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iol_dtu_dk/Documents/Dokumenter/Teaching/Kvantitativ bæredygtighed/Test exam/"/>
    </mc:Choice>
  </mc:AlternateContent>
  <xr:revisionPtr revIDLastSave="0" documentId="8_{BEFF06C3-CDB1-4FD2-A055-4B38018F72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rbon footprint calculator" sheetId="1" r:id="rId1"/>
    <sheet name="Life cycle costing" sheetId="8" state="hidden" r:id="rId2"/>
    <sheet name="Absolute sustainability" sheetId="7" state="hidden" r:id="rId3"/>
    <sheet name="Selected processes" sheetId="2" r:id="rId4"/>
    <sheet name="Physical exercise data" sheetId="10" r:id="rId5"/>
    <sheet name="Ecoinvent data" sheetId="6" r:id="rId6"/>
    <sheet name="World carbon footprint" sheetId="9" state="hidden" r:id="rId7"/>
  </sheets>
  <definedNames>
    <definedName name="_xlnm._FilterDatabase" localSheetId="5" hidden="1">'Ecoinvent data'!$A$4:$P$4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AF10" i="1" l="1"/>
  <c r="AO10" i="1" s="1"/>
  <c r="AX10" i="1" l="1"/>
  <c r="Q76" i="1"/>
  <c r="N76" i="1"/>
  <c r="H76" i="1"/>
  <c r="G76" i="1"/>
  <c r="D76" i="1"/>
  <c r="C76" i="1"/>
  <c r="Q41" i="1"/>
  <c r="N41" i="1"/>
  <c r="K41" i="1"/>
  <c r="H41" i="1"/>
  <c r="G41" i="1"/>
  <c r="D41" i="1"/>
  <c r="C41" i="1"/>
  <c r="K70" i="2"/>
  <c r="K76" i="1" s="1"/>
  <c r="K69" i="2"/>
  <c r="K68" i="2"/>
  <c r="A27" i="10"/>
  <c r="A26" i="10"/>
  <c r="A25" i="10"/>
  <c r="A24" i="10"/>
  <c r="A23" i="10"/>
  <c r="A22" i="10"/>
  <c r="A21" i="10"/>
  <c r="A20" i="10"/>
  <c r="A19" i="10"/>
  <c r="L76" i="1" l="1"/>
  <c r="O76" i="1"/>
  <c r="I41" i="1"/>
  <c r="I76" i="1"/>
  <c r="L41" i="1"/>
  <c r="AG10" i="1" s="1"/>
  <c r="O41" i="1"/>
  <c r="R41" i="1"/>
  <c r="R76" i="1"/>
  <c r="T41" i="1" l="1"/>
  <c r="AK10" i="1"/>
  <c r="AJ10" i="1"/>
  <c r="AI10" i="1"/>
  <c r="AH10" i="1"/>
  <c r="T76" i="1"/>
  <c r="N74" i="2" l="1"/>
  <c r="M74" i="2"/>
  <c r="C3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50" i="2"/>
  <c r="C51" i="2"/>
  <c r="C52" i="2"/>
  <c r="C53" i="2"/>
  <c r="C54" i="2"/>
  <c r="C5" i="2"/>
  <c r="F14" i="7" l="1"/>
  <c r="C14" i="7"/>
  <c r="F106" i="1" l="1"/>
  <c r="F127" i="1"/>
  <c r="F116" i="1"/>
  <c r="F123" i="1" s="1"/>
  <c r="F120" i="1"/>
  <c r="F119" i="1"/>
  <c r="F124" i="1" l="1"/>
  <c r="F129" i="1"/>
  <c r="C10" i="7"/>
  <c r="C7" i="7"/>
  <c r="C11" i="7" s="1"/>
  <c r="F16" i="7" l="1"/>
  <c r="K149" i="8" l="1"/>
  <c r="K148" i="8"/>
  <c r="K147" i="8"/>
  <c r="K146" i="8"/>
  <c r="K145" i="8"/>
  <c r="K144" i="8"/>
  <c r="K143" i="8"/>
  <c r="K142" i="8"/>
  <c r="D142" i="8"/>
  <c r="K141" i="8"/>
  <c r="C141" i="8"/>
  <c r="D141" i="8" s="1"/>
  <c r="D140" i="8"/>
  <c r="K139" i="8"/>
  <c r="D139" i="8"/>
  <c r="G138" i="8"/>
  <c r="D138" i="8"/>
  <c r="D137" i="8"/>
  <c r="D135" i="8"/>
  <c r="D134" i="8"/>
  <c r="D133" i="8"/>
  <c r="D132" i="8"/>
  <c r="G130" i="8"/>
  <c r="D130" i="8"/>
  <c r="D129" i="8"/>
  <c r="G128" i="8"/>
  <c r="D128" i="8"/>
  <c r="D126" i="8"/>
  <c r="G125" i="8"/>
  <c r="D125" i="8"/>
  <c r="G124" i="8"/>
  <c r="D124" i="8"/>
  <c r="D123" i="8"/>
  <c r="D122" i="8"/>
  <c r="G121" i="8"/>
  <c r="D121" i="8"/>
  <c r="D120" i="8"/>
  <c r="D119" i="8"/>
  <c r="G118" i="8"/>
  <c r="D118" i="8"/>
  <c r="D117" i="8"/>
  <c r="D116" i="8"/>
  <c r="G115" i="8"/>
  <c r="D115" i="8"/>
  <c r="D114" i="8"/>
  <c r="G113" i="8"/>
  <c r="D113" i="8"/>
  <c r="B40" i="8"/>
  <c r="D40" i="8" s="1"/>
  <c r="G40" i="8" s="1"/>
  <c r="D38" i="8"/>
  <c r="G38" i="8" s="1"/>
  <c r="L9" i="8" s="1"/>
  <c r="D36" i="8"/>
  <c r="G36" i="8" s="1"/>
  <c r="D35" i="8"/>
  <c r="G35" i="8" s="1"/>
  <c r="B33" i="8"/>
  <c r="D33" i="8" s="1"/>
  <c r="G33" i="8" s="1"/>
  <c r="B32" i="8"/>
  <c r="D32" i="8" s="1"/>
  <c r="G32" i="8" s="1"/>
  <c r="B30" i="8"/>
  <c r="D30" i="8" s="1"/>
  <c r="G30" i="8" s="1"/>
  <c r="B29" i="8"/>
  <c r="D29" i="8" s="1"/>
  <c r="G29" i="8" s="1"/>
  <c r="D18" i="8"/>
  <c r="G18" i="8" s="1"/>
  <c r="B18" i="8"/>
  <c r="C16" i="8"/>
  <c r="D16" i="8" s="1"/>
  <c r="G16" i="8" s="1"/>
  <c r="D14" i="8"/>
  <c r="G14" i="8" s="1"/>
  <c r="D13" i="8"/>
  <c r="G13" i="8" s="1"/>
  <c r="B11" i="8"/>
  <c r="D11" i="8" s="1"/>
  <c r="G11" i="8" s="1"/>
  <c r="B10" i="8"/>
  <c r="D10" i="8" s="1"/>
  <c r="G10" i="8" s="1"/>
  <c r="B8" i="8"/>
  <c r="D8" i="8" s="1"/>
  <c r="G8" i="8" s="1"/>
  <c r="B7" i="8"/>
  <c r="D7" i="8" s="1"/>
  <c r="G7" i="8" s="1"/>
  <c r="G132" i="8" l="1"/>
  <c r="G117" i="8"/>
  <c r="G119" i="8"/>
  <c r="G126" i="8"/>
  <c r="G135" i="8"/>
  <c r="G133" i="8"/>
  <c r="K8" i="8"/>
  <c r="G123" i="8"/>
  <c r="G114" i="8"/>
  <c r="G122" i="8"/>
  <c r="G116" i="8"/>
  <c r="G129" i="8"/>
  <c r="G134" i="8"/>
  <c r="G139" i="8"/>
  <c r="G120" i="8"/>
  <c r="G140" i="8"/>
  <c r="G137" i="8"/>
  <c r="G145" i="8" s="1"/>
  <c r="G20" i="8"/>
  <c r="K6" i="8"/>
  <c r="L7" i="8"/>
  <c r="K9" i="8"/>
  <c r="L8" i="8"/>
  <c r="K7" i="8"/>
  <c r="G42" i="8"/>
  <c r="H38" i="8" s="1"/>
  <c r="L6" i="8"/>
  <c r="H29" i="8"/>
  <c r="K10" i="8"/>
  <c r="L10" i="8"/>
  <c r="M10" i="8" s="1"/>
  <c r="F95" i="1"/>
  <c r="N5" i="2"/>
  <c r="M5" i="2"/>
  <c r="L5" i="2"/>
  <c r="K5" i="2"/>
  <c r="J5" i="2"/>
  <c r="E39" i="1"/>
  <c r="H36" i="8" l="1"/>
  <c r="H30" i="8"/>
  <c r="H124" i="8"/>
  <c r="G22" i="8"/>
  <c r="C15" i="7" s="1"/>
  <c r="C16" i="7" s="1"/>
  <c r="C18" i="7" s="1"/>
  <c r="C22" i="7" s="1"/>
  <c r="H42" i="8"/>
  <c r="G44" i="8"/>
  <c r="H7" i="8"/>
  <c r="H10" i="8"/>
  <c r="H8" i="8"/>
  <c r="H125" i="8"/>
  <c r="K14" i="8"/>
  <c r="G146" i="8"/>
  <c r="G144" i="8"/>
  <c r="H139" i="8" s="1"/>
  <c r="G147" i="8"/>
  <c r="H20" i="8"/>
  <c r="H13" i="8"/>
  <c r="N6" i="8"/>
  <c r="M6" i="8"/>
  <c r="O6" i="8"/>
  <c r="L14" i="8"/>
  <c r="H126" i="8"/>
  <c r="H35" i="8"/>
  <c r="H40" i="8"/>
  <c r="H32" i="8"/>
  <c r="H11" i="8"/>
  <c r="O13" i="8"/>
  <c r="O8" i="8"/>
  <c r="N12" i="8"/>
  <c r="N8" i="8"/>
  <c r="M11" i="8"/>
  <c r="M8" i="8"/>
  <c r="H18" i="8"/>
  <c r="H16" i="8"/>
  <c r="M7" i="8"/>
  <c r="N7" i="8"/>
  <c r="O7" i="8"/>
  <c r="H33" i="8"/>
  <c r="H14" i="8"/>
  <c r="F103" i="1"/>
  <c r="F102" i="1"/>
  <c r="L71" i="2"/>
  <c r="K71" i="2"/>
  <c r="H132" i="8" l="1"/>
  <c r="H129" i="8"/>
  <c r="H140" i="8"/>
  <c r="H130" i="8"/>
  <c r="H122" i="8"/>
  <c r="H116" i="8"/>
  <c r="H137" i="8"/>
  <c r="H21" i="8"/>
  <c r="H145" i="8"/>
  <c r="H114" i="8"/>
  <c r="H146" i="8"/>
  <c r="H115" i="8"/>
  <c r="H120" i="8"/>
  <c r="H113" i="8"/>
  <c r="H117" i="8"/>
  <c r="H121" i="8"/>
  <c r="H118" i="8"/>
  <c r="H138" i="8"/>
  <c r="H144" i="8"/>
  <c r="H128" i="8"/>
  <c r="H123" i="8"/>
  <c r="H147" i="8"/>
  <c r="H43" i="8"/>
  <c r="H119" i="8"/>
  <c r="O14" i="8"/>
  <c r="M14" i="8"/>
  <c r="N14" i="8"/>
  <c r="P68" i="2" l="1"/>
  <c r="P67" i="2"/>
  <c r="O67" i="2"/>
  <c r="N67" i="2"/>
  <c r="M67" i="2"/>
  <c r="L67" i="2"/>
  <c r="K67" i="2"/>
  <c r="J67" i="2"/>
  <c r="I67" i="2"/>
  <c r="H67" i="2"/>
  <c r="G67" i="2"/>
  <c r="F67" i="2"/>
  <c r="E67" i="2"/>
  <c r="P66" i="2"/>
  <c r="O66" i="2"/>
  <c r="N66" i="2"/>
  <c r="M66" i="2"/>
  <c r="L66" i="2"/>
  <c r="K66" i="2"/>
  <c r="J66" i="2"/>
  <c r="I66" i="2"/>
  <c r="H66" i="2"/>
  <c r="G66" i="2"/>
  <c r="F66" i="2"/>
  <c r="E66" i="2"/>
  <c r="P65" i="2"/>
  <c r="O65" i="2"/>
  <c r="N65" i="2"/>
  <c r="M65" i="2"/>
  <c r="L65" i="2"/>
  <c r="K65" i="2"/>
  <c r="J65" i="2"/>
  <c r="I65" i="2"/>
  <c r="H65" i="2"/>
  <c r="G65" i="2"/>
  <c r="F65" i="2"/>
  <c r="E65" i="2"/>
  <c r="P64" i="2"/>
  <c r="O64" i="2"/>
  <c r="N64" i="2"/>
  <c r="M64" i="2"/>
  <c r="L64" i="2"/>
  <c r="K64" i="2"/>
  <c r="J64" i="2"/>
  <c r="I64" i="2"/>
  <c r="H64" i="2"/>
  <c r="G64" i="2"/>
  <c r="F64" i="2"/>
  <c r="E64" i="2"/>
  <c r="P63" i="2"/>
  <c r="O63" i="2"/>
  <c r="N63" i="2"/>
  <c r="M63" i="2"/>
  <c r="L63" i="2"/>
  <c r="K63" i="2"/>
  <c r="J63" i="2"/>
  <c r="I63" i="2"/>
  <c r="H63" i="2"/>
  <c r="G63" i="2"/>
  <c r="F63" i="2"/>
  <c r="E63" i="2"/>
  <c r="P62" i="2"/>
  <c r="O62" i="2"/>
  <c r="N62" i="2"/>
  <c r="M62" i="2"/>
  <c r="L62" i="2"/>
  <c r="K62" i="2"/>
  <c r="J62" i="2"/>
  <c r="I62" i="2"/>
  <c r="H62" i="2"/>
  <c r="G62" i="2"/>
  <c r="F62" i="2"/>
  <c r="E62" i="2"/>
  <c r="P61" i="2"/>
  <c r="O61" i="2"/>
  <c r="N61" i="2"/>
  <c r="M61" i="2"/>
  <c r="L61" i="2"/>
  <c r="K61" i="2"/>
  <c r="J61" i="2"/>
  <c r="I61" i="2"/>
  <c r="H61" i="2"/>
  <c r="G61" i="2"/>
  <c r="F61" i="2"/>
  <c r="E61" i="2"/>
  <c r="F98" i="1"/>
  <c r="E83" i="1"/>
  <c r="F83" i="1" s="1"/>
  <c r="E82" i="1"/>
  <c r="E84" i="1" s="1"/>
  <c r="P60" i="2"/>
  <c r="O60" i="2"/>
  <c r="N60" i="2"/>
  <c r="M60" i="2"/>
  <c r="L60" i="2"/>
  <c r="K60" i="2"/>
  <c r="J60" i="2"/>
  <c r="I60" i="2"/>
  <c r="H60" i="2"/>
  <c r="G60" i="2"/>
  <c r="F60" i="2"/>
  <c r="E60" i="2"/>
  <c r="F80" i="1"/>
  <c r="F79" i="1"/>
  <c r="F78" i="1"/>
  <c r="F77" i="1"/>
  <c r="F74" i="1"/>
  <c r="F73" i="1"/>
  <c r="F72" i="1"/>
  <c r="P59" i="2"/>
  <c r="O59" i="2"/>
  <c r="N59" i="2"/>
  <c r="M59" i="2"/>
  <c r="L59" i="2"/>
  <c r="K59" i="2"/>
  <c r="J59" i="2"/>
  <c r="I59" i="2"/>
  <c r="H59" i="2"/>
  <c r="G59" i="2"/>
  <c r="F59" i="2"/>
  <c r="E59" i="2"/>
  <c r="P58" i="2"/>
  <c r="O58" i="2"/>
  <c r="N58" i="2"/>
  <c r="M58" i="2"/>
  <c r="L58" i="2"/>
  <c r="K58" i="2"/>
  <c r="J58" i="2"/>
  <c r="I58" i="2"/>
  <c r="H58" i="2"/>
  <c r="G58" i="2"/>
  <c r="F58" i="2"/>
  <c r="E58" i="2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56" i="1"/>
  <c r="J71" i="2"/>
  <c r="O71" i="2" s="1"/>
  <c r="P57" i="2"/>
  <c r="O57" i="2"/>
  <c r="N57" i="2"/>
  <c r="M57" i="2"/>
  <c r="L57" i="2"/>
  <c r="K57" i="2"/>
  <c r="J57" i="2"/>
  <c r="I57" i="2"/>
  <c r="H57" i="2"/>
  <c r="G57" i="2"/>
  <c r="F57" i="2"/>
  <c r="E57" i="2"/>
  <c r="P56" i="2"/>
  <c r="O56" i="2"/>
  <c r="N56" i="2"/>
  <c r="M56" i="2"/>
  <c r="L56" i="2"/>
  <c r="K56" i="2"/>
  <c r="J56" i="2"/>
  <c r="I56" i="2"/>
  <c r="H56" i="2"/>
  <c r="G56" i="2"/>
  <c r="F56" i="2"/>
  <c r="E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15" i="2"/>
  <c r="L15" i="2"/>
  <c r="K15" i="2"/>
  <c r="M6" i="2"/>
  <c r="L6" i="2"/>
  <c r="K6" i="2"/>
  <c r="F108" i="1" l="1"/>
  <c r="F84" i="1"/>
  <c r="F82" i="1"/>
  <c r="E45" i="1"/>
  <c r="E47" i="1" s="1"/>
  <c r="F47" i="1" s="1"/>
  <c r="J55" i="2" l="1"/>
  <c r="P55" i="2"/>
  <c r="O55" i="2"/>
  <c r="N55" i="2"/>
  <c r="I55" i="2"/>
  <c r="H55" i="2"/>
  <c r="G55" i="2"/>
  <c r="F55" i="2"/>
  <c r="E55" i="2"/>
  <c r="J54" i="2"/>
  <c r="P54" i="2"/>
  <c r="O54" i="2"/>
  <c r="N54" i="2"/>
  <c r="I54" i="2"/>
  <c r="H54" i="2"/>
  <c r="G54" i="2"/>
  <c r="F54" i="2"/>
  <c r="E54" i="2"/>
  <c r="F45" i="1"/>
  <c r="F39" i="1"/>
  <c r="F38" i="1"/>
  <c r="F37" i="1"/>
  <c r="F24" i="1"/>
  <c r="F25" i="1"/>
  <c r="F26" i="1"/>
  <c r="F27" i="1"/>
  <c r="F28" i="1"/>
  <c r="F29" i="1"/>
  <c r="F30" i="1"/>
  <c r="F31" i="1"/>
  <c r="F32" i="1"/>
  <c r="F33" i="1"/>
  <c r="F34" i="1"/>
  <c r="F35" i="1"/>
  <c r="F23" i="1"/>
  <c r="E46" i="1"/>
  <c r="F46" i="1" s="1"/>
  <c r="F43" i="1"/>
  <c r="F42" i="1"/>
  <c r="J53" i="2"/>
  <c r="P53" i="2"/>
  <c r="O53" i="2"/>
  <c r="N53" i="2"/>
  <c r="I53" i="2"/>
  <c r="H53" i="2"/>
  <c r="G53" i="2"/>
  <c r="F53" i="2"/>
  <c r="E53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 l="1"/>
  <c r="C127" i="1"/>
  <c r="D120" i="1"/>
  <c r="D127" i="1"/>
  <c r="C120" i="1"/>
  <c r="Q56" i="1"/>
  <c r="R56" i="1" s="1"/>
  <c r="Q23" i="1"/>
  <c r="R23" i="1" s="1"/>
  <c r="N56" i="1"/>
  <c r="K127" i="1"/>
  <c r="L127" i="1" s="1"/>
  <c r="N77" i="1"/>
  <c r="N127" i="1"/>
  <c r="O127" i="1" s="1"/>
  <c r="N84" i="1"/>
  <c r="N106" i="1"/>
  <c r="Q43" i="1"/>
  <c r="R43" i="1" s="1"/>
  <c r="Q98" i="1"/>
  <c r="R98" i="1" s="1"/>
  <c r="Q126" i="1"/>
  <c r="R126" i="1" s="1"/>
  <c r="Q119" i="1"/>
  <c r="R119" i="1" s="1"/>
  <c r="Q105" i="1"/>
  <c r="R105" i="1" s="1"/>
  <c r="N126" i="1"/>
  <c r="O126" i="1" s="1"/>
  <c r="K119" i="1"/>
  <c r="L119" i="1" s="1"/>
  <c r="K126" i="1"/>
  <c r="L126" i="1" s="1"/>
  <c r="H119" i="1"/>
  <c r="I119" i="1" s="1"/>
  <c r="H126" i="1"/>
  <c r="I126" i="1" s="1"/>
  <c r="G119" i="1"/>
  <c r="D119" i="1"/>
  <c r="G126" i="1"/>
  <c r="C119" i="1"/>
  <c r="D126" i="1"/>
  <c r="C126" i="1"/>
  <c r="N119" i="1"/>
  <c r="O119" i="1" s="1"/>
  <c r="K105" i="1"/>
  <c r="L105" i="1" s="1"/>
  <c r="AL10" i="1" s="1"/>
  <c r="N98" i="1"/>
  <c r="O98" i="1" s="1"/>
  <c r="N62" i="1"/>
  <c r="N63" i="1"/>
  <c r="N105" i="1"/>
  <c r="C98" i="1"/>
  <c r="C99" i="1"/>
  <c r="D99" i="1"/>
  <c r="M24" i="2"/>
  <c r="L24" i="2"/>
  <c r="N61" i="1" s="1"/>
  <c r="K24" i="2"/>
  <c r="K61" i="1" s="1"/>
  <c r="L61" i="1" s="1"/>
  <c r="M40" i="2"/>
  <c r="L40" i="2"/>
  <c r="K40" i="2"/>
  <c r="M25" i="2"/>
  <c r="L25" i="2"/>
  <c r="K25" i="2"/>
  <c r="K120" i="1" s="1"/>
  <c r="L120" i="1" s="1"/>
  <c r="M10" i="2"/>
  <c r="L10" i="2"/>
  <c r="N28" i="1" s="1"/>
  <c r="O28" i="1" s="1"/>
  <c r="K10" i="2"/>
  <c r="L26" i="2"/>
  <c r="M26" i="2"/>
  <c r="K26" i="2"/>
  <c r="L42" i="2"/>
  <c r="M42" i="2"/>
  <c r="K42" i="2"/>
  <c r="M41" i="2"/>
  <c r="L41" i="2"/>
  <c r="K41" i="2"/>
  <c r="L11" i="2"/>
  <c r="N65" i="1" s="1"/>
  <c r="M11" i="2"/>
  <c r="K11" i="2"/>
  <c r="K31" i="1" s="1"/>
  <c r="K43" i="2"/>
  <c r="M43" i="2"/>
  <c r="L43" i="2"/>
  <c r="K12" i="2"/>
  <c r="K32" i="1" s="1"/>
  <c r="M12" i="2"/>
  <c r="L12" i="2"/>
  <c r="M28" i="2"/>
  <c r="L28" i="2"/>
  <c r="N80" i="1" s="1"/>
  <c r="K28" i="2"/>
  <c r="K80" i="1" s="1"/>
  <c r="L44" i="2"/>
  <c r="K44" i="2"/>
  <c r="M44" i="2"/>
  <c r="L8" i="2"/>
  <c r="N59" i="1" s="1"/>
  <c r="K8" i="2"/>
  <c r="K59" i="1" s="1"/>
  <c r="M8" i="2"/>
  <c r="M13" i="2"/>
  <c r="L13" i="2"/>
  <c r="N67" i="1" s="1"/>
  <c r="K13" i="2"/>
  <c r="K67" i="1" s="1"/>
  <c r="L67" i="1" s="1"/>
  <c r="M29" i="2"/>
  <c r="L29" i="2"/>
  <c r="K29" i="2"/>
  <c r="M45" i="2"/>
  <c r="K45" i="2"/>
  <c r="L45" i="2"/>
  <c r="K27" i="2"/>
  <c r="K78" i="1" s="1"/>
  <c r="M27" i="2"/>
  <c r="L27" i="2"/>
  <c r="N78" i="1" s="1"/>
  <c r="K30" i="2"/>
  <c r="M30" i="2"/>
  <c r="L30" i="2"/>
  <c r="M46" i="2"/>
  <c r="K46" i="2"/>
  <c r="K47" i="1" s="1"/>
  <c r="L47" i="1" s="1"/>
  <c r="L46" i="2"/>
  <c r="N47" i="1" s="1"/>
  <c r="O47" i="1" s="1"/>
  <c r="M9" i="2"/>
  <c r="L9" i="2"/>
  <c r="N27" i="1" s="1"/>
  <c r="O27" i="1" s="1"/>
  <c r="K9" i="2"/>
  <c r="K27" i="1" s="1"/>
  <c r="L27" i="1" s="1"/>
  <c r="M14" i="2"/>
  <c r="L14" i="2"/>
  <c r="K14" i="2"/>
  <c r="K68" i="1" s="1"/>
  <c r="L68" i="1" s="1"/>
  <c r="M16" i="2"/>
  <c r="L16" i="2"/>
  <c r="N37" i="1" s="1"/>
  <c r="O37" i="1" s="1"/>
  <c r="K16" i="2"/>
  <c r="M31" i="2"/>
  <c r="L31" i="2"/>
  <c r="K31" i="2"/>
  <c r="M47" i="2"/>
  <c r="L47" i="2"/>
  <c r="K47" i="2"/>
  <c r="L17" i="2"/>
  <c r="M17" i="2"/>
  <c r="K17" i="2"/>
  <c r="L32" i="2"/>
  <c r="M32" i="2"/>
  <c r="K32" i="2"/>
  <c r="L48" i="2"/>
  <c r="M48" i="2"/>
  <c r="K48" i="2"/>
  <c r="M33" i="2"/>
  <c r="L33" i="2"/>
  <c r="K33" i="2"/>
  <c r="M49" i="2"/>
  <c r="L49" i="2"/>
  <c r="K49" i="2"/>
  <c r="M18" i="2"/>
  <c r="L18" i="2"/>
  <c r="K18" i="2"/>
  <c r="K124" i="1" s="1"/>
  <c r="L124" i="1" s="1"/>
  <c r="K19" i="2"/>
  <c r="M19" i="2"/>
  <c r="L19" i="2"/>
  <c r="K34" i="2"/>
  <c r="M34" i="2"/>
  <c r="L34" i="2"/>
  <c r="N43" i="1"/>
  <c r="O43" i="1" s="1"/>
  <c r="K43" i="1"/>
  <c r="L43" i="1" s="1"/>
  <c r="L35" i="2"/>
  <c r="M35" i="2"/>
  <c r="K35" i="2"/>
  <c r="M20" i="2"/>
  <c r="L20" i="2"/>
  <c r="K20" i="2"/>
  <c r="M36" i="2"/>
  <c r="L36" i="2"/>
  <c r="K36" i="2"/>
  <c r="M21" i="2"/>
  <c r="K21" i="2"/>
  <c r="K23" i="1" s="1"/>
  <c r="L21" i="2"/>
  <c r="M37" i="2"/>
  <c r="K37" i="2"/>
  <c r="L37" i="2"/>
  <c r="M22" i="2"/>
  <c r="L22" i="2"/>
  <c r="N57" i="1" s="1"/>
  <c r="K22" i="2"/>
  <c r="K57" i="1" s="1"/>
  <c r="M38" i="2"/>
  <c r="L38" i="2"/>
  <c r="K38" i="2"/>
  <c r="K98" i="1"/>
  <c r="L98" i="1" s="1"/>
  <c r="K106" i="1"/>
  <c r="L106" i="1" s="1"/>
  <c r="AL11" i="1" s="1"/>
  <c r="H98" i="1"/>
  <c r="G98" i="1"/>
  <c r="D98" i="1"/>
  <c r="K30" i="1"/>
  <c r="K84" i="1"/>
  <c r="K63" i="1"/>
  <c r="L63" i="1" s="1"/>
  <c r="K35" i="1"/>
  <c r="K77" i="1"/>
  <c r="N35" i="1"/>
  <c r="O35" i="1" s="1"/>
  <c r="M7" i="2"/>
  <c r="L7" i="2"/>
  <c r="N58" i="1" s="1"/>
  <c r="K7" i="2"/>
  <c r="K25" i="1" s="1"/>
  <c r="L23" i="2"/>
  <c r="K23" i="2"/>
  <c r="K29" i="1" s="1"/>
  <c r="M23" i="2"/>
  <c r="L39" i="2"/>
  <c r="K39" i="2"/>
  <c r="M39" i="2"/>
  <c r="AM11" i="1" l="1"/>
  <c r="AM10" i="1"/>
  <c r="K64" i="1"/>
  <c r="L64" i="1" s="1"/>
  <c r="N42" i="1"/>
  <c r="O42" i="1" s="1"/>
  <c r="AP9" i="1" s="1"/>
  <c r="T119" i="1"/>
  <c r="K65" i="1"/>
  <c r="L65" i="1" s="1"/>
  <c r="K99" i="1"/>
  <c r="L99" i="1" s="1"/>
  <c r="AL6" i="1" s="1"/>
  <c r="K33" i="1"/>
  <c r="T126" i="1"/>
  <c r="AM6" i="1"/>
  <c r="N26" i="1"/>
  <c r="O26" i="1" s="1"/>
  <c r="K101" i="1"/>
  <c r="L101" i="1" s="1"/>
  <c r="K122" i="1"/>
  <c r="L122" i="1" s="1"/>
  <c r="N122" i="1"/>
  <c r="O122" i="1" s="1"/>
  <c r="N72" i="1"/>
  <c r="N101" i="1"/>
  <c r="K66" i="1"/>
  <c r="L66" i="1" s="1"/>
  <c r="N29" i="1"/>
  <c r="O29" i="1" s="1"/>
  <c r="N60" i="1"/>
  <c r="N33" i="1"/>
  <c r="O33" i="1" s="1"/>
  <c r="N23" i="1"/>
  <c r="O23" i="1" s="1"/>
  <c r="N83" i="1"/>
  <c r="N34" i="1"/>
  <c r="O34" i="1" s="1"/>
  <c r="N68" i="1"/>
  <c r="N30" i="1"/>
  <c r="O30" i="1" s="1"/>
  <c r="N66" i="1"/>
  <c r="N24" i="1"/>
  <c r="N129" i="1"/>
  <c r="O129" i="1" s="1"/>
  <c r="N108" i="1"/>
  <c r="N82" i="1"/>
  <c r="N25" i="1"/>
  <c r="O25" i="1" s="1"/>
  <c r="N69" i="1"/>
  <c r="N79" i="1"/>
  <c r="K28" i="1"/>
  <c r="K123" i="1"/>
  <c r="L123" i="1" s="1"/>
  <c r="K38" i="1"/>
  <c r="L38" i="1" s="1"/>
  <c r="N31" i="1"/>
  <c r="O31" i="1" s="1"/>
  <c r="N124" i="1"/>
  <c r="O124" i="1" s="1"/>
  <c r="N74" i="1"/>
  <c r="N103" i="1"/>
  <c r="N123" i="1"/>
  <c r="O123" i="1" s="1"/>
  <c r="N73" i="1"/>
  <c r="N102" i="1"/>
  <c r="N38" i="1"/>
  <c r="O38" i="1" s="1"/>
  <c r="K24" i="1"/>
  <c r="K129" i="1"/>
  <c r="L129" i="1" s="1"/>
  <c r="N120" i="1"/>
  <c r="O120" i="1" s="1"/>
  <c r="N64" i="1"/>
  <c r="N99" i="1"/>
  <c r="O99" i="1" s="1"/>
  <c r="I98" i="1"/>
  <c r="K72" i="1"/>
  <c r="K58" i="1"/>
  <c r="K60" i="1"/>
  <c r="L60" i="1" s="1"/>
  <c r="N39" i="1"/>
  <c r="O39" i="1" s="1"/>
  <c r="K74" i="1"/>
  <c r="N32" i="1"/>
  <c r="O32" i="1" s="1"/>
  <c r="K42" i="1"/>
  <c r="L42" i="1" s="1"/>
  <c r="AG9" i="1" s="1"/>
  <c r="N46" i="1"/>
  <c r="O46" i="1" s="1"/>
  <c r="K34" i="1"/>
  <c r="L34" i="1" s="1"/>
  <c r="K46" i="1"/>
  <c r="L46" i="1" s="1"/>
  <c r="K73" i="1"/>
  <c r="L73" i="1" s="1"/>
  <c r="K83" i="1"/>
  <c r="N45" i="1"/>
  <c r="O45" i="1" s="1"/>
  <c r="K45" i="1"/>
  <c r="L45" i="1" s="1"/>
  <c r="K26" i="1"/>
  <c r="K79" i="1"/>
  <c r="K69" i="1"/>
  <c r="L69" i="1" s="1"/>
  <c r="K39" i="1"/>
  <c r="L39" i="1" s="1"/>
  <c r="K56" i="1"/>
  <c r="K103" i="1"/>
  <c r="L103" i="1" s="1"/>
  <c r="K102" i="1"/>
  <c r="L102" i="1" s="1"/>
  <c r="K37" i="1"/>
  <c r="L37" i="1" s="1"/>
  <c r="K62" i="1"/>
  <c r="L62" i="1" s="1"/>
  <c r="K108" i="1"/>
  <c r="L108" i="1" s="1"/>
  <c r="K82" i="1"/>
  <c r="AU6" i="1" l="1"/>
  <c r="AM8" i="1"/>
  <c r="T98" i="1"/>
  <c r="AV6" i="1"/>
  <c r="AM7" i="1"/>
  <c r="AM15" i="1" s="1"/>
  <c r="L132" i="1"/>
  <c r="O132" i="1"/>
  <c r="P132" i="1" s="1"/>
  <c r="L111" i="1"/>
  <c r="J52" i="2"/>
  <c r="P52" i="2"/>
  <c r="O52" i="2"/>
  <c r="N52" i="2"/>
  <c r="I52" i="2"/>
  <c r="H52" i="2"/>
  <c r="G52" i="2"/>
  <c r="F52" i="2"/>
  <c r="E52" i="2"/>
  <c r="J51" i="2"/>
  <c r="P51" i="2"/>
  <c r="O51" i="2"/>
  <c r="N51" i="2"/>
  <c r="I51" i="2"/>
  <c r="H51" i="2"/>
  <c r="G51" i="2"/>
  <c r="F51" i="2"/>
  <c r="E51" i="2"/>
  <c r="J50" i="2"/>
  <c r="P50" i="2"/>
  <c r="O50" i="2"/>
  <c r="N50" i="2"/>
  <c r="I50" i="2"/>
  <c r="H50" i="2"/>
  <c r="G50" i="2"/>
  <c r="F50" i="2"/>
  <c r="E50" i="2"/>
  <c r="J49" i="2"/>
  <c r="P49" i="2"/>
  <c r="O49" i="2"/>
  <c r="N49" i="2"/>
  <c r="I49" i="2"/>
  <c r="H49" i="2"/>
  <c r="G49" i="2"/>
  <c r="F49" i="2"/>
  <c r="E49" i="2"/>
  <c r="J48" i="2"/>
  <c r="P48" i="2"/>
  <c r="O48" i="2"/>
  <c r="N48" i="2"/>
  <c r="I48" i="2"/>
  <c r="H48" i="2"/>
  <c r="G48" i="2"/>
  <c r="F48" i="2"/>
  <c r="E48" i="2"/>
  <c r="M132" i="1" l="1"/>
  <c r="M120" i="1"/>
  <c r="M127" i="1"/>
  <c r="M126" i="1"/>
  <c r="M124" i="1"/>
  <c r="M119" i="1"/>
  <c r="M129" i="1"/>
  <c r="M122" i="1"/>
  <c r="M123" i="1"/>
  <c r="Q62" i="1"/>
  <c r="R62" i="1" s="1"/>
  <c r="Q29" i="1"/>
  <c r="R29" i="1" s="1"/>
  <c r="Q30" i="1"/>
  <c r="R30" i="1" s="1"/>
  <c r="Q63" i="1"/>
  <c r="R63" i="1" s="1"/>
  <c r="P127" i="1"/>
  <c r="P126" i="1"/>
  <c r="P119" i="1"/>
  <c r="P122" i="1"/>
  <c r="P129" i="1"/>
  <c r="P123" i="1"/>
  <c r="P124" i="1"/>
  <c r="P120" i="1"/>
  <c r="M108" i="1"/>
  <c r="M102" i="1"/>
  <c r="M111" i="1"/>
  <c r="M101" i="1"/>
  <c r="M98" i="1"/>
  <c r="M105" i="1"/>
  <c r="M106" i="1"/>
  <c r="M99" i="1"/>
  <c r="M103" i="1"/>
  <c r="L83" i="1"/>
  <c r="L82" i="1"/>
  <c r="L84" i="1" l="1"/>
  <c r="AH8" i="1" s="1"/>
  <c r="P11" i="6" l="1"/>
  <c r="AF9" i="1" l="1"/>
  <c r="AF8" i="1"/>
  <c r="AF7" i="1"/>
  <c r="AF6" i="1"/>
  <c r="AO8" i="1" l="1"/>
  <c r="AX8" i="1"/>
  <c r="AO6" i="1"/>
  <c r="AX6" i="1"/>
  <c r="AO7" i="1"/>
  <c r="AX7" i="1"/>
  <c r="AO9" i="1"/>
  <c r="AX9" i="1"/>
  <c r="J47" i="2"/>
  <c r="P47" i="2"/>
  <c r="O47" i="2"/>
  <c r="N47" i="2"/>
  <c r="I47" i="2"/>
  <c r="H47" i="2"/>
  <c r="G47" i="2"/>
  <c r="F47" i="2"/>
  <c r="J46" i="2"/>
  <c r="P46" i="2"/>
  <c r="O46" i="2"/>
  <c r="N46" i="2"/>
  <c r="I46" i="2"/>
  <c r="H46" i="2"/>
  <c r="G46" i="2"/>
  <c r="F46" i="2"/>
  <c r="J45" i="2"/>
  <c r="P45" i="2"/>
  <c r="O45" i="2"/>
  <c r="N45" i="2"/>
  <c r="I45" i="2"/>
  <c r="H45" i="2"/>
  <c r="G45" i="2"/>
  <c r="F45" i="2"/>
  <c r="J44" i="2"/>
  <c r="P44" i="2"/>
  <c r="O44" i="2"/>
  <c r="N44" i="2"/>
  <c r="I44" i="2"/>
  <c r="H44" i="2"/>
  <c r="G44" i="2"/>
  <c r="F44" i="2"/>
  <c r="J43" i="2"/>
  <c r="P43" i="2"/>
  <c r="O43" i="2"/>
  <c r="N43" i="2"/>
  <c r="I43" i="2"/>
  <c r="H43" i="2"/>
  <c r="G43" i="2"/>
  <c r="F43" i="2"/>
  <c r="J42" i="2"/>
  <c r="P42" i="2"/>
  <c r="O42" i="2"/>
  <c r="N42" i="2"/>
  <c r="I42" i="2"/>
  <c r="H42" i="2"/>
  <c r="G42" i="2"/>
  <c r="F42" i="2"/>
  <c r="J41" i="2"/>
  <c r="P41" i="2"/>
  <c r="O41" i="2"/>
  <c r="N41" i="2"/>
  <c r="I41" i="2"/>
  <c r="H41" i="2"/>
  <c r="G41" i="2"/>
  <c r="F41" i="2"/>
  <c r="J40" i="2"/>
  <c r="P40" i="2"/>
  <c r="O40" i="2"/>
  <c r="N40" i="2"/>
  <c r="I40" i="2"/>
  <c r="H40" i="2"/>
  <c r="G40" i="2"/>
  <c r="F40" i="2"/>
  <c r="J39" i="2"/>
  <c r="P39" i="2"/>
  <c r="O39" i="2"/>
  <c r="N39" i="2"/>
  <c r="I39" i="2"/>
  <c r="H39" i="2"/>
  <c r="G39" i="2"/>
  <c r="F39" i="2"/>
  <c r="J38" i="2"/>
  <c r="P38" i="2"/>
  <c r="O38" i="2"/>
  <c r="N38" i="2"/>
  <c r="I38" i="2"/>
  <c r="H38" i="2"/>
  <c r="G38" i="2"/>
  <c r="F38" i="2"/>
  <c r="J37" i="2"/>
  <c r="P37" i="2"/>
  <c r="O37" i="2"/>
  <c r="N37" i="2"/>
  <c r="I37" i="2"/>
  <c r="H37" i="2"/>
  <c r="G37" i="2"/>
  <c r="F37" i="2"/>
  <c r="J36" i="2"/>
  <c r="P36" i="2"/>
  <c r="O36" i="2"/>
  <c r="N36" i="2"/>
  <c r="I36" i="2"/>
  <c r="H36" i="2"/>
  <c r="G36" i="2"/>
  <c r="F36" i="2"/>
  <c r="J35" i="2"/>
  <c r="P35" i="2"/>
  <c r="O35" i="2"/>
  <c r="N35" i="2"/>
  <c r="I35" i="2"/>
  <c r="H35" i="2"/>
  <c r="G35" i="2"/>
  <c r="F35" i="2"/>
  <c r="J34" i="2"/>
  <c r="P34" i="2"/>
  <c r="O34" i="2"/>
  <c r="N34" i="2"/>
  <c r="I34" i="2"/>
  <c r="H34" i="2"/>
  <c r="G34" i="2"/>
  <c r="F34" i="2"/>
  <c r="J33" i="2"/>
  <c r="P33" i="2"/>
  <c r="O33" i="2"/>
  <c r="N33" i="2"/>
  <c r="I33" i="2"/>
  <c r="H33" i="2"/>
  <c r="G33" i="2"/>
  <c r="F33" i="2"/>
  <c r="J32" i="2"/>
  <c r="P32" i="2"/>
  <c r="O32" i="2"/>
  <c r="N32" i="2"/>
  <c r="I32" i="2"/>
  <c r="H32" i="2"/>
  <c r="G32" i="2"/>
  <c r="F32" i="2"/>
  <c r="J31" i="2"/>
  <c r="P31" i="2"/>
  <c r="O31" i="2"/>
  <c r="N31" i="2"/>
  <c r="I31" i="2"/>
  <c r="H31" i="2"/>
  <c r="G31" i="2"/>
  <c r="F31" i="2"/>
  <c r="J30" i="2"/>
  <c r="P30" i="2"/>
  <c r="O30" i="2"/>
  <c r="N30" i="2"/>
  <c r="I30" i="2"/>
  <c r="H30" i="2"/>
  <c r="G30" i="2"/>
  <c r="F30" i="2"/>
  <c r="J29" i="2"/>
  <c r="P29" i="2"/>
  <c r="O29" i="2"/>
  <c r="N29" i="2"/>
  <c r="I29" i="2"/>
  <c r="H29" i="2"/>
  <c r="G29" i="2"/>
  <c r="F29" i="2"/>
  <c r="J28" i="2"/>
  <c r="P28" i="2"/>
  <c r="O28" i="2"/>
  <c r="N28" i="2"/>
  <c r="Q80" i="1" s="1"/>
  <c r="R80" i="1" s="1"/>
  <c r="AZ14" i="1" s="1"/>
  <c r="I28" i="2"/>
  <c r="H28" i="2"/>
  <c r="G28" i="2"/>
  <c r="F28" i="2"/>
  <c r="J27" i="2"/>
  <c r="P27" i="2"/>
  <c r="O27" i="2"/>
  <c r="N27" i="2"/>
  <c r="Q78" i="1" s="1"/>
  <c r="R78" i="1" s="1"/>
  <c r="BB12" i="1" s="1"/>
  <c r="I27" i="2"/>
  <c r="H27" i="2"/>
  <c r="G27" i="2"/>
  <c r="F27" i="2"/>
  <c r="J26" i="2"/>
  <c r="P26" i="2"/>
  <c r="O26" i="2"/>
  <c r="N26" i="2"/>
  <c r="I26" i="2"/>
  <c r="H26" i="2"/>
  <c r="G26" i="2"/>
  <c r="F26" i="2"/>
  <c r="J25" i="2"/>
  <c r="P25" i="2"/>
  <c r="O25" i="2"/>
  <c r="N25" i="2"/>
  <c r="I25" i="2"/>
  <c r="H25" i="2"/>
  <c r="G25" i="2"/>
  <c r="J24" i="2"/>
  <c r="P24" i="2"/>
  <c r="O24" i="2"/>
  <c r="L33" i="1" s="1"/>
  <c r="N24" i="2"/>
  <c r="Q61" i="1" s="1"/>
  <c r="R61" i="1" s="1"/>
  <c r="I24" i="2"/>
  <c r="H24" i="2"/>
  <c r="G24" i="2"/>
  <c r="F24" i="2"/>
  <c r="J23" i="2"/>
  <c r="P23" i="2"/>
  <c r="O23" i="2"/>
  <c r="L29" i="1" s="1"/>
  <c r="N23" i="2"/>
  <c r="Q60" i="1" s="1"/>
  <c r="R60" i="1" s="1"/>
  <c r="I23" i="2"/>
  <c r="H23" i="2"/>
  <c r="G60" i="1" s="1"/>
  <c r="G23" i="2"/>
  <c r="F23" i="2"/>
  <c r="D60" i="1" s="1"/>
  <c r="J22" i="2"/>
  <c r="P22" i="2"/>
  <c r="O22" i="2"/>
  <c r="N22" i="2"/>
  <c r="Q57" i="1" s="1"/>
  <c r="R57" i="1" s="1"/>
  <c r="I22" i="2"/>
  <c r="H22" i="2"/>
  <c r="G57" i="1" s="1"/>
  <c r="G22" i="2"/>
  <c r="F22" i="2"/>
  <c r="D57" i="1" s="1"/>
  <c r="J21" i="2"/>
  <c r="P21" i="2"/>
  <c r="O21" i="2"/>
  <c r="N21" i="2"/>
  <c r="I21" i="2"/>
  <c r="H21" i="2"/>
  <c r="G21" i="2"/>
  <c r="F21" i="2"/>
  <c r="J20" i="2"/>
  <c r="H129" i="1" s="1"/>
  <c r="I129" i="1" s="1"/>
  <c r="P20" i="2"/>
  <c r="O20" i="2"/>
  <c r="N20" i="2"/>
  <c r="I20" i="2"/>
  <c r="H20" i="2"/>
  <c r="G129" i="1" s="1"/>
  <c r="G20" i="2"/>
  <c r="F20" i="2"/>
  <c r="D129" i="1" s="1"/>
  <c r="H43" i="1"/>
  <c r="G43" i="1"/>
  <c r="D43" i="1"/>
  <c r="J19" i="2"/>
  <c r="P19" i="2"/>
  <c r="O19" i="2"/>
  <c r="N19" i="2"/>
  <c r="Q42" i="1" s="1"/>
  <c r="R42" i="1" s="1"/>
  <c r="AY9" i="1" s="1"/>
  <c r="I19" i="2"/>
  <c r="H19" i="2"/>
  <c r="G19" i="2"/>
  <c r="F19" i="2"/>
  <c r="J18" i="2"/>
  <c r="H124" i="1" s="1"/>
  <c r="I124" i="1" s="1"/>
  <c r="P18" i="2"/>
  <c r="O18" i="2"/>
  <c r="N18" i="2"/>
  <c r="I18" i="2"/>
  <c r="H18" i="2"/>
  <c r="G124" i="1" s="1"/>
  <c r="G18" i="2"/>
  <c r="F18" i="2"/>
  <c r="D124" i="1" s="1"/>
  <c r="J17" i="2"/>
  <c r="H123" i="1" s="1"/>
  <c r="I123" i="1" s="1"/>
  <c r="P17" i="2"/>
  <c r="O17" i="2"/>
  <c r="L28" i="1" s="1"/>
  <c r="N17" i="2"/>
  <c r="I17" i="2"/>
  <c r="H17" i="2"/>
  <c r="G123" i="1" s="1"/>
  <c r="G17" i="2"/>
  <c r="F17" i="2"/>
  <c r="J16" i="2"/>
  <c r="H122" i="1" s="1"/>
  <c r="I122" i="1" s="1"/>
  <c r="P16" i="2"/>
  <c r="O16" i="2"/>
  <c r="N16" i="2"/>
  <c r="I16" i="2"/>
  <c r="H16" i="2"/>
  <c r="G122" i="1" s="1"/>
  <c r="G16" i="2"/>
  <c r="F16" i="2"/>
  <c r="D122" i="1" s="1"/>
  <c r="J14" i="2"/>
  <c r="P14" i="2"/>
  <c r="O14" i="2"/>
  <c r="N14" i="2"/>
  <c r="I14" i="2"/>
  <c r="H14" i="2"/>
  <c r="G14" i="2"/>
  <c r="F14" i="2"/>
  <c r="J13" i="2"/>
  <c r="P13" i="2"/>
  <c r="O13" i="2"/>
  <c r="N13" i="2"/>
  <c r="I13" i="2"/>
  <c r="H13" i="2"/>
  <c r="G13" i="2"/>
  <c r="F13" i="2"/>
  <c r="J11" i="2"/>
  <c r="P11" i="2"/>
  <c r="O11" i="2"/>
  <c r="N11" i="2"/>
  <c r="I11" i="2"/>
  <c r="H11" i="2"/>
  <c r="G11" i="2"/>
  <c r="F11" i="2"/>
  <c r="J10" i="2"/>
  <c r="P10" i="2"/>
  <c r="O10" i="2"/>
  <c r="L32" i="1" s="1"/>
  <c r="N10" i="2"/>
  <c r="Q28" i="1" s="1"/>
  <c r="R28" i="1" s="1"/>
  <c r="I10" i="2"/>
  <c r="H10" i="2"/>
  <c r="G10" i="2"/>
  <c r="F10" i="2"/>
  <c r="J9" i="2"/>
  <c r="H27" i="1" s="1"/>
  <c r="I27" i="1" s="1"/>
  <c r="P9" i="2"/>
  <c r="O9" i="2"/>
  <c r="N9" i="2"/>
  <c r="Q27" i="1" s="1"/>
  <c r="R27" i="1" s="1"/>
  <c r="I9" i="2"/>
  <c r="H9" i="2"/>
  <c r="G27" i="1" s="1"/>
  <c r="G9" i="2"/>
  <c r="F9" i="2"/>
  <c r="J8" i="2"/>
  <c r="P8" i="2"/>
  <c r="O8" i="2"/>
  <c r="N8" i="2"/>
  <c r="I8" i="2"/>
  <c r="H8" i="2"/>
  <c r="F8" i="2"/>
  <c r="J7" i="2"/>
  <c r="P7" i="2"/>
  <c r="O7" i="2"/>
  <c r="N7" i="2"/>
  <c r="I7" i="2"/>
  <c r="H7" i="2"/>
  <c r="G7" i="2"/>
  <c r="J6" i="2"/>
  <c r="P6" i="2"/>
  <c r="O6" i="2"/>
  <c r="N6" i="2"/>
  <c r="Q24" i="1" s="1"/>
  <c r="R24" i="1" s="1"/>
  <c r="I6" i="2"/>
  <c r="H6" i="2"/>
  <c r="G6" i="2"/>
  <c r="F6" i="2"/>
  <c r="P5" i="2"/>
  <c r="O5" i="2"/>
  <c r="I5" i="2"/>
  <c r="H5" i="2"/>
  <c r="G5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4" i="2"/>
  <c r="E23" i="2"/>
  <c r="C60" i="1" s="1"/>
  <c r="E22" i="2"/>
  <c r="C57" i="1" s="1"/>
  <c r="E21" i="2"/>
  <c r="E20" i="2"/>
  <c r="C129" i="1" s="1"/>
  <c r="C43" i="1"/>
  <c r="E19" i="2"/>
  <c r="E18" i="2"/>
  <c r="C124" i="1" s="1"/>
  <c r="E17" i="2"/>
  <c r="C123" i="1" s="1"/>
  <c r="E16" i="2"/>
  <c r="C122" i="1" s="1"/>
  <c r="E14" i="2"/>
  <c r="E13" i="2"/>
  <c r="E11" i="2"/>
  <c r="E10" i="2"/>
  <c r="E9" i="2"/>
  <c r="C27" i="1" s="1"/>
  <c r="E8" i="2"/>
  <c r="E6" i="2"/>
  <c r="C42" i="1" l="1"/>
  <c r="H58" i="1"/>
  <c r="I58" i="1" s="1"/>
  <c r="Q59" i="1"/>
  <c r="R59" i="1" s="1"/>
  <c r="Q26" i="1"/>
  <c r="R26" i="1" s="1"/>
  <c r="Q67" i="1"/>
  <c r="R67" i="1" s="1"/>
  <c r="Q33" i="1"/>
  <c r="R33" i="1" s="1"/>
  <c r="Q124" i="1"/>
  <c r="R124" i="1" s="1"/>
  <c r="T124" i="1" s="1"/>
  <c r="Q74" i="1"/>
  <c r="R74" i="1" s="1"/>
  <c r="Q39" i="1"/>
  <c r="R39" i="1" s="1"/>
  <c r="Q103" i="1"/>
  <c r="R103" i="1" s="1"/>
  <c r="Q122" i="1"/>
  <c r="R122" i="1" s="1"/>
  <c r="Q72" i="1"/>
  <c r="R72" i="1" s="1"/>
  <c r="Q37" i="1"/>
  <c r="R37" i="1" s="1"/>
  <c r="Q101" i="1"/>
  <c r="R101" i="1" s="1"/>
  <c r="Q79" i="1"/>
  <c r="R79" i="1" s="1"/>
  <c r="BC13" i="1" s="1"/>
  <c r="Q69" i="1"/>
  <c r="R69" i="1" s="1"/>
  <c r="Q58" i="1"/>
  <c r="R58" i="1" s="1"/>
  <c r="Q25" i="1"/>
  <c r="R25" i="1" s="1"/>
  <c r="Q68" i="1"/>
  <c r="R68" i="1" s="1"/>
  <c r="Q34" i="1"/>
  <c r="R34" i="1" s="1"/>
  <c r="Q123" i="1"/>
  <c r="R123" i="1" s="1"/>
  <c r="Q73" i="1"/>
  <c r="R73" i="1" s="1"/>
  <c r="Q38" i="1"/>
  <c r="R38" i="1" s="1"/>
  <c r="Q102" i="1"/>
  <c r="R102" i="1" s="1"/>
  <c r="Q120" i="1"/>
  <c r="R120" i="1" s="1"/>
  <c r="Q99" i="1"/>
  <c r="R99" i="1" s="1"/>
  <c r="Q64" i="1"/>
  <c r="R64" i="1" s="1"/>
  <c r="Q31" i="1"/>
  <c r="R31" i="1" s="1"/>
  <c r="Q65" i="1"/>
  <c r="R65" i="1" s="1"/>
  <c r="T27" i="1"/>
  <c r="Q83" i="1"/>
  <c r="R83" i="1" s="1"/>
  <c r="Q46" i="1"/>
  <c r="R46" i="1" s="1"/>
  <c r="Q82" i="1"/>
  <c r="R82" i="1" s="1"/>
  <c r="Q129" i="1"/>
  <c r="R129" i="1" s="1"/>
  <c r="T129" i="1" s="1"/>
  <c r="Q45" i="1"/>
  <c r="R45" i="1" s="1"/>
  <c r="Q108" i="1"/>
  <c r="R108" i="1" s="1"/>
  <c r="G37" i="1"/>
  <c r="G80" i="1"/>
  <c r="AC8" i="1"/>
  <c r="G120" i="1"/>
  <c r="G99" i="1"/>
  <c r="AC7" i="1"/>
  <c r="D28" i="1"/>
  <c r="D123" i="1"/>
  <c r="H120" i="1"/>
  <c r="I120" i="1" s="1"/>
  <c r="H99" i="1"/>
  <c r="I99" i="1" s="1"/>
  <c r="C56" i="1"/>
  <c r="D61" i="1"/>
  <c r="C106" i="1"/>
  <c r="D65" i="1"/>
  <c r="D27" i="1"/>
  <c r="D34" i="1"/>
  <c r="D68" i="1"/>
  <c r="D24" i="1"/>
  <c r="D64" i="1"/>
  <c r="D69" i="1"/>
  <c r="D79" i="1"/>
  <c r="D80" i="1"/>
  <c r="G34" i="1"/>
  <c r="G68" i="1"/>
  <c r="G24" i="1"/>
  <c r="G64" i="1"/>
  <c r="G69" i="1"/>
  <c r="C64" i="1"/>
  <c r="C69" i="1"/>
  <c r="C34" i="1"/>
  <c r="C68" i="1"/>
  <c r="C80" i="1"/>
  <c r="H68" i="1"/>
  <c r="I68" i="1" s="1"/>
  <c r="H34" i="1"/>
  <c r="I34" i="1" s="1"/>
  <c r="O68" i="1"/>
  <c r="H28" i="1"/>
  <c r="I28" i="1" s="1"/>
  <c r="T28" i="1" s="1"/>
  <c r="H24" i="1"/>
  <c r="H57" i="1"/>
  <c r="I57" i="1" s="1"/>
  <c r="T57" i="1" s="1"/>
  <c r="H79" i="1"/>
  <c r="O69" i="1"/>
  <c r="H69" i="1"/>
  <c r="I69" i="1" s="1"/>
  <c r="H80" i="1"/>
  <c r="D25" i="1"/>
  <c r="D42" i="1"/>
  <c r="G25" i="1"/>
  <c r="G56" i="1"/>
  <c r="G42" i="1"/>
  <c r="O60" i="1"/>
  <c r="H60" i="1"/>
  <c r="I60" i="1" s="1"/>
  <c r="T60" i="1" s="1"/>
  <c r="H42" i="1"/>
  <c r="I42" i="1" s="1"/>
  <c r="T42" i="1" s="1"/>
  <c r="D39" i="1"/>
  <c r="D74" i="1"/>
  <c r="D103" i="1"/>
  <c r="C37" i="1"/>
  <c r="C72" i="1"/>
  <c r="C101" i="1"/>
  <c r="G103" i="1"/>
  <c r="G74" i="1"/>
  <c r="C74" i="1"/>
  <c r="C103" i="1"/>
  <c r="C45" i="1"/>
  <c r="C108" i="1"/>
  <c r="C82" i="1"/>
  <c r="C79" i="1"/>
  <c r="C61" i="1"/>
  <c r="H65" i="1"/>
  <c r="I65" i="1" s="1"/>
  <c r="O65" i="1"/>
  <c r="H33" i="1"/>
  <c r="I33" i="1" s="1"/>
  <c r="H67" i="1"/>
  <c r="I67" i="1" s="1"/>
  <c r="O67" i="1"/>
  <c r="O64" i="1"/>
  <c r="H64" i="1"/>
  <c r="I64" i="1" s="1"/>
  <c r="H72" i="1"/>
  <c r="O101" i="1"/>
  <c r="H101" i="1"/>
  <c r="I101" i="1" s="1"/>
  <c r="H37" i="1"/>
  <c r="H39" i="1"/>
  <c r="H74" i="1"/>
  <c r="O103" i="1"/>
  <c r="H103" i="1"/>
  <c r="I103" i="1" s="1"/>
  <c r="D78" i="1"/>
  <c r="D106" i="1"/>
  <c r="D46" i="1"/>
  <c r="D83" i="1"/>
  <c r="C33" i="1"/>
  <c r="C67" i="1"/>
  <c r="D26" i="1"/>
  <c r="D59" i="1"/>
  <c r="D29" i="1"/>
  <c r="D62" i="1"/>
  <c r="D45" i="1"/>
  <c r="D108" i="1"/>
  <c r="D82" i="1"/>
  <c r="G26" i="1"/>
  <c r="G59" i="1"/>
  <c r="G79" i="1"/>
  <c r="G61" i="1"/>
  <c r="G29" i="1"/>
  <c r="G62" i="1"/>
  <c r="G38" i="1"/>
  <c r="G102" i="1"/>
  <c r="G73" i="1"/>
  <c r="G45" i="1"/>
  <c r="G108" i="1"/>
  <c r="G82" i="1"/>
  <c r="G46" i="1"/>
  <c r="G83" i="1"/>
  <c r="D33" i="1"/>
  <c r="D67" i="1"/>
  <c r="G31" i="1"/>
  <c r="G65" i="1"/>
  <c r="G101" i="1"/>
  <c r="G72" i="1"/>
  <c r="C46" i="1"/>
  <c r="C83" i="1"/>
  <c r="C31" i="1"/>
  <c r="C65" i="1"/>
  <c r="D37" i="1"/>
  <c r="D101" i="1"/>
  <c r="D72" i="1"/>
  <c r="G33" i="1"/>
  <c r="G67" i="1"/>
  <c r="C29" i="1"/>
  <c r="C62" i="1"/>
  <c r="D23" i="1"/>
  <c r="D56" i="1"/>
  <c r="D38" i="1"/>
  <c r="D102" i="1"/>
  <c r="D73" i="1"/>
  <c r="C38" i="1"/>
  <c r="C73" i="1"/>
  <c r="C102" i="1"/>
  <c r="C26" i="1"/>
  <c r="C59" i="1"/>
  <c r="H26" i="1"/>
  <c r="H59" i="1"/>
  <c r="I59" i="1" s="1"/>
  <c r="O61" i="1"/>
  <c r="H61" i="1"/>
  <c r="I61" i="1" s="1"/>
  <c r="T61" i="1" s="1"/>
  <c r="H23" i="1"/>
  <c r="H56" i="1"/>
  <c r="H29" i="1"/>
  <c r="I29" i="1" s="1"/>
  <c r="T29" i="1" s="1"/>
  <c r="H62" i="1"/>
  <c r="I62" i="1" s="1"/>
  <c r="T62" i="1" s="1"/>
  <c r="O62" i="1"/>
  <c r="O102" i="1"/>
  <c r="O73" i="1"/>
  <c r="H38" i="1"/>
  <c r="I38" i="1" s="1"/>
  <c r="H73" i="1"/>
  <c r="I73" i="1" s="1"/>
  <c r="H102" i="1"/>
  <c r="I102" i="1" s="1"/>
  <c r="H45" i="1"/>
  <c r="I45" i="1" s="1"/>
  <c r="H82" i="1"/>
  <c r="H108" i="1"/>
  <c r="I108" i="1" s="1"/>
  <c r="O108" i="1"/>
  <c r="H83" i="1"/>
  <c r="H46" i="1"/>
  <c r="I46" i="1" s="1"/>
  <c r="H78" i="1"/>
  <c r="O106" i="1"/>
  <c r="C24" i="1"/>
  <c r="L35" i="1"/>
  <c r="H25" i="1"/>
  <c r="C78" i="1"/>
  <c r="C28" i="1"/>
  <c r="D58" i="1"/>
  <c r="D31" i="1"/>
  <c r="C39" i="1"/>
  <c r="G78" i="1"/>
  <c r="G28" i="1"/>
  <c r="L31" i="1"/>
  <c r="H31" i="1"/>
  <c r="I31" i="1" s="1"/>
  <c r="G39" i="1"/>
  <c r="G23" i="1"/>
  <c r="C23" i="1"/>
  <c r="I43" i="1"/>
  <c r="T43" i="1" s="1"/>
  <c r="AU8" i="1" l="1"/>
  <c r="AV8" i="1" s="1"/>
  <c r="BE6" i="1"/>
  <c r="BD6" i="1"/>
  <c r="AZ7" i="1"/>
  <c r="BB7" i="1"/>
  <c r="BA7" i="1"/>
  <c r="BC7" i="1"/>
  <c r="BE7" i="1"/>
  <c r="BD7" i="1"/>
  <c r="BE8" i="1"/>
  <c r="BD8" i="1"/>
  <c r="AY7" i="1"/>
  <c r="T58" i="1"/>
  <c r="T101" i="1"/>
  <c r="T64" i="1"/>
  <c r="T31" i="1"/>
  <c r="T67" i="1"/>
  <c r="T103" i="1"/>
  <c r="T46" i="1"/>
  <c r="T120" i="1"/>
  <c r="T59" i="1"/>
  <c r="T33" i="1"/>
  <c r="T69" i="1"/>
  <c r="T38" i="1"/>
  <c r="T68" i="1"/>
  <c r="T102" i="1"/>
  <c r="T45" i="1"/>
  <c r="T73" i="1"/>
  <c r="T123" i="1"/>
  <c r="T65" i="1"/>
  <c r="T34" i="1"/>
  <c r="T122" i="1"/>
  <c r="AB6" i="1"/>
  <c r="T99" i="1"/>
  <c r="AB8" i="1"/>
  <c r="T108" i="1"/>
  <c r="AC6" i="1"/>
  <c r="AB7" i="1"/>
  <c r="W9" i="1"/>
  <c r="AU7" i="1"/>
  <c r="A11" i="6"/>
  <c r="BE15" i="1" l="1"/>
  <c r="AV7" i="1"/>
  <c r="AV15" i="1" s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L57" i="1" l="1"/>
  <c r="O57" i="1"/>
  <c r="O79" i="1" l="1"/>
  <c r="L59" i="1"/>
  <c r="L80" i="1"/>
  <c r="AH14" i="1" s="1"/>
  <c r="L58" i="1"/>
  <c r="I82" i="1"/>
  <c r="T82" i="1" s="1"/>
  <c r="L72" i="1"/>
  <c r="L74" i="1"/>
  <c r="O80" i="1"/>
  <c r="AQ14" i="1" s="1"/>
  <c r="O83" i="1"/>
  <c r="O59" i="1"/>
  <c r="O82" i="1"/>
  <c r="O58" i="1"/>
  <c r="L79" i="1"/>
  <c r="I79" i="1"/>
  <c r="T79" i="1" s="1"/>
  <c r="L78" i="1"/>
  <c r="I78" i="1"/>
  <c r="T78" i="1" s="1"/>
  <c r="O72" i="1"/>
  <c r="O74" i="1"/>
  <c r="I80" i="1"/>
  <c r="L77" i="1"/>
  <c r="I72" i="1"/>
  <c r="T72" i="1" s="1"/>
  <c r="I74" i="1"/>
  <c r="T74" i="1" s="1"/>
  <c r="O78" i="1"/>
  <c r="I56" i="1"/>
  <c r="T56" i="1" s="1"/>
  <c r="I83" i="1"/>
  <c r="T83" i="1" s="1"/>
  <c r="L56" i="1"/>
  <c r="O56" i="1"/>
  <c r="X14" i="1" l="1"/>
  <c r="T80" i="1"/>
  <c r="AH6" i="1"/>
  <c r="AH7" i="1"/>
  <c r="AQ7" i="1"/>
  <c r="X7" i="1"/>
  <c r="L87" i="1"/>
  <c r="L90" i="1"/>
  <c r="L89" i="1"/>
  <c r="L88" i="1"/>
  <c r="M78" i="1" s="1"/>
  <c r="I15" i="2"/>
  <c r="H15" i="2"/>
  <c r="P15" i="2"/>
  <c r="G15" i="2"/>
  <c r="J15" i="2"/>
  <c r="O15" i="2"/>
  <c r="N15" i="2"/>
  <c r="I12" i="2"/>
  <c r="H12" i="2"/>
  <c r="O12" i="2"/>
  <c r="L30" i="1" s="1"/>
  <c r="G12" i="2"/>
  <c r="E12" i="2"/>
  <c r="P12" i="2"/>
  <c r="N12" i="2"/>
  <c r="F12" i="2"/>
  <c r="J12" i="2"/>
  <c r="AJ8" i="1"/>
  <c r="AL8" i="1"/>
  <c r="AK8" i="1"/>
  <c r="AI8" i="1"/>
  <c r="AA13" i="1"/>
  <c r="AI11" i="1"/>
  <c r="Z12" i="1"/>
  <c r="AJ6" i="1"/>
  <c r="AK6" i="1"/>
  <c r="AI6" i="1"/>
  <c r="AK13" i="1"/>
  <c r="AJ7" i="1"/>
  <c r="AK7" i="1"/>
  <c r="AI7" i="1"/>
  <c r="AL7" i="1"/>
  <c r="AT13" i="1"/>
  <c r="AS12" i="1"/>
  <c r="Z7" i="1"/>
  <c r="Y7" i="1"/>
  <c r="AT7" i="1"/>
  <c r="AR7" i="1"/>
  <c r="AJ12" i="1"/>
  <c r="AA7" i="1"/>
  <c r="AS7" i="1"/>
  <c r="AK15" i="1" l="1"/>
  <c r="AH15" i="1"/>
  <c r="AI15" i="1"/>
  <c r="AJ15" i="1"/>
  <c r="AL15" i="1"/>
  <c r="Q66" i="1"/>
  <c r="R66" i="1" s="1"/>
  <c r="Q32" i="1"/>
  <c r="R32" i="1" s="1"/>
  <c r="Q127" i="1"/>
  <c r="R127" i="1" s="1"/>
  <c r="Q77" i="1"/>
  <c r="R77" i="1" s="1"/>
  <c r="BA11" i="1" s="1"/>
  <c r="Q47" i="1"/>
  <c r="R47" i="1" s="1"/>
  <c r="AY8" i="1" s="1"/>
  <c r="Q106" i="1"/>
  <c r="R106" i="1" s="1"/>
  <c r="Q35" i="1"/>
  <c r="R35" i="1" s="1"/>
  <c r="Q84" i="1"/>
  <c r="R84" i="1" s="1"/>
  <c r="G127" i="1"/>
  <c r="G106" i="1"/>
  <c r="H127" i="1"/>
  <c r="I127" i="1" s="1"/>
  <c r="H106" i="1"/>
  <c r="I106" i="1" s="1"/>
  <c r="C58" i="1"/>
  <c r="C105" i="1"/>
  <c r="C77" i="1"/>
  <c r="C84" i="1"/>
  <c r="C47" i="1"/>
  <c r="C35" i="1"/>
  <c r="G58" i="1"/>
  <c r="G105" i="1"/>
  <c r="G47" i="1"/>
  <c r="G77" i="1"/>
  <c r="G35" i="1"/>
  <c r="G84" i="1"/>
  <c r="H84" i="1"/>
  <c r="I84" i="1" s="1"/>
  <c r="H105" i="1"/>
  <c r="I105" i="1" s="1"/>
  <c r="I111" i="1" s="1"/>
  <c r="H47" i="1"/>
  <c r="I47" i="1" s="1"/>
  <c r="O84" i="1"/>
  <c r="AQ8" i="1" s="1"/>
  <c r="O77" i="1"/>
  <c r="AR11" i="1" s="1"/>
  <c r="H35" i="1"/>
  <c r="I35" i="1" s="1"/>
  <c r="H77" i="1"/>
  <c r="I77" i="1" s="1"/>
  <c r="O105" i="1"/>
  <c r="D32" i="1"/>
  <c r="D66" i="1"/>
  <c r="H32" i="1"/>
  <c r="I32" i="1" s="1"/>
  <c r="O66" i="1"/>
  <c r="H66" i="1"/>
  <c r="I66" i="1" s="1"/>
  <c r="C63" i="1"/>
  <c r="C66" i="1"/>
  <c r="C32" i="1"/>
  <c r="G32" i="1"/>
  <c r="G66" i="1"/>
  <c r="D105" i="1"/>
  <c r="D77" i="1"/>
  <c r="D84" i="1"/>
  <c r="D47" i="1"/>
  <c r="D35" i="1"/>
  <c r="H30" i="1"/>
  <c r="I30" i="1" s="1"/>
  <c r="T30" i="1" s="1"/>
  <c r="O63" i="1"/>
  <c r="H63" i="1"/>
  <c r="I63" i="1" s="1"/>
  <c r="T63" i="1" s="1"/>
  <c r="D30" i="1"/>
  <c r="D63" i="1"/>
  <c r="G30" i="1"/>
  <c r="G63" i="1"/>
  <c r="M73" i="1"/>
  <c r="M67" i="1"/>
  <c r="M64" i="1"/>
  <c r="M68" i="1"/>
  <c r="M63" i="1"/>
  <c r="M62" i="1"/>
  <c r="M65" i="1"/>
  <c r="M66" i="1"/>
  <c r="M61" i="1"/>
  <c r="M60" i="1"/>
  <c r="M69" i="1"/>
  <c r="C25" i="1"/>
  <c r="C30" i="1"/>
  <c r="M79" i="1"/>
  <c r="M89" i="1"/>
  <c r="M77" i="1"/>
  <c r="M83" i="1"/>
  <c r="M58" i="1"/>
  <c r="M57" i="1"/>
  <c r="M87" i="1"/>
  <c r="M84" i="1"/>
  <c r="M59" i="1"/>
  <c r="M72" i="1"/>
  <c r="M74" i="1"/>
  <c r="M90" i="1"/>
  <c r="M80" i="1"/>
  <c r="M88" i="1"/>
  <c r="M82" i="1"/>
  <c r="BD11" i="1" l="1"/>
  <c r="BD15" i="1" s="1"/>
  <c r="AU11" i="1"/>
  <c r="AU15" i="1" s="1"/>
  <c r="T105" i="1"/>
  <c r="AY6" i="1"/>
  <c r="AY15" i="1" s="1"/>
  <c r="BA8" i="1"/>
  <c r="AZ8" i="1"/>
  <c r="BC8" i="1"/>
  <c r="BB8" i="1"/>
  <c r="BB6" i="1"/>
  <c r="AZ6" i="1"/>
  <c r="AZ15" i="1" s="1"/>
  <c r="BC6" i="1"/>
  <c r="BC15" i="1" s="1"/>
  <c r="BA6" i="1"/>
  <c r="T35" i="1"/>
  <c r="T106" i="1"/>
  <c r="T127" i="1"/>
  <c r="T32" i="1"/>
  <c r="T47" i="1"/>
  <c r="T66" i="1"/>
  <c r="R111" i="1"/>
  <c r="R132" i="1"/>
  <c r="R49" i="1"/>
  <c r="R90" i="1"/>
  <c r="R88" i="1"/>
  <c r="R89" i="1"/>
  <c r="R87" i="1"/>
  <c r="S77" i="1" s="1"/>
  <c r="Y11" i="1"/>
  <c r="T77" i="1"/>
  <c r="X8" i="1"/>
  <c r="T84" i="1"/>
  <c r="AB11" i="1"/>
  <c r="AB15" i="1" s="1"/>
  <c r="H21" i="7" s="1"/>
  <c r="H25" i="7" s="1"/>
  <c r="AC11" i="1"/>
  <c r="AC15" i="1" s="1"/>
  <c r="I21" i="7" s="1"/>
  <c r="I25" i="7" s="1"/>
  <c r="I132" i="1"/>
  <c r="AQ6" i="1"/>
  <c r="AQ15" i="1" s="1"/>
  <c r="X6" i="1"/>
  <c r="O111" i="1"/>
  <c r="AT6" i="1"/>
  <c r="AT8" i="1"/>
  <c r="AR8" i="1"/>
  <c r="AS8" i="1"/>
  <c r="AA8" i="1"/>
  <c r="Z8" i="1"/>
  <c r="Y8" i="1"/>
  <c r="AS6" i="1"/>
  <c r="O90" i="1"/>
  <c r="O89" i="1"/>
  <c r="O88" i="1"/>
  <c r="O87" i="1"/>
  <c r="P87" i="1" s="1"/>
  <c r="I89" i="1"/>
  <c r="I90" i="1"/>
  <c r="I87" i="1"/>
  <c r="I88" i="1"/>
  <c r="Y6" i="1"/>
  <c r="AA6" i="1"/>
  <c r="AR6" i="1"/>
  <c r="Z6" i="1"/>
  <c r="P111" i="1" l="1"/>
  <c r="P98" i="1"/>
  <c r="P99" i="1"/>
  <c r="P101" i="1"/>
  <c r="P106" i="1"/>
  <c r="P108" i="1"/>
  <c r="P102" i="1"/>
  <c r="P105" i="1"/>
  <c r="S111" i="1"/>
  <c r="S105" i="1"/>
  <c r="S103" i="1"/>
  <c r="S102" i="1"/>
  <c r="S99" i="1"/>
  <c r="S101" i="1"/>
  <c r="S108" i="1"/>
  <c r="J120" i="1"/>
  <c r="S106" i="1"/>
  <c r="Z15" i="1"/>
  <c r="AA15" i="1"/>
  <c r="F21" i="7" s="1"/>
  <c r="BB15" i="1"/>
  <c r="S41" i="1"/>
  <c r="S76" i="1"/>
  <c r="BA15" i="1"/>
  <c r="T111" i="1"/>
  <c r="S90" i="1"/>
  <c r="S89" i="1"/>
  <c r="S62" i="1"/>
  <c r="S87" i="1"/>
  <c r="S56" i="1"/>
  <c r="S63" i="1"/>
  <c r="S80" i="1"/>
  <c r="S61" i="1"/>
  <c r="S78" i="1"/>
  <c r="S57" i="1"/>
  <c r="S60" i="1"/>
  <c r="S64" i="1"/>
  <c r="S79" i="1"/>
  <c r="S67" i="1"/>
  <c r="S65" i="1"/>
  <c r="S74" i="1"/>
  <c r="S68" i="1"/>
  <c r="S82" i="1"/>
  <c r="S73" i="1"/>
  <c r="S59" i="1"/>
  <c r="S58" i="1"/>
  <c r="S72" i="1"/>
  <c r="S69" i="1"/>
  <c r="S83" i="1"/>
  <c r="T87" i="1"/>
  <c r="S132" i="1"/>
  <c r="S126" i="1"/>
  <c r="S119" i="1"/>
  <c r="S129" i="1"/>
  <c r="S124" i="1"/>
  <c r="S123" i="1"/>
  <c r="S120" i="1"/>
  <c r="S122" i="1"/>
  <c r="S37" i="1"/>
  <c r="S49" i="1"/>
  <c r="S23" i="1"/>
  <c r="S43" i="1"/>
  <c r="S29" i="1"/>
  <c r="S30" i="1"/>
  <c r="S42" i="1"/>
  <c r="S28" i="1"/>
  <c r="S24" i="1"/>
  <c r="S27" i="1"/>
  <c r="S38" i="1"/>
  <c r="S34" i="1"/>
  <c r="S26" i="1"/>
  <c r="S39" i="1"/>
  <c r="S25" i="1"/>
  <c r="S46" i="1"/>
  <c r="S33" i="1"/>
  <c r="S45" i="1"/>
  <c r="S31" i="1"/>
  <c r="S32" i="1"/>
  <c r="S66" i="1"/>
  <c r="S98" i="1"/>
  <c r="S88" i="1"/>
  <c r="T132" i="1"/>
  <c r="S127" i="1"/>
  <c r="S47" i="1"/>
  <c r="S84" i="1"/>
  <c r="S35" i="1"/>
  <c r="X15" i="1"/>
  <c r="G21" i="7" s="1"/>
  <c r="G25" i="7" s="1"/>
  <c r="J78" i="1"/>
  <c r="T88" i="1"/>
  <c r="J79" i="1"/>
  <c r="T89" i="1"/>
  <c r="J80" i="1"/>
  <c r="T90" i="1"/>
  <c r="J119" i="1"/>
  <c r="J126" i="1"/>
  <c r="J129" i="1"/>
  <c r="J124" i="1"/>
  <c r="J122" i="1"/>
  <c r="J123" i="1"/>
  <c r="J127" i="1"/>
  <c r="J132" i="1"/>
  <c r="BJ100" i="1"/>
  <c r="AT15" i="1"/>
  <c r="Y15" i="1"/>
  <c r="D21" i="7" s="1"/>
  <c r="J111" i="1"/>
  <c r="J99" i="1"/>
  <c r="J98" i="1"/>
  <c r="J101" i="1"/>
  <c r="J102" i="1"/>
  <c r="J103" i="1"/>
  <c r="J106" i="1"/>
  <c r="J108" i="1"/>
  <c r="J105" i="1"/>
  <c r="J63" i="1"/>
  <c r="P78" i="1"/>
  <c r="AR15" i="1"/>
  <c r="E21" i="7"/>
  <c r="BK97" i="1"/>
  <c r="BK115" i="1"/>
  <c r="BI98" i="1"/>
  <c r="BI101" i="1"/>
  <c r="BI106" i="1"/>
  <c r="BI99" i="1"/>
  <c r="BI97" i="1"/>
  <c r="BK114" i="1"/>
  <c r="BK112" i="1"/>
  <c r="BI103" i="1"/>
  <c r="BK110" i="1"/>
  <c r="BK107" i="1"/>
  <c r="BI112" i="1"/>
  <c r="BK98" i="1"/>
  <c r="BI113" i="1"/>
  <c r="BI111" i="1"/>
  <c r="BK101" i="1"/>
  <c r="BI110" i="1"/>
  <c r="BI114" i="1"/>
  <c r="BI108" i="1"/>
  <c r="BK102" i="1"/>
  <c r="J90" i="1"/>
  <c r="AS15" i="1"/>
  <c r="BI115" i="1"/>
  <c r="BK105" i="1"/>
  <c r="BI102" i="1"/>
  <c r="BI104" i="1"/>
  <c r="BK100" i="1"/>
  <c r="BK109" i="1"/>
  <c r="BK108" i="1"/>
  <c r="BI109" i="1"/>
  <c r="BK99" i="1"/>
  <c r="BI107" i="1"/>
  <c r="BK113" i="1"/>
  <c r="BI100" i="1"/>
  <c r="BK106" i="1"/>
  <c r="BK111" i="1"/>
  <c r="BI105" i="1"/>
  <c r="BK104" i="1"/>
  <c r="BK103" i="1"/>
  <c r="P83" i="1"/>
  <c r="P77" i="1"/>
  <c r="P72" i="1"/>
  <c r="J89" i="1"/>
  <c r="P88" i="1"/>
  <c r="P89" i="1"/>
  <c r="P90" i="1"/>
  <c r="P82" i="1"/>
  <c r="P74" i="1"/>
  <c r="J66" i="1"/>
  <c r="J56" i="1"/>
  <c r="J65" i="1"/>
  <c r="J64" i="1"/>
  <c r="J67" i="1"/>
  <c r="J62" i="1"/>
  <c r="J61" i="1"/>
  <c r="J73" i="1"/>
  <c r="J60" i="1"/>
  <c r="J83" i="1"/>
  <c r="J57" i="1"/>
  <c r="J84" i="1"/>
  <c r="J72" i="1"/>
  <c r="J82" i="1"/>
  <c r="J58" i="1"/>
  <c r="J87" i="1"/>
  <c r="J59" i="1"/>
  <c r="J68" i="1"/>
  <c r="J74" i="1"/>
  <c r="J69" i="1"/>
  <c r="J77" i="1"/>
  <c r="J88" i="1"/>
  <c r="P57" i="1"/>
  <c r="P80" i="1"/>
  <c r="P84" i="1"/>
  <c r="P79" i="1"/>
  <c r="P59" i="1"/>
  <c r="BH106" i="1"/>
  <c r="P63" i="1"/>
  <c r="P58" i="1"/>
  <c r="P69" i="1"/>
  <c r="P60" i="1"/>
  <c r="P73" i="1"/>
  <c r="P103" i="1"/>
  <c r="P56" i="1"/>
  <c r="P65" i="1"/>
  <c r="P66" i="1"/>
  <c r="P67" i="1"/>
  <c r="P68" i="1"/>
  <c r="P64" i="1"/>
  <c r="P62" i="1"/>
  <c r="P61" i="1"/>
  <c r="I24" i="1"/>
  <c r="T24" i="1" s="1"/>
  <c r="I37" i="1"/>
  <c r="T37" i="1" s="1"/>
  <c r="W8" i="1"/>
  <c r="L24" i="1"/>
  <c r="I26" i="1"/>
  <c r="T26" i="1" s="1"/>
  <c r="L26" i="1"/>
  <c r="I39" i="1"/>
  <c r="T39" i="1" s="1"/>
  <c r="I25" i="1"/>
  <c r="T25" i="1" s="1"/>
  <c r="O24" i="1"/>
  <c r="L25" i="1"/>
  <c r="BJ112" i="1" l="1"/>
  <c r="BJ107" i="1"/>
  <c r="BJ103" i="1"/>
  <c r="BJ115" i="1"/>
  <c r="BJ102" i="1"/>
  <c r="BJ101" i="1"/>
  <c r="BJ99" i="1"/>
  <c r="BJ104" i="1"/>
  <c r="BJ114" i="1"/>
  <c r="BJ113" i="1"/>
  <c r="BJ109" i="1"/>
  <c r="BJ97" i="1"/>
  <c r="BJ110" i="1"/>
  <c r="BJ106" i="1"/>
  <c r="D25" i="7"/>
  <c r="E25" i="7"/>
  <c r="F25" i="7"/>
  <c r="BJ105" i="1"/>
  <c r="BJ111" i="1"/>
  <c r="BJ98" i="1"/>
  <c r="BJ108" i="1"/>
  <c r="BH98" i="1"/>
  <c r="BH111" i="1"/>
  <c r="BH113" i="1"/>
  <c r="BH115" i="1"/>
  <c r="BH114" i="1"/>
  <c r="BH112" i="1"/>
  <c r="BH105" i="1"/>
  <c r="BH109" i="1"/>
  <c r="BH101" i="1"/>
  <c r="BH104" i="1"/>
  <c r="BH97" i="1"/>
  <c r="BH108" i="1"/>
  <c r="BH99" i="1"/>
  <c r="BH103" i="1"/>
  <c r="BH100" i="1"/>
  <c r="BH107" i="1"/>
  <c r="BH102" i="1"/>
  <c r="BH110" i="1"/>
  <c r="W7" i="1"/>
  <c r="AG7" i="1"/>
  <c r="AP8" i="1"/>
  <c r="L23" i="1"/>
  <c r="I23" i="1"/>
  <c r="T23" i="1" s="1"/>
  <c r="AP7" i="1"/>
  <c r="AG8" i="1"/>
  <c r="I49" i="1" l="1"/>
  <c r="W6" i="1"/>
  <c r="O49" i="1"/>
  <c r="AP6" i="1"/>
  <c r="AG6" i="1"/>
  <c r="AG15" i="1" s="1"/>
  <c r="L49" i="1"/>
  <c r="P28" i="1" l="1"/>
  <c r="P35" i="1"/>
  <c r="P27" i="1"/>
  <c r="P33" i="1"/>
  <c r="P31" i="1"/>
  <c r="P32" i="1"/>
  <c r="P29" i="1"/>
  <c r="P30" i="1"/>
  <c r="P34" i="1"/>
  <c r="J76" i="1"/>
  <c r="W15" i="1"/>
  <c r="C21" i="7" s="1"/>
  <c r="P41" i="1"/>
  <c r="P76" i="1"/>
  <c r="M41" i="1"/>
  <c r="M76" i="1"/>
  <c r="T49" i="1"/>
  <c r="J41" i="1"/>
  <c r="P38" i="1"/>
  <c r="M38" i="1"/>
  <c r="J42" i="1"/>
  <c r="J38" i="1"/>
  <c r="M42" i="1"/>
  <c r="P42" i="1"/>
  <c r="P45" i="1"/>
  <c r="P46" i="1"/>
  <c r="P47" i="1"/>
  <c r="M46" i="1"/>
  <c r="M47" i="1"/>
  <c r="J47" i="1"/>
  <c r="J46" i="1"/>
  <c r="M45" i="1"/>
  <c r="M33" i="1"/>
  <c r="M29" i="1"/>
  <c r="M27" i="1"/>
  <c r="M35" i="1"/>
  <c r="M32" i="1"/>
  <c r="M34" i="1"/>
  <c r="M28" i="1"/>
  <c r="M31" i="1"/>
  <c r="M30" i="1"/>
  <c r="J45" i="1"/>
  <c r="J27" i="1"/>
  <c r="J31" i="1"/>
  <c r="J32" i="1"/>
  <c r="J30" i="1"/>
  <c r="J35" i="1"/>
  <c r="J34" i="1"/>
  <c r="J33" i="1"/>
  <c r="J28" i="1"/>
  <c r="J29" i="1"/>
  <c r="J43" i="1"/>
  <c r="P23" i="1"/>
  <c r="P43" i="1"/>
  <c r="M23" i="1"/>
  <c r="M43" i="1"/>
  <c r="AP15" i="1"/>
  <c r="J49" i="1"/>
  <c r="J24" i="1"/>
  <c r="J25" i="1"/>
  <c r="J39" i="1"/>
  <c r="J37" i="1"/>
  <c r="J26" i="1"/>
  <c r="P49" i="1"/>
  <c r="P25" i="1"/>
  <c r="P39" i="1"/>
  <c r="P24" i="1"/>
  <c r="P37" i="1"/>
  <c r="P26" i="1"/>
  <c r="M49" i="1"/>
  <c r="M56" i="1"/>
  <c r="M26" i="1"/>
  <c r="M24" i="1"/>
  <c r="M25" i="1"/>
  <c r="M37" i="1"/>
  <c r="M39" i="1"/>
  <c r="J23" i="1"/>
  <c r="F18" i="7" l="1"/>
  <c r="C23" i="7" s="1"/>
  <c r="C25" i="7"/>
  <c r="I26" i="7"/>
  <c r="H26" i="7"/>
  <c r="G26" i="7"/>
  <c r="D26" i="7"/>
  <c r="E26" i="7"/>
  <c r="F26" i="7"/>
  <c r="BG108" i="1"/>
  <c r="BG111" i="1"/>
  <c r="BG102" i="1"/>
  <c r="BG103" i="1"/>
  <c r="BG104" i="1"/>
  <c r="BG97" i="1"/>
  <c r="BG98" i="1"/>
  <c r="BG110" i="1"/>
  <c r="BG100" i="1"/>
  <c r="BG107" i="1"/>
  <c r="BG109" i="1"/>
  <c r="BG112" i="1"/>
  <c r="BG114" i="1"/>
  <c r="BG101" i="1"/>
  <c r="BG106" i="1"/>
  <c r="BG115" i="1"/>
  <c r="BG105" i="1"/>
  <c r="BG99" i="1"/>
  <c r="BG113" i="1"/>
  <c r="C2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</author>
  </authors>
  <commentList>
    <comment ref="A127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Neil:</t>
        </r>
        <r>
          <rPr>
            <sz val="9"/>
            <color rgb="FF000000"/>
            <rFont val="Tahoma"/>
            <family val="2"/>
          </rPr>
          <t xml:space="preserve">
These do not add up to the exact manufacturing amounts, but are kept consistent for comparison. </t>
        </r>
      </text>
    </comment>
    <comment ref="A133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Neil:</t>
        </r>
        <r>
          <rPr>
            <sz val="9"/>
            <color rgb="FF000000"/>
            <rFont val="Tahoma"/>
            <family val="2"/>
          </rPr>
          <t xml:space="preserve">
Sensitibity Analyses with sustainable sources of energy</t>
        </r>
      </text>
    </comment>
    <comment ref="C142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Neil:</t>
        </r>
        <r>
          <rPr>
            <sz val="9"/>
            <color rgb="FF000000"/>
            <rFont val="Tahoma"/>
            <family val="2"/>
          </rPr>
          <t xml:space="preserve">
Steel + small amount of iron scrap</t>
        </r>
      </text>
    </comment>
  </commentList>
</comments>
</file>

<file path=xl/sharedStrings.xml><?xml version="1.0" encoding="utf-8"?>
<sst xmlns="http://schemas.openxmlformats.org/spreadsheetml/2006/main" count="108917" uniqueCount="34311">
  <si>
    <t>Unit</t>
  </si>
  <si>
    <t>kg</t>
  </si>
  <si>
    <t>kWh</t>
  </si>
  <si>
    <t>Use phase</t>
  </si>
  <si>
    <t>Disposal</t>
  </si>
  <si>
    <t>Total</t>
  </si>
  <si>
    <t>kg/t conversion factor</t>
  </si>
  <si>
    <t>Transportation</t>
  </si>
  <si>
    <t>g/kg</t>
  </si>
  <si>
    <t>-</t>
  </si>
  <si>
    <t>Quantity per FU</t>
  </si>
  <si>
    <t>RER</t>
  </si>
  <si>
    <t>Category</t>
  </si>
  <si>
    <t>air</t>
  </si>
  <si>
    <t>CO2 fossil/total non renewable energy</t>
  </si>
  <si>
    <t>climate change</t>
  </si>
  <si>
    <t>Indicator</t>
  </si>
  <si>
    <t>CO2, fossil</t>
  </si>
  <si>
    <t>Check combustion included</t>
  </si>
  <si>
    <t>Activity Name</t>
  </si>
  <si>
    <t>Geography</t>
  </si>
  <si>
    <t>Reference Product Name</t>
  </si>
  <si>
    <t>Reference Product Unit</t>
  </si>
  <si>
    <t>Reference Product Amount</t>
  </si>
  <si>
    <t>MJ-Eq</t>
  </si>
  <si>
    <t>gCO2/MJ</t>
  </si>
  <si>
    <t>kg CO2-Eq</t>
  </si>
  <si>
    <t>polypropylene production, granulate</t>
  </si>
  <si>
    <t>polypropylene, granulate</t>
  </si>
  <si>
    <t>electricity, low voltage</t>
  </si>
  <si>
    <t>metric ton*km</t>
  </si>
  <si>
    <t>Europe without Switzerland</t>
  </si>
  <si>
    <t>CH</t>
  </si>
  <si>
    <t>metal working, average for steel product manufacturing</t>
  </si>
  <si>
    <t>Net value</t>
  </si>
  <si>
    <t>alkyd paint production, white, solvent-based, product in 60% solution state</t>
  </si>
  <si>
    <t>alkyd paint, white, without solvent, in 60% solution state</t>
  </si>
  <si>
    <t>aluminium production, primary, ingot</t>
  </si>
  <si>
    <t>RoW</t>
  </si>
  <si>
    <t>aluminium, primary, ingot</t>
  </si>
  <si>
    <t>chromium oxide production, flakes</t>
  </si>
  <si>
    <t>chromium oxide, flakes</t>
  </si>
  <si>
    <t>sheet rolling, copper</t>
  </si>
  <si>
    <t>electronics production, for control units</t>
  </si>
  <si>
    <t>electronics, for control units</t>
  </si>
  <si>
    <t>ethylene production, average</t>
  </si>
  <si>
    <t>ethylene</t>
  </si>
  <si>
    <t>ethylene glycol production</t>
  </si>
  <si>
    <t>ethylene glycol</t>
  </si>
  <si>
    <t>market for flat glass, uncoated</t>
  </si>
  <si>
    <t>flat glass, uncoated</t>
  </si>
  <si>
    <t>market for heat, district or industrial, natural gas</t>
  </si>
  <si>
    <t>heat, district or industrial, natural gas</t>
  </si>
  <si>
    <t>MJ</t>
  </si>
  <si>
    <t>market for lead</t>
  </si>
  <si>
    <t>GLO</t>
  </si>
  <si>
    <t>lead</t>
  </si>
  <si>
    <t>market for nickel, class 1</t>
  </si>
  <si>
    <t>nickel, class 1</t>
  </si>
  <si>
    <t>market for polyethylene, high density, granulate</t>
  </si>
  <si>
    <t>polyethylene, high density, granulate</t>
  </si>
  <si>
    <t>market for polyvinylchloride, suspension polymerised</t>
  </si>
  <si>
    <t>polyvinylchloride, suspension polymerised</t>
  </si>
  <si>
    <t>section bar rolling, steel</t>
  </si>
  <si>
    <t>sheet rolling, steel</t>
  </si>
  <si>
    <t>steel production, low-alloyed, hot rolled</t>
  </si>
  <si>
    <t>steel, low-alloyed, hot rolled</t>
  </si>
  <si>
    <t>market for sulfuric acid</t>
  </si>
  <si>
    <t>sulfuric acid</t>
  </si>
  <si>
    <t>market for synthetic rubber</t>
  </si>
  <si>
    <t>synthetic rubber</t>
  </si>
  <si>
    <t>tap water production, conventional treatment</t>
  </si>
  <si>
    <t>tap water</t>
  </si>
  <si>
    <t>market group for transport, freight train</t>
  </si>
  <si>
    <t>transport, freight train</t>
  </si>
  <si>
    <t>market for transport, freight, lorry 16-32 metric ton, EURO4</t>
  </si>
  <si>
    <t>transport, freight, lorry 16-32 metric ton, EURO4</t>
  </si>
  <si>
    <t>transport, freight, sea, container ship</t>
  </si>
  <si>
    <t>market for zinc</t>
  </si>
  <si>
    <t>zinc</t>
  </si>
  <si>
    <t>market group for electricity, medium voltage</t>
  </si>
  <si>
    <t>UCTE</t>
  </si>
  <si>
    <t>electricity, medium voltage</t>
  </si>
  <si>
    <t>treatment of waste emulsion paint, municipal incineration</t>
  </si>
  <si>
    <t>waste emulsion paint</t>
  </si>
  <si>
    <t>treatment of waste glass, municipal incineration</t>
  </si>
  <si>
    <t>waste glass</t>
  </si>
  <si>
    <t>treatment of waste plastic, mixture, municipal incineration</t>
  </si>
  <si>
    <t>waste plastic, mixture</t>
  </si>
  <si>
    <t>treatment of zinc in car shredder residue, municipal incineration</t>
  </si>
  <si>
    <t>zinc in car shredder residue</t>
  </si>
  <si>
    <t>Manufacturing (Materials + Processing)</t>
  </si>
  <si>
    <t>market for petrol, low-sulfur</t>
  </si>
  <si>
    <t>petrol, low-sulfur</t>
  </si>
  <si>
    <t>treatment of aluminium scrap, post-consumer, prepared for recycling, at remelter</t>
  </si>
  <si>
    <t>aluminium, wrought alloy</t>
  </si>
  <si>
    <t>lubricating oil production</t>
  </si>
  <si>
    <t>lubricating oil</t>
  </si>
  <si>
    <t>market for metal working, average for aluminium product manufacturing</t>
  </si>
  <si>
    <t>metal working, average for aluminium product manufacturing</t>
  </si>
  <si>
    <t>market for polyurethane, rigid foam</t>
  </si>
  <si>
    <t>polyurethane, rigid foam</t>
  </si>
  <si>
    <t>treatment of metal scrap, mixed, for recycling, unsorted, sorting</t>
  </si>
  <si>
    <t>iron scrap, sorted, pressed</t>
  </si>
  <si>
    <t>treatment of waste glass, inert material landfill</t>
  </si>
  <si>
    <t>treatment of waste mineral oil, hazardous waste incineration</t>
  </si>
  <si>
    <t>waste mineral oil</t>
  </si>
  <si>
    <t>treatment of waste plastic, mixture, sanitary landfill</t>
  </si>
  <si>
    <t>market for waste polyurethane foam</t>
  </si>
  <si>
    <t>waste polyurethane foam</t>
  </si>
  <si>
    <t>electricity production, wind, 1-3MW turbine, onshore</t>
  </si>
  <si>
    <t>electricity, high voltage</t>
  </si>
  <si>
    <t>electricity production, photovoltaic, 570kWp open ground installation, multi-Si</t>
  </si>
  <si>
    <t>extrusion of plastic sheets and thermoforming, inline</t>
  </si>
  <si>
    <t>Electric charging - photovoltaic</t>
  </si>
  <si>
    <t>Electric charging - wind</t>
  </si>
  <si>
    <t>Total EU electricity grid</t>
  </si>
  <si>
    <t>Total EU electricity wind</t>
  </si>
  <si>
    <t>Total EU electricity photovoltaic</t>
  </si>
  <si>
    <t>GHG CO2equ.
 kgCO2equ/FU</t>
  </si>
  <si>
    <t>Graph per FU</t>
  </si>
  <si>
    <t>Distance over Lifetime</t>
  </si>
  <si>
    <t>electricity production, hard coal</t>
  </si>
  <si>
    <t>Total EU electricity hard coal</t>
  </si>
  <si>
    <t>Electric charging - hard coal</t>
  </si>
  <si>
    <t>Conversion factors</t>
  </si>
  <si>
    <t>kg_to_g</t>
  </si>
  <si>
    <t>Method</t>
  </si>
  <si>
    <t>Cumulative Energy Demand (CED)</t>
  </si>
  <si>
    <t>selected LCI results</t>
  </si>
  <si>
    <t xml:space="preserve">Ratio CO2 fossil/non ren. cum. energy demand </t>
  </si>
  <si>
    <t>IPCC 2021</t>
  </si>
  <si>
    <t>energy resources: 
non-renewable</t>
  </si>
  <si>
    <t>energy content (HHV)</t>
  </si>
  <si>
    <t>global warming potential (GWP100)</t>
  </si>
  <si>
    <t>Process #</t>
  </si>
  <si>
    <t>1,1-difluoroethane production, HFC-152a</t>
  </si>
  <si>
    <t>1,1-difluoroethane, HFC-152a</t>
  </si>
  <si>
    <t>1,1-difluoroethane production, HFC-152aUS1,1-difluoroethane, HFC-152akg</t>
  </si>
  <si>
    <t>US</t>
  </si>
  <si>
    <t>1,1-dimethylcyclopentane to generic market for solvent, organicGLOsolvent, organickg</t>
  </si>
  <si>
    <t>1,1-dimethylcyclopentane to generic market for solvent, organic</t>
  </si>
  <si>
    <t>solvent, organic</t>
  </si>
  <si>
    <t>1-methoxy-2-propanol productionGLO1-methoxy-2-propanolkg</t>
  </si>
  <si>
    <t>1-methoxy-2-propanol production</t>
  </si>
  <si>
    <t>1-methoxy-2-propanol</t>
  </si>
  <si>
    <t>1-methylcyclopropene productionGLO1-methylcyclopropenekg</t>
  </si>
  <si>
    <t>1-methylcyclopropene production</t>
  </si>
  <si>
    <t>1-methylcyclopropene</t>
  </si>
  <si>
    <t>1-methylcyclopropene productionGLOsodium chloride, powderkg</t>
  </si>
  <si>
    <t>sodium chloride, powder</t>
  </si>
  <si>
    <t>1-naphthylacetic acid productionGLO1-naphthylacetic acidkg</t>
  </si>
  <si>
    <t>1-naphthylacetic acid production</t>
  </si>
  <si>
    <t>1-naphthylacetic acid</t>
  </si>
  <si>
    <t>1-propanol productionRoW1-propanolkg</t>
  </si>
  <si>
    <t>1-propanol production</t>
  </si>
  <si>
    <t>1-propanol</t>
  </si>
  <si>
    <t>1-propanol productionRER1-propanolkg</t>
  </si>
  <si>
    <t>2,3-dimethylbutan to generic market for solvent, organicGLOsolvent, organickg</t>
  </si>
  <si>
    <t>2,3-dimethylbutan to generic market for solvent, organic</t>
  </si>
  <si>
    <t>2,4-di-tert-butylphenol productionGLO2,4-di-tert-butylphenolkg</t>
  </si>
  <si>
    <t>2,4-di-tert-butylphenol production</t>
  </si>
  <si>
    <t>2,4-di-tert-butylphenol</t>
  </si>
  <si>
    <t>2,4-dichlorophenol productionRoW2,4-dichlorophenolkg</t>
  </si>
  <si>
    <t>2,4-dichlorophenol production</t>
  </si>
  <si>
    <t>2,4-dichlorophenol</t>
  </si>
  <si>
    <t>2,4-dichlorophenol productionRER2,4-dichlorophenolkg</t>
  </si>
  <si>
    <t>2,4-dichlorotoluene productionRoW2,4-dichlorotoluenekg</t>
  </si>
  <si>
    <t>2,4-dichlorotoluene production</t>
  </si>
  <si>
    <t>2,4-dichlorotoluene</t>
  </si>
  <si>
    <t>2,4-dichlorotoluene productionRER2,4-dichlorotoluenekg</t>
  </si>
  <si>
    <t>2,4-dinitrotoluene productionRoW2,4-dinitrotoluenekg</t>
  </si>
  <si>
    <t>2,4-dinitrotoluene production</t>
  </si>
  <si>
    <t>2,4-dinitrotoluene</t>
  </si>
  <si>
    <t>2,4-dinitrotoluene productionRER2,4-dinitrotoluenekg</t>
  </si>
  <si>
    <t>2,5-dimethylhexane-2,5-dihydroperoxide productionGLO2,5-dimethylhexane-2,5-dihydroperoxidekg</t>
  </si>
  <si>
    <t>2,5-dimethylhexane-2,5-dihydroperoxide production</t>
  </si>
  <si>
    <t>2,5-dimethylhexane-2,5-dihydroperoxide</t>
  </si>
  <si>
    <t>2,6-di-tert-butylphenol productionGLO2,6-di-tert-butylphenolkg</t>
  </si>
  <si>
    <t>2,6-di-tert-butylphenol production</t>
  </si>
  <si>
    <t>2,6-di-tert-butylphenol</t>
  </si>
  <si>
    <t>2-butanol production by hydration of buteneRoW2-butanolkg</t>
  </si>
  <si>
    <t>2-butanol production by hydration of butene</t>
  </si>
  <si>
    <t>2-butanol</t>
  </si>
  <si>
    <t>2-butanol production by hydration of buteneRoWbutanekg</t>
  </si>
  <si>
    <t>butane</t>
  </si>
  <si>
    <t>2-butanol production by hydration of buteneRER2-butanolkg</t>
  </si>
  <si>
    <t>2-butanol production by hydration of buteneRERbutanekg</t>
  </si>
  <si>
    <t>2-methyl-2-butanol productionRoW2-methyl-2-butanolkg</t>
  </si>
  <si>
    <t>2-methyl-2-butanol production</t>
  </si>
  <si>
    <t>2-methyl-2-butanol</t>
  </si>
  <si>
    <t>2-methyl-2-butanol productionRER2-methyl-2-butanolkg</t>
  </si>
  <si>
    <t>2-methylpentane to generic market for solvent, organicGLOsolvent, organickg</t>
  </si>
  <si>
    <t>2-methylpentane to generic market for solvent, organic</t>
  </si>
  <si>
    <t>2-nitroaniline productionRoW2-nitroanilinekg</t>
  </si>
  <si>
    <t>2-nitroaniline production</t>
  </si>
  <si>
    <t>2-nitroaniline</t>
  </si>
  <si>
    <t>2-nitroaniline productionRER2-nitroanilinekg</t>
  </si>
  <si>
    <t>2-pyridinol productionRoW2-pyridinolkg</t>
  </si>
  <si>
    <t>2-pyridinol production</t>
  </si>
  <si>
    <t>2-pyridinol</t>
  </si>
  <si>
    <t>2-pyridinol productionRER2-pyridinolkg</t>
  </si>
  <si>
    <t>3-methyl-1-butyl acetate productionRoW3-methyl-1-butyl acetatekg</t>
  </si>
  <si>
    <t>3-methyl-1-butyl acetate production</t>
  </si>
  <si>
    <t>3-methyl-1-butyl acetate</t>
  </si>
  <si>
    <t>3-methyl-1-butyl acetate productionRER3-methyl-1-butyl acetatekg</t>
  </si>
  <si>
    <t>3-methylpyridine productionRoW3-methylpyridinekg</t>
  </si>
  <si>
    <t>3-methylpyridine production</t>
  </si>
  <si>
    <t>3-methylpyridine</t>
  </si>
  <si>
    <t>3-methylpyridine productionRER3-methylpyridinekg</t>
  </si>
  <si>
    <t>4-methyl-2-pentanone productionRoW4-methyl-2-pentanonekg</t>
  </si>
  <si>
    <t>4-methyl-2-pentanone production</t>
  </si>
  <si>
    <t>4-methyl-2-pentanone</t>
  </si>
  <si>
    <t>4-methyl-2-pentanone productionRER4-methyl-2-pentanonekg</t>
  </si>
  <si>
    <t>4-tert-butylbenzaldehyde productionRoW4-tert-butylbenzaldehydekg</t>
  </si>
  <si>
    <t>4-tert-butylbenzaldehyde production</t>
  </si>
  <si>
    <t>4-tert-butylbenzaldehyde</t>
  </si>
  <si>
    <t>4-tert-butylbenzaldehyde productionRER4-tert-butylbenzaldehydekg</t>
  </si>
  <si>
    <t>4-tert-butyltoluene productionRoW4-tert-butyltoluenekg</t>
  </si>
  <si>
    <t>4-tert-butyltoluene production</t>
  </si>
  <si>
    <t>4-tert-butyltoluene</t>
  </si>
  <si>
    <t>4-tert-butyltoluene productionRER4-tert-butyltoluenekg</t>
  </si>
  <si>
    <t>6-benzyladenine productionGLO6-benzyladeninekg</t>
  </si>
  <si>
    <t>6-benzyladenine production</t>
  </si>
  <si>
    <t>6-benzyladenine</t>
  </si>
  <si>
    <t>Brown-Schlesinger processGLOsodium methoxidekg</t>
  </si>
  <si>
    <t>Brown-Schlesinger process</t>
  </si>
  <si>
    <t>sodium methoxide</t>
  </si>
  <si>
    <t>Brown-Schlesinger processGLOsodium tetrahydridoboratekg</t>
  </si>
  <si>
    <t>sodium tetrahydridoborate</t>
  </si>
  <si>
    <t>C3 hydrocarbon production, mixture, petroleum refinery operationBRC3 hydrocarbon mixturekg</t>
  </si>
  <si>
    <t>C3 hydrocarbon production, mixture, petroleum refinery operation</t>
  </si>
  <si>
    <t>BR</t>
  </si>
  <si>
    <t>C3 hydrocarbon mixture</t>
  </si>
  <si>
    <t>C3 hydrocarbon production, mixture, petroleum refinery operationCOC3 hydrocarbon mixturekg</t>
  </si>
  <si>
    <t>CO</t>
  </si>
  <si>
    <t>C3 hydrocarbon production, mixture, petroleum refinery operationEurope without SwitzerlandC3 hydrocarbon mixturekg</t>
  </si>
  <si>
    <t>C3 hydrocarbon production, mixture, petroleum refinery operationINC3 hydrocarbon mixturekg</t>
  </si>
  <si>
    <t>IN</t>
  </si>
  <si>
    <t>C3 hydrocarbon production, mixture, petroleum refinery operationPEC3 hydrocarbon mixturekg</t>
  </si>
  <si>
    <t>PE</t>
  </si>
  <si>
    <t>C3 hydrocarbon production, mixture, petroleum refinery operationRoWC3 hydrocarbon mixturekg</t>
  </si>
  <si>
    <t>C3 hydrocarbon production, mixture, petroleum refinery operationZAC3 hydrocarbon mixturekg</t>
  </si>
  <si>
    <t>ZA</t>
  </si>
  <si>
    <t>DTPA productionRoWDTPA, diethylenetriaminepentaacetic acidkg</t>
  </si>
  <si>
    <t>DTPA production</t>
  </si>
  <si>
    <t>DTPA, diethylenetriaminepentaacetic acid</t>
  </si>
  <si>
    <t>DTPA productionRERDTPA, diethylenetriaminepentaacetic acidkg</t>
  </si>
  <si>
    <t>Distiller's Dried Grains with Solubles to generic market for protein feedGLOenergy feed, grossMJ</t>
  </si>
  <si>
    <t>Distiller's Dried Grains with Solubles to generic market for protein feed</t>
  </si>
  <si>
    <t>energy feed, gross</t>
  </si>
  <si>
    <t>Distiller's Dried Grains with Solubles to generic market for protein feedGLOprotein feed, 100% crudekg</t>
  </si>
  <si>
    <t>protein feed, 100% crude</t>
  </si>
  <si>
    <t>EDTA productionRoWEDTA, ethylenediaminetetraacetic acidkg</t>
  </si>
  <si>
    <t>EDTA production</t>
  </si>
  <si>
    <t>EDTA, ethylenediaminetetraacetic acid</t>
  </si>
  <si>
    <t>EDTA productionREREDTA, ethylenediaminetetraacetic acidkg</t>
  </si>
  <si>
    <t>EUR-flat pallet productionRoWEUR-flat palletunit</t>
  </si>
  <si>
    <t>EUR-flat pallet production</t>
  </si>
  <si>
    <t>EUR-flat pallet</t>
  </si>
  <si>
    <t>unit</t>
  </si>
  <si>
    <t>EUR-flat pallet productionREREUR-flat palletunit</t>
  </si>
  <si>
    <t>MOX fuel element production, for light water reactorRoWMOX fuel element, for light water reactorkg</t>
  </si>
  <si>
    <t>MOX fuel element production, for light water reactor</t>
  </si>
  <si>
    <t>MOX fuel element, for light water reactor</t>
  </si>
  <si>
    <t>MOX fuel element production, for light water reactorUCTEMOX fuel element, for light water reactorkg</t>
  </si>
  <si>
    <t>Mannheim processRoWhydrochloric acid, without water, in 30% solution statekg</t>
  </si>
  <si>
    <t>Mannheim process</t>
  </si>
  <si>
    <t>hydrochloric acid, without water, in 30% solution state</t>
  </si>
  <si>
    <t>Mannheim processRoWsodium sulfate, anhydritekg</t>
  </si>
  <si>
    <t>sodium sulfate, anhydrite</t>
  </si>
  <si>
    <t>Mannheim processRERhydrochloric acid, without water, in 30% solution statekg</t>
  </si>
  <si>
    <t>Mannheim processRERsodium sulfate, anhydritekg</t>
  </si>
  <si>
    <t>N,N-dimethylformamide productionRoWN,N-dimethylformamidekg</t>
  </si>
  <si>
    <t>N,N-dimethylformamide production</t>
  </si>
  <si>
    <t>N,N-dimethylformamide</t>
  </si>
  <si>
    <t>N,N-dimethylformamide productionRERN,N-dimethylformamidekg</t>
  </si>
  <si>
    <t>N-methyl-2-pyrrolidone productionRoWN-methyl-2-pyrrolidonekg</t>
  </si>
  <si>
    <t>N-methyl-2-pyrrolidone production</t>
  </si>
  <si>
    <t>N-methyl-2-pyrrolidone</t>
  </si>
  <si>
    <t>N-methyl-2-pyrrolidone productionRERN-methyl-2-pyrrolidonekg</t>
  </si>
  <si>
    <t>NCA hydroxide production, for Li-ion batteryCNNCA hydroxidekg</t>
  </si>
  <si>
    <t>NCA hydroxide production, for Li-ion battery</t>
  </si>
  <si>
    <t>CN</t>
  </si>
  <si>
    <t>NCA hydroxide</t>
  </si>
  <si>
    <t>NCA hydroxide production, for Li-ion batteryCNsodium sulfate, anhydritekg</t>
  </si>
  <si>
    <t>NCA hydroxide production, for Li-ion batteryRoWNCA hydroxidekg</t>
  </si>
  <si>
    <t>NCA hydroxide production, for Li-ion batteryRoWsodium sulfate, anhydritekg</t>
  </si>
  <si>
    <t>NCA oxide production, for Li-ion batteryCNNCA oxidekg</t>
  </si>
  <si>
    <t>NCA oxide production, for Li-ion battery</t>
  </si>
  <si>
    <t>NCA oxide</t>
  </si>
  <si>
    <t>NCA oxide production, for Li-ion batteryRoWNCA oxidekg</t>
  </si>
  <si>
    <t>NMC111 hydroxide production, for Li-ion batteryCNNMC111 hydroxidekg</t>
  </si>
  <si>
    <t>NMC111 hydroxide production, for Li-ion battery</t>
  </si>
  <si>
    <t>NMC111 hydroxide</t>
  </si>
  <si>
    <t>NMC111 hydroxide production, for Li-ion batteryCNsodium sulfate, anhydritekg</t>
  </si>
  <si>
    <t>NMC111 hydroxide production, for Li-ion batteryRoWNMC111 hydroxidekg</t>
  </si>
  <si>
    <t>NMC111 hydroxide production, for Li-ion batteryRoWsodium sulfate, anhydritekg</t>
  </si>
  <si>
    <t>NMC111 oxide production, for Li-ion batteryCNNMC111 oxidekg</t>
  </si>
  <si>
    <t>NMC111 oxide production, for Li-ion battery</t>
  </si>
  <si>
    <t>NMC111 oxide</t>
  </si>
  <si>
    <t>NMC111 oxide production, for Li-ion batteryRoWNMC111 oxidekg</t>
  </si>
  <si>
    <t>NMC811 hydroxide production, for Li-ion batteryCNNMC811 hydroxidekg</t>
  </si>
  <si>
    <t>NMC811 hydroxide production, for Li-ion battery</t>
  </si>
  <si>
    <t>NMC811 hydroxide</t>
  </si>
  <si>
    <t>NMC811 hydroxide production, for Li-ion batteryCNsodium sulfate, anhydritekg</t>
  </si>
  <si>
    <t>NMC811 hydroxide production, for Li-ion batteryRoWNMC811 hydroxidekg</t>
  </si>
  <si>
    <t>NMC811 hydroxide production, for Li-ion batteryRoWsodium sulfate, anhydritekg</t>
  </si>
  <si>
    <t>NMC811 oxide production, for Li-ion batteryCNNMC811 oxidekg</t>
  </si>
  <si>
    <t>NMC811 oxide production, for Li-ion battery</t>
  </si>
  <si>
    <t>NMC811 oxide</t>
  </si>
  <si>
    <t>NMC811 oxide production, for Li-ion batteryRoWNMC811 oxidekg</t>
  </si>
  <si>
    <t>NPK (15-15-15) fertiliser productionCNNPK (15-15-15) fertiliserkg</t>
  </si>
  <si>
    <t>NPK (15-15-15) fertiliser production</t>
  </si>
  <si>
    <t>NPK (15-15-15) fertiliser</t>
  </si>
  <si>
    <t>NPK (15-15-15) fertiliser productionRoWNPK (15-15-15) fertiliserkg</t>
  </si>
  <si>
    <t>NPK (15-15-15) fertiliser productionRERNPK (15-15-15) fertiliserkg</t>
  </si>
  <si>
    <t>NPK (15-15-15) fertiliser productionRNANPK (15-15-15) fertiliserkg</t>
  </si>
  <si>
    <t>RNA</t>
  </si>
  <si>
    <t>NPK (26-15-15) fertiliser productionCNNPK (26-15-15) fertiliserkg</t>
  </si>
  <si>
    <t>NPK (26-15-15) fertiliser production</t>
  </si>
  <si>
    <t>NPK (26-15-15) fertiliser</t>
  </si>
  <si>
    <t>NPK (26-15-15) fertiliser productionRoWNPK (26-15-15) fertiliserkg</t>
  </si>
  <si>
    <t>NPK (26-15-15) fertiliser productionRERNPK (26-15-15) fertiliserkg</t>
  </si>
  <si>
    <t>NPK (26-15-15) fertiliser productionRNANPK (26-15-15) fertiliserkg</t>
  </si>
  <si>
    <t>Sohio processRoWacetonitrilekg</t>
  </si>
  <si>
    <t>Sohio process</t>
  </si>
  <si>
    <t>acetonitrile</t>
  </si>
  <si>
    <t>Sohio processRoWacrylonitrilekg</t>
  </si>
  <si>
    <t>acrylonitrile</t>
  </si>
  <si>
    <t>Sohio processRoWhydrogen cyanidekg</t>
  </si>
  <si>
    <t>hydrogen cyanide</t>
  </si>
  <si>
    <t>Sohio processRERacetonitrilekg</t>
  </si>
  <si>
    <t>Sohio processRERacrylonitrilekg</t>
  </si>
  <si>
    <t>Sohio processRERhydrogen cyanidekg</t>
  </si>
  <si>
    <t>[sulfonyl]urea-compound productionRoW[sulfonyl]urea-compoundkg</t>
  </si>
  <si>
    <t>[sulfonyl]urea-compound production</t>
  </si>
  <si>
    <t>[sulfonyl]urea-compound</t>
  </si>
  <si>
    <t>[sulfonyl]urea-compound productionRER[sulfonyl]urea-compoundkg</t>
  </si>
  <si>
    <t>[thio]carbamate-compound productionRoW[thio]carbamate-compoundkg</t>
  </si>
  <si>
    <t>[thio]carbamate-compound production</t>
  </si>
  <si>
    <t>[thio]carbamate-compound</t>
  </si>
  <si>
    <t>[thio]carbamate-compound productionRER[thio]carbamate-compoundkg</t>
  </si>
  <si>
    <t>absorption chiller production, 100kWCHabsorption chiller, 100kWunit</t>
  </si>
  <si>
    <t>absorption chiller production, 100kW</t>
  </si>
  <si>
    <t>absorption chiller, 100kW</t>
  </si>
  <si>
    <t>absorption chiller production, 100kWRoWabsorption chiller, 100kWunit</t>
  </si>
  <si>
    <t>acetaldehyde oxidationRoWacetic acid, without water, in 98% solution statekg</t>
  </si>
  <si>
    <t>acetaldehyde oxidation</t>
  </si>
  <si>
    <t>acetic acid, without water, in 98% solution state</t>
  </si>
  <si>
    <t>acetaldehyde oxidationRoWacetic anhydridekg</t>
  </si>
  <si>
    <t>acetic anhydride</t>
  </si>
  <si>
    <t>acetaldehyde oxidationRERacetic acid, without water, in 98% solution statekg</t>
  </si>
  <si>
    <t>acetaldehyde oxidationRERacetic anhydridekg</t>
  </si>
  <si>
    <t>acetaldehyde productionRoWacetaldehydekg</t>
  </si>
  <si>
    <t>acetaldehyde production</t>
  </si>
  <si>
    <t>acetaldehyde</t>
  </si>
  <si>
    <t>acetaldehyde productionRERacetaldehydekg</t>
  </si>
  <si>
    <t>acetamide-anillide-compound production, unspecifiedRoWacetamide-anillide-compound, unspecifiedkg</t>
  </si>
  <si>
    <t>acetamide-anillide-compound production, unspecified</t>
  </si>
  <si>
    <t>acetamide-anillide-compound, unspecified</t>
  </si>
  <si>
    <t>acetamide-anillide-compound production, unspecifiedRERacetamide-anillide-compound, unspecifiedkg</t>
  </si>
  <si>
    <t>acetanilide productionRoWacetanilidekg</t>
  </si>
  <si>
    <t>acetanilide production</t>
  </si>
  <si>
    <t>acetanilide</t>
  </si>
  <si>
    <t>acetanilide productionRERacetanilidekg</t>
  </si>
  <si>
    <t>acetic acid production, product in 98% solution stateRoWacetic acid, without water, in 98% solution statekg</t>
  </si>
  <si>
    <t>acetic acid production, product in 98% solution state</t>
  </si>
  <si>
    <t>acetic acid production, product in 98% solution stateRERacetic acid, without water, in 98% solution statekg</t>
  </si>
  <si>
    <t>acetic anhydride production, ketene routeRoWacetic anhydridekg</t>
  </si>
  <si>
    <t>acetic anhydride production, ketene route</t>
  </si>
  <si>
    <t>acetic anhydride production, ketene routeRERacetic anhydridekg</t>
  </si>
  <si>
    <t>acetoacetic acid productionRoWacetoacetic acidkg</t>
  </si>
  <si>
    <t>acetoacetic acid production</t>
  </si>
  <si>
    <t>acetoacetic acid</t>
  </si>
  <si>
    <t>acetoacetic acid productionRERacetoacetic acidkg</t>
  </si>
  <si>
    <t>acetone cyanohydrin productionRoWacetone cyanohydrinkg</t>
  </si>
  <si>
    <t>acetone cyanohydrin production</t>
  </si>
  <si>
    <t>acetone cyanohydrin</t>
  </si>
  <si>
    <t>acetone cyanohydrin productionRERacetone cyanohydrinkg</t>
  </si>
  <si>
    <t>acetone production, from isopropanolRoWacetone, liquidkg</t>
  </si>
  <si>
    <t>acetone production, from isopropanol</t>
  </si>
  <si>
    <t>acetone, liquid</t>
  </si>
  <si>
    <t>acetone production, from isopropanolRERacetone, liquidkg</t>
  </si>
  <si>
    <t>acetonitrile to generic market for solvent for chromatography analysisGLOsolvent for chromatography analysiskg</t>
  </si>
  <si>
    <t>acetonitrile to generic market for solvent for chromatography analysis</t>
  </si>
  <si>
    <t>solvent for chromatography analysis</t>
  </si>
  <si>
    <t>acetyl chloride productionRoWacetyl chloridekg</t>
  </si>
  <si>
    <t>acetyl chloride production</t>
  </si>
  <si>
    <t>acetyl chloride</t>
  </si>
  <si>
    <t>acetyl chloride productionRERacetyl chloridekg</t>
  </si>
  <si>
    <t>acetylene productionRoWacetylenekg</t>
  </si>
  <si>
    <t>acetylene production</t>
  </si>
  <si>
    <t>acetylene</t>
  </si>
  <si>
    <t>acetylene productionRERacetylenekg</t>
  </si>
  <si>
    <t>aclonifen productionRoWaclonifenkg</t>
  </si>
  <si>
    <t>aclonifen production</t>
  </si>
  <si>
    <t>aclonifen</t>
  </si>
  <si>
    <t>aclonifen productionRERaclonifenkg</t>
  </si>
  <si>
    <t>acrolein productionRoWacroleinkg</t>
  </si>
  <si>
    <t>acrolein production</t>
  </si>
  <si>
    <t>acrolein</t>
  </si>
  <si>
    <t>acrolein productionRERacroleinkg</t>
  </si>
  <si>
    <t>acrylic acid productionRoWacrylic acidkg</t>
  </si>
  <si>
    <t>acrylic acid production</t>
  </si>
  <si>
    <t>acrylic acid</t>
  </si>
  <si>
    <t>acrylic acid productionRERacrylic acidkg</t>
  </si>
  <si>
    <t>acrylic binder production, with water, in 54% solution stateRoWacrylic binder, with water, in 54% solution statekg</t>
  </si>
  <si>
    <t>acrylic binder production, with water, in 54% solution state</t>
  </si>
  <si>
    <t>acrylic binder, with water, in 54% solution state</t>
  </si>
  <si>
    <t>acrylic binder production, with water, in 54% solution stateRERacrylic binder, with water, in 54% solution statekg</t>
  </si>
  <si>
    <t>acrylic dispersion production, with water, in 58% solutionRoWacrylic dispersion, with water, in 58% solution statekg</t>
  </si>
  <si>
    <t>acrylic dispersion production, with water, in 58% solution</t>
  </si>
  <si>
    <t>acrylic dispersion, with water, in 58% solution state</t>
  </si>
  <si>
    <t>acrylic dispersion production, with water, in 58% solutionRERacrylic dispersion, with water, in 58% solution statekg</t>
  </si>
  <si>
    <t>acrylic filler productionRoWacrylic fillerkg</t>
  </si>
  <si>
    <t>acrylic filler production</t>
  </si>
  <si>
    <t>acrylic filler</t>
  </si>
  <si>
    <t>acrylic filler productionRERacrylic fillerkg</t>
  </si>
  <si>
    <t>acrylic varnish production, with water, in 53% solution stateRoWacrylic varnish, with water, in 53% solution statekg</t>
  </si>
  <si>
    <t>acrylic varnish production, with water, in 53% solution state</t>
  </si>
  <si>
    <t>acrylic varnish, with water, in 53% solution state</t>
  </si>
  <si>
    <t>acrylic varnish production, with water, in 53% solution stateRERacrylic varnish, with water, in 53% solution statekg</t>
  </si>
  <si>
    <t>acrylonitrile-butadiene-styrene copolymer productionRoWacrylonitrile-butadiene-styrene copolymerkg</t>
  </si>
  <si>
    <t>acrylonitrile-butadiene-styrene copolymer production</t>
  </si>
  <si>
    <t>acrylonitrile-butadiene-styrene copolymer</t>
  </si>
  <si>
    <t>acrylonitrile-butadiene-styrene copolymer productionRERacrylonitrile-butadiene-styrene copolymerkg</t>
  </si>
  <si>
    <t>activated bentonite productionDEactivated bentonitekg</t>
  </si>
  <si>
    <t>activated bentonite production</t>
  </si>
  <si>
    <t>DE</t>
  </si>
  <si>
    <t>activated bentonite</t>
  </si>
  <si>
    <t>activated bentonite productionRoWactivated bentonitekg</t>
  </si>
  <si>
    <t>activated carbon production, granular from hard coalRoWactivated carbon, granularkg</t>
  </si>
  <si>
    <t>activated carbon production, granular from hard coal</t>
  </si>
  <si>
    <t>activated carbon, granular</t>
  </si>
  <si>
    <t>activated carbon production, granular from hard coalRERactivated carbon, granularkg</t>
  </si>
  <si>
    <t>activated silica productionGLOactivated silicakg</t>
  </si>
  <si>
    <t>activated silica production</t>
  </si>
  <si>
    <t>activated silica</t>
  </si>
  <si>
    <t>activated silica productionGLOsodium sulfate, anhydritekg</t>
  </si>
  <si>
    <t>adhesive mortar productionCHadhesive mortarkg</t>
  </si>
  <si>
    <t>adhesive mortar production</t>
  </si>
  <si>
    <t>adhesive mortar</t>
  </si>
  <si>
    <t>adhesive mortar productionRoWadhesive mortarkg</t>
  </si>
  <si>
    <t>adhesive production, for metalDEadhesive, for metalkg</t>
  </si>
  <si>
    <t>adhesive production, for metal</t>
  </si>
  <si>
    <t>adhesive, for metal</t>
  </si>
  <si>
    <t>adhesive production, for metalRoWadhesive, for metalkg</t>
  </si>
  <si>
    <t>adipic acid productionRoWadipic acidkg</t>
  </si>
  <si>
    <t>adipic acid production</t>
  </si>
  <si>
    <t>adipic acid</t>
  </si>
  <si>
    <t>adipic acid productionRoWsuccinic acidkg</t>
  </si>
  <si>
    <t>succinic acid</t>
  </si>
  <si>
    <t>adipic acid productionRERadipic acidkg</t>
  </si>
  <si>
    <t>adipic acid productionRERsuccinic acidkg</t>
  </si>
  <si>
    <t>adiponitrile productionRoWadiponitrilekg</t>
  </si>
  <si>
    <t>adiponitrile production</t>
  </si>
  <si>
    <t>adiponitrile</t>
  </si>
  <si>
    <t>adiponitrile productionRERadiponitrilekg</t>
  </si>
  <si>
    <t>agricultural machinery production, tillageCHagricultural machinery, tillagekg</t>
  </si>
  <si>
    <t>agricultural machinery production, tillage</t>
  </si>
  <si>
    <t>agricultural machinery, tillage</t>
  </si>
  <si>
    <t>agricultural machinery production, tillageRoWagricultural machinery, tillagekg</t>
  </si>
  <si>
    <t>agricultural machinery production, unspecifiedCHagricultural machinery, unspecifiedkg</t>
  </si>
  <si>
    <t>agricultural machinery production, unspecified</t>
  </si>
  <si>
    <t>agricultural machinery, unspecified</t>
  </si>
  <si>
    <t>agricultural machinery production, unspecifiedRoWagricultural machinery, unspecifiedkg</t>
  </si>
  <si>
    <t>agricultural trailer productionCHagricultural trailerkg</t>
  </si>
  <si>
    <t>agricultural trailer production</t>
  </si>
  <si>
    <t>agricultural trailer</t>
  </si>
  <si>
    <t>agricultural trailer productionRoWagricultural trailerkg</t>
  </si>
  <si>
    <t>air compressor production, screw-type compressor, 300kWRoWair compressor, screw-type compressor, 300kWunit</t>
  </si>
  <si>
    <t>air compressor production, screw-type compressor, 300kW</t>
  </si>
  <si>
    <t>air compressor, screw-type compressor, 300kW</t>
  </si>
  <si>
    <t>air compressor production, screw-type compressor, 300kWRERair compressor, screw-type compressor, 300kWunit</t>
  </si>
  <si>
    <t>air compressor production, screw-type compressor, 4kWRoWair compressor, screw-type compressor, 4kWunit</t>
  </si>
  <si>
    <t>air compressor production, screw-type compressor, 4kW</t>
  </si>
  <si>
    <t>air compressor, screw-type compressor, 4kW</t>
  </si>
  <si>
    <t>air compressor production, screw-type compressor, 4kWRERair compressor, screw-type compressor, 4kWunit</t>
  </si>
  <si>
    <t>air distribution terminal panel production, steel, 120 m3/hCHair distribution terminal panel, steel, 120 m3/hunit</t>
  </si>
  <si>
    <t>air distribution terminal panel production, steel, 120 m3/h</t>
  </si>
  <si>
    <t>air distribution terminal panel, steel, 120 m3/h</t>
  </si>
  <si>
    <t>air distribution terminal panel production, steel, 120 m3/hRoWair distribution terminal panel, steel, 120 m3/hunit</t>
  </si>
  <si>
    <t>air filter production, central unit, 600 m3/hRoWair filter, central unit, 600 m3/hunit</t>
  </si>
  <si>
    <t>air filter production, central unit, 600 m3/h</t>
  </si>
  <si>
    <t>air filter, central unit, 600 m3/h</t>
  </si>
  <si>
    <t>air filter production, central unit, 600 m3/hRERair filter, central unit, 600 m3/hunit</t>
  </si>
  <si>
    <t>air filter production, decentralized unit, 180-250 m3/hRoWair filter, decentralized unit, 180-250 m3/hunit</t>
  </si>
  <si>
    <t>air filter production, decentralized unit, 180-250 m3/h</t>
  </si>
  <si>
    <t>air filter, decentralized unit, 180-250 m3/h</t>
  </si>
  <si>
    <t>air filter production, decentralized unit, 180-250 m3/hRERair filter, decentralized unit, 180-250 m3/hunit</t>
  </si>
  <si>
    <t>air filter production, decentralized unit, 250 m3/hRoWair filter, decentralized unit, 250 m3/hunit</t>
  </si>
  <si>
    <t>air filter production, decentralized unit, 250 m3/h</t>
  </si>
  <si>
    <t>air filter, decentralized unit, 250 m3/h</t>
  </si>
  <si>
    <t>air filter production, decentralized unit, 250 m3/hRERair filter, decentralized unit, 250 m3/hunit</t>
  </si>
  <si>
    <t>air filter production, in exhaust air valveRoWair filter, in exhaust air valveunit</t>
  </si>
  <si>
    <t>air filter production, in exhaust air valve</t>
  </si>
  <si>
    <t>air filter, in exhaust air valve</t>
  </si>
  <si>
    <t>air filter production, in exhaust air valveRERair filter, in exhaust air valveunit</t>
  </si>
  <si>
    <t>air input/output unit production, heat and power co-generation unit, 160kW electricalRoWair input/output unit, heat and power co-generation unit, 160kW electricalunit</t>
  </si>
  <si>
    <t>air input/output unit production, heat and power co-generation unit, 160kW electrical</t>
  </si>
  <si>
    <t>air input/output unit, heat and power co-generation unit, 160kW electrical</t>
  </si>
  <si>
    <t>air input/output unit production, heat and power co-generation unit, 160kW electricalRERair input/output unit, heat and power co-generation unit, 160kW electricalunit</t>
  </si>
  <si>
    <t>air separation facility constructionRoWair separation facilityunit</t>
  </si>
  <si>
    <t>air separation facility construction</t>
  </si>
  <si>
    <t>air separation facility</t>
  </si>
  <si>
    <t>air separation facility constructionRERair separation facilityunit</t>
  </si>
  <si>
    <t>air separation, cryogenicCA-QCargon, crude, liquidkg</t>
  </si>
  <si>
    <t>air separation, cryogenic</t>
  </si>
  <si>
    <t>CA-QC</t>
  </si>
  <si>
    <t>argon, crude, liquid</t>
  </si>
  <si>
    <t>air separation, cryogenicCA-QCnitrogen, liquidkg</t>
  </si>
  <si>
    <t>nitrogen, liquid</t>
  </si>
  <si>
    <t>air separation, cryogenicCA-QCoxygen, liquidkg</t>
  </si>
  <si>
    <t>oxygen, liquid</t>
  </si>
  <si>
    <t>air separation, cryogenicRoWargon, crude, liquidkg</t>
  </si>
  <si>
    <t>air separation, cryogenicRoWnitrogen, liquidkg</t>
  </si>
  <si>
    <t>air separation, cryogenicRoWoxygen, liquidkg</t>
  </si>
  <si>
    <t>air separation, cryogenicRERargon, crude, liquidkg</t>
  </si>
  <si>
    <t>air separation, cryogenicRERnitrogen, liquidkg</t>
  </si>
  <si>
    <t>air separation, cryogenicRERoxygen, liquidkg</t>
  </si>
  <si>
    <t>air separation, xenon krypton purificationCA-QCkrypton, gaseouskg</t>
  </si>
  <si>
    <t>air separation, xenon krypton purification</t>
  </si>
  <si>
    <t>krypton, gaseous</t>
  </si>
  <si>
    <t>air separation, xenon krypton purificationCA-QCxenon, gaseouskg</t>
  </si>
  <si>
    <t>xenon, gaseous</t>
  </si>
  <si>
    <t>air separation, xenon krypton purificationRoWkrypton, gaseouskg</t>
  </si>
  <si>
    <t>air separation, xenon krypton purificationRoWxenon, gaseouskg</t>
  </si>
  <si>
    <t>air separation, xenon krypton purificationRERkrypton, gaseouskg</t>
  </si>
  <si>
    <t>air separation, xenon krypton purificationRERxenon, gaseouskg</t>
  </si>
  <si>
    <t>aircraft production, belly-freight aircraft, long haulGLOaircraft, belly freight, long haulunit</t>
  </si>
  <si>
    <t>aircraft production, belly-freight aircraft, long haul</t>
  </si>
  <si>
    <t>aircraft, belly freight, long haul</t>
  </si>
  <si>
    <t>aircraft production, belly-freight aircraft, medium haulGLOaircraft, belly freight, medium haulunit</t>
  </si>
  <si>
    <t>aircraft production, belly-freight aircraft, medium haul</t>
  </si>
  <si>
    <t>aircraft, belly freight, medium haul</t>
  </si>
  <si>
    <t>aircraft production, belly-freight aircraft, short haulGLOaircraft, belly freight, short haulunit</t>
  </si>
  <si>
    <t>aircraft production, belly-freight aircraft, short haul</t>
  </si>
  <si>
    <t>aircraft, belly freight, short haul</t>
  </si>
  <si>
    <t>aircraft production, belly-freight aircraft, very short haulGLOaircraft, belly freight, very short haulunit</t>
  </si>
  <si>
    <t>aircraft production, belly-freight aircraft, very short haul</t>
  </si>
  <si>
    <t>aircraft, belly freight, very short haul</t>
  </si>
  <si>
    <t>aircraft production, dedicated freight aircraft, long haulGLOaircraft, dedicated freight, long haulunit</t>
  </si>
  <si>
    <t>aircraft production, dedicated freight aircraft, long haul</t>
  </si>
  <si>
    <t>aircraft, dedicated freight, long haul</t>
  </si>
  <si>
    <t>aircraft production, dedicated freight aircraft, medium haulGLOaircraft, dedicated freight, medium haulunit</t>
  </si>
  <si>
    <t>aircraft production, dedicated freight aircraft, medium haul</t>
  </si>
  <si>
    <t>aircraft, dedicated freight, medium haul</t>
  </si>
  <si>
    <t>aircraft production, dedicated freight aircraft, short haulGLOaircraft, dedicated freight, short haulunit</t>
  </si>
  <si>
    <t>aircraft production, dedicated freight aircraft, short haul</t>
  </si>
  <si>
    <t>aircraft, dedicated freight, short haul</t>
  </si>
  <si>
    <t>aircraft production, dedicated freight aircraft, very short haulGLOaircraft, dedicated freight, very short haulunit</t>
  </si>
  <si>
    <t>aircraft production, dedicated freight aircraft, very short haul</t>
  </si>
  <si>
    <t>aircraft, dedicated freight, very short haul</t>
  </si>
  <si>
    <t>aircraft production, passenger aircraft, long haulGLOaircraft, passenger, long haulunit</t>
  </si>
  <si>
    <t>aircraft production, passenger aircraft, long haul</t>
  </si>
  <si>
    <t>aircraft, passenger, long haul</t>
  </si>
  <si>
    <t>aircraft production, passenger aircraft, medium haulGLOaircraft, passenger, medium haulunit</t>
  </si>
  <si>
    <t>aircraft production, passenger aircraft, medium haul</t>
  </si>
  <si>
    <t>aircraft, passenger, medium haul</t>
  </si>
  <si>
    <t>aircraft production, passenger aircraft, short haulGLOaircraft, passenger, short haulunit</t>
  </si>
  <si>
    <t>aircraft production, passenger aircraft, short haul</t>
  </si>
  <si>
    <t>aircraft, passenger, short haul</t>
  </si>
  <si>
    <t>aircraft production, passenger aircraft, very short haulGLOaircraft, passenger, very short haulunit</t>
  </si>
  <si>
    <t>aircraft production, passenger aircraft, very short haul</t>
  </si>
  <si>
    <t>aircraft, passenger, very short haul</t>
  </si>
  <si>
    <t>airport constructionRoWairportunit</t>
  </si>
  <si>
    <t>airport construction</t>
  </si>
  <si>
    <t>airport</t>
  </si>
  <si>
    <t>airport constructionRERairportunit</t>
  </si>
  <si>
    <t>alfalfa-grass mixture production, Swiss integrated productionCHalfalfa-grass mixture, Swiss integrated productionkg</t>
  </si>
  <si>
    <t>alfalfa-grass mixture production, Swiss integrated production</t>
  </si>
  <si>
    <t>alfalfa-grass mixture, Swiss integrated production</t>
  </si>
  <si>
    <t>alfalfa/grass silage productionCA-QCalfalfa-grass silagekg</t>
  </si>
  <si>
    <t>alfalfa/grass silage production</t>
  </si>
  <si>
    <t>alfalfa-grass silage</t>
  </si>
  <si>
    <t>alfalfa/grass silage productionRoWalfalfa-grass silagekg</t>
  </si>
  <si>
    <t>alfalfa/grass silage productionZAalfalfa-grass silagekg</t>
  </si>
  <si>
    <t>alkyd paint production, white, solvent-based, product in 60% solution stateRoWalkyd paint, white, without solvent, in 60% solution statekg</t>
  </si>
  <si>
    <t>alkyd paint production, white, solvent-based, product in 60% solution stateRERalkyd paint, white, without solvent, in 60% solution statekg</t>
  </si>
  <si>
    <t>alkyd paint production, white, water-based, product in 60% solution stateRoWalkyd paint, white, without water, in 60% solution statekg</t>
  </si>
  <si>
    <t>alkyd paint production, white, water-based, product in 60% solution state</t>
  </si>
  <si>
    <t>alkyd paint, white, without water, in 60% solution state</t>
  </si>
  <si>
    <t>alkyd paint production, white, water-based, product in 60% solution stateRERalkyd paint, white, without water, in 60% solution statekg</t>
  </si>
  <si>
    <t>alkyd resin production, long oil, product in 70% white spirit solution stateRoWalkyd resin, long oil, without solvent, in 70% white spirit solution statekg</t>
  </si>
  <si>
    <t>alkyd resin production, long oil, product in 70% white spirit solution state</t>
  </si>
  <si>
    <t>alkyd resin, long oil, without solvent, in 70% white spirit solution state</t>
  </si>
  <si>
    <t>alkyd resin production, long oil, product in 70% white spirit solution stateRERalkyd resin, long oil, without solvent, in 70% white spirit solution statekg</t>
  </si>
  <si>
    <t>alkyl sulphate (C12-14) productionGLOalkyl sulphate (C12-14)kg</t>
  </si>
  <si>
    <t>alkyl sulphate (C12-14) production</t>
  </si>
  <si>
    <t>alkyl sulphate (C12-14)</t>
  </si>
  <si>
    <t>alkylbenzene production, linearCA-QCalkylbenzene, linearkg</t>
  </si>
  <si>
    <t>alkylbenzene production, linear</t>
  </si>
  <si>
    <t>alkylbenzene, linear</t>
  </si>
  <si>
    <t>alkylbenzene production, linearRoWalkylbenzene, linearkg</t>
  </si>
  <si>
    <t>alkylbenzene production, linearRERalkylbenzene, linearkg</t>
  </si>
  <si>
    <t>alkylbenzene sulfonate production, linear, petrochemicalRoWalkylbenzene sulfonate, linear, petrochemicalkg</t>
  </si>
  <si>
    <t>alkylbenzene sulfonate production, linear, petrochemical</t>
  </si>
  <si>
    <t>alkylbenzene sulfonate, linear, petrochemical</t>
  </si>
  <si>
    <t>alkylbenzene sulfonate production, linear, petrochemicalRERalkylbenzene sulfonate, linear, petrochemicalkg</t>
  </si>
  <si>
    <t>alkylketene dimer sizing agent production, for paper productionRoWalkylketene dimer sizing agent, for paper productionkg</t>
  </si>
  <si>
    <t>alkylketene dimer sizing agent production, for paper production</t>
  </si>
  <si>
    <t>alkylketene dimer sizing agent, for paper production</t>
  </si>
  <si>
    <t>alkylketene dimer sizing agent production, for paper productionRERalkylketene dimer sizing agent, for paper productionkg</t>
  </si>
  <si>
    <t>allyl chloride production, reaction of propylene and chlorineRoWallyl chloridekg</t>
  </si>
  <si>
    <t>allyl chloride production, reaction of propylene and chlorine</t>
  </si>
  <si>
    <t>allyl chloride</t>
  </si>
  <si>
    <t>allyl chloride production, reaction of propylene and chlorineRoWdichloropropenekg</t>
  </si>
  <si>
    <t>dichloropropene</t>
  </si>
  <si>
    <t>allyl chloride production, reaction of propylene and chlorineRoWhydrochloric acid, without water, in 30% solution statekg</t>
  </si>
  <si>
    <t>allyl chloride production, reaction of propylene and chlorineRERallyl chloridekg</t>
  </si>
  <si>
    <t>allyl chloride production, reaction of propylene and chlorineRERdichloropropenekg</t>
  </si>
  <si>
    <t>allyl chloride production, reaction of propylene and chlorineRERhydrochloric acid, without water, in 30% solution statekg</t>
  </si>
  <si>
    <t>almond productionCNalmondkg</t>
  </si>
  <si>
    <t>almond production</t>
  </si>
  <si>
    <t>almond</t>
  </si>
  <si>
    <t>almond productionRoWalmondkg</t>
  </si>
  <si>
    <t>almond productionUSalmondkg</t>
  </si>
  <si>
    <t>alpha-naphthol productionRoWalpha-naphtholkg</t>
  </si>
  <si>
    <t>alpha-naphthol production</t>
  </si>
  <si>
    <t>alpha-naphthol</t>
  </si>
  <si>
    <t>alpha-naphthol productionRERalpha-naphtholkg</t>
  </si>
  <si>
    <t>alpha-picoline productionRoWalpha-picolinekg</t>
  </si>
  <si>
    <t>alpha-picoline production</t>
  </si>
  <si>
    <t>alpha-picoline</t>
  </si>
  <si>
    <t>alpha-picoline productionRERalpha-picolinekg</t>
  </si>
  <si>
    <t>aluminium alloy production, AlLiCA-QCaluminium alloy, AlLikg</t>
  </si>
  <si>
    <t>aluminium alloy production, AlLi</t>
  </si>
  <si>
    <t>aluminium alloy, AlLi</t>
  </si>
  <si>
    <t>aluminium alloy production, AlLiCA-QCcopper, cathodekg</t>
  </si>
  <si>
    <t>copper, cathode</t>
  </si>
  <si>
    <t>aluminium alloy production, AlLiRoWaluminium alloy, AlLikg</t>
  </si>
  <si>
    <t>aluminium alloy production, AlLiRoWcopper, cathodekg</t>
  </si>
  <si>
    <t>aluminium alloy production, AlMg3RoWaluminium alloy, AlMg3kg</t>
  </si>
  <si>
    <t>aluminium alloy production, AlMg3</t>
  </si>
  <si>
    <t>aluminium alloy, AlMg3</t>
  </si>
  <si>
    <t>aluminium alloy production, AlMg3RERaluminium alloy, AlMg3kg</t>
  </si>
  <si>
    <t>aluminium alloy production, Metallic Matrix CompositeCA-QCaluminium alloy, metal matrix compositekg</t>
  </si>
  <si>
    <t>aluminium alloy production, Metallic Matrix Composite</t>
  </si>
  <si>
    <t>aluminium alloy, metal matrix composite</t>
  </si>
  <si>
    <t>aluminium alloy production, Metallic Matrix CompositeCA-QCcopper, cathodekg</t>
  </si>
  <si>
    <t>aluminium alloy production, Metallic Matrix CompositeRoWaluminium alloy, metal matrix compositekg</t>
  </si>
  <si>
    <t>aluminium alloy production, Metallic Matrix CompositeRoWcopper, cathodekg</t>
  </si>
  <si>
    <t>aluminium around steel bi-metal stranded cable production, 3x3.67mm external diameter wireCA-QCaluminium around steel bi-metal stranded cable, 3x3.67mm external diameter wirem</t>
  </si>
  <si>
    <t>aluminium around steel bi-metal stranded cable production, 3x3.67mm external diameter wire</t>
  </si>
  <si>
    <t>aluminium around steel bi-metal stranded cable, 3x3.67mm external diameter wire</t>
  </si>
  <si>
    <t>m</t>
  </si>
  <si>
    <t>aluminium around steel bi-metal stranded cable production, 3x3.67mm external diameter wireRoWaluminium around steel bi-metal stranded cable, 3x3.67mm external diameter wirem</t>
  </si>
  <si>
    <t>aluminium around steel bi-metal wire production, 3.67 mm external diameterCA-QCaluminium around steel bi-metal wire, 3.67mm external diameterm</t>
  </si>
  <si>
    <t>aluminium around steel bi-metal wire production, 3.67 mm external diameter</t>
  </si>
  <si>
    <t>aluminium around steel bi-metal wire, 3.67mm external diameter</t>
  </si>
  <si>
    <t>aluminium around steel bi-metal wire production, 3.67 mm external diameterRoWaluminium around steel bi-metal wire, 3.67mm external diameterm</t>
  </si>
  <si>
    <t>aluminium casting facility constructionRoWaluminium casting facilityunit</t>
  </si>
  <si>
    <t>aluminium casting facility construction</t>
  </si>
  <si>
    <t>aluminium casting facility</t>
  </si>
  <si>
    <t>aluminium casting facility constructionRERaluminium casting facilityunit</t>
  </si>
  <si>
    <t>aluminium chloride productionGLOaluminium chloridekg</t>
  </si>
  <si>
    <t>aluminium chloride production</t>
  </si>
  <si>
    <t>aluminium chloride</t>
  </si>
  <si>
    <t>aluminium collector foil production, for Li-ion batteryGLOaluminium collector foil, for Li-ion batterykg</t>
  </si>
  <si>
    <t>aluminium collector foil production, for Li-ion battery</t>
  </si>
  <si>
    <t>aluminium collector foil, for Li-ion battery</t>
  </si>
  <si>
    <t>aluminium drilling, computer numerical controlledRoWaluminium removed by drilling, computer numerical controlledkg</t>
  </si>
  <si>
    <t>aluminium drilling, computer numerical controlled</t>
  </si>
  <si>
    <t>aluminium removed by drilling, computer numerical controlled</t>
  </si>
  <si>
    <t>aluminium drilling, computer numerical controlledRERaluminium removed by drilling, computer numerical controlledkg</t>
  </si>
  <si>
    <t>aluminium drilling, conventionalRoWaluminium removed by drilling, conventionalkg</t>
  </si>
  <si>
    <t>aluminium drilling, conventional</t>
  </si>
  <si>
    <t>aluminium removed by drilling, conventional</t>
  </si>
  <si>
    <t>aluminium drilling, conventionalRERaluminium removed by drilling, conventionalkg</t>
  </si>
  <si>
    <t>aluminium electrolysis facility constructionRoWaluminium electrolysis facilityunit</t>
  </si>
  <si>
    <t>aluminium electrolysis facility construction</t>
  </si>
  <si>
    <t>aluminium electrolysis facility</t>
  </si>
  <si>
    <t>aluminium electrolysis facility constructionRERaluminium electrolysis facilityunit</t>
  </si>
  <si>
    <t>aluminium fluoride productionRoWaluminium fluoridekg</t>
  </si>
  <si>
    <t>aluminium fluoride production</t>
  </si>
  <si>
    <t>aluminium fluoride</t>
  </si>
  <si>
    <t>aluminium fluoride productionRERaluminium fluoridekg</t>
  </si>
  <si>
    <t>aluminium hydroxide factory constructionRoWaluminium hydroxide factoryunit</t>
  </si>
  <si>
    <t>aluminium hydroxide factory construction</t>
  </si>
  <si>
    <t>aluminium hydroxide factory</t>
  </si>
  <si>
    <t>aluminium hydroxide factory constructionRERaluminium hydroxide factoryunit</t>
  </si>
  <si>
    <t>aluminium hydroxide productionCNaluminium hydroxidekg</t>
  </si>
  <si>
    <t>aluminium hydroxide production</t>
  </si>
  <si>
    <t>aluminium hydroxide</t>
  </si>
  <si>
    <t>aluminium hydroxide productionIAI Area, Asia, without China and GCCaluminium hydroxidekg</t>
  </si>
  <si>
    <t>IAI Area, Asia, without China and GCC</t>
  </si>
  <si>
    <t>aluminium hydroxide productionIAI Area, EU27 &amp; EFTAaluminium hydroxidekg</t>
  </si>
  <si>
    <t>IAI Area, EU27 &amp; EFTA</t>
  </si>
  <si>
    <t>aluminium hydroxide productionIAI Area, Russia &amp; RER w/o EU27 &amp; EFTAaluminium hydroxidekg</t>
  </si>
  <si>
    <t>IAI Area, Russia &amp; RER w/o EU27 &amp; EFTA</t>
  </si>
  <si>
    <t>aluminium hydroxide productionIAI Area, South Americaaluminium hydroxidekg</t>
  </si>
  <si>
    <t>IAI Area, South America</t>
  </si>
  <si>
    <t>aluminium hydroxide productionRNAaluminium hydroxidekg</t>
  </si>
  <si>
    <t>aluminium hydroxide productionRoWaluminium hydroxidekg</t>
  </si>
  <si>
    <t>aluminium hydroxide productionUN-OCEANIAaluminium hydroxidekg</t>
  </si>
  <si>
    <t>UN-OCEANIA</t>
  </si>
  <si>
    <t>aluminium ingot, primary, to aluminium, cast alloy marketGLOaluminium, cast alloykg</t>
  </si>
  <si>
    <t>aluminium ingot, primary, to aluminium, cast alloy market</t>
  </si>
  <si>
    <t>aluminium, cast alloy</t>
  </si>
  <si>
    <t>aluminium ingot, primary, to aluminium, wrought alloy marketGLOaluminium, wrought alloykg</t>
  </si>
  <si>
    <t>aluminium ingot, primary, to aluminium, wrought alloy market</t>
  </si>
  <si>
    <t>aluminium melting furnace productionRoWaluminium melting furnaceunit</t>
  </si>
  <si>
    <t>aluminium melting furnace production</t>
  </si>
  <si>
    <t>aluminium melting furnace</t>
  </si>
  <si>
    <t>aluminium melting furnace productionRERaluminium melting furnaceunit</t>
  </si>
  <si>
    <t>aluminium milling, averageRoWaluminium removed by milling, averagekg</t>
  </si>
  <si>
    <t>aluminium milling, average</t>
  </si>
  <si>
    <t>aluminium removed by milling, average</t>
  </si>
  <si>
    <t>aluminium milling, averageRERaluminium removed by milling, averagekg</t>
  </si>
  <si>
    <t>aluminium milling, dressingRoWaluminium removed by milling, dressingkg</t>
  </si>
  <si>
    <t>aluminium milling, dressing</t>
  </si>
  <si>
    <t>aluminium removed by milling, dressing</t>
  </si>
  <si>
    <t>aluminium milling, dressingRERaluminium removed by milling, dressingkg</t>
  </si>
  <si>
    <t>aluminium milling, large partsRoWaluminium removed by milling, large partskg</t>
  </si>
  <si>
    <t>aluminium milling, large parts</t>
  </si>
  <si>
    <t>aluminium removed by milling, large parts</t>
  </si>
  <si>
    <t>aluminium milling, large partsRERaluminium removed by milling, large partskg</t>
  </si>
  <si>
    <t>aluminium milling, small partsRoWaluminium removed by milling, small partskg</t>
  </si>
  <si>
    <t>aluminium milling, small parts</t>
  </si>
  <si>
    <t>aluminium removed by milling, small parts</t>
  </si>
  <si>
    <t>aluminium milling, small partsRERaluminium removed by milling, small partskg</t>
  </si>
  <si>
    <t>aluminium oxide factory constructionRoWaluminium oxide factoryunit</t>
  </si>
  <si>
    <t>aluminium oxide factory construction</t>
  </si>
  <si>
    <t>aluminium oxide factory</t>
  </si>
  <si>
    <t>aluminium oxide factory constructionRERaluminium oxide factoryunit</t>
  </si>
  <si>
    <t>aluminium oxide productionCNaluminium oxide, metallurgicalkg</t>
  </si>
  <si>
    <t>aluminium oxide production</t>
  </si>
  <si>
    <t>aluminium oxide, metallurgical</t>
  </si>
  <si>
    <t>aluminium oxide productionCNaluminium oxide, non-metallurgicalkg</t>
  </si>
  <si>
    <t>aluminium oxide, non-metallurgical</t>
  </si>
  <si>
    <t>aluminium oxide productionIAI Area, Asia, without China and GCCaluminium oxide, metallurgicalkg</t>
  </si>
  <si>
    <t>aluminium oxide productionIAI Area, Asia, without China and GCCaluminium oxide, non-metallurgicalkg</t>
  </si>
  <si>
    <t>aluminium oxide productionIAI Area, EU27 &amp; EFTAaluminium oxide, metallurgicalkg</t>
  </si>
  <si>
    <t>aluminium oxide productionIAI Area, EU27 &amp; EFTAaluminium oxide, non-metallurgicalkg</t>
  </si>
  <si>
    <t>aluminium oxide productionIAI Area, Russia &amp; RER w/o EU27 &amp; EFTAaluminium oxide, metallurgicalkg</t>
  </si>
  <si>
    <t>aluminium oxide productionIAI Area, Russia &amp; RER w/o EU27 &amp; EFTAaluminium oxide, non-metallurgicalkg</t>
  </si>
  <si>
    <t>aluminium oxide productionIAI Area, South Americaaluminium oxide, metallurgicalkg</t>
  </si>
  <si>
    <t>aluminium oxide productionIAI Area, South Americaaluminium oxide, non-metallurgicalkg</t>
  </si>
  <si>
    <t>aluminium oxide productionRNAaluminium oxide, metallurgicalkg</t>
  </si>
  <si>
    <t>aluminium oxide productionRNAaluminium oxide, non-metallurgicalkg</t>
  </si>
  <si>
    <t>aluminium oxide productionUN-OCEANIAaluminium oxide, metallurgicalkg</t>
  </si>
  <si>
    <t>aluminium oxide productionUN-OCEANIAaluminium oxide, non-metallurgicalkg</t>
  </si>
  <si>
    <t>aluminium oxide, metallurgical, import from Northern AmericaIAI Area, EU27 &amp; EFTAaluminium oxide, metallurgicalkg</t>
  </si>
  <si>
    <t>aluminium oxide, metallurgical, import from Northern America</t>
  </si>
  <si>
    <t>aluminium oxide, metallurgical, import from Rest of EuropeIAI Area, EU27 &amp; EFTAaluminium oxide, metallurgicalkg</t>
  </si>
  <si>
    <t>aluminium oxide, metallurgical, import from Rest of Europe</t>
  </si>
  <si>
    <t>aluminium oxide, metallurgical, import from South AmericaIAI Area, EU27 &amp; EFTAaluminium oxide, metallurgicalkg</t>
  </si>
  <si>
    <t>aluminium oxide, metallurgical, import from South America</t>
  </si>
  <si>
    <t>aluminium oxide, non-metallurgical to generic market for refractory material, acidRoWrefractory material, acidkg</t>
  </si>
  <si>
    <t>aluminium oxide, non-metallurgical to generic market for refractory material, acid</t>
  </si>
  <si>
    <t>refractory material, acid</t>
  </si>
  <si>
    <t>aluminium oxide, non-metallurgical to generic market for refractory material, acidIAI Area, EU27 &amp; EFTArefractory material, acidkg</t>
  </si>
  <si>
    <t>aluminium production, primary, cast alloy slab from continuous castingCA-QCaluminium, primary, cast alloy slab from continuous castingkg</t>
  </si>
  <si>
    <t>aluminium production, primary, cast alloy slab from continuous casting</t>
  </si>
  <si>
    <t>aluminium, primary, cast alloy slab from continuous casting</t>
  </si>
  <si>
    <t>aluminium production, primary, cast alloy slab from continuous castingRoWaluminium, primary, cast alloy slab from continuous castingkg</t>
  </si>
  <si>
    <t>aluminium production, primary, ingotCAaluminium, primary, ingotkg</t>
  </si>
  <si>
    <t>CA</t>
  </si>
  <si>
    <t>aluminium production, primary, ingotCNaluminium, primary, ingotkg</t>
  </si>
  <si>
    <t>aluminium production, primary, ingotIAI Area, Africaaluminium, primary, ingotkg</t>
  </si>
  <si>
    <t>IAI Area, Africa</t>
  </si>
  <si>
    <t>aluminium production, primary, ingotIAI Area, Asia, without China and GCCaluminium, primary, ingotkg</t>
  </si>
  <si>
    <t>aluminium production, primary, ingotIAI Area, EU27 &amp; EFTAaluminium, primary, ingotkg</t>
  </si>
  <si>
    <t>aluminium production, primary, ingotIAI Area, Gulf Cooperation Councilaluminium, primary, ingotkg</t>
  </si>
  <si>
    <t>IAI Area, Gulf Cooperation Council</t>
  </si>
  <si>
    <t>aluminium production, primary, ingotIAI Area, Russia &amp; RER w/o EU27 &amp; EFTAaluminium, primary, ingotkg</t>
  </si>
  <si>
    <t>aluminium production, primary, ingotIAI Area, South Americaaluminium, primary, ingotkg</t>
  </si>
  <si>
    <t>aluminium production, primary, ingotRoWaluminium, primary, ingotkg</t>
  </si>
  <si>
    <t>aluminium production, primary, ingotUN-OCEANIAaluminium, primary, ingotkg</t>
  </si>
  <si>
    <t>aluminium production, primary, liquid, SöderbergIAI Area, Asia, without China and GCCaluminium, primary, liquidkg</t>
  </si>
  <si>
    <t>aluminium production, primary, liquid, Söderberg</t>
  </si>
  <si>
    <t>aluminium, primary, liquid</t>
  </si>
  <si>
    <t>aluminium production, primary, liquid, SöderbergIAI Area, EU27 &amp; EFTAaluminium, primary, liquidkg</t>
  </si>
  <si>
    <t>aluminium production, primary, liquid, SöderbergIAI Area, Russia &amp; RER w/o EU27 &amp; EFTAaluminium, primary, liquidkg</t>
  </si>
  <si>
    <t>aluminium production, primary, liquid, SöderbergIAI Area, South Americaaluminium, primary, liquidkg</t>
  </si>
  <si>
    <t>aluminium production, primary, liquid, SöderbergRoWaluminium, primary, liquidkg</t>
  </si>
  <si>
    <t>aluminium production, primary, liquid, prebakeCAaluminium, primary, liquidkg</t>
  </si>
  <si>
    <t>aluminium production, primary, liquid, prebake</t>
  </si>
  <si>
    <t>aluminium production, primary, liquid, prebakeCNaluminium, primary, liquidkg</t>
  </si>
  <si>
    <t>aluminium production, primary, liquid, prebakeIAI Area, Africaaluminium, primary, liquidkg</t>
  </si>
  <si>
    <t>aluminium production, primary, liquid, prebakeIAI Area, Asia, without China and GCCaluminium, primary, liquidkg</t>
  </si>
  <si>
    <t>aluminium production, primary, liquid, prebakeIAI Area, EU27 &amp; EFTAaluminium, primary, liquidkg</t>
  </si>
  <si>
    <t>aluminium production, primary, liquid, prebakeIAI Area, Gulf Cooperation Councilaluminium, primary, liquidkg</t>
  </si>
  <si>
    <t>aluminium production, primary, liquid, prebakeIAI Area, Russia &amp; RER w/o EU27 &amp; EFTAaluminium, primary, liquidkg</t>
  </si>
  <si>
    <t>aluminium production, primary, liquid, prebakeIAI Area, South Americaaluminium, primary, liquidkg</t>
  </si>
  <si>
    <t>aluminium production, primary, liquid, prebakeRoWaluminium, primary, liquidkg</t>
  </si>
  <si>
    <t>aluminium production, primary, liquid, prebakeUN-OCEANIAaluminium, primary, liquidkg</t>
  </si>
  <si>
    <t>aluminium scrap, new, Recycled Content cut-offGLOaluminium scrap, newkg</t>
  </si>
  <si>
    <t>aluminium scrap, new, Recycled Content cut-off</t>
  </si>
  <si>
    <t>aluminium scrap, new</t>
  </si>
  <si>
    <t>aluminium scrap, post-consumer, Recycled Content cut-offGLOaluminium scrap, post-consumerkg</t>
  </si>
  <si>
    <t>aluminium scrap, post-consumer, Recycled Content cut-off</t>
  </si>
  <si>
    <t>aluminium scrap, post-consumer</t>
  </si>
  <si>
    <t>aluminium scrap, post-consumer, prepared for melting, Recycled Content cut-offGLOaluminium scrap, post-consumer, prepared for meltingkg</t>
  </si>
  <si>
    <t>aluminium scrap, post-consumer, prepared for melting, Recycled Content cut-off</t>
  </si>
  <si>
    <t>aluminium scrap, post-consumer, prepared for melting</t>
  </si>
  <si>
    <t>aluminium sulfate production, powderRoWaluminium sulfate, powderkg</t>
  </si>
  <si>
    <t>aluminium sulfate production, powder</t>
  </si>
  <si>
    <t>aluminium sulfate, powder</t>
  </si>
  <si>
    <t>aluminium sulfate production, powderRERaluminium sulfate, powderkg</t>
  </si>
  <si>
    <t>aluminium sulfate production, without water, in 4.33% aluminium solution stateCA-QCaluminium sulfate, without water, in 4.33% aluminium solution statekg</t>
  </si>
  <si>
    <t>aluminium sulfate production, without water, in 4.33% aluminium solution state</t>
  </si>
  <si>
    <t>aluminium sulfate, without water, in 4.33% aluminium solution state</t>
  </si>
  <si>
    <t>aluminium sulfate production, without water, in 4.33% aluminium solution stateRoWaluminium sulfate, without water, in 4.33% aluminium solution statekg</t>
  </si>
  <si>
    <t>aluminium turning, average, computer numerical controlledRoWaluminium removed by turning, average, computer numerical controlledkg</t>
  </si>
  <si>
    <t>aluminium turning, average, computer numerical controlled</t>
  </si>
  <si>
    <t>aluminium removed by turning, average, computer numerical controlled</t>
  </si>
  <si>
    <t>aluminium turning, average, computer numerical controlledRERaluminium removed by turning, average, computer numerical controlledkg</t>
  </si>
  <si>
    <t>aluminium turning, average, conventionalRoWaluminium removed by turning, average, conventionalkg</t>
  </si>
  <si>
    <t>aluminium turning, average, conventional</t>
  </si>
  <si>
    <t>aluminium removed by turning, average, conventional</t>
  </si>
  <si>
    <t>aluminium turning, average, conventionalRERaluminium removed by turning, average, conventionalkg</t>
  </si>
  <si>
    <t>aluminium turning, primarily dressing, computer numerical controlledRoWaluminium removed by turning, primarily dressing, computer numerical controlledkg</t>
  </si>
  <si>
    <t>aluminium turning, primarily dressing, computer numerical controlled</t>
  </si>
  <si>
    <t>aluminium removed by turning, primarily dressing, computer numerical controlled</t>
  </si>
  <si>
    <t>aluminium turning, primarily dressing, computer numerical controlledRERaluminium removed by turning, primarily dressing, computer numerical controlledkg</t>
  </si>
  <si>
    <t>aluminium turning, primarily dressing, conventionalRoWaluminium removed by turning, primarily dressing, conventionalkg</t>
  </si>
  <si>
    <t>aluminium turning, primarily dressing, conventional</t>
  </si>
  <si>
    <t>aluminium removed by turning, primarily dressing, conventional</t>
  </si>
  <si>
    <t>aluminium turning, primarily dressing, conventionalRERaluminium removed by turning, primarily dressing, conventionalkg</t>
  </si>
  <si>
    <t>aluminium turning, primarily roughing, computer numerical controlledRoWaluminium removed by turning, primarily roughing, computer numerical controlledkg</t>
  </si>
  <si>
    <t>aluminium turning, primarily roughing, computer numerical controlled</t>
  </si>
  <si>
    <t>aluminium removed by turning, primarily roughing, computer numerical controlled</t>
  </si>
  <si>
    <t>aluminium turning, primarily roughing, computer numerical controlledRERaluminium removed by turning, primarily roughing, computer numerical controlledkg</t>
  </si>
  <si>
    <t>aluminium turning, primarily roughing, conventionalRoWaluminium removed by turning, primarily roughing, conventionalkg</t>
  </si>
  <si>
    <t>aluminium turning, primarily roughing, conventional</t>
  </si>
  <si>
    <t>aluminium removed by turning, primarily roughing, conventional</t>
  </si>
  <si>
    <t>aluminium turning, primarily roughing, conventionalRERaluminium removed by turning, primarily roughing, conventionalkg</t>
  </si>
  <si>
    <t>aluminium, in mixed metal scrap, Recycled Content cut-offGLOaluminium, in mixed metal scrapkg</t>
  </si>
  <si>
    <t>aluminium, in mixed metal scrap, Recycled Content cut-off</t>
  </si>
  <si>
    <t>aluminium, in mixed metal scrap</t>
  </si>
  <si>
    <t>aluminium, ingot, primary, import from AfricaIAI Area, EU27 &amp; EFTAaluminium, primary, ingotkg</t>
  </si>
  <si>
    <t>aluminium, ingot, primary, import from Africa</t>
  </si>
  <si>
    <t>aluminium, ingot, primary, import from AfricaIAI Area, North Americaaluminium, primary, ingotkg</t>
  </si>
  <si>
    <t>IAI Area, North America</t>
  </si>
  <si>
    <t>aluminium, ingot, primary, import from Asia (excluding China)IAI Area, EU27 &amp; EFTAaluminium, primary, ingotkg</t>
  </si>
  <si>
    <t>aluminium, ingot, primary, import from Asia (excluding China)</t>
  </si>
  <si>
    <t>aluminium, ingot, primary, import from Asia (excluding China)IAI Area, North Americaaluminium, primary, ingotkg</t>
  </si>
  <si>
    <t>aluminium, ingot, primary, import from EU27 &amp; EFTAIAI Area, North Americaaluminium, primary, ingotkg</t>
  </si>
  <si>
    <t>aluminium, ingot, primary, import from EU27 &amp; EFTA</t>
  </si>
  <si>
    <t>aluminium, ingot, primary, import from Middle East (Gulf cooperation Council)IAI Area, EU27 &amp; EFTAaluminium, primary, ingotkg</t>
  </si>
  <si>
    <t>aluminium, ingot, primary, import from Middle East (Gulf cooperation Council)</t>
  </si>
  <si>
    <t>aluminium, ingot, primary, import from Middle East (Gulf cooperation Council)IAI Area, North Americaaluminium, primary, ingotkg</t>
  </si>
  <si>
    <t>aluminium, ingot, primary, import from Northern AmericaIAI Area, EU27 &amp; EFTAaluminium, primary, ingotkg</t>
  </si>
  <si>
    <t>aluminium, ingot, primary, import from Northern America</t>
  </si>
  <si>
    <t>aluminium, ingot, primary, import from OceaniaIAI Area, EU27 &amp; EFTAaluminium, primary, ingotkg</t>
  </si>
  <si>
    <t>aluminium, ingot, primary, import from Oceania</t>
  </si>
  <si>
    <t>aluminium, ingot, primary, import from OceaniaIAI Area, North Americaaluminium, primary, ingotkg</t>
  </si>
  <si>
    <t>aluminium, ingot, primary, import from Rest of EuropeIAI Area, EU27 &amp; EFTAaluminium, primary, ingotkg</t>
  </si>
  <si>
    <t>aluminium, ingot, primary, import from Rest of Europe</t>
  </si>
  <si>
    <t>aluminium, ingot, primary, import from Rest of EuropeIAI Area, North Americaaluminium, primary, ingotkg</t>
  </si>
  <si>
    <t>aluminium, ingot, primary, import from South AmericaIAI Area, EU27 &amp; EFTAaluminium, primary, ingotkg</t>
  </si>
  <si>
    <t>aluminium, ingot, primary, import from South America</t>
  </si>
  <si>
    <t>aluminium, ingot, primary, import from South AmericaIAI Area, North Americaaluminium, primary, ingotkg</t>
  </si>
  <si>
    <t>aluminium, ingot, primary, import from unspecifiedIAI Area, North Americaaluminium, primary, ingotkg</t>
  </si>
  <si>
    <t>aluminium, ingot, primary, import from unspecified</t>
  </si>
  <si>
    <t>amidosulfuron productionGLOamidosulfuronkg</t>
  </si>
  <si>
    <t>amidosulfuron production</t>
  </si>
  <si>
    <t>amidosulfuron</t>
  </si>
  <si>
    <t>amination of chlorosilaneGLOammonium chloridekg</t>
  </si>
  <si>
    <t>amination of chlorosilane</t>
  </si>
  <si>
    <t>ammonium chloride</t>
  </si>
  <si>
    <t>amination of chlorosilaneGLOhexamethyldisilazanekg</t>
  </si>
  <si>
    <t>hexamethyldisilazane</t>
  </si>
  <si>
    <t>amine oxide productionRoWamine oxidekg</t>
  </si>
  <si>
    <t>amine oxide production</t>
  </si>
  <si>
    <t>amine oxide</t>
  </si>
  <si>
    <t>amine oxide productionRERamine oxidekg</t>
  </si>
  <si>
    <t>ammonia production, partial oxidation, liquidCNammonia, anhydrous, liquidkg</t>
  </si>
  <si>
    <t>ammonia production, partial oxidation, liquid</t>
  </si>
  <si>
    <t>ammonia, anhydrous, liquid</t>
  </si>
  <si>
    <t>ammonia production, partial oxidation, liquidCNcarbon dioxide, in chemical industrykg</t>
  </si>
  <si>
    <t>carbon dioxide, in chemical industry</t>
  </si>
  <si>
    <t>ammonia production, partial oxidation, liquidRoWammonia, anhydrous, liquidkg</t>
  </si>
  <si>
    <t>ammonia production, partial oxidation, liquidRoWcarbon dioxide, in chemical industrykg</t>
  </si>
  <si>
    <t>ammonia production, steam reforming, liquidCNammonia, anhydrous, liquidkg</t>
  </si>
  <si>
    <t>ammonia production, steam reforming, liquid</t>
  </si>
  <si>
    <t>ammonia production, steam reforming, liquidCNcarbon dioxide, in chemical industrykg</t>
  </si>
  <si>
    <t>ammonia production, steam reforming, liquidRAFammonia, anhydrous, liquidkg</t>
  </si>
  <si>
    <t>RAF</t>
  </si>
  <si>
    <t>ammonia production, steam reforming, liquidRER w/o RUammonia, anhydrous, liquidkg</t>
  </si>
  <si>
    <t>RER w/o RU</t>
  </si>
  <si>
    <t>ammonia production, steam reforming, liquidRER w/o RUcarbon dioxide, in chemical industrykg</t>
  </si>
  <si>
    <t>ammonia production, steam reforming, liquidRER w/o RUsteam, in chemical industrykg</t>
  </si>
  <si>
    <t>steam, in chemical industry</t>
  </si>
  <si>
    <t>ammonia production, steam reforming, liquidRLAammonia, anhydrous, liquidkg</t>
  </si>
  <si>
    <t>RLA</t>
  </si>
  <si>
    <t>ammonia production, steam reforming, liquidRNAammonia, anhydrous, liquidkg</t>
  </si>
  <si>
    <t>ammonia production, steam reforming, liquidRNAcarbon dioxide, in chemical industrykg</t>
  </si>
  <si>
    <t>ammonia production, steam reforming, liquidRUammonia, anhydrous, liquidkg</t>
  </si>
  <si>
    <t>RU</t>
  </si>
  <si>
    <t>ammonia production, steam reforming, liquidRoWammonia, anhydrous, liquidkg</t>
  </si>
  <si>
    <t>ammonia production, steam reforming, liquidRoWcarbon dioxide, in chemical industrykg</t>
  </si>
  <si>
    <t>ammonia production, steam reforming, liquidRoWsteam, in chemical industrykg</t>
  </si>
  <si>
    <t>ammonia production, steam reforming, liquidSASammonia, anhydrous, liquidkg</t>
  </si>
  <si>
    <t>SAS</t>
  </si>
  <si>
    <t>ammonia production, steam reforming, liquidUN-OCEANIAammonia, anhydrous, liquidkg</t>
  </si>
  <si>
    <t>ammonia production, steam reforming, liquidUN-SEASIAammonia, anhydrous, liquidkg</t>
  </si>
  <si>
    <t>UN-SEASIA</t>
  </si>
  <si>
    <t>ammonium bicarbonate productionRoWammonium bicarbonatekg</t>
  </si>
  <si>
    <t>ammonium bicarbonate production</t>
  </si>
  <si>
    <t>ammonium bicarbonate</t>
  </si>
  <si>
    <t>ammonium bicarbonate productionRERammonium bicarbonatekg</t>
  </si>
  <si>
    <t>ammonium carbonate productionRoWammonium carbonatekg</t>
  </si>
  <si>
    <t>ammonium carbonate production</t>
  </si>
  <si>
    <t>ammonium carbonate</t>
  </si>
  <si>
    <t>ammonium carbonate productionRERammonium carbonatekg</t>
  </si>
  <si>
    <t>ammonium chloride productionGLOammonium chloridekg</t>
  </si>
  <si>
    <t>ammonium chloride production</t>
  </si>
  <si>
    <t>ammonium nitrate phosphate productionCNammonium nitrate phosphatekg</t>
  </si>
  <si>
    <t>ammonium nitrate phosphate production</t>
  </si>
  <si>
    <t>ammonium nitrate phosphate</t>
  </si>
  <si>
    <t>ammonium nitrate phosphate productionRoWammonium nitrate phosphatekg</t>
  </si>
  <si>
    <t>ammonium nitrate phosphate productionRERammonium nitrate phosphatekg</t>
  </si>
  <si>
    <t>ammonium nitrate phosphate productionRNAammonium nitrate phosphatekg</t>
  </si>
  <si>
    <t>ammonium nitrate productionCNammonium nitratekg</t>
  </si>
  <si>
    <t>ammonium nitrate production</t>
  </si>
  <si>
    <t>ammonium nitrate</t>
  </si>
  <si>
    <t>ammonium nitrate productionRoWammonium nitratekg</t>
  </si>
  <si>
    <t>ammonium nitrate productionRERammonium nitratekg</t>
  </si>
  <si>
    <t>ammonium nitrate productionRNAammonium nitratekg</t>
  </si>
  <si>
    <t>ammonium nitrite productionRoWammonium nitritekg</t>
  </si>
  <si>
    <t>ammonium nitrite production</t>
  </si>
  <si>
    <t>ammonium nitrite</t>
  </si>
  <si>
    <t>ammonium nitrite productionRERammonium nitritekg</t>
  </si>
  <si>
    <t>ammonium paratungstate production, ion exchangeCNammonium paratungstatekg</t>
  </si>
  <si>
    <t>ammonium paratungstate production, ion exchange</t>
  </si>
  <si>
    <t>ammonium paratungstate</t>
  </si>
  <si>
    <t>ammonium paratungstate production, solvent extractionATammonium paratungstatekg</t>
  </si>
  <si>
    <t>ammonium paratungstate production, solvent extraction</t>
  </si>
  <si>
    <t>AT</t>
  </si>
  <si>
    <t>ammonium paratungstate production, solvent extractionDEammonium paratungstatekg</t>
  </si>
  <si>
    <t>ammonium paratungstate production, solvent extractionRoWammonium paratungstatekg</t>
  </si>
  <si>
    <t>ammonium paratungstate production, solvent extractionUSammonium paratungstatekg</t>
  </si>
  <si>
    <t>ammonium sulfate productionRoWammonium sulfatekg</t>
  </si>
  <si>
    <t>ammonium sulfate production</t>
  </si>
  <si>
    <t>ammonium sulfate</t>
  </si>
  <si>
    <t>ammonium sulfate productionRERammonium sulfatekg</t>
  </si>
  <si>
    <t>ammonium thiocyanate productionGLOammonium thiocyanatekg</t>
  </si>
  <si>
    <t>ammonium thiocyanate production</t>
  </si>
  <si>
    <t>ammonium thiocyanate</t>
  </si>
  <si>
    <t>anaerobic digestion of manureCHbiogasm3</t>
  </si>
  <si>
    <t>anaerobic digestion of manure</t>
  </si>
  <si>
    <t>biogas</t>
  </si>
  <si>
    <t>m3</t>
  </si>
  <si>
    <t>anaerobic digestion of manureRoWbiogasm3</t>
  </si>
  <si>
    <t>anaerobic digestion plant construction, agriculturalCHanaerobic digestion plant, agriculturalunit</t>
  </si>
  <si>
    <t>anaerobic digestion plant construction, agricultural</t>
  </si>
  <si>
    <t>anaerobic digestion plant, agricultural</t>
  </si>
  <si>
    <t>anaerobic digestion plant construction, agriculturalRoWanaerobic digestion plant, agriculturalunit</t>
  </si>
  <si>
    <t>anaerobic digestion plant construction, agriculture, with methane recoveryCHanaerobic digestion plant, agriculture, with methane recoveryunit</t>
  </si>
  <si>
    <t>anaerobic digestion plant construction, agriculture, with methane recovery</t>
  </si>
  <si>
    <t>anaerobic digestion plant, agriculture, with methane recovery</t>
  </si>
  <si>
    <t>anaerobic digestion plant construction, agriculture, with methane recoveryRoWanaerobic digestion plant, agriculture, with methane recoveryunit</t>
  </si>
  <si>
    <t>anaerobic digestion plant construction, for biowasteCHanaerobic digestion plant, for biowasteunit</t>
  </si>
  <si>
    <t>anaerobic digestion plant construction, for biowaste</t>
  </si>
  <si>
    <t>anaerobic digestion plant, for biowaste</t>
  </si>
  <si>
    <t>anaerobic digestion plant construction, for biowasteRoWanaerobic digestion plant, for biowasteunit</t>
  </si>
  <si>
    <t>anaerobic digestion plant construction, for sewage sludgeCHanaerobic digestion plant, for sewage sludgeunit</t>
  </si>
  <si>
    <t>anaerobic digestion plant construction, for sewage sludge</t>
  </si>
  <si>
    <t>anaerobic digestion plant, for sewage sludge</t>
  </si>
  <si>
    <t>anaerobic digestion plant construction, for sewage sludgeRoWanaerobic digestion plant, for sewage sludgeunit</t>
  </si>
  <si>
    <t>anchovy, capture by steel purse seiner and landing whole, freshESlanded anchovy by-catch, freshkg</t>
  </si>
  <si>
    <t>anchovy, capture by steel purse seiner and landing whole, fresh</t>
  </si>
  <si>
    <t>ES</t>
  </si>
  <si>
    <t>landed anchovy by-catch, fresh</t>
  </si>
  <si>
    <t>anchovy, capture by steel purse seiner and landing whole, freshESlanded anchovy, freshkg</t>
  </si>
  <si>
    <t>landed anchovy, fresh</t>
  </si>
  <si>
    <t>anchovy, capture by steel purse seiner and landing whole, freshRoWlanded anchovy by-catch, freshkg</t>
  </si>
  <si>
    <t>anchovy, capture by steel purse seiner and landing whole, freshRoWlanded anchovy, freshkg</t>
  </si>
  <si>
    <t>anchovy, capture by steel purse seiner and landing whole, freshPElanded anchovy, freshkg</t>
  </si>
  <si>
    <t>anchovy, capture by wooden purse seiner and landing whole, freshPElanded anchovy, freshkg</t>
  </si>
  <si>
    <t>anchovy, capture by wooden purse seiner and landing whole, fresh</t>
  </si>
  <si>
    <t>anhydrite floor productionCHanhydrite floorkg</t>
  </si>
  <si>
    <t>anhydrite floor production</t>
  </si>
  <si>
    <t>anhydrite floor</t>
  </si>
  <si>
    <t>anhydrite floor productionRoWanhydrite floorkg</t>
  </si>
  <si>
    <t>anhydrite productionCHanhydritekg</t>
  </si>
  <si>
    <t>anhydrite production</t>
  </si>
  <si>
    <t>anhydrite</t>
  </si>
  <si>
    <t>anhydrite productionRoWanhydritekg</t>
  </si>
  <si>
    <t>anhydrite production, burnedCHanhydrite, burnedkg</t>
  </si>
  <si>
    <t>anhydrite production, burned</t>
  </si>
  <si>
    <t>anhydrite, burned</t>
  </si>
  <si>
    <t>anhydrite production, burnedRoWanhydrite, burnedkg</t>
  </si>
  <si>
    <t>aniline productionRoWanilinekg</t>
  </si>
  <si>
    <t>aniline production</t>
  </si>
  <si>
    <t>aniline</t>
  </si>
  <si>
    <t>aniline productionRERanilinekg</t>
  </si>
  <si>
    <t>anionic resin productionCHanionic resinkg</t>
  </si>
  <si>
    <t>anionic resin production</t>
  </si>
  <si>
    <t>anionic resin</t>
  </si>
  <si>
    <t>anionic resin productionRoWanionic resinkg</t>
  </si>
  <si>
    <t>anode factory constructionRoWanode factoryunit</t>
  </si>
  <si>
    <t>anode factory construction</t>
  </si>
  <si>
    <t>anode factory</t>
  </si>
  <si>
    <t>anode factory constructionRERanode factoryunit</t>
  </si>
  <si>
    <t>anode production, for metal electrolysisRoWanode, for metal electrolysiskg</t>
  </si>
  <si>
    <t>anode production, for metal electrolysis</t>
  </si>
  <si>
    <t>anode, for metal electrolysis</t>
  </si>
  <si>
    <t>anode production, for metal electrolysisRERanode, for metal electrolysiskg</t>
  </si>
  <si>
    <t>anode production, graphite, for Li-ion batteryCNanode, graphite, for Li-ion batterykg</t>
  </si>
  <si>
    <t>anode production, graphite, for Li-ion battery</t>
  </si>
  <si>
    <t>anode, graphite, for Li-ion battery</t>
  </si>
  <si>
    <t>anode production, graphite, for Li-ion batteryRoWanode, graphite, for Li-ion batterykg</t>
  </si>
  <si>
    <t>anode production, paste, for aluminium electrolysisIAI Area, Africaanode, paste, for aluminium electrolysiskg</t>
  </si>
  <si>
    <t>anode production, paste, for aluminium electrolysis</t>
  </si>
  <si>
    <t>anode, paste, for aluminium electrolysis</t>
  </si>
  <si>
    <t>anode production, paste, for aluminium electrolysisIAI Area, Asia, without China and GCCanode, paste, for aluminium electrolysiskg</t>
  </si>
  <si>
    <t>anode production, paste, for aluminium electrolysisIAI Area, EU27 &amp; EFTAanode, paste, for aluminium electrolysiskg</t>
  </si>
  <si>
    <t>anode production, paste, for aluminium electrolysisIAI Area, Gulf Cooperation Councilanode, paste, for aluminium electrolysiskg</t>
  </si>
  <si>
    <t>anode production, paste, for aluminium electrolysisIAI Area, Russia &amp; RER w/o EU27 &amp; EFTAanode, paste, for aluminium electrolysiskg</t>
  </si>
  <si>
    <t>anode production, paste, for aluminium electrolysisIAI Area, South Americaanode, paste, for aluminium electrolysiskg</t>
  </si>
  <si>
    <t>anode production, paste, for aluminium electrolysisRoWanode, paste, for aluminium electrolysiskg</t>
  </si>
  <si>
    <t>anode production, paste, for aluminium electrolysisUN-OCEANIAanode, paste, for aluminium electrolysiskg</t>
  </si>
  <si>
    <t>anode production, prebake, for aluminium electrolysisCAanode, prebake, for aluminium electrolysiskg</t>
  </si>
  <si>
    <t>anode production, prebake, for aluminium electrolysis</t>
  </si>
  <si>
    <t>anode, prebake, for aluminium electrolysis</t>
  </si>
  <si>
    <t>anode production, prebake, for aluminium electrolysisCNanode, prebake, for aluminium electrolysiskg</t>
  </si>
  <si>
    <t>anode production, prebake, for aluminium electrolysisIAI Area, Africaanode, prebake, for aluminium electrolysiskg</t>
  </si>
  <si>
    <t>anode production, prebake, for aluminium electrolysisIAI Area, Asia, without China and GCCanode, prebake, for aluminium electrolysiskg</t>
  </si>
  <si>
    <t>anode production, prebake, for aluminium electrolysisIAI Area, EU27 &amp; EFTAanode, prebake, for aluminium electrolysiskg</t>
  </si>
  <si>
    <t>anode production, prebake, for aluminium electrolysisIAI Area, Gulf Cooperation Councilanode, prebake, for aluminium electrolysiskg</t>
  </si>
  <si>
    <t>anode production, prebake, for aluminium electrolysisIAI Area, Russia &amp; RER w/o EU27 &amp; EFTAanode, prebake, for aluminium electrolysiskg</t>
  </si>
  <si>
    <t>anode production, prebake, for aluminium electrolysisIAI Area, South Americaanode, prebake, for aluminium electrolysiskg</t>
  </si>
  <si>
    <t>anode production, prebake, for aluminium electrolysisRoWanode, prebake, for aluminium electrolysiskg</t>
  </si>
  <si>
    <t>anode production, prebake, for aluminium electrolysisUN-OCEANIAanode, prebake, for aluminium electrolysiskg</t>
  </si>
  <si>
    <t>anode production, silicon coated graphite, NCA, for Li-ion batteryCNanode, silicon coated graphite, for Li-ion batterykg</t>
  </si>
  <si>
    <t>anode production, silicon coated graphite, NCA, for Li-ion battery</t>
  </si>
  <si>
    <t>anode, silicon coated graphite, for Li-ion battery</t>
  </si>
  <si>
    <t>anode production, silicon coated graphite, NCA, for Li-ion batteryRoWanode, silicon coated graphite, for Li-ion batterykg</t>
  </si>
  <si>
    <t>anode production, silicon coated graphite, NMC811, for Li-ion batteryCNanode, silicon coated graphite, for Li-ion batterykg</t>
  </si>
  <si>
    <t>anode production, silicon coated graphite, NMC811, for Li-ion battery</t>
  </si>
  <si>
    <t>anode production, silicon coated graphite, NMC811, for Li-ion batteryRoWanode, silicon coated graphite, for Li-ion batterykg</t>
  </si>
  <si>
    <t>anode refinery constructionRoWanode refineryunit</t>
  </si>
  <si>
    <t>anode refinery construction</t>
  </si>
  <si>
    <t>anode refinery</t>
  </si>
  <si>
    <t>anode refinery constructionSEanode refineryunit</t>
  </si>
  <si>
    <t>SE</t>
  </si>
  <si>
    <t>anodising, aluminium sheetCA-QCanodising, aluminium sheetm2</t>
  </si>
  <si>
    <t>anodising, aluminium sheet</t>
  </si>
  <si>
    <t>m2</t>
  </si>
  <si>
    <t>anodising, aluminium sheetRoWanodising, aluminium sheetm2</t>
  </si>
  <si>
    <t>anodising, aluminium sheetRERanodising, aluminium sheetm2</t>
  </si>
  <si>
    <t>anthranilic acid productionRoWanthranilic acidkg</t>
  </si>
  <si>
    <t>anthranilic acid production</t>
  </si>
  <si>
    <t>anthranilic acid</t>
  </si>
  <si>
    <t>anthranilic acid productionRERanthranilic acidkg</t>
  </si>
  <si>
    <t>anthraquinone productionRoWanthraquinonekg</t>
  </si>
  <si>
    <t>anthraquinone production</t>
  </si>
  <si>
    <t>anthraquinone</t>
  </si>
  <si>
    <t>anthraquinone productionRERanthraquinonekg</t>
  </si>
  <si>
    <t>anti-reflex-coating, etching, solar glassDKanti-reflex-coating, etching, solar glassm2</t>
  </si>
  <si>
    <t>anti-reflex-coating, etching, solar glass</t>
  </si>
  <si>
    <t>DK</t>
  </si>
  <si>
    <t>anti-reflex-coating, etching, solar glassRoWanti-reflex-coating, etching, solar glassm2</t>
  </si>
  <si>
    <t>antimony productionCNantimonykg</t>
  </si>
  <si>
    <t>antimony production</t>
  </si>
  <si>
    <t>antimony</t>
  </si>
  <si>
    <t>antimony productionRoWantimonykg</t>
  </si>
  <si>
    <t>apple productionCLapplekg</t>
  </si>
  <si>
    <t>apple production</t>
  </si>
  <si>
    <t>CL</t>
  </si>
  <si>
    <t>apple</t>
  </si>
  <si>
    <t>apple productionCNapplekg</t>
  </si>
  <si>
    <t>apple productionRoWapplekg</t>
  </si>
  <si>
    <t>apple productionITapplekg</t>
  </si>
  <si>
    <t>IT</t>
  </si>
  <si>
    <t>apple productionUSapplekg</t>
  </si>
  <si>
    <t>apple productionZAapplekg</t>
  </si>
  <si>
    <t>application of plant protection product, by field sprayerBRapplication of plant protection product, by field sprayerha</t>
  </si>
  <si>
    <t>application of plant protection product, by field sprayer</t>
  </si>
  <si>
    <t>ha</t>
  </si>
  <si>
    <t>application of plant protection product, by field sprayerCA-QCapplication of plant protection product, by field sprayerha</t>
  </si>
  <si>
    <t>application of plant protection product, by field sprayerCHapplication of plant protection product, by field sprayerha</t>
  </si>
  <si>
    <t>application of plant protection product, by field sprayerCanada without Quebecapplication of plant protection product, by field sprayerha</t>
  </si>
  <si>
    <t>Canada without Quebec</t>
  </si>
  <si>
    <t>application of plant protection product, by field sprayerRoWapplication of plant protection product, by field sprayerha</t>
  </si>
  <si>
    <t>application of plant protection product, by field sprayerZAapplication of plant protection product, by field sprayerha</t>
  </si>
  <si>
    <t>apricot productionESapricotkg</t>
  </si>
  <si>
    <t>apricot production</t>
  </si>
  <si>
    <t>apricot</t>
  </si>
  <si>
    <t>apricot productionFRapricotkg</t>
  </si>
  <si>
    <t>FR</t>
  </si>
  <si>
    <t>apricot productionRoWapricotkg</t>
  </si>
  <si>
    <t>apricot productionITapricotkg</t>
  </si>
  <si>
    <t>apricot productionTRapricotkg</t>
  </si>
  <si>
    <t>TR</t>
  </si>
  <si>
    <t>argon production, liquidRoWargon, liquidkg</t>
  </si>
  <si>
    <t>argon production, liquid</t>
  </si>
  <si>
    <t>argon, liquid</t>
  </si>
  <si>
    <t>argon production, liquidRERargon, liquidkg</t>
  </si>
  <si>
    <t>argon to generic market for inert gas for discharge lampsGLOinert gas for discharge lampskg</t>
  </si>
  <si>
    <t>argon to generic market for inert gas for discharge lamps</t>
  </si>
  <si>
    <t>inert gas for discharge lamps</t>
  </si>
  <si>
    <t>arsine productionGLOarsinekg</t>
  </si>
  <si>
    <t>arsine production</t>
  </si>
  <si>
    <t>arsine</t>
  </si>
  <si>
    <t>asbestos production, crysotile typeGLOasbestos, crysotile typekg</t>
  </si>
  <si>
    <t>asbestos production, crysotile type</t>
  </si>
  <si>
    <t>asbestos, crysotile type</t>
  </si>
  <si>
    <t>ascorbic acid productionRoWascorbic acidkg</t>
  </si>
  <si>
    <t>ascorbic acid production</t>
  </si>
  <si>
    <t>ascorbic acid</t>
  </si>
  <si>
    <t>ascorbic acid productionRERascorbic acidkg</t>
  </si>
  <si>
    <t>ash, from combustion of bagasse from sugarcane, Recycled Content cut-offGLOash, from combustion of bagasse from sugarcanekg</t>
  </si>
  <si>
    <t>ash, from combustion of bagasse from sugarcane, Recycled Content cut-off</t>
  </si>
  <si>
    <t>ash, from combustion of bagasse from sugarcane</t>
  </si>
  <si>
    <t>ash, from combustion of straw, Recycled Content cut-offGLOash, from combustion of strawkg</t>
  </si>
  <si>
    <t>ash, from combustion of straw, Recycled Content cut-off</t>
  </si>
  <si>
    <t>ash, from combustion of straw</t>
  </si>
  <si>
    <t>asparagus seedling production, for plantingFRasparagus seedling, for plantingunit</t>
  </si>
  <si>
    <t>asparagus seedling production, for planting</t>
  </si>
  <si>
    <t>asparagus seedling, for planting</t>
  </si>
  <si>
    <t>asparagus seedling production, for plantingRoWasparagus seedling, for plantingunit</t>
  </si>
  <si>
    <t>assembly of generator and motor, auxilliaries and energy use, for mini CHP plantCHassembly of generator and motor, auxilliaries and energy use, for mini CHP plantunit</t>
  </si>
  <si>
    <t>assembly of generator and motor, auxilliaries and energy use, for mini CHP plant</t>
  </si>
  <si>
    <t>assembly of generator and motor, auxilliaries and energy use, for mini CHP plantRoWassembly of generator and motor, auxilliaries and energy use, for mini CHP plantunit</t>
  </si>
  <si>
    <t>assembly of generator and motor, auxilliaries and energy use, heat and power co-generation unit, 160kW electricalRoWassembly of generator and motor, auxilliaries and energy use, heat and power co-generation unit, 160kW electricalunit</t>
  </si>
  <si>
    <t>assembly of generator and motor, auxilliaries and energy use, heat and power co-generation unit, 160kW electrical</t>
  </si>
  <si>
    <t>assembly of generator and motor, auxilliaries and energy use, heat and power co-generation unit, 160kW electricalRERassembly of generator and motor, auxilliaries and energy use, heat and power co-generation unit, 160kW electricalunit</t>
  </si>
  <si>
    <t>assembly of liquid crystal display, auxilliaries and energy useGLOassembly of liquid crystal display, auxilliaries and energy usekg</t>
  </si>
  <si>
    <t>assembly of liquid crystal display, auxilliaries and energy use</t>
  </si>
  <si>
    <t>atrazine productionRoWatrazinekg</t>
  </si>
  <si>
    <t>atrazine production</t>
  </si>
  <si>
    <t>atrazine</t>
  </si>
  <si>
    <t>atrazine productionRERatrazinekg</t>
  </si>
  <si>
    <t>aubergine production, in heated greenhouseGLOauberginekg</t>
  </si>
  <si>
    <t>aubergine production, in heated greenhouse</t>
  </si>
  <si>
    <t>aubergine</t>
  </si>
  <si>
    <t>aubergine production, open fieldRoWauberginekg</t>
  </si>
  <si>
    <t>aubergine production, open field</t>
  </si>
  <si>
    <t>aubergine production, open fieldINauberginekg</t>
  </si>
  <si>
    <t>autoclaved aerated concrete block productionCHautoclaved aerated concrete blockkg</t>
  </si>
  <si>
    <t>autoclaved aerated concrete block production</t>
  </si>
  <si>
    <t>autoclaved aerated concrete block</t>
  </si>
  <si>
    <t>autoclaved aerated concrete block productionRoWautoclaved aerated concrete blockkg</t>
  </si>
  <si>
    <t>autoclaved aerated concrete block productionRoWhard coal ashkg</t>
  </si>
  <si>
    <t>hard coal ash</t>
  </si>
  <si>
    <t>autoclaved aerated concrete block productionINautoclaved aerated concrete blockkg</t>
  </si>
  <si>
    <t>autoclaved aerated concrete block productionINhard coal ashkg</t>
  </si>
  <si>
    <t>auxiliary heating unit production, electric, 5kWCHauxiliary heating unit, electric, 5kWunit</t>
  </si>
  <si>
    <t>auxiliary heating unit production, electric, 5kW</t>
  </si>
  <si>
    <t>auxiliary heating unit, electric, 5kW</t>
  </si>
  <si>
    <t>auxiliary heating unit production, electric, 5kWRoWauxiliary heating unit, electric, 5kWunit</t>
  </si>
  <si>
    <t>avocado productionGLOavocadokg</t>
  </si>
  <si>
    <t>avocado production</t>
  </si>
  <si>
    <t>avocado</t>
  </si>
  <si>
    <t>azodicarbonamide productionRoWazodicarbonamidekg</t>
  </si>
  <si>
    <t>azodicarbonamide production</t>
  </si>
  <si>
    <t>azodicarbonamide</t>
  </si>
  <si>
    <t>azodicarbonamide productionRERazodicarbonamidekg</t>
  </si>
  <si>
    <t>backlight production, for liquid crystal displayGLObacklight, for liquid crystal displaykg</t>
  </si>
  <si>
    <t>backlight production, for liquid crystal display</t>
  </si>
  <si>
    <t>backlight, for liquid crystal display</t>
  </si>
  <si>
    <t>bale loadingCA-QCbale loadingunit</t>
  </si>
  <si>
    <t>bale loading</t>
  </si>
  <si>
    <t>bale loadingCHbale loadingunit</t>
  </si>
  <si>
    <t>bale loadingRoWbale loadingunit</t>
  </si>
  <si>
    <t>balingCA-QCbalingunit</t>
  </si>
  <si>
    <t>baling</t>
  </si>
  <si>
    <t>balingCHbalingunit</t>
  </si>
  <si>
    <t>balingRoWbalingunit</t>
  </si>
  <si>
    <t>bamboo forestry, sustainable forest managementBRbamboo culmkg</t>
  </si>
  <si>
    <t>bamboo forestry, sustainable forest management</t>
  </si>
  <si>
    <t>bamboo culm</t>
  </si>
  <si>
    <t>bamboo forestry, sustainable forest managementCNbamboo culmkg</t>
  </si>
  <si>
    <t>bamboo forestry, sustainable forest managementCObamboo culmkg</t>
  </si>
  <si>
    <t>bamboo forestry, sustainable forest managementRoWbamboo culmkg</t>
  </si>
  <si>
    <t>bamboo forestry, sustainable forest managementPHbamboo culmkg</t>
  </si>
  <si>
    <t>PH</t>
  </si>
  <si>
    <t>bamboo pole productionBRbamboo polekg</t>
  </si>
  <si>
    <t>bamboo pole production</t>
  </si>
  <si>
    <t>bamboo pole</t>
  </si>
  <si>
    <t>bamboo pole productionCNbamboo polekg</t>
  </si>
  <si>
    <t>bamboo pole productionCObamboo polekg</t>
  </si>
  <si>
    <t>bamboo pole productionRoWbamboo polekg</t>
  </si>
  <si>
    <t>bamboo pole productionPHbamboo polekg</t>
  </si>
  <si>
    <t>banana productionCObananakg</t>
  </si>
  <si>
    <t>banana production</t>
  </si>
  <si>
    <t>banana</t>
  </si>
  <si>
    <t>banana productionCRbananakg</t>
  </si>
  <si>
    <t>CR</t>
  </si>
  <si>
    <t>banana productionECbananakg</t>
  </si>
  <si>
    <t>EC</t>
  </si>
  <si>
    <t>banana productionRoWbananakg</t>
  </si>
  <si>
    <t>banana productionINbananakg</t>
  </si>
  <si>
    <t>barge productionRoWbargeunit</t>
  </si>
  <si>
    <t>barge production</t>
  </si>
  <si>
    <t>barge</t>
  </si>
  <si>
    <t>barge productionRERbargeunit</t>
  </si>
  <si>
    <t>barge tanker productionRoWbarge tankerunit</t>
  </si>
  <si>
    <t>barge tanker production</t>
  </si>
  <si>
    <t>barge tanker</t>
  </si>
  <si>
    <t>barge tanker productionRERbarge tankerunit</t>
  </si>
  <si>
    <t>barite productionCA-QCbaritekg</t>
  </si>
  <si>
    <t>barite production</t>
  </si>
  <si>
    <t>barite</t>
  </si>
  <si>
    <t>barite productionRoWbaritekg</t>
  </si>
  <si>
    <t>barite productionRERbaritekg</t>
  </si>
  <si>
    <t>barium carbonate productionGLObarium carbonatekg</t>
  </si>
  <si>
    <t>barium carbonate production</t>
  </si>
  <si>
    <t>barium carbonate</t>
  </si>
  <si>
    <t>barium hydroxide productionGLObarium hydroxidekg</t>
  </si>
  <si>
    <t>barium hydroxide production</t>
  </si>
  <si>
    <t>barium hydroxide</t>
  </si>
  <si>
    <t>barium oxide productionGLObarium oxidekg</t>
  </si>
  <si>
    <t>barium oxide production</t>
  </si>
  <si>
    <t>barium oxide</t>
  </si>
  <si>
    <t>barium sulfide productionGLObarium sulfidekg</t>
  </si>
  <si>
    <t>barium sulfide production</t>
  </si>
  <si>
    <t>barium sulfide</t>
  </si>
  <si>
    <t>bark chips production, hardwood, at sawmillCA-QCbark chips, wet, measured as dry masskg</t>
  </si>
  <si>
    <t>bark chips production, hardwood, at sawmill</t>
  </si>
  <si>
    <t>bark chips, wet, measured as dry mass</t>
  </si>
  <si>
    <t>bark chips production, hardwood, at sawmillCHbark chips, wet, measured as dry masskg</t>
  </si>
  <si>
    <t>bark chips production, hardwood, at sawmillEurope without Switzerlandbark chips, wet, measured as dry masskg</t>
  </si>
  <si>
    <t>bark chips production, hardwood, at sawmillRoWbark chips, wet, measured as dry masskg</t>
  </si>
  <si>
    <t>bark chips production, softwood, at sawmillCA-QCbark chips, wet, measured as dry masskg</t>
  </si>
  <si>
    <t>bark chips production, softwood, at sawmill</t>
  </si>
  <si>
    <t>bark chips production, softwood, at sawmillCHbark chips, wet, measured as dry masskg</t>
  </si>
  <si>
    <t>bark chips production, softwood, at sawmillEurope without Switzerlandbark chips, wet, measured as dry masskg</t>
  </si>
  <si>
    <t>bark chips production, softwood, at sawmillRoWbark chips, wet, measured as dry masskg</t>
  </si>
  <si>
    <t>bark chips, wet, measured as dry mass to generic market for residual hardwood, wetCA-QCresidual hardwood, wetm3</t>
  </si>
  <si>
    <t>bark chips, wet, measured as dry mass to generic market for residual hardwood, wet</t>
  </si>
  <si>
    <t>residual hardwood, wet</t>
  </si>
  <si>
    <t>bark chips, wet, measured as dry mass to generic market for residual hardwood, wetCA-QCresidual softwood, wetm3</t>
  </si>
  <si>
    <t>residual softwood, wet</t>
  </si>
  <si>
    <t>bark chips, wet, measured as dry mass to generic market for residual hardwood, wetCHresidual hardwood, wetm3</t>
  </si>
  <si>
    <t>bark chips, wet, measured as dry mass to generic market for residual hardwood, wetCHresidual softwood, wetm3</t>
  </si>
  <si>
    <t>bark chips, wet, measured as dry mass to generic market for residual hardwood, wetEurope without Switzerlandresidual hardwood, wetm3</t>
  </si>
  <si>
    <t>bark chips, wet, measured as dry mass to generic market for residual hardwood, wetEurope without Switzerlandresidual softwood, wetm3</t>
  </si>
  <si>
    <t>bark chips, wet, measured as dry mass to generic market for residual hardwood, wetRoWresidual hardwood, wetm3</t>
  </si>
  <si>
    <t>bark chips, wet, measured as dry mass to generic market for residual hardwood, wetRoWresidual softwood, wetm3</t>
  </si>
  <si>
    <t>barley grain to generic market for energy feedGLOenergy feed, grossMJ</t>
  </si>
  <si>
    <t>barley grain to generic market for energy feed</t>
  </si>
  <si>
    <t>barley grain to generic market for energy feedGLOprotein feed, 100% crudekg</t>
  </si>
  <si>
    <t>barley grain, feed productionCA-QCbarley grain, feedkg</t>
  </si>
  <si>
    <t>barley grain, feed production</t>
  </si>
  <si>
    <t>barley grain, feed</t>
  </si>
  <si>
    <t>barley grain, feed productionRoWbarley grain, feedkg</t>
  </si>
  <si>
    <t>barley grain, feed production, Swiss integrated productionCHbarley grain, feed, Swiss integrated productionkg</t>
  </si>
  <si>
    <t>barley grain, feed production, Swiss integrated production</t>
  </si>
  <si>
    <t>barley grain, feed, Swiss integrated production</t>
  </si>
  <si>
    <t>barley grain, feed production, organicCHbarley grain, feed, organickg</t>
  </si>
  <si>
    <t>barley grain, feed production, organic</t>
  </si>
  <si>
    <t>barley grain, feed, organic</t>
  </si>
  <si>
    <t>barley grain, feed production, organicRoWbarley grain, feed, organickg</t>
  </si>
  <si>
    <t>barley productionCA-QCbarley grainkg</t>
  </si>
  <si>
    <t>barley production</t>
  </si>
  <si>
    <t>barley grain</t>
  </si>
  <si>
    <t>barley productionDEbarley grainkg</t>
  </si>
  <si>
    <t>barley productionESbarley grainkg</t>
  </si>
  <si>
    <t>barley productionFRbarley grainkg</t>
  </si>
  <si>
    <t>barley productionRoWbarley grainkg</t>
  </si>
  <si>
    <t>barley production, Swiss integrated production, extensiveCHbarley grain, Swiss integrated productionkg</t>
  </si>
  <si>
    <t>barley production, Swiss integrated production, extensive</t>
  </si>
  <si>
    <t>barley grain, Swiss integrated production</t>
  </si>
  <si>
    <t>barley production, Swiss integrated production, extensiveCHstrawkg</t>
  </si>
  <si>
    <t>straw</t>
  </si>
  <si>
    <t>barley production, Swiss integrated production, intensiveCHbarley grain, Swiss integrated productionkg</t>
  </si>
  <si>
    <t>barley production, Swiss integrated production, intensive</t>
  </si>
  <si>
    <t>barley production, Swiss integrated production, intensiveCHstrawkg</t>
  </si>
  <si>
    <t>barley production, organicCHbarley grain, organickg</t>
  </si>
  <si>
    <t>barley production, organic</t>
  </si>
  <si>
    <t>barley grain, organic</t>
  </si>
  <si>
    <t>barley production, organicCHstraw, organickg</t>
  </si>
  <si>
    <t>straw, organic</t>
  </si>
  <si>
    <t>barley production, organicRoWbarley grain, organickg</t>
  </si>
  <si>
    <t>barley production, organicRoWstraw, organickg</t>
  </si>
  <si>
    <t>barley seed production, Swiss integrated production, for sowingCHbarley seed, Swiss integrated production, for sowingkg</t>
  </si>
  <si>
    <t>barley seed production, Swiss integrated production, for sowing</t>
  </si>
  <si>
    <t>barley seed, Swiss integrated production, for sowing</t>
  </si>
  <si>
    <t>barley seed production, for sowingGLObarley seed, for sowingkg</t>
  </si>
  <si>
    <t>barley seed production, for sowing</t>
  </si>
  <si>
    <t>barley seed, for sowing</t>
  </si>
  <si>
    <t>barley seed production, organic, for sowingCHbarley seed, organic, for sowingkg</t>
  </si>
  <si>
    <t>barley seed production, organic, for sowing</t>
  </si>
  <si>
    <t>barley seed, organic, for sowing</t>
  </si>
  <si>
    <t>barley seed production, organic, for sowingRoWbarley seed, organic, for sowingkg</t>
  </si>
  <si>
    <t>basalt quarry operationRoWbasaltkg</t>
  </si>
  <si>
    <t>basalt quarry operation</t>
  </si>
  <si>
    <t>basalt</t>
  </si>
  <si>
    <t>basalt quarry operationRERbasaltkg</t>
  </si>
  <si>
    <t>base oil production, petroleum refinery operationBRbase oilkg</t>
  </si>
  <si>
    <t>base oil production, petroleum refinery operation</t>
  </si>
  <si>
    <t>base oil</t>
  </si>
  <si>
    <t>base oil production, petroleum refinery operationCObase oilkg</t>
  </si>
  <si>
    <t>base oil production, petroleum refinery operationEurope without Switzerlandbase oilkg</t>
  </si>
  <si>
    <t>base oil production, petroleum refinery operationINbase oilkg</t>
  </si>
  <si>
    <t>base oil production, petroleum refinery operationPEbase oilkg</t>
  </si>
  <si>
    <t>base oil production, petroleum refinery operationRoWbase oilkg</t>
  </si>
  <si>
    <t>base oil production, petroleum refinery operationZAbase oilkg</t>
  </si>
  <si>
    <t>base plaster productionCHbase plasterkg</t>
  </si>
  <si>
    <t>base plaster production</t>
  </si>
  <si>
    <t>base plaster</t>
  </si>
  <si>
    <t>base plaster productionRoWbase plasterkg</t>
  </si>
  <si>
    <t>basic oxygen furnace dust to market for basic oxygen furnace dust, for recoveryRoWbasic oxygen furnace dustkg</t>
  </si>
  <si>
    <t>basic oxygen furnace dust to market for basic oxygen furnace dust, for recovery</t>
  </si>
  <si>
    <t>basic oxygen furnace dust</t>
  </si>
  <si>
    <t>basic oxygen furnace dust to market for basic oxygen furnace dust, for recoveryRERbasic oxygen furnace dustkg</t>
  </si>
  <si>
    <t>basic oxygen furnace dust, for recovery to generic market for supplementary cementitious materialsRoWsupplementary cementitious materialskg</t>
  </si>
  <si>
    <t>basic oxygen furnace dust, for recovery to generic market for supplementary cementitious materials</t>
  </si>
  <si>
    <t>supplementary cementitious materials</t>
  </si>
  <si>
    <t>basic oxygen furnace dust, for recovery to generic market for supplementary cementitious materialsRERsupplementary cementitious materialskg</t>
  </si>
  <si>
    <t>basic oxygen furnace dust, for recovery, Recycled Content cut-offGLObasic oxygen furnace dust, for recoverykg</t>
  </si>
  <si>
    <t>basic oxygen furnace dust, for recovery, Recycled Content cut-off</t>
  </si>
  <si>
    <t>basic oxygen furnace dust, for recovery</t>
  </si>
  <si>
    <t>basic oxygen furnace secondary metallurgy slag to market for basic oxygen furnace secondary metallurgy slag for recoveryRoWbasic oxygen furnace secondary metallurgy slagkg</t>
  </si>
  <si>
    <t>basic oxygen furnace secondary metallurgy slag to market for basic oxygen furnace secondary metallurgy slag for recovery</t>
  </si>
  <si>
    <t>basic oxygen furnace secondary metallurgy slag</t>
  </si>
  <si>
    <t>basic oxygen furnace secondary metallurgy slag to market for basic oxygen furnace secondary metallurgy slag for recoveryRERbasic oxygen furnace secondary metallurgy slagkg</t>
  </si>
  <si>
    <t>basic oxygen furnace secondary metallurgy slag, for recovery to generic market for supplementary cementitious materialsRoWsupplementary cementitious materialskg</t>
  </si>
  <si>
    <t>basic oxygen furnace secondary metallurgy slag, for recovery to generic market for supplementary cementitious materials</t>
  </si>
  <si>
    <t>basic oxygen furnace secondary metallurgy slag, for recovery to generic market for supplementary cementitious materialsRERsupplementary cementitious materialskg</t>
  </si>
  <si>
    <t>basic oxygen furnace secondary metallurgy slag, for recovery, Recycled Content cut-offGLObasic oxygen furnace secondary metallurgy slag, for recoverykg</t>
  </si>
  <si>
    <t>basic oxygen furnace secondary metallurgy slag, for recovery, Recycled Content cut-off</t>
  </si>
  <si>
    <t>basic oxygen furnace secondary metallurgy slag, for recovery</t>
  </si>
  <si>
    <t>basic oxygen furnace slag to market for basic oxygen furnace slag, for recoveryRoWbasic oxygen furnace slagkg</t>
  </si>
  <si>
    <t>basic oxygen furnace slag to market for basic oxygen furnace slag, for recovery</t>
  </si>
  <si>
    <t>basic oxygen furnace slag</t>
  </si>
  <si>
    <t>basic oxygen furnace slag to market for basic oxygen furnace slag, for recoveryRERbasic oxygen furnace slagkg</t>
  </si>
  <si>
    <t>basic oxygen furnace slag, for recovery to generic market for supplementary cementitious materialsRoWsupplementary cementitious materialskg</t>
  </si>
  <si>
    <t>basic oxygen furnace slag, for recovery to generic market for supplementary cementitious materials</t>
  </si>
  <si>
    <t>basic oxygen furnace slag, for recovery to generic market for supplementary cementitious materialsRERsupplementary cementitious materialskg</t>
  </si>
  <si>
    <t>basic oxygen furnace slag, for recovery, Recycled Content cut-offGLObasic oxygen furnace slag, for recoverykg</t>
  </si>
  <si>
    <t>basic oxygen furnace slag, for recovery, Recycled Content cut-off</t>
  </si>
  <si>
    <t>basic oxygen furnace slag, for recovery</t>
  </si>
  <si>
    <t>basic oxygen furnace sludge to market for basic oxygen furnace sludge, for recoveryRoWbasic oxygen furnace sludgekg</t>
  </si>
  <si>
    <t>basic oxygen furnace sludge to market for basic oxygen furnace sludge, for recovery</t>
  </si>
  <si>
    <t>basic oxygen furnace sludge</t>
  </si>
  <si>
    <t>basic oxygen furnace sludge to market for basic oxygen furnace sludge, for recoveryRERbasic oxygen furnace sludgekg</t>
  </si>
  <si>
    <t>basic oxygen furnace sludge, for recovery to generic market for supplementary cementitious materialsRoWsupplementary cementitious materialskg</t>
  </si>
  <si>
    <t>basic oxygen furnace sludge, for recovery to generic market for supplementary cementitious materials</t>
  </si>
  <si>
    <t>basic oxygen furnace sludge, for recovery to generic market for supplementary cementitious materialsRERsupplementary cementitious materialskg</t>
  </si>
  <si>
    <t>basic oxygen furnace sludge, for recovery, Recycled Content cut-offGLObasic oxygen furnace sludge, for recoverykg</t>
  </si>
  <si>
    <t>basic oxygen furnace sludge, for recovery, Recycled Content cut-off</t>
  </si>
  <si>
    <t>basic oxygen furnace sludge, for recovery</t>
  </si>
  <si>
    <t>batch dyeing, fibre, cottonBDbatch dyeing, fibre, cottonkg</t>
  </si>
  <si>
    <t>batch dyeing, fibre, cotton</t>
  </si>
  <si>
    <t>BD</t>
  </si>
  <si>
    <t>batch dyeing, fibre, cottonRoWbatch dyeing, fibre, cottonkg</t>
  </si>
  <si>
    <t>batch dyeing, fibre, cottonINbatch dyeing, fibre, cottonkg</t>
  </si>
  <si>
    <t>batter wheat mix productionRoWwheat flour mixkg</t>
  </si>
  <si>
    <t>batter wheat mix production</t>
  </si>
  <si>
    <t>wheat flour mix</t>
  </si>
  <si>
    <t>batter wheat mix productionRERwheat flour mixkg</t>
  </si>
  <si>
    <t>battery cell production, Li-ion, LFPCNbattery cell, Li-ion, LFPkg</t>
  </si>
  <si>
    <t>battery cell production, Li-ion, LFP</t>
  </si>
  <si>
    <t>battery cell, Li-ion, LFP</t>
  </si>
  <si>
    <t>battery cell production, Li-ion, LFPRoWbattery cell, Li-ion, LFPkg</t>
  </si>
  <si>
    <t>battery cell production, Li-ion, LiMn2O4CNbattery cell, Li-ion, LiMn2O4kg</t>
  </si>
  <si>
    <t>battery cell production, Li-ion, LiMn2O4</t>
  </si>
  <si>
    <t>battery cell, Li-ion, LiMn2O4</t>
  </si>
  <si>
    <t>battery cell production, Li-ion, LiMn2O4RoWbattery cell, Li-ion, LiMn2O4kg</t>
  </si>
  <si>
    <t>battery cell production, Li-ion, NCACNbattery cell, Li-ion, NCAkg</t>
  </si>
  <si>
    <t>battery cell production, Li-ion, NCA</t>
  </si>
  <si>
    <t>battery cell, Li-ion, NCA</t>
  </si>
  <si>
    <t>battery cell production, Li-ion, NCARoWbattery cell, Li-ion, NCAkg</t>
  </si>
  <si>
    <t>battery cell production, Li-ion, NMC111CNbattery cell, Li-ion, NMC111kg</t>
  </si>
  <si>
    <t>battery cell production, Li-ion, NMC111</t>
  </si>
  <si>
    <t>battery cell, Li-ion, NMC111</t>
  </si>
  <si>
    <t>battery cell production, Li-ion, NMC111RoWbattery cell, Li-ion, NMC111kg</t>
  </si>
  <si>
    <t>battery cell production, Li-ion, NMC811CNbattery cell, Li-ion, NMC811kg</t>
  </si>
  <si>
    <t>battery cell production, Li-ion, NMC811</t>
  </si>
  <si>
    <t>battery cell, Li-ion, NMC811</t>
  </si>
  <si>
    <t>battery cell production, Li-ion, NMC811RoWbattery cell, Li-ion, NMC811kg</t>
  </si>
  <si>
    <t>battery management system production, for Li-ion batteryGLObattery management system, for Li-ion batterykg</t>
  </si>
  <si>
    <t>battery management system production, for Li-ion battery</t>
  </si>
  <si>
    <t>battery management system, for Li-ion battery</t>
  </si>
  <si>
    <t>battery module packaging production, Li-ionCNbattery module packaging, Li-ionkg</t>
  </si>
  <si>
    <t>battery module packaging production, Li-ion</t>
  </si>
  <si>
    <t>battery module packaging, Li-ion</t>
  </si>
  <si>
    <t>battery module packaging production, Li-ionRoWbattery module packaging, Li-ionkg</t>
  </si>
  <si>
    <t>battery production, Li-ion, LFP, rechargeable, prismaticCNbattery, Li-ion, LFP, rechargeable, prismatickg</t>
  </si>
  <si>
    <t>battery production, Li-ion, LFP, rechargeable, prismatic</t>
  </si>
  <si>
    <t>battery, Li-ion, LFP, rechargeable, prismatic</t>
  </si>
  <si>
    <t>battery production, Li-ion, LFP, rechargeable, prismaticRoWbattery, Li-ion, LFP, rechargeable, prismatickg</t>
  </si>
  <si>
    <t>battery production, Li-ion, LiMn2O4, rechargeable, prismaticGLObattery, Li-ion, LiMn2O4, rechargeable, prismatickg</t>
  </si>
  <si>
    <t>battery production, Li-ion, LiMn2O4, rechargeable, prismatic</t>
  </si>
  <si>
    <t>battery, Li-ion, LiMn2O4, rechargeable, prismatic</t>
  </si>
  <si>
    <t>battery production, Li-ion, NCA, rechargeable, prismaticCNbattery, Li-ion, NCA, rechargeable, prismatickg</t>
  </si>
  <si>
    <t>battery production, Li-ion, NCA, rechargeable, prismatic</t>
  </si>
  <si>
    <t>battery, Li-ion, NCA, rechargeable, prismatic</t>
  </si>
  <si>
    <t>battery production, Li-ion, NCA, rechargeable, prismaticRoWbattery, Li-ion, NCA, rechargeable, prismatickg</t>
  </si>
  <si>
    <t>battery production, Li-ion, NMC111, rechargeable, prismaticCNbattery, Li-ion, NMC111, rechargeable, prismatickg</t>
  </si>
  <si>
    <t>battery production, Li-ion, NMC111, rechargeable, prismatic</t>
  </si>
  <si>
    <t>battery, Li-ion, NMC111, rechargeable, prismatic</t>
  </si>
  <si>
    <t>battery production, Li-ion, NMC111, rechargeable, prismaticRoWbattery, Li-ion, NMC111, rechargeable, prismatickg</t>
  </si>
  <si>
    <t>battery production, Li-ion, NMC811, rechargeable, prismaticCNbattery, Li-ion, NMC811, rechargeable, prismatickg</t>
  </si>
  <si>
    <t>battery production, Li-ion, NMC811, rechargeable, prismatic</t>
  </si>
  <si>
    <t>battery, Li-ion, NMC811, rechargeable, prismatic</t>
  </si>
  <si>
    <t>battery production, Li-ion, NMC811, rechargeable, prismaticRoWbattery, Li-ion, NMC811, rechargeable, prismatickg</t>
  </si>
  <si>
    <t>battery production, NaCl, rechargeableCHbattery, NaClkg</t>
  </si>
  <si>
    <t>battery production, NaCl, rechargeable</t>
  </si>
  <si>
    <t>battery, NaCl</t>
  </si>
  <si>
    <t>battery production, NiMH, rechargeable, prismaticGLObattery, NiMH, rechargeable, prismatickg</t>
  </si>
  <si>
    <t>battery production, NiMH, rechargeable, prismatic</t>
  </si>
  <si>
    <t>battery, NiMH, rechargeable, prismatic</t>
  </si>
  <si>
    <t>battery production, lead acid, rechargeable, stationaryRoWbattery, lead acid, rechargeable, stationarykg</t>
  </si>
  <si>
    <t>battery production, lead acid, rechargeable, stationary</t>
  </si>
  <si>
    <t>battery, lead acid, rechargeable, stationary</t>
  </si>
  <si>
    <t>battery production, lead acid, rechargeable, stationaryUSbattery, lead acid, rechargeable, stationarykg</t>
  </si>
  <si>
    <t>battery separator productionCNbattery separatorkg</t>
  </si>
  <si>
    <t>battery separator production</t>
  </si>
  <si>
    <t>battery separator</t>
  </si>
  <si>
    <t>battery separator productionRoWbattery separatorkg</t>
  </si>
  <si>
    <t>bauxite mine operationGLObauxitekg</t>
  </si>
  <si>
    <t>bauxite mine operation</t>
  </si>
  <si>
    <t>bauxite</t>
  </si>
  <si>
    <t>beam, hardwood, raw, air drying to u=20%CA-QCsawnwood, beam, hardwood, raw, dried (u=20%)m3</t>
  </si>
  <si>
    <t>beam, hardwood, raw, air drying to u=20%</t>
  </si>
  <si>
    <t>sawnwood, beam, hardwood, raw, dried (u=20%)</t>
  </si>
  <si>
    <t>beam, hardwood, raw, air drying to u=20%CHsawnwood, beam, hardwood, raw, dried (u=20%)m3</t>
  </si>
  <si>
    <t>beam, hardwood, raw, air drying to u=20%Europe without Switzerlandsawnwood, beam, hardwood, raw, dried (u=20%)m3</t>
  </si>
  <si>
    <t>beam, hardwood, raw, air drying to u=20%RoWsawnwood, beam, hardwood, raw, dried (u=20%)m3</t>
  </si>
  <si>
    <t>beam, hardwood, raw, kiln drying to u=10%CA-QCsawnwood, beam, hardwood, raw, dried (u=10%)m3</t>
  </si>
  <si>
    <t>beam, hardwood, raw, kiln drying to u=10%</t>
  </si>
  <si>
    <t>sawnwood, beam, hardwood, raw, dried (u=10%)</t>
  </si>
  <si>
    <t>beam, hardwood, raw, kiln drying to u=10%CHsawnwood, beam, hardwood, raw, dried (u=10%)m3</t>
  </si>
  <si>
    <t>beam, hardwood, raw, kiln drying to u=10%Europe without Switzerlandsawnwood, beam, hardwood, raw, dried (u=10%)m3</t>
  </si>
  <si>
    <t>beam, hardwood, raw, kiln drying to u=10%RoWsawnwood, beam, hardwood, raw, dried (u=10%)m3</t>
  </si>
  <si>
    <t>beam, hardwood, raw, kiln drying to u=20%CA-QCsawnwood, beam, hardwood, raw, dried (u=20%)m3</t>
  </si>
  <si>
    <t>beam, hardwood, raw, kiln drying to u=20%</t>
  </si>
  <si>
    <t>beam, hardwood, raw, kiln drying to u=20%CHsawnwood, beam, hardwood, raw, dried (u=20%)m3</t>
  </si>
  <si>
    <t>beam, hardwood, raw, kiln drying to u=20%Europe without Switzerlandsawnwood, beam, hardwood, raw, dried (u=20%)m3</t>
  </si>
  <si>
    <t>beam, hardwood, raw, kiln drying to u=20%RoWsawnwood, beam, hardwood, raw, dried (u=20%)m3</t>
  </si>
  <si>
    <t>beam, softwood, raw, air drying to u=20%CA-QCsawnwood, beam, softwood, raw, dried (u=20%)m3</t>
  </si>
  <si>
    <t>beam, softwood, raw, air drying to u=20%</t>
  </si>
  <si>
    <t>sawnwood, beam, softwood, raw, dried (u=20%)</t>
  </si>
  <si>
    <t>beam, softwood, raw, air drying to u=20%CHsawnwood, beam, softwood, raw, dried (u=20%)m3</t>
  </si>
  <si>
    <t>beam, softwood, raw, air drying to u=20%Europe without Switzerlandsawnwood, beam, softwood, raw, dried (u=20%)m3</t>
  </si>
  <si>
    <t>beam, softwood, raw, air drying to u=20%RoWsawnwood, beam, softwood, raw, dried (u=20%)m3</t>
  </si>
  <si>
    <t>beam, softwood, raw, kiln drying to u=10%CA-QCsawnwood, beam, softwood, raw, dried (u=10%)m3</t>
  </si>
  <si>
    <t>beam, softwood, raw, kiln drying to u=10%</t>
  </si>
  <si>
    <t>sawnwood, beam, softwood, raw, dried (u=10%)</t>
  </si>
  <si>
    <t>beam, softwood, raw, kiln drying to u=10%CHsawnwood, beam, softwood, raw, dried (u=10%)m3</t>
  </si>
  <si>
    <t>beam, softwood, raw, kiln drying to u=10%Europe without Switzerlandsawnwood, beam, softwood, raw, dried (u=10%)m3</t>
  </si>
  <si>
    <t>beam, softwood, raw, kiln drying to u=10%RoWsawnwood, beam, softwood, raw, dried (u=10%)m3</t>
  </si>
  <si>
    <t>beam, softwood, raw, kiln drying to u=20%CA-QCsawnwood, beam, softwood, raw, dried (u=20%)m3</t>
  </si>
  <si>
    <t>beam, softwood, raw, kiln drying to u=20%</t>
  </si>
  <si>
    <t>beam, softwood, raw, kiln drying to u=20%CHsawnwood, beam, softwood, raw, dried (u=20%)m3</t>
  </si>
  <si>
    <t>beam, softwood, raw, kiln drying to u=20%Europe without Switzerlandsawnwood, beam, softwood, raw, dried (u=20%)m3</t>
  </si>
  <si>
    <t>beam, softwood, raw, kiln drying to u=20%RoWsawnwood, beam, softwood, raw, dried (u=20%)m3</t>
  </si>
  <si>
    <t>beef cattle production on pastureBRcattle for slaughtering, live weightkg</t>
  </si>
  <si>
    <t>beef cattle production on pasture</t>
  </si>
  <si>
    <t>cattle for slaughtering, live weight</t>
  </si>
  <si>
    <t>beef cattle production on pastureBRweaned heifers, live weightkg</t>
  </si>
  <si>
    <t>weaned heifers, live weight</t>
  </si>
  <si>
    <t>beef cattle production on pastureRoWcattle for slaughtering, live weightkg</t>
  </si>
  <si>
    <t>beef cattle production on pastureRoWweaned heifers, live weightkg</t>
  </si>
  <si>
    <t>beef cattle production on pastureZAcattle for slaughtering, live weightkg</t>
  </si>
  <si>
    <t>beef cattle production on pasture and feedlotBRcattle for slaughtering, live weightkg</t>
  </si>
  <si>
    <t>beef cattle production on pasture and feedlot</t>
  </si>
  <si>
    <t>beef cattle production on pasture and feedlotBRweaned heifers, live weightkg</t>
  </si>
  <si>
    <t>beef cattle production on pasture and feedlotRoWcattle for slaughtering, live weightkg</t>
  </si>
  <si>
    <t>beef cattle production on pasture and feedlotRoWweaned heifers, live weightkg</t>
  </si>
  <si>
    <t>beef cattle production on pasture and proteic supplementBRcattle for slaughtering, live weightkg</t>
  </si>
  <si>
    <t>beef cattle production on pasture and proteic supplement</t>
  </si>
  <si>
    <t>beef cattle production on pasture and proteic supplementBRweaned heifers, live weightkg</t>
  </si>
  <si>
    <t>beef cattle production on pasture and proteic supplementRoWcattle for slaughtering, live weightkg</t>
  </si>
  <si>
    <t>beef cattle production on pasture and proteic supplementRoWweaned heifers, live weightkg</t>
  </si>
  <si>
    <t>beet seed production, Swiss integrated production, for sowingCHbeet seed, Swiss integrated production, for sowingkg</t>
  </si>
  <si>
    <t>beet seed production, Swiss integrated production, for sowing</t>
  </si>
  <si>
    <t>beet seed, Swiss integrated production, for sowing</t>
  </si>
  <si>
    <t>beet sugar productionCHmolasses, from sugar beetkg</t>
  </si>
  <si>
    <t>beet sugar production</t>
  </si>
  <si>
    <t>molasses, from sugar beet</t>
  </si>
  <si>
    <t>beet sugar productionCHsugar beet pulpkg</t>
  </si>
  <si>
    <t>sugar beet pulp</t>
  </si>
  <si>
    <t>beet sugar productionCHsugar, from sugar beetkg</t>
  </si>
  <si>
    <t>sugar, from sugar beet</t>
  </si>
  <si>
    <t>beet sugar productionRoWmolasses, from sugar beetkg</t>
  </si>
  <si>
    <t>beet sugar productionRoWsugar beet pulpkg</t>
  </si>
  <si>
    <t>beet sugar productionRoWsugar, from sugar beetkg</t>
  </si>
  <si>
    <t>bell pepper production, in heated greenhouseGLObell pepperkg</t>
  </si>
  <si>
    <t>bell pepper production, in heated greenhouse</t>
  </si>
  <si>
    <t>bell pepper</t>
  </si>
  <si>
    <t>bell pepper production, open fieldRoWbell pepperkg</t>
  </si>
  <si>
    <t>bell pepper production, open field</t>
  </si>
  <si>
    <t>bell pepper production, open fieldIN-MHbell pepperkg</t>
  </si>
  <si>
    <t>IN-MH</t>
  </si>
  <si>
    <t>bell pepper production, open fieldIN-UPbell pepperkg</t>
  </si>
  <si>
    <t>IN-UP</t>
  </si>
  <si>
    <t>bentonite quarry constructionDEbentonite quarry infrastructureunit</t>
  </si>
  <si>
    <t>bentonite quarry construction</t>
  </si>
  <si>
    <t>bentonite quarry infrastructure</t>
  </si>
  <si>
    <t>bentonite quarry constructionRoWbentonite quarry infrastructureunit</t>
  </si>
  <si>
    <t>bentonite quarry operationDEbentonitekg</t>
  </si>
  <si>
    <t>bentonite quarry operation</t>
  </si>
  <si>
    <t>bentonite</t>
  </si>
  <si>
    <t>bentonite quarry operationRoWbentonitekg</t>
  </si>
  <si>
    <t>benzal chloride productionRoWbenzal chloridekg</t>
  </si>
  <si>
    <t>benzal chloride production</t>
  </si>
  <si>
    <t>benzal chloride</t>
  </si>
  <si>
    <t>benzal chloride productionRERbenzal chloridekg</t>
  </si>
  <si>
    <t>benzaldehyde productionRoWbenzaldehydekg</t>
  </si>
  <si>
    <t>benzaldehyde production</t>
  </si>
  <si>
    <t>benzaldehyde</t>
  </si>
  <si>
    <t>benzaldehyde productionRERbenzaldehydekg</t>
  </si>
  <si>
    <t>benzaldehyde-2-sulfonic acid productionGLObenzaldehyde-2-sulfonic acidkg</t>
  </si>
  <si>
    <t>benzaldehyde-2-sulfonic acid production</t>
  </si>
  <si>
    <t>benzaldehyde-2-sulfonic acid</t>
  </si>
  <si>
    <t>benzene chlorinationRoWhydrochloric acid, without water, in 30% solution statekg</t>
  </si>
  <si>
    <t>benzene chlorination</t>
  </si>
  <si>
    <t>benzene chlorinationRoWmonochlorobenzenekg</t>
  </si>
  <si>
    <t>monochlorobenzene</t>
  </si>
  <si>
    <t>benzene chlorinationRoWo-dichlorobenzenekg</t>
  </si>
  <si>
    <t>o-dichlorobenzene</t>
  </si>
  <si>
    <t>benzene chlorinationRoWp-dichlorobenzenekg</t>
  </si>
  <si>
    <t>p-dichlorobenzene</t>
  </si>
  <si>
    <t>benzene chlorinationRERhydrochloric acid, without water, in 30% solution statekg</t>
  </si>
  <si>
    <t>benzene chlorinationRERmonochlorobenzenekg</t>
  </si>
  <si>
    <t>benzene chlorinationRERo-dichlorobenzenekg</t>
  </si>
  <si>
    <t>benzene chlorinationRERp-dichlorobenzenekg</t>
  </si>
  <si>
    <t>benzene productionRoWbenzenekg</t>
  </si>
  <si>
    <t>benzene production</t>
  </si>
  <si>
    <t>benzene</t>
  </si>
  <si>
    <t>benzene productionRERbenzenekg</t>
  </si>
  <si>
    <t>benzimidazole-compound productionRoWbenzimidazole-compoundkg</t>
  </si>
  <si>
    <t>benzimidazole-compound production</t>
  </si>
  <si>
    <t>benzimidazole-compound</t>
  </si>
  <si>
    <t>benzimidazole-compound productionRERbenzimidazole-compoundkg</t>
  </si>
  <si>
    <t>benzo[thia]diazole-compound productionRoWbenzo[thia]diazole-compoundkg</t>
  </si>
  <si>
    <t>benzo[thia]diazole-compound production</t>
  </si>
  <si>
    <t>benzo[thia]diazole-compound</t>
  </si>
  <si>
    <t>benzo[thia]diazole-compound productionRERbenzo[thia]diazole-compoundkg</t>
  </si>
  <si>
    <t>benzoic-compound productionRoWbenzoic-compoundkg</t>
  </si>
  <si>
    <t>benzoic-compound production</t>
  </si>
  <si>
    <t>benzoic-compound</t>
  </si>
  <si>
    <t>benzoic-compound productionRERbenzoic-compoundkg</t>
  </si>
  <si>
    <t>benzyl alcohol productionRoWbenzyl alcoholkg</t>
  </si>
  <si>
    <t>benzyl alcohol production</t>
  </si>
  <si>
    <t>benzyl alcohol</t>
  </si>
  <si>
    <t>benzyl alcohol productionRERbenzyl alcoholkg</t>
  </si>
  <si>
    <t>benzyl chloride productionRoWbenzyl chloridekg</t>
  </si>
  <si>
    <t>benzyl chloride production</t>
  </si>
  <si>
    <t>benzyl chloride</t>
  </si>
  <si>
    <t>benzyl chloride productionRERbenzyl chloridekg</t>
  </si>
  <si>
    <t>beryllium hydroxide productionRoWberyllium hydroxidekg</t>
  </si>
  <si>
    <t>beryllium hydroxide production</t>
  </si>
  <si>
    <t>beryllium hydroxide</t>
  </si>
  <si>
    <t>beryllium hydroxide productionUSberyllium hydroxidekg</t>
  </si>
  <si>
    <t>beryllium productionRoWberylliumkg</t>
  </si>
  <si>
    <t>beryllium production</t>
  </si>
  <si>
    <t>beryllium</t>
  </si>
  <si>
    <t>beryllium productionUSberylliumkg</t>
  </si>
  <si>
    <t>beverage carton convertingGLObeverage carton convertingm2</t>
  </si>
  <si>
    <t>beverage carton converting</t>
  </si>
  <si>
    <t>bicycle productionRoWbicycleunit</t>
  </si>
  <si>
    <t>bicycle production</t>
  </si>
  <si>
    <t>bicycle</t>
  </si>
  <si>
    <t>bicycle productionRERbicycleunit</t>
  </si>
  <si>
    <t>biogas production from grassCHbiogas, from grassm3</t>
  </si>
  <si>
    <t>biogas production from grass</t>
  </si>
  <si>
    <t>biogas, from grass</t>
  </si>
  <si>
    <t>biogas production from grassCHgrass fibrekg</t>
  </si>
  <si>
    <t>grass fibre</t>
  </si>
  <si>
    <t>biogas production from grassCHprotein feed, 100% crudekg</t>
  </si>
  <si>
    <t>biogas purification to biomethane by amino washingCHbiomethane, high pressurem3</t>
  </si>
  <si>
    <t>biogas purification to biomethane by amino washing</t>
  </si>
  <si>
    <t>biomethane, high pressure</t>
  </si>
  <si>
    <t>biogas purification to biomethane by amino washingRoWbiomethane, high pressurem3</t>
  </si>
  <si>
    <t>biogas purification to biomethane by membrane techniqueCHbiomethane, high pressurem3</t>
  </si>
  <si>
    <t>biogas purification to biomethane by membrane technique</t>
  </si>
  <si>
    <t>biogas purification to biomethane by membrane techniqueRoWbiomethane, high pressurem3</t>
  </si>
  <si>
    <t>biogas purification to biomethane by pressure swing adsorptionCHbiomethane, high pressurem3</t>
  </si>
  <si>
    <t>biogas purification to biomethane by pressure swing adsorption</t>
  </si>
  <si>
    <t>biogas purification to biomethane by pressure swing adsorptionRoWbiomethane, high pressurem3</t>
  </si>
  <si>
    <t>biomethane pressure reduction, from high to low pressureCHbiomethane, low pressureMJ</t>
  </si>
  <si>
    <t>biomethane pressure reduction, from high to low pressure</t>
  </si>
  <si>
    <t>biomethane, low pressure</t>
  </si>
  <si>
    <t>biomethane pressure reduction, from high to low pressureRoWbiomethane, low pressureMJ</t>
  </si>
  <si>
    <t>biomethane production, high pressure from synthetic gas, wood, fixed bed technologyCHbiomethane, high pressurem3</t>
  </si>
  <si>
    <t>biomethane production, high pressure from synthetic gas, wood, fixed bed technology</t>
  </si>
  <si>
    <t>biomethane production, high pressure from synthetic gas, wood, fixed bed technologyRoWbiomethane, high pressurem3</t>
  </si>
  <si>
    <t>biomethane production, high pressure from synthetic gas, wood, fluidised technologyCHbiomethane, high pressurem3</t>
  </si>
  <si>
    <t>biomethane production, high pressure from synthetic gas, wood, fluidised technology</t>
  </si>
  <si>
    <t>biomethane production, high pressure from synthetic gas, wood, fluidised technologyRoWbiomethane, high pressurem3</t>
  </si>
  <si>
    <t>biomethane production, high pressure, vehicle gradeCHbiomethane, high pressure, vehicle gradekg</t>
  </si>
  <si>
    <t>biomethane production, high pressure, vehicle grade</t>
  </si>
  <si>
    <t>biomethane, high pressure, vehicle grade</t>
  </si>
  <si>
    <t>biomethane production, high pressure, vehicle gradeRoWbiomethane, high pressure, vehicle gradekg</t>
  </si>
  <si>
    <t>biomethane production, low pressure, vehicle gradeCHbiomethane, low pressure, vehicle gradekg</t>
  </si>
  <si>
    <t>biomethane production, low pressure, vehicle grade</t>
  </si>
  <si>
    <t>biomethane, low pressure, vehicle grade</t>
  </si>
  <si>
    <t>biomethane production, low pressure, vehicle gradeRoWbiomethane, low pressure, vehicle gradekg</t>
  </si>
  <si>
    <t>biomethane production, medium pressure, vehicle gradeCHbiomethane, medium pressure, vehicle gradekg</t>
  </si>
  <si>
    <t>biomethane production, medium pressure, vehicle grade</t>
  </si>
  <si>
    <t>biomethane, medium pressure, vehicle grade</t>
  </si>
  <si>
    <t>biomethane production, medium pressure, vehicle gradeRoWbiomethane, medium pressure, vehicle gradekg</t>
  </si>
  <si>
    <t>biomethane, low pressure burned in micro gas turbine 100kWeCHelectricity, low voltagekWh</t>
  </si>
  <si>
    <t>biomethane, low pressure burned in micro gas turbine 100kWe</t>
  </si>
  <si>
    <t>biomethane, low pressure burned in micro gas turbine 100kWeCHheat, central or small-scale, other than natural gasMJ</t>
  </si>
  <si>
    <t>heat, central or small-scale, other than natural gas</t>
  </si>
  <si>
    <t>biomethane, low pressure burned in micro gas turbine 100kWeRoWelectricity, low voltagekWh</t>
  </si>
  <si>
    <t>biomethane, low pressure burned in micro gas turbine 100kWeRoWheat, central or small-scale, other than natural gasMJ</t>
  </si>
  <si>
    <t>biomethane, low pressure burned in polymer electrolyte membrane fuel cell 2kWe, futureCHelectricity, low voltagekWh</t>
  </si>
  <si>
    <t>biomethane, low pressure burned in polymer electrolyte membrane fuel cell 2kWe, future</t>
  </si>
  <si>
    <t>biomethane, low pressure burned in polymer electrolyte membrane fuel cell 2kWe, futureCHheat, futureMJ</t>
  </si>
  <si>
    <t>heat, future</t>
  </si>
  <si>
    <t>biomethane, low pressure burned in polymer electrolyte membrane fuel cell 2kWe, futureRoWelectricity, low voltagekWh</t>
  </si>
  <si>
    <t>biomethane, low pressure burned in polymer electrolyte membrane fuel cell 2kWe, futureRoWheat, futureMJ</t>
  </si>
  <si>
    <t>biomethane, low pressure burned in solid oxide fuel cell 125kWe, futureCHelectricity, low voltagekWh</t>
  </si>
  <si>
    <t>biomethane, low pressure burned in solid oxide fuel cell 125kWe, future</t>
  </si>
  <si>
    <t>biomethane, low pressure burned in solid oxide fuel cell 125kWe, futureCHheat, futureMJ</t>
  </si>
  <si>
    <t>biomethane, low pressure burned in solid oxide fuel cell 125kWe, futureRoWelectricity, low voltagekWh</t>
  </si>
  <si>
    <t>biomethane, low pressure burned in solid oxide fuel cell 125kWe, futureRoWheat, futureMJ</t>
  </si>
  <si>
    <t>biomethane, low pressure burned in solid oxide fuel cell, with micro gas turbine, 180kWe, futureCHelectricity, low voltagekWh</t>
  </si>
  <si>
    <t>biomethane, low pressure burned in solid oxide fuel cell, with micro gas turbine, 180kWe, future</t>
  </si>
  <si>
    <t>biomethane, low pressure burned in solid oxide fuel cell, with micro gas turbine, 180kWe, futureCHheat, futureMJ</t>
  </si>
  <si>
    <t>biomethane, low pressure burned in solid oxide fuel cell, with micro gas turbine, 180kWe, futureRoWelectricity, low voltagekWh</t>
  </si>
  <si>
    <t>biomethane, low pressure burned in solid oxide fuel cell, with micro gas turbine, 180kWe, futureRoWheat, futureMJ</t>
  </si>
  <si>
    <t>bipyridylium-compound productionRoWbipyridylium-compoundkg</t>
  </si>
  <si>
    <t>bipyridylium-compound production</t>
  </si>
  <si>
    <t>bipyridylium-compound</t>
  </si>
  <si>
    <t>bipyridylium-compound productionRERbipyridylium-compoundkg</t>
  </si>
  <si>
    <t>bisphenol A epoxy based vinyl ester resin productionRoWbisphenol A epoxy based vinyl ester resinkg</t>
  </si>
  <si>
    <t>bisphenol A epoxy based vinyl ester resin production</t>
  </si>
  <si>
    <t>bisphenol A epoxy based vinyl ester resin</t>
  </si>
  <si>
    <t>bisphenol A epoxy based vinyl ester resin productionRERbisphenol A epoxy based vinyl ester resinkg</t>
  </si>
  <si>
    <t>bisphenol A production, powderRoWbisphenol A, powderkg</t>
  </si>
  <si>
    <t>bisphenol A production, powder</t>
  </si>
  <si>
    <t>bisphenol A, powder</t>
  </si>
  <si>
    <t>bisphenol A production, powderRERbisphenol A, powderkg</t>
  </si>
  <si>
    <t>bitumen adhesive compound production, coldRoWbitumen adhesive compound, coldkg</t>
  </si>
  <si>
    <t>bitumen adhesive compound production, cold</t>
  </si>
  <si>
    <t>bitumen adhesive compound, cold</t>
  </si>
  <si>
    <t>bitumen adhesive compound production, coldRERbitumen adhesive compound, coldkg</t>
  </si>
  <si>
    <t>bitumen adhesive compound production, hotRoWbitumen adhesive compound, hotkg</t>
  </si>
  <si>
    <t>bitumen adhesive compound production, hot</t>
  </si>
  <si>
    <t>bitumen adhesive compound, hot</t>
  </si>
  <si>
    <t>bitumen adhesive compound production, hotRERbitumen adhesive compound, hotkg</t>
  </si>
  <si>
    <t>bitumen seal productionRoWbitumen sealkg</t>
  </si>
  <si>
    <t>bitumen seal production</t>
  </si>
  <si>
    <t>bitumen seal</t>
  </si>
  <si>
    <t>bitumen seal productionRERbitumen sealkg</t>
  </si>
  <si>
    <t>bitumen seal production, Alu80RoWbitumen seal, Alu80kg</t>
  </si>
  <si>
    <t>bitumen seal production, Alu80</t>
  </si>
  <si>
    <t>bitumen seal, Alu80</t>
  </si>
  <si>
    <t>bitumen seal production, Alu80RERbitumen seal, Alu80kg</t>
  </si>
  <si>
    <t>bitumen seal production, V60CA-QCbitumen seal, V60kg</t>
  </si>
  <si>
    <t>bitumen seal production, V60</t>
  </si>
  <si>
    <t>bitumen seal, V60</t>
  </si>
  <si>
    <t>bitumen seal production, V60RoWbitumen seal, V60kg</t>
  </si>
  <si>
    <t>bitumen seal production, V60RERbitumen seal, V60kg</t>
  </si>
  <si>
    <t>bitumen seal production, VA4RoWbitumen seal, VA4kg</t>
  </si>
  <si>
    <t>bitumen seal production, VA4</t>
  </si>
  <si>
    <t>bitumen seal, VA4</t>
  </si>
  <si>
    <t>bitumen seal production, VA4RERbitumen seal, VA4kg</t>
  </si>
  <si>
    <t>bitumen seal production, polymer EP4 flame retardantCA-QCbitumen seal, polymer EP4 flame retardantkg</t>
  </si>
  <si>
    <t>bitumen seal production, polymer EP4 flame retardant</t>
  </si>
  <si>
    <t>bitumen seal, polymer EP4 flame retardant</t>
  </si>
  <si>
    <t>bitumen seal production, polymer EP4 flame retardantRoWbitumen seal, polymer EP4 flame retardantkg</t>
  </si>
  <si>
    <t>bitumen seal production, polymer EP4 flame retardantRERbitumen seal, polymer EP4 flame retardantkg</t>
  </si>
  <si>
    <t>blast furnace dust to market for blast furnace dust, for recoveryRoWblast furnace dustkg</t>
  </si>
  <si>
    <t>blast furnace dust to market for blast furnace dust, for recovery</t>
  </si>
  <si>
    <t>blast furnace dust</t>
  </si>
  <si>
    <t>blast furnace dust to market for blast furnace dust, for recoveryRERblast furnace dustkg</t>
  </si>
  <si>
    <t>blast furnace dust, for recovery to generic market for supplementary cementitious materialsRoWsupplementary cementitious materialskg</t>
  </si>
  <si>
    <t>blast furnace dust, for recovery to generic market for supplementary cementitious materials</t>
  </si>
  <si>
    <t>blast furnace dust, for recovery to generic market for supplementary cementitious materialsRERsupplementary cementitious materialskg</t>
  </si>
  <si>
    <t>blast furnace dust, for recovery, Recycled Content cut-offGLOblast furnace dust, for recoverykg</t>
  </si>
  <si>
    <t>blast furnace dust, for recovery, Recycled Content cut-off</t>
  </si>
  <si>
    <t>blast furnace dust, for recovery</t>
  </si>
  <si>
    <t>blast furnace gas, Recycled Content cut-offGLOblast furnace gasMJ</t>
  </si>
  <si>
    <t>blast furnace gas, Recycled Content cut-off</t>
  </si>
  <si>
    <t>blast furnace gas</t>
  </si>
  <si>
    <t>blast furnace productionRoWblast furnaceunit</t>
  </si>
  <si>
    <t>blast furnace production</t>
  </si>
  <si>
    <t>blast furnace</t>
  </si>
  <si>
    <t>blast furnace productionRERblast furnaceunit</t>
  </si>
  <si>
    <t>blast furnace slag, Recycled Content cut-offGLOblast furnace slagkg</t>
  </si>
  <si>
    <t>blast furnace slag, Recycled Content cut-off</t>
  </si>
  <si>
    <t>blast furnace slag</t>
  </si>
  <si>
    <t>blast furnace sludge to market for blast furnace sludge, for recoveryRoWblast furnace sludgekg</t>
  </si>
  <si>
    <t>blast furnace sludge to market for blast furnace sludge, for recovery</t>
  </si>
  <si>
    <t>blast furnace sludge</t>
  </si>
  <si>
    <t>blast furnace sludge to market for blast furnace sludge, for recoveryRERblast furnace sludgekg</t>
  </si>
  <si>
    <t>blast furnace sludge, for recovery to generic market for supplementary cementitious materialsRoWsupplementary cementitious materialskg</t>
  </si>
  <si>
    <t>blast furnace sludge, for recovery to generic market for supplementary cementitious materials</t>
  </si>
  <si>
    <t>blast furnace sludge, for recovery to generic market for supplementary cementitious materialsRERsupplementary cementitious materialskg</t>
  </si>
  <si>
    <t>blast furnace sludge, for recovery, Recycled Content cut-offGLOblast furnace sludge, for recoverykg</t>
  </si>
  <si>
    <t>blast furnace sludge, for recovery, Recycled Content cut-off</t>
  </si>
  <si>
    <t>blast furnace sludge, for recovery</t>
  </si>
  <si>
    <t>blast oxygen furnace converter productionRoWblast oxygen furnace converterunit</t>
  </si>
  <si>
    <t>blast oxygen furnace converter production</t>
  </si>
  <si>
    <t>blast oxygen furnace converter</t>
  </si>
  <si>
    <t>blast oxygen furnace converter productionRERblast oxygen furnace converterunit</t>
  </si>
  <si>
    <t>blastingRoWblastingkg</t>
  </si>
  <si>
    <t>blasting</t>
  </si>
  <si>
    <t>blastingRERblastingkg</t>
  </si>
  <si>
    <t>bleaching and dyeing, yarnBDbleaching and dyeing, yarnkg</t>
  </si>
  <si>
    <t>bleaching and dyeing, yarn</t>
  </si>
  <si>
    <t>bleaching and dyeing, yarnRoWbleaching and dyeing, yarnkg</t>
  </si>
  <si>
    <t>bleaching and dyeing, yarnINbleaching and dyeing, yarnkg</t>
  </si>
  <si>
    <t>bleaching, textileBDbleaching, textilekg</t>
  </si>
  <si>
    <t>bleaching, textile</t>
  </si>
  <si>
    <t>bleaching, textileRoWbleaching, textilekg</t>
  </si>
  <si>
    <t>bleaching, textileINbleaching, textilekg</t>
  </si>
  <si>
    <t>blow mouldingCA-QCblow mouldingkg</t>
  </si>
  <si>
    <t>blow moulding</t>
  </si>
  <si>
    <t>blow mouldingRoWblow mouldingkg</t>
  </si>
  <si>
    <t>blow mouldingRERblow mouldingkg</t>
  </si>
  <si>
    <t>blower and heat exchange unit production, Avent E 97RoWblower and heat exchange unit, Avent E 97unit</t>
  </si>
  <si>
    <t>blower and heat exchange unit production, Avent E 97</t>
  </si>
  <si>
    <t>blower and heat exchange unit, Avent E 97</t>
  </si>
  <si>
    <t>blower and heat exchange unit production, Avent E 97RERblower and heat exchange unit, Avent E 97unit</t>
  </si>
  <si>
    <t>blower and heat exchange unit production, GE 250 RHCHblower and heat exchange unit, GE 250 RHunit</t>
  </si>
  <si>
    <t>blower and heat exchange unit production, GE 250 RH</t>
  </si>
  <si>
    <t>blower and heat exchange unit, GE 250 RH</t>
  </si>
  <si>
    <t>blower and heat exchange unit production, GE 250 RHRoWblower and heat exchange unit, GE 250 RHunit</t>
  </si>
  <si>
    <t>blower and heat exchange unit production, KWL 250RoWblower and heat exchange unit, KWL 250unit</t>
  </si>
  <si>
    <t>blower and heat exchange unit production, KWL 250</t>
  </si>
  <si>
    <t>blower and heat exchange unit, KWL 250</t>
  </si>
  <si>
    <t>blower and heat exchange unit production, KWL 250RERblower and heat exchange unit, KWL 250unit</t>
  </si>
  <si>
    <t>blower and heat exchange unit production, KWLC 1200RoWblower and heat exchange unit, KWLC 1200unit</t>
  </si>
  <si>
    <t>blower and heat exchange unit production, KWLC 1200</t>
  </si>
  <si>
    <t>blower and heat exchange unit, KWLC 1200</t>
  </si>
  <si>
    <t>blower and heat exchange unit production, KWLC 1200RERblower and heat exchange unit, KWLC 1200unit</t>
  </si>
  <si>
    <t>blower and heat exchange unit production, Storkair G 90RoWblower and heat exchange unit, Storkair G 90unit</t>
  </si>
  <si>
    <t>blower and heat exchange unit production, Storkair G 90</t>
  </si>
  <si>
    <t>blower and heat exchange unit, Storkair G 90</t>
  </si>
  <si>
    <t>blower and heat exchange unit production, Storkair G 90RERblower and heat exchange unit, Storkair G 90unit</t>
  </si>
  <si>
    <t>blower and heat exchange unit production, Twl-700RoWblower and heat exchange unit, Twl-700unit</t>
  </si>
  <si>
    <t>blower and heat exchange unit production, Twl-700</t>
  </si>
  <si>
    <t>blower and heat exchange unit, Twl-700</t>
  </si>
  <si>
    <t>blower and heat exchange unit production, Twl-700RERblower and heat exchange unit, Twl-700unit</t>
  </si>
  <si>
    <t>blower and heat exchange unit production, central, 600-1200 m3/hRoWblower and heat exchange unit, central, 600-1200 m3/hunit</t>
  </si>
  <si>
    <t>blower and heat exchange unit production, central, 600-1200 m3/h</t>
  </si>
  <si>
    <t>blower and heat exchange unit, central, 600-1200 m3/h</t>
  </si>
  <si>
    <t>blower and heat exchange unit production, central, 600-1200 m3/hRERblower and heat exchange unit, central, 600-1200 m3/hunit</t>
  </si>
  <si>
    <t>blower and heat exchange unit production, decentralized, 180-250 m3/hRoWblower and heat exchange unit, decentralized, 180-250 m3/hunit</t>
  </si>
  <si>
    <t>blower and heat exchange unit production, decentralized, 180-250 m3/h</t>
  </si>
  <si>
    <t>blower and heat exchange unit, decentralized, 180-250 m3/h</t>
  </si>
  <si>
    <t>blower and heat exchange unit production, decentralized, 180-250 m3/hRERblower and heat exchange unit, decentralized, 180-250 m3/hunit</t>
  </si>
  <si>
    <t>board, hardwood, raw, air drying to u=20%CA-QCsawnwood, board, hardwood, raw, dried (u=20%)m3</t>
  </si>
  <si>
    <t>board, hardwood, raw, air drying to u=20%</t>
  </si>
  <si>
    <t>sawnwood, board, hardwood, raw, dried (u=20%)</t>
  </si>
  <si>
    <t>board, hardwood, raw, air drying to u=20%CHsawnwood, board, hardwood, raw, dried (u=20%)m3</t>
  </si>
  <si>
    <t>board, hardwood, raw, air drying to u=20%Europe without Switzerlandsawnwood, board, hardwood, raw, dried (u=20%)m3</t>
  </si>
  <si>
    <t>board, hardwood, raw, air drying to u=20%RoWsawnwood, board, hardwood, raw, dried (u=20%)m3</t>
  </si>
  <si>
    <t>board, hardwood, raw, kiln drying to u=10%CA-QCsawnwood, board, hardwood, raw, dried (u=10%)m3</t>
  </si>
  <si>
    <t>board, hardwood, raw, kiln drying to u=10%</t>
  </si>
  <si>
    <t>sawnwood, board, hardwood, raw, dried (u=10%)</t>
  </si>
  <si>
    <t>board, hardwood, raw, kiln drying to u=10%CHsawnwood, board, hardwood, raw, dried (u=10%)m3</t>
  </si>
  <si>
    <t>board, hardwood, raw, kiln drying to u=10%Europe without Switzerlandsawnwood, board, hardwood, raw, dried (u=10%)m3</t>
  </si>
  <si>
    <t>board, hardwood, raw, kiln drying to u=10%RoWsawnwood, board, hardwood, raw, dried (u=10%)m3</t>
  </si>
  <si>
    <t>board, hardwood, raw, kiln drying to u=20%CA-QCsawnwood, board, hardwood, raw, dried (u=20%)m3</t>
  </si>
  <si>
    <t>board, hardwood, raw, kiln drying to u=20%</t>
  </si>
  <si>
    <t>board, hardwood, raw, kiln drying to u=20%CHsawnwood, board, hardwood, raw, dried (u=20%)m3</t>
  </si>
  <si>
    <t>board, hardwood, raw, kiln drying to u=20%Europe without Switzerlandsawnwood, board, hardwood, raw, dried (u=20%)m3</t>
  </si>
  <si>
    <t>board, hardwood, raw, kiln drying to u=20%RoWsawnwood, board, hardwood, raw, dried (u=20%)m3</t>
  </si>
  <si>
    <t>board, softwood, raw, air drying to u=20%CA-QCsawnwood, board, softwood, raw, dried (u=20%)m3</t>
  </si>
  <si>
    <t>board, softwood, raw, air drying to u=20%</t>
  </si>
  <si>
    <t>sawnwood, board, softwood, raw, dried (u=20%)</t>
  </si>
  <si>
    <t>board, softwood, raw, air drying to u=20%CHsawnwood, board, softwood, raw, dried (u=20%)m3</t>
  </si>
  <si>
    <t>board, softwood, raw, air drying to u=20%Europe without Switzerlandsawnwood, board, softwood, raw, dried (u=20%)m3</t>
  </si>
  <si>
    <t>board, softwood, raw, air drying to u=20%RoWsawnwood, board, softwood, raw, dried (u=20%)m3</t>
  </si>
  <si>
    <t>board, softwood, raw, kiln drying to u=10%CA-QCsawnwood, board, softwood, raw, dried (u=10%)m3</t>
  </si>
  <si>
    <t>board, softwood, raw, kiln drying to u=10%</t>
  </si>
  <si>
    <t>sawnwood, board, softwood, raw, dried (u=10%)</t>
  </si>
  <si>
    <t>board, softwood, raw, kiln drying to u=10%CHsawnwood, board, softwood, raw, dried (u=10%)m3</t>
  </si>
  <si>
    <t>board, softwood, raw, kiln drying to u=10%Europe without Switzerlandsawnwood, board, softwood, raw, dried (u=10%)m3</t>
  </si>
  <si>
    <t>board, softwood, raw, kiln drying to u=10%RoWsawnwood, board, softwood, raw, dried (u=10%)m3</t>
  </si>
  <si>
    <t>board, softwood, raw, kiln drying to u=20%CA-QCsawnwood, board, softwood, raw, dried (u=20%)m3</t>
  </si>
  <si>
    <t>board, softwood, raw, kiln drying to u=20%</t>
  </si>
  <si>
    <t>board, softwood, raw, kiln drying to u=20%CHsawnwood, board, softwood, raw, dried (u=20%)m3</t>
  </si>
  <si>
    <t>board, softwood, raw, kiln drying to u=20%Europe without Switzerlandsawnwood, board, softwood, raw, dried (u=20%)m3</t>
  </si>
  <si>
    <t>board, softwood, raw, kiln drying to u=20%RoWsawnwood, board, softwood, raw, dried (u=20%)m3</t>
  </si>
  <si>
    <t>borax production, anhydrous, powderRoWborax, anhydrous, powderkg</t>
  </si>
  <si>
    <t>borax production, anhydrous, powder</t>
  </si>
  <si>
    <t>borax, anhydrous, powder</t>
  </si>
  <si>
    <t>borax production, anhydrous, powderRERborax, anhydrous, powderkg</t>
  </si>
  <si>
    <t>borehole heat exchanger production, 150mCHborehole heat exchanger, 150munit</t>
  </si>
  <si>
    <t>borehole heat exchanger production, 150m</t>
  </si>
  <si>
    <t>borehole heat exchanger, 150m</t>
  </si>
  <si>
    <t>borehole heat exchanger production, 150mRoWborehole heat exchanger, 150munit</t>
  </si>
  <si>
    <t>boric acid production, anhydrous, powderRoWboric acid, anhydrous, powderkg</t>
  </si>
  <si>
    <t>boric acid production, anhydrous, powder</t>
  </si>
  <si>
    <t>boric acid, anhydrous, powder</t>
  </si>
  <si>
    <t>boric acid production, anhydrous, powderRERboric acid, anhydrous, powderkg</t>
  </si>
  <si>
    <t>boric oxide productionGLOboric oxidekg</t>
  </si>
  <si>
    <t>boric oxide production</t>
  </si>
  <si>
    <t>boric oxide</t>
  </si>
  <si>
    <t>boron carbide productionGLOboron carbidekg</t>
  </si>
  <si>
    <t>boron carbide production</t>
  </si>
  <si>
    <t>boron carbide</t>
  </si>
  <si>
    <t>boron trifluoride productionGLOboron trifluoridekg</t>
  </si>
  <si>
    <t>boron trifluoride production</t>
  </si>
  <si>
    <t>boron trifluoride</t>
  </si>
  <si>
    <t>brass drilling, computer numerical controlledRoWbrass removed by drilling, computer numerical controlledkg</t>
  </si>
  <si>
    <t>brass drilling, computer numerical controlled</t>
  </si>
  <si>
    <t>brass removed by drilling, computer numerical controlled</t>
  </si>
  <si>
    <t>brass drilling, computer numerical controlledRERbrass removed by drilling, computer numerical controlledkg</t>
  </si>
  <si>
    <t>brass drilling, conventionalRoWbrass removed by drilling, conventionalkg</t>
  </si>
  <si>
    <t>brass drilling, conventional</t>
  </si>
  <si>
    <t>brass removed by drilling, conventional</t>
  </si>
  <si>
    <t>brass drilling, conventionalRERbrass removed by drilling, conventionalkg</t>
  </si>
  <si>
    <t>brass productionCHbrasskg</t>
  </si>
  <si>
    <t>brass production</t>
  </si>
  <si>
    <t>brass</t>
  </si>
  <si>
    <t>brass productionRoWbrasskg</t>
  </si>
  <si>
    <t>brass turning, average, computer numerical controlledRoWbrass removed by turning, average, computer numerical controlledkg</t>
  </si>
  <si>
    <t>brass turning, average, computer numerical controlled</t>
  </si>
  <si>
    <t>brass removed by turning, average, computer numerical controlled</t>
  </si>
  <si>
    <t>brass turning, average, computer numerical controlledRERbrass removed by turning, average, computer numerical controlledkg</t>
  </si>
  <si>
    <t>brass turning, average, conventionalRoWbrass removed by turning, average, conventionalkg</t>
  </si>
  <si>
    <t>brass turning, average, conventional</t>
  </si>
  <si>
    <t>brass removed by turning, average, conventional</t>
  </si>
  <si>
    <t>brass turning, average, conventionalRERbrass removed by turning, average, conventionalkg</t>
  </si>
  <si>
    <t>brass turning, primarily dressing, computer numerical controlledRoWbrass removed by turning, primarily dressing, computer numerical controlledkg</t>
  </si>
  <si>
    <t>brass turning, primarily dressing, computer numerical controlled</t>
  </si>
  <si>
    <t>brass removed by turning, primarily dressing, computer numerical controlled</t>
  </si>
  <si>
    <t>brass turning, primarily dressing, computer numerical controlledRERbrass removed by turning, primarily dressing, computer numerical controlledkg</t>
  </si>
  <si>
    <t>brass turning, primarily dressing, conventionalRoWbrass removed by turning, primarily dressing, conventionalkg</t>
  </si>
  <si>
    <t>brass turning, primarily dressing, conventional</t>
  </si>
  <si>
    <t>brass removed by turning, primarily dressing, conventional</t>
  </si>
  <si>
    <t>brass turning, primarily dressing, conventionalRERbrass removed by turning, primarily dressing, conventionalkg</t>
  </si>
  <si>
    <t>brass turning, primarily roughing, computer numerical controlledRoWbrass removed by turning, primarily roughing, computer numerical controlledkg</t>
  </si>
  <si>
    <t>brass turning, primarily roughing, computer numerical controlled</t>
  </si>
  <si>
    <t>brass removed by turning, primarily roughing, computer numerical controlled</t>
  </si>
  <si>
    <t>brass turning, primarily roughing, computer numerical controlledRERbrass removed by turning, primarily roughing, computer numerical controlledkg</t>
  </si>
  <si>
    <t>brass turning, primarily roughing, conventionalRoWbrass removed by turning, primarily roughing, conventionalkg</t>
  </si>
  <si>
    <t>brass turning, primarily roughing, conventional</t>
  </si>
  <si>
    <t>brass removed by turning, primarily roughing, conventional</t>
  </si>
  <si>
    <t>brass turning, primarily roughing, conventionalRERbrass removed by turning, primarily roughing, conventionalkg</t>
  </si>
  <si>
    <t>brazing solder production, cadmium freeRoWbrazing solder, cadmium freekg</t>
  </si>
  <si>
    <t>brazing solder production, cadmium free</t>
  </si>
  <si>
    <t>brazing solder, cadmium free</t>
  </si>
  <si>
    <t>brazing solder production, cadmium freeRERbrazing solder, cadmium freekg</t>
  </si>
  <si>
    <t>breadcrumbs productionRoWbreadcrumbskg</t>
  </si>
  <si>
    <t>breadcrumbs production</t>
  </si>
  <si>
    <t>breadcrumbs</t>
  </si>
  <si>
    <t>breadcrumbs productionRERbreadcrumbskg</t>
  </si>
  <si>
    <t>brick production facility constructionCA-QCbrick production facilityunit</t>
  </si>
  <si>
    <t>brick production facility construction</t>
  </si>
  <si>
    <t>brick production facility</t>
  </si>
  <si>
    <t>brick production facility constructionRoWbrick production facilityunit</t>
  </si>
  <si>
    <t>broccoli productionGLObroccolikg</t>
  </si>
  <si>
    <t>broccoli production</t>
  </si>
  <si>
    <t>broccoli</t>
  </si>
  <si>
    <t>bromine productionRoWbrominekg</t>
  </si>
  <si>
    <t>bromine production</t>
  </si>
  <si>
    <t>bromine</t>
  </si>
  <si>
    <t>bromine productionRERbrominekg</t>
  </si>
  <si>
    <t>bromopropane productionRoWbromopropanekg</t>
  </si>
  <si>
    <t>bromopropane production</t>
  </si>
  <si>
    <t>bromopropane</t>
  </si>
  <si>
    <t>bromopropane productionRERbromopropanekg</t>
  </si>
  <si>
    <t>bromoxynil productionGLObromoxynilkg</t>
  </si>
  <si>
    <t>bromoxynil production</t>
  </si>
  <si>
    <t>bromoxynil</t>
  </si>
  <si>
    <t>bronze productionCHbronzekg</t>
  </si>
  <si>
    <t>bronze production</t>
  </si>
  <si>
    <t>bronze</t>
  </si>
  <si>
    <t>bronze productionRoWbronzekg</t>
  </si>
  <si>
    <t>bronze scrap, post-consumer to generic market for bronzeGLObronzekg</t>
  </si>
  <si>
    <t>bronze scrap, post-consumer to generic market for bronze</t>
  </si>
  <si>
    <t>bronze scrap, post-consumer, Recycled Content cut-offGLObronze scrap, post-consumerkg</t>
  </si>
  <si>
    <t>bronze scrap, post-consumer, Recycled Content cut-off</t>
  </si>
  <si>
    <t>bronze scrap, post-consumer</t>
  </si>
  <si>
    <t>building construction, budget hotelBRbuilding, budget hotelunit</t>
  </si>
  <si>
    <t>building construction, budget hotel</t>
  </si>
  <si>
    <t>building, budget hotel</t>
  </si>
  <si>
    <t>building construction, budget hotelPEbuilding, budget hotelunit</t>
  </si>
  <si>
    <t>building construction, hallCHbuilding, hallm2</t>
  </si>
  <si>
    <t>building construction, hall</t>
  </si>
  <si>
    <t>building, hall</t>
  </si>
  <si>
    <t>building construction, hallRoWbuilding, hallm2</t>
  </si>
  <si>
    <t>building construction, hall, steel constructionCHbuilding, hall, steel constructionm2</t>
  </si>
  <si>
    <t>building construction, hall, steel construction</t>
  </si>
  <si>
    <t>building, hall, steel construction</t>
  </si>
  <si>
    <t>building construction, hall, steel constructionRoWbuilding, hall, steel constructionm2</t>
  </si>
  <si>
    <t>building construction, hall, wood constructionCHbuilding, hall, wood constructionm2</t>
  </si>
  <si>
    <t>building construction, hall, wood construction</t>
  </si>
  <si>
    <t>building, hall, wood construction</t>
  </si>
  <si>
    <t>building construction, hall, wood constructionRoWbuilding, hall, wood constructionm2</t>
  </si>
  <si>
    <t>building construction, hostelBRbuilding, hostelunit</t>
  </si>
  <si>
    <t>building construction, hostel</t>
  </si>
  <si>
    <t>building, hostel</t>
  </si>
  <si>
    <t>building construction, hostelPEbuilding, hostelunit</t>
  </si>
  <si>
    <t>building construction, luxury hotelBRbuilding, luxury hotelunit</t>
  </si>
  <si>
    <t>building construction, luxury hotel</t>
  </si>
  <si>
    <t>building, luxury hotel</t>
  </si>
  <si>
    <t>building construction, luxury hotelPEbuilding, luxury hotelunit</t>
  </si>
  <si>
    <t>building construction, multi-storeyRoWbuilding, multi-storeym3</t>
  </si>
  <si>
    <t>building construction, multi-storey</t>
  </si>
  <si>
    <t>building, multi-storey</t>
  </si>
  <si>
    <t>building construction, multi-storeyRERbuilding, multi-storeym3</t>
  </si>
  <si>
    <t>building construction, upmarket hotelPEbuilding, upmarket hotelunit</t>
  </si>
  <si>
    <t>building construction, upmarket hotel</t>
  </si>
  <si>
    <t>building, upmarket hotel</t>
  </si>
  <si>
    <t>building machine productionRoWbuilding machineunit</t>
  </si>
  <si>
    <t>building machine production</t>
  </si>
  <si>
    <t>building machine</t>
  </si>
  <si>
    <t>building machine productionRERbuilding machineunit</t>
  </si>
  <si>
    <t>building operation, budget hotelBRbuilding operation, budget hotelguest night</t>
  </si>
  <si>
    <t>building operation, budget hotel</t>
  </si>
  <si>
    <t>guest night</t>
  </si>
  <si>
    <t>building operation, budget hotelPEbuilding operation, budget hotelguest night</t>
  </si>
  <si>
    <t>building operation, hostelBRbuilding operation, hostelguest night</t>
  </si>
  <si>
    <t>building operation, hostel</t>
  </si>
  <si>
    <t>building operation, hostelPEbuilding operation, hostelguest night</t>
  </si>
  <si>
    <t>building operation, luxury hotelBRbuilding operation, luxury hotelguest night</t>
  </si>
  <si>
    <t>building operation, luxury hotel</t>
  </si>
  <si>
    <t>building operation, luxury hotelPEbuilding operation, luxury hotelguest night</t>
  </si>
  <si>
    <t>building operation, upmarket hotelPEbuilding operation, upmarket hotelguest night</t>
  </si>
  <si>
    <t>building operation, upmarket hotel</t>
  </si>
  <si>
    <t>bulk carrier production, for dry goodsGLObulk carrier, for dry goodsunit</t>
  </si>
  <si>
    <t>bulk carrier production, for dry goods</t>
  </si>
  <si>
    <t>bulk carrier, for dry goods</t>
  </si>
  <si>
    <t>bulk lead-zinc concentrate to generic markets for zinc concentrate and lead concentrateGLOlead concentratekg</t>
  </si>
  <si>
    <t>bulk lead-zinc concentrate to generic markets for zinc concentrate and lead concentrate</t>
  </si>
  <si>
    <t>lead concentrate</t>
  </si>
  <si>
    <t>bulk lead-zinc concentrate to generic markets for zinc concentrate and lead concentrateGLOzinc concentratekg</t>
  </si>
  <si>
    <t>zinc concentrate</t>
  </si>
  <si>
    <t>burnt shale productionDEburnt shalekg</t>
  </si>
  <si>
    <t>burnt shale production</t>
  </si>
  <si>
    <t>burnt shale</t>
  </si>
  <si>
    <t>burnt shale productionDEelectricity, medium voltagekWh</t>
  </si>
  <si>
    <t>burnt shale productionRoWburnt shalekg</t>
  </si>
  <si>
    <t>burnt shale productionRoWelectricity, medium voltagekWh</t>
  </si>
  <si>
    <t>bus productionRoWbusunit</t>
  </si>
  <si>
    <t>bus production</t>
  </si>
  <si>
    <t>bus</t>
  </si>
  <si>
    <t>bus productionRERbusunit</t>
  </si>
  <si>
    <t>butadiene productionRoWbutadienekg</t>
  </si>
  <si>
    <t>butadiene production</t>
  </si>
  <si>
    <t>butadiene</t>
  </si>
  <si>
    <t>butadiene productionRERbutadienekg</t>
  </si>
  <si>
    <t>butane-1,4-diol productionRoWbutane-1,4-diolkg</t>
  </si>
  <si>
    <t>butane-1,4-diol production</t>
  </si>
  <si>
    <t>butane-1,4-diol</t>
  </si>
  <si>
    <t>butane-1,4-diol productionRERbutane-1,4-diolkg</t>
  </si>
  <si>
    <t>butene production, mixedRoWbutene, mixedkg</t>
  </si>
  <si>
    <t>butene production, mixed</t>
  </si>
  <si>
    <t>butene, mixed</t>
  </si>
  <si>
    <t>butene production, mixedRERbutene, mixedkg</t>
  </si>
  <si>
    <t>butter production, from cow milkGLObutter, from cow milkkg</t>
  </si>
  <si>
    <t>butter production, from cow milk</t>
  </si>
  <si>
    <t>butter, from cow milk</t>
  </si>
  <si>
    <t>butter production, from cow milkGLObuttermilk, from cow milkkg</t>
  </si>
  <si>
    <t>buttermilk, from cow milk</t>
  </si>
  <si>
    <t>butter production, from cow milkGLOskimmed milk, from cow milkkg</t>
  </si>
  <si>
    <t>skimmed milk, from cow milk</t>
  </si>
  <si>
    <t>butter production, from cream, from cow milkGLObutter, from cow milkkg</t>
  </si>
  <si>
    <t>butter production, from cream, from cow milk</t>
  </si>
  <si>
    <t>butter production, from cream, from cow milkGLObuttermilk, from cow milkkg</t>
  </si>
  <si>
    <t>butter production, from cream, from cow milkGLOskimmed milk, from cow milkkg</t>
  </si>
  <si>
    <t>buttermilk, from cow milk to generic market for protein feedGLOenergy feed, grossMJ</t>
  </si>
  <si>
    <t>buttermilk, from cow milk to generic market for protein feed</t>
  </si>
  <si>
    <t>buttermilk, from cow milk to generic market for protein feedGLOprotein feed, 100% crudekg</t>
  </si>
  <si>
    <t>butyl acetate productionRoWbutyl acetatekg</t>
  </si>
  <si>
    <t>butyl acetate production</t>
  </si>
  <si>
    <t>butyl acetate</t>
  </si>
  <si>
    <t>butyl acetate productionRERbutyl acetatekg</t>
  </si>
  <si>
    <t>butyl acrylate productionRoWbutyl acrylatekg</t>
  </si>
  <si>
    <t>butyl acrylate production</t>
  </si>
  <si>
    <t>butyl acrylate</t>
  </si>
  <si>
    <t>butyl acrylate productionRERbutyl acrylatekg</t>
  </si>
  <si>
    <t>butyldiglycol acetate productionGLObutyldiglycol acetatekg</t>
  </si>
  <si>
    <t>butyldiglycol acetate production</t>
  </si>
  <si>
    <t>butyldiglycol acetate</t>
  </si>
  <si>
    <t>cabbage red productionGLOcabbage redkg</t>
  </si>
  <si>
    <t>cabbage red production</t>
  </si>
  <si>
    <t>cabbage red</t>
  </si>
  <si>
    <t>cabbage white productionRoWcabbage whitekg</t>
  </si>
  <si>
    <t>cabbage white production</t>
  </si>
  <si>
    <t>cabbage white</t>
  </si>
  <si>
    <t>cabbage white productionIN-MHcabbage whitekg</t>
  </si>
  <si>
    <t>cabbage white productionIN-UPcabbage whitekg</t>
  </si>
  <si>
    <t>cable production, connector for computer, without plugsGLOcable, connector for computer, without plugsm</t>
  </si>
  <si>
    <t>cable production, connector for computer, without plugs</t>
  </si>
  <si>
    <t>cable, connector for computer, without plugs</t>
  </si>
  <si>
    <t>cable production, data cable in infrastructureGLOcable, data cable in infrastructurem</t>
  </si>
  <si>
    <t>cable production, data cable in infrastructure</t>
  </si>
  <si>
    <t>cable, data cable in infrastructure</t>
  </si>
  <si>
    <t>cable production, network cable, category 5, without plugsGLOcable, network cable, category 5, without plugsm</t>
  </si>
  <si>
    <t>cable production, network cable, category 5, without plugs</t>
  </si>
  <si>
    <t>cable, network cable, category 5, without plugs</t>
  </si>
  <si>
    <t>cable production, printer cable, without plugsGLOcable, printer cable, without plugsm</t>
  </si>
  <si>
    <t>cable production, printer cable, without plugs</t>
  </si>
  <si>
    <t>cable, printer cable, without plugs</t>
  </si>
  <si>
    <t>cable production, ribbon cable, 20-pin, with plugsGLOcable, ribbon cable, 20-pin, with plugskg</t>
  </si>
  <si>
    <t>cable production, ribbon cable, 20-pin, with plugs</t>
  </si>
  <si>
    <t>cable, ribbon cable, 20-pin, with plugs</t>
  </si>
  <si>
    <t>cable production, three-conductor cableGLOcable, three-conductor cablem</t>
  </si>
  <si>
    <t>cable production, three-conductor cable</t>
  </si>
  <si>
    <t>cable, three-conductor cable</t>
  </si>
  <si>
    <t>cable production, unspecifiedGLOcable, unspecifiedkg</t>
  </si>
  <si>
    <t>cable production, unspecified</t>
  </si>
  <si>
    <t>cable, unspecified</t>
  </si>
  <si>
    <t>cable yarder production, trailer-mountedGLOmobile cable yarder, trailer-mountedunit</t>
  </si>
  <si>
    <t>cable yarder production, trailer-mounted</t>
  </si>
  <si>
    <t>mobile cable yarder, trailer-mounted</t>
  </si>
  <si>
    <t>cable yarder production, truck-mountedGLOmobile cable yarder, truck-mounted, incl. processorunit</t>
  </si>
  <si>
    <t>cable yarder production, truck-mounted</t>
  </si>
  <si>
    <t>mobile cable yarder, truck-mounted, incl. processor</t>
  </si>
  <si>
    <t>cable yarder with sled winch productionGLOcable yarder with sled winchunit</t>
  </si>
  <si>
    <t>cable yarder with sled winch production</t>
  </si>
  <si>
    <t>cable yarder with sled winch</t>
  </si>
  <si>
    <t>cadmium chloride production, semiconductor-gradeRoWcadmium chloride, semiconductor-gradekg</t>
  </si>
  <si>
    <t>cadmium chloride production, semiconductor-grade</t>
  </si>
  <si>
    <t>cadmium chloride, semiconductor-grade</t>
  </si>
  <si>
    <t>cadmium chloride production, semiconductor-gradeUScadmium chloride, semiconductor-gradekg</t>
  </si>
  <si>
    <t>cadmium production, primaryCA-QCcadmiumkg</t>
  </si>
  <si>
    <t>cadmium production, primary</t>
  </si>
  <si>
    <t>cadmium</t>
  </si>
  <si>
    <t>cadmium production, primaryRoWcadmiumkg</t>
  </si>
  <si>
    <t>cadmium production, semiconductor-gradeRoWcadmium, semiconductor-gradekg</t>
  </si>
  <si>
    <t>cadmium production, semiconductor-grade</t>
  </si>
  <si>
    <t>cadmium, semiconductor-grade</t>
  </si>
  <si>
    <t>cadmium production, semiconductor-gradeUScadmium, semiconductor-gradekg</t>
  </si>
  <si>
    <t>cadmium sludge from zinc electrolysis stockpilingRoWcadmium sludge from zinc electrolysis stockpilingkg</t>
  </si>
  <si>
    <t>cadmium sludge from zinc electrolysis stockpiling</t>
  </si>
  <si>
    <t>cadmium sludge from zinc electrolysis stockpilingUScadmium sludge from zinc electrolysis stockpilingkg</t>
  </si>
  <si>
    <t>cadmium sulfide production, semiconductor-gradeRoWcadmium sulfide, semiconductor-gradekg</t>
  </si>
  <si>
    <t>cadmium sulfide production, semiconductor-grade</t>
  </si>
  <si>
    <t>cadmium sulfide, semiconductor-grade</t>
  </si>
  <si>
    <t>cadmium sulfide production, semiconductor-gradeUScadmium sulfide, semiconductor-gradekg</t>
  </si>
  <si>
    <t>cadmium telluride production, semiconductor-gradeRoWcadmium telluride, semiconductor-gradekg</t>
  </si>
  <si>
    <t>cadmium telluride production, semiconductor-grade</t>
  </si>
  <si>
    <t>cadmium telluride, semiconductor-grade</t>
  </si>
  <si>
    <t>cadmium telluride production, semiconductor-gradeUScadmium telluride, semiconductor-gradekg</t>
  </si>
  <si>
    <t>calcareous marl productionCHcalcareous marlkg</t>
  </si>
  <si>
    <t>calcareous marl production</t>
  </si>
  <si>
    <t>calcareous marl</t>
  </si>
  <si>
    <t>calcareous marl productionRoWcalcareous marlkg</t>
  </si>
  <si>
    <t>calcined clay productionBRcalcined claykg</t>
  </si>
  <si>
    <t>calcined clay production</t>
  </si>
  <si>
    <t>calcined clay</t>
  </si>
  <si>
    <t>calcined clay productionRoWcalcined claykg</t>
  </si>
  <si>
    <t>calcined clay to generic market for supplementary cementitious materialsBRsupplementary cementitious materialskg</t>
  </si>
  <si>
    <t>calcined clay to generic market for supplementary cementitious materials</t>
  </si>
  <si>
    <t>calcined clay to generic market for supplementary cementitious materialsRoWsupplementary cementitious materialskg</t>
  </si>
  <si>
    <t>calcium ammonium nitrate productionCNcalcium ammonium nitratekg</t>
  </si>
  <si>
    <t>calcium ammonium nitrate production</t>
  </si>
  <si>
    <t>calcium ammonium nitrate</t>
  </si>
  <si>
    <t>calcium ammonium nitrate productionRoWcalcium ammonium nitratekg</t>
  </si>
  <si>
    <t>calcium ammonium nitrate productionRERcalcium ammonium nitratekg</t>
  </si>
  <si>
    <t>calcium ammonium nitrate productionRNAcalcium ammonium nitratekg</t>
  </si>
  <si>
    <t>calcium carbide production, technical gradeRoWcalcium carbide, technical gradekg</t>
  </si>
  <si>
    <t>calcium carbide production, technical grade</t>
  </si>
  <si>
    <t>calcium carbide, technical grade</t>
  </si>
  <si>
    <t>calcium carbide production, technical gradeRERcalcium carbide, technical gradekg</t>
  </si>
  <si>
    <t>calcium carbonate production, precipitatedRoWcalcium carbonate, precipitatedkg</t>
  </si>
  <si>
    <t>calcium carbonate production, precipitated</t>
  </si>
  <si>
    <t>calcium carbonate, precipitated</t>
  </si>
  <si>
    <t>calcium carbonate production, precipitatedRERcalcium carbonate, precipitatedkg</t>
  </si>
  <si>
    <t>calcium chloride to generic market for de-icerRoWde-icerkg</t>
  </si>
  <si>
    <t>calcium chloride to generic market for de-icer</t>
  </si>
  <si>
    <t>de-icer</t>
  </si>
  <si>
    <t>calcium chloride to generic market for de-icerRERde-icerkg</t>
  </si>
  <si>
    <t>calcium nitrate productionRoWammonium nitratekg</t>
  </si>
  <si>
    <t>calcium nitrate production</t>
  </si>
  <si>
    <t>calcium nitrate productionRoWcalcium nitratekg</t>
  </si>
  <si>
    <t>calcium nitrate</t>
  </si>
  <si>
    <t>calcium nitrate productionRERammonium nitratekg</t>
  </si>
  <si>
    <t>calcium nitrate productionRERcalcium nitratekg</t>
  </si>
  <si>
    <t>calendering, rigid sheetsRoWcalendering, rigid sheetskg</t>
  </si>
  <si>
    <t>calendering, rigid sheets</t>
  </si>
  <si>
    <t>calendering, rigid sheetsRERcalendering, rigid sheetskg</t>
  </si>
  <si>
    <t>canal constructionRoWcanalm*year</t>
  </si>
  <si>
    <t>canal construction</t>
  </si>
  <si>
    <t>canal</t>
  </si>
  <si>
    <t>m*year</t>
  </si>
  <si>
    <t>canal constructionRERcanalm*year</t>
  </si>
  <si>
    <t>capacitor production, auxilliaries and energy useGLOcapacitor, auxilliaries and energy usekg</t>
  </si>
  <si>
    <t>capacitor production, auxilliaries and energy use</t>
  </si>
  <si>
    <t>capacitor, auxilliaries and energy use</t>
  </si>
  <si>
    <t>capacitor production, electrolyte type, &lt; 2cm heightGLOcapacitor, electrolyte type, &lt; 2cm heightkg</t>
  </si>
  <si>
    <t>capacitor production, electrolyte type, &lt; 2cm height</t>
  </si>
  <si>
    <t>capacitor, electrolyte type, &lt; 2cm height</t>
  </si>
  <si>
    <t>capacitor production, electrolyte type, &gt; 2cm heightGLOcapacitor, electrolyte type, &gt; 2cm heightkg</t>
  </si>
  <si>
    <t>capacitor production, electrolyte type, &gt; 2cm height</t>
  </si>
  <si>
    <t>capacitor, electrolyte type, &gt; 2cm height</t>
  </si>
  <si>
    <t>capacitor production, film type, for through-hole mountingGLOcapacitor, film type, for through-hole mountingkg</t>
  </si>
  <si>
    <t>capacitor production, film type, for through-hole mounting</t>
  </si>
  <si>
    <t>capacitor, film type, for through-hole mounting</t>
  </si>
  <si>
    <t>capacitor production, for surface-mountingGLOcapacitor, for surface-mountingkg</t>
  </si>
  <si>
    <t>capacitor production, for surface-mounting</t>
  </si>
  <si>
    <t>capacitor, for surface-mounting</t>
  </si>
  <si>
    <t>capacitor production, tantalum-, for through-hole mountingGLOcapacitor, tantalum-, for through-hole mountingkg</t>
  </si>
  <si>
    <t>capacitor production, tantalum-, for through-hole mounting</t>
  </si>
  <si>
    <t>capacitor, tantalum-, for through-hole mounting</t>
  </si>
  <si>
    <t>captan productionRoWcaptankg</t>
  </si>
  <si>
    <t>captan production</t>
  </si>
  <si>
    <t>captan</t>
  </si>
  <si>
    <t>captan productionRERcaptankg</t>
  </si>
  <si>
    <t>carbon black productionGLOcarbon blackkg</t>
  </si>
  <si>
    <t>carbon black production</t>
  </si>
  <si>
    <t>carbon black</t>
  </si>
  <si>
    <t>carbon dioxide production, liquidRoWcarbon dioxide, liquidkg</t>
  </si>
  <si>
    <t>carbon dioxide production, liquid</t>
  </si>
  <si>
    <t>carbon dioxide, liquid</t>
  </si>
  <si>
    <t>carbon dioxide production, liquidRERcarbon dioxide, liquidkg</t>
  </si>
  <si>
    <t>carbon disulfide production, from charcoalGLOcarbon disulfidekg</t>
  </si>
  <si>
    <t>carbon disulfide production, from charcoal</t>
  </si>
  <si>
    <t>carbon disulfide</t>
  </si>
  <si>
    <t>carbon disulfide production, from natural gasGLOcarbon disulfidekg</t>
  </si>
  <si>
    <t>carbon disulfide production, from natural gas</t>
  </si>
  <si>
    <t>carbon fibre reinforced plastic, injection mouldedGLOcarbon fibre reinforced plastic, injection mouldedkg</t>
  </si>
  <si>
    <t>carbon fibre reinforced plastic, injection moulded</t>
  </si>
  <si>
    <t>carbon monoxide productionRoWcarbon monoxidekg</t>
  </si>
  <si>
    <t>carbon monoxide production</t>
  </si>
  <si>
    <t>carbon monoxide</t>
  </si>
  <si>
    <t>carbon monoxide productionRERcarbon monoxidekg</t>
  </si>
  <si>
    <t>carbon tetrachloride productionRoWcarbon tetrachloridekg</t>
  </si>
  <si>
    <t>carbon tetrachloride production</t>
  </si>
  <si>
    <t>carbon tetrachloride</t>
  </si>
  <si>
    <t>carbon tetrachloride productionRERcarbon tetrachloridekg</t>
  </si>
  <si>
    <t>carboxymethyl cellulose production, powderRoWcarboxymethyl cellulose, powderkg</t>
  </si>
  <si>
    <t>carboxymethyl cellulose production, powder</t>
  </si>
  <si>
    <t>carboxymethyl cellulose, powder</t>
  </si>
  <si>
    <t>carboxymethyl cellulose production, powderRERcarboxymethyl cellulose, powderkg</t>
  </si>
  <si>
    <t>carrot productionCNcarrotkg</t>
  </si>
  <si>
    <t>carrot production</t>
  </si>
  <si>
    <t>carrot</t>
  </si>
  <si>
    <t>carrot productionRoWcarrotkg</t>
  </si>
  <si>
    <t>carrot productionILcarrotkg</t>
  </si>
  <si>
    <t>IL</t>
  </si>
  <si>
    <t>carrot productionNLcarrotkg</t>
  </si>
  <si>
    <t>NL</t>
  </si>
  <si>
    <t>carrot seed production, Swiss integrated production, at farmCHcarrot seed, Swiss integrated production, at farmkg</t>
  </si>
  <si>
    <t>carrot seed production, Swiss integrated production, at farm</t>
  </si>
  <si>
    <t>carrot seed, Swiss integrated production, at farm</t>
  </si>
  <si>
    <t>carrot seed production, for sowingCHcarrot seed, for sowingkg</t>
  </si>
  <si>
    <t>carrot seed production, for sowing</t>
  </si>
  <si>
    <t>carrot seed, for sowing</t>
  </si>
  <si>
    <t>carrot seed production, for sowingRoWcarrot seed, for sowingkg</t>
  </si>
  <si>
    <t>carton board box production service, with gravure printingCA-QCcarton board box production, with gravure printingkg</t>
  </si>
  <si>
    <t>carton board box production service, with gravure printing</t>
  </si>
  <si>
    <t>carton board box production, with gravure printing</t>
  </si>
  <si>
    <t>carton board box production service, with gravure printingCHcarton board box production, with gravure printingkg</t>
  </si>
  <si>
    <t>carton board box production service, with gravure printingRoWcarton board box production, with gravure printingkg</t>
  </si>
  <si>
    <t>carton board box production service, with offset printingCA-QCcarton board box production, with offset printingkg</t>
  </si>
  <si>
    <t>carton board box production service, with offset printing</t>
  </si>
  <si>
    <t>carton board box production, with offset printing</t>
  </si>
  <si>
    <t>carton board box production service, with offset printingCHcarton board box production, with offset printingkg</t>
  </si>
  <si>
    <t>carton board box production service, with offset printingRoWcarton board box production, with offset printingkg</t>
  </si>
  <si>
    <t>cashew productionRoWcashewkg</t>
  </si>
  <si>
    <t>cashew production</t>
  </si>
  <si>
    <t>cashew</t>
  </si>
  <si>
    <t>cashew productionINcashewkg</t>
  </si>
  <si>
    <t>cast iron drilling, computer numerical controlledRoWcast iron removed by drilling, computer numerical controlledkg</t>
  </si>
  <si>
    <t>cast iron drilling, computer numerical controlled</t>
  </si>
  <si>
    <t>cast iron removed by drilling, computer numerical controlled</t>
  </si>
  <si>
    <t>cast iron drilling, computer numerical controlledRERcast iron removed by drilling, computer numerical controlledkg</t>
  </si>
  <si>
    <t>cast iron drilling, conventionalRoWcast iron removed by drilling, conventionalkg</t>
  </si>
  <si>
    <t>cast iron drilling, conventional</t>
  </si>
  <si>
    <t>cast iron removed by drilling, conventional</t>
  </si>
  <si>
    <t>cast iron drilling, conventionalRERcast iron removed by drilling, conventionalkg</t>
  </si>
  <si>
    <t>cast iron milling, averageRoWcast iron removed by milling, averagekg</t>
  </si>
  <si>
    <t>cast iron milling, average</t>
  </si>
  <si>
    <t>cast iron removed by milling, average</t>
  </si>
  <si>
    <t>cast iron milling, averageRERcast iron removed by milling, averagekg</t>
  </si>
  <si>
    <t>cast iron milling, dressingRoWcast iron removed by milling, dressingkg</t>
  </si>
  <si>
    <t>cast iron milling, dressing</t>
  </si>
  <si>
    <t>cast iron removed by milling, dressing</t>
  </si>
  <si>
    <t>cast iron milling, dressingRERcast iron removed by milling, dressingkg</t>
  </si>
  <si>
    <t>cast iron milling, large partsRoWcast iron removed by milling, large partskg</t>
  </si>
  <si>
    <t>cast iron milling, large parts</t>
  </si>
  <si>
    <t>cast iron removed by milling, large parts</t>
  </si>
  <si>
    <t>cast iron milling, large partsRERcast iron removed by milling, large partskg</t>
  </si>
  <si>
    <t>cast iron milling, small partsRoWcast iron removed by milling, small partskg</t>
  </si>
  <si>
    <t>cast iron milling, small parts</t>
  </si>
  <si>
    <t>cast iron removed by milling, small parts</t>
  </si>
  <si>
    <t>cast iron milling, small partsRERcast iron removed by milling, small partskg</t>
  </si>
  <si>
    <t>cast iron productionRoWcast ironkg</t>
  </si>
  <si>
    <t>cast iron production</t>
  </si>
  <si>
    <t>cast iron</t>
  </si>
  <si>
    <t>cast iron productionRERcast ironkg</t>
  </si>
  <si>
    <t>cast iron turning, average, computer numerical controlledRoWcast iron removed by turning, average, computer numerical controlledkg</t>
  </si>
  <si>
    <t>cast iron turning, average, computer numerical controlled</t>
  </si>
  <si>
    <t>cast iron removed by turning, average, computer numerical controlled</t>
  </si>
  <si>
    <t>cast iron turning, average, computer numerical controlledRERcast iron removed by turning, average, computer numerical controlledkg</t>
  </si>
  <si>
    <t>cast iron turning, average, conventionalRoWcast iron removed by turning, average, conventionalkg</t>
  </si>
  <si>
    <t>cast iron turning, average, conventional</t>
  </si>
  <si>
    <t>cast iron removed by turning, average, conventional</t>
  </si>
  <si>
    <t>cast iron turning, average, conventionalRERcast iron removed by turning, average, conventionalkg</t>
  </si>
  <si>
    <t>cast iron turning, primarily dressing, computer numerical controlledRoWcast iron removed by turning, primarily dressing, computer numerical controlledkg</t>
  </si>
  <si>
    <t>cast iron turning, primarily dressing, computer numerical controlled</t>
  </si>
  <si>
    <t>cast iron removed by turning, primarily dressing, computer numerical controlled</t>
  </si>
  <si>
    <t>cast iron turning, primarily dressing, computer numerical controlledRERcast iron removed by turning, primarily dressing, computer numerical controlledkg</t>
  </si>
  <si>
    <t>cast iron turning, primarily dressing, conventionalRoWcast iron removed by turning, primarily dressing, conventionalkg</t>
  </si>
  <si>
    <t>cast iron turning, primarily dressing, conventional</t>
  </si>
  <si>
    <t>cast iron removed by turning, primarily dressing, conventional</t>
  </si>
  <si>
    <t>cast iron turning, primarily dressing, conventionalRERcast iron removed by turning, primarily dressing, conventionalkg</t>
  </si>
  <si>
    <t>cast iron turning, primarily roughing, computer numerical controlledRoWcast iron removed by turning, primarily roughing, computer numerical controlledkg</t>
  </si>
  <si>
    <t>cast iron turning, primarily roughing, computer numerical controlled</t>
  </si>
  <si>
    <t>cast iron removed by turning, primarily roughing, computer numerical controlled</t>
  </si>
  <si>
    <t>cast iron turning, primarily roughing, computer numerical controlledRERcast iron removed by turning, primarily roughing, computer numerical controlledkg</t>
  </si>
  <si>
    <t>cast iron turning, primarily roughing, conventionalRoWcast iron removed by turning, primarily roughing, conventionalkg</t>
  </si>
  <si>
    <t>cast iron turning, primarily roughing, conventional</t>
  </si>
  <si>
    <t>cast iron removed by turning, primarily roughing, conventional</t>
  </si>
  <si>
    <t>cast iron turning, primarily roughing, conventionalRERcast iron removed by turning, primarily roughing, conventionalkg</t>
  </si>
  <si>
    <t>casting, aluminium, lost-waxCA-QCcasting, aluminium, lost-waxkg</t>
  </si>
  <si>
    <t>casting, aluminium, lost-wax</t>
  </si>
  <si>
    <t>casting, aluminium, lost-waxRoWcasting, aluminium, lost-waxkg</t>
  </si>
  <si>
    <t>casting, brassCHcasting, brasskg</t>
  </si>
  <si>
    <t>casting, brass</t>
  </si>
  <si>
    <t>casting, brassRoWcasting, brasskg</t>
  </si>
  <si>
    <t>casting, bronzeCHcasting, bronzekg</t>
  </si>
  <si>
    <t>casting, bronze</t>
  </si>
  <si>
    <t>casting, bronzeRoWcasting, bronzekg</t>
  </si>
  <si>
    <t>casting, steel, lost-waxCA-QCcasting, steel, lost-waxkg</t>
  </si>
  <si>
    <t>casting, steel, lost-wax</t>
  </si>
  <si>
    <t>casting, steel, lost-waxRoWcasting, steel, lost-waxkg</t>
  </si>
  <si>
    <t>castor bean productionRoWcastor beankg</t>
  </si>
  <si>
    <t>castor bean production</t>
  </si>
  <si>
    <t>castor bean</t>
  </si>
  <si>
    <t>castor bean productionINcastor beankg</t>
  </si>
  <si>
    <t>catalytic converter production, oxidation, 20 litreRoWcatalytic converter, oxidation, 20 litreunit</t>
  </si>
  <si>
    <t>catalytic converter production, oxidation, 20 litre</t>
  </si>
  <si>
    <t>catalytic converter, oxidation, 20 litre</t>
  </si>
  <si>
    <t>catalytic converter production, oxidation, 20 litreRERcatalytic converter, oxidation, 20 litreunit</t>
  </si>
  <si>
    <t>catalytic converter production, selective catalytic reduction, 200 litreRoWcatalytic converter, selective catalytic reduction, 200 litreunit</t>
  </si>
  <si>
    <t>catalytic converter production, selective catalytic reduction, 200 litre</t>
  </si>
  <si>
    <t>catalytic converter, selective catalytic reduction, 200 litre</t>
  </si>
  <si>
    <t>catalytic converter production, selective catalytic reduction, 200 litreRERcatalytic converter, selective catalytic reduction, 200 litreunit</t>
  </si>
  <si>
    <t>catalytic converter production, three-way, 19.1lRoWcatalytic converter, three-way, 19.1lunit</t>
  </si>
  <si>
    <t>catalytic converter production, three-way, 19.1l</t>
  </si>
  <si>
    <t>catalytic converter, three-way, 19.1l</t>
  </si>
  <si>
    <t>catalytic converter production, three-way, 19.1lRERcatalytic converter, three-way, 19.1lunit</t>
  </si>
  <si>
    <t>catalytic converter production, three-way, mini CHP plantCHcatalytic converter, three-way, mini CHP plantunit</t>
  </si>
  <si>
    <t>catalytic converter production, three-way, mini CHP plant</t>
  </si>
  <si>
    <t>catalytic converter, three-way, mini CHP plant</t>
  </si>
  <si>
    <t>catalytic converter production, three-way, mini CHP plantRoWcatalytic converter, three-way, mini CHP plantunit</t>
  </si>
  <si>
    <t>catch crop growing, phacelia, September-October, organic fertiliser 40 kg NGLOphacelia silagekg</t>
  </si>
  <si>
    <t>catch crop growing, phacelia, September-October, organic fertiliser 40 kg N</t>
  </si>
  <si>
    <t>phacelia silage</t>
  </si>
  <si>
    <t>catch crop growing, phacelia, September-October, organic fertiliser 60 kg NCHphacelia silagekg</t>
  </si>
  <si>
    <t>catch crop growing, phacelia, September-October, organic fertiliser 60 kg N</t>
  </si>
  <si>
    <t>catch crop growing, phacelia, September-October, organic fertiliser 60 kg NRoWphacelia silagekg</t>
  </si>
  <si>
    <t>catch crop growing, ryegrass, August-April, organic fertiliser 60 kg N, three cutsCHryegrass silagekg</t>
  </si>
  <si>
    <t>catch crop growing, ryegrass, August-April, organic fertiliser 60 kg N, three cuts</t>
  </si>
  <si>
    <t>ryegrass silage</t>
  </si>
  <si>
    <t>catch crop growing, ryegrass, August-April, organic fertiliser 80 kg N, three cutsCHryegrass silagekg</t>
  </si>
  <si>
    <t>catch crop growing, ryegrass, August-April, organic fertiliser 80 kg N, three cuts</t>
  </si>
  <si>
    <t>catch crop growing, ryegrass, September-April, organic fertiliser 40 kg N, one cutCHryegrass silagekg</t>
  </si>
  <si>
    <t>catch crop growing, ryegrass, September-April, organic fertiliser 40 kg N, one cut</t>
  </si>
  <si>
    <t>catch crop growing, ryegrass, September-April, organic fertiliser 60 kg N, one cutCHryegrass silagekg</t>
  </si>
  <si>
    <t>catch crop growing, ryegrass, September-April, organic fertiliser 60 kg N, one cut</t>
  </si>
  <si>
    <t>catch crop growing, ryegrass-Egyptian&amp;Persian clover-mixture, August-October, not fertilised, one cutCHryegrass-Egyptian&amp;Persian clover-mixture silagekg</t>
  </si>
  <si>
    <t>catch crop growing, ryegrass-Egyptian&amp;Persian clover-mixture, August-October, not fertilised, one cut</t>
  </si>
  <si>
    <t>ryegrass-Egyptian&amp;Persian clover-mixture silage</t>
  </si>
  <si>
    <t>catch crop growing, ryegrass-Egyptian&amp;Persian clover-mixture, August-October, organic fertiliser 30 kg N, one cutCHryegrass-Egyptian&amp;Persian clover-mixture silagekg</t>
  </si>
  <si>
    <t>catch crop growing, ryegrass-Egyptian&amp;Persian clover-mixture, August-October, organic fertiliser 30 kg N, one cut</t>
  </si>
  <si>
    <t>catch crop growing, ryegrass-Egyptian&amp;Persian clover-mixture, August-October, organic fertiliser 30 kg N, two cutsCHryegrass-Egyptian&amp;Persian clover-mixture silagekg</t>
  </si>
  <si>
    <t>catch crop growing, ryegrass-Egyptian&amp;Persian clover-mixture, August-October, organic fertiliser 30 kg N, two cuts</t>
  </si>
  <si>
    <t>catch crop growing, ryegrass-Egyptian&amp;Persian clover-mixture, August-October, organic fertiliser 60 kg N, two cutsCHryegrass-Egyptian&amp;Persian clover-mixture silagekg</t>
  </si>
  <si>
    <t>catch crop growing, ryegrass-Egyptian&amp;Persian clover-mixture, August-October, organic fertiliser 60 kg N, two cuts</t>
  </si>
  <si>
    <t>catch crop growing, ryegrass-red&amp;Egyptian clover-mixture, August-April, organic fertiliser 60 kg N, three cutsCHryegrass-red&amp;Egyptian clover-mixture silagekg</t>
  </si>
  <si>
    <t>catch crop growing, ryegrass-red&amp;Egyptian clover-mixture, August-April, organic fertiliser 60 kg N, three cuts</t>
  </si>
  <si>
    <t>ryegrass-red&amp;Egyptian clover-mixture silage</t>
  </si>
  <si>
    <t>catch crop growing, ryegrass-red&amp;Egyptian clover-mixture, August-April, organic fertiliser 80 kg N, three cutsCHryegrass-red&amp;Egyptian clover-mixture silagekg</t>
  </si>
  <si>
    <t>catch crop growing, ryegrass-red&amp;Egyptian clover-mixture, August-April, organic fertiliser 80 kg N, three cuts</t>
  </si>
  <si>
    <t>catch crop growing, ryegrass-red&amp;Egyptian clover-mixture, September-April, organic fertiliser 40 kg N, one cutCHryegrass-red&amp;Egyptian clover-mixture silagekg</t>
  </si>
  <si>
    <t>catch crop growing, ryegrass-red&amp;Egyptian clover-mixture, September-April, organic fertiliser 40 kg N, one cut</t>
  </si>
  <si>
    <t>catch crop growing, ryegrass-red&amp;Egyptian clover-mixture, September-April, organic fertiliser 60 kg N, one cutCHryegrass-red&amp;Egyptian clover-mixture silagekg</t>
  </si>
  <si>
    <t>catch crop growing, ryegrass-red&amp;Egyptian clover-mixture, September-April, organic fertiliser 60 kg N, one cut</t>
  </si>
  <si>
    <t>catch crop growing, sunflower, August-October, organic fertiliser 20 kg NCHsunflower silagekg</t>
  </si>
  <si>
    <t>catch crop growing, sunflower, August-October, organic fertiliser 20 kg N</t>
  </si>
  <si>
    <t>sunflower silage</t>
  </si>
  <si>
    <t>catch crop growing, sunflower, August-October, organic fertiliser 20 kg NRoWsunflower silagekg</t>
  </si>
  <si>
    <t>catch crop growing, sunflower, August-October, organic fertiliser 30 kg NCHsunflower silagekg</t>
  </si>
  <si>
    <t>catch crop growing, sunflower, August-October, organic fertiliser 30 kg N</t>
  </si>
  <si>
    <t>catch crop growing, sunflower, August-October, organic fertiliser 30 kg NRoWsunflower silagekg</t>
  </si>
  <si>
    <t>cathode production, LFP, for Li-ion batteryCNcathode, LFP, for Li-ion batterykg</t>
  </si>
  <si>
    <t>cathode production, LFP, for Li-ion battery</t>
  </si>
  <si>
    <t>cathode, LFP, for Li-ion battery</t>
  </si>
  <si>
    <t>cathode production, LFP, for Li-ion batteryRoWcathode, LFP, for Li-ion batterykg</t>
  </si>
  <si>
    <t>cathode production, LiMn2O4, for Li-ion batteryCNcathode, LiMn2O4, for Li-ion batterykg</t>
  </si>
  <si>
    <t>cathode production, LiMn2O4, for Li-ion battery</t>
  </si>
  <si>
    <t>cathode, LiMn2O4, for Li-ion battery</t>
  </si>
  <si>
    <t>cathode production, LiMn2O4, for Li-ion batteryRoWcathode, LiMn2O4, for Li-ion batterykg</t>
  </si>
  <si>
    <t>cathode production, NCA, for Li-ion batteryCNcathode, NCA, for Li-ion batterykg</t>
  </si>
  <si>
    <t>cathode production, NCA, for Li-ion battery</t>
  </si>
  <si>
    <t>cathode, NCA, for Li-ion battery</t>
  </si>
  <si>
    <t>cathode production, NCA, for Li-ion batteryRoWcathode, NCA, for Li-ion batterykg</t>
  </si>
  <si>
    <t>cathode production, NMC111, for Li-ion batteryCNcathode, NMC111, for Li-ion batterykg</t>
  </si>
  <si>
    <t>cathode production, NMC111, for Li-ion battery</t>
  </si>
  <si>
    <t>cathode, NMC111, for Li-ion battery</t>
  </si>
  <si>
    <t>cathode production, NMC111, for Li-ion batteryRoWcathode, NMC111, for Li-ion batterykg</t>
  </si>
  <si>
    <t>cathode production, NMC811, for Li-ion batteryCNcathode, NMC811, for Li-ion batterykg</t>
  </si>
  <si>
    <t>cathode production, NMC811, for Li-ion battery</t>
  </si>
  <si>
    <t>cathode, NMC811, for Li-ion battery</t>
  </si>
  <si>
    <t>cathode production, NMC811, for Li-ion batteryRoWcathode, NMC811, for Li-ion batterykg</t>
  </si>
  <si>
    <t>cathode production, for aluminium electrolysisRoWcathode, for aluminium electrolysiskg</t>
  </si>
  <si>
    <t>cathode production, for aluminium electrolysis</t>
  </si>
  <si>
    <t>cathode, for aluminium electrolysis</t>
  </si>
  <si>
    <t>cathode production, for aluminium electrolysisRERcathode, for aluminium electrolysiskg</t>
  </si>
  <si>
    <t>cathode-ray tube production, cathode ray tube displayGLOcathode-ray tube, cathode ray tube displaykg</t>
  </si>
  <si>
    <t>cathode-ray tube production, cathode ray tube display</t>
  </si>
  <si>
    <t>cathode-ray tube, cathode ray tube display</t>
  </si>
  <si>
    <t>cationic resin productionCHcationic resinkg</t>
  </si>
  <si>
    <t>cationic resin production</t>
  </si>
  <si>
    <t>cationic resin</t>
  </si>
  <si>
    <t>cationic resin productionRoWcationic resinkg</t>
  </si>
  <si>
    <t>cattle for slaughtering, live weight to generic market for red meat, live weightGLOred meat, live weightkg</t>
  </si>
  <si>
    <t>cattle for slaughtering, live weight to generic market for red meat, live weight</t>
  </si>
  <si>
    <t>red meat, live weight</t>
  </si>
  <si>
    <t>cauliflower productionGLOcauliflowerkg</t>
  </si>
  <si>
    <t>cauliflower production</t>
  </si>
  <si>
    <t>cauliflower</t>
  </si>
  <si>
    <t>celery675 productionGLOcelerykg</t>
  </si>
  <si>
    <t>celery675 production</t>
  </si>
  <si>
    <t>celery</t>
  </si>
  <si>
    <t>cellulose fibre productionCHcellulose fibrekg</t>
  </si>
  <si>
    <t>cellulose fibre production</t>
  </si>
  <si>
    <t>cellulose fibre</t>
  </si>
  <si>
    <t>cellulose fibre productionRoWcellulose fibrekg</t>
  </si>
  <si>
    <t>cement cast plaster floor productionCHcement cast plaster floorkg</t>
  </si>
  <si>
    <t>cement cast plaster floor production</t>
  </si>
  <si>
    <t>cement cast plaster floor</t>
  </si>
  <si>
    <t>cement cast plaster floor productionRoWcement cast plaster floorkg</t>
  </si>
  <si>
    <t>cement factory constructionCHcement factoryunit</t>
  </si>
  <si>
    <t>cement factory construction</t>
  </si>
  <si>
    <t>cement factory</t>
  </si>
  <si>
    <t>cement factory constructionRoWcement factoryunit</t>
  </si>
  <si>
    <t>cement mortar productionCHcement mortarkg</t>
  </si>
  <si>
    <t>cement mortar production</t>
  </si>
  <si>
    <t>cement mortar</t>
  </si>
  <si>
    <t>cement mortar productionRoWcement mortarkg</t>
  </si>
  <si>
    <t>cement mortar production, hand-mixed, on-siteRoWcement mortarkg</t>
  </si>
  <si>
    <t>cement mortar production, hand-mixed, on-site</t>
  </si>
  <si>
    <t>cement mortar production, hand-mixed, on-siteINcement mortarkg</t>
  </si>
  <si>
    <t>cement plaster production, hand-mixed on siteRoWcement plasterm3</t>
  </si>
  <si>
    <t>cement plaster production, hand-mixed on site</t>
  </si>
  <si>
    <t>cement plaster</t>
  </si>
  <si>
    <t>cement plaster production, hand-mixed on siteINcement plasterm3</t>
  </si>
  <si>
    <t>cement production, ARTCOcement, ARTkg</t>
  </si>
  <si>
    <t>cement production, ART</t>
  </si>
  <si>
    <t>cement, ART</t>
  </si>
  <si>
    <t>cement production, ARTCOhard coal ashkg</t>
  </si>
  <si>
    <t>cement production, CEM II/ACA-QCcement, CEM II/Akg</t>
  </si>
  <si>
    <t>cement production, CEM II/A</t>
  </si>
  <si>
    <t>cement, CEM II/A</t>
  </si>
  <si>
    <t>cement production, CEM II/ACHcement, CEM II/Akg</t>
  </si>
  <si>
    <t>cement production, CEM II/AEurope without Switzerlandcement, CEM II/Akg</t>
  </si>
  <si>
    <t>cement production, CEM II/AEurope without Switzerlandhard coal ashkg</t>
  </si>
  <si>
    <t>cement production, CEM II/ARoWcement, CEM II/Akg</t>
  </si>
  <si>
    <t>cement production, CEM II/ARoWhard coal ashkg</t>
  </si>
  <si>
    <t>cement production, CEM II/A-LZAcement, CEM II/A-Lkg</t>
  </si>
  <si>
    <t>cement production, CEM II/A-L</t>
  </si>
  <si>
    <t>cement, CEM II/A-L</t>
  </si>
  <si>
    <t>cement production, CEM II/A-SZAcement, CEM II/A-Skg</t>
  </si>
  <si>
    <t>cement production, CEM II/A-S</t>
  </si>
  <si>
    <t>cement, CEM II/A-S</t>
  </si>
  <si>
    <t>cement production, CEM II/A-VZAcement, CEM II/A-Vkg</t>
  </si>
  <si>
    <t>cement production, CEM II/A-V</t>
  </si>
  <si>
    <t>cement, CEM II/A-V</t>
  </si>
  <si>
    <t>cement production, CEM II/A-VZAhard coal ashkg</t>
  </si>
  <si>
    <t>cement production, CEM II/BCHcement, CEM II/Bkg</t>
  </si>
  <si>
    <t>cement production, CEM II/B</t>
  </si>
  <si>
    <t>cement, CEM II/B</t>
  </si>
  <si>
    <t>cement production, CEM II/BCHhard coal ashkg</t>
  </si>
  <si>
    <t>cement production, CEM II/BEurope without Switzerlandcement, CEM II/Bkg</t>
  </si>
  <si>
    <t>cement production, CEM II/BEurope without Switzerlandhard coal ashkg</t>
  </si>
  <si>
    <t>cement production, CEM II/BRoWcement, CEM II/Bkg</t>
  </si>
  <si>
    <t>cement production, CEM II/BRoWhard coal ashkg</t>
  </si>
  <si>
    <t>cement production, CEM II/B-LZAcement, CEM II/B-Lkg</t>
  </si>
  <si>
    <t>cement production, CEM II/B-L</t>
  </si>
  <si>
    <t>cement, CEM II/B-L</t>
  </si>
  <si>
    <t>cement production, CEM II/B-SZAcement, CEM II/B-Skg</t>
  </si>
  <si>
    <t>cement production, CEM II/B-S</t>
  </si>
  <si>
    <t>cement, CEM II/B-S</t>
  </si>
  <si>
    <t>cement production, CEM II/B-VZAcement, CEM II/B-Vkg</t>
  </si>
  <si>
    <t>cement production, CEM II/B-V</t>
  </si>
  <si>
    <t>cement, CEM II/B-V</t>
  </si>
  <si>
    <t>cement production, CEM II/B-VZAhard coal ashkg</t>
  </si>
  <si>
    <t>cement production, CEM III/ACHcement, CEM III/Akg</t>
  </si>
  <si>
    <t>cement production, CEM III/A</t>
  </si>
  <si>
    <t>cement, CEM III/A</t>
  </si>
  <si>
    <t>cement production, CEM III/AEurope without Switzerlandcement, CEM III/Akg</t>
  </si>
  <si>
    <t>cement production, CEM III/ARoWcement, CEM III/Akg</t>
  </si>
  <si>
    <t>cement production, CEM III/AZAcement, CEM III/Akg</t>
  </si>
  <si>
    <t>cement production, CEM III/BCHcement, CEM III/Bkg</t>
  </si>
  <si>
    <t>cement production, CEM III/B</t>
  </si>
  <si>
    <t>cement, CEM III/B</t>
  </si>
  <si>
    <t>cement production, CEM III/BEurope without Switzerlandcement, CEM III/Bkg</t>
  </si>
  <si>
    <t>cement production, CEM III/BRoWcement, CEM III/Bkg</t>
  </si>
  <si>
    <t>cement production, CEM III/CCHcement, CEM III/Ckg</t>
  </si>
  <si>
    <t>cement production, CEM III/C</t>
  </si>
  <si>
    <t>cement, CEM III/C</t>
  </si>
  <si>
    <t>cement production, CEM III/CEurope without Switzerlandcement, CEM III/Ckg</t>
  </si>
  <si>
    <t>cement production, CEM III/CRoWcement, CEM III/Ckg</t>
  </si>
  <si>
    <t>cement production, CEM IV/ACHcement, CEM IV/Akg</t>
  </si>
  <si>
    <t>cement production, CEM IV/A</t>
  </si>
  <si>
    <t>cement, CEM IV/A</t>
  </si>
  <si>
    <t>cement production, CEM IV/ACHhard coal ashkg</t>
  </si>
  <si>
    <t>cement production, CEM IV/AEurope without Switzerlandcement, CEM IV/Akg</t>
  </si>
  <si>
    <t>cement production, CEM IV/AEurope without Switzerlandhard coal ashkg</t>
  </si>
  <si>
    <t>cement production, CEM IV/ARoWcement, CEM IV/Akg</t>
  </si>
  <si>
    <t>cement production, CEM IV/ARoWhard coal ashkg</t>
  </si>
  <si>
    <t>cement production, CEM IV/BCHcement, CEM IV/Bkg</t>
  </si>
  <si>
    <t>cement production, CEM IV/B</t>
  </si>
  <si>
    <t>cement, CEM IV/B</t>
  </si>
  <si>
    <t>cement production, CEM IV/BCHhard coal ashkg</t>
  </si>
  <si>
    <t>cement production, CEM IV/BEurope without Switzerlandcement, CEM IV/Bkg</t>
  </si>
  <si>
    <t>cement production, CEM IV/BEurope without Switzerlandhard coal ashkg</t>
  </si>
  <si>
    <t>cement production, CEM IV/BRoWcement, CEM IV/Bkg</t>
  </si>
  <si>
    <t>cement production, CEM IV/BRoWhard coal ashkg</t>
  </si>
  <si>
    <t>cement production, CEM V/ACHcement, CEM V/Akg</t>
  </si>
  <si>
    <t>cement production, CEM V/A</t>
  </si>
  <si>
    <t>cement, CEM V/A</t>
  </si>
  <si>
    <t>cement production, CEM V/ACHhard coal ashkg</t>
  </si>
  <si>
    <t>cement production, CEM V/AEurope without Switzerlandcement, CEM V/Akg</t>
  </si>
  <si>
    <t>cement production, CEM V/AEurope without Switzerlandhard coal ashkg</t>
  </si>
  <si>
    <t>cement production, CEM V/ARoWcement, CEM V/Akg</t>
  </si>
  <si>
    <t>cement production, CEM V/ARoWhard coal ashkg</t>
  </si>
  <si>
    <t>cement production, CEM V/BCHcement, CEM V/Bkg</t>
  </si>
  <si>
    <t>cement production, CEM V/B</t>
  </si>
  <si>
    <t>cement, CEM V/B</t>
  </si>
  <si>
    <t>cement production, CEM V/BCHhard coal ashkg</t>
  </si>
  <si>
    <t>cement production, CEM V/BEurope without Switzerlandcement, CEM V/Bkg</t>
  </si>
  <si>
    <t>cement production, CEM V/BEurope without Switzerlandhard coal ashkg</t>
  </si>
  <si>
    <t>cement production, CEM V/BRoWcement, CEM V/Bkg</t>
  </si>
  <si>
    <t>cement production, CEM V/BRoWhard coal ashkg</t>
  </si>
  <si>
    <t>cement production, CP II-EBRcement, CP II-Ekg</t>
  </si>
  <si>
    <t>cement production, CP II-E</t>
  </si>
  <si>
    <t>cement, CP II-E</t>
  </si>
  <si>
    <t>cement production, CP II-FBRcement, CP II-Fkg</t>
  </si>
  <si>
    <t>cement production, CP II-F</t>
  </si>
  <si>
    <t>cement, CP II-F</t>
  </si>
  <si>
    <t>cement production, CP II-ZBRcement, CP II-Zkg</t>
  </si>
  <si>
    <t>cement production, CP II-Z</t>
  </si>
  <si>
    <t>cement, CP II-Z</t>
  </si>
  <si>
    <t>cement production, CP II-ZBRhard coal ashkg</t>
  </si>
  <si>
    <t>cement production, CP II-ZBRnickel smelter slagkg</t>
  </si>
  <si>
    <t>nickel smelter slag</t>
  </si>
  <si>
    <t>cement production, CP IIIBRcement, CP IIIkg</t>
  </si>
  <si>
    <t>cement production, CP III</t>
  </si>
  <si>
    <t>cement, CP III</t>
  </si>
  <si>
    <t>cement production, CP IVBRcement, CP IVkg</t>
  </si>
  <si>
    <t>cement production, CP IV</t>
  </si>
  <si>
    <t>cement, CP IV</t>
  </si>
  <si>
    <t>cement production, CP IVBRhard coal ashkg</t>
  </si>
  <si>
    <t>cement production, CP IVBRnickel smelter slagkg</t>
  </si>
  <si>
    <t>cement production, CP V RSBRcement, CP V RSkg</t>
  </si>
  <si>
    <t>cement production, CP V RS</t>
  </si>
  <si>
    <t>cement, CP V RS</t>
  </si>
  <si>
    <t>cement production, CP V RSBRhard coal ashkg</t>
  </si>
  <si>
    <t>cement production, CP V RSBRnickel smelter slagkg</t>
  </si>
  <si>
    <t>cement production, PortlandBRcement, Portlandkg</t>
  </si>
  <si>
    <t>cement production, Portland</t>
  </si>
  <si>
    <t>cement, Portland</t>
  </si>
  <si>
    <t>cement production, PortlandCA-QCcement, Portlandkg</t>
  </si>
  <si>
    <t>cement production, PortlandCHcement, Portlandkg</t>
  </si>
  <si>
    <t>cement production, PortlandEurope without Switzerlandcement, Portlandkg</t>
  </si>
  <si>
    <t>cement production, PortlandINcement, Portlandkg</t>
  </si>
  <si>
    <t>cement production, PortlandPEcement, Portlandkg</t>
  </si>
  <si>
    <t>cement production, PortlandRoWcement, Portlandkg</t>
  </si>
  <si>
    <t>cement production, PortlandUScement, Portlandkg</t>
  </si>
  <si>
    <t>cement production, PortlandZAcement, Portlandkg</t>
  </si>
  <si>
    <t>cement production, Portland SlagINcement, Portland Slagkg</t>
  </si>
  <si>
    <t>cement production, Portland Slag</t>
  </si>
  <si>
    <t>cement, Portland Slag</t>
  </si>
  <si>
    <t>cement production, Pozzolana PortlandINcement, Pozzolana Portlandkg</t>
  </si>
  <si>
    <t>cement production, Pozzolana Portland</t>
  </si>
  <si>
    <t>cement, Pozzolana Portland</t>
  </si>
  <si>
    <t>cement production, Pozzolana PortlandINhard coal ashkg</t>
  </si>
  <si>
    <t>cement production, ZN/D, new alternative constituents 36-50%, in conformity with SIA 2049CHcement, ZN/D, new alternative constituents 36-50%, in conformity with SIA 2049kg</t>
  </si>
  <si>
    <t>cement production, ZN/D, new alternative constituents 36-50%, in conformity with SIA 2049</t>
  </si>
  <si>
    <t>cement, ZN/D, new alternative constituents 36-50%, in conformity with SIA 2049</t>
  </si>
  <si>
    <t>cement production, ZN/D, new alternative constituents 36-50%, in conformity with SIA 2049CHinert wastekg</t>
  </si>
  <si>
    <t>inert waste</t>
  </si>
  <si>
    <t>cement production, ZN/D, new alternative constituents 36-50%, in conformity with SIA 2049CHwaste brickkg</t>
  </si>
  <si>
    <t>waste brick</t>
  </si>
  <si>
    <t>cement production, ZN/D, new alternative constituents 36-50%, in conformity with SIA 2049CHwaste concrete gravelkg</t>
  </si>
  <si>
    <t>waste concrete gravel</t>
  </si>
  <si>
    <t>cement production, type I (SM)UScement, type I (SM)kg</t>
  </si>
  <si>
    <t>cement production, type I (SM)</t>
  </si>
  <si>
    <t>cement, type I (SM)</t>
  </si>
  <si>
    <t>cement production, type I-PMUScement, type I-PMkg</t>
  </si>
  <si>
    <t>cement production, type I-PM</t>
  </si>
  <si>
    <t>cement, type I-PM</t>
  </si>
  <si>
    <t>cement production, type I-PMUShard coal ashkg</t>
  </si>
  <si>
    <t>cement production, type ICoPEcement, type ICokg</t>
  </si>
  <si>
    <t>cement production, type ICo</t>
  </si>
  <si>
    <t>cement, type ICo</t>
  </si>
  <si>
    <t>cement production, type ICoPEhard coal ashkg</t>
  </si>
  <si>
    <t>cement production, type IPPEcement, type IPkg</t>
  </si>
  <si>
    <t>cement production, type IP</t>
  </si>
  <si>
    <t>cement, type IP</t>
  </si>
  <si>
    <t>cement production, type IP/PUScement, type IP/Pkg</t>
  </si>
  <si>
    <t>cement production, type IP/P</t>
  </si>
  <si>
    <t>cement, type IP/P</t>
  </si>
  <si>
    <t>cement production, type IP/PUShard coal ashkg</t>
  </si>
  <si>
    <t>cement production, type ISUScement, type ISkg</t>
  </si>
  <si>
    <t>cement production, type IS</t>
  </si>
  <si>
    <t>cement, type IS</t>
  </si>
  <si>
    <t>cement production, type SUScement, type Skg</t>
  </si>
  <si>
    <t>cement production, type S</t>
  </si>
  <si>
    <t>cement, type S</t>
  </si>
  <si>
    <t>cement production, type general useCOcement, type general usekg</t>
  </si>
  <si>
    <t>cement production, type general use</t>
  </si>
  <si>
    <t>cement, type general use</t>
  </si>
  <si>
    <t>cement production, type general useCOhard coal ashkg</t>
  </si>
  <si>
    <t>cement tile productionCHcement tilekg</t>
  </si>
  <si>
    <t>cement tile production</t>
  </si>
  <si>
    <t>cement tile</t>
  </si>
  <si>
    <t>cement tile productionRoWcement tilekg</t>
  </si>
  <si>
    <t>cement, all types to generic market for cement, unspecifiedBRcement, unspecifiedkg</t>
  </si>
  <si>
    <t>cement, all types to generic market for cement, unspecified</t>
  </si>
  <si>
    <t>cement, unspecified</t>
  </si>
  <si>
    <t>cement, all types to generic market for cement, unspecifiedCA-QCcement, unspecifiedkg</t>
  </si>
  <si>
    <t>cement, all types to generic market for cement, unspecifiedCHcement, unspecifiedkg</t>
  </si>
  <si>
    <t>cement, all types to generic market for cement, unspecifiedCOcement, unspecifiedkg</t>
  </si>
  <si>
    <t>cement, all types to generic market for cement, unspecifiedEurope without Switzerlandcement, unspecifiedkg</t>
  </si>
  <si>
    <t>cement, all types to generic market for cement, unspecifiedINcement, unspecifiedkg</t>
  </si>
  <si>
    <t>cement, all types to generic market for cement, unspecifiedPEcement, unspecifiedkg</t>
  </si>
  <si>
    <t>cement, all types to generic market for cement, unspecifiedRoWcement, unspecifiedkg</t>
  </si>
  <si>
    <t>cement, all types to generic market for cement, unspecifiedUScement, unspecifiedkg</t>
  </si>
  <si>
    <t>cement, all types to generic market for cement, unspecifiedZAcement, unspecifiedkg</t>
  </si>
  <si>
    <t>cement, unspecified, import from EuropeCHcement, unspecifiedkg</t>
  </si>
  <si>
    <t>cement, unspecified, import from Europe</t>
  </si>
  <si>
    <t>ceramic factory constructionCHceramic factoryunit</t>
  </si>
  <si>
    <t>ceramic factory construction</t>
  </si>
  <si>
    <t>ceramic factory</t>
  </si>
  <si>
    <t>ceramic factory constructionRoWceramic factoryunit</t>
  </si>
  <si>
    <t>ceramic tile productionCHceramic tilekg</t>
  </si>
  <si>
    <t>ceramic tile production</t>
  </si>
  <si>
    <t>ceramic tile</t>
  </si>
  <si>
    <t>ceramic tile productionRoWceramic tilekg</t>
  </si>
  <si>
    <t>cerium oxide to generic market for mischmetalGLOmischmetalkg</t>
  </si>
  <si>
    <t>cerium oxide to generic market for mischmetal</t>
  </si>
  <si>
    <t>mischmetal</t>
  </si>
  <si>
    <t>charcoal productionGLOcharcoalkg</t>
  </si>
  <si>
    <t>charcoal production</t>
  </si>
  <si>
    <t>charcoal</t>
  </si>
  <si>
    <t>charger production, for electric passenger carGLOcharger, electric passenger carkg</t>
  </si>
  <si>
    <t>charger production, for electric passenger car</t>
  </si>
  <si>
    <t>charger, electric passenger car</t>
  </si>
  <si>
    <t>charger production, for electric scooterGLOcharger, for electric scooterkg</t>
  </si>
  <si>
    <t>charger production, for electric scooter</t>
  </si>
  <si>
    <t>charger, for electric scooter</t>
  </si>
  <si>
    <t>chassis production, internet access equipmentRoWchassis, internet access equipmentkg</t>
  </si>
  <si>
    <t>chassis production, internet access equipment</t>
  </si>
  <si>
    <t>chassis, internet access equipment</t>
  </si>
  <si>
    <t>chassis production, internet access equipmentRERchassis, internet access equipmentkg</t>
  </si>
  <si>
    <t>cheese production, soft, from cow milkGLOcheese, from cow milk, fresh, unripenedkg</t>
  </si>
  <si>
    <t>cheese production, soft, from cow milk</t>
  </si>
  <si>
    <t>cheese, from cow milk, fresh, unripened</t>
  </si>
  <si>
    <t>cheese production, soft, from cow milkGLOwheykg</t>
  </si>
  <si>
    <t>whey</t>
  </si>
  <si>
    <t>chemi-thermomechanical pulp productionRoWchemi-thermomechanical pulpkg</t>
  </si>
  <si>
    <t>chemi-thermomechanical pulp production</t>
  </si>
  <si>
    <t>chemi-thermomechanical pulp</t>
  </si>
  <si>
    <t>chemi-thermomechanical pulp productionRERchemi-thermomechanical pulpkg</t>
  </si>
  <si>
    <t>chemical factory constructionRoWchemical factorykg</t>
  </si>
  <si>
    <t>chemical factory construction</t>
  </si>
  <si>
    <t>chemical factory</t>
  </si>
  <si>
    <t>chemical factory constructionRERchemical factorykg</t>
  </si>
  <si>
    <t>chemical factory construction, organicsRoWchemical factory, organicsunit</t>
  </si>
  <si>
    <t>chemical factory construction, organics</t>
  </si>
  <si>
    <t>chemical factory, organics</t>
  </si>
  <si>
    <t>chemical factory construction, organicsRERchemical factory, organicsunit</t>
  </si>
  <si>
    <t>chemical production, inorganicGLOchemical, inorganickg</t>
  </si>
  <si>
    <t>chemical production, inorganic</t>
  </si>
  <si>
    <t>chemical, inorganic</t>
  </si>
  <si>
    <t>chemical production, organicGLOchemical, organickg</t>
  </si>
  <si>
    <t>chemical production, organic</t>
  </si>
  <si>
    <t>chemical, organic</t>
  </si>
  <si>
    <t>chichibabin aminationRoWaminopyridinekg</t>
  </si>
  <si>
    <t>chichibabin amination</t>
  </si>
  <si>
    <t>aminopyridine</t>
  </si>
  <si>
    <t>chichibabin aminationRoWhydrogen, liquidkg</t>
  </si>
  <si>
    <t>hydrogen, liquid</t>
  </si>
  <si>
    <t>chichibabin aminationRERaminopyridinekg</t>
  </si>
  <si>
    <t>chichibabin aminationRERhydrogen, liquidkg</t>
  </si>
  <si>
    <t>chichibabin pyridine synthesisRoWhydrogen, liquidkg</t>
  </si>
  <si>
    <t>chichibabin pyridine synthesis</t>
  </si>
  <si>
    <t>chichibabin pyridine synthesisRoWpyridinekg</t>
  </si>
  <si>
    <t>pyridine</t>
  </si>
  <si>
    <t>chichibabin pyridine synthesisRERhydrogen, liquidkg</t>
  </si>
  <si>
    <t>chichibabin pyridine synthesisRERpyridinekg</t>
  </si>
  <si>
    <t>chicken productionGLOchicken for slaughtering, live weightkg</t>
  </si>
  <si>
    <t>chicken production</t>
  </si>
  <si>
    <t>chicken for slaughtering, live weight</t>
  </si>
  <si>
    <t>chickpea productionRoWchickpeakg</t>
  </si>
  <si>
    <t>chickpea production</t>
  </si>
  <si>
    <t>chickpea</t>
  </si>
  <si>
    <t>chickpea productionINchickpeakg</t>
  </si>
  <si>
    <t>chilli productionRoWchillikg</t>
  </si>
  <si>
    <t>chilli production</t>
  </si>
  <si>
    <t>chilli</t>
  </si>
  <si>
    <t>chilli productionIN-UPchillikg</t>
  </si>
  <si>
    <t>chimney productionCHchimneym</t>
  </si>
  <si>
    <t>chimney production</t>
  </si>
  <si>
    <t>chimney</t>
  </si>
  <si>
    <t>chimney productionRoWchimneym</t>
  </si>
  <si>
    <t>chipper production, mobile, dieselGLOchipper, mobile, dieselunit</t>
  </si>
  <si>
    <t>chipper production, mobile, diesel</t>
  </si>
  <si>
    <t>chipper, mobile, diesel</t>
  </si>
  <si>
    <t>chipper production, stationary, electricGLOchipper, stationary, electricunit</t>
  </si>
  <si>
    <t>chipper production, stationary, electric</t>
  </si>
  <si>
    <t>chipper, stationary, electric</t>
  </si>
  <si>
    <t>chlor-alkali electrolysis, diaphragm cellRoWchlorine, gaseouskg</t>
  </si>
  <si>
    <t>chlor-alkali electrolysis, diaphragm cell</t>
  </si>
  <si>
    <t>chlorine, gaseous</t>
  </si>
  <si>
    <t>chlor-alkali electrolysis, diaphragm cellRoWhydrogen, liquidkg</t>
  </si>
  <si>
    <t>chlor-alkali electrolysis, diaphragm cellRoWsodium hydroxide, without water, in 50% solution statekg</t>
  </si>
  <si>
    <t>sodium hydroxide, without water, in 50% solution state</t>
  </si>
  <si>
    <t>chlor-alkali electrolysis, diaphragm cellRERchlorine, gaseouskg</t>
  </si>
  <si>
    <t>chlor-alkali electrolysis, diaphragm cellRERhydrogen, liquidkg</t>
  </si>
  <si>
    <t>chlor-alkali electrolysis, diaphragm cellRERsodium hydroxide, without water, in 50% solution statekg</t>
  </si>
  <si>
    <t>chlor-alkali electrolysis, membrane cellCA-QCchlorine, gaseouskg</t>
  </si>
  <si>
    <t>chlor-alkali electrolysis, membrane cell</t>
  </si>
  <si>
    <t>chlor-alkali electrolysis, membrane cellCA-QChydrogen, liquidkg</t>
  </si>
  <si>
    <t>chlor-alkali electrolysis, membrane cellCA-QCsodium hydroxide, without water, in 50% solution statekg</t>
  </si>
  <si>
    <t>chlor-alkali electrolysis, membrane cellRoWchlorine, gaseouskg</t>
  </si>
  <si>
    <t>chlor-alkali electrolysis, membrane cellRoWhydrogen, liquidkg</t>
  </si>
  <si>
    <t>chlor-alkali electrolysis, membrane cellRoWsodium hydroxide, without water, in 50% solution statekg</t>
  </si>
  <si>
    <t>chlor-alkali electrolysis, membrane cellRERchlorine, gaseouskg</t>
  </si>
  <si>
    <t>chlor-alkali electrolysis, membrane cellRERhydrogen, liquidkg</t>
  </si>
  <si>
    <t>chlor-alkali electrolysis, membrane cellRERsodium hydroxide, without water, in 50% solution statekg</t>
  </si>
  <si>
    <t>chlor-alkali electrolysis, mercury cellRoWchlorine, gaseouskg</t>
  </si>
  <si>
    <t>chlor-alkali electrolysis, mercury cell</t>
  </si>
  <si>
    <t>chlor-alkali electrolysis, mercury cellRoWhydrogen, liquidkg</t>
  </si>
  <si>
    <t>chlor-alkali electrolysis, mercury cellRoWsodium hydroxide, without water, in 50% solution statekg</t>
  </si>
  <si>
    <t>chlor-alkali electrolysis, mercury cellRERchlorine, gaseouskg</t>
  </si>
  <si>
    <t>chlor-alkali electrolysis, mercury cellRERhydrogen, liquidkg</t>
  </si>
  <si>
    <t>chlor-alkali electrolysis, mercury cellRERsodium hydroxide, without water, in 50% solution statekg</t>
  </si>
  <si>
    <t>chloridazon productionGLOchloridazonkg</t>
  </si>
  <si>
    <t>chloridazon production</t>
  </si>
  <si>
    <t>chloridazon</t>
  </si>
  <si>
    <t>chlorine dioxide productionRoWchlorine dioxidekg</t>
  </si>
  <si>
    <t>chlorine dioxide production</t>
  </si>
  <si>
    <t>chlorine dioxide</t>
  </si>
  <si>
    <t>chlorine dioxide productionRERchlorine dioxidekg</t>
  </si>
  <si>
    <t>chlorine production, liquidRoWchlorine, liquidkg</t>
  </si>
  <si>
    <t>chlorine production, liquid</t>
  </si>
  <si>
    <t>chlorine, liquid</t>
  </si>
  <si>
    <t>chlorine production, liquidRERchlorine, liquidkg</t>
  </si>
  <si>
    <t>chlorine, for reuse in titanium tetrachloride production, to generic market for chlorineCNchlorine, liquidkg</t>
  </si>
  <si>
    <t>chlorine, for reuse in titanium tetrachloride production, to generic market for chlorine</t>
  </si>
  <si>
    <t>chlorine, for reuse in titanium tetrachloride production, to generic market for chlorineRoWchlorine, liquidkg</t>
  </si>
  <si>
    <t>chlorine, for reuse in titanium tetrachloride production, to generic market for chlorineJPchlorine, liquidkg</t>
  </si>
  <si>
    <t>JP</t>
  </si>
  <si>
    <t>chlorine, for reuse in zirconium and hafnium tetrachloride production, to generic market for chlorineFRchlorine, liquidkg</t>
  </si>
  <si>
    <t>chlorine, for reuse in zirconium and hafnium tetrachloride production, to generic market for chlorine</t>
  </si>
  <si>
    <t>chlorine, for reuse in zirconium and hafnium tetrachloride production, to generic market for chlorineRoWchlorine, liquidkg</t>
  </si>
  <si>
    <t>chlorine, for reuse in zirconium and hafnium tetrachloride production, to generic market for chlorineUSchlorine, liquidkg</t>
  </si>
  <si>
    <t>chlormequat chloride productionGLOchlormequat chloridekg</t>
  </si>
  <si>
    <t>chlormequat chloride production</t>
  </si>
  <si>
    <t>chlormequat chloride</t>
  </si>
  <si>
    <t>chloroacetic acid productionRoWchloroacetic acidkg</t>
  </si>
  <si>
    <t>chloroacetic acid production</t>
  </si>
  <si>
    <t>chloroacetic acid</t>
  </si>
  <si>
    <t>chloroacetic acid productionRERchloroacetic acidkg</t>
  </si>
  <si>
    <t>chloroacetyl chloride productionRoWchloroacetyl chloridekg</t>
  </si>
  <si>
    <t>chloroacetyl chloride production</t>
  </si>
  <si>
    <t>chloroacetyl chloride</t>
  </si>
  <si>
    <t>chloroacetyl chloride productionRERchloroacetyl chloridekg</t>
  </si>
  <si>
    <t>chlorodifluoromethane productionRoWchlorodifluoromethanekg</t>
  </si>
  <si>
    <t>chlorodifluoromethane production</t>
  </si>
  <si>
    <t>chlorodifluoromethane</t>
  </si>
  <si>
    <t>chlorodifluoromethane productionNLchlorodifluoromethanekg</t>
  </si>
  <si>
    <t>chlorofluorination of ethyleneGLOhexafluoroethanekg</t>
  </si>
  <si>
    <t>chlorofluorination of ethylene</t>
  </si>
  <si>
    <t>hexafluoroethane</t>
  </si>
  <si>
    <t>chlorofluorination of ethyleneGLOmonochloropentafluoroethanekg</t>
  </si>
  <si>
    <t>monochloropentafluoroethane</t>
  </si>
  <si>
    <t>chloromethyl methyl ether productionRoWchloromethyl methyl etherkg</t>
  </si>
  <si>
    <t>chloromethyl methyl ether production</t>
  </si>
  <si>
    <t>chloromethyl methyl ether</t>
  </si>
  <si>
    <t>chloromethyl methyl ether productionRERchloromethyl methyl etherkg</t>
  </si>
  <si>
    <t>chloronitrobenzene productionRoWchloronitrobenzenekg</t>
  </si>
  <si>
    <t>chloronitrobenzene production</t>
  </si>
  <si>
    <t>chloronitrobenzene</t>
  </si>
  <si>
    <t>chloronitrobenzene productionRERchloronitrobenzenekg</t>
  </si>
  <si>
    <t>chloropropionic acid productionRoWchloropropionic acidkg</t>
  </si>
  <si>
    <t>chloropropionic acid production</t>
  </si>
  <si>
    <t>chloropropionic acid</t>
  </si>
  <si>
    <t>chloropropionic acid productionRERchloropropionic acidkg</t>
  </si>
  <si>
    <t>chlorosulfonic acid productionRoWchlorosulfonic acidkg</t>
  </si>
  <si>
    <t>chlorosulfonic acid production</t>
  </si>
  <si>
    <t>chlorosulfonic acid</t>
  </si>
  <si>
    <t>chlorosulfonic acid productionRERchlorosulfonic acidkg</t>
  </si>
  <si>
    <t>chlorothalonil productionRoWchlorothalonilkg</t>
  </si>
  <si>
    <t>chlorothalonil production</t>
  </si>
  <si>
    <t>chlorothalonil</t>
  </si>
  <si>
    <t>chlorothalonil productionRERchlorothalonilkg</t>
  </si>
  <si>
    <t>chlorotoluron productionRoWchlorotoluronkg</t>
  </si>
  <si>
    <t>chlorotoluron production</t>
  </si>
  <si>
    <t>chlorotoluron</t>
  </si>
  <si>
    <t>chlorotoluron productionRERchlorotoluronkg</t>
  </si>
  <si>
    <t>chlorpropham productionGLOchlorprophamkg</t>
  </si>
  <si>
    <t>chlorpropham production</t>
  </si>
  <si>
    <t>chlorpropham</t>
  </si>
  <si>
    <t>chopping, maizeCHchopping, maizeha</t>
  </si>
  <si>
    <t>chopping, maize</t>
  </si>
  <si>
    <t>chopping, maizeRoWchopping, maizeha</t>
  </si>
  <si>
    <t>chromite ore concentrate productionRoWchromite ore concentratekg</t>
  </si>
  <si>
    <t>chromite ore concentrate production</t>
  </si>
  <si>
    <t>chromite ore concentrate</t>
  </si>
  <si>
    <t>chromite ore concentrate productionKZchromite ore concentratekg</t>
  </si>
  <si>
    <t>KZ</t>
  </si>
  <si>
    <t>chromium oxide production, flakesRoWchromium oxide, flakeskg</t>
  </si>
  <si>
    <t>chromium oxide production, flakesRERchromium oxide, flakeskg</t>
  </si>
  <si>
    <t>chromium productionRoWchromiumkg</t>
  </si>
  <si>
    <t>chromium production</t>
  </si>
  <si>
    <t>chromium</t>
  </si>
  <si>
    <t>chromium productionRERchromiumkg</t>
  </si>
  <si>
    <t>chromium steel drilling, computer numerical controlledRoWchromium steel removed by drilling, computer numerical controlledkg</t>
  </si>
  <si>
    <t>chromium steel drilling, computer numerical controlled</t>
  </si>
  <si>
    <t>chromium steel removed by drilling, computer numerical controlled</t>
  </si>
  <si>
    <t>chromium steel drilling, computer numerical controlledRERchromium steel removed by drilling, computer numerical controlledkg</t>
  </si>
  <si>
    <t>chromium steel drilling, conventionalRoWchromium steel removed by drilling, conventionalkg</t>
  </si>
  <si>
    <t>chromium steel drilling, conventional</t>
  </si>
  <si>
    <t>chromium steel removed by drilling, conventional</t>
  </si>
  <si>
    <t>chromium steel drilling, conventionalRERchromium steel removed by drilling, conventionalkg</t>
  </si>
  <si>
    <t>chromium steel milling, averageRoWchromium steel removed by milling, averagekg</t>
  </si>
  <si>
    <t>chromium steel milling, average</t>
  </si>
  <si>
    <t>chromium steel removed by milling, average</t>
  </si>
  <si>
    <t>chromium steel milling, averageRERchromium steel removed by milling, averagekg</t>
  </si>
  <si>
    <t>chromium steel milling, dressingRoWchromium steel removed by milling, dressingkg</t>
  </si>
  <si>
    <t>chromium steel milling, dressing</t>
  </si>
  <si>
    <t>chromium steel removed by milling, dressing</t>
  </si>
  <si>
    <t>chromium steel milling, dressingRERchromium steel removed by milling, dressingkg</t>
  </si>
  <si>
    <t>chromium steel milling, large partsRoWchromium steel removed by milling, large partskg</t>
  </si>
  <si>
    <t>chromium steel milling, large parts</t>
  </si>
  <si>
    <t>chromium steel removed by milling, large parts</t>
  </si>
  <si>
    <t>chromium steel milling, large partsRERchromium steel removed by milling, large partskg</t>
  </si>
  <si>
    <t>chromium steel milling, small partsRoWchromium steel removed by milling, small partskg</t>
  </si>
  <si>
    <t>chromium steel milling, small parts</t>
  </si>
  <si>
    <t>chromium steel removed by milling, small parts</t>
  </si>
  <si>
    <t>chromium steel milling, small partsRERchromium steel removed by milling, small partskg</t>
  </si>
  <si>
    <t>chromium steel pipe productionGLOchromium steel pipekg</t>
  </si>
  <si>
    <t>chromium steel pipe production</t>
  </si>
  <si>
    <t>chromium steel pipe</t>
  </si>
  <si>
    <t>chromium steel turning, average, computer numerical controlledRoWchromium steel removed by turning, average, computer numerical controlledkg</t>
  </si>
  <si>
    <t>chromium steel turning, average, computer numerical controlled</t>
  </si>
  <si>
    <t>chromium steel removed by turning, average, computer numerical controlled</t>
  </si>
  <si>
    <t>chromium steel turning, average, computer numerical controlledRERchromium steel removed by turning, average, computer numerical controlledkg</t>
  </si>
  <si>
    <t>chromium steel turning, average, conventionalRoWchromium steel removed by turning, average, conventionalkg</t>
  </si>
  <si>
    <t>chromium steel turning, average, conventional</t>
  </si>
  <si>
    <t>chromium steel removed by turning, average, conventional</t>
  </si>
  <si>
    <t>chromium steel turning, average, conventionalRERchromium steel removed by turning, average, conventionalkg</t>
  </si>
  <si>
    <t>chromium steel turning, primarily dressing, computer numerical controlledRoWchromium steel removed by turning, primarily dressing, computer numerical controlledkg</t>
  </si>
  <si>
    <t>chromium steel turning, primarily dressing, computer numerical controlled</t>
  </si>
  <si>
    <t>chromium steel removed by turning, primarily dressing, computer numerical controlled</t>
  </si>
  <si>
    <t>chromium steel turning, primarily dressing, computer numerical controlledRERchromium steel removed by turning, primarily dressing, computer numerical controlledkg</t>
  </si>
  <si>
    <t>chromium steel turning, primarily dressing, conventionalRoWchromium steel removed by turning, primarily dressing, conventionalkg</t>
  </si>
  <si>
    <t>chromium steel turning, primarily dressing, conventional</t>
  </si>
  <si>
    <t>chromium steel removed by turning, primarily dressing, conventional</t>
  </si>
  <si>
    <t>chromium steel turning, primarily dressing, conventionalRERchromium steel removed by turning, primarily dressing, conventionalkg</t>
  </si>
  <si>
    <t>chromium steel turning, primarily roughing, computer numerical controlledRoWchromium steel removed by turning, primarily roughing, computer numerical controlledkg</t>
  </si>
  <si>
    <t>chromium steel turning, primarily roughing, computer numerical controlled</t>
  </si>
  <si>
    <t>chromium steel removed by turning, primarily roughing, computer numerical controlled</t>
  </si>
  <si>
    <t>chromium steel turning, primarily roughing, computer numerical controlledRERchromium steel removed by turning, primarily roughing, computer numerical controlledkg</t>
  </si>
  <si>
    <t>chromium steel turning, primarily roughing, conventionalRoWchromium steel removed by turning, primarily roughing, conventionalkg</t>
  </si>
  <si>
    <t>chromium steel turning, primarily roughing, conventional</t>
  </si>
  <si>
    <t>chromium steel removed by turning, primarily roughing, conventional</t>
  </si>
  <si>
    <t>chromium steel turning, primarily roughing, conventionalRERchromium steel removed by turning, primarily roughing, conventionalkg</t>
  </si>
  <si>
    <t>citric acid productionCNcitric acidkg</t>
  </si>
  <si>
    <t>citric acid production</t>
  </si>
  <si>
    <t>citric acid</t>
  </si>
  <si>
    <t>citric acid productionCNenergy feed, grossMJ</t>
  </si>
  <si>
    <t>citric acid productionCNmaize starchkg</t>
  </si>
  <si>
    <t>maize starch</t>
  </si>
  <si>
    <t>citric acid productionCNprotein feed, 100% crudekg</t>
  </si>
  <si>
    <t>citric acid productionRoWcitric acidkg</t>
  </si>
  <si>
    <t>citric acid productionRoWenergy feed, grossMJ</t>
  </si>
  <si>
    <t>citric acid productionRoWmaize starchkg</t>
  </si>
  <si>
    <t>citric acid productionRoWprotein feed, 100% crudekg</t>
  </si>
  <si>
    <t>citric acid productionRERcitric acidkg</t>
  </si>
  <si>
    <t>citric acid productionRERenergy feed, grossMJ</t>
  </si>
  <si>
    <t>citric acid productionRERmaize starchkg</t>
  </si>
  <si>
    <t>citric acid productionRERprotein feed, 100% crudekg</t>
  </si>
  <si>
    <t>citric acid productionRNAcitric acidkg</t>
  </si>
  <si>
    <t>citric acid productionRNAenergy feed, grossMJ</t>
  </si>
  <si>
    <t>citric acid productionRNAmaize starchkg</t>
  </si>
  <si>
    <t>citric acid productionRNAprotein feed, 100% crudekg</t>
  </si>
  <si>
    <t>cladding production, crossbar-pole, aluminiumRoWcladding, crossbar-pole, aluminiumm2</t>
  </si>
  <si>
    <t>cladding production, crossbar-pole, aluminium</t>
  </si>
  <si>
    <t>cladding, crossbar-pole, aluminium</t>
  </si>
  <si>
    <t>cladding production, crossbar-pole, aluminiumRERcladding, crossbar-pole, aluminiumm2</t>
  </si>
  <si>
    <t>clay brick productionRoWclay brickkg</t>
  </si>
  <si>
    <t>clay brick production</t>
  </si>
  <si>
    <t>clay brick</t>
  </si>
  <si>
    <t>clay brick productionRERclay brickkg</t>
  </si>
  <si>
    <t>clay pit constructionCHclay pit infrastructureunit</t>
  </si>
  <si>
    <t>clay pit construction</t>
  </si>
  <si>
    <t>clay pit infrastructure</t>
  </si>
  <si>
    <t>clay pit constructionRoWclay pit infrastructureunit</t>
  </si>
  <si>
    <t>clay pit operationCHclaykg</t>
  </si>
  <si>
    <t>clay pit operation</t>
  </si>
  <si>
    <t>clay</t>
  </si>
  <si>
    <t>clay pit operationRoWclaykg</t>
  </si>
  <si>
    <t>clay plaster productionCA-QCclay plasterkg</t>
  </si>
  <si>
    <t>clay plaster production</t>
  </si>
  <si>
    <t>clay plaster</t>
  </si>
  <si>
    <t>clay plaster productionCHclay plasterkg</t>
  </si>
  <si>
    <t>clay plaster productionRoWclay plasterkg</t>
  </si>
  <si>
    <t>clay to generic market for supplementary cementitious materialsGLOsupplementary cementitious materialskg</t>
  </si>
  <si>
    <t>clay to generic market for supplementary cementitious materials</t>
  </si>
  <si>
    <t>cleaning consumables, without water, in 13.6% solution stateGLOcleaning consumables, without water, in 13.6% solution statekg</t>
  </si>
  <si>
    <t>cleaning consumables, without water, in 13.6% solution state</t>
  </si>
  <si>
    <t>clear-cutting, grassland to arable land, annual cropAUland tenure, arable land, measured as carbon net primary productivity, annual cropkg</t>
  </si>
  <si>
    <t>clear-cutting, grassland to arable land, annual crop</t>
  </si>
  <si>
    <t>AU</t>
  </si>
  <si>
    <t>land tenure, arable land, measured as carbon net primary productivity, annual crop</t>
  </si>
  <si>
    <t>clear-cutting, grassland to arable land, annual cropBR-ACland tenure, arable land, measured as carbon net primary productivity, annual cropkg</t>
  </si>
  <si>
    <t>BR-AC</t>
  </si>
  <si>
    <t>clear-cutting, grassland to arable land, annual cropBR-AMland tenure, arable land, measured as carbon net primary productivity, annual cropkg</t>
  </si>
  <si>
    <t>BR-AM</t>
  </si>
  <si>
    <t>clear-cutting, grassland to arable land, annual cropBR-APland tenure, arable land, measured as carbon net primary productivity, annual cropkg</t>
  </si>
  <si>
    <t>BR-AP</t>
  </si>
  <si>
    <t>clear-cutting, grassland to arable land, annual cropBR-BAland tenure, arable land, measured as carbon net primary productivity, annual cropkg</t>
  </si>
  <si>
    <t>BR-BA</t>
  </si>
  <si>
    <t>clear-cutting, grassland to arable land, annual cropBR-CEland tenure, arable land, measured as carbon net primary productivity, annual cropkg</t>
  </si>
  <si>
    <t>BR-CE</t>
  </si>
  <si>
    <t>clear-cutting, grassland to arable land, annual cropBR-DFland tenure, arable land, measured as carbon net primary productivity, annual cropkg</t>
  </si>
  <si>
    <t>BR-DF</t>
  </si>
  <si>
    <t>clear-cutting, grassland to arable land, annual cropBR-ESland tenure, arable land, measured as carbon net primary productivity, annual cropkg</t>
  </si>
  <si>
    <t>BR-ES</t>
  </si>
  <si>
    <t>clear-cutting, grassland to arable land, annual cropBR-GOland tenure, arable land, measured as carbon net primary productivity, annual cropkg</t>
  </si>
  <si>
    <t>BR-GO</t>
  </si>
  <si>
    <t>clear-cutting, grassland to arable land, annual cropBR-MAland tenure, arable land, measured as carbon net primary productivity, annual cropkg</t>
  </si>
  <si>
    <t>BR-MA</t>
  </si>
  <si>
    <t>clear-cutting, grassland to arable land, annual cropBR-MGland tenure, arable land, measured as carbon net primary productivity, annual cropkg</t>
  </si>
  <si>
    <t>BR-MG</t>
  </si>
  <si>
    <t>clear-cutting, grassland to arable land, annual cropBR-MTland tenure, arable land, measured as carbon net primary productivity, annual cropkg</t>
  </si>
  <si>
    <t>BR-MT</t>
  </si>
  <si>
    <t>clear-cutting, grassland to arable land, annual cropBR-PAland tenure, arable land, measured as carbon net primary productivity, annual cropkg</t>
  </si>
  <si>
    <t>BR-PA</t>
  </si>
  <si>
    <t>clear-cutting, grassland to arable land, annual cropBR-PIland tenure, arable land, measured as carbon net primary productivity, annual cropkg</t>
  </si>
  <si>
    <t>BR-PI</t>
  </si>
  <si>
    <t>clear-cutting, grassland to arable land, annual cropBR-ROland tenure, arable land, measured as carbon net primary productivity, annual cropkg</t>
  </si>
  <si>
    <t>BR-RO</t>
  </si>
  <si>
    <t>clear-cutting, grassland to arable land, annual cropBR-RRland tenure, arable land, measured as carbon net primary productivity, annual cropkg</t>
  </si>
  <si>
    <t>BR-RR</t>
  </si>
  <si>
    <t>clear-cutting, grassland to arable land, annual cropBR-RSland tenure, arable land, measured as carbon net primary productivity, annual cropkg</t>
  </si>
  <si>
    <t>BR-RS</t>
  </si>
  <si>
    <t>clear-cutting, grassland to arable land, annual cropBR-SEland tenure, arable land, measured as carbon net primary productivity, annual cropkg</t>
  </si>
  <si>
    <t>BR-SE</t>
  </si>
  <si>
    <t>clear-cutting, grassland to arable land, annual cropBR-TOland tenure, arable land, measured as carbon net primary productivity, annual cropkg</t>
  </si>
  <si>
    <t>BR-TO</t>
  </si>
  <si>
    <t>clear-cutting, grassland to arable land, annual cropINland tenure, arable land, measured as carbon net primary productivity, annual cropkg</t>
  </si>
  <si>
    <t>clear-cutting, grassland to arable land, forest, intensiveBR-BAland tenure, arable land, measured as carbon net primary productivity, forest, intensivekg</t>
  </si>
  <si>
    <t>clear-cutting, grassland to arable land, forest, intensive</t>
  </si>
  <si>
    <t>land tenure, arable land, measured as carbon net primary productivity, forest, intensive</t>
  </si>
  <si>
    <t>clear-cutting, grassland to arable land, forest, intensiveBR-ESland tenure, arable land, measured as carbon net primary productivity, forest, intensivekg</t>
  </si>
  <si>
    <t>clear-cutting, grassland to arable land, forest, intensiveBR-GOland tenure, arable land, measured as carbon net primary productivity, forest, intensivekg</t>
  </si>
  <si>
    <t>clear-cutting, grassland to arable land, forest, intensiveBR-MAland tenure, arable land, measured as carbon net primary productivity, forest, intensivekg</t>
  </si>
  <si>
    <t>clear-cutting, grassland to arable land, forest, intensiveBR-MTland tenure, arable land, measured as carbon net primary productivity, forest, intensivekg</t>
  </si>
  <si>
    <t>clear-cutting, grassland to arable land, forest, intensiveBR-PAland tenure, arable land, measured as carbon net primary productivity, forest, intensivekg</t>
  </si>
  <si>
    <t>clear-cutting, grassland to arable land, forest, intensiveBR-PIland tenure, arable land, measured as carbon net primary productivity, forest, intensivekg</t>
  </si>
  <si>
    <t>clear-cutting, grassland to arable land, forest, intensiveBR-TOland tenure, arable land, measured as carbon net primary productivity, forest, intensivekg</t>
  </si>
  <si>
    <t>clear-cutting, grassland to arable land, pasture, man madeBR-ACland tenure, arable land, measured as carbon net primary productivity, pasture, man madekg</t>
  </si>
  <si>
    <t>clear-cutting, grassland to arable land, pasture, man made</t>
  </si>
  <si>
    <t>land tenure, arable land, measured as carbon net primary productivity, pasture, man made</t>
  </si>
  <si>
    <t>clear-cutting, grassland to arable land, pasture, man madeBR-AMland tenure, arable land, measured as carbon net primary productivity, pasture, man madekg</t>
  </si>
  <si>
    <t>clear-cutting, grassland to arable land, pasture, man madeBR-APland tenure, arable land, measured as carbon net primary productivity, pasture, man madekg</t>
  </si>
  <si>
    <t>clear-cutting, grassland to arable land, pasture, man madeBR-BAland tenure, arable land, measured as carbon net primary productivity, pasture, man madekg</t>
  </si>
  <si>
    <t>clear-cutting, grassland to arable land, pasture, man madeBR-CEland tenure, arable land, measured as carbon net primary productivity, pasture, man madekg</t>
  </si>
  <si>
    <t>clear-cutting, grassland to arable land, pasture, man madeBR-ESland tenure, arable land, measured as carbon net primary productivity, pasture, man madekg</t>
  </si>
  <si>
    <t>clear-cutting, grassland to arable land, pasture, man madeBR-MAland tenure, arable land, measured as carbon net primary productivity, pasture, man madekg</t>
  </si>
  <si>
    <t>clear-cutting, grassland to arable land, pasture, man madeBR-MGland tenure, arable land, measured as carbon net primary productivity, pasture, man madekg</t>
  </si>
  <si>
    <t>clear-cutting, grassland to arable land, pasture, man madeBR-MTland tenure, arable land, measured as carbon net primary productivity, pasture, man madekg</t>
  </si>
  <si>
    <t>clear-cutting, grassland to arable land, pasture, man madeBR-PAland tenure, arable land, measured as carbon net primary productivity, pasture, man madekg</t>
  </si>
  <si>
    <t>clear-cutting, grassland to arable land, pasture, man madeBR-PIland tenure, arable land, measured as carbon net primary productivity, pasture, man madekg</t>
  </si>
  <si>
    <t>clear-cutting, grassland to arable land, pasture, man madeBR-ROland tenure, arable land, measured as carbon net primary productivity, pasture, man madekg</t>
  </si>
  <si>
    <t>clear-cutting, grassland to arable land, pasture, man madeBR-RRland tenure, arable land, measured as carbon net primary productivity, pasture, man madekg</t>
  </si>
  <si>
    <t>clear-cutting, grassland to arable land, pasture, man madeBR-SEland tenure, arable land, measured as carbon net primary productivity, pasture, man madekg</t>
  </si>
  <si>
    <t>clear-cutting, grassland to arable land, pasture, man madeBR-TOland tenure, arable land, measured as carbon net primary productivity, pasture, man madekg</t>
  </si>
  <si>
    <t>clear-cutting, grassland to arable land, perennial cropBEland tenure, arable land, measured as carbon net primary productivity, perennial cropkg</t>
  </si>
  <si>
    <t>clear-cutting, grassland to arable land, perennial crop</t>
  </si>
  <si>
    <t>BE</t>
  </si>
  <si>
    <t>land tenure, arable land, measured as carbon net primary productivity, perennial crop</t>
  </si>
  <si>
    <t>clear-cutting, grassland to arable land, perennial cropBR-ACland tenure, arable land, measured as carbon net primary productivity, perennial cropkg</t>
  </si>
  <si>
    <t>clear-cutting, grassland to arable land, perennial cropBR-AMland tenure, arable land, measured as carbon net primary productivity, perennial cropkg</t>
  </si>
  <si>
    <t>clear-cutting, grassland to arable land, perennial cropBR-APland tenure, arable land, measured as carbon net primary productivity, perennial cropkg</t>
  </si>
  <si>
    <t>clear-cutting, grassland to arable land, perennial cropBR-BAland tenure, arable land, measured as carbon net primary productivity, perennial cropkg</t>
  </si>
  <si>
    <t>clear-cutting, grassland to arable land, perennial cropBR-CEland tenure, arable land, measured as carbon net primary productivity, perennial cropkg</t>
  </si>
  <si>
    <t>clear-cutting, grassland to arable land, perennial cropBR-DFland tenure, arable land, measured as carbon net primary productivity, perennial cropkg</t>
  </si>
  <si>
    <t>clear-cutting, grassland to arable land, perennial cropBR-ESland tenure, arable land, measured as carbon net primary productivity, perennial cropkg</t>
  </si>
  <si>
    <t>clear-cutting, grassland to arable land, perennial cropBR-GOland tenure, arable land, measured as carbon net primary productivity, perennial cropkg</t>
  </si>
  <si>
    <t>clear-cutting, grassland to arable land, perennial cropBR-MAland tenure, arable land, measured as carbon net primary productivity, perennial cropkg</t>
  </si>
  <si>
    <t>clear-cutting, grassland to arable land, perennial cropBR-MGland tenure, arable land, measured as carbon net primary productivity, perennial cropkg</t>
  </si>
  <si>
    <t>clear-cutting, grassland to arable land, perennial cropBR-MTland tenure, arable land, measured as carbon net primary productivity, perennial cropkg</t>
  </si>
  <si>
    <t>clear-cutting, grassland to arable land, perennial cropBR-PAland tenure, arable land, measured as carbon net primary productivity, perennial cropkg</t>
  </si>
  <si>
    <t>clear-cutting, grassland to arable land, perennial cropBR-PIland tenure, arable land, measured as carbon net primary productivity, perennial cropkg</t>
  </si>
  <si>
    <t>clear-cutting, grassland to arable land, perennial cropBR-ROland tenure, arable land, measured as carbon net primary productivity, perennial cropkg</t>
  </si>
  <si>
    <t>clear-cutting, grassland to arable land, perennial cropBR-RRland tenure, arable land, measured as carbon net primary productivity, perennial cropkg</t>
  </si>
  <si>
    <t>clear-cutting, grassland to arable land, perennial cropBR-RSland tenure, arable land, measured as carbon net primary productivity, perennial cropkg</t>
  </si>
  <si>
    <t>clear-cutting, grassland to arable land, perennial cropBR-SEland tenure, arable land, measured as carbon net primary productivity, perennial cropkg</t>
  </si>
  <si>
    <t>clear-cutting, grassland to arable land, perennial cropBR-TOland tenure, arable land, measured as carbon net primary productivity, perennial cropkg</t>
  </si>
  <si>
    <t>clear-cutting, grassland to arable land, perennial cropCRland tenure, arable land, measured as carbon net primary productivity, perennial cropkg</t>
  </si>
  <si>
    <t>clear-cutting, grassland to arable land, perennial cropECland tenure, arable land, measured as carbon net primary productivity, perennial cropkg</t>
  </si>
  <si>
    <t>clear-cutting, grassland to arable land, perennial cropGHland tenure, arable land, measured as carbon net primary productivity, perennial cropkg</t>
  </si>
  <si>
    <t>GH</t>
  </si>
  <si>
    <t>clear-cutting, grassland to arable land, perennial cropIDland tenure, arable land, measured as carbon net primary productivity, perennial cropkg</t>
  </si>
  <si>
    <t>ID</t>
  </si>
  <si>
    <t>clear-cutting, grassland to arable land, perennial cropINland tenure, arable land, measured as carbon net primary productivity, perennial cropkg</t>
  </si>
  <si>
    <t>clear-cutting, primary forest to arable land, annual cropARland tenure, arable land, measured as carbon net primary productivity, annual cropkg</t>
  </si>
  <si>
    <t>clear-cutting, primary forest to arable land, annual crop</t>
  </si>
  <si>
    <t>AR</t>
  </si>
  <si>
    <t>clear-cutting, primary forest to arable land, annual cropAUland tenure, arable land, measured as carbon net primary productivity, annual cropkg</t>
  </si>
  <si>
    <t>clear-cutting, primary forest to arable land, annual cropBR-ACland tenure, arable land, measured as carbon net primary productivity, annual cropkg</t>
  </si>
  <si>
    <t>clear-cutting, primary forest to arable land, annual cropBR-AMland tenure, arable land, measured as carbon net primary productivity, annual cropkg</t>
  </si>
  <si>
    <t>clear-cutting, primary forest to arable land, annual cropBR-APland tenure, arable land, measured as carbon net primary productivity, annual cropkg</t>
  </si>
  <si>
    <t>clear-cutting, primary forest to arable land, annual cropBR-BAland tenure, arable land, measured as carbon net primary productivity, annual cropkg</t>
  </si>
  <si>
    <t>clear-cutting, primary forest to arable land, annual cropBR-CEland tenure, arable land, measured as carbon net primary productivity, annual cropkg</t>
  </si>
  <si>
    <t>clear-cutting, primary forest to arable land, annual cropBR-DFland tenure, arable land, measured as carbon net primary productivity, annual cropkg</t>
  </si>
  <si>
    <t>clear-cutting, primary forest to arable land, annual cropBR-ESland tenure, arable land, measured as carbon net primary productivity, annual cropkg</t>
  </si>
  <si>
    <t>clear-cutting, primary forest to arable land, annual cropBR-GOland tenure, arable land, measured as carbon net primary productivity, annual cropkg</t>
  </si>
  <si>
    <t>clear-cutting, primary forest to arable land, annual cropBR-MAland tenure, arable land, measured as carbon net primary productivity, annual cropkg</t>
  </si>
  <si>
    <t>clear-cutting, primary forest to arable land, annual cropBR-MGland tenure, arable land, measured as carbon net primary productivity, annual cropkg</t>
  </si>
  <si>
    <t>clear-cutting, primary forest to arable land, annual cropBR-MTland tenure, arable land, measured as carbon net primary productivity, annual cropkg</t>
  </si>
  <si>
    <t>clear-cutting, primary forest to arable land, annual cropBR-PAland tenure, arable land, measured as carbon net primary productivity, annual cropkg</t>
  </si>
  <si>
    <t>clear-cutting, primary forest to arable land, annual cropBR-PIland tenure, arable land, measured as carbon net primary productivity, annual cropkg</t>
  </si>
  <si>
    <t>clear-cutting, primary forest to arable land, annual cropBR-ROland tenure, arable land, measured as carbon net primary productivity, annual cropkg</t>
  </si>
  <si>
    <t>clear-cutting, primary forest to arable land, annual cropBR-RRland tenure, arable land, measured as carbon net primary productivity, annual cropkg</t>
  </si>
  <si>
    <t>clear-cutting, primary forest to arable land, annual cropBR-RSland tenure, arable land, measured as carbon net primary productivity, annual cropkg</t>
  </si>
  <si>
    <t>clear-cutting, primary forest to arable land, annual cropBR-SEland tenure, arable land, measured as carbon net primary productivity, annual cropkg</t>
  </si>
  <si>
    <t>clear-cutting, primary forest to arable land, annual cropBR-TOland tenure, arable land, measured as carbon net primary productivity, annual cropkg</t>
  </si>
  <si>
    <t>clear-cutting, primary forest to arable land, annual cropPEland tenure, arable land, measured as carbon net primary productivity, annual cropkg</t>
  </si>
  <si>
    <t>clear-cutting, primary forest to arable land, annual cropTHland tenure, arable land, measured as carbon net primary productivity, annual cropkg</t>
  </si>
  <si>
    <t>TH</t>
  </si>
  <si>
    <t>clear-cutting, primary forest to arable land, annual cropUAland tenure, arable land, measured as carbon net primary productivity, annual cropkg</t>
  </si>
  <si>
    <t>UA</t>
  </si>
  <si>
    <t>clear-cutting, primary forest to arable land, forest, intensiveBR-BAland tenure, arable land, measured as carbon net primary productivity, forest, intensivekg</t>
  </si>
  <si>
    <t>clear-cutting, primary forest to arable land, forest, intensive</t>
  </si>
  <si>
    <t>clear-cutting, primary forest to arable land, forest, intensiveBR-ESland tenure, arable land, measured as carbon net primary productivity, forest, intensivekg</t>
  </si>
  <si>
    <t>clear-cutting, primary forest to arable land, forest, intensiveBR-GOland tenure, arable land, measured as carbon net primary productivity, forest, intensivekg</t>
  </si>
  <si>
    <t>clear-cutting, primary forest to arable land, forest, intensiveBR-MAland tenure, arable land, measured as carbon net primary productivity, forest, intensivekg</t>
  </si>
  <si>
    <t>clear-cutting, primary forest to arable land, forest, intensiveBR-MTland tenure, arable land, measured as carbon net primary productivity, forest, intensivekg</t>
  </si>
  <si>
    <t>clear-cutting, primary forest to arable land, forest, intensiveBR-PAland tenure, arable land, measured as carbon net primary productivity, forest, intensivekg</t>
  </si>
  <si>
    <t>clear-cutting, primary forest to arable land, forest, intensiveBR-PIland tenure, arable land, measured as carbon net primary productivity, forest, intensivekg</t>
  </si>
  <si>
    <t>clear-cutting, primary forest to arable land, forest, intensiveBR-TOland tenure, arable land, measured as carbon net primary productivity, forest, intensivekg</t>
  </si>
  <si>
    <t>clear-cutting, primary forest to arable land, pasture, man madeBR-ACland tenure, arable land, measured as carbon net primary productivity, pasture, man madekg</t>
  </si>
  <si>
    <t>clear-cutting, primary forest to arable land, pasture, man made</t>
  </si>
  <si>
    <t>clear-cutting, primary forest to arable land, pasture, man madeBR-AMland tenure, arable land, measured as carbon net primary productivity, pasture, man madekg</t>
  </si>
  <si>
    <t>clear-cutting, primary forest to arable land, pasture, man madeBR-APland tenure, arable land, measured as carbon net primary productivity, pasture, man madekg</t>
  </si>
  <si>
    <t>clear-cutting, primary forest to arable land, pasture, man madeBR-BAland tenure, arable land, measured as carbon net primary productivity, pasture, man madekg</t>
  </si>
  <si>
    <t>clear-cutting, primary forest to arable land, pasture, man madeBR-CEland tenure, arable land, measured as carbon net primary productivity, pasture, man madekg</t>
  </si>
  <si>
    <t>clear-cutting, primary forest to arable land, pasture, man madeBR-ESland tenure, arable land, measured as carbon net primary productivity, pasture, man madekg</t>
  </si>
  <si>
    <t>clear-cutting, primary forest to arable land, pasture, man madeBR-MAland tenure, arable land, measured as carbon net primary productivity, pasture, man madekg</t>
  </si>
  <si>
    <t>clear-cutting, primary forest to arable land, pasture, man madeBR-MGland tenure, arable land, measured as carbon net primary productivity, pasture, man madekg</t>
  </si>
  <si>
    <t>clear-cutting, primary forest to arable land, pasture, man madeBR-MTland tenure, arable land, measured as carbon net primary productivity, pasture, man madekg</t>
  </si>
  <si>
    <t>clear-cutting, primary forest to arable land, pasture, man madeBR-PAland tenure, arable land, measured as carbon net primary productivity, pasture, man madekg</t>
  </si>
  <si>
    <t>clear-cutting, primary forest to arable land, pasture, man madeBR-PIland tenure, arable land, measured as carbon net primary productivity, pasture, man madekg</t>
  </si>
  <si>
    <t>clear-cutting, primary forest to arable land, pasture, man madeBR-ROland tenure, arable land, measured as carbon net primary productivity, pasture, man madekg</t>
  </si>
  <si>
    <t>clear-cutting, primary forest to arable land, pasture, man madeBR-RRland tenure, arable land, measured as carbon net primary productivity, pasture, man madekg</t>
  </si>
  <si>
    <t>clear-cutting, primary forest to arable land, pasture, man madeBR-SEland tenure, arable land, measured as carbon net primary productivity, pasture, man madekg</t>
  </si>
  <si>
    <t>clear-cutting, primary forest to arable land, pasture, man madeBR-TOland tenure, arable land, measured as carbon net primary productivity, pasture, man madekg</t>
  </si>
  <si>
    <t>clear-cutting, primary forest to arable land, perennial cropARland tenure, arable land, measured as carbon net primary productivity, perennial cropkg</t>
  </si>
  <si>
    <t>clear-cutting, primary forest to arable land, perennial crop</t>
  </si>
  <si>
    <t>clear-cutting, primary forest to arable land, perennial cropBR-ACland tenure, arable land, measured as carbon net primary productivity, perennial cropkg</t>
  </si>
  <si>
    <t>clear-cutting, primary forest to arable land, perennial cropBR-AMland tenure, arable land, measured as carbon net primary productivity, perennial cropkg</t>
  </si>
  <si>
    <t>clear-cutting, primary forest to arable land, perennial cropBR-APland tenure, arable land, measured as carbon net primary productivity, perennial cropkg</t>
  </si>
  <si>
    <t>clear-cutting, primary forest to arable land, perennial cropBR-BAland tenure, arable land, measured as carbon net primary productivity, perennial cropkg</t>
  </si>
  <si>
    <t>clear-cutting, primary forest to arable land, perennial cropBR-CEland tenure, arable land, measured as carbon net primary productivity, perennial cropkg</t>
  </si>
  <si>
    <t>clear-cutting, primary forest to arable land, perennial cropBR-DFland tenure, arable land, measured as carbon net primary productivity, perennial cropkg</t>
  </si>
  <si>
    <t>clear-cutting, primary forest to arable land, perennial cropBR-ESland tenure, arable land, measured as carbon net primary productivity, perennial cropkg</t>
  </si>
  <si>
    <t>clear-cutting, primary forest to arable land, perennial cropBR-GOland tenure, arable land, measured as carbon net primary productivity, perennial cropkg</t>
  </si>
  <si>
    <t>clear-cutting, primary forest to arable land, perennial cropBR-MAland tenure, arable land, measured as carbon net primary productivity, perennial cropkg</t>
  </si>
  <si>
    <t>clear-cutting, primary forest to arable land, perennial cropBR-MGland tenure, arable land, measured as carbon net primary productivity, perennial cropkg</t>
  </si>
  <si>
    <t>clear-cutting, primary forest to arable land, perennial cropBR-MTland tenure, arable land, measured as carbon net primary productivity, perennial cropkg</t>
  </si>
  <si>
    <t>clear-cutting, primary forest to arable land, perennial cropBR-PAland tenure, arable land, measured as carbon net primary productivity, perennial cropkg</t>
  </si>
  <si>
    <t>clear-cutting, primary forest to arable land, perennial cropBR-PIland tenure, arable land, measured as carbon net primary productivity, perennial cropkg</t>
  </si>
  <si>
    <t>clear-cutting, primary forest to arable land, perennial cropBR-ROland tenure, arable land, measured as carbon net primary productivity, perennial cropkg</t>
  </si>
  <si>
    <t>clear-cutting, primary forest to arable land, perennial cropBR-RRland tenure, arable land, measured as carbon net primary productivity, perennial cropkg</t>
  </si>
  <si>
    <t>clear-cutting, primary forest to arable land, perennial cropBR-RSland tenure, arable land, measured as carbon net primary productivity, perennial cropkg</t>
  </si>
  <si>
    <t>clear-cutting, primary forest to arable land, perennial cropBR-SEland tenure, arable land, measured as carbon net primary productivity, perennial cropkg</t>
  </si>
  <si>
    <t>clear-cutting, primary forest to arable land, perennial cropBR-TOland tenure, arable land, measured as carbon net primary productivity, perennial cropkg</t>
  </si>
  <si>
    <t>clear-cutting, primary forest to arable land, perennial cropCIland tenure, arable land, measured as carbon net primary productivity, perennial cropkg</t>
  </si>
  <si>
    <t>CI</t>
  </si>
  <si>
    <t>clear-cutting, primary forest to arable land, perennial cropECland tenure, arable land, measured as carbon net primary productivity, perennial cropkg</t>
  </si>
  <si>
    <t>clear-cutting, primary forest to arable land, perennial cropGHland tenure, arable land, measured as carbon net primary productivity, perennial cropkg</t>
  </si>
  <si>
    <t>clear-cutting, primary forest to arable land, perennial cropHNland tenure, arable land, measured as carbon net primary productivity, perennial cropkg</t>
  </si>
  <si>
    <t>HN</t>
  </si>
  <si>
    <t>clear-cutting, primary forest to arable land, perennial cropIDland tenure, arable land, measured as carbon net primary productivity, perennial cropkg</t>
  </si>
  <si>
    <t>clear-cutting, primary forest to arable land, perennial cropKEland tenure, arable land, measured as carbon net primary productivity, perennial cropkg</t>
  </si>
  <si>
    <t>KE</t>
  </si>
  <si>
    <t>clear-cutting, primary forest to arable land, perennial cropMYland tenure, arable land, measured as carbon net primary productivity, perennial cropkg</t>
  </si>
  <si>
    <t>MY</t>
  </si>
  <si>
    <t>clear-cutting, primary forest to arable land, perennial cropPEland tenure, arable land, measured as carbon net primary productivity, perennial cropkg</t>
  </si>
  <si>
    <t>clear-cutting, primary forest to arable land, perennial cropPHland tenure, arable land, measured as carbon net primary productivity, perennial cropkg</t>
  </si>
  <si>
    <t>clear-cutting, primary forest to arable land, perennial cropVNland tenure, arable land, measured as carbon net primary productivity, perennial cropkg</t>
  </si>
  <si>
    <t>VN</t>
  </si>
  <si>
    <t>clear-cutting, secondary forest to arable land, annual cropARland tenure, arable land, measured as carbon net primary productivity, annual cropkg</t>
  </si>
  <si>
    <t>clear-cutting, secondary forest to arable land, annual crop</t>
  </si>
  <si>
    <t>clear-cutting, secondary forest to arable land, annual cropAUland tenure, arable land, measured as carbon net primary productivity, annual cropkg</t>
  </si>
  <si>
    <t>clear-cutting, secondary forest to arable land, annual cropPEland tenure, arable land, measured as carbon net primary productivity, annual cropkg</t>
  </si>
  <si>
    <t>clear-cutting, secondary forest to arable land, annual cropTHland tenure, arable land, measured as carbon net primary productivity, annual cropkg</t>
  </si>
  <si>
    <t>clear-cutting, secondary forest to arable land, annual cropUAland tenure, arable land, measured as carbon net primary productivity, annual cropkg</t>
  </si>
  <si>
    <t>clear-cutting, secondary forest to arable land, perennial cropARland tenure, arable land, measured as carbon net primary productivity, perennial cropkg</t>
  </si>
  <si>
    <t>clear-cutting, secondary forest to arable land, perennial crop</t>
  </si>
  <si>
    <t>clear-cutting, secondary forest to arable land, perennial cropCIland tenure, arable land, measured as carbon net primary productivity, perennial cropkg</t>
  </si>
  <si>
    <t>clear-cutting, secondary forest to arable land, perennial cropECland tenure, arable land, measured as carbon net primary productivity, perennial cropkg</t>
  </si>
  <si>
    <t>clear-cutting, secondary forest to arable land, perennial cropGHland tenure, arable land, measured as carbon net primary productivity, perennial cropkg</t>
  </si>
  <si>
    <t>clear-cutting, secondary forest to arable land, perennial cropHNland tenure, arable land, measured as carbon net primary productivity, perennial cropkg</t>
  </si>
  <si>
    <t>clear-cutting, secondary forest to arable land, perennial cropIDland tenure, arable land, measured as carbon net primary productivity, perennial cropkg</t>
  </si>
  <si>
    <t>clear-cutting, secondary forest to arable land, perennial cropKEland tenure, arable land, measured as carbon net primary productivity, perennial cropkg</t>
  </si>
  <si>
    <t>clear-cutting, secondary forest to arable land, perennial cropMYland tenure, arable land, measured as carbon net primary productivity, perennial cropkg</t>
  </si>
  <si>
    <t>clear-cutting, secondary forest to arable land, perennial cropPEland tenure, arable land, measured as carbon net primary productivity, perennial cropkg</t>
  </si>
  <si>
    <t>clear-cutting, secondary forest to arable land, perennial cropPHland tenure, arable land, measured as carbon net primary productivity, perennial cropkg</t>
  </si>
  <si>
    <t>clear-cutting, secondary forest to arable land, perennial cropVNland tenure, arable land, measured as carbon net primary productivity, perennial cropkg</t>
  </si>
  <si>
    <t>clefting/splitting of energy woodRoWclefting of energy woodhour</t>
  </si>
  <si>
    <t>clefting/splitting of energy wood</t>
  </si>
  <si>
    <t>clefting of energy wood</t>
  </si>
  <si>
    <t>hour</t>
  </si>
  <si>
    <t>clefting/splitting of energy woodRERclefting of energy woodhour</t>
  </si>
  <si>
    <t>clinker productionBRbiowastekg</t>
  </si>
  <si>
    <t>clinker production</t>
  </si>
  <si>
    <t>biowaste</t>
  </si>
  <si>
    <t>clinker productionBRclinkerkg</t>
  </si>
  <si>
    <t>clinker</t>
  </si>
  <si>
    <t>clinker productionBRelectric arc furnace dustkg</t>
  </si>
  <si>
    <t>electric arc furnace dust</t>
  </si>
  <si>
    <t>clinker productionBRhard coal ashkg</t>
  </si>
  <si>
    <t>clinker productionBRinert wastekg</t>
  </si>
  <si>
    <t>clinker productionBRlimestone residuekg</t>
  </si>
  <si>
    <t>limestone residue</t>
  </si>
  <si>
    <t>clinker productionBRscrap steelkg</t>
  </si>
  <si>
    <t>scrap steel</t>
  </si>
  <si>
    <t>clinker productionBRsewage sludge, driedkg</t>
  </si>
  <si>
    <t>sewage sludge, dried</t>
  </si>
  <si>
    <t>clinker productionBRsoil, contaminatedkg</t>
  </si>
  <si>
    <t>soil, contaminated</t>
  </si>
  <si>
    <t>clinker productionBRspent catalytic converter NOx reductionkg</t>
  </si>
  <si>
    <t>spent catalytic converter NOx reduction</t>
  </si>
  <si>
    <t>clinker productionBRwaste foundry sandkg</t>
  </si>
  <si>
    <t>waste foundry sand</t>
  </si>
  <si>
    <t>clinker productionBRwaste mineral oilkg</t>
  </si>
  <si>
    <t>clinker productionBRwaste paintkg</t>
  </si>
  <si>
    <t>waste paint</t>
  </si>
  <si>
    <t>clinker productionBRwaste plastic, mixturekg</t>
  </si>
  <si>
    <t>clinker productionBRwaste rubber, unspecifiedkg</t>
  </si>
  <si>
    <t>waste rubber, unspecified</t>
  </si>
  <si>
    <t>clinker productionBRwaste wood, untreatedkg</t>
  </si>
  <si>
    <t>waste wood, untreated</t>
  </si>
  <si>
    <t>clinker productionCA-QCclinkerkg</t>
  </si>
  <si>
    <t>clinker productionCHblast furnace sludgekg</t>
  </si>
  <si>
    <t>clinker productionCHclinkerkg</t>
  </si>
  <si>
    <t>clinker productionCHinert wastekg</t>
  </si>
  <si>
    <t>clinker productionCHpyrite ashkg</t>
  </si>
  <si>
    <t>pyrite ash</t>
  </si>
  <si>
    <t>clinker productionCHsewage sludge, driedkg</t>
  </si>
  <si>
    <t>clinker productionCHspent solvent mixturekg</t>
  </si>
  <si>
    <t>spent solvent mixture</t>
  </si>
  <si>
    <t>clinker productionCHused tyrekg</t>
  </si>
  <si>
    <t>used tyre</t>
  </si>
  <si>
    <t>clinker productionCHwaste mineral oilkg</t>
  </si>
  <si>
    <t>clinker productionCHwaste paintkg</t>
  </si>
  <si>
    <t>clinker productionCHwaste plastic, mixturekg</t>
  </si>
  <si>
    <t>clinker productionCHwaste wood, untreatedkg</t>
  </si>
  <si>
    <t>clinker productionCObiowastekg</t>
  </si>
  <si>
    <t>clinker productionCOclinkerkg</t>
  </si>
  <si>
    <t>clinker productionCOinert wastekg</t>
  </si>
  <si>
    <t>clinker productionCOsewage sludge, driedkg</t>
  </si>
  <si>
    <t>clinker productionCOused tyrekg</t>
  </si>
  <si>
    <t>clinker productionCOwaste plastic, mixturekg</t>
  </si>
  <si>
    <t>clinker productionCOwaste textile, soiledkg</t>
  </si>
  <si>
    <t>waste textile, soiled</t>
  </si>
  <si>
    <t>clinker productionCOwastewater, averagem3</t>
  </si>
  <si>
    <t>wastewater, average</t>
  </si>
  <si>
    <t>clinker productionEurope without Switzerlandblast furnace sludgekg</t>
  </si>
  <si>
    <t>clinker productionEurope without Switzerlandclinkerkg</t>
  </si>
  <si>
    <t>clinker productionEurope without Switzerlandinert wastekg</t>
  </si>
  <si>
    <t>clinker productionEurope without Switzerlandpyrite ashkg</t>
  </si>
  <si>
    <t>clinker productionEurope without Switzerlandsewage sludge, driedkg</t>
  </si>
  <si>
    <t>clinker productionEurope without Switzerlandspent solvent mixturekg</t>
  </si>
  <si>
    <t>clinker productionEurope without Switzerlandused tyrekg</t>
  </si>
  <si>
    <t>clinker productionEurope without Switzerlandwaste mineral oilkg</t>
  </si>
  <si>
    <t>clinker productionEurope without Switzerlandwaste paintkg</t>
  </si>
  <si>
    <t>clinker productionEurope without Switzerlandwaste plastic, mixturekg</t>
  </si>
  <si>
    <t>clinker productionEurope without Switzerlandwaste wood, untreatedkg</t>
  </si>
  <si>
    <t>clinker productionINclinkerkg</t>
  </si>
  <si>
    <t>clinker productionINmunicipal solid wastekg</t>
  </si>
  <si>
    <t>municipal solid waste</t>
  </si>
  <si>
    <t>clinker productionPEclinkerkg</t>
  </si>
  <si>
    <t>clinker productionRoWbiowastekg</t>
  </si>
  <si>
    <t>clinker productionRoWblast furnace sludgekg</t>
  </si>
  <si>
    <t>clinker productionRoWclinkerkg</t>
  </si>
  <si>
    <t>clinker productionRoWelectric arc furnace dustkg</t>
  </si>
  <si>
    <t>clinker productionRoWhard coal ashkg</t>
  </si>
  <si>
    <t>clinker productionRoWinert wastekg</t>
  </si>
  <si>
    <t>clinker productionRoWlimestone residuekg</t>
  </si>
  <si>
    <t>clinker productionRoWmunicipal solid wastekg</t>
  </si>
  <si>
    <t>clinker productionRoWpyrite ashkg</t>
  </si>
  <si>
    <t>clinker productionRoWscrap steelkg</t>
  </si>
  <si>
    <t>clinker productionRoWsewage sludge, driedkg</t>
  </si>
  <si>
    <t>clinker productionRoWsoil, contaminatedkg</t>
  </si>
  <si>
    <t>clinker productionRoWspent catalytic converter NOx reductionkg</t>
  </si>
  <si>
    <t>clinker productionRoWspent solvent mixturekg</t>
  </si>
  <si>
    <t>clinker productionRoWused tyrekg</t>
  </si>
  <si>
    <t>clinker productionRoWwaste foundry sandkg</t>
  </si>
  <si>
    <t>clinker productionRoWwaste mineral oilkg</t>
  </si>
  <si>
    <t>clinker productionRoWwaste paintkg</t>
  </si>
  <si>
    <t>clinker productionRoWwaste plastic, mixturekg</t>
  </si>
  <si>
    <t>clinker productionRoWwaste rubber, unspecifiedkg</t>
  </si>
  <si>
    <t>clinker productionRoWwaste textile, soiledkg</t>
  </si>
  <si>
    <t>clinker productionRoWwaste wood, untreatedkg</t>
  </si>
  <si>
    <t>clinker productionRoWwastewater, averagem3</t>
  </si>
  <si>
    <t>clinker productionUSblast furnace sludgekg</t>
  </si>
  <si>
    <t>clinker productionUSclinkerkg</t>
  </si>
  <si>
    <t>clinker productionUSinert wastekg</t>
  </si>
  <si>
    <t>clinker productionUSpyrite ashkg</t>
  </si>
  <si>
    <t>clinker productionUSsewage sludge, driedkg</t>
  </si>
  <si>
    <t>clinker productionUSspent solvent mixturekg</t>
  </si>
  <si>
    <t>clinker productionUSused tyrekg</t>
  </si>
  <si>
    <t>clinker productionUSwaste mineral oilkg</t>
  </si>
  <si>
    <t>clinker productionUSwaste paintkg</t>
  </si>
  <si>
    <t>clinker productionUSwaste plastic, mixturekg</t>
  </si>
  <si>
    <t>clinker productionUSwaste wood, untreatedkg</t>
  </si>
  <si>
    <t>clinker productionZAclinkerkg</t>
  </si>
  <si>
    <t>clover seed production, Swiss integrated production, at farmCHclover seed, Swiss integrated production, at farmkg</t>
  </si>
  <si>
    <t>clover seed production, Swiss integrated production, at farm</t>
  </si>
  <si>
    <t>clover seed, Swiss integrated production, at farm</t>
  </si>
  <si>
    <t>clover seed production, Swiss integrated production, for sowingCHclover seed, Swiss integrated production, for sowingkg</t>
  </si>
  <si>
    <t>clover seed production, Swiss integrated production, for sowing</t>
  </si>
  <si>
    <t>clover seed, Swiss integrated production, for sowing</t>
  </si>
  <si>
    <t>coal stove production, 5-15kWRoWcoal stove, 5-15kWunit</t>
  </si>
  <si>
    <t>coal stove production, 5-15kW</t>
  </si>
  <si>
    <t>coal stove, 5-15kW</t>
  </si>
  <si>
    <t>coal stove production, 5-15kWRERcoal stove, 5-15kWunit</t>
  </si>
  <si>
    <t>coating powder productionRoWcoating powderkg</t>
  </si>
  <si>
    <t>coating powder production</t>
  </si>
  <si>
    <t>coating powder</t>
  </si>
  <si>
    <t>coating powder productionRERcoating powderkg</t>
  </si>
  <si>
    <t>coating service, melamine impregnated paper, double-sidedRoWcoating, with melamine impregnated paperm2</t>
  </si>
  <si>
    <t>coating service, melamine impregnated paper, double-sided</t>
  </si>
  <si>
    <t>coating, with melamine impregnated paper</t>
  </si>
  <si>
    <t>coating service, melamine impregnated paper, double-sidedRERcoating, with melamine impregnated paperm2</t>
  </si>
  <si>
    <t>cobalt productionGLOammonia, anhydrous, liquidkg</t>
  </si>
  <si>
    <t>cobalt production</t>
  </si>
  <si>
    <t>cobalt productionGLOammonium sulfatekg</t>
  </si>
  <si>
    <t>cobalt productionGLOcalcium carbonate, precipitatedkg</t>
  </si>
  <si>
    <t>cobalt productionGLOcobaltkg</t>
  </si>
  <si>
    <t>cobalt</t>
  </si>
  <si>
    <t>cobalt productionGLOcobalt acetatekg</t>
  </si>
  <si>
    <t>cobalt acetate</t>
  </si>
  <si>
    <t>cobalt productionGLOcobalt carbonatekg</t>
  </si>
  <si>
    <t>cobalt carbonate</t>
  </si>
  <si>
    <t>cobalt productionGLOcobalt hydroxidekg</t>
  </si>
  <si>
    <t>cobalt hydroxide</t>
  </si>
  <si>
    <t>cobalt productionGLOcobalt oxidekg</t>
  </si>
  <si>
    <t>cobalt oxide</t>
  </si>
  <si>
    <t>cobalt productionGLOcopper cakekg</t>
  </si>
  <si>
    <t>copper cake</t>
  </si>
  <si>
    <t>cobalt productionGLOcopper concentrate, sulfide orekg</t>
  </si>
  <si>
    <t>copper concentrate, sulfide ore</t>
  </si>
  <si>
    <t>cobalt productionGLOcopper, anodekg</t>
  </si>
  <si>
    <t>copper, anode</t>
  </si>
  <si>
    <t>cobalt productionGLOcopper, cathodekg</t>
  </si>
  <si>
    <t>cobalt productionGLOelectricity, high voltagekWh</t>
  </si>
  <si>
    <t>cobalt productionGLOelectrolyte, copper-richkg</t>
  </si>
  <si>
    <t>electrolyte, copper-rich</t>
  </si>
  <si>
    <t>cobalt productionGLOelectrolyte, nickel-richm3</t>
  </si>
  <si>
    <t>electrolyte, nickel-rich</t>
  </si>
  <si>
    <t>cobalt productionGLOferronickelkg</t>
  </si>
  <si>
    <t>ferronickel</t>
  </si>
  <si>
    <t>cobalt productionGLOnickel concentrate, 16% Nikg</t>
  </si>
  <si>
    <t>nickel concentrate, 16% Ni</t>
  </si>
  <si>
    <t>cobalt productionGLOnickel sulfatekg</t>
  </si>
  <si>
    <t>nickel sulfate</t>
  </si>
  <si>
    <t>cobalt productionGLOnickel, class 1kg</t>
  </si>
  <si>
    <t>cobalt productionGLOsulfurkg</t>
  </si>
  <si>
    <t>sulfur</t>
  </si>
  <si>
    <t>cobalt productionGLOsulfuric acidkg</t>
  </si>
  <si>
    <t>cobalt productionGLOzinc sulfidekg</t>
  </si>
  <si>
    <t>zinc sulfide</t>
  </si>
  <si>
    <t>cobalt sulfate productionCNcobalt sulfatekg</t>
  </si>
  <si>
    <t>cobalt sulfate production</t>
  </si>
  <si>
    <t>cobalt sulfate</t>
  </si>
  <si>
    <t>cobalt sulfate productionRoWcobalt sulfatekg</t>
  </si>
  <si>
    <t>cobwork productionCHcobworkkg</t>
  </si>
  <si>
    <t>cobwork production</t>
  </si>
  <si>
    <t>cobwork</t>
  </si>
  <si>
    <t>cobwork productionRoWcobworkkg</t>
  </si>
  <si>
    <t>cocamide diethanolamine productionRoWammonia, anhydrous, liquidkg</t>
  </si>
  <si>
    <t>cocamide diethanolamine production</t>
  </si>
  <si>
    <t>cocamide diethanolamine productionRoWcocamide diethanolaminekg</t>
  </si>
  <si>
    <t>cocamide diethanolamine</t>
  </si>
  <si>
    <t>cocamide diethanolamine productionRERammonia, anhydrous, liquidkg</t>
  </si>
  <si>
    <t>cocamide diethanolamine productionRERcocamide diethanolaminekg</t>
  </si>
  <si>
    <t>cocoa bean production, sun-driedCIcocoa beankg</t>
  </si>
  <si>
    <t>cocoa bean production, sun-dried</t>
  </si>
  <si>
    <t>cocoa bean</t>
  </si>
  <si>
    <t>cocoa bean production, sun-driedGHcocoa beankg</t>
  </si>
  <si>
    <t>cocoa bean production, sun-driedRoWcocoa beankg</t>
  </si>
  <si>
    <t>cocoa bean production, sun-driedIDcocoa beankg</t>
  </si>
  <si>
    <t>coconut husk, Recycled Content cut-offGLOcoconut huskkg</t>
  </si>
  <si>
    <t>coconut husk, Recycled Content cut-off</t>
  </si>
  <si>
    <t>coconut husk</t>
  </si>
  <si>
    <t>coconut oil production, crudeRoWcoconut oil, crudekg</t>
  </si>
  <si>
    <t>coconut oil production, crude</t>
  </si>
  <si>
    <t>coconut oil, crude</t>
  </si>
  <si>
    <t>coconut oil production, crudePHcoconut oil, crudekg</t>
  </si>
  <si>
    <t>coconut production, dehuskedRoWcoconut, dehuskedkg</t>
  </si>
  <si>
    <t>coconut production, dehusked</t>
  </si>
  <si>
    <t>coconut, dehusked</t>
  </si>
  <si>
    <t>coconut production, dehuskedIDcoconut, dehuskedkg</t>
  </si>
  <si>
    <t>coconut production, dehuskedINcoconut, dehuskedkg</t>
  </si>
  <si>
    <t>coconut production, dehuskedPHcoconut, dehuskedkg</t>
  </si>
  <si>
    <t>cocoon production, silkworm rearingRoWcocoonskg</t>
  </si>
  <si>
    <t>cocoon production, silkworm rearing</t>
  </si>
  <si>
    <t>cocoons</t>
  </si>
  <si>
    <t>cocoon production, silkworm rearingINcocoonskg</t>
  </si>
  <si>
    <t>coffee green bean production, arabicaBR-SPcoffee, green beankg</t>
  </si>
  <si>
    <t>coffee green bean production, arabica</t>
  </si>
  <si>
    <t>BR-SP</t>
  </si>
  <si>
    <t>coffee, green bean</t>
  </si>
  <si>
    <t>coffee green bean production, arabicaCOcoffee, green beankg</t>
  </si>
  <si>
    <t>coffee green bean production, arabicaRoWcoffee, green beankg</t>
  </si>
  <si>
    <t>coffee green bean production, arabicaHNcoffee, green beankg</t>
  </si>
  <si>
    <t>coffee green bean production, arabicaINcoffee, green beankg</t>
  </si>
  <si>
    <t>coffee green bean production, arabica, irrigatedBR-MGcoffee, green beankg</t>
  </si>
  <si>
    <t>coffee green bean production, arabica, irrigated</t>
  </si>
  <si>
    <t>coffee green bean production, arabica, manualBR-MGcoffee, green beankg</t>
  </si>
  <si>
    <t>coffee green bean production, arabica, manual</t>
  </si>
  <si>
    <t>coffee green bean production, arabica, mechanizedBR-MGcoffee, green beankg</t>
  </si>
  <si>
    <t>coffee green bean production, arabica, mechanized</t>
  </si>
  <si>
    <t>coffee green bean production, arabica, not irrigatedBR-MGcoffee, green beankg</t>
  </si>
  <si>
    <t>coffee green bean production, arabica, not irrigated</t>
  </si>
  <si>
    <t>coffee green bean production, arabica, semi-mechanizedBR-MGcoffee, green beankg</t>
  </si>
  <si>
    <t>coffee green bean production, arabica, semi-mechanized</t>
  </si>
  <si>
    <t>coffee green bean production, robustaBRcoffee, green beankg</t>
  </si>
  <si>
    <t>coffee green bean production, robusta</t>
  </si>
  <si>
    <t>coffee green bean production, robustaRoWcoffee, green beankg</t>
  </si>
  <si>
    <t>coffee green bean production, robustaIDcoffee, green beankg</t>
  </si>
  <si>
    <t>coffee green bean production, robustaINcoffee, green beankg</t>
  </si>
  <si>
    <t>coffee green bean production, robustaVNcoffee, green beankg</t>
  </si>
  <si>
    <t>coffee maker productionGLOcoffee makerunit</t>
  </si>
  <si>
    <t>coffee maker production</t>
  </si>
  <si>
    <t>coffee maker</t>
  </si>
  <si>
    <t>cokingDEbenzenekg</t>
  </si>
  <si>
    <t>coking</t>
  </si>
  <si>
    <t>cokingDEcoal gasMJ</t>
  </si>
  <si>
    <t>coal gas</t>
  </si>
  <si>
    <t>cokingDEcoal tarkg</t>
  </si>
  <si>
    <t>coal tar</t>
  </si>
  <si>
    <t>cokingDEcokeMJ</t>
  </si>
  <si>
    <t>coke</t>
  </si>
  <si>
    <t>cokingRoWbenzenekg</t>
  </si>
  <si>
    <t>cokingRoWcoal gasMJ</t>
  </si>
  <si>
    <t>cokingRoWcoal tarkg</t>
  </si>
  <si>
    <t>cokingRoWcokeMJ</t>
  </si>
  <si>
    <t>colemanite mine operation and beneficiationRoWcalcium borateskg</t>
  </si>
  <si>
    <t>colemanite mine operation and beneficiation</t>
  </si>
  <si>
    <t>calcium borates</t>
  </si>
  <si>
    <t>colemanite mine operation and beneficiationTRcalcium borateskg</t>
  </si>
  <si>
    <t>collection of polystyrene scrap, post-consumerCHpolystyrene scrap, post-consumerkg</t>
  </si>
  <si>
    <t>collection of polystyrene scrap, post-consumer</t>
  </si>
  <si>
    <t>polystyrene scrap, post-consumer</t>
  </si>
  <si>
    <t>collection of polystyrene scrap, post-consumerRoWpolystyrene scrap, post-consumerkg</t>
  </si>
  <si>
    <t>collector field area construction, solar thermal parabolic trough, 50 MWRoWcollector field area, solar thermal parabolic trough, 50 MWunit</t>
  </si>
  <si>
    <t>collector field area construction, solar thermal parabolic trough, 50 MW</t>
  </si>
  <si>
    <t>collector field area, solar thermal parabolic trough, 50 MW</t>
  </si>
  <si>
    <t>collector field area construction, solar thermal parabolic trough, 50 MWZAcollector field area, solar thermal parabolic trough, 50 MWunit</t>
  </si>
  <si>
    <t>collector field area construction, solar tower power plant, 20 MWRoWcollector field area, solar tower power plant, 20 MWunit</t>
  </si>
  <si>
    <t>collector field area construction, solar tower power plant, 20 MW</t>
  </si>
  <si>
    <t>collector field area, solar tower power plant, 20 MW</t>
  </si>
  <si>
    <t>collector field area construction, solar tower power plant, 20 MWZAcollector field area, solar tower power plant, 20 MWunit</t>
  </si>
  <si>
    <t>combine harvestingBRcombine harvestingha</t>
  </si>
  <si>
    <t>combine harvesting</t>
  </si>
  <si>
    <t>combine harvestingCA-QCcombine harvestingha</t>
  </si>
  <si>
    <t>combine harvestingCHcombine harvestingha</t>
  </si>
  <si>
    <t>combine harvestingCanada without Quebeccombine harvestingha</t>
  </si>
  <si>
    <t>combine harvestingRoWcombine harvestingha</t>
  </si>
  <si>
    <t>combine harvestingZAcombine harvestingha</t>
  </si>
  <si>
    <t>compact fluorescent lamp productionGLOcompact fluorescent lampunit</t>
  </si>
  <si>
    <t>compact fluorescent lamp production</t>
  </si>
  <si>
    <t>compact fluorescent lamp</t>
  </si>
  <si>
    <t>composting facility construction, openCHcomposting facility, openunit</t>
  </si>
  <si>
    <t>composting facility construction, open</t>
  </si>
  <si>
    <t>composting facility, open</t>
  </si>
  <si>
    <t>composting facility construction, openRoWcomposting facility, openunit</t>
  </si>
  <si>
    <t>compressed air energy storage plant construction, 200 MW electricalRoWcompressed air energy storage plant, 200 MW electricalunit</t>
  </si>
  <si>
    <t>compressed air energy storage plant construction, 200 MW electrical</t>
  </si>
  <si>
    <t>compressed air energy storage plant, 200 MW electrical</t>
  </si>
  <si>
    <t>compressed air energy storage plant construction, 200 MW electricalRERcompressed air energy storage plant, 200 MW electricalunit</t>
  </si>
  <si>
    <t>compressed air energy storage plant construction, adiabatic, 150 MW electricalRoWcompressed air energy storage plant, adiabatic, 150 MW electricalunit</t>
  </si>
  <si>
    <t>compressed air energy storage plant construction, adiabatic, 150 MW electrical</t>
  </si>
  <si>
    <t>compressed air energy storage plant, adiabatic, 150 MW electrical</t>
  </si>
  <si>
    <t>compressed air energy storage plant construction, adiabatic, 150 MW electricalRERcompressed air energy storage plant, adiabatic, 150 MW electricalunit</t>
  </si>
  <si>
    <t>compressed air production, 1000 kPa gauge, &lt;30kW, average generationRoWcompressed air, 1000 kPa gaugem3</t>
  </si>
  <si>
    <t>compressed air production, 1000 kPa gauge, &lt;30kW, average generation</t>
  </si>
  <si>
    <t>compressed air, 1000 kPa gauge</t>
  </si>
  <si>
    <t>compressed air production, 1000 kPa gauge, &lt;30kW, average generationRERcompressed air, 1000 kPa gaugem3</t>
  </si>
  <si>
    <t>compressed air production, 1000 kPa gauge, &lt;30kW, optimised generationRoWcompressed air, 1000 kPa gaugem3</t>
  </si>
  <si>
    <t>compressed air production, 1000 kPa gauge, &lt;30kW, optimised generation</t>
  </si>
  <si>
    <t>compressed air production, 1000 kPa gauge, &lt;30kW, optimised generationRERcompressed air, 1000 kPa gaugem3</t>
  </si>
  <si>
    <t>compressed air production, 1200 kPa gauge, &lt;30kW, average generationRoWcompressed air, 1200 kPa gaugem3</t>
  </si>
  <si>
    <t>compressed air production, 1200 kPa gauge, &lt;30kW, average generation</t>
  </si>
  <si>
    <t>compressed air, 1200 kPa gauge</t>
  </si>
  <si>
    <t>compressed air production, 1200 kPa gauge, &lt;30kW, average generationRERcompressed air, 1200 kPa gaugem3</t>
  </si>
  <si>
    <t>compressed air production, 1200 kPa gauge, &lt;30kW, optimized generationRoWcompressed air, 1200 kPa gaugem3</t>
  </si>
  <si>
    <t>compressed air production, 1200 kPa gauge, &lt;30kW, optimized generation</t>
  </si>
  <si>
    <t>compressed air production, 1200 kPa gauge, &lt;30kW, optimized generationRERcompressed air, 1200 kPa gaugem3</t>
  </si>
  <si>
    <t>compressed air production, 600 kPa gauge, &gt;30kW, average generationRoWcompressed air, 600 kPa gaugem3</t>
  </si>
  <si>
    <t>compressed air production, 600 kPa gauge, &gt;30kW, average generation</t>
  </si>
  <si>
    <t>compressed air, 600 kPa gauge</t>
  </si>
  <si>
    <t>compressed air production, 600 kPa gauge, &gt;30kW, average generationRERcompressed air, 600 kPa gaugem3</t>
  </si>
  <si>
    <t>compressed air production, 600 kPa gauge, &gt;30kW, best generationRoWcompressed air, 600 kPa gaugem3</t>
  </si>
  <si>
    <t>compressed air production, 600 kPa gauge, &gt;30kW, best generation</t>
  </si>
  <si>
    <t>compressed air production, 600 kPa gauge, &gt;30kW, best generationRERcompressed air, 600 kPa gaugem3</t>
  </si>
  <si>
    <t>compressed air production, 600 kPa gauge, &gt;30kW, optimized generationRoWcompressed air, 600 kPa gaugem3</t>
  </si>
  <si>
    <t>compressed air production, 600 kPa gauge, &gt;30kW, optimized generation</t>
  </si>
  <si>
    <t>compressed air production, 600 kPa gauge, &gt;30kW, optimized generationRERcompressed air, 600 kPa gaugem3</t>
  </si>
  <si>
    <t>compressed air production, 700 kPa gauge, &gt;30kW, average generationRoWcompressed air, 700 kPa gaugem3</t>
  </si>
  <si>
    <t>compressed air production, 700 kPa gauge, &gt;30kW, average generation</t>
  </si>
  <si>
    <t>compressed air, 700 kPa gauge</t>
  </si>
  <si>
    <t>compressed air production, 700 kPa gauge, &gt;30kW, average generationRERcompressed air, 700 kPa gaugem3</t>
  </si>
  <si>
    <t>compressed air production, 700 kPa gauge, &gt;30kW, best generationRoWcompressed air, 700 kPa gaugem3</t>
  </si>
  <si>
    <t>compressed air production, 700 kPa gauge, &gt;30kW, best generation</t>
  </si>
  <si>
    <t>compressed air production, 700 kPa gauge, &gt;30kW, best generationRERcompressed air, 700 kPa gaugem3</t>
  </si>
  <si>
    <t>compressed air production, 700 kPa gauge, &gt;30kW, optimized generationRoWcompressed air, 700 kPa gaugem3</t>
  </si>
  <si>
    <t>compressed air production, 700 kPa gauge, &gt;30kW, optimized generation</t>
  </si>
  <si>
    <t>compressed air production, 700 kPa gauge, &gt;30kW, optimized generationRERcompressed air, 700 kPa gaugem3</t>
  </si>
  <si>
    <t>compressed air production, 800 kPa gauge, &lt;30kW, average generationRoWcompressed air, 800 kPa gaugem3</t>
  </si>
  <si>
    <t>compressed air production, 800 kPa gauge, &lt;30kW, average generation</t>
  </si>
  <si>
    <t>compressed air, 800 kPa gauge</t>
  </si>
  <si>
    <t>compressed air production, 800 kPa gauge, &lt;30kW, average generationRERcompressed air, 800 kPa gaugem3</t>
  </si>
  <si>
    <t>compressed air production, 800 kPa gauge, &lt;30kW, optimized generationRoWcompressed air, 800 kPa gaugem3</t>
  </si>
  <si>
    <t>compressed air production, 800 kPa gauge, &lt;30kW, optimized generation</t>
  </si>
  <si>
    <t>compressed air production, 800 kPa gauge, &lt;30kW, optimized generationRERcompressed air, 800 kPa gaugem3</t>
  </si>
  <si>
    <t>compressed air production, 800 kPa gauge, &gt;30kW, average generationRoWcompressed air, 800 kPa gaugem3</t>
  </si>
  <si>
    <t>compressed air production, 800 kPa gauge, &gt;30kW, average generation</t>
  </si>
  <si>
    <t>compressed air production, 800 kPa gauge, &gt;30kW, average generationRERcompressed air, 800 kPa gaugem3</t>
  </si>
  <si>
    <t>compressed air production, 800 kPa gauge, &gt;30kW, best generationRoWcompressed air, 800 kPa gaugem3</t>
  </si>
  <si>
    <t>compressed air production, 800 kPa gauge, &gt;30kW, best generation</t>
  </si>
  <si>
    <t>compressed air production, 800 kPa gauge, &gt;30kW, best generationRERcompressed air, 800 kPa gaugem3</t>
  </si>
  <si>
    <t>compressed air production, 800 kPa gauge, &gt;30kW, optimized generationRoWcompressed air, 800 kPa gaugem3</t>
  </si>
  <si>
    <t>compressed air production, 800 kPa gauge, &gt;30kW, optimized generation</t>
  </si>
  <si>
    <t>compressed air production, 800 kPa gauge, &gt;30kW, optimized generationRERcompressed air, 800 kPa gaugem3</t>
  </si>
  <si>
    <t>computer production, desktop, without screenGLOcomputer, desktop, without screenunit</t>
  </si>
  <si>
    <t>computer production, desktop, without screen</t>
  </si>
  <si>
    <t>computer, desktop, without screen</t>
  </si>
  <si>
    <t>computer production, laptopGLOcomputer, laptopunit</t>
  </si>
  <si>
    <t>computer production, laptop</t>
  </si>
  <si>
    <t>computer, laptop</t>
  </si>
  <si>
    <t>concentrated solar power plant construction, solar thermal parabolic trough, 50 MWRoWconcentrated solar power plant, solar thermal parabolic trough, 50 MWunit</t>
  </si>
  <si>
    <t>concentrated solar power plant construction, solar thermal parabolic trough, 50 MW</t>
  </si>
  <si>
    <t>concentrated solar power plant, solar thermal parabolic trough, 50 MW</t>
  </si>
  <si>
    <t>concentrated solar power plant construction, solar thermal parabolic trough, 50 MWZAconcentrated solar power plant, solar thermal parabolic trough, 50 MWunit</t>
  </si>
  <si>
    <t>concentrated solar power plant construction, solar tower power plant, 20 MWRoWconcentrated solar power plant, solar tower, 20 MWunit</t>
  </si>
  <si>
    <t>concentrated solar power plant construction, solar tower power plant, 20 MW</t>
  </si>
  <si>
    <t>concentrated solar power plant, solar tower, 20 MW</t>
  </si>
  <si>
    <t>concentrated solar power plant construction, solar tower power plant, 20 MWZAconcentrated solar power plant, solar tower, 20 MWunit</t>
  </si>
  <si>
    <t>concrete block productionBRconcrete blockkg</t>
  </si>
  <si>
    <t>concrete block production</t>
  </si>
  <si>
    <t>concrete block</t>
  </si>
  <si>
    <t>concrete block productionDEconcrete blockkg</t>
  </si>
  <si>
    <t>concrete block productionRoWconcrete blockkg</t>
  </si>
  <si>
    <t>concrete mixing factory constructionCHconcrete mixing factoryunit</t>
  </si>
  <si>
    <t>concrete mixing factory construction</t>
  </si>
  <si>
    <t>concrete mixing factory</t>
  </si>
  <si>
    <t>concrete mixing factory constructionRoWconcrete mixing factoryunit</t>
  </si>
  <si>
    <t>concrete production, 20MPa, for building construction, with cement, ARTCOconcrete, 20MPam3</t>
  </si>
  <si>
    <t>concrete production, 20MPa, for building construction, with cement, ART</t>
  </si>
  <si>
    <t>concrete, 20MPa</t>
  </si>
  <si>
    <t>concrete production, 20MPa, for building construction, with cement, PortlandPEconcrete, 20MPam3</t>
  </si>
  <si>
    <t>concrete production, 20MPa, for building construction, with cement, Portland</t>
  </si>
  <si>
    <t>concrete production, 20MPa, for building construction, with cement, type ICoPEconcrete, 20MPam3</t>
  </si>
  <si>
    <t>concrete production, 20MPa, for building construction, with cement, type ICo</t>
  </si>
  <si>
    <t>concrete production, 20MPa, for building construction, with cement, type IPPEconcrete, 20MPam3</t>
  </si>
  <si>
    <t>concrete production, 20MPa, for building construction, with cement, type IP</t>
  </si>
  <si>
    <t>concrete production, 20MPa, self-construction, for building construction, with cement, PortlandPEconcrete, 20MPam3</t>
  </si>
  <si>
    <t>concrete production, 20MPa, self-construction, for building construction, with cement, Portland</t>
  </si>
  <si>
    <t>concrete production, 20MPa, self-construction, for building construction, with cement, type ICoPEconcrete, 20MPam3</t>
  </si>
  <si>
    <t>concrete production, 20MPa, self-construction, for building construction, with cement, type ICo</t>
  </si>
  <si>
    <t>concrete production, 20MPa, self-construction, for building construction, with cement, type IPPEconcrete, 20MPam3</t>
  </si>
  <si>
    <t>concrete production, 20MPa, self-construction, for building construction, with cement, type IP</t>
  </si>
  <si>
    <t>concrete production, 20MPa, self-construction, for building construction, with cement, type general useCOconcrete, 20MPam3</t>
  </si>
  <si>
    <t>concrete production, 20MPa, self-construction, for building construction, with cement, type general use</t>
  </si>
  <si>
    <t>concrete production, 20MPa, with cement, CEM II/BGLOconcrete, 20MPam3</t>
  </si>
  <si>
    <t>concrete production, 20MPa, with cement, CEM II/B</t>
  </si>
  <si>
    <t>concrete production, 20MPa, with cement, CEM II/B-VZAconcrete, 20MPam3</t>
  </si>
  <si>
    <t>concrete production, 20MPa, with cement, CEM II/B-V</t>
  </si>
  <si>
    <t>concrete production, 20MPa, with cement, PortlandCA-QCconcrete, 20MPam3</t>
  </si>
  <si>
    <t>concrete production, 20MPa, with cement, Portland</t>
  </si>
  <si>
    <t>concrete production, 20MPa, with cement, PortlandCA-QChard coal ashkg</t>
  </si>
  <si>
    <t>concrete production, 20MPa, with cement, PortlandRoWconcrete, 20MPam3</t>
  </si>
  <si>
    <t>concrete production, 20MPa, with cement, PortlandRoWhard coal ashkg</t>
  </si>
  <si>
    <t>concrete production, 20MPa, with cement, PortlandNorth America without Quebecconcrete, 20MPam3</t>
  </si>
  <si>
    <t>North America without Quebec</t>
  </si>
  <si>
    <t>concrete production, 20MPa, with cement, PortlandNorth America without Quebechard coal ashkg</t>
  </si>
  <si>
    <t>concrete production, 25-30MPa, with cement, PortlandINconcrete, 25-30MPam3</t>
  </si>
  <si>
    <t>concrete production, 25-30MPa, with cement, Portland</t>
  </si>
  <si>
    <t>concrete, 25-30MPa</t>
  </si>
  <si>
    <t>concrete production, 25MPa, for building construction, exposure class XC1, with cement, unspecifiedATconcrete, 25MPam3</t>
  </si>
  <si>
    <t>concrete production, 25MPa, for building construction, exposure class XC1, with cement, unspecified</t>
  </si>
  <si>
    <t>concrete, 25MPa</t>
  </si>
  <si>
    <t>concrete production, 25MPa, for building construction, exposure class XC1, with cement, unspecifiedAThard coal ashkg</t>
  </si>
  <si>
    <t>concrete production, 25MPa, for building construction, exposure class XC2, with cement, unspecifiedATconcrete, 25MPam3</t>
  </si>
  <si>
    <t>concrete production, 25MPa, for building construction, exposure class XC2, with cement, unspecified</t>
  </si>
  <si>
    <t>concrete production, 25MPa, for building construction, exposure class XC2, with cement, unspecifiedAThard coal ashkg</t>
  </si>
  <si>
    <t>concrete production, 25MPa, for building construction, for interior use, with cement ZN/DCHconcrete, 25MPam3</t>
  </si>
  <si>
    <t>concrete production, 25MPa, for building construction, for interior use, with cement ZN/D</t>
  </si>
  <si>
    <t>concrete production, 25MPa, for building construction, for interior use, with cement ZN/D, with 50% RC-C aggregatesCHconcrete, 25MPam3</t>
  </si>
  <si>
    <t>concrete production, 25MPa, for building construction, for interior use, with cement ZN/D, with 50% RC-C aggregates</t>
  </si>
  <si>
    <t>concrete production, 25MPa, for building construction, for interior use, with cement ZN/D, with 50% RC-C aggregatesCHwaste concrete gravelkg</t>
  </si>
  <si>
    <t>concrete production, 25MPa, for building construction, for interior use, with cement ZN/D, with &lt;30% RC-M aggregatesCHconcrete, 25MPam3</t>
  </si>
  <si>
    <t>concrete production, 25MPa, for building construction, for interior use, with cement ZN/D, with &lt;30% RC-M aggregates</t>
  </si>
  <si>
    <t>concrete production, 25MPa, for building construction, for interior use, with cement ZN/D, with &lt;30% RC-M aggregatesCHwaste mixed aggregates, from demolitionkg</t>
  </si>
  <si>
    <t>waste mixed aggregates, from demolition</t>
  </si>
  <si>
    <t>concrete production, 25MPa, for building construction, for interior use, with cement, PortlandCA-QCconcrete, 25MPam3</t>
  </si>
  <si>
    <t>concrete production, 25MPa, for building construction, for interior use, with cement, Portland</t>
  </si>
  <si>
    <t>concrete production, 25MPa, for building construction, for interior use, with cement, PortlandCA-QChard coal ashkg</t>
  </si>
  <si>
    <t>concrete production, 25MPa, for building construction, for interior use, with cement, PortlandRoWconcrete, 25MPam3</t>
  </si>
  <si>
    <t>concrete production, 25MPa, for building construction, for interior use, with cement, PortlandRoWhard coal ashkg</t>
  </si>
  <si>
    <t>concrete production, 25MPa, for building construction, for interior use, with cement, PortlandNorth America without Quebecconcrete, 25MPam3</t>
  </si>
  <si>
    <t>concrete production, 25MPa, for building construction, for interior use, with cement, PortlandNorth America without Quebechard coal ashkg</t>
  </si>
  <si>
    <t>concrete production, 25MPa, for building construction, with cement, CEM II/ACHconcrete, 25MPam3</t>
  </si>
  <si>
    <t>concrete production, 25MPa, for building construction, with cement, CEM II/A</t>
  </si>
  <si>
    <t>concrete production, 25MPa, for building construction, with cement, CEM II/ARoWconcrete, 25MPam3</t>
  </si>
  <si>
    <t>concrete production, 25MPa, for building construction, with cement, CEM II/BCHconcrete, 25MPam3</t>
  </si>
  <si>
    <t>concrete production, 25MPa, for building construction, with cement, CEM II/B</t>
  </si>
  <si>
    <t>concrete production, 25MPa, for building construction, with cement, CEM II/BRoWconcrete, 25MPam3</t>
  </si>
  <si>
    <t>concrete production, 25MPa, for building construction, with cement, CEM II/B-VZAconcrete, 25MPam3</t>
  </si>
  <si>
    <t>concrete production, 25MPa, for building construction, with cement, CEM II/B-V</t>
  </si>
  <si>
    <t>concrete production, 25MPa, for building construction, with cement, CEM III/AGLOconcrete, 25MPam3</t>
  </si>
  <si>
    <t>concrete production, 25MPa, for building construction, with cement, CEM III/A</t>
  </si>
  <si>
    <t>concrete production, 25MPa, for building construction, with cement, CP IIIBRconcrete, 25MPam3</t>
  </si>
  <si>
    <t>concrete production, 25MPa, for building construction, with cement, CP III</t>
  </si>
  <si>
    <t>concrete production, 25MPa, for building construction, with cement, CP-II-EBRconcrete, 25MPam3</t>
  </si>
  <si>
    <t>concrete production, 25MPa, for building construction, with cement, CP-II-E</t>
  </si>
  <si>
    <t>concrete production, 25MPa, for building construction, with cement, CP-II-FBRconcrete, 25MPam3</t>
  </si>
  <si>
    <t>concrete production, 25MPa, for building construction, with cement, CP-II-F</t>
  </si>
  <si>
    <t>concrete production, 30-32MPa, with cement, PortlandCA-QCconcrete, 30-32MPam3</t>
  </si>
  <si>
    <t>concrete production, 30-32MPa, with cement, Portland</t>
  </si>
  <si>
    <t>concrete, 30-32MPa</t>
  </si>
  <si>
    <t>concrete production, 30-32MPa, with cement, PortlandCA-QChard coal ashkg</t>
  </si>
  <si>
    <t>concrete production, 30-32MPa, with cement, PortlandNorth America without Quebecconcrete, 30-32MPam3</t>
  </si>
  <si>
    <t>concrete production, 30-32MPa, with cement, PortlandNorth America without Quebechard coal ashkg</t>
  </si>
  <si>
    <t>concrete production, 30MPa, exposure classes XC3/XD2/XF1/XA1, with cement, unspecifiedATconcrete, 30MPam3</t>
  </si>
  <si>
    <t>concrete production, 30MPa, exposure classes XC3/XD2/XF1/XA1, with cement, unspecified</t>
  </si>
  <si>
    <t>concrete, 30MPa</t>
  </si>
  <si>
    <t>concrete production, 30MPa, exposure classes XC3/XD2/XF1/XA1, with cement, unspecifiedAThard coal ashkg</t>
  </si>
  <si>
    <t>concrete production, 30MPa, for building construction, exposure class XC3, with cement, unspecifiedATconcrete, 30MPam3</t>
  </si>
  <si>
    <t>concrete production, 30MPa, for building construction, exposure class XC3, with cement, unspecified</t>
  </si>
  <si>
    <t>concrete production, 30MPa, for building construction, exposure class XC3, with cement, unspecifiedAThard coal ashkg</t>
  </si>
  <si>
    <t>concrete production, 30MPa, for building construction, for interior use, with cement ZN/DCHconcrete, 30MPam3</t>
  </si>
  <si>
    <t>concrete production, 30MPa, for building construction, for interior use, with cement ZN/D</t>
  </si>
  <si>
    <t>concrete production, 30MPa, for building construction, for interior use, with cement ZN/D, with 30% RC-M aggregatesCHconcrete, 30MPam3</t>
  </si>
  <si>
    <t>concrete production, 30MPa, for building construction, for interior use, with cement ZN/D, with 30% RC-M aggregates</t>
  </si>
  <si>
    <t>concrete production, 30MPa, for building construction, for interior use, with cement ZN/D, with 30% RC-M aggregatesCHwaste mixed aggregates, from demolitionkg</t>
  </si>
  <si>
    <t>concrete production, 30MPa, for building construction, for interior use, with cement ZN/D, with 50% RC-C aggregatesCHconcrete, 30MPam3</t>
  </si>
  <si>
    <t>concrete production, 30MPa, for building construction, for interior use, with cement ZN/D, with 50% RC-C aggregates</t>
  </si>
  <si>
    <t>concrete production, 30MPa, for building construction, for interior use, with cement ZN/D, with 50% RC-C aggregatesCHwaste concrete gravelkg</t>
  </si>
  <si>
    <t>concrete production, 30MPa, for building construction, with cement, CEM III/AGLOconcrete, 30MPam3</t>
  </si>
  <si>
    <t>concrete production, 30MPa, for building construction, with cement, CEM III/A</t>
  </si>
  <si>
    <t>concrete production, 30MPa, for building construction, with cement, CP IIIBRconcrete, 30MPam3</t>
  </si>
  <si>
    <t>concrete production, 30MPa, for building construction, with cement, CP III</t>
  </si>
  <si>
    <t>concrete production, 30MPa, for building construction, with cement, CP-II-EBRconcrete, 30MPam3</t>
  </si>
  <si>
    <t>concrete production, 30MPa, for building construction, with cement, CP-II-E</t>
  </si>
  <si>
    <t>concrete production, 30MPa, for building construction, with cement, CP-II-FBRconcrete, 30MPam3</t>
  </si>
  <si>
    <t>concrete production, 30MPa, for building construction, with cement, CP-II-F</t>
  </si>
  <si>
    <t>concrete production, 30MPa, for drilled piles, with cement ZN/DCHconcrete, 30MPam3</t>
  </si>
  <si>
    <t>concrete production, 30MPa, for drilled piles, with cement ZN/D</t>
  </si>
  <si>
    <t>concrete production, 30MPa, for drilled piles, with cement, CEM II/ACHconcrete, 30MPam3</t>
  </si>
  <si>
    <t>concrete production, 30MPa, for drilled piles, with cement, CEM II/A</t>
  </si>
  <si>
    <t>concrete production, 30MPa, for drilled piles, with cement, CEM II/ARoWconcrete, 30MPam3</t>
  </si>
  <si>
    <t>concrete production, 30MPa, for drilled piles, with cement, CEM II/BCHconcrete, 30MPam3</t>
  </si>
  <si>
    <t>concrete production, 30MPa, for drilled piles, with cement, CEM II/B</t>
  </si>
  <si>
    <t>concrete production, 30MPa, for drilled piles, with cement, CEM II/BRoWconcrete, 30MPam3</t>
  </si>
  <si>
    <t>concrete production, 30MPa, for drilled piles, with cement, PortlandCHconcrete, 30MPam3</t>
  </si>
  <si>
    <t>concrete production, 30MPa, for drilled piles, with cement, Portland</t>
  </si>
  <si>
    <t>concrete production, 30MPa, for drilled piles, with cement, PortlandRoWconcrete, 30MPam3</t>
  </si>
  <si>
    <t>concrete production, 30MPa, with cement, CEM II/B-VZAconcrete, 30MPam3</t>
  </si>
  <si>
    <t>concrete production, 30MPa, with cement, CEM II/B-V</t>
  </si>
  <si>
    <t>concrete production, 35MPa, for building construction, with cement, CEM II/AGLOconcrete, 35MPam3</t>
  </si>
  <si>
    <t>concrete production, 35MPa, for building construction, with cement, CEM II/A</t>
  </si>
  <si>
    <t>concrete, 35MPa</t>
  </si>
  <si>
    <t>concrete production, 35MPa, for building construction, with cement, CEM III/AGLOconcrete, 35MPam3</t>
  </si>
  <si>
    <t>concrete production, 35MPa, for building construction, with cement, CEM III/A</t>
  </si>
  <si>
    <t>concrete production, 35MPa, for building construction, with cement, CP IIIBRconcrete, 35MPam3</t>
  </si>
  <si>
    <t>concrete production, 35MPa, for building construction, with cement, CP III</t>
  </si>
  <si>
    <t>concrete production, 35MPa, for building construction, with cement, CP-II-EBRconcrete, 35MPam3</t>
  </si>
  <si>
    <t>concrete production, 35MPa, for building construction, with cement, CP-II-E</t>
  </si>
  <si>
    <t>concrete production, 35MPa, for building construction, with cement, CP-II-FBRconcrete, 35MPam3</t>
  </si>
  <si>
    <t>concrete production, 35MPa, for building construction, with cement, CP-II-F</t>
  </si>
  <si>
    <t>concrete production, 35MPa, for civil engineering, for exterior use, with cement, PortlandCA-QCconcrete, 35MPam3</t>
  </si>
  <si>
    <t>concrete production, 35MPa, for civil engineering, for exterior use, with cement, Portland</t>
  </si>
  <si>
    <t>concrete production, 35MPa, for civil engineering, for exterior use, with cement, PortlandCA-QChard coal ashkg</t>
  </si>
  <si>
    <t>concrete production, 35MPa, for civil engineering, for exterior use, with cement, PortlandRoWconcrete, 35MPam3</t>
  </si>
  <si>
    <t>concrete production, 35MPa, for civil engineering, for exterior use, with cement, PortlandRoWhard coal ashkg</t>
  </si>
  <si>
    <t>concrete production, 35MPa, for civil engineering, for exterior use, with cement, PortlandNorth America without Quebecconcrete, 35MPam3</t>
  </si>
  <si>
    <t>concrete production, 35MPa, for civil engineering, for exterior use, with cement, PortlandNorth America without Quebechard coal ashkg</t>
  </si>
  <si>
    <t>concrete production, 35MPa, with cement, CEM II/BGLOconcrete, 35MPam3</t>
  </si>
  <si>
    <t>concrete production, 35MPa, with cement, CEM II/B</t>
  </si>
  <si>
    <t>concrete production, 35MPa, with cement, CEM II/B-VZAconcrete, 35MPam3</t>
  </si>
  <si>
    <t>concrete production, 35MPa, with cement, CEM II/B-V</t>
  </si>
  <si>
    <t>concrete production, 37MPa, for building construction, for exterior use, with cement ZN/DCHconcrete, 37MPam3</t>
  </si>
  <si>
    <t>concrete production, 37MPa, for building construction, for exterior use, with cement ZN/D</t>
  </si>
  <si>
    <t>concrete, 37MPa</t>
  </si>
  <si>
    <t>concrete production, 37MPa, for building construction, for interior use, with cement ZN/D, with 35% RC-C aggregatesCHconcrete, 37MPam3</t>
  </si>
  <si>
    <t>concrete production, 37MPa, for building construction, for interior use, with cement ZN/D, with 35% RC-C aggregates</t>
  </si>
  <si>
    <t>concrete production, 37MPa, for building construction, for interior use, with cement ZN/D, with 35% RC-C aggregatesCHwaste concrete gravelkg</t>
  </si>
  <si>
    <t>concrete production, 37MPa, for civil engineering, for deicing salt contact, with cement ZN/DCHconcrete, 37MPam3</t>
  </si>
  <si>
    <t>concrete production, 37MPa, for civil engineering, for deicing salt contact, with cement ZN/D</t>
  </si>
  <si>
    <t>concrete production, 37MPa, for civil engineering, with cement, CEM II/ACHconcrete, 37MPam3</t>
  </si>
  <si>
    <t>concrete production, 37MPa, for civil engineering, with cement, CEM II/A</t>
  </si>
  <si>
    <t>concrete production, 37MPa, for civil engineering, with cement, CEM II/BCHconcrete, 37MPam3</t>
  </si>
  <si>
    <t>concrete production, 37MPa, for civil engineering, with cement, CEM II/B</t>
  </si>
  <si>
    <t>concrete production, 37MPa, for civil engineering, with cement, PortlandCHconcrete, 37MPam3</t>
  </si>
  <si>
    <t>concrete production, 37MPa, for civil engineering, with cement, Portland</t>
  </si>
  <si>
    <t>concrete production, 40MPa, for building construction, with cement, CEM II/AGLOconcrete, 40MPam3</t>
  </si>
  <si>
    <t>concrete production, 40MPa, for building construction, with cement, CEM II/A</t>
  </si>
  <si>
    <t>concrete, 40MPa</t>
  </si>
  <si>
    <t>concrete production, 40MPa, for building construction, with cement, CEM III/AGLOconcrete, 40MPam3</t>
  </si>
  <si>
    <t>concrete production, 40MPa, for building construction, with cement, CEM III/A</t>
  </si>
  <si>
    <t>concrete production, 40MPa, for building construction, with cement, CP IIIBRconcrete, 40MPam3</t>
  </si>
  <si>
    <t>concrete production, 40MPa, for building construction, with cement, CP III</t>
  </si>
  <si>
    <t>concrete production, 40MPa, for building construction, with cement, CP-II-EBRconcrete, 40MPam3</t>
  </si>
  <si>
    <t>concrete production, 40MPa, for building construction, with cement, CP-II-E</t>
  </si>
  <si>
    <t>concrete production, 40MPa, for building construction, with cement, CP-II-FBRconcrete, 40MPam3</t>
  </si>
  <si>
    <t>concrete production, 40MPa, for building construction, with cement, CP-II-F</t>
  </si>
  <si>
    <t>concrete production, 40MPa, for civil engineering, with cement, ARTCOconcrete, 40MPam3</t>
  </si>
  <si>
    <t>concrete production, 40MPa, for civil engineering, with cement, ART</t>
  </si>
  <si>
    <t>concrete production, 40MPa, for civil engineering, with cement, CEM II/BGLOconcrete, 40MPam3</t>
  </si>
  <si>
    <t>concrete production, 40MPa, for civil engineering, with cement, CEM II/B</t>
  </si>
  <si>
    <t>concrete production, 40MPa, for civil engineering, with cement, CEM IV/BGLOconcrete, 40MPam3</t>
  </si>
  <si>
    <t>concrete production, 40MPa, for civil engineering, with cement, CEM IV/B</t>
  </si>
  <si>
    <t>concrete production, 40MPa, for civil engineering, with cement, PortlandRoWconcrete, 40MPam3</t>
  </si>
  <si>
    <t>concrete production, 40MPa, for civil engineering, with cement, Portland</t>
  </si>
  <si>
    <t>concrete production, 40MPa, for civil engineering, with cement, PortlandPEconcrete, 40MPam3</t>
  </si>
  <si>
    <t>concrete production, 40MPa, for civil engineering, with cement, type ICoPEconcrete, 40MPam3</t>
  </si>
  <si>
    <t>concrete production, 40MPa, for civil engineering, with cement, type ICo</t>
  </si>
  <si>
    <t>concrete production, 40MPa, for civil engineering, with cement, type IPPEconcrete, 40MPam3</t>
  </si>
  <si>
    <t>concrete production, 40MPa, for civil engineering, with cement, type IP</t>
  </si>
  <si>
    <t>concrete production, 40MPa, with cement, CEM II/B-VZAconcrete, 40MPam3</t>
  </si>
  <si>
    <t>concrete production, 40MPa, with cement, CEM II/B-V</t>
  </si>
  <si>
    <t>concrete production, 45MPa, for building construction, with cement, CEM II/BGLOconcrete, 45MPam3</t>
  </si>
  <si>
    <t>concrete production, 45MPa, for building construction, with cement, CEM II/B</t>
  </si>
  <si>
    <t>concrete, 45MPa</t>
  </si>
  <si>
    <t>concrete production, 45MPa, with cement, CEM II/B-VZAconcrete, 45MPam3</t>
  </si>
  <si>
    <t>concrete production, 45MPa, with cement, CEM II/B-V</t>
  </si>
  <si>
    <t>concrete production, 50MPa, with cement, CEM II/BGLOconcrete, 50MPam3</t>
  </si>
  <si>
    <t>concrete production, 50MPa, with cement, CEM II/B</t>
  </si>
  <si>
    <t>concrete, 50MPa</t>
  </si>
  <si>
    <t>concrete production, 50MPa, with cement, CEM II/B-VZAconcrete, 50MPam3</t>
  </si>
  <si>
    <t>concrete production, 50MPa, with cement, CEM II/B-V</t>
  </si>
  <si>
    <t>concrete production, 50MPa, with cement, PortlandCA-QCconcrete, 50MPam3</t>
  </si>
  <si>
    <t>concrete production, 50MPa, with cement, Portland</t>
  </si>
  <si>
    <t>concrete production, 50MPa, with cement, PortlandCA-QChard coal ashkg</t>
  </si>
  <si>
    <t>concrete production, 50MPa, with cement, PortlandRoWconcrete, 50MPam3</t>
  </si>
  <si>
    <t>concrete production, 50MPa, with cement, PortlandRoWhard coal ashkg</t>
  </si>
  <si>
    <t>concrete production, 50MPa, with cement, PortlandNorth America without Quebecconcrete, 50MPam3</t>
  </si>
  <si>
    <t>concrete production, 50MPa, with cement, PortlandNorth America without Quebechard coal ashkg</t>
  </si>
  <si>
    <t>concrete roof tile productionCHconcrete roof tilekg</t>
  </si>
  <si>
    <t>concrete roof tile production</t>
  </si>
  <si>
    <t>concrete roof tile</t>
  </si>
  <si>
    <t>concrete roof tile productionRoWconcrete roof tilekg</t>
  </si>
  <si>
    <t>concrete slab productionRoWconcrete slabm3</t>
  </si>
  <si>
    <t>concrete slab production</t>
  </si>
  <si>
    <t>concrete slab</t>
  </si>
  <si>
    <t>concrete slab productionINconcrete slabm3</t>
  </si>
  <si>
    <t>concrete, all types to generic market for concrete, medium strengthBRconcrete, medium strengthm3</t>
  </si>
  <si>
    <t>concrete, all types to generic market for concrete, medium strength</t>
  </si>
  <si>
    <t>concrete, medium strength</t>
  </si>
  <si>
    <t>concrete, all types to generic market for concrete, medium strengthCOconcrete, medium strengthm3</t>
  </si>
  <si>
    <t>concrete, all types to generic market for concrete, medium strengthRoWconcrete, medium strengthm3</t>
  </si>
  <si>
    <t>concrete, all types to generic market for concrete, medium strengthPEconcrete, medium strengthm3</t>
  </si>
  <si>
    <t>concrete, all types to generic market for concrete, medium strengthRNAconcrete, medium strengthm3</t>
  </si>
  <si>
    <t>concrete, all types to generic market for concrete, medium strengthZAconcrete, medium strengthm3</t>
  </si>
  <si>
    <t>concrete, all types to generic market for concrete, normal strengthATconcrete, normal strengthm3</t>
  </si>
  <si>
    <t>concrete, all types to generic market for concrete, normal strength</t>
  </si>
  <si>
    <t>concrete, normal strength</t>
  </si>
  <si>
    <t>concrete, all types to generic market for concrete, normal strengthBRconcrete, normal strengthm3</t>
  </si>
  <si>
    <t>concrete, all types to generic market for concrete, normal strengthCHconcrete, normal strengthm3</t>
  </si>
  <si>
    <t>concrete, all types to generic market for concrete, normal strengthCOconcrete, normal strengthm3</t>
  </si>
  <si>
    <t>concrete, all types to generic market for concrete, normal strengthINconcrete, normal strengthm3</t>
  </si>
  <si>
    <t>concrete, all types to generic market for concrete, normal strengthPEconcrete, normal strengthm3</t>
  </si>
  <si>
    <t>concrete, all types to generic market for concrete, normal strengthRNAconcrete, normal strengthm3</t>
  </si>
  <si>
    <t>concrete, all types to generic market for concrete, normal strengthRoWconcrete, normal strengthm3</t>
  </si>
  <si>
    <t>concrete, all types to generic market for concrete, normal strengthZAconcrete, normal strengthm3</t>
  </si>
  <si>
    <t>construction work, heat and power co-generation unit, 160kW electricalRoWconstruction work, heat and power co-generation unit, 160kW electricalunit</t>
  </si>
  <si>
    <t>construction work, heat and power co-generation unit, 160kW electrical</t>
  </si>
  <si>
    <t>construction work, heat and power co-generation unit, 160kW electricalRERconstruction work, heat and power co-generation unit, 160kW electricalunit</t>
  </si>
  <si>
    <t>consumer electronics production, mobile device, smartphoneGLOconsumer electronics, mobile device, smartphoneunit</t>
  </si>
  <si>
    <t>consumer electronics production, mobile device, smartphone</t>
  </si>
  <si>
    <t>consumer electronics, mobile device, smartphone</t>
  </si>
  <si>
    <t>consumer electronics production, mobile device, tabletGLOconsumer electronics, mobile device, tabletunit</t>
  </si>
  <si>
    <t>consumer electronics production, mobile device, tablet</t>
  </si>
  <si>
    <t>consumer electronics, mobile device, tablet</t>
  </si>
  <si>
    <t>container production, for collection of post-consumer waste plastic for recyclingCHcontainer, for collection of post-consumer waste plastic for recyclingunit</t>
  </si>
  <si>
    <t>container production, for collection of post-consumer waste plastic for recycling</t>
  </si>
  <si>
    <t>container, for collection of post-consumer waste plastic for recycling</t>
  </si>
  <si>
    <t>container production, for collection of post-consumer waste plastic for recyclingEurope without Switzerlandcontainer, for collection of post-consumer waste plastic for recyclingunit</t>
  </si>
  <si>
    <t>container production, for collection of post-consumer waste plastic for recyclingRoWcontainer, for collection of post-consumer waste plastic for recyclingunit</t>
  </si>
  <si>
    <t>container production, for collection of post-consumer waste plastic for recyclingUScontainer, for collection of post-consumer waste plastic for recyclingunit</t>
  </si>
  <si>
    <t>container ship productionGLOcontainer shipunit</t>
  </si>
  <si>
    <t>container ship production</t>
  </si>
  <si>
    <t>container ship</t>
  </si>
  <si>
    <t>containerboard production, fluting medium, recycledRoWcontainerboard, fluting mediumkg</t>
  </si>
  <si>
    <t>containerboard production, fluting medium, recycled</t>
  </si>
  <si>
    <t>containerboard, fluting medium</t>
  </si>
  <si>
    <t>containerboard production, fluting medium, recycledRERcontainerboard, fluting mediumkg</t>
  </si>
  <si>
    <t>containerboard production, fluting medium, semichemicalRoWcontainerboard, fluting mediumkg</t>
  </si>
  <si>
    <t>containerboard production, fluting medium, semichemical</t>
  </si>
  <si>
    <t>containerboard production, fluting medium, semichemicalRoWtall oil, crudekg</t>
  </si>
  <si>
    <t>tall oil, crude</t>
  </si>
  <si>
    <t>containerboard production, fluting medium, semichemicalRoWturpentinekg</t>
  </si>
  <si>
    <t>turpentine</t>
  </si>
  <si>
    <t>containerboard production, fluting medium, semichemicalRERcontainerboard, fluting mediumkg</t>
  </si>
  <si>
    <t>containerboard production, fluting medium, semichemicalRERtall oil, crudekg</t>
  </si>
  <si>
    <t>containerboard production, fluting medium, semichemicalRERturpentinekg</t>
  </si>
  <si>
    <t>containerboard production, fluting medium, semichemical, 40% recycled contentCA-QCcontainerboard, fluting mediumkg</t>
  </si>
  <si>
    <t>containerboard production, fluting medium, semichemical, 40% recycled content</t>
  </si>
  <si>
    <t>containerboard production, linerboard, kraftlinerCA-QCcontainerboard, linerboardkg</t>
  </si>
  <si>
    <t>containerboard production, linerboard, kraftliner</t>
  </si>
  <si>
    <t>containerboard, linerboard</t>
  </si>
  <si>
    <t>containerboard production, linerboard, kraftlinerCA-QCresidual softwood, wetm3</t>
  </si>
  <si>
    <t>containerboard production, linerboard, kraftlinerCA-QCtall oil, crudekg</t>
  </si>
  <si>
    <t>containerboard production, linerboard, kraftlinerCA-QCturpentinekg</t>
  </si>
  <si>
    <t>containerboard production, linerboard, kraftlinerRoWcontainerboard, linerboardkg</t>
  </si>
  <si>
    <t>containerboard production, linerboard, kraftlinerRoWresidual softwood, wetm3</t>
  </si>
  <si>
    <t>containerboard production, linerboard, kraftlinerRoWtall oil, crudekg</t>
  </si>
  <si>
    <t>containerboard production, linerboard, kraftlinerRoWturpentinekg</t>
  </si>
  <si>
    <t>containerboard production, linerboard, kraftlinerRERcontainerboard, linerboardkg</t>
  </si>
  <si>
    <t>containerboard production, linerboard, kraftlinerRERresidual softwood, wetm3</t>
  </si>
  <si>
    <t>containerboard production, linerboard, kraftlinerRERtall oil, crudekg</t>
  </si>
  <si>
    <t>containerboard production, linerboard, kraftlinerRERturpentinekg</t>
  </si>
  <si>
    <t>containerboard production, linerboard, testlinerCA-QCcontainerboard, linerboardkg</t>
  </si>
  <si>
    <t>containerboard production, linerboard, testliner</t>
  </si>
  <si>
    <t>containerboard production, linerboard, testlinerRoWcontainerboard, linerboardkg</t>
  </si>
  <si>
    <t>containerboard production, linerboard, testlinerRERcontainerboard, linerboardkg</t>
  </si>
  <si>
    <t>containerboard production, unspecifiedUScontainerboard, unspecifiedkg</t>
  </si>
  <si>
    <t>containerboard production, unspecified</t>
  </si>
  <si>
    <t>containerboard, unspecified</t>
  </si>
  <si>
    <t>containerboard production, unspecifiedUSelectricity, medium voltagekWh</t>
  </si>
  <si>
    <t>containerboard production, unspecifiedUStall oil, crudekg</t>
  </si>
  <si>
    <t>containerboard production, unspecifiedUSturpentinekg</t>
  </si>
  <si>
    <t>continuous dyeing, fibre, cottonGLOcontinuous dyeing, fibre, cottonkg</t>
  </si>
  <si>
    <t>continuous dyeing, fibre, cotton</t>
  </si>
  <si>
    <t>contouring, brassCA-QCcontouring, brasskg</t>
  </si>
  <si>
    <t>contouring, brass</t>
  </si>
  <si>
    <t>contouring, brassRoWcontouring, brasskg</t>
  </si>
  <si>
    <t>contouring, brassRERcontouring, brasskg</t>
  </si>
  <si>
    <t>contouring, bronzeCA-QCcontouring, bronzekg</t>
  </si>
  <si>
    <t>contouring, bronze</t>
  </si>
  <si>
    <t>contouring, bronzeRoWcontouring, bronzekg</t>
  </si>
  <si>
    <t>contouring, bronzeRERcontouring, bronzekg</t>
  </si>
  <si>
    <t>control cabinet production, heat and power co-generation unit, 160kW electricalRoWcontrol cabinet, heat and power co-generation unit, 160kW electricalunit</t>
  </si>
  <si>
    <t>control cabinet production, heat and power co-generation unit, 160kW electrical</t>
  </si>
  <si>
    <t>control cabinet, heat and power co-generation unit, 160kW electrical</t>
  </si>
  <si>
    <t>control cabinet production, heat and power co-generation unit, 160kW electricalRERcontrol cabinet, heat and power co-generation unit, 160kW electricalunit</t>
  </si>
  <si>
    <t>controller production, for electric scooterGLOcontroller, for electric scooterkg</t>
  </si>
  <si>
    <t>controller production, for electric scooter</t>
  </si>
  <si>
    <t>controller, for electric scooter</t>
  </si>
  <si>
    <t>converter production, for electric passenger carGLOconverter, for electric passenger carkg</t>
  </si>
  <si>
    <t>converter production, for electric passenger car</t>
  </si>
  <si>
    <t>converter, for electric passenger car</t>
  </si>
  <si>
    <t>conveyor belt productionRoWconveyor beltm</t>
  </si>
  <si>
    <t>conveyor belt production</t>
  </si>
  <si>
    <t>conveyor belt</t>
  </si>
  <si>
    <t>conveyor belt productionRERconveyor beltm</t>
  </si>
  <si>
    <t>cookstove production, gas or electricGLOcookstoveunit</t>
  </si>
  <si>
    <t>cookstove production, gas or electric</t>
  </si>
  <si>
    <t>cookstove</t>
  </si>
  <si>
    <t>cooling energy, from natural gas, at cogen unit with absorption chiller 100kWCHcooling energyMJ</t>
  </si>
  <si>
    <t>cooling energy, from natural gas, at cogen unit with absorption chiller 100kW</t>
  </si>
  <si>
    <t>cooling energy</t>
  </si>
  <si>
    <t>cooling energy, from natural gas, at cogen unit with absorption chiller 100kWRoWcooling energyMJ</t>
  </si>
  <si>
    <t>copper carbonate productionRoWcopper carbonatekg</t>
  </si>
  <si>
    <t>copper carbonate production</t>
  </si>
  <si>
    <t>copper carbonate</t>
  </si>
  <si>
    <t>copper carbonate productionRERcopper carbonatekg</t>
  </si>
  <si>
    <t>copper collector foil production, for Li-ion batteryGLOcopper collector foil, for Li-ion batterykg</t>
  </si>
  <si>
    <t>copper collector foil production, for Li-ion battery</t>
  </si>
  <si>
    <t>copper collector foil, for Li-ion battery</t>
  </si>
  <si>
    <t>copper mine operation and beneficiation, sulfide oreAUcopper concentrate, sulfide orekg</t>
  </si>
  <si>
    <t>copper mine operation and beneficiation, sulfide ore</t>
  </si>
  <si>
    <t>copper mine operation and beneficiation, sulfide oreCAcopper concentrate, sulfide orekg</t>
  </si>
  <si>
    <t>copper mine operation and beneficiation, sulfide oreCAmolybdenitekg</t>
  </si>
  <si>
    <t>molybdenite</t>
  </si>
  <si>
    <t>copper mine operation and beneficiation, sulfide oreCLcopper concentrate, sulfide orekg</t>
  </si>
  <si>
    <t>copper mine operation and beneficiation, sulfide oreCLmolybdenitekg</t>
  </si>
  <si>
    <t>copper mine operation and beneficiation, sulfide oreCNcopper concentrate, sulfide orekg</t>
  </si>
  <si>
    <t>copper mine operation and beneficiation, sulfide oreCNmolybdenitekg</t>
  </si>
  <si>
    <t>copper mine operation and beneficiation, sulfide oreIDcopper concentrate, sulfide orekg</t>
  </si>
  <si>
    <t>copper mine operation and beneficiation, sulfide oreKZcopper concentrate, sulfide orekg</t>
  </si>
  <si>
    <t>copper mine operation and beneficiation, sulfide oreRUcopper concentrate, sulfide orekg</t>
  </si>
  <si>
    <t>copper mine operation and beneficiation, sulfide oreRUmolybdenitekg</t>
  </si>
  <si>
    <t>copper mine operation and beneficiation, sulfide oreRoWcopper concentrate, sulfide orekg</t>
  </si>
  <si>
    <t>copper mine operation and beneficiation, sulfide oreRoWmolybdenitekg</t>
  </si>
  <si>
    <t>copper mine operation and beneficiation, sulfide oreUScopper concentrate, sulfide orekg</t>
  </si>
  <si>
    <t>copper mine operation and beneficiation, sulfide oreUSmolybdenitekg</t>
  </si>
  <si>
    <t>copper mine operation and beneficiation, sulfide oreZMcopper concentrate, sulfide orekg</t>
  </si>
  <si>
    <t>ZM</t>
  </si>
  <si>
    <t>copper oxide productionRoWcopper oxidekg</t>
  </si>
  <si>
    <t>copper oxide production</t>
  </si>
  <si>
    <t>copper oxide</t>
  </si>
  <si>
    <t>copper oxide productionRERcopper oxidekg</t>
  </si>
  <si>
    <t>copper production, cathode, solvent extraction and electrowinning processGLOcopper, cathodekg</t>
  </si>
  <si>
    <t>copper production, cathode, solvent extraction and electrowinning process</t>
  </si>
  <si>
    <t>copper production, cathode, solvent extraction and electrowinning processGLOsulfuric acidkg</t>
  </si>
  <si>
    <t>copper scrap, sorted, pressed, Recycled Content cut-offGLOcopper scrap, sorted, pressedkg</t>
  </si>
  <si>
    <t>copper scrap, sorted, pressed, Recycled Content cut-off</t>
  </si>
  <si>
    <t>copper scrap, sorted, pressed</t>
  </si>
  <si>
    <t>copper smelting facility constructionRoWcopper smelting facilityunit</t>
  </si>
  <si>
    <t>copper smelting facility construction</t>
  </si>
  <si>
    <t>copper smelting facility</t>
  </si>
  <si>
    <t>copper smelting facility constructionSEcopper smelting facilityunit</t>
  </si>
  <si>
    <t>copper sulfate productionGLOcopper sulfatekg</t>
  </si>
  <si>
    <t>copper sulfate production</t>
  </si>
  <si>
    <t>copper sulfate</t>
  </si>
  <si>
    <t>copper, anode to generic market for copper-rich materialsGLOcopper-rich materialskg</t>
  </si>
  <si>
    <t>copper, anode to generic market for copper-rich materials</t>
  </si>
  <si>
    <t>copper-rich materials</t>
  </si>
  <si>
    <t>core board productionCA-QCcore boardkg</t>
  </si>
  <si>
    <t>core board production</t>
  </si>
  <si>
    <t>core board</t>
  </si>
  <si>
    <t>core board productionRoWcore boardkg</t>
  </si>
  <si>
    <t>core board productionRERcore boardkg</t>
  </si>
  <si>
    <t>coriander productionRoWcorianderkg</t>
  </si>
  <si>
    <t>coriander production</t>
  </si>
  <si>
    <t>coriander</t>
  </si>
  <si>
    <t>coriander productionINcorianderkg</t>
  </si>
  <si>
    <t>cork forestryRoWcleft timber, measured as dry masskg</t>
  </si>
  <si>
    <t>cork forestry</t>
  </si>
  <si>
    <t>cleft timber, measured as dry mass</t>
  </si>
  <si>
    <t>cork forestryRoWcork, rawkg</t>
  </si>
  <si>
    <t>cork, raw</t>
  </si>
  <si>
    <t>cork forestryPTcleft timber, measured as dry masskg</t>
  </si>
  <si>
    <t>PT</t>
  </si>
  <si>
    <t>cork forestryPTcork, rawkg</t>
  </si>
  <si>
    <t>cork slab productionRoWcork slabkg</t>
  </si>
  <si>
    <t>cork slab production</t>
  </si>
  <si>
    <t>cork slab</t>
  </si>
  <si>
    <t>cork slab productionRERcork slabkg</t>
  </si>
  <si>
    <t>corrugated board box productionCA-QCcorrugated board boxkg</t>
  </si>
  <si>
    <t>corrugated board box production</t>
  </si>
  <si>
    <t>corrugated board box</t>
  </si>
  <si>
    <t>corrugated board box productionRoWcorrugated board boxkg</t>
  </si>
  <si>
    <t>corrugated board box productionRERcorrugated board boxkg</t>
  </si>
  <si>
    <t>corrugated board box productionUScorrugated board boxkg</t>
  </si>
  <si>
    <t>cottonseed meal to generic market for protein feedGLOenergy feed, grossMJ</t>
  </si>
  <si>
    <t>cottonseed meal to generic market for protein feed</t>
  </si>
  <si>
    <t>cottonseed meal to generic market for protein feedGLOprotein feed, 100% crudekg</t>
  </si>
  <si>
    <t>cottonseed oil mill operationRoWcottonseed mealkg</t>
  </si>
  <si>
    <t>cottonseed oil mill operation</t>
  </si>
  <si>
    <t>cottonseed meal</t>
  </si>
  <si>
    <t>cottonseed oil mill operationRoWcottonseed oil, crudekg</t>
  </si>
  <si>
    <t>cottonseed oil, crude</t>
  </si>
  <si>
    <t>cottonseed oil mill operationINcottonseed mealkg</t>
  </si>
  <si>
    <t>cottonseed oil mill operationINcottonseed oil, crudekg</t>
  </si>
  <si>
    <t>cottonseed oil refinery operationRoWcottonseed oil, refinedkg</t>
  </si>
  <si>
    <t>cottonseed oil refinery operation</t>
  </si>
  <si>
    <t>cottonseed oil, refined</t>
  </si>
  <si>
    <t>cottonseed oil refinery operationRoWsoapkg</t>
  </si>
  <si>
    <t>soap</t>
  </si>
  <si>
    <t>cottonseed oil refinery operationUScottonseed oil, refinedkg</t>
  </si>
  <si>
    <t>cottonseed oil refinery operationUSsoapkg</t>
  </si>
  <si>
    <t>cottonseed oil, refined, to generic market for vegetable oil, refinedGLOvegetable oil, refinedkg</t>
  </si>
  <si>
    <t>cottonseed oil, refined, to generic market for vegetable oil, refined</t>
  </si>
  <si>
    <t>vegetable oil, refined</t>
  </si>
  <si>
    <t>cottonseed production, for sowingRoWcottonseed, for sowingkg</t>
  </si>
  <si>
    <t>cottonseed production, for sowing</t>
  </si>
  <si>
    <t>cottonseed, for sowing</t>
  </si>
  <si>
    <t>cottonseed production, for sowingUScottonseed, for sowingkg</t>
  </si>
  <si>
    <t>cottonseed production, for sowing, organicRoWcottonseed, organic, for sowingkg</t>
  </si>
  <si>
    <t>cottonseed production, for sowing, organic</t>
  </si>
  <si>
    <t>cottonseed, organic, for sowing</t>
  </si>
  <si>
    <t>cottonseed production, for sowing, organicIN-ORcottonseed, organic, for sowingkg</t>
  </si>
  <si>
    <t>IN-OR</t>
  </si>
  <si>
    <t>cottonseed to generic market for energy feedBDenergy feed, grossMJ</t>
  </si>
  <si>
    <t>cottonseed to generic market for energy feed</t>
  </si>
  <si>
    <t>cottonseed to generic market for energy feedBDprotein feed, 100% crudekg</t>
  </si>
  <si>
    <t>cottonseed to generic market for energy feedRoWenergy feed, grossMJ</t>
  </si>
  <si>
    <t>cottonseed to generic market for energy feedRoWprotein feed, 100% crudekg</t>
  </si>
  <si>
    <t>cottonseed to generic market for energy feedINenergy feed, grossMJ</t>
  </si>
  <si>
    <t>cottonseed to generic market for energy feedINprotein feed, 100% crudekg</t>
  </si>
  <si>
    <t>cottonseed, organic to generic market for energy feedRoWenergy feed, grossMJ</t>
  </si>
  <si>
    <t>cottonseed, organic to generic market for energy feed</t>
  </si>
  <si>
    <t>cottonseed, organic to generic market for energy feedRoWprotein feed, 100% crudekg</t>
  </si>
  <si>
    <t>cottonseed, organic to generic market for energy feedINenergy feed, grossMJ</t>
  </si>
  <si>
    <t>cottonseed, organic to generic market for energy feedINprotein feed, 100% crudekg</t>
  </si>
  <si>
    <t>cover plaster production, mineralCHcover plaster, mineralkg</t>
  </si>
  <si>
    <t>cover plaster production, mineral</t>
  </si>
  <si>
    <t>cover plaster, mineral</t>
  </si>
  <si>
    <t>cover plaster production, mineralRoWcover plaster, mineralkg</t>
  </si>
  <si>
    <t>cover plaster production, organicCHcover plaster, organickg</t>
  </si>
  <si>
    <t>cover plaster production, organic</t>
  </si>
  <si>
    <t>cover plaster, organic</t>
  </si>
  <si>
    <t>cover plaster production, organicRoWcover plaster, organickg</t>
  </si>
  <si>
    <t>cross-laminated timber productionRoWcross-laminated timberm3</t>
  </si>
  <si>
    <t>cross-laminated timber production</t>
  </si>
  <si>
    <t>cross-laminated timber</t>
  </si>
  <si>
    <t>cross-laminated timber productionRoWwood chips, dry, measured as dry masskg</t>
  </si>
  <si>
    <t>wood chips, dry, measured as dry mass</t>
  </si>
  <si>
    <t>cross-laminated timber productionRERcross-laminated timberm3</t>
  </si>
  <si>
    <t>cross-laminated timber productionRERwood chips, dry, measured as dry masskg</t>
  </si>
  <si>
    <t>cryolite productionRoWcryolitekg</t>
  </si>
  <si>
    <t>cryolite production</t>
  </si>
  <si>
    <t>cryolite</t>
  </si>
  <si>
    <t>cryolite productionRERcryolitekg</t>
  </si>
  <si>
    <t>cryolite production, from fluosilicic acidGLOcryolitekg</t>
  </si>
  <si>
    <t>cryolite production, from fluosilicic acid</t>
  </si>
  <si>
    <t>cryolite production, from fluosilicic acidGLOsilica sandkg</t>
  </si>
  <si>
    <t>silica sand</t>
  </si>
  <si>
    <t>cucumber production, in heated greenhouseGLOcucumberkg</t>
  </si>
  <si>
    <t>cucumber production, in heated greenhouse</t>
  </si>
  <si>
    <t>cucumber</t>
  </si>
  <si>
    <t>cumene productionRoWcumenekg</t>
  </si>
  <si>
    <t>cumene production</t>
  </si>
  <si>
    <t>cumene</t>
  </si>
  <si>
    <t>cumene productionRERcumenekg</t>
  </si>
  <si>
    <t>cyanoacetic acid productionRoWcyanoacetic acidkg</t>
  </si>
  <si>
    <t>cyanoacetic acid production</t>
  </si>
  <si>
    <t>cyanoacetic acid</t>
  </si>
  <si>
    <t>cyanoacetic acid productionRERcyanoacetic acidkg</t>
  </si>
  <si>
    <t>cyanogen chloride productionRoWcyanogen chloridekg</t>
  </si>
  <si>
    <t>cyanogen chloride production</t>
  </si>
  <si>
    <t>cyanogen chloride</t>
  </si>
  <si>
    <t>cyanogen chloride productionRERcyanogen chloridekg</t>
  </si>
  <si>
    <t>cyanuric chloride productionGLOcyanuric chloridekg</t>
  </si>
  <si>
    <t>cyanuric chloride production</t>
  </si>
  <si>
    <t>cyanuric chloride</t>
  </si>
  <si>
    <t>cyclic N-compound productionRoWcyclic N-compoundkg</t>
  </si>
  <si>
    <t>cyclic N-compound production</t>
  </si>
  <si>
    <t>cyclic N-compound</t>
  </si>
  <si>
    <t>cyclic N-compound productionRERcyclic N-compoundkg</t>
  </si>
  <si>
    <t>cyclohexane productionRoWcyclohexanekg</t>
  </si>
  <si>
    <t>cyclohexane production</t>
  </si>
  <si>
    <t>cyclohexane</t>
  </si>
  <si>
    <t>cyclohexane productionRERcyclohexanekg</t>
  </si>
  <si>
    <t>cyclohexanol productionRoWcyclohexanolkg</t>
  </si>
  <si>
    <t>cyclohexanol production</t>
  </si>
  <si>
    <t>cyclohexanol</t>
  </si>
  <si>
    <t>cyclohexanol productionRERcyclohexanolkg</t>
  </si>
  <si>
    <t>cyclohexanone productionRoWcyclohexanonekg</t>
  </si>
  <si>
    <t>cyclohexanone production</t>
  </si>
  <si>
    <t>cyclohexanone</t>
  </si>
  <si>
    <t>cyclohexanone productionRERcyclohexanonekg</t>
  </si>
  <si>
    <t>dairy constructionGLOdairym3</t>
  </si>
  <si>
    <t>dairy construction</t>
  </si>
  <si>
    <t>dairy</t>
  </si>
  <si>
    <t>daminozide productionGLOdaminozidekg</t>
  </si>
  <si>
    <t>daminozide production</t>
  </si>
  <si>
    <t>daminozide</t>
  </si>
  <si>
    <t>debarking, hardwood, azobeCMsawlog and veneer log, azobe, debarked, measured as solid woodm3</t>
  </si>
  <si>
    <t>debarking, hardwood, azobe</t>
  </si>
  <si>
    <t>CM</t>
  </si>
  <si>
    <t>sawlog and veneer log, azobe, debarked, measured as solid wood</t>
  </si>
  <si>
    <t>debarking, hardwood, azobeRoWsawlog and veneer log, azobe, debarked, measured as solid woodm3</t>
  </si>
  <si>
    <t>debarking, hardwood, merantiRoWsawlog and veneer log, meranti, debarked, measured as solid woodm3</t>
  </si>
  <si>
    <t>debarking, hardwood, meranti</t>
  </si>
  <si>
    <t>sawlog and veneer log, meranti, debarked, measured as solid wood</t>
  </si>
  <si>
    <t>debarking, hardwood, merantiMYsawlog and veneer log, meranti, debarked, measured as solid woodm3</t>
  </si>
  <si>
    <t>debarking, softwood, in forestRoWbark chips, wet, measured as dry masskg</t>
  </si>
  <si>
    <t>debarking, softwood, in forest</t>
  </si>
  <si>
    <t>debarking, softwood, in forestRoWsawlog and veneer log, softwood, debarked, measured as solid woodm3</t>
  </si>
  <si>
    <t>sawlog and veneer log, softwood, debarked, measured as solid wood</t>
  </si>
  <si>
    <t>debarking, softwood, in forestRERbark chips, wet, measured as dry masskg</t>
  </si>
  <si>
    <t>debarking, softwood, in forestRERsawlog and veneer log, softwood, debarked, measured as solid woodm3</t>
  </si>
  <si>
    <t>decabromodiphenyl ether productionRoWdecabromodiphenyl etherkg</t>
  </si>
  <si>
    <t>decabromodiphenyl ether production</t>
  </si>
  <si>
    <t>decabromodiphenyl ether</t>
  </si>
  <si>
    <t>decabromodiphenyl ether productionRERdecabromodiphenyl etherkg</t>
  </si>
  <si>
    <t>decarboxylative cyclization of adipic acidRoW2-cyclopentonekg</t>
  </si>
  <si>
    <t>decarboxylative cyclization of adipic acid</t>
  </si>
  <si>
    <t>2-cyclopentone</t>
  </si>
  <si>
    <t>decarboxylative cyclization of adipic acidRoWformic acidkg</t>
  </si>
  <si>
    <t>formic acid</t>
  </si>
  <si>
    <t>decarboxylative cyclization of adipic acidRER2-cyclopentonekg</t>
  </si>
  <si>
    <t>decarboxylative cyclization of adipic acidRERformic acidkg</t>
  </si>
  <si>
    <t>deep drawing, steel, 10000 kN press, automodeRoWdeep drawing, steel, 10000 kN press, automodekg</t>
  </si>
  <si>
    <t>deep drawing, steel, 10000 kN press, automode</t>
  </si>
  <si>
    <t>deep drawing, steel, 10000 kN press, automodeRERdeep drawing, steel, 10000 kN press, automodekg</t>
  </si>
  <si>
    <t>deep drawing, steel, 10000 kN press, single strokeRoWdeep drawing, steel, 10000 kN press, single strokekg</t>
  </si>
  <si>
    <t>deep drawing, steel, 10000 kN press, single stroke</t>
  </si>
  <si>
    <t>deep drawing, steel, 10000 kN press, single strokeRERdeep drawing, steel, 10000 kN press, single strokekg</t>
  </si>
  <si>
    <t>deep drawing, steel, 3500 kN press, automodeRoWdeep drawing, steel, 3500 kN press, automodekg</t>
  </si>
  <si>
    <t>deep drawing, steel, 3500 kN press, automode</t>
  </si>
  <si>
    <t>deep drawing, steel, 3500 kN press, automodeRERdeep drawing, steel, 3500 kN press, automodekg</t>
  </si>
  <si>
    <t>deep drawing, steel, 3500 kN press, single strokeRoWdeep drawing, steel, 3500 kN press, single strokekg</t>
  </si>
  <si>
    <t>deep drawing, steel, 3500 kN press, single stroke</t>
  </si>
  <si>
    <t>deep drawing, steel, 3500 kN press, single strokeRERdeep drawing, steel, 3500 kN press, single strokekg</t>
  </si>
  <si>
    <t>deep drawing, steel, 38000 kN press, automodeRoWdeep drawing, steel, 38000 kN press, automodekg</t>
  </si>
  <si>
    <t>deep drawing, steel, 38000 kN press, automode</t>
  </si>
  <si>
    <t>deep drawing, steel, 38000 kN press, automodeRERdeep drawing, steel, 38000 kN press, automodekg</t>
  </si>
  <si>
    <t>deep drawing, steel, 38000 kN press, single strokeRoWdeep drawing, steel, 38000 kN press, single strokekg</t>
  </si>
  <si>
    <t>deep drawing, steel, 38000 kN press, single stroke</t>
  </si>
  <si>
    <t>deep drawing, steel, 38000 kN press, single strokeRERdeep drawing, steel, 38000 kN press, single strokekg</t>
  </si>
  <si>
    <t>deep drawing, steel, 650 kN press, automodeRoWdeep drawing, steel, 650 kN press, automodekg</t>
  </si>
  <si>
    <t>deep drawing, steel, 650 kN press, automode</t>
  </si>
  <si>
    <t>deep drawing, steel, 650 kN press, automodeRERdeep drawing, steel, 650 kN press, automodekg</t>
  </si>
  <si>
    <t>deep drawing, steel, 650 kN press, single strokeRoWdeep drawing, steel, 650 kN press, single strokekg</t>
  </si>
  <si>
    <t>deep drawing, steel, 650 kN press, single stroke</t>
  </si>
  <si>
    <t>deep drawing, steel, 650 kN press, single strokeRERdeep drawing, steel, 650 kN press, single strokekg</t>
  </si>
  <si>
    <t>deep well closure, for geothermal power, onshore, 6000mGLOdeep well closurem</t>
  </si>
  <si>
    <t>deep well closure, for geothermal power, onshore, 6000m</t>
  </si>
  <si>
    <t>deep well closure</t>
  </si>
  <si>
    <t>deep well drilling, for deep geothermal powerATdeep well, drilled, for geothermal powerm</t>
  </si>
  <si>
    <t>deep well drilling, for deep geothermal power</t>
  </si>
  <si>
    <t>deep well, drilled, for geothermal power</t>
  </si>
  <si>
    <t>deep well drilling, for deep geothermal powerCHdeep well, drilled, for geothermal powerm</t>
  </si>
  <si>
    <t>deep well drilling, for deep geothermal powerCRdeep well, drilled, for geothermal powerm</t>
  </si>
  <si>
    <t>deep well drilling, for deep geothermal powerDEdeep well, drilled, for geothermal powerm</t>
  </si>
  <si>
    <t>deep well drilling, for deep geothermal powerIDdeep well, drilled, for geothermal powerm</t>
  </si>
  <si>
    <t>deep well drilling, for deep geothermal powerISdeep well, drilled, for geothermal powerm</t>
  </si>
  <si>
    <t>IS</t>
  </si>
  <si>
    <t>deep well drilling, for deep geothermal powerITdeep well, drilled, for geothermal powerm</t>
  </si>
  <si>
    <t>deep well drilling, for deep geothermal powerJPdeep well, drilled, for geothermal powerm</t>
  </si>
  <si>
    <t>deep well drilling, for deep geothermal powerKEdeep well, drilled, for geothermal powerm</t>
  </si>
  <si>
    <t>deep well drilling, for deep geothermal powerMXdeep well, drilled, for geothermal powerm</t>
  </si>
  <si>
    <t>MX</t>
  </si>
  <si>
    <t>deep well drilling, for deep geothermal powerNIdeep well, drilled, for geothermal powerm</t>
  </si>
  <si>
    <t>NI</t>
  </si>
  <si>
    <t>deep well drilling, for deep geothermal powerNZdeep well, drilled, for geothermal powerm</t>
  </si>
  <si>
    <t>NZ</t>
  </si>
  <si>
    <t>deep well drilling, for deep geothermal powerPHdeep well, drilled, for geothermal powerm</t>
  </si>
  <si>
    <t>deep well drilling, for deep geothermal powerPTdeep well, drilled, for geothermal powerm</t>
  </si>
  <si>
    <t>deep well drilling, for deep geothermal powerRUdeep well, drilled, for geothermal powerm</t>
  </si>
  <si>
    <t>deep well drilling, for deep geothermal powerRoWdeep well, drilled, for geothermal powerm</t>
  </si>
  <si>
    <t>deep well drilling, for deep geothermal powerSVdeep well, drilled, for geothermal powerm</t>
  </si>
  <si>
    <t>SV</t>
  </si>
  <si>
    <t>deep well drilling, for deep geothermal powerTHdeep well, drilled, for geothermal powerm</t>
  </si>
  <si>
    <t>deep well drilling, for deep geothermal powerTRdeep well, drilled, for geothermal powerm</t>
  </si>
  <si>
    <t>deep well drilling, for deep geothermal powerUS-HICCdeep well, drilled, for geothermal powerm</t>
  </si>
  <si>
    <t>US-HICC</t>
  </si>
  <si>
    <t>deep well drilling, for deep geothermal powerWECCdeep well, drilled, for geothermal powerm</t>
  </si>
  <si>
    <t>WECC</t>
  </si>
  <si>
    <t>deep well drilling, for geothermal power, onshore, 6000mGLOdeep well, for geothermal power, onshore, 6000mm</t>
  </si>
  <si>
    <t>deep well drilling, for geothermal power, onshore, 6000m</t>
  </si>
  <si>
    <t>deep well, for geothermal power, onshore, 6000m</t>
  </si>
  <si>
    <t>degreasing, metal part in alkaline bathRoWdegreasing, metal part in alkaline bathm2</t>
  </si>
  <si>
    <t>degreasing, metal part in alkaline bath</t>
  </si>
  <si>
    <t>degreasing, metal part in alkaline bathRERdegreasing, metal part in alkaline bathm2</t>
  </si>
  <si>
    <t>dehydrogenation of butan-1,4-diolRoWbutyrolactonekg</t>
  </si>
  <si>
    <t>dehydrogenation of butan-1,4-diol</t>
  </si>
  <si>
    <t>butyrolactone</t>
  </si>
  <si>
    <t>dehydrogenation of butan-1,4-diolRoWhydrogen, liquidkg</t>
  </si>
  <si>
    <t>dehydrogenation of butan-1,4-diolRERbutyrolactonekg</t>
  </si>
  <si>
    <t>dehydrogenation of butan-1,4-diolRERhydrogen, liquidkg</t>
  </si>
  <si>
    <t>deinking emulsion production, in paper productionRoWdeinking emulsion, in paper productionkg</t>
  </si>
  <si>
    <t>deinking emulsion production, in paper production</t>
  </si>
  <si>
    <t>deinking emulsion, in paper production</t>
  </si>
  <si>
    <t>deinking emulsion production, in paper productionRERdeinking emulsion, in paper productionkg</t>
  </si>
  <si>
    <t>delimbing, with excavator-based processorRoWdelimbing/sorting, excavator-based processorhour</t>
  </si>
  <si>
    <t>delimbing, with excavator-based processor</t>
  </si>
  <si>
    <t>delimbing/sorting, excavator-based processor</t>
  </si>
  <si>
    <t>delimbing, with excavator-based processorRERdelimbing/sorting, excavator-based processorhour</t>
  </si>
  <si>
    <t>demersal fish to generic market for marine fishGLOmarine fishkg</t>
  </si>
  <si>
    <t>demersal fish to generic market for marine fish</t>
  </si>
  <si>
    <t>marine fish</t>
  </si>
  <si>
    <t>desulfurisation of hard coal flue gasRoWSOx retained, in hard coal flue gas desulfurisationkg</t>
  </si>
  <si>
    <t>desulfurisation of hard coal flue gas</t>
  </si>
  <si>
    <t>SOx retained, in hard coal flue gas desulfurisation</t>
  </si>
  <si>
    <t>desulfurisation of hard coal flue gasRERSOx retained, in hard coal flue gas desulfurisationkg</t>
  </si>
  <si>
    <t>desulfurisation of lignite flue gasGLOSOx retained, in lignite flue gas desulfurisationkg</t>
  </si>
  <si>
    <t>desulfurisation of lignite flue gas</t>
  </si>
  <si>
    <t>SOx retained, in lignite flue gas desulfurisation</t>
  </si>
  <si>
    <t>dewatering of ethanol from biomass, from 95% to 99.7% solution stateBRethanol, without water, in 99.7% solution state, from fermentationkg</t>
  </si>
  <si>
    <t>dewatering of ethanol from biomass, from 95% to 99.7% solution state</t>
  </si>
  <si>
    <t>ethanol, without water, in 99.7% solution state, from fermentation</t>
  </si>
  <si>
    <t>dewatering of ethanol from biomass, from 95% to 99.7% solution stateCHethanol, without water, in 99.7% solution state, from fermentationkg</t>
  </si>
  <si>
    <t>dewatering of ethanol from biomass, from 95% to 99.7% solution stateCNethanol, without water, in 99.7% solution state, from fermentationkg</t>
  </si>
  <si>
    <t>dewatering of ethanol from biomass, from 95% to 99.7% solution stateEurope without Switzerlandethanol, without water, in 99.7% solution state, from fermentationkg</t>
  </si>
  <si>
    <t>dewatering of ethanol from biomass, from 95% to 99.7% solution stateRoWethanol, without water, in 99.7% solution state, from fermentationkg</t>
  </si>
  <si>
    <t>dewatering of ethanol from biomass, from 95% to 99.7% solution stateUSethanol, without water, in 99.7% solution state, from fermentationkg</t>
  </si>
  <si>
    <t>diammonium phosphate productionCNdiammonium phosphatekg</t>
  </si>
  <si>
    <t>diammonium phosphate production</t>
  </si>
  <si>
    <t>diammonium phosphate</t>
  </si>
  <si>
    <t>diammonium phosphate productionRoWdiammonium phosphatekg</t>
  </si>
  <si>
    <t>diammonium phosphate productionRERdiammonium phosphatekg</t>
  </si>
  <si>
    <t>diammonium phosphate productionRNAdiammonium phosphatekg</t>
  </si>
  <si>
    <t>diazine-compound productionRoWdiazine-compoundkg</t>
  </si>
  <si>
    <t>diazine-compound production</t>
  </si>
  <si>
    <t>diazine-compound</t>
  </si>
  <si>
    <t>diazine-compound productionRERdiazine-compoundkg</t>
  </si>
  <si>
    <t>diazole-compound productionRoWdiazole-compoundkg</t>
  </si>
  <si>
    <t>diazole-compound production</t>
  </si>
  <si>
    <t>diazole-compound</t>
  </si>
  <si>
    <t>diazole-compound productionRERdiazole-compoundkg</t>
  </si>
  <si>
    <t>dichlobenil productionGLOdichlobenilkg</t>
  </si>
  <si>
    <t>dichlobenil production</t>
  </si>
  <si>
    <t>dichlobenil</t>
  </si>
  <si>
    <t>dichloromethane productionRoWdichloromethanekg</t>
  </si>
  <si>
    <t>dichloromethane production</t>
  </si>
  <si>
    <t>dichloromethane</t>
  </si>
  <si>
    <t>dichloromethane productionRERdichloromethanekg</t>
  </si>
  <si>
    <t>dichloropropene to generic market for pesticide, unspecifiedGLOpesticide, unspecifiedkg</t>
  </si>
  <si>
    <t>dichloropropene to generic market for pesticide, unspecified</t>
  </si>
  <si>
    <t>pesticide, unspecified</t>
  </si>
  <si>
    <t>dicyclopentadiene based unsaturated polyester resin productionRoWdicyclopentadiene based unsaturated polyester resinkg</t>
  </si>
  <si>
    <t>dicyclopentadiene based unsaturated polyester resin production</t>
  </si>
  <si>
    <t>dicyclopentadiene based unsaturated polyester resin</t>
  </si>
  <si>
    <t>dicyclopentadiene based unsaturated polyester resin productionRERdicyclopentadiene based unsaturated polyester resinkg</t>
  </si>
  <si>
    <t>diesel production, low-sulfurCHdiesel, low-sulfurkg</t>
  </si>
  <si>
    <t>diesel production, low-sulfur</t>
  </si>
  <si>
    <t>diesel, low-sulfur</t>
  </si>
  <si>
    <t>diesel production, low-sulfur, petroleum refinery operationBRdiesel, low-sulfurkg</t>
  </si>
  <si>
    <t>diesel production, low-sulfur, petroleum refinery operation</t>
  </si>
  <si>
    <t>diesel production, low-sulfur, petroleum refinery operationCOdiesel, low-sulfurkg</t>
  </si>
  <si>
    <t>diesel production, low-sulfur, petroleum refinery operationEurope without Switzerlanddiesel, low-sulfurkg</t>
  </si>
  <si>
    <t>diesel production, low-sulfur, petroleum refinery operationINdiesel, low-sulfurkg</t>
  </si>
  <si>
    <t>diesel production, low-sulfur, petroleum refinery operationPEdiesel, low-sulfurkg</t>
  </si>
  <si>
    <t>diesel production, low-sulfur, petroleum refinery operationRoWdiesel, low-sulfurkg</t>
  </si>
  <si>
    <t>diesel production, low-sulfur, petroleum refinery operationZAdiesel, low-sulfurkg</t>
  </si>
  <si>
    <t>diesel production, petroleum refinery operationBRdieselkg</t>
  </si>
  <si>
    <t>diesel production, petroleum refinery operation</t>
  </si>
  <si>
    <t>diesel</t>
  </si>
  <si>
    <t>diesel production, petroleum refinery operationCOdieselkg</t>
  </si>
  <si>
    <t>diesel production, petroleum refinery operationEurope without Switzerlanddieselkg</t>
  </si>
  <si>
    <t>diesel production, petroleum refinery operationINdieselkg</t>
  </si>
  <si>
    <t>diesel production, petroleum refinery operationPEdieselkg</t>
  </si>
  <si>
    <t>diesel production, petroleum refinery operationRoWdieselkg</t>
  </si>
  <si>
    <t>diesel production, petroleum refinery operationZAdieselkg</t>
  </si>
  <si>
    <t>diesel, burned in agricultural machineryGLOdiesel, burned in agricultural machineryMJ</t>
  </si>
  <si>
    <t>diesel, burned in agricultural machinery</t>
  </si>
  <si>
    <t>diesel, burned in building machineGLOdiesel, burned in building machineMJ</t>
  </si>
  <si>
    <t>diesel, burned in building machine</t>
  </si>
  <si>
    <t>diesel, burned in diesel-electric generating set, 10MWGLOdiesel, burned in diesel-electric generating set, 10MWMJ</t>
  </si>
  <si>
    <t>diesel, burned in diesel-electric generating set, 10MW</t>
  </si>
  <si>
    <t>diesel, burned in diesel-electric generating set, 10MW, for oil and gas extractionGLOdiesel, burned in diesel-electric generating set, 10MW, for oil and gas extractionMJ</t>
  </si>
  <si>
    <t>diesel, burned in diesel-electric generating set, 10MW, for oil and gas extraction</t>
  </si>
  <si>
    <t>diesel, burned in diesel-electric generating set, 18.5kWGLOdiesel, burned in diesel-electric generating set, 18.5kWMJ</t>
  </si>
  <si>
    <t>diesel, burned in diesel-electric generating set, 18.5kW</t>
  </si>
  <si>
    <t>diesel, burned in fishing vesselGLOdiesel, burned in fishing vesselMJ</t>
  </si>
  <si>
    <t>diesel, burned in fishing vessel</t>
  </si>
  <si>
    <t>diesel, import from RoWBRdieselkg</t>
  </si>
  <si>
    <t>diesel, import from RoW</t>
  </si>
  <si>
    <t>diesel, import from RoWCOdieselkg</t>
  </si>
  <si>
    <t>diesel, import from RoWINdieselkg</t>
  </si>
  <si>
    <t>diesel, import from RoWPEdieselkg</t>
  </si>
  <si>
    <t>diesel, import from RoWZAdieselkg</t>
  </si>
  <si>
    <t>diesel, low-sulfur, import from EuropeCHdiesel, low-sulfurkg</t>
  </si>
  <si>
    <t>diesel, low-sulfur, import from Europe</t>
  </si>
  <si>
    <t>diesel, low-sulfur, import from RoWBRdiesel, low-sulfurkg</t>
  </si>
  <si>
    <t>diesel, low-sulfur, import from RoW</t>
  </si>
  <si>
    <t>diesel, low-sulfur, import from RoWCOdiesel, low-sulfurkg</t>
  </si>
  <si>
    <t>diesel, low-sulfur, import from RoWINdiesel, low-sulfurkg</t>
  </si>
  <si>
    <t>diesel, low-sulfur, import from RoWPEdiesel, low-sulfurkg</t>
  </si>
  <si>
    <t>diesel, low-sulfur, import from RoWZAdiesel, low-sulfurkg</t>
  </si>
  <si>
    <t>diesel-electric generating set production 18.5kWGLOdiesel-electric generating set, 18.5kWunit</t>
  </si>
  <si>
    <t>diesel-electric generating set production 18.5kW</t>
  </si>
  <si>
    <t>diesel-electric generating set, 18.5kW</t>
  </si>
  <si>
    <t>diesel-electric generating set production, 10MWRoWdiesel-electric generating set, 10MWunit</t>
  </si>
  <si>
    <t>diesel-electric generating set production, 10MW</t>
  </si>
  <si>
    <t>diesel-electric generating set, 10MW</t>
  </si>
  <si>
    <t>diesel-electric generating set production, 10MWRERdiesel-electric generating set, 10MWunit</t>
  </si>
  <si>
    <t>diethyl ether productionGLOdiethyl ether, without water, in 99.95% solution statekg</t>
  </si>
  <si>
    <t>diethyl ether production</t>
  </si>
  <si>
    <t>diethyl ether, without water, in 99.95% solution state</t>
  </si>
  <si>
    <t>diethyl ether productionGLOwater, decarbonisedkg</t>
  </si>
  <si>
    <t>water, decarbonised</t>
  </si>
  <si>
    <t>digester sludge, Recycled Content cut-offGLOdigester sludgekg</t>
  </si>
  <si>
    <t>digester sludge, Recycled Content cut-off</t>
  </si>
  <si>
    <t>digester sludge</t>
  </si>
  <si>
    <t>dimethenamide productionRoWdimethenamidekg</t>
  </si>
  <si>
    <t>dimethenamide production</t>
  </si>
  <si>
    <t>dimethenamide</t>
  </si>
  <si>
    <t>dimethenamide productionRERdimethenamidekg</t>
  </si>
  <si>
    <t>dimethyl carbonate productionRoWdimethyl carbonatekg</t>
  </si>
  <si>
    <t>dimethyl carbonate production</t>
  </si>
  <si>
    <t>dimethyl carbonate</t>
  </si>
  <si>
    <t>dimethyl carbonate productionRoWformaldehydekg</t>
  </si>
  <si>
    <t>formaldehyde</t>
  </si>
  <si>
    <t>dimethyl carbonate productionRERdimethyl carbonatekg</t>
  </si>
  <si>
    <t>dimethyl carbonate productionRERformaldehydekg</t>
  </si>
  <si>
    <t>dimethyl ether productionRoWdimethyl etherkg</t>
  </si>
  <si>
    <t>dimethyl ether production</t>
  </si>
  <si>
    <t>dimethyl ether</t>
  </si>
  <si>
    <t>dimethyl ether productionRERdimethyl etherkg</t>
  </si>
  <si>
    <t>dimethyl hexanediol productionGLOdimethyl hexanediolkg</t>
  </si>
  <si>
    <t>dimethyl hexanediol production</t>
  </si>
  <si>
    <t>dimethyl hexanediol</t>
  </si>
  <si>
    <t>dimethyl hexynediol productionGLOdimethyl hexynediolkg</t>
  </si>
  <si>
    <t>dimethyl hexynediol production</t>
  </si>
  <si>
    <t>dimethyl hexynediol</t>
  </si>
  <si>
    <t>dimethyl malonate productionRoWdimethyl malonatekg</t>
  </si>
  <si>
    <t>dimethyl malonate production</t>
  </si>
  <si>
    <t>dimethyl malonate</t>
  </si>
  <si>
    <t>dimethyl malonate productionRERdimethyl malonatekg</t>
  </si>
  <si>
    <t>dimethyl sulfate productionRoWdimethyl sulfatekg</t>
  </si>
  <si>
    <t>dimethyl sulfate production</t>
  </si>
  <si>
    <t>dimethyl sulfate</t>
  </si>
  <si>
    <t>dimethyl sulfate productionRERdimethyl sulfatekg</t>
  </si>
  <si>
    <t>dimethyl sulfide productionRoWdimethyl sulfidekg</t>
  </si>
  <si>
    <t>dimethyl sulfide production</t>
  </si>
  <si>
    <t>dimethyl sulfide</t>
  </si>
  <si>
    <t>dimethyl sulfide productionRERdimethyl sulfidekg</t>
  </si>
  <si>
    <t>dimethyl sulfoxide productionRoWdimethyl sulfoxidekg</t>
  </si>
  <si>
    <t>dimethyl sulfoxide production</t>
  </si>
  <si>
    <t>dimethyl sulfoxide</t>
  </si>
  <si>
    <t>dimethyl sulfoxide productionRERdimethyl sulfoxidekg</t>
  </si>
  <si>
    <t>dimethylacetamide productionGLOdimethylacetamidekg</t>
  </si>
  <si>
    <t>dimethylacetamide production</t>
  </si>
  <si>
    <t>dimethylacetamide</t>
  </si>
  <si>
    <t>dimethylamine borane productionGLOdimethylamine boranekg</t>
  </si>
  <si>
    <t>dimethylamine borane production</t>
  </si>
  <si>
    <t>dimethylamine borane</t>
  </si>
  <si>
    <t>dimethylamine productionRoWdimethylaminekg</t>
  </si>
  <si>
    <t>dimethylamine production</t>
  </si>
  <si>
    <t>dimethylamine</t>
  </si>
  <si>
    <t>dimethylamine productionRERdimethylaminekg</t>
  </si>
  <si>
    <t>dimethylaminopropylamine productionRoWdimethylaminopropylaminekg</t>
  </si>
  <si>
    <t>dimethylaminopropylamine production</t>
  </si>
  <si>
    <t>dimethylaminopropylamine</t>
  </si>
  <si>
    <t>dimethylaminopropylamine productionRERdimethylaminopropylaminekg</t>
  </si>
  <si>
    <t>dimethyldichlorosilane productionGLOdimethyldichlorosilanekg</t>
  </si>
  <si>
    <t>dimethyldichlorosilane production</t>
  </si>
  <si>
    <t>dimethyldichlorosilane</t>
  </si>
  <si>
    <t>dinitroaniline-compound productionRoWdinitroaniline-compoundkg</t>
  </si>
  <si>
    <t>dinitroaniline-compound production</t>
  </si>
  <si>
    <t>dinitroaniline-compound</t>
  </si>
  <si>
    <t>dinitroaniline-compound productionRERdinitroaniline-compoundkg</t>
  </si>
  <si>
    <t>dinitrogen tetroxide productionGLOdinitrogen tetroxidekg</t>
  </si>
  <si>
    <t>dinitrogen tetroxide production</t>
  </si>
  <si>
    <t>dinitrogen tetroxide</t>
  </si>
  <si>
    <t>dioctyl adipate productionGLOdioctyl adipatekg</t>
  </si>
  <si>
    <t>dioctyl adipate production</t>
  </si>
  <si>
    <t>dioctyl adipate</t>
  </si>
  <si>
    <t>dioctyl terephthalate productionGLOdioctyl terephthalatekg</t>
  </si>
  <si>
    <t>dioctyl terephthalate production</t>
  </si>
  <si>
    <t>dioctyl terephthalate</t>
  </si>
  <si>
    <t>diode production, auxilliaries and energy useGLOdiode, auxilliaries and energy usekg</t>
  </si>
  <si>
    <t>diode production, auxilliaries and energy use</t>
  </si>
  <si>
    <t>diode, auxilliaries and energy use</t>
  </si>
  <si>
    <t>diode production, glass-, for surface-mountingGLOdiode, glass-, for surface-mountingkg</t>
  </si>
  <si>
    <t>diode production, glass-, for surface-mounting</t>
  </si>
  <si>
    <t>diode, glass-, for surface-mounting</t>
  </si>
  <si>
    <t>diode production, glass-, for through-hole mountingGLOdiode, glass-, for through-hole mountingkg</t>
  </si>
  <si>
    <t>diode production, glass-, for through-hole mounting</t>
  </si>
  <si>
    <t>diode, glass-, for through-hole mounting</t>
  </si>
  <si>
    <t>dioxane productionRoWdioxanekg</t>
  </si>
  <si>
    <t>dioxane production</t>
  </si>
  <si>
    <t>dioxane</t>
  </si>
  <si>
    <t>dioxane productionRERdioxanekg</t>
  </si>
  <si>
    <t>diphenylether-compound productionRoWdiphenylether-compoundkg</t>
  </si>
  <si>
    <t>diphenylether-compound production</t>
  </si>
  <si>
    <t>diphenylether-compound</t>
  </si>
  <si>
    <t>diphenylether-compound productionRERdiphenylether-compoundkg</t>
  </si>
  <si>
    <t>dipropyl amine productionRoWdipropyl aminekg</t>
  </si>
  <si>
    <t>dipropyl amine production</t>
  </si>
  <si>
    <t>dipropyl amine</t>
  </si>
  <si>
    <t>dipropyl amine productionRERdipropyl aminekg</t>
  </si>
  <si>
    <t>dipropylene glycol monomethyl ether productionRoWdipropylene glycol monomethyl etherkg</t>
  </si>
  <si>
    <t>dipropylene glycol monomethyl ether production</t>
  </si>
  <si>
    <t>dipropylene glycol monomethyl ether</t>
  </si>
  <si>
    <t>dipropylene glycol monomethyl ether productionRERdipropylene glycol monomethyl etherkg</t>
  </si>
  <si>
    <t>direct disposal of wastewater from textile productionGLOwastewater from textile productionm3</t>
  </si>
  <si>
    <t>direct disposal of wastewater from textile production</t>
  </si>
  <si>
    <t>wastewater from textile production</t>
  </si>
  <si>
    <t>dishwasher productionGLOdishwasherunit</t>
  </si>
  <si>
    <t>dishwasher production</t>
  </si>
  <si>
    <t>dishwasher</t>
  </si>
  <si>
    <t>disk drive production, CD/DVD, ROM, for desktop computerGLOdisk drive, CD/DVD, ROM, for desktop computerunit</t>
  </si>
  <si>
    <t>disk drive production, CD/DVD, ROM, for desktop computer</t>
  </si>
  <si>
    <t>disk drive, CD/DVD, ROM, for desktop computer</t>
  </si>
  <si>
    <t>disk drive production, CD/DVD, ROM, for laptop computerGLOdisk drive, CD/DVD, ROM, for laptop computerunit</t>
  </si>
  <si>
    <t>disk drive production, CD/DVD, ROM, for laptop computer</t>
  </si>
  <si>
    <t>disk drive, CD/DVD, ROM, for laptop computer</t>
  </si>
  <si>
    <t>disodium disulphite productionGLOdisodium disulphitekg</t>
  </si>
  <si>
    <t>disodium disulphite production</t>
  </si>
  <si>
    <t>disodium disulphite</t>
  </si>
  <si>
    <t>display production, cathode ray tube, 17 inchesGLOdisplay, cathode ray tube, 17 inchesunit</t>
  </si>
  <si>
    <t>display production, cathode ray tube, 17 inches</t>
  </si>
  <si>
    <t>display, cathode ray tube, 17 inches</t>
  </si>
  <si>
    <t>display production, liquid crystal, 17 inchesGLOdisplay, liquid crystal, 17 inchesunit</t>
  </si>
  <si>
    <t>display production, liquid crystal, 17 inches</t>
  </si>
  <si>
    <t>display, liquid crystal, 17 inches</t>
  </si>
  <si>
    <t>distribution network construction, electricity, low voltageCA-QCdistribution network, electricity, low voltagekm</t>
  </si>
  <si>
    <t>distribution network construction, electricity, low voltage</t>
  </si>
  <si>
    <t>distribution network, electricity, low voltage</t>
  </si>
  <si>
    <t>km</t>
  </si>
  <si>
    <t>distribution network construction, electricity, low voltageCHdistribution network, electricity, low voltagekm</t>
  </si>
  <si>
    <t>distribution network construction, electricity, low voltageRoWdistribution network, electricity, low voltagekm</t>
  </si>
  <si>
    <t>dithiocarbamate-compound productionRoWdithiocarbamate-compoundkg</t>
  </si>
  <si>
    <t>dithiocarbamate-compound production</t>
  </si>
  <si>
    <t>dithiocarbamate-compound</t>
  </si>
  <si>
    <t>dithiocarbamate-compound productionRERdithiocarbamate-compoundkg</t>
  </si>
  <si>
    <t>dodecanol production, from coconut oilGLOdodecanolkg</t>
  </si>
  <si>
    <t>dodecanol production, from coconut oil</t>
  </si>
  <si>
    <t>dodecanol</t>
  </si>
  <si>
    <t>dodecanol production, ziegler processGLOdodecanolkg</t>
  </si>
  <si>
    <t>dodecanol production, ziegler process</t>
  </si>
  <si>
    <t>dolomite productionRoWdolomitekg</t>
  </si>
  <si>
    <t>dolomite production</t>
  </si>
  <si>
    <t>dolomite</t>
  </si>
  <si>
    <t>dolomite productionRERdolomitekg</t>
  </si>
  <si>
    <t>dolomite quarry constructionRoWdolomite quarry infrastructureunit</t>
  </si>
  <si>
    <t>dolomite quarry construction</t>
  </si>
  <si>
    <t>dolomite quarry infrastructure</t>
  </si>
  <si>
    <t>dolomite quarry constructionRERdolomite quarry infrastructureunit</t>
  </si>
  <si>
    <t>door production, inner, glass-woodRoWdoor, inner, glass-woodm2</t>
  </si>
  <si>
    <t>door production, inner, glass-wood</t>
  </si>
  <si>
    <t>door, inner, glass-wood</t>
  </si>
  <si>
    <t>door production, inner, glass-woodRERdoor, inner, glass-woodm2</t>
  </si>
  <si>
    <t>door production, inner, woodRoWdoor, inner, woodm2</t>
  </si>
  <si>
    <t>door production, inner, wood</t>
  </si>
  <si>
    <t>door, inner, wood</t>
  </si>
  <si>
    <t>door production, inner, woodRERdoor, inner, woodm2</t>
  </si>
  <si>
    <t>door production, outer, wood-aluminiumRoWdoor, outer, wood-aluminiumm2</t>
  </si>
  <si>
    <t>door production, outer, wood-aluminium</t>
  </si>
  <si>
    <t>door, outer, wood-aluminium</t>
  </si>
  <si>
    <t>door production, outer, wood-aluminiumRERdoor, outer, wood-aluminiumm2</t>
  </si>
  <si>
    <t>door production, outer, wood-glassRoWdoor, outer, wood-glassm2</t>
  </si>
  <si>
    <t>door production, outer, wood-glass</t>
  </si>
  <si>
    <t>door, outer, wood-glass</t>
  </si>
  <si>
    <t>door production, outer, wood-glassRERdoor, outer, wood-glassm2</t>
  </si>
  <si>
    <t>drawing of pipe, steelRoWdrawing of pipe, steelkg</t>
  </si>
  <si>
    <t>drawing of pipe, steel</t>
  </si>
  <si>
    <t>drawing of pipe, steelRERdrawing of pipe, steelkg</t>
  </si>
  <si>
    <t>dried roughage store construction, air dried, solarCHdried roughage store, air dried, solarm3</t>
  </si>
  <si>
    <t>dried roughage store construction, air dried, solar</t>
  </si>
  <si>
    <t>dried roughage store, air dried, solar</t>
  </si>
  <si>
    <t>dried roughage store construction, air dried, solarRoWdried roughage store, air dried, solarm3</t>
  </si>
  <si>
    <t>dried roughage store construction, cold-air dried, conventionalCHdried roughage store, cold-air dried, conventionalm3</t>
  </si>
  <si>
    <t>dried roughage store construction, cold-air dried, conventional</t>
  </si>
  <si>
    <t>dried roughage store, cold-air dried, conventional</t>
  </si>
  <si>
    <t>dried roughage store construction, cold-air dried, conventionalRoWdried roughage store, cold-air dried, conventionalm3</t>
  </si>
  <si>
    <t>dried roughage store construction, non ventilatedCHdried roughage store, non ventilatedm3</t>
  </si>
  <si>
    <t>dried roughage store construction, non ventilated</t>
  </si>
  <si>
    <t>dried roughage store, non ventilated</t>
  </si>
  <si>
    <t>dried roughage store construction, non ventilatedRoWdried roughage store, non ventilatedm3</t>
  </si>
  <si>
    <t>dryer productionGLOdryerunit</t>
  </si>
  <si>
    <t>dryer production</t>
  </si>
  <si>
    <t>dryer</t>
  </si>
  <si>
    <t>drying of bread grain, seed and legumesCHdrying of bread grain, seed and legumesl</t>
  </si>
  <si>
    <t>drying of bread grain, seed and legumes</t>
  </si>
  <si>
    <t>l</t>
  </si>
  <si>
    <t>drying of bread grain, seed and legumesRoWdrying of bread grain, seed and legumesl</t>
  </si>
  <si>
    <t>drying of feed grainCA-QCdrying of feed grainl</t>
  </si>
  <si>
    <t>drying of feed grain</t>
  </si>
  <si>
    <t>drying of feed grainCHdrying of feed grainl</t>
  </si>
  <si>
    <t>drying of feed grainRoWdrying of feed grainl</t>
  </si>
  <si>
    <t>drying of grassCHdrying of grassl</t>
  </si>
  <si>
    <t>drying of grass</t>
  </si>
  <si>
    <t>drying of grassRoWdrying of grassl</t>
  </si>
  <si>
    <t>drying of lentilsCA-ABdrying of lentilsl</t>
  </si>
  <si>
    <t>drying of lentils</t>
  </si>
  <si>
    <t>CA-AB</t>
  </si>
  <si>
    <t>drying of lentilsCA-SKdrying of lentilsl</t>
  </si>
  <si>
    <t>CA-SK</t>
  </si>
  <si>
    <t>drying of lentilsRoWdrying of lentilsl</t>
  </si>
  <si>
    <t>drying of maize grainBRdrying of maize grainl</t>
  </si>
  <si>
    <t>drying of maize grain</t>
  </si>
  <si>
    <t>drying of maize grainCA-QCdrying of maize grainl</t>
  </si>
  <si>
    <t>drying of maize grainRoWdrying of maize grainl</t>
  </si>
  <si>
    <t>drying of maize straw and whole-plantCHdrying of maize straw and whole-plantl</t>
  </si>
  <si>
    <t>drying of maize straw and whole-plant</t>
  </si>
  <si>
    <t>drying of maize straw and whole-plantRoWdrying of maize straw and whole-plantl</t>
  </si>
  <si>
    <t>drying of protein peaCA-ABdrying of protein peal</t>
  </si>
  <si>
    <t>drying of protein pea</t>
  </si>
  <si>
    <t>drying of protein peaCA-MBdrying of protein peal</t>
  </si>
  <si>
    <t>CA-MB</t>
  </si>
  <si>
    <t>drying of protein peaCA-SKdrying of protein peal</t>
  </si>
  <si>
    <t>drying of protein peaRoWdrying of protein peal</t>
  </si>
  <si>
    <t>drying, natural gasRoWdrying, natural gasm3</t>
  </si>
  <si>
    <t>drying, natural gas</t>
  </si>
  <si>
    <t>drying, natural gasNOdrying, natural gasm3</t>
  </si>
  <si>
    <t>NO</t>
  </si>
  <si>
    <t>drying, sewage sludgeCHraw sewage sludgekg</t>
  </si>
  <si>
    <t>drying, sewage sludge</t>
  </si>
  <si>
    <t>raw sewage sludge</t>
  </si>
  <si>
    <t>drying, sewage sludgeRoWraw sewage sludgekg</t>
  </si>
  <si>
    <t>dung slab constructionCHdung slabm2</t>
  </si>
  <si>
    <t>dung slab construction</t>
  </si>
  <si>
    <t>dung slab</t>
  </si>
  <si>
    <t>dung slab constructionRoWdung slabm2</t>
  </si>
  <si>
    <t>dust collector production, electrostatic precipitator, for domestic useCHdust collector, electrostatic precipitator, for domestic useunit</t>
  </si>
  <si>
    <t>dust collector production, electrostatic precipitator, for domestic use</t>
  </si>
  <si>
    <t>dust collector, electrostatic precipitator, for domestic use</t>
  </si>
  <si>
    <t>dust collector production, electrostatic precipitator, for domestic useRoWdust collector, electrostatic precipitator, for domestic useunit</t>
  </si>
  <si>
    <t>dust collector production, electrostatic precipitator, for industrial useCHdust collector, electrostatic precipitator, for industrial useunit</t>
  </si>
  <si>
    <t>dust collector production, electrostatic precipitator, for industrial use</t>
  </si>
  <si>
    <t>dust collector, electrostatic precipitator, for industrial use</t>
  </si>
  <si>
    <t>dust collector production, electrostatic precipitator, for industrial useRoWdust collector, electrostatic precipitator, for industrial useunit</t>
  </si>
  <si>
    <t>dust collector production, multicycloneCHdust collector, multicycloneunit</t>
  </si>
  <si>
    <t>dust collector production, multicyclone</t>
  </si>
  <si>
    <t>dust collector, multicyclone</t>
  </si>
  <si>
    <t>dust collector production, multicycloneRoWdust collector, multicycloneunit</t>
  </si>
  <si>
    <t>dysprosium oxide to generic market for mischmetalGLOmischmetalkg</t>
  </si>
  <si>
    <t>dysprosium oxide to generic market for mischmetal</t>
  </si>
  <si>
    <t>electric arc furnace converter constructionRoWelectric arc furnace converterunit</t>
  </si>
  <si>
    <t>electric arc furnace converter construction</t>
  </si>
  <si>
    <t>electric arc furnace converter</t>
  </si>
  <si>
    <t>electric arc furnace converter constructionRERelectric arc furnace converterunit</t>
  </si>
  <si>
    <t>electric arc furnace secondary metallurgy slag to market for electric arc furnace secondary metallurgy slag for recoveryRoWelectric arc furnace secondary metallurgy slagkg</t>
  </si>
  <si>
    <t>electric arc furnace secondary metallurgy slag to market for electric arc furnace secondary metallurgy slag for recovery</t>
  </si>
  <si>
    <t>electric arc furnace secondary metallurgy slag</t>
  </si>
  <si>
    <t>electric arc furnace secondary metallurgy slag to market for electric arc furnace secondary metallurgy slag for recoveryRERelectric arc furnace secondary metallurgy slagkg</t>
  </si>
  <si>
    <t>electric arc furnace secondary metallurgy slag, for recovery to generic market for supplementary cementitious materialsRoWsupplementary cementitious materialskg</t>
  </si>
  <si>
    <t>electric arc furnace secondary metallurgy slag, for recovery to generic market for supplementary cementitious materials</t>
  </si>
  <si>
    <t>electric arc furnace secondary metallurgy slag, for recovery to generic market for supplementary cementitious materialsRERsupplementary cementitious materialskg</t>
  </si>
  <si>
    <t>electric arc furnace secondary metallurgy slag, for recovery, Recycled Content cut-offGLOelectric arc furnace secondary metallurgy slag, for recoverykg</t>
  </si>
  <si>
    <t>electric arc furnace secondary metallurgy slag, for recovery, Recycled Content cut-off</t>
  </si>
  <si>
    <t>electric arc furnace secondary metallurgy slag, for recovery</t>
  </si>
  <si>
    <t>electric arc furnace slag to market for electric arc furnace slag, for recoveryRoWelectric arc furnace slagkg</t>
  </si>
  <si>
    <t>electric arc furnace slag to market for electric arc furnace slag, for recovery</t>
  </si>
  <si>
    <t>electric arc furnace slag</t>
  </si>
  <si>
    <t>electric arc furnace slag to market for electric arc furnace slag, for recoveryRERelectric arc furnace slagkg</t>
  </si>
  <si>
    <t>electric arc furnace slag, for recovery to generic market for supplementary cementitious materialsRoWsupplementary cementitious materialskg</t>
  </si>
  <si>
    <t>electric arc furnace slag, for recovery to generic market for supplementary cementitious materials</t>
  </si>
  <si>
    <t>electric arc furnace slag, for recovery to generic market for supplementary cementitious materialsRERsupplementary cementitious materialskg</t>
  </si>
  <si>
    <t>electric arc furnace slag, for recovery, Recycled Content cut-offGLOelectric arc furnace slag, for recoverykg</t>
  </si>
  <si>
    <t>electric arc furnace slag, for recovery, Recycled Content cut-off</t>
  </si>
  <si>
    <t>electric arc furnace slag, for recovery</t>
  </si>
  <si>
    <t>electric bicycle productionRoWelectric bicycleunit</t>
  </si>
  <si>
    <t>electric bicycle production</t>
  </si>
  <si>
    <t>electric bicycle</t>
  </si>
  <si>
    <t>electric bicycle productionRERelectric bicycleunit</t>
  </si>
  <si>
    <t>electric connector production, peripheral component interconnect bussGLOelectric connector, peripheral component interconnect busskg</t>
  </si>
  <si>
    <t>electric connector production, peripheral component interconnect buss</t>
  </si>
  <si>
    <t>electric connector, peripheral component interconnect buss</t>
  </si>
  <si>
    <t>electric connector production, peripheral type bussGLOelectric connector, peripheral type busskg</t>
  </si>
  <si>
    <t>electric connector production, peripheral type buss</t>
  </si>
  <si>
    <t>electric connector, peripheral type buss</t>
  </si>
  <si>
    <t>electric connector production, wire clampGLOelectric connector, wire clampkg</t>
  </si>
  <si>
    <t>electric connector production, wire clamp</t>
  </si>
  <si>
    <t>electric connector, wire clamp</t>
  </si>
  <si>
    <t>electric kettle productionGLOelectric kettleunit</t>
  </si>
  <si>
    <t>electric kettle production</t>
  </si>
  <si>
    <t>electric kettle</t>
  </si>
  <si>
    <t>electric motor production, for electric scooterGLOelectric motor, for electric scooterkg</t>
  </si>
  <si>
    <t>electric motor production, for electric scooter</t>
  </si>
  <si>
    <t>electric motor, for electric scooter</t>
  </si>
  <si>
    <t>electric motor production, vehicleRoWelectric motor, vehiclekg</t>
  </si>
  <si>
    <t>electric motor production, vehicle</t>
  </si>
  <si>
    <t>electric motor, vehicle</t>
  </si>
  <si>
    <t>electric motor production, vehicleRERelectric motor, vehiclekg</t>
  </si>
  <si>
    <t>electric motor production, vehicle (electric powertrain)GLOelectric motor, electric passenger carkg</t>
  </si>
  <si>
    <t>electric motor production, vehicle (electric powertrain)</t>
  </si>
  <si>
    <t>electric motor, electric passenger car</t>
  </si>
  <si>
    <t>electric parts production, heat and power co-generation unit, 160kW electricalRoWelectric parts, heat and power co-generation unit, 160kW electricalunit</t>
  </si>
  <si>
    <t>electric parts production, heat and power co-generation unit, 160kW electrical</t>
  </si>
  <si>
    <t>electric parts, heat and power co-generation unit, 160kW electrical</t>
  </si>
  <si>
    <t>electric parts production, heat and power co-generation unit, 160kW electricalRERelectric parts, heat and power co-generation unit, 160kW electricalunit</t>
  </si>
  <si>
    <t>electric parts production, mini CHP plantCHelectric parts, mini CHP plantunit</t>
  </si>
  <si>
    <t>electric parts production, mini CHP plant</t>
  </si>
  <si>
    <t>electric parts, mini CHP plant</t>
  </si>
  <si>
    <t>electric parts production, mini CHP plantRoWelectric parts, mini CHP plantunit</t>
  </si>
  <si>
    <t>electric scooter production, without batteryGLOelectric scooter, without batterykg</t>
  </si>
  <si>
    <t>electric scooter production, without battery</t>
  </si>
  <si>
    <t>electric scooter, without battery</t>
  </si>
  <si>
    <t>electricity production, coal, aluminium industryCNelectricity, high voltage, aluminium industrykWh</t>
  </si>
  <si>
    <t>electricity production, coal, aluminium industry</t>
  </si>
  <si>
    <t>electricity, high voltage, aluminium industry</t>
  </si>
  <si>
    <t>electricity production, coal, aluminium industryIAI Area, Africaelectricity, high voltage, aluminium industrykWh</t>
  </si>
  <si>
    <t>electricity production, coal, aluminium industryIAI Area, Asia, without China and GCCelectricity, high voltage, aluminium industrykWh</t>
  </si>
  <si>
    <t>electricity production, coal, aluminium industryIAI Area, EU27 &amp; EFTAelectricity, high voltage, aluminium industrykWh</t>
  </si>
  <si>
    <t>electricity production, coal, aluminium industryIAI Area, Russia &amp; RER w/o EU27 &amp; EFTAelectricity, high voltage, aluminium industrykWh</t>
  </si>
  <si>
    <t>electricity production, coal, aluminium industryRNAelectricity, high voltage, aluminium industrykWh</t>
  </si>
  <si>
    <t>electricity production, coal, aluminium industryRoWelectricity, high voltage, aluminium industrykWh</t>
  </si>
  <si>
    <t>electricity production, coal, aluminium industryUN-OCEANIAelectricity, high voltage, aluminium industrykWh</t>
  </si>
  <si>
    <t>electricity production, cobalt industryGLOelectricity, high voltage, cobalt industrykWh</t>
  </si>
  <si>
    <t>electricity production, cobalt industry</t>
  </si>
  <si>
    <t>electricity, high voltage, cobalt industry</t>
  </si>
  <si>
    <t>electricity production, compressed air energy storageRoWelectricity, high voltagekWh</t>
  </si>
  <si>
    <t>electricity production, compressed air energy storage</t>
  </si>
  <si>
    <t>electricity production, compressed air energy storageRERelectricity, high voltagekWh</t>
  </si>
  <si>
    <t>electricity production, compressed air energy storage, adiabaticRoWelectricity, high voltagekWh</t>
  </si>
  <si>
    <t>electricity production, compressed air energy storage, adiabatic</t>
  </si>
  <si>
    <t>electricity production, compressed air energy storage, adiabaticRERelectricity, high voltagekWh</t>
  </si>
  <si>
    <t>electricity production, deep geothermalATelectricity, high voltagekWh</t>
  </si>
  <si>
    <t>electricity production, deep geothermal</t>
  </si>
  <si>
    <t>electricity production, deep geothermalCHelectricity, high voltagekWh</t>
  </si>
  <si>
    <t>electricity production, deep geothermalCLelectricity, high voltagekWh</t>
  </si>
  <si>
    <t>electricity production, deep geothermalCN-GDelectricity, high voltagekWh</t>
  </si>
  <si>
    <t>CN-GD</t>
  </si>
  <si>
    <t>electricity production, deep geothermalCN-SHelectricity, high voltagekWh</t>
  </si>
  <si>
    <t>CN-SH</t>
  </si>
  <si>
    <t>electricity production, deep geothermalCRelectricity, high voltagekWh</t>
  </si>
  <si>
    <t>electricity production, deep geothermalCZelectricity, high voltagekWh</t>
  </si>
  <si>
    <t>CZ</t>
  </si>
  <si>
    <t>electricity production, deep geothermalDEelectricity, high voltagekWh</t>
  </si>
  <si>
    <t>electricity production, deep geothermalFRelectricity, high voltagekWh</t>
  </si>
  <si>
    <t>electricity production, deep geothermalGBelectricity, high voltagekWh</t>
  </si>
  <si>
    <t>GB</t>
  </si>
  <si>
    <t>electricity production, deep geothermalHUelectricity, high voltagekWh</t>
  </si>
  <si>
    <t>HU</t>
  </si>
  <si>
    <t>electricity production, deep geothermalIDelectricity, high voltagekWh</t>
  </si>
  <si>
    <t>electricity production, deep geothermalIN-TNelectricity, high voltagekWh</t>
  </si>
  <si>
    <t>IN-TN</t>
  </si>
  <si>
    <t>electricity production, deep geothermalISelectricity, high voltagekWh</t>
  </si>
  <si>
    <t>electricity production, deep geothermalITelectricity, high voltagekWh</t>
  </si>
  <si>
    <t>electricity production, deep geothermalJPelectricity, high voltagekWh</t>
  </si>
  <si>
    <t>electricity production, deep geothermalKEelectricity, high voltagekWh</t>
  </si>
  <si>
    <t>electricity production, deep geothermalLTelectricity, high voltagekWh</t>
  </si>
  <si>
    <t>LT</t>
  </si>
  <si>
    <t>electricity production, deep geothermalLVelectricity, high voltagekWh</t>
  </si>
  <si>
    <t>LV</t>
  </si>
  <si>
    <t>electricity production, deep geothermalMXelectricity, high voltagekWh</t>
  </si>
  <si>
    <t>electricity production, deep geothermalNIelectricity, high voltagekWh</t>
  </si>
  <si>
    <t>electricity production, deep geothermalNZelectricity, high voltagekWh</t>
  </si>
  <si>
    <t>electricity production, deep geothermalPHelectricity, high voltagekWh</t>
  </si>
  <si>
    <t>electricity production, deep geothermalPLelectricity, high voltagekWh</t>
  </si>
  <si>
    <t>PL</t>
  </si>
  <si>
    <t>electricity production, deep geothermalPTelectricity, high voltagekWh</t>
  </si>
  <si>
    <t>electricity production, deep geothermalRUelectricity, high voltagekWh</t>
  </si>
  <si>
    <t>electricity production, deep geothermalRoWelectricity, high voltagekWh</t>
  </si>
  <si>
    <t>electricity production, deep geothermalSVelectricity, high voltagekWh</t>
  </si>
  <si>
    <t>electricity production, deep geothermalTHelectricity, high voltagekWh</t>
  </si>
  <si>
    <t>electricity production, deep geothermalTRelectricity, high voltagekWh</t>
  </si>
  <si>
    <t>electricity production, deep geothermalUS-HICCelectricity, high voltagekWh</t>
  </si>
  <si>
    <t>electricity production, deep geothermalUS-SERCelectricity, high voltagekWh</t>
  </si>
  <si>
    <t>US-SERC</t>
  </si>
  <si>
    <t>electricity production, deep geothermalUS-WECCelectricity, high voltagekWh</t>
  </si>
  <si>
    <t>US-WECC</t>
  </si>
  <si>
    <t>electricity production, deep geothermalZAelectricity, high voltagekWh</t>
  </si>
  <si>
    <t>electricity production, hard coalARelectricity, high voltagekWh</t>
  </si>
  <si>
    <t>electricity production, hard coalATelectricity, high voltagekWh</t>
  </si>
  <si>
    <t>electricity production, hard coalAUelectricity, high voltagekWh</t>
  </si>
  <si>
    <t>electricity production, hard coalBEelectricity, high voltagekWh</t>
  </si>
  <si>
    <t>electricity production, hard coalBGelectricity, high voltagekWh</t>
  </si>
  <si>
    <t>BG</t>
  </si>
  <si>
    <t>electricity production, hard coalBR-North-eastern gridelectricity, high voltagekWh</t>
  </si>
  <si>
    <t>BR-North-eastern grid</t>
  </si>
  <si>
    <t>electricity production, hard coalBR-Northern gridelectricity, high voltagekWh</t>
  </si>
  <si>
    <t>BR-Northern grid</t>
  </si>
  <si>
    <t>electricity production, hard coalBR-Southern gridelectricity, high voltagekWh</t>
  </si>
  <si>
    <t>BR-Southern grid</t>
  </si>
  <si>
    <t>electricity production, hard coalCA-ABelectricity, high voltagekWh</t>
  </si>
  <si>
    <t>electricity production, hard coalCA-NBelectricity, high voltagekWh</t>
  </si>
  <si>
    <t>CA-NB</t>
  </si>
  <si>
    <t>electricity production, hard coalCA-NSelectricity, high voltagekWh</t>
  </si>
  <si>
    <t>CA-NS</t>
  </si>
  <si>
    <t>electricity production, hard coalCA-ONelectricity, high voltagekWh</t>
  </si>
  <si>
    <t>CA-ON</t>
  </si>
  <si>
    <t>electricity production, hard coalCA-PEelectricity, high voltagekWh</t>
  </si>
  <si>
    <t>CA-PE</t>
  </si>
  <si>
    <t>electricity production, hard coalCA-QCelectricity, high voltagekWh</t>
  </si>
  <si>
    <t>electricity production, hard coalCLelectricity, high voltagekWh</t>
  </si>
  <si>
    <t>electricity production, hard coalCN-AHelectricity, high voltagekWh</t>
  </si>
  <si>
    <t>CN-AH</t>
  </si>
  <si>
    <t>electricity production, hard coalCN-BJelectricity, high voltagekWh</t>
  </si>
  <si>
    <t>CN-BJ</t>
  </si>
  <si>
    <t>electricity production, hard coalCN-CQelectricity, high voltagekWh</t>
  </si>
  <si>
    <t>CN-CQ</t>
  </si>
  <si>
    <t>electricity production, hard coalCN-FJelectricity, high voltagekWh</t>
  </si>
  <si>
    <t>CN-FJ</t>
  </si>
  <si>
    <t>electricity production, hard coalCN-GDelectricity, high voltagekWh</t>
  </si>
  <si>
    <t>electricity production, hard coalCN-GSelectricity, high voltagekWh</t>
  </si>
  <si>
    <t>CN-GS</t>
  </si>
  <si>
    <t>electricity production, hard coalCN-GXelectricity, high voltagekWh</t>
  </si>
  <si>
    <t>CN-GX</t>
  </si>
  <si>
    <t>electricity production, hard coalCN-GZelectricity, high voltagekWh</t>
  </si>
  <si>
    <t>CN-GZ</t>
  </si>
  <si>
    <t>electricity production, hard coalCN-HAelectricity, high voltagekWh</t>
  </si>
  <si>
    <t>CN-HA</t>
  </si>
  <si>
    <t>electricity production, hard coalCN-HBelectricity, high voltagekWh</t>
  </si>
  <si>
    <t>CN-HB</t>
  </si>
  <si>
    <t>electricity production, hard coalCN-HEelectricity, high voltagekWh</t>
  </si>
  <si>
    <t>CN-HE</t>
  </si>
  <si>
    <t>electricity production, hard coalCN-HLelectricity, high voltagekWh</t>
  </si>
  <si>
    <t>CN-HL</t>
  </si>
  <si>
    <t>electricity production, hard coalCN-HNelectricity, high voltagekWh</t>
  </si>
  <si>
    <t>CN-HN</t>
  </si>
  <si>
    <t>electricity production, hard coalCN-HUelectricity, high voltagekWh</t>
  </si>
  <si>
    <t>CN-HU</t>
  </si>
  <si>
    <t>electricity production, hard coalCN-JLelectricity, high voltagekWh</t>
  </si>
  <si>
    <t>CN-JL</t>
  </si>
  <si>
    <t>electricity production, hard coalCN-JSelectricity, high voltagekWh</t>
  </si>
  <si>
    <t>CN-JS</t>
  </si>
  <si>
    <t>electricity production, hard coalCN-JXelectricity, high voltagekWh</t>
  </si>
  <si>
    <t>CN-JX</t>
  </si>
  <si>
    <t>electricity production, hard coalCN-LNelectricity, high voltagekWh</t>
  </si>
  <si>
    <t>CN-LN</t>
  </si>
  <si>
    <t>electricity production, hard coalCN-NMelectricity, high voltagekWh</t>
  </si>
  <si>
    <t>CN-NM</t>
  </si>
  <si>
    <t>electricity production, hard coalCN-NXelectricity, high voltagekWh</t>
  </si>
  <si>
    <t>CN-NX</t>
  </si>
  <si>
    <t>electricity production, hard coalCN-QHelectricity, high voltagekWh</t>
  </si>
  <si>
    <t>CN-QH</t>
  </si>
  <si>
    <t>electricity production, hard coalCN-SAelectricity, high voltagekWh</t>
  </si>
  <si>
    <t>CN-SA</t>
  </si>
  <si>
    <t>electricity production, hard coalCN-SCelectricity, high voltagekWh</t>
  </si>
  <si>
    <t>CN-SC</t>
  </si>
  <si>
    <t>electricity production, hard coalCN-SDelectricity, high voltagekWh</t>
  </si>
  <si>
    <t>CN-SD</t>
  </si>
  <si>
    <t>electricity production, hard coalCN-SHelectricity, high voltagekWh</t>
  </si>
  <si>
    <t>electricity production, hard coalCN-SXelectricity, high voltagekWh</t>
  </si>
  <si>
    <t>CN-SX</t>
  </si>
  <si>
    <t>electricity production, hard coalCN-TJelectricity, high voltagekWh</t>
  </si>
  <si>
    <t>CN-TJ</t>
  </si>
  <si>
    <t>electricity production, hard coalCN-XJelectricity, high voltagekWh</t>
  </si>
  <si>
    <t>CN-XJ</t>
  </si>
  <si>
    <t>electricity production, hard coalCN-XZelectricity, high voltagekWh</t>
  </si>
  <si>
    <t>CN-XZ</t>
  </si>
  <si>
    <t>electricity production, hard coalCN-YNelectricity, high voltagekWh</t>
  </si>
  <si>
    <t>CN-YN</t>
  </si>
  <si>
    <t>electricity production, hard coalCN-ZJelectricity, high voltagekWh</t>
  </si>
  <si>
    <t>CN-ZJ</t>
  </si>
  <si>
    <t>electricity production, hard coalCOelectricity, high voltagekWh</t>
  </si>
  <si>
    <t>electricity production, hard coalCZelectricity, high voltagekWh</t>
  </si>
  <si>
    <t>electricity production, hard coalDEelectricity, high voltagekWh</t>
  </si>
  <si>
    <t>electricity production, hard coalEEelectricity, high voltagekWh</t>
  </si>
  <si>
    <t>EE</t>
  </si>
  <si>
    <t>electricity production, hard coalESelectricity, high voltagekWh</t>
  </si>
  <si>
    <t>electricity production, hard coalFIelectricity, high voltagekWh</t>
  </si>
  <si>
    <t>FI</t>
  </si>
  <si>
    <t>electricity production, hard coalFRelectricity, high voltagekWh</t>
  </si>
  <si>
    <t>electricity production, hard coalGBelectricity, high voltagekWh</t>
  </si>
  <si>
    <t>electricity production, hard coalHRelectricity, high voltagekWh</t>
  </si>
  <si>
    <t>HR</t>
  </si>
  <si>
    <t>electricity production, hard coalIEelectricity, high voltagekWh</t>
  </si>
  <si>
    <t>IE</t>
  </si>
  <si>
    <t>electricity production, hard coalIN-APelectricity, high voltagekWh</t>
  </si>
  <si>
    <t>IN-AP</t>
  </si>
  <si>
    <t>electricity production, hard coalIN-ASelectricity, high voltagekWh</t>
  </si>
  <si>
    <t>IN-AS</t>
  </si>
  <si>
    <t>electricity production, hard coalIN-BRelectricity, high voltagekWh</t>
  </si>
  <si>
    <t>IN-BR</t>
  </si>
  <si>
    <t>electricity production, hard coalIN-CTelectricity, high voltagekWh</t>
  </si>
  <si>
    <t>IN-CT</t>
  </si>
  <si>
    <t>electricity production, hard coalIN-DLelectricity, high voltagekWh</t>
  </si>
  <si>
    <t>IN-DL</t>
  </si>
  <si>
    <t>electricity production, hard coalIN-GJelectricity, high voltagekWh</t>
  </si>
  <si>
    <t>IN-GJ</t>
  </si>
  <si>
    <t>electricity production, hard coalIN-HRelectricity, high voltagekWh</t>
  </si>
  <si>
    <t>IN-HR</t>
  </si>
  <si>
    <t>electricity production, hard coalIN-JHelectricity, high voltagekWh</t>
  </si>
  <si>
    <t>IN-JH</t>
  </si>
  <si>
    <t>electricity production, hard coalIN-KAelectricity, high voltagekWh</t>
  </si>
  <si>
    <t>IN-KA</t>
  </si>
  <si>
    <t>electricity production, hard coalIN-MHelectricity, high voltagekWh</t>
  </si>
  <si>
    <t>electricity production, hard coalIN-MPelectricity, high voltagekWh</t>
  </si>
  <si>
    <t>IN-MP</t>
  </si>
  <si>
    <t>electricity production, hard coalIN-ORelectricity, high voltagekWh</t>
  </si>
  <si>
    <t>electricity production, hard coalIN-PBelectricity, high voltagekWh</t>
  </si>
  <si>
    <t>IN-PB</t>
  </si>
  <si>
    <t>electricity production, hard coalIN-RJelectricity, high voltagekWh</t>
  </si>
  <si>
    <t>IN-RJ</t>
  </si>
  <si>
    <t>electricity production, hard coalIN-TNelectricity, high voltagekWh</t>
  </si>
  <si>
    <t>electricity production, hard coalIN-UPelectricity, high voltagekWh</t>
  </si>
  <si>
    <t>electricity production, hard coalIN-WBelectricity, high voltagekWh</t>
  </si>
  <si>
    <t>IN-WB</t>
  </si>
  <si>
    <t>electricity production, hard coalITelectricity, high voltagekWh</t>
  </si>
  <si>
    <t>electricity production, hard coalJPelectricity, high voltagekWh</t>
  </si>
  <si>
    <t>electricity production, hard coalKRelectricity, high voltagekWh</t>
  </si>
  <si>
    <t>KR</t>
  </si>
  <si>
    <t>electricity production, hard coalLVelectricity, high voltagekWh</t>
  </si>
  <si>
    <t>electricity production, hard coalMXelectricity, high voltagekWh</t>
  </si>
  <si>
    <t>electricity production, hard coalMYelectricity, high voltagekWh</t>
  </si>
  <si>
    <t>electricity production, hard coalNLelectricity, high voltagekWh</t>
  </si>
  <si>
    <t>electricity production, hard coalPEelectricity, high voltagekWh</t>
  </si>
  <si>
    <t>electricity production, hard coalPTelectricity, high voltagekWh</t>
  </si>
  <si>
    <t>electricity production, hard coalRUelectricity, high voltagekWh</t>
  </si>
  <si>
    <t>electricity production, hard coalRoWelectricity, high voltagekWh</t>
  </si>
  <si>
    <t>electricity production, hard coalTHelectricity, high voltagekWh</t>
  </si>
  <si>
    <t>electricity production, hard coalTRelectricity, high voltagekWh</t>
  </si>
  <si>
    <t>electricity production, hard coalTWelectricity, high voltagekWh</t>
  </si>
  <si>
    <t>TW</t>
  </si>
  <si>
    <t>electricity production, hard coalTZelectricity, high voltagekWh</t>
  </si>
  <si>
    <t>TZ</t>
  </si>
  <si>
    <t>electricity production, hard coalUAelectricity, high voltagekWh</t>
  </si>
  <si>
    <t>electricity production, hard coalUS-ASCCelectricity, high voltagekWh</t>
  </si>
  <si>
    <t>US-ASCC</t>
  </si>
  <si>
    <t>electricity production, hard coalUS-HICCelectricity, high voltagekWh</t>
  </si>
  <si>
    <t>electricity production, hard coalUS-MROelectricity, high voltagekWh</t>
  </si>
  <si>
    <t>US-MRO</t>
  </si>
  <si>
    <t>electricity production, hard coalUS-NPCCelectricity, high voltagekWh</t>
  </si>
  <si>
    <t>US-NPCC</t>
  </si>
  <si>
    <t>electricity production, hard coalUS-RFCelectricity, high voltagekWh</t>
  </si>
  <si>
    <t>US-RFC</t>
  </si>
  <si>
    <t>electricity production, hard coalUS-SERCelectricity, high voltagekWh</t>
  </si>
  <si>
    <t>electricity production, hard coalUS-TREelectricity, high voltagekWh</t>
  </si>
  <si>
    <t>US-TRE</t>
  </si>
  <si>
    <t>electricity production, hard coalUS-WECCelectricity, high voltagekWh</t>
  </si>
  <si>
    <t>electricity production, hard coal, at coal mine power plantCNelectricity, high voltage, for internal use in coal miningkWh</t>
  </si>
  <si>
    <t>electricity production, hard coal, at coal mine power plant</t>
  </si>
  <si>
    <t>electricity, high voltage, for internal use in coal mining</t>
  </si>
  <si>
    <t>electricity production, hard coal, at coal mine power plantRoWelectricity, high voltage, for internal use in coal miningkWh</t>
  </si>
  <si>
    <t>electricity production, hard coal, conventionalZAelectricity, high voltagekWh</t>
  </si>
  <si>
    <t>electricity production, hard coal, conventional</t>
  </si>
  <si>
    <t>electricity production, hard coal, supercriticalZAelectricity, high voltagekWh</t>
  </si>
  <si>
    <t>electricity production, hard coal, supercritical</t>
  </si>
  <si>
    <t>electricity production, high voltage, for Swiss Federal RailwaysCHelectricity, high voltage, for Swiss Federal RailwayskWh</t>
  </si>
  <si>
    <t>electricity production, high voltage, for Swiss Federal Railways</t>
  </si>
  <si>
    <t>electricity, high voltage, for Swiss Federal Railways</t>
  </si>
  <si>
    <t>electricity production, hydro, aluminium industryCAelectricity, high voltage, aluminium industrykWh</t>
  </si>
  <si>
    <t>electricity production, hydro, aluminium industry</t>
  </si>
  <si>
    <t>electricity production, hydro, aluminium industryCNelectricity, high voltage, aluminium industrykWh</t>
  </si>
  <si>
    <t>electricity production, hydro, aluminium industryIAI Area, Africaelectricity, high voltage, aluminium industrykWh</t>
  </si>
  <si>
    <t>electricity production, hydro, aluminium industryIAI Area, Asia, without China and GCCelectricity, high voltage, aluminium industrykWh</t>
  </si>
  <si>
    <t>electricity production, hydro, aluminium industryIAI Area, EU27 &amp; EFTAelectricity, high voltage, aluminium industrykWh</t>
  </si>
  <si>
    <t>electricity production, hydro, aluminium industryIAI Area, Russia &amp; RER w/o EU27 &amp; EFTAelectricity, high voltage, aluminium industrykWh</t>
  </si>
  <si>
    <t>electricity production, hydro, aluminium industryIAI Area, South Americaelectricity, high voltage, aluminium industrykWh</t>
  </si>
  <si>
    <t>electricity production, hydro, aluminium industryUN-OCEANIAelectricity, high voltage, aluminium industrykWh</t>
  </si>
  <si>
    <t>electricity production, hydro, pumped storageARelectricity, high voltagekWh</t>
  </si>
  <si>
    <t>electricity production, hydro, pumped storage</t>
  </si>
  <si>
    <t>electricity production, hydro, pumped storageATelectricity, high voltagekWh</t>
  </si>
  <si>
    <t>electricity production, hydro, pumped storageAUelectricity, high voltagekWh</t>
  </si>
  <si>
    <t>electricity production, hydro, pumped storageBAelectricity, high voltagekWh</t>
  </si>
  <si>
    <t>BA</t>
  </si>
  <si>
    <t>electricity production, hydro, pumped storageBEelectricity, high voltagekWh</t>
  </si>
  <si>
    <t>electricity production, hydro, pumped storageBGelectricity, high voltagekWh</t>
  </si>
  <si>
    <t>electricity production, hydro, pumped storageCA-ABelectricity, high voltagekWh</t>
  </si>
  <si>
    <t>electricity production, hydro, pumped storageCA-BCelectricity, high voltagekWh</t>
  </si>
  <si>
    <t>CA-BC</t>
  </si>
  <si>
    <t>electricity production, hydro, pumped storageCA-MBelectricity, high voltagekWh</t>
  </si>
  <si>
    <t>electricity production, hydro, pumped storageCA-NBelectricity, high voltagekWh</t>
  </si>
  <si>
    <t>electricity production, hydro, pumped storageCA-NSelectricity, high voltagekWh</t>
  </si>
  <si>
    <t>electricity production, hydro, pumped storageCA-NTelectricity, high voltagekWh</t>
  </si>
  <si>
    <t>CA-NT</t>
  </si>
  <si>
    <t>electricity production, hydro, pumped storageCA-ONelectricity, high voltagekWh</t>
  </si>
  <si>
    <t>electricity production, hydro, pumped storageCA-SKelectricity, high voltagekWh</t>
  </si>
  <si>
    <t>electricity production, hydro, pumped storageCA-YKelectricity, high voltagekWh</t>
  </si>
  <si>
    <t>CA-YK</t>
  </si>
  <si>
    <t>electricity production, hydro, pumped storageCHelectricity, high voltagekWh</t>
  </si>
  <si>
    <t>electricity production, hydro, pumped storageCN-AHelectricity, high voltagekWh</t>
  </si>
  <si>
    <t>electricity production, hydro, pumped storageCN-BJelectricity, high voltagekWh</t>
  </si>
  <si>
    <t>electricity production, hydro, pumped storageCN-FJelectricity, high voltagekWh</t>
  </si>
  <si>
    <t>electricity production, hydro, pumped storageCN-GDelectricity, high voltagekWh</t>
  </si>
  <si>
    <t>electricity production, hydro, pumped storageCN-HAelectricity, high voltagekWh</t>
  </si>
  <si>
    <t>electricity production, hydro, pumped storageCN-HBelectricity, high voltagekWh</t>
  </si>
  <si>
    <t>electricity production, hydro, pumped storageCN-HEelectricity, high voltagekWh</t>
  </si>
  <si>
    <t>electricity production, hydro, pumped storageCN-HNelectricity, high voltagekWh</t>
  </si>
  <si>
    <t>electricity production, hydro, pumped storageCN-HUelectricity, high voltagekWh</t>
  </si>
  <si>
    <t>electricity production, hydro, pumped storageCN-JLelectricity, high voltagekWh</t>
  </si>
  <si>
    <t>electricity production, hydro, pumped storageCN-JSelectricity, high voltagekWh</t>
  </si>
  <si>
    <t>electricity production, hydro, pumped storageCN-JXelectricity, high voltagekWh</t>
  </si>
  <si>
    <t>electricity production, hydro, pumped storageCN-LNelectricity, high voltagekWh</t>
  </si>
  <si>
    <t>electricity production, hydro, pumped storageCN-NMelectricity, high voltagekWh</t>
  </si>
  <si>
    <t>electricity production, hydro, pumped storageCN-SCelectricity, high voltagekWh</t>
  </si>
  <si>
    <t>electricity production, hydro, pumped storageCN-SDelectricity, high voltagekWh</t>
  </si>
  <si>
    <t>electricity production, hydro, pumped storageCN-SXelectricity, high voltagekWh</t>
  </si>
  <si>
    <t>electricity production, hydro, pumped storageCN-XZelectricity, high voltagekWh</t>
  </si>
  <si>
    <t>electricity production, hydro, pumped storageCN-ZJelectricity, high voltagekWh</t>
  </si>
  <si>
    <t>electricity production, hydro, pumped storageCZelectricity, high voltagekWh</t>
  </si>
  <si>
    <t>electricity production, hydro, pumped storageDEelectricity, high voltagekWh</t>
  </si>
  <si>
    <t>electricity production, hydro, pumped storageESelectricity, high voltagekWh</t>
  </si>
  <si>
    <t>electricity production, hydro, pumped storageFRelectricity, high voltagekWh</t>
  </si>
  <si>
    <t>electricity production, hydro, pumped storageGBelectricity, high voltagekWh</t>
  </si>
  <si>
    <t>electricity production, hydro, pumped storageGRelectricity, high voltagekWh</t>
  </si>
  <si>
    <t>GR</t>
  </si>
  <si>
    <t>electricity production, hydro, pumped storageHRelectricity, high voltagekWh</t>
  </si>
  <si>
    <t>electricity production, hydro, pumped storageIEelectricity, high voltagekWh</t>
  </si>
  <si>
    <t>electricity production, hydro, pumped storageIN-APelectricity, high voltagekWh</t>
  </si>
  <si>
    <t>electricity production, hydro, pumped storageIN-BRelectricity, high voltagekWh</t>
  </si>
  <si>
    <t>electricity production, hydro, pumped storageIN-GJelectricity, high voltagekWh</t>
  </si>
  <si>
    <t>electricity production, hydro, pumped storageIN-MHelectricity, high voltagekWh</t>
  </si>
  <si>
    <t>electricity production, hydro, pumped storageIN-TNelectricity, high voltagekWh</t>
  </si>
  <si>
    <t>electricity production, hydro, pumped storageIN-WBelectricity, high voltagekWh</t>
  </si>
  <si>
    <t>electricity production, hydro, pumped storageITelectricity, high voltagekWh</t>
  </si>
  <si>
    <t>electricity production, hydro, pumped storageJPelectricity, high voltagekWh</t>
  </si>
  <si>
    <t>electricity production, hydro, pumped storageKRelectricity, high voltagekWh</t>
  </si>
  <si>
    <t>electricity production, hydro, pumped storageLTelectricity, high voltagekWh</t>
  </si>
  <si>
    <t>electricity production, hydro, pumped storageLUelectricity, high voltagekWh</t>
  </si>
  <si>
    <t>LU</t>
  </si>
  <si>
    <t>electricity production, hydro, pumped storageNOelectricity, high voltagekWh</t>
  </si>
  <si>
    <t>electricity production, hydro, pumped storagePLelectricity, high voltagekWh</t>
  </si>
  <si>
    <t>electricity production, hydro, pumped storagePTelectricity, high voltagekWh</t>
  </si>
  <si>
    <t>electricity production, hydro, pumped storageROelectricity, high voltagekWh</t>
  </si>
  <si>
    <t>RO</t>
  </si>
  <si>
    <t>electricity production, hydro, pumped storageRSelectricity, high voltagekWh</t>
  </si>
  <si>
    <t>RS</t>
  </si>
  <si>
    <t>electricity production, hydro, pumped storageRUelectricity, high voltagekWh</t>
  </si>
  <si>
    <t>electricity production, hydro, pumped storageRoWelectricity, high voltagekWh</t>
  </si>
  <si>
    <t>electricity production, hydro, pumped storageSEelectricity, high voltagekWh</t>
  </si>
  <si>
    <t>electricity production, hydro, pumped storageSIelectricity, high voltagekWh</t>
  </si>
  <si>
    <t>SI</t>
  </si>
  <si>
    <t>electricity production, hydro, pumped storageSKelectricity, high voltagekWh</t>
  </si>
  <si>
    <t>SK</t>
  </si>
  <si>
    <t>electricity production, hydro, pumped storageTWelectricity, high voltagekWh</t>
  </si>
  <si>
    <t>electricity production, hydro, pumped storageUAelectricity, high voltagekWh</t>
  </si>
  <si>
    <t>electricity production, hydro, pumped storageUS-ASCCelectricity, high voltagekWh</t>
  </si>
  <si>
    <t>electricity production, hydro, pumped storageUS-HICCelectricity, high voltagekWh</t>
  </si>
  <si>
    <t>electricity production, hydro, pumped storageUS-MROelectricity, high voltagekWh</t>
  </si>
  <si>
    <t>electricity production, hydro, pumped storageUS-NPCCelectricity, high voltagekWh</t>
  </si>
  <si>
    <t>electricity production, hydro, pumped storageUS-RFCelectricity, high voltagekWh</t>
  </si>
  <si>
    <t>electricity production, hydro, pumped storageUS-SERCelectricity, high voltagekWh</t>
  </si>
  <si>
    <t>electricity production, hydro, pumped storageUS-TREelectricity, high voltagekWh</t>
  </si>
  <si>
    <t>electricity production, hydro, pumped storageUS-WECCelectricity, high voltagekWh</t>
  </si>
  <si>
    <t>electricity production, hydro, pumped storageZAelectricity, high voltagekWh</t>
  </si>
  <si>
    <t>electricity production, hydro, reservoir, alpine regionARelectricity, high voltagekWh</t>
  </si>
  <si>
    <t>electricity production, hydro, reservoir, alpine region</t>
  </si>
  <si>
    <t>electricity production, hydro, reservoir, alpine regionATelectricity, high voltagekWh</t>
  </si>
  <si>
    <t>electricity production, hydro, reservoir, alpine regionBAelectricity, high voltagekWh</t>
  </si>
  <si>
    <t>electricity production, hydro, reservoir, alpine regionCA-ABelectricity, high voltagekWh</t>
  </si>
  <si>
    <t>electricity production, hydro, reservoir, alpine regionCA-BCelectricity, high voltagekWh</t>
  </si>
  <si>
    <t>electricity production, hydro, reservoir, alpine regionCA-NTelectricity, high voltagekWh</t>
  </si>
  <si>
    <t>electricity production, hydro, reservoir, alpine regionCA-YKelectricity, high voltagekWh</t>
  </si>
  <si>
    <t>electricity production, hydro, reservoir, alpine regionCHelectricity, high voltagekWh</t>
  </si>
  <si>
    <t>electricity production, hydro, reservoir, alpine regionCLelectricity, high voltagekWh</t>
  </si>
  <si>
    <t>electricity production, hydro, reservoir, alpine regionFRelectricity, high voltagekWh</t>
  </si>
  <si>
    <t>electricity production, hydro, reservoir, alpine regionHRelectricity, high voltagekWh</t>
  </si>
  <si>
    <t>electricity production, hydro, reservoir, alpine regionIN-APelectricity, high voltagekWh</t>
  </si>
  <si>
    <t>electricity production, hydro, reservoir, alpine regionIN-ASelectricity, high voltagekWh</t>
  </si>
  <si>
    <t>electricity production, hydro, reservoir, alpine regionIN-BRelectricity, high voltagekWh</t>
  </si>
  <si>
    <t>electricity production, hydro, reservoir, alpine regionIN-CTelectricity, high voltagekWh</t>
  </si>
  <si>
    <t>electricity production, hydro, reservoir, alpine regionIN-GJelectricity, high voltagekWh</t>
  </si>
  <si>
    <t>electricity production, hydro, reservoir, alpine regionIN-HPelectricity, high voltagekWh</t>
  </si>
  <si>
    <t>IN-HP</t>
  </si>
  <si>
    <t>electricity production, hydro, reservoir, alpine regionIN-JHelectricity, high voltagekWh</t>
  </si>
  <si>
    <t>electricity production, hydro, reservoir, alpine regionIN-JKelectricity, high voltagekWh</t>
  </si>
  <si>
    <t>IN-JK</t>
  </si>
  <si>
    <t>electricity production, hydro, reservoir, alpine regionIN-KAelectricity, high voltagekWh</t>
  </si>
  <si>
    <t>electricity production, hydro, reservoir, alpine regionIN-KLelectricity, high voltagekWh</t>
  </si>
  <si>
    <t>IN-KL</t>
  </si>
  <si>
    <t>electricity production, hydro, reservoir, alpine regionIN-MHelectricity, high voltagekWh</t>
  </si>
  <si>
    <t>electricity production, hydro, reservoir, alpine regionIN-MLelectricity, high voltagekWh</t>
  </si>
  <si>
    <t>IN-ML</t>
  </si>
  <si>
    <t>electricity production, hydro, reservoir, alpine regionIN-MNelectricity, high voltagekWh</t>
  </si>
  <si>
    <t>IN-MN</t>
  </si>
  <si>
    <t>electricity production, hydro, reservoir, alpine regionIN-MPelectricity, high voltagekWh</t>
  </si>
  <si>
    <t>electricity production, hydro, reservoir, alpine regionIN-NLelectricity, high voltagekWh</t>
  </si>
  <si>
    <t>IN-NL</t>
  </si>
  <si>
    <t>electricity production, hydro, reservoir, alpine regionIN-ORelectricity, high voltagekWh</t>
  </si>
  <si>
    <t>electricity production, hydro, reservoir, alpine regionIN-PBelectricity, high voltagekWh</t>
  </si>
  <si>
    <t>electricity production, hydro, reservoir, alpine regionIN-RJelectricity, high voltagekWh</t>
  </si>
  <si>
    <t>electricity production, hydro, reservoir, alpine regionIN-TNelectricity, high voltagekWh</t>
  </si>
  <si>
    <t>electricity production, hydro, reservoir, alpine regionIN-UPelectricity, high voltagekWh</t>
  </si>
  <si>
    <t>electricity production, hydro, reservoir, alpine regionIN-UTelectricity, high voltagekWh</t>
  </si>
  <si>
    <t>IN-UT</t>
  </si>
  <si>
    <t>electricity production, hydro, reservoir, alpine regionITelectricity, high voltagekWh</t>
  </si>
  <si>
    <t>electricity production, hydro, reservoir, alpine regionJPelectricity, high voltagekWh</t>
  </si>
  <si>
    <t>electricity production, hydro, reservoir, alpine regionLVelectricity, high voltagekWh</t>
  </si>
  <si>
    <t>electricity production, hydro, reservoir, alpine regionMKelectricity, high voltagekWh</t>
  </si>
  <si>
    <t>MK</t>
  </si>
  <si>
    <t>electricity production, hydro, reservoir, alpine regionNOelectricity, high voltagekWh</t>
  </si>
  <si>
    <t>electricity production, hydro, reservoir, alpine regionPEelectricity, high voltagekWh</t>
  </si>
  <si>
    <t>electricity production, hydro, reservoir, alpine regionRSelectricity, high voltagekWh</t>
  </si>
  <si>
    <t>electricity production, hydro, reservoir, alpine regionRoWelectricity, high voltagekWh</t>
  </si>
  <si>
    <t>electricity production, hydro, reservoir, alpine regionUS-ASCCelectricity, high voltagekWh</t>
  </si>
  <si>
    <t>electricity production, hydro, reservoir, alpine regionUS-MROelectricity, high voltagekWh</t>
  </si>
  <si>
    <t>electricity production, hydro, reservoir, alpine regionUS-NPCCelectricity, high voltagekWh</t>
  </si>
  <si>
    <t>electricity production, hydro, reservoir, alpine regionUS-RFCelectricity, high voltagekWh</t>
  </si>
  <si>
    <t>electricity production, hydro, reservoir, alpine regionUS-SERCelectricity, high voltagekWh</t>
  </si>
  <si>
    <t>electricity production, hydro, reservoir, alpine regionUS-WECCelectricity, high voltagekWh</t>
  </si>
  <si>
    <t>electricity production, hydro, reservoir, alpine region, renewable energy productsCHelectricity, high voltage, renewable energy productskWh</t>
  </si>
  <si>
    <t>electricity production, hydro, reservoir, alpine region, renewable energy products</t>
  </si>
  <si>
    <t>electricity, high voltage, renewable energy products</t>
  </si>
  <si>
    <t>electricity production, hydro, reservoir, non-alpine regionARelectricity, high voltagekWh</t>
  </si>
  <si>
    <t>electricity production, hydro, reservoir, non-alpine region</t>
  </si>
  <si>
    <t>electricity production, hydro, reservoir, non-alpine regionCA-MBelectricity, high voltagekWh</t>
  </si>
  <si>
    <t>electricity production, hydro, reservoir, non-alpine regionCA-NBelectricity, high voltagekWh</t>
  </si>
  <si>
    <t>electricity production, hydro, reservoir, non-alpine regionCA-NFelectricity, high voltagekWh</t>
  </si>
  <si>
    <t>CA-NF</t>
  </si>
  <si>
    <t>electricity production, hydro, reservoir, non-alpine regionCA-NSelectricity, high voltagekWh</t>
  </si>
  <si>
    <t>electricity production, hydro, reservoir, non-alpine regionCA-NTelectricity, high voltagekWh</t>
  </si>
  <si>
    <t>electricity production, hydro, reservoir, non-alpine regionCA-ONelectricity, high voltagekWh</t>
  </si>
  <si>
    <t>electricity production, hydro, reservoir, non-alpine regionCA-PEelectricity, high voltagekWh</t>
  </si>
  <si>
    <t>electricity production, hydro, reservoir, non-alpine regionCA-QCelectricity, high voltagekWh</t>
  </si>
  <si>
    <t>electricity production, hydro, reservoir, non-alpine regionCA-SKelectricity, high voltagekWh</t>
  </si>
  <si>
    <t>electricity production, hydro, reservoir, non-alpine regionCZelectricity, high voltagekWh</t>
  </si>
  <si>
    <t>electricity production, hydro, reservoir, non-alpine regionDEelectricity, high voltagekWh</t>
  </si>
  <si>
    <t>electricity production, hydro, reservoir, non-alpine regionESelectricity, high voltagekWh</t>
  </si>
  <si>
    <t>electricity production, hydro, reservoir, non-alpine regionFIelectricity, high voltagekWh</t>
  </si>
  <si>
    <t>electricity production, hydro, reservoir, non-alpine regionIN-APelectricity, high voltagekWh</t>
  </si>
  <si>
    <t>electricity production, hydro, reservoir, non-alpine regionIN-ASelectricity, high voltagekWh</t>
  </si>
  <si>
    <t>electricity production, hydro, reservoir, non-alpine regionIN-CTelectricity, high voltagekWh</t>
  </si>
  <si>
    <t>electricity production, hydro, reservoir, non-alpine regionIN-GJelectricity, high voltagekWh</t>
  </si>
  <si>
    <t>electricity production, hydro, reservoir, non-alpine regionIN-HPelectricity, high voltagekWh</t>
  </si>
  <si>
    <t>electricity production, hydro, reservoir, non-alpine regionIN-JHelectricity, high voltagekWh</t>
  </si>
  <si>
    <t>electricity production, hydro, reservoir, non-alpine regionIN-KAelectricity, high voltagekWh</t>
  </si>
  <si>
    <t>electricity production, hydro, reservoir, non-alpine regionIN-KLelectricity, high voltagekWh</t>
  </si>
  <si>
    <t>electricity production, hydro, reservoir, non-alpine regionIN-MHelectricity, high voltagekWh</t>
  </si>
  <si>
    <t>electricity production, hydro, reservoir, non-alpine regionIN-MLelectricity, high voltagekWh</t>
  </si>
  <si>
    <t>electricity production, hydro, reservoir, non-alpine regionIN-MPelectricity, high voltagekWh</t>
  </si>
  <si>
    <t>electricity production, hydro, reservoir, non-alpine regionIN-MZelectricity, high voltagekWh</t>
  </si>
  <si>
    <t>IN-MZ</t>
  </si>
  <si>
    <t>electricity production, hydro, reservoir, non-alpine regionIN-NLelectricity, high voltagekWh</t>
  </si>
  <si>
    <t>electricity production, hydro, reservoir, non-alpine regionIN-ORelectricity, high voltagekWh</t>
  </si>
  <si>
    <t>electricity production, hydro, reservoir, non-alpine regionIN-PBelectricity, high voltagekWh</t>
  </si>
  <si>
    <t>electricity production, hydro, reservoir, non-alpine regionIN-RJelectricity, high voltagekWh</t>
  </si>
  <si>
    <t>electricity production, hydro, reservoir, non-alpine regionIN-TNelectricity, high voltagekWh</t>
  </si>
  <si>
    <t>electricity production, hydro, reservoir, non-alpine regionIN-UPelectricity, high voltagekWh</t>
  </si>
  <si>
    <t>electricity production, hydro, reservoir, non-alpine regionIN-UTelectricity, high voltagekWh</t>
  </si>
  <si>
    <t>electricity production, hydro, reservoir, non-alpine regionIN-WBelectricity, high voltagekWh</t>
  </si>
  <si>
    <t>electricity production, hydro, reservoir, non-alpine regionISelectricity, high voltagekWh</t>
  </si>
  <si>
    <t>electricity production, hydro, reservoir, non-alpine regionKRelectricity, high voltagekWh</t>
  </si>
  <si>
    <t>electricity production, hydro, reservoir, non-alpine regionPTelectricity, high voltagekWh</t>
  </si>
  <si>
    <t>electricity production, hydro, reservoir, non-alpine regionRUelectricity, high voltagekWh</t>
  </si>
  <si>
    <t>electricity production, hydro, reservoir, non-alpine regionRoWelectricity, high voltagekWh</t>
  </si>
  <si>
    <t>electricity production, hydro, reservoir, non-alpine regionSEelectricity, high voltagekWh</t>
  </si>
  <si>
    <t>electricity production, hydro, reservoir, non-alpine regionSKelectricity, high voltagekWh</t>
  </si>
  <si>
    <t>electricity production, hydro, reservoir, non-alpine regionTRelectricity, high voltagekWh</t>
  </si>
  <si>
    <t>electricity production, hydro, reservoir, non-alpine regionTZelectricity, high voltagekWh</t>
  </si>
  <si>
    <t>electricity production, hydro, reservoir, non-alpine regionUS-HICCelectricity, high voltagekWh</t>
  </si>
  <si>
    <t>electricity production, hydro, reservoir, non-alpine regionUS-SERCelectricity, high voltagekWh</t>
  </si>
  <si>
    <t>electricity production, hydro, reservoir, non-alpine regionUS-TREelectricity, high voltagekWh</t>
  </si>
  <si>
    <t>electricity production, hydro, reservoir, non-alpine regionZAelectricity, high voltagekWh</t>
  </si>
  <si>
    <t>electricity production, hydro, reservoir, tropical regionARelectricity, high voltagekWh</t>
  </si>
  <si>
    <t>electricity production, hydro, reservoir, tropical region</t>
  </si>
  <si>
    <t>electricity production, hydro, reservoir, tropical regionBR-North-eastern gridelectricity, high voltagekWh</t>
  </si>
  <si>
    <t>electricity production, hydro, reservoir, tropical regionBR-Northern gridelectricity, high voltagekWh</t>
  </si>
  <si>
    <t>electricity production, hydro, reservoir, tropical regionBR-South-eastern/Mid-western gridelectricity, high voltagekWh</t>
  </si>
  <si>
    <t>BR-South-eastern/Mid-western grid</t>
  </si>
  <si>
    <t>electricity production, hydro, reservoir, tropical regionBR-Southern gridelectricity, high voltagekWh</t>
  </si>
  <si>
    <t>electricity production, hydro, reservoir, tropical regionCOelectricity, high voltagekWh</t>
  </si>
  <si>
    <t>electricity production, hydro, reservoir, tropical regionRoWelectricity, high voltagekWh</t>
  </si>
  <si>
    <t>electricity production, hydro, reservoir, tropical regionIDelectricity, high voltagekWh</t>
  </si>
  <si>
    <t>electricity production, hydro, reservoir, tropical regionMYelectricity, high voltagekWh</t>
  </si>
  <si>
    <t>electricity production, hydro, reservoir, tropical regionTHelectricity, high voltagekWh</t>
  </si>
  <si>
    <t>electricity production, hydro, run-of-riverARelectricity, high voltagekWh</t>
  </si>
  <si>
    <t>electricity production, hydro, run-of-river</t>
  </si>
  <si>
    <t>electricity production, hydro, run-of-riverATelectricity, high voltagekWh</t>
  </si>
  <si>
    <t>electricity production, hydro, run-of-riverAUelectricity, high voltagekWh</t>
  </si>
  <si>
    <t>electricity production, hydro, run-of-riverBAelectricity, high voltagekWh</t>
  </si>
  <si>
    <t>electricity production, hydro, run-of-riverBEelectricity, high voltagekWh</t>
  </si>
  <si>
    <t>electricity production, hydro, run-of-riverBGelectricity, high voltagekWh</t>
  </si>
  <si>
    <t>electricity production, hydro, run-of-riverCA-ABelectricity, high voltagekWh</t>
  </si>
  <si>
    <t>electricity production, hydro, run-of-riverCA-BCelectricity, high voltagekWh</t>
  </si>
  <si>
    <t>electricity production, hydro, run-of-riverCA-MBelectricity, high voltagekWh</t>
  </si>
  <si>
    <t>electricity production, hydro, run-of-riverCA-NBelectricity, high voltagekWh</t>
  </si>
  <si>
    <t>electricity production, hydro, run-of-riverCA-NFelectricity, high voltagekWh</t>
  </si>
  <si>
    <t>electricity production, hydro, run-of-riverCA-NSelectricity, high voltagekWh</t>
  </si>
  <si>
    <t>electricity production, hydro, run-of-riverCA-NTelectricity, high voltagekWh</t>
  </si>
  <si>
    <t>electricity production, hydro, run-of-riverCA-ONelectricity, high voltagekWh</t>
  </si>
  <si>
    <t>electricity production, hydro, run-of-riverCA-PEelectricity, high voltagekWh</t>
  </si>
  <si>
    <t>electricity production, hydro, run-of-riverCA-QCelectricity, high voltagekWh</t>
  </si>
  <si>
    <t>electricity production, hydro, run-of-riverCA-SKelectricity, high voltagekWh</t>
  </si>
  <si>
    <t>electricity production, hydro, run-of-riverCA-YKelectricity, high voltagekWh</t>
  </si>
  <si>
    <t>electricity production, hydro, run-of-riverCHelectricity, high voltagekWh</t>
  </si>
  <si>
    <t>electricity production, hydro, run-of-riverCLelectricity, high voltagekWh</t>
  </si>
  <si>
    <t>electricity production, hydro, run-of-riverCN-AHelectricity, high voltagekWh</t>
  </si>
  <si>
    <t>electricity production, hydro, run-of-riverCN-BJelectricity, high voltagekWh</t>
  </si>
  <si>
    <t>electricity production, hydro, run-of-riverCN-CQelectricity, high voltagekWh</t>
  </si>
  <si>
    <t>electricity production, hydro, run-of-riverCN-FJelectricity, high voltagekWh</t>
  </si>
  <si>
    <t>electricity production, hydro, run-of-riverCN-GDelectricity, high voltagekWh</t>
  </si>
  <si>
    <t>electricity production, hydro, run-of-riverCN-GSelectricity, high voltagekWh</t>
  </si>
  <si>
    <t>electricity production, hydro, run-of-riverCN-GXelectricity, high voltagekWh</t>
  </si>
  <si>
    <t>electricity production, hydro, run-of-riverCN-GZelectricity, high voltagekWh</t>
  </si>
  <si>
    <t>electricity production, hydro, run-of-riverCN-HAelectricity, high voltagekWh</t>
  </si>
  <si>
    <t>electricity production, hydro, run-of-riverCN-HBelectricity, high voltagekWh</t>
  </si>
  <si>
    <t>electricity production, hydro, run-of-riverCN-HEelectricity, high voltagekWh</t>
  </si>
  <si>
    <t>electricity production, hydro, run-of-riverCN-HLelectricity, high voltagekWh</t>
  </si>
  <si>
    <t>electricity production, hydro, run-of-riverCN-HNelectricity, high voltagekWh</t>
  </si>
  <si>
    <t>electricity production, hydro, run-of-riverCN-HUelectricity, high voltagekWh</t>
  </si>
  <si>
    <t>electricity production, hydro, run-of-riverCN-JLelectricity, high voltagekWh</t>
  </si>
  <si>
    <t>electricity production, hydro, run-of-riverCN-JSelectricity, high voltagekWh</t>
  </si>
  <si>
    <t>electricity production, hydro, run-of-riverCN-JXelectricity, high voltagekWh</t>
  </si>
  <si>
    <t>electricity production, hydro, run-of-riverCN-LNelectricity, high voltagekWh</t>
  </si>
  <si>
    <t>electricity production, hydro, run-of-riverCN-NMelectricity, high voltagekWh</t>
  </si>
  <si>
    <t>electricity production, hydro, run-of-riverCN-NXelectricity, high voltagekWh</t>
  </si>
  <si>
    <t>electricity production, hydro, run-of-riverCN-QHelectricity, high voltagekWh</t>
  </si>
  <si>
    <t>electricity production, hydro, run-of-riverCN-SAelectricity, high voltagekWh</t>
  </si>
  <si>
    <t>electricity production, hydro, run-of-riverCN-SCelectricity, high voltagekWh</t>
  </si>
  <si>
    <t>electricity production, hydro, run-of-riverCN-SDelectricity, high voltagekWh</t>
  </si>
  <si>
    <t>electricity production, hydro, run-of-riverCN-SHelectricity, high voltagekWh</t>
  </si>
  <si>
    <t>electricity production, hydro, run-of-riverCN-SXelectricity, high voltagekWh</t>
  </si>
  <si>
    <t>electricity production, hydro, run-of-riverCN-TJelectricity, high voltagekWh</t>
  </si>
  <si>
    <t>electricity production, hydro, run-of-riverCN-XJelectricity, high voltagekWh</t>
  </si>
  <si>
    <t>electricity production, hydro, run-of-riverCN-XZelectricity, high voltagekWh</t>
  </si>
  <si>
    <t>electricity production, hydro, run-of-riverCN-YNelectricity, high voltagekWh</t>
  </si>
  <si>
    <t>electricity production, hydro, run-of-riverCN-ZJelectricity, high voltagekWh</t>
  </si>
  <si>
    <t>electricity production, hydro, run-of-riverCOelectricity, high voltagekWh</t>
  </si>
  <si>
    <t>electricity production, hydro, run-of-riverCZelectricity, high voltagekWh</t>
  </si>
  <si>
    <t>electricity production, hydro, run-of-riverDEelectricity, high voltagekWh</t>
  </si>
  <si>
    <t>electricity production, hydro, run-of-riverDKelectricity, high voltagekWh</t>
  </si>
  <si>
    <t>electricity production, hydro, run-of-riverEEelectricity, high voltagekWh</t>
  </si>
  <si>
    <t>electricity production, hydro, run-of-riverESelectricity, high voltagekWh</t>
  </si>
  <si>
    <t>electricity production, hydro, run-of-riverFIelectricity, high voltagekWh</t>
  </si>
  <si>
    <t>electricity production, hydro, run-of-riverFRelectricity, high voltagekWh</t>
  </si>
  <si>
    <t>electricity production, hydro, run-of-riverGBelectricity, high voltagekWh</t>
  </si>
  <si>
    <t>electricity production, hydro, run-of-riverGRelectricity, high voltagekWh</t>
  </si>
  <si>
    <t>electricity production, hydro, run-of-riverHRelectricity, high voltagekWh</t>
  </si>
  <si>
    <t>electricity production, hydro, run-of-riverHUelectricity, high voltagekWh</t>
  </si>
  <si>
    <t>electricity production, hydro, run-of-riverIEelectricity, high voltagekWh</t>
  </si>
  <si>
    <t>electricity production, hydro, run-of-riverIN-APelectricity, high voltagekWh</t>
  </si>
  <si>
    <t>electricity production, hydro, run-of-riverIN-ARelectricity, high voltagekWh</t>
  </si>
  <si>
    <t>IN-AR</t>
  </si>
  <si>
    <t>electricity production, hydro, run-of-riverIN-ASelectricity, high voltagekWh</t>
  </si>
  <si>
    <t>electricity production, hydro, run-of-riverIN-BRelectricity, high voltagekWh</t>
  </si>
  <si>
    <t>electricity production, hydro, run-of-riverIN-CTelectricity, high voltagekWh</t>
  </si>
  <si>
    <t>electricity production, hydro, run-of-riverIN-GJelectricity, high voltagekWh</t>
  </si>
  <si>
    <t>electricity production, hydro, run-of-riverIN-HPelectricity, high voltagekWh</t>
  </si>
  <si>
    <t>electricity production, hydro, run-of-riverIN-HRelectricity, high voltagekWh</t>
  </si>
  <si>
    <t>electricity production, hydro, run-of-riverIN-JHelectricity, high voltagekWh</t>
  </si>
  <si>
    <t>electricity production, hydro, run-of-riverIN-JKelectricity, high voltagekWh</t>
  </si>
  <si>
    <t>electricity production, hydro, run-of-riverIN-KAelectricity, high voltagekWh</t>
  </si>
  <si>
    <t>electricity production, hydro, run-of-riverIN-KLelectricity, high voltagekWh</t>
  </si>
  <si>
    <t>electricity production, hydro, run-of-riverIN-MHelectricity, high voltagekWh</t>
  </si>
  <si>
    <t>electricity production, hydro, run-of-riverIN-MLelectricity, high voltagekWh</t>
  </si>
  <si>
    <t>electricity production, hydro, run-of-riverIN-MNelectricity, high voltagekWh</t>
  </si>
  <si>
    <t>electricity production, hydro, run-of-riverIN-MPelectricity, high voltagekWh</t>
  </si>
  <si>
    <t>electricity production, hydro, run-of-riverIN-MZelectricity, high voltagekWh</t>
  </si>
  <si>
    <t>electricity production, hydro, run-of-riverIN-NLelectricity, high voltagekWh</t>
  </si>
  <si>
    <t>electricity production, hydro, run-of-riverIN-ORelectricity, high voltagekWh</t>
  </si>
  <si>
    <t>electricity production, hydro, run-of-riverIN-PBelectricity, high voltagekWh</t>
  </si>
  <si>
    <t>electricity production, hydro, run-of-riverIN-RJelectricity, high voltagekWh</t>
  </si>
  <si>
    <t>electricity production, hydro, run-of-riverIN-SKelectricity, high voltagekWh</t>
  </si>
  <si>
    <t>IN-SK</t>
  </si>
  <si>
    <t>electricity production, hydro, run-of-riverIN-TNelectricity, high voltagekWh</t>
  </si>
  <si>
    <t>electricity production, hydro, run-of-riverIN-TRelectricity, high voltagekWh</t>
  </si>
  <si>
    <t>IN-TR</t>
  </si>
  <si>
    <t>electricity production, hydro, run-of-riverIN-UPelectricity, high voltagekWh</t>
  </si>
  <si>
    <t>electricity production, hydro, run-of-riverIN-UTelectricity, high voltagekWh</t>
  </si>
  <si>
    <t>electricity production, hydro, run-of-riverIN-WBelectricity, high voltagekWh</t>
  </si>
  <si>
    <t>electricity production, hydro, run-of-riverIRelectricity, high voltagekWh</t>
  </si>
  <si>
    <t>IR</t>
  </si>
  <si>
    <t>electricity production, hydro, run-of-riverITelectricity, high voltagekWh</t>
  </si>
  <si>
    <t>electricity production, hydro, run-of-riverJPelectricity, high voltagekWh</t>
  </si>
  <si>
    <t>electricity production, hydro, run-of-riverKRelectricity, high voltagekWh</t>
  </si>
  <si>
    <t>electricity production, hydro, run-of-riverLTelectricity, high voltagekWh</t>
  </si>
  <si>
    <t>electricity production, hydro, run-of-riverLUelectricity, high voltagekWh</t>
  </si>
  <si>
    <t>electricity production, hydro, run-of-riverLVelectricity, high voltagekWh</t>
  </si>
  <si>
    <t>electricity production, hydro, run-of-riverMKelectricity, high voltagekWh</t>
  </si>
  <si>
    <t>electricity production, hydro, run-of-riverMXelectricity, high voltagekWh</t>
  </si>
  <si>
    <t>electricity production, hydro, run-of-riverNLelectricity, high voltagekWh</t>
  </si>
  <si>
    <t>electricity production, hydro, run-of-riverNPelectricity, high voltagekWh</t>
  </si>
  <si>
    <t>NP</t>
  </si>
  <si>
    <t>electricity production, hydro, run-of-riverPLelectricity, high voltagekWh</t>
  </si>
  <si>
    <t>electricity production, hydro, run-of-riverPTelectricity, high voltagekWh</t>
  </si>
  <si>
    <t>electricity production, hydro, run-of-riverROelectricity, high voltagekWh</t>
  </si>
  <si>
    <t>electricity production, hydro, run-of-riverRSelectricity, high voltagekWh</t>
  </si>
  <si>
    <t>electricity production, hydro, run-of-riverRUelectricity, high voltagekWh</t>
  </si>
  <si>
    <t>electricity production, hydro, run-of-riverRoWelectricity, high voltagekWh</t>
  </si>
  <si>
    <t>electricity production, hydro, run-of-riverSEelectricity, high voltagekWh</t>
  </si>
  <si>
    <t>electricity production, hydro, run-of-riverSIelectricity, high voltagekWh</t>
  </si>
  <si>
    <t>electricity production, hydro, run-of-riverSKelectricity, high voltagekWh</t>
  </si>
  <si>
    <t>electricity production, hydro, run-of-riverTRelectricity, high voltagekWh</t>
  </si>
  <si>
    <t>electricity production, hydro, run-of-riverTWelectricity, high voltagekWh</t>
  </si>
  <si>
    <t>electricity production, hydro, run-of-riverUAelectricity, high voltagekWh</t>
  </si>
  <si>
    <t>electricity production, hydro, run-of-riverUS-ASCCelectricity, high voltagekWh</t>
  </si>
  <si>
    <t>electricity production, hydro, run-of-riverUS-HICCelectricity, high voltagekWh</t>
  </si>
  <si>
    <t>electricity production, hydro, run-of-riverUS-MROelectricity, high voltagekWh</t>
  </si>
  <si>
    <t>electricity production, hydro, run-of-riverUS-NPCCelectricity, high voltagekWh</t>
  </si>
  <si>
    <t>electricity production, hydro, run-of-riverUS-RFCelectricity, high voltagekWh</t>
  </si>
  <si>
    <t>electricity production, hydro, run-of-riverUS-SERCelectricity, high voltagekWh</t>
  </si>
  <si>
    <t>electricity production, hydro, run-of-riverUS-TREelectricity, high voltagekWh</t>
  </si>
  <si>
    <t>electricity production, hydro, run-of-riverUS-WECCelectricity, high voltagekWh</t>
  </si>
  <si>
    <t>electricity production, hydro, run-of-riverZAelectricity, high voltagekWh</t>
  </si>
  <si>
    <t>electricity production, hydro, run-of-river, renewable energy productsCHelectricity, high voltage, renewable energy productskWh</t>
  </si>
  <si>
    <t>electricity production, hydro, run-of-river, renewable energy products</t>
  </si>
  <si>
    <t>electricity production, ligniteAUelectricity, high voltagekWh</t>
  </si>
  <si>
    <t>electricity production, lignite</t>
  </si>
  <si>
    <t>electricity production, ligniteBAelectricity, high voltagekWh</t>
  </si>
  <si>
    <t>electricity production, ligniteBGelectricity, high voltagekWh</t>
  </si>
  <si>
    <t>electricity production, ligniteCA-ABelectricity, high voltagekWh</t>
  </si>
  <si>
    <t>electricity production, ligniteCA-MBelectricity, high voltagekWh</t>
  </si>
  <si>
    <t>electricity production, ligniteCA-NSelectricity, high voltagekWh</t>
  </si>
  <si>
    <t>electricity production, ligniteCA-ONelectricity, high voltagekWh</t>
  </si>
  <si>
    <t>electricity production, ligniteCA-SKelectricity, high voltagekWh</t>
  </si>
  <si>
    <t>electricity production, ligniteCZelectricity, high voltagekWh</t>
  </si>
  <si>
    <t>electricity production, ligniteDEelectricity, high voltagekWh</t>
  </si>
  <si>
    <t>electricity production, ligniteESelectricity, high voltagekWh</t>
  </si>
  <si>
    <t>electricity production, ligniteGRelectricity, high voltagekWh</t>
  </si>
  <si>
    <t>electricity production, ligniteHRelectricity, high voltagekWh</t>
  </si>
  <si>
    <t>electricity production, ligniteHUelectricity, high voltagekWh</t>
  </si>
  <si>
    <t>electricity production, ligniteIDelectricity, high voltagekWh</t>
  </si>
  <si>
    <t>electricity production, ligniteIN-APelectricity, high voltagekWh</t>
  </si>
  <si>
    <t>electricity production, ligniteIN-BRelectricity, high voltagekWh</t>
  </si>
  <si>
    <t>electricity production, ligniteIN-CTelectricity, high voltagekWh</t>
  </si>
  <si>
    <t>electricity production, ligniteIN-GJelectricity, high voltagekWh</t>
  </si>
  <si>
    <t>electricity production, ligniteIN-HRelectricity, high voltagekWh</t>
  </si>
  <si>
    <t>electricity production, ligniteIN-KAelectricity, high voltagekWh</t>
  </si>
  <si>
    <t>electricity production, ligniteIN-MHelectricity, high voltagekWh</t>
  </si>
  <si>
    <t>electricity production, ligniteIN-MPelectricity, high voltagekWh</t>
  </si>
  <si>
    <t>electricity production, ligniteIN-ORelectricity, high voltagekWh</t>
  </si>
  <si>
    <t>electricity production, ligniteIN-PBelectricity, high voltagekWh</t>
  </si>
  <si>
    <t>electricity production, ligniteIN-RJelectricity, high voltagekWh</t>
  </si>
  <si>
    <t>electricity production, ligniteIN-TNelectricity, high voltagekWh</t>
  </si>
  <si>
    <t>electricity production, ligniteIN-UPelectricity, high voltagekWh</t>
  </si>
  <si>
    <t>electricity production, ligniteIN-WBelectricity, high voltagekWh</t>
  </si>
  <si>
    <t>electricity production, ligniteITelectricity, high voltagekWh</t>
  </si>
  <si>
    <t>electricity production, ligniteKRelectricity, high voltagekWh</t>
  </si>
  <si>
    <t>electricity production, ligniteMKelectricity, high voltagekWh</t>
  </si>
  <si>
    <t>electricity production, ligniteMXelectricity, high voltagekWh</t>
  </si>
  <si>
    <t>electricity production, lignitePLelectricity, high voltagekWh</t>
  </si>
  <si>
    <t>electricity production, ligniteROelectricity, high voltagekWh</t>
  </si>
  <si>
    <t>electricity production, ligniteRSelectricity, high voltagekWh</t>
  </si>
  <si>
    <t>electricity production, ligniteRUelectricity, high voltagekWh</t>
  </si>
  <si>
    <t>electricity production, ligniteRoWelectricity, high voltagekWh</t>
  </si>
  <si>
    <t>electricity production, ligniteSIelectricity, high voltagekWh</t>
  </si>
  <si>
    <t>electricity production, ligniteTHelectricity, high voltagekWh</t>
  </si>
  <si>
    <t>electricity production, ligniteTRelectricity, high voltagekWh</t>
  </si>
  <si>
    <t>electricity production, ligniteTWelectricity, high voltagekWh</t>
  </si>
  <si>
    <t>electricity production, ligniteUAelectricity, high voltagekWh</t>
  </si>
  <si>
    <t>electricity production, ligniteUS-ASCCelectricity, high voltagekWh</t>
  </si>
  <si>
    <t>electricity production, ligniteUS-HICCelectricity, high voltagekWh</t>
  </si>
  <si>
    <t>electricity production, ligniteUS-MROelectricity, high voltagekWh</t>
  </si>
  <si>
    <t>electricity production, ligniteUS-NPCCelectricity, high voltagekWh</t>
  </si>
  <si>
    <t>electricity production, ligniteUS-RFCelectricity, high voltagekWh</t>
  </si>
  <si>
    <t>electricity production, ligniteUS-SERCelectricity, high voltagekWh</t>
  </si>
  <si>
    <t>electricity production, ligniteUS-TREelectricity, high voltagekWh</t>
  </si>
  <si>
    <t>electricity production, ligniteUS-WECCelectricity, high voltagekWh</t>
  </si>
  <si>
    <t>electricity production, medium voltage, petroleum refinery operationCOelectricity, medium voltagekWh</t>
  </si>
  <si>
    <t>electricity production, medium voltage, petroleum refinery operation</t>
  </si>
  <si>
    <t>electricity production, medium voltage, petroleum refinery operationEurope without Switzerlandelectricity, medium voltagekWh</t>
  </si>
  <si>
    <t>electricity production, medium voltage, petroleum refinery operationINelectricity, medium voltagekWh</t>
  </si>
  <si>
    <t>electricity production, medium voltage, petroleum refinery operationRoWelectricity, medium voltagekWh</t>
  </si>
  <si>
    <t>electricity production, natural gas, 10MWCHelectricity, high voltagekWh</t>
  </si>
  <si>
    <t>electricity production, natural gas, 10MW</t>
  </si>
  <si>
    <t>electricity production, natural gas, 10MWDEelectricity, high voltagekWh</t>
  </si>
  <si>
    <t>electricity production, natural gas, 10MWRoWelectricity, high voltagekWh</t>
  </si>
  <si>
    <t>electricity production, natural gas, 10MWNLelectricity, high voltagekWh</t>
  </si>
  <si>
    <t>electricity production, natural gas, aluminium industryCAelectricity, high voltage, aluminium industrykWh</t>
  </si>
  <si>
    <t>electricity production, natural gas, aluminium industry</t>
  </si>
  <si>
    <t>electricity production, natural gas, aluminium industryIAI Area, EU27 &amp; EFTAelectricity, high voltage, aluminium industrykWh</t>
  </si>
  <si>
    <t>electricity production, natural gas, aluminium industryIAI Area, Gulf Cooperation Councilelectricity, high voltage, aluminium industrykWh</t>
  </si>
  <si>
    <t>electricity production, natural gas, aluminium industryIAI Area, South Americaelectricity, high voltage, aluminium industrykWh</t>
  </si>
  <si>
    <t>electricity production, natural gas, combined cycle power plantARelectricity, high voltagekWh</t>
  </si>
  <si>
    <t>electricity production, natural gas, combined cycle power plant</t>
  </si>
  <si>
    <t>electricity production, natural gas, combined cycle power plantATelectricity, high voltagekWh</t>
  </si>
  <si>
    <t>electricity production, natural gas, combined cycle power plantAUelectricity, high voltagekWh</t>
  </si>
  <si>
    <t>electricity production, natural gas, combined cycle power plantBEelectricity, high voltagekWh</t>
  </si>
  <si>
    <t>electricity production, natural gas, combined cycle power plantBGelectricity, high voltagekWh</t>
  </si>
  <si>
    <t>electricity production, natural gas, combined cycle power plantBR-North-eastern gridelectricity, high voltagekWh</t>
  </si>
  <si>
    <t>electricity production, natural gas, combined cycle power plantBR-Northern gridelectricity, high voltagekWh</t>
  </si>
  <si>
    <t>electricity production, natural gas, combined cycle power plantBR-South-eastern/Mid-western gridelectricity, high voltagekWh</t>
  </si>
  <si>
    <t>electricity production, natural gas, combined cycle power plantBR-Southern gridelectricity, high voltagekWh</t>
  </si>
  <si>
    <t>electricity production, natural gas, combined cycle power plantCA-ABelectricity, high voltagekWh</t>
  </si>
  <si>
    <t>electricity production, natural gas, combined cycle power plantCA-BCelectricity, high voltagekWh</t>
  </si>
  <si>
    <t>electricity production, natural gas, combined cycle power plantCA-MBelectricity, high voltagekWh</t>
  </si>
  <si>
    <t>electricity production, natural gas, combined cycle power plantCA-NBelectricity, high voltagekWh</t>
  </si>
  <si>
    <t>electricity production, natural gas, combined cycle power plantCA-NSelectricity, high voltagekWh</t>
  </si>
  <si>
    <t>electricity production, natural gas, combined cycle power plantCA-NTelectricity, high voltagekWh</t>
  </si>
  <si>
    <t>electricity production, natural gas, combined cycle power plantCA-ONelectricity, high voltagekWh</t>
  </si>
  <si>
    <t>electricity production, natural gas, combined cycle power plantCA-SKelectricity, high voltagekWh</t>
  </si>
  <si>
    <t>electricity production, natural gas, combined cycle power plantCHelectricity, high voltagekWh</t>
  </si>
  <si>
    <t>electricity production, natural gas, combined cycle power plantCLelectricity, high voltagekWh</t>
  </si>
  <si>
    <t>electricity production, natural gas, combined cycle power plantCN-AHelectricity, high voltagekWh</t>
  </si>
  <si>
    <t>electricity production, natural gas, combined cycle power plantCN-BJelectricity, high voltagekWh</t>
  </si>
  <si>
    <t>electricity production, natural gas, combined cycle power plantCN-CQelectricity, high voltagekWh</t>
  </si>
  <si>
    <t>electricity production, natural gas, combined cycle power plantCN-FJelectricity, high voltagekWh</t>
  </si>
  <si>
    <t>electricity production, natural gas, combined cycle power plantCN-GDelectricity, high voltagekWh</t>
  </si>
  <si>
    <t>electricity production, natural gas, combined cycle power plantCN-GSelectricity, high voltagekWh</t>
  </si>
  <si>
    <t>electricity production, natural gas, combined cycle power plantCN-GXelectricity, high voltagekWh</t>
  </si>
  <si>
    <t>electricity production, natural gas, combined cycle power plantCN-GZelectricity, high voltagekWh</t>
  </si>
  <si>
    <t>electricity production, natural gas, combined cycle power plantCN-HAelectricity, high voltagekWh</t>
  </si>
  <si>
    <t>electricity production, natural gas, combined cycle power plantCN-HBelectricity, high voltagekWh</t>
  </si>
  <si>
    <t>electricity production, natural gas, combined cycle power plantCN-HEelectricity, high voltagekWh</t>
  </si>
  <si>
    <t>electricity production, natural gas, combined cycle power plantCN-HLelectricity, high voltagekWh</t>
  </si>
  <si>
    <t>electricity production, natural gas, combined cycle power plantCN-HNelectricity, high voltagekWh</t>
  </si>
  <si>
    <t>electricity production, natural gas, combined cycle power plantCN-HUelectricity, high voltagekWh</t>
  </si>
  <si>
    <t>electricity production, natural gas, combined cycle power plantCN-JLelectricity, high voltagekWh</t>
  </si>
  <si>
    <t>electricity production, natural gas, combined cycle power plantCN-JSelectricity, high voltagekWh</t>
  </si>
  <si>
    <t>electricity production, natural gas, combined cycle power plantCN-JXelectricity, high voltagekWh</t>
  </si>
  <si>
    <t>electricity production, natural gas, combined cycle power plantCN-LNelectricity, high voltagekWh</t>
  </si>
  <si>
    <t>electricity production, natural gas, combined cycle power plantCN-NMelectricity, high voltagekWh</t>
  </si>
  <si>
    <t>electricity production, natural gas, combined cycle power plantCN-NXelectricity, high voltagekWh</t>
  </si>
  <si>
    <t>electricity production, natural gas, combined cycle power plantCN-QHelectricity, high voltagekWh</t>
  </si>
  <si>
    <t>electricity production, natural gas, combined cycle power plantCN-SAelectricity, high voltagekWh</t>
  </si>
  <si>
    <t>electricity production, natural gas, combined cycle power plantCN-SCelectricity, high voltagekWh</t>
  </si>
  <si>
    <t>electricity production, natural gas, combined cycle power plantCN-SDelectricity, high voltagekWh</t>
  </si>
  <si>
    <t>electricity production, natural gas, combined cycle power plantCN-SHelectricity, high voltagekWh</t>
  </si>
  <si>
    <t>electricity production, natural gas, combined cycle power plantCN-SXelectricity, high voltagekWh</t>
  </si>
  <si>
    <t>electricity production, natural gas, combined cycle power plantCN-TJelectricity, high voltagekWh</t>
  </si>
  <si>
    <t>electricity production, natural gas, combined cycle power plantCN-XJelectricity, high voltagekWh</t>
  </si>
  <si>
    <t>electricity production, natural gas, combined cycle power plantCN-XZelectricity, high voltagekWh</t>
  </si>
  <si>
    <t>electricity production, natural gas, combined cycle power plantCN-YNelectricity, high voltagekWh</t>
  </si>
  <si>
    <t>electricity production, natural gas, combined cycle power plantCN-ZJelectricity, high voltagekWh</t>
  </si>
  <si>
    <t>electricity production, natural gas, combined cycle power plantCOelectricity, high voltagekWh</t>
  </si>
  <si>
    <t>electricity production, natural gas, combined cycle power plantCYelectricity, high voltagekWh</t>
  </si>
  <si>
    <t>CY</t>
  </si>
  <si>
    <t>electricity production, natural gas, combined cycle power plantCZelectricity, high voltagekWh</t>
  </si>
  <si>
    <t>electricity production, natural gas, combined cycle power plantDEelectricity, high voltagekWh</t>
  </si>
  <si>
    <t>electricity production, natural gas, combined cycle power plantESelectricity, high voltagekWh</t>
  </si>
  <si>
    <t>electricity production, natural gas, combined cycle power plantFIelectricity, high voltagekWh</t>
  </si>
  <si>
    <t>electricity production, natural gas, combined cycle power plantFRelectricity, high voltagekWh</t>
  </si>
  <si>
    <t>electricity production, natural gas, combined cycle power plantGBelectricity, high voltagekWh</t>
  </si>
  <si>
    <t>electricity production, natural gas, combined cycle power plantGRelectricity, high voltagekWh</t>
  </si>
  <si>
    <t>electricity production, natural gas, combined cycle power plantHRelectricity, high voltagekWh</t>
  </si>
  <si>
    <t>electricity production, natural gas, combined cycle power plantHUelectricity, high voltagekWh</t>
  </si>
  <si>
    <t>electricity production, natural gas, combined cycle power plantIDelectricity, high voltagekWh</t>
  </si>
  <si>
    <t>electricity production, natural gas, combined cycle power plantIEelectricity, high voltagekWh</t>
  </si>
  <si>
    <t>electricity production, natural gas, combined cycle power plantIN-APelectricity, high voltagekWh</t>
  </si>
  <si>
    <t>electricity production, natural gas, combined cycle power plantIN-ASelectricity, high voltagekWh</t>
  </si>
  <si>
    <t>electricity production, natural gas, combined cycle power plantIN-DLelectricity, high voltagekWh</t>
  </si>
  <si>
    <t>electricity production, natural gas, combined cycle power plantIN-GAelectricity, high voltagekWh</t>
  </si>
  <si>
    <t>IN-GA</t>
  </si>
  <si>
    <t>electricity production, natural gas, combined cycle power plantIN-GJelectricity, high voltagekWh</t>
  </si>
  <si>
    <t>electricity production, natural gas, combined cycle power plantIN-HRelectricity, high voltagekWh</t>
  </si>
  <si>
    <t>electricity production, natural gas, combined cycle power plantIN-KAelectricity, high voltagekWh</t>
  </si>
  <si>
    <t>electricity production, natural gas, combined cycle power plantIN-KLelectricity, high voltagekWh</t>
  </si>
  <si>
    <t>electricity production, natural gas, combined cycle power plantIN-MHelectricity, high voltagekWh</t>
  </si>
  <si>
    <t>electricity production, natural gas, combined cycle power plantIN-PBelectricity, high voltagekWh</t>
  </si>
  <si>
    <t>electricity production, natural gas, combined cycle power plantIN-PYelectricity, high voltagekWh</t>
  </si>
  <si>
    <t>IN-PY</t>
  </si>
  <si>
    <t>electricity production, natural gas, combined cycle power plantIN-RJelectricity, high voltagekWh</t>
  </si>
  <si>
    <t>electricity production, natural gas, combined cycle power plantIN-TNelectricity, high voltagekWh</t>
  </si>
  <si>
    <t>electricity production, natural gas, combined cycle power plantIN-TRelectricity, high voltagekWh</t>
  </si>
  <si>
    <t>electricity production, natural gas, combined cycle power plantIN-UPelectricity, high voltagekWh</t>
  </si>
  <si>
    <t>electricity production, natural gas, combined cycle power plantIN-UTelectricity, high voltagekWh</t>
  </si>
  <si>
    <t>electricity production, natural gas, combined cycle power plantIRelectricity, high voltagekWh</t>
  </si>
  <si>
    <t>electricity production, natural gas, combined cycle power plantITelectricity, high voltagekWh</t>
  </si>
  <si>
    <t>electricity production, natural gas, combined cycle power plantJPelectricity, high voltagekWh</t>
  </si>
  <si>
    <t>electricity production, natural gas, combined cycle power plantKRelectricity, high voltagekWh</t>
  </si>
  <si>
    <t>electricity production, natural gas, combined cycle power plantLUelectricity, high voltagekWh</t>
  </si>
  <si>
    <t>electricity production, natural gas, combined cycle power plantLVelectricity, high voltagekWh</t>
  </si>
  <si>
    <t>electricity production, natural gas, combined cycle power plantMTelectricity, high voltagekWh</t>
  </si>
  <si>
    <t>MT</t>
  </si>
  <si>
    <t>electricity production, natural gas, combined cycle power plantMXelectricity, high voltagekWh</t>
  </si>
  <si>
    <t>electricity production, natural gas, combined cycle power plantMYelectricity, high voltagekWh</t>
  </si>
  <si>
    <t>electricity production, natural gas, combined cycle power plantNLelectricity, high voltagekWh</t>
  </si>
  <si>
    <t>electricity production, natural gas, combined cycle power plantNOelectricity, high voltagekWh</t>
  </si>
  <si>
    <t>electricity production, natural gas, combined cycle power plantPEelectricity, high voltagekWh</t>
  </si>
  <si>
    <t>electricity production, natural gas, combined cycle power plantPLelectricity, high voltagekWh</t>
  </si>
  <si>
    <t>electricity production, natural gas, combined cycle power plantPTelectricity, high voltagekWh</t>
  </si>
  <si>
    <t>electricity production, natural gas, combined cycle power plantROelectricity, high voltagekWh</t>
  </si>
  <si>
    <t>electricity production, natural gas, combined cycle power plantRUelectricity, high voltagekWh</t>
  </si>
  <si>
    <t>electricity production, natural gas, combined cycle power plantRoWelectricity, high voltagekWh</t>
  </si>
  <si>
    <t>electricity production, natural gas, combined cycle power plantSAelectricity, high voltagekWh</t>
  </si>
  <si>
    <t>SA</t>
  </si>
  <si>
    <t>electricity production, natural gas, combined cycle power plantSEelectricity, high voltagekWh</t>
  </si>
  <si>
    <t>electricity production, natural gas, combined cycle power plantSIelectricity, high voltagekWh</t>
  </si>
  <si>
    <t>electricity production, natural gas, combined cycle power plantSKelectricity, high voltagekWh</t>
  </si>
  <si>
    <t>electricity production, natural gas, combined cycle power plantTHelectricity, high voltagekWh</t>
  </si>
  <si>
    <t>electricity production, natural gas, combined cycle power plantTRelectricity, high voltagekWh</t>
  </si>
  <si>
    <t>electricity production, natural gas, combined cycle power plantTWelectricity, high voltagekWh</t>
  </si>
  <si>
    <t>electricity production, natural gas, combined cycle power plantUAelectricity, high voltagekWh</t>
  </si>
  <si>
    <t>electricity production, natural gas, combined cycle power plantUS-ASCCelectricity, high voltagekWh</t>
  </si>
  <si>
    <t>electricity production, natural gas, combined cycle power plantUS-MROelectricity, high voltagekWh</t>
  </si>
  <si>
    <t>electricity production, natural gas, combined cycle power plantUS-NPCCelectricity, high voltagekWh</t>
  </si>
  <si>
    <t>electricity production, natural gas, combined cycle power plantUS-RFCelectricity, high voltagekWh</t>
  </si>
  <si>
    <t>electricity production, natural gas, combined cycle power plantUS-SERCelectricity, high voltagekWh</t>
  </si>
  <si>
    <t>electricity production, natural gas, combined cycle power plantUS-TREelectricity, high voltagekWh</t>
  </si>
  <si>
    <t>electricity production, natural gas, combined cycle power plantUS-WECCelectricity, high voltagekWh</t>
  </si>
  <si>
    <t>electricity production, natural gas, combined cycle power plantZAelectricity, high voltagekWh</t>
  </si>
  <si>
    <t>electricity production, natural gas, conventional power plantARelectricity, high voltagekWh</t>
  </si>
  <si>
    <t>electricity production, natural gas, conventional power plant</t>
  </si>
  <si>
    <t>electricity production, natural gas, conventional power plantATelectricity, high voltagekWh</t>
  </si>
  <si>
    <t>electricity production, natural gas, conventional power plantAUelectricity, high voltagekWh</t>
  </si>
  <si>
    <t>electricity production, natural gas, conventional power plantBEelectricity, high voltagekWh</t>
  </si>
  <si>
    <t>electricity production, natural gas, conventional power plantBGelectricity, high voltagekWh</t>
  </si>
  <si>
    <t>electricity production, natural gas, conventional power plantBR-North-eastern gridelectricity, high voltagekWh</t>
  </si>
  <si>
    <t>electricity production, natural gas, conventional power plantBR-South-eastern/Mid-western gridelectricity, high voltagekWh</t>
  </si>
  <si>
    <t>electricity production, natural gas, conventional power plantCA-ABelectricity, high voltagekWh</t>
  </si>
  <si>
    <t>electricity production, natural gas, conventional power plantCA-BCelectricity, high voltagekWh</t>
  </si>
  <si>
    <t>electricity production, natural gas, conventional power plantCA-MBelectricity, high voltagekWh</t>
  </si>
  <si>
    <t>electricity production, natural gas, conventional power plantCA-NBelectricity, high voltagekWh</t>
  </si>
  <si>
    <t>electricity production, natural gas, conventional power plantCA-NFelectricity, high voltagekWh</t>
  </si>
  <si>
    <t>electricity production, natural gas, conventional power plantCA-NSelectricity, high voltagekWh</t>
  </si>
  <si>
    <t>electricity production, natural gas, conventional power plantCA-NTelectricity, high voltagekWh</t>
  </si>
  <si>
    <t>electricity production, natural gas, conventional power plantCA-ONelectricity, high voltagekWh</t>
  </si>
  <si>
    <t>electricity production, natural gas, conventional power plantCA-PEelectricity, high voltagekWh</t>
  </si>
  <si>
    <t>electricity production, natural gas, conventional power plantCA-SKelectricity, high voltagekWh</t>
  </si>
  <si>
    <t>electricity production, natural gas, conventional power plantCLelectricity, high voltagekWh</t>
  </si>
  <si>
    <t>electricity production, natural gas, conventional power plantCN-AHelectricity, high voltagekWh</t>
  </si>
  <si>
    <t>electricity production, natural gas, conventional power plantCN-BJelectricity, high voltagekWh</t>
  </si>
  <si>
    <t>electricity production, natural gas, conventional power plantCN-CQelectricity, high voltagekWh</t>
  </si>
  <si>
    <t>electricity production, natural gas, conventional power plantCN-FJelectricity, high voltagekWh</t>
  </si>
  <si>
    <t>electricity production, natural gas, conventional power plantCN-GDelectricity, high voltagekWh</t>
  </si>
  <si>
    <t>electricity production, natural gas, conventional power plantCN-GSelectricity, high voltagekWh</t>
  </si>
  <si>
    <t>electricity production, natural gas, conventional power plantCN-GXelectricity, high voltagekWh</t>
  </si>
  <si>
    <t>electricity production, natural gas, conventional power plantCN-GZelectricity, high voltagekWh</t>
  </si>
  <si>
    <t>electricity production, natural gas, conventional power plantCN-HAelectricity, high voltagekWh</t>
  </si>
  <si>
    <t>electricity production, natural gas, conventional power plantCN-HBelectricity, high voltagekWh</t>
  </si>
  <si>
    <t>electricity production, natural gas, conventional power plantCN-HEelectricity, high voltagekWh</t>
  </si>
  <si>
    <t>electricity production, natural gas, conventional power plantCN-HLelectricity, high voltagekWh</t>
  </si>
  <si>
    <t>electricity production, natural gas, conventional power plantCN-HNelectricity, high voltagekWh</t>
  </si>
  <si>
    <t>electricity production, natural gas, conventional power plantCN-HUelectricity, high voltagekWh</t>
  </si>
  <si>
    <t>electricity production, natural gas, conventional power plantCN-JLelectricity, high voltagekWh</t>
  </si>
  <si>
    <t>electricity production, natural gas, conventional power plantCN-JSelectricity, high voltagekWh</t>
  </si>
  <si>
    <t>electricity production, natural gas, conventional power plantCN-JXelectricity, high voltagekWh</t>
  </si>
  <si>
    <t>electricity production, natural gas, conventional power plantCN-LNelectricity, high voltagekWh</t>
  </si>
  <si>
    <t>electricity production, natural gas, conventional power plantCN-NMelectricity, high voltagekWh</t>
  </si>
  <si>
    <t>electricity production, natural gas, conventional power plantCN-NXelectricity, high voltagekWh</t>
  </si>
  <si>
    <t>electricity production, natural gas, conventional power plantCN-QHelectricity, high voltagekWh</t>
  </si>
  <si>
    <t>electricity production, natural gas, conventional power plantCN-SAelectricity, high voltagekWh</t>
  </si>
  <si>
    <t>electricity production, natural gas, conventional power plantCN-SCelectricity, high voltagekWh</t>
  </si>
  <si>
    <t>electricity production, natural gas, conventional power plantCN-SDelectricity, high voltagekWh</t>
  </si>
  <si>
    <t>electricity production, natural gas, conventional power plantCN-SHelectricity, high voltagekWh</t>
  </si>
  <si>
    <t>electricity production, natural gas, conventional power plantCN-SXelectricity, high voltagekWh</t>
  </si>
  <si>
    <t>electricity production, natural gas, conventional power plantCN-TJelectricity, high voltagekWh</t>
  </si>
  <si>
    <t>electricity production, natural gas, conventional power plantCN-XJelectricity, high voltagekWh</t>
  </si>
  <si>
    <t>electricity production, natural gas, conventional power plantCN-XZelectricity, high voltagekWh</t>
  </si>
  <si>
    <t>electricity production, natural gas, conventional power plantCN-YNelectricity, high voltagekWh</t>
  </si>
  <si>
    <t>electricity production, natural gas, conventional power plantCN-ZJelectricity, high voltagekWh</t>
  </si>
  <si>
    <t>electricity production, natural gas, conventional power plantCOelectricity, high voltagekWh</t>
  </si>
  <si>
    <t>electricity production, natural gas, conventional power plantCZelectricity, high voltagekWh</t>
  </si>
  <si>
    <t>electricity production, natural gas, conventional power plantDEelectricity, high voltagekWh</t>
  </si>
  <si>
    <t>electricity production, natural gas, conventional power plantESelectricity, high voltagekWh</t>
  </si>
  <si>
    <t>electricity production, natural gas, conventional power plantFIelectricity, high voltagekWh</t>
  </si>
  <si>
    <t>electricity production, natural gas, conventional power plantFRelectricity, high voltagekWh</t>
  </si>
  <si>
    <t>electricity production, natural gas, conventional power plantGBelectricity, high voltagekWh</t>
  </si>
  <si>
    <t>electricity production, natural gas, conventional power plantGRelectricity, high voltagekWh</t>
  </si>
  <si>
    <t>electricity production, natural gas, conventional power plantHRelectricity, high voltagekWh</t>
  </si>
  <si>
    <t>electricity production, natural gas, conventional power plantHUelectricity, high voltagekWh</t>
  </si>
  <si>
    <t>electricity production, natural gas, conventional power plantIDelectricity, high voltagekWh</t>
  </si>
  <si>
    <t>electricity production, natural gas, conventional power plantIEelectricity, high voltagekWh</t>
  </si>
  <si>
    <t>electricity production, natural gas, conventional power plantIN-APelectricity, high voltagekWh</t>
  </si>
  <si>
    <t>electricity production, natural gas, conventional power plantIN-ASelectricity, high voltagekWh</t>
  </si>
  <si>
    <t>electricity production, natural gas, conventional power plantIN-DLelectricity, high voltagekWh</t>
  </si>
  <si>
    <t>electricity production, natural gas, conventional power plantIN-DNelectricity, high voltagekWh</t>
  </si>
  <si>
    <t>IN-DN</t>
  </si>
  <si>
    <t>electricity production, natural gas, conventional power plantIN-GAelectricity, high voltagekWh</t>
  </si>
  <si>
    <t>electricity production, natural gas, conventional power plantIN-GJelectricity, high voltagekWh</t>
  </si>
  <si>
    <t>electricity production, natural gas, conventional power plantIN-HRelectricity, high voltagekWh</t>
  </si>
  <si>
    <t>electricity production, natural gas, conventional power plantIN-KAelectricity, high voltagekWh</t>
  </si>
  <si>
    <t>electricity production, natural gas, conventional power plantIN-KLelectricity, high voltagekWh</t>
  </si>
  <si>
    <t>electricity production, natural gas, conventional power plantIN-MHelectricity, high voltagekWh</t>
  </si>
  <si>
    <t>electricity production, natural gas, conventional power plantIN-MPelectricity, high voltagekWh</t>
  </si>
  <si>
    <t>electricity production, natural gas, conventional power plantIN-PYelectricity, high voltagekWh</t>
  </si>
  <si>
    <t>electricity production, natural gas, conventional power plantIN-RJelectricity, high voltagekWh</t>
  </si>
  <si>
    <t>electricity production, natural gas, conventional power plantIN-TNelectricity, high voltagekWh</t>
  </si>
  <si>
    <t>electricity production, natural gas, conventional power plantIN-TRelectricity, high voltagekWh</t>
  </si>
  <si>
    <t>electricity production, natural gas, conventional power plantIN-UPelectricity, high voltagekWh</t>
  </si>
  <si>
    <t>electricity production, natural gas, conventional power plantIRelectricity, high voltagekWh</t>
  </si>
  <si>
    <t>electricity production, natural gas, conventional power plantITelectricity, high voltagekWh</t>
  </si>
  <si>
    <t>electricity production, natural gas, conventional power plantJPelectricity, high voltagekWh</t>
  </si>
  <si>
    <t>electricity production, natural gas, conventional power plantKRelectricity, high voltagekWh</t>
  </si>
  <si>
    <t>electricity production, natural gas, conventional power plantLUelectricity, high voltagekWh</t>
  </si>
  <si>
    <t>electricity production, natural gas, conventional power plantMXelectricity, high voltagekWh</t>
  </si>
  <si>
    <t>electricity production, natural gas, conventional power plantMYelectricity, high voltagekWh</t>
  </si>
  <si>
    <t>electricity production, natural gas, conventional power plantNLelectricity, high voltagekWh</t>
  </si>
  <si>
    <t>electricity production, natural gas, conventional power plantNOelectricity, high voltagekWh</t>
  </si>
  <si>
    <t>electricity production, natural gas, conventional power plantPEelectricity, high voltagekWh</t>
  </si>
  <si>
    <t>electricity production, natural gas, conventional power plantPTelectricity, high voltagekWh</t>
  </si>
  <si>
    <t>electricity production, natural gas, conventional power plantROelectricity, high voltagekWh</t>
  </si>
  <si>
    <t>electricity production, natural gas, conventional power plantRUelectricity, high voltagekWh</t>
  </si>
  <si>
    <t>electricity production, natural gas, conventional power plantRoWelectricity, high voltagekWh</t>
  </si>
  <si>
    <t>electricity production, natural gas, conventional power plantSAelectricity, high voltagekWh</t>
  </si>
  <si>
    <t>electricity production, natural gas, conventional power plantSIelectricity, high voltagekWh</t>
  </si>
  <si>
    <t>electricity production, natural gas, conventional power plantSKelectricity, high voltagekWh</t>
  </si>
  <si>
    <t>electricity production, natural gas, conventional power plantTHelectricity, high voltagekWh</t>
  </si>
  <si>
    <t>electricity production, natural gas, conventional power plantTRelectricity, high voltagekWh</t>
  </si>
  <si>
    <t>electricity production, natural gas, conventional power plantTWelectricity, high voltagekWh</t>
  </si>
  <si>
    <t>electricity production, natural gas, conventional power plantTZelectricity, high voltagekWh</t>
  </si>
  <si>
    <t>electricity production, natural gas, conventional power plantUAelectricity, high voltagekWh</t>
  </si>
  <si>
    <t>electricity production, natural gas, conventional power plantUS-ASCCelectricity, high voltagekWh</t>
  </si>
  <si>
    <t>electricity production, natural gas, conventional power plantUS-MROelectricity, high voltagekWh</t>
  </si>
  <si>
    <t>electricity production, natural gas, conventional power plantUS-NPCCelectricity, high voltagekWh</t>
  </si>
  <si>
    <t>electricity production, natural gas, conventional power plantUS-RFCelectricity, high voltagekWh</t>
  </si>
  <si>
    <t>electricity production, natural gas, conventional power plantUS-SERCelectricity, high voltagekWh</t>
  </si>
  <si>
    <t>electricity production, natural gas, conventional power plantUS-TREelectricity, high voltagekWh</t>
  </si>
  <si>
    <t>electricity production, natural gas, conventional power plantUS-WECCelectricity, high voltagekWh</t>
  </si>
  <si>
    <t>electricity production, nuclear, aluminium industryIAI Area, EU27 &amp; EFTAelectricity, high voltage, aluminium industrykWh</t>
  </si>
  <si>
    <t>electricity production, nuclear, aluminium industry</t>
  </si>
  <si>
    <t>electricity production, nuclear, aluminium industryIAI Area, Russia &amp; RER w/o EU27 &amp; EFTAelectricity, high voltage, aluminium industrykWh</t>
  </si>
  <si>
    <t>electricity production, nuclear, aluminium industryRNAelectricity, high voltage, aluminium industrykWh</t>
  </si>
  <si>
    <t>electricity production, nuclear, aluminium industryRoWelectricity, high voltage, aluminium industrykWh</t>
  </si>
  <si>
    <t>electricity production, nuclear, boiling water reactorCHelectricity, high voltagekWh</t>
  </si>
  <si>
    <t>electricity production, nuclear, boiling water reactor</t>
  </si>
  <si>
    <t>electricity production, nuclear, boiling water reactorDEelectricity, high voltagekWh</t>
  </si>
  <si>
    <t>electricity production, nuclear, boiling water reactorESelectricity, high voltagekWh</t>
  </si>
  <si>
    <t>electricity production, nuclear, boiling water reactorFIelectricity, high voltagekWh</t>
  </si>
  <si>
    <t>electricity production, nuclear, boiling water reactorGBelectricity, high voltagekWh</t>
  </si>
  <si>
    <t>electricity production, nuclear, boiling water reactorIN-MHelectricity, high voltagekWh</t>
  </si>
  <si>
    <t>electricity production, nuclear, boiling water reactorJPelectricity, high voltagekWh</t>
  </si>
  <si>
    <t>electricity production, nuclear, boiling water reactorMXelectricity, high voltagekWh</t>
  </si>
  <si>
    <t>electricity production, nuclear, boiling water reactorRUelectricity, high voltagekWh</t>
  </si>
  <si>
    <t>electricity production, nuclear, boiling water reactorRoWelectricity, high voltagekWh</t>
  </si>
  <si>
    <t>electricity production, nuclear, boiling water reactorSEelectricity, high voltagekWh</t>
  </si>
  <si>
    <t>electricity production, nuclear, boiling water reactorTWelectricity, high voltagekWh</t>
  </si>
  <si>
    <t>electricity production, nuclear, boiling water reactorUS-MROelectricity, high voltagekWh</t>
  </si>
  <si>
    <t>electricity production, nuclear, boiling water reactorUS-NPCCelectricity, high voltagekWh</t>
  </si>
  <si>
    <t>electricity production, nuclear, boiling water reactorUS-RFCelectricity, high voltagekWh</t>
  </si>
  <si>
    <t>electricity production, nuclear, boiling water reactorUS-SERCelectricity, high voltagekWh</t>
  </si>
  <si>
    <t>electricity production, nuclear, boiling water reactorUS-TREelectricity, high voltagekWh</t>
  </si>
  <si>
    <t>electricity production, nuclear, boiling water reactorUS-WECCelectricity, high voltagekWh</t>
  </si>
  <si>
    <t>electricity production, nuclear, pressure water reactorBEelectricity, high voltagekWh</t>
  </si>
  <si>
    <t>electricity production, nuclear, pressure water reactor</t>
  </si>
  <si>
    <t>electricity production, nuclear, pressure water reactorBGelectricity, high voltagekWh</t>
  </si>
  <si>
    <t>electricity production, nuclear, pressure water reactorBR-South-eastern/Mid-western gridelectricity, high voltagekWh</t>
  </si>
  <si>
    <t>electricity production, nuclear, pressure water reactorCHelectricity, high voltagekWh</t>
  </si>
  <si>
    <t>electricity production, nuclear, pressure water reactorCN-FJelectricity, high voltagekWh</t>
  </si>
  <si>
    <t>electricity production, nuclear, pressure water reactorCN-GDelectricity, high voltagekWh</t>
  </si>
  <si>
    <t>electricity production, nuclear, pressure water reactorCN-GXelectricity, high voltagekWh</t>
  </si>
  <si>
    <t>electricity production, nuclear, pressure water reactorCN-HAelectricity, high voltagekWh</t>
  </si>
  <si>
    <t>electricity production, nuclear, pressure water reactorCN-JSelectricity, high voltagekWh</t>
  </si>
  <si>
    <t>electricity production, nuclear, pressure water reactorCN-LNelectricity, high voltagekWh</t>
  </si>
  <si>
    <t>electricity production, nuclear, pressure water reactorCN-SDelectricity, high voltagekWh</t>
  </si>
  <si>
    <t>electricity production, nuclear, pressure water reactorCN-SHelectricity, high voltagekWh</t>
  </si>
  <si>
    <t>electricity production, nuclear, pressure water reactorCN-ZJelectricity, high voltagekWh</t>
  </si>
  <si>
    <t>electricity production, nuclear, pressure water reactorCZelectricity, high voltagekWh</t>
  </si>
  <si>
    <t>electricity production, nuclear, pressure water reactorDEelectricity, high voltagekWh</t>
  </si>
  <si>
    <t>electricity production, nuclear, pressure water reactorESelectricity, high voltagekWh</t>
  </si>
  <si>
    <t>electricity production, nuclear, pressure water reactorFIelectricity, high voltagekWh</t>
  </si>
  <si>
    <t>electricity production, nuclear, pressure water reactorFRelectricity, high voltagekWh</t>
  </si>
  <si>
    <t>electricity production, nuclear, pressure water reactorGBelectricity, high voltagekWh</t>
  </si>
  <si>
    <t>electricity production, nuclear, pressure water reactorHUelectricity, high voltagekWh</t>
  </si>
  <si>
    <t>electricity production, nuclear, pressure water reactorIN-TNelectricity, high voltagekWh</t>
  </si>
  <si>
    <t>electricity production, nuclear, pressure water reactorIRelectricity, high voltagekWh</t>
  </si>
  <si>
    <t>electricity production, nuclear, pressure water reactorJPelectricity, high voltagekWh</t>
  </si>
  <si>
    <t>electricity production, nuclear, pressure water reactorKRelectricity, high voltagekWh</t>
  </si>
  <si>
    <t>electricity production, nuclear, pressure water reactorLTelectricity, high voltagekWh</t>
  </si>
  <si>
    <t>electricity production, nuclear, pressure water reactorLVelectricity, high voltagekWh</t>
  </si>
  <si>
    <t>electricity production, nuclear, pressure water reactorNLelectricity, high voltagekWh</t>
  </si>
  <si>
    <t>electricity production, nuclear, pressure water reactorROelectricity, high voltagekWh</t>
  </si>
  <si>
    <t>electricity production, nuclear, pressure water reactorRUelectricity, high voltagekWh</t>
  </si>
  <si>
    <t>electricity production, nuclear, pressure water reactorRoWelectricity, high voltagekWh</t>
  </si>
  <si>
    <t>electricity production, nuclear, pressure water reactorSEelectricity, high voltagekWh</t>
  </si>
  <si>
    <t>electricity production, nuclear, pressure water reactorSIelectricity, high voltagekWh</t>
  </si>
  <si>
    <t>electricity production, nuclear, pressure water reactorSKelectricity, high voltagekWh</t>
  </si>
  <si>
    <t>electricity production, nuclear, pressure water reactorTWelectricity, high voltagekWh</t>
  </si>
  <si>
    <t>electricity production, nuclear, pressure water reactorUAelectricity, high voltagekWh</t>
  </si>
  <si>
    <t>electricity production, nuclear, pressure water reactorUS-MROelectricity, high voltagekWh</t>
  </si>
  <si>
    <t>electricity production, nuclear, pressure water reactorUS-NPCCelectricity, high voltagekWh</t>
  </si>
  <si>
    <t>electricity production, nuclear, pressure water reactorUS-RFCelectricity, high voltagekWh</t>
  </si>
  <si>
    <t>electricity production, nuclear, pressure water reactorUS-SERCelectricity, high voltagekWh</t>
  </si>
  <si>
    <t>electricity production, nuclear, pressure water reactorUS-TREelectricity, high voltagekWh</t>
  </si>
  <si>
    <t>electricity production, nuclear, pressure water reactorUS-WECCelectricity, high voltagekWh</t>
  </si>
  <si>
    <t>electricity production, nuclear, pressure water reactorZAelectricity, high voltagekWh</t>
  </si>
  <si>
    <t>electricity production, nuclear, pressure water reactor, heavy water moderatedARelectricity, high voltagekWh</t>
  </si>
  <si>
    <t>electricity production, nuclear, pressure water reactor, heavy water moderated</t>
  </si>
  <si>
    <t>electricity production, nuclear, pressure water reactor, heavy water moderatedCA-NBelectricity, high voltagekWh</t>
  </si>
  <si>
    <t>electricity production, nuclear, pressure water reactor, heavy water moderatedCA-ONelectricity, high voltagekWh</t>
  </si>
  <si>
    <t>electricity production, nuclear, pressure water reactor, heavy water moderatedCA-QCelectricity, high voltagekWh</t>
  </si>
  <si>
    <t>electricity production, nuclear, pressure water reactor, heavy water moderatedCN-ZJelectricity, high voltagekWh</t>
  </si>
  <si>
    <t>electricity production, nuclear, pressure water reactor, heavy water moderatedIN-GJelectricity, high voltagekWh</t>
  </si>
  <si>
    <t>electricity production, nuclear, pressure water reactor, heavy water moderatedIN-KAelectricity, high voltagekWh</t>
  </si>
  <si>
    <t>electricity production, nuclear, pressure water reactor, heavy water moderatedIN-MHelectricity, high voltagekWh</t>
  </si>
  <si>
    <t>electricity production, nuclear, pressure water reactor, heavy water moderatedIN-RJelectricity, high voltagekWh</t>
  </si>
  <si>
    <t>electricity production, nuclear, pressure water reactor, heavy water moderatedIN-TNelectricity, high voltagekWh</t>
  </si>
  <si>
    <t>electricity production, nuclear, pressure water reactor, heavy water moderatedIN-UPelectricity, high voltagekWh</t>
  </si>
  <si>
    <t>electricity production, nuclear, pressure water reactor, heavy water moderatedJPelectricity, high voltagekWh</t>
  </si>
  <si>
    <t>electricity production, nuclear, pressure water reactor, heavy water moderatedKRelectricity, high voltagekWh</t>
  </si>
  <si>
    <t>electricity production, nuclear, pressure water reactor, heavy water moderatedROelectricity, high voltagekWh</t>
  </si>
  <si>
    <t>electricity production, nuclear, pressure water reactor, heavy water moderatedRUelectricity, high voltagekWh</t>
  </si>
  <si>
    <t>electricity production, nuclear, pressure water reactor, heavy water moderatedRoWelectricity, high voltagekWh</t>
  </si>
  <si>
    <t>electricity production, oilARelectricity, high voltagekWh</t>
  </si>
  <si>
    <t>electricity production, oil</t>
  </si>
  <si>
    <t>electricity production, oilATelectricity, high voltagekWh</t>
  </si>
  <si>
    <t>electricity production, oilAUelectricity, high voltagekWh</t>
  </si>
  <si>
    <t>electricity production, oilBAelectricity, high voltagekWh</t>
  </si>
  <si>
    <t>electricity production, oilBEelectricity, high voltagekWh</t>
  </si>
  <si>
    <t>electricity production, oilBGelectricity, high voltagekWh</t>
  </si>
  <si>
    <t>electricity production, oilBR-North-eastern gridelectricity, high voltagekWh</t>
  </si>
  <si>
    <t>electricity production, oilBR-Northern gridelectricity, high voltagekWh</t>
  </si>
  <si>
    <t>electricity production, oilBR-South-eastern/Mid-western gridelectricity, high voltagekWh</t>
  </si>
  <si>
    <t>electricity production, oilBR-Southern gridelectricity, high voltagekWh</t>
  </si>
  <si>
    <t>electricity production, oilCA-ABelectricity, high voltagekWh</t>
  </si>
  <si>
    <t>electricity production, oilCA-BCelectricity, high voltagekWh</t>
  </si>
  <si>
    <t>electricity production, oilCA-MBelectricity, high voltagekWh</t>
  </si>
  <si>
    <t>electricity production, oilCA-NBelectricity, high voltagekWh</t>
  </si>
  <si>
    <t>electricity production, oilCA-NFelectricity, high voltagekWh</t>
  </si>
  <si>
    <t>electricity production, oilCA-NSelectricity, high voltagekWh</t>
  </si>
  <si>
    <t>electricity production, oilCA-NTelectricity, high voltagekWh</t>
  </si>
  <si>
    <t>electricity production, oilCA-NUelectricity, high voltagekWh</t>
  </si>
  <si>
    <t>CA-NU</t>
  </si>
  <si>
    <t>electricity production, oilCA-ONelectricity, high voltagekWh</t>
  </si>
  <si>
    <t>electricity production, oilCA-PEelectricity, high voltagekWh</t>
  </si>
  <si>
    <t>electricity production, oilCA-QCelectricity, high voltagekWh</t>
  </si>
  <si>
    <t>electricity production, oilCA-SKelectricity, high voltagekWh</t>
  </si>
  <si>
    <t>electricity production, oilCA-YKelectricity, high voltagekWh</t>
  </si>
  <si>
    <t>electricity production, oilCLelectricity, high voltagekWh</t>
  </si>
  <si>
    <t>electricity production, oilCN-AHelectricity, high voltagekWh</t>
  </si>
  <si>
    <t>electricity production, oilCN-BJelectricity, high voltagekWh</t>
  </si>
  <si>
    <t>electricity production, oilCN-CQelectricity, high voltagekWh</t>
  </si>
  <si>
    <t>electricity production, oilCN-FJelectricity, high voltagekWh</t>
  </si>
  <si>
    <t>electricity production, oilCN-GDelectricity, high voltagekWh</t>
  </si>
  <si>
    <t>electricity production, oilCN-GSelectricity, high voltagekWh</t>
  </si>
  <si>
    <t>electricity production, oilCN-GXelectricity, high voltagekWh</t>
  </si>
  <si>
    <t>electricity production, oilCN-GZelectricity, high voltagekWh</t>
  </si>
  <si>
    <t>electricity production, oilCN-HAelectricity, high voltagekWh</t>
  </si>
  <si>
    <t>electricity production, oilCN-HBelectricity, high voltagekWh</t>
  </si>
  <si>
    <t>electricity production, oilCN-HEelectricity, high voltagekWh</t>
  </si>
  <si>
    <t>electricity production, oilCN-HLelectricity, high voltagekWh</t>
  </si>
  <si>
    <t>electricity production, oilCN-HNelectricity, high voltagekWh</t>
  </si>
  <si>
    <t>electricity production, oilCN-HUelectricity, high voltagekWh</t>
  </si>
  <si>
    <t>electricity production, oilCN-JLelectricity, high voltagekWh</t>
  </si>
  <si>
    <t>electricity production, oilCN-JSelectricity, high voltagekWh</t>
  </si>
  <si>
    <t>electricity production, oilCN-JXelectricity, high voltagekWh</t>
  </si>
  <si>
    <t>electricity production, oilCN-LNelectricity, high voltagekWh</t>
  </si>
  <si>
    <t>electricity production, oilCN-NMelectricity, high voltagekWh</t>
  </si>
  <si>
    <t>electricity production, oilCN-NXelectricity, high voltagekWh</t>
  </si>
  <si>
    <t>electricity production, oilCN-QHelectricity, high voltagekWh</t>
  </si>
  <si>
    <t>electricity production, oilCN-SAelectricity, high voltagekWh</t>
  </si>
  <si>
    <t>electricity production, oilCN-SCelectricity, high voltagekWh</t>
  </si>
  <si>
    <t>electricity production, oilCN-SDelectricity, high voltagekWh</t>
  </si>
  <si>
    <t>electricity production, oilCN-SHelectricity, high voltagekWh</t>
  </si>
  <si>
    <t>electricity production, oilCN-SXelectricity, high voltagekWh</t>
  </si>
  <si>
    <t>electricity production, oilCN-TJelectricity, high voltagekWh</t>
  </si>
  <si>
    <t>electricity production, oilCN-XJelectricity, high voltagekWh</t>
  </si>
  <si>
    <t>electricity production, oilCN-XZelectricity, high voltagekWh</t>
  </si>
  <si>
    <t>electricity production, oilCN-YNelectricity, high voltagekWh</t>
  </si>
  <si>
    <t>electricity production, oilCN-ZJelectricity, high voltagekWh</t>
  </si>
  <si>
    <t>electricity production, oilCOelectricity, high voltagekWh</t>
  </si>
  <si>
    <t>electricity production, oilCYelectricity, high voltagekWh</t>
  </si>
  <si>
    <t>electricity production, oilCZelectricity, high voltagekWh</t>
  </si>
  <si>
    <t>electricity production, oilDEelectricity, high voltagekWh</t>
  </si>
  <si>
    <t>electricity production, oilDKelectricity, high voltagekWh</t>
  </si>
  <si>
    <t>electricity production, oilEEelectricity, high voltagekWh</t>
  </si>
  <si>
    <t>electricity production, oilESelectricity, high voltagekWh</t>
  </si>
  <si>
    <t>electricity production, oilFIelectricity, high voltagekWh</t>
  </si>
  <si>
    <t>electricity production, oilFRelectricity, high voltagekWh</t>
  </si>
  <si>
    <t>electricity production, oilGBelectricity, high voltagekWh</t>
  </si>
  <si>
    <t>electricity production, oilGRelectricity, high voltagekWh</t>
  </si>
  <si>
    <t>electricity production, oilHRelectricity, high voltagekWh</t>
  </si>
  <si>
    <t>electricity production, oilHUelectricity, high voltagekWh</t>
  </si>
  <si>
    <t>electricity production, oilIDelectricity, high voltagekWh</t>
  </si>
  <si>
    <t>electricity production, oilIEelectricity, high voltagekWh</t>
  </si>
  <si>
    <t>electricity production, oilIN-APelectricity, high voltagekWh</t>
  </si>
  <si>
    <t>electricity production, oilIN-ASelectricity, high voltagekWh</t>
  </si>
  <si>
    <t>electricity production, oilIN-BRelectricity, high voltagekWh</t>
  </si>
  <si>
    <t>electricity production, oilIN-CTelectricity, high voltagekWh</t>
  </si>
  <si>
    <t>electricity production, oilIN-DLelectricity, high voltagekWh</t>
  </si>
  <si>
    <t>electricity production, oilIN-DNelectricity, high voltagekWh</t>
  </si>
  <si>
    <t>electricity production, oilIN-GAelectricity, high voltagekWh</t>
  </si>
  <si>
    <t>electricity production, oilIN-GJelectricity, high voltagekWh</t>
  </si>
  <si>
    <t>electricity production, oilIN-HPelectricity, high voltagekWh</t>
  </si>
  <si>
    <t>electricity production, oilIN-HRelectricity, high voltagekWh</t>
  </si>
  <si>
    <t>electricity production, oilIN-JHelectricity, high voltagekWh</t>
  </si>
  <si>
    <t>electricity production, oilIN-JKelectricity, high voltagekWh</t>
  </si>
  <si>
    <t>electricity production, oilIN-KAelectricity, high voltagekWh</t>
  </si>
  <si>
    <t>electricity production, oilIN-KLelectricity, high voltagekWh</t>
  </si>
  <si>
    <t>electricity production, oilIN-MHelectricity, high voltagekWh</t>
  </si>
  <si>
    <t>electricity production, oilIN-MLelectricity, high voltagekWh</t>
  </si>
  <si>
    <t>electricity production, oilIN-MNelectricity, high voltagekWh</t>
  </si>
  <si>
    <t>electricity production, oilIN-MPelectricity, high voltagekWh</t>
  </si>
  <si>
    <t>electricity production, oilIN-MZelectricity, high voltagekWh</t>
  </si>
  <si>
    <t>electricity production, oilIN-NLelectricity, high voltagekWh</t>
  </si>
  <si>
    <t>electricity production, oilIN-ORelectricity, high voltagekWh</t>
  </si>
  <si>
    <t>electricity production, oilIN-PBelectricity, high voltagekWh</t>
  </si>
  <si>
    <t>electricity production, oilIN-RJelectricity, high voltagekWh</t>
  </si>
  <si>
    <t>electricity production, oilIN-SKelectricity, high voltagekWh</t>
  </si>
  <si>
    <t>electricity production, oilIN-TNelectricity, high voltagekWh</t>
  </si>
  <si>
    <t>electricity production, oilIN-UPelectricity, high voltagekWh</t>
  </si>
  <si>
    <t>electricity production, oilIN-UTelectricity, high voltagekWh</t>
  </si>
  <si>
    <t>electricity production, oilIN-WBelectricity, high voltagekWh</t>
  </si>
  <si>
    <t>electricity production, oilIRelectricity, high voltagekWh</t>
  </si>
  <si>
    <t>electricity production, oilISelectricity, high voltagekWh</t>
  </si>
  <si>
    <t>electricity production, oilITelectricity, high voltagekWh</t>
  </si>
  <si>
    <t>electricity production, oilJPelectricity, high voltagekWh</t>
  </si>
  <si>
    <t>electricity production, oilKRelectricity, high voltagekWh</t>
  </si>
  <si>
    <t>electricity production, oilLTelectricity, high voltagekWh</t>
  </si>
  <si>
    <t>electricity production, oilLUelectricity, high voltagekWh</t>
  </si>
  <si>
    <t>electricity production, oilLVelectricity, high voltagekWh</t>
  </si>
  <si>
    <t>electricity production, oilMKelectricity, high voltagekWh</t>
  </si>
  <si>
    <t>electricity production, oilMTelectricity, high voltagekWh</t>
  </si>
  <si>
    <t>electricity production, oilMXelectricity, high voltagekWh</t>
  </si>
  <si>
    <t>electricity production, oilMYelectricity, high voltagekWh</t>
  </si>
  <si>
    <t>electricity production, oilNLelectricity, high voltagekWh</t>
  </si>
  <si>
    <t>electricity production, oilNOelectricity, high voltagekWh</t>
  </si>
  <si>
    <t>electricity production, oilNPelectricity, high voltagekWh</t>
  </si>
  <si>
    <t>electricity production, oilPEelectricity, high voltagekWh</t>
  </si>
  <si>
    <t>electricity production, oilPLelectricity, high voltagekWh</t>
  </si>
  <si>
    <t>electricity production, oilPTelectricity, high voltagekWh</t>
  </si>
  <si>
    <t>electricity production, oilROelectricity, high voltagekWh</t>
  </si>
  <si>
    <t>electricity production, oilRUelectricity, high voltagekWh</t>
  </si>
  <si>
    <t>electricity production, oilRoWelectricity, high voltagekWh</t>
  </si>
  <si>
    <t>electricity production, oilSAelectricity, high voltagekWh</t>
  </si>
  <si>
    <t>electricity production, oilSEelectricity, high voltagekWh</t>
  </si>
  <si>
    <t>electricity production, oilSIelectricity, high voltagekWh</t>
  </si>
  <si>
    <t>electricity production, oilSKelectricity, high voltagekWh</t>
  </si>
  <si>
    <t>electricity production, oilTHelectricity, high voltagekWh</t>
  </si>
  <si>
    <t>electricity production, oilTRelectricity, high voltagekWh</t>
  </si>
  <si>
    <t>electricity production, oilTWelectricity, high voltagekWh</t>
  </si>
  <si>
    <t>electricity production, oilTZelectricity, high voltagekWh</t>
  </si>
  <si>
    <t>electricity production, oilUAelectricity, high voltagekWh</t>
  </si>
  <si>
    <t>electricity production, oilUS-ASCCelectricity, high voltagekWh</t>
  </si>
  <si>
    <t>electricity production, oilUS-HICCelectricity, high voltagekWh</t>
  </si>
  <si>
    <t>electricity production, oilUS-MROelectricity, high voltagekWh</t>
  </si>
  <si>
    <t>electricity production, oilUS-NPCCelectricity, high voltagekWh</t>
  </si>
  <si>
    <t>electricity production, oilUS-RFCelectricity, high voltagekWh</t>
  </si>
  <si>
    <t>electricity production, oilUS-SERCelectricity, high voltagekWh</t>
  </si>
  <si>
    <t>electricity production, oilUS-TREelectricity, high voltagekWh</t>
  </si>
  <si>
    <t>electricity production, oilUS-WECCelectricity, high voltagekWh</t>
  </si>
  <si>
    <t>electricity production, oilZAelectricity, high voltagekWh</t>
  </si>
  <si>
    <t>electricity production, oil, aluminium industryIAI Area, EU27 &amp; EFTAelectricity, high voltage, aluminium industrykWh</t>
  </si>
  <si>
    <t>electricity production, oil, aluminium industry</t>
  </si>
  <si>
    <t>electricity production, oil, aluminium industryIAI Area, Gulf Cooperation Councilelectricity, high voltage, aluminium industrykWh</t>
  </si>
  <si>
    <t>electricity production, oil, aluminium industryUN-OCEANIAelectricity, high voltage, aluminium industrykWh</t>
  </si>
  <si>
    <t>electricity production, peatEEelectricity, high voltagekWh</t>
  </si>
  <si>
    <t>electricity production, peat</t>
  </si>
  <si>
    <t>electricity production, peatFIelectricity, high voltagekWh</t>
  </si>
  <si>
    <t>electricity production, peatRoWelectricity, high voltagekWh</t>
  </si>
  <si>
    <t>electricity production, peatIEelectricity, high voltagekWh</t>
  </si>
  <si>
    <t>electricity production, peatLTelectricity, high voltagekWh</t>
  </si>
  <si>
    <t>electricity production, peatRUelectricity, high voltagekWh</t>
  </si>
  <si>
    <t>electricity production, peatSEelectricity, high voltagekWh</t>
  </si>
  <si>
    <t>electricity production, photovoltaic, 3kWp facade installation, multi-Si, laminated, integratedCHelectricity, low voltagekWh</t>
  </si>
  <si>
    <t>electricity production, photovoltaic, 3kWp facade installation, multi-Si, laminated, integrated</t>
  </si>
  <si>
    <t>electricity production, photovoltaic, 3kWp facade installation, multi-Si, laminated, integratedRoWelectricity, low voltagekWh</t>
  </si>
  <si>
    <t>electricity production, photovoltaic, 3kWp facade installation, multi-Si, panel, mountedCHelectricity, low voltagekWh</t>
  </si>
  <si>
    <t>electricity production, photovoltaic, 3kWp facade installation, multi-Si, panel, mounted</t>
  </si>
  <si>
    <t>electricity production, photovoltaic, 3kWp facade installation, multi-Si, panel, mountedRoWelectricity, low voltagekWh</t>
  </si>
  <si>
    <t>electricity production, photovoltaic, 3kWp facade installation, single-Si, laminated, integratedCHelectricity, low voltagekWh</t>
  </si>
  <si>
    <t>electricity production, photovoltaic, 3kWp facade installation, single-Si, laminated, integrated</t>
  </si>
  <si>
    <t>electricity production, photovoltaic, 3kWp facade installation, single-Si, laminated, integratedRoWelectricity, low voltagekWh</t>
  </si>
  <si>
    <t>electricity production, photovoltaic, 3kWp facade installation, single-Si, panel, mountedCHelectricity, low voltagekWh</t>
  </si>
  <si>
    <t>electricity production, photovoltaic, 3kWp facade installation, single-Si, panel, mounted</t>
  </si>
  <si>
    <t>electricity production, photovoltaic, 3kWp facade installation, single-Si, panel, mountedRoWelectricity, low voltagekWh</t>
  </si>
  <si>
    <t>electricity production, photovoltaic, 3kWp flat-roof installation, multi-SiCHelectricity, low voltagekWh</t>
  </si>
  <si>
    <t>electricity production, photovoltaic, 3kWp flat-roof installation, multi-Si</t>
  </si>
  <si>
    <t>electricity production, photovoltaic, 3kWp flat-roof installation, multi-SiRoWelectricity, low voltagekWh</t>
  </si>
  <si>
    <t>electricity production, photovoltaic, 3kWp flat-roof installation, single-SiCHelectricity, low voltagekWh</t>
  </si>
  <si>
    <t>electricity production, photovoltaic, 3kWp flat-roof installation, single-Si</t>
  </si>
  <si>
    <t>electricity production, photovoltaic, 3kWp flat-roof installation, single-SiRoWelectricity, low voltagekWh</t>
  </si>
  <si>
    <t>electricity production, photovoltaic, 3kWp slanted-roof installation, CIS, panel, mountedCHelectricity, low voltagekWh</t>
  </si>
  <si>
    <t>electricity production, photovoltaic, 3kWp slanted-roof installation, CIS, panel, mounted</t>
  </si>
  <si>
    <t>electricity production, photovoltaic, 3kWp slanted-roof installation, CIS, panel, mountedRoWelectricity, low voltagekWh</t>
  </si>
  <si>
    <t>electricity production, photovoltaic, 3kWp slanted-roof installation, CdTe, laminated, integratedCHelectricity, low voltagekWh</t>
  </si>
  <si>
    <t>electricity production, photovoltaic, 3kWp slanted-roof installation, CdTe, laminated, integrated</t>
  </si>
  <si>
    <t>electricity production, photovoltaic, 3kWp slanted-roof installation, CdTe, laminated, integratedRoWelectricity, low voltagekWh</t>
  </si>
  <si>
    <t>electricity production, photovoltaic, 3kWp slanted-roof installation, a-Si, laminated, integratedCHelectricity, low voltagekWh</t>
  </si>
  <si>
    <t>electricity production, photovoltaic, 3kWp slanted-roof installation, a-Si, laminated, integrated</t>
  </si>
  <si>
    <t>electricity production, photovoltaic, 3kWp slanted-roof installation, a-Si, laminated, integratedRoWelectricity, low voltagekWh</t>
  </si>
  <si>
    <t>electricity production, photovoltaic, 3kWp slanted-roof installation, a-Si, panel, mountedCHelectricity, low voltagekWh</t>
  </si>
  <si>
    <t>electricity production, photovoltaic, 3kWp slanted-roof installation, a-Si, panel, mounted</t>
  </si>
  <si>
    <t>electricity production, photovoltaic, 3kWp slanted-roof installation, a-Si, panel, mountedRoWelectricity, low voltagekWh</t>
  </si>
  <si>
    <t>electricity production, photovoltaic, 3kWp slanted-roof installation, multi-Si, laminated, integratedCHelectricity, low voltagekWh</t>
  </si>
  <si>
    <t>electricity production, photovoltaic, 3kWp slanted-roof installation, multi-Si, laminated, integrated</t>
  </si>
  <si>
    <t>electricity production, photovoltaic, 3kWp slanted-roof installation, multi-Si, laminated, integratedRoWelectricity, low voltagekWh</t>
  </si>
  <si>
    <t>electricity production, photovoltaic, 3kWp slanted-roof installation, multi-Si, panel, mountedATelectricity, low voltagekWh</t>
  </si>
  <si>
    <t>electricity production, photovoltaic, 3kWp slanted-roof installation, multi-Si, panel, mounted</t>
  </si>
  <si>
    <t>electricity production, photovoltaic, 3kWp slanted-roof installation, multi-Si, panel, mountedAUelectricity, low voltagekWh</t>
  </si>
  <si>
    <t>electricity production, photovoltaic, 3kWp slanted-roof installation, multi-Si, panel, mountedBEelectricity, low voltagekWh</t>
  </si>
  <si>
    <t>electricity production, photovoltaic, 3kWp slanted-roof installation, multi-Si, panel, mountedBGelectricity, low voltagekWh</t>
  </si>
  <si>
    <t>electricity production, photovoltaic, 3kWp slanted-roof installation, multi-Si, panel, mountedBR-North-eastern gridelectricity, low voltagekWh</t>
  </si>
  <si>
    <t>electricity production, photovoltaic, 3kWp slanted-roof installation, multi-Si, panel, mountedBR-Northern gridelectricity, low voltagekWh</t>
  </si>
  <si>
    <t>electricity production, photovoltaic, 3kWp slanted-roof installation, multi-Si, panel, mountedBR-South-eastern/Mid-western gridelectricity, low voltagekWh</t>
  </si>
  <si>
    <t>electricity production, photovoltaic, 3kWp slanted-roof installation, multi-Si, panel, mountedBR-Southern gridelectricity, low voltagekWh</t>
  </si>
  <si>
    <t>electricity production, photovoltaic, 3kWp slanted-roof installation, multi-Si, panel, mountedCA-ABelectricity, low voltagekWh</t>
  </si>
  <si>
    <t>electricity production, photovoltaic, 3kWp slanted-roof installation, multi-Si, panel, mountedCA-BCelectricity, low voltagekWh</t>
  </si>
  <si>
    <t>electricity production, photovoltaic, 3kWp slanted-roof installation, multi-Si, panel, mountedCA-MBelectricity, low voltagekWh</t>
  </si>
  <si>
    <t>electricity production, photovoltaic, 3kWp slanted-roof installation, multi-Si, panel, mountedCA-NBelectricity, low voltagekWh</t>
  </si>
  <si>
    <t>electricity production, photovoltaic, 3kWp slanted-roof installation, multi-Si, panel, mountedCA-NSelectricity, low voltagekWh</t>
  </si>
  <si>
    <t>electricity production, photovoltaic, 3kWp slanted-roof installation, multi-Si, panel, mountedCA-NTelectricity, low voltagekWh</t>
  </si>
  <si>
    <t>electricity production, photovoltaic, 3kWp slanted-roof installation, multi-Si, panel, mountedCA-NUelectricity, low voltagekWh</t>
  </si>
  <si>
    <t>electricity production, photovoltaic, 3kWp slanted-roof installation, multi-Si, panel, mountedCA-ONelectricity, low voltagekWh</t>
  </si>
  <si>
    <t>electricity production, photovoltaic, 3kWp slanted-roof installation, multi-Si, panel, mountedCA-PEelectricity, low voltagekWh</t>
  </si>
  <si>
    <t>electricity production, photovoltaic, 3kWp slanted-roof installation, multi-Si, panel, mountedCA-QCelectricity, low voltagekWh</t>
  </si>
  <si>
    <t>electricity production, photovoltaic, 3kWp slanted-roof installation, multi-Si, panel, mountedCA-SKelectricity, low voltagekWh</t>
  </si>
  <si>
    <t>electricity production, photovoltaic, 3kWp slanted-roof installation, multi-Si, panel, mountedCA-YKelectricity, low voltagekWh</t>
  </si>
  <si>
    <t>electricity production, photovoltaic, 3kWp slanted-roof installation, multi-Si, panel, mountedCHelectricity, low voltagekWh</t>
  </si>
  <si>
    <t>electricity production, photovoltaic, 3kWp slanted-roof installation, multi-Si, panel, mountedCLelectricity, low voltagekWh</t>
  </si>
  <si>
    <t>electricity production, photovoltaic, 3kWp slanted-roof installation, multi-Si, panel, mountedCN-AHelectricity, low voltagekWh</t>
  </si>
  <si>
    <t>electricity production, photovoltaic, 3kWp slanted-roof installation, multi-Si, panel, mountedCN-BJelectricity, low voltagekWh</t>
  </si>
  <si>
    <t>electricity production, photovoltaic, 3kWp slanted-roof installation, multi-Si, panel, mountedCN-CQelectricity, low voltagekWh</t>
  </si>
  <si>
    <t>electricity production, photovoltaic, 3kWp slanted-roof installation, multi-Si, panel, mountedCN-FJelectricity, low voltagekWh</t>
  </si>
  <si>
    <t>electricity production, photovoltaic, 3kWp slanted-roof installation, multi-Si, panel, mountedCN-GDelectricity, low voltagekWh</t>
  </si>
  <si>
    <t>electricity production, photovoltaic, 3kWp slanted-roof installation, multi-Si, panel, mountedCN-GSelectricity, low voltagekWh</t>
  </si>
  <si>
    <t>electricity production, photovoltaic, 3kWp slanted-roof installation, multi-Si, panel, mountedCN-GXelectricity, low voltagekWh</t>
  </si>
  <si>
    <t>electricity production, photovoltaic, 3kWp slanted-roof installation, multi-Si, panel, mountedCN-GZelectricity, low voltagekWh</t>
  </si>
  <si>
    <t>electricity production, photovoltaic, 3kWp slanted-roof installation, multi-Si, panel, mountedCN-HAelectricity, low voltagekWh</t>
  </si>
  <si>
    <t>electricity production, photovoltaic, 3kWp slanted-roof installation, multi-Si, panel, mountedCN-HBelectricity, low voltagekWh</t>
  </si>
  <si>
    <t>electricity production, photovoltaic, 3kWp slanted-roof installation, multi-Si, panel, mountedCN-HEelectricity, low voltagekWh</t>
  </si>
  <si>
    <t>electricity production, photovoltaic, 3kWp slanted-roof installation, multi-Si, panel, mountedCN-HLelectricity, low voltagekWh</t>
  </si>
  <si>
    <t>electricity production, photovoltaic, 3kWp slanted-roof installation, multi-Si, panel, mountedCN-HNelectricity, low voltagekWh</t>
  </si>
  <si>
    <t>electricity production, photovoltaic, 3kWp slanted-roof installation, multi-Si, panel, mountedCN-HUelectricity, low voltagekWh</t>
  </si>
  <si>
    <t>electricity production, photovoltaic, 3kWp slanted-roof installation, multi-Si, panel, mountedCN-JLelectricity, low voltagekWh</t>
  </si>
  <si>
    <t>electricity production, photovoltaic, 3kWp slanted-roof installation, multi-Si, panel, mountedCN-JSelectricity, low voltagekWh</t>
  </si>
  <si>
    <t>electricity production, photovoltaic, 3kWp slanted-roof installation, multi-Si, panel, mountedCN-JXelectricity, low voltagekWh</t>
  </si>
  <si>
    <t>electricity production, photovoltaic, 3kWp slanted-roof installation, multi-Si, panel, mountedCN-LNelectricity, low voltagekWh</t>
  </si>
  <si>
    <t>electricity production, photovoltaic, 3kWp slanted-roof installation, multi-Si, panel, mountedCN-NMelectricity, low voltagekWh</t>
  </si>
  <si>
    <t>electricity production, photovoltaic, 3kWp slanted-roof installation, multi-Si, panel, mountedCN-NXelectricity, low voltagekWh</t>
  </si>
  <si>
    <t>electricity production, photovoltaic, 3kWp slanted-roof installation, multi-Si, panel, mountedCN-QHelectricity, low voltagekWh</t>
  </si>
  <si>
    <t>electricity production, photovoltaic, 3kWp slanted-roof installation, multi-Si, panel, mountedCN-SAelectricity, low voltagekWh</t>
  </si>
  <si>
    <t>electricity production, photovoltaic, 3kWp slanted-roof installation, multi-Si, panel, mountedCN-SCelectricity, low voltagekWh</t>
  </si>
  <si>
    <t>electricity production, photovoltaic, 3kWp slanted-roof installation, multi-Si, panel, mountedCN-SDelectricity, low voltagekWh</t>
  </si>
  <si>
    <t>electricity production, photovoltaic, 3kWp slanted-roof installation, multi-Si, panel, mountedCN-SHelectricity, low voltagekWh</t>
  </si>
  <si>
    <t>electricity production, photovoltaic, 3kWp slanted-roof installation, multi-Si, panel, mountedCN-SXelectricity, low voltagekWh</t>
  </si>
  <si>
    <t>electricity production, photovoltaic, 3kWp slanted-roof installation, multi-Si, panel, mountedCN-TJelectricity, low voltagekWh</t>
  </si>
  <si>
    <t>electricity production, photovoltaic, 3kWp slanted-roof installation, multi-Si, panel, mountedCN-XJelectricity, low voltagekWh</t>
  </si>
  <si>
    <t>electricity production, photovoltaic, 3kWp slanted-roof installation, multi-Si, panel, mountedCN-XZelectricity, low voltagekWh</t>
  </si>
  <si>
    <t>electricity production, photovoltaic, 3kWp slanted-roof installation, multi-Si, panel, mountedCN-YNelectricity, low voltagekWh</t>
  </si>
  <si>
    <t>electricity production, photovoltaic, 3kWp slanted-roof installation, multi-Si, panel, mountedCN-ZJelectricity, low voltagekWh</t>
  </si>
  <si>
    <t>electricity production, photovoltaic, 3kWp slanted-roof installation, multi-Si, panel, mountedCYelectricity, low voltagekWh</t>
  </si>
  <si>
    <t>electricity production, photovoltaic, 3kWp slanted-roof installation, multi-Si, panel, mountedCZelectricity, low voltagekWh</t>
  </si>
  <si>
    <t>electricity production, photovoltaic, 3kWp slanted-roof installation, multi-Si, panel, mountedDEelectricity, low voltagekWh</t>
  </si>
  <si>
    <t>electricity production, photovoltaic, 3kWp slanted-roof installation, multi-Si, panel, mountedDKelectricity, low voltagekWh</t>
  </si>
  <si>
    <t>electricity production, photovoltaic, 3kWp slanted-roof installation, multi-Si, panel, mountedESelectricity, low voltagekWh</t>
  </si>
  <si>
    <t>electricity production, photovoltaic, 3kWp slanted-roof installation, multi-Si, panel, mountedFIelectricity, low voltagekWh</t>
  </si>
  <si>
    <t>electricity production, photovoltaic, 3kWp slanted-roof installation, multi-Si, panel, mountedFRelectricity, low voltagekWh</t>
  </si>
  <si>
    <t>electricity production, photovoltaic, 3kWp slanted-roof installation, multi-Si, panel, mountedGBelectricity, low voltagekWh</t>
  </si>
  <si>
    <t>electricity production, photovoltaic, 3kWp slanted-roof installation, multi-Si, panel, mountedGRelectricity, low voltagekWh</t>
  </si>
  <si>
    <t>electricity production, photovoltaic, 3kWp slanted-roof installation, multi-Si, panel, mountedHRelectricity, low voltagekWh</t>
  </si>
  <si>
    <t>electricity production, photovoltaic, 3kWp slanted-roof installation, multi-Si, panel, mountedHUelectricity, low voltagekWh</t>
  </si>
  <si>
    <t>electricity production, photovoltaic, 3kWp slanted-roof installation, multi-Si, panel, mountedIDelectricity, low voltagekWh</t>
  </si>
  <si>
    <t>electricity production, photovoltaic, 3kWp slanted-roof installation, multi-Si, panel, mountedIEelectricity, low voltagekWh</t>
  </si>
  <si>
    <t>electricity production, photovoltaic, 3kWp slanted-roof installation, multi-Si, panel, mountedIN-APelectricity, low voltagekWh</t>
  </si>
  <si>
    <t>electricity production, photovoltaic, 3kWp slanted-roof installation, multi-Si, panel, mountedIN-ARelectricity, low voltagekWh</t>
  </si>
  <si>
    <t>electricity production, photovoltaic, 3kWp slanted-roof installation, multi-Si, panel, mountedIN-ASelectricity, low voltagekWh</t>
  </si>
  <si>
    <t>electricity production, photovoltaic, 3kWp slanted-roof installation, multi-Si, panel, mountedIN-BRelectricity, low voltagekWh</t>
  </si>
  <si>
    <t>electricity production, photovoltaic, 3kWp slanted-roof installation, multi-Si, panel, mountedIN-CHelectricity, low voltagekWh</t>
  </si>
  <si>
    <t>IN-CH</t>
  </si>
  <si>
    <t>electricity production, photovoltaic, 3kWp slanted-roof installation, multi-Si, panel, mountedIN-CTelectricity, low voltagekWh</t>
  </si>
  <si>
    <t>electricity production, photovoltaic, 3kWp slanted-roof installation, multi-Si, panel, mountedIN-DDelectricity, low voltagekWh</t>
  </si>
  <si>
    <t>IN-DD</t>
  </si>
  <si>
    <t>electricity production, photovoltaic, 3kWp slanted-roof installation, multi-Si, panel, mountedIN-DLelectricity, low voltagekWh</t>
  </si>
  <si>
    <t>electricity production, photovoltaic, 3kWp slanted-roof installation, multi-Si, panel, mountedIN-DNelectricity, low voltagekWh</t>
  </si>
  <si>
    <t>electricity production, photovoltaic, 3kWp slanted-roof installation, multi-Si, panel, mountedIN-GJelectricity, low voltagekWh</t>
  </si>
  <si>
    <t>electricity production, photovoltaic, 3kWp slanted-roof installation, multi-Si, panel, mountedIN-HPelectricity, low voltagekWh</t>
  </si>
  <si>
    <t>electricity production, photovoltaic, 3kWp slanted-roof installation, multi-Si, panel, mountedIN-HRelectricity, low voltagekWh</t>
  </si>
  <si>
    <t>electricity production, photovoltaic, 3kWp slanted-roof installation, multi-Si, panel, mountedIN-JHelectricity, low voltagekWh</t>
  </si>
  <si>
    <t>electricity production, photovoltaic, 3kWp slanted-roof installation, multi-Si, panel, mountedIN-KAelectricity, low voltagekWh</t>
  </si>
  <si>
    <t>electricity production, photovoltaic, 3kWp slanted-roof installation, multi-Si, panel, mountedIN-KLelectricity, low voltagekWh</t>
  </si>
  <si>
    <t>electricity production, photovoltaic, 3kWp slanted-roof installation, multi-Si, panel, mountedIN-MHelectricity, low voltagekWh</t>
  </si>
  <si>
    <t>electricity production, photovoltaic, 3kWp slanted-roof installation, multi-Si, panel, mountedIN-MNelectricity, low voltagekWh</t>
  </si>
  <si>
    <t>electricity production, photovoltaic, 3kWp slanted-roof installation, multi-Si, panel, mountedIN-MPelectricity, low voltagekWh</t>
  </si>
  <si>
    <t>electricity production, photovoltaic, 3kWp slanted-roof installation, multi-Si, panel, mountedIN-ORelectricity, low voltagekWh</t>
  </si>
  <si>
    <t>electricity production, photovoltaic, 3kWp slanted-roof installation, multi-Si, panel, mountedIN-PBelectricity, low voltagekWh</t>
  </si>
  <si>
    <t>electricity production, photovoltaic, 3kWp slanted-roof installation, multi-Si, panel, mountedIN-PYelectricity, low voltagekWh</t>
  </si>
  <si>
    <t>electricity production, photovoltaic, 3kWp slanted-roof installation, multi-Si, panel, mountedIN-RJelectricity, low voltagekWh</t>
  </si>
  <si>
    <t>electricity production, photovoltaic, 3kWp slanted-roof installation, multi-Si, panel, mountedIN-TNelectricity, low voltagekWh</t>
  </si>
  <si>
    <t>electricity production, photovoltaic, 3kWp slanted-roof installation, multi-Si, panel, mountedIN-TRelectricity, low voltagekWh</t>
  </si>
  <si>
    <t>electricity production, photovoltaic, 3kWp slanted-roof installation, multi-Si, panel, mountedIN-UPelectricity, low voltagekWh</t>
  </si>
  <si>
    <t>electricity production, photovoltaic, 3kWp slanted-roof installation, multi-Si, panel, mountedIN-UTelectricity, low voltagekWh</t>
  </si>
  <si>
    <t>electricity production, photovoltaic, 3kWp slanted-roof installation, multi-Si, panel, mountedIN-WBelectricity, low voltagekWh</t>
  </si>
  <si>
    <t>electricity production, photovoltaic, 3kWp slanted-roof installation, multi-Si, panel, mountedITelectricity, low voltagekWh</t>
  </si>
  <si>
    <t>electricity production, photovoltaic, 3kWp slanted-roof installation, multi-Si, panel, mountedJPelectricity, low voltagekWh</t>
  </si>
  <si>
    <t>electricity production, photovoltaic, 3kWp slanted-roof installation, multi-Si, panel, mountedKRelectricity, low voltagekWh</t>
  </si>
  <si>
    <t>electricity production, photovoltaic, 3kWp slanted-roof installation, multi-Si, panel, mountedLTelectricity, low voltagekWh</t>
  </si>
  <si>
    <t>electricity production, photovoltaic, 3kWp slanted-roof installation, multi-Si, panel, mountedLUelectricity, low voltagekWh</t>
  </si>
  <si>
    <t>electricity production, photovoltaic, 3kWp slanted-roof installation, multi-Si, panel, mountedLVelectricity, low voltagekWh</t>
  </si>
  <si>
    <t>electricity production, photovoltaic, 3kWp slanted-roof installation, multi-Si, panel, mountedMKelectricity, low voltagekWh</t>
  </si>
  <si>
    <t>electricity production, photovoltaic, 3kWp slanted-roof installation, multi-Si, panel, mountedMTelectricity, low voltagekWh</t>
  </si>
  <si>
    <t>electricity production, photovoltaic, 3kWp slanted-roof installation, multi-Si, panel, mountedMXelectricity, low voltagekWh</t>
  </si>
  <si>
    <t>electricity production, photovoltaic, 3kWp slanted-roof installation, multi-Si, panel, mountedMYelectricity, low voltagekWh</t>
  </si>
  <si>
    <t>electricity production, photovoltaic, 3kWp slanted-roof installation, multi-Si, panel, mountedNLelectricity, low voltagekWh</t>
  </si>
  <si>
    <t>electricity production, photovoltaic, 3kWp slanted-roof installation, multi-Si, panel, mountedNPelectricity, low voltagekWh</t>
  </si>
  <si>
    <t>electricity production, photovoltaic, 3kWp slanted-roof installation, multi-Si, panel, mountedPLelectricity, low voltagekWh</t>
  </si>
  <si>
    <t>electricity production, photovoltaic, 3kWp slanted-roof installation, multi-Si, panel, mountedPTelectricity, low voltagekWh</t>
  </si>
  <si>
    <t>electricity production, photovoltaic, 3kWp slanted-roof installation, multi-Si, panel, mountedROelectricity, low voltagekWh</t>
  </si>
  <si>
    <t>electricity production, photovoltaic, 3kWp slanted-roof installation, multi-Si, panel, mountedRSelectricity, low voltagekWh</t>
  </si>
  <si>
    <t>electricity production, photovoltaic, 3kWp slanted-roof installation, multi-Si, panel, mountedRUelectricity, low voltagekWh</t>
  </si>
  <si>
    <t>electricity production, photovoltaic, 3kWp slanted-roof installation, multi-Si, panel, mountedRoWelectricity, low voltagekWh</t>
  </si>
  <si>
    <t>electricity production, photovoltaic, 3kWp slanted-roof installation, multi-Si, panel, mountedSAelectricity, low voltagekWh</t>
  </si>
  <si>
    <t>electricity production, photovoltaic, 3kWp slanted-roof installation, multi-Si, panel, mountedSEelectricity, low voltagekWh</t>
  </si>
  <si>
    <t>electricity production, photovoltaic, 3kWp slanted-roof installation, multi-Si, panel, mountedSIelectricity, low voltagekWh</t>
  </si>
  <si>
    <t>electricity production, photovoltaic, 3kWp slanted-roof installation, multi-Si, panel, mountedSKelectricity, low voltagekWh</t>
  </si>
  <si>
    <t>electricity production, photovoltaic, 3kWp slanted-roof installation, multi-Si, panel, mountedTHelectricity, low voltagekWh</t>
  </si>
  <si>
    <t>electricity production, photovoltaic, 3kWp slanted-roof installation, multi-Si, panel, mountedTRelectricity, low voltagekWh</t>
  </si>
  <si>
    <t>electricity production, photovoltaic, 3kWp slanted-roof installation, multi-Si, panel, mountedTWelectricity, low voltagekWh</t>
  </si>
  <si>
    <t>electricity production, photovoltaic, 3kWp slanted-roof installation, multi-Si, panel, mountedTZelectricity, low voltagekWh</t>
  </si>
  <si>
    <t>electricity production, photovoltaic, 3kWp slanted-roof installation, multi-Si, panel, mountedUAelectricity, low voltagekWh</t>
  </si>
  <si>
    <t>electricity production, photovoltaic, 3kWp slanted-roof installation, multi-Si, panel, mountedUS-HICCelectricity, low voltagekWh</t>
  </si>
  <si>
    <t>electricity production, photovoltaic, 3kWp slanted-roof installation, multi-Si, panel, mountedUS-NPCCelectricity, low voltagekWh</t>
  </si>
  <si>
    <t>electricity production, photovoltaic, 3kWp slanted-roof installation, multi-Si, panel, mountedUS-RFCelectricity, low voltagekWh</t>
  </si>
  <si>
    <t>electricity production, photovoltaic, 3kWp slanted-roof installation, multi-Si, panel, mountedUS-SERCelectricity, low voltagekWh</t>
  </si>
  <si>
    <t>electricity production, photovoltaic, 3kWp slanted-roof installation, multi-Si, panel, mountedUS-TREelectricity, low voltagekWh</t>
  </si>
  <si>
    <t>electricity production, photovoltaic, 3kWp slanted-roof installation, multi-Si, panel, mountedUS-WECCelectricity, low voltagekWh</t>
  </si>
  <si>
    <t>electricity production, photovoltaic, 3kWp slanted-roof installation, multi-Si, panel, mountedZAelectricity, low voltagekWh</t>
  </si>
  <si>
    <t>electricity production, photovoltaic, 3kWp slanted-roof installation, multi-Si, panel, mounted, renewable energy productCHelectricity, low voltage, renewable energy productskWh</t>
  </si>
  <si>
    <t>electricity production, photovoltaic, 3kWp slanted-roof installation, multi-Si, panel, mounted, renewable energy product</t>
  </si>
  <si>
    <t>electricity, low voltage, renewable energy products</t>
  </si>
  <si>
    <t>electricity production, photovoltaic, 3kWp slanted-roof installation, ribbon-Si, laminated, integratedCHelectricity, low voltagekWh</t>
  </si>
  <si>
    <t>electricity production, photovoltaic, 3kWp slanted-roof installation, ribbon-Si, laminated, integrated</t>
  </si>
  <si>
    <t>electricity production, photovoltaic, 3kWp slanted-roof installation, ribbon-Si, laminated, integratedRoWelectricity, low voltagekWh</t>
  </si>
  <si>
    <t>electricity production, photovoltaic, 3kWp slanted-roof installation, ribbon-Si, panel, mountedCHelectricity, low voltagekWh</t>
  </si>
  <si>
    <t>electricity production, photovoltaic, 3kWp slanted-roof installation, ribbon-Si, panel, mounted</t>
  </si>
  <si>
    <t>electricity production, photovoltaic, 3kWp slanted-roof installation, ribbon-Si, panel, mountedRoWelectricity, low voltagekWh</t>
  </si>
  <si>
    <t>electricity production, photovoltaic, 3kWp slanted-roof installation, single-Si, laminated, integratedCHelectricity, low voltagekWh</t>
  </si>
  <si>
    <t>electricity production, photovoltaic, 3kWp slanted-roof installation, single-Si, laminated, integrated</t>
  </si>
  <si>
    <t>electricity production, photovoltaic, 3kWp slanted-roof installation, single-Si, laminated, integratedRoWelectricity, low voltagekWh</t>
  </si>
  <si>
    <t>electricity production, photovoltaic, 3kWp slanted-roof installation, single-Si, panel, mountedATelectricity, low voltagekWh</t>
  </si>
  <si>
    <t>electricity production, photovoltaic, 3kWp slanted-roof installation, single-Si, panel, mounted</t>
  </si>
  <si>
    <t>electricity production, photovoltaic, 3kWp slanted-roof installation, single-Si, panel, mountedAUelectricity, low voltagekWh</t>
  </si>
  <si>
    <t>electricity production, photovoltaic, 3kWp slanted-roof installation, single-Si, panel, mountedBEelectricity, low voltagekWh</t>
  </si>
  <si>
    <t>electricity production, photovoltaic, 3kWp slanted-roof installation, single-Si, panel, mountedBGelectricity, low voltagekWh</t>
  </si>
  <si>
    <t>electricity production, photovoltaic, 3kWp slanted-roof installation, single-Si, panel, mountedCA-ABelectricity, low voltagekWh</t>
  </si>
  <si>
    <t>electricity production, photovoltaic, 3kWp slanted-roof installation, single-Si, panel, mountedCA-BCelectricity, low voltagekWh</t>
  </si>
  <si>
    <t>electricity production, photovoltaic, 3kWp slanted-roof installation, single-Si, panel, mountedCA-MBelectricity, low voltagekWh</t>
  </si>
  <si>
    <t>electricity production, photovoltaic, 3kWp slanted-roof installation, single-Si, panel, mountedCA-NBelectricity, low voltagekWh</t>
  </si>
  <si>
    <t>electricity production, photovoltaic, 3kWp slanted-roof installation, single-Si, panel, mountedCA-NSelectricity, low voltagekWh</t>
  </si>
  <si>
    <t>electricity production, photovoltaic, 3kWp slanted-roof installation, single-Si, panel, mountedCA-NTelectricity, low voltagekWh</t>
  </si>
  <si>
    <t>electricity production, photovoltaic, 3kWp slanted-roof installation, single-Si, panel, mountedCA-NUelectricity, low voltagekWh</t>
  </si>
  <si>
    <t>electricity production, photovoltaic, 3kWp slanted-roof installation, single-Si, panel, mountedCA-ONelectricity, low voltagekWh</t>
  </si>
  <si>
    <t>electricity production, photovoltaic, 3kWp slanted-roof installation, single-Si, panel, mountedCA-PEelectricity, low voltagekWh</t>
  </si>
  <si>
    <t>electricity production, photovoltaic, 3kWp slanted-roof installation, single-Si, panel, mountedCA-QCelectricity, low voltagekWh</t>
  </si>
  <si>
    <t>electricity production, photovoltaic, 3kWp slanted-roof installation, single-Si, panel, mountedCA-SKelectricity, low voltagekWh</t>
  </si>
  <si>
    <t>electricity production, photovoltaic, 3kWp slanted-roof installation, single-Si, panel, mountedCA-YKelectricity, low voltagekWh</t>
  </si>
  <si>
    <t>electricity production, photovoltaic, 3kWp slanted-roof installation, single-Si, panel, mountedCHelectricity, low voltagekWh</t>
  </si>
  <si>
    <t>electricity production, photovoltaic, 3kWp slanted-roof installation, single-Si, panel, mountedCLelectricity, low voltagekWh</t>
  </si>
  <si>
    <t>electricity production, photovoltaic, 3kWp slanted-roof installation, single-Si, panel, mountedCN-AHelectricity, low voltagekWh</t>
  </si>
  <si>
    <t>electricity production, photovoltaic, 3kWp slanted-roof installation, single-Si, panel, mountedCN-BJelectricity, low voltagekWh</t>
  </si>
  <si>
    <t>electricity production, photovoltaic, 3kWp slanted-roof installation, single-Si, panel, mountedCN-CQelectricity, low voltagekWh</t>
  </si>
  <si>
    <t>electricity production, photovoltaic, 3kWp slanted-roof installation, single-Si, panel, mountedCN-FJelectricity, low voltagekWh</t>
  </si>
  <si>
    <t>electricity production, photovoltaic, 3kWp slanted-roof installation, single-Si, panel, mountedCN-GDelectricity, low voltagekWh</t>
  </si>
  <si>
    <t>electricity production, photovoltaic, 3kWp slanted-roof installation, single-Si, panel, mountedCN-GSelectricity, low voltagekWh</t>
  </si>
  <si>
    <t>electricity production, photovoltaic, 3kWp slanted-roof installation, single-Si, panel, mountedCN-GXelectricity, low voltagekWh</t>
  </si>
  <si>
    <t>electricity production, photovoltaic, 3kWp slanted-roof installation, single-Si, panel, mountedCN-GZelectricity, low voltagekWh</t>
  </si>
  <si>
    <t>electricity production, photovoltaic, 3kWp slanted-roof installation, single-Si, panel, mountedCN-HAelectricity, low voltagekWh</t>
  </si>
  <si>
    <t>electricity production, photovoltaic, 3kWp slanted-roof installation, single-Si, panel, mountedCN-HBelectricity, low voltagekWh</t>
  </si>
  <si>
    <t>electricity production, photovoltaic, 3kWp slanted-roof installation, single-Si, panel, mountedCN-HEelectricity, low voltagekWh</t>
  </si>
  <si>
    <t>electricity production, photovoltaic, 3kWp slanted-roof installation, single-Si, panel, mountedCN-HLelectricity, low voltagekWh</t>
  </si>
  <si>
    <t>electricity production, photovoltaic, 3kWp slanted-roof installation, single-Si, panel, mountedCN-HNelectricity, low voltagekWh</t>
  </si>
  <si>
    <t>electricity production, photovoltaic, 3kWp slanted-roof installation, single-Si, panel, mountedCN-HUelectricity, low voltagekWh</t>
  </si>
  <si>
    <t>electricity production, photovoltaic, 3kWp slanted-roof installation, single-Si, panel, mountedCN-JLelectricity, low voltagekWh</t>
  </si>
  <si>
    <t>electricity production, photovoltaic, 3kWp slanted-roof installation, single-Si, panel, mountedCN-JSelectricity, low voltagekWh</t>
  </si>
  <si>
    <t>electricity production, photovoltaic, 3kWp slanted-roof installation, single-Si, panel, mountedCN-JXelectricity, low voltagekWh</t>
  </si>
  <si>
    <t>electricity production, photovoltaic, 3kWp slanted-roof installation, single-Si, panel, mountedCN-LNelectricity, low voltagekWh</t>
  </si>
  <si>
    <t>electricity production, photovoltaic, 3kWp slanted-roof installation, single-Si, panel, mountedCN-NMelectricity, low voltagekWh</t>
  </si>
  <si>
    <t>electricity production, photovoltaic, 3kWp slanted-roof installation, single-Si, panel, mountedCN-NXelectricity, low voltagekWh</t>
  </si>
  <si>
    <t>electricity production, photovoltaic, 3kWp slanted-roof installation, single-Si, panel, mountedCN-QHelectricity, low voltagekWh</t>
  </si>
  <si>
    <t>electricity production, photovoltaic, 3kWp slanted-roof installation, single-Si, panel, mountedCN-SAelectricity, low voltagekWh</t>
  </si>
  <si>
    <t>electricity production, photovoltaic, 3kWp slanted-roof installation, single-Si, panel, mountedCN-SCelectricity, low voltagekWh</t>
  </si>
  <si>
    <t>electricity production, photovoltaic, 3kWp slanted-roof installation, single-Si, panel, mountedCN-SDelectricity, low voltagekWh</t>
  </si>
  <si>
    <t>electricity production, photovoltaic, 3kWp slanted-roof installation, single-Si, panel, mountedCN-SHelectricity, low voltagekWh</t>
  </si>
  <si>
    <t>electricity production, photovoltaic, 3kWp slanted-roof installation, single-Si, panel, mountedCN-SXelectricity, low voltagekWh</t>
  </si>
  <si>
    <t>electricity production, photovoltaic, 3kWp slanted-roof installation, single-Si, panel, mountedCN-TJelectricity, low voltagekWh</t>
  </si>
  <si>
    <t>electricity production, photovoltaic, 3kWp slanted-roof installation, single-Si, panel, mountedCN-XJelectricity, low voltagekWh</t>
  </si>
  <si>
    <t>electricity production, photovoltaic, 3kWp slanted-roof installation, single-Si, panel, mountedCN-XZelectricity, low voltagekWh</t>
  </si>
  <si>
    <t>electricity production, photovoltaic, 3kWp slanted-roof installation, single-Si, panel, mountedCN-YNelectricity, low voltagekWh</t>
  </si>
  <si>
    <t>electricity production, photovoltaic, 3kWp slanted-roof installation, single-Si, panel, mountedCN-ZJelectricity, low voltagekWh</t>
  </si>
  <si>
    <t>electricity production, photovoltaic, 3kWp slanted-roof installation, single-Si, panel, mountedCYelectricity, low voltagekWh</t>
  </si>
  <si>
    <t>electricity production, photovoltaic, 3kWp slanted-roof installation, single-Si, panel, mountedCZelectricity, low voltagekWh</t>
  </si>
  <si>
    <t>electricity production, photovoltaic, 3kWp slanted-roof installation, single-Si, panel, mountedDEelectricity, low voltagekWh</t>
  </si>
  <si>
    <t>electricity production, photovoltaic, 3kWp slanted-roof installation, single-Si, panel, mountedDKelectricity, low voltagekWh</t>
  </si>
  <si>
    <t>electricity production, photovoltaic, 3kWp slanted-roof installation, single-Si, panel, mountedESelectricity, low voltagekWh</t>
  </si>
  <si>
    <t>electricity production, photovoltaic, 3kWp slanted-roof installation, single-Si, panel, mountedFIelectricity, low voltagekWh</t>
  </si>
  <si>
    <t>electricity production, photovoltaic, 3kWp slanted-roof installation, single-Si, panel, mountedFRelectricity, low voltagekWh</t>
  </si>
  <si>
    <t>electricity production, photovoltaic, 3kWp slanted-roof installation, single-Si, panel, mountedGBelectricity, low voltagekWh</t>
  </si>
  <si>
    <t>electricity production, photovoltaic, 3kWp slanted-roof installation, single-Si, panel, mountedGRelectricity, low voltagekWh</t>
  </si>
  <si>
    <t>electricity production, photovoltaic, 3kWp slanted-roof installation, single-Si, panel, mountedHRelectricity, low voltagekWh</t>
  </si>
  <si>
    <t>electricity production, photovoltaic, 3kWp slanted-roof installation, single-Si, panel, mountedHUelectricity, low voltagekWh</t>
  </si>
  <si>
    <t>electricity production, photovoltaic, 3kWp slanted-roof installation, single-Si, panel, mountedIDelectricity, low voltagekWh</t>
  </si>
  <si>
    <t>electricity production, photovoltaic, 3kWp slanted-roof installation, single-Si, panel, mountedITelectricity, low voltagekWh</t>
  </si>
  <si>
    <t>electricity production, photovoltaic, 3kWp slanted-roof installation, single-Si, panel, mountedJPelectricity, low voltagekWh</t>
  </si>
  <si>
    <t>electricity production, photovoltaic, 3kWp slanted-roof installation, single-Si, panel, mountedKRelectricity, low voltagekWh</t>
  </si>
  <si>
    <t>electricity production, photovoltaic, 3kWp slanted-roof installation, single-Si, panel, mountedLTelectricity, low voltagekWh</t>
  </si>
  <si>
    <t>electricity production, photovoltaic, 3kWp slanted-roof installation, single-Si, panel, mountedLUelectricity, low voltagekWh</t>
  </si>
  <si>
    <t>electricity production, photovoltaic, 3kWp slanted-roof installation, single-Si, panel, mountedMKelectricity, low voltagekWh</t>
  </si>
  <si>
    <t>electricity production, photovoltaic, 3kWp slanted-roof installation, single-Si, panel, mountedMTelectricity, low voltagekWh</t>
  </si>
  <si>
    <t>electricity production, photovoltaic, 3kWp slanted-roof installation, single-Si, panel, mountedMXelectricity, low voltagekWh</t>
  </si>
  <si>
    <t>electricity production, photovoltaic, 3kWp slanted-roof installation, single-Si, panel, mountedMYelectricity, low voltagekWh</t>
  </si>
  <si>
    <t>electricity production, photovoltaic, 3kWp slanted-roof installation, single-Si, panel, mountedNLelectricity, low voltagekWh</t>
  </si>
  <si>
    <t>electricity production, photovoltaic, 3kWp slanted-roof installation, single-Si, panel, mountedPLelectricity, low voltagekWh</t>
  </si>
  <si>
    <t>electricity production, photovoltaic, 3kWp slanted-roof installation, single-Si, panel, mountedPTelectricity, low voltagekWh</t>
  </si>
  <si>
    <t>electricity production, photovoltaic, 3kWp slanted-roof installation, single-Si, panel, mountedROelectricity, low voltagekWh</t>
  </si>
  <si>
    <t>electricity production, photovoltaic, 3kWp slanted-roof installation, single-Si, panel, mountedRSelectricity, low voltagekWh</t>
  </si>
  <si>
    <t>electricity production, photovoltaic, 3kWp slanted-roof installation, single-Si, panel, mountedRUelectricity, low voltagekWh</t>
  </si>
  <si>
    <t>electricity production, photovoltaic, 3kWp slanted-roof installation, single-Si, panel, mountedRoWelectricity, low voltagekWh</t>
  </si>
  <si>
    <t>electricity production, photovoltaic, 3kWp slanted-roof installation, single-Si, panel, mountedSAelectricity, low voltagekWh</t>
  </si>
  <si>
    <t>electricity production, photovoltaic, 3kWp slanted-roof installation, single-Si, panel, mountedSEelectricity, low voltagekWh</t>
  </si>
  <si>
    <t>electricity production, photovoltaic, 3kWp slanted-roof installation, single-Si, panel, mountedSIelectricity, low voltagekWh</t>
  </si>
  <si>
    <t>electricity production, photovoltaic, 3kWp slanted-roof installation, single-Si, panel, mountedSKelectricity, low voltagekWh</t>
  </si>
  <si>
    <t>electricity production, photovoltaic, 3kWp slanted-roof installation, single-Si, panel, mountedTHelectricity, low voltagekWh</t>
  </si>
  <si>
    <t>electricity production, photovoltaic, 3kWp slanted-roof installation, single-Si, panel, mountedTRelectricity, low voltagekWh</t>
  </si>
  <si>
    <t>electricity production, photovoltaic, 3kWp slanted-roof installation, single-Si, panel, mountedTWelectricity, low voltagekWh</t>
  </si>
  <si>
    <t>electricity production, photovoltaic, 3kWp slanted-roof installation, single-Si, panel, mountedTZelectricity, low voltagekWh</t>
  </si>
  <si>
    <t>electricity production, photovoltaic, 3kWp slanted-roof installation, single-Si, panel, mountedUAelectricity, low voltagekWh</t>
  </si>
  <si>
    <t>electricity production, photovoltaic, 3kWp slanted-roof installation, single-Si, panel, mountedUS-HICCelectricity, low voltagekWh</t>
  </si>
  <si>
    <t>electricity production, photovoltaic, 3kWp slanted-roof installation, single-Si, panel, mountedUS-NPCCelectricity, low voltagekWh</t>
  </si>
  <si>
    <t>electricity production, photovoltaic, 3kWp slanted-roof installation, single-Si, panel, mountedUS-RFCelectricity, low voltagekWh</t>
  </si>
  <si>
    <t>electricity production, photovoltaic, 3kWp slanted-roof installation, single-Si, panel, mountedUS-SERCelectricity, low voltagekWh</t>
  </si>
  <si>
    <t>electricity production, photovoltaic, 3kWp slanted-roof installation, single-Si, panel, mountedUS-TREelectricity, low voltagekWh</t>
  </si>
  <si>
    <t>electricity production, photovoltaic, 3kWp slanted-roof installation, single-Si, panel, mountedUS-WECCelectricity, low voltagekWh</t>
  </si>
  <si>
    <t>electricity production, photovoltaic, 3kWp slanted-roof installation, single-Si, panel, mountedZAelectricity, low voltagekWh</t>
  </si>
  <si>
    <t>electricity production, photovoltaic, 3kWp slanted-roof installation, single-Si, panel, mounted, renewable energy producCHelectricity, low voltage, renewable energy productskWh</t>
  </si>
  <si>
    <t>electricity production, photovoltaic, 3kWp slanted-roof installation, single-Si, panel, mounted, renewable energy produc</t>
  </si>
  <si>
    <t>electricity production, photovoltaic, 570kWp open ground installation, multi-SiARelectricity, low voltagekWh</t>
  </si>
  <si>
    <t>electricity production, photovoltaic, 570kWp open ground installation, multi-SiATelectricity, low voltagekWh</t>
  </si>
  <si>
    <t>electricity production, photovoltaic, 570kWp open ground installation, multi-SiAUelectricity, low voltagekWh</t>
  </si>
  <si>
    <t>electricity production, photovoltaic, 570kWp open ground installation, multi-SiBEelectricity, low voltagekWh</t>
  </si>
  <si>
    <t>electricity production, photovoltaic, 570kWp open ground installation, multi-SiCA-ABelectricity, low voltagekWh</t>
  </si>
  <si>
    <t>electricity production, photovoltaic, 570kWp open ground installation, multi-SiCA-BCelectricity, low voltagekWh</t>
  </si>
  <si>
    <t>electricity production, photovoltaic, 570kWp open ground installation, multi-SiCA-MBelectricity, low voltagekWh</t>
  </si>
  <si>
    <t>electricity production, photovoltaic, 570kWp open ground installation, multi-SiCA-NBelectricity, low voltagekWh</t>
  </si>
  <si>
    <t>electricity production, photovoltaic, 570kWp open ground installation, multi-SiCA-NSelectricity, low voltagekWh</t>
  </si>
  <si>
    <t>electricity production, photovoltaic, 570kWp open ground installation, multi-SiCA-NTelectricity, low voltagekWh</t>
  </si>
  <si>
    <t>electricity production, photovoltaic, 570kWp open ground installation, multi-SiCA-NUelectricity, low voltagekWh</t>
  </si>
  <si>
    <t>electricity production, photovoltaic, 570kWp open ground installation, multi-SiCA-ONelectricity, low voltagekWh</t>
  </si>
  <si>
    <t>electricity production, photovoltaic, 570kWp open ground installation, multi-SiCA-PEelectricity, low voltagekWh</t>
  </si>
  <si>
    <t>electricity production, photovoltaic, 570kWp open ground installation, multi-SiCA-QCelectricity, low voltagekWh</t>
  </si>
  <si>
    <t>electricity production, photovoltaic, 570kWp open ground installation, multi-SiCA-SKelectricity, low voltagekWh</t>
  </si>
  <si>
    <t>electricity production, photovoltaic, 570kWp open ground installation, multi-SiCA-YKelectricity, low voltagekWh</t>
  </si>
  <si>
    <t>electricity production, photovoltaic, 570kWp open ground installation, multi-SiCN-AHelectricity, low voltagekWh</t>
  </si>
  <si>
    <t>electricity production, photovoltaic, 570kWp open ground installation, multi-SiCN-BJelectricity, low voltagekWh</t>
  </si>
  <si>
    <t>electricity production, photovoltaic, 570kWp open ground installation, multi-SiCN-CQelectricity, low voltagekWh</t>
  </si>
  <si>
    <t>electricity production, photovoltaic, 570kWp open ground installation, multi-SiCN-FJelectricity, low voltagekWh</t>
  </si>
  <si>
    <t>electricity production, photovoltaic, 570kWp open ground installation, multi-SiCN-GDelectricity, low voltagekWh</t>
  </si>
  <si>
    <t>electricity production, photovoltaic, 570kWp open ground installation, multi-SiCN-GSelectricity, low voltagekWh</t>
  </si>
  <si>
    <t>electricity production, photovoltaic, 570kWp open ground installation, multi-SiCN-GXelectricity, low voltagekWh</t>
  </si>
  <si>
    <t>electricity production, photovoltaic, 570kWp open ground installation, multi-SiCN-GZelectricity, low voltagekWh</t>
  </si>
  <si>
    <t>electricity production, photovoltaic, 570kWp open ground installation, multi-SiCN-HAelectricity, low voltagekWh</t>
  </si>
  <si>
    <t>electricity production, photovoltaic, 570kWp open ground installation, multi-SiCN-HBelectricity, low voltagekWh</t>
  </si>
  <si>
    <t>electricity production, photovoltaic, 570kWp open ground installation, multi-SiCN-HEelectricity, low voltagekWh</t>
  </si>
  <si>
    <t>electricity production, photovoltaic, 570kWp open ground installation, multi-SiCN-HLelectricity, low voltagekWh</t>
  </si>
  <si>
    <t>electricity production, photovoltaic, 570kWp open ground installation, multi-SiCN-HNelectricity, low voltagekWh</t>
  </si>
  <si>
    <t>electricity production, photovoltaic, 570kWp open ground installation, multi-SiCN-HUelectricity, low voltagekWh</t>
  </si>
  <si>
    <t>electricity production, photovoltaic, 570kWp open ground installation, multi-SiCN-JLelectricity, low voltagekWh</t>
  </si>
  <si>
    <t>electricity production, photovoltaic, 570kWp open ground installation, multi-SiCN-JSelectricity, low voltagekWh</t>
  </si>
  <si>
    <t>electricity production, photovoltaic, 570kWp open ground installation, multi-SiCN-JXelectricity, low voltagekWh</t>
  </si>
  <si>
    <t>electricity production, photovoltaic, 570kWp open ground installation, multi-SiCN-LNelectricity, low voltagekWh</t>
  </si>
  <si>
    <t>electricity production, photovoltaic, 570kWp open ground installation, multi-SiCN-NMelectricity, low voltagekWh</t>
  </si>
  <si>
    <t>electricity production, photovoltaic, 570kWp open ground installation, multi-SiCN-NXelectricity, low voltagekWh</t>
  </si>
  <si>
    <t>electricity production, photovoltaic, 570kWp open ground installation, multi-SiCN-QHelectricity, low voltagekWh</t>
  </si>
  <si>
    <t>electricity production, photovoltaic, 570kWp open ground installation, multi-SiCN-SAelectricity, low voltagekWh</t>
  </si>
  <si>
    <t>electricity production, photovoltaic, 570kWp open ground installation, multi-SiCN-SCelectricity, low voltagekWh</t>
  </si>
  <si>
    <t>electricity production, photovoltaic, 570kWp open ground installation, multi-SiCN-SDelectricity, low voltagekWh</t>
  </si>
  <si>
    <t>electricity production, photovoltaic, 570kWp open ground installation, multi-SiCN-SHelectricity, low voltagekWh</t>
  </si>
  <si>
    <t>electricity production, photovoltaic, 570kWp open ground installation, multi-SiCN-SXelectricity, low voltagekWh</t>
  </si>
  <si>
    <t>electricity production, photovoltaic, 570kWp open ground installation, multi-SiCN-TJelectricity, low voltagekWh</t>
  </si>
  <si>
    <t>electricity production, photovoltaic, 570kWp open ground installation, multi-SiCN-XJelectricity, low voltagekWh</t>
  </si>
  <si>
    <t>electricity production, photovoltaic, 570kWp open ground installation, multi-SiCN-XZelectricity, low voltagekWh</t>
  </si>
  <si>
    <t>electricity production, photovoltaic, 570kWp open ground installation, multi-SiCN-YNelectricity, low voltagekWh</t>
  </si>
  <si>
    <t>electricity production, photovoltaic, 570kWp open ground installation, multi-SiCN-ZJelectricity, low voltagekWh</t>
  </si>
  <si>
    <t>electricity production, photovoltaic, 570kWp open ground installation, multi-SiDEelectricity, low voltagekWh</t>
  </si>
  <si>
    <t>electricity production, photovoltaic, 570kWp open ground installation, multi-SiESelectricity, low voltagekWh</t>
  </si>
  <si>
    <t>electricity production, photovoltaic, 570kWp open ground installation, multi-SiFRelectricity, low voltagekWh</t>
  </si>
  <si>
    <t>electricity production, photovoltaic, 570kWp open ground installation, multi-SiGBelectricity, low voltagekWh</t>
  </si>
  <si>
    <t>electricity production, photovoltaic, 570kWp open ground installation, multi-SiITelectricity, low voltagekWh</t>
  </si>
  <si>
    <t>electricity production, photovoltaic, 570kWp open ground installation, multi-SiJPelectricity, low voltagekWh</t>
  </si>
  <si>
    <t>electricity production, photovoltaic, 570kWp open ground installation, multi-SiKRelectricity, low voltagekWh</t>
  </si>
  <si>
    <t>electricity production, photovoltaic, 570kWp open ground installation, multi-SiMXelectricity, low voltagekWh</t>
  </si>
  <si>
    <t>electricity production, photovoltaic, 570kWp open ground installation, multi-SiNLelectricity, low voltagekWh</t>
  </si>
  <si>
    <t>electricity production, photovoltaic, 570kWp open ground installation, multi-SiPTelectricity, low voltagekWh</t>
  </si>
  <si>
    <t>electricity production, photovoltaic, 570kWp open ground installation, multi-SiRoWelectricity, low voltagekWh</t>
  </si>
  <si>
    <t>electricity production, photovoltaic, 570kWp open ground installation, multi-SiSEelectricity, low voltagekWh</t>
  </si>
  <si>
    <t>electricity production, photovoltaic, 570kWp open ground installation, multi-SiUS-HICCelectricity, low voltagekWh</t>
  </si>
  <si>
    <t>electricity production, photovoltaic, 570kWp open ground installation, multi-SiUS-NPCCelectricity, low voltagekWh</t>
  </si>
  <si>
    <t>electricity production, photovoltaic, 570kWp open ground installation, multi-SiUS-RFCelectricity, low voltagekWh</t>
  </si>
  <si>
    <t>electricity production, photovoltaic, 570kWp open ground installation, multi-SiUS-SERCelectricity, low voltagekWh</t>
  </si>
  <si>
    <t>electricity production, photovoltaic, 570kWp open ground installation, multi-SiUS-WECCelectricity, low voltagekWh</t>
  </si>
  <si>
    <t>electricity production, solar thermal parabolic trough, 50 MWESelectricity, high voltagekWh</t>
  </si>
  <si>
    <t>electricity production, solar thermal parabolic trough, 50 MW</t>
  </si>
  <si>
    <t>electricity production, solar thermal parabolic trough, 50 MWRoWelectricity, high voltagekWh</t>
  </si>
  <si>
    <t>electricity production, solar thermal parabolic trough, 50 MWUS-SERCelectricity, high voltagekWh</t>
  </si>
  <si>
    <t>electricity production, solar thermal parabolic trough, 50 MWUS-WECCelectricity, high voltagekWh</t>
  </si>
  <si>
    <t>electricity production, solar thermal parabolic trough, 50 MWZAelectricity, high voltagekWh</t>
  </si>
  <si>
    <t>electricity production, solar tower power plant, 20 MWAUelectricity, high voltagekWh</t>
  </si>
  <si>
    <t>electricity production, solar tower power plant, 20 MW</t>
  </si>
  <si>
    <t>electricity production, solar tower power plant, 20 MWESelectricity, high voltagekWh</t>
  </si>
  <si>
    <t>electricity production, solar tower power plant, 20 MWRoWelectricity, high voltagekWh</t>
  </si>
  <si>
    <t>electricity production, solar tower power plant, 20 MWUS-WECCelectricity, high voltagekWh</t>
  </si>
  <si>
    <t>electricity production, solar tower power plant, 20 MWZAelectricity, high voltagekWh</t>
  </si>
  <si>
    <t>electricity production, wind, 1-3MW turbine, offshoreBEelectricity, high voltagekWh</t>
  </si>
  <si>
    <t>electricity production, wind, 1-3MW turbine, offshore</t>
  </si>
  <si>
    <t>electricity production, wind, 1-3MW turbine, offshoreCN-FJelectricity, high voltagekWh</t>
  </si>
  <si>
    <t>electricity production, wind, 1-3MW turbine, offshoreCN-GDelectricity, high voltagekWh</t>
  </si>
  <si>
    <t>electricity production, wind, 1-3MW turbine, offshoreCN-HBelectricity, high voltagekWh</t>
  </si>
  <si>
    <t>electricity production, wind, 1-3MW turbine, offshoreCN-JSelectricity, high voltagekWh</t>
  </si>
  <si>
    <t>electricity production, wind, 1-3MW turbine, offshoreCN-LNelectricity, high voltagekWh</t>
  </si>
  <si>
    <t>electricity production, wind, 1-3MW turbine, offshoreCN-SDelectricity, high voltagekWh</t>
  </si>
  <si>
    <t>electricity production, wind, 1-3MW turbine, offshoreCN-SHelectricity, high voltagekWh</t>
  </si>
  <si>
    <t>electricity production, wind, 1-3MW turbine, offshoreCN-TJelectricity, high voltagekWh</t>
  </si>
  <si>
    <t>electricity production, wind, 1-3MW turbine, offshoreCN-ZJelectricity, high voltagekWh</t>
  </si>
  <si>
    <t>electricity production, wind, 1-3MW turbine, offshoreDEelectricity, high voltagekWh</t>
  </si>
  <si>
    <t>electricity production, wind, 1-3MW turbine, offshoreDKelectricity, high voltagekWh</t>
  </si>
  <si>
    <t>electricity production, wind, 1-3MW turbine, offshoreEEelectricity, high voltagekWh</t>
  </si>
  <si>
    <t>electricity production, wind, 1-3MW turbine, offshoreESelectricity, high voltagekWh</t>
  </si>
  <si>
    <t>electricity production, wind, 1-3MW turbine, offshoreFIelectricity, high voltagekWh</t>
  </si>
  <si>
    <t>electricity production, wind, 1-3MW turbine, offshoreFRelectricity, high voltagekWh</t>
  </si>
  <si>
    <t>electricity production, wind, 1-3MW turbine, offshoreGBelectricity, high voltagekWh</t>
  </si>
  <si>
    <t>electricity production, wind, 1-3MW turbine, offshoreIEelectricity, high voltagekWh</t>
  </si>
  <si>
    <t>electricity production, wind, 1-3MW turbine, offshoreJPelectricity, high voltagekWh</t>
  </si>
  <si>
    <t>electricity production, wind, 1-3MW turbine, offshoreKRelectricity, high voltagekWh</t>
  </si>
  <si>
    <t>electricity production, wind, 1-3MW turbine, offshoreNLelectricity, high voltagekWh</t>
  </si>
  <si>
    <t>electricity production, wind, 1-3MW turbine, offshoreNOelectricity, high voltagekWh</t>
  </si>
  <si>
    <t>electricity production, wind, 1-3MW turbine, offshorePLelectricity, high voltagekWh</t>
  </si>
  <si>
    <t>electricity production, wind, 1-3MW turbine, offshorePTelectricity, high voltagekWh</t>
  </si>
  <si>
    <t>electricity production, wind, 1-3MW turbine, offshoreRoWelectricity, high voltagekWh</t>
  </si>
  <si>
    <t>electricity production, wind, 1-3MW turbine, offshoreSEelectricity, high voltagekWh</t>
  </si>
  <si>
    <t>electricity production, wind, 1-3MW turbine, onshoreARelectricity, high voltagekWh</t>
  </si>
  <si>
    <t>electricity production, wind, 1-3MW turbine, onshoreATelectricity, high voltagekWh</t>
  </si>
  <si>
    <t>electricity production, wind, 1-3MW turbine, onshoreAUelectricity, high voltagekWh</t>
  </si>
  <si>
    <t>electricity production, wind, 1-3MW turbine, onshoreBEelectricity, high voltagekWh</t>
  </si>
  <si>
    <t>electricity production, wind, 1-3MW turbine, onshoreBGelectricity, high voltagekWh</t>
  </si>
  <si>
    <t>electricity production, wind, 1-3MW turbine, onshoreBR-North-eastern gridelectricity, high voltagekWh</t>
  </si>
  <si>
    <t>electricity production, wind, 1-3MW turbine, onshoreBR-Southern gridelectricity, high voltagekWh</t>
  </si>
  <si>
    <t>electricity production, wind, 1-3MW turbine, onshoreCA-ABelectricity, high voltagekWh</t>
  </si>
  <si>
    <t>electricity production, wind, 1-3MW turbine, onshoreCA-BCelectricity, high voltagekWh</t>
  </si>
  <si>
    <t>electricity production, wind, 1-3MW turbine, onshoreCA-MBelectricity, high voltagekWh</t>
  </si>
  <si>
    <t>electricity production, wind, 1-3MW turbine, onshoreCA-NBelectricity, high voltagekWh</t>
  </si>
  <si>
    <t>electricity production, wind, 1-3MW turbine, onshoreCA-NFelectricity, high voltagekWh</t>
  </si>
  <si>
    <t>electricity production, wind, 1-3MW turbine, onshoreCA-NSelectricity, high voltagekWh</t>
  </si>
  <si>
    <t>electricity production, wind, 1-3MW turbine, onshoreCA-NTelectricity, high voltagekWh</t>
  </si>
  <si>
    <t>electricity production, wind, 1-3MW turbine, onshoreCA-ONelectricity, high voltagekWh</t>
  </si>
  <si>
    <t>electricity production, wind, 1-3MW turbine, onshoreCA-PEelectricity, high voltagekWh</t>
  </si>
  <si>
    <t>electricity production, wind, 1-3MW turbine, onshoreCA-QCelectricity, high voltagekWh</t>
  </si>
  <si>
    <t>electricity production, wind, 1-3MW turbine, onshoreCA-SKelectricity, high voltagekWh</t>
  </si>
  <si>
    <t>electricity production, wind, 1-3MW turbine, onshoreCA-YKelectricity, high voltagekWh</t>
  </si>
  <si>
    <t>electricity production, wind, 1-3MW turbine, onshoreCHelectricity, high voltagekWh</t>
  </si>
  <si>
    <t>electricity production, wind, 1-3MW turbine, onshoreCLelectricity, high voltagekWh</t>
  </si>
  <si>
    <t>electricity production, wind, 1-3MW turbine, onshoreCN-AHelectricity, high voltagekWh</t>
  </si>
  <si>
    <t>electricity production, wind, 1-3MW turbine, onshoreCN-BJelectricity, high voltagekWh</t>
  </si>
  <si>
    <t>electricity production, wind, 1-3MW turbine, onshoreCN-CQelectricity, high voltagekWh</t>
  </si>
  <si>
    <t>electricity production, wind, 1-3MW turbine, onshoreCN-FJelectricity, high voltagekWh</t>
  </si>
  <si>
    <t>electricity production, wind, 1-3MW turbine, onshoreCN-GDelectricity, high voltagekWh</t>
  </si>
  <si>
    <t>electricity production, wind, 1-3MW turbine, onshoreCN-GSelectricity, high voltagekWh</t>
  </si>
  <si>
    <t>electricity production, wind, 1-3MW turbine, onshoreCN-GXelectricity, high voltagekWh</t>
  </si>
  <si>
    <t>electricity production, wind, 1-3MW turbine, onshoreCN-GZelectricity, high voltagekWh</t>
  </si>
  <si>
    <t>electricity production, wind, 1-3MW turbine, onshoreCN-HAelectricity, high voltagekWh</t>
  </si>
  <si>
    <t>electricity production, wind, 1-3MW turbine, onshoreCN-HBelectricity, high voltagekWh</t>
  </si>
  <si>
    <t>electricity production, wind, 1-3MW turbine, onshoreCN-HEelectricity, high voltagekWh</t>
  </si>
  <si>
    <t>electricity production, wind, 1-3MW turbine, onshoreCN-HLelectricity, high voltagekWh</t>
  </si>
  <si>
    <t>electricity production, wind, 1-3MW turbine, onshoreCN-HNelectricity, high voltagekWh</t>
  </si>
  <si>
    <t>electricity production, wind, 1-3MW turbine, onshoreCN-HUelectricity, high voltagekWh</t>
  </si>
  <si>
    <t>electricity production, wind, 1-3MW turbine, onshoreCN-JLelectricity, high voltagekWh</t>
  </si>
  <si>
    <t>electricity production, wind, 1-3MW turbine, onshoreCN-JSelectricity, high voltagekWh</t>
  </si>
  <si>
    <t>electricity production, wind, 1-3MW turbine, onshoreCN-JXelectricity, high voltagekWh</t>
  </si>
  <si>
    <t>electricity production, wind, 1-3MW turbine, onshoreCN-LNelectricity, high voltagekWh</t>
  </si>
  <si>
    <t>electricity production, wind, 1-3MW turbine, onshoreCN-NMelectricity, high voltagekWh</t>
  </si>
  <si>
    <t>electricity production, wind, 1-3MW turbine, onshoreCN-NXelectricity, high voltagekWh</t>
  </si>
  <si>
    <t>electricity production, wind, 1-3MW turbine, onshoreCN-QHelectricity, high voltagekWh</t>
  </si>
  <si>
    <t>electricity production, wind, 1-3MW turbine, onshoreCN-SAelectricity, high voltagekWh</t>
  </si>
  <si>
    <t>electricity production, wind, 1-3MW turbine, onshoreCN-SCelectricity, high voltagekWh</t>
  </si>
  <si>
    <t>electricity production, wind, 1-3MW turbine, onshoreCN-SDelectricity, high voltagekWh</t>
  </si>
  <si>
    <t>electricity production, wind, 1-3MW turbine, onshoreCN-SHelectricity, high voltagekWh</t>
  </si>
  <si>
    <t>electricity production, wind, 1-3MW turbine, onshoreCN-SXelectricity, high voltagekWh</t>
  </si>
  <si>
    <t>electricity production, wind, 1-3MW turbine, onshoreCN-TJelectricity, high voltagekWh</t>
  </si>
  <si>
    <t>electricity production, wind, 1-3MW turbine, onshoreCN-XJelectricity, high voltagekWh</t>
  </si>
  <si>
    <t>electricity production, wind, 1-3MW turbine, onshoreCN-YNelectricity, high voltagekWh</t>
  </si>
  <si>
    <t>electricity production, wind, 1-3MW turbine, onshoreCN-ZJelectricity, high voltagekWh</t>
  </si>
  <si>
    <t>electricity production, wind, 1-3MW turbine, onshoreCOelectricity, high voltagekWh</t>
  </si>
  <si>
    <t>electricity production, wind, 1-3MW turbine, onshoreCYelectricity, high voltagekWh</t>
  </si>
  <si>
    <t>electricity production, wind, 1-3MW turbine, onshoreCZelectricity, high voltagekWh</t>
  </si>
  <si>
    <t>electricity production, wind, 1-3MW turbine, onshoreDEelectricity, high voltagekWh</t>
  </si>
  <si>
    <t>electricity production, wind, 1-3MW turbine, onshoreDKelectricity, high voltagekWh</t>
  </si>
  <si>
    <t>electricity production, wind, 1-3MW turbine, onshoreEEelectricity, high voltagekWh</t>
  </si>
  <si>
    <t>electricity production, wind, 1-3MW turbine, onshoreESelectricity, high voltagekWh</t>
  </si>
  <si>
    <t>electricity production, wind, 1-3MW turbine, onshoreFIelectricity, high voltagekWh</t>
  </si>
  <si>
    <t>electricity production, wind, 1-3MW turbine, onshoreFRelectricity, high voltagekWh</t>
  </si>
  <si>
    <t>electricity production, wind, 1-3MW turbine, onshoreGBelectricity, high voltagekWh</t>
  </si>
  <si>
    <t>electricity production, wind, 1-3MW turbine, onshoreGRelectricity, high voltagekWh</t>
  </si>
  <si>
    <t>electricity production, wind, 1-3MW turbine, onshoreHRelectricity, high voltagekWh</t>
  </si>
  <si>
    <t>electricity production, wind, 1-3MW turbine, onshoreHUelectricity, high voltagekWh</t>
  </si>
  <si>
    <t>electricity production, wind, 1-3MW turbine, onshoreIEelectricity, high voltagekWh</t>
  </si>
  <si>
    <t>electricity production, wind, 1-3MW turbine, onshoreIN-APelectricity, high voltagekWh</t>
  </si>
  <si>
    <t>electricity production, wind, 1-3MW turbine, onshoreIN-GJelectricity, high voltagekWh</t>
  </si>
  <si>
    <t>electricity production, wind, 1-3MW turbine, onshoreIN-KAelectricity, high voltagekWh</t>
  </si>
  <si>
    <t>electricity production, wind, 1-3MW turbine, onshoreIN-KLelectricity, high voltagekWh</t>
  </si>
  <si>
    <t>electricity production, wind, 1-3MW turbine, onshoreIN-MHelectricity, high voltagekWh</t>
  </si>
  <si>
    <t>electricity production, wind, 1-3MW turbine, onshoreIN-MPelectricity, high voltagekWh</t>
  </si>
  <si>
    <t>electricity production, wind, 1-3MW turbine, onshoreIN-RJelectricity, high voltagekWh</t>
  </si>
  <si>
    <t>electricity production, wind, 1-3MW turbine, onshoreIN-TNelectricity, high voltagekWh</t>
  </si>
  <si>
    <t>electricity production, wind, 1-3MW turbine, onshoreIRelectricity, high voltagekWh</t>
  </si>
  <si>
    <t>electricity production, wind, 1-3MW turbine, onshoreITelectricity, high voltagekWh</t>
  </si>
  <si>
    <t>electricity production, wind, 1-3MW turbine, onshoreJPelectricity, high voltagekWh</t>
  </si>
  <si>
    <t>electricity production, wind, 1-3MW turbine, onshoreKRelectricity, high voltagekWh</t>
  </si>
  <si>
    <t>electricity production, wind, 1-3MW turbine, onshoreLTelectricity, high voltagekWh</t>
  </si>
  <si>
    <t>electricity production, wind, 1-3MW turbine, onshoreLUelectricity, high voltagekWh</t>
  </si>
  <si>
    <t>electricity production, wind, 1-3MW turbine, onshoreLVelectricity, high voltagekWh</t>
  </si>
  <si>
    <t>electricity production, wind, 1-3MW turbine, onshoreMKelectricity, high voltagekWh</t>
  </si>
  <si>
    <t>electricity production, wind, 1-3MW turbine, onshoreMXelectricity, high voltagekWh</t>
  </si>
  <si>
    <t>electricity production, wind, 1-3MW turbine, onshoreNLelectricity, high voltagekWh</t>
  </si>
  <si>
    <t>electricity production, wind, 1-3MW turbine, onshoreNOelectricity, high voltagekWh</t>
  </si>
  <si>
    <t>electricity production, wind, 1-3MW turbine, onshoreNPelectricity, high voltagekWh</t>
  </si>
  <si>
    <t>electricity production, wind, 1-3MW turbine, onshorePEelectricity, high voltagekWh</t>
  </si>
  <si>
    <t>electricity production, wind, 1-3MW turbine, onshorePLelectricity, high voltagekWh</t>
  </si>
  <si>
    <t>electricity production, wind, 1-3MW turbine, onshorePTelectricity, high voltagekWh</t>
  </si>
  <si>
    <t>electricity production, wind, 1-3MW turbine, onshoreROelectricity, high voltagekWh</t>
  </si>
  <si>
    <t>electricity production, wind, 1-3MW turbine, onshoreRUelectricity, high voltagekWh</t>
  </si>
  <si>
    <t>electricity production, wind, 1-3MW turbine, onshoreRoWelectricity, high voltagekWh</t>
  </si>
  <si>
    <t>electricity production, wind, 1-3MW turbine, onshoreSEelectricity, high voltagekWh</t>
  </si>
  <si>
    <t>electricity production, wind, 1-3MW turbine, onshoreSKelectricity, high voltagekWh</t>
  </si>
  <si>
    <t>electricity production, wind, 1-3MW turbine, onshoreTRelectricity, high voltagekWh</t>
  </si>
  <si>
    <t>electricity production, wind, 1-3MW turbine, onshoreTWelectricity, high voltagekWh</t>
  </si>
  <si>
    <t>electricity production, wind, 1-3MW turbine, onshoreUAelectricity, high voltagekWh</t>
  </si>
  <si>
    <t>electricity production, wind, 1-3MW turbine, onshoreUS-ASCCelectricity, high voltagekWh</t>
  </si>
  <si>
    <t>electricity production, wind, 1-3MW turbine, onshoreUS-HICCelectricity, high voltagekWh</t>
  </si>
  <si>
    <t>electricity production, wind, 1-3MW turbine, onshoreUS-MROelectricity, high voltagekWh</t>
  </si>
  <si>
    <t>electricity production, wind, 1-3MW turbine, onshoreUS-NPCCelectricity, high voltagekWh</t>
  </si>
  <si>
    <t>electricity production, wind, 1-3MW turbine, onshoreUS-RFCelectricity, high voltagekWh</t>
  </si>
  <si>
    <t>electricity production, wind, 1-3MW turbine, onshoreUS-SERCelectricity, high voltagekWh</t>
  </si>
  <si>
    <t>electricity production, wind, 1-3MW turbine, onshoreUS-TREelectricity, high voltagekWh</t>
  </si>
  <si>
    <t>electricity production, wind, 1-3MW turbine, onshoreUS-WECCelectricity, high voltagekWh</t>
  </si>
  <si>
    <t>electricity production, wind, 1-3MW turbine, onshoreZAelectricity, high voltagekWh</t>
  </si>
  <si>
    <t>electricity production, wind, 1-3MW turbine, onshore, renewable energy productsCHelectricity, high voltage, renewable energy productskWh</t>
  </si>
  <si>
    <t>electricity production, wind, 1-3MW turbine, onshore, renewable energy products</t>
  </si>
  <si>
    <t>electricity production, wind, 2.3MW turbine, precast concrete tower, onshoreCA-QCelectricity, high voltagekWh</t>
  </si>
  <si>
    <t>electricity production, wind, 2.3MW turbine, precast concrete tower, onshore</t>
  </si>
  <si>
    <t>electricity production, wind, &lt;1MW turbine, onshoreARelectricity, high voltagekWh</t>
  </si>
  <si>
    <t>electricity production, wind, &lt;1MW turbine, onshore</t>
  </si>
  <si>
    <t>electricity production, wind, &lt;1MW turbine, onshoreATelectricity, high voltagekWh</t>
  </si>
  <si>
    <t>electricity production, wind, &lt;1MW turbine, onshoreAUelectricity, high voltagekWh</t>
  </si>
  <si>
    <t>electricity production, wind, &lt;1MW turbine, onshoreBEelectricity, high voltagekWh</t>
  </si>
  <si>
    <t>electricity production, wind, &lt;1MW turbine, onshoreBGelectricity, high voltagekWh</t>
  </si>
  <si>
    <t>electricity production, wind, &lt;1MW turbine, onshoreCA-ABelectricity, high voltagekWh</t>
  </si>
  <si>
    <t>electricity production, wind, &lt;1MW turbine, onshoreCA-BCelectricity, high voltagekWh</t>
  </si>
  <si>
    <t>electricity production, wind, &lt;1MW turbine, onshoreCA-MBelectricity, high voltagekWh</t>
  </si>
  <si>
    <t>electricity production, wind, &lt;1MW turbine, onshoreCA-NBelectricity, high voltagekWh</t>
  </si>
  <si>
    <t>electricity production, wind, &lt;1MW turbine, onshoreCA-NFelectricity, high voltagekWh</t>
  </si>
  <si>
    <t>electricity production, wind, &lt;1MW turbine, onshoreCA-NSelectricity, high voltagekWh</t>
  </si>
  <si>
    <t>electricity production, wind, &lt;1MW turbine, onshoreCA-NTelectricity, high voltagekWh</t>
  </si>
  <si>
    <t>electricity production, wind, &lt;1MW turbine, onshoreCA-ONelectricity, high voltagekWh</t>
  </si>
  <si>
    <t>electricity production, wind, &lt;1MW turbine, onshoreCA-PEelectricity, high voltagekWh</t>
  </si>
  <si>
    <t>electricity production, wind, &lt;1MW turbine, onshoreCA-QCelectricity, high voltagekWh</t>
  </si>
  <si>
    <t>electricity production, wind, &lt;1MW turbine, onshoreCA-SKelectricity, high voltagekWh</t>
  </si>
  <si>
    <t>electricity production, wind, &lt;1MW turbine, onshoreCA-YKelectricity, high voltagekWh</t>
  </si>
  <si>
    <t>electricity production, wind, &lt;1MW turbine, onshoreCHelectricity, high voltagekWh</t>
  </si>
  <si>
    <t>electricity production, wind, &lt;1MW turbine, onshoreCLelectricity, high voltagekWh</t>
  </si>
  <si>
    <t>electricity production, wind, &lt;1MW turbine, onshoreCN-AHelectricity, high voltagekWh</t>
  </si>
  <si>
    <t>electricity production, wind, &lt;1MW turbine, onshoreCN-BJelectricity, high voltagekWh</t>
  </si>
  <si>
    <t>electricity production, wind, &lt;1MW turbine, onshoreCN-CQelectricity, high voltagekWh</t>
  </si>
  <si>
    <t>electricity production, wind, &lt;1MW turbine, onshoreCN-FJelectricity, high voltagekWh</t>
  </si>
  <si>
    <t>electricity production, wind, &lt;1MW turbine, onshoreCN-GDelectricity, high voltagekWh</t>
  </si>
  <si>
    <t>electricity production, wind, &lt;1MW turbine, onshoreCN-GSelectricity, high voltagekWh</t>
  </si>
  <si>
    <t>electricity production, wind, &lt;1MW turbine, onshoreCN-GXelectricity, high voltagekWh</t>
  </si>
  <si>
    <t>electricity production, wind, &lt;1MW turbine, onshoreCN-GZelectricity, high voltagekWh</t>
  </si>
  <si>
    <t>electricity production, wind, &lt;1MW turbine, onshoreCN-HAelectricity, high voltagekWh</t>
  </si>
  <si>
    <t>electricity production, wind, &lt;1MW turbine, onshoreCN-HBelectricity, high voltagekWh</t>
  </si>
  <si>
    <t>electricity production, wind, &lt;1MW turbine, onshoreCN-HEelectricity, high voltagekWh</t>
  </si>
  <si>
    <t>electricity production, wind, &lt;1MW turbine, onshoreCN-HLelectricity, high voltagekWh</t>
  </si>
  <si>
    <t>electricity production, wind, &lt;1MW turbine, onshoreCN-HNelectricity, high voltagekWh</t>
  </si>
  <si>
    <t>electricity production, wind, &lt;1MW turbine, onshoreCN-HUelectricity, high voltagekWh</t>
  </si>
  <si>
    <t>electricity production, wind, &lt;1MW turbine, onshoreCN-JLelectricity, high voltagekWh</t>
  </si>
  <si>
    <t>electricity production, wind, &lt;1MW turbine, onshoreCN-JSelectricity, high voltagekWh</t>
  </si>
  <si>
    <t>electricity production, wind, &lt;1MW turbine, onshoreCN-JXelectricity, high voltagekWh</t>
  </si>
  <si>
    <t>electricity production, wind, &lt;1MW turbine, onshoreCN-LNelectricity, high voltagekWh</t>
  </si>
  <si>
    <t>electricity production, wind, &lt;1MW turbine, onshoreCN-NMelectricity, high voltagekWh</t>
  </si>
  <si>
    <t>electricity production, wind, &lt;1MW turbine, onshoreCN-NXelectricity, high voltagekWh</t>
  </si>
  <si>
    <t>electricity production, wind, &lt;1MW turbine, onshoreCN-QHelectricity, high voltagekWh</t>
  </si>
  <si>
    <t>electricity production, wind, &lt;1MW turbine, onshoreCN-SAelectricity, high voltagekWh</t>
  </si>
  <si>
    <t>electricity production, wind, &lt;1MW turbine, onshoreCN-SCelectricity, high voltagekWh</t>
  </si>
  <si>
    <t>electricity production, wind, &lt;1MW turbine, onshoreCN-SDelectricity, high voltagekWh</t>
  </si>
  <si>
    <t>electricity production, wind, &lt;1MW turbine, onshoreCN-SHelectricity, high voltagekWh</t>
  </si>
  <si>
    <t>electricity production, wind, &lt;1MW turbine, onshoreCN-SXelectricity, high voltagekWh</t>
  </si>
  <si>
    <t>electricity production, wind, &lt;1MW turbine, onshoreCN-TJelectricity, high voltagekWh</t>
  </si>
  <si>
    <t>electricity production, wind, &lt;1MW turbine, onshoreCN-XJelectricity, high voltagekWh</t>
  </si>
  <si>
    <t>electricity production, wind, &lt;1MW turbine, onshoreCN-YNelectricity, high voltagekWh</t>
  </si>
  <si>
    <t>electricity production, wind, &lt;1MW turbine, onshoreCN-ZJelectricity, high voltagekWh</t>
  </si>
  <si>
    <t>electricity production, wind, &lt;1MW turbine, onshoreCYelectricity, high voltagekWh</t>
  </si>
  <si>
    <t>electricity production, wind, &lt;1MW turbine, onshoreCZelectricity, high voltagekWh</t>
  </si>
  <si>
    <t>electricity production, wind, &lt;1MW turbine, onshoreDEelectricity, high voltagekWh</t>
  </si>
  <si>
    <t>electricity production, wind, &lt;1MW turbine, onshoreDKelectricity, high voltagekWh</t>
  </si>
  <si>
    <t>electricity production, wind, &lt;1MW turbine, onshoreEEelectricity, high voltagekWh</t>
  </si>
  <si>
    <t>electricity production, wind, &lt;1MW turbine, onshoreESelectricity, high voltagekWh</t>
  </si>
  <si>
    <t>electricity production, wind, &lt;1MW turbine, onshoreFIelectricity, high voltagekWh</t>
  </si>
  <si>
    <t>electricity production, wind, &lt;1MW turbine, onshoreFRelectricity, high voltagekWh</t>
  </si>
  <si>
    <t>electricity production, wind, &lt;1MW turbine, onshoreGBelectricity, high voltagekWh</t>
  </si>
  <si>
    <t>electricity production, wind, &lt;1MW turbine, onshoreGRelectricity, high voltagekWh</t>
  </si>
  <si>
    <t>electricity production, wind, &lt;1MW turbine, onshoreHRelectricity, high voltagekWh</t>
  </si>
  <si>
    <t>electricity production, wind, &lt;1MW turbine, onshoreHUelectricity, high voltagekWh</t>
  </si>
  <si>
    <t>electricity production, wind, &lt;1MW turbine, onshoreIDelectricity, high voltagekWh</t>
  </si>
  <si>
    <t>electricity production, wind, &lt;1MW turbine, onshoreIEelectricity, high voltagekWh</t>
  </si>
  <si>
    <t>electricity production, wind, &lt;1MW turbine, onshoreIN-APelectricity, high voltagekWh</t>
  </si>
  <si>
    <t>electricity production, wind, &lt;1MW turbine, onshoreIN-GJelectricity, high voltagekWh</t>
  </si>
  <si>
    <t>electricity production, wind, &lt;1MW turbine, onshoreIN-KAelectricity, high voltagekWh</t>
  </si>
  <si>
    <t>electricity production, wind, &lt;1MW turbine, onshoreIN-MHelectricity, high voltagekWh</t>
  </si>
  <si>
    <t>electricity production, wind, &lt;1MW turbine, onshoreIN-MPelectricity, high voltagekWh</t>
  </si>
  <si>
    <t>electricity production, wind, &lt;1MW turbine, onshoreIN-RJelectricity, high voltagekWh</t>
  </si>
  <si>
    <t>electricity production, wind, &lt;1MW turbine, onshoreIN-TNelectricity, high voltagekWh</t>
  </si>
  <si>
    <t>electricity production, wind, &lt;1MW turbine, onshoreIRelectricity, high voltagekWh</t>
  </si>
  <si>
    <t>electricity production, wind, &lt;1MW turbine, onshoreITelectricity, high voltagekWh</t>
  </si>
  <si>
    <t>electricity production, wind, &lt;1MW turbine, onshoreJPelectricity, high voltagekWh</t>
  </si>
  <si>
    <t>electricity production, wind, &lt;1MW turbine, onshoreKRelectricity, high voltagekWh</t>
  </si>
  <si>
    <t>electricity production, wind, &lt;1MW turbine, onshoreLTelectricity, high voltagekWh</t>
  </si>
  <si>
    <t>electricity production, wind, &lt;1MW turbine, onshoreLUelectricity, high voltagekWh</t>
  </si>
  <si>
    <t>electricity production, wind, &lt;1MW turbine, onshoreLVelectricity, high voltagekWh</t>
  </si>
  <si>
    <t>electricity production, wind, &lt;1MW turbine, onshoreMXelectricity, high voltagekWh</t>
  </si>
  <si>
    <t>electricity production, wind, &lt;1MW turbine, onshoreNLelectricity, high voltagekWh</t>
  </si>
  <si>
    <t>electricity production, wind, &lt;1MW turbine, onshoreNOelectricity, high voltagekWh</t>
  </si>
  <si>
    <t>electricity production, wind, &lt;1MW turbine, onshorePEelectricity, high voltagekWh</t>
  </si>
  <si>
    <t>electricity production, wind, &lt;1MW turbine, onshorePLelectricity, high voltagekWh</t>
  </si>
  <si>
    <t>electricity production, wind, &lt;1MW turbine, onshorePTelectricity, high voltagekWh</t>
  </si>
  <si>
    <t>electricity production, wind, &lt;1MW turbine, onshoreROelectricity, high voltagekWh</t>
  </si>
  <si>
    <t>electricity production, wind, &lt;1MW turbine, onshoreRUelectricity, high voltagekWh</t>
  </si>
  <si>
    <t>electricity production, wind, &lt;1MW turbine, onshoreRoWelectricity, high voltagekWh</t>
  </si>
  <si>
    <t>electricity production, wind, &lt;1MW turbine, onshoreSEelectricity, high voltagekWh</t>
  </si>
  <si>
    <t>electricity production, wind, &lt;1MW turbine, onshoreSKelectricity, high voltagekWh</t>
  </si>
  <si>
    <t>electricity production, wind, &lt;1MW turbine, onshoreTRelectricity, high voltagekWh</t>
  </si>
  <si>
    <t>electricity production, wind, &lt;1MW turbine, onshoreTWelectricity, high voltagekWh</t>
  </si>
  <si>
    <t>electricity production, wind, &lt;1MW turbine, onshoreUAelectricity, high voltagekWh</t>
  </si>
  <si>
    <t>electricity production, wind, &lt;1MW turbine, onshoreUS-ASCCelectricity, high voltagekWh</t>
  </si>
  <si>
    <t>electricity production, wind, &lt;1MW turbine, onshoreUS-HICCelectricity, high voltagekWh</t>
  </si>
  <si>
    <t>electricity production, wind, &lt;1MW turbine, onshoreUS-MROelectricity, high voltagekWh</t>
  </si>
  <si>
    <t>electricity production, wind, &lt;1MW turbine, onshoreUS-NPCCelectricity, high voltagekWh</t>
  </si>
  <si>
    <t>electricity production, wind, &lt;1MW turbine, onshoreUS-RFCelectricity, high voltagekWh</t>
  </si>
  <si>
    <t>electricity production, wind, &lt;1MW turbine, onshoreUS-SERCelectricity, high voltagekWh</t>
  </si>
  <si>
    <t>electricity production, wind, &lt;1MW turbine, onshoreUS-TREelectricity, high voltagekWh</t>
  </si>
  <si>
    <t>electricity production, wind, &lt;1MW turbine, onshoreUS-WECCelectricity, high voltagekWh</t>
  </si>
  <si>
    <t>electricity production, wind, &lt;1MW turbine, onshoreZAelectricity, high voltagekWh</t>
  </si>
  <si>
    <t>electricity production, wind, &lt;1MW turbine, onshore, renewable energy productsCHelectricity, high voltage, renewable energy productskWh</t>
  </si>
  <si>
    <t>electricity production, wind, &lt;1MW turbine, onshore, renewable energy products</t>
  </si>
  <si>
    <t>electricity production, wind, &gt;3MW turbine, onshoreATelectricity, high voltagekWh</t>
  </si>
  <si>
    <t>electricity production, wind, &gt;3MW turbine, onshore</t>
  </si>
  <si>
    <t>electricity production, wind, &gt;3MW turbine, onshoreAUelectricity, high voltagekWh</t>
  </si>
  <si>
    <t>electricity production, wind, &gt;3MW turbine, onshoreBEelectricity, high voltagekWh</t>
  </si>
  <si>
    <t>electricity production, wind, &gt;3MW turbine, onshoreBGelectricity, high voltagekWh</t>
  </si>
  <si>
    <t>electricity production, wind, &gt;3MW turbine, onshoreCA-ABelectricity, high voltagekWh</t>
  </si>
  <si>
    <t>electricity production, wind, &gt;3MW turbine, onshoreCA-MBelectricity, high voltagekWh</t>
  </si>
  <si>
    <t>electricity production, wind, &gt;3MW turbine, onshoreCA-NBelectricity, high voltagekWh</t>
  </si>
  <si>
    <t>electricity production, wind, &gt;3MW turbine, onshoreCA-NSelectricity, high voltagekWh</t>
  </si>
  <si>
    <t>electricity production, wind, &gt;3MW turbine, onshoreCA-ONelectricity, high voltagekWh</t>
  </si>
  <si>
    <t>electricity production, wind, &gt;3MW turbine, onshoreCA-PEelectricity, high voltagekWh</t>
  </si>
  <si>
    <t>electricity production, wind, &gt;3MW turbine, onshoreCA-QCelectricity, high voltagekWh</t>
  </si>
  <si>
    <t>electricity production, wind, &gt;3MW turbine, onshoreCA-SKelectricity, high voltagekWh</t>
  </si>
  <si>
    <t>electricity production, wind, &gt;3MW turbine, onshoreCA-YKelectricity, high voltagekWh</t>
  </si>
  <si>
    <t>electricity production, wind, &gt;3MW turbine, onshoreCHelectricity, high voltagekWh</t>
  </si>
  <si>
    <t>electricity production, wind, &gt;3MW turbine, onshoreCLelectricity, high voltagekWh</t>
  </si>
  <si>
    <t>electricity production, wind, &gt;3MW turbine, onshoreCN-AHelectricity, high voltagekWh</t>
  </si>
  <si>
    <t>electricity production, wind, &gt;3MW turbine, onshoreCN-BJelectricity, high voltagekWh</t>
  </si>
  <si>
    <t>electricity production, wind, &gt;3MW turbine, onshoreCN-CQelectricity, high voltagekWh</t>
  </si>
  <si>
    <t>electricity production, wind, &gt;3MW turbine, onshoreCN-FJelectricity, high voltagekWh</t>
  </si>
  <si>
    <t>electricity production, wind, &gt;3MW turbine, onshoreCN-GDelectricity, high voltagekWh</t>
  </si>
  <si>
    <t>electricity production, wind, &gt;3MW turbine, onshoreCN-GSelectricity, high voltagekWh</t>
  </si>
  <si>
    <t>electricity production, wind, &gt;3MW turbine, onshoreCN-GXelectricity, high voltagekWh</t>
  </si>
  <si>
    <t>electricity production, wind, &gt;3MW turbine, onshoreCN-GZelectricity, high voltagekWh</t>
  </si>
  <si>
    <t>electricity production, wind, &gt;3MW turbine, onshoreCN-HAelectricity, high voltagekWh</t>
  </si>
  <si>
    <t>electricity production, wind, &gt;3MW turbine, onshoreCN-HBelectricity, high voltagekWh</t>
  </si>
  <si>
    <t>electricity production, wind, &gt;3MW turbine, onshoreCN-HEelectricity, high voltagekWh</t>
  </si>
  <si>
    <t>electricity production, wind, &gt;3MW turbine, onshoreCN-HLelectricity, high voltagekWh</t>
  </si>
  <si>
    <t>electricity production, wind, &gt;3MW turbine, onshoreCN-HNelectricity, high voltagekWh</t>
  </si>
  <si>
    <t>electricity production, wind, &gt;3MW turbine, onshoreCN-HUelectricity, high voltagekWh</t>
  </si>
  <si>
    <t>electricity production, wind, &gt;3MW turbine, onshoreCN-JLelectricity, high voltagekWh</t>
  </si>
  <si>
    <t>electricity production, wind, &gt;3MW turbine, onshoreCN-JSelectricity, high voltagekWh</t>
  </si>
  <si>
    <t>electricity production, wind, &gt;3MW turbine, onshoreCN-JXelectricity, high voltagekWh</t>
  </si>
  <si>
    <t>electricity production, wind, &gt;3MW turbine, onshoreCN-LNelectricity, high voltagekWh</t>
  </si>
  <si>
    <t>electricity production, wind, &gt;3MW turbine, onshoreCN-NMelectricity, high voltagekWh</t>
  </si>
  <si>
    <t>electricity production, wind, &gt;3MW turbine, onshoreCN-NXelectricity, high voltagekWh</t>
  </si>
  <si>
    <t>electricity production, wind, &gt;3MW turbine, onshoreCN-QHelectricity, high voltagekWh</t>
  </si>
  <si>
    <t>electricity production, wind, &gt;3MW turbine, onshoreCN-SAelectricity, high voltagekWh</t>
  </si>
  <si>
    <t>electricity production, wind, &gt;3MW turbine, onshoreCN-SCelectricity, high voltagekWh</t>
  </si>
  <si>
    <t>electricity production, wind, &gt;3MW turbine, onshoreCN-SDelectricity, high voltagekWh</t>
  </si>
  <si>
    <t>electricity production, wind, &gt;3MW turbine, onshoreCN-SHelectricity, high voltagekWh</t>
  </si>
  <si>
    <t>electricity production, wind, &gt;3MW turbine, onshoreCN-SXelectricity, high voltagekWh</t>
  </si>
  <si>
    <t>electricity production, wind, &gt;3MW turbine, onshoreCN-TJelectricity, high voltagekWh</t>
  </si>
  <si>
    <t>electricity production, wind, &gt;3MW turbine, onshoreCN-XJelectricity, high voltagekWh</t>
  </si>
  <si>
    <t>electricity production, wind, &gt;3MW turbine, onshoreCN-YNelectricity, high voltagekWh</t>
  </si>
  <si>
    <t>electricity production, wind, &gt;3MW turbine, onshoreCN-ZJelectricity, high voltagekWh</t>
  </si>
  <si>
    <t>electricity production, wind, &gt;3MW turbine, onshoreCYelectricity, high voltagekWh</t>
  </si>
  <si>
    <t>electricity production, wind, &gt;3MW turbine, onshoreCZelectricity, high voltagekWh</t>
  </si>
  <si>
    <t>electricity production, wind, &gt;3MW turbine, onshoreDEelectricity, high voltagekWh</t>
  </si>
  <si>
    <t>electricity production, wind, &gt;3MW turbine, onshoreDKelectricity, high voltagekWh</t>
  </si>
  <si>
    <t>electricity production, wind, &gt;3MW turbine, onshoreEEelectricity, high voltagekWh</t>
  </si>
  <si>
    <t>electricity production, wind, &gt;3MW turbine, onshoreESelectricity, high voltagekWh</t>
  </si>
  <si>
    <t>electricity production, wind, &gt;3MW turbine, onshoreFIelectricity, high voltagekWh</t>
  </si>
  <si>
    <t>electricity production, wind, &gt;3MW turbine, onshoreFRelectricity, high voltagekWh</t>
  </si>
  <si>
    <t>electricity production, wind, &gt;3MW turbine, onshoreGBelectricity, high voltagekWh</t>
  </si>
  <si>
    <t>electricity production, wind, &gt;3MW turbine, onshoreGRelectricity, high voltagekWh</t>
  </si>
  <si>
    <t>electricity production, wind, &gt;3MW turbine, onshoreHRelectricity, high voltagekWh</t>
  </si>
  <si>
    <t>electricity production, wind, &gt;3MW turbine, onshoreHUelectricity, high voltagekWh</t>
  </si>
  <si>
    <t>electricity production, wind, &gt;3MW turbine, onshoreIEelectricity, high voltagekWh</t>
  </si>
  <si>
    <t>electricity production, wind, &gt;3MW turbine, onshoreIN-TNelectricity, high voltagekWh</t>
  </si>
  <si>
    <t>electricity production, wind, &gt;3MW turbine, onshoreIRelectricity, high voltagekWh</t>
  </si>
  <si>
    <t>electricity production, wind, &gt;3MW turbine, onshoreITelectricity, high voltagekWh</t>
  </si>
  <si>
    <t>electricity production, wind, &gt;3MW turbine, onshoreJPelectricity, high voltagekWh</t>
  </si>
  <si>
    <t>electricity production, wind, &gt;3MW turbine, onshoreKRelectricity, high voltagekWh</t>
  </si>
  <si>
    <t>electricity production, wind, &gt;3MW turbine, onshoreLTelectricity, high voltagekWh</t>
  </si>
  <si>
    <t>electricity production, wind, &gt;3MW turbine, onshoreLUelectricity, high voltagekWh</t>
  </si>
  <si>
    <t>electricity production, wind, &gt;3MW turbine, onshoreLVelectricity, high voltagekWh</t>
  </si>
  <si>
    <t>electricity production, wind, &gt;3MW turbine, onshoreMXelectricity, high voltagekWh</t>
  </si>
  <si>
    <t>electricity production, wind, &gt;3MW turbine, onshoreNLelectricity, high voltagekWh</t>
  </si>
  <si>
    <t>electricity production, wind, &gt;3MW turbine, onshoreNOelectricity, high voltagekWh</t>
  </si>
  <si>
    <t>electricity production, wind, &gt;3MW turbine, onshorePLelectricity, high voltagekWh</t>
  </si>
  <si>
    <t>electricity production, wind, &gt;3MW turbine, onshorePTelectricity, high voltagekWh</t>
  </si>
  <si>
    <t>electricity production, wind, &gt;3MW turbine, onshoreROelectricity, high voltagekWh</t>
  </si>
  <si>
    <t>electricity production, wind, &gt;3MW turbine, onshoreRUelectricity, high voltagekWh</t>
  </si>
  <si>
    <t>electricity production, wind, &gt;3MW turbine, onshoreRoWelectricity, high voltagekWh</t>
  </si>
  <si>
    <t>electricity production, wind, &gt;3MW turbine, onshoreSEelectricity, high voltagekWh</t>
  </si>
  <si>
    <t>electricity production, wind, &gt;3MW turbine, onshoreSIelectricity, high voltagekWh</t>
  </si>
  <si>
    <t>electricity production, wind, &gt;3MW turbine, onshoreSKelectricity, high voltagekWh</t>
  </si>
  <si>
    <t>electricity production, wind, &gt;3MW turbine, onshoreTRelectricity, high voltagekWh</t>
  </si>
  <si>
    <t>electricity production, wind, &gt;3MW turbine, onshoreTWelectricity, high voltagekWh</t>
  </si>
  <si>
    <t>electricity production, wind, &gt;3MW turbine, onshoreUAelectricity, high voltagekWh</t>
  </si>
  <si>
    <t>electricity production, wind, &gt;3MW turbine, onshoreUS-ASCCelectricity, high voltagekWh</t>
  </si>
  <si>
    <t>electricity production, wind, &gt;3MW turbine, onshoreUS-HICCelectricity, high voltagekWh</t>
  </si>
  <si>
    <t>electricity production, wind, &gt;3MW turbine, onshoreUS-MROelectricity, high voltagekWh</t>
  </si>
  <si>
    <t>electricity production, wind, &gt;3MW turbine, onshoreUS-NPCCelectricity, high voltagekWh</t>
  </si>
  <si>
    <t>electricity production, wind, &gt;3MW turbine, onshoreUS-RFCelectricity, high voltagekWh</t>
  </si>
  <si>
    <t>electricity production, wind, &gt;3MW turbine, onshoreUS-SERCelectricity, high voltagekWh</t>
  </si>
  <si>
    <t>electricity production, wind, &gt;3MW turbine, onshoreUS-TREelectricity, high voltagekWh</t>
  </si>
  <si>
    <t>electricity production, wind, &gt;3MW turbine, onshoreUS-WECCelectricity, high voltagekWh</t>
  </si>
  <si>
    <t>electricity production, wind, &gt;3MW turbine, onshoreZAelectricity, high voltagekWh</t>
  </si>
  <si>
    <t>electricity production, wind, &gt;3MW turbine, onshore, renewable energy productsCHelectricity, high voltage, renewable energy productskWh</t>
  </si>
  <si>
    <t>electricity production, wind, &gt;3MW turbine, onshore, renewable energy products</t>
  </si>
  <si>
    <t>electricity production, wood, futureGLOelectricity, high voltagekWh</t>
  </si>
  <si>
    <t>electricity production, wood, future</t>
  </si>
  <si>
    <t>electricity voltage transformation from high to medium voltageAEelectricity, medium voltagekWh</t>
  </si>
  <si>
    <t>electricity voltage transformation from high to medium voltage</t>
  </si>
  <si>
    <t>AE</t>
  </si>
  <si>
    <t>electricity voltage transformation from high to medium voltageALelectricity, medium voltagekWh</t>
  </si>
  <si>
    <t>AL</t>
  </si>
  <si>
    <t>electricity voltage transformation from high to medium voltageAMelectricity, medium voltagekWh</t>
  </si>
  <si>
    <t>AM</t>
  </si>
  <si>
    <t>electricity voltage transformation from high to medium voltageAOelectricity, medium voltagekWh</t>
  </si>
  <si>
    <t>AO</t>
  </si>
  <si>
    <t>electricity voltage transformation from high to medium voltageARelectricity, medium voltagekWh</t>
  </si>
  <si>
    <t>electricity voltage transformation from high to medium voltageATelectricity, medium voltagekWh</t>
  </si>
  <si>
    <t>electricity voltage transformation from high to medium voltageAUelectricity, medium voltagekWh</t>
  </si>
  <si>
    <t>electricity voltage transformation from high to medium voltageAZelectricity, medium voltagekWh</t>
  </si>
  <si>
    <t>AZ</t>
  </si>
  <si>
    <t>electricity voltage transformation from high to medium voltageBAelectricity, medium voltagekWh</t>
  </si>
  <si>
    <t>electricity voltage transformation from high to medium voltageBDelectricity, medium voltagekWh</t>
  </si>
  <si>
    <t>electricity voltage transformation from high to medium voltageBEelectricity, medium voltagekWh</t>
  </si>
  <si>
    <t>electricity voltage transformation from high to medium voltageBGelectricity, medium voltagekWh</t>
  </si>
  <si>
    <t>electricity voltage transformation from high to medium voltageBHelectricity, medium voltagekWh</t>
  </si>
  <si>
    <t>BH</t>
  </si>
  <si>
    <t>electricity voltage transformation from high to medium voltageBJelectricity, medium voltagekWh</t>
  </si>
  <si>
    <t>BJ</t>
  </si>
  <si>
    <t>electricity voltage transformation from high to medium voltageBNelectricity, medium voltagekWh</t>
  </si>
  <si>
    <t>BN</t>
  </si>
  <si>
    <t>electricity voltage transformation from high to medium voltageBOelectricity, medium voltagekWh</t>
  </si>
  <si>
    <t>BO</t>
  </si>
  <si>
    <t>electricity voltage transformation from high to medium voltageBR-North-eastern gridelectricity, medium voltagekWh</t>
  </si>
  <si>
    <t>electricity voltage transformation from high to medium voltageBR-Northern gridelectricity, medium voltagekWh</t>
  </si>
  <si>
    <t>electricity voltage transformation from high to medium voltageBR-South-eastern/Mid-western gridelectricity, medium voltagekWh</t>
  </si>
  <si>
    <t>electricity voltage transformation from high to medium voltageBR-Southern gridelectricity, medium voltagekWh</t>
  </si>
  <si>
    <t>electricity voltage transformation from high to medium voltageBWelectricity, medium voltagekWh</t>
  </si>
  <si>
    <t>BW</t>
  </si>
  <si>
    <t>electricity voltage transformation from high to medium voltageBYelectricity, medium voltagekWh</t>
  </si>
  <si>
    <t>BY</t>
  </si>
  <si>
    <t>electricity voltage transformation from high to medium voltageCA-ABelectricity, medium voltagekWh</t>
  </si>
  <si>
    <t>electricity voltage transformation from high to medium voltageCA-BCelectricity, medium voltagekWh</t>
  </si>
  <si>
    <t>electricity voltage transformation from high to medium voltageCA-MBelectricity, medium voltagekWh</t>
  </si>
  <si>
    <t>electricity voltage transformation from high to medium voltageCA-NBelectricity, medium voltagekWh</t>
  </si>
  <si>
    <t>electricity voltage transformation from high to medium voltageCA-NFelectricity, medium voltagekWh</t>
  </si>
  <si>
    <t>electricity voltage transformation from high to medium voltageCA-NSelectricity, medium voltagekWh</t>
  </si>
  <si>
    <t>electricity voltage transformation from high to medium voltageCA-NTelectricity, medium voltagekWh</t>
  </si>
  <si>
    <t>electricity voltage transformation from high to medium voltageCA-NUelectricity, medium voltagekWh</t>
  </si>
  <si>
    <t>electricity voltage transformation from high to medium voltageCA-ONelectricity, medium voltagekWh</t>
  </si>
  <si>
    <t>electricity voltage transformation from high to medium voltageCA-PEelectricity, medium voltagekWh</t>
  </si>
  <si>
    <t>electricity voltage transformation from high to medium voltageCA-QCelectricity, medium voltagekWh</t>
  </si>
  <si>
    <t>electricity voltage transformation from high to medium voltageCA-SKelectricity, medium voltagekWh</t>
  </si>
  <si>
    <t>electricity voltage transformation from high to medium voltageCA-YKelectricity, medium voltagekWh</t>
  </si>
  <si>
    <t>electricity voltage transformation from high to medium voltageCDelectricity, medium voltagekWh</t>
  </si>
  <si>
    <t>CD</t>
  </si>
  <si>
    <t>electricity voltage transformation from high to medium voltageCGelectricity, medium voltagekWh</t>
  </si>
  <si>
    <t>CG</t>
  </si>
  <si>
    <t>electricity voltage transformation from high to medium voltageCHelectricity, medium voltagekWh</t>
  </si>
  <si>
    <t>electricity voltage transformation from high to medium voltageCIelectricity, medium voltagekWh</t>
  </si>
  <si>
    <t>electricity voltage transformation from high to medium voltageCLelectricity, medium voltagekWh</t>
  </si>
  <si>
    <t>electricity voltage transformation from high to medium voltageCMelectricity, medium voltagekWh</t>
  </si>
  <si>
    <t>electricity voltage transformation from high to medium voltageCN-CCGelectricity, medium voltagekWh</t>
  </si>
  <si>
    <t>CN-CCG</t>
  </si>
  <si>
    <t>electricity voltage transformation from high to medium voltageCN-CSGelectricity, medium voltagekWh</t>
  </si>
  <si>
    <t>CN-CSG</t>
  </si>
  <si>
    <t>electricity voltage transformation from high to medium voltageCN-ECGCelectricity, medium voltagekWh</t>
  </si>
  <si>
    <t>CN-ECGC</t>
  </si>
  <si>
    <t>electricity voltage transformation from high to medium voltageCN-NCGCelectricity, medium voltagekWh</t>
  </si>
  <si>
    <t>CN-NCGC</t>
  </si>
  <si>
    <t>electricity voltage transformation from high to medium voltageCN-NECGelectricity, medium voltagekWh</t>
  </si>
  <si>
    <t>CN-NECG</t>
  </si>
  <si>
    <t>electricity voltage transformation from high to medium voltageCN-NWGelectricity, medium voltagekWh</t>
  </si>
  <si>
    <t>CN-NWG</t>
  </si>
  <si>
    <t>electricity voltage transformation from high to medium voltageCN-SWGelectricity, medium voltagekWh</t>
  </si>
  <si>
    <t>CN-SWG</t>
  </si>
  <si>
    <t>electricity voltage transformation from high to medium voltageCOelectricity, medium voltagekWh</t>
  </si>
  <si>
    <t>electricity voltage transformation from high to medium voltageCRelectricity, medium voltagekWh</t>
  </si>
  <si>
    <t>electricity voltage transformation from high to medium voltageCUelectricity, medium voltagekWh</t>
  </si>
  <si>
    <t>CU</t>
  </si>
  <si>
    <t>electricity voltage transformation from high to medium voltageCWelectricity, medium voltagekWh</t>
  </si>
  <si>
    <t>CW</t>
  </si>
  <si>
    <t>electricity voltage transformation from high to medium voltageCYelectricity, medium voltagekWh</t>
  </si>
  <si>
    <t>electricity voltage transformation from high to medium voltageCZelectricity, medium voltagekWh</t>
  </si>
  <si>
    <t>electricity voltage transformation from high to medium voltageDEelectricity, medium voltagekWh</t>
  </si>
  <si>
    <t>electricity voltage transformation from high to medium voltageDKelectricity, medium voltagekWh</t>
  </si>
  <si>
    <t>electricity voltage transformation from high to medium voltageDOelectricity, medium voltagekWh</t>
  </si>
  <si>
    <t>DO</t>
  </si>
  <si>
    <t>electricity voltage transformation from high to medium voltageDZelectricity, medium voltagekWh</t>
  </si>
  <si>
    <t>DZ</t>
  </si>
  <si>
    <t>electricity voltage transformation from high to medium voltageECelectricity, medium voltagekWh</t>
  </si>
  <si>
    <t>electricity voltage transformation from high to medium voltageEEelectricity, medium voltagekWh</t>
  </si>
  <si>
    <t>electricity voltage transformation from high to medium voltageEGelectricity, medium voltagekWh</t>
  </si>
  <si>
    <t>EG</t>
  </si>
  <si>
    <t>electricity voltage transformation from high to medium voltageERelectricity, medium voltagekWh</t>
  </si>
  <si>
    <t>ER</t>
  </si>
  <si>
    <t>electricity voltage transformation from high to medium voltageESelectricity, medium voltagekWh</t>
  </si>
  <si>
    <t>electricity voltage transformation from high to medium voltageETelectricity, medium voltagekWh</t>
  </si>
  <si>
    <t>ET</t>
  </si>
  <si>
    <t>electricity voltage transformation from high to medium voltageFIelectricity, medium voltagekWh</t>
  </si>
  <si>
    <t>electricity voltage transformation from high to medium voltageFRelectricity, medium voltagekWh</t>
  </si>
  <si>
    <t>electricity voltage transformation from high to medium voltageGAelectricity, medium voltagekWh</t>
  </si>
  <si>
    <t>GA</t>
  </si>
  <si>
    <t>electricity voltage transformation from high to medium voltageGBelectricity, medium voltagekWh</t>
  </si>
  <si>
    <t>electricity voltage transformation from high to medium voltageGEelectricity, medium voltagekWh</t>
  </si>
  <si>
    <t>GE</t>
  </si>
  <si>
    <t>electricity voltage transformation from high to medium voltageGHelectricity, medium voltagekWh</t>
  </si>
  <si>
    <t>electricity voltage transformation from high to medium voltageGIelectricity, medium voltagekWh</t>
  </si>
  <si>
    <t>GI</t>
  </si>
  <si>
    <t>electricity voltage transformation from high to medium voltageGRelectricity, medium voltagekWh</t>
  </si>
  <si>
    <t>electricity voltage transformation from high to medium voltageGTelectricity, medium voltagekWh</t>
  </si>
  <si>
    <t>GT</t>
  </si>
  <si>
    <t>electricity voltage transformation from high to medium voltageHKelectricity, medium voltagekWh</t>
  </si>
  <si>
    <t>HK</t>
  </si>
  <si>
    <t>electricity voltage transformation from high to medium voltageHNelectricity, medium voltagekWh</t>
  </si>
  <si>
    <t>electricity voltage transformation from high to medium voltageHRelectricity, medium voltagekWh</t>
  </si>
  <si>
    <t>electricity voltage transformation from high to medium voltageHTelectricity, medium voltagekWh</t>
  </si>
  <si>
    <t>HT</t>
  </si>
  <si>
    <t>electricity voltage transformation from high to medium voltageHUelectricity, medium voltagekWh</t>
  </si>
  <si>
    <t>electricity voltage transformation from high to medium voltageIDelectricity, medium voltagekWh</t>
  </si>
  <si>
    <t>electricity voltage transformation from high to medium voltageIEelectricity, medium voltagekWh</t>
  </si>
  <si>
    <t>electricity voltage transformation from high to medium voltageILelectricity, medium voltagekWh</t>
  </si>
  <si>
    <t>electricity voltage transformation from high to medium voltageIN-Eastern gridelectricity, medium voltagekWh</t>
  </si>
  <si>
    <t>IN-Eastern grid</t>
  </si>
  <si>
    <t>electricity voltage transformation from high to medium voltageIN-North-eastern gridelectricity, medium voltagekWh</t>
  </si>
  <si>
    <t>IN-North-eastern grid</t>
  </si>
  <si>
    <t>electricity voltage transformation from high to medium voltageIN-Northern gridelectricity, medium voltagekWh</t>
  </si>
  <si>
    <t>IN-Northern grid</t>
  </si>
  <si>
    <t>electricity voltage transformation from high to medium voltageIN-Southern gridelectricity, medium voltagekWh</t>
  </si>
  <si>
    <t>IN-Southern grid</t>
  </si>
  <si>
    <t>electricity voltage transformation from high to medium voltageIN-Western gridelectricity, medium voltagekWh</t>
  </si>
  <si>
    <t>IN-Western grid</t>
  </si>
  <si>
    <t>electricity voltage transformation from high to medium voltageIQelectricity, medium voltagekWh</t>
  </si>
  <si>
    <t>IQ</t>
  </si>
  <si>
    <t>electricity voltage transformation from high to medium voltageIRelectricity, medium voltagekWh</t>
  </si>
  <si>
    <t>electricity voltage transformation from high to medium voltageISelectricity, medium voltagekWh</t>
  </si>
  <si>
    <t>electricity voltage transformation from high to medium voltageITelectricity, medium voltagekWh</t>
  </si>
  <si>
    <t>electricity voltage transformation from high to medium voltageJMelectricity, medium voltagekWh</t>
  </si>
  <si>
    <t>JM</t>
  </si>
  <si>
    <t>electricity voltage transformation from high to medium voltageJOelectricity, medium voltagekWh</t>
  </si>
  <si>
    <t>JO</t>
  </si>
  <si>
    <t>electricity voltage transformation from high to medium voltageJPelectricity, medium voltagekWh</t>
  </si>
  <si>
    <t>electricity voltage transformation from high to medium voltageKEelectricity, medium voltagekWh</t>
  </si>
  <si>
    <t>electricity voltage transformation from high to medium voltageKGelectricity, medium voltagekWh</t>
  </si>
  <si>
    <t>KG</t>
  </si>
  <si>
    <t>electricity voltage transformation from high to medium voltageKHelectricity, medium voltagekWh</t>
  </si>
  <si>
    <t>KH</t>
  </si>
  <si>
    <t>electricity voltage transformation from high to medium voltageKPelectricity, medium voltagekWh</t>
  </si>
  <si>
    <t>KP</t>
  </si>
  <si>
    <t>electricity voltage transformation from high to medium voltageKRelectricity, medium voltagekWh</t>
  </si>
  <si>
    <t>electricity voltage transformation from high to medium voltageKWelectricity, medium voltagekWh</t>
  </si>
  <si>
    <t>KW</t>
  </si>
  <si>
    <t>electricity voltage transformation from high to medium voltageKZelectricity, medium voltagekWh</t>
  </si>
  <si>
    <t>electricity voltage transformation from high to medium voltageLBelectricity, medium voltagekWh</t>
  </si>
  <si>
    <t>LB</t>
  </si>
  <si>
    <t>electricity voltage transformation from high to medium voltageLKelectricity, medium voltagekWh</t>
  </si>
  <si>
    <t>LK</t>
  </si>
  <si>
    <t>electricity voltage transformation from high to medium voltageLTelectricity, medium voltagekWh</t>
  </si>
  <si>
    <t>electricity voltage transformation from high to medium voltageLUelectricity, medium voltagekWh</t>
  </si>
  <si>
    <t>electricity voltage transformation from high to medium voltageLVelectricity, medium voltagekWh</t>
  </si>
  <si>
    <t>electricity voltage transformation from high to medium voltageLYelectricity, medium voltagekWh</t>
  </si>
  <si>
    <t>LY</t>
  </si>
  <si>
    <t>electricity voltage transformation from high to medium voltageMAelectricity, medium voltagekWh</t>
  </si>
  <si>
    <t>MA</t>
  </si>
  <si>
    <t>electricity voltage transformation from high to medium voltageMDelectricity, medium voltagekWh</t>
  </si>
  <si>
    <t>MD</t>
  </si>
  <si>
    <t>electricity voltage transformation from high to medium voltageMEelectricity, medium voltagekWh</t>
  </si>
  <si>
    <t>ME</t>
  </si>
  <si>
    <t>electricity voltage transformation from high to medium voltageMKelectricity, medium voltagekWh</t>
  </si>
  <si>
    <t>electricity voltage transformation from high to medium voltageMMelectricity, medium voltagekWh</t>
  </si>
  <si>
    <t>MM</t>
  </si>
  <si>
    <t>electricity voltage transformation from high to medium voltageMNelectricity, medium voltagekWh</t>
  </si>
  <si>
    <t>MN</t>
  </si>
  <si>
    <t>electricity voltage transformation from high to medium voltageMTelectricity, medium voltagekWh</t>
  </si>
  <si>
    <t>electricity voltage transformation from high to medium voltageMUelectricity, medium voltagekWh</t>
  </si>
  <si>
    <t>MU</t>
  </si>
  <si>
    <t>electricity voltage transformation from high to medium voltageMXelectricity, medium voltagekWh</t>
  </si>
  <si>
    <t>electricity voltage transformation from high to medium voltageMYelectricity, medium voltagekWh</t>
  </si>
  <si>
    <t>electricity voltage transformation from high to medium voltageMZelectricity, medium voltagekWh</t>
  </si>
  <si>
    <t>MZ</t>
  </si>
  <si>
    <t>electricity voltage transformation from high to medium voltageNAelectricity, medium voltagekWh</t>
  </si>
  <si>
    <t>NA</t>
  </si>
  <si>
    <t>electricity voltage transformation from high to medium voltageNEelectricity, medium voltagekWh</t>
  </si>
  <si>
    <t>NE</t>
  </si>
  <si>
    <t>electricity voltage transformation from high to medium voltageNGelectricity, medium voltagekWh</t>
  </si>
  <si>
    <t>NG</t>
  </si>
  <si>
    <t>electricity voltage transformation from high to medium voltageNIelectricity, medium voltagekWh</t>
  </si>
  <si>
    <t>electricity voltage transformation from high to medium voltageNLelectricity, medium voltagekWh</t>
  </si>
  <si>
    <t>electricity voltage transformation from high to medium voltageNOelectricity, medium voltagekWh</t>
  </si>
  <si>
    <t>electricity voltage transformation from high to medium voltageNPelectricity, medium voltagekWh</t>
  </si>
  <si>
    <t>electricity voltage transformation from high to medium voltageNZelectricity, medium voltagekWh</t>
  </si>
  <si>
    <t>electricity voltage transformation from high to medium voltageOMelectricity, medium voltagekWh</t>
  </si>
  <si>
    <t>OM</t>
  </si>
  <si>
    <t>electricity voltage transformation from high to medium voltagePAelectricity, medium voltagekWh</t>
  </si>
  <si>
    <t>PA</t>
  </si>
  <si>
    <t>electricity voltage transformation from high to medium voltagePEelectricity, medium voltagekWh</t>
  </si>
  <si>
    <t>electricity voltage transformation from high to medium voltagePHelectricity, medium voltagekWh</t>
  </si>
  <si>
    <t>electricity voltage transformation from high to medium voltagePKelectricity, medium voltagekWh</t>
  </si>
  <si>
    <t>PK</t>
  </si>
  <si>
    <t>electricity voltage transformation from high to medium voltagePLelectricity, medium voltagekWh</t>
  </si>
  <si>
    <t>electricity voltage transformation from high to medium voltagePTelectricity, medium voltagekWh</t>
  </si>
  <si>
    <t>electricity voltage transformation from high to medium voltagePYelectricity, medium voltagekWh</t>
  </si>
  <si>
    <t>PY</t>
  </si>
  <si>
    <t>electricity voltage transformation from high to medium voltageQAelectricity, medium voltagekWh</t>
  </si>
  <si>
    <t>QA</t>
  </si>
  <si>
    <t>electricity voltage transformation from high to medium voltageROelectricity, medium voltagekWh</t>
  </si>
  <si>
    <t>electricity voltage transformation from high to medium voltageRSelectricity, medium voltagekWh</t>
  </si>
  <si>
    <t>electricity voltage transformation from high to medium voltageRUelectricity, medium voltagekWh</t>
  </si>
  <si>
    <t>electricity voltage transformation from high to medium voltageSAelectricity, medium voltagekWh</t>
  </si>
  <si>
    <t>electricity voltage transformation from high to medium voltageSDelectricity, medium voltagekWh</t>
  </si>
  <si>
    <t>SD</t>
  </si>
  <si>
    <t>electricity voltage transformation from high to medium voltageSEelectricity, medium voltagekWh</t>
  </si>
  <si>
    <t>electricity voltage transformation from high to medium voltageSGelectricity, medium voltagekWh</t>
  </si>
  <si>
    <t>SG</t>
  </si>
  <si>
    <t>electricity voltage transformation from high to medium voltageSIelectricity, medium voltagekWh</t>
  </si>
  <si>
    <t>electricity voltage transformation from high to medium voltageSKelectricity, medium voltagekWh</t>
  </si>
  <si>
    <t>electricity voltage transformation from high to medium voltageSNelectricity, medium voltagekWh</t>
  </si>
  <si>
    <t>SN</t>
  </si>
  <si>
    <t>electricity voltage transformation from high to medium voltageSSelectricity, medium voltagekWh</t>
  </si>
  <si>
    <t>SS</t>
  </si>
  <si>
    <t>electricity voltage transformation from high to medium voltageSVelectricity, medium voltagekWh</t>
  </si>
  <si>
    <t>electricity voltage transformation from high to medium voltageSYelectricity, medium voltagekWh</t>
  </si>
  <si>
    <t>SY</t>
  </si>
  <si>
    <t>electricity voltage transformation from high to medium voltageTGelectricity, medium voltagekWh</t>
  </si>
  <si>
    <t>TG</t>
  </si>
  <si>
    <t>electricity voltage transformation from high to medium voltageTHelectricity, medium voltagekWh</t>
  </si>
  <si>
    <t>electricity voltage transformation from high to medium voltageTJelectricity, medium voltagekWh</t>
  </si>
  <si>
    <t>TJ</t>
  </si>
  <si>
    <t>electricity voltage transformation from high to medium voltageTMelectricity, medium voltagekWh</t>
  </si>
  <si>
    <t>TM</t>
  </si>
  <si>
    <t>electricity voltage transformation from high to medium voltageTNelectricity, medium voltagekWh</t>
  </si>
  <si>
    <t>TN</t>
  </si>
  <si>
    <t>electricity voltage transformation from high to medium voltageTRelectricity, medium voltagekWh</t>
  </si>
  <si>
    <t>electricity voltage transformation from high to medium voltageTTelectricity, medium voltagekWh</t>
  </si>
  <si>
    <t>TT</t>
  </si>
  <si>
    <t>electricity voltage transformation from high to medium voltageTWelectricity, medium voltagekWh</t>
  </si>
  <si>
    <t>electricity voltage transformation from high to medium voltageTZelectricity, medium voltagekWh</t>
  </si>
  <si>
    <t>electricity voltage transformation from high to medium voltageUAelectricity, medium voltagekWh</t>
  </si>
  <si>
    <t>electricity voltage transformation from high to medium voltageUS-ASCCelectricity, medium voltagekWh</t>
  </si>
  <si>
    <t>electricity voltage transformation from high to medium voltageUS-HICCelectricity, medium voltagekWh</t>
  </si>
  <si>
    <t>electricity voltage transformation from high to medium voltageUS-MROelectricity, medium voltagekWh</t>
  </si>
  <si>
    <t>electricity voltage transformation from high to medium voltageUS-NPCCelectricity, medium voltagekWh</t>
  </si>
  <si>
    <t>electricity voltage transformation from high to medium voltageUS-PRelectricity, medium voltagekWh</t>
  </si>
  <si>
    <t>US-PR</t>
  </si>
  <si>
    <t>electricity voltage transformation from high to medium voltageUS-RFCelectricity, medium voltagekWh</t>
  </si>
  <si>
    <t>electricity voltage transformation from high to medium voltageUS-SERCelectricity, medium voltagekWh</t>
  </si>
  <si>
    <t>electricity voltage transformation from high to medium voltageUS-TREelectricity, medium voltagekWh</t>
  </si>
  <si>
    <t>electricity voltage transformation from high to medium voltageUS-WECCelectricity, medium voltagekWh</t>
  </si>
  <si>
    <t>electricity voltage transformation from high to medium voltageUYelectricity, medium voltagekWh</t>
  </si>
  <si>
    <t>UY</t>
  </si>
  <si>
    <t>electricity voltage transformation from high to medium voltageUZelectricity, medium voltagekWh</t>
  </si>
  <si>
    <t>UZ</t>
  </si>
  <si>
    <t>electricity voltage transformation from high to medium voltageVEelectricity, medium voltagekWh</t>
  </si>
  <si>
    <t>VE</t>
  </si>
  <si>
    <t>electricity voltage transformation from high to medium voltageVNelectricity, medium voltagekWh</t>
  </si>
  <si>
    <t>electricity voltage transformation from high to medium voltageXKelectricity, medium voltagekWh</t>
  </si>
  <si>
    <t>XK</t>
  </si>
  <si>
    <t>electricity voltage transformation from high to medium voltageYEelectricity, medium voltagekWh</t>
  </si>
  <si>
    <t>YE</t>
  </si>
  <si>
    <t>electricity voltage transformation from high to medium voltageZAelectricity, medium voltagekWh</t>
  </si>
  <si>
    <t>electricity voltage transformation from high to medium voltageZMelectricity, medium voltagekWh</t>
  </si>
  <si>
    <t>electricity voltage transformation from high to medium voltageZWelectricity, medium voltagekWh</t>
  </si>
  <si>
    <t>ZW</t>
  </si>
  <si>
    <t>electricity voltage transformation from high to medium voltage, aluminium industryCAelectricity, medium voltage, aluminium industrykWh</t>
  </si>
  <si>
    <t>electricity voltage transformation from high to medium voltage, aluminium industry</t>
  </si>
  <si>
    <t>electricity, medium voltage, aluminium industry</t>
  </si>
  <si>
    <t>electricity voltage transformation from high to medium voltage, aluminium industryCNelectricity, medium voltage, aluminium industrykWh</t>
  </si>
  <si>
    <t>electricity voltage transformation from high to medium voltage, aluminium industryIAI Area, Africaelectricity, medium voltage, aluminium industrykWh</t>
  </si>
  <si>
    <t>electricity voltage transformation from high to medium voltage, aluminium industryIAI Area, Asia, without China and GCCelectricity, medium voltage, aluminium industrykWh</t>
  </si>
  <si>
    <t>electricity voltage transformation from high to medium voltage, aluminium industryIAI Area, EU27 &amp; EFTAelectricity, medium voltage, aluminium industrykWh</t>
  </si>
  <si>
    <t>electricity voltage transformation from high to medium voltage, aluminium industryIAI Area, Gulf Cooperation Councilelectricity, medium voltage, aluminium industrykWh</t>
  </si>
  <si>
    <t>electricity voltage transformation from high to medium voltage, aluminium industryIAI Area, Russia &amp; RER w/o EU27 &amp; EFTAelectricity, medium voltage, aluminium industrykWh</t>
  </si>
  <si>
    <t>electricity voltage transformation from high to medium voltage, aluminium industryIAI Area, South Americaelectricity, medium voltage, aluminium industrykWh</t>
  </si>
  <si>
    <t>electricity voltage transformation from high to medium voltage, aluminium industryRoWelectricity, medium voltage, aluminium industrykWh</t>
  </si>
  <si>
    <t>electricity voltage transformation from high to medium voltage, aluminium industryUN-OCEANIAelectricity, medium voltage, aluminium industrykWh</t>
  </si>
  <si>
    <t>electricity voltage transformation from high to medium voltage, cobalt industryGLOelectricity, medium voltage, cobalt industrykWh</t>
  </si>
  <si>
    <t>electricity voltage transformation from high to medium voltage, cobalt industry</t>
  </si>
  <si>
    <t>electricity, medium voltage, cobalt industry</t>
  </si>
  <si>
    <t>electricity voltage transformation from high to medium voltage, renewable energy productsCHelectricity, medium voltage, renewable energy productskWh</t>
  </si>
  <si>
    <t>electricity voltage transformation from high to medium voltage, renewable energy products</t>
  </si>
  <si>
    <t>electricity, medium voltage, renewable energy products</t>
  </si>
  <si>
    <t>electricity voltage transformation from medium to low voltageAEelectricity, low voltagekWh</t>
  </si>
  <si>
    <t>electricity voltage transformation from medium to low voltage</t>
  </si>
  <si>
    <t>electricity voltage transformation from medium to low voltageALelectricity, low voltagekWh</t>
  </si>
  <si>
    <t>electricity voltage transformation from medium to low voltageAMelectricity, low voltagekWh</t>
  </si>
  <si>
    <t>electricity voltage transformation from medium to low voltageAOelectricity, low voltagekWh</t>
  </si>
  <si>
    <t>electricity voltage transformation from medium to low voltageARelectricity, low voltagekWh</t>
  </si>
  <si>
    <t>electricity voltage transformation from medium to low voltageATelectricity, low voltagekWh</t>
  </si>
  <si>
    <t>electricity voltage transformation from medium to low voltageAUelectricity, low voltagekWh</t>
  </si>
  <si>
    <t>electricity voltage transformation from medium to low voltageAZelectricity, low voltagekWh</t>
  </si>
  <si>
    <t>electricity voltage transformation from medium to low voltageBAelectricity, low voltagekWh</t>
  </si>
  <si>
    <t>electricity voltage transformation from medium to low voltageBDelectricity, low voltagekWh</t>
  </si>
  <si>
    <t>electricity voltage transformation from medium to low voltageBEelectricity, low voltagekWh</t>
  </si>
  <si>
    <t>electricity voltage transformation from medium to low voltageBGelectricity, low voltagekWh</t>
  </si>
  <si>
    <t>electricity voltage transformation from medium to low voltageBHelectricity, low voltagekWh</t>
  </si>
  <si>
    <t>electricity voltage transformation from medium to low voltageBJelectricity, low voltagekWh</t>
  </si>
  <si>
    <t>electricity voltage transformation from medium to low voltageBNelectricity, low voltagekWh</t>
  </si>
  <si>
    <t>electricity voltage transformation from medium to low voltageBOelectricity, low voltagekWh</t>
  </si>
  <si>
    <t>electricity voltage transformation from medium to low voltageBR-North-eastern gridelectricity, low voltagekWh</t>
  </si>
  <si>
    <t>electricity voltage transformation from medium to low voltageBR-Northern gridelectricity, low voltagekWh</t>
  </si>
  <si>
    <t>electricity voltage transformation from medium to low voltageBR-South-eastern/Mid-western gridelectricity, low voltagekWh</t>
  </si>
  <si>
    <t>electricity voltage transformation from medium to low voltageBR-Southern gridelectricity, low voltagekWh</t>
  </si>
  <si>
    <t>electricity voltage transformation from medium to low voltageBWelectricity, low voltagekWh</t>
  </si>
  <si>
    <t>electricity voltage transformation from medium to low voltageBYelectricity, low voltagekWh</t>
  </si>
  <si>
    <t>electricity voltage transformation from medium to low voltageCA-ABelectricity, low voltagekWh</t>
  </si>
  <si>
    <t>electricity voltage transformation from medium to low voltageCA-BCelectricity, low voltagekWh</t>
  </si>
  <si>
    <t>electricity voltage transformation from medium to low voltageCA-MBelectricity, low voltagekWh</t>
  </si>
  <si>
    <t>electricity voltage transformation from medium to low voltageCA-NBelectricity, low voltagekWh</t>
  </si>
  <si>
    <t>electricity voltage transformation from medium to low voltageCA-NFelectricity, low voltagekWh</t>
  </si>
  <si>
    <t>electricity voltage transformation from medium to low voltageCA-NSelectricity, low voltagekWh</t>
  </si>
  <si>
    <t>electricity voltage transformation from medium to low voltageCA-NTelectricity, low voltagekWh</t>
  </si>
  <si>
    <t>electricity voltage transformation from medium to low voltageCA-NUelectricity, low voltagekWh</t>
  </si>
  <si>
    <t>electricity voltage transformation from medium to low voltageCA-ONelectricity, low voltagekWh</t>
  </si>
  <si>
    <t>electricity voltage transformation from medium to low voltageCA-PEelectricity, low voltagekWh</t>
  </si>
  <si>
    <t>electricity voltage transformation from medium to low voltageCA-QCelectricity, low voltagekWh</t>
  </si>
  <si>
    <t>electricity voltage transformation from medium to low voltageCA-SKelectricity, low voltagekWh</t>
  </si>
  <si>
    <t>electricity voltage transformation from medium to low voltageCA-YKelectricity, low voltagekWh</t>
  </si>
  <si>
    <t>electricity voltage transformation from medium to low voltageCDelectricity, low voltagekWh</t>
  </si>
  <si>
    <t>electricity voltage transformation from medium to low voltageCGelectricity, low voltagekWh</t>
  </si>
  <si>
    <t>electricity voltage transformation from medium to low voltageCHelectricity, low voltagekWh</t>
  </si>
  <si>
    <t>electricity voltage transformation from medium to low voltageCIelectricity, low voltagekWh</t>
  </si>
  <si>
    <t>electricity voltage transformation from medium to low voltageCLelectricity, low voltagekWh</t>
  </si>
  <si>
    <t>electricity voltage transformation from medium to low voltageCMelectricity, low voltagekWh</t>
  </si>
  <si>
    <t>electricity voltage transformation from medium to low voltageCN-CCGelectricity, low voltagekWh</t>
  </si>
  <si>
    <t>electricity voltage transformation from medium to low voltageCN-CSGelectricity, low voltagekWh</t>
  </si>
  <si>
    <t>electricity voltage transformation from medium to low voltageCN-ECGCelectricity, low voltagekWh</t>
  </si>
  <si>
    <t>electricity voltage transformation from medium to low voltageCN-NCGCelectricity, low voltagekWh</t>
  </si>
  <si>
    <t>electricity voltage transformation from medium to low voltageCN-NECGelectricity, low voltagekWh</t>
  </si>
  <si>
    <t>electricity voltage transformation from medium to low voltageCN-NWGelectricity, low voltagekWh</t>
  </si>
  <si>
    <t>electricity voltage transformation from medium to low voltageCN-SWGelectricity, low voltagekWh</t>
  </si>
  <si>
    <t>electricity voltage transformation from medium to low voltageCOelectricity, low voltagekWh</t>
  </si>
  <si>
    <t>electricity voltage transformation from medium to low voltageCRelectricity, low voltagekWh</t>
  </si>
  <si>
    <t>electricity voltage transformation from medium to low voltageCUelectricity, low voltagekWh</t>
  </si>
  <si>
    <t>electricity voltage transformation from medium to low voltageCWelectricity, low voltagekWh</t>
  </si>
  <si>
    <t>electricity voltage transformation from medium to low voltageCYelectricity, low voltagekWh</t>
  </si>
  <si>
    <t>electricity voltage transformation from medium to low voltageCZelectricity, low voltagekWh</t>
  </si>
  <si>
    <t>electricity voltage transformation from medium to low voltageDEelectricity, low voltagekWh</t>
  </si>
  <si>
    <t>electricity voltage transformation from medium to low voltageDKelectricity, low voltagekWh</t>
  </si>
  <si>
    <t>electricity voltage transformation from medium to low voltageDOelectricity, low voltagekWh</t>
  </si>
  <si>
    <t>electricity voltage transformation from medium to low voltageDZelectricity, low voltagekWh</t>
  </si>
  <si>
    <t>electricity voltage transformation from medium to low voltageECelectricity, low voltagekWh</t>
  </si>
  <si>
    <t>electricity voltage transformation from medium to low voltageEEelectricity, low voltagekWh</t>
  </si>
  <si>
    <t>electricity voltage transformation from medium to low voltageEGelectricity, low voltagekWh</t>
  </si>
  <si>
    <t>electricity voltage transformation from medium to low voltageERelectricity, low voltagekWh</t>
  </si>
  <si>
    <t>electricity voltage transformation from medium to low voltageESelectricity, low voltagekWh</t>
  </si>
  <si>
    <t>electricity voltage transformation from medium to low voltageETelectricity, low voltagekWh</t>
  </si>
  <si>
    <t>electricity voltage transformation from medium to low voltageFIelectricity, low voltagekWh</t>
  </si>
  <si>
    <t>electricity voltage transformation from medium to low voltageFRelectricity, low voltagekWh</t>
  </si>
  <si>
    <t>electricity voltage transformation from medium to low voltageGAelectricity, low voltagekWh</t>
  </si>
  <si>
    <t>electricity voltage transformation from medium to low voltageGBelectricity, low voltagekWh</t>
  </si>
  <si>
    <t>electricity voltage transformation from medium to low voltageGEelectricity, low voltagekWh</t>
  </si>
  <si>
    <t>electricity voltage transformation from medium to low voltageGHelectricity, low voltagekWh</t>
  </si>
  <si>
    <t>electricity voltage transformation from medium to low voltageGIelectricity, low voltagekWh</t>
  </si>
  <si>
    <t>electricity voltage transformation from medium to low voltageGRelectricity, low voltagekWh</t>
  </si>
  <si>
    <t>electricity voltage transformation from medium to low voltageGTelectricity, low voltagekWh</t>
  </si>
  <si>
    <t>electricity voltage transformation from medium to low voltageHKelectricity, low voltagekWh</t>
  </si>
  <si>
    <t>electricity voltage transformation from medium to low voltageHNelectricity, low voltagekWh</t>
  </si>
  <si>
    <t>electricity voltage transformation from medium to low voltageHRelectricity, low voltagekWh</t>
  </si>
  <si>
    <t>electricity voltage transformation from medium to low voltageHTelectricity, low voltagekWh</t>
  </si>
  <si>
    <t>electricity voltage transformation from medium to low voltageHUelectricity, low voltagekWh</t>
  </si>
  <si>
    <t>electricity voltage transformation from medium to low voltageIDelectricity, low voltagekWh</t>
  </si>
  <si>
    <t>electricity voltage transformation from medium to low voltageIEelectricity, low voltagekWh</t>
  </si>
  <si>
    <t>electricity voltage transformation from medium to low voltageILelectricity, low voltagekWh</t>
  </si>
  <si>
    <t>electricity voltage transformation from medium to low voltageIN-Eastern gridelectricity, low voltagekWh</t>
  </si>
  <si>
    <t>electricity voltage transformation from medium to low voltageIN-North-eastern gridelectricity, low voltagekWh</t>
  </si>
  <si>
    <t>electricity voltage transformation from medium to low voltageIN-Northern gridelectricity, low voltagekWh</t>
  </si>
  <si>
    <t>electricity voltage transformation from medium to low voltageIN-Southern gridelectricity, low voltagekWh</t>
  </si>
  <si>
    <t>electricity voltage transformation from medium to low voltageIN-Western gridelectricity, low voltagekWh</t>
  </si>
  <si>
    <t>electricity voltage transformation from medium to low voltageIQelectricity, low voltagekWh</t>
  </si>
  <si>
    <t>electricity voltage transformation from medium to low voltageIRelectricity, low voltagekWh</t>
  </si>
  <si>
    <t>electricity voltage transformation from medium to low voltageISelectricity, low voltagekWh</t>
  </si>
  <si>
    <t>electricity voltage transformation from medium to low voltageITelectricity, low voltagekWh</t>
  </si>
  <si>
    <t>electricity voltage transformation from medium to low voltageJMelectricity, low voltagekWh</t>
  </si>
  <si>
    <t>electricity voltage transformation from medium to low voltageJOelectricity, low voltagekWh</t>
  </si>
  <si>
    <t>electricity voltage transformation from medium to low voltageJPelectricity, low voltagekWh</t>
  </si>
  <si>
    <t>electricity voltage transformation from medium to low voltageKEelectricity, low voltagekWh</t>
  </si>
  <si>
    <t>electricity voltage transformation from medium to low voltageKGelectricity, low voltagekWh</t>
  </si>
  <si>
    <t>electricity voltage transformation from medium to low voltageKHelectricity, low voltagekWh</t>
  </si>
  <si>
    <t>electricity voltage transformation from medium to low voltageKPelectricity, low voltagekWh</t>
  </si>
  <si>
    <t>electricity voltage transformation from medium to low voltageKRelectricity, low voltagekWh</t>
  </si>
  <si>
    <t>electricity voltage transformation from medium to low voltageKWelectricity, low voltagekWh</t>
  </si>
  <si>
    <t>electricity voltage transformation from medium to low voltageKZelectricity, low voltagekWh</t>
  </si>
  <si>
    <t>electricity voltage transformation from medium to low voltageLBelectricity, low voltagekWh</t>
  </si>
  <si>
    <t>electricity voltage transformation from medium to low voltageLKelectricity, low voltagekWh</t>
  </si>
  <si>
    <t>electricity voltage transformation from medium to low voltageLTelectricity, low voltagekWh</t>
  </si>
  <si>
    <t>electricity voltage transformation from medium to low voltageLUelectricity, low voltagekWh</t>
  </si>
  <si>
    <t>electricity voltage transformation from medium to low voltageLVelectricity, low voltagekWh</t>
  </si>
  <si>
    <t>electricity voltage transformation from medium to low voltageLYelectricity, low voltagekWh</t>
  </si>
  <si>
    <t>electricity voltage transformation from medium to low voltageMAelectricity, low voltagekWh</t>
  </si>
  <si>
    <t>electricity voltage transformation from medium to low voltageMDelectricity, low voltagekWh</t>
  </si>
  <si>
    <t>electricity voltage transformation from medium to low voltageMEelectricity, low voltagekWh</t>
  </si>
  <si>
    <t>electricity voltage transformation from medium to low voltageMKelectricity, low voltagekWh</t>
  </si>
  <si>
    <t>electricity voltage transformation from medium to low voltageMMelectricity, low voltagekWh</t>
  </si>
  <si>
    <t>electricity voltage transformation from medium to low voltageMNelectricity, low voltagekWh</t>
  </si>
  <si>
    <t>electricity voltage transformation from medium to low voltageMTelectricity, low voltagekWh</t>
  </si>
  <si>
    <t>electricity voltage transformation from medium to low voltageMUelectricity, low voltagekWh</t>
  </si>
  <si>
    <t>electricity voltage transformation from medium to low voltageMXelectricity, low voltagekWh</t>
  </si>
  <si>
    <t>electricity voltage transformation from medium to low voltageMYelectricity, low voltagekWh</t>
  </si>
  <si>
    <t>electricity voltage transformation from medium to low voltageMZelectricity, low voltagekWh</t>
  </si>
  <si>
    <t>electricity voltage transformation from medium to low voltageNAelectricity, low voltagekWh</t>
  </si>
  <si>
    <t>electricity voltage transformation from medium to low voltageNEelectricity, low voltagekWh</t>
  </si>
  <si>
    <t>electricity voltage transformation from medium to low voltageNGelectricity, low voltagekWh</t>
  </si>
  <si>
    <t>electricity voltage transformation from medium to low voltageNIelectricity, low voltagekWh</t>
  </si>
  <si>
    <t>electricity voltage transformation from medium to low voltageNLelectricity, low voltagekWh</t>
  </si>
  <si>
    <t>electricity voltage transformation from medium to low voltageNOelectricity, low voltagekWh</t>
  </si>
  <si>
    <t>electricity voltage transformation from medium to low voltageNPelectricity, low voltagekWh</t>
  </si>
  <si>
    <t>electricity voltage transformation from medium to low voltageNZelectricity, low voltagekWh</t>
  </si>
  <si>
    <t>electricity voltage transformation from medium to low voltageOMelectricity, low voltagekWh</t>
  </si>
  <si>
    <t>electricity voltage transformation from medium to low voltagePAelectricity, low voltagekWh</t>
  </si>
  <si>
    <t>electricity voltage transformation from medium to low voltagePEelectricity, low voltagekWh</t>
  </si>
  <si>
    <t>electricity voltage transformation from medium to low voltagePHelectricity, low voltagekWh</t>
  </si>
  <si>
    <t>electricity voltage transformation from medium to low voltagePKelectricity, low voltagekWh</t>
  </si>
  <si>
    <t>electricity voltage transformation from medium to low voltagePLelectricity, low voltagekWh</t>
  </si>
  <si>
    <t>electricity voltage transformation from medium to low voltagePTelectricity, low voltagekWh</t>
  </si>
  <si>
    <t>electricity voltage transformation from medium to low voltagePYelectricity, low voltagekWh</t>
  </si>
  <si>
    <t>electricity voltage transformation from medium to low voltageQAelectricity, low voltagekWh</t>
  </si>
  <si>
    <t>electricity voltage transformation from medium to low voltageROelectricity, low voltagekWh</t>
  </si>
  <si>
    <t>electricity voltage transformation from medium to low voltageRSelectricity, low voltagekWh</t>
  </si>
  <si>
    <t>electricity voltage transformation from medium to low voltageRUelectricity, low voltagekWh</t>
  </si>
  <si>
    <t>electricity voltage transformation from medium to low voltageSAelectricity, low voltagekWh</t>
  </si>
  <si>
    <t>electricity voltage transformation from medium to low voltageSDelectricity, low voltagekWh</t>
  </si>
  <si>
    <t>electricity voltage transformation from medium to low voltageSEelectricity, low voltagekWh</t>
  </si>
  <si>
    <t>electricity voltage transformation from medium to low voltageSGelectricity, low voltagekWh</t>
  </si>
  <si>
    <t>electricity voltage transformation from medium to low voltageSIelectricity, low voltagekWh</t>
  </si>
  <si>
    <t>electricity voltage transformation from medium to low voltageSKelectricity, low voltagekWh</t>
  </si>
  <si>
    <t>electricity voltage transformation from medium to low voltageSNelectricity, low voltagekWh</t>
  </si>
  <si>
    <t>electricity voltage transformation from medium to low voltageSSelectricity, low voltagekWh</t>
  </si>
  <si>
    <t>electricity voltage transformation from medium to low voltageSVelectricity, low voltagekWh</t>
  </si>
  <si>
    <t>electricity voltage transformation from medium to low voltageSYelectricity, low voltagekWh</t>
  </si>
  <si>
    <t>electricity voltage transformation from medium to low voltageTGelectricity, low voltagekWh</t>
  </si>
  <si>
    <t>electricity voltage transformation from medium to low voltageTHelectricity, low voltagekWh</t>
  </si>
  <si>
    <t>electricity voltage transformation from medium to low voltageTJelectricity, low voltagekWh</t>
  </si>
  <si>
    <t>electricity voltage transformation from medium to low voltageTMelectricity, low voltagekWh</t>
  </si>
  <si>
    <t>electricity voltage transformation from medium to low voltageTNelectricity, low voltagekWh</t>
  </si>
  <si>
    <t>electricity voltage transformation from medium to low voltageTRelectricity, low voltagekWh</t>
  </si>
  <si>
    <t>electricity voltage transformation from medium to low voltageTTelectricity, low voltagekWh</t>
  </si>
  <si>
    <t>electricity voltage transformation from medium to low voltageTWelectricity, low voltagekWh</t>
  </si>
  <si>
    <t>electricity voltage transformation from medium to low voltageTZelectricity, low voltagekWh</t>
  </si>
  <si>
    <t>electricity voltage transformation from medium to low voltageUAelectricity, low voltagekWh</t>
  </si>
  <si>
    <t>electricity voltage transformation from medium to low voltageUS-ASCCelectricity, low voltagekWh</t>
  </si>
  <si>
    <t>electricity voltage transformation from medium to low voltageUS-HICCelectricity, low voltagekWh</t>
  </si>
  <si>
    <t>electricity voltage transformation from medium to low voltageUS-MROelectricity, low voltagekWh</t>
  </si>
  <si>
    <t>electricity voltage transformation from medium to low voltageUS-NPCCelectricity, low voltagekWh</t>
  </si>
  <si>
    <t>electricity voltage transformation from medium to low voltageUS-PRelectricity, low voltagekWh</t>
  </si>
  <si>
    <t>electricity voltage transformation from medium to low voltageUS-RFCelectricity, low voltagekWh</t>
  </si>
  <si>
    <t>electricity voltage transformation from medium to low voltageUS-SERCelectricity, low voltagekWh</t>
  </si>
  <si>
    <t>electricity voltage transformation from medium to low voltageUS-TREelectricity, low voltagekWh</t>
  </si>
  <si>
    <t>electricity voltage transformation from medium to low voltageUS-WECCelectricity, low voltagekWh</t>
  </si>
  <si>
    <t>electricity voltage transformation from medium to low voltageUYelectricity, low voltagekWh</t>
  </si>
  <si>
    <t>electricity voltage transformation from medium to low voltageUZelectricity, low voltagekWh</t>
  </si>
  <si>
    <t>electricity voltage transformation from medium to low voltageVEelectricity, low voltagekWh</t>
  </si>
  <si>
    <t>electricity voltage transformation from medium to low voltageVNelectricity, low voltagekWh</t>
  </si>
  <si>
    <t>electricity voltage transformation from medium to low voltageXKelectricity, low voltagekWh</t>
  </si>
  <si>
    <t>electricity voltage transformation from medium to low voltageYEelectricity, low voltagekWh</t>
  </si>
  <si>
    <t>electricity voltage transformation from medium to low voltageZAelectricity, low voltagekWh</t>
  </si>
  <si>
    <t>electricity voltage transformation from medium to low voltageZMelectricity, low voltagekWh</t>
  </si>
  <si>
    <t>electricity voltage transformation from medium to low voltageZWelectricity, low voltagekWh</t>
  </si>
  <si>
    <t>electricity voltage transformation from medium to low voltage, renewable energy productsCHelectricity, low voltage, renewable energy productskWh</t>
  </si>
  <si>
    <t>electricity voltage transformation from medium to low voltage, renewable energy products</t>
  </si>
  <si>
    <t>electricity voltage transformation, residual mix, from high to medium voltageBAelectricity, medium voltagekWh</t>
  </si>
  <si>
    <t>electricity voltage transformation, residual mix, from high to medium voltage</t>
  </si>
  <si>
    <t>electricity voltage transformation, residual mix, from high to medium voltageBEelectricity, medium voltagekWh</t>
  </si>
  <si>
    <t>electricity voltage transformation, residual mix, from high to medium voltageBGelectricity, medium voltagekWh</t>
  </si>
  <si>
    <t>electricity voltage transformation, residual mix, from high to medium voltageCHelectricity, medium voltagekWh</t>
  </si>
  <si>
    <t>electricity voltage transformation, residual mix, from high to medium voltageCYelectricity, medium voltagekWh</t>
  </si>
  <si>
    <t>electricity voltage transformation, residual mix, from high to medium voltageCZelectricity, medium voltagekWh</t>
  </si>
  <si>
    <t>electricity voltage transformation, residual mix, from high to medium voltageDEelectricity, medium voltagekWh</t>
  </si>
  <si>
    <t>electricity voltage transformation, residual mix, from high to medium voltageDKelectricity, medium voltagekWh</t>
  </si>
  <si>
    <t>electricity voltage transformation, residual mix, from high to medium voltageEEelectricity, medium voltagekWh</t>
  </si>
  <si>
    <t>electricity voltage transformation, residual mix, from high to medium voltageESelectricity, medium voltagekWh</t>
  </si>
  <si>
    <t>electricity voltage transformation, residual mix, from high to medium voltageFIelectricity, medium voltagekWh</t>
  </si>
  <si>
    <t>electricity voltage transformation, residual mix, from high to medium voltageFRelectricity, medium voltagekWh</t>
  </si>
  <si>
    <t>electricity voltage transformation, residual mix, from high to medium voltageGBelectricity, medium voltagekWh</t>
  </si>
  <si>
    <t>electricity voltage transformation, residual mix, from high to medium voltageGRelectricity, medium voltagekWh</t>
  </si>
  <si>
    <t>electricity voltage transformation, residual mix, from high to medium voltageHRelectricity, medium voltagekWh</t>
  </si>
  <si>
    <t>electricity voltage transformation, residual mix, from high to medium voltageHUelectricity, medium voltagekWh</t>
  </si>
  <si>
    <t>electricity voltage transformation, residual mix, from high to medium voltageIEelectricity, medium voltagekWh</t>
  </si>
  <si>
    <t>electricity voltage transformation, residual mix, from high to medium voltageISelectricity, medium voltagekWh</t>
  </si>
  <si>
    <t>electricity voltage transformation, residual mix, from high to medium voltageITelectricity, medium voltagekWh</t>
  </si>
  <si>
    <t>electricity voltage transformation, residual mix, from high to medium voltageLTelectricity, medium voltagekWh</t>
  </si>
  <si>
    <t>electricity voltage transformation, residual mix, from high to medium voltageLUelectricity, medium voltagekWh</t>
  </si>
  <si>
    <t>electricity voltage transformation, residual mix, from high to medium voltageLVelectricity, medium voltagekWh</t>
  </si>
  <si>
    <t>electricity voltage transformation, residual mix, from high to medium voltageMEelectricity, medium voltagekWh</t>
  </si>
  <si>
    <t>electricity voltage transformation, residual mix, from high to medium voltageMTelectricity, medium voltagekWh</t>
  </si>
  <si>
    <t>electricity voltage transformation, residual mix, from high to medium voltageNLelectricity, medium voltagekWh</t>
  </si>
  <si>
    <t>electricity voltage transformation, residual mix, from high to medium voltageNOelectricity, medium voltagekWh</t>
  </si>
  <si>
    <t>electricity voltage transformation, residual mix, from high to medium voltagePLelectricity, medium voltagekWh</t>
  </si>
  <si>
    <t>electricity voltage transformation, residual mix, from high to medium voltagePTelectricity, medium voltagekWh</t>
  </si>
  <si>
    <t>electricity voltage transformation, residual mix, from high to medium voltageROelectricity, medium voltagekWh</t>
  </si>
  <si>
    <t>electricity voltage transformation, residual mix, from high to medium voltageRSelectricity, medium voltagekWh</t>
  </si>
  <si>
    <t>electricity voltage transformation, residual mix, from high to medium voltageSEelectricity, medium voltagekWh</t>
  </si>
  <si>
    <t>electricity voltage transformation, residual mix, from high to medium voltageSIelectricity, medium voltagekWh</t>
  </si>
  <si>
    <t>electricity voltage transformation, residual mix, from high to medium voltageSKelectricity, medium voltagekWh</t>
  </si>
  <si>
    <t>electricity voltage transformation, residual mix, from medium to low voltageBAelectricity, low voltagekWh</t>
  </si>
  <si>
    <t>electricity voltage transformation, residual mix, from medium to low voltage</t>
  </si>
  <si>
    <t>electricity voltage transformation, residual mix, from medium to low voltageBEelectricity, low voltagekWh</t>
  </si>
  <si>
    <t>electricity voltage transformation, residual mix, from medium to low voltageBGelectricity, low voltagekWh</t>
  </si>
  <si>
    <t>electricity voltage transformation, residual mix, from medium to low voltageCHelectricity, low voltagekWh</t>
  </si>
  <si>
    <t>electricity voltage transformation, residual mix, from medium to low voltageCYelectricity, low voltagekWh</t>
  </si>
  <si>
    <t>electricity voltage transformation, residual mix, from medium to low voltageCZelectricity, low voltagekWh</t>
  </si>
  <si>
    <t>electricity voltage transformation, residual mix, from medium to low voltageDEelectricity, low voltagekWh</t>
  </si>
  <si>
    <t>electricity voltage transformation, residual mix, from medium to low voltageDKelectricity, low voltagekWh</t>
  </si>
  <si>
    <t>electricity voltage transformation, residual mix, from medium to low voltageEEelectricity, low voltagekWh</t>
  </si>
  <si>
    <t>electricity voltage transformation, residual mix, from medium to low voltageESelectricity, low voltagekWh</t>
  </si>
  <si>
    <t>electricity voltage transformation, residual mix, from medium to low voltageFIelectricity, low voltagekWh</t>
  </si>
  <si>
    <t>electricity voltage transformation, residual mix, from medium to low voltageFRelectricity, low voltagekWh</t>
  </si>
  <si>
    <t>electricity voltage transformation, residual mix, from medium to low voltageGBelectricity, low voltagekWh</t>
  </si>
  <si>
    <t>electricity voltage transformation, residual mix, from medium to low voltageGRelectricity, low voltagekWh</t>
  </si>
  <si>
    <t>electricity voltage transformation, residual mix, from medium to low voltageHRelectricity, low voltagekWh</t>
  </si>
  <si>
    <t>electricity voltage transformation, residual mix, from medium to low voltageHUelectricity, low voltagekWh</t>
  </si>
  <si>
    <t>electricity voltage transformation, residual mix, from medium to low voltageIEelectricity, low voltagekWh</t>
  </si>
  <si>
    <t>electricity voltage transformation, residual mix, from medium to low voltageISelectricity, low voltagekWh</t>
  </si>
  <si>
    <t>electricity voltage transformation, residual mix, from medium to low voltageITelectricity, low voltagekWh</t>
  </si>
  <si>
    <t>electricity voltage transformation, residual mix, from medium to low voltageLTelectricity, low voltagekWh</t>
  </si>
  <si>
    <t>electricity voltage transformation, residual mix, from medium to low voltageLUelectricity, low voltagekWh</t>
  </si>
  <si>
    <t>electricity voltage transformation, residual mix, from medium to low voltageLVelectricity, low voltagekWh</t>
  </si>
  <si>
    <t>electricity voltage transformation, residual mix, from medium to low voltageMEelectricity, low voltagekWh</t>
  </si>
  <si>
    <t>electricity voltage transformation, residual mix, from medium to low voltageMTelectricity, low voltagekWh</t>
  </si>
  <si>
    <t>electricity voltage transformation, residual mix, from medium to low voltageNLelectricity, low voltagekWh</t>
  </si>
  <si>
    <t>electricity voltage transformation, residual mix, from medium to low voltageNOelectricity, low voltagekWh</t>
  </si>
  <si>
    <t>electricity voltage transformation, residual mix, from medium to low voltagePLelectricity, low voltagekWh</t>
  </si>
  <si>
    <t>electricity voltage transformation, residual mix, from medium to low voltagePTelectricity, low voltagekWh</t>
  </si>
  <si>
    <t>electricity voltage transformation, residual mix, from medium to low voltageROelectricity, low voltagekWh</t>
  </si>
  <si>
    <t>electricity voltage transformation, residual mix, from medium to low voltageRSelectricity, low voltagekWh</t>
  </si>
  <si>
    <t>electricity voltage transformation, residual mix, from medium to low voltageSEelectricity, low voltagekWh</t>
  </si>
  <si>
    <t>electricity voltage transformation, residual mix, from medium to low voltageSIelectricity, low voltagekWh</t>
  </si>
  <si>
    <t>electricity voltage transformation, residual mix, from medium to low voltageSKelectricity, low voltagekWh</t>
  </si>
  <si>
    <t>electricity, from municipal waste incineration to generic market for electricity, medium voltageATelectricity, medium voltagekWh</t>
  </si>
  <si>
    <t>electricity, from municipal waste incineration to generic market for electricity, medium voltage</t>
  </si>
  <si>
    <t>electricity, from municipal waste incineration to generic market for electricity, medium voltageBEelectricity, medium voltagekWh</t>
  </si>
  <si>
    <t>electricity, from municipal waste incineration to generic market for electricity, medium voltageBGelectricity, medium voltagekWh</t>
  </si>
  <si>
    <t>electricity, from municipal waste incineration to generic market for electricity, medium voltageCA-ABelectricity, medium voltagekWh</t>
  </si>
  <si>
    <t>electricity, from municipal waste incineration to generic market for electricity, medium voltageCA-ONelectricity, medium voltagekWh</t>
  </si>
  <si>
    <t>electricity, from municipal waste incineration to generic market for electricity, medium voltageCA-PEelectricity, medium voltagekWh</t>
  </si>
  <si>
    <t>electricity, from municipal waste incineration to generic market for electricity, medium voltageCHelectricity, medium voltagekWh</t>
  </si>
  <si>
    <t>electricity, from municipal waste incineration to generic market for electricity, medium voltageCZelectricity, medium voltagekWh</t>
  </si>
  <si>
    <t>electricity, from municipal waste incineration to generic market for electricity, medium voltageDEelectricity, medium voltagekWh</t>
  </si>
  <si>
    <t>electricity, from municipal waste incineration to generic market for electricity, medium voltageDKelectricity, medium voltagekWh</t>
  </si>
  <si>
    <t>electricity, from municipal waste incineration to generic market for electricity, medium voltageESelectricity, medium voltagekWh</t>
  </si>
  <si>
    <t>electricity, from municipal waste incineration to generic market for electricity, medium voltageFIelectricity, medium voltagekWh</t>
  </si>
  <si>
    <t>electricity, from municipal waste incineration to generic market for electricity, medium voltageFRelectricity, medium voltagekWh</t>
  </si>
  <si>
    <t>electricity, from municipal waste incineration to generic market for electricity, medium voltageGBelectricity, medium voltagekWh</t>
  </si>
  <si>
    <t>electricity, from municipal waste incineration to generic market for electricity, medium voltageGRelectricity, medium voltagekWh</t>
  </si>
  <si>
    <t>electricity, from municipal waste incineration to generic market for electricity, medium voltageHUelectricity, medium voltagekWh</t>
  </si>
  <si>
    <t>electricity, from municipal waste incineration to generic market for electricity, medium voltageIDelectricity, medium voltagekWh</t>
  </si>
  <si>
    <t>electricity, from municipal waste incineration to generic market for electricity, medium voltageIEelectricity, medium voltagekWh</t>
  </si>
  <si>
    <t>electricity, from municipal waste incineration to generic market for electricity, medium voltageISelectricity, medium voltagekWh</t>
  </si>
  <si>
    <t>electricity, from municipal waste incineration to generic market for electricity, medium voltageITelectricity, medium voltagekWh</t>
  </si>
  <si>
    <t>electricity, from municipal waste incineration to generic market for electricity, medium voltageJPelectricity, medium voltagekWh</t>
  </si>
  <si>
    <t>electricity, from municipal waste incineration to generic market for electricity, medium voltageKRelectricity, medium voltagekWh</t>
  </si>
  <si>
    <t>electricity, from municipal waste incineration to generic market for electricity, medium voltageLUelectricity, medium voltagekWh</t>
  </si>
  <si>
    <t>electricity, from municipal waste incineration to generic market for electricity, medium voltageMYelectricity, medium voltagekWh</t>
  </si>
  <si>
    <t>electricity, from municipal waste incineration to generic market for electricity, medium voltageNLelectricity, medium voltagekWh</t>
  </si>
  <si>
    <t>electricity, from municipal waste incineration to generic market for electricity, medium voltageNOelectricity, medium voltagekWh</t>
  </si>
  <si>
    <t>electricity, from municipal waste incineration to generic market for electricity, medium voltagePLelectricity, medium voltagekWh</t>
  </si>
  <si>
    <t>electricity, from municipal waste incineration to generic market for electricity, medium voltagePTelectricity, medium voltagekWh</t>
  </si>
  <si>
    <t>electricity, from municipal waste incineration to generic market for electricity, medium voltageRSelectricity, medium voltagekWh</t>
  </si>
  <si>
    <t>electricity, from municipal waste incineration to generic market for electricity, medium voltageRUelectricity, medium voltagekWh</t>
  </si>
  <si>
    <t>electricity, from municipal waste incineration to generic market for electricity, medium voltageRoWelectricity, medium voltagekWh</t>
  </si>
  <si>
    <t>electricity, from municipal waste incineration to generic market for electricity, medium voltageSEelectricity, medium voltagekWh</t>
  </si>
  <si>
    <t>electricity, from municipal waste incineration to generic market for electricity, medium voltageSIelectricity, medium voltagekWh</t>
  </si>
  <si>
    <t>electricity, from municipal waste incineration to generic market for electricity, medium voltageSKelectricity, medium voltagekWh</t>
  </si>
  <si>
    <t>electricity, from municipal waste incineration to generic market for electricity, medium voltageTRelectricity, medium voltagekWh</t>
  </si>
  <si>
    <t>electricity, from municipal waste incineration to generic market for electricity, medium voltageTWelectricity, medium voltagekWh</t>
  </si>
  <si>
    <t>electricity, high voltage, European attribute mixRERelectricity, high voltagekWh</t>
  </si>
  <si>
    <t>electricity, high voltage, European attribute mix</t>
  </si>
  <si>
    <t>electricity, high voltage, aluminium industry, production mixCAelectricity, high voltage, aluminium industrykWh</t>
  </si>
  <si>
    <t>electricity, high voltage, aluminium industry, production mix</t>
  </si>
  <si>
    <t>electricity, high voltage, aluminium industry, production mixCNelectricity, high voltage, aluminium industrykWh</t>
  </si>
  <si>
    <t>electricity, high voltage, aluminium industry, production mixIAI Area, Africaelectricity, high voltage, aluminium industrykWh</t>
  </si>
  <si>
    <t>electricity, high voltage, aluminium industry, production mixIAI Area, Asia, without China and GCCelectricity, high voltage, aluminium industrykWh</t>
  </si>
  <si>
    <t>electricity, high voltage, aluminium industry, production mixIAI Area, EU27 &amp; EFTAelectricity, high voltage, aluminium industrykWh</t>
  </si>
  <si>
    <t>electricity, high voltage, aluminium industry, production mixIAI Area, Gulf Cooperation Councilelectricity, high voltage, aluminium industrykWh</t>
  </si>
  <si>
    <t>electricity, high voltage, aluminium industry, production mixIAI Area, Russia &amp; RER w/o EU27 &amp; EFTAelectricity, high voltage, aluminium industrykWh</t>
  </si>
  <si>
    <t>electricity, high voltage, aluminium industry, production mixIAI Area, South Americaelectricity, high voltage, aluminium industrykWh</t>
  </si>
  <si>
    <t>electricity, high voltage, aluminium industry, production mixRoWelectricity, high voltage, aluminium industrykWh</t>
  </si>
  <si>
    <t>electricity, high voltage, aluminium industry, production mixUN-OCEANIAelectricity, high voltage, aluminium industrykWh</t>
  </si>
  <si>
    <t>electricity, high voltage, biofuels, import from GermanyCHelectricity, high voltagekWh</t>
  </si>
  <si>
    <t>electricity, high voltage, biofuels, import from Germany</t>
  </si>
  <si>
    <t>electricity, high voltage, hydro, import from CA-NFCA-QCelectricity, high voltagekWh</t>
  </si>
  <si>
    <t>electricity, high voltage, hydro, import from CA-NF</t>
  </si>
  <si>
    <t>electricity, high voltage, hydro, import from CA-ONCA-QCelectricity, high voltagekWh</t>
  </si>
  <si>
    <t>electricity, high voltage, hydro, import from CA-ON</t>
  </si>
  <si>
    <t>electricity, high voltage, hydro, import from PYARelectricity, high voltagekWh</t>
  </si>
  <si>
    <t>electricity, high voltage, hydro, import from PY</t>
  </si>
  <si>
    <t>electricity, high voltage, hydro, import from UYARelectricity, high voltagekWh</t>
  </si>
  <si>
    <t>electricity, high voltage, hydro, import from UY</t>
  </si>
  <si>
    <t>electricity, high voltage, hydro, reservoir, import from FranceCHelectricity, high voltagekWh</t>
  </si>
  <si>
    <t>electricity, high voltage, hydro, reservoir, import from France</t>
  </si>
  <si>
    <t>electricity, high voltage, hydro, reservoir, import from France, renewable energy productsCHelectricity, high voltage, renewable energy productskWh</t>
  </si>
  <si>
    <t>electricity, high voltage, hydro, reservoir, import from France, renewable energy products</t>
  </si>
  <si>
    <t>electricity, high voltage, hydro, run-of-river, import from FranceCHelectricity, high voltagekWh</t>
  </si>
  <si>
    <t>electricity, high voltage, hydro, run-of-river, import from France</t>
  </si>
  <si>
    <t>electricity, high voltage, hydro, run-of-river, import from France, renewable energy productsCHelectricity, high voltage, renewable energy productskWh</t>
  </si>
  <si>
    <t>electricity, high voltage, hydro, run-of-river, import from France, renewable energy products</t>
  </si>
  <si>
    <t>electricity, high voltage, import from ALGRelectricity, high voltagekWh</t>
  </si>
  <si>
    <t>electricity, high voltage, import from AL</t>
  </si>
  <si>
    <t>electricity, high voltage, import from ALMEelectricity, high voltagekWh</t>
  </si>
  <si>
    <t>electricity, high voltage, import from ALRSelectricity, high voltagekWh</t>
  </si>
  <si>
    <t>electricity, high voltage, import from AOCDelectricity, high voltagekWh</t>
  </si>
  <si>
    <t>electricity, high voltage, import from AO</t>
  </si>
  <si>
    <t>electricity, high voltage, import from ARBR-Southern gridelectricity, high voltagekWh</t>
  </si>
  <si>
    <t>electricity, high voltage, import from AR</t>
  </si>
  <si>
    <t>electricity, high voltage, import from ATCZelectricity, high voltagekWh</t>
  </si>
  <si>
    <t>electricity, high voltage, import from AT</t>
  </si>
  <si>
    <t>electricity, high voltage, import from ATDEelectricity, high voltagekWh</t>
  </si>
  <si>
    <t>electricity, high voltage, import from ATHUelectricity, high voltagekWh</t>
  </si>
  <si>
    <t>electricity, high voltage, import from ATITelectricity, high voltagekWh</t>
  </si>
  <si>
    <t>electricity, high voltage, import from ATSIelectricity, high voltagekWh</t>
  </si>
  <si>
    <t>electricity, high voltage, import from AZRUelectricity, high voltagekWh</t>
  </si>
  <si>
    <t>electricity, high voltage, import from AZ</t>
  </si>
  <si>
    <t>electricity, high voltage, import from BAHRelectricity, high voltagekWh</t>
  </si>
  <si>
    <t>electricity, high voltage, import from BA</t>
  </si>
  <si>
    <t>electricity, high voltage, import from BAMEelectricity, high voltagekWh</t>
  </si>
  <si>
    <t>electricity, high voltage, import from BARSelectricity, high voltagekWh</t>
  </si>
  <si>
    <t>electricity, high voltage, import from BEFRelectricity, high voltagekWh</t>
  </si>
  <si>
    <t>electricity, high voltage, import from BE</t>
  </si>
  <si>
    <t>electricity, high voltage, import from BEGBelectricity, high voltagekWh</t>
  </si>
  <si>
    <t>electricity, high voltage, import from BELUelectricity, high voltagekWh</t>
  </si>
  <si>
    <t>electricity, high voltage, import from BENLelectricity, high voltagekWh</t>
  </si>
  <si>
    <t>electricity, high voltage, import from BGGRelectricity, high voltagekWh</t>
  </si>
  <si>
    <t>electricity, high voltage, import from BG</t>
  </si>
  <si>
    <t>electricity, high voltage, import from BGHRelectricity, high voltagekWh</t>
  </si>
  <si>
    <t>electricity, high voltage, import from BGMKelectricity, high voltagekWh</t>
  </si>
  <si>
    <t>electricity, high voltage, import from BGROelectricity, high voltagekWh</t>
  </si>
  <si>
    <t>electricity, high voltage, import from BGRSelectricity, high voltagekWh</t>
  </si>
  <si>
    <t>electricity, high voltage, import from BGTRelectricity, high voltagekWh</t>
  </si>
  <si>
    <t>electricity, high voltage, import from BR-North-eastern gridBR-Northern gridelectricity, high voltagekWh</t>
  </si>
  <si>
    <t>electricity, high voltage, import from BR-North-eastern grid</t>
  </si>
  <si>
    <t>electricity, high voltage, import from BR-North-eastern gridBR-South-eastern/Mid-western gridelectricity, high voltagekWh</t>
  </si>
  <si>
    <t>electricity, high voltage, import from BR-Northern gridBR-South-eastern/Mid-western gridelectricity, high voltagekWh</t>
  </si>
  <si>
    <t>electricity, high voltage, import from BR-Northern grid</t>
  </si>
  <si>
    <t>electricity, high voltage, import from BR-South-eastern/Mid-western gridBR-Southern gridelectricity, high voltagekWh</t>
  </si>
  <si>
    <t>electricity, high voltage, import from BR-South-eastern/Mid-western grid</t>
  </si>
  <si>
    <t>electricity, high voltage, import from BR-Southern gridARelectricity, high voltagekWh</t>
  </si>
  <si>
    <t>electricity, high voltage, import from BR-Southern grid</t>
  </si>
  <si>
    <t>electricity, high voltage, import from BR-Southern gridUYelectricity, high voltagekWh</t>
  </si>
  <si>
    <t>electricity, high voltage, import from BTIN-Eastern gridelectricity, high voltagekWh</t>
  </si>
  <si>
    <t>electricity, high voltage, import from BT</t>
  </si>
  <si>
    <t>electricity, high voltage, import from BYLTelectricity, high voltagekWh</t>
  </si>
  <si>
    <t>electricity, high voltage, import from BY</t>
  </si>
  <si>
    <t>electricity, high voltage, import from BYUAelectricity, high voltagekWh</t>
  </si>
  <si>
    <t>electricity, high voltage, import from CA-ABCA-BCelectricity, high voltagekWh</t>
  </si>
  <si>
    <t>electricity, high voltage, import from CA-AB</t>
  </si>
  <si>
    <t>electricity, high voltage, import from CA-ABCA-SKelectricity, high voltagekWh</t>
  </si>
  <si>
    <t>electricity, high voltage, import from CA-ABUS-WECCelectricity, high voltagekWh</t>
  </si>
  <si>
    <t>electricity, high voltage, import from CA-BCCA-ABelectricity, high voltagekWh</t>
  </si>
  <si>
    <t>electricity, high voltage, import from CA-BC</t>
  </si>
  <si>
    <t>electricity, high voltage, import from CA-BCUS-WECCelectricity, high voltagekWh</t>
  </si>
  <si>
    <t>electricity, high voltage, import from CA-MBCA-ONelectricity, high voltagekWh</t>
  </si>
  <si>
    <t>electricity, high voltage, import from CA-MB</t>
  </si>
  <si>
    <t>electricity, high voltage, import from CA-MBCA-SKelectricity, high voltagekWh</t>
  </si>
  <si>
    <t>electricity, high voltage, import from CA-MBUS-MROelectricity, high voltagekWh</t>
  </si>
  <si>
    <t>electricity, high voltage, import from CA-NBCA-NSelectricity, high voltagekWh</t>
  </si>
  <si>
    <t>electricity, high voltage, import from CA-NB</t>
  </si>
  <si>
    <t>electricity, high voltage, import from CA-NBCA-PEelectricity, high voltagekWh</t>
  </si>
  <si>
    <t>electricity, high voltage, import from CA-NBCA-QCelectricity, high voltagekWh</t>
  </si>
  <si>
    <t>electricity, high voltage, import from CA-NBUS-NPCCelectricity, high voltagekWh</t>
  </si>
  <si>
    <t>electricity, high voltage, import from CA-NFCA-QCelectricity, high voltagekWh</t>
  </si>
  <si>
    <t>electricity, high voltage, import from CA-NF</t>
  </si>
  <si>
    <t>electricity, high voltage, import from CA-NSCA-NBelectricity, high voltagekWh</t>
  </si>
  <si>
    <t>electricity, high voltage, import from CA-NS</t>
  </si>
  <si>
    <t>electricity, high voltage, import from CA-NSUS-NPCCelectricity, high voltagekWh</t>
  </si>
  <si>
    <t>electricity, high voltage, import from CA-ONCA-MBelectricity, high voltagekWh</t>
  </si>
  <si>
    <t>electricity, high voltage, import from CA-ON</t>
  </si>
  <si>
    <t>electricity, high voltage, import from CA-ONCA-QCelectricity, high voltagekWh</t>
  </si>
  <si>
    <t>electricity, high voltage, import from CA-ONRoWelectricity, high voltagekWh</t>
  </si>
  <si>
    <t>electricity, high voltage, import from CA-ONUS-NPCCelectricity, high voltagekWh</t>
  </si>
  <si>
    <t>electricity, high voltage, import from CA-PECA-NBelectricity, high voltagekWh</t>
  </si>
  <si>
    <t>electricity, high voltage, import from CA-PE</t>
  </si>
  <si>
    <t>electricity, high voltage, import from CA-QCCA-NBelectricity, high voltagekWh</t>
  </si>
  <si>
    <t>electricity, high voltage, import from CA-QC</t>
  </si>
  <si>
    <t>electricity, high voltage, import from CA-QCCA-NFelectricity, high voltagekWh</t>
  </si>
  <si>
    <t>electricity, high voltage, import from CA-QCCA-ONelectricity, high voltagekWh</t>
  </si>
  <si>
    <t>electricity, high voltage, import from CA-SKCA-ABelectricity, high voltagekWh</t>
  </si>
  <si>
    <t>electricity, high voltage, import from CA-SK</t>
  </si>
  <si>
    <t>electricity, high voltage, import from CA-SKUS-MROelectricity, high voltagekWh</t>
  </si>
  <si>
    <t>electricity, high voltage, import from CDCGelectricity, high voltagekWh</t>
  </si>
  <si>
    <t>electricity, high voltage, import from CD</t>
  </si>
  <si>
    <t>electricity, high voltage, import from CDGAelectricity, high voltagekWh</t>
  </si>
  <si>
    <t>electricity, high voltage, import from CHATelectricity, high voltagekWh</t>
  </si>
  <si>
    <t>electricity, high voltage, import from CH</t>
  </si>
  <si>
    <t>electricity, high voltage, import from CHDEelectricity, high voltagekWh</t>
  </si>
  <si>
    <t>electricity, high voltage, import from CHFRelectricity, high voltagekWh</t>
  </si>
  <si>
    <t>electricity, high voltage, import from CHITelectricity, high voltagekWh</t>
  </si>
  <si>
    <t>electricity, high voltage, import from CHROelectricity, high voltagekWh</t>
  </si>
  <si>
    <t>electricity, high voltage, import from CLARelectricity, high voltagekWh</t>
  </si>
  <si>
    <t>electricity, high voltage, import from CL</t>
  </si>
  <si>
    <t>electricity, high voltage, import from CN-CCGCN-CSGelectricity, high voltagekWh</t>
  </si>
  <si>
    <t>electricity, high voltage, import from CN-CCG</t>
  </si>
  <si>
    <t>electricity, high voltage, import from CN-CSGCN-SWGelectricity, high voltagekWh</t>
  </si>
  <si>
    <t>electricity, high voltage, import from CN-CSG</t>
  </si>
  <si>
    <t>electricity, high voltage, import from CN-CSGHKelectricity, high voltagekWh</t>
  </si>
  <si>
    <t>electricity, high voltage, import from CN-CSGVNelectricity, high voltagekWh</t>
  </si>
  <si>
    <t>electricity, high voltage, import from CN-ECGCCN-CSGelectricity, high voltagekWh</t>
  </si>
  <si>
    <t>electricity, high voltage, import from CN-ECGC</t>
  </si>
  <si>
    <t>electricity, high voltage, import from CN-NCGCCN-CCGelectricity, high voltagekWh</t>
  </si>
  <si>
    <t>electricity, high voltage, import from CN-NCGC</t>
  </si>
  <si>
    <t>electricity, high voltage, import from CN-NCGCCN-ECGCelectricity, high voltagekWh</t>
  </si>
  <si>
    <t>electricity, high voltage, import from CN-NECGCN-ECGCelectricity, high voltagekWh</t>
  </si>
  <si>
    <t>electricity, high voltage, import from CN-NECG</t>
  </si>
  <si>
    <t>electricity, high voltage, import from CN-NECGCN-NCGCelectricity, high voltagekWh</t>
  </si>
  <si>
    <t>electricity, high voltage, import from CN-NECGCN-NWGelectricity, high voltagekWh</t>
  </si>
  <si>
    <t>electricity, high voltage, import from CN-NWGCN-CCGelectricity, high voltagekWh</t>
  </si>
  <si>
    <t>electricity, high voltage, import from CN-NWG</t>
  </si>
  <si>
    <t>electricity, high voltage, import from CN-NWGCN-ECGCelectricity, high voltagekWh</t>
  </si>
  <si>
    <t>electricity, high voltage, import from CN-NWGCN-NCGCelectricity, high voltagekWh</t>
  </si>
  <si>
    <t>electricity, high voltage, import from CN-NWGCN-SWGelectricity, high voltagekWh</t>
  </si>
  <si>
    <t>electricity, high voltage, import from CN-SGCCMNelectricity, high voltagekWh</t>
  </si>
  <si>
    <t>electricity, high voltage, import from CN-SGCC</t>
  </si>
  <si>
    <t>electricity, high voltage, import from CN-SWGCN-CCGelectricity, high voltagekWh</t>
  </si>
  <si>
    <t>electricity, high voltage, import from CN-SWG</t>
  </si>
  <si>
    <t>electricity, high voltage, import from CN-SWGCN-ECGCelectricity, high voltagekWh</t>
  </si>
  <si>
    <t>electricity, high voltage, import from COECelectricity, high voltagekWh</t>
  </si>
  <si>
    <t>electricity, high voltage, import from CO</t>
  </si>
  <si>
    <t>electricity, high voltage, import from COVEelectricity, high voltagekWh</t>
  </si>
  <si>
    <t>electricity, high voltage, import from CRNIelectricity, high voltagekWh</t>
  </si>
  <si>
    <t>electricity, high voltage, import from CR</t>
  </si>
  <si>
    <t>electricity, high voltage, import from CRPAelectricity, high voltagekWh</t>
  </si>
  <si>
    <t>electricity, high voltage, import from CZATelectricity, high voltagekWh</t>
  </si>
  <si>
    <t>electricity, high voltage, import from CZ</t>
  </si>
  <si>
    <t>electricity, high voltage, import from CZDEelectricity, high voltagekWh</t>
  </si>
  <si>
    <t>electricity, high voltage, import from CZPLelectricity, high voltagekWh</t>
  </si>
  <si>
    <t>electricity, high voltage, import from CZSKelectricity, high voltagekWh</t>
  </si>
  <si>
    <t>electricity, high voltage, import from DEATelectricity, high voltagekWh</t>
  </si>
  <si>
    <t>electricity, high voltage, import from DE</t>
  </si>
  <si>
    <t>electricity, high voltage, import from DECZelectricity, high voltagekWh</t>
  </si>
  <si>
    <t>electricity, high voltage, import from DEDKelectricity, high voltagekWh</t>
  </si>
  <si>
    <t>electricity, high voltage, import from DEFRelectricity, high voltagekWh</t>
  </si>
  <si>
    <t>electricity, high voltage, import from DELUelectricity, high voltagekWh</t>
  </si>
  <si>
    <t>electricity, high voltage, import from DENLelectricity, high voltagekWh</t>
  </si>
  <si>
    <t>electricity, high voltage, import from DEPLelectricity, high voltagekWh</t>
  </si>
  <si>
    <t>electricity, high voltage, import from DESEelectricity, high voltagekWh</t>
  </si>
  <si>
    <t>electricity, high voltage, import from DKDEelectricity, high voltagekWh</t>
  </si>
  <si>
    <t>electricity, high voltage, import from DK</t>
  </si>
  <si>
    <t>electricity, high voltage, import from DKNLelectricity, high voltagekWh</t>
  </si>
  <si>
    <t>electricity, high voltage, import from DKNOelectricity, high voltagekWh</t>
  </si>
  <si>
    <t>electricity, high voltage, import from DKSEelectricity, high voltagekWh</t>
  </si>
  <si>
    <t>electricity, high voltage, import from DZMAelectricity, high voltagekWh</t>
  </si>
  <si>
    <t>electricity, high voltage, import from DZ</t>
  </si>
  <si>
    <t>electricity, high voltage, import from DZTNelectricity, high voltagekWh</t>
  </si>
  <si>
    <t>electricity, high voltage, import from ECCOelectricity, high voltagekWh</t>
  </si>
  <si>
    <t>electricity, high voltage, import from EC</t>
  </si>
  <si>
    <t>electricity, high voltage, import from ECPEelectricity, high voltagekWh</t>
  </si>
  <si>
    <t>electricity, high voltage, import from EEFIelectricity, high voltagekWh</t>
  </si>
  <si>
    <t>electricity, high voltage, import from EE</t>
  </si>
  <si>
    <t>electricity, high voltage, import from EELVelectricity, high voltagekWh</t>
  </si>
  <si>
    <t>electricity, high voltage, import from EGSDelectricity, high voltagekWh</t>
  </si>
  <si>
    <t>electricity, high voltage, import from EG</t>
  </si>
  <si>
    <t>electricity, high voltage, import from ESFRelectricity, high voltagekWh</t>
  </si>
  <si>
    <t>electricity, high voltage, import from ES</t>
  </si>
  <si>
    <t>electricity, high voltage, import from ESMAelectricity, high voltagekWh</t>
  </si>
  <si>
    <t>electricity, high voltage, import from ESPTelectricity, high voltagekWh</t>
  </si>
  <si>
    <t>electricity, high voltage, import from FIEEelectricity, high voltagekWh</t>
  </si>
  <si>
    <t>electricity, high voltage, import from FI</t>
  </si>
  <si>
    <t>electricity, high voltage, import from FINOelectricity, high voltagekWh</t>
  </si>
  <si>
    <t>electricity, high voltage, import from FIRUelectricity, high voltagekWh</t>
  </si>
  <si>
    <t>electricity, high voltage, import from FISEelectricity, high voltagekWh</t>
  </si>
  <si>
    <t>electricity, high voltage, import from FRBEelectricity, high voltagekWh</t>
  </si>
  <si>
    <t>electricity, high voltage, import from FR</t>
  </si>
  <si>
    <t>electricity, high voltage, import from FRDEelectricity, high voltagekWh</t>
  </si>
  <si>
    <t>electricity, high voltage, import from FRESelectricity, high voltagekWh</t>
  </si>
  <si>
    <t>electricity, high voltage, import from FRGBelectricity, high voltagekWh</t>
  </si>
  <si>
    <t>electricity, high voltage, import from FRITelectricity, high voltagekWh</t>
  </si>
  <si>
    <t>electricity, high voltage, import from FRLUelectricity, high voltagekWh</t>
  </si>
  <si>
    <t>electricity, high voltage, import from GBBEelectricity, high voltagekWh</t>
  </si>
  <si>
    <t>electricity, high voltage, import from GB</t>
  </si>
  <si>
    <t>electricity, high voltage, import from GBFRelectricity, high voltagekWh</t>
  </si>
  <si>
    <t>electricity, high voltage, import from GBIEelectricity, high voltagekWh</t>
  </si>
  <si>
    <t>electricity, high voltage, import from GBNLelectricity, high voltagekWh</t>
  </si>
  <si>
    <t>electricity, high voltage, import from GEAMelectricity, high voltagekWh</t>
  </si>
  <si>
    <t>electricity, high voltage, import from GE</t>
  </si>
  <si>
    <t>electricity, high voltage, import from GEAZelectricity, high voltagekWh</t>
  </si>
  <si>
    <t>electricity, high voltage, import from GERUelectricity, high voltagekWh</t>
  </si>
  <si>
    <t>electricity, high voltage, import from GETRelectricity, high voltagekWh</t>
  </si>
  <si>
    <t>electricity, high voltage, import from GHCIelectricity, high voltagekWh</t>
  </si>
  <si>
    <t>electricity, high voltage, import from GH</t>
  </si>
  <si>
    <t>electricity, high voltage, import from GHTGelectricity, high voltagekWh</t>
  </si>
  <si>
    <t>electricity, high voltage, import from GRALelectricity, high voltagekWh</t>
  </si>
  <si>
    <t>electricity, high voltage, import from GR</t>
  </si>
  <si>
    <t>electricity, high voltage, import from GRBGelectricity, high voltagekWh</t>
  </si>
  <si>
    <t>electricity, high voltage, import from GRITelectricity, high voltagekWh</t>
  </si>
  <si>
    <t>electricity, high voltage, import from GRMKelectricity, high voltagekWh</t>
  </si>
  <si>
    <t>electricity, high voltage, import from GRTRelectricity, high voltagekWh</t>
  </si>
  <si>
    <t>electricity, high voltage, import from GTMXelectricity, high voltagekWh</t>
  </si>
  <si>
    <t>electricity, high voltage, import from GT</t>
  </si>
  <si>
    <t>electricity, high voltage, import from GTSVelectricity, high voltagekWh</t>
  </si>
  <si>
    <t>electricity, high voltage, import from HNGTelectricity, high voltagekWh</t>
  </si>
  <si>
    <t>electricity, high voltage, import from HN</t>
  </si>
  <si>
    <t>electricity, high voltage, import from HRBAelectricity, high voltagekWh</t>
  </si>
  <si>
    <t>electricity, high voltage, import from HR</t>
  </si>
  <si>
    <t>electricity, high voltage, import from HRHUelectricity, high voltagekWh</t>
  </si>
  <si>
    <t>electricity, high voltage, import from HRRSelectricity, high voltagekWh</t>
  </si>
  <si>
    <t>electricity, high voltage, import from HRSIelectricity, high voltagekWh</t>
  </si>
  <si>
    <t>electricity, high voltage, import from HUATelectricity, high voltagekWh</t>
  </si>
  <si>
    <t>electricity, high voltage, import from HU</t>
  </si>
  <si>
    <t>electricity, high voltage, import from HUHRelectricity, high voltagekWh</t>
  </si>
  <si>
    <t>electricity, high voltage, import from HUROelectricity, high voltagekWh</t>
  </si>
  <si>
    <t>electricity, high voltage, import from HURSelectricity, high voltagekWh</t>
  </si>
  <si>
    <t>electricity, high voltage, import from HUSKelectricity, high voltagekWh</t>
  </si>
  <si>
    <t>electricity, high voltage, import from HUUAelectricity, high voltagekWh</t>
  </si>
  <si>
    <t>electricity, high voltage, import from IDMYelectricity, high voltagekWh</t>
  </si>
  <si>
    <t>electricity, high voltage, import from ID</t>
  </si>
  <si>
    <t>electricity, high voltage, import from IEGBelectricity, high voltagekWh</t>
  </si>
  <si>
    <t>electricity, high voltage, import from IE</t>
  </si>
  <si>
    <t>electricity, high voltage, import from IN-Eastern gridBDelectricity, high voltagekWh</t>
  </si>
  <si>
    <t>electricity, high voltage, import from IN-Eastern grid</t>
  </si>
  <si>
    <t>electricity, high voltage, import from IN-Eastern gridIN-North-eastern gridelectricity, high voltagekWh</t>
  </si>
  <si>
    <t>electricity, high voltage, import from IN-Eastern gridIN-Northern gridelectricity, high voltagekWh</t>
  </si>
  <si>
    <t>electricity, high voltage, import from IN-Eastern gridIN-Southern gridelectricity, high voltagekWh</t>
  </si>
  <si>
    <t>electricity, high voltage, import from IN-Eastern gridIN-Western gridelectricity, high voltagekWh</t>
  </si>
  <si>
    <t>electricity, high voltage, import from IN-North-eastern gridIN-Eastern gridelectricity, high voltagekWh</t>
  </si>
  <si>
    <t>electricity, high voltage, import from IN-North-eastern grid</t>
  </si>
  <si>
    <t>electricity, high voltage, import from IN-North-eastern gridIN-Northern gridelectricity, high voltagekWh</t>
  </si>
  <si>
    <t>electricity, high voltage, import from IN-Northern gridIN-Eastern gridelectricity, high voltagekWh</t>
  </si>
  <si>
    <t>electricity, high voltage, import from IN-Northern grid</t>
  </si>
  <si>
    <t>electricity, high voltage, import from IN-Northern gridIN-North-eastern gridelectricity, high voltagekWh</t>
  </si>
  <si>
    <t>electricity, high voltage, import from IN-Northern gridIN-Western gridelectricity, high voltagekWh</t>
  </si>
  <si>
    <t>electricity, high voltage, import from IN-Northern gridNPelectricity, high voltagekWh</t>
  </si>
  <si>
    <t>electricity, high voltage, import from IN-Southern gridIN-Western gridelectricity, high voltagekWh</t>
  </si>
  <si>
    <t>electricity, high voltage, import from IN-Southern grid</t>
  </si>
  <si>
    <t>electricity, high voltage, import from IN-Western gridIN-Eastern gridelectricity, high voltagekWh</t>
  </si>
  <si>
    <t>electricity, high voltage, import from IN-Western grid</t>
  </si>
  <si>
    <t>electricity, high voltage, import from IN-Western gridIN-Northern gridelectricity, high voltagekWh</t>
  </si>
  <si>
    <t>electricity, high voltage, import from IN-Western gridIN-Southern gridelectricity, high voltagekWh</t>
  </si>
  <si>
    <t>electricity, high voltage, import from IRIQelectricity, high voltagekWh</t>
  </si>
  <si>
    <t>electricity, high voltage, import from IR</t>
  </si>
  <si>
    <t>electricity, high voltage, import from IRPKelectricity, high voltagekWh</t>
  </si>
  <si>
    <t>electricity, high voltage, import from IRTRelectricity, high voltagekWh</t>
  </si>
  <si>
    <t>electricity, high voltage, import from ITATelectricity, high voltagekWh</t>
  </si>
  <si>
    <t>electricity, high voltage, import from IT</t>
  </si>
  <si>
    <t>electricity, high voltage, import from ITFRelectricity, high voltagekWh</t>
  </si>
  <si>
    <t>electricity, high voltage, import from ITGRelectricity, high voltagekWh</t>
  </si>
  <si>
    <t>electricity, high voltage, import from ITMTelectricity, high voltagekWh</t>
  </si>
  <si>
    <t>electricity, high voltage, import from ITSIelectricity, high voltagekWh</t>
  </si>
  <si>
    <t>electricity, high voltage, import from JOEGelectricity, high voltagekWh</t>
  </si>
  <si>
    <t>electricity, high voltage, import from JO</t>
  </si>
  <si>
    <t>electricity, high voltage, import from KZRUelectricity, high voltagekWh</t>
  </si>
  <si>
    <t>electricity, high voltage, import from KZ</t>
  </si>
  <si>
    <t>electricity, high voltage, import from KZUZelectricity, high voltagekWh</t>
  </si>
  <si>
    <t>electricity, high voltage, import from LTBYelectricity, high voltagekWh</t>
  </si>
  <si>
    <t>electricity, high voltage, import from LT</t>
  </si>
  <si>
    <t>electricity, high voltage, import from LTLVelectricity, high voltagekWh</t>
  </si>
  <si>
    <t>electricity, high voltage, import from LTPLelectricity, high voltagekWh</t>
  </si>
  <si>
    <t>electricity, high voltage, import from LTRUelectricity, high voltagekWh</t>
  </si>
  <si>
    <t>electricity, high voltage, import from LTSEelectricity, high voltagekWh</t>
  </si>
  <si>
    <t>electricity, high voltage, import from LUBEelectricity, high voltagekWh</t>
  </si>
  <si>
    <t>electricity, high voltage, import from LU</t>
  </si>
  <si>
    <t>electricity, high voltage, import from LUDEelectricity, high voltagekWh</t>
  </si>
  <si>
    <t>electricity, high voltage, import from LVEEelectricity, high voltagekWh</t>
  </si>
  <si>
    <t>electricity, high voltage, import from LV</t>
  </si>
  <si>
    <t>electricity, high voltage, import from LVLTelectricity, high voltagekWh</t>
  </si>
  <si>
    <t>electricity, high voltage, import from LVRUelectricity, high voltagekWh</t>
  </si>
  <si>
    <t>electricity, high voltage, import from MADZelectricity, high voltagekWh</t>
  </si>
  <si>
    <t>electricity, high voltage, import from MA</t>
  </si>
  <si>
    <t>electricity, high voltage, import from MAESelectricity, high voltagekWh</t>
  </si>
  <si>
    <t>electricity, high voltage, import from MDUAelectricity, high voltagekWh</t>
  </si>
  <si>
    <t>electricity, high voltage, import from MD</t>
  </si>
  <si>
    <t>electricity, high voltage, import from MEALelectricity, high voltagekWh</t>
  </si>
  <si>
    <t>electricity, high voltage, import from ME</t>
  </si>
  <si>
    <t>electricity, high voltage, import from MEBAelectricity, high voltagekWh</t>
  </si>
  <si>
    <t>electricity, high voltage, import from MEITelectricity, high voltagekWh</t>
  </si>
  <si>
    <t>electricity, high voltage, import from MERSelectricity, high voltagekWh</t>
  </si>
  <si>
    <t>electricity, high voltage, import from MKBGelectricity, high voltagekWh</t>
  </si>
  <si>
    <t>electricity, high voltage, import from MK</t>
  </si>
  <si>
    <t>electricity, high voltage, import from MKGRelectricity, high voltagekWh</t>
  </si>
  <si>
    <t>electricity, high voltage, import from MKRSelectricity, high voltagekWh</t>
  </si>
  <si>
    <t>electricity, high voltage, import from MNRUelectricity, high voltagekWh</t>
  </si>
  <si>
    <t>electricity, high voltage, import from MN</t>
  </si>
  <si>
    <t>electricity, high voltage, import from MTITelectricity, high voltagekWh</t>
  </si>
  <si>
    <t>electricity, high voltage, import from MT</t>
  </si>
  <si>
    <t>electricity, high voltage, import from MXGTelectricity, high voltagekWh</t>
  </si>
  <si>
    <t>electricity, high voltage, import from MX</t>
  </si>
  <si>
    <t>electricity, high voltage, import from MXUS-TREelectricity, high voltagekWh</t>
  </si>
  <si>
    <t>electricity, high voltage, import from MXUS-WECCelectricity, high voltagekWh</t>
  </si>
  <si>
    <t>electricity, high voltage, import from MYIDelectricity, high voltagekWh</t>
  </si>
  <si>
    <t>electricity, high voltage, import from MY</t>
  </si>
  <si>
    <t>electricity, high voltage, import from MZTZelectricity, high voltagekWh</t>
  </si>
  <si>
    <t>electricity, high voltage, import from MZ</t>
  </si>
  <si>
    <t>electricity, high voltage, import from MZZAelectricity, high voltagekWh</t>
  </si>
  <si>
    <t>electricity, high voltage, import from NGBJelectricity, high voltagekWh</t>
  </si>
  <si>
    <t>electricity, high voltage, import from NG</t>
  </si>
  <si>
    <t>electricity, high voltage, import from NGNEelectricity, high voltagekWh</t>
  </si>
  <si>
    <t>electricity, high voltage, import from NIHNelectricity, high voltagekWh</t>
  </si>
  <si>
    <t>electricity, high voltage, import from NI</t>
  </si>
  <si>
    <t>electricity, high voltage, import from NLBEelectricity, high voltagekWh</t>
  </si>
  <si>
    <t>electricity, high voltage, import from NL</t>
  </si>
  <si>
    <t>electricity, high voltage, import from NLDEelectricity, high voltagekWh</t>
  </si>
  <si>
    <t>electricity, high voltage, import from NLDKelectricity, high voltagekWh</t>
  </si>
  <si>
    <t>electricity, high voltage, import from NLGBelectricity, high voltagekWh</t>
  </si>
  <si>
    <t>electricity, high voltage, import from NLNOelectricity, high voltagekWh</t>
  </si>
  <si>
    <t>electricity, high voltage, import from NODKelectricity, high voltagekWh</t>
  </si>
  <si>
    <t>electricity, high voltage, import from NO</t>
  </si>
  <si>
    <t>electricity, high voltage, import from NOFIelectricity, high voltagekWh</t>
  </si>
  <si>
    <t>electricity, high voltage, import from NONLelectricity, high voltagekWh</t>
  </si>
  <si>
    <t>electricity, high voltage, import from NORUelectricity, high voltagekWh</t>
  </si>
  <si>
    <t>electricity, high voltage, import from NOSEelectricity, high voltagekWh</t>
  </si>
  <si>
    <t>electricity, high voltage, import from OMAEelectricity, high voltagekWh</t>
  </si>
  <si>
    <t>electricity, high voltage, import from OM</t>
  </si>
  <si>
    <t>electricity, high voltage, import from PACRelectricity, high voltagekWh</t>
  </si>
  <si>
    <t>electricity, high voltage, import from PA</t>
  </si>
  <si>
    <t>electricity, high voltage, import from PLCZelectricity, high voltagekWh</t>
  </si>
  <si>
    <t>electricity, high voltage, import from PL</t>
  </si>
  <si>
    <t>electricity, high voltage, import from PLDEelectricity, high voltagekWh</t>
  </si>
  <si>
    <t>electricity, high voltage, import from PLLTelectricity, high voltagekWh</t>
  </si>
  <si>
    <t>electricity, high voltage, import from PLSEelectricity, high voltagekWh</t>
  </si>
  <si>
    <t>electricity, high voltage, import from PLSKelectricity, high voltagekWh</t>
  </si>
  <si>
    <t>electricity, high voltage, import from PTESelectricity, high voltagekWh</t>
  </si>
  <si>
    <t>electricity, high voltage, import from PT</t>
  </si>
  <si>
    <t>electricity, high voltage, import from PYBR-South-eastern/Mid-western gridelectricity, high voltagekWh</t>
  </si>
  <si>
    <t>electricity, high voltage, import from PY</t>
  </si>
  <si>
    <t>electricity, high voltage, import from PYBR-Southern gridelectricity, high voltagekWh</t>
  </si>
  <si>
    <t>electricity, high voltage, import from RAFCMelectricity, high voltagekWh</t>
  </si>
  <si>
    <t>electricity, high voltage, import from RAF</t>
  </si>
  <si>
    <t>electricity, high voltage, import from RAFSNelectricity, high voltagekWh</t>
  </si>
  <si>
    <t>electricity, high voltage, import from RASVNelectricity, high voltagekWh</t>
  </si>
  <si>
    <t>electricity, high voltage, import from RAS</t>
  </si>
  <si>
    <t>electricity, high voltage, import from ROBGelectricity, high voltagekWh</t>
  </si>
  <si>
    <t>electricity, high voltage, import from RO</t>
  </si>
  <si>
    <t>electricity, high voltage, import from ROHUelectricity, high voltagekWh</t>
  </si>
  <si>
    <t>electricity, high voltage, import from ROMDelectricity, high voltagekWh</t>
  </si>
  <si>
    <t>electricity, high voltage, import from RORSelectricity, high voltagekWh</t>
  </si>
  <si>
    <t>electricity, high voltage, import from RSALelectricity, high voltagekWh</t>
  </si>
  <si>
    <t>electricity, high voltage, import from RS</t>
  </si>
  <si>
    <t>electricity, high voltage, import from RSBAelectricity, high voltagekWh</t>
  </si>
  <si>
    <t>electricity, high voltage, import from RSBGelectricity, high voltagekWh</t>
  </si>
  <si>
    <t>electricity, high voltage, import from RSHRelectricity, high voltagekWh</t>
  </si>
  <si>
    <t>electricity, high voltage, import from RSHUelectricity, high voltagekWh</t>
  </si>
  <si>
    <t>electricity, high voltage, import from RSMEelectricity, high voltagekWh</t>
  </si>
  <si>
    <t>electricity, high voltage, import from RSMKelectricity, high voltagekWh</t>
  </si>
  <si>
    <t>electricity, high voltage, import from RSROelectricity, high voltagekWh</t>
  </si>
  <si>
    <t>electricity, high voltage, import from RSXKelectricity, high voltagekWh</t>
  </si>
  <si>
    <t>electricity, high voltage, import from RUBYelectricity, high voltagekWh</t>
  </si>
  <si>
    <t>electricity, high voltage, import from RU</t>
  </si>
  <si>
    <t>electricity, high voltage, import from RUFIelectricity, high voltagekWh</t>
  </si>
  <si>
    <t>electricity, high voltage, import from RULTelectricity, high voltagekWh</t>
  </si>
  <si>
    <t>electricity, high voltage, import from RULVelectricity, high voltagekWh</t>
  </si>
  <si>
    <t>electricity, high voltage, import from RUNOelectricity, high voltagekWh</t>
  </si>
  <si>
    <t>electricity, high voltage, import from RUUAelectricity, high voltagekWh</t>
  </si>
  <si>
    <t>electricity, high voltage, import from SAAEelectricity, high voltagekWh</t>
  </si>
  <si>
    <t>electricity, high voltage, import from SA</t>
  </si>
  <si>
    <t>electricity, high voltage, import from SABHelectricity, high voltagekWh</t>
  </si>
  <si>
    <t>electricity, high voltage, import from SAJOelectricity, high voltagekWh</t>
  </si>
  <si>
    <t>electricity, high voltage, import from SEDEelectricity, high voltagekWh</t>
  </si>
  <si>
    <t>electricity, high voltage, import from SE</t>
  </si>
  <si>
    <t>electricity, high voltage, import from SEDKelectricity, high voltagekWh</t>
  </si>
  <si>
    <t>electricity, high voltage, import from SEFIelectricity, high voltagekWh</t>
  </si>
  <si>
    <t>electricity, high voltage, import from SELTelectricity, high voltagekWh</t>
  </si>
  <si>
    <t>electricity, high voltage, import from SENOelectricity, high voltagekWh</t>
  </si>
  <si>
    <t>electricity, high voltage, import from SEPLelectricity, high voltagekWh</t>
  </si>
  <si>
    <t>electricity, high voltage, import from SIATelectricity, high voltagekWh</t>
  </si>
  <si>
    <t>electricity, high voltage, import from SI</t>
  </si>
  <si>
    <t>electricity, high voltage, import from SIHRelectricity, high voltagekWh</t>
  </si>
  <si>
    <t>electricity, high voltage, import from SIITelectricity, high voltagekWh</t>
  </si>
  <si>
    <t>electricity, high voltage, import from SKCZelectricity, high voltagekWh</t>
  </si>
  <si>
    <t>electricity, high voltage, import from SK</t>
  </si>
  <si>
    <t>electricity, high voltage, import from SKHUelectricity, high voltagekWh</t>
  </si>
  <si>
    <t>electricity, high voltage, import from SKPLelectricity, high voltagekWh</t>
  </si>
  <si>
    <t>electricity, high voltage, import from SKUAelectricity, high voltagekWh</t>
  </si>
  <si>
    <t>electricity, high voltage, import from SYLBelectricity, high voltagekWh</t>
  </si>
  <si>
    <t>electricity, high voltage, import from SY</t>
  </si>
  <si>
    <t>electricity, high voltage, import from TGGHelectricity, high voltagekWh</t>
  </si>
  <si>
    <t>electricity, high voltage, import from TG</t>
  </si>
  <si>
    <t>electricity, high voltage, import from TNLYelectricity, high voltagekWh</t>
  </si>
  <si>
    <t>electricity, high voltage, import from TN</t>
  </si>
  <si>
    <t>electricity, high voltage, import from TRBGelectricity, high voltagekWh</t>
  </si>
  <si>
    <t>electricity, high voltage, import from TR</t>
  </si>
  <si>
    <t>electricity, high voltage, import from TRGEelectricity, high voltagekWh</t>
  </si>
  <si>
    <t>electricity, high voltage, import from TRGRelectricity, high voltagekWh</t>
  </si>
  <si>
    <t>electricity, high voltage, import from TRIRelectricity, high voltagekWh</t>
  </si>
  <si>
    <t>electricity, high voltage, import from TRSYelectricity, high voltagekWh</t>
  </si>
  <si>
    <t>electricity, high voltage, import from TZKEelectricity, high voltagekWh</t>
  </si>
  <si>
    <t>electricity, high voltage, import from TZ</t>
  </si>
  <si>
    <t>electricity, high voltage, import from UABYelectricity, high voltagekWh</t>
  </si>
  <si>
    <t>electricity, high voltage, import from UA</t>
  </si>
  <si>
    <t>electricity, high voltage, import from UAHUelectricity, high voltagekWh</t>
  </si>
  <si>
    <t>electricity, high voltage, import from UAMDelectricity, high voltagekWh</t>
  </si>
  <si>
    <t>electricity, high voltage, import from UAPLelectricity, high voltagekWh</t>
  </si>
  <si>
    <t>electricity, high voltage, import from UAROelectricity, high voltagekWh</t>
  </si>
  <si>
    <t>electricity, high voltage, import from UASKelectricity, high voltagekWh</t>
  </si>
  <si>
    <t>electricity, high voltage, import from US-MROCA-MBelectricity, high voltagekWh</t>
  </si>
  <si>
    <t>electricity, high voltage, import from US-MRO</t>
  </si>
  <si>
    <t>electricity, high voltage, import from US-MROCA-SKelectricity, high voltagekWh</t>
  </si>
  <si>
    <t>electricity, high voltage, import from US-NPCCCA-NBelectricity, high voltagekWh</t>
  </si>
  <si>
    <t>electricity, high voltage, import from US-NPCC</t>
  </si>
  <si>
    <t>electricity, high voltage, import from US-NPCCCA-NSelectricity, high voltagekWh</t>
  </si>
  <si>
    <t>electricity, high voltage, import from US-NPCCCA-ONelectricity, high voltagekWh</t>
  </si>
  <si>
    <t>electricity, high voltage, import from US-NPCCCA-QCelectricity, high voltagekWh</t>
  </si>
  <si>
    <t>electricity, high voltage, import from US-NPCCRoWelectricity, high voltagekWh</t>
  </si>
  <si>
    <t>electricity, high voltage, import from US-TREMXelectricity, high voltagekWh</t>
  </si>
  <si>
    <t>electricity, high voltage, import from US-TRE</t>
  </si>
  <si>
    <t>electricity, high voltage, import from US-WECCCA-ABelectricity, high voltagekWh</t>
  </si>
  <si>
    <t>electricity, high voltage, import from US-WECC</t>
  </si>
  <si>
    <t>electricity, high voltage, import from US-WECCCA-BCelectricity, high voltagekWh</t>
  </si>
  <si>
    <t>electricity, high voltage, import from UYBR-Southern gridelectricity, high voltagekWh</t>
  </si>
  <si>
    <t>electricity, high voltage, import from UY</t>
  </si>
  <si>
    <t>electricity, high voltage, import from UZKGelectricity, high voltagekWh</t>
  </si>
  <si>
    <t>electricity, high voltage, import from UZ</t>
  </si>
  <si>
    <t>electricity, high voltage, import from UZKZelectricity, high voltagekWh</t>
  </si>
  <si>
    <t>electricity, high voltage, import from UZRUelectricity, high voltagekWh</t>
  </si>
  <si>
    <t>electricity, high voltage, import from UZTJelectricity, high voltagekWh</t>
  </si>
  <si>
    <t>electricity, high voltage, import from VECOelectricity, high voltagekWh</t>
  </si>
  <si>
    <t>electricity, high voltage, import from VE</t>
  </si>
  <si>
    <t>electricity, high voltage, import from VNKHelectricity, high voltagekWh</t>
  </si>
  <si>
    <t>electricity, high voltage, import from VN</t>
  </si>
  <si>
    <t>electricity, high voltage, import from ZABWelectricity, high voltagekWh</t>
  </si>
  <si>
    <t>electricity, high voltage, import from ZA</t>
  </si>
  <si>
    <t>electricity, high voltage, import from ZAMZelectricity, high voltagekWh</t>
  </si>
  <si>
    <t>electricity, high voltage, import from ZANAelectricity, high voltagekWh</t>
  </si>
  <si>
    <t>electricity, high voltage, import from ZAZWelectricity, high voltagekWh</t>
  </si>
  <si>
    <t>electricity, high voltage, import from ZWZMelectricity, high voltagekWh</t>
  </si>
  <si>
    <t>electricity, high voltage, import from ZW</t>
  </si>
  <si>
    <t>electricity, high voltage, natural gas, import from GermanyCHelectricity, high voltagekWh</t>
  </si>
  <si>
    <t>electricity, high voltage, natural gas, import from Germany</t>
  </si>
  <si>
    <t>electricity, high voltage, nuclear, import from FranceCHelectricity, high voltagekWh</t>
  </si>
  <si>
    <t>electricity, high voltage, nuclear, import from France</t>
  </si>
  <si>
    <t>electricity, high voltage, production mixAEelectricity, high voltagekWh</t>
  </si>
  <si>
    <t>electricity, high voltage, production mix</t>
  </si>
  <si>
    <t>electricity, high voltage, production mixALelectricity, high voltagekWh</t>
  </si>
  <si>
    <t>electricity, high voltage, production mixAMelectricity, high voltagekWh</t>
  </si>
  <si>
    <t>electricity, high voltage, production mixAOelectricity, high voltagekWh</t>
  </si>
  <si>
    <t>electricity, high voltage, production mixARelectricity, high voltagekWh</t>
  </si>
  <si>
    <t>electricity, high voltage, production mixATelectricity, high voltagekWh</t>
  </si>
  <si>
    <t>electricity, high voltage, production mixAUelectricity, high voltagekWh</t>
  </si>
  <si>
    <t>electricity, high voltage, production mixAZelectricity, high voltagekWh</t>
  </si>
  <si>
    <t>electricity, high voltage, production mixBAelectricity, high voltagekWh</t>
  </si>
  <si>
    <t>electricity, high voltage, production mixBDelectricity, high voltagekWh</t>
  </si>
  <si>
    <t>electricity, high voltage, production mixBEelectricity, high voltagekWh</t>
  </si>
  <si>
    <t>electricity, high voltage, production mixBGelectricity, high voltagekWh</t>
  </si>
  <si>
    <t>electricity, high voltage, production mixBHelectricity, high voltagekWh</t>
  </si>
  <si>
    <t>electricity, high voltage, production mixBJelectricity, high voltagekWh</t>
  </si>
  <si>
    <t>electricity, high voltage, production mixBNelectricity, high voltagekWh</t>
  </si>
  <si>
    <t>electricity, high voltage, production mixBOelectricity, high voltagekWh</t>
  </si>
  <si>
    <t>electricity, high voltage, production mixBR-North-eastern gridelectricity, high voltagekWh</t>
  </si>
  <si>
    <t>electricity, high voltage, production mixBR-Northern gridelectricity, high voltagekWh</t>
  </si>
  <si>
    <t>electricity, high voltage, production mixBR-South-eastern/Mid-western gridelectricity, high voltagekWh</t>
  </si>
  <si>
    <t>electricity, high voltage, production mixBR-Southern gridelectricity, high voltagekWh</t>
  </si>
  <si>
    <t>electricity, high voltage, production mixBWelectricity, high voltagekWh</t>
  </si>
  <si>
    <t>electricity, high voltage, production mixBYelectricity, high voltagekWh</t>
  </si>
  <si>
    <t>electricity, high voltage, production mixCA-ABelectricity, high voltagekWh</t>
  </si>
  <si>
    <t>electricity, high voltage, production mixCA-BCelectricity, high voltagekWh</t>
  </si>
  <si>
    <t>electricity, high voltage, production mixCA-MBelectricity, high voltagekWh</t>
  </si>
  <si>
    <t>electricity, high voltage, production mixCA-NBelectricity, high voltagekWh</t>
  </si>
  <si>
    <t>electricity, high voltage, production mixCA-NFelectricity, high voltagekWh</t>
  </si>
  <si>
    <t>electricity, high voltage, production mixCA-NSelectricity, high voltagekWh</t>
  </si>
  <si>
    <t>electricity, high voltage, production mixCA-NTelectricity, high voltagekWh</t>
  </si>
  <si>
    <t>electricity, high voltage, production mixCA-NUelectricity, high voltagekWh</t>
  </si>
  <si>
    <t>electricity, high voltage, production mixCA-ONelectricity, high voltagekWh</t>
  </si>
  <si>
    <t>electricity, high voltage, production mixCA-PEelectricity, high voltagekWh</t>
  </si>
  <si>
    <t>electricity, high voltage, production mixCA-QCelectricity, high voltagekWh</t>
  </si>
  <si>
    <t>electricity, high voltage, production mixCA-SKelectricity, high voltagekWh</t>
  </si>
  <si>
    <t>electricity, high voltage, production mixCA-YKelectricity, high voltagekWh</t>
  </si>
  <si>
    <t>electricity, high voltage, production mixCDelectricity, high voltagekWh</t>
  </si>
  <si>
    <t>electricity, high voltage, production mixCGelectricity, high voltagekWh</t>
  </si>
  <si>
    <t>electricity, high voltage, production mixCHelectricity, high voltagekWh</t>
  </si>
  <si>
    <t>electricity, high voltage, production mixCIelectricity, high voltagekWh</t>
  </si>
  <si>
    <t>electricity, high voltage, production mixCLelectricity, high voltagekWh</t>
  </si>
  <si>
    <t>electricity, high voltage, production mixCMelectricity, high voltagekWh</t>
  </si>
  <si>
    <t>electricity, high voltage, production mixCN-CCGelectricity, high voltagekWh</t>
  </si>
  <si>
    <t>electricity, high voltage, production mixCN-CSGelectricity, high voltagekWh</t>
  </si>
  <si>
    <t>electricity, high voltage, production mixCN-ECGCelectricity, high voltagekWh</t>
  </si>
  <si>
    <t>electricity, high voltage, production mixCN-NCGCelectricity, high voltagekWh</t>
  </si>
  <si>
    <t>electricity, high voltage, production mixCN-NECGelectricity, high voltagekWh</t>
  </si>
  <si>
    <t>electricity, high voltage, production mixCN-NWGelectricity, high voltagekWh</t>
  </si>
  <si>
    <t>electricity, high voltage, production mixCN-SWGelectricity, high voltagekWh</t>
  </si>
  <si>
    <t>electricity, high voltage, production mixCOelectricity, high voltagekWh</t>
  </si>
  <si>
    <t>electricity, high voltage, production mixCRelectricity, high voltagekWh</t>
  </si>
  <si>
    <t>electricity, high voltage, production mixCUelectricity, high voltagekWh</t>
  </si>
  <si>
    <t>electricity, high voltage, production mixCWelectricity, high voltagekWh</t>
  </si>
  <si>
    <t>electricity, high voltage, production mixCYelectricity, high voltagekWh</t>
  </si>
  <si>
    <t>electricity, high voltage, production mixCZelectricity, high voltagekWh</t>
  </si>
  <si>
    <t>electricity, high voltage, production mixDEelectricity, high voltagekWh</t>
  </si>
  <si>
    <t>electricity, high voltage, production mixDKelectricity, high voltagekWh</t>
  </si>
  <si>
    <t>electricity, high voltage, production mixDOelectricity, high voltagekWh</t>
  </si>
  <si>
    <t>electricity, high voltage, production mixDZelectricity, high voltagekWh</t>
  </si>
  <si>
    <t>electricity, high voltage, production mixECelectricity, high voltagekWh</t>
  </si>
  <si>
    <t>electricity, high voltage, production mixEEelectricity, high voltagekWh</t>
  </si>
  <si>
    <t>electricity, high voltage, production mixEGelectricity, high voltagekWh</t>
  </si>
  <si>
    <t>electricity, high voltage, production mixERelectricity, high voltagekWh</t>
  </si>
  <si>
    <t>electricity, high voltage, production mixESelectricity, high voltagekWh</t>
  </si>
  <si>
    <t>electricity, high voltage, production mixETelectricity, high voltagekWh</t>
  </si>
  <si>
    <t>electricity, high voltage, production mixFIelectricity, high voltagekWh</t>
  </si>
  <si>
    <t>electricity, high voltage, production mixFRelectricity, high voltagekWh</t>
  </si>
  <si>
    <t>electricity, high voltage, production mixGAelectricity, high voltagekWh</t>
  </si>
  <si>
    <t>electricity, high voltage, production mixGBelectricity, high voltagekWh</t>
  </si>
  <si>
    <t>electricity, high voltage, production mixGEelectricity, high voltagekWh</t>
  </si>
  <si>
    <t>electricity, high voltage, production mixGHelectricity, high voltagekWh</t>
  </si>
  <si>
    <t>electricity, high voltage, production mixGIelectricity, high voltagekWh</t>
  </si>
  <si>
    <t>electricity, high voltage, production mixGRelectricity, high voltagekWh</t>
  </si>
  <si>
    <t>electricity, high voltage, production mixGTelectricity, high voltagekWh</t>
  </si>
  <si>
    <t>electricity, high voltage, production mixHKelectricity, high voltagekWh</t>
  </si>
  <si>
    <t>electricity, high voltage, production mixHNelectricity, high voltagekWh</t>
  </si>
  <si>
    <t>electricity, high voltage, production mixHRelectricity, high voltagekWh</t>
  </si>
  <si>
    <t>electricity, high voltage, production mixHTelectricity, high voltagekWh</t>
  </si>
  <si>
    <t>electricity, high voltage, production mixHUelectricity, high voltagekWh</t>
  </si>
  <si>
    <t>electricity, high voltage, production mixIDelectricity, high voltagekWh</t>
  </si>
  <si>
    <t>electricity, high voltage, production mixIEelectricity, high voltagekWh</t>
  </si>
  <si>
    <t>electricity, high voltage, production mixILelectricity, high voltagekWh</t>
  </si>
  <si>
    <t>electricity, high voltage, production mixIN-Eastern gridelectricity, high voltagekWh</t>
  </si>
  <si>
    <t>electricity, high voltage, production mixIN-North-eastern gridelectricity, high voltagekWh</t>
  </si>
  <si>
    <t>electricity, high voltage, production mixIN-Northern gridelectricity, high voltagekWh</t>
  </si>
  <si>
    <t>electricity, high voltage, production mixIN-Southern gridelectricity, high voltagekWh</t>
  </si>
  <si>
    <t>electricity, high voltage, production mixIN-Western gridelectricity, high voltagekWh</t>
  </si>
  <si>
    <t>electricity, high voltage, production mixIQelectricity, high voltagekWh</t>
  </si>
  <si>
    <t>electricity, high voltage, production mixIRelectricity, high voltagekWh</t>
  </si>
  <si>
    <t>electricity, high voltage, production mixISelectricity, high voltagekWh</t>
  </si>
  <si>
    <t>electricity, high voltage, production mixITelectricity, high voltagekWh</t>
  </si>
  <si>
    <t>electricity, high voltage, production mixJMelectricity, high voltagekWh</t>
  </si>
  <si>
    <t>electricity, high voltage, production mixJOelectricity, high voltagekWh</t>
  </si>
  <si>
    <t>electricity, high voltage, production mixJPelectricity, high voltagekWh</t>
  </si>
  <si>
    <t>electricity, high voltage, production mixKEelectricity, high voltagekWh</t>
  </si>
  <si>
    <t>electricity, high voltage, production mixKGelectricity, high voltagekWh</t>
  </si>
  <si>
    <t>electricity, high voltage, production mixKHelectricity, high voltagekWh</t>
  </si>
  <si>
    <t>electricity, high voltage, production mixKPelectricity, high voltagekWh</t>
  </si>
  <si>
    <t>electricity, high voltage, production mixKRelectricity, high voltagekWh</t>
  </si>
  <si>
    <t>electricity, high voltage, production mixKWelectricity, high voltagekWh</t>
  </si>
  <si>
    <t>electricity, high voltage, production mixKZelectricity, high voltagekWh</t>
  </si>
  <si>
    <t>electricity, high voltage, production mixLBelectricity, high voltagekWh</t>
  </si>
  <si>
    <t>electricity, high voltage, production mixLKelectricity, high voltagekWh</t>
  </si>
  <si>
    <t>electricity, high voltage, production mixLTelectricity, high voltagekWh</t>
  </si>
  <si>
    <t>electricity, high voltage, production mixLUelectricity, high voltagekWh</t>
  </si>
  <si>
    <t>electricity, high voltage, production mixLVelectricity, high voltagekWh</t>
  </si>
  <si>
    <t>electricity, high voltage, production mixLYelectricity, high voltagekWh</t>
  </si>
  <si>
    <t>electricity, high voltage, production mixMAelectricity, high voltagekWh</t>
  </si>
  <si>
    <t>electricity, high voltage, production mixMDelectricity, high voltagekWh</t>
  </si>
  <si>
    <t>electricity, high voltage, production mixMEelectricity, high voltagekWh</t>
  </si>
  <si>
    <t>electricity, high voltage, production mixMKelectricity, high voltagekWh</t>
  </si>
  <si>
    <t>electricity, high voltage, production mixMMelectricity, high voltagekWh</t>
  </si>
  <si>
    <t>electricity, high voltage, production mixMNelectricity, high voltagekWh</t>
  </si>
  <si>
    <t>electricity, high voltage, production mixMTelectricity, high voltagekWh</t>
  </si>
  <si>
    <t>electricity, high voltage, production mixMUelectricity, high voltagekWh</t>
  </si>
  <si>
    <t>electricity, high voltage, production mixMXelectricity, high voltagekWh</t>
  </si>
  <si>
    <t>electricity, high voltage, production mixMYelectricity, high voltagekWh</t>
  </si>
  <si>
    <t>electricity, high voltage, production mixMZelectricity, high voltagekWh</t>
  </si>
  <si>
    <t>electricity, high voltage, production mixNAelectricity, high voltagekWh</t>
  </si>
  <si>
    <t>electricity, high voltage, production mixNEelectricity, high voltagekWh</t>
  </si>
  <si>
    <t>electricity, high voltage, production mixNGelectricity, high voltagekWh</t>
  </si>
  <si>
    <t>electricity, high voltage, production mixNIelectricity, high voltagekWh</t>
  </si>
  <si>
    <t>electricity, high voltage, production mixNLelectricity, high voltagekWh</t>
  </si>
  <si>
    <t>electricity, high voltage, production mixNOelectricity, high voltagekWh</t>
  </si>
  <si>
    <t>electricity, high voltage, production mixNPelectricity, high voltagekWh</t>
  </si>
  <si>
    <t>electricity, high voltage, production mixNZelectricity, high voltagekWh</t>
  </si>
  <si>
    <t>electricity, high voltage, production mixOMelectricity, high voltagekWh</t>
  </si>
  <si>
    <t>electricity, high voltage, production mixPAelectricity, high voltagekWh</t>
  </si>
  <si>
    <t>electricity, high voltage, production mixPEelectricity, high voltagekWh</t>
  </si>
  <si>
    <t>electricity, high voltage, production mixPHelectricity, high voltagekWh</t>
  </si>
  <si>
    <t>electricity, high voltage, production mixPKelectricity, high voltagekWh</t>
  </si>
  <si>
    <t>electricity, high voltage, production mixPLelectricity, high voltagekWh</t>
  </si>
  <si>
    <t>electricity, high voltage, production mixPTelectricity, high voltagekWh</t>
  </si>
  <si>
    <t>electricity, high voltage, production mixPYelectricity, high voltagekWh</t>
  </si>
  <si>
    <t>electricity, high voltage, production mixQAelectricity, high voltagekWh</t>
  </si>
  <si>
    <t>electricity, high voltage, production mixROelectricity, high voltagekWh</t>
  </si>
  <si>
    <t>electricity, high voltage, production mixRSelectricity, high voltagekWh</t>
  </si>
  <si>
    <t>electricity, high voltage, production mixRUelectricity, high voltagekWh</t>
  </si>
  <si>
    <t>electricity, high voltage, production mixSAelectricity, high voltagekWh</t>
  </si>
  <si>
    <t>electricity, high voltage, production mixSDelectricity, high voltagekWh</t>
  </si>
  <si>
    <t>electricity, high voltage, production mixSEelectricity, high voltagekWh</t>
  </si>
  <si>
    <t>electricity, high voltage, production mixSGelectricity, high voltagekWh</t>
  </si>
  <si>
    <t>electricity, high voltage, production mixSIelectricity, high voltagekWh</t>
  </si>
  <si>
    <t>electricity, high voltage, production mixSKelectricity, high voltagekWh</t>
  </si>
  <si>
    <t>electricity, high voltage, production mixSNelectricity, high voltagekWh</t>
  </si>
  <si>
    <t>electricity, high voltage, production mixSSelectricity, high voltagekWh</t>
  </si>
  <si>
    <t>electricity, high voltage, production mixSVelectricity, high voltagekWh</t>
  </si>
  <si>
    <t>electricity, high voltage, production mixSYelectricity, high voltagekWh</t>
  </si>
  <si>
    <t>electricity, high voltage, production mixTGelectricity, high voltagekWh</t>
  </si>
  <si>
    <t>electricity, high voltage, production mixTHelectricity, high voltagekWh</t>
  </si>
  <si>
    <t>electricity, high voltage, production mixTJelectricity, high voltagekWh</t>
  </si>
  <si>
    <t>electricity, high voltage, production mixTMelectricity, high voltagekWh</t>
  </si>
  <si>
    <t>electricity, high voltage, production mixTNelectricity, high voltagekWh</t>
  </si>
  <si>
    <t>electricity, high voltage, production mixTRelectricity, high voltagekWh</t>
  </si>
  <si>
    <t>electricity, high voltage, production mixTTelectricity, high voltagekWh</t>
  </si>
  <si>
    <t>electricity, high voltage, production mixTWelectricity, high voltagekWh</t>
  </si>
  <si>
    <t>electricity, high voltage, production mixTZelectricity, high voltagekWh</t>
  </si>
  <si>
    <t>electricity, high voltage, production mixUAelectricity, high voltagekWh</t>
  </si>
  <si>
    <t>electricity, high voltage, production mixUS-ASCCelectricity, high voltagekWh</t>
  </si>
  <si>
    <t>electricity, high voltage, production mixUS-HICCelectricity, high voltagekWh</t>
  </si>
  <si>
    <t>electricity, high voltage, production mixUS-MROelectricity, high voltagekWh</t>
  </si>
  <si>
    <t>electricity, high voltage, production mixUS-NPCCelectricity, high voltagekWh</t>
  </si>
  <si>
    <t>electricity, high voltage, production mixUS-PRelectricity, high voltagekWh</t>
  </si>
  <si>
    <t>electricity, high voltage, production mixUS-RFCelectricity, high voltagekWh</t>
  </si>
  <si>
    <t>electricity, high voltage, production mixUS-SERCelectricity, high voltagekWh</t>
  </si>
  <si>
    <t>electricity, high voltage, production mixUS-TREelectricity, high voltagekWh</t>
  </si>
  <si>
    <t>electricity, high voltage, production mixUS-WECCelectricity, high voltagekWh</t>
  </si>
  <si>
    <t>electricity, high voltage, production mixUYelectricity, high voltagekWh</t>
  </si>
  <si>
    <t>electricity, high voltage, production mixUZelectricity, high voltagekWh</t>
  </si>
  <si>
    <t>electricity, high voltage, production mixVEelectricity, high voltagekWh</t>
  </si>
  <si>
    <t>electricity, high voltage, production mixVNelectricity, high voltagekWh</t>
  </si>
  <si>
    <t>electricity, high voltage, production mixXKelectricity, high voltagekWh</t>
  </si>
  <si>
    <t>electricity, high voltage, production mixYEelectricity, high voltagekWh</t>
  </si>
  <si>
    <t>electricity, high voltage, production mixZAelectricity, high voltagekWh</t>
  </si>
  <si>
    <t>electricity, high voltage, production mixZMelectricity, high voltagekWh</t>
  </si>
  <si>
    <t>electricity, high voltage, production mixZWelectricity, high voltagekWh</t>
  </si>
  <si>
    <t>electricity, high voltage, renewable energy products, production mixCHelectricity, high voltage, renewable energy productskWh</t>
  </si>
  <si>
    <t>electricity, high voltage, renewable energy products, production mix</t>
  </si>
  <si>
    <t>electricity, high voltage, residual mixBAelectricity, high voltagekWh</t>
  </si>
  <si>
    <t>electricity, high voltage, residual mix</t>
  </si>
  <si>
    <t>electricity, high voltage, residual mixBEelectricity, high voltagekWh</t>
  </si>
  <si>
    <t>electricity, high voltage, residual mixBGelectricity, high voltagekWh</t>
  </si>
  <si>
    <t>electricity, high voltage, residual mixCHelectricity, high voltagekWh</t>
  </si>
  <si>
    <t>electricity, high voltage, residual mixCYelectricity, high voltagekWh</t>
  </si>
  <si>
    <t>electricity, high voltage, residual mixCZelectricity, high voltagekWh</t>
  </si>
  <si>
    <t>electricity, high voltage, residual mixDEelectricity, high voltagekWh</t>
  </si>
  <si>
    <t>electricity, high voltage, residual mixDKelectricity, high voltagekWh</t>
  </si>
  <si>
    <t>electricity, high voltage, residual mixEEelectricity, high voltagekWh</t>
  </si>
  <si>
    <t>electricity, high voltage, residual mixESelectricity, high voltagekWh</t>
  </si>
  <si>
    <t>electricity, high voltage, residual mixFIelectricity, high voltagekWh</t>
  </si>
  <si>
    <t>electricity, high voltage, residual mixFRelectricity, high voltagekWh</t>
  </si>
  <si>
    <t>electricity, high voltage, residual mixGBelectricity, high voltagekWh</t>
  </si>
  <si>
    <t>electricity, high voltage, residual mixGRelectricity, high voltagekWh</t>
  </si>
  <si>
    <t>electricity, high voltage, residual mixHRelectricity, high voltagekWh</t>
  </si>
  <si>
    <t>electricity, high voltage, residual mixHUelectricity, high voltagekWh</t>
  </si>
  <si>
    <t>electricity, high voltage, residual mixIEelectricity, high voltagekWh</t>
  </si>
  <si>
    <t>electricity, high voltage, residual mixISelectricity, high voltagekWh</t>
  </si>
  <si>
    <t>electricity, high voltage, residual mixITelectricity, high voltagekWh</t>
  </si>
  <si>
    <t>electricity, high voltage, residual mixLTelectricity, high voltagekWh</t>
  </si>
  <si>
    <t>electricity, high voltage, residual mixLUelectricity, high voltagekWh</t>
  </si>
  <si>
    <t>electricity, high voltage, residual mixLVelectricity, high voltagekWh</t>
  </si>
  <si>
    <t>electricity, high voltage, residual mixMEelectricity, high voltagekWh</t>
  </si>
  <si>
    <t>electricity, high voltage, residual mixMTelectricity, high voltagekWh</t>
  </si>
  <si>
    <t>electricity, high voltage, residual mixNLelectricity, high voltagekWh</t>
  </si>
  <si>
    <t>electricity, high voltage, residual mixNOelectricity, high voltagekWh</t>
  </si>
  <si>
    <t>electricity, high voltage, residual mixPLelectricity, high voltagekWh</t>
  </si>
  <si>
    <t>electricity, high voltage, residual mixPTelectricity, high voltagekWh</t>
  </si>
  <si>
    <t>electricity, high voltage, residual mixROelectricity, high voltagekWh</t>
  </si>
  <si>
    <t>electricity, high voltage, residual mixRSelectricity, high voltagekWh</t>
  </si>
  <si>
    <t>electricity, high voltage, residual mixSEelectricity, high voltagekWh</t>
  </si>
  <si>
    <t>electricity, high voltage, residual mixSIelectricity, high voltagekWh</t>
  </si>
  <si>
    <t>electricity, high voltage, residual mixSKelectricity, high voltagekWh</t>
  </si>
  <si>
    <t>electricity, high voltage, wind power, import from GermanyCHelectricity, high voltagekWh</t>
  </si>
  <si>
    <t>electricity, high voltage, wind power, import from Germany</t>
  </si>
  <si>
    <t>electricity, high voltage, wind power, import from Germany, renewable energy productsCHelectricity, high voltage, renewable energy productskWh</t>
  </si>
  <si>
    <t>electricity, high voltage, wind power, import from Germany, renewable energy products</t>
  </si>
  <si>
    <t>electricity, low voltage, European attribute mixRERelectricity, low voltagekWh</t>
  </si>
  <si>
    <t>electricity, low voltage, European attribute mix</t>
  </si>
  <si>
    <t>electricity, low voltage, photovoltaic, import from GermanyCHelectricity, low voltagekWh</t>
  </si>
  <si>
    <t>electricity, low voltage, photovoltaic, import from Germany</t>
  </si>
  <si>
    <t>electricity, low voltage, residual mixBAelectricity, low voltagekWh</t>
  </si>
  <si>
    <t>electricity, low voltage, residual mix</t>
  </si>
  <si>
    <t>electricity, low voltage, residual mixBEelectricity, low voltagekWh</t>
  </si>
  <si>
    <t>electricity, low voltage, residual mixBGelectricity, low voltagekWh</t>
  </si>
  <si>
    <t>electricity, low voltage, residual mixCHelectricity, low voltagekWh</t>
  </si>
  <si>
    <t>electricity, low voltage, residual mixCYelectricity, low voltagekWh</t>
  </si>
  <si>
    <t>electricity, low voltage, residual mixCZelectricity, low voltagekWh</t>
  </si>
  <si>
    <t>electricity, low voltage, residual mixDEelectricity, low voltagekWh</t>
  </si>
  <si>
    <t>electricity, low voltage, residual mixDKelectricity, low voltagekWh</t>
  </si>
  <si>
    <t>electricity, low voltage, residual mixEEelectricity, low voltagekWh</t>
  </si>
  <si>
    <t>electricity, low voltage, residual mixESelectricity, low voltagekWh</t>
  </si>
  <si>
    <t>electricity, low voltage, residual mixFIelectricity, low voltagekWh</t>
  </si>
  <si>
    <t>electricity, low voltage, residual mixFRelectricity, low voltagekWh</t>
  </si>
  <si>
    <t>electricity, low voltage, residual mixGBelectricity, low voltagekWh</t>
  </si>
  <si>
    <t>electricity, low voltage, residual mixGRelectricity, low voltagekWh</t>
  </si>
  <si>
    <t>electricity, low voltage, residual mixHRelectricity, low voltagekWh</t>
  </si>
  <si>
    <t>electricity, low voltage, residual mixHUelectricity, low voltagekWh</t>
  </si>
  <si>
    <t>electricity, low voltage, residual mixIEelectricity, low voltagekWh</t>
  </si>
  <si>
    <t>electricity, low voltage, residual mixISelectricity, low voltagekWh</t>
  </si>
  <si>
    <t>electricity, low voltage, residual mixITelectricity, low voltagekWh</t>
  </si>
  <si>
    <t>electricity, low voltage, residual mixLTelectricity, low voltagekWh</t>
  </si>
  <si>
    <t>electricity, low voltage, residual mixLUelectricity, low voltagekWh</t>
  </si>
  <si>
    <t>electricity, low voltage, residual mixLVelectricity, low voltagekWh</t>
  </si>
  <si>
    <t>electricity, low voltage, residual mixMEelectricity, low voltagekWh</t>
  </si>
  <si>
    <t>electricity, low voltage, residual mixMTelectricity, low voltagekWh</t>
  </si>
  <si>
    <t>electricity, low voltage, residual mixNLelectricity, low voltagekWh</t>
  </si>
  <si>
    <t>electricity, low voltage, residual mixNOelectricity, low voltagekWh</t>
  </si>
  <si>
    <t>electricity, low voltage, residual mixPLelectricity, low voltagekWh</t>
  </si>
  <si>
    <t>electricity, low voltage, residual mixPTelectricity, low voltagekWh</t>
  </si>
  <si>
    <t>electricity, low voltage, residual mixROelectricity, low voltagekWh</t>
  </si>
  <si>
    <t>electricity, low voltage, residual mixRSelectricity, low voltagekWh</t>
  </si>
  <si>
    <t>electricity, low voltage, residual mixSEelectricity, low voltagekWh</t>
  </si>
  <si>
    <t>electricity, low voltage, residual mixSIelectricity, low voltagekWh</t>
  </si>
  <si>
    <t>electricity, low voltage, residual mixSKelectricity, low voltagekWh</t>
  </si>
  <si>
    <t>electricity, medium voltage, European attribute mixRERelectricity, medium voltagekWh</t>
  </si>
  <si>
    <t>electricity, medium voltage, European attribute mix</t>
  </si>
  <si>
    <t>electricity, medium voltage, municipal waste incineration, import from GermanyCHelectricity, medium voltagekWh</t>
  </si>
  <si>
    <t>electricity, medium voltage, municipal waste incineration, import from Germany</t>
  </si>
  <si>
    <t>electricity, medium voltage, residual mixBAelectricity, medium voltagekWh</t>
  </si>
  <si>
    <t>electricity, medium voltage, residual mix</t>
  </si>
  <si>
    <t>electricity, medium voltage, residual mixBEelectricity, medium voltagekWh</t>
  </si>
  <si>
    <t>electricity, medium voltage, residual mixBGelectricity, medium voltagekWh</t>
  </si>
  <si>
    <t>electricity, medium voltage, residual mixCHelectricity, medium voltagekWh</t>
  </si>
  <si>
    <t>electricity, medium voltage, residual mixCYelectricity, medium voltagekWh</t>
  </si>
  <si>
    <t>electricity, medium voltage, residual mixCZelectricity, medium voltagekWh</t>
  </si>
  <si>
    <t>electricity, medium voltage, residual mixDEelectricity, medium voltagekWh</t>
  </si>
  <si>
    <t>electricity, medium voltage, residual mixDKelectricity, medium voltagekWh</t>
  </si>
  <si>
    <t>electricity, medium voltage, residual mixEEelectricity, medium voltagekWh</t>
  </si>
  <si>
    <t>electricity, medium voltage, residual mixESelectricity, medium voltagekWh</t>
  </si>
  <si>
    <t>electricity, medium voltage, residual mixFIelectricity, medium voltagekWh</t>
  </si>
  <si>
    <t>electricity, medium voltage, residual mixFRelectricity, medium voltagekWh</t>
  </si>
  <si>
    <t>electricity, medium voltage, residual mixGBelectricity, medium voltagekWh</t>
  </si>
  <si>
    <t>electricity, medium voltage, residual mixGRelectricity, medium voltagekWh</t>
  </si>
  <si>
    <t>electricity, medium voltage, residual mixHRelectricity, medium voltagekWh</t>
  </si>
  <si>
    <t>electricity, medium voltage, residual mixHUelectricity, medium voltagekWh</t>
  </si>
  <si>
    <t>electricity, medium voltage, residual mixIEelectricity, medium voltagekWh</t>
  </si>
  <si>
    <t>electricity, medium voltage, residual mixISelectricity, medium voltagekWh</t>
  </si>
  <si>
    <t>electricity, medium voltage, residual mixITelectricity, medium voltagekWh</t>
  </si>
  <si>
    <t>electricity, medium voltage, residual mixLTelectricity, medium voltagekWh</t>
  </si>
  <si>
    <t>electricity, medium voltage, residual mixLUelectricity, medium voltagekWh</t>
  </si>
  <si>
    <t>electricity, medium voltage, residual mixLVelectricity, medium voltagekWh</t>
  </si>
  <si>
    <t>electricity, medium voltage, residual mixMEelectricity, medium voltagekWh</t>
  </si>
  <si>
    <t>electricity, medium voltage, residual mixMTelectricity, medium voltagekWh</t>
  </si>
  <si>
    <t>electricity, medium voltage, residual mixNLelectricity, medium voltagekWh</t>
  </si>
  <si>
    <t>electricity, medium voltage, residual mixNOelectricity, medium voltagekWh</t>
  </si>
  <si>
    <t>electricity, medium voltage, residual mixPLelectricity, medium voltagekWh</t>
  </si>
  <si>
    <t>electricity, medium voltage, residual mixPTelectricity, medium voltagekWh</t>
  </si>
  <si>
    <t>electricity, medium voltage, residual mixROelectricity, medium voltagekWh</t>
  </si>
  <si>
    <t>electricity, medium voltage, residual mixRSelectricity, medium voltagekWh</t>
  </si>
  <si>
    <t>electricity, medium voltage, residual mixSEelectricity, medium voltagekWh</t>
  </si>
  <si>
    <t>electricity, medium voltage, residual mixSIelectricity, medium voltagekWh</t>
  </si>
  <si>
    <t>electricity, medium voltage, residual mixSKelectricity, medium voltagekWh</t>
  </si>
  <si>
    <t>electrode production, negative, LiC6GLOelectrode, negative, LiC6kg</t>
  </si>
  <si>
    <t>electrode production, negative, LiC6</t>
  </si>
  <si>
    <t>electrode, negative, LiC6</t>
  </si>
  <si>
    <t>electrode production, negative, NiGLOelectrode, negative, Nikg</t>
  </si>
  <si>
    <t>electrode production, negative, Ni</t>
  </si>
  <si>
    <t>electrode, negative, Ni</t>
  </si>
  <si>
    <t>electrode production, positive, LaNi5GLOelectrode, positive, LaNi5kg</t>
  </si>
  <si>
    <t>electrode production, positive, LaNi5</t>
  </si>
  <si>
    <t>electrode, positive, LaNi5</t>
  </si>
  <si>
    <t>electrolysis of lithium chlorideGLOchlorine, gaseouskg</t>
  </si>
  <si>
    <t>electrolysis of lithium chloride</t>
  </si>
  <si>
    <t>electrolysis of lithium chlorideGLOlithiumkg</t>
  </si>
  <si>
    <t>lithium</t>
  </si>
  <si>
    <t>electrolysis of magnesium chloride, from hafnium sponge productionFRchlorine, for reuse in zirconium and hafnium tetrachloride productionkg</t>
  </si>
  <si>
    <t>electrolysis of magnesium chloride, from hafnium sponge production</t>
  </si>
  <si>
    <t>chlorine, for reuse in zirconium and hafnium tetrachloride production</t>
  </si>
  <si>
    <t>electrolysis of magnesium chloride, from hafnium sponge productionFRmagnesium, for reuse in hafnium sponge productionkg</t>
  </si>
  <si>
    <t>magnesium, for reuse in hafnium sponge production</t>
  </si>
  <si>
    <t>electrolysis of magnesium chloride, from hafnium sponge productionRoWchlorine, for reuse in zirconium and hafnium tetrachloride productionkg</t>
  </si>
  <si>
    <t>electrolysis of magnesium chloride, from hafnium sponge productionRoWmagnesium, for reuse in hafnium sponge productionkg</t>
  </si>
  <si>
    <t>electrolysis of magnesium chloride, from hafnium sponge productionUSchlorine, for reuse in zirconium and hafnium tetrachloride productionkg</t>
  </si>
  <si>
    <t>electrolysis of magnesium chloride, from hafnium sponge productionUSmagnesium, for reuse in hafnium sponge productionkg</t>
  </si>
  <si>
    <t>electrolysis of magnesium chloride, from titanium sponge productionCNchlorine, for reuse in titanium tetrachloride productionkg</t>
  </si>
  <si>
    <t>electrolysis of magnesium chloride, from titanium sponge production</t>
  </si>
  <si>
    <t>chlorine, for reuse in titanium tetrachloride production</t>
  </si>
  <si>
    <t>electrolysis of magnesium chloride, from titanium sponge productionCNmagnesium, for reuse in titanium sponge productionkg</t>
  </si>
  <si>
    <t>magnesium, for reuse in titanium sponge production</t>
  </si>
  <si>
    <t>electrolysis of magnesium chloride, from titanium sponge productionRoWchlorine, for reuse in titanium tetrachloride productionkg</t>
  </si>
  <si>
    <t>electrolysis of magnesium chloride, from titanium sponge productionRoWmagnesium, for reuse in titanium sponge productionkg</t>
  </si>
  <si>
    <t>electrolysis of magnesium chloride, from titanium sponge productionJPchlorine, for reuse in titanium tetrachloride productionkg</t>
  </si>
  <si>
    <t>electrolysis of magnesium chloride, from titanium sponge productionJPmagnesium, for reuse in titanium sponge productionkg</t>
  </si>
  <si>
    <t>electrolysis of magnesium chloride, from zirconium sponge productionFRchlorine, for reuse in zirconium and hafnium tetrachloride productionkg</t>
  </si>
  <si>
    <t>electrolysis of magnesium chloride, from zirconium sponge production</t>
  </si>
  <si>
    <t>electrolysis of magnesium chloride, from zirconium sponge productionFRmagnesium, for reuse in zirconium sponge productionkg</t>
  </si>
  <si>
    <t>magnesium, for reuse in zirconium sponge production</t>
  </si>
  <si>
    <t>electrolysis of magnesium chloride, from zirconium sponge productionRoWchlorine, for reuse in zirconium and hafnium tetrachloride productionkg</t>
  </si>
  <si>
    <t>electrolysis of magnesium chloride, from zirconium sponge productionRoWmagnesium, for reuse in zirconium sponge productionkg</t>
  </si>
  <si>
    <t>electrolysis of magnesium chloride, from zirconium sponge productionUSchlorine, for reuse in zirconium and hafnium tetrachloride productionkg</t>
  </si>
  <si>
    <t>electrolysis of magnesium chloride, from zirconium sponge productionUSmagnesium, for reuse in zirconium sponge productionkg</t>
  </si>
  <si>
    <t>electrolyte production, KOH, LiOH additiveGLOelectrolyte, KOH, LiOH additivekg</t>
  </si>
  <si>
    <t>electrolyte production, KOH, LiOH additive</t>
  </si>
  <si>
    <t>electrolyte, KOH, LiOH additive</t>
  </si>
  <si>
    <t>electrolyte production, for Li-ion batteryGLOelectrolyte, for Li-ion batterykg</t>
  </si>
  <si>
    <t>electrolyte production, for Li-ion battery</t>
  </si>
  <si>
    <t>electrolyte, for Li-ion battery</t>
  </si>
  <si>
    <t>electrolyte, copper-rich to generic market for copper-rich materialsGLOcopper-rich materialskg</t>
  </si>
  <si>
    <t>electrolyte, copper-rich to generic market for copper-rich materials</t>
  </si>
  <si>
    <t>electrolyte, nickel-rich to generic market for nickel-rich materialsGLOnickel-rich materialskg</t>
  </si>
  <si>
    <t>electrolyte, nickel-rich to generic market for nickel-rich materials</t>
  </si>
  <si>
    <t>nickel-rich materials</t>
  </si>
  <si>
    <t>electron gun production, for cathode ray tube displayGLOelectron gun, for cathode ray tube displaykg</t>
  </si>
  <si>
    <t>electron gun production, for cathode ray tube display</t>
  </si>
  <si>
    <t>electron gun, for cathode ray tube display</t>
  </si>
  <si>
    <t>electronic component factory constructionGLOelectronic component factoryunit</t>
  </si>
  <si>
    <t>electronic component factory construction</t>
  </si>
  <si>
    <t>electronic component factory</t>
  </si>
  <si>
    <t>electronic component machinery production, unspecifiedGLOelectronic component machinery, unspecifiedunit</t>
  </si>
  <si>
    <t>electronic component machinery production, unspecified</t>
  </si>
  <si>
    <t>electronic component machinery, unspecified</t>
  </si>
  <si>
    <t>electronic component production, active, unspecifiedGLOelectronic component, active, unspecifiedkg</t>
  </si>
  <si>
    <t>electronic component production, active, unspecified</t>
  </si>
  <si>
    <t>electronic component, active, unspecified</t>
  </si>
  <si>
    <t>electronic component production, passive, mobile, earpiece and speakerGLOelectronic component, passive, mobile, earpiece and speakerkg</t>
  </si>
  <si>
    <t>electronic component production, passive, mobile, earpiece and speaker</t>
  </si>
  <si>
    <t>electronic component, passive, mobile, earpiece and speaker</t>
  </si>
  <si>
    <t>electronic component production, passive, unspecifiedGLOelectronic component, passive, unspecifiedkg</t>
  </si>
  <si>
    <t>electronic component production, passive, unspecified</t>
  </si>
  <si>
    <t>electronic component, passive, unspecified</t>
  </si>
  <si>
    <t>electronics production, for control unitsRoWelectronics, for control unitskg</t>
  </si>
  <si>
    <t>electronics production, for control unitsRERelectronics, for control unitskg</t>
  </si>
  <si>
    <t>electronics scrap, Recycled Content cut-offGLOelectronics scrapkg</t>
  </si>
  <si>
    <t>electronics scrap, Recycled Content cut-off</t>
  </si>
  <si>
    <t>electronics scrap</t>
  </si>
  <si>
    <t>electrorefining of copper, anodeGLOanode slime from electrorefining of copper, anodekg</t>
  </si>
  <si>
    <t>electrorefining of copper, anode</t>
  </si>
  <si>
    <t>anode slime from electrorefining of copper, anode</t>
  </si>
  <si>
    <t>electrorefining of copper, anodeGLOcopper, cathodekg</t>
  </si>
  <si>
    <t>elevator production, hydraulicGLOelevator, hydraulicunit</t>
  </si>
  <si>
    <t>elevator production, hydraulic</t>
  </si>
  <si>
    <t>elevator, hydraulic</t>
  </si>
  <si>
    <t>enamellingCA-QCenamellingm2</t>
  </si>
  <si>
    <t>enamelling</t>
  </si>
  <si>
    <t>enamellingRoWenamellingm2</t>
  </si>
  <si>
    <t>enamellingRERenamellingm2</t>
  </si>
  <si>
    <t>energy and auxilliary inputs, metal working factory, with heating from hard coalRoWenergy and auxilliary inputs, metal working factorykg</t>
  </si>
  <si>
    <t>energy and auxilliary inputs, metal working factory, with heating from hard coal</t>
  </si>
  <si>
    <t>energy and auxilliary inputs, metal working factory</t>
  </si>
  <si>
    <t>energy and auxilliary inputs, metal working factory, with heating from hard coalRERenergy and auxilliary inputs, metal working factorykg</t>
  </si>
  <si>
    <t>energy and auxilliary inputs, metal working factory, with heating from heavy fuel oilRoWenergy and auxilliary inputs, metal working factorykg</t>
  </si>
  <si>
    <t>energy and auxilliary inputs, metal working factory, with heating from heavy fuel oil</t>
  </si>
  <si>
    <t>energy and auxilliary inputs, metal working factory, with heating from heavy fuel oilRERenergy and auxilliary inputs, metal working factorykg</t>
  </si>
  <si>
    <t>energy and auxilliary inputs, metal working factory, with heating from light fuel oilRoWenergy and auxilliary inputs, metal working factorykg</t>
  </si>
  <si>
    <t>energy and auxilliary inputs, metal working factory, with heating from light fuel oil</t>
  </si>
  <si>
    <t>energy and auxilliary inputs, metal working factory, with heating from light fuel oilRERenergy and auxilliary inputs, metal working factorykg</t>
  </si>
  <si>
    <t>energy and auxilliary inputs, metal working factory, with heating from natural gasRoWenergy and auxilliary inputs, metal working factorykg</t>
  </si>
  <si>
    <t>energy and auxilliary inputs, metal working factory, with heating from natural gas</t>
  </si>
  <si>
    <t>energy and auxilliary inputs, metal working factory, with heating from natural gasRERenergy and auxilliary inputs, metal working factorykg</t>
  </si>
  <si>
    <t>energy and auxilliary inputs, metal working machine, with process heat from hard coalRoWenergy and auxilliary inputs, metal working machinekg</t>
  </si>
  <si>
    <t>energy and auxilliary inputs, metal working machine, with process heat from hard coal</t>
  </si>
  <si>
    <t>energy and auxilliary inputs, metal working machine</t>
  </si>
  <si>
    <t>energy and auxilliary inputs, metal working machine, with process heat from hard coalRERenergy and auxilliary inputs, metal working machinekg</t>
  </si>
  <si>
    <t>energy and auxilliary inputs, metal working machine, with process heat from heavy fuel oilRoWenergy and auxilliary inputs, metal working machinekg</t>
  </si>
  <si>
    <t>energy and auxilliary inputs, metal working machine, with process heat from heavy fuel oil</t>
  </si>
  <si>
    <t>energy and auxilliary inputs, metal working machine, with process heat from heavy fuel oilRERenergy and auxilliary inputs, metal working machinekg</t>
  </si>
  <si>
    <t>energy and auxilliary inputs, metal working machine, with process heat from light fuel oilRoWenergy and auxilliary inputs, metal working machinekg</t>
  </si>
  <si>
    <t>energy and auxilliary inputs, metal working machine, with process heat from light fuel oil</t>
  </si>
  <si>
    <t>energy and auxilliary inputs, metal working machine, with process heat from light fuel oilRERenergy and auxilliary inputs, metal working machinekg</t>
  </si>
  <si>
    <t>energy and auxilliary inputs, metal working machine, with process heat from natural gasRoWenergy and auxilliary inputs, metal working machinekg</t>
  </si>
  <si>
    <t>energy and auxilliary inputs, metal working machine, with process heat from natural gas</t>
  </si>
  <si>
    <t>energy and auxilliary inputs, metal working machine, with process heat from natural gasRERenergy and auxilliary inputs, metal working machinekg</t>
  </si>
  <si>
    <t>energy requirement for assembly of heat and power co-generation unit, 160kW electricalRoWenergy requirement for assembly of heat and power co-generation unit, 160kW electricalunit</t>
  </si>
  <si>
    <t>energy requirement for assembly of heat and power co-generation unit, 160kW electrical</t>
  </si>
  <si>
    <t>energy requirement for assembly of heat and power co-generation unit, 160kW electricalRERenergy requirement for assembly of heat and power co-generation unit, 160kW electricalunit</t>
  </si>
  <si>
    <t>energy saving, from ventilation system, 1 x 720 m3/h, polyethylene ducts, with earth tube heat exchangerCHenergy savingMJ</t>
  </si>
  <si>
    <t>energy saving, from ventilation system, 1 x 720 m3/h, polyethylene ducts, with earth tube heat exchanger</t>
  </si>
  <si>
    <t>energy saving</t>
  </si>
  <si>
    <t>energy saving, from ventilation system, 1 x 720 m3/h, polyethylene ducts, with earth tube heat exchangerRoWenergy savingMJ</t>
  </si>
  <si>
    <t>energy saving, from ventilation system, 1 x 720 m3/h, steel ducts, with earth tube heat exchangerCHenergy savingMJ</t>
  </si>
  <si>
    <t>energy saving, from ventilation system, 1 x 720 m3/h, steel ducts, with earth tube heat exchanger</t>
  </si>
  <si>
    <t>energy saving, from ventilation system, 1 x 720 m3/h, steel ducts, with earth tube heat exchangerRoWenergy savingMJ</t>
  </si>
  <si>
    <t>energy saving, from ventilation system, 6 x 120 m3/h, polyethylene ductsCHenergy savingMJ</t>
  </si>
  <si>
    <t>energy saving, from ventilation system, 6 x 120 m3/h, polyethylene ducts</t>
  </si>
  <si>
    <t>energy saving, from ventilation system, 6 x 120 m3/h, polyethylene ductsRoWenergy savingMJ</t>
  </si>
  <si>
    <t>energy saving, from ventilation system, 6 x 120 m3/h, polyethylene ducts, with earth tube heat exchangerCHenergy savingMJ</t>
  </si>
  <si>
    <t>energy saving, from ventilation system, 6 x 120 m3/h, polyethylene ducts, with earth tube heat exchanger</t>
  </si>
  <si>
    <t>energy saving, from ventilation system, 6 x 120 m3/h, polyethylene ducts, with earth tube heat exchangerRoWenergy savingMJ</t>
  </si>
  <si>
    <t>energy saving, from ventilation system, 6 x 120 m3/h, steel ductsCHenergy savingMJ</t>
  </si>
  <si>
    <t>energy saving, from ventilation system, 6 x 120 m3/h, steel ducts</t>
  </si>
  <si>
    <t>energy saving, from ventilation system, 6 x 120 m3/h, steel ductsRoWenergy savingMJ</t>
  </si>
  <si>
    <t>energy saving, from ventilation system, 6 x 120 m3/h, steel ducts, with earth tube heat exchangerCHenergy savingMJ</t>
  </si>
  <si>
    <t>energy saving, from ventilation system, 6 x 120 m3/h, steel ducts, with earth tube heat exchanger</t>
  </si>
  <si>
    <t>energy saving, from ventilation system, 6 x 120 m3/h, steel ducts, with earth tube heat exchangerRoWenergy savingMJ</t>
  </si>
  <si>
    <t>energy use and operation emissions, electric bicycleCHenergy use, electric bicyclekm</t>
  </si>
  <si>
    <t>energy use and operation emissions, electric bicycle</t>
  </si>
  <si>
    <t>energy use, electric bicycle</t>
  </si>
  <si>
    <t>energy use and operation emissions, electric bicycleRoWenergy use, electric bicyclekm</t>
  </si>
  <si>
    <t>energy use and operation emissions, electric bicycle, electricity from renewable energy productsCHenergy use, electric bicycle, electricity from renewable energy productskm</t>
  </si>
  <si>
    <t>energy use and operation emissions, electric bicycle, electricity from renewable energy products</t>
  </si>
  <si>
    <t>energy use, electric bicycle, electricity from renewable energy products</t>
  </si>
  <si>
    <t>energy wood harvester productionGLOenergy wood harvesterunit</t>
  </si>
  <si>
    <t>energy wood harvester production</t>
  </si>
  <si>
    <t>energy wood harvester</t>
  </si>
  <si>
    <t>engineered wood joist productionCA-QCjoist, engineered woodm</t>
  </si>
  <si>
    <t>engineered wood joist production</t>
  </si>
  <si>
    <t>joist, engineered wood</t>
  </si>
  <si>
    <t>engineered wood joist productionRoWjoist, engineered woodm</t>
  </si>
  <si>
    <t>enzymes productionRoWenzymeskg</t>
  </si>
  <si>
    <t>enzymes production</t>
  </si>
  <si>
    <t>enzymes</t>
  </si>
  <si>
    <t>enzymes productionRERenzymeskg</t>
  </si>
  <si>
    <t>epichlorohydrin production from allyl chlorideRoWcalcium chloridekg</t>
  </si>
  <si>
    <t>epichlorohydrin production from allyl chloride</t>
  </si>
  <si>
    <t>calcium chloride</t>
  </si>
  <si>
    <t>epichlorohydrin production from allyl chlorideRoWepichlorohydrinkg</t>
  </si>
  <si>
    <t>epichlorohydrin</t>
  </si>
  <si>
    <t>epichlorohydrin production from allyl chlorideRoWtrichloropropanekg</t>
  </si>
  <si>
    <t>trichloropropane</t>
  </si>
  <si>
    <t>epichlorohydrin production from allyl chlorideRERcalcium chloridekg</t>
  </si>
  <si>
    <t>epichlorohydrin production from allyl chlorideRERepichlorohydrinkg</t>
  </si>
  <si>
    <t>epichlorohydrin production from allyl chlorideRERtrichloropropanekg</t>
  </si>
  <si>
    <t>epoxy resin insulator, Al2O3 productionRoWepoxy resin insulator, Al2O3kg</t>
  </si>
  <si>
    <t>epoxy resin insulator, Al2O3 production</t>
  </si>
  <si>
    <t>epoxy resin insulator, Al2O3</t>
  </si>
  <si>
    <t>epoxy resin insulator, Al2O3 productionRERepoxy resin insulator, Al2O3kg</t>
  </si>
  <si>
    <t>epoxy resin insulator, SiO2 productionRoWepoxy resin insulator, SiO2kg</t>
  </si>
  <si>
    <t>epoxy resin insulator, SiO2 production</t>
  </si>
  <si>
    <t>epoxy resin insulator, SiO2</t>
  </si>
  <si>
    <t>epoxy resin insulator, SiO2 productionRERepoxy resin insulator, SiO2kg</t>
  </si>
  <si>
    <t>epoxy resin production, liquidRoWepoxy resin, liquidkg</t>
  </si>
  <si>
    <t>epoxy resin production, liquid</t>
  </si>
  <si>
    <t>epoxy resin, liquid</t>
  </si>
  <si>
    <t>epoxy resin production, liquidRERepoxy resin, liquidkg</t>
  </si>
  <si>
    <t>erbium oxide to generic market for mischmetalGLOmischmetalkg</t>
  </si>
  <si>
    <t>erbium oxide to generic market for mischmetal</t>
  </si>
  <si>
    <t>establishing orchardCHestablishing orchardunit</t>
  </si>
  <si>
    <t>establishing orchard</t>
  </si>
  <si>
    <t>establishing orchardRoWestablishing orchardunit</t>
  </si>
  <si>
    <t>esterification of palm oilRoWfatty acid methyl esterkg</t>
  </si>
  <si>
    <t>esterification of palm oil</t>
  </si>
  <si>
    <t>fatty acid methyl ester</t>
  </si>
  <si>
    <t>esterification of palm oilRoWglycerinekg</t>
  </si>
  <si>
    <t>glycerine</t>
  </si>
  <si>
    <t>esterification of palm oilMYfatty acid methyl esterkg</t>
  </si>
  <si>
    <t>esterification of palm oilMYglycerinekg</t>
  </si>
  <si>
    <t>esterification of rape oilCHfatty acid methyl esterkg</t>
  </si>
  <si>
    <t>esterification of rape oil</t>
  </si>
  <si>
    <t>esterification of rape oilCHglycerinekg</t>
  </si>
  <si>
    <t>esterification of rape oilEurope without Switzerlandfatty acid methyl esterkg</t>
  </si>
  <si>
    <t>esterification of rape oilEurope without Switzerlandglycerinekg</t>
  </si>
  <si>
    <t>esterification of rape oilRoWfatty acid methyl esterkg</t>
  </si>
  <si>
    <t>esterification of rape oilRoWglycerinekg</t>
  </si>
  <si>
    <t>esterification of soybean oilBRfatty acid methyl esterkg</t>
  </si>
  <si>
    <t>esterification of soybean oil</t>
  </si>
  <si>
    <t>esterification of soybean oilBRglycerinekg</t>
  </si>
  <si>
    <t>esterification of soybean oilRoWfatty acid methyl esterkg</t>
  </si>
  <si>
    <t>esterification of soybean oilRoWglycerinekg</t>
  </si>
  <si>
    <t>esterification of soybean oilUSfatty acid methyl esterkg</t>
  </si>
  <si>
    <t>esterification of soybean oilUSglycerinekg</t>
  </si>
  <si>
    <t>esterification of vegetable oils and animal fats, average mixBRfatty acid methyl esterkg</t>
  </si>
  <si>
    <t>esterification of vegetable oils and animal fats, average mix</t>
  </si>
  <si>
    <t>esterification of vegetable oils and animal fats, average mixBRglycerinekg</t>
  </si>
  <si>
    <t>esterquat production, from coconut oil and palm kernel oilRoWesterquatkg</t>
  </si>
  <si>
    <t>esterquat production, from coconut oil and palm kernel oil</t>
  </si>
  <si>
    <t>esterquat</t>
  </si>
  <si>
    <t>esterquat production, from coconut oil and palm kernel oilREResterquatkg</t>
  </si>
  <si>
    <t>esters of versatic acid productionRoWesters of versatic acidkg</t>
  </si>
  <si>
    <t>esters of versatic acid production</t>
  </si>
  <si>
    <t>esters of versatic acid</t>
  </si>
  <si>
    <t>esters of versatic acid productionREResters of versatic acidkg</t>
  </si>
  <si>
    <t>ethanol fermentation plant constructionCHethanol fermentation plantunit</t>
  </si>
  <si>
    <t>ethanol fermentation plant construction</t>
  </si>
  <si>
    <t>ethanol fermentation plant</t>
  </si>
  <si>
    <t>ethanol fermentation plant constructionRoWethanol fermentation plantunit</t>
  </si>
  <si>
    <t>ethanol production from grassCHethanol, without water, in 95% solution state, from fermentationkg</t>
  </si>
  <si>
    <t>ethanol production from grass</t>
  </si>
  <si>
    <t>ethanol, without water, in 95% solution state, from fermentation</t>
  </si>
  <si>
    <t>ethanol production from grassCHgrass fibrekg</t>
  </si>
  <si>
    <t>ethanol production from grassCHprotein feed, 100% crudekg</t>
  </si>
  <si>
    <t>ethanol production from maizeRoWDistiller's Dried Grains with Solubleskg</t>
  </si>
  <si>
    <t>ethanol production from maize</t>
  </si>
  <si>
    <t>Distiller's Dried Grains with Solubles</t>
  </si>
  <si>
    <t>ethanol production from maizeRoWethanol, without water, in 95% solution state, from fermentationkg</t>
  </si>
  <si>
    <t>ethanol production from maizeUSDistiller's Dried Grains with Solubleskg</t>
  </si>
  <si>
    <t>ethanol production from maizeUSethanol, without water, in 95% solution state, from fermentationkg</t>
  </si>
  <si>
    <t>ethanol production from potatoesCHDistiller's Dried Grains with Solubleskg</t>
  </si>
  <si>
    <t>ethanol production from potatoes</t>
  </si>
  <si>
    <t>ethanol production from potatoesCHethanol, without water, in 95% solution state, from fermentationkg</t>
  </si>
  <si>
    <t>ethanol production from potatoesRoWDistiller's Dried Grains with Solubleskg</t>
  </si>
  <si>
    <t>ethanol production from potatoesRoWethanol, without water, in 95% solution state, from fermentationkg</t>
  </si>
  <si>
    <t>ethanol production from ryeRoWDistiller's Dried Grains with Solubleskg</t>
  </si>
  <si>
    <t>ethanol production from rye</t>
  </si>
  <si>
    <t>ethanol production from ryeRoWethanol, without water, in 95% solution state, from fermentationkg</t>
  </si>
  <si>
    <t>ethanol production from ryeRERDistiller's Dried Grains with Solubleskg</t>
  </si>
  <si>
    <t>ethanol production from ryeRERethanol, without water, in 95% solution state, from fermentationkg</t>
  </si>
  <si>
    <t>ethanol production from sugar beetCHethanol, without water, in 95% solution state, from fermentationkg</t>
  </si>
  <si>
    <t>ethanol production from sugar beet</t>
  </si>
  <si>
    <t>ethanol production from sugar beetCHsugar beet pulpkg</t>
  </si>
  <si>
    <t>ethanol production from sugar beetRoWethanol, without water, in 95% solution state, from fermentationkg</t>
  </si>
  <si>
    <t>ethanol production from sugar beetRoWsugar beet pulpkg</t>
  </si>
  <si>
    <t>ethanol production from sugar beet molassesCHethanol, without water, in 95% solution state, from fermentationkg</t>
  </si>
  <si>
    <t>ethanol production from sugar beet molasses</t>
  </si>
  <si>
    <t>ethanol production from sugar beet molassesRoWethanol, without water, in 95% solution state, from fermentationkg</t>
  </si>
  <si>
    <t>ethanol production from sweet sorghumCNbagasse, from sweet sorghumkg</t>
  </si>
  <si>
    <t>ethanol production from sweet sorghum</t>
  </si>
  <si>
    <t>bagasse, from sweet sorghum</t>
  </si>
  <si>
    <t>ethanol production from sweet sorghumCNelectricity, high voltagekWh</t>
  </si>
  <si>
    <t>ethanol production from sweet sorghumCNethanol, without water, in 95% solution state, from fermentationkg</t>
  </si>
  <si>
    <t>ethanol production from sweet sorghumRoWbagasse, from sweet sorghumkg</t>
  </si>
  <si>
    <t>ethanol production from sweet sorghumRoWelectricity, high voltagekWh</t>
  </si>
  <si>
    <t>ethanol production from sweet sorghumRoWethanol, without water, in 95% solution state, from fermentationkg</t>
  </si>
  <si>
    <t>ethanol production from wheyCHethanol, without water, in 95% solution state, from fermentationkg</t>
  </si>
  <si>
    <t>ethanol production from whey</t>
  </si>
  <si>
    <t>ethanol production from wheyCHfodder yeastkg</t>
  </si>
  <si>
    <t>fodder yeast</t>
  </si>
  <si>
    <t>ethanol production from wheyCHprotein feed, 100% crudekg</t>
  </si>
  <si>
    <t>ethanol production from wheyRoWethanol, without water, in 95% solution state, from fermentationkg</t>
  </si>
  <si>
    <t>ethanol production from wheyRoWfodder yeastkg</t>
  </si>
  <si>
    <t>ethanol production from wheyRoWprotein feed, 100% crudekg</t>
  </si>
  <si>
    <t>ethanol production from woodCHelectricity, high voltagekWh</t>
  </si>
  <si>
    <t>ethanol production from wood</t>
  </si>
  <si>
    <t>ethanol production from woodCHethanol, without water, in 95% solution state, from fermentationkg</t>
  </si>
  <si>
    <t>ethanol production from woodRoWelectricity, high voltagekWh</t>
  </si>
  <si>
    <t>ethanol production from woodRoWethanol, without water, in 95% solution state, from fermentationkg</t>
  </si>
  <si>
    <t>ethanol production from woodSEelectricity, high voltagekWh</t>
  </si>
  <si>
    <t>ethanol production from woodSEethanol, without water, in 95% solution state, from fermentationkg</t>
  </si>
  <si>
    <t>ethanol, from fermentation, to market for ethanol, vehicle gradeCHethanol, without water, in 99.7% solution state, from fermentation, vehicle gradekg</t>
  </si>
  <si>
    <t>ethanol, from fermentation, to market for ethanol, vehicle grade</t>
  </si>
  <si>
    <t>ethanol, without water, in 99.7% solution state, from fermentation, vehicle grade</t>
  </si>
  <si>
    <t>ethanol, from fermentation, to market for ethanol, vehicle gradeRoWethanol, without water, in 99.7% solution state, from fermentation, vehicle gradekg</t>
  </si>
  <si>
    <t>ethanolamine productionRoWdiethanolaminekg</t>
  </si>
  <si>
    <t>ethanolamine production</t>
  </si>
  <si>
    <t>diethanolamine</t>
  </si>
  <si>
    <t>ethanolamine productionRoWmonoethanolaminekg</t>
  </si>
  <si>
    <t>monoethanolamine</t>
  </si>
  <si>
    <t>ethanolamine productionRoWtriethanolaminekg</t>
  </si>
  <si>
    <t>triethanolamine</t>
  </si>
  <si>
    <t>ethanolamine productionRERdiethanolaminekg</t>
  </si>
  <si>
    <t>ethanolamine productionRERmonoethanolaminekg</t>
  </si>
  <si>
    <t>ethanolamine productionRERtriethanolaminekg</t>
  </si>
  <si>
    <t>ethephon productionGLOethephonkg</t>
  </si>
  <si>
    <t>ethephon production</t>
  </si>
  <si>
    <t>ethephon</t>
  </si>
  <si>
    <t>ethephon productionGLOethylene dichloridekg</t>
  </si>
  <si>
    <t>ethylene dichloride</t>
  </si>
  <si>
    <t>ethoxylated alcohol (AE11) production, palm oilRoWethoxylated alcohol (AE11)kg</t>
  </si>
  <si>
    <t>ethoxylated alcohol (AE11) production, palm oil</t>
  </si>
  <si>
    <t>ethoxylated alcohol (AE11)</t>
  </si>
  <si>
    <t>ethoxylated alcohol (AE11) production, palm oilRERethoxylated alcohol (AE11)kg</t>
  </si>
  <si>
    <t>ethoxylated alcohol (AE3) production, coconut oilRoWethoxylated alcohol (AE3)kg</t>
  </si>
  <si>
    <t>ethoxylated alcohol (AE3) production, coconut oil</t>
  </si>
  <si>
    <t>ethoxylated alcohol (AE3)</t>
  </si>
  <si>
    <t>ethoxylated alcohol (AE3) production, coconut oilRERethoxylated alcohol (AE3)kg</t>
  </si>
  <si>
    <t>ethoxylated alcohol (AE3) production, palm kernel oilRoWethoxylated alcohol (AE3)kg</t>
  </si>
  <si>
    <t>ethoxylated alcohol (AE3) production, palm kernel oil</t>
  </si>
  <si>
    <t>ethoxylated alcohol (AE3) production, palm kernel oilRERethoxylated alcohol (AE3)kg</t>
  </si>
  <si>
    <t>ethoxylated alcohol (AE3) production, petrochemicalRoWethoxylated alcohol (AE3)kg</t>
  </si>
  <si>
    <t>ethoxylated alcohol (AE3) production, petrochemical</t>
  </si>
  <si>
    <t>ethoxylated alcohol (AE3) production, petrochemicalRERethoxylated alcohol (AE3)kg</t>
  </si>
  <si>
    <t>ethoxylated alcohol (AE7) production, coconut oilRoWethoxylated alcohol (AE7)kg</t>
  </si>
  <si>
    <t>ethoxylated alcohol (AE7) production, coconut oil</t>
  </si>
  <si>
    <t>ethoxylated alcohol (AE7)</t>
  </si>
  <si>
    <t>ethoxylated alcohol (AE7) production, coconut oilRERethoxylated alcohol (AE7)kg</t>
  </si>
  <si>
    <t>ethoxylated alcohol (AE7) production, palm kernel oilRoWethoxylated alcohol (AE7)kg</t>
  </si>
  <si>
    <t>ethoxylated alcohol (AE7) production, palm kernel oil</t>
  </si>
  <si>
    <t>ethoxylated alcohol (AE7) production, palm kernel oilRERethoxylated alcohol (AE7)kg</t>
  </si>
  <si>
    <t>ethoxylated alcohol (AE7) production, petrochemicalRoWethoxylated alcohol (AE7)kg</t>
  </si>
  <si>
    <t>ethoxylated alcohol (AE7) production, petrochemical</t>
  </si>
  <si>
    <t>ethoxylated alcohol (AE7) production, petrochemicalRERethoxylated alcohol (AE7)kg</t>
  </si>
  <si>
    <t>ethoxylated alcohol (AE&gt;20) production, palm oilRoWethoxylated alcohol (AE&gt;20)kg</t>
  </si>
  <si>
    <t>ethoxylated alcohol (AE&gt;20) production, palm oil</t>
  </si>
  <si>
    <t>ethoxylated alcohol (AE&gt;20)</t>
  </si>
  <si>
    <t>ethoxylated alcohol (AE&gt;20) production, palm oilRERethoxylated alcohol (AE&gt;20)kg</t>
  </si>
  <si>
    <t>ethyl acetate productionRoWethyl acetatekg</t>
  </si>
  <si>
    <t>ethyl acetate production</t>
  </si>
  <si>
    <t>ethyl acetate</t>
  </si>
  <si>
    <t>ethyl acetate productionRERethyl acetatekg</t>
  </si>
  <si>
    <t>ethyl benzene productionRoWethyl benzenekg</t>
  </si>
  <si>
    <t>ethyl benzene production</t>
  </si>
  <si>
    <t>ethyl benzene</t>
  </si>
  <si>
    <t>ethyl benzene productionRERethyl benzenekg</t>
  </si>
  <si>
    <t>ethyl tert-butyl ether production, from bioethanolRoWethyl tert-butyl etherkg</t>
  </si>
  <si>
    <t>ethyl tert-butyl ether production, from bioethanol</t>
  </si>
  <si>
    <t>ethyl tert-butyl ether</t>
  </si>
  <si>
    <t>ethyl tert-butyl ether production, from bioethanolRERethyl tert-butyl etherkg</t>
  </si>
  <si>
    <t>ethylamine productionRoWethylaminekg</t>
  </si>
  <si>
    <t>ethylamine production</t>
  </si>
  <si>
    <t>ethylamine</t>
  </si>
  <si>
    <t>ethylamine productionRERethylaminekg</t>
  </si>
  <si>
    <t>ethylene bromide productionRoWethylene bromidekg</t>
  </si>
  <si>
    <t>ethylene bromide production</t>
  </si>
  <si>
    <t>ethylene bromide</t>
  </si>
  <si>
    <t>ethylene bromide productionRERethylene bromidekg</t>
  </si>
  <si>
    <t>ethylene carbonate productionCNethylene carbonatekg</t>
  </si>
  <si>
    <t>ethylene carbonate production</t>
  </si>
  <si>
    <t>ethylene carbonate</t>
  </si>
  <si>
    <t>ethylene carbonate productionRoWethylene carbonatekg</t>
  </si>
  <si>
    <t>ethylene dichloride productionRoWethylene dichloridekg</t>
  </si>
  <si>
    <t>ethylene dichloride production</t>
  </si>
  <si>
    <t>ethylene dichloride productionRERethylene dichloridekg</t>
  </si>
  <si>
    <t>ethylene glycol diethyl ether productionRoWethylene glycol diethyl etherkg</t>
  </si>
  <si>
    <t>ethylene glycol diethyl ether production</t>
  </si>
  <si>
    <t>ethylene glycol diethyl ether</t>
  </si>
  <si>
    <t>ethylene glycol diethyl ether productionRERethylene glycol diethyl etherkg</t>
  </si>
  <si>
    <t>ethylene glycol dimethyl ether productionRoWethylene glycol dimethyl etherkg</t>
  </si>
  <si>
    <t>ethylene glycol dimethyl ether production</t>
  </si>
  <si>
    <t>ethylene glycol dimethyl ether</t>
  </si>
  <si>
    <t>ethylene glycol dimethyl ether productionRERethylene glycol dimethyl etherkg</t>
  </si>
  <si>
    <t>ethylene glycol monoethyl ether productionRoWethylene glycol monoethyl etherkg</t>
  </si>
  <si>
    <t>ethylene glycol monoethyl ether production</t>
  </si>
  <si>
    <t>ethylene glycol monoethyl ether</t>
  </si>
  <si>
    <t>ethylene glycol monoethyl ether productionRERethylene glycol monoethyl etherkg</t>
  </si>
  <si>
    <t>ethylene glycol productionRoWdiethylene glycolkg</t>
  </si>
  <si>
    <t>diethylene glycol</t>
  </si>
  <si>
    <t>ethylene glycol productionRoWethylene glycolkg</t>
  </si>
  <si>
    <t>ethylene glycol productionRoWtriethylene glycolkg</t>
  </si>
  <si>
    <t>triethylene glycol</t>
  </si>
  <si>
    <t>ethylene glycol productionRERdiethylene glycolkg</t>
  </si>
  <si>
    <t>ethylene glycol productionRERethylene glycolkg</t>
  </si>
  <si>
    <t>ethylene glycol productionRERtriethylene glycolkg</t>
  </si>
  <si>
    <t>ethylene hydrationRoWdiethyl ether, without water, in 99.95% solution statekg</t>
  </si>
  <si>
    <t>ethylene hydration</t>
  </si>
  <si>
    <t>ethylene hydrationRoWethanol, without water, in 99.7% solution state, from ethylenekg</t>
  </si>
  <si>
    <t>ethanol, without water, in 99.7% solution state, from ethylene</t>
  </si>
  <si>
    <t>ethylene hydrationRERdiethyl ether, without water, in 99.95% solution statekg</t>
  </si>
  <si>
    <t>ethylene hydrationRERethanol, without water, in 99.7% solution state, from ethylenekg</t>
  </si>
  <si>
    <t>ethylene oxide productionRoWethylene oxidekg</t>
  </si>
  <si>
    <t>ethylene oxide production</t>
  </si>
  <si>
    <t>ethylene oxide</t>
  </si>
  <si>
    <t>ethylene oxide productionRERethylene oxidekg</t>
  </si>
  <si>
    <t>ethylene production, averageRoWethylenekg</t>
  </si>
  <si>
    <t>ethylene production, averageRERethylenekg</t>
  </si>
  <si>
    <t>ethylene production, pipeline systemRoWethylene, pipeline systemkg</t>
  </si>
  <si>
    <t>ethylene production, pipeline system</t>
  </si>
  <si>
    <t>ethylene, pipeline system</t>
  </si>
  <si>
    <t>ethylene production, pipeline systemRERethylene, pipeline systemkg</t>
  </si>
  <si>
    <t>ethylene vinyl acetate copolymer productionRoWethylene vinyl acetate copolymerkg</t>
  </si>
  <si>
    <t>ethylene vinyl acetate copolymer production</t>
  </si>
  <si>
    <t>ethylene vinyl acetate copolymer</t>
  </si>
  <si>
    <t>ethylene vinyl acetate copolymer productionRERethylene vinyl acetate copolymerkg</t>
  </si>
  <si>
    <t>ethylenediamine production, from ethanolamineRoWethylenediaminekg</t>
  </si>
  <si>
    <t>ethylenediamine production, from ethanolamine</t>
  </si>
  <si>
    <t>ethylenediamine</t>
  </si>
  <si>
    <t>ethylenediamine production, from ethanolamineRERethylenediaminekg</t>
  </si>
  <si>
    <t>ethylenediamine production, from ethylene dichlorideRoWethylenediaminekg</t>
  </si>
  <si>
    <t>ethylenediamine production, from ethylene dichloride</t>
  </si>
  <si>
    <t>ethylenediamine production, from ethylene dichlorideRERethylenediaminekg</t>
  </si>
  <si>
    <t>ethylvinylacetate production, foilRoWethylvinylacetate, foilkg</t>
  </si>
  <si>
    <t>ethylvinylacetate production, foil</t>
  </si>
  <si>
    <t>ethylvinylacetate, foil</t>
  </si>
  <si>
    <t>ethylvinylacetate production, foilRERethylvinylacetate, foilkg</t>
  </si>
  <si>
    <t>eucalyptus seedling production, in heated greenhouseBReucalyptus seedling, for plantingunit</t>
  </si>
  <si>
    <t>eucalyptus seedling production, in heated greenhouse</t>
  </si>
  <si>
    <t>eucalyptus seedling, for planting</t>
  </si>
  <si>
    <t>eucalyptus seedling production, in heated greenhouseRoWeucalyptus seedling, for plantingunit</t>
  </si>
  <si>
    <t>eucalyptus seedling production, in unheated greenhouseBReucalyptus seedling, for plantingunit</t>
  </si>
  <si>
    <t>eucalyptus seedling production, in unheated greenhouse</t>
  </si>
  <si>
    <t>eucalyptus seedling production, in unheated greenhouseRoWeucalyptus seedling, for plantingunit</t>
  </si>
  <si>
    <t>europium oxide to generic market for mischmetalGLOmischmetalkg</t>
  </si>
  <si>
    <t>europium oxide to generic market for mischmetal</t>
  </si>
  <si>
    <t>evacuated tube collector productionGBevacuated tube collectorm2</t>
  </si>
  <si>
    <t>evacuated tube collector production</t>
  </si>
  <si>
    <t>evacuated tube collector</t>
  </si>
  <si>
    <t>evacuated tube collector productionRoWevacuated tube collectorm2</t>
  </si>
  <si>
    <t>evaporation of natural gasBRnatural gas, high pressurem3</t>
  </si>
  <si>
    <t>evaporation of natural gas</t>
  </si>
  <si>
    <t>natural gas, high pressure</t>
  </si>
  <si>
    <t>evaporation of natural gasJPnatural gas, high pressurem3</t>
  </si>
  <si>
    <t>evaporation of natural gas, import from AEGLOnatural gas, high pressurem3</t>
  </si>
  <si>
    <t>evaporation of natural gas, import from AE</t>
  </si>
  <si>
    <t>evaporation of natural gas, import from DZEurope without Switzerlandnatural gas, high pressurem3</t>
  </si>
  <si>
    <t>evaporation of natural gas, import from DZ</t>
  </si>
  <si>
    <t>evaporation of natural gas, import from DZRoWnatural gas, high pressurem3</t>
  </si>
  <si>
    <t>evaporation of natural gas, import from IDRoWnatural gas, high pressurem3</t>
  </si>
  <si>
    <t>evaporation of natural gas, import from ID</t>
  </si>
  <si>
    <t>evaporation of natural gas, import from IDRNAnatural gas, high pressurem3</t>
  </si>
  <si>
    <t>evaporation of natural gas, import from MYGLOnatural gas, high pressurem3</t>
  </si>
  <si>
    <t>evaporation of natural gas, import from MY</t>
  </si>
  <si>
    <t>evaporation of natural gas, import from NGEurope without Switzerlandnatural gas, high pressurem3</t>
  </si>
  <si>
    <t>evaporation of natural gas, import from NG</t>
  </si>
  <si>
    <t>evaporation of natural gas, import from NGRNAnatural gas, high pressurem3</t>
  </si>
  <si>
    <t>evaporation of natural gas, import from NGRoWnatural gas, high pressurem3</t>
  </si>
  <si>
    <t>evaporation of natural gas, import from NOEurope without Switzerlandnatural gas, high pressurem3</t>
  </si>
  <si>
    <t>evaporation of natural gas, import from NO</t>
  </si>
  <si>
    <t>evaporation of natural gas, import from NORoWnatural gas, high pressurem3</t>
  </si>
  <si>
    <t>evaporation of natural gas, import from QAEurope without Switzerlandnatural gas, high pressurem3</t>
  </si>
  <si>
    <t>evaporation of natural gas, import from QA</t>
  </si>
  <si>
    <t>evaporation of natural gas, import from QARoWnatural gas, high pressurem3</t>
  </si>
  <si>
    <t>evaporation of natural gas, import from RUEurope without Switzerlandnatural gas, high pressurem3</t>
  </si>
  <si>
    <t>evaporation of natural gas, import from RU</t>
  </si>
  <si>
    <t>evaporation of natural gas, import from RURoWnatural gas, high pressurem3</t>
  </si>
  <si>
    <t>evaporation of natural gas, import from USEurope without Switzerlandnatural gas, high pressurem3</t>
  </si>
  <si>
    <t>evaporation of natural gas, import from US</t>
  </si>
  <si>
    <t>evaporation of natural gas, import from USRNAnatural gas, high pressurem3</t>
  </si>
  <si>
    <t>evaporation of natural gas, import from USRoWnatural gas, high pressurem3</t>
  </si>
  <si>
    <t>excavation, hydraulic diggerRoWexcavation, hydraulic diggerm3</t>
  </si>
  <si>
    <t>excavation, hydraulic digger</t>
  </si>
  <si>
    <t>excavation, hydraulic diggerRERexcavation, hydraulic diggerm3</t>
  </si>
  <si>
    <t>excavation, skid-steer loaderRoWexcavation, skid-steer loaderm3</t>
  </si>
  <si>
    <t>excavation, skid-steer loader</t>
  </si>
  <si>
    <t>excavation, skid-steer loaderRERexcavation, skid-steer loaderm3</t>
  </si>
  <si>
    <t>exhaust air outlet production, steel/aluminium, 85x365 mmCHexhaust air outlet, steel/aluminium, 85x365 mmunit</t>
  </si>
  <si>
    <t>exhaust air outlet production, steel/aluminium, 85x365 mm</t>
  </si>
  <si>
    <t>exhaust air outlet, steel/aluminium, 85x365 mm</t>
  </si>
  <si>
    <t>exhaust air outlet production, steel/aluminium, 85x365 mmRoWexhaust air outlet, steel/aluminium, 85x365 mmunit</t>
  </si>
  <si>
    <t>exhaust air roof hood production, steel, DN 400CHexhaust air roof hood, steel, DN 400unit</t>
  </si>
  <si>
    <t>exhaust air roof hood production, steel, DN 400</t>
  </si>
  <si>
    <t>exhaust air roof hood, steel, DN 400</t>
  </si>
  <si>
    <t>exhaust air roof hood production, steel, DN 400RoWexhaust air roof hood, steel, DN 400unit</t>
  </si>
  <si>
    <t>exhaust air valve production, in-wall housing, plastic/steel, DN 125CHexhaust air valve, in-wall housing, plastic/steel, DN 125unit</t>
  </si>
  <si>
    <t>exhaust air valve production, in-wall housing, plastic/steel, DN 125</t>
  </si>
  <si>
    <t>exhaust air valve, in-wall housing, plastic/steel, DN 125</t>
  </si>
  <si>
    <t>exhaust air valve production, in-wall housing, plastic/steel, DN 125RoWexhaust air valve, in-wall housing, plastic/steel, DN 125unit</t>
  </si>
  <si>
    <t>expanded clay productionDEexpanded claykg</t>
  </si>
  <si>
    <t>expanded clay production</t>
  </si>
  <si>
    <t>expanded clay</t>
  </si>
  <si>
    <t>expanded clay productionRoWexpanded claykg</t>
  </si>
  <si>
    <t>expanded perlite productionCHexpanded perlitekg</t>
  </si>
  <si>
    <t>expanded perlite production</t>
  </si>
  <si>
    <t>expanded perlite</t>
  </si>
  <si>
    <t>expanded perlite productionRoWexpanded perlitekg</t>
  </si>
  <si>
    <t>expanded vermiculite productionCHexpanded vermiculitekg</t>
  </si>
  <si>
    <t>expanded vermiculite production</t>
  </si>
  <si>
    <t>expanded vermiculite</t>
  </si>
  <si>
    <t>expanded vermiculite productionRoWexpanded vermiculitekg</t>
  </si>
  <si>
    <t>expansion vessel production, 25lCHexpansion vessel, 25lunit</t>
  </si>
  <si>
    <t>expansion vessel production, 25l</t>
  </si>
  <si>
    <t>expansion vessel, 25l</t>
  </si>
  <si>
    <t>expansion vessel production, 25lRoWexpansion vessel, 25lunit</t>
  </si>
  <si>
    <t>expansion vessel production, 80lCHexpansion vessel, 80lunit</t>
  </si>
  <si>
    <t>expansion vessel production, 80l</t>
  </si>
  <si>
    <t>expansion vessel, 80l</t>
  </si>
  <si>
    <t>expansion vessel production, 80lRoWexpansion vessel, 80lunit</t>
  </si>
  <si>
    <t>explosive production, tovexCHexplosive, tovexkg</t>
  </si>
  <si>
    <t>explosive production, tovex</t>
  </si>
  <si>
    <t>explosive, tovex</t>
  </si>
  <si>
    <t>explosive production, tovexRoWexplosive, tovexkg</t>
  </si>
  <si>
    <t>explosives factory constructionCHexplosives factoryunit</t>
  </si>
  <si>
    <t>explosives factory construction</t>
  </si>
  <si>
    <t>explosives factory</t>
  </si>
  <si>
    <t>explosives factory constructionRoWexplosives factoryunit</t>
  </si>
  <si>
    <t>extrusion of plastic sheets and thermoforming, inlineFRextrusion of plastic sheets and thermoforming, inlinekg</t>
  </si>
  <si>
    <t>extrusion of plastic sheets and thermoforming, inlineRoWextrusion of plastic sheets and thermoforming, inlinekg</t>
  </si>
  <si>
    <t>extrusion, co-extrusion of plastic sheetsFRextrusion, co-extrusionkg</t>
  </si>
  <si>
    <t>extrusion, co-extrusion of plastic sheets</t>
  </si>
  <si>
    <t>extrusion, co-extrusion</t>
  </si>
  <si>
    <t>extrusion, co-extrusion of plastic sheetsRoWextrusion, co-extrusionkg</t>
  </si>
  <si>
    <t>extrusion, plastic filmCA-QCextrusion, plastic filmkg</t>
  </si>
  <si>
    <t>extrusion, plastic film</t>
  </si>
  <si>
    <t>extrusion, plastic filmRoWextrusion, plastic filmkg</t>
  </si>
  <si>
    <t>extrusion, plastic filmRERextrusion, plastic filmkg</t>
  </si>
  <si>
    <t>extrusion, plastic pipesCA-QCextrusion, plastic pipeskg</t>
  </si>
  <si>
    <t>extrusion, plastic pipes</t>
  </si>
  <si>
    <t>extrusion, plastic pipesRoWextrusion, plastic pipeskg</t>
  </si>
  <si>
    <t>extrusion, plastic pipesRERextrusion, plastic pipeskg</t>
  </si>
  <si>
    <t>fan production, for power supply unit, desktop computerGLOfan, for power supply unit, desktop computerkg</t>
  </si>
  <si>
    <t>fan production, for power supply unit, desktop computer</t>
  </si>
  <si>
    <t>fan, for power supply unit, desktop computer</t>
  </si>
  <si>
    <t>fattening of calves for beef cattle production, on pastureBRcattle for slaughtering, live weightkg</t>
  </si>
  <si>
    <t>fattening of calves for beef cattle production, on pasture</t>
  </si>
  <si>
    <t>fattening of calves for beef cattle production, on pastureRoWcattle for slaughtering, live weightkg</t>
  </si>
  <si>
    <t>fattening of calves for beef production, feedlotRoWcattle for slaughtering, live weightkg</t>
  </si>
  <si>
    <t>fattening of calves for beef production, feedlot</t>
  </si>
  <si>
    <t>fattening of calves for beef production, feedlotZAcattle for slaughtering, live weightkg</t>
  </si>
  <si>
    <t>fattening of heifers for beef cattle production, on pastureBRcattle for slaughtering, live weightkg</t>
  </si>
  <si>
    <t>fattening of heifers for beef cattle production, on pasture</t>
  </si>
  <si>
    <t>fattening of heifers for beef cattle production, on pastureRoWcattle for slaughtering, live weightkg</t>
  </si>
  <si>
    <t>fattening of heifers for beef production, feedlotRoWcattle for slaughtering, live weightkg</t>
  </si>
  <si>
    <t>fattening of heifers for beef production, feedlot</t>
  </si>
  <si>
    <t>fattening of heifers for beef production, feedlotZAcattle for slaughtering, live weightkg</t>
  </si>
  <si>
    <t>fatty acid production, from coconut oilRoWfatty acidkg</t>
  </si>
  <si>
    <t>fatty acid production, from coconut oil</t>
  </si>
  <si>
    <t>fatty acid</t>
  </si>
  <si>
    <t>fatty acid production, from coconut oilRERfatty acidkg</t>
  </si>
  <si>
    <t>fatty acid production, from palm kernel oilRoWfatty acidkg</t>
  </si>
  <si>
    <t>fatty acid production, from palm kernel oil</t>
  </si>
  <si>
    <t>fatty acid production, from palm kernel oilRERfatty acidkg</t>
  </si>
  <si>
    <t>fatty acid production, from palm oilRoWfatty acidkg</t>
  </si>
  <si>
    <t>fatty acid production, from palm oil</t>
  </si>
  <si>
    <t>fatty acid production, from palm oilRERfatty acidkg</t>
  </si>
  <si>
    <t>fatty acid production, from soybean oilRoWfatty acidkg</t>
  </si>
  <si>
    <t>fatty acid production, from soybean oil</t>
  </si>
  <si>
    <t>fatty acid production, from soybean oilRERfatty acidkg</t>
  </si>
  <si>
    <t>fatty alcohol production, from coconut oilRoWfatty alcoholkg</t>
  </si>
  <si>
    <t>fatty alcohol production, from coconut oil</t>
  </si>
  <si>
    <t>fatty alcohol</t>
  </si>
  <si>
    <t>fatty alcohol production, from coconut oilRERfatty alcoholkg</t>
  </si>
  <si>
    <t>fatty alcohol production, from palm kernel oilRoWfatty alcoholkg</t>
  </si>
  <si>
    <t>fatty alcohol production, from palm kernel oil</t>
  </si>
  <si>
    <t>fatty alcohol production, from palm kernel oilRERfatty alcoholkg</t>
  </si>
  <si>
    <t>fatty alcohol production, from palm oilRoWfatty alcoholkg</t>
  </si>
  <si>
    <t>fatty alcohol production, from palm oil</t>
  </si>
  <si>
    <t>fatty alcohol production, from palm oilRERfatty alcoholkg</t>
  </si>
  <si>
    <t>fatty alcohol production, petrochemicalRoWfatty alcoholkg</t>
  </si>
  <si>
    <t>fatty alcohol production, petrochemical</t>
  </si>
  <si>
    <t>fatty alcohol production, petrochemicalRERfatty alcoholkg</t>
  </si>
  <si>
    <t>fatty alcohol sulfate production, coconut oilRoWfatty alcohol sulfatekg</t>
  </si>
  <si>
    <t>fatty alcohol sulfate production, coconut oil</t>
  </si>
  <si>
    <t>fatty alcohol sulfate</t>
  </si>
  <si>
    <t>fatty alcohol sulfate production, coconut oilRERfatty alcohol sulfatekg</t>
  </si>
  <si>
    <t>fatty alcohol sulfate production, from palm kernel oilRoWfatty alcohol sulfatekg</t>
  </si>
  <si>
    <t>fatty alcohol sulfate production, from palm kernel oil</t>
  </si>
  <si>
    <t>fatty alcohol sulfate production, from palm kernel oilRERfatty alcohol sulfatekg</t>
  </si>
  <si>
    <t>fatty alcohol sulfate production, palm oilRoWfatty alcohol sulfatekg</t>
  </si>
  <si>
    <t>fatty alcohol sulfate production, palm oil</t>
  </si>
  <si>
    <t>fatty alcohol sulfate production, palm oilRERfatty alcohol sulfatekg</t>
  </si>
  <si>
    <t>fatty alcohol sulfate production, petrochemicalRoWfatty alcohol sulfatekg</t>
  </si>
  <si>
    <t>fatty alcohol sulfate production, petrochemical</t>
  </si>
  <si>
    <t>fatty alcohol sulfate production, petrochemicalRERfatty alcohol sulfatekg</t>
  </si>
  <si>
    <t>fava bean productionCA-ABfava beankg</t>
  </si>
  <si>
    <t>fava bean production</t>
  </si>
  <si>
    <t>fava bean</t>
  </si>
  <si>
    <t>fava bean productionCA-MBfava beankg</t>
  </si>
  <si>
    <t>fava bean productionCA-SKfava beankg</t>
  </si>
  <si>
    <t>fava bean productionRoWfava beankg</t>
  </si>
  <si>
    <t>fava bean production, Swiss integrated production, at farmCHfava bean, Swiss integrated productionkg</t>
  </si>
  <si>
    <t>fava bean production, Swiss integrated production, at farm</t>
  </si>
  <si>
    <t>fava bean, Swiss integrated production</t>
  </si>
  <si>
    <t>fava bean production, organicCHfava bean, organickg</t>
  </si>
  <si>
    <t>fava bean production, organic</t>
  </si>
  <si>
    <t>fava bean, organic</t>
  </si>
  <si>
    <t>fava bean production, organicRoWfava bean, organickg</t>
  </si>
  <si>
    <t>fava bean seed production, for sowingCHfava bean seed, for sowingkg</t>
  </si>
  <si>
    <t>fava bean seed production, for sowing</t>
  </si>
  <si>
    <t>fava bean seed, for sowing</t>
  </si>
  <si>
    <t>fava bean seed production, for sowingRoWfava bean seed, for sowingkg</t>
  </si>
  <si>
    <t>fava bean seed production, organic, for sowingCHfava bean seed, organic, for sowingkg</t>
  </si>
  <si>
    <t>fava bean seed production, organic, for sowing</t>
  </si>
  <si>
    <t>fava bean seed, organic, for sowing</t>
  </si>
  <si>
    <t>fava bean seed production, organic, for sowingRoWfava bean seed, organic, for sowingkg</t>
  </si>
  <si>
    <t>fava bean, feed production, Swiss integrated productionCHfava bean, feed, Swiss integrated productionkg</t>
  </si>
  <si>
    <t>fava bean, feed production, Swiss integrated production</t>
  </si>
  <si>
    <t>fava bean, feed, Swiss integrated production</t>
  </si>
  <si>
    <t>feldspar productionRoWfeldsparkg</t>
  </si>
  <si>
    <t>feldspar production</t>
  </si>
  <si>
    <t>feldspar</t>
  </si>
  <si>
    <t>feldspar productionRERfeldsparkg</t>
  </si>
  <si>
    <t>fennel productionGLOfennelkg</t>
  </si>
  <si>
    <t>fennel production</t>
  </si>
  <si>
    <t>fennel</t>
  </si>
  <si>
    <t>fermentation filtrate, Recycled Content cut-offGLOfermentation filtratekg</t>
  </si>
  <si>
    <t>fermentation filtrate, Recycled Content cut-off</t>
  </si>
  <si>
    <t>fermentation filtrate</t>
  </si>
  <si>
    <t>ferrite productionGLOferritekg</t>
  </si>
  <si>
    <t>ferrite production</t>
  </si>
  <si>
    <t>ferrite</t>
  </si>
  <si>
    <t>ferrochromium production, high-carbon, 55% CrRoWferrochromium, high-carbon, 55% Crkg</t>
  </si>
  <si>
    <t>ferrochromium production, high-carbon, 55% Cr</t>
  </si>
  <si>
    <t>ferrochromium, high-carbon, 55% Cr</t>
  </si>
  <si>
    <t>ferrochromium production, high-carbon, 55% CrZAferrochromium, high-carbon, 55% Crkg</t>
  </si>
  <si>
    <t>ferrochromium production, high-carbon, 68% CrRoWferrochromium, high-carbon, 68% Crkg</t>
  </si>
  <si>
    <t>ferrochromium production, high-carbon, 68% Cr</t>
  </si>
  <si>
    <t>ferrochromium, high-carbon, 68% Cr</t>
  </si>
  <si>
    <t>ferrochromium production, high-carbon, 68% CrKZferrochromium, high-carbon, 68% Crkg</t>
  </si>
  <si>
    <t>ferromanganese production, high-coal, 74.5% MnRoWferromanganese, high-coal, 74.5% Mnkg</t>
  </si>
  <si>
    <t>ferromanganese production, high-coal, 74.5% Mn</t>
  </si>
  <si>
    <t>ferromanganese, high-coal, 74.5% Mn</t>
  </si>
  <si>
    <t>ferromanganese production, high-coal, 74.5% MnRERferromanganese, high-coal, 74.5% Mnkg</t>
  </si>
  <si>
    <t>ferronickel productionGLOferronickelkg</t>
  </si>
  <si>
    <t>ferronickel production</t>
  </si>
  <si>
    <t>ferroniobium production, from pyrochlore concentrate, 66% NbBRferroniobium, 66% Nbkg</t>
  </si>
  <si>
    <t>ferroniobium production, from pyrochlore concentrate, 66% Nb</t>
  </si>
  <si>
    <t>ferroniobium, 66% Nb</t>
  </si>
  <si>
    <t>ferroniobium production, from pyrochlore concentrate, 66% NbRoWferroniobium, 66% Nbkg</t>
  </si>
  <si>
    <t>ferrosilicon productionCNferrosiliconkg</t>
  </si>
  <si>
    <t>ferrosilicon production</t>
  </si>
  <si>
    <t>ferrosilicon</t>
  </si>
  <si>
    <t>ferrosilicon productionRoWferrosiliconkg</t>
  </si>
  <si>
    <t>ferrous metal, in mixed metal scrap, Recycled Content cut-offGLOferrous metal, in mixed metal scrapkg</t>
  </si>
  <si>
    <t>ferrous metal, in mixed metal scrap, Recycled Content cut-off</t>
  </si>
  <si>
    <t>ferrous metal, in mixed metal scrap</t>
  </si>
  <si>
    <t>ferry productionGLOferryunit</t>
  </si>
  <si>
    <t>ferry production</t>
  </si>
  <si>
    <t>ferry</t>
  </si>
  <si>
    <t>fertilising, by broadcasterBRfertilising, by broadcasterha</t>
  </si>
  <si>
    <t>fertilising, by broadcaster</t>
  </si>
  <si>
    <t>fertilising, by broadcasterCA-QCfertilising, by broadcasterha</t>
  </si>
  <si>
    <t>fertilising, by broadcasterCHfertilising, by broadcasterha</t>
  </si>
  <si>
    <t>fertilising, by broadcasterCanada without Quebecfertilising, by broadcasterha</t>
  </si>
  <si>
    <t>fertilising, by broadcasterRoWfertilising, by broadcasterha</t>
  </si>
  <si>
    <t>fertilising, by broadcasterZAfertilising, by broadcasterha</t>
  </si>
  <si>
    <t>fertilising, by rig fertiliser, sugarcaneBRfertilising, by rig fertiliser, sugarcaneha</t>
  </si>
  <si>
    <t>fertilising, by rig fertiliser, sugarcane</t>
  </si>
  <si>
    <t>fertilising, by rig fertiliser, sugarcaneRoWfertilising, by rig fertiliser, sugarcaneha</t>
  </si>
  <si>
    <t>fertilising, by stool splitter, sugarcaneBRfertilising, by stool splitter, sugarcaneha</t>
  </si>
  <si>
    <t>fertilising, by stool splitter, sugarcane</t>
  </si>
  <si>
    <t>fertilising, by stool splitter, sugarcaneRoWfertilising, by stool splitter, sugarcaneha</t>
  </si>
  <si>
    <t>fibre and fabric waste, polyester, Recycled Content cut-offGLOfibre and fabric waste, polyesterkg</t>
  </si>
  <si>
    <t>fibre and fabric waste, polyester, Recycled Content cut-off</t>
  </si>
  <si>
    <t>fibre and fabric waste, polyester</t>
  </si>
  <si>
    <t>fibre cement corrugated slab productionCHfibre cement corrugated slabkg</t>
  </si>
  <si>
    <t>fibre cement corrugated slab production</t>
  </si>
  <si>
    <t>fibre cement corrugated slab</t>
  </si>
  <si>
    <t>fibre cement corrugated slab productionRoWfibre cement corrugated slabkg</t>
  </si>
  <si>
    <t>fibre cement facing tile productionCHfibre cement facing tilekg</t>
  </si>
  <si>
    <t>fibre cement facing tile production</t>
  </si>
  <si>
    <t>fibre cement facing tile</t>
  </si>
  <si>
    <t>fibre cement facing tile productionRoWfibre cement facing tilekg</t>
  </si>
  <si>
    <t>fibre cement facing tile production, large formatCHfibre cement facing tile, large formatkg</t>
  </si>
  <si>
    <t>fibre cement facing tile production, large format</t>
  </si>
  <si>
    <t>fibre cement facing tile, large format</t>
  </si>
  <si>
    <t>fibre cement facing tile production, large formatRoWfibre cement facing tile, large formatkg</t>
  </si>
  <si>
    <t>fibre cement facing tile production, small formatCHfibre cement facing tile, small formatkg</t>
  </si>
  <si>
    <t>fibre cement facing tile production, small format</t>
  </si>
  <si>
    <t>fibre cement facing tile, small format</t>
  </si>
  <si>
    <t>fibre cement facing tile production, small formatRoWfibre cement facing tile, small formatkg</t>
  </si>
  <si>
    <t>fibre cement roof slate productionCHfibre cement roof slatekg</t>
  </si>
  <si>
    <t>fibre cement roof slate production</t>
  </si>
  <si>
    <t>fibre cement roof slate</t>
  </si>
  <si>
    <t>fibre cement roof slate productionRoWfibre cement roof slatekg</t>
  </si>
  <si>
    <t>fibre production, cotton, ginningBDcottonseedkg</t>
  </si>
  <si>
    <t>fibre production, cotton, ginning</t>
  </si>
  <si>
    <t>cottonseed</t>
  </si>
  <si>
    <t>fibre production, cotton, ginningBDfibre, cottonkg</t>
  </si>
  <si>
    <t>fibre, cotton</t>
  </si>
  <si>
    <t>fibre production, cotton, ginningRoWcottonseedkg</t>
  </si>
  <si>
    <t>fibre production, cotton, ginningRoWfibre, cottonkg</t>
  </si>
  <si>
    <t>fibre production, cotton, ginningINcottonseedkg</t>
  </si>
  <si>
    <t>fibre production, cotton, ginningINfibre, cottonkg</t>
  </si>
  <si>
    <t>fibre production, cotton, organic, ginningRoWcottonseed, organickg</t>
  </si>
  <si>
    <t>fibre production, cotton, organic, ginning</t>
  </si>
  <si>
    <t>cottonseed, organic</t>
  </si>
  <si>
    <t>fibre production, cotton, organic, ginningRoWfibre, cotton, organickg</t>
  </si>
  <si>
    <t>fibre, cotton, organic</t>
  </si>
  <si>
    <t>fibre production, cotton, organic, ginningINcottonseed, organickg</t>
  </si>
  <si>
    <t>fibre production, cotton, organic, ginningINfibre, cotton, organickg</t>
  </si>
  <si>
    <t>fibre production, flax, rettingRoWfibre, flaxkg</t>
  </si>
  <si>
    <t>fibre production, flax, retting</t>
  </si>
  <si>
    <t>fibre, flax</t>
  </si>
  <si>
    <t>fibre production, flax, rettingRoWflax huskskg</t>
  </si>
  <si>
    <t>flax husks</t>
  </si>
  <si>
    <t>fibre production, flax, rettingINfibre, flaxkg</t>
  </si>
  <si>
    <t>fibre production, flax, rettingINflax huskskg</t>
  </si>
  <si>
    <t>fibre production, jute, rettingBDfibre, jutekg</t>
  </si>
  <si>
    <t>fibre production, jute, retting</t>
  </si>
  <si>
    <t>fibre, jute</t>
  </si>
  <si>
    <t>fibre production, jute, rettingBDstalkkg</t>
  </si>
  <si>
    <t>stalk</t>
  </si>
  <si>
    <t>fibre production, jute, rettingRoWfibre, jutekg</t>
  </si>
  <si>
    <t>fibre production, jute, rettingRoWstalkkg</t>
  </si>
  <si>
    <t>fibre production, jute, rettingINfibre, jutekg</t>
  </si>
  <si>
    <t>fibre production, jute, rettingINstalkkg</t>
  </si>
  <si>
    <t>fibre production, kenaf, rettingRoWfibre, kenafkg</t>
  </si>
  <si>
    <t>fibre production, kenaf, retting</t>
  </si>
  <si>
    <t>fibre, kenaf</t>
  </si>
  <si>
    <t>fibre production, kenaf, rettingRoWstalkkg</t>
  </si>
  <si>
    <t>fibre production, kenaf, rettingINfibre, kenafkg</t>
  </si>
  <si>
    <t>fibre production, kenaf, rettingINstalkkg</t>
  </si>
  <si>
    <t>fibre production, viscoseGLOfibre, viscosekg</t>
  </si>
  <si>
    <t>fibre production, viscose</t>
  </si>
  <si>
    <t>fibre, viscose</t>
  </si>
  <si>
    <t>fibre production, viscoseGLOsodium sulfate, anhydritekg</t>
  </si>
  <si>
    <t>fibre production, viscoseGLOsulfuric acidkg</t>
  </si>
  <si>
    <t>fibre, silk, short to generic market for silky fibresGLOsilky fibrekg</t>
  </si>
  <si>
    <t>fibre, silk, short to generic market for silky fibres</t>
  </si>
  <si>
    <t>silky fibre</t>
  </si>
  <si>
    <t>fibre, silk, short, Recycled Content cut-offGLOfibre, silk, shortkg</t>
  </si>
  <si>
    <t>fibre, silk, short, Recycled Content cut-off</t>
  </si>
  <si>
    <t>fibre, silk, short</t>
  </si>
  <si>
    <t>fibre, viscose to generic market for silky fibresGLOsilky fibrekg</t>
  </si>
  <si>
    <t>fibre, viscose to generic market for silky fibres</t>
  </si>
  <si>
    <t>fibre-reinforced concrete production, steelBRfibre-reinforced concrete, steelm3</t>
  </si>
  <si>
    <t>fibre-reinforced concrete production, steel</t>
  </si>
  <si>
    <t>fibre-reinforced concrete, steel</t>
  </si>
  <si>
    <t>fibreboard production, hardRoWbark chips, wet, measured as dry masskg</t>
  </si>
  <si>
    <t>fibreboard production, hard</t>
  </si>
  <si>
    <t>fibreboard production, hardRoWfibreboard, hardm3</t>
  </si>
  <si>
    <t>fibreboard, hard</t>
  </si>
  <si>
    <t>fibreboard production, hardRoWresidual wood, drym3</t>
  </si>
  <si>
    <t>residual wood, dry</t>
  </si>
  <si>
    <t>fibreboard production, hardRERbark chips, wet, measured as dry masskg</t>
  </si>
  <si>
    <t>fibreboard production, hardRERfibreboard, hardm3</t>
  </si>
  <si>
    <t>fibreboard production, hardRERresidual wood, drym3</t>
  </si>
  <si>
    <t>fibreboard production, soft, from wet &amp; dry processesCA-QCbark chips, wet, measured as dry masskg</t>
  </si>
  <si>
    <t>fibreboard production, soft, from wet &amp; dry processes</t>
  </si>
  <si>
    <t>fibreboard production, soft, from wet &amp; dry processesCA-QCfibreboard, softm3</t>
  </si>
  <si>
    <t>fibreboard, soft</t>
  </si>
  <si>
    <t>fibreboard production, soft, from wet &amp; dry processesCA-QCresidual wood, drym3</t>
  </si>
  <si>
    <t>fibreboard production, soft, from wet &amp; dry processesEurope without Switzerlandbark chips, wet, measured as dry masskg</t>
  </si>
  <si>
    <t>fibreboard production, soft, from wet &amp; dry processesEurope without Switzerlandfibreboard, softm3</t>
  </si>
  <si>
    <t>fibreboard production, soft, from wet &amp; dry processesEurope without Switzerlandresidual wood, drym3</t>
  </si>
  <si>
    <t>fibreboard production, soft, from wet &amp; dry processesRoWbark chips, wet, measured as dry masskg</t>
  </si>
  <si>
    <t>fibreboard production, soft, from wet &amp; dry processesRoWfibreboard, softm3</t>
  </si>
  <si>
    <t>fibreboard production, soft, from wet &amp; dry processesRoWresidual wood, drym3</t>
  </si>
  <si>
    <t>fibreboard production, soft, from wet processesCHfibreboard, softm3</t>
  </si>
  <si>
    <t>fibreboard production, soft, from wet processes</t>
  </si>
  <si>
    <t>fibreboard production, soft, latex bondedCHfibreboard, soft, latex bondedm3</t>
  </si>
  <si>
    <t>fibreboard production, soft, latex bonded</t>
  </si>
  <si>
    <t>fibreboard, soft, latex bonded</t>
  </si>
  <si>
    <t>fibreboard production, soft, without adhesivesCHfibreboard, soft, without adhesivesm3</t>
  </si>
  <si>
    <t>fibreboard production, soft, without adhesives</t>
  </si>
  <si>
    <t>fibreboard, soft, without adhesives</t>
  </si>
  <si>
    <t>field leveling, sugarcaneBRfield leveling, sugarcaneha</t>
  </si>
  <si>
    <t>field leveling, sugarcane</t>
  </si>
  <si>
    <t>field leveling, sugarcaneRoWfield leveling, sugarcaneha</t>
  </si>
  <si>
    <t>filter cake, from sugarcane juice filtration, Recycled Content cut-offGLOfilter cake, from sugarcane juice filtrationkg</t>
  </si>
  <si>
    <t>filter cake, from sugarcane juice filtration, Recycled Content cut-off</t>
  </si>
  <si>
    <t>filter cake, from sugarcane juice filtration</t>
  </si>
  <si>
    <t>finishing, textile, knit cottonGLOfinishing, textile, knit cottonkg</t>
  </si>
  <si>
    <t>finishing, textile, knit cotton</t>
  </si>
  <si>
    <t>finishing, textile, woven cottonGLOfinishing, textile, woven cottonkg</t>
  </si>
  <si>
    <t>finishing, textile, woven cotton</t>
  </si>
  <si>
    <t>fish canning plant construction and maintenanceRoWfish canning plantunit</t>
  </si>
  <si>
    <t>fish canning plant construction and maintenance</t>
  </si>
  <si>
    <t>fish canning plant</t>
  </si>
  <si>
    <t>fish canning plant construction and maintenanceRLAfish canning plantunit</t>
  </si>
  <si>
    <t>fish canning, large fishECfish canning, large fishkg</t>
  </si>
  <si>
    <t>fish canning, large fish</t>
  </si>
  <si>
    <t>fish canning, large fishRoWfish canning, large fishkg</t>
  </si>
  <si>
    <t>fish canning, small fishRoWfish canning, small fishkg</t>
  </si>
  <si>
    <t>fish canning, small fish</t>
  </si>
  <si>
    <t>fish canning, small fishPEfish canning, small fishkg</t>
  </si>
  <si>
    <t>fish curing plant construction and maintenanceRoWfish curing plantunit</t>
  </si>
  <si>
    <t>fish curing plant construction and maintenance</t>
  </si>
  <si>
    <t>fish curing plant</t>
  </si>
  <si>
    <t>fish curing plant construction and maintenancePEfish curing plantunit</t>
  </si>
  <si>
    <t>fish curing, small fishRoWfish curing, small fishkg</t>
  </si>
  <si>
    <t>fish curing, small fish</t>
  </si>
  <si>
    <t>fish curing, small fishPEfish curing, small fishkg</t>
  </si>
  <si>
    <t>fish freezing plant construction and maintenanceRoWfish freezing plantunit</t>
  </si>
  <si>
    <t>fish freezing plant construction and maintenance</t>
  </si>
  <si>
    <t>fish freezing plant</t>
  </si>
  <si>
    <t>fish freezing plant construction and maintenancePEfish freezing plantunit</t>
  </si>
  <si>
    <t>fish freezing, small fishRoWfish freezing, small fishkg</t>
  </si>
  <si>
    <t>fish freezing, small fish</t>
  </si>
  <si>
    <t>fish freezing, small fishPEfish freezing, small fishkg</t>
  </si>
  <si>
    <t>fish oil to generic market for energy feedGLOenergy feed, grossMJ</t>
  </si>
  <si>
    <t>fish oil to generic market for energy feed</t>
  </si>
  <si>
    <t>fish residues, Recycled Content cut-offGLOfish residueskg</t>
  </si>
  <si>
    <t>fish residues, Recycled Content cut-off</t>
  </si>
  <si>
    <t>fish residues</t>
  </si>
  <si>
    <t>fishmeal and fish oil plant construction and maintenanceRoWfishmeal plantunit</t>
  </si>
  <si>
    <t>fishmeal and fish oil plant construction and maintenance</t>
  </si>
  <si>
    <t>fishmeal plant</t>
  </si>
  <si>
    <t>fishmeal and fish oil plant construction and maintenancePEfishmeal plantunit</t>
  </si>
  <si>
    <t>fishmeal and fish oil production, 63-65% protein, from fish residuesRoWfish oil, from anchovykg</t>
  </si>
  <si>
    <t>fishmeal and fish oil production, 63-65% protein, from fish residues</t>
  </si>
  <si>
    <t>fish oil, from anchovy</t>
  </si>
  <si>
    <t>fishmeal and fish oil production, 63-65% protein, from fish residuesRoWfishmeal, 63-65% proteinkg</t>
  </si>
  <si>
    <t>fishmeal, 63-65% protein</t>
  </si>
  <si>
    <t>fishmeal and fish oil production, 63-65% protein, from fish residuesPEfish oil, from anchovykg</t>
  </si>
  <si>
    <t>fishmeal and fish oil production, 63-65% protein, from fish residuesPEfishmeal, 63-65% proteinkg</t>
  </si>
  <si>
    <t>fishmeal and fish oil production, 63-65% protein, from fresh anchovyRoWfish oil, from anchovykg</t>
  </si>
  <si>
    <t>fishmeal and fish oil production, 63-65% protein, from fresh anchovy</t>
  </si>
  <si>
    <t>fishmeal and fish oil production, 63-65% protein, from fresh anchovyRoWfishmeal, 63-65% proteinkg</t>
  </si>
  <si>
    <t>fishmeal and fish oil production, 63-65% protein, from fresh anchovyPEfish oil, from anchovykg</t>
  </si>
  <si>
    <t>fishmeal and fish oil production, 63-65% protein, from fresh anchovyPEfishmeal, 63-65% proteinkg</t>
  </si>
  <si>
    <t>fishmeal and fish oil production, 63-65% protein, from fresh anchovy and fish residuesRoWfish oil, from anchovykg</t>
  </si>
  <si>
    <t>fishmeal and fish oil production, 63-65% protein, from fresh anchovy and fish residues</t>
  </si>
  <si>
    <t>fishmeal and fish oil production, 63-65% protein, from fresh anchovy and fish residuesRoWfishmeal, 63-65% proteinkg</t>
  </si>
  <si>
    <t>fishmeal and fish oil production, 63-65% protein, from fresh anchovy and fish residuesPEfish oil, from anchovykg</t>
  </si>
  <si>
    <t>fishmeal and fish oil production, 63-65% protein, from fresh anchovy and fish residuesPEfishmeal, 63-65% proteinkg</t>
  </si>
  <si>
    <t>fishmeal and fish oil production, 65-67% proteinRoWfish oil, from anchovykg</t>
  </si>
  <si>
    <t>fishmeal and fish oil production, 65-67% protein</t>
  </si>
  <si>
    <t>fishmeal and fish oil production, 65-67% proteinRoWfishmeal, 65-67% proteinkg</t>
  </si>
  <si>
    <t>fishmeal, 65-67% protein</t>
  </si>
  <si>
    <t>fishmeal and fish oil production, 65-67% proteinPEfish oil, from anchovykg</t>
  </si>
  <si>
    <t>fishmeal and fish oil production, 65-67% proteinPEfishmeal, 65-67% proteinkg</t>
  </si>
  <si>
    <t>flat glass factory constructionRoWflat glass factoryunit</t>
  </si>
  <si>
    <t>flat glass factory construction</t>
  </si>
  <si>
    <t>flat glass factory</t>
  </si>
  <si>
    <t>flat glass factory constructionRERflat glass factoryunit</t>
  </si>
  <si>
    <t>flat glass production, coatedRoWflat glass, coatedkg</t>
  </si>
  <si>
    <t>flat glass production, coated</t>
  </si>
  <si>
    <t>flat glass, coated</t>
  </si>
  <si>
    <t>flat glass production, coatedRERflat glass, coatedkg</t>
  </si>
  <si>
    <t>flat glass production, uncoatedRoWflat glass, uncoatedkg</t>
  </si>
  <si>
    <t>flat glass production, uncoated</t>
  </si>
  <si>
    <t>flat glass production, uncoatedRERflat glass, uncoatedkg</t>
  </si>
  <si>
    <t>flat plate solar collector production, Cu absorberCHflat plate solar collector, Cu absorberm2</t>
  </si>
  <si>
    <t>flat plate solar collector production, Cu absorber</t>
  </si>
  <si>
    <t>flat plate solar collector, Cu absorber</t>
  </si>
  <si>
    <t>flat plate solar collector production, Cu absorberRoWflat plate solar collector, Cu absorberm2</t>
  </si>
  <si>
    <t>flattened bamboo productionBRflattened bambookg</t>
  </si>
  <si>
    <t>flattened bamboo production</t>
  </si>
  <si>
    <t>flattened bamboo</t>
  </si>
  <si>
    <t>flattened bamboo productionCNflattened bambookg</t>
  </si>
  <si>
    <t>flattened bamboo productionCOflattened bambookg</t>
  </si>
  <si>
    <t>flattened bamboo productionRoWflattened bambookg</t>
  </si>
  <si>
    <t>flattened bamboo productionPHflattened bambookg</t>
  </si>
  <si>
    <t>flax husks to generic market for energy feedRoWenergy feed, grossMJ</t>
  </si>
  <si>
    <t>flax husks to generic market for energy feed</t>
  </si>
  <si>
    <t>flax husks to generic market for energy feedRoWprotein feed, 100% crudekg</t>
  </si>
  <si>
    <t>flax husks to generic market for energy feedINenergy feed, grossMJ</t>
  </si>
  <si>
    <t>flax husks to generic market for energy feedINprotein feed, 100% crudekg</t>
  </si>
  <si>
    <t>flax productionRoWflax plant, harvestedkg</t>
  </si>
  <si>
    <t>flax production</t>
  </si>
  <si>
    <t>flax plant, harvested</t>
  </si>
  <si>
    <t>flax productionINflax plant, harvestedkg</t>
  </si>
  <si>
    <t>fleece production, polyethyleneRoWfleece, polyethylenekg</t>
  </si>
  <si>
    <t>fleece production, polyethylene</t>
  </si>
  <si>
    <t>fleece, polyethylene</t>
  </si>
  <si>
    <t>fleece production, polyethyleneRERfleece, polyethylenekg</t>
  </si>
  <si>
    <t>flexible duct production, aluminium/PET, DN of 125RoWflexible duct, aluminium/PET, DN of 125m</t>
  </si>
  <si>
    <t>flexible duct production, aluminium/PET, DN of 125</t>
  </si>
  <si>
    <t>flexible duct, aluminium/PET, DN of 125</t>
  </si>
  <si>
    <t>flexible duct production, aluminium/PET, DN of 125RERflexible duct, aluminium/PET, DN of 125m</t>
  </si>
  <si>
    <t>floating collar net cage for aquaculture 25 m construction and maintenanceGLOfloating collar cagem</t>
  </si>
  <si>
    <t>floating collar net cage for aquaculture 25 m construction and maintenance</t>
  </si>
  <si>
    <t>floating collar cage</t>
  </si>
  <si>
    <t>floating hexagonal metal cage for aquaculture 6 m construction and maintenanceGLOfloating hexagonal metal cagem</t>
  </si>
  <si>
    <t>floating hexagonal metal cage for aquaculture 6 m construction and maintenance</t>
  </si>
  <si>
    <t>floating hexagonal metal cage</t>
  </si>
  <si>
    <t>fluazifop-butyl productionGLOfluazifop-butylkg</t>
  </si>
  <si>
    <t>fluazifop-butyl production</t>
  </si>
  <si>
    <t>fluazifop-butyl</t>
  </si>
  <si>
    <t>fluorescent whitening agent production, DAS1, triazinylaminostilben typeRoWfluorescent whitening agent, DAS1, triazinylaminostilben typekg</t>
  </si>
  <si>
    <t>fluorescent whitening agent production, DAS1, triazinylaminostilben type</t>
  </si>
  <si>
    <t>fluorescent whitening agent, DAS1, triazinylaminostilben type</t>
  </si>
  <si>
    <t>fluorescent whitening agent production, DAS1, triazinylaminostilben typeRERfluorescent whitening agent, DAS1, triazinylaminostilben typekg</t>
  </si>
  <si>
    <t>fluorescent whitening agent production, distyrylbiphenyl typeRoWfluorescent whitening agent, distyrylbiphenyl typekg</t>
  </si>
  <si>
    <t>fluorescent whitening agent production, distyrylbiphenyl type</t>
  </si>
  <si>
    <t>fluorescent whitening agent, distyrylbiphenyl type</t>
  </si>
  <si>
    <t>fluorescent whitening agent production, distyrylbiphenyl typeRERfluorescent whitening agent, distyrylbiphenyl typekg</t>
  </si>
  <si>
    <t>fluorination of sodium tetrahydridoborateGLOdiboranekg</t>
  </si>
  <si>
    <t>fluorination of sodium tetrahydridoborate</t>
  </si>
  <si>
    <t>diborane</t>
  </si>
  <si>
    <t>fluorination of sodium tetrahydridoborateGLOsodium tetrafluoroboratekg</t>
  </si>
  <si>
    <t>sodium tetrafluoroborate</t>
  </si>
  <si>
    <t>fluorine production, liquidRoWfluorine, liquidkg</t>
  </si>
  <si>
    <t>fluorine production, liquid</t>
  </si>
  <si>
    <t>fluorine, liquid</t>
  </si>
  <si>
    <t>fluorine production, liquidRERfluorine, liquidkg</t>
  </si>
  <si>
    <t>fluorspar production, 97% purityGLOfluorspar, 97% puritykg</t>
  </si>
  <si>
    <t>fluorspar production, 97% purity</t>
  </si>
  <si>
    <t>fluorspar, 97% purity</t>
  </si>
  <si>
    <t>flux production, for wave solderingGLOflux, for wave solderingkg</t>
  </si>
  <si>
    <t>flux production, for wave soldering</t>
  </si>
  <si>
    <t>flux, for wave soldering</t>
  </si>
  <si>
    <t>flyash brick productionRoWflyash brickkg</t>
  </si>
  <si>
    <t>flyash brick production</t>
  </si>
  <si>
    <t>flyash brick</t>
  </si>
  <si>
    <t>flyash brick productionRoWhard coal ashkg</t>
  </si>
  <si>
    <t>flyash brick productionINflyash brickkg</t>
  </si>
  <si>
    <t>flyash brick productionINhard coal ashkg</t>
  </si>
  <si>
    <t>foam glass factory constructionBEfoam glass factoryunit</t>
  </si>
  <si>
    <t>foam glass factory construction</t>
  </si>
  <si>
    <t>foam glass factory</t>
  </si>
  <si>
    <t>foam glass factory constructionRoWfoam glass factoryunit</t>
  </si>
  <si>
    <t>foam glass productionGLOfoam glasskg</t>
  </si>
  <si>
    <t>foam glass production</t>
  </si>
  <si>
    <t>foam glass</t>
  </si>
  <si>
    <t>foam glass production, electricity from renewable energy productsRERfoam glass, electricity from renewable energy productskg</t>
  </si>
  <si>
    <t>foam glass production, electricity from renewable energy products</t>
  </si>
  <si>
    <t>foam glass, electricity from renewable energy products</t>
  </si>
  <si>
    <t>foam glass production, without culletGLOfoam glasskg</t>
  </si>
  <si>
    <t>foam glass production, without cullet</t>
  </si>
  <si>
    <t>foam glass production, without cullet, electricity from renewable energy productsGLOfoam glass, electricity from renewable energy productskg</t>
  </si>
  <si>
    <t>foam glass production, without cullet, electricity from renewable energy products</t>
  </si>
  <si>
    <t>foaming agent productionGLOfoaming agentkg</t>
  </si>
  <si>
    <t>foaming agent production</t>
  </si>
  <si>
    <t>foaming agent</t>
  </si>
  <si>
    <t>fodder beet production, Swiss integrated production, intensiveCHfodder beet, Swiss integrated productionkg</t>
  </si>
  <si>
    <t>fodder beet production, Swiss integrated production, intensive</t>
  </si>
  <si>
    <t>fodder beet, Swiss integrated production</t>
  </si>
  <si>
    <t>fodder beet seed production, for sowingGLOfodder beet seed, for sowingkg</t>
  </si>
  <si>
    <t>fodder beet seed production, for sowing</t>
  </si>
  <si>
    <t>fodder beet seed, for sowing</t>
  </si>
  <si>
    <t>fodder loading, by self-loading trailerCA-QCfodder loading, by self-loading trailerm3</t>
  </si>
  <si>
    <t>fodder loading, by self-loading trailer</t>
  </si>
  <si>
    <t>fodder loading, by self-loading trailerCHfodder loading, by self-loading trailerm3</t>
  </si>
  <si>
    <t>fodder loading, by self-loading trailerRoWfodder loading, by self-loading trailerm3</t>
  </si>
  <si>
    <t>fodder yeast to generic market for protein feedGLOenergy feed, grossMJ</t>
  </si>
  <si>
    <t>fodder yeast to generic market for protein feed</t>
  </si>
  <si>
    <t>fodder yeast to generic market for protein feedGLOprotein feed, 100% crudekg</t>
  </si>
  <si>
    <t>folding boxboard carton productionRoWbark chips, wet, measured as dry masskg</t>
  </si>
  <si>
    <t>folding boxboard carton production</t>
  </si>
  <si>
    <t>folding boxboard carton productionRoWfolding boxboard cartonkg</t>
  </si>
  <si>
    <t>folding boxboard carton</t>
  </si>
  <si>
    <t>folding boxboard carton productionRoWturpentinekg</t>
  </si>
  <si>
    <t>folding boxboard carton productionRERbark chips, wet, measured as dry masskg</t>
  </si>
  <si>
    <t>folding boxboard carton productionRERfolding boxboard cartonkg</t>
  </si>
  <si>
    <t>folding boxboard carton productionRERturpentinekg</t>
  </si>
  <si>
    <t>folpet productionRoWfolpetkg</t>
  </si>
  <si>
    <t>folpet production</t>
  </si>
  <si>
    <t>folpet</t>
  </si>
  <si>
    <t>folpet productionRERfolpetkg</t>
  </si>
  <si>
    <t>forestry harvester productionGLOforestry harvesterunit</t>
  </si>
  <si>
    <t>forestry harvester production</t>
  </si>
  <si>
    <t>forestry harvester</t>
  </si>
  <si>
    <t>forging, steel, large open dieCA-QCforging, steelkg</t>
  </si>
  <si>
    <t>forging, steel, large open die</t>
  </si>
  <si>
    <t>forging, steel</t>
  </si>
  <si>
    <t>forging, steel, large open dieRoWforging, steelkg</t>
  </si>
  <si>
    <t>formic acid production, methyl formate routeRoWformic acidkg</t>
  </si>
  <si>
    <t>formic acid production, methyl formate route</t>
  </si>
  <si>
    <t>formic acid production, methyl formate routeRERformic acidkg</t>
  </si>
  <si>
    <t>forwarder productionGLOforwarderunit</t>
  </si>
  <si>
    <t>forwarder production</t>
  </si>
  <si>
    <t>forwarder</t>
  </si>
  <si>
    <t>forwarder production, with terrain chipperGLOterrain chipper on forwarderunit</t>
  </si>
  <si>
    <t>forwarder production, with terrain chipper</t>
  </si>
  <si>
    <t>terrain chipper on forwarder</t>
  </si>
  <si>
    <t>forwarding, forwarderRoWforwarding, forwarderhour</t>
  </si>
  <si>
    <t>forwarding, forwarder</t>
  </si>
  <si>
    <t>forwarding, forwarderRERforwarding, forwarderhour</t>
  </si>
  <si>
    <t>fosetyl-Al productionRoWfosetyl-Alkg</t>
  </si>
  <si>
    <t>fosetyl-Al production</t>
  </si>
  <si>
    <t>fosetyl-Al</t>
  </si>
  <si>
    <t>fosetyl-Al productionRoWsodium nitratekg</t>
  </si>
  <si>
    <t>sodium nitrate</t>
  </si>
  <si>
    <t>fosetyl-Al productionRERfosetyl-Alkg</t>
  </si>
  <si>
    <t>fosetyl-Al productionRERsodium nitratekg</t>
  </si>
  <si>
    <t>fraction 1 from naphtha separation to generic market for chemical, organicGLOchemical, organickg</t>
  </si>
  <si>
    <t>fraction 1 from naphtha separation to generic market for chemical, organic</t>
  </si>
  <si>
    <t>fraction 7 from naphtha separation to generic market for chemical, organicGLOchemical, organickg</t>
  </si>
  <si>
    <t>fraction 7 from naphtha separation to generic market for chemical, organic</t>
  </si>
  <si>
    <t>fraction 8 from naphtha separation to generic market for chemical, organicGLOchemical, organickg</t>
  </si>
  <si>
    <t>fraction 8 from naphtha separation to generic market for chemical, organic</t>
  </si>
  <si>
    <t>frit production, for cathode ray tube displayGLOfrit, for cathode ray tube displaykg</t>
  </si>
  <si>
    <t>frit production, for cathode ray tube display</t>
  </si>
  <si>
    <t>frit, for cathode ray tube display</t>
  </si>
  <si>
    <t>frit production, for ceramic tileGLOfrit, for ceramic tilekg</t>
  </si>
  <si>
    <t>frit production, for ceramic tile</t>
  </si>
  <si>
    <t>frit, for ceramic tile</t>
  </si>
  <si>
    <t>frozen fish sticks production, hakeRoWfrozen fish sticks, hakekg</t>
  </si>
  <si>
    <t>frozen fish sticks production, hake</t>
  </si>
  <si>
    <t>frozen fish sticks, hake</t>
  </si>
  <si>
    <t>frozen fish sticks production, hakeRoWprotein feed, 100% crudekg</t>
  </si>
  <si>
    <t>frozen fish sticks production, hakeRERfrozen fish sticks, hakekg</t>
  </si>
  <si>
    <t>frozen fish sticks production, hakeRERprotein feed, 100% crudekg</t>
  </si>
  <si>
    <t>fruit tree seedling production, for plantingCHfruit tree seedling, for plantingunit</t>
  </si>
  <si>
    <t>fruit tree seedling production, for planting</t>
  </si>
  <si>
    <t>fruit tree seedling, for planting</t>
  </si>
  <si>
    <t>fruit tree seedling production, for plantingRoWfruit tree seedling, for plantingunit</t>
  </si>
  <si>
    <t>fuel cell production, polymer electrolyte membrane, 2kW electrical, futureCHfuel cell, polymer electrolyte membrane, 2kW electrical, futureunit</t>
  </si>
  <si>
    <t>fuel cell production, polymer electrolyte membrane, 2kW electrical, future</t>
  </si>
  <si>
    <t>fuel cell, polymer electrolyte membrane, 2kW electrical, future</t>
  </si>
  <si>
    <t>fuel cell production, polymer electrolyte membrane, 2kW electrical, futureRoWfuel cell, polymer electrolyte membrane, 2kW electrical, futureunit</t>
  </si>
  <si>
    <t>fuel cell production, solid oxide, 125kW electrical, futureCHfuel cell, solid oxide, 125kW electrical, futureunit</t>
  </si>
  <si>
    <t>fuel cell production, solid oxide, 125kW electrical, future</t>
  </si>
  <si>
    <t>fuel cell, solid oxide, 125kW electrical, future</t>
  </si>
  <si>
    <t>fuel cell production, solid oxide, 125kW electrical, futureRoWfuel cell, solid oxide, 125kW electrical, futureunit</t>
  </si>
  <si>
    <t>fuel cell production, solid oxide, with micro gas turbine, 180kW electrical, futureCHfuel cell, solid oxide, with micro gas turbine, 180kW electrical, futureunit</t>
  </si>
  <si>
    <t>fuel cell production, solid oxide, with micro gas turbine, 180kW electrical, future</t>
  </si>
  <si>
    <t>fuel cell, solid oxide, with micro gas turbine, 180kW electrical, future</t>
  </si>
  <si>
    <t>fuel cell production, solid oxide, with micro gas turbine, 180kW electrical, futureRoWfuel cell, solid oxide, with micro gas turbine, 180kW electrical, futureunit</t>
  </si>
  <si>
    <t>fuel cell production, stack polymer electrolyte membrane, 2kW electrical, futureCHfuel cell, stack polymer electrolyte membrane, 2kW electrical, futureunit</t>
  </si>
  <si>
    <t>fuel cell production, stack polymer electrolyte membrane, 2kW electrical, future</t>
  </si>
  <si>
    <t>fuel cell, stack polymer electrolyte membrane, 2kW electrical, future</t>
  </si>
  <si>
    <t>fuel cell production, stack polymer electrolyte membrane, 2kW electrical, futureRoWfuel cell, stack polymer electrolyte membrane, 2kW electrical, futureunit</t>
  </si>
  <si>
    <t>fuel cell production, stack solid oxide, 125kW electrical, futureCHfuel cell, stack solid oxide, 125kW electrical, futureunit</t>
  </si>
  <si>
    <t>fuel cell production, stack solid oxide, 125kW electrical, future</t>
  </si>
  <si>
    <t>fuel cell, stack solid oxide, 125kW electrical, future</t>
  </si>
  <si>
    <t>fuel cell production, stack solid oxide, 125kW electrical, futureRoWfuel cell, stack solid oxide, 125kW electrical, futureunit</t>
  </si>
  <si>
    <t>funnel glass production, for cathode ray tube displayGLOfunnel glass, for cathode ray tube displaykg</t>
  </si>
  <si>
    <t>funnel glass production, for cathode ray tube display</t>
  </si>
  <si>
    <t>funnel glass, for cathode ray tube display</t>
  </si>
  <si>
    <t>furnace production, logs, 30kWCHfurnace, logs, 30kWunit</t>
  </si>
  <si>
    <t>furnace production, logs, 30kW</t>
  </si>
  <si>
    <t>furnace, logs, 30kW</t>
  </si>
  <si>
    <t>furnace production, logs, 30kWRoWfurnace, logs, 30kWunit</t>
  </si>
  <si>
    <t>furnace production, logs, 6kWCHfurnace, logs, 6kWunit</t>
  </si>
  <si>
    <t>furnace production, logs, 6kW</t>
  </si>
  <si>
    <t>furnace, logs, 6kW</t>
  </si>
  <si>
    <t>furnace production, logs, 6kWRoWfurnace, logs, 6kWunit</t>
  </si>
  <si>
    <t>furnace production, logs, average storage area, 100kWCHfurnace, logs, average storage area, 100kWunit</t>
  </si>
  <si>
    <t>furnace production, logs, average storage area, 100kW</t>
  </si>
  <si>
    <t>furnace, logs, average storage area, 100kW</t>
  </si>
  <si>
    <t>furnace production, logs, average storage area, 100kWRoWfurnace, logs, average storage area, 100kWunit</t>
  </si>
  <si>
    <t>furnace production, logs, average storage area, 30kWCHfurnace, logs, average storage area, 30kWunit</t>
  </si>
  <si>
    <t>furnace production, logs, average storage area, 30kW</t>
  </si>
  <si>
    <t>furnace, logs, average storage area, 30kW</t>
  </si>
  <si>
    <t>furnace production, logs, average storage area, 30kWRoWfurnace, logs, average storage area, 30kWunit</t>
  </si>
  <si>
    <t>furnace production, logs, average storage area, 6kWCHfurnace, logs, average storage area, 6kWunit</t>
  </si>
  <si>
    <t>furnace production, logs, average storage area, 6kW</t>
  </si>
  <si>
    <t>furnace, logs, average storage area, 6kW</t>
  </si>
  <si>
    <t>furnace production, logs, average storage area, 6kWRoWfurnace, logs, average storage area, 6kWunit</t>
  </si>
  <si>
    <t>furnace production, logs, hardwood storage area, 100kWCHfurnace, logs, hardwood storage area, 100kWunit</t>
  </si>
  <si>
    <t>furnace production, logs, hardwood storage area, 100kW</t>
  </si>
  <si>
    <t>furnace, logs, hardwood storage area, 100kW</t>
  </si>
  <si>
    <t>furnace production, logs, hardwood storage area, 100kWRoWfurnace, logs, hardwood storage area, 100kWunit</t>
  </si>
  <si>
    <t>furnace production, logs, hardwood storage area, 30kWCHfurnace, logs, hardwood storage area, 30kWunit</t>
  </si>
  <si>
    <t>furnace production, logs, hardwood storage area, 30kW</t>
  </si>
  <si>
    <t>furnace, logs, hardwood storage area, 30kW</t>
  </si>
  <si>
    <t>furnace production, logs, hardwood storage area, 30kWRoWfurnace, logs, hardwood storage area, 30kWunit</t>
  </si>
  <si>
    <t>furnace production, logs, hardwood storage area, 6kWCHfurnace, logs, hardwood storage area, 6kWunit</t>
  </si>
  <si>
    <t>furnace production, logs, hardwood storage area, 6kW</t>
  </si>
  <si>
    <t>furnace, logs, hardwood storage area, 6kW</t>
  </si>
  <si>
    <t>furnace production, logs, hardwood storage area, 6kWRoWfurnace, logs, hardwood storage area, 6kWunit</t>
  </si>
  <si>
    <t>furnace production, logs, softwood storage area, 100kWCHfurnace, logs, softwood storage area, 100kWunit</t>
  </si>
  <si>
    <t>furnace production, logs, softwood storage area, 100kW</t>
  </si>
  <si>
    <t>furnace, logs, softwood storage area, 100kW</t>
  </si>
  <si>
    <t>furnace production, logs, softwood storage area, 100kWRoWfurnace, logs, softwood storage area, 100kWunit</t>
  </si>
  <si>
    <t>furnace production, logs, softwood storage area, 30kWCHfurnace, logs, softwood storage area, 30kWunit</t>
  </si>
  <si>
    <t>furnace production, logs, softwood storage area, 30kW</t>
  </si>
  <si>
    <t>furnace, logs, softwood storage area, 30kW</t>
  </si>
  <si>
    <t>furnace production, logs, softwood storage area, 30kWRoWfurnace, logs, softwood storage area, 30kWunit</t>
  </si>
  <si>
    <t>furnace production, logs, softwood storage area, 6kWCHfurnace, logs, softwood storage area, 6kWunit</t>
  </si>
  <si>
    <t>furnace production, logs, softwood storage area, 6kW</t>
  </si>
  <si>
    <t>furnace, logs, softwood storage area, 6kW</t>
  </si>
  <si>
    <t>furnace production, logs, softwood storage area, 6kWRoWfurnace, logs, softwood storage area, 6kWunit</t>
  </si>
  <si>
    <t>furnace production, pellet, 15kWCHfurnace, pellet, 15kWunit</t>
  </si>
  <si>
    <t>furnace production, pellet, 15kW</t>
  </si>
  <si>
    <t>furnace, pellet, 15kW</t>
  </si>
  <si>
    <t>furnace production, pellet, 15kWRoWfurnace, pellet, 15kWunit</t>
  </si>
  <si>
    <t>furnace production, pellet, 50kWCHfurnace, pellet, 50kWunit</t>
  </si>
  <si>
    <t>furnace production, pellet, 50kW</t>
  </si>
  <si>
    <t>furnace, pellet, 50kW</t>
  </si>
  <si>
    <t>furnace production, pellet, 50kWRoWfurnace, pellet, 50kWunit</t>
  </si>
  <si>
    <t>furnace production, pellets, 25kWCHfurnace, pellets, 25kWunit</t>
  </si>
  <si>
    <t>furnace production, pellets, 25kW</t>
  </si>
  <si>
    <t>furnace, pellets, 25kW</t>
  </si>
  <si>
    <t>furnace production, pellets, 25kWRoWfurnace, pellets, 25kWunit</t>
  </si>
  <si>
    <t>furnace production, pellets, 9kWCHfurnace, pellets, 9kWunit</t>
  </si>
  <si>
    <t>furnace production, pellets, 9kW</t>
  </si>
  <si>
    <t>furnace, pellets, 9kW</t>
  </si>
  <si>
    <t>furnace production, pellets, 9kWRoWfurnace, pellets, 9kWunit</t>
  </si>
  <si>
    <t>furnace production, pellets, with silo, 300kWCHfurnace, pellets, with silo, 300kWunit</t>
  </si>
  <si>
    <t>furnace production, pellets, with silo, 300kW</t>
  </si>
  <si>
    <t>furnace, pellets, with silo, 300kW</t>
  </si>
  <si>
    <t>furnace production, pellets, with silo, 300kWRoWfurnace, pellets, with silo, 300kWunit</t>
  </si>
  <si>
    <t>furnace production, wood chips, average storage area, 1000kWCHfurnace, wood chips, average storage area, 1000kWunit</t>
  </si>
  <si>
    <t>furnace production, wood chips, average storage area, 1000kW</t>
  </si>
  <si>
    <t>furnace, wood chips, average storage area, 1000kW</t>
  </si>
  <si>
    <t>furnace production, wood chips, average storage area, 1000kWRoWfurnace, wood chips, average storage area, 1000kWunit</t>
  </si>
  <si>
    <t>furnace production, wood chips, average storage area, 300kWCHfurnace, wood chips, average storage area, 300kWunit</t>
  </si>
  <si>
    <t>furnace production, wood chips, average storage area, 300kW</t>
  </si>
  <si>
    <t>furnace, wood chips, average storage area, 300kW</t>
  </si>
  <si>
    <t>furnace production, wood chips, average storage area, 300kWRoWfurnace, wood chips, average storage area, 300kWunit</t>
  </si>
  <si>
    <t>furnace production, wood chips, average storage area, 50kWCHfurnace, wood chips, average storage area, 50kWunit</t>
  </si>
  <si>
    <t>furnace production, wood chips, average storage area, 50kW</t>
  </si>
  <si>
    <t>furnace, wood chips, average storage area, 50kW</t>
  </si>
  <si>
    <t>furnace production, wood chips, average storage area, 50kWRoWfurnace, wood chips, average storage area, 50kWunit</t>
  </si>
  <si>
    <t>furnace production, wood chips, hardwood storage area, 1000kWCHfurnace, wood chips, hardwood storage area, 1000kWunit</t>
  </si>
  <si>
    <t>furnace production, wood chips, hardwood storage area, 1000kW</t>
  </si>
  <si>
    <t>furnace, wood chips, hardwood storage area, 1000kW</t>
  </si>
  <si>
    <t>furnace production, wood chips, hardwood storage area, 1000kWRoWfurnace, wood chips, hardwood storage area, 1000kWunit</t>
  </si>
  <si>
    <t>furnace production, wood chips, hardwood storage area, 300kWCHfurnace, wood chips, hardwood storage area, 300kWunit</t>
  </si>
  <si>
    <t>furnace production, wood chips, hardwood storage area, 300kW</t>
  </si>
  <si>
    <t>furnace, wood chips, hardwood storage area, 300kW</t>
  </si>
  <si>
    <t>furnace production, wood chips, hardwood storage area, 300kWRoWfurnace, wood chips, hardwood storage area, 300kWunit</t>
  </si>
  <si>
    <t>furnace production, wood chips, hardwood storage area, 50kWCHfurnace, wood chips, hardwood storage area, 50kWunit</t>
  </si>
  <si>
    <t>furnace production, wood chips, hardwood storage area, 50kW</t>
  </si>
  <si>
    <t>furnace, wood chips, hardwood storage area, 50kW</t>
  </si>
  <si>
    <t>furnace production, wood chips, hardwood storage area, 50kWRoWfurnace, wood chips, hardwood storage area, 50kWunit</t>
  </si>
  <si>
    <t>furnace production, wood chips, softwood storage area, 1000kWCHfurnace, wood chips, softwood storage area, 1000kWunit</t>
  </si>
  <si>
    <t>furnace production, wood chips, softwood storage area, 1000kW</t>
  </si>
  <si>
    <t>furnace, wood chips, softwood storage area, 1000kW</t>
  </si>
  <si>
    <t>furnace production, wood chips, softwood storage area, 1000kWRoWfurnace, wood chips, softwood storage area, 1000kWunit</t>
  </si>
  <si>
    <t>furnace production, wood chips, softwood storage area, 300kWCHfurnace, wood chips, softwood storage area, 300kWunit</t>
  </si>
  <si>
    <t>furnace production, wood chips, softwood storage area, 300kW</t>
  </si>
  <si>
    <t>furnace, wood chips, softwood storage area, 300kW</t>
  </si>
  <si>
    <t>furnace production, wood chips, softwood storage area, 300kWRoWfurnace, wood chips, softwood storage area, 300kWunit</t>
  </si>
  <si>
    <t>furnace production, wood chips, softwood storage area, 50kWCHfurnace, wood chips, softwood storage area, 50kWunit</t>
  </si>
  <si>
    <t>furnace production, wood chips, softwood storage area, 50kW</t>
  </si>
  <si>
    <t>furnace, wood chips, softwood storage area, 50kW</t>
  </si>
  <si>
    <t>furnace production, wood chips, softwood storage area, 50kWRoWfurnace, wood chips, softwood storage area, 50kWunit</t>
  </si>
  <si>
    <t>furnace production, wood chips, with silo, 1000kWCHfurnace, wood chips, with silo, 1000kWunit</t>
  </si>
  <si>
    <t>furnace production, wood chips, with silo, 1000kW</t>
  </si>
  <si>
    <t>furnace, wood chips, with silo, 1000kW</t>
  </si>
  <si>
    <t>furnace production, wood chips, with silo, 1000kWRoWfurnace, wood chips, with silo, 1000kWunit</t>
  </si>
  <si>
    <t>furnace production, wood chips, with silo, 300kWCHfurnace, wood chips, with silo, 300kWunit</t>
  </si>
  <si>
    <t>furnace production, wood chips, with silo, 300kW</t>
  </si>
  <si>
    <t>furnace, wood chips, with silo, 300kW</t>
  </si>
  <si>
    <t>furnace production, wood chips, with silo, 300kWRoWfurnace, wood chips, with silo, 300kWunit</t>
  </si>
  <si>
    <t>furnace production, wood chips, with silo, 5000kWCHfurnace, wood chips, with silo, 5000kWunit</t>
  </si>
  <si>
    <t>furnace production, wood chips, with silo, 5000kW</t>
  </si>
  <si>
    <t>furnace, wood chips, with silo, 5000kW</t>
  </si>
  <si>
    <t>furnace production, wood chips, with silo, 5000kWRoWfurnace, wood chips, with silo, 5000kWunit</t>
  </si>
  <si>
    <t>furnace production, wood chips, with silo, 50kWCHfurnace, wood chips, with silo, 50kWunit</t>
  </si>
  <si>
    <t>furnace production, wood chips, with silo, 50kW</t>
  </si>
  <si>
    <t>furnace, wood chips, with silo, 50kW</t>
  </si>
  <si>
    <t>furnace production, wood chips, with silo, 50kWRoWfurnace, wood chips, with silo, 50kWunit</t>
  </si>
  <si>
    <t>furniture production, woodenGLOfurniture, woodenkg</t>
  </si>
  <si>
    <t>furniture production, wooden</t>
  </si>
  <si>
    <t>furniture, wooden</t>
  </si>
  <si>
    <t>furniture production, woodenGLOwood chips, dry, measured as dry masskg</t>
  </si>
  <si>
    <t>furrow covering, for sugarcaneBRfurrow covering, sugarcaneha</t>
  </si>
  <si>
    <t>furrow covering, for sugarcane</t>
  </si>
  <si>
    <t>furrow covering, sugarcane</t>
  </si>
  <si>
    <t>furrow covering, for sugarcaneRoWfurrow covering, sugarcaneha</t>
  </si>
  <si>
    <t>furrowing, sugarcaneBRfurrowing, sugarcaneha</t>
  </si>
  <si>
    <t>furrowing, sugarcane</t>
  </si>
  <si>
    <t>furrowing, sugarcaneRoWfurrowing, sugarcaneha</t>
  </si>
  <si>
    <t>gadolinium oxide to generic market for mischmetalGLOmischmetalkg</t>
  </si>
  <si>
    <t>gadolinium oxide to generic market for mischmetal</t>
  </si>
  <si>
    <t>gallium production, semiconductor-gradeGLOgallium, semiconductor-gradekg</t>
  </si>
  <si>
    <t>gallium production, semiconductor-grade</t>
  </si>
  <si>
    <t>gallium, semiconductor-grade</t>
  </si>
  <si>
    <t>gallium, in Bayer liquor from aluminium productionGLOgallium, in Bayer liquor from aluminium productionkg</t>
  </si>
  <si>
    <t>gallium, in Bayer liquor from aluminium production</t>
  </si>
  <si>
    <t>garage construction, wood, non-insulated, fire-protectedCHgarage, wood, non-insulated, fire-protectedm2</t>
  </si>
  <si>
    <t>garage construction, wood, non-insulated, fire-protected</t>
  </si>
  <si>
    <t>garage, wood, non-insulated, fire-protected</t>
  </si>
  <si>
    <t>garage construction, wood, non-insulated, fire-protectedRoWgarage, wood, non-insulated, fire-protectedm2</t>
  </si>
  <si>
    <t>gas boiler productionRoWgas boilerunit</t>
  </si>
  <si>
    <t>gas boiler production</t>
  </si>
  <si>
    <t>gas boiler</t>
  </si>
  <si>
    <t>gas boiler productionRERgas boilerunit</t>
  </si>
  <si>
    <t>gas motor production, 206kWRoWgas motor, 206kWunit</t>
  </si>
  <si>
    <t>gas motor production, 206kW</t>
  </si>
  <si>
    <t>gas motor, 206kW</t>
  </si>
  <si>
    <t>gas motor production, 206kWRERgas motor, 206kWunit</t>
  </si>
  <si>
    <t>gas motor production, mini CHP plantCHgas motor, mini CHP plantunit</t>
  </si>
  <si>
    <t>gas motor production, mini CHP plant</t>
  </si>
  <si>
    <t>gas motor, mini CHP plant</t>
  </si>
  <si>
    <t>gas motor production, mini CHP plantRoWgas motor, mini CHP plantunit</t>
  </si>
  <si>
    <t>gas power plant construction, 100MW electricalRoWgas power plant, 100MW electricalunit</t>
  </si>
  <si>
    <t>gas power plant construction, 100MW electrical</t>
  </si>
  <si>
    <t>gas power plant, 100MW electrical</t>
  </si>
  <si>
    <t>gas power plant construction, 100MW electricalRERgas power plant, 100MW electricalunit</t>
  </si>
  <si>
    <t>gas power plant construction, 300MW electricalGLOgas power plant, 300MW electricalunit</t>
  </si>
  <si>
    <t>gas power plant construction, 300MW electrical</t>
  </si>
  <si>
    <t>gas power plant, 300MW electrical</t>
  </si>
  <si>
    <t>gas power plant construction, combined cycle, 400MW electricalRoWgas power plant, combined cycle, 400MW electricalunit</t>
  </si>
  <si>
    <t>gas power plant construction, combined cycle, 400MW electrical</t>
  </si>
  <si>
    <t>gas power plant, combined cycle, 400MW electrical</t>
  </si>
  <si>
    <t>gas power plant construction, combined cycle, 400MW electricalRERgas power plant, combined cycle, 400MW electricalunit</t>
  </si>
  <si>
    <t>gas turbine construction, 10MW electricalRoWgas turbine, 10MW electricalunit</t>
  </si>
  <si>
    <t>gas turbine construction, 10MW electrical</t>
  </si>
  <si>
    <t>gas turbine, 10MW electrical</t>
  </si>
  <si>
    <t>gas turbine construction, 10MW electricalRERgas turbine, 10MW electricalunit</t>
  </si>
  <si>
    <t>gas turbine construction, 80MW electrical, for compressed air energy storageGLOgas turbine, 80MW, for compressed air energy storageunit</t>
  </si>
  <si>
    <t>gas turbine construction, 80MW electrical, for compressed air energy storage</t>
  </si>
  <si>
    <t>gas turbine, 80MW, for compressed air energy storage</t>
  </si>
  <si>
    <t>generator production, 200kW electricalRoWgenerator, 200kW electricalunit</t>
  </si>
  <si>
    <t>generator production, 200kW electrical</t>
  </si>
  <si>
    <t>generator, 200kW electrical</t>
  </si>
  <si>
    <t>generator production, 200kW electricalRERgenerator, 200kW electricalunit</t>
  </si>
  <si>
    <t>generator production, mini CHP plantCHgenerator, mini CHP plantunit</t>
  </si>
  <si>
    <t>generator production, mini CHP plant</t>
  </si>
  <si>
    <t>generator, mini CHP plant</t>
  </si>
  <si>
    <t>generator production, mini CHP plantRoWgenerator, mini CHP plantunit</t>
  </si>
  <si>
    <t>geothermal power plant constructionCHgeothermal power plant, 5.5MWelunit</t>
  </si>
  <si>
    <t>geothermal power plant construction</t>
  </si>
  <si>
    <t>geothermal power plant, 5.5MWel</t>
  </si>
  <si>
    <t>geothermal power plant constructionCRgeothermal power plant, 5.5MWelunit</t>
  </si>
  <si>
    <t>geothermal power plant constructionISgeothermal power plant, 5.5MWelunit</t>
  </si>
  <si>
    <t>geothermal power plant constructionKEgeothermal power plant, 5.5MWelunit</t>
  </si>
  <si>
    <t>geothermal power plant constructionNIgeothermal power plant, 5.5MWelunit</t>
  </si>
  <si>
    <t>geothermal power plant constructionNZgeothermal power plant, 5.5MWelunit</t>
  </si>
  <si>
    <t>geothermal power plant constructionPHgeothermal power plant, 5.5MWelunit</t>
  </si>
  <si>
    <t>geothermal power plant constructionRoWgeothermal power plant, 5.5MWelunit</t>
  </si>
  <si>
    <t>geothermal power plant constructionSVgeothermal power plant, 5.5MWelunit</t>
  </si>
  <si>
    <t>geothermal power plant construction, Hot-Dry-RockGLOgeothermal power plant, Hot-Dry-Rockunit</t>
  </si>
  <si>
    <t>geothermal power plant construction, Hot-Dry-Rock</t>
  </si>
  <si>
    <t>geothermal power plant, Hot-Dry-Rock</t>
  </si>
  <si>
    <t>geothermal power plant construction, undefined typeGLOgeothermal power plant, undefined typeunit</t>
  </si>
  <si>
    <t>geothermal power plant construction, undefined type</t>
  </si>
  <si>
    <t>geothermal power plant, undefined type</t>
  </si>
  <si>
    <t>glass cullet supply, for Saint-Gobain ISOVER SAGLOglass cullet, for Saint-Gobain ISOVER SAkg</t>
  </si>
  <si>
    <t>glass cullet supply, for Saint-Gobain ISOVER SA</t>
  </si>
  <si>
    <t>glass cullet, for Saint-Gobain ISOVER SA</t>
  </si>
  <si>
    <t>glass cullet supply, from fluorescent lamps, for Saint-Gobain ISOVER SAGLOglass cullet, from fluorescent lamps treatmentkg</t>
  </si>
  <si>
    <t>glass cullet supply, from fluorescent lamps, for Saint-Gobain ISOVER SA</t>
  </si>
  <si>
    <t>glass cullet, from fluorescent lamps treatment</t>
  </si>
  <si>
    <t>glass cullet, for Saint-Gobain ISOVER SA, Recycled Content cut-offGLOglass cullet, for Saint-Gobain ISOVER SAkg</t>
  </si>
  <si>
    <t>glass cullet, for Saint-Gobain ISOVER SA, Recycled Content cut-off</t>
  </si>
  <si>
    <t>glass cullet, sorted, Recycled Content cut-offGLOglass cullet, sortedkg</t>
  </si>
  <si>
    <t>glass cullet, sorted, Recycled Content cut-off</t>
  </si>
  <si>
    <t>glass cullet, sorted</t>
  </si>
  <si>
    <t>glass etching factory constructionDKglass etching factoryunit</t>
  </si>
  <si>
    <t>glass etching factory construction</t>
  </si>
  <si>
    <t>glass etching factory</t>
  </si>
  <si>
    <t>glass etching factory constructionRoWglass etching factoryunit</t>
  </si>
  <si>
    <t>glass fibre productionRoWglass fibrekg</t>
  </si>
  <si>
    <t>glass fibre production</t>
  </si>
  <si>
    <t>glass fibre</t>
  </si>
  <si>
    <t>glass fibre productionRERglass fibrekg</t>
  </si>
  <si>
    <t>glass fibre reinforced plastic production, polyamide, injection mouldedRoWglass fibre reinforced plastic, polyamide, injection mouldedkg</t>
  </si>
  <si>
    <t>glass fibre reinforced plastic production, polyamide, injection moulded</t>
  </si>
  <si>
    <t>glass fibre reinforced plastic, polyamide, injection moulded</t>
  </si>
  <si>
    <t>glass fibre reinforced plastic production, polyamide, injection mouldedRERglass fibre reinforced plastic, polyamide, injection mouldedkg</t>
  </si>
  <si>
    <t>glass fibre reinforced plastic production, polyester resin, hand lay-upRoWglass fibre reinforced plastic, polyester resin, hand lay-upkg</t>
  </si>
  <si>
    <t>glass fibre reinforced plastic production, polyester resin, hand lay-up</t>
  </si>
  <si>
    <t>glass fibre reinforced plastic, polyester resin, hand lay-up</t>
  </si>
  <si>
    <t>glass fibre reinforced plastic production, polyester resin, hand lay-upRERglass fibre reinforced plastic, polyester resin, hand lay-upkg</t>
  </si>
  <si>
    <t>glass production, for liquid crystal displayGLOglass, for liquid crystal displaykg</t>
  </si>
  <si>
    <t>glass production, for liquid crystal display</t>
  </si>
  <si>
    <t>glass, for liquid crystal display</t>
  </si>
  <si>
    <t>glass tube factory constructionDEglass tube factoryunit</t>
  </si>
  <si>
    <t>glass tube factory construction</t>
  </si>
  <si>
    <t>glass tube factory</t>
  </si>
  <si>
    <t>glass tube factory constructionRoWglass tube factoryunit</t>
  </si>
  <si>
    <t>glass tube production, borosilicateDEglass tube, borosilicatekg</t>
  </si>
  <si>
    <t>glass tube production, borosilicate</t>
  </si>
  <si>
    <t>glass tube, borosilicate</t>
  </si>
  <si>
    <t>glass tube production, borosilicateRoWglass tube, borosilicatekg</t>
  </si>
  <si>
    <t>glass wool mat productionCA-QCglass wool matkg</t>
  </si>
  <si>
    <t>glass wool mat production</t>
  </si>
  <si>
    <t>glass wool mat</t>
  </si>
  <si>
    <t>glass wool mat productionCHglass wool matkg</t>
  </si>
  <si>
    <t>glass wool mat productionRoWglass wool matkg</t>
  </si>
  <si>
    <t>glass wool mat production, with phenolic binder, uncoated, Saint-Gobain ISOVER SACHglass wool mat, uncoated, Saint-Gobain ISOVER SAkg</t>
  </si>
  <si>
    <t>glass wool mat production, with phenolic binder, uncoated, Saint-Gobain ISOVER SA</t>
  </si>
  <si>
    <t>glass wool mat, uncoated, Saint-Gobain ISOVER SA</t>
  </si>
  <si>
    <t>glass wool mat production, with plant-based binder, uncoated, Saint-Gobain ISOVER SACHglass wool mat, uncoated, Saint-Gobain ISOVER SAkg</t>
  </si>
  <si>
    <t>glass wool mat production, with plant-based binder, uncoated, Saint-Gobain ISOVER SA</t>
  </si>
  <si>
    <t>glass wool mat production, without culletGLOglass wool matkg</t>
  </si>
  <si>
    <t>glass wool mat production, without cullet</t>
  </si>
  <si>
    <t>glazing production, double, U&lt;1.1 W/m2KRoWglazing, double, U&lt;1.1 W/m2Km2</t>
  </si>
  <si>
    <t>glazing production, double, U&lt;1.1 W/m2K</t>
  </si>
  <si>
    <t>glazing, double, U&lt;1.1 W/m2K</t>
  </si>
  <si>
    <t>glazing production, double, U&lt;1.1 W/m2KRERglazing, double, U&lt;1.1 W/m2Km2</t>
  </si>
  <si>
    <t>glazing production, double, U&lt;1.1 W/m2K, laminated safety glassRoWglazing, double, U&lt;1.1 W/m2K, laminated safety glassm2</t>
  </si>
  <si>
    <t>glazing production, double, U&lt;1.1 W/m2K, laminated safety glass</t>
  </si>
  <si>
    <t>glazing, double, U&lt;1.1 W/m2K, laminated safety glass</t>
  </si>
  <si>
    <t>glazing production, double, U&lt;1.1 W/m2K, laminated safety glassRERglazing, double, U&lt;1.1 W/m2K, laminated safety glassm2</t>
  </si>
  <si>
    <t>glazing production, triple, U&lt;0.5 W/m2KRoWglazing, triple, U&lt;0.5 W/m2Km2</t>
  </si>
  <si>
    <t>glazing production, triple, U&lt;0.5 W/m2K</t>
  </si>
  <si>
    <t>glazing, triple, U&lt;0.5 W/m2K</t>
  </si>
  <si>
    <t>glazing production, triple, U&lt;0.5 W/m2KRERglazing, triple, U&lt;0.5 W/m2Km2</t>
  </si>
  <si>
    <t>glider production, electric scooterGLOglider, for electric scooterkg</t>
  </si>
  <si>
    <t>glider production, electric scooter</t>
  </si>
  <si>
    <t>glider, for electric scooter</t>
  </si>
  <si>
    <t>glider production, passenger carGLOglider, passenger carkg</t>
  </si>
  <si>
    <t>glider production, passenger car</t>
  </si>
  <si>
    <t>glider, passenger car</t>
  </si>
  <si>
    <t>glucose productionRoWglucosekg</t>
  </si>
  <si>
    <t>glucose production</t>
  </si>
  <si>
    <t>glucose</t>
  </si>
  <si>
    <t>glucose productionRERglucosekg</t>
  </si>
  <si>
    <t>glued laminated timber production, MUF-glueCHglued laminated timber, MUF-gluem3</t>
  </si>
  <si>
    <t>glued laminated timber production, MUF-glue</t>
  </si>
  <si>
    <t>glued laminated timber, MUF-glue</t>
  </si>
  <si>
    <t>glued laminated timber production, MUF-glueCHresidual wood, drym3</t>
  </si>
  <si>
    <t>glued laminated timber production, MUF-glueCHshavings, softwood, loose, measured as dry masskg</t>
  </si>
  <si>
    <t>shavings, softwood, loose, measured as dry mass</t>
  </si>
  <si>
    <t>glued laminated timber production, PUR-glueCHglued laminated timber, PUR-gluem3</t>
  </si>
  <si>
    <t>glued laminated timber production, PUR-glue</t>
  </si>
  <si>
    <t>glued laminated timber, PUR-glue</t>
  </si>
  <si>
    <t>glued laminated timber production, PUR-glueCHresidual wood, drym3</t>
  </si>
  <si>
    <t>glued laminated timber production, PUR-glueCHshavings, softwood, loose, measured as dry masskg</t>
  </si>
  <si>
    <t>glued laminated timber production, average glue mixCA-QCglued laminated timber, average glue mixm3</t>
  </si>
  <si>
    <t>glued laminated timber production, average glue mix</t>
  </si>
  <si>
    <t>glued laminated timber, average glue mix</t>
  </si>
  <si>
    <t>glued laminated timber production, average glue mixCA-QCresidual wood, drym3</t>
  </si>
  <si>
    <t>glued laminated timber production, average glue mixEurope without Switzerlandglued laminated timber, average glue mixm3</t>
  </si>
  <si>
    <t>glued laminated timber production, average glue mixEurope without Switzerlandwood chips, dry, measured as dry masskg</t>
  </si>
  <si>
    <t>glued laminated timber production, average glue mixRoWglued laminated timber, average glue mixm3</t>
  </si>
  <si>
    <t>glued laminated timber production, average glue mixRoWwood chips, dry, measured as dry masskg</t>
  </si>
  <si>
    <t>glued solid timber productionRoWglued solid timberm3</t>
  </si>
  <si>
    <t>glued solid timber production</t>
  </si>
  <si>
    <t>glued solid timber</t>
  </si>
  <si>
    <t>glued solid timber productionRoWwood chips, dry, measured as dry masskg</t>
  </si>
  <si>
    <t>glued solid timber productionRERglued solid timberm3</t>
  </si>
  <si>
    <t>glued solid timber productionRERwood chips, dry, measured as dry masskg</t>
  </si>
  <si>
    <t>gluing mill constructionRoWgluing millunit</t>
  </si>
  <si>
    <t>gluing mill construction</t>
  </si>
  <si>
    <t>gluing mill</t>
  </si>
  <si>
    <t>gluing mill constructionRERgluing millunit</t>
  </si>
  <si>
    <t>glycerin distillate bottom, Recycled Content cut-offGLOglycerin distillate bottomkg</t>
  </si>
  <si>
    <t>glycerin distillate bottom, Recycled Content cut-off</t>
  </si>
  <si>
    <t>glycerin distillate bottom</t>
  </si>
  <si>
    <t>glycerine production, from epichlorohydrinRoWglycerinekg</t>
  </si>
  <si>
    <t>glycerine production, from epichlorohydrin</t>
  </si>
  <si>
    <t>glycerine production, from epichlorohydrinRERglycerinekg</t>
  </si>
  <si>
    <t>glycine productionRoWglycinekg</t>
  </si>
  <si>
    <t>glycine production</t>
  </si>
  <si>
    <t>glycine</t>
  </si>
  <si>
    <t>glycine productionRERglycinekg</t>
  </si>
  <si>
    <t>glyoxal productionRoWglyoxalkg</t>
  </si>
  <si>
    <t>glyoxal production</t>
  </si>
  <si>
    <t>glyoxal</t>
  </si>
  <si>
    <t>glyoxal productionRERglyoxalkg</t>
  </si>
  <si>
    <t>glyphosate productionRoWglyphosatekg</t>
  </si>
  <si>
    <t>glyphosate production</t>
  </si>
  <si>
    <t>glyphosate</t>
  </si>
  <si>
    <t>glyphosate productionRERglyphosatekg</t>
  </si>
  <si>
    <t>gold mine operation and gold production, unrefinedRoWgold, unrefinedkg</t>
  </si>
  <si>
    <t>gold mine operation and gold production, unrefined</t>
  </si>
  <si>
    <t>gold, unrefined</t>
  </si>
  <si>
    <t>gold mine operation and gold production, unrefinedZAgold, unrefinedkg</t>
  </si>
  <si>
    <t>gold mine operation and refiningSEcopper, cathodekg</t>
  </si>
  <si>
    <t>gold mine operation and refining</t>
  </si>
  <si>
    <t>gold mine operation and refiningSEgoldkg</t>
  </si>
  <si>
    <t>gold</t>
  </si>
  <si>
    <t>gold mine operation and refiningSEleadkg</t>
  </si>
  <si>
    <t>gold mine operation and refiningSEsilverkg</t>
  </si>
  <si>
    <t>silver</t>
  </si>
  <si>
    <t>gold mine operation and refiningSEzinckg</t>
  </si>
  <si>
    <t>gold mine operation with extractionPEgold-silver, ingotkg</t>
  </si>
  <si>
    <t>gold mine operation with extraction</t>
  </si>
  <si>
    <t>gold-silver, ingot</t>
  </si>
  <si>
    <t>gold productionAUgoldkg</t>
  </si>
  <si>
    <t>gold production</t>
  </si>
  <si>
    <t>gold productionCAgoldkg</t>
  </si>
  <si>
    <t>gold productionTZgoldkg</t>
  </si>
  <si>
    <t>gold productionUSgoldkg</t>
  </si>
  <si>
    <t>gold refinery operationRoWgoldkg</t>
  </si>
  <si>
    <t>gold refinery operation</t>
  </si>
  <si>
    <t>gold refinery operationZAgoldkg</t>
  </si>
  <si>
    <t>gold-silver mine operation and beneficiationCA-QCcopper concentrate, sulfide orekg</t>
  </si>
  <si>
    <t>gold-silver mine operation and beneficiation</t>
  </si>
  <si>
    <t>gold-silver mine operation and beneficiationCA-QCgold-silver, ingotkg</t>
  </si>
  <si>
    <t>gold-silver mine operation and beneficiationCA-QClead concentratekg</t>
  </si>
  <si>
    <t>gold-silver mine operation and beneficiationCA-QCzinc concentratekg</t>
  </si>
  <si>
    <t>gold-silver mine operation with refineryCA-QCgoldkg</t>
  </si>
  <si>
    <t>gold-silver mine operation with refinery</t>
  </si>
  <si>
    <t>gold-silver mine operation with refineryCA-QCsilverkg</t>
  </si>
  <si>
    <t>gold-silver mine operation with refineryRoWgoldkg</t>
  </si>
  <si>
    <t>gold-silver mine operation with refineryRoWsilverkg</t>
  </si>
  <si>
    <t>gold-silver mine operation with refineryPGgoldkg</t>
  </si>
  <si>
    <t>PG</t>
  </si>
  <si>
    <t>gold-silver mine operation with refineryPGsilverkg</t>
  </si>
  <si>
    <t>goods wagon productionRoWgoods wagonunit</t>
  </si>
  <si>
    <t>goods wagon production</t>
  </si>
  <si>
    <t>goods wagon</t>
  </si>
  <si>
    <t>goods wagon productionRERgoods wagonunit</t>
  </si>
  <si>
    <t>granulated blast furnace slag productionBRgranulated blast furnace slagkg</t>
  </si>
  <si>
    <t>granulated blast furnace slag production</t>
  </si>
  <si>
    <t>granulated blast furnace slag</t>
  </si>
  <si>
    <t>granulated blast furnace slag to generic market for supplementary cementitious materialsBRsupplementary cementitious materialskg</t>
  </si>
  <si>
    <t>granulated blast furnace slag to generic market for supplementary cementitious materials</t>
  </si>
  <si>
    <t>grape productionRoWgrapekg</t>
  </si>
  <si>
    <t>grape production</t>
  </si>
  <si>
    <t>grape</t>
  </si>
  <si>
    <t>grape productionINgrapekg</t>
  </si>
  <si>
    <t>graphic paper production, 100% recycledRoWgraphic paper, 100% recycledkg</t>
  </si>
  <si>
    <t>graphic paper production, 100% recycled</t>
  </si>
  <si>
    <t>graphic paper, 100% recycled</t>
  </si>
  <si>
    <t>graphic paper production, 100% recycledRERgraphic paper, 100% recycledkg</t>
  </si>
  <si>
    <t>graphite productionRoWgraphitekg</t>
  </si>
  <si>
    <t>graphite production</t>
  </si>
  <si>
    <t>graphite</t>
  </si>
  <si>
    <t>graphite productionRERgraphitekg</t>
  </si>
  <si>
    <t>graphite production, battery gradeCNgraphite, battery gradekg</t>
  </si>
  <si>
    <t>graphite production, battery grade</t>
  </si>
  <si>
    <t>graphite, battery grade</t>
  </si>
  <si>
    <t>graphite production, battery gradeRoWgraphite, battery gradekg</t>
  </si>
  <si>
    <t>grass fibre to generic market for energy feedGLOenergy feed, grossMJ</t>
  </si>
  <si>
    <t>grass fibre to generic market for energy feed</t>
  </si>
  <si>
    <t>grass production, Swiss integrated production, intensiveCHgrass, Swiss integrated productionkg</t>
  </si>
  <si>
    <t>grass production, Swiss integrated production, intensive</t>
  </si>
  <si>
    <t>grass, Swiss integrated production</t>
  </si>
  <si>
    <t>grass production, organic, intensiveCHgrass, organickg</t>
  </si>
  <si>
    <t>grass production, organic, intensive</t>
  </si>
  <si>
    <t>grass, organic</t>
  </si>
  <si>
    <t>grass production, organic, intensiveRoWgrass, organickg</t>
  </si>
  <si>
    <t>grass production, permanent grassland, Swiss integrated production, extensiveCHgrass, Swiss integrated productionkg</t>
  </si>
  <si>
    <t>grass production, permanent grassland, Swiss integrated production, extensive</t>
  </si>
  <si>
    <t>grass production, permanent grassland, Swiss integrated production, intensiveCHgrass, Swiss integrated productionkg</t>
  </si>
  <si>
    <t>grass production, permanent grassland, Swiss integrated production, intensive</t>
  </si>
  <si>
    <t>grass production, permanent grassland, organic, extensiveCHgrass, organickg</t>
  </si>
  <si>
    <t>grass production, permanent grassland, organic, extensive</t>
  </si>
  <si>
    <t>grass production, permanent grassland, organic, extensiveRoWgrass, organickg</t>
  </si>
  <si>
    <t>grass production, permanent grassland, organic, intensiveCHgrass, organickg</t>
  </si>
  <si>
    <t>grass production, permanent grassland, organic, intensive</t>
  </si>
  <si>
    <t>grass production, permanent grassland, organic, intensiveRoWgrass, organickg</t>
  </si>
  <si>
    <t>grass seed production, Swiss integrated production, at farmCHgrass seed, Swiss integrated production, at farmkg</t>
  </si>
  <si>
    <t>grass seed production, Swiss integrated production, at farm</t>
  </si>
  <si>
    <t>grass seed, Swiss integrated production, at farm</t>
  </si>
  <si>
    <t>grass seed production, Swiss integrated production, for sowingCHgrass seed, Swiss integrated production, for sowingkg</t>
  </si>
  <si>
    <t>grass seed production, Swiss integrated production, for sowing</t>
  </si>
  <si>
    <t>grass seed, Swiss integrated production, for sowing</t>
  </si>
  <si>
    <t>grass seed production, organic, for sowingCHgrass seed, organic, for sowingkg</t>
  </si>
  <si>
    <t>grass seed production, organic, for sowing</t>
  </si>
  <si>
    <t>grass seed, organic, for sowing</t>
  </si>
  <si>
    <t>grass seed production, organic, for sowingRoWgrass seed, organic, for sowingkg</t>
  </si>
  <si>
    <t>grass silage production, Swiss integrated production, intensiveCHgrass silage, Swiss integrated productionkg</t>
  </si>
  <si>
    <t>grass silage production, Swiss integrated production, intensive</t>
  </si>
  <si>
    <t>grass silage, Swiss integrated production</t>
  </si>
  <si>
    <t>grass silage production, organicCHgrass silage, organickg</t>
  </si>
  <si>
    <t>grass silage production, organic</t>
  </si>
  <si>
    <t>grass silage, organic</t>
  </si>
  <si>
    <t>gravel and sand quarry operationCHgravel, roundkg</t>
  </si>
  <si>
    <t>gravel and sand quarry operation</t>
  </si>
  <si>
    <t>gravel, round</t>
  </si>
  <si>
    <t>gravel and sand quarry operationCHsandkg</t>
  </si>
  <si>
    <t>sand</t>
  </si>
  <si>
    <t>gravel and sand quarry operationRoWgravel, roundkg</t>
  </si>
  <si>
    <t>gravel and sand quarry operationRoWsandkg</t>
  </si>
  <si>
    <t>gravel production, crushedBRgravel, crushedkg</t>
  </si>
  <si>
    <t>gravel production, crushed</t>
  </si>
  <si>
    <t>gravel, crushed</t>
  </si>
  <si>
    <t>gravel production, crushedCA-QCgravel, crushedkg</t>
  </si>
  <si>
    <t>gravel production, crushedCHgravel, crushedkg</t>
  </si>
  <si>
    <t>gravel production, crushedRoWgravel, crushedkg</t>
  </si>
  <si>
    <t>gravel production, crushedINgravel, crushedkg</t>
  </si>
  <si>
    <t>gravel/sand quarry constructionCHgravel/sand quarry infrastructureunit</t>
  </si>
  <si>
    <t>gravel/sand quarry construction</t>
  </si>
  <si>
    <t>gravel/sand quarry infrastructure</t>
  </si>
  <si>
    <t>gravel/sand quarry constructionRoWgravel/sand quarry infrastructureunit</t>
  </si>
  <si>
    <t>green asparagus productionGLOgreen asparaguskg</t>
  </si>
  <si>
    <t>green asparagus production</t>
  </si>
  <si>
    <t>green asparagus</t>
  </si>
  <si>
    <t>green manure growing, Swiss integrated production, until AprilCHgreen manure, Swiss integrated production, until Aprilha</t>
  </si>
  <si>
    <t>green manure growing, Swiss integrated production, until April</t>
  </si>
  <si>
    <t>green manure, Swiss integrated production, until April</t>
  </si>
  <si>
    <t>green manure growing, Swiss integrated production, until FebruaryCHgreen manure, Swiss integrated production, until Februaryha</t>
  </si>
  <si>
    <t>green manure growing, Swiss integrated production, until February</t>
  </si>
  <si>
    <t>green manure, Swiss integrated production, until February</t>
  </si>
  <si>
    <t>green manure growing, Swiss integrated production, until JanuaryCHgreen manure, Swiss integrated production, until Januaryha</t>
  </si>
  <si>
    <t>green manure growing, Swiss integrated production, until January</t>
  </si>
  <si>
    <t>green manure, Swiss integrated production, until January</t>
  </si>
  <si>
    <t>green manure growing, Swiss integrated production, until MarchCHgreen manure, Swiss integrated production, until Marchha</t>
  </si>
  <si>
    <t>green manure growing, Swiss integrated production, until March</t>
  </si>
  <si>
    <t>green manure, Swiss integrated production, until March</t>
  </si>
  <si>
    <t>green manure growing, organic, until AprilCHgreen manure, organic, until Aprilha</t>
  </si>
  <si>
    <t>green manure growing, organic, until April</t>
  </si>
  <si>
    <t>green manure, organic, until April</t>
  </si>
  <si>
    <t>green manure growing, organic, until AprilRoWgreen manure, organic, until Aprilha</t>
  </si>
  <si>
    <t>green manure growing, organic, until FebruaryCHgreen manure, organic, until Februaryha</t>
  </si>
  <si>
    <t>green manure growing, organic, until February</t>
  </si>
  <si>
    <t>green manure, organic, until February</t>
  </si>
  <si>
    <t>green manure growing, organic, until FebruaryRoWgreen manure, organic, until Februaryha</t>
  </si>
  <si>
    <t>green manure growing, organic, until JanuaryCHgreen manure, organic, until Januaryha</t>
  </si>
  <si>
    <t>green manure growing, organic, until January</t>
  </si>
  <si>
    <t>green manure, organic, until January</t>
  </si>
  <si>
    <t>green manure growing, organic, until JanuaryRoWgreen manure, organic, until Januaryha</t>
  </si>
  <si>
    <t>green manure growing, organic, until MarchCHgreen manure, organic, until Marchha</t>
  </si>
  <si>
    <t>green manure growing, organic, until March</t>
  </si>
  <si>
    <t>green manure, organic, until March</t>
  </si>
  <si>
    <t>green manure growing, organic, until MarchRoWgreen manure, organic, until Marchha</t>
  </si>
  <si>
    <t>greenhouse construction, glass walls and roof, metal tubesFRgreenhouse, glass walls and roofm2*year</t>
  </si>
  <si>
    <t>greenhouse construction, glass walls and roof, metal tubes</t>
  </si>
  <si>
    <t>greenhouse, glass walls and roof</t>
  </si>
  <si>
    <t>m2*year</t>
  </si>
  <si>
    <t>greenhouse construction, glass walls and roof, metal tubesRoWgreenhouse, glass walls and roofm2*year</t>
  </si>
  <si>
    <t>greenhouse construction, glass walls and roof, plastic tubesFRgreenhouse, glass walls and roofm2*year</t>
  </si>
  <si>
    <t>greenhouse construction, glass walls and roof, plastic tubes</t>
  </si>
  <si>
    <t>greenhouse construction, glass walls and roof, plastic tubesRoWgreenhouse, glass walls and roofm2*year</t>
  </si>
  <si>
    <t>greenhouse construction, plastic walls and roof, metal tubesFRgreenhouse, plastic walls and roofm2*year</t>
  </si>
  <si>
    <t>greenhouse construction, plastic walls and roof, metal tubes</t>
  </si>
  <si>
    <t>greenhouse, plastic walls and roof</t>
  </si>
  <si>
    <t>greenhouse construction, plastic walls and roof, metal tubesRoWgreenhouse, plastic walls and roofm2*year</t>
  </si>
  <si>
    <t>greenhouse construction, plastic walls and roof, plastic tubesFRgreenhouse, plastic walls and roofm2*year</t>
  </si>
  <si>
    <t>greenhouse construction, plastic walls and roof, plastic tubes</t>
  </si>
  <si>
    <t>greenhouse construction, plastic walls and roof, plastic tubesRoWgreenhouse, plastic walls and roofm2*year</t>
  </si>
  <si>
    <t>ground granulated blast furnace slag productionRoWground granulated blast furnace slagkg</t>
  </si>
  <si>
    <t>ground granulated blast furnace slag production</t>
  </si>
  <si>
    <t>ground granulated blast furnace slag</t>
  </si>
  <si>
    <t>ground granulated blast furnace slag productionINground granulated blast furnace slagkg</t>
  </si>
  <si>
    <t>ground granulated blast furnace slag productionUSground granulated blast furnace slagkg</t>
  </si>
  <si>
    <t>ground granulated blast furnace slag productionZAground granulated blast furnace slagkg</t>
  </si>
  <si>
    <t>ground granulated blast furnace slag to generic market for supplementary cementitious materialsRoWsupplementary cementitious materialskg</t>
  </si>
  <si>
    <t>ground granulated blast furnace slag to generic market for supplementary cementitious materials</t>
  </si>
  <si>
    <t>ground granulated blast furnace slag to generic market for supplementary cementitious materialsINsupplementary cementitious materialskg</t>
  </si>
  <si>
    <t>ground granulated blast furnace slag to generic market for supplementary cementitious materialsUSsupplementary cementitious materialskg</t>
  </si>
  <si>
    <t>ground granulated blast furnace slag to generic market for supplementary cementitious materialsZAsupplementary cementitious materialskg</t>
  </si>
  <si>
    <t>gypsum fibreboard productionCHgypsum fibreboardkg</t>
  </si>
  <si>
    <t>gypsum fibreboard production</t>
  </si>
  <si>
    <t>gypsum fibreboard</t>
  </si>
  <si>
    <t>gypsum fibreboard productionRoWgypsum fibreboardkg</t>
  </si>
  <si>
    <t>gypsum plasterboard productionCHgypsum plasterboardkg</t>
  </si>
  <si>
    <t>gypsum plasterboard production</t>
  </si>
  <si>
    <t>gypsum plasterboard</t>
  </si>
  <si>
    <t>gypsum plasterboard productionRoWgypsum plasterboardkg</t>
  </si>
  <si>
    <t>gypsum quarry operationCHanhydrite rockkg</t>
  </si>
  <si>
    <t>gypsum quarry operation</t>
  </si>
  <si>
    <t>anhydrite rock</t>
  </si>
  <si>
    <t>gypsum quarry operationCHgypsum, mineralkg</t>
  </si>
  <si>
    <t>gypsum, mineral</t>
  </si>
  <si>
    <t>gypsum quarry operationRoWanhydrite rockkg</t>
  </si>
  <si>
    <t>gypsum quarry operationRoWgypsum, mineralkg</t>
  </si>
  <si>
    <t>gypsum quarry operationINanhydrite rockkg</t>
  </si>
  <si>
    <t>gypsum quarry operationINgypsum, mineralkg</t>
  </si>
  <si>
    <t>gypsum quarry operationZAanhydrite rockkg</t>
  </si>
  <si>
    <t>gypsum quarry operationZAgypsum, mineralkg</t>
  </si>
  <si>
    <t>hafnium sponge production, from hafnium tetrachlorideFRhafnium spongekg</t>
  </si>
  <si>
    <t>hafnium sponge production, from hafnium tetrachloride</t>
  </si>
  <si>
    <t>hafnium sponge</t>
  </si>
  <si>
    <t>hafnium sponge production, from hafnium tetrachlorideRoWhafnium spongekg</t>
  </si>
  <si>
    <t>hafnium sponge production, from hafnium tetrachlorideUShafnium spongekg</t>
  </si>
  <si>
    <t>hair dryer productionGLOhair dryerunit</t>
  </si>
  <si>
    <t>hair dryer production</t>
  </si>
  <si>
    <t>hair dryer</t>
  </si>
  <si>
    <t>hake, capture by long liner and landing whole, freshRoWdemersal fish, freshkg</t>
  </si>
  <si>
    <t>hake, capture by long liner and landing whole, fresh</t>
  </si>
  <si>
    <t>demersal fish, fresh</t>
  </si>
  <si>
    <t>hake, capture by long liner and landing whole, freshRoWlanded hake, freshkg</t>
  </si>
  <si>
    <t>landed hake, fresh</t>
  </si>
  <si>
    <t>hake, capture by long liner and landing whole, freshRERdemersal fish, freshkg</t>
  </si>
  <si>
    <t>hake, capture by long liner and landing whole, freshRERlanded hake, freshkg</t>
  </si>
  <si>
    <t>hake, capture by trawler and landing whole, freshESdemersal fish, freshkg</t>
  </si>
  <si>
    <t>hake, capture by trawler and landing whole, fresh</t>
  </si>
  <si>
    <t>hake, capture by trawler and landing whole, freshESlanded hake, freshkg</t>
  </si>
  <si>
    <t>hake, capture by trawler and landing whole, freshRoWdemersal fish, freshkg</t>
  </si>
  <si>
    <t>hake, capture by trawler and landing whole, freshRoWlanded hake, freshkg</t>
  </si>
  <si>
    <t>hake, capture by trawler and landing whole, freshNAdemersal fish, freshkg</t>
  </si>
  <si>
    <t>hake, capture by trawler and landing whole, freshNAlanded hake, freshkg</t>
  </si>
  <si>
    <t>hake, capture by trawler and landing whole, freshPEdemersal fish, freshkg</t>
  </si>
  <si>
    <t>hake, capture by trawler and landing whole, freshPElanded hake, freshkg</t>
  </si>
  <si>
    <t>hard chromium coating, electroplating, steel substrate, 0.14 mm thicknessGLOhard chromium coat, electroplating, steel substrate, 0.14 mm thicknessm2</t>
  </si>
  <si>
    <t>hard chromium coating, electroplating, steel substrate, 0.14 mm thickness</t>
  </si>
  <si>
    <t>hard chromium coat, electroplating, steel substrate, 0.14 mm thickness</t>
  </si>
  <si>
    <t>hard coal briquettes factory constructionRoWhard coal briquettes factoryunit</t>
  </si>
  <si>
    <t>hard coal briquettes factory construction</t>
  </si>
  <si>
    <t>hard coal briquettes factory</t>
  </si>
  <si>
    <t>hard coal briquettes factory constructionRERhard coal briquettes factoryunit</t>
  </si>
  <si>
    <t>hard coal briquettes productionRoWhard coal briquettesMJ</t>
  </si>
  <si>
    <t>hard coal briquettes production</t>
  </si>
  <si>
    <t>hard coal briquettes</t>
  </si>
  <si>
    <t>hard coal briquettes productionRERhard coal briquettesMJ</t>
  </si>
  <si>
    <t>hard coal coke factory constructionRoWhard coal coke factoryunit</t>
  </si>
  <si>
    <t>hard coal coke factory construction</t>
  </si>
  <si>
    <t>hard coal coke factory</t>
  </si>
  <si>
    <t>hard coal coke factory constructionRERhard coal coke factoryunit</t>
  </si>
  <si>
    <t>hard coal mine operationINhard coal, run-of-minekg</t>
  </si>
  <si>
    <t>hard coal mine operation</t>
  </si>
  <si>
    <t>hard coal, run-of-mine</t>
  </si>
  <si>
    <t>hard coal mine operation and hard coal preparationAUhard coalkg</t>
  </si>
  <si>
    <t>hard coal mine operation and hard coal preparation</t>
  </si>
  <si>
    <t>hard coal</t>
  </si>
  <si>
    <t>hard coal mine operation and hard coal preparationCNhard coalkg</t>
  </si>
  <si>
    <t>hard coal mine operation and hard coal preparationEurope, without Russia and Turkeyhard coalkg</t>
  </si>
  <si>
    <t>Europe, without Russia and Turkey</t>
  </si>
  <si>
    <t>hard coal mine operation and hard coal preparationIDhard coalkg</t>
  </si>
  <si>
    <t>hard coal mine operation and hard coal preparationRLAhard coalkg</t>
  </si>
  <si>
    <t>hard coal mine operation and hard coal preparationRNAhard coalkg</t>
  </si>
  <si>
    <t>hard coal mine operation and hard coal preparationRUhard coalkg</t>
  </si>
  <si>
    <t>hard coal mine operation and hard coal preparationRoWhard coalkg</t>
  </si>
  <si>
    <t>hard coal mine operation, open cast, draglineZAhard coal, run-of-minekg</t>
  </si>
  <si>
    <t>hard coal mine operation, open cast, dragline</t>
  </si>
  <si>
    <t>hard coal mine operation, open cast, truck and shovelZAhard coal, run-of-minekg</t>
  </si>
  <si>
    <t>hard coal mine operation, open cast, truck and shovel</t>
  </si>
  <si>
    <t>hard coal mine operation, undergroundZAhard coal, run-of-minekg</t>
  </si>
  <si>
    <t>hard coal mine operation, underground</t>
  </si>
  <si>
    <t>hard coal power plant construction, 100MWGLOhard coal power plantunit</t>
  </si>
  <si>
    <t>hard coal power plant construction, 100MW</t>
  </si>
  <si>
    <t>hard coal power plant</t>
  </si>
  <si>
    <t>hard coal power plant construction, 500MWGLOhard coal power plantunit</t>
  </si>
  <si>
    <t>hard coal power plant construction, 500MW</t>
  </si>
  <si>
    <t>hard coal preparationINhard coalkg</t>
  </si>
  <si>
    <t>hard coal preparation</t>
  </si>
  <si>
    <t>hard coal preparation plant constructionGLOhard coal preparation plantunit</t>
  </si>
  <si>
    <t>hard coal preparation plant construction</t>
  </si>
  <si>
    <t>hard coal preparation plant</t>
  </si>
  <si>
    <t>hard coal preparation, coal washingZAhard coalkg</t>
  </si>
  <si>
    <t>hard coal preparation, coal washing</t>
  </si>
  <si>
    <t>hard coal preparation, crushing and destoningZAhard coalkg</t>
  </si>
  <si>
    <t>hard coal preparation, crushing and destoning</t>
  </si>
  <si>
    <t>hard coal, import from AUCNhard coalkg</t>
  </si>
  <si>
    <t>hard coal, import from AU</t>
  </si>
  <si>
    <t>hard coal, import from AUEurope, without Russia and Turkeyhard coalkg</t>
  </si>
  <si>
    <t>hard coal, import from AUIDhard coalkg</t>
  </si>
  <si>
    <t>hard coal, import from AURLAhard coalkg</t>
  </si>
  <si>
    <t>hard coal, import from AURNAhard coalkg</t>
  </si>
  <si>
    <t>hard coal, import from AUZAhard coalkg</t>
  </si>
  <si>
    <t>hard coal, import from AustraliaINhard coalkg</t>
  </si>
  <si>
    <t>hard coal, import from Australia</t>
  </si>
  <si>
    <t>hard coal, import from IDCNhard coalkg</t>
  </si>
  <si>
    <t>hard coal, import from ID</t>
  </si>
  <si>
    <t>hard coal, import from IDEurope, without Russia and Turkeyhard coalkg</t>
  </si>
  <si>
    <t>hard coal, import from IDRLAhard coalkg</t>
  </si>
  <si>
    <t>hard coal, import from IDRNAhard coalkg</t>
  </si>
  <si>
    <t>hard coal, import from IndonesiaINhard coalkg</t>
  </si>
  <si>
    <t>hard coal, import from Indonesia</t>
  </si>
  <si>
    <t>hard coal, import from RLACNhard coalkg</t>
  </si>
  <si>
    <t>hard coal, import from RLA</t>
  </si>
  <si>
    <t>hard coal, import from RLAEurope, without Russia and Turkeyhard coalkg</t>
  </si>
  <si>
    <t>hard coal, import from RLAINhard coalkg</t>
  </si>
  <si>
    <t>hard coal, import from RLARNAhard coalkg</t>
  </si>
  <si>
    <t>hard coal, import from RNACNhard coalkg</t>
  </si>
  <si>
    <t>hard coal, import from RNA</t>
  </si>
  <si>
    <t>hard coal, import from RNAEurope, without Russia and Turkeyhard coalkg</t>
  </si>
  <si>
    <t>hard coal, import from RNAIDhard coalkg</t>
  </si>
  <si>
    <t>hard coal, import from RNAINhard coalkg</t>
  </si>
  <si>
    <t>hard coal, import from RNARLAhard coalkg</t>
  </si>
  <si>
    <t>hard coal, import from RNAZAhard coalkg</t>
  </si>
  <si>
    <t>hard coal, import from RUCNhard coalkg</t>
  </si>
  <si>
    <t>hard coal, import from RU</t>
  </si>
  <si>
    <t>hard coal, import from RUEurope, without Russia and Turkeyhard coalkg</t>
  </si>
  <si>
    <t>hard coal, import from RUINhard coalkg</t>
  </si>
  <si>
    <t>hard coal, import from ZAEurope, without Russia and Turkeyhard coalkg</t>
  </si>
  <si>
    <t>hard coal, import from ZA</t>
  </si>
  <si>
    <t>hard coal, import from ZAINhard coalkg</t>
  </si>
  <si>
    <t>hard coal, run-of-mine to market for hard coalINhard coalkg</t>
  </si>
  <si>
    <t>hard coal, run-of-mine to market for hard coal</t>
  </si>
  <si>
    <t>hard disk drive production, for desktop computerGLOhard disk drive, for desktop computerunit</t>
  </si>
  <si>
    <t>hard disk drive production, for desktop computer</t>
  </si>
  <si>
    <t>hard disk drive, for desktop computer</t>
  </si>
  <si>
    <t>hard disk drive production, for laptop computerGLOhard disk drive, for laptop computerunit</t>
  </si>
  <si>
    <t>hard disk drive production, for laptop computer</t>
  </si>
  <si>
    <t>hard disk drive, for laptop computer</t>
  </si>
  <si>
    <t>hardwood forestry, azobe, sustainable forest managementCMsawlog and veneer log, azobe, measured as solid wood under barkm3</t>
  </si>
  <si>
    <t>hardwood forestry, azobe, sustainable forest management</t>
  </si>
  <si>
    <t>sawlog and veneer log, azobe, measured as solid wood under bark</t>
  </si>
  <si>
    <t>hardwood forestry, azobe, sustainable forest managementRoWsawlog and veneer log, azobe, measured as solid wood under barkm3</t>
  </si>
  <si>
    <t>hardwood forestry, beech, sustainable forest managementDEcleft timber, measured as dry masskg</t>
  </si>
  <si>
    <t>hardwood forestry, beech, sustainable forest management</t>
  </si>
  <si>
    <t>hardwood forestry, beech, sustainable forest managementDEpulpwood, hardwood, measured as solid wood under barkm3</t>
  </si>
  <si>
    <t>pulpwood, hardwood, measured as solid wood under bark</t>
  </si>
  <si>
    <t>hardwood forestry, beech, sustainable forest managementDEsawlog and veneer log, hardwood, measured as solid wood under barkm3</t>
  </si>
  <si>
    <t>sawlog and veneer log, hardwood, measured as solid wood under bark</t>
  </si>
  <si>
    <t>hardwood forestry, beech, sustainable forest managementDEwood chips, wet, measured as dry masskg</t>
  </si>
  <si>
    <t>wood chips, wet, measured as dry mass</t>
  </si>
  <si>
    <t>hardwood forestry, beech, sustainable forest managementRoWcleft timber, measured as dry masskg</t>
  </si>
  <si>
    <t>hardwood forestry, beech, sustainable forest managementRoWpulpwood, hardwood, measured as solid wood under barkm3</t>
  </si>
  <si>
    <t>hardwood forestry, beech, sustainable forest managementRoWsawlog and veneer log, hardwood, measured as solid wood under barkm3</t>
  </si>
  <si>
    <t>hardwood forestry, beech, sustainable forest managementRoWwood chips, wet, measured as dry masskg</t>
  </si>
  <si>
    <t>hardwood forestry, birch, sustainable forest managementRoWbundle, energy wood, measured as dry masskg</t>
  </si>
  <si>
    <t>hardwood forestry, birch, sustainable forest management</t>
  </si>
  <si>
    <t>bundle, energy wood, measured as dry mass</t>
  </si>
  <si>
    <t>hardwood forestry, birch, sustainable forest managementRoWcleft timber, measured as dry masskg</t>
  </si>
  <si>
    <t>hardwood forestry, birch, sustainable forest managementRoWpulpwood, hardwood, measured as solid wood under barkm3</t>
  </si>
  <si>
    <t>hardwood forestry, birch, sustainable forest managementRoWsawlog and veneer log, hardwood, measured as solid wood under barkm3</t>
  </si>
  <si>
    <t>hardwood forestry, birch, sustainable forest managementRoWwood chips, wet, measured as dry masskg</t>
  </si>
  <si>
    <t>hardwood forestry, birch, sustainable forest managementSEbundle, energy wood, measured as dry masskg</t>
  </si>
  <si>
    <t>hardwood forestry, birch, sustainable forest managementSEcleft timber, measured as dry masskg</t>
  </si>
  <si>
    <t>hardwood forestry, birch, sustainable forest managementSEpulpwood, hardwood, measured as solid wood under barkm3</t>
  </si>
  <si>
    <t>hardwood forestry, birch, sustainable forest managementSEsawlog and veneer log, hardwood, measured as solid wood under barkm3</t>
  </si>
  <si>
    <t>hardwood forestry, birch, sustainable forest managementSEwood chips, wet, measured as dry masskg</t>
  </si>
  <si>
    <t>hardwood forestry, eucalyptus ssp., planted forest managementBR-GOcleft timber, measured as dry masskg</t>
  </si>
  <si>
    <t>hardwood forestry, eucalyptus ssp., planted forest management</t>
  </si>
  <si>
    <t>hardwood forestry, eucalyptus ssp., planted forest managementBR-MGcleft timber, measured as dry masskg</t>
  </si>
  <si>
    <t>hardwood forestry, eucalyptus ssp., planted forest managementBR-SPcleft timber, measured as dry masskg</t>
  </si>
  <si>
    <t>hardwood forestry, eucalyptus ssp., planted forest managementRoWcleft timber, measured as dry masskg</t>
  </si>
  <si>
    <t>hardwood forestry, eucalyptus ssp., sustainable forest managementRoWsawlog and veneer log, eucalyptus ssp., measured as solid wood under barkm3</t>
  </si>
  <si>
    <t>hardwood forestry, eucalyptus ssp., sustainable forest management</t>
  </si>
  <si>
    <t>sawlog and veneer log, eucalyptus ssp., measured as solid wood under bark</t>
  </si>
  <si>
    <t>hardwood forestry, eucalyptus ssp., sustainable forest managementTHsawlog and veneer log, eucalyptus ssp., measured as solid wood under barkm3</t>
  </si>
  <si>
    <t>hardwood forestry, meranti, sustainable forest managementRoWsawlog and veneer log, meranti, measured as solid wood under barkm3</t>
  </si>
  <si>
    <t>hardwood forestry, meranti, sustainable forest management</t>
  </si>
  <si>
    <t>sawlog and veneer log, meranti, measured as solid wood under bark</t>
  </si>
  <si>
    <t>hardwood forestry, meranti, sustainable forest managementMYsawlog and veneer log, meranti, measured as solid wood under barkm3</t>
  </si>
  <si>
    <t>hardwood forestry, mixed species, sustainable forest managementCHcleft timber, measured as dry masskg</t>
  </si>
  <si>
    <t>hardwood forestry, mixed species, sustainable forest management</t>
  </si>
  <si>
    <t>hardwood forestry, mixed species, sustainable forest managementCHpulpwood, hardwood, measured as solid wood under barkm3</t>
  </si>
  <si>
    <t>hardwood forestry, mixed species, sustainable forest managementCHsawlog and veneer log, hardwood, measured as solid wood under barkm3</t>
  </si>
  <si>
    <t>hardwood forestry, mixed species, sustainable forest managementCHwood chips, wet, measured as dry masskg</t>
  </si>
  <si>
    <t>hardwood forestry, oak, sustainable forest managementDEcleft timber, measured as dry masskg</t>
  </si>
  <si>
    <t>hardwood forestry, oak, sustainable forest management</t>
  </si>
  <si>
    <t>hardwood forestry, oak, sustainable forest managementDEpulpwood, hardwood, measured as solid wood under barkm3</t>
  </si>
  <si>
    <t>hardwood forestry, oak, sustainable forest managementDEsawlog and veneer log, hardwood, measured as solid wood under barkm3</t>
  </si>
  <si>
    <t>hardwood forestry, oak, sustainable forest managementDEwood chips, wet, measured as dry masskg</t>
  </si>
  <si>
    <t>hardwood forestry, oak, sustainable forest managementRoWcleft timber, measured as dry masskg</t>
  </si>
  <si>
    <t>hardwood forestry, oak, sustainable forest managementRoWpulpwood, hardwood, measured as solid wood under barkm3</t>
  </si>
  <si>
    <t>hardwood forestry, oak, sustainable forest managementRoWsawlog and veneer log, hardwood, measured as solid wood under barkm3</t>
  </si>
  <si>
    <t>hardwood forestry, oak, sustainable forest managementRoWwood chips, wet, measured as dry masskg</t>
  </si>
  <si>
    <t>harvester productionCHharvesterkg</t>
  </si>
  <si>
    <t>harvester production</t>
  </si>
  <si>
    <t>harvester</t>
  </si>
  <si>
    <t>harvester productionRoWharvesterkg</t>
  </si>
  <si>
    <t>harvesting, by complete harvester, beetsCHharvesting, by complete harvester, beetsha</t>
  </si>
  <si>
    <t>harvesting, by complete harvester, beets</t>
  </si>
  <si>
    <t>harvesting, by complete harvester, beetsRoWharvesting, by complete harvester, beetsha</t>
  </si>
  <si>
    <t>harvesting, by complete harvester, ground cropsCA-QCharvesting, by complete harvester, ground cropsha</t>
  </si>
  <si>
    <t>harvesting, by complete harvester, ground crops</t>
  </si>
  <si>
    <t>harvesting, by complete harvester, ground cropsCHharvesting, by complete harvester, ground cropsha</t>
  </si>
  <si>
    <t>harvesting, by complete harvester, ground cropsRoWharvesting, by complete harvester, ground cropsha</t>
  </si>
  <si>
    <t>harvesting, forestry harvesterRoWharvesting, forestry harvesterhour</t>
  </si>
  <si>
    <t>harvesting, forestry harvester</t>
  </si>
  <si>
    <t>harvesting, forestry harvesterRERharvesting, forestry harvesterhour</t>
  </si>
  <si>
    <t>harvesting, sugarcaneBRharvesting, sugarcaneha</t>
  </si>
  <si>
    <t>harvesting, sugarcane</t>
  </si>
  <si>
    <t>harvesting, sugarcaneRoWharvesting, sugarcaneha</t>
  </si>
  <si>
    <t>harvesting/bundling, energy wood harvesterRoWharvesting/bundling, energy wood harvesterhour</t>
  </si>
  <si>
    <t>harvesting/bundling, energy wood harvester</t>
  </si>
  <si>
    <t>harvesting/bundling, energy wood harvesterRERharvesting/bundling, energy wood harvesterhour</t>
  </si>
  <si>
    <t>hay productionCA-QChaykg</t>
  </si>
  <si>
    <t>hay production</t>
  </si>
  <si>
    <t>hay</t>
  </si>
  <si>
    <t>hay productionRoWhaykg</t>
  </si>
  <si>
    <t>hay production, Swiss integrated production, extensiveCHhay, Swiss integrated production, extensivekg</t>
  </si>
  <si>
    <t>hay production, Swiss integrated production, extensive</t>
  </si>
  <si>
    <t>hay, Swiss integrated production, extensive</t>
  </si>
  <si>
    <t>hay production, Swiss integrated production, intensiveCHhay, Swiss integrated production, intensivekg</t>
  </si>
  <si>
    <t>hay production, Swiss integrated production, intensive</t>
  </si>
  <si>
    <t>hay, Swiss integrated production, intensive</t>
  </si>
  <si>
    <t>hay production, organic, intensiveCHhay, organic, intensivekg</t>
  </si>
  <si>
    <t>hay production, organic, intensive</t>
  </si>
  <si>
    <t>hay, organic, intensive</t>
  </si>
  <si>
    <t>hay production, organic, intensiveRoWhay, organic, intensivekg</t>
  </si>
  <si>
    <t>haying, by rotary tedderCA-QChaying, by rotary tedderha</t>
  </si>
  <si>
    <t>haying, by rotary tedder</t>
  </si>
  <si>
    <t>haying, by rotary tedderCHhaying, by rotary tedderha</t>
  </si>
  <si>
    <t>haying, by rotary tedderRoWhaying, by rotary tedderha</t>
  </si>
  <si>
    <t>hazardous waste incineration facility constructionCHhazardous waste incineration facilityunit</t>
  </si>
  <si>
    <t>hazardous waste incineration facility construction</t>
  </si>
  <si>
    <t>hazardous waste incineration facility</t>
  </si>
  <si>
    <t>hazardous waste incineration facility constructionRoWhazardous waste incineration facilityunit</t>
  </si>
  <si>
    <t>heat and power co-generation unit construction, 160kW electrical, common components for heat+electricityRoWheat and power co-generation unit, 160kW electrical, common components for heat+electricityunit</t>
  </si>
  <si>
    <t>heat and power co-generation unit construction, 160kW electrical, common components for heat+electricity</t>
  </si>
  <si>
    <t>heat and power co-generation unit, 160kW electrical, common components for heat+electricity</t>
  </si>
  <si>
    <t>heat and power co-generation unit construction, 160kW electrical, common components for heat+electricityRERheat and power co-generation unit, 160kW electrical, common components for heat+electricityunit</t>
  </si>
  <si>
    <t>heat and power co-generation unit construction, 160kW electrical, components for electricity onlyRoWheat and power co-generation unit, 160kW electrical, components for electricity onlyunit</t>
  </si>
  <si>
    <t>heat and power co-generation unit construction, 160kW electrical, components for electricity only</t>
  </si>
  <si>
    <t>heat and power co-generation unit, 160kW electrical, components for electricity only</t>
  </si>
  <si>
    <t>heat and power co-generation unit construction, 160kW electrical, components for electricity onlyRERheat and power co-generation unit, 160kW electrical, components for electricity onlyunit</t>
  </si>
  <si>
    <t>heat and power co-generation unit construction, 160kW electrical, components for heat onlyRoWheat and power co-generation unit, 160kW electrical, components for heat onlyunit</t>
  </si>
  <si>
    <t>heat and power co-generation unit construction, 160kW electrical, components for heat only</t>
  </si>
  <si>
    <t>heat and power co-generation unit, 160kW electrical, components for heat only</t>
  </si>
  <si>
    <t>heat and power co-generation unit construction, 160kW electrical, components for heat onlyRERheat and power co-generation unit, 160kW electrical, components for heat onlyunit</t>
  </si>
  <si>
    <t>heat and power co-generation unit construction, 1MW electrical, common components for heat+electricityRoWheat and power co-generation unit, 1MW electrical, common components for heat+electricityunit</t>
  </si>
  <si>
    <t>heat and power co-generation unit construction, 1MW electrical, common components for heat+electricity</t>
  </si>
  <si>
    <t>heat and power co-generation unit, 1MW electrical, common components for heat+electricity</t>
  </si>
  <si>
    <t>heat and power co-generation unit construction, 1MW electrical, common components for heat+electricityRERheat and power co-generation unit, 1MW electrical, common components for heat+electricityunit</t>
  </si>
  <si>
    <t>heat and power co-generation unit construction, 1MW electrical, components for electricity onlyRoWheat and power co-generation unit, 1MW electrical, components for electricity onlyunit</t>
  </si>
  <si>
    <t>heat and power co-generation unit construction, 1MW electrical, components for electricity only</t>
  </si>
  <si>
    <t>heat and power co-generation unit, 1MW electrical, components for electricity only</t>
  </si>
  <si>
    <t>heat and power co-generation unit construction, 1MW electrical, components for electricity onlyRERheat and power co-generation unit, 1MW electrical, components for electricity onlyunit</t>
  </si>
  <si>
    <t>heat and power co-generation unit construction, 1MW electrical, components for heat onlyRoWheat and power co-generation unit, 1MW electrical, components for heat onlyunit</t>
  </si>
  <si>
    <t>heat and power co-generation unit construction, 1MW electrical, components for heat only</t>
  </si>
  <si>
    <t>heat and power co-generation unit, 1MW electrical, components for heat only</t>
  </si>
  <si>
    <t>heat and power co-generation unit construction, 1MW electrical, components for heat onlyRERheat and power co-generation unit, 1MW electrical, components for heat onlyunit</t>
  </si>
  <si>
    <t>heat and power co-generation unit construction, 1MWelCHheat and power co-generation unit, organic Rankine cycle, 1MWe, 6.4 MWthunit</t>
  </si>
  <si>
    <t>heat and power co-generation unit construction, 1MWel</t>
  </si>
  <si>
    <t>heat and power co-generation unit, organic Rankine cycle, 1MWe, 6.4 MWth</t>
  </si>
  <si>
    <t>heat and power co-generation unit construction, 1MWelRoWheat and power co-generation unit, organic Rankine cycle, 1MWe, 6.4 MWthunit</t>
  </si>
  <si>
    <t>heat and power co-generation unit construction, 1MWel, 6.4 MWthCHheat and power co-generation unit, 1MWel, 6.4MWthunit</t>
  </si>
  <si>
    <t>heat and power co-generation unit construction, 1MWel, 6.4 MWth</t>
  </si>
  <si>
    <t>heat and power co-generation unit, 1MWel, 6.4MWth</t>
  </si>
  <si>
    <t>heat and power co-generation unit construction, 1MWel, 6.4 MWthCHsolvent, organickg</t>
  </si>
  <si>
    <t>heat and power co-generation unit construction, 1MWel, 6.4 MWthRoWheat and power co-generation unit, 1MWel, 6.4MWthunit</t>
  </si>
  <si>
    <t>heat and power co-generation unit construction, 1MWel, 6.4 MWthRoWsolvent, organickg</t>
  </si>
  <si>
    <t>heat and power co-generation unit construction, 200kW electrical, common components for heat+electricityRoWheat and power co-generation unit, 200kW electrical, common components for heat+electricityunit</t>
  </si>
  <si>
    <t>heat and power co-generation unit construction, 200kW electrical, common components for heat+electricity</t>
  </si>
  <si>
    <t>heat and power co-generation unit, 200kW electrical, common components for heat+electricity</t>
  </si>
  <si>
    <t>heat and power co-generation unit construction, 200kW electrical, common components for heat+electricityRERheat and power co-generation unit, 200kW electrical, common components for heat+electricityunit</t>
  </si>
  <si>
    <t>heat and power co-generation unit construction, 200kW electrical, components for electricity onlyRoWheat and power co-generation unit, 200kW electrical, components for electricity onlyunit</t>
  </si>
  <si>
    <t>heat and power co-generation unit construction, 200kW electrical, components for electricity only</t>
  </si>
  <si>
    <t>heat and power co-generation unit, 200kW electrical, components for electricity only</t>
  </si>
  <si>
    <t>heat and power co-generation unit construction, 200kW electrical, components for electricity onlyRERheat and power co-generation unit, 200kW electrical, components for electricity onlyunit</t>
  </si>
  <si>
    <t>heat and power co-generation unit construction, 200kW electrical, components for heat onlyRoWheat and power co-generation unit, 200kW electrical, components for heat onlyunit</t>
  </si>
  <si>
    <t>heat and power co-generation unit construction, 200kW electrical, components for heat only</t>
  </si>
  <si>
    <t>heat and power co-generation unit, 200kW electrical, components for heat only</t>
  </si>
  <si>
    <t>heat and power co-generation unit construction, 200kW electrical, components for heat onlyRERheat and power co-generation unit, 200kW electrical, components for heat onlyunit</t>
  </si>
  <si>
    <t>heat and power co-generation unit construction, 200kW electrical, diesel SCR, common components for heat+electricityRoWheat and power co-generation unit, 200kW electrical, diesel SCR, common components for heat+electricityunit</t>
  </si>
  <si>
    <t>heat and power co-generation unit construction, 200kW electrical, diesel SCR, common components for heat+electricity</t>
  </si>
  <si>
    <t>heat and power co-generation unit, 200kW electrical, diesel SCR, common components for heat+electricity</t>
  </si>
  <si>
    <t>heat and power co-generation unit construction, 200kW electrical, diesel SCR, common components for heat+electricityRERheat and power co-generation unit, 200kW electrical, diesel SCR, common components for heat+electricityunit</t>
  </si>
  <si>
    <t>heat and power co-generation unit construction, 200kW electrical, diesel SCR, components for electricity onlyRoWheat and power co-generation unit, 200kW electrical, diesel SCR, components for electricity onlyunit</t>
  </si>
  <si>
    <t>heat and power co-generation unit construction, 200kW electrical, diesel SCR, components for electricity only</t>
  </si>
  <si>
    <t>heat and power co-generation unit, 200kW electrical, diesel SCR, components for electricity only</t>
  </si>
  <si>
    <t>heat and power co-generation unit construction, 200kW electrical, diesel SCR, components for electricity onlyRERheat and power co-generation unit, 200kW electrical, diesel SCR, components for electricity onlyunit</t>
  </si>
  <si>
    <t>heat and power co-generation unit construction, 200kW electrical, diesel SCR, components for heat onlyRoWheat and power co-generation unit, 200kW electrical, diesel SCR, components for heat onlyunit</t>
  </si>
  <si>
    <t>heat and power co-generation unit construction, 200kW electrical, diesel SCR, components for heat only</t>
  </si>
  <si>
    <t>heat and power co-generation unit, 200kW electrical, diesel SCR, components for heat only</t>
  </si>
  <si>
    <t>heat and power co-generation unit construction, 200kW electrical, diesel SCR, components for heat onlyRERheat and power co-generation unit, 200kW electrical, diesel SCR, components for heat onlyunit</t>
  </si>
  <si>
    <t>heat and power co-generation unit construction, 500kW electrical, common components for heat+electricityRoWheat and power co-generation unit, 500kW electrical, common components for heat+electricityunit</t>
  </si>
  <si>
    <t>heat and power co-generation unit construction, 500kW electrical, common components for heat+electricity</t>
  </si>
  <si>
    <t>heat and power co-generation unit, 500kW electrical, common components for heat+electricity</t>
  </si>
  <si>
    <t>heat and power co-generation unit construction, 500kW electrical, common components for heat+electricityRERheat and power co-generation unit, 500kW electrical, common components for heat+electricityunit</t>
  </si>
  <si>
    <t>heat and power co-generation unit construction, 500kW electrical, components for electricity onlyRoWheat and power co-generation unit, 500kW electrical, components for electricity onlyunit</t>
  </si>
  <si>
    <t>heat and power co-generation unit construction, 500kW electrical, components for electricity only</t>
  </si>
  <si>
    <t>heat and power co-generation unit, 500kW electrical, components for electricity only</t>
  </si>
  <si>
    <t>heat and power co-generation unit construction, 500kW electrical, components for electricity onlyRERheat and power co-generation unit, 500kW electrical, components for electricity onlyunit</t>
  </si>
  <si>
    <t>heat and power co-generation unit construction, 500kW electrical, components for heat onlyRoWheat and power co-generation unit, 500kW electrical, components for heat onlyunit</t>
  </si>
  <si>
    <t>heat and power co-generation unit construction, 500kW electrical, components for heat only</t>
  </si>
  <si>
    <t>heat and power co-generation unit, 500kW electrical, components for heat only</t>
  </si>
  <si>
    <t>heat and power co-generation unit construction, 500kW electrical, components for heat onlyRERheat and power co-generation unit, 500kW electrical, components for heat onlyunit</t>
  </si>
  <si>
    <t>heat and power co-generation unit construction, 50kW electrical, common components for heat+electricityRoWheat and power co-generation unit, 50kW electrical, common components for heat+electricityunit</t>
  </si>
  <si>
    <t>heat and power co-generation unit construction, 50kW electrical, common components for heat+electricity</t>
  </si>
  <si>
    <t>heat and power co-generation unit, 50kW electrical, common components for heat+electricity</t>
  </si>
  <si>
    <t>heat and power co-generation unit construction, 50kW electrical, common components for heat+electricityRERheat and power co-generation unit, 50kW electrical, common components for heat+electricityunit</t>
  </si>
  <si>
    <t>heat and power co-generation unit construction, 50kW electrical, components for electricity onlyRoWheat and power co-generation unit, 50kW electrical, components for electricity onlyunit</t>
  </si>
  <si>
    <t>heat and power co-generation unit construction, 50kW electrical, components for electricity only</t>
  </si>
  <si>
    <t>heat and power co-generation unit, 50kW electrical, components for electricity only</t>
  </si>
  <si>
    <t>heat and power co-generation unit construction, 50kW electrical, components for electricity onlyRERheat and power co-generation unit, 50kW electrical, components for electricity onlyunit</t>
  </si>
  <si>
    <t>heat and power co-generation unit construction, 50kW electrical, components for heat onlyRoWheat and power co-generation unit, 50kW electrical, components for heat onlyunit</t>
  </si>
  <si>
    <t>heat and power co-generation unit construction, 50kW electrical, components for heat only</t>
  </si>
  <si>
    <t>heat and power co-generation unit, 50kW electrical, components for heat only</t>
  </si>
  <si>
    <t>heat and power co-generation unit construction, 50kW electrical, components for heat onlyRERheat and power co-generation unit, 50kW electrical, components for heat onlyunit</t>
  </si>
  <si>
    <t>heat and power co-generation unit construction, 6400kW thermal, buildingCHheat and power co-generation unit, 6400kW thermal, buildingunit</t>
  </si>
  <si>
    <t>heat and power co-generation unit construction, 6400kW thermal, building</t>
  </si>
  <si>
    <t>heat and power co-generation unit, 6400kW thermal, building</t>
  </si>
  <si>
    <t>heat and power co-generation unit construction, 6400kW thermal, buildingRoWheat and power co-generation unit, 6400kW thermal, buildingunit</t>
  </si>
  <si>
    <t>heat and power co-generation unit construction, 6400kW thermal, common components for heat+electricityCHheat and power co-generation unit, 6400kW thermal, common components for heat+electricityunit</t>
  </si>
  <si>
    <t>heat and power co-generation unit construction, 6400kW thermal, common components for heat+electricity</t>
  </si>
  <si>
    <t>heat and power co-generation unit, 6400kW thermal, common components for heat+electricity</t>
  </si>
  <si>
    <t>heat and power co-generation unit construction, 6400kW thermal, common components for heat+electricityRoWheat and power co-generation unit, 6400kW thermal, common components for heat+electricityunit</t>
  </si>
  <si>
    <t>heat and power co-generation unit construction, 6400kW thermal, components for electricity onlyCHheat and power co-generation unit, 6400kW thermal, components for electricity onlyunit</t>
  </si>
  <si>
    <t>heat and power co-generation unit construction, 6400kW thermal, components for electricity only</t>
  </si>
  <si>
    <t>heat and power co-generation unit, 6400kW thermal, components for electricity only</t>
  </si>
  <si>
    <t>heat and power co-generation unit construction, 6400kW thermal, components for electricity onlyRoWheat and power co-generation unit, 6400kW thermal, components for electricity onlyunit</t>
  </si>
  <si>
    <t>heat and power co-generation unit construction, organic Rankine cycle, 1000kW electricalGLOheat and power co-generation unit, organic Rankine cycle, 1000kW electricalunit</t>
  </si>
  <si>
    <t>heat and power co-generation unit construction, organic Rankine cycle, 1000kW electrical</t>
  </si>
  <si>
    <t>heat and power co-generation unit, organic Rankine cycle, 1000kW electrical</t>
  </si>
  <si>
    <t>heat and power co-generation unit construction, organic Rankine cycle, 1400kW thermal, buildingCHheat and power co-generation unit, organic Rankine cycle, 1400kW thermal, buildingunit</t>
  </si>
  <si>
    <t>heat and power co-generation unit construction, organic Rankine cycle, 1400kW thermal, building</t>
  </si>
  <si>
    <t>heat and power co-generation unit, organic Rankine cycle, 1400kW thermal, building</t>
  </si>
  <si>
    <t>heat and power co-generation unit construction, organic Rankine cycle, 1400kW thermal, buildingRoWheat and power co-generation unit, organic Rankine cycle, 1400kW thermal, buildingunit</t>
  </si>
  <si>
    <t>heat and power co-generation unit construction, organic Rankine cycle, 1400kW thermal, common components, heat+elCHheat and power co-generation unit, organic Rankine cycle, 1400kW thermal, common components, heat+electricityunit</t>
  </si>
  <si>
    <t>heat and power co-generation unit construction, organic Rankine cycle, 1400kW thermal, common components, heat+el</t>
  </si>
  <si>
    <t>heat and power co-generation unit, organic Rankine cycle, 1400kW thermal, common components, heat+electricity</t>
  </si>
  <si>
    <t>heat and power co-generation unit construction, organic Rankine cycle, 1400kW thermal, common components, heat+elRoWheat and power co-generation unit, organic Rankine cycle, 1400kW thermal, common components, heat+electricityunit</t>
  </si>
  <si>
    <t>heat and power co-generation unit construction, organic Rankine cycle, 1400kW thermal, components for electricity onlyCHheat and power co-generation unit, organic Rankine cycle, 1400kW thermal, components for electricity onlyunit</t>
  </si>
  <si>
    <t>heat and power co-generation unit construction, organic Rankine cycle, 1400kW thermal, components for electricity only</t>
  </si>
  <si>
    <t>heat and power co-generation unit, organic Rankine cycle, 1400kW thermal, components for electricity only</t>
  </si>
  <si>
    <t>heat and power co-generation unit construction, organic Rankine cycle, 1400kW thermal, components for electricity onlyRoWheat and power co-generation unit, organic Rankine cycle, 1400kW thermal, components for electricity onlyunit</t>
  </si>
  <si>
    <t>heat and power co-generation unit construction, organic Rankine cycle, 200kW electricalGLOheat and power co-generation unit, organic Rankine cycle, 200kW electricalunit</t>
  </si>
  <si>
    <t>heat and power co-generation unit construction, organic Rankine cycle, 200kW electrical</t>
  </si>
  <si>
    <t>heat and power co-generation unit, organic Rankine cycle, 200kW electrical</t>
  </si>
  <si>
    <t>heat and power co-generation unit construction, organic Rankine cycle, 3MW electricalGLOheat and power co-generation unit, organic Rankine cycle, 3MW electricalunit</t>
  </si>
  <si>
    <t>heat and power co-generation unit construction, organic Rankine cycle, 3MW electrical</t>
  </si>
  <si>
    <t>heat and power co-generation unit, organic Rankine cycle, 3MW electrical</t>
  </si>
  <si>
    <t>heat and power co-generation, biogas, gas engineATelectricity, high voltagekWh</t>
  </si>
  <si>
    <t>heat and power co-generation, biogas, gas engine</t>
  </si>
  <si>
    <t>heat and power co-generation, biogas, gas engineATheat, central or small-scale, other than natural gasMJ</t>
  </si>
  <si>
    <t>heat and power co-generation, biogas, gas engineAUelectricity, high voltagekWh</t>
  </si>
  <si>
    <t>heat and power co-generation, biogas, gas engineAUheat, central or small-scale, other than natural gasMJ</t>
  </si>
  <si>
    <t>heat and power co-generation, biogas, gas engineBEelectricity, high voltagekWh</t>
  </si>
  <si>
    <t>heat and power co-generation, biogas, gas engineBEheat, central or small-scale, other than natural gasMJ</t>
  </si>
  <si>
    <t>heat and power co-generation, biogas, gas engineBGelectricity, high voltagekWh</t>
  </si>
  <si>
    <t>heat and power co-generation, biogas, gas engineBGheat, central or small-scale, other than natural gasMJ</t>
  </si>
  <si>
    <t>heat and power co-generation, biogas, gas engineCA-ABelectricity, high voltagekWh</t>
  </si>
  <si>
    <t>heat and power co-generation, biogas, gas engineCA-ABheat, central or small-scale, other than natural gasMJ</t>
  </si>
  <si>
    <t>heat and power co-generation, biogas, gas engineCA-NBelectricity, high voltagekWh</t>
  </si>
  <si>
    <t>heat and power co-generation, biogas, gas engineCA-NBheat, central or small-scale, other than natural gasMJ</t>
  </si>
  <si>
    <t>heat and power co-generation, biogas, gas engineCA-NSelectricity, high voltagekWh</t>
  </si>
  <si>
    <t>heat and power co-generation, biogas, gas engineCA-NSheat, central or small-scale, other than natural gasMJ</t>
  </si>
  <si>
    <t>heat and power co-generation, biogas, gas engineCA-ONelectricity, high voltagekWh</t>
  </si>
  <si>
    <t>heat and power co-generation, biogas, gas engineCA-ONheat, central or small-scale, other than natural gasMJ</t>
  </si>
  <si>
    <t>heat and power co-generation, biogas, gas engineCA-PEelectricity, high voltagekWh</t>
  </si>
  <si>
    <t>heat and power co-generation, biogas, gas engineCA-PEheat, central or small-scale, other than natural gasMJ</t>
  </si>
  <si>
    <t>heat and power co-generation, biogas, gas engineCA-QCelectricity, high voltagekWh</t>
  </si>
  <si>
    <t>heat and power co-generation, biogas, gas engineCA-QCheat, central or small-scale, other than natural gasMJ</t>
  </si>
  <si>
    <t>heat and power co-generation, biogas, gas engineCHelectricity, high voltagekWh</t>
  </si>
  <si>
    <t>heat and power co-generation, biogas, gas engineCHheat, central or small-scale, other than natural gasMJ</t>
  </si>
  <si>
    <t>heat and power co-generation, biogas, gas engineCLelectricity, high voltagekWh</t>
  </si>
  <si>
    <t>heat and power co-generation, biogas, gas engineCLheat, central or small-scale, other than natural gasMJ</t>
  </si>
  <si>
    <t>heat and power co-generation, biogas, gas engineCYelectricity, high voltagekWh</t>
  </si>
  <si>
    <t>heat and power co-generation, biogas, gas engineCYheat, central or small-scale, other than natural gasMJ</t>
  </si>
  <si>
    <t>heat and power co-generation, biogas, gas engineCZelectricity, high voltagekWh</t>
  </si>
  <si>
    <t>heat and power co-generation, biogas, gas engineCZheat, central or small-scale, other than natural gasMJ</t>
  </si>
  <si>
    <t>heat and power co-generation, biogas, gas engineDEelectricity, high voltagekWh</t>
  </si>
  <si>
    <t>heat and power co-generation, biogas, gas engineDEheat, central or small-scale, other than natural gasMJ</t>
  </si>
  <si>
    <t>heat and power co-generation, biogas, gas engineDKelectricity, high voltagekWh</t>
  </si>
  <si>
    <t>heat and power co-generation, biogas, gas engineDKheat, central or small-scale, other than natural gasMJ</t>
  </si>
  <si>
    <t>heat and power co-generation, biogas, gas engineEEelectricity, high voltagekWh</t>
  </si>
  <si>
    <t>heat and power co-generation, biogas, gas engineEEheat, central or small-scale, other than natural gasMJ</t>
  </si>
  <si>
    <t>heat and power co-generation, biogas, gas engineESelectricity, high voltagekWh</t>
  </si>
  <si>
    <t>heat and power co-generation, biogas, gas engineESheat, central or small-scale, other than natural gasMJ</t>
  </si>
  <si>
    <t>heat and power co-generation, biogas, gas engineFIelectricity, high voltagekWh</t>
  </si>
  <si>
    <t>heat and power co-generation, biogas, gas engineFIheat, central or small-scale, other than natural gasMJ</t>
  </si>
  <si>
    <t>heat and power co-generation, biogas, gas engineFRelectricity, high voltagekWh</t>
  </si>
  <si>
    <t>heat and power co-generation, biogas, gas engineFRheat, central or small-scale, other than natural gasMJ</t>
  </si>
  <si>
    <t>heat and power co-generation, biogas, gas engineGBelectricity, high voltagekWh</t>
  </si>
  <si>
    <t>heat and power co-generation, biogas, gas engineGBheat, central or small-scale, other than natural gasMJ</t>
  </si>
  <si>
    <t>heat and power co-generation, biogas, gas engineGRelectricity, high voltagekWh</t>
  </si>
  <si>
    <t>heat and power co-generation, biogas, gas engineGRheat, central or small-scale, other than natural gasMJ</t>
  </si>
  <si>
    <t>heat and power co-generation, biogas, gas engineHRelectricity, high voltagekWh</t>
  </si>
  <si>
    <t>heat and power co-generation, biogas, gas engineHRheat, central or small-scale, other than natural gasMJ</t>
  </si>
  <si>
    <t>heat and power co-generation, biogas, gas engineHUelectricity, high voltagekWh</t>
  </si>
  <si>
    <t>heat and power co-generation, biogas, gas engineHUheat, central or small-scale, other than natural gasMJ</t>
  </si>
  <si>
    <t>heat and power co-generation, biogas, gas engineIDelectricity, high voltagekWh</t>
  </si>
  <si>
    <t>heat and power co-generation, biogas, gas engineIDheat, central or small-scale, other than natural gasMJ</t>
  </si>
  <si>
    <t>heat and power co-generation, biogas, gas engineIEelectricity, high voltagekWh</t>
  </si>
  <si>
    <t>heat and power co-generation, biogas, gas engineIEheat, central or small-scale, other than natural gasMJ</t>
  </si>
  <si>
    <t>heat and power co-generation, biogas, gas engineIRelectricity, high voltagekWh</t>
  </si>
  <si>
    <t>heat and power co-generation, biogas, gas engineIRheat, central or small-scale, other than natural gasMJ</t>
  </si>
  <si>
    <t>heat and power co-generation, biogas, gas engineITelectricity, high voltagekWh</t>
  </si>
  <si>
    <t>heat and power co-generation, biogas, gas engineITheat, central or small-scale, other than natural gasMJ</t>
  </si>
  <si>
    <t>heat and power co-generation, biogas, gas engineKRelectricity, high voltagekWh</t>
  </si>
  <si>
    <t>heat and power co-generation, biogas, gas engineKRheat, central or small-scale, other than natural gasMJ</t>
  </si>
  <si>
    <t>heat and power co-generation, biogas, gas engineLTelectricity, high voltagekWh</t>
  </si>
  <si>
    <t>heat and power co-generation, biogas, gas engineLTheat, central or small-scale, other than natural gasMJ</t>
  </si>
  <si>
    <t>heat and power co-generation, biogas, gas engineLUelectricity, high voltagekWh</t>
  </si>
  <si>
    <t>heat and power co-generation, biogas, gas engineLUheat, central or small-scale, other than natural gasMJ</t>
  </si>
  <si>
    <t>heat and power co-generation, biogas, gas engineLVelectricity, high voltagekWh</t>
  </si>
  <si>
    <t>heat and power co-generation, biogas, gas engineLVheat, central or small-scale, other than natural gasMJ</t>
  </si>
  <si>
    <t>heat and power co-generation, biogas, gas engineMXelectricity, high voltagekWh</t>
  </si>
  <si>
    <t>heat and power co-generation, biogas, gas engineMXheat, central or small-scale, other than natural gasMJ</t>
  </si>
  <si>
    <t>heat and power co-generation, biogas, gas engineMYelectricity, high voltagekWh</t>
  </si>
  <si>
    <t>heat and power co-generation, biogas, gas engineMYheat, central or small-scale, other than natural gasMJ</t>
  </si>
  <si>
    <t>heat and power co-generation, biogas, gas engineNLelectricity, high voltagekWh</t>
  </si>
  <si>
    <t>heat and power co-generation, biogas, gas engineNLheat, central or small-scale, other than natural gasMJ</t>
  </si>
  <si>
    <t>heat and power co-generation, biogas, gas engineNOelectricity, high voltagekWh</t>
  </si>
  <si>
    <t>heat and power co-generation, biogas, gas engineNOheat, central or small-scale, other than natural gasMJ</t>
  </si>
  <si>
    <t>heat and power co-generation, biogas, gas enginePEelectricity, high voltagekWh</t>
  </si>
  <si>
    <t>heat and power co-generation, biogas, gas enginePEheat, central or small-scale, other than natural gasMJ</t>
  </si>
  <si>
    <t>heat and power co-generation, biogas, gas enginePLelectricity, high voltagekWh</t>
  </si>
  <si>
    <t>heat and power co-generation, biogas, gas enginePLheat, central or small-scale, other than natural gasMJ</t>
  </si>
  <si>
    <t>heat and power co-generation, biogas, gas enginePTelectricity, high voltagekWh</t>
  </si>
  <si>
    <t>heat and power co-generation, biogas, gas enginePTheat, central or small-scale, other than natural gasMJ</t>
  </si>
  <si>
    <t>heat and power co-generation, biogas, gas engineROelectricity, high voltagekWh</t>
  </si>
  <si>
    <t>heat and power co-generation, biogas, gas engineROheat, central or small-scale, other than natural gasMJ</t>
  </si>
  <si>
    <t>heat and power co-generation, biogas, gas engineRSelectricity, high voltagekWh</t>
  </si>
  <si>
    <t>heat and power co-generation, biogas, gas engineRSheat, central or small-scale, other than natural gasMJ</t>
  </si>
  <si>
    <t>heat and power co-generation, biogas, gas engineRoWelectricity, high voltagekWh</t>
  </si>
  <si>
    <t>heat and power co-generation, biogas, gas engineRoWheat, central or small-scale, other than natural gasMJ</t>
  </si>
  <si>
    <t>heat and power co-generation, biogas, gas engineSEelectricity, high voltagekWh</t>
  </si>
  <si>
    <t>heat and power co-generation, biogas, gas engineSEheat, central or small-scale, other than natural gasMJ</t>
  </si>
  <si>
    <t>heat and power co-generation, biogas, gas engineSIelectricity, high voltagekWh</t>
  </si>
  <si>
    <t>heat and power co-generation, biogas, gas engineSIheat, central or small-scale, other than natural gasMJ</t>
  </si>
  <si>
    <t>heat and power co-generation, biogas, gas engineSKelectricity, high voltagekWh</t>
  </si>
  <si>
    <t>heat and power co-generation, biogas, gas engineSKheat, central or small-scale, other than natural gasMJ</t>
  </si>
  <si>
    <t>heat and power co-generation, biogas, gas engineTHelectricity, high voltagekWh</t>
  </si>
  <si>
    <t>heat and power co-generation, biogas, gas engineTHheat, central or small-scale, other than natural gasMJ</t>
  </si>
  <si>
    <t>heat and power co-generation, biogas, gas engineTRelectricity, high voltagekWh</t>
  </si>
  <si>
    <t>heat and power co-generation, biogas, gas engineTRheat, central or small-scale, other than natural gasMJ</t>
  </si>
  <si>
    <t>heat and power co-generation, biogas, gas engineTWelectricity, high voltagekWh</t>
  </si>
  <si>
    <t>heat and power co-generation, biogas, gas engineTWheat, central or small-scale, other than natural gasMJ</t>
  </si>
  <si>
    <t>heat and power co-generation, biogas, gas engineUS-HICCelectricity, high voltagekWh</t>
  </si>
  <si>
    <t>heat and power co-generation, biogas, gas engineUS-HICCheat, central or small-scale, other than natural gasMJ</t>
  </si>
  <si>
    <t>heat and power co-generation, biogas, gas engineUS-MROelectricity, high voltagekWh</t>
  </si>
  <si>
    <t>heat and power co-generation, biogas, gas engineUS-MROheat, central or small-scale, other than natural gasMJ</t>
  </si>
  <si>
    <t>heat and power co-generation, biogas, gas engineUS-NPCCelectricity, high voltagekWh</t>
  </si>
  <si>
    <t>heat and power co-generation, biogas, gas engineUS-NPCCheat, central or small-scale, other than natural gasMJ</t>
  </si>
  <si>
    <t>heat and power co-generation, biogas, gas engineUS-RFCelectricity, high voltagekWh</t>
  </si>
  <si>
    <t>heat and power co-generation, biogas, gas engineUS-RFCheat, central or small-scale, other than natural gasMJ</t>
  </si>
  <si>
    <t>heat and power co-generation, biogas, gas engineUS-SERCelectricity, high voltagekWh</t>
  </si>
  <si>
    <t>heat and power co-generation, biogas, gas engineUS-SERCheat, central or small-scale, other than natural gasMJ</t>
  </si>
  <si>
    <t>heat and power co-generation, biogas, gas engineUS-TREelectricity, high voltagekWh</t>
  </si>
  <si>
    <t>heat and power co-generation, biogas, gas engineUS-TREheat, central or small-scale, other than natural gasMJ</t>
  </si>
  <si>
    <t>heat and power co-generation, biogas, gas engineUS-WECCelectricity, high voltagekWh</t>
  </si>
  <si>
    <t>heat and power co-generation, biogas, gas engineUS-WECCheat, central or small-scale, other than natural gasMJ</t>
  </si>
  <si>
    <t>heat and power co-generation, biogas, gas engine, renewable energy productsCHelectricity, high voltage, renewable energy productskWh</t>
  </si>
  <si>
    <t>heat and power co-generation, biogas, gas engine, renewable energy products</t>
  </si>
  <si>
    <t>heat and power co-generation, biogas, gas engine, renewable energy productsCHheat, central or small-scale, other than natural gasMJ</t>
  </si>
  <si>
    <t>heat and power co-generation, diesel, 200kW electrical, SCR-NOx reductionBR-North-eastern gridelectricity, high voltagekWh</t>
  </si>
  <si>
    <t>heat and power co-generation, diesel, 200kW electrical, SCR-NOx reduction</t>
  </si>
  <si>
    <t>heat and power co-generation, diesel, 200kW electrical, SCR-NOx reductionBR-North-eastern gridheat, district or industrial, other than natural gasMJ</t>
  </si>
  <si>
    <t>heat, district or industrial, other than natural gas</t>
  </si>
  <si>
    <t>heat and power co-generation, diesel, 200kW electrical, SCR-NOx reductionBR-Northern gridelectricity, high voltagekWh</t>
  </si>
  <si>
    <t>heat and power co-generation, diesel, 200kW electrical, SCR-NOx reductionBR-Northern gridheat, district or industrial, other than natural gasMJ</t>
  </si>
  <si>
    <t>heat and power co-generation, diesel, 200kW electrical, SCR-NOx reductionBR-South-eastern/Mid-western gridelectricity, high voltagekWh</t>
  </si>
  <si>
    <t>heat and power co-generation, diesel, 200kW electrical, SCR-NOx reductionBR-South-eastern/Mid-western gridheat, district or industrial, other than natural gasMJ</t>
  </si>
  <si>
    <t>heat and power co-generation, diesel, 200kW electrical, SCR-NOx reductionBR-Southern gridelectricity, high voltagekWh</t>
  </si>
  <si>
    <t>heat and power co-generation, diesel, 200kW electrical, SCR-NOx reductionBR-Southern gridheat, district or industrial, other than natural gasMJ</t>
  </si>
  <si>
    <t>heat and power co-generation, diesel, 200kW electrical, SCR-NOx reductionCHelectricity, high voltagekWh</t>
  </si>
  <si>
    <t>heat and power co-generation, diesel, 200kW electrical, SCR-NOx reductionCHheat, district or industrial, other than natural gasMJ</t>
  </si>
  <si>
    <t>heat and power co-generation, diesel, 200kW electrical, SCR-NOx reductionRoWelectricity, high voltagekWh</t>
  </si>
  <si>
    <t>heat and power co-generation, diesel, 200kW electrical, SCR-NOx reductionRoWheat, district or industrial, other than natural gasMJ</t>
  </si>
  <si>
    <t>heat and power co-generation, hard coalATelectricity, high voltagekWh</t>
  </si>
  <si>
    <t>heat and power co-generation, hard coal</t>
  </si>
  <si>
    <t>heat and power co-generation, hard coalATheat, district or industrial, other than natural gasMJ</t>
  </si>
  <si>
    <t>heat and power co-generation, hard coalBGelectricity, high voltagekWh</t>
  </si>
  <si>
    <t>heat and power co-generation, hard coalBGheat, district or industrial, other than natural gasMJ</t>
  </si>
  <si>
    <t>heat and power co-generation, hard coalCOelectricity, high voltagekWh</t>
  </si>
  <si>
    <t>heat and power co-generation, hard coalCOheat, district or industrial, other than natural gasMJ</t>
  </si>
  <si>
    <t>heat and power co-generation, hard coalCZelectricity, high voltagekWh</t>
  </si>
  <si>
    <t>heat and power co-generation, hard coalCZheat, district or industrial, other than natural gasMJ</t>
  </si>
  <si>
    <t>heat and power co-generation, hard coalDEelectricity, high voltagekWh</t>
  </si>
  <si>
    <t>heat and power co-generation, hard coalDEheat, district or industrial, other than natural gasMJ</t>
  </si>
  <si>
    <t>heat and power co-generation, hard coalDKelectricity, high voltagekWh</t>
  </si>
  <si>
    <t>heat and power co-generation, hard coalDKheat, district or industrial, other than natural gasMJ</t>
  </si>
  <si>
    <t>heat and power co-generation, hard coalFIelectricity, high voltagekWh</t>
  </si>
  <si>
    <t>heat and power co-generation, hard coalFIheat, district or industrial, other than natural gasMJ</t>
  </si>
  <si>
    <t>heat and power co-generation, hard coalITelectricity, high voltagekWh</t>
  </si>
  <si>
    <t>heat and power co-generation, hard coalITheat, district or industrial, other than natural gasMJ</t>
  </si>
  <si>
    <t>heat and power co-generation, hard coalKRelectricity, high voltagekWh</t>
  </si>
  <si>
    <t>heat and power co-generation, hard coalKRheat, district or industrial, other than natural gasMJ</t>
  </si>
  <si>
    <t>heat and power co-generation, hard coalNLelectricity, high voltagekWh</t>
  </si>
  <si>
    <t>heat and power co-generation, hard coalNLheat, district or industrial, other than natural gasMJ</t>
  </si>
  <si>
    <t>heat and power co-generation, hard coalNOelectricity, high voltagekWh</t>
  </si>
  <si>
    <t>heat and power co-generation, hard coalNOheat, district or industrial, other than natural gasMJ</t>
  </si>
  <si>
    <t>heat and power co-generation, hard coalPLelectricity, high voltagekWh</t>
  </si>
  <si>
    <t>heat and power co-generation, hard coalPLheat, district or industrial, other than natural gasMJ</t>
  </si>
  <si>
    <t>heat and power co-generation, hard coalRUelectricity, high voltagekWh</t>
  </si>
  <si>
    <t>heat and power co-generation, hard coalRUheat, district or industrial, other than natural gasMJ</t>
  </si>
  <si>
    <t>heat and power co-generation, hard coalRoWelectricity, high voltagekWh</t>
  </si>
  <si>
    <t>heat and power co-generation, hard coalRoWheat, district or industrial, other than natural gasMJ</t>
  </si>
  <si>
    <t>heat and power co-generation, hard coalSEelectricity, high voltagekWh</t>
  </si>
  <si>
    <t>heat and power co-generation, hard coalSEheat, district or industrial, other than natural gasMJ</t>
  </si>
  <si>
    <t>heat and power co-generation, hard coalSKelectricity, high voltagekWh</t>
  </si>
  <si>
    <t>heat and power co-generation, hard coalSKheat, district or industrial, other than natural gasMJ</t>
  </si>
  <si>
    <t>heat and power co-generation, hard coalTRelectricity, high voltagekWh</t>
  </si>
  <si>
    <t>heat and power co-generation, hard coalTRheat, district or industrial, other than natural gasMJ</t>
  </si>
  <si>
    <t>heat and power co-generation, hard coalTWelectricity, high voltagekWh</t>
  </si>
  <si>
    <t>heat and power co-generation, hard coalTWheat, district or industrial, other than natural gasMJ</t>
  </si>
  <si>
    <t>heat and power co-generation, hard coalUAelectricity, high voltagekWh</t>
  </si>
  <si>
    <t>heat and power co-generation, hard coalUAheat, district or industrial, other than natural gasMJ</t>
  </si>
  <si>
    <t>heat and power co-generation, ligniteAUelectricity, high voltagekWh</t>
  </si>
  <si>
    <t>heat and power co-generation, lignite</t>
  </si>
  <si>
    <t>heat and power co-generation, ligniteAUheat, district or industrial, other than natural gasMJ</t>
  </si>
  <si>
    <t>heat and power co-generation, ligniteBAelectricity, high voltagekWh</t>
  </si>
  <si>
    <t>heat and power co-generation, ligniteBAheat, district or industrial, other than natural gasMJ</t>
  </si>
  <si>
    <t>heat and power co-generation, ligniteBGelectricity, high voltagekWh</t>
  </si>
  <si>
    <t>heat and power co-generation, ligniteBGheat, district or industrial, other than natural gasMJ</t>
  </si>
  <si>
    <t>heat and power co-generation, ligniteCZelectricity, high voltagekWh</t>
  </si>
  <si>
    <t>heat and power co-generation, ligniteCZheat, district or industrial, other than natural gasMJ</t>
  </si>
  <si>
    <t>heat and power co-generation, ligniteDEelectricity, high voltagekWh</t>
  </si>
  <si>
    <t>heat and power co-generation, ligniteDEheat, district or industrial, other than natural gasMJ</t>
  </si>
  <si>
    <t>heat and power co-generation, ligniteGRelectricity, high voltagekWh</t>
  </si>
  <si>
    <t>heat and power co-generation, ligniteGRheat, district or industrial, other than natural gasMJ</t>
  </si>
  <si>
    <t>heat and power co-generation, ligniteHUelectricity, high voltagekWh</t>
  </si>
  <si>
    <t>heat and power co-generation, ligniteHUheat, district or industrial, other than natural gasMJ</t>
  </si>
  <si>
    <t>heat and power co-generation, lignitePLelectricity, high voltagekWh</t>
  </si>
  <si>
    <t>heat and power co-generation, lignitePLheat, district or industrial, other than natural gasMJ</t>
  </si>
  <si>
    <t>heat and power co-generation, ligniteROelectricity, high voltagekWh</t>
  </si>
  <si>
    <t>heat and power co-generation, ligniteROheat, district or industrial, other than natural gasMJ</t>
  </si>
  <si>
    <t>heat and power co-generation, ligniteRSelectricity, high voltagekWh</t>
  </si>
  <si>
    <t>heat and power co-generation, ligniteRSheat, district or industrial, other than natural gasMJ</t>
  </si>
  <si>
    <t>heat and power co-generation, ligniteRUelectricity, high voltagekWh</t>
  </si>
  <si>
    <t>heat and power co-generation, ligniteRUheat, district or industrial, other than natural gasMJ</t>
  </si>
  <si>
    <t>heat and power co-generation, ligniteRoWelectricity, high voltagekWh</t>
  </si>
  <si>
    <t>heat and power co-generation, ligniteRoWheat, district or industrial, other than natural gasMJ</t>
  </si>
  <si>
    <t>heat and power co-generation, ligniteSIelectricity, high voltagekWh</t>
  </si>
  <si>
    <t>heat and power co-generation, ligniteSIheat, district or industrial, other than natural gasMJ</t>
  </si>
  <si>
    <t>heat and power co-generation, ligniteSKelectricity, high voltagekWh</t>
  </si>
  <si>
    <t>heat and power co-generation, ligniteSKheat, district or industrial, other than natural gasMJ</t>
  </si>
  <si>
    <t>heat and power co-generation, ligniteTRelectricity, high voltagekWh</t>
  </si>
  <si>
    <t>heat and power co-generation, ligniteTRheat, district or industrial, other than natural gasMJ</t>
  </si>
  <si>
    <t>heat and power co-generation, natural gas, 160kW electrical, JakobsbergCHelectricity, low voltagekWh</t>
  </si>
  <si>
    <t>heat and power co-generation, natural gas, 160kW electrical, Jakobsberg</t>
  </si>
  <si>
    <t>heat and power co-generation, natural gas, 160kW electrical, JakobsbergCHheat, central or small-scale, natural gas, JakobsbergMJ</t>
  </si>
  <si>
    <t>heat, central or small-scale, natural gas, Jakobsberg</t>
  </si>
  <si>
    <t>heat and power co-generation, natural gas, 160kW electrical, JakobsbergRoWelectricity, low voltagekWh</t>
  </si>
  <si>
    <t>heat and power co-generation, natural gas, 160kW electrical, JakobsbergRoWheat, central or small-scale, natural gas, JakobsbergMJ</t>
  </si>
  <si>
    <t>heat and power co-generation, natural gas, 160kW electrical, lambda=1CHelectricity, low voltagekWh</t>
  </si>
  <si>
    <t>heat and power co-generation, natural gas, 160kW electrical, lambda=1</t>
  </si>
  <si>
    <t>heat and power co-generation, natural gas, 160kW electrical, lambda=1CHheat, central or small-scale, natural gasMJ</t>
  </si>
  <si>
    <t>heat, central or small-scale, natural gas</t>
  </si>
  <si>
    <t>heat and power co-generation, natural gas, 160kW electrical, lambda=1Europe without Switzerlandelectricity, low voltagekWh</t>
  </si>
  <si>
    <t>heat and power co-generation, natural gas, 160kW electrical, lambda=1Europe without Switzerlandheat, central or small-scale, natural gasMJ</t>
  </si>
  <si>
    <t>heat and power co-generation, natural gas, 160kW electrical, lambda=1RoWelectricity, low voltagekWh</t>
  </si>
  <si>
    <t>heat and power co-generation, natural gas, 160kW electrical, lambda=1RoWheat, central or small-scale, natural gasMJ</t>
  </si>
  <si>
    <t>heat and power co-generation, natural gas, 1MW electrical, lean burnCHelectricity, high voltagekWh</t>
  </si>
  <si>
    <t>heat and power co-generation, natural gas, 1MW electrical, lean burn</t>
  </si>
  <si>
    <t>heat and power co-generation, natural gas, 1MW electrical, lean burnCHheat, district or industrial, natural gasMJ</t>
  </si>
  <si>
    <t>heat and power co-generation, natural gas, 1MW electrical, lean burnEurope without Switzerlandelectricity, high voltagekWh</t>
  </si>
  <si>
    <t>heat and power co-generation, natural gas, 1MW electrical, lean burnEurope without Switzerlandheat, district or industrial, natural gasMJ</t>
  </si>
  <si>
    <t>heat and power co-generation, natural gas, 1MW electrical, lean burnRoWelectricity, high voltagekWh</t>
  </si>
  <si>
    <t>heat and power co-generation, natural gas, 1MW electrical, lean burnRoWheat, district or industrial, natural gasMJ</t>
  </si>
  <si>
    <t>heat and power co-generation, natural gas, 200kW electrical, lean burnCHelectricity, high voltagekWh</t>
  </si>
  <si>
    <t>heat and power co-generation, natural gas, 200kW electrical, lean burn</t>
  </si>
  <si>
    <t>heat and power co-generation, natural gas, 200kW electrical, lean burnCHheat, district or industrial, natural gasMJ</t>
  </si>
  <si>
    <t>heat and power co-generation, natural gas, 200kW electrical, lean burnRoWelectricity, high voltagekWh</t>
  </si>
  <si>
    <t>heat and power co-generation, natural gas, 200kW electrical, lean burnRoWheat, district or industrial, natural gasMJ</t>
  </si>
  <si>
    <t>heat and power co-generation, natural gas, 500kW electrical, lean burnCHelectricity, high voltagekWh</t>
  </si>
  <si>
    <t>heat and power co-generation, natural gas, 500kW electrical, lean burn</t>
  </si>
  <si>
    <t>heat and power co-generation, natural gas, 500kW electrical, lean burnCHheat, district or industrial, natural gasMJ</t>
  </si>
  <si>
    <t>heat and power co-generation, natural gas, 500kW electrical, lean burnRoWelectricity, high voltagekWh</t>
  </si>
  <si>
    <t>heat and power co-generation, natural gas, 500kW electrical, lean burnRoWheat, district or industrial, natural gasMJ</t>
  </si>
  <si>
    <t>heat and power co-generation, natural gas, 50kW electrical, lean burnCHelectricity, low voltagekWh</t>
  </si>
  <si>
    <t>heat and power co-generation, natural gas, 50kW electrical, lean burn</t>
  </si>
  <si>
    <t>heat and power co-generation, natural gas, 50kW electrical, lean burnCHheat, central or small-scale, natural gasMJ</t>
  </si>
  <si>
    <t>heat and power co-generation, natural gas, 50kW electrical, lean burnEurope without Switzerlandelectricity, low voltagekWh</t>
  </si>
  <si>
    <t>heat and power co-generation, natural gas, 50kW electrical, lean burnEurope without Switzerlandheat, central or small-scale, natural gasMJ</t>
  </si>
  <si>
    <t>heat and power co-generation, natural gas, 50kW electrical, lean burnRoWelectricity, low voltagekWh</t>
  </si>
  <si>
    <t>heat and power co-generation, natural gas, 50kW electrical, lean burnRoWheat, central or small-scale, natural gasMJ</t>
  </si>
  <si>
    <t>heat and power co-generation, natural gas, combined cycle power plant, 400MW electricalATelectricity, high voltagekWh</t>
  </si>
  <si>
    <t>heat and power co-generation, natural gas, combined cycle power plant, 400MW electrical</t>
  </si>
  <si>
    <t>heat and power co-generation, natural gas, combined cycle power plant, 400MW electricalATheat, district or industrial, natural gasMJ</t>
  </si>
  <si>
    <t>heat and power co-generation, natural gas, combined cycle power plant, 400MW electricalAUelectricity, high voltagekWh</t>
  </si>
  <si>
    <t>heat and power co-generation, natural gas, combined cycle power plant, 400MW electricalAUheat, district or industrial, natural gasMJ</t>
  </si>
  <si>
    <t>heat and power co-generation, natural gas, combined cycle power plant, 400MW electricalBEelectricity, high voltagekWh</t>
  </si>
  <si>
    <t>heat and power co-generation, natural gas, combined cycle power plant, 400MW electricalBEheat, district or industrial, natural gasMJ</t>
  </si>
  <si>
    <t>heat and power co-generation, natural gas, combined cycle power plant, 400MW electricalBGelectricity, high voltagekWh</t>
  </si>
  <si>
    <t>heat and power co-generation, natural gas, combined cycle power plant, 400MW electricalBGheat, district or industrial, natural gasMJ</t>
  </si>
  <si>
    <t>heat and power co-generation, natural gas, combined cycle power plant, 400MW electricalDEelectricity, high voltagekWh</t>
  </si>
  <si>
    <t>heat and power co-generation, natural gas, combined cycle power plant, 400MW electricalDEheat, district or industrial, natural gasMJ</t>
  </si>
  <si>
    <t>heat and power co-generation, natural gas, combined cycle power plant, 400MW electricalDKelectricity, high voltagekWh</t>
  </si>
  <si>
    <t>heat and power co-generation, natural gas, combined cycle power plant, 400MW electricalDKheat, district or industrial, natural gasMJ</t>
  </si>
  <si>
    <t>heat and power co-generation, natural gas, combined cycle power plant, 400MW electricalESelectricity, high voltagekWh</t>
  </si>
  <si>
    <t>heat and power co-generation, natural gas, combined cycle power plant, 400MW electricalESheat, district or industrial, natural gasMJ</t>
  </si>
  <si>
    <t>heat and power co-generation, natural gas, combined cycle power plant, 400MW electricalFIelectricity, high voltagekWh</t>
  </si>
  <si>
    <t>heat and power co-generation, natural gas, combined cycle power plant, 400MW electricalFIheat, district or industrial, natural gasMJ</t>
  </si>
  <si>
    <t>heat and power co-generation, natural gas, combined cycle power plant, 400MW electricalGBelectricity, high voltagekWh</t>
  </si>
  <si>
    <t>heat and power co-generation, natural gas, combined cycle power plant, 400MW electricalGBheat, district or industrial, natural gasMJ</t>
  </si>
  <si>
    <t>heat and power co-generation, natural gas, combined cycle power plant, 400MW electricalGRelectricity, high voltagekWh</t>
  </si>
  <si>
    <t>heat and power co-generation, natural gas, combined cycle power plant, 400MW electricalGRheat, district or industrial, natural gasMJ</t>
  </si>
  <si>
    <t>heat and power co-generation, natural gas, combined cycle power plant, 400MW electricalHRelectricity, high voltagekWh</t>
  </si>
  <si>
    <t>heat and power co-generation, natural gas, combined cycle power plant, 400MW electricalHRheat, district or industrial, natural gasMJ</t>
  </si>
  <si>
    <t>heat and power co-generation, natural gas, combined cycle power plant, 400MW electricalHUelectricity, high voltagekWh</t>
  </si>
  <si>
    <t>heat and power co-generation, natural gas, combined cycle power plant, 400MW electricalHUheat, district or industrial, natural gasMJ</t>
  </si>
  <si>
    <t>heat and power co-generation, natural gas, combined cycle power plant, 400MW electricalIRelectricity, high voltagekWh</t>
  </si>
  <si>
    <t>heat and power co-generation, natural gas, combined cycle power plant, 400MW electricalIRheat, district or industrial, natural gasMJ</t>
  </si>
  <si>
    <t>heat and power co-generation, natural gas, combined cycle power plant, 400MW electricalITelectricity, high voltagekWh</t>
  </si>
  <si>
    <t>heat and power co-generation, natural gas, combined cycle power plant, 400MW electricalITheat, district or industrial, natural gasMJ</t>
  </si>
  <si>
    <t>heat and power co-generation, natural gas, combined cycle power plant, 400MW electricalKRelectricity, high voltagekWh</t>
  </si>
  <si>
    <t>heat and power co-generation, natural gas, combined cycle power plant, 400MW electricalKRheat, district or industrial, natural gasMJ</t>
  </si>
  <si>
    <t>heat and power co-generation, natural gas, combined cycle power plant, 400MW electricalLTelectricity, high voltagekWh</t>
  </si>
  <si>
    <t>heat and power co-generation, natural gas, combined cycle power plant, 400MW electricalLTheat, district or industrial, natural gasMJ</t>
  </si>
  <si>
    <t>heat and power co-generation, natural gas, combined cycle power plant, 400MW electricalLUelectricity, high voltagekWh</t>
  </si>
  <si>
    <t>heat and power co-generation, natural gas, combined cycle power plant, 400MW electricalLUheat, district or industrial, natural gasMJ</t>
  </si>
  <si>
    <t>heat and power co-generation, natural gas, combined cycle power plant, 400MW electricalLVelectricity, high voltagekWh</t>
  </si>
  <si>
    <t>heat and power co-generation, natural gas, combined cycle power plant, 400MW electricalLVheat, district or industrial, natural gasMJ</t>
  </si>
  <si>
    <t>heat and power co-generation, natural gas, combined cycle power plant, 400MW electricalMKelectricity, high voltagekWh</t>
  </si>
  <si>
    <t>heat and power co-generation, natural gas, combined cycle power plant, 400MW electricalMKheat, district or industrial, natural gasMJ</t>
  </si>
  <si>
    <t>heat and power co-generation, natural gas, combined cycle power plant, 400MW electricalNLelectricity, high voltagekWh</t>
  </si>
  <si>
    <t>heat and power co-generation, natural gas, combined cycle power plant, 400MW electricalNLheat, district or industrial, natural gasMJ</t>
  </si>
  <si>
    <t>heat and power co-generation, natural gas, combined cycle power plant, 400MW electricalNOelectricity, high voltagekWh</t>
  </si>
  <si>
    <t>heat and power co-generation, natural gas, combined cycle power plant, 400MW electricalNOheat, district or industrial, natural gasMJ</t>
  </si>
  <si>
    <t>heat and power co-generation, natural gas, combined cycle power plant, 400MW electricalPLelectricity, high voltagekWh</t>
  </si>
  <si>
    <t>heat and power co-generation, natural gas, combined cycle power plant, 400MW electricalPLheat, district or industrial, natural gasMJ</t>
  </si>
  <si>
    <t>heat and power co-generation, natural gas, combined cycle power plant, 400MW electricalPTelectricity, high voltagekWh</t>
  </si>
  <si>
    <t>heat and power co-generation, natural gas, combined cycle power plant, 400MW electricalPTheat, district or industrial, natural gasMJ</t>
  </si>
  <si>
    <t>heat and power co-generation, natural gas, combined cycle power plant, 400MW electricalROelectricity, high voltagekWh</t>
  </si>
  <si>
    <t>heat and power co-generation, natural gas, combined cycle power plant, 400MW electricalROheat, district or industrial, natural gasMJ</t>
  </si>
  <si>
    <t>heat and power co-generation, natural gas, combined cycle power plant, 400MW electricalRUelectricity, high voltagekWh</t>
  </si>
  <si>
    <t>heat and power co-generation, natural gas, combined cycle power plant, 400MW electricalRUheat, district or industrial, natural gasMJ</t>
  </si>
  <si>
    <t>heat and power co-generation, natural gas, combined cycle power plant, 400MW electricalRoWelectricity, high voltagekWh</t>
  </si>
  <si>
    <t>heat and power co-generation, natural gas, combined cycle power plant, 400MW electricalRoWheat, district or industrial, natural gasMJ</t>
  </si>
  <si>
    <t>heat and power co-generation, natural gas, combined cycle power plant, 400MW electricalSAelectricity, high voltagekWh</t>
  </si>
  <si>
    <t>heat and power co-generation, natural gas, combined cycle power plant, 400MW electricalSAheat, district or industrial, natural gasMJ</t>
  </si>
  <si>
    <t>heat and power co-generation, natural gas, combined cycle power plant, 400MW electricalSKelectricity, high voltagekWh</t>
  </si>
  <si>
    <t>heat and power co-generation, natural gas, combined cycle power plant, 400MW electricalSKheat, district or industrial, natural gasMJ</t>
  </si>
  <si>
    <t>heat and power co-generation, natural gas, combined cycle power plant, 400MW electricalTRelectricity, high voltagekWh</t>
  </si>
  <si>
    <t>heat and power co-generation, natural gas, combined cycle power plant, 400MW electricalTRheat, district or industrial, natural gasMJ</t>
  </si>
  <si>
    <t>heat and power co-generation, natural gas, combined cycle power plant, 400MW electricalUS-ASCCelectricity, high voltagekWh</t>
  </si>
  <si>
    <t>heat and power co-generation, natural gas, combined cycle power plant, 400MW electricalUS-ASCCheat, district or industrial, natural gasMJ</t>
  </si>
  <si>
    <t>heat and power co-generation, natural gas, combined cycle power plant, 400MW electricalUS-MROelectricity, high voltagekWh</t>
  </si>
  <si>
    <t>heat and power co-generation, natural gas, combined cycle power plant, 400MW electricalUS-MROheat, district or industrial, natural gasMJ</t>
  </si>
  <si>
    <t>heat and power co-generation, natural gas, combined cycle power plant, 400MW electricalUS-NPCCelectricity, high voltagekWh</t>
  </si>
  <si>
    <t>heat and power co-generation, natural gas, combined cycle power plant, 400MW electricalUS-NPCCheat, district or industrial, natural gasMJ</t>
  </si>
  <si>
    <t>heat and power co-generation, natural gas, combined cycle power plant, 400MW electricalUS-RFCelectricity, high voltagekWh</t>
  </si>
  <si>
    <t>heat and power co-generation, natural gas, combined cycle power plant, 400MW electricalUS-RFCheat, district or industrial, natural gasMJ</t>
  </si>
  <si>
    <t>heat and power co-generation, natural gas, combined cycle power plant, 400MW electricalUS-SERCelectricity, high voltagekWh</t>
  </si>
  <si>
    <t>heat and power co-generation, natural gas, combined cycle power plant, 400MW electricalUS-SERCheat, district or industrial, natural gasMJ</t>
  </si>
  <si>
    <t>heat and power co-generation, natural gas, combined cycle power plant, 400MW electricalUS-TREelectricity, high voltagekWh</t>
  </si>
  <si>
    <t>heat and power co-generation, natural gas, combined cycle power plant, 400MW electricalUS-TREheat, district or industrial, natural gasMJ</t>
  </si>
  <si>
    <t>heat and power co-generation, natural gas, combined cycle power plant, 400MW electricalUS-WECCelectricity, high voltagekWh</t>
  </si>
  <si>
    <t>heat and power co-generation, natural gas, combined cycle power plant, 400MW electricalUS-WECCheat, district or industrial, natural gasMJ</t>
  </si>
  <si>
    <t>heat and power co-generation, natural gas, conventional power plant, 100MW electricalARelectricity, high voltagekWh</t>
  </si>
  <si>
    <t>heat and power co-generation, natural gas, conventional power plant, 100MW electrical</t>
  </si>
  <si>
    <t>heat and power co-generation, natural gas, conventional power plant, 100MW electricalARheat, district or industrial, natural gasMJ</t>
  </si>
  <si>
    <t>heat and power co-generation, natural gas, conventional power plant, 100MW electricalATelectricity, high voltagekWh</t>
  </si>
  <si>
    <t>heat and power co-generation, natural gas, conventional power plant, 100MW electricalATheat, district or industrial, natural gasMJ</t>
  </si>
  <si>
    <t>heat and power co-generation, natural gas, conventional power plant, 100MW electricalAUelectricity, high voltagekWh</t>
  </si>
  <si>
    <t>heat and power co-generation, natural gas, conventional power plant, 100MW electricalAUheat, district or industrial, natural gasMJ</t>
  </si>
  <si>
    <t>heat and power co-generation, natural gas, conventional power plant, 100MW electricalBAelectricity, high voltagekWh</t>
  </si>
  <si>
    <t>heat and power co-generation, natural gas, conventional power plant, 100MW electricalBAheat, district or industrial, natural gasMJ</t>
  </si>
  <si>
    <t>heat and power co-generation, natural gas, conventional power plant, 100MW electricalBEelectricity, high voltagekWh</t>
  </si>
  <si>
    <t>heat and power co-generation, natural gas, conventional power plant, 100MW electricalBEheat, district or industrial, natural gasMJ</t>
  </si>
  <si>
    <t>heat and power co-generation, natural gas, conventional power plant, 100MW electricalBGelectricity, high voltagekWh</t>
  </si>
  <si>
    <t>heat and power co-generation, natural gas, conventional power plant, 100MW electricalBGheat, district or industrial, natural gasMJ</t>
  </si>
  <si>
    <t>heat and power co-generation, natural gas, conventional power plant, 100MW electricalCA-ABelectricity, high voltagekWh</t>
  </si>
  <si>
    <t>heat and power co-generation, natural gas, conventional power plant, 100MW electricalCA-ABheat, district or industrial, natural gasMJ</t>
  </si>
  <si>
    <t>heat and power co-generation, natural gas, conventional power plant, 100MW electricalCA-BCelectricity, high voltagekWh</t>
  </si>
  <si>
    <t>heat and power co-generation, natural gas, conventional power plant, 100MW electricalCA-BCheat, district or industrial, natural gasMJ</t>
  </si>
  <si>
    <t>heat and power co-generation, natural gas, conventional power plant, 100MW electricalCA-MBelectricity, high voltagekWh</t>
  </si>
  <si>
    <t>heat and power co-generation, natural gas, conventional power plant, 100MW electricalCA-MBheat, district or industrial, natural gasMJ</t>
  </si>
  <si>
    <t>heat and power co-generation, natural gas, conventional power plant, 100MW electricalCA-NBelectricity, high voltagekWh</t>
  </si>
  <si>
    <t>heat and power co-generation, natural gas, conventional power plant, 100MW electricalCA-NBheat, district or industrial, natural gasMJ</t>
  </si>
  <si>
    <t>heat and power co-generation, natural gas, conventional power plant, 100MW electricalCA-NSelectricity, high voltagekWh</t>
  </si>
  <si>
    <t>heat and power co-generation, natural gas, conventional power plant, 100MW electricalCA-NSheat, district or industrial, natural gasMJ</t>
  </si>
  <si>
    <t>heat and power co-generation, natural gas, conventional power plant, 100MW electricalCA-NTelectricity, high voltagekWh</t>
  </si>
  <si>
    <t>heat and power co-generation, natural gas, conventional power plant, 100MW electricalCA-NTheat, district or industrial, natural gasMJ</t>
  </si>
  <si>
    <t>heat and power co-generation, natural gas, conventional power plant, 100MW electricalCA-ONelectricity, high voltagekWh</t>
  </si>
  <si>
    <t>heat and power co-generation, natural gas, conventional power plant, 100MW electricalCA-ONheat, district or industrial, natural gasMJ</t>
  </si>
  <si>
    <t>heat and power co-generation, natural gas, conventional power plant, 100MW electricalCA-PEelectricity, high voltagekWh</t>
  </si>
  <si>
    <t>heat and power co-generation, natural gas, conventional power plant, 100MW electricalCA-PEheat, district or industrial, natural gasMJ</t>
  </si>
  <si>
    <t>heat and power co-generation, natural gas, conventional power plant, 100MW electricalCA-QCelectricity, high voltagekWh</t>
  </si>
  <si>
    <t>heat and power co-generation, natural gas, conventional power plant, 100MW electricalCA-QCheat, district or industrial, natural gasMJ</t>
  </si>
  <si>
    <t>heat and power co-generation, natural gas, conventional power plant, 100MW electricalCA-SKelectricity, high voltagekWh</t>
  </si>
  <si>
    <t>heat and power co-generation, natural gas, conventional power plant, 100MW electricalCA-SKheat, district or industrial, natural gasMJ</t>
  </si>
  <si>
    <t>heat and power co-generation, natural gas, conventional power plant, 100MW electricalCOelectricity, high voltagekWh</t>
  </si>
  <si>
    <t>heat and power co-generation, natural gas, conventional power plant, 100MW electricalCOheat, district or industrial, natural gasMJ</t>
  </si>
  <si>
    <t>heat and power co-generation, natural gas, conventional power plant, 100MW electricalCZelectricity, high voltagekWh</t>
  </si>
  <si>
    <t>heat and power co-generation, natural gas, conventional power plant, 100MW electricalCZheat, district or industrial, natural gasMJ</t>
  </si>
  <si>
    <t>heat and power co-generation, natural gas, conventional power plant, 100MW electricalDEelectricity, high voltagekWh</t>
  </si>
  <si>
    <t>heat and power co-generation, natural gas, conventional power plant, 100MW electricalDEheat, district or industrial, natural gasMJ</t>
  </si>
  <si>
    <t>heat and power co-generation, natural gas, conventional power plant, 100MW electricalDKelectricity, high voltagekWh</t>
  </si>
  <si>
    <t>heat and power co-generation, natural gas, conventional power plant, 100MW electricalDKheat, district or industrial, natural gasMJ</t>
  </si>
  <si>
    <t>heat and power co-generation, natural gas, conventional power plant, 100MW electricalEEelectricity, high voltagekWh</t>
  </si>
  <si>
    <t>heat and power co-generation, natural gas, conventional power plant, 100MW electricalEEheat, district or industrial, natural gasMJ</t>
  </si>
  <si>
    <t>heat and power co-generation, natural gas, conventional power plant, 100MW electricalESelectricity, high voltagekWh</t>
  </si>
  <si>
    <t>heat and power co-generation, natural gas, conventional power plant, 100MW electricalESheat, district or industrial, natural gasMJ</t>
  </si>
  <si>
    <t>heat and power co-generation, natural gas, conventional power plant, 100MW electricalFIelectricity, high voltagekWh</t>
  </si>
  <si>
    <t>heat and power co-generation, natural gas, conventional power plant, 100MW electricalFIheat, district or industrial, natural gasMJ</t>
  </si>
  <si>
    <t>heat and power co-generation, natural gas, conventional power plant, 100MW electricalFRelectricity, high voltagekWh</t>
  </si>
  <si>
    <t>heat and power co-generation, natural gas, conventional power plant, 100MW electricalFRheat, district or industrial, natural gasMJ</t>
  </si>
  <si>
    <t>heat and power co-generation, natural gas, conventional power plant, 100MW electricalGBelectricity, high voltagekWh</t>
  </si>
  <si>
    <t>heat and power co-generation, natural gas, conventional power plant, 100MW electricalGBheat, district or industrial, natural gasMJ</t>
  </si>
  <si>
    <t>heat and power co-generation, natural gas, conventional power plant, 100MW electricalGRelectricity, high voltagekWh</t>
  </si>
  <si>
    <t>heat and power co-generation, natural gas, conventional power plant, 100MW electricalGRheat, district or industrial, natural gasMJ</t>
  </si>
  <si>
    <t>heat and power co-generation, natural gas, conventional power plant, 100MW electricalHRelectricity, high voltagekWh</t>
  </si>
  <si>
    <t>heat and power co-generation, natural gas, conventional power plant, 100MW electricalHRheat, district or industrial, natural gasMJ</t>
  </si>
  <si>
    <t>heat and power co-generation, natural gas, conventional power plant, 100MW electricalHUelectricity, high voltagekWh</t>
  </si>
  <si>
    <t>heat and power co-generation, natural gas, conventional power plant, 100MW electricalHUheat, district or industrial, natural gasMJ</t>
  </si>
  <si>
    <t>heat and power co-generation, natural gas, conventional power plant, 100MW electricalIEelectricity, high voltagekWh</t>
  </si>
  <si>
    <t>heat and power co-generation, natural gas, conventional power plant, 100MW electricalIEheat, district or industrial, natural gasMJ</t>
  </si>
  <si>
    <t>heat and power co-generation, natural gas, conventional power plant, 100MW electricalIRelectricity, high voltagekWh</t>
  </si>
  <si>
    <t>heat and power co-generation, natural gas, conventional power plant, 100MW electricalIRheat, district or industrial, natural gasMJ</t>
  </si>
  <si>
    <t>heat and power co-generation, natural gas, conventional power plant, 100MW electricalITelectricity, high voltagekWh</t>
  </si>
  <si>
    <t>heat and power co-generation, natural gas, conventional power plant, 100MW electricalITheat, district or industrial, natural gasMJ</t>
  </si>
  <si>
    <t>heat and power co-generation, natural gas, conventional power plant, 100MW electricalKRelectricity, high voltagekWh</t>
  </si>
  <si>
    <t>heat and power co-generation, natural gas, conventional power plant, 100MW electricalKRheat, district or industrial, natural gasMJ</t>
  </si>
  <si>
    <t>heat and power co-generation, natural gas, conventional power plant, 100MW electricalLTelectricity, high voltagekWh</t>
  </si>
  <si>
    <t>heat and power co-generation, natural gas, conventional power plant, 100MW electricalLTheat, district or industrial, natural gasMJ</t>
  </si>
  <si>
    <t>heat and power co-generation, natural gas, conventional power plant, 100MW electricalLUelectricity, high voltagekWh</t>
  </si>
  <si>
    <t>heat and power co-generation, natural gas, conventional power plant, 100MW electricalLUheat, district or industrial, natural gasMJ</t>
  </si>
  <si>
    <t>heat and power co-generation, natural gas, conventional power plant, 100MW electricalLVelectricity, high voltagekWh</t>
  </si>
  <si>
    <t>heat and power co-generation, natural gas, conventional power plant, 100MW electricalLVheat, district or industrial, natural gasMJ</t>
  </si>
  <si>
    <t>heat and power co-generation, natural gas, conventional power plant, 100MW electricalMKelectricity, high voltagekWh</t>
  </si>
  <si>
    <t>heat and power co-generation, natural gas, conventional power plant, 100MW electricalMKheat, district or industrial, natural gasMJ</t>
  </si>
  <si>
    <t>heat and power co-generation, natural gas, conventional power plant, 100MW electricalNLelectricity, high voltagekWh</t>
  </si>
  <si>
    <t>heat and power co-generation, natural gas, conventional power plant, 100MW electricalNLheat, district or industrial, natural gasMJ</t>
  </si>
  <si>
    <t>heat and power co-generation, natural gas, conventional power plant, 100MW electricalNOelectricity, high voltagekWh</t>
  </si>
  <si>
    <t>heat and power co-generation, natural gas, conventional power plant, 100MW electricalNOheat, district or industrial, natural gasMJ</t>
  </si>
  <si>
    <t>heat and power co-generation, natural gas, conventional power plant, 100MW electricalPEelectricity, high voltagekWh</t>
  </si>
  <si>
    <t>heat and power co-generation, natural gas, conventional power plant, 100MW electricalPEheat, district or industrial, natural gasMJ</t>
  </si>
  <si>
    <t>heat and power co-generation, natural gas, conventional power plant, 100MW electricalPLelectricity, high voltagekWh</t>
  </si>
  <si>
    <t>heat and power co-generation, natural gas, conventional power plant, 100MW electricalPLheat, district or industrial, natural gasMJ</t>
  </si>
  <si>
    <t>heat and power co-generation, natural gas, conventional power plant, 100MW electricalPTelectricity, high voltagekWh</t>
  </si>
  <si>
    <t>heat and power co-generation, natural gas, conventional power plant, 100MW electricalPTheat, district or industrial, natural gasMJ</t>
  </si>
  <si>
    <t>heat and power co-generation, natural gas, conventional power plant, 100MW electricalROelectricity, high voltagekWh</t>
  </si>
  <si>
    <t>heat and power co-generation, natural gas, conventional power plant, 100MW electricalROheat, district or industrial, natural gasMJ</t>
  </si>
  <si>
    <t>heat and power co-generation, natural gas, conventional power plant, 100MW electricalRSelectricity, high voltagekWh</t>
  </si>
  <si>
    <t>heat and power co-generation, natural gas, conventional power plant, 100MW electricalRSheat, district or industrial, natural gasMJ</t>
  </si>
  <si>
    <t>heat and power co-generation, natural gas, conventional power plant, 100MW electricalRUelectricity, high voltagekWh</t>
  </si>
  <si>
    <t>heat and power co-generation, natural gas, conventional power plant, 100MW electricalRUheat, district or industrial, natural gasMJ</t>
  </si>
  <si>
    <t>heat and power co-generation, natural gas, conventional power plant, 100MW electricalRoWelectricity, high voltagekWh</t>
  </si>
  <si>
    <t>heat and power co-generation, natural gas, conventional power plant, 100MW electricalRoWheat, district or industrial, natural gasMJ</t>
  </si>
  <si>
    <t>heat and power co-generation, natural gas, conventional power plant, 100MW electricalSAelectricity, high voltagekWh</t>
  </si>
  <si>
    <t>heat and power co-generation, natural gas, conventional power plant, 100MW electricalSAheat, district or industrial, natural gasMJ</t>
  </si>
  <si>
    <t>heat and power co-generation, natural gas, conventional power plant, 100MW electricalSEelectricity, high voltagekWh</t>
  </si>
  <si>
    <t>heat and power co-generation, natural gas, conventional power plant, 100MW electricalSEheat, district or industrial, natural gasMJ</t>
  </si>
  <si>
    <t>heat and power co-generation, natural gas, conventional power plant, 100MW electricalSIelectricity, high voltagekWh</t>
  </si>
  <si>
    <t>heat and power co-generation, natural gas, conventional power plant, 100MW electricalSIheat, district or industrial, natural gasMJ</t>
  </si>
  <si>
    <t>heat and power co-generation, natural gas, conventional power plant, 100MW electricalSKelectricity, high voltagekWh</t>
  </si>
  <si>
    <t>heat and power co-generation, natural gas, conventional power plant, 100MW electricalSKheat, district or industrial, natural gasMJ</t>
  </si>
  <si>
    <t>heat and power co-generation, natural gas, conventional power plant, 100MW electricalTRelectricity, high voltagekWh</t>
  </si>
  <si>
    <t>heat and power co-generation, natural gas, conventional power plant, 100MW electricalTRheat, district or industrial, natural gasMJ</t>
  </si>
  <si>
    <t>heat and power co-generation, natural gas, conventional power plant, 100MW electricalTWelectricity, high voltagekWh</t>
  </si>
  <si>
    <t>heat and power co-generation, natural gas, conventional power plant, 100MW electricalTWheat, district or industrial, natural gasMJ</t>
  </si>
  <si>
    <t>heat and power co-generation, natural gas, conventional power plant, 100MW electricalUAelectricity, high voltagekWh</t>
  </si>
  <si>
    <t>heat and power co-generation, natural gas, conventional power plant, 100MW electricalUAheat, district or industrial, natural gasMJ</t>
  </si>
  <si>
    <t>heat and power co-generation, natural gas, conventional power plant, 100MW electricalUS-ASCCelectricity, high voltagekWh</t>
  </si>
  <si>
    <t>heat and power co-generation, natural gas, conventional power plant, 100MW electricalUS-ASCCheat, district or industrial, natural gasMJ</t>
  </si>
  <si>
    <t>heat and power co-generation, natural gas, conventional power plant, 100MW electricalUS-MROelectricity, high voltagekWh</t>
  </si>
  <si>
    <t>heat and power co-generation, natural gas, conventional power plant, 100MW electricalUS-MROheat, district or industrial, natural gasMJ</t>
  </si>
  <si>
    <t>heat and power co-generation, natural gas, conventional power plant, 100MW electricalUS-NPCCelectricity, high voltagekWh</t>
  </si>
  <si>
    <t>heat and power co-generation, natural gas, conventional power plant, 100MW electricalUS-NPCCheat, district or industrial, natural gasMJ</t>
  </si>
  <si>
    <t>heat and power co-generation, natural gas, conventional power plant, 100MW electricalUS-RFCelectricity, high voltagekWh</t>
  </si>
  <si>
    <t>heat and power co-generation, natural gas, conventional power plant, 100MW electricalUS-RFCheat, district or industrial, natural gasMJ</t>
  </si>
  <si>
    <t>heat and power co-generation, natural gas, conventional power plant, 100MW electricalUS-SERCelectricity, high voltagekWh</t>
  </si>
  <si>
    <t>heat and power co-generation, natural gas, conventional power plant, 100MW electricalUS-SERCheat, district or industrial, natural gasMJ</t>
  </si>
  <si>
    <t>heat and power co-generation, natural gas, conventional power plant, 100MW electricalUS-TREelectricity, high voltagekWh</t>
  </si>
  <si>
    <t>heat and power co-generation, natural gas, conventional power plant, 100MW electricalUS-TREheat, district or industrial, natural gasMJ</t>
  </si>
  <si>
    <t>heat and power co-generation, natural gas, conventional power plant, 100MW electricalUS-WECCelectricity, high voltagekWh</t>
  </si>
  <si>
    <t>heat and power co-generation, natural gas, conventional power plant, 100MW electricalUS-WECCheat, district or industrial, natural gasMJ</t>
  </si>
  <si>
    <t>heat and power co-generation, natural gas, mini-plant 2KW electricalCHelectricity, low voltagekWh</t>
  </si>
  <si>
    <t>heat and power co-generation, natural gas, mini-plant 2KW electrical</t>
  </si>
  <si>
    <t>heat and power co-generation, natural gas, mini-plant 2KW electricalCHheat, central or small-scale, natural gasMJ</t>
  </si>
  <si>
    <t>heat and power co-generation, natural gas, mini-plant 2KW electricalEurope without Switzerlandelectricity, low voltagekWh</t>
  </si>
  <si>
    <t>heat and power co-generation, natural gas, mini-plant 2KW electricalEurope without Switzerlandheat, central or small-scale, natural gasMJ</t>
  </si>
  <si>
    <t>heat and power co-generation, natural gas, mini-plant 2KW electricalRoWelectricity, low voltagekWh</t>
  </si>
  <si>
    <t>heat and power co-generation, natural gas, mini-plant 2KW electricalRoWheat, central or small-scale, natural gasMJ</t>
  </si>
  <si>
    <t>heat and power co-generation, oilATelectricity, high voltagekWh</t>
  </si>
  <si>
    <t>heat and power co-generation, oil</t>
  </si>
  <si>
    <t>heat and power co-generation, oilATheat, district or industrial, other than natural gasMJ</t>
  </si>
  <si>
    <t>heat and power co-generation, oilAUelectricity, high voltagekWh</t>
  </si>
  <si>
    <t>heat and power co-generation, oilAUheat, district or industrial, other than natural gasMJ</t>
  </si>
  <si>
    <t>heat and power co-generation, oilBEelectricity, high voltagekWh</t>
  </si>
  <si>
    <t>heat and power co-generation, oilBEheat, district or industrial, other than natural gasMJ</t>
  </si>
  <si>
    <t>heat and power co-generation, oilBGelectricity, high voltagekWh</t>
  </si>
  <si>
    <t>heat and power co-generation, oilBGheat, district or industrial, other than natural gasMJ</t>
  </si>
  <si>
    <t>heat and power co-generation, oilCZelectricity, high voltagekWh</t>
  </si>
  <si>
    <t>heat and power co-generation, oilCZheat, district or industrial, other than natural gasMJ</t>
  </si>
  <si>
    <t>heat and power co-generation, oilDEelectricity, high voltagekWh</t>
  </si>
  <si>
    <t>heat and power co-generation, oilDEheat, district or industrial, other than natural gasMJ</t>
  </si>
  <si>
    <t>heat and power co-generation, oilDKelectricity, high voltagekWh</t>
  </si>
  <si>
    <t>heat and power co-generation, oilDKheat, district or industrial, other than natural gasMJ</t>
  </si>
  <si>
    <t>heat and power co-generation, oilEEelectricity, high voltagekWh</t>
  </si>
  <si>
    <t>heat and power co-generation, oilEEheat, district or industrial, other than natural gasMJ</t>
  </si>
  <si>
    <t>heat and power co-generation, oilESelectricity, high voltagekWh</t>
  </si>
  <si>
    <t>heat and power co-generation, oilESheat, district or industrial, other than natural gasMJ</t>
  </si>
  <si>
    <t>heat and power co-generation, oilFIelectricity, high voltagekWh</t>
  </si>
  <si>
    <t>heat and power co-generation, oilFIheat, district or industrial, other than natural gasMJ</t>
  </si>
  <si>
    <t>heat and power co-generation, oilFRelectricity, high voltagekWh</t>
  </si>
  <si>
    <t>heat and power co-generation, oilFRheat, district or industrial, other than natural gasMJ</t>
  </si>
  <si>
    <t>heat and power co-generation, oilGBelectricity, high voltagekWh</t>
  </si>
  <si>
    <t>heat and power co-generation, oilGBheat, district or industrial, other than natural gasMJ</t>
  </si>
  <si>
    <t>heat and power co-generation, oilGRelectricity, high voltagekWh</t>
  </si>
  <si>
    <t>heat and power co-generation, oilGRheat, district or industrial, other than natural gasMJ</t>
  </si>
  <si>
    <t>heat and power co-generation, oilHRelectricity, high voltagekWh</t>
  </si>
  <si>
    <t>heat and power co-generation, oilHRheat, district or industrial, other than natural gasMJ</t>
  </si>
  <si>
    <t>heat and power co-generation, oilHUelectricity, high voltagekWh</t>
  </si>
  <si>
    <t>heat and power co-generation, oilHUheat, district or industrial, other than natural gasMJ</t>
  </si>
  <si>
    <t>heat and power co-generation, oilIEelectricity, high voltagekWh</t>
  </si>
  <si>
    <t>heat and power co-generation, oilIEheat, district or industrial, other than natural gasMJ</t>
  </si>
  <si>
    <t>heat and power co-generation, oilITelectricity, high voltagekWh</t>
  </si>
  <si>
    <t>heat and power co-generation, oilITheat, district or industrial, other than natural gasMJ</t>
  </si>
  <si>
    <t>heat and power co-generation, oilKRelectricity, high voltagekWh</t>
  </si>
  <si>
    <t>heat and power co-generation, oilKRheat, district or industrial, other than natural gasMJ</t>
  </si>
  <si>
    <t>heat and power co-generation, oilLTelectricity, high voltagekWh</t>
  </si>
  <si>
    <t>heat and power co-generation, oilLTheat, district or industrial, other than natural gasMJ</t>
  </si>
  <si>
    <t>heat and power co-generation, oilLUelectricity, high voltagekWh</t>
  </si>
  <si>
    <t>heat and power co-generation, oilLUheat, district or industrial, other than natural gasMJ</t>
  </si>
  <si>
    <t>heat and power co-generation, oilLVelectricity, high voltagekWh</t>
  </si>
  <si>
    <t>heat and power co-generation, oilLVheat, district or industrial, other than natural gasMJ</t>
  </si>
  <si>
    <t>heat and power co-generation, oilNLelectricity, high voltagekWh</t>
  </si>
  <si>
    <t>heat and power co-generation, oilNLheat, district or industrial, other than natural gasMJ</t>
  </si>
  <si>
    <t>heat and power co-generation, oilPLelectricity, high voltagekWh</t>
  </si>
  <si>
    <t>heat and power co-generation, oilPLheat, district or industrial, other than natural gasMJ</t>
  </si>
  <si>
    <t>heat and power co-generation, oilPTelectricity, high voltagekWh</t>
  </si>
  <si>
    <t>heat and power co-generation, oilPTheat, district or industrial, other than natural gasMJ</t>
  </si>
  <si>
    <t>heat and power co-generation, oilROelectricity, high voltagekWh</t>
  </si>
  <si>
    <t>heat and power co-generation, oilROheat, district or industrial, other than natural gasMJ</t>
  </si>
  <si>
    <t>heat and power co-generation, oilRSelectricity, high voltagekWh</t>
  </si>
  <si>
    <t>heat and power co-generation, oilRSheat, district or industrial, other than natural gasMJ</t>
  </si>
  <si>
    <t>heat and power co-generation, oilRUelectricity, high voltagekWh</t>
  </si>
  <si>
    <t>heat and power co-generation, oilRUheat, district or industrial, other than natural gasMJ</t>
  </si>
  <si>
    <t>heat and power co-generation, oilRoWelectricity, high voltagekWh</t>
  </si>
  <si>
    <t>heat and power co-generation, oilRoWheat, district or industrial, other than natural gasMJ</t>
  </si>
  <si>
    <t>heat and power co-generation, oilSEelectricity, high voltagekWh</t>
  </si>
  <si>
    <t>heat and power co-generation, oilSEheat, district or industrial, other than natural gasMJ</t>
  </si>
  <si>
    <t>heat and power co-generation, oilSIelectricity, high voltagekWh</t>
  </si>
  <si>
    <t>heat and power co-generation, oilSIheat, district or industrial, other than natural gasMJ</t>
  </si>
  <si>
    <t>heat and power co-generation, oilSKelectricity, high voltagekWh</t>
  </si>
  <si>
    <t>heat and power co-generation, oilSKheat, district or industrial, other than natural gasMJ</t>
  </si>
  <si>
    <t>heat and power co-generation, oilTRelectricity, high voltagekWh</t>
  </si>
  <si>
    <t>heat and power co-generation, oilTRheat, district or industrial, other than natural gasMJ</t>
  </si>
  <si>
    <t>heat and power co-generation, oilTWelectricity, high voltagekWh</t>
  </si>
  <si>
    <t>heat and power co-generation, oilTWheat, district or industrial, other than natural gasMJ</t>
  </si>
  <si>
    <t>heat and power co-generation, oilUAelectricity, high voltagekWh</t>
  </si>
  <si>
    <t>heat and power co-generation, oilUAheat, district or industrial, other than natural gasMJ</t>
  </si>
  <si>
    <t>heat and power co-generation, oilUS-ASCCelectricity, high voltagekWh</t>
  </si>
  <si>
    <t>heat and power co-generation, oilUS-ASCCheat, district or industrial, other than natural gasMJ</t>
  </si>
  <si>
    <t>heat and power co-generation, oilUS-HICCelectricity, high voltagekWh</t>
  </si>
  <si>
    <t>heat and power co-generation, oilUS-HICCheat, district or industrial, other than natural gasMJ</t>
  </si>
  <si>
    <t>heat and power co-generation, oilUS-MROelectricity, high voltagekWh</t>
  </si>
  <si>
    <t>heat and power co-generation, oilUS-MROheat, district or industrial, other than natural gasMJ</t>
  </si>
  <si>
    <t>heat and power co-generation, oilUS-NPCCelectricity, high voltagekWh</t>
  </si>
  <si>
    <t>heat and power co-generation, oilUS-NPCCheat, district or industrial, other than natural gasMJ</t>
  </si>
  <si>
    <t>heat and power co-generation, oilUS-RFCelectricity, high voltagekWh</t>
  </si>
  <si>
    <t>heat and power co-generation, oilUS-RFCheat, district or industrial, other than natural gasMJ</t>
  </si>
  <si>
    <t>heat and power co-generation, oilUS-SERCelectricity, high voltagekWh</t>
  </si>
  <si>
    <t>heat and power co-generation, oilUS-SERCheat, district or industrial, other than natural gasMJ</t>
  </si>
  <si>
    <t>heat and power co-generation, oilUS-TREelectricity, high voltagekWh</t>
  </si>
  <si>
    <t>heat and power co-generation, oilUS-TREheat, district or industrial, other than natural gasMJ</t>
  </si>
  <si>
    <t>heat and power co-generation, oilUS-WECCelectricity, high voltagekWh</t>
  </si>
  <si>
    <t>heat and power co-generation, oilUS-WECCheat, district or industrial, other than natural gasMJ</t>
  </si>
  <si>
    <t>heat and power co-generation, wood chips, 2000 kWCHelectricity, high voltagekWh</t>
  </si>
  <si>
    <t>heat and power co-generation, wood chips, 2000 kW</t>
  </si>
  <si>
    <t>heat and power co-generation, wood chips, 2000 kWCHheat, district or industrial, other than natural gasMJ</t>
  </si>
  <si>
    <t>heat and power co-generation, wood chips, 2000 kW, state-of-the-art 2014CHelectricity, high voltagekWh</t>
  </si>
  <si>
    <t>heat and power co-generation, wood chips, 2000 kW, state-of-the-art 2014</t>
  </si>
  <si>
    <t>heat and power co-generation, wood chips, 2000 kW, state-of-the-art 2014CHheat, district or industrial, other than natural gasMJ</t>
  </si>
  <si>
    <t>heat and power co-generation, wood chips, 6667 kWBGelectricity, high voltagekWh</t>
  </si>
  <si>
    <t>heat and power co-generation, wood chips, 6667 kW</t>
  </si>
  <si>
    <t>heat and power co-generation, wood chips, 6667 kWBGheat, district or industrial, other than natural gasMJ</t>
  </si>
  <si>
    <t>heat and power co-generation, wood chips, 6667 kWBR-North-eastern gridelectricity, high voltagekWh</t>
  </si>
  <si>
    <t>heat and power co-generation, wood chips, 6667 kWBR-North-eastern gridheat, district or industrial, other than natural gasMJ</t>
  </si>
  <si>
    <t>heat and power co-generation, wood chips, 6667 kWBR-Northern gridelectricity, high voltagekWh</t>
  </si>
  <si>
    <t>heat and power co-generation, wood chips, 6667 kWBR-Northern gridheat, district or industrial, other than natural gasMJ</t>
  </si>
  <si>
    <t>heat and power co-generation, wood chips, 6667 kWBR-South-eastern/Mid-western gridelectricity, high voltagekWh</t>
  </si>
  <si>
    <t>heat and power co-generation, wood chips, 6667 kWBR-South-eastern/Mid-western gridheat, district or industrial, other than natural gasMJ</t>
  </si>
  <si>
    <t>heat and power co-generation, wood chips, 6667 kWBR-Southern gridelectricity, high voltagekWh</t>
  </si>
  <si>
    <t>heat and power co-generation, wood chips, 6667 kWBR-Southern gridheat, district or industrial, other than natural gasMJ</t>
  </si>
  <si>
    <t>heat and power co-generation, wood chips, 6667 kWCHelectricity, high voltagekWh</t>
  </si>
  <si>
    <t>heat and power co-generation, wood chips, 6667 kWCHheat, district or industrial, other than natural gasMJ</t>
  </si>
  <si>
    <t>heat and power co-generation, wood chips, 6667 kWCLelectricity, high voltagekWh</t>
  </si>
  <si>
    <t>heat and power co-generation, wood chips, 6667 kWCLheat, district or industrial, other than natural gasMJ</t>
  </si>
  <si>
    <t>heat and power co-generation, wood chips, 6667 kWEEelectricity, high voltagekWh</t>
  </si>
  <si>
    <t>heat and power co-generation, wood chips, 6667 kWEEheat, district or industrial, other than natural gasMJ</t>
  </si>
  <si>
    <t>heat and power co-generation, wood chips, 6667 kWHRelectricity, high voltagekWh</t>
  </si>
  <si>
    <t>heat and power co-generation, wood chips, 6667 kWHRheat, district or industrial, other than natural gasMJ</t>
  </si>
  <si>
    <t>heat and power co-generation, wood chips, 6667 kWIDelectricity, high voltagekWh</t>
  </si>
  <si>
    <t>heat and power co-generation, wood chips, 6667 kWIDheat, district or industrial, other than natural gasMJ</t>
  </si>
  <si>
    <t>heat and power co-generation, wood chips, 6667 kWIN-APelectricity, high voltagekWh</t>
  </si>
  <si>
    <t>heat and power co-generation, wood chips, 6667 kWIN-APheat, district or industrial, other than natural gasMJ</t>
  </si>
  <si>
    <t>heat and power co-generation, wood chips, 6667 kWIN-BRelectricity, high voltagekWh</t>
  </si>
  <si>
    <t>heat and power co-generation, wood chips, 6667 kWIN-BRheat, district or industrial, other than natural gasMJ</t>
  </si>
  <si>
    <t>heat and power co-generation, wood chips, 6667 kWIN-CTelectricity, high voltagekWh</t>
  </si>
  <si>
    <t>heat and power co-generation, wood chips, 6667 kWIN-CTheat, district or industrial, other than natural gasMJ</t>
  </si>
  <si>
    <t>heat and power co-generation, wood chips, 6667 kWIN-GAelectricity, high voltagekWh</t>
  </si>
  <si>
    <t>heat and power co-generation, wood chips, 6667 kWIN-GAheat, district or industrial, other than natural gasMJ</t>
  </si>
  <si>
    <t>heat and power co-generation, wood chips, 6667 kWIN-GJelectricity, high voltagekWh</t>
  </si>
  <si>
    <t>heat and power co-generation, wood chips, 6667 kWIN-GJheat, district or industrial, other than natural gasMJ</t>
  </si>
  <si>
    <t>heat and power co-generation, wood chips, 6667 kWIN-HRelectricity, high voltagekWh</t>
  </si>
  <si>
    <t>heat and power co-generation, wood chips, 6667 kWIN-HRheat, district or industrial, other than natural gasMJ</t>
  </si>
  <si>
    <t>heat and power co-generation, wood chips, 6667 kWIN-KAelectricity, high voltagekWh</t>
  </si>
  <si>
    <t>heat and power co-generation, wood chips, 6667 kWIN-KAheat, district or industrial, other than natural gasMJ</t>
  </si>
  <si>
    <t>heat and power co-generation, wood chips, 6667 kWIN-MHelectricity, high voltagekWh</t>
  </si>
  <si>
    <t>heat and power co-generation, wood chips, 6667 kWIN-MHheat, district or industrial, other than natural gasMJ</t>
  </si>
  <si>
    <t>heat and power co-generation, wood chips, 6667 kWIN-MPelectricity, high voltagekWh</t>
  </si>
  <si>
    <t>heat and power co-generation, wood chips, 6667 kWIN-MPheat, district or industrial, other than natural gasMJ</t>
  </si>
  <si>
    <t>heat and power co-generation, wood chips, 6667 kWIN-ORelectricity, high voltagekWh</t>
  </si>
  <si>
    <t>heat and power co-generation, wood chips, 6667 kWIN-ORheat, district or industrial, other than natural gasMJ</t>
  </si>
  <si>
    <t>heat and power co-generation, wood chips, 6667 kWIN-PBelectricity, high voltagekWh</t>
  </si>
  <si>
    <t>heat and power co-generation, wood chips, 6667 kWIN-PBheat, district or industrial, other than natural gasMJ</t>
  </si>
  <si>
    <t>heat and power co-generation, wood chips, 6667 kWIN-RJelectricity, high voltagekWh</t>
  </si>
  <si>
    <t>heat and power co-generation, wood chips, 6667 kWIN-RJheat, district or industrial, other than natural gasMJ</t>
  </si>
  <si>
    <t>heat and power co-generation, wood chips, 6667 kWIN-TNelectricity, high voltagekWh</t>
  </si>
  <si>
    <t>heat and power co-generation, wood chips, 6667 kWIN-TNheat, district or industrial, other than natural gasMJ</t>
  </si>
  <si>
    <t>heat and power co-generation, wood chips, 6667 kWIN-UPelectricity, high voltagekWh</t>
  </si>
  <si>
    <t>heat and power co-generation, wood chips, 6667 kWIN-UPheat, district or industrial, other than natural gasMJ</t>
  </si>
  <si>
    <t>heat and power co-generation, wood chips, 6667 kWIN-UTelectricity, high voltagekWh</t>
  </si>
  <si>
    <t>heat and power co-generation, wood chips, 6667 kWIN-UTheat, district or industrial, other than natural gasMJ</t>
  </si>
  <si>
    <t>heat and power co-generation, wood chips, 6667 kWIN-WBelectricity, high voltagekWh</t>
  </si>
  <si>
    <t>heat and power co-generation, wood chips, 6667 kWIN-WBheat, district or industrial, other than natural gasMJ</t>
  </si>
  <si>
    <t>heat and power co-generation, wood chips, 6667 kWLTelectricity, high voltagekWh</t>
  </si>
  <si>
    <t>heat and power co-generation, wood chips, 6667 kWLTheat, district or industrial, other than natural gasMJ</t>
  </si>
  <si>
    <t>heat and power co-generation, wood chips, 6667 kWLVelectricity, high voltagekWh</t>
  </si>
  <si>
    <t>heat and power co-generation, wood chips, 6667 kWLVheat, district or industrial, other than natural gasMJ</t>
  </si>
  <si>
    <t>heat and power co-generation, wood chips, 6667 kWMXelectricity, high voltagekWh</t>
  </si>
  <si>
    <t>heat and power co-generation, wood chips, 6667 kWMXheat, district or industrial, other than natural gasMJ</t>
  </si>
  <si>
    <t>heat and power co-generation, wood chips, 6667 kWMYelectricity, high voltagekWh</t>
  </si>
  <si>
    <t>heat and power co-generation, wood chips, 6667 kWMYheat, district or industrial, other than natural gasMJ</t>
  </si>
  <si>
    <t>heat and power co-generation, wood chips, 6667 kWPEelectricity, high voltagekWh</t>
  </si>
  <si>
    <t>heat and power co-generation, wood chips, 6667 kWPEheat, district or industrial, other than natural gasMJ</t>
  </si>
  <si>
    <t>heat and power co-generation, wood chips, 6667 kWRUelectricity, high voltagekWh</t>
  </si>
  <si>
    <t>heat and power co-generation, wood chips, 6667 kWRUheat, district or industrial, other than natural gasMJ</t>
  </si>
  <si>
    <t>heat and power co-generation, wood chips, 6667 kWRoWelectricity, high voltagekWh</t>
  </si>
  <si>
    <t>heat and power co-generation, wood chips, 6667 kWRoWheat, district or industrial, other than natural gasMJ</t>
  </si>
  <si>
    <t>heat and power co-generation, wood chips, 6667 kWTHelectricity, high voltagekWh</t>
  </si>
  <si>
    <t>heat and power co-generation, wood chips, 6667 kWTHheat, district or industrial, other than natural gasMJ</t>
  </si>
  <si>
    <t>heat and power co-generation, wood chips, 6667 kWTRelectricity, high voltagekWh</t>
  </si>
  <si>
    <t>heat and power co-generation, wood chips, 6667 kWTRheat, district or industrial, other than natural gasMJ</t>
  </si>
  <si>
    <t>heat and power co-generation, wood chips, 6667 kWTWelectricity, high voltagekWh</t>
  </si>
  <si>
    <t>heat and power co-generation, wood chips, 6667 kWTWheat, district or industrial, other than natural gasMJ</t>
  </si>
  <si>
    <t>heat and power co-generation, wood chips, 6667 kWTZelectricity, high voltagekWh</t>
  </si>
  <si>
    <t>heat and power co-generation, wood chips, 6667 kWTZheat, district or industrial, other than natural gasMJ</t>
  </si>
  <si>
    <t>heat and power co-generation, wood chips, 6667 kWUAelectricity, high voltagekWh</t>
  </si>
  <si>
    <t>heat and power co-generation, wood chips, 6667 kWUAheat, district or industrial, other than natural gasMJ</t>
  </si>
  <si>
    <t>heat and power co-generation, wood chips, 6667 kWZAelectricity, high voltagekWh</t>
  </si>
  <si>
    <t>heat and power co-generation, wood chips, 6667 kWZAheat, district or industrial, other than natural gasMJ</t>
  </si>
  <si>
    <t>heat and power co-generation, wood chips, 6667 kW, state-of-the-art 2014ATelectricity, high voltagekWh</t>
  </si>
  <si>
    <t>heat and power co-generation, wood chips, 6667 kW, state-of-the-art 2014</t>
  </si>
  <si>
    <t>heat and power co-generation, wood chips, 6667 kW, state-of-the-art 2014ATheat, district or industrial, other than natural gasMJ</t>
  </si>
  <si>
    <t>heat and power co-generation, wood chips, 6667 kW, state-of-the-art 2014AUelectricity, high voltagekWh</t>
  </si>
  <si>
    <t>heat and power co-generation, wood chips, 6667 kW, state-of-the-art 2014AUheat, district or industrial, other than natural gasMJ</t>
  </si>
  <si>
    <t>heat and power co-generation, wood chips, 6667 kW, state-of-the-art 2014BEelectricity, high voltagekWh</t>
  </si>
  <si>
    <t>heat and power co-generation, wood chips, 6667 kW, state-of-the-art 2014BEheat, district or industrial, other than natural gasMJ</t>
  </si>
  <si>
    <t>heat and power co-generation, wood chips, 6667 kW, state-of-the-art 2014BGelectricity, high voltagekWh</t>
  </si>
  <si>
    <t>heat and power co-generation, wood chips, 6667 kW, state-of-the-art 2014BGheat, district or industrial, other than natural gasMJ</t>
  </si>
  <si>
    <t>heat and power co-generation, wood chips, 6667 kW, state-of-the-art 2014CA-ABelectricity, high voltagekWh</t>
  </si>
  <si>
    <t>heat and power co-generation, wood chips, 6667 kW, state-of-the-art 2014CA-ABheat, district or industrial, other than natural gasMJ</t>
  </si>
  <si>
    <t>heat and power co-generation, wood chips, 6667 kW, state-of-the-art 2014CA-BCelectricity, high voltagekWh</t>
  </si>
  <si>
    <t>heat and power co-generation, wood chips, 6667 kW, state-of-the-art 2014CA-BCheat, district or industrial, other than natural gasMJ</t>
  </si>
  <si>
    <t>heat and power co-generation, wood chips, 6667 kW, state-of-the-art 2014CA-NSelectricity, high voltagekWh</t>
  </si>
  <si>
    <t>heat and power co-generation, wood chips, 6667 kW, state-of-the-art 2014CA-NSheat, district or industrial, other than natural gasMJ</t>
  </si>
  <si>
    <t>heat and power co-generation, wood chips, 6667 kW, state-of-the-art 2014CA-ONelectricity, high voltagekWh</t>
  </si>
  <si>
    <t>heat and power co-generation, wood chips, 6667 kW, state-of-the-art 2014CA-ONheat, district or industrial, other than natural gasMJ</t>
  </si>
  <si>
    <t>heat and power co-generation, wood chips, 6667 kW, state-of-the-art 2014CA-PEelectricity, high voltagekWh</t>
  </si>
  <si>
    <t>heat and power co-generation, wood chips, 6667 kW, state-of-the-art 2014CA-PEheat, district or industrial, other than natural gasMJ</t>
  </si>
  <si>
    <t>heat and power co-generation, wood chips, 6667 kW, state-of-the-art 2014CA-QCelectricity, high voltagekWh</t>
  </si>
  <si>
    <t>heat and power co-generation, wood chips, 6667 kW, state-of-the-art 2014CA-QCheat, district or industrial, other than natural gasMJ</t>
  </si>
  <si>
    <t>heat and power co-generation, wood chips, 6667 kW, state-of-the-art 2014CHelectricity, high voltagekWh</t>
  </si>
  <si>
    <t>heat and power co-generation, wood chips, 6667 kW, state-of-the-art 2014CHheat, district or industrial, other than natural gasMJ</t>
  </si>
  <si>
    <t>heat and power co-generation, wood chips, 6667 kW, state-of-the-art 2014CLelectricity, high voltagekWh</t>
  </si>
  <si>
    <t>heat and power co-generation, wood chips, 6667 kW, state-of-the-art 2014CLheat, district or industrial, other than natural gasMJ</t>
  </si>
  <si>
    <t>heat and power co-generation, wood chips, 6667 kW, state-of-the-art 2014CN-GDelectricity, high voltagekWh</t>
  </si>
  <si>
    <t>heat and power co-generation, wood chips, 6667 kW, state-of-the-art 2014CN-GDheat, district or industrial, other than natural gasMJ</t>
  </si>
  <si>
    <t>heat and power co-generation, wood chips, 6667 kW, state-of-the-art 2014CN-SHelectricity, high voltagekWh</t>
  </si>
  <si>
    <t>heat and power co-generation, wood chips, 6667 kW, state-of-the-art 2014CN-SHheat, district or industrial, other than natural gasMJ</t>
  </si>
  <si>
    <t>heat and power co-generation, wood chips, 6667 kW, state-of-the-art 2014CYelectricity, high voltagekWh</t>
  </si>
  <si>
    <t>heat and power co-generation, wood chips, 6667 kW, state-of-the-art 2014CYheat, district or industrial, other than natural gasMJ</t>
  </si>
  <si>
    <t>heat and power co-generation, wood chips, 6667 kW, state-of-the-art 2014CZelectricity, high voltagekWh</t>
  </si>
  <si>
    <t>heat and power co-generation, wood chips, 6667 kW, state-of-the-art 2014CZheat, district or industrial, other than natural gasMJ</t>
  </si>
  <si>
    <t>heat and power co-generation, wood chips, 6667 kW, state-of-the-art 2014DEelectricity, high voltagekWh</t>
  </si>
  <si>
    <t>heat and power co-generation, wood chips, 6667 kW, state-of-the-art 2014DEheat, district or industrial, other than natural gasMJ</t>
  </si>
  <si>
    <t>heat and power co-generation, wood chips, 6667 kW, state-of-the-art 2014DKelectricity, high voltagekWh</t>
  </si>
  <si>
    <t>heat and power co-generation, wood chips, 6667 kW, state-of-the-art 2014DKheat, district or industrial, other than natural gasMJ</t>
  </si>
  <si>
    <t>heat and power co-generation, wood chips, 6667 kW, state-of-the-art 2014EEelectricity, high voltagekWh</t>
  </si>
  <si>
    <t>heat and power co-generation, wood chips, 6667 kW, state-of-the-art 2014EEheat, district or industrial, other than natural gasMJ</t>
  </si>
  <si>
    <t>heat and power co-generation, wood chips, 6667 kW, state-of-the-art 2014ESelectricity, high voltagekWh</t>
  </si>
  <si>
    <t>heat and power co-generation, wood chips, 6667 kW, state-of-the-art 2014ESheat, district or industrial, other than natural gasMJ</t>
  </si>
  <si>
    <t>heat and power co-generation, wood chips, 6667 kW, state-of-the-art 2014FIelectricity, high voltagekWh</t>
  </si>
  <si>
    <t>heat and power co-generation, wood chips, 6667 kW, state-of-the-art 2014FIheat, district or industrial, other than natural gasMJ</t>
  </si>
  <si>
    <t>heat and power co-generation, wood chips, 6667 kW, state-of-the-art 2014FRelectricity, high voltagekWh</t>
  </si>
  <si>
    <t>heat and power co-generation, wood chips, 6667 kW, state-of-the-art 2014FRheat, district or industrial, other than natural gasMJ</t>
  </si>
  <si>
    <t>heat and power co-generation, wood chips, 6667 kW, state-of-the-art 2014GBelectricity, high voltagekWh</t>
  </si>
  <si>
    <t>heat and power co-generation, wood chips, 6667 kW, state-of-the-art 2014GBheat, district or industrial, other than natural gasMJ</t>
  </si>
  <si>
    <t>heat and power co-generation, wood chips, 6667 kW, state-of-the-art 2014GRelectricity, high voltagekWh</t>
  </si>
  <si>
    <t>heat and power co-generation, wood chips, 6667 kW, state-of-the-art 2014GRheat, district or industrial, other than natural gasMJ</t>
  </si>
  <si>
    <t>heat and power co-generation, wood chips, 6667 kW, state-of-the-art 2014HRelectricity, high voltagekWh</t>
  </si>
  <si>
    <t>heat and power co-generation, wood chips, 6667 kW, state-of-the-art 2014HRheat, district or industrial, other than natural gasMJ</t>
  </si>
  <si>
    <t>heat and power co-generation, wood chips, 6667 kW, state-of-the-art 2014HUelectricity, high voltagekWh</t>
  </si>
  <si>
    <t>heat and power co-generation, wood chips, 6667 kW, state-of-the-art 2014HUheat, district or industrial, other than natural gasMJ</t>
  </si>
  <si>
    <t>heat and power co-generation, wood chips, 6667 kW, state-of-the-art 2014IEelectricity, high voltagekWh</t>
  </si>
  <si>
    <t>heat and power co-generation, wood chips, 6667 kW, state-of-the-art 2014IEheat, district or industrial, other than natural gasMJ</t>
  </si>
  <si>
    <t>heat and power co-generation, wood chips, 6667 kW, state-of-the-art 2014ITelectricity, high voltagekWh</t>
  </si>
  <si>
    <t>heat and power co-generation, wood chips, 6667 kW, state-of-the-art 2014ITheat, district or industrial, other than natural gasMJ</t>
  </si>
  <si>
    <t>heat and power co-generation, wood chips, 6667 kW, state-of-the-art 2014JPelectricity, high voltagekWh</t>
  </si>
  <si>
    <t>heat and power co-generation, wood chips, 6667 kW, state-of-the-art 2014JPheat, district or industrial, other than natural gasMJ</t>
  </si>
  <si>
    <t>heat and power co-generation, wood chips, 6667 kW, state-of-the-art 2014KRelectricity, high voltagekWh</t>
  </si>
  <si>
    <t>heat and power co-generation, wood chips, 6667 kW, state-of-the-art 2014KRheat, district or industrial, other than natural gasMJ</t>
  </si>
  <si>
    <t>heat and power co-generation, wood chips, 6667 kW, state-of-the-art 2014LUelectricity, high voltagekWh</t>
  </si>
  <si>
    <t>heat and power co-generation, wood chips, 6667 kW, state-of-the-art 2014LUheat, district or industrial, other than natural gasMJ</t>
  </si>
  <si>
    <t>heat and power co-generation, wood chips, 6667 kW, state-of-the-art 2014LVelectricity, high voltagekWh</t>
  </si>
  <si>
    <t>heat and power co-generation, wood chips, 6667 kW, state-of-the-art 2014LVheat, district or industrial, other than natural gasMJ</t>
  </si>
  <si>
    <t>heat and power co-generation, wood chips, 6667 kW, state-of-the-art 2014MTelectricity, high voltagekWh</t>
  </si>
  <si>
    <t>heat and power co-generation, wood chips, 6667 kW, state-of-the-art 2014MTheat, district or industrial, other than natural gasMJ</t>
  </si>
  <si>
    <t>heat and power co-generation, wood chips, 6667 kW, state-of-the-art 2014NLelectricity, high voltagekWh</t>
  </si>
  <si>
    <t>heat and power co-generation, wood chips, 6667 kW, state-of-the-art 2014NLheat, district or industrial, other than natural gasMJ</t>
  </si>
  <si>
    <t>heat and power co-generation, wood chips, 6667 kW, state-of-the-art 2014NOelectricity, high voltagekWh</t>
  </si>
  <si>
    <t>heat and power co-generation, wood chips, 6667 kW, state-of-the-art 2014NOheat, district or industrial, other than natural gasMJ</t>
  </si>
  <si>
    <t>heat and power co-generation, wood chips, 6667 kW, state-of-the-art 2014PLelectricity, high voltagekWh</t>
  </si>
  <si>
    <t>heat and power co-generation, wood chips, 6667 kW, state-of-the-art 2014PLheat, district or industrial, other than natural gasMJ</t>
  </si>
  <si>
    <t>heat and power co-generation, wood chips, 6667 kW, state-of-the-art 2014PTelectricity, high voltagekWh</t>
  </si>
  <si>
    <t>heat and power co-generation, wood chips, 6667 kW, state-of-the-art 2014PTheat, district or industrial, other than natural gasMJ</t>
  </si>
  <si>
    <t>heat and power co-generation, wood chips, 6667 kW, state-of-the-art 2014ROelectricity, high voltagekWh</t>
  </si>
  <si>
    <t>heat and power co-generation, wood chips, 6667 kW, state-of-the-art 2014ROheat, district or industrial, other than natural gasMJ</t>
  </si>
  <si>
    <t>heat and power co-generation, wood chips, 6667 kW, state-of-the-art 2014RUelectricity, high voltagekWh</t>
  </si>
  <si>
    <t>heat and power co-generation, wood chips, 6667 kW, state-of-the-art 2014RUheat, district or industrial, other than natural gasMJ</t>
  </si>
  <si>
    <t>heat and power co-generation, wood chips, 6667 kW, state-of-the-art 2014RoWelectricity, high voltagekWh</t>
  </si>
  <si>
    <t>heat and power co-generation, wood chips, 6667 kW, state-of-the-art 2014RoWheat, district or industrial, other than natural gasMJ</t>
  </si>
  <si>
    <t>heat and power co-generation, wood chips, 6667 kW, state-of-the-art 2014SEelectricity, high voltagekWh</t>
  </si>
  <si>
    <t>heat and power co-generation, wood chips, 6667 kW, state-of-the-art 2014SEheat, district or industrial, other than natural gasMJ</t>
  </si>
  <si>
    <t>heat and power co-generation, wood chips, 6667 kW, state-of-the-art 2014SIelectricity, high voltagekWh</t>
  </si>
  <si>
    <t>heat and power co-generation, wood chips, 6667 kW, state-of-the-art 2014SIheat, district or industrial, other than natural gasMJ</t>
  </si>
  <si>
    <t>heat and power co-generation, wood chips, 6667 kW, state-of-the-art 2014SKelectricity, high voltagekWh</t>
  </si>
  <si>
    <t>heat and power co-generation, wood chips, 6667 kW, state-of-the-art 2014SKheat, district or industrial, other than natural gasMJ</t>
  </si>
  <si>
    <t>heat and power co-generation, wood chips, 6667 kW, state-of-the-art 2014US-ASCCelectricity, high voltagekWh</t>
  </si>
  <si>
    <t>heat and power co-generation, wood chips, 6667 kW, state-of-the-art 2014US-ASCCheat, district or industrial, other than natural gasMJ</t>
  </si>
  <si>
    <t>heat and power co-generation, wood chips, 6667 kW, state-of-the-art 2014US-HICCelectricity, high voltagekWh</t>
  </si>
  <si>
    <t>heat and power co-generation, wood chips, 6667 kW, state-of-the-art 2014US-HICCheat, district or industrial, other than natural gasMJ</t>
  </si>
  <si>
    <t>heat and power co-generation, wood chips, 6667 kW, state-of-the-art 2014US-MROelectricity, high voltagekWh</t>
  </si>
  <si>
    <t>heat and power co-generation, wood chips, 6667 kW, state-of-the-art 2014US-MROheat, district or industrial, other than natural gasMJ</t>
  </si>
  <si>
    <t>heat and power co-generation, wood chips, 6667 kW, state-of-the-art 2014US-NPCCelectricity, high voltagekWh</t>
  </si>
  <si>
    <t>heat and power co-generation, wood chips, 6667 kW, state-of-the-art 2014US-NPCCheat, district or industrial, other than natural gasMJ</t>
  </si>
  <si>
    <t>heat and power co-generation, wood chips, 6667 kW, state-of-the-art 2014US-RFCelectricity, high voltagekWh</t>
  </si>
  <si>
    <t>heat and power co-generation, wood chips, 6667 kW, state-of-the-art 2014US-RFCheat, district or industrial, other than natural gasMJ</t>
  </si>
  <si>
    <t>heat and power co-generation, wood chips, 6667 kW, state-of-the-art 2014US-SERCelectricity, high voltagekWh</t>
  </si>
  <si>
    <t>heat and power co-generation, wood chips, 6667 kW, state-of-the-art 2014US-SERCheat, district or industrial, other than natural gasMJ</t>
  </si>
  <si>
    <t>heat and power co-generation, wood chips, 6667 kW, state-of-the-art 2014US-TREelectricity, high voltagekWh</t>
  </si>
  <si>
    <t>heat and power co-generation, wood chips, 6667 kW, state-of-the-art 2014US-TREheat, district or industrial, other than natural gasMJ</t>
  </si>
  <si>
    <t>heat and power co-generation, wood chips, 6667 kW, state-of-the-art 2014US-WECCelectricity, high voltagekWh</t>
  </si>
  <si>
    <t>heat and power co-generation, wood chips, 6667 kW, state-of-the-art 2014US-WECCheat, district or industrial, other than natural gasMJ</t>
  </si>
  <si>
    <t>heat and power co-generation, wood chips, 6667 kW, state-of-the-art 2014ZAelectricity, high voltagekWh</t>
  </si>
  <si>
    <t>heat and power co-generation, wood chips, 6667 kW, state-of-the-art 2014ZAheat, district or industrial, other than natural gasMJ</t>
  </si>
  <si>
    <t>heat and power co-generation, wood chips, 6667 kW, state-of-the-art 2014, renewable energy productsCHelectricity, high voltage, renewable energy productskWh</t>
  </si>
  <si>
    <t>heat and power co-generation, wood chips, 6667 kW, state-of-the-art 2014, renewable energy products</t>
  </si>
  <si>
    <t>heat and power co-generation, wood chips, 6667 kW, state-of-the-art 2014, renewable energy productsCHheat, district or industrial, other than natural gasMJ</t>
  </si>
  <si>
    <t>heat distribution equipment production, hydronic radiant floor heating, 150m2CHheat distribution equipment, hydronic radiant floor heating, 150m2unit</t>
  </si>
  <si>
    <t>heat distribution equipment production, hydronic radiant floor heating, 150m2</t>
  </si>
  <si>
    <t>heat distribution equipment, hydronic radiant floor heating, 150m2</t>
  </si>
  <si>
    <t>heat distribution equipment production, hydronic radiant floor heating, 150m2RoWheat distribution equipment, hydronic radiant floor heating, 150m2unit</t>
  </si>
  <si>
    <t>heat production, air-water heat pump 10kWCHheat, air-water heat pump 10kWMJ</t>
  </si>
  <si>
    <t>heat production, air-water heat pump 10kW</t>
  </si>
  <si>
    <t>heat, air-water heat pump 10kW</t>
  </si>
  <si>
    <t>heat production, air-water heat pump 10kWEurope without Switzerlandheat, air-water heat pump 10kWMJ</t>
  </si>
  <si>
    <t>heat production, air-water heat pump 10kWRoWheat, air-water heat pump 10kWMJ</t>
  </si>
  <si>
    <t>heat production, anthracite, at stove 5-15kWEurope without Switzerlandheat, central or small-scale, other than natural gasMJ</t>
  </si>
  <si>
    <t>heat production, anthracite, at stove 5-15kW</t>
  </si>
  <si>
    <t>heat production, anthracite, at stove 5-15kWRoWheat, central or small-scale, other than natural gasMJ</t>
  </si>
  <si>
    <t>heat production, at coal coke industrial furnace 1-10MWCA-QCheat, district or industrial, other than natural gasMJ</t>
  </si>
  <si>
    <t>heat production, at coal coke industrial furnace 1-10MW</t>
  </si>
  <si>
    <t>heat production, at coal coke industrial furnace 1-10MWRoWheat, district or industrial, other than natural gasMJ</t>
  </si>
  <si>
    <t>heat production, at hard coal industrial furnace 1-10MWCA-QCheat, district or industrial, other than natural gasMJ</t>
  </si>
  <si>
    <t>heat production, at hard coal industrial furnace 1-10MW</t>
  </si>
  <si>
    <t>heat production, at hard coal industrial furnace 1-10MWEurope without Switzerlandheat, district or industrial, other than natural gasMJ</t>
  </si>
  <si>
    <t>heat production, at hard coal industrial furnace 1-10MWRoWheat, district or industrial, other than natural gasMJ</t>
  </si>
  <si>
    <t>heat production, at heat pump 30kW, allocation exergyCHheat, central or small-scale, other than natural gasMJ</t>
  </si>
  <si>
    <t>heat production, at heat pump 30kW, allocation exergy</t>
  </si>
  <si>
    <t>heat production, at heat pump 30kW, allocation exergyEurope without Switzerlandheat, central or small-scale, other than natural gasMJ</t>
  </si>
  <si>
    <t>heat production, at heat pump 30kW, allocation exergyRoWheat, central or small-scale, other than natural gasMJ</t>
  </si>
  <si>
    <t>heat production, at hot water tank, solar+electric, flat plate, multiple dwellingCHheat, solar+electric, multiple-dwelling, for hot waterMJ</t>
  </si>
  <si>
    <t>heat production, at hot water tank, solar+electric, flat plate, multiple dwelling</t>
  </si>
  <si>
    <t>heat, solar+electric, multiple-dwelling, for hot water</t>
  </si>
  <si>
    <t>heat production, at hot water tank, solar+gas, flat plate, multiple dwellingCHheat, solar+gas, multiple-dwelling, for hot waterMJ</t>
  </si>
  <si>
    <t>heat production, at hot water tank, solar+gas, flat plate, multiple dwelling</t>
  </si>
  <si>
    <t>heat, solar+gas, multiple-dwelling, for hot water</t>
  </si>
  <si>
    <t>heat production, at hot water tank, solar+gas, flat plate, one-family houseCHheat, solar+gas, one-family house, for hot waterMJ</t>
  </si>
  <si>
    <t>heat production, at hot water tank, solar+gas, flat plate, one-family house</t>
  </si>
  <si>
    <t>heat, solar+gas, one-family house, for hot water</t>
  </si>
  <si>
    <t>heat production, at solar+gas heating, flat plate, one-family house, combined systemCHheat, solar+gas, one-family house, for combined systemMJ</t>
  </si>
  <si>
    <t>heat production, at solar+gas heating, flat plate, one-family house, combined system</t>
  </si>
  <si>
    <t>heat, solar+gas, one-family house, for combined system</t>
  </si>
  <si>
    <t>heat production, at solar+gas heating, tube collector, one-family house, combined systemCHheat, solar+gas, one-family house, for combined systemMJ</t>
  </si>
  <si>
    <t>heat production, at solar+gas heating, tube collector, one-family house, combined system</t>
  </si>
  <si>
    <t>heat production, at solar+wood heating, flat plate, one-family house, combined systemCHheat, solar+wood, one-family house, for combined systemMJ</t>
  </si>
  <si>
    <t>heat production, at solar+wood heating, flat plate, one-family house, combined system</t>
  </si>
  <si>
    <t>heat, solar+wood, one-family house, for combined system</t>
  </si>
  <si>
    <t>heat production, biomethane, at boiler condensing modulating &lt;100kWCHheat, central or small-scale, biomethaneMJ</t>
  </si>
  <si>
    <t>heat production, biomethane, at boiler condensing modulating &lt;100kW</t>
  </si>
  <si>
    <t>heat, central or small-scale, biomethane</t>
  </si>
  <si>
    <t>heat production, biomethane, at boiler condensing modulating &lt;100kWEurope without Switzerlandheat, central or small-scale, biomethaneMJ</t>
  </si>
  <si>
    <t>heat production, biomethane, at boiler condensing modulating &lt;100kWRoWheat, central or small-scale, biomethaneMJ</t>
  </si>
  <si>
    <t>heat production, biomethane, low pressure, at diffusion absorption heat pump 4kW, futureCHheat, diffusion absorption heat pumpMJ</t>
  </si>
  <si>
    <t>heat production, biomethane, low pressure, at diffusion absorption heat pump 4kW, future</t>
  </si>
  <si>
    <t>heat, diffusion absorption heat pump</t>
  </si>
  <si>
    <t>heat production, borehole heat exchanger, brine-water heat pump 10kWCHheat, brine-water heat pump 10kWMJ</t>
  </si>
  <si>
    <t>heat production, borehole heat exchanger, brine-water heat pump 10kW</t>
  </si>
  <si>
    <t>heat, brine-water heat pump 10kW</t>
  </si>
  <si>
    <t>heat production, borehole heat exchanger, brine-water heat pump 10kWEurope without Switzerlandheat, brine-water heat pump 10kWMJ</t>
  </si>
  <si>
    <t>heat production, borehole heat exchanger, brine-water heat pump 10kWRoWheat, brine-water heat pump 10kWMJ</t>
  </si>
  <si>
    <t>heat production, hard coal briquette, stove 5-15kWEurope without Switzerlandheat, central or small-scale, other than natural gasMJ</t>
  </si>
  <si>
    <t>heat production, hard coal briquette, stove 5-15kW</t>
  </si>
  <si>
    <t>heat production, hard coal briquette, stove 5-15kWRoWheat, central or small-scale, other than natural gasMJ</t>
  </si>
  <si>
    <t>heat production, hard coal coke, stove 5-15kWEurope without Switzerlandheat, central or small-scale, other than natural gasMJ</t>
  </si>
  <si>
    <t>heat production, hard coal coke, stove 5-15kW</t>
  </si>
  <si>
    <t>heat production, hard coal coke, stove 5-15kWRoWheat, central or small-scale, other than natural gasMJ</t>
  </si>
  <si>
    <t>heat production, hardwood chips from forest, at furnace 1000kWCHheat, district or industrial, other than natural gasMJ</t>
  </si>
  <si>
    <t>heat production, hardwood chips from forest, at furnace 1000kW</t>
  </si>
  <si>
    <t>heat production, hardwood chips from forest, at furnace 1000kWRoWheat, district or industrial, other than natural gasMJ</t>
  </si>
  <si>
    <t>heat production, hardwood chips from forest, at furnace 1000kW, state-of-the-art 2014CHheat, district or industrial, other than natural gasMJ</t>
  </si>
  <si>
    <t>heat production, hardwood chips from forest, at furnace 1000kW, state-of-the-art 2014</t>
  </si>
  <si>
    <t>heat production, hardwood chips from forest, at furnace 1000kW, state-of-the-art 2014RoWheat, district or industrial, other than natural gasMJ</t>
  </si>
  <si>
    <t>heat production, hardwood chips from forest, at furnace 300kWCHheat, district or industrial, other than natural gasMJ</t>
  </si>
  <si>
    <t>heat production, hardwood chips from forest, at furnace 300kW</t>
  </si>
  <si>
    <t>heat production, hardwood chips from forest, at furnace 300kWRoWheat, district or industrial, other than natural gasMJ</t>
  </si>
  <si>
    <t>heat production, hardwood chips from forest, at furnace 300kW, state-of-the-art 2014CHheat, district or industrial, other than natural gasMJ</t>
  </si>
  <si>
    <t>heat production, hardwood chips from forest, at furnace 300kW, state-of-the-art 2014</t>
  </si>
  <si>
    <t>heat production, hardwood chips from forest, at furnace 300kW, state-of-the-art 2014RoWheat, district or industrial, other than natural gasMJ</t>
  </si>
  <si>
    <t>heat production, hardwood chips from forest, at furnace 5000kWCHheat, district or industrial, other than natural gasMJ</t>
  </si>
  <si>
    <t>heat production, hardwood chips from forest, at furnace 5000kW</t>
  </si>
  <si>
    <t>heat production, hardwood chips from forest, at furnace 5000kWRoWheat, district or industrial, other than natural gasMJ</t>
  </si>
  <si>
    <t>heat production, hardwood chips from forest, at furnace 5000kW, state-of-the-art 2014CHheat, district or industrial, other than natural gasMJ</t>
  </si>
  <si>
    <t>heat production, hardwood chips from forest, at furnace 5000kW, state-of-the-art 2014</t>
  </si>
  <si>
    <t>heat production, hardwood chips from forest, at furnace 5000kW, state-of-the-art 2014RoWheat, district or industrial, other than natural gasMJ</t>
  </si>
  <si>
    <t>heat production, hardwood chips from forest, at furnace 50kWCHheat, central or small-scale, other than natural gasMJ</t>
  </si>
  <si>
    <t>heat production, hardwood chips from forest, at furnace 50kW</t>
  </si>
  <si>
    <t>heat production, hardwood chips from forest, at furnace 50kWRoWheat, central or small-scale, other than natural gasMJ</t>
  </si>
  <si>
    <t>heat production, hardwood chips from forest, at furnace 50kW, state-of-the-art 2014CHheat, central or small-scale, other than natural gasMJ</t>
  </si>
  <si>
    <t>heat production, hardwood chips from forest, at furnace 50kW, state-of-the-art 2014</t>
  </si>
  <si>
    <t>heat production, hardwood chips from forest, at furnace 50kW, state-of-the-art 2014RoWheat, central or small-scale, other than natural gasMJ</t>
  </si>
  <si>
    <t>heat production, heavy fuel oil, at industrial furnace 1MWCA-QCheat, district or industrial, other than natural gasMJ</t>
  </si>
  <si>
    <t>heat production, heavy fuel oil, at industrial furnace 1MW</t>
  </si>
  <si>
    <t>heat production, heavy fuel oil, at industrial furnace 1MWCHheat, district or industrial, other than natural gasMJ</t>
  </si>
  <si>
    <t>heat production, heavy fuel oil, at industrial furnace 1MWEurope without Switzerlandheat, district or industrial, other than natural gasMJ</t>
  </si>
  <si>
    <t>heat production, heavy fuel oil, at industrial furnace 1MWRoWheat, district or industrial, other than natural gasMJ</t>
  </si>
  <si>
    <t>heat production, light fuel oil, at boiler 100kW condensing, non-modulatingCHheat, central or small-scale, other than natural gasMJ</t>
  </si>
  <si>
    <t>heat production, light fuel oil, at boiler 100kW condensing, non-modulating</t>
  </si>
  <si>
    <t>heat production, light fuel oil, at boiler 100kW condensing, non-modulatingEurope without Switzerlandheat, central or small-scale, other than natural gasMJ</t>
  </si>
  <si>
    <t>heat production, light fuel oil, at boiler 100kW condensing, non-modulatingRoWheat, central or small-scale, other than natural gasMJ</t>
  </si>
  <si>
    <t>heat production, light fuel oil, at boiler 100kW, non-modulatingCHheat, central or small-scale, other than natural gasMJ</t>
  </si>
  <si>
    <t>heat production, light fuel oil, at boiler 100kW, non-modulating</t>
  </si>
  <si>
    <t>heat production, light fuel oil, at boiler 100kW, non-modulatingEurope without Switzerlandheat, central or small-scale, other than natural gasMJ</t>
  </si>
  <si>
    <t>heat production, light fuel oil, at boiler 100kW, non-modulatingRoWheat, central or small-scale, other than natural gasMJ</t>
  </si>
  <si>
    <t>heat production, light fuel oil, at boiler 10kW condensing, non-modulatingCHheat, central or small-scale, other than natural gasMJ</t>
  </si>
  <si>
    <t>heat production, light fuel oil, at boiler 10kW condensing, non-modulating</t>
  </si>
  <si>
    <t>heat production, light fuel oil, at boiler 10kW condensing, non-modulatingEurope without Switzerlandheat, central or small-scale, other than natural gasMJ</t>
  </si>
  <si>
    <t>heat production, light fuel oil, at boiler 10kW condensing, non-modulatingRoWheat, central or small-scale, other than natural gasMJ</t>
  </si>
  <si>
    <t>heat production, light fuel oil, at boiler 10kW, non-modulatingCHheat, central or small-scale, other than natural gasMJ</t>
  </si>
  <si>
    <t>heat production, light fuel oil, at boiler 10kW, non-modulating</t>
  </si>
  <si>
    <t>heat production, light fuel oil, at boiler 10kW, non-modulatingEurope without Switzerlandheat, central or small-scale, other than natural gasMJ</t>
  </si>
  <si>
    <t>heat production, light fuel oil, at boiler 10kW, non-modulatingRoWheat, central or small-scale, other than natural gasMJ</t>
  </si>
  <si>
    <t>heat production, light fuel oil, at industrial furnace 1MWCA-QCheat, district or industrial, other than natural gasMJ</t>
  </si>
  <si>
    <t>heat production, light fuel oil, at industrial furnace 1MW</t>
  </si>
  <si>
    <t>heat production, light fuel oil, at industrial furnace 1MWCHheat, district or industrial, other than natural gasMJ</t>
  </si>
  <si>
    <t>heat production, light fuel oil, at industrial furnace 1MWEurope without Switzerlandheat, district or industrial, other than natural gasMJ</t>
  </si>
  <si>
    <t>heat production, light fuel oil, at industrial furnace 1MWRoWheat, district or industrial, other than natural gasMJ</t>
  </si>
  <si>
    <t>heat production, lignite briquette, at stove 5-15kWEurope without Switzerlandheat, central or small-scale, other than natural gasMJ</t>
  </si>
  <si>
    <t>heat production, lignite briquette, at stove 5-15kW</t>
  </si>
  <si>
    <t>heat production, lignite briquette, at stove 5-15kWRoWheat, central or small-scale, other than natural gasMJ</t>
  </si>
  <si>
    <t>heat production, mixed logs, at furnace 100kWCHheat, central or small-scale, other than natural gasMJ</t>
  </si>
  <si>
    <t>heat production, mixed logs, at furnace 100kW</t>
  </si>
  <si>
    <t>heat production, mixed logs, at furnace 100kWRoWheat, central or small-scale, other than natural gasMJ</t>
  </si>
  <si>
    <t>heat production, mixed logs, at furnace 100kW, state-of-the-art 2014CHheat, central or small-scale, other than natural gasMJ</t>
  </si>
  <si>
    <t>heat production, mixed logs, at furnace 100kW, state-of-the-art 2014</t>
  </si>
  <si>
    <t>heat production, mixed logs, at furnace 100kW, state-of-the-art 2014RoWheat, central or small-scale, other than natural gasMJ</t>
  </si>
  <si>
    <t>heat production, mixed logs, at furnace 30kWCHheat, central or small-scale, other than natural gasMJ</t>
  </si>
  <si>
    <t>heat production, mixed logs, at furnace 30kW</t>
  </si>
  <si>
    <t>heat production, mixed logs, at furnace 30kWRoWheat, central or small-scale, other than natural gasMJ</t>
  </si>
  <si>
    <t>heat production, mixed logs, at furnace 30kW, state-of-the-art 2014CHheat, central or small-scale, other than natural gasMJ</t>
  </si>
  <si>
    <t>heat production, mixed logs, at furnace 30kW, state-of-the-art 2014</t>
  </si>
  <si>
    <t>heat production, mixed logs, at furnace 30kW, state-of-the-art 2014RoWheat, central or small-scale, other than natural gasMJ</t>
  </si>
  <si>
    <t>heat production, mixed logs, at wood heater 6kWCHheat, central or small-scale, other than natural gasMJ</t>
  </si>
  <si>
    <t>heat production, mixed logs, at wood heater 6kW</t>
  </si>
  <si>
    <t>heat production, mixed logs, at wood heater 6kWRoWheat, central or small-scale, other than natural gasMJ</t>
  </si>
  <si>
    <t>heat production, mixed logs, at wood heater 6kW, state-of-the-art 2014CHheat, central or small-scale, other than natural gasMJ</t>
  </si>
  <si>
    <t>heat production, mixed logs, at wood heater 6kW, state-of-the-art 2014</t>
  </si>
  <si>
    <t>heat production, mixed logs, at wood heater 6kW, state-of-the-art 2014RoWheat, central or small-scale, other than natural gasMJ</t>
  </si>
  <si>
    <t>heat production, natural gas, at boiler atm. low-NOx condensing non-modulating &lt;100kWEurope without Switzerlandheat, central or small-scale, natural gasMJ</t>
  </si>
  <si>
    <t>heat production, natural gas, at boiler atm. low-NOx condensing non-modulating &lt;100kW</t>
  </si>
  <si>
    <t>heat production, natural gas, at boiler atm. low-NOx condensing non-modulating &lt;100kWRoWheat, central or small-scale, natural gasMJ</t>
  </si>
  <si>
    <t>heat production, natural gas, at boiler atmospheric low-NOx non-modulating &lt;100kWEurope without Switzerlandheat, central or small-scale, natural gasMJ</t>
  </si>
  <si>
    <t>heat production, natural gas, at boiler atmospheric low-NOx non-modulating &lt;100kW</t>
  </si>
  <si>
    <t>heat production, natural gas, at boiler atmospheric low-NOx non-modulating &lt;100kWRoWheat, central or small-scale, natural gasMJ</t>
  </si>
  <si>
    <t>heat production, natural gas, at boiler atmospheric non-modulating &lt;100kWEurope without Switzerlandheat, central or small-scale, natural gasMJ</t>
  </si>
  <si>
    <t>heat production, natural gas, at boiler atmospheric non-modulating &lt;100kW</t>
  </si>
  <si>
    <t>heat production, natural gas, at boiler atmospheric non-modulating &lt;100kWRoWheat, central or small-scale, natural gasMJ</t>
  </si>
  <si>
    <t>heat production, natural gas, at boiler condensing modulating &lt;100kWCHheat, central or small-scale, natural gasMJ</t>
  </si>
  <si>
    <t>heat production, natural gas, at boiler condensing modulating &lt;100kW</t>
  </si>
  <si>
    <t>heat production, natural gas, at boiler condensing modulating &lt;100kWEurope without Switzerlandheat, central or small-scale, natural gasMJ</t>
  </si>
  <si>
    <t>heat production, natural gas, at boiler condensing modulating &lt;100kWRoWheat, central or small-scale, natural gasMJ</t>
  </si>
  <si>
    <t>heat production, natural gas, at boiler condensing modulating &gt;100kWCA-QCheat, district or industrial, natural gasMJ</t>
  </si>
  <si>
    <t>heat production, natural gas, at boiler condensing modulating &gt;100kW</t>
  </si>
  <si>
    <t>heat production, natural gas, at boiler condensing modulating &gt;100kWEurope without Switzerlandheat, district or industrial, natural gasMJ</t>
  </si>
  <si>
    <t>heat production, natural gas, at boiler condensing modulating &gt;100kWRoWheat, district or industrial, natural gasMJ</t>
  </si>
  <si>
    <t>heat production, natural gas, at boiler fan burner low-NOx non-modulating &lt;100kWEurope without Switzerlandheat, central or small-scale, natural gasMJ</t>
  </si>
  <si>
    <t>heat production, natural gas, at boiler fan burner low-NOx non-modulating &lt;100kW</t>
  </si>
  <si>
    <t>heat production, natural gas, at boiler fan burner low-NOx non-modulating &lt;100kWRoWheat, central or small-scale, natural gasMJ</t>
  </si>
  <si>
    <t>heat production, natural gas, at boiler fan burner non-modulating &lt;100kWEurope without Switzerlandheat, central or small-scale, natural gasMJ</t>
  </si>
  <si>
    <t>heat production, natural gas, at boiler fan burner non-modulating &lt;100kW</t>
  </si>
  <si>
    <t>heat production, natural gas, at boiler fan burner non-modulating &lt;100kWRoWheat, central or small-scale, natural gasMJ</t>
  </si>
  <si>
    <t>heat production, natural gas, at boiler modulating &lt;100kWEurope without Switzerlandheat, central or small-scale, natural gasMJ</t>
  </si>
  <si>
    <t>heat production, natural gas, at boiler modulating &lt;100kW</t>
  </si>
  <si>
    <t>heat production, natural gas, at boiler modulating &lt;100kWRoWheat, central or small-scale, natural gasMJ</t>
  </si>
  <si>
    <t>heat production, natural gas, at boiler modulating &gt;100kWCA-QCheat, district or industrial, natural gasMJ</t>
  </si>
  <si>
    <t>heat production, natural gas, at boiler modulating &gt;100kW</t>
  </si>
  <si>
    <t>heat production, natural gas, at boiler modulating &gt;100kWEurope without Switzerlandheat, district or industrial, natural gasMJ</t>
  </si>
  <si>
    <t>heat production, natural gas, at boiler modulating &gt;100kWRoWheat, district or industrial, natural gasMJ</t>
  </si>
  <si>
    <t>heat production, natural gas, at diffusion absorption heat pump 4kW, futureCHheat, futureMJ</t>
  </si>
  <si>
    <t>heat production, natural gas, at diffusion absorption heat pump 4kW, future</t>
  </si>
  <si>
    <t>heat production, natural gas, at industrial furnace &gt;100kWCA-QCheat, district or industrial, natural gasMJ</t>
  </si>
  <si>
    <t>heat production, natural gas, at industrial furnace &gt;100kW</t>
  </si>
  <si>
    <t>heat production, natural gas, at industrial furnace &gt;100kWEurope without Switzerlandheat, district or industrial, natural gasMJ</t>
  </si>
  <si>
    <t>heat production, natural gas, at industrial furnace &gt;100kWRoWheat, district or industrial, natural gasMJ</t>
  </si>
  <si>
    <t>heat production, natural gas, at industrial furnace low-NOx &gt;100kWCA-QCheat, district or industrial, natural gasMJ</t>
  </si>
  <si>
    <t>heat production, natural gas, at industrial furnace low-NOx &gt;100kW</t>
  </si>
  <si>
    <t>heat production, natural gas, at industrial furnace low-NOx &gt;100kWEurope without Switzerlandheat, district or industrial, natural gasMJ</t>
  </si>
  <si>
    <t>heat production, natural gas, at industrial furnace low-NOx &gt;100kWRoWheat, district or industrial, natural gasMJ</t>
  </si>
  <si>
    <t>heat production, propane, at industrial furnace &gt;100kWCA-QCheat, district or industrial, other than natural gasMJ</t>
  </si>
  <si>
    <t>heat production, propane, at industrial furnace &gt;100kW</t>
  </si>
  <si>
    <t>heat production, propane, at industrial furnace &gt;100kWRoWheat, district or industrial, other than natural gasMJ</t>
  </si>
  <si>
    <t>heat production, softwood chips from forest, at furnace 1000kWCHheat, district or industrial, other than natural gasMJ</t>
  </si>
  <si>
    <t>heat production, softwood chips from forest, at furnace 1000kW</t>
  </si>
  <si>
    <t>heat production, softwood chips from forest, at furnace 1000kWRoWheat, district or industrial, other than natural gasMJ</t>
  </si>
  <si>
    <t>heat production, softwood chips from forest, at furnace 1000kW, state-of-the-art 2014CHheat, district or industrial, other than natural gasMJ</t>
  </si>
  <si>
    <t>heat production, softwood chips from forest, at furnace 1000kW, state-of-the-art 2014</t>
  </si>
  <si>
    <t>heat production, softwood chips from forest, at furnace 1000kW, state-of-the-art 2014RoWheat, district or industrial, other than natural gasMJ</t>
  </si>
  <si>
    <t>heat production, softwood chips from forest, at furnace 300kWCHheat, district or industrial, other than natural gasMJ</t>
  </si>
  <si>
    <t>heat production, softwood chips from forest, at furnace 300kW</t>
  </si>
  <si>
    <t>heat production, softwood chips from forest, at furnace 300kWRoWheat, district or industrial, other than natural gasMJ</t>
  </si>
  <si>
    <t>heat production, softwood chips from forest, at furnace 300kW, state-of-the-art 2014CHheat, district or industrial, other than natural gasMJ</t>
  </si>
  <si>
    <t>heat production, softwood chips from forest, at furnace 300kW, state-of-the-art 2014</t>
  </si>
  <si>
    <t>heat production, softwood chips from forest, at furnace 300kW, state-of-the-art 2014RoWheat, district or industrial, other than natural gasMJ</t>
  </si>
  <si>
    <t>heat production, softwood chips from forest, at furnace 5000kWCHheat, district or industrial, other than natural gasMJ</t>
  </si>
  <si>
    <t>heat production, softwood chips from forest, at furnace 5000kW</t>
  </si>
  <si>
    <t>heat production, softwood chips from forest, at furnace 5000kWRoWheat, district or industrial, other than natural gasMJ</t>
  </si>
  <si>
    <t>heat production, softwood chips from forest, at furnace 5000kW, state-of-the-art 2014CHheat, district or industrial, other than natural gasMJ</t>
  </si>
  <si>
    <t>heat production, softwood chips from forest, at furnace 5000kW, state-of-the-art 2014</t>
  </si>
  <si>
    <t>heat production, softwood chips from forest, at furnace 5000kW, state-of-the-art 2014RoWheat, district or industrial, other than natural gasMJ</t>
  </si>
  <si>
    <t>heat production, softwood chips from forest, at furnace 50kWCHheat, central or small-scale, other than natural gasMJ</t>
  </si>
  <si>
    <t>heat production, softwood chips from forest, at furnace 50kW</t>
  </si>
  <si>
    <t>heat production, softwood chips from forest, at furnace 50kWRoWheat, central or small-scale, other than natural gasMJ</t>
  </si>
  <si>
    <t>heat production, softwood chips from forest, at furnace 50kW, state-of-the-art 2014CHheat, central or small-scale, other than natural gasMJ</t>
  </si>
  <si>
    <t>heat production, softwood chips from forest, at furnace 50kW, state-of-the-art 2014</t>
  </si>
  <si>
    <t>heat production, softwood chips from forest, at furnace 50kW, state-of-the-art 2014RoWheat, central or small-scale, other than natural gasMJ</t>
  </si>
  <si>
    <t>heat production, straw, at furnace 300kWRoWheat, district or industrial, other than natural gasMJ</t>
  </si>
  <si>
    <t>heat production, straw, at furnace 300kW</t>
  </si>
  <si>
    <t>heat production, straw, at furnace 300kWRERheat, district or industrial, other than natural gasMJ</t>
  </si>
  <si>
    <t>heat production, straw, organic, at furnace 300kWRoWheat, district or industrial, other than natural gasMJ</t>
  </si>
  <si>
    <t>heat production, straw, organic, at furnace 300kW</t>
  </si>
  <si>
    <t>heat production, straw, organic, at furnace 300kWRERheat, district or industrial, other than natural gasMJ</t>
  </si>
  <si>
    <t>heat production, untreated waste wood, at furnace 1000-5000 kWCHheat, district or industrial, other than natural gasMJ</t>
  </si>
  <si>
    <t>heat production, untreated waste wood, at furnace 1000-5000 kW</t>
  </si>
  <si>
    <t>heat production, untreated waste wood, at furnace 1000-5000 kWCHwaste wood, untreatedkg</t>
  </si>
  <si>
    <t>heat production, untreated waste wood, at furnace 1000-5000 kWRoWheat, district or industrial, other than natural gasMJ</t>
  </si>
  <si>
    <t>heat production, untreated waste wood, at furnace 1000-5000 kWRoWwaste wood, untreatedkg</t>
  </si>
  <si>
    <t>heat production, untreated waste wood, at furnace 1000-5000 kW, state-of-the-art 2014CHheat, district or industrial, other than natural gasMJ</t>
  </si>
  <si>
    <t>heat production, untreated waste wood, at furnace 1000-5000 kW, state-of-the-art 2014</t>
  </si>
  <si>
    <t>heat production, untreated waste wood, at furnace 1000-5000 kW, state-of-the-art 2014CHwaste wood, untreatedkg</t>
  </si>
  <si>
    <t>heat production, untreated waste wood, at furnace 1000-5000 kW, state-of-the-art 2014RoWheat, district or industrial, other than natural gasMJ</t>
  </si>
  <si>
    <t>heat production, untreated waste wood, at furnace 1000-5000 kW, state-of-the-art 2014RoWwaste wood, untreatedkg</t>
  </si>
  <si>
    <t>heat production, wood chips from industry, at furnace 1000kWCHheat, district or industrial, other than natural gasMJ</t>
  </si>
  <si>
    <t>heat production, wood chips from industry, at furnace 1000kW</t>
  </si>
  <si>
    <t>heat production, wood chips from industry, at furnace 1000kWRoWheat, district or industrial, other than natural gasMJ</t>
  </si>
  <si>
    <t>heat production, wood chips from industry, at furnace 1000kW, state-of-the-art 2014CHheat, district or industrial, other than natural gasMJ</t>
  </si>
  <si>
    <t>heat production, wood chips from industry, at furnace 1000kW, state-of-the-art 2014</t>
  </si>
  <si>
    <t>heat production, wood chips from industry, at furnace 1000kW, state-of-the-art 2014RoWheat, district or industrial, other than natural gasMJ</t>
  </si>
  <si>
    <t>heat production, wood chips from industry, at furnace 300kWCHheat, district or industrial, other than natural gasMJ</t>
  </si>
  <si>
    <t>heat production, wood chips from industry, at furnace 300kW</t>
  </si>
  <si>
    <t>heat production, wood chips from industry, at furnace 300kWRoWheat, district or industrial, other than natural gasMJ</t>
  </si>
  <si>
    <t>heat production, wood chips from industry, at furnace 300kW, state-of-the-art 2014CHheat, district or industrial, other than natural gasMJ</t>
  </si>
  <si>
    <t>heat production, wood chips from industry, at furnace 300kW, state-of-the-art 2014</t>
  </si>
  <si>
    <t>heat production, wood chips from industry, at furnace 300kW, state-of-the-art 2014RoWheat, district or industrial, other than natural gasMJ</t>
  </si>
  <si>
    <t>heat production, wood chips from industry, at furnace 5000kWCHheat, district or industrial, other than natural gasMJ</t>
  </si>
  <si>
    <t>heat production, wood chips from industry, at furnace 5000kW</t>
  </si>
  <si>
    <t>heat production, wood chips from industry, at furnace 5000kWRoWheat, district or industrial, other than natural gasMJ</t>
  </si>
  <si>
    <t>heat production, wood chips from industry, at furnace 5000kW, state-of-the-art 2014CHheat, district or industrial, other than natural gasMJ</t>
  </si>
  <si>
    <t>heat production, wood chips from industry, at furnace 5000kW, state-of-the-art 2014</t>
  </si>
  <si>
    <t>heat production, wood chips from industry, at furnace 5000kW, state-of-the-art 2014RoWheat, district or industrial, other than natural gasMJ</t>
  </si>
  <si>
    <t>heat production, wood chips from industry, at furnace 50kWCHheat, central or small-scale, other than natural gasMJ</t>
  </si>
  <si>
    <t>heat production, wood chips from industry, at furnace 50kW</t>
  </si>
  <si>
    <t>heat production, wood chips from industry, at furnace 50kWRoWheat, central or small-scale, other than natural gasMJ</t>
  </si>
  <si>
    <t>heat production, wood chips from industry, at furnace 50kW, state-of-the-art 2014CHheat, central or small-scale, other than natural gasMJ</t>
  </si>
  <si>
    <t>heat production, wood chips from industry, at furnace 50kW, state-of-the-art 2014</t>
  </si>
  <si>
    <t>heat production, wood chips from industry, at furnace 50kW, state-of-the-art 2014RoWheat, central or small-scale, other than natural gasMJ</t>
  </si>
  <si>
    <t>heat production, wood chips from post-consumer wood, at furnace 300kWRoWheat, district or industrial, other than natural gasMJ</t>
  </si>
  <si>
    <t>heat production, wood chips from post-consumer wood, at furnace 300kW</t>
  </si>
  <si>
    <t>heat production, wood chips from post-consumer wood, at furnace 300kWRERheat, district or industrial, other than natural gasMJ</t>
  </si>
  <si>
    <t>heat production, wood pellet, at furnace 25kWCHheat, central or small-scale, other than natural gasMJ</t>
  </si>
  <si>
    <t>heat production, wood pellet, at furnace 25kW</t>
  </si>
  <si>
    <t>heat production, wood pellet, at furnace 25kWRoWheat, central or small-scale, other than natural gasMJ</t>
  </si>
  <si>
    <t>heat production, wood pellet, at furnace 25kW, state-of-the-art 2014CHheat, central or small-scale, other than natural gasMJ</t>
  </si>
  <si>
    <t>heat production, wood pellet, at furnace 25kW, state-of-the-art 2014</t>
  </si>
  <si>
    <t>heat production, wood pellet, at furnace 25kW, state-of-the-art 2014RoWheat, central or small-scale, other than natural gasMJ</t>
  </si>
  <si>
    <t>heat production, wood pellet, at furnace 300kWCHheat, central or small-scale, other than natural gasMJ</t>
  </si>
  <si>
    <t>heat production, wood pellet, at furnace 300kW</t>
  </si>
  <si>
    <t>heat production, wood pellet, at furnace 300kWRoWheat, central or small-scale, other than natural gasMJ</t>
  </si>
  <si>
    <t>heat production, wood pellet, at furnace 300kW, state-of-the-art 2014CHheat, central or small-scale, other than natural gasMJ</t>
  </si>
  <si>
    <t>heat production, wood pellet, at furnace 300kW, state-of-the-art 2014</t>
  </si>
  <si>
    <t>heat production, wood pellet, at furnace 300kW, state-of-the-art 2014RoWheat, central or small-scale, other than natural gasMJ</t>
  </si>
  <si>
    <t>heat production, wood pellet, at furnace 9kWCHheat, central or small-scale, other than natural gasMJ</t>
  </si>
  <si>
    <t>heat production, wood pellet, at furnace 9kW</t>
  </si>
  <si>
    <t>heat production, wood pellet, at furnace 9kWEurope without Switzerlandheat, central or small-scale, other than natural gasMJ</t>
  </si>
  <si>
    <t>heat production, wood pellet, at furnace 9kWRoWheat, central or small-scale, other than natural gasMJ</t>
  </si>
  <si>
    <t>heat production, wood pellet, at furnace 9kW, state-of-the-art 2014CHheat, central or small-scale, other than natural gasMJ</t>
  </si>
  <si>
    <t>heat production, wood pellet, at furnace 9kW, state-of-the-art 2014</t>
  </si>
  <si>
    <t>heat production, wood pellet, at furnace 9kW, state-of-the-art 2014Europe without Switzerlandheat, central or small-scale, other than natural gasMJ</t>
  </si>
  <si>
    <t>heat production, wood pellet, at furnace 9kW, state-of-the-art 2014RoWheat, central or small-scale, other than natural gasMJ</t>
  </si>
  <si>
    <t>heat pump production, 30kWRoWheat pump, 30kWunit</t>
  </si>
  <si>
    <t>heat pump production, 30kW</t>
  </si>
  <si>
    <t>heat pump, 30kW</t>
  </si>
  <si>
    <t>heat pump production, 30kWRERheat pump, 30kWunit</t>
  </si>
  <si>
    <t>heat pump production, brine-water, 10kWCHheat pump, brine-water, 10kWunit</t>
  </si>
  <si>
    <t>heat pump production, brine-water, 10kW</t>
  </si>
  <si>
    <t>heat pump, brine-water, 10kW</t>
  </si>
  <si>
    <t>heat pump production, brine-water, 10kWRoWheat pump, brine-water, 10kWunit</t>
  </si>
  <si>
    <t>heat pump production, diffusion absorption, 4kW, futureCHheat pump, diffusion absorption, 4kW, futureunit</t>
  </si>
  <si>
    <t>heat pump production, diffusion absorption, 4kW, future</t>
  </si>
  <si>
    <t>heat pump, diffusion absorption, 4kW, future</t>
  </si>
  <si>
    <t>heat pump production, diffusion absorption, 4kW, futureRoWheat pump, diffusion absorption, 4kW, futureunit</t>
  </si>
  <si>
    <t>heat pump production, for mini CHP plantCHheat pump, for mini CHP plantunit</t>
  </si>
  <si>
    <t>heat pump production, for mini CHP plant</t>
  </si>
  <si>
    <t>heat pump, for mini CHP plant</t>
  </si>
  <si>
    <t>heat pump production, for mini CHP plantRoWheat pump, for mini CHP plantunit</t>
  </si>
  <si>
    <t>heat pump production, heat and power co-generation unit, 160kW electricalRoWheat pump, heat and power co-generation unit, 160kW electricalunit</t>
  </si>
  <si>
    <t>heat pump production, heat and power co-generation unit, 160kW electrical</t>
  </si>
  <si>
    <t>heat pump, heat and power co-generation unit, 160kW electrical</t>
  </si>
  <si>
    <t>heat pump production, heat and power co-generation unit, 160kW electricalRERheat pump, heat and power co-generation unit, 160kW electricalunit</t>
  </si>
  <si>
    <t>heat storage production, 2000lCHheat storage, 2000lunit</t>
  </si>
  <si>
    <t>heat storage production, 2000l</t>
  </si>
  <si>
    <t>heat storage, 2000l</t>
  </si>
  <si>
    <t>heat storage production, 2000lRoWheat storage, 2000lunit</t>
  </si>
  <si>
    <t>heat transport fluid system construction, solar thermal parabolic trough, 50 MWRoWheat transport fluid system, solar thermal parabolic trough, 50 MWunit</t>
  </si>
  <si>
    <t>heat transport fluid system construction, solar thermal parabolic trough, 50 MW</t>
  </si>
  <si>
    <t>heat transport fluid system, solar thermal parabolic trough, 50 MW</t>
  </si>
  <si>
    <t>heat transport fluid system construction, solar thermal parabolic trough, 50 MWZAheat transport fluid system, solar thermal parabolic trough, 50 MWunit</t>
  </si>
  <si>
    <t>heat, at cogen, with supporting oil furnace 60%, 160kWe Jakobsberg, allocation exergyCHheat, central or small-scale, JakobsbergMJ</t>
  </si>
  <si>
    <t>heat, at cogen, with supporting oil furnace 60%, 160kWe Jakobsberg, allocation exergy</t>
  </si>
  <si>
    <t>heat, central or small-scale, Jakobsberg</t>
  </si>
  <si>
    <t>heat, at cogen, with supporting oil furnace 60%, 160kWe Jakobsberg, allocation exergyRoWheat, central or small-scale, JakobsbergMJ</t>
  </si>
  <si>
    <t>heat, from municipal waste incineration to generic market for heat district or industrial, other than natural gasATheat, district or industrial, other than natural gasMJ</t>
  </si>
  <si>
    <t>heat, from municipal waste incineration to generic market for heat district or industrial, other than natural gas</t>
  </si>
  <si>
    <t>heat, from municipal waste incineration to generic market for heat district or industrial, other than natural gasBEheat, district or industrial, other than natural gasMJ</t>
  </si>
  <si>
    <t>heat, from municipal waste incineration to generic market for heat district or industrial, other than natural gasBGheat, district or industrial, other than natural gasMJ</t>
  </si>
  <si>
    <t>heat, from municipal waste incineration to generic market for heat district or industrial, other than natural gasCHheat, district or industrial, other than natural gasMJ</t>
  </si>
  <si>
    <t>heat, from municipal waste incineration to generic market for heat district or industrial, other than natural gasCZheat, district or industrial, other than natural gasMJ</t>
  </si>
  <si>
    <t>heat, from municipal waste incineration to generic market for heat district or industrial, other than natural gasDEheat, district or industrial, other than natural gasMJ</t>
  </si>
  <si>
    <t>heat, from municipal waste incineration to generic market for heat district or industrial, other than natural gasDKheat, district or industrial, other than natural gasMJ</t>
  </si>
  <si>
    <t>heat, from municipal waste incineration to generic market for heat district or industrial, other than natural gasESheat, district or industrial, other than natural gasMJ</t>
  </si>
  <si>
    <t>heat, from municipal waste incineration to generic market for heat district or industrial, other than natural gasFIheat, district or industrial, other than natural gasMJ</t>
  </si>
  <si>
    <t>heat, from municipal waste incineration to generic market for heat district or industrial, other than natural gasFRheat, district or industrial, other than natural gasMJ</t>
  </si>
  <si>
    <t>heat, from municipal waste incineration to generic market for heat district or industrial, other than natural gasGBheat, district or industrial, other than natural gasMJ</t>
  </si>
  <si>
    <t>heat, from municipal waste incineration to generic market for heat district or industrial, other than natural gasHUheat, district or industrial, other than natural gasMJ</t>
  </si>
  <si>
    <t>heat, from municipal waste incineration to generic market for heat district or industrial, other than natural gasITheat, district or industrial, other than natural gasMJ</t>
  </si>
  <si>
    <t>heat, from municipal waste incineration to generic market for heat district or industrial, other than natural gasJPheat, district or industrial, other than natural gasMJ</t>
  </si>
  <si>
    <t>heat, from municipal waste incineration to generic market for heat district or industrial, other than natural gasKRheat, district or industrial, other than natural gasMJ</t>
  </si>
  <si>
    <t>heat, from municipal waste incineration to generic market for heat district or industrial, other than natural gasLUheat, district or industrial, other than natural gasMJ</t>
  </si>
  <si>
    <t>heat, from municipal waste incineration to generic market for heat district or industrial, other than natural gasNLheat, district or industrial, other than natural gasMJ</t>
  </si>
  <si>
    <t>heat, from municipal waste incineration to generic market for heat district or industrial, other than natural gasNOheat, district or industrial, other than natural gasMJ</t>
  </si>
  <si>
    <t>heat, from municipal waste incineration to generic market for heat district or industrial, other than natural gasPLheat, district or industrial, other than natural gasMJ</t>
  </si>
  <si>
    <t>heat, from municipal waste incineration to generic market for heat district or industrial, other than natural gasPTheat, district or industrial, other than natural gasMJ</t>
  </si>
  <si>
    <t>heat, from municipal waste incineration to generic market for heat district or industrial, other than natural gasRUheat, district or industrial, other than natural gasMJ</t>
  </si>
  <si>
    <t>heat, from municipal waste incineration to generic market for heat district or industrial, other than natural gasRoWheat, district or industrial, other than natural gasMJ</t>
  </si>
  <si>
    <t>heat, from municipal waste incineration to generic market for heat district or industrial, other than natural gasSEheat, district or industrial, other than natural gasMJ</t>
  </si>
  <si>
    <t>heat, from municipal waste incineration to generic market for heat district or industrial, other than natural gasSKheat, district or industrial, other than natural gasMJ</t>
  </si>
  <si>
    <t>heat, from municipal waste incineration to generic market for heat district or industrial, other than natural gasTRheat, district or industrial, other than natural gasMJ</t>
  </si>
  <si>
    <t>heat, from municipal waste incineration to generic market for heat district or industrial, other than natural gasTWheat, district or industrial, other than natural gasMJ</t>
  </si>
  <si>
    <t>heat, non-market, at cogen 160kWe Jakobsberg, allocation exergyCHheat, central or small-scale, natural gas and heat pump, JakobsbergMJ</t>
  </si>
  <si>
    <t>heat, non-market, at cogen 160kWe Jakobsberg, allocation exergy</t>
  </si>
  <si>
    <t>heat, central or small-scale, natural gas and heat pump, Jakobsberg</t>
  </si>
  <si>
    <t>heat, non-market, at cogen 160kWe Jakobsberg, allocation exergyRoWheat, central or small-scale, natural gas and heat pump, JakobsbergMJ</t>
  </si>
  <si>
    <t>heating and sanitary equipment production, heat and power co-generation unit, 160kW electricalRoWheating and sanitary equipment, heat and power co-generation unit, 160kW electricalunit</t>
  </si>
  <si>
    <t>heating and sanitary equipment production, heat and power co-generation unit, 160kW electrical</t>
  </si>
  <si>
    <t>heating and sanitary equipment, heat and power co-generation unit, 160kW electrical</t>
  </si>
  <si>
    <t>heating and sanitary equipment production, heat and power co-generation unit, 160kW electricalRERheating and sanitary equipment, heat and power co-generation unit, 160kW electricalunit</t>
  </si>
  <si>
    <t>heating and sanitary equipment production, mini CHP plantCHheating and sanitary equipment, mini CHP plantunit</t>
  </si>
  <si>
    <t>heating and sanitary equipment production, mini CHP plant</t>
  </si>
  <si>
    <t>heating and sanitary equipment, mini CHP plant</t>
  </si>
  <si>
    <t>heating and sanitary equipment production, mini CHP plantRoWheating and sanitary equipment, mini CHP plantunit</t>
  </si>
  <si>
    <t>heavy fuel oil production, petroleum refinery operationBRheavy fuel oilkg</t>
  </si>
  <si>
    <t>heavy fuel oil production, petroleum refinery operation</t>
  </si>
  <si>
    <t>heavy fuel oil</t>
  </si>
  <si>
    <t>heavy fuel oil production, petroleum refinery operationCOheavy fuel oilkg</t>
  </si>
  <si>
    <t>heavy fuel oil production, petroleum refinery operationEurope without Switzerlandheavy fuel oilkg</t>
  </si>
  <si>
    <t>heavy fuel oil production, petroleum refinery operationINheavy fuel oilkg</t>
  </si>
  <si>
    <t>heavy fuel oil production, petroleum refinery operationPEheavy fuel oilkg</t>
  </si>
  <si>
    <t>heavy fuel oil production, petroleum refinery operationRoWheavy fuel oilkg</t>
  </si>
  <si>
    <t>heavy fuel oil production, petroleum refinery operationZAheavy fuel oilkg</t>
  </si>
  <si>
    <t>heavy fuel oil, burned in refinery furnaceCHheavy fuel oil, burned in refinery furnaceMJ</t>
  </si>
  <si>
    <t>heavy fuel oil, burned in refinery furnace</t>
  </si>
  <si>
    <t>heavy fuel oil, burned in refinery furnaceEurope without Switzerlandheavy fuel oil, burned in refinery furnaceMJ</t>
  </si>
  <si>
    <t>heavy fuel oil, burned in refinery furnaceRoWheavy fuel oil, burned in refinery furnaceMJ</t>
  </si>
  <si>
    <t>heavy fuel oil, import from RoWBRheavy fuel oilkg</t>
  </si>
  <si>
    <t>heavy fuel oil, import from RoW</t>
  </si>
  <si>
    <t>heavy fuel oil, import from RoWCOheavy fuel oilkg</t>
  </si>
  <si>
    <t>heavy fuel oil, import from RoWINheavy fuel oilkg</t>
  </si>
  <si>
    <t>heavy fuel oil, import from RoWZAheavy fuel oilkg</t>
  </si>
  <si>
    <t>heavy mineral sand quarry operationAUilmenite, 54% titanium dioxidekg</t>
  </si>
  <si>
    <t>heavy mineral sand quarry operation</t>
  </si>
  <si>
    <t>ilmenite, 54% titanium dioxide</t>
  </si>
  <si>
    <t>heavy mineral sand quarry operationAUrutile, 95% titanium dioxidekg</t>
  </si>
  <si>
    <t>rutile, 95% titanium dioxide</t>
  </si>
  <si>
    <t>heavy mineral sand quarry operationAUzirconkg</t>
  </si>
  <si>
    <t>zircon</t>
  </si>
  <si>
    <t>heavy mineral sand quarry operationRoWilmenite, 54% titanium dioxidekg</t>
  </si>
  <si>
    <t>heavy mineral sand quarry operationRoWrutile, 95% titanium dioxidekg</t>
  </si>
  <si>
    <t>heavy mineral sand quarry operationRoWzirconkg</t>
  </si>
  <si>
    <t>heavy mineral sand quarry operation and titania slag productionZApig ironkg</t>
  </si>
  <si>
    <t>heavy mineral sand quarry operation and titania slag production</t>
  </si>
  <si>
    <t>pig iron</t>
  </si>
  <si>
    <t>heavy mineral sand quarry operation and titania slag productionZArutile, 95% titanium dioxidekg</t>
  </si>
  <si>
    <t>heavy mineral sand quarry operation and titania slag productionZAtitania slag, 85% titanium dioxidekg</t>
  </si>
  <si>
    <t>titania slag, 85% titanium dioxide</t>
  </si>
  <si>
    <t>heavy mineral sand quarry operation and titania slag productionZAzirconkg</t>
  </si>
  <si>
    <t>heavy water productionCAheavy waterkg</t>
  </si>
  <si>
    <t>heavy water production</t>
  </si>
  <si>
    <t>heavy water</t>
  </si>
  <si>
    <t>heavy water productionRoWheavy waterkg</t>
  </si>
  <si>
    <t>helicopter productionGLOhelicopterunit</t>
  </si>
  <si>
    <t>helicopter production</t>
  </si>
  <si>
    <t>helicopter</t>
  </si>
  <si>
    <t>helium purificationGLOheliumkg</t>
  </si>
  <si>
    <t>helium purification</t>
  </si>
  <si>
    <t>helium</t>
  </si>
  <si>
    <t>helium, crude stockpilingRoWhelium, crude stockpilingkg</t>
  </si>
  <si>
    <t>helium, crude stockpiling</t>
  </si>
  <si>
    <t>helium, crude stockpilingUShelium, crude stockpilingkg</t>
  </si>
  <si>
    <t>heptane to generic market for solvent, organicGLOsolvent, organickg</t>
  </si>
  <si>
    <t>heptane to generic market for solvent, organic</t>
  </si>
  <si>
    <t>hexafluoroethane production, from fluorination of tetrafluoroethaneGLOhexafluoroethanekg</t>
  </si>
  <si>
    <t>hexafluoroethane production, from fluorination of tetrafluoroethane</t>
  </si>
  <si>
    <t>hexafluoroethane production, from fluorination of tetrafluoroethaneGLOhydrogen fluoridekg</t>
  </si>
  <si>
    <t>hydrogen fluoride</t>
  </si>
  <si>
    <t>hexamethylene-1,6-diisocyanate productionRoWhexamethylene-1,6-diisoncyanatekg</t>
  </si>
  <si>
    <t>hexamethylene-1,6-diisocyanate production</t>
  </si>
  <si>
    <t>hexamethylene-1,6-diisoncyanate</t>
  </si>
  <si>
    <t>hexamethylene-1,6-diisocyanate productionRERhexamethylene-1,6-diisoncyanatekg</t>
  </si>
  <si>
    <t>hexamethylenediamine productionRoWhexamethylenediaminekg</t>
  </si>
  <si>
    <t>hexamethylenediamine production</t>
  </si>
  <si>
    <t>hexamethylenediamine</t>
  </si>
  <si>
    <t>hexamethylenediamine productionRERhexamethylenediaminekg</t>
  </si>
  <si>
    <t>high voltage system production, for Li-ion batteryGLOhigh voltage system, for Li-ion batterykg</t>
  </si>
  <si>
    <t>high voltage system production, for Li-ion battery</t>
  </si>
  <si>
    <t>high voltage system, for Li-ion battery</t>
  </si>
  <si>
    <t>hoeingCHhoeingha</t>
  </si>
  <si>
    <t>hoeing</t>
  </si>
  <si>
    <t>hoeingRoWhoeingha</t>
  </si>
  <si>
    <t>holmium oxide to generic market for mischmetalGLOmischmetalkg</t>
  </si>
  <si>
    <t>holmium oxide to generic market for mischmetal</t>
  </si>
  <si>
    <t>horn meal productionCHhorn mealkg</t>
  </si>
  <si>
    <t>horn meal production</t>
  </si>
  <si>
    <t>horn meal</t>
  </si>
  <si>
    <t>horn meal productionRoWhorn mealkg</t>
  </si>
  <si>
    <t>horticultural fleece productionCHhorticultural fleecem2</t>
  </si>
  <si>
    <t>horticultural fleece production</t>
  </si>
  <si>
    <t>horticultural fleece</t>
  </si>
  <si>
    <t>horticultural fleece productionRoWhorticultural fleecem2</t>
  </si>
  <si>
    <t>hot rolling, steelATheat, district or industrial, other than natural gasMJ</t>
  </si>
  <si>
    <t>hot rolling, steel</t>
  </si>
  <si>
    <t>hot rolling, steelAThot rolling, steelkg</t>
  </si>
  <si>
    <t>hot rolling, steelEurope without Austriahot rolling, steelkg</t>
  </si>
  <si>
    <t>Europe without Austria</t>
  </si>
  <si>
    <t>hot rolling, steelRoWhot rolling, steelkg</t>
  </si>
  <si>
    <t>hot water tank factory constructionCHhot water tank factoryunit</t>
  </si>
  <si>
    <t>hot water tank factory construction</t>
  </si>
  <si>
    <t>hot water tank factory</t>
  </si>
  <si>
    <t>hot water tank factory constructionRoWhot water tank factoryunit</t>
  </si>
  <si>
    <t>hot water tank production, 600lCHhot water tank, 600lunit</t>
  </si>
  <si>
    <t>hot water tank production, 600l</t>
  </si>
  <si>
    <t>hot water tank, 600l</t>
  </si>
  <si>
    <t>hot water tank production, 600lRoWhot water tank, 600lunit</t>
  </si>
  <si>
    <t>housing system construction, cattle, looseCHhousing system, cattle, loose, per animal unitunit</t>
  </si>
  <si>
    <t>housing system construction, cattle, loose</t>
  </si>
  <si>
    <t>housing system, cattle, loose, per animal unit</t>
  </si>
  <si>
    <t>housing system construction, cattle, looseRoWhousing system, cattle, loose, per animal unitunit</t>
  </si>
  <si>
    <t>housing system construction, cattle, tiedCHhousing system, cattle, tied, per animal unitunit</t>
  </si>
  <si>
    <t>housing system construction, cattle, tied</t>
  </si>
  <si>
    <t>housing system, cattle, tied, per animal unit</t>
  </si>
  <si>
    <t>housing system construction, cattle, tiedRoWhousing system, cattle, tied, per animal unitunit</t>
  </si>
  <si>
    <t>housing system construction, pig, electricity from renewable energy productsCHhousing system, pig, per pig place, electricity from renewable energy productsunit</t>
  </si>
  <si>
    <t>housing system construction, pig, electricity from renewable energy products</t>
  </si>
  <si>
    <t>housing system, pig, per pig place, electricity from renewable energy products</t>
  </si>
  <si>
    <t>housing system construction, pig, electricity from renewable energy productsRoWhousing system, pig, per pig place, electricity from renewable energy productsunit</t>
  </si>
  <si>
    <t>housing system construction, pig, fully-slatted floorCHhousing system, pig, fully-slatted floor, per pig placeunit</t>
  </si>
  <si>
    <t>housing system construction, pig, fully-slatted floor</t>
  </si>
  <si>
    <t>housing system, pig, fully-slatted floor, per pig place</t>
  </si>
  <si>
    <t>housing system construction, pig, fully-slatted floorRoWhousing system, pig, fully-slatted floor, per pig placeunit</t>
  </si>
  <si>
    <t>hydraulic digger productionRoWhydraulic diggerunit</t>
  </si>
  <si>
    <t>hydraulic digger production</t>
  </si>
  <si>
    <t>hydraulic digger</t>
  </si>
  <si>
    <t>hydraulic digger productionRERhydraulic diggerunit</t>
  </si>
  <si>
    <t>hydraulic fluid production, for geological stimulationGLOhydraulic fracturing fluidm3</t>
  </si>
  <si>
    <t>hydraulic fluid production, for geological stimulation</t>
  </si>
  <si>
    <t>hydraulic fracturing fluid</t>
  </si>
  <si>
    <t>hydrazine productionRoWhydrazinekg</t>
  </si>
  <si>
    <t>hydrazine production</t>
  </si>
  <si>
    <t>hydrazine</t>
  </si>
  <si>
    <t>hydrazine productionRERhydrazinekg</t>
  </si>
  <si>
    <t>hydrazine sulfate productionGLOhydrazine sulfatekg</t>
  </si>
  <si>
    <t>hydrazine sulfate production</t>
  </si>
  <si>
    <t>hydrazine sulfate</t>
  </si>
  <si>
    <t>hydrochloric acid production, from the reaction of hydrogen with chlorineCA-QChydrochloric acid, without water, in 30% solution statekg</t>
  </si>
  <si>
    <t>hydrochloric acid production, from the reaction of hydrogen with chlorine</t>
  </si>
  <si>
    <t>hydrochloric acid production, from the reaction of hydrogen with chlorineRoWhydrochloric acid, without water, in 30% solution statekg</t>
  </si>
  <si>
    <t>hydrochloric acid production, from the reaction of hydrogen with chlorineRERhydrochloric acid, without water, in 30% solution statekg</t>
  </si>
  <si>
    <t>hydroformylation of buteneRoW1-pentanolkg</t>
  </si>
  <si>
    <t>hydroformylation of butene</t>
  </si>
  <si>
    <t>1-pentanol</t>
  </si>
  <si>
    <t>hydroformylation of buteneRoW2-methyl-1-butanolkg</t>
  </si>
  <si>
    <t>2-methyl-1-butanol</t>
  </si>
  <si>
    <t>hydroformylation of buteneRoW3-methyl-1-butanolkg</t>
  </si>
  <si>
    <t>3-methyl-1-butanol</t>
  </si>
  <si>
    <t>hydroformylation of buteneRER1-pentanolkg</t>
  </si>
  <si>
    <t>hydroformylation of buteneRER2-methyl-1-butanolkg</t>
  </si>
  <si>
    <t>hydroformylation of buteneRER3-methyl-1-butanolkg</t>
  </si>
  <si>
    <t>hydroformylation of propyleneRoW1-butanolkg</t>
  </si>
  <si>
    <t>hydroformylation of propylene</t>
  </si>
  <si>
    <t>1-butanol</t>
  </si>
  <si>
    <t>hydroformylation of propyleneRoWisobutanolkg</t>
  </si>
  <si>
    <t>isobutanol</t>
  </si>
  <si>
    <t>hydroformylation of propyleneRER1-butanolkg</t>
  </si>
  <si>
    <t>hydroformylation of propyleneRERisobutanolkg</t>
  </si>
  <si>
    <t>hydrogen cracking, APMERoWhydrogen, liquidkg</t>
  </si>
  <si>
    <t>hydrogen cracking, APME</t>
  </si>
  <si>
    <t>hydrogen cracking, APMERERhydrogen, liquidkg</t>
  </si>
  <si>
    <t>hydrogen cyanide productionRoWhydrogen cyanidekg</t>
  </si>
  <si>
    <t>hydrogen cyanide production</t>
  </si>
  <si>
    <t>hydrogen cyanide productionRERhydrogen cyanidekg</t>
  </si>
  <si>
    <t>hydrogen fluoride productionRoWhydrogen fluoridekg</t>
  </si>
  <si>
    <t>hydrogen fluoride production</t>
  </si>
  <si>
    <t>hydrogen fluoride productionRERhydrogen fluoridekg</t>
  </si>
  <si>
    <t>hydrogen peroxide production, product in 50% solution stateRoWhydrogen peroxide, without water, in 50% solution statekg</t>
  </si>
  <si>
    <t>hydrogen peroxide production, product in 50% solution state</t>
  </si>
  <si>
    <t>hydrogen peroxide, without water, in 50% solution state</t>
  </si>
  <si>
    <t>hydrogen peroxide production, product in 50% solution stateRERhydrogen peroxide, without water, in 50% solution statekg</t>
  </si>
  <si>
    <t>hydrogen production, gaseous, petroleum refinery operationBRhydrogen, gaseouskg</t>
  </si>
  <si>
    <t>hydrogen production, gaseous, petroleum refinery operation</t>
  </si>
  <si>
    <t>hydrogen, gaseous</t>
  </si>
  <si>
    <t>hydrogen production, gaseous, petroleum refinery operationCOhydrogen, gaseouskg</t>
  </si>
  <si>
    <t>hydrogen production, gaseous, petroleum refinery operationEurope without Switzerlandhydrogen, gaseouskg</t>
  </si>
  <si>
    <t>hydrogen production, gaseous, petroleum refinery operationINhydrogen, gaseouskg</t>
  </si>
  <si>
    <t>hydrogen production, gaseous, petroleum refinery operationPEhydrogen, gaseouskg</t>
  </si>
  <si>
    <t>hydrogen production, gaseous, petroleum refinery operationRoWhydrogen, gaseouskg</t>
  </si>
  <si>
    <t>hydrogen production, gaseous, petroleum refinery operationZAhydrogen, gaseouskg</t>
  </si>
  <si>
    <t>hydrogen production, steam reformingRoWhydrogen, gaseouskg</t>
  </si>
  <si>
    <t>hydrogen production, steam reforming</t>
  </si>
  <si>
    <t>hydrogen production, steam reformingRERhydrogen, gaseouskg</t>
  </si>
  <si>
    <t>hydrogen sulfide productionRoWhydrogen sulfidekg</t>
  </si>
  <si>
    <t>hydrogen sulfide production</t>
  </si>
  <si>
    <t>hydrogen sulfide</t>
  </si>
  <si>
    <t>hydrogen sulfide productionRERhydrogen sulfidekg</t>
  </si>
  <si>
    <t>hydropower plant construction, reservoirCA-QChydropower plant, reservoirunit</t>
  </si>
  <si>
    <t>hydropower plant construction, reservoir</t>
  </si>
  <si>
    <t>hydropower plant, reservoir</t>
  </si>
  <si>
    <t>hydropower plant construction, reservoirCHhydropower plant, reservoirunit</t>
  </si>
  <si>
    <t>hydropower plant construction, reservoirRoWhydropower plant, reservoirunit</t>
  </si>
  <si>
    <t>hydropower plant construction, reservoir, alpine regionRoWhydropower plant, reservoir, alpine regionunit</t>
  </si>
  <si>
    <t>hydropower plant construction, reservoir, alpine region</t>
  </si>
  <si>
    <t>hydropower plant, reservoir, alpine region</t>
  </si>
  <si>
    <t>hydropower plant construction, reservoir, alpine regionRERhydropower plant, reservoir, alpine regionunit</t>
  </si>
  <si>
    <t>hydropower plant construction, reservoir, non-alpine regionsRoWhydropower plant, reservoir, non-alpine regionsunit</t>
  </si>
  <si>
    <t>hydropower plant construction, reservoir, non-alpine regions</t>
  </si>
  <si>
    <t>hydropower plant, reservoir, non-alpine regions</t>
  </si>
  <si>
    <t>hydropower plant construction, reservoir, non-alpine regionsRERhydropower plant, reservoir, non-alpine regionsunit</t>
  </si>
  <si>
    <t>hydropower plant construction, run-of-riverCA-QChydropower plant, run-of-riverunit</t>
  </si>
  <si>
    <t>hydropower plant construction, run-of-river</t>
  </si>
  <si>
    <t>hydropower plant, run-of-river</t>
  </si>
  <si>
    <t>hydropower plant construction, run-of-riverCHhydropower plant, run-of-riverunit</t>
  </si>
  <si>
    <t>hydropower plant construction, run-of-riverEurope without Switzerlandhydropower plant, run-of-riverunit</t>
  </si>
  <si>
    <t>hydropower plant construction, run-of-riverRoWhydropower plant, run-of-riverunit</t>
  </si>
  <si>
    <t>hydroquinone productionRoWhydroquinonekg</t>
  </si>
  <si>
    <t>hydroquinone production</t>
  </si>
  <si>
    <t>hydroquinone</t>
  </si>
  <si>
    <t>hydroquinone productionRERhydroquinonekg</t>
  </si>
  <si>
    <t>hydroxylamine productionRoWhydroxylaminekg</t>
  </si>
  <si>
    <t>hydroxylamine production</t>
  </si>
  <si>
    <t>hydroxylamine</t>
  </si>
  <si>
    <t>hydroxylamine productionRERhydroxylaminekg</t>
  </si>
  <si>
    <t>iceberg lettuce productionGLOiceberg lettucekg</t>
  </si>
  <si>
    <t>iceberg lettuce production</t>
  </si>
  <si>
    <t>iceberg lettuce</t>
  </si>
  <si>
    <t>ilmenite - magnetite mine operationGLOilmenite, 54% titanium dioxidekg</t>
  </si>
  <si>
    <t>ilmenite - magnetite mine operation</t>
  </si>
  <si>
    <t>ilmenite - magnetite mine operationGLOmagnetitekg</t>
  </si>
  <si>
    <t>magnetite</t>
  </si>
  <si>
    <t>imidazole productionRoWimidazolekg</t>
  </si>
  <si>
    <t>imidazole production</t>
  </si>
  <si>
    <t>imidazole</t>
  </si>
  <si>
    <t>imidazole productionRERimidazolekg</t>
  </si>
  <si>
    <t>impact extrusion of aluminium, 1 strokeRoWimpact extrusion of aluminium, 1 strokekg</t>
  </si>
  <si>
    <t>impact extrusion of aluminium, 1 stroke</t>
  </si>
  <si>
    <t>impact extrusion of aluminium, 1 strokeRERimpact extrusion of aluminium, 1 strokekg</t>
  </si>
  <si>
    <t>impact extrusion of aluminium, 2 strokesRoWimpact extrusion of aluminium, 2 strokeskg</t>
  </si>
  <si>
    <t>impact extrusion of aluminium, 2 strokes</t>
  </si>
  <si>
    <t>impact extrusion of aluminium, 2 strokesRERimpact extrusion of aluminium, 2 strokeskg</t>
  </si>
  <si>
    <t>impact extrusion of aluminium, 3 strokesRoWimpact extrusion of aluminium, 3 strokeskg</t>
  </si>
  <si>
    <t>impact extrusion of aluminium, 3 strokes</t>
  </si>
  <si>
    <t>impact extrusion of aluminium, 3 strokesRERimpact extrusion of aluminium, 3 strokeskg</t>
  </si>
  <si>
    <t>impact extrusion of aluminium, 4 strokesRoWimpact extrusion of aluminium, 4 strokeskg</t>
  </si>
  <si>
    <t>impact extrusion of aluminium, 4 strokes</t>
  </si>
  <si>
    <t>impact extrusion of aluminium, 4 strokesRERimpact extrusion of aluminium, 4 strokeskg</t>
  </si>
  <si>
    <t>impact extrusion of aluminium, 5 strokesRoWimpact extrusion of aluminium, 5 strokeskg</t>
  </si>
  <si>
    <t>impact extrusion of aluminium, 5 strokes</t>
  </si>
  <si>
    <t>impact extrusion of aluminium, 5 strokesRERimpact extrusion of aluminium, 5 strokeskg</t>
  </si>
  <si>
    <t>impact extrusion of aluminium, cold, initial surface treatmentRoWimpact extrusion of aluminium, cold, initial surface treatmentkg</t>
  </si>
  <si>
    <t>impact extrusion of aluminium, cold, initial surface treatment</t>
  </si>
  <si>
    <t>impact extrusion of aluminium, cold, initial surface treatmentRERimpact extrusion of aluminium, cold, initial surface treatmentkg</t>
  </si>
  <si>
    <t>impact extrusion of aluminium, cold, temperingRoWimpact extrusion of aluminium, cold, temperingkg</t>
  </si>
  <si>
    <t>impact extrusion of aluminium, cold, tempering</t>
  </si>
  <si>
    <t>impact extrusion of aluminium, cold, temperingRERimpact extrusion of aluminium, cold, temperingkg</t>
  </si>
  <si>
    <t>impact extrusion of aluminium, deformation strokeRoWimpact extrusion of aluminium, deformation strokekg</t>
  </si>
  <si>
    <t>impact extrusion of aluminium, deformation stroke</t>
  </si>
  <si>
    <t>impact extrusion of aluminium, deformation strokeRERimpact extrusion of aluminium, deformation strokekg</t>
  </si>
  <si>
    <t>impact extrusion of steel, cold, 1 strokesRoWimpact extrusion of steel, cold, 1 strokeskg</t>
  </si>
  <si>
    <t>impact extrusion of steel, cold, 1 strokes</t>
  </si>
  <si>
    <t>impact extrusion of steel, cold, 1 strokesRERimpact extrusion of steel, cold, 1 strokeskg</t>
  </si>
  <si>
    <t>impact extrusion of steel, cold, 2 strokesRoWimpact extrusion of steel, cold, 2 strokeskg</t>
  </si>
  <si>
    <t>impact extrusion of steel, cold, 2 strokes</t>
  </si>
  <si>
    <t>impact extrusion of steel, cold, 2 strokesRERimpact extrusion of steel, cold, 2 strokeskg</t>
  </si>
  <si>
    <t>impact extrusion of steel, cold, 3 strokesRoWimpact extrusion of steel, cold, 3 strokeskg</t>
  </si>
  <si>
    <t>impact extrusion of steel, cold, 3 strokes</t>
  </si>
  <si>
    <t>impact extrusion of steel, cold, 3 strokesRERimpact extrusion of steel, cold, 3 strokeskg</t>
  </si>
  <si>
    <t>impact extrusion of steel, cold, 4 strokesRoWimpact extrusion of steel, cold, 4 strokeskg</t>
  </si>
  <si>
    <t>impact extrusion of steel, cold, 4 strokes</t>
  </si>
  <si>
    <t>impact extrusion of steel, cold, 4 strokesRERimpact extrusion of steel, cold, 4 strokeskg</t>
  </si>
  <si>
    <t>impact extrusion of steel, cold, 5 strokesRoWimpact extrusion of steel, cold, 5 strokeskg</t>
  </si>
  <si>
    <t>impact extrusion of steel, cold, 5 strokes</t>
  </si>
  <si>
    <t>impact extrusion of steel, cold, 5 strokesRERimpact extrusion of steel, cold, 5 strokeskg</t>
  </si>
  <si>
    <t>impact extrusion of steel, cold, deformation strokeRoWimpact extrusion of steel, cold, deformation strokekg</t>
  </si>
  <si>
    <t>impact extrusion of steel, cold, deformation stroke</t>
  </si>
  <si>
    <t>impact extrusion of steel, cold, deformation strokeRERimpact extrusion of steel, cold, deformation strokekg</t>
  </si>
  <si>
    <t>impact extrusion of steel, cold, initial surface treatmentRoWimpact extrusion of steel, cold, initial surface treatmentkg</t>
  </si>
  <si>
    <t>impact extrusion of steel, cold, initial surface treatment</t>
  </si>
  <si>
    <t>impact extrusion of steel, cold, initial surface treatmentRERimpact extrusion of steel, cold, initial surface treatmentkg</t>
  </si>
  <si>
    <t>impact extrusion of steel, cold, temperingRoWimpact extrusion of steel, cold, temperingkg</t>
  </si>
  <si>
    <t>impact extrusion of steel, cold, tempering</t>
  </si>
  <si>
    <t>impact extrusion of steel, cold, temperingRERimpact extrusion of steel, cold, temperingkg</t>
  </si>
  <si>
    <t>impact extrusion of steel, hot, 1 strokesRoWimpact extrusion of steel, hot, 1 strokeskg</t>
  </si>
  <si>
    <t>impact extrusion of steel, hot, 1 strokes</t>
  </si>
  <si>
    <t>impact extrusion of steel, hot, 1 strokesRERimpact extrusion of steel, hot, 1 strokeskg</t>
  </si>
  <si>
    <t>impact extrusion of steel, hot, 2 strokesRoWimpact extrusion of steel, hot, 2 strokeskg</t>
  </si>
  <si>
    <t>impact extrusion of steel, hot, 2 strokes</t>
  </si>
  <si>
    <t>impact extrusion of steel, hot, 2 strokesRERimpact extrusion of steel, hot, 2 strokeskg</t>
  </si>
  <si>
    <t>impact extrusion of steel, hot, 3 strokesRoWimpact extrusion of steel, hot, 3 strokeskg</t>
  </si>
  <si>
    <t>impact extrusion of steel, hot, 3 strokes</t>
  </si>
  <si>
    <t>impact extrusion of steel, hot, 3 strokesRERimpact extrusion of steel, hot, 3 strokeskg</t>
  </si>
  <si>
    <t>impact extrusion of steel, hot, 4 strokesRoWimpact extrusion of steel, hot, 4 strokeskg</t>
  </si>
  <si>
    <t>impact extrusion of steel, hot, 4 strokes</t>
  </si>
  <si>
    <t>impact extrusion of steel, hot, 4 strokesRERimpact extrusion of steel, hot, 4 strokeskg</t>
  </si>
  <si>
    <t>impact extrusion of steel, hot, 5 strokesRoWimpact extrusion of steel, hot, 5 strokeskg</t>
  </si>
  <si>
    <t>impact extrusion of steel, hot, 5 strokes</t>
  </si>
  <si>
    <t>impact extrusion of steel, hot, 5 strokesRERimpact extrusion of steel, hot, 5 strokeskg</t>
  </si>
  <si>
    <t>impact extrusion of steel, hot, deformation strokeRoWimpact extrusion of steel, hot, deformation strokekg</t>
  </si>
  <si>
    <t>impact extrusion of steel, hot, deformation stroke</t>
  </si>
  <si>
    <t>impact extrusion of steel, hot, deformation strokeRERimpact extrusion of steel, hot, deformation strokekg</t>
  </si>
  <si>
    <t>impact extrusion of steel, hot, initial warmingRoWimpact extrusion of steel, hot, initial warmingkg</t>
  </si>
  <si>
    <t>impact extrusion of steel, hot, initial warming</t>
  </si>
  <si>
    <t>impact extrusion of steel, hot, initial warmingRERimpact extrusion of steel, hot, initial warmingkg</t>
  </si>
  <si>
    <t>impact extrusion of steel, hot, temperingRoWimpact extrusion of steel, hot, temperingkg</t>
  </si>
  <si>
    <t>impact extrusion of steel, hot, tempering</t>
  </si>
  <si>
    <t>impact extrusion of steel, hot, temperingRERimpact extrusion of steel, hot, temperingkg</t>
  </si>
  <si>
    <t>impact extrusion of steel, warm, 1 strokesRoWimpact extrusion of steel, warm, 1 strokeskg</t>
  </si>
  <si>
    <t>impact extrusion of steel, warm, 1 strokes</t>
  </si>
  <si>
    <t>impact extrusion of steel, warm, 1 strokesRERimpact extrusion of steel, warm, 1 strokeskg</t>
  </si>
  <si>
    <t>impact extrusion of steel, warm, 2 strokesRoWimpact extrusion of steel, warm, 2 strokeskg</t>
  </si>
  <si>
    <t>impact extrusion of steel, warm, 2 strokes</t>
  </si>
  <si>
    <t>impact extrusion of steel, warm, 2 strokesRERimpact extrusion of steel, warm, 2 strokeskg</t>
  </si>
  <si>
    <t>impact extrusion of steel, warm, 3 strokesRoWimpact extrusion of steel, warm, 3 strokeskg</t>
  </si>
  <si>
    <t>impact extrusion of steel, warm, 3 strokes</t>
  </si>
  <si>
    <t>impact extrusion of steel, warm, 3 strokesRERimpact extrusion of steel, warm, 3 strokeskg</t>
  </si>
  <si>
    <t>impact extrusion of steel, warm, 4 strokesRoWimpact extrusion of steel, warm, 4 strokeskg</t>
  </si>
  <si>
    <t>impact extrusion of steel, warm, 4 strokes</t>
  </si>
  <si>
    <t>impact extrusion of steel, warm, 4 strokesRERimpact extrusion of steel, warm, 4 strokeskg</t>
  </si>
  <si>
    <t>impact extrusion of steel, warm, 5 strokesRoWimpact extrusion of steel, warm, 5 strokeskg</t>
  </si>
  <si>
    <t>impact extrusion of steel, warm, 5 strokes</t>
  </si>
  <si>
    <t>impact extrusion of steel, warm, 5 strokesRERimpact extrusion of steel, warm, 5 strokeskg</t>
  </si>
  <si>
    <t>impact extrusion of steel, warm, deformation strokeRoWimpact extrusion of steel, warm, deformation strokekg</t>
  </si>
  <si>
    <t>impact extrusion of steel, warm, deformation stroke</t>
  </si>
  <si>
    <t>impact extrusion of steel, warm, deformation strokeRERimpact extrusion of steel, warm, deformation strokekg</t>
  </si>
  <si>
    <t>impact extrusion of steel, warm, initial warmingRoWimpact extrusion of steel, warm, initial warmingkg</t>
  </si>
  <si>
    <t>impact extrusion of steel, warm, initial warming</t>
  </si>
  <si>
    <t>impact extrusion of steel, warm, initial warmingRERimpact extrusion of steel, warm, initial warmingkg</t>
  </si>
  <si>
    <t>indium productionRoWindiumkg</t>
  </si>
  <si>
    <t>indium production</t>
  </si>
  <si>
    <t>indium</t>
  </si>
  <si>
    <t>indium productionRERindiumkg</t>
  </si>
  <si>
    <t>indium rich leaching residues, from zinc production stockpilingRoWindium rich leaching residues, from zinc production stockpilingkg</t>
  </si>
  <si>
    <t>indium rich leaching residues, from zinc production stockpiling</t>
  </si>
  <si>
    <t>indium rich leaching residues, from zinc production stockpilingUSindium rich leaching residues, from zinc production stockpilingkg</t>
  </si>
  <si>
    <t>indium tin oxide powder production, nanoscale, for sputtering targetRoWindium tin oxide powder, nanoscale, for sputtering targetkg</t>
  </si>
  <si>
    <t>indium tin oxide powder production, nanoscale, for sputtering target</t>
  </si>
  <si>
    <t>indium tin oxide powder, nanoscale, for sputtering target</t>
  </si>
  <si>
    <t>indium tin oxide powder production, nanoscale, for sputtering targetRERindium tin oxide powder, nanoscale, for sputtering targetkg</t>
  </si>
  <si>
    <t>indolylbutyric acid productionGLOindolylbutyric acidkg</t>
  </si>
  <si>
    <t>indolylbutyric acid production</t>
  </si>
  <si>
    <t>indolylbutyric acid</t>
  </si>
  <si>
    <t>inductor production, auxilliaries and energy useGLOinductor, auxilliaries and energy usekg</t>
  </si>
  <si>
    <t>inductor production, auxilliaries and energy use</t>
  </si>
  <si>
    <t>inductor, auxilliaries and energy use</t>
  </si>
  <si>
    <t>inductor production, low value multilayer chipGLOinductor, low value multilayer chipkg</t>
  </si>
  <si>
    <t>inductor production, low value multilayer chip</t>
  </si>
  <si>
    <t>inductor, low value multilayer chip</t>
  </si>
  <si>
    <t>inductor production, miniature radio frequency chipGLOinductor, miniature radio frequency chipkg</t>
  </si>
  <si>
    <t>inductor production, miniature radio frequency chip</t>
  </si>
  <si>
    <t>inductor, miniature radio frequency chip</t>
  </si>
  <si>
    <t>inductor production, ring core choke typeGLOinductor, ring core choke typekg</t>
  </si>
  <si>
    <t>inductor production, ring core choke type</t>
  </si>
  <si>
    <t>inductor, ring core choke type</t>
  </si>
  <si>
    <t>industrial furnace production, 1MW, oilCHindustrial furnace, 1MW, oilunit</t>
  </si>
  <si>
    <t>industrial furnace production, 1MW, oil</t>
  </si>
  <si>
    <t>industrial furnace, 1MW, oil</t>
  </si>
  <si>
    <t>industrial furnace production, 1MW, oilRoWindustrial furnace, 1MW, oilunit</t>
  </si>
  <si>
    <t>industrial furnace production, coal, 1-10MWRoWindustrial furnace, coal, 1-10MWunit</t>
  </si>
  <si>
    <t>industrial furnace production, coal, 1-10MW</t>
  </si>
  <si>
    <t>industrial furnace, coal, 1-10MW</t>
  </si>
  <si>
    <t>industrial furnace production, coal, 1-10MWRERindustrial furnace, coal, 1-10MWunit</t>
  </si>
  <si>
    <t>industrial furnace production, natural gasRoWindustrial furnace, natural gasunit</t>
  </si>
  <si>
    <t>industrial furnace production, natural gas</t>
  </si>
  <si>
    <t>industrial furnace, natural gas</t>
  </si>
  <si>
    <t>industrial furnace production, natural gasRERindustrial furnace, natural gasunit</t>
  </si>
  <si>
    <t>industrial machine production, heavy, unspecifiedRoWindustrial machine, heavy, unspecifiedkg</t>
  </si>
  <si>
    <t>industrial machine production, heavy, unspecified</t>
  </si>
  <si>
    <t>industrial machine, heavy, unspecified</t>
  </si>
  <si>
    <t>industrial machine production, heavy, unspecifiedRERindustrial machine, heavy, unspecifiedkg</t>
  </si>
  <si>
    <t>inert material landfill constructionCHinert material landfillunit</t>
  </si>
  <si>
    <t>inert material landfill construction</t>
  </si>
  <si>
    <t>inert material landfill</t>
  </si>
  <si>
    <t>inert material landfill constructionRoWinert material landfillunit</t>
  </si>
  <si>
    <t>infrastructure construction, for regional distribution of oil productRoWinfrastructure, for regional distribution of oil productunit</t>
  </si>
  <si>
    <t>infrastructure construction, for regional distribution of oil product</t>
  </si>
  <si>
    <t>infrastructure, for regional distribution of oil product</t>
  </si>
  <si>
    <t>infrastructure construction, for regional distribution of oil productRERinfrastructure, for regional distribution of oil productunit</t>
  </si>
  <si>
    <t>injection mouldingCA-QCinjection mouldingkg</t>
  </si>
  <si>
    <t>injection moulding</t>
  </si>
  <si>
    <t>injection mouldingRoWinjection mouldingkg</t>
  </si>
  <si>
    <t>injection mouldingRERinjection mouldingkg</t>
  </si>
  <si>
    <t>inorganic nitrogen fertiliser, as N to generic market for organic nitrogen fertiliser, as NGLOorganic nitrogen fertiliser, as Nkg</t>
  </si>
  <si>
    <t>inorganic nitrogen fertiliser, as N to generic market for organic nitrogen fertiliser, as N</t>
  </si>
  <si>
    <t>organic nitrogen fertiliser, as N</t>
  </si>
  <si>
    <t>inorganic nitrogen fertiliser, as N to generic market for organo-mineral nitrogen fertiliser, as NGLOorgano-mineral nitrogen fertiliser, as Nkg</t>
  </si>
  <si>
    <t>inorganic nitrogen fertiliser, as N to generic market for organo-mineral nitrogen fertiliser, as N</t>
  </si>
  <si>
    <t>organo-mineral nitrogen fertiliser, as N</t>
  </si>
  <si>
    <t>inorganic phosphorus, as P2O5 to generic market for organic phosphorus, as P2O5GLOorganic phosphorus fertiliser, as P2O5kg</t>
  </si>
  <si>
    <t>inorganic phosphorus, as P2O5 to generic market for organic phosphorus, as P2O5</t>
  </si>
  <si>
    <t>organic phosphorus fertiliser, as P2O5</t>
  </si>
  <si>
    <t>inorganic phosphorus, as P2O5 to generic market for organo-mineral phosphorus, as P2O5GLOorgano-mineral phosphorus fertiliser, as P2O5kg</t>
  </si>
  <si>
    <t>inorganic phosphorus, as P2O5 to generic market for organo-mineral phosphorus, as P2O5</t>
  </si>
  <si>
    <t>organo-mineral phosphorus fertiliser, as P2O5</t>
  </si>
  <si>
    <t>inorganic potassium fertiliser, as K2O to generic market for organic potassium fertiliser, as K2OGLOorganic potassium fertiliser, as K2Okg</t>
  </si>
  <si>
    <t>inorganic potassium fertiliser, as K2O to generic market for organic potassium fertiliser, as K2O</t>
  </si>
  <si>
    <t>organic potassium fertiliser, as K2O</t>
  </si>
  <si>
    <t>inorganic potassium fertiliser, as K2O to generic market for organo-mineral potassium fertiliser, as K2OGLOorgano-mineral potassium fertiliser, as K2Okg</t>
  </si>
  <si>
    <t>inorganic potassium fertiliser, as K2O to generic market for organo-mineral potassium fertiliser, as K2O</t>
  </si>
  <si>
    <t>organo-mineral potassium fertiliser, as K2O</t>
  </si>
  <si>
    <t>insulated gate bipolar transistor production, for electric vehicle applicationsGLOinsulated gate bipolar transistor, electric vehicle applicationkg</t>
  </si>
  <si>
    <t>insulated gate bipolar transistor production, for electric vehicle applications</t>
  </si>
  <si>
    <t>insulated gate bipolar transistor, electric vehicle application</t>
  </si>
  <si>
    <t>insulation spiral-seam duct production, rockwool, DN 400, 30 mmRoWinsulation spiral-seam duct, rockwool, DN 400, 30 mmm</t>
  </si>
  <si>
    <t>insulation spiral-seam duct production, rockwool, DN 400, 30 mm</t>
  </si>
  <si>
    <t>insulation spiral-seam duct, rockwool, DN 400, 30 mm</t>
  </si>
  <si>
    <t>insulation spiral-seam duct production, rockwool, DN 400, 30 mmRERinsulation spiral-seam duct, rockwool, DN 400, 30 mmm</t>
  </si>
  <si>
    <t>integrated battery interface system production, for Li-ion batteryGLOintegrated battery interface system, for Li-ion batterykg</t>
  </si>
  <si>
    <t>integrated battery interface system production, for Li-ion battery</t>
  </si>
  <si>
    <t>integrated battery interface system, for Li-ion battery</t>
  </si>
  <si>
    <t>integrated circuit production, logic typeGLOintegrated circuit, logic typekg</t>
  </si>
  <si>
    <t>integrated circuit production, logic type</t>
  </si>
  <si>
    <t>integrated circuit, logic type</t>
  </si>
  <si>
    <t>integrated circuit production, memory typeGLOintegrated circuit, memory typekg</t>
  </si>
  <si>
    <t>integrated circuit production, memory type</t>
  </si>
  <si>
    <t>integrated circuit, memory type</t>
  </si>
  <si>
    <t>intensive beef cattle production on pastureBRcattle for slaughtering, live weightkg</t>
  </si>
  <si>
    <t>intensive beef cattle production on pasture</t>
  </si>
  <si>
    <t>intensive beef cattle production on pastureBRweaned calves, live weightkg</t>
  </si>
  <si>
    <t>weaned calves, live weight</t>
  </si>
  <si>
    <t>intensive beef cattle production on pastureBRweaned heifers, live weightkg</t>
  </si>
  <si>
    <t>intensive beef cattle production on pastureRoWcattle for slaughtering, live weightkg</t>
  </si>
  <si>
    <t>intensive beef cattle production on pastureRoWweaned calves, live weightkg</t>
  </si>
  <si>
    <t>intensive beef cattle production on pastureRoWweaned heifers, live weightkg</t>
  </si>
  <si>
    <t>intensive beef cattle production, fat steers only, on pastureBRcattle for slaughtering, live weightkg</t>
  </si>
  <si>
    <t>intensive beef cattle production, fat steers only, on pasture</t>
  </si>
  <si>
    <t>intensive beef cattle production, fat steers only, on pastureBRweaned heifers, live weightkg</t>
  </si>
  <si>
    <t>intensive beef cattle production, fat steers only, on pastureRoWcattle for slaughtering, live weightkg</t>
  </si>
  <si>
    <t>intensive beef cattle production, fat steers only, on pastureRoWweaned heifers, live weightkg</t>
  </si>
  <si>
    <t>intermodal shipping container production, 20-footGLOintermodal shipping container, 20-footunit</t>
  </si>
  <si>
    <t>intermodal shipping container production, 20-foot</t>
  </si>
  <si>
    <t>intermodal shipping container, 20-foot</t>
  </si>
  <si>
    <t>intermodal shipping container production, 40-footGLOintermodal shipping container, 40-footunit</t>
  </si>
  <si>
    <t>intermodal shipping container production, 40-foot</t>
  </si>
  <si>
    <t>intermodal shipping container, 40-foot</t>
  </si>
  <si>
    <t>intermodal shipping container production, 40-foot, high-cubeGLOintermodal shipping container, 40-foot, high-cubeunit</t>
  </si>
  <si>
    <t>intermodal shipping container production, 40-foot, high-cube</t>
  </si>
  <si>
    <t>intermodal shipping container, 40-foot, high-cube</t>
  </si>
  <si>
    <t>intermodal shipping container production, 45-foot, high-cubeGLOintermodal shipping container, 45-foot, high-cubeunit</t>
  </si>
  <si>
    <t>intermodal shipping container production, 45-foot, high-cube</t>
  </si>
  <si>
    <t>intermodal shipping container, 45-foot, high-cube</t>
  </si>
  <si>
    <t>internal combustion engine production, passenger carGLOinternal combustion engine, passenger carkg</t>
  </si>
  <si>
    <t>internal combustion engine production, passenger car</t>
  </si>
  <si>
    <t>internal combustion engine, passenger car</t>
  </si>
  <si>
    <t>internet access equipment productionCHinternet access equipmentunit</t>
  </si>
  <si>
    <t>internet access equipment production</t>
  </si>
  <si>
    <t>internet access equipment</t>
  </si>
  <si>
    <t>internet access equipment productionRoWinternet access equipmentunit</t>
  </si>
  <si>
    <t>internet access, videoconference, 0.7 Mbit/sCHinternet access, videoconference, 0.7 Mbit/shour</t>
  </si>
  <si>
    <t>internet access, videoconference, 0.7 Mbit/s</t>
  </si>
  <si>
    <t>internet access, videoconference, 0.7 Mbit/sRoWinternet access, videoconference, 0.7 Mbit/shour</t>
  </si>
  <si>
    <t>internet access, work, 0.2 Mbit/sCHinternet access, work, 0.2 Mbit/shour</t>
  </si>
  <si>
    <t>internet access, work, 0.2 Mbit/s</t>
  </si>
  <si>
    <t>internet access, work, 0.2 Mbit/sRoWinternet access, work, 0.2 Mbit/shour</t>
  </si>
  <si>
    <t>intral productionRoWintralkg</t>
  </si>
  <si>
    <t>intral production</t>
  </si>
  <si>
    <t>intral</t>
  </si>
  <si>
    <t>intral productionRERintralkg</t>
  </si>
  <si>
    <t>inverter production, 0.5kWRoWinverter, 0.5kWunit</t>
  </si>
  <si>
    <t>inverter production, 0.5kW</t>
  </si>
  <si>
    <t>inverter, 0.5kW</t>
  </si>
  <si>
    <t>inverter production, 0.5kWRERinverter, 0.5kWunit</t>
  </si>
  <si>
    <t>inverter production, 2.5kWRoWinverter, 2.5kWunit</t>
  </si>
  <si>
    <t>inverter production, 2.5kW</t>
  </si>
  <si>
    <t>inverter, 2.5kW</t>
  </si>
  <si>
    <t>inverter production, 2.5kWRERinverter, 2.5kWunit</t>
  </si>
  <si>
    <t>inverter production, 500kWRoWinverter, 500kWunit</t>
  </si>
  <si>
    <t>inverter production, 500kW</t>
  </si>
  <si>
    <t>inverter, 500kW</t>
  </si>
  <si>
    <t>inverter production, 500kWRERinverter, 500kWunit</t>
  </si>
  <si>
    <t>inverter production, for electric passenger carGLOinverter, for electric passenger carkg</t>
  </si>
  <si>
    <t>inverter production, for electric passenger car</t>
  </si>
  <si>
    <t>inverter, for electric passenger car</t>
  </si>
  <si>
    <t>iodine productionRoWiodinekg</t>
  </si>
  <si>
    <t>iodine production</t>
  </si>
  <si>
    <t>iodine</t>
  </si>
  <si>
    <t>iodine productionRERiodinekg</t>
  </si>
  <si>
    <t>ion-exchanger production for water treatmentCHion-exchanger for water treatmentunit</t>
  </si>
  <si>
    <t>ion-exchanger production for water treatment</t>
  </si>
  <si>
    <t>ion-exchanger for water treatment</t>
  </si>
  <si>
    <t>ion-exchanger production for water treatmentRoWion-exchanger for water treatmentunit</t>
  </si>
  <si>
    <t>ioxynil productionGLOioxynilkg</t>
  </si>
  <si>
    <t>ioxynil production</t>
  </si>
  <si>
    <t>ioxynil</t>
  </si>
  <si>
    <t>iron ore beneficiationRoWiron ore concentratekg</t>
  </si>
  <si>
    <t>iron ore beneficiation</t>
  </si>
  <si>
    <t>iron ore concentrate</t>
  </si>
  <si>
    <t>iron ore beneficiationINiron ore concentratekg</t>
  </si>
  <si>
    <t>iron ore mine operation and beneficiationCA-QCiron ore concentratekg</t>
  </si>
  <si>
    <t>iron ore mine operation and beneficiation</t>
  </si>
  <si>
    <t>iron ore mine operation, 46% FeGLOiron ore, crude ore, 46% Fekg</t>
  </si>
  <si>
    <t>iron ore mine operation, 46% Fe</t>
  </si>
  <si>
    <t>iron ore, crude ore, 46% Fe</t>
  </si>
  <si>
    <t>iron ore mine operation, 63% FeINiron ore, crude ore, 63% Fekg</t>
  </si>
  <si>
    <t>iron ore mine operation, 63% Fe</t>
  </si>
  <si>
    <t>iron ore, crude ore, 63% Fe</t>
  </si>
  <si>
    <t>iron pellet productionCA-QCiron pelletkg</t>
  </si>
  <si>
    <t>iron pellet production</t>
  </si>
  <si>
    <t>iron pellet</t>
  </si>
  <si>
    <t>iron pellet productionRoWiron pelletkg</t>
  </si>
  <si>
    <t>iron pellet productionINiron pelletkg</t>
  </si>
  <si>
    <t>iron scrap, sorted, pressed, Recycled Content cut-offGLOiron scrap, sorted, pressedkg</t>
  </si>
  <si>
    <t>iron scrap, sorted, pressed, Recycled Content cut-off</t>
  </si>
  <si>
    <t>iron scrap, unsorted, Recycled Content cut-offGLOiron scrap, unsortedkg</t>
  </si>
  <si>
    <t>iron scrap, unsorted, Recycled Content cut-off</t>
  </si>
  <si>
    <t>iron scrap, unsorted</t>
  </si>
  <si>
    <t>iron sinter productionRoWiron sinterkg</t>
  </si>
  <si>
    <t>iron sinter production</t>
  </si>
  <si>
    <t>iron sinter</t>
  </si>
  <si>
    <t>iron sinter productionINiron sinterkg</t>
  </si>
  <si>
    <t>iron sinter productionRERiron sinterkg</t>
  </si>
  <si>
    <t>iron sulfate productionCA-QCiron sulfatekg</t>
  </si>
  <si>
    <t>iron sulfate production</t>
  </si>
  <si>
    <t>iron sulfate</t>
  </si>
  <si>
    <t>iron sulfate productionRoWiron sulfatekg</t>
  </si>
  <si>
    <t>iron sulfate productionRERiron sulfatekg</t>
  </si>
  <si>
    <t>iron(II) chloride productionGLOiron(II) chloridekg</t>
  </si>
  <si>
    <t>iron(II) chloride production</t>
  </si>
  <si>
    <t>iron(II) chloride</t>
  </si>
  <si>
    <t>iron(III) chloride production, product in 40% solution stateCHiron (III) chloride, without water, in 40% solution statekg</t>
  </si>
  <si>
    <t>iron(III) chloride production, product in 40% solution state</t>
  </si>
  <si>
    <t>iron (III) chloride, without water, in 40% solution state</t>
  </si>
  <si>
    <t>iron(III) chloride production, product in 40% solution stateRoWiron (III) chloride, without water, in 40% solution statekg</t>
  </si>
  <si>
    <t>iron(III) chloride production, without water, in 12% iron solution stateCA-QCiron(III) chloride, without water, in a 12% iron solution statekg</t>
  </si>
  <si>
    <t>iron(III) chloride production, without water, in 12% iron solution state</t>
  </si>
  <si>
    <t>iron(III) chloride, without water, in a 12% iron solution state</t>
  </si>
  <si>
    <t>iron(III) chloride production, without water, in 12% iron solution stateRoWiron(III) chloride, without water, in a 12% iron solution statekg</t>
  </si>
  <si>
    <t>iron(III) chloride production, without water, in 14% iron solution stateCA-QCiron(III) chloride, without water, in 14% iron solution statekg</t>
  </si>
  <si>
    <t>iron(III) chloride production, without water, in 14% iron solution state</t>
  </si>
  <si>
    <t>iron(III) chloride, without water, in 14% iron solution state</t>
  </si>
  <si>
    <t>iron(III) chloride production, without water, in 14% iron solution stateRoWiron(III) chloride, without water, in 14% iron solution statekg</t>
  </si>
  <si>
    <t>iron(III) sulfate production, without water, in 12.5% iron solution stateCA-QCiron(III) sulfate, without water, in 12.5% iron solution statekg</t>
  </si>
  <si>
    <t>iron(III) sulfate production, without water, in 12.5% iron solution state</t>
  </si>
  <si>
    <t>iron(III) sulfate, without water, in 12.5% iron solution state</t>
  </si>
  <si>
    <t>iron(III) sulfate production, without water, in 12.5% iron solution stateRoWiron(III) sulfate, without water, in 12.5% iron solution statekg</t>
  </si>
  <si>
    <t>iron-nickel-chromium alloy productionRoWiron-nickel-chromium alloykg</t>
  </si>
  <si>
    <t>iron-nickel-chromium alloy production</t>
  </si>
  <si>
    <t>iron-nickel-chromium alloy</t>
  </si>
  <si>
    <t>iron-nickel-chromium alloy productionRERiron-nickel-chromium alloykg</t>
  </si>
  <si>
    <t>irrigation, dripBRirrigationm3</t>
  </si>
  <si>
    <t>irrigation, drip</t>
  </si>
  <si>
    <t>irrigation</t>
  </si>
  <si>
    <t>irrigation, dripCA-QCirrigationm3</t>
  </si>
  <si>
    <t>irrigation, dripCHirrigationm3</t>
  </si>
  <si>
    <t>irrigation, dripCNirrigationm3</t>
  </si>
  <si>
    <t>irrigation, dripCOirrigationm3</t>
  </si>
  <si>
    <t>irrigation, dripDEirrigationm3</t>
  </si>
  <si>
    <t>irrigation, dripESirrigationm3</t>
  </si>
  <si>
    <t>irrigation, dripFRirrigationm3</t>
  </si>
  <si>
    <t>irrigation, dripINirrigationm3</t>
  </si>
  <si>
    <t>irrigation, dripMAirrigationm3</t>
  </si>
  <si>
    <t>irrigation, dripMYirrigationm3</t>
  </si>
  <si>
    <t>irrigation, dripPEirrigationm3</t>
  </si>
  <si>
    <t>irrigation, dripPHirrigationm3</t>
  </si>
  <si>
    <t>irrigation, dripRoWirrigationm3</t>
  </si>
  <si>
    <t>irrigation, dripTNirrigationm3</t>
  </si>
  <si>
    <t>irrigation, dripUSirrigationm3</t>
  </si>
  <si>
    <t>irrigation, dripZAirrigationm3</t>
  </si>
  <si>
    <t>irrigation, sprinklerBRirrigationm3</t>
  </si>
  <si>
    <t>irrigation, sprinkler</t>
  </si>
  <si>
    <t>irrigation, sprinklerCA-QCirrigationm3</t>
  </si>
  <si>
    <t>irrigation, sprinklerCHirrigationm3</t>
  </si>
  <si>
    <t>irrigation, sprinklerCNirrigationm3</t>
  </si>
  <si>
    <t>irrigation, sprinklerCOirrigationm3</t>
  </si>
  <si>
    <t>irrigation, sprinklerDEirrigationm3</t>
  </si>
  <si>
    <t>irrigation, sprinklerESirrigationm3</t>
  </si>
  <si>
    <t>irrigation, sprinklerFRirrigationm3</t>
  </si>
  <si>
    <t>irrigation, sprinklerINirrigationm3</t>
  </si>
  <si>
    <t>irrigation, sprinklerMAirrigationm3</t>
  </si>
  <si>
    <t>irrigation, sprinklerPEirrigationm3</t>
  </si>
  <si>
    <t>irrigation, sprinklerPHirrigationm3</t>
  </si>
  <si>
    <t>irrigation, sprinklerRoWirrigationm3</t>
  </si>
  <si>
    <t>irrigation, sprinklerTNirrigationm3</t>
  </si>
  <si>
    <t>irrigation, sprinklerUSirrigationm3</t>
  </si>
  <si>
    <t>irrigation, sprinklerZAirrigationm3</t>
  </si>
  <si>
    <t>irrigation, surfaceBRirrigationm3</t>
  </si>
  <si>
    <t>irrigation, surface</t>
  </si>
  <si>
    <t>irrigation, surfaceCA-QCirrigationm3</t>
  </si>
  <si>
    <t>irrigation, surfaceCHirrigationm3</t>
  </si>
  <si>
    <t>irrigation, surfaceCNirrigationm3</t>
  </si>
  <si>
    <t>irrigation, surfaceCOirrigationm3</t>
  </si>
  <si>
    <t>irrigation, surfaceESirrigationm3</t>
  </si>
  <si>
    <t>irrigation, surfaceFRirrigationm3</t>
  </si>
  <si>
    <t>irrigation, surfaceINirrigationm3</t>
  </si>
  <si>
    <t>irrigation, surfaceMAirrigationm3</t>
  </si>
  <si>
    <t>irrigation, surfaceMYirrigationm3</t>
  </si>
  <si>
    <t>irrigation, surfacePEirrigationm3</t>
  </si>
  <si>
    <t>irrigation, surfacePHirrigationm3</t>
  </si>
  <si>
    <t>irrigation, surfaceRoWirrigationm3</t>
  </si>
  <si>
    <t>irrigation, surfaceTNirrigationm3</t>
  </si>
  <si>
    <t>irrigation, surfaceUSirrigationm3</t>
  </si>
  <si>
    <t>irrigation, surfaceZAirrigationm3</t>
  </si>
  <si>
    <t>isobutyl acetate productionRoWisobutyl acetatekg</t>
  </si>
  <si>
    <t>isobutyl acetate production</t>
  </si>
  <si>
    <t>isobutyl acetate</t>
  </si>
  <si>
    <t>isobutyl acetate productionRERisobutyl acetatekg</t>
  </si>
  <si>
    <t>isohexane productionRoWisohexanekg</t>
  </si>
  <si>
    <t>isohexane production</t>
  </si>
  <si>
    <t>isohexane</t>
  </si>
  <si>
    <t>isohexane productionRERisohexanekg</t>
  </si>
  <si>
    <t>isophorondiisocyanate productionRoWisophorondiisocyantekg</t>
  </si>
  <si>
    <t>isophorondiisocyanate production</t>
  </si>
  <si>
    <t>isophorondiisocyante</t>
  </si>
  <si>
    <t>isophorondiisocyanate productionRERisophorondiisocyantekg</t>
  </si>
  <si>
    <t>isophthalic acid based unsaturated polyester resin productionRoWisophthalic acid based unsaturated polyester resinkg</t>
  </si>
  <si>
    <t>isophthalic acid based unsaturated polyester resin production</t>
  </si>
  <si>
    <t>isophthalic acid based unsaturated polyester resin</t>
  </si>
  <si>
    <t>isophthalic acid based unsaturated polyester resin productionRERisophthalic acid based unsaturated polyester resinkg</t>
  </si>
  <si>
    <t>isopropanol productionRoWisopropanolkg</t>
  </si>
  <si>
    <t>isopropanol production</t>
  </si>
  <si>
    <t>isopropanol</t>
  </si>
  <si>
    <t>isopropanol productionRERisopropanolkg</t>
  </si>
  <si>
    <t>isopropyl acetate productionRoWisopropyl acetatekg</t>
  </si>
  <si>
    <t>isopropyl acetate production</t>
  </si>
  <si>
    <t>isopropyl acetate</t>
  </si>
  <si>
    <t>isopropyl acetate productionRERisopropyl acetatekg</t>
  </si>
  <si>
    <t>isopropylamine productionRoWisopropylaminekg</t>
  </si>
  <si>
    <t>isopropylamine production</t>
  </si>
  <si>
    <t>isopropylamine</t>
  </si>
  <si>
    <t>isopropylamine productionRERisopropylaminekg</t>
  </si>
  <si>
    <t>isoproturon productionRoWisoproturonkg</t>
  </si>
  <si>
    <t>isoproturon production</t>
  </si>
  <si>
    <t>isoproturon</t>
  </si>
  <si>
    <t>isoproturon productionRERisoproturonkg</t>
  </si>
  <si>
    <t>jatropha seed productionGLOjatropha seedkg</t>
  </si>
  <si>
    <t>jatropha seed production</t>
  </si>
  <si>
    <t>jatropha seed</t>
  </si>
  <si>
    <t>jute production, irrigatedRoWjute plant, harvestedkg</t>
  </si>
  <si>
    <t>jute production, irrigated</t>
  </si>
  <si>
    <t>jute plant, harvested</t>
  </si>
  <si>
    <t>jute production, irrigatedINjute plant, harvestedkg</t>
  </si>
  <si>
    <t>jute production, rainfedBDjute plant, harvestedkg</t>
  </si>
  <si>
    <t>jute production, rainfed</t>
  </si>
  <si>
    <t>jute production, rainfedRoWjute plant, harvestedkg</t>
  </si>
  <si>
    <t>kaolin productionRoWkaolinkg</t>
  </si>
  <si>
    <t>kaolin production</t>
  </si>
  <si>
    <t>kaolin</t>
  </si>
  <si>
    <t>kaolin productionRERkaolinkg</t>
  </si>
  <si>
    <t>kaolin to generic market for refractory material, acidGLOrefractory material, acidkg</t>
  </si>
  <si>
    <t>kaolin to generic market for refractory material, acid</t>
  </si>
  <si>
    <t>kenaf production, irrigatedRoWkenaf plant, harvestedkg</t>
  </si>
  <si>
    <t>kenaf production, irrigated</t>
  </si>
  <si>
    <t>kenaf plant, harvested</t>
  </si>
  <si>
    <t>kenaf production, irrigatedINkenaf plant, harvestedkg</t>
  </si>
  <si>
    <t>kerosene production, petroleum refinery operationBRkerosenekg</t>
  </si>
  <si>
    <t>kerosene production, petroleum refinery operation</t>
  </si>
  <si>
    <t>kerosene</t>
  </si>
  <si>
    <t>kerosene production, petroleum refinery operationCOkerosenekg</t>
  </si>
  <si>
    <t>kerosene production, petroleum refinery operationEurope without Switzerlandkerosenekg</t>
  </si>
  <si>
    <t>kerosene production, petroleum refinery operationINkerosenekg</t>
  </si>
  <si>
    <t>kerosene production, petroleum refinery operationPEkerosenekg</t>
  </si>
  <si>
    <t>kerosene production, petroleum refinery operationRoWkerosenekg</t>
  </si>
  <si>
    <t>kerosene production, petroleum refinery operationZAkerosenekg</t>
  </si>
  <si>
    <t>kerosene, import from EuropeCHkerosenekg</t>
  </si>
  <si>
    <t>kerosene, import from Europe</t>
  </si>
  <si>
    <t>kerosene, import from RoWBRkerosenekg</t>
  </si>
  <si>
    <t>kerosene, import from RoW</t>
  </si>
  <si>
    <t>kerosene, import from RoWCOkerosenekg</t>
  </si>
  <si>
    <t>kerosene, import from RoWINkerosenekg</t>
  </si>
  <si>
    <t>kerosene, import from RoWPEkerosenekg</t>
  </si>
  <si>
    <t>kerosene, import from RoWZAkerosenekg</t>
  </si>
  <si>
    <t>keyboard productionGLOkeyboardunit</t>
  </si>
  <si>
    <t>keyboard production</t>
  </si>
  <si>
    <t>keyboard</t>
  </si>
  <si>
    <t>kiwi productionGLOkiwikg</t>
  </si>
  <si>
    <t>kiwi production</t>
  </si>
  <si>
    <t>kiwi</t>
  </si>
  <si>
    <t>kraft paper productionRoWbark chips, wet, measured as dry masskg</t>
  </si>
  <si>
    <t>kraft paper production</t>
  </si>
  <si>
    <t>kraft paper productionRoWelectricity, high voltagekWh</t>
  </si>
  <si>
    <t>kraft paper productionRoWheat, district or industrial, other than natural gasMJ</t>
  </si>
  <si>
    <t>kraft paper productionRoWkraft paperkg</t>
  </si>
  <si>
    <t>kraft paper</t>
  </si>
  <si>
    <t>kraft paper productionRoWtall oil, crudekg</t>
  </si>
  <si>
    <t>kraft paper productionRoWturpentinekg</t>
  </si>
  <si>
    <t>kraft paper productionRERbark chips, wet, measured as dry masskg</t>
  </si>
  <si>
    <t>kraft paper productionRERelectricity, high voltagekWh</t>
  </si>
  <si>
    <t>kraft paper productionRERheat, district or industrial, other than natural gasMJ</t>
  </si>
  <si>
    <t>kraft paper productionRERkraft paperkg</t>
  </si>
  <si>
    <t>kraft paper productionRERtall oil, crudekg</t>
  </si>
  <si>
    <t>kraft paper productionRERturpentinekg</t>
  </si>
  <si>
    <t>krypton to generic market for inert gas for discharge lampsGLOinert gas for discharge lampskg</t>
  </si>
  <si>
    <t>krypton to generic market for inert gas for discharge lamps</t>
  </si>
  <si>
    <t>lactic acid productionRoWlactic acidkg</t>
  </si>
  <si>
    <t>lactic acid production</t>
  </si>
  <si>
    <t>lactic acid</t>
  </si>
  <si>
    <t>lactic acid productionRERlactic acidkg</t>
  </si>
  <si>
    <t>laminated timber element production, for outdoor useRoWlaminated timber element, transversally prestressed, for outdoor usem3</t>
  </si>
  <si>
    <t>laminated timber element production, for outdoor use</t>
  </si>
  <si>
    <t>laminated timber element, transversally prestressed, for outdoor use</t>
  </si>
  <si>
    <t>laminated timber element production, for outdoor useRoWresidual wood, drym3</t>
  </si>
  <si>
    <t>laminated timber element production, for outdoor useRERlaminated timber element, transversally prestressed, for outdoor usem3</t>
  </si>
  <si>
    <t>laminated timber element production, for outdoor useRERresidual wood, drym3</t>
  </si>
  <si>
    <t>laminating service, foil, with acrylic binderCA-QClaminating service, foil, with acrylic binderm2</t>
  </si>
  <si>
    <t>laminating service, foil, with acrylic binder</t>
  </si>
  <si>
    <t>laminating service, foil, with acrylic binderRoWlaminating service, foil, with acrylic binderm2</t>
  </si>
  <si>
    <t>laminating service, foil, with acrylic binderRERlaminating service, foil, with acrylic binderm2</t>
  </si>
  <si>
    <t>land already in use, annual cropland to annual cropARland tenure, arable land, measured as carbon net primary productivity, annual cropkg</t>
  </si>
  <si>
    <t>land already in use, annual cropland to annual crop</t>
  </si>
  <si>
    <t>land already in use, annual cropland to annual cropAUland tenure, arable land, measured as carbon net primary productivity, annual cropkg</t>
  </si>
  <si>
    <t>land already in use, annual cropland to annual cropBR-ACland tenure, arable land, measured as carbon net primary productivity, annual cropkg</t>
  </si>
  <si>
    <t>land already in use, annual cropland to annual cropBR-ALland tenure, arable land, measured as carbon net primary productivity, annual cropkg</t>
  </si>
  <si>
    <t>BR-AL</t>
  </si>
  <si>
    <t>land already in use, annual cropland to annual cropBR-AMland tenure, arable land, measured as carbon net primary productivity, annual cropkg</t>
  </si>
  <si>
    <t>land already in use, annual cropland to annual cropBR-APland tenure, arable land, measured as carbon net primary productivity, annual cropkg</t>
  </si>
  <si>
    <t>land already in use, annual cropland to annual cropBR-BAland tenure, arable land, measured as carbon net primary productivity, annual cropkg</t>
  </si>
  <si>
    <t>land already in use, annual cropland to annual cropBR-CEland tenure, arable land, measured as carbon net primary productivity, annual cropkg</t>
  </si>
  <si>
    <t>land already in use, annual cropland to annual cropBR-DFland tenure, arable land, measured as carbon net primary productivity, annual cropkg</t>
  </si>
  <si>
    <t>land already in use, annual cropland to annual cropBR-ESland tenure, arable land, measured as carbon net primary productivity, annual cropkg</t>
  </si>
  <si>
    <t>land already in use, annual cropland to annual cropBR-GOland tenure, arable land, measured as carbon net primary productivity, annual cropkg</t>
  </si>
  <si>
    <t>land already in use, annual cropland to annual cropBR-MAland tenure, arable land, measured as carbon net primary productivity, annual cropkg</t>
  </si>
  <si>
    <t>land already in use, annual cropland to annual cropBR-MGland tenure, arable land, measured as carbon net primary productivity, annual cropkg</t>
  </si>
  <si>
    <t>land already in use, annual cropland to annual cropBR-MSland tenure, arable land, measured as carbon net primary productivity, annual cropkg</t>
  </si>
  <si>
    <t>BR-MS</t>
  </si>
  <si>
    <t>land already in use, annual cropland to annual cropBR-MTland tenure, arable land, measured as carbon net primary productivity, annual cropkg</t>
  </si>
  <si>
    <t>land already in use, annual cropland to annual cropBR-PAland tenure, arable land, measured as carbon net primary productivity, annual cropkg</t>
  </si>
  <si>
    <t>land already in use, annual cropland to annual cropBR-PBland tenure, arable land, measured as carbon net primary productivity, annual cropkg</t>
  </si>
  <si>
    <t>BR-PB</t>
  </si>
  <si>
    <t>land already in use, annual cropland to annual cropBR-PIland tenure, arable land, measured as carbon net primary productivity, annual cropkg</t>
  </si>
  <si>
    <t>land already in use, annual cropland to annual cropBR-PRland tenure, arable land, measured as carbon net primary productivity, annual cropkg</t>
  </si>
  <si>
    <t>BR-PR</t>
  </si>
  <si>
    <t>land already in use, annual cropland to annual cropBR-RJland tenure, arable land, measured as carbon net primary productivity, annual cropkg</t>
  </si>
  <si>
    <t>BR-RJ</t>
  </si>
  <si>
    <t>land already in use, annual cropland to annual cropBR-RNland tenure, arable land, measured as carbon net primary productivity, annual cropkg</t>
  </si>
  <si>
    <t>BR-RN</t>
  </si>
  <si>
    <t>land already in use, annual cropland to annual cropBR-ROland tenure, arable land, measured as carbon net primary productivity, annual cropkg</t>
  </si>
  <si>
    <t>land already in use, annual cropland to annual cropBR-RRland tenure, arable land, measured as carbon net primary productivity, annual cropkg</t>
  </si>
  <si>
    <t>land already in use, annual cropland to annual cropBR-RSland tenure, arable land, measured as carbon net primary productivity, annual cropkg</t>
  </si>
  <si>
    <t>land already in use, annual cropland to annual cropBR-SCland tenure, arable land, measured as carbon net primary productivity, annual cropkg</t>
  </si>
  <si>
    <t>BR-SC</t>
  </si>
  <si>
    <t>land already in use, annual cropland to annual cropBR-SEland tenure, arable land, measured as carbon net primary productivity, annual cropkg</t>
  </si>
  <si>
    <t>land already in use, annual cropland to annual cropBR-SPland tenure, arable land, measured as carbon net primary productivity, annual cropkg</t>
  </si>
  <si>
    <t>land already in use, annual cropland to annual cropBR-TOland tenure, arable land, measured as carbon net primary productivity, annual cropkg</t>
  </si>
  <si>
    <t>land already in use, annual cropland to annual cropCAland tenure, arable land, measured as carbon net primary productivity, annual cropkg</t>
  </si>
  <si>
    <t>land already in use, annual cropland to annual cropCHland tenure, arable land, measured as carbon net primary productivity, annual cropkg</t>
  </si>
  <si>
    <t>land already in use, annual cropland to annual cropCNland tenure, arable land, measured as carbon net primary productivity, annual cropkg</t>
  </si>
  <si>
    <t>land already in use, annual cropland to annual cropDEland tenure, arable land, measured as carbon net primary productivity, annual cropkg</t>
  </si>
  <si>
    <t>land already in use, annual cropland to annual cropESland tenure, arable land, measured as carbon net primary productivity, annual cropkg</t>
  </si>
  <si>
    <t>land already in use, annual cropland to annual cropFIland tenure, arable land, measured as carbon net primary productivity, annual cropkg</t>
  </si>
  <si>
    <t>land already in use, annual cropland to annual cropFRland tenure, arable land, measured as carbon net primary productivity, annual cropkg</t>
  </si>
  <si>
    <t>land already in use, annual cropland to annual cropHUland tenure, arable land, measured as carbon net primary productivity, annual cropkg</t>
  </si>
  <si>
    <t>land already in use, annual cropland to annual cropILland tenure, arable land, measured as carbon net primary productivity, annual cropkg</t>
  </si>
  <si>
    <t>land already in use, annual cropland to annual cropINland tenure, arable land, measured as carbon net primary productivity, annual cropkg</t>
  </si>
  <si>
    <t>land already in use, annual cropland to annual cropITland tenure, arable land, measured as carbon net primary productivity, annual cropkg</t>
  </si>
  <si>
    <t>land already in use, annual cropland to annual cropMXland tenure, arable land, measured as carbon net primary productivity, annual cropkg</t>
  </si>
  <si>
    <t>land already in use, annual cropland to annual cropNLland tenure, arable land, measured as carbon net primary productivity, annual cropkg</t>
  </si>
  <si>
    <t>land already in use, annual cropland to annual cropNZland tenure, arable land, measured as carbon net primary productivity, annual cropkg</t>
  </si>
  <si>
    <t>land already in use, annual cropland to annual cropPEland tenure, arable land, measured as carbon net primary productivity, annual cropkg</t>
  </si>
  <si>
    <t>land already in use, annual cropland to annual cropRUland tenure, arable land, measured as carbon net primary productivity, annual cropkg</t>
  </si>
  <si>
    <t>land already in use, annual cropland to annual cropTHland tenure, arable land, measured as carbon net primary productivity, annual cropkg</t>
  </si>
  <si>
    <t>land already in use, annual cropland to annual cropUAland tenure, arable land, measured as carbon net primary productivity, annual cropkg</t>
  </si>
  <si>
    <t>land already in use, annual cropland to annual cropUSland tenure, arable land, measured as carbon net primary productivity, annual cropkg</t>
  </si>
  <si>
    <t>land already in use, annual cropland to forest, intensiveBR-BAland tenure, arable land, measured as carbon net primary productivity, forest, intensivekg</t>
  </si>
  <si>
    <t>land already in use, annual cropland to forest, intensive</t>
  </si>
  <si>
    <t>land already in use, annual cropland to forest, intensiveBR-ESland tenure, arable land, measured as carbon net primary productivity, forest, intensivekg</t>
  </si>
  <si>
    <t>land already in use, annual cropland to forest, intensiveBR-GOland tenure, arable land, measured as carbon net primary productivity, forest, intensivekg</t>
  </si>
  <si>
    <t>land already in use, annual cropland to forest, intensiveBR-MAland tenure, arable land, measured as carbon net primary productivity, forest, intensivekg</t>
  </si>
  <si>
    <t>land already in use, annual cropland to forest, intensiveBR-MSland tenure, arable land, measured as carbon net primary productivity, forest, intensivekg</t>
  </si>
  <si>
    <t>land already in use, annual cropland to forest, intensiveBR-MTland tenure, arable land, measured as carbon net primary productivity, forest, intensivekg</t>
  </si>
  <si>
    <t>land already in use, annual cropland to forest, intensiveBR-PAland tenure, arable land, measured as carbon net primary productivity, forest, intensivekg</t>
  </si>
  <si>
    <t>land already in use, annual cropland to forest, intensiveBR-PIland tenure, arable land, measured as carbon net primary productivity, forest, intensivekg</t>
  </si>
  <si>
    <t>land already in use, annual cropland to forest, intensiveBR-PRland tenure, arable land, measured as carbon net primary productivity, forest, intensivekg</t>
  </si>
  <si>
    <t>land already in use, annual cropland to forest, intensiveBR-SCland tenure, arable land, measured as carbon net primary productivity, forest, intensivekg</t>
  </si>
  <si>
    <t>land already in use, annual cropland to forest, intensiveBR-SPland tenure, arable land, measured as carbon net primary productivity, forest, intensivekg</t>
  </si>
  <si>
    <t>land already in use, annual cropland to forest, intensiveBR-TOland tenure, arable land, measured as carbon net primary productivity, forest, intensivekg</t>
  </si>
  <si>
    <t>land already in use, annual cropland to pasture, man madeBR-ACland tenure, arable land, measured as carbon net primary productivity, pasture, man madekg</t>
  </si>
  <si>
    <t>land already in use, annual cropland to pasture, man made</t>
  </si>
  <si>
    <t>land already in use, annual cropland to pasture, man madeBR-ALland tenure, arable land, measured as carbon net primary productivity, pasture, man madekg</t>
  </si>
  <si>
    <t>land already in use, annual cropland to pasture, man madeBR-AMland tenure, arable land, measured as carbon net primary productivity, pasture, man madekg</t>
  </si>
  <si>
    <t>land already in use, annual cropland to pasture, man madeBR-APland tenure, arable land, measured as carbon net primary productivity, pasture, man madekg</t>
  </si>
  <si>
    <t>land already in use, annual cropland to pasture, man madeBR-BAland tenure, arable land, measured as carbon net primary productivity, pasture, man madekg</t>
  </si>
  <si>
    <t>land already in use, annual cropland to pasture, man madeBR-CEland tenure, arable land, measured as carbon net primary productivity, pasture, man madekg</t>
  </si>
  <si>
    <t>land already in use, annual cropland to pasture, man madeBR-ESland tenure, arable land, measured as carbon net primary productivity, pasture, man madekg</t>
  </si>
  <si>
    <t>land already in use, annual cropland to pasture, man madeBR-MAland tenure, arable land, measured as carbon net primary productivity, pasture, man madekg</t>
  </si>
  <si>
    <t>land already in use, annual cropland to pasture, man madeBR-MGland tenure, arable land, measured as carbon net primary productivity, pasture, man madekg</t>
  </si>
  <si>
    <t>land already in use, annual cropland to pasture, man madeBR-MTland tenure, arable land, measured as carbon net primary productivity, pasture, man madekg</t>
  </si>
  <si>
    <t>land already in use, annual cropland to pasture, man madeBR-PAland tenure, arable land, measured as carbon net primary productivity, pasture, man madekg</t>
  </si>
  <si>
    <t>land already in use, annual cropland to pasture, man madeBR-PBland tenure, arable land, measured as carbon net primary productivity, pasture, man madekg</t>
  </si>
  <si>
    <t>land already in use, annual cropland to pasture, man madeBR-PIland tenure, arable land, measured as carbon net primary productivity, pasture, man madekg</t>
  </si>
  <si>
    <t>land already in use, annual cropland to pasture, man madeBR-RJland tenure, arable land, measured as carbon net primary productivity, pasture, man madekg</t>
  </si>
  <si>
    <t>land already in use, annual cropland to pasture, man madeBR-ROland tenure, arable land, measured as carbon net primary productivity, pasture, man madekg</t>
  </si>
  <si>
    <t>land already in use, annual cropland to pasture, man madeBR-RRland tenure, arable land, measured as carbon net primary productivity, pasture, man madekg</t>
  </si>
  <si>
    <t>land already in use, annual cropland to pasture, man madeBR-SCland tenure, arable land, measured as carbon net primary productivity, pasture, man madekg</t>
  </si>
  <si>
    <t>land already in use, annual cropland to pasture, man madeBR-SEland tenure, arable land, measured as carbon net primary productivity, pasture, man madekg</t>
  </si>
  <si>
    <t>land already in use, annual cropland to pasture, man madeBR-TOland tenure, arable land, measured as carbon net primary productivity, pasture, man madekg</t>
  </si>
  <si>
    <t>land already in use, annual cropland to perennial cropARland tenure, arable land, measured as carbon net primary productivity, perennial cropkg</t>
  </si>
  <si>
    <t>land already in use, annual cropland to perennial crop</t>
  </si>
  <si>
    <t>land already in use, annual cropland to perennial cropBEland tenure, arable land, measured as carbon net primary productivity, perennial cropkg</t>
  </si>
  <si>
    <t>land already in use, annual cropland to perennial cropBR-ACland tenure, arable land, measured as carbon net primary productivity, perennial cropkg</t>
  </si>
  <si>
    <t>land already in use, annual cropland to perennial cropBR-ALland tenure, arable land, measured as carbon net primary productivity, perennial cropkg</t>
  </si>
  <si>
    <t>land already in use, annual cropland to perennial cropBR-AMland tenure, arable land, measured as carbon net primary productivity, perennial cropkg</t>
  </si>
  <si>
    <t>land already in use, annual cropland to perennial cropBR-APland tenure, arable land, measured as carbon net primary productivity, perennial cropkg</t>
  </si>
  <si>
    <t>land already in use, annual cropland to perennial cropBR-BAland tenure, arable land, measured as carbon net primary productivity, perennial cropkg</t>
  </si>
  <si>
    <t>land already in use, annual cropland to perennial cropBR-CEland tenure, arable land, measured as carbon net primary productivity, perennial cropkg</t>
  </si>
  <si>
    <t>land already in use, annual cropland to perennial cropBR-DFland tenure, arable land, measured as carbon net primary productivity, perennial cropkg</t>
  </si>
  <si>
    <t>land already in use, annual cropland to perennial cropBR-ESland tenure, arable land, measured as carbon net primary productivity, perennial cropkg</t>
  </si>
  <si>
    <t>land already in use, annual cropland to perennial cropBR-GOland tenure, arable land, measured as carbon net primary productivity, perennial cropkg</t>
  </si>
  <si>
    <t>land already in use, annual cropland to perennial cropBR-MAland tenure, arable land, measured as carbon net primary productivity, perennial cropkg</t>
  </si>
  <si>
    <t>land already in use, annual cropland to perennial cropBR-MGland tenure, arable land, measured as carbon net primary productivity, perennial cropkg</t>
  </si>
  <si>
    <t>land already in use, annual cropland to perennial cropBR-MSland tenure, arable land, measured as carbon net primary productivity, perennial cropkg</t>
  </si>
  <si>
    <t>land already in use, annual cropland to perennial cropBR-MTland tenure, arable land, measured as carbon net primary productivity, perennial cropkg</t>
  </si>
  <si>
    <t>land already in use, annual cropland to perennial cropBR-PAland tenure, arable land, measured as carbon net primary productivity, perennial cropkg</t>
  </si>
  <si>
    <t>land already in use, annual cropland to perennial cropBR-PBland tenure, arable land, measured as carbon net primary productivity, perennial cropkg</t>
  </si>
  <si>
    <t>land already in use, annual cropland to perennial cropBR-PEland tenure, arable land, measured as carbon net primary productivity, perennial cropkg</t>
  </si>
  <si>
    <t>BR-PE</t>
  </si>
  <si>
    <t>land already in use, annual cropland to perennial cropBR-PIland tenure, arable land, measured as carbon net primary productivity, perennial cropkg</t>
  </si>
  <si>
    <t>land already in use, annual cropland to perennial cropBR-PRland tenure, arable land, measured as carbon net primary productivity, perennial cropkg</t>
  </si>
  <si>
    <t>land already in use, annual cropland to perennial cropBR-RJland tenure, arable land, measured as carbon net primary productivity, perennial cropkg</t>
  </si>
  <si>
    <t>land already in use, annual cropland to perennial cropBR-RNland tenure, arable land, measured as carbon net primary productivity, perennial cropkg</t>
  </si>
  <si>
    <t>land already in use, annual cropland to perennial cropBR-ROland tenure, arable land, measured as carbon net primary productivity, perennial cropkg</t>
  </si>
  <si>
    <t>land already in use, annual cropland to perennial cropBR-RRland tenure, arable land, measured as carbon net primary productivity, perennial cropkg</t>
  </si>
  <si>
    <t>land already in use, annual cropland to perennial cropBR-RSland tenure, arable land, measured as carbon net primary productivity, perennial cropkg</t>
  </si>
  <si>
    <t>land already in use, annual cropland to perennial cropBR-SCland tenure, arable land, measured as carbon net primary productivity, perennial cropkg</t>
  </si>
  <si>
    <t>land already in use, annual cropland to perennial cropBR-SEland tenure, arable land, measured as carbon net primary productivity, perennial cropkg</t>
  </si>
  <si>
    <t>land already in use, annual cropland to perennial cropBR-SPland tenure, arable land, measured as carbon net primary productivity, perennial cropkg</t>
  </si>
  <si>
    <t>land already in use, annual cropland to perennial cropBR-TOland tenure, arable land, measured as carbon net primary productivity, perennial cropkg</t>
  </si>
  <si>
    <t>land already in use, annual cropland to perennial cropCIland tenure, arable land, measured as carbon net primary productivity, perennial cropkg</t>
  </si>
  <si>
    <t>land already in use, annual cropland to perennial cropCLland tenure, arable land, measured as carbon net primary productivity, perennial cropkg</t>
  </si>
  <si>
    <t>land already in use, annual cropland to perennial cropCNland tenure, arable land, measured as carbon net primary productivity, perennial cropkg</t>
  </si>
  <si>
    <t>land already in use, annual cropland to perennial cropCOland tenure, arable land, measured as carbon net primary productivity, perennial cropkg</t>
  </si>
  <si>
    <t>land already in use, annual cropland to perennial cropCRland tenure, arable land, measured as carbon net primary productivity, perennial cropkg</t>
  </si>
  <si>
    <t>land already in use, annual cropland to perennial cropECland tenure, arable land, measured as carbon net primary productivity, perennial cropkg</t>
  </si>
  <si>
    <t>land already in use, annual cropland to perennial cropESland tenure, arable land, measured as carbon net primary productivity, perennial cropkg</t>
  </si>
  <si>
    <t>land already in use, annual cropland to perennial cropFRland tenure, arable land, measured as carbon net primary productivity, perennial cropkg</t>
  </si>
  <si>
    <t>land already in use, annual cropland to perennial cropHNland tenure, arable land, measured as carbon net primary productivity, perennial cropkg</t>
  </si>
  <si>
    <t>land already in use, annual cropland to perennial cropIDland tenure, arable land, measured as carbon net primary productivity, perennial cropkg</t>
  </si>
  <si>
    <t>land already in use, annual cropland to perennial cropITland tenure, arable land, measured as carbon net primary productivity, perennial cropkg</t>
  </si>
  <si>
    <t>land already in use, annual cropland to perennial cropKEland tenure, arable land, measured as carbon net primary productivity, perennial cropkg</t>
  </si>
  <si>
    <t>land already in use, annual cropland to perennial cropLKland tenure, arable land, measured as carbon net primary productivity, perennial cropkg</t>
  </si>
  <si>
    <t>land already in use, annual cropland to perennial cropMGland tenure, arable land, measured as carbon net primary productivity, perennial cropkg</t>
  </si>
  <si>
    <t>MG</t>
  </si>
  <si>
    <t>land already in use, annual cropland to perennial cropMXland tenure, arable land, measured as carbon net primary productivity, perennial cropkg</t>
  </si>
  <si>
    <t>land already in use, annual cropland to perennial cropMYland tenure, arable land, measured as carbon net primary productivity, perennial cropkg</t>
  </si>
  <si>
    <t>land already in use, annual cropland to perennial cropPEland tenure, arable land, measured as carbon net primary productivity, perennial cropkg</t>
  </si>
  <si>
    <t>land already in use, annual cropland to perennial cropPHland tenure, arable land, measured as carbon net primary productivity, perennial cropkg</t>
  </si>
  <si>
    <t>land already in use, annual cropland to perennial cropTRland tenure, arable land, measured as carbon net primary productivity, perennial cropkg</t>
  </si>
  <si>
    <t>land already in use, annual cropland to perennial cropUSland tenure, arable land, measured as carbon net primary productivity, perennial cropkg</t>
  </si>
  <si>
    <t>land already in use, annual cropland to perennial cropVNland tenure, arable land, measured as carbon net primary productivity, perennial cropkg</t>
  </si>
  <si>
    <t>land already in use, annual cropland to perennial cropZAland tenure, arable land, measured as carbon net primary productivity, perennial cropkg</t>
  </si>
  <si>
    <t>land already in use, forest, intensive to annual cropBR-APland tenure, arable land, measured as carbon net primary productivity, annual cropkg</t>
  </si>
  <si>
    <t>land already in use, forest, intensive to annual crop</t>
  </si>
  <si>
    <t>land already in use, forest, intensive to annual cropBR-MGland tenure, arable land, measured as carbon net primary productivity, annual cropkg</t>
  </si>
  <si>
    <t>land already in use, forest, intensive to annual cropBR-RSland tenure, arable land, measured as carbon net primary productivity, annual cropkg</t>
  </si>
  <si>
    <t>land already in use, forest, intensive to pasture, man madeBR-APland tenure, arable land, measured as carbon net primary productivity, pasture, man madekg</t>
  </si>
  <si>
    <t>land already in use, forest, intensive to pasture, man made</t>
  </si>
  <si>
    <t>land already in use, forest, intensive to pasture, man madeBR-MGland tenure, arable land, measured as carbon net primary productivity, pasture, man madekg</t>
  </si>
  <si>
    <t>land already in use, forest, intensive to perennial cropBR-APland tenure, arable land, measured as carbon net primary productivity, perennial cropkg</t>
  </si>
  <si>
    <t>land already in use, forest, intensive to perennial crop</t>
  </si>
  <si>
    <t>land already in use, forest, intensive to perennial cropBR-MGland tenure, arable land, measured as carbon net primary productivity, perennial cropkg</t>
  </si>
  <si>
    <t>land already in use, forest, intensive to perennial cropBR-RSland tenure, arable land, measured as carbon net primary productivity, perennial cropkg</t>
  </si>
  <si>
    <t>land already in use, pasture, man made to annual cropBR-DFland tenure, arable land, measured as carbon net primary productivity, annual cropkg</t>
  </si>
  <si>
    <t>land already in use, pasture, man made to annual crop</t>
  </si>
  <si>
    <t>land already in use, pasture, man made to annual cropBR-GOland tenure, arable land, measured as carbon net primary productivity, annual cropkg</t>
  </si>
  <si>
    <t>land already in use, pasture, man made to annual cropBR-MSland tenure, arable land, measured as carbon net primary productivity, annual cropkg</t>
  </si>
  <si>
    <t>land already in use, pasture, man made to annual cropBR-PRland tenure, arable land, measured as carbon net primary productivity, annual cropkg</t>
  </si>
  <si>
    <t>land already in use, pasture, man made to annual cropBR-RNland tenure, arable land, measured as carbon net primary productivity, annual cropkg</t>
  </si>
  <si>
    <t>land already in use, pasture, man made to annual cropBR-RSland tenure, arable land, measured as carbon net primary productivity, annual cropkg</t>
  </si>
  <si>
    <t>land already in use, pasture, man made to annual cropBR-SPland tenure, arable land, measured as carbon net primary productivity, annual cropkg</t>
  </si>
  <si>
    <t>land already in use, pasture, man made to forest, intensiveBR-GOland tenure, arable land, measured as carbon net primary productivity, forest, intensivekg</t>
  </si>
  <si>
    <t>land already in use, pasture, man made to forest, intensive</t>
  </si>
  <si>
    <t>land already in use, pasture, man made to forest, intensiveBR-MSland tenure, arable land, measured as carbon net primary productivity, forest, intensivekg</t>
  </si>
  <si>
    <t>land already in use, pasture, man made to forest, intensiveBR-PRland tenure, arable land, measured as carbon net primary productivity, forest, intensivekg</t>
  </si>
  <si>
    <t>land already in use, pasture, man made to forest, intensiveBR-SPland tenure, arable land, measured as carbon net primary productivity, forest, intensivekg</t>
  </si>
  <si>
    <t>land already in use, pasture, man made to perennial cropBR-DFland tenure, arable land, measured as carbon net primary productivity, perennial cropkg</t>
  </si>
  <si>
    <t>land already in use, pasture, man made to perennial crop</t>
  </si>
  <si>
    <t>land already in use, pasture, man made to perennial cropBR-GOland tenure, arable land, measured as carbon net primary productivity, perennial cropkg</t>
  </si>
  <si>
    <t>land already in use, pasture, man made to perennial cropBR-MSland tenure, arable land, measured as carbon net primary productivity, perennial cropkg</t>
  </si>
  <si>
    <t>land already in use, pasture, man made to perennial cropBR-PEland tenure, arable land, measured as carbon net primary productivity, perennial cropkg</t>
  </si>
  <si>
    <t>land already in use, pasture, man made to perennial cropBR-PRland tenure, arable land, measured as carbon net primary productivity, perennial cropkg</t>
  </si>
  <si>
    <t>land already in use, pasture, man made to perennial cropBR-RNland tenure, arable land, measured as carbon net primary productivity, perennial cropkg</t>
  </si>
  <si>
    <t>land already in use, pasture, man made to perennial cropBR-RSland tenure, arable land, measured as carbon net primary productivity, perennial cropkg</t>
  </si>
  <si>
    <t>land already in use, pasture, man made to perennial cropBR-SPland tenure, arable land, measured as carbon net primary productivity, perennial cropkg</t>
  </si>
  <si>
    <t>land already in use, perennial cropland to annual cropARland tenure, arable land, measured as carbon net primary productivity, annual cropkg</t>
  </si>
  <si>
    <t>land already in use, perennial cropland to annual crop</t>
  </si>
  <si>
    <t>land already in use, perennial cropland to annual cropAUland tenure, arable land, measured as carbon net primary productivity, annual cropkg</t>
  </si>
  <si>
    <t>land already in use, perennial cropland to annual cropBR-ACland tenure, arable land, measured as carbon net primary productivity, annual cropkg</t>
  </si>
  <si>
    <t>land already in use, perennial cropland to annual cropBR-ALland tenure, arable land, measured as carbon net primary productivity, annual cropkg</t>
  </si>
  <si>
    <t>land already in use, perennial cropland to annual cropBR-AMland tenure, arable land, measured as carbon net primary productivity, annual cropkg</t>
  </si>
  <si>
    <t>land already in use, perennial cropland to annual cropBR-APland tenure, arable land, measured as carbon net primary productivity, annual cropkg</t>
  </si>
  <si>
    <t>land already in use, perennial cropland to annual cropBR-BAland tenure, arable land, measured as carbon net primary productivity, annual cropkg</t>
  </si>
  <si>
    <t>land already in use, perennial cropland to annual cropBR-CEland tenure, arable land, measured as carbon net primary productivity, annual cropkg</t>
  </si>
  <si>
    <t>land already in use, perennial cropland to annual cropBR-DFland tenure, arable land, measured as carbon net primary productivity, annual cropkg</t>
  </si>
  <si>
    <t>land already in use, perennial cropland to annual cropBR-ESland tenure, arable land, measured as carbon net primary productivity, annual cropkg</t>
  </si>
  <si>
    <t>land already in use, perennial cropland to annual cropBR-GOland tenure, arable land, measured as carbon net primary productivity, annual cropkg</t>
  </si>
  <si>
    <t>land already in use, perennial cropland to annual cropBR-MAland tenure, arable land, measured as carbon net primary productivity, annual cropkg</t>
  </si>
  <si>
    <t>land already in use, perennial cropland to annual cropBR-MGland tenure, arable land, measured as carbon net primary productivity, annual cropkg</t>
  </si>
  <si>
    <t>land already in use, perennial cropland to annual cropBR-MSland tenure, arable land, measured as carbon net primary productivity, annual cropkg</t>
  </si>
  <si>
    <t>land already in use, perennial cropland to annual cropBR-MTland tenure, arable land, measured as carbon net primary productivity, annual cropkg</t>
  </si>
  <si>
    <t>land already in use, perennial cropland to annual cropBR-PAland tenure, arable land, measured as carbon net primary productivity, annual cropkg</t>
  </si>
  <si>
    <t>land already in use, perennial cropland to annual cropBR-PBland tenure, arable land, measured as carbon net primary productivity, annual cropkg</t>
  </si>
  <si>
    <t>land already in use, perennial cropland to annual cropBR-PIland tenure, arable land, measured as carbon net primary productivity, annual cropkg</t>
  </si>
  <si>
    <t>land already in use, perennial cropland to annual cropBR-PRland tenure, arable land, measured as carbon net primary productivity, annual cropkg</t>
  </si>
  <si>
    <t>land already in use, perennial cropland to annual cropBR-RJland tenure, arable land, measured as carbon net primary productivity, annual cropkg</t>
  </si>
  <si>
    <t>land already in use, perennial cropland to annual cropBR-RNland tenure, arable land, measured as carbon net primary productivity, annual cropkg</t>
  </si>
  <si>
    <t>land already in use, perennial cropland to annual cropBR-ROland tenure, arable land, measured as carbon net primary productivity, annual cropkg</t>
  </si>
  <si>
    <t>land already in use, perennial cropland to annual cropBR-RSland tenure, arable land, measured as carbon net primary productivity, annual cropkg</t>
  </si>
  <si>
    <t>land already in use, perennial cropland to annual cropBR-SCland tenure, arable land, measured as carbon net primary productivity, annual cropkg</t>
  </si>
  <si>
    <t>land already in use, perennial cropland to annual cropBR-SEland tenure, arable land, measured as carbon net primary productivity, annual cropkg</t>
  </si>
  <si>
    <t>land already in use, perennial cropland to annual cropBR-SPland tenure, arable land, measured as carbon net primary productivity, annual cropkg</t>
  </si>
  <si>
    <t>land already in use, perennial cropland to annual cropBR-TOland tenure, arable land, measured as carbon net primary productivity, annual cropkg</t>
  </si>
  <si>
    <t>land already in use, perennial cropland to annual cropCAland tenure, arable land, measured as carbon net primary productivity, annual cropkg</t>
  </si>
  <si>
    <t>land already in use, perennial cropland to annual cropCHland tenure, arable land, measured as carbon net primary productivity, annual cropkg</t>
  </si>
  <si>
    <t>land already in use, perennial cropland to annual cropCNland tenure, arable land, measured as carbon net primary productivity, annual cropkg</t>
  </si>
  <si>
    <t>land already in use, perennial cropland to annual cropDEland tenure, arable land, measured as carbon net primary productivity, annual cropkg</t>
  </si>
  <si>
    <t>land already in use, perennial cropland to annual cropESland tenure, arable land, measured as carbon net primary productivity, annual cropkg</t>
  </si>
  <si>
    <t>land already in use, perennial cropland to annual cropFIland tenure, arable land, measured as carbon net primary productivity, annual cropkg</t>
  </si>
  <si>
    <t>land already in use, perennial cropland to annual cropFRland tenure, arable land, measured as carbon net primary productivity, annual cropkg</t>
  </si>
  <si>
    <t>land already in use, perennial cropland to annual cropHUland tenure, arable land, measured as carbon net primary productivity, annual cropkg</t>
  </si>
  <si>
    <t>land already in use, perennial cropland to annual cropILland tenure, arable land, measured as carbon net primary productivity, annual cropkg</t>
  </si>
  <si>
    <t>land already in use, perennial cropland to annual cropITland tenure, arable land, measured as carbon net primary productivity, annual cropkg</t>
  </si>
  <si>
    <t>land already in use, perennial cropland to annual cropMXland tenure, arable land, measured as carbon net primary productivity, annual cropkg</t>
  </si>
  <si>
    <t>land already in use, perennial cropland to annual cropNLland tenure, arable land, measured as carbon net primary productivity, annual cropkg</t>
  </si>
  <si>
    <t>land already in use, perennial cropland to annual cropNZland tenure, arable land, measured as carbon net primary productivity, annual cropkg</t>
  </si>
  <si>
    <t>land already in use, perennial cropland to annual cropPEland tenure, arable land, measured as carbon net primary productivity, annual cropkg</t>
  </si>
  <si>
    <t>land already in use, perennial cropland to annual cropRUland tenure, arable land, measured as carbon net primary productivity, annual cropkg</t>
  </si>
  <si>
    <t>land already in use, perennial cropland to annual cropTHland tenure, arable land, measured as carbon net primary productivity, annual cropkg</t>
  </si>
  <si>
    <t>land already in use, perennial cropland to annual cropUAland tenure, arable land, measured as carbon net primary productivity, annual cropkg</t>
  </si>
  <si>
    <t>land already in use, perennial cropland to annual cropUSland tenure, arable land, measured as carbon net primary productivity, annual cropkg</t>
  </si>
  <si>
    <t>land already in use, perennial cropland to forest, intensiveBR-BAland tenure, arable land, measured as carbon net primary productivity, forest, intensivekg</t>
  </si>
  <si>
    <t>land already in use, perennial cropland to forest, intensive</t>
  </si>
  <si>
    <t>land already in use, perennial cropland to forest, intensiveBR-ESland tenure, arable land, measured as carbon net primary productivity, forest, intensivekg</t>
  </si>
  <si>
    <t>land already in use, perennial cropland to forest, intensiveBR-GOland tenure, arable land, measured as carbon net primary productivity, forest, intensivekg</t>
  </si>
  <si>
    <t>land already in use, perennial cropland to forest, intensiveBR-MAland tenure, arable land, measured as carbon net primary productivity, forest, intensivekg</t>
  </si>
  <si>
    <t>land already in use, perennial cropland to forest, intensiveBR-MSland tenure, arable land, measured as carbon net primary productivity, forest, intensivekg</t>
  </si>
  <si>
    <t>land already in use, perennial cropland to forest, intensiveBR-MTland tenure, arable land, measured as carbon net primary productivity, forest, intensivekg</t>
  </si>
  <si>
    <t>land already in use, perennial cropland to forest, intensiveBR-PAland tenure, arable land, measured as carbon net primary productivity, forest, intensivekg</t>
  </si>
  <si>
    <t>land already in use, perennial cropland to forest, intensiveBR-PIland tenure, arable land, measured as carbon net primary productivity, forest, intensivekg</t>
  </si>
  <si>
    <t>land already in use, perennial cropland to forest, intensiveBR-PRland tenure, arable land, measured as carbon net primary productivity, forest, intensivekg</t>
  </si>
  <si>
    <t>land already in use, perennial cropland to forest, intensiveBR-SCland tenure, arable land, measured as carbon net primary productivity, forest, intensivekg</t>
  </si>
  <si>
    <t>land already in use, perennial cropland to forest, intensiveBR-SPland tenure, arable land, measured as carbon net primary productivity, forest, intensivekg</t>
  </si>
  <si>
    <t>land already in use, perennial cropland to forest, intensiveBR-TOland tenure, arable land, measured as carbon net primary productivity, forest, intensivekg</t>
  </si>
  <si>
    <t>land already in use, perennial cropland to pasture, man madeBR-ACland tenure, arable land, measured as carbon net primary productivity, pasture, man madekg</t>
  </si>
  <si>
    <t>land already in use, perennial cropland to pasture, man made</t>
  </si>
  <si>
    <t>land already in use, perennial cropland to pasture, man madeBR-ALland tenure, arable land, measured as carbon net primary productivity, pasture, man madekg</t>
  </si>
  <si>
    <t>land already in use, perennial cropland to pasture, man madeBR-AMland tenure, arable land, measured as carbon net primary productivity, pasture, man madekg</t>
  </si>
  <si>
    <t>land already in use, perennial cropland to pasture, man madeBR-APland tenure, arable land, measured as carbon net primary productivity, pasture, man madekg</t>
  </si>
  <si>
    <t>land already in use, perennial cropland to pasture, man madeBR-BAland tenure, arable land, measured as carbon net primary productivity, pasture, man madekg</t>
  </si>
  <si>
    <t>land already in use, perennial cropland to pasture, man madeBR-CEland tenure, arable land, measured as carbon net primary productivity, pasture, man madekg</t>
  </si>
  <si>
    <t>land already in use, perennial cropland to pasture, man madeBR-ESland tenure, arable land, measured as carbon net primary productivity, pasture, man madekg</t>
  </si>
  <si>
    <t>land already in use, perennial cropland to pasture, man madeBR-MAland tenure, arable land, measured as carbon net primary productivity, pasture, man madekg</t>
  </si>
  <si>
    <t>land already in use, perennial cropland to pasture, man madeBR-MGland tenure, arable land, measured as carbon net primary productivity, pasture, man madekg</t>
  </si>
  <si>
    <t>land already in use, perennial cropland to pasture, man madeBR-MTland tenure, arable land, measured as carbon net primary productivity, pasture, man madekg</t>
  </si>
  <si>
    <t>land already in use, perennial cropland to pasture, man madeBR-PAland tenure, arable land, measured as carbon net primary productivity, pasture, man madekg</t>
  </si>
  <si>
    <t>land already in use, perennial cropland to pasture, man madeBR-PBland tenure, arable land, measured as carbon net primary productivity, pasture, man madekg</t>
  </si>
  <si>
    <t>land already in use, perennial cropland to pasture, man madeBR-PIland tenure, arable land, measured as carbon net primary productivity, pasture, man madekg</t>
  </si>
  <si>
    <t>land already in use, perennial cropland to pasture, man madeBR-RJland tenure, arable land, measured as carbon net primary productivity, pasture, man madekg</t>
  </si>
  <si>
    <t>land already in use, perennial cropland to pasture, man madeBR-ROland tenure, arable land, measured as carbon net primary productivity, pasture, man madekg</t>
  </si>
  <si>
    <t>land already in use, perennial cropland to pasture, man madeBR-SCland tenure, arable land, measured as carbon net primary productivity, pasture, man madekg</t>
  </si>
  <si>
    <t>land already in use, perennial cropland to pasture, man madeBR-SEland tenure, arable land, measured as carbon net primary productivity, pasture, man madekg</t>
  </si>
  <si>
    <t>land already in use, perennial cropland to pasture, man madeBR-TOland tenure, arable land, measured as carbon net primary productivity, pasture, man madekg</t>
  </si>
  <si>
    <t>land already in use, perennial cropland to perennial cropARland tenure, arable land, measured as carbon net primary productivity, perennial cropkg</t>
  </si>
  <si>
    <t>land already in use, perennial cropland to perennial crop</t>
  </si>
  <si>
    <t>land already in use, perennial cropland to perennial cropBEland tenure, arable land, measured as carbon net primary productivity, perennial cropkg</t>
  </si>
  <si>
    <t>land already in use, perennial cropland to perennial cropBR-ACland tenure, arable land, measured as carbon net primary productivity, perennial cropkg</t>
  </si>
  <si>
    <t>land already in use, perennial cropland to perennial cropBR-ALland tenure, arable land, measured as carbon net primary productivity, perennial cropkg</t>
  </si>
  <si>
    <t>land already in use, perennial cropland to perennial cropBR-AMland tenure, arable land, measured as carbon net primary productivity, perennial cropkg</t>
  </si>
  <si>
    <t>land already in use, perennial cropland to perennial cropBR-APland tenure, arable land, measured as carbon net primary productivity, perennial cropkg</t>
  </si>
  <si>
    <t>land already in use, perennial cropland to perennial cropBR-BAland tenure, arable land, measured as carbon net primary productivity, perennial cropkg</t>
  </si>
  <si>
    <t>land already in use, perennial cropland to perennial cropBR-CEland tenure, arable land, measured as carbon net primary productivity, perennial cropkg</t>
  </si>
  <si>
    <t>land already in use, perennial cropland to perennial cropBR-DFland tenure, arable land, measured as carbon net primary productivity, perennial cropkg</t>
  </si>
  <si>
    <t>land already in use, perennial cropland to perennial cropBR-ESland tenure, arable land, measured as carbon net primary productivity, perennial cropkg</t>
  </si>
  <si>
    <t>land already in use, perennial cropland to perennial cropBR-GOland tenure, arable land, measured as carbon net primary productivity, perennial cropkg</t>
  </si>
  <si>
    <t>land already in use, perennial cropland to perennial cropBR-MAland tenure, arable land, measured as carbon net primary productivity, perennial cropkg</t>
  </si>
  <si>
    <t>land already in use, perennial cropland to perennial cropBR-MGland tenure, arable land, measured as carbon net primary productivity, perennial cropkg</t>
  </si>
  <si>
    <t>land already in use, perennial cropland to perennial cropBR-MSland tenure, arable land, measured as carbon net primary productivity, perennial cropkg</t>
  </si>
  <si>
    <t>land already in use, perennial cropland to perennial cropBR-MTland tenure, arable land, measured as carbon net primary productivity, perennial cropkg</t>
  </si>
  <si>
    <t>land already in use, perennial cropland to perennial cropBR-PAland tenure, arable land, measured as carbon net primary productivity, perennial cropkg</t>
  </si>
  <si>
    <t>land already in use, perennial cropland to perennial cropBR-PBland tenure, arable land, measured as carbon net primary productivity, perennial cropkg</t>
  </si>
  <si>
    <t>land already in use, perennial cropland to perennial cropBR-PEland tenure, arable land, measured as carbon net primary productivity, perennial cropkg</t>
  </si>
  <si>
    <t>land already in use, perennial cropland to perennial cropBR-PIland tenure, arable land, measured as carbon net primary productivity, perennial cropkg</t>
  </si>
  <si>
    <t>land already in use, perennial cropland to perennial cropBR-PRland tenure, arable land, measured as carbon net primary productivity, perennial cropkg</t>
  </si>
  <si>
    <t>land already in use, perennial cropland to perennial cropBR-RJland tenure, arable land, measured as carbon net primary productivity, perennial cropkg</t>
  </si>
  <si>
    <t>land already in use, perennial cropland to perennial cropBR-RNland tenure, arable land, measured as carbon net primary productivity, perennial cropkg</t>
  </si>
  <si>
    <t>land already in use, perennial cropland to perennial cropBR-ROland tenure, arable land, measured as carbon net primary productivity, perennial cropkg</t>
  </si>
  <si>
    <t>land already in use, perennial cropland to perennial cropBR-RSland tenure, arable land, measured as carbon net primary productivity, perennial cropkg</t>
  </si>
  <si>
    <t>land already in use, perennial cropland to perennial cropBR-SCland tenure, arable land, measured as carbon net primary productivity, perennial cropkg</t>
  </si>
  <si>
    <t>land already in use, perennial cropland to perennial cropBR-SEland tenure, arable land, measured as carbon net primary productivity, perennial cropkg</t>
  </si>
  <si>
    <t>land already in use, perennial cropland to perennial cropBR-SPland tenure, arable land, measured as carbon net primary productivity, perennial cropkg</t>
  </si>
  <si>
    <t>land already in use, perennial cropland to perennial cropBR-TOland tenure, arable land, measured as carbon net primary productivity, perennial cropkg</t>
  </si>
  <si>
    <t>land already in use, perennial cropland to perennial cropCIland tenure, arable land, measured as carbon net primary productivity, perennial cropkg</t>
  </si>
  <si>
    <t>land already in use, perennial cropland to perennial cropCLland tenure, arable land, measured as carbon net primary productivity, perennial cropkg</t>
  </si>
  <si>
    <t>land already in use, perennial cropland to perennial cropCOland tenure, arable land, measured as carbon net primary productivity, perennial cropkg</t>
  </si>
  <si>
    <t>land already in use, perennial cropland to perennial cropCRland tenure, arable land, measured as carbon net primary productivity, perennial cropkg</t>
  </si>
  <si>
    <t>land already in use, perennial cropland to perennial cropECland tenure, arable land, measured as carbon net primary productivity, perennial cropkg</t>
  </si>
  <si>
    <t>land already in use, perennial cropland to perennial cropESland tenure, arable land, measured as carbon net primary productivity, perennial cropkg</t>
  </si>
  <si>
    <t>land already in use, perennial cropland to perennial cropFRland tenure, arable land, measured as carbon net primary productivity, perennial cropkg</t>
  </si>
  <si>
    <t>land already in use, perennial cropland to perennial cropHNland tenure, arable land, measured as carbon net primary productivity, perennial cropkg</t>
  </si>
  <si>
    <t>land already in use, perennial cropland to perennial cropIDland tenure, arable land, measured as carbon net primary productivity, perennial cropkg</t>
  </si>
  <si>
    <t>land already in use, perennial cropland to perennial cropITland tenure, arable land, measured as carbon net primary productivity, perennial cropkg</t>
  </si>
  <si>
    <t>land already in use, perennial cropland to perennial cropKEland tenure, arable land, measured as carbon net primary productivity, perennial cropkg</t>
  </si>
  <si>
    <t>land already in use, perennial cropland to perennial cropLKland tenure, arable land, measured as carbon net primary productivity, perennial cropkg</t>
  </si>
  <si>
    <t>land already in use, perennial cropland to perennial cropMGland tenure, arable land, measured as carbon net primary productivity, perennial cropkg</t>
  </si>
  <si>
    <t>land already in use, perennial cropland to perennial cropMXland tenure, arable land, measured as carbon net primary productivity, perennial cropkg</t>
  </si>
  <si>
    <t>land already in use, perennial cropland to perennial cropMYland tenure, arable land, measured as carbon net primary productivity, perennial cropkg</t>
  </si>
  <si>
    <t>land already in use, perennial cropland to perennial cropPEland tenure, arable land, measured as carbon net primary productivity, perennial cropkg</t>
  </si>
  <si>
    <t>land already in use, perennial cropland to perennial cropPHland tenure, arable land, measured as carbon net primary productivity, perennial cropkg</t>
  </si>
  <si>
    <t>land already in use, perennial cropland to perennial cropTRland tenure, arable land, measured as carbon net primary productivity, perennial cropkg</t>
  </si>
  <si>
    <t>land already in use, perennial cropland to perennial cropUSland tenure, arable land, measured as carbon net primary productivity, perennial cropkg</t>
  </si>
  <si>
    <t>land already in use, perennial cropland to perennial cropVNland tenure, arable land, measured as carbon net primary productivity, perennial cropkg</t>
  </si>
  <si>
    <t>land already in use, perennial cropland to perennial cropZAland tenure, arable land, measured as carbon net primary productivity, perennial cropkg</t>
  </si>
  <si>
    <t>land use change, annual cropARland use change, annual cropha</t>
  </si>
  <si>
    <t>land use change, annual crop</t>
  </si>
  <si>
    <t>land use change, annual cropAUland use change, annual cropha</t>
  </si>
  <si>
    <t>land use change, annual cropBR-ACland use change, annual cropha</t>
  </si>
  <si>
    <t>land use change, annual cropBR-ALland use change, annual cropha</t>
  </si>
  <si>
    <t>land use change, annual cropBR-AMland use change, annual cropha</t>
  </si>
  <si>
    <t>land use change, annual cropBR-APland use change, annual cropha</t>
  </si>
  <si>
    <t>land use change, annual cropBR-BAland use change, annual cropha</t>
  </si>
  <si>
    <t>land use change, annual cropBR-CEland use change, annual cropha</t>
  </si>
  <si>
    <t>land use change, annual cropBR-DFland use change, annual cropha</t>
  </si>
  <si>
    <t>land use change, annual cropBR-ESland use change, annual cropha</t>
  </si>
  <si>
    <t>land use change, annual cropBR-GOland use change, annual cropha</t>
  </si>
  <si>
    <t>land use change, annual cropBR-MAland use change, annual cropha</t>
  </si>
  <si>
    <t>land use change, annual cropBR-MGland use change, annual cropha</t>
  </si>
  <si>
    <t>land use change, annual cropBR-MSland use change, annual cropha</t>
  </si>
  <si>
    <t>land use change, annual cropBR-MTland use change, annual cropha</t>
  </si>
  <si>
    <t>land use change, annual cropBR-PAland use change, annual cropha</t>
  </si>
  <si>
    <t>land use change, annual cropBR-PBland use change, annual cropha</t>
  </si>
  <si>
    <t>land use change, annual cropBR-PIland use change, annual cropha</t>
  </si>
  <si>
    <t>land use change, annual cropBR-PRland use change, annual cropha</t>
  </si>
  <si>
    <t>land use change, annual cropBR-RJland use change, annual cropha</t>
  </si>
  <si>
    <t>land use change, annual cropBR-RNland use change, annual cropha</t>
  </si>
  <si>
    <t>land use change, annual cropBR-ROland use change, annual cropha</t>
  </si>
  <si>
    <t>land use change, annual cropBR-RRland use change, annual cropha</t>
  </si>
  <si>
    <t>land use change, annual cropBR-RSland use change, annual cropha</t>
  </si>
  <si>
    <t>land use change, annual cropBR-SCland use change, annual cropha</t>
  </si>
  <si>
    <t>land use change, annual cropBR-SEland use change, annual cropha</t>
  </si>
  <si>
    <t>land use change, annual cropBR-SPland use change, annual cropha</t>
  </si>
  <si>
    <t>land use change, annual cropBR-TOland use change, annual cropha</t>
  </si>
  <si>
    <t>land use change, annual cropCAland use change, annual cropha</t>
  </si>
  <si>
    <t>land use change, annual cropCHland use change, annual cropha</t>
  </si>
  <si>
    <t>land use change, annual cropCNland use change, annual cropha</t>
  </si>
  <si>
    <t>land use change, annual cropDEland use change, annual cropha</t>
  </si>
  <si>
    <t>land use change, annual cropESland use change, annual cropha</t>
  </si>
  <si>
    <t>land use change, annual cropFIland use change, annual cropha</t>
  </si>
  <si>
    <t>land use change, annual cropFRland use change, annual cropha</t>
  </si>
  <si>
    <t>land use change, annual cropHUland use change, annual cropha</t>
  </si>
  <si>
    <t>land use change, annual cropILland use change, annual cropha</t>
  </si>
  <si>
    <t>land use change, annual cropINland use change, annual cropha</t>
  </si>
  <si>
    <t>land use change, annual cropITland use change, annual cropha</t>
  </si>
  <si>
    <t>land use change, annual cropMXland use change, annual cropha</t>
  </si>
  <si>
    <t>land use change, annual cropNLland use change, annual cropha</t>
  </si>
  <si>
    <t>land use change, annual cropNZland use change, annual cropha</t>
  </si>
  <si>
    <t>land use change, annual cropPEland use change, annual cropha</t>
  </si>
  <si>
    <t>land use change, annual cropRUland use change, annual cropha</t>
  </si>
  <si>
    <t>land use change, annual cropTHland use change, annual cropha</t>
  </si>
  <si>
    <t>land use change, annual cropUAland use change, annual cropha</t>
  </si>
  <si>
    <t>land use change, annual cropUSland use change, annual cropha</t>
  </si>
  <si>
    <t>land use change, forest, intensiveBR-BAland use change, forest, intensiveha</t>
  </si>
  <si>
    <t>land use change, forest, intensive</t>
  </si>
  <si>
    <t>land use change, forest, intensiveBR-ESland use change, forest, intensiveha</t>
  </si>
  <si>
    <t>land use change, forest, intensiveBR-GOland use change, forest, intensiveha</t>
  </si>
  <si>
    <t>land use change, forest, intensiveBR-MAland use change, forest, intensiveha</t>
  </si>
  <si>
    <t>land use change, forest, intensiveBR-MSland use change, forest, intensiveha</t>
  </si>
  <si>
    <t>land use change, forest, intensiveBR-MTland use change, forest, intensiveha</t>
  </si>
  <si>
    <t>land use change, forest, intensiveBR-PAland use change, forest, intensiveha</t>
  </si>
  <si>
    <t>land use change, forest, intensiveBR-PIland use change, forest, intensiveha</t>
  </si>
  <si>
    <t>land use change, forest, intensiveBR-PRland use change, forest, intensiveha</t>
  </si>
  <si>
    <t>land use change, forest, intensiveBR-SCland use change, forest, intensiveha</t>
  </si>
  <si>
    <t>land use change, forest, intensiveBR-SPland use change, forest, intensiveha</t>
  </si>
  <si>
    <t>land use change, forest, intensiveBR-TOland use change, forest, intensiveha</t>
  </si>
  <si>
    <t>land use change, paddy riceCNland use change, paddy riceha</t>
  </si>
  <si>
    <t>land use change, paddy rice</t>
  </si>
  <si>
    <t>land use change, paddy riceINland use change, paddy riceha</t>
  </si>
  <si>
    <t>land use change, pasture, man madeBR-ACland use change, pasture, man madeha</t>
  </si>
  <si>
    <t>land use change, pasture, man made</t>
  </si>
  <si>
    <t>land use change, pasture, man madeBR-ALland use change, pasture, man madeha</t>
  </si>
  <si>
    <t>land use change, pasture, man madeBR-AMland use change, pasture, man madeha</t>
  </si>
  <si>
    <t>land use change, pasture, man madeBR-APland use change, pasture, man madeha</t>
  </si>
  <si>
    <t>land use change, pasture, man madeBR-BAland use change, pasture, man madeha</t>
  </si>
  <si>
    <t>land use change, pasture, man madeBR-CEland use change, pasture, man madeha</t>
  </si>
  <si>
    <t>land use change, pasture, man madeBR-ESland use change, pasture, man madeha</t>
  </si>
  <si>
    <t>land use change, pasture, man madeBR-MAland use change, pasture, man madeha</t>
  </si>
  <si>
    <t>land use change, pasture, man madeBR-MGland use change, pasture, man madeha</t>
  </si>
  <si>
    <t>land use change, pasture, man madeBR-MTland use change, pasture, man madeha</t>
  </si>
  <si>
    <t>land use change, pasture, man madeBR-PAland use change, pasture, man madeha</t>
  </si>
  <si>
    <t>land use change, pasture, man madeBR-PBland use change, pasture, man madeha</t>
  </si>
  <si>
    <t>land use change, pasture, man madeBR-PIland use change, pasture, man madeha</t>
  </si>
  <si>
    <t>land use change, pasture, man madeBR-RJland use change, pasture, man madeha</t>
  </si>
  <si>
    <t>land use change, pasture, man madeBR-ROland use change, pasture, man madeha</t>
  </si>
  <si>
    <t>land use change, pasture, man madeBR-RRland use change, pasture, man madeha</t>
  </si>
  <si>
    <t>land use change, pasture, man madeBR-SCland use change, pasture, man madeha</t>
  </si>
  <si>
    <t>land use change, pasture, man madeBR-SEland use change, pasture, man madeha</t>
  </si>
  <si>
    <t>land use change, pasture, man madeBR-TOland use change, pasture, man madeha</t>
  </si>
  <si>
    <t>land use change, perennial cropARland use change, perennial cropha</t>
  </si>
  <si>
    <t>land use change, perennial crop</t>
  </si>
  <si>
    <t>land use change, perennial cropBEland use change, perennial cropha</t>
  </si>
  <si>
    <t>land use change, perennial cropBR-ACland use change, perennial cropha</t>
  </si>
  <si>
    <t>land use change, perennial cropBR-ALland use change, perennial cropha</t>
  </si>
  <si>
    <t>land use change, perennial cropBR-AMland use change, perennial cropha</t>
  </si>
  <si>
    <t>land use change, perennial cropBR-APland use change, perennial cropha</t>
  </si>
  <si>
    <t>land use change, perennial cropBR-BAland use change, perennial cropha</t>
  </si>
  <si>
    <t>land use change, perennial cropBR-CEland use change, perennial cropha</t>
  </si>
  <si>
    <t>land use change, perennial cropBR-DFland use change, perennial cropha</t>
  </si>
  <si>
    <t>land use change, perennial cropBR-ESland use change, perennial cropha</t>
  </si>
  <si>
    <t>land use change, perennial cropBR-GOland use change, perennial cropha</t>
  </si>
  <si>
    <t>land use change, perennial cropBR-MAland use change, perennial cropha</t>
  </si>
  <si>
    <t>land use change, perennial cropBR-MGland use change, perennial cropha</t>
  </si>
  <si>
    <t>land use change, perennial cropBR-MSland use change, perennial cropha</t>
  </si>
  <si>
    <t>land use change, perennial cropBR-MTland use change, perennial cropha</t>
  </si>
  <si>
    <t>land use change, perennial cropBR-PAland use change, perennial cropha</t>
  </si>
  <si>
    <t>land use change, perennial cropBR-PBland use change, perennial cropha</t>
  </si>
  <si>
    <t>land use change, perennial cropBR-PEland use change, perennial cropha</t>
  </si>
  <si>
    <t>land use change, perennial cropBR-PIland use change, perennial cropha</t>
  </si>
  <si>
    <t>land use change, perennial cropBR-PRland use change, perennial cropha</t>
  </si>
  <si>
    <t>land use change, perennial cropBR-RJland use change, perennial cropha</t>
  </si>
  <si>
    <t>land use change, perennial cropBR-RNland use change, perennial cropha</t>
  </si>
  <si>
    <t>land use change, perennial cropBR-ROland use change, perennial cropha</t>
  </si>
  <si>
    <t>land use change, perennial cropBR-RRland use change, perennial cropha</t>
  </si>
  <si>
    <t>land use change, perennial cropBR-RSland use change, perennial cropha</t>
  </si>
  <si>
    <t>land use change, perennial cropBR-SCland use change, perennial cropha</t>
  </si>
  <si>
    <t>land use change, perennial cropBR-SEland use change, perennial cropha</t>
  </si>
  <si>
    <t>land use change, perennial cropBR-SPland use change, perennial cropha</t>
  </si>
  <si>
    <t>land use change, perennial cropBR-TOland use change, perennial cropha</t>
  </si>
  <si>
    <t>land use change, perennial cropCIland use change, perennial cropha</t>
  </si>
  <si>
    <t>land use change, perennial cropCLland use change, perennial cropha</t>
  </si>
  <si>
    <t>land use change, perennial cropCNland use change, perennial cropha</t>
  </si>
  <si>
    <t>land use change, perennial cropCOland use change, perennial cropha</t>
  </si>
  <si>
    <t>land use change, perennial cropCRland use change, perennial cropha</t>
  </si>
  <si>
    <t>land use change, perennial cropECland use change, perennial cropha</t>
  </si>
  <si>
    <t>land use change, perennial cropESland use change, perennial cropha</t>
  </si>
  <si>
    <t>land use change, perennial cropFRland use change, perennial cropha</t>
  </si>
  <si>
    <t>land use change, perennial cropGHland use change, perennial cropha</t>
  </si>
  <si>
    <t>land use change, perennial cropHNland use change, perennial cropha</t>
  </si>
  <si>
    <t>land use change, perennial cropIDland use change, perennial cropha</t>
  </si>
  <si>
    <t>land use change, perennial cropINland use change, perennial cropha</t>
  </si>
  <si>
    <t>land use change, perennial cropITland use change, perennial cropha</t>
  </si>
  <si>
    <t>land use change, perennial cropKEland use change, perennial cropha</t>
  </si>
  <si>
    <t>land use change, perennial cropLKland use change, perennial cropha</t>
  </si>
  <si>
    <t>land use change, perennial cropMGland use change, perennial cropha</t>
  </si>
  <si>
    <t>land use change, perennial cropMXland use change, perennial cropha</t>
  </si>
  <si>
    <t>land use change, perennial cropMYland use change, perennial cropha</t>
  </si>
  <si>
    <t>land use change, perennial cropPEland use change, perennial cropha</t>
  </si>
  <si>
    <t>land use change, perennial cropPHland use change, perennial cropha</t>
  </si>
  <si>
    <t>land use change, perennial cropTRland use change, perennial cropha</t>
  </si>
  <si>
    <t>land use change, perennial cropUSland use change, perennial cropha</t>
  </si>
  <si>
    <t>land use change, perennial cropVNland use change, perennial cropha</t>
  </si>
  <si>
    <t>land use change, perennial cropZAland use change, perennial cropha</t>
  </si>
  <si>
    <t>landed anchovy by-catch, fresh to generic market for marine fishGLOmarine fishkg</t>
  </si>
  <si>
    <t>landed anchovy by-catch, fresh to generic market for marine fish</t>
  </si>
  <si>
    <t>landed anchovy to generic market for marine fishGLOmarine fishkg</t>
  </si>
  <si>
    <t>landed anchovy to generic market for marine fish</t>
  </si>
  <si>
    <t>landed hake to generic market for marine fishGLOmarine fishkg</t>
  </si>
  <si>
    <t>landed hake to generic market for marine fish</t>
  </si>
  <si>
    <t>landed tuna to generic market for marine fishGLOmarine fishkg</t>
  </si>
  <si>
    <t>landed tuna to generic market for marine fish</t>
  </si>
  <si>
    <t>lanthanum oxide to generic market for mischmetalGLOmischmetalkg</t>
  </si>
  <si>
    <t>lanthanum oxide to generic market for mischmetal</t>
  </si>
  <si>
    <t>lanthanum-cerium oxide to generic market for mischmetalGLOmischmetalkg</t>
  </si>
  <si>
    <t>lanthanum-cerium oxide to generic market for mischmetal</t>
  </si>
  <si>
    <t>laser machining, metal, with CO2-laser, 2000W powerCA-QClaser machining, metal, with CO2-laser, 2000W powerhour</t>
  </si>
  <si>
    <t>laser machining, metal, with CO2-laser, 2000W power</t>
  </si>
  <si>
    <t>laser machining, metal, with CO2-laser, 2000W powerRoWlaser machining, metal, with CO2-laser, 2000W powerhour</t>
  </si>
  <si>
    <t>laser machining, metal, with CO2-laser, 2000W powerRERlaser machining, metal, with CO2-laser, 2000W powerhour</t>
  </si>
  <si>
    <t>laser machining, metal, with CO2-laser, 2700W powerCA-QClaser machining, metal, with CO2-laser, 2700W powerhour</t>
  </si>
  <si>
    <t>laser machining, metal, with CO2-laser, 2700W power</t>
  </si>
  <si>
    <t>laser machining, metal, with CO2-laser, 2700W powerRoWlaser machining, metal, with CO2-laser, 2700W powerhour</t>
  </si>
  <si>
    <t>laser machining, metal, with CO2-laser, 2700W powerRERlaser machining, metal, with CO2-laser, 2700W powerhour</t>
  </si>
  <si>
    <t>laser machining, metal, with CO2-laser, 3200W powerCA-QClaser machining, metal, with CO2-laser, 3200W powerhour</t>
  </si>
  <si>
    <t>laser machining, metal, with CO2-laser, 3200W power</t>
  </si>
  <si>
    <t>laser machining, metal, with CO2-laser, 3200W powerRoWlaser machining, metal, with CO2-laser, 3200W powerhour</t>
  </si>
  <si>
    <t>laser machining, metal, with CO2-laser, 3200W powerRERlaser machining, metal, with CO2-laser, 3200W powerhour</t>
  </si>
  <si>
    <t>laser machining, metal, with CO2-laser, 4000W powerCA-QClaser machining, metal, with CO2-laser, 4000W powerhour</t>
  </si>
  <si>
    <t>laser machining, metal, with CO2-laser, 4000W power</t>
  </si>
  <si>
    <t>laser machining, metal, with CO2-laser, 4000W powerRoWlaser machining, metal, with CO2-laser, 4000W powerhour</t>
  </si>
  <si>
    <t>laser machining, metal, with CO2-laser, 4000W powerRERlaser machining, metal, with CO2-laser, 4000W powerhour</t>
  </si>
  <si>
    <t>laser machining, metal, with CO2-laser, 5000W powerCA-QClaser machining, metal, with CO2-laser, 5000W powerhour</t>
  </si>
  <si>
    <t>laser machining, metal, with CO2-laser, 5000W power</t>
  </si>
  <si>
    <t>laser machining, metal, with CO2-laser, 5000W powerRoWlaser machining, metal, with CO2-laser, 5000W powerhour</t>
  </si>
  <si>
    <t>laser machining, metal, with CO2-laser, 5000W powerRERlaser machining, metal, with CO2-laser, 5000W powerhour</t>
  </si>
  <si>
    <t>laser machining, metal, with CO2-laser, 6000W powerCA-QClaser machining, metal, with CO2-laser, 6000W powerhour</t>
  </si>
  <si>
    <t>laser machining, metal, with CO2-laser, 6000W power</t>
  </si>
  <si>
    <t>laser machining, metal, with CO2-laser, 6000W powerRoWlaser machining, metal, with CO2-laser, 6000W powerhour</t>
  </si>
  <si>
    <t>laser machining, metal, with CO2-laser, 6000W powerRERlaser machining, metal, with CO2-laser, 6000W powerhour</t>
  </si>
  <si>
    <t>laser machining, metal, with YAG-laser, 120W powerCA-QClaser machining, metal, with YAG-laser, 120W powerhour</t>
  </si>
  <si>
    <t>laser machining, metal, with YAG-laser, 120W power</t>
  </si>
  <si>
    <t>laser machining, metal, with YAG-laser, 120W powerRoWlaser machining, metal, with YAG-laser, 120W powerhour</t>
  </si>
  <si>
    <t>laser machining, metal, with YAG-laser, 120W powerRERlaser machining, metal, with YAG-laser, 120W powerhour</t>
  </si>
  <si>
    <t>laser machining, metal, with YAG-laser, 200W powerCA-QClaser machining, metal, with YAG-laser, 200W powerhour</t>
  </si>
  <si>
    <t>laser machining, metal, with YAG-laser, 200W power</t>
  </si>
  <si>
    <t>laser machining, metal, with YAG-laser, 200W powerRoWlaser machining, metal, with YAG-laser, 200W powerhour</t>
  </si>
  <si>
    <t>laser machining, metal, with YAG-laser, 200W powerRERlaser machining, metal, with YAG-laser, 200W powerhour</t>
  </si>
  <si>
    <t>laser machining, metal, with YAG-laser, 30W powerCA-QClaser machining, metal, with YAG-laser, 30W powerhour</t>
  </si>
  <si>
    <t>laser machining, metal, with YAG-laser, 30W power</t>
  </si>
  <si>
    <t>laser machining, metal, with YAG-laser, 30W powerRoWlaser machining, metal, with YAG-laser, 30W powerhour</t>
  </si>
  <si>
    <t>laser machining, metal, with YAG-laser, 30W powerRERlaser machining, metal, with YAG-laser, 30W powerhour</t>
  </si>
  <si>
    <t>laser machining, metal, with YAG-laser, 330W powerCA-QClaser machining, metal, with YAG-laser, 330W powerhour</t>
  </si>
  <si>
    <t>laser machining, metal, with YAG-laser, 330W power</t>
  </si>
  <si>
    <t>laser machining, metal, with YAG-laser, 330W powerRoWlaser machining, metal, with YAG-laser, 330W powerhour</t>
  </si>
  <si>
    <t>laser machining, metal, with YAG-laser, 330W powerRERlaser machining, metal, with YAG-laser, 330W powerhour</t>
  </si>
  <si>
    <t>laser machining, metal, with YAG-laser, 40W powerCA-QClaser machining, metal, with YAG-laser, 40W powerhour</t>
  </si>
  <si>
    <t>laser machining, metal, with YAG-laser, 40W power</t>
  </si>
  <si>
    <t>laser machining, metal, with YAG-laser, 40W powerRoWlaser machining, metal, with YAG-laser, 40W powerhour</t>
  </si>
  <si>
    <t>laser machining, metal, with YAG-laser, 40W powerRERlaser machining, metal, with YAG-laser, 40W powerhour</t>
  </si>
  <si>
    <t>laser machining, metal, with YAG-laser, 500W powerCA-QClaser machining, metal, with YAG-laser, 500W powerhour</t>
  </si>
  <si>
    <t>laser machining, metal, with YAG-laser, 500W power</t>
  </si>
  <si>
    <t>laser machining, metal, with YAG-laser, 500W powerRoWlaser machining, metal, with YAG-laser, 500W powerhour</t>
  </si>
  <si>
    <t>laser machining, metal, with YAG-laser, 500W powerRERlaser machining, metal, with YAG-laser, 500W powerhour</t>
  </si>
  <si>
    <t>laser machining, metal, with YAG-laser, 50W powerCA-QClaser machining, metal, with YAG-laser, 50W powerhour</t>
  </si>
  <si>
    <t>laser machining, metal, with YAG-laser, 50W power</t>
  </si>
  <si>
    <t>laser machining, metal, with YAG-laser, 50W powerRoWlaser machining, metal, with YAG-laser, 50W powerhour</t>
  </si>
  <si>
    <t>laser machining, metal, with YAG-laser, 50W powerRERlaser machining, metal, with YAG-laser, 50W powerhour</t>
  </si>
  <si>
    <t>laser machining, metal, with YAG-laser, 60W powerCA-QClaser machining, metal, with YAG-laser, 60W powerhour</t>
  </si>
  <si>
    <t>laser machining, metal, with YAG-laser, 60W power</t>
  </si>
  <si>
    <t>laser machining, metal, with YAG-laser, 60W powerRoWlaser machining, metal, with YAG-laser, 60W powerhour</t>
  </si>
  <si>
    <t>laser machining, metal, with YAG-laser, 60W powerRERlaser machining, metal, with YAG-laser, 60W powerhour</t>
  </si>
  <si>
    <t>laterite quarry operationRoWlaterite, mineralkg</t>
  </si>
  <si>
    <t>laterite quarry operation</t>
  </si>
  <si>
    <t>laterite, mineral</t>
  </si>
  <si>
    <t>laterite quarry operationINlaterite, mineralkg</t>
  </si>
  <si>
    <t>latex productionRoWlatexkg</t>
  </si>
  <si>
    <t>latex production</t>
  </si>
  <si>
    <t>latex</t>
  </si>
  <si>
    <t>latex productionRERlatexkg</t>
  </si>
  <si>
    <t>lath, hardwood, raw, air drying to u=20%CA-QCsawnwood, lath, hardwood, raw, dried (u=20%)m3</t>
  </si>
  <si>
    <t>lath, hardwood, raw, air drying to u=20%</t>
  </si>
  <si>
    <t>sawnwood, lath, hardwood, raw, dried (u=20%)</t>
  </si>
  <si>
    <t>lath, hardwood, raw, air drying to u=20%CHsawnwood, lath, hardwood, raw, dried (u=20%)m3</t>
  </si>
  <si>
    <t>lath, hardwood, raw, air drying to u=20%Europe without Switzerlandsawnwood, lath, hardwood, raw, dried (u=20%)m3</t>
  </si>
  <si>
    <t>lath, hardwood, raw, air drying to u=20%RoWsawnwood, lath, hardwood, raw, dried (u=20%)m3</t>
  </si>
  <si>
    <t>lath, hardwood, raw, kiln drying to u=10%CA-QCsawnwood, lath, hardwood, raw, dried (u=10%)m3</t>
  </si>
  <si>
    <t>lath, hardwood, raw, kiln drying to u=10%</t>
  </si>
  <si>
    <t>sawnwood, lath, hardwood, raw, dried (u=10%)</t>
  </si>
  <si>
    <t>lath, hardwood, raw, kiln drying to u=10%CHsawnwood, lath, hardwood, raw, dried (u=10%)m3</t>
  </si>
  <si>
    <t>lath, hardwood, raw, kiln drying to u=10%Europe without Switzerlandsawnwood, lath, hardwood, raw, dried (u=10%)m3</t>
  </si>
  <si>
    <t>lath, hardwood, raw, kiln drying to u=10%RoWsawnwood, lath, hardwood, raw, dried (u=10%)m3</t>
  </si>
  <si>
    <t>lath, hardwood, raw, kiln drying to u=20%CA-QCsawnwood, lath, hardwood, raw, dried (u=20%)m3</t>
  </si>
  <si>
    <t>lath, hardwood, raw, kiln drying to u=20%</t>
  </si>
  <si>
    <t>lath, hardwood, raw, kiln drying to u=20%CHsawnwood, lath, hardwood, raw, dried (u=20%)m3</t>
  </si>
  <si>
    <t>lath, hardwood, raw, kiln drying to u=20%Europe without Switzerlandsawnwood, lath, hardwood, raw, dried (u=20%)m3</t>
  </si>
  <si>
    <t>lath, hardwood, raw, kiln drying to u=20%RoWsawnwood, lath, hardwood, raw, dried (u=20%)m3</t>
  </si>
  <si>
    <t>lath, softwood, raw, air drying to u=20%CA-QCsawnwood, lath, softwood, raw, dried (u=20%)m3</t>
  </si>
  <si>
    <t>lath, softwood, raw, air drying to u=20%</t>
  </si>
  <si>
    <t>sawnwood, lath, softwood, raw, dried (u=20%)</t>
  </si>
  <si>
    <t>lath, softwood, raw, air drying to u=20%CHsawnwood, lath, softwood, raw, dried (u=20%)m3</t>
  </si>
  <si>
    <t>lath, softwood, raw, air drying to u=20%Europe without Switzerlandsawnwood, lath, softwood, raw, dried (u=20%)m3</t>
  </si>
  <si>
    <t>lath, softwood, raw, air drying to u=20%RoWsawnwood, lath, softwood, raw, dried (u=20%)m3</t>
  </si>
  <si>
    <t>lath, softwood, raw, kiln drying to u=10%CA-QCsawnwood, lath, softwood, raw, dried (u=10%)m3</t>
  </si>
  <si>
    <t>lath, softwood, raw, kiln drying to u=10%</t>
  </si>
  <si>
    <t>sawnwood, lath, softwood, raw, dried (u=10%)</t>
  </si>
  <si>
    <t>lath, softwood, raw, kiln drying to u=10%CHsawnwood, lath, softwood, raw, dried (u=10%)m3</t>
  </si>
  <si>
    <t>lath, softwood, raw, kiln drying to u=10%Europe without Switzerlandsawnwood, lath, softwood, raw, dried (u=10%)m3</t>
  </si>
  <si>
    <t>lath, softwood, raw, kiln drying to u=10%RoWsawnwood, lath, softwood, raw, dried (u=10%)m3</t>
  </si>
  <si>
    <t>lath, softwood, raw, kiln drying to u=20%CA-QCsawnwood, lath, softwood, raw, dried (u=20%)m3</t>
  </si>
  <si>
    <t>lath, softwood, raw, kiln drying to u=20%</t>
  </si>
  <si>
    <t>lath, softwood, raw, kiln drying to u=20%CHsawnwood, lath, softwood, raw, dried (u=20%)m3</t>
  </si>
  <si>
    <t>lath, softwood, raw, kiln drying to u=20%Europe without Switzerlandsawnwood, lath, softwood, raw, dried (u=20%)m3</t>
  </si>
  <si>
    <t>lath, softwood, raw, kiln drying to u=20%RoWsawnwood, lath, softwood, raw, dried (u=20%)m3</t>
  </si>
  <si>
    <t>lauric diethanolamide productionGLOlauric diethanolamidekg</t>
  </si>
  <si>
    <t>lauric diethanolamide production</t>
  </si>
  <si>
    <t>lauric diethanolamide</t>
  </si>
  <si>
    <t>layered sodium silicate production, SKS-6, powderRoWlayered sodium silicate, SKS-6, powderkg</t>
  </si>
  <si>
    <t>layered sodium silicate production, SKS-6, powder</t>
  </si>
  <si>
    <t>layered sodium silicate, SKS-6, powder</t>
  </si>
  <si>
    <t>layered sodium silicate production, SKS-6, powderRERlayered sodium silicate, SKS-6, powderkg</t>
  </si>
  <si>
    <t>lead concentrate stockpilingRoWlead concentrate stockpilingkg</t>
  </si>
  <si>
    <t>lead concentrate stockpiling</t>
  </si>
  <si>
    <t>lead concentrate stockpilingUSlead concentrate stockpilingkg</t>
  </si>
  <si>
    <t>lean concrete production, for building construction, with cement ZN/DCHlean concretem3</t>
  </si>
  <si>
    <t>lean concrete production, for building construction, with cement ZN/D</t>
  </si>
  <si>
    <t>lean concrete</t>
  </si>
  <si>
    <t>lean concrete production, for building construction, with cement ZN/D, with 100% RC-M aggregatesCHlean concretem3</t>
  </si>
  <si>
    <t>lean concrete production, for building construction, with cement ZN/D, with 100% RC-M aggregates</t>
  </si>
  <si>
    <t>lean concrete production, for building construction, with cement ZN/D, with 100% RC-M aggregatesCHwaste mixed aggregates, from demolitionkg</t>
  </si>
  <si>
    <t>lean concrete production, with cement CEM II/ACHlean concretem3</t>
  </si>
  <si>
    <t>lean concrete production, with cement CEM II/A</t>
  </si>
  <si>
    <t>lean concrete production, with cement CEM II/ARoWlean concretem3</t>
  </si>
  <si>
    <t>lean concrete production, with cement CEM II/BCHlean concretem3</t>
  </si>
  <si>
    <t>lean concrete production, with cement CEM II/B</t>
  </si>
  <si>
    <t>lean concrete production, with cement CEM II/BRoWlean concretem3</t>
  </si>
  <si>
    <t>lemon productionESlemonkg</t>
  </si>
  <si>
    <t>lemon production</t>
  </si>
  <si>
    <t>lemon</t>
  </si>
  <si>
    <t>lemon productionRoWlemonkg</t>
  </si>
  <si>
    <t>lemon productionMXlemonkg</t>
  </si>
  <si>
    <t>lemon productionTRlemonkg</t>
  </si>
  <si>
    <t>lentil productionCA-ABlentilkg</t>
  </si>
  <si>
    <t>lentil production</t>
  </si>
  <si>
    <t>lentil</t>
  </si>
  <si>
    <t>lentil productionCA-SKlentilkg</t>
  </si>
  <si>
    <t>lentil productionRoWlentilkg</t>
  </si>
  <si>
    <t>lentil seed production, for sowingGLOlentil seed, for sowingkg</t>
  </si>
  <si>
    <t>lentil seed production, for sowing</t>
  </si>
  <si>
    <t>lentil seed, for sowing</t>
  </si>
  <si>
    <t>lettuce360 production, in heated greenhouseGLOlettucekg</t>
  </si>
  <si>
    <t>lettuce360 production, in heated greenhouse</t>
  </si>
  <si>
    <t>lettuce</t>
  </si>
  <si>
    <t>lettuce361 productionGLOlettucekg</t>
  </si>
  <si>
    <t>lettuce361 production</t>
  </si>
  <si>
    <t>light clay brick productionDElight clay brickkg</t>
  </si>
  <si>
    <t>light clay brick production</t>
  </si>
  <si>
    <t>light clay brick</t>
  </si>
  <si>
    <t>light clay brick productionRoWlight clay brickkg</t>
  </si>
  <si>
    <t>light commercial vehicle productionRoWlight commercial vehicleunit</t>
  </si>
  <si>
    <t>light commercial vehicle production</t>
  </si>
  <si>
    <t>light commercial vehicle</t>
  </si>
  <si>
    <t>light commercial vehicle productionRERlight commercial vehicleunit</t>
  </si>
  <si>
    <t>light emitting diode productionGLOlight emitting diodekg</t>
  </si>
  <si>
    <t>light emitting diode production</t>
  </si>
  <si>
    <t>light emitting diode</t>
  </si>
  <si>
    <t>light fuel oil production, from waste polyethyleneCHlight fuel oilkg</t>
  </si>
  <si>
    <t>light fuel oil production, from waste polyethylene</t>
  </si>
  <si>
    <t>light fuel oil</t>
  </si>
  <si>
    <t>light fuel oil production, from waste polyethyleneCHpitchkg</t>
  </si>
  <si>
    <t>pitch</t>
  </si>
  <si>
    <t>light fuel oil production, petroleum refinery operationBRlight fuel oilkg</t>
  </si>
  <si>
    <t>light fuel oil production, petroleum refinery operation</t>
  </si>
  <si>
    <t>light fuel oil production, petroleum refinery operationCOlight fuel oilkg</t>
  </si>
  <si>
    <t>light fuel oil production, petroleum refinery operationEurope without Switzerlandlight fuel oilkg</t>
  </si>
  <si>
    <t>light fuel oil production, petroleum refinery operationINlight fuel oilkg</t>
  </si>
  <si>
    <t>light fuel oil production, petroleum refinery operationPElight fuel oilkg</t>
  </si>
  <si>
    <t>light fuel oil production, petroleum refinery operationRoWlight fuel oilkg</t>
  </si>
  <si>
    <t>light fuel oil production, petroleum refinery operationZAlight fuel oilkg</t>
  </si>
  <si>
    <t>light fuel oil, import from EuropeCHlight fuel oilkg</t>
  </si>
  <si>
    <t>light fuel oil, import from Europe</t>
  </si>
  <si>
    <t>light fuel oil, import from RoWBRlight fuel oilkg</t>
  </si>
  <si>
    <t>light fuel oil, import from RoW</t>
  </si>
  <si>
    <t>light fuel oil, import from RoWCOlight fuel oilkg</t>
  </si>
  <si>
    <t>light fuel oil, import from RoWINlight fuel oilkg</t>
  </si>
  <si>
    <t>light fuel oil, import from RoWPElight fuel oilkg</t>
  </si>
  <si>
    <t>light fuel oil, import from RoWZAlight fuel oilkg</t>
  </si>
  <si>
    <t>light mortar productionCHlight mortarkg</t>
  </si>
  <si>
    <t>light mortar production</t>
  </si>
  <si>
    <t>light mortar</t>
  </si>
  <si>
    <t>light mortar productionRoWlight mortarkg</t>
  </si>
  <si>
    <t>lightweight concrete block production, expanded clayCHlightweight concrete block, expanded claykg</t>
  </si>
  <si>
    <t>lightweight concrete block production, expanded clay</t>
  </si>
  <si>
    <t>lightweight concrete block, expanded clay</t>
  </si>
  <si>
    <t>lightweight concrete block production, expanded clayRoWlightweight concrete block, expanded claykg</t>
  </si>
  <si>
    <t>lightweight concrete block production, expanded perliteCHlightweight concrete block, expanded perlitekg</t>
  </si>
  <si>
    <t>lightweight concrete block production, expanded perlite</t>
  </si>
  <si>
    <t>lightweight concrete block, expanded perlite</t>
  </si>
  <si>
    <t>lightweight concrete block production, expanded perliteRoWlightweight concrete block, expanded perlitekg</t>
  </si>
  <si>
    <t>lightweight concrete block production, expanded vermiculiteCHlightweight concrete block, expanded vermiculitekg</t>
  </si>
  <si>
    <t>lightweight concrete block production, expanded vermiculite</t>
  </si>
  <si>
    <t>lightweight concrete block, expanded vermiculite</t>
  </si>
  <si>
    <t>lightweight concrete block production, expanded vermiculiteRoWlightweight concrete block, expanded vermiculitekg</t>
  </si>
  <si>
    <t>lightweight concrete block production, polystyreneCHlightweight concrete block, polystyrenekg</t>
  </si>
  <si>
    <t>lightweight concrete block production, polystyrene</t>
  </si>
  <si>
    <t>lightweight concrete block, polystyrene</t>
  </si>
  <si>
    <t>lightweight concrete block production, polystyreneRoWlightweight concrete block, polystyrenekg</t>
  </si>
  <si>
    <t>lightweight concrete block production, pumiceDElightweight concrete block, pumicekg</t>
  </si>
  <si>
    <t>lightweight concrete block production, pumice</t>
  </si>
  <si>
    <t>lightweight concrete block, pumice</t>
  </si>
  <si>
    <t>lightweight concrete block production, pumiceRoWlightweight concrete block, pumicekg</t>
  </si>
  <si>
    <t>lignite briquettes factory constructionRoWlignite briquettes factoryunit</t>
  </si>
  <si>
    <t>lignite briquettes factory construction</t>
  </si>
  <si>
    <t>lignite briquettes factory</t>
  </si>
  <si>
    <t>lignite briquettes factory constructionRERlignite briquettes factoryunit</t>
  </si>
  <si>
    <t>lignite briquettes productionDElignite briquettesMJ</t>
  </si>
  <si>
    <t>lignite briquettes production</t>
  </si>
  <si>
    <t>lignite briquettes</t>
  </si>
  <si>
    <t>lignite briquettes productionRoWlignite briquettesMJ</t>
  </si>
  <si>
    <t>lignite dust factory constructionRoWlignite dust factoryunit</t>
  </si>
  <si>
    <t>lignite dust factory construction</t>
  </si>
  <si>
    <t>lignite dust factory</t>
  </si>
  <si>
    <t>lignite dust factory constructionRERlignite dust factoryunit</t>
  </si>
  <si>
    <t>lignite mine operationRoWlignitekg</t>
  </si>
  <si>
    <t>lignite mine operation</t>
  </si>
  <si>
    <t>lignite</t>
  </si>
  <si>
    <t>lignite mine operationINlignitekg</t>
  </si>
  <si>
    <t>lignite mine operationRERlignitekg</t>
  </si>
  <si>
    <t>lignite power plant constructionRoWlignite power plantunit</t>
  </si>
  <si>
    <t>lignite power plant construction</t>
  </si>
  <si>
    <t>lignite power plant</t>
  </si>
  <si>
    <t>lignite power plant constructionRERlignite power plantunit</t>
  </si>
  <si>
    <t>lime mortar productionCHlime mortarkg</t>
  </si>
  <si>
    <t>lime mortar production</t>
  </si>
  <si>
    <t>lime mortar</t>
  </si>
  <si>
    <t>lime mortar productionRoWlime mortarkg</t>
  </si>
  <si>
    <t>lime production, algaeFRlimekg</t>
  </si>
  <si>
    <t>lime production, algae</t>
  </si>
  <si>
    <t>lime</t>
  </si>
  <si>
    <t>lime production, hydrated, loose weightCA-QClime, hydrated, loose weightkg</t>
  </si>
  <si>
    <t>lime production, hydrated, loose weight</t>
  </si>
  <si>
    <t>lime, hydrated, loose weight</t>
  </si>
  <si>
    <t>lime production, hydrated, loose weightCHlime, hydrated, loose weightkg</t>
  </si>
  <si>
    <t>lime production, hydrated, loose weightRoWlime, hydrated, loose weightkg</t>
  </si>
  <si>
    <t>lime production, hydrated, packedCHlime, hydrated, packedkg</t>
  </si>
  <si>
    <t>lime production, hydrated, packed</t>
  </si>
  <si>
    <t>lime, hydrated, packed</t>
  </si>
  <si>
    <t>lime production, hydrated, packedRoWlime, hydrated, packedkg</t>
  </si>
  <si>
    <t>lime production, hydraulicCHlime, hydraulickg</t>
  </si>
  <si>
    <t>lime production, hydraulic</t>
  </si>
  <si>
    <t>lime, hydraulic</t>
  </si>
  <si>
    <t>lime production, hydraulicRoWlime, hydraulickg</t>
  </si>
  <si>
    <t>lime production, milled, looseCA-QClimekg</t>
  </si>
  <si>
    <t>lime production, milled, loose</t>
  </si>
  <si>
    <t>lime production, milled, looseCHlimekg</t>
  </si>
  <si>
    <t>lime production, milled, looseEurope without Switzerlandlimekg</t>
  </si>
  <si>
    <t>lime production, milled, looseRoWlimekg</t>
  </si>
  <si>
    <t>lime production, milled, packedCHlime, packedkg</t>
  </si>
  <si>
    <t>lime production, milled, packed</t>
  </si>
  <si>
    <t>lime, packed</t>
  </si>
  <si>
    <t>lime production, milled, packedEurope without Switzerlandlime, packedkg</t>
  </si>
  <si>
    <t>lime production, milled, packedRoWlime, packedkg</t>
  </si>
  <si>
    <t>lime to generic market for soil pH raising agentGLOsoil pH raising agent, as CaCO3kg</t>
  </si>
  <si>
    <t>lime to generic market for soil pH raising agent</t>
  </si>
  <si>
    <t>soil pH raising agent, as CaCO3</t>
  </si>
  <si>
    <t>lime, from liquid packaging board production to generic market for soil pH raising agentGLOsoil pH raising agent, as CaCO3kg</t>
  </si>
  <si>
    <t>lime, from liquid packaging board production to generic market for soil pH raising agent</t>
  </si>
  <si>
    <t>limestone and gypsum application, by spreaderBRlimestone and gypsum application, by spreaderha</t>
  </si>
  <si>
    <t>limestone and gypsum application, by spreader</t>
  </si>
  <si>
    <t>limestone and gypsum application, by spreaderRoWlimestone and gypsum application, by spreaderha</t>
  </si>
  <si>
    <t>limestone production, crushed, for millCA-QClimestone, crushed, for millkg</t>
  </si>
  <si>
    <t>limestone production, crushed, for mill</t>
  </si>
  <si>
    <t>limestone, crushed, for mill</t>
  </si>
  <si>
    <t>limestone production, crushed, for millCHlimestone, crushed, for millkg</t>
  </si>
  <si>
    <t>limestone production, crushed, for millRoWlimestone, crushed, for millkg</t>
  </si>
  <si>
    <t>limestone production, crushed, for millINlimestone, crushed, for millkg</t>
  </si>
  <si>
    <t>limestone production, crushed, washedCA-QClimestone, crushed, washedkg</t>
  </si>
  <si>
    <t>limestone production, crushed, washed</t>
  </si>
  <si>
    <t>limestone, crushed, washed</t>
  </si>
  <si>
    <t>limestone production, crushed, washedCHlimestone, crushed, washedkg</t>
  </si>
  <si>
    <t>limestone production, crushed, washedRoWlimestone, crushed, washedkg</t>
  </si>
  <si>
    <t>limestone quarry constructionCHlimestone quarry infrastructureunit</t>
  </si>
  <si>
    <t>limestone quarry construction</t>
  </si>
  <si>
    <t>limestone quarry infrastructure</t>
  </si>
  <si>
    <t>limestone quarry constructionRoWlimestone quarry infrastructureunit</t>
  </si>
  <si>
    <t>limestone quarry operationCA-QClimestone, unprocessedkg</t>
  </si>
  <si>
    <t>limestone quarry operation</t>
  </si>
  <si>
    <t>limestone, unprocessed</t>
  </si>
  <si>
    <t>limestone quarry operationCHlimestone, unprocessedkg</t>
  </si>
  <si>
    <t>limestone quarry operationRoWlimestone, unprocessedkg</t>
  </si>
  <si>
    <t>limestone quarry operationINlimestone, unprocessedkg</t>
  </si>
  <si>
    <t>limestone, crushed, washed to generic market for supplementary cementitious materialsRoWsupplementary cementitious materialskg</t>
  </si>
  <si>
    <t>limestone, crushed, washed to generic market for supplementary cementitious materials</t>
  </si>
  <si>
    <t>limestone, crushed, washed to generic market for supplementary cementitious materialsRERsupplementary cementitious materialskg</t>
  </si>
  <si>
    <t>linseed productionCAlinseedkg</t>
  </si>
  <si>
    <t>linseed production</t>
  </si>
  <si>
    <t>linseed</t>
  </si>
  <si>
    <t>linseed productionRoWlinseedkg</t>
  </si>
  <si>
    <t>linseed productionRUlinseedkg</t>
  </si>
  <si>
    <t>linseed seed production, at farmCHlinseed seed, at farmkg</t>
  </si>
  <si>
    <t>linseed seed production, at farm</t>
  </si>
  <si>
    <t>linseed seed, at farm</t>
  </si>
  <si>
    <t>linseed seed production, at farmRoWlinseed seed, at farmkg</t>
  </si>
  <si>
    <t>linseed seed production, for sowingCHlinseed seed, for sowingkg</t>
  </si>
  <si>
    <t>linseed seed production, for sowing</t>
  </si>
  <si>
    <t>linseed seed, for sowing</t>
  </si>
  <si>
    <t>linseed seed production, for sowingRoWlinseed seed, for sowingkg</t>
  </si>
  <si>
    <t>liquefied petroleum gas production, petroleum refinery operationBRliquefied petroleum gaskg</t>
  </si>
  <si>
    <t>liquefied petroleum gas production, petroleum refinery operation</t>
  </si>
  <si>
    <t>liquefied petroleum gas</t>
  </si>
  <si>
    <t>liquefied petroleum gas production, petroleum refinery operationCOliquefied petroleum gaskg</t>
  </si>
  <si>
    <t>liquefied petroleum gas production, petroleum refinery operationEurope without Switzerlandliquefied petroleum gaskg</t>
  </si>
  <si>
    <t>liquefied petroleum gas production, petroleum refinery operationINliquefied petroleum gaskg</t>
  </si>
  <si>
    <t>liquefied petroleum gas production, petroleum refinery operationPEliquefied petroleum gaskg</t>
  </si>
  <si>
    <t>liquefied petroleum gas production, petroleum refinery operationRoWliquefied petroleum gaskg</t>
  </si>
  <si>
    <t>liquefied petroleum gas production, petroleum refinery operationZAliquefied petroleum gaskg</t>
  </si>
  <si>
    <t>liquefied petroleum gas, import from EuropeCHliquefied petroleum gaskg</t>
  </si>
  <si>
    <t>liquefied petroleum gas, import from Europe</t>
  </si>
  <si>
    <t>liquefied petroleum gas, import from RoWBRliquefied petroleum gaskg</t>
  </si>
  <si>
    <t>liquefied petroleum gas, import from RoW</t>
  </si>
  <si>
    <t>liquefied petroleum gas, import from RoWCOliquefied petroleum gaskg</t>
  </si>
  <si>
    <t>liquefied petroleum gas, import from RoWEurope without Switzerlandliquefied petroleum gaskg</t>
  </si>
  <si>
    <t>liquefied petroleum gas, import from RoWINliquefied petroleum gaskg</t>
  </si>
  <si>
    <t>liquefied petroleum gas, import from RoWPEliquefied petroleum gaskg</t>
  </si>
  <si>
    <t>liquefied petroleum gas, import from RoWZAliquefied petroleum gaskg</t>
  </si>
  <si>
    <t>liquid crystal display production, minor components, auxilliaries and assembly effortGLOliquid crystal display, minor components, auxilliaries and assembly effortkg</t>
  </si>
  <si>
    <t>liquid crystal display production, minor components, auxilliaries and assembly effort</t>
  </si>
  <si>
    <t>liquid crystal display, minor components, auxilliaries and assembly effort</t>
  </si>
  <si>
    <t>liquid crystal display production, unmountedGLOliquid crystal display, unmountedkg</t>
  </si>
  <si>
    <t>liquid crystal display production, unmounted</t>
  </si>
  <si>
    <t>liquid crystal display, unmounted</t>
  </si>
  <si>
    <t>liquid crystal display production, unmounted, mobile deviceGLOliquid crystal display, unmounted, mobile devicekg</t>
  </si>
  <si>
    <t>liquid crystal display production, unmounted, mobile device</t>
  </si>
  <si>
    <t>liquid crystal display, unmounted, mobile device</t>
  </si>
  <si>
    <t>liquid manure spreading, by vacuum tankerCA-QCliquid manure spreading, by vacuum tankerm3</t>
  </si>
  <si>
    <t>liquid manure spreading, by vacuum tanker</t>
  </si>
  <si>
    <t>liquid manure spreading, by vacuum tankerCHliquid manure spreading, by vacuum tankerm3</t>
  </si>
  <si>
    <t>liquid manure spreading, by vacuum tankerRoWliquid manure spreading, by vacuum tankerm3</t>
  </si>
  <si>
    <t>liquid manure storage and processing facility constructionCHliquid manure storage and processing facilitym3</t>
  </si>
  <si>
    <t>liquid manure storage and processing facility construction</t>
  </si>
  <si>
    <t>liquid manure storage and processing facility</t>
  </si>
  <si>
    <t>liquid manure storage and processing facility constructionRoWliquid manure storage and processing facilitym3</t>
  </si>
  <si>
    <t>liquid manure tank trailer productionCHliquid manure tank trailerkg</t>
  </si>
  <si>
    <t>liquid manure tank trailer production</t>
  </si>
  <si>
    <t>liquid manure tank trailer</t>
  </si>
  <si>
    <t>liquid manure tank trailer productionRoWliquid manure tank trailerkg</t>
  </si>
  <si>
    <t>liquid packaging board container productionRoWliquid packaging board containerkg</t>
  </si>
  <si>
    <t>liquid packaging board container production</t>
  </si>
  <si>
    <t>liquid packaging board container</t>
  </si>
  <si>
    <t>liquid packaging board container productionRERliquid packaging board containerkg</t>
  </si>
  <si>
    <t>liquid packaging board productionRoWbarkkg</t>
  </si>
  <si>
    <t>liquid packaging board production</t>
  </si>
  <si>
    <t>bark</t>
  </si>
  <si>
    <t>liquid packaging board productionRoWlime, from liquid packaging board productionkg</t>
  </si>
  <si>
    <t>lime, from liquid packaging board production</t>
  </si>
  <si>
    <t>liquid packaging board productionRoWliquid packaging boardkg</t>
  </si>
  <si>
    <t>liquid packaging board</t>
  </si>
  <si>
    <t>liquid packaging board productionRoWtall oil, crudekg</t>
  </si>
  <si>
    <t>liquid packaging board productionRoWturpentinekg</t>
  </si>
  <si>
    <t>liquid packaging board productionRERbarkkg</t>
  </si>
  <si>
    <t>liquid packaging board productionRERlime, from liquid packaging board productionkg</t>
  </si>
  <si>
    <t>liquid packaging board productionRERliquid packaging boardkg</t>
  </si>
  <si>
    <t>liquid packaging board productionRERtall oil, crudekg</t>
  </si>
  <si>
    <t>liquid packaging board productionRERturpentinekg</t>
  </si>
  <si>
    <t>liquid storage tank production, chemicals, organicsCHliquid storage tank, chemicals, organicsunit</t>
  </si>
  <si>
    <t>liquid storage tank production, chemicals, organics</t>
  </si>
  <si>
    <t>liquid storage tank, chemicals, organics</t>
  </si>
  <si>
    <t>liquid storage tank production, chemicals, organicsRoWliquid storage tank, chemicals, organicsunit</t>
  </si>
  <si>
    <t>lithium brine inspissationGLOlithium brine, 6.7 % Likg</t>
  </si>
  <si>
    <t>lithium brine inspissation</t>
  </si>
  <si>
    <t>lithium brine, 6.7 % Li</t>
  </si>
  <si>
    <t>lithium carbonate production, from concentrated brineGLOlithium carbonatekg</t>
  </si>
  <si>
    <t>lithium carbonate production, from concentrated brine</t>
  </si>
  <si>
    <t>lithium carbonate</t>
  </si>
  <si>
    <t>lithium carbonate production, from spodumeneCNlithium carbonatekg</t>
  </si>
  <si>
    <t>lithium carbonate production, from spodumene</t>
  </si>
  <si>
    <t>lithium carbonate production, from spodumeneCNsodium sulfate, anhydritekg</t>
  </si>
  <si>
    <t>lithium carbonate production, from spodumeneRoWlithium carbonatekg</t>
  </si>
  <si>
    <t>lithium carbonate production, from spodumeneRoWsodium sulfate, anhydritekg</t>
  </si>
  <si>
    <t>lithium chloride productionGLOlithium chloridekg</t>
  </si>
  <si>
    <t>lithium chloride production</t>
  </si>
  <si>
    <t>lithium chloride</t>
  </si>
  <si>
    <t>lithium fluoride productionCNlithium fluoridekg</t>
  </si>
  <si>
    <t>lithium fluoride production</t>
  </si>
  <si>
    <t>lithium fluoride</t>
  </si>
  <si>
    <t>lithium fluoride productionRoWlithium fluoridekg</t>
  </si>
  <si>
    <t>lithium hexafluorophosphate productionCNlithium hexafluorophosphatekg</t>
  </si>
  <si>
    <t>lithium hexafluorophosphate production</t>
  </si>
  <si>
    <t>lithium hexafluorophosphate</t>
  </si>
  <si>
    <t>lithium hexafluorophosphate productionRoWlithium hexafluorophosphatekg</t>
  </si>
  <si>
    <t>lithium hydroxide productionGLOlithium hydroxidekg</t>
  </si>
  <si>
    <t>lithium hydroxide production</t>
  </si>
  <si>
    <t>lithium hydroxide</t>
  </si>
  <si>
    <t>lithium iron phosphate production, hydrothermal processCNlithium iron phosphatekg</t>
  </si>
  <si>
    <t>lithium iron phosphate production, hydrothermal process</t>
  </si>
  <si>
    <t>lithium iron phosphate</t>
  </si>
  <si>
    <t>lithium iron phosphate production, hydrothermal processCNlithium sulfatekg</t>
  </si>
  <si>
    <t>lithium sulfate</t>
  </si>
  <si>
    <t>lithium iron phosphate production, hydrothermal processRoWlithium iron phosphatekg</t>
  </si>
  <si>
    <t>lithium iron phosphate production, hydrothermal processRoWlithium sulfatekg</t>
  </si>
  <si>
    <t>lithium iron phosphate production, solid state processCNlithium iron phosphatekg</t>
  </si>
  <si>
    <t>lithium iron phosphate production, solid state process</t>
  </si>
  <si>
    <t>lithium iron phosphate production, solid state processRoWlithium iron phosphatekg</t>
  </si>
  <si>
    <t>lithium manganese oxide productionGLOlithium manganese oxidekg</t>
  </si>
  <si>
    <t>lithium manganese oxide production</t>
  </si>
  <si>
    <t>lithium manganese oxide</t>
  </si>
  <si>
    <t>lithium sulfate productionGLOlithium sulfatekg</t>
  </si>
  <si>
    <t>lithium sulfate production</t>
  </si>
  <si>
    <t>locomotive productionRoWlocomotiveunit</t>
  </si>
  <si>
    <t>locomotive production</t>
  </si>
  <si>
    <t>locomotive</t>
  </si>
  <si>
    <t>locomotive productionRERlocomotiveunit</t>
  </si>
  <si>
    <t>long liner construction, steelRoWlong liner, steelkg</t>
  </si>
  <si>
    <t>long liner construction, steel</t>
  </si>
  <si>
    <t>long liner, steel</t>
  </si>
  <si>
    <t>long liner construction, steelRERlong liner, steelkg</t>
  </si>
  <si>
    <t>long liner maintenance, steelRoWlong liner maintenance, steelkg</t>
  </si>
  <si>
    <t>long liner maintenance, steel</t>
  </si>
  <si>
    <t>long liner maintenance, steelRERlong liner maintenance, steelkg</t>
  </si>
  <si>
    <t>lorry production, 16 metric tonRoWlorry, 16 metric tonunit</t>
  </si>
  <si>
    <t>lorry production, 16 metric ton</t>
  </si>
  <si>
    <t>lorry, 16 metric ton</t>
  </si>
  <si>
    <t>lorry production, 16 metric tonRERlorry, 16 metric tonunit</t>
  </si>
  <si>
    <t>lorry production, 28 metric tonRoWlorry, 28 metric tonunit</t>
  </si>
  <si>
    <t>lorry production, 28 metric ton</t>
  </si>
  <si>
    <t>lorry, 28 metric ton</t>
  </si>
  <si>
    <t>lorry production, 28 metric tonRERlorry, 28 metric tonunit</t>
  </si>
  <si>
    <t>lorry production, 40 metric tonRoWlorry, 40 metric tonunit</t>
  </si>
  <si>
    <t>lorry production, 40 metric ton</t>
  </si>
  <si>
    <t>lorry, 40 metric ton</t>
  </si>
  <si>
    <t>lorry production, 40 metric tonRERlorry, 40 metric tonunit</t>
  </si>
  <si>
    <t>lorry production, with refrigeration machine, R134a as refrigerant, 16 metric tonGLOlorry with refrigeration machine, R134a as refrigerant, 16 metric tonunit</t>
  </si>
  <si>
    <t>lorry production, with refrigeration machine, R134a as refrigerant, 16 metric ton</t>
  </si>
  <si>
    <t>lorry with refrigeration machine, R134a as refrigerant, 16 metric ton</t>
  </si>
  <si>
    <t>lorry production, with refrigeration machine, carbon dioxide, liquid as refrigerant, 16 metric tonGLOlorry with refrigeration machine, carbon dioxide, liquid as refrigerant, 16 metric tonunit</t>
  </si>
  <si>
    <t>lorry production, with refrigeration machine, carbon dioxide, liquid as refrigerant, 16 metric ton</t>
  </si>
  <si>
    <t>lorry with refrigeration machine, carbon dioxide, liquid as refrigerant, 16 metric ton</t>
  </si>
  <si>
    <t>low voltage system production, for Li-ion batteryGLOlow voltage system, for Li-ion batterykg</t>
  </si>
  <si>
    <t>low voltage system production, for Li-ion battery</t>
  </si>
  <si>
    <t>low voltage system, for Li-ion battery</t>
  </si>
  <si>
    <t>lubricating oil productionRoWlubricating oilkg</t>
  </si>
  <si>
    <t>lubricating oil productionRERlubricating oilkg</t>
  </si>
  <si>
    <t>lutetium oxide to generic market for mischmetalGLOmischmetalkg</t>
  </si>
  <si>
    <t>lutetium oxide to generic market for mischmetal</t>
  </si>
  <si>
    <t>machine construction, for treatment of waste electric and electronic equipmentGLOmachine, for treatment of waste electric and electronic equipmentunit</t>
  </si>
  <si>
    <t>machine construction, for treatment of waste electric and electronic equipment</t>
  </si>
  <si>
    <t>machine, for treatment of waste electric and electronic equipment</t>
  </si>
  <si>
    <t>machine operation, diesel, &lt; 18.64 kW, generatorsGLOmachine operation, diesel, &lt; 18.64 kW, generatorshour</t>
  </si>
  <si>
    <t>machine operation, diesel, &lt; 18.64 kW, generators</t>
  </si>
  <si>
    <t>machine operation, diesel, &lt; 18.64 kW, high load factorGLOmachine operation, diesel, &lt; 18.64 kW, high load factorhour</t>
  </si>
  <si>
    <t>machine operation, diesel, &lt; 18.64 kW, high load factor</t>
  </si>
  <si>
    <t>machine operation, diesel, &lt; 18.64 kW, low load factorGLOmachine operation, diesel, &lt; 18.64 kW, low load factorhour</t>
  </si>
  <si>
    <t>machine operation, diesel, &lt; 18.64 kW, low load factor</t>
  </si>
  <si>
    <t>machine operation, diesel, &lt; 18.64 kW, steady-stateGLOmachine operation, diesel, &lt; 18.64 kW, steady-statehour</t>
  </si>
  <si>
    <t>machine operation, diesel, &lt; 18.64 kW, steady-state</t>
  </si>
  <si>
    <t>machine operation, diesel, &lt; 18.64 kW, underground miningGLOmachine operation, diesel, &lt; 18.64 kW, underground mininghour</t>
  </si>
  <si>
    <t>machine operation, diesel, &lt; 18.64 kW, underground mining</t>
  </si>
  <si>
    <t>machine operation, diesel, &gt;= 18.64 kW and &lt; 74.57 kW, generatorsGLOmachine operation, diesel, &gt;= 18.64 kW and &lt; 74.57 kW, generatorshour</t>
  </si>
  <si>
    <t>machine operation, diesel, &gt;= 18.64 kW and &lt; 74.57 kW, generators</t>
  </si>
  <si>
    <t>machine operation, diesel, &gt;= 18.64 kW and &lt; 74.57 kW, high load factorGLOmachine operation, diesel, &gt;= 18.64 kW and &lt; 74.57 kW, high load factorhour</t>
  </si>
  <si>
    <t>machine operation, diesel, &gt;= 18.64 kW and &lt; 74.57 kW, high load factor</t>
  </si>
  <si>
    <t>machine operation, diesel, &gt;= 18.64 kW and &lt; 74.57 kW, low load factorGLOmachine operation, diesel, &gt;= 18.64 kW and &lt; 74.57 kW, low load factorhour</t>
  </si>
  <si>
    <t>machine operation, diesel, &gt;= 18.64 kW and &lt; 74.57 kW, low load factor</t>
  </si>
  <si>
    <t>machine operation, diesel, &gt;= 18.64 kW and &lt; 74.57 kW, steady-stateGLOmachine operation, diesel, &gt;= 18.64 kW and &lt; 74.57 kW, steady-statehour</t>
  </si>
  <si>
    <t>machine operation, diesel, &gt;= 18.64 kW and &lt; 74.57 kW, steady-state</t>
  </si>
  <si>
    <t>machine operation, diesel, &gt;= 18.64 kW and &lt; 74.57 kW, underground miningGLOmachine operation, diesel, &gt;= 18.64 kW and &lt; 74.57 kW, underground mininghour</t>
  </si>
  <si>
    <t>machine operation, diesel, &gt;= 18.64 kW and &lt; 74.57 kW, underground mining</t>
  </si>
  <si>
    <t>machine operation, diesel, &gt;= 74.57 kW, generatorsGLOmachine operation, diesel, &gt;= 74.57 kW, generatorshour</t>
  </si>
  <si>
    <t>machine operation, diesel, &gt;= 74.57 kW, generators</t>
  </si>
  <si>
    <t>machine operation, diesel, &gt;= 74.57 kW, high load factorGLOmachine operation, diesel, &gt;= 74.57 kW, high load factorhour</t>
  </si>
  <si>
    <t>machine operation, diesel, &gt;= 74.57 kW, high load factor</t>
  </si>
  <si>
    <t>machine operation, diesel, &gt;= 74.57 kW, low load factorGLOmachine operation, diesel, &gt;= 74.57 kW, low load factorhour</t>
  </si>
  <si>
    <t>machine operation, diesel, &gt;= 74.57 kW, low load factor</t>
  </si>
  <si>
    <t>machine operation, diesel, &gt;= 74.57 kW, steady-stateGLOmachine operation, diesel, &gt;= 74.57 kW, steady-statehour</t>
  </si>
  <si>
    <t>machine operation, diesel, &gt;= 74.57 kW, steady-state</t>
  </si>
  <si>
    <t>machine operation, diesel, &gt;= 74.57 kW, underground miningGLOmachine operation, diesel, &gt;= 74.57, underground mininghour</t>
  </si>
  <si>
    <t>machine operation, diesel, &gt;= 74.57 kW, underground mining</t>
  </si>
  <si>
    <t>machine operation, diesel, &gt;= 74.57, underground mining</t>
  </si>
  <si>
    <t>magnesium chloride, from hafnium sponge production, Recycled Content cut-offGLOmagnesium chloride, from hafnium sponge productionkg</t>
  </si>
  <si>
    <t>magnesium chloride, from hafnium sponge production, Recycled Content cut-off</t>
  </si>
  <si>
    <t>magnesium chloride, from hafnium sponge production</t>
  </si>
  <si>
    <t>magnesium chloride, from titanium sponge production, Recycled Content cut-offGLOmagnesium chloride, from titanium sponge productionkg</t>
  </si>
  <si>
    <t>magnesium chloride, from titanium sponge production, Recycled Content cut-off</t>
  </si>
  <si>
    <t>magnesium chloride, from titanium sponge production</t>
  </si>
  <si>
    <t>magnesium chloride, from zirconium sponge production, Recycled Content cut-offGLOmagnesium chloride, from zirconium sponge productionkg</t>
  </si>
  <si>
    <t>magnesium chloride, from zirconium sponge production, Recycled Content cut-off</t>
  </si>
  <si>
    <t>magnesium chloride, from zirconium sponge production</t>
  </si>
  <si>
    <t>magnesium factory constructionRoWmagnesium factoryunit</t>
  </si>
  <si>
    <t>magnesium factory construction</t>
  </si>
  <si>
    <t>magnesium factory</t>
  </si>
  <si>
    <t>magnesium factory constructionRERmagnesium factoryunit</t>
  </si>
  <si>
    <t>magnesium oxide productionRoWmagnesium oxidekg</t>
  </si>
  <si>
    <t>magnesium oxide production</t>
  </si>
  <si>
    <t>magnesium oxide</t>
  </si>
  <si>
    <t>magnesium oxide productionRERmagnesium oxidekg</t>
  </si>
  <si>
    <t>magnesium production, electrolysisRoWchlorine, liquidkg</t>
  </si>
  <si>
    <t>magnesium production, electrolysis</t>
  </si>
  <si>
    <t>magnesium production, electrolysisRoWmagnesiumkg</t>
  </si>
  <si>
    <t>magnesium</t>
  </si>
  <si>
    <t>magnesium production, electrolysisILchlorine, liquidkg</t>
  </si>
  <si>
    <t>magnesium production, electrolysisILmagnesiumkg</t>
  </si>
  <si>
    <t>magnesium production, pidgeon processCNmagnesiumkg</t>
  </si>
  <si>
    <t>magnesium production, pidgeon process</t>
  </si>
  <si>
    <t>magnesium sulfate productionRoWmagnesium sulfatekg</t>
  </si>
  <si>
    <t>magnesium sulfate production</t>
  </si>
  <si>
    <t>magnesium sulfate</t>
  </si>
  <si>
    <t>magnesium sulfate productionRERmagnesium sulfatekg</t>
  </si>
  <si>
    <t>magnesium, for reuse in hafnium sponge production, to generic market for magnesiumFRmagnesiumkg</t>
  </si>
  <si>
    <t>magnesium, for reuse in hafnium sponge production, to generic market for magnesium</t>
  </si>
  <si>
    <t>magnesium, for reuse in hafnium sponge production, to generic market for magnesiumRoWmagnesiumkg</t>
  </si>
  <si>
    <t>magnesium, for reuse in hafnium sponge production, to generic market for magnesiumUSmagnesiumkg</t>
  </si>
  <si>
    <t>magnesium, for reuse in titanium sponge production, to generic market for magnesiumCNmagnesiumkg</t>
  </si>
  <si>
    <t>magnesium, for reuse in titanium sponge production, to generic market for magnesium</t>
  </si>
  <si>
    <t>magnesium, for reuse in titanium sponge production, to generic market for magnesiumRoWmagnesiumkg</t>
  </si>
  <si>
    <t>magnesium, for reuse in titanium sponge production, to generic market for magnesiumJPmagnesiumkg</t>
  </si>
  <si>
    <t>magnesium, for reuse in zirconium sponge production, to generic market for magnesiumFRmagnesiumkg</t>
  </si>
  <si>
    <t>magnesium, for reuse in zirconium sponge production, to generic market for magnesium</t>
  </si>
  <si>
    <t>magnesium, for reuse in zirconium sponge production, to generic market for magnesiumRoWmagnesiumkg</t>
  </si>
  <si>
    <t>magnesium, for reuse in zirconium sponge production, to generic market for magnesiumUSmagnesiumkg</t>
  </si>
  <si>
    <t>magnesium-alloy production, AZ91RoWmagnesium-alloy, AZ91kg</t>
  </si>
  <si>
    <t>magnesium-alloy production, AZ91</t>
  </si>
  <si>
    <t>magnesium-alloy, AZ91</t>
  </si>
  <si>
    <t>magnesium-alloy production, AZ91RERmagnesium-alloy, AZ91kg</t>
  </si>
  <si>
    <t>magnesium-alloy production, AZ91, diecastingRoWmagnesium-alloy, AZ91, diecastkg</t>
  </si>
  <si>
    <t>magnesium-alloy production, AZ91, diecasting</t>
  </si>
  <si>
    <t>magnesium-alloy, AZ91, diecast</t>
  </si>
  <si>
    <t>magnesium-alloy production, AZ91, diecastingRERmagnesium-alloy, AZ91, diecastkg</t>
  </si>
  <si>
    <t>magnetite productionGLOmagnetitekg</t>
  </si>
  <si>
    <t>magnetite production</t>
  </si>
  <si>
    <t>maintenance, bargeRoWmaintenance, bargeunit</t>
  </si>
  <si>
    <t>maintenance, barge</t>
  </si>
  <si>
    <t>maintenance, bargeRERmaintenance, bargeunit</t>
  </si>
  <si>
    <t>maintenance, bicycleCHmaintenance, bicycleunit</t>
  </si>
  <si>
    <t>maintenance, bicycle</t>
  </si>
  <si>
    <t>maintenance, bicycleRoWmaintenance, bicycleunit</t>
  </si>
  <si>
    <t>maintenance, bulk carrier, for dry goodsGLOmaintenance, bulk carrier, for dry goodsunit</t>
  </si>
  <si>
    <t>maintenance, bulk carrier, for dry goods</t>
  </si>
  <si>
    <t>maintenance, busCHmaintenance, busunit</t>
  </si>
  <si>
    <t>maintenance, bus</t>
  </si>
  <si>
    <t>maintenance, busRoWmaintenance, busunit</t>
  </si>
  <si>
    <t>maintenance, container shipGLOmaintenance, container shipunit</t>
  </si>
  <si>
    <t>maintenance, container ship</t>
  </si>
  <si>
    <t>maintenance, electric bicycleCHmaintenance, electric bicycleunit</t>
  </si>
  <si>
    <t>maintenance, electric bicycle</t>
  </si>
  <si>
    <t>maintenance, electric bicycleRoWmaintenance, electric bicycleunit</t>
  </si>
  <si>
    <t>maintenance, electric scooter, without batteryGLOmaintenance, electric scooter, without batteryunit</t>
  </si>
  <si>
    <t>maintenance, electric scooter, without battery</t>
  </si>
  <si>
    <t>maintenance, ferryGLOmaintenance, ferryunit</t>
  </si>
  <si>
    <t>maintenance, ferry</t>
  </si>
  <si>
    <t>maintenance, goods wagonRoWmaintenance, goods wagonunit</t>
  </si>
  <si>
    <t>maintenance, goods wagon</t>
  </si>
  <si>
    <t>maintenance, goods wagonRERmaintenance, goods wagonunit</t>
  </si>
  <si>
    <t>maintenance, heat and power co-generation unit, 160kW electricalRoWmaintenance, heat and power co-generation unit, 160kW electricalunit</t>
  </si>
  <si>
    <t>maintenance, heat and power co-generation unit, 160kW electrical</t>
  </si>
  <si>
    <t>maintenance, heat and power co-generation unit, 160kW electricalRERmaintenance, heat and power co-generation unit, 160kW electricalunit</t>
  </si>
  <si>
    <t>maintenance, intermodal shipping container, 20-footGLOmaintenance, intermodal shipping container, 20-footunit</t>
  </si>
  <si>
    <t>maintenance, intermodal shipping container, 20-foot</t>
  </si>
  <si>
    <t>maintenance, intermodal shipping container, 40-footGLOmaintenance, intermodal shipping container, 40-footunit</t>
  </si>
  <si>
    <t>maintenance, intermodal shipping container, 40-foot</t>
  </si>
  <si>
    <t>maintenance, intermodal shipping container, 40-foot, high-cubeGLOmaintenance, intermodal shipping container, 40-foot, high-cubeunit</t>
  </si>
  <si>
    <t>maintenance, intermodal shipping container, 40-foot, high-cube</t>
  </si>
  <si>
    <t>maintenance, intermodal shipping container, 45-foot, high-cubeGLOmaintenance, intermodal shipping container, 45-foot, high-cubeunit</t>
  </si>
  <si>
    <t>maintenance, intermodal shipping container, 45-foot, high-cube</t>
  </si>
  <si>
    <t>maintenance, light commercial vehicleRoWmaintenance, light commercial vehicleunit</t>
  </si>
  <si>
    <t>maintenance, light commercial vehicle</t>
  </si>
  <si>
    <t>maintenance, light commercial vehicleRERmaintenance, light commercial vehicleunit</t>
  </si>
  <si>
    <t>maintenance, locomotiveRoWmaintenance, locomotiveunit</t>
  </si>
  <si>
    <t>maintenance, locomotive</t>
  </si>
  <si>
    <t>maintenance, locomotiveRERmaintenance, locomotiveunit</t>
  </si>
  <si>
    <t>maintenance, lorry 16 metric tonCHmaintenance, lorry 16 metric tonunit</t>
  </si>
  <si>
    <t>maintenance, lorry 16 metric ton</t>
  </si>
  <si>
    <t>maintenance, lorry 16 metric tonEurope without Switzerlandmaintenance, lorry 16 metric tonunit</t>
  </si>
  <si>
    <t>maintenance, lorry 16 metric tonRoWmaintenance, lorry 16 metric tonunit</t>
  </si>
  <si>
    <t>maintenance, lorry 28 metric tonCHmaintenance, lorry 28 metric tonunit</t>
  </si>
  <si>
    <t>maintenance, lorry 28 metric ton</t>
  </si>
  <si>
    <t>maintenance, lorry 28 metric tonRoWmaintenance, lorry 28 metric tonunit</t>
  </si>
  <si>
    <t>maintenance, lorry 40 metric tonCHmaintenance, lorry 40 metric tonunit</t>
  </si>
  <si>
    <t>maintenance, lorry 40 metric ton</t>
  </si>
  <si>
    <t>maintenance, lorry 40 metric tonRoWmaintenance, lorry 40 metric tonunit</t>
  </si>
  <si>
    <t>maintenance, micro gas turbine, 100kW electricalCHmaintenance, micro gas turbine, 100kW electricalunit</t>
  </si>
  <si>
    <t>maintenance, micro gas turbine, 100kW electrical</t>
  </si>
  <si>
    <t>maintenance, micro gas turbine, 100kW electricalRoWmaintenance, micro gas turbine, 100kW electricalunit</t>
  </si>
  <si>
    <t>maintenance, mini CHP plantCHmaintenance, mini CHP plantunit</t>
  </si>
  <si>
    <t>maintenance, mini CHP plant</t>
  </si>
  <si>
    <t>maintenance, mini CHP plantRoWmaintenance, mini CHP plantunit</t>
  </si>
  <si>
    <t>maintenance, motor scooterCHmaintenance, motor scooterunit</t>
  </si>
  <si>
    <t>maintenance, motor scooter</t>
  </si>
  <si>
    <t>maintenance, motor scooterRoWmaintenance, motor scooterunit</t>
  </si>
  <si>
    <t>maintenance, passenger carRoWpassenger car maintenanceunit</t>
  </si>
  <si>
    <t>maintenance, passenger car</t>
  </si>
  <si>
    <t>passenger car maintenance</t>
  </si>
  <si>
    <t>maintenance, passenger carRERpassenger car maintenanceunit</t>
  </si>
  <si>
    <t>maintenance, passenger car, electric, without batteryGLOmaintenance, passenger car, electric, without batteryunit</t>
  </si>
  <si>
    <t>maintenance, passenger car, electric, without battery</t>
  </si>
  <si>
    <t>maintenance, polymer electrolyte membrane fuel cell 2kW electricalCHmaintenance, polymer electrolyte membrane fuel cell, 2kW electricalunit</t>
  </si>
  <si>
    <t>maintenance, polymer electrolyte membrane fuel cell 2kW electrical</t>
  </si>
  <si>
    <t>maintenance, polymer electrolyte membrane fuel cell, 2kW electrical</t>
  </si>
  <si>
    <t>maintenance, polymer electrolyte membrane fuel cell 2kW electricalRoWmaintenance, polymer electrolyte membrane fuel cell, 2kW electricalunit</t>
  </si>
  <si>
    <t>maintenance, reefer, intermodal shipping container, 40-foot, high-cubeGLOmaintenance, reefer, intermodal shipping container, 40-foot, high-cubeunit</t>
  </si>
  <si>
    <t>maintenance, reefer, intermodal shipping container, 40-foot, high-cube</t>
  </si>
  <si>
    <t>maintenance, refrigeration machineGLOmaintenance, refrigeration machineunit</t>
  </si>
  <si>
    <t>maintenance, refrigeration machine</t>
  </si>
  <si>
    <t>maintenance, solid oxide fuel cell 125kW electrical, futureCHmaintenance, solid oxide fuel cell, 125kW electrical, futureunit</t>
  </si>
  <si>
    <t>maintenance, solid oxide fuel cell 125kW electrical, future</t>
  </si>
  <si>
    <t>maintenance, solid oxide fuel cell, 125kW electrical, future</t>
  </si>
  <si>
    <t>maintenance, solid oxide fuel cell 125kW electrical, futureRoWmaintenance, solid oxide fuel cell, 125kW electrical, futureunit</t>
  </si>
  <si>
    <t>maintenance, solid oxide fuel cell, with micro gas turbine, 180kW electrical, futureCHmaintenance, solid oxide fuel cell, with micro gas turbine, 180kW electrical, futureunit</t>
  </si>
  <si>
    <t>maintenance, solid oxide fuel cell, with micro gas turbine, 180kW electrical, future</t>
  </si>
  <si>
    <t>maintenance, solid oxide fuel cell, with micro gas turbine, 180kW electrical, futureRoWmaintenance, solid oxide fuel cell, with micro gas turbine, 180kW electrical, futureunit</t>
  </si>
  <si>
    <t>maintenance, stirling heat and power co-generation unit, 3kW electrical, wood pellet, futureCHmaintenance, stirling heat and power co-generation unit, 3kW electrical, wood pellet, futureunit</t>
  </si>
  <si>
    <t>maintenance, stirling heat and power co-generation unit, 3kW electrical, wood pellet, future</t>
  </si>
  <si>
    <t>maintenance, stirling heat and power co-generation unit, 3kW electrical, wood pellet, futureRoWmaintenance, stirling heat and power co-generation unit, 3kW electrical, wood pellet, futureunit</t>
  </si>
  <si>
    <t>maintenance, tanker, for liquefied natural gasGLOmaintenance, tanker, for liquefied natural gasunit</t>
  </si>
  <si>
    <t>maintenance, tanker, for liquefied natural gas</t>
  </si>
  <si>
    <t>maintenance, tanker, for liquid goods other than petroleum and liquefied natural gasGLOmaintenance, tanker for liquid goods other than petroleum and liquefied natural gasunit</t>
  </si>
  <si>
    <t>maintenance, tanker, for liquid goods other than petroleum and liquefied natural gas</t>
  </si>
  <si>
    <t>maintenance, tanker for liquid goods other than petroleum and liquefied natural gas</t>
  </si>
  <si>
    <t>maintenance, tanker, for petroleumGLOmaintenance, tanker, for petroleumunit</t>
  </si>
  <si>
    <t>maintenance, tanker, for petroleum</t>
  </si>
  <si>
    <t>maintenance, train, passenger, high-speedDEmaintenance, train, passenger, high-speedunit</t>
  </si>
  <si>
    <t>maintenance, train, passenger, high-speed</t>
  </si>
  <si>
    <t>maintenance, train, passenger, high-speedRoWmaintenance, train, passenger, high-speedunit</t>
  </si>
  <si>
    <t>maintenance, train, passenger, long distanceCHmaintenance, train, passenger, long distanceunit</t>
  </si>
  <si>
    <t>maintenance, train, passenger, long distance</t>
  </si>
  <si>
    <t>maintenance, train, passenger, long distanceRoWmaintenance, train, passenger, long distanceunit</t>
  </si>
  <si>
    <t>maintenance, train, passenger, regionalCHmaintenance, train, passenger, regionalunit</t>
  </si>
  <si>
    <t>maintenance, train, passenger, regional</t>
  </si>
  <si>
    <t>maintenance, train, passenger, regionalRoWmaintenance, train, passenger, regionalunit</t>
  </si>
  <si>
    <t>maintenance, tramCHmaintenance, tramunit</t>
  </si>
  <si>
    <t>maintenance, tram</t>
  </si>
  <si>
    <t>maintenance, tramRoWmaintenance, tramunit</t>
  </si>
  <si>
    <t>maintenance, transmission network, electricity, high voltage direct current aerial lineRoWmaintenance, transmission network, electricity, high voltage direct current aerial linekm*year</t>
  </si>
  <si>
    <t>maintenance, transmission network, electricity, high voltage direct current aerial line</t>
  </si>
  <si>
    <t>km*year</t>
  </si>
  <si>
    <t>maintenance, transmission network, electricity, high voltage direct current aerial lineRERmaintenance, transmission network, electricity, high voltage direct current aerial linekm*year</t>
  </si>
  <si>
    <t>maintenance, transmission network, electricity, high voltage direct current land cableRoWmaintenance, transmission network, electricity, high voltage direct current land cablekm*year</t>
  </si>
  <si>
    <t>maintenance, transmission network, electricity, high voltage direct current land cable</t>
  </si>
  <si>
    <t>maintenance, transmission network, electricity, high voltage direct current land cableRERmaintenance, transmission network, electricity, high voltage direct current land cablekm*year</t>
  </si>
  <si>
    <t>maintenance, transmission network, electricity, high voltage direct current subsea cableRoWmaintenance, transmission network, electricity, high voltage direct current subsea cablekm*year</t>
  </si>
  <si>
    <t>maintenance, transmission network, electricity, high voltage direct current subsea cable</t>
  </si>
  <si>
    <t>maintenance, transmission network, electricity, high voltage direct current subsea cableRERmaintenance, transmission network, electricity, high voltage direct current subsea cablekm*year</t>
  </si>
  <si>
    <t>maize chop to generic market for energy feedRoWenergy feed, grossMJ</t>
  </si>
  <si>
    <t>maize chop to generic market for energy feed</t>
  </si>
  <si>
    <t>maize chop to generic market for energy feedRoWprotein feed, 100% crudekg</t>
  </si>
  <si>
    <t>maize chop to generic market for energy feedZAenergy feed, grossMJ</t>
  </si>
  <si>
    <t>maize chop to generic market for energy feedZAprotein feed, 100% crudekg</t>
  </si>
  <si>
    <t>maize grain processing, dry millingRoWenergy feed, grossMJ</t>
  </si>
  <si>
    <t>maize grain processing, dry milling</t>
  </si>
  <si>
    <t>maize grain processing, dry millingRoWmaize chopkg</t>
  </si>
  <si>
    <t>maize chop</t>
  </si>
  <si>
    <t>maize grain processing, dry millingRoWmaize flourkg</t>
  </si>
  <si>
    <t>maize flour</t>
  </si>
  <si>
    <t>maize grain processing, dry millingZAenergy feed, grossMJ</t>
  </si>
  <si>
    <t>maize grain processing, dry millingZAmaize chopkg</t>
  </si>
  <si>
    <t>maize grain processing, dry millingZAmaize flourkg</t>
  </si>
  <si>
    <t>maize grain productionARmaize grainkg</t>
  </si>
  <si>
    <t>maize grain production</t>
  </si>
  <si>
    <t>maize grain</t>
  </si>
  <si>
    <t>maize grain productionCA-QCmaize grainkg</t>
  </si>
  <si>
    <t>maize grain productionRoWmaize grainkg</t>
  </si>
  <si>
    <t>maize grain productionINmaize grainkg</t>
  </si>
  <si>
    <t>maize grain productionUSmaize grainkg</t>
  </si>
  <si>
    <t>maize grain productionZAmaize grainkg</t>
  </si>
  <si>
    <t>maize grain production, Swiss integrated productionCHmaize grain, Swiss integrated productionkg</t>
  </si>
  <si>
    <t>maize grain production, Swiss integrated production</t>
  </si>
  <si>
    <t>maize grain, Swiss integrated production</t>
  </si>
  <si>
    <t>maize grain production, first cropBR-BAmaize grainkg</t>
  </si>
  <si>
    <t>maize grain production, first crop</t>
  </si>
  <si>
    <t>maize grain production, first cropBR-GOmaize grainkg</t>
  </si>
  <si>
    <t>maize grain production, first cropBR-MAmaize grainkg</t>
  </si>
  <si>
    <t>maize grain production, first cropBR-MGmaize grainkg</t>
  </si>
  <si>
    <t>maize grain production, first cropBR-PImaize grainkg</t>
  </si>
  <si>
    <t>maize grain production, first cropBR-PRmaize grainkg</t>
  </si>
  <si>
    <t>maize grain production, first cropBR-RSmaize grainkg</t>
  </si>
  <si>
    <t>maize grain production, organicCHmaize grain, organickg</t>
  </si>
  <si>
    <t>maize grain production, organic</t>
  </si>
  <si>
    <t>maize grain, organic</t>
  </si>
  <si>
    <t>maize grain production, organicRoWmaize grain, organickg</t>
  </si>
  <si>
    <t>maize grain production, rainfedRoWmaize grainkg</t>
  </si>
  <si>
    <t>maize grain production, rainfed</t>
  </si>
  <si>
    <t>maize grain production, rainfedZAmaize grainkg</t>
  </si>
  <si>
    <t>maize grain production, second cropBR-GOmaize grainkg</t>
  </si>
  <si>
    <t>maize grain production, second crop</t>
  </si>
  <si>
    <t>maize grain production, second cropBR-MAmaize grainkg</t>
  </si>
  <si>
    <t>maize grain production, second cropBR-MGmaize grainkg</t>
  </si>
  <si>
    <t>maize grain production, second cropBR-MSmaize grainkg</t>
  </si>
  <si>
    <t>maize grain production, second cropBR-MTmaize grainkg</t>
  </si>
  <si>
    <t>maize grain production, second cropBR-PRmaize grainkg</t>
  </si>
  <si>
    <t>maize grain production, second cropBR-SPmaize grainkg</t>
  </si>
  <si>
    <t>maize grain production, second cropBR-TOmaize grainkg</t>
  </si>
  <si>
    <t>maize grain to generic market for energy feedGLOenergy feed, grossMJ</t>
  </si>
  <si>
    <t>maize grain to generic market for energy feed</t>
  </si>
  <si>
    <t>maize grain to generic market for energy feedGLOprotein feed, 100% crudekg</t>
  </si>
  <si>
    <t>maize grain, feed productionCA-QCmaize grain, feedkg</t>
  </si>
  <si>
    <t>maize grain, feed production</t>
  </si>
  <si>
    <t>maize grain, feed</t>
  </si>
  <si>
    <t>maize grain, feed productionRoWmaize grain, feedkg</t>
  </si>
  <si>
    <t>maize grain, feed productionZAmaize grain, feedkg</t>
  </si>
  <si>
    <t>maize grain, feed production, Swiss integrated productionCHmaize grain, feed, Swiss integrated productionkg</t>
  </si>
  <si>
    <t>maize grain, feed production, Swiss integrated production</t>
  </si>
  <si>
    <t>maize grain, feed, Swiss integrated production</t>
  </si>
  <si>
    <t>maize grain, feed production, organicCHmaize grain, feed, organickg</t>
  </si>
  <si>
    <t>maize grain, feed production, organic</t>
  </si>
  <si>
    <t>maize grain, feed, organic</t>
  </si>
  <si>
    <t>maize grain, feed production, organicRoWmaize grain, feed, organickg</t>
  </si>
  <si>
    <t>maize grain, feed to generic market for energy feedRoWenergy feed, grossMJ</t>
  </si>
  <si>
    <t>maize grain, feed to generic market for energy feed</t>
  </si>
  <si>
    <t>maize grain, feed to generic market for energy feedRoWprotein feed, 100% crudekg</t>
  </si>
  <si>
    <t>maize grain, feed to generic market for energy feedZAenergy feed, grossMJ</t>
  </si>
  <si>
    <t>maize grain, feed to generic market for energy feedZAprotein feed, 100% crudekg</t>
  </si>
  <si>
    <t>maize seed production, Swiss integrated production, at farmCHmaize seed, Swiss integrated production, at farmkg</t>
  </si>
  <si>
    <t>maize seed production, Swiss integrated production, at farm</t>
  </si>
  <si>
    <t>maize seed, Swiss integrated production, at farm</t>
  </si>
  <si>
    <t>maize seed production, Swiss integrated production, for sowingCHmaize seed, Swiss integrated production, for sowingkg</t>
  </si>
  <si>
    <t>maize seed production, Swiss integrated production, for sowing</t>
  </si>
  <si>
    <t>maize seed, Swiss integrated production, for sowing</t>
  </si>
  <si>
    <t>maize seed production, at farmGLOmaize seed, at farmkg</t>
  </si>
  <si>
    <t>maize seed production, at farm</t>
  </si>
  <si>
    <t>maize seed, at farm</t>
  </si>
  <si>
    <t>maize seed production, for sowingGLOmaize seed, for sowingkg</t>
  </si>
  <si>
    <t>maize seed production, for sowing</t>
  </si>
  <si>
    <t>maize seed, for sowing</t>
  </si>
  <si>
    <t>maize seed production, organic, at farmCHmaize seed, organic, at farmkg</t>
  </si>
  <si>
    <t>maize seed production, organic, at farm</t>
  </si>
  <si>
    <t>maize seed, organic, at farm</t>
  </si>
  <si>
    <t>maize seed production, organic, at farmRoWmaize seed, organic, at farmkg</t>
  </si>
  <si>
    <t>maize seed production, organic, for sowingCHmaize seed, organic, for sowingkg</t>
  </si>
  <si>
    <t>maize seed production, organic, for sowing</t>
  </si>
  <si>
    <t>maize seed, organic, for sowing</t>
  </si>
  <si>
    <t>maize seed production, organic, for sowingRoWmaize seed, organic, for sowingkg</t>
  </si>
  <si>
    <t>maize silage productionBRmaize silagekg</t>
  </si>
  <si>
    <t>maize silage production</t>
  </si>
  <si>
    <t>maize silage</t>
  </si>
  <si>
    <t>maize silage productionCA-QCmaize silagekg</t>
  </si>
  <si>
    <t>maize silage productionRoWmaize silagekg</t>
  </si>
  <si>
    <t>maize silage productionZAmaize silagekg</t>
  </si>
  <si>
    <t>maize silage production, Swiss integrated production, intensiveCHmaize silage, Swiss integrated productionkg</t>
  </si>
  <si>
    <t>maize silage production, Swiss integrated production, intensive</t>
  </si>
  <si>
    <t>maize silage, Swiss integrated production</t>
  </si>
  <si>
    <t>maize silage production, organicCHmaize silage, organickg</t>
  </si>
  <si>
    <t>maize silage production, organic</t>
  </si>
  <si>
    <t>maize silage, organic</t>
  </si>
  <si>
    <t>maize silage production, organicRoWmaize silage, organickg</t>
  </si>
  <si>
    <t>maize starch productionDEmaize starchkg</t>
  </si>
  <si>
    <t>maize starch production</t>
  </si>
  <si>
    <t>maize starch productionRoWmaize starchkg</t>
  </si>
  <si>
    <t>maleic anhydride production by catalytic oxidation of benzeneRoWmaleic anhydridekg</t>
  </si>
  <si>
    <t>maleic anhydride production by catalytic oxidation of benzene</t>
  </si>
  <si>
    <t>maleic anhydride</t>
  </si>
  <si>
    <t>maleic anhydride production by catalytic oxidation of benzeneRoWsteam, in chemical industrykg</t>
  </si>
  <si>
    <t>maleic anhydride production by catalytic oxidation of benzeneRERmaleic anhydridekg</t>
  </si>
  <si>
    <t>maleic anhydride production by catalytic oxidation of benzeneRERsteam, in chemical industrykg</t>
  </si>
  <si>
    <t>maleic anhydride production by direct oxidation of n-butaneRoWmaleic anhydridekg</t>
  </si>
  <si>
    <t>maleic anhydride production by direct oxidation of n-butane</t>
  </si>
  <si>
    <t>maleic anhydride production by direct oxidation of n-butaneRoWsteam, in chemical industrykg</t>
  </si>
  <si>
    <t>maleic anhydride production by direct oxidation of n-butaneRERmaleic anhydridekg</t>
  </si>
  <si>
    <t>maleic anhydride production by direct oxidation of n-butaneRERsteam, in chemical industrykg</t>
  </si>
  <si>
    <t>maleic hydrazide productionGLOmaleic hydrazidekg</t>
  </si>
  <si>
    <t>maleic hydrazide production</t>
  </si>
  <si>
    <t>maleic hydrazide</t>
  </si>
  <si>
    <t>maleic unsaturated polyester resin productionRoWmaleic unsaturated polyester resinkg</t>
  </si>
  <si>
    <t>maleic unsaturated polyester resin production</t>
  </si>
  <si>
    <t>maleic unsaturated polyester resin</t>
  </si>
  <si>
    <t>maleic unsaturated polyester resin productionRERmaleic unsaturated polyester resinkg</t>
  </si>
  <si>
    <t>malusil productionRoWmalusilkg</t>
  </si>
  <si>
    <t>malusil production</t>
  </si>
  <si>
    <t>malusil</t>
  </si>
  <si>
    <t>malusil productionRERmalusilkg</t>
  </si>
  <si>
    <t>mancozeb productionRoWmancozebkg</t>
  </si>
  <si>
    <t>mancozeb production</t>
  </si>
  <si>
    <t>mancozeb</t>
  </si>
  <si>
    <t>mancozeb productionRERmancozebkg</t>
  </si>
  <si>
    <t>mandarin productionCNmandarinkg</t>
  </si>
  <si>
    <t>mandarin production</t>
  </si>
  <si>
    <t>mandarin</t>
  </si>
  <si>
    <t>mandarin productionESmandarinkg</t>
  </si>
  <si>
    <t>mandarin productionRoWmandarinkg</t>
  </si>
  <si>
    <t>mandarin productionZAmandarinkg</t>
  </si>
  <si>
    <t>mandarin production, sorted and gradedRoWmandarin, fresh gradekg</t>
  </si>
  <si>
    <t>mandarin production, sorted and graded</t>
  </si>
  <si>
    <t>mandarin, fresh grade</t>
  </si>
  <si>
    <t>mandarin production, sorted and gradedRoWmandarin, processing gradekg</t>
  </si>
  <si>
    <t>mandarin, processing grade</t>
  </si>
  <si>
    <t>mandarin production, sorted and gradedZAmandarin, fresh gradekg</t>
  </si>
  <si>
    <t>mandarin production, sorted and gradedZAmandarin, processing gradekg</t>
  </si>
  <si>
    <t>maneb productionGLOmanebkg</t>
  </si>
  <si>
    <t>maneb production</t>
  </si>
  <si>
    <t>maneb</t>
  </si>
  <si>
    <t>manganese concentrate productionGLOmanganese concentratekg</t>
  </si>
  <si>
    <t>manganese concentrate production</t>
  </si>
  <si>
    <t>manganese concentrate</t>
  </si>
  <si>
    <t>manganese dioxide productionGLOmanganese dioxidekg</t>
  </si>
  <si>
    <t>manganese dioxide production</t>
  </si>
  <si>
    <t>manganese dioxide</t>
  </si>
  <si>
    <t>manganese dioxide productionGLOmanganese sulfatekg</t>
  </si>
  <si>
    <t>manganese sulfate</t>
  </si>
  <si>
    <t>manganese productionRoWmanganesekg</t>
  </si>
  <si>
    <t>manganese production</t>
  </si>
  <si>
    <t>manganese</t>
  </si>
  <si>
    <t>manganese productionRERmanganesekg</t>
  </si>
  <si>
    <t>manganese sulfate productionGLOmanganese sulfatekg</t>
  </si>
  <si>
    <t>manganese sulfate production</t>
  </si>
  <si>
    <t>manganese(III) oxide productionCNmanganese(III) oxidekg</t>
  </si>
  <si>
    <t>manganese(III) oxide production</t>
  </si>
  <si>
    <t>manganese(III) oxide</t>
  </si>
  <si>
    <t>manganese(III) oxide productionRoWmanganese(III) oxidekg</t>
  </si>
  <si>
    <t>mango productionBRmangokg</t>
  </si>
  <si>
    <t>mango production</t>
  </si>
  <si>
    <t>mango</t>
  </si>
  <si>
    <t>mango productionRoWmangokg</t>
  </si>
  <si>
    <t>mango production, conditioned, heat treatmentBRmango, conditionedkg</t>
  </si>
  <si>
    <t>mango production, conditioned, heat treatment</t>
  </si>
  <si>
    <t>mango, conditioned</t>
  </si>
  <si>
    <t>mango production, conditioned, heat treatmentRoWmango, conditionedkg</t>
  </si>
  <si>
    <t>mango production, conditioned, wax treatmentBRmango, conditionedkg</t>
  </si>
  <si>
    <t>mango production, conditioned, wax treatment</t>
  </si>
  <si>
    <t>mango production, conditioned, wax treatmentRoWmango, conditionedkg</t>
  </si>
  <si>
    <t>mango seedling production, for plantingBRmango seedling, for plantingunit</t>
  </si>
  <si>
    <t>mango seedling production, for planting</t>
  </si>
  <si>
    <t>mango seedling, for planting</t>
  </si>
  <si>
    <t>mango seedling production, for plantingRoWmango seedling, for plantingunit</t>
  </si>
  <si>
    <t>manual dismantling of used electric passenger carGLOmanual dismantling of used electric passenger carunit</t>
  </si>
  <si>
    <t>manual dismantling of used electric passenger car</t>
  </si>
  <si>
    <t>manual dismantling of used electric scooterGLOmanual dismantling of electric scooterunit</t>
  </si>
  <si>
    <t>manual dismantling of used electric scooter</t>
  </si>
  <si>
    <t>manual dismantling of electric scooter</t>
  </si>
  <si>
    <t>manual dismantling of used passenger car with internal combustion engineGLOmanual dismantling of used passenger car with internal combustion engineunit</t>
  </si>
  <si>
    <t>manual dismantling of used passenger car with internal combustion engine</t>
  </si>
  <si>
    <t>manual treatment facility construction, waste electric and electronic equipmentGLOmanual treatment facility, waste electric and electronic equipmentunit</t>
  </si>
  <si>
    <t>manual treatment facility construction, waste electric and electronic equipment</t>
  </si>
  <si>
    <t>manual treatment facility, waste electric and electronic equipment</t>
  </si>
  <si>
    <t>manure, liquid, cattle, Recycled Content cut-offGLOmanure, liquid, cattlekg</t>
  </si>
  <si>
    <t>manure, liquid, cattle, Recycled Content cut-off</t>
  </si>
  <si>
    <t>manure, liquid, cattle</t>
  </si>
  <si>
    <t>manure, liquid, swine, Recycled Content cut-offGLOmanure, liquid, swinekg</t>
  </si>
  <si>
    <t>manure, liquid, swine, Recycled Content cut-off</t>
  </si>
  <si>
    <t>manure, liquid, swine</t>
  </si>
  <si>
    <t>manure, solid, cattle, Recycled Content cut-offGLOmanure, solid, cattlekg</t>
  </si>
  <si>
    <t>manure, solid, cattle, Recycled Content cut-off</t>
  </si>
  <si>
    <t>manure, solid, cattle</t>
  </si>
  <si>
    <t>marine electric motor constructionGLOmarine electric motorunit</t>
  </si>
  <si>
    <t>marine electric motor construction</t>
  </si>
  <si>
    <t>marine electric motor</t>
  </si>
  <si>
    <t>marine engine constructionGLOmarine engineunit</t>
  </si>
  <si>
    <t>marine engine construction</t>
  </si>
  <si>
    <t>marine engine</t>
  </si>
  <si>
    <t>market for 1,1-difluoroethane, HFC-152aGLO1,1-difluoroethane, HFC-152akg</t>
  </si>
  <si>
    <t>market for 1,1-difluoroethane, HFC-152a</t>
  </si>
  <si>
    <t>market for 1,1-dimethylcyclopentaneGLO1,1-dimethylcyclopentanekg</t>
  </si>
  <si>
    <t>market for 1,1-dimethylcyclopentane</t>
  </si>
  <si>
    <t>1,1-dimethylcyclopentane</t>
  </si>
  <si>
    <t>market for 1-butanolGLO1-butanolkg</t>
  </si>
  <si>
    <t>market for 1-butanol</t>
  </si>
  <si>
    <t>market for 1-methoxy-2-propanolGLO1-methoxy-2-propanolkg</t>
  </si>
  <si>
    <t>market for 1-methoxy-2-propanol</t>
  </si>
  <si>
    <t>market for 1-methylcyclopropeneGLO1-methylcyclopropenekg</t>
  </si>
  <si>
    <t>market for 1-methylcyclopropene</t>
  </si>
  <si>
    <t>market for 1-naphthylacetic acidGLO1-naphthylacetic acidkg</t>
  </si>
  <si>
    <t>market for 1-naphthylacetic acid</t>
  </si>
  <si>
    <t>market for 1-pentanolGLO1-pentanolkg</t>
  </si>
  <si>
    <t>market for 1-pentanol</t>
  </si>
  <si>
    <t>market for 1-propanolGLO1-propanolkg</t>
  </si>
  <si>
    <t>market for 1-propanol</t>
  </si>
  <si>
    <t>market for 2,3-dimethylbutanGLO2,3-dimethylbutankg</t>
  </si>
  <si>
    <t>market for 2,3-dimethylbutan</t>
  </si>
  <si>
    <t>2,3-dimethylbutan</t>
  </si>
  <si>
    <t>market for 2,4-di-tert-butylphenolGLO2,4-di-tert-butylphenolkg</t>
  </si>
  <si>
    <t>market for 2,4-di-tert-butylphenol</t>
  </si>
  <si>
    <t>market for 2,4-dichlorophenolGLO2,4-dichlorophenolkg</t>
  </si>
  <si>
    <t>market for 2,4-dichlorophenol</t>
  </si>
  <si>
    <t>market for 2,4-dichlorotolueneGLO2,4-dichlorotoluenekg</t>
  </si>
  <si>
    <t>market for 2,4-dichlorotoluene</t>
  </si>
  <si>
    <t>market for 2,4-dinitrotolueneGLO2,4-dinitrotoluenekg</t>
  </si>
  <si>
    <t>market for 2,4-dinitrotoluene</t>
  </si>
  <si>
    <t>market for 2,5-dimethylhexane-2,5-dihydroperoxideGLO2,5-dimethylhexane-2,5-dihydroperoxidekg</t>
  </si>
  <si>
    <t>market for 2,5-dimethylhexane-2,5-dihydroperoxide</t>
  </si>
  <si>
    <t>market for 2,6-di-tert-butylphenolGLO2,6-di-tert-butylphenolkg</t>
  </si>
  <si>
    <t>market for 2,6-di-tert-butylphenol</t>
  </si>
  <si>
    <t>market for 2-butanolRoW2-butanolkg</t>
  </si>
  <si>
    <t>market for 2-butanol</t>
  </si>
  <si>
    <t>market for 2-butanolRER2-butanolkg</t>
  </si>
  <si>
    <t>market for 2-cyclopentoneGLO2-cyclopentonekg</t>
  </si>
  <si>
    <t>market for 2-cyclopentone</t>
  </si>
  <si>
    <t>market for 2-methyl-1-butanolGLO2-methyl-1-butanolkg</t>
  </si>
  <si>
    <t>market for 2-methyl-1-butanol</t>
  </si>
  <si>
    <t>market for 2-methyl-2-butanolGLO2-methyl-2-butanolkg</t>
  </si>
  <si>
    <t>market for 2-methyl-2-butanol</t>
  </si>
  <si>
    <t>market for 2-methylpentaneGLO2-methylpentanekg</t>
  </si>
  <si>
    <t>market for 2-methylpentane</t>
  </si>
  <si>
    <t>2-methylpentane</t>
  </si>
  <si>
    <t>market for 2-nitroanilineGLO2-nitroanilinekg</t>
  </si>
  <si>
    <t>market for 2-nitroaniline</t>
  </si>
  <si>
    <t>market for 2-pyridinolGLO2-pyridinolkg</t>
  </si>
  <si>
    <t>market for 2-pyridinol</t>
  </si>
  <si>
    <t>market for 3-methyl-1-butanolGLO3-methyl-1-butanolkg</t>
  </si>
  <si>
    <t>market for 3-methyl-1-butanol</t>
  </si>
  <si>
    <t>market for 3-methyl-1-butyl acetateGLO3-methyl-1-butyl acetatekg</t>
  </si>
  <si>
    <t>market for 3-methyl-1-butyl acetate</t>
  </si>
  <si>
    <t>market for 3-methylpyridineRoW3-methylpyridinekg</t>
  </si>
  <si>
    <t>market for 3-methylpyridine</t>
  </si>
  <si>
    <t>market for 3-methylpyridineRER3-methylpyridinekg</t>
  </si>
  <si>
    <t>market for 4-methyl-2-pentanoneGLO4-methyl-2-pentanonekg</t>
  </si>
  <si>
    <t>market for 4-methyl-2-pentanone</t>
  </si>
  <si>
    <t>market for 4-tert-butylbenzaldehydeGLO4-tert-butylbenzaldehydekg</t>
  </si>
  <si>
    <t>market for 4-tert-butylbenzaldehyde</t>
  </si>
  <si>
    <t>market for 4-tert-butyltolueneRoW4-tert-butyltoluenekg</t>
  </si>
  <si>
    <t>market for 4-tert-butyltoluene</t>
  </si>
  <si>
    <t>market for 4-tert-butyltolueneRER4-tert-butyltoluenekg</t>
  </si>
  <si>
    <t>market for 6-benzyladenineGLO6-benzyladeninekg</t>
  </si>
  <si>
    <t>market for 6-benzyladenine</t>
  </si>
  <si>
    <t>market for C3 hydrocarbon mixtureGLOC3 hydrocarbon mixturekg</t>
  </si>
  <si>
    <t>market for C3 hydrocarbon mixture</t>
  </si>
  <si>
    <t>market for DTPA, diethylenetriaminepentaacetic acidRoWDTPA, diethylenetriaminepentaacetic acidkg</t>
  </si>
  <si>
    <t>market for DTPA, diethylenetriaminepentaacetic acid</t>
  </si>
  <si>
    <t>market for DTPA, diethylenetriaminepentaacetic acidRERDTPA, diethylenetriaminepentaacetic acidkg</t>
  </si>
  <si>
    <t>market for Distiller's Dried Grains with SolublesGLODistiller's Dried Grains with Solubleskg</t>
  </si>
  <si>
    <t>market for Distiller's Dried Grains with Solubles</t>
  </si>
  <si>
    <t>market for EDTA, ethylenediaminetetraacetic acidGLOEDTA, ethylenediaminetetraacetic acidkg</t>
  </si>
  <si>
    <t>market for EDTA, ethylenediaminetetraacetic acid</t>
  </si>
  <si>
    <t>market for EUR-flat palletRoWEUR-flat palletunit</t>
  </si>
  <si>
    <t>market for EUR-flat pallet</t>
  </si>
  <si>
    <t>market for EUR-flat palletREREUR-flat palletunit</t>
  </si>
  <si>
    <t>market for H3PO4 purification residueGLOH3PO4 purification residuekg</t>
  </si>
  <si>
    <t>market for H3PO4 purification residue</t>
  </si>
  <si>
    <t>H3PO4 purification residue</t>
  </si>
  <si>
    <t>market for MOX fuel element, for light water reactorGLOMOX fuel element, for light water reactorkg</t>
  </si>
  <si>
    <t>market for MOX fuel element, for light water reactor</t>
  </si>
  <si>
    <t>market for N,N-dimethylformamideGLON,N-dimethylformamidekg</t>
  </si>
  <si>
    <t>market for N,N-dimethylformamide</t>
  </si>
  <si>
    <t>market for N-methyl-2-pyrrolidoneGLON-methyl-2-pyrrolidonekg</t>
  </si>
  <si>
    <t>market for N-methyl-2-pyrrolidone</t>
  </si>
  <si>
    <t>market for N2O retained, by regenerative thermal oxidationGLON2O retained, by regenerative thermal oxidationkg</t>
  </si>
  <si>
    <t>market for N2O retained, by regenerative thermal oxidation</t>
  </si>
  <si>
    <t>N2O retained, by regenerative thermal oxidation</t>
  </si>
  <si>
    <t>market for NCA hydroxideCNNCA hydroxidekg</t>
  </si>
  <si>
    <t>market for NCA hydroxide</t>
  </si>
  <si>
    <t>market for NCA hydroxideRoWNCA hydroxidekg</t>
  </si>
  <si>
    <t>market for NCA oxideCNNCA oxidekg</t>
  </si>
  <si>
    <t>market for NCA oxide</t>
  </si>
  <si>
    <t>market for NCA oxideRoWNCA oxidekg</t>
  </si>
  <si>
    <t>market for NMC111 hydroxideCNNMC111 hydroxidekg</t>
  </si>
  <si>
    <t>market for NMC111 hydroxide</t>
  </si>
  <si>
    <t>market for NMC111 hydroxideRoWNMC111 hydroxidekg</t>
  </si>
  <si>
    <t>market for NMC111 oxideCNNMC111 oxidekg</t>
  </si>
  <si>
    <t>market for NMC111 oxide</t>
  </si>
  <si>
    <t>market for NMC111 oxideRoWNMC111 oxidekg</t>
  </si>
  <si>
    <t>market for NMC811 hydroxideCNNMC811 hydroxidekg</t>
  </si>
  <si>
    <t>market for NMC811 hydroxide</t>
  </si>
  <si>
    <t>market for NMC811 hydroxideRoWNMC811 hydroxidekg</t>
  </si>
  <si>
    <t>market for NMC811 oxideCNNMC811 oxidekg</t>
  </si>
  <si>
    <t>market for NMC811 oxide</t>
  </si>
  <si>
    <t>market for NMC811 oxideRoWNMC811 oxidekg</t>
  </si>
  <si>
    <t>market for NOx retained, by selective catalytic reductionGLONOx retained, by selective catalytic reductionkg</t>
  </si>
  <si>
    <t>market for NOx retained, by selective catalytic reduction</t>
  </si>
  <si>
    <t>NOx retained, by selective catalytic reduction</t>
  </si>
  <si>
    <t>market for NPK (15-15-15) fertiliserCNNPK (15-15-15) fertiliserkg</t>
  </si>
  <si>
    <t>market for NPK (15-15-15) fertiliser</t>
  </si>
  <si>
    <t>market for NPK (15-15-15) fertiliserRoWNPK (15-15-15) fertiliserkg</t>
  </si>
  <si>
    <t>market for NPK (15-15-15) fertiliserRERNPK (15-15-15) fertiliserkg</t>
  </si>
  <si>
    <t>market for NPK (15-15-15) fertiliserRNANPK (15-15-15) fertiliserkg</t>
  </si>
  <si>
    <t>market for NPK (26-15-15) fertiliserCNNPK (26-15-15) fertiliserkg</t>
  </si>
  <si>
    <t>market for NPK (26-15-15) fertiliser</t>
  </si>
  <si>
    <t>market for NPK (26-15-15) fertiliserRoWNPK (26-15-15) fertiliserkg</t>
  </si>
  <si>
    <t>market for NPK (26-15-15) fertiliserRERNPK (26-15-15) fertiliserkg</t>
  </si>
  <si>
    <t>market for NPK (26-15-15) fertiliserRNANPK (26-15-15) fertiliserkg</t>
  </si>
  <si>
    <t>market for SOx retained, in hard coal flue gas desulfurisationRoWSOx retained, in hard coal flue gas desulfurisationkg</t>
  </si>
  <si>
    <t>market for SOx retained, in hard coal flue gas desulfurisation</t>
  </si>
  <si>
    <t>market for SOx retained, in hard coal flue gas desulfurisationRERSOx retained, in hard coal flue gas desulfurisationkg</t>
  </si>
  <si>
    <t>market for SOx retained, in lignite flue gas desulfurisationGLOSOx retained, in lignite flue gas desulfurisationkg</t>
  </si>
  <si>
    <t>market for SOx retained, in lignite flue gas desulfurisation</t>
  </si>
  <si>
    <t>market for [sulfonyl]urea-compoundGLO[sulfonyl]urea-compoundkg</t>
  </si>
  <si>
    <t>market for [sulfonyl]urea-compound</t>
  </si>
  <si>
    <t>market for [thio]carbamate-compoundGLO[thio]carbamate-compoundkg</t>
  </si>
  <si>
    <t>market for [thio]carbamate-compound</t>
  </si>
  <si>
    <t>market for absorption chiller, 100kWGLOabsorption chiller, 100kWunit</t>
  </si>
  <si>
    <t>market for absorption chiller, 100kW</t>
  </si>
  <si>
    <t>market for acetaldehydeGLOacetaldehydekg</t>
  </si>
  <si>
    <t>market for acetaldehyde</t>
  </si>
  <si>
    <t>market for acetamide-anillide-compound, unspecifiedGLOacetamide-anillide-compound, unspecifiedkg</t>
  </si>
  <si>
    <t>market for acetamide-anillide-compound, unspecified</t>
  </si>
  <si>
    <t>market for acetanilideGLOacetanilidekg</t>
  </si>
  <si>
    <t>market for acetanilide</t>
  </si>
  <si>
    <t>market for acetic acid, without water, in 98% solution stateGLOacetic acid, without water, in 98% solution statekg</t>
  </si>
  <si>
    <t>market for acetic acid, without water, in 98% solution state</t>
  </si>
  <si>
    <t>market for acetic anhydrideGLOacetic anhydridekg</t>
  </si>
  <si>
    <t>market for acetic anhydride</t>
  </si>
  <si>
    <t>market for acetoacetic acidGLOacetoacetic acidkg</t>
  </si>
  <si>
    <t>market for acetoacetic acid</t>
  </si>
  <si>
    <t>market for acetone cyanohydrinRoWacetone cyanohydrinkg</t>
  </si>
  <si>
    <t>market for acetone cyanohydrin</t>
  </si>
  <si>
    <t>market for acetone cyanohydrinRERacetone cyanohydrinkg</t>
  </si>
  <si>
    <t>market for acetone, liquidRoWacetone, liquidkg</t>
  </si>
  <si>
    <t>market for acetone, liquid</t>
  </si>
  <si>
    <t>market for acetone, liquidRERacetone, liquidkg</t>
  </si>
  <si>
    <t>market for acetonitrileGLOacetonitrilekg</t>
  </si>
  <si>
    <t>market for acetonitrile</t>
  </si>
  <si>
    <t>market for acetyl chlorideGLOacetyl chloridekg</t>
  </si>
  <si>
    <t>market for acetyl chloride</t>
  </si>
  <si>
    <t>market for acetyleneRoWacetylenekg</t>
  </si>
  <si>
    <t>market for acetylene</t>
  </si>
  <si>
    <t>market for acetyleneRERacetylenekg</t>
  </si>
  <si>
    <t>market for aclonifenGLOaclonifenkg</t>
  </si>
  <si>
    <t>market for aclonifen</t>
  </si>
  <si>
    <t>market for acroleinGLOacroleinkg</t>
  </si>
  <si>
    <t>market for acrolein</t>
  </si>
  <si>
    <t>market for acrylic acidRoWacrylic acidkg</t>
  </si>
  <si>
    <t>market for acrylic acid</t>
  </si>
  <si>
    <t>market for acrylic acidRERacrylic acidkg</t>
  </si>
  <si>
    <t>market for acrylic binder, with water, in 54% solution stateRoWacrylic binder, with water, in 54% solution statekg</t>
  </si>
  <si>
    <t>market for acrylic binder, with water, in 54% solution state</t>
  </si>
  <si>
    <t>market for acrylic binder, with water, in 54% solution stateRERacrylic binder, with water, in 54% solution statekg</t>
  </si>
  <si>
    <t>market for acrylic dispersion, with water, in 58% solutionRoWacrylic dispersion, with water, in 58% solution statekg</t>
  </si>
  <si>
    <t>market for acrylic dispersion, with water, in 58% solution</t>
  </si>
  <si>
    <t>market for acrylic dispersion, with water, in 58% solutionRERacrylic dispersion, with water, in 58% solution statekg</t>
  </si>
  <si>
    <t>market for acrylic fillerRoWacrylic fillerkg</t>
  </si>
  <si>
    <t>market for acrylic filler</t>
  </si>
  <si>
    <t>market for acrylic fillerRERacrylic fillerkg</t>
  </si>
  <si>
    <t>market for acrylic varnish, with water, in 53% solution stateRoWacrylic varnish, with water, in 53% solution statekg</t>
  </si>
  <si>
    <t>market for acrylic varnish, with water, in 53% solution state</t>
  </si>
  <si>
    <t>market for acrylic varnish, with water, in 53% solution stateRERacrylic varnish, with water, in 53% solution statekg</t>
  </si>
  <si>
    <t>market for acrylonitrileGLOacrylonitrilekg</t>
  </si>
  <si>
    <t>market for acrylonitrile</t>
  </si>
  <si>
    <t>market for acrylonitrile-butadiene-styrene copolymerGLOacrylonitrile-butadiene-styrene copolymerkg</t>
  </si>
  <si>
    <t>market for acrylonitrile-butadiene-styrene copolymer</t>
  </si>
  <si>
    <t>market for activated bentoniteGLOactivated bentonitekg</t>
  </si>
  <si>
    <t>market for activated bentonite</t>
  </si>
  <si>
    <t>market for activated carbon, granularGLOactivated carbon, granularkg</t>
  </si>
  <si>
    <t>market for activated carbon, granular</t>
  </si>
  <si>
    <t>market for activated silicaGLOactivated silicakg</t>
  </si>
  <si>
    <t>market for activated silica</t>
  </si>
  <si>
    <t>market for adhesive mortarGLOadhesive mortarkg</t>
  </si>
  <si>
    <t>market for adhesive mortar</t>
  </si>
  <si>
    <t>market for adhesive, for metalRoWadhesive, for metalkg</t>
  </si>
  <si>
    <t>market for adhesive, for metal</t>
  </si>
  <si>
    <t>market for adhesive, for metalRERadhesive, for metalkg</t>
  </si>
  <si>
    <t>market for adipic acidGLOadipic acidkg</t>
  </si>
  <si>
    <t>market for adipic acid</t>
  </si>
  <si>
    <t>market for adiponitrileRoWadiponitrilekg</t>
  </si>
  <si>
    <t>market for adiponitrile</t>
  </si>
  <si>
    <t>market for adiponitrileRERadiponitrilekg</t>
  </si>
  <si>
    <t>market for agricultural machinery, tillageGLOagricultural machinery, tillagekg</t>
  </si>
  <si>
    <t>market for agricultural machinery, tillage</t>
  </si>
  <si>
    <t>market for agricultural machinery, unspecifiedGLOagricultural machinery, unspecifiedkg</t>
  </si>
  <si>
    <t>market for agricultural machinery, unspecified</t>
  </si>
  <si>
    <t>market for agricultural trailerGLOagricultural trailerkg</t>
  </si>
  <si>
    <t>market for agricultural trailer</t>
  </si>
  <si>
    <t>market for air compressor, screw-type compressor, 300kWGLOair compressor, screw-type compressor, 300kWunit</t>
  </si>
  <si>
    <t>market for air compressor, screw-type compressor, 300kW</t>
  </si>
  <si>
    <t>market for air compressor, screw-type compressor, 4kWGLOair compressor, screw-type compressor, 4kWunit</t>
  </si>
  <si>
    <t>market for air compressor, screw-type compressor, 4kW</t>
  </si>
  <si>
    <t>market for air distribution terminal panel, steel, 120 m3/hGLOair distribution terminal panel, steel, 120 m3/hunit</t>
  </si>
  <si>
    <t>market for air distribution terminal panel, steel, 120 m3/h</t>
  </si>
  <si>
    <t>market for air filter, central unit, 600 m3/hGLOair filter, central unit, 600 m3/hunit</t>
  </si>
  <si>
    <t>market for air filter, central unit, 600 m3/h</t>
  </si>
  <si>
    <t>market for air filter, decentralized unit, 180-250 m3/hGLOair filter, decentralized unit, 180-250 m3/hunit</t>
  </si>
  <si>
    <t>market for air filter, decentralized unit, 180-250 m3/h</t>
  </si>
  <si>
    <t>market for air filter, decentralized unit, 250 m3/hGLOair filter, decentralized unit, 250 m3/hunit</t>
  </si>
  <si>
    <t>market for air filter, decentralized unit, 250 m3/h</t>
  </si>
  <si>
    <t>market for air filter, in exhaust air valveGLOair filter, in exhaust air valveunit</t>
  </si>
  <si>
    <t>market for air filter, in exhaust air valve</t>
  </si>
  <si>
    <t>market for air input/output unit, heat and power co-generation unit, 160kW electricalGLOair input/output unit, heat and power co-generation unit, 160kW electricalunit</t>
  </si>
  <si>
    <t>market for air input/output unit, heat and power co-generation unit, 160kW electrical</t>
  </si>
  <si>
    <t>market for air separation facilityGLOair separation facilityunit</t>
  </si>
  <si>
    <t>market for air separation facility</t>
  </si>
  <si>
    <t>market for aircraft, belly freight, long haulGLOaircraft, belly freight, long haulunit</t>
  </si>
  <si>
    <t>market for aircraft, belly freight, long haul</t>
  </si>
  <si>
    <t>market for aircraft, belly freight, medium haulGLOaircraft, belly freight, medium haulunit</t>
  </si>
  <si>
    <t>market for aircraft, belly freight, medium haul</t>
  </si>
  <si>
    <t>market for aircraft, belly freight, short haulGLOaircraft, belly freight, short haulunit</t>
  </si>
  <si>
    <t>market for aircraft, belly freight, short haul</t>
  </si>
  <si>
    <t>market for aircraft, belly freight, very short haulGLOaircraft, belly freight, very short haulunit</t>
  </si>
  <si>
    <t>market for aircraft, belly freight, very short haul</t>
  </si>
  <si>
    <t>market for aircraft, dedicated freight, long haulGLOaircraft, dedicated freight, long haulunit</t>
  </si>
  <si>
    <t>market for aircraft, dedicated freight, long haul</t>
  </si>
  <si>
    <t>market for aircraft, dedicated freight, medium haulGLOaircraft, dedicated freight, medium haulunit</t>
  </si>
  <si>
    <t>market for aircraft, dedicated freight, medium haul</t>
  </si>
  <si>
    <t>market for aircraft, dedicated freight, short haulGLOaircraft, dedicated freight, short haulunit</t>
  </si>
  <si>
    <t>market for aircraft, dedicated freight, short haul</t>
  </si>
  <si>
    <t>market for aircraft, dedicated freight, very short haulGLOaircraft, dedicated freight, very short haulunit</t>
  </si>
  <si>
    <t>market for aircraft, dedicated freight, very short haul</t>
  </si>
  <si>
    <t>market for aircraft, passenger, long haulGLOaircraft, passenger, long haulunit</t>
  </si>
  <si>
    <t>market for aircraft, passenger, long haul</t>
  </si>
  <si>
    <t>market for aircraft, passenger, medium haulGLOaircraft, passenger, medium haulunit</t>
  </si>
  <si>
    <t>market for aircraft, passenger, medium haul</t>
  </si>
  <si>
    <t>market for aircraft, passenger, short haulGLOaircraft, passenger, short haulunit</t>
  </si>
  <si>
    <t>market for aircraft, passenger, short haul</t>
  </si>
  <si>
    <t>market for aircraft, passenger, very short haulGLOaircraft, passenger, very short haulunit</t>
  </si>
  <si>
    <t>market for aircraft, passenger, very short haul</t>
  </si>
  <si>
    <t>market for airportGLOairportunit</t>
  </si>
  <si>
    <t>market for airport</t>
  </si>
  <si>
    <t>market for alfalfa-grass mixture, Swiss integrated productionCHalfalfa-grass mixture, Swiss integrated productionkg</t>
  </si>
  <si>
    <t>market for alfalfa-grass mixture, Swiss integrated production</t>
  </si>
  <si>
    <t>market for alfalfa-grass silageGLOalfalfa-grass silagekg</t>
  </si>
  <si>
    <t>market for alfalfa-grass silage</t>
  </si>
  <si>
    <t>market for alkyd paint, white, without solvent, in 60% solution stateRoWalkyd paint, white, without solvent, in 60% solution statekg</t>
  </si>
  <si>
    <t>market for alkyd paint, white, without solvent, in 60% solution state</t>
  </si>
  <si>
    <t>market for alkyd paint, white, without solvent, in 60% solution stateRERalkyd paint, white, without solvent, in 60% solution statekg</t>
  </si>
  <si>
    <t>market for alkyd paint, white, without water, in 60% solution stateRoWalkyd paint, white, without water, in 60% solution statekg</t>
  </si>
  <si>
    <t>market for alkyd paint, white, without water, in 60% solution state</t>
  </si>
  <si>
    <t>market for alkyd paint, white, without water, in 60% solution stateRERalkyd paint, white, without water, in 60% solution statekg</t>
  </si>
  <si>
    <t>market for alkyd resin, long oil, without solvent, in 70% white spirit solution stateRoWalkyd resin, long oil, without solvent, in 70% white spirit solution statekg</t>
  </si>
  <si>
    <t>market for alkyd resin, long oil, without solvent, in 70% white spirit solution state</t>
  </si>
  <si>
    <t>market for alkyd resin, long oil, without solvent, in 70% white spirit solution stateRERalkyd resin, long oil, without solvent, in 70% white spirit solution statekg</t>
  </si>
  <si>
    <t>market for alkyl sulphate (C12-14)GLOalkyl sulphate (C12-14)kg</t>
  </si>
  <si>
    <t>market for alkyl sulphate (C12-14)</t>
  </si>
  <si>
    <t>market for alkylbenzene sulfonate, linear, petrochemicalGLOalkylbenzene sulfonate, linear, petrochemicalkg</t>
  </si>
  <si>
    <t>market for alkylbenzene sulfonate, linear, petrochemical</t>
  </si>
  <si>
    <t>market for alkylbenzene, linearGLOalkylbenzene, linearkg</t>
  </si>
  <si>
    <t>market for alkylbenzene, linear</t>
  </si>
  <si>
    <t>market for alkylketene dimer sizing agent, for paper productionRoWalkylketene dimer sizing agent, for paper productionkg</t>
  </si>
  <si>
    <t>market for alkylketene dimer sizing agent, for paper production</t>
  </si>
  <si>
    <t>market for alkylketene dimer sizing agent, for paper productionRERalkylketene dimer sizing agent, for paper productionkg</t>
  </si>
  <si>
    <t>market for allyl chlorideRoWallyl chloridekg</t>
  </si>
  <si>
    <t>market for allyl chloride</t>
  </si>
  <si>
    <t>market for allyl chlorideRERallyl chloridekg</t>
  </si>
  <si>
    <t>market for almondGLOalmondkg</t>
  </si>
  <si>
    <t>market for almond</t>
  </si>
  <si>
    <t>market for alpha-naphtholGLOalpha-naphtholkg</t>
  </si>
  <si>
    <t>market for alpha-naphthol</t>
  </si>
  <si>
    <t>market for alpha-picolineGLOalpha-picolinekg</t>
  </si>
  <si>
    <t>market for alpha-picoline</t>
  </si>
  <si>
    <t>market for aluminium alloy, AlLiGLOaluminium alloy, AlLikg</t>
  </si>
  <si>
    <t>market for aluminium alloy, AlLi</t>
  </si>
  <si>
    <t>market for aluminium alloy, AlMg3GLOaluminium alloy, AlMg3kg</t>
  </si>
  <si>
    <t>market for aluminium alloy, AlMg3</t>
  </si>
  <si>
    <t>market for aluminium alloy, metal matrix compositeGLOaluminium alloy, metal matrix compositekg</t>
  </si>
  <si>
    <t>market for aluminium alloy, metal matrix composite</t>
  </si>
  <si>
    <t>market for aluminium around steel bi-metal stranded cable, 3x3.67mm external diameter wireGLOaluminium around steel bi-metal stranded cable, 3x3.67mm external diameter wirem</t>
  </si>
  <si>
    <t>market for aluminium around steel bi-metal stranded cable, 3x3.67mm external diameter wire</t>
  </si>
  <si>
    <t>market for aluminium around steel bi-metal wire, 3.67mm external diameterGLOaluminium around steel bi-metal wire, 3.67mm external diameterm</t>
  </si>
  <si>
    <t>market for aluminium around steel bi-metal wire, 3.67mm external diameter</t>
  </si>
  <si>
    <t>market for aluminium casting facilityGLOaluminium casting facilityunit</t>
  </si>
  <si>
    <t>market for aluminium casting facility</t>
  </si>
  <si>
    <t>market for aluminium chlorideGLOaluminium chloridekg</t>
  </si>
  <si>
    <t>market for aluminium chloride</t>
  </si>
  <si>
    <t>market for aluminium collector foil, for Li-ion batteryGLOaluminium collector foil, for Li-ion batterykg</t>
  </si>
  <si>
    <t>market for aluminium collector foil, for Li-ion battery</t>
  </si>
  <si>
    <t>market for aluminium electrolysis facilityGLOaluminium electrolysis facilityunit</t>
  </si>
  <si>
    <t>market for aluminium electrolysis facility</t>
  </si>
  <si>
    <t>market for aluminium fluorideGLOaluminium fluoridekg</t>
  </si>
  <si>
    <t>market for aluminium fluoride</t>
  </si>
  <si>
    <t>market for aluminium hydroxideGLOaluminium hydroxidekg</t>
  </si>
  <si>
    <t>market for aluminium hydroxide</t>
  </si>
  <si>
    <t>market for aluminium hydroxide factoryGLOaluminium hydroxide factoryunit</t>
  </si>
  <si>
    <t>market for aluminium hydroxide factory</t>
  </si>
  <si>
    <t>market for aluminium in car shredder residueCHaluminium in car shredder residuekg</t>
  </si>
  <si>
    <t>market for aluminium in car shredder residue</t>
  </si>
  <si>
    <t>aluminium in car shredder residue</t>
  </si>
  <si>
    <t>market for aluminium in car shredder residueRoWaluminium in car shredder residuekg</t>
  </si>
  <si>
    <t>market for aluminium melting furnaceGLOaluminium melting furnaceunit</t>
  </si>
  <si>
    <t>market for aluminium melting furnace</t>
  </si>
  <si>
    <t>market for aluminium oxide factoryGLOaluminium oxide factoryunit</t>
  </si>
  <si>
    <t>market for aluminium oxide factory</t>
  </si>
  <si>
    <t>market for aluminium oxide, metallurgicalRoWaluminium oxide, metallurgicalkg</t>
  </si>
  <si>
    <t>market for aluminium oxide, metallurgical</t>
  </si>
  <si>
    <t>market for aluminium oxide, metallurgicalIAI Area, EU27 &amp; EFTAaluminium oxide, metallurgicalkg</t>
  </si>
  <si>
    <t>market for aluminium oxide, non-metallurgicalRoWaluminium oxide, non-metallurgicalkg</t>
  </si>
  <si>
    <t>market for aluminium oxide, non-metallurgical</t>
  </si>
  <si>
    <t>market for aluminium oxide, non-metallurgicalIAI Area, EU27 &amp; EFTAaluminium oxide, non-metallurgicalkg</t>
  </si>
  <si>
    <t>market for aluminium removed by drilling, computer numerical controlledGLOaluminium removed by drilling, computer numerical controlledkg</t>
  </si>
  <si>
    <t>market for aluminium removed by drilling, computer numerical controlled</t>
  </si>
  <si>
    <t>market for aluminium removed by drilling, conventionalGLOaluminium removed by drilling, conventionalkg</t>
  </si>
  <si>
    <t>market for aluminium removed by drilling, conventional</t>
  </si>
  <si>
    <t>market for aluminium removed by milling, averageGLOaluminium removed by milling, averagekg</t>
  </si>
  <si>
    <t>market for aluminium removed by milling, average</t>
  </si>
  <si>
    <t>market for aluminium removed by milling, dressingGLOaluminium removed by milling, dressingkg</t>
  </si>
  <si>
    <t>market for aluminium removed by milling, dressing</t>
  </si>
  <si>
    <t>market for aluminium removed by milling, large partsGLOaluminium removed by milling, large partskg</t>
  </si>
  <si>
    <t>market for aluminium removed by milling, large parts</t>
  </si>
  <si>
    <t>market for aluminium removed by milling, small partsGLOaluminium removed by milling, small partskg</t>
  </si>
  <si>
    <t>market for aluminium removed by milling, small parts</t>
  </si>
  <si>
    <t>market for aluminium removed by turning, average, computer numerical controlledGLOaluminium removed by turning, average, computer numerical controlledkg</t>
  </si>
  <si>
    <t>market for aluminium removed by turning, average, computer numerical controlled</t>
  </si>
  <si>
    <t>market for aluminium removed by turning, average, conventionalGLOaluminium removed by turning, average, conventionalkg</t>
  </si>
  <si>
    <t>market for aluminium removed by turning, average, conventional</t>
  </si>
  <si>
    <t>market for aluminium removed by turning, primarily dressing, computer numerical controlledGLOaluminium removed by turning, primarily dressing, computer numerical controlledkg</t>
  </si>
  <si>
    <t>market for aluminium removed by turning, primarily dressing, computer numerical controlled</t>
  </si>
  <si>
    <t>market for aluminium removed by turning, primarily dressing, conventionalGLOaluminium removed by turning, primarily dressing, conventionalkg</t>
  </si>
  <si>
    <t>market for aluminium removed by turning, primarily dressing, conventional</t>
  </si>
  <si>
    <t>market for aluminium removed by turning, primarily roughing, computer numerical controlledGLOaluminium removed by turning, primarily roughing, computer numerical controlledkg</t>
  </si>
  <si>
    <t>market for aluminium removed by turning, primarily roughing, computer numerical controlled</t>
  </si>
  <si>
    <t>market for aluminium removed by turning, primarily roughing, conventionalGLOaluminium removed by turning, primarily roughing, conventionalkg</t>
  </si>
  <si>
    <t>market for aluminium removed by turning, primarily roughing, conventional</t>
  </si>
  <si>
    <t>market for aluminium scrap, newRoWaluminium scrap, newkg</t>
  </si>
  <si>
    <t>market for aluminium scrap, new</t>
  </si>
  <si>
    <t>market for aluminium scrap, newRERaluminium scrap, newkg</t>
  </si>
  <si>
    <t>market for aluminium scrap, post-consumerGLOaluminium scrap, post-consumerkg</t>
  </si>
  <si>
    <t>market for aluminium scrap, post-consumer</t>
  </si>
  <si>
    <t>market for aluminium scrap, post-consumer, prepared for meltingGLOaluminium scrap, post-consumer, prepared for meltingkg</t>
  </si>
  <si>
    <t>market for aluminium scrap, post-consumer, prepared for melting</t>
  </si>
  <si>
    <t>market for aluminium sulfate, powderRoWaluminium sulfate, powderkg</t>
  </si>
  <si>
    <t>market for aluminium sulfate, powder</t>
  </si>
  <si>
    <t>market for aluminium sulfate, powderRERaluminium sulfate, powderkg</t>
  </si>
  <si>
    <t>market for aluminium sulfate, without water, in 4.33% aluminium solution stateGLOaluminium sulfate, without water, in 4.33% aluminium solution statekg</t>
  </si>
  <si>
    <t>market for aluminium sulfate, without water, in 4.33% aluminium solution state</t>
  </si>
  <si>
    <t>market for aluminium, cast alloyGLOaluminium, cast alloykg</t>
  </si>
  <si>
    <t>market for aluminium, cast alloy</t>
  </si>
  <si>
    <t>market for aluminium, in mixed metal scrapCHaluminium, in mixed metal scrapkg</t>
  </si>
  <si>
    <t>market for aluminium, in mixed metal scrap</t>
  </si>
  <si>
    <t>market for aluminium, in mixed metal scrapEurope without Switzerlandaluminium, in mixed metal scrapkg</t>
  </si>
  <si>
    <t>market for aluminium, in mixed metal scrapRoWaluminium, in mixed metal scrapkg</t>
  </si>
  <si>
    <t>market for aluminium, primary, cast alloy slab from continuous castingGLOaluminium, primary, cast alloy slab from continuous castingkg</t>
  </si>
  <si>
    <t>market for aluminium, primary, cast alloy slab from continuous casting</t>
  </si>
  <si>
    <t>market for aluminium, primary, ingotRoWaluminium, primary, ingotkg</t>
  </si>
  <si>
    <t>market for aluminium, primary, ingot</t>
  </si>
  <si>
    <t>market for aluminium, primary, ingotIAI Area, EU27 &amp; EFTAaluminium, primary, ingotkg</t>
  </si>
  <si>
    <t>market for aluminium, primary, ingotIAI Area, North Americaaluminium, primary, ingotkg</t>
  </si>
  <si>
    <t>market for aluminium, primary, liquidGLOaluminium, primary, liquidkg</t>
  </si>
  <si>
    <t>market for aluminium, primary, liquid</t>
  </si>
  <si>
    <t>market for aluminium, wrought alloyGLOaluminium, wrought alloykg</t>
  </si>
  <si>
    <t>market for aluminium, wrought alloy</t>
  </si>
  <si>
    <t>market for amidosulfuronGLOamidosulfuronkg</t>
  </si>
  <si>
    <t>market for amidosulfuron</t>
  </si>
  <si>
    <t>market for amine oxideGLOamine oxidekg</t>
  </si>
  <si>
    <t>market for amine oxide</t>
  </si>
  <si>
    <t>market for aminopyridineRoWaminopyridinekg</t>
  </si>
  <si>
    <t>market for aminopyridine</t>
  </si>
  <si>
    <t>market for aminopyridineRERaminopyridinekg</t>
  </si>
  <si>
    <t>market for ammonia, anhydrous, liquidCNammonia, anhydrous, liquidkg</t>
  </si>
  <si>
    <t>market for ammonia, anhydrous, liquid</t>
  </si>
  <si>
    <t>market for ammonia, anhydrous, liquidRAFammonia, anhydrous, liquidkg</t>
  </si>
  <si>
    <t>market for ammonia, anhydrous, liquidRERammonia, anhydrous, liquidkg</t>
  </si>
  <si>
    <t>market for ammonia, anhydrous, liquidRLAammonia, anhydrous, liquidkg</t>
  </si>
  <si>
    <t>market for ammonia, anhydrous, liquidRNAammonia, anhydrous, liquidkg</t>
  </si>
  <si>
    <t>market for ammonia, anhydrous, liquidRoWammonia, anhydrous, liquidkg</t>
  </si>
  <si>
    <t>market for ammonia, anhydrous, liquidSASammonia, anhydrous, liquidkg</t>
  </si>
  <si>
    <t>market for ammonia, anhydrous, liquidUN-OCEANIAammonia, anhydrous, liquidkg</t>
  </si>
  <si>
    <t>market for ammonia, anhydrous, liquidUN-SEASIAammonia, anhydrous, liquidkg</t>
  </si>
  <si>
    <t>market for ammonium bicarbonateRoWammonium bicarbonatekg</t>
  </si>
  <si>
    <t>market for ammonium bicarbonate</t>
  </si>
  <si>
    <t>market for ammonium bicarbonateRERammonium bicarbonatekg</t>
  </si>
  <si>
    <t>market for ammonium carbonateRoWammonium carbonatekg</t>
  </si>
  <si>
    <t>market for ammonium carbonate</t>
  </si>
  <si>
    <t>market for ammonium carbonateRERammonium carbonatekg</t>
  </si>
  <si>
    <t>market for ammonium chlorideGLOammonium chloridekg</t>
  </si>
  <si>
    <t>market for ammonium chloride</t>
  </si>
  <si>
    <t>market for ammonium nitrateCNammonium nitratekg</t>
  </si>
  <si>
    <t>market for ammonium nitrate</t>
  </si>
  <si>
    <t>market for ammonium nitrateRoWammonium nitratekg</t>
  </si>
  <si>
    <t>market for ammonium nitrateRERammonium nitratekg</t>
  </si>
  <si>
    <t>market for ammonium nitrateRNAammonium nitratekg</t>
  </si>
  <si>
    <t>market for ammonium nitrate phosphateCNammonium nitrate phosphatekg</t>
  </si>
  <si>
    <t>market for ammonium nitrate phosphate</t>
  </si>
  <si>
    <t>market for ammonium nitrate phosphateRoWammonium nitrate phosphatekg</t>
  </si>
  <si>
    <t>market for ammonium nitrate phosphateRERammonium nitrate phosphatekg</t>
  </si>
  <si>
    <t>market for ammonium nitrate phosphateRNAammonium nitrate phosphatekg</t>
  </si>
  <si>
    <t>market for ammonium nitriteGLOammonium nitritekg</t>
  </si>
  <si>
    <t>market for ammonium nitrite</t>
  </si>
  <si>
    <t>market for ammonium paratungstateGLOammonium paratungstatekg</t>
  </si>
  <si>
    <t>market for ammonium paratungstate</t>
  </si>
  <si>
    <t>market for ammonium sulfateRoWammonium sulfatekg</t>
  </si>
  <si>
    <t>market for ammonium sulfate</t>
  </si>
  <si>
    <t>market for ammonium sulfateRERammonium sulfatekg</t>
  </si>
  <si>
    <t>market for ammonium thiocyanateGLOammonium thiocyanatekg</t>
  </si>
  <si>
    <t>market for ammonium thiocyanate</t>
  </si>
  <si>
    <t>market for anaerobic digestion plant, agriculturalGLOanaerobic digestion plant, agriculturalunit</t>
  </si>
  <si>
    <t>market for anaerobic digestion plant, agricultural</t>
  </si>
  <si>
    <t>market for anaerobic digestion plant, agriculture, with methane recoveryGLOanaerobic digestion plant, agriculture, with methane recoveryunit</t>
  </si>
  <si>
    <t>market for anaerobic digestion plant, agriculture, with methane recovery</t>
  </si>
  <si>
    <t>market for anaerobic digestion plant, for biowasteGLOanaerobic digestion plant, for biowasteunit</t>
  </si>
  <si>
    <t>market for anaerobic digestion plant, for biowaste</t>
  </si>
  <si>
    <t>market for anaerobic digestion plant, for sewage sludgeGLOanaerobic digestion plant, for sewage sludgeunit</t>
  </si>
  <si>
    <t>market for anaerobic digestion plant, for sewage sludge</t>
  </si>
  <si>
    <t>market for anhydriteRoWanhydritekg</t>
  </si>
  <si>
    <t>market for anhydrite</t>
  </si>
  <si>
    <t>market for anhydriteRERanhydritekg</t>
  </si>
  <si>
    <t>market for anhydrite floorGLOanhydrite floorkg</t>
  </si>
  <si>
    <t>market for anhydrite floor</t>
  </si>
  <si>
    <t>market for anhydrite rockCHanhydrite rockkg</t>
  </si>
  <si>
    <t>market for anhydrite rock</t>
  </si>
  <si>
    <t>market for anhydrite rockRoWanhydrite rockkg</t>
  </si>
  <si>
    <t>market for anhydrite, burnedGLOanhydrite, burnedkg</t>
  </si>
  <si>
    <t>market for anhydrite, burned</t>
  </si>
  <si>
    <t>market for anilineRoWanilinekg</t>
  </si>
  <si>
    <t>market for aniline</t>
  </si>
  <si>
    <t>market for anilineRERanilinekg</t>
  </si>
  <si>
    <t>market for anionic resinRoWanionic resinkg</t>
  </si>
  <si>
    <t>market for anionic resin</t>
  </si>
  <si>
    <t>market for anionic resinRERanionic resinkg</t>
  </si>
  <si>
    <t>market for anode factoryGLOanode factoryunit</t>
  </si>
  <si>
    <t>market for anode factory</t>
  </si>
  <si>
    <t>market for anode refineryGLOanode refineryunit</t>
  </si>
  <si>
    <t>market for anode refinery</t>
  </si>
  <si>
    <t>market for anode slime from electrorefining of copper, anodeGLOanode slime from electrorefining of copper, anodekg</t>
  </si>
  <si>
    <t>market for anode slime from electrorefining of copper, anode</t>
  </si>
  <si>
    <t>market for anode, for metal electrolysisGLOanode, for metal electrolysiskg</t>
  </si>
  <si>
    <t>market for anode, for metal electrolysis</t>
  </si>
  <si>
    <t>market for anode, graphite, for Li-ion batteryCNanode, graphite, for Li-ion batterykg</t>
  </si>
  <si>
    <t>market for anode, graphite, for Li-ion battery</t>
  </si>
  <si>
    <t>market for anode, graphite, for Li-ion batteryRoWanode, graphite, for Li-ion batterykg</t>
  </si>
  <si>
    <t>market for anode, paste, for aluminium electrolysisGLOanode, paste, for aluminium electrolysiskg</t>
  </si>
  <si>
    <t>market for anode, paste, for aluminium electrolysis</t>
  </si>
  <si>
    <t>market for anode, prebake, for aluminium electrolysisGLOanode, prebake, for aluminium electrolysiskg</t>
  </si>
  <si>
    <t>market for anode, prebake, for aluminium electrolysis</t>
  </si>
  <si>
    <t>market for anode, silicon coated graphite, for Li-ion batteryCNanode, silicon coated graphite, for Li-ion batterykg</t>
  </si>
  <si>
    <t>market for anode, silicon coated graphite, for Li-ion battery</t>
  </si>
  <si>
    <t>market for anode, silicon coated graphite, for Li-ion batteryRoWanode, silicon coated graphite, for Li-ion batterykg</t>
  </si>
  <si>
    <t>market for anodising, aluminium sheetGLOanodising, aluminium sheetm2</t>
  </si>
  <si>
    <t>market for anodising, aluminium sheet</t>
  </si>
  <si>
    <t>market for anthranilic acidGLOanthranilic acidkg</t>
  </si>
  <si>
    <t>market for anthranilic acid</t>
  </si>
  <si>
    <t>market for anthraquinoneGLOanthraquinonekg</t>
  </si>
  <si>
    <t>market for anthraquinone</t>
  </si>
  <si>
    <t>market for anti-reflex-coating, etching, solar glassGLOanti-reflex-coating, etching, solar glassm2</t>
  </si>
  <si>
    <t>market for anti-reflex-coating, etching, solar glass</t>
  </si>
  <si>
    <t>market for antifouling paint emissionsGLOantifouling paint emissionskg</t>
  </si>
  <si>
    <t>market for antifouling paint emissions</t>
  </si>
  <si>
    <t>antifouling paint emissions</t>
  </si>
  <si>
    <t>market for antimonyGLOantimonykg</t>
  </si>
  <si>
    <t>market for antimony</t>
  </si>
  <si>
    <t>market for antimony slag, desulfurisedGLOantimony slag, desulfurisedkg</t>
  </si>
  <si>
    <t>market for antimony slag, desulfurised</t>
  </si>
  <si>
    <t>antimony slag, desulfurised</t>
  </si>
  <si>
    <t>market for antimony slag, water-quenchedGLOantimony slag, water-quenchedkg</t>
  </si>
  <si>
    <t>market for antimony slag, water-quenched</t>
  </si>
  <si>
    <t>antimony slag, water-quenched</t>
  </si>
  <si>
    <t>market for appleGLOapplekg</t>
  </si>
  <si>
    <t>market for apple</t>
  </si>
  <si>
    <t>market for application of plant protection product, by field sprayerGLOapplication of plant protection product, by field sprayerha</t>
  </si>
  <si>
    <t>market for application of plant protection product, by field sprayer</t>
  </si>
  <si>
    <t>market for apricotGLOapricotkg</t>
  </si>
  <si>
    <t>market for apricot</t>
  </si>
  <si>
    <t>market for argon, crude, liquidGLOargon, crude, liquidkg</t>
  </si>
  <si>
    <t>market for argon, crude, liquid</t>
  </si>
  <si>
    <t>market for argon, liquidRoWargon, liquidkg</t>
  </si>
  <si>
    <t>market for argon, liquid</t>
  </si>
  <si>
    <t>market for argon, liquidRERargon, liquidkg</t>
  </si>
  <si>
    <t>market for arsineGLOarsinekg</t>
  </si>
  <si>
    <t>market for arsine</t>
  </si>
  <si>
    <t>market for asbestos, crysotile typeGLOasbestos, crysotile typekg</t>
  </si>
  <si>
    <t>market for asbestos, crysotile type</t>
  </si>
  <si>
    <t>market for ascorbic acidGLOascorbic acidkg</t>
  </si>
  <si>
    <t>market for ascorbic acid</t>
  </si>
  <si>
    <t>market for ash from deinking sludgeCHash from deinking sludgekg</t>
  </si>
  <si>
    <t>market for ash from deinking sludge</t>
  </si>
  <si>
    <t>ash from deinking sludge</t>
  </si>
  <si>
    <t>market for ash from deinking sludgeRoWash from deinking sludgekg</t>
  </si>
  <si>
    <t>market for ash from paper production sludgeCHash from paper production sludgekg</t>
  </si>
  <si>
    <t>market for ash from paper production sludge</t>
  </si>
  <si>
    <t>ash from paper production sludge</t>
  </si>
  <si>
    <t>market for ash from paper production sludgeEurope without Switzerlandash from paper production sludgekg</t>
  </si>
  <si>
    <t>market for ash from paper production sludgeRoWash from paper production sludgekg</t>
  </si>
  <si>
    <t>market for ash, from combustion of bagasse from sugarcaneGLOash, from combustion of bagasse from sugarcanekg</t>
  </si>
  <si>
    <t>market for ash, from combustion of bagasse from sugarcane</t>
  </si>
  <si>
    <t>market for ash, from combustion of strawGLOash, from combustion of strawkg</t>
  </si>
  <si>
    <t>market for ash, from combustion of straw</t>
  </si>
  <si>
    <t>market for asparagus seedling, for plantingGLOasparagus seedling, for plantingunit</t>
  </si>
  <si>
    <t>market for asparagus seedling, for planting</t>
  </si>
  <si>
    <t>market for assembly of generator and motor, auxilliaries and energy use, for mini CHP plantGLOassembly of generator and motor, auxilliaries and energy use, for mini CHP plantunit</t>
  </si>
  <si>
    <t>market for assembly of generator and motor, auxilliaries and energy use, for mini CHP plant</t>
  </si>
  <si>
    <t>market for assembly of generator and motor, auxilliaries and energy use, heat and power co-generation unit, 160kWGLOassembly of generator and motor, auxilliaries and energy use, heat and power co-generation unit, 160kW electricalunit</t>
  </si>
  <si>
    <t>market for assembly of generator and motor, auxilliaries and energy use, heat and power co-generation unit, 160kW</t>
  </si>
  <si>
    <t>market for assembly of liquid crystal display, auxilliaries and energy useGLOassembly of liquid crystal display, auxilliaries and energy usekg</t>
  </si>
  <si>
    <t>market for assembly of liquid crystal display, auxilliaries and energy use</t>
  </si>
  <si>
    <t>market for atrazineGLOatrazinekg</t>
  </si>
  <si>
    <t>market for atrazine</t>
  </si>
  <si>
    <t>market for aubergineGLOauberginekg</t>
  </si>
  <si>
    <t>market for aubergine</t>
  </si>
  <si>
    <t>market for autoclaved aerated concrete blockCHautoclaved aerated concrete blockkg</t>
  </si>
  <si>
    <t>market for autoclaved aerated concrete block</t>
  </si>
  <si>
    <t>market for autoclaved aerated concrete blockRoWautoclaved aerated concrete blockkg</t>
  </si>
  <si>
    <t>market for autoclaved aerated concrete blockINautoclaved aerated concrete blockkg</t>
  </si>
  <si>
    <t>market for auxiliary heating unit, electric, 5kWGLOauxiliary heating unit, electric, 5kWunit</t>
  </si>
  <si>
    <t>market for auxiliary heating unit, electric, 5kW</t>
  </si>
  <si>
    <t>market for average incineration residueCHaverage incineration residuekg</t>
  </si>
  <si>
    <t>market for average incineration residue</t>
  </si>
  <si>
    <t>average incineration residue</t>
  </si>
  <si>
    <t>market for average incineration residueRoWaverage incineration residuekg</t>
  </si>
  <si>
    <t>market for avocadoGLOavocadokg</t>
  </si>
  <si>
    <t>market for avocado</t>
  </si>
  <si>
    <t>market for azodicarbonamideGLOazodicarbonamidekg</t>
  </si>
  <si>
    <t>market for azodicarbonamide</t>
  </si>
  <si>
    <t>market for backlight, for liquid crystal displayGLObacklight, for liquid crystal displaykg</t>
  </si>
  <si>
    <t>market for backlight, for liquid crystal display</t>
  </si>
  <si>
    <t>market for bagasse, from sugarcaneBRbagasse, from sugarcanekg</t>
  </si>
  <si>
    <t>market for bagasse, from sugarcane</t>
  </si>
  <si>
    <t>bagasse, from sugarcane</t>
  </si>
  <si>
    <t>market for bagasse, from sugarcaneCObagasse, from sugarcanekg</t>
  </si>
  <si>
    <t>market for bagasse, from sugarcaneRoWbagasse, from sugarcanekg</t>
  </si>
  <si>
    <t>market for bagasse, from sweet sorghumGLObagasse, from sweet sorghumkg</t>
  </si>
  <si>
    <t>market for bagasse, from sweet sorghum</t>
  </si>
  <si>
    <t>market for bale loadingGLObale loadingunit</t>
  </si>
  <si>
    <t>market for bale loading</t>
  </si>
  <si>
    <t>market for balingGLObalingunit</t>
  </si>
  <si>
    <t>market for baling</t>
  </si>
  <si>
    <t>market for bamboo culmBRbamboo culmkg</t>
  </si>
  <si>
    <t>market for bamboo culm</t>
  </si>
  <si>
    <t>market for bamboo culmCNbamboo culmkg</t>
  </si>
  <si>
    <t>market for bamboo culmCObamboo culmkg</t>
  </si>
  <si>
    <t>market for bamboo culmRoWbamboo culmkg</t>
  </si>
  <si>
    <t>market for bamboo culmPHbamboo culmkg</t>
  </si>
  <si>
    <t>market for bamboo poleBRbamboo polekg</t>
  </si>
  <si>
    <t>market for bamboo pole</t>
  </si>
  <si>
    <t>market for bamboo poleCNbamboo polekg</t>
  </si>
  <si>
    <t>market for bamboo poleCObamboo polekg</t>
  </si>
  <si>
    <t>market for bamboo poleRoWbamboo polekg</t>
  </si>
  <si>
    <t>market for bamboo polePHbamboo polekg</t>
  </si>
  <si>
    <t>market for bananaGLObananakg</t>
  </si>
  <si>
    <t>market for banana</t>
  </si>
  <si>
    <t>market for bargeGLObargeunit</t>
  </si>
  <si>
    <t>market for barge</t>
  </si>
  <si>
    <t>market for barge tankerGLObarge tankerunit</t>
  </si>
  <si>
    <t>market for barge tanker</t>
  </si>
  <si>
    <t>market for bariteGLObaritekg</t>
  </si>
  <si>
    <t>market for barite</t>
  </si>
  <si>
    <t>market for barium carbonateGLObarium carbonatekg</t>
  </si>
  <si>
    <t>market for barium carbonate</t>
  </si>
  <si>
    <t>market for barium hydroxideGLObarium hydroxidekg</t>
  </si>
  <si>
    <t>market for barium hydroxide</t>
  </si>
  <si>
    <t>market for barium oxideGLObarium oxidekg</t>
  </si>
  <si>
    <t>market for barium oxide</t>
  </si>
  <si>
    <t>market for barium sulfideGLObarium sulfidekg</t>
  </si>
  <si>
    <t>market for barium sulfide</t>
  </si>
  <si>
    <t>market for barkGLObarkkg</t>
  </si>
  <si>
    <t>market for bark</t>
  </si>
  <si>
    <t>market for bark chips, wet, measured as dry massCA-QCbark chips, wet, measured as dry masskg</t>
  </si>
  <si>
    <t>market for bark chips, wet, measured as dry mass</t>
  </si>
  <si>
    <t>market for bark chips, wet, measured as dry massCHbark chips, wet, measured as dry masskg</t>
  </si>
  <si>
    <t>market for bark chips, wet, measured as dry massEurope without Switzerlandbark chips, wet, measured as dry masskg</t>
  </si>
  <si>
    <t>market for bark chips, wet, measured as dry massRoWbark chips, wet, measured as dry masskg</t>
  </si>
  <si>
    <t>market for barley grainGLObarley grainkg</t>
  </si>
  <si>
    <t>market for barley grain</t>
  </si>
  <si>
    <t>market for barley grain, Swiss integrated productionCHbarley grain, Swiss integrated productionkg</t>
  </si>
  <si>
    <t>market for barley grain, Swiss integrated production</t>
  </si>
  <si>
    <t>market for barley grain, feedGLObarley grain, feedkg</t>
  </si>
  <si>
    <t>market for barley grain, feed</t>
  </si>
  <si>
    <t>market for barley grain, feed, Swiss integrated productionCHbarley grain, feed, Swiss integrated productionkg</t>
  </si>
  <si>
    <t>market for barley grain, feed, Swiss integrated production</t>
  </si>
  <si>
    <t>market for barley grain, feed, organicGLObarley grain, feed, organickg</t>
  </si>
  <si>
    <t>market for barley grain, feed, organic</t>
  </si>
  <si>
    <t>market for barley grain, organicGLObarley grain, organickg</t>
  </si>
  <si>
    <t>market for barley grain, organic</t>
  </si>
  <si>
    <t>market for barley seed, Swiss integrated production, for sowingCHbarley seed, Swiss integrated production, for sowingkg</t>
  </si>
  <si>
    <t>market for barley seed, Swiss integrated production, for sowing</t>
  </si>
  <si>
    <t>market for barley seed, for sowingGLObarley seed, for sowingkg</t>
  </si>
  <si>
    <t>market for barley seed, for sowing</t>
  </si>
  <si>
    <t>market for barley seed, organic, for sowingGLObarley seed, organic, for sowingkg</t>
  </si>
  <si>
    <t>market for barley seed, organic, for sowing</t>
  </si>
  <si>
    <t>market for basaltGLObasaltkg</t>
  </si>
  <si>
    <t>market for basalt</t>
  </si>
  <si>
    <t>market for base oilGLObase oilkg</t>
  </si>
  <si>
    <t>market for base oil</t>
  </si>
  <si>
    <t>market for base plasterGLObase plasterkg</t>
  </si>
  <si>
    <t>market for base plaster</t>
  </si>
  <si>
    <t>market for basic oxygen furnace dustRoWbasic oxygen furnace dustkg</t>
  </si>
  <si>
    <t>market for basic oxygen furnace dust</t>
  </si>
  <si>
    <t>market for basic oxygen furnace dustINbasic oxygen furnace dustkg</t>
  </si>
  <si>
    <t>market for basic oxygen furnace dustRERbasic oxygen furnace dustkg</t>
  </si>
  <si>
    <t>market for basic oxygen furnace dust, for recoveryRoWbasic oxygen furnace dust, for recoverykg</t>
  </si>
  <si>
    <t>market for basic oxygen furnace dust, for recovery</t>
  </si>
  <si>
    <t>market for basic oxygen furnace dust, for recoveryRERbasic oxygen furnace dust, for recoverykg</t>
  </si>
  <si>
    <t>market for basic oxygen furnace secondary metallurgy slagRoWbasic oxygen furnace secondary metallurgy slagkg</t>
  </si>
  <si>
    <t>market for basic oxygen furnace secondary metallurgy slag</t>
  </si>
  <si>
    <t>market for basic oxygen furnace secondary metallurgy slagRERbasic oxygen furnace secondary metallurgy slagkg</t>
  </si>
  <si>
    <t>market for basic oxygen furnace secondary metallurgy slag, for recoveryRoWbasic oxygen furnace secondary metallurgy slag, for recoverykg</t>
  </si>
  <si>
    <t>market for basic oxygen furnace secondary metallurgy slag, for recovery</t>
  </si>
  <si>
    <t>market for basic oxygen furnace secondary metallurgy slag, for recoveryRERbasic oxygen furnace secondary metallurgy slag, for recoverykg</t>
  </si>
  <si>
    <t>market for basic oxygen furnace slagRoWbasic oxygen furnace slagkg</t>
  </si>
  <si>
    <t>market for basic oxygen furnace slag</t>
  </si>
  <si>
    <t>market for basic oxygen furnace slagRERbasic oxygen furnace slagkg</t>
  </si>
  <si>
    <t>market for basic oxygen furnace slag, for recoveryRoWbasic oxygen furnace slag, for recoverykg</t>
  </si>
  <si>
    <t>market for basic oxygen furnace slag, for recovery</t>
  </si>
  <si>
    <t>market for basic oxygen furnace slag, for recoveryRERbasic oxygen furnace slag, for recoverykg</t>
  </si>
  <si>
    <t>market for basic oxygen furnace sludgeRoWbasic oxygen furnace sludgekg</t>
  </si>
  <si>
    <t>market for basic oxygen furnace sludge</t>
  </si>
  <si>
    <t>market for basic oxygen furnace sludgeRERbasic oxygen furnace sludgekg</t>
  </si>
  <si>
    <t>market for basic oxygen furnace sludge, for recoveryRoWbasic oxygen furnace sludge, for recoverykg</t>
  </si>
  <si>
    <t>market for basic oxygen furnace sludge, for recovery</t>
  </si>
  <si>
    <t>market for basic oxygen furnace sludge, for recoveryRERbasic oxygen furnace sludge, for recoverykg</t>
  </si>
  <si>
    <t>market for basic oxygen furnace wasteGLObasic oxygen furnace wastekg</t>
  </si>
  <si>
    <t>market for basic oxygen furnace waste</t>
  </si>
  <si>
    <t>basic oxygen furnace waste</t>
  </si>
  <si>
    <t>market for batch dyeing, fibre, cottonGLObatch dyeing, fibre, cottonkg</t>
  </si>
  <si>
    <t>market for batch dyeing, fibre, cotton</t>
  </si>
  <si>
    <t>market for battery cell, Li-ion, LFPGLObattery cell, Li-ion, LFPkg</t>
  </si>
  <si>
    <t>market for battery cell, Li-ion, LFP</t>
  </si>
  <si>
    <t>market for battery cell, Li-ion, LiMn2O4GLObattery cell, Li-ion, LiMn2O4kg</t>
  </si>
  <si>
    <t>market for battery cell, Li-ion, LiMn2O4</t>
  </si>
  <si>
    <t>market for battery cell, Li-ion, NCAGLObattery cell, Li-ion, NCAkg</t>
  </si>
  <si>
    <t>market for battery cell, Li-ion, NCA</t>
  </si>
  <si>
    <t>market for battery cell, Li-ion, NMC111GLObattery cell, Li-ion, NMC111kg</t>
  </si>
  <si>
    <t>market for battery cell, Li-ion, NMC111</t>
  </si>
  <si>
    <t>market for battery cell, Li-ion, NMC811GLObattery cell, Li-ion, NMC811kg</t>
  </si>
  <si>
    <t>market for battery cell, Li-ion, NMC811</t>
  </si>
  <si>
    <t>market for battery management system, for Li-ion batteryGLObattery management system, for Li-ion batterykg</t>
  </si>
  <si>
    <t>market for battery management system, for Li-ion battery</t>
  </si>
  <si>
    <t>market for battery module packaging, Li-ionGLObattery module packaging, Li-ionkg</t>
  </si>
  <si>
    <t>market for battery module packaging, Li-ion</t>
  </si>
  <si>
    <t>market for battery separatorGLObattery separatorkg</t>
  </si>
  <si>
    <t>market for battery separator</t>
  </si>
  <si>
    <t>market for battery, Li-ion, LFP, rechargeable, prismaticGLObattery, Li-ion, LFP, rechargeable, prismatickg</t>
  </si>
  <si>
    <t>market for battery, Li-ion, LFP, rechargeable, prismatic</t>
  </si>
  <si>
    <t>market for battery, Li-ion, LiMn2O4, rechargeable, prismaticGLObattery, Li-ion, LiMn2O4, rechargeable, prismatickg</t>
  </si>
  <si>
    <t>market for battery, Li-ion, LiMn2O4, rechargeable, prismatic</t>
  </si>
  <si>
    <t>market for battery, Li-ion, NCA, rechargeable, prismaticGLObattery, Li-ion, NCA, rechargeable, prismatickg</t>
  </si>
  <si>
    <t>market for battery, Li-ion, NCA, rechargeable, prismatic</t>
  </si>
  <si>
    <t>market for battery, Li-ion, NMC111, rechargeable, prismaticGLObattery, Li-ion, NMC111, rechargeable, prismatickg</t>
  </si>
  <si>
    <t>market for battery, Li-ion, NMC111, rechargeable, prismatic</t>
  </si>
  <si>
    <t>market for battery, Li-ion, NMC811, rechargeable, prismaticGLObattery, Li-ion, NMC811, rechargeable, prismatickg</t>
  </si>
  <si>
    <t>market for battery, Li-ion, NMC811, rechargeable, prismatic</t>
  </si>
  <si>
    <t>market for battery, NaClGLObattery, NaClkg</t>
  </si>
  <si>
    <t>market for battery, NaCl</t>
  </si>
  <si>
    <t>market for battery, NiMH, rechargeable, prismaticGLObattery, NiMH, rechargeable, prismatickg</t>
  </si>
  <si>
    <t>market for battery, NiMH, rechargeable, prismatic</t>
  </si>
  <si>
    <t>market for battery, lead acid, rechargeable, stationaryGLObattery, lead acid, rechargeable, stationarykg</t>
  </si>
  <si>
    <t>market for battery, lead acid, rechargeable, stationary</t>
  </si>
  <si>
    <t>market for bauxiteGLObauxitekg</t>
  </si>
  <si>
    <t>market for bauxite</t>
  </si>
  <si>
    <t>market for beet seed, Swiss integrated production, for sowingGLObeet seed, Swiss integrated production, for sowingkg</t>
  </si>
  <si>
    <t>market for beet seed, Swiss integrated production, for sowing</t>
  </si>
  <si>
    <t>market for bell pepperGLObell pepperkg</t>
  </si>
  <si>
    <t>market for bell pepper</t>
  </si>
  <si>
    <t>market for bentoniteGLObentonitekg</t>
  </si>
  <si>
    <t>market for bentonite</t>
  </si>
  <si>
    <t>market for bentonite quarry infrastructureGLObentonite quarry infrastructureunit</t>
  </si>
  <si>
    <t>market for bentonite quarry infrastructure</t>
  </si>
  <si>
    <t>market for benzal chlorideRoWbenzal chloridekg</t>
  </si>
  <si>
    <t>market for benzal chloride</t>
  </si>
  <si>
    <t>market for benzal chlorideRERbenzal chloridekg</t>
  </si>
  <si>
    <t>market for benzaldehydeRoWbenzaldehydekg</t>
  </si>
  <si>
    <t>market for benzaldehyde</t>
  </si>
  <si>
    <t>market for benzaldehydeRERbenzaldehydekg</t>
  </si>
  <si>
    <t>market for benzaldehyde-2-sulfonic acidGLObenzaldehyde-2-sulfonic acidkg</t>
  </si>
  <si>
    <t>market for benzaldehyde-2-sulfonic acid</t>
  </si>
  <si>
    <t>market for benzeneGLObenzenekg</t>
  </si>
  <si>
    <t>market for benzene</t>
  </si>
  <si>
    <t>market for benzimidazole-compoundGLObenzimidazole-compoundkg</t>
  </si>
  <si>
    <t>market for benzimidazole-compound</t>
  </si>
  <si>
    <t>market for benzo[thia]diazole-compoundGLObenzo[thia]diazole-compoundkg</t>
  </si>
  <si>
    <t>market for benzo[thia]diazole-compound</t>
  </si>
  <si>
    <t>market for benzoic acidRoWbenzoic acidkg</t>
  </si>
  <si>
    <t>market for benzoic acid</t>
  </si>
  <si>
    <t>benzoic acid</t>
  </si>
  <si>
    <t>market for benzoic acidRERbenzoic acidkg</t>
  </si>
  <si>
    <t>market for benzoic-compoundGLObenzoic-compoundkg</t>
  </si>
  <si>
    <t>market for benzoic-compound</t>
  </si>
  <si>
    <t>market for benzyl alcoholGLObenzyl alcoholkg</t>
  </si>
  <si>
    <t>market for benzyl alcohol</t>
  </si>
  <si>
    <t>market for benzyl chlorideRoWbenzyl chloridekg</t>
  </si>
  <si>
    <t>market for benzyl chloride</t>
  </si>
  <si>
    <t>market for benzyl chlorideRERbenzyl chloridekg</t>
  </si>
  <si>
    <t>market for berylliumGLOberylliumkg</t>
  </si>
  <si>
    <t>market for beryllium</t>
  </si>
  <si>
    <t>market for beryllium hydroxideGLOberyllium hydroxidekg</t>
  </si>
  <si>
    <t>market for beryllium hydroxide</t>
  </si>
  <si>
    <t>market for beverage carton convertingGLObeverage carton convertingm2</t>
  </si>
  <si>
    <t>market for beverage carton converting</t>
  </si>
  <si>
    <t>market for bicycleGLObicycleunit</t>
  </si>
  <si>
    <t>market for bicycle</t>
  </si>
  <si>
    <t>market for bilge oilCHbilge oilkg</t>
  </si>
  <si>
    <t>market for bilge oil</t>
  </si>
  <si>
    <t>bilge oil</t>
  </si>
  <si>
    <t>market for bilge oilEurope without Switzerlandbilge oilkg</t>
  </si>
  <si>
    <t>market for bilge oilRoWbilge oilkg</t>
  </si>
  <si>
    <t>market for biogasCHbiogasm3</t>
  </si>
  <si>
    <t>market for biogas</t>
  </si>
  <si>
    <t>market for biogasRoWbiogasm3</t>
  </si>
  <si>
    <t>market for biogas, from grassCHbiogas, from grassm3</t>
  </si>
  <si>
    <t>market for biogas, from grass</t>
  </si>
  <si>
    <t>market for biomethane, high pressureCHbiomethane, high pressurem3</t>
  </si>
  <si>
    <t>market for biomethane, high pressure</t>
  </si>
  <si>
    <t>market for biomethane, high pressureRoWbiomethane, high pressurem3</t>
  </si>
  <si>
    <t>market for biomethane, high pressure, vehicle gradeCHbiomethane, high pressure, vehicle gradekg</t>
  </si>
  <si>
    <t>market for biomethane, high pressure, vehicle grade</t>
  </si>
  <si>
    <t>market for biomethane, high pressure, vehicle gradeRoWbiomethane, high pressure, vehicle gradekg</t>
  </si>
  <si>
    <t>market for biomethane, low pressureCHbiomethane, low pressureMJ</t>
  </si>
  <si>
    <t>market for biomethane, low pressure</t>
  </si>
  <si>
    <t>market for biomethane, low pressureRoWbiomethane, low pressureMJ</t>
  </si>
  <si>
    <t>market for biomethane, low pressure, vehicle gradeCHbiomethane, low pressure, vehicle gradekg</t>
  </si>
  <si>
    <t>market for biomethane, low pressure, vehicle grade</t>
  </si>
  <si>
    <t>market for biomethane, low pressure, vehicle gradeRoWbiomethane, low pressure, vehicle gradekg</t>
  </si>
  <si>
    <t>market for biomethane, medium pressure, vehicle gradeCHbiomethane, medium pressure, vehicle gradekg</t>
  </si>
  <si>
    <t>market for biomethane, medium pressure, vehicle grade</t>
  </si>
  <si>
    <t>market for biomethane, medium pressure, vehicle gradeRoWbiomethane, medium pressure, vehicle gradekg</t>
  </si>
  <si>
    <t>market for biowasteCHbiowastekg</t>
  </si>
  <si>
    <t>market for biowaste</t>
  </si>
  <si>
    <t>market for biowasteRoWbiowastekg</t>
  </si>
  <si>
    <t>market for biowaste, garden wasteGLObiowaste, garden wastekg</t>
  </si>
  <si>
    <t>market for biowaste, garden waste</t>
  </si>
  <si>
    <t>biowaste, garden waste</t>
  </si>
  <si>
    <t>market for biowaste, kitchen and garden wasteGLObiowaste, kitchen and garden wastekg</t>
  </si>
  <si>
    <t>market for biowaste, kitchen and garden waste</t>
  </si>
  <si>
    <t>biowaste, kitchen and garden waste</t>
  </si>
  <si>
    <t>market for bipyridylium-compoundGLObipyridylium-compoundkg</t>
  </si>
  <si>
    <t>market for bipyridylium-compound</t>
  </si>
  <si>
    <t>market for bisphenol A epoxy based vinyl ester resinGLObisphenol A epoxy based vinyl ester resinkg</t>
  </si>
  <si>
    <t>market for bisphenol A epoxy based vinyl ester resin</t>
  </si>
  <si>
    <t>market for bisphenol A, powderGLObisphenol A, powderkg</t>
  </si>
  <si>
    <t>market for bisphenol A, powder</t>
  </si>
  <si>
    <t>market for bitumen adhesive compound, coldGLObitumen adhesive compound, coldkg</t>
  </si>
  <si>
    <t>market for bitumen adhesive compound, cold</t>
  </si>
  <si>
    <t>market for bitumen adhesive compound, hotGLObitumen adhesive compound, hotkg</t>
  </si>
  <si>
    <t>market for bitumen adhesive compound, hot</t>
  </si>
  <si>
    <t>market for bitumen sealGLObitumen sealkg</t>
  </si>
  <si>
    <t>market for bitumen seal</t>
  </si>
  <si>
    <t>market for bitumen seal, Alu80GLObitumen seal, Alu80kg</t>
  </si>
  <si>
    <t>market for bitumen seal, Alu80</t>
  </si>
  <si>
    <t>market for bitumen seal, V60GLObitumen seal, V60kg</t>
  </si>
  <si>
    <t>market for bitumen seal, V60</t>
  </si>
  <si>
    <t>market for bitumen seal, VA4GLObitumen seal, VA4kg</t>
  </si>
  <si>
    <t>market for bitumen seal, VA4</t>
  </si>
  <si>
    <t>market for bitumen seal, polymer EP4 flame retardantGLObitumen seal, polymer EP4 flame retardantkg</t>
  </si>
  <si>
    <t>market for bitumen seal, polymer EP4 flame retardant</t>
  </si>
  <si>
    <t>market for blast furnaceGLOblast furnaceunit</t>
  </si>
  <si>
    <t>market for blast furnace</t>
  </si>
  <si>
    <t>market for blast furnace dustRoWblast furnace dustkg</t>
  </si>
  <si>
    <t>market for blast furnace dust</t>
  </si>
  <si>
    <t>market for blast furnace dustRERblast furnace dustkg</t>
  </si>
  <si>
    <t>market for blast furnace dust, for recoveryRoWblast furnace dust, for recoverykg</t>
  </si>
  <si>
    <t>market for blast furnace dust, for recovery</t>
  </si>
  <si>
    <t>market for blast furnace dust, for recoveryRERblast furnace dust, for recoverykg</t>
  </si>
  <si>
    <t>market for blast furnace gasGLOblast furnace gasMJ</t>
  </si>
  <si>
    <t>market for blast furnace gas</t>
  </si>
  <si>
    <t>market for blast furnace slagGLOblast furnace slagkg</t>
  </si>
  <si>
    <t>market for blast furnace slag</t>
  </si>
  <si>
    <t>market for blast furnace sludgeCHblast furnace sludgekg</t>
  </si>
  <si>
    <t>market for blast furnace sludge</t>
  </si>
  <si>
    <t>market for blast furnace sludgeEurope without Switzerlandblast furnace sludgekg</t>
  </si>
  <si>
    <t>market for blast furnace sludgeRoWblast furnace sludgekg</t>
  </si>
  <si>
    <t>market for blast furnace sludgeINblast furnace sludgekg</t>
  </si>
  <si>
    <t>market for blast furnace sludge, for recoveryRoWblast furnace sludge, for recoverykg</t>
  </si>
  <si>
    <t>market for blast furnace sludge, for recovery</t>
  </si>
  <si>
    <t>market for blast furnace sludge, for recoveryRERblast furnace sludge, for recoverykg</t>
  </si>
  <si>
    <t>market for blast oxygen furnace converterGLOblast oxygen furnace converterunit</t>
  </si>
  <si>
    <t>market for blast oxygen furnace converter</t>
  </si>
  <si>
    <t>market for blastingGLOblastingkg</t>
  </si>
  <si>
    <t>market for blasting</t>
  </si>
  <si>
    <t>market for bleaching and dyeing, yarnGLObleaching and dyeing, yarnkg</t>
  </si>
  <si>
    <t>market for bleaching and dyeing, yarn</t>
  </si>
  <si>
    <t>market for bleaching, textileGLObleaching, textilekg</t>
  </si>
  <si>
    <t>market for bleaching, textile</t>
  </si>
  <si>
    <t>market for blow mouldingGLOblow mouldingkg</t>
  </si>
  <si>
    <t>market for blow moulding</t>
  </si>
  <si>
    <t>market for blower and heat exchange unit, Avent E 97GLOblower and heat exchange unit, Avent E 97unit</t>
  </si>
  <si>
    <t>market for blower and heat exchange unit, Avent E 97</t>
  </si>
  <si>
    <t>market for blower and heat exchange unit, GE 250 RHGLOblower and heat exchange unit, GE 250 RHunit</t>
  </si>
  <si>
    <t>market for blower and heat exchange unit, GE 250 RH</t>
  </si>
  <si>
    <t>market for blower and heat exchange unit, KWL 250GLOblower and heat exchange unit, KWL 250unit</t>
  </si>
  <si>
    <t>market for blower and heat exchange unit, KWL 250</t>
  </si>
  <si>
    <t>market for blower and heat exchange unit, KWLC 1200GLOblower and heat exchange unit, KWLC 1200unit</t>
  </si>
  <si>
    <t>market for blower and heat exchange unit, KWLC 1200</t>
  </si>
  <si>
    <t>market for blower and heat exchange unit, Storkair G 90GLOblower and heat exchange unit, Storkair G 90unit</t>
  </si>
  <si>
    <t>market for blower and heat exchange unit, Storkair G 90</t>
  </si>
  <si>
    <t>market for blower and heat exchange unit, Twl-700GLOblower and heat exchange unit, Twl-700unit</t>
  </si>
  <si>
    <t>market for blower and heat exchange unit, Twl-700</t>
  </si>
  <si>
    <t>market for blower and heat exchange unit, central, 600-1200 m3/hGLOblower and heat exchange unit, central, 600-1200 m3/hunit</t>
  </si>
  <si>
    <t>market for blower and heat exchange unit, central, 600-1200 m3/h</t>
  </si>
  <si>
    <t>market for blower and heat exchange unit, decentralized, 180-250 m3/hGLOblower and heat exchange unit, decentralized, 180-250 m3/hunit</t>
  </si>
  <si>
    <t>market for blower and heat exchange unit, decentralized, 180-250 m3/h</t>
  </si>
  <si>
    <t>market for borax, anhydrous, powderGLOborax, anhydrous, powderkg</t>
  </si>
  <si>
    <t>market for borax, anhydrous, powder</t>
  </si>
  <si>
    <t>market for borehole heat exchanger, 150mGLOborehole heat exchanger, 150munit</t>
  </si>
  <si>
    <t>market for borehole heat exchanger, 150m</t>
  </si>
  <si>
    <t>market for boric acid, anhydrous, powderGLOboric acid, anhydrous, powderkg</t>
  </si>
  <si>
    <t>market for boric acid, anhydrous, powder</t>
  </si>
  <si>
    <t>market for boric oxideGLOboric oxidekg</t>
  </si>
  <si>
    <t>market for boric oxide</t>
  </si>
  <si>
    <t>market for boron carbideGLOboron carbidekg</t>
  </si>
  <si>
    <t>market for boron carbide</t>
  </si>
  <si>
    <t>market for boron trifluorideGLOboron trifluoridekg</t>
  </si>
  <si>
    <t>market for boron trifluoride</t>
  </si>
  <si>
    <t>market for bottom ash, MSWI-WWT, WW from CRT productionGLObottom ash, MSWI-WWT, WW from CRT productionkg</t>
  </si>
  <si>
    <t>market for bottom ash, MSWI-WWT, WW from CRT production</t>
  </si>
  <si>
    <t>bottom ash, MSWI-WWT, WW from CRT production</t>
  </si>
  <si>
    <t>market for bottom ash, MSWI-WWT, WW from GGBFS productionRoWbottom ash, MSWI-WWT, WW from GGBFS productionkg</t>
  </si>
  <si>
    <t>market for bottom ash, MSWI-WWT, WW from GGBFS production</t>
  </si>
  <si>
    <t>bottom ash, MSWI-WWT, WW from GGBFS production</t>
  </si>
  <si>
    <t>market for bottom ash, MSWI-WWT, WW from GGBFS productionUSbottom ash, MSWI-WWT, WW from GGBFS productionkg</t>
  </si>
  <si>
    <t>market for bottom ash, MSWI-WWT, WW from LCD backlight productionGLObottom ash, MSWI-WWT, WW from LCD backlight productionkg</t>
  </si>
  <si>
    <t>market for bottom ash, MSWI-WWT, WW from LCD backlight production</t>
  </si>
  <si>
    <t>bottom ash, MSWI-WWT, WW from LCD backlight production</t>
  </si>
  <si>
    <t>market for bottom ash, MSWI-WWT, WW from LCD productionGLObottom ash, MSWI-WWT, WW from LCD productionkg</t>
  </si>
  <si>
    <t>market for bottom ash, MSWI-WWT, WW from LCD production</t>
  </si>
  <si>
    <t>bottom ash, MSWI-WWT, WW from LCD production</t>
  </si>
  <si>
    <t>market for bottom ash, MSWI-WWT, WW from PV cell productionGLObottom ash, MSWI-WWT, WW from PV cell productionkg</t>
  </si>
  <si>
    <t>market for bottom ash, MSWI-WWT, WW from PV cell production</t>
  </si>
  <si>
    <t>bottom ash, MSWI-WWT, WW from PV cell production</t>
  </si>
  <si>
    <t>market for bottom ash, MSWI-WWT, WW from ammonium paratungstate productionCNbottom ash, MSWI-WWT, WW from ammonium paratungstate productionkg</t>
  </si>
  <si>
    <t>market for bottom ash, MSWI-WWT, WW from ammonium paratungstate production</t>
  </si>
  <si>
    <t>bottom ash, MSWI-WWT, WW from ammonium paratungstate production</t>
  </si>
  <si>
    <t>market for bottom ash, MSWI-WWT, WW from ammonium paratungstate productionRoWbottom ash, MSWI-WWT, WW from ammonium paratungstate productionkg</t>
  </si>
  <si>
    <t>market for bottom ash, MSWI-WWT, WW from black chrome coatingGLObottom ash, MSWI-WWT, WW from black chrome coatingkg</t>
  </si>
  <si>
    <t>market for bottom ash, MSWI-WWT, WW from black chrome coating</t>
  </si>
  <si>
    <t>bottom ash, MSWI-WWT, WW from black chrome coating</t>
  </si>
  <si>
    <t>market for bottom ash, MSWI-WWT, WW from ceramic productionGLObottom ash, MSWI-WWT, WW from ceramic productionkg</t>
  </si>
  <si>
    <t>market for bottom ash, MSWI-WWT, WW from ceramic production</t>
  </si>
  <si>
    <t>bottom ash, MSWI-WWT, WW from ceramic production</t>
  </si>
  <si>
    <t>market for bottom ash, MSWI-WWT, WW from concrete productionGLObottom ash, MSWI-WWT, WW from concrete productionkg</t>
  </si>
  <si>
    <t>market for bottom ash, MSWI-WWT, WW from concrete production</t>
  </si>
  <si>
    <t>bottom ash, MSWI-WWT, WW from concrete production</t>
  </si>
  <si>
    <t>market for bottom ash, MSWI-WWT, WW from glass productionGLObottom ash, MSWI-WWT, WW from glass productionkg</t>
  </si>
  <si>
    <t>market for bottom ash, MSWI-WWT, WW from glass production</t>
  </si>
  <si>
    <t>bottom ash, MSWI-WWT, WW from glass production</t>
  </si>
  <si>
    <t>market for bottom ash, MSWI-WWT, WW from grass refineryGLObottom ash, MSWI-WWT, WW from grass refinerykg</t>
  </si>
  <si>
    <t>market for bottom ash, MSWI-WWT, WW from grass refinery</t>
  </si>
  <si>
    <t>bottom ash, MSWI-WWT, WW from grass refinery</t>
  </si>
  <si>
    <t>market for bottom ash, MSWI-WWT, WW from hard fibreboard productionRoWbottom ash, MSWI-WWT, WW from hard fibreboard productionkg</t>
  </si>
  <si>
    <t>market for bottom ash, MSWI-WWT, WW from hard fibreboard production</t>
  </si>
  <si>
    <t>bottom ash, MSWI-WWT, WW from hard fibreboard production</t>
  </si>
  <si>
    <t>market for bottom ash, MSWI-WWT, WW from hard fibreboard productionRERbottom ash, MSWI-WWT, WW from hard fibreboard productionkg</t>
  </si>
  <si>
    <t>market for bottom ash, MSWI-WWT, WW from liquid crystal productionGLObottom ash, MSWI-WWT, WW from liquid crystal productionkg</t>
  </si>
  <si>
    <t>market for bottom ash, MSWI-WWT, WW from liquid crystal production</t>
  </si>
  <si>
    <t>bottom ash, MSWI-WWT, WW from liquid crystal production</t>
  </si>
  <si>
    <t>market for bottom ash, MSWI-WWT, WW from maize starch productionGLObottom ash, MSWI-WWT, WW from maize starch productionkg</t>
  </si>
  <si>
    <t>market for bottom ash, MSWI-WWT, WW from maize starch production</t>
  </si>
  <si>
    <t>bottom ash, MSWI-WWT, WW from maize starch production</t>
  </si>
  <si>
    <t>market for bottom ash, MSWI-WWT, WW from medium density board productionRoWbottom ash, MSWI-WWT, WW from medium density board productionkg</t>
  </si>
  <si>
    <t>market for bottom ash, MSWI-WWT, WW from medium density board production</t>
  </si>
  <si>
    <t>bottom ash, MSWI-WWT, WW from medium density board production</t>
  </si>
  <si>
    <t>market for bottom ash, MSWI-WWT, WW from medium density board productionRERbottom ash, MSWI-WWT, WW from medium density board productionkg</t>
  </si>
  <si>
    <t>market for bottom ash, MSWI-WWT, WW from particle board productionRoWbottom ash, MSWI-WWT, WW from particle board productionkg</t>
  </si>
  <si>
    <t>market for bottom ash, MSWI-WWT, WW from particle board production</t>
  </si>
  <si>
    <t>bottom ash, MSWI-WWT, WW from particle board production</t>
  </si>
  <si>
    <t>market for bottom ash, MSWI-WWT, WW from particle board productionRERbottom ash, MSWI-WWT, WW from particle board productionkg</t>
  </si>
  <si>
    <t>market for bottom ash, MSWI-WWT, WW from pig iron productionEurope without Switzerlandbottom ash, MSWI-WWT, WW from pig iron productionkg</t>
  </si>
  <si>
    <t>market for bottom ash, MSWI-WWT, WW from pig iron production</t>
  </si>
  <si>
    <t>bottom ash, MSWI-WWT, WW from pig iron production</t>
  </si>
  <si>
    <t>market for bottom ash, MSWI-WWT, WW from pig iron productionRoWbottom ash, MSWI-WWT, WW from pig iron productionkg</t>
  </si>
  <si>
    <t>market for bottom ash, MSWI-WWT, WW from plywood productionGLObottom ash, MSWI-WWT, WW from plywood productionkg</t>
  </si>
  <si>
    <t>market for bottom ash, MSWI-WWT, WW from plywood production</t>
  </si>
  <si>
    <t>bottom ash, MSWI-WWT, WW from plywood production</t>
  </si>
  <si>
    <t>market for bottom ash, MSWI-WWT, WW from potato starch productionGLObottom ash, MSWI-WWT, WW from potato starch productionkg</t>
  </si>
  <si>
    <t>market for bottom ash, MSWI-WWT, WW from potato starch production</t>
  </si>
  <si>
    <t>bottom ash, MSWI-WWT, WW from potato starch production</t>
  </si>
  <si>
    <t>market for bottom ash, MSWI-WWT, WW from soft fibreboard productionGLObottom ash, MSWI-WWT, WW from soft fibreboard productionkg</t>
  </si>
  <si>
    <t>market for bottom ash, MSWI-WWT, WW from soft fibreboard production</t>
  </si>
  <si>
    <t>bottom ash, MSWI-WWT, WW from soft fibreboard production</t>
  </si>
  <si>
    <t>market for bottom ash, MSWI-WWT, WW from tube collector productionGLObottom ash, MSWI-WWT, WW from tube collector productionkg</t>
  </si>
  <si>
    <t>market for bottom ash, MSWI-WWT, WW from tube collector production</t>
  </si>
  <si>
    <t>bottom ash, MSWI-WWT, WW from tube collector production</t>
  </si>
  <si>
    <t>market for bottom ash, MSWI-WWT, WW from vegetable oil refineryGLObottom ash, MSWI-WWT, WW from vegetable oil refinerykg</t>
  </si>
  <si>
    <t>market for bottom ash, MSWI-WWT, WW from vegetable oil refinery</t>
  </si>
  <si>
    <t>bottom ash, MSWI-WWT, WW from vegetable oil refinery</t>
  </si>
  <si>
    <t>market for bottom ash, MSWI-WWT, WW from wafer fabricationGLObottom ash, MSWI-WWT, WW from wafer fabricationkg</t>
  </si>
  <si>
    <t>market for bottom ash, MSWI-WWT, WW from wafer fabrication</t>
  </si>
  <si>
    <t>bottom ash, MSWI-WWT, WW from wafer fabrication</t>
  </si>
  <si>
    <t>market for bottom ash, MSWI-WWT, WW, averageEurope without Switzerlandbottom ash, MSWI-WWT, WW, averagekg</t>
  </si>
  <si>
    <t>market for bottom ash, MSWI-WWT, WW, average</t>
  </si>
  <si>
    <t>bottom ash, MSWI-WWT, WW, average</t>
  </si>
  <si>
    <t>market for bottom ash, MSWI-WWT, WW, averageRoWbottom ash, MSWI-WWT, WW, averagekg</t>
  </si>
  <si>
    <t>market for bottom ash, MSWI-WWT, condensate from light oil boilerGLObottom ash, MSWI-WWT, condensate from light oil boilerkg</t>
  </si>
  <si>
    <t>market for bottom ash, MSWI-WWT, condensate from light oil boiler</t>
  </si>
  <si>
    <t>bottom ash, MSWI-WWT, condensate from light oil boiler</t>
  </si>
  <si>
    <t>market for bottom ash, MSWI-WWT, heat carrier liquid, 40% C3H8O2GLObottom ash, MSWI-WWT, heat carrier liquid, 40% C3H8O2kg</t>
  </si>
  <si>
    <t>market for bottom ash, MSWI-WWT, heat carrier liquid, 40% C3H8O2</t>
  </si>
  <si>
    <t>bottom ash, MSWI-WWT, heat carrier liquid, 40% C3H8O2</t>
  </si>
  <si>
    <t>market for bottom ash, MSWI-WWT, rainwater mineral oil storageEurope without Switzerlandbottom ash, MSWI-WWT, rainwater mineral oil storagekg</t>
  </si>
  <si>
    <t>market for bottom ash, MSWI-WWT, rainwater mineral oil storage</t>
  </si>
  <si>
    <t>bottom ash, MSWI-WWT, rainwater mineral oil storage</t>
  </si>
  <si>
    <t>market for bottom ash, MSWI-WWT, rainwater mineral oil storageRoWbottom ash, MSWI-WWT, rainwater mineral oil storagekg</t>
  </si>
  <si>
    <t>market for bottom ash, MSWI-WWT[R], WW from anaerobic digestion of wheyGLObottom ash, MSWI-WWT[R], WW from anaerobic digestion of wheykg</t>
  </si>
  <si>
    <t>market for bottom ash, MSWI-WWT[R], WW from anaerobic digestion of whey</t>
  </si>
  <si>
    <t>bottom ash, MSWI-WWT[R], WW from anaerobic digestion of whey</t>
  </si>
  <si>
    <t>market for bottom ash, MSWI-WWT[U], WW from lorry productionGLObottom ash, MSWI-WWT[U], WW from lorry productionkg</t>
  </si>
  <si>
    <t>market for bottom ash, MSWI-WWT[U], WW from lorry production</t>
  </si>
  <si>
    <t>bottom ash, MSWI-WWT[U], WW from lorry production</t>
  </si>
  <si>
    <t>market for bottom ash, MSWI[F]-WWT, WW from CRT productionCHbottom ash, MSWI[F]-WWT, WW from CRT productionkg</t>
  </si>
  <si>
    <t>market for bottom ash, MSWI[F]-WWT, WW from CRT production</t>
  </si>
  <si>
    <t>bottom ash, MSWI[F]-WWT, WW from CRT production</t>
  </si>
  <si>
    <t>market for bottom ash, MSWI[F]-WWT, WW from LCD backlight productionCHbottom ash, MSWI[F]-WWT, WW from LCD backlight productionkg</t>
  </si>
  <si>
    <t>market for bottom ash, MSWI[F]-WWT, WW from LCD backlight production</t>
  </si>
  <si>
    <t>bottom ash, MSWI[F]-WWT, WW from LCD backlight production</t>
  </si>
  <si>
    <t>market for bottom ash, MSWI[F]-WWT, WW from LCD productionCHbottom ash, MSWI[F]-WWT, WW from LCD productionkg</t>
  </si>
  <si>
    <t>market for bottom ash, MSWI[F]-WWT, WW from LCD production</t>
  </si>
  <si>
    <t>bottom ash, MSWI[F]-WWT, WW from LCD production</t>
  </si>
  <si>
    <t>market for bottom ash, MSWI[F]-WWT, WW from PV cell productionCHbottom ash, MSWI[F]-WWT, WW from PV cell productionkg</t>
  </si>
  <si>
    <t>market for bottom ash, MSWI[F]-WWT, WW from PV cell production</t>
  </si>
  <si>
    <t>bottom ash, MSWI[F]-WWT, WW from PV cell production</t>
  </si>
  <si>
    <t>market for bottom ash, MSWI[F]-WWT, WW from black chrome coatingCHbottom ash, MSWI[F]-WWT, WW from black chrome coatingkg</t>
  </si>
  <si>
    <t>market for bottom ash, MSWI[F]-WWT, WW from black chrome coating</t>
  </si>
  <si>
    <t>bottom ash, MSWI[F]-WWT, WW from black chrome coating</t>
  </si>
  <si>
    <t>market for bottom ash, MSWI[F]-WWT, WW from ceramic productionCHbottom ash, MSWI[F]-WWT, WW from ceramic productionkg</t>
  </si>
  <si>
    <t>market for bottom ash, MSWI[F]-WWT, WW from ceramic production</t>
  </si>
  <si>
    <t>bottom ash, MSWI[F]-WWT, WW from ceramic production</t>
  </si>
  <si>
    <t>market for bottom ash, MSWI[F]-WWT, WW from concrete productionCHbottom ash, MSWI[F]-WWT, WW from concrete productionkg</t>
  </si>
  <si>
    <t>market for bottom ash, MSWI[F]-WWT, WW from concrete production</t>
  </si>
  <si>
    <t>bottom ash, MSWI[F]-WWT, WW from concrete production</t>
  </si>
  <si>
    <t>market for bottom ash, MSWI[F]-WWT, WW from glass productionCHbottom ash, MSWI[F]-WWT, WW from glass productionkg</t>
  </si>
  <si>
    <t>market for bottom ash, MSWI[F]-WWT, WW from glass production</t>
  </si>
  <si>
    <t>bottom ash, MSWI[F]-WWT, WW from glass production</t>
  </si>
  <si>
    <t>market for bottom ash, MSWI[F]-WWT, WW from grass refineryCHbottom ash, MSWI[F]-WWT, WW from grass refinerykg</t>
  </si>
  <si>
    <t>market for bottom ash, MSWI[F]-WWT, WW from grass refinery</t>
  </si>
  <si>
    <t>bottom ash, MSWI[F]-WWT, WW from grass refinery</t>
  </si>
  <si>
    <t>market for bottom ash, MSWI[F]-WWT, WW from liquid crystal productionCHbottom ash, MSWI[F]-WWT, WW from liquid crystal productionkg</t>
  </si>
  <si>
    <t>market for bottom ash, MSWI[F]-WWT, WW from liquid crystal production</t>
  </si>
  <si>
    <t>bottom ash, MSWI[F]-WWT, WW from liquid crystal production</t>
  </si>
  <si>
    <t>market for bottom ash, MSWI[F]-WWT, WW from maize starch productionCHbottom ash, MSWI[F]-WWT, WW from maize starch productionkg</t>
  </si>
  <si>
    <t>market for bottom ash, MSWI[F]-WWT, WW from maize starch production</t>
  </si>
  <si>
    <t>bottom ash, MSWI[F]-WWT, WW from maize starch production</t>
  </si>
  <si>
    <t>market for bottom ash, MSWI[F]-WWT, WW from pig iron productionCHbottom ash, MSWI[F]-WWT, WW from pig iron productionkg</t>
  </si>
  <si>
    <t>market for bottom ash, MSWI[F]-WWT, WW from pig iron production</t>
  </si>
  <si>
    <t>bottom ash, MSWI[F]-WWT, WW from pig iron production</t>
  </si>
  <si>
    <t>market for bottom ash, MSWI[F]-WWT, WW from plywood productionCHbottom ash, MSWI[F]-WWT, WW from plywood productionkg</t>
  </si>
  <si>
    <t>market for bottom ash, MSWI[F]-WWT, WW from plywood production</t>
  </si>
  <si>
    <t>bottom ash, MSWI[F]-WWT, WW from plywood production</t>
  </si>
  <si>
    <t>market for bottom ash, MSWI[F]-WWT, WW from potato starch productionCHbottom ash, MSWI[F]-WWT, WW from potato starch productionkg</t>
  </si>
  <si>
    <t>market for bottom ash, MSWI[F]-WWT, WW from potato starch production</t>
  </si>
  <si>
    <t>bottom ash, MSWI[F]-WWT, WW from potato starch production</t>
  </si>
  <si>
    <t>market for bottom ash, MSWI[F]-WWT, WW from soft fibreboard productionCHbottom ash, MSWI[F]-WWT, WW from soft fibreboard productionkg</t>
  </si>
  <si>
    <t>market for bottom ash, MSWI[F]-WWT, WW from soft fibreboard production</t>
  </si>
  <si>
    <t>bottom ash, MSWI[F]-WWT, WW from soft fibreboard production</t>
  </si>
  <si>
    <t>market for bottom ash, MSWI[F]-WWT, WW from tube collector productionCHbottom ash, MSWI[F]-WWT, WW from tube collector productionkg</t>
  </si>
  <si>
    <t>market for bottom ash, MSWI[F]-WWT, WW from tube collector production</t>
  </si>
  <si>
    <t>bottom ash, MSWI[F]-WWT, WW from tube collector production</t>
  </si>
  <si>
    <t>market for bottom ash, MSWI[F]-WWT, WW from wafer fabricationCHbottom ash, MSWI[F]-WWT, WW from wafer fabricationkg</t>
  </si>
  <si>
    <t>market for bottom ash, MSWI[F]-WWT, WW from wafer fabrication</t>
  </si>
  <si>
    <t>bottom ash, MSWI[F]-WWT, WW from wafer fabrication</t>
  </si>
  <si>
    <t>market for bottom ash, MSWI[F]-WWT, WW, averageCHbottom ash, MSWI[F]-WWT, WW, averagekg</t>
  </si>
  <si>
    <t>market for bottom ash, MSWI[F]-WWT, WW, average</t>
  </si>
  <si>
    <t>bottom ash, MSWI[F]-WWT, WW, average</t>
  </si>
  <si>
    <t>market for bottom ash, MSWI[F]-WWT, condensate from light oil boilerCHbottom ash, MSWI[F]-WWT, condensate from light oil boilerkg</t>
  </si>
  <si>
    <t>market for bottom ash, MSWI[F]-WWT, condensate from light oil boiler</t>
  </si>
  <si>
    <t>bottom ash, MSWI[F]-WWT, condensate from light oil boiler</t>
  </si>
  <si>
    <t>market for bottom ash, MSWI[F]-WWT, heat carrier liquid, 40% C3H8O2CHbottom ash, MSWI[F]-WWT, heat carrier liquid, 40% C3H8O2kg</t>
  </si>
  <si>
    <t>market for bottom ash, MSWI[F]-WWT, heat carrier liquid, 40% C3H8O2</t>
  </si>
  <si>
    <t>bottom ash, MSWI[F]-WWT, heat carrier liquid, 40% C3H8O2</t>
  </si>
  <si>
    <t>market for bottom ash, MSWI[F]-WWT, rainwater mineral oil storageCHbottom ash, MSWI[F]-WWT, rainwater mineral oil storagekg</t>
  </si>
  <si>
    <t>market for bottom ash, MSWI[F]-WWT, rainwater mineral oil storage</t>
  </si>
  <si>
    <t>bottom ash, MSWI[F]-WWT, rainwater mineral oil storage</t>
  </si>
  <si>
    <t>market for bottom ash, MSWI[F]-WWT[R], WW from anaerobic digestion of wheyCHbottom ash, MSWI[F]-WWT[R], WW from anaerobic digestion of wheykg</t>
  </si>
  <si>
    <t>market for bottom ash, MSWI[F]-WWT[R], WW from anaerobic digestion of whey</t>
  </si>
  <si>
    <t>bottom ash, MSWI[F]-WWT[R], WW from anaerobic digestion of whey</t>
  </si>
  <si>
    <t>market for bottom ash, MSWI[F]-WWT[U], WW from lorry productionCHbottom ash, MSWI[F]-WWT[U], WW from lorry productionkg</t>
  </si>
  <si>
    <t>market for bottom ash, MSWI[F]-WWT[U], WW from lorry production</t>
  </si>
  <si>
    <t>bottom ash, MSWI[F]-WWT[U], WW from lorry production</t>
  </si>
  <si>
    <t>market for brake wear emissions, lorryGLObrake wear emissions, lorrykg</t>
  </si>
  <si>
    <t>market for brake wear emissions, lorry</t>
  </si>
  <si>
    <t>brake wear emissions, lorry</t>
  </si>
  <si>
    <t>market for brake wear emissions, passenger carGLObrake wear emissions, passenger carkg</t>
  </si>
  <si>
    <t>market for brake wear emissions, passenger car</t>
  </si>
  <si>
    <t>brake wear emissions, passenger car</t>
  </si>
  <si>
    <t>market for brassCHbrasskg</t>
  </si>
  <si>
    <t>market for brass</t>
  </si>
  <si>
    <t>market for brassRoWbrasskg</t>
  </si>
  <si>
    <t>market for brass removed by drilling, computer numerical controlledGLObrass removed by drilling, computer numerical controlledkg</t>
  </si>
  <si>
    <t>market for brass removed by drilling, computer numerical controlled</t>
  </si>
  <si>
    <t>market for brass removed by drilling, conventionalGLObrass removed by drilling, conventionalkg</t>
  </si>
  <si>
    <t>market for brass removed by drilling, conventional</t>
  </si>
  <si>
    <t>market for brass removed by turning, average, computer numerical controlledGLObrass removed by turning, average, computer numerical controlledkg</t>
  </si>
  <si>
    <t>market for brass removed by turning, average, computer numerical controlled</t>
  </si>
  <si>
    <t>market for brass removed by turning, average, conventionalGLObrass removed by turning, average, conventionalkg</t>
  </si>
  <si>
    <t>market for brass removed by turning, average, conventional</t>
  </si>
  <si>
    <t>market for brass removed by turning, primarily dressing, computer numerical controlledGLObrass removed by turning, primarily dressing, computer numerical controlledkg</t>
  </si>
  <si>
    <t>market for brass removed by turning, primarily dressing, computer numerical controlled</t>
  </si>
  <si>
    <t>market for brass removed by turning, primarily dressing, conventionalGLObrass removed by turning, primarily dressing, conventionalkg</t>
  </si>
  <si>
    <t>market for brass removed by turning, primarily dressing, conventional</t>
  </si>
  <si>
    <t>market for brass removed by turning, primarily roughing, computer numerical controlledGLObrass removed by turning, primarily roughing, computer numerical controlledkg</t>
  </si>
  <si>
    <t>market for brass removed by turning, primarily roughing, computer numerical controlled</t>
  </si>
  <si>
    <t>market for brass removed by turning, primarily roughing, conventionalGLObrass removed by turning, primarily roughing, conventionalkg</t>
  </si>
  <si>
    <t>market for brass removed by turning, primarily roughing, conventional</t>
  </si>
  <si>
    <t>market for brazing solder, cadmium freeGLObrazing solder, cadmium freekg</t>
  </si>
  <si>
    <t>market for brazing solder, cadmium free</t>
  </si>
  <si>
    <t>market for breadcrumbsGLObreadcrumbskg</t>
  </si>
  <si>
    <t>market for breadcrumbs</t>
  </si>
  <si>
    <t>market for brick production facilityGLObrick production facilityunit</t>
  </si>
  <si>
    <t>market for brick production facility</t>
  </si>
  <si>
    <t>market for broccoliGLObroccolikg</t>
  </si>
  <si>
    <t>market for broccoli</t>
  </si>
  <si>
    <t>market for bromineGLObrominekg</t>
  </si>
  <si>
    <t>market for bromine</t>
  </si>
  <si>
    <t>market for bromopropaneGLObromopropanekg</t>
  </si>
  <si>
    <t>market for bromopropane</t>
  </si>
  <si>
    <t>market for bromoxynilGLObromoxynilkg</t>
  </si>
  <si>
    <t>market for bromoxynil</t>
  </si>
  <si>
    <t>market for bronzeGLObronzekg</t>
  </si>
  <si>
    <t>market for bronze</t>
  </si>
  <si>
    <t>market for bronze scrap, post-consumerGLObronze scrap, post-consumerkg</t>
  </si>
  <si>
    <t>market for bronze scrap, post-consumer</t>
  </si>
  <si>
    <t>market for building machineGLObuilding machineunit</t>
  </si>
  <si>
    <t>market for building machine</t>
  </si>
  <si>
    <t>market for building operation, budget hotelGLObuilding operation, budget hotelguest night</t>
  </si>
  <si>
    <t>market for building operation, budget hotel</t>
  </si>
  <si>
    <t>market for building operation, hostelGLObuilding operation, hostelguest night</t>
  </si>
  <si>
    <t>market for building operation, hostel</t>
  </si>
  <si>
    <t>market for building operation, luxury hotelGLObuilding operation, luxury hotelguest night</t>
  </si>
  <si>
    <t>market for building operation, luxury hotel</t>
  </si>
  <si>
    <t>market for building operation, upmarket hotelGLObuilding operation, upmarket hotelguest night</t>
  </si>
  <si>
    <t>market for building operation, upmarket hotel</t>
  </si>
  <si>
    <t>market for building, budget hotelGLObuilding, budget hotelunit</t>
  </si>
  <si>
    <t>market for building, budget hotel</t>
  </si>
  <si>
    <t>market for building, hallGLObuilding, hallm2</t>
  </si>
  <si>
    <t>market for building, hall</t>
  </si>
  <si>
    <t>market for building, hall, steel constructionGLObuilding, hall, steel constructionm2</t>
  </si>
  <si>
    <t>market for building, hall, steel construction</t>
  </si>
  <si>
    <t>market for building, hall, wood constructionGLObuilding, hall, wood constructionm2</t>
  </si>
  <si>
    <t>market for building, hall, wood construction</t>
  </si>
  <si>
    <t>market for building, hostelGLObuilding, hostelunit</t>
  </si>
  <si>
    <t>market for building, hostel</t>
  </si>
  <si>
    <t>market for building, luxury hotelGLObuilding, luxury hotelunit</t>
  </si>
  <si>
    <t>market for building, luxury hotel</t>
  </si>
  <si>
    <t>market for building, multi-storeyGLObuilding, multi-storeym3</t>
  </si>
  <si>
    <t>market for building, multi-storey</t>
  </si>
  <si>
    <t>market for building, upmarket hotelGLObuilding, upmarket hotelunit</t>
  </si>
  <si>
    <t>market for building, upmarket hotel</t>
  </si>
  <si>
    <t>market for bulk carrier, for dry goodsGLObulk carrier, for dry goodsunit</t>
  </si>
  <si>
    <t>market for bulk carrier, for dry goods</t>
  </si>
  <si>
    <t>market for bulk lead-zinc concentrateGLObulk lead-zinc concentratekg</t>
  </si>
  <si>
    <t>market for bulk lead-zinc concentrate</t>
  </si>
  <si>
    <t>bulk lead-zinc concentrate</t>
  </si>
  <si>
    <t>market for bundle, energy wood, measured as dry massRoWbundle, energy wood, measured as dry masskg</t>
  </si>
  <si>
    <t>market for bundle, energy wood, measured as dry mass</t>
  </si>
  <si>
    <t>market for bundle, energy wood, measured as dry massSEbundle, energy wood, measured as dry masskg</t>
  </si>
  <si>
    <t>market for burnt shaleGLOburnt shalekg</t>
  </si>
  <si>
    <t>market for burnt shale</t>
  </si>
  <si>
    <t>market for busGLObusunit</t>
  </si>
  <si>
    <t>market for bus</t>
  </si>
  <si>
    <t>market for butadieneRoWbutadienekg</t>
  </si>
  <si>
    <t>market for butadiene</t>
  </si>
  <si>
    <t>market for butadieneRERbutadienekg</t>
  </si>
  <si>
    <t>market for butaneGLObutanekg</t>
  </si>
  <si>
    <t>market for butane</t>
  </si>
  <si>
    <t>market for butane-1,4-diolGLObutane-1,4-diolkg</t>
  </si>
  <si>
    <t>market for butane-1,4-diol</t>
  </si>
  <si>
    <t>market for butene, mixedRoWbutene, mixedkg</t>
  </si>
  <si>
    <t>market for butene, mixed</t>
  </si>
  <si>
    <t>market for butene, mixedRERbutene, mixedkg</t>
  </si>
  <si>
    <t>market for butter, from cow milkGLObutter, from cow milkkg</t>
  </si>
  <si>
    <t>market for butter, from cow milk</t>
  </si>
  <si>
    <t>market for buttermilk, from cow milkGLObuttermilk, from cow milkkg</t>
  </si>
  <si>
    <t>market for buttermilk, from cow milk</t>
  </si>
  <si>
    <t>market for butyl acetateRoWbutyl acetatekg</t>
  </si>
  <si>
    <t>market for butyl acetate</t>
  </si>
  <si>
    <t>market for butyl acetateRERbutyl acetatekg</t>
  </si>
  <si>
    <t>market for butyl acrylateRoWbutyl acrylatekg</t>
  </si>
  <si>
    <t>market for butyl acrylate</t>
  </si>
  <si>
    <t>market for butyl acrylateRERbutyl acrylatekg</t>
  </si>
  <si>
    <t>market for butyldiglycol acetateGLObutyldiglycol acetatekg</t>
  </si>
  <si>
    <t>market for butyldiglycol acetate</t>
  </si>
  <si>
    <t>market for butyrolactoneRoWbutyrolactonekg</t>
  </si>
  <si>
    <t>market for butyrolactone</t>
  </si>
  <si>
    <t>market for butyrolactoneRERbutyrolactonekg</t>
  </si>
  <si>
    <t>market for cabbage redGLOcabbage redkg</t>
  </si>
  <si>
    <t>market for cabbage red</t>
  </si>
  <si>
    <t>market for cabbage whiteGLOcabbage whitekg</t>
  </si>
  <si>
    <t>market for cabbage white</t>
  </si>
  <si>
    <t>market for cable yarder with sled winchGLOcable yarder with sled winchunit</t>
  </si>
  <si>
    <t>market for cable yarder with sled winch</t>
  </si>
  <si>
    <t>market for cable yardingGLOcable yardinghour</t>
  </si>
  <si>
    <t>market for cable yarding</t>
  </si>
  <si>
    <t>cable yarding</t>
  </si>
  <si>
    <t>market for cable, connector for computer, without plugsGLOcable, connector for computer, without plugsm</t>
  </si>
  <si>
    <t>market for cable, connector for computer, without plugs</t>
  </si>
  <si>
    <t>market for cable, data cable in infrastructureGLOcable, data cable in infrastructurem</t>
  </si>
  <si>
    <t>market for cable, data cable in infrastructure</t>
  </si>
  <si>
    <t>market for cable, network cable, category 5, without plugsGLOcable, network cable, category 5, without plugsm</t>
  </si>
  <si>
    <t>market for cable, network cable, category 5, without plugs</t>
  </si>
  <si>
    <t>market for cable, printer cable, without plugsGLOcable, printer cable, without plugsm</t>
  </si>
  <si>
    <t>market for cable, printer cable, without plugs</t>
  </si>
  <si>
    <t>market for cable, ribbon cable, 20-pin, with plugsGLOcable, ribbon cable, 20-pin, with plugskg</t>
  </si>
  <si>
    <t>market for cable, ribbon cable, 20-pin, with plugs</t>
  </si>
  <si>
    <t>market for cable, three-conductor cableGLOcable, three-conductor cablem</t>
  </si>
  <si>
    <t>market for cable, three-conductor cable</t>
  </si>
  <si>
    <t>market for cable, unspecifiedGLOcable, unspecifiedkg</t>
  </si>
  <si>
    <t>market for cable, unspecified</t>
  </si>
  <si>
    <t>market for cadmiumGLOcadmiumkg</t>
  </si>
  <si>
    <t>market for cadmium</t>
  </si>
  <si>
    <t>market for cadmium chloride, semiconductor-gradeGLOcadmium chloride, semiconductor-gradekg</t>
  </si>
  <si>
    <t>market for cadmium chloride, semiconductor-grade</t>
  </si>
  <si>
    <t>market for cadmium sludge from zinc electrolysisGLOcadmium sludge from zinc electrolysiskg</t>
  </si>
  <si>
    <t>market for cadmium sludge from zinc electrolysis</t>
  </si>
  <si>
    <t>cadmium sludge from zinc electrolysis</t>
  </si>
  <si>
    <t>market for cadmium sludge from zinc electrolysis stockpilingGLOcadmium sludge from zinc electrolysis stockpilingkg</t>
  </si>
  <si>
    <t>market for cadmium sludge from zinc electrolysis stockpiling</t>
  </si>
  <si>
    <t>market for cadmium sulfide, semiconductor-gradeGLOcadmium sulfide, semiconductor-gradekg</t>
  </si>
  <si>
    <t>market for cadmium sulfide, semiconductor-grade</t>
  </si>
  <si>
    <t>market for cadmium telluride, semiconductor-gradeGLOcadmium telluride, semiconductor-gradekg</t>
  </si>
  <si>
    <t>market for cadmium telluride, semiconductor-grade</t>
  </si>
  <si>
    <t>market for cadmium, semiconductor-gradeGLOcadmium, semiconductor-gradekg</t>
  </si>
  <si>
    <t>market for cadmium, semiconductor-grade</t>
  </si>
  <si>
    <t>market for calcareous marlRoWcalcareous marlkg</t>
  </si>
  <si>
    <t>market for calcareous marl</t>
  </si>
  <si>
    <t>market for calcareous marlRERcalcareous marlkg</t>
  </si>
  <si>
    <t>market for calcined clayBRcalcined claykg</t>
  </si>
  <si>
    <t>market for calcined clay</t>
  </si>
  <si>
    <t>market for calcined clayRoWcalcined claykg</t>
  </si>
  <si>
    <t>market for calcium ammonium nitrateCNcalcium ammonium nitratekg</t>
  </si>
  <si>
    <t>market for calcium ammonium nitrate</t>
  </si>
  <si>
    <t>market for calcium ammonium nitrateRoWcalcium ammonium nitratekg</t>
  </si>
  <si>
    <t>market for calcium ammonium nitrateRERcalcium ammonium nitratekg</t>
  </si>
  <si>
    <t>market for calcium ammonium nitrateRNAcalcium ammonium nitratekg</t>
  </si>
  <si>
    <t>market for calcium boratesGLOcalcium borateskg</t>
  </si>
  <si>
    <t>market for calcium borates</t>
  </si>
  <si>
    <t>market for calcium carbide, technical gradeRoWcalcium carbide, technical gradekg</t>
  </si>
  <si>
    <t>market for calcium carbide, technical grade</t>
  </si>
  <si>
    <t>market for calcium carbide, technical gradeRERcalcium carbide, technical gradekg</t>
  </si>
  <si>
    <t>market for calcium carbonate, precipitatedRoWcalcium carbonate, precipitatedkg</t>
  </si>
  <si>
    <t>market for calcium carbonate, precipitated</t>
  </si>
  <si>
    <t>market for calcium carbonate, precipitatedRERcalcium carbonate, precipitatedkg</t>
  </si>
  <si>
    <t>market for calcium chlorideRoWcalcium chloridekg</t>
  </si>
  <si>
    <t>market for calcium chloride</t>
  </si>
  <si>
    <t>market for calcium chlorideRERcalcium chloridekg</t>
  </si>
  <si>
    <t>market for calcium nitrateRoWcalcium nitratekg</t>
  </si>
  <si>
    <t>market for calcium nitrate</t>
  </si>
  <si>
    <t>market for calcium nitrateRERcalcium nitratekg</t>
  </si>
  <si>
    <t>market for calendering, rigid sheetsGLOcalendering, rigid sheetskg</t>
  </si>
  <si>
    <t>market for calendering, rigid sheets</t>
  </si>
  <si>
    <t>market for canalGLOcanalm*year</t>
  </si>
  <si>
    <t>market for canal</t>
  </si>
  <si>
    <t>market for capacitor, auxilliaries and energy useGLOcapacitor, auxilliaries and energy usekg</t>
  </si>
  <si>
    <t>market for capacitor, auxilliaries and energy use</t>
  </si>
  <si>
    <t>market for capacitor, electrolyte type, &lt; 2cm heightGLOcapacitor, electrolyte type, &lt; 2cm heightkg</t>
  </si>
  <si>
    <t>market for capacitor, electrolyte type, &lt; 2cm height</t>
  </si>
  <si>
    <t>market for capacitor, electrolyte type, &gt; 2cm heightGLOcapacitor, electrolyte type, &gt; 2cm heightkg</t>
  </si>
  <si>
    <t>market for capacitor, electrolyte type, &gt; 2cm height</t>
  </si>
  <si>
    <t>market for capacitor, film type, for through-hole mountingGLOcapacitor, film type, for through-hole mountingkg</t>
  </si>
  <si>
    <t>market for capacitor, film type, for through-hole mounting</t>
  </si>
  <si>
    <t>market for capacitor, for surface-mountingGLOcapacitor, for surface-mountingkg</t>
  </si>
  <si>
    <t>market for capacitor, for surface-mounting</t>
  </si>
  <si>
    <t>market for capacitor, tantalum-, for through-hole mountingGLOcapacitor, tantalum-, for through-hole mountingkg</t>
  </si>
  <si>
    <t>market for capacitor, tantalum-, for through-hole mounting</t>
  </si>
  <si>
    <t>market for captanGLOcaptankg</t>
  </si>
  <si>
    <t>market for captan</t>
  </si>
  <si>
    <t>market for carbon blackGLOcarbon blackkg</t>
  </si>
  <si>
    <t>market for carbon black</t>
  </si>
  <si>
    <t>market for carbon dioxide, in chemical industryGLOcarbon dioxide, in chemical industrykg</t>
  </si>
  <si>
    <t>market for carbon dioxide, in chemical industry</t>
  </si>
  <si>
    <t>market for carbon dioxide, liquidRoWcarbon dioxide, liquidkg</t>
  </si>
  <si>
    <t>market for carbon dioxide, liquid</t>
  </si>
  <si>
    <t>market for carbon dioxide, liquidRERcarbon dioxide, liquidkg</t>
  </si>
  <si>
    <t>market for carbon disulfideGLOcarbon disulfidekg</t>
  </si>
  <si>
    <t>market for carbon disulfide</t>
  </si>
  <si>
    <t>market for carbon fibre reinforced plastic, injection mouldedGLOcarbon fibre reinforced plastic, injection mouldedkg</t>
  </si>
  <si>
    <t>market for carbon fibre reinforced plastic, injection moulded</t>
  </si>
  <si>
    <t>market for carbon monoxideRoWcarbon monoxidekg</t>
  </si>
  <si>
    <t>market for carbon monoxide</t>
  </si>
  <si>
    <t>market for carbon monoxideRERcarbon monoxidekg</t>
  </si>
  <si>
    <t>market for carbon tetrachlorideRoWcarbon tetrachloridekg</t>
  </si>
  <si>
    <t>market for carbon tetrachloride</t>
  </si>
  <si>
    <t>market for carbon tetrachlorideRERcarbon tetrachloridekg</t>
  </si>
  <si>
    <t>market for carboxymethyl cellulose, powderGLOcarboxymethyl cellulose, powderkg</t>
  </si>
  <si>
    <t>market for carboxymethyl cellulose, powder</t>
  </si>
  <si>
    <t>market for carrotGLOcarrotkg</t>
  </si>
  <si>
    <t>market for carrot</t>
  </si>
  <si>
    <t>market for carrot seed, Swiss integrated production, at farmGLOcarrot seed, Swiss integrated production, at farmkg</t>
  </si>
  <si>
    <t>market for carrot seed, Swiss integrated production, at farm</t>
  </si>
  <si>
    <t>market for carrot seed, for sowingGLOcarrot seed, for sowingkg</t>
  </si>
  <si>
    <t>market for carrot seed, for sowing</t>
  </si>
  <si>
    <t>market for carton board box production, with gravure printingGLOcarton board box production, with gravure printingkg</t>
  </si>
  <si>
    <t>market for carton board box production, with gravure printing</t>
  </si>
  <si>
    <t>market for carton board box production, with offset printingGLOcarton board box production, with offset printingkg</t>
  </si>
  <si>
    <t>market for carton board box production, with offset printing</t>
  </si>
  <si>
    <t>market for cashewGLOcashewkg</t>
  </si>
  <si>
    <t>market for cashew</t>
  </si>
  <si>
    <t>market for cast ironGLOcast ironkg</t>
  </si>
  <si>
    <t>market for cast iron</t>
  </si>
  <si>
    <t>market for cast iron removed by drilling, computer numerical controlledGLOcast iron removed by drilling, computer numerical controlledkg</t>
  </si>
  <si>
    <t>market for cast iron removed by drilling, computer numerical controlled</t>
  </si>
  <si>
    <t>market for cast iron removed by drilling, conventionalGLOcast iron removed by drilling, conventionalkg</t>
  </si>
  <si>
    <t>market for cast iron removed by drilling, conventional</t>
  </si>
  <si>
    <t>market for cast iron removed by milling, averageGLOcast iron removed by milling, averagekg</t>
  </si>
  <si>
    <t>market for cast iron removed by milling, average</t>
  </si>
  <si>
    <t>market for cast iron removed by milling, dressingGLOcast iron removed by milling, dressingkg</t>
  </si>
  <si>
    <t>market for cast iron removed by milling, dressing</t>
  </si>
  <si>
    <t>market for cast iron removed by milling, large partsGLOcast iron removed by milling, large partskg</t>
  </si>
  <si>
    <t>market for cast iron removed by milling, large parts</t>
  </si>
  <si>
    <t>market for cast iron removed by milling, small partsGLOcast iron removed by milling, small partskg</t>
  </si>
  <si>
    <t>market for cast iron removed by milling, small parts</t>
  </si>
  <si>
    <t>market for cast iron removed by turning, average, computer numerical controlledGLOcast iron removed by turning, average, computer numerical controlledkg</t>
  </si>
  <si>
    <t>market for cast iron removed by turning, average, computer numerical controlled</t>
  </si>
  <si>
    <t>market for cast iron removed by turning, average, conventionalGLOcast iron removed by turning, average, conventionalkg</t>
  </si>
  <si>
    <t>market for cast iron removed by turning, average, conventional</t>
  </si>
  <si>
    <t>market for cast iron removed by turning, primarily dressing, computer numerical controlledGLOcast iron removed by turning, primarily dressing, computer numerical controlledkg</t>
  </si>
  <si>
    <t>market for cast iron removed by turning, primarily dressing, computer numerical controlled</t>
  </si>
  <si>
    <t>market for cast iron removed by turning, primarily dressing, conventionalGLOcast iron removed by turning, primarily dressing, conventionalkg</t>
  </si>
  <si>
    <t>market for cast iron removed by turning, primarily dressing, conventional</t>
  </si>
  <si>
    <t>market for cast iron removed by turning, primarily roughing, computer numerical controlledGLOcast iron removed by turning, primarily roughing, computer numerical controlledkg</t>
  </si>
  <si>
    <t>market for cast iron removed by turning, primarily roughing, computer numerical controlled</t>
  </si>
  <si>
    <t>market for cast iron removed by turning, primarily roughing, conventionalGLOcast iron removed by turning, primarily roughing, conventionalkg</t>
  </si>
  <si>
    <t>market for cast iron removed by turning, primarily roughing, conventional</t>
  </si>
  <si>
    <t>market for casting, aluminium, lost-waxGLOcasting, aluminium, lost-waxkg</t>
  </si>
  <si>
    <t>market for casting, aluminium, lost-wax</t>
  </si>
  <si>
    <t>market for casting, brassGLOcasting, brasskg</t>
  </si>
  <si>
    <t>market for casting, brass</t>
  </si>
  <si>
    <t>market for casting, bronzeGLOcasting, bronzekg</t>
  </si>
  <si>
    <t>market for casting, bronze</t>
  </si>
  <si>
    <t>market for casting, steel, lost-waxGLOcasting, steel, lost-waxkg</t>
  </si>
  <si>
    <t>market for casting, steel, lost-wax</t>
  </si>
  <si>
    <t>market for castor beanGLOcastor beankg</t>
  </si>
  <si>
    <t>market for castor bean</t>
  </si>
  <si>
    <t>market for catalytic converter, oxidation, 20 litreGLOcatalytic converter, oxidation, 20 litreunit</t>
  </si>
  <si>
    <t>market for catalytic converter, oxidation, 20 litre</t>
  </si>
  <si>
    <t>market for catalytic converter, selective catalytic reduction, 200 litreGLOcatalytic converter, selective catalytic reduction, 200 litreunit</t>
  </si>
  <si>
    <t>market for catalytic converter, selective catalytic reduction, 200 litre</t>
  </si>
  <si>
    <t>market for catalytic converter, three-way, 19.1lGLOcatalytic converter, three-way, 19.1lunit</t>
  </si>
  <si>
    <t>market for catalytic converter, three-way, 19.1l</t>
  </si>
  <si>
    <t>market for catalytic converter, three-way, mini CHP plantGLOcatalytic converter, three-way, mini CHP plantunit</t>
  </si>
  <si>
    <t>market for catalytic converter, three-way, mini CHP plant</t>
  </si>
  <si>
    <t>market for cathode, LFP, for Li-ion batteryCNcathode, LFP, for Li-ion batterykg</t>
  </si>
  <si>
    <t>market for cathode, LFP, for Li-ion battery</t>
  </si>
  <si>
    <t>market for cathode, LFP, for Li-ion batteryRoWcathode, LFP, for Li-ion batterykg</t>
  </si>
  <si>
    <t>market for cathode, LiMn2O4, for Li-ion batteryGLOcathode, LiMn2O4, for Li-ion batterykg</t>
  </si>
  <si>
    <t>market for cathode, LiMn2O4, for Li-ion battery</t>
  </si>
  <si>
    <t>market for cathode, NCA, for Li-ion batteryCNcathode, NCA, for Li-ion batterykg</t>
  </si>
  <si>
    <t>market for cathode, NCA, for Li-ion battery</t>
  </si>
  <si>
    <t>market for cathode, NCA, for Li-ion batteryRoWcathode, NCA, for Li-ion batterykg</t>
  </si>
  <si>
    <t>market for cathode, NMC111, for Li-ion batteryCNcathode, NMC111, for Li-ion batterykg</t>
  </si>
  <si>
    <t>market for cathode, NMC111, for Li-ion battery</t>
  </si>
  <si>
    <t>market for cathode, NMC111, for Li-ion batteryRoWcathode, NMC111, for Li-ion batterykg</t>
  </si>
  <si>
    <t>market for cathode, NMC811, for Li-ion batteryCNcathode, NMC811, for Li-ion batterykg</t>
  </si>
  <si>
    <t>market for cathode, NMC811, for Li-ion battery</t>
  </si>
  <si>
    <t>market for cathode, NMC811, for Li-ion batteryRoWcathode, NMC811, for Li-ion batterykg</t>
  </si>
  <si>
    <t>market for cathode, for aluminium electrolysisGLOcathode, for aluminium electrolysiskg</t>
  </si>
  <si>
    <t>market for cathode, for aluminium electrolysis</t>
  </si>
  <si>
    <t>market for cathode-ray tube, cathode ray tube displayGLOcathode-ray tube, cathode ray tube displaykg</t>
  </si>
  <si>
    <t>market for cathode-ray tube, cathode ray tube display</t>
  </si>
  <si>
    <t>market for cationic resinRoWcationic resinkg</t>
  </si>
  <si>
    <t>market for cationic resin</t>
  </si>
  <si>
    <t>market for cationic resinRERcationic resinkg</t>
  </si>
  <si>
    <t>market for cattle for slaughtering, live weightBRcattle for slaughtering, live weightkg</t>
  </si>
  <si>
    <t>market for cattle for slaughtering, live weight</t>
  </si>
  <si>
    <t>market for cattle for slaughtering, live weightRoWcattle for slaughtering, live weightkg</t>
  </si>
  <si>
    <t>market for cattle for slaughtering, live weightZAcattle for slaughtering, live weightkg</t>
  </si>
  <si>
    <t>market for cauliflowerGLOcauliflowerkg</t>
  </si>
  <si>
    <t>market for cauliflower</t>
  </si>
  <si>
    <t>market for celeryGLOcelerykg</t>
  </si>
  <si>
    <t>market for celery</t>
  </si>
  <si>
    <t>market for cellulose fibreCHcellulose fibrekg</t>
  </si>
  <si>
    <t>market for cellulose fibre</t>
  </si>
  <si>
    <t>market for cellulose fibreRoWcellulose fibrekg</t>
  </si>
  <si>
    <t>market for cement cast plaster floorGLOcement cast plaster floorkg</t>
  </si>
  <si>
    <t>market for cement cast plaster floor</t>
  </si>
  <si>
    <t>market for cement factoryGLOcement factoryunit</t>
  </si>
  <si>
    <t>market for cement factory</t>
  </si>
  <si>
    <t>market for cement mortarCHcement mortarkg</t>
  </si>
  <si>
    <t>market for cement mortar</t>
  </si>
  <si>
    <t>market for cement mortarRoWcement mortarkg</t>
  </si>
  <si>
    <t>market for cement mortarINcement mortarkg</t>
  </si>
  <si>
    <t>market for cement plasterRoWcement plasterm3</t>
  </si>
  <si>
    <t>market for cement plaster</t>
  </si>
  <si>
    <t>market for cement plasterINcement plasterm3</t>
  </si>
  <si>
    <t>market for cement tileGLOcement tilekg</t>
  </si>
  <si>
    <t>market for cement tile</t>
  </si>
  <si>
    <t>market for cement, ARTCOcement, ARTkg</t>
  </si>
  <si>
    <t>market for cement, ART</t>
  </si>
  <si>
    <t>market for cement, CEM II/ACA-QCcement, CEM II/Akg</t>
  </si>
  <si>
    <t>market for cement, CEM II/A</t>
  </si>
  <si>
    <t>market for cement, CEM II/ACHcement, CEM II/Akg</t>
  </si>
  <si>
    <t>market for cement, CEM II/AEurope without Switzerlandcement, CEM II/Akg</t>
  </si>
  <si>
    <t>market for cement, CEM II/ARoWcement, CEM II/Akg</t>
  </si>
  <si>
    <t>market for cement, CEM II/A-LZAcement, CEM II/A-Lkg</t>
  </si>
  <si>
    <t>market for cement, CEM II/A-L</t>
  </si>
  <si>
    <t>market for cement, CEM II/A-SZAcement, CEM II/A-Skg</t>
  </si>
  <si>
    <t>market for cement, CEM II/A-S</t>
  </si>
  <si>
    <t>market for cement, CEM II/A-VZAcement, CEM II/A-Vkg</t>
  </si>
  <si>
    <t>market for cement, CEM II/A-V</t>
  </si>
  <si>
    <t>market for cement, CEM II/BCHcement, CEM II/Bkg</t>
  </si>
  <si>
    <t>market for cement, CEM II/B</t>
  </si>
  <si>
    <t>market for cement, CEM II/BEurope without Switzerlandcement, CEM II/Bkg</t>
  </si>
  <si>
    <t>market for cement, CEM II/BRoWcement, CEM II/Bkg</t>
  </si>
  <si>
    <t>market for cement, CEM II/B-LZAcement, CEM II/B-Lkg</t>
  </si>
  <si>
    <t>market for cement, CEM II/B-L</t>
  </si>
  <si>
    <t>market for cement, CEM II/B-SZAcement, CEM II/B-Skg</t>
  </si>
  <si>
    <t>market for cement, CEM II/B-S</t>
  </si>
  <si>
    <t>market for cement, CEM II/B-VZAcement, CEM II/B-Vkg</t>
  </si>
  <si>
    <t>market for cement, CEM II/B-V</t>
  </si>
  <si>
    <t>market for cement, CEM III/ACHcement, CEM III/Akg</t>
  </si>
  <si>
    <t>market for cement, CEM III/A</t>
  </si>
  <si>
    <t>market for cement, CEM III/AEurope without Switzerlandcement, CEM III/Akg</t>
  </si>
  <si>
    <t>market for cement, CEM III/ARoWcement, CEM III/Akg</t>
  </si>
  <si>
    <t>market for cement, CEM III/AZAcement, CEM III/Akg</t>
  </si>
  <si>
    <t>market for cement, CEM III/BCHcement, CEM III/Bkg</t>
  </si>
  <si>
    <t>market for cement, CEM III/B</t>
  </si>
  <si>
    <t>market for cement, CEM III/BEurope without Switzerlandcement, CEM III/Bkg</t>
  </si>
  <si>
    <t>market for cement, CEM III/BRoWcement, CEM III/Bkg</t>
  </si>
  <si>
    <t>market for cement, CEM III/CCHcement, CEM III/Ckg</t>
  </si>
  <si>
    <t>market for cement, CEM III/C</t>
  </si>
  <si>
    <t>market for cement, CEM III/CEurope without Switzerlandcement, CEM III/Ckg</t>
  </si>
  <si>
    <t>market for cement, CEM III/CRoWcement, CEM III/Ckg</t>
  </si>
  <si>
    <t>market for cement, CEM IV/ACHcement, CEM IV/Akg</t>
  </si>
  <si>
    <t>market for cement, CEM IV/A</t>
  </si>
  <si>
    <t>market for cement, CEM IV/AEurope without Switzerlandcement, CEM IV/Akg</t>
  </si>
  <si>
    <t>market for cement, CEM IV/ARoWcement, CEM IV/Akg</t>
  </si>
  <si>
    <t>market for cement, CEM IV/BCHcement, CEM IV/Bkg</t>
  </si>
  <si>
    <t>market for cement, CEM IV/B</t>
  </si>
  <si>
    <t>market for cement, CEM IV/BEurope without Switzerlandcement, CEM IV/Bkg</t>
  </si>
  <si>
    <t>market for cement, CEM IV/BRoWcement, CEM IV/Bkg</t>
  </si>
  <si>
    <t>market for cement, CEM V/ACHcement, CEM V/Akg</t>
  </si>
  <si>
    <t>market for cement, CEM V/A</t>
  </si>
  <si>
    <t>market for cement, CEM V/AEurope without Switzerlandcement, CEM V/Akg</t>
  </si>
  <si>
    <t>market for cement, CEM V/ARoWcement, CEM V/Akg</t>
  </si>
  <si>
    <t>market for cement, CEM V/BCHcement, CEM V/Bkg</t>
  </si>
  <si>
    <t>market for cement, CEM V/B</t>
  </si>
  <si>
    <t>market for cement, CEM V/BEurope without Switzerlandcement, CEM V/Bkg</t>
  </si>
  <si>
    <t>market for cement, CEM V/BRoWcement, CEM V/Bkg</t>
  </si>
  <si>
    <t>market for cement, CP II-EBRcement, CP II-Ekg</t>
  </si>
  <si>
    <t>market for cement, CP II-E</t>
  </si>
  <si>
    <t>market for cement, CP II-FBRcement, CP II-Fkg</t>
  </si>
  <si>
    <t>market for cement, CP II-F</t>
  </si>
  <si>
    <t>market for cement, CP II-ZBRcement, CP II-Zkg</t>
  </si>
  <si>
    <t>market for cement, CP II-Z</t>
  </si>
  <si>
    <t>market for cement, CP IIIBRcement, CP IIIkg</t>
  </si>
  <si>
    <t>market for cement, CP III</t>
  </si>
  <si>
    <t>market for cement, CP IVBRcement, CP IVkg</t>
  </si>
  <si>
    <t>market for cement, CP IV</t>
  </si>
  <si>
    <t>market for cement, CP V RSBRcement, CP V RSkg</t>
  </si>
  <si>
    <t>market for cement, CP V RS</t>
  </si>
  <si>
    <t>market for cement, PortlandBRcement, Portlandkg</t>
  </si>
  <si>
    <t>market for cement, Portland</t>
  </si>
  <si>
    <t>market for cement, PortlandCA-QCcement, Portlandkg</t>
  </si>
  <si>
    <t>market for cement, PortlandCHcement, Portlandkg</t>
  </si>
  <si>
    <t>market for cement, PortlandEurope without Switzerlandcement, Portlandkg</t>
  </si>
  <si>
    <t>market for cement, PortlandINcement, Portlandkg</t>
  </si>
  <si>
    <t>market for cement, PortlandPEcement, Portlandkg</t>
  </si>
  <si>
    <t>market for cement, PortlandRoWcement, Portlandkg</t>
  </si>
  <si>
    <t>market for cement, PortlandUScement, Portlandkg</t>
  </si>
  <si>
    <t>market for cement, PortlandZAcement, Portlandkg</t>
  </si>
  <si>
    <t>market for cement, Portland SlagINcement, Portland Slagkg</t>
  </si>
  <si>
    <t>market for cement, Portland Slag</t>
  </si>
  <si>
    <t>market for cement, Pozzolana PortlandINcement, Pozzolana Portlandkg</t>
  </si>
  <si>
    <t>market for cement, Pozzolana Portland</t>
  </si>
  <si>
    <t>market for cement, ZN/D, new alternative constituents 36-50%, in conformity with SIA 2049CHcement, ZN/D, new alternative constituents 36-50%, in conformity with SIA 2049kg</t>
  </si>
  <si>
    <t>market for cement, ZN/D, new alternative constituents 36-50%, in conformity with SIA 2049</t>
  </si>
  <si>
    <t>market for cement, type I (SM)UScement, type I (SM)kg</t>
  </si>
  <si>
    <t>market for cement, type I (SM)</t>
  </si>
  <si>
    <t>market for cement, type I-PMUScement, type I-PMkg</t>
  </si>
  <si>
    <t>market for cement, type I-PM</t>
  </si>
  <si>
    <t>market for cement, type ICoPEcement, type ICokg</t>
  </si>
  <si>
    <t>market for cement, type ICo</t>
  </si>
  <si>
    <t>market for cement, type IPPEcement, type IPkg</t>
  </si>
  <si>
    <t>market for cement, type IP</t>
  </si>
  <si>
    <t>market for cement, type IP/PUScement, type IP/Pkg</t>
  </si>
  <si>
    <t>market for cement, type IP/P</t>
  </si>
  <si>
    <t>market for cement, type ISUScement, type ISkg</t>
  </si>
  <si>
    <t>market for cement, type IS</t>
  </si>
  <si>
    <t>market for cement, type SUScement, type Skg</t>
  </si>
  <si>
    <t>market for cement, type S</t>
  </si>
  <si>
    <t>market for cement, type general useCOcement, type general usekg</t>
  </si>
  <si>
    <t>market for cement, type general use</t>
  </si>
  <si>
    <t>market for cement, unspecifiedBRcement, unspecifiedkg</t>
  </si>
  <si>
    <t>market for cement, unspecified</t>
  </si>
  <si>
    <t>market for cement, unspecifiedCA-QCcement, unspecifiedkg</t>
  </si>
  <si>
    <t>market for cement, unspecifiedCHcement, unspecifiedkg</t>
  </si>
  <si>
    <t>market for cement, unspecifiedCOcement, unspecifiedkg</t>
  </si>
  <si>
    <t>market for cement, unspecifiedEurope without Switzerlandcement, unspecifiedkg</t>
  </si>
  <si>
    <t>market for cement, unspecifiedINcement, unspecifiedkg</t>
  </si>
  <si>
    <t>market for cement, unspecifiedPEcement, unspecifiedkg</t>
  </si>
  <si>
    <t>market for cement, unspecifiedRoWcement, unspecifiedkg</t>
  </si>
  <si>
    <t>market for cement, unspecifiedUScement, unspecifiedkg</t>
  </si>
  <si>
    <t>market for cement, unspecifiedZAcement, unspecifiedkg</t>
  </si>
  <si>
    <t>market for ceramic factoryGLOceramic factoryunit</t>
  </si>
  <si>
    <t>market for ceramic factory</t>
  </si>
  <si>
    <t>market for ceramic tileGLOceramic tilekg</t>
  </si>
  <si>
    <t>market for ceramic tile</t>
  </si>
  <si>
    <t>market for cerium oxideGLOcerium oxidekg</t>
  </si>
  <si>
    <t>market for cerium oxide</t>
  </si>
  <si>
    <t>cerium oxide</t>
  </si>
  <si>
    <t>market for charcoalGLOcharcoalkg</t>
  </si>
  <si>
    <t>market for charcoal</t>
  </si>
  <si>
    <t>market for charger, electric passenger carGLOcharger, electric passenger carkg</t>
  </si>
  <si>
    <t>market for charger, electric passenger car</t>
  </si>
  <si>
    <t>market for charger, for electric scooterGLOcharger, for electric scooterkg</t>
  </si>
  <si>
    <t>market for charger, for electric scooter</t>
  </si>
  <si>
    <t>market for chassis, internet access equipmentGLOchassis, internet access equipmentkg</t>
  </si>
  <si>
    <t>market for chassis, internet access equipment</t>
  </si>
  <si>
    <t>market for cheese, from cow milk, fresh, unripenedGLOcheese, from cow milk, fresh, unripenedkg</t>
  </si>
  <si>
    <t>market for cheese, from cow milk, fresh, unripened</t>
  </si>
  <si>
    <t>market for chemi-thermomechanical pulpGLOchemi-thermomechanical pulpkg</t>
  </si>
  <si>
    <t>market for chemi-thermomechanical pulp</t>
  </si>
  <si>
    <t>market for chemical factoryGLOchemical factorykg</t>
  </si>
  <si>
    <t>market for chemical factory</t>
  </si>
  <si>
    <t>market for chemical factory, organicsGLOchemical factory, organicsunit</t>
  </si>
  <si>
    <t>market for chemical factory, organics</t>
  </si>
  <si>
    <t>market for chemical, inorganicGLOchemical, inorganickg</t>
  </si>
  <si>
    <t>market for chemical, inorganic</t>
  </si>
  <si>
    <t>market for chemical, organicGLOchemical, organickg</t>
  </si>
  <si>
    <t>market for chemical, organic</t>
  </si>
  <si>
    <t>market for chicken for slaughtering, live weightGLOchicken for slaughtering, live weightkg</t>
  </si>
  <si>
    <t>market for chicken for slaughtering, live weight</t>
  </si>
  <si>
    <t>market for chickpeaGLOchickpeakg</t>
  </si>
  <si>
    <t>market for chickpea</t>
  </si>
  <si>
    <t>market for chilliGLOchillikg</t>
  </si>
  <si>
    <t>market for chilli</t>
  </si>
  <si>
    <t>market for chimneyGLOchimneym</t>
  </si>
  <si>
    <t>market for chimney</t>
  </si>
  <si>
    <t>market for chipper, mobile, dieselGLOchipper, mobile, dieselunit</t>
  </si>
  <si>
    <t>market for chipper, mobile, diesel</t>
  </si>
  <si>
    <t>market for chipper, stationary, electricGLOchipper, stationary, electricunit</t>
  </si>
  <si>
    <t>market for chipper, stationary, electric</t>
  </si>
  <si>
    <t>market for chloridazonGLOchloridazonkg</t>
  </si>
  <si>
    <t>market for chloridazon</t>
  </si>
  <si>
    <t>market for chlorine dioxideRoWchlorine dioxidekg</t>
  </si>
  <si>
    <t>market for chlorine dioxide</t>
  </si>
  <si>
    <t>market for chlorine dioxideRERchlorine dioxidekg</t>
  </si>
  <si>
    <t>market for chlorine, for reuse in titanium tetrachloride productionCNchlorine, for reuse in titanium tetrachloride productionkg</t>
  </si>
  <si>
    <t>market for chlorine, for reuse in titanium tetrachloride production</t>
  </si>
  <si>
    <t>market for chlorine, for reuse in titanium tetrachloride productionRoWchlorine, for reuse in titanium tetrachloride productionkg</t>
  </si>
  <si>
    <t>market for chlorine, for reuse in titanium tetrachloride productionJPchlorine, for reuse in titanium tetrachloride productionkg</t>
  </si>
  <si>
    <t>market for chlorine, for reuse in zirconium and hafnium tetrachloride productionFRchlorine, for reuse in zirconium and hafnium tetrachloride productionkg</t>
  </si>
  <si>
    <t>market for chlorine, for reuse in zirconium and hafnium tetrachloride production</t>
  </si>
  <si>
    <t>market for chlorine, for reuse in zirconium and hafnium tetrachloride productionRoWchlorine, for reuse in zirconium and hafnium tetrachloride productionkg</t>
  </si>
  <si>
    <t>market for chlorine, for reuse in zirconium and hafnium tetrachloride productionUSchlorine, for reuse in zirconium and hafnium tetrachloride productionkg</t>
  </si>
  <si>
    <t>market for chlorine, gaseousRoWchlorine, gaseouskg</t>
  </si>
  <si>
    <t>market for chlorine, gaseous</t>
  </si>
  <si>
    <t>market for chlorine, gaseousRERchlorine, gaseouskg</t>
  </si>
  <si>
    <t>market for chlorine, liquidRoWchlorine, liquidkg</t>
  </si>
  <si>
    <t>market for chlorine, liquid</t>
  </si>
  <si>
    <t>market for chlorine, liquidRERchlorine, liquidkg</t>
  </si>
  <si>
    <t>market for chlormequat chlorideGLOchlormequat chloridekg</t>
  </si>
  <si>
    <t>market for chlormequat chloride</t>
  </si>
  <si>
    <t>market for chloroacetic acidRoWchloroacetic acidkg</t>
  </si>
  <si>
    <t>market for chloroacetic acid</t>
  </si>
  <si>
    <t>market for chloroacetic acidRERchloroacetic acidkg</t>
  </si>
  <si>
    <t>market for chloroacetyl chlorideGLOchloroacetyl chloridekg</t>
  </si>
  <si>
    <t>market for chloroacetyl chloride</t>
  </si>
  <si>
    <t>market for chlorodifluoromethaneRoWchlorodifluoromethanekg</t>
  </si>
  <si>
    <t>market for chlorodifluoromethane</t>
  </si>
  <si>
    <t>market for chlorodifluoromethaneRERchlorodifluoromethanekg</t>
  </si>
  <si>
    <t>market for chloromethyl methyl etherRoWchloromethyl methyl etherkg</t>
  </si>
  <si>
    <t>market for chloromethyl methyl ether</t>
  </si>
  <si>
    <t>market for chloromethyl methyl etherRERchloromethyl methyl etherkg</t>
  </si>
  <si>
    <t>market for chloronitrobenzeneGLOchloronitrobenzenekg</t>
  </si>
  <si>
    <t>market for chloronitrobenzene</t>
  </si>
  <si>
    <t>market for chloropropionic acidGLOchloropropionic acidkg</t>
  </si>
  <si>
    <t>market for chloropropionic acid</t>
  </si>
  <si>
    <t>market for chlorosulfonic acidRoWchlorosulfonic acidkg</t>
  </si>
  <si>
    <t>market for chlorosulfonic acid</t>
  </si>
  <si>
    <t>market for chlorosulfonic acidRERchlorosulfonic acidkg</t>
  </si>
  <si>
    <t>market for chlorothalonilGLOchlorothalonilkg</t>
  </si>
  <si>
    <t>market for chlorothalonil</t>
  </si>
  <si>
    <t>market for chlorotoluronGLOchlorotoluronkg</t>
  </si>
  <si>
    <t>market for chlorotoluron</t>
  </si>
  <si>
    <t>market for chlorprophamGLOchlorprophamkg</t>
  </si>
  <si>
    <t>market for chlorpropham</t>
  </si>
  <si>
    <t>market for chopping, maizeGLOchopping, maizeha</t>
  </si>
  <si>
    <t>market for chopping, maize</t>
  </si>
  <si>
    <t>market for chromite ore concentrateGLOchromite ore concentratekg</t>
  </si>
  <si>
    <t>market for chromite ore concentrate</t>
  </si>
  <si>
    <t>market for chromiumGLOchromiumkg</t>
  </si>
  <si>
    <t>market for chromium</t>
  </si>
  <si>
    <t>market for chromium oxide, flakesGLOchromium oxide, flakeskg</t>
  </si>
  <si>
    <t>market for chromium oxide, flakes</t>
  </si>
  <si>
    <t>market for chromium steel pipeGLOchromium steel pipekg</t>
  </si>
  <si>
    <t>market for chromium steel pipe</t>
  </si>
  <si>
    <t>market for chromium steel removed by drilling, computer numerical controlledGLOchromium steel removed by drilling, computer numerical controlledkg</t>
  </si>
  <si>
    <t>market for chromium steel removed by drilling, computer numerical controlled</t>
  </si>
  <si>
    <t>market for chromium steel removed by drilling, conventionalGLOchromium steel removed by drilling, conventionalkg</t>
  </si>
  <si>
    <t>market for chromium steel removed by drilling, conventional</t>
  </si>
  <si>
    <t>market for chromium steel removed by milling, averageGLOchromium steel removed by milling, averagekg</t>
  </si>
  <si>
    <t>market for chromium steel removed by milling, average</t>
  </si>
  <si>
    <t>market for chromium steel removed by milling, dressingGLOchromium steel removed by milling, dressingkg</t>
  </si>
  <si>
    <t>market for chromium steel removed by milling, dressing</t>
  </si>
  <si>
    <t>market for chromium steel removed by milling, large partsGLOchromium steel removed by milling, large partskg</t>
  </si>
  <si>
    <t>market for chromium steel removed by milling, large parts</t>
  </si>
  <si>
    <t>market for chromium steel removed by milling, small partsGLOchromium steel removed by milling, small partskg</t>
  </si>
  <si>
    <t>market for chromium steel removed by milling, small parts</t>
  </si>
  <si>
    <t>market for chromium steel removed by turning, average, computer numerical controlledGLOchromium steel removed by turning, average, computer numerical controlledkg</t>
  </si>
  <si>
    <t>market for chromium steel removed by turning, average, computer numerical controlled</t>
  </si>
  <si>
    <t>market for chromium steel removed by turning, average, conventionalGLOchromium steel removed by turning, average, conventionalkg</t>
  </si>
  <si>
    <t>market for chromium steel removed by turning, average, conventional</t>
  </si>
  <si>
    <t>market for chromium steel removed by turning, primarily dressing, computer numerical controlledGLOchromium steel removed by turning, primarily dressing, computer numerical controlledkg</t>
  </si>
  <si>
    <t>market for chromium steel removed by turning, primarily dressing, computer numerical controlled</t>
  </si>
  <si>
    <t>market for chromium steel removed by turning, primarily dressing, conventionalGLOchromium steel removed by turning, primarily dressing, conventionalkg</t>
  </si>
  <si>
    <t>market for chromium steel removed by turning, primarily dressing, conventional</t>
  </si>
  <si>
    <t>market for chromium steel removed by turning, primarily roughing, computer numerical controlledGLOchromium steel removed by turning, primarily roughing, computer numerical controlledkg</t>
  </si>
  <si>
    <t>market for chromium steel removed by turning, primarily roughing, computer numerical controlled</t>
  </si>
  <si>
    <t>market for chromium steel removed by turning, primarily roughing, conventionalGLOchromium steel removed by turning, primarily roughing, conventionalkg</t>
  </si>
  <si>
    <t>market for chromium steel removed by turning, primarily roughing, conventional</t>
  </si>
  <si>
    <t>market for citric acidGLOcitric acidkg</t>
  </si>
  <si>
    <t>market for citric acid</t>
  </si>
  <si>
    <t>market for cladding, crossbar-pole, aluminiumGLOcladding, crossbar-pole, aluminiumm2</t>
  </si>
  <si>
    <t>market for cladding, crossbar-pole, aluminium</t>
  </si>
  <si>
    <t>market for clayCHclaykg</t>
  </si>
  <si>
    <t>market for clay</t>
  </si>
  <si>
    <t>market for clayRoWclaykg</t>
  </si>
  <si>
    <t>market for clay brickGLOclay brickkg</t>
  </si>
  <si>
    <t>market for clay brick</t>
  </si>
  <si>
    <t>market for clay pit infrastructureGLOclay pit infrastructureunit</t>
  </si>
  <si>
    <t>market for clay pit infrastructure</t>
  </si>
  <si>
    <t>market for clay plasterGLOclay plasterkg</t>
  </si>
  <si>
    <t>market for clay plaster</t>
  </si>
  <si>
    <t>market for cleaning consumables, without water, in 13.6% solution stateGLOcleaning consumables, without water, in 13.6% solution statekg</t>
  </si>
  <si>
    <t>market for cleaning consumables, without water, in 13.6% solution state</t>
  </si>
  <si>
    <t>market for cleft timber, measured as dry massBRcleft timber, measured as dry masskg</t>
  </si>
  <si>
    <t>market for cleft timber, measured as dry mass</t>
  </si>
  <si>
    <t>market for cleft timber, measured as dry massCHcleft timber, measured as dry masskg</t>
  </si>
  <si>
    <t>market for cleft timber, measured as dry massEurope without Switzerlandcleft timber, measured as dry masskg</t>
  </si>
  <si>
    <t>market for cleft timber, measured as dry massRoWcleft timber, measured as dry masskg</t>
  </si>
  <si>
    <t>market for clefting of energy woodGLOclefting of energy woodhour</t>
  </si>
  <si>
    <t>market for clefting of energy wood</t>
  </si>
  <si>
    <t>market for clinkerBRclinkerkg</t>
  </si>
  <si>
    <t>market for clinker</t>
  </si>
  <si>
    <t>market for clinkerCHclinkerkg</t>
  </si>
  <si>
    <t>market for clinkerCOclinkerkg</t>
  </si>
  <si>
    <t>market for clinkerEurope without Switzerlandclinkerkg</t>
  </si>
  <si>
    <t>market for clinkerRoWclinkerkg</t>
  </si>
  <si>
    <t>market for clinkerINclinkerkg</t>
  </si>
  <si>
    <t>market for clinkerPEclinkerkg</t>
  </si>
  <si>
    <t>market for clinkerZAclinkerkg</t>
  </si>
  <si>
    <t>market for clover seed, Swiss integrated production, at farmGLOclover seed, Swiss integrated production, at farmkg</t>
  </si>
  <si>
    <t>market for clover seed, Swiss integrated production, at farm</t>
  </si>
  <si>
    <t>market for clover seed, Swiss integrated production, for sowingGLOclover seed, Swiss integrated production, for sowingkg</t>
  </si>
  <si>
    <t>market for clover seed, Swiss integrated production, for sowing</t>
  </si>
  <si>
    <t>market for coal gasGLOcoal gasMJ</t>
  </si>
  <si>
    <t>market for coal gas</t>
  </si>
  <si>
    <t>market for coal slurryGLOcoal slurrykg</t>
  </si>
  <si>
    <t>market for coal slurry</t>
  </si>
  <si>
    <t>coal slurry</t>
  </si>
  <si>
    <t>market for coal stove, 5-15kWGLOcoal stove, 5-15kWunit</t>
  </si>
  <si>
    <t>market for coal stove, 5-15kW</t>
  </si>
  <si>
    <t>market for coal tarGLOcoal tarkg</t>
  </si>
  <si>
    <t>market for coal tar</t>
  </si>
  <si>
    <t>market for coating from waste cathode ray tube displayCHcoating from waste cathode ray tube displaykg</t>
  </si>
  <si>
    <t>market for coating from waste cathode ray tube display</t>
  </si>
  <si>
    <t>coating from waste cathode ray tube display</t>
  </si>
  <si>
    <t>market for coating from waste cathode ray tube displayRoWcoating from waste cathode ray tube displaykg</t>
  </si>
  <si>
    <t>market for coating powderRoWcoating powderkg</t>
  </si>
  <si>
    <t>market for coating powder</t>
  </si>
  <si>
    <t>market for coating powderRERcoating powderkg</t>
  </si>
  <si>
    <t>market for coating, with melamine impregnated paperGLOcoating, with melamine impregnated paperm2</t>
  </si>
  <si>
    <t>market for coating, with melamine impregnated paper</t>
  </si>
  <si>
    <t>market for cobaltGLOcobaltkg</t>
  </si>
  <si>
    <t>market for cobalt</t>
  </si>
  <si>
    <t>market for cobalt acetateGLOcobalt acetatekg</t>
  </si>
  <si>
    <t>market for cobalt acetate</t>
  </si>
  <si>
    <t>market for cobalt carbonateGLOcobalt carbonatekg</t>
  </si>
  <si>
    <t>market for cobalt carbonate</t>
  </si>
  <si>
    <t>market for cobalt hydroxideGLOcobalt hydroxidekg</t>
  </si>
  <si>
    <t>market for cobalt hydroxide</t>
  </si>
  <si>
    <t>market for cobalt oxideGLOcobalt oxidekg</t>
  </si>
  <si>
    <t>market for cobalt oxide</t>
  </si>
  <si>
    <t>market for cobalt sulfateCNcobalt sulfatekg</t>
  </si>
  <si>
    <t>market for cobalt sulfate</t>
  </si>
  <si>
    <t>market for cobalt sulfateRoWcobalt sulfatekg</t>
  </si>
  <si>
    <t>market for cobworkGLOcobworkkg</t>
  </si>
  <si>
    <t>market for cobwork</t>
  </si>
  <si>
    <t>market for cocamide diethanolamineGLOcocamide diethanolaminekg</t>
  </si>
  <si>
    <t>market for cocamide diethanolamine</t>
  </si>
  <si>
    <t>market for cocoa beanGLOcocoa beankg</t>
  </si>
  <si>
    <t>market for cocoa bean</t>
  </si>
  <si>
    <t>market for coconut huskGLOcoconut huskkg</t>
  </si>
  <si>
    <t>market for coconut husk</t>
  </si>
  <si>
    <t>market for coconut oil, crudeGLOcoconut oil, crudekg</t>
  </si>
  <si>
    <t>market for coconut oil, crude</t>
  </si>
  <si>
    <t>market for coconut, dehuskedGLOcoconut, dehuskedkg</t>
  </si>
  <si>
    <t>market for coconut, dehusked</t>
  </si>
  <si>
    <t>market for cocoonsRoWcocoonskg</t>
  </si>
  <si>
    <t>market for cocoons</t>
  </si>
  <si>
    <t>market for cocoonsINcocoonskg</t>
  </si>
  <si>
    <t>market for coffee makerGLOcoffee makerunit</t>
  </si>
  <si>
    <t>market for coffee maker</t>
  </si>
  <si>
    <t>market for coffee, green beanGLOcoffee, green beankg</t>
  </si>
  <si>
    <t>market for coffee, green bean</t>
  </si>
  <si>
    <t>market for cokeGLOcokeMJ</t>
  </si>
  <si>
    <t>market for coke</t>
  </si>
  <si>
    <t>market for collector field area, solar thermal parabolic trough, 50 MWGLOcollector field area, solar thermal parabolic trough, 50 MWunit</t>
  </si>
  <si>
    <t>market for collector field area, solar thermal parabolic trough, 50 MW</t>
  </si>
  <si>
    <t>market for collector field area, solar tower power plant, 20 MWGLOcollector field area, solar tower power plant, 20 MWunit</t>
  </si>
  <si>
    <t>market for collector field area, solar tower power plant, 20 MW</t>
  </si>
  <si>
    <t>market for combine harvestingGLOcombine harvestingha</t>
  </si>
  <si>
    <t>market for combine harvesting</t>
  </si>
  <si>
    <t>market for compact fluorescent lampGLOcompact fluorescent lampunit</t>
  </si>
  <si>
    <t>market for compact fluorescent lamp</t>
  </si>
  <si>
    <t>market for compostGLOcompostkg</t>
  </si>
  <si>
    <t>market for compost</t>
  </si>
  <si>
    <t>compost</t>
  </si>
  <si>
    <t>market for composting facility, openGLOcomposting facility, openunit</t>
  </si>
  <si>
    <t>market for composting facility, open</t>
  </si>
  <si>
    <t>market for compressed air energy storage plant, 200 MW electricalGLOcompressed air energy storage plant, 200 MW electricalunit</t>
  </si>
  <si>
    <t>market for compressed air energy storage plant, 200 MW electrical</t>
  </si>
  <si>
    <t>market for compressed air energy storage plant, adiabatic, 150 MW electricalGLOcompressed air energy storage plant, adiabatic, 150 MW electricalunit</t>
  </si>
  <si>
    <t>market for compressed air energy storage plant, adiabatic, 150 MW electrical</t>
  </si>
  <si>
    <t>market for compressed air, 1000 kPa gaugeRoWcompressed air, 1000 kPa gaugem3</t>
  </si>
  <si>
    <t>market for compressed air, 1000 kPa gauge</t>
  </si>
  <si>
    <t>market for compressed air, 1000 kPa gaugeRERcompressed air, 1000 kPa gaugem3</t>
  </si>
  <si>
    <t>market for compressed air, 1200 kPa gaugeRoWcompressed air, 1200 kPa gaugem3</t>
  </si>
  <si>
    <t>market for compressed air, 1200 kPa gauge</t>
  </si>
  <si>
    <t>market for compressed air, 1200 kPa gaugeRERcompressed air, 1200 kPa gaugem3</t>
  </si>
  <si>
    <t>market for compressed air, 600 kPa gaugeRoWcompressed air, 600 kPa gaugem3</t>
  </si>
  <si>
    <t>market for compressed air, 600 kPa gauge</t>
  </si>
  <si>
    <t>market for compressed air, 600 kPa gaugeRERcompressed air, 600 kPa gaugem3</t>
  </si>
  <si>
    <t>market for compressed air, 700 kPa gaugeRoWcompressed air, 700 kPa gaugem3</t>
  </si>
  <si>
    <t>market for compressed air, 700 kPa gauge</t>
  </si>
  <si>
    <t>market for compressed air, 700 kPa gaugeRERcompressed air, 700 kPa gaugem3</t>
  </si>
  <si>
    <t>market for compressed air, 800 kPa gaugeRoWcompressed air, 800 kPa gaugem3</t>
  </si>
  <si>
    <t>market for compressed air, 800 kPa gauge</t>
  </si>
  <si>
    <t>market for compressed air, 800 kPa gaugeRERcompressed air, 800 kPa gaugem3</t>
  </si>
  <si>
    <t>market for computer, desktop, without screenGLOcomputer, desktop, without screenunit</t>
  </si>
  <si>
    <t>market for computer, desktop, without screen</t>
  </si>
  <si>
    <t>market for computer, laptopGLOcomputer, laptopunit</t>
  </si>
  <si>
    <t>market for computer, laptop</t>
  </si>
  <si>
    <t>market for concentrated solar power plant, solar thermal parabolic trough, 50 MWGLOconcentrated solar power plant, solar thermal parabolic trough, 50 MWunit</t>
  </si>
  <si>
    <t>market for concentrated solar power plant, solar thermal parabolic trough, 50 MW</t>
  </si>
  <si>
    <t>market for concentrated solar power plant, solar tower, 20 MWGLOconcentrated solar power plant, solar tower, 20 MWunit</t>
  </si>
  <si>
    <t>market for concentrated solar power plant, solar tower, 20 MW</t>
  </si>
  <si>
    <t>market for concrete blockBRconcrete blockkg</t>
  </si>
  <si>
    <t>market for concrete block</t>
  </si>
  <si>
    <t>market for concrete blockDEconcrete blockkg</t>
  </si>
  <si>
    <t>market for concrete blockRoWconcrete blockkg</t>
  </si>
  <si>
    <t>market for concrete mixing factoryGLOconcrete mixing factoryunit</t>
  </si>
  <si>
    <t>market for concrete mixing factory</t>
  </si>
  <si>
    <t>market for concrete roof tileGLOconcrete roof tilekg</t>
  </si>
  <si>
    <t>market for concrete roof tile</t>
  </si>
  <si>
    <t>market for concrete slabRoWconcrete slabm3</t>
  </si>
  <si>
    <t>market for concrete slab</t>
  </si>
  <si>
    <t>market for concrete slabINconcrete slabm3</t>
  </si>
  <si>
    <t>market for concrete, 20MPaCOconcrete, 20MPam3</t>
  </si>
  <si>
    <t>market for concrete, 20MPa</t>
  </si>
  <si>
    <t>market for concrete, 20MPaRoWconcrete, 20MPam3</t>
  </si>
  <si>
    <t>market for concrete, 20MPaPEconcrete, 20MPam3</t>
  </si>
  <si>
    <t>market for concrete, 20MPaRNAconcrete, 20MPam3</t>
  </si>
  <si>
    <t>market for concrete, 20MPaZAconcrete, 20MPam3</t>
  </si>
  <si>
    <t>market for concrete, 25-30MPaINconcrete, 25-30MPam3</t>
  </si>
  <si>
    <t>market for concrete, 25-30MPa</t>
  </si>
  <si>
    <t>market for concrete, 25MPaATconcrete, 25MPam3</t>
  </si>
  <si>
    <t>market for concrete, 25MPa</t>
  </si>
  <si>
    <t>market for concrete, 25MPaBRconcrete, 25MPam3</t>
  </si>
  <si>
    <t>market for concrete, 25MPaCHconcrete, 25MPam3</t>
  </si>
  <si>
    <t>market for concrete, 25MPaRoWconcrete, 25MPam3</t>
  </si>
  <si>
    <t>market for concrete, 25MPaRNAconcrete, 25MPam3</t>
  </si>
  <si>
    <t>market for concrete, 25MPaZAconcrete, 25MPam3</t>
  </si>
  <si>
    <t>market for concrete, 30-32MPaRNAconcrete, 30-32MPam3</t>
  </si>
  <si>
    <t>market for concrete, 30-32MPa</t>
  </si>
  <si>
    <t>market for concrete, 30MPaATconcrete, 30MPam3</t>
  </si>
  <si>
    <t>market for concrete, 30MPa</t>
  </si>
  <si>
    <t>market for concrete, 30MPaBRconcrete, 30MPam3</t>
  </si>
  <si>
    <t>market for concrete, 30MPaCHconcrete, 30MPam3</t>
  </si>
  <si>
    <t>market for concrete, 30MPaRoWconcrete, 30MPam3</t>
  </si>
  <si>
    <t>market for concrete, 30MPaZAconcrete, 30MPam3</t>
  </si>
  <si>
    <t>market for concrete, 35MPaBRconcrete, 35MPam3</t>
  </si>
  <si>
    <t>market for concrete, 35MPa</t>
  </si>
  <si>
    <t>market for concrete, 35MPaRoWconcrete, 35MPam3</t>
  </si>
  <si>
    <t>market for concrete, 35MPaRNAconcrete, 35MPam3</t>
  </si>
  <si>
    <t>market for concrete, 35MPaZAconcrete, 35MPam3</t>
  </si>
  <si>
    <t>market for concrete, 37MPaCHconcrete, 37MPam3</t>
  </si>
  <si>
    <t>market for concrete, 37MPa</t>
  </si>
  <si>
    <t>market for concrete, 40MPaBRconcrete, 40MPam3</t>
  </si>
  <si>
    <t>market for concrete, 40MPa</t>
  </si>
  <si>
    <t>market for concrete, 40MPaCOconcrete, 40MPam3</t>
  </si>
  <si>
    <t>market for concrete, 40MPaRoWconcrete, 40MPam3</t>
  </si>
  <si>
    <t>market for concrete, 40MPaPEconcrete, 40MPam3</t>
  </si>
  <si>
    <t>market for concrete, 40MPaZAconcrete, 40MPam3</t>
  </si>
  <si>
    <t>market for concrete, 45MPaRoWconcrete, 45MPam3</t>
  </si>
  <si>
    <t>market for concrete, 45MPa</t>
  </si>
  <si>
    <t>market for concrete, 45MPaZAconcrete, 45MPam3</t>
  </si>
  <si>
    <t>market for concrete, 50MPaRoWconcrete, 50MPam3</t>
  </si>
  <si>
    <t>market for concrete, 50MPa</t>
  </si>
  <si>
    <t>market for concrete, 50MPaRNAconcrete, 50MPam3</t>
  </si>
  <si>
    <t>market for concrete, 50MPaZAconcrete, 50MPam3</t>
  </si>
  <si>
    <t>market for concrete, medium strengthBRconcrete, medium strengthm3</t>
  </si>
  <si>
    <t>market for concrete, medium strength</t>
  </si>
  <si>
    <t>market for concrete, medium strengthCOconcrete, medium strengthm3</t>
  </si>
  <si>
    <t>market for concrete, medium strengthRoWconcrete, medium strengthm3</t>
  </si>
  <si>
    <t>market for concrete, medium strengthPEconcrete, medium strengthm3</t>
  </si>
  <si>
    <t>market for concrete, medium strengthRNAconcrete, medium strengthm3</t>
  </si>
  <si>
    <t>market for concrete, medium strengthZAconcrete, medium strengthm3</t>
  </si>
  <si>
    <t>market for concrete, normal strengthATconcrete, normal strengthm3</t>
  </si>
  <si>
    <t>market for concrete, normal strength</t>
  </si>
  <si>
    <t>market for concrete, normal strengthBRconcrete, normal strengthm3</t>
  </si>
  <si>
    <t>market for concrete, normal strengthCHconcrete, normal strengthm3</t>
  </si>
  <si>
    <t>market for concrete, normal strengthCOconcrete, normal strengthm3</t>
  </si>
  <si>
    <t>market for concrete, normal strengthINconcrete, normal strengthm3</t>
  </si>
  <si>
    <t>market for concrete, normal strengthPEconcrete, normal strengthm3</t>
  </si>
  <si>
    <t>market for concrete, normal strengthRNAconcrete, normal strengthm3</t>
  </si>
  <si>
    <t>market for concrete, normal strengthRoWconcrete, normal strengthm3</t>
  </si>
  <si>
    <t>market for concrete, normal strengthZAconcrete, normal strengthm3</t>
  </si>
  <si>
    <t>market for condensate from light oil boilerCHcondensate from light oil boilerm3</t>
  </si>
  <si>
    <t>market for condensate from light oil boiler</t>
  </si>
  <si>
    <t>condensate from light oil boiler</t>
  </si>
  <si>
    <t>market for condensate from light oil boilerRoWcondensate from light oil boilerm3</t>
  </si>
  <si>
    <t>market for conditioned spent nuclear fuelCHconditioned spent nuclear fuelm3</t>
  </si>
  <si>
    <t>market for conditioned spent nuclear fuel</t>
  </si>
  <si>
    <t>conditioned spent nuclear fuel</t>
  </si>
  <si>
    <t>market for conditioned spent nuclear fuelEurope without Switzerlandconditioned spent nuclear fuelm3</t>
  </si>
  <si>
    <t>market for conditioned spent nuclear fuelRoWconditioned spent nuclear fuelm3</t>
  </si>
  <si>
    <t>market for construction work, heat and power co-generation unit, 160kW electricalGLOconstruction work, heat and power co-generation unit, 160kW electricalunit</t>
  </si>
  <si>
    <t>market for construction work, heat and power co-generation unit, 160kW electrical</t>
  </si>
  <si>
    <t>market for consumer electronics, mobile device, smartphoneGLOconsumer electronics, mobile device, smartphoneunit</t>
  </si>
  <si>
    <t>market for consumer electronics, mobile device, smartphone</t>
  </si>
  <si>
    <t>market for consumer electronics, mobile device, tabletGLOconsumer electronics, mobile device, tabletunit</t>
  </si>
  <si>
    <t>market for consumer electronics, mobile device, tablet</t>
  </si>
  <si>
    <t>market for container shipGLOcontainer shipunit</t>
  </si>
  <si>
    <t>market for container ship</t>
  </si>
  <si>
    <t>market for container, for collection of post-consumer waste plastic for recyclingCHcontainer, for collection of post-consumer waste plastic for recyclingunit</t>
  </si>
  <si>
    <t>market for container, for collection of post-consumer waste plastic for recycling</t>
  </si>
  <si>
    <t>market for container, for collection of post-consumer waste plastic for recyclingEurope without Switzerlandcontainer, for collection of post-consumer waste plastic for recyclingunit</t>
  </si>
  <si>
    <t>market for container, for collection of post-consumer waste plastic for recyclingRoWcontainer, for collection of post-consumer waste plastic for recyclingunit</t>
  </si>
  <si>
    <t>market for container, for collection of post-consumer waste plastic for recyclingUScontainer, for collection of post-consumer waste plastic for recyclingunit</t>
  </si>
  <si>
    <t>market for containerboard, fluting mediumCA-QCcontainerboard, fluting mediumkg</t>
  </si>
  <si>
    <t>market for containerboard, fluting medium</t>
  </si>
  <si>
    <t>market for containerboard, fluting mediumRoWcontainerboard, fluting mediumkg</t>
  </si>
  <si>
    <t>market for containerboard, fluting mediumRERcontainerboard, fluting mediumkg</t>
  </si>
  <si>
    <t>market for containerboard, linerboardCA-QCcontainerboard, linerboardkg</t>
  </si>
  <si>
    <t>market for containerboard, linerboard</t>
  </si>
  <si>
    <t>market for containerboard, linerboardRoWcontainerboard, linerboardkg</t>
  </si>
  <si>
    <t>market for containerboard, linerboardRERcontainerboard, linerboardkg</t>
  </si>
  <si>
    <t>market for containerboard, unspecifiedUScontainerboard, unspecifiedkg</t>
  </si>
  <si>
    <t>market for containerboard, unspecified</t>
  </si>
  <si>
    <t>market for continuous dyeing, fibre, cottonGLOcontinuous dyeing, fibre, cottonkg</t>
  </si>
  <si>
    <t>market for continuous dyeing, fibre, cotton</t>
  </si>
  <si>
    <t>market for contouring, brassGLOcontouring, brasskg</t>
  </si>
  <si>
    <t>market for contouring, brass</t>
  </si>
  <si>
    <t>market for contouring, bronzeGLOcontouring, bronzekg</t>
  </si>
  <si>
    <t>market for contouring, bronze</t>
  </si>
  <si>
    <t>market for control cabinet, heat and power co-generation unit, 160kW electricalGLOcontrol cabinet, heat and power co-generation unit, 160kW electricalunit</t>
  </si>
  <si>
    <t>market for control cabinet, heat and power co-generation unit, 160kW electrical</t>
  </si>
  <si>
    <t>market for controller, for electric scooterGLOcontroller, for electric scooterkg</t>
  </si>
  <si>
    <t>market for controller, for electric scooter</t>
  </si>
  <si>
    <t>market for converter, for electric passenger carGLOconverter, for electric passenger carkg</t>
  </si>
  <si>
    <t>market for converter, for electric passenger car</t>
  </si>
  <si>
    <t>market for conveyor beltGLOconveyor beltm</t>
  </si>
  <si>
    <t>market for conveyor belt</t>
  </si>
  <si>
    <t>market for cookstoveGLOcookstoveunit</t>
  </si>
  <si>
    <t>market for cookstove</t>
  </si>
  <si>
    <t>market for cooling energyGLOcooling energyMJ</t>
  </si>
  <si>
    <t>market for cooling energy</t>
  </si>
  <si>
    <t>market for copper cakeGLOcopper cakekg</t>
  </si>
  <si>
    <t>market for copper cake</t>
  </si>
  <si>
    <t>market for copper carbonateGLOcopper carbonatekg</t>
  </si>
  <si>
    <t>market for copper carbonate</t>
  </si>
  <si>
    <t>market for copper collector foil, for Li-ion batteryGLOcopper collector foil, for Li-ion batterykg</t>
  </si>
  <si>
    <t>market for copper collector foil, for Li-ion battery</t>
  </si>
  <si>
    <t>market for copper concentrate, sulfide oreGLOcopper concentrate, sulfide orekg</t>
  </si>
  <si>
    <t>market for copper concentrate, sulfide ore</t>
  </si>
  <si>
    <t>market for copper in car shredder residueCHcopper in car shredder residuekg</t>
  </si>
  <si>
    <t>market for copper in car shredder residue</t>
  </si>
  <si>
    <t>copper in car shredder residue</t>
  </si>
  <si>
    <t>market for copper in car shredder residueRoWcopper in car shredder residuekg</t>
  </si>
  <si>
    <t>market for copper oxideGLOcopper oxidekg</t>
  </si>
  <si>
    <t>market for copper oxide</t>
  </si>
  <si>
    <t>market for copper scrap, sorted, pressedGLOcopper scrap, sorted, pressedkg</t>
  </si>
  <si>
    <t>market for copper scrap, sorted, pressed</t>
  </si>
  <si>
    <t>market for copper slagGLOcopper slagkg</t>
  </si>
  <si>
    <t>market for copper slag</t>
  </si>
  <si>
    <t>copper slag</t>
  </si>
  <si>
    <t>market for copper smelting facilityGLOcopper smelting facilityunit</t>
  </si>
  <si>
    <t>market for copper smelting facility</t>
  </si>
  <si>
    <t>market for copper sulfateGLOcopper sulfatekg</t>
  </si>
  <si>
    <t>market for copper sulfate</t>
  </si>
  <si>
    <t>market for copper telluride cementGLOcopper telluride cementkg</t>
  </si>
  <si>
    <t>market for copper telluride cement</t>
  </si>
  <si>
    <t>copper telluride cement</t>
  </si>
  <si>
    <t>market for copper, anodeGLOcopper, anodekg</t>
  </si>
  <si>
    <t>market for copper, anode</t>
  </si>
  <si>
    <t>market for copper, cathodeGLOcopper, cathodekg</t>
  </si>
  <si>
    <t>market for copper, cathode</t>
  </si>
  <si>
    <t>market for copper-rich materialsGLOcopper-rich materialskg</t>
  </si>
  <si>
    <t>market for copper-rich materials</t>
  </si>
  <si>
    <t>market for core boardGLOcore boardkg</t>
  </si>
  <si>
    <t>market for core board</t>
  </si>
  <si>
    <t>market for corianderGLOcorianderkg</t>
  </si>
  <si>
    <t>market for coriander</t>
  </si>
  <si>
    <t>market for cork slabRoWcork slabkg</t>
  </si>
  <si>
    <t>market for cork slab</t>
  </si>
  <si>
    <t>market for cork slabRERcork slabkg</t>
  </si>
  <si>
    <t>market for cork, rawRoWcork, rawkg</t>
  </si>
  <si>
    <t>market for cork, raw</t>
  </si>
  <si>
    <t>market for cork, rawPTcork, rawkg</t>
  </si>
  <si>
    <t>market for corrugated board boxCA-QCcorrugated board boxkg</t>
  </si>
  <si>
    <t>market for corrugated board box</t>
  </si>
  <si>
    <t>market for corrugated board boxRoWcorrugated board boxkg</t>
  </si>
  <si>
    <t>market for corrugated board boxRERcorrugated board boxkg</t>
  </si>
  <si>
    <t>market for corrugated board boxUScorrugated board boxkg</t>
  </si>
  <si>
    <t>market for cottonseedBDcottonseedkg</t>
  </si>
  <si>
    <t>market for cottonseed</t>
  </si>
  <si>
    <t>market for cottonseedRoWcottonseedkg</t>
  </si>
  <si>
    <t>market for cottonseedINcottonseedkg</t>
  </si>
  <si>
    <t>market for cottonseed mealGLOcottonseed mealkg</t>
  </si>
  <si>
    <t>market for cottonseed meal</t>
  </si>
  <si>
    <t>market for cottonseed oil, crudeGLOcottonseed oil, crudekg</t>
  </si>
  <si>
    <t>market for cottonseed oil, crude</t>
  </si>
  <si>
    <t>market for cottonseed oil, refinedGLOcottonseed oil, refinedkg</t>
  </si>
  <si>
    <t>market for cottonseed oil, refined</t>
  </si>
  <si>
    <t>market for cottonseed, for sowingGLOcottonseed, for sowingkg</t>
  </si>
  <si>
    <t>market for cottonseed, for sowing</t>
  </si>
  <si>
    <t>market for cottonseed, organicRoWcottonseed, organickg</t>
  </si>
  <si>
    <t>market for cottonseed, organic</t>
  </si>
  <si>
    <t>market for cottonseed, organicINcottonseed, organickg</t>
  </si>
  <si>
    <t>market for cottonseed, organic, for sowingGLOcottonseed, organic, for sowingkg</t>
  </si>
  <si>
    <t>market for cottonseed, organic, for sowing</t>
  </si>
  <si>
    <t>market for cover plaster, mineralGLOcover plaster, mineralkg</t>
  </si>
  <si>
    <t>market for cover plaster, mineral</t>
  </si>
  <si>
    <t>market for cover plaster, organicGLOcover plaster, organickg</t>
  </si>
  <si>
    <t>market for cover plaster, organic</t>
  </si>
  <si>
    <t>market for cow milkGLOcow milkkg</t>
  </si>
  <si>
    <t>market for cow milk</t>
  </si>
  <si>
    <t>cow milk</t>
  </si>
  <si>
    <t>market for cream, from cow milkGLOcream, from cow milkkg</t>
  </si>
  <si>
    <t>market for cream, from cow milk</t>
  </si>
  <si>
    <t>cream, from cow milk</t>
  </si>
  <si>
    <t>market for cross-laminated timberRoWcross-laminated timberm3</t>
  </si>
  <si>
    <t>market for cross-laminated timber</t>
  </si>
  <si>
    <t>market for cross-laminated timberRERcross-laminated timberm3</t>
  </si>
  <si>
    <t>market for crust from Parkes process for lead productionGLOcrust from Parkes process for lead productionkg</t>
  </si>
  <si>
    <t>market for crust from Parkes process for lead production</t>
  </si>
  <si>
    <t>crust from Parkes process for lead production</t>
  </si>
  <si>
    <t>market for cryoliteGLOcryolitekg</t>
  </si>
  <si>
    <t>market for cryolite</t>
  </si>
  <si>
    <t>market for cucumberGLOcucumberkg</t>
  </si>
  <si>
    <t>market for cucumber</t>
  </si>
  <si>
    <t>market for cumeneGLOcumenekg</t>
  </si>
  <si>
    <t>market for cumene</t>
  </si>
  <si>
    <t>market for cyanoacetic acidRoWcyanoacetic acidkg</t>
  </si>
  <si>
    <t>market for cyanoacetic acid</t>
  </si>
  <si>
    <t>market for cyanoacetic acidRERcyanoacetic acidkg</t>
  </si>
  <si>
    <t>market for cyanogen chlorideGLOcyanogen chloridekg</t>
  </si>
  <si>
    <t>market for cyanogen chloride</t>
  </si>
  <si>
    <t>market for cyanuric chlorideGLOcyanuric chloridekg</t>
  </si>
  <si>
    <t>market for cyanuric chloride</t>
  </si>
  <si>
    <t>market for cyclic N-compoundGLOcyclic N-compoundkg</t>
  </si>
  <si>
    <t>market for cyclic N-compound</t>
  </si>
  <si>
    <t>market for cyclohexaneGLOcyclohexanekg</t>
  </si>
  <si>
    <t>market for cyclohexane</t>
  </si>
  <si>
    <t>market for cyclohexanolRoWcyclohexanolkg</t>
  </si>
  <si>
    <t>market for cyclohexanol</t>
  </si>
  <si>
    <t>market for cyclohexanolRERcyclohexanolkg</t>
  </si>
  <si>
    <t>market for cyclohexanoneRoWcyclohexanonekg</t>
  </si>
  <si>
    <t>market for cyclohexanone</t>
  </si>
  <si>
    <t>market for cyclohexanoneRERcyclohexanonekg</t>
  </si>
  <si>
    <t>market for dairyGLOdairym3</t>
  </si>
  <si>
    <t>market for dairy</t>
  </si>
  <si>
    <t>market for daminozideGLOdaminozidekg</t>
  </si>
  <si>
    <t>market for daminozide</t>
  </si>
  <si>
    <t>market for de-icerGLOde-icerkg</t>
  </si>
  <si>
    <t>market for de-icer</t>
  </si>
  <si>
    <t>market for decabromodiphenyl etherGLOdecabromodiphenyl etherkg</t>
  </si>
  <si>
    <t>market for decabromodiphenyl ether</t>
  </si>
  <si>
    <t>market for decarbonising wasteCHdecarbonising wastekg</t>
  </si>
  <si>
    <t>market for decarbonising waste</t>
  </si>
  <si>
    <t>decarbonising waste</t>
  </si>
  <si>
    <t>market for decarbonising wasteRoWdecarbonising wastekg</t>
  </si>
  <si>
    <t>market for decommissioned airport infrastructure, contaminated gravelGLOdecommissioned airport infrastructure, contaminated gravelunit</t>
  </si>
  <si>
    <t>market for decommissioned airport infrastructure, contaminated gravel</t>
  </si>
  <si>
    <t>decommissioned airport infrastructure, contaminated gravel</t>
  </si>
  <si>
    <t>market for decommissioned chemical production facilitiesGLOdecommissioned chemical production facilitieskg</t>
  </si>
  <si>
    <t>market for decommissioned chemical production facilities</t>
  </si>
  <si>
    <t>decommissioned chemical production facilities</t>
  </si>
  <si>
    <t>market for decommissioned pipeline, natural gasCHdecommissioned pipeline, natural gaskg</t>
  </si>
  <si>
    <t>market for decommissioned pipeline, natural gas</t>
  </si>
  <si>
    <t>decommissioned pipeline, natural gas</t>
  </si>
  <si>
    <t>market for decommissioned pipeline, natural gasRoWdecommissioned pipeline, natural gaskg</t>
  </si>
  <si>
    <t>market for decommissioned roadGLOdecommissioned roadm*year</t>
  </si>
  <si>
    <t>market for decommissioned road</t>
  </si>
  <si>
    <t>decommissioned road</t>
  </si>
  <si>
    <t>market for decommissioned tram trackCHdecommissioned tram trackm*year</t>
  </si>
  <si>
    <t>market for decommissioned tram track</t>
  </si>
  <si>
    <t>decommissioned tram track</t>
  </si>
  <si>
    <t>market for decommissioned tram trackRoWdecommissioned tram trackm*year</t>
  </si>
  <si>
    <t>market for deep drawing, steel, 10000 kN press, automodeGLOdeep drawing, steel, 10000 kN press, automodekg</t>
  </si>
  <si>
    <t>market for deep drawing, steel, 10000 kN press, automode</t>
  </si>
  <si>
    <t>market for deep drawing, steel, 10000 kN press, single strokeGLOdeep drawing, steel, 10000 kN press, single strokekg</t>
  </si>
  <si>
    <t>market for deep drawing, steel, 10000 kN press, single stroke</t>
  </si>
  <si>
    <t>market for deep drawing, steel, 3500 kN press, automodeGLOdeep drawing, steel, 3500 kN press, automodekg</t>
  </si>
  <si>
    <t>market for deep drawing, steel, 3500 kN press, automode</t>
  </si>
  <si>
    <t>market for deep drawing, steel, 3500 kN press, single strokeGLOdeep drawing, steel, 3500 kN press, single strokekg</t>
  </si>
  <si>
    <t>market for deep drawing, steel, 3500 kN press, single stroke</t>
  </si>
  <si>
    <t>market for deep drawing, steel, 38000 kN press, automodeGLOdeep drawing, steel, 38000 kN press, automodekg</t>
  </si>
  <si>
    <t>market for deep drawing, steel, 38000 kN press, automode</t>
  </si>
  <si>
    <t>market for deep drawing, steel, 38000 kN press, single strokeGLOdeep drawing, steel, 38000 kN press, single strokekg</t>
  </si>
  <si>
    <t>market for deep drawing, steel, 38000 kN press, single stroke</t>
  </si>
  <si>
    <t>market for deep drawing, steel, 650 kN press, automodeGLOdeep drawing, steel, 650 kN press, automodekg</t>
  </si>
  <si>
    <t>market for deep drawing, steel, 650 kN press, automode</t>
  </si>
  <si>
    <t>market for deep drawing, steel, 650 kN press, single strokeGLOdeep drawing, steel, 650 kN press, single strokekg</t>
  </si>
  <si>
    <t>market for deep drawing, steel, 650 kN press, single stroke</t>
  </si>
  <si>
    <t>market for deep well closureGLOdeep well closurem</t>
  </si>
  <si>
    <t>market for deep well closure</t>
  </si>
  <si>
    <t>market for deep well, drilled, for geothermal powerGLOdeep well, drilled, for geothermal powerm</t>
  </si>
  <si>
    <t>market for deep well, drilled, for geothermal power</t>
  </si>
  <si>
    <t>market for deep well, for geothermal power, onshore, 6000mGLOdeep well, for geothermal power, onshore, 6000mm</t>
  </si>
  <si>
    <t>market for deep well, for geothermal power, onshore, 6000m</t>
  </si>
  <si>
    <t>market for degreasing, metal part in alkaline bathGLOdegreasing, metal part in alkaline bathm2</t>
  </si>
  <si>
    <t>market for degreasing, metal part in alkaline bath</t>
  </si>
  <si>
    <t>market for deinked pulp, wet lapGLOdeinked pulp, wet lapkg</t>
  </si>
  <si>
    <t>market for deinked pulp, wet lap</t>
  </si>
  <si>
    <t>deinked pulp, wet lap</t>
  </si>
  <si>
    <t>market for deinking emulsion, in paper productionRoWdeinking emulsion, in paper productionkg</t>
  </si>
  <si>
    <t>market for deinking emulsion, in paper production</t>
  </si>
  <si>
    <t>market for deinking emulsion, in paper productionRERdeinking emulsion, in paper productionkg</t>
  </si>
  <si>
    <t>market for delimbing/sorting, excavator-based processorGLOdelimbing/sorting, excavator-based processorhour</t>
  </si>
  <si>
    <t>market for delimbing/sorting, excavator-based processor</t>
  </si>
  <si>
    <t>market for demersal fish, freshGLOdemersal fish, freshkg</t>
  </si>
  <si>
    <t>market for demersal fish, fresh</t>
  </si>
  <si>
    <t>market for diammonium phosphateCNdiammonium phosphatekg</t>
  </si>
  <si>
    <t>market for diammonium phosphate</t>
  </si>
  <si>
    <t>market for diammonium phosphateRoWdiammonium phosphatekg</t>
  </si>
  <si>
    <t>market for diammonium phosphateRERdiammonium phosphatekg</t>
  </si>
  <si>
    <t>market for diammonium phosphateRNAdiammonium phosphatekg</t>
  </si>
  <si>
    <t>market for diazine-compoundGLOdiazine-compoundkg</t>
  </si>
  <si>
    <t>market for diazine-compound</t>
  </si>
  <si>
    <t>market for diazole-compoundGLOdiazole-compoundkg</t>
  </si>
  <si>
    <t>market for diazole-compound</t>
  </si>
  <si>
    <t>market for diboraneGLOdiboranekg</t>
  </si>
  <si>
    <t>market for diborane</t>
  </si>
  <si>
    <t>market for dichlobenilGLOdichlobenilkg</t>
  </si>
  <si>
    <t>market for dichlobenil</t>
  </si>
  <si>
    <t>market for dichloromethaneRoWdichloromethanekg</t>
  </si>
  <si>
    <t>market for dichloromethane</t>
  </si>
  <si>
    <t>market for dichloromethaneRERdichloromethanekg</t>
  </si>
  <si>
    <t>market for dichloropropeneGLOdichloropropenekg</t>
  </si>
  <si>
    <t>market for dichloropropene</t>
  </si>
  <si>
    <t>market for dicyclopentadiene based unsaturated polyester resinGLOdicyclopentadiene based unsaturated polyester resinkg</t>
  </si>
  <si>
    <t>market for dicyclopentadiene based unsaturated polyester resin</t>
  </si>
  <si>
    <t>market for dieselBRdieselkg</t>
  </si>
  <si>
    <t>market for diesel</t>
  </si>
  <si>
    <t>market for dieselCHdieselkg</t>
  </si>
  <si>
    <t>market for dieselCOdieselkg</t>
  </si>
  <si>
    <t>market for dieselEurope without Switzerlanddieselkg</t>
  </si>
  <si>
    <t>market for dieselRoWdieselkg</t>
  </si>
  <si>
    <t>market for dieselINdieselkg</t>
  </si>
  <si>
    <t>market for dieselPEdieselkg</t>
  </si>
  <si>
    <t>market for dieselZAdieselkg</t>
  </si>
  <si>
    <t>market for diesel, burned in agricultural machineryGLOdiesel, burned in agricultural machineryMJ</t>
  </si>
  <si>
    <t>market for diesel, burned in agricultural machinery</t>
  </si>
  <si>
    <t>market for diesel, burned in building machineGLOdiesel, burned in building machineMJ</t>
  </si>
  <si>
    <t>market for diesel, burned in building machine</t>
  </si>
  <si>
    <t>market for diesel, burned in diesel-electric generating set, 10MWGLOdiesel, burned in diesel-electric generating set, 10MWMJ</t>
  </si>
  <si>
    <t>market for diesel, burned in diesel-electric generating set, 10MW</t>
  </si>
  <si>
    <t>market for diesel, burned in diesel-electric generating set, 10MW, for oil and gas extractionGLOdiesel, burned in diesel-electric generating set, 10MW, for oil and gas extractionMJ</t>
  </si>
  <si>
    <t>market for diesel, burned in diesel-electric generating set, 10MW, for oil and gas extraction</t>
  </si>
  <si>
    <t>market for diesel, burned in diesel-electric generating set, 18.5kWGLOdiesel, burned in diesel-electric generating set, 18.5kWMJ</t>
  </si>
  <si>
    <t>market for diesel, burned in diesel-electric generating set, 18.5kW</t>
  </si>
  <si>
    <t>market for diesel, burned in fishing vesselGLOdiesel, burned in fishing vesselMJ</t>
  </si>
  <si>
    <t>market for diesel, burned in fishing vessel</t>
  </si>
  <si>
    <t>market for diesel, low-sulfurBRdiesel, low-sulfurkg</t>
  </si>
  <si>
    <t>market for diesel, low-sulfur</t>
  </si>
  <si>
    <t>market for diesel, low-sulfurCHdiesel, low-sulfurkg</t>
  </si>
  <si>
    <t>market for diesel, low-sulfurCOdiesel, low-sulfurkg</t>
  </si>
  <si>
    <t>market for diesel, low-sulfurEurope without Switzerlanddiesel, low-sulfurkg</t>
  </si>
  <si>
    <t>market for diesel, low-sulfurRoWdiesel, low-sulfurkg</t>
  </si>
  <si>
    <t>market for diesel, low-sulfurINdiesel, low-sulfurkg</t>
  </si>
  <si>
    <t>market for diesel, low-sulfurPEdiesel, low-sulfurkg</t>
  </si>
  <si>
    <t>market for diesel, low-sulfurZAdiesel, low-sulfurkg</t>
  </si>
  <si>
    <t>market for diesel-electric generating set, 10MWGLOdiesel-electric generating set, 10MWunit</t>
  </si>
  <si>
    <t>market for diesel-electric generating set, 10MW</t>
  </si>
  <si>
    <t>market for diesel-electric generating set, 18.5kWGLOdiesel-electric generating set, 18.5kWunit</t>
  </si>
  <si>
    <t>market for diesel-electric generating set, 18.5kW</t>
  </si>
  <si>
    <t>market for diethanolamineGLOdiethanolaminekg</t>
  </si>
  <si>
    <t>market for diethanolamine</t>
  </si>
  <si>
    <t>market for diethyl ether, without water, in 99.95% solution stateRoWdiethyl ether, without water, in 99.95% solution statekg</t>
  </si>
  <si>
    <t>market for diethyl ether, without water, in 99.95% solution state</t>
  </si>
  <si>
    <t>market for diethyl ether, without water, in 99.95% solution stateRERdiethyl ether, without water, in 99.95% solution statekg</t>
  </si>
  <si>
    <t>market for diethylene glycolGLOdiethylene glycolkg</t>
  </si>
  <si>
    <t>market for diethylene glycol</t>
  </si>
  <si>
    <t>market for digester sludgeGLOdigester sludgekg</t>
  </si>
  <si>
    <t>market for digester sludge</t>
  </si>
  <si>
    <t>market for dimethenamideGLOdimethenamidekg</t>
  </si>
  <si>
    <t>market for dimethenamide</t>
  </si>
  <si>
    <t>market for dimethyl carbonateGLOdimethyl carbonatekg</t>
  </si>
  <si>
    <t>market for dimethyl carbonate</t>
  </si>
  <si>
    <t>market for dimethyl etherRoWdimethyl etherkg</t>
  </si>
  <si>
    <t>market for dimethyl ether</t>
  </si>
  <si>
    <t>market for dimethyl etherRERdimethyl etherkg</t>
  </si>
  <si>
    <t>market for dimethyl hexanediolGLOdimethyl hexanediolkg</t>
  </si>
  <si>
    <t>market for dimethyl hexanediol</t>
  </si>
  <si>
    <t>market for dimethyl hexynediolGLOdimethyl hexynediolkg</t>
  </si>
  <si>
    <t>market for dimethyl hexynediol</t>
  </si>
  <si>
    <t>market for dimethyl malonateGLOdimethyl malonatekg</t>
  </si>
  <si>
    <t>market for dimethyl malonate</t>
  </si>
  <si>
    <t>market for dimethyl sulfateRoWdimethyl sulfatekg</t>
  </si>
  <si>
    <t>market for dimethyl sulfate</t>
  </si>
  <si>
    <t>market for dimethyl sulfateRERdimethyl sulfatekg</t>
  </si>
  <si>
    <t>market for dimethyl sulfideGLOdimethyl sulfidekg</t>
  </si>
  <si>
    <t>market for dimethyl sulfide</t>
  </si>
  <si>
    <t>market for dimethyl sulfoxideGLOdimethyl sulfoxidekg</t>
  </si>
  <si>
    <t>market for dimethyl sulfoxide</t>
  </si>
  <si>
    <t>market for dimethylacetamideGLOdimethylacetamidekg</t>
  </si>
  <si>
    <t>market for dimethylacetamide</t>
  </si>
  <si>
    <t>market for dimethylamineRoWdimethylaminekg</t>
  </si>
  <si>
    <t>market for dimethylamine</t>
  </si>
  <si>
    <t>market for dimethylamineRERdimethylaminekg</t>
  </si>
  <si>
    <t>market for dimethylamine boraneGLOdimethylamine boranekg</t>
  </si>
  <si>
    <t>market for dimethylamine borane</t>
  </si>
  <si>
    <t>market for dimethylaminopropylamineGLOdimethylaminopropylaminekg</t>
  </si>
  <si>
    <t>market for dimethylaminopropylamine</t>
  </si>
  <si>
    <t>market for dimethyldichlorosilaneGLOdimethyldichlorosilanekg</t>
  </si>
  <si>
    <t>market for dimethyldichlorosilane</t>
  </si>
  <si>
    <t>market for dinitroaniline-compoundGLOdinitroaniline-compoundkg</t>
  </si>
  <si>
    <t>market for dinitroaniline-compound</t>
  </si>
  <si>
    <t>market for dinitrogen tetroxideGLOdinitrogen tetroxidekg</t>
  </si>
  <si>
    <t>market for dinitrogen tetroxide</t>
  </si>
  <si>
    <t>market for dioctyl adipateGLOdioctyl adipatekg</t>
  </si>
  <si>
    <t>market for dioctyl adipate</t>
  </si>
  <si>
    <t>market for dioctyl terephthalateGLOdioctyl terephthalatekg</t>
  </si>
  <si>
    <t>market for dioctyl terephthalate</t>
  </si>
  <si>
    <t>market for diode, auxilliaries and energy useGLOdiode, auxilliaries and energy usekg</t>
  </si>
  <si>
    <t>market for diode, auxilliaries and energy use</t>
  </si>
  <si>
    <t>market for diode, glass-, for surface-mountingGLOdiode, glass-, for surface-mountingkg</t>
  </si>
  <si>
    <t>market for diode, glass-, for surface-mounting</t>
  </si>
  <si>
    <t>market for diode, glass-, for through-hole mountingGLOdiode, glass-, for through-hole mountingkg</t>
  </si>
  <si>
    <t>market for diode, glass-, for through-hole mounting</t>
  </si>
  <si>
    <t>market for dioxaneRoWdioxanekg</t>
  </si>
  <si>
    <t>market for dioxane</t>
  </si>
  <si>
    <t>market for dioxaneRERdioxanekg</t>
  </si>
  <si>
    <t>market for diphenylether-compoundGLOdiphenylether-compoundkg</t>
  </si>
  <si>
    <t>market for diphenylether-compound</t>
  </si>
  <si>
    <t>market for dipropyl amineGLOdipropyl aminekg</t>
  </si>
  <si>
    <t>market for dipropyl amine</t>
  </si>
  <si>
    <t>market for dipropylene glycol monomethyl etherRoWdipropylene glycol monomethyl etherkg</t>
  </si>
  <si>
    <t>market for dipropylene glycol monomethyl ether</t>
  </si>
  <si>
    <t>market for dipropylene glycol monomethyl etherRERdipropylene glycol monomethyl etherkg</t>
  </si>
  <si>
    <t>market for dishwasherGLOdishwasherunit</t>
  </si>
  <si>
    <t>market for dishwasher</t>
  </si>
  <si>
    <t>market for disk drive, CD/DVD, ROM, for desktop computerGLOdisk drive, CD/DVD, ROM, for desktop computerunit</t>
  </si>
  <si>
    <t>market for disk drive, CD/DVD, ROM, for desktop computer</t>
  </si>
  <si>
    <t>market for disk drive, CD/DVD, ROM, for laptop computerGLOdisk drive, CD/DVD, ROM, for laptop computerunit</t>
  </si>
  <si>
    <t>market for disk drive, CD/DVD, ROM, for laptop computer</t>
  </si>
  <si>
    <t>market for disodium disulphiteGLOdisodium disulphitekg</t>
  </si>
  <si>
    <t>market for disodium disulphite</t>
  </si>
  <si>
    <t>market for display, cathode ray tube, 17 inchesGLOdisplay, cathode ray tube, 17 inchesunit</t>
  </si>
  <si>
    <t>market for display, cathode ray tube, 17 inches</t>
  </si>
  <si>
    <t>market for display, liquid crystal, 17 inchesGLOdisplay, liquid crystal, 17 inchesunit</t>
  </si>
  <si>
    <t>market for display, liquid crystal, 17 inches</t>
  </si>
  <si>
    <t>market for distribution network, electricity, low voltageGLOdistribution network, electricity, low voltagekm</t>
  </si>
  <si>
    <t>market for distribution network, electricity, low voltage</t>
  </si>
  <si>
    <t>market for dithiocarbamate-compoundGLOdithiocarbamate-compoundkg</t>
  </si>
  <si>
    <t>market for dithiocarbamate-compound</t>
  </si>
  <si>
    <t>market for dodecanolGLOdodecanolkg</t>
  </si>
  <si>
    <t>market for dodecanol</t>
  </si>
  <si>
    <t>market for dolomiteRoWdolomitekg</t>
  </si>
  <si>
    <t>market for dolomite</t>
  </si>
  <si>
    <t>market for dolomiteRERdolomitekg</t>
  </si>
  <si>
    <t>market for dolomite quarry infrastructureGLOdolomite quarry infrastructureunit</t>
  </si>
  <si>
    <t>market for dolomite quarry infrastructure</t>
  </si>
  <si>
    <t>market for door, inner, glass-woodGLOdoor, inner, glass-woodm2</t>
  </si>
  <si>
    <t>market for door, inner, glass-wood</t>
  </si>
  <si>
    <t>market for door, inner, woodGLOdoor, inner, woodm2</t>
  </si>
  <si>
    <t>market for door, inner, wood</t>
  </si>
  <si>
    <t>market for door, outer, wood-aluminiumGLOdoor, outer, wood-aluminiumm2</t>
  </si>
  <si>
    <t>market for door, outer, wood-aluminium</t>
  </si>
  <si>
    <t>market for door, outer, wood-glassGLOdoor, outer, wood-glassm2</t>
  </si>
  <si>
    <t>market for door, outer, wood-glass</t>
  </si>
  <si>
    <t>market for drawing of pipe, steelGLOdrawing of pipe, steelkg</t>
  </si>
  <si>
    <t>market for drawing of pipe, steel</t>
  </si>
  <si>
    <t>market for dried roughage store, air dried, solarGLOdried roughage store, air dried, solarm3</t>
  </si>
  <si>
    <t>market for dried roughage store, air dried, solar</t>
  </si>
  <si>
    <t>market for dried roughage store, cold-air dried, conventionalGLOdried roughage store, cold-air dried, conventionalm3</t>
  </si>
  <si>
    <t>market for dried roughage store, cold-air dried, conventional</t>
  </si>
  <si>
    <t>market for dried roughage store, non ventilatedGLOdried roughage store, non ventilatedm3</t>
  </si>
  <si>
    <t>market for dried roughage store, non ventilated</t>
  </si>
  <si>
    <t>market for drilling wasteRoWdrilling wastekg</t>
  </si>
  <si>
    <t>market for drilling waste</t>
  </si>
  <si>
    <t>drilling waste</t>
  </si>
  <si>
    <t>market for dross from Al electrolysisGLOdross from Al electrolysiskg</t>
  </si>
  <si>
    <t>market for dross from Al electrolysis</t>
  </si>
  <si>
    <t>dross from Al electrolysis</t>
  </si>
  <si>
    <t>market for dryerGLOdryerunit</t>
  </si>
  <si>
    <t>market for dryer</t>
  </si>
  <si>
    <t>market for drying of bread grain, seed and legumesGLOdrying of bread grain, seed and legumesl</t>
  </si>
  <si>
    <t>market for drying of bread grain, seed and legumes</t>
  </si>
  <si>
    <t>market for drying of feed grainGLOdrying of feed grainl</t>
  </si>
  <si>
    <t>market for drying of feed grain</t>
  </si>
  <si>
    <t>market for drying of grassGLOdrying of grassl</t>
  </si>
  <si>
    <t>market for drying of grass</t>
  </si>
  <si>
    <t>market for drying of lentilsGLOdrying of lentilsl</t>
  </si>
  <si>
    <t>market for drying of lentils</t>
  </si>
  <si>
    <t>market for drying of maize grainGLOdrying of maize grainl</t>
  </si>
  <si>
    <t>market for drying of maize grain</t>
  </si>
  <si>
    <t>market for drying of maize straw and whole-plantGLOdrying of maize straw and whole-plantl</t>
  </si>
  <si>
    <t>market for drying of maize straw and whole-plant</t>
  </si>
  <si>
    <t>market for drying of protein peaGLOdrying of protein peal</t>
  </si>
  <si>
    <t>market for drying of protein pea</t>
  </si>
  <si>
    <t>market for drying, natural gasGLOdrying, natural gasm3</t>
  </si>
  <si>
    <t>market for drying, natural gas</t>
  </si>
  <si>
    <t>market for dung slabGLOdung slabm2</t>
  </si>
  <si>
    <t>market for dung slab</t>
  </si>
  <si>
    <t>market for dust collector, electrostatic precipitator, for domestic useGLOdust collector, electrostatic precipitator, for domestic useunit</t>
  </si>
  <si>
    <t>market for dust collector, electrostatic precipitator, for domestic use</t>
  </si>
  <si>
    <t>market for dust collector, electrostatic precipitator, for industrial useGLOdust collector, electrostatic precipitator, for industrial useunit</t>
  </si>
  <si>
    <t>market for dust collector, electrostatic precipitator, for industrial use</t>
  </si>
  <si>
    <t>market for dust collector, multicycloneGLOdust collector, multicycloneunit</t>
  </si>
  <si>
    <t>market for dust collector, multicyclone</t>
  </si>
  <si>
    <t>market for dysprosium oxideGLOdysprosium oxidekg</t>
  </si>
  <si>
    <t>market for dysprosium oxide</t>
  </si>
  <si>
    <t>dysprosium oxide</t>
  </si>
  <si>
    <t>market for electric arc furnace converterGLOelectric arc furnace converterunit</t>
  </si>
  <si>
    <t>market for electric arc furnace converter</t>
  </si>
  <si>
    <t>market for electric arc furnace dustRoWelectric arc furnace dustkg</t>
  </si>
  <si>
    <t>market for electric arc furnace dust</t>
  </si>
  <si>
    <t>market for electric arc furnace dustINelectric arc furnace dustkg</t>
  </si>
  <si>
    <t>market for electric arc furnace dustRERelectric arc furnace dustkg</t>
  </si>
  <si>
    <t>market for electric arc furnace secondary metallurgy slagRoWelectric arc furnace secondary metallurgy slagkg</t>
  </si>
  <si>
    <t>market for electric arc furnace secondary metallurgy slag</t>
  </si>
  <si>
    <t>market for electric arc furnace secondary metallurgy slagRERelectric arc furnace secondary metallurgy slagkg</t>
  </si>
  <si>
    <t>market for electric arc furnace secondary metallurgy slag, for recoveryRoWelectric arc furnace secondary metallurgy slag, for recoverykg</t>
  </si>
  <si>
    <t>market for electric arc furnace secondary metallurgy slag, for recovery</t>
  </si>
  <si>
    <t>market for electric arc furnace secondary metallurgy slag, for recoveryRERelectric arc furnace secondary metallurgy slag, for recoverykg</t>
  </si>
  <si>
    <t>market for electric arc furnace slagRoWelectric arc furnace slagkg</t>
  </si>
  <si>
    <t>market for electric arc furnace slag</t>
  </si>
  <si>
    <t>market for electric arc furnace slagINelectric arc furnace slagkg</t>
  </si>
  <si>
    <t>market for electric arc furnace slagRERelectric arc furnace slagkg</t>
  </si>
  <si>
    <t>market for electric arc furnace slag, for recoveryRoWelectric arc furnace slag, for recoverykg</t>
  </si>
  <si>
    <t>market for electric arc furnace slag, for recovery</t>
  </si>
  <si>
    <t>market for electric arc furnace slag, for recoveryRERelectric arc furnace slag, for recoverykg</t>
  </si>
  <si>
    <t>market for electric bicycleGLOelectric bicycleunit</t>
  </si>
  <si>
    <t>market for electric bicycle</t>
  </si>
  <si>
    <t>market for electric connector, peripheral component interconnect bussGLOelectric connector, peripheral component interconnect busskg</t>
  </si>
  <si>
    <t>market for electric connector, peripheral component interconnect buss</t>
  </si>
  <si>
    <t>market for electric connector, peripheral type bussGLOelectric connector, peripheral type busskg</t>
  </si>
  <si>
    <t>market for electric connector, peripheral type buss</t>
  </si>
  <si>
    <t>market for electric connector, wire clampGLOelectric connector, wire clampkg</t>
  </si>
  <si>
    <t>market for electric connector, wire clamp</t>
  </si>
  <si>
    <t>market for electric kettleGLOelectric kettleunit</t>
  </si>
  <si>
    <t>market for electric kettle</t>
  </si>
  <si>
    <t>market for electric motor, electric passenger carGLOelectric motor, electric passenger carkg</t>
  </si>
  <si>
    <t>market for electric motor, electric passenger car</t>
  </si>
  <si>
    <t>market for electric motor, for electric scooterGLOelectric motor, for electric scooterkg</t>
  </si>
  <si>
    <t>market for electric motor, for electric scooter</t>
  </si>
  <si>
    <t>market for electric motor, vehicleGLOelectric motor, vehiclekg</t>
  </si>
  <si>
    <t>market for electric motor, vehicle</t>
  </si>
  <si>
    <t>market for electric parts, heat and power co-generation unit, 160kW electricalGLOelectric parts, heat and power co-generation unit, 160kW electricalunit</t>
  </si>
  <si>
    <t>market for electric parts, heat and power co-generation unit, 160kW electrical</t>
  </si>
  <si>
    <t>market for electric parts, mini CHP plantGLOelectric parts, mini CHP plantunit</t>
  </si>
  <si>
    <t>market for electric parts, mini CHP plant</t>
  </si>
  <si>
    <t>market for electric scooter, without batteryGLOelectric scooter, without batterykg</t>
  </si>
  <si>
    <t>market for electric scooter, without battery</t>
  </si>
  <si>
    <t>market for electricity, for reuse in municipal waste incineration onlyATelectricity, for reuse in municipal waste incineration onlykWh</t>
  </si>
  <si>
    <t>market for electricity, for reuse in municipal waste incineration only</t>
  </si>
  <si>
    <t>electricity, for reuse in municipal waste incineration only</t>
  </si>
  <si>
    <t>market for electricity, for reuse in municipal waste incineration onlyBEelectricity, for reuse in municipal waste incineration onlykWh</t>
  </si>
  <si>
    <t>market for electricity, for reuse in municipal waste incineration onlyBGelectricity, for reuse in municipal waste incineration onlykWh</t>
  </si>
  <si>
    <t>market for electricity, for reuse in municipal waste incineration onlyCHelectricity, for reuse in municipal waste incineration onlykWh</t>
  </si>
  <si>
    <t>market for electricity, for reuse in municipal waste incineration onlyCZelectricity, for reuse in municipal waste incineration onlykWh</t>
  </si>
  <si>
    <t>market for electricity, for reuse in municipal waste incineration onlyDEelectricity, for reuse in municipal waste incineration onlykWh</t>
  </si>
  <si>
    <t>market for electricity, for reuse in municipal waste incineration onlyDKelectricity, for reuse in municipal waste incineration onlykWh</t>
  </si>
  <si>
    <t>market for electricity, for reuse in municipal waste incineration onlyESelectricity, for reuse in municipal waste incineration onlykWh</t>
  </si>
  <si>
    <t>market for electricity, for reuse in municipal waste incineration onlyFIelectricity, for reuse in municipal waste incineration onlykWh</t>
  </si>
  <si>
    <t>market for electricity, for reuse in municipal waste incineration onlyFRelectricity, for reuse in municipal waste incineration onlykWh</t>
  </si>
  <si>
    <t>market for electricity, for reuse in municipal waste incineration onlyGBelectricity, for reuse in municipal waste incineration onlykWh</t>
  </si>
  <si>
    <t>market for electricity, for reuse in municipal waste incineration onlyHUelectricity, for reuse in municipal waste incineration onlykWh</t>
  </si>
  <si>
    <t>market for electricity, for reuse in municipal waste incineration onlyITelectricity, for reuse in municipal waste incineration onlykWh</t>
  </si>
  <si>
    <t>market for electricity, for reuse in municipal waste incineration onlyJPelectricity, for reuse in municipal waste incineration onlykWh</t>
  </si>
  <si>
    <t>market for electricity, for reuse in municipal waste incineration onlyKRelectricity, for reuse in municipal waste incineration onlykWh</t>
  </si>
  <si>
    <t>market for electricity, for reuse in municipal waste incineration onlyLUelectricity, for reuse in municipal waste incineration onlykWh</t>
  </si>
  <si>
    <t>market for electricity, for reuse in municipal waste incineration onlyNLelectricity, for reuse in municipal waste incineration onlykWh</t>
  </si>
  <si>
    <t>market for electricity, for reuse in municipal waste incineration onlyNOelectricity, for reuse in municipal waste incineration onlykWh</t>
  </si>
  <si>
    <t>market for electricity, for reuse in municipal waste incineration onlyPLelectricity, for reuse in municipal waste incineration onlykWh</t>
  </si>
  <si>
    <t>market for electricity, for reuse in municipal waste incineration onlyPTelectricity, for reuse in municipal waste incineration onlykWh</t>
  </si>
  <si>
    <t>market for electricity, for reuse in municipal waste incineration onlyRUelectricity, for reuse in municipal waste incineration onlykWh</t>
  </si>
  <si>
    <t>market for electricity, for reuse in municipal waste incineration onlyRoWelectricity, for reuse in municipal waste incineration onlykWh</t>
  </si>
  <si>
    <t>market for electricity, for reuse in municipal waste incineration onlySEelectricity, for reuse in municipal waste incineration onlykWh</t>
  </si>
  <si>
    <t>market for electricity, for reuse in municipal waste incineration onlySKelectricity, for reuse in municipal waste incineration onlykWh</t>
  </si>
  <si>
    <t>market for electricity, for reuse in municipal waste incineration onlyTRelectricity, for reuse in municipal waste incineration onlykWh</t>
  </si>
  <si>
    <t>market for electricity, for reuse in municipal waste incineration onlyTWelectricity, for reuse in municipal waste incineration onlykWh</t>
  </si>
  <si>
    <t>market for electricity, high voltageAEelectricity, high voltagekWh</t>
  </si>
  <si>
    <t>market for electricity, high voltage</t>
  </si>
  <si>
    <t>market for electricity, high voltageALelectricity, high voltagekWh</t>
  </si>
  <si>
    <t>market for electricity, high voltageAMelectricity, high voltagekWh</t>
  </si>
  <si>
    <t>market for electricity, high voltageAOelectricity, high voltagekWh</t>
  </si>
  <si>
    <t>market for electricity, high voltageARelectricity, high voltagekWh</t>
  </si>
  <si>
    <t>market for electricity, high voltageATelectricity, high voltagekWh</t>
  </si>
  <si>
    <t>market for electricity, high voltageAUelectricity, high voltagekWh</t>
  </si>
  <si>
    <t>market for electricity, high voltageAZelectricity, high voltagekWh</t>
  </si>
  <si>
    <t>market for electricity, high voltageBAelectricity, high voltagekWh</t>
  </si>
  <si>
    <t>market for electricity, high voltageBDelectricity, high voltagekWh</t>
  </si>
  <si>
    <t>market for electricity, high voltageBEelectricity, high voltagekWh</t>
  </si>
  <si>
    <t>market for electricity, high voltageBGelectricity, high voltagekWh</t>
  </si>
  <si>
    <t>market for electricity, high voltageBHelectricity, high voltagekWh</t>
  </si>
  <si>
    <t>market for electricity, high voltageBJelectricity, high voltagekWh</t>
  </si>
  <si>
    <t>market for electricity, high voltageBNelectricity, high voltagekWh</t>
  </si>
  <si>
    <t>market for electricity, high voltageBOelectricity, high voltagekWh</t>
  </si>
  <si>
    <t>market for electricity, high voltageBR-North-eastern gridelectricity, high voltagekWh</t>
  </si>
  <si>
    <t>market for electricity, high voltageBR-Northern gridelectricity, high voltagekWh</t>
  </si>
  <si>
    <t>market for electricity, high voltageBR-South-eastern/Mid-western gridelectricity, high voltagekWh</t>
  </si>
  <si>
    <t>market for electricity, high voltageBR-Southern gridelectricity, high voltagekWh</t>
  </si>
  <si>
    <t>market for electricity, high voltageBWelectricity, high voltagekWh</t>
  </si>
  <si>
    <t>market for electricity, high voltageBYelectricity, high voltagekWh</t>
  </si>
  <si>
    <t>market for electricity, high voltageCA-ABelectricity, high voltagekWh</t>
  </si>
  <si>
    <t>market for electricity, high voltageCA-BCelectricity, high voltagekWh</t>
  </si>
  <si>
    <t>market for electricity, high voltageCA-MBelectricity, high voltagekWh</t>
  </si>
  <si>
    <t>market for electricity, high voltageCA-NBelectricity, high voltagekWh</t>
  </si>
  <si>
    <t>market for electricity, high voltageCA-NFelectricity, high voltagekWh</t>
  </si>
  <si>
    <t>market for electricity, high voltageCA-NSelectricity, high voltagekWh</t>
  </si>
  <si>
    <t>market for electricity, high voltageCA-NTelectricity, high voltagekWh</t>
  </si>
  <si>
    <t>market for electricity, high voltageCA-NUelectricity, high voltagekWh</t>
  </si>
  <si>
    <t>market for electricity, high voltageCA-ONelectricity, high voltagekWh</t>
  </si>
  <si>
    <t>market for electricity, high voltageCA-PEelectricity, high voltagekWh</t>
  </si>
  <si>
    <t>market for electricity, high voltageCA-QCelectricity, high voltagekWh</t>
  </si>
  <si>
    <t>market for electricity, high voltageCA-SKelectricity, high voltagekWh</t>
  </si>
  <si>
    <t>market for electricity, high voltageCA-YKelectricity, high voltagekWh</t>
  </si>
  <si>
    <t>market for electricity, high voltageCDelectricity, high voltagekWh</t>
  </si>
  <si>
    <t>market for electricity, high voltageCGelectricity, high voltagekWh</t>
  </si>
  <si>
    <t>market for electricity, high voltageCHelectricity, high voltagekWh</t>
  </si>
  <si>
    <t>market for electricity, high voltageCIelectricity, high voltagekWh</t>
  </si>
  <si>
    <t>market for electricity, high voltageCLelectricity, high voltagekWh</t>
  </si>
  <si>
    <t>market for electricity, high voltageCMelectricity, high voltagekWh</t>
  </si>
  <si>
    <t>market for electricity, high voltageCN-CCGelectricity, high voltagekWh</t>
  </si>
  <si>
    <t>market for electricity, high voltageCN-CSGelectricity, high voltagekWh</t>
  </si>
  <si>
    <t>market for electricity, high voltageCN-ECGCelectricity, high voltagekWh</t>
  </si>
  <si>
    <t>market for electricity, high voltageCN-NCGCelectricity, high voltagekWh</t>
  </si>
  <si>
    <t>market for electricity, high voltageCN-NECGelectricity, high voltagekWh</t>
  </si>
  <si>
    <t>market for electricity, high voltageCN-NWGelectricity, high voltagekWh</t>
  </si>
  <si>
    <t>market for electricity, high voltageCN-SWGelectricity, high voltagekWh</t>
  </si>
  <si>
    <t>market for electricity, high voltageCOelectricity, high voltagekWh</t>
  </si>
  <si>
    <t>market for electricity, high voltageCRelectricity, high voltagekWh</t>
  </si>
  <si>
    <t>market for electricity, high voltageCUelectricity, high voltagekWh</t>
  </si>
  <si>
    <t>market for electricity, high voltageCWelectricity, high voltagekWh</t>
  </si>
  <si>
    <t>market for electricity, high voltageCYelectricity, high voltagekWh</t>
  </si>
  <si>
    <t>market for electricity, high voltageCZelectricity, high voltagekWh</t>
  </si>
  <si>
    <t>market for electricity, high voltageDEelectricity, high voltagekWh</t>
  </si>
  <si>
    <t>market for electricity, high voltageDKelectricity, high voltagekWh</t>
  </si>
  <si>
    <t>market for electricity, high voltageDOelectricity, high voltagekWh</t>
  </si>
  <si>
    <t>market for electricity, high voltageDZelectricity, high voltagekWh</t>
  </si>
  <si>
    <t>market for electricity, high voltageECelectricity, high voltagekWh</t>
  </si>
  <si>
    <t>market for electricity, high voltageEEelectricity, high voltagekWh</t>
  </si>
  <si>
    <t>market for electricity, high voltageEGelectricity, high voltagekWh</t>
  </si>
  <si>
    <t>market for electricity, high voltageERelectricity, high voltagekWh</t>
  </si>
  <si>
    <t>market for electricity, high voltageESelectricity, high voltagekWh</t>
  </si>
  <si>
    <t>market for electricity, high voltageETelectricity, high voltagekWh</t>
  </si>
  <si>
    <t>market for electricity, high voltageFIelectricity, high voltagekWh</t>
  </si>
  <si>
    <t>market for electricity, high voltageFRelectricity, high voltagekWh</t>
  </si>
  <si>
    <t>market for electricity, high voltageGAelectricity, high voltagekWh</t>
  </si>
  <si>
    <t>market for electricity, high voltageGBelectricity, high voltagekWh</t>
  </si>
  <si>
    <t>market for electricity, high voltageGEelectricity, high voltagekWh</t>
  </si>
  <si>
    <t>market for electricity, high voltageGHelectricity, high voltagekWh</t>
  </si>
  <si>
    <t>market for electricity, high voltageGIelectricity, high voltagekWh</t>
  </si>
  <si>
    <t>market for electricity, high voltageGRelectricity, high voltagekWh</t>
  </si>
  <si>
    <t>market for electricity, high voltageGTelectricity, high voltagekWh</t>
  </si>
  <si>
    <t>market for electricity, high voltageHKelectricity, high voltagekWh</t>
  </si>
  <si>
    <t>market for electricity, high voltageHNelectricity, high voltagekWh</t>
  </si>
  <si>
    <t>market for electricity, high voltageHRelectricity, high voltagekWh</t>
  </si>
  <si>
    <t>market for electricity, high voltageHTelectricity, high voltagekWh</t>
  </si>
  <si>
    <t>market for electricity, high voltageHUelectricity, high voltagekWh</t>
  </si>
  <si>
    <t>market for electricity, high voltageIDelectricity, high voltagekWh</t>
  </si>
  <si>
    <t>market for electricity, high voltageIEelectricity, high voltagekWh</t>
  </si>
  <si>
    <t>market for electricity, high voltageILelectricity, high voltagekWh</t>
  </si>
  <si>
    <t>market for electricity, high voltageIN-Eastern gridelectricity, high voltagekWh</t>
  </si>
  <si>
    <t>market for electricity, high voltageIN-North-eastern gridelectricity, high voltagekWh</t>
  </si>
  <si>
    <t>market for electricity, high voltageIN-Northern gridelectricity, high voltagekWh</t>
  </si>
  <si>
    <t>market for electricity, high voltageIN-Southern gridelectricity, high voltagekWh</t>
  </si>
  <si>
    <t>market for electricity, high voltageIN-Western gridelectricity, high voltagekWh</t>
  </si>
  <si>
    <t>market for electricity, high voltageIQelectricity, high voltagekWh</t>
  </si>
  <si>
    <t>market for electricity, high voltageIRelectricity, high voltagekWh</t>
  </si>
  <si>
    <t>market for electricity, high voltageISelectricity, high voltagekWh</t>
  </si>
  <si>
    <t>market for electricity, high voltageITelectricity, high voltagekWh</t>
  </si>
  <si>
    <t>market for electricity, high voltageJMelectricity, high voltagekWh</t>
  </si>
  <si>
    <t>market for electricity, high voltageJOelectricity, high voltagekWh</t>
  </si>
  <si>
    <t>market for electricity, high voltageJPelectricity, high voltagekWh</t>
  </si>
  <si>
    <t>market for electricity, high voltageKEelectricity, high voltagekWh</t>
  </si>
  <si>
    <t>market for electricity, high voltageKGelectricity, high voltagekWh</t>
  </si>
  <si>
    <t>market for electricity, high voltageKHelectricity, high voltagekWh</t>
  </si>
  <si>
    <t>market for electricity, high voltageKPelectricity, high voltagekWh</t>
  </si>
  <si>
    <t>market for electricity, high voltageKRelectricity, high voltagekWh</t>
  </si>
  <si>
    <t>market for electricity, high voltageKWelectricity, high voltagekWh</t>
  </si>
  <si>
    <t>market for electricity, high voltageKZelectricity, high voltagekWh</t>
  </si>
  <si>
    <t>market for electricity, high voltageLBelectricity, high voltagekWh</t>
  </si>
  <si>
    <t>market for electricity, high voltageLKelectricity, high voltagekWh</t>
  </si>
  <si>
    <t>market for electricity, high voltageLTelectricity, high voltagekWh</t>
  </si>
  <si>
    <t>market for electricity, high voltageLUelectricity, high voltagekWh</t>
  </si>
  <si>
    <t>market for electricity, high voltageLVelectricity, high voltagekWh</t>
  </si>
  <si>
    <t>market for electricity, high voltageLYelectricity, high voltagekWh</t>
  </si>
  <si>
    <t>market for electricity, high voltageMAelectricity, high voltagekWh</t>
  </si>
  <si>
    <t>market for electricity, high voltageMDelectricity, high voltagekWh</t>
  </si>
  <si>
    <t>market for electricity, high voltageMEelectricity, high voltagekWh</t>
  </si>
  <si>
    <t>market for electricity, high voltageMKelectricity, high voltagekWh</t>
  </si>
  <si>
    <t>market for electricity, high voltageMMelectricity, high voltagekWh</t>
  </si>
  <si>
    <t>market for electricity, high voltageMNelectricity, high voltagekWh</t>
  </si>
  <si>
    <t>market for electricity, high voltageMTelectricity, high voltagekWh</t>
  </si>
  <si>
    <t>market for electricity, high voltageMUelectricity, high voltagekWh</t>
  </si>
  <si>
    <t>market for electricity, high voltageMXelectricity, high voltagekWh</t>
  </si>
  <si>
    <t>market for electricity, high voltageMYelectricity, high voltagekWh</t>
  </si>
  <si>
    <t>market for electricity, high voltageMZelectricity, high voltagekWh</t>
  </si>
  <si>
    <t>market for electricity, high voltageNAelectricity, high voltagekWh</t>
  </si>
  <si>
    <t>market for electricity, high voltageNEelectricity, high voltagekWh</t>
  </si>
  <si>
    <t>market for electricity, high voltageNGelectricity, high voltagekWh</t>
  </si>
  <si>
    <t>market for electricity, high voltageNIelectricity, high voltagekWh</t>
  </si>
  <si>
    <t>market for electricity, high voltageNLelectricity, high voltagekWh</t>
  </si>
  <si>
    <t>market for electricity, high voltageNOelectricity, high voltagekWh</t>
  </si>
  <si>
    <t>market for electricity, high voltageNPelectricity, high voltagekWh</t>
  </si>
  <si>
    <t>market for electricity, high voltageNZelectricity, high voltagekWh</t>
  </si>
  <si>
    <t>market for electricity, high voltageOMelectricity, high voltagekWh</t>
  </si>
  <si>
    <t>market for electricity, high voltagePAelectricity, high voltagekWh</t>
  </si>
  <si>
    <t>market for electricity, high voltagePEelectricity, high voltagekWh</t>
  </si>
  <si>
    <t>market for electricity, high voltagePHelectricity, high voltagekWh</t>
  </si>
  <si>
    <t>market for electricity, high voltagePKelectricity, high voltagekWh</t>
  </si>
  <si>
    <t>market for electricity, high voltagePLelectricity, high voltagekWh</t>
  </si>
  <si>
    <t>market for electricity, high voltagePTelectricity, high voltagekWh</t>
  </si>
  <si>
    <t>market for electricity, high voltagePYelectricity, high voltagekWh</t>
  </si>
  <si>
    <t>market for electricity, high voltageQAelectricity, high voltagekWh</t>
  </si>
  <si>
    <t>market for electricity, high voltageROelectricity, high voltagekWh</t>
  </si>
  <si>
    <t>market for electricity, high voltageRSelectricity, high voltagekWh</t>
  </si>
  <si>
    <t>market for electricity, high voltageRUelectricity, high voltagekWh</t>
  </si>
  <si>
    <t>market for electricity, high voltageSAelectricity, high voltagekWh</t>
  </si>
  <si>
    <t>market for electricity, high voltageSDelectricity, high voltagekWh</t>
  </si>
  <si>
    <t>market for electricity, high voltageSEelectricity, high voltagekWh</t>
  </si>
  <si>
    <t>market for electricity, high voltageSGelectricity, high voltagekWh</t>
  </si>
  <si>
    <t>market for electricity, high voltageSIelectricity, high voltagekWh</t>
  </si>
  <si>
    <t>market for electricity, high voltageSKelectricity, high voltagekWh</t>
  </si>
  <si>
    <t>market for electricity, high voltageSNelectricity, high voltagekWh</t>
  </si>
  <si>
    <t>market for electricity, high voltageSSelectricity, high voltagekWh</t>
  </si>
  <si>
    <t>market for electricity, high voltageSVelectricity, high voltagekWh</t>
  </si>
  <si>
    <t>market for electricity, high voltageSYelectricity, high voltagekWh</t>
  </si>
  <si>
    <t>market for electricity, high voltageTGelectricity, high voltagekWh</t>
  </si>
  <si>
    <t>market for electricity, high voltageTHelectricity, high voltagekWh</t>
  </si>
  <si>
    <t>market for electricity, high voltageTJelectricity, high voltagekWh</t>
  </si>
  <si>
    <t>market for electricity, high voltageTMelectricity, high voltagekWh</t>
  </si>
  <si>
    <t>market for electricity, high voltageTNelectricity, high voltagekWh</t>
  </si>
  <si>
    <t>market for electricity, high voltageTRelectricity, high voltagekWh</t>
  </si>
  <si>
    <t>market for electricity, high voltageTTelectricity, high voltagekWh</t>
  </si>
  <si>
    <t>market for electricity, high voltageTWelectricity, high voltagekWh</t>
  </si>
  <si>
    <t>market for electricity, high voltageTZelectricity, high voltagekWh</t>
  </si>
  <si>
    <t>market for electricity, high voltageUAelectricity, high voltagekWh</t>
  </si>
  <si>
    <t>market for electricity, high voltageUS-ASCCelectricity, high voltagekWh</t>
  </si>
  <si>
    <t>market for electricity, high voltageUS-HICCelectricity, high voltagekWh</t>
  </si>
  <si>
    <t>market for electricity, high voltageUS-MROelectricity, high voltagekWh</t>
  </si>
  <si>
    <t>market for electricity, high voltageUS-NPCCelectricity, high voltagekWh</t>
  </si>
  <si>
    <t>market for electricity, high voltageUS-PRelectricity, high voltagekWh</t>
  </si>
  <si>
    <t>market for electricity, high voltageUS-RFCelectricity, high voltagekWh</t>
  </si>
  <si>
    <t>market for electricity, high voltageUS-SERCelectricity, high voltagekWh</t>
  </si>
  <si>
    <t>market for electricity, high voltageUS-TREelectricity, high voltagekWh</t>
  </si>
  <si>
    <t>market for electricity, high voltageUS-WECCelectricity, high voltagekWh</t>
  </si>
  <si>
    <t>market for electricity, high voltageUYelectricity, high voltagekWh</t>
  </si>
  <si>
    <t>market for electricity, high voltageUZelectricity, high voltagekWh</t>
  </si>
  <si>
    <t>market for electricity, high voltageVEelectricity, high voltagekWh</t>
  </si>
  <si>
    <t>market for electricity, high voltageVNelectricity, high voltagekWh</t>
  </si>
  <si>
    <t>market for electricity, high voltageXKelectricity, high voltagekWh</t>
  </si>
  <si>
    <t>market for electricity, high voltageYEelectricity, high voltagekWh</t>
  </si>
  <si>
    <t>market for electricity, high voltageZAelectricity, high voltagekWh</t>
  </si>
  <si>
    <t>market for electricity, high voltageZMelectricity, high voltagekWh</t>
  </si>
  <si>
    <t>market for electricity, high voltageZWelectricity, high voltagekWh</t>
  </si>
  <si>
    <t>market for electricity, high voltage, aluminium industryCAelectricity, high voltage, aluminium industrykWh</t>
  </si>
  <si>
    <t>market for electricity, high voltage, aluminium industry</t>
  </si>
  <si>
    <t>market for electricity, high voltage, aluminium industryCNelectricity, high voltage, aluminium industrykWh</t>
  </si>
  <si>
    <t>market for electricity, high voltage, aluminium industryIAI Area, Africaelectricity, high voltage, aluminium industrykWh</t>
  </si>
  <si>
    <t>market for electricity, high voltage, aluminium industryIAI Area, Asia, without China and GCCelectricity, high voltage, aluminium industrykWh</t>
  </si>
  <si>
    <t>market for electricity, high voltage, aluminium industryIAI Area, EU27 &amp; EFTAelectricity, high voltage, aluminium industrykWh</t>
  </si>
  <si>
    <t>market for electricity, high voltage, aluminium industryIAI Area, Gulf Cooperation Councilelectricity, high voltage, aluminium industrykWh</t>
  </si>
  <si>
    <t>market for electricity, high voltage, aluminium industryIAI Area, Russia &amp; RER w/o EU27 &amp; EFTAelectricity, high voltage, aluminium industrykWh</t>
  </si>
  <si>
    <t>market for electricity, high voltage, aluminium industryIAI Area, South Americaelectricity, high voltage, aluminium industrykWh</t>
  </si>
  <si>
    <t>market for electricity, high voltage, aluminium industryRoWelectricity, high voltage, aluminium industrykWh</t>
  </si>
  <si>
    <t>market for electricity, high voltage, aluminium industryUN-OCEANIAelectricity, high voltage, aluminium industrykWh</t>
  </si>
  <si>
    <t>market for electricity, high voltage, cobalt industryGLOelectricity, high voltage, cobalt industrykWh</t>
  </si>
  <si>
    <t>market for electricity, high voltage, cobalt industry</t>
  </si>
  <si>
    <t>market for electricity, high voltage, for Swiss Federal RailwaysCHelectricity, high voltage, for Swiss Federal RailwayskWh</t>
  </si>
  <si>
    <t>market for electricity, high voltage, for Swiss Federal Railways</t>
  </si>
  <si>
    <t>market for electricity, high voltage, for internal use in coal miningGLOelectricity, high voltage, for internal use in coal miningkWh</t>
  </si>
  <si>
    <t>market for electricity, high voltage, for internal use in coal mining</t>
  </si>
  <si>
    <t>market for electricity, high voltage, renewable energy productsCHelectricity, high voltage, renewable energy productskWh</t>
  </si>
  <si>
    <t>market for electricity, high voltage, renewable energy products</t>
  </si>
  <si>
    <t>market for electricity, low voltageAEelectricity, low voltagekWh</t>
  </si>
  <si>
    <t>market for electricity, low voltage</t>
  </si>
  <si>
    <t>market for electricity, low voltageALelectricity, low voltagekWh</t>
  </si>
  <si>
    <t>market for electricity, low voltageAMelectricity, low voltagekWh</t>
  </si>
  <si>
    <t>market for electricity, low voltageAOelectricity, low voltagekWh</t>
  </si>
  <si>
    <t>market for electricity, low voltageARelectricity, low voltagekWh</t>
  </si>
  <si>
    <t>market for electricity, low voltageATelectricity, low voltagekWh</t>
  </si>
  <si>
    <t>market for electricity, low voltageAUelectricity, low voltagekWh</t>
  </si>
  <si>
    <t>market for electricity, low voltageAZelectricity, low voltagekWh</t>
  </si>
  <si>
    <t>market for electricity, low voltageBAelectricity, low voltagekWh</t>
  </si>
  <si>
    <t>market for electricity, low voltageBDelectricity, low voltagekWh</t>
  </si>
  <si>
    <t>market for electricity, low voltageBEelectricity, low voltagekWh</t>
  </si>
  <si>
    <t>market for electricity, low voltageBGelectricity, low voltagekWh</t>
  </si>
  <si>
    <t>market for electricity, low voltageBHelectricity, low voltagekWh</t>
  </si>
  <si>
    <t>market for electricity, low voltageBJelectricity, low voltagekWh</t>
  </si>
  <si>
    <t>market for electricity, low voltageBNelectricity, low voltagekWh</t>
  </si>
  <si>
    <t>market for electricity, low voltageBOelectricity, low voltagekWh</t>
  </si>
  <si>
    <t>market for electricity, low voltageBR-North-eastern gridelectricity, low voltagekWh</t>
  </si>
  <si>
    <t>market for electricity, low voltageBR-Northern gridelectricity, low voltagekWh</t>
  </si>
  <si>
    <t>market for electricity, low voltageBR-South-eastern/Mid-western gridelectricity, low voltagekWh</t>
  </si>
  <si>
    <t>market for electricity, low voltageBR-Southern gridelectricity, low voltagekWh</t>
  </si>
  <si>
    <t>market for electricity, low voltageBWelectricity, low voltagekWh</t>
  </si>
  <si>
    <t>market for electricity, low voltageBYelectricity, low voltagekWh</t>
  </si>
  <si>
    <t>market for electricity, low voltageCA-ABelectricity, low voltagekWh</t>
  </si>
  <si>
    <t>market for electricity, low voltageCA-BCelectricity, low voltagekWh</t>
  </si>
  <si>
    <t>market for electricity, low voltageCA-MBelectricity, low voltagekWh</t>
  </si>
  <si>
    <t>market for electricity, low voltageCA-NBelectricity, low voltagekWh</t>
  </si>
  <si>
    <t>market for electricity, low voltageCA-NFelectricity, low voltagekWh</t>
  </si>
  <si>
    <t>market for electricity, low voltageCA-NSelectricity, low voltagekWh</t>
  </si>
  <si>
    <t>market for electricity, low voltageCA-NTelectricity, low voltagekWh</t>
  </si>
  <si>
    <t>market for electricity, low voltageCA-NUelectricity, low voltagekWh</t>
  </si>
  <si>
    <t>market for electricity, low voltageCA-ONelectricity, low voltagekWh</t>
  </si>
  <si>
    <t>market for electricity, low voltageCA-PEelectricity, low voltagekWh</t>
  </si>
  <si>
    <t>market for electricity, low voltageCA-QCelectricity, low voltagekWh</t>
  </si>
  <si>
    <t>market for electricity, low voltageCA-SKelectricity, low voltagekWh</t>
  </si>
  <si>
    <t>market for electricity, low voltageCA-YKelectricity, low voltagekWh</t>
  </si>
  <si>
    <t>market for electricity, low voltageCDelectricity, low voltagekWh</t>
  </si>
  <si>
    <t>market for electricity, low voltageCGelectricity, low voltagekWh</t>
  </si>
  <si>
    <t>market for electricity, low voltageCHelectricity, low voltagekWh</t>
  </si>
  <si>
    <t>market for electricity, low voltageCIelectricity, low voltagekWh</t>
  </si>
  <si>
    <t>market for electricity, low voltageCLelectricity, low voltagekWh</t>
  </si>
  <si>
    <t>market for electricity, low voltageCMelectricity, low voltagekWh</t>
  </si>
  <si>
    <t>market for electricity, low voltageCN-CCGelectricity, low voltagekWh</t>
  </si>
  <si>
    <t>market for electricity, low voltageCN-CSGelectricity, low voltagekWh</t>
  </si>
  <si>
    <t>market for electricity, low voltageCN-ECGCelectricity, low voltagekWh</t>
  </si>
  <si>
    <t>market for electricity, low voltageCN-NCGCelectricity, low voltagekWh</t>
  </si>
  <si>
    <t>market for electricity, low voltageCN-NECGelectricity, low voltagekWh</t>
  </si>
  <si>
    <t>market for electricity, low voltageCN-NWGelectricity, low voltagekWh</t>
  </si>
  <si>
    <t>market for electricity, low voltageCN-SWGelectricity, low voltagekWh</t>
  </si>
  <si>
    <t>market for electricity, low voltageCOelectricity, low voltagekWh</t>
  </si>
  <si>
    <t>market for electricity, low voltageCRelectricity, low voltagekWh</t>
  </si>
  <si>
    <t>market for electricity, low voltageCUelectricity, low voltagekWh</t>
  </si>
  <si>
    <t>market for electricity, low voltageCWelectricity, low voltagekWh</t>
  </si>
  <si>
    <t>market for electricity, low voltageCYelectricity, low voltagekWh</t>
  </si>
  <si>
    <t>market for electricity, low voltageCZelectricity, low voltagekWh</t>
  </si>
  <si>
    <t>market for electricity, low voltageDEelectricity, low voltagekWh</t>
  </si>
  <si>
    <t>market for electricity, low voltageDKelectricity, low voltagekWh</t>
  </si>
  <si>
    <t>market for electricity, low voltageDOelectricity, low voltagekWh</t>
  </si>
  <si>
    <t>market for electricity, low voltageDZelectricity, low voltagekWh</t>
  </si>
  <si>
    <t>market for electricity, low voltageECelectricity, low voltagekWh</t>
  </si>
  <si>
    <t>market for electricity, low voltageEEelectricity, low voltagekWh</t>
  </si>
  <si>
    <t>market for electricity, low voltageEGelectricity, low voltagekWh</t>
  </si>
  <si>
    <t>market for electricity, low voltageERelectricity, low voltagekWh</t>
  </si>
  <si>
    <t>market for electricity, low voltageESelectricity, low voltagekWh</t>
  </si>
  <si>
    <t>market for electricity, low voltageETelectricity, low voltagekWh</t>
  </si>
  <si>
    <t>market for electricity, low voltageFIelectricity, low voltagekWh</t>
  </si>
  <si>
    <t>market for electricity, low voltageFRelectricity, low voltagekWh</t>
  </si>
  <si>
    <t>market for electricity, low voltageGAelectricity, low voltagekWh</t>
  </si>
  <si>
    <t>market for electricity, low voltageGBelectricity, low voltagekWh</t>
  </si>
  <si>
    <t>market for electricity, low voltageGEelectricity, low voltagekWh</t>
  </si>
  <si>
    <t>market for electricity, low voltageGHelectricity, low voltagekWh</t>
  </si>
  <si>
    <t>market for electricity, low voltageGIelectricity, low voltagekWh</t>
  </si>
  <si>
    <t>market for electricity, low voltageGRelectricity, low voltagekWh</t>
  </si>
  <si>
    <t>market for electricity, low voltageGTelectricity, low voltagekWh</t>
  </si>
  <si>
    <t>market for electricity, low voltageHKelectricity, low voltagekWh</t>
  </si>
  <si>
    <t>market for electricity, low voltageHNelectricity, low voltagekWh</t>
  </si>
  <si>
    <t>market for electricity, low voltageHRelectricity, low voltagekWh</t>
  </si>
  <si>
    <t>market for electricity, low voltageHTelectricity, low voltagekWh</t>
  </si>
  <si>
    <t>market for electricity, low voltageHUelectricity, low voltagekWh</t>
  </si>
  <si>
    <t>market for electricity, low voltageIDelectricity, low voltagekWh</t>
  </si>
  <si>
    <t>market for electricity, low voltageIEelectricity, low voltagekWh</t>
  </si>
  <si>
    <t>market for electricity, low voltageILelectricity, low voltagekWh</t>
  </si>
  <si>
    <t>market for electricity, low voltageIN-Eastern gridelectricity, low voltagekWh</t>
  </si>
  <si>
    <t>market for electricity, low voltageIN-North-eastern gridelectricity, low voltagekWh</t>
  </si>
  <si>
    <t>market for electricity, low voltageIN-Northern gridelectricity, low voltagekWh</t>
  </si>
  <si>
    <t>market for electricity, low voltageIN-Southern gridelectricity, low voltagekWh</t>
  </si>
  <si>
    <t>market for electricity, low voltageIN-Western gridelectricity, low voltagekWh</t>
  </si>
  <si>
    <t>market for electricity, low voltageIQelectricity, low voltagekWh</t>
  </si>
  <si>
    <t>market for electricity, low voltageIRelectricity, low voltagekWh</t>
  </si>
  <si>
    <t>market for electricity, low voltageISelectricity, low voltagekWh</t>
  </si>
  <si>
    <t>market for electricity, low voltageITelectricity, low voltagekWh</t>
  </si>
  <si>
    <t>market for electricity, low voltageJMelectricity, low voltagekWh</t>
  </si>
  <si>
    <t>market for electricity, low voltageJOelectricity, low voltagekWh</t>
  </si>
  <si>
    <t>market for electricity, low voltageJPelectricity, low voltagekWh</t>
  </si>
  <si>
    <t>market for electricity, low voltageKEelectricity, low voltagekWh</t>
  </si>
  <si>
    <t>market for electricity, low voltageKGelectricity, low voltagekWh</t>
  </si>
  <si>
    <t>market for electricity, low voltageKHelectricity, low voltagekWh</t>
  </si>
  <si>
    <t>market for electricity, low voltageKPelectricity, low voltagekWh</t>
  </si>
  <si>
    <t>market for electricity, low voltageKRelectricity, low voltagekWh</t>
  </si>
  <si>
    <t>market for electricity, low voltageKWelectricity, low voltagekWh</t>
  </si>
  <si>
    <t>market for electricity, low voltageKZelectricity, low voltagekWh</t>
  </si>
  <si>
    <t>market for electricity, low voltageLBelectricity, low voltagekWh</t>
  </si>
  <si>
    <t>market for electricity, low voltageLKelectricity, low voltagekWh</t>
  </si>
  <si>
    <t>market for electricity, low voltageLTelectricity, low voltagekWh</t>
  </si>
  <si>
    <t>market for electricity, low voltageLUelectricity, low voltagekWh</t>
  </si>
  <si>
    <t>market for electricity, low voltageLVelectricity, low voltagekWh</t>
  </si>
  <si>
    <t>market for electricity, low voltageLYelectricity, low voltagekWh</t>
  </si>
  <si>
    <t>market for electricity, low voltageMAelectricity, low voltagekWh</t>
  </si>
  <si>
    <t>market for electricity, low voltageMDelectricity, low voltagekWh</t>
  </si>
  <si>
    <t>market for electricity, low voltageMEelectricity, low voltagekWh</t>
  </si>
  <si>
    <t>market for electricity, low voltageMKelectricity, low voltagekWh</t>
  </si>
  <si>
    <t>market for electricity, low voltageMMelectricity, low voltagekWh</t>
  </si>
  <si>
    <t>market for electricity, low voltageMNelectricity, low voltagekWh</t>
  </si>
  <si>
    <t>market for electricity, low voltageMTelectricity, low voltagekWh</t>
  </si>
  <si>
    <t>market for electricity, low voltageMUelectricity, low voltagekWh</t>
  </si>
  <si>
    <t>market for electricity, low voltageMXelectricity, low voltagekWh</t>
  </si>
  <si>
    <t>market for electricity, low voltageMYelectricity, low voltagekWh</t>
  </si>
  <si>
    <t>market for electricity, low voltageMZelectricity, low voltagekWh</t>
  </si>
  <si>
    <t>market for electricity, low voltageNAelectricity, low voltagekWh</t>
  </si>
  <si>
    <t>market for electricity, low voltageNEelectricity, low voltagekWh</t>
  </si>
  <si>
    <t>market for electricity, low voltageNGelectricity, low voltagekWh</t>
  </si>
  <si>
    <t>market for electricity, low voltageNIelectricity, low voltagekWh</t>
  </si>
  <si>
    <t>market for electricity, low voltageNLelectricity, low voltagekWh</t>
  </si>
  <si>
    <t>market for electricity, low voltageNOelectricity, low voltagekWh</t>
  </si>
  <si>
    <t>market for electricity, low voltageNPelectricity, low voltagekWh</t>
  </si>
  <si>
    <t>market for electricity, low voltageNZelectricity, low voltagekWh</t>
  </si>
  <si>
    <t>market for electricity, low voltageOMelectricity, low voltagekWh</t>
  </si>
  <si>
    <t>market for electricity, low voltagePAelectricity, low voltagekWh</t>
  </si>
  <si>
    <t>market for electricity, low voltagePEelectricity, low voltagekWh</t>
  </si>
  <si>
    <t>market for electricity, low voltagePHelectricity, low voltagekWh</t>
  </si>
  <si>
    <t>market for electricity, low voltagePKelectricity, low voltagekWh</t>
  </si>
  <si>
    <t>market for electricity, low voltagePLelectricity, low voltagekWh</t>
  </si>
  <si>
    <t>market for electricity, low voltagePTelectricity, low voltagekWh</t>
  </si>
  <si>
    <t>market for electricity, low voltagePYelectricity, low voltagekWh</t>
  </si>
  <si>
    <t>market for electricity, low voltageQAelectricity, low voltagekWh</t>
  </si>
  <si>
    <t>market for electricity, low voltageROelectricity, low voltagekWh</t>
  </si>
  <si>
    <t>market for electricity, low voltageRSelectricity, low voltagekWh</t>
  </si>
  <si>
    <t>market for electricity, low voltageRUelectricity, low voltagekWh</t>
  </si>
  <si>
    <t>market for electricity, low voltageSAelectricity, low voltagekWh</t>
  </si>
  <si>
    <t>market for electricity, low voltageSDelectricity, low voltagekWh</t>
  </si>
  <si>
    <t>market for electricity, low voltageSEelectricity, low voltagekWh</t>
  </si>
  <si>
    <t>market for electricity, low voltageSGelectricity, low voltagekWh</t>
  </si>
  <si>
    <t>market for electricity, low voltageSIelectricity, low voltagekWh</t>
  </si>
  <si>
    <t>market for electricity, low voltageSKelectricity, low voltagekWh</t>
  </si>
  <si>
    <t>market for electricity, low voltageSNelectricity, low voltagekWh</t>
  </si>
  <si>
    <t>market for electricity, low voltageSSelectricity, low voltagekWh</t>
  </si>
  <si>
    <t>market for electricity, low voltageSVelectricity, low voltagekWh</t>
  </si>
  <si>
    <t>market for electricity, low voltageSYelectricity, low voltagekWh</t>
  </si>
  <si>
    <t>market for electricity, low voltageTGelectricity, low voltagekWh</t>
  </si>
  <si>
    <t>market for electricity, low voltageTHelectricity, low voltagekWh</t>
  </si>
  <si>
    <t>market for electricity, low voltageTJelectricity, low voltagekWh</t>
  </si>
  <si>
    <t>market for electricity, low voltageTMelectricity, low voltagekWh</t>
  </si>
  <si>
    <t>market for electricity, low voltageTNelectricity, low voltagekWh</t>
  </si>
  <si>
    <t>market for electricity, low voltageTRelectricity, low voltagekWh</t>
  </si>
  <si>
    <t>market for electricity, low voltageTTelectricity, low voltagekWh</t>
  </si>
  <si>
    <t>market for electricity, low voltageTWelectricity, low voltagekWh</t>
  </si>
  <si>
    <t>market for electricity, low voltageTZelectricity, low voltagekWh</t>
  </si>
  <si>
    <t>market for electricity, low voltageUAelectricity, low voltagekWh</t>
  </si>
  <si>
    <t>market for electricity, low voltageUS-ASCCelectricity, low voltagekWh</t>
  </si>
  <si>
    <t>market for electricity, low voltageUS-HICCelectricity, low voltagekWh</t>
  </si>
  <si>
    <t>market for electricity, low voltageUS-MROelectricity, low voltagekWh</t>
  </si>
  <si>
    <t>market for electricity, low voltageUS-NPCCelectricity, low voltagekWh</t>
  </si>
  <si>
    <t>market for electricity, low voltageUS-PRelectricity, low voltagekWh</t>
  </si>
  <si>
    <t>market for electricity, low voltageUS-RFCelectricity, low voltagekWh</t>
  </si>
  <si>
    <t>market for electricity, low voltageUS-SERCelectricity, low voltagekWh</t>
  </si>
  <si>
    <t>market for electricity, low voltageUS-TREelectricity, low voltagekWh</t>
  </si>
  <si>
    <t>market for electricity, low voltageUS-WECCelectricity, low voltagekWh</t>
  </si>
  <si>
    <t>market for electricity, low voltageUYelectricity, low voltagekWh</t>
  </si>
  <si>
    <t>market for electricity, low voltageUZelectricity, low voltagekWh</t>
  </si>
  <si>
    <t>market for electricity, low voltageVEelectricity, low voltagekWh</t>
  </si>
  <si>
    <t>market for electricity, low voltageVNelectricity, low voltagekWh</t>
  </si>
  <si>
    <t>market for electricity, low voltageXKelectricity, low voltagekWh</t>
  </si>
  <si>
    <t>market for electricity, low voltageYEelectricity, low voltagekWh</t>
  </si>
  <si>
    <t>market for electricity, low voltageZAelectricity, low voltagekWh</t>
  </si>
  <si>
    <t>market for electricity, low voltageZMelectricity, low voltagekWh</t>
  </si>
  <si>
    <t>market for electricity, low voltageZWelectricity, low voltagekWh</t>
  </si>
  <si>
    <t>market for electricity, low voltage, renewable energy productsCHelectricity, low voltage, renewable energy productskWh</t>
  </si>
  <si>
    <t>market for electricity, low voltage, renewable energy products</t>
  </si>
  <si>
    <t>market for electricity, medium voltageAEelectricity, medium voltagekWh</t>
  </si>
  <si>
    <t>market for electricity, medium voltage</t>
  </si>
  <si>
    <t>market for electricity, medium voltageALelectricity, medium voltagekWh</t>
  </si>
  <si>
    <t>market for electricity, medium voltageAMelectricity, medium voltagekWh</t>
  </si>
  <si>
    <t>market for electricity, medium voltageAOelectricity, medium voltagekWh</t>
  </si>
  <si>
    <t>market for electricity, medium voltageARelectricity, medium voltagekWh</t>
  </si>
  <si>
    <t>market for electricity, medium voltageATelectricity, medium voltagekWh</t>
  </si>
  <si>
    <t>market for electricity, medium voltageAUelectricity, medium voltagekWh</t>
  </si>
  <si>
    <t>market for electricity, medium voltageAZelectricity, medium voltagekWh</t>
  </si>
  <si>
    <t>market for electricity, medium voltageBAelectricity, medium voltagekWh</t>
  </si>
  <si>
    <t>market for electricity, medium voltageBDelectricity, medium voltagekWh</t>
  </si>
  <si>
    <t>market for electricity, medium voltageBEelectricity, medium voltagekWh</t>
  </si>
  <si>
    <t>market for electricity, medium voltageBGelectricity, medium voltagekWh</t>
  </si>
  <si>
    <t>market for electricity, medium voltageBHelectricity, medium voltagekWh</t>
  </si>
  <si>
    <t>market for electricity, medium voltageBJelectricity, medium voltagekWh</t>
  </si>
  <si>
    <t>market for electricity, medium voltageBNelectricity, medium voltagekWh</t>
  </si>
  <si>
    <t>market for electricity, medium voltageBOelectricity, medium voltagekWh</t>
  </si>
  <si>
    <t>market for electricity, medium voltageBR-North-eastern gridelectricity, medium voltagekWh</t>
  </si>
  <si>
    <t>market for electricity, medium voltageBR-Northern gridelectricity, medium voltagekWh</t>
  </si>
  <si>
    <t>market for electricity, medium voltageBR-South-eastern/Mid-western gridelectricity, medium voltagekWh</t>
  </si>
  <si>
    <t>market for electricity, medium voltageBR-Southern gridelectricity, medium voltagekWh</t>
  </si>
  <si>
    <t>market for electricity, medium voltageBWelectricity, medium voltagekWh</t>
  </si>
  <si>
    <t>market for electricity, medium voltageBYelectricity, medium voltagekWh</t>
  </si>
  <si>
    <t>market for electricity, medium voltageCA-ABelectricity, medium voltagekWh</t>
  </si>
  <si>
    <t>market for electricity, medium voltageCA-BCelectricity, medium voltagekWh</t>
  </si>
  <si>
    <t>market for electricity, medium voltageCA-MBelectricity, medium voltagekWh</t>
  </si>
  <si>
    <t>market for electricity, medium voltageCA-NBelectricity, medium voltagekWh</t>
  </si>
  <si>
    <t>market for electricity, medium voltageCA-NFelectricity, medium voltagekWh</t>
  </si>
  <si>
    <t>market for electricity, medium voltageCA-NSelectricity, medium voltagekWh</t>
  </si>
  <si>
    <t>market for electricity, medium voltageCA-NTelectricity, medium voltagekWh</t>
  </si>
  <si>
    <t>market for electricity, medium voltageCA-NUelectricity, medium voltagekWh</t>
  </si>
  <si>
    <t>market for electricity, medium voltageCA-ONelectricity, medium voltagekWh</t>
  </si>
  <si>
    <t>market for electricity, medium voltageCA-PEelectricity, medium voltagekWh</t>
  </si>
  <si>
    <t>market for electricity, medium voltageCA-QCelectricity, medium voltagekWh</t>
  </si>
  <si>
    <t>market for electricity, medium voltageCA-SKelectricity, medium voltagekWh</t>
  </si>
  <si>
    <t>market for electricity, medium voltageCA-YKelectricity, medium voltagekWh</t>
  </si>
  <si>
    <t>market for electricity, medium voltageCDelectricity, medium voltagekWh</t>
  </si>
  <si>
    <t>market for electricity, medium voltageCGelectricity, medium voltagekWh</t>
  </si>
  <si>
    <t>market for electricity, medium voltageCHelectricity, medium voltagekWh</t>
  </si>
  <si>
    <t>market for electricity, medium voltageCIelectricity, medium voltagekWh</t>
  </si>
  <si>
    <t>market for electricity, medium voltageCLelectricity, medium voltagekWh</t>
  </si>
  <si>
    <t>market for electricity, medium voltageCMelectricity, medium voltagekWh</t>
  </si>
  <si>
    <t>market for electricity, medium voltageCN-CCGelectricity, medium voltagekWh</t>
  </si>
  <si>
    <t>market for electricity, medium voltageCN-CSGelectricity, medium voltagekWh</t>
  </si>
  <si>
    <t>market for electricity, medium voltageCN-ECGCelectricity, medium voltagekWh</t>
  </si>
  <si>
    <t>market for electricity, medium voltageCN-NCGCelectricity, medium voltagekWh</t>
  </si>
  <si>
    <t>market for electricity, medium voltageCN-NECGelectricity, medium voltagekWh</t>
  </si>
  <si>
    <t>market for electricity, medium voltageCN-NWGelectricity, medium voltagekWh</t>
  </si>
  <si>
    <t>market for electricity, medium voltageCN-SWGelectricity, medium voltagekWh</t>
  </si>
  <si>
    <t>market for electricity, medium voltageCOelectricity, medium voltagekWh</t>
  </si>
  <si>
    <t>market for electricity, medium voltageCRelectricity, medium voltagekWh</t>
  </si>
  <si>
    <t>market for electricity, medium voltageCUelectricity, medium voltagekWh</t>
  </si>
  <si>
    <t>market for electricity, medium voltageCWelectricity, medium voltagekWh</t>
  </si>
  <si>
    <t>market for electricity, medium voltageCYelectricity, medium voltagekWh</t>
  </si>
  <si>
    <t>market for electricity, medium voltageCZelectricity, medium voltagekWh</t>
  </si>
  <si>
    <t>market for electricity, medium voltageDEelectricity, medium voltagekWh</t>
  </si>
  <si>
    <t>market for electricity, medium voltageDKelectricity, medium voltagekWh</t>
  </si>
  <si>
    <t>market for electricity, medium voltageDOelectricity, medium voltagekWh</t>
  </si>
  <si>
    <t>market for electricity, medium voltageDZelectricity, medium voltagekWh</t>
  </si>
  <si>
    <t>market for electricity, medium voltageECelectricity, medium voltagekWh</t>
  </si>
  <si>
    <t>market for electricity, medium voltageEEelectricity, medium voltagekWh</t>
  </si>
  <si>
    <t>market for electricity, medium voltageEGelectricity, medium voltagekWh</t>
  </si>
  <si>
    <t>market for electricity, medium voltageERelectricity, medium voltagekWh</t>
  </si>
  <si>
    <t>market for electricity, medium voltageESelectricity, medium voltagekWh</t>
  </si>
  <si>
    <t>market for electricity, medium voltageETelectricity, medium voltagekWh</t>
  </si>
  <si>
    <t>market for electricity, medium voltageFIelectricity, medium voltagekWh</t>
  </si>
  <si>
    <t>market for electricity, medium voltageFRelectricity, medium voltagekWh</t>
  </si>
  <si>
    <t>market for electricity, medium voltageGAelectricity, medium voltagekWh</t>
  </si>
  <si>
    <t>market for electricity, medium voltageGBelectricity, medium voltagekWh</t>
  </si>
  <si>
    <t>market for electricity, medium voltageGEelectricity, medium voltagekWh</t>
  </si>
  <si>
    <t>market for electricity, medium voltageGHelectricity, medium voltagekWh</t>
  </si>
  <si>
    <t>market for electricity, medium voltageGIelectricity, medium voltagekWh</t>
  </si>
  <si>
    <t>market for electricity, medium voltageGRelectricity, medium voltagekWh</t>
  </si>
  <si>
    <t>market for electricity, medium voltageGTelectricity, medium voltagekWh</t>
  </si>
  <si>
    <t>market for electricity, medium voltageHKelectricity, medium voltagekWh</t>
  </si>
  <si>
    <t>market for electricity, medium voltageHNelectricity, medium voltagekWh</t>
  </si>
  <si>
    <t>market for electricity, medium voltageHRelectricity, medium voltagekWh</t>
  </si>
  <si>
    <t>market for electricity, medium voltageHTelectricity, medium voltagekWh</t>
  </si>
  <si>
    <t>market for electricity, medium voltageHUelectricity, medium voltagekWh</t>
  </si>
  <si>
    <t>market for electricity, medium voltageIDelectricity, medium voltagekWh</t>
  </si>
  <si>
    <t>market for electricity, medium voltageIEelectricity, medium voltagekWh</t>
  </si>
  <si>
    <t>market for electricity, medium voltageILelectricity, medium voltagekWh</t>
  </si>
  <si>
    <t>market for electricity, medium voltageIN-Eastern gridelectricity, medium voltagekWh</t>
  </si>
  <si>
    <t>market for electricity, medium voltageIN-North-eastern gridelectricity, medium voltagekWh</t>
  </si>
  <si>
    <t>market for electricity, medium voltageIN-Northern gridelectricity, medium voltagekWh</t>
  </si>
  <si>
    <t>market for electricity, medium voltageIN-Southern gridelectricity, medium voltagekWh</t>
  </si>
  <si>
    <t>market for electricity, medium voltageIN-Western gridelectricity, medium voltagekWh</t>
  </si>
  <si>
    <t>market for electricity, medium voltageIQelectricity, medium voltagekWh</t>
  </si>
  <si>
    <t>market for electricity, medium voltageIRelectricity, medium voltagekWh</t>
  </si>
  <si>
    <t>market for electricity, medium voltageISelectricity, medium voltagekWh</t>
  </si>
  <si>
    <t>market for electricity, medium voltageITelectricity, medium voltagekWh</t>
  </si>
  <si>
    <t>market for electricity, medium voltageJMelectricity, medium voltagekWh</t>
  </si>
  <si>
    <t>market for electricity, medium voltageJOelectricity, medium voltagekWh</t>
  </si>
  <si>
    <t>market for electricity, medium voltageJPelectricity, medium voltagekWh</t>
  </si>
  <si>
    <t>market for electricity, medium voltageKEelectricity, medium voltagekWh</t>
  </si>
  <si>
    <t>market for electricity, medium voltageKGelectricity, medium voltagekWh</t>
  </si>
  <si>
    <t>market for electricity, medium voltageKHelectricity, medium voltagekWh</t>
  </si>
  <si>
    <t>market for electricity, medium voltageKPelectricity, medium voltagekWh</t>
  </si>
  <si>
    <t>market for electricity, medium voltageKRelectricity, medium voltagekWh</t>
  </si>
  <si>
    <t>market for electricity, medium voltageKWelectricity, medium voltagekWh</t>
  </si>
  <si>
    <t>market for electricity, medium voltageKZelectricity, medium voltagekWh</t>
  </si>
  <si>
    <t>market for electricity, medium voltageLBelectricity, medium voltagekWh</t>
  </si>
  <si>
    <t>market for electricity, medium voltageLKelectricity, medium voltagekWh</t>
  </si>
  <si>
    <t>market for electricity, medium voltageLTelectricity, medium voltagekWh</t>
  </si>
  <si>
    <t>market for electricity, medium voltageLUelectricity, medium voltagekWh</t>
  </si>
  <si>
    <t>market for electricity, medium voltageLVelectricity, medium voltagekWh</t>
  </si>
  <si>
    <t>market for electricity, medium voltageLYelectricity, medium voltagekWh</t>
  </si>
  <si>
    <t>market for electricity, medium voltageMAelectricity, medium voltagekWh</t>
  </si>
  <si>
    <t>market for electricity, medium voltageMDelectricity, medium voltagekWh</t>
  </si>
  <si>
    <t>market for electricity, medium voltageMEelectricity, medium voltagekWh</t>
  </si>
  <si>
    <t>market for electricity, medium voltageMKelectricity, medium voltagekWh</t>
  </si>
  <si>
    <t>market for electricity, medium voltageMMelectricity, medium voltagekWh</t>
  </si>
  <si>
    <t>market for electricity, medium voltageMNelectricity, medium voltagekWh</t>
  </si>
  <si>
    <t>market for electricity, medium voltageMTelectricity, medium voltagekWh</t>
  </si>
  <si>
    <t>market for electricity, medium voltageMUelectricity, medium voltagekWh</t>
  </si>
  <si>
    <t>market for electricity, medium voltageMXelectricity, medium voltagekWh</t>
  </si>
  <si>
    <t>market for electricity, medium voltageMYelectricity, medium voltagekWh</t>
  </si>
  <si>
    <t>market for electricity, medium voltageMZelectricity, medium voltagekWh</t>
  </si>
  <si>
    <t>market for electricity, medium voltageNAelectricity, medium voltagekWh</t>
  </si>
  <si>
    <t>market for electricity, medium voltageNEelectricity, medium voltagekWh</t>
  </si>
  <si>
    <t>market for electricity, medium voltageNGelectricity, medium voltagekWh</t>
  </si>
  <si>
    <t>market for electricity, medium voltageNIelectricity, medium voltagekWh</t>
  </si>
  <si>
    <t>market for electricity, medium voltageNLelectricity, medium voltagekWh</t>
  </si>
  <si>
    <t>market for electricity, medium voltageNOelectricity, medium voltagekWh</t>
  </si>
  <si>
    <t>market for electricity, medium voltageNPelectricity, medium voltagekWh</t>
  </si>
  <si>
    <t>market for electricity, medium voltageNZelectricity, medium voltagekWh</t>
  </si>
  <si>
    <t>market for electricity, medium voltageOMelectricity, medium voltagekWh</t>
  </si>
  <si>
    <t>market for electricity, medium voltagePAelectricity, medium voltagekWh</t>
  </si>
  <si>
    <t>market for electricity, medium voltagePEelectricity, medium voltagekWh</t>
  </si>
  <si>
    <t>market for electricity, medium voltagePHelectricity, medium voltagekWh</t>
  </si>
  <si>
    <t>market for electricity, medium voltagePKelectricity, medium voltagekWh</t>
  </si>
  <si>
    <t>market for electricity, medium voltagePLelectricity, medium voltagekWh</t>
  </si>
  <si>
    <t>market for electricity, medium voltagePTelectricity, medium voltagekWh</t>
  </si>
  <si>
    <t>market for electricity, medium voltagePYelectricity, medium voltagekWh</t>
  </si>
  <si>
    <t>market for electricity, medium voltageQAelectricity, medium voltagekWh</t>
  </si>
  <si>
    <t>market for electricity, medium voltageROelectricity, medium voltagekWh</t>
  </si>
  <si>
    <t>market for electricity, medium voltageRSelectricity, medium voltagekWh</t>
  </si>
  <si>
    <t>market for electricity, medium voltageRUelectricity, medium voltagekWh</t>
  </si>
  <si>
    <t>market for electricity, medium voltageSAelectricity, medium voltagekWh</t>
  </si>
  <si>
    <t>market for electricity, medium voltageSDelectricity, medium voltagekWh</t>
  </si>
  <si>
    <t>market for electricity, medium voltageSEelectricity, medium voltagekWh</t>
  </si>
  <si>
    <t>market for electricity, medium voltageSGelectricity, medium voltagekWh</t>
  </si>
  <si>
    <t>market for electricity, medium voltageSIelectricity, medium voltagekWh</t>
  </si>
  <si>
    <t>market for electricity, medium voltageSKelectricity, medium voltagekWh</t>
  </si>
  <si>
    <t>market for electricity, medium voltageSNelectricity, medium voltagekWh</t>
  </si>
  <si>
    <t>market for electricity, medium voltageSSelectricity, medium voltagekWh</t>
  </si>
  <si>
    <t>market for electricity, medium voltageSVelectricity, medium voltagekWh</t>
  </si>
  <si>
    <t>market for electricity, medium voltageSYelectricity, medium voltagekWh</t>
  </si>
  <si>
    <t>market for electricity, medium voltageTGelectricity, medium voltagekWh</t>
  </si>
  <si>
    <t>market for electricity, medium voltageTHelectricity, medium voltagekWh</t>
  </si>
  <si>
    <t>market for electricity, medium voltageTJelectricity, medium voltagekWh</t>
  </si>
  <si>
    <t>market for electricity, medium voltageTMelectricity, medium voltagekWh</t>
  </si>
  <si>
    <t>market for electricity, medium voltageTNelectricity, medium voltagekWh</t>
  </si>
  <si>
    <t>market for electricity, medium voltageTRelectricity, medium voltagekWh</t>
  </si>
  <si>
    <t>market for electricity, medium voltageTTelectricity, medium voltagekWh</t>
  </si>
  <si>
    <t>market for electricity, medium voltageTWelectricity, medium voltagekWh</t>
  </si>
  <si>
    <t>market for electricity, medium voltageTZelectricity, medium voltagekWh</t>
  </si>
  <si>
    <t>market for electricity, medium voltageUAelectricity, medium voltagekWh</t>
  </si>
  <si>
    <t>market for electricity, medium voltageUS-ASCCelectricity, medium voltagekWh</t>
  </si>
  <si>
    <t>market for electricity, medium voltageUS-HICCelectricity, medium voltagekWh</t>
  </si>
  <si>
    <t>market for electricity, medium voltageUS-MROelectricity, medium voltagekWh</t>
  </si>
  <si>
    <t>market for electricity, medium voltageUS-NPCCelectricity, medium voltagekWh</t>
  </si>
  <si>
    <t>market for electricity, medium voltageUS-PRelectricity, medium voltagekWh</t>
  </si>
  <si>
    <t>market for electricity, medium voltageUS-RFCelectricity, medium voltagekWh</t>
  </si>
  <si>
    <t>market for electricity, medium voltageUS-SERCelectricity, medium voltagekWh</t>
  </si>
  <si>
    <t>market for electricity, medium voltageUS-TREelectricity, medium voltagekWh</t>
  </si>
  <si>
    <t>market for electricity, medium voltageUS-WECCelectricity, medium voltagekWh</t>
  </si>
  <si>
    <t>market for electricity, medium voltageUYelectricity, medium voltagekWh</t>
  </si>
  <si>
    <t>market for electricity, medium voltageUZelectricity, medium voltagekWh</t>
  </si>
  <si>
    <t>market for electricity, medium voltageVEelectricity, medium voltagekWh</t>
  </si>
  <si>
    <t>market for electricity, medium voltageVNelectricity, medium voltagekWh</t>
  </si>
  <si>
    <t>market for electricity, medium voltageXKelectricity, medium voltagekWh</t>
  </si>
  <si>
    <t>market for electricity, medium voltageYEelectricity, medium voltagekWh</t>
  </si>
  <si>
    <t>market for electricity, medium voltageZAelectricity, medium voltagekWh</t>
  </si>
  <si>
    <t>market for electricity, medium voltageZMelectricity, medium voltagekWh</t>
  </si>
  <si>
    <t>market for electricity, medium voltageZWelectricity, medium voltagekWh</t>
  </si>
  <si>
    <t>market for electricity, medium voltage, aluminium industryCAelectricity, medium voltage, aluminium industrykWh</t>
  </si>
  <si>
    <t>market for electricity, medium voltage, aluminium industry</t>
  </si>
  <si>
    <t>market for electricity, medium voltage, aluminium industryCNelectricity, medium voltage, aluminium industrykWh</t>
  </si>
  <si>
    <t>market for electricity, medium voltage, aluminium industryIAI Area, Africaelectricity, medium voltage, aluminium industrykWh</t>
  </si>
  <si>
    <t>market for electricity, medium voltage, aluminium industryIAI Area, Asia, without China and GCCelectricity, medium voltage, aluminium industrykWh</t>
  </si>
  <si>
    <t>market for electricity, medium voltage, aluminium industryIAI Area, EU27 &amp; EFTAelectricity, medium voltage, aluminium industrykWh</t>
  </si>
  <si>
    <t>market for electricity, medium voltage, aluminium industryIAI Area, Gulf Cooperation Councilelectricity, medium voltage, aluminium industrykWh</t>
  </si>
  <si>
    <t>market for electricity, medium voltage, aluminium industryIAI Area, Russia &amp; RER w/o EU27 &amp; EFTAelectricity, medium voltage, aluminium industrykWh</t>
  </si>
  <si>
    <t>market for electricity, medium voltage, aluminium industryIAI Area, South Americaelectricity, medium voltage, aluminium industrykWh</t>
  </si>
  <si>
    <t>market for electricity, medium voltage, aluminium industryRoWelectricity, medium voltage, aluminium industrykWh</t>
  </si>
  <si>
    <t>market for electricity, medium voltage, aluminium industryUN-OCEANIAelectricity, medium voltage, aluminium industrykWh</t>
  </si>
  <si>
    <t>market for electricity, medium voltage, cobalt industryGLOelectricity, medium voltage, cobalt industrykWh</t>
  </si>
  <si>
    <t>market for electricity, medium voltage, cobalt industry</t>
  </si>
  <si>
    <t>market for electricity, medium voltage, renewable energy productsCHelectricity, medium voltage, renewable energy productskWh</t>
  </si>
  <si>
    <t>market for electricity, medium voltage, renewable energy products</t>
  </si>
  <si>
    <t>market for electrode, negative, LiC6GLOelectrode, negative, LiC6kg</t>
  </si>
  <si>
    <t>market for electrode, negative, LiC6</t>
  </si>
  <si>
    <t>market for electrode, negative, NiGLOelectrode, negative, Nikg</t>
  </si>
  <si>
    <t>market for electrode, negative, Ni</t>
  </si>
  <si>
    <t>market for electrode, positive, LaNi5GLOelectrode, positive, LaNi5kg</t>
  </si>
  <si>
    <t>market for electrode, positive, LaNi5</t>
  </si>
  <si>
    <t>market for electrolyte, KOH, LiOH additiveGLOelectrolyte, KOH, LiOH additivekg</t>
  </si>
  <si>
    <t>market for electrolyte, KOH, LiOH additive</t>
  </si>
  <si>
    <t>market for electrolyte, copper-richGLOelectrolyte, copper-richkg</t>
  </si>
  <si>
    <t>market for electrolyte, copper-rich</t>
  </si>
  <si>
    <t>market for electrolyte, for Li-ion batteryGLOelectrolyte, for Li-ion batterykg</t>
  </si>
  <si>
    <t>market for electrolyte, for Li-ion battery</t>
  </si>
  <si>
    <t>market for electrolyte, for solid oxide fuel cellGLOelectrolyte, for solid oxide fuel cellkg</t>
  </si>
  <si>
    <t>market for electrolyte, for solid oxide fuel cell</t>
  </si>
  <si>
    <t>electrolyte, for solid oxide fuel cell</t>
  </si>
  <si>
    <t>market for electrolyte, nickel-richGLOelectrolyte, nickel-richm3</t>
  </si>
  <si>
    <t>market for electrolyte, nickel-rich</t>
  </si>
  <si>
    <t>market for electron gun, for cathode ray tube displayGLOelectron gun, for cathode ray tube displaykg</t>
  </si>
  <si>
    <t>market for electron gun, for cathode ray tube display</t>
  </si>
  <si>
    <t>market for electronic component factoryGLOelectronic component factoryunit</t>
  </si>
  <si>
    <t>market for electronic component factory</t>
  </si>
  <si>
    <t>market for electronic component machinery, unspecifiedGLOelectronic component machinery, unspecifiedunit</t>
  </si>
  <si>
    <t>market for electronic component machinery, unspecified</t>
  </si>
  <si>
    <t>market for electronic component, active, unspecifiedGLOelectronic component, active, unspecifiedkg</t>
  </si>
  <si>
    <t>market for electronic component, active, unspecified</t>
  </si>
  <si>
    <t>market for electronic component, passive, mobile, earpiece and speakerGLOelectronic component, passive, mobile, earpiece and speakerkg</t>
  </si>
  <si>
    <t>market for electronic component, passive, mobile, earpiece and speaker</t>
  </si>
  <si>
    <t>market for electronic component, passive, unspecifiedGLOelectronic component, passive, unspecifiedkg</t>
  </si>
  <si>
    <t>market for electronic component, passive, unspecified</t>
  </si>
  <si>
    <t>market for electronics scrapGLOelectronics scrapkg</t>
  </si>
  <si>
    <t>market for electronics scrap</t>
  </si>
  <si>
    <t>market for electronics scrap from control unitsGLOelectronics scrap from control unitskg</t>
  </si>
  <si>
    <t>market for electronics scrap from control units</t>
  </si>
  <si>
    <t>electronics scrap from control units</t>
  </si>
  <si>
    <t>market for electronics, for control unitsGLOelectronics, for control unitskg</t>
  </si>
  <si>
    <t>market for electronics, for control units</t>
  </si>
  <si>
    <t>market for electrostatic paintGLOelectrostatic paintkg</t>
  </si>
  <si>
    <t>market for electrostatic paint</t>
  </si>
  <si>
    <t>electrostatic paint</t>
  </si>
  <si>
    <t>market for elevator, hydraulicGLOelevator, hydraulicunit</t>
  </si>
  <si>
    <t>market for elevator, hydraulic</t>
  </si>
  <si>
    <t>market for enamellingGLOenamellingm2</t>
  </si>
  <si>
    <t>market for enamelling</t>
  </si>
  <si>
    <t>market for energy and auxilliary inputs, metal working factoryRoWenergy and auxilliary inputs, metal working factorykg</t>
  </si>
  <si>
    <t>market for energy and auxilliary inputs, metal working factory</t>
  </si>
  <si>
    <t>market for energy and auxilliary inputs, metal working factoryRERenergy and auxilliary inputs, metal working factorykg</t>
  </si>
  <si>
    <t>market for energy and auxilliary inputs, metal working machineRoWenergy and auxilliary inputs, metal working machinekg</t>
  </si>
  <si>
    <t>market for energy and auxilliary inputs, metal working machine</t>
  </si>
  <si>
    <t>market for energy and auxilliary inputs, metal working machineRERenergy and auxilliary inputs, metal working machinekg</t>
  </si>
  <si>
    <t>market for energy feed, grossRoWenergy feed, grossMJ</t>
  </si>
  <si>
    <t>market for energy feed, gross</t>
  </si>
  <si>
    <t>market for energy feed, grossZAenergy feed, grossMJ</t>
  </si>
  <si>
    <t>market for energy requirement for assembly of heat and power co-generation unit, 160kW electricalGLOenergy requirement for assembly of heat and power co-generation unit, 160kW electricalunit</t>
  </si>
  <si>
    <t>market for energy requirement for assembly of heat and power co-generation unit, 160kW electrical</t>
  </si>
  <si>
    <t>market for energy savingGLOenergy savingMJ</t>
  </si>
  <si>
    <t>market for energy saving</t>
  </si>
  <si>
    <t>market for energy use, electric bicycleGLOenergy use, electric bicyclekm</t>
  </si>
  <si>
    <t>market for energy use, electric bicycle</t>
  </si>
  <si>
    <t>market for energy use, electric bicycle, electricity from renewable energy productsGLOenergy use, electric bicycle, electricity from renewable energy productskm</t>
  </si>
  <si>
    <t>market for energy use, electric bicycle, electricity from renewable energy products</t>
  </si>
  <si>
    <t>market for energy wood harvesterGLOenergy wood harvesterunit</t>
  </si>
  <si>
    <t>market for energy wood harvester</t>
  </si>
  <si>
    <t>market for enriched uranium, 4.2%GLOenriched uranium, 4.2%kg</t>
  </si>
  <si>
    <t>market for enriched uranium, 4.2%</t>
  </si>
  <si>
    <t>enriched uranium, 4.2%</t>
  </si>
  <si>
    <t>market for enzymesGLOenzymeskg</t>
  </si>
  <si>
    <t>market for enzymes</t>
  </si>
  <si>
    <t>market for epichlorohydrinGLOepichlorohydrinkg</t>
  </si>
  <si>
    <t>market for epichlorohydrin</t>
  </si>
  <si>
    <t>market for epoxy resin insulator, Al2O3GLOepoxy resin insulator, Al2O3kg</t>
  </si>
  <si>
    <t>market for epoxy resin insulator, Al2O3</t>
  </si>
  <si>
    <t>market for epoxy resin insulator, SiO2GLOepoxy resin insulator, SiO2kg</t>
  </si>
  <si>
    <t>market for epoxy resin insulator, SiO2</t>
  </si>
  <si>
    <t>market for epoxy resin, liquidRoWepoxy resin, liquidkg</t>
  </si>
  <si>
    <t>market for epoxy resin, liquid</t>
  </si>
  <si>
    <t>market for epoxy resin, liquidRERepoxy resin, liquidkg</t>
  </si>
  <si>
    <t>market for erbium oxideGLOerbium oxidekg</t>
  </si>
  <si>
    <t>market for erbium oxide</t>
  </si>
  <si>
    <t>erbium oxide</t>
  </si>
  <si>
    <t>market for establishing orchardGLOestablishing orchardunit</t>
  </si>
  <si>
    <t>market for establishing orchard</t>
  </si>
  <si>
    <t>market for esterquatRoWesterquatkg</t>
  </si>
  <si>
    <t>market for esterquat</t>
  </si>
  <si>
    <t>market for esterquatREResterquatkg</t>
  </si>
  <si>
    <t>market for esters of versatic acidRoWesters of versatic acidkg</t>
  </si>
  <si>
    <t>market for esters of versatic acid</t>
  </si>
  <si>
    <t>market for esters of versatic acidREResters of versatic acidkg</t>
  </si>
  <si>
    <t>market for ethaneGLOethanekg</t>
  </si>
  <si>
    <t>market for ethane</t>
  </si>
  <si>
    <t>ethane</t>
  </si>
  <si>
    <t>market for ethanol fermentation plantGLOethanol fermentation plantunit</t>
  </si>
  <si>
    <t>market for ethanol fermentation plant</t>
  </si>
  <si>
    <t>market for ethanol, without water, in 95% solution state, from fermentationBRethanol, without water, in 95% solution state, from fermentationkg</t>
  </si>
  <si>
    <t>market for ethanol, without water, in 95% solution state, from fermentation</t>
  </si>
  <si>
    <t>market for ethanol, without water, in 95% solution state, from fermentationRoWethanol, without water, in 95% solution state, from fermentationkg</t>
  </si>
  <si>
    <t>market for ethanol, without water, in 99.7% solution state, from ethyleneRoWethanol, without water, in 99.7% solution state, from ethylenekg</t>
  </si>
  <si>
    <t>market for ethanol, without water, in 99.7% solution state, from ethylene</t>
  </si>
  <si>
    <t>market for ethanol, without water, in 99.7% solution state, from ethyleneRERethanol, without water, in 99.7% solution state, from ethylenekg</t>
  </si>
  <si>
    <t>market for ethanol, without water, in 99.7% solution state, from fermentationGLOethanol, without water, in 99.7% solution state, from fermentationkg</t>
  </si>
  <si>
    <t>market for ethanol, without water, in 99.7% solution state, from fermentation</t>
  </si>
  <si>
    <t>market for ethanol, without water, in 99.7% solution state, from fermentation, vehicle gradeCHethanol, without water, in 99.7% solution state, from fermentation, vehicle gradekg</t>
  </si>
  <si>
    <t>market for ethanol, without water, in 99.7% solution state, from fermentation, vehicle grade</t>
  </si>
  <si>
    <t>market for ethanol, without water, in 99.7% solution state, from fermentation, vehicle gradeRoWethanol, without water, in 99.7% solution state, from fermentation, vehicle gradekg</t>
  </si>
  <si>
    <t>market for ethephonGLOethephonkg</t>
  </si>
  <si>
    <t>market for ethephon</t>
  </si>
  <si>
    <t>market for ethoxylated alcohol (AE11)GLOethoxylated alcohol (AE11)kg</t>
  </si>
  <si>
    <t>market for ethoxylated alcohol (AE11)</t>
  </si>
  <si>
    <t>market for ethoxylated alcohol (AE3)RoWethoxylated alcohol (AE3)kg</t>
  </si>
  <si>
    <t>market for ethoxylated alcohol (AE3)</t>
  </si>
  <si>
    <t>market for ethoxylated alcohol (AE3)RERethoxylated alcohol (AE3)kg</t>
  </si>
  <si>
    <t>market for ethoxylated alcohol (AE7)RoWethoxylated alcohol (AE7)kg</t>
  </si>
  <si>
    <t>market for ethoxylated alcohol (AE7)</t>
  </si>
  <si>
    <t>market for ethoxylated alcohol (AE7)RERethoxylated alcohol (AE7)kg</t>
  </si>
  <si>
    <t>market for ethoxylated alcohol (AE&gt;20)GLOethoxylated alcohol (AE&gt;20)kg</t>
  </si>
  <si>
    <t>market for ethoxylated alcohol (AE&gt;20)</t>
  </si>
  <si>
    <t>market for ethyl acetateGLOethyl acetatekg</t>
  </si>
  <si>
    <t>market for ethyl acetate</t>
  </si>
  <si>
    <t>market for ethyl benzeneRoWethyl benzenekg</t>
  </si>
  <si>
    <t>market for ethyl benzene</t>
  </si>
  <si>
    <t>market for ethyl benzeneRERethyl benzenekg</t>
  </si>
  <si>
    <t>market for ethyl tert-butyl etherGLOethyl tert-butyl etherkg</t>
  </si>
  <si>
    <t>market for ethyl tert-butyl ether</t>
  </si>
  <si>
    <t>market for ethylamineGLOethylaminekg</t>
  </si>
  <si>
    <t>market for ethylamine</t>
  </si>
  <si>
    <t>market for ethyleneRoWethylenekg</t>
  </si>
  <si>
    <t>market for ethylene</t>
  </si>
  <si>
    <t>market for ethyleneRERethylenekg</t>
  </si>
  <si>
    <t>market for ethyleneZAethylenekg</t>
  </si>
  <si>
    <t>market for ethylene bromideRoWethylene bromidekg</t>
  </si>
  <si>
    <t>market for ethylene bromide</t>
  </si>
  <si>
    <t>market for ethylene bromideRERethylene bromidekg</t>
  </si>
  <si>
    <t>market for ethylene carbonateGLOethylene carbonatekg</t>
  </si>
  <si>
    <t>market for ethylene carbonate</t>
  </si>
  <si>
    <t>market for ethylene dichlorideRoWethylene dichloridekg</t>
  </si>
  <si>
    <t>market for ethylene dichloride</t>
  </si>
  <si>
    <t>market for ethylene dichlorideRERethylene dichloridekg</t>
  </si>
  <si>
    <t>market for ethylene glycolGLOethylene glycolkg</t>
  </si>
  <si>
    <t>market for ethylene glycol</t>
  </si>
  <si>
    <t>market for ethylene glycol diethyl etherGLOethylene glycol diethyl etherkg</t>
  </si>
  <si>
    <t>market for ethylene glycol diethyl ether</t>
  </si>
  <si>
    <t>market for ethylene glycol dimethyl etherGLOethylene glycol dimethyl etherkg</t>
  </si>
  <si>
    <t>market for ethylene glycol dimethyl ether</t>
  </si>
  <si>
    <t>market for ethylene glycol monoethyl etherRoWethylene glycol monoethyl etherkg</t>
  </si>
  <si>
    <t>market for ethylene glycol monoethyl ether</t>
  </si>
  <si>
    <t>market for ethylene glycol monoethyl etherRERethylene glycol monoethyl etherkg</t>
  </si>
  <si>
    <t>market for ethylene oxideRoWethylene oxidekg</t>
  </si>
  <si>
    <t>market for ethylene oxide</t>
  </si>
  <si>
    <t>market for ethylene oxideRERethylene oxidekg</t>
  </si>
  <si>
    <t>market for ethylene vinyl acetate copolymerRoWethylene vinyl acetate copolymerkg</t>
  </si>
  <si>
    <t>market for ethylene vinyl acetate copolymer</t>
  </si>
  <si>
    <t>market for ethylene vinyl acetate copolymerRERethylene vinyl acetate copolymerkg</t>
  </si>
  <si>
    <t>market for ethylene, pipeline systemRoWethylene, pipeline systemkg</t>
  </si>
  <si>
    <t>market for ethylene, pipeline system</t>
  </si>
  <si>
    <t>market for ethylene, pipeline systemRERethylene, pipeline systemkg</t>
  </si>
  <si>
    <t>market for ethylenediamineRoWethylenediaminekg</t>
  </si>
  <si>
    <t>market for ethylenediamine</t>
  </si>
  <si>
    <t>market for ethylenediamineRERethylenediaminekg</t>
  </si>
  <si>
    <t>market for ethylvinylacetate, foilGLOethylvinylacetate, foilkg</t>
  </si>
  <si>
    <t>market for ethylvinylacetate, foil</t>
  </si>
  <si>
    <t>market for eucalyptus seedling, for plantingGLOeucalyptus seedling, for plantingunit</t>
  </si>
  <si>
    <t>market for eucalyptus seedling, for planting</t>
  </si>
  <si>
    <t>market for europium oxideGLOeuropium oxidekg</t>
  </si>
  <si>
    <t>market for europium oxide</t>
  </si>
  <si>
    <t>europium oxide</t>
  </si>
  <si>
    <t>market for evacuated tube collectorGLOevacuated tube collectorm2</t>
  </si>
  <si>
    <t>market for evacuated tube collector</t>
  </si>
  <si>
    <t>market for evaporation of milkGLOevaporation of milkkg</t>
  </si>
  <si>
    <t>market for evaporation of milk</t>
  </si>
  <si>
    <t>evaporation of milk</t>
  </si>
  <si>
    <t>market for excavation, hydraulic diggerGLOexcavation, hydraulic diggerm3</t>
  </si>
  <si>
    <t>market for excavation, hydraulic digger</t>
  </si>
  <si>
    <t>market for excavation, skid-steer loaderGLOexcavation, skid-steer loaderm3</t>
  </si>
  <si>
    <t>market for excavation, skid-steer loader</t>
  </si>
  <si>
    <t>market for exhaust air outlet, steel/aluminium, 85x365 mmGLOexhaust air outlet, steel/aluminium, 85x365 mmunit</t>
  </si>
  <si>
    <t>market for exhaust air outlet, steel/aluminium, 85x365 mm</t>
  </si>
  <si>
    <t>market for exhaust air roof hood, steel, DN 400GLOexhaust air roof hood, steel, DN 400unit</t>
  </si>
  <si>
    <t>market for exhaust air roof hood, steel, DN 400</t>
  </si>
  <si>
    <t>market for exhaust air valve, in-wall housing, plastic/steel, DN 125GLOexhaust air valve, in-wall housing, plastic/steel, DN 125unit</t>
  </si>
  <si>
    <t>market for exhaust air valve, in-wall housing, plastic/steel, DN 125</t>
  </si>
  <si>
    <t>market for expanded clayGLOexpanded claykg</t>
  </si>
  <si>
    <t>market for expanded clay</t>
  </si>
  <si>
    <t>market for expanded perliteGLOexpanded perlitekg</t>
  </si>
  <si>
    <t>market for expanded perlite</t>
  </si>
  <si>
    <t>market for expanded vermiculiteGLOexpanded vermiculitekg</t>
  </si>
  <si>
    <t>market for expanded vermiculite</t>
  </si>
  <si>
    <t>market for expansion vessel, 25lGLOexpansion vessel, 25lunit</t>
  </si>
  <si>
    <t>market for expansion vessel, 25l</t>
  </si>
  <si>
    <t>market for expansion vessel, 80lGLOexpansion vessel, 80lunit</t>
  </si>
  <si>
    <t>market for expansion vessel, 80l</t>
  </si>
  <si>
    <t>market for explosive, tovexGLOexplosive, tovexkg</t>
  </si>
  <si>
    <t>market for explosive, tovex</t>
  </si>
  <si>
    <t>market for explosives factoryGLOexplosives factoryunit</t>
  </si>
  <si>
    <t>market for explosives factory</t>
  </si>
  <si>
    <t>market for extrusion of plastic sheets and thermoforming, inlineGLOextrusion of plastic sheets and thermoforming, inlinekg</t>
  </si>
  <si>
    <t>market for extrusion of plastic sheets and thermoforming, inline</t>
  </si>
  <si>
    <t>market for extrusion, co-extrusionGLOextrusion, co-extrusionkg</t>
  </si>
  <si>
    <t>market for extrusion, co-extrusion</t>
  </si>
  <si>
    <t>market for extrusion, plastic filmGLOextrusion, plastic filmkg</t>
  </si>
  <si>
    <t>market for extrusion, plastic film</t>
  </si>
  <si>
    <t>market for extrusion, plastic pipesGLOextrusion, plastic pipeskg</t>
  </si>
  <si>
    <t>market for extrusion, plastic pipes</t>
  </si>
  <si>
    <t>market for fan, for power supply unit, desktop computerGLOfan, for power supply unit, desktop computerkg</t>
  </si>
  <si>
    <t>market for fan, for power supply unit, desktop computer</t>
  </si>
  <si>
    <t>market for fatty acidGLOfatty acidkg</t>
  </si>
  <si>
    <t>market for fatty acid</t>
  </si>
  <si>
    <t>market for fatty acid methyl esterBRfatty acid methyl esterkg</t>
  </si>
  <si>
    <t>market for fatty acid methyl ester</t>
  </si>
  <si>
    <t>market for fatty acid methyl esterRoWfatty acid methyl esterkg</t>
  </si>
  <si>
    <t>market for fatty alcoholGLOfatty alcoholkg</t>
  </si>
  <si>
    <t>market for fatty alcohol</t>
  </si>
  <si>
    <t>market for fatty alcohol sulfateGLOfatty alcohol sulfatekg</t>
  </si>
  <si>
    <t>market for fatty alcohol sulfate</t>
  </si>
  <si>
    <t>market for fava beanGLOfava beankg</t>
  </si>
  <si>
    <t>market for fava bean</t>
  </si>
  <si>
    <t>market for fava bean seed, for sowingGLOfava bean seed, for sowingkg</t>
  </si>
  <si>
    <t>market for fava bean seed, for sowing</t>
  </si>
  <si>
    <t>market for fava bean seed, organic, for sowingGLOfava bean seed, organic, for sowingkg</t>
  </si>
  <si>
    <t>market for fava bean seed, organic, for sowing</t>
  </si>
  <si>
    <t>market for fava bean, Swiss integrated productionGLOfava bean, Swiss integrated productionkg</t>
  </si>
  <si>
    <t>market for fava bean, Swiss integrated production</t>
  </si>
  <si>
    <t>market for fava bean, feed, Swiss integrated productionCHfava bean, feed, Swiss integrated productionkg</t>
  </si>
  <si>
    <t>market for fava bean, feed, Swiss integrated production</t>
  </si>
  <si>
    <t>market for fava bean, organicGLOfava bean, organickg</t>
  </si>
  <si>
    <t>market for fava bean, organic</t>
  </si>
  <si>
    <t>market for feldsparGLOfeldsparkg</t>
  </si>
  <si>
    <t>market for feldspar</t>
  </si>
  <si>
    <t>market for fennelGLOfennelkg</t>
  </si>
  <si>
    <t>market for fennel</t>
  </si>
  <si>
    <t>market for fermentation filtrateGLOfermentation filtratekg</t>
  </si>
  <si>
    <t>market for fermentation filtrate</t>
  </si>
  <si>
    <t>market for ferriteGLOferritekg</t>
  </si>
  <si>
    <t>market for ferrite</t>
  </si>
  <si>
    <t>market for ferrochromium, high-carbon, 55% CrGLOferrochromium, high-carbon, 55% Crkg</t>
  </si>
  <si>
    <t>market for ferrochromium, high-carbon, 55% Cr</t>
  </si>
  <si>
    <t>market for ferrochromium, high-carbon, 68% CrGLOferrochromium, high-carbon, 68% Crkg</t>
  </si>
  <si>
    <t>market for ferrochromium, high-carbon, 68% Cr</t>
  </si>
  <si>
    <t>market for ferromanganese, high-coal, 74.5% MnGLOferromanganese, high-coal, 74.5% Mnkg</t>
  </si>
  <si>
    <t>market for ferromanganese, high-coal, 74.5% Mn</t>
  </si>
  <si>
    <t>market for ferronickelGLOferronickelkg</t>
  </si>
  <si>
    <t>market for ferronickel</t>
  </si>
  <si>
    <t>market for ferroniobium, 66% NbGLOferroniobium, 66% Nbkg</t>
  </si>
  <si>
    <t>market for ferroniobium, 66% Nb</t>
  </si>
  <si>
    <t>market for ferrosiliconGLOferrosiliconkg</t>
  </si>
  <si>
    <t>market for ferrosilicon</t>
  </si>
  <si>
    <t>market for ferrous metal, in mixed metal scrapCHferrous metal, in mixed metal scrapkg</t>
  </si>
  <si>
    <t>market for ferrous metal, in mixed metal scrap</t>
  </si>
  <si>
    <t>market for ferrous metal, in mixed metal scrapEurope without Switzerlandferrous metal, in mixed metal scrapkg</t>
  </si>
  <si>
    <t>market for ferrous metal, in mixed metal scrapRoWferrous metal, in mixed metal scrapkg</t>
  </si>
  <si>
    <t>market for ferryGLOferryunit</t>
  </si>
  <si>
    <t>market for ferry</t>
  </si>
  <si>
    <t>market for fertilising, by broadcasterGLOfertilising, by broadcasterha</t>
  </si>
  <si>
    <t>market for fertilising, by broadcaster</t>
  </si>
  <si>
    <t>market for fertilising, by rig fertiliser, sugarcaneGLOfertilising, by rig fertiliser, sugarcaneha</t>
  </si>
  <si>
    <t>market for fertilising, by rig fertiliser, sugarcane</t>
  </si>
  <si>
    <t>market for fertilising, by stool splitter, sugarcaneGLOfertilising, by stool splitter, sugarcaneha</t>
  </si>
  <si>
    <t>market for fertilising, by stool splitter, sugarcane</t>
  </si>
  <si>
    <t>market for fibre and fabric waste, polyesterGLOfibre and fabric waste, polyesterkg</t>
  </si>
  <si>
    <t>market for fibre and fabric waste, polyester</t>
  </si>
  <si>
    <t>market for fibre cement corrugated slabGLOfibre cement corrugated slabkg</t>
  </si>
  <si>
    <t>market for fibre cement corrugated slab</t>
  </si>
  <si>
    <t>market for fibre cement facing tileGLOfibre cement facing tilekg</t>
  </si>
  <si>
    <t>market for fibre cement facing tile</t>
  </si>
  <si>
    <t>market for fibre cement facing tile, large formatGLOfibre cement facing tile, large formatkg</t>
  </si>
  <si>
    <t>market for fibre cement facing tile, large format</t>
  </si>
  <si>
    <t>market for fibre cement facing tile, small formatGLOfibre cement facing tile, small formatkg</t>
  </si>
  <si>
    <t>market for fibre cement facing tile, small format</t>
  </si>
  <si>
    <t>market for fibre cement roof slateGLOfibre cement roof slatekg</t>
  </si>
  <si>
    <t>market for fibre cement roof slate</t>
  </si>
  <si>
    <t>market for fibre, cottonGLOfibre, cottonkg</t>
  </si>
  <si>
    <t>market for fibre, cotton</t>
  </si>
  <si>
    <t>market for fibre, cotton, organicGLOfibre, cotton, organickg</t>
  </si>
  <si>
    <t>market for fibre, cotton, organic</t>
  </si>
  <si>
    <t>market for fibre, flaxGLOfibre, flaxkg</t>
  </si>
  <si>
    <t>market for fibre, flax</t>
  </si>
  <si>
    <t>market for fibre, juteGLOfibre, jutekg</t>
  </si>
  <si>
    <t>market for fibre, jute</t>
  </si>
  <si>
    <t>market for fibre, kenafGLOfibre, kenafkg</t>
  </si>
  <si>
    <t>market for fibre, kenaf</t>
  </si>
  <si>
    <t>market for fibre, polyesterGLOfibre, polyesterkg</t>
  </si>
  <si>
    <t>market for fibre, polyester</t>
  </si>
  <si>
    <t>fibre, polyester</t>
  </si>
  <si>
    <t>market for fibre, silk, shortGLOfibre, silk, shortkg</t>
  </si>
  <si>
    <t>market for fibre, silk, short</t>
  </si>
  <si>
    <t>market for fibre, viscoseGLOfibre, viscosekg</t>
  </si>
  <si>
    <t>market for fibre, viscose</t>
  </si>
  <si>
    <t>market for fibre-reinforced concrete, steelBRfibre-reinforced concrete, steelm3</t>
  </si>
  <si>
    <t>market for fibre-reinforced concrete, steel</t>
  </si>
  <si>
    <t>market for fibreboard, hardRoWfibreboard, hardm3</t>
  </si>
  <si>
    <t>market for fibreboard, hard</t>
  </si>
  <si>
    <t>market for fibreboard, hardRERfibreboard, hardm3</t>
  </si>
  <si>
    <t>market for fibreboard, softRoWfibreboard, softm3</t>
  </si>
  <si>
    <t>market for fibreboard, soft</t>
  </si>
  <si>
    <t>market for fibreboard, softRERfibreboard, softm3</t>
  </si>
  <si>
    <t>market for fibreboard, soft, latex bondedRERfibreboard, soft, latex bondedm3</t>
  </si>
  <si>
    <t>market for fibreboard, soft, latex bonded</t>
  </si>
  <si>
    <t>market for fibreboard, soft, without adhesivesRERfibreboard, soft, without adhesivesm3</t>
  </si>
  <si>
    <t>market for fibreboard, soft, without adhesives</t>
  </si>
  <si>
    <t>market for field leveling, sugarcaneGLOfield leveling, sugarcaneha</t>
  </si>
  <si>
    <t>market for field leveling, sugarcane</t>
  </si>
  <si>
    <t>market for filter cake, from sugarcane juice filtrationGLOfilter cake, from sugarcane juice filtrationkg</t>
  </si>
  <si>
    <t>market for filter cake, from sugarcane juice filtration</t>
  </si>
  <si>
    <t>market for filter dust from Al electrolysisGLOfilter dust from Al electrolysiskg</t>
  </si>
  <si>
    <t>market for filter dust from Al electrolysis</t>
  </si>
  <si>
    <t>filter dust from Al electrolysis</t>
  </si>
  <si>
    <t>market for finishing, textile, knit cottonGLOfinishing, textile, knit cottonkg</t>
  </si>
  <si>
    <t>market for finishing, textile, knit cotton</t>
  </si>
  <si>
    <t>market for finishing, textile, woven cottonGLOfinishing, textile, woven cottonkg</t>
  </si>
  <si>
    <t>market for finishing, textile, woven cotton</t>
  </si>
  <si>
    <t>market for fish block, hakeGLOfish block, hakekg</t>
  </si>
  <si>
    <t>market for fish block, hake</t>
  </si>
  <si>
    <t>fish block, hake</t>
  </si>
  <si>
    <t>market for fish canning plantGLOfish canning plantunit</t>
  </si>
  <si>
    <t>market for fish canning plant</t>
  </si>
  <si>
    <t>market for fish canning, large fishGLOfish canning, large fishkg</t>
  </si>
  <si>
    <t>market for fish canning, large fish</t>
  </si>
  <si>
    <t>market for fish canning, small fishGLOfish canning, small fishkg</t>
  </si>
  <si>
    <t>market for fish canning, small fish</t>
  </si>
  <si>
    <t>market for fish curing plantGLOfish curing plantunit</t>
  </si>
  <si>
    <t>market for fish curing plant</t>
  </si>
  <si>
    <t>market for fish curing, small fishGLOfish curing, small fishkg</t>
  </si>
  <si>
    <t>market for fish curing, small fish</t>
  </si>
  <si>
    <t>market for fish freezing plantGLOfish freezing plantunit</t>
  </si>
  <si>
    <t>market for fish freezing plant</t>
  </si>
  <si>
    <t>market for fish freezing, small fishGLOfish freezing, small fishkg</t>
  </si>
  <si>
    <t>market for fish freezing, small fish</t>
  </si>
  <si>
    <t>market for fish oil, from anchovyGLOfish oil, from anchovykg</t>
  </si>
  <si>
    <t>market for fish oil, from anchovy</t>
  </si>
  <si>
    <t>market for fish residuesGLOfish residueskg</t>
  </si>
  <si>
    <t>market for fish residues</t>
  </si>
  <si>
    <t>market for fishmeal plantGLOfishmeal plantunit</t>
  </si>
  <si>
    <t>market for fishmeal plant</t>
  </si>
  <si>
    <t>market for fishmeal, 63-65% proteinGLOfishmeal, 63-65% proteinkg</t>
  </si>
  <si>
    <t>market for fishmeal, 63-65% protein</t>
  </si>
  <si>
    <t>market for fishmeal, 65-67% proteinGLOfishmeal, 65-67% proteinkg</t>
  </si>
  <si>
    <t>market for fishmeal, 65-67% protein</t>
  </si>
  <si>
    <t>market for flat glass factoryGLOflat glass factoryunit</t>
  </si>
  <si>
    <t>market for flat glass factory</t>
  </si>
  <si>
    <t>market for flat glass, coatedRoWflat glass, coatedkg</t>
  </si>
  <si>
    <t>market for flat glass, coated</t>
  </si>
  <si>
    <t>market for flat glass, coatedRERflat glass, coatedkg</t>
  </si>
  <si>
    <t>market for flat glass, uncoatedRoWflat glass, uncoatedkg</t>
  </si>
  <si>
    <t>market for flat glass, uncoatedRERflat glass, uncoatedkg</t>
  </si>
  <si>
    <t>market for flat plate solar collector, Cu absorberGLOflat plate solar collector, Cu absorberm2</t>
  </si>
  <si>
    <t>market for flat plate solar collector, Cu absorber</t>
  </si>
  <si>
    <t>market for flattened bambooBRflattened bambookg</t>
  </si>
  <si>
    <t>market for flattened bamboo</t>
  </si>
  <si>
    <t>market for flattened bambooCNflattened bambookg</t>
  </si>
  <si>
    <t>market for flattened bambooCOflattened bambookg</t>
  </si>
  <si>
    <t>market for flattened bambooRoWflattened bambookg</t>
  </si>
  <si>
    <t>market for flattened bambooPHflattened bambookg</t>
  </si>
  <si>
    <t>market for flax husksGLOflax huskskg</t>
  </si>
  <si>
    <t>market for flax husks</t>
  </si>
  <si>
    <t>market for flax plant, harvestedGLOflax plant, harvestedkg</t>
  </si>
  <si>
    <t>market for flax plant, harvested</t>
  </si>
  <si>
    <t>market for fleece, polyethyleneGLOfleece, polyethylenekg</t>
  </si>
  <si>
    <t>market for fleece, polyethylene</t>
  </si>
  <si>
    <t>market for flexible duct, aluminium/PET, DN of 125GLOflexible duct, aluminium/PET, DN of 125m</t>
  </si>
  <si>
    <t>market for flexible duct, aluminium/PET, DN of 125</t>
  </si>
  <si>
    <t>market for floating collar cageGLOfloating collar cagem</t>
  </si>
  <si>
    <t>market for floating collar cage</t>
  </si>
  <si>
    <t>market for floating hexagonal metal cageGLOfloating hexagonal metal cagem</t>
  </si>
  <si>
    <t>market for floating hexagonal metal cage</t>
  </si>
  <si>
    <t>market for floor heating from air-water heat pumpCHheat, air-water heat pump 10kWMJ</t>
  </si>
  <si>
    <t>market for floor heating from air-water heat pump</t>
  </si>
  <si>
    <t>market for floor heating from air-water heat pumpEurope without Switzerlandheat, air-water heat pump 10kWMJ</t>
  </si>
  <si>
    <t>market for floor heating from air-water heat pumpRoWheat, air-water heat pump 10kWMJ</t>
  </si>
  <si>
    <t>market for floor heating from borehole heat pumpCHheat, brine-water heat pump 10kWMJ</t>
  </si>
  <si>
    <t>market for floor heating from borehole heat pump</t>
  </si>
  <si>
    <t>market for floor heating from borehole heat pumpEurope without Switzerlandheat, brine-water heat pump 10kWMJ</t>
  </si>
  <si>
    <t>market for floor heating from borehole heat pumpRoWheat, brine-water heat pump 10kWMJ</t>
  </si>
  <si>
    <t>market for fluazifop-butylGLOfluazifop-butylkg</t>
  </si>
  <si>
    <t>market for fluazifop-butyl</t>
  </si>
  <si>
    <t>market for fluorescent whitening agent, DAS1, triazinylaminostilben typeGLOfluorescent whitening agent, DAS1, triazinylaminostilben typekg</t>
  </si>
  <si>
    <t>market for fluorescent whitening agent, DAS1, triazinylaminostilben type</t>
  </si>
  <si>
    <t>market for fluorescent whitening agent, distyrylbiphenyl typeGLOfluorescent whitening agent, distyrylbiphenyl typekg</t>
  </si>
  <si>
    <t>market for fluorescent whitening agent, distyrylbiphenyl type</t>
  </si>
  <si>
    <t>market for fluorine, liquidRoWfluorine, liquidkg</t>
  </si>
  <si>
    <t>market for fluorine, liquid</t>
  </si>
  <si>
    <t>market for fluorine, liquidRERfluorine, liquidkg</t>
  </si>
  <si>
    <t>market for fluorspar, 97% purityGLOfluorspar, 97% puritykg</t>
  </si>
  <si>
    <t>market for fluorspar, 97% purity</t>
  </si>
  <si>
    <t>market for fluosilicic acid, without water, in 22% solution stateGLOfluosilicic acid, without water, in 22% solution statekg</t>
  </si>
  <si>
    <t>market for fluosilicic acid, without water, in 22% solution state</t>
  </si>
  <si>
    <t>fluosilicic acid, without water, in 22% solution state</t>
  </si>
  <si>
    <t>market for flux, for wave solderingGLOflux, for wave solderingkg</t>
  </si>
  <si>
    <t>market for flux, for wave soldering</t>
  </si>
  <si>
    <t>market for fly ash and scrubber sludgeCHfly ash and scrubber sludgekg</t>
  </si>
  <si>
    <t>market for fly ash and scrubber sludge</t>
  </si>
  <si>
    <t>fly ash and scrubber sludge</t>
  </si>
  <si>
    <t>market for fly ash and scrubber sludgeEurope without Switzerlandfly ash and scrubber sludgekg</t>
  </si>
  <si>
    <t>market for fly ash and scrubber sludgeRoWfly ash and scrubber sludgekg</t>
  </si>
  <si>
    <t>market for flyash brickRoWflyash brickkg</t>
  </si>
  <si>
    <t>market for flyash brick</t>
  </si>
  <si>
    <t>market for flyash brickINflyash brickkg</t>
  </si>
  <si>
    <t>market for foam glassGLOfoam glasskg</t>
  </si>
  <si>
    <t>market for foam glass</t>
  </si>
  <si>
    <t>market for foam glass factoryGLOfoam glass factoryunit</t>
  </si>
  <si>
    <t>market for foam glass factory</t>
  </si>
  <si>
    <t>market for foam glass, electricity from renewable energy productsGLOfoam glass, electricity from renewable energy productskg</t>
  </si>
  <si>
    <t>market for foam glass, electricity from renewable energy products</t>
  </si>
  <si>
    <t>market for foaming agentGLOfoaming agentkg</t>
  </si>
  <si>
    <t>market for foaming agent</t>
  </si>
  <si>
    <t>market for fodder beet seed, for sowingGLOfodder beet seed, for sowingkg</t>
  </si>
  <si>
    <t>market for fodder beet seed, for sowing</t>
  </si>
  <si>
    <t>market for fodder beet, Swiss integrated productionGLOfodder beet, Swiss integrated productionkg</t>
  </si>
  <si>
    <t>market for fodder beet, Swiss integrated production</t>
  </si>
  <si>
    <t>market for fodder loading, by self-loading trailerGLOfodder loading, by self-loading trailerm3</t>
  </si>
  <si>
    <t>market for fodder loading, by self-loading trailer</t>
  </si>
  <si>
    <t>market for fodder yeastGLOfodder yeastkg</t>
  </si>
  <si>
    <t>market for fodder yeast</t>
  </si>
  <si>
    <t>market for folding boxboard cartonRoWfolding boxboard cartonkg</t>
  </si>
  <si>
    <t>market for folding boxboard carton</t>
  </si>
  <si>
    <t>market for folding boxboard cartonRERfolding boxboard cartonkg</t>
  </si>
  <si>
    <t>market for folpetGLOfolpetkg</t>
  </si>
  <si>
    <t>market for folpet</t>
  </si>
  <si>
    <t>market for forestry harvesterGLOforestry harvesterunit</t>
  </si>
  <si>
    <t>market for forestry harvester</t>
  </si>
  <si>
    <t>market for forging, steelGLOforging, steelkg</t>
  </si>
  <si>
    <t>market for forging, steel</t>
  </si>
  <si>
    <t>market for formaldehydeRoWformaldehydekg</t>
  </si>
  <si>
    <t>market for formaldehyde</t>
  </si>
  <si>
    <t>market for formaldehydeRERformaldehydekg</t>
  </si>
  <si>
    <t>market for formic acidRoWformic acidkg</t>
  </si>
  <si>
    <t>market for formic acid</t>
  </si>
  <si>
    <t>market for formic acidRERformic acidkg</t>
  </si>
  <si>
    <t>market for forwarderGLOforwarderunit</t>
  </si>
  <si>
    <t>market for forwarder</t>
  </si>
  <si>
    <t>market for forwarding, forwarderGLOforwarding, forwarderhour</t>
  </si>
  <si>
    <t>market for forwarding, forwarder</t>
  </si>
  <si>
    <t>market for fosetyl-AlGLOfosetyl-Alkg</t>
  </si>
  <si>
    <t>market for fosetyl-Al</t>
  </si>
  <si>
    <t>market for fraction 1 from naphtha separationGLOfraction 1 from naphtha separationkg</t>
  </si>
  <si>
    <t>market for fraction 1 from naphtha separation</t>
  </si>
  <si>
    <t>fraction 1 from naphtha separation</t>
  </si>
  <si>
    <t>market for fraction 7 from naphtha separationGLOfraction 7 from naphtha separationkg</t>
  </si>
  <si>
    <t>market for fraction 7 from naphtha separation</t>
  </si>
  <si>
    <t>fraction 7 from naphtha separation</t>
  </si>
  <si>
    <t>market for fraction 8 from naphtha separationGLOfraction 8 from naphtha separationkg</t>
  </si>
  <si>
    <t>market for fraction 8 from naphtha separation</t>
  </si>
  <si>
    <t>fraction 8 from naphtha separation</t>
  </si>
  <si>
    <t>market for frit, for cathode ray tube displayGLOfrit, for cathode ray tube displaykg</t>
  </si>
  <si>
    <t>market for frit, for cathode ray tube display</t>
  </si>
  <si>
    <t>market for frit, for ceramic tileGLOfrit, for ceramic tilekg</t>
  </si>
  <si>
    <t>market for frit, for ceramic tile</t>
  </si>
  <si>
    <t>market for frozen fish sticks, hakeGLOfrozen fish sticks, hakekg</t>
  </si>
  <si>
    <t>market for frozen fish sticks, hake</t>
  </si>
  <si>
    <t>market for fruit tree seedling, for plantingGLOfruit tree seedling, for plantingunit</t>
  </si>
  <si>
    <t>market for fruit tree seedling, for planting</t>
  </si>
  <si>
    <t>market for fuel cell, polymer electrolyte membrane, 2kW electrical, futureGLOfuel cell, polymer electrolyte membrane, 2kW electrical, futureunit</t>
  </si>
  <si>
    <t>market for fuel cell, polymer electrolyte membrane, 2kW electrical, future</t>
  </si>
  <si>
    <t>market for fuel cell, solid oxide, 125kW electrical, futureGLOfuel cell, solid oxide, 125kW electrical, futureunit</t>
  </si>
  <si>
    <t>market for fuel cell, solid oxide, 125kW electrical, future</t>
  </si>
  <si>
    <t>market for fuel cell, solid oxide, with micro gas turbine, 180kW electrical, futureGLOfuel cell, solid oxide, with micro gas turbine, 180kW electrical, futureunit</t>
  </si>
  <si>
    <t>market for fuel cell, solid oxide, with micro gas turbine, 180kW electrical, future</t>
  </si>
  <si>
    <t>market for fuel cell, stack polymer electrolyte membrane, 2kW electrical, futureGLOfuel cell, stack polymer electrolyte membrane, 2kW electrical, futureunit</t>
  </si>
  <si>
    <t>market for fuel cell, stack polymer electrolyte membrane, 2kW electrical, future</t>
  </si>
  <si>
    <t>market for fuel cell, stack solid oxide, 125kW electrical, futureGLOfuel cell, stack solid oxide, 125kW electrical, futureunit</t>
  </si>
  <si>
    <t>market for fuel cell, stack solid oxide, 125kW electrical, future</t>
  </si>
  <si>
    <t>market for funnel glass, for cathode ray tube displayGLOfunnel glass, for cathode ray tube displaykg</t>
  </si>
  <si>
    <t>market for funnel glass, for cathode ray tube display</t>
  </si>
  <si>
    <t>market for furnace, logs, 30kWGLOfurnace, logs, 30kWunit</t>
  </si>
  <si>
    <t>market for furnace, logs, 30kW</t>
  </si>
  <si>
    <t>market for furnace, logs, 6kWCHfurnace, logs, 6kWunit</t>
  </si>
  <si>
    <t>market for furnace, logs, 6kW</t>
  </si>
  <si>
    <t>market for furnace, logs, 6kWRoWfurnace, logs, 6kWunit</t>
  </si>
  <si>
    <t>market for furnace, logs, average storage area, 100kWGLOfurnace, logs, average storage area, 100kWunit</t>
  </si>
  <si>
    <t>market for furnace, logs, average storage area, 100kW</t>
  </si>
  <si>
    <t>market for furnace, logs, average storage area, 30kWGLOfurnace, logs, average storage area, 30kWunit</t>
  </si>
  <si>
    <t>market for furnace, logs, average storage area, 30kW</t>
  </si>
  <si>
    <t>market for furnace, logs, average storage area, 6kWGLOfurnace, logs, average storage area, 6kWunit</t>
  </si>
  <si>
    <t>market for furnace, logs, average storage area, 6kW</t>
  </si>
  <si>
    <t>market for furnace, logs, hardwood storage area, 100kWGLOfurnace, logs, hardwood storage area, 100kWunit</t>
  </si>
  <si>
    <t>market for furnace, logs, hardwood storage area, 100kW</t>
  </si>
  <si>
    <t>market for furnace, logs, hardwood storage area, 30kWGLOfurnace, logs, hardwood storage area, 30kWunit</t>
  </si>
  <si>
    <t>market for furnace, logs, hardwood storage area, 30kW</t>
  </si>
  <si>
    <t>market for furnace, logs, hardwood storage area, 6kWGLOfurnace, logs, hardwood storage area, 6kWunit</t>
  </si>
  <si>
    <t>market for furnace, logs, hardwood storage area, 6kW</t>
  </si>
  <si>
    <t>market for furnace, logs, softwood storage area, 100kWGLOfurnace, logs, softwood storage area, 100kWunit</t>
  </si>
  <si>
    <t>market for furnace, logs, softwood storage area, 100kW</t>
  </si>
  <si>
    <t>market for furnace, logs, softwood storage area, 30kWGLOfurnace, logs, softwood storage area, 30kWunit</t>
  </si>
  <si>
    <t>market for furnace, logs, softwood storage area, 30kW</t>
  </si>
  <si>
    <t>market for furnace, logs, softwood storage area, 6kWGLOfurnace, logs, softwood storage area, 6kWunit</t>
  </si>
  <si>
    <t>market for furnace, logs, softwood storage area, 6kW</t>
  </si>
  <si>
    <t>market for furnace, pellet, 15kWGLOfurnace, pellet, 15kWunit</t>
  </si>
  <si>
    <t>market for furnace, pellet, 15kW</t>
  </si>
  <si>
    <t>market for furnace, pellet, 50kWGLOfurnace, pellet, 50kWunit</t>
  </si>
  <si>
    <t>market for furnace, pellet, 50kW</t>
  </si>
  <si>
    <t>market for furnace, pellets, 25kWGLOfurnace, pellets, 25kWunit</t>
  </si>
  <si>
    <t>market for furnace, pellets, 25kW</t>
  </si>
  <si>
    <t>market for furnace, pellets, 9kWGLOfurnace, pellets, 9kWunit</t>
  </si>
  <si>
    <t>market for furnace, pellets, 9kW</t>
  </si>
  <si>
    <t>market for furnace, pellets, with silo, 300kWGLOfurnace, pellets, with silo, 300kWunit</t>
  </si>
  <si>
    <t>market for furnace, pellets, with silo, 300kW</t>
  </si>
  <si>
    <t>market for furnace, wood chips, average storage area, 1000kWGLOfurnace, wood chips, average storage area, 1000kWunit</t>
  </si>
  <si>
    <t>market for furnace, wood chips, average storage area, 1000kW</t>
  </si>
  <si>
    <t>market for furnace, wood chips, average storage area, 300kWGLOfurnace, wood chips, average storage area, 300kWunit</t>
  </si>
  <si>
    <t>market for furnace, wood chips, average storage area, 300kW</t>
  </si>
  <si>
    <t>market for furnace, wood chips, average storage area, 50kWGLOfurnace, wood chips, average storage area, 50kWunit</t>
  </si>
  <si>
    <t>market for furnace, wood chips, average storage area, 50kW</t>
  </si>
  <si>
    <t>market for furnace, wood chips, hardwood storage area, 1000kWGLOfurnace, wood chips, hardwood storage area, 1000kWunit</t>
  </si>
  <si>
    <t>market for furnace, wood chips, hardwood storage area, 1000kW</t>
  </si>
  <si>
    <t>market for furnace, wood chips, hardwood storage area, 300kWGLOfurnace, wood chips, hardwood storage area, 300kWunit</t>
  </si>
  <si>
    <t>market for furnace, wood chips, hardwood storage area, 300kW</t>
  </si>
  <si>
    <t>market for furnace, wood chips, hardwood storage area, 50kWGLOfurnace, wood chips, hardwood storage area, 50kWunit</t>
  </si>
  <si>
    <t>market for furnace, wood chips, hardwood storage area, 50kW</t>
  </si>
  <si>
    <t>market for furnace, wood chips, softwood storage area, 1000kWGLOfurnace, wood chips, softwood storage area, 1000kWunit</t>
  </si>
  <si>
    <t>market for furnace, wood chips, softwood storage area, 1000kW</t>
  </si>
  <si>
    <t>market for furnace, wood chips, softwood storage area, 300kWGLOfurnace, wood chips, softwood storage area, 300kWunit</t>
  </si>
  <si>
    <t>market for furnace, wood chips, softwood storage area, 300kW</t>
  </si>
  <si>
    <t>market for furnace, wood chips, softwood storage area, 50kWGLOfurnace, wood chips, softwood storage area, 50kWunit</t>
  </si>
  <si>
    <t>market for furnace, wood chips, softwood storage area, 50kW</t>
  </si>
  <si>
    <t>market for furnace, wood chips, with silo, 1000kWGLOfurnace, wood chips, with silo, 1000kWunit</t>
  </si>
  <si>
    <t>market for furnace, wood chips, with silo, 1000kW</t>
  </si>
  <si>
    <t>market for furnace, wood chips, with silo, 300kWGLOfurnace, wood chips, with silo, 300kWunit</t>
  </si>
  <si>
    <t>market for furnace, wood chips, with silo, 300kW</t>
  </si>
  <si>
    <t>market for furnace, wood chips, with silo, 5000kWGLOfurnace, wood chips, with silo, 5000kWunit</t>
  </si>
  <si>
    <t>market for furnace, wood chips, with silo, 5000kW</t>
  </si>
  <si>
    <t>market for furnace, wood chips, with silo, 50kWGLOfurnace, wood chips, with silo, 50kWunit</t>
  </si>
  <si>
    <t>market for furnace, wood chips, with silo, 50kW</t>
  </si>
  <si>
    <t>market for furniture, woodenGLOfurniture, woodenkg</t>
  </si>
  <si>
    <t>market for furniture, wooden</t>
  </si>
  <si>
    <t>market for furrow covering, sugarcaneGLOfurrow covering, sugarcaneha</t>
  </si>
  <si>
    <t>market for furrow covering, sugarcane</t>
  </si>
  <si>
    <t>market for furrowing, sugarcaneGLOfurrowing, sugarcaneha</t>
  </si>
  <si>
    <t>market for furrowing, sugarcane</t>
  </si>
  <si>
    <t>market for gadolinium oxideGLOgadolinium oxidekg</t>
  </si>
  <si>
    <t>market for gadolinium oxide</t>
  </si>
  <si>
    <t>gadolinium oxide</t>
  </si>
  <si>
    <t>market for gallium, in Bayer liquor from aluminium productionGLOgallium, in Bayer liquor from aluminium productionkg</t>
  </si>
  <si>
    <t>market for gallium, in Bayer liquor from aluminium production</t>
  </si>
  <si>
    <t>market for gallium, semiconductor-gradeGLOgallium, semiconductor-gradekg</t>
  </si>
  <si>
    <t>market for gallium, semiconductor-grade</t>
  </si>
  <si>
    <t>market for garage, wood, non-insulated, fire-protectedGLOgarage, wood, non-insulated, fire-protectedm2</t>
  </si>
  <si>
    <t>market for garage, wood, non-insulated, fire-protected</t>
  </si>
  <si>
    <t>market for gas boilerGLOgas boilerunit</t>
  </si>
  <si>
    <t>market for gas boiler</t>
  </si>
  <si>
    <t>market for gas motor, 206kWGLOgas motor, 206kWunit</t>
  </si>
  <si>
    <t>market for gas motor, 206kW</t>
  </si>
  <si>
    <t>market for gas motor, mini CHP plantGLOgas motor, mini CHP plantunit</t>
  </si>
  <si>
    <t>market for gas motor, mini CHP plant</t>
  </si>
  <si>
    <t>market for gas power plant, 100MW electricalGLOgas power plant, 100MW electricalunit</t>
  </si>
  <si>
    <t>market for gas power plant, 100MW electrical</t>
  </si>
  <si>
    <t>market for gas power plant, 300MW electricalGLOgas power plant, 300MW electricalunit</t>
  </si>
  <si>
    <t>market for gas power plant, 300MW electrical</t>
  </si>
  <si>
    <t>market for gas power plant, combined cycle, 400MW electricalGLOgas power plant, combined cycle, 400MW electricalunit</t>
  </si>
  <si>
    <t>market for gas power plant, combined cycle, 400MW electrical</t>
  </si>
  <si>
    <t>market for gas turbine, 10MW electricalGLOgas turbine, 10MW electricalunit</t>
  </si>
  <si>
    <t>market for gas turbine, 10MW electrical</t>
  </si>
  <si>
    <t>market for gas turbine, 80MW, for compressed air energy storageGLOgas turbine, 80MW, for compressed air energy storageunit</t>
  </si>
  <si>
    <t>market for gas turbine, 80MW, for compressed air energy storage</t>
  </si>
  <si>
    <t>market for generator, 200kW electricalGLOgenerator, 200kW electricalunit</t>
  </si>
  <si>
    <t>market for generator, 200kW electrical</t>
  </si>
  <si>
    <t>market for generator, mini CHP plantGLOgenerator, mini CHP plantunit</t>
  </si>
  <si>
    <t>market for generator, mini CHP plant</t>
  </si>
  <si>
    <t>market for geothermal power plant, 5.5MWelGLOgeothermal power plant, 5.5MWelunit</t>
  </si>
  <si>
    <t>market for geothermal power plant, 5.5MWel</t>
  </si>
  <si>
    <t>market for geothermal power plant, Hot-Dry-RockGLOgeothermal power plant, Hot-Dry-Rockunit</t>
  </si>
  <si>
    <t>market for geothermal power plant, Hot-Dry-Rock</t>
  </si>
  <si>
    <t>market for geothermal power plant, undefined typeGLOgeothermal power plant, undefined typeunit</t>
  </si>
  <si>
    <t>market for geothermal power plant, undefined type</t>
  </si>
  <si>
    <t>market for glass cullet, for Saint-Gobain ISOVER SAGLOglass cullet, for Saint-Gobain ISOVER SAkg</t>
  </si>
  <si>
    <t>market for glass cullet, for Saint-Gobain ISOVER SA</t>
  </si>
  <si>
    <t>market for glass cullet, from fluorescent lamps treatmentGLOglass cullet, from fluorescent lamps treatmentkg</t>
  </si>
  <si>
    <t>market for glass cullet, from fluorescent lamps treatment</t>
  </si>
  <si>
    <t>market for glass cullet, from used cathode ray tube panelsGLOglass cullet, from used cathode ray tube panelskg</t>
  </si>
  <si>
    <t>market for glass cullet, from used cathode ray tube panels</t>
  </si>
  <si>
    <t>glass cullet, from used cathode ray tube panels</t>
  </si>
  <si>
    <t>market for glass cullet, lead containing, from used cathode ray tubeGLOglass cullet, lead containing, from used cathode ray tubekg</t>
  </si>
  <si>
    <t>market for glass cullet, lead containing, from used cathode ray tube</t>
  </si>
  <si>
    <t>glass cullet, lead containing, from used cathode ray tube</t>
  </si>
  <si>
    <t>market for glass cullet, mixed glass from used cathode ray tubeGLOglass cullet, mixed glass from used cathode ray tubekg</t>
  </si>
  <si>
    <t>market for glass cullet, mixed glass from used cathode ray tube</t>
  </si>
  <si>
    <t>glass cullet, mixed glass from used cathode ray tube</t>
  </si>
  <si>
    <t>market for glass cullet, sortedRoWglass cullet, sortedkg</t>
  </si>
  <si>
    <t>market for glass cullet, sorted</t>
  </si>
  <si>
    <t>market for glass cullet, sortedRERglass cullet, sortedkg</t>
  </si>
  <si>
    <t>market for glass etching factoryGLOglass etching factoryunit</t>
  </si>
  <si>
    <t>market for glass etching factory</t>
  </si>
  <si>
    <t>market for glass fibreGLOglass fibrekg</t>
  </si>
  <si>
    <t>market for glass fibre</t>
  </si>
  <si>
    <t>market for glass fibre reinforced plastic, polyamide, injection mouldedGLOglass fibre reinforced plastic, polyamide, injection mouldedkg</t>
  </si>
  <si>
    <t>market for glass fibre reinforced plastic, polyamide, injection moulded</t>
  </si>
  <si>
    <t>market for glass fibre reinforced plastic, polyester resin, hand lay-upGLOglass fibre reinforced plastic, polyester resin, hand lay-upkg</t>
  </si>
  <si>
    <t>market for glass fibre reinforced plastic, polyester resin, hand lay-up</t>
  </si>
  <si>
    <t>market for glass from used cathode ray tubeGLOglass from used cathode ray tubekg</t>
  </si>
  <si>
    <t>market for glass from used cathode ray tube</t>
  </si>
  <si>
    <t>glass from used cathode ray tube</t>
  </si>
  <si>
    <t>market for glass tube factoryGLOglass tube factoryunit</t>
  </si>
  <si>
    <t>market for glass tube factory</t>
  </si>
  <si>
    <t>market for glass tube, borosilicateGLOglass tube, borosilicatekg</t>
  </si>
  <si>
    <t>market for glass tube, borosilicate</t>
  </si>
  <si>
    <t>market for glass wool matGLOglass wool matkg</t>
  </si>
  <si>
    <t>market for glass wool mat</t>
  </si>
  <si>
    <t>market for glass wool mat, uncoated, Saint-Gobain ISOVER SACHglass wool mat, uncoated, Saint-Gobain ISOVER SAkg</t>
  </si>
  <si>
    <t>market for glass wool mat, uncoated, Saint-Gobain ISOVER SA</t>
  </si>
  <si>
    <t>market for glass, for liquid crystal displayGLOglass, for liquid crystal displaykg</t>
  </si>
  <si>
    <t>market for glass, for liquid crystal display</t>
  </si>
  <si>
    <t>market for glazing, double, U&lt;1.1 W/m2KGLOglazing, double, U&lt;1.1 W/m2Km2</t>
  </si>
  <si>
    <t>market for glazing, double, U&lt;1.1 W/m2K</t>
  </si>
  <si>
    <t>market for glazing, double, U&lt;1.1 W/m2K, laminated safety glassGLOglazing, double, U&lt;1.1 W/m2K, laminated safety glassm2</t>
  </si>
  <si>
    <t>market for glazing, double, U&lt;1.1 W/m2K, laminated safety glass</t>
  </si>
  <si>
    <t>market for glazing, triple, U&lt;0.5 W/m2KGLOglazing, triple, U&lt;0.5 W/m2Km2</t>
  </si>
  <si>
    <t>market for glazing, triple, U&lt;0.5 W/m2K</t>
  </si>
  <si>
    <t>market for glider, for electric scooterGLOglider, for electric scooterkg</t>
  </si>
  <si>
    <t>market for glider, for electric scooter</t>
  </si>
  <si>
    <t>market for glider, passenger carGLOglider, passenger carkg</t>
  </si>
  <si>
    <t>market for glider, passenger car</t>
  </si>
  <si>
    <t>market for glucoseGLOglucosekg</t>
  </si>
  <si>
    <t>market for glucose</t>
  </si>
  <si>
    <t>market for glued laminated timber, MUF-glueCHglued laminated timber, MUF-gluem3</t>
  </si>
  <si>
    <t>market for glued laminated timber, MUF-glue</t>
  </si>
  <si>
    <t>market for glued laminated timber, PUR-glueCHglued laminated timber, PUR-gluem3</t>
  </si>
  <si>
    <t>market for glued laminated timber, PUR-glue</t>
  </si>
  <si>
    <t>market for glued laminated timber, average glue mixEurope without Switzerlandglued laminated timber, average glue mixm3</t>
  </si>
  <si>
    <t>market for glued laminated timber, average glue mix</t>
  </si>
  <si>
    <t>market for glued laminated timber, average glue mixRoWglued laminated timber, average glue mixm3</t>
  </si>
  <si>
    <t>market for glued solid timberRoWglued solid timberm3</t>
  </si>
  <si>
    <t>market for glued solid timber</t>
  </si>
  <si>
    <t>market for glued solid timberRERglued solid timberm3</t>
  </si>
  <si>
    <t>market for gluing millGLOgluing millunit</t>
  </si>
  <si>
    <t>market for gluing mill</t>
  </si>
  <si>
    <t>market for glycerin distillate bottomGLOglycerin distillate bottomkg</t>
  </si>
  <si>
    <t>market for glycerin distillate bottom</t>
  </si>
  <si>
    <t>market for glycerineRoWglycerinekg</t>
  </si>
  <si>
    <t>market for glycerine</t>
  </si>
  <si>
    <t>market for glycerineRERglycerinekg</t>
  </si>
  <si>
    <t>market for glycineGLOglycinekg</t>
  </si>
  <si>
    <t>market for glycine</t>
  </si>
  <si>
    <t>market for glyoxalRoWglyoxalkg</t>
  </si>
  <si>
    <t>market for glyoxal</t>
  </si>
  <si>
    <t>market for glyoxalRERglyoxalkg</t>
  </si>
  <si>
    <t>market for glyphosateGLOglyphosatekg</t>
  </si>
  <si>
    <t>market for glyphosate</t>
  </si>
  <si>
    <t>market for goldGLOgoldkg</t>
  </si>
  <si>
    <t>market for gold</t>
  </si>
  <si>
    <t>market for gold, unrefinedGLOgold, unrefinedkg</t>
  </si>
  <si>
    <t>market for gold, unrefined</t>
  </si>
  <si>
    <t>market for gold-silver, ingotGLOgold-silver, ingotkg</t>
  </si>
  <si>
    <t>market for gold-silver, ingot</t>
  </si>
  <si>
    <t>market for goods wagonGLOgoods wagonunit</t>
  </si>
  <si>
    <t>market for goods wagon</t>
  </si>
  <si>
    <t>market for granulated blast furnace slagBRgranulated blast furnace slagkg</t>
  </si>
  <si>
    <t>market for granulated blast furnace slag</t>
  </si>
  <si>
    <t>market for grapeGLOgrapekg</t>
  </si>
  <si>
    <t>market for grape</t>
  </si>
  <si>
    <t>market for graphic paper, 100% recycledGLOgraphic paper, 100% recycledkg</t>
  </si>
  <si>
    <t>market for graphic paper, 100% recycled</t>
  </si>
  <si>
    <t>market for graphiteGLOgraphitekg</t>
  </si>
  <si>
    <t>market for graphite</t>
  </si>
  <si>
    <t>market for graphite, battery gradeGLOgraphite, battery gradekg</t>
  </si>
  <si>
    <t>market for graphite, battery grade</t>
  </si>
  <si>
    <t>market for grass fibreGLOgrass fibrekg</t>
  </si>
  <si>
    <t>market for grass fibre</t>
  </si>
  <si>
    <t>market for grass seed, Swiss integrated production, at farmGLOgrass seed, Swiss integrated production, at farmkg</t>
  </si>
  <si>
    <t>market for grass seed, Swiss integrated production, at farm</t>
  </si>
  <si>
    <t>market for grass seed, Swiss integrated production, for sowingCHgrass seed, Swiss integrated production, for sowingkg</t>
  </si>
  <si>
    <t>market for grass seed, Swiss integrated production, for sowing</t>
  </si>
  <si>
    <t>market for grass seed, organic, for sowingGLOgrass seed, organic, for sowingkg</t>
  </si>
  <si>
    <t>market for grass seed, organic, for sowing</t>
  </si>
  <si>
    <t>market for grass silage, Swiss integrated productionCHgrass silage, Swiss integrated productionkg</t>
  </si>
  <si>
    <t>market for grass silage, Swiss integrated production</t>
  </si>
  <si>
    <t>market for grass silage, organicGLOgrass silage, organickg</t>
  </si>
  <si>
    <t>market for grass silage, organic</t>
  </si>
  <si>
    <t>market for grass, Swiss integrated productionCHgrass, Swiss integrated productionkg</t>
  </si>
  <si>
    <t>market for grass, Swiss integrated production</t>
  </si>
  <si>
    <t>market for grass, organicGLOgrass, organickg</t>
  </si>
  <si>
    <t>market for grass, organic</t>
  </si>
  <si>
    <t>market for gravel, crushedBRgravel, crushedkg</t>
  </si>
  <si>
    <t>market for gravel, crushed</t>
  </si>
  <si>
    <t>market for gravel, crushedCA-QCgravel, crushedkg</t>
  </si>
  <si>
    <t>market for gravel, crushedCHgravel, crushedkg</t>
  </si>
  <si>
    <t>market for gravel, crushedRoWgravel, crushedkg</t>
  </si>
  <si>
    <t>market for gravel, crushedINgravel, crushedkg</t>
  </si>
  <si>
    <t>market for gravel, roundCHgravel, roundkg</t>
  </si>
  <si>
    <t>market for gravel, round</t>
  </si>
  <si>
    <t>market for gravel, roundRoWgravel, roundkg</t>
  </si>
  <si>
    <t>market for gravel/sand quarry infrastructureGLOgravel/sand quarry infrastructureunit</t>
  </si>
  <si>
    <t>market for gravel/sand quarry infrastructure</t>
  </si>
  <si>
    <t>market for green asparagusGLOgreen asparaguskg</t>
  </si>
  <si>
    <t>market for green asparagus</t>
  </si>
  <si>
    <t>market for green liquor dregsGLOgreen liquor dregskg</t>
  </si>
  <si>
    <t>market for green liquor dregs</t>
  </si>
  <si>
    <t>green liquor dregs</t>
  </si>
  <si>
    <t>market for green manure, Swiss integrated production, until AprilCHgreen manure, Swiss integrated production, until Aprilha</t>
  </si>
  <si>
    <t>market for green manure, Swiss integrated production, until April</t>
  </si>
  <si>
    <t>market for green manure, Swiss integrated production, until FebruaryCHgreen manure, Swiss integrated production, until Februaryha</t>
  </si>
  <si>
    <t>market for green manure, Swiss integrated production, until February</t>
  </si>
  <si>
    <t>market for green manure, Swiss integrated production, until JanuaryCHgreen manure, Swiss integrated production, until Januaryha</t>
  </si>
  <si>
    <t>market for green manure, Swiss integrated production, until January</t>
  </si>
  <si>
    <t>market for green manure, Swiss integrated production, until MarchCHgreen manure, Swiss integrated production, until Marchha</t>
  </si>
  <si>
    <t>market for green manure, Swiss integrated production, until March</t>
  </si>
  <si>
    <t>market for green manure, organic, until AprilGLOgreen manure, organic, until Aprilha</t>
  </si>
  <si>
    <t>market for green manure, organic, until April</t>
  </si>
  <si>
    <t>market for green manure, organic, until FebruaryCHgreen manure, organic, until Februaryha</t>
  </si>
  <si>
    <t>market for green manure, organic, until February</t>
  </si>
  <si>
    <t>market for green manure, organic, until FebruaryRoWgreen manure, organic, until Februaryha</t>
  </si>
  <si>
    <t>market for green manure, organic, until JanuaryGLOgreen manure, organic, until Januaryha</t>
  </si>
  <si>
    <t>market for green manure, organic, until January</t>
  </si>
  <si>
    <t>market for green manure, organic, until MarchGLOgreen manure, organic, until Marchha</t>
  </si>
  <si>
    <t>market for green manure, organic, until March</t>
  </si>
  <si>
    <t>market for greenhouse, glass walls and roofGLOgreenhouse, glass walls and roofm2*year</t>
  </si>
  <si>
    <t>market for greenhouse, glass walls and roof</t>
  </si>
  <si>
    <t>market for greenhouse, plastic walls and roofGLOgreenhouse, plastic walls and roofm2*year</t>
  </si>
  <si>
    <t>market for greenhouse, plastic walls and roof</t>
  </si>
  <si>
    <t>market for ground granulated blast furnace slagRoWground granulated blast furnace slagkg</t>
  </si>
  <si>
    <t>market for ground granulated blast furnace slag</t>
  </si>
  <si>
    <t>market for ground granulated blast furnace slagINground granulated blast furnace slagkg</t>
  </si>
  <si>
    <t>market for ground granulated blast furnace slagUSground granulated blast furnace slagkg</t>
  </si>
  <si>
    <t>market for ground granulated blast furnace slagZAground granulated blast furnace slagkg</t>
  </si>
  <si>
    <t>market for gypsum fibreboardGLOgypsum fibreboardkg</t>
  </si>
  <si>
    <t>market for gypsum fibreboard</t>
  </si>
  <si>
    <t>market for gypsum plasterboardGLOgypsum plasterboardkg</t>
  </si>
  <si>
    <t>market for gypsum plasterboard</t>
  </si>
  <si>
    <t>market for gypsum, mineralRoWgypsum, mineralkg</t>
  </si>
  <si>
    <t>market for gypsum, mineral</t>
  </si>
  <si>
    <t>market for gypsum, mineralINgypsum, mineralkg</t>
  </si>
  <si>
    <t>market for gypsum, mineralRERgypsum, mineralkg</t>
  </si>
  <si>
    <t>market for gypsum, mineralZAgypsum, mineralkg</t>
  </si>
  <si>
    <t>market for hafnium spongeGLOhafnium spongekg</t>
  </si>
  <si>
    <t>market for hafnium sponge</t>
  </si>
  <si>
    <t>market for hafnium tetrachlorideGLOhafnium tetrachloridekg</t>
  </si>
  <si>
    <t>market for hafnium tetrachloride</t>
  </si>
  <si>
    <t>hafnium tetrachloride</t>
  </si>
  <si>
    <t>market for hair dryerGLOhair dryerunit</t>
  </si>
  <si>
    <t>market for hair dryer</t>
  </si>
  <si>
    <t>market for hard chromium coat, electroplating, steel substrate, 0.14 mm thicknessGLOhard chromium coat, electroplating, steel substrate, 0.14 mm thicknessm2</t>
  </si>
  <si>
    <t>market for hard chromium coat, electroplating, steel substrate, 0.14 mm thickness</t>
  </si>
  <si>
    <t>market for hard coalAUhard coalkg</t>
  </si>
  <si>
    <t>market for hard coal</t>
  </si>
  <si>
    <t>market for hard coalCNhard coalkg</t>
  </si>
  <si>
    <t>market for hard coalEurope, without Russia and Turkeyhard coalkg</t>
  </si>
  <si>
    <t>market for hard coalIDhard coalkg</t>
  </si>
  <si>
    <t>market for hard coalINhard coalkg</t>
  </si>
  <si>
    <t>market for hard coalRLAhard coalkg</t>
  </si>
  <si>
    <t>market for hard coalRNAhard coalkg</t>
  </si>
  <si>
    <t>market for hard coalRUhard coalkg</t>
  </si>
  <si>
    <t>market for hard coalRoWhard coalkg</t>
  </si>
  <si>
    <t>market for hard coalZAhard coalkg</t>
  </si>
  <si>
    <t>market for hard coal ashCHhard coal ashkg</t>
  </si>
  <si>
    <t>market for hard coal ash</t>
  </si>
  <si>
    <t>market for hard coal ashRoWhard coal ashkg</t>
  </si>
  <si>
    <t>market for hard coal briquettesRoWhard coal briquettesMJ</t>
  </si>
  <si>
    <t>market for hard coal briquettes</t>
  </si>
  <si>
    <t>market for hard coal briquettesRERhard coal briquettesMJ</t>
  </si>
  <si>
    <t>market for hard coal briquettes factoryGLOhard coal briquettes factoryunit</t>
  </si>
  <si>
    <t>market for hard coal briquettes factory</t>
  </si>
  <si>
    <t>market for hard coal coke factoryGLOhard coal coke factoryunit</t>
  </si>
  <si>
    <t>market for hard coal coke factory</t>
  </si>
  <si>
    <t>market for hard coal power plantGLOhard coal power plantunit</t>
  </si>
  <si>
    <t>market for hard coal power plant</t>
  </si>
  <si>
    <t>market for hard coal preparation plantGLOhard coal preparation plantunit</t>
  </si>
  <si>
    <t>market for hard coal preparation plant</t>
  </si>
  <si>
    <t>market for hard coal, run-of-mineRoWhard coal, run-of-minekg</t>
  </si>
  <si>
    <t>market for hard coal, run-of-mine</t>
  </si>
  <si>
    <t>market for hard coal, run-of-mineINhard coal, run-of-minekg</t>
  </si>
  <si>
    <t>market for hard disk drive, for desktop computerGLOhard disk drive, for desktop computerunit</t>
  </si>
  <si>
    <t>market for hard disk drive, for desktop computer</t>
  </si>
  <si>
    <t>market for hard disk drive, for laptop computerGLOhard disk drive, for laptop computerunit</t>
  </si>
  <si>
    <t>market for hard disk drive, for laptop computer</t>
  </si>
  <si>
    <t>market for harvesterGLOharvesterkg</t>
  </si>
  <si>
    <t>market for harvester</t>
  </si>
  <si>
    <t>market for harvesting, by complete harvester, beetsGLOharvesting, by complete harvester, beetsha</t>
  </si>
  <si>
    <t>market for harvesting, by complete harvester, beets</t>
  </si>
  <si>
    <t>market for harvesting, by complete harvester, ground cropsGLOharvesting, by complete harvester, ground cropsha</t>
  </si>
  <si>
    <t>market for harvesting, by complete harvester, ground crops</t>
  </si>
  <si>
    <t>market for harvesting, forestry harvesterGLOharvesting, forestry harvesterhour</t>
  </si>
  <si>
    <t>market for harvesting, forestry harvester</t>
  </si>
  <si>
    <t>market for harvesting, sugarcaneGLOharvesting, sugarcaneha</t>
  </si>
  <si>
    <t>market for harvesting, sugarcane</t>
  </si>
  <si>
    <t>market for harvesting/bundling, energy wood harvesterGLOharvesting/bundling, energy wood harvesterhour</t>
  </si>
  <si>
    <t>market for harvesting/bundling, energy wood harvester</t>
  </si>
  <si>
    <t>market for hayGLOhaykg</t>
  </si>
  <si>
    <t>market for hay</t>
  </si>
  <si>
    <t>market for hay, Swiss integrated production, extensiveCHhay, Swiss integrated production, extensivekg</t>
  </si>
  <si>
    <t>market for hay, Swiss integrated production, extensive</t>
  </si>
  <si>
    <t>market for hay, Swiss integrated production, intensiveCHhay, Swiss integrated production, intensivekg</t>
  </si>
  <si>
    <t>market for hay, Swiss integrated production, intensive</t>
  </si>
  <si>
    <t>market for hay, organic, intensiveGLOhay, organic, intensivekg</t>
  </si>
  <si>
    <t>market for hay, organic, intensive</t>
  </si>
  <si>
    <t>market for haying, by rotary tedderGLOhaying, by rotary tedderha</t>
  </si>
  <si>
    <t>market for haying, by rotary tedder</t>
  </si>
  <si>
    <t>market for hazardous waste incineration facilityGLOhazardous waste incineration facilityunit</t>
  </si>
  <si>
    <t>market for hazardous waste incineration facility</t>
  </si>
  <si>
    <t>market for hazardous waste, for incinerationCHhazardous waste, for incinerationkg</t>
  </si>
  <si>
    <t>market for hazardous waste, for incineration</t>
  </si>
  <si>
    <t>hazardous waste, for incineration</t>
  </si>
  <si>
    <t>market for hazardous waste, for incinerationEurope without Switzerlandhazardous waste, for incinerationkg</t>
  </si>
  <si>
    <t>market for hazardous waste, for incinerationRoWhazardous waste, for incinerationkg</t>
  </si>
  <si>
    <t>market for hazardous waste, for underground depositRoWhazardous waste, for underground depositkg</t>
  </si>
  <si>
    <t>market for hazardous waste, for underground deposit</t>
  </si>
  <si>
    <t>hazardous waste, for underground deposit</t>
  </si>
  <si>
    <t>market for hazardous waste, for underground depositRERhazardous waste, for underground depositkg</t>
  </si>
  <si>
    <t>market for heat and power co-generation unit, 160kW electrical, common components for heat+electricityGLOheat and power co-generation unit, 160kW electrical, common components for heat+electricityunit</t>
  </si>
  <si>
    <t>market for heat and power co-generation unit, 160kW electrical, common components for heat+electricity</t>
  </si>
  <si>
    <t>market for heat and power co-generation unit, 160kW electrical, components for electricity onlyGLOheat and power co-generation unit, 160kW electrical, components for electricity onlyunit</t>
  </si>
  <si>
    <t>market for heat and power co-generation unit, 160kW electrical, components for electricity only</t>
  </si>
  <si>
    <t>market for heat and power co-generation unit, 160kW electrical, components for heat onlyGLOheat and power co-generation unit, 160kW electrical, components for heat onlyunit</t>
  </si>
  <si>
    <t>market for heat and power co-generation unit, 160kW electrical, components for heat only</t>
  </si>
  <si>
    <t>market for heat and power co-generation unit, 1MW electrical, common components for heat+electricityGLOheat and power co-generation unit, 1MW electrical, common components for heat+electricityunit</t>
  </si>
  <si>
    <t>market for heat and power co-generation unit, 1MW electrical, common components for heat+electricity</t>
  </si>
  <si>
    <t>market for heat and power co-generation unit, 1MW electrical, components for electricity onlyGLOheat and power co-generation unit, 1MW electrical, components for electricity onlyunit</t>
  </si>
  <si>
    <t>market for heat and power co-generation unit, 1MW electrical, components for electricity only</t>
  </si>
  <si>
    <t>market for heat and power co-generation unit, 1MW electrical, components for heat onlyGLOheat and power co-generation unit, 1MW electrical, components for heat onlyunit</t>
  </si>
  <si>
    <t>market for heat and power co-generation unit, 1MW electrical, components for heat only</t>
  </si>
  <si>
    <t>market for heat and power co-generation unit, 1MWel, 6.4MWthGLOheat and power co-generation unit, 1MWel, 6.4MWthunit</t>
  </si>
  <si>
    <t>market for heat and power co-generation unit, 1MWel, 6.4MWth</t>
  </si>
  <si>
    <t>market for heat and power co-generation unit, 200kW electrical, common components for heat+electricityGLOheat and power co-generation unit, 200kW electrical, common components for heat+electricityunit</t>
  </si>
  <si>
    <t>market for heat and power co-generation unit, 200kW electrical, common components for heat+electricity</t>
  </si>
  <si>
    <t>market for heat and power co-generation unit, 200kW electrical, components for electricity onlyGLOheat and power co-generation unit, 200kW electrical, components for electricity onlyunit</t>
  </si>
  <si>
    <t>market for heat and power co-generation unit, 200kW electrical, components for electricity only</t>
  </si>
  <si>
    <t>market for heat and power co-generation unit, 200kW electrical, components for heat onlyGLOheat and power co-generation unit, 200kW electrical, components for heat onlyunit</t>
  </si>
  <si>
    <t>market for heat and power co-generation unit, 200kW electrical, components for heat only</t>
  </si>
  <si>
    <t>market for heat and power co-generation unit, 200kW electrical, diesel SCR, common components for heat+electricityGLOheat and power co-generation unit, 200kW electrical, diesel SCR, common components for heat+electricityunit</t>
  </si>
  <si>
    <t>market for heat and power co-generation unit, 200kW electrical, diesel SCR, common components for heat+electricity</t>
  </si>
  <si>
    <t>market for heat and power co-generation unit, 200kW electrical, diesel SCR, components for electricity onlyGLOheat and power co-generation unit, 200kW electrical, diesel SCR, components for electricity onlyunit</t>
  </si>
  <si>
    <t>market for heat and power co-generation unit, 200kW electrical, diesel SCR, components for electricity only</t>
  </si>
  <si>
    <t>market for heat and power co-generation unit, 200kW electrical, diesel SCR, components for heat onlyGLOheat and power co-generation unit, 200kW electrical, diesel SCR, components for heat onlyunit</t>
  </si>
  <si>
    <t>market for heat and power co-generation unit, 200kW electrical, diesel SCR, components for heat only</t>
  </si>
  <si>
    <t>market for heat and power co-generation unit, 500kW electrical, common components for heat+electricityGLOheat and power co-generation unit, 500kW electrical, common components for heat+electricityunit</t>
  </si>
  <si>
    <t>market for heat and power co-generation unit, 500kW electrical, common components for heat+electricity</t>
  </si>
  <si>
    <t>market for heat and power co-generation unit, 500kW electrical, components for electricity onlyGLOheat and power co-generation unit, 500kW electrical, components for electricity onlyunit</t>
  </si>
  <si>
    <t>market for heat and power co-generation unit, 500kW electrical, components for electricity only</t>
  </si>
  <si>
    <t>market for heat and power co-generation unit, 500kW electrical, components for heat onlyGLOheat and power co-generation unit, 500kW electrical, components for heat onlyunit</t>
  </si>
  <si>
    <t>market for heat and power co-generation unit, 500kW electrical, components for heat only</t>
  </si>
  <si>
    <t>market for heat and power co-generation unit, 50kW electrical, common components for heat+electricityGLOheat and power co-generation unit, 50kW electrical, common components for heat+electricityunit</t>
  </si>
  <si>
    <t>market for heat and power co-generation unit, 50kW electrical, common components for heat+electricity</t>
  </si>
  <si>
    <t>market for heat and power co-generation unit, 50kW electrical, components for electricity onlyGLOheat and power co-generation unit, 50kW electrical, components for electricity onlyunit</t>
  </si>
  <si>
    <t>market for heat and power co-generation unit, 50kW electrical, components for electricity only</t>
  </si>
  <si>
    <t>market for heat and power co-generation unit, 50kW electrical, components for heat onlyGLOheat and power co-generation unit, 50kW electrical, components for heat onlyunit</t>
  </si>
  <si>
    <t>market for heat and power co-generation unit, 50kW electrical, components for heat only</t>
  </si>
  <si>
    <t>market for heat and power co-generation unit, 6400kW thermal, buildingGLOheat and power co-generation unit, 6400kW thermal, buildingunit</t>
  </si>
  <si>
    <t>market for heat and power co-generation unit, 6400kW thermal, building</t>
  </si>
  <si>
    <t>market for heat and power co-generation unit, 6400kW thermal, common components for heat+electricityGLOheat and power co-generation unit, 6400kW thermal, common components for heat+electricityunit</t>
  </si>
  <si>
    <t>market for heat and power co-generation unit, 6400kW thermal, common components for heat+electricity</t>
  </si>
  <si>
    <t>market for heat and power co-generation unit, 6400kW thermal, components for electricity onlyGLOheat and power co-generation unit, 6400kW thermal, components for electricity onlyunit</t>
  </si>
  <si>
    <t>market for heat and power co-generation unit, 6400kW thermal, components for electricity only</t>
  </si>
  <si>
    <t>market for heat and power co-generation unit, organic Rankine cycle, 1000kW electricalGLOheat and power co-generation unit, organic Rankine cycle, 1000kW electricalunit</t>
  </si>
  <si>
    <t>market for heat and power co-generation unit, organic Rankine cycle, 1000kW electrical</t>
  </si>
  <si>
    <t>market for heat and power co-generation unit, organic Rankine cycle, 1400kW thermal, buildingGLOheat and power co-generation unit, organic Rankine cycle, 1400kW thermal, buildingunit</t>
  </si>
  <si>
    <t>market for heat and power co-generation unit, organic Rankine cycle, 1400kW thermal, building</t>
  </si>
  <si>
    <t>market for heat and power co-generation unit, organic Rankine cycle, 1400kW thermal, common components, heat+electricityGLOheat and power co-generation unit, organic Rankine cycle, 1400kW thermal, common components, heat+electricityunit</t>
  </si>
  <si>
    <t>market for heat and power co-generation unit, organic Rankine cycle, 1400kW thermal, common components, heat+electricity</t>
  </si>
  <si>
    <t>market for heat and power co-generation unit, organic Rankine cycle, 1400kW thermal, components for electricity onlyGLOheat and power co-generation unit, organic Rankine cycle, 1400kW thermal, components for electricity onlyunit</t>
  </si>
  <si>
    <t>market for heat and power co-generation unit, organic Rankine cycle, 1400kW thermal, components for electricity only</t>
  </si>
  <si>
    <t>market for heat and power co-generation unit, organic Rankine cycle, 1MWe, 6.4 MWthGLOheat and power co-generation unit, organic Rankine cycle, 1MWe, 6.4 MWthunit</t>
  </si>
  <si>
    <t>market for heat and power co-generation unit, organic Rankine cycle, 1MWe, 6.4 MWth</t>
  </si>
  <si>
    <t>market for heat and power co-generation unit, organic Rankine cycle, 200kW electricalGLOheat and power co-generation unit, organic Rankine cycle, 200kW electricalunit</t>
  </si>
  <si>
    <t>market for heat and power co-generation unit, organic Rankine cycle, 200kW electrical</t>
  </si>
  <si>
    <t>market for heat and power co-generation unit, organic Rankine cycle, 3MW electricalGLOheat and power co-generation unit, organic Rankine cycle, 3MW electricalunit</t>
  </si>
  <si>
    <t>market for heat and power co-generation unit, organic Rankine cycle, 3MW electrical</t>
  </si>
  <si>
    <t>market for heat carrier liquid, 40% C3H8O2CHheat carrier liquid, 40% C3H8O2m3</t>
  </si>
  <si>
    <t>market for heat carrier liquid, 40% C3H8O2</t>
  </si>
  <si>
    <t>heat carrier liquid, 40% C3H8O2</t>
  </si>
  <si>
    <t>market for heat carrier liquid, 40% C3H8O2RoWheat carrier liquid, 40% C3H8O2m3</t>
  </si>
  <si>
    <t>market for heat distribution equipment, hydronic radiant floor heating, 150m2GLOheat distribution equipment, hydronic radiant floor heating, 150m2unit</t>
  </si>
  <si>
    <t>market for heat distribution equipment, hydronic radiant floor heating, 150m2</t>
  </si>
  <si>
    <t>market for heat pump, 30kWGLOheat pump, 30kWunit</t>
  </si>
  <si>
    <t>market for heat pump, 30kW</t>
  </si>
  <si>
    <t>market for heat pump, brine-water, 10kWGLOheat pump, brine-water, 10kWunit</t>
  </si>
  <si>
    <t>market for heat pump, brine-water, 10kW</t>
  </si>
  <si>
    <t>market for heat pump, diffusion absorption, 4kW, futureCHheat pump, diffusion absorption, 4kW, futureunit</t>
  </si>
  <si>
    <t>market for heat pump, diffusion absorption, 4kW, future</t>
  </si>
  <si>
    <t>market for heat pump, diffusion absorption, 4kW, futureRoWheat pump, diffusion absorption, 4kW, futureunit</t>
  </si>
  <si>
    <t>market for heat pump, for mini CHP plantGLOheat pump, for mini CHP plantunit</t>
  </si>
  <si>
    <t>market for heat pump, for mini CHP plant</t>
  </si>
  <si>
    <t>market for heat pump, heat and power co-generation unit, 160kW electricalGLOheat pump, heat and power co-generation unit, 160kW electricalunit</t>
  </si>
  <si>
    <t>market for heat pump, heat and power co-generation unit, 160kW electrical</t>
  </si>
  <si>
    <t>market for heat storage, 2000lGLOheat storage, 2000lunit</t>
  </si>
  <si>
    <t>market for heat storage, 2000l</t>
  </si>
  <si>
    <t>market for heat transport fluid system, solar thermal parabolic trough, 50 MWGLOheat transport fluid system, solar thermal parabolic trough, 50 MWunit</t>
  </si>
  <si>
    <t>market for heat transport fluid system, solar thermal parabolic trough, 50 MW</t>
  </si>
  <si>
    <t>market for heat, central or small-scale, JakobsbergCHheat, central or small-scale, JakobsbergMJ</t>
  </si>
  <si>
    <t>market for heat, central or small-scale, Jakobsberg</t>
  </si>
  <si>
    <t>market for heat, central or small-scale, JakobsbergRoWheat, central or small-scale, JakobsbergMJ</t>
  </si>
  <si>
    <t>market for heat, central or small-scale, biomethaneCHheat, central or small-scale, biomethaneMJ</t>
  </si>
  <si>
    <t>market for heat, central or small-scale, biomethane</t>
  </si>
  <si>
    <t>market for heat, central or small-scale, biomethaneEurope without Switzerlandheat, central or small-scale, biomethaneMJ</t>
  </si>
  <si>
    <t>market for heat, central or small-scale, biomethaneRoWheat, central or small-scale, biomethaneMJ</t>
  </si>
  <si>
    <t>market for heat, central or small-scale, natural gasCHheat, central or small-scale, natural gasMJ</t>
  </si>
  <si>
    <t>market for heat, central or small-scale, natural gas</t>
  </si>
  <si>
    <t>market for heat, central or small-scale, natural gasEurope without Switzerlandheat, central or small-scale, natural gasMJ</t>
  </si>
  <si>
    <t>market for heat, central or small-scale, natural gasRoWheat, central or small-scale, natural gasMJ</t>
  </si>
  <si>
    <t>market for heat, central or small-scale, natural gas and heat pump, JakobsbergGLOheat, central or small-scale, natural gas and heat pump, JakobsbergMJ</t>
  </si>
  <si>
    <t>market for heat, central or small-scale, natural gas and heat pump, Jakobsberg</t>
  </si>
  <si>
    <t>market for heat, central or small-scale, natural gas, JakobsbergGLOheat, central or small-scale, natural gas, JakobsbergMJ</t>
  </si>
  <si>
    <t>market for heat, central or small-scale, natural gas, Jakobsberg</t>
  </si>
  <si>
    <t>market for heat, central or small-scale, other than natural gasCHheat, central or small-scale, other than natural gasMJ</t>
  </si>
  <si>
    <t>market for heat, central or small-scale, other than natural gas</t>
  </si>
  <si>
    <t>market for heat, central or small-scale, other than natural gasEurope without Switzerlandheat, central or small-scale, other than natural gasMJ</t>
  </si>
  <si>
    <t>market for heat, central or small-scale, other than natural gasRoWheat, central or small-scale, other than natural gasMJ</t>
  </si>
  <si>
    <t>market for heat, district or industrial, natural gasCA-QCheat, district or industrial, natural gasMJ</t>
  </si>
  <si>
    <t>market for heat, district or industrial, natural gasCHheat, district or industrial, natural gasMJ</t>
  </si>
  <si>
    <t>market for heat, district or industrial, natural gasEurope without Switzerlandheat, district or industrial, natural gasMJ</t>
  </si>
  <si>
    <t>market for heat, district or industrial, natural gasRoWheat, district or industrial, natural gasMJ</t>
  </si>
  <si>
    <t>market for heat, district or industrial, other than natural gasCA-QCheat, district or industrial, other than natural gasMJ</t>
  </si>
  <si>
    <t>market for heat, district or industrial, other than natural gas</t>
  </si>
  <si>
    <t>market for heat, district or industrial, other than natural gasCHheat, district or industrial, other than natural gasMJ</t>
  </si>
  <si>
    <t>market for heat, district or industrial, other than natural gasEurope without Switzerlandheat, district or industrial, other than natural gasMJ</t>
  </si>
  <si>
    <t>market for heat, district or industrial, other than natural gasRoWheat, district or industrial, other than natural gasMJ</t>
  </si>
  <si>
    <t>market for heat, for reuse in municipal waste incineration onlyATheat, for reuse in municipal waste incineration onlyMJ</t>
  </si>
  <si>
    <t>market for heat, for reuse in municipal waste incineration only</t>
  </si>
  <si>
    <t>heat, for reuse in municipal waste incineration only</t>
  </si>
  <si>
    <t>market for heat, for reuse in municipal waste incineration onlyBEheat, for reuse in municipal waste incineration onlyMJ</t>
  </si>
  <si>
    <t>market for heat, for reuse in municipal waste incineration onlyBGheat, for reuse in municipal waste incineration onlyMJ</t>
  </si>
  <si>
    <t>market for heat, for reuse in municipal waste incineration onlyCHheat, for reuse in municipal waste incineration onlyMJ</t>
  </si>
  <si>
    <t>market for heat, for reuse in municipal waste incineration onlyCZheat, for reuse in municipal waste incineration onlyMJ</t>
  </si>
  <si>
    <t>market for heat, for reuse in municipal waste incineration onlyDEheat, for reuse in municipal waste incineration onlyMJ</t>
  </si>
  <si>
    <t>market for heat, for reuse in municipal waste incineration onlyDKheat, for reuse in municipal waste incineration onlyMJ</t>
  </si>
  <si>
    <t>market for heat, for reuse in municipal waste incineration onlyESheat, for reuse in municipal waste incineration onlyMJ</t>
  </si>
  <si>
    <t>market for heat, for reuse in municipal waste incineration onlyFIheat, for reuse in municipal waste incineration onlyMJ</t>
  </si>
  <si>
    <t>market for heat, for reuse in municipal waste incineration onlyFRheat, for reuse in municipal waste incineration onlyMJ</t>
  </si>
  <si>
    <t>market for heat, for reuse in municipal waste incineration onlyGBheat, for reuse in municipal waste incineration onlyMJ</t>
  </si>
  <si>
    <t>market for heat, for reuse in municipal waste incineration onlyHUheat, for reuse in municipal waste incineration onlyMJ</t>
  </si>
  <si>
    <t>market for heat, for reuse in municipal waste incineration onlyITheat, for reuse in municipal waste incineration onlyMJ</t>
  </si>
  <si>
    <t>market for heat, for reuse in municipal waste incineration onlyJPheat, for reuse in municipal waste incineration onlyMJ</t>
  </si>
  <si>
    <t>market for heat, for reuse in municipal waste incineration onlyKRheat, for reuse in municipal waste incineration onlyMJ</t>
  </si>
  <si>
    <t>market for heat, for reuse in municipal waste incineration onlyLUheat, for reuse in municipal waste incineration onlyMJ</t>
  </si>
  <si>
    <t>market for heat, for reuse in municipal waste incineration onlyNLheat, for reuse in municipal waste incineration onlyMJ</t>
  </si>
  <si>
    <t>market for heat, for reuse in municipal waste incineration onlyNOheat, for reuse in municipal waste incineration onlyMJ</t>
  </si>
  <si>
    <t>market for heat, for reuse in municipal waste incineration onlyPLheat, for reuse in municipal waste incineration onlyMJ</t>
  </si>
  <si>
    <t>market for heat, for reuse in municipal waste incineration onlyPTheat, for reuse in municipal waste incineration onlyMJ</t>
  </si>
  <si>
    <t>market for heat, for reuse in municipal waste incineration onlyRUheat, for reuse in municipal waste incineration onlyMJ</t>
  </si>
  <si>
    <t>market for heat, for reuse in municipal waste incineration onlyRoWheat, for reuse in municipal waste incineration onlyMJ</t>
  </si>
  <si>
    <t>market for heat, for reuse in municipal waste incineration onlySEheat, for reuse in municipal waste incineration onlyMJ</t>
  </si>
  <si>
    <t>market for heat, for reuse in municipal waste incineration onlySKheat, for reuse in municipal waste incineration onlyMJ</t>
  </si>
  <si>
    <t>market for heat, for reuse in municipal waste incineration onlyTRheat, for reuse in municipal waste incineration onlyMJ</t>
  </si>
  <si>
    <t>market for heat, for reuse in municipal waste incineration onlyTWheat, for reuse in municipal waste incineration onlyMJ</t>
  </si>
  <si>
    <t>market for heat, from steam, in chemical industryRoWheat, from steam, in chemical industryMJ</t>
  </si>
  <si>
    <t>market for heat, from steam, in chemical industry</t>
  </si>
  <si>
    <t>heat, from steam, in chemical industry</t>
  </si>
  <si>
    <t>market for heat, from steam, in chemical industryRERheat, from steam, in chemical industryMJ</t>
  </si>
  <si>
    <t>market for heat, futureGLOheat, futureMJ</t>
  </si>
  <si>
    <t>market for heat, future</t>
  </si>
  <si>
    <t>market for heating and sanitary equipment, heat and power co-generation unit, 160kW electricalGLOheating and sanitary equipment, heat and power co-generation unit, 160kW electricalunit</t>
  </si>
  <si>
    <t>market for heating and sanitary equipment, heat and power co-generation unit, 160kW electrical</t>
  </si>
  <si>
    <t>market for heating and sanitary equipment, mini CHP plantGLOheating and sanitary equipment, mini CHP plantunit</t>
  </si>
  <si>
    <t>market for heating and sanitary equipment, mini CHP plant</t>
  </si>
  <si>
    <t>market for heavy fuel oilBRheavy fuel oilkg</t>
  </si>
  <si>
    <t>market for heavy fuel oil</t>
  </si>
  <si>
    <t>market for heavy fuel oilCHheavy fuel oilkg</t>
  </si>
  <si>
    <t>market for heavy fuel oilCOheavy fuel oilkg</t>
  </si>
  <si>
    <t>market for heavy fuel oilEurope without Switzerlandheavy fuel oilkg</t>
  </si>
  <si>
    <t>market for heavy fuel oilRoWheavy fuel oilkg</t>
  </si>
  <si>
    <t>market for heavy fuel oilINheavy fuel oilkg</t>
  </si>
  <si>
    <t>market for heavy fuel oilPEheavy fuel oilkg</t>
  </si>
  <si>
    <t>market for heavy fuel oilZAheavy fuel oilkg</t>
  </si>
  <si>
    <t>market for heavy fuel oil, burned in refinery furnaceGLOheavy fuel oil, burned in refinery furnaceMJ</t>
  </si>
  <si>
    <t>market for heavy fuel oil, burned in refinery furnace</t>
  </si>
  <si>
    <t>market for heavy waterGLOheavy waterkg</t>
  </si>
  <si>
    <t>market for heavy water</t>
  </si>
  <si>
    <t>market for helicopterGLOhelicopterunit</t>
  </si>
  <si>
    <t>market for helicopter</t>
  </si>
  <si>
    <t>market for heliumGLOheliumkg</t>
  </si>
  <si>
    <t>market for helium</t>
  </si>
  <si>
    <t>market for helium, crudeGLOhelium, crudekg</t>
  </si>
  <si>
    <t>market for helium, crude</t>
  </si>
  <si>
    <t>helium, crude</t>
  </si>
  <si>
    <t>market for helium, crude stockpilingGLOhelium, crude stockpilingkg</t>
  </si>
  <si>
    <t>market for helium, crude stockpiling</t>
  </si>
  <si>
    <t>market for heptaneGLOheptanekg</t>
  </si>
  <si>
    <t>market for heptane</t>
  </si>
  <si>
    <t>heptane</t>
  </si>
  <si>
    <t>market for hexafluoroethaneGLOhexafluoroethanekg</t>
  </si>
  <si>
    <t>market for hexafluoroethane</t>
  </si>
  <si>
    <t>market for hexamethyldisilazaneGLOhexamethyldisilazanekg</t>
  </si>
  <si>
    <t>market for hexamethyldisilazane</t>
  </si>
  <si>
    <t>market for hexamethylene-1,6-diisoncyanateRoWhexamethylene-1,6-diisoncyanatekg</t>
  </si>
  <si>
    <t>market for hexamethylene-1,6-diisoncyanate</t>
  </si>
  <si>
    <t>market for hexamethylene-1,6-diisoncyanateRERhexamethylene-1,6-diisoncyanatekg</t>
  </si>
  <si>
    <t>market for hexamethylenediamineGLOhexamethylenediaminekg</t>
  </si>
  <si>
    <t>market for hexamethylenediamine</t>
  </si>
  <si>
    <t>market for hexaneGLOhexanekg</t>
  </si>
  <si>
    <t>market for hexane</t>
  </si>
  <si>
    <t>hexane</t>
  </si>
  <si>
    <t>market for high level radioactive waste for final repositoryCHhigh level radioactive waste for final repositorym3</t>
  </si>
  <si>
    <t>market for high level radioactive waste for final repository</t>
  </si>
  <si>
    <t>high level radioactive waste for final repository</t>
  </si>
  <si>
    <t>market for high level radioactive waste for final repositoryRoWhigh level radioactive waste for final repositorym3</t>
  </si>
  <si>
    <t>market for high voltage system, for Li-ion batteryGLOhigh voltage system, for Li-ion batterykg</t>
  </si>
  <si>
    <t>market for high voltage system, for Li-ion battery</t>
  </si>
  <si>
    <t>market for hoeingGLOhoeingha</t>
  </si>
  <si>
    <t>market for hoeing</t>
  </si>
  <si>
    <t>market for holmium oxideGLOholmium oxidekg</t>
  </si>
  <si>
    <t>market for holmium oxide</t>
  </si>
  <si>
    <t>holmium oxide</t>
  </si>
  <si>
    <t>market for horn mealGLOhorn mealkg</t>
  </si>
  <si>
    <t>market for horn meal</t>
  </si>
  <si>
    <t>market for horticultural fleeceGLOhorticultural fleecem2</t>
  </si>
  <si>
    <t>market for horticultural fleece</t>
  </si>
  <si>
    <t>market for hot rolling, steelGLOhot rolling, steelkg</t>
  </si>
  <si>
    <t>market for hot rolling, steel</t>
  </si>
  <si>
    <t>market for hot water tank factoryGLOhot water tank factoryunit</t>
  </si>
  <si>
    <t>market for hot water tank factory</t>
  </si>
  <si>
    <t>market for hot water tank, 600lGLOhot water tank, 600lunit</t>
  </si>
  <si>
    <t>market for hot water tank, 600l</t>
  </si>
  <si>
    <t>market for housing system, cattle, loose, per animal unitGLOhousing system, cattle, loose, per animal unitunit</t>
  </si>
  <si>
    <t>market for housing system, cattle, loose, per animal unit</t>
  </si>
  <si>
    <t>market for housing system, cattle, tied, per animal unitGLOhousing system, cattle, tied, per animal unitunit</t>
  </si>
  <si>
    <t>market for housing system, cattle, tied, per animal unit</t>
  </si>
  <si>
    <t>market for housing system, pig, fully-slatted floor, per pig placeGLOhousing system, pig, fully-slatted floor, per pig placeunit</t>
  </si>
  <si>
    <t>market for housing system, pig, fully-slatted floor, per pig place</t>
  </si>
  <si>
    <t>market for housing system, pig, per pig place, electricity from renewable energy productsGLOhousing system, pig, per pig place, electricity from renewable energy productsunit</t>
  </si>
  <si>
    <t>market for housing system, pig, per pig place, electricity from renewable energy products</t>
  </si>
  <si>
    <t>market for hydraulic diggerGLOhydraulic diggerunit</t>
  </si>
  <si>
    <t>market for hydraulic digger</t>
  </si>
  <si>
    <t>market for hydraulic fracturing fluidGLOhydraulic fracturing fluidm3</t>
  </si>
  <si>
    <t>market for hydraulic fracturing fluid</t>
  </si>
  <si>
    <t>market for hydrazineRoWhydrazinekg</t>
  </si>
  <si>
    <t>market for hydrazine</t>
  </si>
  <si>
    <t>market for hydrazineRERhydrazinekg</t>
  </si>
  <si>
    <t>market for hydrazine sulfateGLOhydrazine sulfatekg</t>
  </si>
  <si>
    <t>market for hydrazine sulfate</t>
  </si>
  <si>
    <t>market for hydrochloric acid, without water, in 30% solution stateRoWhydrochloric acid, without water, in 30% solution statekg</t>
  </si>
  <si>
    <t>market for hydrochloric acid, without water, in 30% solution state</t>
  </si>
  <si>
    <t>market for hydrochloric acid, without water, in 30% solution stateRERhydrochloric acid, without water, in 30% solution statekg</t>
  </si>
  <si>
    <t>market for hydrogen cyanideRoWhydrogen cyanidekg</t>
  </si>
  <si>
    <t>market for hydrogen cyanide</t>
  </si>
  <si>
    <t>market for hydrogen cyanideRERhydrogen cyanidekg</t>
  </si>
  <si>
    <t>market for hydrogen fluorideRoWhydrogen fluoridekg</t>
  </si>
  <si>
    <t>market for hydrogen fluoride</t>
  </si>
  <si>
    <t>market for hydrogen fluorideRERhydrogen fluoridekg</t>
  </si>
  <si>
    <t>market for hydrogen peroxide, without water, in 50% solution stateRoWhydrogen peroxide, without water, in 50% solution statekg</t>
  </si>
  <si>
    <t>market for hydrogen peroxide, without water, in 50% solution state</t>
  </si>
  <si>
    <t>market for hydrogen peroxide, without water, in 50% solution stateRERhydrogen peroxide, without water, in 50% solution statekg</t>
  </si>
  <si>
    <t>market for hydrogen sulfideRoWhydrogen sulfidekg</t>
  </si>
  <si>
    <t>market for hydrogen sulfide</t>
  </si>
  <si>
    <t>market for hydrogen sulfideRERhydrogen sulfidekg</t>
  </si>
  <si>
    <t>market for hydrogen, gaseousGLOhydrogen, gaseouskg</t>
  </si>
  <si>
    <t>market for hydrogen, gaseous</t>
  </si>
  <si>
    <t>market for hydrogen, liquidRoWhydrogen, liquidkg</t>
  </si>
  <si>
    <t>market for hydrogen, liquid</t>
  </si>
  <si>
    <t>market for hydrogen, liquidRERhydrogen, liquidkg</t>
  </si>
  <si>
    <t>market for hydropower plant, reservoirGLOhydropower plant, reservoirunit</t>
  </si>
  <si>
    <t>market for hydropower plant, reservoir</t>
  </si>
  <si>
    <t>market for hydropower plant, reservoir, alpine regionGLOhydropower plant, reservoir, alpine regionunit</t>
  </si>
  <si>
    <t>market for hydropower plant, reservoir, alpine region</t>
  </si>
  <si>
    <t>market for hydropower plant, reservoir, non-alpine regionsGLOhydropower plant, reservoir, non-alpine regionsunit</t>
  </si>
  <si>
    <t>market for hydropower plant, reservoir, non-alpine regions</t>
  </si>
  <si>
    <t>market for hydropower plant, run-of-riverGLOhydropower plant, run-of-riverunit</t>
  </si>
  <si>
    <t>market for hydropower plant, run-of-river</t>
  </si>
  <si>
    <t>market for hydroquinoneGLOhydroquinonekg</t>
  </si>
  <si>
    <t>market for hydroquinone</t>
  </si>
  <si>
    <t>market for hydroxylamineRoWhydroxylaminekg</t>
  </si>
  <si>
    <t>market for hydroxylamine</t>
  </si>
  <si>
    <t>market for hydroxylamineRERhydroxylaminekg</t>
  </si>
  <si>
    <t>market for iceberg lettuceGLOiceberg lettucekg</t>
  </si>
  <si>
    <t>market for iceberg lettuce</t>
  </si>
  <si>
    <t>market for ilmenite, 54% titanium dioxideGLOilmenite, 54% titanium dioxidekg</t>
  </si>
  <si>
    <t>market for ilmenite, 54% titanium dioxide</t>
  </si>
  <si>
    <t>market for imidazoleGLOimidazolekg</t>
  </si>
  <si>
    <t>market for imidazole</t>
  </si>
  <si>
    <t>market for impact extrusion of aluminium, 1 strokeGLOimpact extrusion of aluminium, 1 strokekg</t>
  </si>
  <si>
    <t>market for impact extrusion of aluminium, 1 stroke</t>
  </si>
  <si>
    <t>market for impact extrusion of aluminium, 2 strokesGLOimpact extrusion of aluminium, 2 strokeskg</t>
  </si>
  <si>
    <t>market for impact extrusion of aluminium, 2 strokes</t>
  </si>
  <si>
    <t>market for impact extrusion of aluminium, 3 strokesGLOimpact extrusion of aluminium, 3 strokeskg</t>
  </si>
  <si>
    <t>market for impact extrusion of aluminium, 3 strokes</t>
  </si>
  <si>
    <t>market for impact extrusion of aluminium, 4 strokesGLOimpact extrusion of aluminium, 4 strokeskg</t>
  </si>
  <si>
    <t>market for impact extrusion of aluminium, 4 strokes</t>
  </si>
  <si>
    <t>market for impact extrusion of aluminium, 5 strokesGLOimpact extrusion of aluminium, 5 strokeskg</t>
  </si>
  <si>
    <t>market for impact extrusion of aluminium, 5 strokes</t>
  </si>
  <si>
    <t>market for impact extrusion of aluminium, cold, initial surface treatmentGLOimpact extrusion of aluminium, cold, initial surface treatmentkg</t>
  </si>
  <si>
    <t>market for impact extrusion of aluminium, cold, initial surface treatment</t>
  </si>
  <si>
    <t>market for impact extrusion of aluminium, cold, temperingGLOimpact extrusion of aluminium, cold, temperingkg</t>
  </si>
  <si>
    <t>market for impact extrusion of aluminium, cold, tempering</t>
  </si>
  <si>
    <t>market for impact extrusion of aluminium, deformation strokeGLOimpact extrusion of aluminium, deformation strokekg</t>
  </si>
  <si>
    <t>market for impact extrusion of aluminium, deformation stroke</t>
  </si>
  <si>
    <t>market for impact extrusion of steel, cold, 1 strokesGLOimpact extrusion of steel, cold, 1 strokeskg</t>
  </si>
  <si>
    <t>market for impact extrusion of steel, cold, 1 strokes</t>
  </si>
  <si>
    <t>market for impact extrusion of steel, cold, 2 strokesGLOimpact extrusion of steel, cold, 2 strokeskg</t>
  </si>
  <si>
    <t>market for impact extrusion of steel, cold, 2 strokes</t>
  </si>
  <si>
    <t>market for impact extrusion of steel, cold, 3 strokesGLOimpact extrusion of steel, cold, 3 strokeskg</t>
  </si>
  <si>
    <t>market for impact extrusion of steel, cold, 3 strokes</t>
  </si>
  <si>
    <t>market for impact extrusion of steel, cold, 4 strokesGLOimpact extrusion of steel, cold, 4 strokeskg</t>
  </si>
  <si>
    <t>market for impact extrusion of steel, cold, 4 strokes</t>
  </si>
  <si>
    <t>market for impact extrusion of steel, cold, 5 strokesGLOimpact extrusion of steel, cold, 5 strokeskg</t>
  </si>
  <si>
    <t>market for impact extrusion of steel, cold, 5 strokes</t>
  </si>
  <si>
    <t>market for impact extrusion of steel, cold, deformation strokeGLOimpact extrusion of steel, cold, deformation strokekg</t>
  </si>
  <si>
    <t>market for impact extrusion of steel, cold, deformation stroke</t>
  </si>
  <si>
    <t>market for impact extrusion of steel, cold, initial surface treatmentGLOimpact extrusion of steel, cold, initial surface treatmentkg</t>
  </si>
  <si>
    <t>market for impact extrusion of steel, cold, initial surface treatment</t>
  </si>
  <si>
    <t>market for impact extrusion of steel, cold, temperingGLOimpact extrusion of steel, cold, temperingkg</t>
  </si>
  <si>
    <t>market for impact extrusion of steel, cold, tempering</t>
  </si>
  <si>
    <t>market for impact extrusion of steel, hot, 1 strokesGLOimpact extrusion of steel, hot, 1 strokeskg</t>
  </si>
  <si>
    <t>market for impact extrusion of steel, hot, 1 strokes</t>
  </si>
  <si>
    <t>market for impact extrusion of steel, hot, 2 strokesGLOimpact extrusion of steel, hot, 2 strokeskg</t>
  </si>
  <si>
    <t>market for impact extrusion of steel, hot, 2 strokes</t>
  </si>
  <si>
    <t>market for impact extrusion of steel, hot, 3 strokesGLOimpact extrusion of steel, hot, 3 strokeskg</t>
  </si>
  <si>
    <t>market for impact extrusion of steel, hot, 3 strokes</t>
  </si>
  <si>
    <t>market for impact extrusion of steel, hot, 4 strokesGLOimpact extrusion of steel, hot, 4 strokeskg</t>
  </si>
  <si>
    <t>market for impact extrusion of steel, hot, 4 strokes</t>
  </si>
  <si>
    <t>market for impact extrusion of steel, hot, 5 strokesGLOimpact extrusion of steel, hot, 5 strokeskg</t>
  </si>
  <si>
    <t>market for impact extrusion of steel, hot, 5 strokes</t>
  </si>
  <si>
    <t>market for impact extrusion of steel, hot, deformation strokeGLOimpact extrusion of steel, hot, deformation strokekg</t>
  </si>
  <si>
    <t>market for impact extrusion of steel, hot, deformation stroke</t>
  </si>
  <si>
    <t>market for impact extrusion of steel, hot, initial warmingGLOimpact extrusion of steel, hot, initial warmingkg</t>
  </si>
  <si>
    <t>market for impact extrusion of steel, hot, initial warming</t>
  </si>
  <si>
    <t>market for impact extrusion of steel, hot, temperingGLOimpact extrusion of steel, hot, temperingkg</t>
  </si>
  <si>
    <t>market for impact extrusion of steel, hot, tempering</t>
  </si>
  <si>
    <t>market for impact extrusion of steel, warm, 1 strokesGLOimpact extrusion of steel, warm, 1 strokeskg</t>
  </si>
  <si>
    <t>market for impact extrusion of steel, warm, 1 strokes</t>
  </si>
  <si>
    <t>market for impact extrusion of steel, warm, 2 strokesGLOimpact extrusion of steel, warm, 2 strokeskg</t>
  </si>
  <si>
    <t>market for impact extrusion of steel, warm, 2 strokes</t>
  </si>
  <si>
    <t>market for impact extrusion of steel, warm, 3 strokesGLOimpact extrusion of steel, warm, 3 strokeskg</t>
  </si>
  <si>
    <t>market for impact extrusion of steel, warm, 3 strokes</t>
  </si>
  <si>
    <t>market for impact extrusion of steel, warm, 4 strokesGLOimpact extrusion of steel, warm, 4 strokeskg</t>
  </si>
  <si>
    <t>market for impact extrusion of steel, warm, 4 strokes</t>
  </si>
  <si>
    <t>market for impact extrusion of steel, warm, 5 strokesGLOimpact extrusion of steel, warm, 5 strokeskg</t>
  </si>
  <si>
    <t>market for impact extrusion of steel, warm, 5 strokes</t>
  </si>
  <si>
    <t>market for impact extrusion of steel, warm, deformation strokeGLOimpact extrusion of steel, warm, deformation strokekg</t>
  </si>
  <si>
    <t>market for impact extrusion of steel, warm, deformation stroke</t>
  </si>
  <si>
    <t>market for impact extrusion of steel, warm, initial warmingGLOimpact extrusion of steel, warm, initial warmingkg</t>
  </si>
  <si>
    <t>market for impact extrusion of steel, warm, initial warming</t>
  </si>
  <si>
    <t>market for indiumGLOindiumkg</t>
  </si>
  <si>
    <t>market for indium</t>
  </si>
  <si>
    <t>market for indium rich leaching residues, from zinc productionGLOindium rich leaching residues, from zinc productionkg</t>
  </si>
  <si>
    <t>market for indium rich leaching residues, from zinc production</t>
  </si>
  <si>
    <t>indium rich leaching residues, from zinc production</t>
  </si>
  <si>
    <t>market for indium rich leaching residues, from zinc production stockpilingGLOindium rich leaching residues, from zinc production stockpilingkg</t>
  </si>
  <si>
    <t>market for indium rich leaching residues, from zinc production stockpiling</t>
  </si>
  <si>
    <t>market for indium tin oxide powder, nanoscale, for sputtering targetRoWindium tin oxide powder, nanoscale, for sputtering targetkg</t>
  </si>
  <si>
    <t>market for indium tin oxide powder, nanoscale, for sputtering target</t>
  </si>
  <si>
    <t>market for indium tin oxide powder, nanoscale, for sputtering targetRERindium tin oxide powder, nanoscale, for sputtering targetkg</t>
  </si>
  <si>
    <t>market for indolylbutyric acidGLOindolylbutyric acidkg</t>
  </si>
  <si>
    <t>market for indolylbutyric acid</t>
  </si>
  <si>
    <t>market for inductor, auxilliaries and energy useGLOinductor, auxilliaries and energy usekg</t>
  </si>
  <si>
    <t>market for inductor, auxilliaries and energy use</t>
  </si>
  <si>
    <t>market for inductor, low value multilayer chipGLOinductor, low value multilayer chipkg</t>
  </si>
  <si>
    <t>market for inductor, low value multilayer chip</t>
  </si>
  <si>
    <t>market for inductor, miniature radio frequency chipGLOinductor, miniature radio frequency chipkg</t>
  </si>
  <si>
    <t>market for inductor, miniature radio frequency chip</t>
  </si>
  <si>
    <t>market for inductor, ring core choke typeGLOinductor, ring core choke typekg</t>
  </si>
  <si>
    <t>market for inductor, ring core choke type</t>
  </si>
  <si>
    <t>market for industrial furnace, 1MW, oilGLOindustrial furnace, 1MW, oilunit</t>
  </si>
  <si>
    <t>market for industrial furnace, 1MW, oil</t>
  </si>
  <si>
    <t>market for industrial furnace, coal, 1-10MWGLOindustrial furnace, coal, 1-10MWunit</t>
  </si>
  <si>
    <t>market for industrial furnace, coal, 1-10MW</t>
  </si>
  <si>
    <t>market for industrial furnace, natural gasGLOindustrial furnace, natural gasunit</t>
  </si>
  <si>
    <t>market for industrial furnace, natural gas</t>
  </si>
  <si>
    <t>market for industrial machine, heavy, unspecifiedRoWindustrial machine, heavy, unspecifiedkg</t>
  </si>
  <si>
    <t>market for industrial machine, heavy, unspecified</t>
  </si>
  <si>
    <t>market for industrial machine, heavy, unspecifiedRERindustrial machine, heavy, unspecifiedkg</t>
  </si>
  <si>
    <t>market for inert fillerGLOinert fillerkg</t>
  </si>
  <si>
    <t>market for inert filler</t>
  </si>
  <si>
    <t>inert filler</t>
  </si>
  <si>
    <t>market for inert gas for discharge lampsGLOinert gas for discharge lampskg</t>
  </si>
  <si>
    <t>market for inert gas for discharge lamps</t>
  </si>
  <si>
    <t>market for inert material landfillGLOinert material landfillunit</t>
  </si>
  <si>
    <t>market for inert material landfill</t>
  </si>
  <si>
    <t>market for inert wasteCHinert wastekg</t>
  </si>
  <si>
    <t>market for inert waste</t>
  </si>
  <si>
    <t>market for inert wasteEurope without Switzerlandinert wastekg</t>
  </si>
  <si>
    <t>market for inert wasteRoWinert wastekg</t>
  </si>
  <si>
    <t>market for inert waste, for final disposalCHinert waste, for final disposalkg</t>
  </si>
  <si>
    <t>market for inert waste, for final disposal</t>
  </si>
  <si>
    <t>inert waste, for final disposal</t>
  </si>
  <si>
    <t>market for inert waste, for final disposalRoWinert waste, for final disposalkg</t>
  </si>
  <si>
    <t>market for infrastructure, for regional distribution of oil productGLOinfrastructure, for regional distribution of oil productunit</t>
  </si>
  <si>
    <t>market for infrastructure, for regional distribution of oil product</t>
  </si>
  <si>
    <t>market for injection mouldingGLOinjection mouldingkg</t>
  </si>
  <si>
    <t>market for injection moulding</t>
  </si>
  <si>
    <t>market for inorganic nitrogen fertiliser, as NALinorganic nitrogen fertiliser, as Nkg</t>
  </si>
  <si>
    <t>market for inorganic nitrogen fertiliser, as N</t>
  </si>
  <si>
    <t>inorganic nitrogen fertiliser, as N</t>
  </si>
  <si>
    <t>market for inorganic nitrogen fertiliser, as NARinorganic nitrogen fertiliser, as Nkg</t>
  </si>
  <si>
    <t>market for inorganic nitrogen fertiliser, as NATinorganic nitrogen fertiliser, as Nkg</t>
  </si>
  <si>
    <t>market for inorganic nitrogen fertiliser, as NAUinorganic nitrogen fertiliser, as Nkg</t>
  </si>
  <si>
    <t>market for inorganic nitrogen fertiliser, as NBAinorganic nitrogen fertiliser, as Nkg</t>
  </si>
  <si>
    <t>market for inorganic nitrogen fertiliser, as NBDinorganic nitrogen fertiliser, as Nkg</t>
  </si>
  <si>
    <t>market for inorganic nitrogen fertiliser, as NBEinorganic nitrogen fertiliser, as Nkg</t>
  </si>
  <si>
    <t>market for inorganic nitrogen fertiliser, as NBGinorganic nitrogen fertiliser, as Nkg</t>
  </si>
  <si>
    <t>market for inorganic nitrogen fertiliser, as NBRinorganic nitrogen fertiliser, as Nkg</t>
  </si>
  <si>
    <t>market for inorganic nitrogen fertiliser, as NCAinorganic nitrogen fertiliser, as Nkg</t>
  </si>
  <si>
    <t>market for inorganic nitrogen fertiliser, as NCHinorganic nitrogen fertiliser, as Nkg</t>
  </si>
  <si>
    <t>market for inorganic nitrogen fertiliser, as NCIinorganic nitrogen fertiliser, as Nkg</t>
  </si>
  <si>
    <t>market for inorganic nitrogen fertiliser, as NCLinorganic nitrogen fertiliser, as Nkg</t>
  </si>
  <si>
    <t>market for inorganic nitrogen fertiliser, as NCNinorganic nitrogen fertiliser, as Nkg</t>
  </si>
  <si>
    <t>market for inorganic nitrogen fertiliser, as NCOinorganic nitrogen fertiliser, as Nkg</t>
  </si>
  <si>
    <t>market for inorganic nitrogen fertiliser, as NCRinorganic nitrogen fertiliser, as Nkg</t>
  </si>
  <si>
    <t>market for inorganic nitrogen fertiliser, as NCYinorganic nitrogen fertiliser, as Nkg</t>
  </si>
  <si>
    <t>market for inorganic nitrogen fertiliser, as NCZinorganic nitrogen fertiliser, as Nkg</t>
  </si>
  <si>
    <t>market for inorganic nitrogen fertiliser, as NDEinorganic nitrogen fertiliser, as Nkg</t>
  </si>
  <si>
    <t>market for inorganic nitrogen fertiliser, as NDKinorganic nitrogen fertiliser, as Nkg</t>
  </si>
  <si>
    <t>market for inorganic nitrogen fertiliser, as NECinorganic nitrogen fertiliser, as Nkg</t>
  </si>
  <si>
    <t>market for inorganic nitrogen fertiliser, as NEEinorganic nitrogen fertiliser, as Nkg</t>
  </si>
  <si>
    <t>market for inorganic nitrogen fertiliser, as NESinorganic nitrogen fertiliser, as Nkg</t>
  </si>
  <si>
    <t>market for inorganic nitrogen fertiliser, as NFIinorganic nitrogen fertiliser, as Nkg</t>
  </si>
  <si>
    <t>market for inorganic nitrogen fertiliser, as NFRinorganic nitrogen fertiliser, as Nkg</t>
  </si>
  <si>
    <t>market for inorganic nitrogen fertiliser, as NGBinorganic nitrogen fertiliser, as Nkg</t>
  </si>
  <si>
    <t>market for inorganic nitrogen fertiliser, as NGRinorganic nitrogen fertiliser, as Nkg</t>
  </si>
  <si>
    <t>market for inorganic nitrogen fertiliser, as NHRinorganic nitrogen fertiliser, as Nkg</t>
  </si>
  <si>
    <t>market for inorganic nitrogen fertiliser, as NHUinorganic nitrogen fertiliser, as Nkg</t>
  </si>
  <si>
    <t>market for inorganic nitrogen fertiliser, as NIDinorganic nitrogen fertiliser, as Nkg</t>
  </si>
  <si>
    <t>market for inorganic nitrogen fertiliser, as NIEinorganic nitrogen fertiliser, as Nkg</t>
  </si>
  <si>
    <t>market for inorganic nitrogen fertiliser, as NILinorganic nitrogen fertiliser, as Nkg</t>
  </si>
  <si>
    <t>market for inorganic nitrogen fertiliser, as NINinorganic nitrogen fertiliser, as Nkg</t>
  </si>
  <si>
    <t>market for inorganic nitrogen fertiliser, as NISinorganic nitrogen fertiliser, as Nkg</t>
  </si>
  <si>
    <t>market for inorganic nitrogen fertiliser, as NITinorganic nitrogen fertiliser, as Nkg</t>
  </si>
  <si>
    <t>market for inorganic nitrogen fertiliser, as NKEinorganic nitrogen fertiliser, as Nkg</t>
  </si>
  <si>
    <t>market for inorganic nitrogen fertiliser, as NLKinorganic nitrogen fertiliser, as Nkg</t>
  </si>
  <si>
    <t>market for inorganic nitrogen fertiliser, as NLTinorganic nitrogen fertiliser, as Nkg</t>
  </si>
  <si>
    <t>market for inorganic nitrogen fertiliser, as NLUinorganic nitrogen fertiliser, as Nkg</t>
  </si>
  <si>
    <t>market for inorganic nitrogen fertiliser, as NLVinorganic nitrogen fertiliser, as Nkg</t>
  </si>
  <si>
    <t>market for inorganic nitrogen fertiliser, as NMKinorganic nitrogen fertiliser, as Nkg</t>
  </si>
  <si>
    <t>market for inorganic nitrogen fertiliser, as NMXinorganic nitrogen fertiliser, as Nkg</t>
  </si>
  <si>
    <t>market for inorganic nitrogen fertiliser, as NMYinorganic nitrogen fertiliser, as Nkg</t>
  </si>
  <si>
    <t>market for inorganic nitrogen fertiliser, as NNLinorganic nitrogen fertiliser, as Nkg</t>
  </si>
  <si>
    <t>market for inorganic nitrogen fertiliser, as NNOinorganic nitrogen fertiliser, as Nkg</t>
  </si>
  <si>
    <t>market for inorganic nitrogen fertiliser, as NNZinorganic nitrogen fertiliser, as Nkg</t>
  </si>
  <si>
    <t>market for inorganic nitrogen fertiliser, as NPEinorganic nitrogen fertiliser, as Nkg</t>
  </si>
  <si>
    <t>market for inorganic nitrogen fertiliser, as NPHinorganic nitrogen fertiliser, as Nkg</t>
  </si>
  <si>
    <t>market for inorganic nitrogen fertiliser, as NPLinorganic nitrogen fertiliser, as Nkg</t>
  </si>
  <si>
    <t>market for inorganic nitrogen fertiliser, as NPTinorganic nitrogen fertiliser, as Nkg</t>
  </si>
  <si>
    <t>market for inorganic nitrogen fertiliser, as NROinorganic nitrogen fertiliser, as Nkg</t>
  </si>
  <si>
    <t>market for inorganic nitrogen fertiliser, as NRSinorganic nitrogen fertiliser, as Nkg</t>
  </si>
  <si>
    <t>market for inorganic nitrogen fertiliser, as NRUinorganic nitrogen fertiliser, as Nkg</t>
  </si>
  <si>
    <t>market for inorganic nitrogen fertiliser, as NRoWinorganic nitrogen fertiliser, as Nkg</t>
  </si>
  <si>
    <t>market for inorganic nitrogen fertiliser, as NSEinorganic nitrogen fertiliser, as Nkg</t>
  </si>
  <si>
    <t>market for inorganic nitrogen fertiliser, as NSIinorganic nitrogen fertiliser, as Nkg</t>
  </si>
  <si>
    <t>market for inorganic nitrogen fertiliser, as NSKinorganic nitrogen fertiliser, as Nkg</t>
  </si>
  <si>
    <t>market for inorganic nitrogen fertiliser, as NTHinorganic nitrogen fertiliser, as Nkg</t>
  </si>
  <si>
    <t>market for inorganic nitrogen fertiliser, as NTRinorganic nitrogen fertiliser, as Nkg</t>
  </si>
  <si>
    <t>market for inorganic nitrogen fertiliser, as NUAinorganic nitrogen fertiliser, as Nkg</t>
  </si>
  <si>
    <t>market for inorganic nitrogen fertiliser, as NUSinorganic nitrogen fertiliser, as Nkg</t>
  </si>
  <si>
    <t>market for inorganic nitrogen fertiliser, as NVNinorganic nitrogen fertiliser, as Nkg</t>
  </si>
  <si>
    <t>market for inorganic nitrogen fertiliser, as NXKinorganic nitrogen fertiliser, as Nkg</t>
  </si>
  <si>
    <t>market for inorganic nitrogen fertiliser, as NZAinorganic nitrogen fertiliser, as Nkg</t>
  </si>
  <si>
    <t>market for inorganic phosphorus fertiliser, as P2O5ALinorganic phosphorus fertiliser, as P2O5kg</t>
  </si>
  <si>
    <t>market for inorganic phosphorus fertiliser, as P2O5</t>
  </si>
  <si>
    <t>inorganic phosphorus fertiliser, as P2O5</t>
  </si>
  <si>
    <t>market for inorganic phosphorus fertiliser, as P2O5ARinorganic phosphorus fertiliser, as P2O5kg</t>
  </si>
  <si>
    <t>market for inorganic phosphorus fertiliser, as P2O5ATinorganic phosphorus fertiliser, as P2O5kg</t>
  </si>
  <si>
    <t>market for inorganic phosphorus fertiliser, as P2O5AUinorganic phosphorus fertiliser, as P2O5kg</t>
  </si>
  <si>
    <t>market for inorganic phosphorus fertiliser, as P2O5BAinorganic phosphorus fertiliser, as P2O5kg</t>
  </si>
  <si>
    <t>market for inorganic phosphorus fertiliser, as P2O5BDinorganic phosphorus fertiliser, as P2O5kg</t>
  </si>
  <si>
    <t>market for inorganic phosphorus fertiliser, as P2O5BEinorganic phosphorus fertiliser, as P2O5kg</t>
  </si>
  <si>
    <t>market for inorganic phosphorus fertiliser, as P2O5BGinorganic phosphorus fertiliser, as P2O5kg</t>
  </si>
  <si>
    <t>market for inorganic phosphorus fertiliser, as P2O5BRinorganic phosphorus fertiliser, as P2O5kg</t>
  </si>
  <si>
    <t>market for inorganic phosphorus fertiliser, as P2O5CAinorganic phosphorus fertiliser, as P2O5kg</t>
  </si>
  <si>
    <t>market for inorganic phosphorus fertiliser, as P2O5CHinorganic phosphorus fertiliser, as P2O5kg</t>
  </si>
  <si>
    <t>market for inorganic phosphorus fertiliser, as P2O5CIinorganic phosphorus fertiliser, as P2O5kg</t>
  </si>
  <si>
    <t>market for inorganic phosphorus fertiliser, as P2O5CLinorganic phosphorus fertiliser, as P2O5kg</t>
  </si>
  <si>
    <t>market for inorganic phosphorus fertiliser, as P2O5CNinorganic phosphorus fertiliser, as P2O5kg</t>
  </si>
  <si>
    <t>market for inorganic phosphorus fertiliser, as P2O5COinorganic phosphorus fertiliser, as P2O5kg</t>
  </si>
  <si>
    <t>market for inorganic phosphorus fertiliser, as P2O5CRinorganic phosphorus fertiliser, as P2O5kg</t>
  </si>
  <si>
    <t>market for inorganic phosphorus fertiliser, as P2O5CYinorganic phosphorus fertiliser, as P2O5kg</t>
  </si>
  <si>
    <t>market for inorganic phosphorus fertiliser, as P2O5CZinorganic phosphorus fertiliser, as P2O5kg</t>
  </si>
  <si>
    <t>market for inorganic phosphorus fertiliser, as P2O5DEinorganic phosphorus fertiliser, as P2O5kg</t>
  </si>
  <si>
    <t>market for inorganic phosphorus fertiliser, as P2O5DKinorganic phosphorus fertiliser, as P2O5kg</t>
  </si>
  <si>
    <t>market for inorganic phosphorus fertiliser, as P2O5ECinorganic phosphorus fertiliser, as P2O5kg</t>
  </si>
  <si>
    <t>market for inorganic phosphorus fertiliser, as P2O5EEinorganic phosphorus fertiliser, as P2O5kg</t>
  </si>
  <si>
    <t>market for inorganic phosphorus fertiliser, as P2O5ESinorganic phosphorus fertiliser, as P2O5kg</t>
  </si>
  <si>
    <t>market for inorganic phosphorus fertiliser, as P2O5FIinorganic phosphorus fertiliser, as P2O5kg</t>
  </si>
  <si>
    <t>market for inorganic phosphorus fertiliser, as P2O5FRinorganic phosphorus fertiliser, as P2O5kg</t>
  </si>
  <si>
    <t>market for inorganic phosphorus fertiliser, as P2O5GBinorganic phosphorus fertiliser, as P2O5kg</t>
  </si>
  <si>
    <t>market for inorganic phosphorus fertiliser, as P2O5GRinorganic phosphorus fertiliser, as P2O5kg</t>
  </si>
  <si>
    <t>market for inorganic phosphorus fertiliser, as P2O5HRinorganic phosphorus fertiliser, as P2O5kg</t>
  </si>
  <si>
    <t>market for inorganic phosphorus fertiliser, as P2O5HUinorganic phosphorus fertiliser, as P2O5kg</t>
  </si>
  <si>
    <t>market for inorganic phosphorus fertiliser, as P2O5IDinorganic phosphorus fertiliser, as P2O5kg</t>
  </si>
  <si>
    <t>market for inorganic phosphorus fertiliser, as P2O5IEinorganic phosphorus fertiliser, as P2O5kg</t>
  </si>
  <si>
    <t>market for inorganic phosphorus fertiliser, as P2O5ILinorganic phosphorus fertiliser, as P2O5kg</t>
  </si>
  <si>
    <t>market for inorganic phosphorus fertiliser, as P2O5INinorganic phosphorus fertiliser, as P2O5kg</t>
  </si>
  <si>
    <t>market for inorganic phosphorus fertiliser, as P2O5ISinorganic phosphorus fertiliser, as P2O5kg</t>
  </si>
  <si>
    <t>market for inorganic phosphorus fertiliser, as P2O5ITinorganic phosphorus fertiliser, as P2O5kg</t>
  </si>
  <si>
    <t>market for inorganic phosphorus fertiliser, as P2O5KEinorganic phosphorus fertiliser, as P2O5kg</t>
  </si>
  <si>
    <t>market for inorganic phosphorus fertiliser, as P2O5LKinorganic phosphorus fertiliser, as P2O5kg</t>
  </si>
  <si>
    <t>market for inorganic phosphorus fertiliser, as P2O5LTinorganic phosphorus fertiliser, as P2O5kg</t>
  </si>
  <si>
    <t>market for inorganic phosphorus fertiliser, as P2O5LUinorganic phosphorus fertiliser, as P2O5kg</t>
  </si>
  <si>
    <t>market for inorganic phosphorus fertiliser, as P2O5LVinorganic phosphorus fertiliser, as P2O5kg</t>
  </si>
  <si>
    <t>market for inorganic phosphorus fertiliser, as P2O5MKinorganic phosphorus fertiliser, as P2O5kg</t>
  </si>
  <si>
    <t>market for inorganic phosphorus fertiliser, as P2O5MXinorganic phosphorus fertiliser, as P2O5kg</t>
  </si>
  <si>
    <t>market for inorganic phosphorus fertiliser, as P2O5MYinorganic phosphorus fertiliser, as P2O5kg</t>
  </si>
  <si>
    <t>market for inorganic phosphorus fertiliser, as P2O5NLinorganic phosphorus fertiliser, as P2O5kg</t>
  </si>
  <si>
    <t>market for inorganic phosphorus fertiliser, as P2O5NOinorganic phosphorus fertiliser, as P2O5kg</t>
  </si>
  <si>
    <t>market for inorganic phosphorus fertiliser, as P2O5NZinorganic phosphorus fertiliser, as P2O5kg</t>
  </si>
  <si>
    <t>market for inorganic phosphorus fertiliser, as P2O5PEinorganic phosphorus fertiliser, as P2O5kg</t>
  </si>
  <si>
    <t>market for inorganic phosphorus fertiliser, as P2O5PHinorganic phosphorus fertiliser, as P2O5kg</t>
  </si>
  <si>
    <t>market for inorganic phosphorus fertiliser, as P2O5PLinorganic phosphorus fertiliser, as P2O5kg</t>
  </si>
  <si>
    <t>market for inorganic phosphorus fertiliser, as P2O5PTinorganic phosphorus fertiliser, as P2O5kg</t>
  </si>
  <si>
    <t>market for inorganic phosphorus fertiliser, as P2O5ROinorganic phosphorus fertiliser, as P2O5kg</t>
  </si>
  <si>
    <t>market for inorganic phosphorus fertiliser, as P2O5RSinorganic phosphorus fertiliser, as P2O5kg</t>
  </si>
  <si>
    <t>market for inorganic phosphorus fertiliser, as P2O5RUinorganic phosphorus fertiliser, as P2O5kg</t>
  </si>
  <si>
    <t>market for inorganic phosphorus fertiliser, as P2O5RoWinorganic phosphorus fertiliser, as P2O5kg</t>
  </si>
  <si>
    <t>market for inorganic phosphorus fertiliser, as P2O5SEinorganic phosphorus fertiliser, as P2O5kg</t>
  </si>
  <si>
    <t>market for inorganic phosphorus fertiliser, as P2O5SIinorganic phosphorus fertiliser, as P2O5kg</t>
  </si>
  <si>
    <t>market for inorganic phosphorus fertiliser, as P2O5SKinorganic phosphorus fertiliser, as P2O5kg</t>
  </si>
  <si>
    <t>market for inorganic phosphorus fertiliser, as P2O5THinorganic phosphorus fertiliser, as P2O5kg</t>
  </si>
  <si>
    <t>market for inorganic phosphorus fertiliser, as P2O5TRinorganic phosphorus fertiliser, as P2O5kg</t>
  </si>
  <si>
    <t>market for inorganic phosphorus fertiliser, as P2O5UAinorganic phosphorus fertiliser, as P2O5kg</t>
  </si>
  <si>
    <t>market for inorganic phosphorus fertiliser, as P2O5USinorganic phosphorus fertiliser, as P2O5kg</t>
  </si>
  <si>
    <t>market for inorganic phosphorus fertiliser, as P2O5VNinorganic phosphorus fertiliser, as P2O5kg</t>
  </si>
  <si>
    <t>market for inorganic phosphorus fertiliser, as P2O5XKinorganic phosphorus fertiliser, as P2O5kg</t>
  </si>
  <si>
    <t>market for inorganic phosphorus fertiliser, as P2O5ZAinorganic phosphorus fertiliser, as P2O5kg</t>
  </si>
  <si>
    <t>market for inorganic potassium fertiliser, as K2OALinorganic potassium fertiliser, as K2Okg</t>
  </si>
  <si>
    <t>market for inorganic potassium fertiliser, as K2O</t>
  </si>
  <si>
    <t>inorganic potassium fertiliser, as K2O</t>
  </si>
  <si>
    <t>market for inorganic potassium fertiliser, as K2OARinorganic potassium fertiliser, as K2Okg</t>
  </si>
  <si>
    <t>market for inorganic potassium fertiliser, as K2OATinorganic potassium fertiliser, as K2Okg</t>
  </si>
  <si>
    <t>market for inorganic potassium fertiliser, as K2OAUinorganic potassium fertiliser, as K2Okg</t>
  </si>
  <si>
    <t>market for inorganic potassium fertiliser, as K2OBAinorganic potassium fertiliser, as K2Okg</t>
  </si>
  <si>
    <t>market for inorganic potassium fertiliser, as K2OBDinorganic potassium fertiliser, as K2Okg</t>
  </si>
  <si>
    <t>market for inorganic potassium fertiliser, as K2OBEinorganic potassium fertiliser, as K2Okg</t>
  </si>
  <si>
    <t>market for inorganic potassium fertiliser, as K2OBGinorganic potassium fertiliser, as K2Okg</t>
  </si>
  <si>
    <t>market for inorganic potassium fertiliser, as K2OBRinorganic potassium fertiliser, as K2Okg</t>
  </si>
  <si>
    <t>market for inorganic potassium fertiliser, as K2OCAinorganic potassium fertiliser, as K2Okg</t>
  </si>
  <si>
    <t>market for inorganic potassium fertiliser, as K2OCHinorganic potassium fertiliser, as K2Okg</t>
  </si>
  <si>
    <t>market for inorganic potassium fertiliser, as K2OCIinorganic potassium fertiliser, as K2Okg</t>
  </si>
  <si>
    <t>market for inorganic potassium fertiliser, as K2OCLinorganic potassium fertiliser, as K2Okg</t>
  </si>
  <si>
    <t>market for inorganic potassium fertiliser, as K2OCNinorganic potassium fertiliser, as K2Okg</t>
  </si>
  <si>
    <t>market for inorganic potassium fertiliser, as K2OCOinorganic potassium fertiliser, as K2Okg</t>
  </si>
  <si>
    <t>market for inorganic potassium fertiliser, as K2OCRinorganic potassium fertiliser, as K2Okg</t>
  </si>
  <si>
    <t>market for inorganic potassium fertiliser, as K2OCYinorganic potassium fertiliser, as K2Okg</t>
  </si>
  <si>
    <t>market for inorganic potassium fertiliser, as K2OCZinorganic potassium fertiliser, as K2Okg</t>
  </si>
  <si>
    <t>market for inorganic potassium fertiliser, as K2ODEinorganic potassium fertiliser, as K2Okg</t>
  </si>
  <si>
    <t>market for inorganic potassium fertiliser, as K2ODKinorganic potassium fertiliser, as K2Okg</t>
  </si>
  <si>
    <t>market for inorganic potassium fertiliser, as K2OECinorganic potassium fertiliser, as K2Okg</t>
  </si>
  <si>
    <t>market for inorganic potassium fertiliser, as K2OEEinorganic potassium fertiliser, as K2Okg</t>
  </si>
  <si>
    <t>market for inorganic potassium fertiliser, as K2OESinorganic potassium fertiliser, as K2Okg</t>
  </si>
  <si>
    <t>market for inorganic potassium fertiliser, as K2OFIinorganic potassium fertiliser, as K2Okg</t>
  </si>
  <si>
    <t>market for inorganic potassium fertiliser, as K2OFRinorganic potassium fertiliser, as K2Okg</t>
  </si>
  <si>
    <t>market for inorganic potassium fertiliser, as K2OGBinorganic potassium fertiliser, as K2Okg</t>
  </si>
  <si>
    <t>market for inorganic potassium fertiliser, as K2OGRinorganic potassium fertiliser, as K2Okg</t>
  </si>
  <si>
    <t>market for inorganic potassium fertiliser, as K2OHRinorganic potassium fertiliser, as K2Okg</t>
  </si>
  <si>
    <t>market for inorganic potassium fertiliser, as K2OHUinorganic potassium fertiliser, as K2Okg</t>
  </si>
  <si>
    <t>market for inorganic potassium fertiliser, as K2OIDinorganic potassium fertiliser, as K2Okg</t>
  </si>
  <si>
    <t>market for inorganic potassium fertiliser, as K2OIEinorganic potassium fertiliser, as K2Okg</t>
  </si>
  <si>
    <t>market for inorganic potassium fertiliser, as K2OILinorganic potassium fertiliser, as K2Okg</t>
  </si>
  <si>
    <t>market for inorganic potassium fertiliser, as K2OINinorganic potassium fertiliser, as K2Okg</t>
  </si>
  <si>
    <t>market for inorganic potassium fertiliser, as K2OISinorganic potassium fertiliser, as K2Okg</t>
  </si>
  <si>
    <t>market for inorganic potassium fertiliser, as K2OITinorganic potassium fertiliser, as K2Okg</t>
  </si>
  <si>
    <t>market for inorganic potassium fertiliser, as K2OKEinorganic potassium fertiliser, as K2Okg</t>
  </si>
  <si>
    <t>market for inorganic potassium fertiliser, as K2OLKinorganic potassium fertiliser, as K2Okg</t>
  </si>
  <si>
    <t>market for inorganic potassium fertiliser, as K2OLTinorganic potassium fertiliser, as K2Okg</t>
  </si>
  <si>
    <t>market for inorganic potassium fertiliser, as K2OLUinorganic potassium fertiliser, as K2Okg</t>
  </si>
  <si>
    <t>market for inorganic potassium fertiliser, as K2OLVinorganic potassium fertiliser, as K2Okg</t>
  </si>
  <si>
    <t>market for inorganic potassium fertiliser, as K2OMKinorganic potassium fertiliser, as K2Okg</t>
  </si>
  <si>
    <t>market for inorganic potassium fertiliser, as K2OMXinorganic potassium fertiliser, as K2Okg</t>
  </si>
  <si>
    <t>market for inorganic potassium fertiliser, as K2OMYinorganic potassium fertiliser, as K2Okg</t>
  </si>
  <si>
    <t>market for inorganic potassium fertiliser, as K2ONLinorganic potassium fertiliser, as K2Okg</t>
  </si>
  <si>
    <t>market for inorganic potassium fertiliser, as K2ONOinorganic potassium fertiliser, as K2Okg</t>
  </si>
  <si>
    <t>market for inorganic potassium fertiliser, as K2ONZinorganic potassium fertiliser, as K2Okg</t>
  </si>
  <si>
    <t>market for inorganic potassium fertiliser, as K2OPEinorganic potassium fertiliser, as K2Okg</t>
  </si>
  <si>
    <t>market for inorganic potassium fertiliser, as K2OPHinorganic potassium fertiliser, as K2Okg</t>
  </si>
  <si>
    <t>market for inorganic potassium fertiliser, as K2OPLinorganic potassium fertiliser, as K2Okg</t>
  </si>
  <si>
    <t>market for inorganic potassium fertiliser, as K2OPTinorganic potassium fertiliser, as K2Okg</t>
  </si>
  <si>
    <t>market for inorganic potassium fertiliser, as K2OROinorganic potassium fertiliser, as K2Okg</t>
  </si>
  <si>
    <t>market for inorganic potassium fertiliser, as K2ORSinorganic potassium fertiliser, as K2Okg</t>
  </si>
  <si>
    <t>market for inorganic potassium fertiliser, as K2ORUinorganic potassium fertiliser, as K2Okg</t>
  </si>
  <si>
    <t>market for inorganic potassium fertiliser, as K2ORoWinorganic potassium fertiliser, as K2Okg</t>
  </si>
  <si>
    <t>market for inorganic potassium fertiliser, as K2OSEinorganic potassium fertiliser, as K2Okg</t>
  </si>
  <si>
    <t>market for inorganic potassium fertiliser, as K2OSIinorganic potassium fertiliser, as K2Okg</t>
  </si>
  <si>
    <t>market for inorganic potassium fertiliser, as K2OSKinorganic potassium fertiliser, as K2Okg</t>
  </si>
  <si>
    <t>market for inorganic potassium fertiliser, as K2OTHinorganic potassium fertiliser, as K2Okg</t>
  </si>
  <si>
    <t>market for inorganic potassium fertiliser, as K2OTRinorganic potassium fertiliser, as K2Okg</t>
  </si>
  <si>
    <t>market for inorganic potassium fertiliser, as K2OUAinorganic potassium fertiliser, as K2Okg</t>
  </si>
  <si>
    <t>market for inorganic potassium fertiliser, as K2OUSinorganic potassium fertiliser, as K2Okg</t>
  </si>
  <si>
    <t>market for inorganic potassium fertiliser, as K2OVNinorganic potassium fertiliser, as K2Okg</t>
  </si>
  <si>
    <t>market for inorganic potassium fertiliser, as K2OXKinorganic potassium fertiliser, as K2Okg</t>
  </si>
  <si>
    <t>market for inorganic potassium fertiliser, as K2OZAinorganic potassium fertiliser, as K2Okg</t>
  </si>
  <si>
    <t>market for insulated gate bipolar transistor, electric vehicle applicationGLOinsulated gate bipolar transistor, electric vehicle applicationkg</t>
  </si>
  <si>
    <t>market for insulated gate bipolar transistor, electric vehicle application</t>
  </si>
  <si>
    <t>market for insulation spiral-seam duct, rockwool, DN 400, 30 mmGLOinsulation spiral-seam duct, rockwool, DN 400, 30 mmm</t>
  </si>
  <si>
    <t>market for insulation spiral-seam duct, rockwool, DN 400, 30 mm</t>
  </si>
  <si>
    <t>market for integrated battery interface system, for Li-ion batteryGLOintegrated battery interface system, for Li-ion batterykg</t>
  </si>
  <si>
    <t>market for integrated battery interface system, for Li-ion battery</t>
  </si>
  <si>
    <t>market for integrated circuit, logic typeGLOintegrated circuit, logic typekg</t>
  </si>
  <si>
    <t>market for integrated circuit, logic type</t>
  </si>
  <si>
    <t>market for integrated circuit, memory typeGLOintegrated circuit, memory typekg</t>
  </si>
  <si>
    <t>market for integrated circuit, memory type</t>
  </si>
  <si>
    <t>market for intermodal shipping container, 20-footGLOintermodal shipping container, 20-footunit</t>
  </si>
  <si>
    <t>market for intermodal shipping container, 20-foot</t>
  </si>
  <si>
    <t>market for intermodal shipping container, 40-footGLOintermodal shipping container, 40-footunit</t>
  </si>
  <si>
    <t>market for intermodal shipping container, 40-foot</t>
  </si>
  <si>
    <t>market for intermodal shipping container, 40-foot, high-cubeGLOintermodal shipping container, 40-foot, high-cubeunit</t>
  </si>
  <si>
    <t>market for intermodal shipping container, 40-foot, high-cube</t>
  </si>
  <si>
    <t>market for intermodal shipping container, 45-foot, high-cubeGLOintermodal shipping container, 45-foot, high-cubeunit</t>
  </si>
  <si>
    <t>market for intermodal shipping container, 45-foot, high-cube</t>
  </si>
  <si>
    <t>market for internal combustion engine, passenger carGLOinternal combustion engine, passenger carkg</t>
  </si>
  <si>
    <t>market for internal combustion engine, passenger car</t>
  </si>
  <si>
    <t>market for internet access equipmentGLOinternet access equipmentunit</t>
  </si>
  <si>
    <t>market for internet access equipment</t>
  </si>
  <si>
    <t>market for internet access, videoconference, 0.7 Mbit/sGLOinternet access, videoconference, 0.7 Mbit/shour</t>
  </si>
  <si>
    <t>market for internet access, videoconference, 0.7 Mbit/s</t>
  </si>
  <si>
    <t>market for internet access, work, 0.2 Mbit/sGLOinternet access, work, 0.2 Mbit/shour</t>
  </si>
  <si>
    <t>market for internet access, work, 0.2 Mbit/s</t>
  </si>
  <si>
    <t>market for intralGLOintralkg</t>
  </si>
  <si>
    <t>market for intral</t>
  </si>
  <si>
    <t>market for inverter, 0.5kWGLOinverter, 0.5kWunit</t>
  </si>
  <si>
    <t>market for inverter, 0.5kW</t>
  </si>
  <si>
    <t>market for inverter, 2.5kWGLOinverter, 2.5kWunit</t>
  </si>
  <si>
    <t>market for inverter, 2.5kW</t>
  </si>
  <si>
    <t>market for inverter, 500kWGLOinverter, 500kWunit</t>
  </si>
  <si>
    <t>market for inverter, 500kW</t>
  </si>
  <si>
    <t>market for inverter, for electric passenger carGLOinverter, for electric passenger carkg</t>
  </si>
  <si>
    <t>market for inverter, for electric passenger car</t>
  </si>
  <si>
    <t>market for iodineGLOiodinekg</t>
  </si>
  <si>
    <t>market for iodine</t>
  </si>
  <si>
    <t>market for ion-exchanger for water treatmentGLOion-exchanger for water treatmentunit</t>
  </si>
  <si>
    <t>market for ion-exchanger for water treatment</t>
  </si>
  <si>
    <t>market for ioxynilGLOioxynilkg</t>
  </si>
  <si>
    <t>market for ioxynil</t>
  </si>
  <si>
    <t>market for iron ore concentrateGLOiron ore concentratekg</t>
  </si>
  <si>
    <t>market for iron ore concentrate</t>
  </si>
  <si>
    <t>market for iron ore, crude ore, 46% FeGLOiron ore, crude ore, 46% Fekg</t>
  </si>
  <si>
    <t>market for iron ore, crude ore, 46% Fe</t>
  </si>
  <si>
    <t>market for iron ore, crude ore, 63% FeGLOiron ore, crude ore, 63% Fekg</t>
  </si>
  <si>
    <t>market for iron ore, crude ore, 63% Fe</t>
  </si>
  <si>
    <t>market for iron pelletGLOiron pelletkg</t>
  </si>
  <si>
    <t>market for iron pellet</t>
  </si>
  <si>
    <t>market for iron scrap, sorted, pressedRoWiron scrap, sorted, pressedkg</t>
  </si>
  <si>
    <t>market for iron scrap, sorted, pressed</t>
  </si>
  <si>
    <t>market for iron scrap, sorted, pressedRERiron scrap, sorted, pressedkg</t>
  </si>
  <si>
    <t>market for iron scrap, unsortedGLOiron scrap, unsortedkg</t>
  </si>
  <si>
    <t>market for iron scrap, unsorted</t>
  </si>
  <si>
    <t>market for iron sinterGLOiron sinterkg</t>
  </si>
  <si>
    <t>market for iron sinter</t>
  </si>
  <si>
    <t>market for iron sulfateRoWiron sulfatekg</t>
  </si>
  <si>
    <t>market for iron sulfate</t>
  </si>
  <si>
    <t>market for iron sulfateRERiron sulfatekg</t>
  </si>
  <si>
    <t>market for iron(II) chlorideGLOiron(II) chloridekg</t>
  </si>
  <si>
    <t>market for iron(II) chloride</t>
  </si>
  <si>
    <t>market for iron(III) chloride, without water, in 14% iron solution stateGLOiron(III) chloride, without water, in 14% iron solution statekg</t>
  </si>
  <si>
    <t>market for iron(III) chloride, without water, in 14% iron solution state</t>
  </si>
  <si>
    <t>market for iron(III) chloride, without water, in 40% solution stateGLOiron (III) chloride, without water, in 40% solution statekg</t>
  </si>
  <si>
    <t>market for iron(III) chloride, without water, in 40% solution state</t>
  </si>
  <si>
    <t>market for iron(III) chloride, without water, in a 12% iron solution stateGLOiron(III) chloride, without water, in a 12% iron solution statekg</t>
  </si>
  <si>
    <t>market for iron(III) chloride, without water, in a 12% iron solution state</t>
  </si>
  <si>
    <t>market for iron(III) sulfate, without water, in 12.5% iron solution stateGLOiron(III) sulfate, without water, in 12.5% iron solution statekg</t>
  </si>
  <si>
    <t>market for iron(III) sulfate, without water, in 12.5% iron solution state</t>
  </si>
  <si>
    <t>market for iron-nickel-chromium alloyGLOiron-nickel-chromium alloykg</t>
  </si>
  <si>
    <t>market for iron-nickel-chromium alloy</t>
  </si>
  <si>
    <t>market for irrigationBRirrigationm3</t>
  </si>
  <si>
    <t>market for irrigation</t>
  </si>
  <si>
    <t>market for irrigationCA-QCirrigationm3</t>
  </si>
  <si>
    <t>market for irrigationCHirrigationm3</t>
  </si>
  <si>
    <t>market for irrigationCNirrigationm3</t>
  </si>
  <si>
    <t>market for irrigationCOirrigationm3</t>
  </si>
  <si>
    <t>market for irrigationDEirrigationm3</t>
  </si>
  <si>
    <t>market for irrigationESirrigationm3</t>
  </si>
  <si>
    <t>market for irrigationFRirrigationm3</t>
  </si>
  <si>
    <t>market for irrigationINirrigationm3</t>
  </si>
  <si>
    <t>market for irrigationMAirrigationm3</t>
  </si>
  <si>
    <t>market for irrigationMYirrigationm3</t>
  </si>
  <si>
    <t>market for irrigationPEirrigationm3</t>
  </si>
  <si>
    <t>market for irrigationPHirrigationm3</t>
  </si>
  <si>
    <t>market for irrigationRoWirrigationm3</t>
  </si>
  <si>
    <t>market for irrigationTNirrigationm3</t>
  </si>
  <si>
    <t>market for irrigationUSirrigationm3</t>
  </si>
  <si>
    <t>market for irrigationZAirrigationm3</t>
  </si>
  <si>
    <t>market for isobutaneGLOisobutanekg</t>
  </si>
  <si>
    <t>market for isobutane</t>
  </si>
  <si>
    <t>isobutane</t>
  </si>
  <si>
    <t>market for isobutanolRoWisobutanolkg</t>
  </si>
  <si>
    <t>market for isobutanol</t>
  </si>
  <si>
    <t>market for isobutanolRERisobutanolkg</t>
  </si>
  <si>
    <t>market for isobutyl acetateGLOisobutyl acetatekg</t>
  </si>
  <si>
    <t>market for isobutyl acetate</t>
  </si>
  <si>
    <t>market for isohexaneGLOisohexanekg</t>
  </si>
  <si>
    <t>market for isohexane</t>
  </si>
  <si>
    <t>market for isophorondiisocyanteRoWisophorondiisocyantekg</t>
  </si>
  <si>
    <t>market for isophorondiisocyante</t>
  </si>
  <si>
    <t>market for isophorondiisocyanteRERisophorondiisocyantekg</t>
  </si>
  <si>
    <t>market for isophthalic acid based unsaturated polyester resinGLOisophthalic acid based unsaturated polyester resinkg</t>
  </si>
  <si>
    <t>market for isophthalic acid based unsaturated polyester resin</t>
  </si>
  <si>
    <t>market for isopropanolRoWisopropanolkg</t>
  </si>
  <si>
    <t>market for isopropanol</t>
  </si>
  <si>
    <t>market for isopropanolRERisopropanolkg</t>
  </si>
  <si>
    <t>market for isopropyl acetateRoWisopropyl acetatekg</t>
  </si>
  <si>
    <t>market for isopropyl acetate</t>
  </si>
  <si>
    <t>market for isopropyl acetateRERisopropyl acetatekg</t>
  </si>
  <si>
    <t>market for isopropylamineGLOisopropylaminekg</t>
  </si>
  <si>
    <t>market for isopropylamine</t>
  </si>
  <si>
    <t>market for isoproturonGLOisoproturonkg</t>
  </si>
  <si>
    <t>market for isoproturon</t>
  </si>
  <si>
    <t>market for jatropha seedGLOjatropha seedkg</t>
  </si>
  <si>
    <t>market for jatropha seed</t>
  </si>
  <si>
    <t>market for joist, engineered woodGLOjoist, engineered woodm</t>
  </si>
  <si>
    <t>market for joist, engineered wood</t>
  </si>
  <si>
    <t>market for jute plant, harvestedGLOjute plant, harvestedkg</t>
  </si>
  <si>
    <t>market for jute plant, harvested</t>
  </si>
  <si>
    <t>market for kaolinGLOkaolinkg</t>
  </si>
  <si>
    <t>market for kaolin</t>
  </si>
  <si>
    <t>market for kenaf plant, harvestedGLOkenaf plant, harvestedkg</t>
  </si>
  <si>
    <t>market for kenaf plant, harvested</t>
  </si>
  <si>
    <t>market for keroseneBRkerosenekg</t>
  </si>
  <si>
    <t>market for kerosene</t>
  </si>
  <si>
    <t>market for keroseneCHkerosenekg</t>
  </si>
  <si>
    <t>market for keroseneCOkerosenekg</t>
  </si>
  <si>
    <t>market for keroseneEurope without Switzerlandkerosenekg</t>
  </si>
  <si>
    <t>market for keroseneRoWkerosenekg</t>
  </si>
  <si>
    <t>market for keroseneINkerosenekg</t>
  </si>
  <si>
    <t>market for kerosenePEkerosenekg</t>
  </si>
  <si>
    <t>market for keroseneZAkerosenekg</t>
  </si>
  <si>
    <t>market for keyboardGLOkeyboardunit</t>
  </si>
  <si>
    <t>market for keyboard</t>
  </si>
  <si>
    <t>market for kiwiGLOkiwikg</t>
  </si>
  <si>
    <t>market for kiwi</t>
  </si>
  <si>
    <t>market for kraft paperRoWkraft paperkg</t>
  </si>
  <si>
    <t>market for kraft paper</t>
  </si>
  <si>
    <t>market for kraft paperRERkraft paperkg</t>
  </si>
  <si>
    <t>market for krypton, gaseousGLOkrypton, gaseouskg</t>
  </si>
  <si>
    <t>market for krypton, gaseous</t>
  </si>
  <si>
    <t>market for lactic acidGLOlactic acidkg</t>
  </si>
  <si>
    <t>market for lactic acid</t>
  </si>
  <si>
    <t>market for laminated timber element, transversally prestressed, for outdoor useRoWlaminated timber element, transversally prestressed, for outdoor usem3</t>
  </si>
  <si>
    <t>market for laminated timber element, transversally prestressed, for outdoor use</t>
  </si>
  <si>
    <t>market for laminated timber element, transversally prestressed, for outdoor useRERlaminated timber element, transversally prestressed, for outdoor usem3</t>
  </si>
  <si>
    <t>market for laminating service, foil, with acrylic binderGLOlaminating service, foil, with acrylic binderm2</t>
  </si>
  <si>
    <t>market for laminating service, foil, with acrylic binder</t>
  </si>
  <si>
    <t>market for land tenure, arable land, measured as carbon net primary productivity, annual cropARland tenure, arable land, measured as carbon net primary productivity, annual cropkg</t>
  </si>
  <si>
    <t>market for land tenure, arable land, measured as carbon net primary productivity, annual crop</t>
  </si>
  <si>
    <t>market for land tenure, arable land, measured as carbon net primary productivity, annual cropAUland tenure, arable land, measured as carbon net primary productivity, annual cropkg</t>
  </si>
  <si>
    <t>market for land tenure, arable land, measured as carbon net primary productivity, annual cropBR-ACland tenure, arable land, measured as carbon net primary productivity, annual cropkg</t>
  </si>
  <si>
    <t>market for land tenure, arable land, measured as carbon net primary productivity, annual cropBR-ALland tenure, arable land, measured as carbon net primary productivity, annual cropkg</t>
  </si>
  <si>
    <t>market for land tenure, arable land, measured as carbon net primary productivity, annual cropBR-AMland tenure, arable land, measured as carbon net primary productivity, annual cropkg</t>
  </si>
  <si>
    <t>market for land tenure, arable land, measured as carbon net primary productivity, annual cropBR-APland tenure, arable land, measured as carbon net primary productivity, annual cropkg</t>
  </si>
  <si>
    <t>market for land tenure, arable land, measured as carbon net primary productivity, annual cropBR-BAland tenure, arable land, measured as carbon net primary productivity, annual cropkg</t>
  </si>
  <si>
    <t>market for land tenure, arable land, measured as carbon net primary productivity, annual cropBR-CEland tenure, arable land, measured as carbon net primary productivity, annual cropkg</t>
  </si>
  <si>
    <t>market for land tenure, arable land, measured as carbon net primary productivity, annual cropBR-DFland tenure, arable land, measured as carbon net primary productivity, annual cropkg</t>
  </si>
  <si>
    <t>market for land tenure, arable land, measured as carbon net primary productivity, annual cropBR-ESland tenure, arable land, measured as carbon net primary productivity, annual cropkg</t>
  </si>
  <si>
    <t>market for land tenure, arable land, measured as carbon net primary productivity, annual cropBR-GOland tenure, arable land, measured as carbon net primary productivity, annual cropkg</t>
  </si>
  <si>
    <t>market for land tenure, arable land, measured as carbon net primary productivity, annual cropBR-MAland tenure, arable land, measured as carbon net primary productivity, annual cropkg</t>
  </si>
  <si>
    <t>market for land tenure, arable land, measured as carbon net primary productivity, annual cropBR-MGland tenure, arable land, measured as carbon net primary productivity, annual cropkg</t>
  </si>
  <si>
    <t>market for land tenure, arable land, measured as carbon net primary productivity, annual cropBR-MSland tenure, arable land, measured as carbon net primary productivity, annual cropkg</t>
  </si>
  <si>
    <t>market for land tenure, arable land, measured as carbon net primary productivity, annual cropBR-MTland tenure, arable land, measured as carbon net primary productivity, annual cropkg</t>
  </si>
  <si>
    <t>market for land tenure, arable land, measured as carbon net primary productivity, annual cropBR-PAland tenure, arable land, measured as carbon net primary productivity, annual cropkg</t>
  </si>
  <si>
    <t>market for land tenure, arable land, measured as carbon net primary productivity, annual cropBR-PBland tenure, arable land, measured as carbon net primary productivity, annual cropkg</t>
  </si>
  <si>
    <t>market for land tenure, arable land, measured as carbon net primary productivity, annual cropBR-PIland tenure, arable land, measured as carbon net primary productivity, annual cropkg</t>
  </si>
  <si>
    <t>market for land tenure, arable land, measured as carbon net primary productivity, annual cropBR-PRland tenure, arable land, measured as carbon net primary productivity, annual cropkg</t>
  </si>
  <si>
    <t>market for land tenure, arable land, measured as carbon net primary productivity, annual cropBR-RJland tenure, arable land, measured as carbon net primary productivity, annual cropkg</t>
  </si>
  <si>
    <t>market for land tenure, arable land, measured as carbon net primary productivity, annual cropBR-RNland tenure, arable land, measured as carbon net primary productivity, annual cropkg</t>
  </si>
  <si>
    <t>market for land tenure, arable land, measured as carbon net primary productivity, annual cropBR-ROland tenure, arable land, measured as carbon net primary productivity, annual cropkg</t>
  </si>
  <si>
    <t>market for land tenure, arable land, measured as carbon net primary productivity, annual cropBR-RRland tenure, arable land, measured as carbon net primary productivity, annual cropkg</t>
  </si>
  <si>
    <t>market for land tenure, arable land, measured as carbon net primary productivity, annual cropBR-RSland tenure, arable land, measured as carbon net primary productivity, annual cropkg</t>
  </si>
  <si>
    <t>market for land tenure, arable land, measured as carbon net primary productivity, annual cropBR-SCland tenure, arable land, measured as carbon net primary productivity, annual cropkg</t>
  </si>
  <si>
    <t>market for land tenure, arable land, measured as carbon net primary productivity, annual cropBR-SEland tenure, arable land, measured as carbon net primary productivity, annual cropkg</t>
  </si>
  <si>
    <t>market for land tenure, arable land, measured as carbon net primary productivity, annual cropBR-SPland tenure, arable land, measured as carbon net primary productivity, annual cropkg</t>
  </si>
  <si>
    <t>market for land tenure, arable land, measured as carbon net primary productivity, annual cropBR-TOland tenure, arable land, measured as carbon net primary productivity, annual cropkg</t>
  </si>
  <si>
    <t>market for land tenure, arable land, measured as carbon net primary productivity, annual cropCAland tenure, arable land, measured as carbon net primary productivity, annual cropkg</t>
  </si>
  <si>
    <t>market for land tenure, arable land, measured as carbon net primary productivity, annual cropCHland tenure, arable land, measured as carbon net primary productivity, annual cropkg</t>
  </si>
  <si>
    <t>market for land tenure, arable land, measured as carbon net primary productivity, annual cropCNland tenure, arable land, measured as carbon net primary productivity, annual cropkg</t>
  </si>
  <si>
    <t>market for land tenure, arable land, measured as carbon net primary productivity, annual cropDEland tenure, arable land, measured as carbon net primary productivity, annual cropkg</t>
  </si>
  <si>
    <t>market for land tenure, arable land, measured as carbon net primary productivity, annual cropESland tenure, arable land, measured as carbon net primary productivity, annual cropkg</t>
  </si>
  <si>
    <t>market for land tenure, arable land, measured as carbon net primary productivity, annual cropFIland tenure, arable land, measured as carbon net primary productivity, annual cropkg</t>
  </si>
  <si>
    <t>market for land tenure, arable land, measured as carbon net primary productivity, annual cropFRland tenure, arable land, measured as carbon net primary productivity, annual cropkg</t>
  </si>
  <si>
    <t>market for land tenure, arable land, measured as carbon net primary productivity, annual cropHUland tenure, arable land, measured as carbon net primary productivity, annual cropkg</t>
  </si>
  <si>
    <t>market for land tenure, arable land, measured as carbon net primary productivity, annual cropILland tenure, arable land, measured as carbon net primary productivity, annual cropkg</t>
  </si>
  <si>
    <t>market for land tenure, arable land, measured as carbon net primary productivity, annual cropINland tenure, arable land, measured as carbon net primary productivity, annual cropkg</t>
  </si>
  <si>
    <t>market for land tenure, arable land, measured as carbon net primary productivity, annual cropITland tenure, arable land, measured as carbon net primary productivity, annual cropkg</t>
  </si>
  <si>
    <t>market for land tenure, arable land, measured as carbon net primary productivity, annual cropMXland tenure, arable land, measured as carbon net primary productivity, annual cropkg</t>
  </si>
  <si>
    <t>market for land tenure, arable land, measured as carbon net primary productivity, annual cropNLland tenure, arable land, measured as carbon net primary productivity, annual cropkg</t>
  </si>
  <si>
    <t>market for land tenure, arable land, measured as carbon net primary productivity, annual cropNZland tenure, arable land, measured as carbon net primary productivity, annual cropkg</t>
  </si>
  <si>
    <t>market for land tenure, arable land, measured as carbon net primary productivity, annual cropPEland tenure, arable land, measured as carbon net primary productivity, annual cropkg</t>
  </si>
  <si>
    <t>market for land tenure, arable land, measured as carbon net primary productivity, annual cropRUland tenure, arable land, measured as carbon net primary productivity, annual cropkg</t>
  </si>
  <si>
    <t>market for land tenure, arable land, measured as carbon net primary productivity, annual cropTHland tenure, arable land, measured as carbon net primary productivity, annual cropkg</t>
  </si>
  <si>
    <t>market for land tenure, arable land, measured as carbon net primary productivity, annual cropUAland tenure, arable land, measured as carbon net primary productivity, annual cropkg</t>
  </si>
  <si>
    <t>market for land tenure, arable land, measured as carbon net primary productivity, annual cropUSland tenure, arable land, measured as carbon net primary productivity, annual cropkg</t>
  </si>
  <si>
    <t>market for land tenure, arable land, measured as carbon net primary productivity, forest, intensiveBR-BAland tenure, arable land, measured as carbon net primary productivity, forest, intensivekg</t>
  </si>
  <si>
    <t>market for land tenure, arable land, measured as carbon net primary productivity, forest, intensive</t>
  </si>
  <si>
    <t>market for land tenure, arable land, measured as carbon net primary productivity, forest, intensiveBR-ESland tenure, arable land, measured as carbon net primary productivity, forest, intensivekg</t>
  </si>
  <si>
    <t>market for land tenure, arable land, measured as carbon net primary productivity, forest, intensiveBR-GOland tenure, arable land, measured as carbon net primary productivity, forest, intensivekg</t>
  </si>
  <si>
    <t>market for land tenure, arable land, measured as carbon net primary productivity, forest, intensiveBR-MAland tenure, arable land, measured as carbon net primary productivity, forest, intensivekg</t>
  </si>
  <si>
    <t>market for land tenure, arable land, measured as carbon net primary productivity, forest, intensiveBR-MSland tenure, arable land, measured as carbon net primary productivity, forest, intensivekg</t>
  </si>
  <si>
    <t>market for land tenure, arable land, measured as carbon net primary productivity, forest, intensiveBR-MTland tenure, arable land, measured as carbon net primary productivity, forest, intensivekg</t>
  </si>
  <si>
    <t>market for land tenure, arable land, measured as carbon net primary productivity, forest, intensiveBR-PAland tenure, arable land, measured as carbon net primary productivity, forest, intensivekg</t>
  </si>
  <si>
    <t>market for land tenure, arable land, measured as carbon net primary productivity, forest, intensiveBR-PIland tenure, arable land, measured as carbon net primary productivity, forest, intensivekg</t>
  </si>
  <si>
    <t>market for land tenure, arable land, measured as carbon net primary productivity, forest, intensiveBR-PRland tenure, arable land, measured as carbon net primary productivity, forest, intensivekg</t>
  </si>
  <si>
    <t>market for land tenure, arable land, measured as carbon net primary productivity, forest, intensiveBR-SCland tenure, arable land, measured as carbon net primary productivity, forest, intensivekg</t>
  </si>
  <si>
    <t>market for land tenure, arable land, measured as carbon net primary productivity, forest, intensiveBR-SPland tenure, arable land, measured as carbon net primary productivity, forest, intensivekg</t>
  </si>
  <si>
    <t>market for land tenure, arable land, measured as carbon net primary productivity, forest, intensiveBR-TOland tenure, arable land, measured as carbon net primary productivity, forest, intensivekg</t>
  </si>
  <si>
    <t>market for land tenure, arable land, measured as carbon net primary productivity, pasture, man madeBR-ACland tenure, arable land, measured as carbon net primary productivity, pasture, man madekg</t>
  </si>
  <si>
    <t>market for land tenure, arable land, measured as carbon net primary productivity, pasture, man made</t>
  </si>
  <si>
    <t>market for land tenure, arable land, measured as carbon net primary productivity, pasture, man madeBR-ALland tenure, arable land, measured as carbon net primary productivity, pasture, man madekg</t>
  </si>
  <si>
    <t>market for land tenure, arable land, measured as carbon net primary productivity, pasture, man madeBR-AMland tenure, arable land, measured as carbon net primary productivity, pasture, man madekg</t>
  </si>
  <si>
    <t>market for land tenure, arable land, measured as carbon net primary productivity, pasture, man madeBR-APland tenure, arable land, measured as carbon net primary productivity, pasture, man madekg</t>
  </si>
  <si>
    <t>market for land tenure, arable land, measured as carbon net primary productivity, pasture, man madeBR-BAland tenure, arable land, measured as carbon net primary productivity, pasture, man madekg</t>
  </si>
  <si>
    <t>market for land tenure, arable land, measured as carbon net primary productivity, pasture, man madeBR-CEland tenure, arable land, measured as carbon net primary productivity, pasture, man madekg</t>
  </si>
  <si>
    <t>market for land tenure, arable land, measured as carbon net primary productivity, pasture, man madeBR-ESland tenure, arable land, measured as carbon net primary productivity, pasture, man madekg</t>
  </si>
  <si>
    <t>market for land tenure, arable land, measured as carbon net primary productivity, pasture, man madeBR-MAland tenure, arable land, measured as carbon net primary productivity, pasture, man madekg</t>
  </si>
  <si>
    <t>market for land tenure, arable land, measured as carbon net primary productivity, pasture, man madeBR-MGland tenure, arable land, measured as carbon net primary productivity, pasture, man madekg</t>
  </si>
  <si>
    <t>market for land tenure, arable land, measured as carbon net primary productivity, pasture, man madeBR-MTland tenure, arable land, measured as carbon net primary productivity, pasture, man madekg</t>
  </si>
  <si>
    <t>market for land tenure, arable land, measured as carbon net primary productivity, pasture, man madeBR-PAland tenure, arable land, measured as carbon net primary productivity, pasture, man madekg</t>
  </si>
  <si>
    <t>market for land tenure, arable land, measured as carbon net primary productivity, pasture, man madeBR-PBland tenure, arable land, measured as carbon net primary productivity, pasture, man madekg</t>
  </si>
  <si>
    <t>market for land tenure, arable land, measured as carbon net primary productivity, pasture, man madeBR-PIland tenure, arable land, measured as carbon net primary productivity, pasture, man madekg</t>
  </si>
  <si>
    <t>market for land tenure, arable land, measured as carbon net primary productivity, pasture, man madeBR-RJland tenure, arable land, measured as carbon net primary productivity, pasture, man madekg</t>
  </si>
  <si>
    <t>market for land tenure, arable land, measured as carbon net primary productivity, pasture, man madeBR-ROland tenure, arable land, measured as carbon net primary productivity, pasture, man madekg</t>
  </si>
  <si>
    <t>market for land tenure, arable land, measured as carbon net primary productivity, pasture, man madeBR-RRland tenure, arable land, measured as carbon net primary productivity, pasture, man madekg</t>
  </si>
  <si>
    <t>market for land tenure, arable land, measured as carbon net primary productivity, pasture, man madeBR-SCland tenure, arable land, measured as carbon net primary productivity, pasture, man madekg</t>
  </si>
  <si>
    <t>market for land tenure, arable land, measured as carbon net primary productivity, pasture, man madeBR-SEland tenure, arable land, measured as carbon net primary productivity, pasture, man madekg</t>
  </si>
  <si>
    <t>market for land tenure, arable land, measured as carbon net primary productivity, pasture, man madeBR-TOland tenure, arable land, measured as carbon net primary productivity, pasture, man madekg</t>
  </si>
  <si>
    <t>market for land tenure, arable land, measured as carbon net primary productivity, perennial cropARland tenure, arable land, measured as carbon net primary productivity, perennial cropkg</t>
  </si>
  <si>
    <t>market for land tenure, arable land, measured as carbon net primary productivity, perennial crop</t>
  </si>
  <si>
    <t>market for land tenure, arable land, measured as carbon net primary productivity, perennial cropBEland tenure, arable land, measured as carbon net primary productivity, perennial cropkg</t>
  </si>
  <si>
    <t>market for land tenure, arable land, measured as carbon net primary productivity, perennial cropBR-ACland tenure, arable land, measured as carbon net primary productivity, perennial cropkg</t>
  </si>
  <si>
    <t>market for land tenure, arable land, measured as carbon net primary productivity, perennial cropBR-ALland tenure, arable land, measured as carbon net primary productivity, perennial cropkg</t>
  </si>
  <si>
    <t>market for land tenure, arable land, measured as carbon net primary productivity, perennial cropBR-AMland tenure, arable land, measured as carbon net primary productivity, perennial cropkg</t>
  </si>
  <si>
    <t>market for land tenure, arable land, measured as carbon net primary productivity, perennial cropBR-APland tenure, arable land, measured as carbon net primary productivity, perennial cropkg</t>
  </si>
  <si>
    <t>market for land tenure, arable land, measured as carbon net primary productivity, perennial cropBR-BAland tenure, arable land, measured as carbon net primary productivity, perennial cropkg</t>
  </si>
  <si>
    <t>market for land tenure, arable land, measured as carbon net primary productivity, perennial cropBR-CEland tenure, arable land, measured as carbon net primary productivity, perennial cropkg</t>
  </si>
  <si>
    <t>market for land tenure, arable land, measured as carbon net primary productivity, perennial cropBR-DFland tenure, arable land, measured as carbon net primary productivity, perennial cropkg</t>
  </si>
  <si>
    <t>market for land tenure, arable land, measured as carbon net primary productivity, perennial cropBR-ESland tenure, arable land, measured as carbon net primary productivity, perennial cropkg</t>
  </si>
  <si>
    <t>market for land tenure, arable land, measured as carbon net primary productivity, perennial cropBR-GOland tenure, arable land, measured as carbon net primary productivity, perennial cropkg</t>
  </si>
  <si>
    <t>market for land tenure, arable land, measured as carbon net primary productivity, perennial cropBR-MAland tenure, arable land, measured as carbon net primary productivity, perennial cropkg</t>
  </si>
  <si>
    <t>market for land tenure, arable land, measured as carbon net primary productivity, perennial cropBR-MGland tenure, arable land, measured as carbon net primary productivity, perennial cropkg</t>
  </si>
  <si>
    <t>market for land tenure, arable land, measured as carbon net primary productivity, perennial cropBR-MSland tenure, arable land, measured as carbon net primary productivity, perennial cropkg</t>
  </si>
  <si>
    <t>market for land tenure, arable land, measured as carbon net primary productivity, perennial cropBR-MTland tenure, arable land, measured as carbon net primary productivity, perennial cropkg</t>
  </si>
  <si>
    <t>market for land tenure, arable land, measured as carbon net primary productivity, perennial cropBR-PAland tenure, arable land, measured as carbon net primary productivity, perennial cropkg</t>
  </si>
  <si>
    <t>market for land tenure, arable land, measured as carbon net primary productivity, perennial cropBR-PBland tenure, arable land, measured as carbon net primary productivity, perennial cropkg</t>
  </si>
  <si>
    <t>market for land tenure, arable land, measured as carbon net primary productivity, perennial cropBR-PEland tenure, arable land, measured as carbon net primary productivity, perennial cropkg</t>
  </si>
  <si>
    <t>market for land tenure, arable land, measured as carbon net primary productivity, perennial cropBR-PIland tenure, arable land, measured as carbon net primary productivity, perennial cropkg</t>
  </si>
  <si>
    <t>market for land tenure, arable land, measured as carbon net primary productivity, perennial cropBR-PRland tenure, arable land, measured as carbon net primary productivity, perennial cropkg</t>
  </si>
  <si>
    <t>market for land tenure, arable land, measured as carbon net primary productivity, perennial cropBR-RJland tenure, arable land, measured as carbon net primary productivity, perennial cropkg</t>
  </si>
  <si>
    <t>market for land tenure, arable land, measured as carbon net primary productivity, perennial cropBR-RNland tenure, arable land, measured as carbon net primary productivity, perennial cropkg</t>
  </si>
  <si>
    <t>market for land tenure, arable land, measured as carbon net primary productivity, perennial cropBR-ROland tenure, arable land, measured as carbon net primary productivity, perennial cropkg</t>
  </si>
  <si>
    <t>market for land tenure, arable land, measured as carbon net primary productivity, perennial cropBR-RRland tenure, arable land, measured as carbon net primary productivity, perennial cropkg</t>
  </si>
  <si>
    <t>market for land tenure, arable land, measured as carbon net primary productivity, perennial cropBR-RSland tenure, arable land, measured as carbon net primary productivity, perennial cropkg</t>
  </si>
  <si>
    <t>market for land tenure, arable land, measured as carbon net primary productivity, perennial cropBR-SCland tenure, arable land, measured as carbon net primary productivity, perennial cropkg</t>
  </si>
  <si>
    <t>market for land tenure, arable land, measured as carbon net primary productivity, perennial cropBR-SEland tenure, arable land, measured as carbon net primary productivity, perennial cropkg</t>
  </si>
  <si>
    <t>market for land tenure, arable land, measured as carbon net primary productivity, perennial cropBR-SPland tenure, arable land, measured as carbon net primary productivity, perennial cropkg</t>
  </si>
  <si>
    <t>market for land tenure, arable land, measured as carbon net primary productivity, perennial cropBR-TOland tenure, arable land, measured as carbon net primary productivity, perennial cropkg</t>
  </si>
  <si>
    <t>market for land tenure, arable land, measured as carbon net primary productivity, perennial cropCIland tenure, arable land, measured as carbon net primary productivity, perennial cropkg</t>
  </si>
  <si>
    <t>market for land tenure, arable land, measured as carbon net primary productivity, perennial cropCLland tenure, arable land, measured as carbon net primary productivity, perennial cropkg</t>
  </si>
  <si>
    <t>market for land tenure, arable land, measured as carbon net primary productivity, perennial cropCNland tenure, arable land, measured as carbon net primary productivity, perennial cropkg</t>
  </si>
  <si>
    <t>market for land tenure, arable land, measured as carbon net primary productivity, perennial cropCOland tenure, arable land, measured as carbon net primary productivity, perennial cropkg</t>
  </si>
  <si>
    <t>market for land tenure, arable land, measured as carbon net primary productivity, perennial cropCRland tenure, arable land, measured as carbon net primary productivity, perennial cropkg</t>
  </si>
  <si>
    <t>market for land tenure, arable land, measured as carbon net primary productivity, perennial cropECland tenure, arable land, measured as carbon net primary productivity, perennial cropkg</t>
  </si>
  <si>
    <t>market for land tenure, arable land, measured as carbon net primary productivity, perennial cropESland tenure, arable land, measured as carbon net primary productivity, perennial cropkg</t>
  </si>
  <si>
    <t>market for land tenure, arable land, measured as carbon net primary productivity, perennial cropFRland tenure, arable land, measured as carbon net primary productivity, perennial cropkg</t>
  </si>
  <si>
    <t>market for land tenure, arable land, measured as carbon net primary productivity, perennial cropGHland tenure, arable land, measured as carbon net primary productivity, perennial cropkg</t>
  </si>
  <si>
    <t>market for land tenure, arable land, measured as carbon net primary productivity, perennial cropHNland tenure, arable land, measured as carbon net primary productivity, perennial cropkg</t>
  </si>
  <si>
    <t>market for land tenure, arable land, measured as carbon net primary productivity, perennial cropIDland tenure, arable land, measured as carbon net primary productivity, perennial cropkg</t>
  </si>
  <si>
    <t>market for land tenure, arable land, measured as carbon net primary productivity, perennial cropINland tenure, arable land, measured as carbon net primary productivity, perennial cropkg</t>
  </si>
  <si>
    <t>market for land tenure, arable land, measured as carbon net primary productivity, perennial cropITland tenure, arable land, measured as carbon net primary productivity, perennial cropkg</t>
  </si>
  <si>
    <t>market for land tenure, arable land, measured as carbon net primary productivity, perennial cropKEland tenure, arable land, measured as carbon net primary productivity, perennial cropkg</t>
  </si>
  <si>
    <t>market for land tenure, arable land, measured as carbon net primary productivity, perennial cropLKland tenure, arable land, measured as carbon net primary productivity, perennial cropkg</t>
  </si>
  <si>
    <t>market for land tenure, arable land, measured as carbon net primary productivity, perennial cropMGland tenure, arable land, measured as carbon net primary productivity, perennial cropkg</t>
  </si>
  <si>
    <t>market for land tenure, arable land, measured as carbon net primary productivity, perennial cropMXland tenure, arable land, measured as carbon net primary productivity, perennial cropkg</t>
  </si>
  <si>
    <t>market for land tenure, arable land, measured as carbon net primary productivity, perennial cropMYland tenure, arable land, measured as carbon net primary productivity, perennial cropkg</t>
  </si>
  <si>
    <t>market for land tenure, arable land, measured as carbon net primary productivity, perennial cropPEland tenure, arable land, measured as carbon net primary productivity, perennial cropkg</t>
  </si>
  <si>
    <t>market for land tenure, arable land, measured as carbon net primary productivity, perennial cropPHland tenure, arable land, measured as carbon net primary productivity, perennial cropkg</t>
  </si>
  <si>
    <t>market for land tenure, arable land, measured as carbon net primary productivity, perennial cropTRland tenure, arable land, measured as carbon net primary productivity, perennial cropkg</t>
  </si>
  <si>
    <t>market for land tenure, arable land, measured as carbon net primary productivity, perennial cropUSland tenure, arable land, measured as carbon net primary productivity, perennial cropkg</t>
  </si>
  <si>
    <t>market for land tenure, arable land, measured as carbon net primary productivity, perennial cropVNland tenure, arable land, measured as carbon net primary productivity, perennial cropkg</t>
  </si>
  <si>
    <t>market for land tenure, arable land, measured as carbon net primary productivity, perennial cropZAland tenure, arable land, measured as carbon net primary productivity, perennial cropkg</t>
  </si>
  <si>
    <t>market for land use change, annual cropARland use change, annual cropha</t>
  </si>
  <si>
    <t>market for land use change, annual crop</t>
  </si>
  <si>
    <t>market for land use change, annual cropAUland use change, annual cropha</t>
  </si>
  <si>
    <t>market for land use change, annual cropBR-ACland use change, annual cropha</t>
  </si>
  <si>
    <t>market for land use change, annual cropBR-ALland use change, annual cropha</t>
  </si>
  <si>
    <t>market for land use change, annual cropBR-AMland use change, annual cropha</t>
  </si>
  <si>
    <t>market for land use change, annual cropBR-APland use change, annual cropha</t>
  </si>
  <si>
    <t>market for land use change, annual cropBR-BAland use change, annual cropha</t>
  </si>
  <si>
    <t>market for land use change, annual cropBR-CEland use change, annual cropha</t>
  </si>
  <si>
    <t>market for land use change, annual cropBR-DFland use change, annual cropha</t>
  </si>
  <si>
    <t>market for land use change, annual cropBR-ESland use change, annual cropha</t>
  </si>
  <si>
    <t>market for land use change, annual cropBR-GOland use change, annual cropha</t>
  </si>
  <si>
    <t>market for land use change, annual cropBR-MAland use change, annual cropha</t>
  </si>
  <si>
    <t>market for land use change, annual cropBR-MGland use change, annual cropha</t>
  </si>
  <si>
    <t>market for land use change, annual cropBR-MSland use change, annual cropha</t>
  </si>
  <si>
    <t>market for land use change, annual cropBR-MTland use change, annual cropha</t>
  </si>
  <si>
    <t>market for land use change, annual cropBR-PAland use change, annual cropha</t>
  </si>
  <si>
    <t>market for land use change, annual cropBR-PBland use change, annual cropha</t>
  </si>
  <si>
    <t>market for land use change, annual cropBR-PIland use change, annual cropha</t>
  </si>
  <si>
    <t>market for land use change, annual cropBR-PRland use change, annual cropha</t>
  </si>
  <si>
    <t>market for land use change, annual cropBR-RJland use change, annual cropha</t>
  </si>
  <si>
    <t>market for land use change, annual cropBR-RNland use change, annual cropha</t>
  </si>
  <si>
    <t>market for land use change, annual cropBR-ROland use change, annual cropha</t>
  </si>
  <si>
    <t>market for land use change, annual cropBR-RRland use change, annual cropha</t>
  </si>
  <si>
    <t>market for land use change, annual cropBR-RSland use change, annual cropha</t>
  </si>
  <si>
    <t>market for land use change, annual cropBR-SCland use change, annual cropha</t>
  </si>
  <si>
    <t>market for land use change, annual cropBR-SEland use change, annual cropha</t>
  </si>
  <si>
    <t>market for land use change, annual cropBR-SPland use change, annual cropha</t>
  </si>
  <si>
    <t>market for land use change, annual cropBR-TOland use change, annual cropha</t>
  </si>
  <si>
    <t>market for land use change, annual cropCAland use change, annual cropha</t>
  </si>
  <si>
    <t>market for land use change, annual cropCHland use change, annual cropha</t>
  </si>
  <si>
    <t>market for land use change, annual cropCNland use change, annual cropha</t>
  </si>
  <si>
    <t>market for land use change, annual cropDEland use change, annual cropha</t>
  </si>
  <si>
    <t>market for land use change, annual cropESland use change, annual cropha</t>
  </si>
  <si>
    <t>market for land use change, annual cropFIland use change, annual cropha</t>
  </si>
  <si>
    <t>market for land use change, annual cropFRland use change, annual cropha</t>
  </si>
  <si>
    <t>market for land use change, annual cropHUland use change, annual cropha</t>
  </si>
  <si>
    <t>market for land use change, annual cropILland use change, annual cropha</t>
  </si>
  <si>
    <t>market for land use change, annual cropINland use change, annual cropha</t>
  </si>
  <si>
    <t>market for land use change, annual cropITland use change, annual cropha</t>
  </si>
  <si>
    <t>market for land use change, annual cropMXland use change, annual cropha</t>
  </si>
  <si>
    <t>market for land use change, annual cropNLland use change, annual cropha</t>
  </si>
  <si>
    <t>market for land use change, annual cropNZland use change, annual cropha</t>
  </si>
  <si>
    <t>market for land use change, annual cropPEland use change, annual cropha</t>
  </si>
  <si>
    <t>market for land use change, annual cropRUland use change, annual cropha</t>
  </si>
  <si>
    <t>market for land use change, annual cropTHland use change, annual cropha</t>
  </si>
  <si>
    <t>market for land use change, annual cropUAland use change, annual cropha</t>
  </si>
  <si>
    <t>market for land use change, annual cropUSland use change, annual cropha</t>
  </si>
  <si>
    <t>market for land use change, forest, intensiveBR-BAland use change, forest, intensiveha</t>
  </si>
  <si>
    <t>market for land use change, forest, intensive</t>
  </si>
  <si>
    <t>market for land use change, forest, intensiveBR-ESland use change, forest, intensiveha</t>
  </si>
  <si>
    <t>market for land use change, forest, intensiveBR-GOland use change, forest, intensiveha</t>
  </si>
  <si>
    <t>market for land use change, forest, intensiveBR-MAland use change, forest, intensiveha</t>
  </si>
  <si>
    <t>market for land use change, forest, intensiveBR-MSland use change, forest, intensiveha</t>
  </si>
  <si>
    <t>market for land use change, forest, intensiveBR-MTland use change, forest, intensiveha</t>
  </si>
  <si>
    <t>market for land use change, forest, intensiveBR-PAland use change, forest, intensiveha</t>
  </si>
  <si>
    <t>market for land use change, forest, intensiveBR-PIland use change, forest, intensiveha</t>
  </si>
  <si>
    <t>market for land use change, forest, intensiveBR-PRland use change, forest, intensiveha</t>
  </si>
  <si>
    <t>market for land use change, forest, intensiveBR-SCland use change, forest, intensiveha</t>
  </si>
  <si>
    <t>market for land use change, forest, intensiveBR-SPland use change, forest, intensiveha</t>
  </si>
  <si>
    <t>market for land use change, forest, intensiveBR-TOland use change, forest, intensiveha</t>
  </si>
  <si>
    <t>market for land use change, paddy riceCNland use change, paddy riceha</t>
  </si>
  <si>
    <t>market for land use change, paddy rice</t>
  </si>
  <si>
    <t>market for land use change, paddy riceINland use change, paddy riceha</t>
  </si>
  <si>
    <t>market for land use change, pasture, man madeBR-ACland use change, pasture, man madeha</t>
  </si>
  <si>
    <t>market for land use change, pasture, man made</t>
  </si>
  <si>
    <t>market for land use change, pasture, man madeBR-ALland use change, pasture, man madeha</t>
  </si>
  <si>
    <t>market for land use change, pasture, man madeBR-AMland use change, pasture, man madeha</t>
  </si>
  <si>
    <t>market for land use change, pasture, man madeBR-APland use change, pasture, man madeha</t>
  </si>
  <si>
    <t>market for land use change, pasture, man madeBR-BAland use change, pasture, man madeha</t>
  </si>
  <si>
    <t>market for land use change, pasture, man madeBR-CEland use change, pasture, man madeha</t>
  </si>
  <si>
    <t>market for land use change, pasture, man madeBR-ESland use change, pasture, man madeha</t>
  </si>
  <si>
    <t>market for land use change, pasture, man madeBR-MAland use change, pasture, man madeha</t>
  </si>
  <si>
    <t>market for land use change, pasture, man madeBR-MGland use change, pasture, man madeha</t>
  </si>
  <si>
    <t>market for land use change, pasture, man madeBR-MTland use change, pasture, man madeha</t>
  </si>
  <si>
    <t>market for land use change, pasture, man madeBR-PAland use change, pasture, man madeha</t>
  </si>
  <si>
    <t>market for land use change, pasture, man madeBR-PBland use change, pasture, man madeha</t>
  </si>
  <si>
    <t>market for land use change, pasture, man madeBR-PIland use change, pasture, man madeha</t>
  </si>
  <si>
    <t>market for land use change, pasture, man madeBR-RJland use change, pasture, man madeha</t>
  </si>
  <si>
    <t>market for land use change, pasture, man madeBR-ROland use change, pasture, man madeha</t>
  </si>
  <si>
    <t>market for land use change, pasture, man madeBR-RRland use change, pasture, man madeha</t>
  </si>
  <si>
    <t>market for land use change, pasture, man madeBR-SCland use change, pasture, man madeha</t>
  </si>
  <si>
    <t>market for land use change, pasture, man madeBR-SEland use change, pasture, man madeha</t>
  </si>
  <si>
    <t>market for land use change, pasture, man madeBR-TOland use change, pasture, man madeha</t>
  </si>
  <si>
    <t>market for land use change, perennial cropARland use change, perennial cropha</t>
  </si>
  <si>
    <t>market for land use change, perennial crop</t>
  </si>
  <si>
    <t>market for land use change, perennial cropBEland use change, perennial cropha</t>
  </si>
  <si>
    <t>market for land use change, perennial cropBR-ACland use change, perennial cropha</t>
  </si>
  <si>
    <t>market for land use change, perennial cropBR-ALland use change, perennial cropha</t>
  </si>
  <si>
    <t>market for land use change, perennial cropBR-AMland use change, perennial cropha</t>
  </si>
  <si>
    <t>market for land use change, perennial cropBR-APland use change, perennial cropha</t>
  </si>
  <si>
    <t>market for land use change, perennial cropBR-BAland use change, perennial cropha</t>
  </si>
  <si>
    <t>market for land use change, perennial cropBR-CEland use change, perennial cropha</t>
  </si>
  <si>
    <t>market for land use change, perennial cropBR-DFland use change, perennial cropha</t>
  </si>
  <si>
    <t>market for land use change, perennial cropBR-ESland use change, perennial cropha</t>
  </si>
  <si>
    <t>market for land use change, perennial cropBR-GOland use change, perennial cropha</t>
  </si>
  <si>
    <t>market for land use change, perennial cropBR-MAland use change, perennial cropha</t>
  </si>
  <si>
    <t>market for land use change, perennial cropBR-MGland use change, perennial cropha</t>
  </si>
  <si>
    <t>market for land use change, perennial cropBR-MSland use change, perennial cropha</t>
  </si>
  <si>
    <t>market for land use change, perennial cropBR-MTland use change, perennial cropha</t>
  </si>
  <si>
    <t>market for land use change, perennial cropBR-PAland use change, perennial cropha</t>
  </si>
  <si>
    <t>market for land use change, perennial cropBR-PBland use change, perennial cropha</t>
  </si>
  <si>
    <t>market for land use change, perennial cropBR-PEland use change, perennial cropha</t>
  </si>
  <si>
    <t>market for land use change, perennial cropBR-PIland use change, perennial cropha</t>
  </si>
  <si>
    <t>market for land use change, perennial cropBR-PRland use change, perennial cropha</t>
  </si>
  <si>
    <t>market for land use change, perennial cropBR-RJland use change, perennial cropha</t>
  </si>
  <si>
    <t>market for land use change, perennial cropBR-RNland use change, perennial cropha</t>
  </si>
  <si>
    <t>market for land use change, perennial cropBR-ROland use change, perennial cropha</t>
  </si>
  <si>
    <t>market for land use change, perennial cropBR-RRland use change, perennial cropha</t>
  </si>
  <si>
    <t>market for land use change, perennial cropBR-RSland use change, perennial cropha</t>
  </si>
  <si>
    <t>market for land use change, perennial cropBR-SCland use change, perennial cropha</t>
  </si>
  <si>
    <t>market for land use change, perennial cropBR-SEland use change, perennial cropha</t>
  </si>
  <si>
    <t>market for land use change, perennial cropBR-SPland use change, perennial cropha</t>
  </si>
  <si>
    <t>market for land use change, perennial cropBR-TOland use change, perennial cropha</t>
  </si>
  <si>
    <t>market for land use change, perennial cropCIland use change, perennial cropha</t>
  </si>
  <si>
    <t>market for land use change, perennial cropCLland use change, perennial cropha</t>
  </si>
  <si>
    <t>market for land use change, perennial cropCNland use change, perennial cropha</t>
  </si>
  <si>
    <t>market for land use change, perennial cropCOland use change, perennial cropha</t>
  </si>
  <si>
    <t>market for land use change, perennial cropCRland use change, perennial cropha</t>
  </si>
  <si>
    <t>market for land use change, perennial cropECland use change, perennial cropha</t>
  </si>
  <si>
    <t>market for land use change, perennial cropESland use change, perennial cropha</t>
  </si>
  <si>
    <t>market for land use change, perennial cropFRland use change, perennial cropha</t>
  </si>
  <si>
    <t>market for land use change, perennial cropGHland use change, perennial cropha</t>
  </si>
  <si>
    <t>market for land use change, perennial cropHNland use change, perennial cropha</t>
  </si>
  <si>
    <t>market for land use change, perennial cropIDland use change, perennial cropha</t>
  </si>
  <si>
    <t>market for land use change, perennial cropINland use change, perennial cropha</t>
  </si>
  <si>
    <t>market for land use change, perennial cropITland use change, perennial cropha</t>
  </si>
  <si>
    <t>market for land use change, perennial cropKEland use change, perennial cropha</t>
  </si>
  <si>
    <t>market for land use change, perennial cropLKland use change, perennial cropha</t>
  </si>
  <si>
    <t>market for land use change, perennial cropMGland use change, perennial cropha</t>
  </si>
  <si>
    <t>market for land use change, perennial cropMXland use change, perennial cropha</t>
  </si>
  <si>
    <t>market for land use change, perennial cropMYland use change, perennial cropha</t>
  </si>
  <si>
    <t>market for land use change, perennial cropPEland use change, perennial cropha</t>
  </si>
  <si>
    <t>market for land use change, perennial cropPHland use change, perennial cropha</t>
  </si>
  <si>
    <t>market for land use change, perennial cropTRland use change, perennial cropha</t>
  </si>
  <si>
    <t>market for land use change, perennial cropUSland use change, perennial cropha</t>
  </si>
  <si>
    <t>market for land use change, perennial cropVNland use change, perennial cropha</t>
  </si>
  <si>
    <t>market for land use change, perennial cropZAland use change, perennial cropha</t>
  </si>
  <si>
    <t>market for landed anchovy by-catch, freshGLOlanded anchovy by-catch, freshkg</t>
  </si>
  <si>
    <t>market for landed anchovy by-catch, fresh</t>
  </si>
  <si>
    <t>market for landed anchovy, freshRoWlanded anchovy, freshkg</t>
  </si>
  <si>
    <t>market for landed anchovy, fresh</t>
  </si>
  <si>
    <t>market for landed anchovy, freshPElanded anchovy, freshkg</t>
  </si>
  <si>
    <t>market for landed hake, freshGLOlanded hake, freshkg</t>
  </si>
  <si>
    <t>market for landed hake, fresh</t>
  </si>
  <si>
    <t>market for landed tuna, frozen, EPOGLOlanded tuna, frozen, EPOkg</t>
  </si>
  <si>
    <t>market for landed tuna, frozen, EPO</t>
  </si>
  <si>
    <t>landed tuna, frozen, EPO</t>
  </si>
  <si>
    <t>market for lanthanum oxideGLOlanthanum oxidekg</t>
  </si>
  <si>
    <t>market for lanthanum oxide</t>
  </si>
  <si>
    <t>lanthanum oxide</t>
  </si>
  <si>
    <t>market for lanthanum-cerium oxideGLOlanthanum-cerium oxidekg</t>
  </si>
  <si>
    <t>market for lanthanum-cerium oxide</t>
  </si>
  <si>
    <t>lanthanum-cerium oxide</t>
  </si>
  <si>
    <t>market for laser machining, metal, with CO2-laser, 2000W powerGLOlaser machining, metal, with CO2-laser, 2000W powerhour</t>
  </si>
  <si>
    <t>market for laser machining, metal, with CO2-laser, 2000W power</t>
  </si>
  <si>
    <t>market for laser machining, metal, with CO2-laser, 2700W powerGLOlaser machining, metal, with CO2-laser, 2700W powerhour</t>
  </si>
  <si>
    <t>market for laser machining, metal, with CO2-laser, 2700W power</t>
  </si>
  <si>
    <t>market for laser machining, metal, with CO2-laser, 3200W powerGLOlaser machining, metal, with CO2-laser, 3200W powerhour</t>
  </si>
  <si>
    <t>market for laser machining, metal, with CO2-laser, 3200W power</t>
  </si>
  <si>
    <t>market for laser machining, metal, with CO2-laser, 4000W powerGLOlaser machining, metal, with CO2-laser, 4000W powerhour</t>
  </si>
  <si>
    <t>market for laser machining, metal, with CO2-laser, 4000W power</t>
  </si>
  <si>
    <t>market for laser machining, metal, with CO2-laser, 5000W powerGLOlaser machining, metal, with CO2-laser, 5000W powerhour</t>
  </si>
  <si>
    <t>market for laser machining, metal, with CO2-laser, 5000W power</t>
  </si>
  <si>
    <t>market for laser machining, metal, with CO2-laser, 6000W powerGLOlaser machining, metal, with CO2-laser, 6000W powerhour</t>
  </si>
  <si>
    <t>market for laser machining, metal, with CO2-laser, 6000W power</t>
  </si>
  <si>
    <t>market for laser machining, metal, with YAG-laser, 120W powerGLOlaser machining, metal, with YAG-laser, 120W powerhour</t>
  </si>
  <si>
    <t>market for laser machining, metal, with YAG-laser, 120W power</t>
  </si>
  <si>
    <t>market for laser machining, metal, with YAG-laser, 200W powerGLOlaser machining, metal, with YAG-laser, 200W powerhour</t>
  </si>
  <si>
    <t>market for laser machining, metal, with YAG-laser, 200W power</t>
  </si>
  <si>
    <t>market for laser machining, metal, with YAG-laser, 30W powerGLOlaser machining, metal, with YAG-laser, 30W powerhour</t>
  </si>
  <si>
    <t>market for laser machining, metal, with YAG-laser, 30W power</t>
  </si>
  <si>
    <t>market for laser machining, metal, with YAG-laser, 330W powerGLOlaser machining, metal, with YAG-laser, 330W powerhour</t>
  </si>
  <si>
    <t>market for laser machining, metal, with YAG-laser, 330W power</t>
  </si>
  <si>
    <t>market for laser machining, metal, with YAG-laser, 40W powerGLOlaser machining, metal, with YAG-laser, 40W powerhour</t>
  </si>
  <si>
    <t>market for laser machining, metal, with YAG-laser, 40W power</t>
  </si>
  <si>
    <t>market for laser machining, metal, with YAG-laser, 500W powerGLOlaser machining, metal, with YAG-laser, 500W powerhour</t>
  </si>
  <si>
    <t>market for laser machining, metal, with YAG-laser, 500W power</t>
  </si>
  <si>
    <t>market for laser machining, metal, with YAG-laser, 50W powerGLOlaser machining, metal, with YAG-laser, 50W powerhour</t>
  </si>
  <si>
    <t>market for laser machining, metal, with YAG-laser, 50W power</t>
  </si>
  <si>
    <t>market for laser machining, metal, with YAG-laser, 60W powerGLOlaser machining, metal, with YAG-laser, 60W powerhour</t>
  </si>
  <si>
    <t>market for laser machining, metal, with YAG-laser, 60W power</t>
  </si>
  <si>
    <t>market for laterite, mineralRoWlaterite, mineralkg</t>
  </si>
  <si>
    <t>market for laterite, mineral</t>
  </si>
  <si>
    <t>market for laterite, mineralINlaterite, mineralkg</t>
  </si>
  <si>
    <t>market for latexRoWlatexkg</t>
  </si>
  <si>
    <t>market for latex</t>
  </si>
  <si>
    <t>market for latexRERlatexkg</t>
  </si>
  <si>
    <t>market for lauric diethanolamideGLOlauric diethanolamidekg</t>
  </si>
  <si>
    <t>market for lauric diethanolamide</t>
  </si>
  <si>
    <t>market for layered sodium silicate, SKS-6, powderGLOlayered sodium silicate, SKS-6, powderkg</t>
  </si>
  <si>
    <t>market for layered sodium silicate, SKS-6, powder</t>
  </si>
  <si>
    <t>market for leach residue from copper productionGLOleach residue from copper productionkg</t>
  </si>
  <si>
    <t>market for leach residue from copper production</t>
  </si>
  <si>
    <t>leach residue from copper production</t>
  </si>
  <si>
    <t>market for leadGLOleadkg</t>
  </si>
  <si>
    <t>market for lead concentrateGLOlead concentratekg</t>
  </si>
  <si>
    <t>market for lead concentrate</t>
  </si>
  <si>
    <t>market for lead concentrate stockpilingGLOlead concentrate stockpilingkg</t>
  </si>
  <si>
    <t>market for lead concentrate stockpiling</t>
  </si>
  <si>
    <t>market for lead in car shredder residueCHlead in car shredder residuekg</t>
  </si>
  <si>
    <t>market for lead in car shredder residue</t>
  </si>
  <si>
    <t>lead in car shredder residue</t>
  </si>
  <si>
    <t>market for lead in car shredder residueRoWlead in car shredder residuekg</t>
  </si>
  <si>
    <t>market for lead smelter slagGLOlead smelter slagkg</t>
  </si>
  <si>
    <t>market for lead smelter slag</t>
  </si>
  <si>
    <t>lead smelter slag</t>
  </si>
  <si>
    <t>market for lean concreteCHlean concretem3</t>
  </si>
  <si>
    <t>market for lean concrete</t>
  </si>
  <si>
    <t>market for lean concreteRoWlean concretem3</t>
  </si>
  <si>
    <t>market for lemonGLOlemonkg</t>
  </si>
  <si>
    <t>market for lemon</t>
  </si>
  <si>
    <t>market for lentilGLOlentilkg</t>
  </si>
  <si>
    <t>market for lentil</t>
  </si>
  <si>
    <t>market for lentil seed, for sowingGLOlentil seed, for sowingkg</t>
  </si>
  <si>
    <t>market for lentil seed, for sowing</t>
  </si>
  <si>
    <t>market for lettuceGLOlettucekg</t>
  </si>
  <si>
    <t>market for lettuce</t>
  </si>
  <si>
    <t>market for light clay brickGLOlight clay brickkg</t>
  </si>
  <si>
    <t>market for light clay brick</t>
  </si>
  <si>
    <t>market for light commercial vehicleGLOlight commercial vehicleunit</t>
  </si>
  <si>
    <t>market for light commercial vehicle</t>
  </si>
  <si>
    <t>market for light emitting diodeGLOlight emitting diodekg</t>
  </si>
  <si>
    <t>market for light emitting diode</t>
  </si>
  <si>
    <t>market for light fuel oilBRlight fuel oilkg</t>
  </si>
  <si>
    <t>market for light fuel oil</t>
  </si>
  <si>
    <t>market for light fuel oilCHlight fuel oilkg</t>
  </si>
  <si>
    <t>market for light fuel oilCOlight fuel oilkg</t>
  </si>
  <si>
    <t>market for light fuel oilEurope without Switzerlandlight fuel oilkg</t>
  </si>
  <si>
    <t>market for light fuel oilRoWlight fuel oilkg</t>
  </si>
  <si>
    <t>market for light fuel oilINlight fuel oilkg</t>
  </si>
  <si>
    <t>market for light fuel oilPElight fuel oilkg</t>
  </si>
  <si>
    <t>market for light fuel oilZAlight fuel oilkg</t>
  </si>
  <si>
    <t>market for light mortarGLOlight mortarkg</t>
  </si>
  <si>
    <t>market for light mortar</t>
  </si>
  <si>
    <t>market for lightweight concrete block, expanded clayCHlightweight concrete block, expanded claykg</t>
  </si>
  <si>
    <t>market for lightweight concrete block, expanded clay</t>
  </si>
  <si>
    <t>market for lightweight concrete block, expanded clayRoWlightweight concrete block, expanded claykg</t>
  </si>
  <si>
    <t>market for lightweight concrete block, expanded perliteCHlightweight concrete block, expanded perlitekg</t>
  </si>
  <si>
    <t>market for lightweight concrete block, expanded perlite</t>
  </si>
  <si>
    <t>market for lightweight concrete block, expanded perliteRoWlightweight concrete block, expanded perlitekg</t>
  </si>
  <si>
    <t>market for lightweight concrete block, expanded vermiculiteCHlightweight concrete block, expanded vermiculitekg</t>
  </si>
  <si>
    <t>market for lightweight concrete block, expanded vermiculite</t>
  </si>
  <si>
    <t>market for lightweight concrete block, expanded vermiculiteRoWlightweight concrete block, expanded vermiculitekg</t>
  </si>
  <si>
    <t>market for lightweight concrete block, polystyreneCHlightweight concrete block, polystyrenekg</t>
  </si>
  <si>
    <t>market for lightweight concrete block, polystyrene</t>
  </si>
  <si>
    <t>market for lightweight concrete block, polystyreneRoWlightweight concrete block, polystyrenekg</t>
  </si>
  <si>
    <t>market for lightweight concrete block, pumiceDElightweight concrete block, pumicekg</t>
  </si>
  <si>
    <t>market for lightweight concrete block, pumice</t>
  </si>
  <si>
    <t>market for lightweight concrete block, pumiceRoWlightweight concrete block, pumicekg</t>
  </si>
  <si>
    <t>market for ligniteRoWlignitekg</t>
  </si>
  <si>
    <t>market for lignite</t>
  </si>
  <si>
    <t>market for ligniteINlignitekg</t>
  </si>
  <si>
    <t>market for ligniteRERlignitekg</t>
  </si>
  <si>
    <t>market for lignite ashCHlignite ashkg</t>
  </si>
  <si>
    <t>market for lignite ash</t>
  </si>
  <si>
    <t>lignite ash</t>
  </si>
  <si>
    <t>market for lignite ashRoWlignite ashkg</t>
  </si>
  <si>
    <t>market for lignite briquettesRoWlignite briquettesMJ</t>
  </si>
  <si>
    <t>market for lignite briquettes</t>
  </si>
  <si>
    <t>market for lignite briquettesRERlignite briquettesMJ</t>
  </si>
  <si>
    <t>market for lignite briquettes factoryGLOlignite briquettes factoryunit</t>
  </si>
  <si>
    <t>market for lignite briquettes factory</t>
  </si>
  <si>
    <t>market for lignite dust factoryGLOlignite dust factoryunit</t>
  </si>
  <si>
    <t>market for lignite dust factory</t>
  </si>
  <si>
    <t>market for lignite power plantGLOlignite power plantunit</t>
  </si>
  <si>
    <t>market for lignite power plant</t>
  </si>
  <si>
    <t>market for limeRoWlimekg</t>
  </si>
  <si>
    <t>market for lime</t>
  </si>
  <si>
    <t>market for limeRERlimekg</t>
  </si>
  <si>
    <t>market for lime mortarGLOlime mortarkg</t>
  </si>
  <si>
    <t>market for lime mortar</t>
  </si>
  <si>
    <t>market for lime, from liquid packaging board productionGLOlime, from liquid packaging board productionkg</t>
  </si>
  <si>
    <t>market for lime, from liquid packaging board production</t>
  </si>
  <si>
    <t>market for lime, hydrated, loose weightCHlime, hydrated, loose weightkg</t>
  </si>
  <si>
    <t>market for lime, hydrated, loose weight</t>
  </si>
  <si>
    <t>market for lime, hydrated, loose weightRoWlime, hydrated, loose weightkg</t>
  </si>
  <si>
    <t>market for lime, hydrated, packedRoWlime, hydrated, packedkg</t>
  </si>
  <si>
    <t>market for lime, hydrated, packed</t>
  </si>
  <si>
    <t>market for lime, hydrated, packedRERlime, hydrated, packedkg</t>
  </si>
  <si>
    <t>market for lime, hydraulicRoWlime, hydraulickg</t>
  </si>
  <si>
    <t>market for lime, hydraulic</t>
  </si>
  <si>
    <t>market for lime, hydraulicRERlime, hydraulickg</t>
  </si>
  <si>
    <t>market for lime, packedCHlime, packedkg</t>
  </si>
  <si>
    <t>market for lime, packed</t>
  </si>
  <si>
    <t>market for lime, packedEurope without Switzerlandlime, packedkg</t>
  </si>
  <si>
    <t>market for lime, packedRoWlime, packedkg</t>
  </si>
  <si>
    <t>market for limestone and gypsum application, by spreaderGLOlimestone and gypsum application, by spreaderha</t>
  </si>
  <si>
    <t>market for limestone and gypsum application, by spreader</t>
  </si>
  <si>
    <t>market for limestone quarry infrastructureGLOlimestone quarry infrastructureunit</t>
  </si>
  <si>
    <t>market for limestone quarry infrastructure</t>
  </si>
  <si>
    <t>market for limestone residueCHlimestone residuekg</t>
  </si>
  <si>
    <t>market for limestone residue</t>
  </si>
  <si>
    <t>market for limestone residueRoWlimestone residuekg</t>
  </si>
  <si>
    <t>market for limestone, crushed, for millCHlimestone, crushed, for millkg</t>
  </si>
  <si>
    <t>market for limestone, crushed, for mill</t>
  </si>
  <si>
    <t>market for limestone, crushed, for millRoWlimestone, crushed, for millkg</t>
  </si>
  <si>
    <t>market for limestone, crushed, for millINlimestone, crushed, for millkg</t>
  </si>
  <si>
    <t>market for limestone, crushed, washedCHlimestone, crushed, washedkg</t>
  </si>
  <si>
    <t>market for limestone, crushed, washed</t>
  </si>
  <si>
    <t>market for limestone, crushed, washedRoWlimestone, crushed, washedkg</t>
  </si>
  <si>
    <t>market for limestone, unprocessedCHlimestone, unprocessedkg</t>
  </si>
  <si>
    <t>market for limestone, unprocessed</t>
  </si>
  <si>
    <t>market for limestone, unprocessedRoWlimestone, unprocessedkg</t>
  </si>
  <si>
    <t>market for limestone, unprocessedINlimestone, unprocessedkg</t>
  </si>
  <si>
    <t>market for linseedGLOlinseedkg</t>
  </si>
  <si>
    <t>market for linseed</t>
  </si>
  <si>
    <t>market for linseed seed, at farmGLOlinseed seed, at farmkg</t>
  </si>
  <si>
    <t>market for linseed seed, at farm</t>
  </si>
  <si>
    <t>market for linseed seed, for sowingGLOlinseed seed, for sowingkg</t>
  </si>
  <si>
    <t>market for linseed seed, for sowing</t>
  </si>
  <si>
    <t>market for liquefied petroleum gasBRliquefied petroleum gaskg</t>
  </si>
  <si>
    <t>market for liquefied petroleum gas</t>
  </si>
  <si>
    <t>market for liquefied petroleum gasCHliquefied petroleum gaskg</t>
  </si>
  <si>
    <t>market for liquefied petroleum gasCOliquefied petroleum gaskg</t>
  </si>
  <si>
    <t>market for liquefied petroleum gasEurope without Switzerlandliquefied petroleum gaskg</t>
  </si>
  <si>
    <t>market for liquefied petroleum gasRoWliquefied petroleum gaskg</t>
  </si>
  <si>
    <t>market for liquefied petroleum gasINliquefied petroleum gaskg</t>
  </si>
  <si>
    <t>market for liquefied petroleum gasPEliquefied petroleum gaskg</t>
  </si>
  <si>
    <t>market for liquefied petroleum gasZAliquefied petroleum gaskg</t>
  </si>
  <si>
    <t>market for liquid crystal display, minor components, auxilliaries and assembly effortGLOliquid crystal display, minor components, auxilliaries and assembly effortkg</t>
  </si>
  <si>
    <t>market for liquid crystal display, minor components, auxilliaries and assembly effort</t>
  </si>
  <si>
    <t>market for liquid crystal display, unmountedGLOliquid crystal display, unmountedkg</t>
  </si>
  <si>
    <t>market for liquid crystal display, unmounted</t>
  </si>
  <si>
    <t>market for liquid crystal display, unmounted, mobile deviceGLOliquid crystal display, unmounted, mobile devicekg</t>
  </si>
  <si>
    <t>market for liquid crystal display, unmounted, mobile device</t>
  </si>
  <si>
    <t>market for liquid manure spreading, by vacuum tankerGLOliquid manure spreading, by vacuum tankerm3</t>
  </si>
  <si>
    <t>market for liquid manure spreading, by vacuum tanker</t>
  </si>
  <si>
    <t>market for liquid manure storage and processing facilityGLOliquid manure storage and processing facilitym3</t>
  </si>
  <si>
    <t>market for liquid manure storage and processing facility</t>
  </si>
  <si>
    <t>market for liquid manure tank trailerGLOliquid manure tank trailerkg</t>
  </si>
  <si>
    <t>market for liquid manure tank trailer</t>
  </si>
  <si>
    <t>market for liquid packaging boardRoWliquid packaging boardkg</t>
  </si>
  <si>
    <t>market for liquid packaging board</t>
  </si>
  <si>
    <t>market for liquid packaging boardRERliquid packaging boardkg</t>
  </si>
  <si>
    <t>market for liquid packaging board containerGLOliquid packaging board containerkg</t>
  </si>
  <si>
    <t>market for liquid packaging board container</t>
  </si>
  <si>
    <t>market for liquid storage tank, chemicals, organicsGLOliquid storage tank, chemicals, organicsunit</t>
  </si>
  <si>
    <t>market for liquid storage tank, chemicals, organics</t>
  </si>
  <si>
    <t>market for lithiumGLOlithiumkg</t>
  </si>
  <si>
    <t>market for lithium</t>
  </si>
  <si>
    <t>market for lithium brine, 6.7 % LiGLOlithium brine, 6.7 % Likg</t>
  </si>
  <si>
    <t>market for lithium brine, 6.7 % Li</t>
  </si>
  <si>
    <t>market for lithium carbonateGLOlithium carbonatekg</t>
  </si>
  <si>
    <t>market for lithium carbonate</t>
  </si>
  <si>
    <t>market for lithium chlorideGLOlithium chloridekg</t>
  </si>
  <si>
    <t>market for lithium chloride</t>
  </si>
  <si>
    <t>market for lithium fluorideGLOlithium fluoridekg</t>
  </si>
  <si>
    <t>market for lithium fluoride</t>
  </si>
  <si>
    <t>market for lithium hexafluorophosphateGLOlithium hexafluorophosphatekg</t>
  </si>
  <si>
    <t>market for lithium hexafluorophosphate</t>
  </si>
  <si>
    <t>market for lithium hydroxideGLOlithium hydroxidekg</t>
  </si>
  <si>
    <t>market for lithium hydroxide</t>
  </si>
  <si>
    <t>market for lithium iron phosphateCNlithium iron phosphatekg</t>
  </si>
  <si>
    <t>market for lithium iron phosphate</t>
  </si>
  <si>
    <t>market for lithium iron phosphateRoWlithium iron phosphatekg</t>
  </si>
  <si>
    <t>market for lithium manganese oxideGLOlithium manganese oxidekg</t>
  </si>
  <si>
    <t>market for lithium manganese oxide</t>
  </si>
  <si>
    <t>market for lithium sulfateGLOlithium sulfatekg</t>
  </si>
  <si>
    <t>market for lithium sulfate</t>
  </si>
  <si>
    <t>market for locomotiveGLOlocomotiveunit</t>
  </si>
  <si>
    <t>market for locomotive</t>
  </si>
  <si>
    <t>market for long liner maintenance, steelGLOlong liner maintenance, steelkg</t>
  </si>
  <si>
    <t>market for long liner maintenance, steel</t>
  </si>
  <si>
    <t>market for long liner, steelGLOlong liner, steelkg</t>
  </si>
  <si>
    <t>market for long liner, steel</t>
  </si>
  <si>
    <t>market for lorry with refrigeration machine, R134a as refrigerant, 16 metric tonGLOlorry with refrigeration machine, R134a as refrigerant, 16 metric tonunit</t>
  </si>
  <si>
    <t>market for lorry with refrigeration machine, R134a as refrigerant, 16 metric ton</t>
  </si>
  <si>
    <t>market for lorry with refrigeration machine, carbon dioxide, liquid as refrigerant, 16 metric tonGLOlorry with refrigeration machine, carbon dioxide, liquid as refrigerant, 16 metric tonunit</t>
  </si>
  <si>
    <t>market for lorry with refrigeration machine, carbon dioxide, liquid as refrigerant, 16 metric ton</t>
  </si>
  <si>
    <t>market for lorry, 16 metric tonRoWlorry, 16 metric tonunit</t>
  </si>
  <si>
    <t>market for lorry, 16 metric ton</t>
  </si>
  <si>
    <t>market for lorry, 16 metric tonRERlorry, 16 metric tonunit</t>
  </si>
  <si>
    <t>market for lorry, 28 metric tonRoWlorry, 28 metric tonunit</t>
  </si>
  <si>
    <t>market for lorry, 28 metric ton</t>
  </si>
  <si>
    <t>market for lorry, 28 metric tonRERlorry, 28 metric tonunit</t>
  </si>
  <si>
    <t>market for lorry, 40 metric tonRoWlorry, 40 metric tonunit</t>
  </si>
  <si>
    <t>market for lorry, 40 metric ton</t>
  </si>
  <si>
    <t>market for lorry, 40 metric tonRERlorry, 40 metric tonunit</t>
  </si>
  <si>
    <t>market for low level radioactive wasteGLOlow level radioactive wastem3</t>
  </si>
  <si>
    <t>market for low level radioactive waste</t>
  </si>
  <si>
    <t>low level radioactive waste</t>
  </si>
  <si>
    <t>market for low level radioactive waste for final repositoryGLOlow level radioactive waste for final repositorym3</t>
  </si>
  <si>
    <t>market for low level radioactive waste for final repository</t>
  </si>
  <si>
    <t>low level radioactive waste for final repository</t>
  </si>
  <si>
    <t>market for low voltage system, for Li-ion batteryGLOlow voltage system, for Li-ion batterykg</t>
  </si>
  <si>
    <t>market for low voltage system, for Li-ion battery</t>
  </si>
  <si>
    <t>market for lubricating oilRoWlubricating oilkg</t>
  </si>
  <si>
    <t>market for lubricating oil</t>
  </si>
  <si>
    <t>market for lubricating oilRERlubricating oilkg</t>
  </si>
  <si>
    <t>market for lutetium oxideGLOlutetium oxidekg</t>
  </si>
  <si>
    <t>market for lutetium oxide</t>
  </si>
  <si>
    <t>lutetium oxide</t>
  </si>
  <si>
    <t>market for machine operation, diesel, &lt; 18.64 kW, generatorsGLOmachine operation, diesel, &lt; 18.64 kW, generatorshour</t>
  </si>
  <si>
    <t>market for machine operation, diesel, &lt; 18.64 kW, generators</t>
  </si>
  <si>
    <t>market for machine operation, diesel, &lt; 18.64 kW, high load factorGLOmachine operation, diesel, &lt; 18.64 kW, high load factorhour</t>
  </si>
  <si>
    <t>market for machine operation, diesel, &lt; 18.64 kW, high load factor</t>
  </si>
  <si>
    <t>market for machine operation, diesel, &lt; 18.64 kW, low load factorGLOmachine operation, diesel, &lt; 18.64 kW, low load factorhour</t>
  </si>
  <si>
    <t>market for machine operation, diesel, &lt; 18.64 kW, low load factor</t>
  </si>
  <si>
    <t>market for machine operation, diesel, &lt; 18.64 kW, steady-stateGLOmachine operation, diesel, &lt; 18.64 kW, steady-statehour</t>
  </si>
  <si>
    <t>market for machine operation, diesel, &lt; 18.64 kW, steady-state</t>
  </si>
  <si>
    <t>market for machine operation, diesel, &lt; 18.64 kW, underground miningGLOmachine operation, diesel, &lt; 18.64 kW, underground mininghour</t>
  </si>
  <si>
    <t>market for machine operation, diesel, &lt; 18.64 kW, underground mining</t>
  </si>
  <si>
    <t>market for machine operation, diesel, &gt;= 18.64 kW and &lt; 74.57 kW, generatorsGLOmachine operation, diesel, &gt;= 18.64 kW and &lt; 74.57 kW, generatorshour</t>
  </si>
  <si>
    <t>market for machine operation, diesel, &gt;= 18.64 kW and &lt; 74.57 kW, generators</t>
  </si>
  <si>
    <t>market for machine operation, diesel, &gt;= 18.64 kW and &lt; 74.57 kW, high load factorGLOmachine operation, diesel, &gt;= 18.64 kW and &lt; 74.57 kW, high load factorhour</t>
  </si>
  <si>
    <t>market for machine operation, diesel, &gt;= 18.64 kW and &lt; 74.57 kW, high load factor</t>
  </si>
  <si>
    <t>market for machine operation, diesel, &gt;= 18.64 kW and &lt; 74.57 kW, low load factorGLOmachine operation, diesel, &gt;= 18.64 kW and &lt; 74.57 kW, low load factorhour</t>
  </si>
  <si>
    <t>market for machine operation, diesel, &gt;= 18.64 kW and &lt; 74.57 kW, low load factor</t>
  </si>
  <si>
    <t>market for machine operation, diesel, &gt;= 18.64 kW and &lt; 74.57 kW, steady-stateGLOmachine operation, diesel, &gt;= 18.64 kW and &lt; 74.57 kW, steady-statehour</t>
  </si>
  <si>
    <t>market for machine operation, diesel, &gt;= 18.64 kW and &lt; 74.57 kW, steady-state</t>
  </si>
  <si>
    <t>market for machine operation, diesel, &gt;= 18.64 kW and &lt; 74.57 kW, underground miningGLOmachine operation, diesel, &gt;= 18.64 kW and &lt; 74.57 kW, underground mininghour</t>
  </si>
  <si>
    <t>market for machine operation, diesel, &gt;= 18.64 kW and &lt; 74.57 kW, underground mining</t>
  </si>
  <si>
    <t>market for machine operation, diesel, &gt;= 74.57 kW, generatorsGLOmachine operation, diesel, &gt;= 74.57 kW, generatorshour</t>
  </si>
  <si>
    <t>market for machine operation, diesel, &gt;= 74.57 kW, generators</t>
  </si>
  <si>
    <t>market for machine operation, diesel, &gt;= 74.57 kW, high load factorGLOmachine operation, diesel, &gt;= 74.57 kW, high load factorhour</t>
  </si>
  <si>
    <t>market for machine operation, diesel, &gt;= 74.57 kW, high load factor</t>
  </si>
  <si>
    <t>market for machine operation, diesel, &gt;= 74.57 kW, low load factorGLOmachine operation, diesel, &gt;= 74.57 kW, low load factorhour</t>
  </si>
  <si>
    <t>market for machine operation, diesel, &gt;= 74.57 kW, low load factor</t>
  </si>
  <si>
    <t>market for machine operation, diesel, &gt;= 74.57 kW, steady-stateGLOmachine operation, diesel, &gt;= 74.57 kW, steady-statehour</t>
  </si>
  <si>
    <t>market for machine operation, diesel, &gt;= 74.57 kW, steady-state</t>
  </si>
  <si>
    <t>market for machine operation, diesel, &gt;= 74.57, underground miningGLOmachine operation, diesel, &gt;= 74.57, underground mininghour</t>
  </si>
  <si>
    <t>market for machine operation, diesel, &gt;= 74.57, underground mining</t>
  </si>
  <si>
    <t>market for machine, for treatment of waste electric and electronic equipmentGLOmachine, for treatment of waste electric and electronic equipmentunit</t>
  </si>
  <si>
    <t>market for machine, for treatment of waste electric and electronic equipment</t>
  </si>
  <si>
    <t>market for magnesiumGLOmagnesiumkg</t>
  </si>
  <si>
    <t>market for magnesium</t>
  </si>
  <si>
    <t>market for magnesium chloride, from hafnium sponge productionGLOmagnesium chloride, from hafnium sponge productionkg</t>
  </si>
  <si>
    <t>market for magnesium chloride, from hafnium sponge production</t>
  </si>
  <si>
    <t>market for magnesium chloride, from titanium sponge productionGLOmagnesium chloride, from titanium sponge productionkg</t>
  </si>
  <si>
    <t>market for magnesium chloride, from titanium sponge production</t>
  </si>
  <si>
    <t>market for magnesium chloride, from zirconium sponge productionGLOmagnesium chloride, from zirconium sponge productionkg</t>
  </si>
  <si>
    <t>market for magnesium chloride, from zirconium sponge production</t>
  </si>
  <si>
    <t>market for magnesium factoryGLOmagnesium factoryunit</t>
  </si>
  <si>
    <t>market for magnesium factory</t>
  </si>
  <si>
    <t>market for magnesium oxideGLOmagnesium oxidekg</t>
  </si>
  <si>
    <t>market for magnesium oxide</t>
  </si>
  <si>
    <t>market for magnesium sulfateGLOmagnesium sulfatekg</t>
  </si>
  <si>
    <t>market for magnesium sulfate</t>
  </si>
  <si>
    <t>market for magnesium, for reuse in hafnium sponge productionFRmagnesium, for reuse in hafnium sponge productionkg</t>
  </si>
  <si>
    <t>market for magnesium, for reuse in hafnium sponge production</t>
  </si>
  <si>
    <t>market for magnesium, for reuse in hafnium sponge productionRoWmagnesium, for reuse in hafnium sponge productionkg</t>
  </si>
  <si>
    <t>market for magnesium, for reuse in hafnium sponge productionUSmagnesium, for reuse in hafnium sponge productionkg</t>
  </si>
  <si>
    <t>market for magnesium, for reuse in titanium sponge productionCNmagnesium, for reuse in titanium sponge productionkg</t>
  </si>
  <si>
    <t>market for magnesium, for reuse in titanium sponge production</t>
  </si>
  <si>
    <t>market for magnesium, for reuse in titanium sponge productionRoWmagnesium, for reuse in titanium sponge productionkg</t>
  </si>
  <si>
    <t>market for magnesium, for reuse in titanium sponge productionJPmagnesium, for reuse in titanium sponge productionkg</t>
  </si>
  <si>
    <t>market for magnesium, for reuse in zirconium sponge productionFRmagnesium, for reuse in zirconium sponge productionkg</t>
  </si>
  <si>
    <t>market for magnesium, for reuse in zirconium sponge production</t>
  </si>
  <si>
    <t>market for magnesium, for reuse in zirconium sponge productionRoWmagnesium, for reuse in zirconium sponge productionkg</t>
  </si>
  <si>
    <t>market for magnesium, for reuse in zirconium sponge productionUSmagnesium, for reuse in zirconium sponge productionkg</t>
  </si>
  <si>
    <t>market for magnesium-alloy, AZ91GLOmagnesium-alloy, AZ91kg</t>
  </si>
  <si>
    <t>market for magnesium-alloy, AZ91</t>
  </si>
  <si>
    <t>market for magnesium-alloy, AZ91, diecastGLOmagnesium-alloy, AZ91, diecastkg</t>
  </si>
  <si>
    <t>market for magnesium-alloy, AZ91, diecast</t>
  </si>
  <si>
    <t>market for magnetiteGLOmagnetitekg</t>
  </si>
  <si>
    <t>market for magnetite</t>
  </si>
  <si>
    <t>market for maintenance, bargeGLOmaintenance, bargeunit</t>
  </si>
  <si>
    <t>market for maintenance, barge</t>
  </si>
  <si>
    <t>market for maintenance, bicycleGLOmaintenance, bicycleunit</t>
  </si>
  <si>
    <t>market for maintenance, bicycle</t>
  </si>
  <si>
    <t>market for maintenance, bulk carrier, for dry goodsGLOmaintenance, bulk carrier, for dry goodsunit</t>
  </si>
  <si>
    <t>market for maintenance, bulk carrier, for dry goods</t>
  </si>
  <si>
    <t>market for maintenance, busGLOmaintenance, busunit</t>
  </si>
  <si>
    <t>market for maintenance, bus</t>
  </si>
  <si>
    <t>market for maintenance, container shipGLOmaintenance, container shipunit</t>
  </si>
  <si>
    <t>market for maintenance, container ship</t>
  </si>
  <si>
    <t>market for maintenance, electric bicycleGLOmaintenance, electric bicycleunit</t>
  </si>
  <si>
    <t>market for maintenance, electric bicycle</t>
  </si>
  <si>
    <t>market for maintenance, electric scooter, without batteryGLOmaintenance, electric scooter, without batteryunit</t>
  </si>
  <si>
    <t>market for maintenance, electric scooter, without battery</t>
  </si>
  <si>
    <t>market for maintenance, ferryGLOmaintenance, ferryunit</t>
  </si>
  <si>
    <t>market for maintenance, ferry</t>
  </si>
  <si>
    <t>market for maintenance, goods wagonGLOmaintenance, goods wagonunit</t>
  </si>
  <si>
    <t>market for maintenance, goods wagon</t>
  </si>
  <si>
    <t>market for maintenance, heat and power co-generation unit, 160kW electricalGLOmaintenance, heat and power co-generation unit, 160kW electricalunit</t>
  </si>
  <si>
    <t>market for maintenance, heat and power co-generation unit, 160kW electrical</t>
  </si>
  <si>
    <t>market for maintenance, intermodal shipping container, 20-footGLOmaintenance, intermodal shipping container, 20-footunit</t>
  </si>
  <si>
    <t>market for maintenance, intermodal shipping container, 20-foot</t>
  </si>
  <si>
    <t>market for maintenance, intermodal shipping container, 40-footGLOmaintenance, intermodal shipping container, 40-footunit</t>
  </si>
  <si>
    <t>market for maintenance, intermodal shipping container, 40-foot</t>
  </si>
  <si>
    <t>market for maintenance, intermodal shipping container, 40-foot, high-cubeGLOmaintenance, intermodal shipping container, 40-foot, high-cubeunit</t>
  </si>
  <si>
    <t>market for maintenance, intermodal shipping container, 40-foot, high-cube</t>
  </si>
  <si>
    <t>market for maintenance, intermodal shipping container, 45-foot, high-cubeGLOmaintenance, intermodal shipping container, 45-foot, high-cubeunit</t>
  </si>
  <si>
    <t>market for maintenance, intermodal shipping container, 45-foot, high-cube</t>
  </si>
  <si>
    <t>market for maintenance, light commercial vehicleGLOmaintenance, light commercial vehicleunit</t>
  </si>
  <si>
    <t>market for maintenance, light commercial vehicle</t>
  </si>
  <si>
    <t>market for maintenance, locomotiveGLOmaintenance, locomotiveunit</t>
  </si>
  <si>
    <t>market for maintenance, locomotive</t>
  </si>
  <si>
    <t>market for maintenance, lorry 16 metric tonRoWmaintenance, lorry 16 metric tonunit</t>
  </si>
  <si>
    <t>market for maintenance, lorry 16 metric ton</t>
  </si>
  <si>
    <t>market for maintenance, lorry 16 metric tonRERmaintenance, lorry 16 metric tonunit</t>
  </si>
  <si>
    <t>market for maintenance, lorry 28 metric tonGLOmaintenance, lorry 28 metric tonunit</t>
  </si>
  <si>
    <t>market for maintenance, lorry 28 metric ton</t>
  </si>
  <si>
    <t>market for maintenance, lorry 40 metric tonGLOmaintenance, lorry 40 metric tonunit</t>
  </si>
  <si>
    <t>market for maintenance, lorry 40 metric ton</t>
  </si>
  <si>
    <t>market for maintenance, micro gas turbine, 100kW electricalGLOmaintenance, micro gas turbine, 100kW electricalunit</t>
  </si>
  <si>
    <t>market for maintenance, micro gas turbine, 100kW electrical</t>
  </si>
  <si>
    <t>market for maintenance, mini CHP plantGLOmaintenance, mini CHP plantunit</t>
  </si>
  <si>
    <t>market for maintenance, mini CHP plant</t>
  </si>
  <si>
    <t>market for maintenance, motor scooterGLOmaintenance, motor scooterunit</t>
  </si>
  <si>
    <t>market for maintenance, motor scooter</t>
  </si>
  <si>
    <t>market for maintenance, passenger car, electric, without batteryGLOmaintenance, passenger car, electric, without batteryunit</t>
  </si>
  <si>
    <t>market for maintenance, passenger car, electric, without battery</t>
  </si>
  <si>
    <t>market for maintenance, polymer electrolyte membrane fuel cell, 2kW electricalGLOmaintenance, polymer electrolyte membrane fuel cell, 2kW electricalunit</t>
  </si>
  <si>
    <t>market for maintenance, polymer electrolyte membrane fuel cell, 2kW electrical</t>
  </si>
  <si>
    <t>market for maintenance, reefer, intermodal shipping container, 40-foot, high-cubeGLOmaintenance, reefer, intermodal shipping container, 40-foot, high-cubeunit</t>
  </si>
  <si>
    <t>market for maintenance, reefer, intermodal shipping container, 40-foot, high-cube</t>
  </si>
  <si>
    <t>market for maintenance, refrigeration machineGLOmaintenance, refrigeration machineunit</t>
  </si>
  <si>
    <t>market for maintenance, refrigeration machine</t>
  </si>
  <si>
    <t>market for maintenance, solid oxide fuel cell, 125kW electrical, futureGLOmaintenance, solid oxide fuel cell, 125kW electrical, futureunit</t>
  </si>
  <si>
    <t>market for maintenance, solid oxide fuel cell, 125kW electrical, future</t>
  </si>
  <si>
    <t>market for maintenance, solid oxide fuel cell, with micro gas turbine, 180kW electrical, futureGLOmaintenance, solid oxide fuel cell, with micro gas turbine, 180kW electrical, futureunit</t>
  </si>
  <si>
    <t>market for maintenance, solid oxide fuel cell, with micro gas turbine, 180kW electrical, future</t>
  </si>
  <si>
    <t>market for maintenance, stirling heat and power co-generation unit, 3kW electrical, wood pellet, futureGLOmaintenance, stirling heat and power co-generation unit, 3kW electrical, wood pellet, futureunit</t>
  </si>
  <si>
    <t>market for maintenance, stirling heat and power co-generation unit, 3kW electrical, wood pellet, future</t>
  </si>
  <si>
    <t>market for maintenance, tanker for liquid goods other than petroleum and liquefied natural gasGLOmaintenance, tanker for liquid goods other than petroleum and liquefied natural gasunit</t>
  </si>
  <si>
    <t>market for maintenance, tanker for liquid goods other than petroleum and liquefied natural gas</t>
  </si>
  <si>
    <t>market for maintenance, tanker, for liquefied natural gasGLOmaintenance, tanker, for liquefied natural gasunit</t>
  </si>
  <si>
    <t>market for maintenance, tanker, for liquefied natural gas</t>
  </si>
  <si>
    <t>market for maintenance, tanker, for petroleumGLOmaintenance, tanker, for petroleumunit</t>
  </si>
  <si>
    <t>market for maintenance, tanker, for petroleum</t>
  </si>
  <si>
    <t>market for maintenance, train, passenger, high-speedGLOmaintenance, train, passenger, high-speedunit</t>
  </si>
  <si>
    <t>market for maintenance, train, passenger, high-speed</t>
  </si>
  <si>
    <t>market for maintenance, train, passenger, long distanceGLOmaintenance, train, passenger, long distanceunit</t>
  </si>
  <si>
    <t>market for maintenance, train, passenger, long distance</t>
  </si>
  <si>
    <t>market for maintenance, train, passenger, regionalGLOmaintenance, train, passenger, regionalunit</t>
  </si>
  <si>
    <t>market for maintenance, train, passenger, regional</t>
  </si>
  <si>
    <t>market for maintenance, tramGLOmaintenance, tramunit</t>
  </si>
  <si>
    <t>market for maintenance, tram</t>
  </si>
  <si>
    <t>market for maintenance, transmission network, electricity, high voltage direct current aerial lineGLOmaintenance, transmission network, electricity, high voltage direct current aerial linekm*year</t>
  </si>
  <si>
    <t>market for maintenance, transmission network, electricity, high voltage direct current aerial line</t>
  </si>
  <si>
    <t>market for maintenance, transmission network, electricity, high voltage direct current land cableGLOmaintenance, transmission network, electricity, high voltage direct current land cablekm*year</t>
  </si>
  <si>
    <t>market for maintenance, transmission network, electricity, high voltage direct current land cable</t>
  </si>
  <si>
    <t>market for maintenance, transmission network, electricity, high voltage direct current subsea cableGLOmaintenance, transmission network, electricity, high voltage direct current subsea cablekm*year</t>
  </si>
  <si>
    <t>market for maintenance, transmission network, electricity, high voltage direct current subsea cable</t>
  </si>
  <si>
    <t>market for maize chopRoWmaize chopkg</t>
  </si>
  <si>
    <t>market for maize chop</t>
  </si>
  <si>
    <t>market for maize chopZAmaize chopkg</t>
  </si>
  <si>
    <t>market for maize flourRoWmaize flourkg</t>
  </si>
  <si>
    <t>market for maize flour</t>
  </si>
  <si>
    <t>market for maize flourZAmaize flourkg</t>
  </si>
  <si>
    <t>market for maize grainBRmaize grainkg</t>
  </si>
  <si>
    <t>market for maize grain</t>
  </si>
  <si>
    <t>market for maize grainRoWmaize grainkg</t>
  </si>
  <si>
    <t>market for maize grainZAmaize grainkg</t>
  </si>
  <si>
    <t>market for maize grain, Swiss integrated productionGLOmaize grain, Swiss integrated productionkg</t>
  </si>
  <si>
    <t>market for maize grain, Swiss integrated production</t>
  </si>
  <si>
    <t>market for maize grain, feedRoWmaize grain, feedkg</t>
  </si>
  <si>
    <t>market for maize grain, feed</t>
  </si>
  <si>
    <t>market for maize grain, feedZAmaize grain, feedkg</t>
  </si>
  <si>
    <t>market for maize grain, feed, Swiss integrated productionCHmaize grain, feed, Swiss integrated productionkg</t>
  </si>
  <si>
    <t>market for maize grain, feed, Swiss integrated production</t>
  </si>
  <si>
    <t>market for maize grain, feed, organicGLOmaize grain, feed, organickg</t>
  </si>
  <si>
    <t>market for maize grain, feed, organic</t>
  </si>
  <si>
    <t>market for maize grain, organicGLOmaize grain, organickg</t>
  </si>
  <si>
    <t>market for maize grain, organic</t>
  </si>
  <si>
    <t>market for maize seed, Swiss integrated production, at farmCHmaize seed, Swiss integrated production, at farmkg</t>
  </si>
  <si>
    <t>market for maize seed, Swiss integrated production, at farm</t>
  </si>
  <si>
    <t>market for maize seed, Swiss integrated production, for sowingGLOmaize seed, Swiss integrated production, for sowingkg</t>
  </si>
  <si>
    <t>market for maize seed, Swiss integrated production, for sowing</t>
  </si>
  <si>
    <t>market for maize seed, at farmGLOmaize seed, at farmkg</t>
  </si>
  <si>
    <t>market for maize seed, at farm</t>
  </si>
  <si>
    <t>market for maize seed, for sowingGLOmaize seed, for sowingkg</t>
  </si>
  <si>
    <t>market for maize seed, for sowing</t>
  </si>
  <si>
    <t>market for maize seed, organic, at farmGLOmaize seed, organic, at farmkg</t>
  </si>
  <si>
    <t>market for maize seed, organic, at farm</t>
  </si>
  <si>
    <t>market for maize seed, organic, for sowingGLOmaize seed, organic, for sowingkg</t>
  </si>
  <si>
    <t>market for maize seed, organic, for sowing</t>
  </si>
  <si>
    <t>market for maize silageBRmaize silagekg</t>
  </si>
  <si>
    <t>market for maize silage</t>
  </si>
  <si>
    <t>market for maize silageRoWmaize silagekg</t>
  </si>
  <si>
    <t>market for maize silage, Swiss integrated productionCHmaize silage, Swiss integrated productionkg</t>
  </si>
  <si>
    <t>market for maize silage, Swiss integrated production</t>
  </si>
  <si>
    <t>market for maize silage, organicGLOmaize silage, organickg</t>
  </si>
  <si>
    <t>market for maize silage, organic</t>
  </si>
  <si>
    <t>market for maize starchGLOmaize starchkg</t>
  </si>
  <si>
    <t>market for maize starch</t>
  </si>
  <si>
    <t>market for maleic anhydrideGLOmaleic anhydridekg</t>
  </si>
  <si>
    <t>market for maleic anhydride</t>
  </si>
  <si>
    <t>market for maleic hydrazideGLOmaleic hydrazidekg</t>
  </si>
  <si>
    <t>market for maleic hydrazide</t>
  </si>
  <si>
    <t>market for maleic unsaturated polyester resinGLOmaleic unsaturated polyester resinkg</t>
  </si>
  <si>
    <t>market for maleic unsaturated polyester resin</t>
  </si>
  <si>
    <t>market for malusilGLOmalusilkg</t>
  </si>
  <si>
    <t>market for malusil</t>
  </si>
  <si>
    <t>market for mancozebGLOmancozebkg</t>
  </si>
  <si>
    <t>market for mancozeb</t>
  </si>
  <si>
    <t>market for mandarinRoWmandarinkg</t>
  </si>
  <si>
    <t>market for mandarin</t>
  </si>
  <si>
    <t>market for mandarinZAmandarinkg</t>
  </si>
  <si>
    <t>market for mandarin, fresh gradeGLOmandarin, fresh gradekg</t>
  </si>
  <si>
    <t>market for mandarin, fresh grade</t>
  </si>
  <si>
    <t>market for mandarin, processing gradeGLOmandarin, processing gradekg</t>
  </si>
  <si>
    <t>market for mandarin, processing grade</t>
  </si>
  <si>
    <t>market for manebGLOmanebkg</t>
  </si>
  <si>
    <t>market for maneb</t>
  </si>
  <si>
    <t>market for manganeseGLOmanganesekg</t>
  </si>
  <si>
    <t>market for manganese</t>
  </si>
  <si>
    <t>market for manganese concentrateGLOmanganese concentratekg</t>
  </si>
  <si>
    <t>market for manganese concentrate</t>
  </si>
  <si>
    <t>market for manganese dioxideGLOmanganese dioxidekg</t>
  </si>
  <si>
    <t>market for manganese dioxide</t>
  </si>
  <si>
    <t>market for manganese sulfateGLOmanganese sulfatekg</t>
  </si>
  <si>
    <t>market for manganese sulfate</t>
  </si>
  <si>
    <t>market for manganese(III) oxideGLOmanganese(III) oxidekg</t>
  </si>
  <si>
    <t>market for manganese(III) oxide</t>
  </si>
  <si>
    <t>market for mangoBRmangokg</t>
  </si>
  <si>
    <t>market for mango</t>
  </si>
  <si>
    <t>market for mangoRoWmangokg</t>
  </si>
  <si>
    <t>market for mango seedling, for plantingGLOmango seedling, for plantingunit</t>
  </si>
  <si>
    <t>market for mango seedling, for planting</t>
  </si>
  <si>
    <t>market for mango, conditionedGLOmango, conditionedkg</t>
  </si>
  <si>
    <t>market for mango, conditioned</t>
  </si>
  <si>
    <t>market for manual dismantling of electric scooterGLOmanual dismantling of electric scooterunit</t>
  </si>
  <si>
    <t>market for manual dismantling of electric scooter</t>
  </si>
  <si>
    <t>market for manual dismantling of used electric passenger carGLOmanual dismantling of used electric passenger carunit</t>
  </si>
  <si>
    <t>market for manual dismantling of used electric passenger car</t>
  </si>
  <si>
    <t>market for manual dismantling of used passenger car with internal combustion engineGLOmanual dismantling of used passenger car with internal combustion engineunit</t>
  </si>
  <si>
    <t>market for manual dismantling of used passenger car with internal combustion engine</t>
  </si>
  <si>
    <t>market for manual treatment facility, waste electric and electronic equipmentGLOmanual treatment facility, waste electric and electronic equipmentunit</t>
  </si>
  <si>
    <t>market for manual treatment facility, waste electric and electronic equipment</t>
  </si>
  <si>
    <t>market for manure, liquid, cattleGLOmanure, liquid, cattlekg</t>
  </si>
  <si>
    <t>market for manure, liquid, cattle</t>
  </si>
  <si>
    <t>market for manure, liquid, swineGLOmanure, liquid, swinekg</t>
  </si>
  <si>
    <t>market for manure, liquid, swine</t>
  </si>
  <si>
    <t>market for manure, solid, cattleGLOmanure, solid, cattlekg</t>
  </si>
  <si>
    <t>market for manure, solid, cattle</t>
  </si>
  <si>
    <t>market for marine electric motorGLOmarine electric motorunit</t>
  </si>
  <si>
    <t>market for marine electric motor</t>
  </si>
  <si>
    <t>market for marine engineGLOmarine engineunit</t>
  </si>
  <si>
    <t>market for marine engine</t>
  </si>
  <si>
    <t>market for marine fishGLOmarine fishkg</t>
  </si>
  <si>
    <t>market for marine fish</t>
  </si>
  <si>
    <t>market for mastic asphaltGLOmastic asphaltkg</t>
  </si>
  <si>
    <t>market for mastic asphalt</t>
  </si>
  <si>
    <t>mastic asphalt</t>
  </si>
  <si>
    <t>market for mattressGLOmattressunit</t>
  </si>
  <si>
    <t>market for mattress</t>
  </si>
  <si>
    <t>mattress</t>
  </si>
  <si>
    <t>market for meat and bone mealCHmeat and bone mealkg</t>
  </si>
  <si>
    <t>market for meat and bone meal</t>
  </si>
  <si>
    <t>meat and bone meal</t>
  </si>
  <si>
    <t>market for meat and bone mealRoWmeat and bone mealkg</t>
  </si>
  <si>
    <t>market for mechanical treatment facility, waste electric and electronic equipmentGLOmechanical treatment facility, waste electric and electronic equipmentunit</t>
  </si>
  <si>
    <t>market for mechanical treatment facility, waste electric and electronic equipment</t>
  </si>
  <si>
    <t>mechanical treatment facility, waste electric and electronic equipment</t>
  </si>
  <si>
    <t>market for mecopropGLOmecopropkg</t>
  </si>
  <si>
    <t>market for mecoprop</t>
  </si>
  <si>
    <t>mecoprop</t>
  </si>
  <si>
    <t>market for medium density fibreboardRoWmedium density fibreboardm3</t>
  </si>
  <si>
    <t>market for medium density fibreboard</t>
  </si>
  <si>
    <t>medium density fibreboard</t>
  </si>
  <si>
    <t>market for medium density fibreboardRERmedium density fibreboardm3</t>
  </si>
  <si>
    <t>market for melamineGLOmelaminekg</t>
  </si>
  <si>
    <t>market for melamine</t>
  </si>
  <si>
    <t>melamine</t>
  </si>
  <si>
    <t>market for melamine formaldehyde resinRoWmelamine formaldehyde resinkg</t>
  </si>
  <si>
    <t>market for melamine formaldehyde resin</t>
  </si>
  <si>
    <t>melamine formaldehyde resin</t>
  </si>
  <si>
    <t>market for melamine formaldehyde resinRERmelamine formaldehyde resinkg</t>
  </si>
  <si>
    <t>market for melamine urea formaldehyde adhesiveGLOmelamine urea formaldehyde adhesivekg</t>
  </si>
  <si>
    <t>market for melamine urea formaldehyde adhesive</t>
  </si>
  <si>
    <t>melamine urea formaldehyde adhesive</t>
  </si>
  <si>
    <t>market for melonGLOmelonkg</t>
  </si>
  <si>
    <t>market for melon</t>
  </si>
  <si>
    <t>melon</t>
  </si>
  <si>
    <t>market for mepiquat chlorideGLOmepiquat chloridekg</t>
  </si>
  <si>
    <t>market for mepiquat chloride</t>
  </si>
  <si>
    <t>mepiquat chloride</t>
  </si>
  <si>
    <t>market for mercerizing, textileGLOmercerizing, textilekg</t>
  </si>
  <si>
    <t>market for mercerizing, textile</t>
  </si>
  <si>
    <t>mercerizing, textile</t>
  </si>
  <si>
    <t>market for mercuryGLOmercurykg</t>
  </si>
  <si>
    <t>market for mercury</t>
  </si>
  <si>
    <t>mercury</t>
  </si>
  <si>
    <t>market for metal catalyst for catalytic converterGLOmetal catalyst for catalytic converterkg</t>
  </si>
  <si>
    <t>market for metal catalyst for catalytic converter</t>
  </si>
  <si>
    <t>metal catalyst for catalytic converter</t>
  </si>
  <si>
    <t>market for metal coating facilityGLOmetal coating facilityunit</t>
  </si>
  <si>
    <t>market for metal coating facility</t>
  </si>
  <si>
    <t>metal coating facility</t>
  </si>
  <si>
    <t>market for metal part of electronics scrap, in copper, anodeGLOmetal part of electronics scrap, in copper, anodekg</t>
  </si>
  <si>
    <t>market for metal part of electronics scrap, in copper, anode</t>
  </si>
  <si>
    <t>metal part of electronics scrap, in copper, anode</t>
  </si>
  <si>
    <t>market for metal working factoryGLOmetal working factoryunit</t>
  </si>
  <si>
    <t>market for metal working factory</t>
  </si>
  <si>
    <t>metal working factory</t>
  </si>
  <si>
    <t>market for metal working machine, unspecifiedRoWmetal working machine, unspecifiedkg</t>
  </si>
  <si>
    <t>market for metal working machine, unspecified</t>
  </si>
  <si>
    <t>metal working machine, unspecified</t>
  </si>
  <si>
    <t>market for metal working machine, unspecifiedRERmetal working machine, unspecifiedkg</t>
  </si>
  <si>
    <t>market for metal working, average for aluminium product manufacturingGLOmetal working, average for aluminium product manufacturingkg</t>
  </si>
  <si>
    <t>market for metal working, average for chromium steel product manufacturingGLOmetal working, average for chromium steel product manufacturingkg</t>
  </si>
  <si>
    <t>market for metal working, average for chromium steel product manufacturing</t>
  </si>
  <si>
    <t>metal working, average for chromium steel product manufacturing</t>
  </si>
  <si>
    <t>market for metal working, average for copper product manufacturingGLOmetal working, average for copper product manufacturingkg</t>
  </si>
  <si>
    <t>market for metal working, average for copper product manufacturing</t>
  </si>
  <si>
    <t>metal working, average for copper product manufacturing</t>
  </si>
  <si>
    <t>market for metal working, average for metal product manufacturingGLOmetal working, average for metal product manufacturingkg</t>
  </si>
  <si>
    <t>market for metal working, average for metal product manufacturing</t>
  </si>
  <si>
    <t>metal working, average for metal product manufacturing</t>
  </si>
  <si>
    <t>market for metal working, average for steel product manufacturingGLOmetal working, average for steel product manufacturingkg</t>
  </si>
  <si>
    <t>market for metal working, average for steel product manufacturing</t>
  </si>
  <si>
    <t>market for metaldehydeGLOmetaldehydekg</t>
  </si>
  <si>
    <t>market for metaldehyde</t>
  </si>
  <si>
    <t>metaldehyde</t>
  </si>
  <si>
    <t>market for metalliferous hydroxide sludgeGLOmetalliferous hydroxide sludgekg</t>
  </si>
  <si>
    <t>market for metalliferous hydroxide sludge</t>
  </si>
  <si>
    <t>metalliferous hydroxide sludge</t>
  </si>
  <si>
    <t>market for metallization paste, back sideRoWmetallization paste, back sidekg</t>
  </si>
  <si>
    <t>market for metallization paste, back side</t>
  </si>
  <si>
    <t>metallization paste, back side</t>
  </si>
  <si>
    <t>market for metallization paste, back sideRERmetallization paste, back sidekg</t>
  </si>
  <si>
    <t>market for metallization paste, back side, aluminiumRoWmetallization paste, back side, aluminiumkg</t>
  </si>
  <si>
    <t>market for metallization paste, back side, aluminium</t>
  </si>
  <si>
    <t>metallization paste, back side, aluminium</t>
  </si>
  <si>
    <t>market for metallization paste, back side, aluminiumRERmetallization paste, back side, aluminiumkg</t>
  </si>
  <si>
    <t>market for metallization paste, front sideRoWmetallization paste, front sidekg</t>
  </si>
  <si>
    <t>market for metallization paste, front side</t>
  </si>
  <si>
    <t>metallization paste, front side</t>
  </si>
  <si>
    <t>market for metallization paste, front sideRERmetallization paste, front sidekg</t>
  </si>
  <si>
    <t>market for metamitronGLOmetamitronkg</t>
  </si>
  <si>
    <t>market for metamitron</t>
  </si>
  <si>
    <t>metamitron</t>
  </si>
  <si>
    <t>market for metazachlorGLOmetazachlorkg</t>
  </si>
  <si>
    <t>market for metazachlor</t>
  </si>
  <si>
    <t>metazachlor</t>
  </si>
  <si>
    <t>market for methacrylic acidGLOmethacrylic acidkg</t>
  </si>
  <si>
    <t>market for methacrylic acid</t>
  </si>
  <si>
    <t>methacrylic acid</t>
  </si>
  <si>
    <t>market for methallylchlorideGLOmethallylchloridekg</t>
  </si>
  <si>
    <t>market for methallylchloride</t>
  </si>
  <si>
    <t>methallylchloride</t>
  </si>
  <si>
    <t>market for methane sulfonic acidGLOmethane sulfonic acidkg</t>
  </si>
  <si>
    <t>market for methane sulfonic acid</t>
  </si>
  <si>
    <t>methane sulfonic acid</t>
  </si>
  <si>
    <t>market for methanolGLOmethanolkg</t>
  </si>
  <si>
    <t>market for methanol</t>
  </si>
  <si>
    <t>methanol</t>
  </si>
  <si>
    <t>market for methanol factoryGLOmethanol factoryunit</t>
  </si>
  <si>
    <t>market for methanol factory</t>
  </si>
  <si>
    <t>methanol factory</t>
  </si>
  <si>
    <t>market for methanol, from biomassCHmethanol, from biomasskg</t>
  </si>
  <si>
    <t>market for methanol, from biomass</t>
  </si>
  <si>
    <t>methanol, from biomass</t>
  </si>
  <si>
    <t>market for methanol, from biomassRoWmethanol, from biomasskg</t>
  </si>
  <si>
    <t>market for methyl acetateGLOmethyl acetatekg</t>
  </si>
  <si>
    <t>market for methyl acetate</t>
  </si>
  <si>
    <t>methyl acetate</t>
  </si>
  <si>
    <t>market for methyl acrylateGLOmethyl acrylatekg</t>
  </si>
  <si>
    <t>market for methyl acrylate</t>
  </si>
  <si>
    <t>methyl acrylate</t>
  </si>
  <si>
    <t>market for methyl ethyl ketoneRoWmethyl ethyl ketonekg</t>
  </si>
  <si>
    <t>market for methyl ethyl ketone</t>
  </si>
  <si>
    <t>methyl ethyl ketone</t>
  </si>
  <si>
    <t>market for methyl ethyl ketoneRERmethyl ethyl ketonekg</t>
  </si>
  <si>
    <t>market for methyl formateGLOmethyl formatekg</t>
  </si>
  <si>
    <t>market for methyl formate</t>
  </si>
  <si>
    <t>methyl formate</t>
  </si>
  <si>
    <t>market for methyl iodideGLOmethyl iodidekg</t>
  </si>
  <si>
    <t>market for methyl iodide</t>
  </si>
  <si>
    <t>methyl iodide</t>
  </si>
  <si>
    <t>market for methyl methacrylateRoWmethyl methacrylatekg</t>
  </si>
  <si>
    <t>market for methyl methacrylate</t>
  </si>
  <si>
    <t>methyl methacrylate</t>
  </si>
  <si>
    <t>market for methyl methacrylateRERmethyl methacrylatekg</t>
  </si>
  <si>
    <t>market for methyl tert-butyl etherGLOmethyl tert-butyl etherkg</t>
  </si>
  <si>
    <t>market for methyl tert-butyl ether</t>
  </si>
  <si>
    <t>methyl tert-butyl ether</t>
  </si>
  <si>
    <t>market for methyl-3-methoxypropionateGLOmethyl-3-methoxypropionatekg</t>
  </si>
  <si>
    <t>market for methyl-3-methoxypropionate</t>
  </si>
  <si>
    <t>methyl-3-methoxypropionate</t>
  </si>
  <si>
    <t>market for methylamineRoWmethylaminekg</t>
  </si>
  <si>
    <t>market for methylamine</t>
  </si>
  <si>
    <t>methylamine</t>
  </si>
  <si>
    <t>market for methylamineRERmethylaminekg</t>
  </si>
  <si>
    <t>market for methylchlorideRoWmethylchloridekg</t>
  </si>
  <si>
    <t>market for methylchloride</t>
  </si>
  <si>
    <t>methylchloride</t>
  </si>
  <si>
    <t>market for methylchlorideRERmethylchloridekg</t>
  </si>
  <si>
    <t>market for methylcyclohexaneGLOmethylcyclohexanekg</t>
  </si>
  <si>
    <t>market for methylcyclohexane</t>
  </si>
  <si>
    <t>methylcyclohexane</t>
  </si>
  <si>
    <t>market for methylcyclopentaneGLOmethylcyclopentanekg</t>
  </si>
  <si>
    <t>market for methylcyclopentane</t>
  </si>
  <si>
    <t>methylcyclopentane</t>
  </si>
  <si>
    <t>market for methylene diphenyl diisocyanateRoWmethylene diphenyl diisocyanatekg</t>
  </si>
  <si>
    <t>market for methylene diphenyl diisocyanate</t>
  </si>
  <si>
    <t>methylene diphenyl diisocyanate</t>
  </si>
  <si>
    <t>market for methylene diphenyl diisocyanateRERmethylene diphenyl diisocyanatekg</t>
  </si>
  <si>
    <t>market for metolachlorGLOmetolachlorkg</t>
  </si>
  <si>
    <t>market for metolachlor</t>
  </si>
  <si>
    <t>metolachlor</t>
  </si>
  <si>
    <t>market for micro gas turbine, 100kW electricalGLOmicro gas turbine, 100kW electricalunit</t>
  </si>
  <si>
    <t>market for micro gas turbine, 100kW electrical</t>
  </si>
  <si>
    <t>micro gas turbine, 100kW electrical</t>
  </si>
  <si>
    <t>market for microwave ovenGLOmicrowave ovenunit</t>
  </si>
  <si>
    <t>market for microwave oven</t>
  </si>
  <si>
    <t>microwave oven</t>
  </si>
  <si>
    <t>market for milkingGLOmilkingkg</t>
  </si>
  <si>
    <t>market for milking</t>
  </si>
  <si>
    <t>milking</t>
  </si>
  <si>
    <t>market for milking parlourGLOmilking parlourunit</t>
  </si>
  <si>
    <t>market for milking parlour</t>
  </si>
  <si>
    <t>milking parlour</t>
  </si>
  <si>
    <t>market for mill scaleRoWmill scalekg</t>
  </si>
  <si>
    <t>market for mill scale</t>
  </si>
  <si>
    <t>mill scale</t>
  </si>
  <si>
    <t>market for mill scaleRERmill scalekg</t>
  </si>
  <si>
    <t>market for milletGLOmilletkg</t>
  </si>
  <si>
    <t>market for millet</t>
  </si>
  <si>
    <t>millet</t>
  </si>
  <si>
    <t>market for mine infrastructure, bauxiteGLOmine infrastructure, bauxiteunit</t>
  </si>
  <si>
    <t>market for mine infrastructure, bauxite</t>
  </si>
  <si>
    <t>mine infrastructure, bauxite</t>
  </si>
  <si>
    <t>market for mine infrastructure, goldGLOmine infrastructure, goldunit</t>
  </si>
  <si>
    <t>market for mine infrastructure, gold</t>
  </si>
  <si>
    <t>mine infrastructure, gold</t>
  </si>
  <si>
    <t>market for mine infrastructure, gold and silverGLOmine infrastructure, gold and silverunit</t>
  </si>
  <si>
    <t>market for mine infrastructure, gold and silver</t>
  </si>
  <si>
    <t>mine infrastructure, gold and silver</t>
  </si>
  <si>
    <t>market for mine infrastructure, gold-silver-zinc-lead-copperGLOmine infrastructure, gold-silver-zinc-lead-copperunit</t>
  </si>
  <si>
    <t>market for mine infrastructure, gold-silver-zinc-lead-copper</t>
  </si>
  <si>
    <t>mine infrastructure, gold-silver-zinc-lead-copper</t>
  </si>
  <si>
    <t>market for mine infrastructure, ironGLOmine infrastructure, ironunit</t>
  </si>
  <si>
    <t>market for mine infrastructure, iron</t>
  </si>
  <si>
    <t>mine infrastructure, iron</t>
  </si>
  <si>
    <t>market for mine infrastructure, open cast, hard coalGLOmine infrastructure, open cast, hard coalunit</t>
  </si>
  <si>
    <t>market for mine infrastructure, open cast, hard coal</t>
  </si>
  <si>
    <t>mine infrastructure, open cast, hard coal</t>
  </si>
  <si>
    <t>market for mine infrastructure, open cast, ilmenite from hard-rock oreGLOmine infrastructure, open cast, ilmenite from hard-rock oreunit</t>
  </si>
  <si>
    <t>market for mine infrastructure, open cast, ilmenite from hard-rock ore</t>
  </si>
  <si>
    <t>mine infrastructure, open cast, ilmenite from hard-rock ore</t>
  </si>
  <si>
    <t>market for mine infrastructure, open cast, ligniteGLOmine infrastructure, open cast, ligniteunit</t>
  </si>
  <si>
    <t>market for mine infrastructure, open cast, lignite</t>
  </si>
  <si>
    <t>mine infrastructure, open cast, lignite</t>
  </si>
  <si>
    <t>market for mine infrastructure, open cast, non-ferrous metalGLOmine infrastructure, open cast, non-ferrous metalunit</t>
  </si>
  <si>
    <t>market for mine infrastructure, open cast, non-ferrous metal</t>
  </si>
  <si>
    <t>mine infrastructure, open cast, non-ferrous metal</t>
  </si>
  <si>
    <t>market for mine infrastructure, open cast, peatGLOmine infrastructure, open cast, peatunit</t>
  </si>
  <si>
    <t>market for mine infrastructure, open cast, peat</t>
  </si>
  <si>
    <t>mine infrastructure, open cast, peat</t>
  </si>
  <si>
    <t>market for mine infrastructure, open cast, uraniumGLOmine infrastructure, open cast, uraniumunit</t>
  </si>
  <si>
    <t>market for mine infrastructure, open cast, uranium</t>
  </si>
  <si>
    <t>mine infrastructure, open cast, uranium</t>
  </si>
  <si>
    <t>market for mine infrastructure, phosphate rockGLOmine infrastructure, phosphate rockunit</t>
  </si>
  <si>
    <t>market for mine infrastructure, phosphate rock</t>
  </si>
  <si>
    <t>mine infrastructure, phosphate rock</t>
  </si>
  <si>
    <t>market for mine infrastructure, potash saltGLOmine infrastructure, potash saltunit</t>
  </si>
  <si>
    <t>market for mine infrastructure, potash salt</t>
  </si>
  <si>
    <t>mine infrastructure, potash salt</t>
  </si>
  <si>
    <t>market for mine infrastructure, steatiteGLOmine infrastructure, steatiteunit</t>
  </si>
  <si>
    <t>market for mine infrastructure, steatite</t>
  </si>
  <si>
    <t>mine infrastructure, steatite</t>
  </si>
  <si>
    <t>market for mine infrastructure, treatment of sulfidic tailing, off-site, high gold contentGLOmine infrastructure, treatment of sulfidic tailing, off-site, high gold contentunit</t>
  </si>
  <si>
    <t>market for mine infrastructure, treatment of sulfidic tailing, off-site, high gold content</t>
  </si>
  <si>
    <t>mine infrastructure, treatment of sulfidic tailing, off-site, high gold content</t>
  </si>
  <si>
    <t>market for mine infrastructure, underground, hard coalGLOmine infrastructure, underground, hard coalunit</t>
  </si>
  <si>
    <t>market for mine infrastructure, underground, hard coal</t>
  </si>
  <si>
    <t>mine infrastructure, underground, hard coal</t>
  </si>
  <si>
    <t>market for mine infrastructure, underground, non-ferrous metalGLOmine infrastructure, underground, non-ferrous metalunit</t>
  </si>
  <si>
    <t>market for mine infrastructure, underground, non-ferrous metal</t>
  </si>
  <si>
    <t>mine infrastructure, underground, non-ferrous metal</t>
  </si>
  <si>
    <t>market for mine infrastructure, underground, uraniumGLOmine infrastructure, underground, uraniumunit</t>
  </si>
  <si>
    <t>market for mine infrastructure, underground, uranium</t>
  </si>
  <si>
    <t>mine infrastructure, underground, uranium</t>
  </si>
  <si>
    <t>market for mine infrastructure, vermiculiteGLOmine infrastructure, vermiculiteunit</t>
  </si>
  <si>
    <t>market for mine infrastructure, vermiculite</t>
  </si>
  <si>
    <t>mine infrastructure, vermiculite</t>
  </si>
  <si>
    <t>market for mineral supplement, for beef cattleGLOmineral supplement, for beef cattlekg</t>
  </si>
  <si>
    <t>market for mineral supplement, for beef cattle</t>
  </si>
  <si>
    <t>mineral supplement, for beef cattle</t>
  </si>
  <si>
    <t>market for mini CHP plant, common components for heat+electricityGLOmini CHP plant, common components for heat+electricityunit</t>
  </si>
  <si>
    <t>market for mini CHP plant, common components for heat+electricity</t>
  </si>
  <si>
    <t>mini CHP plant, common components for heat+electricity</t>
  </si>
  <si>
    <t>market for mini CHP plant, components for electricity onlyGLOmini CHP plant, components for electricity onlyunit</t>
  </si>
  <si>
    <t>market for mini CHP plant, components for electricity only</t>
  </si>
  <si>
    <t>mini CHP plant, components for electricity only</t>
  </si>
  <si>
    <t>market for mini CHP plant, components for heat onlyGLOmini CHP plant, components for heat onlyunit</t>
  </si>
  <si>
    <t>market for mini CHP plant, components for heat only</t>
  </si>
  <si>
    <t>mini CHP plant, components for heat only</t>
  </si>
  <si>
    <t>market for mintGLOmintkg</t>
  </si>
  <si>
    <t>market for mint</t>
  </si>
  <si>
    <t>mint</t>
  </si>
  <si>
    <t>market for mint seedling, for plantingGLOmint seedling, for plantingunit</t>
  </si>
  <si>
    <t>market for mint seedling, for planting</t>
  </si>
  <si>
    <t>mint seedling, for planting</t>
  </si>
  <si>
    <t>market for miscanthus rhizome, for plantingGLOmiscanthus rhizome, for plantingunit</t>
  </si>
  <si>
    <t>market for miscanthus rhizome, for planting</t>
  </si>
  <si>
    <t>miscanthus rhizome, for planting</t>
  </si>
  <si>
    <t>market for miscanthus, choppedGLOmiscanthus, choppedkg</t>
  </si>
  <si>
    <t>market for miscanthus, chopped</t>
  </si>
  <si>
    <t>miscanthus, chopped</t>
  </si>
  <si>
    <t>market for mischmetalGLOmischmetalkg</t>
  </si>
  <si>
    <t>market for mischmetal</t>
  </si>
  <si>
    <t>market for mixed natural gas and biomethane, high pressureCHmixed natural gas and biomethane, high pressurem3</t>
  </si>
  <si>
    <t>market for mixed natural gas and biomethane, high pressure</t>
  </si>
  <si>
    <t>mixed natural gas and biomethane, high pressure</t>
  </si>
  <si>
    <t>market for mobile cable yarder, trailer-mountedGLOmobile cable yarder, trailer-mountedunit</t>
  </si>
  <si>
    <t>market for mobile cable yarder, trailer-mounted</t>
  </si>
  <si>
    <t>market for mobile cable yarder, truck-mounted, incl. processorGLOmobile cable yarder, truck-mounted, incl. processorunit</t>
  </si>
  <si>
    <t>market for mobile cable yarder, truck-mounted, incl. processor</t>
  </si>
  <si>
    <t>market for molasses, from sugar beetGLOmolasses, from sugar beetkg</t>
  </si>
  <si>
    <t>market for molasses, from sugar beet</t>
  </si>
  <si>
    <t>market for molybdeniteGLOmolybdenitekg</t>
  </si>
  <si>
    <t>market for molybdenite</t>
  </si>
  <si>
    <t>market for molybdenumGLOmolybdenumkg</t>
  </si>
  <si>
    <t>market for molybdenum</t>
  </si>
  <si>
    <t>molybdenum</t>
  </si>
  <si>
    <t>market for molybdenum trioxideGLOmolybdenum trioxidekg</t>
  </si>
  <si>
    <t>market for molybdenum trioxide</t>
  </si>
  <si>
    <t>molybdenum trioxide</t>
  </si>
  <si>
    <t>market for monoammonium phosphateCNmonoammonium phosphatekg</t>
  </si>
  <si>
    <t>market for monoammonium phosphate</t>
  </si>
  <si>
    <t>monoammonium phosphate</t>
  </si>
  <si>
    <t>market for monoammonium phosphateRoWmonoammonium phosphatekg</t>
  </si>
  <si>
    <t>market for monoammonium phosphateRERmonoammonium phosphatekg</t>
  </si>
  <si>
    <t>market for monoammonium phosphateRNAmonoammonium phosphatekg</t>
  </si>
  <si>
    <t>market for monochlorobenzeneRoWmonochlorobenzenekg</t>
  </si>
  <si>
    <t>market for monochlorobenzene</t>
  </si>
  <si>
    <t>market for monochlorobenzeneRERmonochlorobenzenekg</t>
  </si>
  <si>
    <t>market for monochloropentafluoroethaneGLOmonochloropentafluoroethanekg</t>
  </si>
  <si>
    <t>market for monochloropentafluoroethane</t>
  </si>
  <si>
    <t>market for monoethanolamineGLOmonoethanolaminekg</t>
  </si>
  <si>
    <t>market for monoethanolamine</t>
  </si>
  <si>
    <t>market for morpholineGLOmorpholinekg</t>
  </si>
  <si>
    <t>market for morpholine</t>
  </si>
  <si>
    <t>morpholine</t>
  </si>
  <si>
    <t>market for motor scooter, 50 cubic cm engineGLOmotor scooter, 50 cubic cm engineunit</t>
  </si>
  <si>
    <t>market for motor scooter, 50 cubic cm engine</t>
  </si>
  <si>
    <t>motor scooter, 50 cubic cm engine</t>
  </si>
  <si>
    <t>market for mounting, surface mount technology, Pb-containing solderGLOmounting, surface mount technology, Pb-containing solderm2</t>
  </si>
  <si>
    <t>market for mounting, surface mount technology, Pb-containing solder</t>
  </si>
  <si>
    <t>mounting, surface mount technology, Pb-containing solder</t>
  </si>
  <si>
    <t>market for mounting, surface mount technology, Pb-free solderGLOmounting, surface mount technology, Pb-free solderm2</t>
  </si>
  <si>
    <t>market for mounting, surface mount technology, Pb-free solder</t>
  </si>
  <si>
    <t>mounting, surface mount technology, Pb-free solder</t>
  </si>
  <si>
    <t>market for mounting, through-hole technology, Pb-containing solderGLOmounting, through-hole technology, Pb-containing solderm2</t>
  </si>
  <si>
    <t>market for mounting, through-hole technology, Pb-containing solder</t>
  </si>
  <si>
    <t>mounting, through-hole technology, Pb-containing solder</t>
  </si>
  <si>
    <t>market for mounting, through-hole technology, Pb-free solderGLOmounting, through-hole technology, Pb-free solderm2</t>
  </si>
  <si>
    <t>market for mounting, through-hole technology, Pb-free solder</t>
  </si>
  <si>
    <t>mounting, through-hole technology, Pb-free solder</t>
  </si>
  <si>
    <t>market for mowing, by motor mowerGLOmowing, by motor mowerha</t>
  </si>
  <si>
    <t>market for mowing, by motor mower</t>
  </si>
  <si>
    <t>mowing, by motor mower</t>
  </si>
  <si>
    <t>market for mowing, by rotary mowerGLOmowing, by rotary mowerha</t>
  </si>
  <si>
    <t>market for mowing, by rotary mower</t>
  </si>
  <si>
    <t>mowing, by rotary mower</t>
  </si>
  <si>
    <t>market for mulberry leavesGLOmulberry leaveskg</t>
  </si>
  <si>
    <t>market for mulberry leaves</t>
  </si>
  <si>
    <t>mulberry leaves</t>
  </si>
  <si>
    <t>market for mulchingGLOmulchingha</t>
  </si>
  <si>
    <t>market for mulching</t>
  </si>
  <si>
    <t>mulching</t>
  </si>
  <si>
    <t>market for multi-Si waferGLOmulti-Si waferm2</t>
  </si>
  <si>
    <t>market for multi-Si wafer</t>
  </si>
  <si>
    <t>multi-Si wafer</t>
  </si>
  <si>
    <t>market for multi-Si wafer, ribbonGLOmulti-Si wafer, ribbonm2</t>
  </si>
  <si>
    <t>market for multi-Si wafer, ribbon</t>
  </si>
  <si>
    <t>multi-Si wafer, ribbon</t>
  </si>
  <si>
    <t>market for municipal solid wasteALmunicipal solid wastekg</t>
  </si>
  <si>
    <t>market for municipal solid waste</t>
  </si>
  <si>
    <t>market for municipal solid wasteATmunicipal solid wastekg</t>
  </si>
  <si>
    <t>market for municipal solid wasteBAmunicipal solid wastekg</t>
  </si>
  <si>
    <t>market for municipal solid wasteBEmunicipal solid wastekg</t>
  </si>
  <si>
    <t>market for municipal solid wasteBGmunicipal solid wastekg</t>
  </si>
  <si>
    <t>market for municipal solid wasteCA-QCmunicipal solid wastekg</t>
  </si>
  <si>
    <t>market for municipal solid wasteCHmunicipal solid wastekg</t>
  </si>
  <si>
    <t>market for municipal solid wasteCYmunicipal solid wastekg</t>
  </si>
  <si>
    <t>market for municipal solid wasteCZmunicipal solid wastekg</t>
  </si>
  <si>
    <t>market for municipal solid wasteDEmunicipal solid wastekg</t>
  </si>
  <si>
    <t>market for municipal solid wasteDKmunicipal solid wastekg</t>
  </si>
  <si>
    <t>market for municipal solid wasteEEmunicipal solid wastekg</t>
  </si>
  <si>
    <t>market for municipal solid wasteESmunicipal solid wastekg</t>
  </si>
  <si>
    <t>market for municipal solid wasteFImunicipal solid wastekg</t>
  </si>
  <si>
    <t>market for municipal solid wasteFRmunicipal solid wastekg</t>
  </si>
  <si>
    <t>market for municipal solid wasteGBmunicipal solid wastekg</t>
  </si>
  <si>
    <t>market for municipal solid wasteGRmunicipal solid wastekg</t>
  </si>
  <si>
    <t>market for municipal solid wasteHRmunicipal solid wastekg</t>
  </si>
  <si>
    <t>market for municipal solid wasteHUmunicipal solid wastekg</t>
  </si>
  <si>
    <t>market for municipal solid wasteIEmunicipal solid wastekg</t>
  </si>
  <si>
    <t>market for municipal solid wasteINmunicipal solid wastekg</t>
  </si>
  <si>
    <t>market for municipal solid wasteISmunicipal solid wastekg</t>
  </si>
  <si>
    <t>market for municipal solid wasteITmunicipal solid wastekg</t>
  </si>
  <si>
    <t>market for municipal solid wasteLTmunicipal solid wastekg</t>
  </si>
  <si>
    <t>market for municipal solid wasteLUmunicipal solid wastekg</t>
  </si>
  <si>
    <t>market for municipal solid wasteLVmunicipal solid wastekg</t>
  </si>
  <si>
    <t>market for municipal solid wasteMEmunicipal solid wastekg</t>
  </si>
  <si>
    <t>market for municipal solid wasteMKmunicipal solid wastekg</t>
  </si>
  <si>
    <t>market for municipal solid wasteMTmunicipal solid wastekg</t>
  </si>
  <si>
    <t>market for municipal solid wasteNLmunicipal solid wastekg</t>
  </si>
  <si>
    <t>market for municipal solid wasteNOmunicipal solid wastekg</t>
  </si>
  <si>
    <t>market for municipal solid wastePLmunicipal solid wastekg</t>
  </si>
  <si>
    <t>market for municipal solid wastePTmunicipal solid wastekg</t>
  </si>
  <si>
    <t>market for municipal solid wasteROmunicipal solid wastekg</t>
  </si>
  <si>
    <t>market for municipal solid wasteRSmunicipal solid wastekg</t>
  </si>
  <si>
    <t>market for municipal solid wasteRoWmunicipal solid wastekg</t>
  </si>
  <si>
    <t>market for municipal solid wasteSEmunicipal solid wastekg</t>
  </si>
  <si>
    <t>market for municipal solid wasteSImunicipal solid wastekg</t>
  </si>
  <si>
    <t>market for municipal solid wasteSKmunicipal solid wastekg</t>
  </si>
  <si>
    <t>market for municipal solid wasteXKmunicipal solid wastekg</t>
  </si>
  <si>
    <t>market for municipal waste collection service by 21 metric ton lorryGLOmunicipal waste collection service by 21 metric ton lorrymetric ton*km</t>
  </si>
  <si>
    <t>market for municipal waste collection service by 21 metric ton lorry</t>
  </si>
  <si>
    <t>municipal waste collection service by 21 metric ton lorry</t>
  </si>
  <si>
    <t>market for municipal waste incineration facilityGLOmunicipal waste incineration facilityunit</t>
  </si>
  <si>
    <t>market for municipal waste incineration facility</t>
  </si>
  <si>
    <t>municipal waste incineration facility</t>
  </si>
  <si>
    <t>market for mustardGLOmustardkg</t>
  </si>
  <si>
    <t>market for mustard</t>
  </si>
  <si>
    <t>mustard</t>
  </si>
  <si>
    <t>market for n-olefinsGLOn-olefinskg</t>
  </si>
  <si>
    <t>market for n-olefins</t>
  </si>
  <si>
    <t>n-olefins</t>
  </si>
  <si>
    <t>market for naphthaBRnaphthakg</t>
  </si>
  <si>
    <t>market for naphtha</t>
  </si>
  <si>
    <t>naphtha</t>
  </si>
  <si>
    <t>market for naphthaCOnaphthakg</t>
  </si>
  <si>
    <t>market for naphthaRoWnaphthakg</t>
  </si>
  <si>
    <t>market for naphthaINnaphthakg</t>
  </si>
  <si>
    <t>market for naphthaPEnaphthakg</t>
  </si>
  <si>
    <t>market for naphthaRERnaphthakg</t>
  </si>
  <si>
    <t>market for naphthaZAnaphthakg</t>
  </si>
  <si>
    <t>market for naphthalene sulfonic acidGLOnaphthalene sulfonic acidkg</t>
  </si>
  <si>
    <t>market for naphthalene sulfonic acid</t>
  </si>
  <si>
    <t>naphthalene sulfonic acid</t>
  </si>
  <si>
    <t>market for napropamideGLOnapropamidekg</t>
  </si>
  <si>
    <t>market for napropamide</t>
  </si>
  <si>
    <t>napropamide</t>
  </si>
  <si>
    <t>market for natural gas liquidsGLOnatural gas liquidskg</t>
  </si>
  <si>
    <t>market for natural gas liquids</t>
  </si>
  <si>
    <t>natural gas liquids</t>
  </si>
  <si>
    <t>market for natural gas processing plantGLOnatural gas processing plantunit</t>
  </si>
  <si>
    <t>market for natural gas processing plant</t>
  </si>
  <si>
    <t>natural gas processing plant</t>
  </si>
  <si>
    <t>market for natural gas service stationGLOnatural gas service stationunit</t>
  </si>
  <si>
    <t>market for natural gas service station</t>
  </si>
  <si>
    <t>natural gas service station</t>
  </si>
  <si>
    <t>market for natural gas, burned in gas turbineGLOnatural gas, burned in gas turbineMJ</t>
  </si>
  <si>
    <t>market for natural gas, burned in gas turbine</t>
  </si>
  <si>
    <t>natural gas, burned in gas turbine</t>
  </si>
  <si>
    <t>market for natural gas, high pressureAEnatural gas, high pressurem3</t>
  </si>
  <si>
    <t>market for natural gas, high pressure</t>
  </si>
  <si>
    <t>market for natural gas, high pressureATnatural gas, high pressurem3</t>
  </si>
  <si>
    <t>market for natural gas, high pressureAZnatural gas, high pressurem3</t>
  </si>
  <si>
    <t>market for natural gas, high pressureBEnatural gas, high pressurem3</t>
  </si>
  <si>
    <t>market for natural gas, high pressureBRnatural gas, high pressurem3</t>
  </si>
  <si>
    <t>market for natural gas, high pressureCAnatural gas, high pressurem3</t>
  </si>
  <si>
    <t>market for natural gas, high pressureCHnatural gas, high pressurem3</t>
  </si>
  <si>
    <t>market for natural gas, high pressureCNnatural gas, high pressurem3</t>
  </si>
  <si>
    <t>market for natural gas, high pressureCOnatural gas, high pressurem3</t>
  </si>
  <si>
    <t>market for natural gas, high pressureCZnatural gas, high pressurem3</t>
  </si>
  <si>
    <t>market for natural gas, high pressureDEnatural gas, high pressurem3</t>
  </si>
  <si>
    <t>market for natural gas, high pressureDKnatural gas, high pressurem3</t>
  </si>
  <si>
    <t>market for natural gas, high pressureDZnatural gas, high pressurem3</t>
  </si>
  <si>
    <t>market for natural gas, high pressureECnatural gas, high pressurem3</t>
  </si>
  <si>
    <t>market for natural gas, high pressureESnatural gas, high pressurem3</t>
  </si>
  <si>
    <t>market for natural gas, high pressureFInatural gas, high pressurem3</t>
  </si>
  <si>
    <t>market for natural gas, high pressureFRnatural gas, high pressurem3</t>
  </si>
  <si>
    <t>market for natural gas, high pressureGBnatural gas, high pressurem3</t>
  </si>
  <si>
    <t>market for natural gas, high pressureGRnatural gas, high pressurem3</t>
  </si>
  <si>
    <t>market for natural gas, high pressureHUnatural gas, high pressurem3</t>
  </si>
  <si>
    <t>market for natural gas, high pressureIDnatural gas, high pressurem3</t>
  </si>
  <si>
    <t>market for natural gas, high pressureIEnatural gas, high pressurem3</t>
  </si>
  <si>
    <t>market for natural gas, high pressureIQnatural gas, high pressurem3</t>
  </si>
  <si>
    <t>market for natural gas, high pressureIRnatural gas, high pressurem3</t>
  </si>
  <si>
    <t>market for natural gas, high pressureITnatural gas, high pressurem3</t>
  </si>
  <si>
    <t>market for natural gas, high pressureJPnatural gas, high pressurem3</t>
  </si>
  <si>
    <t>market for natural gas, high pressureKWnatural gas, high pressurem3</t>
  </si>
  <si>
    <t>market for natural gas, high pressureKZnatural gas, high pressurem3</t>
  </si>
  <si>
    <t>market for natural gas, high pressureLYnatural gas, high pressurem3</t>
  </si>
  <si>
    <t>market for natural gas, high pressureMXnatural gas, high pressurem3</t>
  </si>
  <si>
    <t>market for natural gas, high pressureMYnatural gas, high pressurem3</t>
  </si>
  <si>
    <t>market for natural gas, high pressureNGnatural gas, high pressurem3</t>
  </si>
  <si>
    <t>market for natural gas, high pressureNLnatural gas, high pressurem3</t>
  </si>
  <si>
    <t>market for natural gas, high pressureNOnatural gas, high pressurem3</t>
  </si>
  <si>
    <t>market for natural gas, high pressurePLnatural gas, high pressurem3</t>
  </si>
  <si>
    <t>market for natural gas, high pressureQAnatural gas, high pressurem3</t>
  </si>
  <si>
    <t>market for natural gas, high pressureRoEnatural gas, high pressurem3</t>
  </si>
  <si>
    <t>RoE</t>
  </si>
  <si>
    <t>market for natural gas, high pressureROnatural gas, high pressurem3</t>
  </si>
  <si>
    <t>market for natural gas, high pressureRUnatural gas, high pressurem3</t>
  </si>
  <si>
    <t>market for natural gas, high pressureRoWnatural gas, high pressurem3</t>
  </si>
  <si>
    <t>market for natural gas, high pressureSAnatural gas, high pressurem3</t>
  </si>
  <si>
    <t>market for natural gas, high pressureSEnatural gas, high pressurem3</t>
  </si>
  <si>
    <t>market for natural gas, high pressureSKnatural gas, high pressurem3</t>
  </si>
  <si>
    <t>market for natural gas, high pressureTRnatural gas, high pressurem3</t>
  </si>
  <si>
    <t>market for natural gas, high pressureUSnatural gas, high pressurem3</t>
  </si>
  <si>
    <t>market for natural gas, high pressureVEnatural gas, high pressurem3</t>
  </si>
  <si>
    <t>market for natural gas, high pressure, vehicle gradeGLOnatural gas, high pressure, vehicle gradekg</t>
  </si>
  <si>
    <t>market for natural gas, high pressure, vehicle grade</t>
  </si>
  <si>
    <t>natural gas, high pressure, vehicle grade</t>
  </si>
  <si>
    <t>market for natural gas, liquefiedGLOnatural gas, liquefiedm3</t>
  </si>
  <si>
    <t>market for natural gas, liquefied</t>
  </si>
  <si>
    <t>natural gas, liquefied</t>
  </si>
  <si>
    <t>market for natural gas, low pressureBEnatural gas, low pressurem3</t>
  </si>
  <si>
    <t>market for natural gas, low pressure</t>
  </si>
  <si>
    <t>natural gas, low pressure</t>
  </si>
  <si>
    <t>market for natural gas, low pressureCAnatural gas, low pressurem3</t>
  </si>
  <si>
    <t>market for natural gas, low pressureCHnatural gas, low pressurem3</t>
  </si>
  <si>
    <t>market for natural gas, low pressureDEnatural gas, low pressurem3</t>
  </si>
  <si>
    <t>market for natural gas, low pressureESnatural gas, low pressurem3</t>
  </si>
  <si>
    <t>market for natural gas, low pressureFRnatural gas, low pressurem3</t>
  </si>
  <si>
    <t>market for natural gas, low pressureGBnatural gas, low pressurem3</t>
  </si>
  <si>
    <t>market for natural gas, low pressureRoWnatural gas, low pressurem3</t>
  </si>
  <si>
    <t>market for natural gas, low pressureITnatural gas, low pressurem3</t>
  </si>
  <si>
    <t>market for natural gas, low pressureMXnatural gas, low pressurem3</t>
  </si>
  <si>
    <t>market for natural gas, low pressureNLnatural gas, low pressurem3</t>
  </si>
  <si>
    <t>market for natural gas, low pressureRoEnatural gas, low pressurem3</t>
  </si>
  <si>
    <t>market for natural gas, low pressureTRnatural gas, low pressurem3</t>
  </si>
  <si>
    <t>market for natural gas, low pressureUSnatural gas, low pressurem3</t>
  </si>
  <si>
    <t>market for natural gas, low pressure, vehicle gradeGLOnatural gas, low pressure, vehicle gradekg</t>
  </si>
  <si>
    <t>market for natural gas, low pressure, vehicle grade</t>
  </si>
  <si>
    <t>natural gas, low pressure, vehicle grade</t>
  </si>
  <si>
    <t>market for natural gas, medium pressure, vehicle gradeGLOnatural gas, medium pressure, vehicle gradekg</t>
  </si>
  <si>
    <t>market for natural gas, medium pressure, vehicle grade</t>
  </si>
  <si>
    <t>natural gas, medium pressure, vehicle grade</t>
  </si>
  <si>
    <t>market for natural gas, unprocessed, at extractionGLOnatural gas, unprocessed, at extractionm3</t>
  </si>
  <si>
    <t>market for natural gas, unprocessed, at extraction</t>
  </si>
  <si>
    <t>natural gas, unprocessed, at extraction</t>
  </si>
  <si>
    <t>market for natural gas, ventedGLOnatural gas, ventedm3</t>
  </si>
  <si>
    <t>market for natural gas, vented</t>
  </si>
  <si>
    <t>natural gas, vented</t>
  </si>
  <si>
    <t>market for natural stone plate, cutGLOnatural stone plate, cutkg</t>
  </si>
  <si>
    <t>market for natural stone plate, cut</t>
  </si>
  <si>
    <t>natural stone plate, cut</t>
  </si>
  <si>
    <t>market for natural stone plate, groundedGLOnatural stone plate, groundedkg</t>
  </si>
  <si>
    <t>market for natural stone plate, grounded</t>
  </si>
  <si>
    <t>natural stone plate, grounded</t>
  </si>
  <si>
    <t>market for natural stone plate, polishedGLOnatural stone plate, polishedkg</t>
  </si>
  <si>
    <t>market for natural stone plate, polished</t>
  </si>
  <si>
    <t>natural stone plate, polished</t>
  </si>
  <si>
    <t>market for navy beanGLOnavy beankg</t>
  </si>
  <si>
    <t>market for navy bean</t>
  </si>
  <si>
    <t>navy bean</t>
  </si>
  <si>
    <t>market for navy bean seed, for sowingGLOnavy bean seed, for sowingkg</t>
  </si>
  <si>
    <t>market for navy bean seed, for sowing</t>
  </si>
  <si>
    <t>navy bean seed, for sowing</t>
  </si>
  <si>
    <t>market for neodymium oxideGLOneodymium oxidekg</t>
  </si>
  <si>
    <t>market for neodymium oxide</t>
  </si>
  <si>
    <t>neodymium oxide</t>
  </si>
  <si>
    <t>market for neutralising agent, sodium hydroxide-equivalentGLOneutralising agent, sodium hydroxide-equivalentkg</t>
  </si>
  <si>
    <t>market for neutralising agent, sodium hydroxide-equivalent</t>
  </si>
  <si>
    <t>neutralising agent, sodium hydroxide-equivalent</t>
  </si>
  <si>
    <t>market for nickel concentrate, 16% NiGLOnickel concentrate, 16% Nikg</t>
  </si>
  <si>
    <t>market for nickel concentrate, 16% Ni</t>
  </si>
  <si>
    <t>market for nickel concentrate, 7% NiCNnickel concentrate, 7% Nikg</t>
  </si>
  <si>
    <t>market for nickel concentrate, 7% Ni</t>
  </si>
  <si>
    <t>nickel concentrate, 7% Ni</t>
  </si>
  <si>
    <t>market for nickel concentrate, 7% NiRoWnickel concentrate, 7% Nikg</t>
  </si>
  <si>
    <t>market for nickel smelter slagGLOnickel smelter slagkg</t>
  </si>
  <si>
    <t>market for nickel smelter slag</t>
  </si>
  <si>
    <t>market for nickel sulfateGLOnickel sulfatekg</t>
  </si>
  <si>
    <t>market for nickel sulfate</t>
  </si>
  <si>
    <t>market for nickel, class 1GLOnickel, class 1kg</t>
  </si>
  <si>
    <t>market for nickel-rich materialsGLOnickel-rich materialskg</t>
  </si>
  <si>
    <t>market for nickel-rich materials</t>
  </si>
  <si>
    <t>market for nitrate salts, for solar power applicationGLOnitrate salts, for solar power applicationkg</t>
  </si>
  <si>
    <t>market for nitrate salts, for solar power application</t>
  </si>
  <si>
    <t>nitrate salts, for solar power application</t>
  </si>
  <si>
    <t>market for nitric acid, without water, in 50% solution stateCNnitric acid, without water, in 50% solution statekg</t>
  </si>
  <si>
    <t>market for nitric acid, without water, in 50% solution state</t>
  </si>
  <si>
    <t>nitric acid, without water, in 50% solution state</t>
  </si>
  <si>
    <t>market for nitric acid, without water, in 50% solution stateRAFnitric acid, without water, in 50% solution statekg</t>
  </si>
  <si>
    <t>market for nitric acid, without water, in 50% solution stateRER w/o RUnitric acid, without water, in 50% solution statekg</t>
  </si>
  <si>
    <t>market for nitric acid, without water, in 50% solution stateRLAnitric acid, without water, in 50% solution statekg</t>
  </si>
  <si>
    <t>market for nitric acid, without water, in 50% solution stateRNAnitric acid, without water, in 50% solution statekg</t>
  </si>
  <si>
    <t>market for nitric acid, without water, in 50% solution stateRUnitric acid, without water, in 50% solution statekg</t>
  </si>
  <si>
    <t>market for nitric acid, without water, in 50% solution stateRoWnitric acid, without water, in 50% solution statekg</t>
  </si>
  <si>
    <t>market for nitric acid, without water, in 50% solution stateSASnitric acid, without water, in 50% solution statekg</t>
  </si>
  <si>
    <t>market for nitric acid, without water, in 50% solution stateUN-OCEANIAnitric acid, without water, in 50% solution statekg</t>
  </si>
  <si>
    <t>market for nitric acid, without water, in 50% solution stateUN-SEASIAnitric acid, without water, in 50% solution statekg</t>
  </si>
  <si>
    <t>market for nitric oxideGLOnitric oxidekg</t>
  </si>
  <si>
    <t>market for nitric oxide</t>
  </si>
  <si>
    <t>nitric oxide</t>
  </si>
  <si>
    <t>market for nitrile-compoundGLOnitrile-compoundkg</t>
  </si>
  <si>
    <t>market for nitrile-compound</t>
  </si>
  <si>
    <t>nitrile-compound</t>
  </si>
  <si>
    <t>market for nitrobenzeneRoWnitrobenzenekg</t>
  </si>
  <si>
    <t>market for nitrobenzene</t>
  </si>
  <si>
    <t>nitrobenzene</t>
  </si>
  <si>
    <t>market for nitrobenzeneRERnitrobenzenekg</t>
  </si>
  <si>
    <t>market for nitrogen, liquidRoWnitrogen, liquidkg</t>
  </si>
  <si>
    <t>market for nitrogen, liquid</t>
  </si>
  <si>
    <t>market for nitrogen, liquidRERnitrogen, liquidkg</t>
  </si>
  <si>
    <t>market for nitrous dioxideRoWnitrous dioxidekg</t>
  </si>
  <si>
    <t>market for nitrous dioxide</t>
  </si>
  <si>
    <t>nitrous dioxide</t>
  </si>
  <si>
    <t>market for nitrous dioxideRERnitrous dioxidekg</t>
  </si>
  <si>
    <t>market for nitrous oxideGLOnitrous oxidekg</t>
  </si>
  <si>
    <t>market for nitrous oxide</t>
  </si>
  <si>
    <t>nitrous oxide</t>
  </si>
  <si>
    <t>market for non-Fe-Co-metals, from Li-ion battery, hydrometallurgical processingGLOnon-Fe-Co-metals, from Li-ion battery, hydrometallurgical processingkg</t>
  </si>
  <si>
    <t>market for non-Fe-Co-metals, from Li-ion battery, hydrometallurgical processing</t>
  </si>
  <si>
    <t>non-Fe-Co-metals, from Li-ion battery, hydrometallurgical processing</t>
  </si>
  <si>
    <t>market for non-Fe-Co-metals, from used Li-ion battery, pyrometallurgical processingGLOnon-Fe-Co-metals, from used Li-ion battery, pyrometallurgical processingkg</t>
  </si>
  <si>
    <t>market for non-Fe-Co-metals, from used Li-ion battery, pyrometallurgical processing</t>
  </si>
  <si>
    <t>non-Fe-Co-metals, from used Li-ion battery, pyrometallurgical processing</t>
  </si>
  <si>
    <t>market for non-ferrous metal smelterGLOnon-ferrous metal smelterunit</t>
  </si>
  <si>
    <t>market for non-ferrous metal smelter</t>
  </si>
  <si>
    <t>non-ferrous metal smelter</t>
  </si>
  <si>
    <t>market for non-ionic surfactantGLOnon-ionic surfactantkg</t>
  </si>
  <si>
    <t>market for non-ionic surfactant</t>
  </si>
  <si>
    <t>non-ionic surfactant</t>
  </si>
  <si>
    <t>market for non-sulfidic overburden, off-siteGLOnon-sulfidic overburden, off-sitekg</t>
  </si>
  <si>
    <t>market for non-sulfidic overburden, off-site</t>
  </si>
  <si>
    <t>non-sulfidic overburden, off-site</t>
  </si>
  <si>
    <t>market for non-sulfidic tailing, off-siteGLOnon-sulfidic tailing, off-sitekg</t>
  </si>
  <si>
    <t>market for non-sulfidic tailing, off-site</t>
  </si>
  <si>
    <t>non-sulfidic tailing, off-site</t>
  </si>
  <si>
    <t>market for nuclear fuel element, for boiling water reactor, UO2 4.0% &amp; MOXGLOnuclear fuel element, for boiling water reactor, UO2 4.0% &amp; MOXkg</t>
  </si>
  <si>
    <t>market for nuclear fuel element, for boiling water reactor, UO2 4.0% &amp; MOX</t>
  </si>
  <si>
    <t>nuclear fuel element, for boiling water reactor, UO2 4.0% &amp; MOX</t>
  </si>
  <si>
    <t>market for nuclear fuel element, for pressure water reactor, UO2 3.8% &amp; MOXGLOnuclear fuel element, for pressure water reactor, UO2 3.8% &amp; MOXkg</t>
  </si>
  <si>
    <t>market for nuclear fuel element, for pressure water reactor, UO2 3.8% &amp; MOX</t>
  </si>
  <si>
    <t>nuclear fuel element, for pressure water reactor, UO2 3.8% &amp; MOX</t>
  </si>
  <si>
    <t>market for nuclear fuel element, for pressure water reactor, UO2 3.9% &amp; MOXGLOnuclear fuel element, for pressure water reactor, UO2 3.9% &amp; MOXkg</t>
  </si>
  <si>
    <t>market for nuclear fuel element, for pressure water reactor, UO2 3.9% &amp; MOX</t>
  </si>
  <si>
    <t>nuclear fuel element, for pressure water reactor, UO2 3.9% &amp; MOX</t>
  </si>
  <si>
    <t>market for nuclear fuel element, for pressure water reactor, UO2 4.0% &amp; MOXGLOnuclear fuel element, for pressure water reactor, UO2 4.0% &amp; MOXkg</t>
  </si>
  <si>
    <t>market for nuclear fuel element, for pressure water reactor, UO2 4.0% &amp; MOX</t>
  </si>
  <si>
    <t>nuclear fuel element, for pressure water reactor, UO2 4.0% &amp; MOX</t>
  </si>
  <si>
    <t>market for nuclear fuel element, for pressure water reactor, UO2 4.2% &amp; MOXGLOnuclear fuel element, for pressure water reactor, UO2 4.2% &amp; MOXkg</t>
  </si>
  <si>
    <t>market for nuclear fuel element, for pressure water reactor, UO2 4.2% &amp; MOX</t>
  </si>
  <si>
    <t>nuclear fuel element, for pressure water reactor, UO2 4.2% &amp; MOX</t>
  </si>
  <si>
    <t>market for nuclear fuel element, for pressure water reactor, UO2 4.2% centrifuge &amp; MOXGLOnuclear fuel element, for pressure water reactor, UO2 4.2% centrifuge &amp; MOXkg</t>
  </si>
  <si>
    <t>market for nuclear fuel element, for pressure water reactor, UO2 4.2% centrifuge &amp; MOX</t>
  </si>
  <si>
    <t>nuclear fuel element, for pressure water reactor, UO2 4.2% centrifuge &amp; MOX</t>
  </si>
  <si>
    <t>market for nuclear fuel factoryGLOnuclear fuel factoryunit</t>
  </si>
  <si>
    <t>market for nuclear fuel factory</t>
  </si>
  <si>
    <t>nuclear fuel factory</t>
  </si>
  <si>
    <t>market for nuclear power plant, boiling water reactor 1000MWGLOnuclear power plant, boiling water reactor 1000MWunit</t>
  </si>
  <si>
    <t>market for nuclear power plant, boiling water reactor 1000MW</t>
  </si>
  <si>
    <t>nuclear power plant, boiling water reactor 1000MW</t>
  </si>
  <si>
    <t>market for nuclear power plant, pressure water reactor, 1000MWGLOnuclear power plant, pressure water reactor, 1000MWunit</t>
  </si>
  <si>
    <t>market for nuclear power plant, pressure water reactor, 1000MW</t>
  </si>
  <si>
    <t>nuclear power plant, pressure water reactor, 1000MW</t>
  </si>
  <si>
    <t>market for nuclear power plant, pressure water reactor, 650MWGLOnuclear power plant, pressure water reactor, 650MWunit</t>
  </si>
  <si>
    <t>market for nuclear power plant, pressure water reactor, 650MW</t>
  </si>
  <si>
    <t>nuclear power plant, pressure water reactor, 650MW</t>
  </si>
  <si>
    <t>market for nuclear spent fuel conditioning facilityGLOnuclear spent fuel conditioning facilityunit</t>
  </si>
  <si>
    <t>market for nuclear spent fuel conditioning facility</t>
  </si>
  <si>
    <t>nuclear spent fuel conditioning facility</t>
  </si>
  <si>
    <t>market for nuclear spent fuel reprocessing facilityGLOnuclear spent fuel reprocessing facilityunit</t>
  </si>
  <si>
    <t>market for nuclear spent fuel reprocessing facility</t>
  </si>
  <si>
    <t>nuclear spent fuel reprocessing facility</t>
  </si>
  <si>
    <t>market for nuclear waste storage, final repository for high level radioactive wasteGLOnuclear waste storage, final repository for high level radioactive wasteunit</t>
  </si>
  <si>
    <t>market for nuclear waste storage, final repository for high level radioactive waste</t>
  </si>
  <si>
    <t>nuclear waste storage, final repository for high level radioactive waste</t>
  </si>
  <si>
    <t>market for nuclear waste storage, final repository for low level radioactive wasteGLOnuclear waste storage, final repository for low level radioactive wasteunit</t>
  </si>
  <si>
    <t>market for nuclear waste storage, final repository for low level radioactive waste</t>
  </si>
  <si>
    <t>nuclear waste storage, final repository for low level radioactive waste</t>
  </si>
  <si>
    <t>market for nuclear waste storage, interim, for high level radioactive waste before final repositoryGLOnuclear waste storage, interim, for high level radioactive waste before final repositoryunit</t>
  </si>
  <si>
    <t>market for nuclear waste storage, interim, for high level radioactive waste before final repository</t>
  </si>
  <si>
    <t>nuclear waste storage, interim, for high level radioactive waste before final repository</t>
  </si>
  <si>
    <t>market for nuclear waste storage, interim, for low level radioactive waste before final repositoryGLOnuclear waste storage, interim, for low level radioactive waste before final repositoryunit</t>
  </si>
  <si>
    <t>market for nuclear waste storage, interim, for low level radioactive waste before final repository</t>
  </si>
  <si>
    <t>nuclear waste storage, interim, for low level radioactive waste before final repository</t>
  </si>
  <si>
    <t>market for nylon 6RoWnylon 6kg</t>
  </si>
  <si>
    <t>market for nylon 6</t>
  </si>
  <si>
    <t>nylon 6</t>
  </si>
  <si>
    <t>market for nylon 6RERnylon 6kg</t>
  </si>
  <si>
    <t>market for nylon 6, glass-filledRoWnylon 6, glass-filledkg</t>
  </si>
  <si>
    <t>market for nylon 6, glass-filled</t>
  </si>
  <si>
    <t>nylon 6, glass-filled</t>
  </si>
  <si>
    <t>market for nylon 6, glass-filledRERnylon 6, glass-filledkg</t>
  </si>
  <si>
    <t>market for nylon 6-6RoWnylon 6-6kg</t>
  </si>
  <si>
    <t>market for nylon 6-6</t>
  </si>
  <si>
    <t>nylon 6-6</t>
  </si>
  <si>
    <t>market for nylon 6-6RERnylon 6-6kg</t>
  </si>
  <si>
    <t>market for nylon 6-6, glass-filledRoWnylon 6-6, glass-filledkg</t>
  </si>
  <si>
    <t>market for nylon 6-6, glass-filled</t>
  </si>
  <si>
    <t>nylon 6-6, glass-filled</t>
  </si>
  <si>
    <t>market for nylon 6-6, glass-filledRERnylon 6-6, glass-filledkg</t>
  </si>
  <si>
    <t>market for o-aminophenolGLOo-aminophenolkg</t>
  </si>
  <si>
    <t>market for o-aminophenol</t>
  </si>
  <si>
    <t>o-aminophenol</t>
  </si>
  <si>
    <t>market for o-chlorobenzaldehydeGLOo-chlorobenzaldehydekg</t>
  </si>
  <si>
    <t>market for o-chlorobenzaldehyde</t>
  </si>
  <si>
    <t>o-chlorobenzaldehyde</t>
  </si>
  <si>
    <t>market for o-chlorotolueneRoWo-chlorotoluenekg</t>
  </si>
  <si>
    <t>market for o-chlorotoluene</t>
  </si>
  <si>
    <t>o-chlorotoluene</t>
  </si>
  <si>
    <t>market for o-chlorotolueneRERo-chlorotoluenekg</t>
  </si>
  <si>
    <t>market for o-cresolGLOo-cresolkg</t>
  </si>
  <si>
    <t>market for o-cresol</t>
  </si>
  <si>
    <t>o-cresol</t>
  </si>
  <si>
    <t>market for o-dichlorobenzeneRoWo-dichlorobenzenekg</t>
  </si>
  <si>
    <t>market for o-dichlorobenzene</t>
  </si>
  <si>
    <t>market for o-dichlorobenzeneRERo-dichlorobenzenekg</t>
  </si>
  <si>
    <t>market for o-nitrophenolRoWo-nitrophenolkg</t>
  </si>
  <si>
    <t>market for o-nitrophenol</t>
  </si>
  <si>
    <t>o-nitrophenol</t>
  </si>
  <si>
    <t>market for o-nitrophenolRERo-nitrophenolkg</t>
  </si>
  <si>
    <t>market for oat grainGLOoat grainkg</t>
  </si>
  <si>
    <t>market for oat grain</t>
  </si>
  <si>
    <t>oat grain</t>
  </si>
  <si>
    <t>market for oat grain, feedGLOoat grain, feedkg</t>
  </si>
  <si>
    <t>market for oat grain, feed</t>
  </si>
  <si>
    <t>oat grain, feed</t>
  </si>
  <si>
    <t>market for oat seed, Swiss integrated production, at farmGLOoat seed, Swiss integrated production, at farmkg</t>
  </si>
  <si>
    <t>market for oat seed, Swiss integrated production, at farm</t>
  </si>
  <si>
    <t>oat seed, Swiss integrated production, at farm</t>
  </si>
  <si>
    <t>market for oat seed, for sowingGLOoat seed, for sowingkg</t>
  </si>
  <si>
    <t>market for oat seed, for sowing</t>
  </si>
  <si>
    <t>oat seed, for sowing</t>
  </si>
  <si>
    <t>market for octabenzoneGLOoctabenzonekg</t>
  </si>
  <si>
    <t>market for octabenzone</t>
  </si>
  <si>
    <t>octabenzone</t>
  </si>
  <si>
    <t>market for offshore platform, natural gasGLOoffshore platform, natural gasunit</t>
  </si>
  <si>
    <t>market for offshore platform, natural gas</t>
  </si>
  <si>
    <t>offshore platform, natural gas</t>
  </si>
  <si>
    <t>market for offshore platform, petroleumGLOoffshore platform, petroleumunit</t>
  </si>
  <si>
    <t>market for offshore platform, petroleum</t>
  </si>
  <si>
    <t>offshore platform, petroleum</t>
  </si>
  <si>
    <t>market for offshore well, oil/gasGLOoffshore well, oil/gasm</t>
  </si>
  <si>
    <t>market for offshore well, oil/gas</t>
  </si>
  <si>
    <t>offshore well, oil/gas</t>
  </si>
  <si>
    <t>market for oil boiler, 100kWGLOoil boiler, 100kWunit</t>
  </si>
  <si>
    <t>market for oil boiler, 100kW</t>
  </si>
  <si>
    <t>oil boiler, 100kW</t>
  </si>
  <si>
    <t>market for oil boiler, 10kWGLOoil boiler, 10kWunit</t>
  </si>
  <si>
    <t>market for oil boiler, 10kW</t>
  </si>
  <si>
    <t>oil boiler, 10kW</t>
  </si>
  <si>
    <t>market for oil millGLOoil millunit</t>
  </si>
  <si>
    <t>market for oil mill</t>
  </si>
  <si>
    <t>oil mill</t>
  </si>
  <si>
    <t>market for oil power plant, 500MWGLOoil power plant, 500MWunit</t>
  </si>
  <si>
    <t>market for oil power plant, 500MW</t>
  </si>
  <si>
    <t>oil power plant, 500MW</t>
  </si>
  <si>
    <t>market for oil storage, 3000lGLOoil storage, 3000lunit</t>
  </si>
  <si>
    <t>market for oil storage, 3000l</t>
  </si>
  <si>
    <t>oil storage, 3000l</t>
  </si>
  <si>
    <t>market for oliveGLOolivekg</t>
  </si>
  <si>
    <t>market for olive</t>
  </si>
  <si>
    <t>olive</t>
  </si>
  <si>
    <t>market for onionGLOonionkg</t>
  </si>
  <si>
    <t>market for onion</t>
  </si>
  <si>
    <t>onion</t>
  </si>
  <si>
    <t>market for onion seedling, for plantingGLOonion seedling, for plantingunit</t>
  </si>
  <si>
    <t>market for onion seedling, for planting</t>
  </si>
  <si>
    <t>onion seedling, for planting</t>
  </si>
  <si>
    <t>market for onshore natural gas field infrastructureGLOonshore natural gas field infrastructureunit</t>
  </si>
  <si>
    <t>market for onshore natural gas field infrastructure</t>
  </si>
  <si>
    <t>onshore natural gas field infrastructure</t>
  </si>
  <si>
    <t>market for onshore petroleum field infrastructureGLOonshore petroleum field infrastructureunit</t>
  </si>
  <si>
    <t>market for onshore petroleum field infrastructure</t>
  </si>
  <si>
    <t>onshore petroleum field infrastructure</t>
  </si>
  <si>
    <t>market for onshore well, oil/gasGLOonshore well, oil/gasm</t>
  </si>
  <si>
    <t>market for onshore well, oil/gas</t>
  </si>
  <si>
    <t>onshore well, oil/gas</t>
  </si>
  <si>
    <t>market for operation, computer, desktop, home useGLOoperation, computer, desktop, home usehour</t>
  </si>
  <si>
    <t>market for operation, computer, desktop, home use</t>
  </si>
  <si>
    <t>operation, computer, desktop, home use</t>
  </si>
  <si>
    <t>market for operation, computer, desktop, office useGLOoperation, computer, desktop, office usehour</t>
  </si>
  <si>
    <t>market for operation, computer, desktop, office use</t>
  </si>
  <si>
    <t>operation, computer, desktop, office use</t>
  </si>
  <si>
    <t>market for operation, computer, desktop, with cathode ray tube display, active modeGLOoperation, computer, desktop, with cathode ray tube display, active modehour</t>
  </si>
  <si>
    <t>market for operation, computer, desktop, with cathode ray tube display, active mode</t>
  </si>
  <si>
    <t>operation, computer, desktop, with cathode ray tube display, active mode</t>
  </si>
  <si>
    <t>market for operation, computer, desktop, with cathode ray tube display, off modeGLOoperation, computer, desktop, with cathode ray tube display, off modehour</t>
  </si>
  <si>
    <t>market for operation, computer, desktop, with cathode ray tube display, off mode</t>
  </si>
  <si>
    <t>operation, computer, desktop, with cathode ray tube display, off mode</t>
  </si>
  <si>
    <t>market for operation, computer, desktop, with cathode ray tube display, standby modeGLOoperation, computer, desktop, with cathode ray tube display, standby modehour</t>
  </si>
  <si>
    <t>market for operation, computer, desktop, with cathode ray tube display, standby mode</t>
  </si>
  <si>
    <t>operation, computer, desktop, with cathode ray tube display, standby mode</t>
  </si>
  <si>
    <t>market for operation, computer, desktop, with liquid crystal display, active modeGLOoperation, computer, desktop, with liquid crystal display, active modehour</t>
  </si>
  <si>
    <t>market for operation, computer, desktop, with liquid crystal display, active mode</t>
  </si>
  <si>
    <t>operation, computer, desktop, with liquid crystal display, active mode</t>
  </si>
  <si>
    <t>market for operation, computer, desktop, with liquid crystal display, off modeGLOoperation, computer, desktop, with liquid crystal display, off modehour</t>
  </si>
  <si>
    <t>market for operation, computer, desktop, with liquid crystal display, off mode</t>
  </si>
  <si>
    <t>operation, computer, desktop, with liquid crystal display, off mode</t>
  </si>
  <si>
    <t>market for operation, computer, desktop, with liquid crystal display, standby modeGLOoperation, computer, desktop, with liquid crystal display, standby modehour</t>
  </si>
  <si>
    <t>market for operation, computer, desktop, with liquid crystal display, standby mode</t>
  </si>
  <si>
    <t>operation, computer, desktop, with liquid crystal display, standby mode</t>
  </si>
  <si>
    <t>market for operation, computer, laptop, 23% active workGLOoperation, computer, laptop, 23% active workhour</t>
  </si>
  <si>
    <t>market for operation, computer, laptop, 23% active work</t>
  </si>
  <si>
    <t>operation, computer, laptop, 23% active work</t>
  </si>
  <si>
    <t>market for operation, computer, laptop, 68% active workGLOoperation, computer, laptop, 68% active workhour</t>
  </si>
  <si>
    <t>market for operation, computer, laptop, 68% active work</t>
  </si>
  <si>
    <t>operation, computer, laptop, 68% active work</t>
  </si>
  <si>
    <t>market for operation, computer, laptop, 68% active work with internet access 0.2 Mbit/sGLOoperation, computer, laptop, 68% active work with internet access 0.2 Mbit/shour</t>
  </si>
  <si>
    <t>market for operation, computer, laptop, 68% active work with internet access 0.2 Mbit/s</t>
  </si>
  <si>
    <t>operation, computer, laptop, 68% active work with internet access 0.2 Mbit/s</t>
  </si>
  <si>
    <t>market for operation, computer, laptop, 68% active work with internet access 0.2 Mbit/s, electricity from renewable enerGLOoperation, computer, laptop, 68% active work with internet access 0.2 Mbit/s, electricity from renewable energy productshour</t>
  </si>
  <si>
    <t>market for operation, computer, laptop, 68% active work with internet access 0.2 Mbit/s, electricity from renewable ener</t>
  </si>
  <si>
    <t>operation, computer, laptop, 68% active work with internet access 0.2 Mbit/s, electricity from renewable energy products</t>
  </si>
  <si>
    <t>market for operation, computer, laptop, 68% active work, electricity from renewable energy productsGLOoperation, computer, laptop, 68% active work, electricity from renewable energy productshour</t>
  </si>
  <si>
    <t>market for operation, computer, laptop, 68% active work, electricity from renewable energy products</t>
  </si>
  <si>
    <t>operation, computer, laptop, 68% active work, electricity from renewable energy products</t>
  </si>
  <si>
    <t>market for operation, computer, laptop, active modeGLOoperation, computer, laptop, active modehour</t>
  </si>
  <si>
    <t>market for operation, computer, laptop, active mode</t>
  </si>
  <si>
    <t>operation, computer, laptop, active mode</t>
  </si>
  <si>
    <t>market for operation, computer, laptop, off modeGLOoperation, computer, laptop, off modehour</t>
  </si>
  <si>
    <t>market for operation, computer, laptop, off mode</t>
  </si>
  <si>
    <t>operation, computer, laptop, off mode</t>
  </si>
  <si>
    <t>market for operation, computer, laptop, standby/sleep modeGLOoperation, computer, laptop, standby/sleep modehour</t>
  </si>
  <si>
    <t>market for operation, computer, laptop, standby/sleep mode</t>
  </si>
  <si>
    <t>operation, computer, laptop, standby/sleep mode</t>
  </si>
  <si>
    <t>market for operation, computer, laptop, video modeGLOoperation, computer, laptop, video modehour</t>
  </si>
  <si>
    <t>market for operation, computer, laptop, video mode</t>
  </si>
  <si>
    <t>operation, computer, laptop, video mode</t>
  </si>
  <si>
    <t>market for operation, computer, laptop, video mode, electricity from renewable energy productsGLOoperation, computer, laptop, video mode, electricity from renewable energy productshour</t>
  </si>
  <si>
    <t>market for operation, computer, laptop, video mode, electricity from renewable energy products</t>
  </si>
  <si>
    <t>operation, computer, laptop, video mode, electricity from renewable energy products</t>
  </si>
  <si>
    <t>market for operation, computer, laptop, videoconferenceGLOoperation, computer, laptop, videoconferencehour</t>
  </si>
  <si>
    <t>market for operation, computer, laptop, videoconference</t>
  </si>
  <si>
    <t>operation, computer, laptop, videoconference</t>
  </si>
  <si>
    <t>market for operation, computer, laptop, videoconference, electricity from renewable energy productsGLOoperation, computer, laptop, videoconference, electricity from renewable energy productshour</t>
  </si>
  <si>
    <t>market for operation, computer, laptop, videoconference, electricity from renewable energy products</t>
  </si>
  <si>
    <t>operation, computer, laptop, videoconference, electricity from renewable energy products</t>
  </si>
  <si>
    <t>market for operation, dried roughage store, air dried, solarGLOoperation, dried roughage store, air dried, solarkg</t>
  </si>
  <si>
    <t>market for operation, dried roughage store, air dried, solar</t>
  </si>
  <si>
    <t>operation, dried roughage store, air dried, solar</t>
  </si>
  <si>
    <t>market for operation, dried roughage store, cold-air dried, conventionalGLOoperation, dried roughage store, cold-air dried, conventionalkg</t>
  </si>
  <si>
    <t>market for operation, dried roughage store, cold-air dried, conventional</t>
  </si>
  <si>
    <t>operation, dried roughage store, cold-air dried, conventional</t>
  </si>
  <si>
    <t>market for operation, dried roughage store, non ventilatedGLOoperation, dried roughage store, non ventilatedkg</t>
  </si>
  <si>
    <t>market for operation, dried roughage store, non ventilated</t>
  </si>
  <si>
    <t>operation, dried roughage store, non ventilated</t>
  </si>
  <si>
    <t>market for operation, housing system, cattle, loose, per animal unitGLOoperation, housing system, cattle, loose, per animal unitunit</t>
  </si>
  <si>
    <t>market for operation, housing system, cattle, loose, per animal unit</t>
  </si>
  <si>
    <t>operation, housing system, cattle, loose, per animal unit</t>
  </si>
  <si>
    <t>market for operation, housing system, cattle, tied, per animal unitGLOoperation, housing system, cattle, tied, per animal unitunit</t>
  </si>
  <si>
    <t>market for operation, housing system, cattle, tied, per animal unit</t>
  </si>
  <si>
    <t>operation, housing system, cattle, tied, per animal unit</t>
  </si>
  <si>
    <t>market for operation, housing system, pig, fully-slatted floor, per pig placeGLOoperation, housing system, pig, fully-slatted floor, per pig placeunit</t>
  </si>
  <si>
    <t>market for operation, housing system, pig, fully-slatted floor, per pig place</t>
  </si>
  <si>
    <t>operation, housing system, pig, fully-slatted floor, per pig place</t>
  </si>
  <si>
    <t>market for operation, housing system, pig, per pig place, electricity from renewable energy productsGLOoperation, housing system, pig, per pig place, electricity from renewable energy productsunit</t>
  </si>
  <si>
    <t>market for operation, housing system, pig, per pig place, electricity from renewable energy products</t>
  </si>
  <si>
    <t>operation, housing system, pig, per pig place, electricity from renewable energy products</t>
  </si>
  <si>
    <t>market for operation, intermodal shipping containerGLOoperation, intermodal shipping containerkg*day</t>
  </si>
  <si>
    <t>market for operation, intermodal shipping container</t>
  </si>
  <si>
    <t>operation, intermodal shipping container</t>
  </si>
  <si>
    <t>kg*day</t>
  </si>
  <si>
    <t>market for operation, internet access equipmentGLOoperation, internet access equipmenthour</t>
  </si>
  <si>
    <t>market for operation, internet access equipment</t>
  </si>
  <si>
    <t>operation, internet access equipment</t>
  </si>
  <si>
    <t>market for operation, internet access equipment, electricity from renewable energy productsGLOoperation, internet access equipment, electricity from renewable energy productshour</t>
  </si>
  <si>
    <t>market for operation, internet access equipment, electricity from renewable energy products</t>
  </si>
  <si>
    <t>operation, internet access equipment, electricity from renewable energy products</t>
  </si>
  <si>
    <t>market for operation, liquid manure storage and processing facilityGLOoperation, liquid manure storage and processing facilitym3</t>
  </si>
  <si>
    <t>market for operation, liquid manure storage and processing facility</t>
  </si>
  <si>
    <t>operation, liquid manure storage and processing facility</t>
  </si>
  <si>
    <t>market for operation, reefer, coolingGLOoperation, reefer, coolingkg*day</t>
  </si>
  <si>
    <t>market for operation, reefer, cooling</t>
  </si>
  <si>
    <t>operation, reefer, cooling</t>
  </si>
  <si>
    <t>market for operation, reefer, freezingGLOoperation, reefer, freezingkg*day</t>
  </si>
  <si>
    <t>market for operation, reefer, freezing</t>
  </si>
  <si>
    <t>operation, reefer, freezing</t>
  </si>
  <si>
    <t>market for optical brighteners, for paper productionRoWoptical brighteners, for paper productionkg</t>
  </si>
  <si>
    <t>market for optical brighteners, for paper production</t>
  </si>
  <si>
    <t>optical brighteners, for paper production</t>
  </si>
  <si>
    <t>market for optical brighteners, for paper productionRERoptical brighteners, for paper productionkg</t>
  </si>
  <si>
    <t>market for orange, fresh gradeGLOorange, fresh gradekg</t>
  </si>
  <si>
    <t>market for orange, fresh grade</t>
  </si>
  <si>
    <t>orange, fresh grade</t>
  </si>
  <si>
    <t>market for orange, processing gradeGLOorange, processing gradekg</t>
  </si>
  <si>
    <t>market for orange, processing grade</t>
  </si>
  <si>
    <t>orange, processing grade</t>
  </si>
  <si>
    <t>market for orbencarbGLOorbencarbkg</t>
  </si>
  <si>
    <t>market for orbencarb</t>
  </si>
  <si>
    <t>orbencarb</t>
  </si>
  <si>
    <t>market for organic nitrogen fertiliser, as NGLOorganic nitrogen fertiliser, as Nkg</t>
  </si>
  <si>
    <t>market for organic nitrogen fertiliser, as N</t>
  </si>
  <si>
    <t>market for organic phosphorus fertiliser, as P2O5GLOorganic phosphorus fertiliser, as P2O5kg</t>
  </si>
  <si>
    <t>market for organic phosphorus fertiliser, as P2O5</t>
  </si>
  <si>
    <t>market for organic potassium fertiliser, as K2OGLOorganic potassium fertiliser, as K2Okg</t>
  </si>
  <si>
    <t>market for organic potassium fertiliser, as K2O</t>
  </si>
  <si>
    <t>market for organo-mineral nitrogen fertiliser, as NGLOorgano-mineral nitrogen fertiliser, as Nkg</t>
  </si>
  <si>
    <t>market for organo-mineral nitrogen fertiliser, as N</t>
  </si>
  <si>
    <t>market for organo-mineral phosphorus fertiliser, as P2O5GLOorgano-mineral phosphorus fertiliser, as P2O5kg</t>
  </si>
  <si>
    <t>market for organo-mineral phosphorus fertiliser, as P2O5</t>
  </si>
  <si>
    <t>market for organo-mineral potassium fertiliser, as K2OGLOorgano-mineral potassium fertiliser, as K2Okg</t>
  </si>
  <si>
    <t>market for organo-mineral potassium fertiliser, as K2O</t>
  </si>
  <si>
    <t>market for organophosphorus-compound, unspecifiedGLOorganophosphorus-compound, unspecifiedkg</t>
  </si>
  <si>
    <t>market for organophosphorus-compound, unspecified</t>
  </si>
  <si>
    <t>organophosphorus-compound, unspecified</t>
  </si>
  <si>
    <t>market for oriented strand boardRoWoriented strand boardm3</t>
  </si>
  <si>
    <t>market for oriented strand board</t>
  </si>
  <si>
    <t>oriented strand board</t>
  </si>
  <si>
    <t>market for oriented strand boardRERoriented strand boardm3</t>
  </si>
  <si>
    <t>market for ortho-phenylene diamineGLOortho-phenylene diaminekg</t>
  </si>
  <si>
    <t>market for ortho-phenylene diamine</t>
  </si>
  <si>
    <t>ortho-phenylene diamine</t>
  </si>
  <si>
    <t>market for orthophthalic acid based unsaturated polyester resinGLOorthophthalic acid based unsaturated polyester resinkg</t>
  </si>
  <si>
    <t>market for orthophthalic acid based unsaturated polyester resin</t>
  </si>
  <si>
    <t>orthophthalic acid based unsaturated polyester resin</t>
  </si>
  <si>
    <t>market for outside air intake, stainless steel, DN 370GLOoutside air intake, stainless steel, DN 370unit</t>
  </si>
  <si>
    <t>market for outside air intake, stainless steel, DN 370</t>
  </si>
  <si>
    <t>outside air intake, stainless steel, DN 370</t>
  </si>
  <si>
    <t>market for oxalic acidGLOoxalic acidkg</t>
  </si>
  <si>
    <t>market for oxalic acid</t>
  </si>
  <si>
    <t>oxalic acid</t>
  </si>
  <si>
    <t>market for oxygen, liquidRoWoxygen, liquidkg</t>
  </si>
  <si>
    <t>market for oxygen, liquid</t>
  </si>
  <si>
    <t>market for oxygen, liquidRERoxygen, liquidkg</t>
  </si>
  <si>
    <t>market for ozone, liquidRoWozone, liquidkg</t>
  </si>
  <si>
    <t>market for ozone, liquid</t>
  </si>
  <si>
    <t>ozone, liquid</t>
  </si>
  <si>
    <t>market for ozone, liquidRERozone, liquidkg</t>
  </si>
  <si>
    <t>market for p-chlorophenolGLOp-chlorophenolkg</t>
  </si>
  <si>
    <t>market for p-chlorophenol</t>
  </si>
  <si>
    <t>p-chlorophenol</t>
  </si>
  <si>
    <t>market for p-dichlorobenzeneRoWp-dichlorobenzenekg</t>
  </si>
  <si>
    <t>market for p-dichlorobenzene</t>
  </si>
  <si>
    <t>market for p-dichlorobenzeneRERp-dichlorobenzenekg</t>
  </si>
  <si>
    <t>market for p-nitrophenolGLOp-nitrophenolkg</t>
  </si>
  <si>
    <t>market for p-nitrophenol</t>
  </si>
  <si>
    <t>p-nitrophenol</t>
  </si>
  <si>
    <t>market for p-nitrotolueneGLOp-nitrotoluenekg</t>
  </si>
  <si>
    <t>market for p-nitrotoluene</t>
  </si>
  <si>
    <t>p-nitrotoluene</t>
  </si>
  <si>
    <t>market for packaging box factoryGLOpackaging box factoryunit</t>
  </si>
  <si>
    <t>market for packaging box factory</t>
  </si>
  <si>
    <t>packaging box factory</t>
  </si>
  <si>
    <t>market for packaging film, low density polyethyleneGLOpackaging film, low density polyethylenekg</t>
  </si>
  <si>
    <t>market for packaging film, low density polyethylene</t>
  </si>
  <si>
    <t>packaging film, low density polyethylene</t>
  </si>
  <si>
    <t>market for packaging glass factoryGLOpackaging glass factoryunit</t>
  </si>
  <si>
    <t>market for packaging glass factory</t>
  </si>
  <si>
    <t>packaging glass factory</t>
  </si>
  <si>
    <t>market for packaging glass sorting facilityGLOpackaging glass sorting facilityunit</t>
  </si>
  <si>
    <t>market for packaging glass sorting facility</t>
  </si>
  <si>
    <t>packaging glass sorting facility</t>
  </si>
  <si>
    <t>market for packaging glass, brownGLOpackaging glass, brownkg</t>
  </si>
  <si>
    <t>market for packaging glass, brown</t>
  </si>
  <si>
    <t>packaging glass, brown</t>
  </si>
  <si>
    <t>market for packaging glass, greenGLOpackaging glass, greenkg</t>
  </si>
  <si>
    <t>market for packaging glass, green</t>
  </si>
  <si>
    <t>packaging glass, green</t>
  </si>
  <si>
    <t>market for packaging glass, whiteGLOpackaging glass, whitekg</t>
  </si>
  <si>
    <t>market for packaging glass, white</t>
  </si>
  <si>
    <t>packaging glass, white</t>
  </si>
  <si>
    <t>market for packaging, for fertilisersGLOpackaging, for fertiliserskg</t>
  </si>
  <si>
    <t>market for packaging, for fertilisers</t>
  </si>
  <si>
    <t>packaging, for fertilisers</t>
  </si>
  <si>
    <t>market for packaging, for fertilisers or pesticidesGLOpackaging, for fertilisers or pesticideskg</t>
  </si>
  <si>
    <t>market for packaging, for fertilisers or pesticides</t>
  </si>
  <si>
    <t>packaging, for fertilisers or pesticides</t>
  </si>
  <si>
    <t>market for packaging, for pesticidesGLOpackaging, for pesticideskg</t>
  </si>
  <si>
    <t>market for packaging, for pesticides</t>
  </si>
  <si>
    <t>packaging, for pesticides</t>
  </si>
  <si>
    <t>market for packing, cementGLOpacking, cementkg</t>
  </si>
  <si>
    <t>market for packing, cement</t>
  </si>
  <si>
    <t>packing, cement</t>
  </si>
  <si>
    <t>market for packing, clay productGLOpacking, clay productkg</t>
  </si>
  <si>
    <t>market for packing, clay product</t>
  </si>
  <si>
    <t>packing, clay product</t>
  </si>
  <si>
    <t>market for packing, fibre cement productGLOpacking, fibre cement productkg</t>
  </si>
  <si>
    <t>market for packing, fibre cement product</t>
  </si>
  <si>
    <t>packing, fibre cement product</t>
  </si>
  <si>
    <t>market for packing, lime productGLOpacking, lime productkg</t>
  </si>
  <si>
    <t>market for packing, lime product</t>
  </si>
  <si>
    <t>packing, lime product</t>
  </si>
  <si>
    <t>market for paclobutrazolGLOpaclobutrazolkg</t>
  </si>
  <si>
    <t>market for paclobutrazol</t>
  </si>
  <si>
    <t>paclobutrazol</t>
  </si>
  <si>
    <t>market for palladiumGLOpalladiumkg</t>
  </si>
  <si>
    <t>market for palladium</t>
  </si>
  <si>
    <t>palladium</t>
  </si>
  <si>
    <t>market for palm dateGLOpalm datekg</t>
  </si>
  <si>
    <t>market for palm date</t>
  </si>
  <si>
    <t>palm date</t>
  </si>
  <si>
    <t>market for palm date, conditioned and driedGLOpalm date, conditioned and driedkg</t>
  </si>
  <si>
    <t>market for palm date, conditioned and dried</t>
  </si>
  <si>
    <t>palm date, conditioned and dried</t>
  </si>
  <si>
    <t>market for palm date, conditioned and dried, organicGLOpalm date, conditioned and dried, organickg</t>
  </si>
  <si>
    <t>market for palm date, conditioned and dried, organic</t>
  </si>
  <si>
    <t>palm date, conditioned and dried, organic</t>
  </si>
  <si>
    <t>market for palm date, organicGLOpalm date, organickg</t>
  </si>
  <si>
    <t>market for palm date, organic</t>
  </si>
  <si>
    <t>palm date, organic</t>
  </si>
  <si>
    <t>market for palm fruit bunchRoWpalm fruit bunchkg</t>
  </si>
  <si>
    <t>market for palm fruit bunch</t>
  </si>
  <si>
    <t>palm fruit bunch</t>
  </si>
  <si>
    <t>market for palm fruit bunchMYpalm fruit bunchkg</t>
  </si>
  <si>
    <t>market for palm kernel mealGLOpalm kernel mealkg</t>
  </si>
  <si>
    <t>market for palm kernel meal</t>
  </si>
  <si>
    <t>palm kernel meal</t>
  </si>
  <si>
    <t>market for palm kernel oil, crudeGLOpalm kernel oil, crudekg</t>
  </si>
  <si>
    <t>market for palm kernel oil, crude</t>
  </si>
  <si>
    <t>palm kernel oil, crude</t>
  </si>
  <si>
    <t>market for palm oil, crudeGLOpalm oil, crudekg</t>
  </si>
  <si>
    <t>market for palm oil, crude</t>
  </si>
  <si>
    <t>palm oil, crude</t>
  </si>
  <si>
    <t>market for palm oil, refinedGLOpalm oil, refinedkg</t>
  </si>
  <si>
    <t>market for palm oil, refined</t>
  </si>
  <si>
    <t>palm oil, refined</t>
  </si>
  <si>
    <t>market for panel glass, for cathode ray tube displayGLOpanel glass, for cathode ray tube displaykg</t>
  </si>
  <si>
    <t>market for panel glass, for cathode ray tube display</t>
  </si>
  <si>
    <t>panel glass, for cathode ray tube display</t>
  </si>
  <si>
    <t>market for papayaGLOpapayakg</t>
  </si>
  <si>
    <t>market for papaya</t>
  </si>
  <si>
    <t>papaya</t>
  </si>
  <si>
    <t>market for paper machineGLOpaper machineunit</t>
  </si>
  <si>
    <t>market for paper machine</t>
  </si>
  <si>
    <t>paper machine</t>
  </si>
  <si>
    <t>market for paper mill, integratedGLOpaper mill, integratedunit</t>
  </si>
  <si>
    <t>market for paper mill, integrated</t>
  </si>
  <si>
    <t>paper mill, integrated</t>
  </si>
  <si>
    <t>market for paper mill, non-integratedGLOpaper mill, non-integratedunit</t>
  </si>
  <si>
    <t>market for paper mill, non-integrated</t>
  </si>
  <si>
    <t>paper mill, non-integrated</t>
  </si>
  <si>
    <t>market for paper sackRoWpaper sackkg</t>
  </si>
  <si>
    <t>market for paper sack</t>
  </si>
  <si>
    <t>paper sack</t>
  </si>
  <si>
    <t>market for paper sackRERpaper sackkg</t>
  </si>
  <si>
    <t>market for paper, melamine impregnatedRoWpaper, melamine impregnatedkg</t>
  </si>
  <si>
    <t>market for paper, melamine impregnated</t>
  </si>
  <si>
    <t>paper, melamine impregnated</t>
  </si>
  <si>
    <t>market for paper, melamine impregnatedRERpaper, melamine impregnatedkg</t>
  </si>
  <si>
    <t>market for paper, newsprintRoWpaper, newsprintkg</t>
  </si>
  <si>
    <t>market for paper, newsprint</t>
  </si>
  <si>
    <t>paper, newsprint</t>
  </si>
  <si>
    <t>market for paper, newsprintRERpaper, newsprintkg</t>
  </si>
  <si>
    <t>market for paper, woodcontaining, lightweight coatedRoWpaper, woodcontaining, lightweight coatedkg</t>
  </si>
  <si>
    <t>market for paper, woodcontaining, lightweight coated</t>
  </si>
  <si>
    <t>paper, woodcontaining, lightweight coated</t>
  </si>
  <si>
    <t>market for paper, woodcontaining, lightweight coatedRERpaper, woodcontaining, lightweight coatedkg</t>
  </si>
  <si>
    <t>market for paper, woodcontaining, supercalenderedRoWpaper, woodcontaining, supercalenderedkg</t>
  </si>
  <si>
    <t>market for paper, woodcontaining, supercalendered</t>
  </si>
  <si>
    <t>paper, woodcontaining, supercalendered</t>
  </si>
  <si>
    <t>market for paper, woodcontaining, supercalenderedRERpaper, woodcontaining, supercalenderedkg</t>
  </si>
  <si>
    <t>market for paper, woodfree, coatedRoWpaper, woodfree, coatedkg</t>
  </si>
  <si>
    <t>market for paper, woodfree, coated</t>
  </si>
  <si>
    <t>paper, woodfree, coated</t>
  </si>
  <si>
    <t>market for paper, woodfree, coatedRERpaper, woodfree, coatedkg</t>
  </si>
  <si>
    <t>market for paper, woodfree, uncoatedRoWpaper, woodfree, uncoatedkg</t>
  </si>
  <si>
    <t>market for paper, woodfree, uncoated</t>
  </si>
  <si>
    <t>paper, woodfree, uncoated</t>
  </si>
  <si>
    <t>market for paper, woodfree, uncoatedRERpaper, woodfree, uncoatedkg</t>
  </si>
  <si>
    <t>market for para-phenylene diamineGLOpara-phenylene diaminekg</t>
  </si>
  <si>
    <t>market for para-phenylene diamine</t>
  </si>
  <si>
    <t>para-phenylene diamine</t>
  </si>
  <si>
    <t>market for paraffinGLOparaffinkg</t>
  </si>
  <si>
    <t>market for paraffin</t>
  </si>
  <si>
    <t>paraffin</t>
  </si>
  <si>
    <t>market for paris market carrotGLOparis market carrotkg</t>
  </si>
  <si>
    <t>market for paris market carrot</t>
  </si>
  <si>
    <t>paris market carrot</t>
  </si>
  <si>
    <t>market for particleboard, cement bondedRoWparticleboard, cement bondedm3</t>
  </si>
  <si>
    <t>market for particleboard, cement bonded</t>
  </si>
  <si>
    <t>particleboard, cement bonded</t>
  </si>
  <si>
    <t>market for particleboard, cement bondedRERparticleboard, cement bondedm3</t>
  </si>
  <si>
    <t>market for particleboard, uncoatedRoWparticleboard, uncoatedm3</t>
  </si>
  <si>
    <t>market for particleboard, uncoated</t>
  </si>
  <si>
    <t>particleboard, uncoated</t>
  </si>
  <si>
    <t>market for particleboard, uncoatedRERparticleboard, uncoatedm3</t>
  </si>
  <si>
    <t>market for passenger car maintenanceGLOpassenger car maintenanceunit</t>
  </si>
  <si>
    <t>market for passenger car maintenance</t>
  </si>
  <si>
    <t>market for passenger car, dieselGLOpassenger car, dieselkg</t>
  </si>
  <si>
    <t>market for passenger car, diesel</t>
  </si>
  <si>
    <t>passenger car, diesel</t>
  </si>
  <si>
    <t>market for passenger car, electric, without batteryGLOpassenger car, electric, without batterykg</t>
  </si>
  <si>
    <t>market for passenger car, electric, without battery</t>
  </si>
  <si>
    <t>passenger car, electric, without battery</t>
  </si>
  <si>
    <t>market for passenger car, petrol/natural gasGLOpassenger car, petrol/natural gaskg</t>
  </si>
  <si>
    <t>market for passenger car, petrol/natural gas</t>
  </si>
  <si>
    <t>passenger car, petrol/natural gas</t>
  </si>
  <si>
    <t>market for pea seed, for sowingGLOpea seed, for sowingkg</t>
  </si>
  <si>
    <t>market for pea seed, for sowing</t>
  </si>
  <si>
    <t>pea seed, for sowing</t>
  </si>
  <si>
    <t>market for pea seed, organic, for sowingGLOpea seed, organic, for sowingkg</t>
  </si>
  <si>
    <t>market for pea seed, organic, for sowing</t>
  </si>
  <si>
    <t>pea seed, organic, for sowing</t>
  </si>
  <si>
    <t>market for peachGLOpeachkg</t>
  </si>
  <si>
    <t>market for peach</t>
  </si>
  <si>
    <t>peach</t>
  </si>
  <si>
    <t>market for peanutGLOpeanutkg</t>
  </si>
  <si>
    <t>market for peanut</t>
  </si>
  <si>
    <t>peanut</t>
  </si>
  <si>
    <t>market for peanut seed, at farmGLOpeanut seed, at farmkg</t>
  </si>
  <si>
    <t>market for peanut seed, at farm</t>
  </si>
  <si>
    <t>peanut seed, at farm</t>
  </si>
  <si>
    <t>market for peanut seed, for sowingGLOpeanut seed, for sowingkg</t>
  </si>
  <si>
    <t>market for peanut seed, for sowing</t>
  </si>
  <si>
    <t>peanut seed, for sowing</t>
  </si>
  <si>
    <t>market for pearGLOpearkg</t>
  </si>
  <si>
    <t>market for pear</t>
  </si>
  <si>
    <t>pear</t>
  </si>
  <si>
    <t>market for peatRoWpeatkg</t>
  </si>
  <si>
    <t>market for peat</t>
  </si>
  <si>
    <t>peat</t>
  </si>
  <si>
    <t>market for peatRERpeatkg</t>
  </si>
  <si>
    <t>market for peat mossGLOpeat mossm3</t>
  </si>
  <si>
    <t>market for peat moss</t>
  </si>
  <si>
    <t>peat moss</t>
  </si>
  <si>
    <t>market for pendimethalinGLOpendimethalinkg</t>
  </si>
  <si>
    <t>market for pendimethalin</t>
  </si>
  <si>
    <t>pendimethalin</t>
  </si>
  <si>
    <t>market for pentaerythritolGLOpentaerythritolkg</t>
  </si>
  <si>
    <t>market for pentaerythritol</t>
  </si>
  <si>
    <t>pentaerythritol</t>
  </si>
  <si>
    <t>market for pentaneGLOpentanekg</t>
  </si>
  <si>
    <t>market for pentane</t>
  </si>
  <si>
    <t>pentane</t>
  </si>
  <si>
    <t>market for perfluoropentaneGLOperfluoropentanekg</t>
  </si>
  <si>
    <t>market for perfluoropentane</t>
  </si>
  <si>
    <t>perfluoropentane</t>
  </si>
  <si>
    <t>market for perliteGLOperlitekg</t>
  </si>
  <si>
    <t>market for perlite</t>
  </si>
  <si>
    <t>perlite</t>
  </si>
  <si>
    <t>market for permanent magnet, for electric motorGLOpermanent magnet, for electric motorkg</t>
  </si>
  <si>
    <t>market for permanent magnet, for electric motor</t>
  </si>
  <si>
    <t>permanent magnet, for electric motor</t>
  </si>
  <si>
    <t>market for pesticide, unspecifiedGLOpesticide, unspecifiedkg</t>
  </si>
  <si>
    <t>market for pesticide, unspecified</t>
  </si>
  <si>
    <t>market for petrol, 15% ETBE additive by volume, with ethanol from biomassGLOpetrol, 15% ETBE additive by volume, with ethanol from biomasskg</t>
  </si>
  <si>
    <t>market for petrol, 15% ETBE additive by volume, with ethanol from biomass</t>
  </si>
  <si>
    <t>petrol, 15% ETBE additive by volume, with ethanol from biomass</t>
  </si>
  <si>
    <t>market for petrol, 4% ETBE additive by volume, with ethanol from biomassGLOpetrol, 4% ETBE additive by volume, with ethanol from biomasskg</t>
  </si>
  <si>
    <t>market for petrol, 4% ETBE additive by volume, with ethanol from biomass</t>
  </si>
  <si>
    <t>petrol, 4% ETBE additive by volume, with ethanol from biomass</t>
  </si>
  <si>
    <t>market for petrol, 5% ethanol by volume from biomassGLOpetrol, 5% ethanol by volume from biomasskg</t>
  </si>
  <si>
    <t>market for petrol, 5% ethanol by volume from biomass</t>
  </si>
  <si>
    <t>petrol, 5% ethanol by volume from biomass</t>
  </si>
  <si>
    <t>market for petrol, low-sulfurCHpetrol, low-sulfurkg</t>
  </si>
  <si>
    <t>market for petrol, low-sulfurEurope without Switzerlandpetrol, low-sulfurkg</t>
  </si>
  <si>
    <t>market for petrol, low-sulfurRoWpetrol, low-sulfurkg</t>
  </si>
  <si>
    <t>market for petrol, two-stroke blendGLOpetrol, two-stroke blendkg</t>
  </si>
  <si>
    <t>market for petrol, two-stroke blend</t>
  </si>
  <si>
    <t>petrol, two-stroke blend</t>
  </si>
  <si>
    <t>market for petrol, unleadedBRpetrol, unleadedkg</t>
  </si>
  <si>
    <t>market for petrol, unleaded</t>
  </si>
  <si>
    <t>petrol, unleaded</t>
  </si>
  <si>
    <t>market for petrol, unleadedCOpetrol, unleadedkg</t>
  </si>
  <si>
    <t>market for petrol, unleadedRoWpetrol, unleadedkg</t>
  </si>
  <si>
    <t>market for petrol, unleadedINpetrol, unleadedkg</t>
  </si>
  <si>
    <t>market for petrol, unleadedPEpetrol, unleadedkg</t>
  </si>
  <si>
    <t>market for petrol, unleadedRERpetrol, unleadedkg</t>
  </si>
  <si>
    <t>market for petrol, unleadedZApetrol, unleadedkg</t>
  </si>
  <si>
    <t>market for petrol, unleaded, burned in machineryGLOpetrol, unleaded, burned in machineryMJ</t>
  </si>
  <si>
    <t>market for petrol, unleaded, burned in machinery</t>
  </si>
  <si>
    <t>petrol, unleaded, burned in machinery</t>
  </si>
  <si>
    <t>market for petroleumCHpetroleumkg</t>
  </si>
  <si>
    <t>market for petroleum</t>
  </si>
  <si>
    <t>petroleum</t>
  </si>
  <si>
    <t>market for petroleumEurope without Switzerlandpetroleumkg</t>
  </si>
  <si>
    <t>market for petroleumRoWpetroleumkg</t>
  </si>
  <si>
    <t>market for petroleumRNApetroleumkg</t>
  </si>
  <si>
    <t>market for petroleum cokeGLOpetroleum cokekg</t>
  </si>
  <si>
    <t>market for petroleum coke</t>
  </si>
  <si>
    <t>petroleum coke</t>
  </si>
  <si>
    <t>market for petroleum combustion, in drilling testsGLOpetroleum combustion, in drilling testskg</t>
  </si>
  <si>
    <t>market for petroleum combustion, in drilling tests</t>
  </si>
  <si>
    <t>petroleum combustion, in drilling tests</t>
  </si>
  <si>
    <t>market for petroleum refineryGLOpetroleum refineryunit</t>
  </si>
  <si>
    <t>market for petroleum refinery</t>
  </si>
  <si>
    <t>petroleum refinery</t>
  </si>
  <si>
    <t>market for petroleum slack waxGLOpetroleum slack waxkg</t>
  </si>
  <si>
    <t>market for petroleum slack wax</t>
  </si>
  <si>
    <t>petroleum slack wax</t>
  </si>
  <si>
    <t>market for phacelia silageGLOphacelia silagekg</t>
  </si>
  <si>
    <t>market for phacelia silage</t>
  </si>
  <si>
    <t>market for phenolRoWphenolkg</t>
  </si>
  <si>
    <t>market for phenol</t>
  </si>
  <si>
    <t>phenol</t>
  </si>
  <si>
    <t>market for phenolRERphenolkg</t>
  </si>
  <si>
    <t>market for phenolic resinRoWphenolic resinkg</t>
  </si>
  <si>
    <t>market for phenolic resin</t>
  </si>
  <si>
    <t>phenolic resin</t>
  </si>
  <si>
    <t>market for phenolic resinRERphenolic resinkg</t>
  </si>
  <si>
    <t>market for phenoxy-compoundGLOphenoxy-compoundkg</t>
  </si>
  <si>
    <t>market for phenoxy-compound</t>
  </si>
  <si>
    <t>phenoxy-compound</t>
  </si>
  <si>
    <t>market for phenyl acetic acidGLOphenyl acetic acidkg</t>
  </si>
  <si>
    <t>market for phenyl acetic acid</t>
  </si>
  <si>
    <t>phenyl acetic acid</t>
  </si>
  <si>
    <t>market for phenyl isocyanateGLOphenyl isocyanatekg</t>
  </si>
  <si>
    <t>market for phenyl isocyanate</t>
  </si>
  <si>
    <t>phenyl isocyanate</t>
  </si>
  <si>
    <t>market for phosgene, liquidRoWphosgene, liquidkg</t>
  </si>
  <si>
    <t>market for phosgene, liquid</t>
  </si>
  <si>
    <t>phosgene, liquid</t>
  </si>
  <si>
    <t>market for phosgene, liquidRERphosgene, liquidkg</t>
  </si>
  <si>
    <t>market for phosphaneGLOphosphanekg</t>
  </si>
  <si>
    <t>market for phosphane</t>
  </si>
  <si>
    <t>phosphane</t>
  </si>
  <si>
    <t>market for phosphate rock, beneficiatedRoWphosphate rock, beneficiatedkg</t>
  </si>
  <si>
    <t>market for phosphate rock, beneficiated</t>
  </si>
  <si>
    <t>phosphate rock, beneficiated</t>
  </si>
  <si>
    <t>market for phosphate rock, beneficiatedMAphosphate rock, beneficiatedkg</t>
  </si>
  <si>
    <t>market for phosphate rock, beneficiatedRERphosphate rock, beneficiatedkg</t>
  </si>
  <si>
    <t>market for phosphate rock, beneficiatedUSphosphate rock, beneficiatedkg</t>
  </si>
  <si>
    <t>market for phosphoric acid factory, fertiliser gradeGLOphosphoric acid factory, fertiliser gradeunit</t>
  </si>
  <si>
    <t>market for phosphoric acid factory, fertiliser grade</t>
  </si>
  <si>
    <t>phosphoric acid factory, fertiliser grade</t>
  </si>
  <si>
    <t>market for phosphoric acid, fertiliser grade, without water, in 70% solution stateRoWphosphoric acid, fertiliser grade, without water, in 70% solution statekg</t>
  </si>
  <si>
    <t>market for phosphoric acid, fertiliser grade, without water, in 70% solution state</t>
  </si>
  <si>
    <t>phosphoric acid, fertiliser grade, without water, in 70% solution state</t>
  </si>
  <si>
    <t>market for phosphoric acid, fertiliser grade, without water, in 70% solution stateRERphosphoric acid, fertiliser grade, without water, in 70% solution statekg</t>
  </si>
  <si>
    <t>market for phosphoric acid, industrial grade, without water, in 85% solution stateGLOphosphoric acid, industrial grade, without water, in 85% solution statekg</t>
  </si>
  <si>
    <t>market for phosphoric acid, industrial grade, without water, in 85% solution state</t>
  </si>
  <si>
    <t>phosphoric acid, industrial grade, without water, in 85% solution state</t>
  </si>
  <si>
    <t>market for phosphorous chlorideRoWphosphorous chloridekg</t>
  </si>
  <si>
    <t>market for phosphorous chloride</t>
  </si>
  <si>
    <t>phosphorous chloride</t>
  </si>
  <si>
    <t>market for phosphorous chlorideRERphosphorous chloridekg</t>
  </si>
  <si>
    <t>market for phosphorus oxychlorideRoWphosphorus oxychloridekg</t>
  </si>
  <si>
    <t>market for phosphorus oxychloride</t>
  </si>
  <si>
    <t>phosphorus oxychloride</t>
  </si>
  <si>
    <t>market for phosphorus oxychlorideRERphosphorus oxychloridekg</t>
  </si>
  <si>
    <t>market for phosphorus pentachlorideGLOphosphorus pentachloridekg</t>
  </si>
  <si>
    <t>market for phosphorus pentachloride</t>
  </si>
  <si>
    <t>phosphorus pentachloride</t>
  </si>
  <si>
    <t>market for phosphorus trichlorideGLOphosphorus trichloridekg</t>
  </si>
  <si>
    <t>market for phosphorus trichloride</t>
  </si>
  <si>
    <t>phosphorus trichloride</t>
  </si>
  <si>
    <t>market for phosphorus, white, liquidGLOphosphorus, white, liquidkg</t>
  </si>
  <si>
    <t>market for phosphorus, white, liquid</t>
  </si>
  <si>
    <t>phosphorus, white, liquid</t>
  </si>
  <si>
    <t>market for photovoltaic cell factoryGLOphotovoltaic cell factoryunit</t>
  </si>
  <si>
    <t>market for photovoltaic cell factory</t>
  </si>
  <si>
    <t>photovoltaic cell factory</t>
  </si>
  <si>
    <t>market for photovoltaic cell, multi-Si waferGLOphotovoltaic cell, multi-Si waferm2</t>
  </si>
  <si>
    <t>market for photovoltaic cell, multi-Si wafer</t>
  </si>
  <si>
    <t>photovoltaic cell, multi-Si wafer</t>
  </si>
  <si>
    <t>market for photovoltaic cell, ribbon-SiGLOphotovoltaic cell, ribbon-Sim2</t>
  </si>
  <si>
    <t>market for photovoltaic cell, ribbon-Si</t>
  </si>
  <si>
    <t>photovoltaic cell, ribbon-Si</t>
  </si>
  <si>
    <t>market for photovoltaic cell, single-Si waferGLOphotovoltaic cell, single-Si waferm2</t>
  </si>
  <si>
    <t>market for photovoltaic cell, single-Si wafer</t>
  </si>
  <si>
    <t>photovoltaic cell, single-Si wafer</t>
  </si>
  <si>
    <t>market for photovoltaic facade installation, 3kWp, multi-Si, laminated, integrated, at buildingGLOphotovoltaic facade installation, 3kWp, multi-Si, laminated, integrated, at buildingunit</t>
  </si>
  <si>
    <t>market for photovoltaic facade installation, 3kWp, multi-Si, laminated, integrated, at building</t>
  </si>
  <si>
    <t>photovoltaic facade installation, 3kWp, multi-Si, laminated, integrated, at building</t>
  </si>
  <si>
    <t>market for photovoltaic facade installation, 3kWp, multi-Si, panel, mounted, at buildingGLOphotovoltaic facade installation, 3kWp, multi-Si, panel, mounted, at buildingunit</t>
  </si>
  <si>
    <t>market for photovoltaic facade installation, 3kWp, multi-Si, panel, mounted, at building</t>
  </si>
  <si>
    <t>photovoltaic facade installation, 3kWp, multi-Si, panel, mounted, at building</t>
  </si>
  <si>
    <t>market for photovoltaic facade installation, 3kWp, single-Si, laminated, integrated, at buildingGLOphotovoltaic facade installation, 3kWp, single-Si, laminated, integrated, at buildingunit</t>
  </si>
  <si>
    <t>market for photovoltaic facade installation, 3kWp, single-Si, laminated, integrated, at building</t>
  </si>
  <si>
    <t>photovoltaic facade installation, 3kWp, single-Si, laminated, integrated, at building</t>
  </si>
  <si>
    <t>market for photovoltaic facade installation, 3kWp, single-Si, panel, mounted, at buildingGLOphotovoltaic facade installation, 3kWp, single-Si, panel, mounted, at buildingunit</t>
  </si>
  <si>
    <t>market for photovoltaic facade installation, 3kWp, single-Si, panel, mounted, at building</t>
  </si>
  <si>
    <t>photovoltaic facade installation, 3kWp, single-Si, panel, mounted, at building</t>
  </si>
  <si>
    <t>market for photovoltaic flat-roof installation, 3kWp, multi-Si, on roofGLOphotovoltaic flat-roof installation, 3kWp, multi-Si, on roofunit</t>
  </si>
  <si>
    <t>market for photovoltaic flat-roof installation, 3kWp, multi-Si, on roof</t>
  </si>
  <si>
    <t>photovoltaic flat-roof installation, 3kWp, multi-Si, on roof</t>
  </si>
  <si>
    <t>market for photovoltaic flat-roof installation, 3kWp, single-Si, on roofGLOphotovoltaic flat-roof installation, 3kWp, single-Si, on roofunit</t>
  </si>
  <si>
    <t>market for photovoltaic flat-roof installation, 3kWp, single-Si, on roof</t>
  </si>
  <si>
    <t>photovoltaic flat-roof installation, 3kWp, single-Si, on roof</t>
  </si>
  <si>
    <t>market for photovoltaic laminate, CISGLOphotovoltaic laminate, CISm2</t>
  </si>
  <si>
    <t>market for photovoltaic laminate, CIS</t>
  </si>
  <si>
    <t>photovoltaic laminate, CIS</t>
  </si>
  <si>
    <t>market for photovoltaic laminate, CdTeGLOphotovoltaic laminate, CdTem2</t>
  </si>
  <si>
    <t>market for photovoltaic laminate, CdTe</t>
  </si>
  <si>
    <t>photovoltaic laminate, CdTe</t>
  </si>
  <si>
    <t>market for photovoltaic laminate, a-SiGLOphotovoltaic laminate, a-Sim2</t>
  </si>
  <si>
    <t>market for photovoltaic laminate, a-Si</t>
  </si>
  <si>
    <t>photovoltaic laminate, a-Si</t>
  </si>
  <si>
    <t>market for photovoltaic laminate, multi-Si waferGLOphotovoltaic laminate, multi-Si waferm2</t>
  </si>
  <si>
    <t>market for photovoltaic laminate, multi-Si wafer</t>
  </si>
  <si>
    <t>photovoltaic laminate, multi-Si wafer</t>
  </si>
  <si>
    <t>market for photovoltaic laminate, ribbon-SiGLOphotovoltaic laminate, ribbon-Sim2</t>
  </si>
  <si>
    <t>market for photovoltaic laminate, ribbon-Si</t>
  </si>
  <si>
    <t>photovoltaic laminate, ribbon-Si</t>
  </si>
  <si>
    <t>market for photovoltaic laminate, single-Si waferGLOphotovoltaic laminate, single-Si waferm2</t>
  </si>
  <si>
    <t>market for photovoltaic laminate, single-Si wafer</t>
  </si>
  <si>
    <t>photovoltaic laminate, single-Si wafer</t>
  </si>
  <si>
    <t>market for photovoltaic module, building-integrated, for facade installationGLOphotovoltaic module, building-integrated, for facade installationm2</t>
  </si>
  <si>
    <t>market for photovoltaic module, building-integrated, for facade installation</t>
  </si>
  <si>
    <t>photovoltaic module, building-integrated, for facade installation</t>
  </si>
  <si>
    <t>market for photovoltaic module, building-integrated, for slanted-roof installationGLOphotovoltaic module, building-integrated, for slanted-roof installationm2</t>
  </si>
  <si>
    <t>market for photovoltaic module, building-integrated, for slanted-roof installation</t>
  </si>
  <si>
    <t>photovoltaic module, building-integrated, for slanted-roof installation</t>
  </si>
  <si>
    <t>market for photovoltaic mounting system, for 570kWp open ground moduleGLOphotovoltaic mounting system, for 570kWp open ground modulem2</t>
  </si>
  <si>
    <t>market for photovoltaic mounting system, for 570kWp open ground module</t>
  </si>
  <si>
    <t>photovoltaic mounting system, for 570kWp open ground module</t>
  </si>
  <si>
    <t>market for photovoltaic mounting system, for facade installationGLOphotovoltaic mounting system, for facade installationm2</t>
  </si>
  <si>
    <t>market for photovoltaic mounting system, for facade installation</t>
  </si>
  <si>
    <t>photovoltaic mounting system, for facade installation</t>
  </si>
  <si>
    <t>market for photovoltaic mounting system, for flat-roof installationGLOphotovoltaic mounting system, for flat-roof installationm2</t>
  </si>
  <si>
    <t>market for photovoltaic mounting system, for flat-roof installation</t>
  </si>
  <si>
    <t>photovoltaic mounting system, for flat-roof installation</t>
  </si>
  <si>
    <t>market for photovoltaic mounting system, for slanted-roof installationGLOphotovoltaic mounting system, for slanted-roof installationm2</t>
  </si>
  <si>
    <t>market for photovoltaic mounting system, for slanted-roof installation</t>
  </si>
  <si>
    <t>photovoltaic mounting system, for slanted-roof installation</t>
  </si>
  <si>
    <t>market for photovoltaic panel factoryGLOphotovoltaic panel factoryunit</t>
  </si>
  <si>
    <t>market for photovoltaic panel factory</t>
  </si>
  <si>
    <t>photovoltaic panel factory</t>
  </si>
  <si>
    <t>market for photovoltaic panel, CISGLOphotovoltaic panel, CISm2</t>
  </si>
  <si>
    <t>market for photovoltaic panel, CIS</t>
  </si>
  <si>
    <t>photovoltaic panel, CIS</t>
  </si>
  <si>
    <t>market for photovoltaic panel, a-SiGLOphotovoltaic panel, a-Sim2</t>
  </si>
  <si>
    <t>market for photovoltaic panel, a-Si</t>
  </si>
  <si>
    <t>photovoltaic panel, a-Si</t>
  </si>
  <si>
    <t>market for photovoltaic panel, multi-Si waferGLOphotovoltaic panel, multi-Si waferm2</t>
  </si>
  <si>
    <t>market for photovoltaic panel, multi-Si wafer</t>
  </si>
  <si>
    <t>photovoltaic panel, multi-Si wafer</t>
  </si>
  <si>
    <t>market for photovoltaic panel, ribbon-SiGLOphotovoltaic panel, ribbon-Sim2</t>
  </si>
  <si>
    <t>market for photovoltaic panel, ribbon-Si</t>
  </si>
  <si>
    <t>photovoltaic panel, ribbon-Si</t>
  </si>
  <si>
    <t>market for photovoltaic panel, single-Si waferGLOphotovoltaic panel, single-Si waferm2</t>
  </si>
  <si>
    <t>market for photovoltaic panel, single-Si wafer</t>
  </si>
  <si>
    <t>photovoltaic panel, single-Si wafer</t>
  </si>
  <si>
    <t>market for photovoltaic plant, 570kWp, multi-Si, on open groundGLOphotovoltaic plant, 570kWp, multi-Si, on open groundunit</t>
  </si>
  <si>
    <t>market for photovoltaic plant, 570kWp, multi-Si, on open ground</t>
  </si>
  <si>
    <t>photovoltaic plant, 570kWp, multi-Si, on open ground</t>
  </si>
  <si>
    <t>market for photovoltaic slanted-roof installation, 3kWp, CIS, panel, mounted, on roofGLOphotovoltaic slanted-roof installation, 3kWp, CIS, panel, mounted, on roofunit</t>
  </si>
  <si>
    <t>market for photovoltaic slanted-roof installation, 3kWp, CIS, panel, mounted, on roof</t>
  </si>
  <si>
    <t>photovoltaic slanted-roof installation, 3kWp, CIS, panel, mounted, on roof</t>
  </si>
  <si>
    <t>market for photovoltaic slanted-roof installation, 3kWp, CdTe, laminated, integrated, on roofGLOphotovoltaic slanted-roof installation, 3kWp, CdTe, laminated, integrated, on roofunit</t>
  </si>
  <si>
    <t>market for photovoltaic slanted-roof installation, 3kWp, CdTe, laminated, integrated, on roof</t>
  </si>
  <si>
    <t>photovoltaic slanted-roof installation, 3kWp, CdTe, laminated, integrated, on roof</t>
  </si>
  <si>
    <t>market for photovoltaic slanted-roof installation, 3kWp, a-Si, laminated, integrated, on roofGLOphotovoltaic slanted-roof installation, 3kWp, a-Si, laminated, integrated, on roofunit</t>
  </si>
  <si>
    <t>market for photovoltaic slanted-roof installation, 3kWp, a-Si, laminated, integrated, on roof</t>
  </si>
  <si>
    <t>photovoltaic slanted-roof installation, 3kWp, a-Si, laminated, integrated, on roof</t>
  </si>
  <si>
    <t>market for photovoltaic slanted-roof installation, 3kWp, a-Si, panel, mounted, on roofGLOphotovoltaic slanted-roof installation, 3kWp, a-Si, panel, mounted, on roofunit</t>
  </si>
  <si>
    <t>market for photovoltaic slanted-roof installation, 3kWp, a-Si, panel, mounted, on roof</t>
  </si>
  <si>
    <t>photovoltaic slanted-roof installation, 3kWp, a-Si, panel, mounted, on roof</t>
  </si>
  <si>
    <t>market for photovoltaic slanted-roof installation, 3kWp, multi-Si, laminated, integrated, on roofGLOphotovoltaic slanted-roof installation, 3kWp, multi-Si, laminated, integrated, on roofunit</t>
  </si>
  <si>
    <t>market for photovoltaic slanted-roof installation, 3kWp, multi-Si, laminated, integrated, on roof</t>
  </si>
  <si>
    <t>photovoltaic slanted-roof installation, 3kWp, multi-Si, laminated, integrated, on roof</t>
  </si>
  <si>
    <t>market for photovoltaic slanted-roof installation, 3kWp, multi-Si, panel, mounted, on roofGLOphotovoltaic slanted-roof installation, 3kWp, multi-Si, panel, mounted, on roofunit</t>
  </si>
  <si>
    <t>market for photovoltaic slanted-roof installation, 3kWp, multi-Si, panel, mounted, on roof</t>
  </si>
  <si>
    <t>photovoltaic slanted-roof installation, 3kWp, multi-Si, panel, mounted, on roof</t>
  </si>
  <si>
    <t>market for photovoltaic slanted-roof installation, 3kWp, ribbon-Si, laminated, integrated, on roofGLOphotovoltaic slanted-roof installation, 3kWp, ribbon-Si, laminated, integrated, on roofunit</t>
  </si>
  <si>
    <t>market for photovoltaic slanted-roof installation, 3kWp, ribbon-Si, laminated, integrated, on roof</t>
  </si>
  <si>
    <t>photovoltaic slanted-roof installation, 3kWp, ribbon-Si, laminated, integrated, on roof</t>
  </si>
  <si>
    <t>market for photovoltaic slanted-roof installation, 3kWp, ribbon-Si, panel, mounted, on roofGLOphotovoltaic slanted-roof installation, 3kWp, ribbon-Si, panel, mounted, on roofunit</t>
  </si>
  <si>
    <t>market for photovoltaic slanted-roof installation, 3kWp, ribbon-Si, panel, mounted, on roof</t>
  </si>
  <si>
    <t>photovoltaic slanted-roof installation, 3kWp, ribbon-Si, panel, mounted, on roof</t>
  </si>
  <si>
    <t>market for photovoltaic slanted-roof installation, 3kWp, single-Si, laminated, integrated, on roofGLOphotovoltaic slanted-roof installation, 3kWp, single-Si, laminated, integrated, on roofunit</t>
  </si>
  <si>
    <t>market for photovoltaic slanted-roof installation, 3kWp, single-Si, laminated, integrated, on roof</t>
  </si>
  <si>
    <t>photovoltaic slanted-roof installation, 3kWp, single-Si, laminated, integrated, on roof</t>
  </si>
  <si>
    <t>market for photovoltaic slanted-roof installation, 3kWp, single-Si, panel, mounted, on roofGLOphotovoltaic slanted-roof installation, 3kWp, single-Si, panel, mounted, on roofunit</t>
  </si>
  <si>
    <t>market for photovoltaic slanted-roof installation, 3kWp, single-Si, panel, mounted, on roof</t>
  </si>
  <si>
    <t>photovoltaic slanted-roof installation, 3kWp, single-Si, panel, mounted, on roof</t>
  </si>
  <si>
    <t>market for photovoltaics, electric installation for 3kWp module, at buildingGLOphotovoltaics, electric installation for 3kWp module, at buildingunit</t>
  </si>
  <si>
    <t>market for photovoltaics, electric installation for 3kWp module, at building</t>
  </si>
  <si>
    <t>photovoltaics, electric installation for 3kWp module, at building</t>
  </si>
  <si>
    <t>market for photovoltaics, electric installation for 570kWp module, open groundGLOphotovoltaics, electric installation for 570kWp module, open groundunit</t>
  </si>
  <si>
    <t>market for photovoltaics, electric installation for 570kWp module, open ground</t>
  </si>
  <si>
    <t>photovoltaics, electric installation for 570kWp module, open ground</t>
  </si>
  <si>
    <t>market for phthalic anhydrideGLOphthalic anhydridekg</t>
  </si>
  <si>
    <t>market for phthalic anhydride</t>
  </si>
  <si>
    <t>phthalic anhydride</t>
  </si>
  <si>
    <t>market for phthalimideGLOphthalimidekg</t>
  </si>
  <si>
    <t>market for phthalimide</t>
  </si>
  <si>
    <t>phthalimide</t>
  </si>
  <si>
    <t>market for phthalimide-compoundGLOphthalimide-compoundkg</t>
  </si>
  <si>
    <t>market for phthalimide-compound</t>
  </si>
  <si>
    <t>phthalimide-compound</t>
  </si>
  <si>
    <t>market for pig ironRoWpig ironkg</t>
  </si>
  <si>
    <t>market for pig iron</t>
  </si>
  <si>
    <t>market for pig ironRERpig ironkg</t>
  </si>
  <si>
    <t>market for pineappleGLOpineapplekg</t>
  </si>
  <si>
    <t>market for pineapple</t>
  </si>
  <si>
    <t>pineapple</t>
  </si>
  <si>
    <t>market for pinto beanGLOpinto beankg</t>
  </si>
  <si>
    <t>market for pinto bean</t>
  </si>
  <si>
    <t>pinto bean</t>
  </si>
  <si>
    <t>market for pinto bean seed, for sowingGLOpinto bean seed, for sowingkg</t>
  </si>
  <si>
    <t>market for pinto bean seed, for sowing</t>
  </si>
  <si>
    <t>pinto bean seed, for sowing</t>
  </si>
  <si>
    <t>market for pipeline, liquid manureGLOpipeline, liquid manurekm*year</t>
  </si>
  <si>
    <t>market for pipeline, liquid manure</t>
  </si>
  <si>
    <t>pipeline, liquid manure</t>
  </si>
  <si>
    <t>market for pipeline, natural gas, high pressure distribution networkGLOpipeline, natural gas, high pressure distribution networkkm</t>
  </si>
  <si>
    <t>market for pipeline, natural gas, high pressure distribution network</t>
  </si>
  <si>
    <t>pipeline, natural gas, high pressure distribution network</t>
  </si>
  <si>
    <t>market for pipeline, natural gas, long distance, high capacity, offshoreGLOpipeline, natural gas, long distance, high capacity, offshorekm</t>
  </si>
  <si>
    <t>market for pipeline, natural gas, long distance, high capacity, offshore</t>
  </si>
  <si>
    <t>pipeline, natural gas, long distance, high capacity, offshore</t>
  </si>
  <si>
    <t>market for pipeline, natural gas, long distance, high capacity, onshoreGLOpipeline, natural gas, long distance, high capacity, onshorekm</t>
  </si>
  <si>
    <t>market for pipeline, natural gas, long distance, high capacity, onshore</t>
  </si>
  <si>
    <t>pipeline, natural gas, long distance, high capacity, onshore</t>
  </si>
  <si>
    <t>market for pipeline, natural gas, long distance, low capacity, onshoreGLOpipeline, natural gas, long distance, low capacity, onshorekm</t>
  </si>
  <si>
    <t>market for pipeline, natural gas, long distance, low capacity, onshore</t>
  </si>
  <si>
    <t>pipeline, natural gas, long distance, low capacity, onshore</t>
  </si>
  <si>
    <t>market for pipeline, natural gas, low pressure distribution networkGLOpipeline, natural gas, low pressure distribution networkkm</t>
  </si>
  <si>
    <t>market for pipeline, natural gas, low pressure distribution network</t>
  </si>
  <si>
    <t>pipeline, natural gas, low pressure distribution network</t>
  </si>
  <si>
    <t>market for pipeline, petroleumGLOpipeline, petroleumkm</t>
  </si>
  <si>
    <t>market for pipeline, petroleum</t>
  </si>
  <si>
    <t>pipeline, petroleum</t>
  </si>
  <si>
    <t>market for pipeline, petroleum, offshoreGLOpipeline, petroleum, offshorekm</t>
  </si>
  <si>
    <t>market for pipeline, petroleum, offshore</t>
  </si>
  <si>
    <t>pipeline, petroleum, offshore</t>
  </si>
  <si>
    <t>market for piperidineGLOpiperidinekg</t>
  </si>
  <si>
    <t>market for piperidine</t>
  </si>
  <si>
    <t>piperidine</t>
  </si>
  <si>
    <t>market for pitchBRpitchkg</t>
  </si>
  <si>
    <t>market for pitch</t>
  </si>
  <si>
    <t>market for pitchCHpitchkg</t>
  </si>
  <si>
    <t>market for pitchCOpitchkg</t>
  </si>
  <si>
    <t>market for pitchEurope without Switzerlandpitchkg</t>
  </si>
  <si>
    <t>market for pitchRoWpitchkg</t>
  </si>
  <si>
    <t>market for pitchINpitchkg</t>
  </si>
  <si>
    <t>market for pitchPEpitchkg</t>
  </si>
  <si>
    <t>market for pitchZApitchkg</t>
  </si>
  <si>
    <t>market for pitch despergents, in paper productionRoWpitch despergents, in paper productionkg</t>
  </si>
  <si>
    <t>market for pitch despergents, in paper production</t>
  </si>
  <si>
    <t>pitch despergents, in paper production</t>
  </si>
  <si>
    <t>market for pitch despergents, in paper productionRERpitch despergents, in paper productionkg</t>
  </si>
  <si>
    <t>market for planing millGLOplaning millunit</t>
  </si>
  <si>
    <t>market for planing mill</t>
  </si>
  <si>
    <t>planing mill</t>
  </si>
  <si>
    <t>market for planning, cogen unit mini CHP plantGLOplanning, cogen unit mini CHP plantunit</t>
  </si>
  <si>
    <t>market for planning, cogen unit mini CHP plant</t>
  </si>
  <si>
    <t>planning, cogen unit mini CHP plant</t>
  </si>
  <si>
    <t>market for planning, heat and power co-generation unit, 160kW electricalGLOplanning, heat and power co-generation unit, 160kW electricalunit</t>
  </si>
  <si>
    <t>market for planning, heat and power co-generation unit, 160kW electrical</t>
  </si>
  <si>
    <t>planning, heat and power co-generation unit, 160kW electrical</t>
  </si>
  <si>
    <t>market for plantingGLOplantingha</t>
  </si>
  <si>
    <t>market for planting</t>
  </si>
  <si>
    <t>planting</t>
  </si>
  <si>
    <t>market for planting treeGLOplanting treeunit</t>
  </si>
  <si>
    <t>market for planting tree</t>
  </si>
  <si>
    <t>planting tree</t>
  </si>
  <si>
    <t>market for planting with starter fertiliser, by no till planterGLOplanting with starter fertiliser, by no till planterha</t>
  </si>
  <si>
    <t>market for planting with starter fertiliser, by no till planter</t>
  </si>
  <si>
    <t>planting with starter fertiliser, by no till planter</t>
  </si>
  <si>
    <t>market for planting, sugarcaneGLOplanting, sugarcaneha</t>
  </si>
  <si>
    <t>market for planting, sugarcane</t>
  </si>
  <si>
    <t>planting, sugarcane</t>
  </si>
  <si>
    <t>market for plaster mixingGLOplaster mixingkg</t>
  </si>
  <si>
    <t>market for plaster mixing</t>
  </si>
  <si>
    <t>plaster mixing</t>
  </si>
  <si>
    <t>market for plastic flake, consumer electronics, for recyclingGLOplastic flake, consumer electronics, for recyclingkg</t>
  </si>
  <si>
    <t>market for plastic flake, consumer electronics, for recycling</t>
  </si>
  <si>
    <t>plastic flake, consumer electronics, for recycling</t>
  </si>
  <si>
    <t>market for plastic granulate, unspecified, recycledINplastic granulate, unspecified, recycledkg</t>
  </si>
  <si>
    <t>market for plastic granulate, unspecified, recycled</t>
  </si>
  <si>
    <t>plastic granulate, unspecified, recycled</t>
  </si>
  <si>
    <t>market for plastic processing factoryGLOplastic processing factoryunit</t>
  </si>
  <si>
    <t>market for plastic processing factory</t>
  </si>
  <si>
    <t>plastic processing factory</t>
  </si>
  <si>
    <t>market for plastic tunnelGLOplastic tunnelm2</t>
  </si>
  <si>
    <t>market for plastic tunnel</t>
  </si>
  <si>
    <t>plastic tunnel</t>
  </si>
  <si>
    <t>market for plasticiser, for concrete, based on sulfonated melamine formaldehydeGLOplasticiser, for concrete, based on sulfonated melamine formaldehydekg</t>
  </si>
  <si>
    <t>market for plasticiser, for concrete, based on sulfonated melamine formaldehyde</t>
  </si>
  <si>
    <t>plasticiser, for concrete, based on sulfonated melamine formaldehyde</t>
  </si>
  <si>
    <t>market for platinumGLOplatinumkg</t>
  </si>
  <si>
    <t>market for platinum</t>
  </si>
  <si>
    <t>platinum</t>
  </si>
  <si>
    <t>market for platinum group metal concentrateZAplatinum group metal concentratekg</t>
  </si>
  <si>
    <t>market for platinum group metal concentrate</t>
  </si>
  <si>
    <t>platinum group metal concentrate</t>
  </si>
  <si>
    <t>market for plug, inlet and outlet, for computer cableGLOplug, inlet and outlet, for computer cableunit</t>
  </si>
  <si>
    <t>market for plug, inlet and outlet, for computer cable</t>
  </si>
  <si>
    <t>plug, inlet and outlet, for computer cable</t>
  </si>
  <si>
    <t>market for plug, inlet and outlet, for network cableGLOplug, inlet and outlet, for network cableunit</t>
  </si>
  <si>
    <t>market for plug, inlet and outlet, for network cable</t>
  </si>
  <si>
    <t>plug, inlet and outlet, for network cable</t>
  </si>
  <si>
    <t>market for plug, inlet and outlet, for printer cableGLOplug, inlet and outlet, for printer cableunit</t>
  </si>
  <si>
    <t>market for plug, inlet and outlet, for printer cable</t>
  </si>
  <si>
    <t>plug, inlet and outlet, for printer cable</t>
  </si>
  <si>
    <t>market for plywoodRoWplywoodm3</t>
  </si>
  <si>
    <t>market for plywood</t>
  </si>
  <si>
    <t>plywood</t>
  </si>
  <si>
    <t>market for plywoodRERplywoodm3</t>
  </si>
  <si>
    <t>market for pointing device, optical mouse, with cableGLOpointing device, optical mouse, with cableunit</t>
  </si>
  <si>
    <t>market for pointing device, optical mouse, with cable</t>
  </si>
  <si>
    <t>pointing device, optical mouse, with cable</t>
  </si>
  <si>
    <t>market for polar fleece, energy use onlyGLOpolar fleece, energy use onlykg</t>
  </si>
  <si>
    <t>market for polar fleece, energy use only</t>
  </si>
  <si>
    <t>polar fleece, energy use only</t>
  </si>
  <si>
    <t>market for polarizer, liquid crystals and colour filters, for liquid crystal displayGLOpolarizer, liquid crystals and colour filters, for liquid crystal displaykg</t>
  </si>
  <si>
    <t>market for polarizer, liquid crystals and colour filters, for liquid crystal display</t>
  </si>
  <si>
    <t>polarizer, liquid crystals and colour filters, for liquid crystal display</t>
  </si>
  <si>
    <t>market for pollutant from rail ballastCHpollutant from rail ballastkg</t>
  </si>
  <si>
    <t>market for pollutant from rail ballast</t>
  </si>
  <si>
    <t>pollutant from rail ballast</t>
  </si>
  <si>
    <t>market for pollutant from rail ballastRoWpollutant from rail ballastkg</t>
  </si>
  <si>
    <t>market for polyacrylamideGLOpolyacrylamidekg</t>
  </si>
  <si>
    <t>market for polyacrylamide</t>
  </si>
  <si>
    <t>polyacrylamide</t>
  </si>
  <si>
    <t>market for polyaluminium chlorideGLOpolyaluminium chloridekg</t>
  </si>
  <si>
    <t>market for polyaluminium chloride</t>
  </si>
  <si>
    <t>polyaluminium chloride</t>
  </si>
  <si>
    <t>market for polybutadieneGLOpolybutadienekg</t>
  </si>
  <si>
    <t>market for polybutadiene</t>
  </si>
  <si>
    <t>polybutadiene</t>
  </si>
  <si>
    <t>market for polycarbonateGLOpolycarbonatekg</t>
  </si>
  <si>
    <t>market for polycarbonate</t>
  </si>
  <si>
    <t>polycarbonate</t>
  </si>
  <si>
    <t>market for polycarboxylates, 40% active substanceRoWpolycarboxylates, 40% active substancekg</t>
  </si>
  <si>
    <t>market for polycarboxylates, 40% active substance</t>
  </si>
  <si>
    <t>polycarboxylates, 40% active substance</t>
  </si>
  <si>
    <t>market for polycarboxylates, 40% active substanceRERpolycarboxylates, 40% active substancekg</t>
  </si>
  <si>
    <t>market for polydimethylsiloxaneGLOpolydimethylsiloxanekg</t>
  </si>
  <si>
    <t>market for polydimethylsiloxane</t>
  </si>
  <si>
    <t>polydimethylsiloxane</t>
  </si>
  <si>
    <t>market for polyester resin, unsaturatedRoWpolyester resin, unsaturatedkg</t>
  </si>
  <si>
    <t>market for polyester resin, unsaturated</t>
  </si>
  <si>
    <t>polyester resin, unsaturated</t>
  </si>
  <si>
    <t>market for polyester resin, unsaturatedRERpolyester resin, unsaturatedkg</t>
  </si>
  <si>
    <t>market for polyester-complexed starch biopolymerGLOpolyester-complexed starch biopolymerkg</t>
  </si>
  <si>
    <t>market for polyester-complexed starch biopolymer</t>
  </si>
  <si>
    <t>polyester-complexed starch biopolymer</t>
  </si>
  <si>
    <t>market for polyethylene pipe, DN 200, SDR 41GLOpolyethylene pipe, DN 200, SDR 41m</t>
  </si>
  <si>
    <t>market for polyethylene pipe, DN 200, SDR 41</t>
  </si>
  <si>
    <t>polyethylene pipe, DN 200, SDR 41</t>
  </si>
  <si>
    <t>market for polyethylene pipe, corrugated, DN 75GLOpolyethylene pipe, corrugated, DN 75m</t>
  </si>
  <si>
    <t>market for polyethylene pipe, corrugated, DN 75</t>
  </si>
  <si>
    <t>polyethylene pipe, corrugated, DN 75</t>
  </si>
  <si>
    <t>market for polyethylene terephthalate, granulate, amorphousGLOpolyethylene terephthalate, granulate, amorphouskg</t>
  </si>
  <si>
    <t>market for polyethylene terephthalate, granulate, amorphous</t>
  </si>
  <si>
    <t>polyethylene terephthalate, granulate, amorphous</t>
  </si>
  <si>
    <t>market for polyethylene terephthalate, granulate, amorphous, recycledCHpolyethylene terephthalate, granulate, amorphous, recycledkg</t>
  </si>
  <si>
    <t>market for polyethylene terephthalate, granulate, amorphous, recycled</t>
  </si>
  <si>
    <t>polyethylene terephthalate, granulate, amorphous, recycled</t>
  </si>
  <si>
    <t>market for polyethylene terephthalate, granulate, amorphous, recycledEurope without Switzerlandpolyethylene terephthalate, granulate, amorphous, recycledkg</t>
  </si>
  <si>
    <t>market for polyethylene terephthalate, granulate, amorphous, recycledRoWpolyethylene terephthalate, granulate, amorphous, recycledkg</t>
  </si>
  <si>
    <t>market for polyethylene terephthalate, granulate, amorphous, recycledUSpolyethylene terephthalate, granulate, amorphous, recycledkg</t>
  </si>
  <si>
    <t>market for polyethylene terephthalate, granulate, bottle gradeGLOpolyethylene terephthalate, granulate, bottle gradekg</t>
  </si>
  <si>
    <t>market for polyethylene terephthalate, granulate, bottle grade</t>
  </si>
  <si>
    <t>polyethylene terephthalate, granulate, bottle grade</t>
  </si>
  <si>
    <t>market for polyethylene terephthalate, granulate, bottle grade, recycledCHpolyethylene terephthalate, granulate, bottle grade, recycledkg</t>
  </si>
  <si>
    <t>market for polyethylene terephthalate, granulate, bottle grade, recycled</t>
  </si>
  <si>
    <t>polyethylene terephthalate, granulate, bottle grade, recycled</t>
  </si>
  <si>
    <t>market for polyethylene terephthalate, granulate, bottle grade, recycledRoWpolyethylene terephthalate, granulate, bottle grade, recycledkg</t>
  </si>
  <si>
    <t>market for polyethylene, high density, granulateGLOpolyethylene, high density, granulatekg</t>
  </si>
  <si>
    <t>market for polyethylene, high density, granulate, recycledCHpolyethylene, high density, granulate, recycledkg</t>
  </si>
  <si>
    <t>market for polyethylene, high density, granulate, recycled</t>
  </si>
  <si>
    <t>polyethylene, high density, granulate, recycled</t>
  </si>
  <si>
    <t>market for polyethylene, high density, granulate, recycledEurope without Switzerlandpolyethylene, high density, granulate, recycledkg</t>
  </si>
  <si>
    <t>market for polyethylene, high density, granulate, recycledRoWpolyethylene, high density, granulate, recycledkg</t>
  </si>
  <si>
    <t>market for polyethylene, high density, granulate, recycledUSpolyethylene, high density, granulate, recycledkg</t>
  </si>
  <si>
    <t>market for polyethylene, linear low density, granulateGLOpolyethylene, linear low density, granulatekg</t>
  </si>
  <si>
    <t>market for polyethylene, linear low density, granulate</t>
  </si>
  <si>
    <t>polyethylene, linear low density, granulate</t>
  </si>
  <si>
    <t>market for polyethylene, low density, granulateGLOpolyethylene, low density, granulatekg</t>
  </si>
  <si>
    <t>market for polyethylene, low density, granulate</t>
  </si>
  <si>
    <t>polyethylene, low density, granulate</t>
  </si>
  <si>
    <t>market for polylactide, granulateGLOpolylactide, granulatekg</t>
  </si>
  <si>
    <t>market for polylactide, granulate</t>
  </si>
  <si>
    <t>polylactide, granulate</t>
  </si>
  <si>
    <t>market for polymer foamingGLOpolymer foamingkg</t>
  </si>
  <si>
    <t>market for polymer foaming</t>
  </si>
  <si>
    <t>polymer foaming</t>
  </si>
  <si>
    <t>market for polymethyl methacrylate, beadsGLOpolymethyl methacrylate, beadskg</t>
  </si>
  <si>
    <t>market for polymethyl methacrylate, beads</t>
  </si>
  <si>
    <t>polymethyl methacrylate, beads</t>
  </si>
  <si>
    <t>market for polymethyl methacrylate, sheetGLOpolymethyl methacrylate, sheetkg</t>
  </si>
  <si>
    <t>market for polymethyl methacrylate, sheet</t>
  </si>
  <si>
    <t>polymethyl methacrylate, sheet</t>
  </si>
  <si>
    <t>market for polyolRoWpolyolkg</t>
  </si>
  <si>
    <t>market for polyol</t>
  </si>
  <si>
    <t>polyol</t>
  </si>
  <si>
    <t>market for polyolRERpolyolkg</t>
  </si>
  <si>
    <t>market for polyphenylene sulfideGLOpolyphenylene sulfidekg</t>
  </si>
  <si>
    <t>market for polyphenylene sulfide</t>
  </si>
  <si>
    <t>polyphenylene sulfide</t>
  </si>
  <si>
    <t>market for polypropylene, granulateGLOpolypropylene, granulatekg</t>
  </si>
  <si>
    <t>market for polypropylene, granulate</t>
  </si>
  <si>
    <t>market for polystyrene foam slabGLOpolystyrene foam slabkg</t>
  </si>
  <si>
    <t>market for polystyrene foam slab</t>
  </si>
  <si>
    <t>polystyrene foam slab</t>
  </si>
  <si>
    <t>market for polystyrene foam slab for perimeter insulationGLOpolystyrene foam slab for perimeter insulationkg</t>
  </si>
  <si>
    <t>market for polystyrene foam slab for perimeter insulation</t>
  </si>
  <si>
    <t>polystyrene foam slab for perimeter insulation</t>
  </si>
  <si>
    <t>market for polystyrene foam slab with graphite, 6% recycledGLOpolystyrene foam slab with graphite, 6% recycledkg</t>
  </si>
  <si>
    <t>market for polystyrene foam slab with graphite, 6% recycled</t>
  </si>
  <si>
    <t>polystyrene foam slab with graphite, 6% recycled</t>
  </si>
  <si>
    <t>market for polystyrene foam slab, 10% recycledGLOpolystyrene foam slab, 10% recycledkg</t>
  </si>
  <si>
    <t>market for polystyrene foam slab, 10% recycled</t>
  </si>
  <si>
    <t>polystyrene foam slab, 10% recycled</t>
  </si>
  <si>
    <t>market for polystyrene scrap, post-consumerGLOpolystyrene scrap, post-consumerkg</t>
  </si>
  <si>
    <t>market for polystyrene scrap, post-consumer</t>
  </si>
  <si>
    <t>market for polystyrene, expandableGLOpolystyrene, expandablekg</t>
  </si>
  <si>
    <t>market for polystyrene, expandable</t>
  </si>
  <si>
    <t>polystyrene, expandable</t>
  </si>
  <si>
    <t>market for polystyrene, extrudedGLOpolystyrene, extrudedkg</t>
  </si>
  <si>
    <t>market for polystyrene, extruded</t>
  </si>
  <si>
    <t>polystyrene, extruded</t>
  </si>
  <si>
    <t>market for polystyrene, general purposeGLOpolystyrene, general purposekg</t>
  </si>
  <si>
    <t>market for polystyrene, general purpose</t>
  </si>
  <si>
    <t>polystyrene, general purpose</t>
  </si>
  <si>
    <t>market for polystyrene, high impactGLOpolystyrene, high impactkg</t>
  </si>
  <si>
    <t>market for polystyrene, high impact</t>
  </si>
  <si>
    <t>polystyrene, high impact</t>
  </si>
  <si>
    <t>market for polysulfide, sealing compoundGLOpolysulfide, sealing compoundkg</t>
  </si>
  <si>
    <t>market for polysulfide, sealing compound</t>
  </si>
  <si>
    <t>polysulfide, sealing compound</t>
  </si>
  <si>
    <t>market for polysulfoneGLOpolysulfonekg</t>
  </si>
  <si>
    <t>market for polysulfone</t>
  </si>
  <si>
    <t>polysulfone</t>
  </si>
  <si>
    <t>market for polyurethane adhesiveGLOpolyurethane adhesivekg</t>
  </si>
  <si>
    <t>market for polyurethane adhesive</t>
  </si>
  <si>
    <t>polyurethane adhesive</t>
  </si>
  <si>
    <t>market for polyurethane, flexible foamRoWpolyurethane, flexible foamkg</t>
  </si>
  <si>
    <t>market for polyurethane, flexible foam</t>
  </si>
  <si>
    <t>polyurethane, flexible foam</t>
  </si>
  <si>
    <t>market for polyurethane, flexible foamRERpolyurethane, flexible foamkg</t>
  </si>
  <si>
    <t>market for polyurethane, flexible foam, flame retardantGLOpolyurethane, flexible foam, flame retardantkg</t>
  </si>
  <si>
    <t>market for polyurethane, flexible foam, flame retardant</t>
  </si>
  <si>
    <t>polyurethane, flexible foam, flame retardant</t>
  </si>
  <si>
    <t>market for polyurethane, rigid foamRoWpolyurethane, rigid foamkg</t>
  </si>
  <si>
    <t>market for polyurethane, rigid foamRERpolyurethane, rigid foamkg</t>
  </si>
  <si>
    <t>market for polyvinylchloride, bulk polymerisedGLOpolyvinylchloride, bulk polymerisedkg</t>
  </si>
  <si>
    <t>market for polyvinylchloride, bulk polymerised</t>
  </si>
  <si>
    <t>polyvinylchloride, bulk polymerised</t>
  </si>
  <si>
    <t>market for polyvinylchloride, emulsion polymerisedGLOpolyvinylchloride, emulsion polymerisedkg</t>
  </si>
  <si>
    <t>market for polyvinylchloride, emulsion polymerised</t>
  </si>
  <si>
    <t>polyvinylchloride, emulsion polymerised</t>
  </si>
  <si>
    <t>market for polyvinylchloride, suspension polymerisedGLOpolyvinylchloride, suspension polymerisedkg</t>
  </si>
  <si>
    <t>market for polyvinylfluorideGLOpolyvinylfluoridekg</t>
  </si>
  <si>
    <t>market for polyvinylfluoride</t>
  </si>
  <si>
    <t>polyvinylfluoride</t>
  </si>
  <si>
    <t>market for polyvinylfluoride, dispersionGLOpolyvinylfluoride, dispersionkg</t>
  </si>
  <si>
    <t>market for polyvinylfluoride, dispersion</t>
  </si>
  <si>
    <t>polyvinylfluoride, dispersion</t>
  </si>
  <si>
    <t>market for polyvinylfluoride, filmGLOpolyvinylfluoride, filmkg</t>
  </si>
  <si>
    <t>market for polyvinylfluoride, film</t>
  </si>
  <si>
    <t>polyvinylfluoride, film</t>
  </si>
  <si>
    <t>market for polyvinylidenchloride, granulateRoWpolyvinylidenchloride, granulatekg</t>
  </si>
  <si>
    <t>market for polyvinylidenchloride, granulate</t>
  </si>
  <si>
    <t>polyvinylidenchloride, granulate</t>
  </si>
  <si>
    <t>market for polyvinylidenchloride, granulateRERpolyvinylidenchloride, granulatekg</t>
  </si>
  <si>
    <t>market for pomegranateGLOpomegranatekg</t>
  </si>
  <si>
    <t>market for pomegranate</t>
  </si>
  <si>
    <t>pomegranate</t>
  </si>
  <si>
    <t>market for port facilitiesGLOport facilitiesunit</t>
  </si>
  <si>
    <t>market for port facilities</t>
  </si>
  <si>
    <t>port facilities</t>
  </si>
  <si>
    <t>market for portachromGLOportachromkg</t>
  </si>
  <si>
    <t>market for portachrom</t>
  </si>
  <si>
    <t>portachrom</t>
  </si>
  <si>
    <t>market for portaferGLOportaferkg</t>
  </si>
  <si>
    <t>market for portafer</t>
  </si>
  <si>
    <t>portafer</t>
  </si>
  <si>
    <t>market for potash saltRoWpotash saltkg</t>
  </si>
  <si>
    <t>market for potash salt</t>
  </si>
  <si>
    <t>potash salt</t>
  </si>
  <si>
    <t>market for potash saltRERpotash saltkg</t>
  </si>
  <si>
    <t>market for potassium carbonateGLOpotassium carbonatekg</t>
  </si>
  <si>
    <t>market for potassium carbonate</t>
  </si>
  <si>
    <t>potassium carbonate</t>
  </si>
  <si>
    <t>market for potassium chlorideRoWpotassium chloridekg</t>
  </si>
  <si>
    <t>market for potassium chloride</t>
  </si>
  <si>
    <t>potassium chloride</t>
  </si>
  <si>
    <t>market for potassium chlorideRERpotassium chloridekg</t>
  </si>
  <si>
    <t>market for potassium chloride sludgeGLOpotassium chloride sludgekg</t>
  </si>
  <si>
    <t>market for potassium chloride sludge</t>
  </si>
  <si>
    <t>potassium chloride sludge</t>
  </si>
  <si>
    <t>market for potassium chloride, industrial gradeGLOpotassium chloride, industrial gradekg</t>
  </si>
  <si>
    <t>market for potassium chloride, industrial grade</t>
  </si>
  <si>
    <t>potassium chloride, industrial grade</t>
  </si>
  <si>
    <t>market for potassium hydroxideGLOpotassium hydroxidekg</t>
  </si>
  <si>
    <t>market for potassium hydroxide</t>
  </si>
  <si>
    <t>potassium hydroxide</t>
  </si>
  <si>
    <t>market for potassium nitrateCNpotassium nitratekg</t>
  </si>
  <si>
    <t>market for potassium nitrate</t>
  </si>
  <si>
    <t>potassium nitrate</t>
  </si>
  <si>
    <t>market for potassium nitrateRoWpotassium nitratekg</t>
  </si>
  <si>
    <t>market for potassium nitrateRERpotassium nitratekg</t>
  </si>
  <si>
    <t>market for potassium nitrateRNApotassium nitratekg</t>
  </si>
  <si>
    <t>market for potassium nitrate, agricultural gradeGLOpotassium nitrate, agricultural gradekg</t>
  </si>
  <si>
    <t>market for potassium nitrate, agricultural grade</t>
  </si>
  <si>
    <t>potassium nitrate, agricultural grade</t>
  </si>
  <si>
    <t>market for potassium nitrate, industrial gradeGLOpotassium nitrate, industrial gradekg</t>
  </si>
  <si>
    <t>market for potassium nitrate, industrial grade</t>
  </si>
  <si>
    <t>potassium nitrate, industrial grade</t>
  </si>
  <si>
    <t>market for potassium nitrate, technical gradeGLOpotassium nitrate, technical gradekg</t>
  </si>
  <si>
    <t>market for potassium nitrate, technical grade</t>
  </si>
  <si>
    <t>potassium nitrate, technical grade</t>
  </si>
  <si>
    <t>market for potassium perchlorateGLOpotassium perchloratekg</t>
  </si>
  <si>
    <t>market for potassium perchlorate</t>
  </si>
  <si>
    <t>potassium perchlorate</t>
  </si>
  <si>
    <t>market for potassium permanganateGLOpotassium permanganatekg</t>
  </si>
  <si>
    <t>market for potassium permanganate</t>
  </si>
  <si>
    <t>potassium permanganate</t>
  </si>
  <si>
    <t>market for potassium sulfateRoWpotassium sulfatekg</t>
  </si>
  <si>
    <t>market for potassium sulfate</t>
  </si>
  <si>
    <t>potassium sulfate</t>
  </si>
  <si>
    <t>market for potassium sulfateRERpotassium sulfatekg</t>
  </si>
  <si>
    <t>market for potatoGLOpotatokg</t>
  </si>
  <si>
    <t>market for potato</t>
  </si>
  <si>
    <t>potato</t>
  </si>
  <si>
    <t>market for potato gradingGLOpotato gradingkg</t>
  </si>
  <si>
    <t>market for potato grading</t>
  </si>
  <si>
    <t>potato grading</t>
  </si>
  <si>
    <t>market for potato haulm cuttingGLOpotato haulm cuttingha</t>
  </si>
  <si>
    <t>market for potato haulm cutting</t>
  </si>
  <si>
    <t>potato haulm cutting</t>
  </si>
  <si>
    <t>market for potato plantingGLOpotato plantingha</t>
  </si>
  <si>
    <t>market for potato planting</t>
  </si>
  <si>
    <t>potato planting</t>
  </si>
  <si>
    <t>market for potato seed, Swiss integrated production, at farmCHpotato seed, Swiss integrated production, at farmkg</t>
  </si>
  <si>
    <t>market for potato seed, Swiss integrated production, at farm</t>
  </si>
  <si>
    <t>potato seed, Swiss integrated production, at farm</t>
  </si>
  <si>
    <t>market for potato seed, Swiss integrated production, for settingGLOpotato seed, Swiss integrated production, for settingkg</t>
  </si>
  <si>
    <t>market for potato seed, Swiss integrated production, for setting</t>
  </si>
  <si>
    <t>potato seed, Swiss integrated production, for setting</t>
  </si>
  <si>
    <t>market for potato seed, at farmGLOpotato seed, at farmkg</t>
  </si>
  <si>
    <t>market for potato seed, at farm</t>
  </si>
  <si>
    <t>potato seed, at farm</t>
  </si>
  <si>
    <t>market for potato seed, for settingGLOpotato seed, for settingkg</t>
  </si>
  <si>
    <t>market for potato seed, for setting</t>
  </si>
  <si>
    <t>potato seed, for setting</t>
  </si>
  <si>
    <t>market for potato seed, organic, at farmGLOpotato seed, organic, at farmkg</t>
  </si>
  <si>
    <t>market for potato seed, organic, at farm</t>
  </si>
  <si>
    <t>potato seed, organic, at farm</t>
  </si>
  <si>
    <t>market for potato seed, organic, for settingGLOpotato seed, organic, for settingkg</t>
  </si>
  <si>
    <t>market for potato seed, organic, for setting</t>
  </si>
  <si>
    <t>potato seed, organic, for setting</t>
  </si>
  <si>
    <t>market for potato starchGLOpotato starchkg</t>
  </si>
  <si>
    <t>market for potato starch</t>
  </si>
  <si>
    <t>potato starch</t>
  </si>
  <si>
    <t>market for potato, Swiss integrated productionCHpotato, Swiss integrated productionkg</t>
  </si>
  <si>
    <t>market for potato, Swiss integrated production</t>
  </si>
  <si>
    <t>potato, Swiss integrated production</t>
  </si>
  <si>
    <t>market for potato, organicGLOpotato, organickg</t>
  </si>
  <si>
    <t>market for potato, organic</t>
  </si>
  <si>
    <t>potato, organic</t>
  </si>
  <si>
    <t>market for potentiometer, unspecifiedGLOpotentiometer, unspecifiedkg</t>
  </si>
  <si>
    <t>market for potentiometer, unspecified</t>
  </si>
  <si>
    <t>potentiometer, unspecified</t>
  </si>
  <si>
    <t>market for poultry manure, driedGLOpoultry manure, driedkg</t>
  </si>
  <si>
    <t>market for poultry manure, dried</t>
  </si>
  <si>
    <t>poultry manure, dried</t>
  </si>
  <si>
    <t>market for poultry manure, freshGLOpoultry manure, freshkg</t>
  </si>
  <si>
    <t>market for poultry manure, fresh</t>
  </si>
  <si>
    <t>poultry manure, fresh</t>
  </si>
  <si>
    <t>market for powder coat, aluminium sheetGLOpowder coat, aluminium sheetm2</t>
  </si>
  <si>
    <t>market for powder coat, aluminium sheet</t>
  </si>
  <si>
    <t>powder coat, aluminium sheet</t>
  </si>
  <si>
    <t>market for powder coat, steelGLOpowder coat, steelm2</t>
  </si>
  <si>
    <t>market for powder coat, steel</t>
  </si>
  <si>
    <t>powder coat, steel</t>
  </si>
  <si>
    <t>market for power adapter, for laptopGLOpower adapter, for laptopunit</t>
  </si>
  <si>
    <t>market for power adapter, for laptop</t>
  </si>
  <si>
    <t>power adapter, for laptop</t>
  </si>
  <si>
    <t>market for power adapter, for smartphoneGLOpower adapter, for smartphoneunit</t>
  </si>
  <si>
    <t>market for power adapter, for smartphone</t>
  </si>
  <si>
    <t>power adapter, for smartphone</t>
  </si>
  <si>
    <t>market for power block, solar thermal parabolic trough, 50 MWGLOpower block, solar thermal parabolic trough, 50 MWunit</t>
  </si>
  <si>
    <t>market for power block, solar thermal parabolic trough, 50 MW</t>
  </si>
  <si>
    <t>power block, solar thermal parabolic trough, 50 MW</t>
  </si>
  <si>
    <t>market for power block, solar tower power plant, 20 MWGLOpower block, solar tower power plant, 20 MWunit</t>
  </si>
  <si>
    <t>market for power block, solar tower power plant, 20 MW</t>
  </si>
  <si>
    <t>power block, solar tower power plant, 20 MW</t>
  </si>
  <si>
    <t>market for power distribution unit, for electric passenger carGLOpower distribution unit, for electric passenger carkg</t>
  </si>
  <si>
    <t>market for power distribution unit, for electric passenger car</t>
  </si>
  <si>
    <t>power distribution unit, for electric passenger car</t>
  </si>
  <si>
    <t>market for power saw, with catalytic converterGLOpower saw, with catalytic converterunit</t>
  </si>
  <si>
    <t>market for power saw, with catalytic converter</t>
  </si>
  <si>
    <t>power saw, with catalytic converter</t>
  </si>
  <si>
    <t>market for power saw, without catalytic converterGLOpower saw, without catalytic converterunit</t>
  </si>
  <si>
    <t>market for power saw, without catalytic converter</t>
  </si>
  <si>
    <t>power saw, without catalytic converter</t>
  </si>
  <si>
    <t>market for power sawing, with catalytic converterGLOpower sawing, with catalytic converterhour</t>
  </si>
  <si>
    <t>market for power sawing, with catalytic converter</t>
  </si>
  <si>
    <t>power sawing, with catalytic converter</t>
  </si>
  <si>
    <t>market for power sawing, without catalytic converterGLOpower sawing, without catalytic converterhour</t>
  </si>
  <si>
    <t>market for power sawing, without catalytic converter</t>
  </si>
  <si>
    <t>power sawing, without catalytic converter</t>
  </si>
  <si>
    <t>market for power supply unit, for desktop computerGLOpower supply unit, for desktop computerunit</t>
  </si>
  <si>
    <t>market for power supply unit, for desktop computer</t>
  </si>
  <si>
    <t>power supply unit, for desktop computer</t>
  </si>
  <si>
    <t>market for powertrain, for electric passenger carGLOpowertrain, for electric passenger carkg</t>
  </si>
  <si>
    <t>market for powertrain, for electric passenger car</t>
  </si>
  <si>
    <t>powertrain, for electric passenger car</t>
  </si>
  <si>
    <t>market for powertrain, for electric scooterGLOpowertrain, for electric scooterkg</t>
  </si>
  <si>
    <t>market for powertrain, for electric scooter</t>
  </si>
  <si>
    <t>powertrain, for electric scooter</t>
  </si>
  <si>
    <t>market for praseodymium oxideGLOpraseodymium oxidekg</t>
  </si>
  <si>
    <t>market for praseodymium oxide</t>
  </si>
  <si>
    <t>praseodymium oxide</t>
  </si>
  <si>
    <t>market for praseodymium-neodymium oxideGLOpraseodymium-neodymium oxidekg</t>
  </si>
  <si>
    <t>market for praseodymium-neodymium oxide</t>
  </si>
  <si>
    <t>praseodymium-neodymium oxide</t>
  </si>
  <si>
    <t>market for precious metal from electronics scrap, in anode slimeGLOprecious metal from electronics scrap, in anode slimekg</t>
  </si>
  <si>
    <t>market for precious metal from electronics scrap, in anode slime</t>
  </si>
  <si>
    <t>precious metal from electronics scrap, in anode slime</t>
  </si>
  <si>
    <t>market for precious metal refineryGLOprecious metal refineryunit</t>
  </si>
  <si>
    <t>market for precious metal refinery</t>
  </si>
  <si>
    <t>precious metal refinery</t>
  </si>
  <si>
    <t>market for printed paperGLOprinted paperkg</t>
  </si>
  <si>
    <t>market for printed paper</t>
  </si>
  <si>
    <t>printed paper</t>
  </si>
  <si>
    <t>market for printed paper, offsetGLOprinted paper, offsetkg</t>
  </si>
  <si>
    <t>market for printed paper, offset</t>
  </si>
  <si>
    <t>printed paper, offset</t>
  </si>
  <si>
    <t>market for printed wiring board mounting facilityGLOprinted wiring board mounting facilityunit</t>
  </si>
  <si>
    <t>market for printed wiring board mounting facility</t>
  </si>
  <si>
    <t>printed wiring board mounting facility</t>
  </si>
  <si>
    <t>market for printed wiring board mounting facility, surface mounting lineGLOprinted wiring board mounting facility, surface mounting lineunit</t>
  </si>
  <si>
    <t>market for printed wiring board mounting facility, surface mounting line</t>
  </si>
  <si>
    <t>printed wiring board mounting facility, surface mounting line</t>
  </si>
  <si>
    <t>market for printed wiring board mounting facility, through-hole mounting lineGLOprinted wiring board mounting facility, through-hole mounting lineunit</t>
  </si>
  <si>
    <t>market for printed wiring board mounting facility, through-hole mounting line</t>
  </si>
  <si>
    <t>printed wiring board mounting facility, through-hole mounting line</t>
  </si>
  <si>
    <t>market for printed wiring board, for power supply unit, desktop computer, Pb containingGLOprinted wiring board, for power supply unit, desktop computer, Pb containingkg</t>
  </si>
  <si>
    <t>market for printed wiring board, for power supply unit, desktop computer, Pb containing</t>
  </si>
  <si>
    <t>printed wiring board, for power supply unit, desktop computer, Pb containing</t>
  </si>
  <si>
    <t>market for printed wiring board, for power supply unit, desktop computer, Pb freeGLOprinted wiring board, for power supply unit, desktop computer, Pb freekg</t>
  </si>
  <si>
    <t>market for printed wiring board, for power supply unit, desktop computer, Pb free</t>
  </si>
  <si>
    <t>printed wiring board, for power supply unit, desktop computer, Pb free</t>
  </si>
  <si>
    <t>market for printed wiring board, for surface mounting, Pb containing surfaceGLOprinted wiring board, for surface mounting, Pb containing surfacem2</t>
  </si>
  <si>
    <t>market for printed wiring board, for surface mounting, Pb containing surface</t>
  </si>
  <si>
    <t>printed wiring board, for surface mounting, Pb containing surface</t>
  </si>
  <si>
    <t>market for printed wiring board, for surface mounting, Pb free surfaceGLOprinted wiring board, for surface mounting, Pb free surfacem2</t>
  </si>
  <si>
    <t>market for printed wiring board, for surface mounting, Pb free surface</t>
  </si>
  <si>
    <t>printed wiring board, for surface mounting, Pb free surface</t>
  </si>
  <si>
    <t>market for printed wiring board, for through-hole mounting, Pb containing surfaceGLOprinted wiring board, for through-hole mounting, Pb containing surfacem2</t>
  </si>
  <si>
    <t>market for printed wiring board, for through-hole mounting, Pb containing surface</t>
  </si>
  <si>
    <t>printed wiring board, for through-hole mounting, Pb containing surface</t>
  </si>
  <si>
    <t>market for printed wiring board, for through-hole mounting, Pb free surfaceGLOprinted wiring board, for through-hole mounting, Pb free surfacem2</t>
  </si>
  <si>
    <t>market for printed wiring board, for through-hole mounting, Pb free surface</t>
  </si>
  <si>
    <t>printed wiring board, for through-hole mounting, Pb free surface</t>
  </si>
  <si>
    <t>market for printed wiring board, mounted mainboard, desktop computer, Pb containingGLOprinted wiring board, mounted mainboard, desktop computer, Pb containingkg</t>
  </si>
  <si>
    <t>market for printed wiring board, mounted mainboard, desktop computer, Pb containing</t>
  </si>
  <si>
    <t>printed wiring board, mounted mainboard, desktop computer, Pb containing</t>
  </si>
  <si>
    <t>market for printed wiring board, mounted mainboard, desktop computer, Pb freeGLOprinted wiring board, mounted mainboard, desktop computer, Pb freekg</t>
  </si>
  <si>
    <t>market for printed wiring board, mounted mainboard, desktop computer, Pb free</t>
  </si>
  <si>
    <t>printed wiring board, mounted mainboard, desktop computer, Pb free</t>
  </si>
  <si>
    <t>market for printed wiring board, mounted mainboard, laptop computer, Pb containingGLOprinted wiring board, mounted mainboard, laptop computer, Pb containingkg</t>
  </si>
  <si>
    <t>market for printed wiring board, mounted mainboard, laptop computer, Pb containing</t>
  </si>
  <si>
    <t>printed wiring board, mounted mainboard, laptop computer, Pb containing</t>
  </si>
  <si>
    <t>market for printed wiring board, mounted mainboard, laptop computer, Pb freeGLOprinted wiring board, mounted mainboard, laptop computer, Pb freekg</t>
  </si>
  <si>
    <t>market for printed wiring board, mounted mainboard, laptop computer, Pb free</t>
  </si>
  <si>
    <t>printed wiring board, mounted mainboard, laptop computer, Pb free</t>
  </si>
  <si>
    <t>market for printed wiring board, mounted mainboard, mobile device, double-sided, Pb freeGLOprinted wiring board, mounted mainboard, mobile device, double-sided, Pb freem2</t>
  </si>
  <si>
    <t>market for printed wiring board, mounted mainboard, mobile device, double-sided, Pb free</t>
  </si>
  <si>
    <t>printed wiring board, mounted mainboard, mobile device, double-sided, Pb free</t>
  </si>
  <si>
    <t>market for printed wiring board, surface mounted, unspecified, Pb containingGLOprinted wiring board, surface mounted, unspecified, Pb containingkg</t>
  </si>
  <si>
    <t>market for printed wiring board, surface mounted, unspecified, Pb containing</t>
  </si>
  <si>
    <t>printed wiring board, surface mounted, unspecified, Pb containing</t>
  </si>
  <si>
    <t>market for printed wiring board, surface mounted, unspecified, Pb freeGLOprinted wiring board, surface mounted, unspecified, Pb freekg</t>
  </si>
  <si>
    <t>market for printed wiring board, surface mounted, unspecified, Pb free</t>
  </si>
  <si>
    <t>printed wiring board, surface mounted, unspecified, Pb free</t>
  </si>
  <si>
    <t>market for printed wiring board, through-hole mounted, unspecified, Pb containingGLOprinted wiring board, through-hole mounted, unspecified, Pb containingkg</t>
  </si>
  <si>
    <t>market for printed wiring board, through-hole mounted, unspecified, Pb containing</t>
  </si>
  <si>
    <t>printed wiring board, through-hole mounted, unspecified, Pb containing</t>
  </si>
  <si>
    <t>market for printed wiring board, through-hole mounted, unspecified, Pb freeGLOprinted wiring board, through-hole mounted, unspecified, Pb freekg</t>
  </si>
  <si>
    <t>market for printed wiring board, through-hole mounted, unspecified, Pb free</t>
  </si>
  <si>
    <t>printed wiring board, through-hole mounted, unspecified, Pb free</t>
  </si>
  <si>
    <t>market for printer, laser, black/whiteGLOprinter, laser, black/whiteunit</t>
  </si>
  <si>
    <t>market for printer, laser, black/white</t>
  </si>
  <si>
    <t>printer, laser, black/white</t>
  </si>
  <si>
    <t>market for printer, laser, colourGLOprinter, laser, colourunit</t>
  </si>
  <si>
    <t>market for printer, laser, colour</t>
  </si>
  <si>
    <t>printer, laser, colour</t>
  </si>
  <si>
    <t>market for printing ink, offset, without solvent, in 47.5% solution stateRoWprinting ink, offset, without solvent, in 47.5% solution statekg</t>
  </si>
  <si>
    <t>market for printing ink, offset, without solvent, in 47.5% solution state</t>
  </si>
  <si>
    <t>printing ink, offset, without solvent, in 47.5% solution state</t>
  </si>
  <si>
    <t>market for printing ink, offset, without solvent, in 47.5% solution stateRERprinting ink, offset, without solvent, in 47.5% solution statekg</t>
  </si>
  <si>
    <t>market for printing ink, rotogravure, without solvent, in 55% toluene solution stateRoWprinting ink, rotogravure, without solvent, in 55% toluene solution statekg</t>
  </si>
  <si>
    <t>market for printing ink, rotogravure, without solvent, in 55% toluene solution state</t>
  </si>
  <si>
    <t>printing ink, rotogravure, without solvent, in 55% toluene solution state</t>
  </si>
  <si>
    <t>market for printing ink, rotogravure, without solvent, in 55% toluene solution stateRERprinting ink, rotogravure, without solvent, in 55% toluene solution statekg</t>
  </si>
  <si>
    <t>market for process-specific burdens, hazardous waste incineration plantCHprocess-specific burdens, hazardous waste incineration plantkg</t>
  </si>
  <si>
    <t>market for process-specific burdens, hazardous waste incineration plant</t>
  </si>
  <si>
    <t>process-specific burdens, hazardous waste incineration plant</t>
  </si>
  <si>
    <t>market for process-specific burdens, hazardous waste incineration plantRoWprocess-specific burdens, hazardous waste incineration plantkg</t>
  </si>
  <si>
    <t>market for process-specific burdens, import of copper to SwitzerlandGLOprocess-specific burdens, import of copper to Switzerlandkg</t>
  </si>
  <si>
    <t>market for process-specific burdens, import of copper to Switzerland</t>
  </si>
  <si>
    <t>process-specific burdens, import of copper to Switzerland</t>
  </si>
  <si>
    <t>market for process-specific burdens, inert material landfillCHprocess-specific burdens, inert material landfillkg</t>
  </si>
  <si>
    <t>market for process-specific burdens, inert material landfill</t>
  </si>
  <si>
    <t>process-specific burdens, inert material landfill</t>
  </si>
  <si>
    <t>market for process-specific burdens, inert material landfillRoWprocess-specific burdens, inert material landfillkg</t>
  </si>
  <si>
    <t>market for process-specific burdens, municipal waste incinerationCHprocess-specific burdens, municipal waste incinerationkg</t>
  </si>
  <si>
    <t>market for process-specific burdens, municipal waste incineration</t>
  </si>
  <si>
    <t>process-specific burdens, municipal waste incineration</t>
  </si>
  <si>
    <t>market for process-specific burdens, municipal waste incinerationEurope without Switzerlandprocess-specific burdens, municipal waste incinerationkg</t>
  </si>
  <si>
    <t>market for process-specific burdens, municipal waste incinerationRoWprocess-specific burdens, municipal waste incinerationkg</t>
  </si>
  <si>
    <t>market for process-specific burdens, residual material landfillCHprocess-specific burdens, residual material landfillkg</t>
  </si>
  <si>
    <t>market for process-specific burdens, residual material landfill</t>
  </si>
  <si>
    <t>process-specific burdens, residual material landfill</t>
  </si>
  <si>
    <t>market for process-specific burdens, residual material landfillEurope without Switzerlandprocess-specific burdens, residual material landfillkg</t>
  </si>
  <si>
    <t>market for process-specific burdens, residual material landfillRoWprocess-specific burdens, residual material landfillkg</t>
  </si>
  <si>
    <t>market for process-specific burdens, sanitary landfillCHprocess-specific burdens, sanitary landfillkg</t>
  </si>
  <si>
    <t>market for process-specific burdens, sanitary landfill</t>
  </si>
  <si>
    <t>process-specific burdens, sanitary landfill</t>
  </si>
  <si>
    <t>market for process-specific burdens, sanitary landfillRoWprocess-specific burdens, sanitary landfillkg</t>
  </si>
  <si>
    <t>market for process-specific burdens, slag landfillCHprocess-specific burdens, slag landfillkg</t>
  </si>
  <si>
    <t>market for process-specific burdens, slag landfill</t>
  </si>
  <si>
    <t>process-specific burdens, slag landfill</t>
  </si>
  <si>
    <t>market for process-specific burdens, slag landfillEurope without Switzerlandprocess-specific burdens, slag landfillkg</t>
  </si>
  <si>
    <t>market for process-specific burdens, slag landfillRoWprocess-specific burdens, slag landfillkg</t>
  </si>
  <si>
    <t>market for prochlorazGLOprochlorazkg</t>
  </si>
  <si>
    <t>market for prochloraz</t>
  </si>
  <si>
    <t>prochloraz</t>
  </si>
  <si>
    <t>market for prohexadione calciumGLOprohexadione calciumkg</t>
  </si>
  <si>
    <t>market for prohexadione calcium</t>
  </si>
  <si>
    <t>prohexadione calcium</t>
  </si>
  <si>
    <t>market for propanalRoWpropanalkg</t>
  </si>
  <si>
    <t>market for propanal</t>
  </si>
  <si>
    <t>propanal</t>
  </si>
  <si>
    <t>market for propanalRERpropanalkg</t>
  </si>
  <si>
    <t>market for propaneGLOpropanekg</t>
  </si>
  <si>
    <t>market for propane</t>
  </si>
  <si>
    <t>propane</t>
  </si>
  <si>
    <t>market for propane, burned in building machineGLOpropane, burned in building machineMJ</t>
  </si>
  <si>
    <t>market for propane, burned in building machine</t>
  </si>
  <si>
    <t>propane, burned in building machine</t>
  </si>
  <si>
    <t>market for propionic acidGLOpropionic acidkg</t>
  </si>
  <si>
    <t>market for propionic acid</t>
  </si>
  <si>
    <t>propionic acid</t>
  </si>
  <si>
    <t>market for propyl amineGLOpropyl aminekg</t>
  </si>
  <si>
    <t>market for propyl amine</t>
  </si>
  <si>
    <t>propyl amine</t>
  </si>
  <si>
    <t>market for propyleneRoWpropylenekg</t>
  </si>
  <si>
    <t>market for propylene</t>
  </si>
  <si>
    <t>propylene</t>
  </si>
  <si>
    <t>market for propyleneRERpropylenekg</t>
  </si>
  <si>
    <t>market for propyleneZApropylenekg</t>
  </si>
  <si>
    <t>market for propylene glycol, liquidRoWpropylene glycol, liquidkg</t>
  </si>
  <si>
    <t>market for propylene glycol, liquid</t>
  </si>
  <si>
    <t>propylene glycol, liquid</t>
  </si>
  <si>
    <t>market for propylene glycol, liquidRERpropylene glycol, liquidkg</t>
  </si>
  <si>
    <t>market for propylene oxide, liquidRoWpropylene oxide, liquidkg</t>
  </si>
  <si>
    <t>market for propylene oxide, liquid</t>
  </si>
  <si>
    <t>propylene oxide, liquid</t>
  </si>
  <si>
    <t>market for propylene oxide, liquidRERpropylene oxide, liquidkg</t>
  </si>
  <si>
    <t>market for propylene, pipeline systemRoWpropylene, pipeline systemkg</t>
  </si>
  <si>
    <t>market for propylene, pipeline system</t>
  </si>
  <si>
    <t>propylene, pipeline system</t>
  </si>
  <si>
    <t>market for propylene, pipeline systemRERpropylene, pipeline systemkg</t>
  </si>
  <si>
    <t>market for prosulfocarbGLOprosulfocarbkg</t>
  </si>
  <si>
    <t>market for prosulfocarb</t>
  </si>
  <si>
    <t>prosulfocarb</t>
  </si>
  <si>
    <t>market for protein feed, 100% crudeGLOprotein feed, 100% crudekg</t>
  </si>
  <si>
    <t>market for protein feed, 100% crude</t>
  </si>
  <si>
    <t>market for protein peaGLOprotein peakg</t>
  </si>
  <si>
    <t>market for protein pea</t>
  </si>
  <si>
    <t>protein pea</t>
  </si>
  <si>
    <t>market for protein pea, Swiss integrated productionCHprotein pea, Swiss integrated productionkg</t>
  </si>
  <si>
    <t>market for protein pea, Swiss integrated production</t>
  </si>
  <si>
    <t>protein pea, Swiss integrated production</t>
  </si>
  <si>
    <t>market for protein pea, feed, Swiss integrated productionCHprotein pea, feed, Swiss integrated productionkg</t>
  </si>
  <si>
    <t>market for protein pea, feed, Swiss integrated production</t>
  </si>
  <si>
    <t>protein pea, feed, Swiss integrated production</t>
  </si>
  <si>
    <t>market for protein pea, organicGLOprotein pea, organickg</t>
  </si>
  <si>
    <t>market for protein pea, organic</t>
  </si>
  <si>
    <t>protein pea, organic</t>
  </si>
  <si>
    <t>market for pulp factoryGLOpulp factoryunit</t>
  </si>
  <si>
    <t>market for pulp factory</t>
  </si>
  <si>
    <t>pulp factory</t>
  </si>
  <si>
    <t>market for pulpwood, hardwood, measured as solid wood under barkCHpulpwood, hardwood, measured as solid wood under barkm3</t>
  </si>
  <si>
    <t>market for pulpwood, hardwood, measured as solid wood under bark</t>
  </si>
  <si>
    <t>market for pulpwood, hardwood, measured as solid wood under barkEurope without Switzerlandpulpwood, hardwood, measured as solid wood under barkm3</t>
  </si>
  <si>
    <t>market for pulpwood, hardwood, measured as solid wood under barkRoWpulpwood, hardwood, measured as solid wood under barkm3</t>
  </si>
  <si>
    <t>market for pulpwood, softwood, measured as solid wood under barkCHpulpwood, softwood, measured as solid wood under barkm3</t>
  </si>
  <si>
    <t>market for pulpwood, softwood, measured as solid wood under bark</t>
  </si>
  <si>
    <t>pulpwood, softwood, measured as solid wood under bark</t>
  </si>
  <si>
    <t>market for pulpwood, softwood, measured as solid wood under barkEurope without Switzerlandpulpwood, softwood, measured as solid wood under barkm3</t>
  </si>
  <si>
    <t>market for pulpwood, softwood, measured as solid wood under barkRoWpulpwood, softwood, measured as solid wood under barkm3</t>
  </si>
  <si>
    <t>market for pulverised ligniteGLOpulverised ligniteMJ</t>
  </si>
  <si>
    <t>market for pulverised lignite</t>
  </si>
  <si>
    <t>pulverised lignite</t>
  </si>
  <si>
    <t>market for pumiceGLOpumicekg</t>
  </si>
  <si>
    <t>market for pumice</t>
  </si>
  <si>
    <t>pumice</t>
  </si>
  <si>
    <t>market for pump stationGLOpump stationunit</t>
  </si>
  <si>
    <t>market for pump station</t>
  </si>
  <si>
    <t>pump station</t>
  </si>
  <si>
    <t>market for pump, 40WGLOpump, 40Wunit</t>
  </si>
  <si>
    <t>market for pump, 40W</t>
  </si>
  <si>
    <t>pump, 40W</t>
  </si>
  <si>
    <t>market for purge gas, rich in sodium nitrateCLpurge gas, rich in sodium nitratekg</t>
  </si>
  <si>
    <t>market for purge gas, rich in sodium nitrate</t>
  </si>
  <si>
    <t>purge gas, rich in sodium nitrate</t>
  </si>
  <si>
    <t>market for purified terephthalic acidGLOpurified terephthalic acidkg</t>
  </si>
  <si>
    <t>market for purified terephthalic acid</t>
  </si>
  <si>
    <t>purified terephthalic acid</t>
  </si>
  <si>
    <t>market for purse seiner maintenance, steelGLOpurse seiner maintenance, steelkg</t>
  </si>
  <si>
    <t>market for purse seiner maintenance, steel</t>
  </si>
  <si>
    <t>purse seiner maintenance, steel</t>
  </si>
  <si>
    <t>market for purse seiner maintenance, woodGLOpurse seiner maintenance, woodkg</t>
  </si>
  <si>
    <t>market for purse seiner maintenance, wood</t>
  </si>
  <si>
    <t>purse seiner maintenance, wood</t>
  </si>
  <si>
    <t>market for purse seiner, steelGLOpurse seiner, steelkg</t>
  </si>
  <si>
    <t>market for purse seiner, steel</t>
  </si>
  <si>
    <t>purse seiner, steel</t>
  </si>
  <si>
    <t>market for purse seiner, woodGLOpurse seiner, woodkg</t>
  </si>
  <si>
    <t>market for purse seiner, wood</t>
  </si>
  <si>
    <t>purse seiner, wood</t>
  </si>
  <si>
    <t>market for pyrazoleGLOpyrazolekg</t>
  </si>
  <si>
    <t>market for pyrazole</t>
  </si>
  <si>
    <t>pyrazole</t>
  </si>
  <si>
    <t>market for pyrethroid-compoundGLOpyrethroid-compoundkg</t>
  </si>
  <si>
    <t>market for pyrethroid-compound</t>
  </si>
  <si>
    <t>pyrethroid-compound</t>
  </si>
  <si>
    <t>market for pyridazine-compoundGLOpyridazine-compoundkg</t>
  </si>
  <si>
    <t>market for pyridazine-compound</t>
  </si>
  <si>
    <t>pyridazine-compound</t>
  </si>
  <si>
    <t>market for pyridineGLOpyridinekg</t>
  </si>
  <si>
    <t>market for pyridine</t>
  </si>
  <si>
    <t>market for pyridine-compoundGLOpyridine-compoundkg</t>
  </si>
  <si>
    <t>market for pyridine-compound</t>
  </si>
  <si>
    <t>pyridine-compound</t>
  </si>
  <si>
    <t>market for pyrite ashGLOpyrite ashkg</t>
  </si>
  <si>
    <t>market for pyrite ash</t>
  </si>
  <si>
    <t>market for pyrochlore concentrateGLOpyrochlore concentratekg</t>
  </si>
  <si>
    <t>market for pyrochlore concentrate</t>
  </si>
  <si>
    <t>pyrochlore concentrate</t>
  </si>
  <si>
    <t>market for quicklime, in pieces, looseCHquicklime, in pieces, loosekg</t>
  </si>
  <si>
    <t>market for quicklime, in pieces, loose</t>
  </si>
  <si>
    <t>quicklime, in pieces, loose</t>
  </si>
  <si>
    <t>market for quicklime, in pieces, looseRoWquicklime, in pieces, loosekg</t>
  </si>
  <si>
    <t>market for quicklime, milled, looseCHquicklime, milled, loosekg</t>
  </si>
  <si>
    <t>market for quicklime, milled, loose</t>
  </si>
  <si>
    <t>quicklime, milled, loose</t>
  </si>
  <si>
    <t>market for quicklime, milled, looseRoWquicklime, milled, loosekg</t>
  </si>
  <si>
    <t>market for quicklime, milled, packedRoWquicklime, milled, packedkg</t>
  </si>
  <si>
    <t>market for quicklime, milled, packed</t>
  </si>
  <si>
    <t>quicklime, milled, packed</t>
  </si>
  <si>
    <t>market for quicklime, milled, packedRERquicklime, milled, packedkg</t>
  </si>
  <si>
    <t>market for radishGLOradishkg</t>
  </si>
  <si>
    <t>market for radish</t>
  </si>
  <si>
    <t>radish</t>
  </si>
  <si>
    <t>market for railway trackGLOrailway trackm*year</t>
  </si>
  <si>
    <t>market for railway track</t>
  </si>
  <si>
    <t>railway track</t>
  </si>
  <si>
    <t>market for railway track, for high-speed trainGLOrailway track, for high-speed trainm*year</t>
  </si>
  <si>
    <t>market for railway track, for high-speed train</t>
  </si>
  <si>
    <t>railway track, for high-speed train</t>
  </si>
  <si>
    <t>market for rainwater mineral oil storageCHrainwater mineral oil storagem3</t>
  </si>
  <si>
    <t>market for rainwater mineral oil storage</t>
  </si>
  <si>
    <t>rainwater mineral oil storage</t>
  </si>
  <si>
    <t>market for rainwater mineral oil storageEurope without Switzerlandrainwater mineral oil storagem3</t>
  </si>
  <si>
    <t>market for rainwater mineral oil storageRoWrainwater mineral oil storagem3</t>
  </si>
  <si>
    <t>market for rape mealGLOrape mealkg</t>
  </si>
  <si>
    <t>market for rape meal</t>
  </si>
  <si>
    <t>rape meal</t>
  </si>
  <si>
    <t>market for rape oil, crudeCHrape oil, crudekg</t>
  </si>
  <si>
    <t>market for rape oil, crude</t>
  </si>
  <si>
    <t>rape oil, crude</t>
  </si>
  <si>
    <t>market for rape oil, crudeRoWrape oil, crudekg</t>
  </si>
  <si>
    <t>market for rape seedGLOrape seedkg</t>
  </si>
  <si>
    <t>market for rape seed</t>
  </si>
  <si>
    <t>rape seed</t>
  </si>
  <si>
    <t>market for rape seed, Swiss integrated productionGLOrape seed, Swiss integrated productionkg</t>
  </si>
  <si>
    <t>market for rape seed, Swiss integrated production</t>
  </si>
  <si>
    <t>rape seed, Swiss integrated production</t>
  </si>
  <si>
    <t>market for rape seed, for sowingCHrape seed, for sowingkg</t>
  </si>
  <si>
    <t>market for rape seed, for sowing</t>
  </si>
  <si>
    <t>rape seed, for sowing</t>
  </si>
  <si>
    <t>market for rape seed, for sowingRoWrape seed, for sowingkg</t>
  </si>
  <si>
    <t>market for rape seed, organicGLOrape seed, organickg</t>
  </si>
  <si>
    <t>market for rape seed, organic</t>
  </si>
  <si>
    <t>rape seed, organic</t>
  </si>
  <si>
    <t>market for rape seed, organic, for sowingGLOrape seed, organic, for sowingkg</t>
  </si>
  <si>
    <t>market for rape seed, organic, for sowing</t>
  </si>
  <si>
    <t>rape seed, organic, for sowing</t>
  </si>
  <si>
    <t>market for rare earth carbonate concentrateGLOrare earth carbonate concentratekg</t>
  </si>
  <si>
    <t>market for rare earth carbonate concentrate</t>
  </si>
  <si>
    <t>rare earth carbonate concentrate</t>
  </si>
  <si>
    <t>market for rare earth oxide concentrate, 50% REOGLOrare earth oxide concentrate, 50% REOkg</t>
  </si>
  <si>
    <t>market for rare earth oxide concentrate, 50% REO</t>
  </si>
  <si>
    <t>rare earth oxide concentrate, 50% REO</t>
  </si>
  <si>
    <t>market for rare earth oxide concentrate, 70% REOGLOrare earth oxide concentrate, 70% REOkg</t>
  </si>
  <si>
    <t>market for rare earth oxide concentrate, 70% REO</t>
  </si>
  <si>
    <t>rare earth oxide concentrate, 70% REO</t>
  </si>
  <si>
    <t>market for rare earth tailings, from bastnaesite and monazite oreGLOrare earth tailings, from bastnaesite and monazite orekg</t>
  </si>
  <si>
    <t>market for rare earth tailings, from bastnaesite and monazite ore</t>
  </si>
  <si>
    <t>rare earth tailings, from bastnaesite and monazite ore</t>
  </si>
  <si>
    <t>market for raw sewage sludgeCHraw sewage sludgekg</t>
  </si>
  <si>
    <t>market for raw sewage sludge</t>
  </si>
  <si>
    <t>market for raw sewage sludgeRoWraw sewage sludgekg</t>
  </si>
  <si>
    <t>market for receiver system, solar tower power plant, 20 MWGLOreceiver system, solar tower power plant, 20 MWunit</t>
  </si>
  <si>
    <t>market for receiver system, solar tower power plant, 20 MW</t>
  </si>
  <si>
    <t>receiver system, solar tower power plant, 20 MW</t>
  </si>
  <si>
    <t>market for recultivation, bauxite mineGLOrecultivation, bauxite minem2</t>
  </si>
  <si>
    <t>market for recultivation, bauxite mine</t>
  </si>
  <si>
    <t>recultivation, bauxite mine</t>
  </si>
  <si>
    <t>market for recultivation, bentonite mineGLOrecultivation, bentonite minem2</t>
  </si>
  <si>
    <t>market for recultivation, bentonite mine</t>
  </si>
  <si>
    <t>recultivation, bentonite mine</t>
  </si>
  <si>
    <t>market for recultivation, dolomite mineGLOrecultivation, dolomite minem2</t>
  </si>
  <si>
    <t>market for recultivation, dolomite mine</t>
  </si>
  <si>
    <t>recultivation, dolomite mine</t>
  </si>
  <si>
    <t>market for recultivation, ilmenite mineGLOrecultivation, ilmenite minem2</t>
  </si>
  <si>
    <t>market for recultivation, ilmenite mine</t>
  </si>
  <si>
    <t>recultivation, ilmenite mine</t>
  </si>
  <si>
    <t>market for recultivation, iron mineGLOrecultivation, iron minem2</t>
  </si>
  <si>
    <t>market for recultivation, iron mine</t>
  </si>
  <si>
    <t>recultivation, iron mine</t>
  </si>
  <si>
    <t>market for recultivation, limestone mineGLOrecultivation, limestone minem2</t>
  </si>
  <si>
    <t>market for recultivation, limestone mine</t>
  </si>
  <si>
    <t>recultivation, limestone mine</t>
  </si>
  <si>
    <t>market for recultivation, potash salt mineGLOrecultivation, potash salt minem2</t>
  </si>
  <si>
    <t>market for recultivation, potash salt mine</t>
  </si>
  <si>
    <t>recultivation, potash salt mine</t>
  </si>
  <si>
    <t>market for recultivation, shale quarryGLOrecultivation, shale quarrym2</t>
  </si>
  <si>
    <t>market for recultivation, shale quarry</t>
  </si>
  <si>
    <t>recultivation, shale quarry</t>
  </si>
  <si>
    <t>market for red kidney beanGLOred kidney beankg</t>
  </si>
  <si>
    <t>market for red kidney bean</t>
  </si>
  <si>
    <t>red kidney bean</t>
  </si>
  <si>
    <t>market for red kidney bean seed, for sowingGLOred kidney bean seed, for sowingkg</t>
  </si>
  <si>
    <t>market for red kidney bean seed, for sowing</t>
  </si>
  <si>
    <t>red kidney bean seed, for sowing</t>
  </si>
  <si>
    <t>market for red meat, live weightGLOred meat, live weightkg</t>
  </si>
  <si>
    <t>market for red meat, live weight</t>
  </si>
  <si>
    <t>market for redmud from bauxite digestionGLOredmud from bauxite digestionkg</t>
  </si>
  <si>
    <t>market for redmud from bauxite digestion</t>
  </si>
  <si>
    <t>redmud from bauxite digestion</t>
  </si>
  <si>
    <t>market for reefer, intermodal shipping container, 40-foot, high-cube, R134a as refrigerantGLOreefer, intermodal shipping container, 40-foot, high-cube, R134a as refrigerantunit</t>
  </si>
  <si>
    <t>market for reefer, intermodal shipping container, 40-foot, high-cube, R134a as refrigerant</t>
  </si>
  <si>
    <t>reefer, intermodal shipping container, 40-foot, high-cube, R134a as refrigerant</t>
  </si>
  <si>
    <t>market for reefer, intermodal shipping container, 40-foot, high-cube, carbon dioxide, liquid as refrigerantGLOreefer, intermodal shipping container, 40-foot, high-cube, carbon dioxide, liquid as refrigerantunit</t>
  </si>
  <si>
    <t>market for reefer, intermodal shipping container, 40-foot, high-cube, carbon dioxide, liquid as refrigerant</t>
  </si>
  <si>
    <t>reefer, intermodal shipping container, 40-foot, high-cube, carbon dioxide, liquid as refrigerant</t>
  </si>
  <si>
    <t>market for reeled raw silk hankGLOreeled raw silk hankkg</t>
  </si>
  <si>
    <t>market for reeled raw silk hank</t>
  </si>
  <si>
    <t>reeled raw silk hank</t>
  </si>
  <si>
    <t>market for refinery gasGLOrefinery gaskg</t>
  </si>
  <si>
    <t>market for refinery gas</t>
  </si>
  <si>
    <t>refinery gas</t>
  </si>
  <si>
    <t>market for refinery sludgeCHrefinery sludgekg</t>
  </si>
  <si>
    <t>market for refinery sludge</t>
  </si>
  <si>
    <t>refinery sludge</t>
  </si>
  <si>
    <t>market for refinery sludgeEurope without Switzerlandrefinery sludgekg</t>
  </si>
  <si>
    <t>market for refinery sludgeRoWrefinery sludgekg</t>
  </si>
  <si>
    <t>market for reformateGLOreformatekg</t>
  </si>
  <si>
    <t>market for reformate</t>
  </si>
  <si>
    <t>reformate</t>
  </si>
  <si>
    <t>market for refractory material, acidGLOrefractory material, acidkg</t>
  </si>
  <si>
    <t>market for refractory material, acid</t>
  </si>
  <si>
    <t>market for refractory spent pot liner from Al electrolysisGLOrefractory spent pot liner from Al electrolysiskg</t>
  </si>
  <si>
    <t>market for refractory spent pot liner from Al electrolysis</t>
  </si>
  <si>
    <t>refractory spent pot liner from Al electrolysis</t>
  </si>
  <si>
    <t>market for refractory, basic, packedGLOrefractory, basic, packedkg</t>
  </si>
  <si>
    <t>market for refractory, basic, packed</t>
  </si>
  <si>
    <t>refractory, basic, packed</t>
  </si>
  <si>
    <t>market for refractory, fireclay, packedGLOrefractory, fireclay, packedkg</t>
  </si>
  <si>
    <t>market for refractory, fireclay, packed</t>
  </si>
  <si>
    <t>refractory, fireclay, packed</t>
  </si>
  <si>
    <t>market for refractory, high aluminium oxide, packedGLOrefractory, high aluminium oxide, packedkg</t>
  </si>
  <si>
    <t>market for refractory, high aluminium oxide, packed</t>
  </si>
  <si>
    <t>refractory, high aluminium oxide, packed</t>
  </si>
  <si>
    <t>market for refrigerant R134aGLOrefrigerant R134akg</t>
  </si>
  <si>
    <t>market for refrigerant R134a</t>
  </si>
  <si>
    <t>refrigerant R134a</t>
  </si>
  <si>
    <t>market for refrigeration machine, R134a as refrigerantGLOrefrigeration machine, R134a as refrigerantunit</t>
  </si>
  <si>
    <t>market for refrigeration machine, R134a as refrigerant</t>
  </si>
  <si>
    <t>refrigeration machine, R134a as refrigerant</t>
  </si>
  <si>
    <t>market for refrigeration machine, carbon dioxide, liquid as refrigerantGLOrefrigeration machine, carbon dioxide, liquid as refrigerantunit</t>
  </si>
  <si>
    <t>market for refrigeration machine, carbon dioxide, liquid as refrigerant</t>
  </si>
  <si>
    <t>refrigeration machine, carbon dioxide, liquid as refrigerant</t>
  </si>
  <si>
    <t>market for refrigeratorGLOrefrigeratorunit</t>
  </si>
  <si>
    <t>market for refrigerator</t>
  </si>
  <si>
    <t>refrigerator</t>
  </si>
  <si>
    <t>market for reinforcing steelGLOreinforcing steelkg</t>
  </si>
  <si>
    <t>market for reinforcing steel</t>
  </si>
  <si>
    <t>reinforcing steel</t>
  </si>
  <si>
    <t>market for residential sewer grid, 0.087 kmGLOresidential sewer grid, 0.087 kmkm</t>
  </si>
  <si>
    <t>market for residential sewer grid, 0.087 km</t>
  </si>
  <si>
    <t>residential sewer grid, 0.087 km</t>
  </si>
  <si>
    <t>market for residual hardwood, wetRoWresidual hardwood, wetm3</t>
  </si>
  <si>
    <t>market for residual hardwood, wet</t>
  </si>
  <si>
    <t>market for residual hardwood, wetRERresidual hardwood, wetm3</t>
  </si>
  <si>
    <t>market for residual material landfillGLOresidual material landfillunit</t>
  </si>
  <si>
    <t>market for residual material landfill</t>
  </si>
  <si>
    <t>residual material landfill</t>
  </si>
  <si>
    <t>market for residual softwood, wetRoWresidual softwood, wetm3</t>
  </si>
  <si>
    <t>market for residual softwood, wet</t>
  </si>
  <si>
    <t>market for residual softwood, wetRERresidual softwood, wetm3</t>
  </si>
  <si>
    <t>market for residual wood, dryRoWresidual wood, drym3</t>
  </si>
  <si>
    <t>market for residual wood, dry</t>
  </si>
  <si>
    <t>market for residual wood, dryRERresidual wood, drym3</t>
  </si>
  <si>
    <t>market for residue from Na-dichromate productionGLOresidue from Na-dichromate productionkg</t>
  </si>
  <si>
    <t>market for residue from Na-dichromate production</t>
  </si>
  <si>
    <t>residue from Na-dichromate production</t>
  </si>
  <si>
    <t>market for residue from TiO2 production, chloride processGLOresidue from TiO2 production, chloride processkg</t>
  </si>
  <si>
    <t>market for residue from TiO2 production, chloride process</t>
  </si>
  <si>
    <t>residue from TiO2 production, chloride process</t>
  </si>
  <si>
    <t>market for residue from TiO2 production, sulfate processGLOresidue from TiO2 production, sulfate processkg</t>
  </si>
  <si>
    <t>market for residue from TiO2 production, sulfate process</t>
  </si>
  <si>
    <t>residue from TiO2 production, sulfate process</t>
  </si>
  <si>
    <t>market for residue from cooling towerCHresidue from cooling towerkg</t>
  </si>
  <si>
    <t>market for residue from cooling tower</t>
  </si>
  <si>
    <t>residue from cooling tower</t>
  </si>
  <si>
    <t>market for residue from cooling towerRoWresidue from cooling towerkg</t>
  </si>
  <si>
    <t>market for residue from mechanical treatment, IT accessoryCHresidue from mechanical treatment, IT accessorykg</t>
  </si>
  <si>
    <t>market for residue from mechanical treatment, IT accessory</t>
  </si>
  <si>
    <t>residue from mechanical treatment, IT accessory</t>
  </si>
  <si>
    <t>market for residue from mechanical treatment, IT accessoryRoWresidue from mechanical treatment, IT accessorykg</t>
  </si>
  <si>
    <t>market for residue from mechanical treatment, cathode ray tube displayCHresidue from mechanical treatment, cathode ray tube displaykg</t>
  </si>
  <si>
    <t>market for residue from mechanical treatment, cathode ray tube display</t>
  </si>
  <si>
    <t>residue from mechanical treatment, cathode ray tube display</t>
  </si>
  <si>
    <t>market for residue from mechanical treatment, cathode ray tube displayRoWresidue from mechanical treatment, cathode ray tube displaykg</t>
  </si>
  <si>
    <t>market for residue from mechanical treatment, desktop computerCHresidue from mechanical treatment, desktop computerkg</t>
  </si>
  <si>
    <t>market for residue from mechanical treatment, desktop computer</t>
  </si>
  <si>
    <t>residue from mechanical treatment, desktop computer</t>
  </si>
  <si>
    <t>market for residue from mechanical treatment, desktop computerRoWresidue from mechanical treatment, desktop computerkg</t>
  </si>
  <si>
    <t>market for residue from mechanical treatment, industrial deviceCHresidue from mechanical treatment, industrial devicekg</t>
  </si>
  <si>
    <t>market for residue from mechanical treatment, industrial device</t>
  </si>
  <si>
    <t>residue from mechanical treatment, industrial device</t>
  </si>
  <si>
    <t>market for residue from mechanical treatment, industrial deviceRoWresidue from mechanical treatment, industrial devicekg</t>
  </si>
  <si>
    <t>market for residue from mechanical treatment, laptop computerCHresidue from mechanical treatment, laptop computerkg</t>
  </si>
  <si>
    <t>market for residue from mechanical treatment, laptop computer</t>
  </si>
  <si>
    <t>residue from mechanical treatment, laptop computer</t>
  </si>
  <si>
    <t>market for residue from mechanical treatment, laptop computerRoWresidue from mechanical treatment, laptop computerkg</t>
  </si>
  <si>
    <t>market for residue from mechanical treatment, laser printerCHresidue from mechanical treatment, laser printerkg</t>
  </si>
  <si>
    <t>market for residue from mechanical treatment, laser printer</t>
  </si>
  <si>
    <t>residue from mechanical treatment, laser printer</t>
  </si>
  <si>
    <t>market for residue from mechanical treatment, laser printerRoWresidue from mechanical treatment, laser printerkg</t>
  </si>
  <si>
    <t>market for residue from mechanical treatment, liquid crystal displayCHresidue from mechanical treatment, liquid crystal displaykg</t>
  </si>
  <si>
    <t>market for residue from mechanical treatment, liquid crystal display</t>
  </si>
  <si>
    <t>residue from mechanical treatment, liquid crystal display</t>
  </si>
  <si>
    <t>market for residue from mechanical treatment, liquid crystal displayRoWresidue from mechanical treatment, liquid crystal displaykg</t>
  </si>
  <si>
    <t>market for residue from rutile production, synthetic, 56% waterGLOresidue from rutile production, synthetic, 56% waterkg</t>
  </si>
  <si>
    <t>market for residue from rutile production, synthetic, 56% water</t>
  </si>
  <si>
    <t>residue from rutile production, synthetic, 56% water</t>
  </si>
  <si>
    <t>market for residue from shredder fraction from manual dismantlingCHresidue from shredder fraction from manual dismantlingkg</t>
  </si>
  <si>
    <t>market for residue from shredder fraction from manual dismantling</t>
  </si>
  <si>
    <t>residue from shredder fraction from manual dismantling</t>
  </si>
  <si>
    <t>market for residue from shredder fraction from manual dismantlingRoWresidue from shredder fraction from manual dismantlingkg</t>
  </si>
  <si>
    <t>market for residues, MSWI-WWT, WW from CRT productionGLOresidues, MSWI-WWT, WW from CRT productionkg</t>
  </si>
  <si>
    <t>market for residues, MSWI-WWT, WW from CRT production</t>
  </si>
  <si>
    <t>residues, MSWI-WWT, WW from CRT production</t>
  </si>
  <si>
    <t>market for residues, MSWI-WWT, WW from GGBFS productionRoWresidues, MSWI-WWT, WW from GGBFS productionkg</t>
  </si>
  <si>
    <t>market for residues, MSWI-WWT, WW from GGBFS production</t>
  </si>
  <si>
    <t>residues, MSWI-WWT, WW from GGBFS production</t>
  </si>
  <si>
    <t>market for residues, MSWI-WWT, WW from GGBFS productionUSresidues, MSWI-WWT, WW from GGBFS productionkg</t>
  </si>
  <si>
    <t>market for residues, MSWI-WWT, WW from LCD backlight productionGLOresidues, MSWI-WWT, WW from LCD backlight productionkg</t>
  </si>
  <si>
    <t>market for residues, MSWI-WWT, WW from LCD backlight production</t>
  </si>
  <si>
    <t>residues, MSWI-WWT, WW from LCD backlight production</t>
  </si>
  <si>
    <t>market for residues, MSWI-WWT, WW from LCD productionGLOresidues, MSWI-WWT, WW from LCD productionkg</t>
  </si>
  <si>
    <t>market for residues, MSWI-WWT, WW from LCD production</t>
  </si>
  <si>
    <t>residues, MSWI-WWT, WW from LCD production</t>
  </si>
  <si>
    <t>market for residues, MSWI-WWT, WW from PV cell productionGLOresidues, MSWI-WWT, WW from PV cell productionkg</t>
  </si>
  <si>
    <t>market for residues, MSWI-WWT, WW from PV cell production</t>
  </si>
  <si>
    <t>residues, MSWI-WWT, WW from PV cell production</t>
  </si>
  <si>
    <t>market for residues, MSWI-WWT, WW from ammonium paratungstate productionCNresidues, MSWI-WWT, WW from ammonium paratungstate productionkg</t>
  </si>
  <si>
    <t>market for residues, MSWI-WWT, WW from ammonium paratungstate production</t>
  </si>
  <si>
    <t>residues, MSWI-WWT, WW from ammonium paratungstate production</t>
  </si>
  <si>
    <t>market for residues, MSWI-WWT, WW from ammonium paratungstate productionRoWresidues, MSWI-WWT, WW from ammonium paratungstate productionkg</t>
  </si>
  <si>
    <t>market for residues, MSWI-WWT, WW from black chrome coatingGLOresidues, MSWI-WWT, WW from black chrome coatingkg</t>
  </si>
  <si>
    <t>market for residues, MSWI-WWT, WW from black chrome coating</t>
  </si>
  <si>
    <t>residues, MSWI-WWT, WW from black chrome coating</t>
  </si>
  <si>
    <t>market for residues, MSWI-WWT, WW from ceramic productionGLOresidues, MSWI-WWT, WW from ceramic productionkg</t>
  </si>
  <si>
    <t>market for residues, MSWI-WWT, WW from ceramic production</t>
  </si>
  <si>
    <t>residues, MSWI-WWT, WW from ceramic production</t>
  </si>
  <si>
    <t>market for residues, MSWI-WWT, WW from concrete productionGLOresidues, MSWI-WWT, WW from concrete productionkg</t>
  </si>
  <si>
    <t>market for residues, MSWI-WWT, WW from concrete production</t>
  </si>
  <si>
    <t>residues, MSWI-WWT, WW from concrete production</t>
  </si>
  <si>
    <t>market for residues, MSWI-WWT, WW from glass productionGLOresidues, MSWI-WWT, WW from glass productionkg</t>
  </si>
  <si>
    <t>market for residues, MSWI-WWT, WW from glass production</t>
  </si>
  <si>
    <t>residues, MSWI-WWT, WW from glass production</t>
  </si>
  <si>
    <t>market for residues, MSWI-WWT, WW from grass refineryGLOresidues, MSWI-WWT, WW from grass refinerykg</t>
  </si>
  <si>
    <t>market for residues, MSWI-WWT, WW from grass refinery</t>
  </si>
  <si>
    <t>residues, MSWI-WWT, WW from grass refinery</t>
  </si>
  <si>
    <t>market for residues, MSWI-WWT, WW from hard fibreboard productionRoWresidues, MSWI-WWT, WW from hard fibreboard productionkg</t>
  </si>
  <si>
    <t>market for residues, MSWI-WWT, WW from hard fibreboard production</t>
  </si>
  <si>
    <t>residues, MSWI-WWT, WW from hard fibreboard production</t>
  </si>
  <si>
    <t>market for residues, MSWI-WWT, WW from hard fibreboard productionRERresidues, MSWI-WWT, WW from hard fibreboard productionkg</t>
  </si>
  <si>
    <t>market for residues, MSWI-WWT, WW from liquid crystal productionGLOresidues, MSWI-WWT, WW from liquid crystal productionkg</t>
  </si>
  <si>
    <t>market for residues, MSWI-WWT, WW from liquid crystal production</t>
  </si>
  <si>
    <t>residues, MSWI-WWT, WW from liquid crystal production</t>
  </si>
  <si>
    <t>market for residues, MSWI-WWT, WW from maize starch productionGLOresidues, MSWI-WWT, WW from maize starch productionkg</t>
  </si>
  <si>
    <t>market for residues, MSWI-WWT, WW from maize starch production</t>
  </si>
  <si>
    <t>residues, MSWI-WWT, WW from maize starch production</t>
  </si>
  <si>
    <t>market for residues, MSWI-WWT, WW from medium density board productionRoWresidues, MSWI-WWT, WW from medium density board productionkg</t>
  </si>
  <si>
    <t>market for residues, MSWI-WWT, WW from medium density board production</t>
  </si>
  <si>
    <t>residues, MSWI-WWT, WW from medium density board production</t>
  </si>
  <si>
    <t>market for residues, MSWI-WWT, WW from medium density board productionRERresidues, MSWI-WWT, WW from medium density board productionkg</t>
  </si>
  <si>
    <t>market for residues, MSWI-WWT, WW from particle board productionRoWresidues, MSWI-WWT, WW from particle board productionkg</t>
  </si>
  <si>
    <t>market for residues, MSWI-WWT, WW from particle board production</t>
  </si>
  <si>
    <t>residues, MSWI-WWT, WW from particle board production</t>
  </si>
  <si>
    <t>market for residues, MSWI-WWT, WW from particle board productionRERresidues, MSWI-WWT, WW from particle board productionkg</t>
  </si>
  <si>
    <t>market for residues, MSWI-WWT, WW from pig iron productionEurope without Switzerlandresidues, MSWI-WWT, WW from pig iron productionkg</t>
  </si>
  <si>
    <t>market for residues, MSWI-WWT, WW from pig iron production</t>
  </si>
  <si>
    <t>residues, MSWI-WWT, WW from pig iron production</t>
  </si>
  <si>
    <t>market for residues, MSWI-WWT, WW from pig iron productionRoWresidues, MSWI-WWT, WW from pig iron productionkg</t>
  </si>
  <si>
    <t>market for residues, MSWI-WWT, WW from plywood productionGLOresidues, MSWI-WWT, WW from plywood productionkg</t>
  </si>
  <si>
    <t>market for residues, MSWI-WWT, WW from plywood production</t>
  </si>
  <si>
    <t>residues, MSWI-WWT, WW from plywood production</t>
  </si>
  <si>
    <t>market for residues, MSWI-WWT, WW from potato starch productionGLOresidues, MSWI-WWT, WW from potato starch productionkg</t>
  </si>
  <si>
    <t>market for residues, MSWI-WWT, WW from potato starch production</t>
  </si>
  <si>
    <t>residues, MSWI-WWT, WW from potato starch production</t>
  </si>
  <si>
    <t>market for residues, MSWI-WWT, WW from soft fibreboard productionGLOresidues, MSWI-WWT, WW from soft fibreboard productionkg</t>
  </si>
  <si>
    <t>market for residues, MSWI-WWT, WW from soft fibreboard production</t>
  </si>
  <si>
    <t>residues, MSWI-WWT, WW from soft fibreboard production</t>
  </si>
  <si>
    <t>market for residues, MSWI-WWT, WW from tube collector productionGLOresidues, MSWI-WWT, WW from tube collector productionkg</t>
  </si>
  <si>
    <t>market for residues, MSWI-WWT, WW from tube collector production</t>
  </si>
  <si>
    <t>residues, MSWI-WWT, WW from tube collector production</t>
  </si>
  <si>
    <t>market for residues, MSWI-WWT, WW from vegetable oil refineryGLOresidues, MSWI-WWT, WW from vegetable oil refinerykg</t>
  </si>
  <si>
    <t>market for residues, MSWI-WWT, WW from vegetable oil refinery</t>
  </si>
  <si>
    <t>residues, MSWI-WWT, WW from vegetable oil refinery</t>
  </si>
  <si>
    <t>market for residues, MSWI-WWT, WW from wafer fabricationGLOresidues, MSWI-WWT, WW from wafer fabricationkg</t>
  </si>
  <si>
    <t>market for residues, MSWI-WWT, WW from wafer fabrication</t>
  </si>
  <si>
    <t>residues, MSWI-WWT, WW from wafer fabrication</t>
  </si>
  <si>
    <t>market for residues, MSWI-WWT, WW, averageEurope without Switzerlandresidues, MSWI-WWT, WW, averagekg</t>
  </si>
  <si>
    <t>market for residues, MSWI-WWT, WW, average</t>
  </si>
  <si>
    <t>residues, MSWI-WWT, WW, average</t>
  </si>
  <si>
    <t>market for residues, MSWI-WWT, WW, averageRoWresidues, MSWI-WWT, WW, averagekg</t>
  </si>
  <si>
    <t>market for residues, MSWI-WWT, condensate from light oil boilerGLOresidues, MSWI-WWT, condensate from light oil boilerkg</t>
  </si>
  <si>
    <t>market for residues, MSWI-WWT, condensate from light oil boiler</t>
  </si>
  <si>
    <t>residues, MSWI-WWT, condensate from light oil boiler</t>
  </si>
  <si>
    <t>market for residues, MSWI-WWT, heat carrier liquid, 40% C3H8O2GLOresidues, MSWI-WWT, heat carrier liquid, 40% C3H8O2kg</t>
  </si>
  <si>
    <t>market for residues, MSWI-WWT, heat carrier liquid, 40% C3H8O2</t>
  </si>
  <si>
    <t>residues, MSWI-WWT, heat carrier liquid, 40% C3H8O2</t>
  </si>
  <si>
    <t>market for residues, MSWI-WWT, rainwater mineral oil storageEurope without Switzerlandresidues, MSWI-WWT, rainwater mineral oil storagekg</t>
  </si>
  <si>
    <t>market for residues, MSWI-WWT, rainwater mineral oil storage</t>
  </si>
  <si>
    <t>residues, MSWI-WWT, rainwater mineral oil storage</t>
  </si>
  <si>
    <t>market for residues, MSWI-WWT, rainwater mineral oil storageRoWresidues, MSWI-WWT, rainwater mineral oil storagekg</t>
  </si>
  <si>
    <t>market for residues, MSWI-WWT[R], WW from anaerobic digestion of wheyGLOresidues, MSWI-WWT[R], WW from anaerobic digestion of wheykg</t>
  </si>
  <si>
    <t>market for residues, MSWI-WWT[R], WW from anaerobic digestion of whey</t>
  </si>
  <si>
    <t>residues, MSWI-WWT[R], WW from anaerobic digestion of whey</t>
  </si>
  <si>
    <t>market for residues, MSWI-WWT[U], WW from lorry productionGLOresidues, MSWI-WWT[U], WW from lorry productionkg</t>
  </si>
  <si>
    <t>market for residues, MSWI-WWT[U], WW from lorry production</t>
  </si>
  <si>
    <t>residues, MSWI-WWT[U], WW from lorry production</t>
  </si>
  <si>
    <t>market for residues, MSWI[F]-WWT, WW from CRT productionCHresidues, MSWI[F]-WWT, WW from CRT productionkg</t>
  </si>
  <si>
    <t>market for residues, MSWI[F]-WWT, WW from CRT production</t>
  </si>
  <si>
    <t>residues, MSWI[F]-WWT, WW from CRT production</t>
  </si>
  <si>
    <t>market for residues, MSWI[F]-WWT, WW from LCD backlight productionCHresidues, MSWI[F]-WWT, WW from LCD backlight productionkg</t>
  </si>
  <si>
    <t>market for residues, MSWI[F]-WWT, WW from LCD backlight production</t>
  </si>
  <si>
    <t>residues, MSWI[F]-WWT, WW from LCD backlight production</t>
  </si>
  <si>
    <t>market for residues, MSWI[F]-WWT, WW from LCD productionCHresidues, MSWI[F]-WWT, WW from LCD productionkg</t>
  </si>
  <si>
    <t>market for residues, MSWI[F]-WWT, WW from LCD production</t>
  </si>
  <si>
    <t>residues, MSWI[F]-WWT, WW from LCD production</t>
  </si>
  <si>
    <t>market for residues, MSWI[F]-WWT, WW from PV cell productionCHresidues, MSWI[F]-WWT, WW from PV cell productionkg</t>
  </si>
  <si>
    <t>market for residues, MSWI[F]-WWT, WW from PV cell production</t>
  </si>
  <si>
    <t>residues, MSWI[F]-WWT, WW from PV cell production</t>
  </si>
  <si>
    <t>market for residues, MSWI[F]-WWT, WW from black chrome coatingCHresidues, MSWI[F]-WWT, WW from black chrome coatingkg</t>
  </si>
  <si>
    <t>market for residues, MSWI[F]-WWT, WW from black chrome coating</t>
  </si>
  <si>
    <t>residues, MSWI[F]-WWT, WW from black chrome coating</t>
  </si>
  <si>
    <t>market for residues, MSWI[F]-WWT, WW from ceramic productionCHresidues, MSWI[F]-WWT, WW from ceramic productionkg</t>
  </si>
  <si>
    <t>market for residues, MSWI[F]-WWT, WW from ceramic production</t>
  </si>
  <si>
    <t>residues, MSWI[F]-WWT, WW from ceramic production</t>
  </si>
  <si>
    <t>market for residues, MSWI[F]-WWT, WW from concrete productionCHresidues, MSWI[F]-WWT, WW from concrete productionkg</t>
  </si>
  <si>
    <t>market for residues, MSWI[F]-WWT, WW from concrete production</t>
  </si>
  <si>
    <t>residues, MSWI[F]-WWT, WW from concrete production</t>
  </si>
  <si>
    <t>market for residues, MSWI[F]-WWT, WW from glass productionCHresidues, MSWI[F]-WWT, WW from glass productionkg</t>
  </si>
  <si>
    <t>market for residues, MSWI[F]-WWT, WW from glass production</t>
  </si>
  <si>
    <t>residues, MSWI[F]-WWT, WW from glass production</t>
  </si>
  <si>
    <t>market for residues, MSWI[F]-WWT, WW from grass refineryCHresidues, MSWI[F]-WWT, WW from grass refinerykg</t>
  </si>
  <si>
    <t>market for residues, MSWI[F]-WWT, WW from grass refinery</t>
  </si>
  <si>
    <t>residues, MSWI[F]-WWT, WW from grass refinery</t>
  </si>
  <si>
    <t>market for residues, MSWI[F]-WWT, WW from liquid crystal productionCHresidues, MSWI[F]-WWT, WW from liquid crystal productionkg</t>
  </si>
  <si>
    <t>market for residues, MSWI[F]-WWT, WW from liquid crystal production</t>
  </si>
  <si>
    <t>residues, MSWI[F]-WWT, WW from liquid crystal production</t>
  </si>
  <si>
    <t>market for residues, MSWI[F]-WWT, WW from maize starch productionCHresidues, MSWI[F]-WWT, WW from maize starch productionkg</t>
  </si>
  <si>
    <t>market for residues, MSWI[F]-WWT, WW from maize starch production</t>
  </si>
  <si>
    <t>residues, MSWI[F]-WWT, WW from maize starch production</t>
  </si>
  <si>
    <t>market for residues, MSWI[F]-WWT, WW from pig iron productionCHresidues, MSWI[F]-WWT, WW from pig iron productionkg</t>
  </si>
  <si>
    <t>market for residues, MSWI[F]-WWT, WW from pig iron production</t>
  </si>
  <si>
    <t>residues, MSWI[F]-WWT, WW from pig iron production</t>
  </si>
  <si>
    <t>market for residues, MSWI[F]-WWT, WW from plywood productionCHresidues, MSWI[F]-WWT, WW from plywood productionkg</t>
  </si>
  <si>
    <t>market for residues, MSWI[F]-WWT, WW from plywood production</t>
  </si>
  <si>
    <t>residues, MSWI[F]-WWT, WW from plywood production</t>
  </si>
  <si>
    <t>market for residues, MSWI[F]-WWT, WW from potato starch productionCHresidues, MSWI[F]-WWT, WW from potato starch productionkg</t>
  </si>
  <si>
    <t>market for residues, MSWI[F]-WWT, WW from potato starch production</t>
  </si>
  <si>
    <t>residues, MSWI[F]-WWT, WW from potato starch production</t>
  </si>
  <si>
    <t>market for residues, MSWI[F]-WWT, WW from soft fibreboard productionCHresidues, MSWI[F]-WWT, WW from soft fibreboard productionkg</t>
  </si>
  <si>
    <t>market for residues, MSWI[F]-WWT, WW from soft fibreboard production</t>
  </si>
  <si>
    <t>residues, MSWI[F]-WWT, WW from soft fibreboard production</t>
  </si>
  <si>
    <t>market for residues, MSWI[F]-WWT, WW from tube collector productionCHresidues, MSWI[F]-WWT, WW from tube collector productionkg</t>
  </si>
  <si>
    <t>market for residues, MSWI[F]-WWT, WW from tube collector production</t>
  </si>
  <si>
    <t>residues, MSWI[F]-WWT, WW from tube collector production</t>
  </si>
  <si>
    <t>market for residues, MSWI[F]-WWT, WW from wafer fabricationCHresidues, MSWI[F]-WWT, WW from wafer fabricationkg</t>
  </si>
  <si>
    <t>market for residues, MSWI[F]-WWT, WW from wafer fabrication</t>
  </si>
  <si>
    <t>residues, MSWI[F]-WWT, WW from wafer fabrication</t>
  </si>
  <si>
    <t>market for residues, MSWI[F]-WWT, WW, averageCHresidues, MSWI[F]-WWT, WW, averagekg</t>
  </si>
  <si>
    <t>market for residues, MSWI[F]-WWT, WW, average</t>
  </si>
  <si>
    <t>residues, MSWI[F]-WWT, WW, average</t>
  </si>
  <si>
    <t>market for residues, MSWI[F]-WWT, condensate from light oil boilerCHresidues, MSWI[F]-WWT, condensate from light oil boilerkg</t>
  </si>
  <si>
    <t>market for residues, MSWI[F]-WWT, condensate from light oil boiler</t>
  </si>
  <si>
    <t>residues, MSWI[F]-WWT, condensate from light oil boiler</t>
  </si>
  <si>
    <t>market for residues, MSWI[F]-WWT, heat carrier liquid, 40% C3H8O2CHresidues, MSWI[F]-WWT, heat carrier liquid, 40% C3H8O2kg</t>
  </si>
  <si>
    <t>market for residues, MSWI[F]-WWT, heat carrier liquid, 40% C3H8O2</t>
  </si>
  <si>
    <t>residues, MSWI[F]-WWT, heat carrier liquid, 40% C3H8O2</t>
  </si>
  <si>
    <t>market for residues, MSWI[F]-WWT, rainwater mineral oil storageCHresidues, MSWI[F]-WWT, rainwater mineral oil storagekg</t>
  </si>
  <si>
    <t>market for residues, MSWI[F]-WWT, rainwater mineral oil storage</t>
  </si>
  <si>
    <t>residues, MSWI[F]-WWT, rainwater mineral oil storage</t>
  </si>
  <si>
    <t>market for residues, MSWI[F]-WWT[R], WW from anaerobic digestion of wheyCHresidues, MSWI[F]-WWT[R], WW from anaerobic digestion of wheykg</t>
  </si>
  <si>
    <t>market for residues, MSWI[F]-WWT[R], WW from anaerobic digestion of whey</t>
  </si>
  <si>
    <t>residues, MSWI[F]-WWT[R], WW from anaerobic digestion of whey</t>
  </si>
  <si>
    <t>market for residues, MSWI[F]-WWT[U], WW from lorry productionCHresidues, MSWI[F]-WWT[U], WW from lorry productionkg</t>
  </si>
  <si>
    <t>market for residues, MSWI[F]-WWT[U], WW from lorry production</t>
  </si>
  <si>
    <t>residues, MSWI[F]-WWT[U], WW from lorry production</t>
  </si>
  <si>
    <t>market for resistor, auxilliaries and energy useGLOresistor, auxilliaries and energy usekg</t>
  </si>
  <si>
    <t>market for resistor, auxilliaries and energy use</t>
  </si>
  <si>
    <t>resistor, auxilliaries and energy use</t>
  </si>
  <si>
    <t>market for resistor, metal film type, through-hole mountingGLOresistor, metal film type, through-hole mountingkg</t>
  </si>
  <si>
    <t>market for resistor, metal film type, through-hole mounting</t>
  </si>
  <si>
    <t>resistor, metal film type, through-hole mounting</t>
  </si>
  <si>
    <t>market for resistor, surface-mountedGLOresistor, surface-mountedkg</t>
  </si>
  <si>
    <t>market for resistor, surface-mounted</t>
  </si>
  <si>
    <t>resistor, surface-mounted</t>
  </si>
  <si>
    <t>market for resistor, wirewound, through-hole mountingGLOresistor, wirewound, through-hole mountingkg</t>
  </si>
  <si>
    <t>market for resistor, wirewound, through-hole mounting</t>
  </si>
  <si>
    <t>resistor, wirewound, through-hole mounting</t>
  </si>
  <si>
    <t>market for resorcinolGLOresorcinolkg</t>
  </si>
  <si>
    <t>market for resorcinol</t>
  </si>
  <si>
    <t>resorcinol</t>
  </si>
  <si>
    <t>market for retention aid, for paper productionRoWretention aid, for paper productionkg</t>
  </si>
  <si>
    <t>market for retention aid, for paper production</t>
  </si>
  <si>
    <t>retention aid, for paper production</t>
  </si>
  <si>
    <t>market for retention aid, for paper productionRERretention aid, for paper productionkg</t>
  </si>
  <si>
    <t>market for rhodiumGLOrhodiumkg</t>
  </si>
  <si>
    <t>market for rhodium</t>
  </si>
  <si>
    <t>rhodium</t>
  </si>
  <si>
    <t>market for rice seed, for sowingGLOrice seed, for sowingkg</t>
  </si>
  <si>
    <t>market for rice seed, for sowing</t>
  </si>
  <si>
    <t>rice seed, for sowing</t>
  </si>
  <si>
    <t>market for rice, basmatiGLOrice, basmatikg</t>
  </si>
  <si>
    <t>market for rice, basmati</t>
  </si>
  <si>
    <t>rice, basmati</t>
  </si>
  <si>
    <t>market for rice, non-basmatiGLOrice, non-basmatikg</t>
  </si>
  <si>
    <t>market for rice, non-basmati</t>
  </si>
  <si>
    <t>rice, non-basmati</t>
  </si>
  <si>
    <t>market for roadGLOroadm*year</t>
  </si>
  <si>
    <t>market for road</t>
  </si>
  <si>
    <t>road</t>
  </si>
  <si>
    <t>market for road maintenanceRoWroad maintenancem*year</t>
  </si>
  <si>
    <t>market for road maintenance</t>
  </si>
  <si>
    <t>road maintenance</t>
  </si>
  <si>
    <t>market for road maintenanceRERroad maintenancem*year</t>
  </si>
  <si>
    <t>market for road vehicle factoryGLOroad vehicle factoryunit</t>
  </si>
  <si>
    <t>market for road vehicle factory</t>
  </si>
  <si>
    <t>road vehicle factory</t>
  </si>
  <si>
    <t>market for road wear emissions, lorryGLOroad wear emissions, lorrykg</t>
  </si>
  <si>
    <t>market for road wear emissions, lorry</t>
  </si>
  <si>
    <t>road wear emissions, lorry</t>
  </si>
  <si>
    <t>market for road wear emissions, passenger carGLOroad wear emissions, passenger carkg</t>
  </si>
  <si>
    <t>market for road wear emissions, passenger car</t>
  </si>
  <si>
    <t>road wear emissions, passenger car</t>
  </si>
  <si>
    <t>market for road, company, internalGLOroad, company, internalm2*year</t>
  </si>
  <si>
    <t>market for road, company, internal</t>
  </si>
  <si>
    <t>road, company, internal</t>
  </si>
  <si>
    <t>market for rock crushingGLOrock crushingkg</t>
  </si>
  <si>
    <t>market for rock crushing</t>
  </si>
  <si>
    <t>rock crushing</t>
  </si>
  <si>
    <t>market for rolling millGLOrolling millunit</t>
  </si>
  <si>
    <t>market for rolling mill</t>
  </si>
  <si>
    <t>rolling mill</t>
  </si>
  <si>
    <t>market for roof tileGLOroof tilekg</t>
  </si>
  <si>
    <t>market for roof tile</t>
  </si>
  <si>
    <t>roof tile</t>
  </si>
  <si>
    <t>market for room-connecting overflow element, steel, approx. 40 m3/hGLOroom-connecting overflow element, steel, approx. 40 m3/hunit</t>
  </si>
  <si>
    <t>market for room-connecting overflow element, steel, approx. 40 m3/h</t>
  </si>
  <si>
    <t>room-connecting overflow element, steel, approx. 40 m3/h</t>
  </si>
  <si>
    <t>market for rosin size, for paper productionRoWrosin size, for paper productionkg</t>
  </si>
  <si>
    <t>market for rosin size, for paper production</t>
  </si>
  <si>
    <t>rosin size, for paper production</t>
  </si>
  <si>
    <t>market for rosin size, for paper productionRERrosin size, for paper productionkg</t>
  </si>
  <si>
    <t>market for router, internetGLOrouter, internetunit</t>
  </si>
  <si>
    <t>market for router, internet</t>
  </si>
  <si>
    <t>router, internet</t>
  </si>
  <si>
    <t>market for rutile, 95% titanium dioxideGLOrutile, 95% titanium dioxidekg</t>
  </si>
  <si>
    <t>market for rutile, 95% titanium dioxide</t>
  </si>
  <si>
    <t>market for rye grainGLOrye grainkg</t>
  </si>
  <si>
    <t>market for rye grain</t>
  </si>
  <si>
    <t>rye grain</t>
  </si>
  <si>
    <t>market for rye grain, Swiss integrated productionCHrye grain, Swiss integrated productionkg</t>
  </si>
  <si>
    <t>market for rye grain, Swiss integrated production</t>
  </si>
  <si>
    <t>rye grain, Swiss integrated production</t>
  </si>
  <si>
    <t>market for rye grain, feed, Swiss integrated productionCHrye grain, feed, Swiss integrated productionkg</t>
  </si>
  <si>
    <t>market for rye grain, feed, Swiss integrated production</t>
  </si>
  <si>
    <t>rye grain, feed, Swiss integrated production</t>
  </si>
  <si>
    <t>market for rye grain, feed, organicGLOrye grain, feed, organickg</t>
  </si>
  <si>
    <t>market for rye grain, feed, organic</t>
  </si>
  <si>
    <t>rye grain, feed, organic</t>
  </si>
  <si>
    <t>market for rye grain, organicGLOrye grain, organickg</t>
  </si>
  <si>
    <t>market for rye grain, organic</t>
  </si>
  <si>
    <t>rye grain, organic</t>
  </si>
  <si>
    <t>market for rye seed, Swiss integrated production, for sowingCHrye seed, Swiss integrated production, for sowingkg</t>
  </si>
  <si>
    <t>market for rye seed, Swiss integrated production, for sowing</t>
  </si>
  <si>
    <t>rye seed, Swiss integrated production, for sowing</t>
  </si>
  <si>
    <t>market for rye seed, for sowingGLOrye seed, for sowingkg</t>
  </si>
  <si>
    <t>market for rye seed, for sowing</t>
  </si>
  <si>
    <t>rye seed, for sowing</t>
  </si>
  <si>
    <t>market for rye seed, organic, for sowingGLOrye seed, organic, for sowingkg</t>
  </si>
  <si>
    <t>market for rye seed, organic, for sowing</t>
  </si>
  <si>
    <t>rye seed, organic, for sowing</t>
  </si>
  <si>
    <t>market for ryegrass silageGLOryegrass silagekg</t>
  </si>
  <si>
    <t>market for ryegrass silage</t>
  </si>
  <si>
    <t>market for ryegrass-Egyptian&amp;Persian clover-mixture silageGLOryegrass-Egyptian&amp;Persian clover-mixture silagekg</t>
  </si>
  <si>
    <t>market for ryegrass-Egyptian&amp;Persian clover-mixture silage</t>
  </si>
  <si>
    <t>market for ryegrass-red&amp;Egyptian clover-mixture silageGLOryegrass-red&amp;Egyptian clover-mixture silagekg</t>
  </si>
  <si>
    <t>market for ryegrass-red&amp;Egyptian clover-mixture silage</t>
  </si>
  <si>
    <t>market for salicylic acidGLOsalicylic acidkg</t>
  </si>
  <si>
    <t>market for salicylic acid</t>
  </si>
  <si>
    <t>salicylic acid</t>
  </si>
  <si>
    <t>market for saltGLOsaltkg</t>
  </si>
  <si>
    <t>market for salt</t>
  </si>
  <si>
    <t>salt</t>
  </si>
  <si>
    <t>market for salt tailing from potash mineGLOsalt tailing from potash minekg</t>
  </si>
  <si>
    <t>market for salt tailing from potash mine</t>
  </si>
  <si>
    <t>salt tailing from potash mine</t>
  </si>
  <si>
    <t>market for samarium oxideGLOsamarium oxidekg</t>
  </si>
  <si>
    <t>market for samarium oxide</t>
  </si>
  <si>
    <t>samarium oxide</t>
  </si>
  <si>
    <t>market for samarium-europium-gadolinium oxideGLOsamarium-europium-gadolinium oxidekg</t>
  </si>
  <si>
    <t>market for samarium-europium-gadolinium oxide</t>
  </si>
  <si>
    <t>samarium-europium-gadolinium oxide</t>
  </si>
  <si>
    <t>market for sandBRsandkg</t>
  </si>
  <si>
    <t>market for sand</t>
  </si>
  <si>
    <t>market for sandCHsandkg</t>
  </si>
  <si>
    <t>market for sandRoWsandkg</t>
  </si>
  <si>
    <t>market for sandINsandkg</t>
  </si>
  <si>
    <t>market for sand-lime brickGLOsand-lime brickkg</t>
  </si>
  <si>
    <t>market for sand-lime brick</t>
  </si>
  <si>
    <t>sand-lime brick</t>
  </si>
  <si>
    <t>market for sanforizing, textileGLOsanforizing, textilekg</t>
  </si>
  <si>
    <t>market for sanforizing, textile</t>
  </si>
  <si>
    <t>sanforizing, textile</t>
  </si>
  <si>
    <t>market for sanitary ceramicsGLOsanitary ceramicskg</t>
  </si>
  <si>
    <t>market for sanitary ceramics</t>
  </si>
  <si>
    <t>sanitary ceramics</t>
  </si>
  <si>
    <t>market for sanitary landfill facilityGLOsanitary landfill facilityunit</t>
  </si>
  <si>
    <t>market for sanitary landfill facility</t>
  </si>
  <si>
    <t>sanitary landfill facility</t>
  </si>
  <si>
    <t>market for sawdust, loose, wet, measured as dry massGLOsawdust, loose, wet, measured as dry masskg</t>
  </si>
  <si>
    <t>market for sawdust, loose, wet, measured as dry mass</t>
  </si>
  <si>
    <t>sawdust, loose, wet, measured as dry mass</t>
  </si>
  <si>
    <t>market for sawdust, wet, measured as dry massCA-QCsawdust, wet, measured as dry masskg</t>
  </si>
  <si>
    <t>market for sawdust, wet, measured as dry mass</t>
  </si>
  <si>
    <t>sawdust, wet, measured as dry mass</t>
  </si>
  <si>
    <t>market for sawdust, wet, measured as dry massCHsawdust, wet, measured as dry masskg</t>
  </si>
  <si>
    <t>market for sawdust, wet, measured as dry massEurope without Switzerlandsawdust, wet, measured as dry masskg</t>
  </si>
  <si>
    <t>market for sawdust, wet, measured as dry massRoWsawdust, wet, measured as dry masskg</t>
  </si>
  <si>
    <t>market for sawlog and veneer log, azobe, debarked, measured as solid woodRoWsawlog and veneer log, azobe, debarked, measured as solid woodm3</t>
  </si>
  <si>
    <t>market for sawlog and veneer log, azobe, debarked, measured as solid wood</t>
  </si>
  <si>
    <t>market for sawlog and veneer log, azobe, debarked, measured as solid woodRERsawlog and veneer log, azobe, debarked, measured as solid woodm3</t>
  </si>
  <si>
    <t>market for sawlog and veneer log, azobe, measured as solid wood under barkCMsawlog and veneer log, azobe, measured as solid wood under barkm3</t>
  </si>
  <si>
    <t>market for sawlog and veneer log, azobe, measured as solid wood under bark</t>
  </si>
  <si>
    <t>market for sawlog and veneer log, azobe, measured as solid wood under barkRoWsawlog and veneer log, azobe, measured as solid wood under barkm3</t>
  </si>
  <si>
    <t>market for sawlog and veneer log, eucalyptus ssp., measured as solid wood under barkRoWsawlog and veneer log, eucalyptus ssp., measured as solid wood under barkm3</t>
  </si>
  <si>
    <t>market for sawlog and veneer log, eucalyptus ssp., measured as solid wood under bark</t>
  </si>
  <si>
    <t>market for sawlog and veneer log, eucalyptus ssp., measured as solid wood under barkTHsawlog and veneer log, eucalyptus ssp., measured as solid wood under barkm3</t>
  </si>
  <si>
    <t>market for sawlog and veneer log, hardwood, measured as solid wood under barkCHsawlog and veneer log, hardwood, measured as solid wood under barkm3</t>
  </si>
  <si>
    <t>market for sawlog and veneer log, hardwood, measured as solid wood under bark</t>
  </si>
  <si>
    <t>market for sawlog and veneer log, hardwood, measured as solid wood under barkEurope without Switzerlandsawlog and veneer log, hardwood, measured as solid wood under barkm3</t>
  </si>
  <si>
    <t>market for sawlog and veneer log, hardwood, measured as solid wood under barkRoWsawlog and veneer log, hardwood, measured as solid wood under barkm3</t>
  </si>
  <si>
    <t>market for sawlog and veneer log, meranti, debarked, measured as solid woodRoWsawlog and veneer log, meranti, debarked, measured as solid woodm3</t>
  </si>
  <si>
    <t>market for sawlog and veneer log, meranti, debarked, measured as solid wood</t>
  </si>
  <si>
    <t>market for sawlog and veneer log, meranti, debarked, measured as solid woodRERsawlog and veneer log, meranti, debarked, measured as solid woodm3</t>
  </si>
  <si>
    <t>market for sawlog and veneer log, meranti, measured as solid wood under barkRoWsawlog and veneer log, meranti, measured as solid wood under barkm3</t>
  </si>
  <si>
    <t>market for sawlog and veneer log, meranti, measured as solid wood under bark</t>
  </si>
  <si>
    <t>market for sawlog and veneer log, meranti, measured as solid wood under barkMYsawlog and veneer log, meranti, measured as solid wood under barkm3</t>
  </si>
  <si>
    <t>market for sawlog and veneer log, paraná pine, measured as solid wood under barkBRsawlog and veneer log, paraná pine, measured as solid wood under barkm3</t>
  </si>
  <si>
    <t>market for sawlog and veneer log, paraná pine, measured as solid wood under bark</t>
  </si>
  <si>
    <t>sawlog and veneer log, paraná pine, measured as solid wood under bark</t>
  </si>
  <si>
    <t>market for sawlog and veneer log, paraná pine, measured as solid wood under barkRoWsawlog and veneer log, paraná pine, measured as solid wood under barkm3</t>
  </si>
  <si>
    <t>market for sawlog and veneer log, softwood, debarked, measured as solid woodRoWsawlog and veneer log, softwood, debarked, measured as solid woodm3</t>
  </si>
  <si>
    <t>market for sawlog and veneer log, softwood, debarked, measured as solid wood</t>
  </si>
  <si>
    <t>market for sawlog and veneer log, softwood, debarked, measured as solid woodRERsawlog and veneer log, softwood, debarked, measured as solid woodm3</t>
  </si>
  <si>
    <t>market for sawlog and veneer log, softwood, measured as solid wood under barkCA-QCsawlog and veneer log, softwood, measured as solid wood under barkm3</t>
  </si>
  <si>
    <t>market for sawlog and veneer log, softwood, measured as solid wood under bark</t>
  </si>
  <si>
    <t>sawlog and veneer log, softwood, measured as solid wood under bark</t>
  </si>
  <si>
    <t>market for sawlog and veneer log, softwood, measured as solid wood under barkCHsawlog and veneer log, softwood, measured as solid wood under barkm3</t>
  </si>
  <si>
    <t>market for sawlog and veneer log, softwood, measured as solid wood under barkEurope without Switzerlandsawlog and veneer log, softwood, measured as solid wood under barkm3</t>
  </si>
  <si>
    <t>market for sawlog and veneer log, softwood, measured as solid wood under barkRoWsawlog and veneer log, softwood, measured as solid wood under barkm3</t>
  </si>
  <si>
    <t>market for sawmillGLOsawmillunit</t>
  </si>
  <si>
    <t>market for sawmill</t>
  </si>
  <si>
    <t>sawmill</t>
  </si>
  <si>
    <t>market for sawnwood, azobe, dried (u=15%), planedRoWsawnwood, azobe, dried (u=15%), planedm3</t>
  </si>
  <si>
    <t>market for sawnwood, azobe, dried (u=15%), planed</t>
  </si>
  <si>
    <t>sawnwood, azobe, dried (u=15%), planed</t>
  </si>
  <si>
    <t>market for sawnwood, azobe, dried (u=15%), planedRERsawnwood, azobe, dried (u=15%), planedm3</t>
  </si>
  <si>
    <t>market for sawnwood, beam, hardwood, dried (u=10%), planedCHsawnwood, beam, hardwood, dried (u=10%), planedm3</t>
  </si>
  <si>
    <t>market for sawnwood, beam, hardwood, dried (u=10%), planed</t>
  </si>
  <si>
    <t>sawnwood, beam, hardwood, dried (u=10%), planed</t>
  </si>
  <si>
    <t>market for sawnwood, beam, hardwood, dried (u=10%), planedEurope without Switzerlandsawnwood, beam, hardwood, dried (u=10%), planedm3</t>
  </si>
  <si>
    <t>market for sawnwood, beam, hardwood, dried (u=10%), planedRoWsawnwood, beam, hardwood, dried (u=10%), planedm3</t>
  </si>
  <si>
    <t>market for sawnwood, beam, hardwood, dried (u=20%), planedCHsawnwood, beam, hardwood, dried (u=20%), planedm3</t>
  </si>
  <si>
    <t>market for sawnwood, beam, hardwood, dried (u=20%), planed</t>
  </si>
  <si>
    <t>sawnwood, beam, hardwood, dried (u=20%), planed</t>
  </si>
  <si>
    <t>market for sawnwood, beam, hardwood, dried (u=20%), planedEurope without Switzerlandsawnwood, beam, hardwood, dried (u=20%), planedm3</t>
  </si>
  <si>
    <t>market for sawnwood, beam, hardwood, dried (u=20%), planedRoWsawnwood, beam, hardwood, dried (u=20%), planedm3</t>
  </si>
  <si>
    <t>market for sawnwood, beam, hardwood, raw, dried (u=10%)CHsawnwood, beam, hardwood, raw, dried (u=10%)m3</t>
  </si>
  <si>
    <t>market for sawnwood, beam, hardwood, raw, dried (u=10%)</t>
  </si>
  <si>
    <t>market for sawnwood, beam, hardwood, raw, dried (u=10%)Europe without Switzerlandsawnwood, beam, hardwood, raw, dried (u=10%)m3</t>
  </si>
  <si>
    <t>market for sawnwood, beam, hardwood, raw, dried (u=10%)RoWsawnwood, beam, hardwood, raw, dried (u=10%)m3</t>
  </si>
  <si>
    <t>market for sawnwood, beam, hardwood, raw, dried (u=20%)CHsawnwood, beam, hardwood, raw, dried (u=20%)m3</t>
  </si>
  <si>
    <t>market for sawnwood, beam, hardwood, raw, dried (u=20%)</t>
  </si>
  <si>
    <t>market for sawnwood, beam, hardwood, raw, dried (u=20%)Europe without Switzerlandsawnwood, beam, hardwood, raw, dried (u=20%)m3</t>
  </si>
  <si>
    <t>market for sawnwood, beam, hardwood, raw, dried (u=20%)RoWsawnwood, beam, hardwood, raw, dried (u=20%)m3</t>
  </si>
  <si>
    <t>market for sawnwood, beam, softwood, dried (u=10%), planedCHsawnwood, beam, softwood, dried (u=10%), planedm3</t>
  </si>
  <si>
    <t>market for sawnwood, beam, softwood, dried (u=10%), planed</t>
  </si>
  <si>
    <t>sawnwood, beam, softwood, dried (u=10%), planed</t>
  </si>
  <si>
    <t>market for sawnwood, beam, softwood, dried (u=10%), planedEurope without Switzerlandsawnwood, beam, softwood, dried (u=10%), planedm3</t>
  </si>
  <si>
    <t>market for sawnwood, beam, softwood, dried (u=10%), planedRoWsawnwood, beam, softwood, dried (u=10%), planedm3</t>
  </si>
  <si>
    <t>market for sawnwood, beam, softwood, dried (u=20%), planedCHsawnwood, beam, softwood, dried (u=20%), planedm3</t>
  </si>
  <si>
    <t>market for sawnwood, beam, softwood, dried (u=20%), planed</t>
  </si>
  <si>
    <t>sawnwood, beam, softwood, dried (u=20%), planed</t>
  </si>
  <si>
    <t>market for sawnwood, beam, softwood, dried (u=20%), planedEurope without Switzerlandsawnwood, beam, softwood, dried (u=20%), planedm3</t>
  </si>
  <si>
    <t>market for sawnwood, beam, softwood, dried (u=20%), planedRoWsawnwood, beam, softwood, dried (u=20%), planedm3</t>
  </si>
  <si>
    <t>market for sawnwood, beam, softwood, raw, dried (u=10%)CHsawnwood, beam, softwood, raw, dried (u=10%)m3</t>
  </si>
  <si>
    <t>market for sawnwood, beam, softwood, raw, dried (u=10%)</t>
  </si>
  <si>
    <t>market for sawnwood, beam, softwood, raw, dried (u=10%)Europe without Switzerlandsawnwood, beam, softwood, raw, dried (u=10%)m3</t>
  </si>
  <si>
    <t>market for sawnwood, beam, softwood, raw, dried (u=10%)RoWsawnwood, beam, softwood, raw, dried (u=10%)m3</t>
  </si>
  <si>
    <t>market for sawnwood, beam, softwood, raw, dried (u=20%)CHsawnwood, beam, softwood, raw, dried (u=20%)m3</t>
  </si>
  <si>
    <t>market for sawnwood, beam, softwood, raw, dried (u=20%)</t>
  </si>
  <si>
    <t>market for sawnwood, beam, softwood, raw, dried (u=20%)Europe without Switzerlandsawnwood, beam, softwood, raw, dried (u=20%)m3</t>
  </si>
  <si>
    <t>market for sawnwood, beam, softwood, raw, dried (u=20%)RoWsawnwood, beam, softwood, raw, dried (u=20%)m3</t>
  </si>
  <si>
    <t>market for sawnwood, board, hardwood, dried (u=10%), planedCHsawnwood, board, hardwood, dried (u=10%), planedm3</t>
  </si>
  <si>
    <t>market for sawnwood, board, hardwood, dried (u=10%), planed</t>
  </si>
  <si>
    <t>sawnwood, board, hardwood, dried (u=10%), planed</t>
  </si>
  <si>
    <t>market for sawnwood, board, hardwood, dried (u=10%), planedEurope without Switzerlandsawnwood, board, hardwood, dried (u=10%), planedm3</t>
  </si>
  <si>
    <t>market for sawnwood, board, hardwood, dried (u=10%), planedRoWsawnwood, board, hardwood, dried (u=10%), planedm3</t>
  </si>
  <si>
    <t>market for sawnwood, board, hardwood, dried (u=20%), planedCHsawnwood, board, hardwood, dried (u=20%), planedm3</t>
  </si>
  <si>
    <t>market for sawnwood, board, hardwood, dried (u=20%), planed</t>
  </si>
  <si>
    <t>sawnwood, board, hardwood, dried (u=20%), planed</t>
  </si>
  <si>
    <t>market for sawnwood, board, hardwood, dried (u=20%), planedEurope without Switzerlandsawnwood, board, hardwood, dried (u=20%), planedm3</t>
  </si>
  <si>
    <t>market for sawnwood, board, hardwood, dried (u=20%), planedRoWsawnwood, board, hardwood, dried (u=20%), planedm3</t>
  </si>
  <si>
    <t>market for sawnwood, board, hardwood, raw, dried (u=10%)CHsawnwood, board, hardwood, raw, dried (u=10%)m3</t>
  </si>
  <si>
    <t>market for sawnwood, board, hardwood, raw, dried (u=10%)</t>
  </si>
  <si>
    <t>market for sawnwood, board, hardwood, raw, dried (u=10%)Europe without Switzerlandsawnwood, board, hardwood, raw, dried (u=10%)m3</t>
  </si>
  <si>
    <t>market for sawnwood, board, hardwood, raw, dried (u=10%)RoWsawnwood, board, hardwood, raw, dried (u=10%)m3</t>
  </si>
  <si>
    <t>market for sawnwood, board, hardwood, raw, dried (u=20%)CHsawnwood, board, hardwood, raw, dried (u=20%)m3</t>
  </si>
  <si>
    <t>market for sawnwood, board, hardwood, raw, dried (u=20%)</t>
  </si>
  <si>
    <t>market for sawnwood, board, hardwood, raw, dried (u=20%)Europe without Switzerlandsawnwood, board, hardwood, raw, dried (u=20%)m3</t>
  </si>
  <si>
    <t>market for sawnwood, board, hardwood, raw, dried (u=20%)RoWsawnwood, board, hardwood, raw, dried (u=20%)m3</t>
  </si>
  <si>
    <t>market for sawnwood, board, softwood, dried (u=10%), planedCHsawnwood, board, softwood, dried (u=10%), planedm3</t>
  </si>
  <si>
    <t>market for sawnwood, board, softwood, dried (u=10%), planed</t>
  </si>
  <si>
    <t>sawnwood, board, softwood, dried (u=10%), planed</t>
  </si>
  <si>
    <t>market for sawnwood, board, softwood, dried (u=10%), planedEurope without Switzerlandsawnwood, board, softwood, dried (u=10%), planedm3</t>
  </si>
  <si>
    <t>market for sawnwood, board, softwood, dried (u=10%), planedRoWsawnwood, board, softwood, dried (u=10%), planedm3</t>
  </si>
  <si>
    <t>market for sawnwood, board, softwood, dried (u=20%), planedCHsawnwood, board, softwood, dried (u=20%), planedm3</t>
  </si>
  <si>
    <t>market for sawnwood, board, softwood, dried (u=20%), planed</t>
  </si>
  <si>
    <t>sawnwood, board, softwood, dried (u=20%), planed</t>
  </si>
  <si>
    <t>market for sawnwood, board, softwood, dried (u=20%), planedEurope without Switzerlandsawnwood, board, softwood, dried (u=20%), planedm3</t>
  </si>
  <si>
    <t>market for sawnwood, board, softwood, dried (u=20%), planedRoWsawnwood, board, softwood, dried (u=20%), planedm3</t>
  </si>
  <si>
    <t>market for sawnwood, board, softwood, raw, dried (u=10%)CHsawnwood, board, softwood, raw, dried (u=10%)m3</t>
  </si>
  <si>
    <t>market for sawnwood, board, softwood, raw, dried (u=10%)</t>
  </si>
  <si>
    <t>market for sawnwood, board, softwood, raw, dried (u=10%)Europe without Switzerlandsawnwood, board, softwood, raw, dried (u=10%)m3</t>
  </si>
  <si>
    <t>market for sawnwood, board, softwood, raw, dried (u=10%)RoWsawnwood, board, softwood, raw, dried (u=10%)m3</t>
  </si>
  <si>
    <t>market for sawnwood, board, softwood, raw, dried (u=20%)CHsawnwood, board, softwood, raw, dried (u=20%)m3</t>
  </si>
  <si>
    <t>market for sawnwood, board, softwood, raw, dried (u=20%)</t>
  </si>
  <si>
    <t>market for sawnwood, board, softwood, raw, dried (u=20%)Europe without Switzerlandsawnwood, board, softwood, raw, dried (u=20%)m3</t>
  </si>
  <si>
    <t>market for sawnwood, board, softwood, raw, dried (u=20%)RoWsawnwood, board, softwood, raw, dried (u=20%)m3</t>
  </si>
  <si>
    <t>market for sawnwood, hardwood, dried (u=10%), planedRoWsawnwood, hardwood, dried (u=10%), planedm3</t>
  </si>
  <si>
    <t>market for sawnwood, hardwood, dried (u=10%), planed</t>
  </si>
  <si>
    <t>sawnwood, hardwood, dried (u=10%), planed</t>
  </si>
  <si>
    <t>market for sawnwood, hardwood, dried (u=10%), planedRERsawnwood, hardwood, dried (u=10%), planedm3</t>
  </si>
  <si>
    <t>market for sawnwood, hardwood, dried (u=20%), planedRoWsawnwood, hardwood, dried (u=20%), planedm3</t>
  </si>
  <si>
    <t>market for sawnwood, hardwood, dried (u=20%), planed</t>
  </si>
  <si>
    <t>sawnwood, hardwood, dried (u=20%), planed</t>
  </si>
  <si>
    <t>market for sawnwood, hardwood, dried (u=20%), planedRERsawnwood, hardwood, dried (u=20%), planedm3</t>
  </si>
  <si>
    <t>market for sawnwood, hardwood, rawGLOsawnwood, hardwood, rawm3</t>
  </si>
  <si>
    <t>market for sawnwood, hardwood, raw</t>
  </si>
  <si>
    <t>sawnwood, hardwood, raw</t>
  </si>
  <si>
    <t>market for sawnwood, hardwood, raw, dried (u=10%)RoWsawnwood, hardwood, raw, dried (u=10%)m3</t>
  </si>
  <si>
    <t>market for sawnwood, hardwood, raw, dried (u=10%)</t>
  </si>
  <si>
    <t>sawnwood, hardwood, raw, dried (u=10%)</t>
  </si>
  <si>
    <t>market for sawnwood, hardwood, raw, dried (u=10%)RERsawnwood, hardwood, raw, dried (u=10%)m3</t>
  </si>
  <si>
    <t>market for sawnwood, hardwood, raw, dried (u=20%)RoWsawnwood, hardwood, raw, dried (u=20%)m3</t>
  </si>
  <si>
    <t>market for sawnwood, hardwood, raw, dried (u=20%)</t>
  </si>
  <si>
    <t>sawnwood, hardwood, raw, dried (u=20%)</t>
  </si>
  <si>
    <t>market for sawnwood, hardwood, raw, dried (u=20%)RERsawnwood, hardwood, raw, dried (u=20%)m3</t>
  </si>
  <si>
    <t>market for sawnwood, lath, hardwood, dried (u=10%), planedCHsawnwood, lath, hardwood, dried (u=10%), planedm3</t>
  </si>
  <si>
    <t>market for sawnwood, lath, hardwood, dried (u=10%), planed</t>
  </si>
  <si>
    <t>sawnwood, lath, hardwood, dried (u=10%), planed</t>
  </si>
  <si>
    <t>market for sawnwood, lath, hardwood, dried (u=10%), planedEurope without Switzerlandsawnwood, lath, hardwood, dried (u=10%), planedm3</t>
  </si>
  <si>
    <t>market for sawnwood, lath, hardwood, dried (u=10%), planedRoWsawnwood, lath, hardwood, dried (u=10%), planedm3</t>
  </si>
  <si>
    <t>market for sawnwood, lath, hardwood, dried (u=20%), planedCHsawnwood, lath, hardwood, dried (u=20%), planedm3</t>
  </si>
  <si>
    <t>market for sawnwood, lath, hardwood, dried (u=20%), planed</t>
  </si>
  <si>
    <t>sawnwood, lath, hardwood, dried (u=20%), planed</t>
  </si>
  <si>
    <t>market for sawnwood, lath, hardwood, dried (u=20%), planedEurope without Switzerlandsawnwood, lath, hardwood, dried (u=20%), planedm3</t>
  </si>
  <si>
    <t>market for sawnwood, lath, hardwood, dried (u=20%), planedRoWsawnwood, lath, hardwood, dried (u=20%), planedm3</t>
  </si>
  <si>
    <t>market for sawnwood, lath, hardwood, raw, dried (u=10%)CHsawnwood, lath, hardwood, raw, dried (u=10%)m3</t>
  </si>
  <si>
    <t>market for sawnwood, lath, hardwood, raw, dried (u=10%)</t>
  </si>
  <si>
    <t>market for sawnwood, lath, hardwood, raw, dried (u=10%)Europe without Switzerlandsawnwood, lath, hardwood, raw, dried (u=10%)m3</t>
  </si>
  <si>
    <t>market for sawnwood, lath, hardwood, raw, dried (u=10%)RoWsawnwood, lath, hardwood, raw, dried (u=10%)m3</t>
  </si>
  <si>
    <t>market for sawnwood, lath, hardwood, raw, dried (u=20%)CHsawnwood, lath, hardwood, raw, dried (u=20%)m3</t>
  </si>
  <si>
    <t>market for sawnwood, lath, hardwood, raw, dried (u=20%)</t>
  </si>
  <si>
    <t>market for sawnwood, lath, hardwood, raw, dried (u=20%)Europe without Switzerlandsawnwood, lath, hardwood, raw, dried (u=20%)m3</t>
  </si>
  <si>
    <t>market for sawnwood, lath, hardwood, raw, dried (u=20%)RoWsawnwood, lath, hardwood, raw, dried (u=20%)m3</t>
  </si>
  <si>
    <t>market for sawnwood, lath, softwood, dried (u=10%), planedCHsawnwood, lath, softwood, dried (u=10%), planedm3</t>
  </si>
  <si>
    <t>market for sawnwood, lath, softwood, dried (u=10%), planed</t>
  </si>
  <si>
    <t>sawnwood, lath, softwood, dried (u=10%), planed</t>
  </si>
  <si>
    <t>market for sawnwood, lath, softwood, dried (u=10%), planedEurope without Switzerlandsawnwood, lath, softwood, dried (u=10%), planedm3</t>
  </si>
  <si>
    <t>market for sawnwood, lath, softwood, dried (u=10%), planedRoWsawnwood, lath, softwood, dried (u=10%), planedm3</t>
  </si>
  <si>
    <t>market for sawnwood, lath, softwood, dried (u=20%), planedCHsawnwood, lath, softwood, dried (u=20%), planedm3</t>
  </si>
  <si>
    <t>market for sawnwood, lath, softwood, dried (u=20%), planed</t>
  </si>
  <si>
    <t>sawnwood, lath, softwood, dried (u=20%), planed</t>
  </si>
  <si>
    <t>market for sawnwood, lath, softwood, dried (u=20%), planedEurope without Switzerlandsawnwood, lath, softwood, dried (u=20%), planedm3</t>
  </si>
  <si>
    <t>market for sawnwood, lath, softwood, dried (u=20%), planedRoWsawnwood, lath, softwood, dried (u=20%), planedm3</t>
  </si>
  <si>
    <t>market for sawnwood, lath, softwood, raw, dried (u=10%)CHsawnwood, lath, softwood, raw, dried (u=10%)m3</t>
  </si>
  <si>
    <t>market for sawnwood, lath, softwood, raw, dried (u=10%)</t>
  </si>
  <si>
    <t>market for sawnwood, lath, softwood, raw, dried (u=10%)Europe without Switzerlandsawnwood, lath, softwood, raw, dried (u=10%)m3</t>
  </si>
  <si>
    <t>market for sawnwood, lath, softwood, raw, dried (u=10%)RoWsawnwood, lath, softwood, raw, dried (u=10%)m3</t>
  </si>
  <si>
    <t>market for sawnwood, lath, softwood, raw, dried (u=20%)CHsawnwood, lath, softwood, raw, dried (u=20%)m3</t>
  </si>
  <si>
    <t>market for sawnwood, lath, softwood, raw, dried (u=20%)</t>
  </si>
  <si>
    <t>market for sawnwood, lath, softwood, raw, dried (u=20%)Europe without Switzerlandsawnwood, lath, softwood, raw, dried (u=20%)m3</t>
  </si>
  <si>
    <t>market for sawnwood, lath, softwood, raw, dried (u=20%)RoWsawnwood, lath, softwood, raw, dried (u=20%)m3</t>
  </si>
  <si>
    <t>market for sawnwood, paraná pine, dried (u=10%)RoWsawnwood, paraná pine, dried (u=10%)m3</t>
  </si>
  <si>
    <t>market for sawnwood, paraná pine, dried (u=10%)</t>
  </si>
  <si>
    <t>sawnwood, paraná pine, dried (u=10%)</t>
  </si>
  <si>
    <t>market for sawnwood, paraná pine, dried (u=10%)RERsawnwood, paraná pine, dried (u=10%)m3</t>
  </si>
  <si>
    <t>market for sawnwood, softwood, dried (u=10%), planedRoWsawnwood, softwood, dried (u=10%), planedm3</t>
  </si>
  <si>
    <t>market for sawnwood, softwood, dried (u=10%), planed</t>
  </si>
  <si>
    <t>sawnwood, softwood, dried (u=10%), planed</t>
  </si>
  <si>
    <t>market for sawnwood, softwood, dried (u=10%), planedRERsawnwood, softwood, dried (u=10%), planedm3</t>
  </si>
  <si>
    <t>market for sawnwood, softwood, dried (u=20%), planedRoWsawnwood, softwood, dried (u=20%), planedm3</t>
  </si>
  <si>
    <t>market for sawnwood, softwood, dried (u=20%), planed</t>
  </si>
  <si>
    <t>sawnwood, softwood, dried (u=20%), planed</t>
  </si>
  <si>
    <t>market for sawnwood, softwood, dried (u=20%), planedRERsawnwood, softwood, dried (u=20%), planedm3</t>
  </si>
  <si>
    <t>market for sawnwood, softwood, rawGLOsawnwood, softwood, rawm3</t>
  </si>
  <si>
    <t>market for sawnwood, softwood, raw</t>
  </si>
  <si>
    <t>sawnwood, softwood, raw</t>
  </si>
  <si>
    <t>market for sawnwood, softwood, raw, dried (u=10%)RoWsawnwood, softwood, raw, dried (u=10%)m3</t>
  </si>
  <si>
    <t>market for sawnwood, softwood, raw, dried (u=10%)</t>
  </si>
  <si>
    <t>sawnwood, softwood, raw, dried (u=10%)</t>
  </si>
  <si>
    <t>market for sawnwood, softwood, raw, dried (u=10%)RERsawnwood, softwood, raw, dried (u=10%)m3</t>
  </si>
  <si>
    <t>market for sawnwood, softwood, raw, dried (u=20%)RoWsawnwood, softwood, raw, dried (u=20%)m3</t>
  </si>
  <si>
    <t>market for sawnwood, softwood, raw, dried (u=20%)</t>
  </si>
  <si>
    <t>sawnwood, softwood, raw, dried (u=20%)</t>
  </si>
  <si>
    <t>market for sawnwood, softwood, raw, dried (u=20%)RERsawnwood, softwood, raw, dried (u=20%)m3</t>
  </si>
  <si>
    <t>market for scandium oxideGLOscandium oxidekg</t>
  </si>
  <si>
    <t>market for scandium oxide</t>
  </si>
  <si>
    <t>scandium oxide</t>
  </si>
  <si>
    <t>market for scrap aluminiumCHscrap aluminiumkg</t>
  </si>
  <si>
    <t>market for scrap aluminium</t>
  </si>
  <si>
    <t>scrap aluminium</t>
  </si>
  <si>
    <t>market for scrap aluminiumEurope without Switzerlandscrap aluminiumkg</t>
  </si>
  <si>
    <t>market for scrap aluminiumRoWscrap aluminiumkg</t>
  </si>
  <si>
    <t>market for scrap copperCHscrap copperkg</t>
  </si>
  <si>
    <t>market for scrap copper</t>
  </si>
  <si>
    <t>scrap copper</t>
  </si>
  <si>
    <t>market for scrap copperEurope without Switzerlandscrap copperkg</t>
  </si>
  <si>
    <t>market for scrap copperRoWscrap copperkg</t>
  </si>
  <si>
    <t>market for scrap lead acid batteryGLOscrap lead acid batterykg</t>
  </si>
  <si>
    <t>market for scrap lead acid battery</t>
  </si>
  <si>
    <t>scrap lead acid battery</t>
  </si>
  <si>
    <t>market for scrap preparation facilityGLOscrap preparation facilityunit</t>
  </si>
  <si>
    <t>market for scrap preparation facility</t>
  </si>
  <si>
    <t>scrap preparation facility</t>
  </si>
  <si>
    <t>market for scrap steelCHscrap steelkg</t>
  </si>
  <si>
    <t>market for scrap steel</t>
  </si>
  <si>
    <t>market for scrap steelEurope without Switzerlandscrap steelkg</t>
  </si>
  <si>
    <t>market for scrap steelRoWscrap steelkg</t>
  </si>
  <si>
    <t>market for scrap tin sheetCHscrap tin sheetkg</t>
  </si>
  <si>
    <t>market for scrap tin sheet</t>
  </si>
  <si>
    <t>scrap tin sheet</t>
  </si>
  <si>
    <t>market for scrap tin sheetRoWscrap tin sheetkg</t>
  </si>
  <si>
    <t>market for seal, natural rubber basedGLOseal, natural rubber basedkg</t>
  </si>
  <si>
    <t>market for seal, natural rubber based</t>
  </si>
  <si>
    <t>seal, natural rubber based</t>
  </si>
  <si>
    <t>market for sealing tape, aluminium/PE, 50 mm wideGLOsealing tape, aluminium/PE, 50 mm widem</t>
  </si>
  <si>
    <t>market for sealing tape, aluminium/PE, 50 mm wide</t>
  </si>
  <si>
    <t>sealing tape, aluminium/PE, 50 mm wide</t>
  </si>
  <si>
    <t>market for seawater reverse osmosis moduleGLOseawater reverse osmosis modulem2</t>
  </si>
  <si>
    <t>market for seawater reverse osmosis module</t>
  </si>
  <si>
    <t>seawater reverse osmosis module</t>
  </si>
  <si>
    <t>market for section bar extrusion, aluminiumGLOsection bar extrusion, aluminiumkg</t>
  </si>
  <si>
    <t>market for section bar extrusion, aluminium</t>
  </si>
  <si>
    <t>section bar extrusion, aluminium</t>
  </si>
  <si>
    <t>market for section bar rolling, steelGLOsection bar rolling, steelkg</t>
  </si>
  <si>
    <t>market for section bar rolling, steel</t>
  </si>
  <si>
    <t>market for seed-cottonGLOseed-cottonkg</t>
  </si>
  <si>
    <t>market for seed-cotton</t>
  </si>
  <si>
    <t>seed-cotton</t>
  </si>
  <si>
    <t>market for seed-cotton, organicGLOseed-cotton, organickg</t>
  </si>
  <si>
    <t>market for seed-cotton, organic</t>
  </si>
  <si>
    <t>seed-cotton, organic</t>
  </si>
  <si>
    <t>market for selective coat, aluminium sheet, nickel pigmented aluminium oxideGLOselective coat, aluminium sheet, nickel pigmented aluminium oxidem2</t>
  </si>
  <si>
    <t>market for selective coat, aluminium sheet, nickel pigmented aluminium oxide</t>
  </si>
  <si>
    <t>selective coat, aluminium sheet, nickel pigmented aluminium oxide</t>
  </si>
  <si>
    <t>market for selective coat, copper sheet, black chromeGLOselective coat, copper sheet, black chromem2</t>
  </si>
  <si>
    <t>market for selective coat, copper sheet, black chrome</t>
  </si>
  <si>
    <t>selective coat, copper sheet, black chrome</t>
  </si>
  <si>
    <t>market for selective coat, copper sheet, black majicGLOselective coat, copper sheet, black majicm2</t>
  </si>
  <si>
    <t>market for selective coat, copper sheet, black majic</t>
  </si>
  <si>
    <t>selective coat, copper sheet, black majic</t>
  </si>
  <si>
    <t>market for selective coat, copper sheet, physical vapour depositionGLOselective coat, copper sheet, physical vapour depositionm2</t>
  </si>
  <si>
    <t>market for selective coat, copper sheet, physical vapour deposition</t>
  </si>
  <si>
    <t>selective coat, copper sheet, physical vapour deposition</t>
  </si>
  <si>
    <t>market for selective coat, copper sheet, sputter depositionGLOselective coat, copper sheet, sputter depositionm2</t>
  </si>
  <si>
    <t>market for selective coat, copper sheet, sputter deposition</t>
  </si>
  <si>
    <t>selective coat, copper sheet, sputter deposition</t>
  </si>
  <si>
    <t>market for selective coat, stainless steel sheet, black chromeGLOselective coat, stainless steel sheet, black chromem2</t>
  </si>
  <si>
    <t>market for selective coat, stainless steel sheet, black chrome</t>
  </si>
  <si>
    <t>selective coat, stainless steel sheet, black chrome</t>
  </si>
  <si>
    <t>market for seleniumGLOseleniumkg</t>
  </si>
  <si>
    <t>market for selenium</t>
  </si>
  <si>
    <t>selenium</t>
  </si>
  <si>
    <t>market for sesame seedGLOsesame seedkg</t>
  </si>
  <si>
    <t>market for sesame seed</t>
  </si>
  <si>
    <t>sesame seed</t>
  </si>
  <si>
    <t>market for sewage sludgeCHsewage sludgem3</t>
  </si>
  <si>
    <t>market for sewage sludge</t>
  </si>
  <si>
    <t>sewage sludge</t>
  </si>
  <si>
    <t>market for sewage sludgeRoWsewage sludgem3</t>
  </si>
  <si>
    <t>market for sewage sludge, 70% water, WWT, WW from CRT productionCHsewage sludge, 70% water, WWT, WW from CRT productionkg</t>
  </si>
  <si>
    <t>market for sewage sludge, 70% water, WWT, WW from CRT production</t>
  </si>
  <si>
    <t>sewage sludge, 70% water, WWT, WW from CRT production</t>
  </si>
  <si>
    <t>market for sewage sludge, 70% water, WWT, WW from CRT productionRoWsewage sludge, 70% water, WWT, WW from CRT productionkg</t>
  </si>
  <si>
    <t>market for sewage sludge, 70% water, WWT, WW from GGBFS productionRoWsewage sludge, 70% water, WWT, WW from GGBFS productionkg</t>
  </si>
  <si>
    <t>market for sewage sludge, 70% water, WWT, WW from GGBFS production</t>
  </si>
  <si>
    <t>sewage sludge, 70% water, WWT, WW from GGBFS production</t>
  </si>
  <si>
    <t>market for sewage sludge, 70% water, WWT, WW from GGBFS productionUSsewage sludge, 70% water, WWT, WW from GGBFS productionkg</t>
  </si>
  <si>
    <t>market for sewage sludge, 70% water, WWT, WW from LCD backlight productionCHsewage sludge, 70% water, WWT, WW from LCD backlight productionkg</t>
  </si>
  <si>
    <t>market for sewage sludge, 70% water, WWT, WW from LCD backlight production</t>
  </si>
  <si>
    <t>sewage sludge, 70% water, WWT, WW from LCD backlight production</t>
  </si>
  <si>
    <t>market for sewage sludge, 70% water, WWT, WW from LCD backlight productionRoWsewage sludge, 70% water, WWT, WW from LCD backlight productionkg</t>
  </si>
  <si>
    <t>market for sewage sludge, 70% water, WWT, WW from LCD productionCHsewage sludge, 70% water, WWT, WW from LCD productionkg</t>
  </si>
  <si>
    <t>market for sewage sludge, 70% water, WWT, WW from LCD production</t>
  </si>
  <si>
    <t>sewage sludge, 70% water, WWT, WW from LCD production</t>
  </si>
  <si>
    <t>market for sewage sludge, 70% water, WWT, WW from LCD productionRoWsewage sludge, 70% water, WWT, WW from LCD productionkg</t>
  </si>
  <si>
    <t>market for sewage sludge, 70% water, WWT, WW from PV cell productionCHsewage sludge, 70% water, WWT, WW from PV cell productionkg</t>
  </si>
  <si>
    <t>market for sewage sludge, 70% water, WWT, WW from PV cell production</t>
  </si>
  <si>
    <t>sewage sludge, 70% water, WWT, WW from PV cell production</t>
  </si>
  <si>
    <t>market for sewage sludge, 70% water, WWT, WW from PV cell productionRoWsewage sludge, 70% water, WWT, WW from PV cell productionkg</t>
  </si>
  <si>
    <t>market for sewage sludge, 70% water, WWT, WW from ammonium paratungstate productionCNsewage sludge, 70% water, WWT, WW from ammonium paratungstate productionkg</t>
  </si>
  <si>
    <t>market for sewage sludge, 70% water, WWT, WW from ammonium paratungstate production</t>
  </si>
  <si>
    <t>sewage sludge, 70% water, WWT, WW from ammonium paratungstate production</t>
  </si>
  <si>
    <t>market for sewage sludge, 70% water, WWT, WW from ammonium paratungstate productionRoWsewage sludge, 70% water, WWT, WW from ammonium paratungstate productionkg</t>
  </si>
  <si>
    <t>market for sewage sludge, 70% water, WWT, WW from black chrome coatingCHsewage sludge, 70% water, WWT, WW from black chrome coatingkg</t>
  </si>
  <si>
    <t>market for sewage sludge, 70% water, WWT, WW from black chrome coating</t>
  </si>
  <si>
    <t>sewage sludge, 70% water, WWT, WW from black chrome coating</t>
  </si>
  <si>
    <t>market for sewage sludge, 70% water, WWT, WW from black chrome coatingRoWsewage sludge, 70% water, WWT, WW from black chrome coatingkg</t>
  </si>
  <si>
    <t>market for sewage sludge, 70% water, WWT, WW from ceramic productionCHsewage sludge, 70% water, WWT, WW from ceramic productionkg</t>
  </si>
  <si>
    <t>market for sewage sludge, 70% water, WWT, WW from ceramic production</t>
  </si>
  <si>
    <t>sewage sludge, 70% water, WWT, WW from ceramic production</t>
  </si>
  <si>
    <t>market for sewage sludge, 70% water, WWT, WW from ceramic productionRoWsewage sludge, 70% water, WWT, WW from ceramic productionkg</t>
  </si>
  <si>
    <t>market for sewage sludge, 70% water, WWT, WW from concrete productionCHsewage sludge, 70% water, WWT, WW from concrete productionkg</t>
  </si>
  <si>
    <t>market for sewage sludge, 70% water, WWT, WW from concrete production</t>
  </si>
  <si>
    <t>sewage sludge, 70% water, WWT, WW from concrete production</t>
  </si>
  <si>
    <t>market for sewage sludge, 70% water, WWT, WW from concrete productionRoWsewage sludge, 70% water, WWT, WW from concrete productionkg</t>
  </si>
  <si>
    <t>market for sewage sludge, 70% water, WWT, WW from glass productionCHsewage sludge, 70% water, WWT, WW from glass productionkg</t>
  </si>
  <si>
    <t>market for sewage sludge, 70% water, WWT, WW from glass production</t>
  </si>
  <si>
    <t>sewage sludge, 70% water, WWT, WW from glass production</t>
  </si>
  <si>
    <t>market for sewage sludge, 70% water, WWT, WW from glass productionRoWsewage sludge, 70% water, WWT, WW from glass productionkg</t>
  </si>
  <si>
    <t>market for sewage sludge, 70% water, WWT, WW from grass refineryCHsewage sludge, 70% water, WWT, WW from grass refinerykg</t>
  </si>
  <si>
    <t>market for sewage sludge, 70% water, WWT, WW from grass refinery</t>
  </si>
  <si>
    <t>sewage sludge, 70% water, WWT, WW from grass refinery</t>
  </si>
  <si>
    <t>market for sewage sludge, 70% water, WWT, WW from grass refineryRoWsewage sludge, 70% water, WWT, WW from grass refinerykg</t>
  </si>
  <si>
    <t>market for sewage sludge, 70% water, WWT, WW from hard fibreboard productionRoWsewage sludge, 70% water, WWT, WW from hard fibreboard productionkg</t>
  </si>
  <si>
    <t>market for sewage sludge, 70% water, WWT, WW from hard fibreboard production</t>
  </si>
  <si>
    <t>sewage sludge, 70% water, WWT, WW from hard fibreboard production</t>
  </si>
  <si>
    <t>market for sewage sludge, 70% water, WWT, WW from hard fibreboard productionRERsewage sludge, 70% water, WWT, WW from hard fibreboard productionkg</t>
  </si>
  <si>
    <t>market for sewage sludge, 70% water, WWT, WW from liquid crystal productionCHsewage sludge, 70% water, WWT, WW from liquid crystal productionkg</t>
  </si>
  <si>
    <t>market for sewage sludge, 70% water, WWT, WW from liquid crystal production</t>
  </si>
  <si>
    <t>sewage sludge, 70% water, WWT, WW from liquid crystal production</t>
  </si>
  <si>
    <t>market for sewage sludge, 70% water, WWT, WW from liquid crystal productionRoWsewage sludge, 70% water, WWT, WW from liquid crystal productionkg</t>
  </si>
  <si>
    <t>market for sewage sludge, 70% water, WWT, WW from maize starch productionCHsewage sludge, 70% water, WWT, WW from maize starch productionkg</t>
  </si>
  <si>
    <t>market for sewage sludge, 70% water, WWT, WW from maize starch production</t>
  </si>
  <si>
    <t>sewage sludge, 70% water, WWT, WW from maize starch production</t>
  </si>
  <si>
    <t>market for sewage sludge, 70% water, WWT, WW from maize starch productionRoWsewage sludge, 70% water, WWT, WW from maize starch productionkg</t>
  </si>
  <si>
    <t>market for sewage sludge, 70% water, WWT, WW from medium density board productionRoWsewage sludge, 70% water, WWT, WW from medium density board productionkg</t>
  </si>
  <si>
    <t>market for sewage sludge, 70% water, WWT, WW from medium density board production</t>
  </si>
  <si>
    <t>sewage sludge, 70% water, WWT, WW from medium density board production</t>
  </si>
  <si>
    <t>market for sewage sludge, 70% water, WWT, WW from medium density board productionRERsewage sludge, 70% water, WWT, WW from medium density board productionkg</t>
  </si>
  <si>
    <t>market for sewage sludge, 70% water, WWT, WW from particle board productionRoWsewage sludge, 70% water, WWT, WW from particle board productionkg</t>
  </si>
  <si>
    <t>market for sewage sludge, 70% water, WWT, WW from particle board production</t>
  </si>
  <si>
    <t>sewage sludge, 70% water, WWT, WW from particle board production</t>
  </si>
  <si>
    <t>market for sewage sludge, 70% water, WWT, WW from particle board productionRERsewage sludge, 70% water, WWT, WW from particle board productionkg</t>
  </si>
  <si>
    <t>market for sewage sludge, 70% water, WWT, WW from pig iron productionCHsewage sludge, 70% water, WWT, WW from pig iron productionkg</t>
  </si>
  <si>
    <t>market for sewage sludge, 70% water, WWT, WW from pig iron production</t>
  </si>
  <si>
    <t>sewage sludge, 70% water, WWT, WW from pig iron production</t>
  </si>
  <si>
    <t>market for sewage sludge, 70% water, WWT, WW from pig iron productionEurope without Switzerlandsewage sludge, 70% water, WWT, WW from pig iron productionkg</t>
  </si>
  <si>
    <t>market for sewage sludge, 70% water, WWT, WW from pig iron productionRoWsewage sludge, 70% water, WWT, WW from pig iron productionkg</t>
  </si>
  <si>
    <t>market for sewage sludge, 70% water, WWT, WW from plywood productionCHsewage sludge, 70% water, WWT, WW from plywood productionkg</t>
  </si>
  <si>
    <t>market for sewage sludge, 70% water, WWT, WW from plywood production</t>
  </si>
  <si>
    <t>sewage sludge, 70% water, WWT, WW from plywood production</t>
  </si>
  <si>
    <t>market for sewage sludge, 70% water, WWT, WW from plywood productionRoWsewage sludge, 70% water, WWT, WW from plywood productionkg</t>
  </si>
  <si>
    <t>market for sewage sludge, 70% water, WWT, WW from potato starch productionCHsewage sludge, 70% water, WWT, WW from potato starch productionkg</t>
  </si>
  <si>
    <t>market for sewage sludge, 70% water, WWT, WW from potato starch production</t>
  </si>
  <si>
    <t>sewage sludge, 70% water, WWT, WW from potato starch production</t>
  </si>
  <si>
    <t>market for sewage sludge, 70% water, WWT, WW from potato starch productionRoWsewage sludge, 70% water, WWT, WW from potato starch productionkg</t>
  </si>
  <si>
    <t>market for sewage sludge, 70% water, WWT, WW from soft fibreboard productionCHsewage sludge, 70% water, WWT, WW from soft fibreboard productionkg</t>
  </si>
  <si>
    <t>market for sewage sludge, 70% water, WWT, WW from soft fibreboard production</t>
  </si>
  <si>
    <t>sewage sludge, 70% water, WWT, WW from soft fibreboard production</t>
  </si>
  <si>
    <t>market for sewage sludge, 70% water, WWT, WW from soft fibreboard productionRoWsewage sludge, 70% water, WWT, WW from soft fibreboard productionkg</t>
  </si>
  <si>
    <t>market for sewage sludge, 70% water, WWT, WW from tube collector productionCHsewage sludge, 70% water, WWT, WW from tube collector productionkg</t>
  </si>
  <si>
    <t>market for sewage sludge, 70% water, WWT, WW from tube collector production</t>
  </si>
  <si>
    <t>sewage sludge, 70% water, WWT, WW from tube collector production</t>
  </si>
  <si>
    <t>market for sewage sludge, 70% water, WWT, WW from tube collector productionRoWsewage sludge, 70% water, WWT, WW from tube collector productionkg</t>
  </si>
  <si>
    <t>market for sewage sludge, 70% water, WWT, WW from vegetable oil refineryGLOsewage sludge, 70% water, WWT, WW from vegetable oil refinerykg</t>
  </si>
  <si>
    <t>market for sewage sludge, 70% water, WWT, WW from vegetable oil refinery</t>
  </si>
  <si>
    <t>sewage sludge, 70% water, WWT, WW from vegetable oil refinery</t>
  </si>
  <si>
    <t>market for sewage sludge, 70% water, WWT, WW from wafer fabricationCHsewage sludge, 70% water, WWT, WW from wafer fabricationkg</t>
  </si>
  <si>
    <t>market for sewage sludge, 70% water, WWT, WW from wafer fabrication</t>
  </si>
  <si>
    <t>sewage sludge, 70% water, WWT, WW from wafer fabrication</t>
  </si>
  <si>
    <t>market for sewage sludge, 70% water, WWT, WW from wafer fabricationRoWsewage sludge, 70% water, WWT, WW from wafer fabricationkg</t>
  </si>
  <si>
    <t>market for sewage sludge, 70% water, WWT, WW, averageCHsewage sludge, 70% water, WWT, WW, averagekg</t>
  </si>
  <si>
    <t>market for sewage sludge, 70% water, WWT, WW, average</t>
  </si>
  <si>
    <t>sewage sludge, 70% water, WWT, WW, average</t>
  </si>
  <si>
    <t>market for sewage sludge, 70% water, WWT, WW, averageEurope without Switzerlandsewage sludge, 70% water, WWT, WW, averagekg</t>
  </si>
  <si>
    <t>market for sewage sludge, 70% water, WWT, WW, averageRoWsewage sludge, 70% water, WWT, WW, averagekg</t>
  </si>
  <si>
    <t>market for sewage sludge, 70% water, WWT, condensate from light oil boilerCHsewage sludge, 70% water, WWT, condensate from light oil boilerkg</t>
  </si>
  <si>
    <t>market for sewage sludge, 70% water, WWT, condensate from light oil boiler</t>
  </si>
  <si>
    <t>sewage sludge, 70% water, WWT, condensate from light oil boiler</t>
  </si>
  <si>
    <t>market for sewage sludge, 70% water, WWT, condensate from light oil boilerRoWsewage sludge, 70% water, WWT, condensate from light oil boilerkg</t>
  </si>
  <si>
    <t>market for sewage sludge, 70% water, WWT, heat carrier liquid, 40% C3H8O2CHsewage sludge, 70% water, WWT, heat carrier liquid, 40% C3H8O2kg</t>
  </si>
  <si>
    <t>market for sewage sludge, 70% water, WWT, heat carrier liquid, 40% C3H8O2</t>
  </si>
  <si>
    <t>sewage sludge, 70% water, WWT, heat carrier liquid, 40% C3H8O2</t>
  </si>
  <si>
    <t>market for sewage sludge, 70% water, WWT, heat carrier liquid, 40% C3H8O2RoWsewage sludge, 70% water, WWT, heat carrier liquid, 40% C3H8O2kg</t>
  </si>
  <si>
    <t>market for sewage sludge, 70% water, WWT, rainwater mineral oil storageCHsewage sludge, 70% water, WWT, rainwater mineral oil storagekg</t>
  </si>
  <si>
    <t>market for sewage sludge, 70% water, WWT, rainwater mineral oil storage</t>
  </si>
  <si>
    <t>sewage sludge, 70% water, WWT, rainwater mineral oil storage</t>
  </si>
  <si>
    <t>market for sewage sludge, 70% water, WWT, rainwater mineral oil storageEurope without Switzerlandsewage sludge, 70% water, WWT, rainwater mineral oil storagekg</t>
  </si>
  <si>
    <t>market for sewage sludge, 70% water, WWT, rainwater mineral oil storageRoWsewage sludge, 70% water, WWT, rainwater mineral oil storagekg</t>
  </si>
  <si>
    <t>market for sewage sludge, 70% water, WWT[R], WW from anaerobic digestion of wheyCHsewage sludge, 70% water, WWT[R], WW from anaerobic digestion of wheykg</t>
  </si>
  <si>
    <t>market for sewage sludge, 70% water, WWT[R], WW from anaerobic digestion of whey</t>
  </si>
  <si>
    <t>sewage sludge, 70% water, WWT[R], WW from anaerobic digestion of whey</t>
  </si>
  <si>
    <t>market for sewage sludge, 70% water, WWT[R], WW from anaerobic digestion of wheyRoWsewage sludge, 70% water, WWT[R], WW from anaerobic digestion of wheykg</t>
  </si>
  <si>
    <t>market for sewage sludge, 70% water, WWT[U], WW from lorry productionCHsewage sludge, 70% water, WWT[U], WW from lorry productionkg</t>
  </si>
  <si>
    <t>market for sewage sludge, 70% water, WWT[U], WW from lorry production</t>
  </si>
  <si>
    <t>sewage sludge, 70% water, WWT[U], WW from lorry production</t>
  </si>
  <si>
    <t>market for sewage sludge, 70% water, WWT[U], WW from lorry productionRoWsewage sludge, 70% water, WWT[U], WW from lorry productionkg</t>
  </si>
  <si>
    <t>market for sewage sludge, 75% water, WWT, WW from CRT productionGLOsewage sludge, 75% water, WWT, WW from CRT productionkg</t>
  </si>
  <si>
    <t>market for sewage sludge, 75% water, WWT, WW from CRT production</t>
  </si>
  <si>
    <t>sewage sludge, 75% water, WWT, WW from CRT production</t>
  </si>
  <si>
    <t>market for sewage sludge, 75% water, WWT, WW from GGBFS productionRoWsewage sludge, 75% water, WWT, WW from GGBFS productionkg</t>
  </si>
  <si>
    <t>market for sewage sludge, 75% water, WWT, WW from GGBFS production</t>
  </si>
  <si>
    <t>sewage sludge, 75% water, WWT, WW from GGBFS production</t>
  </si>
  <si>
    <t>market for sewage sludge, 75% water, WWT, WW from GGBFS productionUSsewage sludge, 75% water, WWT, WW from GGBFS productionkg</t>
  </si>
  <si>
    <t>market for sewage sludge, 75% water, WWT, WW from LCD backlight productionGLOsewage sludge, 75% water, WWT, WW from LCD backlight productionkg</t>
  </si>
  <si>
    <t>market for sewage sludge, 75% water, WWT, WW from LCD backlight production</t>
  </si>
  <si>
    <t>sewage sludge, 75% water, WWT, WW from LCD backlight production</t>
  </si>
  <si>
    <t>market for sewage sludge, 75% water, WWT, WW from LCD productionGLOsewage sludge, 75% water, WWT, WW from LCD productionkg</t>
  </si>
  <si>
    <t>market for sewage sludge, 75% water, WWT, WW from LCD production</t>
  </si>
  <si>
    <t>sewage sludge, 75% water, WWT, WW from LCD production</t>
  </si>
  <si>
    <t>market for sewage sludge, 75% water, WWT, WW from PV cell productionGLOsewage sludge, 75% water, WWT, WW from PV cell productionkg</t>
  </si>
  <si>
    <t>market for sewage sludge, 75% water, WWT, WW from PV cell production</t>
  </si>
  <si>
    <t>sewage sludge, 75% water, WWT, WW from PV cell production</t>
  </si>
  <si>
    <t>market for sewage sludge, 75% water, WWT, WW from ammonium paratungstate productionCNsewage sludge, 75% water, WWT, WW from ammonium paratungstate productionkg</t>
  </si>
  <si>
    <t>market for sewage sludge, 75% water, WWT, WW from ammonium paratungstate production</t>
  </si>
  <si>
    <t>sewage sludge, 75% water, WWT, WW from ammonium paratungstate production</t>
  </si>
  <si>
    <t>market for sewage sludge, 75% water, WWT, WW from ammonium paratungstate productionRoWsewage sludge, 75% water, WWT, WW from ammonium paratungstate productionkg</t>
  </si>
  <si>
    <t>market for sewage sludge, 75% water, WWT, WW from black chrome coatingGLOsewage sludge, 75% water, WWT, WW from black chrome coatingkg</t>
  </si>
  <si>
    <t>market for sewage sludge, 75% water, WWT, WW from black chrome coating</t>
  </si>
  <si>
    <t>sewage sludge, 75% water, WWT, WW from black chrome coating</t>
  </si>
  <si>
    <t>market for sewage sludge, 75% water, WWT, WW from ceramic productionGLOsewage sludge, 75% water, WWT, WW from ceramic productionkg</t>
  </si>
  <si>
    <t>market for sewage sludge, 75% water, WWT, WW from ceramic production</t>
  </si>
  <si>
    <t>sewage sludge, 75% water, WWT, WW from ceramic production</t>
  </si>
  <si>
    <t>market for sewage sludge, 75% water, WWT, WW from concrete productionGLOsewage sludge, 75% water, WWT, WW from concrete productionkg</t>
  </si>
  <si>
    <t>market for sewage sludge, 75% water, WWT, WW from concrete production</t>
  </si>
  <si>
    <t>sewage sludge, 75% water, WWT, WW from concrete production</t>
  </si>
  <si>
    <t>market for sewage sludge, 75% water, WWT, WW from glass productionGLOsewage sludge, 75% water, WWT, WW from glass productionkg</t>
  </si>
  <si>
    <t>market for sewage sludge, 75% water, WWT, WW from glass production</t>
  </si>
  <si>
    <t>sewage sludge, 75% water, WWT, WW from glass production</t>
  </si>
  <si>
    <t>market for sewage sludge, 75% water, WWT, WW from grass refineryGLOsewage sludge, 75% water, WWT, WW from grass refinerykg</t>
  </si>
  <si>
    <t>market for sewage sludge, 75% water, WWT, WW from grass refinery</t>
  </si>
  <si>
    <t>sewage sludge, 75% water, WWT, WW from grass refinery</t>
  </si>
  <si>
    <t>market for sewage sludge, 75% water, WWT, WW from hard fibreboard productionRoWsewage sludge, 75% water, WWT, WW from hard fibreboard productionkg</t>
  </si>
  <si>
    <t>market for sewage sludge, 75% water, WWT, WW from hard fibreboard production</t>
  </si>
  <si>
    <t>sewage sludge, 75% water, WWT, WW from hard fibreboard production</t>
  </si>
  <si>
    <t>market for sewage sludge, 75% water, WWT, WW from hard fibreboard productionRERsewage sludge, 75% water, WWT, WW from hard fibreboard productionkg</t>
  </si>
  <si>
    <t>market for sewage sludge, 75% water, WWT, WW from liquid crystal productionGLOsewage sludge, 75% water, WWT, WW from liquid crystal productionkg</t>
  </si>
  <si>
    <t>market for sewage sludge, 75% water, WWT, WW from liquid crystal production</t>
  </si>
  <si>
    <t>sewage sludge, 75% water, WWT, WW from liquid crystal production</t>
  </si>
  <si>
    <t>market for sewage sludge, 75% water, WWT, WW from maize starch productionGLOsewage sludge, 75% water, WWT, WW from maize starch productionkg</t>
  </si>
  <si>
    <t>market for sewage sludge, 75% water, WWT, WW from maize starch production</t>
  </si>
  <si>
    <t>sewage sludge, 75% water, WWT, WW from maize starch production</t>
  </si>
  <si>
    <t>market for sewage sludge, 75% water, WWT, WW from medium density board productionRoWsewage sludge, 75% water, WWT, WW from medium density board productionkg</t>
  </si>
  <si>
    <t>market for sewage sludge, 75% water, WWT, WW from medium density board production</t>
  </si>
  <si>
    <t>sewage sludge, 75% water, WWT, WW from medium density board production</t>
  </si>
  <si>
    <t>market for sewage sludge, 75% water, WWT, WW from medium density board productionRERsewage sludge, 75% water, WWT, WW from medium density board productionkg</t>
  </si>
  <si>
    <t>market for sewage sludge, 75% water, WWT, WW from particle board productionRoWsewage sludge, 75% water, WWT, WW from particle board productionkg</t>
  </si>
  <si>
    <t>market for sewage sludge, 75% water, WWT, WW from particle board production</t>
  </si>
  <si>
    <t>sewage sludge, 75% water, WWT, WW from particle board production</t>
  </si>
  <si>
    <t>market for sewage sludge, 75% water, WWT, WW from particle board productionRERsewage sludge, 75% water, WWT, WW from particle board productionkg</t>
  </si>
  <si>
    <t>market for sewage sludge, 75% water, WWT, WW from pig iron productionEurope without Switzerlandsewage sludge, 75% water, WWT, WW from pig iron productionkg</t>
  </si>
  <si>
    <t>market for sewage sludge, 75% water, WWT, WW from pig iron production</t>
  </si>
  <si>
    <t>sewage sludge, 75% water, WWT, WW from pig iron production</t>
  </si>
  <si>
    <t>market for sewage sludge, 75% water, WWT, WW from pig iron productionRoWsewage sludge, 75% water, WWT, WW from pig iron productionkg</t>
  </si>
  <si>
    <t>market for sewage sludge, 75% water, WWT, WW from plywood productionGLOsewage sludge, 75% water, WWT, WW from plywood productionkg</t>
  </si>
  <si>
    <t>market for sewage sludge, 75% water, WWT, WW from plywood production</t>
  </si>
  <si>
    <t>sewage sludge, 75% water, WWT, WW from plywood production</t>
  </si>
  <si>
    <t>market for sewage sludge, 75% water, WWT, WW from potato starch productionGLOsewage sludge, 75% water, WWT, WW from potato starch productionkg</t>
  </si>
  <si>
    <t>market for sewage sludge, 75% water, WWT, WW from potato starch production</t>
  </si>
  <si>
    <t>sewage sludge, 75% water, WWT, WW from potato starch production</t>
  </si>
  <si>
    <t>market for sewage sludge, 75% water, WWT, WW from soft fibreboard productionGLOsewage sludge, 75% water, WWT, WW from soft fibreboard productionkg</t>
  </si>
  <si>
    <t>market for sewage sludge, 75% water, WWT, WW from soft fibreboard production</t>
  </si>
  <si>
    <t>sewage sludge, 75% water, WWT, WW from soft fibreboard production</t>
  </si>
  <si>
    <t>market for sewage sludge, 75% water, WWT, WW from tube collector productionGLOsewage sludge, 75% water, WWT, WW from tube collector productionkg</t>
  </si>
  <si>
    <t>market for sewage sludge, 75% water, WWT, WW from tube collector production</t>
  </si>
  <si>
    <t>sewage sludge, 75% water, WWT, WW from tube collector production</t>
  </si>
  <si>
    <t>market for sewage sludge, 75% water, WWT, WW from vegetable oil refineryGLOsewage sludge, 75% water, WWT, WW from vegetable oil refinerykg</t>
  </si>
  <si>
    <t>market for sewage sludge, 75% water, WWT, WW from vegetable oil refinery</t>
  </si>
  <si>
    <t>sewage sludge, 75% water, WWT, WW from vegetable oil refinery</t>
  </si>
  <si>
    <t>market for sewage sludge, 75% water, WWT, WW from wafer fabricationGLOsewage sludge, 75% water, WWT, WW from wafer fabricationkg</t>
  </si>
  <si>
    <t>market for sewage sludge, 75% water, WWT, WW from wafer fabrication</t>
  </si>
  <si>
    <t>sewage sludge, 75% water, WWT, WW from wafer fabrication</t>
  </si>
  <si>
    <t>market for sewage sludge, 75% water, WWT, WW, averageEurope without Switzerlandsewage sludge, 75% water, WWT, WW, averagekg</t>
  </si>
  <si>
    <t>market for sewage sludge, 75% water, WWT, WW, average</t>
  </si>
  <si>
    <t>sewage sludge, 75% water, WWT, WW, average</t>
  </si>
  <si>
    <t>market for sewage sludge, 75% water, WWT, WW, averageRoWsewage sludge, 75% water, WWT, WW, averagekg</t>
  </si>
  <si>
    <t>market for sewage sludge, 75% water, WWT, condensate from light oil boilerGLOsewage sludge, 75% water, WWT, condensate from light oil boilerkg</t>
  </si>
  <si>
    <t>market for sewage sludge, 75% water, WWT, condensate from light oil boiler</t>
  </si>
  <si>
    <t>sewage sludge, 75% water, WWT, condensate from light oil boiler</t>
  </si>
  <si>
    <t>market for sewage sludge, 75% water, WWT, heat carrier liquid, 40% C3H8O2GLOsewage sludge, 75% water, WWT, heat carrier liquid, 40% C3H8O2kg</t>
  </si>
  <si>
    <t>market for sewage sludge, 75% water, WWT, heat carrier liquid, 40% C3H8O2</t>
  </si>
  <si>
    <t>sewage sludge, 75% water, WWT, heat carrier liquid, 40% C3H8O2</t>
  </si>
  <si>
    <t>market for sewage sludge, 75% water, WWT, rainwater mineral oil storageEurope without Switzerlandsewage sludge, 75% water, WWT, rainwater mineral oil storagekg</t>
  </si>
  <si>
    <t>market for sewage sludge, 75% water, WWT, rainwater mineral oil storage</t>
  </si>
  <si>
    <t>sewage sludge, 75% water, WWT, rainwater mineral oil storage</t>
  </si>
  <si>
    <t>market for sewage sludge, 75% water, WWT, rainwater mineral oil storageRoWsewage sludge, 75% water, WWT, rainwater mineral oil storagekg</t>
  </si>
  <si>
    <t>market for sewage sludge, 75% water, WWT[R], WW from anaerobic digestion of wheyGLOsewage sludge, 75% water, WWT[R], WW from anaerobic digestion of wheykg</t>
  </si>
  <si>
    <t>market for sewage sludge, 75% water, WWT[R], WW from anaerobic digestion of whey</t>
  </si>
  <si>
    <t>sewage sludge, 75% water, WWT[R], WW from anaerobic digestion of whey</t>
  </si>
  <si>
    <t>market for sewage sludge, 75% water, WWT[U], WW from lorry productionGLOsewage sludge, 75% water, WWT[U], WW from lorry productionkg</t>
  </si>
  <si>
    <t>market for sewage sludge, 75% water, WWT[U], WW from lorry production</t>
  </si>
  <si>
    <t>sewage sludge, 75% water, WWT[U], WW from lorry production</t>
  </si>
  <si>
    <t>market for sewage sludge, 97% water, WWT, WW from CRT productionCHsewage sludge, 97% water, WWT, WW from CRT productionkg</t>
  </si>
  <si>
    <t>market for sewage sludge, 97% water, WWT, WW from CRT production</t>
  </si>
  <si>
    <t>sewage sludge, 97% water, WWT, WW from CRT production</t>
  </si>
  <si>
    <t>market for sewage sludge, 97% water, WWT, WW from CRT productionRoWsewage sludge, 97% water, WWT, WW from CRT productionkg</t>
  </si>
  <si>
    <t>market for sewage sludge, 97% water, WWT, WW from GGBFS productionRoWsewage sludge, 97% water, WWT, WW from GGBFS productionkg</t>
  </si>
  <si>
    <t>market for sewage sludge, 97% water, WWT, WW from GGBFS production</t>
  </si>
  <si>
    <t>sewage sludge, 97% water, WWT, WW from GGBFS production</t>
  </si>
  <si>
    <t>market for sewage sludge, 97% water, WWT, WW from GGBFS productionUSsewage sludge, 97% water, WWT, WW from GGBFS productionkg</t>
  </si>
  <si>
    <t>market for sewage sludge, 97% water, WWT, WW from LCD backlight productionCHsewage sludge, 97% water, WWT, WW from LCD backlight productionkg</t>
  </si>
  <si>
    <t>market for sewage sludge, 97% water, WWT, WW from LCD backlight production</t>
  </si>
  <si>
    <t>sewage sludge, 97% water, WWT, WW from LCD backlight production</t>
  </si>
  <si>
    <t>market for sewage sludge, 97% water, WWT, WW from LCD backlight productionRoWsewage sludge, 97% water, WWT, WW from LCD backlight productionkg</t>
  </si>
  <si>
    <t>market for sewage sludge, 97% water, WWT, WW from LCD productionCHsewage sludge, 97% water, WWT, WW from LCD productionkg</t>
  </si>
  <si>
    <t>market for sewage sludge, 97% water, WWT, WW from LCD production</t>
  </si>
  <si>
    <t>sewage sludge, 97% water, WWT, WW from LCD production</t>
  </si>
  <si>
    <t>market for sewage sludge, 97% water, WWT, WW from LCD productionRoWsewage sludge, 97% water, WWT, WW from LCD productionkg</t>
  </si>
  <si>
    <t>market for sewage sludge, 97% water, WWT, WW from PV cell productionCHsewage sludge, 97% water, WWT, WW from PV cell productionkg</t>
  </si>
  <si>
    <t>market for sewage sludge, 97% water, WWT, WW from PV cell production</t>
  </si>
  <si>
    <t>sewage sludge, 97% water, WWT, WW from PV cell production</t>
  </si>
  <si>
    <t>market for sewage sludge, 97% water, WWT, WW from PV cell productionRoWsewage sludge, 97% water, WWT, WW from PV cell productionkg</t>
  </si>
  <si>
    <t>market for sewage sludge, 97% water, WWT, WW from ammonium paratungstate productionCNsewage sludge, 97% water, WWT, WW from ammonium paratungstate productionkg</t>
  </si>
  <si>
    <t>market for sewage sludge, 97% water, WWT, WW from ammonium paratungstate production</t>
  </si>
  <si>
    <t>sewage sludge, 97% water, WWT, WW from ammonium paratungstate production</t>
  </si>
  <si>
    <t>market for sewage sludge, 97% water, WWT, WW from ammonium paratungstate productionRoWsewage sludge, 97% water, WWT, WW from ammonium paratungstate productionkg</t>
  </si>
  <si>
    <t>market for sewage sludge, 97% water, WWT, WW from black chrome coatingCHsewage sludge, 97% water, WWT, WW from black chrome coatingkg</t>
  </si>
  <si>
    <t>market for sewage sludge, 97% water, WWT, WW from black chrome coating</t>
  </si>
  <si>
    <t>sewage sludge, 97% water, WWT, WW from black chrome coating</t>
  </si>
  <si>
    <t>market for sewage sludge, 97% water, WWT, WW from black chrome coatingRoWsewage sludge, 97% water, WWT, WW from black chrome coatingkg</t>
  </si>
  <si>
    <t>market for sewage sludge, 97% water, WWT, WW from ceramic productionCHsewage sludge, 97% water, WWT, WW from ceramic productionkg</t>
  </si>
  <si>
    <t>market for sewage sludge, 97% water, WWT, WW from ceramic production</t>
  </si>
  <si>
    <t>sewage sludge, 97% water, WWT, WW from ceramic production</t>
  </si>
  <si>
    <t>market for sewage sludge, 97% water, WWT, WW from ceramic productionRoWsewage sludge, 97% water, WWT, WW from ceramic productionkg</t>
  </si>
  <si>
    <t>market for sewage sludge, 97% water, WWT, WW from concrete productionCHsewage sludge, 97% water, WWT, WW from concrete productionkg</t>
  </si>
  <si>
    <t>market for sewage sludge, 97% water, WWT, WW from concrete production</t>
  </si>
  <si>
    <t>sewage sludge, 97% water, WWT, WW from concrete production</t>
  </si>
  <si>
    <t>market for sewage sludge, 97% water, WWT, WW from concrete productionRoWsewage sludge, 97% water, WWT, WW from concrete productionkg</t>
  </si>
  <si>
    <t>market for sewage sludge, 97% water, WWT, WW from glass productionCHsewage sludge, 97% water, WWT, WW from glass productionkg</t>
  </si>
  <si>
    <t>market for sewage sludge, 97% water, WWT, WW from glass production</t>
  </si>
  <si>
    <t>sewage sludge, 97% water, WWT, WW from glass production</t>
  </si>
  <si>
    <t>market for sewage sludge, 97% water, WWT, WW from glass productionRoWsewage sludge, 97% water, WWT, WW from glass productionkg</t>
  </si>
  <si>
    <t>market for sewage sludge, 97% water, WWT, WW from grass refineryCHsewage sludge, 97% water, WWT, WW from grass refinerykg</t>
  </si>
  <si>
    <t>market for sewage sludge, 97% water, WWT, WW from grass refinery</t>
  </si>
  <si>
    <t>sewage sludge, 97% water, WWT, WW from grass refinery</t>
  </si>
  <si>
    <t>market for sewage sludge, 97% water, WWT, WW from grass refineryRoWsewage sludge, 97% water, WWT, WW from grass refinerykg</t>
  </si>
  <si>
    <t>market for sewage sludge, 97% water, WWT, WW from hard fibreboard productionRoWsewage sludge, 97% water, WWT, WW from hard fibreboard productionkg</t>
  </si>
  <si>
    <t>market for sewage sludge, 97% water, WWT, WW from hard fibreboard production</t>
  </si>
  <si>
    <t>sewage sludge, 97% water, WWT, WW from hard fibreboard production</t>
  </si>
  <si>
    <t>market for sewage sludge, 97% water, WWT, WW from hard fibreboard productionRERsewage sludge, 97% water, WWT, WW from hard fibreboard productionkg</t>
  </si>
  <si>
    <t>market for sewage sludge, 97% water, WWT, WW from liquid crystal productionCHsewage sludge, 97% water, WWT, WW from liquid crystal productionkg</t>
  </si>
  <si>
    <t>market for sewage sludge, 97% water, WWT, WW from liquid crystal production</t>
  </si>
  <si>
    <t>sewage sludge, 97% water, WWT, WW from liquid crystal production</t>
  </si>
  <si>
    <t>market for sewage sludge, 97% water, WWT, WW from liquid crystal productionRoWsewage sludge, 97% water, WWT, WW from liquid crystal productionkg</t>
  </si>
  <si>
    <t>market for sewage sludge, 97% water, WWT, WW from maize starch productionCHsewage sludge, 97% water, WWT, WW from maize starch productionkg</t>
  </si>
  <si>
    <t>market for sewage sludge, 97% water, WWT, WW from maize starch production</t>
  </si>
  <si>
    <t>sewage sludge, 97% water, WWT, WW from maize starch production</t>
  </si>
  <si>
    <t>market for sewage sludge, 97% water, WWT, WW from maize starch productionRoWsewage sludge, 97% water, WWT, WW from maize starch productionkg</t>
  </si>
  <si>
    <t>market for sewage sludge, 97% water, WWT, WW from medium density board productionRoWsewage sludge, 97% water, WWT, WW from medium density board productionkg</t>
  </si>
  <si>
    <t>market for sewage sludge, 97% water, WWT, WW from medium density board production</t>
  </si>
  <si>
    <t>sewage sludge, 97% water, WWT, WW from medium density board production</t>
  </si>
  <si>
    <t>market for sewage sludge, 97% water, WWT, WW from medium density board productionRERsewage sludge, 97% water, WWT, WW from medium density board productionkg</t>
  </si>
  <si>
    <t>market for sewage sludge, 97% water, WWT, WW from particle board productionRoWsewage sludge, 97% water, WWT, WW from particle board productionkg</t>
  </si>
  <si>
    <t>market for sewage sludge, 97% water, WWT, WW from particle board production</t>
  </si>
  <si>
    <t>sewage sludge, 97% water, WWT, WW from particle board production</t>
  </si>
  <si>
    <t>market for sewage sludge, 97% water, WWT, WW from particle board productionRERsewage sludge, 97% water, WWT, WW from particle board productionkg</t>
  </si>
  <si>
    <t>market for sewage sludge, 97% water, WWT, WW from pig iron productionCHsewage sludge, 97% water, WWT, WW from pig iron productionkg</t>
  </si>
  <si>
    <t>market for sewage sludge, 97% water, WWT, WW from pig iron production</t>
  </si>
  <si>
    <t>sewage sludge, 97% water, WWT, WW from pig iron production</t>
  </si>
  <si>
    <t>market for sewage sludge, 97% water, WWT, WW from pig iron productionEurope without Switzerlandsewage sludge, 97% water, WWT, WW from pig iron productionkg</t>
  </si>
  <si>
    <t>market for sewage sludge, 97% water, WWT, WW from pig iron productionRoWsewage sludge, 97% water, WWT, WW from pig iron productionkg</t>
  </si>
  <si>
    <t>market for sewage sludge, 97% water, WWT, WW from plywood productionCHsewage sludge, 97% water, WWT, WW from plywood productionkg</t>
  </si>
  <si>
    <t>market for sewage sludge, 97% water, WWT, WW from plywood production</t>
  </si>
  <si>
    <t>sewage sludge, 97% water, WWT, WW from plywood production</t>
  </si>
  <si>
    <t>market for sewage sludge, 97% water, WWT, WW from plywood productionRoWsewage sludge, 97% water, WWT, WW from plywood productionkg</t>
  </si>
  <si>
    <t>market for sewage sludge, 97% water, WWT, WW from potato starch productionCHsewage sludge, 97% water, WWT, WW from potato starch productionkg</t>
  </si>
  <si>
    <t>market for sewage sludge, 97% water, WWT, WW from potato starch production</t>
  </si>
  <si>
    <t>sewage sludge, 97% water, WWT, WW from potato starch production</t>
  </si>
  <si>
    <t>market for sewage sludge, 97% water, WWT, WW from potato starch productionRoWsewage sludge, 97% water, WWT, WW from potato starch productionkg</t>
  </si>
  <si>
    <t>market for sewage sludge, 97% water, WWT, WW from soft fibreboard productionCHsewage sludge, 97% water, WWT, WW from soft fibreboard productionkg</t>
  </si>
  <si>
    <t>market for sewage sludge, 97% water, WWT, WW from soft fibreboard production</t>
  </si>
  <si>
    <t>sewage sludge, 97% water, WWT, WW from soft fibreboard production</t>
  </si>
  <si>
    <t>market for sewage sludge, 97% water, WWT, WW from soft fibreboard productionRoWsewage sludge, 97% water, WWT, WW from soft fibreboard productionkg</t>
  </si>
  <si>
    <t>market for sewage sludge, 97% water, WWT, WW from tube collector productionCHsewage sludge, 97% water, WWT, WW from tube collector productionkg</t>
  </si>
  <si>
    <t>market for sewage sludge, 97% water, WWT, WW from tube collector production</t>
  </si>
  <si>
    <t>sewage sludge, 97% water, WWT, WW from tube collector production</t>
  </si>
  <si>
    <t>market for sewage sludge, 97% water, WWT, WW from tube collector productionRoWsewage sludge, 97% water, WWT, WW from tube collector productionkg</t>
  </si>
  <si>
    <t>market for sewage sludge, 97% water, WWT, WW from vegetable oil refineryGLOsewage sludge, 97% water, WWT, WW from vegetable oil refinerykg</t>
  </si>
  <si>
    <t>market for sewage sludge, 97% water, WWT, WW from vegetable oil refinery</t>
  </si>
  <si>
    <t>sewage sludge, 97% water, WWT, WW from vegetable oil refinery</t>
  </si>
  <si>
    <t>market for sewage sludge, 97% water, WWT, WW from wafer fabricationCHsewage sludge, 97% water, WWT, WW from wafer fabricationkg</t>
  </si>
  <si>
    <t>market for sewage sludge, 97% water, WWT, WW from wafer fabrication</t>
  </si>
  <si>
    <t>sewage sludge, 97% water, WWT, WW from wafer fabrication</t>
  </si>
  <si>
    <t>market for sewage sludge, 97% water, WWT, WW from wafer fabricationRoWsewage sludge, 97% water, WWT, WW from wafer fabricationkg</t>
  </si>
  <si>
    <t>market for sewage sludge, 97% water, WWT, WW, averageCA-QCsewage sludge, 97% water, WWT, WW, averagekg</t>
  </si>
  <si>
    <t>market for sewage sludge, 97% water, WWT, WW, average</t>
  </si>
  <si>
    <t>sewage sludge, 97% water, WWT, WW, average</t>
  </si>
  <si>
    <t>market for sewage sludge, 97% water, WWT, WW, averageCHsewage sludge, 97% water, WWT, WW, averagekg</t>
  </si>
  <si>
    <t>market for sewage sludge, 97% water, WWT, WW, averageEurope without Switzerlandsewage sludge, 97% water, WWT, WW, averagekg</t>
  </si>
  <si>
    <t>market for sewage sludge, 97% water, WWT, WW, averageRoWsewage sludge, 97% water, WWT, WW, averagekg</t>
  </si>
  <si>
    <t>market for sewage sludge, 97% water, WWT, condensate from light oil boilerCHsewage sludge, 97% water, WWT, condensate from light oil boilerkg</t>
  </si>
  <si>
    <t>market for sewage sludge, 97% water, WWT, condensate from light oil boiler</t>
  </si>
  <si>
    <t>sewage sludge, 97% water, WWT, condensate from light oil boiler</t>
  </si>
  <si>
    <t>market for sewage sludge, 97% water, WWT, condensate from light oil boilerRoWsewage sludge, 97% water, WWT, condensate from light oil boilerkg</t>
  </si>
  <si>
    <t>market for sewage sludge, 97% water, WWT, heat carrier liquid, 40% C3H8O2CHsewage sludge, 97% water, WWT, heat carrier liquid, 40% C3H8O2kg</t>
  </si>
  <si>
    <t>market for sewage sludge, 97% water, WWT, heat carrier liquid, 40% C3H8O2</t>
  </si>
  <si>
    <t>sewage sludge, 97% water, WWT, heat carrier liquid, 40% C3H8O2</t>
  </si>
  <si>
    <t>market for sewage sludge, 97% water, WWT, heat carrier liquid, 40% C3H8O2RoWsewage sludge, 97% water, WWT, heat carrier liquid, 40% C3H8O2kg</t>
  </si>
  <si>
    <t>market for sewage sludge, 97% water, WWT, rainwater mineral oil storageCHsewage sludge, 97% water, WWT, rainwater mineral oil storagekg</t>
  </si>
  <si>
    <t>market for sewage sludge, 97% water, WWT, rainwater mineral oil storage</t>
  </si>
  <si>
    <t>sewage sludge, 97% water, WWT, rainwater mineral oil storage</t>
  </si>
  <si>
    <t>market for sewage sludge, 97% water, WWT, rainwater mineral oil storageEurope without Switzerlandsewage sludge, 97% water, WWT, rainwater mineral oil storagekg</t>
  </si>
  <si>
    <t>market for sewage sludge, 97% water, WWT, rainwater mineral oil storageRoWsewage sludge, 97% water, WWT, rainwater mineral oil storagekg</t>
  </si>
  <si>
    <t>market for sewage sludge, 97% water, WWT[R], WW from anaerobic digestion of wheyCHsewage sludge, 97% water, WWT[R], WW from anaerobic digestion of wheykg</t>
  </si>
  <si>
    <t>market for sewage sludge, 97% water, WWT[R], WW from anaerobic digestion of whey</t>
  </si>
  <si>
    <t>sewage sludge, 97% water, WWT[R], WW from anaerobic digestion of whey</t>
  </si>
  <si>
    <t>market for sewage sludge, 97% water, WWT[R], WW from anaerobic digestion of wheyRoWsewage sludge, 97% water, WWT[R], WW from anaerobic digestion of wheykg</t>
  </si>
  <si>
    <t>market for sewage sludge, 97% water, WWT[U], WW from lorry productionCHsewage sludge, 97% water, WWT[U], WW from lorry productionkg</t>
  </si>
  <si>
    <t>market for sewage sludge, 97% water, WWT[U], WW from lorry production</t>
  </si>
  <si>
    <t>sewage sludge, 97% water, WWT[U], WW from lorry production</t>
  </si>
  <si>
    <t>market for sewage sludge, 97% water, WWT[U], WW from lorry productionRoWsewage sludge, 97% water, WWT[U], WW from lorry productionkg</t>
  </si>
  <si>
    <t>market for sewage sludge, driedCHsewage sludge, driedkg</t>
  </si>
  <si>
    <t>market for sewage sludge, dried</t>
  </si>
  <si>
    <t>market for sewage sludge, driedRoWsewage sludge, driedkg</t>
  </si>
  <si>
    <t>market for sewer grid, 1.1E10l/year, 242 kmGLOsewer grid, 1.1E10l/year, 242 kmkm</t>
  </si>
  <si>
    <t>market for sewer grid, 1.1E10l/year, 242 km</t>
  </si>
  <si>
    <t>sewer grid, 1.1E10l/year, 242 km</t>
  </si>
  <si>
    <t>market for sewer grid, 1.6E8l/year, 6 kmGLOsewer grid, 1.6E8l/year, 6 kmkm</t>
  </si>
  <si>
    <t>market for sewer grid, 1.6E8l/year, 6 km</t>
  </si>
  <si>
    <t>sewer grid, 1.6E8l/year, 6 km</t>
  </si>
  <si>
    <t>market for sewer grid, 1E9l/year, 30 kmGLOsewer grid, 1E9l/year, 30 kmkm</t>
  </si>
  <si>
    <t>market for sewer grid, 1E9l/year, 30 km</t>
  </si>
  <si>
    <t>sewer grid, 1E9l/year, 30 km</t>
  </si>
  <si>
    <t>market for sewer grid, 4.7E10l/year, 583 kmGLOsewer grid, 4.7E10l/year, 583 kmkm</t>
  </si>
  <si>
    <t>market for sewer grid, 4.7E10l/year, 583 km</t>
  </si>
  <si>
    <t>sewer grid, 4.7E10l/year, 583 km</t>
  </si>
  <si>
    <t>market for sewer grid, 5E9l/year, 110 kmGLOsewer grid, 5E9l/year, 110 kmkm</t>
  </si>
  <si>
    <t>market for sewer grid, 5E9l/year, 110 km</t>
  </si>
  <si>
    <t>sewer grid, 5E9l/year, 110 km</t>
  </si>
  <si>
    <t>market for sewer grid, ruralGLOsewer grid, ruralm3</t>
  </si>
  <si>
    <t>market for sewer grid, rural</t>
  </si>
  <si>
    <t>sewer grid, rural</t>
  </si>
  <si>
    <t>market for sewer grid, urbanGLOsewer grid, urbanm3</t>
  </si>
  <si>
    <t>market for sewer grid, urban</t>
  </si>
  <si>
    <t>sewer grid, urban</t>
  </si>
  <si>
    <t>market for shaleGLOshalekg</t>
  </si>
  <si>
    <t>market for shale</t>
  </si>
  <si>
    <t>shale</t>
  </si>
  <si>
    <t>market for shale brickGLOshale brickkg</t>
  </si>
  <si>
    <t>market for shale brick</t>
  </si>
  <si>
    <t>shale brick</t>
  </si>
  <si>
    <t>market for shavings, hardwood, loose, measured as dry massGLOshavings, hardwood, loose, measured as dry masskg</t>
  </si>
  <si>
    <t>market for shavings, hardwood, loose, measured as dry mass</t>
  </si>
  <si>
    <t>shavings, hardwood, loose, measured as dry mass</t>
  </si>
  <si>
    <t>market for shavings, hardwood, measured as dry massCA-QCshavings, hardwood, measured as dry masskg</t>
  </si>
  <si>
    <t>market for shavings, hardwood, measured as dry mass</t>
  </si>
  <si>
    <t>shavings, hardwood, measured as dry mass</t>
  </si>
  <si>
    <t>market for shavings, hardwood, measured as dry massCHshavings, hardwood, measured as dry masskg</t>
  </si>
  <si>
    <t>market for shavings, hardwood, measured as dry massEurope without Switzerlandshavings, hardwood, measured as dry masskg</t>
  </si>
  <si>
    <t>market for shavings, hardwood, measured as dry massRoWshavings, hardwood, measured as dry masskg</t>
  </si>
  <si>
    <t>market for shavings, softwood, loose, measured as dry massGLOshavings, softwood, loose, measured as dry masskg</t>
  </si>
  <si>
    <t>market for shavings, softwood, loose, measured as dry mass</t>
  </si>
  <si>
    <t>market for shavings, softwood, measured as dry massCA-QCshavings, softwood, measured as dry masskg</t>
  </si>
  <si>
    <t>market for shavings, softwood, measured as dry mass</t>
  </si>
  <si>
    <t>shavings, softwood, measured as dry mass</t>
  </si>
  <si>
    <t>market for shavings, softwood, measured as dry massCHshavings, softwood, measured as dry masskg</t>
  </si>
  <si>
    <t>market for shavings, softwood, measured as dry massEurope without Switzerlandshavings, softwood, measured as dry masskg</t>
  </si>
  <si>
    <t>market for shavings, softwood, measured as dry massRoWshavings, softwood, measured as dry masskg</t>
  </si>
  <si>
    <t>market for shedGLOshedm2</t>
  </si>
  <si>
    <t>market for shed</t>
  </si>
  <si>
    <t>shed</t>
  </si>
  <si>
    <t>market for shed, large, wood, non-insulated, fire-unprotectedGLOshed, large, wood, non-insulated, fire-unprotectedm2</t>
  </si>
  <si>
    <t>market for shed, large, wood, non-insulated, fire-unprotected</t>
  </si>
  <si>
    <t>shed, large, wood, non-insulated, fire-unprotected</t>
  </si>
  <si>
    <t>market for sheep fleece in the greaseGLOsheep fleece in the greasekg</t>
  </si>
  <si>
    <t>market for sheep fleece in the grease</t>
  </si>
  <si>
    <t>sheep fleece in the grease</t>
  </si>
  <si>
    <t>market for sheep for slaughtering, live weightGLOsheep for slaughtering, live weightkg</t>
  </si>
  <si>
    <t>market for sheep for slaughtering, live weight</t>
  </si>
  <si>
    <t>sheep for slaughtering, live weight</t>
  </si>
  <si>
    <t>market for sheet rolling, aluminiumGLOsheet rolling, aluminiumkg</t>
  </si>
  <si>
    <t>market for sheet rolling, aluminium</t>
  </si>
  <si>
    <t>sheet rolling, aluminium</t>
  </si>
  <si>
    <t>market for sheet rolling, chromium steelGLOsheet rolling, chromium steelkg</t>
  </si>
  <si>
    <t>market for sheet rolling, chromium steel</t>
  </si>
  <si>
    <t>sheet rolling, chromium steel</t>
  </si>
  <si>
    <t>market for sheet rolling, copperGLOsheet rolling, copperkg</t>
  </si>
  <si>
    <t>market for sheet rolling, copper</t>
  </si>
  <si>
    <t>market for sheet rolling, steelGLOsheet rolling, steelkg</t>
  </si>
  <si>
    <t>market for sheet rolling, steel</t>
  </si>
  <si>
    <t>market for shredder fraction after manual dismantling of used electronic productGLOshredder fraction after manual dismantling of used electronic productkg</t>
  </si>
  <si>
    <t>market for shredder fraction after manual dismantling of used electronic product</t>
  </si>
  <si>
    <t>shredder fraction after manual dismantling of used electronic product</t>
  </si>
  <si>
    <t>market for silencer, steel, DN 125GLOsilencer, steel, DN 125unit</t>
  </si>
  <si>
    <t>market for silencer, steel, DN 125</t>
  </si>
  <si>
    <t>silencer, steel, DN 125</t>
  </si>
  <si>
    <t>market for silencer, steel, DN 315, 50 mmGLOsilencer, steel, DN 315, 50 mmunit</t>
  </si>
  <si>
    <t>market for silencer, steel, DN 315, 50 mm</t>
  </si>
  <si>
    <t>silencer, steel, DN 315, 50 mm</t>
  </si>
  <si>
    <t>market for silica fume, densifiedGLOsilica fume, densifiedkg</t>
  </si>
  <si>
    <t>market for silica fume, densified</t>
  </si>
  <si>
    <t>silica fume, densified</t>
  </si>
  <si>
    <t>market for silica sandGLOsilica sandkg</t>
  </si>
  <si>
    <t>market for silica sand</t>
  </si>
  <si>
    <t>market for silicon carbideGLOsilicon carbidekg</t>
  </si>
  <si>
    <t>market for silicon carbide</t>
  </si>
  <si>
    <t>silicon carbide</t>
  </si>
  <si>
    <t>market for silicon tetrachlorideDEsilicon tetrachloridekg</t>
  </si>
  <si>
    <t>market for silicon tetrachloride</t>
  </si>
  <si>
    <t>silicon tetrachloride</t>
  </si>
  <si>
    <t>market for silicon tetrachlorideRoWsilicon tetrachloridekg</t>
  </si>
  <si>
    <t>market for silicon tetrahydrideGLOsilicon tetrahydridekg</t>
  </si>
  <si>
    <t>market for silicon tetrahydride</t>
  </si>
  <si>
    <t>silicon tetrahydride</t>
  </si>
  <si>
    <t>market for silicon, electronics gradeGLOsilicon, electronics gradekg</t>
  </si>
  <si>
    <t>market for silicon, electronics grade</t>
  </si>
  <si>
    <t>silicon, electronics grade</t>
  </si>
  <si>
    <t>market for silicon, metallurgical gradeGLOsilicon, metallurgical gradekg</t>
  </si>
  <si>
    <t>market for silicon, metallurgical grade</t>
  </si>
  <si>
    <t>silicon, metallurgical grade</t>
  </si>
  <si>
    <t>market for silicon, multi-Si, castedCA-QCsilicon, multi-Si, castedkg</t>
  </si>
  <si>
    <t>market for silicon, multi-Si, casted</t>
  </si>
  <si>
    <t>silicon, multi-Si, casted</t>
  </si>
  <si>
    <t>market for silicon, multi-Si, castedRoWsilicon, multi-Si, castedkg</t>
  </si>
  <si>
    <t>market for silicon, multi-Si, castedRERsilicon, multi-Si, castedkg</t>
  </si>
  <si>
    <t>market for silicon, single crystal, Czochralski process, electronicsRoWsilicon, single crystal, Czochralski process, electronicskg</t>
  </si>
  <si>
    <t>market for silicon, single crystal, Czochralski process, electronics</t>
  </si>
  <si>
    <t>silicon, single crystal, Czochralski process, electronics</t>
  </si>
  <si>
    <t>market for silicon, single crystal, Czochralski process, electronicsRERsilicon, single crystal, Czochralski process, electronicskg</t>
  </si>
  <si>
    <t>market for silicon, single crystal, Czochralski process, photovoltaicsRoWsilicon, single crystal, Czochralski process, photovoltaicskg</t>
  </si>
  <si>
    <t>market for silicon, single crystal, Czochralski process, photovoltaics</t>
  </si>
  <si>
    <t>silicon, single crystal, Czochralski process, photovoltaics</t>
  </si>
  <si>
    <t>market for silicon, single crystal, Czochralski process, photovoltaicsRERsilicon, single crystal, Czochralski process, photovoltaicskg</t>
  </si>
  <si>
    <t>market for silicon, solar gradeGLOsilicon, solar gradekg</t>
  </si>
  <si>
    <t>market for silicon, solar grade</t>
  </si>
  <si>
    <t>silicon, solar grade</t>
  </si>
  <si>
    <t>market for silicone factoryGLOsilicone factoryunit</t>
  </si>
  <si>
    <t>market for silicone factory</t>
  </si>
  <si>
    <t>silicone factory</t>
  </si>
  <si>
    <t>market for silicone productRoWsilicone productkg</t>
  </si>
  <si>
    <t>market for silicone product</t>
  </si>
  <si>
    <t>silicone product</t>
  </si>
  <si>
    <t>market for silicone productRERsilicone productkg</t>
  </si>
  <si>
    <t>market for silky fibreGLOsilky fibrekg</t>
  </si>
  <si>
    <t>market for silky fibre</t>
  </si>
  <si>
    <t>market for silverGLOsilverkg</t>
  </si>
  <si>
    <t>market for silver</t>
  </si>
  <si>
    <t>market for silver, unrefinedGLOsilver, unrefinedkg</t>
  </si>
  <si>
    <t>market for silver, unrefined</t>
  </si>
  <si>
    <t>silver, unrefined</t>
  </si>
  <si>
    <t>market for single superphosphateRoWsingle superphosphatekg</t>
  </si>
  <si>
    <t>market for single superphosphate</t>
  </si>
  <si>
    <t>single superphosphate</t>
  </si>
  <si>
    <t>market for single superphosphateRERsingle superphosphatekg</t>
  </si>
  <si>
    <t>market for single-Si wafer, for electronicsGLOsingle-Si wafer, for electronicsm2</t>
  </si>
  <si>
    <t>market for single-Si wafer, for electronics</t>
  </si>
  <si>
    <t>single-Si wafer, for electronics</t>
  </si>
  <si>
    <t>market for single-Si wafer, photovoltaicGLOsingle-Si wafer, photovoltaicm2</t>
  </si>
  <si>
    <t>market for single-Si wafer, photovoltaic</t>
  </si>
  <si>
    <t>single-Si wafer, photovoltaic</t>
  </si>
  <si>
    <t>market for skidderGLOskidderunit</t>
  </si>
  <si>
    <t>market for skidder</t>
  </si>
  <si>
    <t>skidder</t>
  </si>
  <si>
    <t>market for skidding, skidderGLOskidding, skidderhour</t>
  </si>
  <si>
    <t>market for skidding, skidder</t>
  </si>
  <si>
    <t>skidding, skidder</t>
  </si>
  <si>
    <t>market for skimmed milk, from cow milkGLOskimmed milk, from cow milkkg</t>
  </si>
  <si>
    <t>market for skimmed milk, from cow milk</t>
  </si>
  <si>
    <t>market for slab and siding, hardwood, wet, measured as dry massCA-QCslab and siding, hardwood, wet, measured as dry masskg</t>
  </si>
  <si>
    <t>market for slab and siding, hardwood, wet, measured as dry mass</t>
  </si>
  <si>
    <t>slab and siding, hardwood, wet, measured as dry mass</t>
  </si>
  <si>
    <t>market for slab and siding, hardwood, wet, measured as dry massCHslab and siding, hardwood, wet, measured as dry masskg</t>
  </si>
  <si>
    <t>market for slab and siding, hardwood, wet, measured as dry massEurope without Switzerlandslab and siding, hardwood, wet, measured as dry masskg</t>
  </si>
  <si>
    <t>market for slab and siding, hardwood, wet, measured as dry massRoWslab and siding, hardwood, wet, measured as dry masskg</t>
  </si>
  <si>
    <t>market for slab and siding, softwood, wet, measured as dry massCA-QCslab and siding, softwood, wet, measured as dry masskg</t>
  </si>
  <si>
    <t>market for slab and siding, softwood, wet, measured as dry mass</t>
  </si>
  <si>
    <t>slab and siding, softwood, wet, measured as dry mass</t>
  </si>
  <si>
    <t>market for slab and siding, softwood, wet, measured as dry massCHslab and siding, softwood, wet, measured as dry masskg</t>
  </si>
  <si>
    <t>market for slab and siding, softwood, wet, measured as dry massEurope without Switzerlandslab and siding, softwood, wet, measured as dry masskg</t>
  </si>
  <si>
    <t>market for slab and siding, softwood, wet, measured as dry massRoWslab and siding, softwood, wet, measured as dry masskg</t>
  </si>
  <si>
    <t>market for slag from metallurgical grade silicon productionGLOslag from metallurgical grade silicon productionkg</t>
  </si>
  <si>
    <t>market for slag from metallurgical grade silicon production</t>
  </si>
  <si>
    <t>slag from metallurgical grade silicon production</t>
  </si>
  <si>
    <t>market for slag landfillGLOslag landfillunit</t>
  </si>
  <si>
    <t>market for slag landfill</t>
  </si>
  <si>
    <t>slag landfill</t>
  </si>
  <si>
    <t>market for slaughterhouse wasteGLOslaughterhouse wastekg</t>
  </si>
  <si>
    <t>market for slaughterhouse waste</t>
  </si>
  <si>
    <t>slaughterhouse waste</t>
  </si>
  <si>
    <t>market for sludge from FeCl3 productionGLOsludge from FeCl3 productionkg</t>
  </si>
  <si>
    <t>market for sludge from FeCl3 production</t>
  </si>
  <si>
    <t>sludge from FeCl3 production</t>
  </si>
  <si>
    <t>market for sludge from pulp and paper productionCHsludge from pulp and paper productionkg</t>
  </si>
  <si>
    <t>market for sludge from pulp and paper production</t>
  </si>
  <si>
    <t>sludge from pulp and paper production</t>
  </si>
  <si>
    <t>market for sludge from pulp and paper productionEurope without Switzerlandsludge from pulp and paper productionkg</t>
  </si>
  <si>
    <t>market for sludge from pulp and paper productionRoWsludge from pulp and paper productionkg</t>
  </si>
  <si>
    <t>market for sludge from steel rollingGLOsludge from steel rollingkg</t>
  </si>
  <si>
    <t>market for sludge from steel rolling</t>
  </si>
  <si>
    <t>sludge from steel rolling</t>
  </si>
  <si>
    <t>market for sludge, NaCl electrolysisGLOsludge, NaCl electrolysiskg</t>
  </si>
  <si>
    <t>market for sludge, NaCl electrolysis</t>
  </si>
  <si>
    <t>sludge, NaCl electrolysis</t>
  </si>
  <si>
    <t>market for sludge, NaCl electrolysis HgGLOsludge, NaCl electrolysis Hgkg</t>
  </si>
  <si>
    <t>market for sludge, NaCl electrolysis Hg</t>
  </si>
  <si>
    <t>sludge, NaCl electrolysis Hg</t>
  </si>
  <si>
    <t>market for small pelagic fish, freshGLOsmall pelagic fish, freshkg</t>
  </si>
  <si>
    <t>market for small pelagic fish, fresh</t>
  </si>
  <si>
    <t>small pelagic fish, fresh</t>
  </si>
  <si>
    <t>market for soapGLOsoapkg</t>
  </si>
  <si>
    <t>market for soap</t>
  </si>
  <si>
    <t>market for soda ash, denseGLOsoda ash, densekg</t>
  </si>
  <si>
    <t>market for soda ash, dense</t>
  </si>
  <si>
    <t>soda ash, dense</t>
  </si>
  <si>
    <t>market for soda ash, lightGLOsoda ash, lightkg</t>
  </si>
  <si>
    <t>market for soda ash, light</t>
  </si>
  <si>
    <t>soda ash, light</t>
  </si>
  <si>
    <t>market for sodiumGLOsodiumkg</t>
  </si>
  <si>
    <t>market for sodium</t>
  </si>
  <si>
    <t>sodium</t>
  </si>
  <si>
    <t>market for sodium aluminate, powderGLOsodium aluminate, powderkg</t>
  </si>
  <si>
    <t>market for sodium aluminate, powder</t>
  </si>
  <si>
    <t>sodium aluminate, powder</t>
  </si>
  <si>
    <t>market for sodium amideRoWsodium amidekg</t>
  </si>
  <si>
    <t>market for sodium amide</t>
  </si>
  <si>
    <t>sodium amide</t>
  </si>
  <si>
    <t>market for sodium amideRERsodium amidekg</t>
  </si>
  <si>
    <t>market for sodium arsenideGLOsodium arsenidekg</t>
  </si>
  <si>
    <t>market for sodium arsenide</t>
  </si>
  <si>
    <t>sodium arsenide</t>
  </si>
  <si>
    <t>market for sodium bicarbonateGLOsodium bicarbonatekg</t>
  </si>
  <si>
    <t>market for sodium bicarbonate</t>
  </si>
  <si>
    <t>sodium bicarbonate</t>
  </si>
  <si>
    <t>market for sodium boratesGLOsodium borateskg</t>
  </si>
  <si>
    <t>market for sodium borates</t>
  </si>
  <si>
    <t>sodium borates</t>
  </si>
  <si>
    <t>market for sodium chlorate, powderRoWsodium chlorate, powderkg</t>
  </si>
  <si>
    <t>market for sodium chlorate, powder</t>
  </si>
  <si>
    <t>sodium chlorate, powder</t>
  </si>
  <si>
    <t>market for sodium chlorate, powderRERsodium chlorate, powderkg</t>
  </si>
  <si>
    <t>market for sodium chloride, brine solutionGLOsodium chloride, brine solutionkg</t>
  </si>
  <si>
    <t>market for sodium chloride, brine solution</t>
  </si>
  <si>
    <t>sodium chloride, brine solution</t>
  </si>
  <si>
    <t>market for sodium chloride, powderGLOsodium chloride, powderkg</t>
  </si>
  <si>
    <t>market for sodium chloride, powder</t>
  </si>
  <si>
    <t>market for sodium chloroacetateGLOsodium chloroacetatekg</t>
  </si>
  <si>
    <t>market for sodium chloroacetate</t>
  </si>
  <si>
    <t>sodium chloroacetate</t>
  </si>
  <si>
    <t>market for sodium cumenesulphonateGLOsodium cumenesulphonatekg</t>
  </si>
  <si>
    <t>market for sodium cumenesulphonate</t>
  </si>
  <si>
    <t>sodium cumenesulphonate</t>
  </si>
  <si>
    <t>market for sodium cyanideRoWsodium cyanidekg</t>
  </si>
  <si>
    <t>market for sodium cyanide</t>
  </si>
  <si>
    <t>sodium cyanide</t>
  </si>
  <si>
    <t>market for sodium cyanideRERsodium cyanidekg</t>
  </si>
  <si>
    <t>market for sodium dichromateGLOsodium dichromatekg</t>
  </si>
  <si>
    <t>market for sodium dichromate</t>
  </si>
  <si>
    <t>sodium dichromate</t>
  </si>
  <si>
    <t>market for sodium dithionite, anhydrousRoWsodium dithionite, anhydrouskg</t>
  </si>
  <si>
    <t>market for sodium dithionite, anhydrous</t>
  </si>
  <si>
    <t>sodium dithionite, anhydrous</t>
  </si>
  <si>
    <t>market for sodium dithionite, anhydrousRERsodium dithionite, anhydrouskg</t>
  </si>
  <si>
    <t>market for sodium ethoxideGLOsodium ethoxidekg</t>
  </si>
  <si>
    <t>market for sodium ethoxide</t>
  </si>
  <si>
    <t>sodium ethoxide</t>
  </si>
  <si>
    <t>market for sodium ethyl xanthateGLOsodium ethyl xanthatekg</t>
  </si>
  <si>
    <t>market for sodium ethyl xanthate</t>
  </si>
  <si>
    <t>sodium ethyl xanthate</t>
  </si>
  <si>
    <t>market for sodium fluorideGLOsodium fluoridekg</t>
  </si>
  <si>
    <t>market for sodium fluoride</t>
  </si>
  <si>
    <t>sodium fluoride</t>
  </si>
  <si>
    <t>market for sodium formateRoWsodium formatekg</t>
  </si>
  <si>
    <t>market for sodium formate</t>
  </si>
  <si>
    <t>sodium formate</t>
  </si>
  <si>
    <t>market for sodium formateRERsodium formatekg</t>
  </si>
  <si>
    <t>market for sodium hydrogen sulfateGLOsodium hydrogen sulfatekg</t>
  </si>
  <si>
    <t>market for sodium hydrogen sulfate</t>
  </si>
  <si>
    <t>sodium hydrogen sulfate</t>
  </si>
  <si>
    <t>market for sodium hydrogen sulfiteGLOsodium hydrogen sulfitekg</t>
  </si>
  <si>
    <t>market for sodium hydrogen sulfite</t>
  </si>
  <si>
    <t>sodium hydrogen sulfite</t>
  </si>
  <si>
    <t>market for sodium hydrosulfideGLOsodium hydrosulfidekg</t>
  </si>
  <si>
    <t>market for sodium hydrosulfide</t>
  </si>
  <si>
    <t>sodium hydrosulfide</t>
  </si>
  <si>
    <t>market for sodium hydroxide, without water, in 50% solution stateGLOsodium hydroxide, without water, in 50% solution statekg</t>
  </si>
  <si>
    <t>market for sodium hydroxide, without water, in 50% solution state</t>
  </si>
  <si>
    <t>market for sodium hypochlorite, without water, in 15% solution stateRoWsodium hypochlorite, without water, in 15% solution statekg</t>
  </si>
  <si>
    <t>market for sodium hypochlorite, without water, in 15% solution state</t>
  </si>
  <si>
    <t>sodium hypochlorite, without water, in 15% solution state</t>
  </si>
  <si>
    <t>market for sodium hypochlorite, without water, in 15% solution stateRERsodium hypochlorite, without water, in 15% solution statekg</t>
  </si>
  <si>
    <t>market for sodium metasilicate pentahydrate, 58% active substance, powderRoWsodium metasilicate pentahydrate, 58% active substance, powderkg</t>
  </si>
  <si>
    <t>market for sodium metasilicate pentahydrate, 58% active substance, powder</t>
  </si>
  <si>
    <t>sodium metasilicate pentahydrate, 58% active substance, powder</t>
  </si>
  <si>
    <t>market for sodium metasilicate pentahydrate, 58% active substance, powderRERsodium metasilicate pentahydrate, 58% active substance, powderkg</t>
  </si>
  <si>
    <t>market for sodium methoxideGLOsodium methoxidekg</t>
  </si>
  <si>
    <t>market for sodium methoxide</t>
  </si>
  <si>
    <t>market for sodium nitrateGLOsodium nitratekg</t>
  </si>
  <si>
    <t>market for sodium nitrate</t>
  </si>
  <si>
    <t>market for sodium nitrate, technical gradeGLOsodium nitrate, technical gradekg</t>
  </si>
  <si>
    <t>market for sodium nitrate, technical grade</t>
  </si>
  <si>
    <t>sodium nitrate, technical grade</t>
  </si>
  <si>
    <t>market for sodium nitrate, unrefinedGLOsodium nitrate, unrefinedkg</t>
  </si>
  <si>
    <t>market for sodium nitrate, unrefined</t>
  </si>
  <si>
    <t>sodium nitrate, unrefined</t>
  </si>
  <si>
    <t>market for sodium nitriteRoWsodium nitritekg</t>
  </si>
  <si>
    <t>market for sodium nitrite</t>
  </si>
  <si>
    <t>sodium nitrite</t>
  </si>
  <si>
    <t>market for sodium nitriteRERsodium nitritekg</t>
  </si>
  <si>
    <t>market for sodium oxideRoWsodium oxidekg</t>
  </si>
  <si>
    <t>market for sodium oxide</t>
  </si>
  <si>
    <t>sodium oxide</t>
  </si>
  <si>
    <t>market for sodium oxideRERsodium oxidekg</t>
  </si>
  <si>
    <t>market for sodium perborate, monohydrate, powderGLOsodium perborate, monohydrate, powderkg</t>
  </si>
  <si>
    <t>market for sodium perborate, monohydrate, powder</t>
  </si>
  <si>
    <t>sodium perborate, monohydrate, powder</t>
  </si>
  <si>
    <t>market for sodium perborate, tetrahydrate, powderRoWsodium perborate, tetrahydrate, powderkg</t>
  </si>
  <si>
    <t>market for sodium perborate, tetrahydrate, powder</t>
  </si>
  <si>
    <t>sodium perborate, tetrahydrate, powder</t>
  </si>
  <si>
    <t>market for sodium perborate, tetrahydrate, powderRERsodium perborate, tetrahydrate, powderkg</t>
  </si>
  <si>
    <t>market for sodium percarbonate, powderRoWsodium percarbonate, powderkg</t>
  </si>
  <si>
    <t>market for sodium percarbonate, powder</t>
  </si>
  <si>
    <t>sodium percarbonate, powder</t>
  </si>
  <si>
    <t>market for sodium percarbonate, powderRERsodium percarbonate, powderkg</t>
  </si>
  <si>
    <t>market for sodium perchlorateGLOsodium perchloratekg</t>
  </si>
  <si>
    <t>market for sodium perchlorate</t>
  </si>
  <si>
    <t>sodium perchlorate</t>
  </si>
  <si>
    <t>market for sodium persulfateGLOsodium persulfatekg</t>
  </si>
  <si>
    <t>market for sodium persulfate</t>
  </si>
  <si>
    <t>sodium persulfate</t>
  </si>
  <si>
    <t>market for sodium phenolateGLOsodium phenolatekg</t>
  </si>
  <si>
    <t>market for sodium phenolate</t>
  </si>
  <si>
    <t>sodium phenolate</t>
  </si>
  <si>
    <t>market for sodium phosphateRoWsodium phosphatekg</t>
  </si>
  <si>
    <t>market for sodium phosphate</t>
  </si>
  <si>
    <t>sodium phosphate</t>
  </si>
  <si>
    <t>market for sodium phosphateRERsodium phosphatekg</t>
  </si>
  <si>
    <t>market for sodium pyrophosphateGLOsodium pyrophosphatekg</t>
  </si>
  <si>
    <t>market for sodium pyrophosphate</t>
  </si>
  <si>
    <t>sodium pyrophosphate</t>
  </si>
  <si>
    <t>market for sodium silicate, solidRoWsodium silicate, solidkg</t>
  </si>
  <si>
    <t>market for sodium silicate, solid</t>
  </si>
  <si>
    <t>sodium silicate, solid</t>
  </si>
  <si>
    <t>market for sodium silicate, solidRERsodium silicate, solidkg</t>
  </si>
  <si>
    <t>market for sodium silicate, spray powder, 80%RoWsodium silicate, spray powder, 80%kg</t>
  </si>
  <si>
    <t>market for sodium silicate, spray powder, 80%</t>
  </si>
  <si>
    <t>sodium silicate, spray powder, 80%</t>
  </si>
  <si>
    <t>market for sodium silicate, spray powder, 80%RERsodium silicate, spray powder, 80%kg</t>
  </si>
  <si>
    <t>market for sodium silicate, without water, in 37% solution stateRoWsodium silicate, without water, in 37% solution statekg</t>
  </si>
  <si>
    <t>market for sodium silicate, without water, in 37% solution state</t>
  </si>
  <si>
    <t>sodium silicate, without water, in 37% solution state</t>
  </si>
  <si>
    <t>market for sodium silicate, without water, in 37% solution stateRERsodium silicate, without water, in 37% solution statekg</t>
  </si>
  <si>
    <t>market for sodium silicate, without water, in 48% solution stateRoWsodium silicate, without water, in 48% solution statekg</t>
  </si>
  <si>
    <t>market for sodium silicate, without water, in 48% solution state</t>
  </si>
  <si>
    <t>sodium silicate, without water, in 48% solution state</t>
  </si>
  <si>
    <t>market for sodium silicate, without water, in 48% solution stateRERsodium silicate, without water, in 48% solution statekg</t>
  </si>
  <si>
    <t>market for sodium silver thiosulfateGLOsodium silver thiosulfatekg</t>
  </si>
  <si>
    <t>market for sodium silver thiosulfate</t>
  </si>
  <si>
    <t>sodium silver thiosulfate</t>
  </si>
  <si>
    <t>market for sodium sulfate, anhydriteRoWsodium sulfate, anhydritekg</t>
  </si>
  <si>
    <t>market for sodium sulfate, anhydrite</t>
  </si>
  <si>
    <t>market for sodium sulfate, anhydriteRERsodium sulfate, anhydritekg</t>
  </si>
  <si>
    <t>market for sodium sulfideGLOsodium sulfidekg</t>
  </si>
  <si>
    <t>market for sodium sulfide</t>
  </si>
  <si>
    <t>sodium sulfide</t>
  </si>
  <si>
    <t>market for sodium sulfiteRoWsodium sulfitekg</t>
  </si>
  <si>
    <t>market for sodium sulfite</t>
  </si>
  <si>
    <t>sodium sulfite</t>
  </si>
  <si>
    <t>market for sodium sulfiteRERsodium sulfitekg</t>
  </si>
  <si>
    <t>market for sodium tetrafluoroborateGLOsodium tetrafluoroboratekg</t>
  </si>
  <si>
    <t>market for sodium tetrafluoroborate</t>
  </si>
  <si>
    <t>market for sodium tetrahydridoborateGLOsodium tetrahydridoboratekg</t>
  </si>
  <si>
    <t>market for sodium tetrahydridoborate</t>
  </si>
  <si>
    <t>market for sodium tripolyphosphateGLOsodium tripolyphosphatekg</t>
  </si>
  <si>
    <t>market for sodium tripolyphosphate</t>
  </si>
  <si>
    <t>sodium tripolyphosphate</t>
  </si>
  <si>
    <t>market for soft solder, Sn97Cu3RoWsoft solder, Sn97Cu3kg</t>
  </si>
  <si>
    <t>market for soft solder, Sn97Cu3</t>
  </si>
  <si>
    <t>soft solder, Sn97Cu3</t>
  </si>
  <si>
    <t>market for soft solder, Sn97Cu3RERsoft solder, Sn97Cu3kg</t>
  </si>
  <si>
    <t>market for soil pH raising agent, as CaCO3GLOsoil pH raising agent, as CaCO3kg</t>
  </si>
  <si>
    <t>market for soil pH raising agent, as CaCO3</t>
  </si>
  <si>
    <t>market for soil, contaminatedGLOsoil, contaminatedkg</t>
  </si>
  <si>
    <t>market for soil, contaminated</t>
  </si>
  <si>
    <t>market for solar collector factoryGLOsolar collector factoryunit</t>
  </si>
  <si>
    <t>market for solar collector factory</t>
  </si>
  <si>
    <t>solar collector factory</t>
  </si>
  <si>
    <t>market for solar collector glass tube, with silver mirrorGLOsolar collector glass tube, with silver mirrorkg</t>
  </si>
  <si>
    <t>market for solar collector glass tube, with silver mirror</t>
  </si>
  <si>
    <t>solar collector glass tube, with silver mirror</t>
  </si>
  <si>
    <t>market for solar collector system, Cu flat plate collector, multiple dwelling, hot waterGLOsolar collector system, Cu flat plate collector, multiple dwelling, hot waterunit</t>
  </si>
  <si>
    <t>market for solar collector system, Cu flat plate collector, multiple dwelling, hot water</t>
  </si>
  <si>
    <t>solar collector system, Cu flat plate collector, multiple dwelling, hot water</t>
  </si>
  <si>
    <t>market for solar collector system, Cu flat plate collector, one-family house, combined systemGLOsolar collector system, Cu flat plate collector, one-family house, combined systemunit</t>
  </si>
  <si>
    <t>market for solar collector system, Cu flat plate collector, one-family house, combined system</t>
  </si>
  <si>
    <t>solar collector system, Cu flat plate collector, one-family house, combined system</t>
  </si>
  <si>
    <t>market for solar collector system, Cu flat plate collector, one-family house, hot waterGLOsolar collector system, Cu flat plate collector, one-family house, hot waterunit</t>
  </si>
  <si>
    <t>market for solar collector system, Cu flat plate collector, one-family house, hot water</t>
  </si>
  <si>
    <t>solar collector system, Cu flat plate collector, one-family house, hot water</t>
  </si>
  <si>
    <t>market for solar collector system, with evacuated tube collector, one-family house, combined systemGLOsolar collector system, with evacuated tube collector, one-family house, combined systemunit</t>
  </si>
  <si>
    <t>market for solar collector system, with evacuated tube collector, one-family house, combined system</t>
  </si>
  <si>
    <t>solar collector system, with evacuated tube collector, one-family house, combined system</t>
  </si>
  <si>
    <t>market for solar glass, low-ironGLOsolar glass, low-ironkg</t>
  </si>
  <si>
    <t>market for solar glass, low-iron</t>
  </si>
  <si>
    <t>solar glass, low-iron</t>
  </si>
  <si>
    <t>market for solder factoryGLOsolder factoryunit</t>
  </si>
  <si>
    <t>market for solder factory</t>
  </si>
  <si>
    <t>solder factory</t>
  </si>
  <si>
    <t>market for solder, bar, Sn63Pb37, for electronics industryGLOsolder, bar, Sn63Pb37, for electronics industrykg</t>
  </si>
  <si>
    <t>market for solder, bar, Sn63Pb37, for electronics industry</t>
  </si>
  <si>
    <t>solder, bar, Sn63Pb37, for electronics industry</t>
  </si>
  <si>
    <t>market for solder, bar, Sn95.5Ag3.9Cu0.6, for electronics industryGLOsolder, bar, Sn95.5Ag3.9Cu0.6, for electronics industrykg</t>
  </si>
  <si>
    <t>market for solder, bar, Sn95.5Ag3.9Cu0.6, for electronics industry</t>
  </si>
  <si>
    <t>solder, bar, Sn95.5Ag3.9Cu0.6, for electronics industry</t>
  </si>
  <si>
    <t>market for solder, paste, Sn63Pb37, for electronics industryGLOsolder, paste, Sn63Pb37, for electronics industrykg</t>
  </si>
  <si>
    <t>market for solder, paste, Sn63Pb37, for electronics industry</t>
  </si>
  <si>
    <t>solder, paste, Sn63Pb37, for electronics industry</t>
  </si>
  <si>
    <t>market for solder, paste, Sn95.5Ag3.9Cu0.6, for electronics industryGLOsolder, paste, Sn95.5Ag3.9Cu0.6, for electronics industrykg</t>
  </si>
  <si>
    <t>market for solder, paste, Sn95.5Ag3.9Cu0.6, for electronics industry</t>
  </si>
  <si>
    <t>solder, paste, Sn95.5Ag3.9Cu0.6, for electronics industry</t>
  </si>
  <si>
    <t>market for solid bleached and unbleached board cartonRoWsolid bleached and unbleached board cartonkg</t>
  </si>
  <si>
    <t>market for solid bleached and unbleached board carton</t>
  </si>
  <si>
    <t>solid bleached and unbleached board carton</t>
  </si>
  <si>
    <t>market for solid bleached and unbleached board cartonRERsolid bleached and unbleached board cartonkg</t>
  </si>
  <si>
    <t>market for solid manure loading and spreading, by hydraulic loader and spreaderGLOsolid manure loading and spreading, by hydraulic loader and spreaderkg</t>
  </si>
  <si>
    <t>market for solid manure loading and spreading, by hydraulic loader and spreader</t>
  </si>
  <si>
    <t>solid manure loading and spreading, by hydraulic loader and spreader</t>
  </si>
  <si>
    <t>market for solvent for chromatography analysisGLOsolvent for chromatography analysiskg</t>
  </si>
  <si>
    <t>market for solvent for chromatography analysis</t>
  </si>
  <si>
    <t>market for solvent for paintGLOsolvent for paintkg</t>
  </si>
  <si>
    <t>market for solvent for paint</t>
  </si>
  <si>
    <t>solvent for paint</t>
  </si>
  <si>
    <t>market for solvent, organicGLOsolvent, organickg</t>
  </si>
  <si>
    <t>market for solvent, organic</t>
  </si>
  <si>
    <t>market for sorting facility, for construction wasteGLOsorting facility, for construction wasteunit</t>
  </si>
  <si>
    <t>market for sorting facility, for construction waste</t>
  </si>
  <si>
    <t>sorting facility, for construction waste</t>
  </si>
  <si>
    <t>market for sound insulation, heat and power co-generation unit, 160kW electricalGLOsound insulation, heat and power co-generation unit, 160kW electricalunit</t>
  </si>
  <si>
    <t>market for sound insulation, heat and power co-generation unit, 160kW electrical</t>
  </si>
  <si>
    <t>sound insulation, heat and power co-generation unit, 160kW electrical</t>
  </si>
  <si>
    <t>market for sour gas, burned in gas turbineGLOsour gas, burned in gas turbineMJ</t>
  </si>
  <si>
    <t>market for sour gas, burned in gas turbine</t>
  </si>
  <si>
    <t>sour gas, burned in gas turbine</t>
  </si>
  <si>
    <t>market for sowingGLOsowingha</t>
  </si>
  <si>
    <t>market for sowing</t>
  </si>
  <si>
    <t>sowing</t>
  </si>
  <si>
    <t>market for soybeanBRsoybeankg</t>
  </si>
  <si>
    <t>market for soybean</t>
  </si>
  <si>
    <t>soybean</t>
  </si>
  <si>
    <t>market for soybeanRoWsoybeankg</t>
  </si>
  <si>
    <t>market for soybean beverageGLOsoybean beveragel</t>
  </si>
  <si>
    <t>market for soybean beverage</t>
  </si>
  <si>
    <t>soybean beverage</t>
  </si>
  <si>
    <t>market for soybean mealBRsoybean mealkg</t>
  </si>
  <si>
    <t>market for soybean meal</t>
  </si>
  <si>
    <t>soybean meal</t>
  </si>
  <si>
    <t>market for soybean mealRoWsoybean mealkg</t>
  </si>
  <si>
    <t>market for soybean oil, crudeGLOsoybean oil, crudekg</t>
  </si>
  <si>
    <t>market for soybean oil, crude</t>
  </si>
  <si>
    <t>soybean oil, crude</t>
  </si>
  <si>
    <t>market for soybean oil, refinedGLOsoybean oil, refinedkg</t>
  </si>
  <si>
    <t>market for soybean oil, refined</t>
  </si>
  <si>
    <t>soybean oil, refined</t>
  </si>
  <si>
    <t>market for soybean seed, for sowingGLOsoybean seed, for sowingkg</t>
  </si>
  <si>
    <t>market for soybean seed, for sowing</t>
  </si>
  <si>
    <t>soybean seed, for sowing</t>
  </si>
  <si>
    <t>market for soybean seed, organic, for sowingGLOsoybean seed, organic, for sowingkg</t>
  </si>
  <si>
    <t>market for soybean seed, organic, for sowing</t>
  </si>
  <si>
    <t>soybean seed, organic, for sowing</t>
  </si>
  <si>
    <t>market for soybean, Swiss integrated productionCHsoybean, Swiss integrated productionkg</t>
  </si>
  <si>
    <t>market for soybean, Swiss integrated production</t>
  </si>
  <si>
    <t>soybean, Swiss integrated production</t>
  </si>
  <si>
    <t>market for soybean, feedGLOsoybean, feedkg</t>
  </si>
  <si>
    <t>market for soybean, feed</t>
  </si>
  <si>
    <t>soybean, feed</t>
  </si>
  <si>
    <t>market for soybean, organicGLOsoybean, organickg</t>
  </si>
  <si>
    <t>market for soybean, organic</t>
  </si>
  <si>
    <t>soybean, organic</t>
  </si>
  <si>
    <t>market for spent Formox catalyst base from formaldehyde productionGLOspent Formox catalyst base from formaldehyde productionkg</t>
  </si>
  <si>
    <t>market for spent Formox catalyst base from formaldehyde production</t>
  </si>
  <si>
    <t>spent Formox catalyst base from formaldehyde production</t>
  </si>
  <si>
    <t>market for spent activated carbon with mercuryGLOspent activated carbon with mercurykg</t>
  </si>
  <si>
    <t>market for spent activated carbon with mercury</t>
  </si>
  <si>
    <t>spent activated carbon with mercury</t>
  </si>
  <si>
    <t>market for spent activated carbon, granularGLOspent activated carbon, granularkg</t>
  </si>
  <si>
    <t>market for spent activated carbon, granular</t>
  </si>
  <si>
    <t>spent activated carbon, granular</t>
  </si>
  <si>
    <t>market for spent anion exchange resin from potable water productionCHspent anion exchange resin from potable water productionkg</t>
  </si>
  <si>
    <t>market for spent anion exchange resin from potable water production</t>
  </si>
  <si>
    <t>spent anion exchange resin from potable water production</t>
  </si>
  <si>
    <t>market for spent anion exchange resin from potable water productionRoWspent anion exchange resin from potable water productionkg</t>
  </si>
  <si>
    <t>market for spent antifreezer liquidGLOspent antifreezer liquidkg</t>
  </si>
  <si>
    <t>market for spent antifreezer liquid</t>
  </si>
  <si>
    <t>spent antifreezer liquid</t>
  </si>
  <si>
    <t>market for spent automobile catalystGLOspent automobile catalystkg</t>
  </si>
  <si>
    <t>market for spent automobile catalyst</t>
  </si>
  <si>
    <t>spent automobile catalyst</t>
  </si>
  <si>
    <t>market for spent catalyst base from ethyleneoxide productionGLOspent catalyst base from ethyleneoxide productionkg</t>
  </si>
  <si>
    <t>market for spent catalyst base from ethyleneoxide production</t>
  </si>
  <si>
    <t>spent catalyst base from ethyleneoxide production</t>
  </si>
  <si>
    <t>market for spent catalytic converter NOx reductionGLOspent catalytic converter NOx reductionkg</t>
  </si>
  <si>
    <t>market for spent catalytic converter NOx reduction</t>
  </si>
  <si>
    <t>market for spent catalytic converter for carsGLOspent catalytic converter for carskg</t>
  </si>
  <si>
    <t>market for spent catalytic converter for cars</t>
  </si>
  <si>
    <t>spent catalytic converter for cars</t>
  </si>
  <si>
    <t>market for spent cation exchange resin from potable water productionCHspent cation exchange resin from potable water productionkg</t>
  </si>
  <si>
    <t>market for spent cation exchange resin from potable water production</t>
  </si>
  <si>
    <t>spent cation exchange resin from potable water production</t>
  </si>
  <si>
    <t>market for spent cation exchange resin from potable water productionRoWspent cation exchange resin from potable water productionkg</t>
  </si>
  <si>
    <t>market for spent nuclear fuelGLOspent nuclear fuelkg</t>
  </si>
  <si>
    <t>market for spent nuclear fuel</t>
  </si>
  <si>
    <t>spent nuclear fuel</t>
  </si>
  <si>
    <t>market for spent pot liner from Al electrolysis, carbon fractionGLOspent pot liner from Al electrolysis, carbon fractionkg</t>
  </si>
  <si>
    <t>market for spent pot liner from Al electrolysis, carbon fraction</t>
  </si>
  <si>
    <t>spent pot liner from Al electrolysis, carbon fraction</t>
  </si>
  <si>
    <t>market for spent sawing slurry from Si-wafer cuttingGLOspent sawing slurry from Si-wafer cuttingl</t>
  </si>
  <si>
    <t>market for spent sawing slurry from Si-wafer cutting</t>
  </si>
  <si>
    <t>spent sawing slurry from Si-wafer cutting</t>
  </si>
  <si>
    <t>market for spent solvent mixtureCHspent solvent mixturekg</t>
  </si>
  <si>
    <t>market for spent solvent mixture</t>
  </si>
  <si>
    <t>market for spent solvent mixtureEurope without Switzerlandspent solvent mixturekg</t>
  </si>
  <si>
    <t>market for spent solvent mixtureRoWspent solvent mixturekg</t>
  </si>
  <si>
    <t>market for spinachGLOspinachkg</t>
  </si>
  <si>
    <t>market for spinach</t>
  </si>
  <si>
    <t>spinach</t>
  </si>
  <si>
    <t>market for spiral-seam duct, steel, DN 125GLOspiral-seam duct, steel, DN 125m</t>
  </si>
  <si>
    <t>market for spiral-seam duct, steel, DN 125</t>
  </si>
  <si>
    <t>spiral-seam duct, steel, DN 125</t>
  </si>
  <si>
    <t>market for spiral-seam duct, steel, DN 400GLOspiral-seam duct, steel, DN 400m</t>
  </si>
  <si>
    <t>market for spiral-seam duct, steel, DN 400</t>
  </si>
  <si>
    <t>spiral-seam duct, steel, DN 400</t>
  </si>
  <si>
    <t>market for spodumeneGLOspodumenekg</t>
  </si>
  <si>
    <t>market for spodumene</t>
  </si>
  <si>
    <t>spodumene</t>
  </si>
  <si>
    <t>market for spoil from hard coal miningGLOspoil from hard coal miningkg</t>
  </si>
  <si>
    <t>market for spoil from hard coal mining</t>
  </si>
  <si>
    <t>spoil from hard coal mining</t>
  </si>
  <si>
    <t>market for spoil from lignite miningGLOspoil from lignite miningkg</t>
  </si>
  <si>
    <t>market for spoil from lignite mining</t>
  </si>
  <si>
    <t>spoil from lignite mining</t>
  </si>
  <si>
    <t>market for sponge ironGLOsponge ironkg</t>
  </si>
  <si>
    <t>market for sponge iron</t>
  </si>
  <si>
    <t>sponge iron</t>
  </si>
  <si>
    <t>market for spray-drying of milkGLOspray-drying of milkkg</t>
  </si>
  <si>
    <t>market for spray-drying of milk</t>
  </si>
  <si>
    <t>spray-drying of milk</t>
  </si>
  <si>
    <t>market for sputtering target, sintered, indium tin oxideGLOsputtering target, sintered, indium tin oxidekg</t>
  </si>
  <si>
    <t>market for sputtering target, sintered, indium tin oxide</t>
  </si>
  <si>
    <t>sputtering target, sintered, indium tin oxide</t>
  </si>
  <si>
    <t>market for sputtering, indium tin oxide, for liquid crystal displayGLOsputtering, indium tin oxide, for liquid crystal displaym3</t>
  </si>
  <si>
    <t>market for sputtering, indium tin oxide, for liquid crystal display</t>
  </si>
  <si>
    <t>sputtering, indium tin oxide, for liquid crystal display</t>
  </si>
  <si>
    <t>market for stalkGLOstalkkg</t>
  </si>
  <si>
    <t>market for stalk</t>
  </si>
  <si>
    <t>market for start-up, heat and power co-generation unit, 160kW electricalGLOstart-up, heat and power co-generation unit, 160kW electricalunit</t>
  </si>
  <si>
    <t>market for start-up, heat and power co-generation unit, 160kW electrical</t>
  </si>
  <si>
    <t>start-up, heat and power co-generation unit, 160kW electrical</t>
  </si>
  <si>
    <t>market for steam generation system, solar tower power plant, 20 MWGLOsteam generation system, solar tower power plant, 20 MWunit</t>
  </si>
  <si>
    <t>market for steam generation system, solar tower power plant, 20 MW</t>
  </si>
  <si>
    <t>steam generation system, solar tower power plant, 20 MW</t>
  </si>
  <si>
    <t>market for steam, in chemical industryRoWsteam, in chemical industrykg</t>
  </si>
  <si>
    <t>market for steam, in chemical industry</t>
  </si>
  <si>
    <t>market for steam, in chemical industryRERsteam, in chemical industrykg</t>
  </si>
  <si>
    <t>market for stearic acidGLOstearic acidkg</t>
  </si>
  <si>
    <t>market for stearic acid</t>
  </si>
  <si>
    <t>stearic acid</t>
  </si>
  <si>
    <t>market for steatiteGLOsteatitekg</t>
  </si>
  <si>
    <t>market for steatite</t>
  </si>
  <si>
    <t>steatite</t>
  </si>
  <si>
    <t>market for steel in car shredder residueCHsteel in car shredder residuekg</t>
  </si>
  <si>
    <t>market for steel in car shredder residue</t>
  </si>
  <si>
    <t>steel in car shredder residue</t>
  </si>
  <si>
    <t>market for steel in car shredder residueRoWsteel in car shredder residuekg</t>
  </si>
  <si>
    <t>market for steel removed by drilling, computer numerical controlledGLOsteel removed by drilling, computer numerical controlledkg</t>
  </si>
  <si>
    <t>market for steel removed by drilling, computer numerical controlled</t>
  </si>
  <si>
    <t>steel removed by drilling, computer numerical controlled</t>
  </si>
  <si>
    <t>market for steel removed by drilling, conventionalGLOsteel removed by drilling, conventionalkg</t>
  </si>
  <si>
    <t>market for steel removed by drilling, conventional</t>
  </si>
  <si>
    <t>steel removed by drilling, conventional</t>
  </si>
  <si>
    <t>market for steel removed by milling, averageGLOsteel removed by milling, averagekg</t>
  </si>
  <si>
    <t>market for steel removed by milling, average</t>
  </si>
  <si>
    <t>steel removed by milling, average</t>
  </si>
  <si>
    <t>market for steel removed by milling, dressingGLOsteel removed by milling, dressingkg</t>
  </si>
  <si>
    <t>market for steel removed by milling, dressing</t>
  </si>
  <si>
    <t>steel removed by milling, dressing</t>
  </si>
  <si>
    <t>market for steel removed by milling, large partsGLOsteel removed by milling, large partskg</t>
  </si>
  <si>
    <t>market for steel removed by milling, large parts</t>
  </si>
  <si>
    <t>steel removed by milling, large parts</t>
  </si>
  <si>
    <t>market for steel removed by milling, small partsGLOsteel removed by milling, small partskg</t>
  </si>
  <si>
    <t>market for steel removed by milling, small parts</t>
  </si>
  <si>
    <t>steel removed by milling, small parts</t>
  </si>
  <si>
    <t>market for steel removed by turning, average, computer numerical controlledGLOsteel removed by turning, average, computer numerical controlledkg</t>
  </si>
  <si>
    <t>market for steel removed by turning, average, computer numerical controlled</t>
  </si>
  <si>
    <t>steel removed by turning, average, computer numerical controlled</t>
  </si>
  <si>
    <t>market for steel removed by turning, average, conventionalGLOsteel removed by turning, average, conventionalkg</t>
  </si>
  <si>
    <t>market for steel removed by turning, average, conventional</t>
  </si>
  <si>
    <t>steel removed by turning, average, conventional</t>
  </si>
  <si>
    <t>market for steel removed by turning, primarily dressing, computer numerical controlledGLOsteel removed by turning, primarily dressing, computer numerical controlledkg</t>
  </si>
  <si>
    <t>market for steel removed by turning, primarily dressing, computer numerical controlled</t>
  </si>
  <si>
    <t>steel removed by turning, primarily dressing, computer numerical controlled</t>
  </si>
  <si>
    <t>market for steel removed by turning, primarily dressing, conventionalGLOsteel removed by turning, primarily dressing, conventionalkg</t>
  </si>
  <si>
    <t>market for steel removed by turning, primarily dressing, conventional</t>
  </si>
  <si>
    <t>steel removed by turning, primarily dressing, conventional</t>
  </si>
  <si>
    <t>market for steel removed by turning, primarily roughing, computer numerical controlledGLOsteel removed by turning, primarily roughing, computer numerical controlledkg</t>
  </si>
  <si>
    <t>market for steel removed by turning, primarily roughing, computer numerical controlled</t>
  </si>
  <si>
    <t>steel removed by turning, primarily roughing, computer numerical controlled</t>
  </si>
  <si>
    <t>market for steel removed by turning, primarily roughing, conventionalGLOsteel removed by turning, primarily roughing, conventionalkg</t>
  </si>
  <si>
    <t>market for steel removed by turning, primarily roughing, conventional</t>
  </si>
  <si>
    <t>steel removed by turning, primarily roughing, conventional</t>
  </si>
  <si>
    <t>market for steel, chromium steel 18/8GLOsteel, chromium steel 18/8kg</t>
  </si>
  <si>
    <t>market for steel, chromium steel 18/8</t>
  </si>
  <si>
    <t>steel, chromium steel 18/8</t>
  </si>
  <si>
    <t>market for steel, chromium steel 18/8, hot rolledGLOsteel, chromium steel 18/8, hot rolledkg</t>
  </si>
  <si>
    <t>market for steel, chromium steel 18/8, hot rolled</t>
  </si>
  <si>
    <t>steel, chromium steel 18/8, hot rolled</t>
  </si>
  <si>
    <t>market for steel, low-alloyedGLOsteel, low-alloyedkg</t>
  </si>
  <si>
    <t>market for steel, low-alloyed</t>
  </si>
  <si>
    <t>steel, low-alloyed</t>
  </si>
  <si>
    <t>market for steel, low-alloyed, hot rolledGLOsteel, low-alloyed, hot rolledkg</t>
  </si>
  <si>
    <t>market for steel, low-alloyed, hot rolled</t>
  </si>
  <si>
    <t>market for steel, unalloyedGLOsteel, unalloyedkg</t>
  </si>
  <si>
    <t>market for steel, unalloyed</t>
  </si>
  <si>
    <t>steel, unalloyed</t>
  </si>
  <si>
    <t>market for stibnite concentrateGLOstibnite concentratekg</t>
  </si>
  <si>
    <t>market for stibnite concentrate</t>
  </si>
  <si>
    <t>stibnite concentrate</t>
  </si>
  <si>
    <t>market for stimulation, deep wellGLOstimulation, deep wellm3</t>
  </si>
  <si>
    <t>market for stimulation, deep well</t>
  </si>
  <si>
    <t>stimulation, deep well</t>
  </si>
  <si>
    <t>market for stirling heat and power co-generation unit, 3kW electrical, wood pellet, futureGLOstirling heat and power co-generation unit, 3kW electrical, wood pellet, futureunit</t>
  </si>
  <si>
    <t>market for stirling heat and power co-generation unit, 3kW electrical, wood pellet, future</t>
  </si>
  <si>
    <t>stirling heat and power co-generation unit, 3kW electrical, wood pellet, future</t>
  </si>
  <si>
    <t>market for stockpiling of anode slime from electrorefining of copper, anodeGLOstockpiling of anode slime from electrorefining of copper, anodekg</t>
  </si>
  <si>
    <t>market for stockpiling of anode slime from electrorefining of copper, anode</t>
  </si>
  <si>
    <t>stockpiling of anode slime from electrorefining of copper, anode</t>
  </si>
  <si>
    <t>market for stone groundwood pulpGLOstone groundwood pulpkg</t>
  </si>
  <si>
    <t>market for stone groundwood pulp</t>
  </si>
  <si>
    <t>stone groundwood pulp</t>
  </si>
  <si>
    <t>market for stone mealGLOstone mealkg</t>
  </si>
  <si>
    <t>market for stone meal</t>
  </si>
  <si>
    <t>stone meal</t>
  </si>
  <si>
    <t>market for stone woolGLOstone woolkg</t>
  </si>
  <si>
    <t>market for stone wool</t>
  </si>
  <si>
    <t>stone wool</t>
  </si>
  <si>
    <t>market for stone wool factoryGLOstone wool factoryunit</t>
  </si>
  <si>
    <t>market for stone wool factory</t>
  </si>
  <si>
    <t>stone wool factory</t>
  </si>
  <si>
    <t>market for stone wool, packedGLOstone wool, packedkg</t>
  </si>
  <si>
    <t>market for stone wool, packed</t>
  </si>
  <si>
    <t>stone wool, packed</t>
  </si>
  <si>
    <t>market for storage building, chemicals, solidGLOstorage building, chemicals, solidunit</t>
  </si>
  <si>
    <t>market for storage building, chemicals, solid</t>
  </si>
  <si>
    <t>storage building, chemicals, solid</t>
  </si>
  <si>
    <t>market for storage, 10'000 lGLOstorage, 10'000 lunit</t>
  </si>
  <si>
    <t>market for storage, 10'000 l</t>
  </si>
  <si>
    <t>storage, 10'000 l</t>
  </si>
  <si>
    <t>market for storage, 650 l mini CHP plantGLOstorage, 650 l mini CHP plantunit</t>
  </si>
  <si>
    <t>market for storage, 650 l mini CHP plant</t>
  </si>
  <si>
    <t>storage, 650 l mini CHP plant</t>
  </si>
  <si>
    <t>market for strawRoWstrawkg</t>
  </si>
  <si>
    <t>market for straw</t>
  </si>
  <si>
    <t>market for strawRERstrawkg</t>
  </si>
  <si>
    <t>market for straw, organicRoWstraw, organickg</t>
  </si>
  <si>
    <t>market for straw, organic</t>
  </si>
  <si>
    <t>market for straw, organicRERstraw, organickg</t>
  </si>
  <si>
    <t>market for straw, stand-alone productionRoWstraw, stand-alone productionkg</t>
  </si>
  <si>
    <t>market for straw, stand-alone production</t>
  </si>
  <si>
    <t>straw, stand-alone production</t>
  </si>
  <si>
    <t>market for straw, stand-alone productionRERstraw, stand-alone productionkg</t>
  </si>
  <si>
    <t>market for strawberryGLOstrawberrykg</t>
  </si>
  <si>
    <t>market for strawberry</t>
  </si>
  <si>
    <t>strawberry</t>
  </si>
  <si>
    <t>market for strawberry seedling, for plantingGLOstrawberry seedling, for plantingunit</t>
  </si>
  <si>
    <t>market for strawberry seedling, for planting</t>
  </si>
  <si>
    <t>strawberry seedling, for planting</t>
  </si>
  <si>
    <t>market for stretch blow mouldingGLOstretch blow mouldingkg</t>
  </si>
  <si>
    <t>market for stretch blow moulding</t>
  </si>
  <si>
    <t>stretch blow moulding</t>
  </si>
  <si>
    <t>market for strontium carbonateGLOstrontium carbonatekg</t>
  </si>
  <si>
    <t>market for strontium carbonate</t>
  </si>
  <si>
    <t>strontium carbonate</t>
  </si>
  <si>
    <t>market for strontium sulfate, 90% SrSO4GLOstrontium sulfate, 90% SrSO4kg</t>
  </si>
  <si>
    <t>market for strontium sulfate, 90% SrSO4</t>
  </si>
  <si>
    <t>strontium sulfate, 90% SrSO4</t>
  </si>
  <si>
    <t>market for structural timberRoWstructural timberm3</t>
  </si>
  <si>
    <t>market for structural timber</t>
  </si>
  <si>
    <t>structural timber</t>
  </si>
  <si>
    <t>market for structural timberRERstructural timberm3</t>
  </si>
  <si>
    <t>market for stuccoGLOstuccokg</t>
  </si>
  <si>
    <t>market for stucco</t>
  </si>
  <si>
    <t>stucco</t>
  </si>
  <si>
    <t>market for styreneGLOstyrenekg</t>
  </si>
  <si>
    <t>market for styrene</t>
  </si>
  <si>
    <t>styrene</t>
  </si>
  <si>
    <t>market for styrene-acrylonitrile copolymerGLOstyrene-acrylonitrile copolymerkg</t>
  </si>
  <si>
    <t>market for styrene-acrylonitrile copolymer</t>
  </si>
  <si>
    <t>styrene-acrylonitrile copolymer</t>
  </si>
  <si>
    <t>market for succinic acidGLOsuccinic acidkg</t>
  </si>
  <si>
    <t>market for succinic acid</t>
  </si>
  <si>
    <t>market for sugar beetCHsugar beetkg</t>
  </si>
  <si>
    <t>market for sugar beet</t>
  </si>
  <si>
    <t>sugar beet</t>
  </si>
  <si>
    <t>market for sugar beetRoWsugar beetkg</t>
  </si>
  <si>
    <t>market for sugar beet pulpGLOsugar beet pulpkg</t>
  </si>
  <si>
    <t>market for sugar beet pulp</t>
  </si>
  <si>
    <t>market for sugar beet seed, for sowingGLOsugar beet seed, for sowingkg</t>
  </si>
  <si>
    <t>market for sugar beet seed, for sowing</t>
  </si>
  <si>
    <t>sugar beet seed, for sowing</t>
  </si>
  <si>
    <t>market for sugar refineryGLOsugar refineryunit</t>
  </si>
  <si>
    <t>market for sugar refinery</t>
  </si>
  <si>
    <t>sugar refinery</t>
  </si>
  <si>
    <t>market for sugar, from sugar beetGLOsugar, from sugar beetkg</t>
  </si>
  <si>
    <t>market for sugar, from sugar beet</t>
  </si>
  <si>
    <t>market for sugar, from sugarcaneGLOsugar, from sugarcanekg</t>
  </si>
  <si>
    <t>market for sugar, from sugarcane</t>
  </si>
  <si>
    <t>sugar, from sugarcane</t>
  </si>
  <si>
    <t>market for sugarcaneBRsugarcanekg</t>
  </si>
  <si>
    <t>market for sugarcane</t>
  </si>
  <si>
    <t>sugarcane</t>
  </si>
  <si>
    <t>market for sugarcaneCOsugarcanekg</t>
  </si>
  <si>
    <t>market for sugarcaneRoWsugarcanekg</t>
  </si>
  <si>
    <t>market for sugarcane loading, by loaderGLOsugarcane loading, by loaderha</t>
  </si>
  <si>
    <t>market for sugarcane loading, by loader</t>
  </si>
  <si>
    <t>sugarcane loading, by loader</t>
  </si>
  <si>
    <t>market for sugarcane transfer, by dump cartGLOsugarcane transfer, by dump cartha</t>
  </si>
  <si>
    <t>market for sugarcane transfer, by dump cart</t>
  </si>
  <si>
    <t>sugarcane transfer, by dump cart</t>
  </si>
  <si>
    <t>market for sugarcane vinasse application, by wheel reel irrigationGLOsugarcane vinasse application, by wheel reel irrigationha</t>
  </si>
  <si>
    <t>market for sugarcane vinasse application, by wheel reel irrigation</t>
  </si>
  <si>
    <t>sugarcane vinasse application, by wheel reel irrigation</t>
  </si>
  <si>
    <t>market for sulfamic acidGLOsulfamic acidkg</t>
  </si>
  <si>
    <t>market for sulfamic acid</t>
  </si>
  <si>
    <t>sulfamic acid</t>
  </si>
  <si>
    <t>market for sulfate pulp, bleachedRoWsulfate pulp, bleachedkg</t>
  </si>
  <si>
    <t>market for sulfate pulp, bleached</t>
  </si>
  <si>
    <t>sulfate pulp, bleached</t>
  </si>
  <si>
    <t>market for sulfate pulp, bleachedRERsulfate pulp, bleachedkg</t>
  </si>
  <si>
    <t>market for sulfate pulp, unbleachedRoWsulfate pulp, unbleachedkg</t>
  </si>
  <si>
    <t>market for sulfate pulp, unbleached</t>
  </si>
  <si>
    <t>sulfate pulp, unbleached</t>
  </si>
  <si>
    <t>market for sulfate pulp, unbleachedRERsulfate pulp, unbleachedkg</t>
  </si>
  <si>
    <t>market for sulfidic tailing, off-site, high gold contentZAsulfidic tailing, off-site, high gold contentkg</t>
  </si>
  <si>
    <t>market for sulfidic tailing, off-site, high gold content</t>
  </si>
  <si>
    <t>sulfidic tailing, off-site, high gold content</t>
  </si>
  <si>
    <t>market for sulfidic tailings, from cinnabar mine operationCNsulfidic tailings, from cinnabar mine operationkg</t>
  </si>
  <si>
    <t>market for sulfidic tailings, from cinnabar mine operation</t>
  </si>
  <si>
    <t>sulfidic tailings, from cinnabar mine operation</t>
  </si>
  <si>
    <t>market for sulfidic tailings, from cinnabar mine operationRoWsulfidic tailings, from cinnabar mine operationkg</t>
  </si>
  <si>
    <t>market for sulfidic tailings, from copper mine operationAUsulfidic tailings, from copper mine operationkg</t>
  </si>
  <si>
    <t>market for sulfidic tailings, from copper mine operation</t>
  </si>
  <si>
    <t>sulfidic tailings, from copper mine operation</t>
  </si>
  <si>
    <t>market for sulfidic tailings, from copper mine operationCAsulfidic tailings, from copper mine operationkg</t>
  </si>
  <si>
    <t>market for sulfidic tailings, from copper mine operationCLsulfidic tailings, from copper mine operationkg</t>
  </si>
  <si>
    <t>market for sulfidic tailings, from copper mine operationCNsulfidic tailings, from copper mine operationkg</t>
  </si>
  <si>
    <t>market for sulfidic tailings, from copper mine operationIDsulfidic tailings, from copper mine operationkg</t>
  </si>
  <si>
    <t>market for sulfidic tailings, from copper mine operationKZsulfidic tailings, from copper mine operationkg</t>
  </si>
  <si>
    <t>market for sulfidic tailings, from copper mine operationPEsulfidic tailings, from copper mine operationkg</t>
  </si>
  <si>
    <t>market for sulfidic tailings, from copper mine operationRUsulfidic tailings, from copper mine operationkg</t>
  </si>
  <si>
    <t>market for sulfidic tailings, from copper mine operationRoWsulfidic tailings, from copper mine operationkg</t>
  </si>
  <si>
    <t>market for sulfidic tailings, from copper mine operationUSsulfidic tailings, from copper mine operationkg</t>
  </si>
  <si>
    <t>market for sulfidic tailings, from copper mine operationZMsulfidic tailings, from copper mine operationkg</t>
  </si>
  <si>
    <t>market for sulfidic tailings, from gold mine operationARsulfidic tailings, from gold mine operationkg</t>
  </si>
  <si>
    <t>market for sulfidic tailings, from gold mine operation</t>
  </si>
  <si>
    <t>sulfidic tailings, from gold mine operation</t>
  </si>
  <si>
    <t>market for sulfidic tailings, from gold mine operationAUsulfidic tailings, from gold mine operationkg</t>
  </si>
  <si>
    <t>market for sulfidic tailings, from gold mine operationBRsulfidic tailings, from gold mine operationkg</t>
  </si>
  <si>
    <t>market for sulfidic tailings, from gold mine operationCAsulfidic tailings, from gold mine operationkg</t>
  </si>
  <si>
    <t>market for sulfidic tailings, from gold mine operationCNsulfidic tailings, from gold mine operationkg</t>
  </si>
  <si>
    <t>market for sulfidic tailings, from gold mine operationCOsulfidic tailings, from gold mine operationkg</t>
  </si>
  <si>
    <t>market for sulfidic tailings, from gold mine operationKZsulfidic tailings, from gold mine operationkg</t>
  </si>
  <si>
    <t>market for sulfidic tailings, from gold mine operationMXsulfidic tailings, from gold mine operationkg</t>
  </si>
  <si>
    <t>market for sulfidic tailings, from gold mine operationPEsulfidic tailings, from gold mine operationkg</t>
  </si>
  <si>
    <t>market for sulfidic tailings, from gold mine operationPGsulfidic tailings, from gold mine operationkg</t>
  </si>
  <si>
    <t>market for sulfidic tailings, from gold mine operationRUsulfidic tailings, from gold mine operationkg</t>
  </si>
  <si>
    <t>market for sulfidic tailings, from gold mine operationRoWsulfidic tailings, from gold mine operationkg</t>
  </si>
  <si>
    <t>market for sulfidic tailings, from gold mine operationUSsulfidic tailings, from gold mine operationkg</t>
  </si>
  <si>
    <t>market for sulfidic tailings, from nickel mine operationCAsulfidic tailings, from nickel mine operationkg</t>
  </si>
  <si>
    <t>market for sulfidic tailings, from nickel mine operation</t>
  </si>
  <si>
    <t>sulfidic tailings, from nickel mine operation</t>
  </si>
  <si>
    <t>market for sulfidic tailings, from nickel mine operationRoWsulfidic tailings, from nickel mine operationkg</t>
  </si>
  <si>
    <t>market for sulfidic tailings, from nickel mine operationRUsulfidic tailings, from nickel mine operationkg</t>
  </si>
  <si>
    <t>market for sulfidic tailings, from nickel mine operationZAsulfidic tailings, from nickel mine operationkg</t>
  </si>
  <si>
    <t>market for sulfidic tailings, from silver mine operationAUsulfidic tailings, from silver mine operationkg</t>
  </si>
  <si>
    <t>market for sulfidic tailings, from silver mine operation</t>
  </si>
  <si>
    <t>sulfidic tailings, from silver mine operation</t>
  </si>
  <si>
    <t>market for sulfidic tailings, from silver mine operationRoWsulfidic tailings, from silver mine operationkg</t>
  </si>
  <si>
    <t>market for sulfidic tailings, from silver mine operationMXsulfidic tailings, from silver mine operationkg</t>
  </si>
  <si>
    <t>market for sulfidic tailings, from silver mine operationUSsulfidic tailings, from silver mine operationkg</t>
  </si>
  <si>
    <t>market for sulfidic tailings, from zinc-lead mine operationAUsulfidic tailings, from zinc-lead mine operationkg</t>
  </si>
  <si>
    <t>market for sulfidic tailings, from zinc-lead mine operation</t>
  </si>
  <si>
    <t>sulfidic tailings, from zinc-lead mine operation</t>
  </si>
  <si>
    <t>market for sulfidic tailings, from zinc-lead mine operationCNsulfidic tailings, from zinc-lead mine operationkg</t>
  </si>
  <si>
    <t>market for sulfidic tailings, from zinc-lead mine operationRoWsulfidic tailings, from zinc-lead mine operationkg</t>
  </si>
  <si>
    <t>market for sulfidic tailings, from zinc-lead mine operationINsulfidic tailings, from zinc-lead mine operationkg</t>
  </si>
  <si>
    <t>market for sulfidic tailings, from zinc-lead mine operationKZsulfidic tailings, from zinc-lead mine operationkg</t>
  </si>
  <si>
    <t>market for sulfidic tailings, from zinc-lead mine operationMXsulfidic tailings, from zinc-lead mine operationkg</t>
  </si>
  <si>
    <t>market for sulfidic tailings, from zinc-lead mine operationPEsulfidic tailings, from zinc-lead mine operationkg</t>
  </si>
  <si>
    <t>market for sulfidic tailings, from zinc-lead mine operationUSsulfidic tailings, from zinc-lead mine operationkg</t>
  </si>
  <si>
    <t>market for sulfidic tailings, genericGLOsulfidic tailings, generickg</t>
  </si>
  <si>
    <t>market for sulfidic tailings, generic</t>
  </si>
  <si>
    <t>sulfidic tailings, generic</t>
  </si>
  <si>
    <t>market for sulfiteRoWsulfitekg</t>
  </si>
  <si>
    <t>market for sulfite</t>
  </si>
  <si>
    <t>sulfite</t>
  </si>
  <si>
    <t>market for sulfiteRERsulfitekg</t>
  </si>
  <si>
    <t>market for sulfite pulp, bleachedGLOsulfite pulp, bleachedkg</t>
  </si>
  <si>
    <t>market for sulfite pulp, bleached</t>
  </si>
  <si>
    <t>sulfite pulp, bleached</t>
  </si>
  <si>
    <t>market for sulfurGLOsulfurkg</t>
  </si>
  <si>
    <t>market for sulfur</t>
  </si>
  <si>
    <t>market for sulfur dichlorideRoWsulfur dichloridekg</t>
  </si>
  <si>
    <t>market for sulfur dichloride</t>
  </si>
  <si>
    <t>sulfur dichloride</t>
  </si>
  <si>
    <t>market for sulfur dichlorideRERsulfur dichloridekg</t>
  </si>
  <si>
    <t>market for sulfur dioxide, liquidRoWsulfur dioxide, liquidkg</t>
  </si>
  <si>
    <t>market for sulfur dioxide, liquid</t>
  </si>
  <si>
    <t>sulfur dioxide, liquid</t>
  </si>
  <si>
    <t>market for sulfur dioxide, liquidRERsulfur dioxide, liquidkg</t>
  </si>
  <si>
    <t>market for sulfur hexafluoride, liquidRoWsulfur hexafluoride, liquidkg</t>
  </si>
  <si>
    <t>market for sulfur hexafluoride, liquid</t>
  </si>
  <si>
    <t>sulfur hexafluoride, liquid</t>
  </si>
  <si>
    <t>market for sulfur hexafluoride, liquidRERsulfur hexafluoride, liquidkg</t>
  </si>
  <si>
    <t>market for sulfur stockpilingGLOsulfur stockpilingkg</t>
  </si>
  <si>
    <t>market for sulfur stockpiling</t>
  </si>
  <si>
    <t>sulfur stockpiling</t>
  </si>
  <si>
    <t>market for sulfur trioxideRoWsulfur trioxidekg</t>
  </si>
  <si>
    <t>market for sulfur trioxide</t>
  </si>
  <si>
    <t>sulfur trioxide</t>
  </si>
  <si>
    <t>market for sulfur trioxideRERsulfur trioxidekg</t>
  </si>
  <si>
    <t>market for sulfuric acidRoWsulfuric acidkg</t>
  </si>
  <si>
    <t>market for sulfuric acidRERsulfuric acidkg</t>
  </si>
  <si>
    <t>market for sulfuryl chlorideGLOsulfuryl chloridekg</t>
  </si>
  <si>
    <t>market for sulfuryl chloride</t>
  </si>
  <si>
    <t>sulfuryl chloride</t>
  </si>
  <si>
    <t>market for sunflower seedGLOsunflower seedkg</t>
  </si>
  <si>
    <t>market for sunflower seed</t>
  </si>
  <si>
    <t>sunflower seed</t>
  </si>
  <si>
    <t>market for sunflower seed, Swiss integrated productionCHsunflower seed, Swiss integrated productionkg</t>
  </si>
  <si>
    <t>market for sunflower seed, Swiss integrated production</t>
  </si>
  <si>
    <t>sunflower seed, Swiss integrated production</t>
  </si>
  <si>
    <t>market for sunflower seed, for sowingGLOsunflower seed, for sowingkg</t>
  </si>
  <si>
    <t>market for sunflower seed, for sowing</t>
  </si>
  <si>
    <t>sunflower seed, for sowing</t>
  </si>
  <si>
    <t>market for sunflower silageGLOsunflower silagekg</t>
  </si>
  <si>
    <t>market for sunflower silage</t>
  </si>
  <si>
    <t>market for sunn hemp plant, harvestedGLOsunn hemp plant, harvestedkg</t>
  </si>
  <si>
    <t>market for sunn hemp plant, harvested</t>
  </si>
  <si>
    <t>sunn hemp plant, harvested</t>
  </si>
  <si>
    <t>market for supplementary cementitious materialsBRsupplementary cementitious materialskg</t>
  </si>
  <si>
    <t>market for supplementary cementitious materials</t>
  </si>
  <si>
    <t>market for supplementary cementitious materialsRoWsupplementary cementitious materialskg</t>
  </si>
  <si>
    <t>market for supplementary cementitious materialsRERsupplementary cementitious materialskg</t>
  </si>
  <si>
    <t>market for supply air inlet, steel/SS, DN 75GLOsupply air inlet, steel/SS, DN 75unit</t>
  </si>
  <si>
    <t>market for supply air inlet, steel/SS, DN 75</t>
  </si>
  <si>
    <t>supply air inlet, steel/SS, DN 75</t>
  </si>
  <si>
    <t>market for swath, by rotary windrowerGLOswath, by rotary windrowerha</t>
  </si>
  <si>
    <t>market for swath, by rotary windrower</t>
  </si>
  <si>
    <t>swath, by rotary windrower</t>
  </si>
  <si>
    <t>market for sweet cornGLOsweet cornkg</t>
  </si>
  <si>
    <t>market for sweet corn</t>
  </si>
  <si>
    <t>sweet corn</t>
  </si>
  <si>
    <t>market for sweet gas, burned in gas turbineGLOsweet gas, burned in gas turbineMJ</t>
  </si>
  <si>
    <t>market for sweet gas, burned in gas turbine</t>
  </si>
  <si>
    <t>sweet gas, burned in gas turbine</t>
  </si>
  <si>
    <t>market for sweet sorghum grainGLOsweet sorghum grainkg</t>
  </si>
  <si>
    <t>market for sweet sorghum grain</t>
  </si>
  <si>
    <t>sweet sorghum grain</t>
  </si>
  <si>
    <t>market for sweet sorghum stemGLOsweet sorghum stemkg</t>
  </si>
  <si>
    <t>market for sweet sorghum stem</t>
  </si>
  <si>
    <t>sweet sorghum stem</t>
  </si>
  <si>
    <t>market for sweetening, natural gasGLOsweetening, natural gasm3</t>
  </si>
  <si>
    <t>market for sweetening, natural gas</t>
  </si>
  <si>
    <t>sweetening, natural gas</t>
  </si>
  <si>
    <t>market for swine for slaughtering, live weightGLOswine for slaughtering, live weightkg</t>
  </si>
  <si>
    <t>market for swine for slaughtering, live weight</t>
  </si>
  <si>
    <t>swine for slaughtering, live weight</t>
  </si>
  <si>
    <t>market for switch, toggle typeGLOswitch, toggle typekg</t>
  </si>
  <si>
    <t>market for switch, toggle type</t>
  </si>
  <si>
    <t>switch, toggle type</t>
  </si>
  <si>
    <t>market for synthetic gasCHsynthetic gasm3</t>
  </si>
  <si>
    <t>market for synthetic gas</t>
  </si>
  <si>
    <t>synthetic gas</t>
  </si>
  <si>
    <t>market for synthetic gasRoWsynthetic gasm3</t>
  </si>
  <si>
    <t>market for synthetic gas factoryGLOsynthetic gas factoryunit</t>
  </si>
  <si>
    <t>market for synthetic gas factory</t>
  </si>
  <si>
    <t>synthetic gas factory</t>
  </si>
  <si>
    <t>market for synthetic graphite, battery gradeCNsynthetic graphite, battery gradekg</t>
  </si>
  <si>
    <t>market for synthetic graphite, battery grade</t>
  </si>
  <si>
    <t>synthetic graphite, battery grade</t>
  </si>
  <si>
    <t>market for synthetic graphite, battery gradeRoWsynthetic graphite, battery gradekg</t>
  </si>
  <si>
    <t>market for synthetic rubberGLOsynthetic rubberkg</t>
  </si>
  <si>
    <t>market for tailing, from uranium millingGLOtailing, from uranium millingm3</t>
  </si>
  <si>
    <t>market for tailing, from uranium milling</t>
  </si>
  <si>
    <t>tailing, from uranium milling</t>
  </si>
  <si>
    <t>market for tall oil, crudeGLOtall oil, crudekg</t>
  </si>
  <si>
    <t>market for tall oil, crude</t>
  </si>
  <si>
    <t>market for tallow, unrefinedGLOtallow, unrefinedkg</t>
  </si>
  <si>
    <t>market for tallow, unrefined</t>
  </si>
  <si>
    <t>tallow, unrefined</t>
  </si>
  <si>
    <t>market for tanker, for liquefied natural gasGLOtanker, for liquefied natural gasunit</t>
  </si>
  <si>
    <t>market for tanker, for liquefied natural gas</t>
  </si>
  <si>
    <t>tanker, for liquefied natural gas</t>
  </si>
  <si>
    <t>market for tanker, for liquid goods other than petroleum and liquefied natural gasGLOtanker, for liquid goods other than petroleum and liquefied natural gasunit</t>
  </si>
  <si>
    <t>market for tanker, for liquid goods other than petroleum and liquefied natural gas</t>
  </si>
  <si>
    <t>tanker, for liquid goods other than petroleum and liquefied natural gas</t>
  </si>
  <si>
    <t>market for tanker, for petroleumGLOtanker, for petroleumunit</t>
  </si>
  <si>
    <t>market for tanker, for petroleum</t>
  </si>
  <si>
    <t>tanker, for petroleum</t>
  </si>
  <si>
    <t>market for tantalum concentrate, 30% Ta2O5GLOtantalum concentrate, 30% Ta2O5kg</t>
  </si>
  <si>
    <t>market for tantalum concentrate, 30% Ta2O5</t>
  </si>
  <si>
    <t>tantalum concentrate, 30% Ta2O5</t>
  </si>
  <si>
    <t>market for tantalum powder, capacitor-gradeGLOtantalum powder, capacitor-gradekg</t>
  </si>
  <si>
    <t>market for tantalum powder, capacitor-grade</t>
  </si>
  <si>
    <t>tantalum powder, capacitor-grade</t>
  </si>
  <si>
    <t>market for tap waterBRtap waterkg</t>
  </si>
  <si>
    <t>market for tap water</t>
  </si>
  <si>
    <t>market for tap waterCA-QCtap waterkg</t>
  </si>
  <si>
    <t>market for tap waterCHtap waterkg</t>
  </si>
  <si>
    <t>market for tap waterCOtap waterkg</t>
  </si>
  <si>
    <t>market for tap waterEurope without Switzerlandtap waterkg</t>
  </si>
  <si>
    <t>market for tap waterINtap waterkg</t>
  </si>
  <si>
    <t>market for tap waterPEtap waterkg</t>
  </si>
  <si>
    <t>market for tap waterRoWtap waterkg</t>
  </si>
  <si>
    <t>market for tap waterZAtap waterkg</t>
  </si>
  <si>
    <t>market for tea, driedGLOtea, driedkg</t>
  </si>
  <si>
    <t>market for tea, dried</t>
  </si>
  <si>
    <t>tea, dried</t>
  </si>
  <si>
    <t>market for tebuconazoleGLOtebuconazolekg</t>
  </si>
  <si>
    <t>market for tebuconazole</t>
  </si>
  <si>
    <t>tebuconazole</t>
  </si>
  <si>
    <t>market for technical wood drying facilityGLOtechnical wood drying facilityunit</t>
  </si>
  <si>
    <t>market for technical wood drying facility</t>
  </si>
  <si>
    <t>technical wood drying facility</t>
  </si>
  <si>
    <t>market for televisionGLOtelevisionunit</t>
  </si>
  <si>
    <t>market for television</t>
  </si>
  <si>
    <t>television</t>
  </si>
  <si>
    <t>market for tellurium, semiconductor-gradeGLOtellurium, semiconductor-gradekg</t>
  </si>
  <si>
    <t>market for tellurium, semiconductor-grade</t>
  </si>
  <si>
    <t>tellurium, semiconductor-grade</t>
  </si>
  <si>
    <t>market for tempering, flat glassGLOtempering, flat glasskg</t>
  </si>
  <si>
    <t>market for tempering, flat glass</t>
  </si>
  <si>
    <t>tempering, flat glass</t>
  </si>
  <si>
    <t>market for terbium oxideGLOterbium oxidekg</t>
  </si>
  <si>
    <t>market for terbium oxide</t>
  </si>
  <si>
    <t>terbium oxide</t>
  </si>
  <si>
    <t>market for terbium-dysprosium oxideGLOterbium-dysprosium oxidekg</t>
  </si>
  <si>
    <t>market for terbium-dysprosium oxide</t>
  </si>
  <si>
    <t>terbium-dysprosium oxide</t>
  </si>
  <si>
    <t>market for terrain chipper on forwarderGLOterrain chipper on forwarderunit</t>
  </si>
  <si>
    <t>market for terrain chipper on forwarder</t>
  </si>
  <si>
    <t>market for tert-butyl amineGLOtert-butyl aminekg</t>
  </si>
  <si>
    <t>market for tert-butyl amine</t>
  </si>
  <si>
    <t>tert-butyl amine</t>
  </si>
  <si>
    <t>market for tetrachloroethyleneRoWtetrachloroethylenekg</t>
  </si>
  <si>
    <t>market for tetrachloroethylene</t>
  </si>
  <si>
    <t>tetrachloroethylene</t>
  </si>
  <si>
    <t>market for tetrachloroethyleneRERtetrachloroethylenekg</t>
  </si>
  <si>
    <t>market for tetraethyl orthosilicateGLOtetraethyl orthosilicatekg</t>
  </si>
  <si>
    <t>market for tetraethyl orthosilicate</t>
  </si>
  <si>
    <t>tetraethyl orthosilicate</t>
  </si>
  <si>
    <t>market for tetrafluoroethyleneGLOtetrafluoroethylenekg</t>
  </si>
  <si>
    <t>market for tetrafluoroethylene</t>
  </si>
  <si>
    <t>tetrafluoroethylene</t>
  </si>
  <si>
    <t>market for tetrafluoroethylene film, on glassGLOtetrafluoroethylene film, on glasskg</t>
  </si>
  <si>
    <t>market for tetrafluoroethylene film, on glass</t>
  </si>
  <si>
    <t>tetrafluoroethylene film, on glass</t>
  </si>
  <si>
    <t>market for tetrahydrofuranGLOtetrahydrofurankg</t>
  </si>
  <si>
    <t>market for tetrahydrofuran</t>
  </si>
  <si>
    <t>tetrahydrofuran</t>
  </si>
  <si>
    <t>market for textile, juteGLOtextile, jutekg</t>
  </si>
  <si>
    <t>market for textile, jute</t>
  </si>
  <si>
    <t>textile, jute</t>
  </si>
  <si>
    <t>market for textile, kenafGLOtextile, kenafkg</t>
  </si>
  <si>
    <t>market for textile, kenaf</t>
  </si>
  <si>
    <t>textile, kenaf</t>
  </si>
  <si>
    <t>market for textile, knit cottonGLOtextile, knit cottonkg</t>
  </si>
  <si>
    <t>market for textile, knit cotton</t>
  </si>
  <si>
    <t>textile, knit cotton</t>
  </si>
  <si>
    <t>market for textile, nonwoven polyesterGLOtextile, nonwoven polyesterkg</t>
  </si>
  <si>
    <t>market for textile, nonwoven polyester</t>
  </si>
  <si>
    <t>textile, nonwoven polyester</t>
  </si>
  <si>
    <t>market for textile, nonwoven polypropyleneGLOtextile, nonwoven polypropylenekg</t>
  </si>
  <si>
    <t>market for textile, nonwoven polypropylene</t>
  </si>
  <si>
    <t>textile, nonwoven polypropylene</t>
  </si>
  <si>
    <t>market for textile, silkGLOtextile, silkkg</t>
  </si>
  <si>
    <t>market for textile, silk</t>
  </si>
  <si>
    <t>textile, silk</t>
  </si>
  <si>
    <t>market for textile, woven cottonGLOtextile, woven cottonkg</t>
  </si>
  <si>
    <t>market for textile, woven cotton</t>
  </si>
  <si>
    <t>textile, woven cotton</t>
  </si>
  <si>
    <t>market for thermal energy storage, for adiabatic compressed air energy storageGLOthermal energy storage, for adiabatic compressed air energy storageunit</t>
  </si>
  <si>
    <t>market for thermal energy storage, for adiabatic compressed air energy storage</t>
  </si>
  <si>
    <t>thermal energy storage, for adiabatic compressed air energy storage</t>
  </si>
  <si>
    <t>market for thermal plaster, outdoorGLOthermal plaster, outdoorkg</t>
  </si>
  <si>
    <t>market for thermal plaster, outdoor</t>
  </si>
  <si>
    <t>thermal plaster, outdoor</t>
  </si>
  <si>
    <t>market for thermal storage system, solar thermal parabolic trough, 50 MWGLOthermal storage system, solar thermal parabolic trough, 50 MWunit</t>
  </si>
  <si>
    <t>market for thermal storage system, solar thermal parabolic trough, 50 MW</t>
  </si>
  <si>
    <t>thermal storage system, solar thermal parabolic trough, 50 MW</t>
  </si>
  <si>
    <t>market for thermal storage system, solar tower power plant, 20 MWGLOthermal storage system, solar tower power plant, 20 MWunit</t>
  </si>
  <si>
    <t>market for thermal storage system, solar tower power plant, 20 MW</t>
  </si>
  <si>
    <t>thermal storage system, solar tower power plant, 20 MW</t>
  </si>
  <si>
    <t>market for thermo-mechanical pulpGLOthermo-mechanical pulpkg</t>
  </si>
  <si>
    <t>market for thermo-mechanical pulp</t>
  </si>
  <si>
    <t>thermo-mechanical pulp</t>
  </si>
  <si>
    <t>market for thermoforming of plastic sheetsGLOthermoforming of plastic sheetskg</t>
  </si>
  <si>
    <t>market for thermoforming of plastic sheets</t>
  </si>
  <si>
    <t>thermoforming of plastic sheets</t>
  </si>
  <si>
    <t>market for thermoforming, with calenderingGLOthermoforming, with calenderingkg</t>
  </si>
  <si>
    <t>market for thermoforming, with calendering</t>
  </si>
  <si>
    <t>thermoforming, with calendering</t>
  </si>
  <si>
    <t>market for thionyl chlorideRoWthionyl chloridekg</t>
  </si>
  <si>
    <t>market for thionyl chloride</t>
  </si>
  <si>
    <t>thionyl chloride</t>
  </si>
  <si>
    <t>market for thionyl chlorideRERthionyl chloridekg</t>
  </si>
  <si>
    <t>market for three and five layered boardRoWthree and five layered boardm3</t>
  </si>
  <si>
    <t>market for three and five layered board</t>
  </si>
  <si>
    <t>three and five layered board</t>
  </si>
  <si>
    <t>market for three and five layered boardRERthree and five layered boardm3</t>
  </si>
  <si>
    <t>market for thulium oxideGLOthulium oxidekg</t>
  </si>
  <si>
    <t>market for thulium oxide</t>
  </si>
  <si>
    <t>thulium oxide</t>
  </si>
  <si>
    <t>market for tilapiaGLOtilapiakg</t>
  </si>
  <si>
    <t>market for tilapia</t>
  </si>
  <si>
    <t>tilapia</t>
  </si>
  <si>
    <t>market for tilapia feed, 24-28% proteinGLOtilapia feed, 24-28% proteinkg</t>
  </si>
  <si>
    <t>market for tilapia feed, 24-28% protein</t>
  </si>
  <si>
    <t>tilapia feed, 24-28% protein</t>
  </si>
  <si>
    <t>market for tillage, cultivating, chisellingGLOtillage, cultivating, chisellingha</t>
  </si>
  <si>
    <t>market for tillage, cultivating, chiselling</t>
  </si>
  <si>
    <t>tillage, cultivating, chiselling</t>
  </si>
  <si>
    <t>market for tillage, currying, by weederGLOtillage, currying, by weederha</t>
  </si>
  <si>
    <t>market for tillage, currying, by weeder</t>
  </si>
  <si>
    <t>tillage, currying, by weeder</t>
  </si>
  <si>
    <t>market for tillage, harrowing, by offset disc harrowGLOtillage, harrowing, by offset disc harrowha</t>
  </si>
  <si>
    <t>market for tillage, harrowing, by offset disc harrow</t>
  </si>
  <si>
    <t>tillage, harrowing, by offset disc harrow</t>
  </si>
  <si>
    <t>market for tillage, harrowing, by offset leveling disc harrowGLOtillage, harrowing, by offset leveling disc harrowha</t>
  </si>
  <si>
    <t>market for tillage, harrowing, by offset leveling disc harrow</t>
  </si>
  <si>
    <t>tillage, harrowing, by offset leveling disc harrow</t>
  </si>
  <si>
    <t>market for tillage, harrowing, by rotary harrowGLOtillage, harrowing, by rotary harrowha</t>
  </si>
  <si>
    <t>market for tillage, harrowing, by rotary harrow</t>
  </si>
  <si>
    <t>tillage, harrowing, by rotary harrow</t>
  </si>
  <si>
    <t>market for tillage, harrowing, by spring tine harrowGLOtillage, harrowing, by spring tine harrowha</t>
  </si>
  <si>
    <t>market for tillage, harrowing, by spring tine harrow</t>
  </si>
  <si>
    <t>tillage, harrowing, by spring tine harrow</t>
  </si>
  <si>
    <t>market for tillage, hoeing and earthing-up, potatoesGLOtillage, hoeing and earthing-up, potatoesha</t>
  </si>
  <si>
    <t>market for tillage, hoeing and earthing-up, potatoes</t>
  </si>
  <si>
    <t>tillage, hoeing and earthing-up, potatoes</t>
  </si>
  <si>
    <t>market for tillage, ploughingGLOtillage, ploughingha</t>
  </si>
  <si>
    <t>market for tillage, ploughing</t>
  </si>
  <si>
    <t>tillage, ploughing</t>
  </si>
  <si>
    <t>market for tillage, rollingGLOtillage, rollingha</t>
  </si>
  <si>
    <t>market for tillage, rolling</t>
  </si>
  <si>
    <t>tillage, rolling</t>
  </si>
  <si>
    <t>market for tillage, rotary cultivatorGLOtillage, rotary cultivatorha</t>
  </si>
  <si>
    <t>market for tillage, rotary cultivator</t>
  </si>
  <si>
    <t>tillage, rotary cultivator</t>
  </si>
  <si>
    <t>market for tillage, subsoiling, by subsoiler plowGLOtillage, subsoiling, by subsoiler plowha</t>
  </si>
  <si>
    <t>market for tillage, subsoiling, by subsoiler plow</t>
  </si>
  <si>
    <t>tillage, subsoiling, by subsoiler plow</t>
  </si>
  <si>
    <t>market for tinGLOtinkg</t>
  </si>
  <si>
    <t>market for tin</t>
  </si>
  <si>
    <t>tin</t>
  </si>
  <si>
    <t>market for tin concentrateGLOtin concentratekg</t>
  </si>
  <si>
    <t>market for tin concentrate</t>
  </si>
  <si>
    <t>tin concentrate</t>
  </si>
  <si>
    <t>market for tin dioxideGLOtin dioxidekg</t>
  </si>
  <si>
    <t>market for tin dioxide</t>
  </si>
  <si>
    <t>tin dioxide</t>
  </si>
  <si>
    <t>market for tin plated chromium steel sheet, 2 mmGLOtin plated chromium steel sheet, 2 mmm2</t>
  </si>
  <si>
    <t>market for tin plated chromium steel sheet, 2 mm</t>
  </si>
  <si>
    <t>tin plated chromium steel sheet, 2 mm</t>
  </si>
  <si>
    <t>market for tin plating, piecesGLOtin plating, piecesm2</t>
  </si>
  <si>
    <t>market for tin plating, pieces</t>
  </si>
  <si>
    <t>tin plating, pieces</t>
  </si>
  <si>
    <t>market for tin slagGLOtin slagkg</t>
  </si>
  <si>
    <t>market for tin slag</t>
  </si>
  <si>
    <t>tin slag</t>
  </si>
  <si>
    <t>market for tinplate scrap, sortedCHtinplate scrap, sortedkg</t>
  </si>
  <si>
    <t>market for tinplate scrap, sorted</t>
  </si>
  <si>
    <t>tinplate scrap, sorted</t>
  </si>
  <si>
    <t>market for tinplate scrap, sortedEurope without Switzerlandtinplate scrap, sortedkg</t>
  </si>
  <si>
    <t>market for tinplate scrap, sortedRoWtinplate scrap, sortedkg</t>
  </si>
  <si>
    <t>market for tinplate, in mixed metal scrapCHtinplate, in mixed metal scrapkg</t>
  </si>
  <si>
    <t>market for tinplate, in mixed metal scrap</t>
  </si>
  <si>
    <t>tinplate, in mixed metal scrap</t>
  </si>
  <si>
    <t>market for tinplate, in mixed metal scrapEurope without Switzerlandtinplate, in mixed metal scrapkg</t>
  </si>
  <si>
    <t>market for tinplate, in mixed metal scrapRoWtinplate, in mixed metal scrapkg</t>
  </si>
  <si>
    <t>market for tissue paperGLOtissue paperkg</t>
  </si>
  <si>
    <t>market for tissue paper</t>
  </si>
  <si>
    <t>tissue paper</t>
  </si>
  <si>
    <t>market for titania slag, 85% titanium dioxideGLOtitania slag, 85% titanium dioxidekg</t>
  </si>
  <si>
    <t>market for titania slag, 85% titanium dioxide</t>
  </si>
  <si>
    <t>market for titania slag, 94% titanium dioxideGLOtitania slag, 94% titanium dioxidekg</t>
  </si>
  <si>
    <t>market for titania slag, 94% titanium dioxide</t>
  </si>
  <si>
    <t>titania slag, 94% titanium dioxide</t>
  </si>
  <si>
    <t>market for titaniumGLOtitaniumkg</t>
  </si>
  <si>
    <t>market for titanium</t>
  </si>
  <si>
    <t>titanium</t>
  </si>
  <si>
    <t>market for titanium dioxideRoWtitanium dioxidekg</t>
  </si>
  <si>
    <t>market for titanium dioxide</t>
  </si>
  <si>
    <t>titanium dioxide</t>
  </si>
  <si>
    <t>market for titanium dioxideRERtitanium dioxidekg</t>
  </si>
  <si>
    <t>market for titanium spongeGLOtitanium spongekg</t>
  </si>
  <si>
    <t>market for titanium sponge</t>
  </si>
  <si>
    <t>titanium sponge</t>
  </si>
  <si>
    <t>market for titanium tetrachlorideGLOtitanium tetrachloridekg</t>
  </si>
  <si>
    <t>market for titanium tetrachloride</t>
  </si>
  <si>
    <t>titanium tetrachloride</t>
  </si>
  <si>
    <t>market for titanium zinc plate, without pre-weatheringGLOtitanium zinc plate, without pre-weatheringkg</t>
  </si>
  <si>
    <t>market for titanium zinc plate, without pre-weathering</t>
  </si>
  <si>
    <t>titanium zinc plate, without pre-weathering</t>
  </si>
  <si>
    <t>market for titanium, triple-meltGLOtitanium, triple-meltkg</t>
  </si>
  <si>
    <t>market for titanium, triple-melt</t>
  </si>
  <si>
    <t>titanium, triple-melt</t>
  </si>
  <si>
    <t>market for tofuGLOtofukg</t>
  </si>
  <si>
    <t>market for tofu</t>
  </si>
  <si>
    <t>tofu</t>
  </si>
  <si>
    <t>market for toluene diisocyanateRoWtoluene diisocyanatekg</t>
  </si>
  <si>
    <t>market for toluene diisocyanate</t>
  </si>
  <si>
    <t>toluene diisocyanate</t>
  </si>
  <si>
    <t>market for toluene diisocyanateRERtoluene diisocyanatekg</t>
  </si>
  <si>
    <t>market for toluene, liquidRoWtoluene, liquidkg</t>
  </si>
  <si>
    <t>market for toluene, liquid</t>
  </si>
  <si>
    <t>toluene, liquid</t>
  </si>
  <si>
    <t>market for toluene, liquidRERtoluene, liquidkg</t>
  </si>
  <si>
    <t>market for tomato seedling, for plantingGLOtomato seedling, for plantingunit</t>
  </si>
  <si>
    <t>market for tomato seedling, for planting</t>
  </si>
  <si>
    <t>tomato seedling, for planting</t>
  </si>
  <si>
    <t>market for tomato, fresh gradeGLOtomato, fresh gradekg</t>
  </si>
  <si>
    <t>market for tomato, fresh grade</t>
  </si>
  <si>
    <t>tomato, fresh grade</t>
  </si>
  <si>
    <t>market for tomato, processing gradeGLOtomato, processing gradekg</t>
  </si>
  <si>
    <t>market for tomato, processing grade</t>
  </si>
  <si>
    <t>tomato, processing grade</t>
  </si>
  <si>
    <t>market for toner module, laser printer, black/whiteGLOtoner module, laser printer, black/whiteunit</t>
  </si>
  <si>
    <t>market for toner module, laser printer, black/white</t>
  </si>
  <si>
    <t>toner module, laser printer, black/white</t>
  </si>
  <si>
    <t>market for toner module, laser printer, colourGLOtoner module, laser printer, colourunit</t>
  </si>
  <si>
    <t>market for toner module, laser printer, colour</t>
  </si>
  <si>
    <t>toner module, laser printer, colour</t>
  </si>
  <si>
    <t>market for toner, black, powderGLOtoner, black, powderkg</t>
  </si>
  <si>
    <t>market for toner, black, powder</t>
  </si>
  <si>
    <t>toner, black, powder</t>
  </si>
  <si>
    <t>market for toner, colour, powderGLOtoner, colour, powderkg</t>
  </si>
  <si>
    <t>market for toner, colour, powder</t>
  </si>
  <si>
    <t>toner, colour, powder</t>
  </si>
  <si>
    <t>market for tower silo, plasticGLOtower silo, plasticm3</t>
  </si>
  <si>
    <t>market for tower silo, plastic</t>
  </si>
  <si>
    <t>tower silo, plastic</t>
  </si>
  <si>
    <t>market for tractor, 4-wheel, agriculturalGLOtractor, 4-wheel, agriculturalkg</t>
  </si>
  <si>
    <t>market for tractor, 4-wheel, agricultural</t>
  </si>
  <si>
    <t>tractor, 4-wheel, agricultural</t>
  </si>
  <si>
    <t>market for train, passenger, high speedGLOtrain, passenger, high speedunit</t>
  </si>
  <si>
    <t>market for train, passenger, high speed</t>
  </si>
  <si>
    <t>train, passenger, high speed</t>
  </si>
  <si>
    <t>market for train, passenger, long-distanceGLOtrain, passenger, long-distanceunit</t>
  </si>
  <si>
    <t>market for train, passenger, long-distance</t>
  </si>
  <si>
    <t>train, passenger, long-distance</t>
  </si>
  <si>
    <t>market for train, passenger, regionalGLOtrain, passenger, regionalunit</t>
  </si>
  <si>
    <t>market for train, passenger, regional</t>
  </si>
  <si>
    <t>train, passenger, regional</t>
  </si>
  <si>
    <t>market for tramGLOtramunit</t>
  </si>
  <si>
    <t>market for tram</t>
  </si>
  <si>
    <t>tram</t>
  </si>
  <si>
    <t>market for tram trackGLOtram trackm*year</t>
  </si>
  <si>
    <t>market for tram track</t>
  </si>
  <si>
    <t>tram track</t>
  </si>
  <si>
    <t>market for transformer, high voltage useGLOtransformer, high voltage usekg</t>
  </si>
  <si>
    <t>market for transformer, high voltage use</t>
  </si>
  <si>
    <t>transformer, high voltage use</t>
  </si>
  <si>
    <t>market for transformer, low voltage useGLOtransformer, low voltage usekg</t>
  </si>
  <si>
    <t>market for transformer, low voltage use</t>
  </si>
  <si>
    <t>transformer, low voltage use</t>
  </si>
  <si>
    <t>market for transistor, auxilliaries and energy useGLOtransistor, auxilliaries and energy usekg</t>
  </si>
  <si>
    <t>market for transistor, auxilliaries and energy use</t>
  </si>
  <si>
    <t>transistor, auxilliaries and energy use</t>
  </si>
  <si>
    <t>market for transistor, surface-mountedGLOtransistor, surface-mountedkg</t>
  </si>
  <si>
    <t>market for transistor, surface-mounted</t>
  </si>
  <si>
    <t>transistor, surface-mounted</t>
  </si>
  <si>
    <t>market for transistor, wired, big size, through-hole mountingGLOtransistor, wired, big size, through-hole mountingkg</t>
  </si>
  <si>
    <t>market for transistor, wired, big size, through-hole mounting</t>
  </si>
  <si>
    <t>transistor, wired, big size, through-hole mounting</t>
  </si>
  <si>
    <t>market for transistor, wired, small size, through-hole mountingGLOtransistor, wired, small size, through-hole mountingkg</t>
  </si>
  <si>
    <t>market for transistor, wired, small size, through-hole mounting</t>
  </si>
  <si>
    <t>transistor, wired, small size, through-hole mounting</t>
  </si>
  <si>
    <t>market for transmission network, electricity, high voltageGLOtransmission network, electricity, high voltagekm</t>
  </si>
  <si>
    <t>market for transmission network, electricity, high voltage</t>
  </si>
  <si>
    <t>transmission network, electricity, high voltage</t>
  </si>
  <si>
    <t>market for transmission network, electricity, high voltage direct current aerial lineGLOtransmission network, electricity, high voltage direct current aerial linekm</t>
  </si>
  <si>
    <t>market for transmission network, electricity, high voltage direct current aerial line</t>
  </si>
  <si>
    <t>transmission network, electricity, high voltage direct current aerial line</t>
  </si>
  <si>
    <t>market for transmission network, electricity, high voltage direct current land cableGLOtransmission network, electricity, high voltage direct current land cablekm</t>
  </si>
  <si>
    <t>market for transmission network, electricity, high voltage direct current land cable</t>
  </si>
  <si>
    <t>transmission network, electricity, high voltage direct current land cable</t>
  </si>
  <si>
    <t>market for transmission network, electricity, high voltage direct current subsea cableGLOtransmission network, electricity, high voltage direct current subsea cablekm</t>
  </si>
  <si>
    <t>market for transmission network, electricity, high voltage direct current subsea cable</t>
  </si>
  <si>
    <t>transmission network, electricity, high voltage direct current subsea cable</t>
  </si>
  <si>
    <t>market for transmission network, electricity, medium voltageGLOtransmission network, electricity, medium voltagekm</t>
  </si>
  <si>
    <t>market for transmission network, electricity, medium voltage</t>
  </si>
  <si>
    <t>transmission network, electricity, medium voltage</t>
  </si>
  <si>
    <t>market for transport, freight trainCHtransport, freight trainmetric ton*km</t>
  </si>
  <si>
    <t>market for transport, freight train</t>
  </si>
  <si>
    <t>market for transport, freight trainCNtransport, freight trainmetric ton*km</t>
  </si>
  <si>
    <t>market for transport, freight trainEurope without Switzerlandtransport, freight trainmetric ton*km</t>
  </si>
  <si>
    <t>market for transport, freight trainRoWtransport, freight trainmetric ton*km</t>
  </si>
  <si>
    <t>market for transport, freight trainINtransport, freight trainmetric ton*km</t>
  </si>
  <si>
    <t>market for transport, freight trainUStransport, freight trainmetric ton*km</t>
  </si>
  <si>
    <t>market for transport, freight trainZAtransport, freight trainmetric ton*km</t>
  </si>
  <si>
    <t>market for transport, freight, aircraft with reefer, coolingGLOtransport, freight, aircraft with reefer, coolingmetric ton*km</t>
  </si>
  <si>
    <t>market for transport, freight, aircraft with reefer, cooling</t>
  </si>
  <si>
    <t>transport, freight, aircraft with reefer, cooling</t>
  </si>
  <si>
    <t>market for transport, freight, aircraft with reefer, freezingGLOtransport, freight, aircraft with reefer, freezingmetric ton*km</t>
  </si>
  <si>
    <t>market for transport, freight, aircraft with reefer, freezing</t>
  </si>
  <si>
    <t>transport, freight, aircraft with reefer, freezing</t>
  </si>
  <si>
    <t>market for transport, freight, aircraft, long haulGLOtransport, freight, aircraft, long haulmetric ton*km</t>
  </si>
  <si>
    <t>market for transport, freight, aircraft, long haul</t>
  </si>
  <si>
    <t>transport, freight, aircraft, long haul</t>
  </si>
  <si>
    <t>market for transport, freight, aircraft, medium haulGLOtransport, freight, aircraft, medium haulmetric ton*km</t>
  </si>
  <si>
    <t>market for transport, freight, aircraft, medium haul</t>
  </si>
  <si>
    <t>transport, freight, aircraft, medium haul</t>
  </si>
  <si>
    <t>market for transport, freight, aircraft, short haulGLOtransport, freight, aircraft, short haulmetric ton*km</t>
  </si>
  <si>
    <t>market for transport, freight, aircraft, short haul</t>
  </si>
  <si>
    <t>transport, freight, aircraft, short haul</t>
  </si>
  <si>
    <t>market for transport, freight, aircraft, unspecifiedGLOtransport, freight, aircraft, unspecifiedmetric ton*km</t>
  </si>
  <si>
    <t>market for transport, freight, aircraft, unspecified</t>
  </si>
  <si>
    <t>transport, freight, aircraft, unspecified</t>
  </si>
  <si>
    <t>market for transport, freight, aircraft, very short haulGLOtransport, freight, aircraft, very short haulmetric ton*km</t>
  </si>
  <si>
    <t>market for transport, freight, aircraft, very short haul</t>
  </si>
  <si>
    <t>transport, freight, aircraft, very short haul</t>
  </si>
  <si>
    <t>market for transport, freight, conveyor beltGLOtransport, freight, conveyor beltmetric ton*km</t>
  </si>
  <si>
    <t>market for transport, freight, conveyor belt</t>
  </si>
  <si>
    <t>transport, freight, conveyor belt</t>
  </si>
  <si>
    <t>market for transport, freight, inland waterways, bargeRoWtransport, freight, inland waterways, bargemetric ton*km</t>
  </si>
  <si>
    <t>market for transport, freight, inland waterways, barge</t>
  </si>
  <si>
    <t>transport, freight, inland waterways, barge</t>
  </si>
  <si>
    <t>market for transport, freight, inland waterways, bargeRERtransport, freight, inland waterways, bargemetric ton*km</t>
  </si>
  <si>
    <t>market for transport, freight, inland waterways, barge tankerRoWtransport, freight, inland waterways, barge tankermetric ton*km</t>
  </si>
  <si>
    <t>market for transport, freight, inland waterways, barge tanker</t>
  </si>
  <si>
    <t>transport, freight, inland waterways, barge tanker</t>
  </si>
  <si>
    <t>market for transport, freight, inland waterways, barge tankerRERtransport, freight, inland waterways, barge tankermetric ton*km</t>
  </si>
  <si>
    <t>market for transport, freight, inland waterways, barge with reefer, coolingGLOtransport, freight, inland waterways, barge with reefer, coolingmetric ton*km</t>
  </si>
  <si>
    <t>market for transport, freight, inland waterways, barge with reefer, cooling</t>
  </si>
  <si>
    <t>transport, freight, inland waterways, barge with reefer, cooling</t>
  </si>
  <si>
    <t>market for transport, freight, inland waterways, barge with reefer, freezingGLOtransport, freight, inland waterways, barge with reefer, freezingmetric ton*km</t>
  </si>
  <si>
    <t>market for transport, freight, inland waterways, barge with reefer, freezing</t>
  </si>
  <si>
    <t>transport, freight, inland waterways, barge with reefer, freezing</t>
  </si>
  <si>
    <t>market for transport, freight, light commercial vehicleCHtransport, freight, light commercial vehiclemetric ton*km</t>
  </si>
  <si>
    <t>market for transport, freight, light commercial vehicle</t>
  </si>
  <si>
    <t>transport, freight, light commercial vehicle</t>
  </si>
  <si>
    <t>market for transport, freight, light commercial vehicleEurope without Switzerlandtransport, freight, light commercial vehiclemetric ton*km</t>
  </si>
  <si>
    <t>market for transport, freight, light commercial vehicleRoWtransport, freight, light commercial vehiclemetric ton*km</t>
  </si>
  <si>
    <t>market for transport, freight, light commercial vehicleZAtransport, freight, light commercial vehiclemetric ton*km</t>
  </si>
  <si>
    <t>market for transport, freight, light commercial vehicle, EURO1ZAtransport, freight, light commercial vehicle, EURO1metric ton*km</t>
  </si>
  <si>
    <t>market for transport, freight, light commercial vehicle, EURO1</t>
  </si>
  <si>
    <t>transport, freight, light commercial vehicle, EURO1</t>
  </si>
  <si>
    <t>market for transport, freight, light commercial vehicle, EURO2ZAtransport, freight, light commercial vehicle, EURO2metric ton*km</t>
  </si>
  <si>
    <t>market for transport, freight, light commercial vehicle, EURO2</t>
  </si>
  <si>
    <t>transport, freight, light commercial vehicle, EURO2</t>
  </si>
  <si>
    <t>market for transport, freight, light commercial vehicle, unregulatedZAtransport, freight, light commercial vehicle, unregulatedmetric ton*km</t>
  </si>
  <si>
    <t>market for transport, freight, light commercial vehicle, unregulated</t>
  </si>
  <si>
    <t>transport, freight, light commercial vehicle, unregulated</t>
  </si>
  <si>
    <t>market for transport, freight, lorry 16-32 metric ton, EURO1BRtransport, freight, lorry 16-32 metric ton, EURO1metric ton*km</t>
  </si>
  <si>
    <t>market for transport, freight, lorry 16-32 metric ton, EURO1</t>
  </si>
  <si>
    <t>transport, freight, lorry 16-32 metric ton, EURO1</t>
  </si>
  <si>
    <t>market for transport, freight, lorry 16-32 metric ton, EURO1ZAtransport, freight, lorry 16-32 metric ton, EURO1metric ton*km</t>
  </si>
  <si>
    <t>market for transport, freight, lorry 16-32 metric ton, EURO2BRtransport, freight, lorry 16-32 metric ton, EURO2metric ton*km</t>
  </si>
  <si>
    <t>market for transport, freight, lorry 16-32 metric ton, EURO2</t>
  </si>
  <si>
    <t>transport, freight, lorry 16-32 metric ton, EURO2</t>
  </si>
  <si>
    <t>market for transport, freight, lorry 16-32 metric ton, EURO2ZAtransport, freight, lorry 16-32 metric ton, EURO2metric ton*km</t>
  </si>
  <si>
    <t>market for transport, freight, lorry 16-32 metric ton, EURO3BRtransport, freight, lorry 16-32 metric ton, EURO3metric ton*km</t>
  </si>
  <si>
    <t>market for transport, freight, lorry 16-32 metric ton, EURO3</t>
  </si>
  <si>
    <t>transport, freight, lorry 16-32 metric ton, EURO3</t>
  </si>
  <si>
    <t>market for transport, freight, lorry 16-32 metric ton, EURO3RoWtransport, freight, lorry 16-32 metric ton, EURO3metric ton*km</t>
  </si>
  <si>
    <t>market for transport, freight, lorry 16-32 metric ton, EURO3RERtransport, freight, lorry 16-32 metric ton, EURO3metric ton*km</t>
  </si>
  <si>
    <t>market for transport, freight, lorry 16-32 metric ton, EURO4RoWtransport, freight, lorry 16-32 metric ton, EURO4metric ton*km</t>
  </si>
  <si>
    <t>market for transport, freight, lorry 16-32 metric ton, EURO4RERtransport, freight, lorry 16-32 metric ton, EURO4metric ton*km</t>
  </si>
  <si>
    <t>market for transport, freight, lorry 16-32 metric ton, EURO5BRtransport, freight, lorry 16-32 metric ton, EURO5metric ton*km</t>
  </si>
  <si>
    <t>market for transport, freight, lorry 16-32 metric ton, EURO5</t>
  </si>
  <si>
    <t>transport, freight, lorry 16-32 metric ton, EURO5</t>
  </si>
  <si>
    <t>market for transport, freight, lorry 16-32 metric ton, EURO5RoWtransport, freight, lorry 16-32 metric ton, EURO5metric ton*km</t>
  </si>
  <si>
    <t>market for transport, freight, lorry 16-32 metric ton, EURO5RERtransport, freight, lorry 16-32 metric ton, EURO5metric ton*km</t>
  </si>
  <si>
    <t>market for transport, freight, lorry 16-32 metric ton, EURO6RoWtransport, freight, lorry 16-32 metric ton, EURO6metric ton*km</t>
  </si>
  <si>
    <t>market for transport, freight, lorry 16-32 metric ton, EURO6</t>
  </si>
  <si>
    <t>transport, freight, lorry 16-32 metric ton, EURO6</t>
  </si>
  <si>
    <t>market for transport, freight, lorry 16-32 metric ton, EURO6RERtransport, freight, lorry 16-32 metric ton, EURO6metric ton*km</t>
  </si>
  <si>
    <t>market for transport, freight, lorry 16-32 metric ton, unregulatedBRtransport, freight, lorry 16-32 metric ton, unregulatedmetric ton*km</t>
  </si>
  <si>
    <t>market for transport, freight, lorry 16-32 metric ton, unregulated</t>
  </si>
  <si>
    <t>transport, freight, lorry 16-32 metric ton, unregulated</t>
  </si>
  <si>
    <t>market for transport, freight, lorry 16-32 metric ton, unregulatedZAtransport, freight, lorry 16-32 metric ton, unregulatedmetric ton*km</t>
  </si>
  <si>
    <t>market for transport, freight, lorry 28 metric ton, fatty acid methyl ester 100%CHtransport, freight, lorry 28 metric ton, fatty acid methyl ester 100%metric ton*km</t>
  </si>
  <si>
    <t>market for transport, freight, lorry 28 metric ton, fatty acid methyl ester 100%</t>
  </si>
  <si>
    <t>transport, freight, lorry 28 metric ton, fatty acid methyl ester 100%</t>
  </si>
  <si>
    <t>market for transport, freight, lorry 28 metric ton, fatty acid methyl ester 100%RoWtransport, freight, lorry 28 metric ton, fatty acid methyl ester 100%metric ton*km</t>
  </si>
  <si>
    <t>market for transport, freight, lorry 3.5-7.5 metric ton, EURO1BRtransport, freight, lorry 3.5-7.5 metric ton, EURO1metric ton*km</t>
  </si>
  <si>
    <t>market for transport, freight, lorry 3.5-7.5 metric ton, EURO1</t>
  </si>
  <si>
    <t>transport, freight, lorry 3.5-7.5 metric ton, EURO1</t>
  </si>
  <si>
    <t>market for transport, freight, lorry 3.5-7.5 metric ton, EURO1ZAtransport, freight, lorry 3.5-7.5 metric ton, EURO1metric ton*km</t>
  </si>
  <si>
    <t>market for transport, freight, lorry 3.5-7.5 metric ton, EURO2BRtransport, freight, lorry 3.5-7.5 metric ton, EURO2metric ton*km</t>
  </si>
  <si>
    <t>market for transport, freight, lorry 3.5-7.5 metric ton, EURO2</t>
  </si>
  <si>
    <t>transport, freight, lorry 3.5-7.5 metric ton, EURO2</t>
  </si>
  <si>
    <t>market for transport, freight, lorry 3.5-7.5 metric ton, EURO2ZAtransport, freight, lorry 3.5-7.5 metric ton, EURO2metric ton*km</t>
  </si>
  <si>
    <t>market for transport, freight, lorry 3.5-7.5 metric ton, EURO3BRtransport, freight, lorry 3.5-7.5 metric ton, EURO3metric ton*km</t>
  </si>
  <si>
    <t>market for transport, freight, lorry 3.5-7.5 metric ton, EURO3</t>
  </si>
  <si>
    <t>transport, freight, lorry 3.5-7.5 metric ton, EURO3</t>
  </si>
  <si>
    <t>market for transport, freight, lorry 3.5-7.5 metric ton, EURO3RoWtransport, freight, lorry 3.5-7.5 metric ton, EURO3metric ton*km</t>
  </si>
  <si>
    <t>market for transport, freight, lorry 3.5-7.5 metric ton, EURO3RERtransport, freight, lorry 3.5-7.5 metric ton, EURO3metric ton*km</t>
  </si>
  <si>
    <t>market for transport, freight, lorry 3.5-7.5 metric ton, EURO4RoWtransport, freight, lorry 3.5-7.5 metric ton, EURO4metric ton*km</t>
  </si>
  <si>
    <t>market for transport, freight, lorry 3.5-7.5 metric ton, EURO4</t>
  </si>
  <si>
    <t>transport, freight, lorry 3.5-7.5 metric ton, EURO4</t>
  </si>
  <si>
    <t>market for transport, freight, lorry 3.5-7.5 metric ton, EURO4RERtransport, freight, lorry 3.5-7.5 metric ton, EURO4metric ton*km</t>
  </si>
  <si>
    <t>market for transport, freight, lorry 3.5-7.5 metric ton, EURO5BRtransport, freight, lorry 3.5-7.5 metric ton, EURO5metric ton*km</t>
  </si>
  <si>
    <t>market for transport, freight, lorry 3.5-7.5 metric ton, EURO5</t>
  </si>
  <si>
    <t>transport, freight, lorry 3.5-7.5 metric ton, EURO5</t>
  </si>
  <si>
    <t>market for transport, freight, lorry 3.5-7.5 metric ton, EURO5RoWtransport, freight, lorry 3.5-7.5 metric ton, EURO5metric ton*km</t>
  </si>
  <si>
    <t>market for transport, freight, lorry 3.5-7.5 metric ton, EURO5RERtransport, freight, lorry 3.5-7.5 metric ton, EURO5metric ton*km</t>
  </si>
  <si>
    <t>market for transport, freight, lorry 3.5-7.5 metric ton, EURO6RoWtransport, freight, lorry 3.5-7.5 metric ton, EURO6metric ton*km</t>
  </si>
  <si>
    <t>market for transport, freight, lorry 3.5-7.5 metric ton, EURO6</t>
  </si>
  <si>
    <t>transport, freight, lorry 3.5-7.5 metric ton, EURO6</t>
  </si>
  <si>
    <t>market for transport, freight, lorry 3.5-7.5 metric ton, EURO6RERtransport, freight, lorry 3.5-7.5 metric ton, EURO6metric ton*km</t>
  </si>
  <si>
    <t>market for transport, freight, lorry 3.5-7.5 metric ton, unregulatedBRtransport, freight, lorry 3.5-7.5 metric ton, unregulatedmetric ton*km</t>
  </si>
  <si>
    <t>market for transport, freight, lorry 3.5-7.5 metric ton, unregulated</t>
  </si>
  <si>
    <t>transport, freight, lorry 3.5-7.5 metric ton, unregulated</t>
  </si>
  <si>
    <t>market for transport, freight, lorry 3.5-7.5 metric ton, unregulatedZAtransport, freight, lorry 3.5-7.5 metric ton, unregulatedmetric ton*km</t>
  </si>
  <si>
    <t>market for transport, freight, lorry 7.5-16 metric ton, EURO1BRtransport, freight, lorry 7.5-16 metric ton, EURO1metric ton*km</t>
  </si>
  <si>
    <t>market for transport, freight, lorry 7.5-16 metric ton, EURO1</t>
  </si>
  <si>
    <t>transport, freight, lorry 7.5-16 metric ton, EURO1</t>
  </si>
  <si>
    <t>market for transport, freight, lorry 7.5-16 metric ton, EURO1ZAtransport, freight, lorry 7.5-16 metric ton, EURO1metric ton*km</t>
  </si>
  <si>
    <t>market for transport, freight, lorry 7.5-16 metric ton, EURO2BRtransport, freight, lorry 7.5-16 metric ton, EURO2metric ton*km</t>
  </si>
  <si>
    <t>market for transport, freight, lorry 7.5-16 metric ton, EURO2</t>
  </si>
  <si>
    <t>transport, freight, lorry 7.5-16 metric ton, EURO2</t>
  </si>
  <si>
    <t>market for transport, freight, lorry 7.5-16 metric ton, EURO2ZAtransport, freight, lorry 7.5-16 metric ton, EURO2metric ton*km</t>
  </si>
  <si>
    <t>market for transport, freight, lorry 7.5-16 metric ton, EURO3BRtransport, freight, lorry 7.5-16 metric ton, EURO3metric ton*km</t>
  </si>
  <si>
    <t>market for transport, freight, lorry 7.5-16 metric ton, EURO3</t>
  </si>
  <si>
    <t>transport, freight, lorry 7.5-16 metric ton, EURO3</t>
  </si>
  <si>
    <t>market for transport, freight, lorry 7.5-16 metric ton, EURO3RoWtransport, freight, lorry 7.5-16 metric ton, EURO3metric ton*km</t>
  </si>
  <si>
    <t>market for transport, freight, lorry 7.5-16 metric ton, EURO3RERtransport, freight, lorry 7.5-16 metric ton, EURO3metric ton*km</t>
  </si>
  <si>
    <t>market for transport, freight, lorry 7.5-16 metric ton, EURO4RoWtransport, freight, lorry 7.5-16 metric ton, EURO4metric ton*km</t>
  </si>
  <si>
    <t>market for transport, freight, lorry 7.5-16 metric ton, EURO4</t>
  </si>
  <si>
    <t>transport, freight, lorry 7.5-16 metric ton, EURO4</t>
  </si>
  <si>
    <t>market for transport, freight, lorry 7.5-16 metric ton, EURO4RERtransport, freight, lorry 7.5-16 metric ton, EURO4metric ton*km</t>
  </si>
  <si>
    <t>market for transport, freight, lorry 7.5-16 metric ton, EURO5BRtransport, freight, lorry 7.5-16 metric ton, EURO5metric ton*km</t>
  </si>
  <si>
    <t>market for transport, freight, lorry 7.5-16 metric ton, EURO5</t>
  </si>
  <si>
    <t>transport, freight, lorry 7.5-16 metric ton, EURO5</t>
  </si>
  <si>
    <t>market for transport, freight, lorry 7.5-16 metric ton, EURO5RoWtransport, freight, lorry 7.5-16 metric ton, EURO5metric ton*km</t>
  </si>
  <si>
    <t>market for transport, freight, lorry 7.5-16 metric ton, EURO5RERtransport, freight, lorry 7.5-16 metric ton, EURO5metric ton*km</t>
  </si>
  <si>
    <t>market for transport, freight, lorry 7.5-16 metric ton, EURO6RoWtransport, freight, lorry 7.5-16 metric ton, EURO6metric ton*km</t>
  </si>
  <si>
    <t>market for transport, freight, lorry 7.5-16 metric ton, EURO6</t>
  </si>
  <si>
    <t>transport, freight, lorry 7.5-16 metric ton, EURO6</t>
  </si>
  <si>
    <t>market for transport, freight, lorry 7.5-16 metric ton, EURO6RERtransport, freight, lorry 7.5-16 metric ton, EURO6metric ton*km</t>
  </si>
  <si>
    <t>market for transport, freight, lorry 7.5-16 metric ton, unregulatedBRtransport, freight, lorry 7.5-16 metric ton, unregulatedmetric ton*km</t>
  </si>
  <si>
    <t>market for transport, freight, lorry 7.5-16 metric ton, unregulated</t>
  </si>
  <si>
    <t>transport, freight, lorry 7.5-16 metric ton, unregulated</t>
  </si>
  <si>
    <t>market for transport, freight, lorry 7.5-16 metric ton, unregulatedZAtransport, freight, lorry 7.5-16 metric ton, unregulatedmetric ton*km</t>
  </si>
  <si>
    <t>market for transport, freight, lorry &gt;32 metric ton, EURO1BRtransport, freight, lorry &gt;32 metric ton, EURO1metric ton*km</t>
  </si>
  <si>
    <t>market for transport, freight, lorry &gt;32 metric ton, EURO1</t>
  </si>
  <si>
    <t>transport, freight, lorry &gt;32 metric ton, EURO1</t>
  </si>
  <si>
    <t>market for transport, freight, lorry &gt;32 metric ton, EURO1ZAtransport, freight, lorry &gt;32 metric ton, EURO1metric ton*km</t>
  </si>
  <si>
    <t>market for transport, freight, lorry &gt;32 metric ton, EURO2BRtransport, freight, lorry &gt;32 metric ton, EURO2metric ton*km</t>
  </si>
  <si>
    <t>market for transport, freight, lorry &gt;32 metric ton, EURO2</t>
  </si>
  <si>
    <t>transport, freight, lorry &gt;32 metric ton, EURO2</t>
  </si>
  <si>
    <t>market for transport, freight, lorry &gt;32 metric ton, EURO2ZAtransport, freight, lorry &gt;32 metric ton, EURO2metric ton*km</t>
  </si>
  <si>
    <t>market for transport, freight, lorry &gt;32 metric ton, EURO3BRtransport, freight, lorry &gt;32 metric ton, EURO3metric ton*km</t>
  </si>
  <si>
    <t>market for transport, freight, lorry &gt;32 metric ton, EURO3</t>
  </si>
  <si>
    <t>transport, freight, lorry &gt;32 metric ton, EURO3</t>
  </si>
  <si>
    <t>market for transport, freight, lorry &gt;32 metric ton, EURO3RoWtransport, freight, lorry &gt;32 metric ton, EURO3metric ton*km</t>
  </si>
  <si>
    <t>market for transport, freight, lorry &gt;32 metric ton, EURO3RERtransport, freight, lorry &gt;32 metric ton, EURO3metric ton*km</t>
  </si>
  <si>
    <t>market for transport, freight, lorry &gt;32 metric ton, EURO4RoWtransport, freight, lorry &gt;32 metric ton, EURO4metric ton*km</t>
  </si>
  <si>
    <t>market for transport, freight, lorry &gt;32 metric ton, EURO4</t>
  </si>
  <si>
    <t>transport, freight, lorry &gt;32 metric ton, EURO4</t>
  </si>
  <si>
    <t>market for transport, freight, lorry &gt;32 metric ton, EURO4RERtransport, freight, lorry &gt;32 metric ton, EURO4metric ton*km</t>
  </si>
  <si>
    <t>market for transport, freight, lorry &gt;32 metric ton, EURO5BRtransport, freight, lorry &gt;32 metric ton, EURO5metric ton*km</t>
  </si>
  <si>
    <t>market for transport, freight, lorry &gt;32 metric ton, EURO5</t>
  </si>
  <si>
    <t>transport, freight, lorry &gt;32 metric ton, EURO5</t>
  </si>
  <si>
    <t>market for transport, freight, lorry &gt;32 metric ton, EURO5RoWtransport, freight, lorry &gt;32 metric ton, EURO5metric ton*km</t>
  </si>
  <si>
    <t>market for transport, freight, lorry &gt;32 metric ton, EURO5RERtransport, freight, lorry &gt;32 metric ton, EURO5metric ton*km</t>
  </si>
  <si>
    <t>market for transport, freight, lorry &gt;32 metric ton, EURO6RoWtransport, freight, lorry &gt;32 metric ton, EURO6metric ton*km</t>
  </si>
  <si>
    <t>market for transport, freight, lorry &gt;32 metric ton, EURO6</t>
  </si>
  <si>
    <t>transport, freight, lorry &gt;32 metric ton, EURO6</t>
  </si>
  <si>
    <t>market for transport, freight, lorry &gt;32 metric ton, EURO6RERtransport, freight, lorry &gt;32 metric ton, EURO6metric ton*km</t>
  </si>
  <si>
    <t>market for transport, freight, lorry &gt;32 metric ton, unregulatedBRtransport, freight, lorry &gt;32 metric ton, unregulatedmetric ton*km</t>
  </si>
  <si>
    <t>market for transport, freight, lorry &gt;32 metric ton, unregulated</t>
  </si>
  <si>
    <t>transport, freight, lorry &gt;32 metric ton, unregulated</t>
  </si>
  <si>
    <t>market for transport, freight, lorry &gt;32 metric ton, unregulatedZAtransport, freight, lorry &gt;32 metric ton, unregulatedmetric ton*km</t>
  </si>
  <si>
    <t>market for transport, freight, lorry with reefer, coolingGLOtransport, freight, lorry with reefer, coolingmetric ton*km</t>
  </si>
  <si>
    <t>market for transport, freight, lorry with reefer, cooling</t>
  </si>
  <si>
    <t>transport, freight, lorry with reefer, cooling</t>
  </si>
  <si>
    <t>market for transport, freight, lorry with reefer, freezingGLOtransport, freight, lorry with reefer, freezingmetric ton*km</t>
  </si>
  <si>
    <t>market for transport, freight, lorry with reefer, freezing</t>
  </si>
  <si>
    <t>transport, freight, lorry with reefer, freezing</t>
  </si>
  <si>
    <t>market for transport, freight, lorry with refrigeration machine, 3.5-7.5 ton, EURO3, R134a refrigerant, coolingGLOtransport, freight, lorry with refrigeration machine, 3.5-7.5 ton, EURO3, R134a refrigerant, coolingmetric ton*km</t>
  </si>
  <si>
    <t>market for transport, freight, lorry with refrigeration machine, 3.5-7.5 ton, EURO3, R134a refrigerant, cooling</t>
  </si>
  <si>
    <t>transport, freight, lorry with refrigeration machine, 3.5-7.5 ton, EURO3, R134a refrigerant, cooling</t>
  </si>
  <si>
    <t>market for transport, freight, lorry with refrigeration machine, 3.5-7.5 ton, EURO3, R134a refrigerant, freezingGLOtransport, freight, lorry with refrigeration machine, 3.5-7.5 ton, EURO3, R134a refrigerant, freezingmetric ton*km</t>
  </si>
  <si>
    <t>market for transport, freight, lorry with refrigeration machine, 3.5-7.5 ton, EURO3, R134a refrigerant, freezing</t>
  </si>
  <si>
    <t>transport, freight, lorry with refrigeration machine, 3.5-7.5 ton, EURO3, R134a refrigerant, freezing</t>
  </si>
  <si>
    <t>market for transport, freight, lorry with refrigeration machine, 3.5-7.5 ton, EURO3, carbon dioxide, liquid refr(...)_11GLOtransport, freight, lorry with refrigeration machine, 3.5-7.5 ton, EURO3, carbon dioxide, liquid refrigerant, freezingmetric ton*km</t>
  </si>
  <si>
    <t>market for transport, freight, lorry with refrigeration machine, 3.5-7.5 ton, EURO3, carbon dioxide, liquid refr(...)_11</t>
  </si>
  <si>
    <t>transport, freight, lorry with refrigeration machine, 3.5-7.5 ton, EURO3, carbon dioxide, liquid refrigerant, freezing</t>
  </si>
  <si>
    <t>market for transport, freight, lorry with refrigeration machine, 3.5-7.5 ton, EURO3, carbon dioxide, liquid refri(...)_1GLOtransport, freight, lorry with refrigeration machine, 3.5-7.5 ton, EURO3, carbon dioxide, liquid refrigerant, coolingmetric ton*km</t>
  </si>
  <si>
    <t>market for transport, freight, lorry with refrigeration machine, 3.5-7.5 ton, EURO3, carbon dioxide, liquid refri(...)_1</t>
  </si>
  <si>
    <t>transport, freight, lorry with refrigeration machine, 3.5-7.5 ton, EURO3, carbon dioxide, liquid refrigerant, cooling</t>
  </si>
  <si>
    <t>market for transport, freight, lorry with refrigeration machine, 3.5-7.5 ton, EURO4, R134a refrigerant, coolingGLOtransport, freight, lorry with refrigeration machine, 3.5-7.5 ton, EURO4, R134a refrigerant, coolingmetric ton*km</t>
  </si>
  <si>
    <t>market for transport, freight, lorry with refrigeration machine, 3.5-7.5 ton, EURO4, R134a refrigerant, cooling</t>
  </si>
  <si>
    <t>transport, freight, lorry with refrigeration machine, 3.5-7.5 ton, EURO4, R134a refrigerant, cooling</t>
  </si>
  <si>
    <t>market for transport, freight, lorry with refrigeration machine, 3.5-7.5 ton, EURO4, R134a refrigerant, freezingGLOtransport, freight, lorry with refrigeration machine, 3.5-7.5 ton, EURO4, R134a refrigerant, freezingmetric ton*km</t>
  </si>
  <si>
    <t>market for transport, freight, lorry with refrigeration machine, 3.5-7.5 ton, EURO4, R134a refrigerant, freezing</t>
  </si>
  <si>
    <t>transport, freight, lorry with refrigeration machine, 3.5-7.5 ton, EURO4, R134a refrigerant, freezing</t>
  </si>
  <si>
    <t>market for transport, freight, lorry with refrigeration machine, 3.5-7.5 ton, EURO4, carbon dioxide, liquid refr(...)_10GLOtransport, freight, lorry with refrigeration machine, 3.5-7.5 ton, EURO4, carbon dioxide, liquid refrigerant, freezingmetric ton*km</t>
  </si>
  <si>
    <t>market for transport, freight, lorry with refrigeration machine, 3.5-7.5 ton, EURO4, carbon dioxide, liquid refr(...)_10</t>
  </si>
  <si>
    <t>transport, freight, lorry with refrigeration machine, 3.5-7.5 ton, EURO4, carbon dioxide, liquid refrigerant, freezing</t>
  </si>
  <si>
    <t>market for transport, freight, lorry with refrigeration machine, 3.5-7.5 ton, EURO4, carbon dioxide, liquid refri(...)_2GLOtransport, freight, lorry with refrigeration machine, 3.5-7.5 ton, EURO4, carbon dioxide, liquid refrigerant, coolingmetric ton*km</t>
  </si>
  <si>
    <t>market for transport, freight, lorry with refrigeration machine, 3.5-7.5 ton, EURO4, carbon dioxide, liquid refri(...)_2</t>
  </si>
  <si>
    <t>transport, freight, lorry with refrigeration machine, 3.5-7.5 ton, EURO4, carbon dioxide, liquid refrigerant, cooling</t>
  </si>
  <si>
    <t>market for transport, freight, lorry with refrigeration machine, 3.5-7.5 ton, EURO5, R134a refrigerant, coolingGLOtransport, freight, lorry with refrigeration machine, 3.5-7.5 ton, EURO5, R134a refrigerant, coolingmetric ton*km</t>
  </si>
  <si>
    <t>market for transport, freight, lorry with refrigeration machine, 3.5-7.5 ton, EURO5, R134a refrigerant, cooling</t>
  </si>
  <si>
    <t>transport, freight, lorry with refrigeration machine, 3.5-7.5 ton, EURO5, R134a refrigerant, cooling</t>
  </si>
  <si>
    <t>market for transport, freight, lorry with refrigeration machine, 3.5-7.5 ton, EURO5, R134a refrigerant, freezingGLOtransport, freight, lorry with refrigeration machine, 3.5-7.5 ton, EURO5, R134a refrigerant, freezingmetric ton*km</t>
  </si>
  <si>
    <t>market for transport, freight, lorry with refrigeration machine, 3.5-7.5 ton, EURO5, R134a refrigerant, freezing</t>
  </si>
  <si>
    <t>transport, freight, lorry with refrigeration machine, 3.5-7.5 ton, EURO5, R134a refrigerant, freezing</t>
  </si>
  <si>
    <t>market for transport, freight, lorry with refrigeration machine, 3.5-7.5 ton, EURO5, carbon dioxide, liquid refri(...)_3GLOtransport, freight, lorry with refrigeration machine, 3.5-7.5 ton, EURO5, carbon dioxide, liquid refrigerant, coolingmetric ton*km</t>
  </si>
  <si>
    <t>market for transport, freight, lorry with refrigeration machine, 3.5-7.5 ton, EURO5, carbon dioxide, liquid refri(...)_3</t>
  </si>
  <si>
    <t>transport, freight, lorry with refrigeration machine, 3.5-7.5 ton, EURO5, carbon dioxide, liquid refrigerant, cooling</t>
  </si>
  <si>
    <t>market for transport, freight, lorry with refrigeration machine, 3.5-7.5 ton, EURO5, carbon dioxide, liquid refri(...)_7GLOtransport, freight, lorry with refrigeration machine, 3.5-7.5 ton, EURO5, carbon dioxide, liquid refrigerant, freezingmetric ton*km</t>
  </si>
  <si>
    <t>market for transport, freight, lorry with refrigeration machine, 3.5-7.5 ton, EURO5, carbon dioxide, liquid refri(...)_7</t>
  </si>
  <si>
    <t>transport, freight, lorry with refrigeration machine, 3.5-7.5 ton, EURO5, carbon dioxide, liquid refrigerant, freezing</t>
  </si>
  <si>
    <t>market for transport, freight, lorry with refrigeration machine, 3.5-7.5 ton, EURO6, R134a refrigerant, coolingGLOtransport, freight, lorry with refrigeration machine, 3.5-7.5 ton, EURO6, R134a refrigerant, coolingmetric ton*km</t>
  </si>
  <si>
    <t>market for transport, freight, lorry with refrigeration machine, 3.5-7.5 ton, EURO6, R134a refrigerant, cooling</t>
  </si>
  <si>
    <t>transport, freight, lorry with refrigeration machine, 3.5-7.5 ton, EURO6, R134a refrigerant, cooling</t>
  </si>
  <si>
    <t>market for transport, freight, lorry with refrigeration machine, 3.5-7.5 ton, EURO6, R134a refrigerant, freezingGLOtransport, freight, lorry with refrigeration machine, 3.5-7.5 ton, EURO6, R134a refrigerant, freezingmetric ton*km</t>
  </si>
  <si>
    <t>market for transport, freight, lorry with refrigeration machine, 3.5-7.5 ton, EURO6, R134a refrigerant, freezing</t>
  </si>
  <si>
    <t>transport, freight, lorry with refrigeration machine, 3.5-7.5 ton, EURO6, R134a refrigerant, freezing</t>
  </si>
  <si>
    <t>market for transport, freight, lorry with refrigeration machine, 3.5-7.5 ton, EURO6, carbon dioxide, liquid refr(...)_13GLOtransport, freight, lorry with refrigeration machine, 3.5-7.5 ton, EURO6, carbon dioxide, liquid refrigerant, freezingmetric ton*km</t>
  </si>
  <si>
    <t>market for transport, freight, lorry with refrigeration machine, 3.5-7.5 ton, EURO6, carbon dioxide, liquid refr(...)_13</t>
  </si>
  <si>
    <t>transport, freight, lorry with refrigeration machine, 3.5-7.5 ton, EURO6, carbon dioxide, liquid refrigerant, freezing</t>
  </si>
  <si>
    <t>market for transport, freight, lorry with refrigeration machine, 3.5-7.5 ton, EURO6, carbon dioxide, liquid refri(...)_5GLOtransport, freight, lorry with refrigeration machine, 3.5-7.5 ton, EURO6, carbon dioxide, liquid refrigerant, coolingmetric ton*km</t>
  </si>
  <si>
    <t>market for transport, freight, lorry with refrigeration machine, 3.5-7.5 ton, EURO6, carbon dioxide, liquid refri(...)_5</t>
  </si>
  <si>
    <t>transport, freight, lorry with refrigeration machine, 3.5-7.5 ton, EURO6, carbon dioxide, liquid refrigerant, cooling</t>
  </si>
  <si>
    <t>market for transport, freight, lorry with refrigeration machine, 7.5-16 ton, EURO3, R134a refrigerant, coolingGLOtransport, freight, lorry with refrigeration machine, 7.5-16 ton, EURO3, R134a refrigerant, coolingmetric ton*km</t>
  </si>
  <si>
    <t>market for transport, freight, lorry with refrigeration machine, 7.5-16 ton, EURO3, R134a refrigerant, cooling</t>
  </si>
  <si>
    <t>transport, freight, lorry with refrigeration machine, 7.5-16 ton, EURO3, R134a refrigerant, cooling</t>
  </si>
  <si>
    <t>market for transport, freight, lorry with refrigeration machine, 7.5-16 ton, EURO3, R134a refrigerant, freezingGLOtransport, freight, lorry with refrigeration machine, 7.5-16 ton, EURO3, R134a refrigerant, freezingmetric ton*km</t>
  </si>
  <si>
    <t>market for transport, freight, lorry with refrigeration machine, 7.5-16 ton, EURO3, R134a refrigerant, freezing</t>
  </si>
  <si>
    <t>transport, freight, lorry with refrigeration machine, 7.5-16 ton, EURO3, R134a refrigerant, freezing</t>
  </si>
  <si>
    <t>market for transport, freight, lorry with refrigeration machine, 7.5-16 ton, EURO3, carbon dioxide, liquid refri(...)_14GLOtransport, freight, lorry with refrigeration machine, 7.5-16 ton, EURO3, carbon dioxide, liquid refrigerant, freezingmetric ton*km</t>
  </si>
  <si>
    <t>market for transport, freight, lorry with refrigeration machine, 7.5-16 ton, EURO3, carbon dioxide, liquid refri(...)_14</t>
  </si>
  <si>
    <t>transport, freight, lorry with refrigeration machine, 7.5-16 ton, EURO3, carbon dioxide, liquid refrigerant, freezing</t>
  </si>
  <si>
    <t>market for transport, freight, lorry with refrigeration machine, 7.5-16 ton, EURO3, carbon dioxide, liquid refrig(...)_4GLOtransport, freight, lorry with refrigeration machine, 7.5-16 ton, EURO3, carbon dioxide, liquid refrigerant, coolingmetric ton*km</t>
  </si>
  <si>
    <t>market for transport, freight, lorry with refrigeration machine, 7.5-16 ton, EURO3, carbon dioxide, liquid refrig(...)_4</t>
  </si>
  <si>
    <t>transport, freight, lorry with refrigeration machine, 7.5-16 ton, EURO3, carbon dioxide, liquid refrigerant, cooling</t>
  </si>
  <si>
    <t>market for transport, freight, lorry with refrigeration machine, 7.5-16 ton, EURO4, R134a refrigerant, coolingGLOtransport, freight, lorry with refrigeration machine, 7.5-16 ton, EURO4, R134a refrigerant, coolingmetric ton*km</t>
  </si>
  <si>
    <t>market for transport, freight, lorry with refrigeration machine, 7.5-16 ton, EURO4, R134a refrigerant, cooling</t>
  </si>
  <si>
    <t>transport, freight, lorry with refrigeration machine, 7.5-16 ton, EURO4, R134a refrigerant, cooling</t>
  </si>
  <si>
    <t>market for transport, freight, lorry with refrigeration machine, 7.5-16 ton, EURO4, R134a refrigerant, freezingGLOtransport, freight, lorry with refrigeration machine, 7.5-16 ton, EURO4, R134a refrigerant, freezingmetric ton*km</t>
  </si>
  <si>
    <t>market for transport, freight, lorry with refrigeration machine, 7.5-16 ton, EURO4, R134a refrigerant, freezing</t>
  </si>
  <si>
    <t>transport, freight, lorry with refrigeration machine, 7.5-16 ton, EURO4, R134a refrigerant, freezing</t>
  </si>
  <si>
    <t>market for transport, freight, lorry with refrigeration machine, 7.5-16 ton, EURO4, carbon dioxide, liquid refri(...)_12GLOtransport, freight, lorry with refrigeration machine, 7.5-16 ton, EURO4, carbon dioxide, liquid refrigerant, freezingmetric ton*km</t>
  </si>
  <si>
    <t>market for transport, freight, lorry with refrigeration machine, 7.5-16 ton, EURO4, carbon dioxide, liquid refri(...)_12</t>
  </si>
  <si>
    <t>transport, freight, lorry with refrigeration machine, 7.5-16 ton, EURO4, carbon dioxide, liquid refrigerant, freezing</t>
  </si>
  <si>
    <t>market for transport, freight, lorry with refrigeration machine, 7.5-16 ton, EURO4, carbon dioxide, liquid refrig(...)_6GLOtransport, freight, lorry with refrigeration machine, 7.5-16 ton, EURO4, carbon dioxide, liquid refrigerant, coolingmetric ton*km</t>
  </si>
  <si>
    <t>market for transport, freight, lorry with refrigeration machine, 7.5-16 ton, EURO4, carbon dioxide, liquid refrig(...)_6</t>
  </si>
  <si>
    <t>transport, freight, lorry with refrigeration machine, 7.5-16 ton, EURO4, carbon dioxide, liquid refrigerant, cooling</t>
  </si>
  <si>
    <t>market for transport, freight, lorry with refrigeration machine, 7.5-16 ton, EURO5, R134a refrigerant, coolingGLOtransport, freight, lorry with refrigeration machine, 7.5-16 ton, EURO5, R134a refrigerant, coolingmetric ton*km</t>
  </si>
  <si>
    <t>market for transport, freight, lorry with refrigeration machine, 7.5-16 ton, EURO5, R134a refrigerant, cooling</t>
  </si>
  <si>
    <t>transport, freight, lorry with refrigeration machine, 7.5-16 ton, EURO5, R134a refrigerant, cooling</t>
  </si>
  <si>
    <t>market for transport, freight, lorry with refrigeration machine, 7.5-16 ton, EURO5, R134a refrigerant, freezingGLOtransport, freight, lorry with refrigeration machine, 7.5-16 ton, EURO5, R134a refrigerant, freezingmetric ton*km</t>
  </si>
  <si>
    <t>market for transport, freight, lorry with refrigeration machine, 7.5-16 ton, EURO5, R134a refrigerant, freezing</t>
  </si>
  <si>
    <t>transport, freight, lorry with refrigeration machine, 7.5-16 ton, EURO5, R134a refrigerant, freezing</t>
  </si>
  <si>
    <t>market for transport, freight, lorry with refrigeration machine, 7.5-16 ton, EURO5, carbon dioxide, liquid refri(...)_16GLOtransport, freight, lorry with refrigeration machine, 7.5-16 ton, EURO5, carbon dioxide, liquid refrigerant, freezingmetric ton*km</t>
  </si>
  <si>
    <t>market for transport, freight, lorry with refrigeration machine, 7.5-16 ton, EURO5, carbon dioxide, liquid refri(...)_16</t>
  </si>
  <si>
    <t>transport, freight, lorry with refrigeration machine, 7.5-16 ton, EURO5, carbon dioxide, liquid refrigerant, freezing</t>
  </si>
  <si>
    <t>market for transport, freight, lorry with refrigeration machine, 7.5-16 ton, EURO5, carbon dioxide, liquid refrig(...)_8GLOtransport, freight, lorry with refrigeration machine, 7.5-16 ton, EURO5, carbon dioxide, liquid refrigerant, coolingmetric ton*km</t>
  </si>
  <si>
    <t>market for transport, freight, lorry with refrigeration machine, 7.5-16 ton, EURO5, carbon dioxide, liquid refrig(...)_8</t>
  </si>
  <si>
    <t>transport, freight, lorry with refrigeration machine, 7.5-16 ton, EURO5, carbon dioxide, liquid refrigerant, cooling</t>
  </si>
  <si>
    <t>market for transport, freight, lorry with refrigeration machine, 7.5-16 ton, EURO6, R134a refrigerant, coolingGLOtransport, freight, lorry with refrigeration machine, 7.5-16 ton, EURO6, R134a refrigerant, coolingmetric ton*km</t>
  </si>
  <si>
    <t>market for transport, freight, lorry with refrigeration machine, 7.5-16 ton, EURO6, R134a refrigerant, cooling</t>
  </si>
  <si>
    <t>transport, freight, lorry with refrigeration machine, 7.5-16 ton, EURO6, R134a refrigerant, cooling</t>
  </si>
  <si>
    <t>market for transport, freight, lorry with refrigeration machine, 7.5-16 ton, EURO6, R134a refrigerant, freezingGLOtransport, freight, lorry with refrigeration machine, 7.5-16 ton, EURO6, R134a refrigerant, freezingmetric ton*km</t>
  </si>
  <si>
    <t>market for transport, freight, lorry with refrigeration machine, 7.5-16 ton, EURO6, R134a refrigerant, freezing</t>
  </si>
  <si>
    <t>transport, freight, lorry with refrigeration machine, 7.5-16 ton, EURO6, R134a refrigerant, freezing</t>
  </si>
  <si>
    <t>market for transport, freight, lorry with refrigeration machine, 7.5-16 ton, EURO6, carbon dioxide, liquid refri(...)_15GLOtransport, freight, lorry with refrigeration machine, 7.5-16 ton, EURO6, carbon dioxide, liquid refrigerant, freezingmetric ton*km</t>
  </si>
  <si>
    <t>market for transport, freight, lorry with refrigeration machine, 7.5-16 ton, EURO6, carbon dioxide, liquid refri(...)_15</t>
  </si>
  <si>
    <t>transport, freight, lorry with refrigeration machine, 7.5-16 ton, EURO6, carbon dioxide, liquid refrigerant, freezing</t>
  </si>
  <si>
    <t>market for transport, freight, lorry with refrigeration machine, 7.5-16 ton, EURO6, carbon dioxide, liquid refrig(...)_9GLOtransport, freight, lorry with refrigeration machine, 7.5-16 ton, EURO6, carbon dioxide, liquid refrigerant, coolingmetric ton*km</t>
  </si>
  <si>
    <t>market for transport, freight, lorry with refrigeration machine, 7.5-16 ton, EURO6, carbon dioxide, liquid refrig(...)_9</t>
  </si>
  <si>
    <t>transport, freight, lorry with refrigeration machine, 7.5-16 ton, EURO6, carbon dioxide, liquid refrigerant, cooling</t>
  </si>
  <si>
    <t>market for transport, freight, lorry with refrigeration machine, coolingGLOtransport, freight, lorry with refrigeration machine, coolingmetric ton*km</t>
  </si>
  <si>
    <t>market for transport, freight, lorry with refrigeration machine, cooling</t>
  </si>
  <si>
    <t>transport, freight, lorry with refrigeration machine, cooling</t>
  </si>
  <si>
    <t>market for transport, freight, lorry with refrigeration machine, freezingGLOtransport, freight, lorry with refrigeration machine, freezingmetric ton*km</t>
  </si>
  <si>
    <t>market for transport, freight, lorry with refrigeration machine, freezing</t>
  </si>
  <si>
    <t>transport, freight, lorry with refrigeration machine, freezing</t>
  </si>
  <si>
    <t>market for transport, freight, lorry, unspecifiedBRtransport, freight, lorry, unspecifiedmetric ton*km</t>
  </si>
  <si>
    <t>market for transport, freight, lorry, unspecified</t>
  </si>
  <si>
    <t>transport, freight, lorry, unspecified</t>
  </si>
  <si>
    <t>market for transport, freight, lorry, unspecifiedRoWtransport, freight, lorry, unspecifiedmetric ton*km</t>
  </si>
  <si>
    <t>market for transport, freight, lorry, unspecifiedRERtransport, freight, lorry, unspecifiedmetric ton*km</t>
  </si>
  <si>
    <t>market for transport, freight, lorry, unspecifiedZAtransport, freight, lorry, unspecifiedmetric ton*km</t>
  </si>
  <si>
    <t>market for transport, freight, sea, bulk carrier for dry goodsGLOtransport, freight, sea, bulk carrier for dry goodsmetric ton*km</t>
  </si>
  <si>
    <t>market for transport, freight, sea, bulk carrier for dry goods</t>
  </si>
  <si>
    <t>transport, freight, sea, bulk carrier for dry goods</t>
  </si>
  <si>
    <t>market for transport, freight, sea, container shipGLOtransport, freight, sea, container shipmetric ton*km</t>
  </si>
  <si>
    <t>market for transport, freight, sea, container ship</t>
  </si>
  <si>
    <t>market for transport, freight, sea, container ship with reefer, coolingGLOtransport, freight, sea, container ship with reefer, coolingmetric ton*km</t>
  </si>
  <si>
    <t>market for transport, freight, sea, container ship with reefer, cooling</t>
  </si>
  <si>
    <t>transport, freight, sea, container ship with reefer, cooling</t>
  </si>
  <si>
    <t>market for transport, freight, sea, container ship with reefer, freezingGLOtransport, freight, sea, container ship with reefer, freezingmetric ton*km</t>
  </si>
  <si>
    <t>market for transport, freight, sea, container ship with reefer, freezing</t>
  </si>
  <si>
    <t>transport, freight, sea, container ship with reefer, freezing</t>
  </si>
  <si>
    <t>market for transport, freight, sea, ferryGLOtransport, freight, sea, ferrymetric ton*km</t>
  </si>
  <si>
    <t>market for transport, freight, sea, ferry</t>
  </si>
  <si>
    <t>transport, freight, sea, ferry</t>
  </si>
  <si>
    <t>market for transport, freight, sea, tanker for liquefied natural gasGLOtransport, freight, sea, tanker for liquefied natural gasmetric ton*km</t>
  </si>
  <si>
    <t>market for transport, freight, sea, tanker for liquefied natural gas</t>
  </si>
  <si>
    <t>transport, freight, sea, tanker for liquefied natural gas</t>
  </si>
  <si>
    <t>market for transport, freight, sea, tanker for liquid goods other than petroleum and liquefied natural gasGLOtransport, freight, sea, tanker for liquid goods other than petroleum and liquefied natural gasmetric ton*km</t>
  </si>
  <si>
    <t>market for transport, freight, sea, tanker for liquid goods other than petroleum and liquefied natural gas</t>
  </si>
  <si>
    <t>transport, freight, sea, tanker for liquid goods other than petroleum and liquefied natural gas</t>
  </si>
  <si>
    <t>market for transport, freight, sea, tanker for petroleumGLOtransport, freight, sea, tanker for petroleummetric ton*km</t>
  </si>
  <si>
    <t>market for transport, freight, sea, tanker for petroleum</t>
  </si>
  <si>
    <t>transport, freight, sea, tanker for petroleum</t>
  </si>
  <si>
    <t>market for transport, freight, train with reefer, coolingGLOtransport, freight, train with reefer, coolingmetric ton*km</t>
  </si>
  <si>
    <t>market for transport, freight, train with reefer, cooling</t>
  </si>
  <si>
    <t>transport, freight, train with reefer, cooling</t>
  </si>
  <si>
    <t>market for transport, freight, train with reefer, freezingGLOtransport, freight, train with reefer, freezingmetric ton*km</t>
  </si>
  <si>
    <t>market for transport, freight, train with reefer, freezing</t>
  </si>
  <si>
    <t>transport, freight, train with reefer, freezing</t>
  </si>
  <si>
    <t>market for transport, helicopterGLOtransport, helicopterhour</t>
  </si>
  <si>
    <t>market for transport, helicopter</t>
  </si>
  <si>
    <t>transport, helicopter</t>
  </si>
  <si>
    <t>market for transport, helicopter, LTO cycleGLOtransport, helicopter, LTO cycleunit</t>
  </si>
  <si>
    <t>market for transport, helicopter, LTO cycle</t>
  </si>
  <si>
    <t>transport, helicopter, LTO cycle</t>
  </si>
  <si>
    <t>market for transport, passenger aircraft, long haulGLOtransport, passenger aircraft, long haulperson*km</t>
  </si>
  <si>
    <t>market for transport, passenger aircraft, long haul</t>
  </si>
  <si>
    <t>transport, passenger aircraft, long haul</t>
  </si>
  <si>
    <t>person*km</t>
  </si>
  <si>
    <t>market for transport, passenger aircraft, medium haulGLOtransport, passenger aircraft, medium haulperson*km</t>
  </si>
  <si>
    <t>market for transport, passenger aircraft, medium haul</t>
  </si>
  <si>
    <t>transport, passenger aircraft, medium haul</t>
  </si>
  <si>
    <t>market for transport, passenger aircraft, short haulGLOtransport, passenger aircraft, short haulperson*km</t>
  </si>
  <si>
    <t>market for transport, passenger aircraft, short haul</t>
  </si>
  <si>
    <t>transport, passenger aircraft, short haul</t>
  </si>
  <si>
    <t>market for transport, passenger aircraft, unspecifiedGLOtransport, passenger aircraft, unspecifiedperson*km</t>
  </si>
  <si>
    <t>market for transport, passenger aircraft, unspecified</t>
  </si>
  <si>
    <t>transport, passenger aircraft, unspecified</t>
  </si>
  <si>
    <t>market for transport, passenger aircraft, very short haulGLOtransport, passenger aircraft, very short haulperson*km</t>
  </si>
  <si>
    <t>market for transport, passenger aircraft, very short haul</t>
  </si>
  <si>
    <t>transport, passenger aircraft, very short haul</t>
  </si>
  <si>
    <t>market for transport, passenger carRoWtransport, passenger carkm</t>
  </si>
  <si>
    <t>market for transport, passenger car</t>
  </si>
  <si>
    <t>transport, passenger car</t>
  </si>
  <si>
    <t>market for transport, passenger carRERtransport, passenger carkm</t>
  </si>
  <si>
    <t>market for transport, passenger car with internal combustion engineRoWtransport, passenger car with internal combustion enginekm</t>
  </si>
  <si>
    <t>market for transport, passenger car with internal combustion engine</t>
  </si>
  <si>
    <t>transport, passenger car with internal combustion engine</t>
  </si>
  <si>
    <t>market for transport, passenger car with internal combustion engineRERtransport, passenger car with internal combustion enginekm</t>
  </si>
  <si>
    <t>market for transport, passenger car, EURO 3RoWtransport, passenger car, EURO 3km</t>
  </si>
  <si>
    <t>market for transport, passenger car, EURO 3</t>
  </si>
  <si>
    <t>transport, passenger car, EURO 3</t>
  </si>
  <si>
    <t>market for transport, passenger car, EURO 3RERtransport, passenger car, EURO 3km</t>
  </si>
  <si>
    <t>market for transport, passenger car, EURO 4RoWtransport, passenger car, EURO 4km</t>
  </si>
  <si>
    <t>market for transport, passenger car, EURO 4</t>
  </si>
  <si>
    <t>transport, passenger car, EURO 4</t>
  </si>
  <si>
    <t>market for transport, passenger car, EURO 4RERtransport, passenger car, EURO 4km</t>
  </si>
  <si>
    <t>market for transport, passenger car, EURO 5RoWtransport, passenger car, EURO 5km</t>
  </si>
  <si>
    <t>market for transport, passenger car, EURO 5</t>
  </si>
  <si>
    <t>transport, passenger car, EURO 5</t>
  </si>
  <si>
    <t>market for transport, passenger car, EURO 5RERtransport, passenger car, EURO 5km</t>
  </si>
  <si>
    <t>market for transport, passenger car, electricGLOtransport, passenger car, electrickm</t>
  </si>
  <si>
    <t>market for transport, passenger car, electric</t>
  </si>
  <si>
    <t>transport, passenger car, electric</t>
  </si>
  <si>
    <t>market for transport, passenger car, large size, diesel, EURO 3GLOtransport, passenger car, large size, diesel, EURO 3km</t>
  </si>
  <si>
    <t>market for transport, passenger car, large size, diesel, EURO 3</t>
  </si>
  <si>
    <t>transport, passenger car, large size, diesel, EURO 3</t>
  </si>
  <si>
    <t>market for transport, passenger car, large size, diesel, EURO 4GLOtransport, passenger car, large size, diesel, EURO 4km</t>
  </si>
  <si>
    <t>market for transport, passenger car, large size, diesel, EURO 4</t>
  </si>
  <si>
    <t>transport, passenger car, large size, diesel, EURO 4</t>
  </si>
  <si>
    <t>market for transport, passenger car, large size, diesel, EURO 5GLOtransport, passenger car, large size, diesel, EURO 5km</t>
  </si>
  <si>
    <t>market for transport, passenger car, large size, diesel, EURO 5</t>
  </si>
  <si>
    <t>transport, passenger car, large size, diesel, EURO 5</t>
  </si>
  <si>
    <t>market for transport, passenger car, large size, natural gas, EURO 3GLOtransport, passenger car, large size, natural gas, EURO 3km</t>
  </si>
  <si>
    <t>market for transport, passenger car, large size, natural gas, EURO 3</t>
  </si>
  <si>
    <t>transport, passenger car, large size, natural gas, EURO 3</t>
  </si>
  <si>
    <t>market for transport, passenger car, large size, natural gas, EURO 4GLOtransport, passenger car, large size, natural gas, EURO 4km</t>
  </si>
  <si>
    <t>market for transport, passenger car, large size, natural gas, EURO 4</t>
  </si>
  <si>
    <t>transport, passenger car, large size, natural gas, EURO 4</t>
  </si>
  <si>
    <t>market for transport, passenger car, large size, natural gas, EURO 5GLOtransport, passenger car, large size, natural gas, EURO 5km</t>
  </si>
  <si>
    <t>market for transport, passenger car, large size, natural gas, EURO 5</t>
  </si>
  <si>
    <t>transport, passenger car, large size, natural gas, EURO 5</t>
  </si>
  <si>
    <t>market for transport, passenger car, large size, petrol, EURO 3GLOtransport, passenger car, large size, petrol, EURO 3km</t>
  </si>
  <si>
    <t>market for transport, passenger car, large size, petrol, EURO 3</t>
  </si>
  <si>
    <t>transport, passenger car, large size, petrol, EURO 3</t>
  </si>
  <si>
    <t>market for transport, passenger car, large size, petrol, EURO 4GLOtransport, passenger car, large size, petrol, EURO 4km</t>
  </si>
  <si>
    <t>market for transport, passenger car, large size, petrol, EURO 4</t>
  </si>
  <si>
    <t>transport, passenger car, large size, petrol, EURO 4</t>
  </si>
  <si>
    <t>market for transport, passenger car, large size, petrol, EURO 5GLOtransport, passenger car, large size, petrol, EURO 5km</t>
  </si>
  <si>
    <t>market for transport, passenger car, large size, petrol, EURO 5</t>
  </si>
  <si>
    <t>transport, passenger car, large size, petrol, EURO 5</t>
  </si>
  <si>
    <t>market for transport, passenger car, medium size, diesel, EURO 3GLOtransport, passenger car, medium size, diesel, EURO 3km</t>
  </si>
  <si>
    <t>market for transport, passenger car, medium size, diesel, EURO 3</t>
  </si>
  <si>
    <t>transport, passenger car, medium size, diesel, EURO 3</t>
  </si>
  <si>
    <t>market for transport, passenger car, medium size, diesel, EURO 4GLOtransport, passenger car, medium size, diesel, EURO 4km</t>
  </si>
  <si>
    <t>market for transport, passenger car, medium size, diesel, EURO 4</t>
  </si>
  <si>
    <t>transport, passenger car, medium size, diesel, EURO 4</t>
  </si>
  <si>
    <t>market for transport, passenger car, medium size, diesel, EURO 5GLOtransport, passenger car, medium size, diesel, EURO 5km</t>
  </si>
  <si>
    <t>market for transport, passenger car, medium size, diesel, EURO 5</t>
  </si>
  <si>
    <t>transport, passenger car, medium size, diesel, EURO 5</t>
  </si>
  <si>
    <t>market for transport, passenger car, medium size, liquefied petroleum gas, EURO 5GLOtransport, passenger car, medium size, liquefied petroleum gas, EURO 5km</t>
  </si>
  <si>
    <t>market for transport, passenger car, medium size, liquefied petroleum gas, EURO 5</t>
  </si>
  <si>
    <t>transport, passenger car, medium size, liquefied petroleum gas, EURO 5</t>
  </si>
  <si>
    <t>market for transport, passenger car, medium size, natural gas, EURO 3GLOtransport, passenger car, medium size, natural gas, EURO 3km</t>
  </si>
  <si>
    <t>market for transport, passenger car, medium size, natural gas, EURO 3</t>
  </si>
  <si>
    <t>transport, passenger car, medium size, natural gas, EURO 3</t>
  </si>
  <si>
    <t>market for transport, passenger car, medium size, natural gas, EURO 4GLOtransport, passenger car, medium size, natural gas, EURO 4km</t>
  </si>
  <si>
    <t>market for transport, passenger car, medium size, natural gas, EURO 4</t>
  </si>
  <si>
    <t>transport, passenger car, medium size, natural gas, EURO 4</t>
  </si>
  <si>
    <t>market for transport, passenger car, medium size, natural gas, EURO 5GLOtransport, passenger car, medium size, natural gas, EURO 5km</t>
  </si>
  <si>
    <t>market for transport, passenger car, medium size, natural gas, EURO 5</t>
  </si>
  <si>
    <t>transport, passenger car, medium size, natural gas, EURO 5</t>
  </si>
  <si>
    <t>market for transport, passenger car, medium size, petrol, EURO 3GLOtransport, passenger car, medium size, petrol, EURO 3km</t>
  </si>
  <si>
    <t>market for transport, passenger car, medium size, petrol, EURO 3</t>
  </si>
  <si>
    <t>transport, passenger car, medium size, petrol, EURO 3</t>
  </si>
  <si>
    <t>market for transport, passenger car, medium size, petrol, EURO 4GLOtransport, passenger car, medium size, petrol, EURO 4km</t>
  </si>
  <si>
    <t>market for transport, passenger car, medium size, petrol, EURO 4</t>
  </si>
  <si>
    <t>transport, passenger car, medium size, petrol, EURO 4</t>
  </si>
  <si>
    <t>market for transport, passenger car, medium size, petrol, EURO 5GLOtransport, passenger car, medium size, petrol, EURO 5km</t>
  </si>
  <si>
    <t>market for transport, passenger car, medium size, petrol, EURO 5</t>
  </si>
  <si>
    <t>transport, passenger car, medium size, petrol, EURO 5</t>
  </si>
  <si>
    <t>market for transport, passenger car, small size, diesel, EURO 3GLOtransport, passenger car, small size, diesel, EURO 3km</t>
  </si>
  <si>
    <t>market for transport, passenger car, small size, diesel, EURO 3</t>
  </si>
  <si>
    <t>transport, passenger car, small size, diesel, EURO 3</t>
  </si>
  <si>
    <t>market for transport, passenger car, small size, diesel, EURO 4GLOtransport, passenger car, small size, diesel, EURO 4km</t>
  </si>
  <si>
    <t>market for transport, passenger car, small size, diesel, EURO 4</t>
  </si>
  <si>
    <t>transport, passenger car, small size, diesel, EURO 4</t>
  </si>
  <si>
    <t>market for transport, passenger car, small size, diesel, EURO 5GLOtransport, passenger car, small size, diesel, EURO 5km</t>
  </si>
  <si>
    <t>market for transport, passenger car, small size, diesel, EURO 5</t>
  </si>
  <si>
    <t>transport, passenger car, small size, diesel, EURO 5</t>
  </si>
  <si>
    <t>market for transport, passenger car, small size, natural gas, EURO 3GLOtransport, passenger car, small size, natural gas, EURO 3km</t>
  </si>
  <si>
    <t>market for transport, passenger car, small size, natural gas, EURO 3</t>
  </si>
  <si>
    <t>transport, passenger car, small size, natural gas, EURO 3</t>
  </si>
  <si>
    <t>market for transport, passenger car, small size, natural gas, EURO 4GLOtransport, passenger car, small size, natural gas, EURO 4km</t>
  </si>
  <si>
    <t>market for transport, passenger car, small size, natural gas, EURO 4</t>
  </si>
  <si>
    <t>transport, passenger car, small size, natural gas, EURO 4</t>
  </si>
  <si>
    <t>market for transport, passenger car, small size, natural gas, EURO 5GLOtransport, passenger car, small size, natural gas, EURO 5km</t>
  </si>
  <si>
    <t>market for transport, passenger car, small size, natural gas, EURO 5</t>
  </si>
  <si>
    <t>transport, passenger car, small size, natural gas, EURO 5</t>
  </si>
  <si>
    <t>market for transport, passenger car, small size, petrol, EURO 3GLOtransport, passenger car, small size, petrol, EURO 3km</t>
  </si>
  <si>
    <t>market for transport, passenger car, small size, petrol, EURO 3</t>
  </si>
  <si>
    <t>transport, passenger car, small size, petrol, EURO 3</t>
  </si>
  <si>
    <t>market for transport, passenger car, small size, petrol, EURO 4GLOtransport, passenger car, small size, petrol, EURO 4km</t>
  </si>
  <si>
    <t>market for transport, passenger car, small size, petrol, EURO 4</t>
  </si>
  <si>
    <t>transport, passenger car, small size, petrol, EURO 4</t>
  </si>
  <si>
    <t>market for transport, passenger car, small size, petrol, EURO 5GLOtransport, passenger car, small size, petrol, EURO 5km</t>
  </si>
  <si>
    <t>market for transport, passenger car, small size, petrol, EURO 5</t>
  </si>
  <si>
    <t>transport, passenger car, small size, petrol, EURO 5</t>
  </si>
  <si>
    <t>market for transport, passenger coachGLOtransport, passenger coachperson*km</t>
  </si>
  <si>
    <t>market for transport, passenger coach</t>
  </si>
  <si>
    <t>transport, passenger coach</t>
  </si>
  <si>
    <t>market for transport, passenger trainGLOtransport, passenger trainperson*km</t>
  </si>
  <si>
    <t>market for transport, passenger train</t>
  </si>
  <si>
    <t>transport, passenger train</t>
  </si>
  <si>
    <t>market for transport, passenger, bicycleGLOtransport, passenger, bicycleperson*km</t>
  </si>
  <si>
    <t>market for transport, passenger, bicycle</t>
  </si>
  <si>
    <t>transport, passenger, bicycle</t>
  </si>
  <si>
    <t>market for transport, passenger, electric bicycleGLOtransport, passenger, electric bicycleperson*km</t>
  </si>
  <si>
    <t>market for transport, passenger, electric bicycle</t>
  </si>
  <si>
    <t>transport, passenger, electric bicycle</t>
  </si>
  <si>
    <t>market for transport, passenger, electric bicycle, electricity from renewable energy productsGLOtransport, passenger, electric bicycle, electricity from renewable energy productsperson*km</t>
  </si>
  <si>
    <t>market for transport, passenger, electric bicycle, electricity from renewable energy products</t>
  </si>
  <si>
    <t>transport, passenger, electric bicycle, electricity from renewable energy products</t>
  </si>
  <si>
    <t>market for transport, passenger, electric scooterGLOtransport, passenger, electric scooterkm</t>
  </si>
  <si>
    <t>market for transport, passenger, electric scooter</t>
  </si>
  <si>
    <t>transport, passenger, electric scooter</t>
  </si>
  <si>
    <t>market for transport, passenger, motor scooterGLOtransport, passenger, motor scooterperson*km</t>
  </si>
  <si>
    <t>market for transport, passenger, motor scooter</t>
  </si>
  <si>
    <t>transport, passenger, motor scooter</t>
  </si>
  <si>
    <t>market for transport, pipeline, long distance, natural gasRoWtransport, pipeline, long distance, natural gasmetric ton*km</t>
  </si>
  <si>
    <t>market for transport, pipeline, long distance, natural gas</t>
  </si>
  <si>
    <t>transport, pipeline, long distance, natural gas</t>
  </si>
  <si>
    <t>market for transport, pipeline, long distance, natural gasRERtransport, pipeline, long distance, natural gasmetric ton*km</t>
  </si>
  <si>
    <t>market for transport, pipeline, offshore, long distance, natural gasGLOtransport, pipeline, offshore, long distance, natural gasmetric ton*km</t>
  </si>
  <si>
    <t>market for transport, pipeline, offshore, long distance, natural gas</t>
  </si>
  <si>
    <t>transport, pipeline, offshore, long distance, natural gas</t>
  </si>
  <si>
    <t>market for transport, pipeline, offshore, petroleumGLOtransport, pipeline, offshore, petroleummetric ton*km</t>
  </si>
  <si>
    <t>market for transport, pipeline, offshore, petroleum</t>
  </si>
  <si>
    <t>transport, pipeline, offshore, petroleum</t>
  </si>
  <si>
    <t>market for transport, pipeline, onshore, long distance, natural gasGLOtransport, pipeline, onshore, long distance, natural gasmetric ton*km</t>
  </si>
  <si>
    <t>market for transport, pipeline, onshore, long distance, natural gas</t>
  </si>
  <si>
    <t>transport, pipeline, onshore, long distance, natural gas</t>
  </si>
  <si>
    <t>market for transport, pipeline, onshore, petroleumRoWtransport, pipeline, onshore, petroleummetric ton*km</t>
  </si>
  <si>
    <t>market for transport, pipeline, onshore, petroleum</t>
  </si>
  <si>
    <t>transport, pipeline, onshore, petroleum</t>
  </si>
  <si>
    <t>market for transport, pipeline, onshore, petroleumRERtransport, pipeline, onshore, petroleummetric ton*km</t>
  </si>
  <si>
    <t>market for transport, regular busGLOtransport, regular busperson*km</t>
  </si>
  <si>
    <t>market for transport, regular bus</t>
  </si>
  <si>
    <t>transport, regular bus</t>
  </si>
  <si>
    <t>market for transport, tractor and trailer, agriculturalCHtransport, tractor and trailer, agriculturalmetric ton*km</t>
  </si>
  <si>
    <t>market for transport, tractor and trailer, agricultural</t>
  </si>
  <si>
    <t>transport, tractor and trailer, agricultural</t>
  </si>
  <si>
    <t>market for transport, tractor and trailer, agriculturalRoWtransport, tractor and trailer, agriculturalmetric ton*km</t>
  </si>
  <si>
    <t>market for transport, tramGLOtransport, tramperson*km</t>
  </si>
  <si>
    <t>market for transport, tram</t>
  </si>
  <si>
    <t>transport, tram</t>
  </si>
  <si>
    <t>market for transport, trolleybusGLOtransport, trolleybusperson*km</t>
  </si>
  <si>
    <t>market for transport, trolleybus</t>
  </si>
  <si>
    <t>transport, trolleybus</t>
  </si>
  <si>
    <t>market for trawler maintenance, steelGLOtrawler maintenance, steelkg</t>
  </si>
  <si>
    <t>market for trawler maintenance, steel</t>
  </si>
  <si>
    <t>trawler maintenance, steel</t>
  </si>
  <si>
    <t>market for trawler, steelGLOtrawler, steelkg</t>
  </si>
  <si>
    <t>market for trawler, steel</t>
  </si>
  <si>
    <t>trawler, steel</t>
  </si>
  <si>
    <t>market for tree seedling, for plantingRoWtree seedling, for plantingunit</t>
  </si>
  <si>
    <t>market for tree seedling, for planting</t>
  </si>
  <si>
    <t>tree seedling, for planting</t>
  </si>
  <si>
    <t>market for tree seedling, for plantingRERtree seedling, for plantingunit</t>
  </si>
  <si>
    <t>market for trellis system, wooden poles, soft wood, tar impregnatedGLOtrellis system, wooden poles, soft wood, tar impregnatedha</t>
  </si>
  <si>
    <t>market for trellis system, wooden poles, soft wood, tar impregnated</t>
  </si>
  <si>
    <t>trellis system, wooden poles, soft wood, tar impregnated</t>
  </si>
  <si>
    <t>market for triazine-compound, unspecifiedGLOtriazine-compound, unspecifiedkg</t>
  </si>
  <si>
    <t>market for triazine-compound, unspecified</t>
  </si>
  <si>
    <t>triazine-compound, unspecified</t>
  </si>
  <si>
    <t>market for trichloroacetic acidRoWtrichloroacetic acidkg</t>
  </si>
  <si>
    <t>market for trichloroacetic acid</t>
  </si>
  <si>
    <t>trichloroacetic acid</t>
  </si>
  <si>
    <t>market for trichloroacetic acidRERtrichloroacetic acidkg</t>
  </si>
  <si>
    <t>market for trichloroboraneGLOtrichloroboranekg</t>
  </si>
  <si>
    <t>market for trichloroborane</t>
  </si>
  <si>
    <t>trichloroborane</t>
  </si>
  <si>
    <t>market for trichloroethyleneGLOtrichloroethylenekg</t>
  </si>
  <si>
    <t>market for trichloroethylene</t>
  </si>
  <si>
    <t>trichloroethylene</t>
  </si>
  <si>
    <t>market for trichloromethaneRoWtrichloromethanekg</t>
  </si>
  <si>
    <t>market for trichloromethane</t>
  </si>
  <si>
    <t>trichloromethane</t>
  </si>
  <si>
    <t>market for trichloromethaneRERtrichloromethanekg</t>
  </si>
  <si>
    <t>market for trichloropropaneRoWtrichloropropanekg</t>
  </si>
  <si>
    <t>market for trichloropropane</t>
  </si>
  <si>
    <t>market for trichloropropaneRERtrichloropropanekg</t>
  </si>
  <si>
    <t>market for triclopyrGLOtriclopyrkg</t>
  </si>
  <si>
    <t>market for triclopyr</t>
  </si>
  <si>
    <t>triclopyr</t>
  </si>
  <si>
    <t>market for triethanolamineGLOtriethanolaminekg</t>
  </si>
  <si>
    <t>market for triethanolamine</t>
  </si>
  <si>
    <t>market for triethyl amineGLOtriethyl aminekg</t>
  </si>
  <si>
    <t>market for triethyl amine</t>
  </si>
  <si>
    <t>triethyl amine</t>
  </si>
  <si>
    <t>market for triethylene glycolRoWtriethylene glycolkg</t>
  </si>
  <si>
    <t>market for triethylene glycol</t>
  </si>
  <si>
    <t>market for triethylene glycolRERtriethylene glycolkg</t>
  </si>
  <si>
    <t>market for trifluoroacetic acidRoWtrifluoroacetic acidkg</t>
  </si>
  <si>
    <t>market for trifluoroacetic acid</t>
  </si>
  <si>
    <t>trifluoroacetic acid</t>
  </si>
  <si>
    <t>market for trifluoroacetic acidRERtrifluoroacetic acidkg</t>
  </si>
  <si>
    <t>market for trifluoromethaneGLOtrifluoromethanekg</t>
  </si>
  <si>
    <t>market for trifluoromethane</t>
  </si>
  <si>
    <t>trifluoromethane</t>
  </si>
  <si>
    <t>market for trimesoyl chlorideGLOtrimesoyl chloridekg</t>
  </si>
  <si>
    <t>market for trimesoyl chloride</t>
  </si>
  <si>
    <t>trimesoyl chloride</t>
  </si>
  <si>
    <t>market for trimethyl borateGLOtrimethyl boratekg</t>
  </si>
  <si>
    <t>market for trimethyl borate</t>
  </si>
  <si>
    <t>trimethyl borate</t>
  </si>
  <si>
    <t>market for trimethylamineRoWtrimethylaminekg</t>
  </si>
  <si>
    <t>market for trimethylamine</t>
  </si>
  <si>
    <t>trimethylamine</t>
  </si>
  <si>
    <t>market for trimethylamineRERtrimethylaminekg</t>
  </si>
  <si>
    <t>market for trinexapac-ethylGLOtrinexapac-ethylkg</t>
  </si>
  <si>
    <t>market for trinexapac-ethyl</t>
  </si>
  <si>
    <t>trinexapac-ethyl</t>
  </si>
  <si>
    <t>market for triphenyl phosphateGLOtriphenyl phosphatekg</t>
  </si>
  <si>
    <t>market for triphenyl phosphate</t>
  </si>
  <si>
    <t>triphenyl phosphate</t>
  </si>
  <si>
    <t>market for triple superphosphateRoWtriple superphosphatekg</t>
  </si>
  <si>
    <t>market for triple superphosphate</t>
  </si>
  <si>
    <t>triple superphosphate</t>
  </si>
  <si>
    <t>market for triple superphosphateRERtriple superphosphatekg</t>
  </si>
  <si>
    <t>market for tris(2,4-ditert-butylphenyl) phosphiteGLOtris(2,4-ditert-butylphenyl) phosphitekg</t>
  </si>
  <si>
    <t>market for tris(2,4-ditert-butylphenyl) phosphite</t>
  </si>
  <si>
    <t>tris(2,4-ditert-butylphenyl) phosphite</t>
  </si>
  <si>
    <t>market for trisodium phosphateGLOtrisodium phosphatekg</t>
  </si>
  <si>
    <t>market for trisodium phosphate</t>
  </si>
  <si>
    <t>trisodium phosphate</t>
  </si>
  <si>
    <t>market for troutGLOtroutkg</t>
  </si>
  <si>
    <t>market for trout</t>
  </si>
  <si>
    <t>trout</t>
  </si>
  <si>
    <t>market for trout feed, 42% proteinGLOtrout feed, 42% proteinkg</t>
  </si>
  <si>
    <t>market for trout feed, 42% protein</t>
  </si>
  <si>
    <t>trout feed, 42% protein</t>
  </si>
  <si>
    <t>market for tube insulation factoryGLOtube insulation factoryunit</t>
  </si>
  <si>
    <t>market for tube insulation factory</t>
  </si>
  <si>
    <t>tube insulation factory</t>
  </si>
  <si>
    <t>market for tube insulation, elastomereGLOtube insulation, elastomerekg</t>
  </si>
  <si>
    <t>market for tube insulation, elastomere</t>
  </si>
  <si>
    <t>tube insulation, elastomere</t>
  </si>
  <si>
    <t>market for tubular particleboardRoWtubular particleboardm3</t>
  </si>
  <si>
    <t>market for tubular particleboard</t>
  </si>
  <si>
    <t>tubular particleboard</t>
  </si>
  <si>
    <t>market for tubular particleboardRERtubular particleboardm3</t>
  </si>
  <si>
    <t>market for tungsten carbide powderGLOtungsten carbide powderkg</t>
  </si>
  <si>
    <t>market for tungsten carbide powder</t>
  </si>
  <si>
    <t>tungsten carbide powder</t>
  </si>
  <si>
    <t>market for tungsten concentrateGLOtungsten concentratekg</t>
  </si>
  <si>
    <t>market for tungsten concentrate</t>
  </si>
  <si>
    <t>tungsten concentrate</t>
  </si>
  <si>
    <t>market for turpentineGLOturpentinekg</t>
  </si>
  <si>
    <t>market for turpentine</t>
  </si>
  <si>
    <t>market for tyre wear emissions, lorryGLOtyre wear emissions, lorrykg</t>
  </si>
  <si>
    <t>market for tyre wear emissions, lorry</t>
  </si>
  <si>
    <t>tyre wear emissions, lorry</t>
  </si>
  <si>
    <t>market for tyre wear emissions, passenger carGLOtyre wear emissions, passenger carkg</t>
  </si>
  <si>
    <t>market for tyre wear emissions, passenger car</t>
  </si>
  <si>
    <t>tyre wear emissions, passenger car</t>
  </si>
  <si>
    <t>market for ultrafiltration moduleGLOultrafiltration moduleunit</t>
  </si>
  <si>
    <t>market for ultrafiltration module</t>
  </si>
  <si>
    <t>ultrafiltration module</t>
  </si>
  <si>
    <t>market for ultraviolet lampGLOultraviolet lampunit</t>
  </si>
  <si>
    <t>market for ultraviolet lamp</t>
  </si>
  <si>
    <t>ultraviolet lamp</t>
  </si>
  <si>
    <t>market for unreinforced concrete, 15MPaCHunreinforced concrete, 15MPam3</t>
  </si>
  <si>
    <t>market for unreinforced concrete, 15MPa</t>
  </si>
  <si>
    <t>unreinforced concrete, 15MPa</t>
  </si>
  <si>
    <t>market for uranium conversion facilityGLOuranium conversion facilityunit</t>
  </si>
  <si>
    <t>market for uranium conversion facility</t>
  </si>
  <si>
    <t>uranium conversion facility</t>
  </si>
  <si>
    <t>market for uranium enrichment centrifuge facilityGLOuranium enrichment centrifuge facilityunit</t>
  </si>
  <si>
    <t>market for uranium enrichment centrifuge facility</t>
  </si>
  <si>
    <t>uranium enrichment centrifuge facility</t>
  </si>
  <si>
    <t>market for uranium enrichment diffusion facilityGLOuranium enrichment diffusion facilityunit</t>
  </si>
  <si>
    <t>market for uranium enrichment diffusion facility</t>
  </si>
  <si>
    <t>uranium enrichment diffusion facility</t>
  </si>
  <si>
    <t>market for uranium hexafluorideCNuranium hexafluoridekg</t>
  </si>
  <si>
    <t>market for uranium hexafluoride</t>
  </si>
  <si>
    <t>uranium hexafluoride</t>
  </si>
  <si>
    <t>market for uranium hexafluorideRoWuranium hexafluoridekg</t>
  </si>
  <si>
    <t>market for uranium hexafluorideUSuranium hexafluoridekg</t>
  </si>
  <si>
    <t>market for uranium millGLOuranium millunit</t>
  </si>
  <si>
    <t>market for uranium mill</t>
  </si>
  <si>
    <t>uranium mill</t>
  </si>
  <si>
    <t>market for uranium ore, as UGLOuranium ore, as Ukg</t>
  </si>
  <si>
    <t>market for uranium ore, as U</t>
  </si>
  <si>
    <t>uranium ore, as U</t>
  </si>
  <si>
    <t>market for uranium tailing, non-radioactive emissionGLOuranium tailing, non-radioactive emissionm3</t>
  </si>
  <si>
    <t>market for uranium tailing, non-radioactive emission</t>
  </si>
  <si>
    <t>uranium tailing, non-radioactive emission</t>
  </si>
  <si>
    <t>market for uranium, enriched 3.0%, in fuel element for light water reactorGLOuranium, enriched 3.0%, in fuel element for light water reactorkg</t>
  </si>
  <si>
    <t>market for uranium, enriched 3.0%, in fuel element for light water reactor</t>
  </si>
  <si>
    <t>uranium, enriched 3.0%, in fuel element for light water reactor</t>
  </si>
  <si>
    <t>market for uranium, enriched 3.0%, per separative work unitGLOuranium, enriched 3.0%, per separative work unitunit</t>
  </si>
  <si>
    <t>market for uranium, enriched 3.0%, per separative work unit</t>
  </si>
  <si>
    <t>uranium, enriched 3.0%, per separative work unit</t>
  </si>
  <si>
    <t>market for uranium, enriched 3.8%, in fuel element for light water reactorGLOuranium, enriched 3.8%, in fuel element for light water reactorkg</t>
  </si>
  <si>
    <t>market for uranium, enriched 3.8%, in fuel element for light water reactor</t>
  </si>
  <si>
    <t>uranium, enriched 3.8%, in fuel element for light water reactor</t>
  </si>
  <si>
    <t>market for uranium, enriched 3.8%, per separative work unitGLOuranium, enriched 3.8%, per separative work unitunit</t>
  </si>
  <si>
    <t>market for uranium, enriched 3.8%, per separative work unit</t>
  </si>
  <si>
    <t>uranium, enriched 3.8%, per separative work unit</t>
  </si>
  <si>
    <t>market for uranium, enriched 3.9%, in fuel element for light water reactorGLOuranium, enriched 3.9%, in fuel element for light water reactorkg</t>
  </si>
  <si>
    <t>market for uranium, enriched 3.9%, in fuel element for light water reactor</t>
  </si>
  <si>
    <t>uranium, enriched 3.9%, in fuel element for light water reactor</t>
  </si>
  <si>
    <t>market for uranium, enriched 3.9%, per separative work unitGLOuranium, enriched 3.9%, per separative work unitunit</t>
  </si>
  <si>
    <t>market for uranium, enriched 3.9%, per separative work unit</t>
  </si>
  <si>
    <t>uranium, enriched 3.9%, per separative work unit</t>
  </si>
  <si>
    <t>market for uranium, enriched 4%, in fuel element for light water reactorGLOuranium, enriched 4%, in fuel element for light water reactorkg</t>
  </si>
  <si>
    <t>market for uranium, enriched 4%, in fuel element for light water reactor</t>
  </si>
  <si>
    <t>uranium, enriched 4%, in fuel element for light water reactor</t>
  </si>
  <si>
    <t>market for uranium, enriched 4.0%, per separative work unitGLOuranium, enriched 4.0%, per separative work unitunit</t>
  </si>
  <si>
    <t>market for uranium, enriched 4.0%, per separative work unit</t>
  </si>
  <si>
    <t>uranium, enriched 4.0%, per separative work unit</t>
  </si>
  <si>
    <t>market for uranium, enriched 4.2%, in fuel element for light water reactorGLOuranium, enriched 4.2%, in fuel element for light water reactorkg</t>
  </si>
  <si>
    <t>market for uranium, enriched 4.2%, in fuel element for light water reactor</t>
  </si>
  <si>
    <t>uranium, enriched 4.2%, in fuel element for light water reactor</t>
  </si>
  <si>
    <t>market for uranium, enriched 4.2%, per separative work unitGLOuranium, enriched 4.2%, per separative work unitunit</t>
  </si>
  <si>
    <t>market for uranium, enriched 4.2%, per separative work unit</t>
  </si>
  <si>
    <t>uranium, enriched 4.2%, per separative work unit</t>
  </si>
  <si>
    <t>market for uranium, in yellowcakeGLOuranium, in yellowcakekg</t>
  </si>
  <si>
    <t>market for uranium, in yellowcake</t>
  </si>
  <si>
    <t>uranium, in yellowcake</t>
  </si>
  <si>
    <t>market for ureaCNureakg</t>
  </si>
  <si>
    <t>market for urea</t>
  </si>
  <si>
    <t>urea</t>
  </si>
  <si>
    <t>market for ureaRoWureakg</t>
  </si>
  <si>
    <t>market for ureaRERureakg</t>
  </si>
  <si>
    <t>market for ureaRNAureakg</t>
  </si>
  <si>
    <t>market for urea ammonium nitrate mixCNurea ammonium nitrate mixkg</t>
  </si>
  <si>
    <t>market for urea ammonium nitrate mix</t>
  </si>
  <si>
    <t>urea ammonium nitrate mix</t>
  </si>
  <si>
    <t>market for urea ammonium nitrate mixRoWurea ammonium nitrate mixkg</t>
  </si>
  <si>
    <t>market for urea ammonium nitrate mixRERurea ammonium nitrate mixkg</t>
  </si>
  <si>
    <t>market for urea ammonium nitrate mixRNAurea ammonium nitrate mixkg</t>
  </si>
  <si>
    <t>market for urea formaldehyde foam slab, hardGLOurea formaldehyde foam slab, hardkg</t>
  </si>
  <si>
    <t>market for urea formaldehyde foam slab, hard</t>
  </si>
  <si>
    <t>urea formaldehyde foam slab, hard</t>
  </si>
  <si>
    <t>market for urea formaldehyde foam, in situ foamingGLOurea formaldehyde foam, in situ foamingkg</t>
  </si>
  <si>
    <t>market for urea formaldehyde foam, in situ foaming</t>
  </si>
  <si>
    <t>urea formaldehyde foam, in situ foaming</t>
  </si>
  <si>
    <t>market for urea formaldehyde resinRoWurea formaldehyde resinkg</t>
  </si>
  <si>
    <t>market for urea formaldehyde resin</t>
  </si>
  <si>
    <t>urea formaldehyde resin</t>
  </si>
  <si>
    <t>market for urea formaldehyde resinRERurea formaldehyde resinkg</t>
  </si>
  <si>
    <t>market for used IT accessoryGLOused IT accessorykg</t>
  </si>
  <si>
    <t>market for used IT accessory</t>
  </si>
  <si>
    <t>used IT accessory</t>
  </si>
  <si>
    <t>market for used Li-ion batteryGLOused Li-ion batterykg</t>
  </si>
  <si>
    <t>market for used Li-ion battery</t>
  </si>
  <si>
    <t>used Li-ion battery</t>
  </si>
  <si>
    <t>market for used Ni-metal hydride batteryGLOused Ni-metal hydride batterykg</t>
  </si>
  <si>
    <t>market for used Ni-metal hydride battery</t>
  </si>
  <si>
    <t>used Ni-metal hydride battery</t>
  </si>
  <si>
    <t>market for used air distribution terminal panel steel, 120 m3/hCHused air distribution terminal panel steel, 120 m3/hunit</t>
  </si>
  <si>
    <t>market for used air distribution terminal panel steel, 120 m3/h</t>
  </si>
  <si>
    <t>used air distribution terminal panel steel, 120 m3/h</t>
  </si>
  <si>
    <t>market for used air distribution terminal panel steel, 120 m3/hRoWused air distribution terminal panel steel, 120 m3/hunit</t>
  </si>
  <si>
    <t>market for used air filter central unit, 600 m3/hCHused air filter central unit, 600 m3/hunit</t>
  </si>
  <si>
    <t>market for used air filter central unit, 600 m3/h</t>
  </si>
  <si>
    <t>used air filter central unit, 600 m3/h</t>
  </si>
  <si>
    <t>market for used air filter central unit, 600 m3/hRoWused air filter central unit, 600 m3/hunit</t>
  </si>
  <si>
    <t>market for used air filter decentralized unit, 180-250 m3/hCHused air filter decentralized unit, 180-250 m3/hunit</t>
  </si>
  <si>
    <t>market for used air filter decentralized unit, 180-250 m3/h</t>
  </si>
  <si>
    <t>used air filter decentralized unit, 180-250 m3/h</t>
  </si>
  <si>
    <t>market for used air filter decentralized unit, 180-250 m3/hRoWused air filter decentralized unit, 180-250 m3/hunit</t>
  </si>
  <si>
    <t>market for used air filter decentralized unit, 250 m3/hGLOused air filter decentralized unit, 250 m3/hunit</t>
  </si>
  <si>
    <t>market for used air filter decentralized unit, 250 m3/h</t>
  </si>
  <si>
    <t>used air filter decentralized unit, 250 m3/h</t>
  </si>
  <si>
    <t>market for used air filter in exhaust air valveCHused air filter in exhaust air valveunit</t>
  </si>
  <si>
    <t>market for used air filter in exhaust air valve</t>
  </si>
  <si>
    <t>used air filter in exhaust air valve</t>
  </si>
  <si>
    <t>market for used air filter in exhaust air valveRoWused air filter in exhaust air valveunit</t>
  </si>
  <si>
    <t>market for used beverage cansCHused beverage canskg</t>
  </si>
  <si>
    <t>market for used beverage cans</t>
  </si>
  <si>
    <t>used beverage cans</t>
  </si>
  <si>
    <t>market for used beverage cansEurope without Switzerlandused beverage canskg</t>
  </si>
  <si>
    <t>market for used beverage cansRoWused beverage canskg</t>
  </si>
  <si>
    <t>market for used bicycleGLOused bicycleunit</t>
  </si>
  <si>
    <t>market for used bicycle</t>
  </si>
  <si>
    <t>used bicycle</t>
  </si>
  <si>
    <t>market for used blower and heat exchange unit Avent E 97GLOused blower and heat exchange unit Avent E 97unit</t>
  </si>
  <si>
    <t>market for used blower and heat exchange unit Avent E 97</t>
  </si>
  <si>
    <t>used blower and heat exchange unit Avent E 97</t>
  </si>
  <si>
    <t>market for used blower and heat exchange unit GE 250 RHGLOused blower and heat exchange unit GE 250 RHunit</t>
  </si>
  <si>
    <t>market for used blower and heat exchange unit GE 250 RH</t>
  </si>
  <si>
    <t>used blower and heat exchange unit GE 250 RH</t>
  </si>
  <si>
    <t>market for used blower and heat exchange unit KWL 250GLOused blower and heat exchange unit KWL 250unit</t>
  </si>
  <si>
    <t>market for used blower and heat exchange unit KWL 250</t>
  </si>
  <si>
    <t>used blower and heat exchange unit KWL 250</t>
  </si>
  <si>
    <t>market for used blower and heat exchange unit KWLC 1200GLOused blower and heat exchange unit KWLC 1200unit</t>
  </si>
  <si>
    <t>market for used blower and heat exchange unit KWLC 1200</t>
  </si>
  <si>
    <t>used blower and heat exchange unit KWLC 1200</t>
  </si>
  <si>
    <t>market for used blower and heat exchange unit Storkair G 90GLOused blower and heat exchange unit Storkair G 90unit</t>
  </si>
  <si>
    <t>market for used blower and heat exchange unit Storkair G 90</t>
  </si>
  <si>
    <t>used blower and heat exchange unit Storkair G 90</t>
  </si>
  <si>
    <t>market for used blower and heat exchange unit Twl-700GLOused blower and heat exchange unit Twl-700unit</t>
  </si>
  <si>
    <t>market for used blower and heat exchange unit Twl-700</t>
  </si>
  <si>
    <t>used blower and heat exchange unit Twl-700</t>
  </si>
  <si>
    <t>market for used blower and heat exchange unit central, 600-1200 m3/hCHused blower and heat exchange unit central, 600-1200 m3/hunit</t>
  </si>
  <si>
    <t>market for used blower and heat exchange unit central, 600-1200 m3/h</t>
  </si>
  <si>
    <t>used blower and heat exchange unit central, 600-1200 m3/h</t>
  </si>
  <si>
    <t>market for used blower and heat exchange unit central, 600-1200 m3/hRoWused blower and heat exchange unit central, 600-1200 m3/hunit</t>
  </si>
  <si>
    <t>market for used blower and heat exchange unit decentralized, 180-250 m3/hCHused blower and heat exchange unit decentralized, 180-250 m3/hunit</t>
  </si>
  <si>
    <t>market for used blower and heat exchange unit decentralized, 180-250 m3/h</t>
  </si>
  <si>
    <t>used blower and heat exchange unit decentralized, 180-250 m3/h</t>
  </si>
  <si>
    <t>market for used blower and heat exchange unit decentralized, 180-250 m3/hRoWused blower and heat exchange unit decentralized, 180-250 m3/hunit</t>
  </si>
  <si>
    <t>market for used busGLOused busunit</t>
  </si>
  <si>
    <t>market for used bus</t>
  </si>
  <si>
    <t>used bus</t>
  </si>
  <si>
    <t>market for used cableGLOused cablekg</t>
  </si>
  <si>
    <t>market for used cable</t>
  </si>
  <si>
    <t>used cable</t>
  </si>
  <si>
    <t>market for used capacitorGLOused capacitorkg</t>
  </si>
  <si>
    <t>market for used capacitor</t>
  </si>
  <si>
    <t>used capacitor</t>
  </si>
  <si>
    <t>market for used cathode ray tube displayGLOused cathode ray tube displaykg</t>
  </si>
  <si>
    <t>market for used cathode ray tube display</t>
  </si>
  <si>
    <t>used cathode ray tube display</t>
  </si>
  <si>
    <t>market for used desktop computerGLOused desktop computerkg</t>
  </si>
  <si>
    <t>market for used desktop computer</t>
  </si>
  <si>
    <t>used desktop computer</t>
  </si>
  <si>
    <t>market for used diesel-electric generating set, 18.5kWGLOused diesel-electric generating set, 18.5kWunit</t>
  </si>
  <si>
    <t>market for used diesel-electric generating set, 18.5kW</t>
  </si>
  <si>
    <t>used diesel-electric generating set, 18.5kW</t>
  </si>
  <si>
    <t>market for used domestic refrigeratorGLOused domestic refrigeratorunit</t>
  </si>
  <si>
    <t>market for used domestic refrigerator</t>
  </si>
  <si>
    <t>used domestic refrigerator</t>
  </si>
  <si>
    <t>market for used door, inner, glass-woodGLOused door, inner, glass-woodm2</t>
  </si>
  <si>
    <t>market for used door, inner, glass-wood</t>
  </si>
  <si>
    <t>used door, inner, glass-wood</t>
  </si>
  <si>
    <t>market for used door, inner, woodGLOused door, inner, woodm2</t>
  </si>
  <si>
    <t>market for used door, inner, wood</t>
  </si>
  <si>
    <t>used door, inner, wood</t>
  </si>
  <si>
    <t>market for used door, outer, wood-aluminiumGLOused door, outer, wood-aluminiumm2</t>
  </si>
  <si>
    <t>market for used door, outer, wood-aluminium</t>
  </si>
  <si>
    <t>used door, outer, wood-aluminium</t>
  </si>
  <si>
    <t>market for used door, outer, wood-glassGLOused door, outer, wood-glassm2</t>
  </si>
  <si>
    <t>market for used door, outer, wood-glass</t>
  </si>
  <si>
    <t>used door, outer, wood-glass</t>
  </si>
  <si>
    <t>market for used double glazing, U&lt;1.1W/m2KGLOused double glazing, U&lt;1.1W/m2Km2</t>
  </si>
  <si>
    <t>market for used double glazing, U&lt;1.1W/m2K</t>
  </si>
  <si>
    <t>used double glazing, U&lt;1.1W/m2K</t>
  </si>
  <si>
    <t>market for used double glazing, U&lt;1.1W/m2K, laminated safety glassGLOused double glazing, U&lt;1.1W/m2K, laminated safety glassm2</t>
  </si>
  <si>
    <t>market for used double glazing, U&lt;1.1W/m2K, laminated safety glass</t>
  </si>
  <si>
    <t>used double glazing, U&lt;1.1W/m2K, laminated safety glass</t>
  </si>
  <si>
    <t>market for used electric bicycleGLOused electric bicycleunit</t>
  </si>
  <si>
    <t>market for used electric bicycle</t>
  </si>
  <si>
    <t>used electric bicycle</t>
  </si>
  <si>
    <t>market for used exhaust air roof hood steel, DN 400CHused exhaust air roof hood steel, DN 400unit</t>
  </si>
  <si>
    <t>market for used exhaust air roof hood steel, DN 400</t>
  </si>
  <si>
    <t>used exhaust air roof hood steel, DN 400</t>
  </si>
  <si>
    <t>market for used exhaust air roof hood steel, DN 400RoWused exhaust air roof hood steel, DN 400unit</t>
  </si>
  <si>
    <t>market for used exhaust air valve in-wall housing, plastic/steelCHused exhaust air valve in-wall housing, plastic/steelunit</t>
  </si>
  <si>
    <t>market for used exhaust air valve in-wall housing, plastic/steel</t>
  </si>
  <si>
    <t>used exhaust air valve in-wall housing, plastic/steel</t>
  </si>
  <si>
    <t>market for used exhaust air valve in-wall housing, plastic/steelRoWused exhaust air valve in-wall housing, plastic/steelunit</t>
  </si>
  <si>
    <t>market for used flexible duct aluminium/PET, DN of 125CHused flexible duct aluminium/PET, DN of 125m</t>
  </si>
  <si>
    <t>market for used flexible duct aluminium/PET, DN of 125</t>
  </si>
  <si>
    <t>used flexible duct aluminium/PET, DN of 125</t>
  </si>
  <si>
    <t>market for used flexible duct aluminium/PET, DN of 125RoWused flexible duct aluminium/PET, DN of 125m</t>
  </si>
  <si>
    <t>market for used fluorescent lampGLOused fluorescent lampkg</t>
  </si>
  <si>
    <t>market for used fluorescent lamp</t>
  </si>
  <si>
    <t>used fluorescent lamp</t>
  </si>
  <si>
    <t>market for used glider, electric scooterGLOused glider, electric scooterkg</t>
  </si>
  <si>
    <t>market for used glider, electric scooter</t>
  </si>
  <si>
    <t>used glider, electric scooter</t>
  </si>
  <si>
    <t>market for used glider, passenger carGLOused glider, passenger carkg</t>
  </si>
  <si>
    <t>market for used glider, passenger car</t>
  </si>
  <si>
    <t>used glider, passenger car</t>
  </si>
  <si>
    <t>market for used industrial electronic deviceCHused industrial electronic devicekg</t>
  </si>
  <si>
    <t>market for used industrial electronic device</t>
  </si>
  <si>
    <t>used industrial electronic device</t>
  </si>
  <si>
    <t>market for used industrial electronic deviceRoWused industrial electronic devicekg</t>
  </si>
  <si>
    <t>market for used insulation spiral-seam duct rockwool, DN 400CHused insulation spiral-seam duct rockwool, DN 400m</t>
  </si>
  <si>
    <t>market for used insulation spiral-seam duct rockwool, DN 400</t>
  </si>
  <si>
    <t>used insulation spiral-seam duct rockwool, DN 400</t>
  </si>
  <si>
    <t>market for used insulation spiral-seam duct rockwool, DN 400RoWused insulation spiral-seam duct rockwool, DN 400m</t>
  </si>
  <si>
    <t>market for used intermodal shipping container, 20-footGLOused intermodal shipping container, 20-footunit</t>
  </si>
  <si>
    <t>market for used intermodal shipping container, 20-foot</t>
  </si>
  <si>
    <t>used intermodal shipping container, 20-foot</t>
  </si>
  <si>
    <t>market for used intermodal shipping container, 40-footGLOused intermodal shipping container, 40-footunit</t>
  </si>
  <si>
    <t>market for used intermodal shipping container, 40-foot</t>
  </si>
  <si>
    <t>used intermodal shipping container, 40-foot</t>
  </si>
  <si>
    <t>market for used intermodal shipping container, 40-foot, high-cubeGLOused intermodal shipping container, 40-foot, high-cubeunit</t>
  </si>
  <si>
    <t>market for used intermodal shipping container, 40-foot, high-cube</t>
  </si>
  <si>
    <t>used intermodal shipping container, 40-foot, high-cube</t>
  </si>
  <si>
    <t>market for used intermodal shipping container, 45-foot, high-cubeGLOused intermodal shipping container, 45-foot, high-cubeunit</t>
  </si>
  <si>
    <t>market for used intermodal shipping container, 45-foot, high-cube</t>
  </si>
  <si>
    <t>used intermodal shipping container, 45-foot, high-cube</t>
  </si>
  <si>
    <t>market for used internal combustion engine, passenger carGLOused internal combustion engine, passenger carkg</t>
  </si>
  <si>
    <t>market for used internal combustion engine, passenger car</t>
  </si>
  <si>
    <t>used internal combustion engine, passenger car</t>
  </si>
  <si>
    <t>market for used laptop computerGLOused laptop computerkg</t>
  </si>
  <si>
    <t>market for used laptop computer</t>
  </si>
  <si>
    <t>used laptop computer</t>
  </si>
  <si>
    <t>market for used light commercial vehicleGLOused light commercial vehicleunit</t>
  </si>
  <si>
    <t>market for used light commercial vehicle</t>
  </si>
  <si>
    <t>used light commercial vehicle</t>
  </si>
  <si>
    <t>market for used liquid crystal displayGLOused liquid crystal displaykg</t>
  </si>
  <si>
    <t>market for used liquid crystal display</t>
  </si>
  <si>
    <t>used liquid crystal display</t>
  </si>
  <si>
    <t>market for used liquid crystal display moduleCHused liquid crystal display modulekg</t>
  </si>
  <si>
    <t>market for used liquid crystal display module</t>
  </si>
  <si>
    <t>used liquid crystal display module</t>
  </si>
  <si>
    <t>market for used liquid crystal display moduleRoWused liquid crystal display modulekg</t>
  </si>
  <si>
    <t>market for used locomotiveGLOused locomotiveunit</t>
  </si>
  <si>
    <t>market for used locomotive</t>
  </si>
  <si>
    <t>used locomotive</t>
  </si>
  <si>
    <t>market for used long liner, steelGLOused long liner, steelkg</t>
  </si>
  <si>
    <t>market for used long liner, steel</t>
  </si>
  <si>
    <t>used long liner, steel</t>
  </si>
  <si>
    <t>market for used lorry with refrigeration machine, 16 metric tonGLOused lorry with refrigeration machine, 16 metric tonunit</t>
  </si>
  <si>
    <t>market for used lorry with refrigeration machine, 16 metric ton</t>
  </si>
  <si>
    <t>used lorry with refrigeration machine, 16 metric ton</t>
  </si>
  <si>
    <t>market for used lorry, 16 metric tonGLOused lorry, 16 metric tonunit</t>
  </si>
  <si>
    <t>market for used lorry, 16 metric ton</t>
  </si>
  <si>
    <t>used lorry, 16 metric ton</t>
  </si>
  <si>
    <t>market for used lorry, 28 metric tonGLOused lorry, 28 metric tonunit</t>
  </si>
  <si>
    <t>market for used lorry, 28 metric ton</t>
  </si>
  <si>
    <t>used lorry, 28 metric ton</t>
  </si>
  <si>
    <t>market for used lorry, 40 metric tonGLOused lorry, 40 metric tonunit</t>
  </si>
  <si>
    <t>market for used lorry, 40 metric ton</t>
  </si>
  <si>
    <t>used lorry, 40 metric ton</t>
  </si>
  <si>
    <t>market for used motor scooterGLOused motor scooterunit</t>
  </si>
  <si>
    <t>market for used motor scooter</t>
  </si>
  <si>
    <t>used motor scooter</t>
  </si>
  <si>
    <t>market for used nitrate salts, for solar power applicationGLOused nitrate salts, for solar power applicationkg</t>
  </si>
  <si>
    <t>market for used nitrate salts, for solar power application</t>
  </si>
  <si>
    <t>used nitrate salts, for solar power application</t>
  </si>
  <si>
    <t>market for used outside air intake stainless steel, DN 370CHused outside air intake stainless steel, DN 370unit</t>
  </si>
  <si>
    <t>market for used outside air intake stainless steel, DN 370</t>
  </si>
  <si>
    <t>used outside air intake stainless steel, DN 370</t>
  </si>
  <si>
    <t>market for used outside air intake stainless steel, DN 370RoWused outside air intake stainless steel, DN 370unit</t>
  </si>
  <si>
    <t>market for used perfluoropentaneGLOused perfluoropentanekg</t>
  </si>
  <si>
    <t>market for used perfluoropentane</t>
  </si>
  <si>
    <t>used perfluoropentane</t>
  </si>
  <si>
    <t>market for used powertrain from electric passenger car, manual dismantlingGLOused powertrain from electric passenger car, manual dismantlingkg</t>
  </si>
  <si>
    <t>market for used powertrain from electric passenger car, manual dismantling</t>
  </si>
  <si>
    <t>used powertrain from electric passenger car, manual dismantling</t>
  </si>
  <si>
    <t>market for used powertrain, electric scooterGLOused powertrain, electric scooterkg</t>
  </si>
  <si>
    <t>market for used powertrain, electric scooter</t>
  </si>
  <si>
    <t>used powertrain, electric scooter</t>
  </si>
  <si>
    <t>market for used printed wiring boardsGLOused printed wiring boardskg</t>
  </si>
  <si>
    <t>market for used printed wiring boards</t>
  </si>
  <si>
    <t>used printed wiring boards</t>
  </si>
  <si>
    <t>market for used printer, laserGLOused printer, laserkg</t>
  </si>
  <si>
    <t>market for used printer, laser</t>
  </si>
  <si>
    <t>used printer, laser</t>
  </si>
  <si>
    <t>market for used purse seiner, steelGLOused purse seiner, steelkg</t>
  </si>
  <si>
    <t>market for used purse seiner, steel</t>
  </si>
  <si>
    <t>used purse seiner, steel</t>
  </si>
  <si>
    <t>market for used purse seiner, woodGLOused purse seiner, woodkg</t>
  </si>
  <si>
    <t>market for used purse seiner, wood</t>
  </si>
  <si>
    <t>used purse seiner, wood</t>
  </si>
  <si>
    <t>market for used railway trackCHused railway trackm*year</t>
  </si>
  <si>
    <t>market for used railway track</t>
  </si>
  <si>
    <t>used railway track</t>
  </si>
  <si>
    <t>market for used railway trackRoWused railway trackm*year</t>
  </si>
  <si>
    <t>market for used reefer, intermodal shipping container, 40-foot, high-cubeGLOused reefer, intermodal shipping container, 40-foot, high-cubeunit</t>
  </si>
  <si>
    <t>market for used reefer, intermodal shipping container, 40-foot, high-cube</t>
  </si>
  <si>
    <t>used reefer, intermodal shipping container, 40-foot, high-cube</t>
  </si>
  <si>
    <t>market for used refrigerant R-12GLOused refrigerant R-12kg</t>
  </si>
  <si>
    <t>market for used refrigerant R-12</t>
  </si>
  <si>
    <t>used refrigerant R-12</t>
  </si>
  <si>
    <t>market for used refrigerant R-600aGLOused refrigerant R-600akg</t>
  </si>
  <si>
    <t>market for used refrigerant R-600a</t>
  </si>
  <si>
    <t>used refrigerant R-600a</t>
  </si>
  <si>
    <t>market for used refrigerant R134aGLOused refrigerant R134akg</t>
  </si>
  <si>
    <t>market for used refrigerant R134a</t>
  </si>
  <si>
    <t>used refrigerant R134a</t>
  </si>
  <si>
    <t>market for used refrigeration machine, R134a as refrigerantGLOused refrigeration machine, R134a as refrigerantunit</t>
  </si>
  <si>
    <t>market for used refrigeration machine, R134a as refrigerant</t>
  </si>
  <si>
    <t>used refrigeration machine, R134a as refrigerant</t>
  </si>
  <si>
    <t>market for used refrigeration machine, carbon dioxide, liquid as refrigerantGLOused refrigeration machine, carbon dioxide, liquid as refrigerantunit</t>
  </si>
  <si>
    <t>market for used refrigeration machine, carbon dioxide, liquid as refrigerant</t>
  </si>
  <si>
    <t>used refrigeration machine, carbon dioxide, liquid as refrigerant</t>
  </si>
  <si>
    <t>market for used room-connecting overflow element steel, approx. 40 m3/hCHused room-connecting overflow element steel, approx. 40 m3/hunit</t>
  </si>
  <si>
    <t>market for used room-connecting overflow element steel, approx. 40 m3/h</t>
  </si>
  <si>
    <t>used room-connecting overflow element steel, approx. 40 m3/h</t>
  </si>
  <si>
    <t>market for used room-connecting overflow element steel, approx. 40 m3/hRoWused room-connecting overflow element steel, approx. 40 m3/hunit</t>
  </si>
  <si>
    <t>market for used sealing tape aluminium/PE, 50 mm wideCHused sealing tape aluminium/PE, 50 mm widem</t>
  </si>
  <si>
    <t>market for used sealing tape aluminium/PE, 50 mm wide</t>
  </si>
  <si>
    <t>used sealing tape aluminium/PE, 50 mm wide</t>
  </si>
  <si>
    <t>market for used sealing tape aluminium/PE, 50 mm wideRoWused sealing tape aluminium/PE, 50 mm widem</t>
  </si>
  <si>
    <t>market for used silencer steel, DN 125CHused silencer steel, DN 125unit</t>
  </si>
  <si>
    <t>market for used silencer steel, DN 125</t>
  </si>
  <si>
    <t>used silencer steel, DN 125</t>
  </si>
  <si>
    <t>market for used silencer steel, DN 125RoWused silencer steel, DN 125unit</t>
  </si>
  <si>
    <t>market for used silencer steel, DN 315CHused silencer steel, DN 315unit</t>
  </si>
  <si>
    <t>market for used silencer steel, DN 315</t>
  </si>
  <si>
    <t>used silencer steel, DN 315</t>
  </si>
  <si>
    <t>market for used silencer steel, DN 315RoWused silencer steel, DN 315unit</t>
  </si>
  <si>
    <t>market for used smartphoneGLOused smartphonekg</t>
  </si>
  <si>
    <t>market for used smartphone</t>
  </si>
  <si>
    <t>used smartphone</t>
  </si>
  <si>
    <t>market for used tabletGLOused tabletkg</t>
  </si>
  <si>
    <t>market for used tablet</t>
  </si>
  <si>
    <t>used tablet</t>
  </si>
  <si>
    <t>market for used toner module, laser printer, black/whiteGLOused toner module, laser printer, black/whitekg</t>
  </si>
  <si>
    <t>market for used toner module, laser printer, black/white</t>
  </si>
  <si>
    <t>used toner module, laser printer, black/white</t>
  </si>
  <si>
    <t>market for used toner module, laser printer, colourGLOused toner module, laser printer, colourkg</t>
  </si>
  <si>
    <t>market for used toner module, laser printer, colour</t>
  </si>
  <si>
    <t>used toner module, laser printer, colour</t>
  </si>
  <si>
    <t>market for used train, passenger, high-speedGLOused train, passenger, high-speedunit</t>
  </si>
  <si>
    <t>market for used train, passenger, high-speed</t>
  </si>
  <si>
    <t>used train, passenger, high-speed</t>
  </si>
  <si>
    <t>market for used train, passenger, long-distanceGLOused train, passenger, long-distanceunit</t>
  </si>
  <si>
    <t>market for used train, passenger, long-distance</t>
  </si>
  <si>
    <t>used train, passenger, long-distance</t>
  </si>
  <si>
    <t>market for used train, passenger, regionalGLOused train, passenger, regionalunit</t>
  </si>
  <si>
    <t>market for used train, passenger, regional</t>
  </si>
  <si>
    <t>used train, passenger, regional</t>
  </si>
  <si>
    <t>market for used tramGLOused tramunit</t>
  </si>
  <si>
    <t>market for used tram</t>
  </si>
  <si>
    <t>used tram</t>
  </si>
  <si>
    <t>market for used trawler, steelGLOused trawler, steelkg</t>
  </si>
  <si>
    <t>market for used trawler, steel</t>
  </si>
  <si>
    <t>used trawler, steel</t>
  </si>
  <si>
    <t>market for used triple glazing, U&lt;0.5W/m2KGLOused triple glazing, U&lt;0.5W/m2Km2</t>
  </si>
  <si>
    <t>market for used triple glazing, U&lt;0.5W/m2K</t>
  </si>
  <si>
    <t>used triple glazing, U&lt;0.5W/m2K</t>
  </si>
  <si>
    <t>market for used tyreGLOused tyrekg</t>
  </si>
  <si>
    <t>market for used tyre</t>
  </si>
  <si>
    <t>market for used vegetable cooking oilGLOused vegetable cooking oilkg</t>
  </si>
  <si>
    <t>market for used vegetable cooking oil</t>
  </si>
  <si>
    <t>used vegetable cooking oil</t>
  </si>
  <si>
    <t>market for used vegetable cooking oil, purifiedGLOused vegetable cooking oil, purifiedkg</t>
  </si>
  <si>
    <t>market for used vegetable cooking oil, purified</t>
  </si>
  <si>
    <t>used vegetable cooking oil, purified</t>
  </si>
  <si>
    <t>market for used ventilation control and wiring central unitCHused ventilation control and wiring central unitunit</t>
  </si>
  <si>
    <t>market for used ventilation control and wiring central unit</t>
  </si>
  <si>
    <t>used ventilation control and wiring central unit</t>
  </si>
  <si>
    <t>market for used ventilation control and wiring central unitRoWused ventilation control and wiring central unitunit</t>
  </si>
  <si>
    <t>market for used ventilation control and wiring decentralized unitCHused ventilation control and wiring decentralized unitunit</t>
  </si>
  <si>
    <t>market for used ventilation control and wiring decentralized unit</t>
  </si>
  <si>
    <t>used ventilation control and wiring decentralized unit</t>
  </si>
  <si>
    <t>market for used ventilation control and wiring decentralized unitRoWused ventilation control and wiring decentralized unitunit</t>
  </si>
  <si>
    <t>market for used window frame, plasticGLOused window frame, plasticm2</t>
  </si>
  <si>
    <t>market for used window frame, plastic</t>
  </si>
  <si>
    <t>used window frame, plastic</t>
  </si>
  <si>
    <t>market for used window frame, woodGLOused window frame, woodm2</t>
  </si>
  <si>
    <t>market for used window frame, wood</t>
  </si>
  <si>
    <t>used window frame, wood</t>
  </si>
  <si>
    <t>market for used window frame, wood-metalGLOused window frame, wood-metalm2</t>
  </si>
  <si>
    <t>market for used window frame, wood-metal</t>
  </si>
  <si>
    <t>used window frame, wood-metal</t>
  </si>
  <si>
    <t>market for vacuum cleanerGLOvacuum cleanerunit</t>
  </si>
  <si>
    <t>market for vacuum cleaner</t>
  </si>
  <si>
    <t>vacuum cleaner</t>
  </si>
  <si>
    <t>market for vanillaGLOvanillakg</t>
  </si>
  <si>
    <t>market for vanilla</t>
  </si>
  <si>
    <t>vanilla</t>
  </si>
  <si>
    <t>market for vanilla seedling, for plantingGLOvanilla seedling, for plantingunit</t>
  </si>
  <si>
    <t>market for vanilla seedling, for planting</t>
  </si>
  <si>
    <t>vanilla seedling, for planting</t>
  </si>
  <si>
    <t>market for vegetable oil esterification facilityGLOvegetable oil esterification facilityunit</t>
  </si>
  <si>
    <t>market for vegetable oil esterification facility</t>
  </si>
  <si>
    <t>vegetable oil esterification facility</t>
  </si>
  <si>
    <t>market for vegetable oil refineryGLOvegetable oil refineryunit</t>
  </si>
  <si>
    <t>market for vegetable oil refinery</t>
  </si>
  <si>
    <t>vegetable oil refinery</t>
  </si>
  <si>
    <t>market for vegetable oil, refinedGLOvegetable oil, refinedkg</t>
  </si>
  <si>
    <t>market for vegetable oil, refined</t>
  </si>
  <si>
    <t>market for ventilation components factoryGLOventilation components factoryunit</t>
  </si>
  <si>
    <t>market for ventilation components factory</t>
  </si>
  <si>
    <t>ventilation components factory</t>
  </si>
  <si>
    <t>market for ventilation control and wiring, central unitGLOventilation control and wiring, central unitunit</t>
  </si>
  <si>
    <t>market for ventilation control and wiring, central unit</t>
  </si>
  <si>
    <t>ventilation control and wiring, central unit</t>
  </si>
  <si>
    <t>market for ventilation control and wiring, decentralized unitGLOventilation control and wiring, decentralized unitunit</t>
  </si>
  <si>
    <t>market for ventilation control and wiring, decentralized unit</t>
  </si>
  <si>
    <t>ventilation control and wiring, decentralized unit</t>
  </si>
  <si>
    <t>market for ventilation duct, connection piece, steel, 100x50 mmGLOventilation duct, connection piece, steel, 100x50 mmunit</t>
  </si>
  <si>
    <t>market for ventilation duct, connection piece, steel, 100x50 mm</t>
  </si>
  <si>
    <t>ventilation duct, connection piece, steel, 100x50 mm</t>
  </si>
  <si>
    <t>market for ventilation duct, elbow 90°, steel, 100x50 mmGLOventilation duct, elbow 90°, steel, 100x50 mmunit</t>
  </si>
  <si>
    <t>market for ventilation duct, elbow 90°, steel, 100x50 mm</t>
  </si>
  <si>
    <t>ventilation duct, elbow 90°, steel, 100x50 mm</t>
  </si>
  <si>
    <t>market for ventilation duct, steel, 100x50 mmGLOventilation duct, steel, 100x50 mmm</t>
  </si>
  <si>
    <t>market for ventilation duct, steel, 100x50 mm</t>
  </si>
  <si>
    <t>ventilation duct, steel, 100x50 mm</t>
  </si>
  <si>
    <t>market for ventilation of dwellings, central, 1 x 720 m3/hGLOventilation of dwellings, central, 1 x 720 m3/hm2*year</t>
  </si>
  <si>
    <t>market for ventilation of dwellings, central, 1 x 720 m3/h</t>
  </si>
  <si>
    <t>ventilation of dwellings, central, 1 x 720 m3/h</t>
  </si>
  <si>
    <t>market for ventilation of dwellings, decentralized, 6 x 120 m3/hGLOventilation of dwellings, decentralized, 6 x 120 m3/hm2*year</t>
  </si>
  <si>
    <t>market for ventilation of dwellings, decentralized, 6 x 120 m3/h</t>
  </si>
  <si>
    <t>ventilation of dwellings, decentralized, 6 x 120 m3/h</t>
  </si>
  <si>
    <t>market for ventilation system, central, 1 x 720 m3/h, polyethylene ducts, with earth tube heat exchangerGLOventilation system, central, 1 x 720 m3/h, polyethylene ducts, with earth tube heat exchangerunit</t>
  </si>
  <si>
    <t>market for ventilation system, central, 1 x 720 m3/h, polyethylene ducts, with earth tube heat exchanger</t>
  </si>
  <si>
    <t>ventilation system, central, 1 x 720 m3/h, polyethylene ducts, with earth tube heat exchanger</t>
  </si>
  <si>
    <t>market for ventilation system, central, 1 x 720 m3/h, steel ducts, with earth tube heat exchangerGLOventilation system, central, 1 x 720 m3/h, steel ducts, with earth tube heat exchangerunit</t>
  </si>
  <si>
    <t>market for ventilation system, central, 1 x 720 m3/h, steel ducts, with earth tube heat exchanger</t>
  </si>
  <si>
    <t>ventilation system, central, 1 x 720 m3/h, steel ducts, with earth tube heat exchanger</t>
  </si>
  <si>
    <t>market for ventilation system, decentralized, 6 x 120 m3/h, polyethylene ductsGLOventilation system, decentralized, 6 x 120 m3/h, polyethylene ductsunit</t>
  </si>
  <si>
    <t>market for ventilation system, decentralized, 6 x 120 m3/h, polyethylene ducts</t>
  </si>
  <si>
    <t>ventilation system, decentralized, 6 x 120 m3/h, polyethylene ducts</t>
  </si>
  <si>
    <t>market for ventilation system, decentralized, 6 x 120 m3/h, polyethylene ducts, with earth tube heat exchangerGLOventilation system, decentralized, 6 x 120 m3/h, polyethylene ducts, with earth tube heat exchangerunit</t>
  </si>
  <si>
    <t>market for ventilation system, decentralized, 6 x 120 m3/h, polyethylene ducts, with earth tube heat exchanger</t>
  </si>
  <si>
    <t>ventilation system, decentralized, 6 x 120 m3/h, polyethylene ducts, with earth tube heat exchanger</t>
  </si>
  <si>
    <t>market for ventilation system, decentralized, 6 x 120 m3/h, steel ductsGLOventilation system, decentralized, 6 x 120 m3/h, steel ductsunit</t>
  </si>
  <si>
    <t>market for ventilation system, decentralized, 6 x 120 m3/h, steel ducts</t>
  </si>
  <si>
    <t>ventilation system, decentralized, 6 x 120 m3/h, steel ducts</t>
  </si>
  <si>
    <t>market for ventilation system, decentralized, 6 x 120 m3/h, steel ducts, with earth tube heat exchangerGLOventilation system, decentralized, 6 x 120 m3/h, steel ducts, with earth tube heat exchangerunit</t>
  </si>
  <si>
    <t>market for ventilation system, decentralized, 6 x 120 m3/h, steel ducts, with earth tube heat exchanger</t>
  </si>
  <si>
    <t>ventilation system, decentralized, 6 x 120 m3/h, steel ducts, with earth tube heat exchanger</t>
  </si>
  <si>
    <t>market for venting of argon, crude, liquidGLOventing of argon, crude, liquidkg</t>
  </si>
  <si>
    <t>market for venting of argon, crude, liquid</t>
  </si>
  <si>
    <t>venting of argon, crude, liquid</t>
  </si>
  <si>
    <t>market for venting of nitrogen, liquidGLOventing of nitrogen, liquidkg</t>
  </si>
  <si>
    <t>market for venting of nitrogen, liquid</t>
  </si>
  <si>
    <t>venting of nitrogen, liquid</t>
  </si>
  <si>
    <t>market for vermiculiteGLOvermiculitekg</t>
  </si>
  <si>
    <t>market for vermiculite</t>
  </si>
  <si>
    <t>vermiculite</t>
  </si>
  <si>
    <t>market for vinasse, from fermentation of sugar beetGLOvinasse, from fermentation of sugar beetkg</t>
  </si>
  <si>
    <t>market for vinasse, from fermentation of sugar beet</t>
  </si>
  <si>
    <t>vinasse, from fermentation of sugar beet</t>
  </si>
  <si>
    <t>market for vinasse, from fermentation of sugar beet molassesGLOvinasse, from fermentation of sugar beet molasseskg</t>
  </si>
  <si>
    <t>market for vinasse, from fermentation of sugar beet molasses</t>
  </si>
  <si>
    <t>vinasse, from fermentation of sugar beet molasses</t>
  </si>
  <si>
    <t>market for vinasse, from fermentation of sugarcaneGLOvinasse, from fermentation of sugarcanekg</t>
  </si>
  <si>
    <t>market for vinasse, from fermentation of sugarcane</t>
  </si>
  <si>
    <t>vinasse, from fermentation of sugarcane</t>
  </si>
  <si>
    <t>market for vinasse, from fermentation of sweet sorghumGLOvinasse, from fermentation of sweet sorghumkg</t>
  </si>
  <si>
    <t>market for vinasse, from fermentation of sweet sorghum</t>
  </si>
  <si>
    <t>vinasse, from fermentation of sweet sorghum</t>
  </si>
  <si>
    <t>market for vinyl acetateGLOvinyl acetatekg</t>
  </si>
  <si>
    <t>market for vinyl acetate</t>
  </si>
  <si>
    <t>vinyl acetate</t>
  </si>
  <si>
    <t>market for vinyl carbonateGLOvinyl carbonatekg</t>
  </si>
  <si>
    <t>market for vinyl carbonate</t>
  </si>
  <si>
    <t>vinyl carbonate</t>
  </si>
  <si>
    <t>market for vinyl chlorideRoWvinyl chloridekg</t>
  </si>
  <si>
    <t>market for vinyl chloride</t>
  </si>
  <si>
    <t>vinyl chloride</t>
  </si>
  <si>
    <t>market for vinyl chlorideRERvinyl chloridekg</t>
  </si>
  <si>
    <t>market for vinyl fluorideGLOvinyl fluoridekg</t>
  </si>
  <si>
    <t>market for vinyl fluoride</t>
  </si>
  <si>
    <t>vinyl fluoride</t>
  </si>
  <si>
    <t>market for wafer factoryGLOwafer factoryunit</t>
  </si>
  <si>
    <t>market for wafer factory</t>
  </si>
  <si>
    <t>wafer factory</t>
  </si>
  <si>
    <t>market for wafer, fabricated, for integrated circuitGLOwafer, fabricated, for integrated circuitm2</t>
  </si>
  <si>
    <t>market for wafer, fabricated, for integrated circuit</t>
  </si>
  <si>
    <t>wafer, fabricated, for integrated circuit</t>
  </si>
  <si>
    <t>market for washing machineGLOwashing machineunit</t>
  </si>
  <si>
    <t>market for washing machine</t>
  </si>
  <si>
    <t>washing machine</t>
  </si>
  <si>
    <t>market for washing, drying and finishing laundryGLOwashing, drying and finishing laundrykg</t>
  </si>
  <si>
    <t>market for washing, drying and finishing laundry</t>
  </si>
  <si>
    <t>washing, drying and finishing laundry</t>
  </si>
  <si>
    <t>market for waste aluminiumGLOwaste aluminiumkg</t>
  </si>
  <si>
    <t>market for waste aluminium</t>
  </si>
  <si>
    <t>waste aluminium</t>
  </si>
  <si>
    <t>market for waste asphaltCHwaste asphaltkg</t>
  </si>
  <si>
    <t>market for waste asphalt</t>
  </si>
  <si>
    <t>waste asphalt</t>
  </si>
  <si>
    <t>market for waste asphaltRoWwaste asphaltkg</t>
  </si>
  <si>
    <t>market for waste bamboo residuesGLOwaste bamboo residueskg</t>
  </si>
  <si>
    <t>market for waste bamboo residues</t>
  </si>
  <si>
    <t>waste bamboo residues</t>
  </si>
  <si>
    <t>market for waste bitumenCHwaste bitumenkg</t>
  </si>
  <si>
    <t>market for waste bitumen</t>
  </si>
  <si>
    <t>waste bitumen</t>
  </si>
  <si>
    <t>market for waste bitumenEurope without Switzerlandwaste bitumenkg</t>
  </si>
  <si>
    <t>market for waste bitumenRoWwaste bitumenkg</t>
  </si>
  <si>
    <t>market for waste bitumen sheetCHwaste bitumen sheetkg</t>
  </si>
  <si>
    <t>market for waste bitumen sheet</t>
  </si>
  <si>
    <t>waste bitumen sheet</t>
  </si>
  <si>
    <t>market for waste bitumen sheetRoWwaste bitumen sheetkg</t>
  </si>
  <si>
    <t>market for waste brickCHwaste brickkg</t>
  </si>
  <si>
    <t>market for waste brick</t>
  </si>
  <si>
    <t>market for waste brickEurope without Switzerlandwaste brickkg</t>
  </si>
  <si>
    <t>market for waste brickRoWwaste brickkg</t>
  </si>
  <si>
    <t>market for waste building wood, chrome preservedCHwaste building wood, chrome preservedkg</t>
  </si>
  <si>
    <t>market for waste building wood, chrome preserved</t>
  </si>
  <si>
    <t>waste building wood, chrome preserved</t>
  </si>
  <si>
    <t>market for waste building wood, chrome preservedRoWwaste building wood, chrome preservedkg</t>
  </si>
  <si>
    <t>market for waste bulk iron, excluding reinforcementCHwaste bulk iron, excluding reinforcementkg</t>
  </si>
  <si>
    <t>market for waste bulk iron, excluding reinforcement</t>
  </si>
  <si>
    <t>waste bulk iron, excluding reinforcement</t>
  </si>
  <si>
    <t>market for waste bulk iron, excluding reinforcementEurope without Switzerlandwaste bulk iron, excluding reinforcementkg</t>
  </si>
  <si>
    <t>market for waste bulk iron, excluding reinforcementRoWwaste bulk iron, excluding reinforcementkg</t>
  </si>
  <si>
    <t>market for waste cement in concrete and mortarCHwaste cement in concrete and mortarkg</t>
  </si>
  <si>
    <t>market for waste cement in concrete and mortar</t>
  </si>
  <si>
    <t>waste cement in concrete and mortar</t>
  </si>
  <si>
    <t>market for waste cement in concrete and mortarEurope without Switzerlandwaste cement in concrete and mortarkg</t>
  </si>
  <si>
    <t>market for waste cement in concrete and mortarRoWwaste cement in concrete and mortarkg</t>
  </si>
  <si>
    <t>market for waste cement, hydratedCHwaste cement, hydratedkg</t>
  </si>
  <si>
    <t>market for waste cement, hydrated</t>
  </si>
  <si>
    <t>waste cement, hydrated</t>
  </si>
  <si>
    <t>market for waste cement, hydratedEurope without Switzerlandwaste cement, hydratedkg</t>
  </si>
  <si>
    <t>market for waste cement, hydratedRoWwaste cement, hydratedkg</t>
  </si>
  <si>
    <t>market for waste cement-fibre slabCHwaste cement-fibre slabkg</t>
  </si>
  <si>
    <t>market for waste cement-fibre slab</t>
  </si>
  <si>
    <t>waste cement-fibre slab</t>
  </si>
  <si>
    <t>market for waste cement-fibre slabRoWwaste cement-fibre slabkg</t>
  </si>
  <si>
    <t>market for waste cement-fibre slab, dismantledCHwaste cement-fibre slab, dismantledkg</t>
  </si>
  <si>
    <t>market for waste cement-fibre slab, dismantled</t>
  </si>
  <si>
    <t>waste cement-fibre slab, dismantled</t>
  </si>
  <si>
    <t>market for waste cement-fibre slab, dismantledRoWwaste cement-fibre slab, dismantledkg</t>
  </si>
  <si>
    <t>market for waste collection lorry, 21 metric tonGLOwaste collection lorry, 21 metric tonunit</t>
  </si>
  <si>
    <t>market for waste collection lorry, 21 metric ton</t>
  </si>
  <si>
    <t>waste collection lorry, 21 metric ton</t>
  </si>
  <si>
    <t>market for waste concreteCHwaste concretekg</t>
  </si>
  <si>
    <t>market for waste concrete</t>
  </si>
  <si>
    <t>waste concrete</t>
  </si>
  <si>
    <t>market for waste concreteEurope without Switzerlandwaste concretekg</t>
  </si>
  <si>
    <t>market for waste concreteRoWwaste concretekg</t>
  </si>
  <si>
    <t>market for waste concrete gravelCHwaste concrete gravelkg</t>
  </si>
  <si>
    <t>market for waste concrete gravel</t>
  </si>
  <si>
    <t>market for waste concrete gravelRoWwaste concrete gravelkg</t>
  </si>
  <si>
    <t>market for waste concrete, not reinforcedCHwaste concrete, not reinforcedkg</t>
  </si>
  <si>
    <t>market for waste concrete, not reinforced</t>
  </si>
  <si>
    <t>waste concrete, not reinforced</t>
  </si>
  <si>
    <t>market for waste concrete, not reinforcedEurope without Switzerlandwaste concrete, not reinforcedkg</t>
  </si>
  <si>
    <t>market for waste concrete, not reinforcedRoWwaste concrete, not reinforcedkg</t>
  </si>
  <si>
    <t>market for waste electric and electronic equipmentGLOwaste electric and electronic equipmentkg</t>
  </si>
  <si>
    <t>market for waste electric and electronic equipment</t>
  </si>
  <si>
    <t>waste electric and electronic equipment</t>
  </si>
  <si>
    <t>market for waste electric wiringCHwaste electric wiringkg</t>
  </si>
  <si>
    <t>market for waste electric wiring</t>
  </si>
  <si>
    <t>waste electric wiring</t>
  </si>
  <si>
    <t>market for waste electric wiringRoWwaste electric wiringkg</t>
  </si>
  <si>
    <t>market for waste emulsion paintCHwaste emulsion paintkg</t>
  </si>
  <si>
    <t>market for waste emulsion paint</t>
  </si>
  <si>
    <t>market for waste emulsion paintEurope without Switzerlandwaste emulsion paintkg</t>
  </si>
  <si>
    <t>market for waste emulsion paintRoWwaste emulsion paintkg</t>
  </si>
  <si>
    <t>market for waste emulsion paint, on wallGLOwaste emulsion paint, on wallkg</t>
  </si>
  <si>
    <t>market for waste emulsion paint, on wall</t>
  </si>
  <si>
    <t>waste emulsion paint, on wall</t>
  </si>
  <si>
    <t>market for waste emulsion paint, on woodGLOwaste emulsion paint, on woodkg</t>
  </si>
  <si>
    <t>market for waste emulsion paint, on wood</t>
  </si>
  <si>
    <t>waste emulsion paint, on wood</t>
  </si>
  <si>
    <t>market for waste emulsion paint, separatedGLOwaste emulsion paint, separatedkg</t>
  </si>
  <si>
    <t>market for waste emulsion paint, separated</t>
  </si>
  <si>
    <t>waste emulsion paint, separated</t>
  </si>
  <si>
    <t>market for waste expanded polystyreneCHwaste expanded polystyrenekg</t>
  </si>
  <si>
    <t>market for waste expanded polystyrene</t>
  </si>
  <si>
    <t>waste expanded polystyrene</t>
  </si>
  <si>
    <t>market for waste expanded polystyreneRoWwaste expanded polystyrenekg</t>
  </si>
  <si>
    <t>market for waste fibreboardCHwaste fibreboardkg</t>
  </si>
  <si>
    <t>market for waste fibreboard</t>
  </si>
  <si>
    <t>waste fibreboard</t>
  </si>
  <si>
    <t>market for waste fibreboardRoWwaste fibreboardkg</t>
  </si>
  <si>
    <t>market for waste foundry sandGLOwaste foundry sandkg</t>
  </si>
  <si>
    <t>market for waste foundry sand</t>
  </si>
  <si>
    <t>market for waste frit from cathode ray tube productionGLOwaste frit from cathode ray tube productionkg</t>
  </si>
  <si>
    <t>market for waste frit from cathode ray tube production</t>
  </si>
  <si>
    <t>waste frit from cathode ray tube production</t>
  </si>
  <si>
    <t>market for waste glassALwaste glasskg</t>
  </si>
  <si>
    <t>market for waste glass</t>
  </si>
  <si>
    <t>market for waste glassATwaste glasskg</t>
  </si>
  <si>
    <t>market for waste glassBAwaste glasskg</t>
  </si>
  <si>
    <t>market for waste glassBEwaste glasskg</t>
  </si>
  <si>
    <t>market for waste glassBGwaste glasskg</t>
  </si>
  <si>
    <t>market for waste glassBRwaste glasskg</t>
  </si>
  <si>
    <t>market for waste glassCHwaste glasskg</t>
  </si>
  <si>
    <t>market for waste glassCOwaste glasskg</t>
  </si>
  <si>
    <t>market for waste glassCYwaste glasskg</t>
  </si>
  <si>
    <t>market for waste glassCZwaste glasskg</t>
  </si>
  <si>
    <t>market for waste glassDEwaste glasskg</t>
  </si>
  <si>
    <t>market for waste glassDKwaste glasskg</t>
  </si>
  <si>
    <t>market for waste glassEEwaste glasskg</t>
  </si>
  <si>
    <t>market for waste glassESwaste glasskg</t>
  </si>
  <si>
    <t>market for waste glassFIwaste glasskg</t>
  </si>
  <si>
    <t>market for waste glassFRwaste glasskg</t>
  </si>
  <si>
    <t>market for waste glassGBwaste glasskg</t>
  </si>
  <si>
    <t>market for waste glassGRwaste glasskg</t>
  </si>
  <si>
    <t>market for waste glassHRwaste glasskg</t>
  </si>
  <si>
    <t>market for waste glassHUwaste glasskg</t>
  </si>
  <si>
    <t>market for waste glassIEwaste glasskg</t>
  </si>
  <si>
    <t>market for waste glassINwaste glasskg</t>
  </si>
  <si>
    <t>market for waste glassISwaste glasskg</t>
  </si>
  <si>
    <t>market for waste glassITwaste glasskg</t>
  </si>
  <si>
    <t>market for waste glassLTwaste glasskg</t>
  </si>
  <si>
    <t>market for waste glassLUwaste glasskg</t>
  </si>
  <si>
    <t>market for waste glassLVwaste glasskg</t>
  </si>
  <si>
    <t>market for waste glassMEwaste glasskg</t>
  </si>
  <si>
    <t>market for waste glassMKwaste glasskg</t>
  </si>
  <si>
    <t>market for waste glassMTwaste glasskg</t>
  </si>
  <si>
    <t>market for waste glassNLwaste glasskg</t>
  </si>
  <si>
    <t>market for waste glassNOwaste glasskg</t>
  </si>
  <si>
    <t>market for waste glassPEwaste glasskg</t>
  </si>
  <si>
    <t>market for waste glassPLwaste glasskg</t>
  </si>
  <si>
    <t>market for waste glassPTwaste glasskg</t>
  </si>
  <si>
    <t>market for waste glassROwaste glasskg</t>
  </si>
  <si>
    <t>market for waste glassRSwaste glasskg</t>
  </si>
  <si>
    <t>market for waste glassRoWwaste glasskg</t>
  </si>
  <si>
    <t>market for waste glassSEwaste glasskg</t>
  </si>
  <si>
    <t>market for waste glassSIwaste glasskg</t>
  </si>
  <si>
    <t>market for waste glassSKwaste glasskg</t>
  </si>
  <si>
    <t>market for waste glassXKwaste glasskg</t>
  </si>
  <si>
    <t>market for waste glassZAwaste glasskg</t>
  </si>
  <si>
    <t>market for waste glass pane in burnable frameCHwaste glass pane in burnable framekg</t>
  </si>
  <si>
    <t>market for waste glass pane in burnable frame</t>
  </si>
  <si>
    <t>waste glass pane in burnable frame</t>
  </si>
  <si>
    <t>market for waste glass pane in burnable frameRoWwaste glass pane in burnable framekg</t>
  </si>
  <si>
    <t>market for waste glass sheetCHwaste glass sheetkg</t>
  </si>
  <si>
    <t>market for waste glass sheet</t>
  </si>
  <si>
    <t>waste glass sheet</t>
  </si>
  <si>
    <t>market for waste glass sheetEurope without Switzerlandwaste glass sheetkg</t>
  </si>
  <si>
    <t>market for waste glass sheetRoWwaste glass sheetkg</t>
  </si>
  <si>
    <t>market for waste graphical paperALwaste graphical paperkg</t>
  </si>
  <si>
    <t>market for waste graphical paper</t>
  </si>
  <si>
    <t>waste graphical paper</t>
  </si>
  <si>
    <t>market for waste graphical paperATwaste graphical paperkg</t>
  </si>
  <si>
    <t>market for waste graphical paperBAwaste graphical paperkg</t>
  </si>
  <si>
    <t>market for waste graphical paperBEwaste graphical paperkg</t>
  </si>
  <si>
    <t>market for waste graphical paperBGwaste graphical paperkg</t>
  </si>
  <si>
    <t>market for waste graphical paperBRwaste graphical paperkg</t>
  </si>
  <si>
    <t>market for waste graphical paperCHwaste graphical paperkg</t>
  </si>
  <si>
    <t>market for waste graphical paperCOwaste graphical paperkg</t>
  </si>
  <si>
    <t>market for waste graphical paperCYwaste graphical paperkg</t>
  </si>
  <si>
    <t>market for waste graphical paperCZwaste graphical paperkg</t>
  </si>
  <si>
    <t>market for waste graphical paperDEwaste graphical paperkg</t>
  </si>
  <si>
    <t>market for waste graphical paperDKwaste graphical paperkg</t>
  </si>
  <si>
    <t>market for waste graphical paperEEwaste graphical paperkg</t>
  </si>
  <si>
    <t>market for waste graphical paperESwaste graphical paperkg</t>
  </si>
  <si>
    <t>market for waste graphical paperFIwaste graphical paperkg</t>
  </si>
  <si>
    <t>market for waste graphical paperFRwaste graphical paperkg</t>
  </si>
  <si>
    <t>market for waste graphical paperGBwaste graphical paperkg</t>
  </si>
  <si>
    <t>market for waste graphical paperGRwaste graphical paperkg</t>
  </si>
  <si>
    <t>market for waste graphical paperHRwaste graphical paperkg</t>
  </si>
  <si>
    <t>market for waste graphical paperHUwaste graphical paperkg</t>
  </si>
  <si>
    <t>market for waste graphical paperIEwaste graphical paperkg</t>
  </si>
  <si>
    <t>market for waste graphical paperINwaste graphical paperkg</t>
  </si>
  <si>
    <t>market for waste graphical paperISwaste graphical paperkg</t>
  </si>
  <si>
    <t>market for waste graphical paperITwaste graphical paperkg</t>
  </si>
  <si>
    <t>market for waste graphical paperLTwaste graphical paperkg</t>
  </si>
  <si>
    <t>market for waste graphical paperLUwaste graphical paperkg</t>
  </si>
  <si>
    <t>market for waste graphical paperLVwaste graphical paperkg</t>
  </si>
  <si>
    <t>market for waste graphical paperMEwaste graphical paperkg</t>
  </si>
  <si>
    <t>market for waste graphical paperMKwaste graphical paperkg</t>
  </si>
  <si>
    <t>market for waste graphical paperMTwaste graphical paperkg</t>
  </si>
  <si>
    <t>market for waste graphical paperNLwaste graphical paperkg</t>
  </si>
  <si>
    <t>market for waste graphical paperNOwaste graphical paperkg</t>
  </si>
  <si>
    <t>market for waste graphical paperPEwaste graphical paperkg</t>
  </si>
  <si>
    <t>market for waste graphical paperPLwaste graphical paperkg</t>
  </si>
  <si>
    <t>market for waste graphical paperPTwaste graphical paperkg</t>
  </si>
  <si>
    <t>market for waste graphical paperROwaste graphical paperkg</t>
  </si>
  <si>
    <t>market for waste graphical paperRSwaste graphical paperkg</t>
  </si>
  <si>
    <t>market for waste graphical paperRoWwaste graphical paperkg</t>
  </si>
  <si>
    <t>market for waste graphical paperSEwaste graphical paperkg</t>
  </si>
  <si>
    <t>market for waste graphical paperSIwaste graphical paperkg</t>
  </si>
  <si>
    <t>market for waste graphical paperSKwaste graphical paperkg</t>
  </si>
  <si>
    <t>market for waste graphical paperXKwaste graphical paperkg</t>
  </si>
  <si>
    <t>market for waste graphical paperZAwaste graphical paperkg</t>
  </si>
  <si>
    <t>market for waste gypsumCHwaste gypsumkg</t>
  </si>
  <si>
    <t>market for waste gypsum</t>
  </si>
  <si>
    <t>waste gypsum</t>
  </si>
  <si>
    <t>market for waste gypsumEurope without Switzerlandwaste gypsumkg</t>
  </si>
  <si>
    <t>market for waste gypsumRoWwaste gypsumkg</t>
  </si>
  <si>
    <t>market for waste gypsum plasterboardGLOwaste gypsum plasterboardkg</t>
  </si>
  <si>
    <t>market for waste gypsum plasterboard</t>
  </si>
  <si>
    <t>waste gypsum plasterboard</t>
  </si>
  <si>
    <t>market for waste mineral oilCHwaste mineral oilkg</t>
  </si>
  <si>
    <t>market for waste mineral oil</t>
  </si>
  <si>
    <t>market for waste mineral oilEurope without Switzerlandwaste mineral oilkg</t>
  </si>
  <si>
    <t>market for waste mineral oilRoWwaste mineral oilkg</t>
  </si>
  <si>
    <t>market for waste mineral plasterCHwaste mineral plasterkg</t>
  </si>
  <si>
    <t>market for waste mineral plaster</t>
  </si>
  <si>
    <t>waste mineral plaster</t>
  </si>
  <si>
    <t>market for waste mineral plasterRoWwaste mineral plasterkg</t>
  </si>
  <si>
    <t>market for waste mineral woolCHwaste mineral woolkg</t>
  </si>
  <si>
    <t>market for waste mineral wool</t>
  </si>
  <si>
    <t>waste mineral wool</t>
  </si>
  <si>
    <t>market for waste mineral woolEurope without Switzerlandwaste mineral woolkg</t>
  </si>
  <si>
    <t>market for waste mineral woolRoWwaste mineral woolkg</t>
  </si>
  <si>
    <t>market for waste mineral wool, for final disposalCHwaste mineral wool, for final disposalkg</t>
  </si>
  <si>
    <t>market for waste mineral wool, for final disposal</t>
  </si>
  <si>
    <t>waste mineral wool, for final disposal</t>
  </si>
  <si>
    <t>market for waste mineral wool, for final disposalEurope without Switzerlandwaste mineral wool, for final disposalkg</t>
  </si>
  <si>
    <t>market for waste mineral wool, for final disposalRoWwaste mineral wool, for final disposalkg</t>
  </si>
  <si>
    <t>market for waste mixed aggregates, from demolitionCHwaste mixed aggregates, from demolitionkg</t>
  </si>
  <si>
    <t>market for waste mixed aggregates, from demolition</t>
  </si>
  <si>
    <t>market for waste natural gas, sourGLOwaste natural gas, sourMJ</t>
  </si>
  <si>
    <t>market for waste natural gas, sour</t>
  </si>
  <si>
    <t>waste natural gas, sour</t>
  </si>
  <si>
    <t>market for waste natural gas, sweetGLOwaste natural gas, sweetMJ</t>
  </si>
  <si>
    <t>market for waste natural gas, sweet</t>
  </si>
  <si>
    <t>waste natural gas, sweet</t>
  </si>
  <si>
    <t>market for waste newspaperGLOwaste newspaperkg</t>
  </si>
  <si>
    <t>market for waste newspaper</t>
  </si>
  <si>
    <t>waste newspaper</t>
  </si>
  <si>
    <t>market for waste packaging glass, unsortedGLOwaste packaging glass, unsortedkg</t>
  </si>
  <si>
    <t>market for waste packaging glass, unsorted</t>
  </si>
  <si>
    <t>waste packaging glass, unsorted</t>
  </si>
  <si>
    <t>market for waste packaging paperALwaste packaging paperkg</t>
  </si>
  <si>
    <t>market for waste packaging paper</t>
  </si>
  <si>
    <t>waste packaging paper</t>
  </si>
  <si>
    <t>market for waste packaging paperATwaste packaging paperkg</t>
  </si>
  <si>
    <t>market for waste packaging paperBAwaste packaging paperkg</t>
  </si>
  <si>
    <t>market for waste packaging paperBEwaste packaging paperkg</t>
  </si>
  <si>
    <t>market for waste packaging paperBGwaste packaging paperkg</t>
  </si>
  <si>
    <t>market for waste packaging paperBRwaste packaging paperkg</t>
  </si>
  <si>
    <t>market for waste packaging paperCHwaste packaging paperkg</t>
  </si>
  <si>
    <t>market for waste packaging paperCOwaste packaging paperkg</t>
  </si>
  <si>
    <t>market for waste packaging paperCYwaste packaging paperkg</t>
  </si>
  <si>
    <t>market for waste packaging paperCZwaste packaging paperkg</t>
  </si>
  <si>
    <t>market for waste packaging paperDEwaste packaging paperkg</t>
  </si>
  <si>
    <t>market for waste packaging paperDKwaste packaging paperkg</t>
  </si>
  <si>
    <t>market for waste packaging paperEEwaste packaging paperkg</t>
  </si>
  <si>
    <t>market for waste packaging paperESwaste packaging paperkg</t>
  </si>
  <si>
    <t>market for waste packaging paperFIwaste packaging paperkg</t>
  </si>
  <si>
    <t>market for waste packaging paperFRwaste packaging paperkg</t>
  </si>
  <si>
    <t>market for waste packaging paperGBwaste packaging paperkg</t>
  </si>
  <si>
    <t>market for waste packaging paperGRwaste packaging paperkg</t>
  </si>
  <si>
    <t>market for waste packaging paperHRwaste packaging paperkg</t>
  </si>
  <si>
    <t>market for waste packaging paperHUwaste packaging paperkg</t>
  </si>
  <si>
    <t>market for waste packaging paperIEwaste packaging paperkg</t>
  </si>
  <si>
    <t>market for waste packaging paperINwaste packaging paperkg</t>
  </si>
  <si>
    <t>market for waste packaging paperISwaste packaging paperkg</t>
  </si>
  <si>
    <t>market for waste packaging paperITwaste packaging paperkg</t>
  </si>
  <si>
    <t>market for waste packaging paperLTwaste packaging paperkg</t>
  </si>
  <si>
    <t>market for waste packaging paperLUwaste packaging paperkg</t>
  </si>
  <si>
    <t>market for waste packaging paperLVwaste packaging paperkg</t>
  </si>
  <si>
    <t>market for waste packaging paperMEwaste packaging paperkg</t>
  </si>
  <si>
    <t>market for waste packaging paperMKwaste packaging paperkg</t>
  </si>
  <si>
    <t>market for waste packaging paperMTwaste packaging paperkg</t>
  </si>
  <si>
    <t>market for waste packaging paperNLwaste packaging paperkg</t>
  </si>
  <si>
    <t>market for waste packaging paperNOwaste packaging paperkg</t>
  </si>
  <si>
    <t>market for waste packaging paperPEwaste packaging paperkg</t>
  </si>
  <si>
    <t>market for waste packaging paperPLwaste packaging paperkg</t>
  </si>
  <si>
    <t>market for waste packaging paperPTwaste packaging paperkg</t>
  </si>
  <si>
    <t>market for waste packaging paperROwaste packaging paperkg</t>
  </si>
  <si>
    <t>market for waste packaging paperRSwaste packaging paperkg</t>
  </si>
  <si>
    <t>market for waste packaging paperRoWwaste packaging paperkg</t>
  </si>
  <si>
    <t>market for waste packaging paperSEwaste packaging paperkg</t>
  </si>
  <si>
    <t>market for waste packaging paperSIwaste packaging paperkg</t>
  </si>
  <si>
    <t>market for waste packaging paperSKwaste packaging paperkg</t>
  </si>
  <si>
    <t>market for waste packaging paperXKwaste packaging paperkg</t>
  </si>
  <si>
    <t>market for waste packaging paperZAwaste packaging paperkg</t>
  </si>
  <si>
    <t>market for waste paintCHwaste paintkg</t>
  </si>
  <si>
    <t>market for waste paint</t>
  </si>
  <si>
    <t>market for waste paintEurope without Switzerlandwaste paintkg</t>
  </si>
  <si>
    <t>market for waste paintRoWwaste paintkg</t>
  </si>
  <si>
    <t>market for waste paint on metalCHwaste paint on metalkg</t>
  </si>
  <si>
    <t>market for waste paint on metal</t>
  </si>
  <si>
    <t>waste paint on metal</t>
  </si>
  <si>
    <t>market for waste paint on metalRoWwaste paint on metalkg</t>
  </si>
  <si>
    <t>market for waste paint on wallGLOwaste paint on wallkg</t>
  </si>
  <si>
    <t>market for waste paint on wall</t>
  </si>
  <si>
    <t>waste paint on wall</t>
  </si>
  <si>
    <t>market for waste paint on woodCHwaste paint on woodkg</t>
  </si>
  <si>
    <t>market for waste paint on wood</t>
  </si>
  <si>
    <t>waste paint on wood</t>
  </si>
  <si>
    <t>market for waste paint on woodRoWwaste paint on woodkg</t>
  </si>
  <si>
    <t>market for waste paper sorting facilityGLOwaste paper sorting facilityunit</t>
  </si>
  <si>
    <t>market for waste paper sorting facility</t>
  </si>
  <si>
    <t>waste paper sorting facility</t>
  </si>
  <si>
    <t>market for waste paper, sortedGLOwaste paper, sortedkg</t>
  </si>
  <si>
    <t>market for waste paper, sorted</t>
  </si>
  <si>
    <t>waste paper, sorted</t>
  </si>
  <si>
    <t>market for waste paper, unsortedCHwaste paper, unsortedkg</t>
  </si>
  <si>
    <t>market for waste paper, unsorted</t>
  </si>
  <si>
    <t>waste paper, unsorted</t>
  </si>
  <si>
    <t>market for waste paper, unsortedEurope without Switzerlandwaste paper, unsortedkg</t>
  </si>
  <si>
    <t>market for waste paper, unsortedRoWwaste paper, unsortedkg</t>
  </si>
  <si>
    <t>market for waste paperboardALwaste paperboardkg</t>
  </si>
  <si>
    <t>market for waste paperboard</t>
  </si>
  <si>
    <t>waste paperboard</t>
  </si>
  <si>
    <t>market for waste paperboardATwaste paperboardkg</t>
  </si>
  <si>
    <t>market for waste paperboardBAwaste paperboardkg</t>
  </si>
  <si>
    <t>market for waste paperboardBEwaste paperboardkg</t>
  </si>
  <si>
    <t>market for waste paperboardBGwaste paperboardkg</t>
  </si>
  <si>
    <t>market for waste paperboardBRwaste paperboardkg</t>
  </si>
  <si>
    <t>market for waste paperboardCHwaste paperboardkg</t>
  </si>
  <si>
    <t>market for waste paperboardCOwaste paperboardkg</t>
  </si>
  <si>
    <t>market for waste paperboardCYwaste paperboardkg</t>
  </si>
  <si>
    <t>market for waste paperboardCZwaste paperboardkg</t>
  </si>
  <si>
    <t>market for waste paperboardDEwaste paperboardkg</t>
  </si>
  <si>
    <t>market for waste paperboardDKwaste paperboardkg</t>
  </si>
  <si>
    <t>market for waste paperboardEEwaste paperboardkg</t>
  </si>
  <si>
    <t>market for waste paperboardESwaste paperboardkg</t>
  </si>
  <si>
    <t>market for waste paperboardFIwaste paperboardkg</t>
  </si>
  <si>
    <t>market for waste paperboardFRwaste paperboardkg</t>
  </si>
  <si>
    <t>market for waste paperboardGBwaste paperboardkg</t>
  </si>
  <si>
    <t>market for waste paperboardGRwaste paperboardkg</t>
  </si>
  <si>
    <t>market for waste paperboardHRwaste paperboardkg</t>
  </si>
  <si>
    <t>market for waste paperboardHUwaste paperboardkg</t>
  </si>
  <si>
    <t>market for waste paperboardIEwaste paperboardkg</t>
  </si>
  <si>
    <t>market for waste paperboardINwaste paperboardkg</t>
  </si>
  <si>
    <t>market for waste paperboardISwaste paperboardkg</t>
  </si>
  <si>
    <t>market for waste paperboardITwaste paperboardkg</t>
  </si>
  <si>
    <t>market for waste paperboardLTwaste paperboardkg</t>
  </si>
  <si>
    <t>market for waste paperboardLUwaste paperboardkg</t>
  </si>
  <si>
    <t>market for waste paperboardLVwaste paperboardkg</t>
  </si>
  <si>
    <t>market for waste paperboardMEwaste paperboardkg</t>
  </si>
  <si>
    <t>market for waste paperboardMKwaste paperboardkg</t>
  </si>
  <si>
    <t>market for waste paperboardMTwaste paperboardkg</t>
  </si>
  <si>
    <t>market for waste paperboardNLwaste paperboardkg</t>
  </si>
  <si>
    <t>market for waste paperboardNOwaste paperboardkg</t>
  </si>
  <si>
    <t>market for waste paperboardPEwaste paperboardkg</t>
  </si>
  <si>
    <t>market for waste paperboardPLwaste paperboardkg</t>
  </si>
  <si>
    <t>market for waste paperboardPTwaste paperboardkg</t>
  </si>
  <si>
    <t>market for waste paperboardROwaste paperboardkg</t>
  </si>
  <si>
    <t>market for waste paperboardRSwaste paperboardkg</t>
  </si>
  <si>
    <t>market for waste paperboardRoWwaste paperboardkg</t>
  </si>
  <si>
    <t>market for waste paperboardSEwaste paperboardkg</t>
  </si>
  <si>
    <t>market for waste paperboardSIwaste paperboardkg</t>
  </si>
  <si>
    <t>market for waste paperboardSKwaste paperboardkg</t>
  </si>
  <si>
    <t>market for waste paperboardXKwaste paperboardkg</t>
  </si>
  <si>
    <t>market for waste paperboardZAwaste paperboardkg</t>
  </si>
  <si>
    <t>market for waste paperboard, sortedGLOwaste paperboard, sortedkg</t>
  </si>
  <si>
    <t>market for waste paperboard, sorted</t>
  </si>
  <si>
    <t>waste paperboard, sorted</t>
  </si>
  <si>
    <t>market for waste paperboard, unsortedCHwaste paperboard, unsortedkg</t>
  </si>
  <si>
    <t>market for waste paperboard, unsorted</t>
  </si>
  <si>
    <t>waste paperboard, unsorted</t>
  </si>
  <si>
    <t>market for waste paperboard, unsortedEurope without Switzerlandwaste paperboard, unsortedkg</t>
  </si>
  <si>
    <t>market for waste paperboard, unsortedRoWwaste paperboard, unsortedkg</t>
  </si>
  <si>
    <t>market for waste plaster-cardboard sandwichGLOwaste plaster-cardboard sandwichkg</t>
  </si>
  <si>
    <t>market for waste plaster-cardboard sandwich</t>
  </si>
  <si>
    <t>waste plaster-cardboard sandwich</t>
  </si>
  <si>
    <t>market for waste plastic plasterGLOwaste plastic plasterkg</t>
  </si>
  <si>
    <t>market for waste plastic plaster</t>
  </si>
  <si>
    <t>waste plastic plaster</t>
  </si>
  <si>
    <t>market for waste plastic plaster, for final disposalCHwaste plastic plaster, for final disposalkg</t>
  </si>
  <si>
    <t>market for waste plastic plaster, for final disposal</t>
  </si>
  <si>
    <t>waste plastic plaster, for final disposal</t>
  </si>
  <si>
    <t>market for waste plastic plaster, for final disposalRoWwaste plastic plaster, for final disposalkg</t>
  </si>
  <si>
    <t>market for waste plastic, consumer electronicsCHwaste plastic, consumer electronicskg</t>
  </si>
  <si>
    <t>market for waste plastic, consumer electronics</t>
  </si>
  <si>
    <t>waste plastic, consumer electronics</t>
  </si>
  <si>
    <t>market for waste plastic, consumer electronicsRoWwaste plastic, consumer electronicskg</t>
  </si>
  <si>
    <t>market for waste plastic, consumer electronics, sortedGLOwaste plastic, consumer electronics, sortedkg</t>
  </si>
  <si>
    <t>market for waste plastic, consumer electronics, sorted</t>
  </si>
  <si>
    <t>waste plastic, consumer electronics, sorted</t>
  </si>
  <si>
    <t>market for waste plastic, consumer electronics, unsortedRoWwaste plastic, consumer electronics, unsortedkg</t>
  </si>
  <si>
    <t>market for waste plastic, consumer electronics, unsorted</t>
  </si>
  <si>
    <t>waste plastic, consumer electronics, unsorted</t>
  </si>
  <si>
    <t>market for waste plastic, consumer electronics, unsortedINwaste plastic, consumer electronics, unsortedkg</t>
  </si>
  <si>
    <t>market for waste plastic, industrial electronicsCHwaste plastic, industrial electronicskg</t>
  </si>
  <si>
    <t>market for waste plastic, industrial electronics</t>
  </si>
  <si>
    <t>waste plastic, industrial electronics</t>
  </si>
  <si>
    <t>market for waste plastic, industrial electronicsRoWwaste plastic, industrial electronicskg</t>
  </si>
  <si>
    <t>market for waste plastic, mixtureALwaste plastic, mixturekg</t>
  </si>
  <si>
    <t>market for waste plastic, mixture</t>
  </si>
  <si>
    <t>market for waste plastic, mixtureATwaste plastic, mixturekg</t>
  </si>
  <si>
    <t>market for waste plastic, mixtureBAwaste plastic, mixturekg</t>
  </si>
  <si>
    <t>market for waste plastic, mixtureBEwaste plastic, mixturekg</t>
  </si>
  <si>
    <t>market for waste plastic, mixtureBGwaste plastic, mixturekg</t>
  </si>
  <si>
    <t>market for waste plastic, mixtureBRwaste plastic, mixturekg</t>
  </si>
  <si>
    <t>market for waste plastic, mixtureCHwaste plastic, mixturekg</t>
  </si>
  <si>
    <t>market for waste plastic, mixtureCOwaste plastic, mixturekg</t>
  </si>
  <si>
    <t>market for waste plastic, mixtureCYwaste plastic, mixturekg</t>
  </si>
  <si>
    <t>market for waste plastic, mixtureCZwaste plastic, mixturekg</t>
  </si>
  <si>
    <t>market for waste plastic, mixtureDEwaste plastic, mixturekg</t>
  </si>
  <si>
    <t>market for waste plastic, mixtureDKwaste plastic, mixturekg</t>
  </si>
  <si>
    <t>market for waste plastic, mixtureEEwaste plastic, mixturekg</t>
  </si>
  <si>
    <t>market for waste plastic, mixtureESwaste plastic, mixturekg</t>
  </si>
  <si>
    <t>market for waste plastic, mixtureFIwaste plastic, mixturekg</t>
  </si>
  <si>
    <t>market for waste plastic, mixtureFRwaste plastic, mixturekg</t>
  </si>
  <si>
    <t>market for waste plastic, mixtureGBwaste plastic, mixturekg</t>
  </si>
  <si>
    <t>market for waste plastic, mixtureGRwaste plastic, mixturekg</t>
  </si>
  <si>
    <t>market for waste plastic, mixtureHRwaste plastic, mixturekg</t>
  </si>
  <si>
    <t>market for waste plastic, mixtureHUwaste plastic, mixturekg</t>
  </si>
  <si>
    <t>market for waste plastic, mixtureIEwaste plastic, mixturekg</t>
  </si>
  <si>
    <t>market for waste plastic, mixtureINwaste plastic, mixturekg</t>
  </si>
  <si>
    <t>market for waste plastic, mixtureISwaste plastic, mixturekg</t>
  </si>
  <si>
    <t>market for waste plastic, mixtureITwaste plastic, mixturekg</t>
  </si>
  <si>
    <t>market for waste plastic, mixtureLTwaste plastic, mixturekg</t>
  </si>
  <si>
    <t>market for waste plastic, mixtureLUwaste plastic, mixturekg</t>
  </si>
  <si>
    <t>market for waste plastic, mixtureLVwaste plastic, mixturekg</t>
  </si>
  <si>
    <t>market for waste plastic, mixtureMEwaste plastic, mixturekg</t>
  </si>
  <si>
    <t>market for waste plastic, mixtureMKwaste plastic, mixturekg</t>
  </si>
  <si>
    <t>market for waste plastic, mixtureMTwaste plastic, mixturekg</t>
  </si>
  <si>
    <t>market for waste plastic, mixtureNLwaste plastic, mixturekg</t>
  </si>
  <si>
    <t>market for waste plastic, mixtureNOwaste plastic, mixturekg</t>
  </si>
  <si>
    <t>market for waste plastic, mixturePEwaste plastic, mixturekg</t>
  </si>
  <si>
    <t>market for waste plastic, mixturePLwaste plastic, mixturekg</t>
  </si>
  <si>
    <t>market for waste plastic, mixturePTwaste plastic, mixturekg</t>
  </si>
  <si>
    <t>market for waste plastic, mixtureROwaste plastic, mixturekg</t>
  </si>
  <si>
    <t>market for waste plastic, mixtureRSwaste plastic, mixturekg</t>
  </si>
  <si>
    <t>market for waste plastic, mixtureRoWwaste plastic, mixturekg</t>
  </si>
  <si>
    <t>market for waste plastic, mixtureSEwaste plastic, mixturekg</t>
  </si>
  <si>
    <t>market for waste plastic, mixtureSIwaste plastic, mixturekg</t>
  </si>
  <si>
    <t>market for waste plastic, mixtureSKwaste plastic, mixturekg</t>
  </si>
  <si>
    <t>market for waste plastic, mixtureXKwaste plastic, mixturekg</t>
  </si>
  <si>
    <t>market for waste plastic, mixtureZAwaste plastic, mixturekg</t>
  </si>
  <si>
    <t>market for waste polyethyleneALwaste polyethylenekg</t>
  </si>
  <si>
    <t>market for waste polyethylene</t>
  </si>
  <si>
    <t>waste polyethylene</t>
  </si>
  <si>
    <t>market for waste polyethyleneATwaste polyethylenekg</t>
  </si>
  <si>
    <t>market for waste polyethyleneBAwaste polyethylenekg</t>
  </si>
  <si>
    <t>market for waste polyethyleneBEwaste polyethylenekg</t>
  </si>
  <si>
    <t>market for waste polyethyleneBGwaste polyethylenekg</t>
  </si>
  <si>
    <t>market for waste polyethyleneBRwaste polyethylenekg</t>
  </si>
  <si>
    <t>market for waste polyethyleneCHwaste polyethylenekg</t>
  </si>
  <si>
    <t>market for waste polyethyleneCOwaste polyethylenekg</t>
  </si>
  <si>
    <t>market for waste polyethyleneCYwaste polyethylenekg</t>
  </si>
  <si>
    <t>market for waste polyethyleneCZwaste polyethylenekg</t>
  </si>
  <si>
    <t>market for waste polyethyleneDEwaste polyethylenekg</t>
  </si>
  <si>
    <t>market for waste polyethyleneDKwaste polyethylenekg</t>
  </si>
  <si>
    <t>market for waste polyethyleneEEwaste polyethylenekg</t>
  </si>
  <si>
    <t>market for waste polyethyleneESwaste polyethylenekg</t>
  </si>
  <si>
    <t>market for waste polyethyleneFIwaste polyethylenekg</t>
  </si>
  <si>
    <t>market for waste polyethyleneFRwaste polyethylenekg</t>
  </si>
  <si>
    <t>market for waste polyethyleneGBwaste polyethylenekg</t>
  </si>
  <si>
    <t>market for waste polyethyleneGRwaste polyethylenekg</t>
  </si>
  <si>
    <t>market for waste polyethyleneHRwaste polyethylenekg</t>
  </si>
  <si>
    <t>market for waste polyethyleneHUwaste polyethylenekg</t>
  </si>
  <si>
    <t>market for waste polyethyleneIEwaste polyethylenekg</t>
  </si>
  <si>
    <t>market for waste polyethyleneINwaste polyethylenekg</t>
  </si>
  <si>
    <t>market for waste polyethyleneISwaste polyethylenekg</t>
  </si>
  <si>
    <t>market for waste polyethyleneITwaste polyethylenekg</t>
  </si>
  <si>
    <t>market for waste polyethyleneLTwaste polyethylenekg</t>
  </si>
  <si>
    <t>market for waste polyethyleneLUwaste polyethylenekg</t>
  </si>
  <si>
    <t>market for waste polyethyleneLVwaste polyethylenekg</t>
  </si>
  <si>
    <t>market for waste polyethyleneMEwaste polyethylenekg</t>
  </si>
  <si>
    <t>market for waste polyethyleneMKwaste polyethylenekg</t>
  </si>
  <si>
    <t>market for waste polyethyleneMTwaste polyethylenekg</t>
  </si>
  <si>
    <t>market for waste polyethyleneNLwaste polyethylenekg</t>
  </si>
  <si>
    <t>market for waste polyethyleneNOwaste polyethylenekg</t>
  </si>
  <si>
    <t>market for waste polyethylenePEwaste polyethylenekg</t>
  </si>
  <si>
    <t>market for waste polyethylenePLwaste polyethylenekg</t>
  </si>
  <si>
    <t>market for waste polyethylenePTwaste polyethylenekg</t>
  </si>
  <si>
    <t>market for waste polyethyleneROwaste polyethylenekg</t>
  </si>
  <si>
    <t>market for waste polyethyleneRSwaste polyethylenekg</t>
  </si>
  <si>
    <t>market for waste polyethyleneRoWwaste polyethylenekg</t>
  </si>
  <si>
    <t>market for waste polyethyleneSEwaste polyethylenekg</t>
  </si>
  <si>
    <t>market for waste polyethyleneSIwaste polyethylenekg</t>
  </si>
  <si>
    <t>market for waste polyethyleneSKwaste polyethylenekg</t>
  </si>
  <si>
    <t>market for waste polyethyleneXKwaste polyethylenekg</t>
  </si>
  <si>
    <t>market for waste polyethyleneZAwaste polyethylenekg</t>
  </si>
  <si>
    <t>market for waste polyethylene terephthalateALwaste polyethylene terephthalatekg</t>
  </si>
  <si>
    <t>market for waste polyethylene terephthalate</t>
  </si>
  <si>
    <t>waste polyethylene terephthalate</t>
  </si>
  <si>
    <t>market for waste polyethylene terephthalateATwaste polyethylene terephthalatekg</t>
  </si>
  <si>
    <t>market for waste polyethylene terephthalateBAwaste polyethylene terephthalatekg</t>
  </si>
  <si>
    <t>market for waste polyethylene terephthalateBEwaste polyethylene terephthalatekg</t>
  </si>
  <si>
    <t>market for waste polyethylene terephthalateBGwaste polyethylene terephthalatekg</t>
  </si>
  <si>
    <t>market for waste polyethylene terephthalateBRwaste polyethylene terephthalatekg</t>
  </si>
  <si>
    <t>market for waste polyethylene terephthalateCHwaste polyethylene terephthalatekg</t>
  </si>
  <si>
    <t>market for waste polyethylene terephthalateCOwaste polyethylene terephthalatekg</t>
  </si>
  <si>
    <t>market for waste polyethylene terephthalateCYwaste polyethylene terephthalatekg</t>
  </si>
  <si>
    <t>market for waste polyethylene terephthalateCZwaste polyethylene terephthalatekg</t>
  </si>
  <si>
    <t>market for waste polyethylene terephthalateDEwaste polyethylene terephthalatekg</t>
  </si>
  <si>
    <t>market for waste polyethylene terephthalateDKwaste polyethylene terephthalatekg</t>
  </si>
  <si>
    <t>market for waste polyethylene terephthalateEEwaste polyethylene terephthalatekg</t>
  </si>
  <si>
    <t>market for waste polyethylene terephthalateESwaste polyethylene terephthalatekg</t>
  </si>
  <si>
    <t>market for waste polyethylene terephthalateFIwaste polyethylene terephthalatekg</t>
  </si>
  <si>
    <t>market for waste polyethylene terephthalateFRwaste polyethylene terephthalatekg</t>
  </si>
  <si>
    <t>market for waste polyethylene terephthalateGBwaste polyethylene terephthalatekg</t>
  </si>
  <si>
    <t>market for waste polyethylene terephthalateGRwaste polyethylene terephthalatekg</t>
  </si>
  <si>
    <t>market for waste polyethylene terephthalateHRwaste polyethylene terephthalatekg</t>
  </si>
  <si>
    <t>market for waste polyethylene terephthalateHUwaste polyethylene terephthalatekg</t>
  </si>
  <si>
    <t>market for waste polyethylene terephthalateIEwaste polyethylene terephthalatekg</t>
  </si>
  <si>
    <t>market for waste polyethylene terephthalateINwaste polyethylene terephthalatekg</t>
  </si>
  <si>
    <t>market for waste polyethylene terephthalateISwaste polyethylene terephthalatekg</t>
  </si>
  <si>
    <t>market for waste polyethylene terephthalateITwaste polyethylene terephthalatekg</t>
  </si>
  <si>
    <t>market for waste polyethylene terephthalateLTwaste polyethylene terephthalatekg</t>
  </si>
  <si>
    <t>market for waste polyethylene terephthalateLUwaste polyethylene terephthalatekg</t>
  </si>
  <si>
    <t>market for waste polyethylene terephthalateLVwaste polyethylene terephthalatekg</t>
  </si>
  <si>
    <t>market for waste polyethylene terephthalateMEwaste polyethylene terephthalatekg</t>
  </si>
  <si>
    <t>market for waste polyethylene terephthalateMKwaste polyethylene terephthalatekg</t>
  </si>
  <si>
    <t>market for waste polyethylene terephthalateMTwaste polyethylene terephthalatekg</t>
  </si>
  <si>
    <t>market for waste polyethylene terephthalateNLwaste polyethylene terephthalatekg</t>
  </si>
  <si>
    <t>market for waste polyethylene terephthalateNOwaste polyethylene terephthalatekg</t>
  </si>
  <si>
    <t>market for waste polyethylene terephthalatePEwaste polyethylene terephthalatekg</t>
  </si>
  <si>
    <t>market for waste polyethylene terephthalatePLwaste polyethylene terephthalatekg</t>
  </si>
  <si>
    <t>market for waste polyethylene terephthalatePTwaste polyethylene terephthalatekg</t>
  </si>
  <si>
    <t>market for waste polyethylene terephthalateROwaste polyethylene terephthalatekg</t>
  </si>
  <si>
    <t>market for waste polyethylene terephthalateRSwaste polyethylene terephthalatekg</t>
  </si>
  <si>
    <t>market for waste polyethylene terephthalateRoWwaste polyethylene terephthalatekg</t>
  </si>
  <si>
    <t>market for waste polyethylene terephthalateSEwaste polyethylene terephthalatekg</t>
  </si>
  <si>
    <t>market for waste polyethylene terephthalateSIwaste polyethylene terephthalatekg</t>
  </si>
  <si>
    <t>market for waste polyethylene terephthalateSKwaste polyethylene terephthalatekg</t>
  </si>
  <si>
    <t>market for waste polyethylene terephthalateXKwaste polyethylene terephthalatekg</t>
  </si>
  <si>
    <t>market for waste polyethylene terephthalateZAwaste polyethylene terephthalatekg</t>
  </si>
  <si>
    <t>market for waste polyethylene terephthalate, for recycling, sortedCHwaste polyethylene terephthalate, for recycling, sortedkg</t>
  </si>
  <si>
    <t>market for waste polyethylene terephthalate, for recycling, sorted</t>
  </si>
  <si>
    <t>waste polyethylene terephthalate, for recycling, sorted</t>
  </si>
  <si>
    <t>market for waste polyethylene terephthalate, for recycling, sortedEurope without Switzerlandwaste polyethylene terephthalate, for recycling, sortedkg</t>
  </si>
  <si>
    <t>market for waste polyethylene terephthalate, for recycling, sortedRoWwaste polyethylene terephthalate, for recycling, sortedkg</t>
  </si>
  <si>
    <t>market for waste polyethylene terephthalate, for recycling, sortedUSwaste polyethylene terephthalate, for recycling, sortedkg</t>
  </si>
  <si>
    <t>market for waste polyethylene terephthalate, for recycling, unsortedCHwaste polyethylene terephthalate, for recycling, unsortedkg</t>
  </si>
  <si>
    <t>market for waste polyethylene terephthalate, for recycling, unsorted</t>
  </si>
  <si>
    <t>waste polyethylene terephthalate, for recycling, unsorted</t>
  </si>
  <si>
    <t>market for waste polyethylene terephthalate, for recycling, unsortedEurope without Switzerlandwaste polyethylene terephthalate, for recycling, unsortedkg</t>
  </si>
  <si>
    <t>market for waste polyethylene terephthalate, for recycling, unsortedRoWwaste polyethylene terephthalate, for recycling, unsortedkg</t>
  </si>
  <si>
    <t>market for waste polyethylene terephthalate, for recycling, unsortedUSwaste polyethylene terephthalate, for recycling, unsortedkg</t>
  </si>
  <si>
    <t>market for waste polyethylene, for recycling, sortedCHwaste polyethylene, for recycling, sortedkg</t>
  </si>
  <si>
    <t>market for waste polyethylene, for recycling, sorted</t>
  </si>
  <si>
    <t>waste polyethylene, for recycling, sorted</t>
  </si>
  <si>
    <t>market for waste polyethylene, for recycling, sortedEurope without Switzerlandwaste polyethylene, for recycling, sortedkg</t>
  </si>
  <si>
    <t>market for waste polyethylene, for recycling, sortedRoWwaste polyethylene, for recycling, sortedkg</t>
  </si>
  <si>
    <t>market for waste polyethylene, for recycling, sortedUSwaste polyethylene, for recycling, sortedkg</t>
  </si>
  <si>
    <t>market for waste polyethylene, for recycling, unsortedCHwaste polyethylene, for recycling, unsortedkg</t>
  </si>
  <si>
    <t>market for waste polyethylene, for recycling, unsorted</t>
  </si>
  <si>
    <t>waste polyethylene, for recycling, unsorted</t>
  </si>
  <si>
    <t>market for waste polyethylene, for recycling, unsortedEurope without Switzerlandwaste polyethylene, for recycling, unsortedkg</t>
  </si>
  <si>
    <t>market for waste polyethylene, for recycling, unsortedRoWwaste polyethylene, for recycling, unsortedkg</t>
  </si>
  <si>
    <t>market for waste polyethylene, for recycling, unsortedUSwaste polyethylene, for recycling, unsortedkg</t>
  </si>
  <si>
    <t>market for waste polyethylene/polypropylene productCHwaste polyethylene/polypropylene productkg</t>
  </si>
  <si>
    <t>market for waste polyethylene/polypropylene product</t>
  </si>
  <si>
    <t>waste polyethylene/polypropylene product</t>
  </si>
  <si>
    <t>market for waste polyethylene/polypropylene productEurope without Switzerlandwaste polyethylene/polypropylene productkg</t>
  </si>
  <si>
    <t>market for waste polyethylene/polypropylene productRoWwaste polyethylene/polypropylene productkg</t>
  </si>
  <si>
    <t>market for waste polypropyleneALwaste polypropylenekg</t>
  </si>
  <si>
    <t>market for waste polypropylene</t>
  </si>
  <si>
    <t>waste polypropylene</t>
  </si>
  <si>
    <t>market for waste polypropyleneATwaste polypropylenekg</t>
  </si>
  <si>
    <t>market for waste polypropyleneBAwaste polypropylenekg</t>
  </si>
  <si>
    <t>market for waste polypropyleneBEwaste polypropylenekg</t>
  </si>
  <si>
    <t>market for waste polypropyleneBGwaste polypropylenekg</t>
  </si>
  <si>
    <t>market for waste polypropyleneBRwaste polypropylenekg</t>
  </si>
  <si>
    <t>market for waste polypropyleneCHwaste polypropylenekg</t>
  </si>
  <si>
    <t>market for waste polypropyleneCOwaste polypropylenekg</t>
  </si>
  <si>
    <t>market for waste polypropyleneCYwaste polypropylenekg</t>
  </si>
  <si>
    <t>market for waste polypropyleneCZwaste polypropylenekg</t>
  </si>
  <si>
    <t>market for waste polypropyleneDEwaste polypropylenekg</t>
  </si>
  <si>
    <t>market for waste polypropyleneDKwaste polypropylenekg</t>
  </si>
  <si>
    <t>market for waste polypropyleneEEwaste polypropylenekg</t>
  </si>
  <si>
    <t>market for waste polypropyleneESwaste polypropylenekg</t>
  </si>
  <si>
    <t>market for waste polypropyleneFIwaste polypropylenekg</t>
  </si>
  <si>
    <t>market for waste polypropyleneFRwaste polypropylenekg</t>
  </si>
  <si>
    <t>market for waste polypropyleneGBwaste polypropylenekg</t>
  </si>
  <si>
    <t>market for waste polypropyleneGRwaste polypropylenekg</t>
  </si>
  <si>
    <t>market for waste polypropyleneHRwaste polypropylenekg</t>
  </si>
  <si>
    <t>market for waste polypropyleneHUwaste polypropylenekg</t>
  </si>
  <si>
    <t>market for waste polypropyleneIEwaste polypropylenekg</t>
  </si>
  <si>
    <t>market for waste polypropyleneINwaste polypropylenekg</t>
  </si>
  <si>
    <t>market for waste polypropyleneISwaste polypropylenekg</t>
  </si>
  <si>
    <t>market for waste polypropyleneITwaste polypropylenekg</t>
  </si>
  <si>
    <t>market for waste polypropyleneLTwaste polypropylenekg</t>
  </si>
  <si>
    <t>market for waste polypropyleneLUwaste polypropylenekg</t>
  </si>
  <si>
    <t>market for waste polypropyleneLVwaste polypropylenekg</t>
  </si>
  <si>
    <t>market for waste polypropyleneMEwaste polypropylenekg</t>
  </si>
  <si>
    <t>market for waste polypropyleneMKwaste polypropylenekg</t>
  </si>
  <si>
    <t>market for waste polypropyleneMTwaste polypropylenekg</t>
  </si>
  <si>
    <t>market for waste polypropyleneNLwaste polypropylenekg</t>
  </si>
  <si>
    <t>market for waste polypropyleneNOwaste polypropylenekg</t>
  </si>
  <si>
    <t>market for waste polypropylenePEwaste polypropylenekg</t>
  </si>
  <si>
    <t>market for waste polypropylenePLwaste polypropylenekg</t>
  </si>
  <si>
    <t>market for waste polypropylenePTwaste polypropylenekg</t>
  </si>
  <si>
    <t>market for waste polypropyleneROwaste polypropylenekg</t>
  </si>
  <si>
    <t>market for waste polypropyleneRSwaste polypropylenekg</t>
  </si>
  <si>
    <t>market for waste polypropyleneRoWwaste polypropylenekg</t>
  </si>
  <si>
    <t>market for waste polypropyleneSEwaste polypropylenekg</t>
  </si>
  <si>
    <t>market for waste polypropyleneSIwaste polypropylenekg</t>
  </si>
  <si>
    <t>market for waste polypropyleneSKwaste polypropylenekg</t>
  </si>
  <si>
    <t>market for waste polypropyleneXKwaste polypropylenekg</t>
  </si>
  <si>
    <t>market for waste polypropyleneZAwaste polypropylenekg</t>
  </si>
  <si>
    <t>market for waste polystyreneALwaste polystyrenekg</t>
  </si>
  <si>
    <t>market for waste polystyrene</t>
  </si>
  <si>
    <t>waste polystyrene</t>
  </si>
  <si>
    <t>market for waste polystyreneATwaste polystyrenekg</t>
  </si>
  <si>
    <t>market for waste polystyreneBAwaste polystyrenekg</t>
  </si>
  <si>
    <t>market for waste polystyreneBEwaste polystyrenekg</t>
  </si>
  <si>
    <t>market for waste polystyreneBGwaste polystyrenekg</t>
  </si>
  <si>
    <t>market for waste polystyreneBRwaste polystyrenekg</t>
  </si>
  <si>
    <t>market for waste polystyreneCHwaste polystyrenekg</t>
  </si>
  <si>
    <t>market for waste polystyreneCOwaste polystyrenekg</t>
  </si>
  <si>
    <t>market for waste polystyreneCYwaste polystyrenekg</t>
  </si>
  <si>
    <t>market for waste polystyreneCZwaste polystyrenekg</t>
  </si>
  <si>
    <t>market for waste polystyreneDEwaste polystyrenekg</t>
  </si>
  <si>
    <t>market for waste polystyreneDKwaste polystyrenekg</t>
  </si>
  <si>
    <t>market for waste polystyreneEEwaste polystyrenekg</t>
  </si>
  <si>
    <t>market for waste polystyreneESwaste polystyrenekg</t>
  </si>
  <si>
    <t>market for waste polystyreneFIwaste polystyrenekg</t>
  </si>
  <si>
    <t>market for waste polystyreneFRwaste polystyrenekg</t>
  </si>
  <si>
    <t>market for waste polystyreneGBwaste polystyrenekg</t>
  </si>
  <si>
    <t>market for waste polystyreneGRwaste polystyrenekg</t>
  </si>
  <si>
    <t>market for waste polystyreneHRwaste polystyrenekg</t>
  </si>
  <si>
    <t>market for waste polystyreneHUwaste polystyrenekg</t>
  </si>
  <si>
    <t>market for waste polystyreneIEwaste polystyrenekg</t>
  </si>
  <si>
    <t>market for waste polystyreneINwaste polystyrenekg</t>
  </si>
  <si>
    <t>market for waste polystyreneISwaste polystyrenekg</t>
  </si>
  <si>
    <t>market for waste polystyreneITwaste polystyrenekg</t>
  </si>
  <si>
    <t>market for waste polystyreneLTwaste polystyrenekg</t>
  </si>
  <si>
    <t>market for waste polystyreneLUwaste polystyrenekg</t>
  </si>
  <si>
    <t>market for waste polystyreneLVwaste polystyrenekg</t>
  </si>
  <si>
    <t>market for waste polystyreneMEwaste polystyrenekg</t>
  </si>
  <si>
    <t>market for waste polystyreneMKwaste polystyrenekg</t>
  </si>
  <si>
    <t>market for waste polystyreneMTwaste polystyrenekg</t>
  </si>
  <si>
    <t>market for waste polystyreneNLwaste polystyrenekg</t>
  </si>
  <si>
    <t>market for waste polystyreneNOwaste polystyrenekg</t>
  </si>
  <si>
    <t>market for waste polystyrenePEwaste polystyrenekg</t>
  </si>
  <si>
    <t>market for waste polystyrenePLwaste polystyrenekg</t>
  </si>
  <si>
    <t>market for waste polystyrenePTwaste polystyrenekg</t>
  </si>
  <si>
    <t>market for waste polystyreneROwaste polystyrenekg</t>
  </si>
  <si>
    <t>market for waste polystyreneRSwaste polystyrenekg</t>
  </si>
  <si>
    <t>market for waste polystyreneRoWwaste polystyrenekg</t>
  </si>
  <si>
    <t>market for waste polystyreneSEwaste polystyrenekg</t>
  </si>
  <si>
    <t>market for waste polystyreneSIwaste polystyrenekg</t>
  </si>
  <si>
    <t>market for waste polystyreneSKwaste polystyrenekg</t>
  </si>
  <si>
    <t>market for waste polystyreneXKwaste polystyrenekg</t>
  </si>
  <si>
    <t>market for waste polystyreneZAwaste polystyrenekg</t>
  </si>
  <si>
    <t>market for waste polystyrene isolation, flame-retardantCHwaste polystyrene isolation, flame-retardantkg</t>
  </si>
  <si>
    <t>market for waste polystyrene isolation, flame-retardant</t>
  </si>
  <si>
    <t>waste polystyrene isolation, flame-retardant</t>
  </si>
  <si>
    <t>market for waste polystyrene isolation, flame-retardantEurope without Switzerlandwaste polystyrene isolation, flame-retardantkg</t>
  </si>
  <si>
    <t>market for waste polystyrene isolation, flame-retardantRoWwaste polystyrene isolation, flame-retardantkg</t>
  </si>
  <si>
    <t>market for waste polyurethaneALwaste polyurethanekg</t>
  </si>
  <si>
    <t>market for waste polyurethane</t>
  </si>
  <si>
    <t>waste polyurethane</t>
  </si>
  <si>
    <t>market for waste polyurethaneATwaste polyurethanekg</t>
  </si>
  <si>
    <t>market for waste polyurethaneBAwaste polyurethanekg</t>
  </si>
  <si>
    <t>market for waste polyurethaneBEwaste polyurethanekg</t>
  </si>
  <si>
    <t>market for waste polyurethaneBGwaste polyurethanekg</t>
  </si>
  <si>
    <t>market for waste polyurethaneBRwaste polyurethanekg</t>
  </si>
  <si>
    <t>market for waste polyurethaneCHwaste polyurethanekg</t>
  </si>
  <si>
    <t>market for waste polyurethaneCOwaste polyurethanekg</t>
  </si>
  <si>
    <t>market for waste polyurethaneCYwaste polyurethanekg</t>
  </si>
  <si>
    <t>market for waste polyurethaneCZwaste polyurethanekg</t>
  </si>
  <si>
    <t>market for waste polyurethaneDEwaste polyurethanekg</t>
  </si>
  <si>
    <t>market for waste polyurethaneDKwaste polyurethanekg</t>
  </si>
  <si>
    <t>market for waste polyurethaneEEwaste polyurethanekg</t>
  </si>
  <si>
    <t>market for waste polyurethaneESwaste polyurethanekg</t>
  </si>
  <si>
    <t>market for waste polyurethaneFIwaste polyurethanekg</t>
  </si>
  <si>
    <t>market for waste polyurethaneFRwaste polyurethanekg</t>
  </si>
  <si>
    <t>market for waste polyurethaneGBwaste polyurethanekg</t>
  </si>
  <si>
    <t>market for waste polyurethaneGRwaste polyurethanekg</t>
  </si>
  <si>
    <t>market for waste polyurethaneHRwaste polyurethanekg</t>
  </si>
  <si>
    <t>market for waste polyurethaneHUwaste polyurethanekg</t>
  </si>
  <si>
    <t>market for waste polyurethaneIEwaste polyurethanekg</t>
  </si>
  <si>
    <t>market for waste polyurethaneINwaste polyurethanekg</t>
  </si>
  <si>
    <t>market for waste polyurethaneISwaste polyurethanekg</t>
  </si>
  <si>
    <t>market for waste polyurethaneITwaste polyurethanekg</t>
  </si>
  <si>
    <t>market for waste polyurethaneLTwaste polyurethanekg</t>
  </si>
  <si>
    <t>market for waste polyurethaneLUwaste polyurethanekg</t>
  </si>
  <si>
    <t>market for waste polyurethaneLVwaste polyurethanekg</t>
  </si>
  <si>
    <t>market for waste polyurethaneMEwaste polyurethanekg</t>
  </si>
  <si>
    <t>market for waste polyurethaneMKwaste polyurethanekg</t>
  </si>
  <si>
    <t>market for waste polyurethaneMTwaste polyurethanekg</t>
  </si>
  <si>
    <t>market for waste polyurethaneNLwaste polyurethanekg</t>
  </si>
  <si>
    <t>market for waste polyurethaneNOwaste polyurethanekg</t>
  </si>
  <si>
    <t>market for waste polyurethanePEwaste polyurethanekg</t>
  </si>
  <si>
    <t>market for waste polyurethanePLwaste polyurethanekg</t>
  </si>
  <si>
    <t>market for waste polyurethanePTwaste polyurethanekg</t>
  </si>
  <si>
    <t>market for waste polyurethaneROwaste polyurethanekg</t>
  </si>
  <si>
    <t>market for waste polyurethaneRSwaste polyurethanekg</t>
  </si>
  <si>
    <t>market for waste polyurethaneRoWwaste polyurethanekg</t>
  </si>
  <si>
    <t>market for waste polyurethaneSEwaste polyurethanekg</t>
  </si>
  <si>
    <t>market for waste polyurethaneSIwaste polyurethanekg</t>
  </si>
  <si>
    <t>market for waste polyurethaneSKwaste polyurethanekg</t>
  </si>
  <si>
    <t>market for waste polyurethaneXKwaste polyurethanekg</t>
  </si>
  <si>
    <t>market for waste polyurethaneZAwaste polyurethanekg</t>
  </si>
  <si>
    <t>market for waste polyurethane foamCHwaste polyurethane foamkg</t>
  </si>
  <si>
    <t>market for waste polyurethane foamRoWwaste polyurethane foamkg</t>
  </si>
  <si>
    <t>market for waste polyurethane sealGLOwaste polyurethane sealkg</t>
  </si>
  <si>
    <t>market for waste polyurethane seal</t>
  </si>
  <si>
    <t>waste polyurethane seal</t>
  </si>
  <si>
    <t>market for waste polyvinylchlorideALwaste polyvinylchloridekg</t>
  </si>
  <si>
    <t>market for waste polyvinylchloride</t>
  </si>
  <si>
    <t>waste polyvinylchloride</t>
  </si>
  <si>
    <t>market for waste polyvinylchlorideATwaste polyvinylchloridekg</t>
  </si>
  <si>
    <t>market for waste polyvinylchlorideBAwaste polyvinylchloridekg</t>
  </si>
  <si>
    <t>market for waste polyvinylchlorideBEwaste polyvinylchloridekg</t>
  </si>
  <si>
    <t>market for waste polyvinylchlorideBGwaste polyvinylchloridekg</t>
  </si>
  <si>
    <t>market for waste polyvinylchlorideBRwaste polyvinylchloridekg</t>
  </si>
  <si>
    <t>market for waste polyvinylchlorideCHwaste polyvinylchloridekg</t>
  </si>
  <si>
    <t>market for waste polyvinylchlorideCOwaste polyvinylchloridekg</t>
  </si>
  <si>
    <t>market for waste polyvinylchlorideCYwaste polyvinylchloridekg</t>
  </si>
  <si>
    <t>market for waste polyvinylchlorideCZwaste polyvinylchloridekg</t>
  </si>
  <si>
    <t>market for waste polyvinylchlorideDEwaste polyvinylchloridekg</t>
  </si>
  <si>
    <t>market for waste polyvinylchlorideDKwaste polyvinylchloridekg</t>
  </si>
  <si>
    <t>market for waste polyvinylchlorideEEwaste polyvinylchloridekg</t>
  </si>
  <si>
    <t>market for waste polyvinylchlorideESwaste polyvinylchloridekg</t>
  </si>
  <si>
    <t>market for waste polyvinylchlorideFIwaste polyvinylchloridekg</t>
  </si>
  <si>
    <t>market for waste polyvinylchlorideFRwaste polyvinylchloridekg</t>
  </si>
  <si>
    <t>market for waste polyvinylchlorideGBwaste polyvinylchloridekg</t>
  </si>
  <si>
    <t>market for waste polyvinylchlorideGRwaste polyvinylchloridekg</t>
  </si>
  <si>
    <t>market for waste polyvinylchlorideHRwaste polyvinylchloridekg</t>
  </si>
  <si>
    <t>market for waste polyvinylchlorideHUwaste polyvinylchloridekg</t>
  </si>
  <si>
    <t>market for waste polyvinylchlorideIEwaste polyvinylchloridekg</t>
  </si>
  <si>
    <t>market for waste polyvinylchlorideINwaste polyvinylchloridekg</t>
  </si>
  <si>
    <t>market for waste polyvinylchlorideISwaste polyvinylchloridekg</t>
  </si>
  <si>
    <t>market for waste polyvinylchlorideITwaste polyvinylchloridekg</t>
  </si>
  <si>
    <t>market for waste polyvinylchlorideLTwaste polyvinylchloridekg</t>
  </si>
  <si>
    <t>market for waste polyvinylchlorideLUwaste polyvinylchloridekg</t>
  </si>
  <si>
    <t>market for waste polyvinylchlorideLVwaste polyvinylchloridekg</t>
  </si>
  <si>
    <t>market for waste polyvinylchlorideMEwaste polyvinylchloridekg</t>
  </si>
  <si>
    <t>market for waste polyvinylchlorideMKwaste polyvinylchloridekg</t>
  </si>
  <si>
    <t>market for waste polyvinylchlorideMTwaste polyvinylchloridekg</t>
  </si>
  <si>
    <t>market for waste polyvinylchlorideNLwaste polyvinylchloridekg</t>
  </si>
  <si>
    <t>market for waste polyvinylchlorideNOwaste polyvinylchloridekg</t>
  </si>
  <si>
    <t>market for waste polyvinylchloridePEwaste polyvinylchloridekg</t>
  </si>
  <si>
    <t>market for waste polyvinylchloridePLwaste polyvinylchloridekg</t>
  </si>
  <si>
    <t>market for waste polyvinylchloridePTwaste polyvinylchloridekg</t>
  </si>
  <si>
    <t>market for waste polyvinylchlorideROwaste polyvinylchloridekg</t>
  </si>
  <si>
    <t>market for waste polyvinylchlorideRSwaste polyvinylchloridekg</t>
  </si>
  <si>
    <t>market for waste polyvinylchlorideRoWwaste polyvinylchloridekg</t>
  </si>
  <si>
    <t>market for waste polyvinylchlorideSEwaste polyvinylchloridekg</t>
  </si>
  <si>
    <t>market for waste polyvinylchlorideSIwaste polyvinylchloridekg</t>
  </si>
  <si>
    <t>market for waste polyvinylchlorideSKwaste polyvinylchloridekg</t>
  </si>
  <si>
    <t>market for waste polyvinylchlorideXKwaste polyvinylchloridekg</t>
  </si>
  <si>
    <t>market for waste polyvinylchlorideZAwaste polyvinylchloridekg</t>
  </si>
  <si>
    <t>market for waste polyvinylchloride productCHwaste polyvinylchloride productkg</t>
  </si>
  <si>
    <t>market for waste polyvinylchloride product</t>
  </si>
  <si>
    <t>waste polyvinylchloride product</t>
  </si>
  <si>
    <t>market for waste polyvinylchloride productEurope without Switzerlandwaste polyvinylchloride productkg</t>
  </si>
  <si>
    <t>market for waste polyvinylchloride productRoWwaste polyvinylchloride productkg</t>
  </si>
  <si>
    <t>market for waste polyvinylfluorideCHwaste polyvinylfluoridekg</t>
  </si>
  <si>
    <t>market for waste polyvinylfluoride</t>
  </si>
  <si>
    <t>waste polyvinylfluoride</t>
  </si>
  <si>
    <t>market for waste polyvinylfluorideRoWwaste polyvinylfluoridekg</t>
  </si>
  <si>
    <t>market for waste preparation facilityGLOwaste preparation facilityunit</t>
  </si>
  <si>
    <t>market for waste preparation facility</t>
  </si>
  <si>
    <t>waste preparation facility</t>
  </si>
  <si>
    <t>market for waste refinery gasGLOwaste refinery gasMJ</t>
  </si>
  <si>
    <t>market for waste refinery gas</t>
  </si>
  <si>
    <t>waste refinery gas</t>
  </si>
  <si>
    <t>market for waste reinforced concreteCHwaste reinforced concretekg</t>
  </si>
  <si>
    <t>market for waste reinforced concrete</t>
  </si>
  <si>
    <t>waste reinforced concrete</t>
  </si>
  <si>
    <t>market for waste reinforced concreteEurope without Switzerlandwaste reinforced concretekg</t>
  </si>
  <si>
    <t>market for waste reinforced concreteRoWwaste reinforced concretekg</t>
  </si>
  <si>
    <t>market for waste reinforced plasterboardGLOwaste reinforced plasterboardkg</t>
  </si>
  <si>
    <t>market for waste reinforced plasterboard</t>
  </si>
  <si>
    <t>waste reinforced plasterboard</t>
  </si>
  <si>
    <t>market for waste reinforcement steelCHwaste reinforcement steelkg</t>
  </si>
  <si>
    <t>market for waste reinforcement steel</t>
  </si>
  <si>
    <t>waste reinforcement steel</t>
  </si>
  <si>
    <t>market for waste reinforcement steelRoWwaste reinforcement steelkg</t>
  </si>
  <si>
    <t>market for waste rubber, unspecifiedCHwaste rubber, unspecifiedkg</t>
  </si>
  <si>
    <t>market for waste rubber, unspecified</t>
  </si>
  <si>
    <t>market for waste rubber, unspecifiedEurope without Switzerlandwaste rubber, unspecifiedkg</t>
  </si>
  <si>
    <t>market for waste rubber, unspecifiedRoWwaste rubber, unspecifiedkg</t>
  </si>
  <si>
    <t>market for waste sealing sheet, polyethyleneCHwaste sealing sheet, polyethylenekg</t>
  </si>
  <si>
    <t>market for waste sealing sheet, polyethylene</t>
  </si>
  <si>
    <t>waste sealing sheet, polyethylene</t>
  </si>
  <si>
    <t>market for waste sealing sheet, polyethyleneRoWwaste sealing sheet, polyethylenekg</t>
  </si>
  <si>
    <t>market for waste sealing sheet, polyvinylchlorideCHwaste sealing sheet, polyvinylchloridekg</t>
  </si>
  <si>
    <t>market for waste sealing sheet, polyvinylchloride</t>
  </si>
  <si>
    <t>waste sealing sheet, polyvinylchloride</t>
  </si>
  <si>
    <t>market for waste sealing sheet, polyvinylchlorideRoWwaste sealing sheet, polyvinylchloridekg</t>
  </si>
  <si>
    <t>market for waste textile, soiledCHwaste textile, soiledkg</t>
  </si>
  <si>
    <t>market for waste textile, soiled</t>
  </si>
  <si>
    <t>market for waste textile, soiledRoWwaste textile, soiledkg</t>
  </si>
  <si>
    <t>market for waste vapour barrier, flame-retardedCHwaste vapour barrier, flame-retardedkg</t>
  </si>
  <si>
    <t>market for waste vapour barrier, flame-retarded</t>
  </si>
  <si>
    <t>waste vapour barrier, flame-retarded</t>
  </si>
  <si>
    <t>market for waste vapour barrier, flame-retardedRoWwaste vapour barrier, flame-retardedkg</t>
  </si>
  <si>
    <t>market for waste wire plasticCHwaste wire plastickg</t>
  </si>
  <si>
    <t>market for waste wire plastic</t>
  </si>
  <si>
    <t>waste wire plastic</t>
  </si>
  <si>
    <t>market for waste wire plasticRoWwaste wire plastickg</t>
  </si>
  <si>
    <t>market for waste wood pole, chrome preservedCHwaste wood pole, chrome preservedkg</t>
  </si>
  <si>
    <t>market for waste wood pole, chrome preserved</t>
  </si>
  <si>
    <t>waste wood pole, chrome preserved</t>
  </si>
  <si>
    <t>market for waste wood pole, chrome preservedRoWwaste wood pole, chrome preservedkg</t>
  </si>
  <si>
    <t>market for waste wood, post-consumerRoWwaste wood, post-consumerkg</t>
  </si>
  <si>
    <t>market for waste wood, post-consumer</t>
  </si>
  <si>
    <t>waste wood, post-consumer</t>
  </si>
  <si>
    <t>market for waste wood, post-consumerRERwaste wood, post-consumerkg</t>
  </si>
  <si>
    <t>market for waste wood, untreatedALwaste wood, untreatedkg</t>
  </si>
  <si>
    <t>market for waste wood, untreated</t>
  </si>
  <si>
    <t>market for waste wood, untreatedATwaste wood, untreatedkg</t>
  </si>
  <si>
    <t>market for waste wood, untreatedBAwaste wood, untreatedkg</t>
  </si>
  <si>
    <t>market for waste wood, untreatedBEwaste wood, untreatedkg</t>
  </si>
  <si>
    <t>market for waste wood, untreatedBGwaste wood, untreatedkg</t>
  </si>
  <si>
    <t>market for waste wood, untreatedBRwaste wood, untreatedkg</t>
  </si>
  <si>
    <t>market for waste wood, untreatedCHwaste wood, untreatedkg</t>
  </si>
  <si>
    <t>market for waste wood, untreatedCOwaste wood, untreatedkg</t>
  </si>
  <si>
    <t>market for waste wood, untreatedCYwaste wood, untreatedkg</t>
  </si>
  <si>
    <t>market for waste wood, untreatedCZwaste wood, untreatedkg</t>
  </si>
  <si>
    <t>market for waste wood, untreatedDEwaste wood, untreatedkg</t>
  </si>
  <si>
    <t>market for waste wood, untreatedDKwaste wood, untreatedkg</t>
  </si>
  <si>
    <t>market for waste wood, untreatedEEwaste wood, untreatedkg</t>
  </si>
  <si>
    <t>market for waste wood, untreatedESwaste wood, untreatedkg</t>
  </si>
  <si>
    <t>market for waste wood, untreatedFIwaste wood, untreatedkg</t>
  </si>
  <si>
    <t>market for waste wood, untreatedFRwaste wood, untreatedkg</t>
  </si>
  <si>
    <t>market for waste wood, untreatedGBwaste wood, untreatedkg</t>
  </si>
  <si>
    <t>market for waste wood, untreatedGRwaste wood, untreatedkg</t>
  </si>
  <si>
    <t>market for waste wood, untreatedHRwaste wood, untreatedkg</t>
  </si>
  <si>
    <t>market for waste wood, untreatedHUwaste wood, untreatedkg</t>
  </si>
  <si>
    <t>market for waste wood, untreatedIEwaste wood, untreatedkg</t>
  </si>
  <si>
    <t>market for waste wood, untreatedINwaste wood, untreatedkg</t>
  </si>
  <si>
    <t>market for waste wood, untreatedISwaste wood, untreatedkg</t>
  </si>
  <si>
    <t>market for waste wood, untreatedITwaste wood, untreatedkg</t>
  </si>
  <si>
    <t>market for waste wood, untreatedLTwaste wood, untreatedkg</t>
  </si>
  <si>
    <t>market for waste wood, untreatedLUwaste wood, untreatedkg</t>
  </si>
  <si>
    <t>market for waste wood, untreatedLVwaste wood, untreatedkg</t>
  </si>
  <si>
    <t>market for waste wood, untreatedMEwaste wood, untreatedkg</t>
  </si>
  <si>
    <t>market for waste wood, untreatedMKwaste wood, untreatedkg</t>
  </si>
  <si>
    <t>market for waste wood, untreatedMTwaste wood, untreatedkg</t>
  </si>
  <si>
    <t>market for waste wood, untreatedNLwaste wood, untreatedkg</t>
  </si>
  <si>
    <t>market for waste wood, untreatedNOwaste wood, untreatedkg</t>
  </si>
  <si>
    <t>market for waste wood, untreatedPEwaste wood, untreatedkg</t>
  </si>
  <si>
    <t>market for waste wood, untreatedPLwaste wood, untreatedkg</t>
  </si>
  <si>
    <t>market for waste wood, untreatedPTwaste wood, untreatedkg</t>
  </si>
  <si>
    <t>market for waste wood, untreatedROwaste wood, untreatedkg</t>
  </si>
  <si>
    <t>market for waste wood, untreatedRSwaste wood, untreatedkg</t>
  </si>
  <si>
    <t>market for waste wood, untreatedRoWwaste wood, untreatedkg</t>
  </si>
  <si>
    <t>market for waste wood, untreatedSEwaste wood, untreatedkg</t>
  </si>
  <si>
    <t>market for waste wood, untreatedSIwaste wood, untreatedkg</t>
  </si>
  <si>
    <t>market for waste wood, untreatedSKwaste wood, untreatedkg</t>
  </si>
  <si>
    <t>market for waste wood, untreatedXKwaste wood, untreatedkg</t>
  </si>
  <si>
    <t>market for waste wood, untreatedZAwaste wood, untreatedkg</t>
  </si>
  <si>
    <t>market for waste x-ray filmGLOwaste x-ray filmkg</t>
  </si>
  <si>
    <t>market for waste x-ray film</t>
  </si>
  <si>
    <t>waste x-ray film</t>
  </si>
  <si>
    <t>market for waste yarn and waste textileGLOwaste yarn and waste textilekg</t>
  </si>
  <si>
    <t>market for waste yarn and waste textile</t>
  </si>
  <si>
    <t>waste yarn and waste textile</t>
  </si>
  <si>
    <t>market for waste zeoliteCHwaste zeolitekg</t>
  </si>
  <si>
    <t>market for waste zeolite</t>
  </si>
  <si>
    <t>waste zeolite</t>
  </si>
  <si>
    <t>market for waste zeoliteRoWwaste zeolitekg</t>
  </si>
  <si>
    <t>market for waste, electrical and electronic cablesGLOwaste, electrical and electronic cableskg</t>
  </si>
  <si>
    <t>market for waste, electrical and electronic cables</t>
  </si>
  <si>
    <t>waste, electrical and electronic cables</t>
  </si>
  <si>
    <t>market for waste, from silicon wafer productionGLOwaste, from silicon wafer productionkg</t>
  </si>
  <si>
    <t>market for waste, from silicon wafer production</t>
  </si>
  <si>
    <t>waste, from silicon wafer production</t>
  </si>
  <si>
    <t>market for waste, from silicon wafer production, inorganicGLOwaste, from silicon wafer production, inorganickg</t>
  </si>
  <si>
    <t>market for waste, from silicon wafer production, inorganic</t>
  </si>
  <si>
    <t>waste, from silicon wafer production, inorganic</t>
  </si>
  <si>
    <t>market for waste, pneumatic tyresGLOwaste, pneumatic tyreskg</t>
  </si>
  <si>
    <t>market for waste, pneumatic tyres</t>
  </si>
  <si>
    <t>waste, pneumatic tyres</t>
  </si>
  <si>
    <t>market for wastewater from PV cell productionCHwastewater from PV cell productionm3</t>
  </si>
  <si>
    <t>market for wastewater from PV cell production</t>
  </si>
  <si>
    <t>wastewater from PV cell production</t>
  </si>
  <si>
    <t>market for wastewater from PV cell productionRoWwastewater from PV cell productionm3</t>
  </si>
  <si>
    <t>market for wastewater from ammonium paratungstate productionCNwastewater from ammonium paratungstate productionm3</t>
  </si>
  <si>
    <t>market for wastewater from ammonium paratungstate production</t>
  </si>
  <si>
    <t>wastewater from ammonium paratungstate production</t>
  </si>
  <si>
    <t>market for wastewater from ammonium paratungstate productionRoWwastewater from ammonium paratungstate productionm3</t>
  </si>
  <si>
    <t>market for wastewater from anaerobic digestion of wheyCHwastewater from anaerobic digestion of wheym3</t>
  </si>
  <si>
    <t>market for wastewater from anaerobic digestion of whey</t>
  </si>
  <si>
    <t>wastewater from anaerobic digestion of whey</t>
  </si>
  <si>
    <t>market for wastewater from anaerobic digestion of wheyRoWwastewater from anaerobic digestion of wheym3</t>
  </si>
  <si>
    <t>market for wastewater from black chrome coatingCHwastewater from black chrome coatingm3</t>
  </si>
  <si>
    <t>market for wastewater from black chrome coating</t>
  </si>
  <si>
    <t>wastewater from black chrome coating</t>
  </si>
  <si>
    <t>market for wastewater from black chrome coatingRoWwastewater from black chrome coatingm3</t>
  </si>
  <si>
    <t>market for wastewater from cathode ray tube productionCHwastewater from cathode ray tube productionm3</t>
  </si>
  <si>
    <t>market for wastewater from cathode ray tube production</t>
  </si>
  <si>
    <t>wastewater from cathode ray tube production</t>
  </si>
  <si>
    <t>market for wastewater from cathode ray tube productionRoWwastewater from cathode ray tube productionm3</t>
  </si>
  <si>
    <t>market for wastewater from ceramic productionCHwastewater from ceramic productionm3</t>
  </si>
  <si>
    <t>market for wastewater from ceramic production</t>
  </si>
  <si>
    <t>wastewater from ceramic production</t>
  </si>
  <si>
    <t>market for wastewater from ceramic productionRoWwastewater from ceramic productionm3</t>
  </si>
  <si>
    <t>market for wastewater from concrete productionCHwastewater from concrete productionm3</t>
  </si>
  <si>
    <t>market for wastewater from concrete production</t>
  </si>
  <si>
    <t>wastewater from concrete production</t>
  </si>
  <si>
    <t>market for wastewater from concrete productionRoWwastewater from concrete productionm3</t>
  </si>
  <si>
    <t>market for wastewater from glass productionCHwastewater from glass productionm3</t>
  </si>
  <si>
    <t>market for wastewater from glass production</t>
  </si>
  <si>
    <t>wastewater from glass production</t>
  </si>
  <si>
    <t>market for wastewater from glass productionRoWwastewater from glass productionm3</t>
  </si>
  <si>
    <t>market for wastewater from grass refineryCHwastewater from grass refinerym3</t>
  </si>
  <si>
    <t>market for wastewater from grass refinery</t>
  </si>
  <si>
    <t>wastewater from grass refinery</t>
  </si>
  <si>
    <t>market for wastewater from grass refineryRoWwastewater from grass refinerym3</t>
  </si>
  <si>
    <t>market for wastewater from ground granulated blast furnace slag productionRoWwastewater from ground granulated blast furnace slag productionm3</t>
  </si>
  <si>
    <t>market for wastewater from ground granulated blast furnace slag production</t>
  </si>
  <si>
    <t>wastewater from ground granulated blast furnace slag production</t>
  </si>
  <si>
    <t>market for wastewater from ground granulated blast furnace slag productionUSwastewater from ground granulated blast furnace slag productionm3</t>
  </si>
  <si>
    <t>market for wastewater from hard fibreboard productionRoWwastewater from hard fibreboard productionm3</t>
  </si>
  <si>
    <t>market for wastewater from hard fibreboard production</t>
  </si>
  <si>
    <t>wastewater from hard fibreboard production</t>
  </si>
  <si>
    <t>market for wastewater from hard fibreboard productionRERwastewater from hard fibreboard productionm3</t>
  </si>
  <si>
    <t>market for wastewater from liquid crystal display backlight productionCHwastewater from liquid crystal display backlight productionm3</t>
  </si>
  <si>
    <t>market for wastewater from liquid crystal display backlight production</t>
  </si>
  <si>
    <t>wastewater from liquid crystal display backlight production</t>
  </si>
  <si>
    <t>market for wastewater from liquid crystal display backlight productionRoWwastewater from liquid crystal display backlight productionm3</t>
  </si>
  <si>
    <t>market for wastewater from liquid crystal display productionCHwastewater from liquid crystal display productionm3</t>
  </si>
  <si>
    <t>market for wastewater from liquid crystal display production</t>
  </si>
  <si>
    <t>wastewater from liquid crystal display production</t>
  </si>
  <si>
    <t>market for wastewater from liquid crystal display productionRoWwastewater from liquid crystal display productionm3</t>
  </si>
  <si>
    <t>market for wastewater from liquid crystal productionCHwastewater from liquid crystal productionm3</t>
  </si>
  <si>
    <t>market for wastewater from liquid crystal production</t>
  </si>
  <si>
    <t>wastewater from liquid crystal production</t>
  </si>
  <si>
    <t>market for wastewater from liquid crystal productionRoWwastewater from liquid crystal productionm3</t>
  </si>
  <si>
    <t>market for wastewater from lorry productionCHwastewater from lorry productionm3</t>
  </si>
  <si>
    <t>market for wastewater from lorry production</t>
  </si>
  <si>
    <t>wastewater from lorry production</t>
  </si>
  <si>
    <t>market for wastewater from lorry productionRoWwastewater from lorry productionm3</t>
  </si>
  <si>
    <t>market for wastewater from maize starch productionCHwastewater from maize starch productionm3</t>
  </si>
  <si>
    <t>market for wastewater from maize starch production</t>
  </si>
  <si>
    <t>wastewater from maize starch production</t>
  </si>
  <si>
    <t>market for wastewater from maize starch productionRoWwastewater from maize starch productionm3</t>
  </si>
  <si>
    <t>market for wastewater from medium density board productionRoWwastewater from medium density board productionm3</t>
  </si>
  <si>
    <t>market for wastewater from medium density board production</t>
  </si>
  <si>
    <t>wastewater from medium density board production</t>
  </si>
  <si>
    <t>market for wastewater from medium density board productionRERwastewater from medium density board productionm3</t>
  </si>
  <si>
    <t>market for wastewater from particle board productionRoWwastewater from particle board productionm3</t>
  </si>
  <si>
    <t>market for wastewater from particle board production</t>
  </si>
  <si>
    <t>wastewater from particle board production</t>
  </si>
  <si>
    <t>market for wastewater from particle board productionRERwastewater from particle board productionm3</t>
  </si>
  <si>
    <t>market for wastewater from pig iron productionCHwastewater from pig iron productionm3</t>
  </si>
  <si>
    <t>market for wastewater from pig iron production</t>
  </si>
  <si>
    <t>wastewater from pig iron production</t>
  </si>
  <si>
    <t>market for wastewater from pig iron productionEurope without Switzerlandwastewater from pig iron productionm3</t>
  </si>
  <si>
    <t>market for wastewater from pig iron productionRoWwastewater from pig iron productionm3</t>
  </si>
  <si>
    <t>market for wastewater from plywood productionCHwastewater from plywood productionm3</t>
  </si>
  <si>
    <t>market for wastewater from plywood production</t>
  </si>
  <si>
    <t>wastewater from plywood production</t>
  </si>
  <si>
    <t>market for wastewater from plywood productionRoWwastewater from plywood productionm3</t>
  </si>
  <si>
    <t>market for wastewater from potato starch productionCHwastewater from potato starch productionm3</t>
  </si>
  <si>
    <t>market for wastewater from potato starch production</t>
  </si>
  <si>
    <t>wastewater from potato starch production</t>
  </si>
  <si>
    <t>market for wastewater from potato starch productionRoWwastewater from potato starch productionm3</t>
  </si>
  <si>
    <t>market for wastewater from soft fibreboard productionCHwastewater from soft fibreboard productionm3</t>
  </si>
  <si>
    <t>market for wastewater from soft fibreboard production</t>
  </si>
  <si>
    <t>wastewater from soft fibreboard production</t>
  </si>
  <si>
    <t>market for wastewater from soft fibreboard productionRoWwastewater from soft fibreboard productionm3</t>
  </si>
  <si>
    <t>market for wastewater from textile productionGLOwastewater from textile productionm3</t>
  </si>
  <si>
    <t>market for wastewater from textile production</t>
  </si>
  <si>
    <t>market for wastewater from tube collector productionCHwastewater from tube collector productionm3</t>
  </si>
  <si>
    <t>market for wastewater from tube collector production</t>
  </si>
  <si>
    <t>wastewater from tube collector production</t>
  </si>
  <si>
    <t>market for wastewater from tube collector productionRoWwastewater from tube collector productionm3</t>
  </si>
  <si>
    <t>market for wastewater from vegetable oil refineryGLOwastewater from vegetable oil refinerym3</t>
  </si>
  <si>
    <t>market for wastewater from vegetable oil refinery</t>
  </si>
  <si>
    <t>wastewater from vegetable oil refinery</t>
  </si>
  <si>
    <t>market for wastewater from wafer fabricationCHwastewater from wafer fabricationm3</t>
  </si>
  <si>
    <t>market for wastewater from wafer fabrication</t>
  </si>
  <si>
    <t>wastewater from wafer fabrication</t>
  </si>
  <si>
    <t>market for wastewater from wafer fabricationRoWwastewater from wafer fabricationm3</t>
  </si>
  <si>
    <t>market for wastewater treatment facility, capacity 1.1E10l/yearGLOwastewater treatment facility, capacity 1.1E10l/yearunit</t>
  </si>
  <si>
    <t>market for wastewater treatment facility, capacity 1.1E10l/year</t>
  </si>
  <si>
    <t>wastewater treatment facility, capacity 1.1E10l/year</t>
  </si>
  <si>
    <t>market for wastewater treatment facility, capacity 1.6E8l/yearGLOwastewater treatment facility, capacity 1.6E8l/yearunit</t>
  </si>
  <si>
    <t>market for wastewater treatment facility, capacity 1.6E8l/year</t>
  </si>
  <si>
    <t>wastewater treatment facility, capacity 1.6E8l/year</t>
  </si>
  <si>
    <t>market for wastewater treatment facility, capacity 1E9l/yearGLOwastewater treatment facility, capacity 1E9l/yearunit</t>
  </si>
  <si>
    <t>market for wastewater treatment facility, capacity 1E9l/year</t>
  </si>
  <si>
    <t>wastewater treatment facility, capacity 1E9l/year</t>
  </si>
  <si>
    <t>market for wastewater treatment facility, capacity 5E9l/yearGLOwastewater treatment facility, capacity 5E9l/yearunit</t>
  </si>
  <si>
    <t>market for wastewater treatment facility, capacity 5E9l/year</t>
  </si>
  <si>
    <t>wastewater treatment facility, capacity 5E9l/year</t>
  </si>
  <si>
    <t>market for wastewater, averageCA-QCwastewater, averagem3</t>
  </si>
  <si>
    <t>market for wastewater, average</t>
  </si>
  <si>
    <t>market for wastewater, averageCHwastewater, averagem3</t>
  </si>
  <si>
    <t>market for wastewater, averageEurope without Switzerlandwastewater, averagem3</t>
  </si>
  <si>
    <t>market for wastewater, averageRoWwastewater, averagem3</t>
  </si>
  <si>
    <t>market for wastewater, unpollutedCHwastewater, unpollutedm3</t>
  </si>
  <si>
    <t>market for wastewater, unpolluted</t>
  </si>
  <si>
    <t>wastewater, unpolluted</t>
  </si>
  <si>
    <t>market for wastewater, unpollutedRoWwastewater, unpollutedm3</t>
  </si>
  <si>
    <t>market for water discharge from petroleum extraction, offshoreGLOwater discharge from petroleum extraction, offshorekg</t>
  </si>
  <si>
    <t>market for water discharge from petroleum extraction, offshore</t>
  </si>
  <si>
    <t>water discharge from petroleum extraction, offshore</t>
  </si>
  <si>
    <t>market for water discharge from petroleum/natural gas extraction, onshoreGLOwater discharge from petroleum/natural gas extraction, onshorekg</t>
  </si>
  <si>
    <t>market for water discharge from petroleum/natural gas extraction, onshore</t>
  </si>
  <si>
    <t>water discharge from petroleum/natural gas extraction, onshore</t>
  </si>
  <si>
    <t>market for water pump operation, dieselGLOwater pump operation, dieselMJ</t>
  </si>
  <si>
    <t>market for water pump operation, diesel</t>
  </si>
  <si>
    <t>water pump operation, diesel</t>
  </si>
  <si>
    <t>market for water pump operation, electricGLOwater pump operation, electricMJ</t>
  </si>
  <si>
    <t>market for water pump operation, electric</t>
  </si>
  <si>
    <t>water pump operation, electric</t>
  </si>
  <si>
    <t>market for water pump, 22kWGLOwater pump, 22kWunit</t>
  </si>
  <si>
    <t>market for water pump, 22kW</t>
  </si>
  <si>
    <t>water pump, 22kW</t>
  </si>
  <si>
    <t>market for water storageGLOwater storageunit</t>
  </si>
  <si>
    <t>market for water storage</t>
  </si>
  <si>
    <t>water storage</t>
  </si>
  <si>
    <t>market for water supply networkGLOwater supply networkkm</t>
  </si>
  <si>
    <t>market for water supply network</t>
  </si>
  <si>
    <t>water supply network</t>
  </si>
  <si>
    <t>market for water works, capacity 1.1E10l/yearCA-QCwater works, capacity 1.1E10l/yearunit</t>
  </si>
  <si>
    <t>market for water works, capacity 1.1E10l/year</t>
  </si>
  <si>
    <t>water works, capacity 1.1E10l/year</t>
  </si>
  <si>
    <t>market for water works, capacity 1.1E10l/yearCHwater works, capacity 1.1E10l/yearunit</t>
  </si>
  <si>
    <t>market for water works, capacity 1.1E10l/yearEurope without Switzerlandwater works, capacity 1.1E10l/yearunit</t>
  </si>
  <si>
    <t>market for water works, capacity 1.1E10l/yearRoWwater works, capacity 1.1E10l/yearunit</t>
  </si>
  <si>
    <t>market for water works, capacity 6.23E10l/yearGLOwater works, capacity 6.23E10l/yearunit</t>
  </si>
  <si>
    <t>market for water works, capacity 6.23E10l/year</t>
  </si>
  <si>
    <t>water works, capacity 6.23E10l/year</t>
  </si>
  <si>
    <t>market for water, completely softenedRoWwater, completely softenedkg</t>
  </si>
  <si>
    <t>market for water, completely softened</t>
  </si>
  <si>
    <t>water, completely softened</t>
  </si>
  <si>
    <t>market for water, completely softenedRERwater, completely softenedkg</t>
  </si>
  <si>
    <t>market for water, completely softenedUSwater, completely softenedkg</t>
  </si>
  <si>
    <t>market for water, decarbonisedBRwater, decarbonisedkg</t>
  </si>
  <si>
    <t>market for water, decarbonised</t>
  </si>
  <si>
    <t>market for water, decarbonisedCAwater, decarbonisedkg</t>
  </si>
  <si>
    <t>market for water, decarbonisedCHwater, decarbonisedkg</t>
  </si>
  <si>
    <t>market for water, decarbonisedCNwater, decarbonisedkg</t>
  </si>
  <si>
    <t>market for water, decarbonisedDEwater, decarbonisedkg</t>
  </si>
  <si>
    <t>market for water, decarbonisedESwater, decarbonisedkg</t>
  </si>
  <si>
    <t>market for water, decarbonisedFRwater, decarbonisedkg</t>
  </si>
  <si>
    <t>market for water, decarbonisedGBwater, decarbonisedkg</t>
  </si>
  <si>
    <t>market for water, decarbonisedINwater, decarbonisedkg</t>
  </si>
  <si>
    <t>market for water, decarbonisedRUwater, decarbonisedkg</t>
  </si>
  <si>
    <t>market for water, decarbonisedRoWwater, decarbonisedkg</t>
  </si>
  <si>
    <t>market for water, decarbonisedUSwater, decarbonisedkg</t>
  </si>
  <si>
    <t>market for water, decarbonisedZAwater, decarbonisedkg</t>
  </si>
  <si>
    <t>market for water, deionisedCHwater, deionisedkg</t>
  </si>
  <si>
    <t>market for water, deionised</t>
  </si>
  <si>
    <t>water, deionised</t>
  </si>
  <si>
    <t>market for water, deionisedEurope without Switzerlandwater, deionisedkg</t>
  </si>
  <si>
    <t>market for water, deionisedRoWwater, deionisedkg</t>
  </si>
  <si>
    <t>market for water, harvested from rainwaterGLOwater, harvested from rainwaterkg</t>
  </si>
  <si>
    <t>market for water, harvested from rainwater</t>
  </si>
  <si>
    <t>water, harvested from rainwater</t>
  </si>
  <si>
    <t>market for water, ultrapureCA-QCwater, ultrapurekg</t>
  </si>
  <si>
    <t>market for water, ultrapure</t>
  </si>
  <si>
    <t>water, ultrapure</t>
  </si>
  <si>
    <t>market for water, ultrapureRoWwater, ultrapurekg</t>
  </si>
  <si>
    <t>market for water, ultrapureRERwater, ultrapurekg</t>
  </si>
  <si>
    <t>market for wax, lost-wax castingGLOwax, lost-wax castingkg</t>
  </si>
  <si>
    <t>market for wax, lost-wax casting</t>
  </si>
  <si>
    <t>wax, lost-wax casting</t>
  </si>
  <si>
    <t>market for weaned calves, live weightBRweaned calves, live weightkg</t>
  </si>
  <si>
    <t>market for weaned calves, live weight</t>
  </si>
  <si>
    <t>market for weaned calves, live weightRoWweaned calves, live weightkg</t>
  </si>
  <si>
    <t>market for weaned calves, live weightZAweaned calves, live weightkg</t>
  </si>
  <si>
    <t>market for weaned heifers, live weightBRweaned heifers, live weightkg</t>
  </si>
  <si>
    <t>market for weaned heifers, live weight</t>
  </si>
  <si>
    <t>market for weaned heifers, live weightRoWweaned heifers, live weightkg</t>
  </si>
  <si>
    <t>market for weaned heifers, live weightZAweaned heifers, live weightkg</t>
  </si>
  <si>
    <t>market for weaving, synthetic fibreGLOweaving, synthetic fibrekg</t>
  </si>
  <si>
    <t>market for weaving, synthetic fibre</t>
  </si>
  <si>
    <t>weaving, synthetic fibre</t>
  </si>
  <si>
    <t>market for weed control, by brush cutter, pastureGLOweed control, by brush cutter, pastureha</t>
  </si>
  <si>
    <t>market for weed control, by brush cutter, pasture</t>
  </si>
  <si>
    <t>weed control, by brush cutter, pasture</t>
  </si>
  <si>
    <t>market for welding, arc, aluminiumGLOwelding, arc, aluminiumm</t>
  </si>
  <si>
    <t>market for welding, arc, aluminium</t>
  </si>
  <si>
    <t>welding, arc, aluminium</t>
  </si>
  <si>
    <t>market for welding, arc, steelGLOwelding, arc, steelm</t>
  </si>
  <si>
    <t>market for welding, arc, steel</t>
  </si>
  <si>
    <t>welding, arc, steel</t>
  </si>
  <si>
    <t>market for welding, gas, steelGLOwelding, gas, steelm</t>
  </si>
  <si>
    <t>market for welding, gas, steel</t>
  </si>
  <si>
    <t>welding, gas, steel</t>
  </si>
  <si>
    <t>market for wheat branRoWwheat brankg</t>
  </si>
  <si>
    <t>market for wheat bran</t>
  </si>
  <si>
    <t>wheat bran</t>
  </si>
  <si>
    <t>market for wheat branZAwheat brankg</t>
  </si>
  <si>
    <t>market for wheat flourRoWwheat flourkg</t>
  </si>
  <si>
    <t>market for wheat flour</t>
  </si>
  <si>
    <t>wheat flour</t>
  </si>
  <si>
    <t>market for wheat flourZAwheat flourkg</t>
  </si>
  <si>
    <t>market for wheat flour mixGLOwheat flour mixkg</t>
  </si>
  <si>
    <t>market for wheat flour mix</t>
  </si>
  <si>
    <t>market for wheat grainRoWwheat grainkg</t>
  </si>
  <si>
    <t>market for wheat grain</t>
  </si>
  <si>
    <t>wheat grain</t>
  </si>
  <si>
    <t>market for wheat grainZAwheat grainkg</t>
  </si>
  <si>
    <t>market for wheat grain, Swiss integrated productionCHwheat grain, Swiss integrated productionkg</t>
  </si>
  <si>
    <t>market for wheat grain, Swiss integrated production</t>
  </si>
  <si>
    <t>wheat grain, Swiss integrated production</t>
  </si>
  <si>
    <t>market for wheat grain, feedGLOwheat grain, feedkg</t>
  </si>
  <si>
    <t>market for wheat grain, feed</t>
  </si>
  <si>
    <t>wheat grain, feed</t>
  </si>
  <si>
    <t>market for wheat grain, feed, Swiss integrated productionCHwheat grain, feed, Swiss integrated productionkg</t>
  </si>
  <si>
    <t>market for wheat grain, feed, Swiss integrated production</t>
  </si>
  <si>
    <t>wheat grain, feed, Swiss integrated production</t>
  </si>
  <si>
    <t>market for wheat grain, feed, organicGLOwheat grain, feed, organickg</t>
  </si>
  <si>
    <t>market for wheat grain, feed, organic</t>
  </si>
  <si>
    <t>wheat grain, feed, organic</t>
  </si>
  <si>
    <t>market for wheat grain, organicGLOwheat grain, organickg</t>
  </si>
  <si>
    <t>market for wheat grain, organic</t>
  </si>
  <si>
    <t>wheat grain, organic</t>
  </si>
  <si>
    <t>market for wheat seed, Swiss integrated production, for sowingCHwheat seed, Swiss integrated production, for sowingkg</t>
  </si>
  <si>
    <t>market for wheat seed, Swiss integrated production, for sowing</t>
  </si>
  <si>
    <t>wheat seed, Swiss integrated production, for sowing</t>
  </si>
  <si>
    <t>market for wheat seed, for sowingGLOwheat seed, for sowingkg</t>
  </si>
  <si>
    <t>market for wheat seed, for sowing</t>
  </si>
  <si>
    <t>wheat seed, for sowing</t>
  </si>
  <si>
    <t>market for wheat seed, organic, for sowingGLOwheat seed, organic, for sowingkg</t>
  </si>
  <si>
    <t>market for wheat seed, organic, for sowing</t>
  </si>
  <si>
    <t>wheat seed, organic, for sowing</t>
  </si>
  <si>
    <t>market for wheyGLOwheykg</t>
  </si>
  <si>
    <t>market for whey</t>
  </si>
  <si>
    <t>market for white asparagusGLOwhite asparaguskg</t>
  </si>
  <si>
    <t>market for white asparagus</t>
  </si>
  <si>
    <t>white asparagus</t>
  </si>
  <si>
    <t>market for white lined chipboard cartonRoWwhite lined chipboard cartonkg</t>
  </si>
  <si>
    <t>market for white lined chipboard carton</t>
  </si>
  <si>
    <t>white lined chipboard carton</t>
  </si>
  <si>
    <t>market for white lined chipboard cartonRERwhite lined chipboard cartonkg</t>
  </si>
  <si>
    <t>market for white spiritGLOwhite spiritkg</t>
  </si>
  <si>
    <t>market for white spirit</t>
  </si>
  <si>
    <t>white spirit</t>
  </si>
  <si>
    <t>market for willow stem cutting, for plantingGLOwillow stem cutting, for plantingunit</t>
  </si>
  <si>
    <t>market for willow stem cutting, for planting</t>
  </si>
  <si>
    <t>willow stem cutting, for planting</t>
  </si>
  <si>
    <t>market for wind power plant, 2MW, offshore, fixed partsGLOwind power plant, 2MW, offshore, fixed partsunit</t>
  </si>
  <si>
    <t>market for wind power plant, 2MW, offshore, fixed parts</t>
  </si>
  <si>
    <t>wind power plant, 2MW, offshore, fixed parts</t>
  </si>
  <si>
    <t>market for wind power plant, 2MW, offshore, moving partsGLOwind power plant, 2MW, offshore, moving partsunit</t>
  </si>
  <si>
    <t>market for wind power plant, 2MW, offshore, moving parts</t>
  </si>
  <si>
    <t>wind power plant, 2MW, offshore, moving parts</t>
  </si>
  <si>
    <t>market for wind power plant, 800kW, fixed partsGLOwind power plant, 800kW, fixed partsunit</t>
  </si>
  <si>
    <t>market for wind power plant, 800kW, fixed parts</t>
  </si>
  <si>
    <t>wind power plant, 800kW, fixed parts</t>
  </si>
  <si>
    <t>market for wind power plant, 800kW, moving partsGLOwind power plant, 800kW, moving partsunit</t>
  </si>
  <si>
    <t>market for wind power plant, 800kW, moving parts</t>
  </si>
  <si>
    <t>wind power plant, 800kW, moving parts</t>
  </si>
  <si>
    <t>market for wind turbine network connection, 2MW, onshoreGLOwind turbine network connection, 2MW, onshoreunit</t>
  </si>
  <si>
    <t>market for wind turbine network connection, 2MW, onshore</t>
  </si>
  <si>
    <t>wind turbine network connection, 2MW, onshore</t>
  </si>
  <si>
    <t>market for wind turbine network connection, 4.5MW, onshoreGLOwind turbine network connection, 4.5MW, onshoreunit</t>
  </si>
  <si>
    <t>market for wind turbine network connection, 4.5MW, onshore</t>
  </si>
  <si>
    <t>wind turbine network connection, 4.5MW, onshore</t>
  </si>
  <si>
    <t>market for wind turbine network connection, 750kW, onshoreGLOwind turbine network connection, 750kW, onshoreunit</t>
  </si>
  <si>
    <t>market for wind turbine network connection, 750kW, onshore</t>
  </si>
  <si>
    <t>wind turbine network connection, 750kW, onshore</t>
  </si>
  <si>
    <t>market for wind turbine, 2.3MW, onshoreGLOwind turbine, 2.3MW, onshoreunit</t>
  </si>
  <si>
    <t>market for wind turbine, 2.3MW, onshore</t>
  </si>
  <si>
    <t>wind turbine, 2.3MW, onshore</t>
  </si>
  <si>
    <t>market for wind turbine, 2MW, onshoreGLOwind turbine, 2MW, onshoreunit</t>
  </si>
  <si>
    <t>market for wind turbine, 2MW, onshore</t>
  </si>
  <si>
    <t>wind turbine, 2MW, onshore</t>
  </si>
  <si>
    <t>market for wind turbine, 4.5MW, onshoreGLOwind turbine, 4.5MW, onshoreunit</t>
  </si>
  <si>
    <t>market for wind turbine, 4.5MW, onshore</t>
  </si>
  <si>
    <t>wind turbine, 4.5MW, onshore</t>
  </si>
  <si>
    <t>market for wind turbine, 750kW, onshoreGLOwind turbine, 750kW, onshoreunit</t>
  </si>
  <si>
    <t>market for wind turbine, 750kW, onshore</t>
  </si>
  <si>
    <t>wind turbine, 750kW, onshore</t>
  </si>
  <si>
    <t>market for window frame, aluminium, U=1.6 W/m2KGLOwindow frame, aluminium, U=1.6 W/m2Km2</t>
  </si>
  <si>
    <t>market for window frame, aluminium, U=1.6 W/m2K</t>
  </si>
  <si>
    <t>window frame, aluminium, U=1.6 W/m2K</t>
  </si>
  <si>
    <t>market for window frame, poly vinyl chloride, U=1.6 W/m2KGLOwindow frame, poly vinyl chloride, U=1.6 W/m2Km2</t>
  </si>
  <si>
    <t>market for window frame, poly vinyl chloride, U=1.6 W/m2K</t>
  </si>
  <si>
    <t>window frame, poly vinyl chloride, U=1.6 W/m2K</t>
  </si>
  <si>
    <t>market for window frame, wood, U=1.5 W/m2KGLOwindow frame, wood, U=1.5 W/m2Km2</t>
  </si>
  <si>
    <t>market for window frame, wood, U=1.5 W/m2K</t>
  </si>
  <si>
    <t>window frame, wood, U=1.5 W/m2K</t>
  </si>
  <si>
    <t>market for window frame, wood-metal, U=1.6 W/m2KGLOwindow frame, wood-metal, U=1.6 W/m2Km2</t>
  </si>
  <si>
    <t>market for window frame, wood-metal, U=1.6 W/m2K</t>
  </si>
  <si>
    <t>window frame, wood-metal, U=1.6 W/m2K</t>
  </si>
  <si>
    <t>market for wire drawing, copperGLOwire drawing, copperkg</t>
  </si>
  <si>
    <t>market for wire drawing, copper</t>
  </si>
  <si>
    <t>wire drawing, copper</t>
  </si>
  <si>
    <t>market for wire drawing, steelGLOwire drawing, steelkg</t>
  </si>
  <si>
    <t>market for wire drawing, steel</t>
  </si>
  <si>
    <t>wire drawing, steel</t>
  </si>
  <si>
    <t>market for wood ash mixture, pureCHwood ash mixture, purekg</t>
  </si>
  <si>
    <t>market for wood ash mixture, pure</t>
  </si>
  <si>
    <t>wood ash mixture, pure</t>
  </si>
  <si>
    <t>market for wood ash mixture, pureEurope without Switzerlandwood ash mixture, purekg</t>
  </si>
  <si>
    <t>market for wood ash mixture, pureRoWwood ash mixture, purekg</t>
  </si>
  <si>
    <t>market for wood chipping, chipper, mobile, diesel, at forest roadGLOwood chipping, chipper, mobile, diesel, at forest roadhour</t>
  </si>
  <si>
    <t>market for wood chipping, chipper, mobile, diesel, at forest road</t>
  </si>
  <si>
    <t>wood chipping, chipper, mobile, diesel, at forest road</t>
  </si>
  <si>
    <t>market for wood chipping, forwarder with terrain chipper, in forestGLOwood chipping, forwarder with terrain chipper, in foresthour</t>
  </si>
  <si>
    <t>market for wood chipping, forwarder with terrain chipper, in forest</t>
  </si>
  <si>
    <t>wood chipping, forwarder with terrain chipper, in forest</t>
  </si>
  <si>
    <t>market for wood chipping, industrial residual wood, stationary electric chipperGLOwood chipping, industrial residual wood, stationary electric chipperkg</t>
  </si>
  <si>
    <t>market for wood chipping, industrial residual wood, stationary electric chipper</t>
  </si>
  <si>
    <t>wood chipping, industrial residual wood, stationary electric chipper</t>
  </si>
  <si>
    <t>market for wood chips and particles, willowRoWwood chips and particles, willowkg</t>
  </si>
  <si>
    <t>market for wood chips and particles, willow</t>
  </si>
  <si>
    <t>wood chips and particles, willow</t>
  </si>
  <si>
    <t>market for wood chips and particles, willowRERwood chips and particles, willowkg</t>
  </si>
  <si>
    <t>market for wood chips, dry, measured as dry massRoWwood chips, dry, measured as dry masskg</t>
  </si>
  <si>
    <t>market for wood chips, dry, measured as dry mass</t>
  </si>
  <si>
    <t>market for wood chips, dry, measured as dry massRERwood chips, dry, measured as dry masskg</t>
  </si>
  <si>
    <t>market for wood chips, from post-consumer wood, measured as dry massRoWwood chips, from post-consumer wood, measured as dry masskg</t>
  </si>
  <si>
    <t>market for wood chips, from post-consumer wood, measured as dry mass</t>
  </si>
  <si>
    <t>wood chips, from post-consumer wood, measured as dry mass</t>
  </si>
  <si>
    <t>market for wood chips, from post-consumer wood, measured as dry massRERwood chips, from post-consumer wood, measured as dry masskg</t>
  </si>
  <si>
    <t>market for wood chips, wet, measured as dry massCA-QCwood chips, wet, measured as dry masskg</t>
  </si>
  <si>
    <t>market for wood chips, wet, measured as dry mass</t>
  </si>
  <si>
    <t>market for wood chips, wet, measured as dry massCHwood chips, wet, measured as dry masskg</t>
  </si>
  <si>
    <t>market for wood chips, wet, measured as dry massEurope without Switzerlandwood chips, wet, measured as dry masskg</t>
  </si>
  <si>
    <t>market for wood chips, wet, measured as dry massRoWwood chips, wet, measured as dry masskg</t>
  </si>
  <si>
    <t>market for wood cladding, softwoodGLOwood cladding, softwoodm2</t>
  </si>
  <si>
    <t>market for wood cladding, softwood</t>
  </si>
  <si>
    <t>wood cladding, softwood</t>
  </si>
  <si>
    <t>market for wood pellet factoryGLOwood pellet factoryunit</t>
  </si>
  <si>
    <t>market for wood pellet factory</t>
  </si>
  <si>
    <t>wood pellet factory</t>
  </si>
  <si>
    <t>market for wood pellet, measured as dry massRoWwood pellet, measured as dry masskg</t>
  </si>
  <si>
    <t>market for wood pellet, measured as dry mass</t>
  </si>
  <si>
    <t>wood pellet, measured as dry mass</t>
  </si>
  <si>
    <t>market for wood pellet, measured as dry massRERwood pellet, measured as dry masskg</t>
  </si>
  <si>
    <t>market for wood preservation facility, dipping/immersion tankGLOwood preservation facility, dipping/immersion tankunit</t>
  </si>
  <si>
    <t>market for wood preservation facility, dipping/immersion tank</t>
  </si>
  <si>
    <t>wood preservation facility, dipping/immersion tank</t>
  </si>
  <si>
    <t>market for wood preservation facility, flow coating equipmentGLOwood preservation facility, flow coating equipmentunit</t>
  </si>
  <si>
    <t>market for wood preservation facility, flow coating equipment</t>
  </si>
  <si>
    <t>wood preservation facility, flow coating equipment</t>
  </si>
  <si>
    <t>market for wood preservation facility, hot/cold dipping tankGLOwood preservation facility, hot/cold dipping tankunit</t>
  </si>
  <si>
    <t>market for wood preservation facility, hot/cold dipping tank</t>
  </si>
  <si>
    <t>wood preservation facility, hot/cold dipping tank</t>
  </si>
  <si>
    <t>market for wood preservation facility, oscillating pressure methodGLOwood preservation facility, oscillating pressure methodunit</t>
  </si>
  <si>
    <t>market for wood preservation facility, oscillating pressure method</t>
  </si>
  <si>
    <t>wood preservation facility, oscillating pressure method</t>
  </si>
  <si>
    <t>market for wood preservation facility, vacuum pressure methodGLOwood preservation facility, vacuum pressure methodunit</t>
  </si>
  <si>
    <t>market for wood preservation facility, vacuum pressure method</t>
  </si>
  <si>
    <t>wood preservation facility, vacuum pressure method</t>
  </si>
  <si>
    <t>market for wood preservation, dipping/immersion method, organic solvent-based, indoor use, dryGLOwood preservation, dipping/immersion method, organic solvent-based, indoor use, drykg</t>
  </si>
  <si>
    <t>market for wood preservation, dipping/immersion method, organic solvent-based, indoor use, dry</t>
  </si>
  <si>
    <t>wood preservation, dipping/immersion method, organic solvent-based, indoor use, dry</t>
  </si>
  <si>
    <t>market for wood preservation, dipping/immersion method, organic solvent-based, indoor use, occasionally wetGLOwood preservation, dipping/immersion method, organic solvent-based, indoor use, occasionally wetkg</t>
  </si>
  <si>
    <t>market for wood preservation, dipping/immersion method, organic solvent-based, indoor use, occasionally wet</t>
  </si>
  <si>
    <t>wood preservation, dipping/immersion method, organic solvent-based, indoor use, occasionally wet</t>
  </si>
  <si>
    <t>market for wood preservation, dipping/immersion method, organic solvent-based, outdoor use, no ground contactGLOwood preservation, dipping/immersion method, organic solvent-based, outdoor use, no ground contactkg</t>
  </si>
  <si>
    <t>market for wood preservation, dipping/immersion method, organic solvent-based, outdoor use, no ground contact</t>
  </si>
  <si>
    <t>wood preservation, dipping/immersion method, organic solvent-based, outdoor use, no ground contact</t>
  </si>
  <si>
    <t>market for wood preservation, dipping/immersion method, water-based, indoor use, dryGLOwood preservation, dipping/immersion method, water-based, indoor use, drykg</t>
  </si>
  <si>
    <t>market for wood preservation, dipping/immersion method, water-based, indoor use, dry</t>
  </si>
  <si>
    <t>wood preservation, dipping/immersion method, water-based, indoor use, dry</t>
  </si>
  <si>
    <t>market for wood preservation, dipping/immersion method, water-based, indoor use, occasionally wetGLOwood preservation, dipping/immersion method, water-based, indoor use, occasionally wetkg</t>
  </si>
  <si>
    <t>market for wood preservation, dipping/immersion method, water-based, indoor use, occasionally wet</t>
  </si>
  <si>
    <t>wood preservation, dipping/immersion method, water-based, indoor use, occasionally wet</t>
  </si>
  <si>
    <t>market for wood preservation, dipping/immersion method, water-based, outdoor use, no ground contactGLOwood preservation, dipping/immersion method, water-based, outdoor use, no ground contactkg</t>
  </si>
  <si>
    <t>market for wood preservation, dipping/immersion method, water-based, outdoor use, no ground contact</t>
  </si>
  <si>
    <t>wood preservation, dipping/immersion method, water-based, outdoor use, no ground contact</t>
  </si>
  <si>
    <t>market for wood preservation, hot/cold dipping, creosote, outdoor use, ground contactGLOwood preservation, hot/cold dipping, creosote, outdoor use, ground contactkg</t>
  </si>
  <si>
    <t>market for wood preservation, hot/cold dipping, creosote, outdoor use, ground contact</t>
  </si>
  <si>
    <t>wood preservation, hot/cold dipping, creosote, outdoor use, ground contact</t>
  </si>
  <si>
    <t>market for wood preservation, oscillating pressure method, inorganic salt, containing Cr, outdoor use, ground contactGLOwood preservation, oscillating pressure method, inorganic salt, containing Cr, outdoor use, ground contactkg</t>
  </si>
  <si>
    <t>market for wood preservation, oscillating pressure method, inorganic salt, containing Cr, outdoor use, ground contact</t>
  </si>
  <si>
    <t>wood preservation, oscillating pressure method, inorganic salt, containing Cr, outdoor use, ground contact</t>
  </si>
  <si>
    <t>market for wood preservation, oscillating pressure method, organic salt, Cr-free, outdoor use, ground contactGLOwood preservation, oscillating pressure method, organic salt, Cr-free, outdoor use, ground contactkg</t>
  </si>
  <si>
    <t>market for wood preservation, oscillating pressure method, organic salt, Cr-free, outdoor use, ground contact</t>
  </si>
  <si>
    <t>wood preservation, oscillating pressure method, organic salt, Cr-free, outdoor use, ground contact</t>
  </si>
  <si>
    <t>market for wood preservation, pressure vessel, creosote, outdoor use, ground contactGLOwood preservation, pressure vessel, creosote, outdoor use, ground contactkg</t>
  </si>
  <si>
    <t>market for wood preservation, pressure vessel, creosote, outdoor use, ground contact</t>
  </si>
  <si>
    <t>wood preservation, pressure vessel, creosote, outdoor use, ground contact</t>
  </si>
  <si>
    <t>market for wood preservation, spray tunnel/deluging, organic solvent-based, indoor use, dryGLOwood preservation, spray tunnel/deluging, organic solvent-based, indoor use, drykg</t>
  </si>
  <si>
    <t>market for wood preservation, spray tunnel/deluging, organic solvent-based, indoor use, dry</t>
  </si>
  <si>
    <t>wood preservation, spray tunnel/deluging, organic solvent-based, indoor use, dry</t>
  </si>
  <si>
    <t>market for wood preservation, spray tunnel/deluging, organic solvent-based, indoor use, occasionally wetGLOwood preservation, spray tunnel/deluging, organic solvent-based, indoor use, occasionally wetkg</t>
  </si>
  <si>
    <t>market for wood preservation, spray tunnel/deluging, organic solvent-based, indoor use, occasionally wet</t>
  </si>
  <si>
    <t>wood preservation, spray tunnel/deluging, organic solvent-based, indoor use, occasionally wet</t>
  </si>
  <si>
    <t>market for wood preservation, spray tunnel/deluging, organic solvent-based, outdoor use, no ground contactGLOwood preservation, spray tunnel/deluging, organic solvent-based, outdoor use, no ground contactkg</t>
  </si>
  <si>
    <t>market for wood preservation, spray tunnel/deluging, organic solvent-based, outdoor use, no ground contact</t>
  </si>
  <si>
    <t>wood preservation, spray tunnel/deluging, organic solvent-based, outdoor use, no ground contact</t>
  </si>
  <si>
    <t>market for wood preservation, spray tunnel/deluging, water-based, indoor use, dryGLOwood preservation, spray tunnel/deluging, water-based, indoor use, drykg</t>
  </si>
  <si>
    <t>market for wood preservation, spray tunnel/deluging, water-based, indoor use, dry</t>
  </si>
  <si>
    <t>wood preservation, spray tunnel/deluging, water-based, indoor use, dry</t>
  </si>
  <si>
    <t>market for wood preservation, spray tunnel/deluging, water-based, indoor use, occasionally wetGLOwood preservation, spray tunnel/deluging, water-based, indoor use, occasionally wetkg</t>
  </si>
  <si>
    <t>market for wood preservation, spray tunnel/deluging, water-based, indoor use, occasionally wet</t>
  </si>
  <si>
    <t>wood preservation, spray tunnel/deluging, water-based, indoor use, occasionally wet</t>
  </si>
  <si>
    <t>market for wood preservation, spray tunnel/deluging, water-based, outdoor use, no ground contactGLOwood preservation, spray tunnel/deluging, water-based, outdoor use, no ground contactkg</t>
  </si>
  <si>
    <t>market for wood preservation, spray tunnel/deluging, water-based, outdoor use, no ground contact</t>
  </si>
  <si>
    <t>wood preservation, spray tunnel/deluging, water-based, outdoor use, no ground contact</t>
  </si>
  <si>
    <t>market for wood preservation, vacuum pressure method, inorganic salt, containing Cr, outdoor use, ground contactGLOwood preservation, vacuum pressure method, inorganic salt, containing Cr, outdoor use, ground contactkg</t>
  </si>
  <si>
    <t>market for wood preservation, vacuum pressure method, inorganic salt, containing Cr, outdoor use, ground contact</t>
  </si>
  <si>
    <t>wood preservation, vacuum pressure method, inorganic salt, containing Cr, outdoor use, ground contact</t>
  </si>
  <si>
    <t>market for wood preservation, vacuum pressure method, organic salts, Cr-free, outdoor use, ground contactGLOwood preservation, vacuum pressure method, organic salts, Cr-free, outdoor use, ground contactkg</t>
  </si>
  <si>
    <t>market for wood preservation, vacuum pressure method, organic salts, Cr-free, outdoor use, ground contact</t>
  </si>
  <si>
    <t>wood preservation, vacuum pressure method, organic salts, Cr-free, outdoor use, ground contact</t>
  </si>
  <si>
    <t>market for wood preservative, creosoteRoWwood preservative, creosotekg</t>
  </si>
  <si>
    <t>market for wood preservative, creosote</t>
  </si>
  <si>
    <t>wood preservative, creosote</t>
  </si>
  <si>
    <t>market for wood preservative, creosoteRERwood preservative, creosotekg</t>
  </si>
  <si>
    <t>market for wood preservative, inorganic salt, containing CrGLOwood preservative, inorganic salt, containing Crkg</t>
  </si>
  <si>
    <t>market for wood preservative, inorganic salt, containing Cr</t>
  </si>
  <si>
    <t>wood preservative, inorganic salt, containing Cr</t>
  </si>
  <si>
    <t>market for wood preservative, organic salt, Cr-freeGLOwood preservative, organic salt, Cr-freekg</t>
  </si>
  <si>
    <t>market for wood preservative, organic salt, Cr-free</t>
  </si>
  <si>
    <t>wood preservative, organic salt, Cr-free</t>
  </si>
  <si>
    <t>market for wood preservative, organic, indoor use, dryGLOwood preservative, organic, indoor use, drykg</t>
  </si>
  <si>
    <t>market for wood preservative, organic, indoor use, dry</t>
  </si>
  <si>
    <t>wood preservative, organic, indoor use, dry</t>
  </si>
  <si>
    <t>market for wood preservative, organic, indoor use, occasionally wetGLOwood preservative, organic, indoor use, occasionally wetkg</t>
  </si>
  <si>
    <t>market for wood preservative, organic, indoor use, occasionally wet</t>
  </si>
  <si>
    <t>wood preservative, organic, indoor use, occasionally wet</t>
  </si>
  <si>
    <t>market for wood preservative, organic, outdoor use, no ground contactGLOwood preservative, organic, outdoor use, no ground contactkg</t>
  </si>
  <si>
    <t>market for wood preservative, organic, outdoor use, no ground contact</t>
  </si>
  <si>
    <t>wood preservative, organic, outdoor use, no ground contact</t>
  </si>
  <si>
    <t>market for wood preservative, water-based, indoor use, dryGLOwood preservative, water-based, indoor use, drykg</t>
  </si>
  <si>
    <t>market for wood preservative, water-based, indoor use, dry</t>
  </si>
  <si>
    <t>wood preservative, water-based, indoor use, dry</t>
  </si>
  <si>
    <t>market for wood preservative, water-based, indoor use, occasionally wetGLOwood preservative, water-based, indoor use, occasionally wetkg</t>
  </si>
  <si>
    <t>market for wood preservative, water-based, indoor use, occasionally wet</t>
  </si>
  <si>
    <t>wood preservative, water-based, indoor use, occasionally wet</t>
  </si>
  <si>
    <t>market for wood preservative, water-based, outdoor use, no ground contactGLOwood preservative, water-based, outdoor use, no ground contactkg</t>
  </si>
  <si>
    <t>market for wood preservative, water-based, outdoor use, no ground contact</t>
  </si>
  <si>
    <t>wood preservative, water-based, outdoor use, no ground contact</t>
  </si>
  <si>
    <t>market for wood woolRoWwood woolkg</t>
  </si>
  <si>
    <t>market for wood wool</t>
  </si>
  <si>
    <t>wood wool</t>
  </si>
  <si>
    <t>market for wood woolRERwood woolkg</t>
  </si>
  <si>
    <t>market for wood wool boards, cement bondedRoWwood wool boards, cement bondedm3</t>
  </si>
  <si>
    <t>market for wood wool boards, cement bonded</t>
  </si>
  <si>
    <t>wood wool boards, cement bonded</t>
  </si>
  <si>
    <t>market for wood wool boards, cement bondedRERwood wool boards, cement bondedm3</t>
  </si>
  <si>
    <t>market for wooden board factory, cement bonded boardsGLOwooden board factory, cement bonded boardsunit</t>
  </si>
  <si>
    <t>market for wooden board factory, cement bonded boards</t>
  </si>
  <si>
    <t>wooden board factory, cement bonded boards</t>
  </si>
  <si>
    <t>market for wooden board factory, organic bonded boardsGLOwooden board factory, organic bonded boardsunit</t>
  </si>
  <si>
    <t>market for wooden board factory, organic bonded boards</t>
  </si>
  <si>
    <t>wooden board factory, organic bonded boards</t>
  </si>
  <si>
    <t>market for woven bamboo matBRwoven bamboo matkg</t>
  </si>
  <si>
    <t>market for woven bamboo mat</t>
  </si>
  <si>
    <t>woven bamboo mat</t>
  </si>
  <si>
    <t>market for woven bamboo matCNwoven bamboo matkg</t>
  </si>
  <si>
    <t>market for woven bamboo matCOwoven bamboo matkg</t>
  </si>
  <si>
    <t>market for woven bamboo matRoWwoven bamboo matkg</t>
  </si>
  <si>
    <t>market for woven bamboo matPHwoven bamboo matkg</t>
  </si>
  <si>
    <t>market for xenon, gaseousRoWxenon, gaseouskg</t>
  </si>
  <si>
    <t>market for xenon, gaseous</t>
  </si>
  <si>
    <t>market for xenon, gaseousRERxenon, gaseouskg</t>
  </si>
  <si>
    <t>market for xyleneRoWxylenekg</t>
  </si>
  <si>
    <t>market for xylene</t>
  </si>
  <si>
    <t>xylene</t>
  </si>
  <si>
    <t>market for xyleneRERxylenekg</t>
  </si>
  <si>
    <t>market for yarn, cottonGLOyarn, cottonkg</t>
  </si>
  <si>
    <t>market for yarn, cotton</t>
  </si>
  <si>
    <t>yarn, cotton</t>
  </si>
  <si>
    <t>market for yarn, juteGLOyarn, jutekg</t>
  </si>
  <si>
    <t>market for yarn, jute</t>
  </si>
  <si>
    <t>yarn, jute</t>
  </si>
  <si>
    <t>market for yarn, kenafGLOyarn, kenafkg</t>
  </si>
  <si>
    <t>market for yarn, kenaf</t>
  </si>
  <si>
    <t>yarn, kenaf</t>
  </si>
  <si>
    <t>market for yarn, silkGLOyarn, silkkg</t>
  </si>
  <si>
    <t>market for yarn, silk</t>
  </si>
  <si>
    <t>yarn, silk</t>
  </si>
  <si>
    <t>market for yogurt, from cow milkGLOyogurt, from cow milkkg</t>
  </si>
  <si>
    <t>market for yogurt, from cow milk</t>
  </si>
  <si>
    <t>yogurt, from cow milk</t>
  </si>
  <si>
    <t>market for ytterbium oxideGLOytterbium oxidekg</t>
  </si>
  <si>
    <t>market for ytterbium oxide</t>
  </si>
  <si>
    <t>ytterbium oxide</t>
  </si>
  <si>
    <t>market for yttrium oxideGLOyttrium oxidekg</t>
  </si>
  <si>
    <t>market for yttrium oxide</t>
  </si>
  <si>
    <t>yttrium oxide</t>
  </si>
  <si>
    <t>market for zeolite, powderGLOzeolite, powderkg</t>
  </si>
  <si>
    <t>market for zeolite, powder</t>
  </si>
  <si>
    <t>zeolite, powder</t>
  </si>
  <si>
    <t>market for zeolite, slurry, without water, in 50% solution stateRoWzeolite, slurry, without water, in 50% solution statekg</t>
  </si>
  <si>
    <t>market for zeolite, slurry, without water, in 50% solution state</t>
  </si>
  <si>
    <t>zeolite, slurry, without water, in 50% solution state</t>
  </si>
  <si>
    <t>market for zeolite, slurry, without water, in 50% solution stateRERzeolite, slurry, without water, in 50% solution statekg</t>
  </si>
  <si>
    <t>market for zincGLOzinckg</t>
  </si>
  <si>
    <t>market for zinc coat, coilsGLOzinc coat, coilsm2</t>
  </si>
  <si>
    <t>market for zinc coat, coils</t>
  </si>
  <si>
    <t>zinc coat, coils</t>
  </si>
  <si>
    <t>market for zinc coat, piecesGLOzinc coat, piecesm2</t>
  </si>
  <si>
    <t>market for zinc coat, pieces</t>
  </si>
  <si>
    <t>zinc coat, pieces</t>
  </si>
  <si>
    <t>market for zinc coat, pieces, adjustment per micro-mGLOzinc coat, pieces, adjustment per micro-mm2</t>
  </si>
  <si>
    <t>market for zinc coat, pieces, adjustment per micro-m</t>
  </si>
  <si>
    <t>zinc coat, pieces, adjustment per micro-m</t>
  </si>
  <si>
    <t>market for zinc concentrateGLOzinc concentratekg</t>
  </si>
  <si>
    <t>market for zinc concentrate</t>
  </si>
  <si>
    <t>market for zinc in car shredder residueCHzinc in car shredder residuekg</t>
  </si>
  <si>
    <t>market for zinc in car shredder residue</t>
  </si>
  <si>
    <t>market for zinc in car shredder residueRoWzinc in car shredder residuekg</t>
  </si>
  <si>
    <t>market for zinc monosulfateRoWzinc monosulfatekg</t>
  </si>
  <si>
    <t>market for zinc monosulfate</t>
  </si>
  <si>
    <t>zinc monosulfate</t>
  </si>
  <si>
    <t>market for zinc monosulfateRERzinc monosulfatekg</t>
  </si>
  <si>
    <t>market for zinc oxideGLOzinc oxidekg</t>
  </si>
  <si>
    <t>market for zinc oxide</t>
  </si>
  <si>
    <t>zinc oxide</t>
  </si>
  <si>
    <t>market for zinc scrap, post-consumerGLOzinc scrap, post-consumerkg</t>
  </si>
  <si>
    <t>market for zinc scrap, post-consumer</t>
  </si>
  <si>
    <t>zinc scrap, post-consumer</t>
  </si>
  <si>
    <t>market for zinc slagGLOzinc slagkg</t>
  </si>
  <si>
    <t>market for zinc slag</t>
  </si>
  <si>
    <t>zinc slag</t>
  </si>
  <si>
    <t>market for zinc sulfideGLOzinc sulfidekg</t>
  </si>
  <si>
    <t>market for zinc sulfide</t>
  </si>
  <si>
    <t>market for zinebGLOzinebkg</t>
  </si>
  <si>
    <t>market for zineb</t>
  </si>
  <si>
    <t>zineb</t>
  </si>
  <si>
    <t>market for zirconGLOzirconkg</t>
  </si>
  <si>
    <t>market for zircon</t>
  </si>
  <si>
    <t>market for zirconium oxideGLOzirconium oxidekg</t>
  </si>
  <si>
    <t>market for zirconium oxide</t>
  </si>
  <si>
    <t>zirconium oxide</t>
  </si>
  <si>
    <t>market for zirconium sponge, nuclear-gradeGLOzirconium sponge, nuclear-gradekg</t>
  </si>
  <si>
    <t>market for zirconium sponge, nuclear-grade</t>
  </si>
  <si>
    <t>zirconium sponge, nuclear-grade</t>
  </si>
  <si>
    <t>market for zirconium tetrachlorideGLOzirconium tetrachloridekg</t>
  </si>
  <si>
    <t>market for zirconium tetrachloride</t>
  </si>
  <si>
    <t>zirconium tetrachloride</t>
  </si>
  <si>
    <t>market for zucchiniGLOzucchinikg</t>
  </si>
  <si>
    <t>market for zucchini</t>
  </si>
  <si>
    <t>zucchini</t>
  </si>
  <si>
    <t>market group for cement, unspecifiedGLOcement, unspecifiedkg</t>
  </si>
  <si>
    <t>market group for cement, unspecified</t>
  </si>
  <si>
    <t>market group for concrete, medium strengthGLOconcrete, medium strengthm3</t>
  </si>
  <si>
    <t>market group for concrete, medium strength</t>
  </si>
  <si>
    <t>market group for concrete, normal strengthGLOconcrete, normal strengthm3</t>
  </si>
  <si>
    <t>market group for concrete, normal strength</t>
  </si>
  <si>
    <t>market group for dieselGLOdieselkg</t>
  </si>
  <si>
    <t>market group for diesel</t>
  </si>
  <si>
    <t>market group for dieselRERdieselkg</t>
  </si>
  <si>
    <t>market group for diesel, low-sulfurGLOdiesel, low-sulfurkg</t>
  </si>
  <si>
    <t>market group for diesel, low-sulfur</t>
  </si>
  <si>
    <t>market group for diesel, low-sulfurRERdiesel, low-sulfurkg</t>
  </si>
  <si>
    <t>market group for electricity, high voltageBRelectricity, high voltagekWh</t>
  </si>
  <si>
    <t>market group for electricity, high voltage</t>
  </si>
  <si>
    <t>market group for electricity, high voltageCAelectricity, high voltagekWh</t>
  </si>
  <si>
    <t>market group for electricity, high voltageCNelectricity, high voltagekWh</t>
  </si>
  <si>
    <t>market group for electricity, high voltageCN-SGCCelectricity, high voltagekWh</t>
  </si>
  <si>
    <t>CN-SGCC</t>
  </si>
  <si>
    <t>market group for electricity, high voltageCanada without Quebecelectricity, high voltagekWh</t>
  </si>
  <si>
    <t>market group for electricity, high voltageENTSO-Eelectricity, high voltagekWh</t>
  </si>
  <si>
    <t>ENTSO-E</t>
  </si>
  <si>
    <t>market group for electricity, high voltageEurope without Switzerlandelectricity, high voltagekWh</t>
  </si>
  <si>
    <t>market group for electricity, high voltageGLOelectricity, high voltagekWh</t>
  </si>
  <si>
    <t>market group for electricity, high voltageINelectricity, high voltagekWh</t>
  </si>
  <si>
    <t>market group for electricity, high voltageRAFelectricity, high voltagekWh</t>
  </si>
  <si>
    <t>market group for electricity, high voltageRASelectricity, high voltagekWh</t>
  </si>
  <si>
    <t>RAS</t>
  </si>
  <si>
    <t>market group for electricity, high voltageRERelectricity, high voltagekWh</t>
  </si>
  <si>
    <t>market group for electricity, high voltageRLAelectricity, high voltagekWh</t>
  </si>
  <si>
    <t>market group for electricity, high voltageRMEelectricity, high voltagekWh</t>
  </si>
  <si>
    <t>RME</t>
  </si>
  <si>
    <t>market group for electricity, high voltageRNAelectricity, high voltagekWh</t>
  </si>
  <si>
    <t>market group for electricity, high voltageUCTEelectricity, high voltagekWh</t>
  </si>
  <si>
    <t>market group for electricity, high voltageUSelectricity, high voltagekWh</t>
  </si>
  <si>
    <t>market group for electricity, low voltageBRelectricity, low voltagekWh</t>
  </si>
  <si>
    <t>market group for electricity, low voltage</t>
  </si>
  <si>
    <t>market group for electricity, low voltageCAelectricity, low voltagekWh</t>
  </si>
  <si>
    <t>market group for electricity, low voltageCNelectricity, low voltagekWh</t>
  </si>
  <si>
    <t>market group for electricity, low voltageCN-SGCCelectricity, low voltagekWh</t>
  </si>
  <si>
    <t>market group for electricity, low voltageCanada without Quebecelectricity, low voltagekWh</t>
  </si>
  <si>
    <t>market group for electricity, low voltageENTSO-Eelectricity, low voltagekWh</t>
  </si>
  <si>
    <t>market group for electricity, low voltageEurope without Switzerlandelectricity, low voltagekWh</t>
  </si>
  <si>
    <t>market group for electricity, low voltageGLOelectricity, low voltagekWh</t>
  </si>
  <si>
    <t>market group for electricity, low voltageINelectricity, low voltagekWh</t>
  </si>
  <si>
    <t>market group for electricity, low voltageRAFelectricity, low voltagekWh</t>
  </si>
  <si>
    <t>market group for electricity, low voltageRASelectricity, low voltagekWh</t>
  </si>
  <si>
    <t>market group for electricity, low voltageRERelectricity, low voltagekWh</t>
  </si>
  <si>
    <t>market group for electricity, low voltageRLAelectricity, low voltagekWh</t>
  </si>
  <si>
    <t>market group for electricity, low voltageRMEelectricity, low voltagekWh</t>
  </si>
  <si>
    <t>market group for electricity, low voltageRNAelectricity, low voltagekWh</t>
  </si>
  <si>
    <t>market group for electricity, low voltageUCTEelectricity, low voltagekWh</t>
  </si>
  <si>
    <t>market group for electricity, low voltageUSelectricity, low voltagekWh</t>
  </si>
  <si>
    <t>market group for electricity, medium voltageBRelectricity, medium voltagekWh</t>
  </si>
  <si>
    <t>market group for electricity, medium voltageCAelectricity, medium voltagekWh</t>
  </si>
  <si>
    <t>market group for electricity, medium voltageCNelectricity, medium voltagekWh</t>
  </si>
  <si>
    <t>market group for electricity, medium voltageCN-SGCCelectricity, medium voltagekWh</t>
  </si>
  <si>
    <t>market group for electricity, medium voltageCanada without Quebecelectricity, medium voltagekWh</t>
  </si>
  <si>
    <t>market group for electricity, medium voltageENTSO-Eelectricity, medium voltagekWh</t>
  </si>
  <si>
    <t>market group for electricity, medium voltageEurope without Switzerlandelectricity, medium voltagekWh</t>
  </si>
  <si>
    <t>market group for electricity, medium voltageGLOelectricity, medium voltagekWh</t>
  </si>
  <si>
    <t>market group for electricity, medium voltageINelectricity, medium voltagekWh</t>
  </si>
  <si>
    <t>market group for electricity, medium voltageRAFelectricity, medium voltagekWh</t>
  </si>
  <si>
    <t>market group for electricity, medium voltageRASelectricity, medium voltagekWh</t>
  </si>
  <si>
    <t>market group for electricity, medium voltageRERelectricity, medium voltagekWh</t>
  </si>
  <si>
    <t>market group for electricity, medium voltageRLAelectricity, medium voltagekWh</t>
  </si>
  <si>
    <t>market group for electricity, medium voltageRMEelectricity, medium voltagekWh</t>
  </si>
  <si>
    <t>market group for electricity, medium voltageRNAelectricity, medium voltagekWh</t>
  </si>
  <si>
    <t>market group for electricity, medium voltageUCTEelectricity, medium voltagekWh</t>
  </si>
  <si>
    <t>market group for electricity, medium voltageUSelectricity, medium voltagekWh</t>
  </si>
  <si>
    <t>market group for heat, central or small-scale, biomethaneGLOheat, central or small-scale, biomethaneMJ</t>
  </si>
  <si>
    <t>market group for heat, central or small-scale, biomethane</t>
  </si>
  <si>
    <t>market group for heat, central or small-scale, biomethaneRERheat, central or small-scale, biomethaneMJ</t>
  </si>
  <si>
    <t>market group for heat, central or small-scale, natural gasGLOheat, central or small-scale, natural gasMJ</t>
  </si>
  <si>
    <t>market group for heat, central or small-scale, natural gas</t>
  </si>
  <si>
    <t>market group for heat, central or small-scale, natural gasRERheat, central or small-scale, natural gasMJ</t>
  </si>
  <si>
    <t>market group for heat, central or small-scale, other than natural gasGLOheat, central or small-scale, other than natural gasMJ</t>
  </si>
  <si>
    <t>market group for heat, central or small-scale, other than natural gas</t>
  </si>
  <si>
    <t>market group for heat, central or small-scale, other than natural gasRERheat, central or small-scale, other than natural gasMJ</t>
  </si>
  <si>
    <t>market group for heat, district or industrial, natural gasGLOheat, district or industrial, natural gasMJ</t>
  </si>
  <si>
    <t>market group for heat, district or industrial, natural gas</t>
  </si>
  <si>
    <t>market group for heat, district or industrial, natural gasRERheat, district or industrial, natural gasMJ</t>
  </si>
  <si>
    <t>market group for heat, district or industrial, other than natural gasGLOheat, district or industrial, other than natural gasMJ</t>
  </si>
  <si>
    <t>market group for heat, district or industrial, other than natural gas</t>
  </si>
  <si>
    <t>market group for heat, district or industrial, other than natural gasRERheat, district or industrial, other than natural gasMJ</t>
  </si>
  <si>
    <t>market group for heavy fuel oilRERheavy fuel oilkg</t>
  </si>
  <si>
    <t>market group for heavy fuel oil</t>
  </si>
  <si>
    <t>market group for inorganic nitrogen fertiliser, as NRERinorganic nitrogen fertiliser, as Nkg</t>
  </si>
  <si>
    <t>market group for inorganic nitrogen fertiliser, as N</t>
  </si>
  <si>
    <t>market group for inorganic phosphorus fertiliser, as P2O5RERinorganic phosphorus fertiliser, as P2O5kg</t>
  </si>
  <si>
    <t>market group for inorganic phosphorus fertiliser, as P2O5</t>
  </si>
  <si>
    <t>market group for inorganic potassium fertiliser, as K2ORERinorganic potassium fertiliser, as K2Okg</t>
  </si>
  <si>
    <t>market group for inorganic potassium fertiliser, as K2O</t>
  </si>
  <si>
    <t>market group for irrigationGLOirrigationm3</t>
  </si>
  <si>
    <t>market group for irrigation</t>
  </si>
  <si>
    <t>market group for land use change, annual cropBRland use change, annual cropha</t>
  </si>
  <si>
    <t>market group for land use change, annual crop</t>
  </si>
  <si>
    <t>market group for land use change, forest, intensiveBRland use change, forest, intensiveha</t>
  </si>
  <si>
    <t>market group for land use change, forest, intensive</t>
  </si>
  <si>
    <t>market group for land use change, pasture, man madeBRland use change, pasture, man madeha</t>
  </si>
  <si>
    <t>market group for land use change, pasture, man made</t>
  </si>
  <si>
    <t>market group for land use change, perennial cropBRland use change, perennial cropha</t>
  </si>
  <si>
    <t>market group for land use change, perennial crop</t>
  </si>
  <si>
    <t>market group for light fuel oilRERlight fuel oilkg</t>
  </si>
  <si>
    <t>market group for light fuel oil</t>
  </si>
  <si>
    <t>market group for liquefied petroleum gasGLOliquefied petroleum gaskg</t>
  </si>
  <si>
    <t>market group for liquefied petroleum gas</t>
  </si>
  <si>
    <t>market group for municipal solid wasteEurope without Switzerlandmunicipal solid wastekg</t>
  </si>
  <si>
    <t>market group for municipal solid waste</t>
  </si>
  <si>
    <t>market group for municipal solid wasteRERmunicipal solid wastekg</t>
  </si>
  <si>
    <t>market group for natural gas, high pressureEurope without Switzerlandnatural gas, high pressurem3</t>
  </si>
  <si>
    <t>market group for natural gas, high pressure</t>
  </si>
  <si>
    <t>market group for natural gas, high pressureGLOnatural gas, high pressurem3</t>
  </si>
  <si>
    <t>market group for tap waterGLOtap waterkg</t>
  </si>
  <si>
    <t>market group for tap water</t>
  </si>
  <si>
    <t>market group for tap waterRERtap waterkg</t>
  </si>
  <si>
    <t>market group for transport, freight trainGLOtransport, freight trainmetric ton*km</t>
  </si>
  <si>
    <t>market group for transport, freight trainRERtransport, freight trainmetric ton*km</t>
  </si>
  <si>
    <t>market group for transport, freight, inland waterways, bargeGLOtransport, freight, inland waterways, bargemetric ton*km</t>
  </si>
  <si>
    <t>market group for transport, freight, inland waterways, barge</t>
  </si>
  <si>
    <t>market group for transport, freight, inland waterways, barge tankerGLOtransport, freight, inland waterways, barge tankermetric ton*km</t>
  </si>
  <si>
    <t>market group for transport, freight, inland waterways, barge tanker</t>
  </si>
  <si>
    <t>market group for transport, freight, light commercial vehicleGLOtransport, freight, light commercial vehiclemetric ton*km</t>
  </si>
  <si>
    <t>market group for transport, freight, light commercial vehicle</t>
  </si>
  <si>
    <t>market group for transport, freight, light commercial vehicleRERtransport, freight, light commercial vehiclemetric ton*km</t>
  </si>
  <si>
    <t>market group for transport, freight, lorry 28 metric ton, fatty acid methyl ester 100%GLOtransport, freight, lorry 28 metric ton, fatty acid methyl ester 100%metric ton*km</t>
  </si>
  <si>
    <t>market group for transport, freight, lorry 28 metric ton, fatty acid methyl ester 100%</t>
  </si>
  <si>
    <t>market group for transport, freight, lorry, unspecifiedGLOtransport, freight, lorry, unspecifiedmetric ton*km</t>
  </si>
  <si>
    <t>market group for transport, freight, lorry, unspecified</t>
  </si>
  <si>
    <t>market group for waste glassEurope without Switzerlandwaste glasskg</t>
  </si>
  <si>
    <t>market group for waste glass</t>
  </si>
  <si>
    <t>market group for waste glassRERwaste glasskg</t>
  </si>
  <si>
    <t>market group for waste graphical paperEurope without Switzerlandwaste graphical paperkg</t>
  </si>
  <si>
    <t>market group for waste graphical paper</t>
  </si>
  <si>
    <t>market group for waste graphical paperRERwaste graphical paperkg</t>
  </si>
  <si>
    <t>market group for waste packaging paperEurope without Switzerlandwaste packaging paperkg</t>
  </si>
  <si>
    <t>market group for waste packaging paper</t>
  </si>
  <si>
    <t>market group for waste packaging paperRERwaste packaging paperkg</t>
  </si>
  <si>
    <t>market group for waste paperboardEurope without Switzerlandwaste paperboardkg</t>
  </si>
  <si>
    <t>market group for waste paperboard</t>
  </si>
  <si>
    <t>market group for waste paperboardRERwaste paperboardkg</t>
  </si>
  <si>
    <t>market group for waste plastic, mixtureEurope without Switzerlandwaste plastic, mixturekg</t>
  </si>
  <si>
    <t>market group for waste plastic, mixture</t>
  </si>
  <si>
    <t>market group for waste plastic, mixtureRERwaste plastic, mixturekg</t>
  </si>
  <si>
    <t>market group for waste polyethyleneEurope without Switzerlandwaste polyethylenekg</t>
  </si>
  <si>
    <t>market group for waste polyethylene</t>
  </si>
  <si>
    <t>market group for waste polyethyleneRERwaste polyethylenekg</t>
  </si>
  <si>
    <t>market group for waste polyethylene terephthalateEurope without Switzerlandwaste polyethylene terephthalatekg</t>
  </si>
  <si>
    <t>market group for waste polyethylene terephthalate</t>
  </si>
  <si>
    <t>market group for waste polyethylene terephthalateRERwaste polyethylene terephthalatekg</t>
  </si>
  <si>
    <t>market group for waste polypropyleneEurope without Switzerlandwaste polypropylenekg</t>
  </si>
  <si>
    <t>market group for waste polypropylene</t>
  </si>
  <si>
    <t>market group for waste polypropyleneRERwaste polypropylenekg</t>
  </si>
  <si>
    <t>market group for waste polystyreneEurope without Switzerlandwaste polystyrenekg</t>
  </si>
  <si>
    <t>market group for waste polystyrene</t>
  </si>
  <si>
    <t>market group for waste polystyreneRERwaste polystyrenekg</t>
  </si>
  <si>
    <t>market group for waste polyurethaneEurope without Switzerlandwaste polyurethanekg</t>
  </si>
  <si>
    <t>market group for waste polyurethane</t>
  </si>
  <si>
    <t>market group for waste polyurethaneRERwaste polyurethanekg</t>
  </si>
  <si>
    <t>market group for waste polyvinylchlorideEurope without Switzerlandwaste polyvinylchloridekg</t>
  </si>
  <si>
    <t>market group for waste polyvinylchloride</t>
  </si>
  <si>
    <t>market group for waste polyvinylchlorideRERwaste polyvinylchloridekg</t>
  </si>
  <si>
    <t>market group for waste wood, untreatedEurope without Switzerlandwaste wood, untreatedkg</t>
  </si>
  <si>
    <t>market group for waste wood, untreated</t>
  </si>
  <si>
    <t>market group for waste wood, untreatedRERwaste wood, untreatedkg</t>
  </si>
  <si>
    <t>mastic asphalt productionCHmastic asphaltkg</t>
  </si>
  <si>
    <t>mastic asphalt production</t>
  </si>
  <si>
    <t>mastic asphalt productionRoWmastic asphaltkg</t>
  </si>
  <si>
    <t>mattress production, pocket springGLOmattressunit</t>
  </si>
  <si>
    <t>mattress production, pocket spring</t>
  </si>
  <si>
    <t>mattress production, polyurethane foamGLOmattressunit</t>
  </si>
  <si>
    <t>mattress production, polyurethane foam</t>
  </si>
  <si>
    <t>meat and bone meal to generic market for protein feedCHenergy feed, grossMJ</t>
  </si>
  <si>
    <t>meat and bone meal to generic market for protein feed</t>
  </si>
  <si>
    <t>meat and bone meal to generic market for protein feedCHprotein feed, 100% crudekg</t>
  </si>
  <si>
    <t>meat and bone meal to generic market for protein feedRoWenergy feed, grossMJ</t>
  </si>
  <si>
    <t>meat and bone meal to generic market for protein feedRoWprotein feed, 100% crudekg</t>
  </si>
  <si>
    <t>mechanical treatment facility construction, waste electric and electronic equipmentGLOmechanical treatment facility, waste electric and electronic equipmentunit</t>
  </si>
  <si>
    <t>mechanical treatment facility construction, waste electric and electronic equipment</t>
  </si>
  <si>
    <t>mecoprop productionRoWmecopropkg</t>
  </si>
  <si>
    <t>mecoprop production</t>
  </si>
  <si>
    <t>mecoprop productionRERmecopropkg</t>
  </si>
  <si>
    <t>medium density fibreboard production, uncoatedRoWmedium density fibreboardm3</t>
  </si>
  <si>
    <t>medium density fibreboard production, uncoated</t>
  </si>
  <si>
    <t>medium density fibreboard production, uncoatedRoWresidual wood, drym3</t>
  </si>
  <si>
    <t>medium density fibreboard production, uncoatedRERmedium density fibreboardm3</t>
  </si>
  <si>
    <t>medium density fibreboard production, uncoatedRERresidual wood, drym3</t>
  </si>
  <si>
    <t>melamine formaldehyde resin productionRoWmelamine formaldehyde resinkg</t>
  </si>
  <si>
    <t>melamine formaldehyde resin production</t>
  </si>
  <si>
    <t>melamine formaldehyde resin productionRERmelamine formaldehyde resinkg</t>
  </si>
  <si>
    <t>melamine impregnated paper productionRoWpaper, melamine impregnatedkg</t>
  </si>
  <si>
    <t>melamine impregnated paper production</t>
  </si>
  <si>
    <t>melamine impregnated paper productionRERpaper, melamine impregnatedkg</t>
  </si>
  <si>
    <t>melamine productionRoWmelaminekg</t>
  </si>
  <si>
    <t>melamine production</t>
  </si>
  <si>
    <t>melamine productionRERmelaminekg</t>
  </si>
  <si>
    <t>melamine urea formaldehyde adhesive productionGLOmelamine urea formaldehyde adhesivekg</t>
  </si>
  <si>
    <t>melamine urea formaldehyde adhesive production</t>
  </si>
  <si>
    <t>melon productionGLOmelonkg</t>
  </si>
  <si>
    <t>melon production</t>
  </si>
  <si>
    <t>mepiquat chloride productionGLOmepiquat chloridekg</t>
  </si>
  <si>
    <t>mepiquat chloride production</t>
  </si>
  <si>
    <t>mercerizing, textileRoWmercerizing, textilekg</t>
  </si>
  <si>
    <t>mercerizing, textileINmercerizing, textilekg</t>
  </si>
  <si>
    <t>mercury productionGLOmercurykg</t>
  </si>
  <si>
    <t>mercury production</t>
  </si>
  <si>
    <t>metal coating facility constructionRoWmetal coating facilityunit</t>
  </si>
  <si>
    <t>metal coating facility construction</t>
  </si>
  <si>
    <t>metal coating facility constructionRERmetal coating facilityunit</t>
  </si>
  <si>
    <t>metal working factory constructionRoWmetal working factoryunit</t>
  </si>
  <si>
    <t>metal working factory construction</t>
  </si>
  <si>
    <t>metal working factory constructionRERmetal working factoryunit</t>
  </si>
  <si>
    <t>metal working machine production, unspecifiedRoWmetal working machine, unspecifiedkg</t>
  </si>
  <si>
    <t>metal working machine production, unspecified</t>
  </si>
  <si>
    <t>metal working machine production, unspecifiedRERmetal working machine, unspecifiedkg</t>
  </si>
  <si>
    <t>metal working, average for aluminium product manufacturingRoWmetal working, average for aluminium product manufacturingkg</t>
  </si>
  <si>
    <t>metal working, average for aluminium product manufacturingRERmetal working, average for aluminium product manufacturingkg</t>
  </si>
  <si>
    <t>metal working, average for chromium steel product manufacturingRoWmetal working, average for chromium steel product manufacturingkg</t>
  </si>
  <si>
    <t>metal working, average for chromium steel product manufacturingRERmetal working, average for chromium steel product manufacturingkg</t>
  </si>
  <si>
    <t>metal working, average for copper product manufacturingRoWmetal working, average for copper product manufacturingkg</t>
  </si>
  <si>
    <t>metal working, average for copper product manufacturingRERmetal working, average for copper product manufacturingkg</t>
  </si>
  <si>
    <t>metal working, average for metal product manufacturingRoWmetal working, average for metal product manufacturingkg</t>
  </si>
  <si>
    <t>metal working, average for metal product manufacturingRERmetal working, average for metal product manufacturingkg</t>
  </si>
  <si>
    <t>metal working, average for steel product manufacturingRoWmetal working, average for steel product manufacturingkg</t>
  </si>
  <si>
    <t>metal working, average for steel product manufacturingRERmetal working, average for steel product manufacturingkg</t>
  </si>
  <si>
    <t>metaldehyde productionRoWmetaldehydekg</t>
  </si>
  <si>
    <t>metaldehyde production</t>
  </si>
  <si>
    <t>metaldehyde productionRERmetaldehydekg</t>
  </si>
  <si>
    <t>metalliferous hydroxide sludge to market for zinc concentrateGLOzinc concentratekg</t>
  </si>
  <si>
    <t>metalliferous hydroxide sludge to market for zinc concentrate</t>
  </si>
  <si>
    <t>metalliferous hydroxide sludge, Recycled Content cut-offGLOmetalliferous hydroxide sludgekg</t>
  </si>
  <si>
    <t>metalliferous hydroxide sludge, Recycled Content cut-off</t>
  </si>
  <si>
    <t>metallization paste production, back sideRoWmetallization paste, back sidekg</t>
  </si>
  <si>
    <t>metallization paste production, back side</t>
  </si>
  <si>
    <t>metallization paste production, back sideRERmetallization paste, back sidekg</t>
  </si>
  <si>
    <t>metallization paste production, back side, aluminiumRoWmetallization paste, back side, aluminiumkg</t>
  </si>
  <si>
    <t>metallization paste production, back side, aluminium</t>
  </si>
  <si>
    <t>metallization paste production, back side, aluminiumRERmetallization paste, back side, aluminiumkg</t>
  </si>
  <si>
    <t>metallization paste production, front sideRoWmetallization paste, front sidekg</t>
  </si>
  <si>
    <t>metallization paste production, front side</t>
  </si>
  <si>
    <t>metallization paste production, front sideRERmetallization paste, front sidekg</t>
  </si>
  <si>
    <t>metamitron productionRoWmetamitronkg</t>
  </si>
  <si>
    <t>metamitron production</t>
  </si>
  <si>
    <t>metamitron productionRERmetamitronkg</t>
  </si>
  <si>
    <t>metazachlor productionGLOmetazachlorkg</t>
  </si>
  <si>
    <t>metazachlor production</t>
  </si>
  <si>
    <t>methacrylic acid productionRoWmethacrylic acidkg</t>
  </si>
  <si>
    <t>methacrylic acid production</t>
  </si>
  <si>
    <t>methacrylic acid productionRERmethacrylic acidkg</t>
  </si>
  <si>
    <t>methallylchloride productionGLOmethallylchloridekg</t>
  </si>
  <si>
    <t>methallylchloride production</t>
  </si>
  <si>
    <t>methane sulfonic acid productionRoWmethane sulfonic acidkg</t>
  </si>
  <si>
    <t>methane sulfonic acid production</t>
  </si>
  <si>
    <t>methane sulfonic acid productionRERmethane sulfonic acidkg</t>
  </si>
  <si>
    <t>methanol factory constructionGLOmethanol factoryunit</t>
  </si>
  <si>
    <t>methanol factory construction</t>
  </si>
  <si>
    <t>methanol productionGLOmethanolkg</t>
  </si>
  <si>
    <t>methanol production</t>
  </si>
  <si>
    <t>methanol production, from synthetic gasCHmethanol, from biomasskg</t>
  </si>
  <si>
    <t>methanol production, from synthetic gas</t>
  </si>
  <si>
    <t>methanol production, from synthetic gasRoWmethanol, from biomasskg</t>
  </si>
  <si>
    <t>methanol to generic market for solvent for chromatography analysisGLOsolvent for chromatography analysiskg</t>
  </si>
  <si>
    <t>methanol to generic market for solvent for chromatography analysis</t>
  </si>
  <si>
    <t>methyl acetate to generic market for solvent, organicGLOsolvent, organickg</t>
  </si>
  <si>
    <t>methyl acetate to generic market for solvent, organic</t>
  </si>
  <si>
    <t>methyl acrylate productionGLOmethyl acrylatekg</t>
  </si>
  <si>
    <t>methyl acrylate production</t>
  </si>
  <si>
    <t>methyl ethyl ketone productionRoWmethyl ethyl ketonekg</t>
  </si>
  <si>
    <t>methyl ethyl ketone production</t>
  </si>
  <si>
    <t>methyl ethyl ketone productionRERmethyl ethyl ketonekg</t>
  </si>
  <si>
    <t>methyl formate productionRoWmethyl formatekg</t>
  </si>
  <si>
    <t>methyl formate production</t>
  </si>
  <si>
    <t>methyl formate productionRERmethyl formatekg</t>
  </si>
  <si>
    <t>methyl iodide productionRoWmethyl iodidekg</t>
  </si>
  <si>
    <t>methyl iodide production</t>
  </si>
  <si>
    <t>methyl iodide productionRERmethyl iodidekg</t>
  </si>
  <si>
    <t>methyl methacrylate productionRoWmethyl methacrylatekg</t>
  </si>
  <si>
    <t>methyl methacrylate production</t>
  </si>
  <si>
    <t>methyl methacrylate productionRERmethyl methacrylatekg</t>
  </si>
  <si>
    <t>methyl tert-butyl ether productionRoWmethyl tert-butyl etherkg</t>
  </si>
  <si>
    <t>methyl tert-butyl ether production</t>
  </si>
  <si>
    <t>methyl tert-butyl ether productionRERmethyl tert-butyl etherkg</t>
  </si>
  <si>
    <t>methyl-3-methoxypropionate productionGLOmethyl-3-methoxypropionatekg</t>
  </si>
  <si>
    <t>methyl-3-methoxypropionate production</t>
  </si>
  <si>
    <t>methylamine productionRoWmethylaminekg</t>
  </si>
  <si>
    <t>methylamine production</t>
  </si>
  <si>
    <t>methylamine productionRERmethylaminekg</t>
  </si>
  <si>
    <t>methylchloride productionRoWmethylchloridekg</t>
  </si>
  <si>
    <t>methylchloride production</t>
  </si>
  <si>
    <t>methylchloride productionWEUmethylchloridekg</t>
  </si>
  <si>
    <t>WEU</t>
  </si>
  <si>
    <t>methylcyclohexane productionRoWmethylcyclohexanekg</t>
  </si>
  <si>
    <t>methylcyclohexane production</t>
  </si>
  <si>
    <t>methylcyclohexane productionRERmethylcyclohexanekg</t>
  </si>
  <si>
    <t>methylcyclopentane to generic market for solvent, organicGLOsolvent, organickg</t>
  </si>
  <si>
    <t>methylcyclopentane to generic market for solvent, organic</t>
  </si>
  <si>
    <t>methylene diphenyl diisocyanate productionRoWhydrochloric acid, without water, in 30% solution statekg</t>
  </si>
  <si>
    <t>methylene diphenyl diisocyanate production</t>
  </si>
  <si>
    <t>methylene diphenyl diisocyanate productionRoWmethylene diphenyl diisocyanatekg</t>
  </si>
  <si>
    <t>methylene diphenyl diisocyanate productionRERhydrochloric acid, without water, in 30% solution statekg</t>
  </si>
  <si>
    <t>methylene diphenyl diisocyanate productionRERmethylene diphenyl diisocyanatekg</t>
  </si>
  <si>
    <t>metolachlor productionRoWmetolachlorkg</t>
  </si>
  <si>
    <t>metolachlor production</t>
  </si>
  <si>
    <t>metolachlor productionRERmetolachlorkg</t>
  </si>
  <si>
    <t>micro gas turbine production, 100kW electricalCHmicro gas turbine, 100kW electricalunit</t>
  </si>
  <si>
    <t>micro gas turbine production, 100kW electrical</t>
  </si>
  <si>
    <t>micro gas turbine production, 100kW electricalRoWmicro gas turbine, 100kW electricalunit</t>
  </si>
  <si>
    <t>microwave oven productionGLOmicrowave ovenunit</t>
  </si>
  <si>
    <t>microwave oven production</t>
  </si>
  <si>
    <t>milk evaporationCA-QCevaporation of milkkg</t>
  </si>
  <si>
    <t>milk evaporation</t>
  </si>
  <si>
    <t>milk evaporationRoWevaporation of milkkg</t>
  </si>
  <si>
    <t>milk production, from cowCA-QCcattle for slaughtering, live weightkg</t>
  </si>
  <si>
    <t>milk production, from cow</t>
  </si>
  <si>
    <t>milk production, from cowCA-QCcow milkkg</t>
  </si>
  <si>
    <t>milk production, from cowRoWcattle for slaughtering, live weightkg</t>
  </si>
  <si>
    <t>milk production, from cowRoWcow milkkg</t>
  </si>
  <si>
    <t>milk production, from cowZAcattle for slaughtering, live weightkg</t>
  </si>
  <si>
    <t>milk production, from cowZAcow milkkg</t>
  </si>
  <si>
    <t>milk spray-dryingCA-QCspray-drying of milkkg</t>
  </si>
  <si>
    <t>milk spray-drying</t>
  </si>
  <si>
    <t>milk spray-dryingRoWspray-drying of milkkg</t>
  </si>
  <si>
    <t>milkingCHmilkingkg</t>
  </si>
  <si>
    <t>milkingRoWmilkingkg</t>
  </si>
  <si>
    <t>milking parlour constructionCHmilking parlourunit</t>
  </si>
  <si>
    <t>milking parlour construction</t>
  </si>
  <si>
    <t>milking parlour constructionRoWmilking parlourunit</t>
  </si>
  <si>
    <t>millet productionRoWmilletkg</t>
  </si>
  <si>
    <t>millet production</t>
  </si>
  <si>
    <t>millet productionINmilletkg</t>
  </si>
  <si>
    <t>mine construction, bauxiteGLOmine infrastructure, bauxiteunit</t>
  </si>
  <si>
    <t>mine construction, bauxite</t>
  </si>
  <si>
    <t>mine construction, goldAUmine infrastructure, goldunit</t>
  </si>
  <si>
    <t>mine construction, gold</t>
  </si>
  <si>
    <t>mine construction, goldCAmine infrastructure, goldunit</t>
  </si>
  <si>
    <t>mine construction, goldRoWmine infrastructure, goldunit</t>
  </si>
  <si>
    <t>mine construction, goldTZmine infrastructure, goldunit</t>
  </si>
  <si>
    <t>mine construction, goldUSmine infrastructure, goldunit</t>
  </si>
  <si>
    <t>mine construction, goldZAmine infrastructure, goldunit</t>
  </si>
  <si>
    <t>mine construction, gold and silverCLmine infrastructure, gold and silverunit</t>
  </si>
  <si>
    <t>mine construction, gold and silver</t>
  </si>
  <si>
    <t>mine construction, gold and silverPEmine infrastructure, gold and silverunit</t>
  </si>
  <si>
    <t>mine construction, gold and silverPGmine infrastructure, gold and silverunit</t>
  </si>
  <si>
    <t>mine construction, gold-silver-zinc-lead-copperRoWmine infrastructure, gold-silver-zinc-lead-copperunit</t>
  </si>
  <si>
    <t>mine construction, gold-silver-zinc-lead-copper</t>
  </si>
  <si>
    <t>mine construction, gold-silver-zinc-lead-copperSEmine infrastructure, gold-silver-zinc-lead-copperunit</t>
  </si>
  <si>
    <t>mine construction, ironGLOmine infrastructure, ironunit</t>
  </si>
  <si>
    <t>mine construction, iron</t>
  </si>
  <si>
    <t>mine construction, open cast, hard coalGLOmine infrastructure, open cast, hard coalunit</t>
  </si>
  <si>
    <t>mine construction, open cast, hard coal</t>
  </si>
  <si>
    <t>mine construction, open cast, ilmenite from hard-rock oreGLOmine infrastructure, open cast, ilmenite from hard-rock oreunit</t>
  </si>
  <si>
    <t>mine construction, open cast, ilmenite from hard-rock ore</t>
  </si>
  <si>
    <t>mine construction, open cast, ligniteRoWmine infrastructure, open cast, ligniteunit</t>
  </si>
  <si>
    <t>mine construction, open cast, lignite</t>
  </si>
  <si>
    <t>mine construction, open cast, ligniteRERmine infrastructure, open cast, ligniteunit</t>
  </si>
  <si>
    <t>mine construction, open cast, non-ferrous metalGLOmine infrastructure, open cast, non-ferrous metalunit</t>
  </si>
  <si>
    <t>mine construction, open cast, non-ferrous metal</t>
  </si>
  <si>
    <t>mine construction, open cast, steatiteCA-QCmine infrastructure, steatiteunit</t>
  </si>
  <si>
    <t>mine construction, open cast, steatite</t>
  </si>
  <si>
    <t>mine construction, open cast, steatiteRoWmine infrastructure, steatiteunit</t>
  </si>
  <si>
    <t>mine construction, phosphate rockRoWmine infrastructure, phosphate rockunit</t>
  </si>
  <si>
    <t>mine construction, phosphate rock</t>
  </si>
  <si>
    <t>mine construction, phosphate rockMAmine infrastructure, phosphate rockunit</t>
  </si>
  <si>
    <t>mine construction, phosphate rockUSmine infrastructure, phosphate rockunit</t>
  </si>
  <si>
    <t>mine construction, potash saltRoWmine infrastructure, potash saltunit</t>
  </si>
  <si>
    <t>mine construction, potash salt</t>
  </si>
  <si>
    <t>mine construction, potash saltRERmine infrastructure, potash saltunit</t>
  </si>
  <si>
    <t>mine construction, underground, hard coalCNmine infrastructure, underground, hard coalunit</t>
  </si>
  <si>
    <t>mine construction, underground, hard coal</t>
  </si>
  <si>
    <t>mine construction, underground, hard coalRoWmine infrastructure, underground, hard coalunit</t>
  </si>
  <si>
    <t>mine construction, underground, non-ferrous metalGLOmine infrastructure, underground, non-ferrous metalunit</t>
  </si>
  <si>
    <t>mine construction, underground, non-ferrous metal</t>
  </si>
  <si>
    <t>mine construction, vermiculiteRoWmine infrastructure, vermiculiteunit</t>
  </si>
  <si>
    <t>mine construction, vermiculite</t>
  </si>
  <si>
    <t>mine construction, vermiculiteZAmine infrastructure, vermiculiteunit</t>
  </si>
  <si>
    <t>mine infrastructure construction, open cast, peatRoWmine infrastructure, open cast, peatunit</t>
  </si>
  <si>
    <t>mine infrastructure construction, open cast, peat</t>
  </si>
  <si>
    <t>mine infrastructure construction, open cast, peatNORDELmine infrastructure, open cast, peatunit</t>
  </si>
  <si>
    <t>NORDEL</t>
  </si>
  <si>
    <t>mine infrastructure construction, open cast, uraniumRoWmine infrastructure, open cast, uraniumunit</t>
  </si>
  <si>
    <t>mine infrastructure construction, open cast, uranium</t>
  </si>
  <si>
    <t>mine infrastructure construction, open cast, uraniumRNAmine infrastructure, open cast, uraniumunit</t>
  </si>
  <si>
    <t>mine infrastructure construction, treatment of sulfidic tailing, off-site, high gold contentZAmine infrastructure, treatment of sulfidic tailing, off-site, high gold contentunit</t>
  </si>
  <si>
    <t>mine infrastructure construction, treatment of sulfidic tailing, off-site, high gold content</t>
  </si>
  <si>
    <t>mine infrastructure construction, underground, uraniumRoWmine infrastructure, underground, uraniumunit</t>
  </si>
  <si>
    <t>mine infrastructure construction, underground, uranium</t>
  </si>
  <si>
    <t>mine infrastructure construction, underground, uraniumRNAmine infrastructure, underground, uraniumunit</t>
  </si>
  <si>
    <t>mineral supplement production, for beef cattleGLOmineral supplement, for beef cattlekg</t>
  </si>
  <si>
    <t>mineral supplement production, for beef cattle</t>
  </si>
  <si>
    <t>mini CHP plant construction, common components for heat+electricityCHmini CHP plant, common components for heat+electricityunit</t>
  </si>
  <si>
    <t>mini CHP plant construction, common components for heat+electricity</t>
  </si>
  <si>
    <t>mini CHP plant construction, common components for heat+electricityRoWmini CHP plant, common components for heat+electricityunit</t>
  </si>
  <si>
    <t>mini CHP plant production, components for electricity onlyCHmini CHP plant, components for electricity onlyunit</t>
  </si>
  <si>
    <t>mini CHP plant production, components for electricity only</t>
  </si>
  <si>
    <t>mini CHP plant production, components for electricity onlyRoWmini CHP plant, components for electricity onlyunit</t>
  </si>
  <si>
    <t>mini CHP plant production, components for heat onlyCHmini CHP plant, components for heat onlyunit</t>
  </si>
  <si>
    <t>mini CHP plant production, components for heat only</t>
  </si>
  <si>
    <t>mini CHP plant production, components for heat onlyRoWmini CHP plant, components for heat onlyunit</t>
  </si>
  <si>
    <t>mint productionRoWmintkg</t>
  </si>
  <si>
    <t>mint production</t>
  </si>
  <si>
    <t>mint productionINmintkg</t>
  </si>
  <si>
    <t>mint productionUSmintkg</t>
  </si>
  <si>
    <t>mint seedling production, for plantingRoWmint seedling, for plantingunit</t>
  </si>
  <si>
    <t>mint seedling production, for planting</t>
  </si>
  <si>
    <t>mint seedling production, for plantingUSmint seedling, for plantingunit</t>
  </si>
  <si>
    <t>miscanthus productionDEmiscanthus, choppedkg</t>
  </si>
  <si>
    <t>miscanthus production</t>
  </si>
  <si>
    <t>miscanthus productionRoWmiscanthus, choppedkg</t>
  </si>
  <si>
    <t>miscanthus rhizome production, for plantingDEmiscanthus rhizome, for plantingunit</t>
  </si>
  <si>
    <t>miscanthus rhizome production, for planting</t>
  </si>
  <si>
    <t>miscanthus rhizome production, for plantingDEmiscanthus, choppedkg</t>
  </si>
  <si>
    <t>miscanthus rhizome production, for plantingRoWmiscanthus rhizome, for plantingunit</t>
  </si>
  <si>
    <t>miscanthus rhizome production, for plantingRoWmiscanthus, choppedkg</t>
  </si>
  <si>
    <t>mischmetal production, primaryGLOmischmetalkg</t>
  </si>
  <si>
    <t>mischmetal production, primary</t>
  </si>
  <si>
    <t>mixed natural gas and biomethane production, high pressureCHmixed natural gas and biomethane, high pressurem3</t>
  </si>
  <si>
    <t>mixed natural gas and biomethane production, high pressure</t>
  </si>
  <si>
    <t>modified Solvay process, Hou's processGLOammonium chloridekg</t>
  </si>
  <si>
    <t>modified Solvay process, Hou's process</t>
  </si>
  <si>
    <t>modified Solvay process, Hou's processGLOsoda ash, densekg</t>
  </si>
  <si>
    <t>molasses, from sugar beet, to generic market for energy feedGLOenergy feed, grossMJ</t>
  </si>
  <si>
    <t>molasses, from sugar beet, to generic market for energy feed</t>
  </si>
  <si>
    <t>molasses, from sugar beet, to generic market for energy feedGLOprotein feed, 100% crudekg</t>
  </si>
  <si>
    <t>molecular sieve separation of naphthaRoW1,1-dimethylcyclopentanekg</t>
  </si>
  <si>
    <t>molecular sieve separation of naphtha</t>
  </si>
  <si>
    <t>molecular sieve separation of naphthaRoW2,3-dimethylbutankg</t>
  </si>
  <si>
    <t>molecular sieve separation of naphthaRoW2-methylpentanekg</t>
  </si>
  <si>
    <t>molecular sieve separation of naphthaRoWfraction 1 from naphtha separationkg</t>
  </si>
  <si>
    <t>molecular sieve separation of naphthaRoWfraction 7 from naphtha separationkg</t>
  </si>
  <si>
    <t>molecular sieve separation of naphthaRoWfraction 8 from naphtha separationkg</t>
  </si>
  <si>
    <t>molecular sieve separation of naphthaRoWheptanekg</t>
  </si>
  <si>
    <t>molecular sieve separation of naphthaRoWhexanekg</t>
  </si>
  <si>
    <t>molecular sieve separation of naphthaRoWmethylcyclohexanekg</t>
  </si>
  <si>
    <t>molecular sieve separation of naphthaRoWmethylcyclopentanekg</t>
  </si>
  <si>
    <t>molecular sieve separation of naphthaRER1,1-dimethylcyclopentanekg</t>
  </si>
  <si>
    <t>molecular sieve separation of naphthaRER2,3-dimethylbutankg</t>
  </si>
  <si>
    <t>molecular sieve separation of naphthaRER2-methylpentanekg</t>
  </si>
  <si>
    <t>molecular sieve separation of naphthaRERfraction 1 from naphtha separationkg</t>
  </si>
  <si>
    <t>molecular sieve separation of naphthaRERfraction 7 from naphtha separationkg</t>
  </si>
  <si>
    <t>molecular sieve separation of naphthaRERfraction 8 from naphtha separationkg</t>
  </si>
  <si>
    <t>molecular sieve separation of naphthaRERheptanekg</t>
  </si>
  <si>
    <t>molecular sieve separation of naphthaRERhexanekg</t>
  </si>
  <si>
    <t>molecular sieve separation of naphthaRERmethylcyclohexanekg</t>
  </si>
  <si>
    <t>molecular sieve separation of naphthaRERmethylcyclopentanekg</t>
  </si>
  <si>
    <t>molybdenite mine operationGLOcopper concentrate, sulfide orekg</t>
  </si>
  <si>
    <t>molybdenite mine operation</t>
  </si>
  <si>
    <t>molybdenite mine operationGLOmolybdenitekg</t>
  </si>
  <si>
    <t>molybdenum productionRoWcadmium sludge from zinc electrolysiskg</t>
  </si>
  <si>
    <t>molybdenum production</t>
  </si>
  <si>
    <t>molybdenum productionRoWindium rich leaching residues, from zinc productionkg</t>
  </si>
  <si>
    <t>molybdenum productionRoWmolybdenumkg</t>
  </si>
  <si>
    <t>molybdenum productionRERcadmium sludge from zinc electrolysiskg</t>
  </si>
  <si>
    <t>molybdenum productionRERindium rich leaching residues, from zinc productionkg</t>
  </si>
  <si>
    <t>molybdenum productionRERmolybdenumkg</t>
  </si>
  <si>
    <t>molybdenum trioxide productionGLOmolybdenum trioxidekg</t>
  </si>
  <si>
    <t>molybdenum trioxide production</t>
  </si>
  <si>
    <t>monoammonium phosphate productionCNmonoammonium phosphatekg</t>
  </si>
  <si>
    <t>monoammonium phosphate production</t>
  </si>
  <si>
    <t>monoammonium phosphate productionRoWmonoammonium phosphatekg</t>
  </si>
  <si>
    <t>monoammonium phosphate productionRERmonoammonium phosphatekg</t>
  </si>
  <si>
    <t>monoammonium phosphate productionRNAmonoammonium phosphatekg</t>
  </si>
  <si>
    <t>morpholine productionGLOmorpholinekg</t>
  </si>
  <si>
    <t>morpholine production</t>
  </si>
  <si>
    <t>motor scooter productionRoWmotor scooter, 50 cubic cm engineunit</t>
  </si>
  <si>
    <t>motor scooter production</t>
  </si>
  <si>
    <t>motor scooter productionRERmotor scooter, 50 cubic cm engineunit</t>
  </si>
  <si>
    <t>mounting, surface mount technology, Pb-containing solderGLOmounting, surface mount technology, Pb-containing solderm2</t>
  </si>
  <si>
    <t>mounting, surface mount technology, Pb-free solderGLOmounting, surface mount technology, Pb-free solderm2</t>
  </si>
  <si>
    <t>mounting, through-hole technology, Pb-containing solderGLOmounting, through-hole technology, Pb-containing solderm2</t>
  </si>
  <si>
    <t>mounting, through-hole technology, Pb-free solderGLOmounting, through-hole technology, Pb-free solderm2</t>
  </si>
  <si>
    <t>mowing, by motor mowerCHmowing, by motor mowerha</t>
  </si>
  <si>
    <t>mowing, by motor mowerRoWmowing, by motor mowerha</t>
  </si>
  <si>
    <t>mowing, by rotary mowerCHmowing, by rotary mowerha</t>
  </si>
  <si>
    <t>mowing, by rotary mowerRoWmowing, by rotary mowerha</t>
  </si>
  <si>
    <t>mulberry productionRoWmulberry leaveskg</t>
  </si>
  <si>
    <t>mulberry production</t>
  </si>
  <si>
    <t>mulberry productionINmulberry leaveskg</t>
  </si>
  <si>
    <t>mulchingCHmulchingha</t>
  </si>
  <si>
    <t>mulchingRoWmulchingha</t>
  </si>
  <si>
    <t>multi-Si wafer productionRoWmulti-Si waferm2</t>
  </si>
  <si>
    <t>multi-Si wafer production</t>
  </si>
  <si>
    <t>multi-Si wafer productionRERmulti-Si waferm2</t>
  </si>
  <si>
    <t>multi-Si wafer production, ribbonRoWmulti-Si wafer, ribbonm2</t>
  </si>
  <si>
    <t>multi-Si wafer production, ribbon</t>
  </si>
  <si>
    <t>multi-Si wafer production, ribbonRERmulti-Si wafer, ribbonm2</t>
  </si>
  <si>
    <t>municipal waste collection service by 21 metric ton lorryCHmunicipal waste collection service by 21 metric ton lorrymetric ton*km</t>
  </si>
  <si>
    <t>municipal waste collection service by 21 metric ton lorryRoWmunicipal waste collection service by 21 metric ton lorrymetric ton*km</t>
  </si>
  <si>
    <t>municipal waste incineration facility constructionCHmunicipal waste incineration facilityunit</t>
  </si>
  <si>
    <t>municipal waste incineration facility construction</t>
  </si>
  <si>
    <t>municipal waste incineration facility constructionRoWmunicipal waste incineration facilityunit</t>
  </si>
  <si>
    <t>mustard productionRoWmustardkg</t>
  </si>
  <si>
    <t>mustard production</t>
  </si>
  <si>
    <t>mustard productionINmustardkg</t>
  </si>
  <si>
    <t>n-olefins productionRoWn-olefinskg</t>
  </si>
  <si>
    <t>n-olefins production</t>
  </si>
  <si>
    <t>n-olefins productionRERn-olefinskg</t>
  </si>
  <si>
    <t>naphtha production, petroleum refinery operationBRnaphthakg</t>
  </si>
  <si>
    <t>naphtha production, petroleum refinery operation</t>
  </si>
  <si>
    <t>naphtha production, petroleum refinery operationCOnaphthakg</t>
  </si>
  <si>
    <t>naphtha production, petroleum refinery operationEurope without Switzerlandnaphthakg</t>
  </si>
  <si>
    <t>naphtha production, petroleum refinery operationINnaphthakg</t>
  </si>
  <si>
    <t>naphtha production, petroleum refinery operationPEnaphthakg</t>
  </si>
  <si>
    <t>naphtha production, petroleum refinery operationRoWnaphthakg</t>
  </si>
  <si>
    <t>naphtha production, petroleum refinery operationZAnaphthakg</t>
  </si>
  <si>
    <t>naphtha, import from RoWINnaphthakg</t>
  </si>
  <si>
    <t>naphtha, import from RoW</t>
  </si>
  <si>
    <t>naphthalene sulfonic acid productionRoWnaphthalene sulfonic acidkg</t>
  </si>
  <si>
    <t>naphthalene sulfonic acid production</t>
  </si>
  <si>
    <t>naphthalene sulfonic acid productionRERnaphthalene sulfonic acidkg</t>
  </si>
  <si>
    <t>napropamide productionRoWnapropamidekg</t>
  </si>
  <si>
    <t>napropamide production</t>
  </si>
  <si>
    <t>napropamide productionRERnapropamidekg</t>
  </si>
  <si>
    <t>natural gas liquids fractionationGLObutanekg</t>
  </si>
  <si>
    <t>natural gas liquids fractionation</t>
  </si>
  <si>
    <t>natural gas liquids fractionationGLOethanekg</t>
  </si>
  <si>
    <t>natural gas liquids fractionationGLOisobutanekg</t>
  </si>
  <si>
    <t>natural gas liquids fractionationGLOpentanekg</t>
  </si>
  <si>
    <t>natural gas liquids fractionationGLOpropanekg</t>
  </si>
  <si>
    <t>natural gas liquids productionGLOhelium, crudekg</t>
  </si>
  <si>
    <t>natural gas liquids production</t>
  </si>
  <si>
    <t>natural gas liquids productionGLOnatural gas liquidskg</t>
  </si>
  <si>
    <t>natural gas pressure reduction, from high to low pressureBEnatural gas, low pressurem3</t>
  </si>
  <si>
    <t>natural gas pressure reduction, from high to low pressure</t>
  </si>
  <si>
    <t>natural gas pressure reduction, from high to low pressureCAnatural gas, low pressurem3</t>
  </si>
  <si>
    <t>natural gas pressure reduction, from high to low pressureCHnatural gas, low pressurem3</t>
  </si>
  <si>
    <t>natural gas pressure reduction, from high to low pressureDEnatural gas, low pressurem3</t>
  </si>
  <si>
    <t>natural gas pressure reduction, from high to low pressureESnatural gas, low pressurem3</t>
  </si>
  <si>
    <t>natural gas pressure reduction, from high to low pressureFRnatural gas, low pressurem3</t>
  </si>
  <si>
    <t>natural gas pressure reduction, from high to low pressureGBnatural gas, low pressurem3</t>
  </si>
  <si>
    <t>natural gas pressure reduction, from high to low pressureRoWnatural gas, low pressurem3</t>
  </si>
  <si>
    <t>natural gas pressure reduction, from high to low pressureITnatural gas, low pressurem3</t>
  </si>
  <si>
    <t>natural gas pressure reduction, from high to low pressureMXnatural gas, low pressurem3</t>
  </si>
  <si>
    <t>natural gas pressure reduction, from high to low pressureNLnatural gas, low pressurem3</t>
  </si>
  <si>
    <t>natural gas pressure reduction, from high to low pressureRoEnatural gas, low pressurem3</t>
  </si>
  <si>
    <t>natural gas pressure reduction, from high to low pressureTRnatural gas, low pressurem3</t>
  </si>
  <si>
    <t>natural gas pressure reduction, from high to low pressureUSnatural gas, low pressurem3</t>
  </si>
  <si>
    <t>natural gas processing plant productionGLOnatural gas processing plantunit</t>
  </si>
  <si>
    <t>natural gas processing plant production</t>
  </si>
  <si>
    <t>natural gas production, high pressure, vehicle gradeCHnatural gas, high pressure, vehicle gradekg</t>
  </si>
  <si>
    <t>natural gas production, high pressure, vehicle grade</t>
  </si>
  <si>
    <t>natural gas production, high pressure, vehicle gradeRoWnatural gas, high pressure, vehicle gradekg</t>
  </si>
  <si>
    <t>natural gas production, liquefiedAEnatural gas, liquefiedm3</t>
  </si>
  <si>
    <t>natural gas production, liquefied</t>
  </si>
  <si>
    <t>natural gas production, liquefiedDZnatural gas, liquefiedm3</t>
  </si>
  <si>
    <t>natural gas production, liquefiedIDnatural gas, liquefiedm3</t>
  </si>
  <si>
    <t>natural gas production, liquefiedMYnatural gas, liquefiedm3</t>
  </si>
  <si>
    <t>natural gas production, liquefiedNGnatural gas, liquefiedm3</t>
  </si>
  <si>
    <t>natural gas production, liquefiedNOnatural gas, liquefiedm3</t>
  </si>
  <si>
    <t>natural gas production, liquefiedQAnatural gas, liquefiedm3</t>
  </si>
  <si>
    <t>natural gas production, liquefiedRUnatural gas, liquefiedm3</t>
  </si>
  <si>
    <t>natural gas production, liquefiedUSnatural gas, liquefiedm3</t>
  </si>
  <si>
    <t>natural gas production, low pressure, vehicle gradeCHnatural gas, low pressure, vehicle gradekg</t>
  </si>
  <si>
    <t>natural gas production, low pressure, vehicle grade</t>
  </si>
  <si>
    <t>natural gas production, low pressure, vehicle gradeRoWnatural gas, low pressure, vehicle gradekg</t>
  </si>
  <si>
    <t>natural gas production, medium pressure, vehicle gradeCHnatural gas, medium pressure, vehicle gradekg</t>
  </si>
  <si>
    <t>natural gas production, medium pressure, vehicle grade</t>
  </si>
  <si>
    <t>natural gas production, medium pressure, vehicle gradeRoWnatural gas, medium pressure, vehicle gradekg</t>
  </si>
  <si>
    <t>natural gas production, unprocessed, at extractionGLOnatural gas, unprocessed, at extractionm3</t>
  </si>
  <si>
    <t>natural gas production, unprocessed, at extraction</t>
  </si>
  <si>
    <t>natural gas service station constructionCHnatural gas service stationunit</t>
  </si>
  <si>
    <t>natural gas service station construction</t>
  </si>
  <si>
    <t>natural gas service station constructionRoWnatural gas service stationunit</t>
  </si>
  <si>
    <t>natural gas venting from petroleum/natural gas productionGLOnatural gas, ventedm3</t>
  </si>
  <si>
    <t>natural gas venting from petroleum/natural gas production</t>
  </si>
  <si>
    <t>natural gas, burned in gas turbineAEnatural gas, burned in gas turbineMJ</t>
  </si>
  <si>
    <t>natural gas, burned in gas turbineAZnatural gas, burned in gas turbineMJ</t>
  </si>
  <si>
    <t>natural gas, burned in gas turbineBEnatural gas, burned in gas turbineMJ</t>
  </si>
  <si>
    <t>natural gas, burned in gas turbineBRnatural gas, burned in gas turbineMJ</t>
  </si>
  <si>
    <t>natural gas, burned in gas turbineCAnatural gas, burned in gas turbineMJ</t>
  </si>
  <si>
    <t>natural gas, burned in gas turbineCHnatural gas, burned in gas turbineMJ</t>
  </si>
  <si>
    <t>natural gas, burned in gas turbineCNnatural gas, burned in gas turbineMJ</t>
  </si>
  <si>
    <t>natural gas, burned in gas turbineCOnatural gas, burned in gas turbineMJ</t>
  </si>
  <si>
    <t>natural gas, burned in gas turbineDEnatural gas, burned in gas turbineMJ</t>
  </si>
  <si>
    <t>natural gas, burned in gas turbineDZnatural gas, burned in gas turbineMJ</t>
  </si>
  <si>
    <t>natural gas, burned in gas turbineECnatural gas, burned in gas turbineMJ</t>
  </si>
  <si>
    <t>natural gas, burned in gas turbineESnatural gas, burned in gas turbineMJ</t>
  </si>
  <si>
    <t>natural gas, burned in gas turbineFRnatural gas, burned in gas turbineMJ</t>
  </si>
  <si>
    <t>natural gas, burned in gas turbineGBnatural gas, burned in gas turbineMJ</t>
  </si>
  <si>
    <t>natural gas, burned in gas turbineIDnatural gas, burned in gas turbineMJ</t>
  </si>
  <si>
    <t>natural gas, burned in gas turbineIQnatural gas, burned in gas turbineMJ</t>
  </si>
  <si>
    <t>natural gas, burned in gas turbineIRnatural gas, burned in gas turbineMJ</t>
  </si>
  <si>
    <t>natural gas, burned in gas turbineITnatural gas, burned in gas turbineMJ</t>
  </si>
  <si>
    <t>natural gas, burned in gas turbineKWnatural gas, burned in gas turbineMJ</t>
  </si>
  <si>
    <t>natural gas, burned in gas turbineKZnatural gas, burned in gas turbineMJ</t>
  </si>
  <si>
    <t>natural gas, burned in gas turbineLYnatural gas, burned in gas turbineMJ</t>
  </si>
  <si>
    <t>natural gas, burned in gas turbineMXnatural gas, burned in gas turbineMJ</t>
  </si>
  <si>
    <t>natural gas, burned in gas turbineMYnatural gas, burned in gas turbineMJ</t>
  </si>
  <si>
    <t>natural gas, burned in gas turbineNGnatural gas, burned in gas turbineMJ</t>
  </si>
  <si>
    <t>natural gas, burned in gas turbineNLnatural gas, burned in gas turbineMJ</t>
  </si>
  <si>
    <t>natural gas, burned in gas turbineNOnatural gas, burned in gas turbineMJ</t>
  </si>
  <si>
    <t>natural gas, burned in gas turbineQAnatural gas, burned in gas turbineMJ</t>
  </si>
  <si>
    <t>natural gas, burned in gas turbineRoEnatural gas, burned in gas turbineMJ</t>
  </si>
  <si>
    <t>natural gas, burned in gas turbineROnatural gas, burned in gas turbineMJ</t>
  </si>
  <si>
    <t>natural gas, burned in gas turbineRUnatural gas, burned in gas turbineMJ</t>
  </si>
  <si>
    <t>natural gas, burned in gas turbineRoWnatural gas, burned in gas turbineMJ</t>
  </si>
  <si>
    <t>natural gas, burned in gas turbineSAnatural gas, burned in gas turbineMJ</t>
  </si>
  <si>
    <t>natural gas, burned in gas turbineTRnatural gas, burned in gas turbineMJ</t>
  </si>
  <si>
    <t>natural gas, burned in gas turbineUSnatural gas, burned in gas turbineMJ</t>
  </si>
  <si>
    <t>natural gas, burned in gas turbineVEnatural gas, burned in gas turbineMJ</t>
  </si>
  <si>
    <t>natural gas, burned in micro gas turbine, 100kWeCHelectricity, low voltagekWh</t>
  </si>
  <si>
    <t>natural gas, burned in micro gas turbine, 100kWe</t>
  </si>
  <si>
    <t>natural gas, burned in micro gas turbine, 100kWeCHheat, central or small-scale, natural gasMJ</t>
  </si>
  <si>
    <t>natural gas, burned in micro gas turbine, 100kWeRoWheat, central or small-scale, natural gasMJ</t>
  </si>
  <si>
    <t>natural gas, burned in polymer electrolyte membrane fuel cell 2kWe, futureCHelectricity, low voltagekWh</t>
  </si>
  <si>
    <t>natural gas, burned in polymer electrolyte membrane fuel cell 2kWe, future</t>
  </si>
  <si>
    <t>natural gas, burned in polymer electrolyte membrane fuel cell 2kWe, futureCHheat, futureMJ</t>
  </si>
  <si>
    <t>natural gas, burned in solid oxide fuel cell 125kWe, futureCHelectricity, low voltagekWh</t>
  </si>
  <si>
    <t>natural gas, burned in solid oxide fuel cell 125kWe, future</t>
  </si>
  <si>
    <t>natural gas, burned in solid oxide fuel cell 125kWe, futureCHheat, futureMJ</t>
  </si>
  <si>
    <t>natural gas, burned in solid oxide fuel cell, with micro gas turbine, 180kWe, futureCHelectricity, low voltagekWh</t>
  </si>
  <si>
    <t>natural gas, burned in solid oxide fuel cell, with micro gas turbine, 180kWe, future</t>
  </si>
  <si>
    <t>natural gas, burned in solid oxide fuel cell, with micro gas turbine, 180kWe, futureCHheat, futureMJ</t>
  </si>
  <si>
    <t>natural gas, high pressure, domestic supply with seasonal storageCAnatural gas, high pressurem3</t>
  </si>
  <si>
    <t>natural gas, high pressure, domestic supply with seasonal storage</t>
  </si>
  <si>
    <t>natural gas, high pressure, domestic supply with seasonal storageDEnatural gas, high pressurem3</t>
  </si>
  <si>
    <t>natural gas, high pressure, domestic supply with seasonal storageGBnatural gas, high pressurem3</t>
  </si>
  <si>
    <t>natural gas, high pressure, domestic supply with seasonal storageMXnatural gas, high pressurem3</t>
  </si>
  <si>
    <t>natural gas, high pressure, domestic supply with seasonal storageNLnatural gas, high pressurem3</t>
  </si>
  <si>
    <t>natural gas, high pressure, domestic supply with seasonal storageUSnatural gas, high pressurem3</t>
  </si>
  <si>
    <t>natural gas, high pressure, import from AEGLOnatural gas, high pressurem3</t>
  </si>
  <si>
    <t>natural gas, high pressure, import from AE</t>
  </si>
  <si>
    <t>natural gas, high pressure, import from AZRoWnatural gas, high pressurem3</t>
  </si>
  <si>
    <t>natural gas, high pressure, import from AZ</t>
  </si>
  <si>
    <t>natural gas, high pressure, import from AZTRnatural gas, high pressurem3</t>
  </si>
  <si>
    <t>natural gas, high pressure, import from BESEnatural gas, high pressurem3</t>
  </si>
  <si>
    <t>natural gas, high pressure, import from BE</t>
  </si>
  <si>
    <t>natural gas, high pressure, import from BRGLOnatural gas, high pressurem3</t>
  </si>
  <si>
    <t>natural gas, high pressure, import from BR</t>
  </si>
  <si>
    <t>natural gas, high pressure, import from CARoWnatural gas, high pressurem3</t>
  </si>
  <si>
    <t>natural gas, high pressure, import from CA</t>
  </si>
  <si>
    <t>natural gas, high pressure, import from CAUSnatural gas, high pressurem3</t>
  </si>
  <si>
    <t>natural gas, high pressure, import from CNGLOnatural gas, high pressurem3</t>
  </si>
  <si>
    <t>natural gas, high pressure, import from CN</t>
  </si>
  <si>
    <t>natural gas, high pressure, import from COGLOnatural gas, high pressurem3</t>
  </si>
  <si>
    <t>natural gas, high pressure, import from CO</t>
  </si>
  <si>
    <t>natural gas, high pressure, import from DEATnatural gas, high pressurem3</t>
  </si>
  <si>
    <t>natural gas, high pressure, import from DE</t>
  </si>
  <si>
    <t>natural gas, high pressure, import from DECHnatural gas, high pressurem3</t>
  </si>
  <si>
    <t>natural gas, high pressure, import from DEDKnatural gas, high pressurem3</t>
  </si>
  <si>
    <t>natural gas, high pressure, import from DEPLnatural gas, high pressurem3</t>
  </si>
  <si>
    <t>natural gas, high pressure, import from DERoEnatural gas, high pressurem3</t>
  </si>
  <si>
    <t>natural gas, high pressure, import from DERoWnatural gas, high pressurem3</t>
  </si>
  <si>
    <t>natural gas, high pressure, import from DZESnatural gas, high pressurem3</t>
  </si>
  <si>
    <t>natural gas, high pressure, import from DZ</t>
  </si>
  <si>
    <t>natural gas, high pressure, import from DZFRnatural gas, high pressurem3</t>
  </si>
  <si>
    <t>natural gas, high pressure, import from DZGBnatural gas, high pressurem3</t>
  </si>
  <si>
    <t>natural gas, high pressure, import from DZITnatural gas, high pressurem3</t>
  </si>
  <si>
    <t>natural gas, high pressure, import from DZRoEnatural gas, high pressurem3</t>
  </si>
  <si>
    <t>natural gas, high pressure, import from DZRoWnatural gas, high pressurem3</t>
  </si>
  <si>
    <t>natural gas, high pressure, import from DZTRnatural gas, high pressurem3</t>
  </si>
  <si>
    <t>natural gas, high pressure, import from ECGLOnatural gas, high pressurem3</t>
  </si>
  <si>
    <t>natural gas, high pressure, import from EC</t>
  </si>
  <si>
    <t>natural gas, high pressure, import from FISEnatural gas, high pressurem3</t>
  </si>
  <si>
    <t>natural gas, high pressure, import from FI</t>
  </si>
  <si>
    <t>natural gas, high pressure, import from FRCHnatural gas, high pressurem3</t>
  </si>
  <si>
    <t>natural gas, high pressure, import from FR</t>
  </si>
  <si>
    <t>natural gas, high pressure, import from GBRoEnatural gas, high pressurem3</t>
  </si>
  <si>
    <t>natural gas, high pressure, import from GB</t>
  </si>
  <si>
    <t>natural gas, high pressure, import from GBRoWnatural gas, high pressurem3</t>
  </si>
  <si>
    <t>natural gas, high pressure, import from IDRoWnatural gas, high pressurem3</t>
  </si>
  <si>
    <t>natural gas, high pressure, import from ID</t>
  </si>
  <si>
    <t>natural gas, high pressure, import from IDMXnatural gas, high pressurem3</t>
  </si>
  <si>
    <t>natural gas, high pressure, import from IQGLOnatural gas, high pressurem3</t>
  </si>
  <si>
    <t>natural gas, high pressure, import from IQ</t>
  </si>
  <si>
    <t>natural gas, high pressure, import from IRRoWnatural gas, high pressurem3</t>
  </si>
  <si>
    <t>natural gas, high pressure, import from IR</t>
  </si>
  <si>
    <t>natural gas, high pressure, import from IRTRnatural gas, high pressurem3</t>
  </si>
  <si>
    <t>natural gas, high pressure, import from ITCHnatural gas, high pressurem3</t>
  </si>
  <si>
    <t>natural gas, high pressure, import from IT</t>
  </si>
  <si>
    <t>natural gas, high pressure, import from KWGLOnatural gas, high pressurem3</t>
  </si>
  <si>
    <t>natural gas, high pressure, import from KW</t>
  </si>
  <si>
    <t>natural gas, high pressure, import from KZGLOnatural gas, high pressurem3</t>
  </si>
  <si>
    <t>natural gas, high pressure, import from KZ</t>
  </si>
  <si>
    <t>natural gas, high pressure, import from LYITnatural gas, high pressurem3</t>
  </si>
  <si>
    <t>natural gas, high pressure, import from LY</t>
  </si>
  <si>
    <t>natural gas, high pressure, import from LYRoEnatural gas, high pressurem3</t>
  </si>
  <si>
    <t>natural gas, high pressure, import from LYRoWnatural gas, high pressurem3</t>
  </si>
  <si>
    <t>natural gas, high pressure, import from MXRoWnatural gas, high pressurem3</t>
  </si>
  <si>
    <t>natural gas, high pressure, import from MX</t>
  </si>
  <si>
    <t>natural gas, high pressure, import from MXUSnatural gas, high pressurem3</t>
  </si>
  <si>
    <t>natural gas, high pressure, import from MYGLOnatural gas, high pressurem3</t>
  </si>
  <si>
    <t>natural gas, high pressure, import from MY</t>
  </si>
  <si>
    <t>natural gas, high pressure, import from NGESnatural gas, high pressurem3</t>
  </si>
  <si>
    <t>natural gas, high pressure, import from NG</t>
  </si>
  <si>
    <t>natural gas, high pressure, import from NGFRnatural gas, high pressurem3</t>
  </si>
  <si>
    <t>natural gas, high pressure, import from NGGBnatural gas, high pressurem3</t>
  </si>
  <si>
    <t>natural gas, high pressure, import from NGITnatural gas, high pressurem3</t>
  </si>
  <si>
    <t>natural gas, high pressure, import from NGMXnatural gas, high pressurem3</t>
  </si>
  <si>
    <t>natural gas, high pressure, import from NGRoEnatural gas, high pressurem3</t>
  </si>
  <si>
    <t>natural gas, high pressure, import from NGRoWnatural gas, high pressurem3</t>
  </si>
  <si>
    <t>natural gas, high pressure, import from NGTRnatural gas, high pressurem3</t>
  </si>
  <si>
    <t>natural gas, high pressure, import from NGUSnatural gas, high pressurem3</t>
  </si>
  <si>
    <t>natural gas, high pressure, import from NLBEnatural gas, high pressurem3</t>
  </si>
  <si>
    <t>natural gas, high pressure, import from NL</t>
  </si>
  <si>
    <t>natural gas, high pressure, import from NLCHnatural gas, high pressurem3</t>
  </si>
  <si>
    <t>natural gas, high pressure, import from NLDEnatural gas, high pressurem3</t>
  </si>
  <si>
    <t>natural gas, high pressure, import from NLFRnatural gas, high pressurem3</t>
  </si>
  <si>
    <t>natural gas, high pressure, import from NLGBnatural gas, high pressurem3</t>
  </si>
  <si>
    <t>natural gas, high pressure, import from NLITnatural gas, high pressurem3</t>
  </si>
  <si>
    <t>natural gas, high pressure, import from NLRoEnatural gas, high pressurem3</t>
  </si>
  <si>
    <t>natural gas, high pressure, import from NLRoWnatural gas, high pressurem3</t>
  </si>
  <si>
    <t>natural gas, high pressure, import from NOBEnatural gas, high pressurem3</t>
  </si>
  <si>
    <t>natural gas, high pressure, import from NO</t>
  </si>
  <si>
    <t>natural gas, high pressure, import from NODEnatural gas, high pressurem3</t>
  </si>
  <si>
    <t>natural gas, high pressure, import from NOESnatural gas, high pressurem3</t>
  </si>
  <si>
    <t>natural gas, high pressure, import from NOFRnatural gas, high pressurem3</t>
  </si>
  <si>
    <t>natural gas, high pressure, import from NOGBnatural gas, high pressurem3</t>
  </si>
  <si>
    <t>natural gas, high pressure, import from NOITnatural gas, high pressurem3</t>
  </si>
  <si>
    <t>natural gas, high pressure, import from NONLnatural gas, high pressurem3</t>
  </si>
  <si>
    <t>natural gas, high pressure, import from NORoEnatural gas, high pressurem3</t>
  </si>
  <si>
    <t>natural gas, high pressure, import from NORoWnatural gas, high pressurem3</t>
  </si>
  <si>
    <t>natural gas, high pressure, import from NOTRnatural gas, high pressurem3</t>
  </si>
  <si>
    <t>natural gas, high pressure, import from QABEnatural gas, high pressurem3</t>
  </si>
  <si>
    <t>natural gas, high pressure, import from QA</t>
  </si>
  <si>
    <t>natural gas, high pressure, import from QAESnatural gas, high pressurem3</t>
  </si>
  <si>
    <t>natural gas, high pressure, import from QAFRnatural gas, high pressurem3</t>
  </si>
  <si>
    <t>natural gas, high pressure, import from QAGBnatural gas, high pressurem3</t>
  </si>
  <si>
    <t>natural gas, high pressure, import from QAITnatural gas, high pressurem3</t>
  </si>
  <si>
    <t>natural gas, high pressure, import from QARoEnatural gas, high pressurem3</t>
  </si>
  <si>
    <t>natural gas, high pressure, import from QARoWnatural gas, high pressurem3</t>
  </si>
  <si>
    <t>natural gas, high pressure, import from QATRnatural gas, high pressurem3</t>
  </si>
  <si>
    <t>natural gas, high pressure, import from ROEurope without Switzerlandnatural gas, high pressurem3</t>
  </si>
  <si>
    <t>natural gas, high pressure, import from RO</t>
  </si>
  <si>
    <t>natural gas, high pressure, import from RORoWnatural gas, high pressurem3</t>
  </si>
  <si>
    <t>natural gas, high pressure, import from RUBEnatural gas, high pressurem3</t>
  </si>
  <si>
    <t>natural gas, high pressure, import from RU</t>
  </si>
  <si>
    <t>natural gas, high pressure, import from RUDEnatural gas, high pressurem3</t>
  </si>
  <si>
    <t>natural gas, high pressure, import from RUESnatural gas, high pressurem3</t>
  </si>
  <si>
    <t>natural gas, high pressure, import from RUFRnatural gas, high pressurem3</t>
  </si>
  <si>
    <t>natural gas, high pressure, import from RUGBnatural gas, high pressurem3</t>
  </si>
  <si>
    <t>natural gas, high pressure, import from RUITnatural gas, high pressurem3</t>
  </si>
  <si>
    <t>natural gas, high pressure, import from RUNLnatural gas, high pressurem3</t>
  </si>
  <si>
    <t>natural gas, high pressure, import from RURoEnatural gas, high pressurem3</t>
  </si>
  <si>
    <t>natural gas, high pressure, import from RURoWnatural gas, high pressurem3</t>
  </si>
  <si>
    <t>natural gas, high pressure, import from RUTRnatural gas, high pressurem3</t>
  </si>
  <si>
    <t>natural gas, high pressure, import from SAGLOnatural gas, high pressurem3</t>
  </si>
  <si>
    <t>natural gas, high pressure, import from SA</t>
  </si>
  <si>
    <t>natural gas, high pressure, import from TRGRnatural gas, high pressurem3</t>
  </si>
  <si>
    <t>natural gas, high pressure, import from TR</t>
  </si>
  <si>
    <t>natural gas, high pressure, import from USBEnatural gas, high pressurem3</t>
  </si>
  <si>
    <t>natural gas, high pressure, import from US</t>
  </si>
  <si>
    <t>natural gas, high pressure, import from USCAnatural gas, high pressurem3</t>
  </si>
  <si>
    <t>natural gas, high pressure, import from USESnatural gas, high pressurem3</t>
  </si>
  <si>
    <t>natural gas, high pressure, import from USFRnatural gas, high pressurem3</t>
  </si>
  <si>
    <t>natural gas, high pressure, import from USGBnatural gas, high pressurem3</t>
  </si>
  <si>
    <t>natural gas, high pressure, import from USITnatural gas, high pressurem3</t>
  </si>
  <si>
    <t>natural gas, high pressure, import from USMXnatural gas, high pressurem3</t>
  </si>
  <si>
    <t>natural gas, high pressure, import from USRoEnatural gas, high pressurem3</t>
  </si>
  <si>
    <t>natural gas, high pressure, import from USRoWnatural gas, high pressurem3</t>
  </si>
  <si>
    <t>natural gas, high pressure, import from USTRnatural gas, high pressurem3</t>
  </si>
  <si>
    <t>natural gas, high pressure, import from VEGLOnatural gas, high pressurem3</t>
  </si>
  <si>
    <t>natural gas, high pressure, import from VE</t>
  </si>
  <si>
    <t>natural gas, liquefied, import from AEGLOnatural gas, liquefiedm3</t>
  </si>
  <si>
    <t>natural gas, liquefied, import from AE</t>
  </si>
  <si>
    <t>natural gas, liquefied, import from DZEurope without Switzerlandnatural gas, liquefiedm3</t>
  </si>
  <si>
    <t>natural gas, liquefied, import from DZ</t>
  </si>
  <si>
    <t>natural gas, liquefied, import from DZRoWnatural gas, liquefiedm3</t>
  </si>
  <si>
    <t>natural gas, liquefied, import from IDRoWnatural gas, liquefiedm3</t>
  </si>
  <si>
    <t>natural gas, liquefied, import from ID</t>
  </si>
  <si>
    <t>natural gas, liquefied, import from IDRNAnatural gas, liquefiedm3</t>
  </si>
  <si>
    <t>natural gas, liquefied, import from MYGLOnatural gas, liquefiedm3</t>
  </si>
  <si>
    <t>natural gas, liquefied, import from MY</t>
  </si>
  <si>
    <t>natural gas, liquefied, import from NGEurope without Switzerlandnatural gas, liquefiedm3</t>
  </si>
  <si>
    <t>natural gas, liquefied, import from NG</t>
  </si>
  <si>
    <t>natural gas, liquefied, import from NGRNAnatural gas, liquefiedm3</t>
  </si>
  <si>
    <t>natural gas, liquefied, import from NGRoWnatural gas, liquefiedm3</t>
  </si>
  <si>
    <t>natural gas, liquefied, import from NOEurope without Switzerlandnatural gas, liquefiedm3</t>
  </si>
  <si>
    <t>natural gas, liquefied, import from NO</t>
  </si>
  <si>
    <t>natural gas, liquefied, import from NORoWnatural gas, liquefiedm3</t>
  </si>
  <si>
    <t>natural gas, liquefied, import from QAEurope without Switzerlandnatural gas, liquefiedm3</t>
  </si>
  <si>
    <t>natural gas, liquefied, import from QA</t>
  </si>
  <si>
    <t>natural gas, liquefied, import from QARoWnatural gas, liquefiedm3</t>
  </si>
  <si>
    <t>natural gas, liquefied, import from RUEurope without Switzerlandnatural gas, liquefiedm3</t>
  </si>
  <si>
    <t>natural gas, liquefied, import from RU</t>
  </si>
  <si>
    <t>natural gas, liquefied, import from RURoWnatural gas, liquefiedm3</t>
  </si>
  <si>
    <t>natural gas, liquefied, import from USEurope without Switzerlandnatural gas, liquefiedm3</t>
  </si>
  <si>
    <t>natural gas, liquefied, import from US</t>
  </si>
  <si>
    <t>natural gas, liquefied, import from USRNAnatural gas, liquefiedm3</t>
  </si>
  <si>
    <t>natural gas, liquefied, import from USRoWnatural gas, liquefiedm3</t>
  </si>
  <si>
    <t>natural stone plate production, cutCHnatural stone plate, cutkg</t>
  </si>
  <si>
    <t>natural stone plate production, cut</t>
  </si>
  <si>
    <t>natural stone plate production, cutRoWnatural stone plate, cutkg</t>
  </si>
  <si>
    <t>natural stone plate production, groundedCHnatural stone plate, groundedkg</t>
  </si>
  <si>
    <t>natural stone plate production, grounded</t>
  </si>
  <si>
    <t>natural stone plate production, groundedRoWnatural stone plate, groundedkg</t>
  </si>
  <si>
    <t>natural stone plate production, polishedCHnatural stone plate, polishedkg</t>
  </si>
  <si>
    <t>natural stone plate production, polished</t>
  </si>
  <si>
    <t>natural stone plate production, polishedRoWnatural stone plate, polishedkg</t>
  </si>
  <si>
    <t>navy bean productionCA-MBnavy beankg</t>
  </si>
  <si>
    <t>navy bean production</t>
  </si>
  <si>
    <t>navy bean productionCA-ONnavy beankg</t>
  </si>
  <si>
    <t>navy bean productionRoWnavy beankg</t>
  </si>
  <si>
    <t>navy bean seed production, for sowingGLOnavy bean seed, for sowingkg</t>
  </si>
  <si>
    <t>navy bean seed production, for sowing</t>
  </si>
  <si>
    <t>neodymium oxide to generic market for mischmetalGLOmischmetalkg</t>
  </si>
  <si>
    <t>neodymium oxide to generic market for mischmetal</t>
  </si>
  <si>
    <t>nickel concentrate, 16% Ni to generic market for nickel-rich materialsGLOnickel-rich materialskg</t>
  </si>
  <si>
    <t>nickel concentrate, 16% Ni to generic market for nickel-rich materials</t>
  </si>
  <si>
    <t>nickel mine operation and benefication to nickel concentrate, 16% NiCA-QCnickel concentrate, 16% Nikg</t>
  </si>
  <si>
    <t>nickel mine operation and benefication to nickel concentrate, 16% Ni</t>
  </si>
  <si>
    <t>nickel mine operation and benefication to nickel concentrate, 7% NiCNnickel concentrate, 7% Nikg</t>
  </si>
  <si>
    <t>nickel mine operation and benefication to nickel concentrate, 7% Ni</t>
  </si>
  <si>
    <t>nickel mine operation and benefication to nickel concentrate, 7% NiRoWnickel concentrate, 7% Nikg</t>
  </si>
  <si>
    <t>nickel sulfate productionGLOnickel sulfatekg</t>
  </si>
  <si>
    <t>nickel sulfate production</t>
  </si>
  <si>
    <t>niobium mine operation and beneficiation, from pyrochlore oreBRbaritekg</t>
  </si>
  <si>
    <t>niobium mine operation and beneficiation, from pyrochlore ore</t>
  </si>
  <si>
    <t>niobium mine operation and beneficiation, from pyrochlore oreBRiron ore concentratekg</t>
  </si>
  <si>
    <t>niobium mine operation and beneficiation, from pyrochlore oreBRpyrochlore concentratekg</t>
  </si>
  <si>
    <t>niobium mine operation and beneficiation, from pyrochlore oreRoWbaritekg</t>
  </si>
  <si>
    <t>niobium mine operation and beneficiation, from pyrochlore oreRoWiron ore concentratekg</t>
  </si>
  <si>
    <t>niobium mine operation and beneficiation, from pyrochlore oreRoWpyrochlore concentratekg</t>
  </si>
  <si>
    <t>nitrate salts production, for solar power applicationGLOnitrate salts, for solar power applicationkg</t>
  </si>
  <si>
    <t>nitrate salts production, for solar power application</t>
  </si>
  <si>
    <t>nitric acid production, product in 50% solution stateCNnitric acid, without water, in 50% solution statekg</t>
  </si>
  <si>
    <t>nitric acid production, product in 50% solution state</t>
  </si>
  <si>
    <t>nitric acid production, product in 50% solution stateCNsteam, in chemical industrykg</t>
  </si>
  <si>
    <t>nitric acid production, product in 50% solution stateRAFnitric acid, without water, in 50% solution statekg</t>
  </si>
  <si>
    <t>nitric acid production, product in 50% solution stateRAFsteam, in chemical industrykg</t>
  </si>
  <si>
    <t>nitric acid production, product in 50% solution stateRER w/o RUnitric acid, without water, in 50% solution statekg</t>
  </si>
  <si>
    <t>nitric acid production, product in 50% solution stateRER w/o RUsteam, in chemical industrykg</t>
  </si>
  <si>
    <t>nitric acid production, product in 50% solution stateRLAnitric acid, without water, in 50% solution statekg</t>
  </si>
  <si>
    <t>nitric acid production, product in 50% solution stateRLAsteam, in chemical industrykg</t>
  </si>
  <si>
    <t>nitric acid production, product in 50% solution stateRNAnitric acid, without water, in 50% solution statekg</t>
  </si>
  <si>
    <t>nitric acid production, product in 50% solution stateRNAsteam, in chemical industrykg</t>
  </si>
  <si>
    <t>nitric acid production, product in 50% solution stateRUnitric acid, without water, in 50% solution statekg</t>
  </si>
  <si>
    <t>nitric acid production, product in 50% solution stateRUsteam, in chemical industrykg</t>
  </si>
  <si>
    <t>nitric acid production, product in 50% solution stateRoWnitric acid, without water, in 50% solution statekg</t>
  </si>
  <si>
    <t>nitric acid production, product in 50% solution stateRoWsteam, in chemical industrykg</t>
  </si>
  <si>
    <t>nitric acid production, product in 50% solution stateSASnitric acid, without water, in 50% solution statekg</t>
  </si>
  <si>
    <t>nitric acid production, product in 50% solution stateSASsteam, in chemical industrykg</t>
  </si>
  <si>
    <t>nitric acid production, product in 50% solution stateUN-OCEANIAnitric acid, without water, in 50% solution statekg</t>
  </si>
  <si>
    <t>nitric acid production, product in 50% solution stateUN-OCEANIAsteam, in chemical industrykg</t>
  </si>
  <si>
    <t>nitric acid production, product in 50% solution stateUN-SEASIAnitric acid, without water, in 50% solution statekg</t>
  </si>
  <si>
    <t>nitric acid production, product in 50% solution stateUN-SEASIAsteam, in chemical industrykg</t>
  </si>
  <si>
    <t>nitric oxide productionGLOnitric oxidekg</t>
  </si>
  <si>
    <t>nitric oxide production</t>
  </si>
  <si>
    <t>nitrile-compound productionRoWnitrile-compoundkg</t>
  </si>
  <si>
    <t>nitrile-compound production</t>
  </si>
  <si>
    <t>nitrile-compound productionRERnitrile-compoundkg</t>
  </si>
  <si>
    <t>nitro-compound productionRERnitro-compoundkg</t>
  </si>
  <si>
    <t>nitro-compound production</t>
  </si>
  <si>
    <t>nitro-compound</t>
  </si>
  <si>
    <t>nitrobenzene productionRoWnitrobenzenekg</t>
  </si>
  <si>
    <t>nitrobenzene production</t>
  </si>
  <si>
    <t>nitrobenzene productionRERnitrobenzenekg</t>
  </si>
  <si>
    <t>nitrous dioxide productionRoWnitrous dioxidekg</t>
  </si>
  <si>
    <t>nitrous dioxide production</t>
  </si>
  <si>
    <t>nitrous dioxide productionRERnitrous dioxidekg</t>
  </si>
  <si>
    <t>nitrous oxide productionRoWnitrous oxidekg</t>
  </si>
  <si>
    <t>nitrous oxide production</t>
  </si>
  <si>
    <t>nitrous oxide productionRERnitrous oxidekg</t>
  </si>
  <si>
    <t>non-ferrous metal smelter productionGLOnon-ferrous metal smelterunit</t>
  </si>
  <si>
    <t>non-ferrous metal smelter production</t>
  </si>
  <si>
    <t>non-ionic surfactant production, ethylene oxide derivateGLOnon-ionic surfactantkg</t>
  </si>
  <si>
    <t>non-ionic surfactant production, ethylene oxide derivate</t>
  </si>
  <si>
    <t>non-ionic surfactant production, fatty acid derivateGLOnon-ionic surfactantkg</t>
  </si>
  <si>
    <t>non-ionic surfactant production, fatty acid derivate</t>
  </si>
  <si>
    <t>nuclear fuel element production, for boiling water reactor, UO2 4.0% &amp; MOXDEnuclear fuel element, for boiling water reactor, UO2 4.0% &amp; MOXkg</t>
  </si>
  <si>
    <t>nuclear fuel element production, for boiling water reactor, UO2 4.0% &amp; MOX</t>
  </si>
  <si>
    <t>nuclear fuel element production, for boiling water reactor, UO2 4.0% &amp; MOXRoWnuclear fuel element, for boiling water reactor, UO2 4.0% &amp; MOXkg</t>
  </si>
  <si>
    <t>nuclear fuel element production, for boiling water reactor, UO2 4.0% &amp; MOXUCTE without Germanynuclear fuel element, for boiling water reactor, UO2 4.0% &amp; MOXkg</t>
  </si>
  <si>
    <t>UCTE without Germany</t>
  </si>
  <si>
    <t>nuclear fuel element production, for pressure water reactor, UO2 3.8% &amp; MOXFRnuclear fuel element, for pressure water reactor, UO2 3.8% &amp; MOXkg</t>
  </si>
  <si>
    <t>nuclear fuel element production, for pressure water reactor, UO2 3.8% &amp; MOX</t>
  </si>
  <si>
    <t>nuclear fuel element production, for pressure water reactor, UO2 3.8% &amp; MOXRoWnuclear fuel element, for pressure water reactor, UO2 3.8% &amp; MOXkg</t>
  </si>
  <si>
    <t>nuclear fuel element production, for pressure water reactor, UO2 3.9% &amp; MOXRoWnuclear fuel element, for pressure water reactor, UO2 3.9% &amp; MOXkg</t>
  </si>
  <si>
    <t>nuclear fuel element production, for pressure water reactor, UO2 3.9% &amp; MOX</t>
  </si>
  <si>
    <t>nuclear fuel element production, for pressure water reactor, UO2 3.9% &amp; MOXUCTEnuclear fuel element, for pressure water reactor, UO2 3.9% &amp; MOXkg</t>
  </si>
  <si>
    <t>nuclear fuel element production, for pressure water reactor, UO2 4.0% &amp; MOXDEnuclear fuel element, for pressure water reactor, UO2 4.0% &amp; MOXkg</t>
  </si>
  <si>
    <t>nuclear fuel element production, for pressure water reactor, UO2 4.0% &amp; MOX</t>
  </si>
  <si>
    <t>nuclear fuel element production, for pressure water reactor, UO2 4.0% &amp; MOXRoWnuclear fuel element, for pressure water reactor, UO2 4.0% &amp; MOXkg</t>
  </si>
  <si>
    <t>nuclear fuel element production, for pressure water reactor, UO2 4.2% &amp; MOXCHnuclear fuel element, for pressure water reactor, UO2 4.2% &amp; MOXkg</t>
  </si>
  <si>
    <t>nuclear fuel element production, for pressure water reactor, UO2 4.2% &amp; MOX</t>
  </si>
  <si>
    <t>nuclear fuel element production, for pressure water reactor, UO2 4.2% &amp; MOXRoWnuclear fuel element, for pressure water reactor, UO2 4.2% &amp; MOXkg</t>
  </si>
  <si>
    <t>nuclear fuel element production, for pressure water reactor, UO2 4.2% centrifuge &amp; MOXCHnuclear fuel element, for pressure water reactor, UO2 4.2% centrifuge &amp; MOXkg</t>
  </si>
  <si>
    <t>nuclear fuel element production, for pressure water reactor, UO2 4.2% centrifuge &amp; MOX</t>
  </si>
  <si>
    <t>nuclear fuel element production, for pressure water reactor, UO2 4.2% centrifuge &amp; MOXRoWnuclear fuel element, for pressure water reactor, UO2 4.2% centrifuge &amp; MOXkg</t>
  </si>
  <si>
    <t>nuclear fuel factory constructionCNnuclear fuel factoryunit</t>
  </si>
  <si>
    <t>nuclear fuel factory construction</t>
  </si>
  <si>
    <t>nuclear fuel factory constructionRoWnuclear fuel factoryunit</t>
  </si>
  <si>
    <t>nuclear fuel factory constructionUSnuclear fuel factoryunit</t>
  </si>
  <si>
    <t>nuclear power plant construction, boiling water reactor 1000MWCHnuclear power plant, boiling water reactor 1000MWunit</t>
  </si>
  <si>
    <t>nuclear power plant construction, boiling water reactor 1000MW</t>
  </si>
  <si>
    <t>nuclear power plant construction, boiling water reactor 1000MWDEnuclear power plant, boiling water reactor 1000MWunit</t>
  </si>
  <si>
    <t>nuclear power plant construction, boiling water reactor 1000MWRoWnuclear power plant, boiling water reactor 1000MWunit</t>
  </si>
  <si>
    <t>nuclear power plant construction, boiling water reactor 1000MWUSnuclear power plant, boiling water reactor 1000MWunit</t>
  </si>
  <si>
    <t>nuclear power plant construction, pressure water reactor 650MWCA-QCnuclear power plant, pressure water reactor, 650MWunit</t>
  </si>
  <si>
    <t>nuclear power plant construction, pressure water reactor 650MW</t>
  </si>
  <si>
    <t>nuclear power plant construction, pressure water reactor 650MWRoWnuclear power plant, pressure water reactor, 650MWunit</t>
  </si>
  <si>
    <t>nuclear power plant construction, pressure water reactor, 1000MWCHnuclear power plant, pressure water reactor, 1000MWunit</t>
  </si>
  <si>
    <t>nuclear power plant construction, pressure water reactor, 1000MW</t>
  </si>
  <si>
    <t>nuclear power plant construction, pressure water reactor, 1000MWCNnuclear power plant, pressure water reactor, 1000MWunit</t>
  </si>
  <si>
    <t>nuclear power plant construction, pressure water reactor, 1000MWDEnuclear power plant, pressure water reactor, 1000MWunit</t>
  </si>
  <si>
    <t>nuclear power plant construction, pressure water reactor, 1000MWFRnuclear power plant, pressure water reactor, 1000MWunit</t>
  </si>
  <si>
    <t>nuclear power plant construction, pressure water reactor, 1000MWRoWnuclear power plant, pressure water reactor, 1000MWunit</t>
  </si>
  <si>
    <t>nuclear power plant construction, pressure water reactor, 1000MWUSnuclear power plant, pressure water reactor, 1000MWunit</t>
  </si>
  <si>
    <t>nuclear spent fuel conditioning facility constructionCHnuclear spent fuel conditioning facilityunit</t>
  </si>
  <si>
    <t>nuclear spent fuel conditioning facility construction</t>
  </si>
  <si>
    <t>nuclear spent fuel conditioning facility constructionCNnuclear spent fuel conditioning facilityunit</t>
  </si>
  <si>
    <t>nuclear spent fuel conditioning facility constructionRoWnuclear spent fuel conditioning facilityunit</t>
  </si>
  <si>
    <t>nuclear spent fuel reprocessing facility constructionRoWnuclear spent fuel reprocessing facilityunit</t>
  </si>
  <si>
    <t>nuclear spent fuel reprocessing facility construction</t>
  </si>
  <si>
    <t>nuclear spent fuel reprocessing facility constructionRERnuclear spent fuel reprocessing facilityunit</t>
  </si>
  <si>
    <t>nuclear waste storage construction, final repository for high level radioactive wasteCHnuclear waste storage, final repository for high level radioactive wasteunit</t>
  </si>
  <si>
    <t>nuclear waste storage construction, final repository for high level radioactive waste</t>
  </si>
  <si>
    <t>nuclear waste storage construction, final repository for high level radioactive wasteRoWnuclear waste storage, final repository for high level radioactive wasteunit</t>
  </si>
  <si>
    <t>nuclear waste storage construction, final repository for low level radioactive wasteCHnuclear waste storage, final repository for low level radioactive wasteunit</t>
  </si>
  <si>
    <t>nuclear waste storage construction, final repository for low level radioactive waste</t>
  </si>
  <si>
    <t>nuclear waste storage construction, final repository for low level radioactive wasteRoWnuclear waste storage, final repository for low level radioactive wasteunit</t>
  </si>
  <si>
    <t>nuclear waste storage construction, interim, for high level radioactive waste before final repositoryCHnuclear waste storage, interim, for high level radioactive waste before final repositoryunit</t>
  </si>
  <si>
    <t>nuclear waste storage construction, interim, for high level radioactive waste before final repository</t>
  </si>
  <si>
    <t>nuclear waste storage construction, interim, for high level radioactive waste before final repositoryRoWnuclear waste storage, interim, for high level radioactive waste before final repositoryunit</t>
  </si>
  <si>
    <t>nuclear waste storage construction, interim, for low level radioactive waste before final repositoryCHnuclear waste storage, interim, for low level radioactive waste before final repositoryunit</t>
  </si>
  <si>
    <t>nuclear waste storage construction, interim, for low level radioactive waste before final repository</t>
  </si>
  <si>
    <t>nuclear waste storage construction, interim, for low level radioactive waste before final repositoryRoWnuclear waste storage, interim, for low level radioactive waste before final repositoryunit</t>
  </si>
  <si>
    <t>nutrient supply from NPK (15-15-15) fertiliserCNinorganic nitrogen fertiliser, as Nkg</t>
  </si>
  <si>
    <t>nutrient supply from NPK (15-15-15) fertiliser</t>
  </si>
  <si>
    <t>nutrient supply from NPK (15-15-15) fertiliserCNinorganic phosphorus fertiliser, as P2O5kg</t>
  </si>
  <si>
    <t>nutrient supply from NPK (15-15-15) fertiliserCNinorganic potassium fertiliser, as K2Okg</t>
  </si>
  <si>
    <t>nutrient supply from NPK (15-15-15) fertiliserRoWinorganic nitrogen fertiliser, as Nkg</t>
  </si>
  <si>
    <t>nutrient supply from NPK (15-15-15) fertiliserRoWinorganic phosphorus fertiliser, as P2O5kg</t>
  </si>
  <si>
    <t>nutrient supply from NPK (15-15-15) fertiliserRoWinorganic potassium fertiliser, as K2Okg</t>
  </si>
  <si>
    <t>nutrient supply from NPK (15-15-15) fertiliserRERinorganic nitrogen fertiliser, as Nkg</t>
  </si>
  <si>
    <t>nutrient supply from NPK (15-15-15) fertiliserRERinorganic phosphorus fertiliser, as P2O5kg</t>
  </si>
  <si>
    <t>nutrient supply from NPK (15-15-15) fertiliserRERinorganic potassium fertiliser, as K2Okg</t>
  </si>
  <si>
    <t>nutrient supply from NPK (15-15-15) fertiliserRNAinorganic nitrogen fertiliser, as Nkg</t>
  </si>
  <si>
    <t>nutrient supply from NPK (15-15-15) fertiliserRNAinorganic phosphorus fertiliser, as P2O5kg</t>
  </si>
  <si>
    <t>nutrient supply from NPK (15-15-15) fertiliserRNAinorganic potassium fertiliser, as K2Okg</t>
  </si>
  <si>
    <t>nutrient supply from NPK (26-15-15) fertiliserCNinorganic nitrogen fertiliser, as Nkg</t>
  </si>
  <si>
    <t>nutrient supply from NPK (26-15-15) fertiliser</t>
  </si>
  <si>
    <t>nutrient supply from NPK (26-15-15) fertiliserCNinorganic phosphorus fertiliser, as P2O5kg</t>
  </si>
  <si>
    <t>nutrient supply from NPK (26-15-15) fertiliserCNinorganic potassium fertiliser, as K2Okg</t>
  </si>
  <si>
    <t>nutrient supply from NPK (26-15-15) fertiliserRoWinorganic nitrogen fertiliser, as Nkg</t>
  </si>
  <si>
    <t>nutrient supply from NPK (26-15-15) fertiliserRoWinorganic phosphorus fertiliser, as P2O5kg</t>
  </si>
  <si>
    <t>nutrient supply from NPK (26-15-15) fertiliserRoWinorganic potassium fertiliser, as K2Okg</t>
  </si>
  <si>
    <t>nutrient supply from NPK (26-15-15) fertiliserRERinorganic nitrogen fertiliser, as Nkg</t>
  </si>
  <si>
    <t>nutrient supply from NPK (26-15-15) fertiliserRERinorganic phosphorus fertiliser, as P2O5kg</t>
  </si>
  <si>
    <t>nutrient supply from NPK (26-15-15) fertiliserRERinorganic potassium fertiliser, as K2Okg</t>
  </si>
  <si>
    <t>nutrient supply from NPK (26-15-15) fertiliserRNAinorganic nitrogen fertiliser, as Nkg</t>
  </si>
  <si>
    <t>nutrient supply from NPK (26-15-15) fertiliserRNAinorganic phosphorus fertiliser, as P2O5kg</t>
  </si>
  <si>
    <t>nutrient supply from NPK (26-15-15) fertiliserRNAinorganic potassium fertiliser, as K2Okg</t>
  </si>
  <si>
    <t>nutrient supply from ammonia, anhydrous, liquidCNinorganic nitrogen fertiliser, as Nkg</t>
  </si>
  <si>
    <t>nutrient supply from ammonia, anhydrous, liquid</t>
  </si>
  <si>
    <t>nutrient supply from ammonia, anhydrous, liquidRAFinorganic nitrogen fertiliser, as Nkg</t>
  </si>
  <si>
    <t>nutrient supply from ammonia, anhydrous, liquidRER w/o RUinorganic nitrogen fertiliser, as Nkg</t>
  </si>
  <si>
    <t>nutrient supply from ammonia, anhydrous, liquidRLAinorganic nitrogen fertiliser, as Nkg</t>
  </si>
  <si>
    <t>nutrient supply from ammonia, anhydrous, liquidRNAinorganic nitrogen fertiliser, as Nkg</t>
  </si>
  <si>
    <t>nutrient supply from ammonia, anhydrous, liquidRUinorganic nitrogen fertiliser, as Nkg</t>
  </si>
  <si>
    <t>nutrient supply from ammonia, anhydrous, liquidRoWinorganic nitrogen fertiliser, as Nkg</t>
  </si>
  <si>
    <t>nutrient supply from ammonia, anhydrous, liquidSASinorganic nitrogen fertiliser, as Nkg</t>
  </si>
  <si>
    <t>nutrient supply from ammonia, anhydrous, liquidUN-OCEANIAinorganic nitrogen fertiliser, as Nkg</t>
  </si>
  <si>
    <t>nutrient supply from ammonia, anhydrous, liquidUN-SEASIAinorganic nitrogen fertiliser, as Nkg</t>
  </si>
  <si>
    <t>nutrient supply from ammonium chlorideGLOinorganic nitrogen fertiliser, as Nkg</t>
  </si>
  <si>
    <t>nutrient supply from ammonium chloride</t>
  </si>
  <si>
    <t>nutrient supply from ammonium nitrateCNinorganic nitrogen fertiliser, as Nkg</t>
  </si>
  <si>
    <t>nutrient supply from ammonium nitrate</t>
  </si>
  <si>
    <t>nutrient supply from ammonium nitrateRoWinorganic nitrogen fertiliser, as Nkg</t>
  </si>
  <si>
    <t>nutrient supply from ammonium nitrateRERinorganic nitrogen fertiliser, as Nkg</t>
  </si>
  <si>
    <t>nutrient supply from ammonium nitrateRNAinorganic nitrogen fertiliser, as Nkg</t>
  </si>
  <si>
    <t>nutrient supply from ammonium nitrate phosphateCNinorganic nitrogen fertiliser, as Nkg</t>
  </si>
  <si>
    <t>nutrient supply from ammonium nitrate phosphate</t>
  </si>
  <si>
    <t>nutrient supply from ammonium nitrate phosphateCNinorganic phosphorus fertiliser, as P2O5kg</t>
  </si>
  <si>
    <t>nutrient supply from ammonium nitrate phosphateRoWinorganic nitrogen fertiliser, as Nkg</t>
  </si>
  <si>
    <t>nutrient supply from ammonium nitrate phosphateRoWinorganic phosphorus fertiliser, as P2O5kg</t>
  </si>
  <si>
    <t>nutrient supply from ammonium nitrate phosphateRERinorganic nitrogen fertiliser, as Nkg</t>
  </si>
  <si>
    <t>nutrient supply from ammonium nitrate phosphateRERinorganic phosphorus fertiliser, as P2O5kg</t>
  </si>
  <si>
    <t>nutrient supply from ammonium nitrate phosphateRNAinorganic nitrogen fertiliser, as Nkg</t>
  </si>
  <si>
    <t>nutrient supply from ammonium nitrate phosphateRNAinorganic phosphorus fertiliser, as P2O5kg</t>
  </si>
  <si>
    <t>nutrient supply from ammonium sulfateRoWinorganic nitrogen fertiliser, as Nkg</t>
  </si>
  <si>
    <t>nutrient supply from ammonium sulfate</t>
  </si>
  <si>
    <t>nutrient supply from ammonium sulfateRERinorganic nitrogen fertiliser, as Nkg</t>
  </si>
  <si>
    <t>nutrient supply from ash, from combustion of bagasse from sugarcaneGLOorganic phosphorus fertiliser, as P2O5kg</t>
  </si>
  <si>
    <t>nutrient supply from ash, from combustion of bagasse from sugarcane</t>
  </si>
  <si>
    <t>nutrient supply from ash, from combustion of bagasse from sugarcaneGLOorganic potassium fertiliser, as K2Okg</t>
  </si>
  <si>
    <t>nutrient supply from ash, from combustion of strawGLOorganic nitrogen fertiliser, as Nkg</t>
  </si>
  <si>
    <t>nutrient supply from ash, from combustion of straw</t>
  </si>
  <si>
    <t>nutrient supply from ash, from combustion of strawGLOorganic phosphorus fertiliser, as P2O5kg</t>
  </si>
  <si>
    <t>nutrient supply from calcium ammonium nitrateCNinorganic nitrogen fertiliser, as Nkg</t>
  </si>
  <si>
    <t>nutrient supply from calcium ammonium nitrate</t>
  </si>
  <si>
    <t>nutrient supply from calcium ammonium nitrateRoWinorganic nitrogen fertiliser, as Nkg</t>
  </si>
  <si>
    <t>nutrient supply from calcium ammonium nitrateRERinorganic nitrogen fertiliser, as Nkg</t>
  </si>
  <si>
    <t>nutrient supply from calcium ammonium nitrateRNAinorganic nitrogen fertiliser, as Nkg</t>
  </si>
  <si>
    <t>nutrient supply from calcium nitrateGLOinorganic nitrogen fertiliser, as Nkg</t>
  </si>
  <si>
    <t>nutrient supply from calcium nitrate</t>
  </si>
  <si>
    <t>nutrient supply from coconut huskGLOorganic nitrogen fertiliser, as Nkg</t>
  </si>
  <si>
    <t>nutrient supply from coconut husk</t>
  </si>
  <si>
    <t>nutrient supply from coconut huskGLOorganic phosphorus fertiliser, as P2O5kg</t>
  </si>
  <si>
    <t>nutrient supply from coconut huskGLOorganic potassium fertiliser, as K2Okg</t>
  </si>
  <si>
    <t>nutrient supply from compostGLOorganic nitrogen fertiliser, as Nkg</t>
  </si>
  <si>
    <t>nutrient supply from compost</t>
  </si>
  <si>
    <t>nutrient supply from compostGLOorganic phosphorus fertiliser, as P2O5kg</t>
  </si>
  <si>
    <t>nutrient supply from compostGLOorganic potassium fertiliser, as K2Okg</t>
  </si>
  <si>
    <t>nutrient supply from diammonium phosphateCNinorganic nitrogen fertiliser, as Nkg</t>
  </si>
  <si>
    <t>nutrient supply from diammonium phosphate</t>
  </si>
  <si>
    <t>nutrient supply from diammonium phosphateCNinorganic phosphorus fertiliser, as P2O5kg</t>
  </si>
  <si>
    <t>nutrient supply from diammonium phosphateRoWinorganic nitrogen fertiliser, as Nkg</t>
  </si>
  <si>
    <t>nutrient supply from diammonium phosphateRoWinorganic phosphorus fertiliser, as P2O5kg</t>
  </si>
  <si>
    <t>nutrient supply from diammonium phosphateRERinorganic nitrogen fertiliser, as Nkg</t>
  </si>
  <si>
    <t>nutrient supply from diammonium phosphateRERinorganic phosphorus fertiliser, as P2O5kg</t>
  </si>
  <si>
    <t>nutrient supply from diammonium phosphateRNAinorganic nitrogen fertiliser, as Nkg</t>
  </si>
  <si>
    <t>nutrient supply from diammonium phosphateRNAinorganic phosphorus fertiliser, as P2O5kg</t>
  </si>
  <si>
    <t>nutrient supply from fermentation filtrateGLOorganic nitrogen fertiliser, as Nkg</t>
  </si>
  <si>
    <t>nutrient supply from fermentation filtrate</t>
  </si>
  <si>
    <t>nutrient supply from fermentation filtrateGLOorganic phosphorus fertiliser, as P2O5kg</t>
  </si>
  <si>
    <t>nutrient supply from fermentation filtrateGLOorganic potassium fertiliser, as K2Okg</t>
  </si>
  <si>
    <t>nutrient supply from filter cake, from sugarcane juice filtrationGLOorganic nitrogen fertiliser, as Nkg</t>
  </si>
  <si>
    <t>nutrient supply from filter cake, from sugarcane juice filtration</t>
  </si>
  <si>
    <t>nutrient supply from filter cake, from sugarcane juice filtrationGLOorganic phosphorus fertiliser, as P2O5kg</t>
  </si>
  <si>
    <t>nutrient supply from filter cake, from sugarcane juice filtrationGLOorganic potassium fertiliser, as K2Okg</t>
  </si>
  <si>
    <t>nutrient supply from glycerin distillate bottomGLOorgano-mineral potassium fertiliser, as K2Okg</t>
  </si>
  <si>
    <t>nutrient supply from glycerin distillate bottom</t>
  </si>
  <si>
    <t>nutrient supply from manure, liquid, cattleGLOorganic nitrogen fertiliser, as Nkg</t>
  </si>
  <si>
    <t>nutrient supply from manure, liquid, cattle</t>
  </si>
  <si>
    <t>nutrient supply from manure, liquid, cattleGLOorganic phosphorus fertiliser, as P2O5kg</t>
  </si>
  <si>
    <t>nutrient supply from manure, liquid, cattleGLOorganic potassium fertiliser, as K2Okg</t>
  </si>
  <si>
    <t>nutrient supply from manure, liquid, swineGLOorganic nitrogen fertiliser, as Nkg</t>
  </si>
  <si>
    <t>nutrient supply from manure, liquid, swine</t>
  </si>
  <si>
    <t>nutrient supply from manure, liquid, swineGLOorganic phosphorus fertiliser, as P2O5kg</t>
  </si>
  <si>
    <t>nutrient supply from manure, liquid, swineGLOorganic potassium fertiliser, as K2Okg</t>
  </si>
  <si>
    <t>nutrient supply from manure, solid, cattleGLOorganic nitrogen fertiliser, as Nkg</t>
  </si>
  <si>
    <t>nutrient supply from manure, solid, cattle</t>
  </si>
  <si>
    <t>nutrient supply from manure, solid, cattleGLOorganic phosphorus fertiliser, as P2O5kg</t>
  </si>
  <si>
    <t>nutrient supply from manure, solid, cattleGLOorganic potassium fertiliser, as K2Okg</t>
  </si>
  <si>
    <t>nutrient supply from monoammonium phosphateCNinorganic nitrogen fertiliser, as Nkg</t>
  </si>
  <si>
    <t>nutrient supply from monoammonium phosphate</t>
  </si>
  <si>
    <t>nutrient supply from monoammonium phosphateCNinorganic phosphorus fertiliser, as P2O5kg</t>
  </si>
  <si>
    <t>nutrient supply from monoammonium phosphateRoWinorganic nitrogen fertiliser, as Nkg</t>
  </si>
  <si>
    <t>nutrient supply from monoammonium phosphateRoWinorganic phosphorus fertiliser, as P2O5kg</t>
  </si>
  <si>
    <t>nutrient supply from monoammonium phosphateRERinorganic nitrogen fertiliser, as Nkg</t>
  </si>
  <si>
    <t>nutrient supply from monoammonium phosphateRERinorganic phosphorus fertiliser, as P2O5kg</t>
  </si>
  <si>
    <t>nutrient supply from monoammonium phosphateRNAinorganic nitrogen fertiliser, as Nkg</t>
  </si>
  <si>
    <t>nutrient supply from monoammonium phosphateRNAinorganic phosphorus fertiliser, as P2O5kg</t>
  </si>
  <si>
    <t>nutrient supply from phosphate rock, beneficiatedRoWinorganic phosphorus fertiliser, as P2O5kg</t>
  </si>
  <si>
    <t>nutrient supply from phosphate rock, beneficiated</t>
  </si>
  <si>
    <t>nutrient supply from phosphate rock, beneficiatedRERinorganic phosphorus fertiliser, as P2O5kg</t>
  </si>
  <si>
    <t>nutrient supply from phosphoric acid, fertiliser grade, without water, in 70% solution stateRoWinorganic phosphorus fertiliser, as P2O5kg</t>
  </si>
  <si>
    <t>nutrient supply from phosphoric acid, fertiliser grade, without water, in 70% solution state</t>
  </si>
  <si>
    <t>nutrient supply from phosphoric acid, fertiliser grade, without water, in 70% solution stateRERinorganic phosphorus fertiliser, as P2O5kg</t>
  </si>
  <si>
    <t>nutrient supply from potash saltRoWinorganic potassium fertiliser, as K2Okg</t>
  </si>
  <si>
    <t>nutrient supply from potash salt</t>
  </si>
  <si>
    <t>nutrient supply from potash saltRERinorganic potassium fertiliser, as K2Okg</t>
  </si>
  <si>
    <t>nutrient supply from potassium chlorideRoWinorganic potassium fertiliser, as K2Okg</t>
  </si>
  <si>
    <t>nutrient supply from potassium chloride</t>
  </si>
  <si>
    <t>nutrient supply from potassium chlorideRERinorganic potassium fertiliser, as K2Okg</t>
  </si>
  <si>
    <t>nutrient supply from potassium chloride sludgeGLOinorganic potassium fertiliser, as K2Okg</t>
  </si>
  <si>
    <t>nutrient supply from potassium chloride sludge</t>
  </si>
  <si>
    <t>nutrient supply from potassium nitrateCNinorganic nitrogen fertiliser, as Nkg</t>
  </si>
  <si>
    <t>nutrient supply from potassium nitrate</t>
  </si>
  <si>
    <t>nutrient supply from potassium nitrateCNinorganic potassium fertiliser, as K2Okg</t>
  </si>
  <si>
    <t>nutrient supply from potassium nitrateRoWinorganic nitrogen fertiliser, as Nkg</t>
  </si>
  <si>
    <t>nutrient supply from potassium nitrateRoWinorganic potassium fertiliser, as K2Okg</t>
  </si>
  <si>
    <t>nutrient supply from potassium nitrateRERinorganic nitrogen fertiliser, as Nkg</t>
  </si>
  <si>
    <t>nutrient supply from potassium nitrateRERinorganic potassium fertiliser, as K2Okg</t>
  </si>
  <si>
    <t>nutrient supply from potassium nitrateRNAinorganic nitrogen fertiliser, as Nkg</t>
  </si>
  <si>
    <t>nutrient supply from potassium nitrateRNAinorganic potassium fertiliser, as K2Okg</t>
  </si>
  <si>
    <t>nutrient supply from potassium sulfateRoWinorganic potassium fertiliser, as K2Okg</t>
  </si>
  <si>
    <t>nutrient supply from potassium sulfate</t>
  </si>
  <si>
    <t>nutrient supply from potassium sulfateRERinorganic potassium fertiliser, as K2Okg</t>
  </si>
  <si>
    <t>nutrient supply from poultry manure, driedGLOorganic nitrogen fertiliser, as Nkg</t>
  </si>
  <si>
    <t>nutrient supply from poultry manure, dried</t>
  </si>
  <si>
    <t>nutrient supply from poultry manure, driedGLOorganic phosphorus fertiliser, as P2O5kg</t>
  </si>
  <si>
    <t>nutrient supply from poultry manure, driedGLOorganic potassium fertiliser, as K2Okg</t>
  </si>
  <si>
    <t>nutrient supply from poultry manure, freshGLOorganic nitrogen fertiliser, as Nkg</t>
  </si>
  <si>
    <t>nutrient supply from poultry manure, fresh</t>
  </si>
  <si>
    <t>nutrient supply from poultry manure, freshGLOorganic phosphorus fertiliser, as P2O5kg</t>
  </si>
  <si>
    <t>nutrient supply from poultry manure, freshGLOorganic potassium fertiliser, as K2Okg</t>
  </si>
  <si>
    <t>nutrient supply from single superphosphateRoWinorganic phosphorus fertiliser, as P2O5kg</t>
  </si>
  <si>
    <t>nutrient supply from single superphosphate</t>
  </si>
  <si>
    <t>nutrient supply from single superphosphateRERinorganic phosphorus fertiliser, as P2O5kg</t>
  </si>
  <si>
    <t>nutrient supply from thomas mealGLOinorganic phosphorus fertiliser, as P2O5kg</t>
  </si>
  <si>
    <t>nutrient supply from thomas meal</t>
  </si>
  <si>
    <t>nutrient supply from triple superphosphateRoWinorganic phosphorus fertiliser, as P2O5kg</t>
  </si>
  <si>
    <t>nutrient supply from triple superphosphate</t>
  </si>
  <si>
    <t>nutrient supply from triple superphosphateRERinorganic phosphorus fertiliser, as P2O5kg</t>
  </si>
  <si>
    <t>nutrient supply from ureaCNinorganic nitrogen fertiliser, as Nkg</t>
  </si>
  <si>
    <t>nutrient supply from urea</t>
  </si>
  <si>
    <t>nutrient supply from ureaRoWinorganic nitrogen fertiliser, as Nkg</t>
  </si>
  <si>
    <t>nutrient supply from ureaRERinorganic nitrogen fertiliser, as Nkg</t>
  </si>
  <si>
    <t>nutrient supply from ureaRNAinorganic nitrogen fertiliser, as Nkg</t>
  </si>
  <si>
    <t>nutrient supply from urea ammonium nitrate mixCNinorganic nitrogen fertiliser, as Nkg</t>
  </si>
  <si>
    <t>nutrient supply from urea ammonium nitrate mix</t>
  </si>
  <si>
    <t>nutrient supply from urea ammonium nitrate mixRoWinorganic nitrogen fertiliser, as Nkg</t>
  </si>
  <si>
    <t>nutrient supply from urea ammonium nitrate mixRERinorganic nitrogen fertiliser, as Nkg</t>
  </si>
  <si>
    <t>nutrient supply from urea ammonium nitrate mixRNAinorganic nitrogen fertiliser, as Nkg</t>
  </si>
  <si>
    <t>nutrient supply from vinasse, from fermentation of sugar beetGLOorganic nitrogen fertiliser, as Nkg</t>
  </si>
  <si>
    <t>nutrient supply from vinasse, from fermentation of sugar beet</t>
  </si>
  <si>
    <t>nutrient supply from vinasse, from fermentation of sugar beetGLOorganic phosphorus fertiliser, as P2O5kg</t>
  </si>
  <si>
    <t>nutrient supply from vinasse, from fermentation of sugar beetGLOorganic potassium fertiliser, as K2Okg</t>
  </si>
  <si>
    <t>nutrient supply from vinasse, from fermentation of sugar beet molassesGLOorganic nitrogen fertiliser, as Nkg</t>
  </si>
  <si>
    <t>nutrient supply from vinasse, from fermentation of sugar beet molasses</t>
  </si>
  <si>
    <t>nutrient supply from vinasse, from fermentation of sugar beet molassesGLOorganic phosphorus fertiliser, as P2O5kg</t>
  </si>
  <si>
    <t>nutrient supply from vinasse, from fermentation of sugar beet molassesGLOorganic potassium fertiliser, as K2Okg</t>
  </si>
  <si>
    <t>nutrient supply from vinasse, from fermentation of sugarcaneGLOorganic nitrogen fertiliser, as Nkg</t>
  </si>
  <si>
    <t>nutrient supply from vinasse, from fermentation of sugarcane</t>
  </si>
  <si>
    <t>nutrient supply from vinasse, from fermentation of sugarcaneGLOorganic phosphorus fertiliser, as P2O5kg</t>
  </si>
  <si>
    <t>nutrient supply from vinasse, from fermentation of sugarcaneGLOorganic potassium fertiliser, as K2Okg</t>
  </si>
  <si>
    <t>nutrient supply from vinasse, from fermentation of sweet sorghumGLOorganic nitrogen fertiliser, as Nkg</t>
  </si>
  <si>
    <t>nutrient supply from vinasse, from fermentation of sweet sorghum</t>
  </si>
  <si>
    <t>nutrient supply from vinasse, from fermentation of sweet sorghumGLOorganic phosphorus fertiliser, as P2O5kg</t>
  </si>
  <si>
    <t>nutrient supply from vinasse, from fermentation of sweet sorghumGLOorganic potassium fertiliser, as K2Okg</t>
  </si>
  <si>
    <t>nylon 6 productionRoWnylon 6kg</t>
  </si>
  <si>
    <t>nylon 6 production</t>
  </si>
  <si>
    <t>nylon 6 productionRERnylon 6kg</t>
  </si>
  <si>
    <t>nylon 6 production, glass-filledRoWnylon 6, glass-filledkg</t>
  </si>
  <si>
    <t>nylon 6 production, glass-filled</t>
  </si>
  <si>
    <t>nylon 6 production, glass-filledRERnylon 6, glass-filledkg</t>
  </si>
  <si>
    <t>nylon 6-6 productionRoWnylon 6-6kg</t>
  </si>
  <si>
    <t>nylon 6-6 production</t>
  </si>
  <si>
    <t>nylon 6-6 productionRERnylon 6-6kg</t>
  </si>
  <si>
    <t>nylon 6-6 production, glass-filledRoWnylon 6-6, glass-filledkg</t>
  </si>
  <si>
    <t>nylon 6-6 production, glass-filled</t>
  </si>
  <si>
    <t>nylon 6-6 production, glass-filledRERnylon 6-6, glass-filledkg</t>
  </si>
  <si>
    <t>o-aminophenol productionRoWo-aminophenolkg</t>
  </si>
  <si>
    <t>o-aminophenol production</t>
  </si>
  <si>
    <t>o-aminophenol productionRERo-aminophenolkg</t>
  </si>
  <si>
    <t>o-chlorobenzaldehyde productionRoWo-chlorobenzaldehydekg</t>
  </si>
  <si>
    <t>o-chlorobenzaldehyde production</t>
  </si>
  <si>
    <t>o-chlorobenzaldehyde productionRERo-chlorobenzaldehydekg</t>
  </si>
  <si>
    <t>o-chlorotoluene productionRoWo-chlorotoluenekg</t>
  </si>
  <si>
    <t>o-chlorotoluene production</t>
  </si>
  <si>
    <t>o-chlorotoluene productionRERo-chlorotoluenekg</t>
  </si>
  <si>
    <t>o-cresol productionRoWo-cresolkg</t>
  </si>
  <si>
    <t>o-cresol production</t>
  </si>
  <si>
    <t>o-cresol productionRERo-cresolkg</t>
  </si>
  <si>
    <t>o-nitrophenol productionRoWo-nitrophenolkg</t>
  </si>
  <si>
    <t>o-nitrophenol production</t>
  </si>
  <si>
    <t>o-nitrophenol productionRERo-nitrophenolkg</t>
  </si>
  <si>
    <t>oat grain, feed productionCA-QCoat grain, feedkg</t>
  </si>
  <si>
    <t>oat grain, feed production</t>
  </si>
  <si>
    <t>oat grain, feed productionRoWoat grain, feedkg</t>
  </si>
  <si>
    <t>oat productionCA-QCoat grainkg</t>
  </si>
  <si>
    <t>oat production</t>
  </si>
  <si>
    <t>oat productionCanada without Quebecoat grainkg</t>
  </si>
  <si>
    <t>oat productionCanada without Quebecstrawkg</t>
  </si>
  <si>
    <t>oat productionFIoat grainkg</t>
  </si>
  <si>
    <t>oat productionFIstrawkg</t>
  </si>
  <si>
    <t>oat productionRoWoat grainkg</t>
  </si>
  <si>
    <t>oat seed production, Swiss integrated production, at farmCHoat seed, Swiss integrated production, at farmkg</t>
  </si>
  <si>
    <t>oat seed production, Swiss integrated production, at farm</t>
  </si>
  <si>
    <t>oat seed production, for sowingCHoat seed, for sowingkg</t>
  </si>
  <si>
    <t>oat seed production, for sowing</t>
  </si>
  <si>
    <t>oat seed production, for sowingRoWoat seed, for sowingkg</t>
  </si>
  <si>
    <t>octabenzone productionGLOoctabenzonekg</t>
  </si>
  <si>
    <t>octabenzone production</t>
  </si>
  <si>
    <t>offset printing, per kg printed paperCHprinted paper, offsetkg</t>
  </si>
  <si>
    <t>offset printing, per kg printed paper</t>
  </si>
  <si>
    <t>offset printing, per kg printed paperRoWprinted paper, offsetkg</t>
  </si>
  <si>
    <t>offshore platform production, natural gasGLOoffshore platform, natural gasunit</t>
  </si>
  <si>
    <t>offshore platform production, natural gas</t>
  </si>
  <si>
    <t>offshore platform production, petroleumGLOoffshore platform, petroleumunit</t>
  </si>
  <si>
    <t>offshore platform production, petroleum</t>
  </si>
  <si>
    <t>offshore well production, oil/gasGLOoffshore well, oil/gasm</t>
  </si>
  <si>
    <t>offshore well production, oil/gas</t>
  </si>
  <si>
    <t>oil boiler production, 100kWCHoil boiler, 100kWunit</t>
  </si>
  <si>
    <t>oil boiler production, 100kW</t>
  </si>
  <si>
    <t>oil boiler production, 100kWRoWoil boiler, 100kWunit</t>
  </si>
  <si>
    <t>oil boiler production, 10kWCHoil boiler, 10kWunit</t>
  </si>
  <si>
    <t>oil boiler production, 10kW</t>
  </si>
  <si>
    <t>oil boiler production, 10kWRoWoil boiler, 10kWunit</t>
  </si>
  <si>
    <t>oil mill constructionCHoil millunit</t>
  </si>
  <si>
    <t>oil mill construction</t>
  </si>
  <si>
    <t>oil mill constructionRoWoil millunit</t>
  </si>
  <si>
    <t>oil power plant construction, 500MWRoWoil power plant, 500MWunit</t>
  </si>
  <si>
    <t>oil power plant construction, 500MW</t>
  </si>
  <si>
    <t>oil power plant construction, 500MWRERoil power plant, 500MWunit</t>
  </si>
  <si>
    <t>oil storage production, 3000lCHoil storage, 3000lunit</t>
  </si>
  <si>
    <t>oil storage production, 3000l</t>
  </si>
  <si>
    <t>oil storage production, 3000lRoWoil storage, 3000lunit</t>
  </si>
  <si>
    <t>olive productionESolivekg</t>
  </si>
  <si>
    <t>olive production</t>
  </si>
  <si>
    <t>olive productionRoWolivekg</t>
  </si>
  <si>
    <t>olive productionITolivekg</t>
  </si>
  <si>
    <t>onion productionCNonionkg</t>
  </si>
  <si>
    <t>onion production</t>
  </si>
  <si>
    <t>onion productionRoWonionkg</t>
  </si>
  <si>
    <t>onion productionINonionkg</t>
  </si>
  <si>
    <t>onion productionNLonionkg</t>
  </si>
  <si>
    <t>onion productionNZonionkg</t>
  </si>
  <si>
    <t>onion seedling production, for plantingRoWonion seedling, for plantingunit</t>
  </si>
  <si>
    <t>onion seedling production, for planting</t>
  </si>
  <si>
    <t>onion seedling production, for plantingNZonion seedling, for plantingunit</t>
  </si>
  <si>
    <t>onshore natural gas field infrastructure productionGLOonshore natural gas field infrastructureunit</t>
  </si>
  <si>
    <t>onshore natural gas field infrastructure production</t>
  </si>
  <si>
    <t>onshore petroleum field infrastructure constructionGLOonshore petroleum field infrastructureunit</t>
  </si>
  <si>
    <t>onshore petroleum field infrastructure construction</t>
  </si>
  <si>
    <t>onshore well production, oil/gasGLOonshore well, oil/gasm</t>
  </si>
  <si>
    <t>onshore well production, oil/gas</t>
  </si>
  <si>
    <t>operation, computer, desktop, with cathode ray tube display, active modeCA-QCoperation, computer, desktop, with cathode ray tube display, active modehour</t>
  </si>
  <si>
    <t>operation, computer, desktop, with cathode ray tube display, active modeCHoperation, computer, desktop, with cathode ray tube display, active modehour</t>
  </si>
  <si>
    <t>operation, computer, desktop, with cathode ray tube display, active modeEurope without Switzerlandoperation, computer, desktop, with cathode ray tube display, active modehour</t>
  </si>
  <si>
    <t>operation, computer, desktop, with cathode ray tube display, active modeRoWoperation, computer, desktop, with cathode ray tube display, active modehour</t>
  </si>
  <si>
    <t>operation, computer, desktop, with cathode ray tube display, home useCA-QCoperation, computer, desktop, home usehour</t>
  </si>
  <si>
    <t>operation, computer, desktop, with cathode ray tube display, home use</t>
  </si>
  <si>
    <t>operation, computer, desktop, with cathode ray tube display, home useCHoperation, computer, desktop, home usehour</t>
  </si>
  <si>
    <t>operation, computer, desktop, with cathode ray tube display, home useEurope without Switzerlandoperation, computer, desktop, home usehour</t>
  </si>
  <si>
    <t>operation, computer, desktop, with cathode ray tube display, home useRoWoperation, computer, desktop, home usehour</t>
  </si>
  <si>
    <t>operation, computer, desktop, with cathode ray tube display, off modeCA-QCoperation, computer, desktop, with cathode ray tube display, off modehour</t>
  </si>
  <si>
    <t>operation, computer, desktop, with cathode ray tube display, off modeCHoperation, computer, desktop, with cathode ray tube display, off modehour</t>
  </si>
  <si>
    <t>operation, computer, desktop, with cathode ray tube display, off modeEurope without Switzerlandoperation, computer, desktop, with cathode ray tube display, off modehour</t>
  </si>
  <si>
    <t>operation, computer, desktop, with cathode ray tube display, off modeRoWoperation, computer, desktop, with cathode ray tube display, off modehour</t>
  </si>
  <si>
    <t>operation, computer, desktop, with cathode ray tube display, office useCA-QCoperation, computer, desktop, office usehour</t>
  </si>
  <si>
    <t>operation, computer, desktop, with cathode ray tube display, office use</t>
  </si>
  <si>
    <t>operation, computer, desktop, with cathode ray tube display, office useCHoperation, computer, desktop, office usehour</t>
  </si>
  <si>
    <t>operation, computer, desktop, with cathode ray tube display, office useEurope without Switzerlandoperation, computer, desktop, office usehour</t>
  </si>
  <si>
    <t>operation, computer, desktop, with cathode ray tube display, office useRoWoperation, computer, desktop, office usehour</t>
  </si>
  <si>
    <t>operation, computer, desktop, with cathode ray tube display, standby modeCA-QCoperation, computer, desktop, with cathode ray tube display, standby modehour</t>
  </si>
  <si>
    <t>operation, computer, desktop, with cathode ray tube display, standby modeCHoperation, computer, desktop, with cathode ray tube display, standby modehour</t>
  </si>
  <si>
    <t>operation, computer, desktop, with cathode ray tube display, standby modeEurope without Switzerlandoperation, computer, desktop, with cathode ray tube display, standby modehour</t>
  </si>
  <si>
    <t>operation, computer, desktop, with cathode ray tube display, standby modeRoWoperation, computer, desktop, with cathode ray tube display, standby modehour</t>
  </si>
  <si>
    <t>operation, computer, desktop, with liquid crystal display, active modeCA-QCoperation, computer, desktop, with liquid crystal display, active modehour</t>
  </si>
  <si>
    <t>operation, computer, desktop, with liquid crystal display, active modeCHoperation, computer, desktop, with liquid crystal display, active modehour</t>
  </si>
  <si>
    <t>operation, computer, desktop, with liquid crystal display, active modeEurope without Switzerlandoperation, computer, desktop, with liquid crystal display, active modehour</t>
  </si>
  <si>
    <t>operation, computer, desktop, with liquid crystal display, active modeRoWoperation, computer, desktop, with liquid crystal display, active modehour</t>
  </si>
  <si>
    <t>operation, computer, desktop, with liquid crystal display, home useCA-QCoperation, computer, desktop, home usehour</t>
  </si>
  <si>
    <t>operation, computer, desktop, with liquid crystal display, home use</t>
  </si>
  <si>
    <t>operation, computer, desktop, with liquid crystal display, home useCHoperation, computer, desktop, home usehour</t>
  </si>
  <si>
    <t>operation, computer, desktop, with liquid crystal display, home useEurope without Switzerlandoperation, computer, desktop, home usehour</t>
  </si>
  <si>
    <t>operation, computer, desktop, with liquid crystal display, home useRoWoperation, computer, desktop, home usehour</t>
  </si>
  <si>
    <t>operation, computer, desktop, with liquid crystal display, off modeCA-QCoperation, computer, desktop, with liquid crystal display, off modehour</t>
  </si>
  <si>
    <t>operation, computer, desktop, with liquid crystal display, off modeCHoperation, computer, desktop, with liquid crystal display, off modehour</t>
  </si>
  <si>
    <t>operation, computer, desktop, with liquid crystal display, off modeEurope without Switzerlandoperation, computer, desktop, with liquid crystal display, off modehour</t>
  </si>
  <si>
    <t>operation, computer, desktop, with liquid crystal display, off modeRoWoperation, computer, desktop, with liquid crystal display, off modehour</t>
  </si>
  <si>
    <t>operation, computer, desktop, with liquid crystal display, office useCA-QCoperation, computer, desktop, office usehour</t>
  </si>
  <si>
    <t>operation, computer, desktop, with liquid crystal display, office use</t>
  </si>
  <si>
    <t>operation, computer, desktop, with liquid crystal display, office useCHoperation, computer, desktop, office usehour</t>
  </si>
  <si>
    <t>operation, computer, desktop, with liquid crystal display, office useEurope without Switzerlandoperation, computer, desktop, office usehour</t>
  </si>
  <si>
    <t>operation, computer, desktop, with liquid crystal display, office useRoWoperation, computer, desktop, office usehour</t>
  </si>
  <si>
    <t>operation, computer, desktop, with liquid crystal display, standby modeCA-QCoperation, computer, desktop, with liquid crystal display, standby modehour</t>
  </si>
  <si>
    <t>operation, computer, desktop, with liquid crystal display, standby modeCHoperation, computer, desktop, with liquid crystal display, standby modehour</t>
  </si>
  <si>
    <t>operation, computer, desktop, with liquid crystal display, standby modeEurope without Switzerlandoperation, computer, desktop, with liquid crystal display, standby modehour</t>
  </si>
  <si>
    <t>operation, computer, desktop, with liquid crystal display, standby modeRoWoperation, computer, desktop, with liquid crystal display, standby modehour</t>
  </si>
  <si>
    <t>operation, computer, laptop, 23% active workCA-QCoperation, computer, laptop, 23% active workhour</t>
  </si>
  <si>
    <t>operation, computer, laptop, 23% active workCHoperation, computer, laptop, 23% active workhour</t>
  </si>
  <si>
    <t>operation, computer, laptop, 23% active workEurope without Switzerlandoperation, computer, laptop, 23% active workhour</t>
  </si>
  <si>
    <t>operation, computer, laptop, 23% active workRoWoperation, computer, laptop, 23% active workhour</t>
  </si>
  <si>
    <t>operation, computer, laptop, 68% active workCA-QCoperation, computer, laptop, 68% active workhour</t>
  </si>
  <si>
    <t>operation, computer, laptop, 68% active workCHoperation, computer, laptop, 68% active workhour</t>
  </si>
  <si>
    <t>operation, computer, laptop, 68% active workRoWoperation, computer, laptop, 68% active workhour</t>
  </si>
  <si>
    <t>operation, computer, laptop, 68% active work with internet access 0.2 Mbit/sCA-QCoperation, computer, laptop, 68% active work with internet access 0.2 Mbit/shour</t>
  </si>
  <si>
    <t>operation, computer, laptop, 68% active work with internet access 0.2 Mbit/sCHoperation, computer, laptop, 68% active work with internet access 0.2 Mbit/shour</t>
  </si>
  <si>
    <t>operation, computer, laptop, 68% active work with internet access 0.2 Mbit/sRoWoperation, computer, laptop, 68% active work with internet access 0.2 Mbit/shour</t>
  </si>
  <si>
    <t>operation, computer, laptop, 68% active work with internet access 0.2 Mbit/s, electricity from renewable energy productsCHoperation, computer, laptop, 68% active work with internet access 0.2 Mbit/s, electricity from renewable energy productshour</t>
  </si>
  <si>
    <t>operation, computer, laptop, 68% active work with internet access 0.2 Mbit/s, electricity from renewable energy productsRoWoperation, computer, laptop, 68% active work with internet access 0.2 Mbit/s, electricity from renewable energy productshour</t>
  </si>
  <si>
    <t>operation, computer, laptop, 68% active work, electricity from renewable energy productsCHoperation, computer, laptop, 68% active work, electricity from renewable energy productshour</t>
  </si>
  <si>
    <t>operation, computer, laptop, active modeCA-QCoperation, computer, laptop, active modehour</t>
  </si>
  <si>
    <t>operation, computer, laptop, active modeCHoperation, computer, laptop, active modehour</t>
  </si>
  <si>
    <t>operation, computer, laptop, active modeEurope without Switzerlandoperation, computer, laptop, active modehour</t>
  </si>
  <si>
    <t>operation, computer, laptop, active modeRoWoperation, computer, laptop, active modehour</t>
  </si>
  <si>
    <t>operation, computer, laptop, off modeCA-QCoperation, computer, laptop, off modehour</t>
  </si>
  <si>
    <t>operation, computer, laptop, off modeCHoperation, computer, laptop, off modehour</t>
  </si>
  <si>
    <t>operation, computer, laptop, off modeEurope without Switzerlandoperation, computer, laptop, off modehour</t>
  </si>
  <si>
    <t>operation, computer, laptop, off modeRoWoperation, computer, laptop, off modehour</t>
  </si>
  <si>
    <t>operation, computer, laptop, standby/sleep modeCA-QCoperation, computer, laptop, standby/sleep modehour</t>
  </si>
  <si>
    <t>operation, computer, laptop, standby/sleep modeCHoperation, computer, laptop, standby/sleep modehour</t>
  </si>
  <si>
    <t>operation, computer, laptop, standby/sleep modeEurope without Switzerlandoperation, computer, laptop, standby/sleep modehour</t>
  </si>
  <si>
    <t>operation, computer, laptop, standby/sleep modeRoWoperation, computer, laptop, standby/sleep modehour</t>
  </si>
  <si>
    <t>operation, computer, laptop, video modeCA-QCoperation, computer, laptop, video modehour</t>
  </si>
  <si>
    <t>operation, computer, laptop, video modeCHoperation, computer, laptop, video modehour</t>
  </si>
  <si>
    <t>operation, computer, laptop, video modeRoWoperation, computer, laptop, video modehour</t>
  </si>
  <si>
    <t>operation, computer, laptop, video mode, electricity from renewable energy productsCHoperation, computer, laptop, video mode, electricity from renewable energy productshour</t>
  </si>
  <si>
    <t>operation, computer, laptop, videoconferenceCA-QCoperation, computer, laptop, videoconferencehour</t>
  </si>
  <si>
    <t>operation, computer, laptop, videoconferenceCHoperation, computer, laptop, videoconferencehour</t>
  </si>
  <si>
    <t>operation, computer, laptop, videoconferenceRoWoperation, computer, laptop, videoconferencehour</t>
  </si>
  <si>
    <t>operation, computer, laptop, videoconference, electricity from renewable energy productsCHoperation, computer, laptop, videoconference, electricity from renewable energy productshour</t>
  </si>
  <si>
    <t>operation, computer, laptop, videoconference, electricity from renewable energy productsRoWoperation, computer, laptop, videoconference, electricity from renewable energy productshour</t>
  </si>
  <si>
    <t>operation, dried roughage store, air dried, solarCA-QCoperation, dried roughage store, air dried, solarkg</t>
  </si>
  <si>
    <t>operation, dried roughage store, air dried, solarCHoperation, dried roughage store, air dried, solarkg</t>
  </si>
  <si>
    <t>operation, dried roughage store, air dried, solarRoWoperation, dried roughage store, air dried, solarkg</t>
  </si>
  <si>
    <t>operation, dried roughage store, cold-air dried, conventionalCA-QCoperation, dried roughage store, cold-air dried, conventionalkg</t>
  </si>
  <si>
    <t>operation, dried roughage store, cold-air dried, conventionalCHoperation, dried roughage store, cold-air dried, conventionalkg</t>
  </si>
  <si>
    <t>operation, dried roughage store, cold-air dried, conventionalRoWoperation, dried roughage store, cold-air dried, conventionalkg</t>
  </si>
  <si>
    <t>operation, dried roughage store, non ventilatedCA-QCoperation, dried roughage store, non ventilatedkg</t>
  </si>
  <si>
    <t>operation, dried roughage store, non ventilatedCHoperation, dried roughage store, non ventilatedkg</t>
  </si>
  <si>
    <t>operation, dried roughage store, non ventilatedRoWoperation, dried roughage store, non ventilatedkg</t>
  </si>
  <si>
    <t>operation, housing system, cattle, looseCA-QCoperation, housing system, cattle, loose, per animal unitunit</t>
  </si>
  <si>
    <t>operation, housing system, cattle, loose</t>
  </si>
  <si>
    <t>operation, housing system, cattle, looseCHoperation, housing system, cattle, loose, per animal unitunit</t>
  </si>
  <si>
    <t>operation, housing system, cattle, looseRoWoperation, housing system, cattle, loose, per animal unitunit</t>
  </si>
  <si>
    <t>operation, housing system, cattle, tiedCA-QCoperation, housing system, cattle, tied, per animal unitunit</t>
  </si>
  <si>
    <t>operation, housing system, cattle, tied</t>
  </si>
  <si>
    <t>operation, housing system, cattle, tiedCHoperation, housing system, cattle, tied, per animal unitunit</t>
  </si>
  <si>
    <t>operation, housing system, cattle, tiedRoWoperation, housing system, cattle, tied, per animal unitunit</t>
  </si>
  <si>
    <t>operation, housing system, pig, electricity from renewable energy productsCA-QCoperation, housing system, pig, per pig place, electricity from renewable energy productsunit</t>
  </si>
  <si>
    <t>operation, housing system, pig, electricity from renewable energy products</t>
  </si>
  <si>
    <t>operation, housing system, pig, electricity from renewable energy productsCHoperation, housing system, pig, per pig place, electricity from renewable energy productsunit</t>
  </si>
  <si>
    <t>operation, housing system, pig, electricity from renewable energy productsRoWoperation, housing system, pig, per pig place, electricity from renewable energy productsunit</t>
  </si>
  <si>
    <t>operation, housing system, pig, fully-slatted floorCA-QCoperation, housing system, pig, fully-slatted floor, per pig placeunit</t>
  </si>
  <si>
    <t>operation, housing system, pig, fully-slatted floor</t>
  </si>
  <si>
    <t>operation, housing system, pig, fully-slatted floorCHoperation, housing system, pig, fully-slatted floor, per pig placeunit</t>
  </si>
  <si>
    <t>operation, housing system, pig, fully-slatted floorRoWoperation, housing system, pig, fully-slatted floor, per pig placeunit</t>
  </si>
  <si>
    <t>operation, intermodal shipping container, 20-footGLOoperation, intermodal shipping containerkg*day</t>
  </si>
  <si>
    <t>operation, intermodal shipping container, 20-foot</t>
  </si>
  <si>
    <t>operation, intermodal shipping container, 40-footGLOoperation, intermodal shipping containerkg*day</t>
  </si>
  <si>
    <t>operation, intermodal shipping container, 40-foot</t>
  </si>
  <si>
    <t>operation, intermodal shipping container, 40-foot, high-cubeGLOoperation, intermodal shipping containerkg*day</t>
  </si>
  <si>
    <t>operation, intermodal shipping container, 40-foot, high-cube</t>
  </si>
  <si>
    <t>operation, intermodal shipping container, 45-foot, high-cubeGLOoperation, intermodal shipping containerkg*day</t>
  </si>
  <si>
    <t>operation, intermodal shipping container, 45-foot, high-cube</t>
  </si>
  <si>
    <t>operation, internet access equipmentCHoperation, internet access equipmenthour</t>
  </si>
  <si>
    <t>operation, internet access equipmentRoWoperation, internet access equipmenthour</t>
  </si>
  <si>
    <t>operation, internet access equipment, electricity from renewable energy productsCHoperation, internet access equipment, electricity from renewable energy productshour</t>
  </si>
  <si>
    <t>operation, liquid manure storage and processing facilityCA-QCoperation, liquid manure storage and processing facilitym3</t>
  </si>
  <si>
    <t>operation, liquid manure storage and processing facilityCHoperation, liquid manure storage and processing facilitym3</t>
  </si>
  <si>
    <t>operation, liquid manure storage and processing facilityRoWoperation, liquid manure storage and processing facilitym3</t>
  </si>
  <si>
    <t>operation, printer, laser, black/white, per kg printed paperCA-QCprinted paperkg</t>
  </si>
  <si>
    <t>operation, printer, laser, black/white, per kg printed paper</t>
  </si>
  <si>
    <t>operation, printer, laser, black/white, per kg printed paperCHprinted paperkg</t>
  </si>
  <si>
    <t>operation, printer, laser, black/white, per kg printed paperEurope without Switzerlandprinted paperkg</t>
  </si>
  <si>
    <t>operation, printer, laser, black/white, per kg printed paperRoWprinted paperkg</t>
  </si>
  <si>
    <t>operation, printer, laser, colour, per kg printed paperCA-QCprinted paperkg</t>
  </si>
  <si>
    <t>operation, printer, laser, colour, per kg printed paper</t>
  </si>
  <si>
    <t>operation, printer, laser, colour, per kg printed paperCHprinted paperkg</t>
  </si>
  <si>
    <t>operation, printer, laser, colour, per kg printed paperEurope without Switzerlandprinted paperkg</t>
  </si>
  <si>
    <t>operation, printer, laser, colour, per kg printed paperRoWprinted paperkg</t>
  </si>
  <si>
    <t>operation, reefer, cooling, 40-foot, high-cube, R134a as refrigerantGLOoperation, reefer, coolingkg*day</t>
  </si>
  <si>
    <t>operation, reefer, cooling, 40-foot, high-cube, R134a as refrigerant</t>
  </si>
  <si>
    <t>operation, reefer, cooling, 40-foot, high-cube, carbon dioxide, liquid as refrigerantGLOoperation, reefer, coolingkg*day</t>
  </si>
  <si>
    <t>operation, reefer, cooling, 40-foot, high-cube, carbon dioxide, liquid as refrigerant</t>
  </si>
  <si>
    <t>operation, reefer, freezing, 40-foot, high-cube, R134a as refrigerantGLOoperation, reefer, freezingkg*day</t>
  </si>
  <si>
    <t>operation, reefer, freezing, 40-foot, high-cube, R134a as refrigerant</t>
  </si>
  <si>
    <t>operation, reefer, freezing, 40-foot, high-cube, carbon dioxide, liquid as refrigerantGLOoperation, reefer, freezingkg*day</t>
  </si>
  <si>
    <t>operation, reefer, freezing, 40-foot, high-cube, carbon dioxide, liquid as refrigerant</t>
  </si>
  <si>
    <t>operation, solar collector system, Cu flat plate collector, multiple dwelling, for hot waterCA-QCheat, central or small-scale, other than natural gasMJ</t>
  </si>
  <si>
    <t>operation, solar collector system, Cu flat plate collector, multiple dwelling, for hot water</t>
  </si>
  <si>
    <t>operation, solar collector system, Cu flat plate collector, multiple dwelling, for hot waterCHheat, central or small-scale, other than natural gasMJ</t>
  </si>
  <si>
    <t>operation, solar collector system, Cu flat plate collector, multiple dwelling, for hot waterRoWheat, central or small-scale, other than natural gasMJ</t>
  </si>
  <si>
    <t>operation, solar collector system, Cu flat plate collector, one-family house, for combined systemCA-QCheat, central or small-scale, other than natural gasMJ</t>
  </si>
  <si>
    <t>operation, solar collector system, Cu flat plate collector, one-family house, for combined system</t>
  </si>
  <si>
    <t>operation, solar collector system, Cu flat plate collector, one-family house, for combined systemCHheat, central or small-scale, other than natural gasMJ</t>
  </si>
  <si>
    <t>operation, solar collector system, Cu flat plate collector, one-family house, for combined systemRoWheat, central or small-scale, other than natural gasMJ</t>
  </si>
  <si>
    <t>operation, solar collector system, Cu flat plate collector, one-family house, for hot waterCA-QCheat, central or small-scale, other than natural gasMJ</t>
  </si>
  <si>
    <t>operation, solar collector system, Cu flat plate collector, one-family house, for hot water</t>
  </si>
  <si>
    <t>operation, solar collector system, Cu flat plate collector, one-family house, for hot waterCHheat, central or small-scale, other than natural gasMJ</t>
  </si>
  <si>
    <t>operation, solar collector system, Cu flat plate collector, one-family house, for hot waterRoWheat, central or small-scale, other than natural gasMJ</t>
  </si>
  <si>
    <t>operation, solar collector system, evacuated tube collector, one-family house, for combined systemCA-QCheat, central or small-scale, other than natural gasMJ</t>
  </si>
  <si>
    <t>operation, solar collector system, evacuated tube collector, one-family house, for combined system</t>
  </si>
  <si>
    <t>operation, solar collector system, evacuated tube collector, one-family house, for combined systemCHheat, central or small-scale, other than natural gasMJ</t>
  </si>
  <si>
    <t>operation, solar collector system, evacuated tube collector, one-family house, for combined systemRoWheat, central or small-scale, other than natural gasMJ</t>
  </si>
  <si>
    <t>optical brighteners production, for paper productionRoWoptical brighteners, for paper productionkg</t>
  </si>
  <si>
    <t>optical brighteners production, for paper production</t>
  </si>
  <si>
    <t>optical brighteners production, for paper productionRERoptical brighteners, for paper productionkg</t>
  </si>
  <si>
    <t>orange production, fresh gradeESorange, fresh gradekg</t>
  </si>
  <si>
    <t>orange production, fresh grade</t>
  </si>
  <si>
    <t>orange production, fresh gradeRoWorange, fresh gradekg</t>
  </si>
  <si>
    <t>orange production, fresh gradeUSorange, fresh gradekg</t>
  </si>
  <si>
    <t>orange production, fresh gradeZAorange, fresh gradekg</t>
  </si>
  <si>
    <t>orange production, processing gradeBRorange, processing gradekg</t>
  </si>
  <si>
    <t>orange production, processing grade</t>
  </si>
  <si>
    <t>orange production, processing gradeRoWorange, processing gradekg</t>
  </si>
  <si>
    <t>orange production, processing gradeUSorange, processing gradekg</t>
  </si>
  <si>
    <t>orbencarb productionRoWorbencarbkg</t>
  </si>
  <si>
    <t>orbencarb production</t>
  </si>
  <si>
    <t>orbencarb productionRERorbencarbkg</t>
  </si>
  <si>
    <t>organophosphorus-compound production, unspecifiedRoWorganophosphorus-compound, unspecifiedkg</t>
  </si>
  <si>
    <t>organophosphorus-compound production, unspecified</t>
  </si>
  <si>
    <t>organophosphorus-compound production, unspecifiedRERorganophosphorus-compound, unspecifiedkg</t>
  </si>
  <si>
    <t>oriented strand board productionCA-QCoriented strand boardm3</t>
  </si>
  <si>
    <t>oriented strand board production</t>
  </si>
  <si>
    <t>oriented strand board productionCA-QCresidual wood, drym3</t>
  </si>
  <si>
    <t>oriented strand board productionRoWbark chips, wet, measured as dry masskg</t>
  </si>
  <si>
    <t>oriented strand board productionRoWoriented strand boardm3</t>
  </si>
  <si>
    <t>oriented strand board productionRoWresidual wood, drym3</t>
  </si>
  <si>
    <t>oriented strand board productionRERbark chips, wet, measured as dry masskg</t>
  </si>
  <si>
    <t>oriented strand board productionRERoriented strand boardm3</t>
  </si>
  <si>
    <t>oriented strand board productionRERresidual wood, drym3</t>
  </si>
  <si>
    <t>ortho-phenylene diamine productionGLOortho-phenylene diaminekg</t>
  </si>
  <si>
    <t>ortho-phenylene diamine production</t>
  </si>
  <si>
    <t>orthophthalic acid based unsaturated polyester resin productionRoWorthophthalic acid based unsaturated polyester resinkg</t>
  </si>
  <si>
    <t>orthophthalic acid based unsaturated polyester resin production</t>
  </si>
  <si>
    <t>orthophthalic acid based unsaturated polyester resin productionRERorthophthalic acid based unsaturated polyester resinkg</t>
  </si>
  <si>
    <t>outside air intake production, stainless steel, DN 370RoWoutside air intake, stainless steel, DN 370unit</t>
  </si>
  <si>
    <t>outside air intake production, stainless steel, DN 370</t>
  </si>
  <si>
    <t>outside air intake production, stainless steel, DN 370RERoutside air intake, stainless steel, DN 370unit</t>
  </si>
  <si>
    <t>oxalic acid productionCNoxalic acidkg</t>
  </si>
  <si>
    <t>oxalic acid production</t>
  </si>
  <si>
    <t>oxalic acid productionRoWoxalic acidkg</t>
  </si>
  <si>
    <t>oxidation of butaneRoWacetic acid, without water, in 98% solution statekg</t>
  </si>
  <si>
    <t>oxidation of butane</t>
  </si>
  <si>
    <t>oxidation of butaneRoWacetone, liquidkg</t>
  </si>
  <si>
    <t>oxidation of butaneRoWethyl acetatekg</t>
  </si>
  <si>
    <t>oxidation of butaneRoWformic acidkg</t>
  </si>
  <si>
    <t>oxidation of butaneRoWmethyl acetatekg</t>
  </si>
  <si>
    <t>oxidation of butaneRoWmethyl ethyl ketonekg</t>
  </si>
  <si>
    <t>oxidation of butaneRERacetic acid, without water, in 98% solution statekg</t>
  </si>
  <si>
    <t>oxidation of butaneRERacetone, liquidkg</t>
  </si>
  <si>
    <t>oxidation of butaneRERethyl acetatekg</t>
  </si>
  <si>
    <t>oxidation of butaneRERformic acidkg</t>
  </si>
  <si>
    <t>oxidation of butaneRERmethyl acetatekg</t>
  </si>
  <si>
    <t>oxidation of butaneRERmethyl ethyl ketonekg</t>
  </si>
  <si>
    <t>oxidation of manganese dioxideRoWpotassium permanganatekg</t>
  </si>
  <si>
    <t>oxidation of manganese dioxide</t>
  </si>
  <si>
    <t>oxidation of manganese dioxideRERpotassium permanganatekg</t>
  </si>
  <si>
    <t>oxidation of methanolRoWformaldehydekg</t>
  </si>
  <si>
    <t>oxidation of methanol</t>
  </si>
  <si>
    <t>oxidation of methanolRoWsteam, in chemical industrykg</t>
  </si>
  <si>
    <t>oxidation of methanolRERformaldehydekg</t>
  </si>
  <si>
    <t>oxidation of methanolRERsteam, in chemical industrykg</t>
  </si>
  <si>
    <t>ozone production, liquidRoWozone, liquidkg</t>
  </si>
  <si>
    <t>ozone production, liquid</t>
  </si>
  <si>
    <t>ozone production, liquidRERozone, liquidkg</t>
  </si>
  <si>
    <t>p-chlorophenol productionRoWp-chlorophenolkg</t>
  </si>
  <si>
    <t>p-chlorophenol production</t>
  </si>
  <si>
    <t>p-chlorophenol productionRERp-chlorophenolkg</t>
  </si>
  <si>
    <t>p-nitrophenol productionRoWp-nitrophenolkg</t>
  </si>
  <si>
    <t>p-nitrophenol production</t>
  </si>
  <si>
    <t>p-nitrophenol productionRERp-nitrophenolkg</t>
  </si>
  <si>
    <t>p-nitrotoluene productionRoWp-nitrotoluenekg</t>
  </si>
  <si>
    <t>p-nitrotoluene production</t>
  </si>
  <si>
    <t>p-nitrotoluene productionRERp-nitrotoluenekg</t>
  </si>
  <si>
    <t>packaging box factory constructionRoWpackaging box factoryunit</t>
  </si>
  <si>
    <t>packaging box factory construction</t>
  </si>
  <si>
    <t>packaging box factory constructionRERpackaging box factoryunit</t>
  </si>
  <si>
    <t>packaging film production, low density polyethyleneRoWpackaging film, low density polyethylenekg</t>
  </si>
  <si>
    <t>packaging film production, low density polyethylene</t>
  </si>
  <si>
    <t>packaging film production, low density polyethyleneRERpackaging film, low density polyethylenekg</t>
  </si>
  <si>
    <t>packaging glass factory constructionRoWpackaging glass factoryunit</t>
  </si>
  <si>
    <t>packaging glass factory construction</t>
  </si>
  <si>
    <t>packaging glass factory constructionRERpackaging glass factoryunit</t>
  </si>
  <si>
    <t>packaging glass production, brownCHpackaging glass, brownkg</t>
  </si>
  <si>
    <t>packaging glass production, brown</t>
  </si>
  <si>
    <t>packaging glass production, brownDEpackaging glass, brownkg</t>
  </si>
  <si>
    <t>packaging glass production, brownRoWpackaging glass, brownkg</t>
  </si>
  <si>
    <t>packaging glass production, brownRER w/o CH+DEpackaging glass, brownkg</t>
  </si>
  <si>
    <t>RER w/o CH+DE</t>
  </si>
  <si>
    <t>packaging glass production, brown, without culletGLOpackaging glass, brownkg</t>
  </si>
  <si>
    <t>packaging glass production, brown, without cullet</t>
  </si>
  <si>
    <t>packaging glass production, greenCHpackaging glass, greenkg</t>
  </si>
  <si>
    <t>packaging glass production, green</t>
  </si>
  <si>
    <t>packaging glass production, greenDEpackaging glass, greenkg</t>
  </si>
  <si>
    <t>packaging glass production, greenRoWpackaging glass, greenkg</t>
  </si>
  <si>
    <t>packaging glass production, greenRER w/o CH+DEpackaging glass, greenkg</t>
  </si>
  <si>
    <t>packaging glass production, green, without culletGLOpackaging glass, greenkg</t>
  </si>
  <si>
    <t>packaging glass production, green, without cullet</t>
  </si>
  <si>
    <t>packaging glass production, whiteCHpackaging glass, whitekg</t>
  </si>
  <si>
    <t>packaging glass production, white</t>
  </si>
  <si>
    <t>packaging glass production, whiteDEpackaging glass, whitekg</t>
  </si>
  <si>
    <t>packaging glass production, whiteRoWpackaging glass, whitekg</t>
  </si>
  <si>
    <t>packaging glass production, whiteRER w/o CH+DEpackaging glass, whitekg</t>
  </si>
  <si>
    <t>packaging glass production, white, without culletGLOpackaging glass, whitekg</t>
  </si>
  <si>
    <t>packaging glass production, white, without cullet</t>
  </si>
  <si>
    <t>packaging glass sorting facility constructionRoWpackaging glass sorting facilityunit</t>
  </si>
  <si>
    <t>packaging glass sorting facility construction</t>
  </si>
  <si>
    <t>packaging glass sorting facility constructionRERpackaging glass sorting facilityunit</t>
  </si>
  <si>
    <t>packaging production for fertiliser, per kilogram of packed productGLOpackaging, for fertiliserskg</t>
  </si>
  <si>
    <t>packaging production for fertiliser, per kilogram of packed product</t>
  </si>
  <si>
    <t>packaging production for liquid fertiliser or pesticide, per kilogram of packed productGLOpackaging, for fertilisers or pesticideskg</t>
  </si>
  <si>
    <t>packaging production for liquid fertiliser or pesticide, per kilogram of packed product</t>
  </si>
  <si>
    <t>packaging production for pesticide, per kilogram of packed productGLOpackaging, for pesticideskg</t>
  </si>
  <si>
    <t>packaging production for pesticide, per kilogram of packed product</t>
  </si>
  <si>
    <t>packaging production for solid fertiliser or pesticide, per kilogram of packed productGLOpackaging, for fertilisers or pesticideskg</t>
  </si>
  <si>
    <t>packaging production for solid fertiliser or pesticide, per kilogram of packed product</t>
  </si>
  <si>
    <t>packing, cementCHpacking, cementkg</t>
  </si>
  <si>
    <t>packing, cementRoWpacking, cementkg</t>
  </si>
  <si>
    <t>packing, clay productCHpacking, clay productkg</t>
  </si>
  <si>
    <t>packing, clay productRoWpacking, clay productkg</t>
  </si>
  <si>
    <t>packing, fibre cement productCHpacking, fibre cement productkg</t>
  </si>
  <si>
    <t>packing, fibre cement productRoWpacking, fibre cement productkg</t>
  </si>
  <si>
    <t>packing, lime productCHpacking, lime productkg</t>
  </si>
  <si>
    <t>packing, lime productRoWpacking, lime productkg</t>
  </si>
  <si>
    <t>paclobutrazol productionGLOpaclobutrazolkg</t>
  </si>
  <si>
    <t>paclobutrazol production</t>
  </si>
  <si>
    <t>paint production, for electrostatic painting for aluminiumGLOelectrostatic paintkg</t>
  </si>
  <si>
    <t>paint production, for electrostatic painting for aluminium</t>
  </si>
  <si>
    <t>palladium to generic market for metal catalyst for catalytic converterGLOmetal catalyst for catalytic converterkg</t>
  </si>
  <si>
    <t>palladium to generic market for metal catalyst for catalytic converter</t>
  </si>
  <si>
    <t>palm date productionGLOpalm datekg</t>
  </si>
  <si>
    <t>palm date production</t>
  </si>
  <si>
    <t>palm date production, conditioned and driedGLOenergy feed, grossMJ</t>
  </si>
  <si>
    <t>palm date production, conditioned and dried</t>
  </si>
  <si>
    <t>palm date production, conditioned and driedGLOpalm date, conditioned and driedkg</t>
  </si>
  <si>
    <t>palm date production, conditioned and driedGLOprotein feed, 100% crudekg</t>
  </si>
  <si>
    <t>palm date production, conditioned and dried, organicGLOenergy feed, grossMJ</t>
  </si>
  <si>
    <t>palm date production, conditioned and dried, organic</t>
  </si>
  <si>
    <t>palm date production, conditioned and dried, organicGLOpalm date, conditioned and dried, organickg</t>
  </si>
  <si>
    <t>palm date production, conditioned and dried, organicGLOprotein feed, 100% crudekg</t>
  </si>
  <si>
    <t>palm date production, organicGLOpalm date, organickg</t>
  </si>
  <si>
    <t>palm date production, organic</t>
  </si>
  <si>
    <t>palm fruit bunch productionCOpalm fruit bunchkg</t>
  </si>
  <si>
    <t>palm fruit bunch production</t>
  </si>
  <si>
    <t>palm fruit bunch productionRoWpalm fruit bunchkg</t>
  </si>
  <si>
    <t>palm fruit bunch productionIDpalm fruit bunchkg</t>
  </si>
  <si>
    <t>palm fruit bunch productionMYpalm fruit bunchkg</t>
  </si>
  <si>
    <t>palm kernel meal to generic market for protein feedGLOenergy feed, grossMJ</t>
  </si>
  <si>
    <t>palm kernel meal to generic market for protein feed</t>
  </si>
  <si>
    <t>palm kernel meal to generic market for protein feedGLOprotein feed, 100% crudekg</t>
  </si>
  <si>
    <t>palm oil mill operationRoWpalm kernel mealkg</t>
  </si>
  <si>
    <t>palm oil mill operation</t>
  </si>
  <si>
    <t>palm oil mill operationRoWpalm kernel oil, crudekg</t>
  </si>
  <si>
    <t>palm oil mill operationRoWpalm oil, crudekg</t>
  </si>
  <si>
    <t>palm oil mill operationMYpalm kernel mealkg</t>
  </si>
  <si>
    <t>palm oil mill operationMYpalm kernel oil, crudekg</t>
  </si>
  <si>
    <t>palm oil mill operationMYpalm oil, crudekg</t>
  </si>
  <si>
    <t>palm oil refinery operationGLOpalm oil, refinedkg</t>
  </si>
  <si>
    <t>palm oil refinery operation</t>
  </si>
  <si>
    <t>palm oil refinery operationGLOsoapkg</t>
  </si>
  <si>
    <t>palm oil, refined, to generic market for vegetable oil, refinedGLOvegetable oil, refinedkg</t>
  </si>
  <si>
    <t>palm oil, refined, to generic market for vegetable oil, refined</t>
  </si>
  <si>
    <t>panel glass production, for cathode ray tube displayGLOpanel glass, for cathode ray tube displaykg</t>
  </si>
  <si>
    <t>panel glass production, for cathode ray tube display</t>
  </si>
  <si>
    <t>papaya productionGLOpapayakg</t>
  </si>
  <si>
    <t>papaya production</t>
  </si>
  <si>
    <t>paper machine productionRoWpaper machineunit</t>
  </si>
  <si>
    <t>paper machine production</t>
  </si>
  <si>
    <t>paper machine productionRERpaper machineunit</t>
  </si>
  <si>
    <t>paper mill construction, integratedRoWpaper mill, integratedunit</t>
  </si>
  <si>
    <t>paper mill construction, integrated</t>
  </si>
  <si>
    <t>paper mill construction, integratedRERpaper mill, integratedunit</t>
  </si>
  <si>
    <t>paper mill construction, non-integratedRoWpaper mill, non-integratedunit</t>
  </si>
  <si>
    <t>paper mill construction, non-integrated</t>
  </si>
  <si>
    <t>paper mill construction, non-integratedRERpaper mill, non-integratedunit</t>
  </si>
  <si>
    <t>paper production, newsprint, recycledCHpaper, newsprintkg</t>
  </si>
  <si>
    <t>paper production, newsprint, recycled</t>
  </si>
  <si>
    <t>paper production, newsprint, recycledEurope without Switzerlandpaper, newsprintkg</t>
  </si>
  <si>
    <t>paper production, newsprint, recycledRoWpaper, newsprintkg</t>
  </si>
  <si>
    <t>paper production, newsprint, virginCA-QCpaper, newsprintkg</t>
  </si>
  <si>
    <t>paper production, newsprint, virgin</t>
  </si>
  <si>
    <t>paper production, newsprint, virginRoWpaper, newsprintkg</t>
  </si>
  <si>
    <t>paper production, newsprint, virginRERpaper, newsprintkg</t>
  </si>
  <si>
    <t>paper production, woodcontaining, lightweight coatedCA-QCpaper, woodcontaining, lightweight coatedkg</t>
  </si>
  <si>
    <t>paper production, woodcontaining, lightweight coated</t>
  </si>
  <si>
    <t>paper production, woodcontaining, lightweight coatedRoWpaper, woodcontaining, lightweight coatedkg</t>
  </si>
  <si>
    <t>paper production, woodcontaining, lightweight coatedRERpaper, woodcontaining, lightweight coatedkg</t>
  </si>
  <si>
    <t>paper production, woodcontaining, supercalenderedCA-QCpaper, woodcontaining, supercalenderedkg</t>
  </si>
  <si>
    <t>paper production, woodcontaining, supercalendered</t>
  </si>
  <si>
    <t>paper production, woodcontaining, supercalenderedRoWpaper, woodcontaining, supercalenderedkg</t>
  </si>
  <si>
    <t>paper production, woodcontaining, supercalenderedRERpaper, woodcontaining, supercalenderedkg</t>
  </si>
  <si>
    <t>paper production, woodfree, coated, at integrated millRoWpaper, woodfree, coatedkg</t>
  </si>
  <si>
    <t>paper production, woodfree, coated, at integrated mill</t>
  </si>
  <si>
    <t>paper production, woodfree, coated, at integrated millRERpaper, woodfree, coatedkg</t>
  </si>
  <si>
    <t>paper production, woodfree, coated, at non-integrated millRoWpaper, woodfree, coatedkg</t>
  </si>
  <si>
    <t>paper production, woodfree, coated, at non-integrated mill</t>
  </si>
  <si>
    <t>paper production, woodfree, coated, at non-integrated millRERpaper, woodfree, coatedkg</t>
  </si>
  <si>
    <t>paper production, woodfree, uncoated, 100% recycled content, at non-integrated millCA-QCpaper, woodfree, uncoatedkg</t>
  </si>
  <si>
    <t>paper production, woodfree, uncoated, 100% recycled content, at non-integrated mill</t>
  </si>
  <si>
    <t>paper production, woodfree, uncoated, 30% recycled content, at integrated millCA-QCpaper, woodfree, uncoatedkg</t>
  </si>
  <si>
    <t>paper production, woodfree, uncoated, 30% recycled content, at integrated mill</t>
  </si>
  <si>
    <t>paper production, woodfree, uncoated, 50% recycled content, at non-integrated millCA-QCpaper, woodfree, uncoatedkg</t>
  </si>
  <si>
    <t>paper production, woodfree, uncoated, 50% recycled content, at non-integrated mill</t>
  </si>
  <si>
    <t>paper production, woodfree, uncoated, at integrated millCA-QCpaper, woodfree, uncoatedkg</t>
  </si>
  <si>
    <t>paper production, woodfree, uncoated, at integrated mill</t>
  </si>
  <si>
    <t>paper production, woodfree, uncoated, at integrated millRoWpaper, woodfree, uncoatedkg</t>
  </si>
  <si>
    <t>paper production, woodfree, uncoated, at integrated millRERpaper, woodfree, uncoatedkg</t>
  </si>
  <si>
    <t>paper production, woodfree, uncoated, at non-integrated millRoWpaper, woodfree, uncoatedkg</t>
  </si>
  <si>
    <t>paper production, woodfree, uncoated, at non-integrated mill</t>
  </si>
  <si>
    <t>paper production, woodfree, uncoated, at non-integrated millRERpaper, woodfree, uncoatedkg</t>
  </si>
  <si>
    <t>paper sack productionRoWpaper sackkg</t>
  </si>
  <si>
    <t>paper sack production</t>
  </si>
  <si>
    <t>paper sack productionRERpaper sackkg</t>
  </si>
  <si>
    <t>para-phenylene diamine productionGLOpara-phenylene diaminekg</t>
  </si>
  <si>
    <t>para-phenylene diamine production</t>
  </si>
  <si>
    <t>paraffin productionRoWparaffinkg</t>
  </si>
  <si>
    <t>paraffin production</t>
  </si>
  <si>
    <t>paraffin productionRERparaffinkg</t>
  </si>
  <si>
    <t>paris market carrot productionGLOparis market carrotkg</t>
  </si>
  <si>
    <t>paris market carrot production</t>
  </si>
  <si>
    <t>particleboard production, cement bondedRoWparticleboard, cement bondedm3</t>
  </si>
  <si>
    <t>particleboard production, cement bonded</t>
  </si>
  <si>
    <t>particleboard production, cement bondedRERparticleboard, cement bondedm3</t>
  </si>
  <si>
    <t>particleboard production, uncoated, average glue mixRoWbark chips, wet, measured as dry masskg</t>
  </si>
  <si>
    <t>particleboard production, uncoated, average glue mix</t>
  </si>
  <si>
    <t>particleboard production, uncoated, average glue mixRoWheat, district or industrial, other than natural gasMJ</t>
  </si>
  <si>
    <t>particleboard production, uncoated, average glue mixRoWparticleboard, uncoatedm3</t>
  </si>
  <si>
    <t>particleboard production, uncoated, average glue mixRoWresidual wood, drym3</t>
  </si>
  <si>
    <t>particleboard production, uncoated, average glue mixRERbark chips, wet, measured as dry masskg</t>
  </si>
  <si>
    <t>particleboard production, uncoated, average glue mixRERparticleboard, uncoatedm3</t>
  </si>
  <si>
    <t>particleboard production, uncoated, average glue mixRERresidual wood, drym3</t>
  </si>
  <si>
    <t>particleboard production, uncoated, from virgin woodBRparticleboard, uncoatedm3</t>
  </si>
  <si>
    <t>particleboard production, uncoated, from virgin wood</t>
  </si>
  <si>
    <t>particleboard production, uncoated, from virgin woodRoWparticleboard, uncoatedm3</t>
  </si>
  <si>
    <t>passenger car production, dieselGLOpassenger car, dieselkg</t>
  </si>
  <si>
    <t>passenger car production, diesel</t>
  </si>
  <si>
    <t>passenger car production, electric, without batteryGLOpassenger car, electric, without batterykg</t>
  </si>
  <si>
    <t>passenger car production, electric, without battery</t>
  </si>
  <si>
    <t>passenger car production, petrol/natural gasGLOpassenger car, petrol/natural gaskg</t>
  </si>
  <si>
    <t>passenger car production, petrol/natural gas</t>
  </si>
  <si>
    <t>patagonian grenadier, capture by trawler and landing in fish blocks, frozenRoWfish block, hakekg</t>
  </si>
  <si>
    <t>patagonian grenadier, capture by trawler and landing in fish blocks, frozen</t>
  </si>
  <si>
    <t>patagonian grenadier, capture by trawler and landing in fish blocks, frozenRoWfishmeal, 63-65% proteinkg</t>
  </si>
  <si>
    <t>patagonian grenadier, capture by trawler and landing in fish blocks, frozenRLAfish block, hakekg</t>
  </si>
  <si>
    <t>patagonian grenadier, capture by trawler and landing in fish blocks, frozenRLAfishmeal, 63-65% proteinkg</t>
  </si>
  <si>
    <t>pea seed production, for sowingCHpea seed, for sowingkg</t>
  </si>
  <si>
    <t>pea seed production, for sowing</t>
  </si>
  <si>
    <t>pea seed production, for sowingRoWpea seed, for sowingkg</t>
  </si>
  <si>
    <t>pea seed production, organic, for sowingCHpea seed, organic, for sowingkg</t>
  </si>
  <si>
    <t>pea seed production, organic, for sowing</t>
  </si>
  <si>
    <t>pea seed production, organic, for sowingRoWpea seed, organic, for sowingkg</t>
  </si>
  <si>
    <t>peach productionCNpeachkg</t>
  </si>
  <si>
    <t>peach production</t>
  </si>
  <si>
    <t>peach productionESpeachkg</t>
  </si>
  <si>
    <t>peach productionRoWpeachkg</t>
  </si>
  <si>
    <t>peach productionITpeachkg</t>
  </si>
  <si>
    <t>peanut productionARpeanutkg</t>
  </si>
  <si>
    <t>peanut production</t>
  </si>
  <si>
    <t>peanut productionCNpeanutkg</t>
  </si>
  <si>
    <t>peanut productionRoWpeanutkg</t>
  </si>
  <si>
    <t>peanut productionINpeanutkg</t>
  </si>
  <si>
    <t>peanut production, reduced tillageBR-SPpeanutkg</t>
  </si>
  <si>
    <t>peanut production, reduced tillage</t>
  </si>
  <si>
    <t>peanut seed production, at farmRoWpeanut seed, at farmkg</t>
  </si>
  <si>
    <t>peanut seed production, at farm</t>
  </si>
  <si>
    <t>peanut seed production, at farmINpeanut seed, at farmkg</t>
  </si>
  <si>
    <t>peanut seed production, for sowingRoWpeanut seed, for sowingkg</t>
  </si>
  <si>
    <t>peanut seed production, for sowing</t>
  </si>
  <si>
    <t>peanut seed production, for sowingINpeanut seed, for sowingkg</t>
  </si>
  <si>
    <t>pear productionARpearkg</t>
  </si>
  <si>
    <t>pear production</t>
  </si>
  <si>
    <t>pear productionBEpearkg</t>
  </si>
  <si>
    <t>pear productionCNpearkg</t>
  </si>
  <si>
    <t>pear productionRoWpearkg</t>
  </si>
  <si>
    <t>pear productionZApearkg</t>
  </si>
  <si>
    <t>peat moss production, horticultural useCA-QCpeat mossm3</t>
  </si>
  <si>
    <t>peat moss production, horticultural use</t>
  </si>
  <si>
    <t>peat moss production, horticultural useRoWpeat mossm3</t>
  </si>
  <si>
    <t>peat productionRoWpeatkg</t>
  </si>
  <si>
    <t>peat production</t>
  </si>
  <si>
    <t>peat productionNORDELpeatkg</t>
  </si>
  <si>
    <t>pendimethalin productionRoWpendimethalinkg</t>
  </si>
  <si>
    <t>pendimethalin production</t>
  </si>
  <si>
    <t>pendimethalin productionRERpendimethalinkg</t>
  </si>
  <si>
    <t>pentaerythritol production in sodium hydroxide solutionRoWpentaerythritolkg</t>
  </si>
  <si>
    <t>pentaerythritol production in sodium hydroxide solution</t>
  </si>
  <si>
    <t>pentaerythritol production in sodium hydroxide solutionRoWsodium formatekg</t>
  </si>
  <si>
    <t>pentaerythritol production in sodium hydroxide solutionRERpentaerythritolkg</t>
  </si>
  <si>
    <t>pentaerythritol production in sodium hydroxide solutionRERsodium formatekg</t>
  </si>
  <si>
    <t>pentane productionRoWpentanekg</t>
  </si>
  <si>
    <t>pentane production</t>
  </si>
  <si>
    <t>pentane productionRERpentanekg</t>
  </si>
  <si>
    <t>perfluoropentane productionGLOperfluoropentanekg</t>
  </si>
  <si>
    <t>perfluoropentane production</t>
  </si>
  <si>
    <t>perlite quarry operationDEperlitekg</t>
  </si>
  <si>
    <t>perlite quarry operation</t>
  </si>
  <si>
    <t>perlite quarry operationRoWperlitekg</t>
  </si>
  <si>
    <t>permanent magnet production, for electric motorGLOpermanent magnet, for electric motorkg</t>
  </si>
  <si>
    <t>permanent magnet production, for electric motor</t>
  </si>
  <si>
    <t>pesticide production, unspecifiedRoWpesticide, unspecifiedkg</t>
  </si>
  <si>
    <t>pesticide production, unspecified</t>
  </si>
  <si>
    <t>pesticide production, unspecifiedRERpesticide, unspecifiedkg</t>
  </si>
  <si>
    <t>petrol blending for two-stroke enginesCHpetrol, two-stroke blendkg</t>
  </si>
  <si>
    <t>petrol blending for two-stroke engines</t>
  </si>
  <si>
    <t>petrol blending for two-stroke enginesEurope without Switzerlandpetrol, two-stroke blendkg</t>
  </si>
  <si>
    <t>petrol blending for two-stroke enginesRoWpetrol, two-stroke blendkg</t>
  </si>
  <si>
    <t>petrol production, 15% ETBE additive by volume, with ethanol from biomassRoWpetrol, 15% ETBE additive by volume, with ethanol from biomasskg</t>
  </si>
  <si>
    <t>petrol production, 15% ETBE additive by volume, with ethanol from biomass</t>
  </si>
  <si>
    <t>petrol production, 15% ETBE additive by volume, with ethanol from biomassRERpetrol, 15% ETBE additive by volume, with ethanol from biomasskg</t>
  </si>
  <si>
    <t>petrol production, 4% ETBE additive by volume, with ethanol from biomassRoWpetrol, 4% ETBE additive by volume, with ethanol from biomasskg</t>
  </si>
  <si>
    <t>petrol production, 4% ETBE additive by volume, with ethanol from biomass</t>
  </si>
  <si>
    <t>petrol production, 4% ETBE additive by volume, with ethanol from biomassRERpetrol, 4% ETBE additive by volume, with ethanol from biomasskg</t>
  </si>
  <si>
    <t>petrol production, 5% ethanol by volume from biomassCHpetrol, 5% ethanol by volume from biomasskg</t>
  </si>
  <si>
    <t>petrol production, 5% ethanol by volume from biomass</t>
  </si>
  <si>
    <t>petrol production, 85% ethanol by volume from biomassCHpetrol, 85% ethanol by volume from biomasskg</t>
  </si>
  <si>
    <t>petrol production, 85% ethanol by volume from biomass</t>
  </si>
  <si>
    <t>petrol, 85% ethanol by volume from biomass</t>
  </si>
  <si>
    <t>petrol production, low-sulfurCHpetrol, low-sulfurkg</t>
  </si>
  <si>
    <t>petrol production, low-sulfur</t>
  </si>
  <si>
    <t>petrol production, low-sulfurEurope without Switzerlandpetrol, low-sulfurkg</t>
  </si>
  <si>
    <t>petrol production, low-sulfurRoWpetrol, low-sulfurkg</t>
  </si>
  <si>
    <t>petrol production, unleaded, petroleum refinery operationBRpetrol, unleadedkg</t>
  </si>
  <si>
    <t>petrol production, unleaded, petroleum refinery operation</t>
  </si>
  <si>
    <t>petrol production, unleaded, petroleum refinery operationCOpetrol, unleadedkg</t>
  </si>
  <si>
    <t>petrol production, unleaded, petroleum refinery operationEurope without Switzerlandpetrol, unleadedkg</t>
  </si>
  <si>
    <t>petrol production, unleaded, petroleum refinery operationINpetrol, unleadedkg</t>
  </si>
  <si>
    <t>petrol production, unleaded, petroleum refinery operationPEpetrol, unleadedkg</t>
  </si>
  <si>
    <t>petrol production, unleaded, petroleum refinery operationRoWpetrol, unleadedkg</t>
  </si>
  <si>
    <t>petrol production, unleaded, petroleum refinery operationZApetrol, unleadedkg</t>
  </si>
  <si>
    <t>petrol, low-sulfur, import from EuropeCHpetrol, low-sulfurkg</t>
  </si>
  <si>
    <t>petrol, low-sulfur, import from Europe</t>
  </si>
  <si>
    <t>petrol, unleaded, burned in machineryGLOpetrol, unleaded, burned in machineryMJ</t>
  </si>
  <si>
    <t>petrol, unleaded, import from RoWBRpetrol, unleadedkg</t>
  </si>
  <si>
    <t>petrol, unleaded, import from RoW</t>
  </si>
  <si>
    <t>petrol, unleaded, import from RoWCOpetrol, unleadedkg</t>
  </si>
  <si>
    <t>petrol, unleaded, import from RoWINpetrol, unleadedkg</t>
  </si>
  <si>
    <t>petrol, unleaded, import from RoWPEpetrol, unleadedkg</t>
  </si>
  <si>
    <t>petrol, unleaded, import from RoWZApetrol, unleadedkg</t>
  </si>
  <si>
    <t>petroleum and gas production, offshoreAEnatural gas, high pressurem3</t>
  </si>
  <si>
    <t>petroleum and gas production, offshore</t>
  </si>
  <si>
    <t>petroleum and gas production, offshoreAEpetroleumkg</t>
  </si>
  <si>
    <t>petroleum and gas production, offshoreAZnatural gas, high pressurem3</t>
  </si>
  <si>
    <t>petroleum and gas production, offshoreAZpetroleumkg</t>
  </si>
  <si>
    <t>petroleum and gas production, offshoreBRnatural gas, high pressurem3</t>
  </si>
  <si>
    <t>petroleum and gas production, offshoreBRpetroleumkg</t>
  </si>
  <si>
    <t>petroleum and gas production, offshoreCAnatural gas, high pressurem3</t>
  </si>
  <si>
    <t>petroleum and gas production, offshoreCApetroleumkg</t>
  </si>
  <si>
    <t>petroleum and gas production, offshoreCNnatural gas, high pressurem3</t>
  </si>
  <si>
    <t>petroleum and gas production, offshoreCNpetroleumkg</t>
  </si>
  <si>
    <t>petroleum and gas production, offshoreCOnatural gas, high pressurem3</t>
  </si>
  <si>
    <t>petroleum and gas production, offshoreCOpetroleumkg</t>
  </si>
  <si>
    <t>petroleum and gas production, offshoreDEnatural gas, high pressurem3</t>
  </si>
  <si>
    <t>petroleum and gas production, offshoreDEpetroleumkg</t>
  </si>
  <si>
    <t>petroleum and gas production, offshoreECnatural gas, high pressurem3</t>
  </si>
  <si>
    <t>petroleum and gas production, offshoreECpetroleumkg</t>
  </si>
  <si>
    <t>petroleum and gas production, offshoreGBnatural gas, high pressurem3</t>
  </si>
  <si>
    <t>petroleum and gas production, offshoreGBpetroleumkg</t>
  </si>
  <si>
    <t>petroleum and gas production, offshoreIDnatural gas, high pressurem3</t>
  </si>
  <si>
    <t>petroleum and gas production, offshoreIDpetroleumkg</t>
  </si>
  <si>
    <t>petroleum and gas production, offshoreIRnatural gas, high pressurem3</t>
  </si>
  <si>
    <t>petroleum and gas production, offshoreIRpetroleumkg</t>
  </si>
  <si>
    <t>petroleum and gas production, offshoreKWnatural gas, high pressurem3</t>
  </si>
  <si>
    <t>petroleum and gas production, offshoreKWpetroleumkg</t>
  </si>
  <si>
    <t>petroleum and gas production, offshoreKZnatural gas, high pressurem3</t>
  </si>
  <si>
    <t>petroleum and gas production, offshoreKZpetroleumkg</t>
  </si>
  <si>
    <t>petroleum and gas production, offshoreLYnatural gas, high pressurem3</t>
  </si>
  <si>
    <t>petroleum and gas production, offshoreLYpetroleumkg</t>
  </si>
  <si>
    <t>petroleum and gas production, offshoreMXnatural gas, high pressurem3</t>
  </si>
  <si>
    <t>petroleum and gas production, offshoreMXpetroleumkg</t>
  </si>
  <si>
    <t>petroleum and gas production, offshoreMYnatural gas, high pressurem3</t>
  </si>
  <si>
    <t>petroleum and gas production, offshoreMYpetroleumkg</t>
  </si>
  <si>
    <t>petroleum and gas production, offshoreNGnatural gas, high pressurem3</t>
  </si>
  <si>
    <t>petroleum and gas production, offshoreNGpetroleumkg</t>
  </si>
  <si>
    <t>petroleum and gas production, offshoreNLnatural gas, high pressurem3</t>
  </si>
  <si>
    <t>petroleum and gas production, offshoreNLpetroleumkg</t>
  </si>
  <si>
    <t>petroleum and gas production, offshoreNOnatural gas, high pressurem3</t>
  </si>
  <si>
    <t>petroleum and gas production, offshoreNOpetroleumkg</t>
  </si>
  <si>
    <t>petroleum and gas production, offshoreQAnatural gas, high pressurem3</t>
  </si>
  <si>
    <t>petroleum and gas production, offshoreQApetroleumkg</t>
  </si>
  <si>
    <t>petroleum and gas production, offshoreROnatural gas, high pressurem3</t>
  </si>
  <si>
    <t>petroleum and gas production, offshoreROpetroleumkg</t>
  </si>
  <si>
    <t>petroleum and gas production, offshoreRUnatural gas, high pressurem3</t>
  </si>
  <si>
    <t>petroleum and gas production, offshoreRUpetroleumkg</t>
  </si>
  <si>
    <t>petroleum and gas production, offshoreSAnatural gas, high pressurem3</t>
  </si>
  <si>
    <t>petroleum and gas production, offshoreSApetroleumkg</t>
  </si>
  <si>
    <t>petroleum and gas production, offshoreUSnatural gas, high pressurem3</t>
  </si>
  <si>
    <t>petroleum and gas production, offshoreUSpetroleumkg</t>
  </si>
  <si>
    <t>petroleum and gas production, offshoreVEnatural gas, high pressurem3</t>
  </si>
  <si>
    <t>petroleum and gas production, offshoreVEpetroleumkg</t>
  </si>
  <si>
    <t>petroleum and gas production, onshoreAEnatural gas, high pressurem3</t>
  </si>
  <si>
    <t>petroleum and gas production, onshore</t>
  </si>
  <si>
    <t>petroleum and gas production, onshoreAEpetroleumkg</t>
  </si>
  <si>
    <t>petroleum and gas production, onshoreAZnatural gas, high pressurem3</t>
  </si>
  <si>
    <t>petroleum and gas production, onshoreAZpetroleumkg</t>
  </si>
  <si>
    <t>petroleum and gas production, onshoreBRnatural gas, high pressurem3</t>
  </si>
  <si>
    <t>petroleum and gas production, onshoreBRpetroleumkg</t>
  </si>
  <si>
    <t>petroleum and gas production, onshoreCAnatural gas, high pressurem3</t>
  </si>
  <si>
    <t>petroleum and gas production, onshoreCApetroleumkg</t>
  </si>
  <si>
    <t>petroleum and gas production, onshoreCNnatural gas, high pressurem3</t>
  </si>
  <si>
    <t>petroleum and gas production, onshoreCNpetroleumkg</t>
  </si>
  <si>
    <t>petroleum and gas production, onshoreCOnatural gas, high pressurem3</t>
  </si>
  <si>
    <t>petroleum and gas production, onshoreCOpetroleumkg</t>
  </si>
  <si>
    <t>petroleum and gas production, onshoreDEnatural gas, high pressurem3</t>
  </si>
  <si>
    <t>petroleum and gas production, onshoreDEpetroleumkg</t>
  </si>
  <si>
    <t>petroleum and gas production, onshoreDZnatural gas, high pressurem3</t>
  </si>
  <si>
    <t>petroleum and gas production, onshoreDZpetroleumkg</t>
  </si>
  <si>
    <t>petroleum and gas production, onshoreECnatural gas, high pressurem3</t>
  </si>
  <si>
    <t>petroleum and gas production, onshoreECpetroleumkg</t>
  </si>
  <si>
    <t>petroleum and gas production, onshoreGBnatural gas, high pressurem3</t>
  </si>
  <si>
    <t>petroleum and gas production, onshoreGBpetroleumkg</t>
  </si>
  <si>
    <t>petroleum and gas production, onshoreIDnatural gas, high pressurem3</t>
  </si>
  <si>
    <t>petroleum and gas production, onshoreIDpetroleumkg</t>
  </si>
  <si>
    <t>petroleum and gas production, onshoreIQnatural gas, high pressurem3</t>
  </si>
  <si>
    <t>petroleum and gas production, onshoreIQpetroleumkg</t>
  </si>
  <si>
    <t>petroleum and gas production, onshoreIRnatural gas, high pressurem3</t>
  </si>
  <si>
    <t>petroleum and gas production, onshoreIRpetroleumkg</t>
  </si>
  <si>
    <t>petroleum and gas production, onshoreKWnatural gas, high pressurem3</t>
  </si>
  <si>
    <t>petroleum and gas production, onshoreKWpetroleumkg</t>
  </si>
  <si>
    <t>petroleum and gas production, onshoreKZnatural gas, high pressurem3</t>
  </si>
  <si>
    <t>petroleum and gas production, onshoreKZpetroleumkg</t>
  </si>
  <si>
    <t>petroleum and gas production, onshoreLYnatural gas, high pressurem3</t>
  </si>
  <si>
    <t>petroleum and gas production, onshoreLYpetroleumkg</t>
  </si>
  <si>
    <t>petroleum and gas production, onshoreMXnatural gas, high pressurem3</t>
  </si>
  <si>
    <t>petroleum and gas production, onshoreMXpetroleumkg</t>
  </si>
  <si>
    <t>petroleum and gas production, onshoreMYnatural gas, high pressurem3</t>
  </si>
  <si>
    <t>petroleum and gas production, onshoreMYpetroleumkg</t>
  </si>
  <si>
    <t>petroleum and gas production, onshoreNGnatural gas, high pressurem3</t>
  </si>
  <si>
    <t>petroleum and gas production, onshoreNGpetroleumkg</t>
  </si>
  <si>
    <t>petroleum and gas production, onshoreNLnatural gas, high pressurem3</t>
  </si>
  <si>
    <t>petroleum and gas production, onshoreNLpetroleumkg</t>
  </si>
  <si>
    <t>petroleum and gas production, onshoreQAnatural gas, high pressurem3</t>
  </si>
  <si>
    <t>petroleum and gas production, onshoreQApetroleumkg</t>
  </si>
  <si>
    <t>petroleum and gas production, onshoreROnatural gas, high pressurem3</t>
  </si>
  <si>
    <t>petroleum and gas production, onshoreROpetroleumkg</t>
  </si>
  <si>
    <t>petroleum and gas production, onshoreRUnatural gas, high pressurem3</t>
  </si>
  <si>
    <t>petroleum and gas production, onshoreRUpetroleumkg</t>
  </si>
  <si>
    <t>petroleum and gas production, onshoreSAnatural gas, high pressurem3</t>
  </si>
  <si>
    <t>petroleum and gas production, onshoreSApetroleumkg</t>
  </si>
  <si>
    <t>petroleum and gas production, onshoreUSnatural gas, high pressurem3</t>
  </si>
  <si>
    <t>petroleum and gas production, onshoreUSpetroleumkg</t>
  </si>
  <si>
    <t>petroleum and gas production, onshoreVEnatural gas, high pressurem3</t>
  </si>
  <si>
    <t>petroleum and gas production, onshoreVEpetroleumkg</t>
  </si>
  <si>
    <t>petroleum coke production, petroleum refinery operationEurope without Switzerlandpetroleum cokekg</t>
  </si>
  <si>
    <t>petroleum coke production, petroleum refinery operation</t>
  </si>
  <si>
    <t>petroleum coke production, petroleum refinery operationRoWpetroleum cokekg</t>
  </si>
  <si>
    <t>petroleum coke production, petroleum refinery operationZApetroleum cokekg</t>
  </si>
  <si>
    <t>petroleum coke to generic market for cokeGLOcokeMJ</t>
  </si>
  <si>
    <t>petroleum coke to generic market for coke</t>
  </si>
  <si>
    <t>petroleum combustion, in drilling testsGLOpetroleum combustion, in drilling testskg</t>
  </si>
  <si>
    <t>petroleum refinery constructionRoWpetroleum refineryunit</t>
  </si>
  <si>
    <t>petroleum refinery construction</t>
  </si>
  <si>
    <t>petroleum refinery constructionRERpetroleum refineryunit</t>
  </si>
  <si>
    <t>petroleum refinery operationCHdieselkg</t>
  </si>
  <si>
    <t>petroleum refinery operation</t>
  </si>
  <si>
    <t>petroleum refinery operationCHelectricity, high voltagekWh</t>
  </si>
  <si>
    <t>petroleum refinery operationCHheavy fuel oilkg</t>
  </si>
  <si>
    <t>petroleum refinery operationCHkerosenekg</t>
  </si>
  <si>
    <t>petroleum refinery operationCHlight fuel oilkg</t>
  </si>
  <si>
    <t>petroleum refinery operationCHliquefied petroleum gaskg</t>
  </si>
  <si>
    <t>petroleum refinery operationCHnaphthakg</t>
  </si>
  <si>
    <t>petroleum refinery operationCHpetrol, unleadedkg</t>
  </si>
  <si>
    <t>petroleum refinery operationCHpitchkg</t>
  </si>
  <si>
    <t>petroleum refinery operationCHrefinery gaskg</t>
  </si>
  <si>
    <t>petroleum refinery operationCHsulfurkg</t>
  </si>
  <si>
    <t>petroleum slack wax production, petroleum refinery operationBRpetroleum slack waxkg</t>
  </si>
  <si>
    <t>petroleum slack wax production, petroleum refinery operation</t>
  </si>
  <si>
    <t>petroleum slack wax production, petroleum refinery operationCOpetroleum slack waxkg</t>
  </si>
  <si>
    <t>petroleum slack wax production, petroleum refinery operationEurope without Switzerlandpetroleum slack waxkg</t>
  </si>
  <si>
    <t>petroleum slack wax production, petroleum refinery operationINpetroleum slack waxkg</t>
  </si>
  <si>
    <t>petroleum slack wax production, petroleum refinery operationPEpetroleum slack waxkg</t>
  </si>
  <si>
    <t>petroleum slack wax production, petroleum refinery operationRoWpetroleum slack waxkg</t>
  </si>
  <si>
    <t>petroleum slack wax production, petroleum refinery operationZApetroleum slack waxkg</t>
  </si>
  <si>
    <t>phenol production, from cumeneRoWacetone, liquidkg</t>
  </si>
  <si>
    <t>phenol production, from cumene</t>
  </si>
  <si>
    <t>phenol production, from cumeneRoWphenolkg</t>
  </si>
  <si>
    <t>phenol production, from cumeneRERacetone, liquidkg</t>
  </si>
  <si>
    <t>phenol production, from cumeneRERphenolkg</t>
  </si>
  <si>
    <t>phenolic resin productionRoWphenolic resinkg</t>
  </si>
  <si>
    <t>phenolic resin production</t>
  </si>
  <si>
    <t>phenolic resin productionRERphenolic resinkg</t>
  </si>
  <si>
    <t>phenoxy-compound productionRoWphenoxy-compoundkg</t>
  </si>
  <si>
    <t>phenoxy-compound production</t>
  </si>
  <si>
    <t>phenoxy-compound productionRERphenoxy-compoundkg</t>
  </si>
  <si>
    <t>phenyl acetic acid productionRoWphenyl acetic acidkg</t>
  </si>
  <si>
    <t>phenyl acetic acid production</t>
  </si>
  <si>
    <t>phenyl acetic acid productionRERphenyl acetic acidkg</t>
  </si>
  <si>
    <t>phenyl isocyanate productionRoWphenyl isocyanatekg</t>
  </si>
  <si>
    <t>phenyl isocyanate production</t>
  </si>
  <si>
    <t>phenyl isocyanate productionRERphenyl isocyanatekg</t>
  </si>
  <si>
    <t>phosgene production, liquidRoWphosgene, liquidkg</t>
  </si>
  <si>
    <t>phosgene production, liquid</t>
  </si>
  <si>
    <t>phosgene production, liquidRERphosgene, liquidkg</t>
  </si>
  <si>
    <t>phosphane productionGLOphosphanekg</t>
  </si>
  <si>
    <t>phosphane production</t>
  </si>
  <si>
    <t>phosphate rock beneficiationRoWphosphate rock, beneficiatedkg</t>
  </si>
  <si>
    <t>phosphate rock beneficiation</t>
  </si>
  <si>
    <t>phosphate rock beneficiationMAphosphate rock, beneficiatedkg</t>
  </si>
  <si>
    <t>phosphate rock beneficiationRERphosphate rock, beneficiatedkg</t>
  </si>
  <si>
    <t>phosphate rock beneficiationUSphosphate rock, beneficiatedkg</t>
  </si>
  <si>
    <t>phosphoric acid factory construction, fertiliser gradeRoWphosphoric acid factory, fertiliser gradeunit</t>
  </si>
  <si>
    <t>phosphoric acid factory construction, fertiliser grade</t>
  </si>
  <si>
    <t>phosphoric acid factory construction, fertiliser gradeUSphosphoric acid factory, fertiliser gradeunit</t>
  </si>
  <si>
    <t>phosphoric acid production, dihydrate processRoWfluosilicic acid, without water, in 22% solution statekg</t>
  </si>
  <si>
    <t>phosphoric acid production, dihydrate process</t>
  </si>
  <si>
    <t>phosphoric acid production, dihydrate processRoWphosphoric acid, fertiliser grade, without water, in 70% solution statekg</t>
  </si>
  <si>
    <t>phosphoric acid production, dihydrate processMAfluosilicic acid, without water, in 22% solution statekg</t>
  </si>
  <si>
    <t>phosphoric acid production, dihydrate processMAphosphoric acid, fertiliser grade, without water, in 70% solution statekg</t>
  </si>
  <si>
    <t>phosphoric acid production, dihydrate processRERphosphoric acid, fertiliser grade, without water, in 70% solution statekg</t>
  </si>
  <si>
    <t>phosphoric acid production, dihydrate processUSfluosilicic acid, without water, in 22% solution statekg</t>
  </si>
  <si>
    <t>phosphoric acid production, dihydrate processUSphosphoric acid, fertiliser grade, without water, in 70% solution statekg</t>
  </si>
  <si>
    <t>phosphorous chloride productionRoWphosphorous chloridekg</t>
  </si>
  <si>
    <t>phosphorous chloride production</t>
  </si>
  <si>
    <t>phosphorous chloride productionRERphosphorous chloridekg</t>
  </si>
  <si>
    <t>phosphorus oxychloride production, from phosphorus pentachlorideGLOphosphorus oxychloridekg</t>
  </si>
  <si>
    <t>phosphorus oxychloride production, from phosphorus pentachloride</t>
  </si>
  <si>
    <t>phosphorus oxychloride production, from phosphorus trichlorideRoWphosphorus oxychloridekg</t>
  </si>
  <si>
    <t>phosphorus oxychloride production, from phosphorus trichloride</t>
  </si>
  <si>
    <t>phosphorus oxychloride production, from phosphorus trichlorideRERphosphorus oxychloridekg</t>
  </si>
  <si>
    <t>phosphorus pentachloride productionCNphosphorus pentachloridekg</t>
  </si>
  <si>
    <t>phosphorus pentachloride production</t>
  </si>
  <si>
    <t>phosphorus pentachloride productionRoWphosphorus pentachloridekg</t>
  </si>
  <si>
    <t>phosphorus production, white, liquidRoWphosphorus, white, liquidkg</t>
  </si>
  <si>
    <t>phosphorus production, white, liquid</t>
  </si>
  <si>
    <t>phosphorus production, white, liquidRERphosphorus, white, liquidkg</t>
  </si>
  <si>
    <t>phosphorus trichloride productionGLOphosphorus trichloridekg</t>
  </si>
  <si>
    <t>phosphorus trichloride production</t>
  </si>
  <si>
    <t>photovoltaic cell factory constructionDEphotovoltaic cell factoryunit</t>
  </si>
  <si>
    <t>photovoltaic cell factory construction</t>
  </si>
  <si>
    <t>photovoltaic cell factory constructionRoWphotovoltaic cell factoryunit</t>
  </si>
  <si>
    <t>photovoltaic cell production, multi-Si waferRoWphotovoltaic cell, multi-Si waferm2</t>
  </si>
  <si>
    <t>photovoltaic cell production, multi-Si wafer</t>
  </si>
  <si>
    <t>photovoltaic cell production, multi-Si waferRERphotovoltaic cell, multi-Si waferm2</t>
  </si>
  <si>
    <t>photovoltaic cell production, ribbon-SiRoWphotovoltaic cell, ribbon-Sim2</t>
  </si>
  <si>
    <t>photovoltaic cell production, ribbon-Si</t>
  </si>
  <si>
    <t>photovoltaic cell production, ribbon-SiRERphotovoltaic cell, ribbon-Sim2</t>
  </si>
  <si>
    <t>photovoltaic cell production, single-Si waferRoWphotovoltaic cell, single-Si waferm2</t>
  </si>
  <si>
    <t>photovoltaic cell production, single-Si wafer</t>
  </si>
  <si>
    <t>photovoltaic cell production, single-Si waferRERphotovoltaic cell, single-Si waferm2</t>
  </si>
  <si>
    <t>photovoltaic facade installation, 3kWp, multi-Si, laminated, integrated, at buildingCHphotovoltaic facade installation, 3kWp, multi-Si, laminated, integrated, at buildingunit</t>
  </si>
  <si>
    <t>photovoltaic facade installation, 3kWp, multi-Si, laminated, integrated, at buildingRoWphotovoltaic facade installation, 3kWp, multi-Si, laminated, integrated, at buildingunit</t>
  </si>
  <si>
    <t>photovoltaic facade installation, 3kWp, multi-Si, panel, mounted, at buildingCHphotovoltaic facade installation, 3kWp, multi-Si, panel, mounted, at buildingunit</t>
  </si>
  <si>
    <t>photovoltaic facade installation, 3kWp, multi-Si, panel, mounted, at buildingRoWphotovoltaic facade installation, 3kWp, multi-Si, panel, mounted, at buildingunit</t>
  </si>
  <si>
    <t>photovoltaic facade installation, 3kWp, single-Si, laminated, integrated, at buildingCHphotovoltaic facade installation, 3kWp, single-Si, laminated, integrated, at buildingunit</t>
  </si>
  <si>
    <t>photovoltaic facade installation, 3kWp, single-Si, laminated, integrated, at buildingRoWphotovoltaic facade installation, 3kWp, single-Si, laminated, integrated, at buildingunit</t>
  </si>
  <si>
    <t>photovoltaic facade installation, 3kWp, single-Si, panel, mounted, at buildingCHphotovoltaic facade installation, 3kWp, single-Si, panel, mounted, at buildingunit</t>
  </si>
  <si>
    <t>photovoltaic facade installation, 3kWp, single-Si, panel, mounted, at buildingRoWphotovoltaic facade installation, 3kWp, single-Si, panel, mounted, at buildingunit</t>
  </si>
  <si>
    <t>photovoltaic flat-roof installation, 3kWp, multi-Si, on roofCHphotovoltaic flat-roof installation, 3kWp, multi-Si, on roofunit</t>
  </si>
  <si>
    <t>photovoltaic flat-roof installation, 3kWp, multi-Si, on roofRoWphotovoltaic flat-roof installation, 3kWp, multi-Si, on roofunit</t>
  </si>
  <si>
    <t>photovoltaic flat-roof installation, 3kWp, single-Si, on roofCHphotovoltaic flat-roof installation, 3kWp, single-Si, on roofunit</t>
  </si>
  <si>
    <t>photovoltaic flat-roof installation, 3kWp, single-Si, on roofRoWphotovoltaic flat-roof installation, 3kWp, single-Si, on roofunit</t>
  </si>
  <si>
    <t>photovoltaic laminate production, CISDEphotovoltaic laminate, CISm2</t>
  </si>
  <si>
    <t>photovoltaic laminate production, CIS</t>
  </si>
  <si>
    <t>photovoltaic laminate production, CISRoWphotovoltaic laminate, CISm2</t>
  </si>
  <si>
    <t>photovoltaic laminate production, CdTeRoWphotovoltaic laminate, CdTem2</t>
  </si>
  <si>
    <t>photovoltaic laminate production, CdTe</t>
  </si>
  <si>
    <t>photovoltaic laminate production, CdTeMYphotovoltaic laminate, CdTem2</t>
  </si>
  <si>
    <t>photovoltaic laminate production, CdTeUSphotovoltaic laminate, CdTem2</t>
  </si>
  <si>
    <t>photovoltaic laminate production, CdTeVNphotovoltaic laminate, CdTem2</t>
  </si>
  <si>
    <t>photovoltaic laminate production, a-SiRoWphotovoltaic laminate, a-Sim2</t>
  </si>
  <si>
    <t>photovoltaic laminate production, a-Si</t>
  </si>
  <si>
    <t>photovoltaic laminate production, a-SiUSphotovoltaic laminate, a-Sim2</t>
  </si>
  <si>
    <t>photovoltaic laminate production, multi-Si waferRoWphotovoltaic laminate, multi-Si waferm2</t>
  </si>
  <si>
    <t>photovoltaic laminate production, multi-Si wafer</t>
  </si>
  <si>
    <t>photovoltaic laminate production, multi-Si waferRERphotovoltaic laminate, multi-Si waferm2</t>
  </si>
  <si>
    <t>photovoltaic laminate production, ribbon-SiRoWphotovoltaic laminate, ribbon-Sim2</t>
  </si>
  <si>
    <t>photovoltaic laminate production, ribbon-Si</t>
  </si>
  <si>
    <t>photovoltaic laminate production, ribbon-SiRERphotovoltaic laminate, ribbon-Sim2</t>
  </si>
  <si>
    <t>photovoltaic laminate production, single-Si waferRoWphotovoltaic laminate, single-Si waferm2</t>
  </si>
  <si>
    <t>photovoltaic laminate production, single-Si wafer</t>
  </si>
  <si>
    <t>photovoltaic laminate production, single-Si waferRERphotovoltaic laminate, single-Si waferm2</t>
  </si>
  <si>
    <t>photovoltaic module production, building-integrated, for facade installationRoWphotovoltaic module, building-integrated, for facade installationm2</t>
  </si>
  <si>
    <t>photovoltaic module production, building-integrated, for facade installation</t>
  </si>
  <si>
    <t>photovoltaic module production, building-integrated, for facade installationRERphotovoltaic module, building-integrated, for facade installationm2</t>
  </si>
  <si>
    <t>photovoltaic module production, building-integrated, for slanted-roof installationRoWphotovoltaic module, building-integrated, for slanted-roof installationm2</t>
  </si>
  <si>
    <t>photovoltaic module production, building-integrated, for slanted-roof installation</t>
  </si>
  <si>
    <t>photovoltaic module production, building-integrated, for slanted-roof installationRERphotovoltaic module, building-integrated, for slanted-roof installationm2</t>
  </si>
  <si>
    <t>photovoltaic mounting system production, for 570kWp open ground moduleGLOphotovoltaic mounting system, for 570kWp open ground modulem2</t>
  </si>
  <si>
    <t>photovoltaic mounting system production, for 570kWp open ground module</t>
  </si>
  <si>
    <t>photovoltaic mounting system production, for facade installationRoWphotovoltaic mounting system, for facade installationm2</t>
  </si>
  <si>
    <t>photovoltaic mounting system production, for facade installation</t>
  </si>
  <si>
    <t>photovoltaic mounting system production, for facade installationRERphotovoltaic mounting system, for facade installationm2</t>
  </si>
  <si>
    <t>photovoltaic mounting system production, for flat-roof installationRoWphotovoltaic mounting system, for flat-roof installationm2</t>
  </si>
  <si>
    <t>photovoltaic mounting system production, for flat-roof installation</t>
  </si>
  <si>
    <t>photovoltaic mounting system production, for flat-roof installationRERphotovoltaic mounting system, for flat-roof installationm2</t>
  </si>
  <si>
    <t>photovoltaic mounting system production, for slanted-roof installationRoWphotovoltaic mounting system, for slanted-roof installationm2</t>
  </si>
  <si>
    <t>photovoltaic mounting system production, for slanted-roof installation</t>
  </si>
  <si>
    <t>photovoltaic mounting system production, for slanted-roof installationRERphotovoltaic mounting system, for slanted-roof installationm2</t>
  </si>
  <si>
    <t>photovoltaic panel factory constructionGLOphotovoltaic panel factoryunit</t>
  </si>
  <si>
    <t>photovoltaic panel factory construction</t>
  </si>
  <si>
    <t>photovoltaic panel production, CISDEphotovoltaic panel, CISm2</t>
  </si>
  <si>
    <t>photovoltaic panel production, CIS</t>
  </si>
  <si>
    <t>photovoltaic panel production, CISRoWphotovoltaic panel, CISm2</t>
  </si>
  <si>
    <t>photovoltaic panel production, a-SiRoWphotovoltaic panel, a-Sim2</t>
  </si>
  <si>
    <t>photovoltaic panel production, a-Si</t>
  </si>
  <si>
    <t>photovoltaic panel production, a-SiUSphotovoltaic panel, a-Sim2</t>
  </si>
  <si>
    <t>photovoltaic panel production, multi-Si waferRoWphotovoltaic panel, multi-Si waferm2</t>
  </si>
  <si>
    <t>photovoltaic panel production, multi-Si wafer</t>
  </si>
  <si>
    <t>photovoltaic panel production, multi-Si waferRERphotovoltaic panel, multi-Si waferm2</t>
  </si>
  <si>
    <t>photovoltaic panel production, ribbon-SiRoWphotovoltaic panel, ribbon-Sim2</t>
  </si>
  <si>
    <t>photovoltaic panel production, ribbon-Si</t>
  </si>
  <si>
    <t>photovoltaic panel production, ribbon-SiRERphotovoltaic panel, ribbon-Sim2</t>
  </si>
  <si>
    <t>photovoltaic panel production, single-Si waferRoWphotovoltaic panel, single-Si waferm2</t>
  </si>
  <si>
    <t>photovoltaic panel production, single-Si wafer</t>
  </si>
  <si>
    <t>photovoltaic panel production, single-Si waferRERphotovoltaic panel, single-Si waferm2</t>
  </si>
  <si>
    <t>photovoltaic plant construction, 570kWp, multi-Si, on open groundGLOphotovoltaic plant, 570kWp, multi-Si, on open groundunit</t>
  </si>
  <si>
    <t>photovoltaic plant construction, 570kWp, multi-Si, on open ground</t>
  </si>
  <si>
    <t>photovoltaic slanted-roof installation, 3kWp, CIS, panel, mounted, on roofCHphotovoltaic slanted-roof installation, 3kWp, CIS, panel, mounted, on roofunit</t>
  </si>
  <si>
    <t>photovoltaic slanted-roof installation, 3kWp, CIS, panel, mounted, on roofRoWphotovoltaic slanted-roof installation, 3kWp, CIS, panel, mounted, on roofunit</t>
  </si>
  <si>
    <t>photovoltaic slanted-roof installation, 3kWp, CdTe, laminated, integrated, on roofCHphotovoltaic slanted-roof installation, 3kWp, CdTe, laminated, integrated, on roofunit</t>
  </si>
  <si>
    <t>photovoltaic slanted-roof installation, 3kWp, CdTe, laminated, integrated, on roofRoWphotovoltaic slanted-roof installation, 3kWp, CdTe, laminated, integrated, on roofunit</t>
  </si>
  <si>
    <t>photovoltaic slanted-roof installation, 3kWp, a-Si, laminated, integrated, on roofCHphotovoltaic slanted-roof installation, 3kWp, a-Si, laminated, integrated, on roofunit</t>
  </si>
  <si>
    <t>photovoltaic slanted-roof installation, 3kWp, a-Si, laminated, integrated, on roofRoWphotovoltaic slanted-roof installation, 3kWp, a-Si, laminated, integrated, on roofunit</t>
  </si>
  <si>
    <t>photovoltaic slanted-roof installation, 3kWp, a-Si, panel, mounted, on roofCHphotovoltaic slanted-roof installation, 3kWp, a-Si, panel, mounted, on roofunit</t>
  </si>
  <si>
    <t>photovoltaic slanted-roof installation, 3kWp, a-Si, panel, mounted, on roofRoWphotovoltaic slanted-roof installation, 3kWp, a-Si, panel, mounted, on roofunit</t>
  </si>
  <si>
    <t>photovoltaic slanted-roof installation, 3kWp, multi-Si, laminated, integrated, on roofCHphotovoltaic slanted-roof installation, 3kWp, multi-Si, laminated, integrated, on roofunit</t>
  </si>
  <si>
    <t>photovoltaic slanted-roof installation, 3kWp, multi-Si, laminated, integrated, on roofRoWphotovoltaic slanted-roof installation, 3kWp, multi-Si, laminated, integrated, on roofunit</t>
  </si>
  <si>
    <t>photovoltaic slanted-roof installation, 3kWp, multi-Si, panel, mounted, on roofCHphotovoltaic slanted-roof installation, 3kWp, multi-Si, panel, mounted, on roofunit</t>
  </si>
  <si>
    <t>photovoltaic slanted-roof installation, 3kWp, multi-Si, panel, mounted, on roofRoWphotovoltaic slanted-roof installation, 3kWp, multi-Si, panel, mounted, on roofunit</t>
  </si>
  <si>
    <t>photovoltaic slanted-roof installation, 3kWp, ribbon-Si, laminated, integrated, on roofCHphotovoltaic slanted-roof installation, 3kWp, ribbon-Si, laminated, integrated, on roofunit</t>
  </si>
  <si>
    <t>photovoltaic slanted-roof installation, 3kWp, ribbon-Si, laminated, integrated, on roofRoWphotovoltaic slanted-roof installation, 3kWp, ribbon-Si, laminated, integrated, on roofunit</t>
  </si>
  <si>
    <t>photovoltaic slanted-roof installation, 3kWp, ribbon-Si, panel, mounted, on roofCHphotovoltaic slanted-roof installation, 3kWp, ribbon-Si, panel, mounted, on roofunit</t>
  </si>
  <si>
    <t>photovoltaic slanted-roof installation, 3kWp, ribbon-Si, panel, mounted, on roofRoWphotovoltaic slanted-roof installation, 3kWp, ribbon-Si, panel, mounted, on roofunit</t>
  </si>
  <si>
    <t>photovoltaic slanted-roof installation, 3kWp, single-Si, laminated, integrated, on roofCHphotovoltaic slanted-roof installation, 3kWp, single-Si, laminated, integrated, on roofunit</t>
  </si>
  <si>
    <t>photovoltaic slanted-roof installation, 3kWp, single-Si, laminated, integrated, on roofRoWphotovoltaic slanted-roof installation, 3kWp, single-Si, laminated, integrated, on roofunit</t>
  </si>
  <si>
    <t>photovoltaic slanted-roof installation, 3kWp, single-Si, panel, mounted, on roofCHphotovoltaic slanted-roof installation, 3kWp, single-Si, panel, mounted, on roofunit</t>
  </si>
  <si>
    <t>photovoltaic slanted-roof installation, 3kWp, single-Si, panel, mounted, on roofRoWphotovoltaic slanted-roof installation, 3kWp, single-Si, panel, mounted, on roofunit</t>
  </si>
  <si>
    <t>photovoltaics, electric installation for 3kWp module, at buildingCHphotovoltaics, electric installation for 3kWp module, at buildingunit</t>
  </si>
  <si>
    <t>photovoltaics, electric installation for 3kWp module, at buildingRoWphotovoltaics, electric installation for 3kWp module, at buildingunit</t>
  </si>
  <si>
    <t>photovoltaics, electric installation for 570kWp module, open groundGLOphotovoltaics, electric installation for 570kWp module, open groundunit</t>
  </si>
  <si>
    <t>phthalic anhydride productionRoWphthalic anhydridekg</t>
  </si>
  <si>
    <t>phthalic anhydride production</t>
  </si>
  <si>
    <t>phthalic anhydride productionRERphthalic anhydridekg</t>
  </si>
  <si>
    <t>phthalimide productionRoWphthalimidekg</t>
  </si>
  <si>
    <t>phthalimide production</t>
  </si>
  <si>
    <t>phthalimide productionRERphthalimidekg</t>
  </si>
  <si>
    <t>phthalimide-compound productionRoWphthalimide-compoundkg</t>
  </si>
  <si>
    <t>phthalimide-compound production</t>
  </si>
  <si>
    <t>phthalimide-compound productionRERphthalimide-compoundkg</t>
  </si>
  <si>
    <t>pig iron productionRoWpig ironkg</t>
  </si>
  <si>
    <t>pig iron production</t>
  </si>
  <si>
    <t>pig iron productionINpig ironkg</t>
  </si>
  <si>
    <t>pig iron productionRERpig ironkg</t>
  </si>
  <si>
    <t>pineapple productionGLOpineapplekg</t>
  </si>
  <si>
    <t>pineapple production</t>
  </si>
  <si>
    <t>pinto bean productionCA-ABpinto beankg</t>
  </si>
  <si>
    <t>pinto bean production</t>
  </si>
  <si>
    <t>pinto bean productionCA-MBpinto beankg</t>
  </si>
  <si>
    <t>pinto bean productionRoWpinto beankg</t>
  </si>
  <si>
    <t>pinto bean seed production, for sowingGLOpinto bean seed, for sowingkg</t>
  </si>
  <si>
    <t>pinto bean seed production, for sowing</t>
  </si>
  <si>
    <t>pipeline construction, liquid manureCHpipeline, liquid manurekm*year</t>
  </si>
  <si>
    <t>pipeline construction, liquid manure</t>
  </si>
  <si>
    <t>pipeline construction, liquid manureRoWpipeline, liquid manurekm*year</t>
  </si>
  <si>
    <t>pipeline construction, natural gas, high pressure distribution networkCHpipeline, natural gas, high pressure distribution networkkm</t>
  </si>
  <si>
    <t>pipeline construction, natural gas, high pressure distribution network</t>
  </si>
  <si>
    <t>pipeline construction, natural gas, high pressure distribution networkEurope without Switzerlandpipeline, natural gas, high pressure distribution networkkm</t>
  </si>
  <si>
    <t>pipeline construction, natural gas, high pressure distribution networkRoWpipeline, natural gas, high pressure distribution networkkm</t>
  </si>
  <si>
    <t>pipeline construction, natural gas, long distance, high capacity, offshoreGLOpipeline, natural gas, long distance, high capacity, offshorekm</t>
  </si>
  <si>
    <t>pipeline construction, natural gas, long distance, high capacity, offshore</t>
  </si>
  <si>
    <t>pipeline construction, natural gas, long distance, high capacity, onshoreGLOpipeline, natural gas, long distance, high capacity, onshorekm</t>
  </si>
  <si>
    <t>pipeline construction, natural gas, long distance, high capacity, onshore</t>
  </si>
  <si>
    <t>pipeline construction, natural gas, long distance, low capacity, onshoreGLOpipeline, natural gas, long distance, low capacity, onshorekm</t>
  </si>
  <si>
    <t>pipeline construction, natural gas, long distance, low capacity, onshore</t>
  </si>
  <si>
    <t>pipeline construction, natural gas, low pressure distribution networkCHpipeline, natural gas, low pressure distribution networkkm</t>
  </si>
  <si>
    <t>pipeline construction, natural gas, low pressure distribution network</t>
  </si>
  <si>
    <t>pipeline construction, natural gas, low pressure distribution networkRoWpipeline, natural gas, low pressure distribution networkkm</t>
  </si>
  <si>
    <t>pipeline construction, petroleumRoWpipeline, petroleumkm</t>
  </si>
  <si>
    <t>pipeline construction, petroleum</t>
  </si>
  <si>
    <t>pipeline construction, petroleumRERpipeline, petroleumkm</t>
  </si>
  <si>
    <t>pipeline construction, petroleum, offshoreGLOpipeline, petroleum, offshorekm</t>
  </si>
  <si>
    <t>pipeline construction, petroleum, offshore</t>
  </si>
  <si>
    <t>piperidine productionRoWpiperidinekg</t>
  </si>
  <si>
    <t>piperidine production</t>
  </si>
  <si>
    <t>piperidine productionRERpiperidinekg</t>
  </si>
  <si>
    <t>pitch despergents production, in paper productionRoWpitch despergents, in paper productionkg</t>
  </si>
  <si>
    <t>pitch despergents production, in paper production</t>
  </si>
  <si>
    <t>pitch despergents production, in paper productionRERpitch despergents, in paper productionkg</t>
  </si>
  <si>
    <t>pitch production, petroleum refinery operationBRpitchkg</t>
  </si>
  <si>
    <t>pitch production, petroleum refinery operation</t>
  </si>
  <si>
    <t>pitch production, petroleum refinery operationCOpitchkg</t>
  </si>
  <si>
    <t>pitch production, petroleum refinery operationEurope without Switzerlandpitchkg</t>
  </si>
  <si>
    <t>pitch production, petroleum refinery operationINpitchkg</t>
  </si>
  <si>
    <t>pitch production, petroleum refinery operationPEpitchkg</t>
  </si>
  <si>
    <t>pitch production, petroleum refinery operationRoWpitchkg</t>
  </si>
  <si>
    <t>pitch production, petroleum refinery operationZApitchkg</t>
  </si>
  <si>
    <t>planing mill productionRoWplaning millunit</t>
  </si>
  <si>
    <t>planing mill production</t>
  </si>
  <si>
    <t>planing mill productionRERplaning millunit</t>
  </si>
  <si>
    <t>planing, beam, hardwood, u=10%CA-QCsawnwood, beam, hardwood, dried (u=10%), planedm3</t>
  </si>
  <si>
    <t>planing, beam, hardwood, u=10%</t>
  </si>
  <si>
    <t>planing, beam, hardwood, u=10%CA-QCshavings, hardwood, loose, measured as dry masskg</t>
  </si>
  <si>
    <t>planing, beam, hardwood, u=10%CHsawnwood, beam, hardwood, dried (u=10%), planedm3</t>
  </si>
  <si>
    <t>planing, beam, hardwood, u=10%CHshavings, hardwood, loose, measured as dry masskg</t>
  </si>
  <si>
    <t>planing, beam, hardwood, u=10%Europe without Switzerlandsawnwood, beam, hardwood, dried (u=10%), planedm3</t>
  </si>
  <si>
    <t>planing, beam, hardwood, u=10%Europe without Switzerlandshavings, hardwood, loose, measured as dry masskg</t>
  </si>
  <si>
    <t>planing, beam, hardwood, u=10%RoWsawnwood, beam, hardwood, dried (u=10%), planedm3</t>
  </si>
  <si>
    <t>planing, beam, hardwood, u=10%RoWshavings, hardwood, loose, measured as dry masskg</t>
  </si>
  <si>
    <t>planing, beam, hardwood, u=20%CA-QCsawnwood, beam, hardwood, dried (u=20%), planedm3</t>
  </si>
  <si>
    <t>planing, beam, hardwood, u=20%</t>
  </si>
  <si>
    <t>planing, beam, hardwood, u=20%CA-QCshavings, hardwood, loose, measured as dry masskg</t>
  </si>
  <si>
    <t>planing, beam, hardwood, u=20%CHsawnwood, beam, hardwood, dried (u=20%), planedm3</t>
  </si>
  <si>
    <t>planing, beam, hardwood, u=20%CHshavings, hardwood, loose, measured as dry masskg</t>
  </si>
  <si>
    <t>planing, beam, hardwood, u=20%Europe without Switzerlandsawnwood, beam, hardwood, dried (u=20%), planedm3</t>
  </si>
  <si>
    <t>planing, beam, hardwood, u=20%Europe without Switzerlandshavings, hardwood, loose, measured as dry masskg</t>
  </si>
  <si>
    <t>planing, beam, hardwood, u=20%RoWsawnwood, beam, hardwood, dried (u=20%), planedm3</t>
  </si>
  <si>
    <t>planing, beam, hardwood, u=20%RoWshavings, hardwood, loose, measured as dry masskg</t>
  </si>
  <si>
    <t>planing, beam, softwood, u=10%CA-QCsawnwood, beam, softwood, dried (u=10%), planedm3</t>
  </si>
  <si>
    <t>planing, beam, softwood, u=10%</t>
  </si>
  <si>
    <t>planing, beam, softwood, u=10%CA-QCshavings, softwood, loose, measured as dry masskg</t>
  </si>
  <si>
    <t>planing, beam, softwood, u=10%CHsawnwood, beam, softwood, dried (u=10%), planedm3</t>
  </si>
  <si>
    <t>planing, beam, softwood, u=10%CHshavings, softwood, loose, measured as dry masskg</t>
  </si>
  <si>
    <t>planing, beam, softwood, u=10%Europe without Switzerlandsawnwood, beam, softwood, dried (u=10%), planedm3</t>
  </si>
  <si>
    <t>planing, beam, softwood, u=10%Europe without Switzerlandshavings, softwood, loose, measured as dry masskg</t>
  </si>
  <si>
    <t>planing, beam, softwood, u=10%RoWsawnwood, beam, softwood, dried (u=10%), planedm3</t>
  </si>
  <si>
    <t>planing, beam, softwood, u=10%RoWshavings, softwood, loose, measured as dry masskg</t>
  </si>
  <si>
    <t>planing, beam, softwood, u=20%CA-QCsawnwood, beam, softwood, dried (u=20%), planedm3</t>
  </si>
  <si>
    <t>planing, beam, softwood, u=20%</t>
  </si>
  <si>
    <t>planing, beam, softwood, u=20%CA-QCshavings, softwood, loose, measured as dry masskg</t>
  </si>
  <si>
    <t>planing, beam, softwood, u=20%CHsawnwood, beam, softwood, dried (u=20%), planedm3</t>
  </si>
  <si>
    <t>planing, beam, softwood, u=20%CHshavings, softwood, loose, measured as dry masskg</t>
  </si>
  <si>
    <t>planing, beam, softwood, u=20%Europe without Switzerlandsawnwood, beam, softwood, dried (u=20%), planedm3</t>
  </si>
  <si>
    <t>planing, beam, softwood, u=20%Europe without Switzerlandshavings, softwood, loose, measured as dry masskg</t>
  </si>
  <si>
    <t>planing, beam, softwood, u=20%RoWsawnwood, beam, softwood, dried (u=20%), planedm3</t>
  </si>
  <si>
    <t>planing, beam, softwood, u=20%RoWshavings, softwood, loose, measured as dry masskg</t>
  </si>
  <si>
    <t>planing, board, hardwood, u=10%CA-QCsawnwood, board, hardwood, dried (u=10%), planedm3</t>
  </si>
  <si>
    <t>planing, board, hardwood, u=10%</t>
  </si>
  <si>
    <t>planing, board, hardwood, u=10%CA-QCshavings, hardwood, loose, measured as dry masskg</t>
  </si>
  <si>
    <t>planing, board, hardwood, u=10%CHsawnwood, board, hardwood, dried (u=10%), planedm3</t>
  </si>
  <si>
    <t>planing, board, hardwood, u=10%CHshavings, hardwood, loose, measured as dry masskg</t>
  </si>
  <si>
    <t>planing, board, hardwood, u=10%Europe without Switzerlandsawnwood, board, hardwood, dried (u=10%), planedm3</t>
  </si>
  <si>
    <t>planing, board, hardwood, u=10%Europe without Switzerlandshavings, hardwood, loose, measured as dry masskg</t>
  </si>
  <si>
    <t>planing, board, hardwood, u=10%RoWsawnwood, board, hardwood, dried (u=10%), planedm3</t>
  </si>
  <si>
    <t>planing, board, hardwood, u=10%RoWshavings, hardwood, loose, measured as dry masskg</t>
  </si>
  <si>
    <t>planing, board, hardwood, u=20%CA-QCsawnwood, board, hardwood, dried (u=20%), planedm3</t>
  </si>
  <si>
    <t>planing, board, hardwood, u=20%</t>
  </si>
  <si>
    <t>planing, board, hardwood, u=20%CA-QCshavings, hardwood, loose, measured as dry masskg</t>
  </si>
  <si>
    <t>planing, board, hardwood, u=20%CHsawnwood, board, hardwood, dried (u=20%), planedm3</t>
  </si>
  <si>
    <t>planing, board, hardwood, u=20%CHshavings, hardwood, loose, measured as dry masskg</t>
  </si>
  <si>
    <t>planing, board, hardwood, u=20%Europe without Switzerlandsawnwood, board, hardwood, dried (u=20%), planedm3</t>
  </si>
  <si>
    <t>planing, board, hardwood, u=20%Europe without Switzerlandshavings, hardwood, loose, measured as dry masskg</t>
  </si>
  <si>
    <t>planing, board, hardwood, u=20%RoWsawnwood, board, hardwood, dried (u=20%), planedm3</t>
  </si>
  <si>
    <t>planing, board, hardwood, u=20%RoWshavings, hardwood, loose, measured as dry masskg</t>
  </si>
  <si>
    <t>planing, board, softwood, u=10%CA-QCsawnwood, board, softwood, dried (u=10%), planedm3</t>
  </si>
  <si>
    <t>planing, board, softwood, u=10%</t>
  </si>
  <si>
    <t>planing, board, softwood, u=10%CA-QCshavings, softwood, loose, measured as dry masskg</t>
  </si>
  <si>
    <t>planing, board, softwood, u=10%CHsawnwood, board, softwood, dried (u=10%), planedm3</t>
  </si>
  <si>
    <t>planing, board, softwood, u=10%CHshavings, softwood, loose, measured as dry masskg</t>
  </si>
  <si>
    <t>planing, board, softwood, u=10%Europe without Switzerlandsawnwood, board, softwood, dried (u=10%), planedm3</t>
  </si>
  <si>
    <t>planing, board, softwood, u=10%Europe without Switzerlandshavings, softwood, loose, measured as dry masskg</t>
  </si>
  <si>
    <t>planing, board, softwood, u=10%RoWsawnwood, board, softwood, dried (u=10%), planedm3</t>
  </si>
  <si>
    <t>planing, board, softwood, u=10%RoWshavings, softwood, loose, measured as dry masskg</t>
  </si>
  <si>
    <t>planing, board, softwood, u=20%CA-QCsawnwood, board, softwood, dried (u=20%), planedm3</t>
  </si>
  <si>
    <t>planing, board, softwood, u=20%</t>
  </si>
  <si>
    <t>planing, board, softwood, u=20%CA-QCshavings, softwood, loose, measured as dry masskg</t>
  </si>
  <si>
    <t>planing, board, softwood, u=20%CHsawnwood, board, softwood, dried (u=20%), planedm3</t>
  </si>
  <si>
    <t>planing, board, softwood, u=20%CHshavings, softwood, loose, measured as dry masskg</t>
  </si>
  <si>
    <t>planing, board, softwood, u=20%Europe without Switzerlandsawnwood, board, softwood, dried (u=20%), planedm3</t>
  </si>
  <si>
    <t>planing, board, softwood, u=20%Europe without Switzerlandshavings, softwood, loose, measured as dry masskg</t>
  </si>
  <si>
    <t>planing, board, softwood, u=20%RoWsawnwood, board, softwood, dried (u=20%), planedm3</t>
  </si>
  <si>
    <t>planing, board, softwood, u=20%RoWshavings, softwood, loose, measured as dry masskg</t>
  </si>
  <si>
    <t>planing, lath, hardwood, u=10%CA-QCsawnwood, lath, hardwood, dried (u=10%), planedm3</t>
  </si>
  <si>
    <t>planing, lath, hardwood, u=10%</t>
  </si>
  <si>
    <t>planing, lath, hardwood, u=10%CA-QCshavings, hardwood, loose, measured as dry masskg</t>
  </si>
  <si>
    <t>planing, lath, hardwood, u=10%CHsawnwood, lath, hardwood, dried (u=10%), planedm3</t>
  </si>
  <si>
    <t>planing, lath, hardwood, u=10%CHshavings, hardwood, loose, measured as dry masskg</t>
  </si>
  <si>
    <t>planing, lath, hardwood, u=10%Europe without Switzerlandsawnwood, lath, hardwood, dried (u=10%), planedm3</t>
  </si>
  <si>
    <t>planing, lath, hardwood, u=10%Europe without Switzerlandshavings, hardwood, loose, measured as dry masskg</t>
  </si>
  <si>
    <t>planing, lath, hardwood, u=10%RoWsawnwood, lath, hardwood, dried (u=10%), planedm3</t>
  </si>
  <si>
    <t>planing, lath, hardwood, u=10%RoWshavings, hardwood, loose, measured as dry masskg</t>
  </si>
  <si>
    <t>planing, lath, hardwood, u=20%CA-QCsawnwood, lath, hardwood, dried (u=20%), planedm3</t>
  </si>
  <si>
    <t>planing, lath, hardwood, u=20%</t>
  </si>
  <si>
    <t>planing, lath, hardwood, u=20%CA-QCshavings, hardwood, loose, measured as dry masskg</t>
  </si>
  <si>
    <t>planing, lath, hardwood, u=20%CHsawnwood, lath, hardwood, dried (u=20%), planedm3</t>
  </si>
  <si>
    <t>planing, lath, hardwood, u=20%CHshavings, hardwood, loose, measured as dry masskg</t>
  </si>
  <si>
    <t>planing, lath, hardwood, u=20%Europe without Switzerlandsawnwood, lath, hardwood, dried (u=20%), planedm3</t>
  </si>
  <si>
    <t>planing, lath, hardwood, u=20%Europe without Switzerlandshavings, hardwood, loose, measured as dry masskg</t>
  </si>
  <si>
    <t>planing, lath, hardwood, u=20%RoWsawnwood, lath, hardwood, dried (u=20%), planedm3</t>
  </si>
  <si>
    <t>planing, lath, hardwood, u=20%RoWshavings, hardwood, loose, measured as dry masskg</t>
  </si>
  <si>
    <t>planing, lath, softwood, u=10%CA-QCsawnwood, lath, softwood, dried (u=10%), planedm3</t>
  </si>
  <si>
    <t>planing, lath, softwood, u=10%</t>
  </si>
  <si>
    <t>planing, lath, softwood, u=10%CA-QCshavings, softwood, loose, measured as dry masskg</t>
  </si>
  <si>
    <t>planing, lath, softwood, u=10%CHsawnwood, lath, softwood, dried (u=10%), planedm3</t>
  </si>
  <si>
    <t>planing, lath, softwood, u=10%CHshavings, softwood, loose, measured as dry masskg</t>
  </si>
  <si>
    <t>planing, lath, softwood, u=10%Europe without Switzerlandsawnwood, lath, softwood, dried (u=10%), planedm3</t>
  </si>
  <si>
    <t>planing, lath, softwood, u=10%Europe without Switzerlandshavings, softwood, loose, measured as dry masskg</t>
  </si>
  <si>
    <t>planing, lath, softwood, u=10%RoWsawnwood, lath, softwood, dried (u=10%), planedm3</t>
  </si>
  <si>
    <t>planing, lath, softwood, u=10%RoWshavings, softwood, loose, measured as dry masskg</t>
  </si>
  <si>
    <t>planing, lath, softwood, u=20%CA-QCsawnwood, lath, softwood, dried (u=20%), planedm3</t>
  </si>
  <si>
    <t>planing, lath, softwood, u=20%</t>
  </si>
  <si>
    <t>planing, lath, softwood, u=20%CA-QCshavings, softwood, loose, measured as dry masskg</t>
  </si>
  <si>
    <t>planing, lath, softwood, u=20%CHsawnwood, lath, softwood, dried (u=20%), planedm3</t>
  </si>
  <si>
    <t>planing, lath, softwood, u=20%CHshavings, softwood, loose, measured as dry masskg</t>
  </si>
  <si>
    <t>planing, lath, softwood, u=20%Europe without Switzerlandsawnwood, lath, softwood, dried (u=20%), planedm3</t>
  </si>
  <si>
    <t>planing, lath, softwood, u=20%Europe without Switzerlandshavings, softwood, loose, measured as dry masskg</t>
  </si>
  <si>
    <t>planing, lath, softwood, u=20%RoWsawnwood, lath, softwood, dried (u=20%), planedm3</t>
  </si>
  <si>
    <t>planing, lath, softwood, u=20%RoWshavings, softwood, loose, measured as dry masskg</t>
  </si>
  <si>
    <t>planning, cogen unit mini CHP plantCHplanning, cogen unit mini CHP plantunit</t>
  </si>
  <si>
    <t>planning, cogen unit mini CHP plantRoWplanning, cogen unit mini CHP plantunit</t>
  </si>
  <si>
    <t>planning, heat and power co-generation unit, 160kW electricalRoWplanning, heat and power co-generation unit, 160kW electricalunit</t>
  </si>
  <si>
    <t>planning, heat and power co-generation unit, 160kW electricalRERplanning, heat and power co-generation unit, 160kW electricalunit</t>
  </si>
  <si>
    <t>plantingCHplantingha</t>
  </si>
  <si>
    <t>plantingRoWplantingha</t>
  </si>
  <si>
    <t>planting with starter fertiliser, by no till planterBRplanting with starter fertiliser, by no till planterha</t>
  </si>
  <si>
    <t>planting with starter fertiliser, by no till planterRoWplanting with starter fertiliser, by no till planterha</t>
  </si>
  <si>
    <t>planting, potatoCA-QCpotato plantingha</t>
  </si>
  <si>
    <t>planting, potato</t>
  </si>
  <si>
    <t>planting, potatoCHpotato plantingha</t>
  </si>
  <si>
    <t>planting, potatoRoWpotato plantingha</t>
  </si>
  <si>
    <t>planting, sugarcaneBRplanting, sugarcaneha</t>
  </si>
  <si>
    <t>planting, sugarcaneRoWplanting, sugarcaneha</t>
  </si>
  <si>
    <t>planting, treeCHplanting treeunit</t>
  </si>
  <si>
    <t>planting, tree</t>
  </si>
  <si>
    <t>planting, treeRoWplanting treeunit</t>
  </si>
  <si>
    <t>plaster mixingCA-QCplaster mixingkg</t>
  </si>
  <si>
    <t>plaster mixingCHplaster mixingkg</t>
  </si>
  <si>
    <t>plaster mixingRoWplaster mixingkg</t>
  </si>
  <si>
    <t>plastic flake production, consumer electronics, for recycling, by grinding/shredding, formal sectorINplastic flake, consumer electronics, for recyclingkg</t>
  </si>
  <si>
    <t>plastic flake production, consumer electronics, for recycling, by grinding/shredding, formal sector</t>
  </si>
  <si>
    <t>plastic flake production, consumer electronics, for recycling, by grinding/shredding, informal sectorINplastic flake, consumer electronics, for recyclingkg</t>
  </si>
  <si>
    <t>plastic flake production, consumer electronics, for recycling, by grinding/shredding, informal sector</t>
  </si>
  <si>
    <t>plastic flake, consumer electronics, for recycling, Recycled Content cut-offGLOplastic flake, consumer electronics, for recyclingkg</t>
  </si>
  <si>
    <t>plastic flake, consumer electronics, for recycling, Recycled Content cut-off</t>
  </si>
  <si>
    <t>plastic granulate production, unspecified, recycled, formal sectorINplastic granulate, unspecified, recycledkg</t>
  </si>
  <si>
    <t>plastic granulate production, unspecified, recycled, formal sector</t>
  </si>
  <si>
    <t>plastic granulate production, unspecified, recycled, informal sectorINplastic granulate, unspecified, recycledkg</t>
  </si>
  <si>
    <t>plastic granulate production, unspecified, recycled, informal sector</t>
  </si>
  <si>
    <t>plastic processing factory constructionRoWplastic processing factoryunit</t>
  </si>
  <si>
    <t>plastic processing factory construction</t>
  </si>
  <si>
    <t>plastic processing factory constructionRERplastic processing factoryunit</t>
  </si>
  <si>
    <t>plastic tunnel constructionFRplastic tunnelm2</t>
  </si>
  <si>
    <t>plastic tunnel construction</t>
  </si>
  <si>
    <t>plastic tunnel constructionRoWplastic tunnelm2</t>
  </si>
  <si>
    <t>plasticiser production, for concrete, based on sulfonated melamine formaldehydeGLOplasticiser, for concrete, based on sulfonated melamine formaldehydekg</t>
  </si>
  <si>
    <t>plasticiser production, for concrete, based on sulfonated melamine formaldehyde</t>
  </si>
  <si>
    <t>platinum group metal mine operation, ore with high palladium contentRUcopper, cathodekg</t>
  </si>
  <si>
    <t>platinum group metal mine operation, ore with high palladium content</t>
  </si>
  <si>
    <t>platinum group metal mine operation, ore with high palladium contentRUnickel, class 1kg</t>
  </si>
  <si>
    <t>platinum group metal mine operation, ore with high palladium contentRUpalladiumkg</t>
  </si>
  <si>
    <t>platinum group metal mine operation, ore with high palladium contentRUplatinumkg</t>
  </si>
  <si>
    <t>platinum group metal mine operation, ore with high palladium contentRUrhodiumkg</t>
  </si>
  <si>
    <t>platinum group metal, extraction and refinery operationsZAcopper, cathodekg</t>
  </si>
  <si>
    <t>platinum group metal, extraction and refinery operations</t>
  </si>
  <si>
    <t>platinum group metal, extraction and refinery operationsZAgoldkg</t>
  </si>
  <si>
    <t>platinum group metal, extraction and refinery operationsZAnickel, class 1kg</t>
  </si>
  <si>
    <t>platinum group metal, extraction and refinery operationsZApalladiumkg</t>
  </si>
  <si>
    <t>platinum group metal, extraction and refinery operationsZAplatinumkg</t>
  </si>
  <si>
    <t>platinum group metal, extraction and refinery operationsZArhodiumkg</t>
  </si>
  <si>
    <t>platinum group metal, mine and concentration operationsZAplatinum group metal concentratekg</t>
  </si>
  <si>
    <t>platinum group metal, mine and concentration operations</t>
  </si>
  <si>
    <t>platinum to generic market for metal catalyst for catalytic converterGLOmetal catalyst for catalytic converterkg</t>
  </si>
  <si>
    <t>platinum to generic market for metal catalyst for catalytic converter</t>
  </si>
  <si>
    <t>plug production, inlet and outlet, for computer cableGLOplug, inlet and outlet, for computer cableunit</t>
  </si>
  <si>
    <t>plug production, inlet and outlet, for computer cable</t>
  </si>
  <si>
    <t>plug production, inlet and outlet, for network cableGLOplug, inlet and outlet, for network cableunit</t>
  </si>
  <si>
    <t>plug production, inlet and outlet, for network cable</t>
  </si>
  <si>
    <t>plug production, inlet and outlet, for printer cableGLOplug, inlet and outlet, for printer cableunit</t>
  </si>
  <si>
    <t>plug production, inlet and outlet, for printer cable</t>
  </si>
  <si>
    <t>plywood productionCA-QCplywoodm3</t>
  </si>
  <si>
    <t>plywood production</t>
  </si>
  <si>
    <t>plywood productionCA-QCwood chips, dry, measured as dry masskg</t>
  </si>
  <si>
    <t>plywood productionRoWplywoodm3</t>
  </si>
  <si>
    <t>plywood productionRoWwood chips, dry, measured as dry masskg</t>
  </si>
  <si>
    <t>plywood productionRERplywoodm3</t>
  </si>
  <si>
    <t>plywood productionRERwood chips, dry, measured as dry masskg</t>
  </si>
  <si>
    <t>pointing device production, optical mouse, with cableGLOpointing device, optical mouse, with cableunit</t>
  </si>
  <si>
    <t>pointing device production, optical mouse, with cable</t>
  </si>
  <si>
    <t>polar fleece production, energy use onlyCA-QCpolar fleece, energy use onlykg</t>
  </si>
  <si>
    <t>polar fleece production, energy use only</t>
  </si>
  <si>
    <t>polar fleece production, energy use onlyRoWpolar fleece, energy use onlykg</t>
  </si>
  <si>
    <t>polar fleece production, energy use onlyRERpolar fleece, energy use onlykg</t>
  </si>
  <si>
    <t>polarizer, liquid crystals and colour filters production, for liquid crystal displayGLOpolarizer, liquid crystals and colour filters, for liquid crystal displaykg</t>
  </si>
  <si>
    <t>polarizer, liquid crystals and colour filters production, for liquid crystal display</t>
  </si>
  <si>
    <t>polyacrylamide productionGLOpolyacrylamidekg</t>
  </si>
  <si>
    <t>polyacrylamide production</t>
  </si>
  <si>
    <t>polyaluminium chloride productionGLOpolyaluminium chloridekg</t>
  </si>
  <si>
    <t>polyaluminium chloride production</t>
  </si>
  <si>
    <t>polybutadiene productionRoWpolybutadienekg</t>
  </si>
  <si>
    <t>polybutadiene production</t>
  </si>
  <si>
    <t>polybutadiene productionRERpolybutadienekg</t>
  </si>
  <si>
    <t>polycarbonate productionRoWpolycarbonatekg</t>
  </si>
  <si>
    <t>polycarbonate production</t>
  </si>
  <si>
    <t>polycarbonate productionRERpolycarbonatekg</t>
  </si>
  <si>
    <t>polycarboxylates production, 40% active substanceRoWpolycarboxylates, 40% active substancekg</t>
  </si>
  <si>
    <t>polycarboxylates production, 40% active substance</t>
  </si>
  <si>
    <t>polycarboxylates production, 40% active substanceRERpolycarboxylates, 40% active substancekg</t>
  </si>
  <si>
    <t>polydimethylsiloxane productionGLOpolydimethylsiloxanekg</t>
  </si>
  <si>
    <t>polydimethylsiloxane production</t>
  </si>
  <si>
    <t>polyester fibre production, finishedRoWfibre, polyesterkg</t>
  </si>
  <si>
    <t>polyester fibre production, finished</t>
  </si>
  <si>
    <t>polyester fibre production, finishedINfibre, polyesterkg</t>
  </si>
  <si>
    <t>polyester resin production, unsaturatedRoWpolyester resin, unsaturatedkg</t>
  </si>
  <si>
    <t>polyester resin production, unsaturated</t>
  </si>
  <si>
    <t>polyester resin production, unsaturatedRERpolyester resin, unsaturatedkg</t>
  </si>
  <si>
    <t>polyester-complexed starch biopolymer productionRoWpolyester-complexed starch biopolymerkg</t>
  </si>
  <si>
    <t>polyester-complexed starch biopolymer production</t>
  </si>
  <si>
    <t>polyester-complexed starch biopolymer productionRERpolyester-complexed starch biopolymerkg</t>
  </si>
  <si>
    <t>polyethylene pipe production, DN 200, SDR 41RoWpolyethylene pipe, DN 200, SDR 41m</t>
  </si>
  <si>
    <t>polyethylene pipe production, DN 200, SDR 41</t>
  </si>
  <si>
    <t>polyethylene pipe production, DN 200, SDR 41RERpolyethylene pipe, DN 200, SDR 41m</t>
  </si>
  <si>
    <t>polyethylene pipe production, corrugated, DN 75RoWpolyethylene pipe, corrugated, DN 75m</t>
  </si>
  <si>
    <t>polyethylene pipe production, corrugated, DN 75</t>
  </si>
  <si>
    <t>polyethylene pipe production, corrugated, DN 75RERpolyethylene pipe, corrugated, DN 75m</t>
  </si>
  <si>
    <t>polyethylene production, high density, granulateRoWpolyethylene, high density, granulatekg</t>
  </si>
  <si>
    <t>polyethylene production, high density, granulate</t>
  </si>
  <si>
    <t>polyethylene production, high density, granulateRERpolyethylene, high density, granulatekg</t>
  </si>
  <si>
    <t>polyethylene production, high density, granulate, recycledCHpolyethylene, high density, granulate, recycledkg</t>
  </si>
  <si>
    <t>polyethylene production, high density, granulate, recycled</t>
  </si>
  <si>
    <t>polyethylene production, high density, granulate, recycledEurope without Switzerlandpolyethylene, high density, granulate, recycledkg</t>
  </si>
  <si>
    <t>polyethylene production, high density, granulate, recycledRoWpolyethylene, high density, granulate, recycledkg</t>
  </si>
  <si>
    <t>polyethylene production, high density, granulate, recycledUSpolyethylene, high density, granulate, recycledkg</t>
  </si>
  <si>
    <t>polyethylene production, linear low density, granulateRoWpolyethylene, linear low density, granulatekg</t>
  </si>
  <si>
    <t>polyethylene production, linear low density, granulate</t>
  </si>
  <si>
    <t>polyethylene production, linear low density, granulateRERpolyethylene, linear low density, granulatekg</t>
  </si>
  <si>
    <t>polyethylene production, low density, granulateRoWpolyethylene, low density, granulatekg</t>
  </si>
  <si>
    <t>polyethylene production, low density, granulate</t>
  </si>
  <si>
    <t>polyethylene production, low density, granulateRoWsteam, in chemical industrykg</t>
  </si>
  <si>
    <t>polyethylene production, low density, granulateRERpolyethylene, low density, granulatekg</t>
  </si>
  <si>
    <t>polyethylene production, low density, granulateRERsteam, in chemical industrykg</t>
  </si>
  <si>
    <t>polyethylene terephthalate production, granulate, amorphousCA-QCpolyethylene terephthalate, granulate, amorphouskg</t>
  </si>
  <si>
    <t>polyethylene terephthalate production, granulate, amorphous</t>
  </si>
  <si>
    <t>polyethylene terephthalate production, granulate, amorphousRoWpolyethylene terephthalate, granulate, amorphouskg</t>
  </si>
  <si>
    <t>polyethylene terephthalate production, granulate, amorphousRERpolyethylene terephthalate, granulate, amorphouskg</t>
  </si>
  <si>
    <t>polyethylene terephthalate production, granulate, amorphous, recycledCHpolyethylene terephthalate, granulate, amorphous, recycledkg</t>
  </si>
  <si>
    <t>polyethylene terephthalate production, granulate, amorphous, recycled</t>
  </si>
  <si>
    <t>polyethylene terephthalate production, granulate, amorphous, recycledEurope without Switzerlandpolyethylene terephthalate, granulate, amorphous, recycledkg</t>
  </si>
  <si>
    <t>polyethylene terephthalate production, granulate, amorphous, recycledRoWpolyethylene terephthalate, granulate, amorphous, recycledkg</t>
  </si>
  <si>
    <t>polyethylene terephthalate production, granulate, amorphous, recycledUSpolyethylene terephthalate, granulate, amorphous, recycledkg</t>
  </si>
  <si>
    <t>polyethylene terephthalate production, granulate, bottle gradeCA-QCpolyethylene terephthalate, granulate, bottle gradekg</t>
  </si>
  <si>
    <t>polyethylene terephthalate production, granulate, bottle grade</t>
  </si>
  <si>
    <t>polyethylene terephthalate production, granulate, bottle gradeRoWpolyethylene terephthalate, granulate, bottle gradekg</t>
  </si>
  <si>
    <t>polyethylene terephthalate production, granulate, bottle gradeRERpolyethylene terephthalate, granulate, bottle gradekg</t>
  </si>
  <si>
    <t>polyethylene terephthalate production, granulate, bottle grade, recycledCHpolyethylene terephthalate, granulate, bottle grade, recycledkg</t>
  </si>
  <si>
    <t>polyethylene terephthalate production, granulate, bottle grade, recycled</t>
  </si>
  <si>
    <t>polyethylene terephthalate production, granulate, bottle grade, recycledRoWpolyethylene terephthalate, granulate, bottle grade, recycledkg</t>
  </si>
  <si>
    <t>polyethylene terephthalate, granulate, amorphous, recycled to generic market for amorphous PET granulateCHpolyethylene terephthalate, granulate, amorphouskg</t>
  </si>
  <si>
    <t>polyethylene terephthalate, granulate, amorphous, recycled to generic market for amorphous PET granulate</t>
  </si>
  <si>
    <t>polyethylene terephthalate, granulate, amorphous, recycled to generic market for amorphous PET granulateEurope without Switzerlandpolyethylene terephthalate, granulate, amorphouskg</t>
  </si>
  <si>
    <t>polyethylene terephthalate, granulate, amorphous, recycled to generic market for amorphous PET granulateRoWpolyethylene terephthalate, granulate, amorphouskg</t>
  </si>
  <si>
    <t>polyethylene terephthalate, granulate, amorphous, recycled to generic market for amorphous PET granulateUSpolyethylene terephthalate, granulate, amorphouskg</t>
  </si>
  <si>
    <t>polyethylene terephthalate, granulate, bottle grade, recycled to generic market for bottle grade PET granulateCHpolyethylene terephthalate, granulate, bottle gradekg</t>
  </si>
  <si>
    <t>polyethylene terephthalate, granulate, bottle grade, recycled to generic market for bottle grade PET granulate</t>
  </si>
  <si>
    <t>polyethylene terephthalate, granulate, bottle grade, recycled to generic market for bottle grade PET granulateRoWpolyethylene terephthalate, granulate, bottle gradekg</t>
  </si>
  <si>
    <t>polyethylene, high density, granulate, recycled to generic market for high density PE granulateCHpolyethylene, high density, granulatekg</t>
  </si>
  <si>
    <t>polyethylene, high density, granulate, recycled to generic market for high density PE granulate</t>
  </si>
  <si>
    <t>polyethylene, high density, granulate, recycled to generic market for high density PE granulateEurope without Switzerlandpolyethylene, high density, granulatekg</t>
  </si>
  <si>
    <t>polyethylene, high density, granulate, recycled to generic market for high density PE granulateRoWpolyethylene, high density, granulatekg</t>
  </si>
  <si>
    <t>polyethylene, high density, granulate, recycled to generic market for high density PE granulateUSpolyethylene, high density, granulatekg</t>
  </si>
  <si>
    <t>polylactide production, granulateGLOpolylactide, granulatekg</t>
  </si>
  <si>
    <t>polylactide production, granulate</t>
  </si>
  <si>
    <t>polymer foamingCA-QCpolymer foamingkg</t>
  </si>
  <si>
    <t>polymer foamingRoWpolymer foamingkg</t>
  </si>
  <si>
    <t>polymer foamingRERpolymer foamingkg</t>
  </si>
  <si>
    <t>polymethyl methacrylate production, beadsRoWpolymethyl methacrylate, beadskg</t>
  </si>
  <si>
    <t>polymethyl methacrylate production, beads</t>
  </si>
  <si>
    <t>polymethyl methacrylate production, beadsRERpolymethyl methacrylate, beadskg</t>
  </si>
  <si>
    <t>polymethyl methacrylate production, sheetRoWpolymethyl methacrylate, sheetkg</t>
  </si>
  <si>
    <t>polymethyl methacrylate production, sheet</t>
  </si>
  <si>
    <t>polymethyl methacrylate production, sheetRERpolymethyl methacrylate, sheetkg</t>
  </si>
  <si>
    <t>polyol productionRoWpolyolkg</t>
  </si>
  <si>
    <t>polyol production</t>
  </si>
  <si>
    <t>polyol productionRERpolyolkg</t>
  </si>
  <si>
    <t>polyphenylene sulfide productionGLOpolyphenylene sulfidekg</t>
  </si>
  <si>
    <t>polyphenylene sulfide production</t>
  </si>
  <si>
    <t>polypropylene production, granulateRoWpolypropylene, granulatekg</t>
  </si>
  <si>
    <t>polypropylene production, granulateRERpolypropylene, granulatekg</t>
  </si>
  <si>
    <t>polystyrene foam slab for perimeter insulationCHpolystyrene foam slab for perimeter insulationkg</t>
  </si>
  <si>
    <t>polystyrene foam slab for perimeter insulationRoWpolystyrene foam slab for perimeter insulationkg</t>
  </si>
  <si>
    <t>polystyrene foam slab productionRoWpolystyrene foam slabkg</t>
  </si>
  <si>
    <t>polystyrene foam slab production</t>
  </si>
  <si>
    <t>polystyrene foam slab productionRERpolystyrene foam slabkg</t>
  </si>
  <si>
    <t>polystyrene foam slab production, 10% recycledCHpolystyrene foam slab, 10% recycledkg</t>
  </si>
  <si>
    <t>polystyrene foam slab production, 10% recycled</t>
  </si>
  <si>
    <t>polystyrene foam slab production, 100% recycledCHpolystyrene foam slabkg</t>
  </si>
  <si>
    <t>polystyrene foam slab production, 100% recycled</t>
  </si>
  <si>
    <t>polystyrene foam slab production, 100% recycledRoWpolystyrene foam slabkg</t>
  </si>
  <si>
    <t>polystyrene foam slab production, 45% recycledCHpolystyrene foam slabkg</t>
  </si>
  <si>
    <t>polystyrene foam slab production, 45% recycled</t>
  </si>
  <si>
    <t>polystyrene foam slab production, 45% recycledRoWpolystyrene foam slabkg</t>
  </si>
  <si>
    <t>polystyrene foam slab with graphite, 6% recycledCHpolystyrene foam slab with graphite, 6% recycledkg</t>
  </si>
  <si>
    <t>polystyrene production, expandableRoWpolystyrene, expandablekg</t>
  </si>
  <si>
    <t>polystyrene production, expandable</t>
  </si>
  <si>
    <t>polystyrene production, expandableRERpolystyrene, expandablekg</t>
  </si>
  <si>
    <t>polystyrene production, extruded, CO2 blownCA-QCpolystyrene, extrudedkg</t>
  </si>
  <si>
    <t>polystyrene production, extruded, CO2 blown</t>
  </si>
  <si>
    <t>polystyrene production, extruded, CO2 blownRoWpolystyrene, extrudedkg</t>
  </si>
  <si>
    <t>polystyrene production, extruded, CO2 blownRERpolystyrene, extrudedkg</t>
  </si>
  <si>
    <t>polystyrene production, extruded, HFC-134a blownCA-QCpolystyrene, extrudedkg</t>
  </si>
  <si>
    <t>polystyrene production, extruded, HFC-134a blown</t>
  </si>
  <si>
    <t>polystyrene production, extruded, HFC-134a blownRoWpolystyrene, extrudedkg</t>
  </si>
  <si>
    <t>polystyrene production, extruded, HFC-134a blownRERpolystyrene, extrudedkg</t>
  </si>
  <si>
    <t>polystyrene production, extruded, HFC-152a blownRoWpolystyrene, extrudedkg</t>
  </si>
  <si>
    <t>polystyrene production, extruded, HFC-152a blown</t>
  </si>
  <si>
    <t>polystyrene production, extruded, HFC-152a blownRERpolystyrene, extrudedkg</t>
  </si>
  <si>
    <t>polystyrene production, general purposeRoWpolystyrene, general purposekg</t>
  </si>
  <si>
    <t>polystyrene production, general purpose</t>
  </si>
  <si>
    <t>polystyrene production, general purposeRERpolystyrene, general purposekg</t>
  </si>
  <si>
    <t>polystyrene production, high impactRoWpolystyrene, high impactkg</t>
  </si>
  <si>
    <t>polystyrene production, high impact</t>
  </si>
  <si>
    <t>polystyrene production, high impactRERpolystyrene, high impactkg</t>
  </si>
  <si>
    <t>polystyrene scrap, post-consumer, Recycled Content cut-offGLOpolystyrene scrap, post-consumerkg</t>
  </si>
  <si>
    <t>polystyrene scrap, post-consumer, Recycled Content cut-off</t>
  </si>
  <si>
    <t>polysulfide production, sealing compoundRoWpolysulfide, sealing compoundkg</t>
  </si>
  <si>
    <t>polysulfide production, sealing compound</t>
  </si>
  <si>
    <t>polysulfide production, sealing compoundRERpolysulfide, sealing compoundkg</t>
  </si>
  <si>
    <t>polysulfone production, for membrane filtration productionGLOpolysulfonekg</t>
  </si>
  <si>
    <t>polysulfone production, for membrane filtration production</t>
  </si>
  <si>
    <t>polyurethane adhesive productionGLOpolyurethane adhesivekg</t>
  </si>
  <si>
    <t>polyurethane adhesive production</t>
  </si>
  <si>
    <t>polyurethane production, flexible foam, MDI-basedRoWpolyurethane, flexible foamkg</t>
  </si>
  <si>
    <t>polyurethane production, flexible foam, MDI-based</t>
  </si>
  <si>
    <t>polyurethane production, flexible foam, MDI-basedRERpolyurethane, flexible foamkg</t>
  </si>
  <si>
    <t>polyurethane production, flexible foam, TDI-based, flame retardantRoWpolyurethane, flexible foam, flame retardantkg</t>
  </si>
  <si>
    <t>polyurethane production, flexible foam, TDI-based, flame retardant</t>
  </si>
  <si>
    <t>polyurethane production, flexible foam, TDI-based, flame retardantRERpolyurethane, flexible foam, flame retardantkg</t>
  </si>
  <si>
    <t>polyurethane production, flexible foam, TDI-based, high densityRoWpolyurethane, flexible foamkg</t>
  </si>
  <si>
    <t>polyurethane production, flexible foam, TDI-based, high density</t>
  </si>
  <si>
    <t>polyurethane production, flexible foam, TDI-based, high densityRERpolyurethane, flexible foamkg</t>
  </si>
  <si>
    <t>polyurethane production, flexible foam, TDI-based, low densityRoWpolyurethane, flexible foamkg</t>
  </si>
  <si>
    <t>polyurethane production, flexible foam, TDI-based, low density</t>
  </si>
  <si>
    <t>polyurethane production, flexible foam, TDI-based, low densityRERpolyurethane, flexible foamkg</t>
  </si>
  <si>
    <t>polyurethane production, rigid foamRoWpolyurethane, rigid foamkg</t>
  </si>
  <si>
    <t>polyurethane production, rigid foam</t>
  </si>
  <si>
    <t>polyurethane production, rigid foamRERpolyurethane, rigid foamkg</t>
  </si>
  <si>
    <t>polyvinylchloride production, bulk polymerisationRoWpolyvinylchloride, bulk polymerisedkg</t>
  </si>
  <si>
    <t>polyvinylchloride production, bulk polymerisation</t>
  </si>
  <si>
    <t>polyvinylchloride production, bulk polymerisationRERpolyvinylchloride, bulk polymerisedkg</t>
  </si>
  <si>
    <t>polyvinylchloride production, emulsion polymerisationRoWpolyvinylchloride, emulsion polymerisedkg</t>
  </si>
  <si>
    <t>polyvinylchloride production, emulsion polymerisation</t>
  </si>
  <si>
    <t>polyvinylchloride production, emulsion polymerisationRERpolyvinylchloride, emulsion polymerisedkg</t>
  </si>
  <si>
    <t>polyvinylchloride production, suspension polymerisationRoWpolyvinylchloride, suspension polymerisedkg</t>
  </si>
  <si>
    <t>polyvinylchloride production, suspension polymerisation</t>
  </si>
  <si>
    <t>polyvinylchloride production, suspension polymerisationRERpolyvinylchloride, suspension polymerisedkg</t>
  </si>
  <si>
    <t>polyvinylfluoride productionRoWpolyvinylfluoridekg</t>
  </si>
  <si>
    <t>polyvinylfluoride production</t>
  </si>
  <si>
    <t>polyvinylfluoride productionUSpolyvinylfluoridekg</t>
  </si>
  <si>
    <t>polyvinylfluoride production, dispersionRoWpolyvinylfluoride, dispersionkg</t>
  </si>
  <si>
    <t>polyvinylfluoride production, dispersion</t>
  </si>
  <si>
    <t>polyvinylfluoride production, dispersionUSpolyvinylfluoride, dispersionkg</t>
  </si>
  <si>
    <t>polyvinylfluoride, film productionRoWpolyvinylfluoride, filmkg</t>
  </si>
  <si>
    <t>polyvinylfluoride, film production</t>
  </si>
  <si>
    <t>polyvinylfluoride, film productionUSpolyvinylfluoride, filmkg</t>
  </si>
  <si>
    <t>polyvinylidenchloride production, granulateRoWpolyvinylidenchloride, granulatekg</t>
  </si>
  <si>
    <t>polyvinylidenchloride production, granulate</t>
  </si>
  <si>
    <t>polyvinylidenchloride production, granulateRERpolyvinylidenchloride, granulatekg</t>
  </si>
  <si>
    <t>pomegranate productionRoWpomegranatekg</t>
  </si>
  <si>
    <t>pomegranate production</t>
  </si>
  <si>
    <t>pomegranate productionINpomegranatekg</t>
  </si>
  <si>
    <t>port facilities constructionRoWport facilitiesunit</t>
  </si>
  <si>
    <t>port facilities construction</t>
  </si>
  <si>
    <t>port facilities constructionRERport facilitiesunit</t>
  </si>
  <si>
    <t>portachrom productionRoWportachromkg</t>
  </si>
  <si>
    <t>portachrom production</t>
  </si>
  <si>
    <t>portachrom productionRERportachromkg</t>
  </si>
  <si>
    <t>portafer productionCA-QCportaferkg</t>
  </si>
  <si>
    <t>portafer production</t>
  </si>
  <si>
    <t>portafer productionRoWportaferkg</t>
  </si>
  <si>
    <t>portafer productionRERportaferkg</t>
  </si>
  <si>
    <t>potash salt productionRoWpotash saltkg</t>
  </si>
  <si>
    <t>potash salt production</t>
  </si>
  <si>
    <t>potash salt productionRERpotash saltkg</t>
  </si>
  <si>
    <t>potassium carbonate production, from potassium hydroxideGLOpotassium carbonatekg</t>
  </si>
  <si>
    <t>potassium carbonate production, from potassium hydroxide</t>
  </si>
  <si>
    <t>potassium chloride productionRoWpotassium chloridekg</t>
  </si>
  <si>
    <t>potassium chloride production</t>
  </si>
  <si>
    <t>potassium chloride productionRERpotassium chloridekg</t>
  </si>
  <si>
    <t>potassium chloride production, from salar brineCLpotassium chloride, industrial gradekg</t>
  </si>
  <si>
    <t>potassium chloride production, from salar brine</t>
  </si>
  <si>
    <t>potassium chloride sludge, Recycled Content cut-offGLOpotassium chloride sludgekg</t>
  </si>
  <si>
    <t>potassium chloride sludge, Recycled Content cut-off</t>
  </si>
  <si>
    <t>potassium hydroxide productionRoWchlorine, gaseouskg</t>
  </si>
  <si>
    <t>potassium hydroxide production</t>
  </si>
  <si>
    <t>potassium hydroxide productionRoWhydrogen, liquidkg</t>
  </si>
  <si>
    <t>potassium hydroxide productionRoWpotassium hydroxidekg</t>
  </si>
  <si>
    <t>potassium hydroxide productionRERchlorine, gaseouskg</t>
  </si>
  <si>
    <t>potassium hydroxide productionRERhydrogen, liquidkg</t>
  </si>
  <si>
    <t>potassium hydroxide productionRERpotassium hydroxidekg</t>
  </si>
  <si>
    <t>potassium mining and beneficationCA-SKpotassium chloridekg</t>
  </si>
  <si>
    <t>potassium mining and benefication</t>
  </si>
  <si>
    <t>potassium nitrate productionCNpotassium nitratekg</t>
  </si>
  <si>
    <t>potassium nitrate production</t>
  </si>
  <si>
    <t>potassium nitrate productionRoWpotassium nitratekg</t>
  </si>
  <si>
    <t>potassium nitrate productionRERpotassium nitratekg</t>
  </si>
  <si>
    <t>potassium nitrate productionRNApotassium nitratekg</t>
  </si>
  <si>
    <t>potassium nitrate production, agricultural gradeCLpotassium nitrate, agricultural gradekg</t>
  </si>
  <si>
    <t>potassium nitrate production, agricultural grade</t>
  </si>
  <si>
    <t>potassium nitrate production, industrial gradeCLpotassium nitrate, industrial gradekg</t>
  </si>
  <si>
    <t>potassium nitrate production, industrial grade</t>
  </si>
  <si>
    <t>potassium nitrate production, technical gradeCLpotassium nitrate, technical gradekg</t>
  </si>
  <si>
    <t>potassium nitrate production, technical grade</t>
  </si>
  <si>
    <t>potassium perchlorate productionGLOpotassium perchloratekg</t>
  </si>
  <si>
    <t>potassium perchlorate production</t>
  </si>
  <si>
    <t>potassium sulfate productionRoWpotassium sulfatekg</t>
  </si>
  <si>
    <t>potassium sulfate production</t>
  </si>
  <si>
    <t>potassium sulfate productionRERpotassium sulfatekg</t>
  </si>
  <si>
    <t>potato gradingCA-QCpotato gradingkg</t>
  </si>
  <si>
    <t>potato gradingCHpotato gradingkg</t>
  </si>
  <si>
    <t>potato gradingRoWpotato gradingkg</t>
  </si>
  <si>
    <t>potato haulm cuttingCHpotato haulm cuttingha</t>
  </si>
  <si>
    <t>potato haulm cuttingRoWpotato haulm cuttingha</t>
  </si>
  <si>
    <t>potato productionCA-QCpotatokg</t>
  </si>
  <si>
    <t>potato production</t>
  </si>
  <si>
    <t>potato productionCNpotatokg</t>
  </si>
  <si>
    <t>potato productionRoWpotatokg</t>
  </si>
  <si>
    <t>potato productionINpotatokg</t>
  </si>
  <si>
    <t>potato productionRUpotatokg</t>
  </si>
  <si>
    <t>potato productionUApotatokg</t>
  </si>
  <si>
    <t>potato productionUSpotatokg</t>
  </si>
  <si>
    <t>potato production, Swiss integrated production, intensiveCHpotato, Swiss integrated productionkg</t>
  </si>
  <si>
    <t>potato production, Swiss integrated production, intensive</t>
  </si>
  <si>
    <t>potato production, organicCHpotato, organickg</t>
  </si>
  <si>
    <t>potato production, organic</t>
  </si>
  <si>
    <t>potato production, organicRoWpotato, organickg</t>
  </si>
  <si>
    <t>potato seed production, Swiss integrated production, at farmCHpotato seed, Swiss integrated production, at farmkg</t>
  </si>
  <si>
    <t>potato seed production, Swiss integrated production, at farm</t>
  </si>
  <si>
    <t>potato seed production, Swiss integrated production, for settingCHpotato seed, Swiss integrated production, for settingkg</t>
  </si>
  <si>
    <t>potato seed production, Swiss integrated production, for setting</t>
  </si>
  <si>
    <t>potato seed production, at farmGLOpotato seed, at farmkg</t>
  </si>
  <si>
    <t>potato seed production, at farm</t>
  </si>
  <si>
    <t>potato seed production, for settingGLOpotato seed, for settingkg</t>
  </si>
  <si>
    <t>potato seed production, for setting</t>
  </si>
  <si>
    <t>potato seed production, organic, at farmCHpotato seed, organic, at farmkg</t>
  </si>
  <si>
    <t>potato seed production, organic, at farm</t>
  </si>
  <si>
    <t>potato seed production, organic, at farmRoWpotato seed, organic, at farmkg</t>
  </si>
  <si>
    <t>potato seed production, organic, for settingCHpotato seed, organic, for settingkg</t>
  </si>
  <si>
    <t>potato seed production, organic, for setting</t>
  </si>
  <si>
    <t>potato seed production, organic, for settingRoWpotato seed, organic, for settingkg</t>
  </si>
  <si>
    <t>potato starch productionDEpotato starchkg</t>
  </si>
  <si>
    <t>potato starch production</t>
  </si>
  <si>
    <t>potato starch productionRoWpotato starchkg</t>
  </si>
  <si>
    <t>potentiometer production, unspecifiedGLOpotentiometer, unspecifiedkg</t>
  </si>
  <si>
    <t>potentiometer production, unspecified</t>
  </si>
  <si>
    <t>poultry manure, dried, Recycled Content cut-offGLOpoultry manure, driedkg</t>
  </si>
  <si>
    <t>poultry manure, dried, Recycled Content cut-off</t>
  </si>
  <si>
    <t>poultry manure, fresh, Recycled Content cut-offGLOpoultry manure, freshkg</t>
  </si>
  <si>
    <t>poultry manure, fresh, Recycled Content cut-off</t>
  </si>
  <si>
    <t>powder coating, aluminium sheetRoWpowder coat, aluminium sheetm2</t>
  </si>
  <si>
    <t>powder coating, aluminium sheet</t>
  </si>
  <si>
    <t>powder coating, aluminium sheetRERpowder coat, aluminium sheetm2</t>
  </si>
  <si>
    <t>powder coating, steelRoWpowder coat, steelm2</t>
  </si>
  <si>
    <t>powder coating, steel</t>
  </si>
  <si>
    <t>powder coating, steelRERpowder coat, steelm2</t>
  </si>
  <si>
    <t>power adapter production, for laptopGLOpower adapter, for laptopunit</t>
  </si>
  <si>
    <t>power adapter production, for laptop</t>
  </si>
  <si>
    <t>power adapter production, for smartphoneGLOpower adapter, for smartphoneunit</t>
  </si>
  <si>
    <t>power adapter production, for smartphone</t>
  </si>
  <si>
    <t>power block installation, solar thermal parabolic trough, 50 MWRoWpower block, solar thermal parabolic trough, 50 MWunit</t>
  </si>
  <si>
    <t>power block installation, solar thermal parabolic trough, 50 MW</t>
  </si>
  <si>
    <t>power block installation, solar thermal parabolic trough, 50 MWZApower block, solar thermal parabolic trough, 50 MWunit</t>
  </si>
  <si>
    <t>power block installation, solar tower power plant, 20 MWRoWpower block, solar tower power plant, 20 MWunit</t>
  </si>
  <si>
    <t>power block installation, solar tower power plant, 20 MW</t>
  </si>
  <si>
    <t>power block installation, solar tower power plant, 20 MWZApower block, solar tower power plant, 20 MWunit</t>
  </si>
  <si>
    <t>power distribution unit production, for electric passenger carGLOpower distribution unit, for electric passenger carkg</t>
  </si>
  <si>
    <t>power distribution unit production, for electric passenger car</t>
  </si>
  <si>
    <t>power saw production, with catalytic converterGLOpower saw, with catalytic converterunit</t>
  </si>
  <si>
    <t>power saw production, with catalytic converter</t>
  </si>
  <si>
    <t>power saw production, without catalytic converterGLOpower saw, without catalytic converterunit</t>
  </si>
  <si>
    <t>power saw production, without catalytic converter</t>
  </si>
  <si>
    <t>power sawing, with catalytic converterRoWpower sawing, with catalytic converterhour</t>
  </si>
  <si>
    <t>power sawing, with catalytic converterRERpower sawing, with catalytic converterhour</t>
  </si>
  <si>
    <t>power sawing, without catalytic converterRoWpower sawing, without catalytic converterhour</t>
  </si>
  <si>
    <t>power sawing, without catalytic converterRERpower sawing, without catalytic converterhour</t>
  </si>
  <si>
    <t>power supply unit production, for desktop computerCNpower supply unit, for desktop computerunit</t>
  </si>
  <si>
    <t>power supply unit production, for desktop computer</t>
  </si>
  <si>
    <t>power supply unit production, for desktop computerRoWpower supply unit, for desktop computerunit</t>
  </si>
  <si>
    <t>powertrain production, for electric passenger carGLOpowertrain, for electric passenger carkg</t>
  </si>
  <si>
    <t>powertrain production, for electric passenger car</t>
  </si>
  <si>
    <t>powertrain production, for electric scooterGLOpowertrain, for electric scooterkg</t>
  </si>
  <si>
    <t>powertrain production, for electric scooter</t>
  </si>
  <si>
    <t>praseodymium oxide to generic market for mischmetalGLOmischmetalkg</t>
  </si>
  <si>
    <t>praseodymium oxide to generic market for mischmetal</t>
  </si>
  <si>
    <t>praseodymium-neodymium oxide to generic market for mischmetalGLOmischmetalkg</t>
  </si>
  <si>
    <t>praseodymium-neodymium oxide to generic market for mischmetal</t>
  </si>
  <si>
    <t>precious metal refinery constructionRoWprecious metal refineryunit</t>
  </si>
  <si>
    <t>precious metal refinery construction</t>
  </si>
  <si>
    <t>precious metal refinery constructionSEprecious metal refineryunit</t>
  </si>
  <si>
    <t>primary lead production from concentrateGLOcrust from Parkes process for lead productionkg</t>
  </si>
  <si>
    <t>primary lead production from concentrate</t>
  </si>
  <si>
    <t>primary lead production from concentrateGLOleadkg</t>
  </si>
  <si>
    <t>primary lead production from concentrateGLOsulfuric acidkg</t>
  </si>
  <si>
    <t>primary zinc production from concentrateCA-QCcadmium sludge from zinc electrolysiskg</t>
  </si>
  <si>
    <t>primary zinc production from concentrate</t>
  </si>
  <si>
    <t>primary zinc production from concentrateCA-QCcopper cakekg</t>
  </si>
  <si>
    <t>primary zinc production from concentrateCA-QCsulfur dioxide, liquidkg</t>
  </si>
  <si>
    <t>primary zinc production from concentrateCA-QCsulfuric acidkg</t>
  </si>
  <si>
    <t>primary zinc production from concentrateCA-QCzinckg</t>
  </si>
  <si>
    <t>primary zinc production from concentrateRoWammonium sulfatekg</t>
  </si>
  <si>
    <t>primary zinc production from concentrateRoWcadmiumkg</t>
  </si>
  <si>
    <t>primary zinc production from concentrateRoWcadmium sludge from zinc electrolysiskg</t>
  </si>
  <si>
    <t>primary zinc production from concentrateRoWcobaltkg</t>
  </si>
  <si>
    <t>primary zinc production from concentrateRoWcopper cakekg</t>
  </si>
  <si>
    <t>primary zinc production from concentrateRoWcopper concentrate, sulfide orekg</t>
  </si>
  <si>
    <t>primary zinc production from concentrateRoWcopper sulfatekg</t>
  </si>
  <si>
    <t>primary zinc production from concentrateRoWcopper, cathodekg</t>
  </si>
  <si>
    <t>primary zinc production from concentrateRoWgoldkg</t>
  </si>
  <si>
    <t>primary zinc production from concentrateRoWgypsum, mineralkg</t>
  </si>
  <si>
    <t>primary zinc production from concentrateRoWheat, from steam, in chemical industryMJ</t>
  </si>
  <si>
    <t>primary zinc production from concentrateRoWindium rich leaching residues, from zinc productionkg</t>
  </si>
  <si>
    <t>primary zinc production from concentrateRoWleadkg</t>
  </si>
  <si>
    <t>primary zinc production from concentrateRoWlead concentratekg</t>
  </si>
  <si>
    <t>primary zinc production from concentrateRoWsilverkg</t>
  </si>
  <si>
    <t>primary zinc production from concentrateRoWsulfurkg</t>
  </si>
  <si>
    <t>primary zinc production from concentrateRoWsulfur dioxide, liquidkg</t>
  </si>
  <si>
    <t>primary zinc production from concentrateRoWsulfuric acidkg</t>
  </si>
  <si>
    <t>primary zinc production from concentrateRoWzinckg</t>
  </si>
  <si>
    <t>primary zinc production from concentrateRoWzinc monosulfatekg</t>
  </si>
  <si>
    <t>printed wiring board mounting facility constructionGLOprinted wiring board mounting facilityunit</t>
  </si>
  <si>
    <t>printed wiring board mounting facility construction</t>
  </si>
  <si>
    <t>printed wiring board mounting facility construction, surface mounting lineGLOprinted wiring board mounting facility, surface mounting lineunit</t>
  </si>
  <si>
    <t>printed wiring board mounting facility construction, surface mounting line</t>
  </si>
  <si>
    <t>printed wiring board mounting facility construction, through-hole mounting lineGLOprinted wiring board mounting facility, through-hole mounting lineunit</t>
  </si>
  <si>
    <t>printed wiring board mounting facility construction, through-hole mounting line</t>
  </si>
  <si>
    <t>printed wiring board production, for power supply unit, desktop computer, Pb containingGLOprinted wiring board, for power supply unit, desktop computer, Pb containingkg</t>
  </si>
  <si>
    <t>printed wiring board production, for power supply unit, desktop computer, Pb containing</t>
  </si>
  <si>
    <t>printed wiring board production, for power supply unit, desktop computer, Pb freeGLOprinted wiring board, for power supply unit, desktop computer, Pb freekg</t>
  </si>
  <si>
    <t>printed wiring board production, for power supply unit, desktop computer, Pb free</t>
  </si>
  <si>
    <t>printed wiring board production, for surface mounting, Pb containing surfaceGLOprinted wiring board, for surface mounting, Pb containing surfacem2</t>
  </si>
  <si>
    <t>printed wiring board production, for surface mounting, Pb containing surface</t>
  </si>
  <si>
    <t>printed wiring board production, for surface mounting, Pb free surfaceGLOprinted wiring board, for surface mounting, Pb free surfacem2</t>
  </si>
  <si>
    <t>printed wiring board production, for surface mounting, Pb free surface</t>
  </si>
  <si>
    <t>printed wiring board production, for through-hole mounting, Pb containing surfaceGLOprinted wiring board, for through-hole mounting, Pb containing surfacem2</t>
  </si>
  <si>
    <t>printed wiring board production, for through-hole mounting, Pb containing surface</t>
  </si>
  <si>
    <t>printed wiring board production, for through-hole mounting, Pb free surfaceGLOprinted wiring board, for through-hole mounting, Pb free surfacem2</t>
  </si>
  <si>
    <t>printed wiring board production, for through-hole mounting, Pb free surface</t>
  </si>
  <si>
    <t>printed wiring board production, mounted mainboard, desktop computer, Pb containingGLOprinted wiring board, mounted mainboard, desktop computer, Pb containingkg</t>
  </si>
  <si>
    <t>printed wiring board production, mounted mainboard, desktop computer, Pb containing</t>
  </si>
  <si>
    <t>printed wiring board production, mounted mainboard, desktop computer, Pb freeGLOprinted wiring board, mounted mainboard, desktop computer, Pb freekg</t>
  </si>
  <si>
    <t>printed wiring board production, mounted mainboard, desktop computer, Pb free</t>
  </si>
  <si>
    <t>printed wiring board production, mounted mainboard, laptop computer, Pb containingGLOprinted wiring board, mounted mainboard, laptop computer, Pb containingkg</t>
  </si>
  <si>
    <t>printed wiring board production, mounted mainboard, laptop computer, Pb containing</t>
  </si>
  <si>
    <t>printed wiring board production, mounted mainboard, laptop computer, Pb freeGLOprinted wiring board, mounted mainboard, laptop computer, Pb freekg</t>
  </si>
  <si>
    <t>printed wiring board production, mounted mainboard, laptop computer, Pb free</t>
  </si>
  <si>
    <t>printed wiring board production, mounted mainboard, mobile device, double-sided, Pb freeGLOprinted wiring board, mounted mainboard, mobile device, double-sided, Pb freem2</t>
  </si>
  <si>
    <t>printed wiring board production, mounted mainboard, mobile device, double-sided, Pb free</t>
  </si>
  <si>
    <t>printed wiring board production, surface mounted, unspecified, Pb containingGLOprinted wiring board, surface mounted, unspecified, Pb containingkg</t>
  </si>
  <si>
    <t>printed wiring board production, surface mounted, unspecified, Pb containing</t>
  </si>
  <si>
    <t>printed wiring board production, surface mounted, unspecified, Pb freeGLOprinted wiring board, surface mounted, unspecified, Pb freekg</t>
  </si>
  <si>
    <t>printed wiring board production, surface mounted, unspecified, Pb free</t>
  </si>
  <si>
    <t>printed wiring board production, through-hole mounted, unspecified, Pb containingGLOprinted wiring board, through-hole mounted, unspecified, Pb containingkg</t>
  </si>
  <si>
    <t>printed wiring board production, through-hole mounted, unspecified, Pb containing</t>
  </si>
  <si>
    <t>printed wiring board production, through-hole mounted, unspecified, Pb freeGLOprinted wiring board, through-hole mounted, unspecified, Pb freekg</t>
  </si>
  <si>
    <t>printed wiring board production, through-hole mounted, unspecified, Pb free</t>
  </si>
  <si>
    <t>printer production, laser, black/whiteGLOprinter, laser, black/whiteunit</t>
  </si>
  <si>
    <t>printer production, laser, black/white</t>
  </si>
  <si>
    <t>printer production, laser, colourGLOprinter, laser, colourunit</t>
  </si>
  <si>
    <t>printer production, laser, colour</t>
  </si>
  <si>
    <t>printing ink production, offset, product in 47.5% solution stateRoWprinting ink, offset, without solvent, in 47.5% solution statekg</t>
  </si>
  <si>
    <t>printing ink production, offset, product in 47.5% solution state</t>
  </si>
  <si>
    <t>printing ink production, offset, product in 47.5% solution stateRERprinting ink, offset, without solvent, in 47.5% solution statekg</t>
  </si>
  <si>
    <t>printing ink production, rotogravure, product in 55% toluene solution stateRoWprinting ink, rotogravure, without solvent, in 55% toluene solution statekg</t>
  </si>
  <si>
    <t>printing ink production, rotogravure, product in 55% toluene solution state</t>
  </si>
  <si>
    <t>printing ink production, rotogravure, product in 55% toluene solution stateRERprinting ink, rotogravure, without solvent, in 55% toluene solution statekg</t>
  </si>
  <si>
    <t>process-specific burdens, hazardous waste incineration plantCHprocess-specific burdens, hazardous waste incineration plantkg</t>
  </si>
  <si>
    <t>process-specific burdens, hazardous waste incineration plantRoWprocess-specific burdens, hazardous waste incineration plantkg</t>
  </si>
  <si>
    <t>process-specific burdens, import of copper to SwitzerlandDEprocess-specific burdens, import of copper to Switzerlandkg</t>
  </si>
  <si>
    <t>process-specific burdens, inert material landfillCHprocess-specific burdens, inert material landfillkg</t>
  </si>
  <si>
    <t>process-specific burdens, inert material landfillRoWprocess-specific burdens, inert material landfillkg</t>
  </si>
  <si>
    <t>process-specific burdens, municipal waste incinerationCHprocess-specific burdens, municipal waste incinerationkg</t>
  </si>
  <si>
    <t>process-specific burdens, municipal waste incinerationEurope without Switzerlandprocess-specific burdens, municipal waste incinerationkg</t>
  </si>
  <si>
    <t>process-specific burdens, municipal waste incinerationRoWprocess-specific burdens, municipal waste incinerationkg</t>
  </si>
  <si>
    <t>process-specific burdens, residual material landfillCHprocess-specific burdens, residual material landfillkg</t>
  </si>
  <si>
    <t>process-specific burdens, residual material landfillEurope without Switzerlandprocess-specific burdens, residual material landfillkg</t>
  </si>
  <si>
    <t>process-specific burdens, residual material landfillRoWprocess-specific burdens, residual material landfillkg</t>
  </si>
  <si>
    <t>process-specific burdens, sanitary landfillCHprocess-specific burdens, sanitary landfillkg</t>
  </si>
  <si>
    <t>process-specific burdens, sanitary landfillRoWprocess-specific burdens, sanitary landfillkg</t>
  </si>
  <si>
    <t>process-specific burdens, slag landfillCHprocess-specific burdens, slag landfillkg</t>
  </si>
  <si>
    <t>process-specific burdens, slag landfillEurope without Switzerlandprocess-specific burdens, slag landfillkg</t>
  </si>
  <si>
    <t>process-specific burdens, slag landfillRoWprocess-specific burdens, slag landfillkg</t>
  </si>
  <si>
    <t>processing of anode slime from electrorefining of copper, anodeGLOcopper telluride cementkg</t>
  </si>
  <si>
    <t>processing of anode slime from electrorefining of copper, anode</t>
  </si>
  <si>
    <t>processing of anode slime from electrorefining of copper, anodeGLOgoldkg</t>
  </si>
  <si>
    <t>processing of anode slime from electrorefining of copper, anodeGLOseleniumkg</t>
  </si>
  <si>
    <t>processing of anode slime from electrorefining of copper, anodeGLOsilverkg</t>
  </si>
  <si>
    <t>processing of nickel-rich materialsGLOnickel, class 1kg</t>
  </si>
  <si>
    <t>processing of nickel-rich materials</t>
  </si>
  <si>
    <t>prochloraz productionGLOprochlorazkg</t>
  </si>
  <si>
    <t>prochloraz production</t>
  </si>
  <si>
    <t>prohexadione calcium productionGLOprohexadione calciumkg</t>
  </si>
  <si>
    <t>prohexadione calcium production</t>
  </si>
  <si>
    <t>propanal productionRoWpropanalkg</t>
  </si>
  <si>
    <t>propanal production</t>
  </si>
  <si>
    <t>propanal productionRERpropanalkg</t>
  </si>
  <si>
    <t>propane, burned in building machineGLOpropane, burned in building machineMJ</t>
  </si>
  <si>
    <t>propionic acid productionRoWpropionic acidkg</t>
  </si>
  <si>
    <t>propionic acid production</t>
  </si>
  <si>
    <t>propionic acid productionRERpropionic acidkg</t>
  </si>
  <si>
    <t>propyl acetate productionRoWisopropyl acetatekg</t>
  </si>
  <si>
    <t>propyl acetate production</t>
  </si>
  <si>
    <t>propyl acetate productionRERisopropyl acetatekg</t>
  </si>
  <si>
    <t>propyl amine productionRoWpropyl aminekg</t>
  </si>
  <si>
    <t>propyl amine production</t>
  </si>
  <si>
    <t>propyl amine productionRERpropyl aminekg</t>
  </si>
  <si>
    <t>propylene glycol production, liquidRoWpropylene glycol, liquidkg</t>
  </si>
  <si>
    <t>propylene glycol production, liquid</t>
  </si>
  <si>
    <t>propylene glycol production, liquidRERpropylene glycol, liquidkg</t>
  </si>
  <si>
    <t>propylene oxide production, liquidRoWpropylene oxide, liquidkg</t>
  </si>
  <si>
    <t>propylene oxide production, liquid</t>
  </si>
  <si>
    <t>propylene oxide production, liquidRERpropylene oxide, liquidkg</t>
  </si>
  <si>
    <t>propylene productionRoWpropylenekg</t>
  </si>
  <si>
    <t>propylene production</t>
  </si>
  <si>
    <t>propylene productionRERpropylenekg</t>
  </si>
  <si>
    <t>propylene production, pipeline systemRoWpropylene, pipeline systemkg</t>
  </si>
  <si>
    <t>propylene production, pipeline system</t>
  </si>
  <si>
    <t>propylene production, pipeline systemRERpropylene, pipeline systemkg</t>
  </si>
  <si>
    <t>prosulfocarb productionRoWprosulfocarbkg</t>
  </si>
  <si>
    <t>prosulfocarb production</t>
  </si>
  <si>
    <t>prosulfocarb productionRERprosulfocarbkg</t>
  </si>
  <si>
    <t>protein pea productionCA-ABprotein peakg</t>
  </si>
  <si>
    <t>protein pea production</t>
  </si>
  <si>
    <t>protein pea productionCA-MBprotein peakg</t>
  </si>
  <si>
    <t>protein pea productionCA-SKprotein peakg</t>
  </si>
  <si>
    <t>protein pea productionDEprotein peakg</t>
  </si>
  <si>
    <t>protein pea productionESprotein peakg</t>
  </si>
  <si>
    <t>protein pea productionFRprotein peakg</t>
  </si>
  <si>
    <t>protein pea productionRoWprotein peakg</t>
  </si>
  <si>
    <t>protein pea production, Swiss integrated production, intensiveCHprotein pea, Swiss integrated productionkg</t>
  </si>
  <si>
    <t>protein pea production, Swiss integrated production, intensive</t>
  </si>
  <si>
    <t>protein pea production, organicCHprotein pea, organickg</t>
  </si>
  <si>
    <t>protein pea production, organic</t>
  </si>
  <si>
    <t>protein pea production, organicRoWprotein pea, organickg</t>
  </si>
  <si>
    <t>protein pea, feed production, Swiss integrated productionCHprotein pea, feed, Swiss integrated productionkg</t>
  </si>
  <si>
    <t>protein pea, feed production, Swiss integrated production</t>
  </si>
  <si>
    <t>pulp factory constructionRoWpulp factoryunit</t>
  </si>
  <si>
    <t>pulp factory construction</t>
  </si>
  <si>
    <t>pulp factory constructionRERpulp factoryunit</t>
  </si>
  <si>
    <t>pulpwood, softwood, measured as solid wood under bark, import from Europe without SwitzerlandCHpulpwood, softwood, measured as solid wood under barkm3</t>
  </si>
  <si>
    <t>pulpwood, softwood, measured as solid wood under bark, import from Europe without Switzerland</t>
  </si>
  <si>
    <t>pulverised lignite productionDEpulverised ligniteMJ</t>
  </si>
  <si>
    <t>pulverised lignite production</t>
  </si>
  <si>
    <t>pulverised lignite productionRoWpulverised ligniteMJ</t>
  </si>
  <si>
    <t>pumice quarry operationDEpumicekg</t>
  </si>
  <si>
    <t>pumice quarry operation</t>
  </si>
  <si>
    <t>pumice quarry operationRoWpumicekg</t>
  </si>
  <si>
    <t>pump production, 40WCHpump, 40Wunit</t>
  </si>
  <si>
    <t>pump production, 40W</t>
  </si>
  <si>
    <t>pump production, 40WRoWpump, 40Wunit</t>
  </si>
  <si>
    <t>pump station constructionCHpump stationunit</t>
  </si>
  <si>
    <t>pump station construction</t>
  </si>
  <si>
    <t>pump station constructionRoWpump stationunit</t>
  </si>
  <si>
    <t>purge gas, rich in sodium nitrate to market for sodium nitrate, unrefinedCLsodium nitrate, unrefinedkg</t>
  </si>
  <si>
    <t>purge gas, rich in sodium nitrate to market for sodium nitrate, unrefined</t>
  </si>
  <si>
    <t>purge gas, rich in sodium nitrate, Recycled Content cut-offGLOpurge gas, rich in sodium nitratekg</t>
  </si>
  <si>
    <t>purge gas, rich in sodium nitrate, Recycled Content cut-off</t>
  </si>
  <si>
    <t>purification of wet-process phosphoric acid to industrial grade, product in 85% solution stateRoWphosphoric acid, industrial grade, without water, in 85% solution statekg</t>
  </si>
  <si>
    <t>purification of wet-process phosphoric acid to industrial grade, product in 85% solution state</t>
  </si>
  <si>
    <t>purification of wet-process phosphoric acid to industrial grade, product in 85% solution stateRERphosphoric acid, industrial grade, without water, in 85% solution statekg</t>
  </si>
  <si>
    <t>purified terephthalic acid productionCA-QCpurified terephthalic acidkg</t>
  </si>
  <si>
    <t>purified terephthalic acid production</t>
  </si>
  <si>
    <t>purified terephthalic acid productionRoWpurified terephthalic acidkg</t>
  </si>
  <si>
    <t>purified terephthalic acid productionRERpurified terephthalic acidkg</t>
  </si>
  <si>
    <t>purse seiner construction, steelRoWpurse seiner, steelkg</t>
  </si>
  <si>
    <t>purse seiner construction, steel</t>
  </si>
  <si>
    <t>purse seiner construction, steelRLApurse seiner, steelkg</t>
  </si>
  <si>
    <t>purse seiner construction, woodRoWpurse seiner, woodkg</t>
  </si>
  <si>
    <t>purse seiner construction, wood</t>
  </si>
  <si>
    <t>purse seiner construction, woodRLApurse seiner, woodkg</t>
  </si>
  <si>
    <t>purse seiner maintenance, steelRoWpurse seiner maintenance, steelkg</t>
  </si>
  <si>
    <t>purse seiner maintenance, steelRLApurse seiner maintenance, steelkg</t>
  </si>
  <si>
    <t>purse seiner maintenance, woodRoWpurse seiner maintenance, woodkg</t>
  </si>
  <si>
    <t>purse seiner maintenance, woodRLApurse seiner maintenance, woodkg</t>
  </si>
  <si>
    <t>pyrazole productionRoWpyrazolekg</t>
  </si>
  <si>
    <t>pyrazole production</t>
  </si>
  <si>
    <t>pyrazole productionRERpyrazolekg</t>
  </si>
  <si>
    <t>pyrethroid-compound productionRoWpyrethroid-compoundkg</t>
  </si>
  <si>
    <t>pyrethroid-compound production</t>
  </si>
  <si>
    <t>pyrethroid-compound productionRERpyrethroid-compoundkg</t>
  </si>
  <si>
    <t>pyridazine-compound productionRoWpyridazine-compoundkg</t>
  </si>
  <si>
    <t>pyridazine-compound production</t>
  </si>
  <si>
    <t>pyridazine-compound productionRERpyridazine-compoundkg</t>
  </si>
  <si>
    <t>pyridine-compound productionRoWpyridine-compoundkg</t>
  </si>
  <si>
    <t>pyridine-compound production</t>
  </si>
  <si>
    <t>pyridine-compound productionRERpyridine-compoundkg</t>
  </si>
  <si>
    <t>quicklime production, in pieces, looseCA-QCquicklime, in pieces, loosekg</t>
  </si>
  <si>
    <t>quicklime production, in pieces, loose</t>
  </si>
  <si>
    <t>quicklime production, in pieces, looseCHquicklime, in pieces, loosekg</t>
  </si>
  <si>
    <t>quicklime production, in pieces, looseRoWquicklime, in pieces, loosekg</t>
  </si>
  <si>
    <t>quicklime production, milled, looseCA-QCquicklime, milled, loosekg</t>
  </si>
  <si>
    <t>quicklime production, milled, loose</t>
  </si>
  <si>
    <t>quicklime production, milled, looseCHquicklime, milled, loosekg</t>
  </si>
  <si>
    <t>quicklime production, milled, looseRoWquicklime, milled, loosekg</t>
  </si>
  <si>
    <t>quicklime production, milled, packedCHquicklime, milled, packedkg</t>
  </si>
  <si>
    <t>quicklime production, milled, packed</t>
  </si>
  <si>
    <t>quicklime production, milled, packedRoWquicklime, milled, packedkg</t>
  </si>
  <si>
    <t>radish production, in heated greenhouseGLOradishkg</t>
  </si>
  <si>
    <t>radish production, in heated greenhouse</t>
  </si>
  <si>
    <t>railway track constructionCHrailway trackm*year</t>
  </si>
  <si>
    <t>railway track construction</t>
  </si>
  <si>
    <t>railway track constructionRoWrailway trackm*year</t>
  </si>
  <si>
    <t>railway track construction, for high-speed trainDErailway track, for high-speed trainm*year</t>
  </si>
  <si>
    <t>railway track construction, for high-speed train</t>
  </si>
  <si>
    <t>railway track construction, for high-speed trainRoWrailway track, for high-speed trainm*year</t>
  </si>
  <si>
    <t>rainwater harvestingGLOwater, harvested from rainwaterkg</t>
  </si>
  <si>
    <t>rainwater harvesting</t>
  </si>
  <si>
    <t>rape meal to generic market for protein feedGLOenergy feed, grossMJ</t>
  </si>
  <si>
    <t>rape meal to generic market for protein feed</t>
  </si>
  <si>
    <t>rape meal to generic market for protein feedGLOprotein feed, 100% crudekg</t>
  </si>
  <si>
    <t>rape oil mill operationCHrape mealkg</t>
  </si>
  <si>
    <t>rape oil mill operation</t>
  </si>
  <si>
    <t>rape oil mill operationCHrape oil, crudekg</t>
  </si>
  <si>
    <t>rape oil mill operationEurope without Switzerlandrape mealkg</t>
  </si>
  <si>
    <t>rape oil mill operationEurope without Switzerlandrape oil, crudekg</t>
  </si>
  <si>
    <t>rape oil mill operationRoWrape mealkg</t>
  </si>
  <si>
    <t>rape oil mill operationRoWrape oil, crudekg</t>
  </si>
  <si>
    <t>rape seed productionCA-QCrape seedkg</t>
  </si>
  <si>
    <t>rape seed production</t>
  </si>
  <si>
    <t>rape seed productionCanada without Quebecrape seedkg</t>
  </si>
  <si>
    <t>rape seed productionDErape seedkg</t>
  </si>
  <si>
    <t>rape seed productionFRrape seedkg</t>
  </si>
  <si>
    <t>rape seed productionRoWrape seedkg</t>
  </si>
  <si>
    <t>rape seed productionUSrape seedkg</t>
  </si>
  <si>
    <t>rape seed production, Swiss integrated production, extensiveCHrape seed, Swiss integrated productionkg</t>
  </si>
  <si>
    <t>rape seed production, Swiss integrated production, extensive</t>
  </si>
  <si>
    <t>rape seed production, Swiss integrated production, intensiveCHrape seed, Swiss integrated productionkg</t>
  </si>
  <si>
    <t>rape seed production, Swiss integrated production, intensive</t>
  </si>
  <si>
    <t>rape seed production, for sowingCHrape seed, for sowingkg</t>
  </si>
  <si>
    <t>rape seed production, for sowing</t>
  </si>
  <si>
    <t>rape seed production, for sowingRoWrape seed, for sowingkg</t>
  </si>
  <si>
    <t>rape seed production, organicCHrape seed, organickg</t>
  </si>
  <si>
    <t>rape seed production, organic</t>
  </si>
  <si>
    <t>rape seed production, organicRoWrape seed, organickg</t>
  </si>
  <si>
    <t>rape seed production, organic, for sowingCHrape seed, organic, for sowingkg</t>
  </si>
  <si>
    <t>rape seed production, organic, for sowing</t>
  </si>
  <si>
    <t>rape seed production, organic, for sowingRoWrape seed, organic, for sowingkg</t>
  </si>
  <si>
    <t>rare earth element mine operation and beneficiation, bastnaesite and monazite oreCN-NMiron ore concentratekg</t>
  </si>
  <si>
    <t>rare earth element mine operation and beneficiation, bastnaesite and monazite ore</t>
  </si>
  <si>
    <t>rare earth element mine operation and beneficiation, bastnaesite and monazite oreCN-NMrare earth oxide concentrate, 50% REOkg</t>
  </si>
  <si>
    <t>rare earth element mine operation and beneficiation, bastnaesite oreCN-SCrare earth oxide concentrate, 70% REOkg</t>
  </si>
  <si>
    <t>rare earth element mine operation and beneficiation, bastnaesite ore</t>
  </si>
  <si>
    <t>rare earth element mine operation and beneficiation, ion adsorption claysCNrare earth carbonate concentratekg</t>
  </si>
  <si>
    <t>rare earth element mine operation and beneficiation, ion adsorption clays</t>
  </si>
  <si>
    <t>rare earth element mine operation and beneficiation, ion adsorption claysRoWrare earth carbonate concentratekg</t>
  </si>
  <si>
    <t>rare earth oxides production, from rare earth carbonate concentrateCN-FJcerium oxidekg</t>
  </si>
  <si>
    <t>rare earth oxides production, from rare earth carbonate concentrate</t>
  </si>
  <si>
    <t>rare earth oxides production, from rare earth carbonate concentrateCN-FJdysprosium oxidekg</t>
  </si>
  <si>
    <t>rare earth oxides production, from rare earth carbonate concentrateCN-FJerbium oxidekg</t>
  </si>
  <si>
    <t>rare earth oxides production, from rare earth carbonate concentrateCN-FJeuropium oxidekg</t>
  </si>
  <si>
    <t>rare earth oxides production, from rare earth carbonate concentrateCN-FJgadolinium oxidekg</t>
  </si>
  <si>
    <t>rare earth oxides production, from rare earth carbonate concentrateCN-FJholmium oxidekg</t>
  </si>
  <si>
    <t>rare earth oxides production, from rare earth carbonate concentrateCN-FJlanthanum oxidekg</t>
  </si>
  <si>
    <t>rare earth oxides production, from rare earth carbonate concentrateCN-FJlutetium oxidekg</t>
  </si>
  <si>
    <t>rare earth oxides production, from rare earth carbonate concentrateCN-FJneodymium oxidekg</t>
  </si>
  <si>
    <t>rare earth oxides production, from rare earth carbonate concentrateCN-FJpraseodymium oxidekg</t>
  </si>
  <si>
    <t>rare earth oxides production, from rare earth carbonate concentrateCN-FJsamarium oxidekg</t>
  </si>
  <si>
    <t>rare earth oxides production, from rare earth carbonate concentrateCN-FJterbium oxidekg</t>
  </si>
  <si>
    <t>rare earth oxides production, from rare earth carbonate concentrateCN-FJthulium oxidekg</t>
  </si>
  <si>
    <t>rare earth oxides production, from rare earth carbonate concentrateCN-FJytterbium oxidekg</t>
  </si>
  <si>
    <t>rare earth oxides production, from rare earth carbonate concentrateCN-FJyttrium oxidekg</t>
  </si>
  <si>
    <t>rare earth oxides production, from rare earth carbonate concentrateRoWcerium oxidekg</t>
  </si>
  <si>
    <t>rare earth oxides production, from rare earth carbonate concentrateRoWdysprosium oxidekg</t>
  </si>
  <si>
    <t>rare earth oxides production, from rare earth carbonate concentrateRoWerbium oxidekg</t>
  </si>
  <si>
    <t>rare earth oxides production, from rare earth carbonate concentrateRoWeuropium oxidekg</t>
  </si>
  <si>
    <t>rare earth oxides production, from rare earth carbonate concentrateRoWgadolinium oxidekg</t>
  </si>
  <si>
    <t>rare earth oxides production, from rare earth carbonate concentrateRoWholmium oxidekg</t>
  </si>
  <si>
    <t>rare earth oxides production, from rare earth carbonate concentrateRoWlanthanum oxidekg</t>
  </si>
  <si>
    <t>rare earth oxides production, from rare earth carbonate concentrateRoWlutetium oxidekg</t>
  </si>
  <si>
    <t>rare earth oxides production, from rare earth carbonate concentrateRoWneodymium oxidekg</t>
  </si>
  <si>
    <t>rare earth oxides production, from rare earth carbonate concentrateRoWpraseodymium oxidekg</t>
  </si>
  <si>
    <t>rare earth oxides production, from rare earth carbonate concentrateRoWsamarium oxidekg</t>
  </si>
  <si>
    <t>rare earth oxides production, from rare earth carbonate concentrateRoWterbium oxidekg</t>
  </si>
  <si>
    <t>rare earth oxides production, from rare earth carbonate concentrateRoWthulium oxidekg</t>
  </si>
  <si>
    <t>rare earth oxides production, from rare earth carbonate concentrateRoWytterbium oxidekg</t>
  </si>
  <si>
    <t>rare earth oxides production, from rare earth carbonate concentrateRoWyttrium oxidekg</t>
  </si>
  <si>
    <t>rare earth oxides production, from rare earth oxide concentrate, 50% REOCN-NMcerium oxidekg</t>
  </si>
  <si>
    <t>rare earth oxides production, from rare earth oxide concentrate, 50% REO</t>
  </si>
  <si>
    <t>rare earth oxides production, from rare earth oxide concentrate, 50% REOCN-NMhydrogen fluoridekg</t>
  </si>
  <si>
    <t>rare earth oxides production, from rare earth oxide concentrate, 50% REOCN-NMlanthanum oxidekg</t>
  </si>
  <si>
    <t>rare earth oxides production, from rare earth oxide concentrate, 50% REOCN-NMmagnesium sulfatekg</t>
  </si>
  <si>
    <t>rare earth oxides production, from rare earth oxide concentrate, 50% REOCN-NMneodymium oxidekg</t>
  </si>
  <si>
    <t>rare earth oxides production, from rare earth oxide concentrate, 50% REOCN-NMpraseodymium oxidekg</t>
  </si>
  <si>
    <t>rare earth oxides production, from rare earth oxide concentrate, 50% REOCN-NMsamarium-europium-gadolinium oxidekg</t>
  </si>
  <si>
    <t>rare earth oxides production, from rare earth oxide concentrate, 70% REOCN-SCcalcium carbonate, precipitatedkg</t>
  </si>
  <si>
    <t>rare earth oxides production, from rare earth oxide concentrate, 70% REO</t>
  </si>
  <si>
    <t>rare earth oxides production, from rare earth oxide concentrate, 70% REOCN-SCcalcium chloridekg</t>
  </si>
  <si>
    <t>rare earth oxides production, from rare earth oxide concentrate, 70% REOCN-SCcerium oxidekg</t>
  </si>
  <si>
    <t>rare earth oxides production, from rare earth oxide concentrate, 70% REOCN-SCcoal tarkg</t>
  </si>
  <si>
    <t>rare earth oxides production, from rare earth oxide concentrate, 70% REOCN-SCeuropium oxidekg</t>
  </si>
  <si>
    <t>rare earth oxides production, from rare earth oxide concentrate, 70% REOCN-SCgadolinium oxidekg</t>
  </si>
  <si>
    <t>rare earth oxides production, from rare earth oxide concentrate, 70% REOCN-SCiron ore concentratekg</t>
  </si>
  <si>
    <t>rare earth oxides production, from rare earth oxide concentrate, 70% REOCN-SClanthanum oxidekg</t>
  </si>
  <si>
    <t>rare earth oxides production, from rare earth oxide concentrate, 70% REOCN-SClanthanum-cerium oxidekg</t>
  </si>
  <si>
    <t>rare earth oxides production, from rare earth oxide concentrate, 70% REOCN-SCpraseodymium-neodymium oxidekg</t>
  </si>
  <si>
    <t>rare earth oxides production, from rare earth oxide concentrate, 70% REOCN-SCsamarium oxidekg</t>
  </si>
  <si>
    <t>rare earth oxides production, from rare earth oxide concentrate, 70% REOCN-SCsodium chloride, powderkg</t>
  </si>
  <si>
    <t>rare earth oxides production, from rare earth oxide concentrate, 70% REOCN-SCsulfurkg</t>
  </si>
  <si>
    <t>rare earth oxides production, from rare earth oxide concentrate, 70% REOCN-SCterbium-dysprosium oxidekg</t>
  </si>
  <si>
    <t>rare earth oxides production, from rare earth oxide concentrate, 70% REOCN-SCyttrium oxidekg</t>
  </si>
  <si>
    <t>rare earth tailings, from bastnaesite and monazite ore, Recycled Content cut-offGLOrare earth tailings, from bastnaesite and monazite orekg</t>
  </si>
  <si>
    <t>rare earth tailings, from bastnaesite and monazite ore, Recycled Content cut-off</t>
  </si>
  <si>
    <t>receiver system construction, solar tower power plant, 20 MWRoWreceiver system, solar tower power plant, 20 MWunit</t>
  </si>
  <si>
    <t>receiver system construction, solar tower power plant, 20 MW</t>
  </si>
  <si>
    <t>receiver system construction, solar tower power plant, 20 MWZAreceiver system, solar tower power plant, 20 MWunit</t>
  </si>
  <si>
    <t>recultivation, bauxite mineGLOrecultivation, bauxite minem2</t>
  </si>
  <si>
    <t>recultivation, bentonite mineDErecultivation, bentonite minem2</t>
  </si>
  <si>
    <t>recultivation, bentonite mineRoWrecultivation, bentonite minem2</t>
  </si>
  <si>
    <t>recultivation, dolomite mineRoWrecultivation, dolomite minem2</t>
  </si>
  <si>
    <t>recultivation, dolomite mineRERrecultivation, dolomite minem2</t>
  </si>
  <si>
    <t>recultivation, ilmenite mineGLOrecultivation, ilmenite minem2</t>
  </si>
  <si>
    <t>recultivation, iron mineGLOrecultivation, iron minem2</t>
  </si>
  <si>
    <t>recultivation, limestone mineCHrecultivation, limestone minem2</t>
  </si>
  <si>
    <t>recultivation, limestone mineRoWrecultivation, limestone minem2</t>
  </si>
  <si>
    <t>recultivation, potash salt mineRoWrecultivation, potash salt minem2</t>
  </si>
  <si>
    <t>recultivation, potash salt mineRERrecultivation, potash salt minem2</t>
  </si>
  <si>
    <t>recultivation, shale quarryGLOrecultivation, shale quarrym2</t>
  </si>
  <si>
    <t>red kidney bean productionCA-MBred kidney beankg</t>
  </si>
  <si>
    <t>red kidney bean production</t>
  </si>
  <si>
    <t>red kidney bean productionCA-ONred kidney beankg</t>
  </si>
  <si>
    <t>red kidney bean productionRoWred kidney beankg</t>
  </si>
  <si>
    <t>red kidney bean seed production, for sowingGLOred kidney bean seed, for sowingkg</t>
  </si>
  <si>
    <t>red kidney bean seed production, for sowing</t>
  </si>
  <si>
    <t>reefer production, intermodal shipping container, 40-foot, high-cube, R134a as refrigerantGLOreefer, intermodal shipping container, 40-foot, high-cube, R134a as refrigerantunit</t>
  </si>
  <si>
    <t>reefer production, intermodal shipping container, 40-foot, high-cube, R134a as refrigerant</t>
  </si>
  <si>
    <t>reefer production, intermodal shipping container, 40-foot, high-cube, carbon dioxide, liquid as refrigerantGLOreefer, intermodal shipping container, 40-foot, high-cube, carbon dioxide, liquid as refrigerantunit</t>
  </si>
  <si>
    <t>reefer production, intermodal shipping container, 40-foot, high-cube, carbon dioxide, liquid as refrigerant</t>
  </si>
  <si>
    <t>reeled raw silk hank productionRoWreeled raw silk hankkg</t>
  </si>
  <si>
    <t>reeled raw silk hank production</t>
  </si>
  <si>
    <t>reeled raw silk hank productionINreeled raw silk hankkg</t>
  </si>
  <si>
    <t>refinery gas production, petroleum refinery operationBRrefinery gaskg</t>
  </si>
  <si>
    <t>refinery gas production, petroleum refinery operation</t>
  </si>
  <si>
    <t>refinery gas production, petroleum refinery operationCOrefinery gaskg</t>
  </si>
  <si>
    <t>refinery gas production, petroleum refinery operationEurope without Switzerlandrefinery gaskg</t>
  </si>
  <si>
    <t>refinery gas production, petroleum refinery operationINrefinery gaskg</t>
  </si>
  <si>
    <t>refinery gas production, petroleum refinery operationPErefinery gaskg</t>
  </si>
  <si>
    <t>refinery gas production, petroleum refinery operationRoWrefinery gaskg</t>
  </si>
  <si>
    <t>refinery gas production, petroleum refinery operationZArefinery gaskg</t>
  </si>
  <si>
    <t>refinery gas, burned in furnaceCHheat, district or industrial, other than natural gasMJ</t>
  </si>
  <si>
    <t>refinery gas, burned in furnace</t>
  </si>
  <si>
    <t>refinery gas, burned in furnaceEurope without Switzerlandheat, district or industrial, other than natural gasMJ</t>
  </si>
  <si>
    <t>refinery gas, burned in furnaceRoWheat, district or industrial, other than natural gasMJ</t>
  </si>
  <si>
    <t>reformate production, petroleum refinery operationBRreformatekg</t>
  </si>
  <si>
    <t>reformate production, petroleum refinery operation</t>
  </si>
  <si>
    <t>reformate production, petroleum refinery operationCOreformatekg</t>
  </si>
  <si>
    <t>reformate production, petroleum refinery operationEurope without Switzerlandreformatekg</t>
  </si>
  <si>
    <t>reformate production, petroleum refinery operationINreformatekg</t>
  </si>
  <si>
    <t>reformate production, petroleum refinery operationPEreformatekg</t>
  </si>
  <si>
    <t>reformate production, petroleum refinery operationRoWreformatekg</t>
  </si>
  <si>
    <t>reformate production, petroleum refinery operationZAreformatekg</t>
  </si>
  <si>
    <t>refractory production, basic, packedDErefractory, basic, packedkg</t>
  </si>
  <si>
    <t>refractory production, basic, packed</t>
  </si>
  <si>
    <t>refractory production, basic, packedRoWrefractory, basic, packedkg</t>
  </si>
  <si>
    <t>refractory production, fireclay, packedDErefractory, fireclay, packedkg</t>
  </si>
  <si>
    <t>refractory production, fireclay, packed</t>
  </si>
  <si>
    <t>refractory production, fireclay, packedRoWrefractory, fireclay, packedkg</t>
  </si>
  <si>
    <t>refractory production, high aluminium oxide, packedDErefractory, high aluminium oxide, packedkg</t>
  </si>
  <si>
    <t>refractory production, high aluminium oxide, packed</t>
  </si>
  <si>
    <t>refractory production, high aluminium oxide, packedRoWrefractory, high aluminium oxide, packedkg</t>
  </si>
  <si>
    <t>refrigerant R134a productionRoWrefrigerant R134akg</t>
  </si>
  <si>
    <t>refrigerant R134a production</t>
  </si>
  <si>
    <t>refrigerant R134a productionRERrefrigerant R134akg</t>
  </si>
  <si>
    <t>refrigeration machine production, R134a as refrigerantGLOrefrigeration machine, R134a as refrigerantunit</t>
  </si>
  <si>
    <t>refrigeration machine production, R134a as refrigerant</t>
  </si>
  <si>
    <t>refrigeration machine production, carbon dioxide, liquid as refrigerantGLOrefrigeration machine, carbon dioxide, liquid as refrigerantunit</t>
  </si>
  <si>
    <t>refrigeration machine production, carbon dioxide, liquid as refrigerant</t>
  </si>
  <si>
    <t>refrigerator productionGLOrefrigeratorunit</t>
  </si>
  <si>
    <t>refrigerator production</t>
  </si>
  <si>
    <t>regenerative thermal oxidation of nitrous oxideRoWN2O retained, by regenerative thermal oxidationkg</t>
  </si>
  <si>
    <t>regenerative thermal oxidation of nitrous oxide</t>
  </si>
  <si>
    <t>regenerative thermal oxidation of nitrous oxideRERN2O retained, by regenerative thermal oxidationkg</t>
  </si>
  <si>
    <t>reinforcing steel productionATreinforcing steelkg</t>
  </si>
  <si>
    <t>reinforcing steel production</t>
  </si>
  <si>
    <t>reinforcing steel productionEurope without Austriareinforcing steelkg</t>
  </si>
  <si>
    <t>reinforcing steel productionRoWreinforcing steelkg</t>
  </si>
  <si>
    <t>residential sewer grid construction, 0.087 kmCHresidential sewer grid, 0.087 kmkm</t>
  </si>
  <si>
    <t>residential sewer grid construction, 0.087 km</t>
  </si>
  <si>
    <t>residential sewer grid construction, 0.087 kmRoWresidential sewer grid, 0.087 kmkm</t>
  </si>
  <si>
    <t>residual material landfill constructionCHresidual material landfillunit</t>
  </si>
  <si>
    <t>residual material landfill construction</t>
  </si>
  <si>
    <t>residual material landfill constructionRoWresidual material landfillunit</t>
  </si>
  <si>
    <t>resistor production, auxilliaries and energy useGLOresistor, auxilliaries and energy usekg</t>
  </si>
  <si>
    <t>resistor production, auxilliaries and energy use</t>
  </si>
  <si>
    <t>resistor production, metal film type, through-hole mountingGLOresistor, metal film type, through-hole mountingkg</t>
  </si>
  <si>
    <t>resistor production, metal film type, through-hole mounting</t>
  </si>
  <si>
    <t>resistor production, surface-mountedGLOresistor, surface-mountedkg</t>
  </si>
  <si>
    <t>resistor production, surface-mounted</t>
  </si>
  <si>
    <t>resistor production, wirewound, through-hole mountingGLOresistor, wirewound, through-hole mountingkg</t>
  </si>
  <si>
    <t>resistor production, wirewound, through-hole mounting</t>
  </si>
  <si>
    <t>resorcinol production, benzene disulfonationDEresorcinolkg</t>
  </si>
  <si>
    <t>resorcinol production, benzene disulfonation</t>
  </si>
  <si>
    <t>resorcinol production, benzene disulfonationDEsodium sulfitekg</t>
  </si>
  <si>
    <t>resorcinol production, hydrolysis of meta-phenylene diamineGLOortho-phenylene diaminekg</t>
  </si>
  <si>
    <t>resorcinol production, hydrolysis of meta-phenylene diamine</t>
  </si>
  <si>
    <t>resorcinol production, hydrolysis of meta-phenylene diamineGLOpara-phenylene diaminekg</t>
  </si>
  <si>
    <t>resorcinol production, hydrolysis of meta-phenylene diamineGLOresorcinolkg</t>
  </si>
  <si>
    <t>resorcinol production, hydroperoxidation of meta-diisopropylbenzeneGLOacetone, liquidkg</t>
  </si>
  <si>
    <t>resorcinol production, hydroperoxidation of meta-diisopropylbenzene</t>
  </si>
  <si>
    <t>resorcinol production, hydroperoxidation of meta-diisopropylbenzeneGLOresorcinolkg</t>
  </si>
  <si>
    <t>retention aid production, for paper productionRoWretention aid, for paper productionkg</t>
  </si>
  <si>
    <t>retention aid production, for paper production</t>
  </si>
  <si>
    <t>retention aid production, for paper productionRERretention aid, for paper productionkg</t>
  </si>
  <si>
    <t>rhodium to generic market for metal catalyst for catalytic converterGLOmetal catalyst for catalytic converterkg</t>
  </si>
  <si>
    <t>rhodium to generic market for metal catalyst for catalytic converter</t>
  </si>
  <si>
    <t>rice production, basmatiRoWrice, basmatikg</t>
  </si>
  <si>
    <t>rice production, basmati</t>
  </si>
  <si>
    <t>rice production, basmatiINrice, basmatikg</t>
  </si>
  <si>
    <t>rice production, non-basmatiCNrice, non-basmatikg</t>
  </si>
  <si>
    <t>rice production, non-basmati</t>
  </si>
  <si>
    <t>rice production, non-basmatiCNstrawkg</t>
  </si>
  <si>
    <t>rice production, non-basmatiRoWrice, non-basmatikg</t>
  </si>
  <si>
    <t>rice production, non-basmatiRoWstrawkg</t>
  </si>
  <si>
    <t>rice production, non-basmatiINrice, non-basmatikg</t>
  </si>
  <si>
    <t>rice production, non-basmatiUSrice, non-basmatikg</t>
  </si>
  <si>
    <t>rice seed production, for sowingRoWrice seed, for sowingkg</t>
  </si>
  <si>
    <t>rice seed production, for sowing</t>
  </si>
  <si>
    <t>rice seed production, for sowingUSrice seed, for sowingkg</t>
  </si>
  <si>
    <t>road constructionCHroadm*year</t>
  </si>
  <si>
    <t>road construction</t>
  </si>
  <si>
    <t>road constructionRoWroadm*year</t>
  </si>
  <si>
    <t>road construction, company, internalCHroad, company, internalm2*year</t>
  </si>
  <si>
    <t>road construction, company, internal</t>
  </si>
  <si>
    <t>road construction, company, internalRoWroad, company, internalm2*year</t>
  </si>
  <si>
    <t>road maintenanceCHroad maintenancem*year</t>
  </si>
  <si>
    <t>road maintenanceEurope without Switzerlandroad maintenancem*year</t>
  </si>
  <si>
    <t>road maintenanceRoWroad maintenancem*year</t>
  </si>
  <si>
    <t>road vehicle factory constructionRoWroad vehicle factoryunit</t>
  </si>
  <si>
    <t>road vehicle factory construction</t>
  </si>
  <si>
    <t>road vehicle factory constructionRERroad vehicle factoryunit</t>
  </si>
  <si>
    <t>rock crushingRoWrock crushingkg</t>
  </si>
  <si>
    <t>rock crushingRERrock crushingkg</t>
  </si>
  <si>
    <t>rolling mill productionRoWrolling millunit</t>
  </si>
  <si>
    <t>rolling mill production</t>
  </si>
  <si>
    <t>rolling mill productionRERrolling millunit</t>
  </si>
  <si>
    <t>roof tile productionRoWroof tilekg</t>
  </si>
  <si>
    <t>roof tile production</t>
  </si>
  <si>
    <t>roof tile productionRERroof tilekg</t>
  </si>
  <si>
    <t>room-connecting overflow element production, steel, approx. 40 m3/hRoWroom-connecting overflow element, steel, approx. 40 m3/hunit</t>
  </si>
  <si>
    <t>room-connecting overflow element production, steel, approx. 40 m3/h</t>
  </si>
  <si>
    <t>room-connecting overflow element production, steel, approx. 40 m3/hRERroom-connecting overflow element, steel, approx. 40 m3/hunit</t>
  </si>
  <si>
    <t>rosin size production, for paper productionRoWrosin size, for paper productionkg</t>
  </si>
  <si>
    <t>rosin size production, for paper production</t>
  </si>
  <si>
    <t>rosin size production, for paper productionRERrosin size, for paper productionkg</t>
  </si>
  <si>
    <t>router, internetCHrouter, internetunit</t>
  </si>
  <si>
    <t>router, internetRoWrouter, internetunit</t>
  </si>
  <si>
    <t>rutile production, synthetic, 95% titanium dioxide, Becher processAUrutile, 95% titanium dioxidekg</t>
  </si>
  <si>
    <t>rutile production, synthetic, 95% titanium dioxide, Becher process</t>
  </si>
  <si>
    <t>rutile production, synthetic, 95% titanium dioxide, Benelite processINrutile, 95% titanium dioxidekg</t>
  </si>
  <si>
    <t>rutile production, synthetic, 95% titanium dioxide, Benelite process</t>
  </si>
  <si>
    <t>rye grain, feed production, Swiss integrated productionCHrye grain, feed, Swiss integrated productionkg</t>
  </si>
  <si>
    <t>rye grain, feed production, Swiss integrated production</t>
  </si>
  <si>
    <t>rye grain, feed production, organicCHrye grain, feed, organickg</t>
  </si>
  <si>
    <t>rye grain, feed production, organic</t>
  </si>
  <si>
    <t>rye grain, feed production, organicRoWrye grain, feed, organickg</t>
  </si>
  <si>
    <t>rye productionRoWrye grainkg</t>
  </si>
  <si>
    <t>rye production</t>
  </si>
  <si>
    <t>rye productionRoWstrawkg</t>
  </si>
  <si>
    <t>rye productionRERrye grainkg</t>
  </si>
  <si>
    <t>rye productionRERstrawkg</t>
  </si>
  <si>
    <t>rye production, Swiss integrated production, extensiveCHrye grain, Swiss integrated productionkg</t>
  </si>
  <si>
    <t>rye production, Swiss integrated production, extensive</t>
  </si>
  <si>
    <t>rye production, Swiss integrated production, extensiveCHstrawkg</t>
  </si>
  <si>
    <t>rye production, Swiss integrated production, intensiveCHrye grain, Swiss integrated productionkg</t>
  </si>
  <si>
    <t>rye production, Swiss integrated production, intensive</t>
  </si>
  <si>
    <t>rye production, Swiss integrated production, intensiveCHstrawkg</t>
  </si>
  <si>
    <t>rye production, organicCHrye grain, organickg</t>
  </si>
  <si>
    <t>rye production, organic</t>
  </si>
  <si>
    <t>rye production, organicCHstraw, organickg</t>
  </si>
  <si>
    <t>rye production, organicRoWrye grain, organickg</t>
  </si>
  <si>
    <t>rye production, organicRoWstraw, organickg</t>
  </si>
  <si>
    <t>rye seed production, Swiss integrated production, for sowingCHrye seed, Swiss integrated production, for sowingkg</t>
  </si>
  <si>
    <t>rye seed production, Swiss integrated production, for sowing</t>
  </si>
  <si>
    <t>rye seed production, for sowingGLOrye seed, for sowingkg</t>
  </si>
  <si>
    <t>rye seed production, for sowing</t>
  </si>
  <si>
    <t>rye seed production, organic, for sowingCHrye seed, organic, for sowingkg</t>
  </si>
  <si>
    <t>rye seed production, organic, for sowing</t>
  </si>
  <si>
    <t>rye seed production, organic, for sowingRoWrye seed, organic, for sowingkg</t>
  </si>
  <si>
    <t>salicylic acid productionGLOphenolkg</t>
  </si>
  <si>
    <t>salicylic acid production</t>
  </si>
  <si>
    <t>salicylic acid productionGLOsalicylic acidkg</t>
  </si>
  <si>
    <t>salt production from seawater, evaporation pondGLOsaltkg</t>
  </si>
  <si>
    <t>salt production from seawater, evaporation pond</t>
  </si>
  <si>
    <t>samarium europium gadolinium concentrate to generic market for mischmetalGLOmischmetalkg</t>
  </si>
  <si>
    <t>samarium europium gadolinium concentrate to generic market for mischmetal</t>
  </si>
  <si>
    <t>samarium oxide to generic market for mischmetalGLOmischmetalkg</t>
  </si>
  <si>
    <t>samarium oxide to generic market for mischmetal</t>
  </si>
  <si>
    <t>sand quarry operation, extraction from river bedBRsandkg</t>
  </si>
  <si>
    <t>sand quarry operation, extraction from river bed</t>
  </si>
  <si>
    <t>sand quarry operation, extraction from river bedRoWsandkg</t>
  </si>
  <si>
    <t>sand quarry operation, extraction from river bedINsandkg</t>
  </si>
  <si>
    <t>sand quarry operation, open pit mineBRsandkg</t>
  </si>
  <si>
    <t>sand quarry operation, open pit mine</t>
  </si>
  <si>
    <t>sand to generic market for inert fillerGLOinert fillerkg</t>
  </si>
  <si>
    <t>sand to generic market for inert filler</t>
  </si>
  <si>
    <t>sand-lime brick productionDEsand-lime brickkg</t>
  </si>
  <si>
    <t>sand-lime brick production</t>
  </si>
  <si>
    <t>sand-lime brick productionRoWsand-lime brickkg</t>
  </si>
  <si>
    <t>sanforizing, textileGLOsanforizing, textilekg</t>
  </si>
  <si>
    <t>sanitary ceramics productionCHsanitary ceramicskg</t>
  </si>
  <si>
    <t>sanitary ceramics production</t>
  </si>
  <si>
    <t>sanitary ceramics productionRoWsanitary ceramicskg</t>
  </si>
  <si>
    <t>sanitary landfill facility constructionCHsanitary landfill facilityunit</t>
  </si>
  <si>
    <t>sanitary landfill facility construction</t>
  </si>
  <si>
    <t>sanitary landfill facility constructionRoWsanitary landfill facilityunit</t>
  </si>
  <si>
    <t>sawdust, wet, measured as dry mass to generic market for residual softwood, wetCA-QCresidual hardwood, wetm3</t>
  </si>
  <si>
    <t>sawdust, wet, measured as dry mass to generic market for residual softwood, wet</t>
  </si>
  <si>
    <t>sawdust, wet, measured as dry mass to generic market for residual softwood, wetCA-QCresidual softwood, wetm3</t>
  </si>
  <si>
    <t>sawdust, wet, measured as dry mass to generic market for residual softwood, wetCHresidual hardwood, wetm3</t>
  </si>
  <si>
    <t>sawdust, wet, measured as dry mass to generic market for residual softwood, wetCHresidual softwood, wetm3</t>
  </si>
  <si>
    <t>sawdust, wet, measured as dry mass to generic market for residual softwood, wetEurope without Switzerlandresidual hardwood, wetm3</t>
  </si>
  <si>
    <t>sawdust, wet, measured as dry mass to generic market for residual softwood, wetEurope without Switzerlandresidual softwood, wetm3</t>
  </si>
  <si>
    <t>sawdust, wet, measured as dry mass to generic market for residual softwood, wetRoWresidual hardwood, wetm3</t>
  </si>
  <si>
    <t>sawdust, wet, measured as dry mass to generic market for residual softwood, wetRoWresidual softwood, wetm3</t>
  </si>
  <si>
    <t>sawing and planing, azobe, air driedRoWresidual wood, drym3</t>
  </si>
  <si>
    <t>sawing and planing, azobe, air dried</t>
  </si>
  <si>
    <t>sawing and planing, azobe, air driedRoWsawnwood, azobe, dried (u=15%), planedm3</t>
  </si>
  <si>
    <t>sawing and planing, azobe, air driedRERresidual wood, drym3</t>
  </si>
  <si>
    <t>sawing and planing, azobe, air driedRERsawnwood, azobe, dried (u=15%), planedm3</t>
  </si>
  <si>
    <t>sawing and planing, paraná pine, kiln driedBRelectricity, low voltagekWh</t>
  </si>
  <si>
    <t>sawing and planing, paraná pine, kiln dried</t>
  </si>
  <si>
    <t>sawing and planing, paraná pine, kiln driedBRresidual wood, drym3</t>
  </si>
  <si>
    <t>sawing and planing, paraná pine, kiln driedBRsawnwood, paraná pine, dried (u=10%)m3</t>
  </si>
  <si>
    <t>sawing and planing, paraná pine, kiln driedRoWelectricity, low voltagekWh</t>
  </si>
  <si>
    <t>sawing and planing, paraná pine, kiln driedRoWresidual wood, drym3</t>
  </si>
  <si>
    <t>sawing and planing, paraná pine, kiln driedRoWsawnwood, paraná pine, dried (u=10%)m3</t>
  </si>
  <si>
    <t>sawing, hardwoodCA-QCbarkkg</t>
  </si>
  <si>
    <t>sawing, hardwood</t>
  </si>
  <si>
    <t>sawing, hardwoodCA-QCsawdust, loose, wet, measured as dry masskg</t>
  </si>
  <si>
    <t>sawing, hardwoodCA-QCsawnwood, hardwood, rawm3</t>
  </si>
  <si>
    <t>sawing, hardwoodCA-QCslab and siding, hardwood, wet, measured as dry masskg</t>
  </si>
  <si>
    <t>sawing, hardwoodCHbarkkg</t>
  </si>
  <si>
    <t>sawing, hardwoodCHsawdust, loose, wet, measured as dry masskg</t>
  </si>
  <si>
    <t>sawing, hardwoodCHsawnwood, hardwood, rawm3</t>
  </si>
  <si>
    <t>sawing, hardwoodCHslab and siding, hardwood, wet, measured as dry masskg</t>
  </si>
  <si>
    <t>sawing, hardwoodEurope without Switzerlandbarkkg</t>
  </si>
  <si>
    <t>sawing, hardwoodEurope without Switzerlandsawdust, loose, wet, measured as dry masskg</t>
  </si>
  <si>
    <t>sawing, hardwoodEurope without Switzerlandsawnwood, hardwood, rawm3</t>
  </si>
  <si>
    <t>sawing, hardwoodEurope without Switzerlandslab and siding, hardwood, wet, measured as dry masskg</t>
  </si>
  <si>
    <t>sawing, hardwoodRoWbarkkg</t>
  </si>
  <si>
    <t>sawing, hardwoodRoWsawdust, loose, wet, measured as dry masskg</t>
  </si>
  <si>
    <t>sawing, hardwoodRoWsawnwood, hardwood, rawm3</t>
  </si>
  <si>
    <t>sawing, hardwoodRoWslab and siding, hardwood, wet, measured as dry masskg</t>
  </si>
  <si>
    <t>sawing, softwoodCA-QCbarkkg</t>
  </si>
  <si>
    <t>sawing, softwood</t>
  </si>
  <si>
    <t>sawing, softwoodCA-QCsawdust, loose, wet, measured as dry masskg</t>
  </si>
  <si>
    <t>sawing, softwoodCA-QCsawnwood, softwood, rawm3</t>
  </si>
  <si>
    <t>sawing, softwoodCA-QCslab and siding, softwood, wet, measured as dry masskg</t>
  </si>
  <si>
    <t>sawing, softwoodCHbarkkg</t>
  </si>
  <si>
    <t>sawing, softwoodCHsawdust, loose, wet, measured as dry masskg</t>
  </si>
  <si>
    <t>sawing, softwoodCHsawnwood, softwood, rawm3</t>
  </si>
  <si>
    <t>sawing, softwoodCHslab and siding, softwood, wet, measured as dry masskg</t>
  </si>
  <si>
    <t>sawing, softwoodEurope without Switzerlandbarkkg</t>
  </si>
  <si>
    <t>sawing, softwoodEurope without Switzerlandsawdust, loose, wet, measured as dry masskg</t>
  </si>
  <si>
    <t>sawing, softwoodEurope without Switzerlandsawnwood, softwood, rawm3</t>
  </si>
  <si>
    <t>sawing, softwoodEurope without Switzerlandslab and siding, softwood, wet, measured as dry masskg</t>
  </si>
  <si>
    <t>sawing, softwoodRoWbarkkg</t>
  </si>
  <si>
    <t>sawing, softwoodRoWsawdust, loose, wet, measured as dry masskg</t>
  </si>
  <si>
    <t>sawing, softwoodRoWsawnwood, softwood, rawm3</t>
  </si>
  <si>
    <t>sawing, softwoodRoWslab and siding, softwood, wet, measured as dry masskg</t>
  </si>
  <si>
    <t>sawlog and veneer log, azobe, debarked, measured as solid wood, import from CMRERsawlog and veneer log, azobe, debarked, measured as solid woodm3</t>
  </si>
  <si>
    <t>sawlog and veneer log, azobe, debarked, measured as solid wood, import from CM</t>
  </si>
  <si>
    <t>sawlog and veneer log, hardwood, measured as solid wood under bark, import from Europe without SwitzerlandCHsawlog and veneer log, hardwood, measured as solid wood under barkm3</t>
  </si>
  <si>
    <t>sawlog and veneer log, hardwood, measured as solid wood under bark, import from Europe without Switzerland</t>
  </si>
  <si>
    <t>sawlog and veneer log, meranti, debarked, measured as solid wood, import from MYRERsawlog and veneer log, meranti, debarked, measured as solid woodm3</t>
  </si>
  <si>
    <t>sawlog and veneer log, meranti, debarked, measured as solid wood, import from MY</t>
  </si>
  <si>
    <t>sawlog and veneer log, softwood, measured as solid wood under bark, import from Europe without SwitzerlandCHsawlog and veneer log, softwood, measured as solid wood under barkm3</t>
  </si>
  <si>
    <t>sawlog and veneer log, softwood, measured as solid wood under bark, import from Europe without Switzerland</t>
  </si>
  <si>
    <t>sawmill constructionCHsawmillunit</t>
  </si>
  <si>
    <t>sawmill construction</t>
  </si>
  <si>
    <t>sawmill constructionEurope without Switzerlandsawmillunit</t>
  </si>
  <si>
    <t>sawmill constructionRoWsawmillunit</t>
  </si>
  <si>
    <t>sawnwood production, hardwood, dried (u=10%), planedCHsawnwood, hardwood, dried (u=10%), planedm3</t>
  </si>
  <si>
    <t>sawnwood production, hardwood, dried (u=10%), planed</t>
  </si>
  <si>
    <t>sawnwood production, hardwood, dried (u=10%), planedEurope without Switzerlandsawnwood, hardwood, dried (u=10%), planedm3</t>
  </si>
  <si>
    <t>sawnwood production, hardwood, dried (u=10%), planedRoWsawnwood, hardwood, dried (u=10%), planedm3</t>
  </si>
  <si>
    <t>sawnwood production, hardwood, dried (u=20%), planedCHsawnwood, hardwood, dried (u=20%), planedm3</t>
  </si>
  <si>
    <t>sawnwood production, hardwood, dried (u=20%), planed</t>
  </si>
  <si>
    <t>sawnwood production, hardwood, dried (u=20%), planedEurope without Switzerlandsawnwood, hardwood, dried (u=20%), planedm3</t>
  </si>
  <si>
    <t>sawnwood production, hardwood, dried (u=20%), planedRoWsawnwood, hardwood, dried (u=20%), planedm3</t>
  </si>
  <si>
    <t>sawnwood production, hardwood, raw, dried (u=10%)CHsawnwood, hardwood, raw, dried (u=10%)m3</t>
  </si>
  <si>
    <t>sawnwood production, hardwood, raw, dried (u=10%)</t>
  </si>
  <si>
    <t>sawnwood production, hardwood, raw, dried (u=10%)Europe without Switzerlandsawnwood, hardwood, raw, dried (u=10%)m3</t>
  </si>
  <si>
    <t>sawnwood production, hardwood, raw, dried (u=10%)RoWsawnwood, hardwood, raw, dried (u=10%)m3</t>
  </si>
  <si>
    <t>sawnwood production, hardwood, raw, dried (u=20%)CHsawnwood, hardwood, raw, dried (u=20%)m3</t>
  </si>
  <si>
    <t>sawnwood production, hardwood, raw, dried (u=20%)</t>
  </si>
  <si>
    <t>sawnwood production, hardwood, raw, dried (u=20%)Europe without Switzerlandsawnwood, hardwood, raw, dried (u=20%)m3</t>
  </si>
  <si>
    <t>sawnwood production, hardwood, raw, dried (u=20%)RoWsawnwood, hardwood, raw, dried (u=20%)m3</t>
  </si>
  <si>
    <t>sawnwood production, softwood, dried (u=10%), planedCHsawnwood, softwood, dried (u=10%), planedm3</t>
  </si>
  <si>
    <t>sawnwood production, softwood, dried (u=10%), planed</t>
  </si>
  <si>
    <t>sawnwood production, softwood, dried (u=10%), planedEurope without Switzerlandsawnwood, softwood, dried (u=10%), planedm3</t>
  </si>
  <si>
    <t>sawnwood production, softwood, dried (u=10%), planedRoWsawnwood, softwood, dried (u=10%), planedm3</t>
  </si>
  <si>
    <t>sawnwood production, softwood, dried (u=20%), planedCHsawnwood, softwood, dried (u=20%), planedm3</t>
  </si>
  <si>
    <t>sawnwood production, softwood, dried (u=20%), planed</t>
  </si>
  <si>
    <t>sawnwood production, softwood, dried (u=20%), planedEurope without Switzerlandsawnwood, softwood, dried (u=20%), planedm3</t>
  </si>
  <si>
    <t>sawnwood production, softwood, dried (u=20%), planedRoWsawnwood, softwood, dried (u=20%), planedm3</t>
  </si>
  <si>
    <t>sawnwood production, softwood, raw, dried (u=10%)CHsawnwood, softwood, raw, dried (u=10%)m3</t>
  </si>
  <si>
    <t>sawnwood production, softwood, raw, dried (u=10%)</t>
  </si>
  <si>
    <t>sawnwood production, softwood, raw, dried (u=10%)Europe without Switzerlandsawnwood, softwood, raw, dried (u=10%)m3</t>
  </si>
  <si>
    <t>sawnwood production, softwood, raw, dried (u=10%)RoWsawnwood, softwood, raw, dried (u=10%)m3</t>
  </si>
  <si>
    <t>sawnwood production, softwood, raw, dried (u=20%)CHsawnwood, softwood, raw, dried (u=20%)m3</t>
  </si>
  <si>
    <t>sawnwood production, softwood, raw, dried (u=20%)</t>
  </si>
  <si>
    <t>sawnwood production, softwood, raw, dried (u=20%)Europe without Switzerlandsawnwood, softwood, raw, dried (u=20%)m3</t>
  </si>
  <si>
    <t>sawnwood production, softwood, raw, dried (u=20%)RoWsawnwood, softwood, raw, dried (u=20%)m3</t>
  </si>
  <si>
    <t>sawnwood, paraná pine, dried (u=10%), import from BRRERsawnwood, paraná pine, dried (u=10%)m3</t>
  </si>
  <si>
    <t>sawnwood, paraná pine, dried (u=10%), import from BR</t>
  </si>
  <si>
    <t>scandium oxide production, from rare earth tailingsCN-NMfluorspar, 97% puritykg</t>
  </si>
  <si>
    <t>scandium oxide production, from rare earth tailings</t>
  </si>
  <si>
    <t>scandium oxide production, from rare earth tailingsCN-NMiron ore concentratekg</t>
  </si>
  <si>
    <t>scandium oxide production, from rare earth tailingsCN-NMpyrochlore concentratekg</t>
  </si>
  <si>
    <t>scandium oxide production, from rare earth tailingsCN-NMrare earth oxide concentrate, 50% REOkg</t>
  </si>
  <si>
    <t>scandium oxide production, from rare earth tailingsCN-NMscandium oxidekg</t>
  </si>
  <si>
    <t>scandium oxide production, from rare earth tailingsCN-NMsulfurkg</t>
  </si>
  <si>
    <t>scandium oxide to generic market for electrolyte, for solid oxide fuel cellGLOelectrolyte, for solid oxide fuel cellkg</t>
  </si>
  <si>
    <t>scandium oxide to generic market for electrolyte, for solid oxide fuel cell</t>
  </si>
  <si>
    <t>scrap lead acid battery, Recycled Content cut-offGLOscrap lead acid batterykg</t>
  </si>
  <si>
    <t>scrap lead acid battery, Recycled Content cut-off</t>
  </si>
  <si>
    <t>scrap preparation facility constructionRoWscrap preparation facilityunit</t>
  </si>
  <si>
    <t>scrap preparation facility construction</t>
  </si>
  <si>
    <t>scrap preparation facility constructionRERscrap preparation facilityunit</t>
  </si>
  <si>
    <t>seal production, natural rubber basedDEseal, natural rubber basedkg</t>
  </si>
  <si>
    <t>seal production, natural rubber based</t>
  </si>
  <si>
    <t>seal production, natural rubber basedRoWseal, natural rubber basedkg</t>
  </si>
  <si>
    <t>sealing tape production, aluminium/PE, 50 mm wideRoWsealing tape, aluminium/PE, 50 mm widem</t>
  </si>
  <si>
    <t>sealing tape production, aluminium/PE, 50 mm wide</t>
  </si>
  <si>
    <t>sealing tape production, aluminium/PE, 50 mm wideRERsealing tape, aluminium/PE, 50 mm widem</t>
  </si>
  <si>
    <t>seawater reverse osmosis module production, 8-inch spiral wound, baselineGLOseawater reverse osmosis modulem2</t>
  </si>
  <si>
    <t>seawater reverse osmosis module production, 8-inch spiral wound, baseline</t>
  </si>
  <si>
    <t>seawater reverse osmosis module production, 8-inch spiral wound, enhancedGLOseawater reverse osmosis modulem2</t>
  </si>
  <si>
    <t>seawater reverse osmosis module production, 8-inch spiral wound, enhanced</t>
  </si>
  <si>
    <t>section bar extrusion, aluminiumRoWsection bar extrusion, aluminiumkg</t>
  </si>
  <si>
    <t>section bar extrusion, aluminiumRERsection bar extrusion, aluminiumkg</t>
  </si>
  <si>
    <t>section bar rolling, steelRoWsection bar rolling, steelkg</t>
  </si>
  <si>
    <t>section bar rolling, steelRERsection bar rolling, steelkg</t>
  </si>
  <si>
    <t>seed-cotton production, conventionalBDseed-cottonkg</t>
  </si>
  <si>
    <t>seed-cotton production, conventional</t>
  </si>
  <si>
    <t>seed-cotton production, conventionalRoWseed-cottonkg</t>
  </si>
  <si>
    <t>seed-cotton production, conventionalIN-GJseed-cottonkg</t>
  </si>
  <si>
    <t>seed-cotton production, organicRoWseed-cotton, organickg</t>
  </si>
  <si>
    <t>seed-cotton production, organic</t>
  </si>
  <si>
    <t>seed-cotton production, organicIN-ORseed-cotton, organickg</t>
  </si>
  <si>
    <t>selective catalytic reduction of nitrogen oxidesGLONOx retained, by selective catalytic reductionkg</t>
  </si>
  <si>
    <t>selective catalytic reduction of nitrogen oxides</t>
  </si>
  <si>
    <t>selective coating, aluminium sheet, nickel pigmented aluminium oxideRoWselective coat, aluminium sheet, nickel pigmented aluminium oxidem2</t>
  </si>
  <si>
    <t>selective coating, aluminium sheet, nickel pigmented aluminium oxide</t>
  </si>
  <si>
    <t>selective coating, aluminium sheet, nickel pigmented aluminium oxideSKselective coat, aluminium sheet, nickel pigmented aluminium oxidem2</t>
  </si>
  <si>
    <t>selective coating, copper sheet, black chromeCA-QCselective coat, copper sheet, black chromem2</t>
  </si>
  <si>
    <t>selective coating, copper sheet, black chrome</t>
  </si>
  <si>
    <t>selective coating, copper sheet, black chromeRoWselective coat, copper sheet, black chromem2</t>
  </si>
  <si>
    <t>selective coating, copper sheet, black chromeRERselective coat, copper sheet, black chromem2</t>
  </si>
  <si>
    <t>selective coating, copper sheet, black majicCA-QCselective coat, copper sheet, black majicm2</t>
  </si>
  <si>
    <t>selective coating, copper sheet, black majic</t>
  </si>
  <si>
    <t>selective coating, copper sheet, black majicRoWselective coat, copper sheet, black majicm2</t>
  </si>
  <si>
    <t>selective coating, copper sheet, black majicUSselective coat, copper sheet, black majicm2</t>
  </si>
  <si>
    <t>selective coating, copper sheet, physical vapour depositionCA-QCselective coat, copper sheet, physical vapour depositionm2</t>
  </si>
  <si>
    <t>selective coating, copper sheet, physical vapour deposition</t>
  </si>
  <si>
    <t>selective coating, copper sheet, physical vapour depositionDEselective coat, copper sheet, physical vapour depositionm2</t>
  </si>
  <si>
    <t>selective coating, copper sheet, physical vapour depositionRoWselective coat, copper sheet, physical vapour depositionm2</t>
  </si>
  <si>
    <t>selective coating, copper sheet, sputteringCA-QCselective coat, copper sheet, sputter depositionm2</t>
  </si>
  <si>
    <t>selective coating, copper sheet, sputtering</t>
  </si>
  <si>
    <t>selective coating, copper sheet, sputteringDEselective coat, copper sheet, sputter depositionm2</t>
  </si>
  <si>
    <t>selective coating, copper sheet, sputteringRoWselective coat, copper sheet, sputter depositionm2</t>
  </si>
  <si>
    <t>selective coating, stainless steel sheet, black chromeCHselective coat, stainless steel sheet, black chromem2</t>
  </si>
  <si>
    <t>selective coating, stainless steel sheet, black chrome</t>
  </si>
  <si>
    <t>selective coating, stainless steel sheet, black chromeRoWselective coat, stainless steel sheet, black chromem2</t>
  </si>
  <si>
    <t>selenium productionRoWseleniumkg</t>
  </si>
  <si>
    <t>selenium production</t>
  </si>
  <si>
    <t>selenium productionRERseleniumkg</t>
  </si>
  <si>
    <t>sesame seed productionRoWsesame seedkg</t>
  </si>
  <si>
    <t>sesame seed production</t>
  </si>
  <si>
    <t>sesame seed productionINsesame seedkg</t>
  </si>
  <si>
    <t>sewer grid construction, 1.1E10l/year, 242 kmCHsewer grid, 1.1E10l/year, 242 kmkm</t>
  </si>
  <si>
    <t>sewer grid construction, 1.1E10l/year, 242 km</t>
  </si>
  <si>
    <t>sewer grid construction, 1.1E10l/year, 242 kmRoWsewer grid, 1.1E10l/year, 242 kmkm</t>
  </si>
  <si>
    <t>sewer grid construction, 1.6E8l/year, 6 kmCHsewer grid, 1.6E8l/year, 6 kmkm</t>
  </si>
  <si>
    <t>sewer grid construction, 1.6E8l/year, 6 km</t>
  </si>
  <si>
    <t>sewer grid construction, 1.6E8l/year, 6 kmRoWsewer grid, 1.6E8l/year, 6 kmkm</t>
  </si>
  <si>
    <t>sewer grid construction, 1E9l/year, 30 kmCHsewer grid, 1E9l/year, 30 kmkm</t>
  </si>
  <si>
    <t>sewer grid construction, 1E9l/year, 30 km</t>
  </si>
  <si>
    <t>sewer grid construction, 1E9l/year, 30 kmRoWsewer grid, 1E9l/year, 30 kmkm</t>
  </si>
  <si>
    <t>sewer grid construction, 4.7E10l/year, 583 kmCHsewer grid, 4.7E10l/year, 583 kmkm</t>
  </si>
  <si>
    <t>sewer grid construction, 4.7E10l/year, 583 km</t>
  </si>
  <si>
    <t>sewer grid construction, 4.7E10l/year, 583 kmRoWsewer grid, 4.7E10l/year, 583 kmkm</t>
  </si>
  <si>
    <t>sewer grid construction, 5E9l/year, 110 kmCHsewer grid, 5E9l/year, 110 kmkm</t>
  </si>
  <si>
    <t>sewer grid construction, 5E9l/year, 110 km</t>
  </si>
  <si>
    <t>sewer grid construction, 5E9l/year, 110 kmRoWsewer grid, 5E9l/year, 110 kmkm</t>
  </si>
  <si>
    <t>sewer grid construction, ruralGLOsewer grid, ruralm3</t>
  </si>
  <si>
    <t>sewer grid construction, rural</t>
  </si>
  <si>
    <t>sewer grid construction, urbanGLOsewer grid, urbanm3</t>
  </si>
  <si>
    <t>sewer grid construction, urban</t>
  </si>
  <si>
    <t>shale brick productionCA-QCshale brickkg</t>
  </si>
  <si>
    <t>shale brick production</t>
  </si>
  <si>
    <t>shale brick productionRoWshale brickkg</t>
  </si>
  <si>
    <t>shale quarry operationCA-QCshalekg</t>
  </si>
  <si>
    <t>shale quarry operation</t>
  </si>
  <si>
    <t>shale quarry operationRoWshalekg</t>
  </si>
  <si>
    <t>shavings, hardwood, measured as dry mass to generic market for residual wood, dryCA-QCresidual wood, drym3</t>
  </si>
  <si>
    <t>shavings, hardwood, measured as dry mass to generic market for residual wood, dry</t>
  </si>
  <si>
    <t>shavings, hardwood, measured as dry mass to generic market for residual wood, dryCHresidual wood, drym3</t>
  </si>
  <si>
    <t>shavings, hardwood, measured as dry mass to generic market for residual wood, dryEurope without Switzerlandresidual wood, drym3</t>
  </si>
  <si>
    <t>shavings, hardwood, measured as dry mass to generic market for residual wood, dryRoWresidual wood, drym3</t>
  </si>
  <si>
    <t>shavings, softwood, measured as dry mass to generic market for residual wood, dryCA-QCresidual wood, drym3</t>
  </si>
  <si>
    <t>shavings, softwood, measured as dry mass to generic market for residual wood, dry</t>
  </si>
  <si>
    <t>shavings, softwood, measured as dry mass to generic market for residual wood, dryCHresidual wood, drym3</t>
  </si>
  <si>
    <t>shavings, softwood, measured as dry mass to generic market for residual wood, dryEurope without Switzerlandresidual wood, drym3</t>
  </si>
  <si>
    <t>shavings, softwood, measured as dry mass to generic market for residual wood, dryRoWresidual wood, drym3</t>
  </si>
  <si>
    <t>shed constructionCHshedm2</t>
  </si>
  <si>
    <t>shed construction</t>
  </si>
  <si>
    <t>shed constructionRoWshedm2</t>
  </si>
  <si>
    <t>shed construction, large, wood, non-insulated, fire-unprotectedCHshed, large, wood, non-insulated, fire-unprotectedm2</t>
  </si>
  <si>
    <t>shed construction, large, wood, non-insulated, fire-unprotected</t>
  </si>
  <si>
    <t>shed construction, large, wood, non-insulated, fire-unprotectedRoWshed, large, wood, non-insulated, fire-unprotectedm2</t>
  </si>
  <si>
    <t>sheep for slaughtering, live weight to generic market for red meat, live weightGLOred meat, live weightkg</t>
  </si>
  <si>
    <t>sheep for slaughtering, live weight to generic market for red meat, live weight</t>
  </si>
  <si>
    <t>sheep production, for meatRoWsheep fleece in the greasekg</t>
  </si>
  <si>
    <t>sheep production, for meat</t>
  </si>
  <si>
    <t>sheep production, for meatRoWsheep for slaughtering, live weightkg</t>
  </si>
  <si>
    <t>sheep production, for meatUSsheep fleece in the greasekg</t>
  </si>
  <si>
    <t>sheep production, for meatUSsheep for slaughtering, live weightkg</t>
  </si>
  <si>
    <t>sheep production, for woolRoWsheep fleece in the greasekg</t>
  </si>
  <si>
    <t>sheep production, for wool</t>
  </si>
  <si>
    <t>sheep production, for woolRoWsheep for slaughtering, live weightkg</t>
  </si>
  <si>
    <t>sheep production, for woolUSsheep fleece in the greasekg</t>
  </si>
  <si>
    <t>sheep production, for woolUSsheep for slaughtering, live weightkg</t>
  </si>
  <si>
    <t>sheet rolling, aluminiumRoWsheet rolling, aluminiumkg</t>
  </si>
  <si>
    <t>sheet rolling, aluminiumRERsheet rolling, aluminiumkg</t>
  </si>
  <si>
    <t>sheet rolling, chromium steelRoWsheet rolling, chromium steelkg</t>
  </si>
  <si>
    <t>sheet rolling, chromium steelRERsheet rolling, chromium steelkg</t>
  </si>
  <si>
    <t>sheet rolling, copperRoWsheet rolling, copperkg</t>
  </si>
  <si>
    <t>sheet rolling, copperRERsheet rolling, copperkg</t>
  </si>
  <si>
    <t>sheet rolling, steelRoWsheet rolling, steelkg</t>
  </si>
  <si>
    <t>sheet rolling, steelRERsheet rolling, steelkg</t>
  </si>
  <si>
    <t>silencer production, steel, DN 125CHsilencer, steel, DN 125unit</t>
  </si>
  <si>
    <t>silencer production, steel, DN 125</t>
  </si>
  <si>
    <t>silencer production, steel, DN 125RoWsilencer, steel, DN 125unit</t>
  </si>
  <si>
    <t>silencer production, steel, DN 315, 50 mmCHsilencer, steel, DN 315, 50 mmunit</t>
  </si>
  <si>
    <t>silencer production, steel, DN 315, 50 mm</t>
  </si>
  <si>
    <t>silencer production, steel, DN 315, 50 mmRoWsilencer, steel, DN 315, 50 mmunit</t>
  </si>
  <si>
    <t>silica fume, densified, Recycled Content cut-offGLOsilica fume, densifiedkg</t>
  </si>
  <si>
    <t>silica fume, densified, Recycled Content cut-off</t>
  </si>
  <si>
    <t>silica sand productionDEsilica sandkg</t>
  </si>
  <si>
    <t>silica sand production</t>
  </si>
  <si>
    <t>silica sand productionRoWsilica sandkg</t>
  </si>
  <si>
    <t>silicon carbide productionRoWsilicon carbidekg</t>
  </si>
  <si>
    <t>silicon carbide production</t>
  </si>
  <si>
    <t>silicon carbide productionRERsilicon carbidekg</t>
  </si>
  <si>
    <t>silicon hydrochlorationGLOsilicon tetrachloridekg</t>
  </si>
  <si>
    <t>silicon hydrochloration</t>
  </si>
  <si>
    <t>silicon hydrochlorationGLOsilicon tetrahydridekg</t>
  </si>
  <si>
    <t>silicon production, electronics gradeDEsilicon tetrachloridekg</t>
  </si>
  <si>
    <t>silicon production, electronics grade</t>
  </si>
  <si>
    <t>silicon production, electronics gradeDEsilicon, electronics gradekg</t>
  </si>
  <si>
    <t>silicon production, electronics gradeDEsilicon, solar gradekg</t>
  </si>
  <si>
    <t>silicon production, electronics gradeRoWsilicon tetrachloridekg</t>
  </si>
  <si>
    <t>silicon production, electronics gradeRoWsilicon, electronics gradekg</t>
  </si>
  <si>
    <t>silicon production, electronics gradeRoWsilicon, solar gradekg</t>
  </si>
  <si>
    <t>silicon production, metallurgical gradeRoWsilicon, metallurgical gradekg</t>
  </si>
  <si>
    <t>silicon production, metallurgical grade</t>
  </si>
  <si>
    <t>silicon production, metallurgical gradeNOsilicon, metallurgical gradekg</t>
  </si>
  <si>
    <t>silicon production, multi-Si, castedCA-QCsilicon, multi-Si, castedkg</t>
  </si>
  <si>
    <t>silicon production, multi-Si, casted</t>
  </si>
  <si>
    <t>silicon production, multi-Si, castedRoWsilicon, multi-Si, castedkg</t>
  </si>
  <si>
    <t>silicon production, multi-Si, castedRERsilicon, multi-Si, castedkg</t>
  </si>
  <si>
    <t>silicon production, single crystal, Czochralski process, electronicsRoWsilicon, single crystal, Czochralski process, electronicskg</t>
  </si>
  <si>
    <t>silicon production, single crystal, Czochralski process, electronics</t>
  </si>
  <si>
    <t>silicon production, single crystal, Czochralski process, electronicsRERsilicon, single crystal, Czochralski process, electronicskg</t>
  </si>
  <si>
    <t>silicon production, single crystal, Czochralski process, photovoltaicsRoWsilicon, single crystal, Czochralski process, photovoltaicskg</t>
  </si>
  <si>
    <t>silicon production, single crystal, Czochralski process, photovoltaics</t>
  </si>
  <si>
    <t>silicon production, single crystal, Czochralski process, photovoltaicsRERsilicon, single crystal, Czochralski process, photovoltaicskg</t>
  </si>
  <si>
    <t>silicon production, solar grade, modified Siemens processRoWsilicon, solar gradekg</t>
  </si>
  <si>
    <t>silicon production, solar grade, modified Siemens process</t>
  </si>
  <si>
    <t>silicon production, solar grade, modified Siemens processRERsilicon, solar gradekg</t>
  </si>
  <si>
    <t>silicon tetrachloride productionGLOcarbon monoxidekg</t>
  </si>
  <si>
    <t>silicon tetrachloride production</t>
  </si>
  <si>
    <t>silicon tetrachloride productionGLOsilicon tetrachloridekg</t>
  </si>
  <si>
    <t>silicone factory constructionRoWsilicone factoryunit</t>
  </si>
  <si>
    <t>silicone factory construction</t>
  </si>
  <si>
    <t>silicone factory constructionRERsilicone factoryunit</t>
  </si>
  <si>
    <t>silicone product productionRoWsilicone productkg</t>
  </si>
  <si>
    <t>silicone product production</t>
  </si>
  <si>
    <t>silicone product productionRERsilicone productkg</t>
  </si>
  <si>
    <t>silver mine operation with extractionPElead concentratekg</t>
  </si>
  <si>
    <t>silver mine operation with extraction</t>
  </si>
  <si>
    <t>silver mine operation with extractionPEsilver, unrefinedkg</t>
  </si>
  <si>
    <t>silver mine operation with extractionPEzinc concentratekg</t>
  </si>
  <si>
    <t>silver-gold mine operation with refineryCLgoldkg</t>
  </si>
  <si>
    <t>silver-gold mine operation with refinery</t>
  </si>
  <si>
    <t>silver-gold mine operation with refineryCLsilverkg</t>
  </si>
  <si>
    <t>silver-gold mine operation with refineryRoWgoldkg</t>
  </si>
  <si>
    <t>silver-gold mine operation with refineryRoWsilverkg</t>
  </si>
  <si>
    <t>single superphosphate productionRoWsingle superphosphatekg</t>
  </si>
  <si>
    <t>single superphosphate production</t>
  </si>
  <si>
    <t>single superphosphate productionRERsingle superphosphatekg</t>
  </si>
  <si>
    <t>single-Si wafer production, for electronicsRoWsingle-Si wafer, for electronicsm2</t>
  </si>
  <si>
    <t>single-Si wafer production, for electronics</t>
  </si>
  <si>
    <t>single-Si wafer production, for electronicsRERsingle-Si wafer, for electronicsm2</t>
  </si>
  <si>
    <t>single-Si wafer production, photovoltaicRoWsingle-Si wafer, photovoltaicm2</t>
  </si>
  <si>
    <t>single-Si wafer production, photovoltaic</t>
  </si>
  <si>
    <t>single-Si wafer production, photovoltaicRERsingle-Si wafer, photovoltaicm2</t>
  </si>
  <si>
    <t>skidder productionGLOskidderunit</t>
  </si>
  <si>
    <t>skidder production</t>
  </si>
  <si>
    <t>skidding, skidderRoWskidding, skidderhour</t>
  </si>
  <si>
    <t>skidding, skidderRERskidding, skidderhour</t>
  </si>
  <si>
    <t>skimmed milk, from cow milk to generic market for protein feedGLOenergy feed, grossMJ</t>
  </si>
  <si>
    <t>skimmed milk, from cow milk to generic market for protein feed</t>
  </si>
  <si>
    <t>skimmed milk, from cow milk to generic market for protein feedGLOprotein feed, 100% crudekg</t>
  </si>
  <si>
    <t>slab and siding, hardwood, wet, measured as dry mass to generic market for residual hardwood, wetCA-QCresidual hardwood, wetm3</t>
  </si>
  <si>
    <t>slab and siding, hardwood, wet, measured as dry mass to generic market for residual hardwood, wet</t>
  </si>
  <si>
    <t>slab and siding, hardwood, wet, measured as dry mass to generic market for residual hardwood, wetCHresidual hardwood, wetm3</t>
  </si>
  <si>
    <t>slab and siding, hardwood, wet, measured as dry mass to generic market for residual hardwood, wetEurope without Switzerlandresidual hardwood, wetm3</t>
  </si>
  <si>
    <t>slab and siding, hardwood, wet, measured as dry mass to generic market for residual hardwood, wetRoWresidual hardwood, wetm3</t>
  </si>
  <si>
    <t>slab and siding, softwood, wet, measured as dry mass to generic market for residual softwood, wetCA-QCresidual softwood, wetm3</t>
  </si>
  <si>
    <t>slab and siding, softwood, wet, measured as dry mass to generic market for residual softwood, wet</t>
  </si>
  <si>
    <t>slab and siding, softwood, wet, measured as dry mass to generic market for residual softwood, wetCHresidual softwood, wetm3</t>
  </si>
  <si>
    <t>slab and siding, softwood, wet, measured as dry mass to generic market for residual softwood, wetEurope without Switzerlandresidual softwood, wetm3</t>
  </si>
  <si>
    <t>slab and siding, softwood, wet, measured as dry mass to generic market for residual softwood, wetRoWresidual softwood, wetm3</t>
  </si>
  <si>
    <t>slag landfill constructionCHslag landfillunit</t>
  </si>
  <si>
    <t>slag landfill construction</t>
  </si>
  <si>
    <t>slag landfill constructionRoWslag landfillunit</t>
  </si>
  <si>
    <t>small pelagic fish to generic market for marine fishGLOmarine fishkg</t>
  </si>
  <si>
    <t>small pelagic fish to generic market for marine fish</t>
  </si>
  <si>
    <t>smelting and refining of nickel concentrate, 16% NiGLOammonium sulfatekg</t>
  </si>
  <si>
    <t>smelting and refining of nickel concentrate, 16% Ni</t>
  </si>
  <si>
    <t>smelting and refining of nickel concentrate, 16% NiGLOcopper concentrate, sulfide orekg</t>
  </si>
  <si>
    <t>smelting and refining of nickel concentrate, 16% NiGLOnickel, class 1kg</t>
  </si>
  <si>
    <t>smelting and refining of nickel concentrate, 16% NiGLOsteam, in chemical industrykg</t>
  </si>
  <si>
    <t>smelting and refining of nickel concentrate, 16% NiGLOsulfuric acidkg</t>
  </si>
  <si>
    <t>smelting and refining of nickel concentrate, 7% NiCNammonium sulfatekg</t>
  </si>
  <si>
    <t>smelting and refining of nickel concentrate, 7% Ni</t>
  </si>
  <si>
    <t>smelting and refining of nickel concentrate, 7% NiCNnickel, class 1kg</t>
  </si>
  <si>
    <t>smelting and refining of nickel concentrate, 7% NiCNsteam, in chemical industrykg</t>
  </si>
  <si>
    <t>smelting of copper concentrate, sulfide oreCLcopper, anodekg</t>
  </si>
  <si>
    <t>smelting of copper concentrate, sulfide ore</t>
  </si>
  <si>
    <t>smelting of copper concentrate, sulfide oreCLsulfuric acidkg</t>
  </si>
  <si>
    <t>smelting of copper concentrate, sulfide oreCNcopper, anodekg</t>
  </si>
  <si>
    <t>smelting of copper concentrate, sulfide oreCNsulfuric acidkg</t>
  </si>
  <si>
    <t>smelting of copper concentrate, sulfide oreRoWcopper, anodekg</t>
  </si>
  <si>
    <t>smelting of copper concentrate, sulfide oreRoWsulfuric acidkg</t>
  </si>
  <si>
    <t>smelting of copper concentrate, sulfide oreINcopper, anodekg</t>
  </si>
  <si>
    <t>smelting of copper concentrate, sulfide oreINsulfuric acidkg</t>
  </si>
  <si>
    <t>smelting of copper concentrate, sulfide oreJPcopper, anodekg</t>
  </si>
  <si>
    <t>smelting of copper concentrate, sulfide oreJPsulfuric acidkg</t>
  </si>
  <si>
    <t>smelting of copper concentrate, sulfide oreRUcopper, anodekg</t>
  </si>
  <si>
    <t>smelting of copper concentrate, sulfide oreRUsulfuric acidkg</t>
  </si>
  <si>
    <t>soap productionRoWsoapkg</t>
  </si>
  <si>
    <t>soap production</t>
  </si>
  <si>
    <t>soap productionRERsoapkg</t>
  </si>
  <si>
    <t>soda ash, dense, to generic market for neutralising agentGLOneutralising agent, sodium hydroxide-equivalentkg</t>
  </si>
  <si>
    <t>soda ash, dense, to generic market for neutralising agent</t>
  </si>
  <si>
    <t>soda ash, light, crystalline, heptahydrate, to generic market for neutralising agentGLOneutralising agent, sodium hydroxide-equivalentkg</t>
  </si>
  <si>
    <t>soda ash, light, crystalline, heptahydrate, to generic market for neutralising agent</t>
  </si>
  <si>
    <t>soda production, solvay processRoWcalcium chloridekg</t>
  </si>
  <si>
    <t>soda production, solvay process</t>
  </si>
  <si>
    <t>soda production, solvay processRoWsoda ash, lightkg</t>
  </si>
  <si>
    <t>soda production, solvay processRoWsodium bicarbonatekg</t>
  </si>
  <si>
    <t>soda production, solvay processRERcalcium chloridekg</t>
  </si>
  <si>
    <t>soda production, solvay processRERsoda ash, lightkg</t>
  </si>
  <si>
    <t>soda production, solvay processRERsodium bicarbonatekg</t>
  </si>
  <si>
    <t>sodium aluminate production, powderGLOsodium aluminate, powderkg</t>
  </si>
  <si>
    <t>sodium aluminate production, powder</t>
  </si>
  <si>
    <t>sodium amide productionRoWsodium amidekg</t>
  </si>
  <si>
    <t>sodium amide production</t>
  </si>
  <si>
    <t>sodium amide productionRERsodium amidekg</t>
  </si>
  <si>
    <t>sodium arsenide production from Imperial smelting furnaceGLOsodium arsenidekg</t>
  </si>
  <si>
    <t>sodium arsenide production from Imperial smelting furnace</t>
  </si>
  <si>
    <t>sodium bicarbonate, to generic market for neutralising agentGLOneutralising agent, sodium hydroxide-equivalentkg</t>
  </si>
  <si>
    <t>sodium bicarbonate, to generic market for neutralising agent</t>
  </si>
  <si>
    <t>sodium borate mine operation and beneficiationRoWsodium borateskg</t>
  </si>
  <si>
    <t>sodium borate mine operation and beneficiation</t>
  </si>
  <si>
    <t>sodium borate mine operation and beneficiationUSsodium borateskg</t>
  </si>
  <si>
    <t>sodium chlorate production, powderCA-QCsodium chlorate, powderkg</t>
  </si>
  <si>
    <t>sodium chlorate production, powder</t>
  </si>
  <si>
    <t>sodium chlorate production, powderRoWsodium chlorate, powderkg</t>
  </si>
  <si>
    <t>sodium chlorate production, powderRERsodium chlorate, powderkg</t>
  </si>
  <si>
    <t>sodium chloride electrolysisRoWchlorine, gaseouskg</t>
  </si>
  <si>
    <t>sodium chloride electrolysis</t>
  </si>
  <si>
    <t>sodium chloride electrolysisRoWsodiumkg</t>
  </si>
  <si>
    <t>sodium chloride electrolysisRERchlorine, gaseouskg</t>
  </si>
  <si>
    <t>sodium chloride electrolysisRERsodiumkg</t>
  </si>
  <si>
    <t>sodium chloride production, brine solutionRoWsodium chloride, brine solutionkg</t>
  </si>
  <si>
    <t>sodium chloride production, brine solution</t>
  </si>
  <si>
    <t>sodium chloride production, brine solutionRERsodium chloride, brine solutionkg</t>
  </si>
  <si>
    <t>sodium chloride production, powderRoWsodium chloride, powderkg</t>
  </si>
  <si>
    <t>sodium chloride production, powder</t>
  </si>
  <si>
    <t>sodium chloride production, powderRERsodium chloride, powderkg</t>
  </si>
  <si>
    <t>sodium chloride to generic market for de-icerGLOde-icerkg</t>
  </si>
  <si>
    <t>sodium chloride to generic market for de-icer</t>
  </si>
  <si>
    <t>sodium chloroacetate productionGLOsodium chloroacetatekg</t>
  </si>
  <si>
    <t>sodium chloroacetate production</t>
  </si>
  <si>
    <t>sodium cumenesulphonate productionRoWsodium cumenesulphonatekg</t>
  </si>
  <si>
    <t>sodium cumenesulphonate production</t>
  </si>
  <si>
    <t>sodium cumenesulphonate productionRERsodium cumenesulphonatekg</t>
  </si>
  <si>
    <t>sodium cyanide productionRoWsodium cyanidekg</t>
  </si>
  <si>
    <t>sodium cyanide production</t>
  </si>
  <si>
    <t>sodium cyanide productionRERsodium cyanidekg</t>
  </si>
  <si>
    <t>sodium dichromate productionRoWsodium dichromatekg</t>
  </si>
  <si>
    <t>sodium dichromate production</t>
  </si>
  <si>
    <t>sodium dichromate productionRERsodium dichromatekg</t>
  </si>
  <si>
    <t>sodium dithionite production, anhydrousRoWsodium dithionite, anhydrouskg</t>
  </si>
  <si>
    <t>sodium dithionite production, anhydrous</t>
  </si>
  <si>
    <t>sodium dithionite production, anhydrousRERsodium dithionite, anhydrouskg</t>
  </si>
  <si>
    <t>sodium ethoxide productionRoWsodium ethoxidekg</t>
  </si>
  <si>
    <t>sodium ethoxide production</t>
  </si>
  <si>
    <t>sodium ethoxide productionRERsodium ethoxidekg</t>
  </si>
  <si>
    <t>sodium ethyl xanthate productionRoWsodium ethyl xanthatekg</t>
  </si>
  <si>
    <t>sodium ethyl xanthate production</t>
  </si>
  <si>
    <t>sodium ethyl xanthate productionZAsodium ethyl xanthatekg</t>
  </si>
  <si>
    <t>sodium fluoride productionGLOsodium fluoridekg</t>
  </si>
  <si>
    <t>sodium fluoride production</t>
  </si>
  <si>
    <t>sodium formate productionGLOsodium formatekg</t>
  </si>
  <si>
    <t>sodium formate production</t>
  </si>
  <si>
    <t>sodium hydrogen sulfate productionGLOsodium hydrogen sulfatekg</t>
  </si>
  <si>
    <t>sodium hydrogen sulfate production</t>
  </si>
  <si>
    <t>sodium hydrogen sulfite productionRoWsodium hydrogen sulfitekg</t>
  </si>
  <si>
    <t>sodium hydrogen sulfite production</t>
  </si>
  <si>
    <t>sodium hydrogen sulfite productionRERsodium hydrogen sulfitekg</t>
  </si>
  <si>
    <t>sodium hydrosulfide productionRoWsodium hydrosulfidekg</t>
  </si>
  <si>
    <t>sodium hydrosulfide production</t>
  </si>
  <si>
    <t>sodium hydrosulfide productionRERsodium hydrosulfidekg</t>
  </si>
  <si>
    <t>sodium hydroxide to generic market for neutralising agentGLOneutralising agent, sodium hydroxide-equivalentkg</t>
  </si>
  <si>
    <t>sodium hydroxide to generic market for neutralising agent</t>
  </si>
  <si>
    <t>sodium hypochlorite production, product in 15% solution stateCA-QCsodium hypochlorite, without water, in 15% solution statekg</t>
  </si>
  <si>
    <t>sodium hypochlorite production, product in 15% solution state</t>
  </si>
  <si>
    <t>sodium hypochlorite production, product in 15% solution stateRoWsodium hypochlorite, without water, in 15% solution statekg</t>
  </si>
  <si>
    <t>sodium hypochlorite production, product in 15% solution stateRERsodium hypochlorite, without water, in 15% solution statekg</t>
  </si>
  <si>
    <t>sodium metasilicate pentahydrate production, 58% active substance, powderRoWsodium metasilicate pentahydrate, 58% active substance, powderkg</t>
  </si>
  <si>
    <t>sodium metasilicate pentahydrate production, 58% active substance, powder</t>
  </si>
  <si>
    <t>sodium metasilicate pentahydrate production, 58% active substance, powderRERsodium metasilicate pentahydrate, 58% active substance, powderkg</t>
  </si>
  <si>
    <t>sodium methoxide productionGLOsodium methoxidekg</t>
  </si>
  <si>
    <t>sodium methoxide production</t>
  </si>
  <si>
    <t>sodium nitrate productionRoWsodium nitratekg</t>
  </si>
  <si>
    <t>sodium nitrate production</t>
  </si>
  <si>
    <t>sodium nitrate productionRERsodium nitratekg</t>
  </si>
  <si>
    <t>sodium nitrate production, technical gradeCLsodium nitrate, technical gradekg</t>
  </si>
  <si>
    <t>sodium nitrate production, technical grade</t>
  </si>
  <si>
    <t>sodium nitrate production, unrefined from caliche ore miningCLsodium nitrate, unrefinedkg</t>
  </si>
  <si>
    <t>sodium nitrate production, unrefined from caliche ore mining</t>
  </si>
  <si>
    <t>sodium nitrite productionRoWsodium nitritekg</t>
  </si>
  <si>
    <t>sodium nitrite production</t>
  </si>
  <si>
    <t>sodium nitrite productionRERsodium nitritekg</t>
  </si>
  <si>
    <t>sodium oxide productionRoWsodium oxidekg</t>
  </si>
  <si>
    <t>sodium oxide production</t>
  </si>
  <si>
    <t>sodium oxide productionRERsodium oxidekg</t>
  </si>
  <si>
    <t>sodium perborate production, monohydrate, powderRoWsodium perborate, monohydrate, powderkg</t>
  </si>
  <si>
    <t>sodium perborate production, monohydrate, powder</t>
  </si>
  <si>
    <t>sodium perborate production, monohydrate, powderRERsodium perborate, monohydrate, powderkg</t>
  </si>
  <si>
    <t>sodium perborate production, tetrahydrate, powderRoWsodium perborate, tetrahydrate, powderkg</t>
  </si>
  <si>
    <t>sodium perborate production, tetrahydrate, powder</t>
  </si>
  <si>
    <t>sodium perborate production, tetrahydrate, powderRERsodium perborate, tetrahydrate, powderkg</t>
  </si>
  <si>
    <t>sodium percarbonate production, powderRoWsodium percarbonate, powderkg</t>
  </si>
  <si>
    <t>sodium percarbonate production, powder</t>
  </si>
  <si>
    <t>sodium percarbonate production, powderRERsodium percarbonate, powderkg</t>
  </si>
  <si>
    <t>sodium perchlorate productionGLOsodium perchloratekg</t>
  </si>
  <si>
    <t>sodium perchlorate production</t>
  </si>
  <si>
    <t>sodium persulfate productionGLOsodium persulfatekg</t>
  </si>
  <si>
    <t>sodium persulfate production</t>
  </si>
  <si>
    <t>sodium phenolate productionRoWsodium phenolatekg</t>
  </si>
  <si>
    <t>sodium phenolate production</t>
  </si>
  <si>
    <t>sodium phenolate productionRERsodium phenolatekg</t>
  </si>
  <si>
    <t>sodium phosphate productionRoWsodium phosphatekg</t>
  </si>
  <si>
    <t>sodium phosphate production</t>
  </si>
  <si>
    <t>sodium phosphate productionRERsodium phosphatekg</t>
  </si>
  <si>
    <t>sodium pyrophosphate productionGLOsodium pyrophosphatekg</t>
  </si>
  <si>
    <t>sodium pyrophosphate production</t>
  </si>
  <si>
    <t>sodium silicate production, furnace liquor, product in 37% solution stateRoWsodium silicate, without water, in 37% solution statekg</t>
  </si>
  <si>
    <t>sodium silicate production, furnace liquor, product in 37% solution state</t>
  </si>
  <si>
    <t>sodium silicate production, furnace liquor, product in 37% solution stateRERsodium silicate, without water, in 37% solution statekg</t>
  </si>
  <si>
    <t>sodium silicate production, furnace process, solid productRoWsodium silicate, solidkg</t>
  </si>
  <si>
    <t>sodium silicate production, furnace process, solid product</t>
  </si>
  <si>
    <t>sodium silicate production, furnace process, solid productRERsodium silicate, solidkg</t>
  </si>
  <si>
    <t>sodium silicate production, hydrothermal liquor, product in 48% solution stateRoWsodium silicate, without water, in 48% solution statekg</t>
  </si>
  <si>
    <t>sodium silicate production, hydrothermal liquor, product in 48% solution state</t>
  </si>
  <si>
    <t>sodium silicate production, hydrothermal liquor, product in 48% solution stateRERsodium silicate, without water, in 48% solution statekg</t>
  </si>
  <si>
    <t>sodium silicate production, spray powder, 80%RoWsodium silicate, spray powder, 80%kg</t>
  </si>
  <si>
    <t>sodium silicate production, spray powder, 80%</t>
  </si>
  <si>
    <t>sodium silicate production, spray powder, 80%RERsodium silicate, spray powder, 80%kg</t>
  </si>
  <si>
    <t>sodium silver thiosulfate productionGLOsodium silver thiosulfatekg</t>
  </si>
  <si>
    <t>sodium silver thiosulfate production</t>
  </si>
  <si>
    <t>sodium sulfate production, from natural sourcesRoWsodium sulfate, anhydritekg</t>
  </si>
  <si>
    <t>sodium sulfate production, from natural sources</t>
  </si>
  <si>
    <t>sodium sulfate production, from natural sourcesRERsodium sulfate, anhydritekg</t>
  </si>
  <si>
    <t>sodium sulfide productionGLOsodium sulfidekg</t>
  </si>
  <si>
    <t>sodium sulfide production</t>
  </si>
  <si>
    <t>sodium sulfite productionRoWsodium sulfitekg</t>
  </si>
  <si>
    <t>sodium sulfite production</t>
  </si>
  <si>
    <t>sodium sulfite productionRERsodium sulfitekg</t>
  </si>
  <si>
    <t>sodium tetrafluoroborate productionGLOsodium tetrafluoroboratekg</t>
  </si>
  <si>
    <t>sodium tetrafluoroborate production</t>
  </si>
  <si>
    <t>sodium tripolyphosphate productionRoWsodium tripolyphosphatekg</t>
  </si>
  <si>
    <t>sodium tripolyphosphate production</t>
  </si>
  <si>
    <t>sodium tripolyphosphate productionRERsodium tripolyphosphatekg</t>
  </si>
  <si>
    <t>soft solder production, Sn97Cu3RoWsoft solder, Sn97Cu3kg</t>
  </si>
  <si>
    <t>soft solder production, Sn97Cu3</t>
  </si>
  <si>
    <t>soft solder production, Sn97Cu3RERsoft solder, Sn97Cu3kg</t>
  </si>
  <si>
    <t>softwood forestry, mixed species, boreal forestCA-QCsawlog and veneer log, softwood, measured as solid wood under barkm3</t>
  </si>
  <si>
    <t>softwood forestry, mixed species, boreal forest</t>
  </si>
  <si>
    <t>softwood forestry, mixed species, sustainable forest managementCHcleft timber, measured as dry masskg</t>
  </si>
  <si>
    <t>softwood forestry, mixed species, sustainable forest management</t>
  </si>
  <si>
    <t>softwood forestry, mixed species, sustainable forest managementCHpulpwood, softwood, measured as solid wood under barkm3</t>
  </si>
  <si>
    <t>softwood forestry, mixed species, sustainable forest managementCHsawlog and veneer log, softwood, measured as solid wood under barkm3</t>
  </si>
  <si>
    <t>softwood forestry, mixed species, sustainable forest managementCHwood chips, wet, measured as dry masskg</t>
  </si>
  <si>
    <t>softwood forestry, paraná pine, sustainable forest managementBRsawlog and veneer log, paraná pine, measured as solid wood under barkm3</t>
  </si>
  <si>
    <t>softwood forestry, paraná pine, sustainable forest management</t>
  </si>
  <si>
    <t>softwood forestry, paraná pine, sustainable forest managementRoWsawlog and veneer log, paraná pine, measured as solid wood under barkm3</t>
  </si>
  <si>
    <t>softwood forestry, pine, sustainable forest managementDEcleft timber, measured as dry masskg</t>
  </si>
  <si>
    <t>softwood forestry, pine, sustainable forest management</t>
  </si>
  <si>
    <t>softwood forestry, pine, sustainable forest managementDEpulpwood, softwood, measured as solid wood under barkm3</t>
  </si>
  <si>
    <t>softwood forestry, pine, sustainable forest managementDEsawlog and veneer log, softwood, measured as solid wood under barkm3</t>
  </si>
  <si>
    <t>softwood forestry, pine, sustainable forest managementDEwood chips, wet, measured as dry masskg</t>
  </si>
  <si>
    <t>softwood forestry, pine, sustainable forest managementRoWbundle, energy wood, measured as dry masskg</t>
  </si>
  <si>
    <t>softwood forestry, pine, sustainable forest managementRoWcleft timber, measured as dry masskg</t>
  </si>
  <si>
    <t>softwood forestry, pine, sustainable forest managementRoWpulpwood, softwood, measured as solid wood under barkm3</t>
  </si>
  <si>
    <t>softwood forestry, pine, sustainable forest managementRoWsawlog and veneer log, softwood, measured as solid wood under barkm3</t>
  </si>
  <si>
    <t>softwood forestry, pine, sustainable forest managementRoWwood chips, wet, measured as dry masskg</t>
  </si>
  <si>
    <t>softwood forestry, pine, sustainable forest managementSEbundle, energy wood, measured as dry masskg</t>
  </si>
  <si>
    <t>softwood forestry, pine, sustainable forest managementSEcleft timber, measured as dry masskg</t>
  </si>
  <si>
    <t>softwood forestry, pine, sustainable forest managementSEpulpwood, softwood, measured as solid wood under barkm3</t>
  </si>
  <si>
    <t>softwood forestry, pine, sustainable forest managementSEsawlog and veneer log, softwood, measured as solid wood under barkm3</t>
  </si>
  <si>
    <t>softwood forestry, pine, sustainable forest managementSEwood chips, wet, measured as dry masskg</t>
  </si>
  <si>
    <t>softwood forestry, spruce, sustainable forest managementDEcleft timber, measured as dry masskg</t>
  </si>
  <si>
    <t>softwood forestry, spruce, sustainable forest management</t>
  </si>
  <si>
    <t>softwood forestry, spruce, sustainable forest managementDEpulpwood, softwood, measured as solid wood under barkm3</t>
  </si>
  <si>
    <t>softwood forestry, spruce, sustainable forest managementDEsawlog and veneer log, softwood, measured as solid wood under barkm3</t>
  </si>
  <si>
    <t>softwood forestry, spruce, sustainable forest managementDEwood chips, wet, measured as dry masskg</t>
  </si>
  <si>
    <t>softwood forestry, spruce, sustainable forest managementRoWbundle, energy wood, measured as dry masskg</t>
  </si>
  <si>
    <t>softwood forestry, spruce, sustainable forest managementRoWcleft timber, measured as dry masskg</t>
  </si>
  <si>
    <t>softwood forestry, spruce, sustainable forest managementRoWpulpwood, softwood, measured as solid wood under barkm3</t>
  </si>
  <si>
    <t>softwood forestry, spruce, sustainable forest managementRoWsawlog and veneer log, softwood, measured as solid wood under barkm3</t>
  </si>
  <si>
    <t>softwood forestry, spruce, sustainable forest managementRoWwood chips, wet, measured as dry masskg</t>
  </si>
  <si>
    <t>softwood forestry, spruce, sustainable forest managementSEbundle, energy wood, measured as dry masskg</t>
  </si>
  <si>
    <t>softwood forestry, spruce, sustainable forest managementSEcleft timber, measured as dry masskg</t>
  </si>
  <si>
    <t>softwood forestry, spruce, sustainable forest managementSEpulpwood, softwood, measured as solid wood under barkm3</t>
  </si>
  <si>
    <t>softwood forestry, spruce, sustainable forest managementSEsawlog and veneer log, softwood, measured as solid wood under barkm3</t>
  </si>
  <si>
    <t>softwood forestry, spruce, sustainable forest managementSEwood chips, wet, measured as dry masskg</t>
  </si>
  <si>
    <t>solar collector factory constructionRoWsolar collector factoryunit</t>
  </si>
  <si>
    <t>solar collector factory construction</t>
  </si>
  <si>
    <t>solar collector factory constructionRERsolar collector factoryunit</t>
  </si>
  <si>
    <t>solar collector glass tube production, with silver mirrorDEsolar collector glass tube, with silver mirrorkg</t>
  </si>
  <si>
    <t>solar collector glass tube production, with silver mirror</t>
  </si>
  <si>
    <t>solar collector glass tube production, with silver mirrorRoWsolar collector glass tube, with silver mirrorkg</t>
  </si>
  <si>
    <t>solar collector system installation, Cu flat plate collector, multiple dwelling, hot waterCHsolar collector system, Cu flat plate collector, multiple dwelling, hot waterunit</t>
  </si>
  <si>
    <t>solar collector system installation, Cu flat plate collector, multiple dwelling, hot water</t>
  </si>
  <si>
    <t>solar collector system installation, Cu flat plate collector, multiple dwelling, hot waterRoWsolar collector system, Cu flat plate collector, multiple dwelling, hot waterunit</t>
  </si>
  <si>
    <t>solar collector system installation, Cu flat plate collector, one-family house, combined systemCHsolar collector system, Cu flat plate collector, one-family house, combined systemunit</t>
  </si>
  <si>
    <t>solar collector system installation, Cu flat plate collector, one-family house, combined system</t>
  </si>
  <si>
    <t>solar collector system installation, Cu flat plate collector, one-family house, combined systemRoWsolar collector system, Cu flat plate collector, one-family house, combined systemunit</t>
  </si>
  <si>
    <t>solar collector system installation, Cu flat plate collector, one-family house, hot waterCHsolar collector system, Cu flat plate collector, one-family house, hot waterunit</t>
  </si>
  <si>
    <t>solar collector system installation, Cu flat plate collector, one-family house, hot water</t>
  </si>
  <si>
    <t>solar collector system installation, Cu flat plate collector, one-family house, hot waterRoWsolar collector system, Cu flat plate collector, one-family house, hot waterunit</t>
  </si>
  <si>
    <t>solar collector system installation, evacuated tube collector, one-family house, combined systemCHsolar collector system, with evacuated tube collector, one-family house, combined systemunit</t>
  </si>
  <si>
    <t>solar collector system installation, evacuated tube collector, one-family house, combined system</t>
  </si>
  <si>
    <t>solar collector system installation, evacuated tube collector, one-family house, combined systemRoWsolar collector system, with evacuated tube collector, one-family house, combined systemunit</t>
  </si>
  <si>
    <t>solar glass production, low-ironRoWsolar glass, low-ironkg</t>
  </si>
  <si>
    <t>solar glass production, low-iron</t>
  </si>
  <si>
    <t>solar glass production, low-ironRERsolar glass, low-ironkg</t>
  </si>
  <si>
    <t>solder factory constructionRoWsolder factoryunit</t>
  </si>
  <si>
    <t>solder factory construction</t>
  </si>
  <si>
    <t>solder factory constructionRERsolder factoryunit</t>
  </si>
  <si>
    <t>solder production, bar, Sn63Pb37, for electronics industryGLOsolder, bar, Sn63Pb37, for electronics industrykg</t>
  </si>
  <si>
    <t>solder production, bar, Sn63Pb37, for electronics industry</t>
  </si>
  <si>
    <t>solder production, bar, Sn95.5Ag3.9Cu0.6, for electronics industryGLOsolder, bar, Sn95.5Ag3.9Cu0.6, for electronics industrykg</t>
  </si>
  <si>
    <t>solder production, bar, Sn95.5Ag3.9Cu0.6, for electronics industry</t>
  </si>
  <si>
    <t>solder production, paste, Sn63Pb37, for electronics industryGLOsolder, paste, Sn63Pb37, for electronics industrykg</t>
  </si>
  <si>
    <t>solder production, paste, Sn63Pb37, for electronics industry</t>
  </si>
  <si>
    <t>solder production, paste, Sn95.5Ag3.9Cu0.6, for electronics industryGLOsolder, paste, Sn95.5Ag3.9Cu0.6, for electronics industrykg</t>
  </si>
  <si>
    <t>solder production, paste, Sn95.5Ag3.9Cu0.6, for electronics industry</t>
  </si>
  <si>
    <t>solid bleached and unbleached board carton productionCA-QCsolid bleached and unbleached board cartonkg</t>
  </si>
  <si>
    <t>solid bleached and unbleached board carton production</t>
  </si>
  <si>
    <t>solid bleached and unbleached board carton productionCA-QCturpentinekg</t>
  </si>
  <si>
    <t>solid bleached and unbleached board carton productionRoWsolid bleached and unbleached board cartonkg</t>
  </si>
  <si>
    <t>solid bleached and unbleached board carton productionRoWturpentinekg</t>
  </si>
  <si>
    <t>solid bleached and unbleached board carton productionRERsolid bleached and unbleached board cartonkg</t>
  </si>
  <si>
    <t>solid bleached and unbleached board carton productionRERturpentinekg</t>
  </si>
  <si>
    <t>solid manure loading and spreading, by hydraulic loader and spreaderCA-QCsolid manure loading and spreading, by hydraulic loader and spreaderkg</t>
  </si>
  <si>
    <t>solid manure loading and spreading, by hydraulic loader and spreaderCHsolid manure loading and spreading, by hydraulic loader and spreaderkg</t>
  </si>
  <si>
    <t>solid manure loading and spreading, by hydraulic loader and spreaderRoWsolid manure loading and spreading, by hydraulic loader and spreaderkg</t>
  </si>
  <si>
    <t>solvent production, organicGLOsolvent, organickg</t>
  </si>
  <si>
    <t>solvent production, organic</t>
  </si>
  <si>
    <t>sorting and pressing of iron scrapRoWiron scrap, sorted, pressedkg</t>
  </si>
  <si>
    <t>sorting and pressing of iron scrap</t>
  </si>
  <si>
    <t>sorting and pressing of iron scrapRERiron scrap, sorted, pressedkg</t>
  </si>
  <si>
    <t>sorting facility construction, for construction wasteCHsorting facility, for construction wasteunit</t>
  </si>
  <si>
    <t>sorting facility construction, for construction waste</t>
  </si>
  <si>
    <t>sorting facility construction, for construction wasteRoWsorting facility, for construction wasteunit</t>
  </si>
  <si>
    <t>sound insulation construction, heat and power co-generation unit, 160kW electricalRoWsound insulation, heat and power co-generation unit, 160kW electricalunit</t>
  </si>
  <si>
    <t>sound insulation construction, heat and power co-generation unit, 160kW electrical</t>
  </si>
  <si>
    <t>sound insulation construction, heat and power co-generation unit, 160kW electricalRERsound insulation, heat and power co-generation unit, 160kW electricalunit</t>
  </si>
  <si>
    <t>sour gas, burned in gas turbineRoWsour gas, burned in gas turbineMJ</t>
  </si>
  <si>
    <t>sour gas, burned in gas turbineNOsour gas, burned in gas turbineMJ</t>
  </si>
  <si>
    <t>sowingBRsowingha</t>
  </si>
  <si>
    <t>sowingCA-QCsowingha</t>
  </si>
  <si>
    <t>sowingCHsowingha</t>
  </si>
  <si>
    <t>sowingCanada without Quebecsowingha</t>
  </si>
  <si>
    <t>sowingRoWsowingha</t>
  </si>
  <si>
    <t>sowingZAsowingha</t>
  </si>
  <si>
    <t>soy-based resin productionRoWpolyester resin, unsaturatedkg</t>
  </si>
  <si>
    <t>soy-based resin production</t>
  </si>
  <si>
    <t>soy-based resin productionUSpolyester resin, unsaturatedkg</t>
  </si>
  <si>
    <t>soybean beverage productionCA-QCprotein feed, 100% crudekg</t>
  </si>
  <si>
    <t>soybean beverage production</t>
  </si>
  <si>
    <t>soybean beverage productionCA-QCsoybean beveragel</t>
  </si>
  <si>
    <t>soybean beverage productionRoWprotein feed, 100% crudekg</t>
  </si>
  <si>
    <t>soybean beverage productionRoWsoybean beveragel</t>
  </si>
  <si>
    <t>soybean meal and crude oil productionBRsoybean mealkg</t>
  </si>
  <si>
    <t>soybean meal and crude oil production</t>
  </si>
  <si>
    <t>soybean meal and crude oil productionBRsoybean oil, crudekg</t>
  </si>
  <si>
    <t>soybean meal and crude oil productionRoWsoybean mealkg</t>
  </si>
  <si>
    <t>soybean meal and crude oil productionRoWsoybean oil, crudekg</t>
  </si>
  <si>
    <t>soybean meal and crude oil productionRERsoybean mealkg</t>
  </si>
  <si>
    <t>soybean meal and crude oil productionRERsoybean oil, crudekg</t>
  </si>
  <si>
    <t>soybean meal and crude oil productionUSsoybean mealkg</t>
  </si>
  <si>
    <t>soybean meal and crude oil productionUSsoybean oil, crudekg</t>
  </si>
  <si>
    <t>soybean meal and crude oil production, mechanical extractionCA-QCprotein feed, 100% crudekg</t>
  </si>
  <si>
    <t>soybean meal and crude oil production, mechanical extraction</t>
  </si>
  <si>
    <t>soybean meal and crude oil production, mechanical extractionCA-QCsoybean mealkg</t>
  </si>
  <si>
    <t>soybean meal and crude oil production, mechanical extractionCA-QCsoybean oil, crudekg</t>
  </si>
  <si>
    <t>soybean meal and crude oil production, mechanical extractionRoWprotein feed, 100% crudekg</t>
  </si>
  <si>
    <t>soybean meal and crude oil production, mechanical extractionRoWsoybean mealkg</t>
  </si>
  <si>
    <t>soybean meal and crude oil production, mechanical extractionRoWsoybean oil, crudekg</t>
  </si>
  <si>
    <t>soybean meal to generic market for protein feedGLOenergy feed, grossMJ</t>
  </si>
  <si>
    <t>soybean meal to generic market for protein feed</t>
  </si>
  <si>
    <t>soybean meal to generic market for protein feedGLOprotein feed, 100% crudekg</t>
  </si>
  <si>
    <t>soybean oil refinery operationRoWsoapkg</t>
  </si>
  <si>
    <t>soybean oil refinery operation</t>
  </si>
  <si>
    <t>soybean oil refinery operationRoWsoybean oil, refinedkg</t>
  </si>
  <si>
    <t>soybean oil refinery operationUSsoapkg</t>
  </si>
  <si>
    <t>soybean oil refinery operationUSsoybean oil, refinedkg</t>
  </si>
  <si>
    <t>soybean oil, refined, to generic market for vegetable oil, refinedGLOvegetable oil, refinedkg</t>
  </si>
  <si>
    <t>soybean oil, refined, to generic market for vegetable oil, refined</t>
  </si>
  <si>
    <t>soybean productionARsoybeankg</t>
  </si>
  <si>
    <t>soybean production</t>
  </si>
  <si>
    <t>soybean productionBR-BAsoybeankg</t>
  </si>
  <si>
    <t>soybean productionBR-GOsoybeankg</t>
  </si>
  <si>
    <t>soybean productionBR-MAsoybeankg</t>
  </si>
  <si>
    <t>soybean productionBR-MGsoybeankg</t>
  </si>
  <si>
    <t>soybean productionBR-MSsoybeankg</t>
  </si>
  <si>
    <t>soybean productionBR-MTsoybeankg</t>
  </si>
  <si>
    <t>soybean productionBR-PIsoybeankg</t>
  </si>
  <si>
    <t>soybean productionBR-PRsoybeankg</t>
  </si>
  <si>
    <t>soybean productionBR-RSsoybeankg</t>
  </si>
  <si>
    <t>soybean productionBR-SPsoybeankg</t>
  </si>
  <si>
    <t>soybean productionBR-TOsoybeankg</t>
  </si>
  <si>
    <t>soybean productionCA-QCsoybeankg</t>
  </si>
  <si>
    <t>soybean productionCHsoybeankg</t>
  </si>
  <si>
    <t>soybean productionINsoybeankg</t>
  </si>
  <si>
    <t>soybean productionRoWsoybeankg</t>
  </si>
  <si>
    <t>soybean productionUSsoybeankg</t>
  </si>
  <si>
    <t>soybean production, Swiss integrated production, intensiveCHsoybean, Swiss integrated productionkg</t>
  </si>
  <si>
    <t>soybean production, Swiss integrated production, intensive</t>
  </si>
  <si>
    <t>soybean production, organicCHsoybean, organickg</t>
  </si>
  <si>
    <t>soybean production, organic</t>
  </si>
  <si>
    <t>soybean production, organicRoWsoybean, organickg</t>
  </si>
  <si>
    <t>soybean seed production, for sowingCHsoybean seed, for sowingkg</t>
  </si>
  <si>
    <t>soybean seed production, for sowing</t>
  </si>
  <si>
    <t>soybean seed production, for sowingRoWsoybean seed, for sowingkg</t>
  </si>
  <si>
    <t>soybean seed production, organic, for sowingCHsoybean seed, organic, for sowingkg</t>
  </si>
  <si>
    <t>soybean seed production, organic, for sowing</t>
  </si>
  <si>
    <t>soybean seed production, organic, for sowingRoWsoybean seed, organic, for sowingkg</t>
  </si>
  <si>
    <t>soybean, feed productionCA-QCsoybean, feedkg</t>
  </si>
  <si>
    <t>soybean, feed production</t>
  </si>
  <si>
    <t>soybean, feed productionRoWsoybean, feedkg</t>
  </si>
  <si>
    <t>spent activated carbon, granular, Recycled Content cut-offGLOspent activated carbon, granularkg</t>
  </si>
  <si>
    <t>spent activated carbon, granular, Recycled Content cut-off</t>
  </si>
  <si>
    <t>spent automobile catalyst, Recycled Content cut-offGLOspent automobile catalystkg</t>
  </si>
  <si>
    <t>spent automobile catalyst, Recycled Content cut-off</t>
  </si>
  <si>
    <t>spinach productionGLOspinachkg</t>
  </si>
  <si>
    <t>spinach production</t>
  </si>
  <si>
    <t>spiral-seam duct production, steel, DN 125RoWspiral-seam duct, steel, DN 125m</t>
  </si>
  <si>
    <t>spiral-seam duct production, steel, DN 125</t>
  </si>
  <si>
    <t>spiral-seam duct production, steel, DN 125RERspiral-seam duct, steel, DN 125m</t>
  </si>
  <si>
    <t>spiral-seam duct production, steel, DN 400RoWspiral-seam duct, steel, DN 400m</t>
  </si>
  <si>
    <t>spiral-seam duct production, steel, DN 400</t>
  </si>
  <si>
    <t>spiral-seam duct production, steel, DN 400RERspiral-seam duct, steel, DN 400m</t>
  </si>
  <si>
    <t>spodumene productionAUspodumenekg</t>
  </si>
  <si>
    <t>spodumene production</t>
  </si>
  <si>
    <t>spodumene productionRoWspodumenekg</t>
  </si>
  <si>
    <t>sponge iron productionINsponge ironkg</t>
  </si>
  <si>
    <t>sponge iron production</t>
  </si>
  <si>
    <t>sputtering target production, sintered, indium tin oxideRoWsputtering target, sintered, indium tin oxidekg</t>
  </si>
  <si>
    <t>sputtering target production, sintered, indium tin oxide</t>
  </si>
  <si>
    <t>sputtering target production, sintered, indium tin oxideRERsputtering target, sintered, indium tin oxidekg</t>
  </si>
  <si>
    <t>sputtering, indium tin oxide, for liquid crystal displayRoWsputtering, indium tin oxide, for liquid crystal displaym3</t>
  </si>
  <si>
    <t>sputtering, indium tin oxide, for liquid crystal displayRERsputtering, indium tin oxide, for liquid crystal displaym3</t>
  </si>
  <si>
    <t>start-up, heat and power co-generation unit, 160kW electricalRoWstart-up, heat and power co-generation unit, 160kW electricalunit</t>
  </si>
  <si>
    <t>start-up, heat and power co-generation unit, 160kW electricalRERstart-up, heat and power co-generation unit, 160kW electricalunit</t>
  </si>
  <si>
    <t>steam generation system construction, solar tower power plant, 20 MWRoWsteam generation system, solar tower power plant, 20 MWunit</t>
  </si>
  <si>
    <t>steam generation system construction, solar tower power plant, 20 MW</t>
  </si>
  <si>
    <t>steam generation system construction, solar tower power plant, 20 MWZAsteam generation system, solar tower power plant, 20 MWunit</t>
  </si>
  <si>
    <t>steam production, as energy carrier, in chemical industryRoWheat, from steam, in chemical industryMJ</t>
  </si>
  <si>
    <t>steam production, as energy carrier, in chemical industry</t>
  </si>
  <si>
    <t>steam production, as energy carrier, in chemical industryRERheat, from steam, in chemical industryMJ</t>
  </si>
  <si>
    <t>steam production, in chemical industryRoWsteam, in chemical industrykg</t>
  </si>
  <si>
    <t>steam production, in chemical industry</t>
  </si>
  <si>
    <t>steam production, in chemical industryRERsteam, in chemical industrykg</t>
  </si>
  <si>
    <t>stearic acid productionGLOglycerinekg</t>
  </si>
  <si>
    <t>stearic acid production</t>
  </si>
  <si>
    <t>stearic acid productionGLOstearic acidkg</t>
  </si>
  <si>
    <t>steatite quarry operationCA-QCsteatitekg</t>
  </si>
  <si>
    <t>steatite quarry operation</t>
  </si>
  <si>
    <t>steatite quarry operationRoWsteatitekg</t>
  </si>
  <si>
    <t>steel drilling, computer numerical controlledRoWsteel removed by drilling, computer numerical controlledkg</t>
  </si>
  <si>
    <t>steel drilling, computer numerical controlled</t>
  </si>
  <si>
    <t>steel drilling, computer numerical controlledRERsteel removed by drilling, computer numerical controlledkg</t>
  </si>
  <si>
    <t>steel drilling, conventionalRoWsteel removed by drilling, conventionalkg</t>
  </si>
  <si>
    <t>steel drilling, conventional</t>
  </si>
  <si>
    <t>steel drilling, conventionalRERsteel removed by drilling, conventionalkg</t>
  </si>
  <si>
    <t>steel milling, averageRoWsteel removed by milling, averagekg</t>
  </si>
  <si>
    <t>steel milling, average</t>
  </si>
  <si>
    <t>steel milling, averageRERsteel removed by milling, averagekg</t>
  </si>
  <si>
    <t>steel milling, dressingRoWsteel removed by milling, dressingkg</t>
  </si>
  <si>
    <t>steel milling, dressing</t>
  </si>
  <si>
    <t>steel milling, dressingRERsteel removed by milling, dressingkg</t>
  </si>
  <si>
    <t>steel milling, large partsRoWsteel removed by milling, large partskg</t>
  </si>
  <si>
    <t>steel milling, large parts</t>
  </si>
  <si>
    <t>steel milling, large partsRERsteel removed by milling, large partskg</t>
  </si>
  <si>
    <t>steel milling, small partsRoWsteel removed by milling, small partskg</t>
  </si>
  <si>
    <t>steel milling, small parts</t>
  </si>
  <si>
    <t>steel milling, small partsRERsteel removed by milling, small partskg</t>
  </si>
  <si>
    <t>steel production, chromium steel 18/8, hot rolledRoWsteel, chromium steel 18/8, hot rolledkg</t>
  </si>
  <si>
    <t>steel production, chromium steel 18/8, hot rolled</t>
  </si>
  <si>
    <t>steel production, chromium steel 18/8, hot rolledRERsteel, chromium steel 18/8, hot rolledkg</t>
  </si>
  <si>
    <t>steel production, converter, low-alloyedRoWsteel, low-alloyedkg</t>
  </si>
  <si>
    <t>steel production, converter, low-alloyed</t>
  </si>
  <si>
    <t>steel production, converter, low-alloyedINsteel, low-alloyedkg</t>
  </si>
  <si>
    <t>steel production, converter, low-alloyedRERsteel, low-alloyedkg</t>
  </si>
  <si>
    <t>steel production, converter, unalloyedRoWsteel, unalloyedkg</t>
  </si>
  <si>
    <t>steel production, converter, unalloyed</t>
  </si>
  <si>
    <t>steel production, converter, unalloyedRERsteel, unalloyedkg</t>
  </si>
  <si>
    <t>steel production, electric, chromium steel 18/8RoWsteel, chromium steel 18/8kg</t>
  </si>
  <si>
    <t>steel production, electric, chromium steel 18/8</t>
  </si>
  <si>
    <t>steel production, electric, chromium steel 18/8RERsteel, chromium steel 18/8kg</t>
  </si>
  <si>
    <t>steel production, electric, low-alloyedATheat, district or industrial, other than natural gasMJ</t>
  </si>
  <si>
    <t>steel production, electric, low-alloyed</t>
  </si>
  <si>
    <t>steel production, electric, low-alloyedATsteel, low-alloyedkg</t>
  </si>
  <si>
    <t>steel production, electric, low-alloyedCA-QCsteel, low-alloyedkg</t>
  </si>
  <si>
    <t>steel production, electric, low-alloyedCHsteel, low-alloyedkg</t>
  </si>
  <si>
    <t>steel production, electric, low-alloyedEurope without Switzerland and Austriasteel, low-alloyedkg</t>
  </si>
  <si>
    <t>Europe without Switzerland and Austria</t>
  </si>
  <si>
    <t>steel production, electric, low-alloyedRoWheat, district or industrial, other than natural gasMJ</t>
  </si>
  <si>
    <t>steel production, electric, low-alloyedRoWsteel, low-alloyedkg</t>
  </si>
  <si>
    <t>steel production, electric, low-alloyedINsteel, low-alloyedkg</t>
  </si>
  <si>
    <t>steel production, low-alloyed, hot rolledRoWsteel, low-alloyed, hot rolledkg</t>
  </si>
  <si>
    <t>steel production, low-alloyed, hot rolledRERsteel, low-alloyed, hot rolledkg</t>
  </si>
  <si>
    <t>steel turning, average, computer numerical controlledRoWsteel removed by turning, average, computer numerical controlledkg</t>
  </si>
  <si>
    <t>steel turning, average, computer numerical controlled</t>
  </si>
  <si>
    <t>steel turning, average, computer numerical controlledRERsteel removed by turning, average, computer numerical controlledkg</t>
  </si>
  <si>
    <t>steel turning, average, conventionalRoWsteel removed by turning, average, conventionalkg</t>
  </si>
  <si>
    <t>steel turning, average, conventional</t>
  </si>
  <si>
    <t>steel turning, average, conventionalRERsteel removed by turning, average, conventionalkg</t>
  </si>
  <si>
    <t>steel turning, primarily dressing, computer numerical controlledRoWsteel removed by turning, primarily dressing, computer numerical controlledkg</t>
  </si>
  <si>
    <t>steel turning, primarily dressing, computer numerical controlled</t>
  </si>
  <si>
    <t>steel turning, primarily dressing, computer numerical controlledRERsteel removed by turning, primarily dressing, computer numerical controlledkg</t>
  </si>
  <si>
    <t>steel turning, primarily dressing, conventionalRoWsteel removed by turning, primarily dressing, conventionalkg</t>
  </si>
  <si>
    <t>steel turning, primarily dressing, conventional</t>
  </si>
  <si>
    <t>steel turning, primarily dressing, conventionalRERsteel removed by turning, primarily dressing, conventionalkg</t>
  </si>
  <si>
    <t>steel turning, primarily roughing, computer numerical controlledRoWsteel removed by turning, primarily roughing, computer numerical controlledkg</t>
  </si>
  <si>
    <t>steel turning, primarily roughing, computer numerical controlled</t>
  </si>
  <si>
    <t>steel turning, primarily roughing, computer numerical controlledRERsteel removed by turning, primarily roughing, computer numerical controlledkg</t>
  </si>
  <si>
    <t>steel turning, primarily roughing, conventionalRoWsteel removed by turning, primarily roughing, conventionalkg</t>
  </si>
  <si>
    <t>steel turning, primarily roughing, conventional</t>
  </si>
  <si>
    <t>steel turning, primarily roughing, conventionalRERsteel removed by turning, primarily roughing, conventionalkg</t>
  </si>
  <si>
    <t>stibnite mine operation and beneficiationCA-QCstibnite concentratekg</t>
  </si>
  <si>
    <t>stibnite mine operation and beneficiation</t>
  </si>
  <si>
    <t>stibnite mine operation and beneficiationCNstibnite concentratekg</t>
  </si>
  <si>
    <t>stibnite mine operation and beneficiationRoWstibnite concentratekg</t>
  </si>
  <si>
    <t>stimulation of deep well, for geothermal powerCHstimulation, deep wellm3</t>
  </si>
  <si>
    <t>stimulation of deep well, for geothermal power</t>
  </si>
  <si>
    <t>stimulation of deep well, for geothermal powerRoWstimulation, deep wellm3</t>
  </si>
  <si>
    <t>stirling heat and power co-generation unit construction, 3kW electrical, wood pellet, futureCHstirling heat and power co-generation unit, 3kW electrical, wood pellet, futureunit</t>
  </si>
  <si>
    <t>stirling heat and power co-generation unit construction, 3kW electrical, wood pellet, future</t>
  </si>
  <si>
    <t>stirling heat and power co-generation unit construction, 3kW electrical, wood pellet, futureRoWstirling heat and power co-generation unit, 3kW electrical, wood pellet, futureunit</t>
  </si>
  <si>
    <t>stockpiling of anode slime from electrorefining of copper, anodeRoWstockpiling of anode slime from electrorefining of copper, anodekg</t>
  </si>
  <si>
    <t>stockpiling of anode slime from electrorefining of copper, anodeUSstockpiling of anode slime from electrorefining of copper, anodekg</t>
  </si>
  <si>
    <t>stone groundwood pulp productionRoWstone groundwood pulpkg</t>
  </si>
  <si>
    <t>stone groundwood pulp production</t>
  </si>
  <si>
    <t>stone groundwood pulp productionRERstone groundwood pulpkg</t>
  </si>
  <si>
    <t>stone meal productionCHstone mealkg</t>
  </si>
  <si>
    <t>stone meal production</t>
  </si>
  <si>
    <t>stone meal productionRoWstone mealkg</t>
  </si>
  <si>
    <t>stone wool factory constructionCHstone wool factoryunit</t>
  </si>
  <si>
    <t>stone wool factory construction</t>
  </si>
  <si>
    <t>stone wool factory constructionRoWstone wool factoryunit</t>
  </si>
  <si>
    <t>stone wool productionCHstone woolkg</t>
  </si>
  <si>
    <t>stone wool production</t>
  </si>
  <si>
    <t>stone wool productionRoWstone woolkg</t>
  </si>
  <si>
    <t>stone wool production, packedCHstone wool, packedkg</t>
  </si>
  <si>
    <t>stone wool production, packed</t>
  </si>
  <si>
    <t>stone wool production, packedRoWstone wool, packedkg</t>
  </si>
  <si>
    <t>storage building construction, chemicals, solidCHstorage building, chemicals, solidunit</t>
  </si>
  <si>
    <t>storage building construction, chemicals, solid</t>
  </si>
  <si>
    <t>storage building construction, chemicals, solidRoWstorage building, chemicals, solidunit</t>
  </si>
  <si>
    <t>storage production, 10'000 lRoWstorage, 10'000 lunit</t>
  </si>
  <si>
    <t>storage production, 10'000 l</t>
  </si>
  <si>
    <t>storage production, 10'000 lRERstorage, 10'000 lunit</t>
  </si>
  <si>
    <t>storage production, 650 l mini CHP plantCHstorage, 650 l mini CHP plantunit</t>
  </si>
  <si>
    <t>storage production, 650 l mini CHP plant</t>
  </si>
  <si>
    <t>storage production, 650 l mini CHP plantRoWstorage, 650 l mini CHP plantunit</t>
  </si>
  <si>
    <t>straw production, stand-alone productionCHstraw, stand-alone productionkg</t>
  </si>
  <si>
    <t>straw production, stand-alone production</t>
  </si>
  <si>
    <t>straw production, stand-alone productionRoWstraw, stand-alone productionkg</t>
  </si>
  <si>
    <t>strawberry production, in heated greenhouseCHstrawberrykg</t>
  </si>
  <si>
    <t>strawberry production, in heated greenhouse</t>
  </si>
  <si>
    <t>strawberry production, in heated greenhouseRoWstrawberrykg</t>
  </si>
  <si>
    <t>strawberry production, in unheated greenhouseCHstrawberrykg</t>
  </si>
  <si>
    <t>strawberry production, in unheated greenhouse</t>
  </si>
  <si>
    <t>strawberry production, in unheated greenhouseRoWstrawberrykg</t>
  </si>
  <si>
    <t>strawberry production, open field, macro tunnelESstrawberrykg</t>
  </si>
  <si>
    <t>strawberry production, open field, macro tunnel</t>
  </si>
  <si>
    <t>strawberry production, open field, macro tunnelRoWstrawberrykg</t>
  </si>
  <si>
    <t>strawberry production, open field, macro tunnelUSstrawberrykg</t>
  </si>
  <si>
    <t>strawberry seedling production, in heated greenhouse, for plantingRoWstrawberry seedling, for plantingunit</t>
  </si>
  <si>
    <t>strawberry seedling production, in heated greenhouse, for planting</t>
  </si>
  <si>
    <t>strawberry seedling production, in heated greenhouse, for plantingNLstrawberry seedling, for plantingunit</t>
  </si>
  <si>
    <t>strawberry seedling production, in unheated greenhouse, for plantingESstrawberry seedling, for plantingunit</t>
  </si>
  <si>
    <t>strawberry seedling production, in unheated greenhouse, for planting</t>
  </si>
  <si>
    <t>strawberry seedling production, in unheated greenhouse, for plantingRoWstrawberry seedling, for plantingunit</t>
  </si>
  <si>
    <t>strawberry seedling production, in unheated greenhouse, for plantingUSstrawberry seedling, for plantingunit</t>
  </si>
  <si>
    <t>stretch blow mouldingCA-QCstretch blow mouldingkg</t>
  </si>
  <si>
    <t>stretch blow mouldingRoWstretch blow mouldingkg</t>
  </si>
  <si>
    <t>stretch blow mouldingRERstretch blow mouldingkg</t>
  </si>
  <si>
    <t>strontium carbonate productionGLOsodium sulfidekg</t>
  </si>
  <si>
    <t>strontium carbonate production</t>
  </si>
  <si>
    <t>strontium carbonate productionGLOstrontium carbonatekg</t>
  </si>
  <si>
    <t>strontium mine operation and beneficiationCNstrontium sulfate, 90% SrSO4kg</t>
  </si>
  <si>
    <t>strontium mine operation and beneficiation</t>
  </si>
  <si>
    <t>strontium mine operation and beneficiationESstrontium sulfate, 90% SrSO4kg</t>
  </si>
  <si>
    <t>strontium mine operation and beneficiationRoWstrontium sulfate, 90% SrSO4kg</t>
  </si>
  <si>
    <t>structural timber productionRoWstructural timberm3</t>
  </si>
  <si>
    <t>structural timber production</t>
  </si>
  <si>
    <t>structural timber productionRoWwood chips, dry, measured as dry masskg</t>
  </si>
  <si>
    <t>structural timber productionRERstructural timberm3</t>
  </si>
  <si>
    <t>structural timber productionRERwood chips, dry, measured as dry masskg</t>
  </si>
  <si>
    <t>stucco productionCHstuccokg</t>
  </si>
  <si>
    <t>stucco production</t>
  </si>
  <si>
    <t>stucco productionRoWstuccokg</t>
  </si>
  <si>
    <t>styrene productionRoWstyrenekg</t>
  </si>
  <si>
    <t>styrene production</t>
  </si>
  <si>
    <t>styrene productionRERstyrenekg</t>
  </si>
  <si>
    <t>styrene-acrylonitrile copolymer productionRoWstyrene-acrylonitrile copolymerkg</t>
  </si>
  <si>
    <t>styrene-acrylonitrile copolymer production</t>
  </si>
  <si>
    <t>styrene-acrylonitrile copolymer productionRERstyrene-acrylonitrile copolymerkg</t>
  </si>
  <si>
    <t>succinic acid productionGLOsuccinic acidkg</t>
  </si>
  <si>
    <t>succinic acid production</t>
  </si>
  <si>
    <t>suction, sawdustCA-QCsawdust, wet, measured as dry masskg</t>
  </si>
  <si>
    <t>suction, sawdust</t>
  </si>
  <si>
    <t>suction, sawdustCHsawdust, wet, measured as dry masskg</t>
  </si>
  <si>
    <t>suction, sawdustEurope without Switzerlandsawdust, wet, measured as dry masskg</t>
  </si>
  <si>
    <t>suction, sawdustRoWsawdust, wet, measured as dry masskg</t>
  </si>
  <si>
    <t>suction, shavings, hardwoodCA-QCshavings, hardwood, measured as dry masskg</t>
  </si>
  <si>
    <t>suction, shavings, hardwood</t>
  </si>
  <si>
    <t>suction, shavings, hardwoodCHshavings, hardwood, measured as dry masskg</t>
  </si>
  <si>
    <t>suction, shavings, hardwoodEurope without Switzerlandshavings, hardwood, measured as dry masskg</t>
  </si>
  <si>
    <t>suction, shavings, hardwoodRoWshavings, hardwood, measured as dry masskg</t>
  </si>
  <si>
    <t>suction, shavings, softwoodCA-QCshavings, softwood, measured as dry masskg</t>
  </si>
  <si>
    <t>suction, shavings, softwood</t>
  </si>
  <si>
    <t>suction, shavings, softwoodCHshavings, softwood, measured as dry masskg</t>
  </si>
  <si>
    <t>suction, shavings, softwoodEurope without Switzerlandshavings, softwood, measured as dry masskg</t>
  </si>
  <si>
    <t>suction, shavings, softwoodRoWshavings, softwood, measured as dry masskg</t>
  </si>
  <si>
    <t>sugar beet productionCHsugar beetkg</t>
  </si>
  <si>
    <t>sugar beet production</t>
  </si>
  <si>
    <t>sugar beet productionDEsugar beetkg</t>
  </si>
  <si>
    <t>sugar beet productionFRsugar beetkg</t>
  </si>
  <si>
    <t>sugar beet productionRoWsugar beetkg</t>
  </si>
  <si>
    <t>sugar beet productionRUsugar beetkg</t>
  </si>
  <si>
    <t>sugar beet productionUSsugar beetkg</t>
  </si>
  <si>
    <t>sugar beet pulp to generic market for energy feedGLOenergy feed, grossMJ</t>
  </si>
  <si>
    <t>sugar beet pulp to generic market for energy feed</t>
  </si>
  <si>
    <t>sugar beet pulp to generic market for energy feedGLOprotein feed, 100% crudekg</t>
  </si>
  <si>
    <t>sugar beet seed production, for sowingGLOsugar beet seed, for sowingkg</t>
  </si>
  <si>
    <t>sugar beet seed production, for sowing</t>
  </si>
  <si>
    <t>sugar refinery constructionGLOsugar refineryunit</t>
  </si>
  <si>
    <t>sugar refinery construction</t>
  </si>
  <si>
    <t>sugarcane loading, by loaderBRsugarcane loading, by loaderha</t>
  </si>
  <si>
    <t>sugarcane loading, by loaderRoWsugarcane loading, by loaderha</t>
  </si>
  <si>
    <t>sugarcane processing, modern annexed plantBRelectricity, high voltagekWh</t>
  </si>
  <si>
    <t>sugarcane processing, modern annexed plant</t>
  </si>
  <si>
    <t>sugarcane processing, modern annexed plantBRethanol, without water, in 95% solution state, from fermentationkg</t>
  </si>
  <si>
    <t>sugarcane processing, modern annexed plantBRethanol, without water, in 99.7% solution state, from fermentationkg</t>
  </si>
  <si>
    <t>sugarcane processing, modern annexed plantBRsugar, from sugarcanekg</t>
  </si>
  <si>
    <t>sugarcane processing, modern autonomous plantBRelectricity, high voltagekWh</t>
  </si>
  <si>
    <t>sugarcane processing, modern autonomous plant</t>
  </si>
  <si>
    <t>sugarcane processing, modern autonomous plantBRethanol, without water, in 95% solution state, from fermentationkg</t>
  </si>
  <si>
    <t>sugarcane processing, modern autonomous plantBRethanol, without water, in 99.7% solution state, from fermentationkg</t>
  </si>
  <si>
    <t>sugarcane processing, traditional annexed plantBRbagasse, from sugarcanekg</t>
  </si>
  <si>
    <t>sugarcane processing, traditional annexed plant</t>
  </si>
  <si>
    <t>sugarcane processing, traditional annexed plantBRethanol, without water, in 95% solution state, from fermentationkg</t>
  </si>
  <si>
    <t>sugarcane processing, traditional annexed plantBRethanol, without water, in 99.7% solution state, from fermentationkg</t>
  </si>
  <si>
    <t>sugarcane processing, traditional annexed plantBRsugar, from sugarcanekg</t>
  </si>
  <si>
    <t>sugarcane processing, traditional annexed plantCObagasse, from sugarcanekg</t>
  </si>
  <si>
    <t>sugarcane processing, traditional annexed plantCOethanol, without water, in 95% solution state, from fermentationkg</t>
  </si>
  <si>
    <t>sugarcane processing, traditional annexed plantCOethanol, without water, in 99.7% solution state, from fermentationkg</t>
  </si>
  <si>
    <t>sugarcane processing, traditional annexed plantCOsugar, from sugarcanekg</t>
  </si>
  <si>
    <t>sugarcane processing, traditional annexed plantRoWbagasse, from sugarcanekg</t>
  </si>
  <si>
    <t>sugarcane processing, traditional annexed plantRoWethanol, without water, in 95% solution state, from fermentationkg</t>
  </si>
  <si>
    <t>sugarcane processing, traditional annexed plantRoWethanol, without water, in 99.7% solution state, from fermentationkg</t>
  </si>
  <si>
    <t>sugarcane processing, traditional annexed plantRoWsugar, from sugarcanekg</t>
  </si>
  <si>
    <t>sugarcane processing, traditional autonomous plantBRbagasse, from sugarcanekg</t>
  </si>
  <si>
    <t>sugarcane processing, traditional autonomous plant</t>
  </si>
  <si>
    <t>sugarcane processing, traditional autonomous plantBRethanol, without water, in 95% solution state, from fermentationkg</t>
  </si>
  <si>
    <t>sugarcane processing, traditional autonomous plantBRethanol, without water, in 99.7% solution state, from fermentationkg</t>
  </si>
  <si>
    <t>sugarcane productionBR-GOsugarcanekg</t>
  </si>
  <si>
    <t>sugarcane production</t>
  </si>
  <si>
    <t>sugarcane productionBR-MGsugarcanekg</t>
  </si>
  <si>
    <t>sugarcane productionBR-MSsugarcanekg</t>
  </si>
  <si>
    <t>sugarcane productionBR-MTsugarcanekg</t>
  </si>
  <si>
    <t>sugarcane productionBR-PRsugarcanekg</t>
  </si>
  <si>
    <t>sugarcane productionBR-SPsugarcanekg</t>
  </si>
  <si>
    <t>sugarcane productionCOsugarcanekg</t>
  </si>
  <si>
    <t>sugarcane productionINsugarcanekg</t>
  </si>
  <si>
    <t>sugarcane productionRoWsugarcanekg</t>
  </si>
  <si>
    <t>sugarcane transfer, by dump cartBRsugarcane transfer, by dump cartha</t>
  </si>
  <si>
    <t>sugarcane transfer, by dump cartRoWsugarcane transfer, by dump cartha</t>
  </si>
  <si>
    <t>sugarcane vinasse application, by wheel reel irrigation equipmentBRsugarcane vinasse application, by wheel reel irrigationha</t>
  </si>
  <si>
    <t>sugarcane vinasse application, by wheel reel irrigation equipment</t>
  </si>
  <si>
    <t>sugarcane vinasse application, by wheel reel irrigation equipmentRoWsugarcane vinasse application, by wheel reel irrigationha</t>
  </si>
  <si>
    <t>sulfamic acid productionGLOsulfamic acidkg</t>
  </si>
  <si>
    <t>sulfamic acid production</t>
  </si>
  <si>
    <t>sulfate pulp production, from eucalyptus, bleachedRoWelectricity, high voltagekWh</t>
  </si>
  <si>
    <t>sulfate pulp production, from eucalyptus, bleached</t>
  </si>
  <si>
    <t>sulfate pulp production, from eucalyptus, bleachedRoWheat, district or industrial, other than natural gasMJ</t>
  </si>
  <si>
    <t>sulfate pulp production, from eucalyptus, bleachedRoWsulfate pulp, bleachedkg</t>
  </si>
  <si>
    <t>sulfate pulp production, from eucalyptus, bleachedRERelectricity, high voltagekWh</t>
  </si>
  <si>
    <t>sulfate pulp production, from eucalyptus, bleachedRERsulfate pulp, bleachedkg</t>
  </si>
  <si>
    <t>sulfate pulp production, from eucalyptus, bleachedRLAelectricity, high voltagekWh</t>
  </si>
  <si>
    <t>sulfate pulp production, from eucalyptus, bleachedRLAheat, district or industrial, other than natural gasMJ</t>
  </si>
  <si>
    <t>sulfate pulp production, from eucalyptus, bleachedRLAsulfate pulp, bleachedkg</t>
  </si>
  <si>
    <t>sulfate pulp production, from hardwood, bleachedCA-QCsulfate pulp, bleachedkg</t>
  </si>
  <si>
    <t>sulfate pulp production, from hardwood, bleached</t>
  </si>
  <si>
    <t>sulfate pulp production, from hardwood, bleachedRoWelectricity, high voltagekWh</t>
  </si>
  <si>
    <t>sulfate pulp production, from hardwood, bleachedRoWheat, district or industrial, other than natural gasMJ</t>
  </si>
  <si>
    <t>sulfate pulp production, from hardwood, bleachedRoWmethanol, from biomasskg</t>
  </si>
  <si>
    <t>sulfate pulp production, from hardwood, bleachedRoWsulfate pulp, bleachedkg</t>
  </si>
  <si>
    <t>sulfate pulp production, from hardwood, bleachedRERelectricity, high voltagekWh</t>
  </si>
  <si>
    <t>sulfate pulp production, from hardwood, bleachedRERheat, district or industrial, other than natural gasMJ</t>
  </si>
  <si>
    <t>sulfate pulp production, from hardwood, bleachedRERmethanol, from biomasskg</t>
  </si>
  <si>
    <t>sulfate pulp production, from hardwood, bleachedRERsulfate pulp, bleachedkg</t>
  </si>
  <si>
    <t>sulfate pulp production, from softwood, bleachedRoWbark chips, wet, measured as dry masskg</t>
  </si>
  <si>
    <t>sulfate pulp production, from softwood, bleached</t>
  </si>
  <si>
    <t>sulfate pulp production, from softwood, bleachedRoWelectricity, high voltagekWh</t>
  </si>
  <si>
    <t>sulfate pulp production, from softwood, bleachedRoWheat, district or industrial, other than natural gasMJ</t>
  </si>
  <si>
    <t>sulfate pulp production, from softwood, bleachedRoWmethanol, from biomasskg</t>
  </si>
  <si>
    <t>sulfate pulp production, from softwood, bleachedRoWsawdust, wet, measured as dry masskg</t>
  </si>
  <si>
    <t>sulfate pulp production, from softwood, bleachedRoWsulfate pulp, bleachedkg</t>
  </si>
  <si>
    <t>sulfate pulp production, from softwood, bleachedRoWtall oil, crudekg</t>
  </si>
  <si>
    <t>sulfate pulp production, from softwood, bleachedRoWturpentinekg</t>
  </si>
  <si>
    <t>sulfate pulp production, from softwood, bleachedRERbark chips, wet, measured as dry masskg</t>
  </si>
  <si>
    <t>sulfate pulp production, from softwood, bleachedRERelectricity, high voltagekWh</t>
  </si>
  <si>
    <t>sulfate pulp production, from softwood, bleachedRERheat, district or industrial, other than natural gasMJ</t>
  </si>
  <si>
    <t>sulfate pulp production, from softwood, bleachedRERmethanol, from biomasskg</t>
  </si>
  <si>
    <t>sulfate pulp production, from softwood, bleachedRERsawdust, wet, measured as dry masskg</t>
  </si>
  <si>
    <t>sulfate pulp production, from softwood, bleachedRERsulfate pulp, bleachedkg</t>
  </si>
  <si>
    <t>sulfate pulp production, from softwood, bleachedRERtall oil, crudekg</t>
  </si>
  <si>
    <t>sulfate pulp production, from softwood, bleachedRERturpentinekg</t>
  </si>
  <si>
    <t>sulfate pulp production, from softwood, unbleachedRoWbark chips, wet, measured as dry masskg</t>
  </si>
  <si>
    <t>sulfate pulp production, from softwood, unbleached</t>
  </si>
  <si>
    <t>sulfate pulp production, from softwood, unbleachedRoWelectricity, high voltagekWh</t>
  </si>
  <si>
    <t>sulfate pulp production, from softwood, unbleachedRoWheat, district or industrial, other than natural gasMJ</t>
  </si>
  <si>
    <t>sulfate pulp production, from softwood, unbleachedRoWsawdust, wet, measured as dry masskg</t>
  </si>
  <si>
    <t>sulfate pulp production, from softwood, unbleachedRoWsulfate pulp, unbleachedkg</t>
  </si>
  <si>
    <t>sulfate pulp production, from softwood, unbleachedRoWtall oil, crudekg</t>
  </si>
  <si>
    <t>sulfate pulp production, from softwood, unbleachedRoWturpentinekg</t>
  </si>
  <si>
    <t>sulfate pulp production, from softwood, unbleachedRERbark chips, wet, measured as dry masskg</t>
  </si>
  <si>
    <t>sulfate pulp production, from softwood, unbleachedRERelectricity, high voltagekWh</t>
  </si>
  <si>
    <t>sulfate pulp production, from softwood, unbleachedRERheat, district or industrial, other than natural gasMJ</t>
  </si>
  <si>
    <t>sulfate pulp production, from softwood, unbleachedRERsawdust, wet, measured as dry masskg</t>
  </si>
  <si>
    <t>sulfate pulp production, from softwood, unbleachedRERsulfate pulp, unbleachedkg</t>
  </si>
  <si>
    <t>sulfate pulp production, from softwood, unbleachedRERtall oil, crudekg</t>
  </si>
  <si>
    <t>sulfate pulp production, from softwood, unbleachedRERturpentinekg</t>
  </si>
  <si>
    <t>sulfate pulp production, from softwood, unbleachedRLAelectricity, high voltagekWh</t>
  </si>
  <si>
    <t>sulfate pulp production, from softwood, unbleachedRLAsulfate pulp, unbleachedkg</t>
  </si>
  <si>
    <t>sulfidic tailing, off-site, high gold content, Recycled Content cut-offGLOsulfidic tailing, off-site, high gold contentkg</t>
  </si>
  <si>
    <t>sulfidic tailing, off-site, high gold content, Recycled Content cut-off</t>
  </si>
  <si>
    <t>sulfite productionRoWsulfitekg</t>
  </si>
  <si>
    <t>sulfite production</t>
  </si>
  <si>
    <t>sulfite productionRERsulfitekg</t>
  </si>
  <si>
    <t>sulfite pulp production, bleachedRoWsulfite pulp, bleachedkg</t>
  </si>
  <si>
    <t>sulfite pulp production, bleached</t>
  </si>
  <si>
    <t>sulfite pulp production, bleachedRERsulfite pulp, bleachedkg</t>
  </si>
  <si>
    <t>sulfur dichloride productionRoWsulfur dichloridekg</t>
  </si>
  <si>
    <t>sulfur dichloride production</t>
  </si>
  <si>
    <t>sulfur dichloride productionRERsulfur dichloridekg</t>
  </si>
  <si>
    <t>sulfur dioxide production, liquidRoWsulfur dioxide, liquidkg</t>
  </si>
  <si>
    <t>sulfur dioxide production, liquid</t>
  </si>
  <si>
    <t>sulfur dioxide production, liquidRERsulfur dioxide, liquidkg</t>
  </si>
  <si>
    <t>sulfur hexafluoride production, liquidRoWsulfur hexafluoride, liquidkg</t>
  </si>
  <si>
    <t>sulfur hexafluoride production, liquid</t>
  </si>
  <si>
    <t>sulfur hexafluoride production, liquidRERsulfur hexafluoride, liquidkg</t>
  </si>
  <si>
    <t>sulfur production, petroleum refinery operationBRsulfurkg</t>
  </si>
  <si>
    <t>sulfur production, petroleum refinery operation</t>
  </si>
  <si>
    <t>sulfur production, petroleum refinery operationCOsulfurkg</t>
  </si>
  <si>
    <t>sulfur production, petroleum refinery operationEurope without Switzerlandsulfurkg</t>
  </si>
  <si>
    <t>sulfur production, petroleum refinery operationINsulfurkg</t>
  </si>
  <si>
    <t>sulfur production, petroleum refinery operationPEsulfurkg</t>
  </si>
  <si>
    <t>sulfur production, petroleum refinery operationRoWsulfurkg</t>
  </si>
  <si>
    <t>sulfur production, petroleum refinery operationZAsulfurkg</t>
  </si>
  <si>
    <t>sulfur stockpilingCA-ABsulfur stockpilingkg</t>
  </si>
  <si>
    <t>sulfur stockpilingRoWsulfur stockpilingkg</t>
  </si>
  <si>
    <t>sulfur trioxide productionRoWsulfur trioxidekg</t>
  </si>
  <si>
    <t>sulfur trioxide production</t>
  </si>
  <si>
    <t>sulfur trioxide productionRERsulfur trioxidekg</t>
  </si>
  <si>
    <t>sulfuric acid productionRoWsteam, in chemical industrykg</t>
  </si>
  <si>
    <t>sulfuric acid production</t>
  </si>
  <si>
    <t>sulfuric acid productionRoWsulfuric acidkg</t>
  </si>
  <si>
    <t>sulfuric acid productionRERsteam, in chemical industrykg</t>
  </si>
  <si>
    <t>sulfuric acid productionRERsulfuric acidkg</t>
  </si>
  <si>
    <t>sulfuryl chloride productionGLOsulfuryl chloridekg</t>
  </si>
  <si>
    <t>sulfuryl chloride production</t>
  </si>
  <si>
    <t>sunflower productionESsunflower seedkg</t>
  </si>
  <si>
    <t>sunflower production</t>
  </si>
  <si>
    <t>sunflower productionFRsunflower seedkg</t>
  </si>
  <si>
    <t>sunflower productionRoWsunflower seedkg</t>
  </si>
  <si>
    <t>sunflower productionHUsunflower seedkg</t>
  </si>
  <si>
    <t>sunflower productionRUsunflower seedkg</t>
  </si>
  <si>
    <t>sunflower productionUAsunflower seedkg</t>
  </si>
  <si>
    <t>sunflower production, Swiss integrated production, intensiveCHsunflower seed, Swiss integrated productionkg</t>
  </si>
  <si>
    <t>sunflower production, Swiss integrated production, intensive</t>
  </si>
  <si>
    <t>sunflower seed production, for sowingGLOsunflower seed, for sowingkg</t>
  </si>
  <si>
    <t>sunflower seed production, for sowing</t>
  </si>
  <si>
    <t>sunn hemp productionRoWsunn hemp plant, harvestedkg</t>
  </si>
  <si>
    <t>sunn hemp production</t>
  </si>
  <si>
    <t>sunn hemp productionINsunn hemp plant, harvestedkg</t>
  </si>
  <si>
    <t>supply air inlet production, steel/SS, DN 75RoWsupply air inlet, steel/SS, DN 75unit</t>
  </si>
  <si>
    <t>supply air inlet production, steel/SS, DN 75</t>
  </si>
  <si>
    <t>supply air inlet production, steel/SS, DN 75RERsupply air inlet, steel/SS, DN 75unit</t>
  </si>
  <si>
    <t>swath, by rotary windrowerCA-QCswath, by rotary windrowerha</t>
  </si>
  <si>
    <t>swath, by rotary windrowerCHswath, by rotary windrowerha</t>
  </si>
  <si>
    <t>swath, by rotary windrowerCanada without Quebecswath, by rotary windrowerha</t>
  </si>
  <si>
    <t>swath, by rotary windrowerRoWswath, by rotary windrowerha</t>
  </si>
  <si>
    <t>sweet corn productionRoWsweet cornkg</t>
  </si>
  <si>
    <t>sweet corn production</t>
  </si>
  <si>
    <t>sweet corn productionHUsweet cornkg</t>
  </si>
  <si>
    <t>sweet corn productionTHsweet cornkg</t>
  </si>
  <si>
    <t>sweet corn productionUSsweet cornkg</t>
  </si>
  <si>
    <t>sweet gas, burned in gas turbineGLOsweet gas, burned in gas turbineMJ</t>
  </si>
  <si>
    <t>sweet sorghum grain to generic market for energy feedGLOenergy feed, grossMJ</t>
  </si>
  <si>
    <t>sweet sorghum grain to generic market for energy feed</t>
  </si>
  <si>
    <t>sweet sorghum grain to generic market for energy feedGLOprotein feed, 100% crudekg</t>
  </si>
  <si>
    <t>sweet sorghum productionCNsweet sorghum grainkg</t>
  </si>
  <si>
    <t>sweet sorghum production</t>
  </si>
  <si>
    <t>sweet sorghum productionCNsweet sorghum stemkg</t>
  </si>
  <si>
    <t>sweet sorghum productionRoWsweet sorghum grainkg</t>
  </si>
  <si>
    <t>sweet sorghum productionRoWsweet sorghum stemkg</t>
  </si>
  <si>
    <t>sweetening, natural gasDEsweetening, natural gasm3</t>
  </si>
  <si>
    <t>sweetening, natural gasRoWsweetening, natural gasm3</t>
  </si>
  <si>
    <t>swine productionCA-QCswine for slaughtering, live weightkg</t>
  </si>
  <si>
    <t>swine production</t>
  </si>
  <si>
    <t>swine productionRoWswine for slaughtering, live weightkg</t>
  </si>
  <si>
    <t>switch production, toggle typeCA-QCswitch, toggle typekg</t>
  </si>
  <si>
    <t>switch production, toggle type</t>
  </si>
  <si>
    <t>switch production, toggle typeRoWswitch, toggle typekg</t>
  </si>
  <si>
    <t>synthetic fuel production, from coal, high temperature Fisher-Tropsch operationsZA1-butanolkg</t>
  </si>
  <si>
    <t>synthetic fuel production, from coal, high temperature Fisher-Tropsch operations</t>
  </si>
  <si>
    <t>synthetic fuel production, from coal, high temperature Fisher-Tropsch operationsZA1-propanolkg</t>
  </si>
  <si>
    <t>synthetic fuel production, from coal, high temperature Fisher-Tropsch operationsZAacetone, liquidkg</t>
  </si>
  <si>
    <t>synthetic fuel production, from coal, high temperature Fisher-Tropsch operationsZAammonia, anhydrous, liquidkg</t>
  </si>
  <si>
    <t>synthetic fuel production, from coal, high temperature Fisher-Tropsch operationsZAbutyl acrylatekg</t>
  </si>
  <si>
    <t>synthetic fuel production, from coal, high temperature Fisher-Tropsch operationsZAchemical, organickg</t>
  </si>
  <si>
    <t>synthetic fuel production, from coal, high temperature Fisher-Tropsch operationsZAdiesel, low-sulfurkg</t>
  </si>
  <si>
    <t>synthetic fuel production, from coal, high temperature Fisher-Tropsch operationsZAethanol, without water, in 99.7% solution state, from ethylenekg</t>
  </si>
  <si>
    <t>synthetic fuel production, from coal, high temperature Fisher-Tropsch operationsZAethylenekg</t>
  </si>
  <si>
    <t>synthetic fuel production, from coal, high temperature Fisher-Tropsch operationsZAheavy fuel oilkg</t>
  </si>
  <si>
    <t>synthetic fuel production, from coal, high temperature Fisher-Tropsch operationsZAisobutanolkg</t>
  </si>
  <si>
    <t>synthetic fuel production, from coal, high temperature Fisher-Tropsch operationsZAliquefied petroleum gaskg</t>
  </si>
  <si>
    <t>synthetic fuel production, from coal, high temperature Fisher-Tropsch operationsZAmethanolkg</t>
  </si>
  <si>
    <t>synthetic fuel production, from coal, high temperature Fisher-Tropsch operationsZAmethyl ethyl ketonekg</t>
  </si>
  <si>
    <t>synthetic fuel production, from coal, high temperature Fisher-Tropsch operationsZAnatural gas, high pressurem3</t>
  </si>
  <si>
    <t>synthetic fuel production, from coal, high temperature Fisher-Tropsch operationsZApetrol, unleadedkg</t>
  </si>
  <si>
    <t>synthetic fuel production, from coal, high temperature Fisher-Tropsch operationsZApitchkg</t>
  </si>
  <si>
    <t>synthetic fuel production, from coal, high temperature Fisher-Tropsch operationsZApropylenekg</t>
  </si>
  <si>
    <t>synthetic fuel production, from coal, high temperature Fisher-Tropsch operationsZAsulfurkg</t>
  </si>
  <si>
    <t>synthetic gas factory constructionCHsynthetic gas factoryunit</t>
  </si>
  <si>
    <t>synthetic gas factory construction</t>
  </si>
  <si>
    <t>synthetic gas factory constructionRoWsynthetic gas factoryunit</t>
  </si>
  <si>
    <t>synthetic gas production, from wood, at fixed bed gasifierCHsynthetic gasm3</t>
  </si>
  <si>
    <t>synthetic gas production, from wood, at fixed bed gasifier</t>
  </si>
  <si>
    <t>synthetic gas production, from wood, at fixed bed gasifierRoWsynthetic gasm3</t>
  </si>
  <si>
    <t>synthetic gas production, from wood, at fluidized bed gasifierCHsynthetic gasm3</t>
  </si>
  <si>
    <t>synthetic gas production, from wood, at fluidized bed gasifier</t>
  </si>
  <si>
    <t>synthetic gas production, from wood, at fluidized bed gasifierRoWsynthetic gasm3</t>
  </si>
  <si>
    <t>synthetic graphite production, battery gradeCNsynthetic graphite, battery gradekg</t>
  </si>
  <si>
    <t>synthetic graphite production, battery grade</t>
  </si>
  <si>
    <t>synthetic graphite production, battery gradeRoWsynthetic graphite, battery gradekg</t>
  </si>
  <si>
    <t>synthetic rubber productionRoWsynthetic rubberkg</t>
  </si>
  <si>
    <t>synthetic rubber production</t>
  </si>
  <si>
    <t>synthetic rubber productionRERsynthetic rubberkg</t>
  </si>
  <si>
    <t>tall oil refinery operationGLOfatty acidkg</t>
  </si>
  <si>
    <t>tall oil refinery operation</t>
  </si>
  <si>
    <t>tall oil refinery operationGLOpitchkg</t>
  </si>
  <si>
    <t>tall oil refinery operationGLOrosin size, for paper productionkg</t>
  </si>
  <si>
    <t>tallow, unrefined, Recycled Content cut-offGLOtallow, unrefinedkg</t>
  </si>
  <si>
    <t>tallow, unrefined, Recycled Content cut-off</t>
  </si>
  <si>
    <t>tanker production, for liquefied natural gasGLOtanker, for liquefied natural gasunit</t>
  </si>
  <si>
    <t>tanker production, for liquefied natural gas</t>
  </si>
  <si>
    <t>tanker production, for liquid goods other than petroleum and liquefied natural gasGLOtanker, for liquid goods other than petroleum and liquefied natural gasunit</t>
  </si>
  <si>
    <t>tanker production, for liquid goods other than petroleum and liquefied natural gas</t>
  </si>
  <si>
    <t>tanker production, for petroleumGLOtanker, for petroleumunit</t>
  </si>
  <si>
    <t>tanker production, for petroleum</t>
  </si>
  <si>
    <t>tantalum mine operation and beneficiationCDtantalum concentrate, 30% Ta2O5kg</t>
  </si>
  <si>
    <t>tantalum mine operation and beneficiation</t>
  </si>
  <si>
    <t>tantalum mine operation and beneficiationRoWtantalum concentrate, 30% Ta2O5kg</t>
  </si>
  <si>
    <t>tantalum mine operation and beneficiationRWtantalum concentrate, 30% Ta2O5kg</t>
  </si>
  <si>
    <t>RW</t>
  </si>
  <si>
    <t>tantalum powder production, capacitor-gradeCNtantalum powder, capacitor-gradekg</t>
  </si>
  <si>
    <t>tantalum powder production, capacitor-grade</t>
  </si>
  <si>
    <t>tantalum powder production, capacitor-gradeRoWtantalum powder, capacitor-gradekg</t>
  </si>
  <si>
    <t>tap water production, artificial recharged wellsCA-QCtap waterkg</t>
  </si>
  <si>
    <t>tap water production, artificial recharged wells</t>
  </si>
  <si>
    <t>tap water production, artificial recharged wellsRoWtap waterkg</t>
  </si>
  <si>
    <t>tap water production, conventional treatmentBRtap waterkg</t>
  </si>
  <si>
    <t>tap water production, conventional treatmentCA-QCtap waterkg</t>
  </si>
  <si>
    <t>tap water production, conventional treatmentCHtap waterkg</t>
  </si>
  <si>
    <t>tap water production, conventional treatmentCOtap waterkg</t>
  </si>
  <si>
    <t>tap water production, conventional treatmentEurope without Switzerlandtap waterkg</t>
  </si>
  <si>
    <t>tap water production, conventional treatmentINtap waterkg</t>
  </si>
  <si>
    <t>tap water production, conventional treatmentPEtap waterkg</t>
  </si>
  <si>
    <t>tap water production, conventional treatmentRoWtap waterkg</t>
  </si>
  <si>
    <t>tap water production, conventional treatmentZAtap waterkg</t>
  </si>
  <si>
    <t>tap water production, conventional with biological treatmentCA-QCtap waterkg</t>
  </si>
  <si>
    <t>tap water production, conventional with biological treatment</t>
  </si>
  <si>
    <t>tap water production, conventional with biological treatmentCHtap waterkg</t>
  </si>
  <si>
    <t>tap water production, conventional with biological treatmentCOtap waterkg</t>
  </si>
  <si>
    <t>tap water production, conventional with biological treatmentEurope without Switzerlandtap waterkg</t>
  </si>
  <si>
    <t>tap water production, conventional with biological treatmentRoWtap waterkg</t>
  </si>
  <si>
    <t>tap water production, direct filtration treatmentBRtap waterkg</t>
  </si>
  <si>
    <t>tap water production, direct filtration treatment</t>
  </si>
  <si>
    <t>tap water production, direct filtration treatmentCA-QCtap waterkg</t>
  </si>
  <si>
    <t>tap water production, direct filtration treatmentCHtap waterkg</t>
  </si>
  <si>
    <t>tap water production, direct filtration treatmentCOtap waterkg</t>
  </si>
  <si>
    <t>tap water production, direct filtration treatmentEurope without Switzerlandtap waterkg</t>
  </si>
  <si>
    <t>tap water production, direct filtration treatmentRoWtap waterkg</t>
  </si>
  <si>
    <t>tap water production, direct filtration treatmentINtap waterkg</t>
  </si>
  <si>
    <t>tap water production, direct filtration treatmentPEtap waterkg</t>
  </si>
  <si>
    <t>tap water production, microstrainer treatmentCA-QCtap waterkg</t>
  </si>
  <si>
    <t>tap water production, microstrainer treatment</t>
  </si>
  <si>
    <t>tap water production, microstrainer treatmentEurope without Switzerlandtap waterkg</t>
  </si>
  <si>
    <t>tap water production, microstrainer treatmentRoWtap waterkg</t>
  </si>
  <si>
    <t>tap water production, seawater reverse osmosis, conventional pretreatment, baseline module, single stageGLOtap waterkg</t>
  </si>
  <si>
    <t>tap water production, seawater reverse osmosis, conventional pretreatment, baseline module, single stage</t>
  </si>
  <si>
    <t>tap water production, seawater reverse osmosis, conventional pretreatment, enhance module, single stageGLOtap waterkg</t>
  </si>
  <si>
    <t>tap water production, seawater reverse osmosis, conventional pretreatment, enhance module, single stage</t>
  </si>
  <si>
    <t>tap water production, seawater reverse osmosis, conventional pretreatment, enhance module, two stagesGLOtap waterkg</t>
  </si>
  <si>
    <t>tap water production, seawater reverse osmosis, conventional pretreatment, enhance module, two stages</t>
  </si>
  <si>
    <t>tap water production, seawater reverse osmosis, ultrafiltration pretreatment, baseline module, single stageGLOtap waterkg</t>
  </si>
  <si>
    <t>tap water production, seawater reverse osmosis, ultrafiltration pretreatment, baseline module, single stage</t>
  </si>
  <si>
    <t>tap water production, seawater reverse osmosis, ultrafiltration pretreatment, enhance module, single stageGLOtap waterkg</t>
  </si>
  <si>
    <t>tap water production, seawater reverse osmosis, ultrafiltration pretreatment, enhance module, single stage</t>
  </si>
  <si>
    <t>tap water production, seawater reverse osmosis, ultrafiltration pretreatment, enhance module, two stagesGLOtap waterkg</t>
  </si>
  <si>
    <t>tap water production, seawater reverse osmosis, ultrafiltration pretreatment, enhance module, two stages</t>
  </si>
  <si>
    <t>tap water production, ultrafiltration treatmentCA-QCtap waterkg</t>
  </si>
  <si>
    <t>tap water production, ultrafiltration treatment</t>
  </si>
  <si>
    <t>tap water production, ultrafiltration treatmentEurope without Switzerlandtap waterkg</t>
  </si>
  <si>
    <t>tap water production, ultrafiltration treatmentRoWtap waterkg</t>
  </si>
  <si>
    <t>tap water production, underground water with chemical treatmentCA-QCtap waterkg</t>
  </si>
  <si>
    <t>tap water production, underground water with chemical treatment</t>
  </si>
  <si>
    <t>tap water production, underground water with chemical treatmentCHtap waterkg</t>
  </si>
  <si>
    <t>tap water production, underground water with chemical treatmentEurope without Switzerlandtap waterkg</t>
  </si>
  <si>
    <t>tap water production, underground water with chemical treatmentRoWtap waterkg</t>
  </si>
  <si>
    <t>tap water production, underground water with chemical treatmentINtap waterkg</t>
  </si>
  <si>
    <t>tap water production, underground water with disinfectionBRtap waterkg</t>
  </si>
  <si>
    <t>tap water production, underground water with disinfection</t>
  </si>
  <si>
    <t>tap water production, underground water with disinfectionCA-QCtap waterkg</t>
  </si>
  <si>
    <t>tap water production, underground water with disinfectionCHtap waterkg</t>
  </si>
  <si>
    <t>tap water production, underground water with disinfectionCOtap waterkg</t>
  </si>
  <si>
    <t>tap water production, underground water with disinfectionEurope without Switzerlandtap waterkg</t>
  </si>
  <si>
    <t>tap water production, underground water with disinfectionRoWtap waterkg</t>
  </si>
  <si>
    <t>tap water production, underground water with disinfectionZAtap waterkg</t>
  </si>
  <si>
    <t>tap water production, underground water without treatmentCA-QCtap waterkg</t>
  </si>
  <si>
    <t>tap water production, underground water without treatment</t>
  </si>
  <si>
    <t>tap water production, underground water without treatmentCHtap waterkg</t>
  </si>
  <si>
    <t>tap water production, underground water without treatmentCOtap waterkg</t>
  </si>
  <si>
    <t>tap water production, underground water without treatmentEurope without Switzerlandtap waterkg</t>
  </si>
  <si>
    <t>tap water production, underground water without treatmentRoWtap waterkg</t>
  </si>
  <si>
    <t>tap water production, underground water without treatmentINtap waterkg</t>
  </si>
  <si>
    <t>tea production, driedCNtea, driedkg</t>
  </si>
  <si>
    <t>tea production, dried</t>
  </si>
  <si>
    <t>tea production, driedRoWtea, driedkg</t>
  </si>
  <si>
    <t>tea production, driedIN-HPtea, driedkg</t>
  </si>
  <si>
    <t>tea production, driedKEtea, driedkg</t>
  </si>
  <si>
    <t>tea production, driedLKtea, driedkg</t>
  </si>
  <si>
    <t>tebuconazole productionGLOtebuconazolekg</t>
  </si>
  <si>
    <t>tebuconazole production</t>
  </si>
  <si>
    <t>technical wood drying facility constructionRoWtechnical wood drying facilityunit</t>
  </si>
  <si>
    <t>technical wood drying facility construction</t>
  </si>
  <si>
    <t>technical wood drying facility constructionRERtechnical wood drying facilityunit</t>
  </si>
  <si>
    <t>television productionGLOtelevisionunit</t>
  </si>
  <si>
    <t>television production</t>
  </si>
  <si>
    <t>tellurium production, semiconductor-gradeCA-QCtellurium, semiconductor-gradekg</t>
  </si>
  <si>
    <t>tellurium production, semiconductor-grade</t>
  </si>
  <si>
    <t>tellurium production, semiconductor-gradeRoWtellurium, semiconductor-gradekg</t>
  </si>
  <si>
    <t>tempering, flat glassRoWtempering, flat glasskg</t>
  </si>
  <si>
    <t>tempering, flat glassRERtempering, flat glasskg</t>
  </si>
  <si>
    <t>terbium oxide to generic market for mischmetalGLOmischmetalkg</t>
  </si>
  <si>
    <t>terbium oxide to generic market for mischmetal</t>
  </si>
  <si>
    <t>terbium-dysprosium oxide to generic market for mischmetalGLOmischmetalkg</t>
  </si>
  <si>
    <t>terbium-dysprosium oxide to generic market for mischmetal</t>
  </si>
  <si>
    <t>tert-butyl amine productionRoWtert-butyl aminekg</t>
  </si>
  <si>
    <t>tert-butyl amine production</t>
  </si>
  <si>
    <t>tert-butyl amine productionRERtert-butyl aminekg</t>
  </si>
  <si>
    <t>tetrachloroethylene productionRoWtetrachloroethylenekg</t>
  </si>
  <si>
    <t>tetrachloroethylene production</t>
  </si>
  <si>
    <t>tetrachloroethylene productionWEUtetrachloroethylenekg</t>
  </si>
  <si>
    <t>tetraethyl orthosilicate productionGLOtetraethyl orthosilicatekg</t>
  </si>
  <si>
    <t>tetraethyl orthosilicate production</t>
  </si>
  <si>
    <t>tetrafluoroethylene film production, on glassRoWtetrafluoroethylene film, on glasskg</t>
  </si>
  <si>
    <t>tetrafluoroethylene film production, on glass</t>
  </si>
  <si>
    <t>tetrafluoroethylene film production, on glassRERtetrafluoroethylene film, on glasskg</t>
  </si>
  <si>
    <t>tetrafluoroethylene productionRoWhydrochloric acid, without water, in 30% solution statekg</t>
  </si>
  <si>
    <t>tetrafluoroethylene production</t>
  </si>
  <si>
    <t>tetrafluoroethylene productionRoWtetrafluoroethylenekg</t>
  </si>
  <si>
    <t>tetrafluoroethylene productionRERhydrochloric acid, without water, in 30% solution statekg</t>
  </si>
  <si>
    <t>tetrafluoroethylene productionRERtetrafluoroethylenekg</t>
  </si>
  <si>
    <t>tetrahydrofuran productionRoWtetrahydrofurankg</t>
  </si>
  <si>
    <t>tetrahydrofuran production</t>
  </si>
  <si>
    <t>tetrahydrofuran productionRERtetrahydrofurankg</t>
  </si>
  <si>
    <t>textile production, cotton, air jet loom weavingRoWtextile, woven cottonkg</t>
  </si>
  <si>
    <t>textile production, cotton, air jet loom weaving</t>
  </si>
  <si>
    <t>textile production, cotton, air jet loom weavingINtextile, woven cottonkg</t>
  </si>
  <si>
    <t>textile production, cotton, circular knittingBDtextile, knit cottonkg</t>
  </si>
  <si>
    <t>textile production, cotton, circular knitting</t>
  </si>
  <si>
    <t>textile production, cotton, circular knittingRoWtextile, knit cottonkg</t>
  </si>
  <si>
    <t>textile production, cotton, circular knittingINtextile, knit cottonkg</t>
  </si>
  <si>
    <t>textile production, cotton, weavingBDtextile, woven cottonkg</t>
  </si>
  <si>
    <t>textile production, cotton, weaving</t>
  </si>
  <si>
    <t>textile production, cotton, weavingRoWtextile, woven cottonkg</t>
  </si>
  <si>
    <t>textile production, jute, weavingBDtextile, jutekg</t>
  </si>
  <si>
    <t>textile production, jute, weaving</t>
  </si>
  <si>
    <t>textile production, jute, weavingRoWtextile, jutekg</t>
  </si>
  <si>
    <t>textile production, jute, weavingINtextile, jutekg</t>
  </si>
  <si>
    <t>textile production, kenaf, weavingRoWtextile, kenafkg</t>
  </si>
  <si>
    <t>textile production, kenaf, weaving</t>
  </si>
  <si>
    <t>textile production, kenaf, weavingINtextile, kenafkg</t>
  </si>
  <si>
    <t>textile production, nonwoven polyester, needle-punchedRoWtextile, nonwoven polyesterkg</t>
  </si>
  <si>
    <t>textile production, nonwoven polyester, needle-punched</t>
  </si>
  <si>
    <t>textile production, nonwoven polyester, needle-punchedINtextile, nonwoven polyesterkg</t>
  </si>
  <si>
    <t>textile production, nonwoven polypropylene, spunbondRoWtextile, nonwoven polypropylenekg</t>
  </si>
  <si>
    <t>textile production, nonwoven polypropylene, spunbond</t>
  </si>
  <si>
    <t>textile production, nonwoven polypropylene, spunbondINtextile, nonwoven polypropylenekg</t>
  </si>
  <si>
    <t>textile production, silkRoWtextile, silkkg</t>
  </si>
  <si>
    <t>textile production, silk</t>
  </si>
  <si>
    <t>textile production, silkINtextile, silkkg</t>
  </si>
  <si>
    <t>thermal energy storage construction, for adiabatic compressed air energy storageGLOthermal energy storage, for adiabatic compressed air energy storageunit</t>
  </si>
  <si>
    <t>thermal energy storage construction, for adiabatic compressed air energy storage</t>
  </si>
  <si>
    <t>thermal plaster production, outdoorCHthermal plaster, outdoorkg</t>
  </si>
  <si>
    <t>thermal plaster production, outdoor</t>
  </si>
  <si>
    <t>thermal plaster production, outdoorRoWthermal plaster, outdoorkg</t>
  </si>
  <si>
    <t>thermal storage system construction, solar thermal parabolic trough, 50 MWRoWthermal storage system, solar thermal parabolic trough, 50 MWunit</t>
  </si>
  <si>
    <t>thermal storage system construction, solar thermal parabolic trough, 50 MW</t>
  </si>
  <si>
    <t>thermal storage system construction, solar thermal parabolic trough, 50 MWRoWused nitrate salts, for solar power applicationkg</t>
  </si>
  <si>
    <t>thermal storage system construction, solar thermal parabolic trough, 50 MWZAthermal storage system, solar thermal parabolic trough, 50 MWunit</t>
  </si>
  <si>
    <t>thermal storage system construction, solar thermal parabolic trough, 50 MWZAused nitrate salts, for solar power applicationkg</t>
  </si>
  <si>
    <t>thermal storage system construction, solar tower power plant, 20 MWRoWthermal storage system, solar tower power plant, 20 MWunit</t>
  </si>
  <si>
    <t>thermal storage system construction, solar tower power plant, 20 MW</t>
  </si>
  <si>
    <t>thermal storage system construction, solar tower power plant, 20 MWRoWused nitrate salts, for solar power applicationkg</t>
  </si>
  <si>
    <t>thermal storage system construction, solar tower power plant, 20 MWZAthermal storage system, solar tower power plant, 20 MWunit</t>
  </si>
  <si>
    <t>thermal storage system construction, solar tower power plant, 20 MWZAused nitrate salts, for solar power applicationkg</t>
  </si>
  <si>
    <t>thermo-mechanical pulp productionRoWthermo-mechanical pulpkg</t>
  </si>
  <si>
    <t>thermo-mechanical pulp production</t>
  </si>
  <si>
    <t>thermo-mechanical pulp productionRERthermo-mechanical pulpkg</t>
  </si>
  <si>
    <t>thermoforming of plastic sheetsFRthermoforming of plastic sheetskg</t>
  </si>
  <si>
    <t>thermoforming of plastic sheetsRoWthermoforming of plastic sheetskg</t>
  </si>
  <si>
    <t>thermoforming, with calenderingRoWthermoforming, with calenderingkg</t>
  </si>
  <si>
    <t>thermoforming, with calenderingRERthermoforming, with calenderingkg</t>
  </si>
  <si>
    <t>thionyl chloride productionRoWthionyl chloridekg</t>
  </si>
  <si>
    <t>thionyl chloride production</t>
  </si>
  <si>
    <t>thionyl chloride productionRERthionyl chloridekg</t>
  </si>
  <si>
    <t>three and five layered board productionRoWthree and five layered boardm3</t>
  </si>
  <si>
    <t>three and five layered board production</t>
  </si>
  <si>
    <t>three and five layered board productionRoWwood chips, dry, measured as dry masskg</t>
  </si>
  <si>
    <t>three and five layered board productionRERthree and five layered boardm3</t>
  </si>
  <si>
    <t>three and five layered board productionRERwood chips, dry, measured as dry masskg</t>
  </si>
  <si>
    <t>thulium oxide to generic market for mischmetalGLOmischmetalkg</t>
  </si>
  <si>
    <t>thulium oxide to generic market for mischmetal</t>
  </si>
  <si>
    <t>tilapia feed production, commercialRoWtilapia feed, 24-28% proteinkg</t>
  </si>
  <si>
    <t>tilapia feed production, commercial</t>
  </si>
  <si>
    <t>tilapia feed production, commercialPEtilapia feed, 24-28% proteinkg</t>
  </si>
  <si>
    <t>tilapia production, extensive aquaculture, in pondRoWtilapiakg</t>
  </si>
  <si>
    <t>tilapia production, extensive aquaculture, in pond</t>
  </si>
  <si>
    <t>tilapia production, extensive aquaculture, in pondRLAtilapiakg</t>
  </si>
  <si>
    <t>tillage, cultivating, chisellingCA-QCtillage, cultivating, chisellingha</t>
  </si>
  <si>
    <t>tillage, cultivating, chisellingCHtillage, cultivating, chisellingha</t>
  </si>
  <si>
    <t>tillage, cultivating, chisellingCanada without Quebectillage, cultivating, chisellingha</t>
  </si>
  <si>
    <t>tillage, cultivating, chisellingRoWtillage, cultivating, chisellingha</t>
  </si>
  <si>
    <t>tillage, currying, by weederCHtillage, currying, by weederha</t>
  </si>
  <si>
    <t>tillage, currying, by weederRoWtillage, currying, by weederha</t>
  </si>
  <si>
    <t>tillage, harrowing, by offset disc harrowBRtillage, harrowing, by offset disc harrowha</t>
  </si>
  <si>
    <t>tillage, harrowing, by offset disc harrowCAtillage, harrowing, by offset disc harrowha</t>
  </si>
  <si>
    <t>tillage, harrowing, by offset disc harrowRoWtillage, harrowing, by offset disc harrowha</t>
  </si>
  <si>
    <t>tillage, harrowing, by offset leveling disc harrowBRtillage, harrowing, by offset leveling disc harrowha</t>
  </si>
  <si>
    <t>tillage, harrowing, by offset leveling disc harrowRoWtillage, harrowing, by offset leveling disc harrowha</t>
  </si>
  <si>
    <t>tillage, harrowing, by rotary harrowCAtillage, harrowing, by rotary harrowha</t>
  </si>
  <si>
    <t>tillage, harrowing, by rotary harrowCHtillage, harrowing, by rotary harrowha</t>
  </si>
  <si>
    <t>tillage, harrowing, by rotary harrowRoWtillage, harrowing, by rotary harrowha</t>
  </si>
  <si>
    <t>tillage, harrowing, by spring tine harrowCHtillage, harrowing, by spring tine harrowha</t>
  </si>
  <si>
    <t>tillage, harrowing, by spring tine harrowRoWtillage, harrowing, by spring tine harrowha</t>
  </si>
  <si>
    <t>tillage, hoeing and earthing-up, potatoesCA-QCtillage, hoeing and earthing-up, potatoesha</t>
  </si>
  <si>
    <t>tillage, hoeing and earthing-up, potatoesCHtillage, hoeing and earthing-up, potatoesha</t>
  </si>
  <si>
    <t>tillage, hoeing and earthing-up, potatoesRoWtillage, hoeing and earthing-up, potatoesha</t>
  </si>
  <si>
    <t>tillage, ploughingCA-QCtillage, ploughingha</t>
  </si>
  <si>
    <t>tillage, ploughingCHtillage, ploughingha</t>
  </si>
  <si>
    <t>tillage, ploughingRoWtillage, ploughingha</t>
  </si>
  <si>
    <t>tillage, ploughingZAtillage, ploughingha</t>
  </si>
  <si>
    <t>tillage, rollingCA-QCtillage, rollingha</t>
  </si>
  <si>
    <t>tillage, rollingCHtillage, rollingha</t>
  </si>
  <si>
    <t>tillage, rollingCanada without Quebectillage, rollingha</t>
  </si>
  <si>
    <t>tillage, rollingRoWtillage, rollingha</t>
  </si>
  <si>
    <t>tillage, rotary cultivatorCA-QCtillage, rotary cultivatorha</t>
  </si>
  <si>
    <t>tillage, rotary cultivatorCHtillage, rotary cultivatorha</t>
  </si>
  <si>
    <t>tillage, rotary cultivatorCanada without Quebectillage, rotary cultivatorha</t>
  </si>
  <si>
    <t>tillage, rotary cultivatorRoWtillage, rotary cultivatorha</t>
  </si>
  <si>
    <t>tillage, rotary cultivatorZAtillage, rotary cultivatorha</t>
  </si>
  <si>
    <t>tillage, subsoiling, by subsoiler plowBRtillage, subsoiling, by subsoiler plowha</t>
  </si>
  <si>
    <t>tillage, subsoiling, by subsoiler plowRoWtillage, subsoiling, by subsoiler plowha</t>
  </si>
  <si>
    <t>tin dioxide productionGLOtin dioxidekg</t>
  </si>
  <si>
    <t>tin dioxide production</t>
  </si>
  <si>
    <t>tin mine operationRoWtin concentratekg</t>
  </si>
  <si>
    <t>tin mine operation</t>
  </si>
  <si>
    <t>tin mine operationPEtin concentratekg</t>
  </si>
  <si>
    <t>tin plated chromium steel sheet production, 2 mmRoWtin plated chromium steel sheet, 2 mmm2</t>
  </si>
  <si>
    <t>tin plated chromium steel sheet production, 2 mm</t>
  </si>
  <si>
    <t>tin plated chromium steel sheet production, 2 mmRERtin plated chromium steel sheet, 2 mmm2</t>
  </si>
  <si>
    <t>tin plating, piecesRoWtin plating, piecesm2</t>
  </si>
  <si>
    <t>tin plating, piecesRERtin plating, piecesm2</t>
  </si>
  <si>
    <t>tin productionRoWtinkg</t>
  </si>
  <si>
    <t>tin production</t>
  </si>
  <si>
    <t>tin productionPEtinkg</t>
  </si>
  <si>
    <t>tinplate scrap, sorted to generic market for iron scrap, sorted, pressedCHiron scrap, sorted, pressedkg</t>
  </si>
  <si>
    <t>tinplate scrap, sorted to generic market for iron scrap, sorted, pressed</t>
  </si>
  <si>
    <t>tinplate scrap, sorted to generic market for iron scrap, sorted, pressedEurope without Switzerlandiron scrap, sorted, pressedkg</t>
  </si>
  <si>
    <t>tinplate scrap, sorted to generic market for iron scrap, sorted, pressedRoWiron scrap, sorted, pressedkg</t>
  </si>
  <si>
    <t>tinplate scrap, sorted, Recycled Content cut-offGLOtinplate scrap, sortedkg</t>
  </si>
  <si>
    <t>tinplate scrap, sorted, Recycled Content cut-off</t>
  </si>
  <si>
    <t>tinplate, in mixed metal scrap, Recycled Content cut-offGLOtinplate, in mixed metal scrapkg</t>
  </si>
  <si>
    <t>tinplate, in mixed metal scrap, Recycled Content cut-off</t>
  </si>
  <si>
    <t>tissue paper productionRoWtissue paperkg</t>
  </si>
  <si>
    <t>tissue paper production</t>
  </si>
  <si>
    <t>tissue paper productionRERtissue paperkg</t>
  </si>
  <si>
    <t>tissue paper production, virginGLOtissue paperkg</t>
  </si>
  <si>
    <t>tissue paper production, virgin</t>
  </si>
  <si>
    <t>titanium dioxide production, chloride processRoWtitanium dioxidekg</t>
  </si>
  <si>
    <t>titanium dioxide production, chloride process</t>
  </si>
  <si>
    <t>titanium dioxide production, chloride processRERtitanium dioxidekg</t>
  </si>
  <si>
    <t>titanium dioxide production, sulfate processRoWtitanium dioxidekg</t>
  </si>
  <si>
    <t>titanium dioxide production, sulfate process</t>
  </si>
  <si>
    <t>titanium dioxide production, sulfate processRERtitanium dioxidekg</t>
  </si>
  <si>
    <t>titanium productionGLOtitaniumkg</t>
  </si>
  <si>
    <t>titanium production</t>
  </si>
  <si>
    <t>titanium production, triple-meltGLOtitanium, triple-meltkg</t>
  </si>
  <si>
    <t>titanium production, triple-melt</t>
  </si>
  <si>
    <t>titanium sponge production, from titanium tetrachlorideCNtitanium spongekg</t>
  </si>
  <si>
    <t>titanium sponge production, from titanium tetrachloride</t>
  </si>
  <si>
    <t>titanium sponge production, from titanium tetrachlorideRoWtitanium spongekg</t>
  </si>
  <si>
    <t>titanium sponge production, from titanium tetrachlorideJPtitanium spongekg</t>
  </si>
  <si>
    <t>titanium tetrachloride productionCNhydrochloric acid, without water, in 30% solution statekg</t>
  </si>
  <si>
    <t>titanium tetrachloride production</t>
  </si>
  <si>
    <t>titanium tetrachloride productionCNtitanium tetrachloridekg</t>
  </si>
  <si>
    <t>titanium tetrachloride productionRoWhydrochloric acid, without water, in 30% solution statekg</t>
  </si>
  <si>
    <t>titanium tetrachloride productionRoWtitanium tetrachloridekg</t>
  </si>
  <si>
    <t>titanium tetrachloride productionJPhydrochloric acid, without water, in 30% solution statekg</t>
  </si>
  <si>
    <t>titanium tetrachloride productionJPtitanium tetrachloridekg</t>
  </si>
  <si>
    <t>titanium zinc plate production, without pre-weatheringDEtitanium zinc plate, without pre-weatheringkg</t>
  </si>
  <si>
    <t>titanium zinc plate production, without pre-weathering</t>
  </si>
  <si>
    <t>titanium zinc plate production, without pre-weatheringRoWtitanium zinc plate, without pre-weatheringkg</t>
  </si>
  <si>
    <t>tofu productionCA-QCprotein feed, 100% crudekg</t>
  </si>
  <si>
    <t>tofu production</t>
  </si>
  <si>
    <t>tofu productionCA-QCtofukg</t>
  </si>
  <si>
    <t>tofu productionCA-QCwheykg</t>
  </si>
  <si>
    <t>tofu productionRoWprotein feed, 100% crudekg</t>
  </si>
  <si>
    <t>tofu productionRoWtofukg</t>
  </si>
  <si>
    <t>tofu productionRoWwheykg</t>
  </si>
  <si>
    <t>toluene diisocyanate productionRoWhydrochloric acid, without water, in 30% solution statekg</t>
  </si>
  <si>
    <t>toluene diisocyanate production</t>
  </si>
  <si>
    <t>toluene diisocyanate productionRoWtoluene diisocyanatekg</t>
  </si>
  <si>
    <t>toluene diisocyanate productionRERhydrochloric acid, without water, in 30% solution statekg</t>
  </si>
  <si>
    <t>toluene diisocyanate productionRERtoluene diisocyanatekg</t>
  </si>
  <si>
    <t>toluene oxidationRoWbenzoic acidkg</t>
  </si>
  <si>
    <t>toluene oxidation</t>
  </si>
  <si>
    <t>toluene oxidationRERbenzoic acidkg</t>
  </si>
  <si>
    <t>toluene production, liquidRoWtoluene, liquidkg</t>
  </si>
  <si>
    <t>toluene production, liquid</t>
  </si>
  <si>
    <t>toluene production, liquidRERtoluene, liquidkg</t>
  </si>
  <si>
    <t>tomato production, fresh grade, in heated greenhouseRoWtomato, fresh gradekg</t>
  </si>
  <si>
    <t>tomato production, fresh grade, in heated greenhouse</t>
  </si>
  <si>
    <t>tomato production, fresh grade, in heated greenhouseNLtomato, fresh gradekg</t>
  </si>
  <si>
    <t>tomato production, fresh grade, in unheated greenhouseEStomato, fresh gradekg</t>
  </si>
  <si>
    <t>tomato production, fresh grade, in unheated greenhouse</t>
  </si>
  <si>
    <t>tomato production, fresh grade, in unheated greenhouseRoWtomato, fresh gradekg</t>
  </si>
  <si>
    <t>tomato production, fresh grade, open fieldRoWtomato, fresh gradekg</t>
  </si>
  <si>
    <t>tomato production, fresh grade, open field</t>
  </si>
  <si>
    <t>tomato production, fresh grade, open fieldIN-MHtomato, fresh gradekg</t>
  </si>
  <si>
    <t>tomato production, fresh grade, open fieldIN-UPtomato, fresh gradekg</t>
  </si>
  <si>
    <t>tomato production, fresh grade, open fieldMXtomato, fresh gradekg</t>
  </si>
  <si>
    <t>tomato production, processing grade, open fieldRoWtomato, processing gradekg</t>
  </si>
  <si>
    <t>tomato production, processing grade, open field</t>
  </si>
  <si>
    <t>tomato production, processing grade, open fieldITtomato, processing gradekg</t>
  </si>
  <si>
    <t>tomato seedling production, in heated greenhouse, for plantingRoWtomato seedling, for plantingunit</t>
  </si>
  <si>
    <t>tomato seedling production, in heated greenhouse, for planting</t>
  </si>
  <si>
    <t>tomato seedling production, in heated greenhouse, for plantingNLtomato seedling, for plantingunit</t>
  </si>
  <si>
    <t>tomato seedling production, in unheated greenhouse, for plantingEStomato seedling, for plantingunit</t>
  </si>
  <si>
    <t>tomato seedling production, in unheated greenhouse, for planting</t>
  </si>
  <si>
    <t>tomato seedling production, in unheated greenhouse, for plantingRoWtomato seedling, for plantingunit</t>
  </si>
  <si>
    <t>tomato seedling production, in unheated greenhouse, for plantingITtomato seedling, for plantingunit</t>
  </si>
  <si>
    <t>tomato seedling production, in unheated greenhouse, for plantingMXtomato seedling, for plantingunit</t>
  </si>
  <si>
    <t>toner module production, laser printer, black/whiteGLOtoner module, laser printer, black/whiteunit</t>
  </si>
  <si>
    <t>toner module production, laser printer, black/white</t>
  </si>
  <si>
    <t>toner module production, laser printer, colourGLOtoner module, laser printer, colourunit</t>
  </si>
  <si>
    <t>toner module production, laser printer, colour</t>
  </si>
  <si>
    <t>toner production, black, powderGLOtoner, black, powderkg</t>
  </si>
  <si>
    <t>toner production, black, powder</t>
  </si>
  <si>
    <t>toner production, colour, powderGLOtoner, colour, powderkg</t>
  </si>
  <si>
    <t>toner production, colour, powder</t>
  </si>
  <si>
    <t>tower silo production, plasticCHtower silo, plasticm3</t>
  </si>
  <si>
    <t>tower silo production, plastic</t>
  </si>
  <si>
    <t>tower silo production, plasticRoWtower silo, plasticm3</t>
  </si>
  <si>
    <t>tractor production, 4-wheel, agriculturalCHtractor, 4-wheel, agriculturalkg</t>
  </si>
  <si>
    <t>tractor production, 4-wheel, agricultural</t>
  </si>
  <si>
    <t>tractor production, 4-wheel, agriculturalRoWtractor, 4-wheel, agriculturalkg</t>
  </si>
  <si>
    <t>train production, passenger, high speedDEtrain, passenger, high speedunit</t>
  </si>
  <si>
    <t>train production, passenger, high speed</t>
  </si>
  <si>
    <t>train production, passenger, high speedRoWtrain, passenger, high speedunit</t>
  </si>
  <si>
    <t>train production, passenger, long-distanceCHtrain, passenger, long-distanceunit</t>
  </si>
  <si>
    <t>train production, passenger, long-distance</t>
  </si>
  <si>
    <t>train production, passenger, long-distanceRoWtrain, passenger, long-distanceunit</t>
  </si>
  <si>
    <t>train production, passenger, regionalCHtrain, passenger, regionalunit</t>
  </si>
  <si>
    <t>train production, passenger, regional</t>
  </si>
  <si>
    <t>train production, passenger, regionalRoWtrain, passenger, regionalunit</t>
  </si>
  <si>
    <t>tram productionRoWtramunit</t>
  </si>
  <si>
    <t>tram production</t>
  </si>
  <si>
    <t>tram productionRERtramunit</t>
  </si>
  <si>
    <t>tram track constructionCHtram trackm*year</t>
  </si>
  <si>
    <t>tram track construction</t>
  </si>
  <si>
    <t>tram track constructionRoWtram trackm*year</t>
  </si>
  <si>
    <t>transformer production, high voltage useGLOtransformer, high voltage usekg</t>
  </si>
  <si>
    <t>transformer production, high voltage use</t>
  </si>
  <si>
    <t>transformer production, low voltage useGLOtransformer, low voltage usekg</t>
  </si>
  <si>
    <t>transformer production, low voltage use</t>
  </si>
  <si>
    <t>transistor production, auxilliaries and energy useGLOtransistor, auxilliaries and energy usekg</t>
  </si>
  <si>
    <t>transistor production, auxilliaries and energy use</t>
  </si>
  <si>
    <t>transistor production, surface-mountedGLOtransistor, surface-mountedkg</t>
  </si>
  <si>
    <t>transistor production, surface-mounted</t>
  </si>
  <si>
    <t>transistor production, wired, big size, through-hole mountingGLOtransistor, wired, big size, through-hole mountingkg</t>
  </si>
  <si>
    <t>transistor production, wired, big size, through-hole mounting</t>
  </si>
  <si>
    <t>transistor production, wired, small size, through-hole mountingGLOtransistor, wired, small size, through-hole mountingkg</t>
  </si>
  <si>
    <t>transistor production, wired, small size, through-hole mounting</t>
  </si>
  <si>
    <t>transmission network construction, electricity, high voltageCA-QCtransmission network, electricity, high voltagekm</t>
  </si>
  <si>
    <t>transmission network construction, electricity, high voltage</t>
  </si>
  <si>
    <t>transmission network construction, electricity, high voltageCHtransmission network, electricity, high voltagekm</t>
  </si>
  <si>
    <t>transmission network construction, electricity, high voltage direct current aerial lineRoWtransmission network, electricity, high voltage direct current aerial linekm</t>
  </si>
  <si>
    <t>transmission network construction, electricity, high voltage direct current aerial line</t>
  </si>
  <si>
    <t>transmission network construction, electricity, high voltage direct current aerial lineRERtransmission network, electricity, high voltage direct current aerial linekm</t>
  </si>
  <si>
    <t>transmission network construction, electricity, high voltage direct current land cableRoWtransmission network, electricity, high voltage direct current land cablekm</t>
  </si>
  <si>
    <t>transmission network construction, electricity, high voltage direct current land cable</t>
  </si>
  <si>
    <t>transmission network construction, electricity, high voltage direct current land cableRERtransmission network, electricity, high voltage direct current land cablekm</t>
  </si>
  <si>
    <t>transmission network construction, electricity, high voltage direct current subsea cableRoWtransmission network, electricity, high voltage direct current subsea cablekm</t>
  </si>
  <si>
    <t>transmission network construction, electricity, high voltage direct current subsea cable</t>
  </si>
  <si>
    <t>transmission network construction, electricity, high voltage direct current subsea cableRERtransmission network, electricity, high voltage direct current subsea cablekm</t>
  </si>
  <si>
    <t>transmission network construction, electricity, medium voltageCA-QCtransmission network, electricity, medium voltagekm</t>
  </si>
  <si>
    <t>transmission network construction, electricity, medium voltage</t>
  </si>
  <si>
    <t>transmission network construction, electricity, medium voltageCHtransmission network, electricity, medium voltagekm</t>
  </si>
  <si>
    <t>transmission network construction, electricity, medium voltageRoWtransmission network, electricity, medium voltagekm</t>
  </si>
  <si>
    <t>transport, freight trainATtransport, freight trainmetric ton*km</t>
  </si>
  <si>
    <t>transport, freight trainBEtransport, freight trainmetric ton*km</t>
  </si>
  <si>
    <t>transport, freight trainDEtransport, freight trainmetric ton*km</t>
  </si>
  <si>
    <t>transport, freight trainFRtransport, freight trainmetric ton*km</t>
  </si>
  <si>
    <t>transport, freight trainITtransport, freight trainmetric ton*km</t>
  </si>
  <si>
    <t>transport, freight train, dieselCNtransport, freight trainmetric ton*km</t>
  </si>
  <si>
    <t>transport, freight train, diesel</t>
  </si>
  <si>
    <t>transport, freight train, dieselEurope without Switzerlandtransport, freight trainmetric ton*km</t>
  </si>
  <si>
    <t>transport, freight train, dieselINtransport, freight trainmetric ton*km</t>
  </si>
  <si>
    <t>transport, freight train, dieselRoWtransport, freight trainmetric ton*km</t>
  </si>
  <si>
    <t>transport, freight train, dieselUStransport, freight trainmetric ton*km</t>
  </si>
  <si>
    <t>transport, freight train, dieselZAtransport, freight trainmetric ton*km</t>
  </si>
  <si>
    <t>transport, freight train, diesel, with particle filterCHtransport, freight trainmetric ton*km</t>
  </si>
  <si>
    <t>transport, freight train, diesel, with particle filter</t>
  </si>
  <si>
    <t>transport, freight train, electricityCHtransport, freight trainmetric ton*km</t>
  </si>
  <si>
    <t>transport, freight train, electricity</t>
  </si>
  <si>
    <t>transport, freight train, electricityCNtransport, freight trainmetric ton*km</t>
  </si>
  <si>
    <t>transport, freight train, electricityEurope without Switzerlandtransport, freight trainmetric ton*km</t>
  </si>
  <si>
    <t>transport, freight train, electricityRoWtransport, freight trainmetric ton*km</t>
  </si>
  <si>
    <t>transport, freight train, electricityINtransport, freight trainmetric ton*km</t>
  </si>
  <si>
    <t>transport, freight train, electricityZAtransport, freight trainmetric ton*km</t>
  </si>
  <si>
    <t>transport, freight train, steamCNtransport, freight trainmetric ton*km</t>
  </si>
  <si>
    <t>transport, freight train, steam</t>
  </si>
  <si>
    <t>transport, freight train, steamRoWtransport, freight trainmetric ton*km</t>
  </si>
  <si>
    <t>transport, freight, aircraft with reefer, coolingGLOtransport, freight, aircraft with reefer, coolingmetric ton*km</t>
  </si>
  <si>
    <t>transport, freight, aircraft with reefer, freezingGLOtransport, freight, aircraft with reefer, freezingmetric ton*km</t>
  </si>
  <si>
    <t>transport, freight, aircraft, all distances to generic market for transport, freight, aircraft, unspecifiedGLOtransport, freight, aircraft, unspecifiedmetric ton*km</t>
  </si>
  <si>
    <t>transport, freight, aircraft, all distances to generic market for transport, freight, aircraft, unspecified</t>
  </si>
  <si>
    <t>transport, freight, aircraft, belly-freight, long haulGLOtransport, freight, aircraft, long haulmetric ton*km</t>
  </si>
  <si>
    <t>transport, freight, aircraft, belly-freight, long haul</t>
  </si>
  <si>
    <t>transport, freight, aircraft, belly-freight, medium haulGLOtransport, freight, aircraft, medium haulmetric ton*km</t>
  </si>
  <si>
    <t>transport, freight, aircraft, belly-freight, medium haul</t>
  </si>
  <si>
    <t>transport, freight, aircraft, belly-freight, short haulGLOtransport, freight, aircraft, short haulmetric ton*km</t>
  </si>
  <si>
    <t>transport, freight, aircraft, belly-freight, short haul</t>
  </si>
  <si>
    <t>transport, freight, aircraft, belly-freight, very short haulGLOtransport, freight, aircraft, very short haulmetric ton*km</t>
  </si>
  <si>
    <t>transport, freight, aircraft, belly-freight, very short haul</t>
  </si>
  <si>
    <t>transport, freight, aircraft, dedicated freight, long haulGLOtransport, freight, aircraft, long haulmetric ton*km</t>
  </si>
  <si>
    <t>transport, freight, aircraft, dedicated freight, long haul</t>
  </si>
  <si>
    <t>transport, freight, aircraft, dedicated freight, medium haulGLOtransport, freight, aircraft, medium haulmetric ton*km</t>
  </si>
  <si>
    <t>transport, freight, aircraft, dedicated freight, medium haul</t>
  </si>
  <si>
    <t>transport, freight, aircraft, dedicated freight, short haulGLOtransport, freight, aircraft, short haulmetric ton*km</t>
  </si>
  <si>
    <t>transport, freight, aircraft, dedicated freight, short haul</t>
  </si>
  <si>
    <t>transport, freight, aircraft, dedicated freight, very short haulGLOtransport, freight, aircraft, very short haulmetric ton*km</t>
  </si>
  <si>
    <t>transport, freight, aircraft, dedicated freight, very short haul</t>
  </si>
  <si>
    <t>transport, freight, conveyor beltGLOtransport, freight, conveyor beltmetric ton*km</t>
  </si>
  <si>
    <t>transport, freight, inland waterways, bargeRoWtransport, freight, inland waterways, bargemetric ton*km</t>
  </si>
  <si>
    <t>transport, freight, inland waterways, bargeRERtransport, freight, inland waterways, bargemetric ton*km</t>
  </si>
  <si>
    <t>transport, freight, inland waterways, barge tankerRoWtransport, freight, inland waterways, barge tankermetric ton*km</t>
  </si>
  <si>
    <t>transport, freight, inland waterways, barge tankerRERtransport, freight, inland waterways, barge tankermetric ton*km</t>
  </si>
  <si>
    <t>transport, freight, inland waterways, barge with reefer, coolingGLOtransport, freight, inland waterways, barge with reefer, coolingmetric ton*km</t>
  </si>
  <si>
    <t>transport, freight, inland waterways, barge with reefer, freezingGLOtransport, freight, inland waterways, barge with reefer, freezingmetric ton*km</t>
  </si>
  <si>
    <t>transport, freight, light commercial vehicleCHtransport, freight, light commercial vehiclemetric ton*km</t>
  </si>
  <si>
    <t>transport, freight, light commercial vehicleEurope without Switzerlandtransport, freight, light commercial vehiclemetric ton*km</t>
  </si>
  <si>
    <t>transport, freight, light commercial vehicleRoWtransport, freight, light commercial vehiclemetric ton*km</t>
  </si>
  <si>
    <t>transport, freight, light commercial vehicle, EURO1ZAtransport, freight, light commercial vehicle, EURO1metric ton*km</t>
  </si>
  <si>
    <t>transport, freight, light commercial vehicle, EURO2ZAtransport, freight, light commercial vehicle, EURO2metric ton*km</t>
  </si>
  <si>
    <t>transport, freight, light commercial vehicle, all, to generic market for transport, freight, light commercial vehicleZAtransport, freight, light commercial vehiclemetric ton*km</t>
  </si>
  <si>
    <t>transport, freight, light commercial vehicle, all, to generic market for transport, freight, light commercial vehicle</t>
  </si>
  <si>
    <t>transport, freight, light commercial vehicle, unregulatedZAtransport, freight, light commercial vehicle, unregulatedmetric ton*km</t>
  </si>
  <si>
    <t>transport, freight, lorry 16-32 metric ton, EURO1BRtransport, freight, lorry 16-32 metric ton, EURO1metric ton*km</t>
  </si>
  <si>
    <t>transport, freight, lorry 16-32 metric ton, EURO1ZAtransport, freight, lorry 16-32 metric ton, EURO1metric ton*km</t>
  </si>
  <si>
    <t>transport, freight, lorry 16-32 metric ton, EURO2BRtransport, freight, lorry 16-32 metric ton, EURO2metric ton*km</t>
  </si>
  <si>
    <t>transport, freight, lorry 16-32 metric ton, EURO2ZAtransport, freight, lorry 16-32 metric ton, EURO2metric ton*km</t>
  </si>
  <si>
    <t>transport, freight, lorry 16-32 metric ton, EURO3BRtransport, freight, lorry 16-32 metric ton, EURO3metric ton*km</t>
  </si>
  <si>
    <t>transport, freight, lorry 16-32 metric ton, EURO3RoWtransport, freight, lorry 16-32 metric ton, EURO3metric ton*km</t>
  </si>
  <si>
    <t>transport, freight, lorry 16-32 metric ton, EURO3RERtransport, freight, lorry 16-32 metric ton, EURO3metric ton*km</t>
  </si>
  <si>
    <t>transport, freight, lorry 16-32 metric ton, EURO4RoWtransport, freight, lorry 16-32 metric ton, EURO4metric ton*km</t>
  </si>
  <si>
    <t>transport, freight, lorry 16-32 metric ton, EURO4RERtransport, freight, lorry 16-32 metric ton, EURO4metric ton*km</t>
  </si>
  <si>
    <t>transport, freight, lorry 16-32 metric ton, EURO5BRtransport, freight, lorry 16-32 metric ton, EURO5metric ton*km</t>
  </si>
  <si>
    <t>transport, freight, lorry 16-32 metric ton, EURO5RoWtransport, freight, lorry 16-32 metric ton, EURO5metric ton*km</t>
  </si>
  <si>
    <t>transport, freight, lorry 16-32 metric ton, EURO5RERtransport, freight, lorry 16-32 metric ton, EURO5metric ton*km</t>
  </si>
  <si>
    <t>transport, freight, lorry 16-32 metric ton, EURO6RoWtransport, freight, lorry 16-32 metric ton, EURO6metric ton*km</t>
  </si>
  <si>
    <t>transport, freight, lorry 16-32 metric ton, EURO6RERtransport, freight, lorry 16-32 metric ton, EURO6metric ton*km</t>
  </si>
  <si>
    <t>transport, freight, lorry 16-32 metric ton, unregulatedBRtransport, freight, lorry 16-32 metric ton, unregulatedmetric ton*km</t>
  </si>
  <si>
    <t>transport, freight, lorry 16-32 metric ton, unregulatedZAtransport, freight, lorry 16-32 metric ton, unregulatedmetric ton*km</t>
  </si>
  <si>
    <t>transport, freight, lorry 28 metric ton, fatty acid methyl ester 100%CHtransport, freight, lorry 28 metric ton, fatty acid methyl ester 100%metric ton*km</t>
  </si>
  <si>
    <t>transport, freight, lorry 28 metric ton, fatty acid methyl ester 100%RoWtransport, freight, lorry 28 metric ton, fatty acid methyl ester 100%metric ton*km</t>
  </si>
  <si>
    <t>transport, freight, lorry 3.5-7.5 metric ton, EURO1BRtransport, freight, lorry 3.5-7.5 metric ton, EURO1metric ton*km</t>
  </si>
  <si>
    <t>transport, freight, lorry 3.5-7.5 metric ton, EURO1ZAtransport, freight, lorry 3.5-7.5 metric ton, EURO1metric ton*km</t>
  </si>
  <si>
    <t>transport, freight, lorry 3.5-7.5 metric ton, EURO2BRtransport, freight, lorry 3.5-7.5 metric ton, EURO2metric ton*km</t>
  </si>
  <si>
    <t>transport, freight, lorry 3.5-7.5 metric ton, EURO2ZAtransport, freight, lorry 3.5-7.5 metric ton, EURO2metric ton*km</t>
  </si>
  <si>
    <t>transport, freight, lorry 3.5-7.5 metric ton, EURO3BRtransport, freight, lorry 3.5-7.5 metric ton, EURO3metric ton*km</t>
  </si>
  <si>
    <t>transport, freight, lorry 3.5-7.5 metric ton, EURO3RoWtransport, freight, lorry 3.5-7.5 metric ton, EURO3metric ton*km</t>
  </si>
  <si>
    <t>transport, freight, lorry 3.5-7.5 metric ton, EURO3RERtransport, freight, lorry 3.5-7.5 metric ton, EURO3metric ton*km</t>
  </si>
  <si>
    <t>transport, freight, lorry 3.5-7.5 metric ton, EURO4RoWtransport, freight, lorry 3.5-7.5 metric ton, EURO4metric ton*km</t>
  </si>
  <si>
    <t>transport, freight, lorry 3.5-7.5 metric ton, EURO4RERtransport, freight, lorry 3.5-7.5 metric ton, EURO4metric ton*km</t>
  </si>
  <si>
    <t>transport, freight, lorry 3.5-7.5 metric ton, EURO5BRtransport, freight, lorry 3.5-7.5 metric ton, EURO5metric ton*km</t>
  </si>
  <si>
    <t>transport, freight, lorry 3.5-7.5 metric ton, EURO5RoWtransport, freight, lorry 3.5-7.5 metric ton, EURO5metric ton*km</t>
  </si>
  <si>
    <t>transport, freight, lorry 3.5-7.5 metric ton, EURO5RERtransport, freight, lorry 3.5-7.5 metric ton, EURO5metric ton*km</t>
  </si>
  <si>
    <t>transport, freight, lorry 3.5-7.5 metric ton, EURO6RoWtransport, freight, lorry 3.5-7.5 metric ton, EURO6metric ton*km</t>
  </si>
  <si>
    <t>transport, freight, lorry 3.5-7.5 metric ton, EURO6RERtransport, freight, lorry 3.5-7.5 metric ton, EURO6metric ton*km</t>
  </si>
  <si>
    <t>transport, freight, lorry 3.5-7.5 metric ton, unregulatedBRtransport, freight, lorry 3.5-7.5 metric ton, unregulatedmetric ton*km</t>
  </si>
  <si>
    <t>transport, freight, lorry 3.5-7.5 metric ton, unregulatedZAtransport, freight, lorry 3.5-7.5 metric ton, unregulatedmetric ton*km</t>
  </si>
  <si>
    <t>transport, freight, lorry 7.5-16 metric ton, EURO1BRtransport, freight, lorry 7.5-16 metric ton, EURO1metric ton*km</t>
  </si>
  <si>
    <t>transport, freight, lorry 7.5-16 metric ton, EURO1ZAtransport, freight, lorry 7.5-16 metric ton, EURO1metric ton*km</t>
  </si>
  <si>
    <t>transport, freight, lorry 7.5-16 metric ton, EURO2BRtransport, freight, lorry 7.5-16 metric ton, EURO2metric ton*km</t>
  </si>
  <si>
    <t>transport, freight, lorry 7.5-16 metric ton, EURO2ZAtransport, freight, lorry 7.5-16 metric ton, EURO2metric ton*km</t>
  </si>
  <si>
    <t>transport, freight, lorry 7.5-16 metric ton, EURO3BRtransport, freight, lorry 7.5-16 metric ton, EURO3metric ton*km</t>
  </si>
  <si>
    <t>transport, freight, lorry 7.5-16 metric ton, EURO3RoWtransport, freight, lorry 7.5-16 metric ton, EURO3metric ton*km</t>
  </si>
  <si>
    <t>transport, freight, lorry 7.5-16 metric ton, EURO3RERtransport, freight, lorry 7.5-16 metric ton, EURO3metric ton*km</t>
  </si>
  <si>
    <t>transport, freight, lorry 7.5-16 metric ton, EURO4RoWtransport, freight, lorry 7.5-16 metric ton, EURO4metric ton*km</t>
  </si>
  <si>
    <t>transport, freight, lorry 7.5-16 metric ton, EURO4RERtransport, freight, lorry 7.5-16 metric ton, EURO4metric ton*km</t>
  </si>
  <si>
    <t>transport, freight, lorry 7.5-16 metric ton, EURO5BRtransport, freight, lorry 7.5-16 metric ton, EURO5metric ton*km</t>
  </si>
  <si>
    <t>transport, freight, lorry 7.5-16 metric ton, EURO5RoWtransport, freight, lorry 7.5-16 metric ton, EURO5metric ton*km</t>
  </si>
  <si>
    <t>transport, freight, lorry 7.5-16 metric ton, EURO5RERtransport, freight, lorry 7.5-16 metric ton, EURO5metric ton*km</t>
  </si>
  <si>
    <t>transport, freight, lorry 7.5-16 metric ton, EURO6RoWtransport, freight, lorry 7.5-16 metric ton, EURO6metric ton*km</t>
  </si>
  <si>
    <t>transport, freight, lorry 7.5-16 metric ton, EURO6RERtransport, freight, lorry 7.5-16 metric ton, EURO6metric ton*km</t>
  </si>
  <si>
    <t>transport, freight, lorry 7.5-16 metric ton, unregulatedBRtransport, freight, lorry 7.5-16 metric ton, unregulatedmetric ton*km</t>
  </si>
  <si>
    <t>transport, freight, lorry 7.5-16 metric ton, unregulatedZAtransport, freight, lorry 7.5-16 metric ton, unregulatedmetric ton*km</t>
  </si>
  <si>
    <t>transport, freight, lorry &gt;32 metric ton, EURO1BRtransport, freight, lorry &gt;32 metric ton, EURO1metric ton*km</t>
  </si>
  <si>
    <t>transport, freight, lorry &gt;32 metric ton, EURO1ZAtransport, freight, lorry &gt;32 metric ton, EURO1metric ton*km</t>
  </si>
  <si>
    <t>transport, freight, lorry &gt;32 metric ton, EURO2BRtransport, freight, lorry &gt;32 metric ton, EURO2metric ton*km</t>
  </si>
  <si>
    <t>transport, freight, lorry &gt;32 metric ton, EURO2ZAtransport, freight, lorry &gt;32 metric ton, EURO2metric ton*km</t>
  </si>
  <si>
    <t>transport, freight, lorry &gt;32 metric ton, EURO3BRtransport, freight, lorry &gt;32 metric ton, EURO3metric ton*km</t>
  </si>
  <si>
    <t>transport, freight, lorry &gt;32 metric ton, EURO3RoWtransport, freight, lorry &gt;32 metric ton, EURO3metric ton*km</t>
  </si>
  <si>
    <t>transport, freight, lorry &gt;32 metric ton, EURO3RERtransport, freight, lorry &gt;32 metric ton, EURO3metric ton*km</t>
  </si>
  <si>
    <t>transport, freight, lorry &gt;32 metric ton, EURO4RoWtransport, freight, lorry &gt;32 metric ton, EURO4metric ton*km</t>
  </si>
  <si>
    <t>transport, freight, lorry &gt;32 metric ton, EURO4RERtransport, freight, lorry &gt;32 metric ton, EURO4metric ton*km</t>
  </si>
  <si>
    <t>transport, freight, lorry &gt;32 metric ton, EURO5BRtransport, freight, lorry &gt;32 metric ton, EURO5metric ton*km</t>
  </si>
  <si>
    <t>transport, freight, lorry &gt;32 metric ton, EURO5RoWtransport, freight, lorry &gt;32 metric ton, EURO5metric ton*km</t>
  </si>
  <si>
    <t>transport, freight, lorry &gt;32 metric ton, EURO5RERtransport, freight, lorry &gt;32 metric ton, EURO5metric ton*km</t>
  </si>
  <si>
    <t>transport, freight, lorry &gt;32 metric ton, EURO6RoWtransport, freight, lorry &gt;32 metric ton, EURO6metric ton*km</t>
  </si>
  <si>
    <t>transport, freight, lorry &gt;32 metric ton, EURO6RERtransport, freight, lorry &gt;32 metric ton, EURO6metric ton*km</t>
  </si>
  <si>
    <t>transport, freight, lorry &gt;32 metric ton, unregulatedBRtransport, freight, lorry &gt;32 metric ton, unregulatedmetric ton*km</t>
  </si>
  <si>
    <t>transport, freight, lorry &gt;32 metric ton, unregulatedZAtransport, freight, lorry &gt;32 metric ton, unregulatedmetric ton*km</t>
  </si>
  <si>
    <t>transport, freight, lorry with reefer, coolingGLOtransport, freight, lorry with reefer, coolingmetric ton*km</t>
  </si>
  <si>
    <t>transport, freight, lorry with reefer, freezingGLOtransport, freight, lorry with reefer, freezingmetric ton*km</t>
  </si>
  <si>
    <t>transport, freight, lorry with refrigeration machine, 3.5-7.5 ton, EURO3, R134a refrigerant, coolingGLOtransport, freight, lorry with refrigeration machine, 3.5-7.5 ton, EURO3, R134a refrigerant, coolingmetric ton*km</t>
  </si>
  <si>
    <t>transport, freight, lorry with refrigeration machine, 3.5-7.5 ton, EURO3, R134a refrigerant, freezingGLOtransport, freight, lorry with refrigeration machine, 3.5-7.5 ton, EURO3, R134a refrigerant, freezingmetric ton*km</t>
  </si>
  <si>
    <t>transport, freight, lorry with refrigeration machine, 3.5-7.5 ton, EURO3, carbon dioxide, liquid refrigerant, coolingGLOtransport, freight, lorry with refrigeration machine, 3.5-7.5 ton, EURO3, carbon dioxide, liquid refrigerant, coolingmetric ton*km</t>
  </si>
  <si>
    <t>transport, freight, lorry with refrigeration machine, 3.5-7.5 ton, EURO3, carbon dioxide, liquid refrigerant, freezingGLOtransport, freight, lorry with refrigeration machine, 3.5-7.5 ton, EURO3, carbon dioxide, liquid refrigerant, freezingmetric ton*km</t>
  </si>
  <si>
    <t>transport, freight, lorry with refrigeration machine, 3.5-7.5 ton, EURO4, R134a refrigerant, coolingGLOtransport, freight, lorry with refrigeration machine, 3.5-7.5 ton, EURO4, R134a refrigerant, coolingmetric ton*km</t>
  </si>
  <si>
    <t>transport, freight, lorry with refrigeration machine, 3.5-7.5 ton, EURO4, R134a refrigerant, freezingGLOtransport, freight, lorry with refrigeration machine, 3.5-7.5 ton, EURO4, R134a refrigerant, freezingmetric ton*km</t>
  </si>
  <si>
    <t>transport, freight, lorry with refrigeration machine, 3.5-7.5 ton, EURO4, carbon dioxide, liquid refrigerant, coolingGLOtransport, freight, lorry with refrigeration machine, 3.5-7.5 ton, EURO4, carbon dioxide, liquid refrigerant, coolingmetric ton*km</t>
  </si>
  <si>
    <t>transport, freight, lorry with refrigeration machine, 3.5-7.5 ton, EURO4, carbon dioxide, liquid refrigerant, freezingGLOtransport, freight, lorry with refrigeration machine, 3.5-7.5 ton, EURO4, carbon dioxide, liquid refrigerant, freezingmetric ton*km</t>
  </si>
  <si>
    <t>transport, freight, lorry with refrigeration machine, 3.5-7.5 ton, EURO5, R134a refrigerant, coolingGLOtransport, freight, lorry with refrigeration machine, 3.5-7.5 ton, EURO5, R134a refrigerant, coolingmetric ton*km</t>
  </si>
  <si>
    <t>transport, freight, lorry with refrigeration machine, 3.5-7.5 ton, EURO5, R134a refrigerant, freezingGLOtransport, freight, lorry with refrigeration machine, 3.5-7.5 ton, EURO5, R134a refrigerant, freezingmetric ton*km</t>
  </si>
  <si>
    <t>transport, freight, lorry with refrigeration machine, 3.5-7.5 ton, EURO5, carbon dioxide, liquid refrigerant, coolingGLOtransport, freight, lorry with refrigeration machine, 3.5-7.5 ton, EURO5, carbon dioxide, liquid refrigerant, coolingmetric ton*km</t>
  </si>
  <si>
    <t>transport, freight, lorry with refrigeration machine, 3.5-7.5 ton, EURO5, carbon dioxide, liquid refrigerant, freezingGLOtransport, freight, lorry with refrigeration machine, 3.5-7.5 ton, EURO5, carbon dioxide, liquid refrigerant, freezingmetric ton*km</t>
  </si>
  <si>
    <t>transport, freight, lorry with refrigeration machine, 3.5-7.5 ton, EURO6, R134a refrigerant, coolingGLOtransport, freight, lorry with refrigeration machine, 3.5-7.5 ton, EURO6, R134a refrigerant, coolingmetric ton*km</t>
  </si>
  <si>
    <t>transport, freight, lorry with refrigeration machine, 3.5-7.5 ton, EURO6, R134a refrigerant, freezingGLOtransport, freight, lorry with refrigeration machine, 3.5-7.5 ton, EURO6, R134a refrigerant, freezingmetric ton*km</t>
  </si>
  <si>
    <t>transport, freight, lorry with refrigeration machine, 3.5-7.5 ton, EURO6, carbon dioxide, liquid refrigerant, coolingGLOtransport, freight, lorry with refrigeration machine, 3.5-7.5 ton, EURO6, carbon dioxide, liquid refrigerant, coolingmetric ton*km</t>
  </si>
  <si>
    <t>transport, freight, lorry with refrigeration machine, 3.5-7.5 ton, EURO6, carbon dioxide, liquid refrigerant, freezingGLOtransport, freight, lorry with refrigeration machine, 3.5-7.5 ton, EURO6, carbon dioxide, liquid refrigerant, freezingmetric ton*km</t>
  </si>
  <si>
    <t>transport, freight, lorry with refrigeration machine, 7.5-16 ton, EURO3, R134a refrigerant, coolingGLOtransport, freight, lorry with refrigeration machine, 7.5-16 ton, EURO3, R134a refrigerant, coolingmetric ton*km</t>
  </si>
  <si>
    <t>transport, freight, lorry with refrigeration machine, 7.5-16 ton, EURO3, R134a refrigerant, freezingGLOtransport, freight, lorry with refrigeration machine, 7.5-16 ton, EURO3, R134a refrigerant, freezingmetric ton*km</t>
  </si>
  <si>
    <t>transport, freight, lorry with refrigeration machine, 7.5-16 ton, EURO3, carbon dioxide, liquid refrigerant, coolingGLOtransport, freight, lorry with refrigeration machine, 7.5-16 ton, EURO3, carbon dioxide, liquid refrigerant, coolingmetric ton*km</t>
  </si>
  <si>
    <t>transport, freight, lorry with refrigeration machine, 7.5-16 ton, EURO3, carbon dioxide, liquid refrigerant, freezingGLOtransport, freight, lorry with refrigeration machine, 7.5-16 ton, EURO3, carbon dioxide, liquid refrigerant, freezingmetric ton*km</t>
  </si>
  <si>
    <t>transport, freight, lorry with refrigeration machine, 7.5-16 ton, EURO4, R134a refrigerant, coolingGLOtransport, freight, lorry with refrigeration machine, 7.5-16 ton, EURO4, R134a refrigerant, coolingmetric ton*km</t>
  </si>
  <si>
    <t>transport, freight, lorry with refrigeration machine, 7.5-16 ton, EURO4, R134a refrigerant, freezingGLOtransport, freight, lorry with refrigeration machine, 7.5-16 ton, EURO4, R134a refrigerant, freezingmetric ton*km</t>
  </si>
  <si>
    <t>transport, freight, lorry with refrigeration machine, 7.5-16 ton, EURO4, carbon dioxide, liquid refrigerant, coolingGLOtransport, freight, lorry with refrigeration machine, 7.5-16 ton, EURO4, carbon dioxide, liquid refrigerant, coolingmetric ton*km</t>
  </si>
  <si>
    <t>transport, freight, lorry with refrigeration machine, 7.5-16 ton, EURO4, carbon dioxide, liquid refrigerant, freezingGLOtransport, freight, lorry with refrigeration machine, 7.5-16 ton, EURO4, carbon dioxide, liquid refrigerant, freezingmetric ton*km</t>
  </si>
  <si>
    <t>transport, freight, lorry with refrigeration machine, 7.5-16 ton, EURO5, R134a refrigerant, coolingGLOtransport, freight, lorry with refrigeration machine, 7.5-16 ton, EURO5, R134a refrigerant, coolingmetric ton*km</t>
  </si>
  <si>
    <t>transport, freight, lorry with refrigeration machine, 7.5-16 ton, EURO5, R134a refrigerant, freezingGLOtransport, freight, lorry with refrigeration machine, 7.5-16 ton, EURO5, R134a refrigerant, freezingmetric ton*km</t>
  </si>
  <si>
    <t>transport, freight, lorry with refrigeration machine, 7.5-16 ton, EURO5, carbon dioxide, liquid refrigerant, coolingGLOtransport, freight, lorry with refrigeration machine, 7.5-16 ton, EURO5, carbon dioxide, liquid refrigerant, coolingmetric ton*km</t>
  </si>
  <si>
    <t>transport, freight, lorry with refrigeration machine, 7.5-16 ton, EURO5, carbon dioxide, liquid refrigerant, freezingGLOtransport, freight, lorry with refrigeration machine, 7.5-16 ton, EURO5, carbon dioxide, liquid refrigerant, freezingmetric ton*km</t>
  </si>
  <si>
    <t>transport, freight, lorry with refrigeration machine, 7.5-16 ton, EURO6, R134a refrigerant, coolingGLOtransport, freight, lorry with refrigeration machine, 7.5-16 ton, EURO6, R134a refrigerant, coolingmetric ton*km</t>
  </si>
  <si>
    <t>transport, freight, lorry with refrigeration machine, 7.5-16 ton, EURO6, R134a refrigerant, freezingGLOtransport, freight, lorry with refrigeration machine, 7.5-16 ton, EURO6, R134a refrigerant, freezingmetric ton*km</t>
  </si>
  <si>
    <t>transport, freight, lorry with refrigeration machine, 7.5-16 ton, EURO6, carbon dioxide, liquid refrigerant, coolingGLOtransport, freight, lorry with refrigeration machine, 7.5-16 ton, EURO6, carbon dioxide, liquid refrigerant, coolingmetric ton*km</t>
  </si>
  <si>
    <t>transport, freight, lorry with refrigeration machine, 7.5-16 ton, EURO6, carbon dioxide, liquid refrigerant, freezingGLOtransport, freight, lorry with refrigeration machine, 7.5-16 ton, EURO6, carbon dioxide, liquid refrigerant, freezingmetric ton*km</t>
  </si>
  <si>
    <t>transport, freight, lorry, all sizes, EURO1 to generic market for transport, freight, lorry, unspecifiedBRtransport, freight, lorry, unspecifiedmetric ton*km</t>
  </si>
  <si>
    <t>transport, freight, lorry, all sizes, EURO1 to generic market for transport, freight, lorry, unspecified</t>
  </si>
  <si>
    <t>transport, freight, lorry, all sizes, EURO1 to generic market for transport, freight, lorry, unspecifiedZAtransport, freight, lorry, unspecifiedmetric ton*km</t>
  </si>
  <si>
    <t>transport, freight, lorry, all sizes, EURO2 to generic market for transport, freight, lorry, unspecifiedBRtransport, freight, lorry, unspecifiedmetric ton*km</t>
  </si>
  <si>
    <t>transport, freight, lorry, all sizes, EURO2 to generic market for transport, freight, lorry, unspecified</t>
  </si>
  <si>
    <t>transport, freight, lorry, all sizes, EURO2 to generic market for transport, freight, lorry, unspecifiedZAtransport, freight, lorry, unspecifiedmetric ton*km</t>
  </si>
  <si>
    <t>transport, freight, lorry, all sizes, EURO3 to generic market for transport, freight, lorry, unspecifiedBRtransport, freight, lorry, unspecifiedmetric ton*km</t>
  </si>
  <si>
    <t>transport, freight, lorry, all sizes, EURO3 to generic market for transport, freight, lorry, unspecified</t>
  </si>
  <si>
    <t>transport, freight, lorry, all sizes, EURO3 to generic market for transport, freight, lorry, unspecifiedRoWtransport, freight, lorry, unspecifiedmetric ton*km</t>
  </si>
  <si>
    <t>transport, freight, lorry, all sizes, EURO3 to generic market for transport, freight, lorry, unspecifiedRERtransport, freight, lorry, unspecifiedmetric ton*km</t>
  </si>
  <si>
    <t>transport, freight, lorry, all sizes, EURO4 to generic market for transport, freight, lorry, unspecifiedRoWtransport, freight, lorry, unspecifiedmetric ton*km</t>
  </si>
  <si>
    <t>transport, freight, lorry, all sizes, EURO4 to generic market for transport, freight, lorry, unspecified</t>
  </si>
  <si>
    <t>transport, freight, lorry, all sizes, EURO4 to generic market for transport, freight, lorry, unspecifiedRERtransport, freight, lorry, unspecifiedmetric ton*km</t>
  </si>
  <si>
    <t>transport, freight, lorry, all sizes, EURO5 to generic market for transport, freight, lorry, unspecifiedBRtransport, freight, lorry, unspecifiedmetric ton*km</t>
  </si>
  <si>
    <t>transport, freight, lorry, all sizes, EURO5 to generic market for transport, freight, lorry, unspecified</t>
  </si>
  <si>
    <t>transport, freight, lorry, all sizes, EURO5 to generic market for transport, freight, lorry, unspecifiedRoWtransport, freight, lorry, unspecifiedmetric ton*km</t>
  </si>
  <si>
    <t>transport, freight, lorry, all sizes, EURO5 to generic market for transport, freight, lorry, unspecifiedRERtransport, freight, lorry, unspecifiedmetric ton*km</t>
  </si>
  <si>
    <t>transport, freight, lorry, all sizes, EURO6 to generic market for transport, freight, lorry, unspecifiedRoWtransport, freight, lorry, unspecifiedmetric ton*km</t>
  </si>
  <si>
    <t>transport, freight, lorry, all sizes, EURO6 to generic market for transport, freight, lorry, unspecified</t>
  </si>
  <si>
    <t>transport, freight, lorry, all sizes, EURO6 to generic market for transport, freight, lorry, unspecifiedRERtransport, freight, lorry, unspecifiedmetric ton*km</t>
  </si>
  <si>
    <t>transport, freight, lorry, all sizes, unregulated to generic market for transport, freight, lorry, unspecifiedBRtransport, freight, lorry, unspecifiedmetric ton*km</t>
  </si>
  <si>
    <t>transport, freight, lorry, all sizes, unregulated to generic market for transport, freight, lorry, unspecified</t>
  </si>
  <si>
    <t>transport, freight, lorry, all sizes, unregulated to generic market for transport, freight, lorry, unspecifiedZAtransport, freight, lorry, unspecifiedmetric ton*km</t>
  </si>
  <si>
    <t>transport, freight, sea, bulk carrier for dry goodsGLOtransport, freight, sea, bulk carrier for dry goodsmetric ton*km</t>
  </si>
  <si>
    <t>transport, freight, sea, container shipGLOtransport, freight, sea, container shipmetric ton*km</t>
  </si>
  <si>
    <t>transport, freight, sea, container ship with reefer, coolingGLOtransport, freight, sea, container ship with reefer, coolingmetric ton*km</t>
  </si>
  <si>
    <t>transport, freight, sea, container ship with reefer, freezingGLOtransport, freight, sea, container ship with reefer, freezingmetric ton*km</t>
  </si>
  <si>
    <t>transport, freight, sea, ferryGLOtransport, freight, sea, ferrymetric ton*km</t>
  </si>
  <si>
    <t>transport, freight, sea, tanker for liquefied natural gasGLOtransport, freight, sea, tanker for liquefied natural gasmetric ton*km</t>
  </si>
  <si>
    <t>transport, freight, sea, tanker for liquid goods other than petroleum and liquefied natural gasGLOtransport, freight, sea, tanker for liquid goods other than petroleum and liquefied natural gasmetric ton*km</t>
  </si>
  <si>
    <t>transport, freight, sea, tanker for petroleumGLOtransport, freight, sea, tanker for petroleummetric ton*km</t>
  </si>
  <si>
    <t>transport, freight, small lorry with refrigeration machine, EURO3, CO2 refrigerant, cooling to generic marketGLOtransport, freight, lorry with refrigeration machine, coolingmetric ton*km</t>
  </si>
  <si>
    <t>transport, freight, small lorry with refrigeration machine, EURO3, CO2 refrigerant, cooling to generic market</t>
  </si>
  <si>
    <t>transport, freight, small lorry with refrigeration machine, EURO3, CO2 refrigerant, freezing to generic marketGLOtransport, freight, lorry with refrigeration machine, freezingmetric ton*km</t>
  </si>
  <si>
    <t>transport, freight, small lorry with refrigeration machine, EURO3, CO2 refrigerant, freezing to generic market</t>
  </si>
  <si>
    <t>transport, freight, small lorry with refrigeration machine, EURO3, R134a refrigerant, cooling to generic marketGLOtransport, freight, lorry with refrigeration machine, coolingmetric ton*km</t>
  </si>
  <si>
    <t>transport, freight, small lorry with refrigeration machine, EURO3, R134a refrigerant, cooling to generic market</t>
  </si>
  <si>
    <t>transport, freight, small lorry with refrigeration machine, EURO3, R134a refrigerant, freezing to generic marketGLOtransport, freight, lorry with refrigeration machine, freezingmetric ton*km</t>
  </si>
  <si>
    <t>transport, freight, small lorry with refrigeration machine, EURO3, R134a refrigerant, freezing to generic market</t>
  </si>
  <si>
    <t>transport, freight, small lorry with refrigeration machine, EURO4, CO2 refrigerant, cooling to generic marketGLOtransport, freight, lorry with refrigeration machine, coolingmetric ton*km</t>
  </si>
  <si>
    <t>transport, freight, small lorry with refrigeration machine, EURO4, CO2 refrigerant, cooling to generic market</t>
  </si>
  <si>
    <t>transport, freight, small lorry with refrigeration machine, EURO4, CO2 refrigerant, freezing to generic marketGLOtransport, freight, lorry with refrigeration machine, freezingmetric ton*km</t>
  </si>
  <si>
    <t>transport, freight, small lorry with refrigeration machine, EURO4, CO2 refrigerant, freezing to generic market</t>
  </si>
  <si>
    <t>transport, freight, small lorry with refrigeration machine, EURO4, R134a refrigerant, cooling to generic marketGLOtransport, freight, lorry with refrigeration machine, coolingmetric ton*km</t>
  </si>
  <si>
    <t>transport, freight, small lorry with refrigeration machine, EURO4, R134a refrigerant, cooling to generic market</t>
  </si>
  <si>
    <t>transport, freight, small lorry with refrigeration machine, EURO4, R134a refrigerant, freezing to generic marketGLOtransport, freight, lorry with refrigeration machine, freezingmetric ton*km</t>
  </si>
  <si>
    <t>transport, freight, small lorry with refrigeration machine, EURO4, R134a refrigerant, freezing to generic market</t>
  </si>
  <si>
    <t>transport, freight, small lorry with refrigeration machine, EURO5, CO2 refrigerant, cooling to generic marketGLOtransport, freight, lorry with refrigeration machine, coolingmetric ton*km</t>
  </si>
  <si>
    <t>transport, freight, small lorry with refrigeration machine, EURO5, CO2 refrigerant, cooling to generic market</t>
  </si>
  <si>
    <t>transport, freight, small lorry with refrigeration machine, EURO5, CO2 refrigerant, freezing to generic marketGLOtransport, freight, lorry with refrigeration machine, freezingmetric ton*km</t>
  </si>
  <si>
    <t>transport, freight, small lorry with refrigeration machine, EURO5, CO2 refrigerant, freezing to generic market</t>
  </si>
  <si>
    <t>transport, freight, small lorry with refrigeration machine, EURO5, R134a refrigerant, cooling to generic marketGLOtransport, freight, lorry with refrigeration machine, coolingmetric ton*km</t>
  </si>
  <si>
    <t>transport, freight, small lorry with refrigeration machine, EURO5, R134a refrigerant, cooling to generic market</t>
  </si>
  <si>
    <t>transport, freight, small lorry with refrigeration machine, EURO5, R134a refrigerant, freezing to generic marketGLOtransport, freight, lorry with refrigeration machine, freezingmetric ton*km</t>
  </si>
  <si>
    <t>transport, freight, small lorry with refrigeration machine, EURO5, R134a refrigerant, freezing to generic market</t>
  </si>
  <si>
    <t>transport, freight, small lorry with refrigeration machine, EURO6, CO2 refrigerant, cooling to generic marketGLOtransport, freight, lorry with refrigeration machine, coolingmetric ton*km</t>
  </si>
  <si>
    <t>transport, freight, small lorry with refrigeration machine, EURO6, CO2 refrigerant, cooling to generic market</t>
  </si>
  <si>
    <t>transport, freight, small lorry with refrigeration machine, EURO6, CO2 refrigerant, freezing to generic marketGLOtransport, freight, lorry with refrigeration machine, freezingmetric ton*km</t>
  </si>
  <si>
    <t>transport, freight, small lorry with refrigeration machine, EURO6, CO2 refrigerant, freezing to generic market</t>
  </si>
  <si>
    <t>transport, freight, small lorry with refrigeration machine, EURO6, R134a refrigerant, cooling to generic marketGLOtransport, freight, lorry with refrigeration machine, coolingmetric ton*km</t>
  </si>
  <si>
    <t>transport, freight, small lorry with refrigeration machine, EURO6, R134a refrigerant, cooling to generic market</t>
  </si>
  <si>
    <t>transport, freight, small lorry with refrigeration machine, EURO6, R134a refrigerant, freezing to generic marketGLOtransport, freight, lorry with refrigeration machine, freezingmetric ton*km</t>
  </si>
  <si>
    <t>transport, freight, small lorry with refrigeration machine, EURO6, R134a refrigerant, freezing to generic market</t>
  </si>
  <si>
    <t>transport, freight, train with reefer, coolingGLOtransport, freight, train with reefer, coolingmetric ton*km</t>
  </si>
  <si>
    <t>transport, freight, train with reefer, freezingGLOtransport, freight, train with reefer, freezingmetric ton*km</t>
  </si>
  <si>
    <t>transport, helicopterGLOtransport, helicopterhour</t>
  </si>
  <si>
    <t>transport, helicopter, LTO cycleGLOtransport, helicopter, LTO cycleunit</t>
  </si>
  <si>
    <t>transport, passenger aircraft, all distances to generic market for transport, passenger aircraft, unspecifiedGLOtransport, passenger aircraft, unspecifiedperson*km</t>
  </si>
  <si>
    <t>transport, passenger aircraft, all distances to generic market for transport, passenger aircraft, unspecified</t>
  </si>
  <si>
    <t>transport, passenger aircraft, long haulGLOtransport, passenger aircraft, long haulperson*km</t>
  </si>
  <si>
    <t>transport, passenger aircraft, medium haulGLOtransport, passenger aircraft, medium haulperson*km</t>
  </si>
  <si>
    <t>transport, passenger aircraft, short haulGLOtransport, passenger aircraft, short haulperson*km</t>
  </si>
  <si>
    <t>transport, passenger aircraft, very short haulGLOtransport, passenger aircraft, very short haulperson*km</t>
  </si>
  <si>
    <t>transport, passenger carRoWtransport, passenger carkm</t>
  </si>
  <si>
    <t>transport, passenger carRERtransport, passenger carkm</t>
  </si>
  <si>
    <t>transport, passenger car with internal combustion engineRoWtransport, passenger car with internal combustion enginekm</t>
  </si>
  <si>
    <t>transport, passenger car with internal combustion engineRERtransport, passenger car with internal combustion enginekm</t>
  </si>
  <si>
    <t>transport, passenger car, EURO 3RoWtransport, passenger car, EURO 3km</t>
  </si>
  <si>
    <t>transport, passenger car, EURO 3RERtransport, passenger car, EURO 3km</t>
  </si>
  <si>
    <t>transport, passenger car, EURO 4RoWtransport, passenger car, EURO 4km</t>
  </si>
  <si>
    <t>transport, passenger car, EURO 4RERtransport, passenger car, EURO 4km</t>
  </si>
  <si>
    <t>transport, passenger car, EURO 5RoWtransport, passenger car, EURO 5km</t>
  </si>
  <si>
    <t>transport, passenger car, EURO 5RERtransport, passenger car, EURO 5km</t>
  </si>
  <si>
    <t>transport, passenger car, electricGLOtransport, passenger car, electrickm</t>
  </si>
  <si>
    <t>transport, passenger car, large size, diesel, EURO 3RoWtransport, passenger car, large size, diesel, EURO 3km</t>
  </si>
  <si>
    <t>transport, passenger car, large size, diesel, EURO 3RERtransport, passenger car, large size, diesel, EURO 3km</t>
  </si>
  <si>
    <t>transport, passenger car, large size, diesel, EURO 4RoWtransport, passenger car, large size, diesel, EURO 4km</t>
  </si>
  <si>
    <t>transport, passenger car, large size, diesel, EURO 4RERtransport, passenger car, large size, diesel, EURO 4km</t>
  </si>
  <si>
    <t>transport, passenger car, large size, diesel, EURO 5RoWtransport, passenger car, large size, diesel, EURO 5km</t>
  </si>
  <si>
    <t>transport, passenger car, large size, diesel, EURO 5RERtransport, passenger car, large size, diesel, EURO 5km</t>
  </si>
  <si>
    <t>transport, passenger car, large size, natural gas, EURO 3RoWtransport, passenger car, large size, natural gas, EURO 3km</t>
  </si>
  <si>
    <t>transport, passenger car, large size, natural gas, EURO 3RERtransport, passenger car, large size, natural gas, EURO 3km</t>
  </si>
  <si>
    <t>transport, passenger car, large size, natural gas, EURO 4RoWtransport, passenger car, large size, natural gas, EURO 4km</t>
  </si>
  <si>
    <t>transport, passenger car, large size, natural gas, EURO 4RERtransport, passenger car, large size, natural gas, EURO 4km</t>
  </si>
  <si>
    <t>transport, passenger car, large size, natural gas, EURO 5RoWtransport, passenger car, large size, natural gas, EURO 5km</t>
  </si>
  <si>
    <t>transport, passenger car, large size, natural gas, EURO 5RERtransport, passenger car, large size, natural gas, EURO 5km</t>
  </si>
  <si>
    <t>transport, passenger car, large size, petrol, EURO 3RoWtransport, passenger car, large size, petrol, EURO 3km</t>
  </si>
  <si>
    <t>transport, passenger car, large size, petrol, EURO 3RERtransport, passenger car, large size, petrol, EURO 3km</t>
  </si>
  <si>
    <t>transport, passenger car, large size, petrol, EURO 4RoWtransport, passenger car, large size, petrol, EURO 4km</t>
  </si>
  <si>
    <t>transport, passenger car, large size, petrol, EURO 4RERtransport, passenger car, large size, petrol, EURO 4km</t>
  </si>
  <si>
    <t>transport, passenger car, large size, petrol, EURO 5RoWtransport, passenger car, large size, petrol, EURO 5km</t>
  </si>
  <si>
    <t>transport, passenger car, large size, petrol, EURO 5RERtransport, passenger car, large size, petrol, EURO 5km</t>
  </si>
  <si>
    <t>transport, passenger car, medium size, diesel, EURO 3RoWtransport, passenger car, medium size, diesel, EURO 3km</t>
  </si>
  <si>
    <t>transport, passenger car, medium size, diesel, EURO 3RERtransport, passenger car, medium size, diesel, EURO 3km</t>
  </si>
  <si>
    <t>transport, passenger car, medium size, diesel, EURO 4RoWtransport, passenger car, medium size, diesel, EURO 4km</t>
  </si>
  <si>
    <t>transport, passenger car, medium size, diesel, EURO 4RERtransport, passenger car, medium size, diesel, EURO 4km</t>
  </si>
  <si>
    <t>transport, passenger car, medium size, diesel, EURO 5RoWtransport, passenger car, medium size, diesel, EURO 5km</t>
  </si>
  <si>
    <t>transport, passenger car, medium size, diesel, EURO 5RERtransport, passenger car, medium size, diesel, EURO 5km</t>
  </si>
  <si>
    <t>transport, passenger car, medium size, liquefied petroleum gas (LPG), EURO 5GLOtransport, passenger car, medium size, liquefied petroleum gas, EURO 5km</t>
  </si>
  <si>
    <t>transport, passenger car, medium size, liquefied petroleum gas (LPG), EURO 5</t>
  </si>
  <si>
    <t>transport, passenger car, medium size, natural gas, EURO 3RoWtransport, passenger car, medium size, natural gas, EURO 3km</t>
  </si>
  <si>
    <t>transport, passenger car, medium size, natural gas, EURO 3RERtransport, passenger car, medium size, natural gas, EURO 3km</t>
  </si>
  <si>
    <t>transport, passenger car, medium size, natural gas, EURO 4RoWtransport, passenger car, medium size, natural gas, EURO 4km</t>
  </si>
  <si>
    <t>transport, passenger car, medium size, natural gas, EURO 4RERtransport, passenger car, medium size, natural gas, EURO 4km</t>
  </si>
  <si>
    <t>transport, passenger car, medium size, natural gas, EURO 5RoWtransport, passenger car, medium size, natural gas, EURO 5km</t>
  </si>
  <si>
    <t>transport, passenger car, medium size, natural gas, EURO 5RERtransport, passenger car, medium size, natural gas, EURO 5km</t>
  </si>
  <si>
    <t>transport, passenger car, medium size, petrol, EURO 3RoWtransport, passenger car, medium size, petrol, EURO 3km</t>
  </si>
  <si>
    <t>transport, passenger car, medium size, petrol, EURO 3RERtransport, passenger car, medium size, petrol, EURO 3km</t>
  </si>
  <si>
    <t>transport, passenger car, medium size, petrol, EURO 4RoWtransport, passenger car, medium size, petrol, EURO 4km</t>
  </si>
  <si>
    <t>transport, passenger car, medium size, petrol, EURO 4RERtransport, passenger car, medium size, petrol, EURO 4km</t>
  </si>
  <si>
    <t>transport, passenger car, medium size, petrol, EURO 5RoWtransport, passenger car, medium size, petrol, EURO 5km</t>
  </si>
  <si>
    <t>transport, passenger car, medium size, petrol, EURO 5RERtransport, passenger car, medium size, petrol, EURO 5km</t>
  </si>
  <si>
    <t>transport, passenger car, small size, diesel, EURO 3RoWtransport, passenger car, small size, diesel, EURO 3km</t>
  </si>
  <si>
    <t>transport, passenger car, small size, diesel, EURO 3RERtransport, passenger car, small size, diesel, EURO 3km</t>
  </si>
  <si>
    <t>transport, passenger car, small size, diesel, EURO 4RoWtransport, passenger car, small size, diesel, EURO 4km</t>
  </si>
  <si>
    <t>transport, passenger car, small size, diesel, EURO 4RERtransport, passenger car, small size, diesel, EURO 4km</t>
  </si>
  <si>
    <t>transport, passenger car, small size, diesel, EURO 5RoWtransport, passenger car, small size, diesel, EURO 5km</t>
  </si>
  <si>
    <t>transport, passenger car, small size, diesel, EURO 5RERtransport, passenger car, small size, diesel, EURO 5km</t>
  </si>
  <si>
    <t>transport, passenger car, small size, natural gas, EURO 3RoWtransport, passenger car, small size, natural gas, EURO 3km</t>
  </si>
  <si>
    <t>transport, passenger car, small size, natural gas, EURO 3RERtransport, passenger car, small size, natural gas, EURO 3km</t>
  </si>
  <si>
    <t>transport, passenger car, small size, natural gas, EURO 4RoWtransport, passenger car, small size, natural gas, EURO 4km</t>
  </si>
  <si>
    <t>transport, passenger car, small size, natural gas, EURO 4RERtransport, passenger car, small size, natural gas, EURO 4km</t>
  </si>
  <si>
    <t>transport, passenger car, small size, natural gas, EURO 5RoWtransport, passenger car, small size, natural gas, EURO 5km</t>
  </si>
  <si>
    <t>transport, passenger car, small size, natural gas, EURO 5RERtransport, passenger car, small size, natural gas, EURO 5km</t>
  </si>
  <si>
    <t>transport, passenger car, small size, petrol, EURO 3RoWtransport, passenger car, small size, petrol, EURO 3km</t>
  </si>
  <si>
    <t>transport, passenger car, small size, petrol, EURO 3RERtransport, passenger car, small size, petrol, EURO 3km</t>
  </si>
  <si>
    <t>transport, passenger car, small size, petrol, EURO 4RoWtransport, passenger car, small size, petrol, EURO 4km</t>
  </si>
  <si>
    <t>transport, passenger car, small size, petrol, EURO 4RERtransport, passenger car, small size, petrol, EURO 4km</t>
  </si>
  <si>
    <t>transport, passenger car, small size, petrol, EURO 5RoWtransport, passenger car, small size, petrol, EURO 5km</t>
  </si>
  <si>
    <t>transport, passenger car, small size, petrol, EURO 5RERtransport, passenger car, small size, petrol, EURO 5km</t>
  </si>
  <si>
    <t>transport, passenger coachCHtransport, passenger coachperson*km</t>
  </si>
  <si>
    <t>transport, passenger coachRoWtransport, passenger coachperson*km</t>
  </si>
  <si>
    <t>transport, passenger trainATtransport, passenger trainperson*km</t>
  </si>
  <si>
    <t>transport, passenger trainBEtransport, passenger trainperson*km</t>
  </si>
  <si>
    <t>transport, passenger trainDEtransport, passenger trainperson*km</t>
  </si>
  <si>
    <t>transport, passenger trainFRtransport, passenger trainperson*km</t>
  </si>
  <si>
    <t>transport, passenger trainRoWtransport, passenger trainperson*km</t>
  </si>
  <si>
    <t>transport, passenger trainITtransport, passenger trainperson*km</t>
  </si>
  <si>
    <t>transport, passenger train, high-speedDEtransport, passenger trainperson*km</t>
  </si>
  <si>
    <t>transport, passenger train, high-speed</t>
  </si>
  <si>
    <t>transport, passenger train, high-speedFRtransport, passenger trainperson*km</t>
  </si>
  <si>
    <t>transport, passenger train, high-speedRoWtransport, passenger trainperson*km</t>
  </si>
  <si>
    <t>transport, passenger train, high-speedITtransport, passenger trainperson*km</t>
  </si>
  <si>
    <t>transport, passenger train, long-distanceCHtransport, passenger trainperson*km</t>
  </si>
  <si>
    <t>transport, passenger train, long-distance</t>
  </si>
  <si>
    <t>transport, passenger train, regionalCHtransport, passenger trainperson*km</t>
  </si>
  <si>
    <t>transport, passenger train, regional</t>
  </si>
  <si>
    <t>transport, passenger train, urbanCHtransport, passenger trainperson*km</t>
  </si>
  <si>
    <t>transport, passenger train, urban</t>
  </si>
  <si>
    <t>transport, passenger, bicycleCHtransport, passenger, bicycleperson*km</t>
  </si>
  <si>
    <t>transport, passenger, bicycleRoWtransport, passenger, bicycleperson*km</t>
  </si>
  <si>
    <t>transport, passenger, electric bicycleCHtransport, passenger, electric bicycleperson*km</t>
  </si>
  <si>
    <t>transport, passenger, electric bicycleRoWtransport, passenger, electric bicycleperson*km</t>
  </si>
  <si>
    <t>transport, passenger, electric bicycle, electricity from renewable energy productsCHtransport, passenger, electric bicycle, electricity from renewable energy productsperson*km</t>
  </si>
  <si>
    <t>transport, passenger, electric bicycle, electricity from renewable energy productsRoWtransport, passenger, electric bicycle, electricity from renewable energy productsperson*km</t>
  </si>
  <si>
    <t>transport, passenger, electric scooterGLOtransport, passenger, electric scooterkm</t>
  </si>
  <si>
    <t>transport, passenger, motor scooterCHtransport, passenger, motor scooterperson*km</t>
  </si>
  <si>
    <t>transport, passenger, motor scooterRoWtransport, passenger, motor scooterperson*km</t>
  </si>
  <si>
    <t>transport, pipeline, long distance, natural gasDEtransport, pipeline, long distance, natural gasmetric ton*km</t>
  </si>
  <si>
    <t>transport, pipeline, long distance, natural gasRoWtransport, pipeline, long distance, natural gasmetric ton*km</t>
  </si>
  <si>
    <t>transport, pipeline, long distance, natural gasNLtransport, pipeline, long distance, natural gasmetric ton*km</t>
  </si>
  <si>
    <t>transport, pipeline, long distance, natural gasRER w/o DE+NL+RUtransport, pipeline, long distance, natural gasmetric ton*km</t>
  </si>
  <si>
    <t>RER w/o DE+NL+RU</t>
  </si>
  <si>
    <t>transport, pipeline, long distance, natural gasRUtransport, pipeline, long distance, natural gasmetric ton*km</t>
  </si>
  <si>
    <t>transport, pipeline, offshore, long distance, natural gasDZtransport, pipeline, offshore, long distance, natural gasmetric ton*km</t>
  </si>
  <si>
    <t>transport, pipeline, offshore, long distance, natural gasGBtransport, pipeline, offshore, long distance, natural gasmetric ton*km</t>
  </si>
  <si>
    <t>transport, pipeline, offshore, long distance, natural gasIDtransport, pipeline, offshore, long distance, natural gasmetric ton*km</t>
  </si>
  <si>
    <t>transport, pipeline, offshore, long distance, natural gasIRtransport, pipeline, offshore, long distance, natural gasmetric ton*km</t>
  </si>
  <si>
    <t>transport, pipeline, offshore, long distance, natural gasLYtransport, pipeline, offshore, long distance, natural gasmetric ton*km</t>
  </si>
  <si>
    <t>transport, pipeline, offshore, long distance, natural gasMYtransport, pipeline, offshore, long distance, natural gasmetric ton*km</t>
  </si>
  <si>
    <t>transport, pipeline, offshore, long distance, natural gasNLtransport, pipeline, offshore, long distance, natural gasmetric ton*km</t>
  </si>
  <si>
    <t>transport, pipeline, offshore, long distance, natural gasNOtransport, pipeline, offshore, long distance, natural gasmetric ton*km</t>
  </si>
  <si>
    <t>transport, pipeline, offshore, long distance, natural gasQAtransport, pipeline, offshore, long distance, natural gasmetric ton*km</t>
  </si>
  <si>
    <t>transport, pipeline, offshore, long distance, natural gasRUtransport, pipeline, offshore, long distance, natural gasmetric ton*km</t>
  </si>
  <si>
    <t>transport, pipeline, offshore, long distance, natural gasUStransport, pipeline, offshore, long distance, natural gasmetric ton*km</t>
  </si>
  <si>
    <t>transport, pipeline, offshore, petroleumGLOtransport, pipeline, offshore, petroleummetric ton*km</t>
  </si>
  <si>
    <t>transport, pipeline, onshore, long distance, natural gasAEtransport, pipeline, onshore, long distance, natural gasmetric ton*km</t>
  </si>
  <si>
    <t>transport, pipeline, onshore, long distance, natural gasAZtransport, pipeline, onshore, long distance, natural gasmetric ton*km</t>
  </si>
  <si>
    <t>transport, pipeline, onshore, long distance, natural gasBRtransport, pipeline, onshore, long distance, natural gasmetric ton*km</t>
  </si>
  <si>
    <t>transport, pipeline, onshore, long distance, natural gasCAtransport, pipeline, onshore, long distance, natural gasmetric ton*km</t>
  </si>
  <si>
    <t>transport, pipeline, onshore, long distance, natural gasCNtransport, pipeline, onshore, long distance, natural gasmetric ton*km</t>
  </si>
  <si>
    <t>transport, pipeline, onshore, long distance, natural gasCOtransport, pipeline, onshore, long distance, natural gasmetric ton*km</t>
  </si>
  <si>
    <t>transport, pipeline, onshore, long distance, natural gasDEtransport, pipeline, onshore, long distance, natural gasmetric ton*km</t>
  </si>
  <si>
    <t>transport, pipeline, onshore, long distance, natural gasDZtransport, pipeline, onshore, long distance, natural gasmetric ton*km</t>
  </si>
  <si>
    <t>transport, pipeline, onshore, long distance, natural gasECtransport, pipeline, onshore, long distance, natural gasmetric ton*km</t>
  </si>
  <si>
    <t>transport, pipeline, onshore, long distance, natural gasGBtransport, pipeline, onshore, long distance, natural gasmetric ton*km</t>
  </si>
  <si>
    <t>transport, pipeline, onshore, long distance, natural gasIDtransport, pipeline, onshore, long distance, natural gasmetric ton*km</t>
  </si>
  <si>
    <t>transport, pipeline, onshore, long distance, natural gasIQtransport, pipeline, onshore, long distance, natural gasmetric ton*km</t>
  </si>
  <si>
    <t>transport, pipeline, onshore, long distance, natural gasIRtransport, pipeline, onshore, long distance, natural gasmetric ton*km</t>
  </si>
  <si>
    <t>transport, pipeline, onshore, long distance, natural gasKWtransport, pipeline, onshore, long distance, natural gasmetric ton*km</t>
  </si>
  <si>
    <t>transport, pipeline, onshore, long distance, natural gasKZtransport, pipeline, onshore, long distance, natural gasmetric ton*km</t>
  </si>
  <si>
    <t>transport, pipeline, onshore, long distance, natural gasLYtransport, pipeline, onshore, long distance, natural gasmetric ton*km</t>
  </si>
  <si>
    <t>transport, pipeline, onshore, long distance, natural gasMXtransport, pipeline, onshore, long distance, natural gasmetric ton*km</t>
  </si>
  <si>
    <t>transport, pipeline, onshore, long distance, natural gasMYtransport, pipeline, onshore, long distance, natural gasmetric ton*km</t>
  </si>
  <si>
    <t>transport, pipeline, onshore, long distance, natural gasNGtransport, pipeline, onshore, long distance, natural gasmetric ton*km</t>
  </si>
  <si>
    <t>transport, pipeline, onshore, long distance, natural gasNLtransport, pipeline, onshore, long distance, natural gasmetric ton*km</t>
  </si>
  <si>
    <t>transport, pipeline, onshore, long distance, natural gasNOtransport, pipeline, onshore, long distance, natural gasmetric ton*km</t>
  </si>
  <si>
    <t>transport, pipeline, onshore, long distance, natural gasQAtransport, pipeline, onshore, long distance, natural gasmetric ton*km</t>
  </si>
  <si>
    <t>transport, pipeline, onshore, long distance, natural gasROtransport, pipeline, onshore, long distance, natural gasmetric ton*km</t>
  </si>
  <si>
    <t>transport, pipeline, onshore, long distance, natural gasRUtransport, pipeline, onshore, long distance, natural gasmetric ton*km</t>
  </si>
  <si>
    <t>transport, pipeline, onshore, long distance, natural gasSAtransport, pipeline, onshore, long distance, natural gasmetric ton*km</t>
  </si>
  <si>
    <t>transport, pipeline, onshore, long distance, natural gasUStransport, pipeline, onshore, long distance, natural gasmetric ton*km</t>
  </si>
  <si>
    <t>transport, pipeline, onshore, long distance, natural gasVEtransport, pipeline, onshore, long distance, natural gasmetric ton*km</t>
  </si>
  <si>
    <t>transport, pipeline, onshore, petroleumRoWtransport, pipeline, onshore, petroleummetric ton*km</t>
  </si>
  <si>
    <t>transport, pipeline, onshore, petroleumRERtransport, pipeline, onshore, petroleummetric ton*km</t>
  </si>
  <si>
    <t>transport, regular busCHtransport, regular busperson*km</t>
  </si>
  <si>
    <t>transport, regular busRoWtransport, regular busperson*km</t>
  </si>
  <si>
    <t>transport, tractor and trailer, agriculturalCHtransport, tractor and trailer, agriculturalmetric ton*km</t>
  </si>
  <si>
    <t>transport, tractor and trailer, agriculturalRoWtransport, tractor and trailer, agriculturalmetric ton*km</t>
  </si>
  <si>
    <t>transport, tramCHtransport, tramperson*km</t>
  </si>
  <si>
    <t>transport, tramRoWtransport, tramperson*km</t>
  </si>
  <si>
    <t>transport, trolleybusCHtransport, trolleybusperson*km</t>
  </si>
  <si>
    <t>transport, trolleybusRoWtransport, trolleybusperson*km</t>
  </si>
  <si>
    <t>trawler construction, steelRoWtrawler, steelkg</t>
  </si>
  <si>
    <t>trawler construction, steel</t>
  </si>
  <si>
    <t>trawler construction, steelPEtrawler, steelkg</t>
  </si>
  <si>
    <t>trawler maintenance, steelRoWtrawler maintenance, steelkg</t>
  </si>
  <si>
    <t>trawler maintenance, steelPEtrawler maintenance, steelkg</t>
  </si>
  <si>
    <t>treatment of Cu-based antifouling paint emissionsRoWantifouling paint emissionskg</t>
  </si>
  <si>
    <t>treatment of Cu-based antifouling paint emissions</t>
  </si>
  <si>
    <t>treatment of Cu-based antifouling paint emissionsPEantifouling paint emissionskg</t>
  </si>
  <si>
    <t>treatment of H3PO4 purification residue, residual material landfillCHH3PO4 purification residuekg</t>
  </si>
  <si>
    <t>treatment of H3PO4 purification residue, residual material landfill</t>
  </si>
  <si>
    <t>treatment of H3PO4 purification residue, residual material landfillRoWH3PO4 purification residuekg</t>
  </si>
  <si>
    <t>treatment of Sn-based antifouling paint emissionsRoWantifouling paint emissionskg</t>
  </si>
  <si>
    <t>treatment of Sn-based antifouling paint emissions</t>
  </si>
  <si>
    <t>treatment of Sn-based antifouling paint emissionsPEantifouling paint emissionskg</t>
  </si>
  <si>
    <t>treatment of aluminium in car shredder residue, municipal incinerationCHaluminium in car shredder residuekg</t>
  </si>
  <si>
    <t>treatment of aluminium in car shredder residue, municipal incineration</t>
  </si>
  <si>
    <t>treatment of aluminium in car shredder residue, municipal incinerationRoWaluminium in car shredder residuekg</t>
  </si>
  <si>
    <t>treatment of aluminium in car shredder residue, municipal incineration with fly ash extractionCHaluminium in car shredder residuekg</t>
  </si>
  <si>
    <t>treatment of aluminium in car shredder residue, municipal incineration with fly ash extraction</t>
  </si>
  <si>
    <t>treatment of aluminium scrap, new, at refinerRoWaluminium oxide, non-metallurgicalkg</t>
  </si>
  <si>
    <t>treatment of aluminium scrap, new, at refiner</t>
  </si>
  <si>
    <t>treatment of aluminium scrap, new, at refinerRoWaluminium, cast alloykg</t>
  </si>
  <si>
    <t>treatment of aluminium scrap, new, at refinerRERaluminium oxide, non-metallurgicalkg</t>
  </si>
  <si>
    <t>treatment of aluminium scrap, new, at refinerRERaluminium, cast alloykg</t>
  </si>
  <si>
    <t>treatment of aluminium scrap, new, at remelterRoWaluminium, wrought alloykg</t>
  </si>
  <si>
    <t>treatment of aluminium scrap, new, at remelter</t>
  </si>
  <si>
    <t>treatment of aluminium scrap, new, at remelterRERaluminium, wrought alloykg</t>
  </si>
  <si>
    <t>treatment of aluminium scrap, post-consumer, by collecting, sorting, cleaning, pressingRoWaluminium scrap, post-consumer, prepared for meltingkg</t>
  </si>
  <si>
    <t>treatment of aluminium scrap, post-consumer, by collecting, sorting, cleaning, pressing</t>
  </si>
  <si>
    <t>treatment of aluminium scrap, post-consumer, by collecting, sorting, cleaning, pressingRERaluminium scrap, post-consumer, prepared for meltingkg</t>
  </si>
  <si>
    <t>treatment of aluminium scrap, post-consumer, prepared for recycling, at refinerRoWaluminium oxide, non-metallurgicalkg</t>
  </si>
  <si>
    <t>treatment of aluminium scrap, post-consumer, prepared for recycling, at refiner</t>
  </si>
  <si>
    <t>treatment of aluminium scrap, post-consumer, prepared for recycling, at refinerRoWaluminium, cast alloykg</t>
  </si>
  <si>
    <t>treatment of aluminium scrap, post-consumer, prepared for recycling, at refinerRERaluminium oxide, non-metallurgicalkg</t>
  </si>
  <si>
    <t>treatment of aluminium scrap, post-consumer, prepared for recycling, at refinerRERaluminium, cast alloykg</t>
  </si>
  <si>
    <t>treatment of aluminium scrap, post-consumer, prepared for recycling, at remelterRoWaluminium, wrought alloykg</t>
  </si>
  <si>
    <t>treatment of aluminium scrap, post-consumer, prepared for recycling, at remelterRERaluminium, wrought alloykg</t>
  </si>
  <si>
    <t>treatment of antimony slag, desulfurised, residual material landfillGLOantimony slag, desulfurisedkg</t>
  </si>
  <si>
    <t>treatment of antimony slag, desulfurised, residual material landfill</t>
  </si>
  <si>
    <t>treatment of antimony slag, water-quenched, residual material landfillGLOantimony slag, water-quenchedkg</t>
  </si>
  <si>
    <t>treatment of antimony slag, water-quenched, residual material landfill</t>
  </si>
  <si>
    <t>treatment of ash from deinking sludge, residual material landfillCHash from deinking sludgekg</t>
  </si>
  <si>
    <t>treatment of ash from deinking sludge, residual material landfill</t>
  </si>
  <si>
    <t>treatment of ash from deinking sludge, residual material landfillRoWash from deinking sludgekg</t>
  </si>
  <si>
    <t>treatment of ash from paper production sludge, residual material landfillCHash from paper production sludgekg</t>
  </si>
  <si>
    <t>treatment of ash from paper production sludge, residual material landfill</t>
  </si>
  <si>
    <t>treatment of ash from paper production sludge, residual material landfillEurope without Switzerlandash from paper production sludgekg</t>
  </si>
  <si>
    <t>treatment of ash from paper production sludge, residual material landfillRoWash from paper production sludgekg</t>
  </si>
  <si>
    <t>treatment of automobile catalystRoWpalladiumkg</t>
  </si>
  <si>
    <t>treatment of automobile catalyst</t>
  </si>
  <si>
    <t>treatment of automobile catalystRoWplatinumkg</t>
  </si>
  <si>
    <t>treatment of automobile catalystRoWrhodiumkg</t>
  </si>
  <si>
    <t>treatment of automobile catalystRERpalladiumkg</t>
  </si>
  <si>
    <t>treatment of automobile catalystRERplatinumkg</t>
  </si>
  <si>
    <t>treatment of automobile catalystRERrhodiumkg</t>
  </si>
  <si>
    <t>treatment of average incineration residue, residual material landfillCHaverage incineration residuekg</t>
  </si>
  <si>
    <t>treatment of average incineration residue, residual material landfill</t>
  </si>
  <si>
    <t>treatment of average incineration residue, residual material landfillRoWaverage incineration residuekg</t>
  </si>
  <si>
    <t>treatment of bagasse, from sugarcane, in heat and power co-generation unit, 6400kW thermalBR-North-eastern gridelectricity, high voltagekWh</t>
  </si>
  <si>
    <t>treatment of bagasse, from sugarcane, in heat and power co-generation unit, 6400kW thermal</t>
  </si>
  <si>
    <t>treatment of bagasse, from sugarcane, in heat and power co-generation unit, 6400kW thermalBR-North-eastern gridheat, district or industrial, other than natural gasMJ</t>
  </si>
  <si>
    <t>treatment of bagasse, from sugarcane, in heat and power co-generation unit, 6400kW thermalBR-South-eastern/Mid-western gridelectricity, high voltagekWh</t>
  </si>
  <si>
    <t>treatment of bagasse, from sugarcane, in heat and power co-generation unit, 6400kW thermalBR-South-eastern/Mid-western gridheat, district or industrial, other than natural gasMJ</t>
  </si>
  <si>
    <t>treatment of bagasse, from sugarcane, in heat and power co-generation unit, 6400kW thermalBR-Southern gridelectricity, high voltagekWh</t>
  </si>
  <si>
    <t>treatment of bagasse, from sugarcane, in heat and power co-generation unit, 6400kW thermalBR-Southern gridheat, district or industrial, other than natural gasMJ</t>
  </si>
  <si>
    <t>treatment of bagasse, from sugarcane, in heat and power co-generation unit, 6400kW thermalCOelectricity, high voltagekWh</t>
  </si>
  <si>
    <t>treatment of bagasse, from sugarcane, in heat and power co-generation unit, 6400kW thermalCOheat, district or industrial, other than natural gasMJ</t>
  </si>
  <si>
    <t>treatment of bagasse, from sugarcane, in heat and power co-generation unit, 6400kW thermalIN-Eastern gridelectricity, high voltagekWh</t>
  </si>
  <si>
    <t>treatment of bagasse, from sugarcane, in heat and power co-generation unit, 6400kW thermalIN-Eastern gridheat, district or industrial, other than natural gasMJ</t>
  </si>
  <si>
    <t>treatment of bagasse, from sugarcane, in heat and power co-generation unit, 6400kW thermalIN-North-eastern gridelectricity, high voltagekWh</t>
  </si>
  <si>
    <t>treatment of bagasse, from sugarcane, in heat and power co-generation unit, 6400kW thermalIN-North-eastern gridheat, district or industrial, other than natural gasMJ</t>
  </si>
  <si>
    <t>treatment of bagasse, from sugarcane, in heat and power co-generation unit, 6400kW thermalIN-Northern gridelectricity, high voltagekWh</t>
  </si>
  <si>
    <t>treatment of bagasse, from sugarcane, in heat and power co-generation unit, 6400kW thermalIN-Northern gridheat, district or industrial, other than natural gasMJ</t>
  </si>
  <si>
    <t>treatment of bagasse, from sugarcane, in heat and power co-generation unit, 6400kW thermalIN-Southern gridelectricity, high voltagekWh</t>
  </si>
  <si>
    <t>treatment of bagasse, from sugarcane, in heat and power co-generation unit, 6400kW thermalIN-Southern gridheat, district or industrial, other than natural gasMJ</t>
  </si>
  <si>
    <t>treatment of bagasse, from sugarcane, in heat and power co-generation unit, 6400kW thermalIN-Western gridelectricity, high voltagekWh</t>
  </si>
  <si>
    <t>treatment of bagasse, from sugarcane, in heat and power co-generation unit, 6400kW thermalIN-Western gridheat, district or industrial, other than natural gasMJ</t>
  </si>
  <si>
    <t>treatment of bagasse, from sugarcane, in heat and power co-generation unit, 6400kW thermalRoWelectricity, high voltagekWh</t>
  </si>
  <si>
    <t>treatment of bagasse, from sugarcane, in heat and power co-generation unit, 6400kW thermalRoWheat, district or industrial, other than natural gasMJ</t>
  </si>
  <si>
    <t>treatment of bagasse, from sweet sorghum, in heat and power co-generation unit, 6400kW thermalGLOelectricity, high voltagekWh</t>
  </si>
  <si>
    <t>treatment of bagasse, from sweet sorghum, in heat and power co-generation unit, 6400kW thermal</t>
  </si>
  <si>
    <t>treatment of bagasse, from sweet sorghum, in heat and power co-generation unit, 6400kW thermalGLOheat, district or industrial, other than natural gasMJ</t>
  </si>
  <si>
    <t>treatment of basic oxygen furnace dust, residual material landfillGLObasic oxygen furnace dustkg</t>
  </si>
  <si>
    <t>treatment of basic oxygen furnace dust, residual material landfill</t>
  </si>
  <si>
    <t>treatment of basic oxygen furnace secondary metallurgy slag, residual material landfillGLObasic oxygen furnace secondary metallurgy slagkg</t>
  </si>
  <si>
    <t>treatment of basic oxygen furnace secondary metallurgy slag, residual material landfill</t>
  </si>
  <si>
    <t>treatment of basic oxygen furnace slag, residual material landfillGLObasic oxygen furnace slagkg</t>
  </si>
  <si>
    <t>treatment of basic oxygen furnace slag, residual material landfill</t>
  </si>
  <si>
    <t>treatment of basic oxygen furnace sludge, residual material landfillGLObasic oxygen furnace sludgekg</t>
  </si>
  <si>
    <t>treatment of basic oxygen furnace sludge, residual material landfill</t>
  </si>
  <si>
    <t>treatment of basic oxygen furnace waste, residual material landfillCHbasic oxygen furnace wastekg</t>
  </si>
  <si>
    <t>treatment of basic oxygen furnace waste, residual material landfill</t>
  </si>
  <si>
    <t>treatment of basic oxygen furnace waste, residual material landfillRoWbasic oxygen furnace wastekg</t>
  </si>
  <si>
    <t>treatment of bilge oil, hazardous waste incinerationCHbilge oilkg</t>
  </si>
  <si>
    <t>treatment of bilge oil, hazardous waste incineration</t>
  </si>
  <si>
    <t>treatment of bilge oil, hazardous waste incinerationEurope without Switzerlandbilge oilkg</t>
  </si>
  <si>
    <t>treatment of bilge oil, hazardous waste incinerationRoWbilge oilkg</t>
  </si>
  <si>
    <t>treatment of bilge oil, hazardous waste incineration, with energy recoveryCHbilge oilkg</t>
  </si>
  <si>
    <t>treatment of bilge oil, hazardous waste incineration, with energy recovery</t>
  </si>
  <si>
    <t>treatment of bilge oil, hazardous waste incineration, with energy recoveryCHelectricity, medium voltagekWh</t>
  </si>
  <si>
    <t>treatment of bilge oil, hazardous waste incineration, with energy recoveryCHheat, district or industrial, other than natural gasMJ</t>
  </si>
  <si>
    <t>treatment of bilge oil, hazardous waste incineration, with energy recoveryEurope without Switzerlandbilge oilkg</t>
  </si>
  <si>
    <t>treatment of bilge oil, hazardous waste incineration, with energy recoveryEurope without Switzerlandelectricity, medium voltagekWh</t>
  </si>
  <si>
    <t>treatment of bilge oil, hazardous waste incineration, with energy recoveryEurope without Switzerlandheat, district or industrial, other than natural gasMJ</t>
  </si>
  <si>
    <t>treatment of bilge oil, hazardous waste incineration, with energy recoveryRoWbilge oilkg</t>
  </si>
  <si>
    <t>treatment of bilge oil, hazardous waste incineration, with energy recoveryRoWelectricity, medium voltagekWh</t>
  </si>
  <si>
    <t>treatment of bilge oil, hazardous waste incineration, with energy recoveryRoWheat, district or industrial, other than natural gasMJ</t>
  </si>
  <si>
    <t>treatment of biowaste by anaerobic digestionCHbiogasm3</t>
  </si>
  <si>
    <t>treatment of biowaste by anaerobic digestion</t>
  </si>
  <si>
    <t>treatment of biowaste by anaerobic digestionCHbiowastekg</t>
  </si>
  <si>
    <t>treatment of biowaste by anaerobic digestionRoWbiogasm3</t>
  </si>
  <si>
    <t>treatment of biowaste by anaerobic digestionRoWbiowastekg</t>
  </si>
  <si>
    <t>treatment of biowaste, industrial compostingCHbiowastekg</t>
  </si>
  <si>
    <t>treatment of biowaste, industrial composting</t>
  </si>
  <si>
    <t>treatment of biowaste, industrial compostingCHcompostkg</t>
  </si>
  <si>
    <t>treatment of biowaste, industrial compostingRoWbiowastekg</t>
  </si>
  <si>
    <t>treatment of biowaste, industrial compostingRoWcompostkg</t>
  </si>
  <si>
    <t>treatment of biowaste, municipal incinerationGLObiowastekg</t>
  </si>
  <si>
    <t>treatment of biowaste, municipal incineration</t>
  </si>
  <si>
    <t>treatment of biowaste, municipal incinerationGLOelectricity, for reuse in municipal waste incineration onlykWh</t>
  </si>
  <si>
    <t>treatment of biowaste, municipal incinerationGLOheat, for reuse in municipal waste incineration onlyMJ</t>
  </si>
  <si>
    <t>treatment of biowaste, municipal incineration with fly ash extractionCHbiowastekg</t>
  </si>
  <si>
    <t>treatment of biowaste, municipal incineration with fly ash extraction</t>
  </si>
  <si>
    <t>treatment of biowaste, municipal incineration with fly ash extractionCHelectricity, for reuse in municipal waste incineration onlykWh</t>
  </si>
  <si>
    <t>treatment of biowaste, municipal incineration with fly ash extractionCHheat, for reuse in municipal waste incineration onlyMJ</t>
  </si>
  <si>
    <t>treatment of biowaste, open dumpRoWbiowastekg</t>
  </si>
  <si>
    <t>treatment of biowaste, open dump</t>
  </si>
  <si>
    <t>treatment of biowaste, open dumpINbiowastekg</t>
  </si>
  <si>
    <t>treatment of blast furnace dust, residual material landfillGLOblast furnace dustkg</t>
  </si>
  <si>
    <t>treatment of blast furnace dust, residual material landfill</t>
  </si>
  <si>
    <t>treatment of blast furnace gas, in power plantATelectricity, high voltagekWh</t>
  </si>
  <si>
    <t>treatment of blast furnace gas, in power plant</t>
  </si>
  <si>
    <t>treatment of blast furnace gas, in power plantATheat, district or industrial, other than natural gasMJ</t>
  </si>
  <si>
    <t>treatment of blast furnace gas, in power plantAUelectricity, high voltagekWh</t>
  </si>
  <si>
    <t>treatment of blast furnace gas, in power plantAUheat, district or industrial, other than natural gasMJ</t>
  </si>
  <si>
    <t>treatment of blast furnace gas, in power plantBAelectricity, high voltagekWh</t>
  </si>
  <si>
    <t>treatment of blast furnace gas, in power plantBAheat, district or industrial, other than natural gasMJ</t>
  </si>
  <si>
    <t>treatment of blast furnace gas, in power plantBEelectricity, high voltagekWh</t>
  </si>
  <si>
    <t>treatment of blast furnace gas, in power plantBEheat, district or industrial, other than natural gasMJ</t>
  </si>
  <si>
    <t>treatment of blast furnace gas, in power plantBGelectricity, high voltagekWh</t>
  </si>
  <si>
    <t>treatment of blast furnace gas, in power plantBGheat, district or industrial, other than natural gasMJ</t>
  </si>
  <si>
    <t>treatment of blast furnace gas, in power plantBRelectricity, high voltagekWh</t>
  </si>
  <si>
    <t>treatment of blast furnace gas, in power plantBRheat, district or industrial, other than natural gasMJ</t>
  </si>
  <si>
    <t>treatment of blast furnace gas, in power plantCA-ABelectricity, high voltagekWh</t>
  </si>
  <si>
    <t>treatment of blast furnace gas, in power plantCA-ABheat, district or industrial, other than natural gasMJ</t>
  </si>
  <si>
    <t>treatment of blast furnace gas, in power plantCA-NBelectricity, high voltagekWh</t>
  </si>
  <si>
    <t>treatment of blast furnace gas, in power plantCA-NBheat, district or industrial, other than natural gasMJ</t>
  </si>
  <si>
    <t>treatment of blast furnace gas, in power plantCA-NSelectricity, high voltagekWh</t>
  </si>
  <si>
    <t>treatment of blast furnace gas, in power plantCA-NSheat, district or industrial, other than natural gasMJ</t>
  </si>
  <si>
    <t>treatment of blast furnace gas, in power plantCA-ONelectricity, high voltagekWh</t>
  </si>
  <si>
    <t>treatment of blast furnace gas, in power plantCA-ONheat, district or industrial, other than natural gasMJ</t>
  </si>
  <si>
    <t>treatment of blast furnace gas, in power plantCA-PEelectricity, high voltagekWh</t>
  </si>
  <si>
    <t>treatment of blast furnace gas, in power plantCA-PEheat, district or industrial, other than natural gasMJ</t>
  </si>
  <si>
    <t>treatment of blast furnace gas, in power plantCN-AHelectricity, high voltagekWh</t>
  </si>
  <si>
    <t>treatment of blast furnace gas, in power plantCN-AHheat, district or industrial, other than natural gasMJ</t>
  </si>
  <si>
    <t>treatment of blast furnace gas, in power plantCN-BJelectricity, high voltagekWh</t>
  </si>
  <si>
    <t>treatment of blast furnace gas, in power plantCN-BJheat, district or industrial, other than natural gasMJ</t>
  </si>
  <si>
    <t>treatment of blast furnace gas, in power plantCN-CQelectricity, high voltagekWh</t>
  </si>
  <si>
    <t>treatment of blast furnace gas, in power plantCN-CQheat, district or industrial, other than natural gasMJ</t>
  </si>
  <si>
    <t>treatment of blast furnace gas, in power plantCN-FJelectricity, high voltagekWh</t>
  </si>
  <si>
    <t>treatment of blast furnace gas, in power plantCN-FJheat, district or industrial, other than natural gasMJ</t>
  </si>
  <si>
    <t>treatment of blast furnace gas, in power plantCN-GDelectricity, high voltagekWh</t>
  </si>
  <si>
    <t>treatment of blast furnace gas, in power plantCN-GDheat, district or industrial, other than natural gasMJ</t>
  </si>
  <si>
    <t>treatment of blast furnace gas, in power plantCN-GSelectricity, high voltagekWh</t>
  </si>
  <si>
    <t>treatment of blast furnace gas, in power plantCN-GSheat, district or industrial, other than natural gasMJ</t>
  </si>
  <si>
    <t>treatment of blast furnace gas, in power plantCN-GXelectricity, high voltagekWh</t>
  </si>
  <si>
    <t>treatment of blast furnace gas, in power plantCN-GXheat, district or industrial, other than natural gasMJ</t>
  </si>
  <si>
    <t>treatment of blast furnace gas, in power plantCN-GZelectricity, high voltagekWh</t>
  </si>
  <si>
    <t>treatment of blast furnace gas, in power plantCN-GZheat, district or industrial, other than natural gasMJ</t>
  </si>
  <si>
    <t>treatment of blast furnace gas, in power plantCN-HAelectricity, high voltagekWh</t>
  </si>
  <si>
    <t>treatment of blast furnace gas, in power plantCN-HAheat, district or industrial, other than natural gasMJ</t>
  </si>
  <si>
    <t>treatment of blast furnace gas, in power plantCN-HBelectricity, high voltagekWh</t>
  </si>
  <si>
    <t>treatment of blast furnace gas, in power plantCN-HBheat, district or industrial, other than natural gasMJ</t>
  </si>
  <si>
    <t>treatment of blast furnace gas, in power plantCN-HEelectricity, high voltagekWh</t>
  </si>
  <si>
    <t>treatment of blast furnace gas, in power plantCN-HEheat, district or industrial, other than natural gasMJ</t>
  </si>
  <si>
    <t>treatment of blast furnace gas, in power plantCN-HLelectricity, high voltagekWh</t>
  </si>
  <si>
    <t>treatment of blast furnace gas, in power plantCN-HLheat, district or industrial, other than natural gasMJ</t>
  </si>
  <si>
    <t>treatment of blast furnace gas, in power plantCN-HNelectricity, high voltagekWh</t>
  </si>
  <si>
    <t>treatment of blast furnace gas, in power plantCN-HNheat, district or industrial, other than natural gasMJ</t>
  </si>
  <si>
    <t>treatment of blast furnace gas, in power plantCN-HUelectricity, high voltagekWh</t>
  </si>
  <si>
    <t>treatment of blast furnace gas, in power plantCN-HUheat, district or industrial, other than natural gasMJ</t>
  </si>
  <si>
    <t>treatment of blast furnace gas, in power plantCN-JLelectricity, high voltagekWh</t>
  </si>
  <si>
    <t>treatment of blast furnace gas, in power plantCN-JLheat, district or industrial, other than natural gasMJ</t>
  </si>
  <si>
    <t>treatment of blast furnace gas, in power plantCN-JSelectricity, high voltagekWh</t>
  </si>
  <si>
    <t>treatment of blast furnace gas, in power plantCN-JSheat, district or industrial, other than natural gasMJ</t>
  </si>
  <si>
    <t>treatment of blast furnace gas, in power plantCN-JXelectricity, high voltagekWh</t>
  </si>
  <si>
    <t>treatment of blast furnace gas, in power plantCN-JXheat, district or industrial, other than natural gasMJ</t>
  </si>
  <si>
    <t>treatment of blast furnace gas, in power plantCN-LNelectricity, high voltagekWh</t>
  </si>
  <si>
    <t>treatment of blast furnace gas, in power plantCN-LNheat, district or industrial, other than natural gasMJ</t>
  </si>
  <si>
    <t>treatment of blast furnace gas, in power plantCN-NMelectricity, high voltagekWh</t>
  </si>
  <si>
    <t>treatment of blast furnace gas, in power plantCN-NMheat, district or industrial, other than natural gasMJ</t>
  </si>
  <si>
    <t>treatment of blast furnace gas, in power plantCN-NXelectricity, high voltagekWh</t>
  </si>
  <si>
    <t>treatment of blast furnace gas, in power plantCN-NXheat, district or industrial, other than natural gasMJ</t>
  </si>
  <si>
    <t>treatment of blast furnace gas, in power plantCN-QHelectricity, high voltagekWh</t>
  </si>
  <si>
    <t>treatment of blast furnace gas, in power plantCN-QHheat, district or industrial, other than natural gasMJ</t>
  </si>
  <si>
    <t>treatment of blast furnace gas, in power plantCN-SAelectricity, high voltagekWh</t>
  </si>
  <si>
    <t>treatment of blast furnace gas, in power plantCN-SAheat, district or industrial, other than natural gasMJ</t>
  </si>
  <si>
    <t>treatment of blast furnace gas, in power plantCN-SCelectricity, high voltagekWh</t>
  </si>
  <si>
    <t>treatment of blast furnace gas, in power plantCN-SCheat, district or industrial, other than natural gasMJ</t>
  </si>
  <si>
    <t>treatment of blast furnace gas, in power plantCN-SDelectricity, high voltagekWh</t>
  </si>
  <si>
    <t>treatment of blast furnace gas, in power plantCN-SDheat, district or industrial, other than natural gasMJ</t>
  </si>
  <si>
    <t>treatment of blast furnace gas, in power plantCN-SHelectricity, high voltagekWh</t>
  </si>
  <si>
    <t>treatment of blast furnace gas, in power plantCN-SHheat, district or industrial, other than natural gasMJ</t>
  </si>
  <si>
    <t>treatment of blast furnace gas, in power plantCN-SXelectricity, high voltagekWh</t>
  </si>
  <si>
    <t>treatment of blast furnace gas, in power plantCN-SXheat, district or industrial, other than natural gasMJ</t>
  </si>
  <si>
    <t>treatment of blast furnace gas, in power plantCN-TJelectricity, high voltagekWh</t>
  </si>
  <si>
    <t>treatment of blast furnace gas, in power plantCN-TJheat, district or industrial, other than natural gasMJ</t>
  </si>
  <si>
    <t>treatment of blast furnace gas, in power plantCN-XJelectricity, high voltagekWh</t>
  </si>
  <si>
    <t>treatment of blast furnace gas, in power plantCN-XJheat, district or industrial, other than natural gasMJ</t>
  </si>
  <si>
    <t>treatment of blast furnace gas, in power plantCN-XZelectricity, high voltagekWh</t>
  </si>
  <si>
    <t>treatment of blast furnace gas, in power plantCN-XZheat, district or industrial, other than natural gasMJ</t>
  </si>
  <si>
    <t>treatment of blast furnace gas, in power plantCN-YNelectricity, high voltagekWh</t>
  </si>
  <si>
    <t>treatment of blast furnace gas, in power plantCN-YNheat, district or industrial, other than natural gasMJ</t>
  </si>
  <si>
    <t>treatment of blast furnace gas, in power plantCN-ZJelectricity, high voltagekWh</t>
  </si>
  <si>
    <t>treatment of blast furnace gas, in power plantCN-ZJheat, district or industrial, other than natural gasMJ</t>
  </si>
  <si>
    <t>treatment of blast furnace gas, in power plantCZelectricity, high voltagekWh</t>
  </si>
  <si>
    <t>treatment of blast furnace gas, in power plantCZheat, district or industrial, other than natural gasMJ</t>
  </si>
  <si>
    <t>treatment of blast furnace gas, in power plantDEelectricity, high voltagekWh</t>
  </si>
  <si>
    <t>treatment of blast furnace gas, in power plantDEheat, district or industrial, other than natural gasMJ</t>
  </si>
  <si>
    <t>treatment of blast furnace gas, in power plantEEelectricity, high voltagekWh</t>
  </si>
  <si>
    <t>treatment of blast furnace gas, in power plantEEheat, district or industrial, other than natural gasMJ</t>
  </si>
  <si>
    <t>treatment of blast furnace gas, in power plantESelectricity, high voltagekWh</t>
  </si>
  <si>
    <t>treatment of blast furnace gas, in power plantESheat, district or industrial, other than natural gasMJ</t>
  </si>
  <si>
    <t>treatment of blast furnace gas, in power plantFIelectricity, high voltagekWh</t>
  </si>
  <si>
    <t>treatment of blast furnace gas, in power plantFIheat, district or industrial, other than natural gasMJ</t>
  </si>
  <si>
    <t>treatment of blast furnace gas, in power plantFRelectricity, high voltagekWh</t>
  </si>
  <si>
    <t>treatment of blast furnace gas, in power plantFRheat, district or industrial, other than natural gasMJ</t>
  </si>
  <si>
    <t>treatment of blast furnace gas, in power plantGBelectricity, high voltagekWh</t>
  </si>
  <si>
    <t>treatment of blast furnace gas, in power plantGBheat, district or industrial, other than natural gasMJ</t>
  </si>
  <si>
    <t>treatment of blast furnace gas, in power plantHRelectricity, high voltagekWh</t>
  </si>
  <si>
    <t>treatment of blast furnace gas, in power plantHRheat, district or industrial, other than natural gasMJ</t>
  </si>
  <si>
    <t>treatment of blast furnace gas, in power plantHUelectricity, high voltagekWh</t>
  </si>
  <si>
    <t>treatment of blast furnace gas, in power plantHUheat, district or industrial, other than natural gasMJ</t>
  </si>
  <si>
    <t>treatment of blast furnace gas, in power plantIEelectricity, high voltagekWh</t>
  </si>
  <si>
    <t>treatment of blast furnace gas, in power plantIEheat, district or industrial, other than natural gasMJ</t>
  </si>
  <si>
    <t>treatment of blast furnace gas, in power plantIRelectricity, high voltagekWh</t>
  </si>
  <si>
    <t>treatment of blast furnace gas, in power plantIRheat, district or industrial, other than natural gasMJ</t>
  </si>
  <si>
    <t>treatment of blast furnace gas, in power plantITelectricity, high voltagekWh</t>
  </si>
  <si>
    <t>treatment of blast furnace gas, in power plantITheat, district or industrial, other than natural gasMJ</t>
  </si>
  <si>
    <t>treatment of blast furnace gas, in power plantJPelectricity, high voltagekWh</t>
  </si>
  <si>
    <t>treatment of blast furnace gas, in power plantJPheat, district or industrial, other than natural gasMJ</t>
  </si>
  <si>
    <t>treatment of blast furnace gas, in power plantKRelectricity, high voltagekWh</t>
  </si>
  <si>
    <t>treatment of blast furnace gas, in power plantKRheat, district or industrial, other than natural gasMJ</t>
  </si>
  <si>
    <t>treatment of blast furnace gas, in power plantMXelectricity, high voltagekWh</t>
  </si>
  <si>
    <t>treatment of blast furnace gas, in power plantMXheat, district or industrial, other than natural gasMJ</t>
  </si>
  <si>
    <t>treatment of blast furnace gas, in power plantNLelectricity, high voltagekWh</t>
  </si>
  <si>
    <t>treatment of blast furnace gas, in power plantNLheat, district or industrial, other than natural gasMJ</t>
  </si>
  <si>
    <t>treatment of blast furnace gas, in power plantNOelectricity, high voltagekWh</t>
  </si>
  <si>
    <t>treatment of blast furnace gas, in power plantNOheat, district or industrial, other than natural gasMJ</t>
  </si>
  <si>
    <t>treatment of blast furnace gas, in power plantPLelectricity, high voltagekWh</t>
  </si>
  <si>
    <t>treatment of blast furnace gas, in power plantPLheat, district or industrial, other than natural gasMJ</t>
  </si>
  <si>
    <t>treatment of blast furnace gas, in power plantROelectricity, high voltagekWh</t>
  </si>
  <si>
    <t>treatment of blast furnace gas, in power plantROheat, district or industrial, other than natural gasMJ</t>
  </si>
  <si>
    <t>treatment of blast furnace gas, in power plantRSelectricity, high voltagekWh</t>
  </si>
  <si>
    <t>treatment of blast furnace gas, in power plantRSheat, district or industrial, other than natural gasMJ</t>
  </si>
  <si>
    <t>treatment of blast furnace gas, in power plantRUelectricity, high voltagekWh</t>
  </si>
  <si>
    <t>treatment of blast furnace gas, in power plantRUheat, district or industrial, other than natural gasMJ</t>
  </si>
  <si>
    <t>treatment of blast furnace gas, in power plantRoWelectricity, high voltagekWh</t>
  </si>
  <si>
    <t>treatment of blast furnace gas, in power plantRoWheat, district or industrial, other than natural gasMJ</t>
  </si>
  <si>
    <t>treatment of blast furnace gas, in power plantSEelectricity, high voltagekWh</t>
  </si>
  <si>
    <t>treatment of blast furnace gas, in power plantSEheat, district or industrial, other than natural gasMJ</t>
  </si>
  <si>
    <t>treatment of blast furnace gas, in power plantSKelectricity, high voltagekWh</t>
  </si>
  <si>
    <t>treatment of blast furnace gas, in power plantSKheat, district or industrial, other than natural gasMJ</t>
  </si>
  <si>
    <t>treatment of blast furnace gas, in power plantTRelectricity, high voltagekWh</t>
  </si>
  <si>
    <t>treatment of blast furnace gas, in power plantTRheat, district or industrial, other than natural gasMJ</t>
  </si>
  <si>
    <t>treatment of blast furnace gas, in power plantTWelectricity, high voltagekWh</t>
  </si>
  <si>
    <t>treatment of blast furnace gas, in power plantTWheat, district or industrial, other than natural gasMJ</t>
  </si>
  <si>
    <t>treatment of blast furnace gas, in power plantUAelectricity, high voltagekWh</t>
  </si>
  <si>
    <t>treatment of blast furnace gas, in power plantUAheat, district or industrial, other than natural gasMJ</t>
  </si>
  <si>
    <t>treatment of blast furnace sludge, residual material landfillCHblast furnace sludgekg</t>
  </si>
  <si>
    <t>treatment of blast furnace sludge, residual material landfill</t>
  </si>
  <si>
    <t>treatment of blast furnace sludge, residual material landfillEurope without Switzerlandblast furnace sludgekg</t>
  </si>
  <si>
    <t>treatment of blast furnace sludge, residual material landfillRoWblast furnace sludgekg</t>
  </si>
  <si>
    <t>treatment of bottom ash, MSWI-WWT, WW from CRT production, slag compartmentGLObottom ash, MSWI-WWT, WW from CRT productionkg</t>
  </si>
  <si>
    <t>treatment of bottom ash, MSWI-WWT, WW from CRT production, slag compartment</t>
  </si>
  <si>
    <t>treatment of bottom ash, MSWI-WWT, WW from GGBFS production, slag compartmentRoWbottom ash, MSWI-WWT, WW from GGBFS productionkg</t>
  </si>
  <si>
    <t>treatment of bottom ash, MSWI-WWT, WW from GGBFS production, slag compartment</t>
  </si>
  <si>
    <t>treatment of bottom ash, MSWI-WWT, WW from GGBFS production, slag compartmentUSbottom ash, MSWI-WWT, WW from GGBFS productionkg</t>
  </si>
  <si>
    <t>treatment of bottom ash, MSWI-WWT, WW from LCD backlight production, slag compartmentGLObottom ash, MSWI-WWT, WW from LCD backlight productionkg</t>
  </si>
  <si>
    <t>treatment of bottom ash, MSWI-WWT, WW from LCD backlight production, slag compartment</t>
  </si>
  <si>
    <t>treatment of bottom ash, MSWI-WWT, WW from LCD production, slag compartmentGLObottom ash, MSWI-WWT, WW from LCD productionkg</t>
  </si>
  <si>
    <t>treatment of bottom ash, MSWI-WWT, WW from LCD production, slag compartment</t>
  </si>
  <si>
    <t>treatment of bottom ash, MSWI-WWT, WW from PV cell production, slag compartmentGLObottom ash, MSWI-WWT, WW from PV cell productionkg</t>
  </si>
  <si>
    <t>treatment of bottom ash, MSWI-WWT, WW from PV cell production, slag compartment</t>
  </si>
  <si>
    <t>treatment of bottom ash, MSWI-WWT, WW from ammonium paratungstate production, slag compartmentCNbottom ash, MSWI-WWT, WW from ammonium paratungstate productionkg</t>
  </si>
  <si>
    <t>treatment of bottom ash, MSWI-WWT, WW from ammonium paratungstate production, slag compartment</t>
  </si>
  <si>
    <t>treatment of bottom ash, MSWI-WWT, WW from ammonium paratungstate production, slag compartmentRoWbottom ash, MSWI-WWT, WW from ammonium paratungstate productionkg</t>
  </si>
  <si>
    <t>treatment of bottom ash, MSWI-WWT, WW from black chrome coating, slag compartmentGLObottom ash, MSWI-WWT, WW from black chrome coatingkg</t>
  </si>
  <si>
    <t>treatment of bottom ash, MSWI-WWT, WW from black chrome coating, slag compartment</t>
  </si>
  <si>
    <t>treatment of bottom ash, MSWI-WWT, WW from ceramic production, slag compartmentGLObottom ash, MSWI-WWT, WW from ceramic productionkg</t>
  </si>
  <si>
    <t>treatment of bottom ash, MSWI-WWT, WW from ceramic production, slag compartment</t>
  </si>
  <si>
    <t>treatment of bottom ash, MSWI-WWT, WW from concrete production, slag compartmentGLObottom ash, MSWI-WWT, WW from concrete productionkg</t>
  </si>
  <si>
    <t>treatment of bottom ash, MSWI-WWT, WW from concrete production, slag compartment</t>
  </si>
  <si>
    <t>treatment of bottom ash, MSWI-WWT, WW from glass production, slag compartmentGLObottom ash, MSWI-WWT, WW from glass productionkg</t>
  </si>
  <si>
    <t>treatment of bottom ash, MSWI-WWT, WW from glass production, slag compartment</t>
  </si>
  <si>
    <t>treatment of bottom ash, MSWI-WWT, WW from grass refinery, slag compartmentGLObottom ash, MSWI-WWT, WW from grass refinerykg</t>
  </si>
  <si>
    <t>treatment of bottom ash, MSWI-WWT, WW from grass refinery, slag compartment</t>
  </si>
  <si>
    <t>treatment of bottom ash, MSWI-WWT, WW from hard fibreboard production, slag compartmentRoWbottom ash, MSWI-WWT, WW from hard fibreboard productionkg</t>
  </si>
  <si>
    <t>treatment of bottom ash, MSWI-WWT, WW from hard fibreboard production, slag compartment</t>
  </si>
  <si>
    <t>treatment of bottom ash, MSWI-WWT, WW from hard fibreboard production, slag compartmentRERbottom ash, MSWI-WWT, WW from hard fibreboard productionkg</t>
  </si>
  <si>
    <t>treatment of bottom ash, MSWI-WWT, WW from liquid crystal production, slag compartmentGLObottom ash, MSWI-WWT, WW from liquid crystal productionkg</t>
  </si>
  <si>
    <t>treatment of bottom ash, MSWI-WWT, WW from liquid crystal production, slag compartment</t>
  </si>
  <si>
    <t>treatment of bottom ash, MSWI-WWT, WW from maize starch production, slag compartmentGLObottom ash, MSWI-WWT, WW from maize starch productionkg</t>
  </si>
  <si>
    <t>treatment of bottom ash, MSWI-WWT, WW from maize starch production, slag compartment</t>
  </si>
  <si>
    <t>treatment of bottom ash, MSWI-WWT, WW from medium density board production, slag compartmentRoWbottom ash, MSWI-WWT, WW from medium density board productionkg</t>
  </si>
  <si>
    <t>treatment of bottom ash, MSWI-WWT, WW from medium density board production, slag compartment</t>
  </si>
  <si>
    <t>treatment of bottom ash, MSWI-WWT, WW from medium density board production, slag compartmentRERbottom ash, MSWI-WWT, WW from medium density board productionkg</t>
  </si>
  <si>
    <t>treatment of bottom ash, MSWI-WWT, WW from particle board production, slag compartmentRoWbottom ash, MSWI-WWT, WW from particle board productionkg</t>
  </si>
  <si>
    <t>treatment of bottom ash, MSWI-WWT, WW from particle board production, slag compartment</t>
  </si>
  <si>
    <t>treatment of bottom ash, MSWI-WWT, WW from particle board production, slag compartmentRERbottom ash, MSWI-WWT, WW from particle board productionkg</t>
  </si>
  <si>
    <t>treatment of bottom ash, MSWI-WWT, WW from pig iron production, slag compartmentEurope without Switzerlandbottom ash, MSWI-WWT, WW from pig iron productionkg</t>
  </si>
  <si>
    <t>treatment of bottom ash, MSWI-WWT, WW from pig iron production, slag compartment</t>
  </si>
  <si>
    <t>treatment of bottom ash, MSWI-WWT, WW from pig iron production, slag compartmentRoWbottom ash, MSWI-WWT, WW from pig iron productionkg</t>
  </si>
  <si>
    <t>treatment of bottom ash, MSWI-WWT, WW from plywood production, slag compartmentGLObottom ash, MSWI-WWT, WW from plywood productionkg</t>
  </si>
  <si>
    <t>treatment of bottom ash, MSWI-WWT, WW from plywood production, slag compartment</t>
  </si>
  <si>
    <t>treatment of bottom ash, MSWI-WWT, WW from potato starch production, slag compartmentGLObottom ash, MSWI-WWT, WW from potato starch productionkg</t>
  </si>
  <si>
    <t>treatment of bottom ash, MSWI-WWT, WW from potato starch production, slag compartment</t>
  </si>
  <si>
    <t>treatment of bottom ash, MSWI-WWT, WW from soft fibreboard production, slag compartmentGLObottom ash, MSWI-WWT, WW from soft fibreboard productionkg</t>
  </si>
  <si>
    <t>treatment of bottom ash, MSWI-WWT, WW from soft fibreboard production, slag compartment</t>
  </si>
  <si>
    <t>treatment of bottom ash, MSWI-WWT, WW from tube collector production, slag compartmentGLObottom ash, MSWI-WWT, WW from tube collector productionkg</t>
  </si>
  <si>
    <t>treatment of bottom ash, MSWI-WWT, WW from tube collector production, slag compartment</t>
  </si>
  <si>
    <t>treatment of bottom ash, MSWI-WWT, WW from vegetable oil refinery, slag compartmentGLObottom ash, MSWI-WWT, WW from vegetable oil refinerykg</t>
  </si>
  <si>
    <t>treatment of bottom ash, MSWI-WWT, WW from vegetable oil refinery, slag compartment</t>
  </si>
  <si>
    <t>treatment of bottom ash, MSWI-WWT, WW from wafer fabrication, slag compartmentGLObottom ash, MSWI-WWT, WW from wafer fabricationkg</t>
  </si>
  <si>
    <t>treatment of bottom ash, MSWI-WWT, WW from wafer fabrication, slag compartment</t>
  </si>
  <si>
    <t>treatment of bottom ash, MSWI-WWT, WW, average, slag compartmentEurope without Switzerlandbottom ash, MSWI-WWT, WW, averagekg</t>
  </si>
  <si>
    <t>treatment of bottom ash, MSWI-WWT, WW, average, slag compartment</t>
  </si>
  <si>
    <t>treatment of bottom ash, MSWI-WWT, WW, average, slag compartmentRoWbottom ash, MSWI-WWT, WW, averagekg</t>
  </si>
  <si>
    <t>treatment of bottom ash, MSWI-WWT, condensate from light oil boiler, slag compartmentGLObottom ash, MSWI-WWT, condensate from light oil boilerkg</t>
  </si>
  <si>
    <t>treatment of bottom ash, MSWI-WWT, condensate from light oil boiler, slag compartment</t>
  </si>
  <si>
    <t>treatment of bottom ash, MSWI-WWT, heat carrier liquid, 40% C3H8O2, slag compartmentGLObottom ash, MSWI-WWT, heat carrier liquid, 40% C3H8O2kg</t>
  </si>
  <si>
    <t>treatment of bottom ash, MSWI-WWT, heat carrier liquid, 40% C3H8O2, slag compartment</t>
  </si>
  <si>
    <t>treatment of bottom ash, MSWI-WWT, rainwater mineral oil storage, slag compartmentEurope without Switzerlandbottom ash, MSWI-WWT, rainwater mineral oil storagekg</t>
  </si>
  <si>
    <t>treatment of bottom ash, MSWI-WWT, rainwater mineral oil storage, slag compartment</t>
  </si>
  <si>
    <t>treatment of bottom ash, MSWI-WWT, rainwater mineral oil storage, slag compartmentRoWbottom ash, MSWI-WWT, rainwater mineral oil storagekg</t>
  </si>
  <si>
    <t>treatment of bottom ash, MSWI-WWT[R], WW from anaerobic digestion of whey, slag compartmentGLObottom ash, MSWI-WWT[R], WW from anaerobic digestion of wheykg</t>
  </si>
  <si>
    <t>treatment of bottom ash, MSWI-WWT[R], WW from anaerobic digestion of whey, slag compartment</t>
  </si>
  <si>
    <t>treatment of bottom ash, MSWI-WWT[U], WW from lorry production, slag compartmentGLObottom ash, MSWI-WWT[U], WW from lorry productionkg</t>
  </si>
  <si>
    <t>treatment of bottom ash, MSWI-WWT[U], WW from lorry production, slag compartment</t>
  </si>
  <si>
    <t>treatment of bottom ash, MSWI[F]-WWT, WW from CRT production, slag compartmentCHbottom ash, MSWI[F]-WWT, WW from CRT productionkg</t>
  </si>
  <si>
    <t>treatment of bottom ash, MSWI[F]-WWT, WW from CRT production, slag compartment</t>
  </si>
  <si>
    <t>treatment of bottom ash, MSWI[F]-WWT, WW from LCD backlight production, slag compartmentCHbottom ash, MSWI[F]-WWT, WW from LCD backlight productionkg</t>
  </si>
  <si>
    <t>treatment of bottom ash, MSWI[F]-WWT, WW from LCD backlight production, slag compartment</t>
  </si>
  <si>
    <t>treatment of bottom ash, MSWI[F]-WWT, WW from LCD production, slag compartmentCHbottom ash, MSWI[F]-WWT, WW from LCD productionkg</t>
  </si>
  <si>
    <t>treatment of bottom ash, MSWI[F]-WWT, WW from LCD production, slag compartment</t>
  </si>
  <si>
    <t>treatment of bottom ash, MSWI[F]-WWT, WW from PV cell production, slag compartmentCHbottom ash, MSWI[F]-WWT, WW from PV cell productionkg</t>
  </si>
  <si>
    <t>treatment of bottom ash, MSWI[F]-WWT, WW from PV cell production, slag compartment</t>
  </si>
  <si>
    <t>treatment of bottom ash, MSWI[F]-WWT, WW from black chrome coating, slag compartmentCHbottom ash, MSWI[F]-WWT, WW from black chrome coatingkg</t>
  </si>
  <si>
    <t>treatment of bottom ash, MSWI[F]-WWT, WW from black chrome coating, slag compartment</t>
  </si>
  <si>
    <t>treatment of bottom ash, MSWI[F]-WWT, WW from ceramic production, slag compartmentCHbottom ash, MSWI[F]-WWT, WW from ceramic productionkg</t>
  </si>
  <si>
    <t>treatment of bottom ash, MSWI[F]-WWT, WW from ceramic production, slag compartment</t>
  </si>
  <si>
    <t>treatment of bottom ash, MSWI[F]-WWT, WW from concrete production, slag compartmentCHbottom ash, MSWI[F]-WWT, WW from concrete productionkg</t>
  </si>
  <si>
    <t>treatment of bottom ash, MSWI[F]-WWT, WW from concrete production, slag compartment</t>
  </si>
  <si>
    <t>treatment of bottom ash, MSWI[F]-WWT, WW from glass production, slag compartmentCHbottom ash, MSWI[F]-WWT, WW from glass productionkg</t>
  </si>
  <si>
    <t>treatment of bottom ash, MSWI[F]-WWT, WW from glass production, slag compartment</t>
  </si>
  <si>
    <t>treatment of bottom ash, MSWI[F]-WWT, WW from grass refinery, slag compartmentCHbottom ash, MSWI[F]-WWT, WW from grass refinerykg</t>
  </si>
  <si>
    <t>treatment of bottom ash, MSWI[F]-WWT, WW from grass refinery, slag compartment</t>
  </si>
  <si>
    <t>treatment of bottom ash, MSWI[F]-WWT, WW from liquid crystal production, slag compartmentCHbottom ash, MSWI[F]-WWT, WW from liquid crystal productionkg</t>
  </si>
  <si>
    <t>treatment of bottom ash, MSWI[F]-WWT, WW from liquid crystal production, slag compartment</t>
  </si>
  <si>
    <t>treatment of bottom ash, MSWI[F]-WWT, WW from maize starch production, slag compartmentCHbottom ash, MSWI[F]-WWT, WW from maize starch productionkg</t>
  </si>
  <si>
    <t>treatment of bottom ash, MSWI[F]-WWT, WW from maize starch production, slag compartment</t>
  </si>
  <si>
    <t>treatment of bottom ash, MSWI[F]-WWT, WW from pig iron production, slag compartmentCHbottom ash, MSWI[F]-WWT, WW from pig iron productionkg</t>
  </si>
  <si>
    <t>treatment of bottom ash, MSWI[F]-WWT, WW from pig iron production, slag compartment</t>
  </si>
  <si>
    <t>treatment of bottom ash, MSWI[F]-WWT, WW from plywood production, slag compartmentCHbottom ash, MSWI[F]-WWT, WW from plywood productionkg</t>
  </si>
  <si>
    <t>treatment of bottom ash, MSWI[F]-WWT, WW from plywood production, slag compartment</t>
  </si>
  <si>
    <t>treatment of bottom ash, MSWI[F]-WWT, WW from potato starch production, slag compartmentCHbottom ash, MSWI[F]-WWT, WW from potato starch productionkg</t>
  </si>
  <si>
    <t>treatment of bottom ash, MSWI[F]-WWT, WW from potato starch production, slag compartment</t>
  </si>
  <si>
    <t>treatment of bottom ash, MSWI[F]-WWT, WW from soft fibreboard production, slag compartmentCHbottom ash, MSWI[F]-WWT, WW from soft fibreboard productionkg</t>
  </si>
  <si>
    <t>treatment of bottom ash, MSWI[F]-WWT, WW from soft fibreboard production, slag compartment</t>
  </si>
  <si>
    <t>treatment of bottom ash, MSWI[F]-WWT, WW from tube collector production, slag compartmentCHbottom ash, MSWI[F]-WWT, WW from tube collector productionkg</t>
  </si>
  <si>
    <t>treatment of bottom ash, MSWI[F]-WWT, WW from tube collector production, slag compartment</t>
  </si>
  <si>
    <t>treatment of bottom ash, MSWI[F]-WWT, WW from wafer fabrication, slag compartmentCHbottom ash, MSWI[F]-WWT, WW from wafer fabricationkg</t>
  </si>
  <si>
    <t>treatment of bottom ash, MSWI[F]-WWT, WW from wafer fabrication, slag compartment</t>
  </si>
  <si>
    <t>treatment of bottom ash, MSWI[F]-WWT, WW, average, slag compartmentCHbottom ash, MSWI[F]-WWT, WW, averagekg</t>
  </si>
  <si>
    <t>treatment of bottom ash, MSWI[F]-WWT, WW, average, slag compartment</t>
  </si>
  <si>
    <t>treatment of bottom ash, MSWI[F]-WWT, condensate from light oil boiler, slag compartmentCHbottom ash, MSWI[F]-WWT, condensate from light oil boilerkg</t>
  </si>
  <si>
    <t>treatment of bottom ash, MSWI[F]-WWT, condensate from light oil boiler, slag compartment</t>
  </si>
  <si>
    <t>treatment of bottom ash, MSWI[F]-WWT, heat carrier liquid, 40% C3H8O2, slag compartmentCHbottom ash, MSWI[F]-WWT, heat carrier liquid, 40% C3H8O2kg</t>
  </si>
  <si>
    <t>treatment of bottom ash, MSWI[F]-WWT, heat carrier liquid, 40% C3H8O2, slag compartment</t>
  </si>
  <si>
    <t>treatment of bottom ash, MSWI[F]-WWT, rainwater mineral oil storage, slag compartmentCHbottom ash, MSWI[F]-WWT, rainwater mineral oil storagekg</t>
  </si>
  <si>
    <t>treatment of bottom ash, MSWI[F]-WWT, rainwater mineral oil storage, slag compartment</t>
  </si>
  <si>
    <t>treatment of bottom ash, MSWI[F]-WWT[R], WW from anaerobic digestion of whey, slag compartmentCHbottom ash, MSWI[F]-WWT[R], WW from anaerobic digestion of wheykg</t>
  </si>
  <si>
    <t>treatment of bottom ash, MSWI[F]-WWT[R], WW from anaerobic digestion of whey, slag compartment</t>
  </si>
  <si>
    <t>treatment of bottom ash, MSWI[F]-WWT[U], WW from lorry production, slag compartmentCHbottom ash, MSWI[F]-WWT[U], WW from lorry productionkg</t>
  </si>
  <si>
    <t>treatment of bottom ash, MSWI[F]-WWT[U], WW from lorry production, slag compartment</t>
  </si>
  <si>
    <t>treatment of brake wear emissions, lorryRoWbrake wear emissions, lorrykg</t>
  </si>
  <si>
    <t>treatment of brake wear emissions, lorry</t>
  </si>
  <si>
    <t>treatment of brake wear emissions, lorryRERbrake wear emissions, lorrykg</t>
  </si>
  <si>
    <t>treatment of brake wear emissions, passenger carRoWbrake wear emissions, passenger carkg</t>
  </si>
  <si>
    <t>treatment of brake wear emissions, passenger car</t>
  </si>
  <si>
    <t>treatment of brake wear emissions, passenger carRERbrake wear emissions, passenger carkg</t>
  </si>
  <si>
    <t>treatment of coal gas, in power plantATelectricity, high voltagekWh</t>
  </si>
  <si>
    <t>treatment of coal gas, in power plant</t>
  </si>
  <si>
    <t>treatment of coal gas, in power plantATheat, district or industrial, other than natural gasMJ</t>
  </si>
  <si>
    <t>treatment of coal gas, in power plantBAelectricity, high voltagekWh</t>
  </si>
  <si>
    <t>treatment of coal gas, in power plantBAheat, district or industrial, other than natural gasMJ</t>
  </si>
  <si>
    <t>treatment of coal gas, in power plantBEelectricity, high voltagekWh</t>
  </si>
  <si>
    <t>treatment of coal gas, in power plantBEheat, district or industrial, other than natural gasMJ</t>
  </si>
  <si>
    <t>treatment of coal gas, in power plantBGelectricity, high voltagekWh</t>
  </si>
  <si>
    <t>treatment of coal gas, in power plantBGheat, district or industrial, other than natural gasMJ</t>
  </si>
  <si>
    <t>treatment of coal gas, in power plantBRelectricity, high voltagekWh</t>
  </si>
  <si>
    <t>treatment of coal gas, in power plantBRheat, district or industrial, other than natural gasMJ</t>
  </si>
  <si>
    <t>treatment of coal gas, in power plantCA-ABelectricity, high voltagekWh</t>
  </si>
  <si>
    <t>treatment of coal gas, in power plantCA-ABheat, district or industrial, other than natural gasMJ</t>
  </si>
  <si>
    <t>treatment of coal gas, in power plantCA-NBelectricity, high voltagekWh</t>
  </si>
  <si>
    <t>treatment of coal gas, in power plantCA-NBheat, district or industrial, other than natural gasMJ</t>
  </si>
  <si>
    <t>treatment of coal gas, in power plantCA-NSelectricity, high voltagekWh</t>
  </si>
  <si>
    <t>treatment of coal gas, in power plantCA-NSheat, district or industrial, other than natural gasMJ</t>
  </si>
  <si>
    <t>treatment of coal gas, in power plantCA-ONelectricity, high voltagekWh</t>
  </si>
  <si>
    <t>treatment of coal gas, in power plantCA-ONheat, district or industrial, other than natural gasMJ</t>
  </si>
  <si>
    <t>treatment of coal gas, in power plantCA-PEelectricity, high voltagekWh</t>
  </si>
  <si>
    <t>treatment of coal gas, in power plantCA-PEheat, district or industrial, other than natural gasMJ</t>
  </si>
  <si>
    <t>treatment of coal gas, in power plantCZelectricity, high voltagekWh</t>
  </si>
  <si>
    <t>treatment of coal gas, in power plantCZheat, district or industrial, other than natural gasMJ</t>
  </si>
  <si>
    <t>treatment of coal gas, in power plantDEelectricity, high voltagekWh</t>
  </si>
  <si>
    <t>treatment of coal gas, in power plantDEheat, district or industrial, other than natural gasMJ</t>
  </si>
  <si>
    <t>treatment of coal gas, in power plantESelectricity, high voltagekWh</t>
  </si>
  <si>
    <t>treatment of coal gas, in power plantESheat, district or industrial, other than natural gasMJ</t>
  </si>
  <si>
    <t>treatment of coal gas, in power plantFIelectricity, high voltagekWh</t>
  </si>
  <si>
    <t>treatment of coal gas, in power plantFIheat, district or industrial, other than natural gasMJ</t>
  </si>
  <si>
    <t>treatment of coal gas, in power plantFRelectricity, high voltagekWh</t>
  </si>
  <si>
    <t>treatment of coal gas, in power plantFRheat, district or industrial, other than natural gasMJ</t>
  </si>
  <si>
    <t>treatment of coal gas, in power plantGBelectricity, high voltagekWh</t>
  </si>
  <si>
    <t>treatment of coal gas, in power plantGBheat, district or industrial, other than natural gasMJ</t>
  </si>
  <si>
    <t>treatment of coal gas, in power plantHRelectricity, high voltagekWh</t>
  </si>
  <si>
    <t>treatment of coal gas, in power plantHRheat, district or industrial, other than natural gasMJ</t>
  </si>
  <si>
    <t>treatment of coal gas, in power plantHUelectricity, high voltagekWh</t>
  </si>
  <si>
    <t>treatment of coal gas, in power plantHUheat, district or industrial, other than natural gasMJ</t>
  </si>
  <si>
    <t>treatment of coal gas, in power plantIRelectricity, high voltagekWh</t>
  </si>
  <si>
    <t>treatment of coal gas, in power plantIRheat, district or industrial, other than natural gasMJ</t>
  </si>
  <si>
    <t>treatment of coal gas, in power plantITelectricity, high voltagekWh</t>
  </si>
  <si>
    <t>treatment of coal gas, in power plantITheat, district or industrial, other than natural gasMJ</t>
  </si>
  <si>
    <t>treatment of coal gas, in power plantJPelectricity, high voltagekWh</t>
  </si>
  <si>
    <t>treatment of coal gas, in power plantJPheat, district or industrial, other than natural gasMJ</t>
  </si>
  <si>
    <t>treatment of coal gas, in power plantKRelectricity, high voltagekWh</t>
  </si>
  <si>
    <t>treatment of coal gas, in power plantKRheat, district or industrial, other than natural gasMJ</t>
  </si>
  <si>
    <t>treatment of coal gas, in power plantMXelectricity, high voltagekWh</t>
  </si>
  <si>
    <t>treatment of coal gas, in power plantMXheat, district or industrial, other than natural gasMJ</t>
  </si>
  <si>
    <t>treatment of coal gas, in power plantNLelectricity, high voltagekWh</t>
  </si>
  <si>
    <t>treatment of coal gas, in power plantNLheat, district or industrial, other than natural gasMJ</t>
  </si>
  <si>
    <t>treatment of coal gas, in power plantPLelectricity, high voltagekWh</t>
  </si>
  <si>
    <t>treatment of coal gas, in power plantPLheat, district or industrial, other than natural gasMJ</t>
  </si>
  <si>
    <t>treatment of coal gas, in power plantROelectricity, high voltagekWh</t>
  </si>
  <si>
    <t>treatment of coal gas, in power plantROheat, district or industrial, other than natural gasMJ</t>
  </si>
  <si>
    <t>treatment of coal gas, in power plantRSelectricity, high voltagekWh</t>
  </si>
  <si>
    <t>treatment of coal gas, in power plantRSheat, district or industrial, other than natural gasMJ</t>
  </si>
  <si>
    <t>treatment of coal gas, in power plantRUelectricity, high voltagekWh</t>
  </si>
  <si>
    <t>treatment of coal gas, in power plantRUheat, district or industrial, other than natural gasMJ</t>
  </si>
  <si>
    <t>treatment of coal gas, in power plantRoWelectricity, high voltagekWh</t>
  </si>
  <si>
    <t>treatment of coal gas, in power plantRoWheat, district or industrial, other than natural gasMJ</t>
  </si>
  <si>
    <t>treatment of coal gas, in power plantSEelectricity, high voltagekWh</t>
  </si>
  <si>
    <t>treatment of coal gas, in power plantSEheat, district or industrial, other than natural gasMJ</t>
  </si>
  <si>
    <t>treatment of coal gas, in power plantSKelectricity, high voltagekWh</t>
  </si>
  <si>
    <t>treatment of coal gas, in power plantSKheat, district or industrial, other than natural gasMJ</t>
  </si>
  <si>
    <t>treatment of coal gas, in power plantTRelectricity, high voltagekWh</t>
  </si>
  <si>
    <t>treatment of coal gas, in power plantTRheat, district or industrial, other than natural gasMJ</t>
  </si>
  <si>
    <t>treatment of coal gas, in power plantTWelectricity, high voltagekWh</t>
  </si>
  <si>
    <t>treatment of coal gas, in power plantTWheat, district or industrial, other than natural gasMJ</t>
  </si>
  <si>
    <t>treatment of coal gas, in power plantUAelectricity, high voltagekWh</t>
  </si>
  <si>
    <t>treatment of coal gas, in power plantUAheat, district or industrial, other than natural gasMJ</t>
  </si>
  <si>
    <t>treatment of coal slurry, impoundmentGLOcoal slurrykg</t>
  </si>
  <si>
    <t>treatment of coal slurry, impoundment</t>
  </si>
  <si>
    <t>treatment of coal tar, in industrial furnace 1MWGLOheat, district or industrial, other than natural gasMJ</t>
  </si>
  <si>
    <t>treatment of coal tar, in industrial furnace 1MW</t>
  </si>
  <si>
    <t>treatment of coating from waste cathode ray tube display, municipal incineration with fly ash extractionCHcoating from waste cathode ray tube displaykg</t>
  </si>
  <si>
    <t>treatment of coating from waste cathode ray tube display, municipal incineration with fly ash extraction</t>
  </si>
  <si>
    <t>treatment of coating from waste cathode ray tube display, municipal waste incinerationCHcoating from waste cathode ray tube displaykg</t>
  </si>
  <si>
    <t>treatment of coating from waste cathode ray tube display, municipal waste incineration</t>
  </si>
  <si>
    <t>treatment of coating from waste cathode ray tube display, municipal waste incinerationRoWcoating from waste cathode ray tube displaykg</t>
  </si>
  <si>
    <t>treatment of condensate from light oil boiler, wastewater treatmentCHcondensate from light oil boilerm3</t>
  </si>
  <si>
    <t>treatment of condensate from light oil boiler, wastewater treatment</t>
  </si>
  <si>
    <t>treatment of condensate from light oil boiler, wastewater treatmentRoWcondensate from light oil boilerm3</t>
  </si>
  <si>
    <t>treatment of conditioned spent nuclear fuel, in interim storageCHconditioned spent nuclear fuelm3</t>
  </si>
  <si>
    <t>treatment of conditioned spent nuclear fuel, in interim storage</t>
  </si>
  <si>
    <t>treatment of conditioned spent nuclear fuel, in interim storageEurope without Switzerlandconditioned spent nuclear fuelm3</t>
  </si>
  <si>
    <t>treatment of conditioned spent nuclear fuel, in interim storageRoWconditioned spent nuclear fuelm3</t>
  </si>
  <si>
    <t>treatment of copper cakeGLOcopper, cathodekg</t>
  </si>
  <si>
    <t>treatment of copper cake</t>
  </si>
  <si>
    <t>treatment of copper in car shredder residue, municipal incinerationCHcopper in car shredder residuekg</t>
  </si>
  <si>
    <t>treatment of copper in car shredder residue, municipal incineration</t>
  </si>
  <si>
    <t>treatment of copper in car shredder residue, municipal incinerationRoWcopper in car shredder residuekg</t>
  </si>
  <si>
    <t>treatment of copper in car shredder residue, municipal incineration with fly ash extractionCHcopper in car shredder residuekg</t>
  </si>
  <si>
    <t>treatment of copper in car shredder residue, municipal incineration with fly ash extraction</t>
  </si>
  <si>
    <t>treatment of copper scrap by electrolytic refiningRoWcopper, cathodekg</t>
  </si>
  <si>
    <t>treatment of copper scrap by electrolytic refining</t>
  </si>
  <si>
    <t>treatment of copper scrap by electrolytic refiningRERcopper, cathodekg</t>
  </si>
  <si>
    <t>treatment of copper slag, residual material landfillGLOcopper slagkg</t>
  </si>
  <si>
    <t>treatment of copper slag, residual material landfill</t>
  </si>
  <si>
    <t>treatment of crust from Parkes process for lead productionGLOsilverkg</t>
  </si>
  <si>
    <t>treatment of crust from Parkes process for lead production</t>
  </si>
  <si>
    <t>treatment of decarbonising waste, residual material landfillCHdecarbonising wastekg</t>
  </si>
  <si>
    <t>treatment of decarbonising waste, residual material landfill</t>
  </si>
  <si>
    <t>treatment of decarbonising waste, residual material landfillRoWdecarbonising wastekg</t>
  </si>
  <si>
    <t>treatment of decommissioned airport infrastructure, contaminated gravelRoWdecommissioned airport infrastructure, contaminated gravelunit</t>
  </si>
  <si>
    <t>treatment of decommissioned airport infrastructure, contaminated gravel</t>
  </si>
  <si>
    <t>treatment of decommissioned airport infrastructure, contaminated gravelRERdecommissioned airport infrastructure, contaminated gravelunit</t>
  </si>
  <si>
    <t>treatment of decommissioned chemical production facilitiesRoWdecommissioned chemical production facilitieskg</t>
  </si>
  <si>
    <t>treatment of decommissioned chemical production facilities</t>
  </si>
  <si>
    <t>treatment of decommissioned chemical production facilitiesRERdecommissioned chemical production facilitieskg</t>
  </si>
  <si>
    <t>treatment of decommissioned pipeline, natural gas, inert material landfillCHdecommissioned pipeline, natural gaskg</t>
  </si>
  <si>
    <t>treatment of decommissioned pipeline, natural gas, inert material landfill</t>
  </si>
  <si>
    <t>treatment of decommissioned pipeline, natural gas, inert material landfillRoWdecommissioned pipeline, natural gaskg</t>
  </si>
  <si>
    <t>treatment of decommissioned roadRoWdecommissioned roadm*year</t>
  </si>
  <si>
    <t>treatment of decommissioned road</t>
  </si>
  <si>
    <t>treatment of decommissioned roadRERdecommissioned roadm*year</t>
  </si>
  <si>
    <t>treatment of decommissioned tram trackCHdecommissioned tram trackm*year</t>
  </si>
  <si>
    <t>treatment of decommissioned tram track</t>
  </si>
  <si>
    <t>treatment of decommissioned tram trackRoWdecommissioned tram trackm*year</t>
  </si>
  <si>
    <t>treatment of digester sludge, municipal incinerationGLOelectricity, for reuse in municipal waste incineration onlykWh</t>
  </si>
  <si>
    <t>treatment of digester sludge, municipal incineration</t>
  </si>
  <si>
    <t>treatment of digester sludge, municipal incinerationGLOheat, for reuse in municipal waste incineration onlyMJ</t>
  </si>
  <si>
    <t>treatment of digester sludge, municipal incineration with fly ash extractionCHelectricity, for reuse in municipal waste incineration onlykWh</t>
  </si>
  <si>
    <t>treatment of digester sludge, municipal incineration with fly ash extraction</t>
  </si>
  <si>
    <t>treatment of digester sludge, municipal incineration with fly ash extractionCHheat, for reuse in municipal waste incineration onlyMJ</t>
  </si>
  <si>
    <t>treatment of digester sludge, municipal incineration, futureCHelectricity, high voltagekWh</t>
  </si>
  <si>
    <t>treatment of digester sludge, municipal incineration, future</t>
  </si>
  <si>
    <t>treatment of digester sludge, municipal incineration, futureCHheat, futureMJ</t>
  </si>
  <si>
    <t>treatment of drilling waste, landfarmingCHdrilling wastekg</t>
  </si>
  <si>
    <t>treatment of drilling waste, landfarming</t>
  </si>
  <si>
    <t>treatment of drilling waste, landfarmingRoWdrilling wastekg</t>
  </si>
  <si>
    <t>treatment of drilling waste, residual material landfillCHdrilling wastekg</t>
  </si>
  <si>
    <t>treatment of drilling waste, residual material landfill</t>
  </si>
  <si>
    <t>treatment of drilling waste, residual material landfillRoWdrilling wastekg</t>
  </si>
  <si>
    <t>treatment of dross from Al electrolysis, residual material landfillCHdross from Al electrolysiskg</t>
  </si>
  <si>
    <t>treatment of dross from Al electrolysis, residual material landfill</t>
  </si>
  <si>
    <t>treatment of dross from Al electrolysis, residual material landfillRoWdross from Al electrolysiskg</t>
  </si>
  <si>
    <t>treatment of electric arc furnace dust, residual material landfillCHelectric arc furnace dustkg</t>
  </si>
  <si>
    <t>treatment of electric arc furnace dust, residual material landfill</t>
  </si>
  <si>
    <t>treatment of electric arc furnace dust, residual material landfillRoWelectric arc furnace dustkg</t>
  </si>
  <si>
    <t>treatment of electric arc furnace secondary metallurgy slag, residual material landfillGLOelectric arc furnace secondary metallurgy slagkg</t>
  </si>
  <si>
    <t>treatment of electric arc furnace secondary metallurgy slag, residual material landfill</t>
  </si>
  <si>
    <t>treatment of electric arc furnace slag, residual material landfillCHelectric arc furnace slagkg</t>
  </si>
  <si>
    <t>treatment of electric arc furnace slag, residual material landfill</t>
  </si>
  <si>
    <t>treatment of electric arc furnace slag, residual material landfillRoWelectric arc furnace slagkg</t>
  </si>
  <si>
    <t>treatment of electronics scrap from control unitsRoWelectronics scrap from control unitskg</t>
  </si>
  <si>
    <t>treatment of electronics scrap from control units</t>
  </si>
  <si>
    <t>treatment of electronics scrap from control unitsRERelectronics scrap from control unitskg</t>
  </si>
  <si>
    <t>treatment of electronics scrap, metals recovery in copper smelterRoWleadkg</t>
  </si>
  <si>
    <t>treatment of electronics scrap, metals recovery in copper smelter</t>
  </si>
  <si>
    <t>treatment of electronics scrap, metals recovery in copper smelterRoWmetal part of electronics scrap, in copper, anodekg</t>
  </si>
  <si>
    <t>treatment of electronics scrap, metals recovery in copper smelterSEleadkg</t>
  </si>
  <si>
    <t>treatment of electronics scrap, metals recovery in copper smelterSEmetal part of electronics scrap, in copper, anodekg</t>
  </si>
  <si>
    <t>treatment of filter dust from Al electrolysis, residual material landfillCHfilter dust from Al electrolysiskg</t>
  </si>
  <si>
    <t>treatment of filter dust from Al electrolysis, residual material landfill</t>
  </si>
  <si>
    <t>treatment of filter dust from Al electrolysis, residual material landfillRoWfilter dust from Al electrolysiskg</t>
  </si>
  <si>
    <t>treatment of fly ash and scrubber sludge, hazardous waste incinerationCHfly ash and scrubber sludgekg</t>
  </si>
  <si>
    <t>treatment of fly ash and scrubber sludge, hazardous waste incineration</t>
  </si>
  <si>
    <t>treatment of fly ash and scrubber sludge, hazardous waste incinerationEurope without Switzerlandfly ash and scrubber sludgekg</t>
  </si>
  <si>
    <t>treatment of fly ash and scrubber sludge, hazardous waste incinerationRoWfly ash and scrubber sludgekg</t>
  </si>
  <si>
    <t>treatment of fly ash and scrubber sludge, hazardous waste incineration, with energy recoveryCHelectricity, medium voltagekWh</t>
  </si>
  <si>
    <t>treatment of fly ash and scrubber sludge, hazardous waste incineration, with energy recovery</t>
  </si>
  <si>
    <t>treatment of fly ash and scrubber sludge, hazardous waste incineration, with energy recoveryCHfly ash and scrubber sludgekg</t>
  </si>
  <si>
    <t>treatment of fly ash and scrubber sludge, hazardous waste incineration, with energy recoveryCHheat, district or industrial, other than natural gasMJ</t>
  </si>
  <si>
    <t>treatment of fly ash and scrubber sludge, hazardous waste incineration, with energy recoveryEurope without Switzerlandelectricity, medium voltagekWh</t>
  </si>
  <si>
    <t>treatment of fly ash and scrubber sludge, hazardous waste incineration, with energy recoveryEurope without Switzerlandfly ash and scrubber sludgekg</t>
  </si>
  <si>
    <t>treatment of fly ash and scrubber sludge, hazardous waste incineration, with energy recoveryEurope without Switzerlandheat, district or industrial, other than natural gasMJ</t>
  </si>
  <si>
    <t>treatment of fly ash and scrubber sludge, hazardous waste incineration, with energy recoveryRoWelectricity, medium voltagekWh</t>
  </si>
  <si>
    <t>treatment of fly ash and scrubber sludge, hazardous waste incineration, with energy recoveryRoWfly ash and scrubber sludgekg</t>
  </si>
  <si>
    <t>treatment of fly ash and scrubber sludge, hazardous waste incineration, with energy recoveryRoWheat, district or industrial, other than natural gasMJ</t>
  </si>
  <si>
    <t>treatment of garden biowaste, home composting in heapsFRbiowaste, garden wastekg</t>
  </si>
  <si>
    <t>treatment of garden biowaste, home composting in heaps</t>
  </si>
  <si>
    <t>treatment of garden biowaste, home composting in heapsFRcompostkg</t>
  </si>
  <si>
    <t>treatment of garden biowaste, home composting in heapsRoWbiowaste, garden wastekg</t>
  </si>
  <si>
    <t>treatment of garden biowaste, home composting in heapsRoWcompostkg</t>
  </si>
  <si>
    <t>treatment of glass cullet, from fluorescent lamps treatment, 0% water, inert material landfillGLOglass cullet, from fluorescent lamps treatmentkg</t>
  </si>
  <si>
    <t>treatment of glass cullet, from fluorescent lamps treatment, 0% water, inert material landfill</t>
  </si>
  <si>
    <t>treatment of glass cullet, from used cathode ray tube panels, 0% water, inert material landfillGLOglass cullet, from used cathode ray tube panelskg</t>
  </si>
  <si>
    <t>treatment of glass cullet, from used cathode ray tube panels, 0% water, inert material landfill</t>
  </si>
  <si>
    <t>treatment of glass cullet, lead containing, from used cathode ray tube, 0% water, inert material landfillGLOglass cullet, lead containing, from used cathode ray tubekg</t>
  </si>
  <si>
    <t>treatment of glass cullet, lead containing, from used cathode ray tube, 0% water, inert material landfill</t>
  </si>
  <si>
    <t>treatment of glass cullet, mixed glass from used cathode ray tube, 0% water, inert material landfillGLOglass cullet, mixed glass from used cathode ray tubekg</t>
  </si>
  <si>
    <t>treatment of glass cullet, mixed glass from used cathode ray tube, 0% water, inert material landfill</t>
  </si>
  <si>
    <t>treatment of glass from used cathode ray tubeGLOglass from used cathode ray tubekg</t>
  </si>
  <si>
    <t>treatment of glass from used cathode ray tube</t>
  </si>
  <si>
    <t>treatment of green liquor dregs, residual material landfillCHgreen liquor dregskg</t>
  </si>
  <si>
    <t>treatment of green liquor dregs, residual material landfill</t>
  </si>
  <si>
    <t>treatment of green liquor dregs, residual material landfillRoWgreen liquor dregskg</t>
  </si>
  <si>
    <t>treatment of hard coal ash, municipal incinerationCHhard coal ashkg</t>
  </si>
  <si>
    <t>treatment of hard coal ash, municipal incineration</t>
  </si>
  <si>
    <t>treatment of hard coal ash, municipal incinerationRoWhard coal ashkg</t>
  </si>
  <si>
    <t>treatment of hard coal ash, municipal incineration with fly ash extractionCHhard coal ashkg</t>
  </si>
  <si>
    <t>treatment of hard coal ash, municipal incineration with fly ash extraction</t>
  </si>
  <si>
    <t>treatment of hard coal ash, residual material landfillAThard coal ashkg</t>
  </si>
  <si>
    <t>treatment of hard coal ash, residual material landfill</t>
  </si>
  <si>
    <t>treatment of hard coal ash, residual material landfillBEhard coal ashkg</t>
  </si>
  <si>
    <t>treatment of hard coal ash, residual material landfillCZhard coal ashkg</t>
  </si>
  <si>
    <t>treatment of hard coal ash, residual material landfillDEhard coal ashkg</t>
  </si>
  <si>
    <t>treatment of hard coal ash, residual material landfillEShard coal ashkg</t>
  </si>
  <si>
    <t>treatment of hard coal ash, residual material landfillFRhard coal ashkg</t>
  </si>
  <si>
    <t>treatment of hard coal ash, residual material landfillHRhard coal ashkg</t>
  </si>
  <si>
    <t>treatment of hard coal ash, residual material landfillIThard coal ashkg</t>
  </si>
  <si>
    <t>treatment of hard coal ash, residual material landfillNLhard coal ashkg</t>
  </si>
  <si>
    <t>treatment of hard coal ash, residual material landfillPLhard coal ashkg</t>
  </si>
  <si>
    <t>treatment of hard coal ash, residual material landfillPThard coal ashkg</t>
  </si>
  <si>
    <t>treatment of hard coal ash, residual material landfillRoWhard coal ashkg</t>
  </si>
  <si>
    <t>treatment of hard coal ash, residual material landfillSKhard coal ashkg</t>
  </si>
  <si>
    <t>treatment of hard coal ash, sanitary landfillCHhard coal ashkg</t>
  </si>
  <si>
    <t>treatment of hard coal ash, sanitary landfill</t>
  </si>
  <si>
    <t>treatment of hard coal ash, sanitary landfillRoWhard coal ashkg</t>
  </si>
  <si>
    <t>treatment of hazardous waste, hazardous waste incinerationCHhazardous waste, for incinerationkg</t>
  </si>
  <si>
    <t>treatment of hazardous waste, hazardous waste incineration</t>
  </si>
  <si>
    <t>treatment of hazardous waste, hazardous waste incinerationEurope without Switzerlandhazardous waste, for incinerationkg</t>
  </si>
  <si>
    <t>treatment of hazardous waste, hazardous waste incinerationRoWhazardous waste, for incinerationkg</t>
  </si>
  <si>
    <t>treatment of hazardous waste, hazardous waste incineration, with energy recoveryCHelectricity, medium voltagekWh</t>
  </si>
  <si>
    <t>treatment of hazardous waste, hazardous waste incineration, with energy recovery</t>
  </si>
  <si>
    <t>treatment of hazardous waste, hazardous waste incineration, with energy recoveryCHhazardous waste, for incinerationkg</t>
  </si>
  <si>
    <t>treatment of hazardous waste, hazardous waste incineration, with energy recoveryCHheat, district or industrial, other than natural gasMJ</t>
  </si>
  <si>
    <t>treatment of hazardous waste, hazardous waste incineration, with energy recoveryEurope without Switzerlandelectricity, medium voltagekWh</t>
  </si>
  <si>
    <t>treatment of hazardous waste, hazardous waste incineration, with energy recoveryEurope without Switzerlandhazardous waste, for incinerationkg</t>
  </si>
  <si>
    <t>treatment of hazardous waste, hazardous waste incineration, with energy recoveryEurope without Switzerlandheat, district or industrial, other than natural gasMJ</t>
  </si>
  <si>
    <t>treatment of hazardous waste, hazardous waste incineration, with energy recoveryRoWelectricity, medium voltagekWh</t>
  </si>
  <si>
    <t>treatment of hazardous waste, hazardous waste incineration, with energy recoveryRoWhazardous waste, for incinerationkg</t>
  </si>
  <si>
    <t>treatment of hazardous waste, hazardous waste incineration, with energy recoveryRoWheat, district or industrial, other than natural gasMJ</t>
  </si>
  <si>
    <t>treatment of hazardous waste, underground depositDEhazardous waste, for underground depositkg</t>
  </si>
  <si>
    <t>treatment of hazardous waste, underground deposit</t>
  </si>
  <si>
    <t>treatment of hazardous waste, underground depositRoWhazardous waste, for underground depositkg</t>
  </si>
  <si>
    <t>treatment of heat carrier liquid, 40% C3H8O2, wastewater treatmentCHheat carrier liquid, 40% C3H8O2m3</t>
  </si>
  <si>
    <t>treatment of heat carrier liquid, 40% C3H8O2, wastewater treatment</t>
  </si>
  <si>
    <t>treatment of heat carrier liquid, 40% C3H8O2, wastewater treatmentRoWheat carrier liquid, 40% C3H8O2m3</t>
  </si>
  <si>
    <t>treatment of heat carrier liquid, 40% C3H8O2, wastewater treatmentRoWheat, central or small-scale, other than natural gasMJ</t>
  </si>
  <si>
    <t>treatment of high level radioactive waste for final repositoryCHhigh level radioactive waste for final repositorym3</t>
  </si>
  <si>
    <t>treatment of high level radioactive waste for final repository</t>
  </si>
  <si>
    <t>treatment of high level radioactive waste for final repositoryRoWhigh level radioactive waste for final repositorym3</t>
  </si>
  <si>
    <t>treatment of inert waste, inert material landfillCHinert waste, for final disposalkg</t>
  </si>
  <si>
    <t>treatment of inert waste, inert material landfill</t>
  </si>
  <si>
    <t>treatment of inert waste, inert material landfillRoWinert waste, for final disposalkg</t>
  </si>
  <si>
    <t>treatment of inert waste, sanitary landfillCHinert wastekg</t>
  </si>
  <si>
    <t>treatment of inert waste, sanitary landfill</t>
  </si>
  <si>
    <t>treatment of inert waste, sanitary landfillEurope without Switzerlandinert wastekg</t>
  </si>
  <si>
    <t>treatment of inert waste, sanitary landfillRoWinert wastekg</t>
  </si>
  <si>
    <t>treatment of kitchen and garden biowaste, home composting in heaps and containersFRbiowaste, kitchen and garden wastekg</t>
  </si>
  <si>
    <t>treatment of kitchen and garden biowaste, home composting in heaps and containers</t>
  </si>
  <si>
    <t>treatment of kitchen and garden biowaste, home composting in heaps and containersFRcompostkg</t>
  </si>
  <si>
    <t>treatment of kitchen and garden biowaste, home composting in heaps and containersRoWbiowaste, kitchen and garden wastekg</t>
  </si>
  <si>
    <t>treatment of kitchen and garden biowaste, home composting in heaps and containersRoWcompostkg</t>
  </si>
  <si>
    <t>treatment of leach residue from copper production, neutralisationGLOleach residue from copper productionkg</t>
  </si>
  <si>
    <t>treatment of leach residue from copper production, neutralisation</t>
  </si>
  <si>
    <t>treatment of lead in car shredder residue, municipal incinerationCHlead in car shredder residuekg</t>
  </si>
  <si>
    <t>treatment of lead in car shredder residue, municipal incineration</t>
  </si>
  <si>
    <t>treatment of lead in car shredder residue, municipal incinerationRoWlead in car shredder residuekg</t>
  </si>
  <si>
    <t>treatment of lead in car shredder residue, municipal incineration with fly ash extractionCHlead in car shredder residuekg</t>
  </si>
  <si>
    <t>treatment of lead in car shredder residue, municipal incineration with fly ash extraction</t>
  </si>
  <si>
    <t>treatment of lead smelter slag, residual material landfillGLOlead smelter slagkg</t>
  </si>
  <si>
    <t>treatment of lead smelter slag, residual material landfill</t>
  </si>
  <si>
    <t>treatment of lignite ash, municipal incinerationCHlignite ashkg</t>
  </si>
  <si>
    <t>treatment of lignite ash, municipal incineration</t>
  </si>
  <si>
    <t>treatment of lignite ash, municipal incinerationRoWlignite ashkg</t>
  </si>
  <si>
    <t>treatment of lignite ash, municipal incineration with fly ash extractionCHlignite ashkg</t>
  </si>
  <si>
    <t>treatment of lignite ash, municipal incineration with fly ash extraction</t>
  </si>
  <si>
    <t>treatment of lignite ash, opencast refillATlignite ashkg</t>
  </si>
  <si>
    <t>treatment of lignite ash, opencast refill</t>
  </si>
  <si>
    <t>treatment of lignite ash, opencast refillBAlignite ashkg</t>
  </si>
  <si>
    <t>treatment of lignite ash, opencast refillCZlignite ashkg</t>
  </si>
  <si>
    <t>treatment of lignite ash, opencast refillDElignite ashkg</t>
  </si>
  <si>
    <t>treatment of lignite ash, opencast refillESlignite ashkg</t>
  </si>
  <si>
    <t>treatment of lignite ash, opencast refillFRlignite ashkg</t>
  </si>
  <si>
    <t>treatment of lignite ash, opencast refillGRlignite ashkg</t>
  </si>
  <si>
    <t>treatment of lignite ash, opencast refillHUlignite ashkg</t>
  </si>
  <si>
    <t>treatment of lignite ash, opencast refillMKlignite ashkg</t>
  </si>
  <si>
    <t>treatment of lignite ash, opencast refillPLlignite ashkg</t>
  </si>
  <si>
    <t>treatment of lignite ash, opencast refillRoWlignite ashkg</t>
  </si>
  <si>
    <t>treatment of lignite ash, opencast refillSIlignite ashkg</t>
  </si>
  <si>
    <t>treatment of lignite ash, opencast refillSKlignite ashkg</t>
  </si>
  <si>
    <t>treatment of lignite ash, sanitary landfillCHlignite ashkg</t>
  </si>
  <si>
    <t>treatment of lignite ash, sanitary landfill</t>
  </si>
  <si>
    <t>treatment of lignite ash, sanitary landfillRoWlignite ashkg</t>
  </si>
  <si>
    <t>treatment of limestone residue, inert material landfillCHlimestone residuekg</t>
  </si>
  <si>
    <t>treatment of limestone residue, inert material landfill</t>
  </si>
  <si>
    <t>treatment of limestone residue, inert material landfillRoWlimestone residuekg</t>
  </si>
  <si>
    <t>treatment of low level radioactive waste for final repositoryCHlow level radioactive waste for final repositorym3</t>
  </si>
  <si>
    <t>treatment of low level radioactive waste for final repository</t>
  </si>
  <si>
    <t>treatment of low level radioactive waste for final repositoryRoWlow level radioactive waste for final repositorym3</t>
  </si>
  <si>
    <t>treatment of low level radioactive waste, in interim storageCHlow level radioactive wastem3</t>
  </si>
  <si>
    <t>treatment of low level radioactive waste, in interim storage</t>
  </si>
  <si>
    <t>treatment of low level radioactive waste, plasma torch incinerationCHlow level radioactive wastem3</t>
  </si>
  <si>
    <t>treatment of low level radioactive waste, plasma torch incineration</t>
  </si>
  <si>
    <t>treatment of low level radioactive waste, surface or trench depositCHlow level radioactive wastem3</t>
  </si>
  <si>
    <t>treatment of low level radioactive waste, surface or trench deposit</t>
  </si>
  <si>
    <t>treatment of metal part of electronics scrap, in copper, anode, by electrolytic refiningRoWcopper, cathodekg</t>
  </si>
  <si>
    <t>treatment of metal part of electronics scrap, in copper, anode, by electrolytic refining</t>
  </si>
  <si>
    <t>treatment of metal part of electronics scrap, in copper, anode, by electrolytic refiningRoWnickel, class 1kg</t>
  </si>
  <si>
    <t>treatment of metal part of electronics scrap, in copper, anode, by electrolytic refiningRoWprecious metal from electronics scrap, in anode slimekg</t>
  </si>
  <si>
    <t>treatment of metal part of electronics scrap, in copper, anode, by electrolytic refiningSEcopper, cathodekg</t>
  </si>
  <si>
    <t>treatment of metal part of electronics scrap, in copper, anode, by electrolytic refiningSEnickel, class 1kg</t>
  </si>
  <si>
    <t>treatment of metal part of electronics scrap, in copper, anode, by electrolytic refiningSEprecious metal from electronics scrap, in anode slimekg</t>
  </si>
  <si>
    <t>treatment of metal scrap, mixed, for recycling, unsorted, sortingCHaluminium scrap, post-consumer, prepared for meltingkg</t>
  </si>
  <si>
    <t>treatment of metal scrap, mixed, for recycling, unsorted, sortingCHiron scrap, sorted, pressedkg</t>
  </si>
  <si>
    <t>treatment of metal scrap, mixed, for recycling, unsorted, sortingCHtinplate scrap, sortedkg</t>
  </si>
  <si>
    <t>treatment of metal scrap, mixed, for recycling, unsorted, sortingEurope without Switzerlandaluminium scrap, post-consumer, prepared for meltingkg</t>
  </si>
  <si>
    <t>treatment of metal scrap, mixed, for recycling, unsorted, sortingEurope without Switzerlandiron scrap, sorted, pressedkg</t>
  </si>
  <si>
    <t>treatment of metal scrap, mixed, for recycling, unsorted, sortingEurope without Switzerlandtinplate scrap, sortedkg</t>
  </si>
  <si>
    <t>treatment of metal scrap, mixed, for recycling, unsorted, sortingRoWaluminium scrap, post-consumer, prepared for meltingkg</t>
  </si>
  <si>
    <t>treatment of metal scrap, mixed, for recycling, unsorted, sortingRoWiron scrap, sorted, pressedkg</t>
  </si>
  <si>
    <t>treatment of metal scrap, mixed, for recycling, unsorted, sortingRoWtinplate scrap, sortedkg</t>
  </si>
  <si>
    <t>treatment of mill scale, residual material landfillGLOmill scalekg</t>
  </si>
  <si>
    <t>treatment of mill scale, residual material landfill</t>
  </si>
  <si>
    <t>treatment of municipal solid waste, incinerationATelectricity, for reuse in municipal waste incineration onlykWh</t>
  </si>
  <si>
    <t>treatment of municipal solid waste, incineration</t>
  </si>
  <si>
    <t>treatment of municipal solid waste, incinerationATheat, for reuse in municipal waste incineration onlyMJ</t>
  </si>
  <si>
    <t>treatment of municipal solid waste, incinerationATmunicipal solid wastekg</t>
  </si>
  <si>
    <t>treatment of municipal solid waste, incinerationBEelectricity, for reuse in municipal waste incineration onlykWh</t>
  </si>
  <si>
    <t>treatment of municipal solid waste, incinerationBEheat, for reuse in municipal waste incineration onlyMJ</t>
  </si>
  <si>
    <t>treatment of municipal solid waste, incinerationBEmunicipal solid wastekg</t>
  </si>
  <si>
    <t>treatment of municipal solid waste, incinerationBGelectricity, for reuse in municipal waste incineration onlykWh</t>
  </si>
  <si>
    <t>treatment of municipal solid waste, incinerationBGheat, for reuse in municipal waste incineration onlyMJ</t>
  </si>
  <si>
    <t>treatment of municipal solid waste, incinerationBGmunicipal solid wastekg</t>
  </si>
  <si>
    <t>treatment of municipal solid waste, incinerationCA-ABmunicipal solid wastekg</t>
  </si>
  <si>
    <t>treatment of municipal solid waste, incinerationCA-NBmunicipal solid wastekg</t>
  </si>
  <si>
    <t>treatment of municipal solid waste, incinerationCA-NSmunicipal solid wastekg</t>
  </si>
  <si>
    <t>treatment of municipal solid waste, incinerationCA-ONmunicipal solid wastekg</t>
  </si>
  <si>
    <t>treatment of municipal solid waste, incinerationCA-PEmunicipal solid wastekg</t>
  </si>
  <si>
    <t>treatment of municipal solid waste, incinerationCA-QCmunicipal solid wastekg</t>
  </si>
  <si>
    <t>treatment of municipal solid waste, incinerationCHelectricity, for reuse in municipal waste incineration onlykWh</t>
  </si>
  <si>
    <t>treatment of municipal solid waste, incinerationCHheat, for reuse in municipal waste incineration onlyMJ</t>
  </si>
  <si>
    <t>treatment of municipal solid waste, incinerationCHmunicipal solid wastekg</t>
  </si>
  <si>
    <t>treatment of municipal solid waste, incinerationCZelectricity, for reuse in municipal waste incineration onlykWh</t>
  </si>
  <si>
    <t>treatment of municipal solid waste, incinerationCZheat, for reuse in municipal waste incineration onlyMJ</t>
  </si>
  <si>
    <t>treatment of municipal solid waste, incinerationCZmunicipal solid wastekg</t>
  </si>
  <si>
    <t>treatment of municipal solid waste, incinerationDEelectricity, for reuse in municipal waste incineration onlykWh</t>
  </si>
  <si>
    <t>treatment of municipal solid waste, incinerationDEheat, for reuse in municipal waste incineration onlyMJ</t>
  </si>
  <si>
    <t>treatment of municipal solid waste, incinerationDEmunicipal solid wastekg</t>
  </si>
  <si>
    <t>treatment of municipal solid waste, incinerationDKelectricity, for reuse in municipal waste incineration onlykWh</t>
  </si>
  <si>
    <t>treatment of municipal solid waste, incinerationDKheat, for reuse in municipal waste incineration onlyMJ</t>
  </si>
  <si>
    <t>treatment of municipal solid waste, incinerationDKmunicipal solid wastekg</t>
  </si>
  <si>
    <t>treatment of municipal solid waste, incinerationESelectricity, for reuse in municipal waste incineration onlykWh</t>
  </si>
  <si>
    <t>treatment of municipal solid waste, incinerationESheat, for reuse in municipal waste incineration onlyMJ</t>
  </si>
  <si>
    <t>treatment of municipal solid waste, incinerationESmunicipal solid wastekg</t>
  </si>
  <si>
    <t>treatment of municipal solid waste, incinerationFIelectricity, for reuse in municipal waste incineration onlykWh</t>
  </si>
  <si>
    <t>treatment of municipal solid waste, incinerationFIheat, for reuse in municipal waste incineration onlyMJ</t>
  </si>
  <si>
    <t>treatment of municipal solid waste, incinerationFImunicipal solid wastekg</t>
  </si>
  <si>
    <t>treatment of municipal solid waste, incinerationFRelectricity, for reuse in municipal waste incineration onlykWh</t>
  </si>
  <si>
    <t>treatment of municipal solid waste, incinerationFRheat, for reuse in municipal waste incineration onlyMJ</t>
  </si>
  <si>
    <t>treatment of municipal solid waste, incinerationFRmunicipal solid wastekg</t>
  </si>
  <si>
    <t>treatment of municipal solid waste, incinerationGBelectricity, for reuse in municipal waste incineration onlykWh</t>
  </si>
  <si>
    <t>treatment of municipal solid waste, incinerationGBheat, for reuse in municipal waste incineration onlyMJ</t>
  </si>
  <si>
    <t>treatment of municipal solid waste, incinerationGBmunicipal solid wastekg</t>
  </si>
  <si>
    <t>treatment of municipal solid waste, incinerationHUelectricity, for reuse in municipal waste incineration onlykWh</t>
  </si>
  <si>
    <t>treatment of municipal solid waste, incinerationHUheat, for reuse in municipal waste incineration onlyMJ</t>
  </si>
  <si>
    <t>treatment of municipal solid waste, incinerationHUmunicipal solid wastekg</t>
  </si>
  <si>
    <t>treatment of municipal solid waste, incinerationITelectricity, for reuse in municipal waste incineration onlykWh</t>
  </si>
  <si>
    <t>treatment of municipal solid waste, incinerationITheat, for reuse in municipal waste incineration onlyMJ</t>
  </si>
  <si>
    <t>treatment of municipal solid waste, incinerationITmunicipal solid wastekg</t>
  </si>
  <si>
    <t>treatment of municipal solid waste, incinerationJPelectricity, for reuse in municipal waste incineration onlykWh</t>
  </si>
  <si>
    <t>treatment of municipal solid waste, incinerationJPheat, for reuse in municipal waste incineration onlyMJ</t>
  </si>
  <si>
    <t>treatment of municipal solid waste, incinerationJPmunicipal solid wastekg</t>
  </si>
  <si>
    <t>treatment of municipal solid waste, incinerationKRelectricity, for reuse in municipal waste incineration onlykWh</t>
  </si>
  <si>
    <t>treatment of municipal solid waste, incinerationKRheat, for reuse in municipal waste incineration onlyMJ</t>
  </si>
  <si>
    <t>treatment of municipal solid waste, incinerationKRmunicipal solid wastekg</t>
  </si>
  <si>
    <t>treatment of municipal solid waste, incinerationLUelectricity, for reuse in municipal waste incineration onlykWh</t>
  </si>
  <si>
    <t>treatment of municipal solid waste, incinerationLUheat, for reuse in municipal waste incineration onlyMJ</t>
  </si>
  <si>
    <t>treatment of municipal solid waste, incinerationLUmunicipal solid wastekg</t>
  </si>
  <si>
    <t>treatment of municipal solid waste, incinerationNLelectricity, for reuse in municipal waste incineration onlykWh</t>
  </si>
  <si>
    <t>treatment of municipal solid waste, incinerationNLheat, for reuse in municipal waste incineration onlyMJ</t>
  </si>
  <si>
    <t>treatment of municipal solid waste, incinerationNLmunicipal solid wastekg</t>
  </si>
  <si>
    <t>treatment of municipal solid waste, incinerationNOelectricity, for reuse in municipal waste incineration onlykWh</t>
  </si>
  <si>
    <t>treatment of municipal solid waste, incinerationNOheat, for reuse in municipal waste incineration onlyMJ</t>
  </si>
  <si>
    <t>treatment of municipal solid waste, incinerationNOmunicipal solid wastekg</t>
  </si>
  <si>
    <t>treatment of municipal solid waste, incinerationPLelectricity, for reuse in municipal waste incineration onlykWh</t>
  </si>
  <si>
    <t>treatment of municipal solid waste, incinerationPLheat, for reuse in municipal waste incineration onlyMJ</t>
  </si>
  <si>
    <t>treatment of municipal solid waste, incinerationPLmunicipal solid wastekg</t>
  </si>
  <si>
    <t>treatment of municipal solid waste, incinerationPTelectricity, for reuse in municipal waste incineration onlykWh</t>
  </si>
  <si>
    <t>treatment of municipal solid waste, incinerationPTheat, for reuse in municipal waste incineration onlyMJ</t>
  </si>
  <si>
    <t>treatment of municipal solid waste, incinerationPTmunicipal solid wastekg</t>
  </si>
  <si>
    <t>treatment of municipal solid waste, incinerationRUelectricity, for reuse in municipal waste incineration onlykWh</t>
  </si>
  <si>
    <t>treatment of municipal solid waste, incinerationRUheat, for reuse in municipal waste incineration onlyMJ</t>
  </si>
  <si>
    <t>treatment of municipal solid waste, incinerationRUmunicipal solid wastekg</t>
  </si>
  <si>
    <t>treatment of municipal solid waste, incinerationRoWelectricity, for reuse in municipal waste incineration onlykWh</t>
  </si>
  <si>
    <t>treatment of municipal solid waste, incinerationRoWheat, for reuse in municipal waste incineration onlyMJ</t>
  </si>
  <si>
    <t>treatment of municipal solid waste, incinerationRoWmunicipal solid wastekg</t>
  </si>
  <si>
    <t>treatment of municipal solid waste, incinerationSEelectricity, for reuse in municipal waste incineration onlykWh</t>
  </si>
  <si>
    <t>treatment of municipal solid waste, incinerationSEheat, for reuse in municipal waste incineration onlyMJ</t>
  </si>
  <si>
    <t>treatment of municipal solid waste, incinerationSEmunicipal solid wastekg</t>
  </si>
  <si>
    <t>treatment of municipal solid waste, incinerationSKelectricity, for reuse in municipal waste incineration onlykWh</t>
  </si>
  <si>
    <t>treatment of municipal solid waste, incinerationSKheat, for reuse in municipal waste incineration onlyMJ</t>
  </si>
  <si>
    <t>treatment of municipal solid waste, incinerationSKmunicipal solid wastekg</t>
  </si>
  <si>
    <t>treatment of municipal solid waste, incinerationTRelectricity, for reuse in municipal waste incineration onlykWh</t>
  </si>
  <si>
    <t>treatment of municipal solid waste, incinerationTRheat, for reuse in municipal waste incineration onlyMJ</t>
  </si>
  <si>
    <t>treatment of municipal solid waste, incinerationTRmunicipal solid wastekg</t>
  </si>
  <si>
    <t>treatment of municipal solid waste, incinerationTWelectricity, for reuse in municipal waste incineration onlykWh</t>
  </si>
  <si>
    <t>treatment of municipal solid waste, incinerationTWheat, for reuse in municipal waste incineration onlyMJ</t>
  </si>
  <si>
    <t>treatment of municipal solid waste, incinerationTWmunicipal solid wastekg</t>
  </si>
  <si>
    <t>treatment of municipal solid waste, municipal incineration with fly ash extractionCHelectricity, for reuse in municipal waste incineration onlykWh</t>
  </si>
  <si>
    <t>treatment of municipal solid waste, municipal incineration with fly ash extraction</t>
  </si>
  <si>
    <t>treatment of municipal solid waste, municipal incineration with fly ash extractionCHheat, for reuse in municipal waste incineration onlyMJ</t>
  </si>
  <si>
    <t>treatment of municipal solid waste, municipal incineration with fly ash extractionCHmunicipal solid wastekg</t>
  </si>
  <si>
    <t>treatment of municipal solid waste, open burningGLOmunicipal solid wastekg</t>
  </si>
  <si>
    <t>treatment of municipal solid waste, open burning</t>
  </si>
  <si>
    <t>treatment of municipal solid waste, open dump, dry infiltration class (100mm)GLOmunicipal solid wastekg</t>
  </si>
  <si>
    <t>treatment of municipal solid waste, open dump, dry infiltration class (100mm)</t>
  </si>
  <si>
    <t>treatment of municipal solid waste, open dump, hyperarid infiltration class (-250mm)GLOmunicipal solid wastekg</t>
  </si>
  <si>
    <t>treatment of municipal solid waste, open dump, hyperarid infiltration class (-250mm)</t>
  </si>
  <si>
    <t>treatment of municipal solid waste, open dump, moist infiltration class (300mm)GLOmunicipal solid wastekg</t>
  </si>
  <si>
    <t>treatment of municipal solid waste, open dump, moist infiltration class (300mm)</t>
  </si>
  <si>
    <t>treatment of municipal solid waste, open dump, very wet infiltration class (1000mm)GLOmunicipal solid wastekg</t>
  </si>
  <si>
    <t>treatment of municipal solid waste, open dump, very wet infiltration class (1000mm)</t>
  </si>
  <si>
    <t>treatment of municipal solid waste, open dump, wet infiltration class (500mm)GLOmunicipal solid wastekg</t>
  </si>
  <si>
    <t>treatment of municipal solid waste, open dump, wet infiltration class (500mm)</t>
  </si>
  <si>
    <t>treatment of municipal solid waste, sanitary landfillCA-QCmunicipal solid wastekg</t>
  </si>
  <si>
    <t>treatment of municipal solid waste, sanitary landfill</t>
  </si>
  <si>
    <t>treatment of municipal solid waste, sanitary landfillCHmunicipal solid wastekg</t>
  </si>
  <si>
    <t>treatment of municipal solid waste, sanitary landfillRoWmunicipal solid wastekg</t>
  </si>
  <si>
    <t>treatment of municipal solid waste, unsanitary landfill, dry infiltration class (100mm)GLOmunicipal solid wastekg</t>
  </si>
  <si>
    <t>treatment of municipal solid waste, unsanitary landfill, dry infiltration class (100mm)</t>
  </si>
  <si>
    <t>treatment of municipal solid waste, unsanitary landfill, hyperarid infiltration class (-250mm)GLOmunicipal solid wastekg</t>
  </si>
  <si>
    <t>treatment of municipal solid waste, unsanitary landfill, hyperarid infiltration class (-250mm)</t>
  </si>
  <si>
    <t>treatment of municipal solid waste, unsanitary landfill, moist infiltration class (300mm)GLOmunicipal solid wastekg</t>
  </si>
  <si>
    <t>treatment of municipal solid waste, unsanitary landfill, moist infiltration class (300mm)</t>
  </si>
  <si>
    <t>treatment of municipal solid waste, unsanitary landfill, very wet infiltration class (1000mm)GLOmunicipal solid wastekg</t>
  </si>
  <si>
    <t>treatment of municipal solid waste, unsanitary landfill, very wet infiltration class (1000mm)</t>
  </si>
  <si>
    <t>treatment of municipal solid waste, unsanitary landfill, wet infiltration class (500mm)GLOmunicipal solid wastekg</t>
  </si>
  <si>
    <t>treatment of municipal solid waste, unsanitary landfill, wet infiltration class (500mm)</t>
  </si>
  <si>
    <t>treatment of nickel smelter slag, residual material landfillCHnickel smelter slagkg</t>
  </si>
  <si>
    <t>treatment of nickel smelter slag, residual material landfill</t>
  </si>
  <si>
    <t>treatment of nickel smelter slag, residual material landfillRoWnickel smelter slagkg</t>
  </si>
  <si>
    <t>treatment of non-Fe-Co-metals, from used Li-ion battery, hydrometallurgical processingGLOcopper, cathodekg</t>
  </si>
  <si>
    <t>treatment of non-Fe-Co-metals, from used Li-ion battery, hydrometallurgical processing</t>
  </si>
  <si>
    <t>treatment of non-Fe-Co-metals, from used Li-ion battery, hydrometallurgical processingGLOmanganesekg</t>
  </si>
  <si>
    <t>treatment of non-Fe-Co-metals, from used Li-ion battery, hydrometallurgical processingGLOnon-Fe-Co-metals, from Li-ion battery, hydrometallurgical processingkg</t>
  </si>
  <si>
    <t>treatment of non-Fe-Co-metals, from used Li-ion battery, hydrometallurgical processingGLOsulfuric acidkg</t>
  </si>
  <si>
    <t>treatment of non-Fe-Co-metals, from used Li-ion battery, pyrometallurgical processingGLOcopper, cathodekg</t>
  </si>
  <si>
    <t>treatment of non-Fe-Co-metals, from used Li-ion battery, pyrometallurgical processing</t>
  </si>
  <si>
    <t>treatment of non-Fe-Co-metals, from used Li-ion battery, pyrometallurgical processingGLOnon-Fe-Co-metals, from used Li-ion battery, pyrometallurgical processingkg</t>
  </si>
  <si>
    <t>treatment of non-sulfidic overburden, off-siteGLOnon-sulfidic overburden, off-sitekg</t>
  </si>
  <si>
    <t>treatment of non-sulfidic overburden, off-site</t>
  </si>
  <si>
    <t>treatment of non-sulfidic tailing, off-siteGLOnon-sulfidic tailing, off-sitekg</t>
  </si>
  <si>
    <t>treatment of non-sulfidic tailing, off-site</t>
  </si>
  <si>
    <t>treatment of pollutant from rail ballast, residual material landfillCHpollutant from rail ballastkg</t>
  </si>
  <si>
    <t>treatment of pollutant from rail ballast, residual material landfill</t>
  </si>
  <si>
    <t>treatment of pollutant from rail ballast, residual material landfillRoWpollutant from rail ballastkg</t>
  </si>
  <si>
    <t>treatment of poultry manure, drying, pelletingCHpoultry manure, driedkg</t>
  </si>
  <si>
    <t>treatment of poultry manure, drying, pelleting</t>
  </si>
  <si>
    <t>treatment of poultry manure, drying, pelletingRoWpoultry manure, driedkg</t>
  </si>
  <si>
    <t>treatment of precious metal from electronics scrap, in anode slime, precious metal extractionRoWgoldkg</t>
  </si>
  <si>
    <t>treatment of precious metal from electronics scrap, in anode slime, precious metal extraction</t>
  </si>
  <si>
    <t>treatment of precious metal from electronics scrap, in anode slime, precious metal extractionRoWpalladiumkg</t>
  </si>
  <si>
    <t>treatment of precious metal from electronics scrap, in anode slime, precious metal extractionRoWsilverkg</t>
  </si>
  <si>
    <t>treatment of precious metal from electronics scrap, in anode slime, precious metal extractionSEgoldkg</t>
  </si>
  <si>
    <t>treatment of precious metal from electronics scrap, in anode slime, precious metal extractionSEpalladiumkg</t>
  </si>
  <si>
    <t>treatment of precious metal from electronics scrap, in anode slime, precious metal extractionSEsilverkg</t>
  </si>
  <si>
    <t>treatment of rainwater mineral oil storage, wastewater treatmentCHrainwater mineral oil storagem3</t>
  </si>
  <si>
    <t>treatment of rainwater mineral oil storage, wastewater treatment</t>
  </si>
  <si>
    <t>treatment of rainwater mineral oil storage, wastewater treatmentEurope without Switzerlandrainwater mineral oil storagem3</t>
  </si>
  <si>
    <t>treatment of rainwater mineral oil storage, wastewater treatmentRoWrainwater mineral oil storagem3</t>
  </si>
  <si>
    <t>treatment of raw sewage sludge, municipal incinerationCHraw sewage sludgekg</t>
  </si>
  <si>
    <t>treatment of raw sewage sludge, municipal incineration</t>
  </si>
  <si>
    <t>treatment of raw sewage sludge, municipal incinerationRoWelectricity, for reuse in municipal waste incineration onlykWh</t>
  </si>
  <si>
    <t>treatment of raw sewage sludge, municipal incinerationRoWheat, for reuse in municipal waste incineration onlyMJ</t>
  </si>
  <si>
    <t>treatment of raw sewage sludge, municipal incinerationRoWraw sewage sludgekg</t>
  </si>
  <si>
    <t>treatment of raw sewage sludge, municipal incineration with fly ash extractionCHelectricity, for reuse in municipal waste incineration onlykWh</t>
  </si>
  <si>
    <t>treatment of raw sewage sludge, municipal incineration with fly ash extraction</t>
  </si>
  <si>
    <t>treatment of raw sewage sludge, municipal incineration with fly ash extractionCHheat, for reuse in municipal waste incineration onlyMJ</t>
  </si>
  <si>
    <t>treatment of raw sewage sludge, municipal incineration with fly ash extractionCHraw sewage sludgekg</t>
  </si>
  <si>
    <t>treatment of redmud from bauxite digestion, residual material landfillCHredmud from bauxite digestionkg</t>
  </si>
  <si>
    <t>treatment of redmud from bauxite digestion, residual material landfill</t>
  </si>
  <si>
    <t>treatment of redmud from bauxite digestion, residual material landfillRoWredmud from bauxite digestionkg</t>
  </si>
  <si>
    <t>treatment of refinery sludge, hazardous waste incinerationCHrefinery sludgekg</t>
  </si>
  <si>
    <t>treatment of refinery sludge, hazardous waste incineration</t>
  </si>
  <si>
    <t>treatment of refinery sludge, hazardous waste incinerationEurope without Switzerlandrefinery sludgekg</t>
  </si>
  <si>
    <t>treatment of refinery sludge, hazardous waste incinerationRoWrefinery sludgekg</t>
  </si>
  <si>
    <t>treatment of refinery sludge, hazardous waste incineration, with energy recoveryCHelectricity, medium voltagekWh</t>
  </si>
  <si>
    <t>treatment of refinery sludge, hazardous waste incineration, with energy recovery</t>
  </si>
  <si>
    <t>treatment of refinery sludge, hazardous waste incineration, with energy recoveryCHheat, district or industrial, other than natural gasMJ</t>
  </si>
  <si>
    <t>treatment of refinery sludge, hazardous waste incineration, with energy recoveryCHrefinery sludgekg</t>
  </si>
  <si>
    <t>treatment of refinery sludge, hazardous waste incineration, with energy recoveryEurope without Switzerlandelectricity, medium voltagekWh</t>
  </si>
  <si>
    <t>treatment of refinery sludge, hazardous waste incineration, with energy recoveryEurope without Switzerlandheat, district or industrial, other than natural gasMJ</t>
  </si>
  <si>
    <t>treatment of refinery sludge, hazardous waste incineration, with energy recoveryEurope without Switzerlandrefinery sludgekg</t>
  </si>
  <si>
    <t>treatment of refinery sludge, hazardous waste incineration, with energy recoveryRoWelectricity, medium voltagekWh</t>
  </si>
  <si>
    <t>treatment of refinery sludge, hazardous waste incineration, with energy recoveryRoWheat, district or industrial, other than natural gasMJ</t>
  </si>
  <si>
    <t>treatment of refinery sludge, hazardous waste incineration, with energy recoveryRoWrefinery sludgekg</t>
  </si>
  <si>
    <t>treatment of refinery sludge, landfarmingCHrefinery sludgekg</t>
  </si>
  <si>
    <t>treatment of refinery sludge, landfarming</t>
  </si>
  <si>
    <t>treatment of refinery sludge, landfarmingEurope without Switzerlandrefinery sludgekg</t>
  </si>
  <si>
    <t>treatment of refinery sludge, landfarmingRoWrefinery sludgekg</t>
  </si>
  <si>
    <t>treatment of refinery sludge, sanitary landfillCHrefinery sludgekg</t>
  </si>
  <si>
    <t>treatment of refinery sludge, sanitary landfill</t>
  </si>
  <si>
    <t>treatment of refinery sludge, sanitary landfillEurope without Switzerlandrefinery sludgekg</t>
  </si>
  <si>
    <t>treatment of refinery sludge, sanitary landfillRoWrefinery sludgekg</t>
  </si>
  <si>
    <t>treatment of refractory spent pot liner from Al electrolysis, residual material landfillCHrefractory spent pot liner from Al electrolysiskg</t>
  </si>
  <si>
    <t>treatment of refractory spent pot liner from Al electrolysis, residual material landfill</t>
  </si>
  <si>
    <t>treatment of refractory spent pot liner from Al electrolysis, residual material landfillRoWrefractory spent pot liner from Al electrolysiskg</t>
  </si>
  <si>
    <t>treatment of residue from Na-dichromate production, residual material landfillCHresidue from Na-dichromate productionkg</t>
  </si>
  <si>
    <t>treatment of residue from Na-dichromate production, residual material landfill</t>
  </si>
  <si>
    <t>treatment of residue from Na-dichromate production, residual material landfillRoWresidue from Na-dichromate productionkg</t>
  </si>
  <si>
    <t>treatment of residue from TiO2 production, chloride process, residual material landfillCHresidue from TiO2 production, chloride processkg</t>
  </si>
  <si>
    <t>treatment of residue from TiO2 production, chloride process, residual material landfill</t>
  </si>
  <si>
    <t>treatment of residue from TiO2 production, chloride process, residual material landfillRoWresidue from TiO2 production, chloride processkg</t>
  </si>
  <si>
    <t>treatment of residue from TiO2 production, sulfate process, residual material landfillCHresidue from TiO2 production, sulfate processkg</t>
  </si>
  <si>
    <t>treatment of residue from TiO2 production, sulfate process, residual material landfill</t>
  </si>
  <si>
    <t>treatment of residue from TiO2 production, sulfate process, residual material landfillRoWresidue from TiO2 production, sulfate processkg</t>
  </si>
  <si>
    <t>treatment of residue from cooling tower, sanitary landfillCHresidue from cooling towerkg</t>
  </si>
  <si>
    <t>treatment of residue from cooling tower, sanitary landfill</t>
  </si>
  <si>
    <t>treatment of residue from cooling tower, sanitary landfillRoWresidue from cooling towerkg</t>
  </si>
  <si>
    <t>treatment of residue from mechanical treatment, IT accessory, municipal incineration with fly ash extractionCHelectricity, for reuse in municipal waste incineration onlykWh</t>
  </si>
  <si>
    <t>treatment of residue from mechanical treatment, IT accessory, municipal incineration with fly ash extraction</t>
  </si>
  <si>
    <t>treatment of residue from mechanical treatment, IT accessory, municipal incineration with fly ash extractionCHheat, for reuse in municipal waste incineration onlyMJ</t>
  </si>
  <si>
    <t>treatment of residue from mechanical treatment, IT accessory, municipal incineration with fly ash extractionCHresidue from mechanical treatment, IT accessorykg</t>
  </si>
  <si>
    <t>treatment of residue from mechanical treatment, IT accessory, municipal waste incinerationCHresidue from mechanical treatment, IT accessorykg</t>
  </si>
  <si>
    <t>treatment of residue from mechanical treatment, IT accessory, municipal waste incineration</t>
  </si>
  <si>
    <t>treatment of residue from mechanical treatment, IT accessory, municipal waste incinerationRoWelectricity, for reuse in municipal waste incineration onlykWh</t>
  </si>
  <si>
    <t>treatment of residue from mechanical treatment, IT accessory, municipal waste incinerationRoWheat, for reuse in municipal waste incineration onlyMJ</t>
  </si>
  <si>
    <t>treatment of residue from mechanical treatment, IT accessory, municipal waste incinerationRoWresidue from mechanical treatment, IT accessorykg</t>
  </si>
  <si>
    <t>treatment of residue from mechanical treatment, cathode ray tube display, municipal incineration with fly ash extractionCHelectricity, for reuse in municipal waste incineration onlykWh</t>
  </si>
  <si>
    <t>treatment of residue from mechanical treatment, cathode ray tube display, municipal incineration with fly ash extraction</t>
  </si>
  <si>
    <t>treatment of residue from mechanical treatment, cathode ray tube display, municipal incineration with fly ash extractionCHheat, for reuse in municipal waste incineration onlyMJ</t>
  </si>
  <si>
    <t>treatment of residue from mechanical treatment, cathode ray tube display, municipal incineration with fly ash extractionCHresidue from mechanical treatment, cathode ray tube displaykg</t>
  </si>
  <si>
    <t>treatment of residue from mechanical treatment, cathode ray tube display, municipal waste incinerationCHresidue from mechanical treatment, cathode ray tube displaykg</t>
  </si>
  <si>
    <t>treatment of residue from mechanical treatment, cathode ray tube display, municipal waste incineration</t>
  </si>
  <si>
    <t>treatment of residue from mechanical treatment, cathode ray tube display, municipal waste incinerationRoWelectricity, for reuse in municipal waste incineration onlykWh</t>
  </si>
  <si>
    <t>treatment of residue from mechanical treatment, cathode ray tube display, municipal waste incinerationRoWheat, for reuse in municipal waste incineration onlyMJ</t>
  </si>
  <si>
    <t>treatment of residue from mechanical treatment, cathode ray tube display, municipal waste incinerationRoWresidue from mechanical treatment, cathode ray tube displaykg</t>
  </si>
  <si>
    <t>treatment of residue from mechanical treatment, desktop computer, municipal incineration with fly ash extractionCHelectricity, for reuse in municipal waste incineration onlykWh</t>
  </si>
  <si>
    <t>treatment of residue from mechanical treatment, desktop computer, municipal incineration with fly ash extraction</t>
  </si>
  <si>
    <t>treatment of residue from mechanical treatment, desktop computer, municipal incineration with fly ash extractionCHheat, for reuse in municipal waste incineration onlyMJ</t>
  </si>
  <si>
    <t>treatment of residue from mechanical treatment, desktop computer, municipal incineration with fly ash extractionCHresidue from mechanical treatment, desktop computerkg</t>
  </si>
  <si>
    <t>treatment of residue from mechanical treatment, desktop computer, municipal waste incinerationCHresidue from mechanical treatment, desktop computerkg</t>
  </si>
  <si>
    <t>treatment of residue from mechanical treatment, desktop computer, municipal waste incineration</t>
  </si>
  <si>
    <t>treatment of residue from mechanical treatment, desktop computer, municipal waste incinerationRoWelectricity, for reuse in municipal waste incineration onlykWh</t>
  </si>
  <si>
    <t>treatment of residue from mechanical treatment, desktop computer, municipal waste incinerationRoWheat, for reuse in municipal waste incineration onlyMJ</t>
  </si>
  <si>
    <t>treatment of residue from mechanical treatment, desktop computer, municipal waste incinerationRoWresidue from mechanical treatment, desktop computerkg</t>
  </si>
  <si>
    <t>treatment of residue from mechanical treatment, industrial device, municipal incineration with fly ash extractionCHelectricity, for reuse in municipal waste incineration onlykWh</t>
  </si>
  <si>
    <t>treatment of residue from mechanical treatment, industrial device, municipal incineration with fly ash extraction</t>
  </si>
  <si>
    <t>treatment of residue from mechanical treatment, industrial device, municipal incineration with fly ash extractionCHheat, for reuse in municipal waste incineration onlyMJ</t>
  </si>
  <si>
    <t>treatment of residue from mechanical treatment, industrial device, municipal incineration with fly ash extractionCHresidue from mechanical treatment, industrial devicekg</t>
  </si>
  <si>
    <t>treatment of residue from mechanical treatment, industrial device, municipal waste incinerationCHresidue from mechanical treatment, industrial devicekg</t>
  </si>
  <si>
    <t>treatment of residue from mechanical treatment, industrial device, municipal waste incineration</t>
  </si>
  <si>
    <t>treatment of residue from mechanical treatment, industrial device, municipal waste incinerationRoWelectricity, for reuse in municipal waste incineration onlykWh</t>
  </si>
  <si>
    <t>treatment of residue from mechanical treatment, industrial device, municipal waste incinerationRoWheat, for reuse in municipal waste incineration onlyMJ</t>
  </si>
  <si>
    <t>treatment of residue from mechanical treatment, industrial device, municipal waste incinerationRoWresidue from mechanical treatment, industrial devicekg</t>
  </si>
  <si>
    <t>treatment of residue from mechanical treatment, laptop computer, municipal incineration with fly ash extractionCHelectricity, for reuse in municipal waste incineration onlykWh</t>
  </si>
  <si>
    <t>treatment of residue from mechanical treatment, laptop computer, municipal incineration with fly ash extraction</t>
  </si>
  <si>
    <t>treatment of residue from mechanical treatment, laptop computer, municipal incineration with fly ash extractionCHheat, for reuse in municipal waste incineration onlyMJ</t>
  </si>
  <si>
    <t>treatment of residue from mechanical treatment, laptop computer, municipal incineration with fly ash extractionCHresidue from mechanical treatment, laptop computerkg</t>
  </si>
  <si>
    <t>treatment of residue from mechanical treatment, laptop computer, municipal waste incinerationCHresidue from mechanical treatment, laptop computerkg</t>
  </si>
  <si>
    <t>treatment of residue from mechanical treatment, laptop computer, municipal waste incineration</t>
  </si>
  <si>
    <t>treatment of residue from mechanical treatment, laptop computer, municipal waste incinerationRoWelectricity, for reuse in municipal waste incineration onlykWh</t>
  </si>
  <si>
    <t>treatment of residue from mechanical treatment, laptop computer, municipal waste incinerationRoWheat, for reuse in municipal waste incineration onlyMJ</t>
  </si>
  <si>
    <t>treatment of residue from mechanical treatment, laptop computer, municipal waste incinerationRoWresidue from mechanical treatment, laptop computerkg</t>
  </si>
  <si>
    <t>treatment of residue from mechanical treatment, laser printer, municipal incineration with fly ash extractionCHelectricity, for reuse in municipal waste incineration onlykWh</t>
  </si>
  <si>
    <t>treatment of residue from mechanical treatment, laser printer, municipal incineration with fly ash extraction</t>
  </si>
  <si>
    <t>treatment of residue from mechanical treatment, laser printer, municipal incineration with fly ash extractionCHheat, for reuse in municipal waste incineration onlyMJ</t>
  </si>
  <si>
    <t>treatment of residue from mechanical treatment, laser printer, municipal incineration with fly ash extractionCHresidue from mechanical treatment, laser printerkg</t>
  </si>
  <si>
    <t>treatment of residue from mechanical treatment, laser printer, municipal waste incinerationCHresidue from mechanical treatment, laser printerkg</t>
  </si>
  <si>
    <t>treatment of residue from mechanical treatment, laser printer, municipal waste incineration</t>
  </si>
  <si>
    <t>treatment of residue from mechanical treatment, laser printer, municipal waste incinerationRoWelectricity, for reuse in municipal waste incineration onlykWh</t>
  </si>
  <si>
    <t>treatment of residue from mechanical treatment, laser printer, municipal waste incinerationRoWheat, for reuse in municipal waste incineration onlyMJ</t>
  </si>
  <si>
    <t>treatment of residue from mechanical treatment, laser printer, municipal waste incinerationRoWresidue from mechanical treatment, laser printerkg</t>
  </si>
  <si>
    <t>treatment of residue from mechanical treatment, liquid crystal display, municipal incineration with fly ash extractionCHelectricity, for reuse in municipal waste incineration onlykWh</t>
  </si>
  <si>
    <t>treatment of residue from mechanical treatment, liquid crystal display, municipal incineration with fly ash extraction</t>
  </si>
  <si>
    <t>treatment of residue from mechanical treatment, liquid crystal display, municipal incineration with fly ash extractionCHheat, for reuse in municipal waste incineration onlyMJ</t>
  </si>
  <si>
    <t>treatment of residue from mechanical treatment, liquid crystal display, municipal incineration with fly ash extractionCHresidue from mechanical treatment, liquid crystal displaykg</t>
  </si>
  <si>
    <t>treatment of residue from mechanical treatment, liquid crystal display, municipal waste incinerationCHresidue from mechanical treatment, liquid crystal displaykg</t>
  </si>
  <si>
    <t>treatment of residue from mechanical treatment, liquid crystal display, municipal waste incineration</t>
  </si>
  <si>
    <t>treatment of residue from mechanical treatment, liquid crystal display, municipal waste incinerationRoWelectricity, for reuse in municipal waste incineration onlykWh</t>
  </si>
  <si>
    <t>treatment of residue from mechanical treatment, liquid crystal display, municipal waste incinerationRoWheat, for reuse in municipal waste incineration onlyMJ</t>
  </si>
  <si>
    <t>treatment of residue from mechanical treatment, liquid crystal display, municipal waste incinerationRoWresidue from mechanical treatment, liquid crystal displaykg</t>
  </si>
  <si>
    <t>treatment of residue from rutile production, synthetic, 56% water, residual material landfillGLOresidue from rutile production, synthetic, 56% waterkg</t>
  </si>
  <si>
    <t>treatment of residue from rutile production, synthetic, 56% water, residual material landfill</t>
  </si>
  <si>
    <t>treatment of residue from shredder fraction from manual dismantling, municipal incineration with fly ash extractionCHelectricity, for reuse in municipal waste incineration onlykWh</t>
  </si>
  <si>
    <t>treatment of residue from shredder fraction from manual dismantling, municipal incineration with fly ash extraction</t>
  </si>
  <si>
    <t>treatment of residue from shredder fraction from manual dismantling, municipal incineration with fly ash extractionCHheat, for reuse in municipal waste incineration onlyMJ</t>
  </si>
  <si>
    <t>treatment of residue from shredder fraction from manual dismantling, municipal incineration with fly ash extractionCHresidue from shredder fraction from manual dismantlingkg</t>
  </si>
  <si>
    <t>treatment of residue from shredder fraction from manual dismantling, municipal waste incinerationCHresidue from shredder fraction from manual dismantlingkg</t>
  </si>
  <si>
    <t>treatment of residue from shredder fraction from manual dismantling, municipal waste incineration</t>
  </si>
  <si>
    <t>treatment of residue from shredder fraction from manual dismantling, municipal waste incinerationRoWelectricity, for reuse in municipal waste incineration onlykWh</t>
  </si>
  <si>
    <t>treatment of residue from shredder fraction from manual dismantling, municipal waste incinerationRoWheat, for reuse in municipal waste incineration onlyMJ</t>
  </si>
  <si>
    <t>treatment of residue from shredder fraction from manual dismantling, municipal waste incinerationRoWresidue from shredder fraction from manual dismantlingkg</t>
  </si>
  <si>
    <t>treatment of residues, MSWI-WWT, WW from CRT production, residual material landfillGLOresidues, MSWI-WWT, WW from CRT productionkg</t>
  </si>
  <si>
    <t>treatment of residues, MSWI-WWT, WW from CRT production, residual material landfill</t>
  </si>
  <si>
    <t>treatment of residues, MSWI-WWT, WW from GGBFS production, residual material landfillRoWresidues, MSWI-WWT, WW from GGBFS productionkg</t>
  </si>
  <si>
    <t>treatment of residues, MSWI-WWT, WW from GGBFS production, residual material landfill</t>
  </si>
  <si>
    <t>treatment of residues, MSWI-WWT, WW from GGBFS production, residual material landfillUSresidues, MSWI-WWT, WW from GGBFS productionkg</t>
  </si>
  <si>
    <t>treatment of residues, MSWI-WWT, WW from LCD backlight production, residual material landfillGLOresidues, MSWI-WWT, WW from LCD backlight productionkg</t>
  </si>
  <si>
    <t>treatment of residues, MSWI-WWT, WW from LCD backlight production, residual material landfill</t>
  </si>
  <si>
    <t>treatment of residues, MSWI-WWT, WW from LCD production, residual material landfillGLOresidues, MSWI-WWT, WW from LCD productionkg</t>
  </si>
  <si>
    <t>treatment of residues, MSWI-WWT, WW from LCD production, residual material landfill</t>
  </si>
  <si>
    <t>treatment of residues, MSWI-WWT, WW from PV cell production, residual material landfillGLOresidues, MSWI-WWT, WW from PV cell productionkg</t>
  </si>
  <si>
    <t>treatment of residues, MSWI-WWT, WW from PV cell production, residual material landfill</t>
  </si>
  <si>
    <t>treatment of residues, MSWI-WWT, WW from ammonium paratungstate production, residual material landfillCNresidues, MSWI-WWT, WW from ammonium paratungstate productionkg</t>
  </si>
  <si>
    <t>treatment of residues, MSWI-WWT, WW from ammonium paratungstate production, residual material landfill</t>
  </si>
  <si>
    <t>treatment of residues, MSWI-WWT, WW from ammonium paratungstate production, residual material landfillRoWresidues, MSWI-WWT, WW from ammonium paratungstate productionkg</t>
  </si>
  <si>
    <t>treatment of residues, MSWI-WWT, WW from black chrome coating, residual material landfillGLOresidues, MSWI-WWT, WW from black chrome coatingkg</t>
  </si>
  <si>
    <t>treatment of residues, MSWI-WWT, WW from black chrome coating, residual material landfill</t>
  </si>
  <si>
    <t>treatment of residues, MSWI-WWT, WW from ceramic production, residual material landfillGLOresidues, MSWI-WWT, WW from ceramic productionkg</t>
  </si>
  <si>
    <t>treatment of residues, MSWI-WWT, WW from ceramic production, residual material landfill</t>
  </si>
  <si>
    <t>treatment of residues, MSWI-WWT, WW from concrete production, residual material landfillGLOresidues, MSWI-WWT, WW from concrete productionkg</t>
  </si>
  <si>
    <t>treatment of residues, MSWI-WWT, WW from concrete production, residual material landfill</t>
  </si>
  <si>
    <t>treatment of residues, MSWI-WWT, WW from glass production, residual material landfillGLOresidues, MSWI-WWT, WW from glass productionkg</t>
  </si>
  <si>
    <t>treatment of residues, MSWI-WWT, WW from glass production, residual material landfill</t>
  </si>
  <si>
    <t>treatment of residues, MSWI-WWT, WW from grass refinery, residual material landfillGLOresidues, MSWI-WWT, WW from grass refinerykg</t>
  </si>
  <si>
    <t>treatment of residues, MSWI-WWT, WW from grass refinery, residual material landfill</t>
  </si>
  <si>
    <t>treatment of residues, MSWI-WWT, WW from hard fibreboard production, residual material landfillRoWresidues, MSWI-WWT, WW from hard fibreboard productionkg</t>
  </si>
  <si>
    <t>treatment of residues, MSWI-WWT, WW from hard fibreboard production, residual material landfill</t>
  </si>
  <si>
    <t>treatment of residues, MSWI-WWT, WW from hard fibreboard production, residual material landfillRERresidues, MSWI-WWT, WW from hard fibreboard productionkg</t>
  </si>
  <si>
    <t>treatment of residues, MSWI-WWT, WW from liquid crystal production, residual material landfillGLOresidues, MSWI-WWT, WW from liquid crystal productionkg</t>
  </si>
  <si>
    <t>treatment of residues, MSWI-WWT, WW from liquid crystal production, residual material landfill</t>
  </si>
  <si>
    <t>treatment of residues, MSWI-WWT, WW from maize starch production, residual material landfillGLOresidues, MSWI-WWT, WW from maize starch productionkg</t>
  </si>
  <si>
    <t>treatment of residues, MSWI-WWT, WW from maize starch production, residual material landfill</t>
  </si>
  <si>
    <t>treatment of residues, MSWI-WWT, WW from medium density board production, residual material landfillRoWresidues, MSWI-WWT, WW from medium density board productionkg</t>
  </si>
  <si>
    <t>treatment of residues, MSWI-WWT, WW from medium density board production, residual material landfill</t>
  </si>
  <si>
    <t>treatment of residues, MSWI-WWT, WW from medium density board production, residual material landfillRERresidues, MSWI-WWT, WW from medium density board productionkg</t>
  </si>
  <si>
    <t>treatment of residues, MSWI-WWT, WW from particle board production, residual material landfillRoWresidues, MSWI-WWT, WW from particle board productionkg</t>
  </si>
  <si>
    <t>treatment of residues, MSWI-WWT, WW from particle board production, residual material landfill</t>
  </si>
  <si>
    <t>treatment of residues, MSWI-WWT, WW from particle board production, residual material landfillRERresidues, MSWI-WWT, WW from particle board productionkg</t>
  </si>
  <si>
    <t>treatment of residues, MSWI-WWT, WW from pig iron production, residual material landfillEurope without Switzerlandresidues, MSWI-WWT, WW from pig iron productionkg</t>
  </si>
  <si>
    <t>treatment of residues, MSWI-WWT, WW from pig iron production, residual material landfill</t>
  </si>
  <si>
    <t>treatment of residues, MSWI-WWT, WW from pig iron production, residual material landfillRoWresidues, MSWI-WWT, WW from pig iron productionkg</t>
  </si>
  <si>
    <t>treatment of residues, MSWI-WWT, WW from plywood production, residual material landfillGLOresidues, MSWI-WWT, WW from plywood productionkg</t>
  </si>
  <si>
    <t>treatment of residues, MSWI-WWT, WW from plywood production, residual material landfill</t>
  </si>
  <si>
    <t>treatment of residues, MSWI-WWT, WW from potato starch production, residual material landfillGLOresidues, MSWI-WWT, WW from potato starch productionkg</t>
  </si>
  <si>
    <t>treatment of residues, MSWI-WWT, WW from potato starch production, residual material landfill</t>
  </si>
  <si>
    <t>treatment of residues, MSWI-WWT, WW from soft fibreboard production, residual material landfillGLOresidues, MSWI-WWT, WW from soft fibreboard productionkg</t>
  </si>
  <si>
    <t>treatment of residues, MSWI-WWT, WW from soft fibreboard production, residual material landfill</t>
  </si>
  <si>
    <t>treatment of residues, MSWI-WWT, WW from tube collector production, residual material landfillGLOresidues, MSWI-WWT, WW from tube collector productionkg</t>
  </si>
  <si>
    <t>treatment of residues, MSWI-WWT, WW from tube collector production, residual material landfill</t>
  </si>
  <si>
    <t>treatment of residues, MSWI-WWT, WW from vegetable oil refinery, residual material landfillGLOresidues, MSWI-WWT, WW from vegetable oil refinerykg</t>
  </si>
  <si>
    <t>treatment of residues, MSWI-WWT, WW from vegetable oil refinery, residual material landfill</t>
  </si>
  <si>
    <t>treatment of residues, MSWI-WWT, WW from wafer fabrication, residual material landfillGLOresidues, MSWI-WWT, WW from wafer fabricationkg</t>
  </si>
  <si>
    <t>treatment of residues, MSWI-WWT, WW from wafer fabrication, residual material landfill</t>
  </si>
  <si>
    <t>treatment of residues, MSWI-WWT, WW, average, residual material landfillEurope without Switzerlandresidues, MSWI-WWT, WW, averagekg</t>
  </si>
  <si>
    <t>treatment of residues, MSWI-WWT, WW, average, residual material landfill</t>
  </si>
  <si>
    <t>treatment of residues, MSWI-WWT, WW, average, residual material landfillRoWresidues, MSWI-WWT, WW, averagekg</t>
  </si>
  <si>
    <t>treatment of residues, MSWI-WWT, condensate from light oil boiler, residual material landfillGLOresidues, MSWI-WWT, condensate from light oil boilerkg</t>
  </si>
  <si>
    <t>treatment of residues, MSWI-WWT, condensate from light oil boiler, residual material landfill</t>
  </si>
  <si>
    <t>treatment of residues, MSWI-WWT, heat carrier liquid, 40% C3H8O2, residual material landfillGLOresidues, MSWI-WWT, heat carrier liquid, 40% C3H8O2kg</t>
  </si>
  <si>
    <t>treatment of residues, MSWI-WWT, heat carrier liquid, 40% C3H8O2, residual material landfill</t>
  </si>
  <si>
    <t>treatment of residues, MSWI-WWT, rainwater mineral oil storage, residual material landfillEurope without Switzerlandresidues, MSWI-WWT, rainwater mineral oil storagekg</t>
  </si>
  <si>
    <t>treatment of residues, MSWI-WWT, rainwater mineral oil storage, residual material landfill</t>
  </si>
  <si>
    <t>treatment of residues, MSWI-WWT, rainwater mineral oil storage, residual material landfillRoWresidues, MSWI-WWT, rainwater mineral oil storagekg</t>
  </si>
  <si>
    <t>treatment of residues, MSWI-WWT[R], WW from anaerobic digestion of whey, residual material landfillGLOresidues, MSWI-WWT[R], WW from anaerobic digestion of wheykg</t>
  </si>
  <si>
    <t>treatment of residues, MSWI-WWT[R], WW from anaerobic digestion of whey, residual material landfill</t>
  </si>
  <si>
    <t>treatment of residues, MSWI-WWT[U], WW from lorry production, residual material landfillGLOresidues, MSWI-WWT[U], WW from lorry productionkg</t>
  </si>
  <si>
    <t>treatment of residues, MSWI-WWT[U], WW from lorry production, residual material landfill</t>
  </si>
  <si>
    <t>treatment of residues, MSWI[F]-WWT, WW from CRT production, residual material landfillCHresidues, MSWI[F]-WWT, WW from CRT productionkg</t>
  </si>
  <si>
    <t>treatment of residues, MSWI[F]-WWT, WW from CRT production, residual material landfill</t>
  </si>
  <si>
    <t>treatment of residues, MSWI[F]-WWT, WW from LCD backlight production, residual material landfillCHresidues, MSWI[F]-WWT, WW from LCD backlight productionkg</t>
  </si>
  <si>
    <t>treatment of residues, MSWI[F]-WWT, WW from LCD backlight production, residual material landfill</t>
  </si>
  <si>
    <t>treatment of residues, MSWI[F]-WWT, WW from LCD production, residual material landfillCHresidues, MSWI[F]-WWT, WW from LCD productionkg</t>
  </si>
  <si>
    <t>treatment of residues, MSWI[F]-WWT, WW from LCD production, residual material landfill</t>
  </si>
  <si>
    <t>treatment of residues, MSWI[F]-WWT, WW from PV cell production, residual material landfillCHresidues, MSWI[F]-WWT, WW from PV cell productionkg</t>
  </si>
  <si>
    <t>treatment of residues, MSWI[F]-WWT, WW from PV cell production, residual material landfill</t>
  </si>
  <si>
    <t>treatment of residues, MSWI[F]-WWT, WW from black chrome coating, residual material landfillCHresidues, MSWI[F]-WWT, WW from black chrome coatingkg</t>
  </si>
  <si>
    <t>treatment of residues, MSWI[F]-WWT, WW from black chrome coating, residual material landfill</t>
  </si>
  <si>
    <t>treatment of residues, MSWI[F]-WWT, WW from ceramic production, residual material landfillCHresidues, MSWI[F]-WWT, WW from ceramic productionkg</t>
  </si>
  <si>
    <t>treatment of residues, MSWI[F]-WWT, WW from ceramic production, residual material landfill</t>
  </si>
  <si>
    <t>treatment of residues, MSWI[F]-WWT, WW from concrete production, residual material landfillCHresidues, MSWI[F]-WWT, WW from concrete productionkg</t>
  </si>
  <si>
    <t>treatment of residues, MSWI[F]-WWT, WW from concrete production, residual material landfill</t>
  </si>
  <si>
    <t>treatment of residues, MSWI[F]-WWT, WW from glass production, residual material landfillCHresidues, MSWI[F]-WWT, WW from glass productionkg</t>
  </si>
  <si>
    <t>treatment of residues, MSWI[F]-WWT, WW from glass production, residual material landfill</t>
  </si>
  <si>
    <t>treatment of residues, MSWI[F]-WWT, WW from grass refinery, residual material landfillCHresidues, MSWI[F]-WWT, WW from grass refinerykg</t>
  </si>
  <si>
    <t>treatment of residues, MSWI[F]-WWT, WW from grass refinery, residual material landfill</t>
  </si>
  <si>
    <t>treatment of residues, MSWI[F]-WWT, WW from liquid crystal production, residual material landfillCHresidues, MSWI[F]-WWT, WW from liquid crystal productionkg</t>
  </si>
  <si>
    <t>treatment of residues, MSWI[F]-WWT, WW from liquid crystal production, residual material landfill</t>
  </si>
  <si>
    <t>treatment of residues, MSWI[F]-WWT, WW from maize starch production, residual material landfillCHresidues, MSWI[F]-WWT, WW from maize starch productionkg</t>
  </si>
  <si>
    <t>treatment of residues, MSWI[F]-WWT, WW from maize starch production, residual material landfill</t>
  </si>
  <si>
    <t>treatment of residues, MSWI[F]-WWT, WW from pig iron production, residual material landfillCHresidues, MSWI[F]-WWT, WW from pig iron productionkg</t>
  </si>
  <si>
    <t>treatment of residues, MSWI[F]-WWT, WW from pig iron production, residual material landfill</t>
  </si>
  <si>
    <t>treatment of residues, MSWI[F]-WWT, WW from plywood production, residual material landfillCHresidues, MSWI[F]-WWT, WW from plywood productionkg</t>
  </si>
  <si>
    <t>treatment of residues, MSWI[F]-WWT, WW from plywood production, residual material landfill</t>
  </si>
  <si>
    <t>treatment of residues, MSWI[F]-WWT, WW from potato starch production, residual material landfillCHresidues, MSWI[F]-WWT, WW from potato starch productionkg</t>
  </si>
  <si>
    <t>treatment of residues, MSWI[F]-WWT, WW from potato starch production, residual material landfill</t>
  </si>
  <si>
    <t>treatment of residues, MSWI[F]-WWT, WW from soft fibreboard production, residual material landfillCHresidues, MSWI[F]-WWT, WW from soft fibreboard productionkg</t>
  </si>
  <si>
    <t>treatment of residues, MSWI[F]-WWT, WW from soft fibreboard production, residual material landfill</t>
  </si>
  <si>
    <t>treatment of residues, MSWI[F]-WWT, WW from tube collector production, residual material landfillCHresidues, MSWI[F]-WWT, WW from tube collector productionkg</t>
  </si>
  <si>
    <t>treatment of residues, MSWI[F]-WWT, WW from tube collector production, residual material landfill</t>
  </si>
  <si>
    <t>treatment of residues, MSWI[F]-WWT, WW from wafer fabrication, residual material landfillCHresidues, MSWI[F]-WWT, WW from wafer fabricationkg</t>
  </si>
  <si>
    <t>treatment of residues, MSWI[F]-WWT, WW from wafer fabrication, residual material landfill</t>
  </si>
  <si>
    <t>treatment of residues, MSWI[F]-WWT, WW, average, residual material landfillCHresidues, MSWI[F]-WWT, WW, averagekg</t>
  </si>
  <si>
    <t>treatment of residues, MSWI[F]-WWT, WW, average, residual material landfill</t>
  </si>
  <si>
    <t>treatment of residues, MSWI[F]-WWT, condensate from light oil boiler, residual material landfillCHresidues, MSWI[F]-WWT, condensate from light oil boilerkg</t>
  </si>
  <si>
    <t>treatment of residues, MSWI[F]-WWT, condensate from light oil boiler, residual material landfill</t>
  </si>
  <si>
    <t>treatment of residues, MSWI[F]-WWT, heat carrier liquid, 40% C3H8O2, residual material landfillCHresidues, MSWI[F]-WWT, heat carrier liquid, 40% C3H8O2kg</t>
  </si>
  <si>
    <t>treatment of residues, MSWI[F]-WWT, heat carrier liquid, 40% C3H8O2, residual material landfill</t>
  </si>
  <si>
    <t>treatment of residues, MSWI[F]-WWT, rainwater mineral oil storage, residual material landfillCHresidues, MSWI[F]-WWT, rainwater mineral oil storagekg</t>
  </si>
  <si>
    <t>treatment of residues, MSWI[F]-WWT, rainwater mineral oil storage, residual material landfill</t>
  </si>
  <si>
    <t>treatment of residues, MSWI[F]-WWT[R], WW from anaerobic digestion of whey, residual material landfillCHresidues, MSWI[F]-WWT[R], WW from anaerobic digestion of wheykg</t>
  </si>
  <si>
    <t>treatment of residues, MSWI[F]-WWT[R], WW from anaerobic digestion of whey, residual material landfill</t>
  </si>
  <si>
    <t>treatment of residues, MSWI[F]-WWT[U], WW from lorry production, residual material landfillCHresidues, MSWI[F]-WWT[U], WW from lorry productionkg</t>
  </si>
  <si>
    <t>treatment of residues, MSWI[F]-WWT[U], WW from lorry production, residual material landfill</t>
  </si>
  <si>
    <t>treatment of road wear emissions, lorryRoWroad wear emissions, lorrykg</t>
  </si>
  <si>
    <t>treatment of road wear emissions, lorry</t>
  </si>
  <si>
    <t>treatment of road wear emissions, lorryRERroad wear emissions, lorrykg</t>
  </si>
  <si>
    <t>treatment of road wear emissions, passenger carRoWroad wear emissions, passenger carkg</t>
  </si>
  <si>
    <t>treatment of road wear emissions, passenger car</t>
  </si>
  <si>
    <t>treatment of road wear emissions, passenger carRERroad wear emissions, passenger carkg</t>
  </si>
  <si>
    <t>treatment of salt tailing from potash mine, residual material landfillCHsalt tailing from potash minekg</t>
  </si>
  <si>
    <t>treatment of salt tailing from potash mine, residual material landfill</t>
  </si>
  <si>
    <t>treatment of salt tailing from potash mine, residual material landfillRoWsalt tailing from potash minekg</t>
  </si>
  <si>
    <t>treatment of scrap aluminium, municipal incinerationCHscrap aluminiumkg</t>
  </si>
  <si>
    <t>treatment of scrap aluminium, municipal incineration</t>
  </si>
  <si>
    <t>treatment of scrap aluminium, municipal incinerationEurope without Switzerlandscrap aluminiumkg</t>
  </si>
  <si>
    <t>treatment of scrap aluminium, municipal incinerationRoWscrap aluminiumkg</t>
  </si>
  <si>
    <t>treatment of scrap aluminium, municipal incineration with fly ash extractionCHscrap aluminiumkg</t>
  </si>
  <si>
    <t>treatment of scrap aluminium, municipal incineration with fly ash extraction</t>
  </si>
  <si>
    <t>treatment of scrap copper, municipal incinerationCHscrap copperkg</t>
  </si>
  <si>
    <t>treatment of scrap copper, municipal incineration</t>
  </si>
  <si>
    <t>treatment of scrap copper, municipal incinerationEurope without Switzerlandscrap copperkg</t>
  </si>
  <si>
    <t>treatment of scrap copper, municipal incinerationRoWscrap copperkg</t>
  </si>
  <si>
    <t>treatment of scrap copper, municipal incineration with fly ash extractionCHscrap copperkg</t>
  </si>
  <si>
    <t>treatment of scrap copper, municipal incineration with fly ash extraction</t>
  </si>
  <si>
    <t>treatment of scrap lead acid battery, remeltingRoWleadkg</t>
  </si>
  <si>
    <t>treatment of scrap lead acid battery, remelting</t>
  </si>
  <si>
    <t>treatment of scrap lead acid battery, remeltingRERleadkg</t>
  </si>
  <si>
    <t>treatment of scrap printed wiring boards, shredding and separationCA-QCused printed wiring boardskg</t>
  </si>
  <si>
    <t>treatment of scrap printed wiring boards, shredding and separation</t>
  </si>
  <si>
    <t>treatment of scrap printed wiring boards, shredding and separationRoWused printed wiring boardskg</t>
  </si>
  <si>
    <t>treatment of scrap steel, inert material landfillCHscrap steelkg</t>
  </si>
  <si>
    <t>treatment of scrap steel, inert material landfill</t>
  </si>
  <si>
    <t>treatment of scrap steel, inert material landfillEurope without Switzerlandscrap steelkg</t>
  </si>
  <si>
    <t>treatment of scrap steel, inert material landfillRoWscrap steelkg</t>
  </si>
  <si>
    <t>treatment of scrap steel, municipal incinerationCHscrap steelkg</t>
  </si>
  <si>
    <t>treatment of scrap steel, municipal incineration</t>
  </si>
  <si>
    <t>treatment of scrap steel, municipal incinerationEurope without Switzerlandscrap steelkg</t>
  </si>
  <si>
    <t>treatment of scrap steel, municipal incinerationRoWscrap steelkg</t>
  </si>
  <si>
    <t>treatment of scrap steel, municipal incineration with fly ash extractionCHscrap steelkg</t>
  </si>
  <si>
    <t>treatment of scrap steel, municipal incineration with fly ash extraction</t>
  </si>
  <si>
    <t>treatment of scrap tin sheet, municipal incinerationCHscrap tin sheetkg</t>
  </si>
  <si>
    <t>treatment of scrap tin sheet, municipal incineration</t>
  </si>
  <si>
    <t>treatment of scrap tin sheet, municipal incinerationRoWscrap tin sheetkg</t>
  </si>
  <si>
    <t>treatment of scrap tin sheet, municipal incineration with fly ash extractionCHscrap tin sheetkg</t>
  </si>
  <si>
    <t>treatment of scrap tin sheet, municipal incineration with fly ash extraction</t>
  </si>
  <si>
    <t>treatment of scrap tin sheet, sanitary landfillCHscrap tin sheetkg</t>
  </si>
  <si>
    <t>treatment of scrap tin sheet, sanitary landfill</t>
  </si>
  <si>
    <t>treatment of sewage sludge by anaerobic digestionCHbiogasm3</t>
  </si>
  <si>
    <t>treatment of sewage sludge by anaerobic digestion</t>
  </si>
  <si>
    <t>treatment of sewage sludge by anaerobic digestionCHsewage sludgem3</t>
  </si>
  <si>
    <t>treatment of sewage sludge by anaerobic digestionRoWbiogasm3</t>
  </si>
  <si>
    <t>treatment of sewage sludge by anaerobic digestionRoWsewage sludgem3</t>
  </si>
  <si>
    <t>treatment of sewage sludge, 70% water, WWT, WW from CRT production, municipal incinerationGLOelectricity, for reuse in municipal waste incineration onlykWh</t>
  </si>
  <si>
    <t>treatment of sewage sludge, 70% water, WWT, WW from CRT production, municipal incineration</t>
  </si>
  <si>
    <t>treatment of sewage sludge, 70% water, WWT, WW from CRT production, municipal incinerationGLOheat, for reuse in municipal waste incineration onlyMJ</t>
  </si>
  <si>
    <t>treatment of sewage sludge, 70% water, WWT, WW from CRT production, municipal incinerationGLOsewage sludge, 70% water, WWT, WW from CRT productionkg</t>
  </si>
  <si>
    <t>treatment of sewage sludge, 70% water, WWT, WW from CRT production, municipal incineration FAECHelectricity, for reuse in municipal waste incineration onlykWh</t>
  </si>
  <si>
    <t>treatment of sewage sludge, 70% water, WWT, WW from CRT production, municipal incineration FAE</t>
  </si>
  <si>
    <t>treatment of sewage sludge, 70% water, WWT, WW from CRT production, municipal incineration FAECHheat, for reuse in municipal waste incineration onlyMJ</t>
  </si>
  <si>
    <t>treatment of sewage sludge, 70% water, WWT, WW from CRT production, municipal incineration FAECHsewage sludge, 70% water, WWT, WW from CRT productionkg</t>
  </si>
  <si>
    <t>treatment of sewage sludge, 70% water, WWT, WW from GGBFS production, municipal incinerationRoWelectricity, for reuse in municipal waste incineration onlykWh</t>
  </si>
  <si>
    <t>treatment of sewage sludge, 70% water, WWT, WW from GGBFS production, municipal incineration</t>
  </si>
  <si>
    <t>treatment of sewage sludge, 70% water, WWT, WW from GGBFS production, municipal incinerationRoWheat, for reuse in municipal waste incineration onlyMJ</t>
  </si>
  <si>
    <t>treatment of sewage sludge, 70% water, WWT, WW from GGBFS production, municipal incinerationRoWsewage sludge, 70% water, WWT, WW from GGBFS productionkg</t>
  </si>
  <si>
    <t>treatment of sewage sludge, 70% water, WWT, WW from GGBFS production, municipal incinerationUSelectricity, for reuse in municipal waste incineration onlykWh</t>
  </si>
  <si>
    <t>treatment of sewage sludge, 70% water, WWT, WW from GGBFS production, municipal incinerationUSheat, for reuse in municipal waste incineration onlyMJ</t>
  </si>
  <si>
    <t>treatment of sewage sludge, 70% water, WWT, WW from GGBFS production, municipal incinerationUSsewage sludge, 70% water, WWT, WW from GGBFS productionkg</t>
  </si>
  <si>
    <t>treatment of sewage sludge, 70% water, WWT, WW from LCD backlight production, municipal incinerationGLOelectricity, for reuse in municipal waste incineration onlykWh</t>
  </si>
  <si>
    <t>treatment of sewage sludge, 70% water, WWT, WW from LCD backlight production, municipal incineration</t>
  </si>
  <si>
    <t>treatment of sewage sludge, 70% water, WWT, WW from LCD backlight production, municipal incinerationGLOheat, for reuse in municipal waste incineration onlyMJ</t>
  </si>
  <si>
    <t>treatment of sewage sludge, 70% water, WWT, WW from LCD backlight production, municipal incinerationGLOsewage sludge, 70% water, WWT, WW from LCD backlight productionkg</t>
  </si>
  <si>
    <t>treatment of sewage sludge, 70% water, WWT, WW from LCD backlight production, municipal incineration FAECHelectricity, for reuse in municipal waste incineration onlykWh</t>
  </si>
  <si>
    <t>treatment of sewage sludge, 70% water, WWT, WW from LCD backlight production, municipal incineration FAE</t>
  </si>
  <si>
    <t>treatment of sewage sludge, 70% water, WWT, WW from LCD backlight production, municipal incineration FAECHheat, for reuse in municipal waste incineration onlyMJ</t>
  </si>
  <si>
    <t>treatment of sewage sludge, 70% water, WWT, WW from LCD backlight production, municipal incineration FAECHsewage sludge, 70% water, WWT, WW from LCD backlight productionkg</t>
  </si>
  <si>
    <t>treatment of sewage sludge, 70% water, WWT, WW from LCD production, municipal incinerationGLOelectricity, for reuse in municipal waste incineration onlykWh</t>
  </si>
  <si>
    <t>treatment of sewage sludge, 70% water, WWT, WW from LCD production, municipal incineration</t>
  </si>
  <si>
    <t>treatment of sewage sludge, 70% water, WWT, WW from LCD production, municipal incinerationGLOheat, for reuse in municipal waste incineration onlyMJ</t>
  </si>
  <si>
    <t>treatment of sewage sludge, 70% water, WWT, WW from LCD production, municipal incinerationGLOsewage sludge, 70% water, WWT, WW from LCD productionkg</t>
  </si>
  <si>
    <t>treatment of sewage sludge, 70% water, WWT, WW from LCD production, municipal incineration FAECHelectricity, for reuse in municipal waste incineration onlykWh</t>
  </si>
  <si>
    <t>treatment of sewage sludge, 70% water, WWT, WW from LCD production, municipal incineration FAE</t>
  </si>
  <si>
    <t>treatment of sewage sludge, 70% water, WWT, WW from LCD production, municipal incineration FAECHheat, for reuse in municipal waste incineration onlyMJ</t>
  </si>
  <si>
    <t>treatment of sewage sludge, 70% water, WWT, WW from LCD production, municipal incineration FAECHsewage sludge, 70% water, WWT, WW from LCD productionkg</t>
  </si>
  <si>
    <t>treatment of sewage sludge, 70% water, WWT, WW from PV cell production, municipal incinerationGLOsewage sludge, 70% water, WWT, WW from PV cell productionkg</t>
  </si>
  <si>
    <t>treatment of sewage sludge, 70% water, WWT, WW from PV cell production, municipal incineration</t>
  </si>
  <si>
    <t>treatment of sewage sludge, 70% water, WWT, WW from PV cell production, municipal incineration FAECHsewage sludge, 70% water, WWT, WW from PV cell productionkg</t>
  </si>
  <si>
    <t>treatment of sewage sludge, 70% water, WWT, WW from PV cell production, municipal incineration FAE</t>
  </si>
  <si>
    <t>treatment of sewage sludge, 70% water, WWT, WW from ammonium paratungstate production, municipal incinerationCNsewage sludge, 70% water, WWT, WW from ammonium paratungstate productionkg</t>
  </si>
  <si>
    <t>treatment of sewage sludge, 70% water, WWT, WW from ammonium paratungstate production, municipal incineration</t>
  </si>
  <si>
    <t>treatment of sewage sludge, 70% water, WWT, WW from ammonium paratungstate production, municipal incinerationRoWsewage sludge, 70% water, WWT, WW from ammonium paratungstate productionkg</t>
  </si>
  <si>
    <t>treatment of sewage sludge, 70% water, WWT, WW from black chrome coating, municipal incinerationGLOsewage sludge, 70% water, WWT, WW from black chrome coatingkg</t>
  </si>
  <si>
    <t>treatment of sewage sludge, 70% water, WWT, WW from black chrome coating, municipal incineration</t>
  </si>
  <si>
    <t>treatment of sewage sludge, 70% water, WWT, WW from black chrome coating, municipal incineration FAECHsewage sludge, 70% water, WWT, WW from black chrome coatingkg</t>
  </si>
  <si>
    <t>treatment of sewage sludge, 70% water, WWT, WW from black chrome coating, municipal incineration FAE</t>
  </si>
  <si>
    <t>treatment of sewage sludge, 70% water, WWT, WW from ceramic production, municipal incinerationGLOsewage sludge, 70% water, WWT, WW from ceramic productionkg</t>
  </si>
  <si>
    <t>treatment of sewage sludge, 70% water, WWT, WW from ceramic production, municipal incineration</t>
  </si>
  <si>
    <t>treatment of sewage sludge, 70% water, WWT, WW from ceramic production, municipal incineration FAECHsewage sludge, 70% water, WWT, WW from ceramic productionkg</t>
  </si>
  <si>
    <t>treatment of sewage sludge, 70% water, WWT, WW from ceramic production, municipal incineration FAE</t>
  </si>
  <si>
    <t>treatment of sewage sludge, 70% water, WWT, WW from concrete production, municipal incinerationGLOheat, for reuse in municipal waste incineration onlyMJ</t>
  </si>
  <si>
    <t>treatment of sewage sludge, 70% water, WWT, WW from concrete production, municipal incineration</t>
  </si>
  <si>
    <t>treatment of sewage sludge, 70% water, WWT, WW from concrete production, municipal incinerationGLOsewage sludge, 70% water, WWT, WW from concrete productionkg</t>
  </si>
  <si>
    <t>treatment of sewage sludge, 70% water, WWT, WW from concrete production, municipal incineration FAECHsewage sludge, 70% water, WWT, WW from concrete productionkg</t>
  </si>
  <si>
    <t>treatment of sewage sludge, 70% water, WWT, WW from concrete production, municipal incineration FAE</t>
  </si>
  <si>
    <t>treatment of sewage sludge, 70% water, WWT, WW from glass production, municipal incinerationGLOelectricity, for reuse in municipal waste incineration onlykWh</t>
  </si>
  <si>
    <t>treatment of sewage sludge, 70% water, WWT, WW from glass production, municipal incineration</t>
  </si>
  <si>
    <t>treatment of sewage sludge, 70% water, WWT, WW from glass production, municipal incinerationGLOheat, for reuse in municipal waste incineration onlyMJ</t>
  </si>
  <si>
    <t>treatment of sewage sludge, 70% water, WWT, WW from glass production, municipal incinerationGLOsewage sludge, 70% water, WWT, WW from glass productionkg</t>
  </si>
  <si>
    <t>treatment of sewage sludge, 70% water, WWT, WW from glass production, municipal incineration FAECHheat, for reuse in municipal waste incineration onlyMJ</t>
  </si>
  <si>
    <t>treatment of sewage sludge, 70% water, WWT, WW from glass production, municipal incineration FAE</t>
  </si>
  <si>
    <t>treatment of sewage sludge, 70% water, WWT, WW from glass production, municipal incineration FAECHsewage sludge, 70% water, WWT, WW from glass productionkg</t>
  </si>
  <si>
    <t>treatment of sewage sludge, 70% water, WWT, WW from grass refinery, municipal incinerationGLOelectricity, for reuse in municipal waste incineration onlykWh</t>
  </si>
  <si>
    <t>treatment of sewage sludge, 70% water, WWT, WW from grass refinery, municipal incineration</t>
  </si>
  <si>
    <t>treatment of sewage sludge, 70% water, WWT, WW from grass refinery, municipal incinerationGLOheat, for reuse in municipal waste incineration onlyMJ</t>
  </si>
  <si>
    <t>treatment of sewage sludge, 70% water, WWT, WW from grass refinery, municipal incinerationGLOsewage sludge, 70% water, WWT, WW from grass refinerykg</t>
  </si>
  <si>
    <t>treatment of sewage sludge, 70% water, WWT, WW from grass refinery, municipal incineration FAECHelectricity, for reuse in municipal waste incineration onlykWh</t>
  </si>
  <si>
    <t>treatment of sewage sludge, 70% water, WWT, WW from grass refinery, municipal incineration FAE</t>
  </si>
  <si>
    <t>treatment of sewage sludge, 70% water, WWT, WW from grass refinery, municipal incineration FAECHheat, for reuse in municipal waste incineration onlyMJ</t>
  </si>
  <si>
    <t>treatment of sewage sludge, 70% water, WWT, WW from grass refinery, municipal incineration FAECHsewage sludge, 70% water, WWT, WW from grass refinerykg</t>
  </si>
  <si>
    <t>treatment of sewage sludge, 70% water, WWT, WW from hard fibreboard production, municipal incinerationRoWelectricity, for reuse in municipal waste incineration onlykWh</t>
  </si>
  <si>
    <t>treatment of sewage sludge, 70% water, WWT, WW from hard fibreboard production, municipal incineration</t>
  </si>
  <si>
    <t>treatment of sewage sludge, 70% water, WWT, WW from hard fibreboard production, municipal incinerationRoWheat, for reuse in municipal waste incineration onlyMJ</t>
  </si>
  <si>
    <t>treatment of sewage sludge, 70% water, WWT, WW from hard fibreboard production, municipal incinerationRoWsewage sludge, 70% water, WWT, WW from hard fibreboard productionkg</t>
  </si>
  <si>
    <t>treatment of sewage sludge, 70% water, WWT, WW from hard fibreboard production, municipal incinerationRERelectricity, for reuse in municipal waste incineration onlykWh</t>
  </si>
  <si>
    <t>treatment of sewage sludge, 70% water, WWT, WW from hard fibreboard production, municipal incinerationRERheat, for reuse in municipal waste incineration onlyMJ</t>
  </si>
  <si>
    <t>treatment of sewage sludge, 70% water, WWT, WW from hard fibreboard production, municipal incinerationRERsewage sludge, 70% water, WWT, WW from hard fibreboard productionkg</t>
  </si>
  <si>
    <t>treatment of sewage sludge, 70% water, WWT, WW from liquid crystal production, municipal incinerationGLOelectricity, for reuse in municipal waste incineration onlykWh</t>
  </si>
  <si>
    <t>treatment of sewage sludge, 70% water, WWT, WW from liquid crystal production, municipal incineration</t>
  </si>
  <si>
    <t>treatment of sewage sludge, 70% water, WWT, WW from liquid crystal production, municipal incinerationGLOheat, for reuse in municipal waste incineration onlyMJ</t>
  </si>
  <si>
    <t>treatment of sewage sludge, 70% water, WWT, WW from liquid crystal production, municipal incinerationGLOsewage sludge, 70% water, WWT, WW from liquid crystal productionkg</t>
  </si>
  <si>
    <t>treatment of sewage sludge, 70% water, WWT, WW from liquid crystal production, municipal incineration FAECHelectricity, for reuse in municipal waste incineration onlykWh</t>
  </si>
  <si>
    <t>treatment of sewage sludge, 70% water, WWT, WW from liquid crystal production, municipal incineration FAE</t>
  </si>
  <si>
    <t>treatment of sewage sludge, 70% water, WWT, WW from liquid crystal production, municipal incineration FAECHheat, for reuse in municipal waste incineration onlyMJ</t>
  </si>
  <si>
    <t>treatment of sewage sludge, 70% water, WWT, WW from liquid crystal production, municipal incineration FAECHsewage sludge, 70% water, WWT, WW from liquid crystal productionkg</t>
  </si>
  <si>
    <t>treatment of sewage sludge, 70% water, WWT, WW from maize starch production, municipal incinerationGLOelectricity, for reuse in municipal waste incineration onlykWh</t>
  </si>
  <si>
    <t>treatment of sewage sludge, 70% water, WWT, WW from maize starch production, municipal incineration</t>
  </si>
  <si>
    <t>treatment of sewage sludge, 70% water, WWT, WW from maize starch production, municipal incinerationGLOheat, for reuse in municipal waste incineration onlyMJ</t>
  </si>
  <si>
    <t>treatment of sewage sludge, 70% water, WWT, WW from maize starch production, municipal incinerationGLOsewage sludge, 70% water, WWT, WW from maize starch productionkg</t>
  </si>
  <si>
    <t>treatment of sewage sludge, 70% water, WWT, WW from maize starch production, municipal incineration FAECHelectricity, for reuse in municipal waste incineration onlykWh</t>
  </si>
  <si>
    <t>treatment of sewage sludge, 70% water, WWT, WW from maize starch production, municipal incineration FAE</t>
  </si>
  <si>
    <t>treatment of sewage sludge, 70% water, WWT, WW from maize starch production, municipal incineration FAECHheat, for reuse in municipal waste incineration onlyMJ</t>
  </si>
  <si>
    <t>treatment of sewage sludge, 70% water, WWT, WW from maize starch production, municipal incineration FAECHsewage sludge, 70% water, WWT, WW from maize starch productionkg</t>
  </si>
  <si>
    <t>treatment of sewage sludge, 70% water, WWT, WW from medium density board production, municipal incinerationRoWelectricity, for reuse in municipal waste incineration onlykWh</t>
  </si>
  <si>
    <t>treatment of sewage sludge, 70% water, WWT, WW from medium density board production, municipal incineration</t>
  </si>
  <si>
    <t>treatment of sewage sludge, 70% water, WWT, WW from medium density board production, municipal incinerationRoWheat, for reuse in municipal waste incineration onlyMJ</t>
  </si>
  <si>
    <t>treatment of sewage sludge, 70% water, WWT, WW from medium density board production, municipal incinerationRoWsewage sludge, 70% water, WWT, WW from medium density board productionkg</t>
  </si>
  <si>
    <t>treatment of sewage sludge, 70% water, WWT, WW from medium density board production, municipal incinerationRERelectricity, for reuse in municipal waste incineration onlykWh</t>
  </si>
  <si>
    <t>treatment of sewage sludge, 70% water, WWT, WW from medium density board production, municipal incinerationRERheat, for reuse in municipal waste incineration onlyMJ</t>
  </si>
  <si>
    <t>treatment of sewage sludge, 70% water, WWT, WW from medium density board production, municipal incinerationRERsewage sludge, 70% water, WWT, WW from medium density board productionkg</t>
  </si>
  <si>
    <t>treatment of sewage sludge, 70% water, WWT, WW from particle board production, municipal incinerationRoWelectricity, for reuse in municipal waste incineration onlykWh</t>
  </si>
  <si>
    <t>treatment of sewage sludge, 70% water, WWT, WW from particle board production, municipal incineration</t>
  </si>
  <si>
    <t>treatment of sewage sludge, 70% water, WWT, WW from particle board production, municipal incinerationRoWheat, for reuse in municipal waste incineration onlyMJ</t>
  </si>
  <si>
    <t>treatment of sewage sludge, 70% water, WWT, WW from particle board production, municipal incinerationRoWsewage sludge, 70% water, WWT, WW from particle board productionkg</t>
  </si>
  <si>
    <t>treatment of sewage sludge, 70% water, WWT, WW from particle board production, municipal incinerationRERelectricity, for reuse in municipal waste incineration onlykWh</t>
  </si>
  <si>
    <t>treatment of sewage sludge, 70% water, WWT, WW from particle board production, municipal incinerationRERheat, for reuse in municipal waste incineration onlyMJ</t>
  </si>
  <si>
    <t>treatment of sewage sludge, 70% water, WWT, WW from particle board production, municipal incinerationRERsewage sludge, 70% water, WWT, WW from particle board productionkg</t>
  </si>
  <si>
    <t>treatment of sewage sludge, 70% water, WWT, WW from pig iron production, municipal incinerationEurope without Switzerlandsewage sludge, 70% water, WWT, WW from pig iron productionkg</t>
  </si>
  <si>
    <t>treatment of sewage sludge, 70% water, WWT, WW from pig iron production, municipal incineration</t>
  </si>
  <si>
    <t>treatment of sewage sludge, 70% water, WWT, WW from pig iron production, municipal incinerationRoWsewage sludge, 70% water, WWT, WW from pig iron productionkg</t>
  </si>
  <si>
    <t>treatment of sewage sludge, 70% water, WWT, WW from pig iron production, municipal incineration FAECHsewage sludge, 70% water, WWT, WW from pig iron productionkg</t>
  </si>
  <si>
    <t>treatment of sewage sludge, 70% water, WWT, WW from pig iron production, municipal incineration FAE</t>
  </si>
  <si>
    <t>treatment of sewage sludge, 70% water, WWT, WW from plywood production, municipal incinerationGLOelectricity, for reuse in municipal waste incineration onlykWh</t>
  </si>
  <si>
    <t>treatment of sewage sludge, 70% water, WWT, WW from plywood production, municipal incineration</t>
  </si>
  <si>
    <t>treatment of sewage sludge, 70% water, WWT, WW from plywood production, municipal incinerationGLOheat, for reuse in municipal waste incineration onlyMJ</t>
  </si>
  <si>
    <t>treatment of sewage sludge, 70% water, WWT, WW from plywood production, municipal incinerationGLOsewage sludge, 70% water, WWT, WW from plywood productionkg</t>
  </si>
  <si>
    <t>treatment of sewage sludge, 70% water, WWT, WW from plywood production, municipal incineration FAECHelectricity, for reuse in municipal waste incineration onlykWh</t>
  </si>
  <si>
    <t>treatment of sewage sludge, 70% water, WWT, WW from plywood production, municipal incineration FAE</t>
  </si>
  <si>
    <t>treatment of sewage sludge, 70% water, WWT, WW from plywood production, municipal incineration FAECHheat, for reuse in municipal waste incineration onlyMJ</t>
  </si>
  <si>
    <t>treatment of sewage sludge, 70% water, WWT, WW from plywood production, municipal incineration FAECHsewage sludge, 70% water, WWT, WW from plywood productionkg</t>
  </si>
  <si>
    <t>treatment of sewage sludge, 70% water, WWT, WW from potato starch production, municipal incinerationGLOelectricity, for reuse in municipal waste incineration onlykWh</t>
  </si>
  <si>
    <t>treatment of sewage sludge, 70% water, WWT, WW from potato starch production, municipal incineration</t>
  </si>
  <si>
    <t>treatment of sewage sludge, 70% water, WWT, WW from potato starch production, municipal incinerationGLOheat, for reuse in municipal waste incineration onlyMJ</t>
  </si>
  <si>
    <t>treatment of sewage sludge, 70% water, WWT, WW from potato starch production, municipal incinerationGLOsewage sludge, 70% water, WWT, WW from potato starch productionkg</t>
  </si>
  <si>
    <t>treatment of sewage sludge, 70% water, WWT, WW from potato starch production, municipal incineration FAECHelectricity, for reuse in municipal waste incineration onlykWh</t>
  </si>
  <si>
    <t>treatment of sewage sludge, 70% water, WWT, WW from potato starch production, municipal incineration FAE</t>
  </si>
  <si>
    <t>treatment of sewage sludge, 70% water, WWT, WW from potato starch production, municipal incineration FAECHheat, for reuse in municipal waste incineration onlyMJ</t>
  </si>
  <si>
    <t>treatment of sewage sludge, 70% water, WWT, WW from potato starch production, municipal incineration FAECHsewage sludge, 70% water, WWT, WW from potato starch productionkg</t>
  </si>
  <si>
    <t>treatment of sewage sludge, 70% water, WWT, WW from soft fibreboard production, municipal incinerationGLOelectricity, for reuse in municipal waste incineration onlykWh</t>
  </si>
  <si>
    <t>treatment of sewage sludge, 70% water, WWT, WW from soft fibreboard production, municipal incineration</t>
  </si>
  <si>
    <t>treatment of sewage sludge, 70% water, WWT, WW from soft fibreboard production, municipal incinerationGLOheat, for reuse in municipal waste incineration onlyMJ</t>
  </si>
  <si>
    <t>treatment of sewage sludge, 70% water, WWT, WW from soft fibreboard production, municipal incinerationGLOsewage sludge, 70% water, WWT, WW from soft fibreboard productionkg</t>
  </si>
  <si>
    <t>treatment of sewage sludge, 70% water, WWT, WW from soft fibreboard production, municipal incineration FAECHelectricity, for reuse in municipal waste incineration onlykWh</t>
  </si>
  <si>
    <t>treatment of sewage sludge, 70% water, WWT, WW from soft fibreboard production, municipal incineration FAE</t>
  </si>
  <si>
    <t>treatment of sewage sludge, 70% water, WWT, WW from soft fibreboard production, municipal incineration FAECHheat, for reuse in municipal waste incineration onlyMJ</t>
  </si>
  <si>
    <t>treatment of sewage sludge, 70% water, WWT, WW from soft fibreboard production, municipal incineration FAECHsewage sludge, 70% water, WWT, WW from soft fibreboard productionkg</t>
  </si>
  <si>
    <t>treatment of sewage sludge, 70% water, WWT, WW from tube collector production, municipal incinerationGLOsewage sludge, 70% water, WWT, WW from tube collector productionkg</t>
  </si>
  <si>
    <t>treatment of sewage sludge, 70% water, WWT, WW from tube collector production, municipal incineration</t>
  </si>
  <si>
    <t>treatment of sewage sludge, 70% water, WWT, WW from tube collector production, municipal incineration FAECHsewage sludge, 70% water, WWT, WW from tube collector productionkg</t>
  </si>
  <si>
    <t>treatment of sewage sludge, 70% water, WWT, WW from tube collector production, municipal incineration FAE</t>
  </si>
  <si>
    <t>treatment of sewage sludge, 70% water, WWT, WW from vegetable oil refinery, municipal incinerationGLOelectricity, for reuse in municipal waste incineration onlykWh</t>
  </si>
  <si>
    <t>treatment of sewage sludge, 70% water, WWT, WW from vegetable oil refinery, municipal incineration</t>
  </si>
  <si>
    <t>treatment of sewage sludge, 70% water, WWT, WW from vegetable oil refinery, municipal incinerationGLOheat, for reuse in municipal waste incineration onlyMJ</t>
  </si>
  <si>
    <t>treatment of sewage sludge, 70% water, WWT, WW from vegetable oil refinery, municipal incinerationGLOsewage sludge, 70% water, WWT, WW from vegetable oil refinerykg</t>
  </si>
  <si>
    <t>treatment of sewage sludge, 70% water, WWT, WW from wafer fabrication, municipal incinerationGLOsewage sludge, 70% water, WWT, WW from wafer fabricationkg</t>
  </si>
  <si>
    <t>treatment of sewage sludge, 70% water, WWT, WW from wafer fabrication, municipal incineration</t>
  </si>
  <si>
    <t>treatment of sewage sludge, 70% water, WWT, WW from wafer fabrication, municipal incineration FAECHsewage sludge, 70% water, WWT, WW from wafer fabricationkg</t>
  </si>
  <si>
    <t>treatment of sewage sludge, 70% water, WWT, WW from wafer fabrication, municipal incineration FAE</t>
  </si>
  <si>
    <t>treatment of sewage sludge, 70% water, WWT, WW, average, municipal incinerationEurope without Switzerlandelectricity, for reuse in municipal waste incineration onlykWh</t>
  </si>
  <si>
    <t>treatment of sewage sludge, 70% water, WWT, WW, average, municipal incineration</t>
  </si>
  <si>
    <t>treatment of sewage sludge, 70% water, WWT, WW, average, municipal incinerationEurope without Switzerlandheat, for reuse in municipal waste incineration onlyMJ</t>
  </si>
  <si>
    <t>treatment of sewage sludge, 70% water, WWT, WW, average, municipal incinerationEurope without Switzerlandsewage sludge, 70% water, WWT, WW, averagekg</t>
  </si>
  <si>
    <t>treatment of sewage sludge, 70% water, WWT, WW, average, municipal incinerationRoWelectricity, for reuse in municipal waste incineration onlykWh</t>
  </si>
  <si>
    <t>treatment of sewage sludge, 70% water, WWT, WW, average, municipal incinerationRoWheat, for reuse in municipal waste incineration onlyMJ</t>
  </si>
  <si>
    <t>treatment of sewage sludge, 70% water, WWT, WW, average, municipal incinerationRoWsewage sludge, 70% water, WWT, WW, averagekg</t>
  </si>
  <si>
    <t>treatment of sewage sludge, 70% water, WWT, WW, average, municipal incineration FAECHelectricity, for reuse in municipal waste incineration onlykWh</t>
  </si>
  <si>
    <t>treatment of sewage sludge, 70% water, WWT, WW, average, municipal incineration FAE</t>
  </si>
  <si>
    <t>treatment of sewage sludge, 70% water, WWT, WW, average, municipal incineration FAECHheat, for reuse in municipal waste incineration onlyMJ</t>
  </si>
  <si>
    <t>treatment of sewage sludge, 70% water, WWT, WW, average, municipal incineration FAECHsewage sludge, 70% water, WWT, WW, averagekg</t>
  </si>
  <si>
    <t>treatment of sewage sludge, 70% water, WWT, condensate from light oil boiler, municipal incinerationGLOelectricity, for reuse in municipal waste incineration onlykWh</t>
  </si>
  <si>
    <t>treatment of sewage sludge, 70% water, WWT, condensate from light oil boiler, municipal incineration</t>
  </si>
  <si>
    <t>treatment of sewage sludge, 70% water, WWT, condensate from light oil boiler, municipal incinerationGLOheat, for reuse in municipal waste incineration onlyMJ</t>
  </si>
  <si>
    <t>treatment of sewage sludge, 70% water, WWT, condensate from light oil boiler, municipal incinerationGLOsewage sludge, 70% water, WWT, condensate from light oil boilerkg</t>
  </si>
  <si>
    <t>treatment of sewage sludge, 70% water, WWT, condensate from light oil boiler, municipal incineration FAECHsewage sludge, 70% water, WWT, condensate from light oil boilerkg</t>
  </si>
  <si>
    <t>treatment of sewage sludge, 70% water, WWT, condensate from light oil boiler, municipal incineration FAE</t>
  </si>
  <si>
    <t>treatment of sewage sludge, 70% water, WWT, heat carrier liquid, 40% C3H8O2, municipal incinerationGLOelectricity, for reuse in municipal waste incineration onlykWh</t>
  </si>
  <si>
    <t>treatment of sewage sludge, 70% water, WWT, heat carrier liquid, 40% C3H8O2, municipal incineration</t>
  </si>
  <si>
    <t>treatment of sewage sludge, 70% water, WWT, heat carrier liquid, 40% C3H8O2, municipal incinerationGLOheat, for reuse in municipal waste incineration onlyMJ</t>
  </si>
  <si>
    <t>treatment of sewage sludge, 70% water, WWT, heat carrier liquid, 40% C3H8O2, municipal incinerationGLOsewage sludge, 70% water, WWT, heat carrier liquid, 40% C3H8O2kg</t>
  </si>
  <si>
    <t>treatment of sewage sludge, 70% water, WWT, heat carrier liquid, 40% C3H8O2, municipal incineration FAECHelectricity, for reuse in municipal waste incineration onlykWh</t>
  </si>
  <si>
    <t>treatment of sewage sludge, 70% water, WWT, heat carrier liquid, 40% C3H8O2, municipal incineration FAE</t>
  </si>
  <si>
    <t>treatment of sewage sludge, 70% water, WWT, heat carrier liquid, 40% C3H8O2, municipal incineration FAECHheat, for reuse in municipal waste incineration onlyMJ</t>
  </si>
  <si>
    <t>treatment of sewage sludge, 70% water, WWT, heat carrier liquid, 40% C3H8O2, municipal incineration FAECHsewage sludge, 70% water, WWT, heat carrier liquid, 40% C3H8O2kg</t>
  </si>
  <si>
    <t>treatment of sewage sludge, 70% water, WWT, rainwater mineral oil storage, municipal incinerationEurope without Switzerlandelectricity, for reuse in municipal waste incineration onlykWh</t>
  </si>
  <si>
    <t>treatment of sewage sludge, 70% water, WWT, rainwater mineral oil storage, municipal incineration</t>
  </si>
  <si>
    <t>treatment of sewage sludge, 70% water, WWT, rainwater mineral oil storage, municipal incinerationEurope without Switzerlandheat, for reuse in municipal waste incineration onlyMJ</t>
  </si>
  <si>
    <t>treatment of sewage sludge, 70% water, WWT, rainwater mineral oil storage, municipal incinerationEurope without Switzerlandsewage sludge, 70% water, WWT, rainwater mineral oil storagekg</t>
  </si>
  <si>
    <t>treatment of sewage sludge, 70% water, WWT, rainwater mineral oil storage, municipal incinerationRoWelectricity, for reuse in municipal waste incineration onlykWh</t>
  </si>
  <si>
    <t>treatment of sewage sludge, 70% water, WWT, rainwater mineral oil storage, municipal incinerationRoWheat, for reuse in municipal waste incineration onlyMJ</t>
  </si>
  <si>
    <t>treatment of sewage sludge, 70% water, WWT, rainwater mineral oil storage, municipal incinerationRoWsewage sludge, 70% water, WWT, rainwater mineral oil storagekg</t>
  </si>
  <si>
    <t>treatment of sewage sludge, 70% water, WWT, rainwater mineral oil storage, municipal incineration FAECHheat, for reuse in municipal waste incineration onlyMJ</t>
  </si>
  <si>
    <t>treatment of sewage sludge, 70% water, WWT, rainwater mineral oil storage, municipal incineration FAE</t>
  </si>
  <si>
    <t>treatment of sewage sludge, 70% water, WWT, rainwater mineral oil storage, municipal incineration FAECHsewage sludge, 70% water, WWT, rainwater mineral oil storagekg</t>
  </si>
  <si>
    <t>treatment of sewage sludge, 70% water, WWT[R], WW from anaerobic digestion of whey, municipal incinerationGLOelectricity, for reuse in municipal waste incineration onlykWh</t>
  </si>
  <si>
    <t>treatment of sewage sludge, 70% water, WWT[R], WW from anaerobic digestion of whey, municipal incineration</t>
  </si>
  <si>
    <t>treatment of sewage sludge, 70% water, WWT[R], WW from anaerobic digestion of whey, municipal incinerationGLOheat, for reuse in municipal waste incineration onlyMJ</t>
  </si>
  <si>
    <t>treatment of sewage sludge, 70% water, WWT[R], WW from anaerobic digestion of whey, municipal incinerationGLOsewage sludge, 70% water, WWT[R], WW from anaerobic digestion of wheykg</t>
  </si>
  <si>
    <t>treatment of sewage sludge, 70% water, WWT[R], WW from anaerobic digestion of whey, municipal incineration FAECHelectricity, for reuse in municipal waste incineration onlykWh</t>
  </si>
  <si>
    <t>treatment of sewage sludge, 70% water, WWT[R], WW from anaerobic digestion of whey, municipal incineration FAE</t>
  </si>
  <si>
    <t>treatment of sewage sludge, 70% water, WWT[R], WW from anaerobic digestion of whey, municipal incineration FAECHheat, for reuse in municipal waste incineration onlyMJ</t>
  </si>
  <si>
    <t>treatment of sewage sludge, 70% water, WWT[R], WW from anaerobic digestion of whey, municipal incineration FAECHsewage sludge, 70% water, WWT[R], WW from anaerobic digestion of wheykg</t>
  </si>
  <si>
    <t>treatment of sewage sludge, 70% water, WWT[U], WW from lorry production, municipal incinerationGLOsewage sludge, 70% water, WWT[U], WW from lorry productionkg</t>
  </si>
  <si>
    <t>treatment of sewage sludge, 70% water, WWT[U], WW from lorry production, municipal incineration</t>
  </si>
  <si>
    <t>treatment of sewage sludge, 70% water, WWT[U], WW from lorry production, municipal incineration FAECHsewage sludge, 70% water, WWT[U], WW from lorry productionkg</t>
  </si>
  <si>
    <t>treatment of sewage sludge, 70% water, WWT[U], WW from lorry production, municipal incineration FAE</t>
  </si>
  <si>
    <t>treatment of sewage sludge, 75% water, WWT, WW from CRT production, sanitary landfillGLOelectricity, medium voltagekWh</t>
  </si>
  <si>
    <t>treatment of sewage sludge, 75% water, WWT, WW from CRT production, sanitary landfill</t>
  </si>
  <si>
    <t>treatment of sewage sludge, 75% water, WWT, WW from CRT production, sanitary landfillGLOheat, district or industrial, other than natural gasMJ</t>
  </si>
  <si>
    <t>treatment of sewage sludge, 75% water, WWT, WW from CRT production, sanitary landfillGLOsewage sludge, 75% water, WWT, WW from CRT productionkg</t>
  </si>
  <si>
    <t>treatment of sewage sludge, 75% water, WWT, WW from GGBFS production, sanitary landfillRoWelectricity, medium voltagekWh</t>
  </si>
  <si>
    <t>treatment of sewage sludge, 75% water, WWT, WW from GGBFS production, sanitary landfill</t>
  </si>
  <si>
    <t>treatment of sewage sludge, 75% water, WWT, WW from GGBFS production, sanitary landfillRoWheat, district or industrial, other than natural gasMJ</t>
  </si>
  <si>
    <t>treatment of sewage sludge, 75% water, WWT, WW from GGBFS production, sanitary landfillRoWsewage sludge, 75% water, WWT, WW from GGBFS productionkg</t>
  </si>
  <si>
    <t>treatment of sewage sludge, 75% water, WWT, WW from GGBFS production, sanitary landfillUSelectricity, medium voltagekWh</t>
  </si>
  <si>
    <t>treatment of sewage sludge, 75% water, WWT, WW from GGBFS production, sanitary landfillUSheat, district or industrial, other than natural gasMJ</t>
  </si>
  <si>
    <t>treatment of sewage sludge, 75% water, WWT, WW from GGBFS production, sanitary landfillUSsewage sludge, 75% water, WWT, WW from GGBFS productionkg</t>
  </si>
  <si>
    <t>treatment of sewage sludge, 75% water, WWT, WW from LCD backlight production, sanitary landfillGLOelectricity, medium voltagekWh</t>
  </si>
  <si>
    <t>treatment of sewage sludge, 75% water, WWT, WW from LCD backlight production, sanitary landfill</t>
  </si>
  <si>
    <t>treatment of sewage sludge, 75% water, WWT, WW from LCD backlight production, sanitary landfillGLOheat, district or industrial, other than natural gasMJ</t>
  </si>
  <si>
    <t>treatment of sewage sludge, 75% water, WWT, WW from LCD backlight production, sanitary landfillGLOsewage sludge, 75% water, WWT, WW from LCD backlight productionkg</t>
  </si>
  <si>
    <t>treatment of sewage sludge, 75% water, WWT, WW from LCD production, sanitary landfillGLOelectricity, medium voltagekWh</t>
  </si>
  <si>
    <t>treatment of sewage sludge, 75% water, WWT, WW from LCD production, sanitary landfill</t>
  </si>
  <si>
    <t>treatment of sewage sludge, 75% water, WWT, WW from LCD production, sanitary landfillGLOheat, district or industrial, other than natural gasMJ</t>
  </si>
  <si>
    <t>treatment of sewage sludge, 75% water, WWT, WW from LCD production, sanitary landfillGLOsewage sludge, 75% water, WWT, WW from LCD productionkg</t>
  </si>
  <si>
    <t>treatment of sewage sludge, 75% water, WWT, WW from PV cell production, sanitary landfillGLOelectricity, medium voltagekWh</t>
  </si>
  <si>
    <t>treatment of sewage sludge, 75% water, WWT, WW from PV cell production, sanitary landfill</t>
  </si>
  <si>
    <t>treatment of sewage sludge, 75% water, WWT, WW from PV cell production, sanitary landfillGLOheat, district or industrial, other than natural gasMJ</t>
  </si>
  <si>
    <t>treatment of sewage sludge, 75% water, WWT, WW from PV cell production, sanitary landfillGLOsewage sludge, 75% water, WWT, WW from PV cell productionkg</t>
  </si>
  <si>
    <t>treatment of sewage sludge, 75% water, WWT, WW from ammonium paratungstate production, sanitary landfillCNelectricity, medium voltagekWh</t>
  </si>
  <si>
    <t>treatment of sewage sludge, 75% water, WWT, WW from ammonium paratungstate production, sanitary landfill</t>
  </si>
  <si>
    <t>treatment of sewage sludge, 75% water, WWT, WW from ammonium paratungstate production, sanitary landfillCNheat, district or industrial, other than natural gasMJ</t>
  </si>
  <si>
    <t>treatment of sewage sludge, 75% water, WWT, WW from ammonium paratungstate production, sanitary landfillCNsewage sludge, 75% water, WWT, WW from ammonium paratungstate productionkg</t>
  </si>
  <si>
    <t>treatment of sewage sludge, 75% water, WWT, WW from ammonium paratungstate production, sanitary landfillRoWelectricity, medium voltagekWh</t>
  </si>
  <si>
    <t>treatment of sewage sludge, 75% water, WWT, WW from ammonium paratungstate production, sanitary landfillRoWheat, district or industrial, other than natural gasMJ</t>
  </si>
  <si>
    <t>treatment of sewage sludge, 75% water, WWT, WW from ammonium paratungstate production, sanitary landfillRoWsewage sludge, 75% water, WWT, WW from ammonium paratungstate productionkg</t>
  </si>
  <si>
    <t>treatment of sewage sludge, 75% water, WWT, WW from black chrome coating, sanitary landfillGLOelectricity, medium voltagekWh</t>
  </si>
  <si>
    <t>treatment of sewage sludge, 75% water, WWT, WW from black chrome coating, sanitary landfill</t>
  </si>
  <si>
    <t>treatment of sewage sludge, 75% water, WWT, WW from black chrome coating, sanitary landfillGLOheat, district or industrial, other than natural gasMJ</t>
  </si>
  <si>
    <t>treatment of sewage sludge, 75% water, WWT, WW from black chrome coating, sanitary landfillGLOsewage sludge, 75% water, WWT, WW from black chrome coatingkg</t>
  </si>
  <si>
    <t>treatment of sewage sludge, 75% water, WWT, WW from ceramic production, sanitary landfillGLOelectricity, medium voltagekWh</t>
  </si>
  <si>
    <t>treatment of sewage sludge, 75% water, WWT, WW from ceramic production, sanitary landfill</t>
  </si>
  <si>
    <t>treatment of sewage sludge, 75% water, WWT, WW from ceramic production, sanitary landfillGLOheat, district or industrial, other than natural gasMJ</t>
  </si>
  <si>
    <t>treatment of sewage sludge, 75% water, WWT, WW from ceramic production, sanitary landfillGLOsewage sludge, 75% water, WWT, WW from ceramic productionkg</t>
  </si>
  <si>
    <t>treatment of sewage sludge, 75% water, WWT, WW from concrete production, sanitary landfillGLOelectricity, medium voltagekWh</t>
  </si>
  <si>
    <t>treatment of sewage sludge, 75% water, WWT, WW from concrete production, sanitary landfill</t>
  </si>
  <si>
    <t>treatment of sewage sludge, 75% water, WWT, WW from concrete production, sanitary landfillGLOheat, district or industrial, other than natural gasMJ</t>
  </si>
  <si>
    <t>treatment of sewage sludge, 75% water, WWT, WW from concrete production, sanitary landfillGLOsewage sludge, 75% water, WWT, WW from concrete productionkg</t>
  </si>
  <si>
    <t>treatment of sewage sludge, 75% water, WWT, WW from glass production, sanitary landfillGLOelectricity, medium voltagekWh</t>
  </si>
  <si>
    <t>treatment of sewage sludge, 75% water, WWT, WW from glass production, sanitary landfill</t>
  </si>
  <si>
    <t>treatment of sewage sludge, 75% water, WWT, WW from glass production, sanitary landfillGLOheat, district or industrial, other than natural gasMJ</t>
  </si>
  <si>
    <t>treatment of sewage sludge, 75% water, WWT, WW from glass production, sanitary landfillGLOsewage sludge, 75% water, WWT, WW from glass productionkg</t>
  </si>
  <si>
    <t>treatment of sewage sludge, 75% water, WWT, WW from grass refinery, sanitary landfillGLOelectricity, medium voltagekWh</t>
  </si>
  <si>
    <t>treatment of sewage sludge, 75% water, WWT, WW from grass refinery, sanitary landfill</t>
  </si>
  <si>
    <t>treatment of sewage sludge, 75% water, WWT, WW from grass refinery, sanitary landfillGLOheat, district or industrial, other than natural gasMJ</t>
  </si>
  <si>
    <t>treatment of sewage sludge, 75% water, WWT, WW from grass refinery, sanitary landfillGLOsewage sludge, 75% water, WWT, WW from grass refinerykg</t>
  </si>
  <si>
    <t>treatment of sewage sludge, 75% water, WWT, WW from hard fibreboard production, sanitary landfillRoWelectricity, medium voltagekWh</t>
  </si>
  <si>
    <t>treatment of sewage sludge, 75% water, WWT, WW from hard fibreboard production, sanitary landfill</t>
  </si>
  <si>
    <t>treatment of sewage sludge, 75% water, WWT, WW from hard fibreboard production, sanitary landfillRoWheat, district or industrial, other than natural gasMJ</t>
  </si>
  <si>
    <t>treatment of sewage sludge, 75% water, WWT, WW from hard fibreboard production, sanitary landfillRoWsewage sludge, 75% water, WWT, WW from hard fibreboard productionkg</t>
  </si>
  <si>
    <t>treatment of sewage sludge, 75% water, WWT, WW from hard fibreboard production, sanitary landfillRERelectricity, medium voltagekWh</t>
  </si>
  <si>
    <t>treatment of sewage sludge, 75% water, WWT, WW from hard fibreboard production, sanitary landfillRERheat, district or industrial, other than natural gasMJ</t>
  </si>
  <si>
    <t>treatment of sewage sludge, 75% water, WWT, WW from hard fibreboard production, sanitary landfillRERsewage sludge, 75% water, WWT, WW from hard fibreboard productionkg</t>
  </si>
  <si>
    <t>treatment of sewage sludge, 75% water, WWT, WW from liquid crystal production, sanitary landfillGLOelectricity, medium voltagekWh</t>
  </si>
  <si>
    <t>treatment of sewage sludge, 75% water, WWT, WW from liquid crystal production, sanitary landfill</t>
  </si>
  <si>
    <t>treatment of sewage sludge, 75% water, WWT, WW from liquid crystal production, sanitary landfillGLOheat, district or industrial, other than natural gasMJ</t>
  </si>
  <si>
    <t>treatment of sewage sludge, 75% water, WWT, WW from liquid crystal production, sanitary landfillGLOsewage sludge, 75% water, WWT, WW from liquid crystal productionkg</t>
  </si>
  <si>
    <t>treatment of sewage sludge, 75% water, WWT, WW from maize starch production, sanitary landfillGLOelectricity, medium voltagekWh</t>
  </si>
  <si>
    <t>treatment of sewage sludge, 75% water, WWT, WW from maize starch production, sanitary landfill</t>
  </si>
  <si>
    <t>treatment of sewage sludge, 75% water, WWT, WW from maize starch production, sanitary landfillGLOheat, district or industrial, other than natural gasMJ</t>
  </si>
  <si>
    <t>treatment of sewage sludge, 75% water, WWT, WW from maize starch production, sanitary landfillGLOsewage sludge, 75% water, WWT, WW from maize starch productionkg</t>
  </si>
  <si>
    <t>treatment of sewage sludge, 75% water, WWT, WW from medium density board production, sanitary landfillRoWelectricity, medium voltagekWh</t>
  </si>
  <si>
    <t>treatment of sewage sludge, 75% water, WWT, WW from medium density board production, sanitary landfill</t>
  </si>
  <si>
    <t>treatment of sewage sludge, 75% water, WWT, WW from medium density board production, sanitary landfillRoWheat, district or industrial, other than natural gasMJ</t>
  </si>
  <si>
    <t>treatment of sewage sludge, 75% water, WWT, WW from medium density board production, sanitary landfillRoWsewage sludge, 75% water, WWT, WW from medium density board productionkg</t>
  </si>
  <si>
    <t>treatment of sewage sludge, 75% water, WWT, WW from medium density board production, sanitary landfillRERelectricity, medium voltagekWh</t>
  </si>
  <si>
    <t>treatment of sewage sludge, 75% water, WWT, WW from medium density board production, sanitary landfillRERheat, district or industrial, other than natural gasMJ</t>
  </si>
  <si>
    <t>treatment of sewage sludge, 75% water, WWT, WW from medium density board production, sanitary landfillRERsewage sludge, 75% water, WWT, WW from medium density board productionkg</t>
  </si>
  <si>
    <t>treatment of sewage sludge, 75% water, WWT, WW from particle board production, sanitary landfillRoWelectricity, medium voltagekWh</t>
  </si>
  <si>
    <t>treatment of sewage sludge, 75% water, WWT, WW from particle board production, sanitary landfill</t>
  </si>
  <si>
    <t>treatment of sewage sludge, 75% water, WWT, WW from particle board production, sanitary landfillRoWheat, district or industrial, other than natural gasMJ</t>
  </si>
  <si>
    <t>treatment of sewage sludge, 75% water, WWT, WW from particle board production, sanitary landfillRoWsewage sludge, 75% water, WWT, WW from particle board productionkg</t>
  </si>
  <si>
    <t>treatment of sewage sludge, 75% water, WWT, WW from particle board production, sanitary landfillRERelectricity, medium voltagekWh</t>
  </si>
  <si>
    <t>treatment of sewage sludge, 75% water, WWT, WW from particle board production, sanitary landfillRERheat, district or industrial, other than natural gasMJ</t>
  </si>
  <si>
    <t>treatment of sewage sludge, 75% water, WWT, WW from particle board production, sanitary landfillRERsewage sludge, 75% water, WWT, WW from particle board productionkg</t>
  </si>
  <si>
    <t>treatment of sewage sludge, 75% water, WWT, WW from pig iron production, sanitary landfillEurope without Switzerlandelectricity, medium voltagekWh</t>
  </si>
  <si>
    <t>treatment of sewage sludge, 75% water, WWT, WW from pig iron production, sanitary landfill</t>
  </si>
  <si>
    <t>treatment of sewage sludge, 75% water, WWT, WW from pig iron production, sanitary landfillEurope without Switzerlandheat, district or industrial, other than natural gasMJ</t>
  </si>
  <si>
    <t>treatment of sewage sludge, 75% water, WWT, WW from pig iron production, sanitary landfillEurope without Switzerlandsewage sludge, 75% water, WWT, WW from pig iron productionkg</t>
  </si>
  <si>
    <t>treatment of sewage sludge, 75% water, WWT, WW from pig iron production, sanitary landfillRoWelectricity, medium voltagekWh</t>
  </si>
  <si>
    <t>treatment of sewage sludge, 75% water, WWT, WW from pig iron production, sanitary landfillRoWheat, district or industrial, other than natural gasMJ</t>
  </si>
  <si>
    <t>treatment of sewage sludge, 75% water, WWT, WW from pig iron production, sanitary landfillRoWsewage sludge, 75% water, WWT, WW from pig iron productionkg</t>
  </si>
  <si>
    <t>treatment of sewage sludge, 75% water, WWT, WW from plywood production, sanitary landfillGLOelectricity, medium voltagekWh</t>
  </si>
  <si>
    <t>treatment of sewage sludge, 75% water, WWT, WW from plywood production, sanitary landfill</t>
  </si>
  <si>
    <t>treatment of sewage sludge, 75% water, WWT, WW from plywood production, sanitary landfillGLOheat, district or industrial, other than natural gasMJ</t>
  </si>
  <si>
    <t>treatment of sewage sludge, 75% water, WWT, WW from plywood production, sanitary landfillGLOsewage sludge, 75% water, WWT, WW from plywood productionkg</t>
  </si>
  <si>
    <t>treatment of sewage sludge, 75% water, WWT, WW from potato starch production, sanitary landfillGLOelectricity, medium voltagekWh</t>
  </si>
  <si>
    <t>treatment of sewage sludge, 75% water, WWT, WW from potato starch production, sanitary landfill</t>
  </si>
  <si>
    <t>treatment of sewage sludge, 75% water, WWT, WW from potato starch production, sanitary landfillGLOheat, district or industrial, other than natural gasMJ</t>
  </si>
  <si>
    <t>treatment of sewage sludge, 75% water, WWT, WW from potato starch production, sanitary landfillGLOsewage sludge, 75% water, WWT, WW from potato starch productionkg</t>
  </si>
  <si>
    <t>treatment of sewage sludge, 75% water, WWT, WW from soft fibreboard production, sanitary landfillGLOelectricity, medium voltagekWh</t>
  </si>
  <si>
    <t>treatment of sewage sludge, 75% water, WWT, WW from soft fibreboard production, sanitary landfill</t>
  </si>
  <si>
    <t>treatment of sewage sludge, 75% water, WWT, WW from soft fibreboard production, sanitary landfillGLOheat, district or industrial, other than natural gasMJ</t>
  </si>
  <si>
    <t>treatment of sewage sludge, 75% water, WWT, WW from soft fibreboard production, sanitary landfillGLOsewage sludge, 75% water, WWT, WW from soft fibreboard productionkg</t>
  </si>
  <si>
    <t>treatment of sewage sludge, 75% water, WWT, WW from tube collector production, sanitary landfillGLOelectricity, medium voltagekWh</t>
  </si>
  <si>
    <t>treatment of sewage sludge, 75% water, WWT, WW from tube collector production, sanitary landfill</t>
  </si>
  <si>
    <t>treatment of sewage sludge, 75% water, WWT, WW from tube collector production, sanitary landfillGLOheat, district or industrial, other than natural gasMJ</t>
  </si>
  <si>
    <t>treatment of sewage sludge, 75% water, WWT, WW from tube collector production, sanitary landfillGLOsewage sludge, 75% water, WWT, WW from tube collector productionkg</t>
  </si>
  <si>
    <t>treatment of sewage sludge, 75% water, WWT, WW from vegetable oil refinery, sanitary landfillGLOelectricity, medium voltagekWh</t>
  </si>
  <si>
    <t>treatment of sewage sludge, 75% water, WWT, WW from vegetable oil refinery, sanitary landfill</t>
  </si>
  <si>
    <t>treatment of sewage sludge, 75% water, WWT, WW from vegetable oil refinery, sanitary landfillGLOheat, district or industrial, other than natural gasMJ</t>
  </si>
  <si>
    <t>treatment of sewage sludge, 75% water, WWT, WW from vegetable oil refinery, sanitary landfillGLOsewage sludge, 75% water, WWT, WW from vegetable oil refinerykg</t>
  </si>
  <si>
    <t>treatment of sewage sludge, 75% water, WWT, WW from wafer fabrication, sanitary landfillGLOelectricity, medium voltagekWh</t>
  </si>
  <si>
    <t>treatment of sewage sludge, 75% water, WWT, WW from wafer fabrication, sanitary landfill</t>
  </si>
  <si>
    <t>treatment of sewage sludge, 75% water, WWT, WW from wafer fabrication, sanitary landfillGLOheat, district or industrial, other than natural gasMJ</t>
  </si>
  <si>
    <t>treatment of sewage sludge, 75% water, WWT, WW from wafer fabrication, sanitary landfillGLOsewage sludge, 75% water, WWT, WW from wafer fabricationkg</t>
  </si>
  <si>
    <t>treatment of sewage sludge, 75% water, WWT, WW, average, sanitary landfillEurope without Switzerlandelectricity, medium voltagekWh</t>
  </si>
  <si>
    <t>treatment of sewage sludge, 75% water, WWT, WW, average, sanitary landfill</t>
  </si>
  <si>
    <t>treatment of sewage sludge, 75% water, WWT, WW, average, sanitary landfillEurope without Switzerlandheat, district or industrial, other than natural gasMJ</t>
  </si>
  <si>
    <t>treatment of sewage sludge, 75% water, WWT, WW, average, sanitary landfillEurope without Switzerlandsewage sludge, 75% water, WWT, WW, averagekg</t>
  </si>
  <si>
    <t>treatment of sewage sludge, 75% water, WWT, WW, average, sanitary landfillRoWelectricity, medium voltagekWh</t>
  </si>
  <si>
    <t>treatment of sewage sludge, 75% water, WWT, WW, average, sanitary landfillRoWheat, district or industrial, other than natural gasMJ</t>
  </si>
  <si>
    <t>treatment of sewage sludge, 75% water, WWT, WW, average, sanitary landfillRoWsewage sludge, 75% water, WWT, WW, averagekg</t>
  </si>
  <si>
    <t>treatment of sewage sludge, 75% water, WWT, condensate from light oil boiler, sanitary landfillGLOelectricity, medium voltagekWh</t>
  </si>
  <si>
    <t>treatment of sewage sludge, 75% water, WWT, condensate from light oil boiler, sanitary landfill</t>
  </si>
  <si>
    <t>treatment of sewage sludge, 75% water, WWT, condensate from light oil boiler, sanitary landfillGLOheat, district or industrial, other than natural gasMJ</t>
  </si>
  <si>
    <t>treatment of sewage sludge, 75% water, WWT, condensate from light oil boiler, sanitary landfillGLOsewage sludge, 75% water, WWT, condensate from light oil boilerkg</t>
  </si>
  <si>
    <t>treatment of sewage sludge, 75% water, WWT, heat carrier liquid, 40% C3H8O2, sanitary landfillGLOelectricity, medium voltagekWh</t>
  </si>
  <si>
    <t>treatment of sewage sludge, 75% water, WWT, heat carrier liquid, 40% C3H8O2, sanitary landfill</t>
  </si>
  <si>
    <t>treatment of sewage sludge, 75% water, WWT, heat carrier liquid, 40% C3H8O2, sanitary landfillGLOheat, district or industrial, other than natural gasMJ</t>
  </si>
  <si>
    <t>treatment of sewage sludge, 75% water, WWT, heat carrier liquid, 40% C3H8O2, sanitary landfillGLOsewage sludge, 75% water, WWT, heat carrier liquid, 40% C3H8O2kg</t>
  </si>
  <si>
    <t>treatment of sewage sludge, 75% water, WWT, rainwater mineral oil storage, sanitary landfillEurope without Switzerlandelectricity, medium voltagekWh</t>
  </si>
  <si>
    <t>treatment of sewage sludge, 75% water, WWT, rainwater mineral oil storage, sanitary landfill</t>
  </si>
  <si>
    <t>treatment of sewage sludge, 75% water, WWT, rainwater mineral oil storage, sanitary landfillEurope without Switzerlandheat, district or industrial, other than natural gasMJ</t>
  </si>
  <si>
    <t>treatment of sewage sludge, 75% water, WWT, rainwater mineral oil storage, sanitary landfillEurope without Switzerlandsewage sludge, 75% water, WWT, rainwater mineral oil storagekg</t>
  </si>
  <si>
    <t>treatment of sewage sludge, 75% water, WWT, rainwater mineral oil storage, sanitary landfillRoWelectricity, medium voltagekWh</t>
  </si>
  <si>
    <t>treatment of sewage sludge, 75% water, WWT, rainwater mineral oil storage, sanitary landfillRoWheat, district or industrial, other than natural gasMJ</t>
  </si>
  <si>
    <t>treatment of sewage sludge, 75% water, WWT, rainwater mineral oil storage, sanitary landfillRoWsewage sludge, 75% water, WWT, rainwater mineral oil storagekg</t>
  </si>
  <si>
    <t>treatment of sewage sludge, 75% water, WWT[R], WW from anaerobic digestion of whey, sanitary landfillGLOelectricity, medium voltagekWh</t>
  </si>
  <si>
    <t>treatment of sewage sludge, 75% water, WWT[R], WW from anaerobic digestion of whey, sanitary landfill</t>
  </si>
  <si>
    <t>treatment of sewage sludge, 75% water, WWT[R], WW from anaerobic digestion of whey, sanitary landfillGLOheat, district or industrial, other than natural gasMJ</t>
  </si>
  <si>
    <t>treatment of sewage sludge, 75% water, WWT[R], WW from anaerobic digestion of whey, sanitary landfillGLOsewage sludge, 75% water, WWT[R], WW from anaerobic digestion of wheykg</t>
  </si>
  <si>
    <t>treatment of sewage sludge, 75% water, WWT[U], WW from lorry production, sanitary landfillGLOelectricity, medium voltagekWh</t>
  </si>
  <si>
    <t>treatment of sewage sludge, 75% water, WWT[U], WW from lorry production, sanitary landfill</t>
  </si>
  <si>
    <t>treatment of sewage sludge, 75% water, WWT[U], WW from lorry production, sanitary landfillGLOheat, district or industrial, other than natural gasMJ</t>
  </si>
  <si>
    <t>treatment of sewage sludge, 75% water, WWT[U], WW from lorry production, sanitary landfillGLOsewage sludge, 75% water, WWT[U], WW from lorry productionkg</t>
  </si>
  <si>
    <t>treatment of sewage sludge, 97% water, WWT, WW from CRT production, landfarmingCHorganic nitrogen fertiliser, as Nkg</t>
  </si>
  <si>
    <t>treatment of sewage sludge, 97% water, WWT, WW from CRT production, landfarming</t>
  </si>
  <si>
    <t>treatment of sewage sludge, 97% water, WWT, WW from CRT production, landfarmingCHsewage sludge, 97% water, WWT, WW from CRT productionkg</t>
  </si>
  <si>
    <t>treatment of sewage sludge, 97% water, WWT, WW from CRT production, landfarmingRoWorganic nitrogen fertiliser, as Nkg</t>
  </si>
  <si>
    <t>treatment of sewage sludge, 97% water, WWT, WW from CRT production, landfarmingRoWsewage sludge, 97% water, WWT, WW from CRT productionkg</t>
  </si>
  <si>
    <t>treatment of sewage sludge, 97% water, WWT, WW from GGBFS production, landfarmingRoWorganic nitrogen fertiliser, as Nkg</t>
  </si>
  <si>
    <t>treatment of sewage sludge, 97% water, WWT, WW from GGBFS production, landfarming</t>
  </si>
  <si>
    <t>treatment of sewage sludge, 97% water, WWT, WW from GGBFS production, landfarmingRoWsewage sludge, 97% water, WWT, WW from GGBFS productionkg</t>
  </si>
  <si>
    <t>treatment of sewage sludge, 97% water, WWT, WW from GGBFS production, landfarmingUSorganic nitrogen fertiliser, as Nkg</t>
  </si>
  <si>
    <t>treatment of sewage sludge, 97% water, WWT, WW from GGBFS production, landfarmingUSsewage sludge, 97% water, WWT, WW from GGBFS productionkg</t>
  </si>
  <si>
    <t>treatment of sewage sludge, 97% water, WWT, WW from LCD backlight production, landfarmingCHorganic nitrogen fertiliser, as Nkg</t>
  </si>
  <si>
    <t>treatment of sewage sludge, 97% water, WWT, WW from LCD backlight production, landfarming</t>
  </si>
  <si>
    <t>treatment of sewage sludge, 97% water, WWT, WW from LCD backlight production, landfarmingCHsewage sludge, 97% water, WWT, WW from LCD backlight productionkg</t>
  </si>
  <si>
    <t>treatment of sewage sludge, 97% water, WWT, WW from LCD backlight production, landfarmingRoWorganic nitrogen fertiliser, as Nkg</t>
  </si>
  <si>
    <t>treatment of sewage sludge, 97% water, WWT, WW from LCD backlight production, landfarmingRoWsewage sludge, 97% water, WWT, WW from LCD backlight productionkg</t>
  </si>
  <si>
    <t>treatment of sewage sludge, 97% water, WWT, WW from LCD production, landfarmingCHorganic nitrogen fertiliser, as Nkg</t>
  </si>
  <si>
    <t>treatment of sewage sludge, 97% water, WWT, WW from LCD production, landfarming</t>
  </si>
  <si>
    <t>treatment of sewage sludge, 97% water, WWT, WW from LCD production, landfarmingCHsewage sludge, 97% water, WWT, WW from LCD productionkg</t>
  </si>
  <si>
    <t>treatment of sewage sludge, 97% water, WWT, WW from LCD production, landfarmingRoWorganic nitrogen fertiliser, as Nkg</t>
  </si>
  <si>
    <t>treatment of sewage sludge, 97% water, WWT, WW from LCD production, landfarmingRoWsewage sludge, 97% water, WWT, WW from LCD productionkg</t>
  </si>
  <si>
    <t>treatment of sewage sludge, 97% water, WWT, WW from PV cell production, landfarmingCHorganic nitrogen fertiliser, as Nkg</t>
  </si>
  <si>
    <t>treatment of sewage sludge, 97% water, WWT, WW from PV cell production, landfarming</t>
  </si>
  <si>
    <t>treatment of sewage sludge, 97% water, WWT, WW from PV cell production, landfarmingCHorganic phosphorus fertiliser, as P2O5kg</t>
  </si>
  <si>
    <t>treatment of sewage sludge, 97% water, WWT, WW from PV cell production, landfarmingCHsewage sludge, 97% water, WWT, WW from PV cell productionkg</t>
  </si>
  <si>
    <t>treatment of sewage sludge, 97% water, WWT, WW from PV cell production, landfarmingRoWorganic nitrogen fertiliser, as Nkg</t>
  </si>
  <si>
    <t>treatment of sewage sludge, 97% water, WWT, WW from PV cell production, landfarmingRoWorganic phosphorus fertiliser, as P2O5kg</t>
  </si>
  <si>
    <t>treatment of sewage sludge, 97% water, WWT, WW from PV cell production, landfarmingRoWsewage sludge, 97% water, WWT, WW from PV cell productionkg</t>
  </si>
  <si>
    <t>treatment of sewage sludge, 97% water, WWT, WW from ammonium paratungstate production, landfarmingCNorganic nitrogen fertiliser, as Nkg</t>
  </si>
  <si>
    <t>treatment of sewage sludge, 97% water, WWT, WW from ammonium paratungstate production, landfarming</t>
  </si>
  <si>
    <t>treatment of sewage sludge, 97% water, WWT, WW from ammonium paratungstate production, landfarmingCNorganic phosphorus fertiliser, as P2O5kg</t>
  </si>
  <si>
    <t>treatment of sewage sludge, 97% water, WWT, WW from ammonium paratungstate production, landfarmingCNsewage sludge, 97% water, WWT, WW from ammonium paratungstate productionkg</t>
  </si>
  <si>
    <t>treatment of sewage sludge, 97% water, WWT, WW from ammonium paratungstate production, landfarmingRoWorganic nitrogen fertiliser, as Nkg</t>
  </si>
  <si>
    <t>treatment of sewage sludge, 97% water, WWT, WW from ammonium paratungstate production, landfarmingRoWorganic phosphorus fertiliser, as P2O5kg</t>
  </si>
  <si>
    <t>treatment of sewage sludge, 97% water, WWT, WW from ammonium paratungstate production, landfarmingRoWsewage sludge, 97% water, WWT, WW from ammonium paratungstate productionkg</t>
  </si>
  <si>
    <t>treatment of sewage sludge, 97% water, WWT, WW from black chrome coating, landfarmingCHorganic nitrogen fertiliser, as Nkg</t>
  </si>
  <si>
    <t>treatment of sewage sludge, 97% water, WWT, WW from black chrome coating, landfarming</t>
  </si>
  <si>
    <t>treatment of sewage sludge, 97% water, WWT, WW from black chrome coating, landfarmingCHsewage sludge, 97% water, WWT, WW from black chrome coatingkg</t>
  </si>
  <si>
    <t>treatment of sewage sludge, 97% water, WWT, WW from black chrome coating, landfarmingRoWorganic nitrogen fertiliser, as Nkg</t>
  </si>
  <si>
    <t>treatment of sewage sludge, 97% water, WWT, WW from black chrome coating, landfarmingRoWsewage sludge, 97% water, WWT, WW from black chrome coatingkg</t>
  </si>
  <si>
    <t>treatment of sewage sludge, 97% water, WWT, WW from ceramic production, landfarmingCHorganic nitrogen fertiliser, as Nkg</t>
  </si>
  <si>
    <t>treatment of sewage sludge, 97% water, WWT, WW from ceramic production, landfarming</t>
  </si>
  <si>
    <t>treatment of sewage sludge, 97% water, WWT, WW from ceramic production, landfarmingCHsewage sludge, 97% water, WWT, WW from ceramic productionkg</t>
  </si>
  <si>
    <t>treatment of sewage sludge, 97% water, WWT, WW from ceramic production, landfarmingRoWorganic nitrogen fertiliser, as Nkg</t>
  </si>
  <si>
    <t>treatment of sewage sludge, 97% water, WWT, WW from ceramic production, landfarmingRoWsewage sludge, 97% water, WWT, WW from ceramic productionkg</t>
  </si>
  <si>
    <t>treatment of sewage sludge, 97% water, WWT, WW from concrete production, landfarmingCHorganic nitrogen fertiliser, as Nkg</t>
  </si>
  <si>
    <t>treatment of sewage sludge, 97% water, WWT, WW from concrete production, landfarming</t>
  </si>
  <si>
    <t>treatment of sewage sludge, 97% water, WWT, WW from concrete production, landfarmingCHorganic phosphorus fertiliser, as P2O5kg</t>
  </si>
  <si>
    <t>treatment of sewage sludge, 97% water, WWT, WW from concrete production, landfarmingCHorganic potassium fertiliser, as K2Okg</t>
  </si>
  <si>
    <t>treatment of sewage sludge, 97% water, WWT, WW from concrete production, landfarmingCHsewage sludge, 97% water, WWT, WW from concrete productionkg</t>
  </si>
  <si>
    <t>treatment of sewage sludge, 97% water, WWT, WW from concrete production, landfarmingRoWorganic nitrogen fertiliser, as Nkg</t>
  </si>
  <si>
    <t>treatment of sewage sludge, 97% water, WWT, WW from concrete production, landfarmingRoWorganic phosphorus fertiliser, as P2O5kg</t>
  </si>
  <si>
    <t>treatment of sewage sludge, 97% water, WWT, WW from concrete production, landfarmingRoWorganic potassium fertiliser, as K2Okg</t>
  </si>
  <si>
    <t>treatment of sewage sludge, 97% water, WWT, WW from concrete production, landfarmingRoWsewage sludge, 97% water, WWT, WW from concrete productionkg</t>
  </si>
  <si>
    <t>treatment of sewage sludge, 97% water, WWT, WW from glass production, landfarmingCHorganic nitrogen fertiliser, as Nkg</t>
  </si>
  <si>
    <t>treatment of sewage sludge, 97% water, WWT, WW from glass production, landfarming</t>
  </si>
  <si>
    <t>treatment of sewage sludge, 97% water, WWT, WW from glass production, landfarmingCHsewage sludge, 97% water, WWT, WW from glass productionkg</t>
  </si>
  <si>
    <t>treatment of sewage sludge, 97% water, WWT, WW from glass production, landfarmingRoWorganic nitrogen fertiliser, as Nkg</t>
  </si>
  <si>
    <t>treatment of sewage sludge, 97% water, WWT, WW from glass production, landfarmingRoWsewage sludge, 97% water, WWT, WW from glass productionkg</t>
  </si>
  <si>
    <t>treatment of sewage sludge, 97% water, WWT, WW from grass refinery, landfarmingCHorganic nitrogen fertiliser, as Nkg</t>
  </si>
  <si>
    <t>treatment of sewage sludge, 97% water, WWT, WW from grass refinery, landfarming</t>
  </si>
  <si>
    <t>treatment of sewage sludge, 97% water, WWT, WW from grass refinery, landfarmingCHsewage sludge, 97% water, WWT, WW from grass refinerykg</t>
  </si>
  <si>
    <t>treatment of sewage sludge, 97% water, WWT, WW from grass refinery, landfarmingRoWorganic nitrogen fertiliser, as Nkg</t>
  </si>
  <si>
    <t>treatment of sewage sludge, 97% water, WWT, WW from grass refinery, landfarmingRoWsewage sludge, 97% water, WWT, WW from grass refinerykg</t>
  </si>
  <si>
    <t>treatment of sewage sludge, 97% water, WWT, WW from hard fibreboard production, landfarmingRoWorganic nitrogen fertiliser, as Nkg</t>
  </si>
  <si>
    <t>treatment of sewage sludge, 97% water, WWT, WW from hard fibreboard production, landfarming</t>
  </si>
  <si>
    <t>treatment of sewage sludge, 97% water, WWT, WW from hard fibreboard production, landfarmingRoWorganic phosphorus fertiliser, as P2O5kg</t>
  </si>
  <si>
    <t>treatment of sewage sludge, 97% water, WWT, WW from hard fibreboard production, landfarmingRoWsewage sludge, 97% water, WWT, WW from hard fibreboard productionkg</t>
  </si>
  <si>
    <t>treatment of sewage sludge, 97% water, WWT, WW from hard fibreboard production, landfarmingRERorganic nitrogen fertiliser, as Nkg</t>
  </si>
  <si>
    <t>treatment of sewage sludge, 97% water, WWT, WW from hard fibreboard production, landfarmingRERorganic phosphorus fertiliser, as P2O5kg</t>
  </si>
  <si>
    <t>treatment of sewage sludge, 97% water, WWT, WW from hard fibreboard production, landfarmingRERsewage sludge, 97% water, WWT, WW from hard fibreboard productionkg</t>
  </si>
  <si>
    <t>treatment of sewage sludge, 97% water, WWT, WW from liquid crystal production, landfarmingCHorganic nitrogen fertiliser, as Nkg</t>
  </si>
  <si>
    <t>treatment of sewage sludge, 97% water, WWT, WW from liquid crystal production, landfarming</t>
  </si>
  <si>
    <t>treatment of sewage sludge, 97% water, WWT, WW from liquid crystal production, landfarmingCHsewage sludge, 97% water, WWT, WW from liquid crystal productionkg</t>
  </si>
  <si>
    <t>treatment of sewage sludge, 97% water, WWT, WW from liquid crystal production, landfarmingRoWorganic nitrogen fertiliser, as Nkg</t>
  </si>
  <si>
    <t>treatment of sewage sludge, 97% water, WWT, WW from liquid crystal production, landfarmingRoWsewage sludge, 97% water, WWT, WW from liquid crystal productionkg</t>
  </si>
  <si>
    <t>treatment of sewage sludge, 97% water, WWT, WW from maize starch production, landfarmingCHorganic nitrogen fertiliser, as Nkg</t>
  </si>
  <si>
    <t>treatment of sewage sludge, 97% water, WWT, WW from maize starch production, landfarming</t>
  </si>
  <si>
    <t>treatment of sewage sludge, 97% water, WWT, WW from maize starch production, landfarmingCHorganic phosphorus fertiliser, as P2O5kg</t>
  </si>
  <si>
    <t>treatment of sewage sludge, 97% water, WWT, WW from maize starch production, landfarmingCHsewage sludge, 97% water, WWT, WW from maize starch productionkg</t>
  </si>
  <si>
    <t>treatment of sewage sludge, 97% water, WWT, WW from maize starch production, landfarmingRoWorganic nitrogen fertiliser, as Nkg</t>
  </si>
  <si>
    <t>treatment of sewage sludge, 97% water, WWT, WW from maize starch production, landfarmingRoWorganic phosphorus fertiliser, as P2O5kg</t>
  </si>
  <si>
    <t>treatment of sewage sludge, 97% water, WWT, WW from maize starch production, landfarmingRoWsewage sludge, 97% water, WWT, WW from maize starch productionkg</t>
  </si>
  <si>
    <t>treatment of sewage sludge, 97% water, WWT, WW from medium density board production, landfarmingRoWorganic nitrogen fertiliser, as Nkg</t>
  </si>
  <si>
    <t>treatment of sewage sludge, 97% water, WWT, WW from medium density board production, landfarming</t>
  </si>
  <si>
    <t>treatment of sewage sludge, 97% water, WWT, WW from medium density board production, landfarmingRoWorganic phosphorus fertiliser, as P2O5kg</t>
  </si>
  <si>
    <t>treatment of sewage sludge, 97% water, WWT, WW from medium density board production, landfarmingRoWsewage sludge, 97% water, WWT, WW from medium density board productionkg</t>
  </si>
  <si>
    <t>treatment of sewage sludge, 97% water, WWT, WW from medium density board production, landfarmingRERorganic nitrogen fertiliser, as Nkg</t>
  </si>
  <si>
    <t>treatment of sewage sludge, 97% water, WWT, WW from medium density board production, landfarmingRERorganic phosphorus fertiliser, as P2O5kg</t>
  </si>
  <si>
    <t>treatment of sewage sludge, 97% water, WWT, WW from medium density board production, landfarmingRERsewage sludge, 97% water, WWT, WW from medium density board productionkg</t>
  </si>
  <si>
    <t>treatment of sewage sludge, 97% water, WWT, WW from particle board production, landfarmingRoWorganic nitrogen fertiliser, as Nkg</t>
  </si>
  <si>
    <t>treatment of sewage sludge, 97% water, WWT, WW from particle board production, landfarming</t>
  </si>
  <si>
    <t>treatment of sewage sludge, 97% water, WWT, WW from particle board production, landfarmingRoWsewage sludge, 97% water, WWT, WW from particle board productionkg</t>
  </si>
  <si>
    <t>treatment of sewage sludge, 97% water, WWT, WW from particle board production, landfarmingRERorganic nitrogen fertiliser, as Nkg</t>
  </si>
  <si>
    <t>treatment of sewage sludge, 97% water, WWT, WW from particle board production, landfarmingRERsewage sludge, 97% water, WWT, WW from particle board productionkg</t>
  </si>
  <si>
    <t>treatment of sewage sludge, 97% water, WWT, WW from pig iron production, landfarmingCHorganic nitrogen fertiliser, as Nkg</t>
  </si>
  <si>
    <t>treatment of sewage sludge, 97% water, WWT, WW from pig iron production, landfarming</t>
  </si>
  <si>
    <t>treatment of sewage sludge, 97% water, WWT, WW from pig iron production, landfarmingCHsewage sludge, 97% water, WWT, WW from pig iron productionkg</t>
  </si>
  <si>
    <t>treatment of sewage sludge, 97% water, WWT, WW from pig iron production, landfarmingEurope without Switzerlandorganic nitrogen fertiliser, as Nkg</t>
  </si>
  <si>
    <t>treatment of sewage sludge, 97% water, WWT, WW from pig iron production, landfarmingEurope without Switzerlandsewage sludge, 97% water, WWT, WW from pig iron productionkg</t>
  </si>
  <si>
    <t>treatment of sewage sludge, 97% water, WWT, WW from pig iron production, landfarmingRoWorganic nitrogen fertiliser, as Nkg</t>
  </si>
  <si>
    <t>treatment of sewage sludge, 97% water, WWT, WW from pig iron production, landfarmingRoWsewage sludge, 97% water, WWT, WW from pig iron productionkg</t>
  </si>
  <si>
    <t>treatment of sewage sludge, 97% water, WWT, WW from plywood production, landfarmingCHorganic nitrogen fertiliser, as Nkg</t>
  </si>
  <si>
    <t>treatment of sewage sludge, 97% water, WWT, WW from plywood production, landfarming</t>
  </si>
  <si>
    <t>treatment of sewage sludge, 97% water, WWT, WW from plywood production, landfarmingCHorganic phosphorus fertiliser, as P2O5kg</t>
  </si>
  <si>
    <t>treatment of sewage sludge, 97% water, WWT, WW from plywood production, landfarmingCHsewage sludge, 97% water, WWT, WW from plywood productionkg</t>
  </si>
  <si>
    <t>treatment of sewage sludge, 97% water, WWT, WW from plywood production, landfarmingRoWorganic nitrogen fertiliser, as Nkg</t>
  </si>
  <si>
    <t>treatment of sewage sludge, 97% water, WWT, WW from plywood production, landfarmingRoWorganic phosphorus fertiliser, as P2O5kg</t>
  </si>
  <si>
    <t>treatment of sewage sludge, 97% water, WWT, WW from plywood production, landfarmingRoWsewage sludge, 97% water, WWT, WW from plywood productionkg</t>
  </si>
  <si>
    <t>treatment of sewage sludge, 97% water, WWT, WW from potato starch production, landfarmingCHorganic nitrogen fertiliser, as Nkg</t>
  </si>
  <si>
    <t>treatment of sewage sludge, 97% water, WWT, WW from potato starch production, landfarming</t>
  </si>
  <si>
    <t>treatment of sewage sludge, 97% water, WWT, WW from potato starch production, landfarmingCHsewage sludge, 97% water, WWT, WW from potato starch productionkg</t>
  </si>
  <si>
    <t>treatment of sewage sludge, 97% water, WWT, WW from potato starch production, landfarmingRoWorganic nitrogen fertiliser, as Nkg</t>
  </si>
  <si>
    <t>treatment of sewage sludge, 97% water, WWT, WW from potato starch production, landfarmingRoWsewage sludge, 97% water, WWT, WW from potato starch productionkg</t>
  </si>
  <si>
    <t>treatment of sewage sludge, 97% water, WWT, WW from soft fibreboard production, landfarmingCHorganic nitrogen fertiliser, as Nkg</t>
  </si>
  <si>
    <t>treatment of sewage sludge, 97% water, WWT, WW from soft fibreboard production, landfarming</t>
  </si>
  <si>
    <t>treatment of sewage sludge, 97% water, WWT, WW from soft fibreboard production, landfarmingCHorganic phosphorus fertiliser, as P2O5kg</t>
  </si>
  <si>
    <t>treatment of sewage sludge, 97% water, WWT, WW from soft fibreboard production, landfarmingCHsewage sludge, 97% water, WWT, WW from soft fibreboard productionkg</t>
  </si>
  <si>
    <t>treatment of sewage sludge, 97% water, WWT, WW from soft fibreboard production, landfarmingRoWorganic nitrogen fertiliser, as Nkg</t>
  </si>
  <si>
    <t>treatment of sewage sludge, 97% water, WWT, WW from soft fibreboard production, landfarmingRoWorganic phosphorus fertiliser, as P2O5kg</t>
  </si>
  <si>
    <t>treatment of sewage sludge, 97% water, WWT, WW from soft fibreboard production, landfarmingRoWsewage sludge, 97% water, WWT, WW from soft fibreboard productionkg</t>
  </si>
  <si>
    <t>treatment of sewage sludge, 97% water, WWT, WW from tube collector production, landfarmingCHorganic nitrogen fertiliser, as Nkg</t>
  </si>
  <si>
    <t>treatment of sewage sludge, 97% water, WWT, WW from tube collector production, landfarming</t>
  </si>
  <si>
    <t>treatment of sewage sludge, 97% water, WWT, WW from tube collector production, landfarmingCHsewage sludge, 97% water, WWT, WW from tube collector productionkg</t>
  </si>
  <si>
    <t>treatment of sewage sludge, 97% water, WWT, WW from tube collector production, landfarmingRoWorganic nitrogen fertiliser, as Nkg</t>
  </si>
  <si>
    <t>treatment of sewage sludge, 97% water, WWT, WW from tube collector production, landfarmingRoWsewage sludge, 97% water, WWT, WW from tube collector productionkg</t>
  </si>
  <si>
    <t>treatment of sewage sludge, 97% water, WWT, WW from vegetable oil refinery, landfarmingGLOorganic nitrogen fertiliser, as Nkg</t>
  </si>
  <si>
    <t>treatment of sewage sludge, 97% water, WWT, WW from vegetable oil refinery, landfarming</t>
  </si>
  <si>
    <t>treatment of sewage sludge, 97% water, WWT, WW from vegetable oil refinery, landfarmingGLOorganic phosphorus fertiliser, as P2O5kg</t>
  </si>
  <si>
    <t>treatment of sewage sludge, 97% water, WWT, WW from vegetable oil refinery, landfarmingGLOsewage sludge, 97% water, WWT, WW from vegetable oil refinerykg</t>
  </si>
  <si>
    <t>treatment of sewage sludge, 97% water, WWT, WW from wafer fabrication, landfarmingCHorganic nitrogen fertiliser, as Nkg</t>
  </si>
  <si>
    <t>treatment of sewage sludge, 97% water, WWT, WW from wafer fabrication, landfarming</t>
  </si>
  <si>
    <t>treatment of sewage sludge, 97% water, WWT, WW from wafer fabrication, landfarmingCHorganic phosphorus fertiliser, as P2O5kg</t>
  </si>
  <si>
    <t>treatment of sewage sludge, 97% water, WWT, WW from wafer fabrication, landfarmingCHsewage sludge, 97% water, WWT, WW from wafer fabricationkg</t>
  </si>
  <si>
    <t>treatment of sewage sludge, 97% water, WWT, WW from wafer fabrication, landfarmingRoWorganic nitrogen fertiliser, as Nkg</t>
  </si>
  <si>
    <t>treatment of sewage sludge, 97% water, WWT, WW from wafer fabrication, landfarmingRoWorganic phosphorus fertiliser, as P2O5kg</t>
  </si>
  <si>
    <t>treatment of sewage sludge, 97% water, WWT, WW from wafer fabrication, landfarmingRoWsewage sludge, 97% water, WWT, WW from wafer fabricationkg</t>
  </si>
  <si>
    <t>treatment of sewage sludge, 97% water, WWT, WW, average, landfarmingCA-QCorganic nitrogen fertiliser, as Nkg</t>
  </si>
  <si>
    <t>treatment of sewage sludge, 97% water, WWT, WW, average, landfarming</t>
  </si>
  <si>
    <t>treatment of sewage sludge, 97% water, WWT, WW, average, landfarmingCA-QCorganic phosphorus fertiliser, as P2O5kg</t>
  </si>
  <si>
    <t>treatment of sewage sludge, 97% water, WWT, WW, average, landfarmingCA-QCorganic potassium fertiliser, as K2Okg</t>
  </si>
  <si>
    <t>treatment of sewage sludge, 97% water, WWT, WW, average, landfarmingCA-QCsewage sludge, 97% water, WWT, WW, averagekg</t>
  </si>
  <si>
    <t>treatment of sewage sludge, 97% water, WWT, WW, average, landfarmingCHorganic nitrogen fertiliser, as Nkg</t>
  </si>
  <si>
    <t>treatment of sewage sludge, 97% water, WWT, WW, average, landfarmingCHorganic phosphorus fertiliser, as P2O5kg</t>
  </si>
  <si>
    <t>treatment of sewage sludge, 97% water, WWT, WW, average, landfarmingCHorganic potassium fertiliser, as K2Okg</t>
  </si>
  <si>
    <t>treatment of sewage sludge, 97% water, WWT, WW, average, landfarmingCHsewage sludge, 97% water, WWT, WW, averagekg</t>
  </si>
  <si>
    <t>treatment of sewage sludge, 97% water, WWT, WW, average, landfarmingEurope without Switzerlandorganic nitrogen fertiliser, as Nkg</t>
  </si>
  <si>
    <t>treatment of sewage sludge, 97% water, WWT, WW, average, landfarmingEurope without Switzerlandorganic phosphorus fertiliser, as P2O5kg</t>
  </si>
  <si>
    <t>treatment of sewage sludge, 97% water, WWT, WW, average, landfarmingEurope without Switzerlandorganic potassium fertiliser, as K2Okg</t>
  </si>
  <si>
    <t>treatment of sewage sludge, 97% water, WWT, WW, average, landfarmingEurope without Switzerlandsewage sludge, 97% water, WWT, WW, averagekg</t>
  </si>
  <si>
    <t>treatment of sewage sludge, 97% water, WWT, WW, average, landfarmingRoWorganic nitrogen fertiliser, as Nkg</t>
  </si>
  <si>
    <t>treatment of sewage sludge, 97% water, WWT, WW, average, landfarmingRoWorganic phosphorus fertiliser, as P2O5kg</t>
  </si>
  <si>
    <t>treatment of sewage sludge, 97% water, WWT, WW, average, landfarmingRoWorganic potassium fertiliser, as K2Okg</t>
  </si>
  <si>
    <t>treatment of sewage sludge, 97% water, WWT, WW, average, landfarmingRoWsewage sludge, 97% water, WWT, WW, averagekg</t>
  </si>
  <si>
    <t>treatment of sewage sludge, 97% water, WWT, condensate from light oil boiler, landfarmingCHorganic nitrogen fertiliser, as Nkg</t>
  </si>
  <si>
    <t>treatment of sewage sludge, 97% water, WWT, condensate from light oil boiler, landfarming</t>
  </si>
  <si>
    <t>treatment of sewage sludge, 97% water, WWT, condensate from light oil boiler, landfarmingCHsewage sludge, 97% water, WWT, condensate from light oil boilerkg</t>
  </si>
  <si>
    <t>treatment of sewage sludge, 97% water, WWT, condensate from light oil boiler, landfarmingRoWorganic nitrogen fertiliser, as Nkg</t>
  </si>
  <si>
    <t>treatment of sewage sludge, 97% water, WWT, condensate from light oil boiler, landfarmingRoWsewage sludge, 97% water, WWT, condensate from light oil boilerkg</t>
  </si>
  <si>
    <t>treatment of sewage sludge, 97% water, WWT, heat carrier liquid, 40% C3H8O2, landfarmingCHorganic nitrogen fertiliser, as Nkg</t>
  </si>
  <si>
    <t>treatment of sewage sludge, 97% water, WWT, heat carrier liquid, 40% C3H8O2, landfarming</t>
  </si>
  <si>
    <t>treatment of sewage sludge, 97% water, WWT, heat carrier liquid, 40% C3H8O2, landfarmingCHsewage sludge, 97% water, WWT, heat carrier liquid, 40% C3H8O2kg</t>
  </si>
  <si>
    <t>treatment of sewage sludge, 97% water, WWT, heat carrier liquid, 40% C3H8O2, landfarmingRoWorganic nitrogen fertiliser, as Nkg</t>
  </si>
  <si>
    <t>treatment of sewage sludge, 97% water, WWT, heat carrier liquid, 40% C3H8O2, landfarmingRoWsewage sludge, 97% water, WWT, heat carrier liquid, 40% C3H8O2kg</t>
  </si>
  <si>
    <t>treatment of sewage sludge, 97% water, WWT, rainwater mineral oil storage, landfarmingCHorganic nitrogen fertiliser, as Nkg</t>
  </si>
  <si>
    <t>treatment of sewage sludge, 97% water, WWT, rainwater mineral oil storage, landfarming</t>
  </si>
  <si>
    <t>treatment of sewage sludge, 97% water, WWT, rainwater mineral oil storage, landfarmingCHorganic phosphorus fertiliser, as P2O5kg</t>
  </si>
  <si>
    <t>treatment of sewage sludge, 97% water, WWT, rainwater mineral oil storage, landfarmingCHorganic potassium fertiliser, as K2Okg</t>
  </si>
  <si>
    <t>treatment of sewage sludge, 97% water, WWT, rainwater mineral oil storage, landfarmingCHsewage sludge, 97% water, WWT, rainwater mineral oil storagekg</t>
  </si>
  <si>
    <t>treatment of sewage sludge, 97% water, WWT, rainwater mineral oil storage, landfarmingEurope without Switzerlandorganic nitrogen fertiliser, as Nkg</t>
  </si>
  <si>
    <t>treatment of sewage sludge, 97% water, WWT, rainwater mineral oil storage, landfarmingEurope without Switzerlandorganic phosphorus fertiliser, as P2O5kg</t>
  </si>
  <si>
    <t>treatment of sewage sludge, 97% water, WWT, rainwater mineral oil storage, landfarmingEurope without Switzerlandorganic potassium fertiliser, as K2Okg</t>
  </si>
  <si>
    <t>treatment of sewage sludge, 97% water, WWT, rainwater mineral oil storage, landfarmingEurope without Switzerlandsewage sludge, 97% water, WWT, rainwater mineral oil storagekg</t>
  </si>
  <si>
    <t>treatment of sewage sludge, 97% water, WWT, rainwater mineral oil storage, landfarmingRoWorganic nitrogen fertiliser, as Nkg</t>
  </si>
  <si>
    <t>treatment of sewage sludge, 97% water, WWT, rainwater mineral oil storage, landfarmingRoWorganic phosphorus fertiliser, as P2O5kg</t>
  </si>
  <si>
    <t>treatment of sewage sludge, 97% water, WWT, rainwater mineral oil storage, landfarmingRoWorganic potassium fertiliser, as K2Okg</t>
  </si>
  <si>
    <t>treatment of sewage sludge, 97% water, WWT, rainwater mineral oil storage, landfarmingRoWsewage sludge, 97% water, WWT, rainwater mineral oil storagekg</t>
  </si>
  <si>
    <t>treatment of sewage sludge, 97% water, WWT[R], WW from anaerobic digestion of whey, landfarmingCHorganic nitrogen fertiliser, as Nkg</t>
  </si>
  <si>
    <t>treatment of sewage sludge, 97% water, WWT[R], WW from anaerobic digestion of whey, landfarming</t>
  </si>
  <si>
    <t>treatment of sewage sludge, 97% water, WWT[R], WW from anaerobic digestion of whey, landfarmingCHorganic phosphorus fertiliser, as P2O5kg</t>
  </si>
  <si>
    <t>treatment of sewage sludge, 97% water, WWT[R], WW from anaerobic digestion of whey, landfarmingCHorganic potassium fertiliser, as K2Okg</t>
  </si>
  <si>
    <t>treatment of sewage sludge, 97% water, WWT[R], WW from anaerobic digestion of whey, landfarmingCHsewage sludge, 97% water, WWT[R], WW from anaerobic digestion of wheykg</t>
  </si>
  <si>
    <t>treatment of sewage sludge, 97% water, WWT[R], WW from anaerobic digestion of whey, landfarmingRoWorganic nitrogen fertiliser, as Nkg</t>
  </si>
  <si>
    <t>treatment of sewage sludge, 97% water, WWT[R], WW from anaerobic digestion of whey, landfarmingRoWorganic phosphorus fertiliser, as P2O5kg</t>
  </si>
  <si>
    <t>treatment of sewage sludge, 97% water, WWT[R], WW from anaerobic digestion of whey, landfarmingRoWorganic potassium fertiliser, as K2Okg</t>
  </si>
  <si>
    <t>treatment of sewage sludge, 97% water, WWT[R], WW from anaerobic digestion of whey, landfarmingRoWsewage sludge, 97% water, WWT[R], WW from anaerobic digestion of wheykg</t>
  </si>
  <si>
    <t>treatment of sewage sludge, 97% water, WWT[U], WW from lorry production, landfarmingCHorganic nitrogen fertiliser, as Nkg</t>
  </si>
  <si>
    <t>treatment of sewage sludge, 97% water, WWT[U], WW from lorry production, landfarming</t>
  </si>
  <si>
    <t>treatment of sewage sludge, 97% water, WWT[U], WW from lorry production, landfarmingCHsewage sludge, 97% water, WWT[U], WW from lorry productionkg</t>
  </si>
  <si>
    <t>treatment of sewage sludge, 97% water, WWT[U], WW from lorry production, landfarmingRoWorganic nitrogen fertiliser, as Nkg</t>
  </si>
  <si>
    <t>treatment of sewage sludge, 97% water, WWT[U], WW from lorry production, landfarmingRoWsewage sludge, 97% water, WWT[U], WW from lorry productionkg</t>
  </si>
  <si>
    <t>treatment of shredder fraction from manual dismantling, shreddingGLOshredder fraction after manual dismantling of used electronic productkg</t>
  </si>
  <si>
    <t>treatment of shredder fraction from manual dismantling, shredding</t>
  </si>
  <si>
    <t>treatment of slag from metallurgical grade silicon production, inert material landfillCHslag from metallurgical grade silicon productionkg</t>
  </si>
  <si>
    <t>treatment of slag from metallurgical grade silicon production, inert material landfill</t>
  </si>
  <si>
    <t>treatment of slag from metallurgical grade silicon production, inert material landfillRoWslag from metallurgical grade silicon productionkg</t>
  </si>
  <si>
    <t>treatment of slaughterhouse waste, renderingCHmeat and bone mealkg</t>
  </si>
  <si>
    <t>treatment of slaughterhouse waste, rendering</t>
  </si>
  <si>
    <t>treatment of slaughterhouse waste, renderingCHslaughterhouse wastekg</t>
  </si>
  <si>
    <t>treatment of slaughterhouse waste, renderingRoWmeat and bone mealkg</t>
  </si>
  <si>
    <t>treatment of slaughterhouse waste, renderingRoWslaughterhouse wastekg</t>
  </si>
  <si>
    <t>treatment of sludge from FeCl3 production, underground depositDEsludge from FeCl3 productionkg</t>
  </si>
  <si>
    <t>treatment of sludge from FeCl3 production, underground deposit</t>
  </si>
  <si>
    <t>treatment of sludge from FeCl3 production, underground depositRoWsludge from FeCl3 productionkg</t>
  </si>
  <si>
    <t>treatment of sludge from pulp and paper production, sanitary landfillCHsludge from pulp and paper productionkg</t>
  </si>
  <si>
    <t>treatment of sludge from pulp and paper production, sanitary landfill</t>
  </si>
  <si>
    <t>treatment of sludge from pulp and paper production, sanitary landfillEurope without Switzerlandsludge from pulp and paper productionkg</t>
  </si>
  <si>
    <t>treatment of sludge from pulp and paper production, sanitary landfillRoWsludge from pulp and paper productionkg</t>
  </si>
  <si>
    <t>treatment of sludge from steel rolling, residual material landfillCHsludge from steel rollingkg</t>
  </si>
  <si>
    <t>treatment of sludge from steel rolling, residual material landfill</t>
  </si>
  <si>
    <t>treatment of sludge from steel rolling, residual material landfillRoWsludge from steel rollingkg</t>
  </si>
  <si>
    <t>treatment of sludge, NaCl electrolysis Hg, residual material landfillCHsludge, NaCl electrolysis Hgkg</t>
  </si>
  <si>
    <t>treatment of sludge, NaCl electrolysis Hg, residual material landfill</t>
  </si>
  <si>
    <t>treatment of sludge, NaCl electrolysis Hg, residual material landfillRoWsludge, NaCl electrolysis Hgkg</t>
  </si>
  <si>
    <t>treatment of sludge, NaCl electrolysis, residual material landfillCHsludge, NaCl electrolysiskg</t>
  </si>
  <si>
    <t>treatment of sludge, NaCl electrolysis, residual material landfill</t>
  </si>
  <si>
    <t>treatment of sludge, NaCl electrolysis, residual material landfillRoWsludge, NaCl electrolysiskg</t>
  </si>
  <si>
    <t>treatment of spent Formox catalyst base from formaldehyde production, residual material landfillCHspent Formox catalyst base from formaldehyde productionkg</t>
  </si>
  <si>
    <t>treatment of spent Formox catalyst base from formaldehyde production, residual material landfill</t>
  </si>
  <si>
    <t>treatment of spent Formox catalyst base from formaldehyde production, residual material landfillRoWspent Formox catalyst base from formaldehyde productionkg</t>
  </si>
  <si>
    <t>treatment of spent activated carbon with mercury, underground depositDEspent activated carbon with mercurykg</t>
  </si>
  <si>
    <t>treatment of spent activated carbon with mercury, underground deposit</t>
  </si>
  <si>
    <t>treatment of spent activated carbon with mercury, underground depositRoWspent activated carbon with mercurykg</t>
  </si>
  <si>
    <t>treatment of spent activated carbon, granular from hard coal, reactivationRoWactivated carbon, granularkg</t>
  </si>
  <si>
    <t>treatment of spent activated carbon, granular from hard coal, reactivation</t>
  </si>
  <si>
    <t>treatment of spent activated carbon, granular from hard coal, reactivationRERactivated carbon, granularkg</t>
  </si>
  <si>
    <t>treatment of spent anion exchange resin from potable water production, municipal incinerationCHspent anion exchange resin from potable water productionkg</t>
  </si>
  <si>
    <t>treatment of spent anion exchange resin from potable water production, municipal incineration</t>
  </si>
  <si>
    <t>treatment of spent anion exchange resin from potable water production, municipal incinerationRoWelectricity, for reuse in municipal waste incineration onlykWh</t>
  </si>
  <si>
    <t>treatment of spent anion exchange resin from potable water production, municipal incinerationRoWheat, for reuse in municipal waste incineration onlyMJ</t>
  </si>
  <si>
    <t>treatment of spent anion exchange resin from potable water production, municipal incinerationRoWspent anion exchange resin from potable water productionkg</t>
  </si>
  <si>
    <t>treatment of spent anion exchange resin from potable water production, municipal incineration with fly ash extractionCHelectricity, for reuse in municipal waste incineration onlykWh</t>
  </si>
  <si>
    <t>treatment of spent anion exchange resin from potable water production, municipal incineration with fly ash extraction</t>
  </si>
  <si>
    <t>treatment of spent anion exchange resin from potable water production, municipal incineration with fly ash extractionCHheat, for reuse in municipal waste incineration onlyMJ</t>
  </si>
  <si>
    <t>treatment of spent anion exchange resin from potable water production, municipal incineration with fly ash extractionCHspent anion exchange resin from potable water productionkg</t>
  </si>
  <si>
    <t>treatment of spent antifreezer liquid, hazardous waste incinerationCHspent antifreezer liquidkg</t>
  </si>
  <si>
    <t>treatment of spent antifreezer liquid, hazardous waste incineration</t>
  </si>
  <si>
    <t>treatment of spent antifreezer liquid, hazardous waste incinerationRoWspent antifreezer liquidkg</t>
  </si>
  <si>
    <t>treatment of spent antifreezer liquid, hazardous waste incineration, with energy recoveryCHelectricity, medium voltagekWh</t>
  </si>
  <si>
    <t>treatment of spent antifreezer liquid, hazardous waste incineration, with energy recovery</t>
  </si>
  <si>
    <t>treatment of spent antifreezer liquid, hazardous waste incineration, with energy recoveryCHheat, district or industrial, other than natural gasMJ</t>
  </si>
  <si>
    <t>treatment of spent antifreezer liquid, hazardous waste incineration, with energy recoveryCHspent antifreezer liquidkg</t>
  </si>
  <si>
    <t>treatment of spent antifreezer liquid, hazardous waste incineration, with energy recoveryRoWelectricity, medium voltagekWh</t>
  </si>
  <si>
    <t>treatment of spent antifreezer liquid, hazardous waste incineration, with energy recoveryRoWheat, district or industrial, other than natural gasMJ</t>
  </si>
  <si>
    <t>treatment of spent antifreezer liquid, hazardous waste incineration, with energy recoveryRoWspent antifreezer liquidkg</t>
  </si>
  <si>
    <t>treatment of spent catalyst base from ethyleneoxide production, residual material landfillCHspent catalyst base from ethyleneoxide productionkg</t>
  </si>
  <si>
    <t>treatment of spent catalyst base from ethyleneoxide production, residual material landfill</t>
  </si>
  <si>
    <t>treatment of spent catalyst base from ethyleneoxide production, residual material landfillRoWspent catalyst base from ethyleneoxide productionkg</t>
  </si>
  <si>
    <t>treatment of spent catalytic converter NOx reduction, underground depositDEspent catalytic converter NOx reductionkg</t>
  </si>
  <si>
    <t>treatment of spent catalytic converter NOx reduction, underground deposit</t>
  </si>
  <si>
    <t>treatment of spent catalytic converter NOx reduction, underground depositRoWspent catalytic converter NOx reductionkg</t>
  </si>
  <si>
    <t>treatment of spent catalytic converter for cars, underground depositDEspent catalytic converter for carskg</t>
  </si>
  <si>
    <t>treatment of spent catalytic converter for cars, underground deposit</t>
  </si>
  <si>
    <t>treatment of spent catalytic converter for cars, underground depositRoWspent catalytic converter for carskg</t>
  </si>
  <si>
    <t>treatment of spent cation exchange resin from potable water production, municipal incinerationCHspent cation exchange resin from potable water productionkg</t>
  </si>
  <si>
    <t>treatment of spent cation exchange resin from potable water production, municipal incineration</t>
  </si>
  <si>
    <t>treatment of spent cation exchange resin from potable water production, municipal incinerationRoWheat, for reuse in municipal waste incineration onlyMJ</t>
  </si>
  <si>
    <t>treatment of spent cation exchange resin from potable water production, municipal incinerationRoWspent cation exchange resin from potable water productionkg</t>
  </si>
  <si>
    <t>treatment of spent cation exchange resin from potable water production, municipal incineration with fly ash extractionCHheat, for reuse in municipal waste incineration onlyMJ</t>
  </si>
  <si>
    <t>treatment of spent cation exchange resin from potable water production, municipal incineration with fly ash extraction</t>
  </si>
  <si>
    <t>treatment of spent cation exchange resin from potable water production, municipal incineration with fly ash extractionCHspent cation exchange resin from potable water productionkg</t>
  </si>
  <si>
    <t>treatment of spent nuclear fuel, conditioningCHspent nuclear fuelkg</t>
  </si>
  <si>
    <t>treatment of spent nuclear fuel, conditioning</t>
  </si>
  <si>
    <t>treatment of spent nuclear fuel, conditioningCNspent nuclear fuelkg</t>
  </si>
  <si>
    <t>treatment of spent nuclear fuel, conditioningRoWspent nuclear fuelkg</t>
  </si>
  <si>
    <t>treatment of spent nuclear fuel, reprocessingRoWspent nuclear fuelkg</t>
  </si>
  <si>
    <t>treatment of spent nuclear fuel, reprocessing</t>
  </si>
  <si>
    <t>treatment of spent nuclear fuel, reprocessingRERspent nuclear fuelkg</t>
  </si>
  <si>
    <t>treatment of spent oxychlor catalyst, hazardous waste incinerationCHspent oxychlor catalystkg</t>
  </si>
  <si>
    <t>treatment of spent oxychlor catalyst, hazardous waste incineration</t>
  </si>
  <si>
    <t>spent oxychlor catalyst</t>
  </si>
  <si>
    <t>treatment of spent oxychlor catalyst, hazardous waste incineration, with energy recoveryCHelectricity, medium voltagekWh</t>
  </si>
  <si>
    <t>treatment of spent oxychlor catalyst, hazardous waste incineration, with energy recovery</t>
  </si>
  <si>
    <t>treatment of spent oxychlor catalyst, hazardous waste incineration, with energy recoveryCHheat, district or industrial, other than natural gasMJ</t>
  </si>
  <si>
    <t>treatment of spent oxychlor catalyst, hazardous waste incineration, with energy recoveryCHspent oxychlor catalystkg</t>
  </si>
  <si>
    <t>treatment of spent oxychlor catalyst, underground depositDEspent oxychlor catalystkg</t>
  </si>
  <si>
    <t>treatment of spent oxychlor catalyst, underground deposit</t>
  </si>
  <si>
    <t>treatment of spent perfluoropentaneGLOused perfluoropentanekg</t>
  </si>
  <si>
    <t>treatment of spent perfluoropentane</t>
  </si>
  <si>
    <t>treatment of spent pot liner from Al electrolysis, carbon fraction, residual material landfillCHspent pot liner from Al electrolysis, carbon fractionkg</t>
  </si>
  <si>
    <t>treatment of spent pot liner from Al electrolysis, carbon fraction, residual material landfill</t>
  </si>
  <si>
    <t>treatment of spent pot liner from Al electrolysis, carbon fraction, residual material landfillRoWspent pot liner from Al electrolysis, carbon fractionkg</t>
  </si>
  <si>
    <t>treatment of spent sawing slurry from Si-wafer cuttingRoWsilicon carbidekg</t>
  </si>
  <si>
    <t>treatment of spent sawing slurry from Si-wafer cutting</t>
  </si>
  <si>
    <t>treatment of spent sawing slurry from Si-wafer cuttingRoWspent sawing slurry from Si-wafer cuttingl</t>
  </si>
  <si>
    <t>treatment of spent sawing slurry from Si-wafer cuttingRoWtriethylene glycolkg</t>
  </si>
  <si>
    <t>treatment of spent sawing slurry from Si-wafer cuttingRERsilicon carbidekg</t>
  </si>
  <si>
    <t>treatment of spent sawing slurry from Si-wafer cuttingRERspent sawing slurry from Si-wafer cuttingl</t>
  </si>
  <si>
    <t>treatment of spent sawing slurry from Si-wafer cuttingRERtriethylene glycolkg</t>
  </si>
  <si>
    <t>treatment of spent solvent mixture, hazardous waste incinerationCHspent solvent mixturekg</t>
  </si>
  <si>
    <t>treatment of spent solvent mixture, hazardous waste incineration</t>
  </si>
  <si>
    <t>treatment of spent solvent mixture, hazardous waste incinerationEurope without Switzerlandspent solvent mixturekg</t>
  </si>
  <si>
    <t>treatment of spent solvent mixture, hazardous waste incinerationRoWspent solvent mixturekg</t>
  </si>
  <si>
    <t>treatment of spent solvent mixture, hazardous waste incineration, with energy recoveryCHelectricity, medium voltagekWh</t>
  </si>
  <si>
    <t>treatment of spent solvent mixture, hazardous waste incineration, with energy recovery</t>
  </si>
  <si>
    <t>treatment of spent solvent mixture, hazardous waste incineration, with energy recoveryCHheat, district or industrial, other than natural gasMJ</t>
  </si>
  <si>
    <t>treatment of spent solvent mixture, hazardous waste incineration, with energy recoveryCHspent solvent mixturekg</t>
  </si>
  <si>
    <t>treatment of spent solvent mixture, hazardous waste incineration, with energy recoveryEurope without Switzerlandelectricity, medium voltagekWh</t>
  </si>
  <si>
    <t>treatment of spent solvent mixture, hazardous waste incineration, with energy recoveryEurope without Switzerlandheat, district or industrial, other than natural gasMJ</t>
  </si>
  <si>
    <t>treatment of spent solvent mixture, hazardous waste incineration, with energy recoveryEurope without Switzerlandspent solvent mixturekg</t>
  </si>
  <si>
    <t>treatment of spent solvent mixture, hazardous waste incineration, with energy recoveryRoWelectricity, medium voltagekWh</t>
  </si>
  <si>
    <t>treatment of spent solvent mixture, hazardous waste incineration, with energy recoveryRoWheat, district or industrial, other than natural gasMJ</t>
  </si>
  <si>
    <t>treatment of spent solvent mixture, hazardous waste incineration, with energy recoveryRoWspent solvent mixturekg</t>
  </si>
  <si>
    <t>treatment of spoil from hard coal mining, in surface landfillGLOspoil from hard coal miningkg</t>
  </si>
  <si>
    <t>treatment of spoil from hard coal mining, in surface landfill</t>
  </si>
  <si>
    <t>treatment of spoil from lignite mining, in surface landfillGLOspoil from lignite miningkg</t>
  </si>
  <si>
    <t>treatment of spoil from lignite mining, in surface landfill</t>
  </si>
  <si>
    <t>treatment of stalk, in wood heater 6kWINheat, central or small-scale, other than natural gasMJ</t>
  </si>
  <si>
    <t>treatment of stalk, in wood heater 6kW</t>
  </si>
  <si>
    <t>treatment of steel in car shredder residue, municipal incinerationCHsteel in car shredder residuekg</t>
  </si>
  <si>
    <t>treatment of steel in car shredder residue, municipal incineration</t>
  </si>
  <si>
    <t>treatment of steel in car shredder residue, municipal incinerationRoWsteel in car shredder residuekg</t>
  </si>
  <si>
    <t>treatment of steel in car shredder residue, municipal incineration with fly ash extractionCHsteel in car shredder residuekg</t>
  </si>
  <si>
    <t>treatment of steel in car shredder residue, municipal incineration with fly ash extraction</t>
  </si>
  <si>
    <t>treatment of sulfidic tailing, off-site, high gold contentZAgold, unrefinedkg</t>
  </si>
  <si>
    <t>treatment of sulfidic tailing, off-site, high gold content</t>
  </si>
  <si>
    <t>treatment of sulfidic tailings, from cinnabar mine operation, tailings impoundmentCNsulfidic tailings, from cinnabar mine operationkg</t>
  </si>
  <si>
    <t>treatment of sulfidic tailings, from cinnabar mine operation, tailings impoundment</t>
  </si>
  <si>
    <t>treatment of sulfidic tailings, from cinnabar mine operation, tailings impoundmentRoWsulfidic tailings, from cinnabar mine operationkg</t>
  </si>
  <si>
    <t>treatment of sulfidic tailings, from copper mine operation, tailings impoundmentAUsulfidic tailings, from copper mine operationkg</t>
  </si>
  <si>
    <t>treatment of sulfidic tailings, from copper mine operation, tailings impoundment</t>
  </si>
  <si>
    <t>treatment of sulfidic tailings, from copper mine operation, tailings impoundmentCAsulfidic tailings, from copper mine operationkg</t>
  </si>
  <si>
    <t>treatment of sulfidic tailings, from copper mine operation, tailings impoundmentCLsulfidic tailings, from copper mine operationkg</t>
  </si>
  <si>
    <t>treatment of sulfidic tailings, from copper mine operation, tailings impoundmentCNsulfidic tailings, from copper mine operationkg</t>
  </si>
  <si>
    <t>treatment of sulfidic tailings, from copper mine operation, tailings impoundmentIDsulfidic tailings, from copper mine operationkg</t>
  </si>
  <si>
    <t>treatment of sulfidic tailings, from copper mine operation, tailings impoundmentKZsulfidic tailings, from copper mine operationkg</t>
  </si>
  <si>
    <t>treatment of sulfidic tailings, from copper mine operation, tailings impoundmentPEsulfidic tailings, from copper mine operationkg</t>
  </si>
  <si>
    <t>treatment of sulfidic tailings, from copper mine operation, tailings impoundmentRUsulfidic tailings, from copper mine operationkg</t>
  </si>
  <si>
    <t>treatment of sulfidic tailings, from copper mine operation, tailings impoundmentRoWsulfidic tailings, from copper mine operationkg</t>
  </si>
  <si>
    <t>treatment of sulfidic tailings, from copper mine operation, tailings impoundmentUSsulfidic tailings, from copper mine operationkg</t>
  </si>
  <si>
    <t>treatment of sulfidic tailings, from copper mine operation, tailings impoundmentZMsulfidic tailings, from copper mine operationkg</t>
  </si>
  <si>
    <t>treatment of sulfidic tailings, from gold mine operation, tailings impoundmentARsulfidic tailings, from gold mine operationkg</t>
  </si>
  <si>
    <t>treatment of sulfidic tailings, from gold mine operation, tailings impoundment</t>
  </si>
  <si>
    <t>treatment of sulfidic tailings, from gold mine operation, tailings impoundmentAUsulfidic tailings, from gold mine operationkg</t>
  </si>
  <si>
    <t>treatment of sulfidic tailings, from gold mine operation, tailings impoundmentBRsulfidic tailings, from gold mine operationkg</t>
  </si>
  <si>
    <t>treatment of sulfidic tailings, from gold mine operation, tailings impoundmentCAsulfidic tailings, from gold mine operationkg</t>
  </si>
  <si>
    <t>treatment of sulfidic tailings, from gold mine operation, tailings impoundmentCNsulfidic tailings, from gold mine operationkg</t>
  </si>
  <si>
    <t>treatment of sulfidic tailings, from gold mine operation, tailings impoundmentCOsulfidic tailings, from gold mine operationkg</t>
  </si>
  <si>
    <t>treatment of sulfidic tailings, from gold mine operation, tailings impoundmentKZsulfidic tailings, from gold mine operationkg</t>
  </si>
  <si>
    <t>treatment of sulfidic tailings, from gold mine operation, tailings impoundmentMXsulfidic tailings, from gold mine operationkg</t>
  </si>
  <si>
    <t>treatment of sulfidic tailings, from gold mine operation, tailings impoundmentPEsulfidic tailings, from gold mine operationkg</t>
  </si>
  <si>
    <t>treatment of sulfidic tailings, from gold mine operation, tailings impoundmentPGsulfidic tailings, from gold mine operationkg</t>
  </si>
  <si>
    <t>treatment of sulfidic tailings, from gold mine operation, tailings impoundmentRUsulfidic tailings, from gold mine operationkg</t>
  </si>
  <si>
    <t>treatment of sulfidic tailings, from gold mine operation, tailings impoundmentRoWsulfidic tailings, from gold mine operationkg</t>
  </si>
  <si>
    <t>treatment of sulfidic tailings, from gold mine operation, tailings impoundmentUSsulfidic tailings, from gold mine operationkg</t>
  </si>
  <si>
    <t>treatment of sulfidic tailings, from nickel mine operation, tailings impoundmentCAsulfidic tailings, from nickel mine operationkg</t>
  </si>
  <si>
    <t>treatment of sulfidic tailings, from nickel mine operation, tailings impoundment</t>
  </si>
  <si>
    <t>treatment of sulfidic tailings, from nickel mine operation, tailings impoundmentRoWsulfidic tailings, from nickel mine operationkg</t>
  </si>
  <si>
    <t>treatment of sulfidic tailings, from nickel mine operation, tailings impoundmentRUsulfidic tailings, from nickel mine operationkg</t>
  </si>
  <si>
    <t>treatment of sulfidic tailings, from nickel mine operation, tailings impoundmentZAsulfidic tailings, from nickel mine operationkg</t>
  </si>
  <si>
    <t>treatment of sulfidic tailings, from silver mine operation, tailings impoundmentAUsulfidic tailings, from silver mine operationkg</t>
  </si>
  <si>
    <t>treatment of sulfidic tailings, from silver mine operation, tailings impoundment</t>
  </si>
  <si>
    <t>treatment of sulfidic tailings, from silver mine operation, tailings impoundmentRoWsulfidic tailings, from silver mine operationkg</t>
  </si>
  <si>
    <t>treatment of sulfidic tailings, from silver mine operation, tailings impoundmentMXsulfidic tailings, from silver mine operationkg</t>
  </si>
  <si>
    <t>treatment of sulfidic tailings, from silver mine operation, tailings impoundmentUSsulfidic tailings, from silver mine operationkg</t>
  </si>
  <si>
    <t>treatment of sulfidic tailings, from zinc-lead mine operation, tailings impoundmentAUsulfidic tailings, from zinc-lead mine operationkg</t>
  </si>
  <si>
    <t>treatment of sulfidic tailings, from zinc-lead mine operation, tailings impoundment</t>
  </si>
  <si>
    <t>treatment of sulfidic tailings, from zinc-lead mine operation, tailings impoundmentCNsulfidic tailings, from zinc-lead mine operationkg</t>
  </si>
  <si>
    <t>treatment of sulfidic tailings, from zinc-lead mine operation, tailings impoundmentRoWsulfidic tailings, from zinc-lead mine operationkg</t>
  </si>
  <si>
    <t>treatment of sulfidic tailings, from zinc-lead mine operation, tailings impoundmentINsulfidic tailings, from zinc-lead mine operationkg</t>
  </si>
  <si>
    <t>treatment of sulfidic tailings, from zinc-lead mine operation, tailings impoundmentKZsulfidic tailings, from zinc-lead mine operationkg</t>
  </si>
  <si>
    <t>treatment of sulfidic tailings, from zinc-lead mine operation, tailings impoundmentMXsulfidic tailings, from zinc-lead mine operationkg</t>
  </si>
  <si>
    <t>treatment of sulfidic tailings, from zinc-lead mine operation, tailings impoundmentPEsulfidic tailings, from zinc-lead mine operationkg</t>
  </si>
  <si>
    <t>treatment of sulfidic tailings, from zinc-lead mine operation, tailings impoundmentUSsulfidic tailings, from zinc-lead mine operationkg</t>
  </si>
  <si>
    <t>treatment of sulfidic tailings, generic, tailings impoundmentGLOsulfidic tailings, generickg</t>
  </si>
  <si>
    <t>treatment of sulfidic tailings, generic, tailings impoundment</t>
  </si>
  <si>
    <t>treatment of tailing, from uranium millingGLOtailing, from uranium millingm3</t>
  </si>
  <si>
    <t>treatment of tailing, from uranium milling</t>
  </si>
  <si>
    <t>treatment of tallow to esterquatRoWesterquatkg</t>
  </si>
  <si>
    <t>treatment of tallow to esterquat</t>
  </si>
  <si>
    <t>treatment of tallow to esterquatREResterquatkg</t>
  </si>
  <si>
    <t>treatment of tin slag, residual material landfillGLOtin slagkg</t>
  </si>
  <si>
    <t>treatment of tin slag, residual material landfill</t>
  </si>
  <si>
    <t>treatment of tyre wear emissions, lorryRoWtyre wear emissions, lorrykg</t>
  </si>
  <si>
    <t>treatment of tyre wear emissions, lorry</t>
  </si>
  <si>
    <t>treatment of tyre wear emissions, lorryRERtyre wear emissions, lorrykg</t>
  </si>
  <si>
    <t>treatment of tyre wear emissions, passenger carRoWtyre wear emissions, passenger carkg</t>
  </si>
  <si>
    <t>treatment of tyre wear emissions, passenger car</t>
  </si>
  <si>
    <t>treatment of tyre wear emissions, passenger carRERtyre wear emissions, passenger carkg</t>
  </si>
  <si>
    <t>treatment of uranium tailing, non-radioactive emissionGLOuranium tailing, non-radioactive emissionm3</t>
  </si>
  <si>
    <t>treatment of uranium tailing, non-radioactive emission</t>
  </si>
  <si>
    <t>treatment of used IT accessory, mechanical treatmentGLOused IT accessorykg</t>
  </si>
  <si>
    <t>treatment of used IT accessory, mechanical treatment</t>
  </si>
  <si>
    <t>treatment of used Li-ion battery, hydrometallurgical treatmentGLOcobaltkg</t>
  </si>
  <si>
    <t>treatment of used Li-ion battery, hydrometallurgical treatment</t>
  </si>
  <si>
    <t>treatment of used Li-ion battery, hydrometallurgical treatmentGLOlithium carbonatekg</t>
  </si>
  <si>
    <t>treatment of used Li-ion battery, hydrometallurgical treatmentGLOused Li-ion batterykg</t>
  </si>
  <si>
    <t>treatment of used Li-ion battery, pyrometallurgical treatmentGLOcobaltkg</t>
  </si>
  <si>
    <t>treatment of used Li-ion battery, pyrometallurgical treatment</t>
  </si>
  <si>
    <t>treatment of used Li-ion battery, pyrometallurgical treatmentGLOmanganese dioxidekg</t>
  </si>
  <si>
    <t>treatment of used Li-ion battery, pyrometallurgical treatmentGLOused Li-ion batterykg</t>
  </si>
  <si>
    <t>treatment of used Ni-metal hydride battery, pyrometallurgical treatmentGLOused Ni-metal hydride batterykg</t>
  </si>
  <si>
    <t>treatment of used Ni-metal hydride battery, pyrometallurgical treatment</t>
  </si>
  <si>
    <t>treatment of used air distribution terminal panel, steel, 120 m3/hCHused air distribution terminal panel steel, 120 m3/hunit</t>
  </si>
  <si>
    <t>treatment of used air distribution terminal panel, steel, 120 m3/h</t>
  </si>
  <si>
    <t>treatment of used air distribution terminal panel, steel, 120 m3/hRoWused air distribution terminal panel steel, 120 m3/hunit</t>
  </si>
  <si>
    <t>treatment of used air filter, central unit, 600 m3/hCHused air filter central unit, 600 m3/hunit</t>
  </si>
  <si>
    <t>treatment of used air filter, central unit, 600 m3/h</t>
  </si>
  <si>
    <t>treatment of used air filter, central unit, 600 m3/hRoWused air filter central unit, 600 m3/hunit</t>
  </si>
  <si>
    <t>treatment of used air filter, decentralized unit, 180-250 m3/hCHused air filter decentralized unit, 180-250 m3/hunit</t>
  </si>
  <si>
    <t>treatment of used air filter, decentralized unit, 180-250 m3/h</t>
  </si>
  <si>
    <t>treatment of used air filter, decentralized unit, 180-250 m3/hRoWused air filter decentralized unit, 180-250 m3/hunit</t>
  </si>
  <si>
    <t>treatment of used air filter, decentralized unit, 250 m3/hCHused air filter decentralized unit, 250 m3/hunit</t>
  </si>
  <si>
    <t>treatment of used air filter, decentralized unit, 250 m3/h</t>
  </si>
  <si>
    <t>treatment of used air filter, decentralized unit, 250 m3/hRoWused air filter decentralized unit, 250 m3/hunit</t>
  </si>
  <si>
    <t>treatment of used air filter, in exhaust air valveCHused air filter in exhaust air valveunit</t>
  </si>
  <si>
    <t>treatment of used air filter, in exhaust air valve</t>
  </si>
  <si>
    <t>treatment of used air filter, in exhaust air valveRoWused air filter in exhaust air valveunit</t>
  </si>
  <si>
    <t>treatment of used beverage cans, for recycling, unsorted, sortingCHaluminium scrap, post-consumer, prepared for meltingkg</t>
  </si>
  <si>
    <t>treatment of used beverage cans, for recycling, unsorted, sorting</t>
  </si>
  <si>
    <t>treatment of used beverage cans, for recycling, unsorted, sortingEurope without Switzerlandaluminium scrap, post-consumer, prepared for meltingkg</t>
  </si>
  <si>
    <t>treatment of used beverage cans, for recycling, unsorted, sortingRoWaluminium scrap, post-consumer, prepared for meltingkg</t>
  </si>
  <si>
    <t>treatment of used bicycleCHused bicycleunit</t>
  </si>
  <si>
    <t>treatment of used bicycle</t>
  </si>
  <si>
    <t>treatment of used bicycleRoWused bicycleunit</t>
  </si>
  <si>
    <t>treatment of used blower and heat exchange unit, Avent E 97CHused blower and heat exchange unit Avent E 97unit</t>
  </si>
  <si>
    <t>treatment of used blower and heat exchange unit, Avent E 97</t>
  </si>
  <si>
    <t>treatment of used blower and heat exchange unit, Avent E 97RoWused blower and heat exchange unit Avent E 97unit</t>
  </si>
  <si>
    <t>treatment of used blower and heat exchange unit, GE 250 RHCHused blower and heat exchange unit GE 250 RHunit</t>
  </si>
  <si>
    <t>treatment of used blower and heat exchange unit, GE 250 RH</t>
  </si>
  <si>
    <t>treatment of used blower and heat exchange unit, GE 250 RHRoWused blower and heat exchange unit GE 250 RHunit</t>
  </si>
  <si>
    <t>treatment of used blower and heat exchange unit, KWL 250CHused blower and heat exchange unit KWL 250unit</t>
  </si>
  <si>
    <t>treatment of used blower and heat exchange unit, KWL 250</t>
  </si>
  <si>
    <t>treatment of used blower and heat exchange unit, KWL 250RoWused blower and heat exchange unit KWL 250unit</t>
  </si>
  <si>
    <t>treatment of used blower and heat exchange unit, KWLC 1200CHused blower and heat exchange unit KWLC 1200unit</t>
  </si>
  <si>
    <t>treatment of used blower and heat exchange unit, KWLC 1200</t>
  </si>
  <si>
    <t>treatment of used blower and heat exchange unit, KWLC 1200RoWused blower and heat exchange unit KWLC 1200unit</t>
  </si>
  <si>
    <t>treatment of used blower and heat exchange unit, Storkair G 90CHused blower and heat exchange unit Storkair G 90unit</t>
  </si>
  <si>
    <t>treatment of used blower and heat exchange unit, Storkair G 90</t>
  </si>
  <si>
    <t>treatment of used blower and heat exchange unit, Storkair G 90RoWused blower and heat exchange unit Storkair G 90unit</t>
  </si>
  <si>
    <t>treatment of used blower and heat exchange unit, Twl-700CHused blower and heat exchange unit Twl-700unit</t>
  </si>
  <si>
    <t>treatment of used blower and heat exchange unit, Twl-700</t>
  </si>
  <si>
    <t>treatment of used blower and heat exchange unit, Twl-700RoWused blower and heat exchange unit Twl-700unit</t>
  </si>
  <si>
    <t>treatment of used blower and heat exchange unit, central, 600-1200 m3/hCHused blower and heat exchange unit central, 600-1200 m3/hunit</t>
  </si>
  <si>
    <t>treatment of used blower and heat exchange unit, central, 600-1200 m3/h</t>
  </si>
  <si>
    <t>treatment of used blower and heat exchange unit, central, 600-1200 m3/hRoWused blower and heat exchange unit central, 600-1200 m3/hunit</t>
  </si>
  <si>
    <t>treatment of used blower and heat exchange unit, decentralized, 180-250 m3/hCHused blower and heat exchange unit decentralized, 180-250 m3/hunit</t>
  </si>
  <si>
    <t>treatment of used blower and heat exchange unit, decentralized, 180-250 m3/h</t>
  </si>
  <si>
    <t>treatment of used blower and heat exchange unit, decentralized, 180-250 m3/hRoWused blower and heat exchange unit decentralized, 180-250 m3/hunit</t>
  </si>
  <si>
    <t>treatment of used busCHused busunit</t>
  </si>
  <si>
    <t>treatment of used bus</t>
  </si>
  <si>
    <t>treatment of used busRoWused busunit</t>
  </si>
  <si>
    <t>treatment of used cableGLOcopper, cathodekg</t>
  </si>
  <si>
    <t>treatment of used cable</t>
  </si>
  <si>
    <t>treatment of used cableGLOused cablekg</t>
  </si>
  <si>
    <t>treatment of used capacitor, to hazardous waste incinerationCHused capacitorkg</t>
  </si>
  <si>
    <t>treatment of used capacitor, to hazardous waste incineration</t>
  </si>
  <si>
    <t>treatment of used capacitor, to hazardous waste incinerationRoWused capacitorkg</t>
  </si>
  <si>
    <t>treatment of used capacitor, to hazardous waste incineration, with energy recoveryCHelectricity, medium voltagekWh</t>
  </si>
  <si>
    <t>treatment of used capacitor, to hazardous waste incineration, with energy recovery</t>
  </si>
  <si>
    <t>treatment of used capacitor, to hazardous waste incineration, with energy recoveryCHheat, district or industrial, other than natural gasMJ</t>
  </si>
  <si>
    <t>treatment of used capacitor, to hazardous waste incineration, with energy recoveryCHused capacitorkg</t>
  </si>
  <si>
    <t>treatment of used capacitor, to hazardous waste incineration, with energy recoveryRoWelectricity, medium voltagekWh</t>
  </si>
  <si>
    <t>treatment of used capacitor, to hazardous waste incineration, with energy recoveryRoWheat, district or industrial, other than natural gasMJ</t>
  </si>
  <si>
    <t>treatment of used capacitor, to hazardous waste incineration, with energy recoveryRoWused capacitorkg</t>
  </si>
  <si>
    <t>treatment of used cathode ray tube display, manual dismantlingCHused cathode ray tube displaykg</t>
  </si>
  <si>
    <t>treatment of used cathode ray tube display, manual dismantling</t>
  </si>
  <si>
    <t>treatment of used cathode ray tube display, mechanical treatmentGLOused cathode ray tube displaykg</t>
  </si>
  <si>
    <t>treatment of used cathode ray tube display, mechanical treatment</t>
  </si>
  <si>
    <t>treatment of used desktop computer, manual dismantlingCHused desktop computerkg</t>
  </si>
  <si>
    <t>treatment of used desktop computer, manual dismantling</t>
  </si>
  <si>
    <t>treatment of used desktop computer, manual dismantlingRoWused desktop computerkg</t>
  </si>
  <si>
    <t>treatment of used desktop computer, mechanical treatmentGLOused desktop computerkg</t>
  </si>
  <si>
    <t>treatment of used desktop computer, mechanical treatment</t>
  </si>
  <si>
    <t>treatment of used diesel-electric generating set, 18.5kWGLOused diesel-electric generating set, 18.5kWunit</t>
  </si>
  <si>
    <t>treatment of used diesel-electric generating set, 18.5kW</t>
  </si>
  <si>
    <t>treatment of used domestic refrigerator, controlled dismantlingGHused domestic refrigeratorunit</t>
  </si>
  <si>
    <t>treatment of used domestic refrigerator, controlled dismantling</t>
  </si>
  <si>
    <t>treatment of used domestic refrigerator, uncontrolled dismantlingGHused domestic refrigeratorunit</t>
  </si>
  <si>
    <t>treatment of used domestic refrigerator, uncontrolled dismantling</t>
  </si>
  <si>
    <t>treatment of used door, inner, glass-wood, collection for final disposalCHused door, inner, glass-woodm2</t>
  </si>
  <si>
    <t>treatment of used door, inner, glass-wood, collection for final disposal</t>
  </si>
  <si>
    <t>treatment of used door, inner, glass-wood, collection for final disposalRoWused door, inner, glass-woodm2</t>
  </si>
  <si>
    <t>treatment of used door, inner, wood, collection for final disposalCHused door, inner, woodm2</t>
  </si>
  <si>
    <t>treatment of used door, inner, wood, collection for final disposal</t>
  </si>
  <si>
    <t>treatment of used door, inner, wood, collection for final disposalRoWused door, inner, woodm2</t>
  </si>
  <si>
    <t>treatment of used door, outer, wood-aluminium, collection for final disposalCHused door, outer, wood-aluminiumm2</t>
  </si>
  <si>
    <t>treatment of used door, outer, wood-aluminium, collection for final disposal</t>
  </si>
  <si>
    <t>treatment of used door, outer, wood-aluminium, collection for final disposalRoWused door, outer, wood-aluminiumm2</t>
  </si>
  <si>
    <t>treatment of used door, outer, wood-glass, collection for final disposalCHused door, outer, wood-glassm2</t>
  </si>
  <si>
    <t>treatment of used door, outer, wood-glass, collection for final disposal</t>
  </si>
  <si>
    <t>treatment of used door, outer, wood-glass, collection for final disposalRoWused door, outer, wood-glassm2</t>
  </si>
  <si>
    <t>treatment of used double glazing, U&lt;1.1W/m2K, collection for final disposalCHused double glazing, U&lt;1.1W/m2Km2</t>
  </si>
  <si>
    <t>treatment of used double glazing, U&lt;1.1W/m2K, collection for final disposal</t>
  </si>
  <si>
    <t>treatment of used double glazing, U&lt;1.1W/m2K, collection for final disposalRoWused double glazing, U&lt;1.1W/m2Km2</t>
  </si>
  <si>
    <t>treatment of used double glazing, U&lt;1.1W/m2K, laminated safety glass, collection for final disposalCHused double glazing, U&lt;1.1W/m2K, laminated safety glassm2</t>
  </si>
  <si>
    <t>treatment of used double glazing, U&lt;1.1W/m2K, laminated safety glass, collection for final disposal</t>
  </si>
  <si>
    <t>treatment of used double glazing, U&lt;1.1W/m2K, laminated safety glass, collection for final disposalRoWused double glazing, U&lt;1.1W/m2K, laminated safety glassm2</t>
  </si>
  <si>
    <t>treatment of used electric bicycleCHused electric bicycleunit</t>
  </si>
  <si>
    <t>treatment of used electric bicycle</t>
  </si>
  <si>
    <t>treatment of used electric bicycleRoWused electric bicycleunit</t>
  </si>
  <si>
    <t>treatment of used exhaust air roof hood, steel, DN 400CHused exhaust air roof hood steel, DN 400unit</t>
  </si>
  <si>
    <t>treatment of used exhaust air roof hood, steel, DN 400</t>
  </si>
  <si>
    <t>treatment of used exhaust air roof hood, steel, DN 400RoWused exhaust air roof hood steel, DN 400unit</t>
  </si>
  <si>
    <t>treatment of used exhaust air valve, in-wall housing, plastic/steel, DN 125CHused exhaust air valve in-wall housing, plastic/steelunit</t>
  </si>
  <si>
    <t>treatment of used exhaust air valve, in-wall housing, plastic/steel, DN 125</t>
  </si>
  <si>
    <t>treatment of used exhaust air valve, in-wall housing, plastic/steel, DN 125RoWused exhaust air valve in-wall housing, plastic/steelunit</t>
  </si>
  <si>
    <t>treatment of used flexible duct, aluminium/PET, DN of 125CHused flexible duct aluminium/PET, DN of 125m</t>
  </si>
  <si>
    <t>treatment of used flexible duct, aluminium/PET, DN of 125</t>
  </si>
  <si>
    <t>treatment of used flexible duct, aluminium/PET, DN of 125RoWused flexible duct aluminium/PET, DN of 125m</t>
  </si>
  <si>
    <t>treatment of used fluorescent lampGLOmercurykg</t>
  </si>
  <si>
    <t>treatment of used fluorescent lamp</t>
  </si>
  <si>
    <t>treatment of used fluorescent lampGLOused fluorescent lampkg</t>
  </si>
  <si>
    <t>treatment of used glider, electric scooter, shreddingGLOused glider, electric scooterkg</t>
  </si>
  <si>
    <t>treatment of used glider, electric scooter, shredding</t>
  </si>
  <si>
    <t>treatment of used glider, passenger car, shreddingGLOused glider, passenger carkg</t>
  </si>
  <si>
    <t>treatment of used glider, passenger car, shredding</t>
  </si>
  <si>
    <t>treatment of used industrial electronic device, manual dismantlingCHused industrial electronic devicekg</t>
  </si>
  <si>
    <t>treatment of used industrial electronic device, manual dismantling</t>
  </si>
  <si>
    <t>treatment of used industrial electronic device, mechanical treatmentGLOused industrial electronic devicekg</t>
  </si>
  <si>
    <t>treatment of used industrial electronic device, mechanical treatment</t>
  </si>
  <si>
    <t>treatment of used insulation spiral-seam duct, rockwool, DN 400, 30 mmCHused insulation spiral-seam duct rockwool, DN 400m</t>
  </si>
  <si>
    <t>treatment of used insulation spiral-seam duct, rockwool, DN 400, 30 mm</t>
  </si>
  <si>
    <t>treatment of used insulation spiral-seam duct, rockwool, DN 400, 30 mmRoWused insulation spiral-seam duct rockwool, DN 400m</t>
  </si>
  <si>
    <t>treatment of used intermodal shipping container, 20-footGLOused intermodal shipping container, 20-footunit</t>
  </si>
  <si>
    <t>treatment of used intermodal shipping container, 20-foot</t>
  </si>
  <si>
    <t>treatment of used intermodal shipping container, 40-footGLOused intermodal shipping container, 40-footunit</t>
  </si>
  <si>
    <t>treatment of used intermodal shipping container, 40-foot</t>
  </si>
  <si>
    <t>treatment of used intermodal shipping container, 40-foot, high-cubeGLOused intermodal shipping container, 40-foot, high-cubeunit</t>
  </si>
  <si>
    <t>treatment of used intermodal shipping container, 40-foot, high-cube</t>
  </si>
  <si>
    <t>treatment of used intermodal shipping container, 45-foot, high-cubeGLOused intermodal shipping container, 45-foot, high-cubeunit</t>
  </si>
  <si>
    <t>treatment of used intermodal shipping container, 45-foot, high-cube</t>
  </si>
  <si>
    <t>treatment of used internal combustion engine, passenger car, shreddingGLOused internal combustion engine, passenger carkg</t>
  </si>
  <si>
    <t>treatment of used internal combustion engine, passenger car, shredding</t>
  </si>
  <si>
    <t>treatment of used laptop computer, manual dismantlingCHused laptop computerkg</t>
  </si>
  <si>
    <t>treatment of used laptop computer, manual dismantling</t>
  </si>
  <si>
    <t>treatment of used laptop computer, mechanical treatmentGLOused laptop computerkg</t>
  </si>
  <si>
    <t>treatment of used laptop computer, mechanical treatment</t>
  </si>
  <si>
    <t>treatment of used light commercial vehicleCHused light commercial vehicleunit</t>
  </si>
  <si>
    <t>treatment of used light commercial vehicle</t>
  </si>
  <si>
    <t>treatment of used light commercial vehicleRoWused light commercial vehicleunit</t>
  </si>
  <si>
    <t>treatment of used liquid crystal display module, municipal incineration with fly ash extractionCHelectricity, for reuse in municipal waste incineration onlykWh</t>
  </si>
  <si>
    <t>treatment of used liquid crystal display module, municipal incineration with fly ash extraction</t>
  </si>
  <si>
    <t>treatment of used liquid crystal display module, municipal incineration with fly ash extractionCHheat, for reuse in municipal waste incineration onlyMJ</t>
  </si>
  <si>
    <t>treatment of used liquid crystal display module, municipal incineration with fly ash extractionCHused liquid crystal display modulekg</t>
  </si>
  <si>
    <t>treatment of used liquid crystal display module, municipal waste incinerationCHused liquid crystal display modulekg</t>
  </si>
  <si>
    <t>treatment of used liquid crystal display module, municipal waste incineration</t>
  </si>
  <si>
    <t>treatment of used liquid crystal display module, municipal waste incinerationRoWelectricity, for reuse in municipal waste incineration onlykWh</t>
  </si>
  <si>
    <t>treatment of used liquid crystal display module, municipal waste incinerationRoWheat, for reuse in municipal waste incineration onlyMJ</t>
  </si>
  <si>
    <t>treatment of used liquid crystal display module, municipal waste incinerationRoWused liquid crystal display modulekg</t>
  </si>
  <si>
    <t>treatment of used liquid crystal display, manual dismantlingCHused liquid crystal displaykg</t>
  </si>
  <si>
    <t>treatment of used liquid crystal display, manual dismantling</t>
  </si>
  <si>
    <t>treatment of used liquid crystal display, mechanical treatmentGLOused liquid crystal displaykg</t>
  </si>
  <si>
    <t>treatment of used liquid crystal display, mechanical treatment</t>
  </si>
  <si>
    <t>treatment of used locomotiveRoWused locomotiveunit</t>
  </si>
  <si>
    <t>treatment of used locomotive</t>
  </si>
  <si>
    <t>treatment of used locomotiveRERused locomotiveunit</t>
  </si>
  <si>
    <t>treatment of used long liner, steelGLOused long liner, steelkg</t>
  </si>
  <si>
    <t>treatment of used long liner, steel</t>
  </si>
  <si>
    <t>treatment of used lorry with refrigeration machine, 16 metric tonGLOused lorry with refrigeration machine, 16 metric tonunit</t>
  </si>
  <si>
    <t>treatment of used lorry with refrigeration machine, 16 metric ton</t>
  </si>
  <si>
    <t>treatment of used lorry, 16 metric tonCHused lorry, 16 metric tonunit</t>
  </si>
  <si>
    <t>treatment of used lorry, 16 metric ton</t>
  </si>
  <si>
    <t>treatment of used lorry, 16 metric tonRoWused lorry, 16 metric tonunit</t>
  </si>
  <si>
    <t>treatment of used lorry, 28 metric tonCHused lorry, 28 metric tonunit</t>
  </si>
  <si>
    <t>treatment of used lorry, 28 metric ton</t>
  </si>
  <si>
    <t>treatment of used lorry, 28 metric tonRoWused lorry, 28 metric tonunit</t>
  </si>
  <si>
    <t>treatment of used lorry, 40 metric tonCHused lorry, 40 metric tonunit</t>
  </si>
  <si>
    <t>treatment of used lorry, 40 metric ton</t>
  </si>
  <si>
    <t>treatment of used lorry, 40 metric tonRoWused lorry, 40 metric tonunit</t>
  </si>
  <si>
    <t>treatment of used motor scooterCHused motor scooterunit</t>
  </si>
  <si>
    <t>treatment of used motor scooter</t>
  </si>
  <si>
    <t>treatment of used motor scooterRoWused motor scooterunit</t>
  </si>
  <si>
    <t>treatment of used outside air intake, stainless steel, DN 370CHused outside air intake stainless steel, DN 370unit</t>
  </si>
  <si>
    <t>treatment of used outside air intake, stainless steel, DN 370</t>
  </si>
  <si>
    <t>treatment of used outside air intake, stainless steel, DN 370RoWused outside air intake stainless steel, DN 370unit</t>
  </si>
  <si>
    <t>treatment of used powertrain for electric passenger car, manual dismantlingGLOused powertrain from electric passenger car, manual dismantlingkg</t>
  </si>
  <si>
    <t>treatment of used powertrain for electric passenger car, manual dismantling</t>
  </si>
  <si>
    <t>treatment of used powertrain, electric scooter, manual dismantlingGLOused powertrain, electric scooterkg</t>
  </si>
  <si>
    <t>treatment of used powertrain, electric scooter, manual dismantling</t>
  </si>
  <si>
    <t>treatment of used printer, laser, by mechanical treatmentGLOused printer, laserkg</t>
  </si>
  <si>
    <t>treatment of used printer, laser, by mechanical treatment</t>
  </si>
  <si>
    <t>treatment of used printer, laser, manual dismantlingCHused printer, laserkg</t>
  </si>
  <si>
    <t>treatment of used printer, laser, manual dismantling</t>
  </si>
  <si>
    <t>treatment of used printer, laser, manual dismantlingRoWused printer, laserkg</t>
  </si>
  <si>
    <t>treatment of used purse seiner, steelRoWused purse seiner, steelkg</t>
  </si>
  <si>
    <t>treatment of used purse seiner, steel</t>
  </si>
  <si>
    <t>treatment of used purse seiner, steelRLAused purse seiner, steelkg</t>
  </si>
  <si>
    <t>treatment of used purse seiner, woodRoWused purse seiner, woodkg</t>
  </si>
  <si>
    <t>treatment of used purse seiner, wood</t>
  </si>
  <si>
    <t>treatment of used purse seiner, woodRLAused purse seiner, woodkg</t>
  </si>
  <si>
    <t>treatment of used railway trackCHused railway trackm*year</t>
  </si>
  <si>
    <t>treatment of used railway track</t>
  </si>
  <si>
    <t>treatment of used railway trackRoWused railway trackm*year</t>
  </si>
  <si>
    <t>treatment of used reefer, intermodal shipping container, 40-foot, high-cubeGLOused reefer, intermodal shipping container, 40-foot, high-cubeunit</t>
  </si>
  <si>
    <t>treatment of used reefer, intermodal shipping container, 40-foot, high-cube</t>
  </si>
  <si>
    <t>treatment of used refrigerant R-12, final disposalGLOused refrigerant R-12kg</t>
  </si>
  <si>
    <t>treatment of used refrigerant R-12, final disposal</t>
  </si>
  <si>
    <t>treatment of used refrigerant R-12, ventingGLOused refrigerant R-12kg</t>
  </si>
  <si>
    <t>treatment of used refrigerant R-12, venting</t>
  </si>
  <si>
    <t>treatment of used refrigerant R-600a, final disposalGLOused refrigerant R-600akg</t>
  </si>
  <si>
    <t>treatment of used refrigerant R-600a, final disposal</t>
  </si>
  <si>
    <t>treatment of used refrigerant R-600a, ventingGLOused refrigerant R-600akg</t>
  </si>
  <si>
    <t>treatment of used refrigerant R-600a, venting</t>
  </si>
  <si>
    <t>treatment of used refrigerant R134a, final disposalGLOused refrigerant R134akg</t>
  </si>
  <si>
    <t>treatment of used refrigerant R134a, final disposal</t>
  </si>
  <si>
    <t>treatment of used refrigerant R134a, reclamationGLOrefrigerant R134akg</t>
  </si>
  <si>
    <t>treatment of used refrigerant R134a, reclamation</t>
  </si>
  <si>
    <t>treatment of used refrigerant R134a, reclamationGLOused refrigerant R134akg</t>
  </si>
  <si>
    <t>treatment of used refrigerant R134a, ventingGLOused refrigerant R134akg</t>
  </si>
  <si>
    <t>treatment of used refrigerant R134a, venting</t>
  </si>
  <si>
    <t>treatment of used refrigeration machine, R134a as refrigerantGLOused refrigeration machine, R134a as refrigerantunit</t>
  </si>
  <si>
    <t>treatment of used refrigeration machine, R134a as refrigerant</t>
  </si>
  <si>
    <t>treatment of used refrigeration machine, carbon dioxide, liquid as refrigerantGLOused refrigeration machine, carbon dioxide, liquid as refrigerantunit</t>
  </si>
  <si>
    <t>treatment of used refrigeration machine, carbon dioxide, liquid as refrigerant</t>
  </si>
  <si>
    <t>treatment of used room-connecting overflow element, steel, approx. 40 m3/hCHused room-connecting overflow element steel, approx. 40 m3/hunit</t>
  </si>
  <si>
    <t>treatment of used room-connecting overflow element, steel, approx. 40 m3/h</t>
  </si>
  <si>
    <t>treatment of used room-connecting overflow element, steel, approx. 40 m3/hRoWused room-connecting overflow element steel, approx. 40 m3/hunit</t>
  </si>
  <si>
    <t>treatment of used sealing tape, aluminium/PE, 50 mm wideCHused sealing tape aluminium/PE, 50 mm widem</t>
  </si>
  <si>
    <t>treatment of used sealing tape, aluminium/PE, 50 mm wide</t>
  </si>
  <si>
    <t>treatment of used sealing tape, aluminium/PE, 50 mm wideRoWused sealing tape aluminium/PE, 50 mm widem</t>
  </si>
  <si>
    <t>treatment of used silencer, steel, DN 125CHused silencer steel, DN 125unit</t>
  </si>
  <si>
    <t>treatment of used silencer, steel, DN 125</t>
  </si>
  <si>
    <t>treatment of used silencer, steel, DN 125RoWused silencer steel, DN 125unit</t>
  </si>
  <si>
    <t>treatment of used silencer, steel, DN 315, 50 mmCHused silencer steel, DN 315unit</t>
  </si>
  <si>
    <t>treatment of used silencer, steel, DN 315, 50 mm</t>
  </si>
  <si>
    <t>treatment of used silencer, steel, DN 315, 50 mmRoWused silencer steel, DN 315unit</t>
  </si>
  <si>
    <t>treatment of used smartphone, mechanical treatmentGLOused smartphonekg</t>
  </si>
  <si>
    <t>treatment of used smartphone, mechanical treatment</t>
  </si>
  <si>
    <t>treatment of used tablet, mechanical treatmentGLOused tabletkg</t>
  </si>
  <si>
    <t>treatment of used tablet, mechanical treatment</t>
  </si>
  <si>
    <t>treatment of used toner module, laser printer, black/white, recyclingRoWtoner module, laser printer, black/whiteunit</t>
  </si>
  <si>
    <t>treatment of used toner module, laser printer, black/white, recycling</t>
  </si>
  <si>
    <t>treatment of used toner module, laser printer, black/white, recyclingRERtoner module, laser printer, black/whiteunit</t>
  </si>
  <si>
    <t>treatment of used toner module, laser printer, colour, recyclingRoWtoner module, laser printer, colourunit</t>
  </si>
  <si>
    <t>treatment of used toner module, laser printer, colour, recycling</t>
  </si>
  <si>
    <t>treatment of used toner module, laser printer, colour, recyclingRERtoner module, laser printer, colourunit</t>
  </si>
  <si>
    <t>treatment of used train, passenger, high-speedDEused train, passenger, high-speedunit</t>
  </si>
  <si>
    <t>treatment of used train, passenger, high-speed</t>
  </si>
  <si>
    <t>treatment of used train, passenger, high-speedRoWused train, passenger, high-speedunit</t>
  </si>
  <si>
    <t>treatment of used train, passenger, long distanceCHused train, passenger, long-distanceunit</t>
  </si>
  <si>
    <t>treatment of used train, passenger, long distance</t>
  </si>
  <si>
    <t>treatment of used train, passenger, long distanceRoWused train, passenger, long-distanceunit</t>
  </si>
  <si>
    <t>treatment of used train, passenger, regionalCHused train, passenger, regionalunit</t>
  </si>
  <si>
    <t>treatment of used train, passenger, regional</t>
  </si>
  <si>
    <t>treatment of used train, passenger, regionalRoWused train, passenger, regionalunit</t>
  </si>
  <si>
    <t>treatment of used tramCHused tramunit</t>
  </si>
  <si>
    <t>treatment of used tram</t>
  </si>
  <si>
    <t>treatment of used tramRoWused tramunit</t>
  </si>
  <si>
    <t>treatment of used trawler, steelRoWused trawler, steelkg</t>
  </si>
  <si>
    <t>treatment of used trawler, steel</t>
  </si>
  <si>
    <t>treatment of used trawler, steelPEused trawler, steelkg</t>
  </si>
  <si>
    <t>treatment of used triple glazing, U&lt;0.5W/m2K, collection for final disposalCHused triple glazing, U&lt;0.5W/m2Km2</t>
  </si>
  <si>
    <t>treatment of used triple glazing, U&lt;0.5W/m2K, collection for final disposal</t>
  </si>
  <si>
    <t>treatment of used triple glazing, U&lt;0.5W/m2K, collection for final disposalRoWused triple glazing, U&lt;0.5W/m2Km2</t>
  </si>
  <si>
    <t>treatment of used tyreGLOused tyrekg</t>
  </si>
  <si>
    <t>treatment of used tyre</t>
  </si>
  <si>
    <t>treatment of used vegetable cooking oil by anaerobic digestionCHbiogasm3</t>
  </si>
  <si>
    <t>treatment of used vegetable cooking oil by anaerobic digestion</t>
  </si>
  <si>
    <t>treatment of used vegetable cooking oil by anaerobic digestionRoWbiogasm3</t>
  </si>
  <si>
    <t>treatment of used vegetable cooking oil, purificationCA-QCused vegetable cooking oil, purifiedkg</t>
  </si>
  <si>
    <t>treatment of used vegetable cooking oil, purification</t>
  </si>
  <si>
    <t>treatment of used vegetable cooking oil, purificationCHused vegetable cooking oil, purifiedkg</t>
  </si>
  <si>
    <t>treatment of used vegetable cooking oil, purificationFRused vegetable cooking oil, purifiedkg</t>
  </si>
  <si>
    <t>treatment of used vegetable cooking oil, purificationRoWused vegetable cooking oil, purifiedkg</t>
  </si>
  <si>
    <t>treatment of used ventilation control and wiring, central unitCHused ventilation control and wiring central unitunit</t>
  </si>
  <si>
    <t>treatment of used ventilation control and wiring, central unit</t>
  </si>
  <si>
    <t>treatment of used ventilation control and wiring, central unitRoWused ventilation control and wiring central unitunit</t>
  </si>
  <si>
    <t>treatment of used ventilation control and wiring, decentralized unitCHused ventilation control and wiring decentralized unitunit</t>
  </si>
  <si>
    <t>treatment of used ventilation control and wiring, decentralized unit</t>
  </si>
  <si>
    <t>treatment of used ventilation control and wiring, decentralized unitRoWused ventilation control and wiring decentralized unitunit</t>
  </si>
  <si>
    <t>treatment of used window frame, plastic, collection for final disposalCHused window frame, plasticm2</t>
  </si>
  <si>
    <t>treatment of used window frame, plastic, collection for final disposal</t>
  </si>
  <si>
    <t>treatment of used window frame, plastic, collection for final disposalRoWused window frame, plasticm2</t>
  </si>
  <si>
    <t>treatment of used window frame, wood, collection for final disposalCHused window frame, woodm2</t>
  </si>
  <si>
    <t>treatment of used window frame, wood, collection for final disposal</t>
  </si>
  <si>
    <t>treatment of used window frame, wood, collection for final disposalRoWused window frame, woodm2</t>
  </si>
  <si>
    <t>treatment of used window frame, wood-metal, collection for final disposalCHused window frame, wood-metalm2</t>
  </si>
  <si>
    <t>treatment of used window frame, wood-metal, collection for final disposal</t>
  </si>
  <si>
    <t>treatment of used window frame, wood-metal, collection for final disposalRoWused window frame, wood-metalm2</t>
  </si>
  <si>
    <t>treatment of waste aluminium, sanitary landfillCHwaste aluminiumkg</t>
  </si>
  <si>
    <t>treatment of waste aluminium, sanitary landfill</t>
  </si>
  <si>
    <t>treatment of waste aluminium, sanitary landfillRoWwaste aluminiumkg</t>
  </si>
  <si>
    <t>treatment of waste asphalt, sanitary landfillCHwaste asphaltkg</t>
  </si>
  <si>
    <t>treatment of waste asphalt, sanitary landfill</t>
  </si>
  <si>
    <t>treatment of waste asphalt, sanitary landfillRoWwaste asphaltkg</t>
  </si>
  <si>
    <t>treatment of waste bamboo residues, open burningGLOwaste bamboo residueskg</t>
  </si>
  <si>
    <t>treatment of waste bamboo residues, open burning</t>
  </si>
  <si>
    <t>treatment of waste bitumen sheet, municipal incinerationCHwaste bitumen sheetkg</t>
  </si>
  <si>
    <t>treatment of waste bitumen sheet, municipal incineration</t>
  </si>
  <si>
    <t>treatment of waste bitumen sheet, municipal incinerationRoWelectricity, for reuse in municipal waste incineration onlykWh</t>
  </si>
  <si>
    <t>treatment of waste bitumen sheet, municipal incinerationRoWheat, for reuse in municipal waste incineration onlyMJ</t>
  </si>
  <si>
    <t>treatment of waste bitumen sheet, municipal incinerationRoWwaste bitumen sheetkg</t>
  </si>
  <si>
    <t>treatment of waste bitumen sheet, municipal incineration with fly ash extractionCHelectricity, for reuse in municipal waste incineration onlykWh</t>
  </si>
  <si>
    <t>treatment of waste bitumen sheet, municipal incineration with fly ash extraction</t>
  </si>
  <si>
    <t>treatment of waste bitumen sheet, municipal incineration with fly ash extractionCHheat, for reuse in municipal waste incineration onlyMJ</t>
  </si>
  <si>
    <t>treatment of waste bitumen sheet, municipal incineration with fly ash extractionCHwaste bitumen sheetkg</t>
  </si>
  <si>
    <t>treatment of waste bitumen, sanitary landfillCHwaste bitumenkg</t>
  </si>
  <si>
    <t>treatment of waste bitumen, sanitary landfill</t>
  </si>
  <si>
    <t>treatment of waste bitumen, sanitary landfillEurope without Switzerlandwaste bitumenkg</t>
  </si>
  <si>
    <t>treatment of waste bitumen, sanitary landfillRoWwaste bitumenkg</t>
  </si>
  <si>
    <t>treatment of waste brick, collection for final disposalCHwaste brickkg</t>
  </si>
  <si>
    <t>treatment of waste brick, collection for final disposal</t>
  </si>
  <si>
    <t>treatment of waste brick, collection for final disposalRoWwaste brickkg</t>
  </si>
  <si>
    <t>treatment of waste brick, recyclingCHwaste brickkg</t>
  </si>
  <si>
    <t>treatment of waste brick, recycling</t>
  </si>
  <si>
    <t>treatment of waste brick, recyclingRoWwaste brickkg</t>
  </si>
  <si>
    <t>treatment of waste brick, sorting plantCHwaste brickkg</t>
  </si>
  <si>
    <t>treatment of waste brick, sorting plant</t>
  </si>
  <si>
    <t>treatment of waste brick, sorting plantEurope without Switzerlandwaste brickkg</t>
  </si>
  <si>
    <t>treatment of waste brick, sorting plantRoWwaste brickkg</t>
  </si>
  <si>
    <t>treatment of waste building wood, chrome preserved, municipal incinerationCHwaste building wood, chrome preservedkg</t>
  </si>
  <si>
    <t>treatment of waste building wood, chrome preserved, municipal incineration</t>
  </si>
  <si>
    <t>treatment of waste building wood, chrome preserved, municipal incinerationRoWelectricity, for reuse in municipal waste incineration onlykWh</t>
  </si>
  <si>
    <t>treatment of waste building wood, chrome preserved, municipal incinerationRoWheat, for reuse in municipal waste incineration onlyMJ</t>
  </si>
  <si>
    <t>treatment of waste building wood, chrome preserved, municipal incinerationRoWwaste building wood, chrome preservedkg</t>
  </si>
  <si>
    <t>treatment of waste building wood, chrome preserved, municipal incineration with fly ash extractionCHelectricity, for reuse in municipal waste incineration onlykWh</t>
  </si>
  <si>
    <t>treatment of waste building wood, chrome preserved, municipal incineration with fly ash extraction</t>
  </si>
  <si>
    <t>treatment of waste building wood, chrome preserved, municipal incineration with fly ash extractionCHheat, for reuse in municipal waste incineration onlyMJ</t>
  </si>
  <si>
    <t>treatment of waste building wood, chrome preserved, municipal incineration with fly ash extractionCHwaste building wood, chrome preservedkg</t>
  </si>
  <si>
    <t>treatment of waste bulk iron, excluding reinforcement, sorting plantCHwaste bulk iron, excluding reinforcementkg</t>
  </si>
  <si>
    <t>treatment of waste bulk iron, excluding reinforcement, sorting plant</t>
  </si>
  <si>
    <t>treatment of waste bulk iron, excluding reinforcement, sorting plantEurope without Switzerlandwaste bulk iron, excluding reinforcementkg</t>
  </si>
  <si>
    <t>treatment of waste bulk iron, excluding reinforcement, sorting plantRoWwaste bulk iron, excluding reinforcementkg</t>
  </si>
  <si>
    <t>treatment of waste cement in concrete and mortar, collection for final disposalCHwaste cement in concrete and mortarkg</t>
  </si>
  <si>
    <t>treatment of waste cement in concrete and mortar, collection for final disposal</t>
  </si>
  <si>
    <t>treatment of waste cement in concrete and mortar, collection for final disposalEurope without Switzerlandwaste cement in concrete and mortarkg</t>
  </si>
  <si>
    <t>treatment of waste cement in concrete and mortar, collection for final disposalRoWwaste cement in concrete and mortarkg</t>
  </si>
  <si>
    <t>treatment of waste cement in concrete and mortar, sorting plantCHwaste cement in concrete and mortarkg</t>
  </si>
  <si>
    <t>treatment of waste cement in concrete and mortar, sorting plant</t>
  </si>
  <si>
    <t>treatment of waste cement in concrete and mortar, sorting plantEurope without Switzerlandwaste cement in concrete and mortarkg</t>
  </si>
  <si>
    <t>treatment of waste cement in concrete and mortar, sorting plantRoWwaste cement in concrete and mortarkg</t>
  </si>
  <si>
    <t>treatment of waste cement, hydrated, residual material landfillCHwaste cement, hydratedkg</t>
  </si>
  <si>
    <t>treatment of waste cement, hydrated, residual material landfill</t>
  </si>
  <si>
    <t>treatment of waste cement, hydrated, residual material landfillEurope without Switzerlandwaste cement, hydratedkg</t>
  </si>
  <si>
    <t>treatment of waste cement, hydrated, residual material landfillRoWwaste cement, hydratedkg</t>
  </si>
  <si>
    <t>treatment of waste cement-fibre slab, collection for final disposalCHwaste cement-fibre slabkg</t>
  </si>
  <si>
    <t>treatment of waste cement-fibre slab, collection for final disposal</t>
  </si>
  <si>
    <t>treatment of waste cement-fibre slab, collection for final disposalRoWwaste cement-fibre slabkg</t>
  </si>
  <si>
    <t>treatment of waste cement-fibre slab, dismantled, municipal incineration with fly ash extractionCHelectricity, for reuse in municipal waste incineration onlykWh</t>
  </si>
  <si>
    <t>treatment of waste cement-fibre slab, dismantled, municipal incineration with fly ash extraction</t>
  </si>
  <si>
    <t>treatment of waste cement-fibre slab, dismantled, municipal incineration with fly ash extractionCHheat, for reuse in municipal waste incineration onlyMJ</t>
  </si>
  <si>
    <t>treatment of waste cement-fibre slab, dismantled, municipal incineration with fly ash extractionCHwaste cement-fibre slab, dismantledkg</t>
  </si>
  <si>
    <t>treatment of waste cement-fibre slab, municipal incinerationCHwaste cement-fibre slab, dismantledkg</t>
  </si>
  <si>
    <t>treatment of waste cement-fibre slab, municipal incineration</t>
  </si>
  <si>
    <t>treatment of waste cement-fibre slab, municipal incinerationRoWelectricity, for reuse in municipal waste incineration onlykWh</t>
  </si>
  <si>
    <t>treatment of waste cement-fibre slab, municipal incinerationRoWheat, for reuse in municipal waste incineration onlyMJ</t>
  </si>
  <si>
    <t>treatment of waste cement-fibre slab, municipal incinerationRoWwaste cement-fibre slab, dismantledkg</t>
  </si>
  <si>
    <t>treatment of waste cement-fibre slab, recyclingCHwaste cement-fibre slabkg</t>
  </si>
  <si>
    <t>treatment of waste cement-fibre slab, recycling</t>
  </si>
  <si>
    <t>treatment of waste cement-fibre slab, recyclingRoWwaste cement-fibre slabkg</t>
  </si>
  <si>
    <t>treatment of waste concrete gravel, collection for final disposalCHwaste concrete gravelkg</t>
  </si>
  <si>
    <t>treatment of waste concrete gravel, collection for final disposal</t>
  </si>
  <si>
    <t>treatment of waste concrete gravel, collection for final disposalRoWwaste concrete gravelkg</t>
  </si>
  <si>
    <t>treatment of waste concrete gravel, recyclingCHwaste concrete gravelkg</t>
  </si>
  <si>
    <t>treatment of waste concrete gravel, recycling</t>
  </si>
  <si>
    <t>treatment of waste concrete gravel, recyclingRoWwaste concrete gravelkg</t>
  </si>
  <si>
    <t>treatment of waste concrete gravel, sorting plantCHwaste concrete gravelkg</t>
  </si>
  <si>
    <t>treatment of waste concrete gravel, sorting plant</t>
  </si>
  <si>
    <t>treatment of waste concrete gravel, sorting plantRoWwaste concrete gravelkg</t>
  </si>
  <si>
    <t>treatment of waste concrete, inert material landfillCHwaste concretekg</t>
  </si>
  <si>
    <t>treatment of waste concrete, inert material landfill</t>
  </si>
  <si>
    <t>treatment of waste concrete, inert material landfillEurope without Switzerlandwaste concretekg</t>
  </si>
  <si>
    <t>treatment of waste concrete, inert material landfillRoWwaste concretekg</t>
  </si>
  <si>
    <t>treatment of waste concrete, not reinforced, collection for final disposalCHwaste concrete, not reinforcedkg</t>
  </si>
  <si>
    <t>treatment of waste concrete, not reinforced, collection for final disposal</t>
  </si>
  <si>
    <t>treatment of waste concrete, not reinforced, collection for final disposalEurope without Switzerlandwaste concrete, not reinforcedkg</t>
  </si>
  <si>
    <t>treatment of waste concrete, not reinforced, collection for final disposalRoWwaste concrete, not reinforcedkg</t>
  </si>
  <si>
    <t>treatment of waste concrete, not reinforced, recyclingCHwaste concrete, not reinforcedkg</t>
  </si>
  <si>
    <t>treatment of waste concrete, not reinforced, recycling</t>
  </si>
  <si>
    <t>treatment of waste concrete, not reinforced, recyclingEurope without Switzerlandwaste concrete, not reinforcedkg</t>
  </si>
  <si>
    <t>treatment of waste concrete, not reinforced, recyclingRoWwaste concrete, not reinforcedkg</t>
  </si>
  <si>
    <t>treatment of waste concrete, not reinforced, sorting plantCHwaste concrete, not reinforcedkg</t>
  </si>
  <si>
    <t>treatment of waste concrete, not reinforced, sorting plant</t>
  </si>
  <si>
    <t>treatment of waste concrete, not reinforced, sorting plantEurope without Switzerlandwaste concrete, not reinforcedkg</t>
  </si>
  <si>
    <t>treatment of waste concrete, not reinforced, sorting plantRoWwaste concrete, not reinforcedkg</t>
  </si>
  <si>
    <t>treatment of waste cooking oil, purified, esterificationCA-QCfatty acid methyl esterkg</t>
  </si>
  <si>
    <t>treatment of waste cooking oil, purified, esterification</t>
  </si>
  <si>
    <t>treatment of waste cooking oil, purified, esterificationCA-QCglycerinekg</t>
  </si>
  <si>
    <t>treatment of waste cooking oil, purified, esterificationFRfatty acid methyl esterkg</t>
  </si>
  <si>
    <t>treatment of waste cooking oil, purified, esterificationFRglycerinekg</t>
  </si>
  <si>
    <t>treatment of waste cooking oil, purified, esterificationRoWfatty acid methyl esterkg</t>
  </si>
  <si>
    <t>treatment of waste cooking oil, purified, esterificationRoWglycerinekg</t>
  </si>
  <si>
    <t>treatment of waste electric and electronic equipment, shreddingGLOwaste electric and electronic equipmentkg</t>
  </si>
  <si>
    <t>treatment of waste electric and electronic equipment, shredding</t>
  </si>
  <si>
    <t>treatment of waste electric wiring, collection for final disposalCHwaste electric wiringkg</t>
  </si>
  <si>
    <t>treatment of waste electric wiring, collection for final disposal</t>
  </si>
  <si>
    <t>treatment of waste electric wiring, collection for final disposalRoWwaste electric wiringkg</t>
  </si>
  <si>
    <t>treatment of waste emulsion paint on wall, collection for final disposalCHwaste emulsion paint, on wallkg</t>
  </si>
  <si>
    <t>treatment of waste emulsion paint on wall, collection for final disposal</t>
  </si>
  <si>
    <t>treatment of waste emulsion paint on wall, collection for final disposalRoWwaste emulsion paint, on wallkg</t>
  </si>
  <si>
    <t>treatment of waste emulsion paint on wall, sorting plantCHwaste emulsion paint, on wallkg</t>
  </si>
  <si>
    <t>treatment of waste emulsion paint on wall, sorting plant</t>
  </si>
  <si>
    <t>treatment of waste emulsion paint on wall, sorting plantRoWwaste emulsion paint, on wallkg</t>
  </si>
  <si>
    <t>treatment of waste emulsion paint on wood, collection for final disposalCHwaste emulsion paint, on woodkg</t>
  </si>
  <si>
    <t>treatment of waste emulsion paint on wood, collection for final disposal</t>
  </si>
  <si>
    <t>treatment of waste emulsion paint on wood, collection for final disposalRoWwaste emulsion paint, on woodkg</t>
  </si>
  <si>
    <t>treatment of waste emulsion paint, collection for final disposalCHwaste emulsion paint, separatedkg</t>
  </si>
  <si>
    <t>treatment of waste emulsion paint, collection for final disposal</t>
  </si>
  <si>
    <t>treatment of waste emulsion paint, collection for final disposalRoWwaste emulsion paint, separatedkg</t>
  </si>
  <si>
    <t>treatment of waste emulsion paint, hazardous waste incinerationCHwaste emulsion paintkg</t>
  </si>
  <si>
    <t>treatment of waste emulsion paint, hazardous waste incineration</t>
  </si>
  <si>
    <t>treatment of waste emulsion paint, hazardous waste incinerationEurope without Switzerlandwaste emulsion paintkg</t>
  </si>
  <si>
    <t>treatment of waste emulsion paint, hazardous waste incinerationRoWwaste emulsion paintkg</t>
  </si>
  <si>
    <t>treatment of waste emulsion paint, hazardous waste incineration, with energy recoveryCHelectricity, medium voltagekWh</t>
  </si>
  <si>
    <t>treatment of waste emulsion paint, hazardous waste incineration, with energy recovery</t>
  </si>
  <si>
    <t>treatment of waste emulsion paint, hazardous waste incineration, with energy recoveryCHheat, district or industrial, other than natural gasMJ</t>
  </si>
  <si>
    <t>treatment of waste emulsion paint, hazardous waste incineration, with energy recoveryCHwaste emulsion paintkg</t>
  </si>
  <si>
    <t>treatment of waste emulsion paint, hazardous waste incineration, with energy recoveryEurope without Switzerlandelectricity, medium voltagekWh</t>
  </si>
  <si>
    <t>treatment of waste emulsion paint, hazardous waste incineration, with energy recoveryEurope without Switzerlandheat, district or industrial, other than natural gasMJ</t>
  </si>
  <si>
    <t>treatment of waste emulsion paint, hazardous waste incineration, with energy recoveryEurope without Switzerlandwaste emulsion paintkg</t>
  </si>
  <si>
    <t>treatment of waste emulsion paint, hazardous waste incineration, with energy recoveryRoWelectricity, medium voltagekWh</t>
  </si>
  <si>
    <t>treatment of waste emulsion paint, hazardous waste incineration, with energy recoveryRoWheat, district or industrial, other than natural gasMJ</t>
  </si>
  <si>
    <t>treatment of waste emulsion paint, hazardous waste incineration, with energy recoveryRoWwaste emulsion paintkg</t>
  </si>
  <si>
    <t>treatment of waste emulsion paint, inert material landfillCHwaste emulsion paintkg</t>
  </si>
  <si>
    <t>treatment of waste emulsion paint, inert material landfill</t>
  </si>
  <si>
    <t>treatment of waste emulsion paint, inert material landfillEurope without Switzerlandwaste emulsion paintkg</t>
  </si>
  <si>
    <t>treatment of waste emulsion paint, inert material landfillRoWwaste emulsion paintkg</t>
  </si>
  <si>
    <t>treatment of waste emulsion paint, municipal incinerationCHwaste emulsion paintkg</t>
  </si>
  <si>
    <t>treatment of waste emulsion paint, municipal incinerationEurope without Switzerlandelectricity, for reuse in municipal waste incineration onlykWh</t>
  </si>
  <si>
    <t>treatment of waste emulsion paint, municipal incinerationEurope without Switzerlandheat, for reuse in municipal waste incineration onlyMJ</t>
  </si>
  <si>
    <t>treatment of waste emulsion paint, municipal incinerationEurope without Switzerlandwaste emulsion paintkg</t>
  </si>
  <si>
    <t>treatment of waste emulsion paint, municipal incinerationRoWelectricity, for reuse in municipal waste incineration onlykWh</t>
  </si>
  <si>
    <t>treatment of waste emulsion paint, municipal incinerationRoWheat, for reuse in municipal waste incineration onlyMJ</t>
  </si>
  <si>
    <t>treatment of waste emulsion paint, municipal incinerationRoWwaste emulsion paintkg</t>
  </si>
  <si>
    <t>treatment of waste emulsion paint, municipal incineration with fly ash extractionCHelectricity, for reuse in municipal waste incineration onlykWh</t>
  </si>
  <si>
    <t>treatment of waste emulsion paint, municipal incineration with fly ash extraction</t>
  </si>
  <si>
    <t>treatment of waste emulsion paint, municipal incineration with fly ash extractionCHheat, for reuse in municipal waste incineration onlyMJ</t>
  </si>
  <si>
    <t>treatment of waste emulsion paint, municipal incineration with fly ash extractionCHwaste emulsion paintkg</t>
  </si>
  <si>
    <t>treatment of waste emulsion paint, sanitary landfillCHwaste emulsion paintkg</t>
  </si>
  <si>
    <t>treatment of waste emulsion paint, sanitary landfill</t>
  </si>
  <si>
    <t>treatment of waste emulsion paint, sanitary landfillEurope without Switzerlandwaste emulsion paintkg</t>
  </si>
  <si>
    <t>treatment of waste emulsion paint, sanitary landfillRoWwaste emulsion paintkg</t>
  </si>
  <si>
    <t>treatment of waste expanded polystyrene, municipal incinerationCHwaste expanded polystyrenekg</t>
  </si>
  <si>
    <t>treatment of waste expanded polystyrene, municipal incineration</t>
  </si>
  <si>
    <t>treatment of waste expanded polystyrene, municipal incinerationRoWelectricity, for reuse in municipal waste incineration onlykWh</t>
  </si>
  <si>
    <t>treatment of waste expanded polystyrene, municipal incinerationRoWheat, for reuse in municipal waste incineration onlyMJ</t>
  </si>
  <si>
    <t>treatment of waste expanded polystyrene, municipal incinerationRoWwaste expanded polystyrenekg</t>
  </si>
  <si>
    <t>treatment of waste expanded polystyrene, municipal incineration with fly ash extractionCHelectricity, for reuse in municipal waste incineration onlykWh</t>
  </si>
  <si>
    <t>treatment of waste expanded polystyrene, municipal incineration with fly ash extraction</t>
  </si>
  <si>
    <t>treatment of waste expanded polystyrene, municipal incineration with fly ash extractionCHheat, for reuse in municipal waste incineration onlyMJ</t>
  </si>
  <si>
    <t>treatment of waste expanded polystyrene, municipal incineration with fly ash extractionCHwaste expanded polystyrenekg</t>
  </si>
  <si>
    <t>treatment of waste fibreboard, collection for final disposalCHwaste fibreboardkg</t>
  </si>
  <si>
    <t>treatment of waste fibreboard, collection for final disposal</t>
  </si>
  <si>
    <t>treatment of waste fibreboard, collection for final disposalRoWwaste fibreboardkg</t>
  </si>
  <si>
    <t>treatment of waste frit from cathode ray tube production, residual material landfillCHwaste frit from cathode ray tube productionkg</t>
  </si>
  <si>
    <t>treatment of waste frit from cathode ray tube production, residual material landfill</t>
  </si>
  <si>
    <t>treatment of waste frit from cathode ray tube production, residual material landfillRoWwaste frit from cathode ray tube productionkg</t>
  </si>
  <si>
    <t>treatment of waste glass from unsorted public collection, sortingRoWglass cullet, sortedkg</t>
  </si>
  <si>
    <t>treatment of waste glass from unsorted public collection, sorting</t>
  </si>
  <si>
    <t>treatment of waste glass from unsorted public collection, sortingRERglass cullet, sortedkg</t>
  </si>
  <si>
    <t>treatment of waste glass pane in burnable frame, collection for final disposalCHwaste glass pane in burnable framekg</t>
  </si>
  <si>
    <t>treatment of waste glass pane in burnable frame, collection for final disposal</t>
  </si>
  <si>
    <t>treatment of waste glass pane in burnable frame, collection for final disposalRoWwaste glass pane in burnable framekg</t>
  </si>
  <si>
    <t>treatment of waste glass pane in burnable frame, sorting plantCHwaste glass pane in burnable framekg</t>
  </si>
  <si>
    <t>treatment of waste glass pane in burnable frame, sorting plant</t>
  </si>
  <si>
    <t>treatment of waste glass pane in burnable frame, sorting plantRoWwaste glass pane in burnable framekg</t>
  </si>
  <si>
    <t>treatment of waste glass sheet, collection for final disposalCHwaste glass sheetkg</t>
  </si>
  <si>
    <t>treatment of waste glass sheet, collection for final disposal</t>
  </si>
  <si>
    <t>treatment of waste glass sheet, collection for final disposalEurope without Switzerlandwaste glass sheetkg</t>
  </si>
  <si>
    <t>treatment of waste glass sheet, collection for final disposalRoWwaste glass sheetkg</t>
  </si>
  <si>
    <t>treatment of waste glass sheet, sorting plantCHwaste glass sheetkg</t>
  </si>
  <si>
    <t>treatment of waste glass sheet, sorting plant</t>
  </si>
  <si>
    <t>treatment of waste glass sheet, sorting plantEurope without Switzerlandwaste glass sheetkg</t>
  </si>
  <si>
    <t>treatment of waste glass sheet, sorting plantRoWwaste glass sheetkg</t>
  </si>
  <si>
    <t>treatment of waste glass, inert material landfillCHwaste glasskg</t>
  </si>
  <si>
    <t>treatment of waste glass, municipal incinerationCHwaste glasskg</t>
  </si>
  <si>
    <t>treatment of waste glass, municipal incinerationRoWheat, for reuse in municipal waste incineration onlyMJ</t>
  </si>
  <si>
    <t>treatment of waste glass, municipal incinerationRoWwaste glasskg</t>
  </si>
  <si>
    <t>treatment of waste glass, municipal incineration with fly ash extractionCHheat, for reuse in municipal waste incineration onlyMJ</t>
  </si>
  <si>
    <t>treatment of waste glass, municipal incineration with fly ash extraction</t>
  </si>
  <si>
    <t>treatment of waste glass, municipal incineration with fly ash extractionCHwaste glasskg</t>
  </si>
  <si>
    <t>treatment of waste glass, open burningGLOwaste glasskg</t>
  </si>
  <si>
    <t>treatment of waste glass, open burning</t>
  </si>
  <si>
    <t>treatment of waste glass, open dump, dry infiltration class (100mm)GLOwaste glasskg</t>
  </si>
  <si>
    <t>treatment of waste glass, open dump, dry infiltration class (100mm)</t>
  </si>
  <si>
    <t>treatment of waste glass, open dump, hyperarid infiltration class (-250mm)GLOwaste glasskg</t>
  </si>
  <si>
    <t>treatment of waste glass, open dump, hyperarid infiltration class (-250mm)</t>
  </si>
  <si>
    <t>treatment of waste glass, open dump, moist infiltration class (300mm)GLOwaste glasskg</t>
  </si>
  <si>
    <t>treatment of waste glass, open dump, moist infiltration class (300mm)</t>
  </si>
  <si>
    <t>treatment of waste glass, open dump, very wet infiltration class (1000mm)GLOwaste glasskg</t>
  </si>
  <si>
    <t>treatment of waste glass, open dump, very wet infiltration class (1000mm)</t>
  </si>
  <si>
    <t>treatment of waste glass, open dump, wet infiltration class (500mm)GLOwaste glasskg</t>
  </si>
  <si>
    <t>treatment of waste glass, open dump, wet infiltration class (500mm)</t>
  </si>
  <si>
    <t>treatment of waste glass, sanitary landfillGLOwaste glasskg</t>
  </si>
  <si>
    <t>treatment of waste glass, sanitary landfill</t>
  </si>
  <si>
    <t>treatment of waste glass, unsanitary landfill, dry infiltration class (100mm)GLOwaste glasskg</t>
  </si>
  <si>
    <t>treatment of waste glass, unsanitary landfill, dry infiltration class (100mm)</t>
  </si>
  <si>
    <t>treatment of waste glass, unsanitary landfill, hyperarid infiltration class (-250mm)GLOwaste glasskg</t>
  </si>
  <si>
    <t>treatment of waste glass, unsanitary landfill, hyperarid infiltration class (-250mm)</t>
  </si>
  <si>
    <t>treatment of waste glass, unsanitary landfill, moist infiltration class (300mm)GLOwaste glasskg</t>
  </si>
  <si>
    <t>treatment of waste glass, unsanitary landfill, moist infiltration class (300mm)</t>
  </si>
  <si>
    <t>treatment of waste glass, unsanitary landfill, very wet infiltration class (1000mm)GLOwaste glasskg</t>
  </si>
  <si>
    <t>treatment of waste glass, unsanitary landfill, very wet infiltration class (1000mm)</t>
  </si>
  <si>
    <t>treatment of waste glass, unsanitary landfill, wet infiltration class (500mm)GLOwaste glasskg</t>
  </si>
  <si>
    <t>treatment of waste glass, unsanitary landfill, wet infiltration class (500mm)</t>
  </si>
  <si>
    <t>treatment of waste graphical paper, municipal incinerationCHwaste graphical paperkg</t>
  </si>
  <si>
    <t>treatment of waste graphical paper, municipal incineration</t>
  </si>
  <si>
    <t>treatment of waste graphical paper, municipal incinerationRoWelectricity, for reuse in municipal waste incineration onlykWh</t>
  </si>
  <si>
    <t>treatment of waste graphical paper, municipal incinerationRoWheat, for reuse in municipal waste incineration onlyMJ</t>
  </si>
  <si>
    <t>treatment of waste graphical paper, municipal incinerationRoWwaste graphical paperkg</t>
  </si>
  <si>
    <t>treatment of waste graphical paper, municipal incineration with fly ash extractionCHelectricity, for reuse in municipal waste incineration onlykWh</t>
  </si>
  <si>
    <t>treatment of waste graphical paper, municipal incineration with fly ash extraction</t>
  </si>
  <si>
    <t>treatment of waste graphical paper, municipal incineration with fly ash extractionCHheat, for reuse in municipal waste incineration onlyMJ</t>
  </si>
  <si>
    <t>treatment of waste graphical paper, municipal incineration with fly ash extractionCHwaste graphical paperkg</t>
  </si>
  <si>
    <t>treatment of waste graphical paper, open burningGLOwaste graphical paperkg</t>
  </si>
  <si>
    <t>treatment of waste graphical paper, open burning</t>
  </si>
  <si>
    <t>treatment of waste graphical paper, open dump, dry infiltration class (100mm)GLOwaste graphical paperkg</t>
  </si>
  <si>
    <t>treatment of waste graphical paper, open dump, dry infiltration class (100mm)</t>
  </si>
  <si>
    <t>treatment of waste graphical paper, open dump, hyperarid infiltration class (-250mm)GLOwaste graphical paperkg</t>
  </si>
  <si>
    <t>treatment of waste graphical paper, open dump, hyperarid infiltration class (-250mm)</t>
  </si>
  <si>
    <t>treatment of waste graphical paper, open dump, moist infiltration class (300mm)GLOwaste graphical paperkg</t>
  </si>
  <si>
    <t>treatment of waste graphical paper, open dump, moist infiltration class (300mm)</t>
  </si>
  <si>
    <t>treatment of waste graphical paper, open dump, very wet infiltration class (1000mm)GLOwaste graphical paperkg</t>
  </si>
  <si>
    <t>treatment of waste graphical paper, open dump, very wet infiltration class (1000mm)</t>
  </si>
  <si>
    <t>treatment of waste graphical paper, open dump, wet infiltration class (500mm)GLOwaste graphical paperkg</t>
  </si>
  <si>
    <t>treatment of waste graphical paper, open dump, wet infiltration class (500mm)</t>
  </si>
  <si>
    <t>treatment of waste graphical paper, sanitary landfillCHwaste graphical paperkg</t>
  </si>
  <si>
    <t>treatment of waste graphical paper, sanitary landfill</t>
  </si>
  <si>
    <t>treatment of waste graphical paper, sanitary landfillRoWwaste graphical paperkg</t>
  </si>
  <si>
    <t>treatment of waste graphical paper, unsanitary landfill, dry infiltration class (100mm)GLOwaste graphical paperkg</t>
  </si>
  <si>
    <t>treatment of waste graphical paper, unsanitary landfill, dry infiltration class (100mm)</t>
  </si>
  <si>
    <t>treatment of waste graphical paper, unsanitary landfill, hyperarid infiltration class (-250mm)GLOwaste graphical paperkg</t>
  </si>
  <si>
    <t>treatment of waste graphical paper, unsanitary landfill, hyperarid infiltration class (-250mm)</t>
  </si>
  <si>
    <t>treatment of waste graphical paper, unsanitary landfill, moist infiltration class (300mm)GLOwaste graphical paperkg</t>
  </si>
  <si>
    <t>treatment of waste graphical paper, unsanitary landfill, moist infiltration class (300mm)</t>
  </si>
  <si>
    <t>treatment of waste graphical paper, unsanitary landfill, very wet infiltration class (1000mm)GLOwaste graphical paperkg</t>
  </si>
  <si>
    <t>treatment of waste graphical paper, unsanitary landfill, very wet infiltration class (1000mm)</t>
  </si>
  <si>
    <t>treatment of waste graphical paper, unsanitary landfill, wet infiltration class (500mm)GLOwaste graphical paperkg</t>
  </si>
  <si>
    <t>treatment of waste graphical paper, unsanitary landfill, wet infiltration class (500mm)</t>
  </si>
  <si>
    <t>treatment of waste gypsum plasterboard, collection for final disposalCHwaste gypsum plasterboardkg</t>
  </si>
  <si>
    <t>treatment of waste gypsum plasterboard, collection for final disposal</t>
  </si>
  <si>
    <t>treatment of waste gypsum plasterboard, recyclingCHwaste gypsum plasterboardkg</t>
  </si>
  <si>
    <t>treatment of waste gypsum plasterboard, recycling</t>
  </si>
  <si>
    <t>treatment of waste gypsum plasterboard, sorting plantCHwaste gypsum plasterboardkg</t>
  </si>
  <si>
    <t>treatment of waste gypsum plasterboard, sorting plant</t>
  </si>
  <si>
    <t>treatment of waste gypsum, inert material landfillCHwaste gypsumkg</t>
  </si>
  <si>
    <t>treatment of waste gypsum, inert material landfill</t>
  </si>
  <si>
    <t>treatment of waste gypsum, inert material landfillEurope without Switzerlandwaste gypsumkg</t>
  </si>
  <si>
    <t>treatment of waste gypsum, inert material landfillRoWwaste gypsumkg</t>
  </si>
  <si>
    <t>treatment of waste gypsum, sanitary landfillCHwaste gypsumkg</t>
  </si>
  <si>
    <t>treatment of waste gypsum, sanitary landfill</t>
  </si>
  <si>
    <t>treatment of waste gypsum, sanitary landfillEurope without Switzerlandwaste gypsumkg</t>
  </si>
  <si>
    <t>treatment of waste gypsum, sanitary landfillRoWwaste gypsumkg</t>
  </si>
  <si>
    <t>treatment of waste mineral oil, hazardous waste incinerationCHwaste mineral oilkg</t>
  </si>
  <si>
    <t>treatment of waste mineral oil, hazardous waste incinerationEurope without Switzerlandwaste mineral oilkg</t>
  </si>
  <si>
    <t>treatment of waste mineral oil, hazardous waste incinerationRoWwaste mineral oilkg</t>
  </si>
  <si>
    <t>treatment of waste mineral oil, hazardous waste incineration, with energy recoveryCHelectricity, medium voltagekWh</t>
  </si>
  <si>
    <t>treatment of waste mineral oil, hazardous waste incineration, with energy recovery</t>
  </si>
  <si>
    <t>treatment of waste mineral oil, hazardous waste incineration, with energy recoveryCHheat, district or industrial, other than natural gasMJ</t>
  </si>
  <si>
    <t>treatment of waste mineral oil, hazardous waste incineration, with energy recoveryCHwaste mineral oilkg</t>
  </si>
  <si>
    <t>treatment of waste mineral oil, hazardous waste incineration, with energy recoveryEurope without Switzerlandelectricity, medium voltagekWh</t>
  </si>
  <si>
    <t>treatment of waste mineral oil, hazardous waste incineration, with energy recoveryEurope without Switzerlandheat, district or industrial, other than natural gasMJ</t>
  </si>
  <si>
    <t>treatment of waste mineral oil, hazardous waste incineration, with energy recoveryEurope without Switzerlandwaste mineral oilkg</t>
  </si>
  <si>
    <t>treatment of waste mineral oil, hazardous waste incineration, with energy recoveryRoWelectricity, medium voltagekWh</t>
  </si>
  <si>
    <t>treatment of waste mineral oil, hazardous waste incineration, with energy recoveryRoWheat, district or industrial, other than natural gasMJ</t>
  </si>
  <si>
    <t>treatment of waste mineral oil, hazardous waste incineration, with energy recoveryRoWwaste mineral oilkg</t>
  </si>
  <si>
    <t>treatment of waste mineral plaster, collection for final disposalCHwaste mineral plasterkg</t>
  </si>
  <si>
    <t>treatment of waste mineral plaster, collection for final disposal</t>
  </si>
  <si>
    <t>treatment of waste mineral plaster, collection for final disposalRoWwaste mineral plasterkg</t>
  </si>
  <si>
    <t>treatment of waste mineral plaster, sorting plantCHwaste mineral plasterkg</t>
  </si>
  <si>
    <t>treatment of waste mineral plaster, sorting plant</t>
  </si>
  <si>
    <t>treatment of waste mineral plaster, sorting plantRoWwaste mineral plasterkg</t>
  </si>
  <si>
    <t>treatment of waste mineral wool, collection for final disposalCHwaste mineral woolkg</t>
  </si>
  <si>
    <t>treatment of waste mineral wool, collection for final disposal</t>
  </si>
  <si>
    <t>treatment of waste mineral wool, collection for final disposalEurope without Switzerlandwaste mineral woolkg</t>
  </si>
  <si>
    <t>treatment of waste mineral wool, collection for final disposalRoWwaste mineral woolkg</t>
  </si>
  <si>
    <t>treatment of waste mineral wool, inert material landfillCHwaste mineral wool, for final disposalkg</t>
  </si>
  <si>
    <t>treatment of waste mineral wool, inert material landfill</t>
  </si>
  <si>
    <t>treatment of waste mineral wool, inert material landfillEurope without Switzerlandwaste mineral wool, for final disposalkg</t>
  </si>
  <si>
    <t>treatment of waste mineral wool, inert material landfillRoWwaste mineral wool, for final disposalkg</t>
  </si>
  <si>
    <t>treatment of waste mineral wool, recyclingCHwaste mineral woolkg</t>
  </si>
  <si>
    <t>treatment of waste mineral wool, recycling</t>
  </si>
  <si>
    <t>treatment of waste mineral wool, recyclingEurope without Switzerlandwaste mineral woolkg</t>
  </si>
  <si>
    <t>treatment of waste mineral wool, recyclingRoWwaste mineral woolkg</t>
  </si>
  <si>
    <t>treatment of waste mineral wool, sorting plantCHwaste mineral woolkg</t>
  </si>
  <si>
    <t>treatment of waste mineral wool, sorting plant</t>
  </si>
  <si>
    <t>treatment of waste mineral wool, sorting plantEurope without Switzerlandwaste mineral woolkg</t>
  </si>
  <si>
    <t>treatment of waste mineral wool, sorting plantRoWwaste mineral woolkg</t>
  </si>
  <si>
    <t>treatment of waste natural gas, sour, burned in production flareGLOwaste natural gas, sourMJ</t>
  </si>
  <si>
    <t>treatment of waste natural gas, sour, burned in production flare</t>
  </si>
  <si>
    <t>treatment of waste natural gas, sweet, burned in production flareGLOwaste natural gas, sweetMJ</t>
  </si>
  <si>
    <t>treatment of waste natural gas, sweet, burned in production flare</t>
  </si>
  <si>
    <t>treatment of waste newspaper, municipal incinerationRoWelectricity, for reuse in municipal waste incineration onlykWh</t>
  </si>
  <si>
    <t>treatment of waste newspaper, municipal incineration</t>
  </si>
  <si>
    <t>treatment of waste newspaper, municipal incinerationRoWheat, for reuse in municipal waste incineration onlyMJ</t>
  </si>
  <si>
    <t>treatment of waste newspaper, municipal incineration with fly ash extractionCHelectricity, for reuse in municipal waste incineration onlykWh</t>
  </si>
  <si>
    <t>treatment of waste newspaper, municipal incineration with fly ash extraction</t>
  </si>
  <si>
    <t>treatment of waste newspaper, municipal incineration with fly ash extractionCHheat, for reuse in municipal waste incineration onlyMJ</t>
  </si>
  <si>
    <t>treatment of waste packaging paper, municipal incinerationRoWelectricity, for reuse in municipal waste incineration onlykWh</t>
  </si>
  <si>
    <t>treatment of waste packaging paper, municipal incineration</t>
  </si>
  <si>
    <t>treatment of waste packaging paper, municipal incinerationRoWheat, for reuse in municipal waste incineration onlyMJ</t>
  </si>
  <si>
    <t>treatment of waste packaging paper, municipal incineration with fly ash extractionCHelectricity, for reuse in municipal waste incineration onlykWh</t>
  </si>
  <si>
    <t>treatment of waste packaging paper, municipal incineration with fly ash extraction</t>
  </si>
  <si>
    <t>treatment of waste packaging paper, municipal incineration with fly ash extractionCHheat, for reuse in municipal waste incineration onlyMJ</t>
  </si>
  <si>
    <t>treatment of waste packaging paper, sanitary landfillGLOelectricity, medium voltagekWh</t>
  </si>
  <si>
    <t>treatment of waste packaging paper, sanitary landfill</t>
  </si>
  <si>
    <t>treatment of waste packaging paper, sanitary landfillGLOheat, district or industrial, other than natural gasMJ</t>
  </si>
  <si>
    <t>treatment of waste paint on metal, collection for final disposalCHwaste paint on metalkg</t>
  </si>
  <si>
    <t>treatment of waste paint on metal, collection for final disposal</t>
  </si>
  <si>
    <t>treatment of waste paint on metal, collection for final disposalRoWwaste paint on metalkg</t>
  </si>
  <si>
    <t>treatment of waste paint on metal, sorting plantCHwaste paint on metalkg</t>
  </si>
  <si>
    <t>treatment of waste paint on metal, sorting plant</t>
  </si>
  <si>
    <t>treatment of waste paint on metal, sorting plantRoWwaste paint on metalkg</t>
  </si>
  <si>
    <t>treatment of waste paint on wall, collection for final disposalCHwaste paint on wallkg</t>
  </si>
  <si>
    <t>treatment of waste paint on wall, collection for final disposal</t>
  </si>
  <si>
    <t>treatment of waste paint on wall, collection for final disposalRoWwaste paint on wallkg</t>
  </si>
  <si>
    <t>treatment of waste paint on wall, sorting plantCHwaste paint on wallkg</t>
  </si>
  <si>
    <t>treatment of waste paint on wall, sorting plant</t>
  </si>
  <si>
    <t>treatment of waste paint on wall, sorting plantRoWwaste paint on wallkg</t>
  </si>
  <si>
    <t>treatment of waste paint on wood, collection for final disposalCHwaste paint on woodkg</t>
  </si>
  <si>
    <t>treatment of waste paint on wood, collection for final disposal</t>
  </si>
  <si>
    <t>treatment of waste paint on wood, collection for final disposalRoWwaste paint on woodkg</t>
  </si>
  <si>
    <t>treatment of waste paint, hazardous waste incinerationCHwaste paintkg</t>
  </si>
  <si>
    <t>treatment of waste paint, hazardous waste incineration</t>
  </si>
  <si>
    <t>treatment of waste paint, hazardous waste incinerationEurope without Switzerlandwaste paintkg</t>
  </si>
  <si>
    <t>treatment of waste paint, hazardous waste incinerationRoWwaste paintkg</t>
  </si>
  <si>
    <t>treatment of waste paint, hazardous waste incineration, with energy recoveryCHelectricity, medium voltagekWh</t>
  </si>
  <si>
    <t>treatment of waste paint, hazardous waste incineration, with energy recovery</t>
  </si>
  <si>
    <t>treatment of waste paint, hazardous waste incineration, with energy recoveryCHheat, district or industrial, other than natural gasMJ</t>
  </si>
  <si>
    <t>treatment of waste paint, hazardous waste incineration, with energy recoveryCHwaste paintkg</t>
  </si>
  <si>
    <t>treatment of waste paint, hazardous waste incineration, with energy recoveryEurope without Switzerlandelectricity, medium voltagekWh</t>
  </si>
  <si>
    <t>treatment of waste paint, hazardous waste incineration, with energy recoveryEurope without Switzerlandheat, district or industrial, other than natural gasMJ</t>
  </si>
  <si>
    <t>treatment of waste paint, hazardous waste incineration, with energy recoveryEurope without Switzerlandwaste paintkg</t>
  </si>
  <si>
    <t>treatment of waste paint, hazardous waste incineration, with energy recoveryRoWelectricity, medium voltagekWh</t>
  </si>
  <si>
    <t>treatment of waste paint, hazardous waste incineration, with energy recoveryRoWheat, district or industrial, other than natural gasMJ</t>
  </si>
  <si>
    <t>treatment of waste paint, hazardous waste incineration, with energy recoveryRoWwaste paintkg</t>
  </si>
  <si>
    <t>treatment of waste paint, inert material landfillCHwaste paintkg</t>
  </si>
  <si>
    <t>treatment of waste paint, inert material landfill</t>
  </si>
  <si>
    <t>treatment of waste paint, inert material landfillEurope without Switzerlandwaste paintkg</t>
  </si>
  <si>
    <t>treatment of waste paint, inert material landfillRoWwaste paintkg</t>
  </si>
  <si>
    <t>treatment of waste paint, municipal incinerationCHwaste paintkg</t>
  </si>
  <si>
    <t>treatment of waste paint, municipal incineration</t>
  </si>
  <si>
    <t>treatment of waste paint, municipal incinerationEurope without Switzerlandelectricity, for reuse in municipal waste incineration onlykWh</t>
  </si>
  <si>
    <t>treatment of waste paint, municipal incinerationEurope without Switzerlandheat, for reuse in municipal waste incineration onlyMJ</t>
  </si>
  <si>
    <t>treatment of waste paint, municipal incinerationEurope without Switzerlandwaste paintkg</t>
  </si>
  <si>
    <t>treatment of waste paint, municipal incinerationRoWelectricity, for reuse in municipal waste incineration onlykWh</t>
  </si>
  <si>
    <t>treatment of waste paint, municipal incinerationRoWheat, for reuse in municipal waste incineration onlyMJ</t>
  </si>
  <si>
    <t>treatment of waste paint, municipal incinerationRoWwaste paintkg</t>
  </si>
  <si>
    <t>treatment of waste paint, municipal incineration with fly ash extractionCHelectricity, for reuse in municipal waste incineration onlykWh</t>
  </si>
  <si>
    <t>treatment of waste paint, municipal incineration with fly ash extraction</t>
  </si>
  <si>
    <t>treatment of waste paint, municipal incineration with fly ash extractionCHheat, for reuse in municipal waste incineration onlyMJ</t>
  </si>
  <si>
    <t>treatment of waste paint, municipal incineration with fly ash extractionCHwaste paintkg</t>
  </si>
  <si>
    <t>treatment of waste paint, sanitary landfillCHwaste paintkg</t>
  </si>
  <si>
    <t>treatment of waste paint, sanitary landfill</t>
  </si>
  <si>
    <t>treatment of waste paint, sanitary landfillEurope without Switzerlandwaste paintkg</t>
  </si>
  <si>
    <t>treatment of waste paint, sanitary landfillRoWwaste paintkg</t>
  </si>
  <si>
    <t>treatment of waste paper to pulp, wet lap, totally chlorine free bleachedCA-QCdeinked pulp, wet lapkg</t>
  </si>
  <si>
    <t>treatment of waste paper to pulp, wet lap, totally chlorine free bleached</t>
  </si>
  <si>
    <t>treatment of waste paper to pulp, wet lap, totally chlorine free bleachedRoWdeinked pulp, wet lapkg</t>
  </si>
  <si>
    <t>treatment of waste paper, unsorted, sortingCHwaste paper, sortedkg</t>
  </si>
  <si>
    <t>treatment of waste paper, unsorted, sorting</t>
  </si>
  <si>
    <t>treatment of waste paper, unsorted, sortingEurope without Switzerlandwaste paper, sortedkg</t>
  </si>
  <si>
    <t>treatment of waste paper, unsorted, sortingRoWwaste paper, sortedkg</t>
  </si>
  <si>
    <t>treatment of waste paperboard, inert material landfillCHwaste paperboardkg</t>
  </si>
  <si>
    <t>treatment of waste paperboard, inert material landfill</t>
  </si>
  <si>
    <t>treatment of waste paperboard, inert material landfillRoWwaste paperboardkg</t>
  </si>
  <si>
    <t>treatment of waste paperboard, municipal incinerationCHwaste paperboardkg</t>
  </si>
  <si>
    <t>treatment of waste paperboard, municipal incineration</t>
  </si>
  <si>
    <t>treatment of waste paperboard, municipal incinerationRoWelectricity, for reuse in municipal waste incineration onlykWh</t>
  </si>
  <si>
    <t>treatment of waste paperboard, municipal incinerationRoWheat, for reuse in municipal waste incineration onlyMJ</t>
  </si>
  <si>
    <t>treatment of waste paperboard, municipal incinerationRoWwaste paperboardkg</t>
  </si>
  <si>
    <t>treatment of waste paperboard, municipal incineration with fly ash extractionCHelectricity, for reuse in municipal waste incineration onlykWh</t>
  </si>
  <si>
    <t>treatment of waste paperboard, municipal incineration with fly ash extraction</t>
  </si>
  <si>
    <t>treatment of waste paperboard, municipal incineration with fly ash extractionCHheat, for reuse in municipal waste incineration onlyMJ</t>
  </si>
  <si>
    <t>treatment of waste paperboard, municipal incineration with fly ash extractionCHwaste paperboardkg</t>
  </si>
  <si>
    <t>treatment of waste paperboard, open burningGLOwaste paperboardkg</t>
  </si>
  <si>
    <t>treatment of waste paperboard, open burning</t>
  </si>
  <si>
    <t>treatment of waste paperboard, open dump, dry infiltration class (100mm)GLOwaste paperboardkg</t>
  </si>
  <si>
    <t>treatment of waste paperboard, open dump, dry infiltration class (100mm)</t>
  </si>
  <si>
    <t>treatment of waste paperboard, open dump, hyperarid infiltration class (-250mm)GLOwaste paperboardkg</t>
  </si>
  <si>
    <t>treatment of waste paperboard, open dump, hyperarid infiltration class (-250mm)</t>
  </si>
  <si>
    <t>treatment of waste paperboard, open dump, moist infiltration class (300mm)GLOwaste paperboardkg</t>
  </si>
  <si>
    <t>treatment of waste paperboard, open dump, moist infiltration class (300mm)</t>
  </si>
  <si>
    <t>treatment of waste paperboard, open dump, very wet infiltration class (1000mm)GLOwaste paperboardkg</t>
  </si>
  <si>
    <t>treatment of waste paperboard, open dump, very wet infiltration class (1000mm)</t>
  </si>
  <si>
    <t>treatment of waste paperboard, open dump, wet infiltration class (500mm)GLOwaste paperboardkg</t>
  </si>
  <si>
    <t>treatment of waste paperboard, open dump, wet infiltration class (500mm)</t>
  </si>
  <si>
    <t>treatment of waste paperboard, sanitary landfillCHwaste paperboardkg</t>
  </si>
  <si>
    <t>treatment of waste paperboard, sanitary landfill</t>
  </si>
  <si>
    <t>treatment of waste paperboard, sanitary landfillRoWwaste paperboardkg</t>
  </si>
  <si>
    <t>treatment of waste paperboard, unsanitary landfill, dry infiltration class (100mm)GLOwaste paperboardkg</t>
  </si>
  <si>
    <t>treatment of waste paperboard, unsanitary landfill, dry infiltration class (100mm)</t>
  </si>
  <si>
    <t>treatment of waste paperboard, unsanitary landfill, hyperarid infiltration class (-250mm)GLOwaste paperboardkg</t>
  </si>
  <si>
    <t>treatment of waste paperboard, unsanitary landfill, hyperarid infiltration class (-250mm)</t>
  </si>
  <si>
    <t>treatment of waste paperboard, unsanitary landfill, moist infiltration class (300mm)GLOwaste paperboardkg</t>
  </si>
  <si>
    <t>treatment of waste paperboard, unsanitary landfill, moist infiltration class (300mm)</t>
  </si>
  <si>
    <t>treatment of waste paperboard, unsanitary landfill, very wet infiltration class (1000mm)GLOwaste paperboardkg</t>
  </si>
  <si>
    <t>treatment of waste paperboard, unsanitary landfill, very wet infiltration class (1000mm)</t>
  </si>
  <si>
    <t>treatment of waste paperboard, unsanitary landfill, wet infiltration class (500mm)GLOwaste paperboardkg</t>
  </si>
  <si>
    <t>treatment of waste paperboard, unsanitary landfill, wet infiltration class (500mm)</t>
  </si>
  <si>
    <t>treatment of waste paperboard, unsorted, sortingCHwaste paperboard, sortedkg</t>
  </si>
  <si>
    <t>treatment of waste paperboard, unsorted, sorting</t>
  </si>
  <si>
    <t>treatment of waste paperboard, unsorted, sortingEurope without Switzerlandwaste paperboard, sortedkg</t>
  </si>
  <si>
    <t>treatment of waste paperboard, unsorted, sortingRoWwaste paperboard, sortedkg</t>
  </si>
  <si>
    <t>treatment of waste plaster-cardboard sandwich, collection for final disposalCHwaste plaster-cardboard sandwichkg</t>
  </si>
  <si>
    <t>treatment of waste plaster-cardboard sandwich, collection for final disposal</t>
  </si>
  <si>
    <t>treatment of waste plaster-cardboard sandwich, recyclingCHwaste plaster-cardboard sandwichkg</t>
  </si>
  <si>
    <t>treatment of waste plaster-cardboard sandwich, recycling</t>
  </si>
  <si>
    <t>treatment of waste plaster-cardboard sandwich, sorting plantCHwaste plaster-cardboard sandwichkg</t>
  </si>
  <si>
    <t>treatment of waste plaster-cardboard sandwich, sorting plant</t>
  </si>
  <si>
    <t>treatment of waste plastic plaster, collection for final disposalCHwaste plastic plasterkg</t>
  </si>
  <si>
    <t>treatment of waste plastic plaster, collection for final disposal</t>
  </si>
  <si>
    <t>treatment of waste plastic plaster, inert material landfillCHwaste plastic plaster, for final disposalkg</t>
  </si>
  <si>
    <t>treatment of waste plastic plaster, inert material landfill</t>
  </si>
  <si>
    <t>treatment of waste plastic plaster, inert material landfillRoWwaste plastic plaster, for final disposalkg</t>
  </si>
  <si>
    <t>treatment of waste plastic plaster, sanitary landfillCHwaste plastic plaster, for final disposalkg</t>
  </si>
  <si>
    <t>treatment of waste plastic plaster, sanitary landfill</t>
  </si>
  <si>
    <t>treatment of waste plastic plaster, sanitary landfillRoWwaste plastic plaster, for final disposalkg</t>
  </si>
  <si>
    <t>treatment of waste plastic plaster, sorting plantCHwaste plastic plasterkg</t>
  </si>
  <si>
    <t>treatment of waste plastic plaster, sorting plant</t>
  </si>
  <si>
    <t>treatment of waste plastic, consumer electronics, dismantling, sorting and cleaning, formal sectorINwaste plastic, consumer electronics, sortedkg</t>
  </si>
  <si>
    <t>treatment of waste plastic, consumer electronics, dismantling, sorting and cleaning, formal sector</t>
  </si>
  <si>
    <t>treatment of waste plastic, consumer electronics, manual dismantling, sorting and cleaning, informal sectorINwaste plastic, consumer electronics, sortedkg</t>
  </si>
  <si>
    <t>treatment of waste plastic, consumer electronics, manual dismantling, sorting and cleaning, informal sector</t>
  </si>
  <si>
    <t>treatment of waste plastic, consumer electronics, municipal incinerationCHwaste plastic, consumer electronicskg</t>
  </si>
  <si>
    <t>treatment of waste plastic, consumer electronics, municipal incineration</t>
  </si>
  <si>
    <t>treatment of waste plastic, consumer electronics, municipal incinerationRoWelectricity, for reuse in municipal waste incineration onlykWh</t>
  </si>
  <si>
    <t>treatment of waste plastic, consumer electronics, municipal incinerationRoWheat, for reuse in municipal waste incineration onlyMJ</t>
  </si>
  <si>
    <t>treatment of waste plastic, consumer electronics, municipal incinerationRoWwaste plastic, consumer electronicskg</t>
  </si>
  <si>
    <t>treatment of waste plastic, consumer electronics, municipal incineration with fly ash extractionCHelectricity, for reuse in municipal waste incineration onlykWh</t>
  </si>
  <si>
    <t>treatment of waste plastic, consumer electronics, municipal incineration with fly ash extraction</t>
  </si>
  <si>
    <t>treatment of waste plastic, consumer electronics, municipal incineration with fly ash extractionCHheat, for reuse in municipal waste incineration onlyMJ</t>
  </si>
  <si>
    <t>treatment of waste plastic, consumer electronics, municipal incineration with fly ash extractionCHwaste plastic, consumer electronicskg</t>
  </si>
  <si>
    <t>treatment of waste plastic, consumer electronics, open burningGLOwaste plastic, consumer electronicskg</t>
  </si>
  <si>
    <t>treatment of waste plastic, consumer electronics, open burning</t>
  </si>
  <si>
    <t>treatment of waste plastic, consumer electronics, sanitary landfill, wet infiltration class (500mm)GLOelectricity, medium voltagekWh</t>
  </si>
  <si>
    <t>treatment of waste plastic, consumer electronics, sanitary landfill, wet infiltration class (500mm)</t>
  </si>
  <si>
    <t>treatment of waste plastic, consumer electronics, sanitary landfill, wet infiltration class (500mm)GLOheat, district or industrial, other than natural gasMJ</t>
  </si>
  <si>
    <t>treatment of waste plastic, consumer electronics, sanitary landfill, wet infiltration class (500mm)GLOwaste plastic, consumer electronicskg</t>
  </si>
  <si>
    <t>treatment of waste plastic, consumer electronics, unsanitary landfill, wet infiltration class (500mm)GLOwaste plastic, consumer electronicskg</t>
  </si>
  <si>
    <t>treatment of waste plastic, consumer electronics, unsanitary landfill, wet infiltration class (500mm)</t>
  </si>
  <si>
    <t>treatment of waste plastic, industrial electronics, municipal incinerationCHwaste plastic, industrial electronicskg</t>
  </si>
  <si>
    <t>treatment of waste plastic, industrial electronics, municipal incineration</t>
  </si>
  <si>
    <t>treatment of waste plastic, industrial electronics, municipal incinerationRoWelectricity, for reuse in municipal waste incineration onlykWh</t>
  </si>
  <si>
    <t>treatment of waste plastic, industrial electronics, municipal incinerationRoWheat, for reuse in municipal waste incineration onlyMJ</t>
  </si>
  <si>
    <t>treatment of waste plastic, industrial electronics, municipal incinerationRoWwaste plastic, industrial electronicskg</t>
  </si>
  <si>
    <t>treatment of waste plastic, industrial electronics, municipal incineration with fly ash extractionCHelectricity, for reuse in municipal waste incineration onlykWh</t>
  </si>
  <si>
    <t>treatment of waste plastic, industrial electronics, municipal incineration with fly ash extraction</t>
  </si>
  <si>
    <t>treatment of waste plastic, industrial electronics, municipal incineration with fly ash extractionCHheat, for reuse in municipal waste incineration onlyMJ</t>
  </si>
  <si>
    <t>treatment of waste plastic, industrial electronics, municipal incineration with fly ash extractionCHwaste plastic, industrial electronicskg</t>
  </si>
  <si>
    <t>treatment of waste plastic, mixture, municipal incinerationCHwaste plastic, mixturekg</t>
  </si>
  <si>
    <t>treatment of waste plastic, mixture, municipal incinerationRoWelectricity, for reuse in municipal waste incineration onlykWh</t>
  </si>
  <si>
    <t>treatment of waste plastic, mixture, municipal incinerationRoWheat, for reuse in municipal waste incineration onlyMJ</t>
  </si>
  <si>
    <t>treatment of waste plastic, mixture, municipal incinerationRoWwaste plastic, mixturekg</t>
  </si>
  <si>
    <t>treatment of waste plastic, mixture, municipal incineration with fly ash extractionCHelectricity, for reuse in municipal waste incineration onlykWh</t>
  </si>
  <si>
    <t>treatment of waste plastic, mixture, municipal incineration with fly ash extraction</t>
  </si>
  <si>
    <t>treatment of waste plastic, mixture, municipal incineration with fly ash extractionCHheat, for reuse in municipal waste incineration onlyMJ</t>
  </si>
  <si>
    <t>treatment of waste plastic, mixture, municipal incineration with fly ash extractionCHwaste plastic, mixturekg</t>
  </si>
  <si>
    <t>treatment of waste plastic, mixture, open burningGLOwaste plastic, mixturekg</t>
  </si>
  <si>
    <t>treatment of waste plastic, mixture, open burning</t>
  </si>
  <si>
    <t>treatment of waste plastic, mixture, open dump, dry infiltration class (100mm)GLOwaste plastic, mixturekg</t>
  </si>
  <si>
    <t>treatment of waste plastic, mixture, open dump, dry infiltration class (100mm)</t>
  </si>
  <si>
    <t>treatment of waste plastic, mixture, open dump, hyperarid infiltration class (-250mm)GLOwaste plastic, mixturekg</t>
  </si>
  <si>
    <t>treatment of waste plastic, mixture, open dump, hyperarid infiltration class (-250mm)</t>
  </si>
  <si>
    <t>treatment of waste plastic, mixture, open dump, moist infiltration class (300mm)GLOwaste plastic, mixturekg</t>
  </si>
  <si>
    <t>treatment of waste plastic, mixture, open dump, moist infiltration class (300mm)</t>
  </si>
  <si>
    <t>treatment of waste plastic, mixture, open dump, very wet infiltration class (1000mm)GLOwaste plastic, mixturekg</t>
  </si>
  <si>
    <t>treatment of waste plastic, mixture, open dump, very wet infiltration class (1000mm)</t>
  </si>
  <si>
    <t>treatment of waste plastic, mixture, open dump, wet infiltration class (500mm)GLOwaste plastic, mixturekg</t>
  </si>
  <si>
    <t>treatment of waste plastic, mixture, open dump, wet infiltration class (500mm)</t>
  </si>
  <si>
    <t>treatment of waste plastic, mixture, sanitary landfillCHwaste plastic, mixturekg</t>
  </si>
  <si>
    <t>treatment of waste plastic, mixture, sanitary landfillRoWwaste plastic, mixturekg</t>
  </si>
  <si>
    <t>treatment of waste plastic, mixture, unsanitary landfill, dry infiltration class (100mm)GLOwaste plastic, mixturekg</t>
  </si>
  <si>
    <t>treatment of waste plastic, mixture, unsanitary landfill, dry infiltration class (100mm)</t>
  </si>
  <si>
    <t>treatment of waste plastic, mixture, unsanitary landfill, hyperarid infiltration class (-250mm)GLOwaste plastic, mixturekg</t>
  </si>
  <si>
    <t>treatment of waste plastic, mixture, unsanitary landfill, hyperarid infiltration class (-250mm)</t>
  </si>
  <si>
    <t>treatment of waste plastic, mixture, unsanitary landfill, moist infiltration class (300mm)GLOwaste plastic, mixturekg</t>
  </si>
  <si>
    <t>treatment of waste plastic, mixture, unsanitary landfill, moist infiltration class (300mm)</t>
  </si>
  <si>
    <t>treatment of waste plastic, mixture, unsanitary landfill, very wet infiltration class (1000mm)GLOwaste plastic, mixturekg</t>
  </si>
  <si>
    <t>treatment of waste plastic, mixture, unsanitary landfill, very wet infiltration class (1000mm)</t>
  </si>
  <si>
    <t>treatment of waste plastic, mixture, unsanitary landfill, wet infiltration class (500mm)GLOwaste plastic, mixturekg</t>
  </si>
  <si>
    <t>treatment of waste plastic, mixture, unsanitary landfill, wet infiltration class (500mm)</t>
  </si>
  <si>
    <t>treatment of waste polyethylene terephthalate, for recycling, unsorted, sortingCHwaste polyethylene terephthalate, for recycling, sortedkg</t>
  </si>
  <si>
    <t>treatment of waste polyethylene terephthalate, for recycling, unsorted, sorting</t>
  </si>
  <si>
    <t>treatment of waste polyethylene terephthalate, for recycling, unsorted, sortingEurope without Switzerlandwaste polyethylene terephthalate, for recycling, sortedkg</t>
  </si>
  <si>
    <t>treatment of waste polyethylene terephthalate, for recycling, unsorted, sortingRoWwaste polyethylene terephthalate, for recycling, sortedkg</t>
  </si>
  <si>
    <t>treatment of waste polyethylene terephthalate, for recycling, unsorted, sortingUSwaste polyethylene terephthalate, for recycling, sortedkg</t>
  </si>
  <si>
    <t>treatment of waste polyethylene terephthalate, municipal incinerationCHwaste polyethylene terephthalatekg</t>
  </si>
  <si>
    <t>treatment of waste polyethylene terephthalate, municipal incineration</t>
  </si>
  <si>
    <t>treatment of waste polyethylene terephthalate, municipal incinerationRoWelectricity, for reuse in municipal waste incineration onlykWh</t>
  </si>
  <si>
    <t>treatment of waste polyethylene terephthalate, municipal incinerationRoWheat, for reuse in municipal waste incineration onlyMJ</t>
  </si>
  <si>
    <t>treatment of waste polyethylene terephthalate, municipal incinerationRoWwaste polyethylene terephthalatekg</t>
  </si>
  <si>
    <t>treatment of waste polyethylene terephthalate, municipal incineration with fly ash extractionCHelectricity, for reuse in municipal waste incineration onlykWh</t>
  </si>
  <si>
    <t>treatment of waste polyethylene terephthalate, municipal incineration with fly ash extraction</t>
  </si>
  <si>
    <t>treatment of waste polyethylene terephthalate, municipal incineration with fly ash extractionCHheat, for reuse in municipal waste incineration onlyMJ</t>
  </si>
  <si>
    <t>treatment of waste polyethylene terephthalate, municipal incineration with fly ash extractionCHwaste polyethylene terephthalatekg</t>
  </si>
  <si>
    <t>treatment of waste polyethylene terephthalate, open burningGLOwaste polyethylene terephthalatekg</t>
  </si>
  <si>
    <t>treatment of waste polyethylene terephthalate, open burning</t>
  </si>
  <si>
    <t>treatment of waste polyethylene terephthalate, open dump, dry infiltration class (100mm)GLOwaste polyethylene terephthalatekg</t>
  </si>
  <si>
    <t>treatment of waste polyethylene terephthalate, open dump, dry infiltration class (100mm)</t>
  </si>
  <si>
    <t>treatment of waste polyethylene terephthalate, open dump, hyperarid infiltration class (-250mm)GLOwaste polyethylene terephthalatekg</t>
  </si>
  <si>
    <t>treatment of waste polyethylene terephthalate, open dump, hyperarid infiltration class (-250mm)</t>
  </si>
  <si>
    <t>treatment of waste polyethylene terephthalate, open dump, moist infiltration class (300mm)GLOwaste polyethylene terephthalatekg</t>
  </si>
  <si>
    <t>treatment of waste polyethylene terephthalate, open dump, moist infiltration class (300mm)</t>
  </si>
  <si>
    <t>treatment of waste polyethylene terephthalate, open dump, very wet infiltration class (1000mm)GLOwaste polyethylene terephthalatekg</t>
  </si>
  <si>
    <t>treatment of waste polyethylene terephthalate, open dump, very wet infiltration class (1000mm)</t>
  </si>
  <si>
    <t>treatment of waste polyethylene terephthalate, open dump, wet infiltration class (500mm)GLOwaste polyethylene terephthalatekg</t>
  </si>
  <si>
    <t>treatment of waste polyethylene terephthalate, open dump, wet infiltration class (500mm)</t>
  </si>
  <si>
    <t>treatment of waste polyethylene terephthalate, sanitary landfillCHwaste polyethylene terephthalatekg</t>
  </si>
  <si>
    <t>treatment of waste polyethylene terephthalate, sanitary landfill</t>
  </si>
  <si>
    <t>treatment of waste polyethylene terephthalate, sanitary landfillRoWwaste polyethylene terephthalatekg</t>
  </si>
  <si>
    <t>treatment of waste polyethylene terephthalate, unsanitary landfill, dry infiltration class (100mm)GLOwaste polyethylene terephthalatekg</t>
  </si>
  <si>
    <t>treatment of waste polyethylene terephthalate, unsanitary landfill, dry infiltration class (100mm)</t>
  </si>
  <si>
    <t>treatment of waste polyethylene terephthalate, unsanitary landfill, hyperarid infiltration class (-250mm)GLOwaste polyethylene terephthalatekg</t>
  </si>
  <si>
    <t>treatment of waste polyethylene terephthalate, unsanitary landfill, hyperarid infiltration class (-250mm)</t>
  </si>
  <si>
    <t>treatment of waste polyethylene terephthalate, unsanitary landfill, moist infiltration class (300mm)GLOwaste polyethylene terephthalatekg</t>
  </si>
  <si>
    <t>treatment of waste polyethylene terephthalate, unsanitary landfill, moist infiltration class (300mm)</t>
  </si>
  <si>
    <t>treatment of waste polyethylene terephthalate, unsanitary landfill, very wet infiltration class (1000mm)GLOwaste polyethylene terephthalatekg</t>
  </si>
  <si>
    <t>treatment of waste polyethylene terephthalate, unsanitary landfill, very wet infiltration class (1000mm)</t>
  </si>
  <si>
    <t>treatment of waste polyethylene terephthalate, unsanitary landfill, wet infiltration class (500mm)GLOwaste polyethylene terephthalatekg</t>
  </si>
  <si>
    <t>treatment of waste polyethylene terephthalate, unsanitary landfill, wet infiltration class (500mm)</t>
  </si>
  <si>
    <t>treatment of waste polyethylene, for recycling, unsorted, sortingCHwaste polyethylene, for recycling, sortedkg</t>
  </si>
  <si>
    <t>treatment of waste polyethylene, for recycling, unsorted, sorting</t>
  </si>
  <si>
    <t>treatment of waste polyethylene, for recycling, unsorted, sortingEurope without Switzerlandwaste polyethylene, for recycling, sortedkg</t>
  </si>
  <si>
    <t>treatment of waste polyethylene, for recycling, unsorted, sortingRoWwaste polyethylene, for recycling, sortedkg</t>
  </si>
  <si>
    <t>treatment of waste polyethylene, for recycling, unsorted, sortingUSwaste polyethylene, for recycling, sortedkg</t>
  </si>
  <si>
    <t>treatment of waste polyethylene, municipal incinerationCHwaste polyethylenekg</t>
  </si>
  <si>
    <t>treatment of waste polyethylene, municipal incineration</t>
  </si>
  <si>
    <t>treatment of waste polyethylene, municipal incinerationRoWelectricity, for reuse in municipal waste incineration onlykWh</t>
  </si>
  <si>
    <t>treatment of waste polyethylene, municipal incinerationRoWheat, for reuse in municipal waste incineration onlyMJ</t>
  </si>
  <si>
    <t>treatment of waste polyethylene, municipal incinerationRoWwaste polyethylenekg</t>
  </si>
  <si>
    <t>treatment of waste polyethylene, municipal incineration with fly ash extractionCHelectricity, for reuse in municipal waste incineration onlykWh</t>
  </si>
  <si>
    <t>treatment of waste polyethylene, municipal incineration with fly ash extraction</t>
  </si>
  <si>
    <t>treatment of waste polyethylene, municipal incineration with fly ash extractionCHheat, for reuse in municipal waste incineration onlyMJ</t>
  </si>
  <si>
    <t>treatment of waste polyethylene, municipal incineration with fly ash extractionCHwaste polyethylenekg</t>
  </si>
  <si>
    <t>treatment of waste polyethylene, open burningGLOwaste polyethylenekg</t>
  </si>
  <si>
    <t>treatment of waste polyethylene, open burning</t>
  </si>
  <si>
    <t>treatment of waste polyethylene, open dump, dry infiltration class (100mm)GLOwaste polyethylenekg</t>
  </si>
  <si>
    <t>treatment of waste polyethylene, open dump, dry infiltration class (100mm)</t>
  </si>
  <si>
    <t>treatment of waste polyethylene, open dump, hyperarid infiltration class (-250mm)GLOwaste polyethylenekg</t>
  </si>
  <si>
    <t>treatment of waste polyethylene, open dump, hyperarid infiltration class (-250mm)</t>
  </si>
  <si>
    <t>treatment of waste polyethylene, open dump, moist infiltration class (300mm)GLOwaste polyethylenekg</t>
  </si>
  <si>
    <t>treatment of waste polyethylene, open dump, moist infiltration class (300mm)</t>
  </si>
  <si>
    <t>treatment of waste polyethylene, open dump, very wet infiltration class (1000mm)GLOwaste polyethylenekg</t>
  </si>
  <si>
    <t>treatment of waste polyethylene, open dump, very wet infiltration class (1000mm)</t>
  </si>
  <si>
    <t>treatment of waste polyethylene, open dump, wet infiltration class (500mm)GLOwaste polyethylenekg</t>
  </si>
  <si>
    <t>treatment of waste polyethylene, open dump, wet infiltration class (500mm)</t>
  </si>
  <si>
    <t>treatment of waste polyethylene, sanitary landfillCHwaste polyethylenekg</t>
  </si>
  <si>
    <t>treatment of waste polyethylene, sanitary landfill</t>
  </si>
  <si>
    <t>treatment of waste polyethylene, sanitary landfillRoWwaste polyethylenekg</t>
  </si>
  <si>
    <t>treatment of waste polyethylene, unsanitary landfill, dry infiltration class (100mm)GLOwaste polyethylenekg</t>
  </si>
  <si>
    <t>treatment of waste polyethylene, unsanitary landfill, dry infiltration class (100mm)</t>
  </si>
  <si>
    <t>treatment of waste polyethylene, unsanitary landfill, hyperarid infiltration class (-250mm)GLOwaste polyethylenekg</t>
  </si>
  <si>
    <t>treatment of waste polyethylene, unsanitary landfill, hyperarid infiltration class (-250mm)</t>
  </si>
  <si>
    <t>treatment of waste polyethylene, unsanitary landfill, moist infiltration class (300mm)GLOwaste polyethylenekg</t>
  </si>
  <si>
    <t>treatment of waste polyethylene, unsanitary landfill, moist infiltration class (300mm)</t>
  </si>
  <si>
    <t>treatment of waste polyethylene, unsanitary landfill, very wet infiltration class (1000mm)GLOwaste polyethylenekg</t>
  </si>
  <si>
    <t>treatment of waste polyethylene, unsanitary landfill, very wet infiltration class (1000mm)</t>
  </si>
  <si>
    <t>treatment of waste polyethylene, unsanitary landfill, wet infiltration class (500mm)GLOwaste polyethylenekg</t>
  </si>
  <si>
    <t>treatment of waste polyethylene, unsanitary landfill, wet infiltration class (500mm)</t>
  </si>
  <si>
    <t>treatment of waste polyethylene/polypropylene product, collection for final disposalCHwaste polyethylene/polypropylene productkg</t>
  </si>
  <si>
    <t>treatment of waste polyethylene/polypropylene product, collection for final disposal</t>
  </si>
  <si>
    <t>treatment of waste polyethylene/polypropylene product, collection for final disposalEurope without Switzerlandwaste polyethylene/polypropylene productkg</t>
  </si>
  <si>
    <t>treatment of waste polyethylene/polypropylene product, collection for final disposalRoWwaste polyethylene/polypropylene productkg</t>
  </si>
  <si>
    <t>treatment of waste polypropylene, municipal incinerationCHwaste polypropylenekg</t>
  </si>
  <si>
    <t>treatment of waste polypropylene, municipal incineration</t>
  </si>
  <si>
    <t>treatment of waste polypropylene, municipal incinerationRoWelectricity, for reuse in municipal waste incineration onlykWh</t>
  </si>
  <si>
    <t>treatment of waste polypropylene, municipal incinerationRoWheat, for reuse in municipal waste incineration onlyMJ</t>
  </si>
  <si>
    <t>treatment of waste polypropylene, municipal incinerationRoWwaste polypropylenekg</t>
  </si>
  <si>
    <t>treatment of waste polypropylene, municipal incineration with fly ash extractionCHelectricity, for reuse in municipal waste incineration onlykWh</t>
  </si>
  <si>
    <t>treatment of waste polypropylene, municipal incineration with fly ash extraction</t>
  </si>
  <si>
    <t>treatment of waste polypropylene, municipal incineration with fly ash extractionCHheat, for reuse in municipal waste incineration onlyMJ</t>
  </si>
  <si>
    <t>treatment of waste polypropylene, municipal incineration with fly ash extractionCHwaste polypropylenekg</t>
  </si>
  <si>
    <t>treatment of waste polypropylene, open burningGLOwaste polypropylenekg</t>
  </si>
  <si>
    <t>treatment of waste polypropylene, open burning</t>
  </si>
  <si>
    <t>treatment of waste polypropylene, open dump, dry infiltration class (100mm)GLOwaste polypropylenekg</t>
  </si>
  <si>
    <t>treatment of waste polypropylene, open dump, dry infiltration class (100mm)</t>
  </si>
  <si>
    <t>treatment of waste polypropylene, open dump, hyperarid infiltration class (-250mm)GLOwaste polypropylenekg</t>
  </si>
  <si>
    <t>treatment of waste polypropylene, open dump, hyperarid infiltration class (-250mm)</t>
  </si>
  <si>
    <t>treatment of waste polypropylene, open dump, moist infiltration class (300mm)GLOwaste polypropylenekg</t>
  </si>
  <si>
    <t>treatment of waste polypropylene, open dump, moist infiltration class (300mm)</t>
  </si>
  <si>
    <t>treatment of waste polypropylene, open dump, very wet infiltration class (1000mm)GLOwaste polypropylenekg</t>
  </si>
  <si>
    <t>treatment of waste polypropylene, open dump, very wet infiltration class (1000mm)</t>
  </si>
  <si>
    <t>treatment of waste polypropylene, open dump, wet infiltration class (500mm)GLOwaste polypropylenekg</t>
  </si>
  <si>
    <t>treatment of waste polypropylene, open dump, wet infiltration class (500mm)</t>
  </si>
  <si>
    <t>treatment of waste polypropylene, sanitary landfillCHwaste polypropylenekg</t>
  </si>
  <si>
    <t>treatment of waste polypropylene, sanitary landfill</t>
  </si>
  <si>
    <t>treatment of waste polypropylene, sanitary landfillRoWwaste polypropylenekg</t>
  </si>
  <si>
    <t>treatment of waste polypropylene, unsanitary landfill, dry infiltration class (100mm)GLOwaste polypropylenekg</t>
  </si>
  <si>
    <t>treatment of waste polypropylene, unsanitary landfill, dry infiltration class (100mm)</t>
  </si>
  <si>
    <t>treatment of waste polypropylene, unsanitary landfill, hyperarid infiltration class (-250mm)GLOwaste polypropylenekg</t>
  </si>
  <si>
    <t>treatment of waste polypropylene, unsanitary landfill, hyperarid infiltration class (-250mm)</t>
  </si>
  <si>
    <t>treatment of waste polypropylene, unsanitary landfill, moist infiltration class (300mm)GLOwaste polypropylenekg</t>
  </si>
  <si>
    <t>treatment of waste polypropylene, unsanitary landfill, moist infiltration class (300mm)</t>
  </si>
  <si>
    <t>treatment of waste polypropylene, unsanitary landfill, very wet infiltration class (1000mm)GLOwaste polypropylenekg</t>
  </si>
  <si>
    <t>treatment of waste polypropylene, unsanitary landfill, very wet infiltration class (1000mm)</t>
  </si>
  <si>
    <t>treatment of waste polypropylene, unsanitary landfill, wet infiltration class (500mm)GLOwaste polypropylenekg</t>
  </si>
  <si>
    <t>treatment of waste polypropylene, unsanitary landfill, wet infiltration class (500mm)</t>
  </si>
  <si>
    <t>treatment of waste polystyrene isolation, flame-retardant, collection for final disposalCHwaste polystyrene isolation, flame-retardantkg</t>
  </si>
  <si>
    <t>treatment of waste polystyrene isolation, flame-retardant, collection for final disposal</t>
  </si>
  <si>
    <t>treatment of waste polystyrene isolation, flame-retardant, collection for final disposalEurope without Switzerlandwaste polystyrene isolation, flame-retardantkg</t>
  </si>
  <si>
    <t>treatment of waste polystyrene isolation, flame-retardant, collection for final disposalRoWwaste polystyrene isolation, flame-retardantkg</t>
  </si>
  <si>
    <t>treatment of waste polystyrene, municipal incinerationCHwaste polystyrenekg</t>
  </si>
  <si>
    <t>treatment of waste polystyrene, municipal incineration</t>
  </si>
  <si>
    <t>treatment of waste polystyrene, municipal incinerationRoWelectricity, for reuse in municipal waste incineration onlykWh</t>
  </si>
  <si>
    <t>treatment of waste polystyrene, municipal incinerationRoWheat, for reuse in municipal waste incineration onlyMJ</t>
  </si>
  <si>
    <t>treatment of waste polystyrene, municipal incinerationRoWwaste polystyrenekg</t>
  </si>
  <si>
    <t>treatment of waste polystyrene, municipal incineration with fly ash extractionCHelectricity, for reuse in municipal waste incineration onlykWh</t>
  </si>
  <si>
    <t>treatment of waste polystyrene, municipal incineration with fly ash extraction</t>
  </si>
  <si>
    <t>treatment of waste polystyrene, municipal incineration with fly ash extractionCHheat, for reuse in municipal waste incineration onlyMJ</t>
  </si>
  <si>
    <t>treatment of waste polystyrene, municipal incineration with fly ash extractionCHwaste polystyrenekg</t>
  </si>
  <si>
    <t>treatment of waste polystyrene, open burningGLOwaste polystyrenekg</t>
  </si>
  <si>
    <t>treatment of waste polystyrene, open burning</t>
  </si>
  <si>
    <t>treatment of waste polystyrene, open dump, dry infiltration class (100mm)GLOwaste polystyrenekg</t>
  </si>
  <si>
    <t>treatment of waste polystyrene, open dump, dry infiltration class (100mm)</t>
  </si>
  <si>
    <t>treatment of waste polystyrene, open dump, hyperarid infiltration class (-250mm)GLOwaste polystyrenekg</t>
  </si>
  <si>
    <t>treatment of waste polystyrene, open dump, hyperarid infiltration class (-250mm)</t>
  </si>
  <si>
    <t>treatment of waste polystyrene, open dump, moist infiltration class (300mm)GLOwaste polystyrenekg</t>
  </si>
  <si>
    <t>treatment of waste polystyrene, open dump, moist infiltration class (300mm)</t>
  </si>
  <si>
    <t>treatment of waste polystyrene, open dump, very wet infiltration class (1000mm)GLOwaste polystyrenekg</t>
  </si>
  <si>
    <t>treatment of waste polystyrene, open dump, very wet infiltration class (1000mm)</t>
  </si>
  <si>
    <t>treatment of waste polystyrene, open dump, wet infiltration class (500mm)GLOwaste polystyrenekg</t>
  </si>
  <si>
    <t>treatment of waste polystyrene, open dump, wet infiltration class (500mm)</t>
  </si>
  <si>
    <t>treatment of waste polystyrene, sanitary landfillCHwaste polystyrenekg</t>
  </si>
  <si>
    <t>treatment of waste polystyrene, sanitary landfill</t>
  </si>
  <si>
    <t>treatment of waste polystyrene, sanitary landfillRoWwaste polystyrenekg</t>
  </si>
  <si>
    <t>treatment of waste polystyrene, unsanitary landfill, dry infiltration class (100mm)GLOwaste polystyrenekg</t>
  </si>
  <si>
    <t>treatment of waste polystyrene, unsanitary landfill, dry infiltration class (100mm)</t>
  </si>
  <si>
    <t>treatment of waste polystyrene, unsanitary landfill, hyperarid infiltration class (-250mm)GLOwaste polystyrenekg</t>
  </si>
  <si>
    <t>treatment of waste polystyrene, unsanitary landfill, hyperarid infiltration class (-250mm)</t>
  </si>
  <si>
    <t>treatment of waste polystyrene, unsanitary landfill, moist infiltration class (300mm)GLOwaste polystyrenekg</t>
  </si>
  <si>
    <t>treatment of waste polystyrene, unsanitary landfill, moist infiltration class (300mm)</t>
  </si>
  <si>
    <t>treatment of waste polystyrene, unsanitary landfill, very wet infiltration class (1000mm)GLOwaste polystyrenekg</t>
  </si>
  <si>
    <t>treatment of waste polystyrene, unsanitary landfill, very wet infiltration class (1000mm)</t>
  </si>
  <si>
    <t>treatment of waste polystyrene, unsanitary landfill, wet infiltration class (500mm)GLOwaste polystyrenekg</t>
  </si>
  <si>
    <t>treatment of waste polystyrene, unsanitary landfill, wet infiltration class (500mm)</t>
  </si>
  <si>
    <t>treatment of waste polyurethane foam, collection for final disposalCHwaste polyurethane foamkg</t>
  </si>
  <si>
    <t>treatment of waste polyurethane foam, collection for final disposal</t>
  </si>
  <si>
    <t>treatment of waste polyurethane foam, collection for final disposalRoWwaste polyurethane foamkg</t>
  </si>
  <si>
    <t>treatment of waste polyurethane seal, collection for final disposalCHwaste polyurethane sealkg</t>
  </si>
  <si>
    <t>treatment of waste polyurethane seal, collection for final disposal</t>
  </si>
  <si>
    <t>treatment of waste polyurethane seal, collection for final disposalRoWwaste polyurethane sealkg</t>
  </si>
  <si>
    <t>treatment of waste polyurethane seal, sorting plantCHwaste polyurethane sealkg</t>
  </si>
  <si>
    <t>treatment of waste polyurethane seal, sorting plant</t>
  </si>
  <si>
    <t>treatment of waste polyurethane seal, sorting plantRoWwaste polyurethane sealkg</t>
  </si>
  <si>
    <t>treatment of waste polyurethane, inert material landfillCHwaste polyurethanekg</t>
  </si>
  <si>
    <t>treatment of waste polyurethane, inert material landfill</t>
  </si>
  <si>
    <t>treatment of waste polyurethane, inert material landfillRoWwaste polyurethanekg</t>
  </si>
  <si>
    <t>treatment of waste polyurethane, municipal incinerationCHwaste polyurethanekg</t>
  </si>
  <si>
    <t>treatment of waste polyurethane, municipal incineration</t>
  </si>
  <si>
    <t>treatment of waste polyurethane, municipal incinerationRoWelectricity, for reuse in municipal waste incineration onlykWh</t>
  </si>
  <si>
    <t>treatment of waste polyurethane, municipal incinerationRoWheat, for reuse in municipal waste incineration onlyMJ</t>
  </si>
  <si>
    <t>treatment of waste polyurethane, municipal incinerationRoWwaste polyurethanekg</t>
  </si>
  <si>
    <t>treatment of waste polyurethane, municipal incineration with fly ash extractionCHelectricity, for reuse in municipal waste incineration onlykWh</t>
  </si>
  <si>
    <t>treatment of waste polyurethane, municipal incineration with fly ash extraction</t>
  </si>
  <si>
    <t>treatment of waste polyurethane, municipal incineration with fly ash extractionCHheat, for reuse in municipal waste incineration onlyMJ</t>
  </si>
  <si>
    <t>treatment of waste polyurethane, municipal incineration with fly ash extractionCHwaste polyurethanekg</t>
  </si>
  <si>
    <t>treatment of waste polyurethane, open burningGLOwaste polyurethanekg</t>
  </si>
  <si>
    <t>treatment of waste polyurethane, open burning</t>
  </si>
  <si>
    <t>treatment of waste polyurethane, open dump, dry infiltration class (100mm)GLOwaste polyurethanekg</t>
  </si>
  <si>
    <t>treatment of waste polyurethane, open dump, dry infiltration class (100mm)</t>
  </si>
  <si>
    <t>treatment of waste polyurethane, open dump, hyperarid infiltration class (-250mm)GLOwaste polyurethanekg</t>
  </si>
  <si>
    <t>treatment of waste polyurethane, open dump, hyperarid infiltration class (-250mm)</t>
  </si>
  <si>
    <t>treatment of waste polyurethane, open dump, moist infiltration class (300mm)GLOwaste polyurethanekg</t>
  </si>
  <si>
    <t>treatment of waste polyurethane, open dump, moist infiltration class (300mm)</t>
  </si>
  <si>
    <t>treatment of waste polyurethane, open dump, very wet infiltration class (1000mm)GLOwaste polyurethanekg</t>
  </si>
  <si>
    <t>treatment of waste polyurethane, open dump, very wet infiltration class (1000mm)</t>
  </si>
  <si>
    <t>treatment of waste polyurethane, open dump, wet infiltration class (500mm)GLOwaste polyurethanekg</t>
  </si>
  <si>
    <t>treatment of waste polyurethane, open dump, wet infiltration class (500mm)</t>
  </si>
  <si>
    <t>treatment of waste polyurethane, sanitary landfillCHwaste polyurethanekg</t>
  </si>
  <si>
    <t>treatment of waste polyurethane, sanitary landfill</t>
  </si>
  <si>
    <t>treatment of waste polyurethane, sanitary landfillRoWwaste polyurethanekg</t>
  </si>
  <si>
    <t>treatment of waste polyurethane, unsanitary landfill, dry infiltration class (100mm)GLOwaste polyurethanekg</t>
  </si>
  <si>
    <t>treatment of waste polyurethane, unsanitary landfill, dry infiltration class (100mm)</t>
  </si>
  <si>
    <t>treatment of waste polyurethane, unsanitary landfill, hyperarid infiltration class (-250mm)GLOwaste polyurethanekg</t>
  </si>
  <si>
    <t>treatment of waste polyurethane, unsanitary landfill, hyperarid infiltration class (-250mm)</t>
  </si>
  <si>
    <t>treatment of waste polyurethane, unsanitary landfill, moist infiltration class (300mm)GLOwaste polyurethanekg</t>
  </si>
  <si>
    <t>treatment of waste polyurethane, unsanitary landfill, moist infiltration class (300mm)</t>
  </si>
  <si>
    <t>treatment of waste polyurethane, unsanitary landfill, very wet infiltration class (1000mm)GLOwaste polyurethanekg</t>
  </si>
  <si>
    <t>treatment of waste polyurethane, unsanitary landfill, very wet infiltration class (1000mm)</t>
  </si>
  <si>
    <t>treatment of waste polyurethane, unsanitary landfill, wet infiltration class (500mm)GLOwaste polyurethanekg</t>
  </si>
  <si>
    <t>treatment of waste polyurethane, unsanitary landfill, wet infiltration class (500mm)</t>
  </si>
  <si>
    <t>treatment of waste polyvinylchloride product, collection for final disposalCHwaste polyvinylchloride productkg</t>
  </si>
  <si>
    <t>treatment of waste polyvinylchloride product, collection for final disposal</t>
  </si>
  <si>
    <t>treatment of waste polyvinylchloride product, collection for final disposalEurope without Switzerlandwaste polyvinylchloride productkg</t>
  </si>
  <si>
    <t>treatment of waste polyvinylchloride product, collection for final disposalRoWwaste polyvinylchloride productkg</t>
  </si>
  <si>
    <t>treatment of waste polyvinylchloride, municipal incinerationCHwaste polyvinylchloridekg</t>
  </si>
  <si>
    <t>treatment of waste polyvinylchloride, municipal incineration</t>
  </si>
  <si>
    <t>treatment of waste polyvinylchloride, municipal incinerationRoWelectricity, for reuse in municipal waste incineration onlykWh</t>
  </si>
  <si>
    <t>treatment of waste polyvinylchloride, municipal incinerationRoWheat, for reuse in municipal waste incineration onlyMJ</t>
  </si>
  <si>
    <t>treatment of waste polyvinylchloride, municipal incinerationRoWwaste polyvinylchloridekg</t>
  </si>
  <si>
    <t>treatment of waste polyvinylchloride, municipal incineration with fly ash extractionCHelectricity, for reuse in municipal waste incineration onlykWh</t>
  </si>
  <si>
    <t>treatment of waste polyvinylchloride, municipal incineration with fly ash extraction</t>
  </si>
  <si>
    <t>treatment of waste polyvinylchloride, municipal incineration with fly ash extractionCHheat, for reuse in municipal waste incineration onlyMJ</t>
  </si>
  <si>
    <t>treatment of waste polyvinylchloride, municipal incineration with fly ash extractionCHwaste polyvinylchloridekg</t>
  </si>
  <si>
    <t>treatment of waste polyvinylchloride, open burningGLOwaste polyvinylchloridekg</t>
  </si>
  <si>
    <t>treatment of waste polyvinylchloride, open burning</t>
  </si>
  <si>
    <t>treatment of waste polyvinylchloride, open dump, dry infiltration class (100mm)GLOwaste polyvinylchloridekg</t>
  </si>
  <si>
    <t>treatment of waste polyvinylchloride, open dump, dry infiltration class (100mm)</t>
  </si>
  <si>
    <t>treatment of waste polyvinylchloride, open dump, hyperarid infiltration class (-250mm)GLOwaste polyvinylchloridekg</t>
  </si>
  <si>
    <t>treatment of waste polyvinylchloride, open dump, hyperarid infiltration class (-250mm)</t>
  </si>
  <si>
    <t>treatment of waste polyvinylchloride, open dump, moist infiltration class (300mm)GLOwaste polyvinylchloridekg</t>
  </si>
  <si>
    <t>treatment of waste polyvinylchloride, open dump, moist infiltration class (300mm)</t>
  </si>
  <si>
    <t>treatment of waste polyvinylchloride, open dump, very wet infiltration class (1000mm)GLOwaste polyvinylchloridekg</t>
  </si>
  <si>
    <t>treatment of waste polyvinylchloride, open dump, very wet infiltration class (1000mm)</t>
  </si>
  <si>
    <t>treatment of waste polyvinylchloride, open dump, wet infiltration class (500mm)GLOwaste polyvinylchloridekg</t>
  </si>
  <si>
    <t>treatment of waste polyvinylchloride, open dump, wet infiltration class (500mm)</t>
  </si>
  <si>
    <t>treatment of waste polyvinylchloride, sanitary landfillCHwaste polyvinylchloridekg</t>
  </si>
  <si>
    <t>treatment of waste polyvinylchloride, sanitary landfill</t>
  </si>
  <si>
    <t>treatment of waste polyvinylchloride, sanitary landfillRoWwaste polyvinylchloridekg</t>
  </si>
  <si>
    <t>treatment of waste polyvinylchloride, unsanitary landfill, dry infiltration class (100mm)GLOwaste polyvinylchloridekg</t>
  </si>
  <si>
    <t>treatment of waste polyvinylchloride, unsanitary landfill, dry infiltration class (100mm)</t>
  </si>
  <si>
    <t>treatment of waste polyvinylchloride, unsanitary landfill, hyperarid infiltration class (-250mm)GLOwaste polyvinylchloridekg</t>
  </si>
  <si>
    <t>treatment of waste polyvinylchloride, unsanitary landfill, hyperarid infiltration class (-250mm)</t>
  </si>
  <si>
    <t>treatment of waste polyvinylchloride, unsanitary landfill, moist infiltration class (300mm)GLOwaste polyvinylchloridekg</t>
  </si>
  <si>
    <t>treatment of waste polyvinylchloride, unsanitary landfill, moist infiltration class (300mm)</t>
  </si>
  <si>
    <t>treatment of waste polyvinylchloride, unsanitary landfill, very wet infiltration class (1000mm)GLOwaste polyvinylchloridekg</t>
  </si>
  <si>
    <t>treatment of waste polyvinylchloride, unsanitary landfill, very wet infiltration class (1000mm)</t>
  </si>
  <si>
    <t>treatment of waste polyvinylchloride, unsanitary landfill, wet infiltration class (500mm)GLOwaste polyvinylchloridekg</t>
  </si>
  <si>
    <t>treatment of waste polyvinylchloride, unsanitary landfill, wet infiltration class (500mm)</t>
  </si>
  <si>
    <t>treatment of waste polyvinylfluoride, municipal incinerationCHwaste polyvinylfluoridekg</t>
  </si>
  <si>
    <t>treatment of waste polyvinylfluoride, municipal incineration</t>
  </si>
  <si>
    <t>treatment of waste polyvinylfluoride, municipal incinerationRoWelectricity, for reuse in municipal waste incineration onlykWh</t>
  </si>
  <si>
    <t>treatment of waste polyvinylfluoride, municipal incinerationRoWheat, for reuse in municipal waste incineration onlyMJ</t>
  </si>
  <si>
    <t>treatment of waste polyvinylfluoride, municipal incinerationRoWwaste polyvinylfluoridekg</t>
  </si>
  <si>
    <t>treatment of waste polyvinylfluoride, municipal incineration with fly ash extractionCHelectricity, for reuse in municipal waste incineration onlykWh</t>
  </si>
  <si>
    <t>treatment of waste polyvinylfluoride, municipal incineration with fly ash extraction</t>
  </si>
  <si>
    <t>treatment of waste polyvinylfluoride, municipal incineration with fly ash extractionCHheat, for reuse in municipal waste incineration onlyMJ</t>
  </si>
  <si>
    <t>treatment of waste polyvinylfluoride, municipal incineration with fly ash extractionCHwaste polyvinylfluoridekg</t>
  </si>
  <si>
    <t>treatment of waste refinery gas, burned in flareGLOwaste refinery gasMJ</t>
  </si>
  <si>
    <t>treatment of waste refinery gas, burned in flare</t>
  </si>
  <si>
    <t>treatment of waste reinforced concrete, collection for final disposalCHwaste reinforced concretekg</t>
  </si>
  <si>
    <t>treatment of waste reinforced concrete, collection for final disposal</t>
  </si>
  <si>
    <t>treatment of waste reinforced concrete, collection for final disposalEurope without Switzerlandwaste reinforced concretekg</t>
  </si>
  <si>
    <t>treatment of waste reinforced concrete, collection for final disposalRoWwaste reinforced concretekg</t>
  </si>
  <si>
    <t>treatment of waste reinforced concrete, recyclingCHwaste reinforced concretekg</t>
  </si>
  <si>
    <t>treatment of waste reinforced concrete, recycling</t>
  </si>
  <si>
    <t>treatment of waste reinforced concrete, recyclingEurope without Switzerlandwaste reinforced concretekg</t>
  </si>
  <si>
    <t>treatment of waste reinforced concrete, recyclingRoWwaste reinforced concretekg</t>
  </si>
  <si>
    <t>treatment of waste reinforced concrete, sorting plantCHwaste reinforced concretekg</t>
  </si>
  <si>
    <t>treatment of waste reinforced concrete, sorting plant</t>
  </si>
  <si>
    <t>treatment of waste reinforced concrete, sorting plantEurope without Switzerlandwaste reinforced concretekg</t>
  </si>
  <si>
    <t>treatment of waste reinforced concrete, sorting plantRoWwaste reinforced concretekg</t>
  </si>
  <si>
    <t>treatment of waste reinforced plasterboard, collection for final disposalCHwaste reinforced plasterboardkg</t>
  </si>
  <si>
    <t>treatment of waste reinforced plasterboard, collection for final disposal</t>
  </si>
  <si>
    <t>treatment of waste reinforced plasterboard, recyclingCHwaste reinforced plasterboardkg</t>
  </si>
  <si>
    <t>treatment of waste reinforced plasterboard, recycling</t>
  </si>
  <si>
    <t>treatment of waste reinforced plasterboard, sorting plantCHwaste reinforced plasterboardkg</t>
  </si>
  <si>
    <t>treatment of waste reinforced plasterboard, sorting plant</t>
  </si>
  <si>
    <t>treatment of waste reinforcement steel, collection for final disposalCHwaste reinforcement steelkg</t>
  </si>
  <si>
    <t>treatment of waste reinforcement steel, collection for final disposal</t>
  </si>
  <si>
    <t>treatment of waste reinforcement steel, collection for final disposalRoWwaste reinforcement steelkg</t>
  </si>
  <si>
    <t>treatment of waste reinforcement steel, recyclingCHwaste reinforcement steelkg</t>
  </si>
  <si>
    <t>treatment of waste reinforcement steel, recycling</t>
  </si>
  <si>
    <t>treatment of waste reinforcement steel, recyclingRoWwaste reinforcement steelkg</t>
  </si>
  <si>
    <t>treatment of waste reinforcement steel, sorting plantCHwaste reinforcement steelkg</t>
  </si>
  <si>
    <t>treatment of waste reinforcement steel, sorting plant</t>
  </si>
  <si>
    <t>treatment of waste reinforcement steel, sorting plantRoWwaste reinforcement steelkg</t>
  </si>
  <si>
    <t>treatment of waste rubber, unspecified, municipal incinerationCHwaste rubber, unspecifiedkg</t>
  </si>
  <si>
    <t>treatment of waste rubber, unspecified, municipal incineration</t>
  </si>
  <si>
    <t>treatment of waste rubber, unspecified, municipal incinerationEurope without Switzerlandelectricity, for reuse in municipal waste incineration onlykWh</t>
  </si>
  <si>
    <t>treatment of waste rubber, unspecified, municipal incinerationEurope without Switzerlandheat, for reuse in municipal waste incineration onlyMJ</t>
  </si>
  <si>
    <t>treatment of waste rubber, unspecified, municipal incinerationEurope without Switzerlandwaste rubber, unspecifiedkg</t>
  </si>
  <si>
    <t>treatment of waste rubber, unspecified, municipal incinerationRoWelectricity, for reuse in municipal waste incineration onlykWh</t>
  </si>
  <si>
    <t>treatment of waste rubber, unspecified, municipal incinerationRoWheat, for reuse in municipal waste incineration onlyMJ</t>
  </si>
  <si>
    <t>treatment of waste rubber, unspecified, municipal incinerationRoWwaste rubber, unspecifiedkg</t>
  </si>
  <si>
    <t>treatment of waste rubber, unspecified, municipal incineration with fly ash extractionCHelectricity, for reuse in municipal waste incineration onlykWh</t>
  </si>
  <si>
    <t>treatment of waste rubber, unspecified, municipal incineration with fly ash extraction</t>
  </si>
  <si>
    <t>treatment of waste rubber, unspecified, municipal incineration with fly ash extractionCHheat, for reuse in municipal waste incineration onlyMJ</t>
  </si>
  <si>
    <t>treatment of waste rubber, unspecified, municipal incineration with fly ash extractionCHwaste rubber, unspecifiedkg</t>
  </si>
  <si>
    <t>treatment of waste sealing sheet, polyethylene, municipal incinerationCHwaste sealing sheet, polyethylenekg</t>
  </si>
  <si>
    <t>treatment of waste sealing sheet, polyethylene, municipal incineration</t>
  </si>
  <si>
    <t>treatment of waste sealing sheet, polyethylene, municipal incinerationRoWelectricity, for reuse in municipal waste incineration onlykWh</t>
  </si>
  <si>
    <t>treatment of waste sealing sheet, polyethylene, municipal incinerationRoWheat, for reuse in municipal waste incineration onlyMJ</t>
  </si>
  <si>
    <t>treatment of waste sealing sheet, polyethylene, municipal incinerationRoWwaste sealing sheet, polyethylenekg</t>
  </si>
  <si>
    <t>treatment of waste sealing sheet, polyethylene, municipal incineration with fly ash extractionCHelectricity, for reuse in municipal waste incineration onlykWh</t>
  </si>
  <si>
    <t>treatment of waste sealing sheet, polyethylene, municipal incineration with fly ash extraction</t>
  </si>
  <si>
    <t>treatment of waste sealing sheet, polyethylene, municipal incineration with fly ash extractionCHheat, for reuse in municipal waste incineration onlyMJ</t>
  </si>
  <si>
    <t>treatment of waste sealing sheet, polyethylene, municipal incineration with fly ash extractionCHwaste sealing sheet, polyethylenekg</t>
  </si>
  <si>
    <t>treatment of waste sealing sheet, polyvinylchloride, municipal incinerationCHwaste sealing sheet, polyvinylchloridekg</t>
  </si>
  <si>
    <t>treatment of waste sealing sheet, polyvinylchloride, municipal incineration</t>
  </si>
  <si>
    <t>treatment of waste sealing sheet, polyvinylchloride, municipal incinerationRoWelectricity, for reuse in municipal waste incineration onlykWh</t>
  </si>
  <si>
    <t>treatment of waste sealing sheet, polyvinylchloride, municipal incinerationRoWheat, for reuse in municipal waste incineration onlyMJ</t>
  </si>
  <si>
    <t>treatment of waste sealing sheet, polyvinylchloride, municipal incinerationRoWwaste sealing sheet, polyvinylchloridekg</t>
  </si>
  <si>
    <t>treatment of waste sealing sheet, polyvinylchloride, municipal incineration with fly ash extractionCHelectricity, for reuse in municipal waste incineration onlykWh</t>
  </si>
  <si>
    <t>treatment of waste sealing sheet, polyvinylchloride, municipal incineration with fly ash extraction</t>
  </si>
  <si>
    <t>treatment of waste sealing sheet, polyvinylchloride, municipal incineration with fly ash extractionCHheat, for reuse in municipal waste incineration onlyMJ</t>
  </si>
  <si>
    <t>treatment of waste sealing sheet, polyvinylchloride, municipal incineration with fly ash extractionCHwaste sealing sheet, polyvinylchloridekg</t>
  </si>
  <si>
    <t>treatment of waste textile, soiled, municipal incinerationCHwaste textile, soiledkg</t>
  </si>
  <si>
    <t>treatment of waste textile, soiled, municipal incineration</t>
  </si>
  <si>
    <t>treatment of waste textile, soiled, municipal incinerationRoWelectricity, for reuse in municipal waste incineration onlykWh</t>
  </si>
  <si>
    <t>treatment of waste textile, soiled, municipal incinerationRoWheat, for reuse in municipal waste incineration onlyMJ</t>
  </si>
  <si>
    <t>treatment of waste textile, soiled, municipal incinerationRoWwaste textile, soiledkg</t>
  </si>
  <si>
    <t>treatment of waste textile, soiled, municipal incineration with fly ash extractionCHelectricity, for reuse in municipal waste incineration onlykWh</t>
  </si>
  <si>
    <t>treatment of waste textile, soiled, municipal incineration with fly ash extraction</t>
  </si>
  <si>
    <t>treatment of waste textile, soiled, municipal incineration with fly ash extractionCHheat, for reuse in municipal waste incineration onlyMJ</t>
  </si>
  <si>
    <t>treatment of waste textile, soiled, municipal incineration with fly ash extractionCHwaste textile, soiledkg</t>
  </si>
  <si>
    <t>treatment of waste vapour barrier, flame-retarded, municipal incinerationCHwaste vapour barrier, flame-retardedkg</t>
  </si>
  <si>
    <t>treatment of waste vapour barrier, flame-retarded, municipal incineration</t>
  </si>
  <si>
    <t>treatment of waste vapour barrier, flame-retarded, municipal incinerationRoWelectricity, for reuse in municipal waste incineration onlykWh</t>
  </si>
  <si>
    <t>treatment of waste vapour barrier, flame-retarded, municipal incinerationRoWheat, for reuse in municipal waste incineration onlyMJ</t>
  </si>
  <si>
    <t>treatment of waste vapour barrier, flame-retarded, municipal incinerationRoWwaste vapour barrier, flame-retardedkg</t>
  </si>
  <si>
    <t>treatment of waste vapour barrier, flame-retarded, municipal incineration with fly ash extractionCHelectricity, for reuse in municipal waste incineration onlykWh</t>
  </si>
  <si>
    <t>treatment of waste vapour barrier, flame-retarded, municipal incineration with fly ash extraction</t>
  </si>
  <si>
    <t>treatment of waste vapour barrier, flame-retarded, municipal incineration with fly ash extractionCHheat, for reuse in municipal waste incineration onlyMJ</t>
  </si>
  <si>
    <t>treatment of waste vapour barrier, flame-retarded, municipal incineration with fly ash extractionCHwaste vapour barrier, flame-retardedkg</t>
  </si>
  <si>
    <t>treatment of waste wire plastic, municipal incinerationCHwaste wire plastickg</t>
  </si>
  <si>
    <t>treatment of waste wire plastic, municipal incineration</t>
  </si>
  <si>
    <t>treatment of waste wire plastic, municipal incinerationRoWelectricity, for reuse in municipal waste incineration onlykWh</t>
  </si>
  <si>
    <t>treatment of waste wire plastic, municipal incinerationRoWheat, for reuse in municipal waste incineration onlyMJ</t>
  </si>
  <si>
    <t>treatment of waste wire plastic, municipal incinerationRoWwaste wire plastickg</t>
  </si>
  <si>
    <t>treatment of waste wire plastic, municipal incineration with fly ash extractionCHelectricity, for reuse in municipal waste incineration onlykWh</t>
  </si>
  <si>
    <t>treatment of waste wire plastic, municipal incineration with fly ash extraction</t>
  </si>
  <si>
    <t>treatment of waste wire plastic, municipal incineration with fly ash extractionCHheat, for reuse in municipal waste incineration onlyMJ</t>
  </si>
  <si>
    <t>treatment of waste wire plastic, municipal incineration with fly ash extractionCHwaste wire plastickg</t>
  </si>
  <si>
    <t>treatment of waste wood pole, chrome preserved, municipal incinerationCHwaste wood pole, chrome preservedkg</t>
  </si>
  <si>
    <t>treatment of waste wood pole, chrome preserved, municipal incineration</t>
  </si>
  <si>
    <t>treatment of waste wood pole, chrome preserved, municipal incinerationRoWelectricity, for reuse in municipal waste incineration onlykWh</t>
  </si>
  <si>
    <t>treatment of waste wood pole, chrome preserved, municipal incinerationRoWheat, for reuse in municipal waste incineration onlyMJ</t>
  </si>
  <si>
    <t>treatment of waste wood pole, chrome preserved, municipal incinerationRoWwaste wood pole, chrome preservedkg</t>
  </si>
  <si>
    <t>treatment of waste wood pole, chrome preserved, municipal incineration with fly ash extractionCHelectricity, for reuse in municipal waste incineration onlykWh</t>
  </si>
  <si>
    <t>treatment of waste wood pole, chrome preserved, municipal incineration with fly ash extraction</t>
  </si>
  <si>
    <t>treatment of waste wood pole, chrome preserved, municipal incineration with fly ash extractionCHheat, for reuse in municipal waste incineration onlyMJ</t>
  </si>
  <si>
    <t>treatment of waste wood pole, chrome preserved, municipal incineration with fly ash extractionCHwaste wood pole, chrome preservedkg</t>
  </si>
  <si>
    <t>treatment of waste wood, post-consumer, sorting and shreddingCHwood chips, from post-consumer wood, measured as dry masskg</t>
  </si>
  <si>
    <t>treatment of waste wood, post-consumer, sorting and shredding</t>
  </si>
  <si>
    <t>treatment of waste wood, post-consumer, sorting and shreddingRoWwood chips, from post-consumer wood, measured as dry masskg</t>
  </si>
  <si>
    <t>treatment of waste wood, untreated, municipal incinerationCHwaste wood, untreatedkg</t>
  </si>
  <si>
    <t>treatment of waste wood, untreated, municipal incineration</t>
  </si>
  <si>
    <t>treatment of waste wood, untreated, municipal incinerationRoWelectricity, for reuse in municipal waste incineration onlykWh</t>
  </si>
  <si>
    <t>treatment of waste wood, untreated, municipal incinerationRoWheat, for reuse in municipal waste incineration onlyMJ</t>
  </si>
  <si>
    <t>treatment of waste wood, untreated, municipal incinerationRoWwaste wood, untreatedkg</t>
  </si>
  <si>
    <t>treatment of waste wood, untreated, municipal incineration with fly ash extractionCHelectricity, for reuse in municipal waste incineration onlykWh</t>
  </si>
  <si>
    <t>treatment of waste wood, untreated, municipal incineration with fly ash extraction</t>
  </si>
  <si>
    <t>treatment of waste wood, untreated, municipal incineration with fly ash extractionCHheat, for reuse in municipal waste incineration onlyMJ</t>
  </si>
  <si>
    <t>treatment of waste wood, untreated, municipal incineration with fly ash extractionCHwaste wood, untreatedkg</t>
  </si>
  <si>
    <t>treatment of waste wood, untreated, open burningGLOwaste wood, untreatedkg</t>
  </si>
  <si>
    <t>treatment of waste wood, untreated, open burning</t>
  </si>
  <si>
    <t>treatment of waste wood, untreated, open dump, dry infiltration class (100mm)GLOwaste wood, untreatedkg</t>
  </si>
  <si>
    <t>treatment of waste wood, untreated, open dump, dry infiltration class (100mm)</t>
  </si>
  <si>
    <t>treatment of waste wood, untreated, open dump, hyperarid infiltration class (-250mm)GLOwaste wood, untreatedkg</t>
  </si>
  <si>
    <t>treatment of waste wood, untreated, open dump, hyperarid infiltration class (-250mm)</t>
  </si>
  <si>
    <t>treatment of waste wood, untreated, open dump, moist infiltration class (300mm)GLOwaste wood, untreatedkg</t>
  </si>
  <si>
    <t>treatment of waste wood, untreated, open dump, moist infiltration class (300mm)</t>
  </si>
  <si>
    <t>treatment of waste wood, untreated, open dump, very wet infiltration class (1000mm)GLOwaste wood, untreatedkg</t>
  </si>
  <si>
    <t>treatment of waste wood, untreated, open dump, very wet infiltration class (1000mm)</t>
  </si>
  <si>
    <t>treatment of waste wood, untreated, open dump, wet infiltration class (500mm)GLOwaste wood, untreatedkg</t>
  </si>
  <si>
    <t>treatment of waste wood, untreated, open dump, wet infiltration class (500mm)</t>
  </si>
  <si>
    <t>treatment of waste wood, untreated, sanitary landfillCHwaste wood, untreatedkg</t>
  </si>
  <si>
    <t>treatment of waste wood, untreated, sanitary landfill</t>
  </si>
  <si>
    <t>treatment of waste wood, untreated, sanitary landfillRoWwaste wood, untreatedkg</t>
  </si>
  <si>
    <t>treatment of waste wood, untreated, unsanitary landfill, dry infiltration class (100mm)GLOwaste wood, untreatedkg</t>
  </si>
  <si>
    <t>treatment of waste wood, untreated, unsanitary landfill, dry infiltration class (100mm)</t>
  </si>
  <si>
    <t>treatment of waste wood, untreated, unsanitary landfill, hyperarid infiltration class (-250mm)GLOwaste wood, untreatedkg</t>
  </si>
  <si>
    <t>treatment of waste wood, untreated, unsanitary landfill, hyperarid infiltration class (-250mm)</t>
  </si>
  <si>
    <t>treatment of waste wood, untreated, unsanitary landfill, moist infiltration class (300mm)GLOwaste wood, untreatedkg</t>
  </si>
  <si>
    <t>treatment of waste wood, untreated, unsanitary landfill, moist infiltration class (300mm)</t>
  </si>
  <si>
    <t>treatment of waste wood, untreated, unsanitary landfill, very wet infiltration class (1000mm)GLOwaste wood, untreatedkg</t>
  </si>
  <si>
    <t>treatment of waste wood, untreated, unsanitary landfill, very wet infiltration class (1000mm)</t>
  </si>
  <si>
    <t>treatment of waste wood, untreated, unsanitary landfill, wet infiltration class (500mm)GLOwaste wood, untreatedkg</t>
  </si>
  <si>
    <t>treatment of waste wood, untreated, unsanitary landfill, wet infiltration class (500mm)</t>
  </si>
  <si>
    <t>treatment of waste x-ray filmGLOsilverkg</t>
  </si>
  <si>
    <t>treatment of waste x-ray film</t>
  </si>
  <si>
    <t>treatment of waste x-ray filmGLOwaste x-ray filmkg</t>
  </si>
  <si>
    <t>treatment of waste yarn and waste textile, unsanitary landfillRoWwaste yarn and waste textilekg</t>
  </si>
  <si>
    <t>treatment of waste yarn and waste textile, unsanitary landfill</t>
  </si>
  <si>
    <t>treatment of waste yarn and waste textile, unsanitary landfillINwaste yarn and waste textilekg</t>
  </si>
  <si>
    <t>treatment of waste zeolite, inert material landfillCHwaste zeolitekg</t>
  </si>
  <si>
    <t>treatment of waste zeolite, inert material landfill</t>
  </si>
  <si>
    <t>treatment of waste zeolite, inert material landfillRoWwaste zeolitekg</t>
  </si>
  <si>
    <t>treatment of waste, electrical and electronic cables, open burningGHwaste, electrical and electronic cableskg</t>
  </si>
  <si>
    <t>treatment of waste, electrical and electronic cables, open burning</t>
  </si>
  <si>
    <t>treatment of waste, electrical and electronic cables, open burningRoWwaste, electrical and electronic cableskg</t>
  </si>
  <si>
    <t>treatment of waste, from silicon wafer production, inorganic, residual material landfillCHwaste, from silicon wafer production, inorganickg</t>
  </si>
  <si>
    <t>treatment of waste, from silicon wafer production, inorganic, residual material landfill</t>
  </si>
  <si>
    <t>treatment of waste, from silicon wafer production, inorganic, residual material landfillRoWwaste, from silicon wafer production, inorganickg</t>
  </si>
  <si>
    <t>treatment of waste, from silicon wafer production, underground depositDEwaste, from silicon wafer productionkg</t>
  </si>
  <si>
    <t>treatment of waste, from silicon wafer production, underground deposit</t>
  </si>
  <si>
    <t>treatment of waste, from silicon wafer production, underground depositRoWwaste, from silicon wafer productionkg</t>
  </si>
  <si>
    <t>treatment of waste, pneumatic tyres, open burningGHwaste, pneumatic tyreskg</t>
  </si>
  <si>
    <t>treatment of waste, pneumatic tyres, open burning</t>
  </si>
  <si>
    <t>treatment of waste, pneumatic tyres, open burningRoWwaste, pneumatic tyreskg</t>
  </si>
  <si>
    <t>treatment of wastewater from PV cell production, wastewater treatmentCHwastewater from PV cell productionm3</t>
  </si>
  <si>
    <t>treatment of wastewater from PV cell production, wastewater treatment</t>
  </si>
  <si>
    <t>treatment of wastewater from PV cell production, wastewater treatmentRoWwastewater from PV cell productionm3</t>
  </si>
  <si>
    <t>treatment of wastewater from ammonium paratungstate production, wastewater treatmentCNwastewater from ammonium paratungstate productionm3</t>
  </si>
  <si>
    <t>treatment of wastewater from ammonium paratungstate production, wastewater treatment</t>
  </si>
  <si>
    <t>treatment of wastewater from ammonium paratungstate production, wastewater treatmentRoWwastewater from ammonium paratungstate productionm3</t>
  </si>
  <si>
    <t>treatment of wastewater from anaerobic digestion of whey, wastewater treatment, ruralCHwastewater from anaerobic digestion of wheym3</t>
  </si>
  <si>
    <t>treatment of wastewater from anaerobic digestion of whey, wastewater treatment, rural</t>
  </si>
  <si>
    <t>treatment of wastewater from anaerobic digestion of whey, wastewater treatment, ruralRoWheat, central or small-scale, other than natural gasMJ</t>
  </si>
  <si>
    <t>treatment of wastewater from anaerobic digestion of whey, wastewater treatment, ruralRoWwastewater from anaerobic digestion of wheym3</t>
  </si>
  <si>
    <t>treatment of wastewater from black chrome coating, wastewater treatmentCHwastewater from black chrome coatingm3</t>
  </si>
  <si>
    <t>treatment of wastewater from black chrome coating, wastewater treatment</t>
  </si>
  <si>
    <t>treatment of wastewater from black chrome coating, wastewater treatmentRoWwastewater from black chrome coatingm3</t>
  </si>
  <si>
    <t>treatment of wastewater from cathode ray tube production, wastewater treatmentCHwastewater from cathode ray tube productionm3</t>
  </si>
  <si>
    <t>treatment of wastewater from cathode ray tube production, wastewater treatment</t>
  </si>
  <si>
    <t>treatment of wastewater from cathode ray tube production, wastewater treatmentRoWheat, central or small-scale, other than natural gasMJ</t>
  </si>
  <si>
    <t>treatment of wastewater from cathode ray tube production, wastewater treatmentRoWwastewater from cathode ray tube productionm3</t>
  </si>
  <si>
    <t>treatment of wastewater from ceramic production, wastewater treatmentCHwastewater from ceramic productionm3</t>
  </si>
  <si>
    <t>treatment of wastewater from ceramic production, wastewater treatment</t>
  </si>
  <si>
    <t>treatment of wastewater from ceramic production, wastewater treatmentRoWwastewater from ceramic productionm3</t>
  </si>
  <si>
    <t>treatment of wastewater from concrete production, wastewater treatmentCHwastewater from concrete productionm3</t>
  </si>
  <si>
    <t>treatment of wastewater from concrete production, wastewater treatment</t>
  </si>
  <si>
    <t>treatment of wastewater from concrete production, wastewater treatmentRoWwastewater from concrete productionm3</t>
  </si>
  <si>
    <t>treatment of wastewater from glass production, wastewater treatmentCHwastewater from glass productionm3</t>
  </si>
  <si>
    <t>treatment of wastewater from glass production, wastewater treatment</t>
  </si>
  <si>
    <t>treatment of wastewater from glass production, wastewater treatmentRoWwastewater from glass productionm3</t>
  </si>
  <si>
    <t>treatment of wastewater from grass refinery, wastewater treatmentCHwastewater from grass refinerym3</t>
  </si>
  <si>
    <t>treatment of wastewater from grass refinery, wastewater treatment</t>
  </si>
  <si>
    <t>treatment of wastewater from grass refinery, wastewater treatmentRoWheat, central or small-scale, other than natural gasMJ</t>
  </si>
  <si>
    <t>treatment of wastewater from grass refinery, wastewater treatmentRoWwastewater from grass refinerym3</t>
  </si>
  <si>
    <t>treatment of wastewater from ground granulated blast furnace slag production, wastewater treatmentRoWwastewater from ground granulated blast furnace slag productionm3</t>
  </si>
  <si>
    <t>treatment of wastewater from ground granulated blast furnace slag production, wastewater treatment</t>
  </si>
  <si>
    <t>treatment of wastewater from ground granulated blast furnace slag production, wastewater treatmentUSwastewater from ground granulated blast furnace slag productionm3</t>
  </si>
  <si>
    <t>treatment of wastewater from hard fibreboard production, wastewater treatmentRoWwastewater from hard fibreboard productionm3</t>
  </si>
  <si>
    <t>treatment of wastewater from hard fibreboard production, wastewater treatment</t>
  </si>
  <si>
    <t>treatment of wastewater from hard fibreboard production, wastewater treatmentRERheat, central or small-scale, other than natural gasMJ</t>
  </si>
  <si>
    <t>treatment of wastewater from hard fibreboard production, wastewater treatmentRERwastewater from hard fibreboard productionm3</t>
  </si>
  <si>
    <t>treatment of wastewater from liquid crystal display backlight production, wastewater treatmentCHwastewater from liquid crystal display backlight productionm3</t>
  </si>
  <si>
    <t>treatment of wastewater from liquid crystal display backlight production, wastewater treatment</t>
  </si>
  <si>
    <t>treatment of wastewater from liquid crystal display backlight production, wastewater treatmentRoWheat, central or small-scale, other than natural gasMJ</t>
  </si>
  <si>
    <t>treatment of wastewater from liquid crystal display backlight production, wastewater treatmentRoWwastewater from liquid crystal display backlight productionm3</t>
  </si>
  <si>
    <t>treatment of wastewater from liquid crystal display production, wastewater treatmentCHwastewater from liquid crystal display productionm3</t>
  </si>
  <si>
    <t>treatment of wastewater from liquid crystal display production, wastewater treatment</t>
  </si>
  <si>
    <t>treatment of wastewater from liquid crystal display production, wastewater treatmentRoWheat, central or small-scale, other than natural gasMJ</t>
  </si>
  <si>
    <t>treatment of wastewater from liquid crystal display production, wastewater treatmentRoWwastewater from liquid crystal display productionm3</t>
  </si>
  <si>
    <t>treatment of wastewater from liquid crystal production, wastewater treatmentCHwastewater from liquid crystal productionm3</t>
  </si>
  <si>
    <t>treatment of wastewater from liquid crystal production, wastewater treatment</t>
  </si>
  <si>
    <t>treatment of wastewater from liquid crystal production, wastewater treatmentRoWheat, central or small-scale, other than natural gasMJ</t>
  </si>
  <si>
    <t>treatment of wastewater from liquid crystal production, wastewater treatmentRoWwastewater from liquid crystal productionm3</t>
  </si>
  <si>
    <t>treatment of wastewater from lorry production, wastewater treatment, urbanCHwastewater from lorry productionm3</t>
  </si>
  <si>
    <t>treatment of wastewater from lorry production, wastewater treatment, urban</t>
  </si>
  <si>
    <t>treatment of wastewater from lorry production, wastewater treatment, urbanRoWwastewater from lorry productionm3</t>
  </si>
  <si>
    <t>treatment of wastewater from maize starch production, wastewater treatmentCHwastewater from maize starch productionm3</t>
  </si>
  <si>
    <t>treatment of wastewater from maize starch production, wastewater treatment</t>
  </si>
  <si>
    <t>treatment of wastewater from maize starch production, wastewater treatmentRoWheat, central or small-scale, other than natural gasMJ</t>
  </si>
  <si>
    <t>treatment of wastewater from maize starch production, wastewater treatmentRoWwastewater from maize starch productionm3</t>
  </si>
  <si>
    <t>treatment of wastewater from medium density board production, wastewater treatmentRoWheat, central or small-scale, other than natural gasMJ</t>
  </si>
  <si>
    <t>treatment of wastewater from medium density board production, wastewater treatment</t>
  </si>
  <si>
    <t>treatment of wastewater from medium density board production, wastewater treatmentRoWwastewater from medium density board productionm3</t>
  </si>
  <si>
    <t>treatment of wastewater from medium density board production, wastewater treatmentRERheat, central or small-scale, other than natural gasMJ</t>
  </si>
  <si>
    <t>treatment of wastewater from medium density board production, wastewater treatmentRERwastewater from medium density board productionm3</t>
  </si>
  <si>
    <t>treatment of wastewater from particle board production, wastewater treatmentRoWwastewater from particle board productionm3</t>
  </si>
  <si>
    <t>treatment of wastewater from particle board production, wastewater treatment</t>
  </si>
  <si>
    <t>treatment of wastewater from particle board production, wastewater treatmentRERwastewater from particle board productionm3</t>
  </si>
  <si>
    <t>treatment of wastewater from pig iron production, wastewater treatmentCHwastewater from pig iron productionm3</t>
  </si>
  <si>
    <t>treatment of wastewater from pig iron production, wastewater treatment</t>
  </si>
  <si>
    <t>treatment of wastewater from pig iron production, wastewater treatmentEurope without Switzerlandwastewater from pig iron productionm3</t>
  </si>
  <si>
    <t>treatment of wastewater from pig iron production, wastewater treatmentRoWwastewater from pig iron productionm3</t>
  </si>
  <si>
    <t>treatment of wastewater from plywood production, wastewater treatmentCHwastewater from plywood productionm3</t>
  </si>
  <si>
    <t>treatment of wastewater from plywood production, wastewater treatment</t>
  </si>
  <si>
    <t>treatment of wastewater from plywood production, wastewater treatmentRoWheat, central or small-scale, other than natural gasMJ</t>
  </si>
  <si>
    <t>treatment of wastewater from plywood production, wastewater treatmentRoWwastewater from plywood productionm3</t>
  </si>
  <si>
    <t>treatment of wastewater from potato starch production, wastewater treatmentCHwastewater from potato starch productionm3</t>
  </si>
  <si>
    <t>treatment of wastewater from potato starch production, wastewater treatment</t>
  </si>
  <si>
    <t>treatment of wastewater from potato starch production, wastewater treatmentRoWheat, central or small-scale, other than natural gasMJ</t>
  </si>
  <si>
    <t>treatment of wastewater from potato starch production, wastewater treatmentRoWwastewater from potato starch productionm3</t>
  </si>
  <si>
    <t>treatment of wastewater from soft fibreboard production, wastewater treatmentCHwastewater from soft fibreboard productionm3</t>
  </si>
  <si>
    <t>treatment of wastewater from soft fibreboard production, wastewater treatment</t>
  </si>
  <si>
    <t>treatment of wastewater from soft fibreboard production, wastewater treatmentRoWheat, central or small-scale, other than natural gasMJ</t>
  </si>
  <si>
    <t>treatment of wastewater from soft fibreboard production, wastewater treatmentRoWwastewater from soft fibreboard productionm3</t>
  </si>
  <si>
    <t>treatment of wastewater from tube collector production, wastewater treatmentCHwastewater from tube collector productionm3</t>
  </si>
  <si>
    <t>treatment of wastewater from tube collector production, wastewater treatment</t>
  </si>
  <si>
    <t>treatment of wastewater from tube collector production, wastewater treatmentRoWwastewater from tube collector productionm3</t>
  </si>
  <si>
    <t>treatment of wastewater from vegetable oil refinery, wastewater treatmentGLOheat, central or small-scale, other than natural gasMJ</t>
  </si>
  <si>
    <t>treatment of wastewater from vegetable oil refinery, wastewater treatment</t>
  </si>
  <si>
    <t>treatment of wastewater from vegetable oil refinery, wastewater treatmentGLOwastewater from vegetable oil refinerym3</t>
  </si>
  <si>
    <t>treatment of wastewater from wafer fabrication, wastewater treatmentCHwastewater from wafer fabricationm3</t>
  </si>
  <si>
    <t>treatment of wastewater from wafer fabrication, wastewater treatment</t>
  </si>
  <si>
    <t>treatment of wastewater from wafer fabrication, wastewater treatmentRoWwastewater from wafer fabricationm3</t>
  </si>
  <si>
    <t>treatment of wastewater, average, wastewater treatmentCA-QCwastewater, averagem3</t>
  </si>
  <si>
    <t>treatment of wastewater, average, wastewater treatment</t>
  </si>
  <si>
    <t>treatment of wastewater, average, wastewater treatmentCHwastewater, averagem3</t>
  </si>
  <si>
    <t>treatment of wastewater, average, wastewater treatmentEurope without Switzerlandheat, central or small-scale, other than natural gasMJ</t>
  </si>
  <si>
    <t>treatment of wastewater, average, wastewater treatmentEurope without Switzerlandwastewater, averagem3</t>
  </si>
  <si>
    <t>treatment of wastewater, average, wastewater treatmentRoWwastewater, averagem3</t>
  </si>
  <si>
    <t>treatment of wastewater, unpolluted, wastewater treatmentCHwastewater, unpollutedm3</t>
  </si>
  <si>
    <t>treatment of wastewater, unpolluted, wastewater treatment</t>
  </si>
  <si>
    <t>treatment of wastewater, unpolluted, wastewater treatmentRoWwastewater, unpollutedm3</t>
  </si>
  <si>
    <t>treatment of water discharge from petroleum extraction, offshoreGLOwater discharge from petroleum extraction, offshorekg</t>
  </si>
  <si>
    <t>treatment of water discharge from petroleum extraction, offshore</t>
  </si>
  <si>
    <t>treatment of water discharge from petroleum/natural gas extraction, onshoreGLOwater discharge from petroleum/natural gas extraction, onshorekg</t>
  </si>
  <si>
    <t>treatment of water discharge from petroleum/natural gas extraction, onshore</t>
  </si>
  <si>
    <t>treatment of wood ash mixture, pure, landfarmingCHwood ash mixture, purekg</t>
  </si>
  <si>
    <t>treatment of wood ash mixture, pure, landfarming</t>
  </si>
  <si>
    <t>treatment of wood ash mixture, pure, landfarmingEurope without Switzerlandwood ash mixture, purekg</t>
  </si>
  <si>
    <t>treatment of wood ash mixture, pure, landfarmingRoWwood ash mixture, purekg</t>
  </si>
  <si>
    <t>treatment of wood ash mixture, pure, municipal incinerationCHwood ash mixture, purekg</t>
  </si>
  <si>
    <t>treatment of wood ash mixture, pure, municipal incineration</t>
  </si>
  <si>
    <t>treatment of wood ash mixture, pure, municipal incinerationEurope without Switzerlandwood ash mixture, purekg</t>
  </si>
  <si>
    <t>treatment of wood ash mixture, pure, municipal incinerationRoWwood ash mixture, purekg</t>
  </si>
  <si>
    <t>treatment of wood ash mixture, pure, municipal incineration with fly ash extractionCHwood ash mixture, purekg</t>
  </si>
  <si>
    <t>treatment of wood ash mixture, pure, municipal incineration with fly ash extraction</t>
  </si>
  <si>
    <t>treatment of wood ash mixture, pure, sanitary landfillCHwood ash mixture, purekg</t>
  </si>
  <si>
    <t>treatment of wood ash mixture, pure, sanitary landfill</t>
  </si>
  <si>
    <t>treatment of wood ash mixture, pure, sanitary landfillEurope without Switzerlandwood ash mixture, purekg</t>
  </si>
  <si>
    <t>treatment of wood ash mixture, pure, sanitary landfillRoWwood ash mixture, purekg</t>
  </si>
  <si>
    <t>treatment of zinc in car shredder residue, municipal incinerationCHzinc in car shredder residuekg</t>
  </si>
  <si>
    <t>treatment of zinc in car shredder residue, municipal incinerationRoWzinc in car shredder residuekg</t>
  </si>
  <si>
    <t>treatment of zinc in car shredder residue, municipal incineration with fly ash extractionCHzinc in car shredder residuekg</t>
  </si>
  <si>
    <t>treatment of zinc in car shredder residue, municipal incineration with fly ash extraction</t>
  </si>
  <si>
    <t>treatment of zinc slag, residual material landfillGLOzinc slagkg</t>
  </si>
  <si>
    <t>treatment of zinc slag, residual material landfill</t>
  </si>
  <si>
    <t>treatment, sludge from pulp and paper production, landfarmingCA-QCorgano-mineral nitrogen fertiliser, as Nkg</t>
  </si>
  <si>
    <t>treatment, sludge from pulp and paper production, landfarming</t>
  </si>
  <si>
    <t>treatment, sludge from pulp and paper production, landfarmingCA-QCorgano-mineral phosphorus fertiliser, as P2O5kg</t>
  </si>
  <si>
    <t>treatment, sludge from pulp and paper production, landfarmingCA-QCorgano-mineral potassium fertiliser, as K2Okg</t>
  </si>
  <si>
    <t>treatment, sludge from pulp and paper production, landfarmingCA-QCsludge from pulp and paper productionkg</t>
  </si>
  <si>
    <t>treatment, sludge from pulp and paper production, landfarmingCA-QCsoil pH raising agent, as CaCO3kg</t>
  </si>
  <si>
    <t>treatment, sludge from pulp and paper production, landfarmingEurope without Switzerlandorgano-mineral nitrogen fertiliser, as Nkg</t>
  </si>
  <si>
    <t>treatment, sludge from pulp and paper production, landfarmingEurope without Switzerlandorgano-mineral phosphorus fertiliser, as P2O5kg</t>
  </si>
  <si>
    <t>treatment, sludge from pulp and paper production, landfarmingEurope without Switzerlandorgano-mineral potassium fertiliser, as K2Okg</t>
  </si>
  <si>
    <t>treatment, sludge from pulp and paper production, landfarmingEurope without Switzerlandsludge from pulp and paper productionkg</t>
  </si>
  <si>
    <t>treatment, sludge from pulp and paper production, landfarmingEurope without Switzerlandsoil pH raising agent, as CaCO3kg</t>
  </si>
  <si>
    <t>treatment, sludge from pulp and paper production, landfarmingRoWorgano-mineral nitrogen fertiliser, as Nkg</t>
  </si>
  <si>
    <t>treatment, sludge from pulp and paper production, landfarmingRoWorgano-mineral phosphorus fertiliser, as P2O5kg</t>
  </si>
  <si>
    <t>treatment, sludge from pulp and paper production, landfarmingRoWorgano-mineral potassium fertiliser, as K2Okg</t>
  </si>
  <si>
    <t>treatment, sludge from pulp and paper production, landfarmingRoWsludge from pulp and paper productionkg</t>
  </si>
  <si>
    <t>treatment, sludge from pulp and paper production, landfarmingRoWsoil pH raising agent, as CaCO3kg</t>
  </si>
  <si>
    <t>tree seedling production, in heated greenhouseRoWtree seedling, for plantingunit</t>
  </si>
  <si>
    <t>tree seedling production, in heated greenhouse</t>
  </si>
  <si>
    <t>tree seedling production, in heated greenhouseRERtree seedling, for plantingunit</t>
  </si>
  <si>
    <t>tree seedling production, in unheated greenhouseRoWtree seedling, for plantingunit</t>
  </si>
  <si>
    <t>tree seedling production, in unheated greenhouse</t>
  </si>
  <si>
    <t>tree seedling production, in unheated greenhouseRERtree seedling, for plantingunit</t>
  </si>
  <si>
    <t>trellis system construction, wooden poles, soft wood, tar impregnatedCHtrellis system, wooden poles, soft wood, tar impregnatedha</t>
  </si>
  <si>
    <t>trellis system construction, wooden poles, soft wood, tar impregnated</t>
  </si>
  <si>
    <t>trellis system construction, wooden poles, soft wood, tar impregnatedRoWtrellis system, wooden poles, soft wood, tar impregnatedha</t>
  </si>
  <si>
    <t>triazine-compound production, unspecifiedRoWtriazine-compound, unspecifiedkg</t>
  </si>
  <si>
    <t>triazine-compound production, unspecified</t>
  </si>
  <si>
    <t>triazine-compound production, unspecifiedRERtriazine-compound, unspecifiedkg</t>
  </si>
  <si>
    <t>trichloroacetic acid productionRoWtrichloroacetic acidkg</t>
  </si>
  <si>
    <t>trichloroacetic acid production</t>
  </si>
  <si>
    <t>trichloroacetic acid productionRERtrichloroacetic acidkg</t>
  </si>
  <si>
    <t>trichloroborane productionGLOtrichloroboranekg</t>
  </si>
  <si>
    <t>trichloroborane production</t>
  </si>
  <si>
    <t>trichloroethylene productionRoWhydrochloric acid, without water, in 30% solution statekg</t>
  </si>
  <si>
    <t>trichloroethylene production</t>
  </si>
  <si>
    <t>trichloroethylene productionRoWtrichloroethylenekg</t>
  </si>
  <si>
    <t>trichloroethylene productionRERhydrochloric acid, without water, in 30% solution statekg</t>
  </si>
  <si>
    <t>trichloroethylene productionRERtrichloroethylenekg</t>
  </si>
  <si>
    <t>trichloromethane productionRoWtrichloromethanekg</t>
  </si>
  <si>
    <t>trichloromethane production</t>
  </si>
  <si>
    <t>trichloromethane productionRERtrichloromethanekg</t>
  </si>
  <si>
    <t>trichloropropane productionGLOsulfur dioxide, liquidkg</t>
  </si>
  <si>
    <t>trichloropropane production</t>
  </si>
  <si>
    <t>trichloropropane productionGLOtrichloropropanekg</t>
  </si>
  <si>
    <t>triclopyr productionGLOtriclopyrkg</t>
  </si>
  <si>
    <t>triclopyr production</t>
  </si>
  <si>
    <t>triethyl amine productionRoWtriethyl aminekg</t>
  </si>
  <si>
    <t>triethyl amine production</t>
  </si>
  <si>
    <t>triethyl amine productionRERtriethyl aminekg</t>
  </si>
  <si>
    <t>trifluoroacetic acid productionRoWtrifluoroacetic acidkg</t>
  </si>
  <si>
    <t>trifluoroacetic acid production</t>
  </si>
  <si>
    <t>trifluoroacetic acid productionRERtrifluoroacetic acidkg</t>
  </si>
  <si>
    <t>trifluoromethane productionGLOtrifluoromethanekg</t>
  </si>
  <si>
    <t>trifluoromethane production</t>
  </si>
  <si>
    <t>trimesoyl chloride production, for membrane filtration productionGLOtrimesoyl chloridekg</t>
  </si>
  <si>
    <t>trimesoyl chloride production, for membrane filtration production</t>
  </si>
  <si>
    <t>trimethyl borate productionGLOtrimethyl boratekg</t>
  </si>
  <si>
    <t>trimethyl borate production</t>
  </si>
  <si>
    <t>trimethylamine productionRoWtrimethylaminekg</t>
  </si>
  <si>
    <t>trimethylamine production</t>
  </si>
  <si>
    <t>trimethylamine productionRERtrimethylaminekg</t>
  </si>
  <si>
    <t>trinexapac-ethyl productionGLOtrinexapac-ethylkg</t>
  </si>
  <si>
    <t>trinexapac-ethyl production</t>
  </si>
  <si>
    <t>triphenyl phosphate productionGLOtriphenyl phosphatekg</t>
  </si>
  <si>
    <t>triphenyl phosphate production</t>
  </si>
  <si>
    <t>triple superphosphate productionRoWtriple superphosphatekg</t>
  </si>
  <si>
    <t>triple superphosphate production</t>
  </si>
  <si>
    <t>triple superphosphate productionRERtriple superphosphatekg</t>
  </si>
  <si>
    <t>tris(2,4-ditert-butylphenyl) phosphite productionGLOtris(2,4-ditert-butylphenyl) phosphitekg</t>
  </si>
  <si>
    <t>tris(2,4-ditert-butylphenyl) phosphite production</t>
  </si>
  <si>
    <t>trisodium phosphate productionGLOtrisodium phosphatekg</t>
  </si>
  <si>
    <t>trisodium phosphate production</t>
  </si>
  <si>
    <t>trout feed production, commercialRoWtrout feed, 42% proteinkg</t>
  </si>
  <si>
    <t>trout feed production, commercial</t>
  </si>
  <si>
    <t>trout feed production, commercialRLAtrout feed, 42% proteinkg</t>
  </si>
  <si>
    <t>trout, production in semi-intensive system, in lakeRoWtroutkg</t>
  </si>
  <si>
    <t>trout, production in semi-intensive system, in lake</t>
  </si>
  <si>
    <t>trout, production in semi-intensive system, in lakeRLAtroutkg</t>
  </si>
  <si>
    <t>tube insulation factory constructionDEtube insulation factoryunit</t>
  </si>
  <si>
    <t>tube insulation factory construction</t>
  </si>
  <si>
    <t>tube insulation factory constructionRoWtube insulation factoryunit</t>
  </si>
  <si>
    <t>tube insulation production, elastomereDEtube insulation, elastomerekg</t>
  </si>
  <si>
    <t>tube insulation production, elastomere</t>
  </si>
  <si>
    <t>tube insulation production, elastomereRoWtube insulation, elastomerekg</t>
  </si>
  <si>
    <t>tubular particleboard productionRoWtubular particleboardm3</t>
  </si>
  <si>
    <t>tubular particleboard production</t>
  </si>
  <si>
    <t>tubular particleboard productionRERtubular particleboardm3</t>
  </si>
  <si>
    <t>tuna, capture by purse seiner and landing whole, frozenEClanded tuna, frozen, EPOkg</t>
  </si>
  <si>
    <t>tuna, capture by purse seiner and landing whole, frozen</t>
  </si>
  <si>
    <t>tuna, capture by purse seiner and landing whole, frozenECsmall pelagic fish, freshkg</t>
  </si>
  <si>
    <t>tuna, capture by purse seiner and landing whole, frozenRoWlanded tuna, frozen, EPOkg</t>
  </si>
  <si>
    <t>tuna, capture by purse seiner and landing whole, frozenRoWsmall pelagic fish, freshkg</t>
  </si>
  <si>
    <t>tungsten carbide powder productionCNtungsten carbide powderkg</t>
  </si>
  <si>
    <t>tungsten carbide powder production</t>
  </si>
  <si>
    <t>tungsten carbide powder productionRoWtungsten carbide powderkg</t>
  </si>
  <si>
    <t>tungsten mine operation and beneficiationCNtungsten concentratekg</t>
  </si>
  <si>
    <t>tungsten mine operation and beneficiation</t>
  </si>
  <si>
    <t>tungsten mine operation and beneficiationRoWtungsten concentratekg</t>
  </si>
  <si>
    <t>turpentine to generic market for solvent for paintGLOsolvent for paintkg</t>
  </si>
  <si>
    <t>turpentine to generic market for solvent for paint</t>
  </si>
  <si>
    <t>ultrafiltration module production, hollow fiberGLOultrafiltration moduleunit</t>
  </si>
  <si>
    <t>ultrafiltration module production, hollow fiber</t>
  </si>
  <si>
    <t>ultraviolet lamp production, for water desinfectionGLOultraviolet lampunit</t>
  </si>
  <si>
    <t>ultraviolet lamp production, for water desinfection</t>
  </si>
  <si>
    <t>unreinforced concrete production, 15MPa, with cement ZN/DCHunreinforced concrete, 15MPam3</t>
  </si>
  <si>
    <t>unreinforced concrete production, 15MPa, with cement ZN/D</t>
  </si>
  <si>
    <t>unreinforced concrete production, 15MPa, with cement, CEM II/ACHunreinforced concrete, 15MPam3</t>
  </si>
  <si>
    <t>unreinforced concrete production, 15MPa, with cement, CEM II/A</t>
  </si>
  <si>
    <t>unreinforced concrete production, 15MPa, with cement, CEM II/BCHunreinforced concrete, 15MPam3</t>
  </si>
  <si>
    <t>unreinforced concrete production, 15MPa, with cement, CEM II/B</t>
  </si>
  <si>
    <t>uranium conversion facility constructionCNuranium conversion facilityunit</t>
  </si>
  <si>
    <t>uranium conversion facility construction</t>
  </si>
  <si>
    <t>uranium conversion facility constructionRoWuranium conversion facilityunit</t>
  </si>
  <si>
    <t>uranium conversion facility constructionUSuranium conversion facilityunit</t>
  </si>
  <si>
    <t>uranium enrichment centrifuge facility constructionCNuranium enrichment centrifuge facilityunit</t>
  </si>
  <si>
    <t>uranium enrichment centrifuge facility construction</t>
  </si>
  <si>
    <t>uranium enrichment centrifuge facility constructionRoWuranium enrichment centrifuge facilityunit</t>
  </si>
  <si>
    <t>uranium enrichment centrifuge facility constructionRUuranium enrichment centrifuge facilityunit</t>
  </si>
  <si>
    <t>uranium enrichment diffusion facility constructionRoWuranium enrichment diffusion facilityunit</t>
  </si>
  <si>
    <t>uranium enrichment diffusion facility construction</t>
  </si>
  <si>
    <t>uranium enrichment diffusion facility constructionUSuranium enrichment diffusion facilityunit</t>
  </si>
  <si>
    <t>uranium fuel element production, enriched 3.0%, for light water reactorRoWuranium, enriched 3.0%, in fuel element for light water reactorkg</t>
  </si>
  <si>
    <t>uranium fuel element production, enriched 3.0%, for light water reactor</t>
  </si>
  <si>
    <t>uranium fuel element production, enriched 3.0%, for light water reactorUSuranium, enriched 3.0%, in fuel element for light water reactorkg</t>
  </si>
  <si>
    <t>uranium fuel element production, enriched 3.8%, for light water reactorCHuranium, enriched 3.8%, in fuel element for light water reactorkg</t>
  </si>
  <si>
    <t>uranium fuel element production, enriched 3.8%, for light water reactor</t>
  </si>
  <si>
    <t>uranium fuel element production, enriched 3.8%, for light water reactorCNuranium, enriched 3.8%, in fuel element for light water reactorkg</t>
  </si>
  <si>
    <t>uranium fuel element production, enriched 3.8%, for light water reactorFRuranium, enriched 3.8%, in fuel element for light water reactorkg</t>
  </si>
  <si>
    <t>uranium fuel element production, enriched 3.8%, for light water reactorRoWuranium, enriched 3.8%, in fuel element for light water reactorkg</t>
  </si>
  <si>
    <t>uranium fuel element production, enriched 3.8%, for light water reactorUSuranium, enriched 3.8%, in fuel element for light water reactorkg</t>
  </si>
  <si>
    <t>uranium fuel element production, enriched 3.9%, for light water reactorRoWuranium, enriched 3.9%, in fuel element for light water reactorkg</t>
  </si>
  <si>
    <t>uranium fuel element production, enriched 3.9%, for light water reactor</t>
  </si>
  <si>
    <t>uranium fuel element production, enriched 3.9%, for light water reactorUCTEuranium, enriched 3.9%, in fuel element for light water reactorkg</t>
  </si>
  <si>
    <t>uranium fuel element production, enriched 4%, for light water reactorDEuranium, enriched 4%, in fuel element for light water reactorkg</t>
  </si>
  <si>
    <t>uranium fuel element production, enriched 4%, for light water reactor</t>
  </si>
  <si>
    <t>uranium fuel element production, enriched 4%, for light water reactorRoWuranium, enriched 4%, in fuel element for light water reactorkg</t>
  </si>
  <si>
    <t>uranium fuel element production, enriched 4%, for light water reactorUCTE without Germanyuranium, enriched 4%, in fuel element for light water reactorkg</t>
  </si>
  <si>
    <t>uranium fuel element production, enriched 4.2%, for light water reactorCHuranium, enriched 4.2%, in fuel element for light water reactorkg</t>
  </si>
  <si>
    <t>uranium fuel element production, enriched 4.2%, for light water reactor</t>
  </si>
  <si>
    <t>uranium fuel element production, enriched 4.2%, for light water reactorRoWuranium, enriched 4.2%, in fuel element for light water reactorkg</t>
  </si>
  <si>
    <t>uranium hexafluoride productionCNuranium hexafluoridekg</t>
  </si>
  <si>
    <t>uranium hexafluoride production</t>
  </si>
  <si>
    <t>uranium hexafluoride productionRoWuranium hexafluoridekg</t>
  </si>
  <si>
    <t>uranium hexafluoride productionUSuranium hexafluoridekg</t>
  </si>
  <si>
    <t>uranium mill constructionRoWuranium millunit</t>
  </si>
  <si>
    <t>uranium mill construction</t>
  </si>
  <si>
    <t>uranium mill constructionUSuranium millunit</t>
  </si>
  <si>
    <t>uranium mine operation, open castRoWuranium ore, as Ukg</t>
  </si>
  <si>
    <t>uranium mine operation, open cast</t>
  </si>
  <si>
    <t>uranium mine operation, open castRNAuranium ore, as Ukg</t>
  </si>
  <si>
    <t>uranium mine operation, undergroundRoWuranium ore, as Ukg</t>
  </si>
  <si>
    <t>uranium mine operation, underground</t>
  </si>
  <si>
    <t>uranium mine operation, undergroundRNAuranium ore, as Ukg</t>
  </si>
  <si>
    <t>uranium production, centrifuge, enriched 3.0%CNuranium, enriched 3.0%, per separative work unitunit</t>
  </si>
  <si>
    <t>uranium production, centrifuge, enriched 3.0%</t>
  </si>
  <si>
    <t>uranium production, centrifuge, enriched 3.0%DEuranium, enriched 3.0%, per separative work unitunit</t>
  </si>
  <si>
    <t>uranium production, centrifuge, enriched 3.0%GBuranium, enriched 3.0%, per separative work unitunit</t>
  </si>
  <si>
    <t>uranium production, centrifuge, enriched 3.0%RoWuranium, enriched 3.0%, per separative work unitunit</t>
  </si>
  <si>
    <t>uranium production, centrifuge, enriched 3.0%NLuranium, enriched 3.0%, per separative work unitunit</t>
  </si>
  <si>
    <t>uranium production, centrifuge, enriched 3.0%RUuranium, enriched 3.0%, per separative work unitunit</t>
  </si>
  <si>
    <t>uranium production, centrifuge, enriched 3.8%CNuranium, enriched 3.8%, per separative work unitunit</t>
  </si>
  <si>
    <t>uranium production, centrifuge, enriched 3.8%</t>
  </si>
  <si>
    <t>uranium production, centrifuge, enriched 3.8%DEuranium, enriched 3.8%, per separative work unitunit</t>
  </si>
  <si>
    <t>uranium production, centrifuge, enriched 3.8%GBuranium, enriched 3.8%, per separative work unitunit</t>
  </si>
  <si>
    <t>uranium production, centrifuge, enriched 3.8%RoWuranium, enriched 3.8%, per separative work unitunit</t>
  </si>
  <si>
    <t>uranium production, centrifuge, enriched 3.8%NLuranium, enriched 3.8%, per separative work unitunit</t>
  </si>
  <si>
    <t>uranium production, centrifuge, enriched 3.8%RUuranium, enriched 3.8%, per separative work unitunit</t>
  </si>
  <si>
    <t>uranium production, centrifuge, enriched 3.9%DEuranium, enriched 3.9%, per separative work unitunit</t>
  </si>
  <si>
    <t>uranium production, centrifuge, enriched 3.9%</t>
  </si>
  <si>
    <t>uranium production, centrifuge, enriched 3.9%GBuranium, enriched 3.9%, per separative work unitunit</t>
  </si>
  <si>
    <t>uranium production, centrifuge, enriched 3.9%RoWuranium, enriched 3.9%, per separative work unitunit</t>
  </si>
  <si>
    <t>uranium production, centrifuge, enriched 3.9%NLuranium, enriched 3.9%, per separative work unitunit</t>
  </si>
  <si>
    <t>uranium production, centrifuge, enriched 3.9%RUuranium, enriched 3.9%, per separative work unitunit</t>
  </si>
  <si>
    <t>uranium production, centrifuge, enriched 4.0%DEuranium, enriched 4.0%, per separative work unitunit</t>
  </si>
  <si>
    <t>uranium production, centrifuge, enriched 4.0%</t>
  </si>
  <si>
    <t>uranium production, centrifuge, enriched 4.0%GBuranium, enriched 4.0%, per separative work unitunit</t>
  </si>
  <si>
    <t>uranium production, centrifuge, enriched 4.0%RoWuranium, enriched 4.0%, per separative work unitunit</t>
  </si>
  <si>
    <t>uranium production, centrifuge, enriched 4.0%NLuranium, enriched 4.0%, per separative work unitunit</t>
  </si>
  <si>
    <t>uranium production, centrifuge, enriched 4.0%RUuranium, enriched 4.0%, per separative work unitunit</t>
  </si>
  <si>
    <t>uranium production, centrifuge, enriched 4.2%DEuranium, enriched 4.2%, per separative work unitunit</t>
  </si>
  <si>
    <t>uranium production, centrifuge, enriched 4.2%</t>
  </si>
  <si>
    <t>uranium production, centrifuge, enriched 4.2%GBuranium, enriched 4.2%, per separative work unitunit</t>
  </si>
  <si>
    <t>uranium production, centrifuge, enriched 4.2%RoWuranium, enriched 4.2%, per separative work unitunit</t>
  </si>
  <si>
    <t>uranium production, centrifuge, enriched 4.2%NLuranium, enriched 4.2%, per separative work unitunit</t>
  </si>
  <si>
    <t>uranium production, centrifuge, enriched 4.2%RUuranium, enriched 4.2%, per separative work unitunit</t>
  </si>
  <si>
    <t>uranium production, diffusion, enriched 3.0%FRuranium, enriched 3.0%, per separative work unitunit</t>
  </si>
  <si>
    <t>uranium production, diffusion, enriched 3.0%</t>
  </si>
  <si>
    <t>uranium production, diffusion, enriched 3.0%USuranium, enriched 3.0%, per separative work unitunit</t>
  </si>
  <si>
    <t>uranium production, diffusion, enriched 3.8%FRuranium, enriched 3.8%, per separative work unitunit</t>
  </si>
  <si>
    <t>uranium production, diffusion, enriched 3.8%</t>
  </si>
  <si>
    <t>uranium production, diffusion, enriched 3.8%USuranium, enriched 3.8%, per separative work unitunit</t>
  </si>
  <si>
    <t>uranium production, diffusion, enriched 3.9%FRuranium, enriched 3.9%, per separative work unitunit</t>
  </si>
  <si>
    <t>uranium production, diffusion, enriched 3.9%</t>
  </si>
  <si>
    <t>uranium production, diffusion, enriched 3.9%USuranium, enriched 3.9%, per separative work unitunit</t>
  </si>
  <si>
    <t>uranium production, diffusion, enriched 4.0%FRuranium, enriched 4.0%, per separative work unitunit</t>
  </si>
  <si>
    <t>uranium production, diffusion, enriched 4.0%</t>
  </si>
  <si>
    <t>uranium production, diffusion, enriched 4.0%USuranium, enriched 4.0%, per separative work unitunit</t>
  </si>
  <si>
    <t>uranium production, diffusion, enriched 4.2%FRuranium, enriched 4.2%, per separative work unitunit</t>
  </si>
  <si>
    <t>uranium production, diffusion, enriched 4.2%</t>
  </si>
  <si>
    <t>uranium production, diffusion, enriched 4.2%USuranium, enriched 4.2%, per separative work unitunit</t>
  </si>
  <si>
    <t>uranium production, enriched 4.2%, centrifugal enrichmentCHenriched uranium, 4.2%kg</t>
  </si>
  <si>
    <t>uranium production, enriched 4.2%, centrifugal enrichment</t>
  </si>
  <si>
    <t>uranium production, enriched 4.2%, centrifugal enrichmentRoWenriched uranium, 4.2%kg</t>
  </si>
  <si>
    <t>uranium production, in yellowcakeRoWuranium, in yellowcakekg</t>
  </si>
  <si>
    <t>uranium production, in yellowcake</t>
  </si>
  <si>
    <t>uranium production, in yellowcakeRNAuranium, in yellowcakekg</t>
  </si>
  <si>
    <t>uranium production, in yellowcake, in-situ leachingGLOuranium, in yellowcakekg</t>
  </si>
  <si>
    <t>uranium production, in yellowcake, in-situ leaching</t>
  </si>
  <si>
    <t>urea ammonium nitrate productionCNurea ammonium nitrate mixkg</t>
  </si>
  <si>
    <t>urea ammonium nitrate production</t>
  </si>
  <si>
    <t>urea ammonium nitrate productionRoWurea ammonium nitrate mixkg</t>
  </si>
  <si>
    <t>urea ammonium nitrate productionRERurea ammonium nitrate mixkg</t>
  </si>
  <si>
    <t>urea ammonium nitrate productionRNAurea ammonium nitrate mixkg</t>
  </si>
  <si>
    <t>urea formaldehyde foam production, in situ foamingCHurea formaldehyde foam, in situ foamingkg</t>
  </si>
  <si>
    <t>urea formaldehyde foam production, in situ foaming</t>
  </si>
  <si>
    <t>urea formaldehyde foam production, in situ foamingRoWurea formaldehyde foam, in situ foamingkg</t>
  </si>
  <si>
    <t>urea formaldehyde foam slab production, hardCHurea formaldehyde foam slab, hardkg</t>
  </si>
  <si>
    <t>urea formaldehyde foam slab production, hard</t>
  </si>
  <si>
    <t>urea formaldehyde foam slab production, hardRoWurea formaldehyde foam slab, hardkg</t>
  </si>
  <si>
    <t>urea formaldehyde resin productionRoWurea formaldehyde resinkg</t>
  </si>
  <si>
    <t>urea formaldehyde resin production</t>
  </si>
  <si>
    <t>urea formaldehyde resin productionRERurea formaldehyde resinkg</t>
  </si>
  <si>
    <t>urea productionCNureakg</t>
  </si>
  <si>
    <t>urea production</t>
  </si>
  <si>
    <t>urea productionRoWureakg</t>
  </si>
  <si>
    <t>urea productionRERureakg</t>
  </si>
  <si>
    <t>urea productionRNAureakg</t>
  </si>
  <si>
    <t>used beverage cans, Recycled Content cut-offGLOused beverage canskg</t>
  </si>
  <si>
    <t>used beverage cans, Recycled Content cut-off</t>
  </si>
  <si>
    <t>used nitrate salts, for solar power application to market for nitrate salts, for solar power applicationGLOnitrate salts, for solar power applicationkg</t>
  </si>
  <si>
    <t>used nitrate salts, for solar power application to market for nitrate salts, for solar power application</t>
  </si>
  <si>
    <t>used toner module, laser printer, black/white, Recycled Content cut-offGLOused toner module, laser printer, black/whitekg</t>
  </si>
  <si>
    <t>used toner module, laser printer, black/white, Recycled Content cut-off</t>
  </si>
  <si>
    <t>used toner module, laser printer, colour, Recycled Content cut-offGLOused toner module, laser printer, colourkg</t>
  </si>
  <si>
    <t>used toner module, laser printer, colour, Recycled Content cut-off</t>
  </si>
  <si>
    <t>used vegetable cooking oil, Recycled Content cut-offGLOused vegetable cooking oilkg</t>
  </si>
  <si>
    <t>used vegetable cooking oil, Recycled Content cut-off</t>
  </si>
  <si>
    <t>used vegetable cooking oil, purified, Recycled Content cut-offGLOused vegetable cooking oil, purifiedkg</t>
  </si>
  <si>
    <t>used vegetable cooking oil, purified, Recycled Content cut-off</t>
  </si>
  <si>
    <t>vacuum cleaner productionGLOvacuum cleanerunit</t>
  </si>
  <si>
    <t>vacuum cleaner production</t>
  </si>
  <si>
    <t>vanadium-titanomagnetite mine operation and beneficiationCNiron ore concentratekg</t>
  </si>
  <si>
    <t>vanadium-titanomagnetite mine operation and beneficiation</t>
  </si>
  <si>
    <t>vanadium-titanomagnetite mine operation and beneficiationCNpig ironkg</t>
  </si>
  <si>
    <t>vanadium-titanomagnetite mine operation and beneficiationCNtitania slag, 94% titanium dioxidekg</t>
  </si>
  <si>
    <t>vanilla productionRoWvanillakg</t>
  </si>
  <si>
    <t>vanilla production</t>
  </si>
  <si>
    <t>vanilla productionMGvanillakg</t>
  </si>
  <si>
    <t>vanilla seedling production, for plantingRoWvanilla seedling, for plantingunit</t>
  </si>
  <si>
    <t>vanilla seedling production, for planting</t>
  </si>
  <si>
    <t>vanilla seedling production, for plantingMGvanilla seedling, for plantingunit</t>
  </si>
  <si>
    <t>vegetable oil esterification facility constructionCHvegetable oil esterification facilityunit</t>
  </si>
  <si>
    <t>vegetable oil esterification facility construction</t>
  </si>
  <si>
    <t>vegetable oil esterification facility constructionRoWvegetable oil esterification facilityunit</t>
  </si>
  <si>
    <t>vegetable oil refinery constructionGLOvegetable oil refineryunit</t>
  </si>
  <si>
    <t>vegetable oil refinery construction</t>
  </si>
  <si>
    <t>ventilation components factory constructionRoWventilation components factoryunit</t>
  </si>
  <si>
    <t>ventilation components factory construction</t>
  </si>
  <si>
    <t>ventilation components factory constructionRERventilation components factoryunit</t>
  </si>
  <si>
    <t>ventilation control and wiring production, central unitRoWventilation control and wiring, central unitunit</t>
  </si>
  <si>
    <t>ventilation control and wiring production, central unit</t>
  </si>
  <si>
    <t>ventilation control and wiring production, central unitRERventilation control and wiring, central unitunit</t>
  </si>
  <si>
    <t>ventilation control and wiring production, decentralized unitRoWventilation control and wiring, decentralized unitunit</t>
  </si>
  <si>
    <t>ventilation control and wiring production, decentralized unit</t>
  </si>
  <si>
    <t>ventilation control and wiring production, decentralized unitRERventilation control and wiring, decentralized unitunit</t>
  </si>
  <si>
    <t>ventilation duct production, connection piece, steel, 100x50 mmRoWventilation duct, connection piece, steel, 100x50 mmunit</t>
  </si>
  <si>
    <t>ventilation duct production, connection piece, steel, 100x50 mm</t>
  </si>
  <si>
    <t>ventilation duct production, connection piece, steel, 100x50 mmRERventilation duct, connection piece, steel, 100x50 mmunit</t>
  </si>
  <si>
    <t>ventilation duct production, elbow 90°, steel, 100x50 mmRoWventilation duct, elbow 90°, steel, 100x50 mmunit</t>
  </si>
  <si>
    <t>ventilation duct production, elbow 90°, steel, 100x50 mm</t>
  </si>
  <si>
    <t>ventilation duct production, elbow 90°, steel, 100x50 mmRERventilation duct, elbow 90°, steel, 100x50 mmunit</t>
  </si>
  <si>
    <t>ventilation duct production, steel, 100x50 mmRoWventilation duct, steel, 100x50 mmm</t>
  </si>
  <si>
    <t>ventilation duct production, steel, 100x50 mm</t>
  </si>
  <si>
    <t>ventilation duct production, steel, 100x50 mmRERventilation duct, steel, 100x50 mmm</t>
  </si>
  <si>
    <t>ventilation of dwellings, central, 1 x 720 m3/h, polyethylene ducts, with earth tube heat exchangerCHventilation of dwellings, central, 1 x 720 m3/hm2*year</t>
  </si>
  <si>
    <t>ventilation of dwellings, central, 1 x 720 m3/h, polyethylene ducts, with earth tube heat exchanger</t>
  </si>
  <si>
    <t>ventilation of dwellings, central, 1 x 720 m3/h, polyethylene ducts, with earth tube heat exchangerRoWventilation of dwellings, central, 1 x 720 m3/hm2*year</t>
  </si>
  <si>
    <t>ventilation of dwellings, central, 1 x 720 m3/h, steel ducts, with earth tube heat exchangerCHventilation of dwellings, central, 1 x 720 m3/hm2*year</t>
  </si>
  <si>
    <t>ventilation of dwellings, central, 1 x 720 m3/h, steel ducts, with earth tube heat exchanger</t>
  </si>
  <si>
    <t>ventilation of dwellings, central, 1 x 720 m3/h, steel ducts, with earth tube heat exchangerRoWventilation of dwellings, central, 1 x 720 m3/hm2*year</t>
  </si>
  <si>
    <t>ventilation of dwellings, decentralized, 6 x 120 m3/h, polyethylene ductsCHventilation of dwellings, decentralized, 6 x 120 m3/hm2*year</t>
  </si>
  <si>
    <t>ventilation of dwellings, decentralized, 6 x 120 m3/h, polyethylene ducts</t>
  </si>
  <si>
    <t>ventilation of dwellings, decentralized, 6 x 120 m3/h, polyethylene ductsRoWventilation of dwellings, decentralized, 6 x 120 m3/hm2*year</t>
  </si>
  <si>
    <t>ventilation of dwellings, decentralized, 6 x 120 m3/h, polyethylene ducts, with earth tube heat exchangerCHventilation of dwellings, decentralized, 6 x 120 m3/hm2*year</t>
  </si>
  <si>
    <t>ventilation of dwellings, decentralized, 6 x 120 m3/h, polyethylene ducts, with earth tube heat exchanger</t>
  </si>
  <si>
    <t>ventilation of dwellings, decentralized, 6 x 120 m3/h, polyethylene ducts, with earth tube heat exchangerRoWventilation of dwellings, decentralized, 6 x 120 m3/hm2*year</t>
  </si>
  <si>
    <t>ventilation of dwellings, decentralized, 6 x 120 m3/h, steel ductsCHventilation of dwellings, decentralized, 6 x 120 m3/hm2*year</t>
  </si>
  <si>
    <t>ventilation of dwellings, decentralized, 6 x 120 m3/h, steel ducts</t>
  </si>
  <si>
    <t>ventilation of dwellings, decentralized, 6 x 120 m3/h, steel ductsRoWventilation of dwellings, decentralized, 6 x 120 m3/hm2*year</t>
  </si>
  <si>
    <t>ventilation of dwellings, decentralized, 6 x 120 m3/h, steel ducts, with earth tube heat exchangerCHventilation of dwellings, decentralized, 6 x 120 m3/hm2*year</t>
  </si>
  <si>
    <t>ventilation of dwellings, decentralized, 6 x 120 m3/h, steel ducts, with earth tube heat exchanger</t>
  </si>
  <si>
    <t>ventilation of dwellings, decentralized, 6 x 120 m3/h, steel ducts, with earth tube heat exchangerRoWventilation of dwellings, decentralized, 6 x 120 m3/hm2*year</t>
  </si>
  <si>
    <t>ventilation system production, central, 1 x 720 m3/h, polyethylene ducts, with earth tube heat exchangerCHventilation system, central, 1 x 720 m3/h, polyethylene ducts, with earth tube heat exchangerunit</t>
  </si>
  <si>
    <t>ventilation system production, central, 1 x 720 m3/h, polyethylene ducts, with earth tube heat exchanger</t>
  </si>
  <si>
    <t>ventilation system production, central, 1 x 720 m3/h, polyethylene ducts, with earth tube heat exchangerRoWventilation system, central, 1 x 720 m3/h, polyethylene ducts, with earth tube heat exchangerunit</t>
  </si>
  <si>
    <t>ventilation system production, central, 1 x 720 m3/h, steel ducts, with earth tube heat exchangerCHventilation system, central, 1 x 720 m3/h, steel ducts, with earth tube heat exchangerunit</t>
  </si>
  <si>
    <t>ventilation system production, central, 1 x 720 m3/h, steel ducts, with earth tube heat exchanger</t>
  </si>
  <si>
    <t>ventilation system production, central, 1 x 720 m3/h, steel ducts, with earth tube heat exchangerRoWventilation system, central, 1 x 720 m3/h, steel ducts, with earth tube heat exchangerunit</t>
  </si>
  <si>
    <t>ventilation system production, decentralized, 6 x 120 m3/h, polyethylene ductsCHventilation system, decentralized, 6 x 120 m3/h, polyethylene ductsunit</t>
  </si>
  <si>
    <t>ventilation system production, decentralized, 6 x 120 m3/h, polyethylene ducts</t>
  </si>
  <si>
    <t>ventilation system production, decentralized, 6 x 120 m3/h, polyethylene ductsRoWventilation system, decentralized, 6 x 120 m3/h, polyethylene ductsunit</t>
  </si>
  <si>
    <t>ventilation system production, decentralized, 6 x 120 m3/h, polyethylene ducts, with earth tube heat exchangerCHventilation system, decentralized, 6 x 120 m3/h, polyethylene ducts, with earth tube heat exchangerunit</t>
  </si>
  <si>
    <t>ventilation system production, decentralized, 6 x 120 m3/h, polyethylene ducts, with earth tube heat exchanger</t>
  </si>
  <si>
    <t>ventilation system production, decentralized, 6 x 120 m3/h, polyethylene ducts, with earth tube heat exchangerRoWventilation system, decentralized, 6 x 120 m3/h, polyethylene ducts, with earth tube heat exchangerunit</t>
  </si>
  <si>
    <t>ventilation system production, decentralized, 6 x 120 m3/h, steel ductsCHventilation system, decentralized, 6 x 120 m3/h, steel ductsunit</t>
  </si>
  <si>
    <t>ventilation system production, decentralized, 6 x 120 m3/h, steel ducts</t>
  </si>
  <si>
    <t>ventilation system production, decentralized, 6 x 120 m3/h, steel ductsRoWventilation system, decentralized, 6 x 120 m3/h, steel ductsunit</t>
  </si>
  <si>
    <t>ventilation system production, decentralized, 6 x 120 m3/h, steel ducts, with earth tube heat exchangerCHventilation system, decentralized, 6 x 120 m3/h, steel ducts, with earth tube heat exchangerunit</t>
  </si>
  <si>
    <t>ventilation system production, decentralized, 6 x 120 m3/h, steel ducts, with earth tube heat exchanger</t>
  </si>
  <si>
    <t>ventilation system production, decentralized, 6 x 120 m3/h, steel ducts, with earth tube heat exchangerRoWventilation system, decentralized, 6 x 120 m3/h, steel ducts, with earth tube heat exchangerunit</t>
  </si>
  <si>
    <t>venting of argon, crude, liquidGLOventing of argon, crude, liquidkg</t>
  </si>
  <si>
    <t>venting of nitrogen, liquidRoWventing of nitrogen, liquidkg</t>
  </si>
  <si>
    <t>venting of nitrogen, liquidRERventing of nitrogen, liquidkg</t>
  </si>
  <si>
    <t>vermiculite mine operationRoWvermiculitekg</t>
  </si>
  <si>
    <t>vermiculite mine operation</t>
  </si>
  <si>
    <t>vermiculite mine operationZAvermiculitekg</t>
  </si>
  <si>
    <t>vinasse, from fermentation of sugar beet molasses, Recycled Content cut-offGLOvinasse, from fermentation of sugar beet molasseskg</t>
  </si>
  <si>
    <t>vinasse, from fermentation of sugar beet molasses, Recycled Content cut-off</t>
  </si>
  <si>
    <t>vinasse, from fermentation of sugar beet, Recycled Content cut-offGLOvinasse, from fermentation of sugar beetkg</t>
  </si>
  <si>
    <t>vinasse, from fermentation of sugar beet, Recycled Content cut-off</t>
  </si>
  <si>
    <t>vinasse, from fermentation of sugarcane, Recycled Content cut-offGLOvinasse, from fermentation of sugarcanekg</t>
  </si>
  <si>
    <t>vinasse, from fermentation of sugarcane, Recycled Content cut-off</t>
  </si>
  <si>
    <t>vinasse, from fermentation of sweet sorghum, Recycled Content cut-offGLOvinasse, from fermentation of sweet sorghumkg</t>
  </si>
  <si>
    <t>vinasse, from fermentation of sweet sorghum, Recycled Content cut-off</t>
  </si>
  <si>
    <t>vinyl acetate productionRoWvinyl acetatekg</t>
  </si>
  <si>
    <t>vinyl acetate production</t>
  </si>
  <si>
    <t>vinyl acetate productionRERvinyl acetatekg</t>
  </si>
  <si>
    <t>vinyl carbonate productionGLOvinyl carbonatekg</t>
  </si>
  <si>
    <t>vinyl carbonate production</t>
  </si>
  <si>
    <t>vinyl chloride productionRoWvinyl chloridekg</t>
  </si>
  <si>
    <t>vinyl chloride production</t>
  </si>
  <si>
    <t>vinyl chloride productionRERvinyl chloridekg</t>
  </si>
  <si>
    <t>vinyl fluoride productionRoWhydrogen fluoridekg</t>
  </si>
  <si>
    <t>vinyl fluoride production</t>
  </si>
  <si>
    <t>vinyl fluoride productionRoWvinyl fluoridekg</t>
  </si>
  <si>
    <t>vinyl fluoride productionUShydrogen fluoridekg</t>
  </si>
  <si>
    <t>vinyl fluoride productionUSvinyl fluoridekg</t>
  </si>
  <si>
    <t>wafer factory constructionDEwafer factoryunit</t>
  </si>
  <si>
    <t>wafer factory construction</t>
  </si>
  <si>
    <t>wafer factory constructionRoWwafer factoryunit</t>
  </si>
  <si>
    <t>wafer production, fabricated, for integrated circuitGLOwafer, fabricated, for integrated circuitm2</t>
  </si>
  <si>
    <t>wafer production, fabricated, for integrated circuit</t>
  </si>
  <si>
    <t>washing machine productionGLOwashing machineunit</t>
  </si>
  <si>
    <t>washing machine production</t>
  </si>
  <si>
    <t>washing, drying and finishing laundryGLOwashing, drying and finishing laundrykg</t>
  </si>
  <si>
    <t>waste collection lorry production, 21 metric tonCHwaste collection lorry, 21 metric tonunit</t>
  </si>
  <si>
    <t>waste collection lorry production, 21 metric ton</t>
  </si>
  <si>
    <t>waste collection lorry production, 21 metric tonRoWwaste collection lorry, 21 metric tonunit</t>
  </si>
  <si>
    <t>waste newspaper, Recycled Content cut-offGLOwaste newspaperkg</t>
  </si>
  <si>
    <t>waste newspaper, Recycled Content cut-off</t>
  </si>
  <si>
    <t>waste packaging glass, unsorted, Recycled Content cut-offGLOwaste packaging glass, unsortedkg</t>
  </si>
  <si>
    <t>waste packaging glass, unsorted, Recycled Content cut-off</t>
  </si>
  <si>
    <t>waste packaging paper, Recycled Content cut-offGLOwaste packaging paperkg</t>
  </si>
  <si>
    <t>waste packaging paper, Recycled Content cut-off</t>
  </si>
  <si>
    <t>waste paper sorting facility constructionRoWwaste paper sorting facilityunit</t>
  </si>
  <si>
    <t>waste paper sorting facility construction</t>
  </si>
  <si>
    <t>waste paper sorting facility constructionRERwaste paper sorting facilityunit</t>
  </si>
  <si>
    <t>waste paper, sorted, Recycled Content cut-offGLOwaste paper, sortedkg</t>
  </si>
  <si>
    <t>waste paper, sorted, Recycled Content cut-off</t>
  </si>
  <si>
    <t>waste paper, unsorted, Recycled Content cut-offGLOwaste paper, unsortedkg</t>
  </si>
  <si>
    <t>waste paper, unsorted, Recycled Content cut-off</t>
  </si>
  <si>
    <t>waste paperboard, sorted, Recycled Content cut-offGLOwaste paperboard, sortedkg</t>
  </si>
  <si>
    <t>waste paperboard, sorted, Recycled Content cut-off</t>
  </si>
  <si>
    <t>waste paperboard, unsorted, Recycled Content cut-offGLOwaste paperboard, unsortedkg</t>
  </si>
  <si>
    <t>waste paperboard, unsorted, Recycled Content cut-off</t>
  </si>
  <si>
    <t>waste plastic, consumer electronics, sorted, Recycled Content cut-offGLOwaste plastic, consumer electronics, sortedkg</t>
  </si>
  <si>
    <t>waste plastic, consumer electronics, sorted, Recycled Content cut-off</t>
  </si>
  <si>
    <t>waste plastic, consumer electronics, unsorted, Recycled Content cut-offGLOwaste plastic, consumer electronics, unsortedkg</t>
  </si>
  <si>
    <t>waste plastic, consumer electronics, unsorted, Recycled Content cut-off</t>
  </si>
  <si>
    <t>waste polyethylene terephthalate, for recycling, sorted, Recycled Content cut-offGLOwaste polyethylene terephthalate, for recycling, sortedkg</t>
  </si>
  <si>
    <t>waste polyethylene terephthalate, for recycling, sorted, Recycled Content cut-off</t>
  </si>
  <si>
    <t>waste polyethylene terephthalate, for recycling, unsorted, Recycled Content cut-offGLOwaste polyethylene terephthalate, for recycling, unsortedkg</t>
  </si>
  <si>
    <t>waste polyethylene terephthalate, for recycling, unsorted, Recycled Content cut-off</t>
  </si>
  <si>
    <t>waste polyethylene, for recycling, sorted, Recycled Content cut-offGLOwaste polyethylene, for recycling, sortedkg</t>
  </si>
  <si>
    <t>waste polyethylene, for recycling, sorted, Recycled Content cut-off</t>
  </si>
  <si>
    <t>waste polyethylene, for recycling, unsorted, Recycled Content cut-offGLOwaste polyethylene, for recycling, unsortedkg</t>
  </si>
  <si>
    <t>waste polyethylene, for recycling, unsorted, Recycled Content cut-off</t>
  </si>
  <si>
    <t>waste preparation facility constructionCHwaste preparation facilityunit</t>
  </si>
  <si>
    <t>waste preparation facility construction</t>
  </si>
  <si>
    <t>waste preparation facility constructionRoWwaste preparation facilityunit</t>
  </si>
  <si>
    <t>waste wood, post-consumer, Recycled Content cut-offGLOwaste wood, post-consumerkg</t>
  </si>
  <si>
    <t>waste wood, post-consumer, Recycled Content cut-off</t>
  </si>
  <si>
    <t>wastewater treatment facility construction, capacity 1.6E8l/yearCHwastewater treatment facility, capacity 1.6E8l/yearunit</t>
  </si>
  <si>
    <t>wastewater treatment facility construction, capacity 1.6E8l/year</t>
  </si>
  <si>
    <t>wastewater treatment facility construction, capacity 1.6E8l/yearRoWwastewater treatment facility, capacity 1.6E8l/yearunit</t>
  </si>
  <si>
    <t>wastewater treatment facility construction, capacity 5E9l/yearCHwastewater treatment facility, capacity 5E9l/yearunit</t>
  </si>
  <si>
    <t>wastewater treatment facility construction, capacity 5E9l/year</t>
  </si>
  <si>
    <t>wastewater treatment facility construction, capacity 5E9l/yearRoWwastewater treatment facility, capacity 5E9l/yearunit</t>
  </si>
  <si>
    <t>wastewater treatment facility construction, lagoon, capacity 1.0E9l/yearCA-QCwastewater treatment facility, capacity 1E9l/yearunit</t>
  </si>
  <si>
    <t>wastewater treatment facility construction, lagoon, capacity 1.0E9l/year</t>
  </si>
  <si>
    <t>wastewater treatment facility construction, lagoon, capacity 1.1E10l/yearCA-QCwastewater treatment facility, capacity 1.1E10l/yearunit</t>
  </si>
  <si>
    <t>wastewater treatment facility construction, lagoon, capacity 1.1E10l/year</t>
  </si>
  <si>
    <t>wastewater treatment facility construction, lagoon, capacity 1.6E8l/yearCA-QCwastewater treatment facility, capacity 1.6E8l/yearunit</t>
  </si>
  <si>
    <t>wastewater treatment facility construction, lagoon, capacity 1.6E8l/year</t>
  </si>
  <si>
    <t>wastewater treatment facility construction, lagoon, capacity 5.0E9l/yearCA-QCwastewater treatment facility, capacity 5E9l/yearunit</t>
  </si>
  <si>
    <t>wastewater treatment facility construction, lagoon, capacity 5.0E9l/year</t>
  </si>
  <si>
    <t>water production, completely softenedRoWwater, completely softenedkg</t>
  </si>
  <si>
    <t>water production, completely softened</t>
  </si>
  <si>
    <t>water production, completely softenedRERwater, completely softenedkg</t>
  </si>
  <si>
    <t>water production, completely softenedUSwater, completely softenedkg</t>
  </si>
  <si>
    <t>water production, decarbonisedBRwater, decarbonisedkg</t>
  </si>
  <si>
    <t>water production, decarbonised</t>
  </si>
  <si>
    <t>water production, decarbonisedCAwater, decarbonisedkg</t>
  </si>
  <si>
    <t>water production, decarbonisedCHwater, decarbonisedkg</t>
  </si>
  <si>
    <t>water production, decarbonisedCNwater, decarbonisedkg</t>
  </si>
  <si>
    <t>water production, decarbonisedDEwater, decarbonisedkg</t>
  </si>
  <si>
    <t>water production, decarbonisedESwater, decarbonisedkg</t>
  </si>
  <si>
    <t>water production, decarbonisedFRwater, decarbonisedkg</t>
  </si>
  <si>
    <t>water production, decarbonisedGBwater, decarbonisedkg</t>
  </si>
  <si>
    <t>water production, decarbonisedINwater, decarbonisedkg</t>
  </si>
  <si>
    <t>water production, decarbonisedRUwater, decarbonisedkg</t>
  </si>
  <si>
    <t>water production, decarbonisedRoWwater, decarbonisedkg</t>
  </si>
  <si>
    <t>water production, decarbonisedUSwater, decarbonisedkg</t>
  </si>
  <si>
    <t>water production, decarbonisedZAwater, decarbonisedkg</t>
  </si>
  <si>
    <t>water production, deionisedCHwater, deionisedkg</t>
  </si>
  <si>
    <t>water production, deionised</t>
  </si>
  <si>
    <t>water production, deionisedEurope without Switzerlandwater, deionisedkg</t>
  </si>
  <si>
    <t>water production, deionisedRoWwater, deionisedkg</t>
  </si>
  <si>
    <t>water production, ultrapureCA-QCwater, ultrapurekg</t>
  </si>
  <si>
    <t>water production, ultrapure</t>
  </si>
  <si>
    <t>water production, ultrapureRoWwater, ultrapurekg</t>
  </si>
  <si>
    <t>water production, ultrapureRERwater, ultrapurekg</t>
  </si>
  <si>
    <t>water pump operation, dieselBRwater pump operation, dieselMJ</t>
  </si>
  <si>
    <t>water pump operation, dieselCA-QCwater pump operation, dieselMJ</t>
  </si>
  <si>
    <t>water pump operation, dieselCHwater pump operation, dieselMJ</t>
  </si>
  <si>
    <t>water pump operation, dieselCNwater pump operation, dieselMJ</t>
  </si>
  <si>
    <t>water pump operation, dieselCOwater pump operation, dieselMJ</t>
  </si>
  <si>
    <t>water pump operation, dieselDEwater pump operation, dieselMJ</t>
  </si>
  <si>
    <t>water pump operation, dieselESwater pump operation, dieselMJ</t>
  </si>
  <si>
    <t>water pump operation, dieselFRwater pump operation, dieselMJ</t>
  </si>
  <si>
    <t>water pump operation, dieselINwater pump operation, dieselMJ</t>
  </si>
  <si>
    <t>water pump operation, dieselMAwater pump operation, dieselMJ</t>
  </si>
  <si>
    <t>water pump operation, dieselMYwater pump operation, dieselMJ</t>
  </si>
  <si>
    <t>water pump operation, dieselPEwater pump operation, dieselMJ</t>
  </si>
  <si>
    <t>water pump operation, dieselPHwater pump operation, dieselMJ</t>
  </si>
  <si>
    <t>water pump operation, dieselRoWwater pump operation, dieselMJ</t>
  </si>
  <si>
    <t>water pump operation, dieselTNwater pump operation, dieselMJ</t>
  </si>
  <si>
    <t>water pump operation, dieselUSwater pump operation, dieselMJ</t>
  </si>
  <si>
    <t>water pump operation, dieselZAwater pump operation, dieselMJ</t>
  </si>
  <si>
    <t>water pump operation, electricBRwater pump operation, electricMJ</t>
  </si>
  <si>
    <t>water pump operation, electricCA-QCwater pump operation, electricMJ</t>
  </si>
  <si>
    <t>water pump operation, electricCHwater pump operation, electricMJ</t>
  </si>
  <si>
    <t>water pump operation, electricCNwater pump operation, electricMJ</t>
  </si>
  <si>
    <t>water pump operation, electricCOwater pump operation, electricMJ</t>
  </si>
  <si>
    <t>water pump operation, electricDEwater pump operation, electricMJ</t>
  </si>
  <si>
    <t>water pump operation, electricESwater pump operation, electricMJ</t>
  </si>
  <si>
    <t>water pump operation, electricFRwater pump operation, electricMJ</t>
  </si>
  <si>
    <t>water pump operation, electricINwater pump operation, electricMJ</t>
  </si>
  <si>
    <t>water pump operation, electricMAwater pump operation, electricMJ</t>
  </si>
  <si>
    <t>water pump operation, electricMYwater pump operation, electricMJ</t>
  </si>
  <si>
    <t>water pump operation, electricPEwater pump operation, electricMJ</t>
  </si>
  <si>
    <t>water pump operation, electricPHwater pump operation, electricMJ</t>
  </si>
  <si>
    <t>water pump operation, electricRoWwater pump operation, electricMJ</t>
  </si>
  <si>
    <t>water pump operation, electricTNwater pump operation, electricMJ</t>
  </si>
  <si>
    <t>water pump operation, electricUSwater pump operation, electricMJ</t>
  </si>
  <si>
    <t>water pump operation, electricZAwater pump operation, electricMJ</t>
  </si>
  <si>
    <t>water pump production, 22kWGLOwater pump, 22kWunit</t>
  </si>
  <si>
    <t>water pump production, 22kW</t>
  </si>
  <si>
    <t>water storage constructionCHwater storageunit</t>
  </si>
  <si>
    <t>water storage construction</t>
  </si>
  <si>
    <t>water storage constructionRoWwater storageunit</t>
  </si>
  <si>
    <t>water supply network constructionCHwater supply networkkm</t>
  </si>
  <si>
    <t>water supply network construction</t>
  </si>
  <si>
    <t>water supply network constructionRoWwater supply networkkm</t>
  </si>
  <si>
    <t>water works construction, capacity 1.1E10l/year, conventional treatmentCA-QCwater works, capacity 1.1E10l/yearunit</t>
  </si>
  <si>
    <t>water works construction, capacity 1.1E10l/year, conventional treatment</t>
  </si>
  <si>
    <t>water works construction, capacity 1.1E10l/year, conventional treatmentCHwater works, capacity 1.1E10l/yearunit</t>
  </si>
  <si>
    <t>water works construction, capacity 1.1E10l/year, conventional treatmentEurope without Switzerlandwater works, capacity 1.1E10l/yearunit</t>
  </si>
  <si>
    <t>water works construction, capacity 1.1E10l/year, conventional treatmentRoWwater works, capacity 1.1E10l/yearunit</t>
  </si>
  <si>
    <t>water works construction, capacity 1.1E10l/year, direct filtration treatmentCA-QCwater works, capacity 1.1E10l/yearunit</t>
  </si>
  <si>
    <t>water works construction, capacity 1.1E10l/year, direct filtration treatment</t>
  </si>
  <si>
    <t>water works construction, capacity 1.1E10l/year, direct filtration treatmentCHwater works, capacity 1.1E10l/yearunit</t>
  </si>
  <si>
    <t>water works construction, capacity 1.1E10l/year, direct filtration treatmentEurope without Switzerlandwater works, capacity 1.1E10l/yearunit</t>
  </si>
  <si>
    <t>water works construction, capacity 1.1E10l/year, direct filtration treatmentRoWwater works, capacity 1.1E10l/yearunit</t>
  </si>
  <si>
    <t>water works construction, capacity 1.1E10l/year, microstrainer treatmentCA-QCwater works, capacity 1.1E10l/yearunit</t>
  </si>
  <si>
    <t>water works construction, capacity 1.1E10l/year, microstrainer treatment</t>
  </si>
  <si>
    <t>water works construction, capacity 1.1E10l/year, microstrainer treatmentEurope without Switzerlandwater works, capacity 1.1E10l/yearunit</t>
  </si>
  <si>
    <t>water works construction, capacity 1.1E10l/year, microstrainer treatmentRoWwater works, capacity 1.1E10l/yearunit</t>
  </si>
  <si>
    <t>water works construction, capacity 1.1E10l/year, ultrafiltration treatmentCA-QCwater works, capacity 1.1E10l/yearunit</t>
  </si>
  <si>
    <t>water works construction, capacity 1.1E10l/year, ultrafiltration treatment</t>
  </si>
  <si>
    <t>water works construction, capacity 1.1E10l/year, ultrafiltration treatmentEurope without Switzerlandwater works, capacity 1.1E10l/yearunit</t>
  </si>
  <si>
    <t>water works construction, capacity 1.1E10l/year, ultrafiltration treatmentRoWwater works, capacity 1.1E10l/yearunit</t>
  </si>
  <si>
    <t>water works construction, capacity 6.23E10l/year, seawater reverse osmosis, conventional pretreatmentGLOwater works, capacity 6.23E10l/yearunit</t>
  </si>
  <si>
    <t>water works construction, capacity 6.23E10l/year, seawater reverse osmosis, conventional pretreatment</t>
  </si>
  <si>
    <t>water works construction, capacity 6.23E10l/year, seawater reverse osmosis, ultrafiltration pretreatmentGLOwater works, capacity 6.23E10l/yearunit</t>
  </si>
  <si>
    <t>water works construction, capacity 6.23E10l/year, seawater reverse osmosis, ultrafiltration pretreatment</t>
  </si>
  <si>
    <t>wax production, for lost-wax metal castingGLOwax, lost-wax castingkg</t>
  </si>
  <si>
    <t>wax production, for lost-wax metal casting</t>
  </si>
  <si>
    <t>weaned calves production on native and planted pasture, PantanalBRcattle for slaughtering, live weightkg</t>
  </si>
  <si>
    <t>weaned calves production on native and planted pasture, Pantanal</t>
  </si>
  <si>
    <t>weaned calves production on native and planted pasture, PantanalBRweaned calves, live weightkg</t>
  </si>
  <si>
    <t>weaned calves production on native and planted pasture, PantanalBRweaned heifers, live weightkg</t>
  </si>
  <si>
    <t>weaned calves production on native pasture, PantanalBRcattle for slaughtering, live weightkg</t>
  </si>
  <si>
    <t>weaned calves production on native pasture, Pantanal</t>
  </si>
  <si>
    <t>weaned calves production on native pasture, PantanalBRweaned calves, live weightkg</t>
  </si>
  <si>
    <t>weaned calves production on native pasture, PantanalBRweaned heifers, live weightkg</t>
  </si>
  <si>
    <t>weaned calves production on pastureBRcattle for slaughtering, live weightkg</t>
  </si>
  <si>
    <t>weaned calves production on pasture</t>
  </si>
  <si>
    <t>weaned calves production on pastureBRweaned calves, live weightkg</t>
  </si>
  <si>
    <t>weaned calves production on pastureBRweaned heifers, live weightkg</t>
  </si>
  <si>
    <t>weaned calves production on pastureRoWcattle for slaughtering, live weightkg</t>
  </si>
  <si>
    <t>weaned calves production on pastureRoWweaned calves, live weightkg</t>
  </si>
  <si>
    <t>weaned calves production on pastureRoWweaned heifers, live weightkg</t>
  </si>
  <si>
    <t>weaned calves production on pastureZAcattle for slaughtering, live weightkg</t>
  </si>
  <si>
    <t>weaned calves production on pastureZAweaned calves, live weightkg</t>
  </si>
  <si>
    <t>weaned calves production on pastureZAweaned heifers, live weightkg</t>
  </si>
  <si>
    <t>weaving of synthetic fibre, for industrial useGLOweaving, synthetic fibrekg</t>
  </si>
  <si>
    <t>weaving of synthetic fibre, for industrial use</t>
  </si>
  <si>
    <t>weed control, by brush cutter, pastureBRweed control, by brush cutter, pastureha</t>
  </si>
  <si>
    <t>weed control, by brush cutter, pastureRoWweed control, by brush cutter, pastureha</t>
  </si>
  <si>
    <t>welding, arc, aluminiumCA-QCwelding, arc, aluminiumm</t>
  </si>
  <si>
    <t>welding, arc, aluminiumRoWwelding, arc, aluminiumm</t>
  </si>
  <si>
    <t>welding, arc, aluminiumRERwelding, arc, aluminiumm</t>
  </si>
  <si>
    <t>welding, arc, steelRoWwelding, arc, steelm</t>
  </si>
  <si>
    <t>welding, arc, steelRERwelding, arc, steelm</t>
  </si>
  <si>
    <t>welding, gas, steelRoWwelding, gas, steelm</t>
  </si>
  <si>
    <t>welding, gas, steelRERwelding, gas, steelm</t>
  </si>
  <si>
    <t>wheat bran to generic market for energy feedRoWenergy feed, grossMJ</t>
  </si>
  <si>
    <t>wheat bran to generic market for energy feed</t>
  </si>
  <si>
    <t>wheat bran to generic market for energy feedRoWprotein feed, 100% crudekg</t>
  </si>
  <si>
    <t>wheat bran to generic market for energy feedZAenergy feed, grossMJ</t>
  </si>
  <si>
    <t>wheat bran to generic market for energy feedZAprotein feed, 100% crudekg</t>
  </si>
  <si>
    <t>wheat grain processing, dry millingRoWenergy feed, grossMJ</t>
  </si>
  <si>
    <t>wheat grain processing, dry milling</t>
  </si>
  <si>
    <t>wheat grain processing, dry millingRoWwheat brankg</t>
  </si>
  <si>
    <t>wheat grain processing, dry millingRoWwheat flourkg</t>
  </si>
  <si>
    <t>wheat grain processing, dry millingZAenergy feed, grossMJ</t>
  </si>
  <si>
    <t>wheat grain processing, dry millingZAwheat brankg</t>
  </si>
  <si>
    <t>wheat grain processing, dry millingZAwheat flourkg</t>
  </si>
  <si>
    <t>wheat grain, feed productionCA-QCwheat grain, feedkg</t>
  </si>
  <si>
    <t>wheat grain, feed production</t>
  </si>
  <si>
    <t>wheat grain, feed productionRoWwheat grain, feedkg</t>
  </si>
  <si>
    <t>wheat grain, feed production, Swiss integrated productionCHwheat grain, feed, Swiss integrated productionkg</t>
  </si>
  <si>
    <t>wheat grain, feed production, Swiss integrated production</t>
  </si>
  <si>
    <t>wheat grain, feed production, organicCHwheat grain, feed, organickg</t>
  </si>
  <si>
    <t>wheat grain, feed production, organic</t>
  </si>
  <si>
    <t>wheat grain, feed production, organicRoWwheat grain, feed, organickg</t>
  </si>
  <si>
    <t>wheat grain, import from RoWZAwheat grainkg</t>
  </si>
  <si>
    <t>wheat grain, import from RoW</t>
  </si>
  <si>
    <t>wheat productionAUstrawkg</t>
  </si>
  <si>
    <t>wheat production</t>
  </si>
  <si>
    <t>wheat productionAUwheat grainkg</t>
  </si>
  <si>
    <t>wheat productionCA-QCwheat grainkg</t>
  </si>
  <si>
    <t>wheat productionCanada without Quebecstrawkg</t>
  </si>
  <si>
    <t>wheat productionCanada without Quebecwheat grainkg</t>
  </si>
  <si>
    <t>wheat productionDEwheat grainkg</t>
  </si>
  <si>
    <t>wheat productionESwheat grainkg</t>
  </si>
  <si>
    <t>wheat productionFRwheat grainkg</t>
  </si>
  <si>
    <t>wheat productionRoWstrawkg</t>
  </si>
  <si>
    <t>wheat productionRoWwheat grainkg</t>
  </si>
  <si>
    <t>wheat productionINwheat grainkg</t>
  </si>
  <si>
    <t>wheat productionUSwheat grainkg</t>
  </si>
  <si>
    <t>wheat productionZAstrawkg</t>
  </si>
  <si>
    <t>wheat productionZAwheat grainkg</t>
  </si>
  <si>
    <t>wheat production, Swiss integrated production, extensiveCHstrawkg</t>
  </si>
  <si>
    <t>wheat production, Swiss integrated production, extensive</t>
  </si>
  <si>
    <t>wheat production, Swiss integrated production, extensiveCHwheat grain, Swiss integrated productionkg</t>
  </si>
  <si>
    <t>wheat production, Swiss integrated production, intensiveCHstrawkg</t>
  </si>
  <si>
    <t>wheat production, Swiss integrated production, intensive</t>
  </si>
  <si>
    <t>wheat production, Swiss integrated production, intensiveCHwheat grain, Swiss integrated productionkg</t>
  </si>
  <si>
    <t>wheat production, organicCHstraw, organickg</t>
  </si>
  <si>
    <t>wheat production, organic</t>
  </si>
  <si>
    <t>wheat production, organicCHwheat grain, organickg</t>
  </si>
  <si>
    <t>wheat production, organicRoWstraw, organickg</t>
  </si>
  <si>
    <t>wheat production, organicRoWwheat grain, organickg</t>
  </si>
  <si>
    <t>wheat seed production, Swiss integrated production, for sowingCHwheat seed, Swiss integrated production, for sowingkg</t>
  </si>
  <si>
    <t>wheat seed production, Swiss integrated production, for sowing</t>
  </si>
  <si>
    <t>wheat seed production, for sowingGLOwheat seed, for sowingkg</t>
  </si>
  <si>
    <t>wheat seed production, for sowing</t>
  </si>
  <si>
    <t>wheat seed production, organic, for sowingCHwheat seed, organic, for sowingkg</t>
  </si>
  <si>
    <t>wheat seed production, organic, for sowing</t>
  </si>
  <si>
    <t>wheat seed production, organic, for sowingRoWwheat seed, organic, for sowingkg</t>
  </si>
  <si>
    <t>white asparagus productionCNwhite asparaguskg</t>
  </si>
  <si>
    <t>white asparagus production</t>
  </si>
  <si>
    <t>white asparagus productionFRwhite asparaguskg</t>
  </si>
  <si>
    <t>white asparagus productionRoWwhite asparaguskg</t>
  </si>
  <si>
    <t>white asparagus productionPEwhite asparaguskg</t>
  </si>
  <si>
    <t>white lined chipboard carton productionRoWwhite lined chipboard cartonkg</t>
  </si>
  <si>
    <t>white lined chipboard carton production</t>
  </si>
  <si>
    <t>white lined chipboard carton productionRERwhite lined chipboard cartonkg</t>
  </si>
  <si>
    <t>white spirit productionRoWwhite spiritkg</t>
  </si>
  <si>
    <t>white spirit production</t>
  </si>
  <si>
    <t>white spirit productionRERwhite spiritkg</t>
  </si>
  <si>
    <t>white spirit production, petroleum refinery operationBRwhite spiritkg</t>
  </si>
  <si>
    <t>white spirit production, petroleum refinery operation</t>
  </si>
  <si>
    <t>white spirit production, petroleum refinery operationCOwhite spiritkg</t>
  </si>
  <si>
    <t>white spirit production, petroleum refinery operationEurope without Switzerlandwhite spiritkg</t>
  </si>
  <si>
    <t>white spirit production, petroleum refinery operationINwhite spiritkg</t>
  </si>
  <si>
    <t>white spirit production, petroleum refinery operationPEwhite spiritkg</t>
  </si>
  <si>
    <t>white spirit production, petroleum refinery operationRoWwhite spiritkg</t>
  </si>
  <si>
    <t>white spirit production, petroleum refinery operationZAwhite spiritkg</t>
  </si>
  <si>
    <t>white spirit to generic market for solvent for paintGLOsolvent for paintkg</t>
  </si>
  <si>
    <t>white spirit to generic market for solvent for paint</t>
  </si>
  <si>
    <t>willow production, short rotation coppiceDEwood chips and particles, willowkg</t>
  </si>
  <si>
    <t>willow production, short rotation coppice</t>
  </si>
  <si>
    <t>willow production, short rotation coppiceRoWwood chips and particles, willowkg</t>
  </si>
  <si>
    <t>willow stem cutting production, for plantingDEwillow stem cutting, for plantingunit</t>
  </si>
  <si>
    <t>willow stem cutting production, for planting</t>
  </si>
  <si>
    <t>willow stem cutting production, for plantingRoWwillow stem cutting, for plantingunit</t>
  </si>
  <si>
    <t>wind power plant construction, 2MW, offshore, fixed partsGLOwind power plant, 2MW, offshore, fixed partsunit</t>
  </si>
  <si>
    <t>wind power plant construction, 2MW, offshore, fixed parts</t>
  </si>
  <si>
    <t>wind power plant construction, 2MW, offshore, moving partsGLOwind power plant, 2MW, offshore, moving partsunit</t>
  </si>
  <si>
    <t>wind power plant construction, 2MW, offshore, moving parts</t>
  </si>
  <si>
    <t>wind power plant construction, 800kW, fixed partsGLOwind power plant, 800kW, fixed partsunit</t>
  </si>
  <si>
    <t>wind power plant construction, 800kW, fixed parts</t>
  </si>
  <si>
    <t>wind power plant construction, 800kW, moving partsGLOwind power plant, 800kW, moving partsunit</t>
  </si>
  <si>
    <t>wind power plant construction, 800kW, moving parts</t>
  </si>
  <si>
    <t>wind turbine construction, 2.3MW, precast concrete tower, onshoreCA-QCwind turbine, 2.3MW, onshoreunit</t>
  </si>
  <si>
    <t>wind turbine construction, 2.3MW, precast concrete tower, onshore</t>
  </si>
  <si>
    <t>wind turbine construction, 2.3MW, precast concrete tower, onshoreRoWwind turbine, 2.3MW, onshoreunit</t>
  </si>
  <si>
    <t>wind turbine construction, 2MW, onshoreGLOwind turbine, 2MW, onshoreunit</t>
  </si>
  <si>
    <t>wind turbine construction, 2MW, onshore</t>
  </si>
  <si>
    <t>wind turbine construction, 4.5MW, onshoreGLOwind turbine, 4.5MW, onshoreunit</t>
  </si>
  <si>
    <t>wind turbine construction, 4.5MW, onshore</t>
  </si>
  <si>
    <t>wind turbine construction, 750kW, onshoreCA-QCwind turbine, 750kW, onshoreunit</t>
  </si>
  <si>
    <t>wind turbine construction, 750kW, onshore</t>
  </si>
  <si>
    <t>wind turbine construction, 750kW, onshoreRoWwind turbine, 750kW, onshoreunit</t>
  </si>
  <si>
    <t>wind turbine network connection construction, 2MW, onshoreCA-QCwind turbine network connection, 2MW, onshoreunit</t>
  </si>
  <si>
    <t>wind turbine network connection construction, 2MW, onshore</t>
  </si>
  <si>
    <t>wind turbine network connection construction, 2MW, onshoreRoWwind turbine network connection, 2MW, onshoreunit</t>
  </si>
  <si>
    <t>wind turbine network connection construction, 4.5MW, onshoreGLOwind turbine network connection, 4.5MW, onshoreunit</t>
  </si>
  <si>
    <t>wind turbine network connection construction, 4.5MW, onshore</t>
  </si>
  <si>
    <t>wind turbine network connection construction, 750kW, onshoreCA-QCwind turbine network connection, 750kW, onshoreunit</t>
  </si>
  <si>
    <t>wind turbine network connection construction, 750kW, onshore</t>
  </si>
  <si>
    <t>wind turbine network connection construction, 750kW, onshoreRoWwind turbine network connection, 750kW, onshoreunit</t>
  </si>
  <si>
    <t>window frame production, aluminium, U=1.6 W/m2KRoWwindow frame, aluminium, U=1.6 W/m2Km2</t>
  </si>
  <si>
    <t>window frame production, aluminium, U=1.6 W/m2K</t>
  </si>
  <si>
    <t>window frame production, aluminium, U=1.6 W/m2KRERwindow frame, aluminium, U=1.6 W/m2Km2</t>
  </si>
  <si>
    <t>window frame production, poly vinyl chloride, U=1.6 W/m2KRoWwindow frame, poly vinyl chloride, U=1.6 W/m2Km2</t>
  </si>
  <si>
    <t>window frame production, poly vinyl chloride, U=1.6 W/m2K</t>
  </si>
  <si>
    <t>window frame production, poly vinyl chloride, U=1.6 W/m2KRERwindow frame, poly vinyl chloride, U=1.6 W/m2Km2</t>
  </si>
  <si>
    <t>window frame production, wood, U=1.5 W/m2KCA-QCwindow frame, wood, U=1.5 W/m2Km2</t>
  </si>
  <si>
    <t>window frame production, wood, U=1.5 W/m2K</t>
  </si>
  <si>
    <t>window frame production, wood, U=1.5 W/m2KCA-QCwood pellet, measured as dry masskg</t>
  </si>
  <si>
    <t>window frame production, wood, U=1.5 W/m2KRoWwindow frame, wood, U=1.5 W/m2Km2</t>
  </si>
  <si>
    <t>window frame production, wood, U=1.5 W/m2KRoWwood pellet, measured as dry masskg</t>
  </si>
  <si>
    <t>window frame production, wood, U=1.5 W/m2KRERwindow frame, wood, U=1.5 W/m2Km2</t>
  </si>
  <si>
    <t>window frame production, wood, U=1.5 W/m2KRERwood pellet, measured as dry masskg</t>
  </si>
  <si>
    <t>window frame production, wood-metal, U=1.6 W/m2KRoWwindow frame, wood-metal, U=1.6 W/m2Km2</t>
  </si>
  <si>
    <t>window frame production, wood-metal, U=1.6 W/m2K</t>
  </si>
  <si>
    <t>window frame production, wood-metal, U=1.6 W/m2KRoWwood pellet, measured as dry masskg</t>
  </si>
  <si>
    <t>window frame production, wood-metal, U=1.6 W/m2KRERwindow frame, wood-metal, U=1.6 W/m2Km2</t>
  </si>
  <si>
    <t>window frame production, wood-metal, U=1.6 W/m2KRERwood pellet, measured as dry masskg</t>
  </si>
  <si>
    <t>wire drawing, copperRoWwire drawing, copperkg</t>
  </si>
  <si>
    <t>wire drawing, copperRERwire drawing, copperkg</t>
  </si>
  <si>
    <t>wire drawing, steelRoWwire drawing, steelkg</t>
  </si>
  <si>
    <t>wire drawing, steelRERwire drawing, steelkg</t>
  </si>
  <si>
    <t>wood chipping, industrial residual wood, stationary electric chipperRoWwood chipping, industrial residual wood, stationary electric chipperkg</t>
  </si>
  <si>
    <t>wood chipping, industrial residual wood, stationary electric chipperRERwood chipping, industrial residual wood, stationary electric chipperkg</t>
  </si>
  <si>
    <t>wood chipping, mobile chipper, at forest roadRoWwood chipping, chipper, mobile, diesel, at forest roadhour</t>
  </si>
  <si>
    <t>wood chipping, mobile chipper, at forest road</t>
  </si>
  <si>
    <t>wood chipping, mobile chipper, at forest roadRERwood chipping, chipper, mobile, diesel, at forest roadhour</t>
  </si>
  <si>
    <t>wood chipping, terrain chipper, dieselRoWwood chipping, forwarder with terrain chipper, in foresthour</t>
  </si>
  <si>
    <t>wood chipping, terrain chipper, diesel</t>
  </si>
  <si>
    <t>wood chipping, terrain chipper, dieselRERwood chipping, forwarder with terrain chipper, in foresthour</t>
  </si>
  <si>
    <t>wood chips production, hardwood, at sawmillCA-QCwood chips, wet, measured as dry masskg</t>
  </si>
  <si>
    <t>wood chips production, hardwood, at sawmill</t>
  </si>
  <si>
    <t>wood chips production, hardwood, at sawmillCHwood chips, wet, measured as dry masskg</t>
  </si>
  <si>
    <t>wood chips production, hardwood, at sawmillEurope without Switzerlandwood chips, wet, measured as dry masskg</t>
  </si>
  <si>
    <t>wood chips production, hardwood, at sawmillRoWwood chips, wet, measured as dry masskg</t>
  </si>
  <si>
    <t>wood chips production, softwood, at sawmillCA-QCwood chips, wet, measured as dry masskg</t>
  </si>
  <si>
    <t>wood chips production, softwood, at sawmill</t>
  </si>
  <si>
    <t>wood chips production, softwood, at sawmillCHwood chips, wet, measured as dry masskg</t>
  </si>
  <si>
    <t>wood chips production, softwood, at sawmillEurope without Switzerlandwood chips, wet, measured as dry masskg</t>
  </si>
  <si>
    <t>wood chips production, softwood, at sawmillRoWwood chips, wet, measured as dry masskg</t>
  </si>
  <si>
    <t>wood cladding production, softwoodCA-QCresidual wood, drym3</t>
  </si>
  <si>
    <t>wood cladding production, softwood</t>
  </si>
  <si>
    <t>wood cladding production, softwoodCA-QCwood chips, dry, measured as dry masskg</t>
  </si>
  <si>
    <t>wood cladding production, softwoodCA-QCwood cladding, softwoodm2</t>
  </si>
  <si>
    <t>wood cladding production, softwoodRoWresidual wood, drym3</t>
  </si>
  <si>
    <t>wood cladding production, softwoodRoWwood chips, dry, measured as dry masskg</t>
  </si>
  <si>
    <t>wood cladding production, softwoodRoWwood cladding, softwoodm2</t>
  </si>
  <si>
    <t>wood pellet factory productionRoWwood pellet factoryunit</t>
  </si>
  <si>
    <t>wood pellet factory production</t>
  </si>
  <si>
    <t>wood pellet factory productionRERwood pellet factoryunit</t>
  </si>
  <si>
    <t>wood pellet productionRoWwood pellet, measured as dry masskg</t>
  </si>
  <si>
    <t>wood pellet production</t>
  </si>
  <si>
    <t>wood pellet productionRERwood pellet, measured as dry masskg</t>
  </si>
  <si>
    <t>wood pellets, burned in stirling heat and power co-generation unit, 3kW electrical, futureCHelectricity, low voltagekWh</t>
  </si>
  <si>
    <t>wood pellets, burned in stirling heat and power co-generation unit, 3kW electrical, future</t>
  </si>
  <si>
    <t>wood pellets, burned in stirling heat and power co-generation unit, 3kW electrical, futureCHheat, futureMJ</t>
  </si>
  <si>
    <t>wood preservation facility construction, dipping/immersion tankGLOwood preservation facility, dipping/immersion tankunit</t>
  </si>
  <si>
    <t>wood preservation facility construction, dipping/immersion tank</t>
  </si>
  <si>
    <t>wood preservation facility construction, flow coating equipmentGLOwood preservation facility, flow coating equipmentunit</t>
  </si>
  <si>
    <t>wood preservation facility construction, flow coating equipment</t>
  </si>
  <si>
    <t>wood preservation facility construction, hot/cold dipping tankGLOwood preservation facility, hot/cold dipping tankunit</t>
  </si>
  <si>
    <t>wood preservation facility construction, hot/cold dipping tank</t>
  </si>
  <si>
    <t>wood preservation facility construction, oscillating pressure vesselGLOwood preservation facility, oscillating pressure methodunit</t>
  </si>
  <si>
    <t>wood preservation facility construction, oscillating pressure vessel</t>
  </si>
  <si>
    <t>wood preservation facility construction, vacuum pressure vesselGLOwood preservation facility, vacuum pressure methodunit</t>
  </si>
  <si>
    <t>wood preservation facility construction, vacuum pressure vessel</t>
  </si>
  <si>
    <t>wood preservation, dipping/immersion, solvent-based preservative, indoor use, dryRoWwood preservation, dipping/immersion method, organic solvent-based, indoor use, drykg</t>
  </si>
  <si>
    <t>wood preservation, dipping/immersion, solvent-based preservative, indoor use, dry</t>
  </si>
  <si>
    <t>wood preservation, dipping/immersion, solvent-based preservative, indoor use, dryRERwood preservation, dipping/immersion method, organic solvent-based, indoor use, drykg</t>
  </si>
  <si>
    <t>wood preservation, dipping/immersion, solvent-based preservative, indoor use, occasionally wetRoWwood preservation, dipping/immersion method, organic solvent-based, indoor use, occasionally wetkg</t>
  </si>
  <si>
    <t>wood preservation, dipping/immersion, solvent-based preservative, indoor use, occasionally wet</t>
  </si>
  <si>
    <t>wood preservation, dipping/immersion, solvent-based preservative, indoor use, occasionally wetRERwood preservation, dipping/immersion method, organic solvent-based, indoor use, occasionally wetkg</t>
  </si>
  <si>
    <t>wood preservation, dipping/immersion, solvent-based preservative, outdoor use, no ground contactRoWwood preservation, dipping/immersion method, organic solvent-based, outdoor use, no ground contactkg</t>
  </si>
  <si>
    <t>wood preservation, dipping/immersion, solvent-based preservative, outdoor use, no ground contact</t>
  </si>
  <si>
    <t>wood preservation, dipping/immersion, solvent-based preservative, outdoor use, no ground contactRERwood preservation, dipping/immersion method, organic solvent-based, outdoor use, no ground contactkg</t>
  </si>
  <si>
    <t>wood preservation, dipping/immersion, water-based preservative, indoor use, dryRoWwood preservation, dipping/immersion method, water-based, indoor use, drykg</t>
  </si>
  <si>
    <t>wood preservation, dipping/immersion, water-based preservative, indoor use, dry</t>
  </si>
  <si>
    <t>wood preservation, dipping/immersion, water-based preservative, indoor use, dryRERwood preservation, dipping/immersion method, water-based, indoor use, drykg</t>
  </si>
  <si>
    <t>wood preservation, dipping/immersion, water-based preservative, indoor use, occasionally wetRoWwood preservation, dipping/immersion method, water-based, indoor use, occasionally wetkg</t>
  </si>
  <si>
    <t>wood preservation, dipping/immersion, water-based preservative, indoor use, occasionally wet</t>
  </si>
  <si>
    <t>wood preservation, dipping/immersion, water-based preservative, indoor use, occasionally wetRERwood preservation, dipping/immersion method, water-based, indoor use, occasionally wetkg</t>
  </si>
  <si>
    <t>wood preservation, dipping/immersion, water-based preservative, outdoor use, no ground contactRoWwood preservation, dipping/immersion method, water-based, outdoor use, no ground contactkg</t>
  </si>
  <si>
    <t>wood preservation, dipping/immersion, water-based preservative, outdoor use, no ground contact</t>
  </si>
  <si>
    <t>wood preservation, dipping/immersion, water-based preservative, outdoor use, no ground contactRERwood preservation, dipping/immersion method, water-based, outdoor use, no ground contactkg</t>
  </si>
  <si>
    <t>wood preservation, hot/cold dipping, creosote, outdoor use, ground contactRoWwood preservation, hot/cold dipping, creosote, outdoor use, ground contactkg</t>
  </si>
  <si>
    <t>wood preservation, hot/cold dipping, creosote, outdoor use, ground contactRERwood preservation, hot/cold dipping, creosote, outdoor use, ground contactkg</t>
  </si>
  <si>
    <t>wood preservation, oscillating pressure method, inorganic salt, containing Cr, outdoor use, ground contactRoWwood preservation, oscillating pressure method, inorganic salt, containing Cr, outdoor use, ground contactkg</t>
  </si>
  <si>
    <t>wood preservation, oscillating pressure method, inorganic salt, containing Cr, outdoor use, ground contactRERwood preservation, oscillating pressure method, inorganic salt, containing Cr, outdoor use, ground contactkg</t>
  </si>
  <si>
    <t>wood preservation, oscillating pressure method, organic salt, Cr-free, outdoor use, ground contactRoWwood preservation, oscillating pressure method, organic salt, Cr-free, outdoor use, ground contactkg</t>
  </si>
  <si>
    <t>wood preservation, oscillating pressure method, organic salt, Cr-free, outdoor use, ground contactRERwood preservation, oscillating pressure method, organic salt, Cr-free, outdoor use, ground contactkg</t>
  </si>
  <si>
    <t>wood preservation, pressure vessel, creosote, outdoor use, ground contactRoWwood preservation, pressure vessel, creosote, outdoor use, ground contactkg</t>
  </si>
  <si>
    <t>wood preservation, pressure vessel, creosote, outdoor use, ground contactRERwood preservation, pressure vessel, creosote, outdoor use, ground contactkg</t>
  </si>
  <si>
    <t>wood preservation, spray tunnel/deluging, solvent-based preservative, indoor use, dryRoWwood preservation, spray tunnel/deluging, organic solvent-based, indoor use, drykg</t>
  </si>
  <si>
    <t>wood preservation, spray tunnel/deluging, solvent-based preservative, indoor use, dry</t>
  </si>
  <si>
    <t>wood preservation, spray tunnel/deluging, solvent-based preservative, indoor use, dryRERwood preservation, spray tunnel/deluging, organic solvent-based, indoor use, drykg</t>
  </si>
  <si>
    <t>wood preservation, spray tunnel/deluging, solvent-based preservative, indoor use, occasionally wetRoWwood preservation, spray tunnel/deluging, organic solvent-based, indoor use, occasionally wetkg</t>
  </si>
  <si>
    <t>wood preservation, spray tunnel/deluging, solvent-based preservative, indoor use, occasionally wet</t>
  </si>
  <si>
    <t>wood preservation, spray tunnel/deluging, solvent-based preservative, indoor use, occasionally wetRERwood preservation, spray tunnel/deluging, organic solvent-based, indoor use, occasionally wetkg</t>
  </si>
  <si>
    <t>wood preservation, spray tunnel/deluging, solvent-based preservative, outdoor use, no ground contactRoWwood preservation, spray tunnel/deluging, organic solvent-based, outdoor use, no ground contactkg</t>
  </si>
  <si>
    <t>wood preservation, spray tunnel/deluging, solvent-based preservative, outdoor use, no ground contact</t>
  </si>
  <si>
    <t>wood preservation, spray tunnel/deluging, solvent-based preservative, outdoor use, no ground contactRERwood preservation, spray tunnel/deluging, organic solvent-based, outdoor use, no ground contactkg</t>
  </si>
  <si>
    <t>wood preservation, spray tunnel/deluging, water-based preservative, indoor use, dryRoWwood preservation, spray tunnel/deluging, water-based, indoor use, drykg</t>
  </si>
  <si>
    <t>wood preservation, spray tunnel/deluging, water-based preservative, indoor use, dry</t>
  </si>
  <si>
    <t>wood preservation, spray tunnel/deluging, water-based preservative, indoor use, dryRERwood preservation, spray tunnel/deluging, water-based, indoor use, drykg</t>
  </si>
  <si>
    <t>wood preservation, spray tunnel/deluging, water-based preservative, indoor use, occasionally wetRoWwood preservation, spray tunnel/deluging, water-based, indoor use, occasionally wetkg</t>
  </si>
  <si>
    <t>wood preservation, spray tunnel/deluging, water-based preservative, indoor use, occasionally wet</t>
  </si>
  <si>
    <t>wood preservation, spray tunnel/deluging, water-based preservative, indoor use, occasionally wetRERwood preservation, spray tunnel/deluging, water-based, indoor use, occasionally wetkg</t>
  </si>
  <si>
    <t>wood preservation, spray tunnel/deluging, water-based preservative, outdoor use, no ground contactRoWwood preservation, spray tunnel/deluging, water-based, outdoor use, no ground contactkg</t>
  </si>
  <si>
    <t>wood preservation, spray tunnel/deluging, water-based preservative, outdoor use, no ground contact</t>
  </si>
  <si>
    <t>wood preservation, spray tunnel/deluging, water-based preservative, outdoor use, no ground contactRERwood preservation, spray tunnel/deluging, water-based, outdoor use, no ground contactkg</t>
  </si>
  <si>
    <t>wood preservation, vacuum pressure method, inorganic salt, containing Cr, outdoor use, ground contactRoWwood preservation, vacuum pressure method, inorganic salt, containing Cr, outdoor use, ground contactkg</t>
  </si>
  <si>
    <t>wood preservation, vacuum pressure method, inorganic salt, containing Cr, outdoor use, ground contactRERwood preservation, vacuum pressure method, inorganic salt, containing Cr, outdoor use, ground contactkg</t>
  </si>
  <si>
    <t>wood preservation, vacuum pressure method, organic salt, Cr-free, outdoor use, ground contactRoWwood preservation, vacuum pressure method, organic salts, Cr-free, outdoor use, ground contactkg</t>
  </si>
  <si>
    <t>wood preservation, vacuum pressure method, organic salt, Cr-free, outdoor use, ground contact</t>
  </si>
  <si>
    <t>wood preservation, vacuum pressure method, organic salt, Cr-free, outdoor use, ground contactRERwood preservation, vacuum pressure method, organic salts, Cr-free, outdoor use, ground contactkg</t>
  </si>
  <si>
    <t>wood preservative production, creosoteRoWwood preservative, creosotekg</t>
  </si>
  <si>
    <t>wood preservative production, creosote</t>
  </si>
  <si>
    <t>wood preservative production, creosoteRERwood preservative, creosotekg</t>
  </si>
  <si>
    <t>wood preservative production, inorganic salt, containing Cr, outdoor use, ground contactGLOwood preservative, inorganic salt, containing Crkg</t>
  </si>
  <si>
    <t>wood preservative production, inorganic salt, containing Cr, outdoor use, ground contact</t>
  </si>
  <si>
    <t>wood preservative production, organic salts, Cr-free, outdoor use, ground contactGLOwood preservative, organic salt, Cr-freekg</t>
  </si>
  <si>
    <t>wood preservative production, organic salts, Cr-free, outdoor use, ground contact</t>
  </si>
  <si>
    <t>wood preservative production, organic, indoor use, dryGLOwood preservative, organic, indoor use, drykg</t>
  </si>
  <si>
    <t>wood preservative production, organic, indoor use, dry</t>
  </si>
  <si>
    <t>wood preservative production, organic, indoor use, occasionally wetGLOwood preservative, organic, indoor use, occasionally wetkg</t>
  </si>
  <si>
    <t>wood preservative production, organic, indoor use, occasionally wet</t>
  </si>
  <si>
    <t>wood preservative production, organic, outdoor use, no ground contactGLOwood preservative, organic, outdoor use, no ground contactkg</t>
  </si>
  <si>
    <t>wood preservative production, organic, outdoor use, no ground contact</t>
  </si>
  <si>
    <t>wood preservative production, water-based, indoor use, dryGLOwood preservative, water-based, indoor use, drykg</t>
  </si>
  <si>
    <t>wood preservative production, water-based, indoor use, dry</t>
  </si>
  <si>
    <t>wood preservative production, water-based, indoor use, occasionally wetGLOwood preservative, water-based, indoor use, occasionally wetkg</t>
  </si>
  <si>
    <t>wood preservative production, water-based, indoor use, occasionally wet</t>
  </si>
  <si>
    <t>wood preservative production, water-based, outdoor use, no ground contactGLOwood preservative, water-based, outdoor use, no ground contactkg</t>
  </si>
  <si>
    <t>wood preservative production, water-based, outdoor use, no ground contact</t>
  </si>
  <si>
    <t>wood wool boards production, cement bondedRoWwood wool boards, cement bondedm3</t>
  </si>
  <si>
    <t>wood wool boards production, cement bonded</t>
  </si>
  <si>
    <t>wood wool boards production, cement bondedRERwood wool boards, cement bondedm3</t>
  </si>
  <si>
    <t>wood wool productionCA-QCresidual wood, drym3</t>
  </si>
  <si>
    <t>wood wool production</t>
  </si>
  <si>
    <t>wood wool productionCA-QCwood woolkg</t>
  </si>
  <si>
    <t>wood wool productionRoWresidual wood, drym3</t>
  </si>
  <si>
    <t>wood wool productionRoWwood woolkg</t>
  </si>
  <si>
    <t>wood wool productionRERresidual wood, drym3</t>
  </si>
  <si>
    <t>wood wool productionRERwood woolkg</t>
  </si>
  <si>
    <t>wooden board factory construction, cement bonded boardsRoWwooden board factory, cement bonded boardsunit</t>
  </si>
  <si>
    <t>wooden board factory construction, cement bonded boards</t>
  </si>
  <si>
    <t>wooden board factory construction, cement bonded boardsRERwooden board factory, cement bonded boardsunit</t>
  </si>
  <si>
    <t>wooden board factory construction, organic bonded boardsRoWwooden board factory, organic bonded boardsunit</t>
  </si>
  <si>
    <t>wooden board factory construction, organic bonded boards</t>
  </si>
  <si>
    <t>wooden board factory construction, organic bonded boardsRERwooden board factory, organic bonded boardsunit</t>
  </si>
  <si>
    <t>woven bamboo mat productionBRwoven bamboo matkg</t>
  </si>
  <si>
    <t>woven bamboo mat production</t>
  </si>
  <si>
    <t>woven bamboo mat productionCNwoven bamboo matkg</t>
  </si>
  <si>
    <t>woven bamboo mat productionCOwoven bamboo matkg</t>
  </si>
  <si>
    <t>woven bamboo mat productionRoWwoven bamboo matkg</t>
  </si>
  <si>
    <t>woven bamboo mat productionPHwoven bamboo matkg</t>
  </si>
  <si>
    <t>xylene productionRoWxylenekg</t>
  </si>
  <si>
    <t>xylene production</t>
  </si>
  <si>
    <t>xylene productionRERxylenekg</t>
  </si>
  <si>
    <t>yarding and processing, mobile cable yarder on truckRoWcable yardinghour</t>
  </si>
  <si>
    <t>yarding and processing, mobile cable yarder on truck</t>
  </si>
  <si>
    <t>yarding and processing, mobile cable yarder on truckRERcable yardinghour</t>
  </si>
  <si>
    <t>yarding, mobile cable yarder on trailerRoWcable yardinghour</t>
  </si>
  <si>
    <t>yarding, mobile cable yarder on trailer</t>
  </si>
  <si>
    <t>yarding, mobile cable yarder on trailerRERcable yardinghour</t>
  </si>
  <si>
    <t>yarding, sled yarderRoWcable yardinghour</t>
  </si>
  <si>
    <t>yarding, sled yarder</t>
  </si>
  <si>
    <t>yarding, sled yarderRERcable yardinghour</t>
  </si>
  <si>
    <t>yarn production, cotton, open end spinningRoWyarn, cottonkg</t>
  </si>
  <si>
    <t>yarn production, cotton, open end spinning</t>
  </si>
  <si>
    <t>yarn production, cotton, open end spinningINyarn, cottonkg</t>
  </si>
  <si>
    <t>yarn production, cotton, ring spinningBDyarn, cottonkg</t>
  </si>
  <si>
    <t>yarn production, cotton, ring spinning</t>
  </si>
  <si>
    <t>yarn production, cotton, ring spinningINyarn, cottonkg</t>
  </si>
  <si>
    <t>yarn production, cotton, ring spinning, for knittingGLOyarn, cottonkg</t>
  </si>
  <si>
    <t>yarn production, cotton, ring spinning, for knitting</t>
  </si>
  <si>
    <t>yarn production, cotton, ring spinning, for weavingGLOyarn, cottonkg</t>
  </si>
  <si>
    <t>yarn production, cotton, ring spinning, for weaving</t>
  </si>
  <si>
    <t>yarn production, juteBDyarn, jutekg</t>
  </si>
  <si>
    <t>yarn production, jute</t>
  </si>
  <si>
    <t>yarn production, juteRoWyarn, jutekg</t>
  </si>
  <si>
    <t>yarn production, juteINyarn, jutekg</t>
  </si>
  <si>
    <t>yarn production, kenafRoWyarn, kenafkg</t>
  </si>
  <si>
    <t>yarn production, kenaf</t>
  </si>
  <si>
    <t>yarn production, kenafINyarn, kenafkg</t>
  </si>
  <si>
    <t>yarn production, silk, long fibreRoWyarn, silkkg</t>
  </si>
  <si>
    <t>yarn production, silk, long fibre</t>
  </si>
  <si>
    <t>yarn production, silk, long fibreINyarn, silkkg</t>
  </si>
  <si>
    <t>yarn production, silk, short fibreRoWyarn, silkkg</t>
  </si>
  <si>
    <t>yarn production, silk, short fibre</t>
  </si>
  <si>
    <t>yarn production, silk, short fibreINyarn, silkkg</t>
  </si>
  <si>
    <t>yogurt production, from cow milkCA-QCcheese, from cow milk, fresh, unripenedkg</t>
  </si>
  <si>
    <t>yogurt production, from cow milk</t>
  </si>
  <si>
    <t>yogurt production, from cow milkCA-QCcream, from cow milkkg</t>
  </si>
  <si>
    <t>yogurt production, from cow milkCA-QCyogurt, from cow milkkg</t>
  </si>
  <si>
    <t>yogurt production, from cow milkRoWcheese, from cow milk, fresh, unripenedkg</t>
  </si>
  <si>
    <t>yogurt production, from cow milkRoWcream, from cow milkkg</t>
  </si>
  <si>
    <t>yogurt production, from cow milkRoWyogurt, from cow milkkg</t>
  </si>
  <si>
    <t>ytterbium oxide to generic market for mischmetalGLOmischmetalkg</t>
  </si>
  <si>
    <t>ytterbium oxide to generic market for mischmetal</t>
  </si>
  <si>
    <t>yttrium oxide to generic market for mischmetalGLOmischmetalkg</t>
  </si>
  <si>
    <t>yttrium oxide to generic market for mischmetal</t>
  </si>
  <si>
    <t>zeolite production, powderRoWzeolite, powderkg</t>
  </si>
  <si>
    <t>zeolite production, powder</t>
  </si>
  <si>
    <t>zeolite production, powderRERzeolite, powderkg</t>
  </si>
  <si>
    <t>zeolite production, slurry, without water, in 50% solution stateRoWzeolite, slurry, without water, in 50% solution statekg</t>
  </si>
  <si>
    <t>zeolite production, slurry, without water, in 50% solution state</t>
  </si>
  <si>
    <t>zeolite production, slurry, without water, in 50% solution stateRERzeolite, slurry, without water, in 50% solution statekg</t>
  </si>
  <si>
    <t>zinc coating, coilsRoWzinc coat, coilsm2</t>
  </si>
  <si>
    <t>zinc coating, coils</t>
  </si>
  <si>
    <t>zinc coating, coilsRERzinc coat, coilsm2</t>
  </si>
  <si>
    <t>zinc coating, piecesRoWzinc coat, piecesm2</t>
  </si>
  <si>
    <t>zinc coating, pieces</t>
  </si>
  <si>
    <t>zinc coating, piecesRERzinc coat, piecesm2</t>
  </si>
  <si>
    <t>zinc coating, pieces, adjustment per micro-mRoWzinc coat, pieces, adjustment per micro-mm2</t>
  </si>
  <si>
    <t>zinc coating, pieces, adjustment per micro-m</t>
  </si>
  <si>
    <t>zinc coating, pieces, adjustment per micro-mRERzinc coat, pieces, adjustment per micro-mm2</t>
  </si>
  <si>
    <t>zinc mine operationGLObulk lead-zinc concentratekg</t>
  </si>
  <si>
    <t>zinc mine operation</t>
  </si>
  <si>
    <t>zinc mine operationGLOcopper concentrate, sulfide orekg</t>
  </si>
  <si>
    <t>zinc mine operationGLOgold, unrefinedkg</t>
  </si>
  <si>
    <t>zinc mine operationGLOlead concentratekg</t>
  </si>
  <si>
    <t>zinc mine operationGLOlimekg</t>
  </si>
  <si>
    <t>zinc mine operationGLOquicklime, milled, loosekg</t>
  </si>
  <si>
    <t>zinc mine operationGLOsandkg</t>
  </si>
  <si>
    <t>zinc mine operationGLOzinc concentratekg</t>
  </si>
  <si>
    <t>zinc monosulfate productionRoWzinc monosulfatekg</t>
  </si>
  <si>
    <t>zinc monosulfate production</t>
  </si>
  <si>
    <t>zinc monosulfate productionRERzinc monosulfatekg</t>
  </si>
  <si>
    <t>zinc oxide productionRoWzinc oxidekg</t>
  </si>
  <si>
    <t>zinc oxide production</t>
  </si>
  <si>
    <t>zinc oxide productionRERzinc oxidekg</t>
  </si>
  <si>
    <t>zinc scrap, post-consumer to generic market for zincGLOzinckg</t>
  </si>
  <si>
    <t>zinc scrap, post-consumer to generic market for zinc</t>
  </si>
  <si>
    <t>zinc scrap, post-consumer, Recycled Content cut-offGLOzinc scrap, post-consumerkg</t>
  </si>
  <si>
    <t>zinc scrap, post-consumer, Recycled Content cut-off</t>
  </si>
  <si>
    <t>zucchini productionRoWsulfuric acidkg</t>
  </si>
  <si>
    <t>zucchini production</t>
  </si>
  <si>
    <t>zinc sulfide productionRoWzinc sulfidekg</t>
  </si>
  <si>
    <t>zinc sulfide production</t>
  </si>
  <si>
    <t>zinc sulfide productionRERsulfuric acidkg</t>
  </si>
  <si>
    <t>zinc sulfide productionRERzinc sulfidekg</t>
  </si>
  <si>
    <t>zineb productionGLOzinebkg</t>
  </si>
  <si>
    <t>zineb production</t>
  </si>
  <si>
    <t>zirconium and hafnium tetrachloride production, from zirconFRhafnium tetrachloridekg</t>
  </si>
  <si>
    <t>zirconium and hafnium tetrachloride production, from zircon</t>
  </si>
  <si>
    <t>zirconium and hafnium tetrachloride production, from zirconFRhydrochloric acid, without water, in 30% solution statekg</t>
  </si>
  <si>
    <t>zirconium and hafnium tetrachloride production, from zirconFRsilicon tetrachloridekg</t>
  </si>
  <si>
    <t>zirconium and hafnium tetrachloride production, from zirconFRzirconium tetrachloridekg</t>
  </si>
  <si>
    <t>zirconium and hafnium tetrachloride production, from zirconRoWhafnium tetrachloridekg</t>
  </si>
  <si>
    <t>zirconium and hafnium tetrachloride production, from zirconRoWhydrochloric acid, without water, in 30% solution statekg</t>
  </si>
  <si>
    <t>zirconium and hafnium tetrachloride production, from zirconRoWsilicon tetrachloridekg</t>
  </si>
  <si>
    <t>zirconium and hafnium tetrachloride production, from zirconRoWzirconium tetrachloridekg</t>
  </si>
  <si>
    <t>zirconium and hafnium tetrachloride production, from zirconUShafnium tetrachloridekg</t>
  </si>
  <si>
    <t>zirconium and hafnium tetrachloride production, from zirconUShydrochloric acid, without water, in 30% solution statekg</t>
  </si>
  <si>
    <t>zirconium and hafnium tetrachloride production, from zirconUSsilicon tetrachloridekg</t>
  </si>
  <si>
    <t>zirconium and hafnium tetrachloride production, from zirconUSzirconium tetrachloridekg</t>
  </si>
  <si>
    <t>zirconium oxide productionAUzirconium oxidekg</t>
  </si>
  <si>
    <t>zirconium oxide production</t>
  </si>
  <si>
    <t>zirconium oxide productionRoWzirconium oxidekg</t>
  </si>
  <si>
    <t>zirconium oxide to generic market for electrolyte, for solid oxide fuel cellGLOelectrolyte, for solid oxide fuel cellkg</t>
  </si>
  <si>
    <t>zirconium oxide to generic market for electrolyte, for solid oxide fuel cell</t>
  </si>
  <si>
    <t>zirconium sponge production, from zirconium tetrachlorideFRzirconium sponge, nuclear-gradekg</t>
  </si>
  <si>
    <t>zirconium sponge production, from zirconium tetrachloride</t>
  </si>
  <si>
    <t>zirconium sponge production, from zirconium tetrachlorideRoWzirconium sponge, nuclear-gradekg</t>
  </si>
  <si>
    <t>zirconium sponge production, from zirconium tetrachlorideUSzirconium sponge, nuclear-gradekg</t>
  </si>
  <si>
    <t>zucchini productionGLOzucchinikg</t>
  </si>
  <si>
    <t>Manufacturing &amp; raw materials</t>
  </si>
  <si>
    <t>light fuel oil, burned in industrial furnace 1MW, non-modulatingRERLight fuel oil, burned in furnace 1MW of greenhouse/MJMJ</t>
  </si>
  <si>
    <t>fraction carbon footprint</t>
  </si>
  <si>
    <t>per FU</t>
  </si>
  <si>
    <t>Quantity per unit</t>
  </si>
  <si>
    <t>g/kg, Wh/kWh</t>
  </si>
  <si>
    <t>Ecoinvent process</t>
  </si>
  <si>
    <t>Energy recovery from paper</t>
  </si>
  <si>
    <t>MJ/kg</t>
  </si>
  <si>
    <t>Conversion efficiency</t>
  </si>
  <si>
    <t>Conversion factor</t>
  </si>
  <si>
    <t>MJ/kWh</t>
  </si>
  <si>
    <t>Fluorescent bulb lighting- DK electricity mix</t>
  </si>
  <si>
    <t>Incandescent bulb lighting DK electricity</t>
  </si>
  <si>
    <t>Fluorescent bulb lighting - Wind</t>
  </si>
  <si>
    <t>Fluorescent bulb lighting - Photovoltaic</t>
  </si>
  <si>
    <t>Fluorescent bulb lighting - 
hard coal</t>
  </si>
  <si>
    <t>Region</t>
  </si>
  <si>
    <t>Human health/Unit [min. lost/unit]</t>
  </si>
  <si>
    <t>fraction human health</t>
  </si>
  <si>
    <t>Copper &amp; other metals (Zn, Ni, Pb)</t>
  </si>
  <si>
    <t>polyethylene, polypropylene &amp; PVC</t>
  </si>
  <si>
    <t>glas</t>
  </si>
  <si>
    <t>ethylene, paints, fluids</t>
  </si>
  <si>
    <t>transport, freight, lorry 16-32 metric ton</t>
  </si>
  <si>
    <t>Supply chain petrol, low-sulfur</t>
  </si>
  <si>
    <t>Direct combustion</t>
  </si>
  <si>
    <t>plastic mixture incineration</t>
  </si>
  <si>
    <t>Quantity original unit</t>
  </si>
  <si>
    <t>per vehicle over lifespan</t>
  </si>
  <si>
    <t>per vehicle</t>
  </si>
  <si>
    <t>per V-km</t>
  </si>
  <si>
    <t>Vehicle lifespan (km/vehicle)</t>
  </si>
  <si>
    <t>treatment of metal scrap, mixed</t>
  </si>
  <si>
    <t>Glass to landfill</t>
  </si>
  <si>
    <t>Avoided electricity plastic incineration</t>
  </si>
  <si>
    <t>ReCiPe 2016 v1.03, endpoint (H)</t>
  </si>
  <si>
    <t>total: human health</t>
  </si>
  <si>
    <t>total: ecosystem quality</t>
  </si>
  <si>
    <t>total: natural resources</t>
  </si>
  <si>
    <t>human health</t>
  </si>
  <si>
    <t>ecosystem quality</t>
  </si>
  <si>
    <t>natural resources</t>
  </si>
  <si>
    <t>min.lost</t>
  </si>
  <si>
    <t>species.yr</t>
  </si>
  <si>
    <t>USD 2013</t>
  </si>
  <si>
    <t>Ecosystem quality impacts/Unit
[species-yr/unit]</t>
  </si>
  <si>
    <t>Fuel consumption</t>
  </si>
  <si>
    <t>Reduction life cycle</t>
  </si>
  <si>
    <t>kg petrol</t>
  </si>
  <si>
    <t>Transportation by Electric Vehicle
FU= 1 vehicle km
Life Cycle stage (225,000 km lifespan)</t>
  </si>
  <si>
    <t>Metal working, average for steel product manufacturing</t>
  </si>
  <si>
    <t>Copper</t>
  </si>
  <si>
    <t>Extruded thermoformed plastic sheets</t>
  </si>
  <si>
    <t>Polypropylene &amp; polyurethane</t>
  </si>
  <si>
    <t>battery Li-ion recheargable, prismatic</t>
  </si>
  <si>
    <t>electricity, photovoltaic, 
570kWp open ground installation</t>
  </si>
  <si>
    <t>Electric Vehicle - Wind</t>
  </si>
  <si>
    <t>Electric Vehicle - Photovoltaic</t>
  </si>
  <si>
    <t>Electric charging - EU</t>
  </si>
  <si>
    <t>Electricity Wind on shore</t>
  </si>
  <si>
    <t>Electricity photovoltaic</t>
  </si>
  <si>
    <t>Electricity coal</t>
  </si>
  <si>
    <t>Transportation by bike
FU= 1 vehicle km
Life Cycle stage (30,000 km lifespan)</t>
  </si>
  <si>
    <t>Bike production</t>
  </si>
  <si>
    <t>Bike production+A95:A108</t>
  </si>
  <si>
    <t>Emissions &amp; operation of vehicle</t>
  </si>
  <si>
    <t>Biking conventional bike</t>
  </si>
  <si>
    <t>Biking gain in health, electric bike</t>
  </si>
  <si>
    <t>E-bike battery</t>
  </si>
  <si>
    <t>Exercising with e-bike</t>
  </si>
  <si>
    <t>transport, freight, sea, container ship (15 kg)</t>
  </si>
  <si>
    <t>Electric Vehicle - EU average</t>
  </si>
  <si>
    <t>E-bike - EU average</t>
  </si>
  <si>
    <t>Human health [min. lost/FU]</t>
  </si>
  <si>
    <t>Carbon footprint [CO2equ./FU]</t>
  </si>
  <si>
    <t>Ecosystem quality impacts [Species-yr/FU]</t>
  </si>
  <si>
    <t>fraction ecosystem quality</t>
  </si>
  <si>
    <t>Ecosystem quality impacts
[species-yr/FU]</t>
  </si>
  <si>
    <t>Carbon footprint  [kgCO2equ/FU]</t>
  </si>
  <si>
    <t>Transportation by Gas Vehicle
Functional unit (FU)= 1 vehicle km
Life Cycle stage  (150,000 km lifespan)</t>
  </si>
  <si>
    <t>Carbon footprint [kgCO2equ/unit]</t>
  </si>
  <si>
    <t>Electric Vehicle - Hard coal</t>
  </si>
  <si>
    <t>km  transport per vehicle</t>
  </si>
  <si>
    <t>e-bike weight with battery [kg]</t>
  </si>
  <si>
    <t xml:space="preserve">yearly distance </t>
  </si>
  <si>
    <t>year</t>
  </si>
  <si>
    <t>If leasing</t>
  </si>
  <si>
    <t>p</t>
  </si>
  <si>
    <t>1 vehicle</t>
  </si>
  <si>
    <t>Resale value - end of life</t>
  </si>
  <si>
    <t>L</t>
  </si>
  <si>
    <t>Variable cost Fuel - Use phase</t>
  </si>
  <si>
    <t>Tires change every 20000 km</t>
  </si>
  <si>
    <t>maintenance per 10000km</t>
  </si>
  <si>
    <t>Variable cost maintenance</t>
  </si>
  <si>
    <t>Taxes for immatriculation per year</t>
  </si>
  <si>
    <t>Insurance per year</t>
  </si>
  <si>
    <t>annual purchase</t>
  </si>
  <si>
    <t>Fixed annual costs</t>
  </si>
  <si>
    <t>Tax on vehicle at purchase</t>
  </si>
  <si>
    <t>Cost relevant distance</t>
  </si>
  <si>
    <t>Purchase</t>
  </si>
  <si>
    <t>fraction costs</t>
  </si>
  <si>
    <t>Cost per FU [Euro/V-km]</t>
  </si>
  <si>
    <t>price/Unit  [Euro/Unit]</t>
  </si>
  <si>
    <t>Transportation by Electric Vehicle
FU= 1 vehicle km
Life Cycle stage  (225000 km lifespan)</t>
  </si>
  <si>
    <t>Costs</t>
  </si>
  <si>
    <t>Vehicle lifetime before resale</t>
  </si>
  <si>
    <t>GUESS so far</t>
  </si>
  <si>
    <t>relative price by soure</t>
  </si>
  <si>
    <t>km until change</t>
  </si>
  <si>
    <t>Variabl cost maintenance</t>
  </si>
  <si>
    <t xml:space="preserve">Resale </t>
  </si>
  <si>
    <t>per year</t>
  </si>
  <si>
    <t>km/yr</t>
  </si>
  <si>
    <t>Electric Vehicle - 
hard coal</t>
  </si>
  <si>
    <t>Electric Vehicle</t>
  </si>
  <si>
    <t>Petrol Vehicle</t>
  </si>
  <si>
    <t>Euro/V-km</t>
  </si>
  <si>
    <t>Transportation by Gas Vehicle
FU= 1 vehicle km
Life Cycle stage  (150,000 km lifespan)</t>
  </si>
  <si>
    <t>Energy/Unit  [MJ/Unit]</t>
  </si>
  <si>
    <t>Energy per FU [MJ/FU]</t>
  </si>
  <si>
    <t>fraction energy</t>
  </si>
  <si>
    <t>t-km</t>
  </si>
  <si>
    <t>electricity, medium voltage RER</t>
  </si>
  <si>
    <t>electricity, wind, 1-3MW turbine, onshore</t>
  </si>
  <si>
    <t>electricity, hard coal</t>
  </si>
  <si>
    <t>glass at landfill</t>
  </si>
  <si>
    <t>mineral oil incineration</t>
  </si>
  <si>
    <t>plastic, mixture at landfill</t>
  </si>
  <si>
    <t>aluminium recycled</t>
  </si>
  <si>
    <t>Iron and mixed metal scrap recycled</t>
  </si>
  <si>
    <t>Absolute radiative forcing</t>
  </si>
  <si>
    <t>Values</t>
  </si>
  <si>
    <t>Planetary Boundary (PB) - radiative forcing</t>
  </si>
  <si>
    <t>W/m2</t>
  </si>
  <si>
    <t>CF</t>
  </si>
  <si>
    <t>W/m2/ (kgCO2e/yr)</t>
  </si>
  <si>
    <t>Planetary Boundary (PB) - climate change in CO2e</t>
  </si>
  <si>
    <t>kgCO2e/yr</t>
  </si>
  <si>
    <t>World population</t>
  </si>
  <si>
    <t>pers</t>
  </si>
  <si>
    <t>World population on 15.11.2022</t>
  </si>
  <si>
    <t>Share of PB per person</t>
  </si>
  <si>
    <t>1/pers</t>
  </si>
  <si>
    <t>Planetary Boundary (PB) - CO2e impacts per person</t>
  </si>
  <si>
    <t>kgCO2e/pers/yr</t>
  </si>
  <si>
    <t>Share of total boundary attributable to 1 vehicle km</t>
  </si>
  <si>
    <t>Economic allocation</t>
  </si>
  <si>
    <t>country at https://ourworldindata.org/co2/country/denmark</t>
  </si>
  <si>
    <t>iso_code</t>
  </si>
  <si>
    <t>population</t>
  </si>
  <si>
    <t>CO2 prod</t>
  </si>
  <si>
    <t>CO2 LUC</t>
  </si>
  <si>
    <t>CO2 consumption based</t>
  </si>
  <si>
    <t>CH4 biogenic</t>
  </si>
  <si>
    <t>CH4 fossil</t>
  </si>
  <si>
    <t>N2O (equ)</t>
  </si>
  <si>
    <t>Total carbon footprint</t>
  </si>
  <si>
    <t>GDP/cap 2018 PPP</t>
  </si>
  <si>
    <t>GDP/cap</t>
  </si>
  <si>
    <t>GNI PPP</t>
  </si>
  <si>
    <t>GDP/cap worldbank</t>
  </si>
  <si>
    <t>US$ PPP</t>
  </si>
  <si>
    <t>Cur/US$ PPP</t>
  </si>
  <si>
    <t>Current</t>
  </si>
  <si>
    <t>Current US$</t>
  </si>
  <si>
    <t>Africa</t>
  </si>
  <si>
    <t/>
  </si>
  <si>
    <t>Asia</t>
  </si>
  <si>
    <t>Europe</t>
  </si>
  <si>
    <t>European Union (27)</t>
  </si>
  <si>
    <t>North America</t>
  </si>
  <si>
    <t>Oceania</t>
  </si>
  <si>
    <t>South America</t>
  </si>
  <si>
    <t>Low-income countries</t>
  </si>
  <si>
    <t>Lower-middle-income countries</t>
  </si>
  <si>
    <t>Upper-middle-income countries</t>
  </si>
  <si>
    <t>High-income countries</t>
  </si>
  <si>
    <t>Albania</t>
  </si>
  <si>
    <t>ALB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</si>
  <si>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</si>
  <si>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</si>
  <si>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</si>
  <si>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</si>
  <si>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</si>
  <si>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</si>
  <si>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</si>
  <si>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</si>
  <si>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</si>
  <si>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</si>
  <si>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</si>
  <si>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</si>
  <si>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</si>
  <si>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</si>
  <si>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</si>
  <si>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</si>
  <si>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</si>
  <si>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</si>
  <si>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</si>
  <si>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</si>
  <si>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Bolivia</t>
  </si>
  <si>
    <t>BOL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</si>
  <si>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</si>
  <si>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</si>
  <si>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</si>
  <si>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</si>
  <si>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</si>
  <si>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</si>
  <si>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</si>
  <si>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</si>
  <si>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</si>
  <si>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</si>
  <si>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</si>
  <si>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</si>
  <si>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</si>
  <si>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</si>
  <si>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</si>
  <si>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</si>
  <si>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</si>
  <si>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</si>
  <si>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</si>
  <si>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</si>
  <si>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</si>
  <si>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</si>
  <si>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</si>
  <si>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</si>
  <si>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</si>
  <si>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</si>
  <si>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</si>
  <si>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</si>
  <si>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</si>
  <si>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</si>
  <si>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</si>
  <si>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</si>
  <si>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</si>
  <si>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</si>
  <si>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Kr/cap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</si>
  <si>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</si>
  <si>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</si>
  <si>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</si>
  <si>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</si>
  <si>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</si>
  <si>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</si>
  <si>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</si>
  <si>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</si>
  <si>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</si>
  <si>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</si>
  <si>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</si>
  <si>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</si>
  <si>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</si>
  <si>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</si>
  <si>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</si>
  <si>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</si>
  <si>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</si>
  <si>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</si>
  <si>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</si>
  <si>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</si>
  <si>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</si>
  <si>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</si>
  <si>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</si>
  <si>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</si>
  <si>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</si>
  <si>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</si>
  <si>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</si>
  <si>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</si>
  <si>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Honduras</t>
  </si>
  <si>
    <t>HND</t>
  </si>
  <si>
    <t>Hungary</t>
  </si>
  <si>
    <t>HUN</t>
  </si>
  <si>
    <t>India</t>
  </si>
  <si>
    <t>IND</t>
  </si>
  <si>
    <t>Indonesia</t>
  </si>
  <si>
    <t>IDN</t>
  </si>
  <si>
    <t>Iran</t>
  </si>
  <si>
    <t>IRN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</si>
  <si>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</si>
  <si>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</si>
  <si>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</si>
  <si>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</si>
  <si>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</si>
  <si>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</si>
  <si>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</si>
  <si>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</si>
  <si>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</si>
  <si>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</si>
  <si>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</si>
  <si>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</si>
  <si>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</si>
  <si>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</si>
  <si>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</si>
  <si>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</si>
  <si>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</si>
  <si>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</si>
  <si>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</si>
  <si>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</si>
  <si>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</si>
  <si>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</si>
  <si>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</si>
  <si>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</si>
  <si>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</si>
  <si>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</si>
  <si>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</si>
  <si>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</si>
  <si>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</si>
  <si>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</si>
  <si>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</si>
  <si>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</si>
  <si>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</si>
  <si>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</si>
  <si>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Malta</t>
  </si>
  <si>
    <t>MLT</t>
  </si>
  <si>
    <t>Mauritius</t>
  </si>
  <si>
    <t>MUS</t>
  </si>
  <si>
    <t>Mexico</t>
  </si>
  <si>
    <t>MEX</t>
  </si>
  <si>
    <t>Mongolia</t>
  </si>
  <si>
    <t>MNG</t>
  </si>
  <si>
    <t>Morocco</t>
  </si>
  <si>
    <t>MAR</t>
  </si>
  <si>
    <t>Mozambique</t>
  </si>
  <si>
    <t>MOZ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</si>
  <si>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</si>
  <si>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</si>
  <si>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</si>
  <si>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</si>
  <si>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</si>
  <si>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</si>
  <si>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</si>
  <si>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</si>
  <si>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</si>
  <si>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</si>
  <si>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</si>
  <si>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</si>
  <si>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</si>
  <si>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</si>
  <si>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</si>
  <si>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</si>
  <si>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</si>
  <si>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</si>
  <si>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</si>
  <si>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</si>
  <si>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</si>
  <si>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</si>
  <si>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</si>
  <si>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</si>
  <si>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</si>
  <si>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</si>
  <si>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</si>
  <si>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</si>
  <si>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</si>
  <si>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</si>
  <si>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</si>
  <si>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</si>
  <si>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</si>
  <si>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</si>
  <si>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</si>
  <si>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</si>
  <si>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</si>
  <si>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</si>
  <si>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</si>
  <si>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</si>
  <si>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</si>
  <si>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</si>
  <si>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</si>
  <si>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</si>
  <si>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</si>
  <si>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</si>
  <si>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</si>
  <si>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</si>
  <si>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</si>
  <si>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</si>
  <si>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</si>
  <si>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</si>
  <si>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</si>
  <si>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</si>
  <si>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</si>
  <si>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</si>
  <si>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</si>
  <si>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</si>
  <si>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</si>
  <si>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</si>
  <si>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</si>
  <si>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</si>
  <si>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</si>
  <si>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</si>
  <si>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</si>
  <si>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</si>
  <si>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</si>
  <si>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</si>
  <si>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</si>
  <si>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</si>
  <si>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</si>
  <si>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</si>
  <si>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</si>
  <si>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</si>
  <si>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</si>
  <si>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</si>
  <si>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</si>
  <si>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</si>
  <si>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</si>
  <si>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</si>
  <si>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</si>
  <si>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</si>
  <si>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</si>
  <si>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</si>
  <si>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</si>
  <si>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</si>
  <si>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Venezuela</t>
  </si>
  <si>
    <t>VEN</t>
  </si>
  <si>
    <t>..</t>
  </si>
  <si>
    <t>Vietnam</t>
  </si>
  <si>
    <t>VNM</t>
  </si>
  <si>
    <t xml:space="preserve">Conversion rate </t>
  </si>
  <si>
    <t>Kr/Euro</t>
  </si>
  <si>
    <t>Total DKK</t>
  </si>
  <si>
    <t>DKK/V-km</t>
  </si>
  <si>
    <t>Kr/V-km</t>
  </si>
  <si>
    <t>kgCO2e/V-km</t>
  </si>
  <si>
    <t>Bike</t>
  </si>
  <si>
    <t>Exercising with bike</t>
  </si>
  <si>
    <t>GDP Denmark PPP Kr./cap/yr</t>
  </si>
  <si>
    <t>Grand fathering</t>
  </si>
  <si>
    <t>Reduction factor to reach PB</t>
  </si>
  <si>
    <t>Sustainable boundary assigned to 1 V-km</t>
  </si>
  <si>
    <t>Impact</t>
  </si>
  <si>
    <r>
      <t>Absolute Sust. Ratio &amp; exceedance</t>
    </r>
    <r>
      <rPr>
        <b/>
        <sz val="10"/>
        <color rgb="FF000000"/>
        <rFont val="Times New Roman"/>
        <family val="1"/>
      </rPr>
      <t xml:space="preserve"> economic allocation</t>
    </r>
  </si>
  <si>
    <r>
      <t>Absolute Sust. Ratio &amp; exceedance</t>
    </r>
    <r>
      <rPr>
        <b/>
        <sz val="10"/>
        <color rgb="FF000000"/>
        <rFont val="Times New Roman"/>
        <family val="1"/>
      </rPr>
      <t xml:space="preserve"> grand fathering</t>
    </r>
  </si>
  <si>
    <t>Sustainable boundary assigned to FU of 1 V-km</t>
  </si>
  <si>
    <t>Absolute sustainability assessment for carbon footprint per FU</t>
  </si>
  <si>
    <t xml:space="preserve">Comments:  </t>
  </si>
  <si>
    <t>Total present consumption-based impact DK</t>
  </si>
  <si>
    <t>Determination of Absolute sustainability: climate change</t>
  </si>
  <si>
    <t>Vehicule case study</t>
  </si>
  <si>
    <r>
      <t>Life cycle cost per FU (per V-km),</t>
    </r>
    <r>
      <rPr>
        <b/>
        <sz val="10"/>
        <color rgb="FF000000"/>
        <rFont val="Times New Roman"/>
        <family val="1"/>
      </rPr>
      <t xml:space="preserve"> </t>
    </r>
    <r>
      <rPr>
        <b/>
        <i/>
        <sz val="10"/>
        <color rgb="FF000000"/>
        <rFont val="Times New Roman"/>
        <family val="1"/>
      </rPr>
      <t>module 5</t>
    </r>
  </si>
  <si>
    <r>
      <t xml:space="preserve">Carbon footprint impact per V-km, </t>
    </r>
    <r>
      <rPr>
        <b/>
        <i/>
        <sz val="10"/>
        <color rgb="FF000000"/>
        <rFont val="Times New Roman"/>
        <family val="1"/>
      </rPr>
      <t>module 3</t>
    </r>
  </si>
  <si>
    <t>CUR/cap/yr</t>
  </si>
  <si>
    <t>CUR/V-km gasoline car</t>
  </si>
  <si>
    <t>Country (see ISO code in "World carbon footprint" tab)</t>
  </si>
  <si>
    <t>Exchange rate PPP</t>
  </si>
  <si>
    <t>Worldbank</t>
  </si>
  <si>
    <t>tCO2e/cap/year</t>
  </si>
  <si>
    <t>Reference scenario Gas Vehicle</t>
  </si>
  <si>
    <t>For the electric bike, it would reach the absolute sustainability level if the bike production would be reduced by e.g. electrification</t>
  </si>
  <si>
    <t>Conventional bike</t>
  </si>
  <si>
    <t>Non renewable primary energy resources/unit [MJ/unit]</t>
  </si>
  <si>
    <t>Non renewable primary energy resources impacts [MJ/FU]</t>
  </si>
  <si>
    <t>fraction non renewable primary energy</t>
  </si>
  <si>
    <t>Check [gCO2e/MJ]</t>
  </si>
  <si>
    <t>Biking gain in health average, conventional bike</t>
  </si>
  <si>
    <t>Sustainable boundary target per V-km, economic allocation</t>
  </si>
  <si>
    <t>Sustainable boundary target per V-km, grand fathering</t>
  </si>
  <si>
    <t>Cumulative energy demand
[MJ/FU]</t>
  </si>
  <si>
    <t>Electricity consumption</t>
  </si>
  <si>
    <t>Activity level</t>
  </si>
  <si>
    <t>PA Status</t>
  </si>
  <si>
    <t>Inactive</t>
  </si>
  <si>
    <t>Low activity</t>
  </si>
  <si>
    <t>Medium activity</t>
  </si>
  <si>
    <t>High activity</t>
  </si>
  <si>
    <t>Definition (min/week)</t>
  </si>
  <si>
    <t>&lt;10</t>
  </si>
  <si>
    <t>&lt;150</t>
  </si>
  <si>
    <t>150-300</t>
  </si>
  <si>
    <t>&gt;300</t>
  </si>
  <si>
    <t>Reference activity level</t>
  </si>
  <si>
    <t>Reference Minutes per week:</t>
  </si>
  <si>
    <t>Hours Per Week</t>
  </si>
  <si>
    <t>PA reference level</t>
  </si>
  <si>
    <t>PA mMET-h/week</t>
  </si>
  <si>
    <t>Health gain per marginal MET-hour, mMET-h</t>
  </si>
  <si>
    <t>Metric</t>
  </si>
  <si>
    <t>Average health benefit
minutes of healthy life gained/MET-h</t>
  </si>
  <si>
    <t>Low Activity</t>
  </si>
  <si>
    <t>Moderate Activity</t>
  </si>
  <si>
    <t>High Activity</t>
  </si>
  <si>
    <t>Characterization factor</t>
  </si>
  <si>
    <t xml:space="preserve">CF  </t>
  </si>
  <si>
    <t>Transportation: Physical activity gain per km</t>
  </si>
  <si>
    <t>Average health benefit
minutes of healthy life gained/km</t>
  </si>
  <si>
    <t>MET</t>
  </si>
  <si>
    <t>Activity category</t>
  </si>
  <si>
    <t>For coupling with inventory for transportation studies</t>
  </si>
  <si>
    <t>Marginal MET mMET</t>
  </si>
  <si>
    <r>
      <rPr>
        <sz val="11"/>
        <rFont val="Times New Roman"/>
        <family val="1"/>
      </rPr>
      <t>transportation</t>
    </r>
  </si>
  <si>
    <t>Walking / running</t>
  </si>
  <si>
    <t>bicycling average</t>
  </si>
  <si>
    <t>e-biking</t>
  </si>
  <si>
    <t>driving an automobile or light truck (not a semi)</t>
  </si>
  <si>
    <t>riding in a car</t>
  </si>
  <si>
    <t>riding in a bus</t>
  </si>
  <si>
    <t>riding in a train</t>
  </si>
  <si>
    <r>
      <rPr>
        <sz val="11"/>
        <rFont val="Times New Roman"/>
        <family val="1"/>
      </rPr>
      <t>flying airplane or helicopter</t>
    </r>
  </si>
  <si>
    <r>
      <rPr>
        <sz val="11"/>
        <rFont val="Times New Roman"/>
        <family val="1"/>
      </rPr>
      <t>motor scooter, motorcycle</t>
    </r>
  </si>
  <si>
    <r>
      <rPr>
        <sz val="11"/>
        <rFont val="Times New Roman"/>
        <family val="1"/>
      </rPr>
      <t>pulling rickshaw</t>
    </r>
  </si>
  <si>
    <t>driving a truck, semi, tractor, &gt; 1 ton, or bus, driving</t>
  </si>
  <si>
    <t>riding in a truck</t>
  </si>
  <si>
    <t>Average health benefit
minutes of healthy life gained/hour activity</t>
  </si>
  <si>
    <t>Specific activity</t>
  </si>
  <si>
    <t>mMET</t>
  </si>
  <si>
    <r>
      <rPr>
        <sz val="11"/>
        <rFont val="Times New Roman"/>
        <family val="1"/>
      </rPr>
      <t>automobile or light truck (not a semi) driving</t>
    </r>
  </si>
  <si>
    <r>
      <rPr>
        <sz val="11"/>
        <rFont val="Times New Roman"/>
        <family val="1"/>
      </rPr>
      <t>riding in a car or truck</t>
    </r>
  </si>
  <si>
    <r>
      <rPr>
        <sz val="11"/>
        <rFont val="Times New Roman"/>
        <family val="1"/>
      </rPr>
      <t>riding in a bus or train</t>
    </r>
  </si>
  <si>
    <r>
      <rPr>
        <sz val="11"/>
        <rFont val="Times New Roman"/>
        <family val="1"/>
      </rPr>
      <t>pushing plane in and out of hangar</t>
    </r>
  </si>
  <si>
    <r>
      <rPr>
        <sz val="11"/>
        <rFont val="Times New Roman"/>
        <family val="1"/>
      </rPr>
      <t>truck, semi, tractor, &gt; 1 ton, or bus, driving</t>
    </r>
  </si>
  <si>
    <r>
      <rPr>
        <sz val="11"/>
        <rFont val="Times New Roman"/>
        <family val="1"/>
      </rPr>
      <t>walking for transportation, 2.8-3.2 mph, level, moderate pace, firm surface</t>
    </r>
  </si>
  <si>
    <r>
      <rPr>
        <sz val="11"/>
        <rFont val="Times New Roman"/>
        <family val="1"/>
      </rPr>
      <t>bicycling</t>
    </r>
  </si>
  <si>
    <r>
      <rPr>
        <sz val="11"/>
        <rFont val="Times New Roman"/>
        <family val="1"/>
      </rPr>
      <t>bicycling, mountain, uphill, vigorous</t>
    </r>
  </si>
  <si>
    <r>
      <rPr>
        <sz val="11"/>
        <rFont val="Times New Roman"/>
        <family val="1"/>
      </rPr>
      <t>bicycling, mountain, competitive, racing</t>
    </r>
  </si>
  <si>
    <r>
      <rPr>
        <sz val="11"/>
        <rFont val="Times New Roman"/>
        <family val="1"/>
      </rPr>
      <t>bicycling, BMX</t>
    </r>
  </si>
  <si>
    <r>
      <rPr>
        <sz val="11"/>
        <rFont val="Times New Roman"/>
        <family val="1"/>
      </rPr>
      <t>bicycling, mountain, general</t>
    </r>
  </si>
  <si>
    <r>
      <rPr>
        <sz val="11"/>
        <rFont val="Times New Roman"/>
        <family val="1"/>
      </rPr>
      <t>bicycling, &lt;10 mph, leisure, to work or for pleasure (Taylor Code 115)</t>
    </r>
  </si>
  <si>
    <r>
      <rPr>
        <sz val="11"/>
        <rFont val="Times New Roman"/>
        <family val="1"/>
      </rPr>
      <t>bicycling, to/from work, self selected pace</t>
    </r>
  </si>
  <si>
    <r>
      <rPr>
        <sz val="11"/>
        <rFont val="Times New Roman"/>
        <family val="1"/>
      </rPr>
      <t>bicycling, on dirt or farm road, moderate pace</t>
    </r>
  </si>
  <si>
    <r>
      <rPr>
        <sz val="11"/>
        <rFont val="Times New Roman"/>
        <family val="1"/>
      </rPr>
      <t>bicycling, general</t>
    </r>
  </si>
  <si>
    <r>
      <rPr>
        <sz val="11"/>
        <rFont val="Times New Roman"/>
        <family val="1"/>
      </rPr>
      <t>bicycling, leisure, 5.5 mph</t>
    </r>
  </si>
  <si>
    <r>
      <rPr>
        <sz val="11"/>
        <rFont val="Times New Roman"/>
        <family val="1"/>
      </rPr>
      <t>bicycling, leisure, 9.4 mph</t>
    </r>
  </si>
  <si>
    <r>
      <rPr>
        <sz val="11"/>
        <rFont val="Times New Roman"/>
        <family val="1"/>
      </rPr>
      <t>bicycling, 10-11.9 mph, leisure, slow, light effort</t>
    </r>
  </si>
  <si>
    <r>
      <rPr>
        <sz val="11"/>
        <rFont val="Times New Roman"/>
        <family val="1"/>
      </rPr>
      <t>bicycling, 12-13.9 mph, leisure, moderate effort</t>
    </r>
  </si>
  <si>
    <r>
      <rPr>
        <sz val="11"/>
        <rFont val="Times New Roman"/>
        <family val="1"/>
      </rPr>
      <t>bicycling, 14-15.9 mph, racing or leisure, fast, vigorous effort</t>
    </r>
  </si>
  <si>
    <r>
      <rPr>
        <sz val="11"/>
        <rFont val="Times New Roman"/>
        <family val="1"/>
      </rPr>
      <t>bicycling, 16-19 mph, racing/not drafting or &gt; 19 mph drafting, very fast, racing general</t>
    </r>
  </si>
  <si>
    <r>
      <rPr>
        <sz val="11"/>
        <rFont val="Times New Roman"/>
        <family val="1"/>
      </rPr>
      <t>bicycling, &gt; 20 mph, racing, not drafting</t>
    </r>
  </si>
  <si>
    <r>
      <rPr>
        <sz val="11"/>
        <rFont val="Times New Roman"/>
        <family val="1"/>
      </rPr>
      <t>bicycling, 12 mph, seated, hands on brake hoods or bar drops, 80 rpm</t>
    </r>
  </si>
  <si>
    <r>
      <rPr>
        <sz val="11"/>
        <rFont val="Times New Roman"/>
        <family val="1"/>
      </rPr>
      <t>bicycling, 12 mph, standing, hands on brake hoods, 60 rpm</t>
    </r>
  </si>
  <si>
    <r>
      <rPr>
        <sz val="11"/>
        <rFont val="Times New Roman"/>
        <family val="1"/>
      </rPr>
      <t>unicycling</t>
    </r>
  </si>
  <si>
    <r>
      <rPr>
        <sz val="11"/>
        <rFont val="Times New Roman"/>
        <family val="1"/>
      </rPr>
      <t>walking</t>
    </r>
  </si>
  <si>
    <r>
      <rPr>
        <sz val="11"/>
        <rFont val="Times New Roman"/>
        <family val="1"/>
      </rPr>
      <t>backpacking (Taylor Code 050)</t>
    </r>
  </si>
  <si>
    <r>
      <rPr>
        <sz val="11"/>
        <rFont val="Times New Roman"/>
        <family val="1"/>
      </rPr>
      <t>backpacking, hiking or organized walking with a daypack</t>
    </r>
  </si>
  <si>
    <r>
      <rPr>
        <sz val="11"/>
        <rFont val="Times New Roman"/>
        <family val="1"/>
      </rPr>
      <t>carrying 15 pound load (e.g. suitcase), level ground or downstairs</t>
    </r>
  </si>
  <si>
    <r>
      <rPr>
        <sz val="11"/>
        <rFont val="Times New Roman"/>
        <family val="1"/>
      </rPr>
      <t>carrying 15 lb child, slow walking</t>
    </r>
  </si>
  <si>
    <r>
      <rPr>
        <sz val="11"/>
        <rFont val="Times New Roman"/>
        <family val="1"/>
      </rPr>
      <t>carrying load upstairs, general</t>
    </r>
  </si>
  <si>
    <r>
      <rPr>
        <sz val="11"/>
        <rFont val="Times New Roman"/>
        <family val="1"/>
      </rPr>
      <t>carrying 1 to 15 lb load, upstairs</t>
    </r>
  </si>
  <si>
    <r>
      <rPr>
        <sz val="11"/>
        <rFont val="Times New Roman"/>
        <family val="1"/>
      </rPr>
      <t>carrying 16 to 24 lb load, upstairs</t>
    </r>
  </si>
  <si>
    <r>
      <rPr>
        <sz val="11"/>
        <rFont val="Times New Roman"/>
        <family val="1"/>
      </rPr>
      <t>carrying 25 to 49 lb load, upstairs</t>
    </r>
  </si>
  <si>
    <r>
      <rPr>
        <sz val="11"/>
        <rFont val="Times New Roman"/>
        <family val="1"/>
      </rPr>
      <t>carrying 50 to 74 lb load, upstairs</t>
    </r>
  </si>
  <si>
    <r>
      <rPr>
        <sz val="11"/>
        <rFont val="Times New Roman"/>
        <family val="1"/>
      </rPr>
      <t>carrying &gt; 74 lb load, upstairs</t>
    </r>
  </si>
  <si>
    <r>
      <rPr>
        <sz val="11"/>
        <rFont val="Times New Roman"/>
        <family val="1"/>
      </rPr>
      <t>loading /unloading a car, implied walking</t>
    </r>
  </si>
  <si>
    <r>
      <rPr>
        <sz val="11"/>
        <rFont val="Times New Roman"/>
        <family val="1"/>
      </rPr>
      <t>climbing hills, no load</t>
    </r>
  </si>
  <si>
    <r>
      <rPr>
        <sz val="11"/>
        <rFont val="Times New Roman"/>
        <family val="1"/>
      </rPr>
      <t>climbing hills with 0 to 9 lb load</t>
    </r>
  </si>
  <si>
    <r>
      <rPr>
        <sz val="11"/>
        <rFont val="Times New Roman"/>
        <family val="1"/>
      </rPr>
      <t>climbing hills with 10 to 20 lb load</t>
    </r>
  </si>
  <si>
    <r>
      <rPr>
        <sz val="11"/>
        <rFont val="Times New Roman"/>
        <family val="1"/>
      </rPr>
      <t>climbing hills with 21 to 42 lb load</t>
    </r>
  </si>
  <si>
    <r>
      <rPr>
        <sz val="11"/>
        <rFont val="Times New Roman"/>
        <family val="1"/>
      </rPr>
      <t>climbing hills with 42+ lb load</t>
    </r>
  </si>
  <si>
    <r>
      <rPr>
        <sz val="11"/>
        <rFont val="Times New Roman"/>
        <family val="1"/>
      </rPr>
      <t>descending stairs</t>
    </r>
  </si>
  <si>
    <r>
      <rPr>
        <sz val="11"/>
        <rFont val="Times New Roman"/>
        <family val="1"/>
      </rPr>
      <t>hiking, cross country (Taylor Code 040)</t>
    </r>
  </si>
  <si>
    <r>
      <rPr>
        <sz val="11"/>
        <rFont val="Times New Roman"/>
        <family val="1"/>
      </rPr>
      <t>hiking or walking at a normal pace through fields and hillsides</t>
    </r>
  </si>
  <si>
    <r>
      <rPr>
        <sz val="11"/>
        <rFont val="Times New Roman"/>
        <family val="1"/>
      </rPr>
      <t>bird watching, slow walk</t>
    </r>
  </si>
  <si>
    <r>
      <rPr>
        <sz val="11"/>
        <rFont val="Times New Roman"/>
        <family val="1"/>
      </rPr>
      <t>marching, moderate speed, military, no pack</t>
    </r>
  </si>
  <si>
    <r>
      <rPr>
        <sz val="11"/>
        <rFont val="Times New Roman"/>
        <family val="1"/>
      </rPr>
      <t>marching rapidly, military, no pack</t>
    </r>
  </si>
  <si>
    <r>
      <rPr>
        <sz val="11"/>
        <rFont val="Times New Roman"/>
        <family val="1"/>
      </rPr>
      <t>pushing or pulling stroller with child or walking with children, 2.5 to 3.1 mph</t>
    </r>
  </si>
  <si>
    <r>
      <rPr>
        <sz val="11"/>
        <rFont val="Times New Roman"/>
        <family val="1"/>
      </rPr>
      <t>pushing a wheelchair, non-occupational</t>
    </r>
  </si>
  <si>
    <r>
      <rPr>
        <sz val="11"/>
        <rFont val="Times New Roman"/>
        <family val="1"/>
      </rPr>
      <t>race walking</t>
    </r>
  </si>
  <si>
    <r>
      <rPr>
        <sz val="11"/>
        <rFont val="Times New Roman"/>
        <family val="1"/>
      </rPr>
      <t>stair climbing, using or climbing up ladder (Taylor Code 030)</t>
    </r>
  </si>
  <si>
    <r>
      <rPr>
        <sz val="11"/>
        <rFont val="Times New Roman"/>
        <family val="1"/>
      </rPr>
      <t>stair climbing, slow pace</t>
    </r>
  </si>
  <si>
    <r>
      <rPr>
        <sz val="11"/>
        <rFont val="Times New Roman"/>
        <family val="1"/>
      </rPr>
      <t>stair climbing, fast pace</t>
    </r>
  </si>
  <si>
    <r>
      <rPr>
        <sz val="11"/>
        <rFont val="Times New Roman"/>
        <family val="1"/>
      </rPr>
      <t>using crutches</t>
    </r>
  </si>
  <si>
    <r>
      <rPr>
        <sz val="11"/>
        <rFont val="Times New Roman"/>
        <family val="1"/>
      </rPr>
      <t>walking, household</t>
    </r>
  </si>
  <si>
    <r>
      <rPr>
        <sz val="11"/>
        <rFont val="Times New Roman"/>
        <family val="1"/>
      </rPr>
      <t>walking, less than 2.0 mph, level, strolling, very slow</t>
    </r>
  </si>
  <si>
    <r>
      <rPr>
        <sz val="11"/>
        <rFont val="Times New Roman"/>
        <family val="1"/>
      </rPr>
      <t>walking, 2.0 mph, level, slow pace, firm surface</t>
    </r>
  </si>
  <si>
    <r>
      <rPr>
        <sz val="11"/>
        <rFont val="Times New Roman"/>
        <family val="1"/>
      </rPr>
      <t>walking for pleasure (Taylor Code 010)</t>
    </r>
  </si>
  <si>
    <r>
      <rPr>
        <sz val="11"/>
        <rFont val="Times New Roman"/>
        <family val="1"/>
      </rPr>
      <t>walking from house to car or bus, from car or bus to go places, from car or bus to and from the worksite</t>
    </r>
  </si>
  <si>
    <r>
      <rPr>
        <sz val="11"/>
        <rFont val="Times New Roman"/>
        <family val="1"/>
      </rPr>
      <t>walking to neighbor’s house or family’s house for social reasons</t>
    </r>
  </si>
  <si>
    <r>
      <rPr>
        <sz val="11"/>
        <rFont val="Times New Roman"/>
        <family val="1"/>
      </rPr>
      <t>walking the dog</t>
    </r>
  </si>
  <si>
    <r>
      <rPr>
        <sz val="11"/>
        <rFont val="Times New Roman"/>
        <family val="1"/>
      </rPr>
      <t>walking, 2.5 mph, level, firm surface</t>
    </r>
  </si>
  <si>
    <r>
      <rPr>
        <sz val="11"/>
        <rFont val="Times New Roman"/>
        <family val="1"/>
      </rPr>
      <t>walking, 2.5 mph, downhill</t>
    </r>
  </si>
  <si>
    <r>
      <rPr>
        <sz val="11"/>
        <rFont val="Times New Roman"/>
        <family val="1"/>
      </rPr>
      <t>walking, 2.8 to 3.2 mph, level, moderate pace, firm surface</t>
    </r>
  </si>
  <si>
    <r>
      <rPr>
        <sz val="11"/>
        <rFont val="Times New Roman"/>
        <family val="1"/>
      </rPr>
      <t>walking, 3.5 mph, level, brisk, firm surface, walking for exercise</t>
    </r>
  </si>
  <si>
    <r>
      <rPr>
        <sz val="11"/>
        <rFont val="Times New Roman"/>
        <family val="1"/>
      </rPr>
      <t>walking, 2.9 to 3.5 mph, uphill, 1 to 5% grade</t>
    </r>
  </si>
  <si>
    <r>
      <rPr>
        <sz val="11"/>
        <rFont val="Times New Roman"/>
        <family val="1"/>
      </rPr>
      <t>walking, 2.9 to 3.5 mph, uphill, 6% to 15% grade</t>
    </r>
  </si>
  <si>
    <r>
      <rPr>
        <sz val="11"/>
        <rFont val="Times New Roman"/>
        <family val="1"/>
      </rPr>
      <t>walking, 4.0 mph, level, firm surface, very brisk pace</t>
    </r>
  </si>
  <si>
    <r>
      <rPr>
        <sz val="11"/>
        <rFont val="Times New Roman"/>
        <family val="1"/>
      </rPr>
      <t>walking, 4.5 mph, level, firm surface, very, very brisk</t>
    </r>
  </si>
  <si>
    <r>
      <rPr>
        <sz val="11"/>
        <rFont val="Times New Roman"/>
        <family val="1"/>
      </rPr>
      <t>walking, 5.0 mph, level, firm surface</t>
    </r>
  </si>
  <si>
    <r>
      <rPr>
        <sz val="11"/>
        <rFont val="Times New Roman"/>
        <family val="1"/>
      </rPr>
      <t>walking, 5.0 mph, uphill, 3% grade</t>
    </r>
  </si>
  <si>
    <r>
      <rPr>
        <sz val="11"/>
        <rFont val="Times New Roman"/>
        <family val="1"/>
      </rPr>
      <t>walking, for pleasure, work break</t>
    </r>
  </si>
  <si>
    <r>
      <rPr>
        <sz val="11"/>
        <rFont val="Times New Roman"/>
        <family val="1"/>
      </rPr>
      <t>walking, grass track</t>
    </r>
  </si>
  <si>
    <r>
      <rPr>
        <sz val="11"/>
        <rFont val="Times New Roman"/>
        <family val="1"/>
      </rPr>
      <t>walking, normal pace, plowed field or sand</t>
    </r>
  </si>
  <si>
    <r>
      <rPr>
        <sz val="11"/>
        <rFont val="Times New Roman"/>
        <family val="1"/>
      </rPr>
      <t>walking, to work or class (Taylor Code 015)</t>
    </r>
  </si>
  <si>
    <r>
      <rPr>
        <sz val="11"/>
        <rFont val="Times New Roman"/>
        <family val="1"/>
      </rPr>
      <t>walking, to and from an outhouse</t>
    </r>
  </si>
  <si>
    <r>
      <rPr>
        <sz val="11"/>
        <rFont val="Times New Roman"/>
        <family val="1"/>
      </rPr>
      <t>walking, for exercise, 3.5 to 4 mph, with ski poles, Nordic walking, level, moderate pace</t>
    </r>
  </si>
  <si>
    <r>
      <rPr>
        <sz val="11"/>
        <rFont val="Times New Roman"/>
        <family val="1"/>
      </rPr>
      <t>walking, for exercise, 5.0 mph, with ski poles, Nordic walking, level, fast pace</t>
    </r>
  </si>
  <si>
    <r>
      <rPr>
        <sz val="11"/>
        <rFont val="Times New Roman"/>
        <family val="1"/>
      </rPr>
      <t>walking, for exercise, with ski poles, Nordic walking, uphill</t>
    </r>
  </si>
  <si>
    <r>
      <rPr>
        <sz val="11"/>
        <rFont val="Times New Roman"/>
        <family val="1"/>
      </rPr>
      <t>walking, backwards, 3.5 mph, level</t>
    </r>
  </si>
  <si>
    <r>
      <rPr>
        <sz val="11"/>
        <rFont val="Times New Roman"/>
        <family val="1"/>
      </rPr>
      <t>walking, backwards, 3.5 mph, uphill, 5% grade</t>
    </r>
  </si>
  <si>
    <r>
      <rPr>
        <sz val="11"/>
        <rFont val="Times New Roman"/>
        <family val="1"/>
      </rPr>
      <t>running</t>
    </r>
  </si>
  <si>
    <r>
      <rPr>
        <sz val="11"/>
        <rFont val="Times New Roman"/>
        <family val="1"/>
      </rPr>
      <t>jog/walk combination (jogging component of less than 10 minutes) (Taylor Code 180)</t>
    </r>
  </si>
  <si>
    <r>
      <rPr>
        <sz val="11"/>
        <rFont val="Times New Roman"/>
        <family val="1"/>
      </rPr>
      <t>jogging, general</t>
    </r>
  </si>
  <si>
    <r>
      <rPr>
        <sz val="11"/>
        <rFont val="Times New Roman"/>
        <family val="1"/>
      </rPr>
      <t>jogging, in place</t>
    </r>
  </si>
  <si>
    <r>
      <rPr>
        <sz val="11"/>
        <rFont val="Times New Roman"/>
        <family val="1"/>
      </rPr>
      <t>jogging, on a mini-tramp</t>
    </r>
  </si>
  <si>
    <r>
      <rPr>
        <sz val="11"/>
        <rFont val="Times New Roman"/>
        <family val="1"/>
      </rPr>
      <t>Running, 4 mph (13 min/mile)</t>
    </r>
  </si>
  <si>
    <r>
      <rPr>
        <sz val="11"/>
        <rFont val="Times New Roman"/>
        <family val="1"/>
      </rPr>
      <t>running, 5 mph (12 min/mile)</t>
    </r>
  </si>
  <si>
    <r>
      <rPr>
        <sz val="11"/>
        <rFont val="Times New Roman"/>
        <family val="1"/>
      </rPr>
      <t>running, 5.2 mph (11.5 min/mile)</t>
    </r>
  </si>
  <si>
    <r>
      <rPr>
        <sz val="11"/>
        <rFont val="Times New Roman"/>
        <family val="1"/>
      </rPr>
      <t>running, 6 mph (10 min/mile)</t>
    </r>
  </si>
  <si>
    <r>
      <rPr>
        <sz val="11"/>
        <rFont val="Times New Roman"/>
        <family val="1"/>
      </rPr>
      <t>running, 6.7 mph (9 min/mile)</t>
    </r>
  </si>
  <si>
    <r>
      <rPr>
        <sz val="11"/>
        <rFont val="Times New Roman"/>
        <family val="1"/>
      </rPr>
      <t>running, 7 mph (8.5 min/mile)</t>
    </r>
  </si>
  <si>
    <r>
      <rPr>
        <sz val="11"/>
        <rFont val="Times New Roman"/>
        <family val="1"/>
      </rPr>
      <t>running, 7.5 mph (8 min/mile)</t>
    </r>
  </si>
  <si>
    <r>
      <rPr>
        <sz val="11"/>
        <rFont val="Times New Roman"/>
        <family val="1"/>
      </rPr>
      <t>running, 8 mph (7.5 min/mile)</t>
    </r>
  </si>
  <si>
    <r>
      <rPr>
        <sz val="11"/>
        <rFont val="Times New Roman"/>
        <family val="1"/>
      </rPr>
      <t>running, 8.6 mph (7 min/mile)</t>
    </r>
  </si>
  <si>
    <r>
      <rPr>
        <sz val="11"/>
        <rFont val="Times New Roman"/>
        <family val="1"/>
      </rPr>
      <t>running, 9 mph (6.5 min/mile)</t>
    </r>
  </si>
  <si>
    <r>
      <rPr>
        <sz val="11"/>
        <rFont val="Times New Roman"/>
        <family val="1"/>
      </rPr>
      <t>running, 10 mph (6 min/mile)</t>
    </r>
  </si>
  <si>
    <r>
      <rPr>
        <sz val="11"/>
        <rFont val="Times New Roman"/>
        <family val="1"/>
      </rPr>
      <t>running, 11 mph (5.5 min/mile)</t>
    </r>
  </si>
  <si>
    <r>
      <rPr>
        <sz val="11"/>
        <rFont val="Times New Roman"/>
        <family val="1"/>
      </rPr>
      <t>running, 12 mph (5 min/mile)</t>
    </r>
  </si>
  <si>
    <r>
      <rPr>
        <sz val="11"/>
        <rFont val="Times New Roman"/>
        <family val="1"/>
      </rPr>
      <t>running, 13 mph (4.6 min/mile)</t>
    </r>
  </si>
  <si>
    <r>
      <rPr>
        <sz val="11"/>
        <rFont val="Times New Roman"/>
        <family val="1"/>
      </rPr>
      <t>running, 14 mph (4.3 min/mile)</t>
    </r>
  </si>
  <si>
    <r>
      <rPr>
        <sz val="11"/>
        <rFont val="Times New Roman"/>
        <family val="1"/>
      </rPr>
      <t>running, cross country</t>
    </r>
  </si>
  <si>
    <r>
      <rPr>
        <sz val="11"/>
        <rFont val="Times New Roman"/>
        <family val="1"/>
      </rPr>
      <t>running, (Taylor code 200)</t>
    </r>
  </si>
  <si>
    <r>
      <rPr>
        <sz val="11"/>
        <rFont val="Times New Roman"/>
        <family val="1"/>
      </rPr>
      <t>running, stairs, up</t>
    </r>
  </si>
  <si>
    <r>
      <rPr>
        <sz val="11"/>
        <rFont val="Times New Roman"/>
        <family val="1"/>
      </rPr>
      <t>running, on a track, team practice</t>
    </r>
  </si>
  <si>
    <r>
      <rPr>
        <sz val="11"/>
        <rFont val="Times New Roman"/>
        <family val="1"/>
      </rPr>
      <t>running, training, pushing a wheelchair or baby carrier</t>
    </r>
  </si>
  <si>
    <r>
      <rPr>
        <sz val="11"/>
        <rFont val="Times New Roman"/>
        <family val="1"/>
      </rPr>
      <t>running, marathon</t>
    </r>
  </si>
  <si>
    <r>
      <rPr>
        <sz val="11"/>
        <rFont val="Times New Roman"/>
        <family val="1"/>
      </rPr>
      <t>conditioning exercise</t>
    </r>
  </si>
  <si>
    <r>
      <rPr>
        <sz val="11"/>
        <rFont val="Times New Roman"/>
        <family val="1"/>
      </rPr>
      <t>activity promoting video game (e.g., Wii Fit), light effort (e.g., balance, yoga)</t>
    </r>
  </si>
  <si>
    <r>
      <rPr>
        <sz val="11"/>
        <rFont val="Times New Roman"/>
        <family val="1"/>
      </rPr>
      <t>activity promoting video game (e.g., Wii Fit), moderate effort (e.g., aerobic, resistance)</t>
    </r>
  </si>
  <si>
    <r>
      <rPr>
        <sz val="11"/>
        <rFont val="Times New Roman"/>
        <family val="1"/>
      </rPr>
      <t>activity promoting video/arcade game (e.g., Exergaming, Dance Dance Revolution), vigorous effort</t>
    </r>
  </si>
  <si>
    <r>
      <rPr>
        <sz val="11"/>
        <rFont val="Times New Roman"/>
        <family val="1"/>
      </rPr>
      <t>army type obstacle course exercise, boot camp training program</t>
    </r>
  </si>
  <si>
    <r>
      <rPr>
        <sz val="11"/>
        <rFont val="Times New Roman"/>
        <family val="1"/>
      </rPr>
      <t>bicycling, stationary, general</t>
    </r>
  </si>
  <si>
    <r>
      <rPr>
        <sz val="11"/>
        <rFont val="Times New Roman"/>
        <family val="1"/>
      </rPr>
      <t>bicycling, stationary, 30-50 watts, very light to light effort</t>
    </r>
  </si>
  <si>
    <r>
      <rPr>
        <sz val="11"/>
        <rFont val="Times New Roman"/>
        <family val="1"/>
      </rPr>
      <t>bicycling, stationary, 90-100 watts, moderate to vigorous effort</t>
    </r>
  </si>
  <si>
    <r>
      <rPr>
        <sz val="11"/>
        <rFont val="Times New Roman"/>
        <family val="1"/>
      </rPr>
      <t>bicycling, stationary, 101-160 watts, vigorous effort</t>
    </r>
  </si>
  <si>
    <r>
      <rPr>
        <sz val="11"/>
        <rFont val="Times New Roman"/>
        <family val="1"/>
      </rPr>
      <t>bicycling, stationary, 161-200 watts, vigorous effort</t>
    </r>
  </si>
  <si>
    <r>
      <rPr>
        <sz val="11"/>
        <rFont val="Times New Roman"/>
        <family val="1"/>
      </rPr>
      <t>bicycling, stationary, 201-270 watts, very vigorous effort</t>
    </r>
  </si>
  <si>
    <r>
      <rPr>
        <sz val="11"/>
        <rFont val="Times New Roman"/>
        <family val="1"/>
      </rPr>
      <t>bicycling, stationary, 51-89 watts, light-to-moderate effort</t>
    </r>
  </si>
  <si>
    <r>
      <rPr>
        <sz val="11"/>
        <rFont val="Times New Roman"/>
        <family val="1"/>
      </rPr>
      <t>bicycling, stationary, RPM/Spin bike class</t>
    </r>
  </si>
  <si>
    <r>
      <rPr>
        <sz val="11"/>
        <rFont val="Times New Roman"/>
        <family val="1"/>
      </rPr>
      <t>calisthenics (e.g., push ups, sit ups, pull-ups, jumping jacks), vigorous effort</t>
    </r>
  </si>
  <si>
    <r>
      <rPr>
        <sz val="11"/>
        <rFont val="Times New Roman"/>
        <family val="1"/>
      </rPr>
      <t>calisthenics (e.g., push ups, sit ups, pull-ups, lunges), moderate effort</t>
    </r>
  </si>
  <si>
    <r>
      <rPr>
        <sz val="11"/>
        <rFont val="Times New Roman"/>
        <family val="1"/>
      </rPr>
      <t>calisthenics (e.g., situps, abdominal crunches), light effort</t>
    </r>
  </si>
  <si>
    <r>
      <rPr>
        <sz val="11"/>
        <rFont val="Times New Roman"/>
        <family val="1"/>
      </rPr>
      <t>calisthenics, light or moderate effort, general (e.g., back exercises), going up &amp; down from floor (Taylor Code 150)</t>
    </r>
  </si>
  <si>
    <r>
      <rPr>
        <sz val="11"/>
        <rFont val="Times New Roman"/>
        <family val="1"/>
      </rPr>
      <t>circuit training, moderate effort</t>
    </r>
  </si>
  <si>
    <r>
      <rPr>
        <sz val="11"/>
        <rFont val="Times New Roman"/>
        <family val="1"/>
      </rPr>
      <t>circuit training, including kettlebells, some aerobic movement with minimal rest, general, vigorous intensity</t>
    </r>
  </si>
  <si>
    <r>
      <rPr>
        <sz val="11"/>
        <rFont val="Times New Roman"/>
        <family val="1"/>
      </rPr>
      <t>Curves</t>
    </r>
    <r>
      <rPr>
        <vertAlign val="superscript"/>
        <sz val="11"/>
        <rFont val="Times New Roman"/>
        <family val="1"/>
      </rPr>
      <t>TM</t>
    </r>
    <r>
      <rPr>
        <sz val="11"/>
        <rFont val="Times New Roman"/>
        <family val="1"/>
      </rPr>
      <t xml:space="preserve"> exercise routines in women</t>
    </r>
  </si>
  <si>
    <r>
      <rPr>
        <sz val="11"/>
        <rFont val="Times New Roman"/>
        <family val="1"/>
      </rPr>
      <t>Elliptical trainer, moderate effort</t>
    </r>
  </si>
  <si>
    <r>
      <rPr>
        <sz val="11"/>
        <rFont val="Times New Roman"/>
        <family val="1"/>
      </rPr>
      <t>resistance training (weight lifting, free weight, nautilus or universal), power lifting or body building, vigorous effort (Taylor Code 210)</t>
    </r>
  </si>
  <si>
    <r>
      <rPr>
        <sz val="11"/>
        <rFont val="Times New Roman"/>
        <family val="1"/>
      </rPr>
      <t>resistance (weight) training, squats , slow or explosive effort</t>
    </r>
  </si>
  <si>
    <r>
      <rPr>
        <sz val="11"/>
        <rFont val="Times New Roman"/>
        <family val="1"/>
      </rPr>
      <t>resistance (weight) training, multiple exercises, 8-15 repetitions at varied resistance</t>
    </r>
  </si>
  <si>
    <r>
      <rPr>
        <sz val="11"/>
        <rFont val="Times New Roman"/>
        <family val="1"/>
      </rPr>
      <t>health club exercise, general (Taylor Code 160)</t>
    </r>
  </si>
  <si>
    <r>
      <rPr>
        <sz val="11"/>
        <rFont val="Times New Roman"/>
        <family val="1"/>
      </rPr>
      <t>health club exercise classes, general, gym/weight training combined in one visit</t>
    </r>
  </si>
  <si>
    <r>
      <rPr>
        <sz val="11"/>
        <rFont val="Times New Roman"/>
        <family val="1"/>
      </rPr>
      <t>health club exercise, conditioning classes</t>
    </r>
  </si>
  <si>
    <r>
      <rPr>
        <sz val="11"/>
        <rFont val="Times New Roman"/>
        <family val="1"/>
      </rPr>
      <t>home exercise, general</t>
    </r>
  </si>
  <si>
    <r>
      <rPr>
        <sz val="11"/>
        <rFont val="Times New Roman"/>
        <family val="1"/>
      </rPr>
      <t>stair-treadmill ergometer, general</t>
    </r>
  </si>
  <si>
    <r>
      <rPr>
        <sz val="11"/>
        <rFont val="Times New Roman"/>
        <family val="1"/>
      </rPr>
      <t>rope skipping, general</t>
    </r>
  </si>
  <si>
    <r>
      <rPr>
        <sz val="11"/>
        <rFont val="Times New Roman"/>
        <family val="1"/>
      </rPr>
      <t>rowing, stationary ergometer, general, vigorous effort</t>
    </r>
  </si>
  <si>
    <r>
      <rPr>
        <sz val="11"/>
        <rFont val="Times New Roman"/>
        <family val="1"/>
      </rPr>
      <t>rowing, stationary, general, moderate effort</t>
    </r>
  </si>
  <si>
    <r>
      <rPr>
        <sz val="11"/>
        <rFont val="Times New Roman"/>
        <family val="1"/>
      </rPr>
      <t>rowing, stationary, 100 watts, moderate effort</t>
    </r>
  </si>
  <si>
    <r>
      <rPr>
        <sz val="11"/>
        <rFont val="Times New Roman"/>
        <family val="1"/>
      </rPr>
      <t>rowing, stationary, 150 watts, vigorous effort</t>
    </r>
  </si>
  <si>
    <r>
      <rPr>
        <sz val="11"/>
        <rFont val="Times New Roman"/>
        <family val="1"/>
      </rPr>
      <t>rowing, stationary, 200 watts, very vigorous effort</t>
    </r>
  </si>
  <si>
    <r>
      <rPr>
        <sz val="11"/>
        <rFont val="Times New Roman"/>
        <family val="1"/>
      </rPr>
      <t>ski machine, general</t>
    </r>
  </si>
  <si>
    <r>
      <rPr>
        <sz val="11"/>
        <rFont val="Times New Roman"/>
        <family val="1"/>
      </rPr>
      <t>slide board exercise, general</t>
    </r>
  </si>
  <si>
    <r>
      <rPr>
        <sz val="11"/>
        <rFont val="Times New Roman"/>
        <family val="1"/>
      </rPr>
      <t>slimnastics, jazzercise</t>
    </r>
  </si>
  <si>
    <r>
      <rPr>
        <sz val="11"/>
        <rFont val="Times New Roman"/>
        <family val="1"/>
      </rPr>
      <t>stretching, mild</t>
    </r>
  </si>
  <si>
    <r>
      <rPr>
        <sz val="11"/>
        <rFont val="Times New Roman"/>
        <family val="1"/>
      </rPr>
      <t>pilates, general</t>
    </r>
  </si>
  <si>
    <r>
      <rPr>
        <sz val="11"/>
        <rFont val="Times New Roman"/>
        <family val="1"/>
      </rPr>
      <t>teaching exercise class (e.g., aerobic, water)</t>
    </r>
  </si>
  <si>
    <r>
      <rPr>
        <sz val="11"/>
        <rFont val="Times New Roman"/>
        <family val="1"/>
      </rPr>
      <t>therapeutic exercise ball, Fitball exercise</t>
    </r>
  </si>
  <si>
    <r>
      <rPr>
        <sz val="11"/>
        <rFont val="Times New Roman"/>
        <family val="1"/>
      </rPr>
      <t>upper body exercise, arm ergometer</t>
    </r>
  </si>
  <si>
    <r>
      <rPr>
        <sz val="11"/>
        <rFont val="Times New Roman"/>
        <family val="1"/>
      </rPr>
      <t>upper body exercise, stationary bicycle - Airdyne (arms only) 40 rpm, moderate</t>
    </r>
  </si>
  <si>
    <r>
      <rPr>
        <sz val="11"/>
        <rFont val="Times New Roman"/>
        <family val="1"/>
      </rPr>
      <t>water aerobics, water calisthenics, water exercise</t>
    </r>
  </si>
  <si>
    <r>
      <rPr>
        <sz val="11"/>
        <rFont val="Times New Roman"/>
        <family val="1"/>
      </rPr>
      <t>whirlpool, sitting</t>
    </r>
  </si>
  <si>
    <r>
      <rPr>
        <sz val="11"/>
        <rFont val="Times New Roman"/>
        <family val="1"/>
      </rPr>
      <t>video exercise workouts, TV conditioning programs (e.g., yoga, stretching), light effort</t>
    </r>
  </si>
  <si>
    <r>
      <rPr>
        <sz val="11"/>
        <rFont val="Times New Roman"/>
        <family val="1"/>
      </rPr>
      <t>video exercise workouts, TV conditioning programs (e.g., cardio-resistance), moderate effort</t>
    </r>
  </si>
  <si>
    <r>
      <rPr>
        <sz val="11"/>
        <rFont val="Times New Roman"/>
        <family val="1"/>
      </rPr>
      <t>video exercise workouts, TV conditioning programs (e.g., cardio-resistance), vigorous effort</t>
    </r>
  </si>
  <si>
    <r>
      <rPr>
        <sz val="11"/>
        <rFont val="Times New Roman"/>
        <family val="1"/>
      </rPr>
      <t>yoga, Hatha</t>
    </r>
  </si>
  <si>
    <r>
      <rPr>
        <sz val="11"/>
        <rFont val="Times New Roman"/>
        <family val="1"/>
      </rPr>
      <t>yoga, Power</t>
    </r>
  </si>
  <si>
    <r>
      <rPr>
        <sz val="11"/>
        <rFont val="Times New Roman"/>
        <family val="1"/>
      </rPr>
      <t>yoga, Nadisodhana</t>
    </r>
  </si>
  <si>
    <r>
      <rPr>
        <sz val="11"/>
        <rFont val="Times New Roman"/>
        <family val="1"/>
      </rPr>
      <t>yoga, Surya Namaskar</t>
    </r>
  </si>
  <si>
    <r>
      <rPr>
        <sz val="11"/>
        <rFont val="Times New Roman"/>
        <family val="1"/>
      </rPr>
      <t>native New Zealander physical activities (e.g., Haka Powhiri, Moteatea, Waita Tira, Whakawatea, etc.), general, moderate effort</t>
    </r>
  </si>
  <si>
    <r>
      <rPr>
        <sz val="11"/>
        <rFont val="Times New Roman"/>
        <family val="1"/>
      </rPr>
      <t>native New Zealander physical activities (e.g., Haka, Taiahab), general, vigorous effort</t>
    </r>
  </si>
  <si>
    <r>
      <rPr>
        <sz val="11"/>
        <rFont val="Times New Roman"/>
        <family val="1"/>
      </rPr>
      <t>dancing</t>
    </r>
  </si>
  <si>
    <r>
      <rPr>
        <sz val="11"/>
        <rFont val="Times New Roman"/>
        <family val="1"/>
      </rPr>
      <t>ballet, modern, or jazz, general, rehearsal or class</t>
    </r>
  </si>
  <si>
    <r>
      <rPr>
        <sz val="11"/>
        <rFont val="Times New Roman"/>
        <family val="1"/>
      </rPr>
      <t>ballet, modern, or jazz, performance, vigorous effort</t>
    </r>
  </si>
  <si>
    <r>
      <rPr>
        <sz val="11"/>
        <rFont val="Times New Roman"/>
        <family val="1"/>
      </rPr>
      <t>tap</t>
    </r>
  </si>
  <si>
    <r>
      <rPr>
        <sz val="11"/>
        <rFont val="Times New Roman"/>
        <family val="1"/>
      </rPr>
      <t>aerobic, general</t>
    </r>
  </si>
  <si>
    <r>
      <rPr>
        <sz val="11"/>
        <rFont val="Times New Roman"/>
        <family val="1"/>
      </rPr>
      <t>aerobic, step, with 6 - 8 inch step</t>
    </r>
  </si>
  <si>
    <r>
      <rPr>
        <sz val="11"/>
        <rFont val="Times New Roman"/>
        <family val="1"/>
      </rPr>
      <t>aerobic, step, with 10 - 12 inch step</t>
    </r>
  </si>
  <si>
    <r>
      <rPr>
        <sz val="11"/>
        <rFont val="Times New Roman"/>
        <family val="1"/>
      </rPr>
      <t>aerobic, step, with 4-inch step</t>
    </r>
  </si>
  <si>
    <r>
      <rPr>
        <sz val="11"/>
        <rFont val="Times New Roman"/>
        <family val="1"/>
      </rPr>
      <t>bench step class, general</t>
    </r>
  </si>
  <si>
    <r>
      <rPr>
        <sz val="11"/>
        <rFont val="Times New Roman"/>
        <family val="1"/>
      </rPr>
      <t>aerobic, low impact</t>
    </r>
  </si>
  <si>
    <r>
      <rPr>
        <sz val="11"/>
        <rFont val="Times New Roman"/>
        <family val="1"/>
      </rPr>
      <t>aerobic, high impact</t>
    </r>
  </si>
  <si>
    <r>
      <rPr>
        <sz val="11"/>
        <rFont val="Times New Roman"/>
        <family val="1"/>
      </rPr>
      <t>aerobic dance wearing 10-15 lb weights</t>
    </r>
  </si>
  <si>
    <r>
      <rPr>
        <sz val="11"/>
        <rFont val="Times New Roman"/>
        <family val="1"/>
      </rPr>
      <t>ethnic or cultural dancing (e.g., Greek, Middle Eastern, hula, salsa, merengue, bamba y plena, flamenco, belly, and swing)</t>
    </r>
  </si>
  <si>
    <r>
      <rPr>
        <sz val="11"/>
        <rFont val="Times New Roman"/>
        <family val="1"/>
      </rPr>
      <t>ballroom, fast (Taylor Code 125)</t>
    </r>
  </si>
  <si>
    <r>
      <rPr>
        <sz val="11"/>
        <rFont val="Times New Roman"/>
        <family val="1"/>
      </rPr>
      <t>general dancing (e.g., disco, folk, Irish step dancing, line dancing, polka, contra, country)</t>
    </r>
  </si>
  <si>
    <r>
      <rPr>
        <sz val="11"/>
        <rFont val="Times New Roman"/>
        <family val="1"/>
      </rPr>
      <t>ballroom dancing, competitive, general</t>
    </r>
  </si>
  <si>
    <r>
      <rPr>
        <sz val="11"/>
        <rFont val="Times New Roman"/>
        <family val="1"/>
      </rPr>
      <t>ballroom, slow (e.g., waltz, foxtrot, slow dancing, samba, tango, 19</t>
    </r>
    <r>
      <rPr>
        <vertAlign val="superscript"/>
        <sz val="11"/>
        <rFont val="Times New Roman"/>
        <family val="1"/>
      </rPr>
      <t>th</t>
    </r>
    <r>
      <rPr>
        <sz val="11"/>
        <rFont val="Times New Roman"/>
        <family val="1"/>
      </rPr>
      <t xml:space="preserve"> century dance, mambo, cha cha)</t>
    </r>
  </si>
  <si>
    <r>
      <rPr>
        <sz val="11"/>
        <rFont val="Times New Roman"/>
        <family val="1"/>
      </rPr>
      <t>Anishinaabe Jingle Dancing</t>
    </r>
  </si>
  <si>
    <r>
      <rPr>
        <sz val="11"/>
        <rFont val="Times New Roman"/>
        <family val="1"/>
      </rPr>
      <t>Caribbean dance (Abakua, Beguine, Bellair, Bongo, Brukin's, Caribbean Quadrills, Dinki Mini, Gere, Gumbay, Ibo, Jonkonnu, Kumina, Oreisha, Jambu)</t>
    </r>
  </si>
  <si>
    <r>
      <rPr>
        <sz val="11"/>
        <rFont val="Times New Roman"/>
        <family val="1"/>
      </rPr>
      <t>fishing and hunting</t>
    </r>
  </si>
  <si>
    <r>
      <rPr>
        <sz val="11"/>
        <rFont val="Times New Roman"/>
        <family val="1"/>
      </rPr>
      <t>fishing, general</t>
    </r>
  </si>
  <si>
    <r>
      <rPr>
        <sz val="11"/>
        <rFont val="Times New Roman"/>
        <family val="1"/>
      </rPr>
      <t>fishing, crab fishing</t>
    </r>
  </si>
  <si>
    <r>
      <rPr>
        <sz val="11"/>
        <rFont val="Times New Roman"/>
        <family val="1"/>
      </rPr>
      <t>fishing, catching fish with hands</t>
    </r>
  </si>
  <si>
    <r>
      <rPr>
        <sz val="11"/>
        <rFont val="Times New Roman"/>
        <family val="1"/>
      </rPr>
      <t>fishing related, digging worms, with shovel</t>
    </r>
  </si>
  <si>
    <r>
      <rPr>
        <sz val="11"/>
        <rFont val="Times New Roman"/>
        <family val="1"/>
      </rPr>
      <t>fishing from river bank and walking</t>
    </r>
  </si>
  <si>
    <r>
      <rPr>
        <sz val="11"/>
        <rFont val="Times New Roman"/>
        <family val="1"/>
      </rPr>
      <t>fishing from boat or canoe, sitting</t>
    </r>
  </si>
  <si>
    <r>
      <rPr>
        <sz val="11"/>
        <rFont val="Times New Roman"/>
        <family val="1"/>
      </rPr>
      <t>fishing from river bank, standing (Taylor Code 660)</t>
    </r>
  </si>
  <si>
    <r>
      <rPr>
        <sz val="11"/>
        <rFont val="Times New Roman"/>
        <family val="1"/>
      </rPr>
      <t>fishing in stream, in waders (Taylor Code 670)</t>
    </r>
  </si>
  <si>
    <r>
      <rPr>
        <sz val="11"/>
        <rFont val="Times New Roman"/>
        <family val="1"/>
      </rPr>
      <t>fishing, ice, sitting</t>
    </r>
  </si>
  <si>
    <r>
      <rPr>
        <sz val="11"/>
        <rFont val="Times New Roman"/>
        <family val="1"/>
      </rPr>
      <t>fishing, jog or line, standing, general</t>
    </r>
  </si>
  <si>
    <r>
      <rPr>
        <sz val="11"/>
        <rFont val="Times New Roman"/>
        <family val="1"/>
      </rPr>
      <t>fishing, dip net, setting net and retrieving fish, general</t>
    </r>
  </si>
  <si>
    <r>
      <rPr>
        <sz val="11"/>
        <rFont val="Times New Roman"/>
        <family val="1"/>
      </rPr>
      <t>fishing, set net, setting net and retrieving fish, general</t>
    </r>
  </si>
  <si>
    <r>
      <rPr>
        <sz val="11"/>
        <rFont val="Times New Roman"/>
        <family val="1"/>
      </rPr>
      <t>fishing, fishing wheel, setting net and retrieving fish, general</t>
    </r>
  </si>
  <si>
    <r>
      <rPr>
        <sz val="11"/>
        <rFont val="Times New Roman"/>
        <family val="1"/>
      </rPr>
      <t>fishing with a spear, standing</t>
    </r>
  </si>
  <si>
    <r>
      <rPr>
        <sz val="11"/>
        <rFont val="Times New Roman"/>
        <family val="1"/>
      </rPr>
      <t>hunting, bow and arrow, or crossbow</t>
    </r>
  </si>
  <si>
    <r>
      <rPr>
        <sz val="11"/>
        <rFont val="Times New Roman"/>
        <family val="1"/>
      </rPr>
      <t>hunting, deer, elk, large game (Taylor Code 170)</t>
    </r>
  </si>
  <si>
    <r>
      <rPr>
        <sz val="11"/>
        <rFont val="Times New Roman"/>
        <family val="1"/>
      </rPr>
      <t>hunting large game, dragging carcass</t>
    </r>
  </si>
  <si>
    <r>
      <rPr>
        <sz val="11"/>
        <rFont val="Times New Roman"/>
        <family val="1"/>
      </rPr>
      <t>hunting large marine animals</t>
    </r>
  </si>
  <si>
    <r>
      <rPr>
        <sz val="11"/>
        <rFont val="Times New Roman"/>
        <family val="1"/>
      </rPr>
      <t>hunting large game, from a hunting stand, limited walking</t>
    </r>
  </si>
  <si>
    <r>
      <rPr>
        <sz val="11"/>
        <rFont val="Times New Roman"/>
        <family val="1"/>
      </rPr>
      <t>hunting large game from a car, plane, or boat</t>
    </r>
  </si>
  <si>
    <r>
      <rPr>
        <sz val="11"/>
        <rFont val="Times New Roman"/>
        <family val="1"/>
      </rPr>
      <t>hunting, duck, wading</t>
    </r>
  </si>
  <si>
    <r>
      <rPr>
        <sz val="11"/>
        <rFont val="Times New Roman"/>
        <family val="1"/>
      </rPr>
      <t>hunting, flying fox, squirrel</t>
    </r>
  </si>
  <si>
    <r>
      <rPr>
        <sz val="11"/>
        <rFont val="Times New Roman"/>
        <family val="1"/>
      </rPr>
      <t>hunting, general</t>
    </r>
  </si>
  <si>
    <r>
      <rPr>
        <sz val="11"/>
        <rFont val="Times New Roman"/>
        <family val="1"/>
      </rPr>
      <t>hunting, pheasants or grouse (Taylor Code 680)</t>
    </r>
  </si>
  <si>
    <r>
      <rPr>
        <sz val="11"/>
        <rFont val="Times New Roman"/>
        <family val="1"/>
      </rPr>
      <t>hunting, birds</t>
    </r>
  </si>
  <si>
    <r>
      <rPr>
        <sz val="11"/>
        <rFont val="Times New Roman"/>
        <family val="1"/>
      </rPr>
      <t>hunting, rabbit, squirrel, prairie chick, raccoon, small game (Taylor Code 690)</t>
    </r>
  </si>
  <si>
    <r>
      <rPr>
        <sz val="11"/>
        <rFont val="Times New Roman"/>
        <family val="1"/>
      </rPr>
      <t>hunting, pigs, wild</t>
    </r>
  </si>
  <si>
    <r>
      <rPr>
        <sz val="11"/>
        <rFont val="Times New Roman"/>
        <family val="1"/>
      </rPr>
      <t>trapping game, general</t>
    </r>
  </si>
  <si>
    <r>
      <rPr>
        <sz val="11"/>
        <rFont val="Times New Roman"/>
        <family val="1"/>
      </rPr>
      <t>hunting, hiking with hunting gear</t>
    </r>
  </si>
  <si>
    <r>
      <rPr>
        <sz val="11"/>
        <rFont val="Times New Roman"/>
        <family val="1"/>
      </rPr>
      <t>pistol shooting or trap shooting, standing</t>
    </r>
  </si>
  <si>
    <r>
      <rPr>
        <sz val="11"/>
        <rFont val="Times New Roman"/>
        <family val="1"/>
      </rPr>
      <t>rifle exercises, shooting, lying down</t>
    </r>
  </si>
  <si>
    <r>
      <rPr>
        <sz val="11"/>
        <rFont val="Times New Roman"/>
        <family val="1"/>
      </rPr>
      <t>rifle exercises, shooting, kneeling or standing</t>
    </r>
  </si>
  <si>
    <r>
      <rPr>
        <sz val="11"/>
        <rFont val="Times New Roman"/>
        <family val="1"/>
      </rPr>
      <t>home activities</t>
    </r>
  </si>
  <si>
    <r>
      <rPr>
        <sz val="11"/>
        <rFont val="Times New Roman"/>
        <family val="1"/>
      </rPr>
      <t>cleaning, sweeping carpet or floors, general</t>
    </r>
  </si>
  <si>
    <r>
      <rPr>
        <sz val="11"/>
        <rFont val="Times New Roman"/>
        <family val="1"/>
      </rPr>
      <t>cleaning, sweeping, slow, light effort</t>
    </r>
  </si>
  <si>
    <r>
      <rPr>
        <sz val="11"/>
        <rFont val="Times New Roman"/>
        <family val="1"/>
      </rPr>
      <t>cleaning, sweeping, slow, moderate effort</t>
    </r>
  </si>
  <si>
    <r>
      <rPr>
        <sz val="11"/>
        <rFont val="Times New Roman"/>
        <family val="1"/>
      </rPr>
      <t>cleaning, heavy or major (e.g. wash car, wash windows, clean garage), moderate effort</t>
    </r>
  </si>
  <si>
    <r>
      <rPr>
        <sz val="11"/>
        <rFont val="Times New Roman"/>
        <family val="1"/>
      </rPr>
      <t>cleaning, mopping, standing, moderate effort</t>
    </r>
  </si>
  <si>
    <r>
      <rPr>
        <sz val="11"/>
        <rFont val="Times New Roman"/>
        <family val="1"/>
      </rPr>
      <t>cleaning windows, washing windows, general</t>
    </r>
  </si>
  <si>
    <r>
      <rPr>
        <sz val="11"/>
        <rFont val="Times New Roman"/>
        <family val="1"/>
      </rPr>
      <t>mopping, standing, light effort</t>
    </r>
  </si>
  <si>
    <r>
      <rPr>
        <sz val="11"/>
        <rFont val="Times New Roman"/>
        <family val="1"/>
      </rPr>
      <t>polishing floors, standing, walking slowly, using electric polishing machine</t>
    </r>
  </si>
  <si>
    <r>
      <rPr>
        <sz val="11"/>
        <rFont val="Times New Roman"/>
        <family val="1"/>
      </rPr>
      <t>multiple household tasks all at once, light effort</t>
    </r>
  </si>
  <si>
    <r>
      <rPr>
        <sz val="11"/>
        <rFont val="Times New Roman"/>
        <family val="1"/>
      </rPr>
      <t>multiple household tasks all at once, moderate effort</t>
    </r>
  </si>
  <si>
    <r>
      <rPr>
        <sz val="11"/>
        <rFont val="Times New Roman"/>
        <family val="1"/>
      </rPr>
      <t>multiple household tasks all at once, vigorous effort</t>
    </r>
  </si>
  <si>
    <r>
      <rPr>
        <sz val="11"/>
        <rFont val="Times New Roman"/>
        <family val="1"/>
      </rPr>
      <t>cleaning, house or cabin, general, moderate effort</t>
    </r>
  </si>
  <si>
    <r>
      <rPr>
        <sz val="11"/>
        <rFont val="Times New Roman"/>
        <family val="1"/>
      </rPr>
      <t>dusting or polishing furniture, general</t>
    </r>
  </si>
  <si>
    <r>
      <rPr>
        <sz val="11"/>
        <rFont val="Times New Roman"/>
        <family val="1"/>
      </rPr>
      <t>kitchen activity, general, (e.g., cooking, washing dishes, cleaning up), moderate effort</t>
    </r>
  </si>
  <si>
    <r>
      <rPr>
        <sz val="11"/>
        <rFont val="Times New Roman"/>
        <family val="1"/>
      </rPr>
      <t>cleaning, general (straightening up, changing linen, carrying out trash, light effort</t>
    </r>
  </si>
  <si>
    <r>
      <rPr>
        <sz val="11"/>
        <rFont val="Times New Roman"/>
        <family val="1"/>
      </rPr>
      <t>wash dishes, standing or in general (not broken into stand/walk components)</t>
    </r>
  </si>
  <si>
    <r>
      <rPr>
        <sz val="11"/>
        <rFont val="Times New Roman"/>
        <family val="1"/>
      </rPr>
      <t>wash dishes, clearing dishes from table, walking, light effort</t>
    </r>
  </si>
  <si>
    <r>
      <rPr>
        <sz val="11"/>
        <rFont val="Times New Roman"/>
        <family val="1"/>
      </rPr>
      <t>vacuuming, general, moderate effort</t>
    </r>
  </si>
  <si>
    <r>
      <rPr>
        <sz val="11"/>
        <rFont val="Times New Roman"/>
        <family val="1"/>
      </rPr>
      <t>butchering animals, small</t>
    </r>
  </si>
  <si>
    <r>
      <rPr>
        <sz val="11"/>
        <rFont val="Times New Roman"/>
        <family val="1"/>
      </rPr>
      <t>butchering animal, large, vigorous effort</t>
    </r>
  </si>
  <si>
    <r>
      <rPr>
        <sz val="11"/>
        <rFont val="Times New Roman"/>
        <family val="1"/>
      </rPr>
      <t>cutting and smoking fish, drying fish or meat</t>
    </r>
  </si>
  <si>
    <r>
      <rPr>
        <sz val="11"/>
        <rFont val="Times New Roman"/>
        <family val="1"/>
      </rPr>
      <t>tanning hides, general</t>
    </r>
  </si>
  <si>
    <r>
      <rPr>
        <sz val="11"/>
        <rFont val="Times New Roman"/>
        <family val="1"/>
      </rPr>
      <t>cooking or food preparation, moderate effort</t>
    </r>
  </si>
  <si>
    <r>
      <rPr>
        <sz val="11"/>
        <rFont val="Times New Roman"/>
        <family val="1"/>
      </rPr>
      <t>cooking or food preparation - standing or sitting or in general (not broken into stand/walk components), manual appliances, light effort</t>
    </r>
  </si>
  <si>
    <r>
      <rPr>
        <sz val="11"/>
        <rFont val="Times New Roman"/>
        <family val="1"/>
      </rPr>
      <t>serving food, setting table, implied walking or standing</t>
    </r>
  </si>
  <si>
    <r>
      <rPr>
        <sz val="11"/>
        <rFont val="Times New Roman"/>
        <family val="1"/>
      </rPr>
      <t>cooking or food preparation, walking</t>
    </r>
  </si>
  <si>
    <r>
      <rPr>
        <sz val="11"/>
        <rFont val="Times New Roman"/>
        <family val="1"/>
      </rPr>
      <t>feeding household animals</t>
    </r>
  </si>
  <si>
    <r>
      <rPr>
        <sz val="11"/>
        <rFont val="Times New Roman"/>
        <family val="1"/>
      </rPr>
      <t>putting away groceries (e.g. carrying groceries, shopping without a grocery cart), carrying packages</t>
    </r>
  </si>
  <si>
    <r>
      <rPr>
        <sz val="11"/>
        <rFont val="Times New Roman"/>
        <family val="1"/>
      </rPr>
      <t>carrying groceries upstairs</t>
    </r>
  </si>
  <si>
    <r>
      <rPr>
        <sz val="11"/>
        <rFont val="Times New Roman"/>
        <family val="1"/>
      </rPr>
      <t>cooking Indian bread on an outside stove</t>
    </r>
  </si>
  <si>
    <r>
      <rPr>
        <sz val="11"/>
        <rFont val="Times New Roman"/>
        <family val="1"/>
      </rPr>
      <t>food shopping with or without a grocery cart, standing or walking</t>
    </r>
  </si>
  <si>
    <r>
      <rPr>
        <sz val="11"/>
        <rFont val="Times New Roman"/>
        <family val="1"/>
      </rPr>
      <t>non-food shopping, with or without a cart, standing or walking</t>
    </r>
  </si>
  <si>
    <r>
      <rPr>
        <sz val="11"/>
        <rFont val="Times New Roman"/>
        <family val="1"/>
      </rPr>
      <t>ironing</t>
    </r>
  </si>
  <si>
    <r>
      <rPr>
        <sz val="11"/>
        <rFont val="Times New Roman"/>
        <family val="1"/>
      </rPr>
      <t>knitting, sewing, light effort, wrapping presents, sitting</t>
    </r>
  </si>
  <si>
    <r>
      <rPr>
        <sz val="11"/>
        <rFont val="Times New Roman"/>
        <family val="1"/>
      </rPr>
      <t>sewing with a machine</t>
    </r>
  </si>
  <si>
    <r>
      <rPr>
        <sz val="11"/>
        <rFont val="Times New Roman"/>
        <family val="1"/>
      </rPr>
      <t>laundry, fold or hang clothes, put clothes in washer or dryer, packing suitcase, washing clothes by hand, implied standing, light effort</t>
    </r>
  </si>
  <si>
    <r>
      <rPr>
        <sz val="11"/>
        <rFont val="Times New Roman"/>
        <family val="1"/>
      </rPr>
      <t>laundry, hanging wash, washing clothes by hand, moderate effort</t>
    </r>
  </si>
  <si>
    <r>
      <rPr>
        <sz val="11"/>
        <rFont val="Times New Roman"/>
        <family val="1"/>
      </rPr>
      <t>laundry, putting away clothes, gathering clothes to pack, putting away laundry, implied walking</t>
    </r>
  </si>
  <si>
    <r>
      <rPr>
        <sz val="11"/>
        <rFont val="Times New Roman"/>
        <family val="1"/>
      </rPr>
      <t>making bed, changing linens</t>
    </r>
  </si>
  <si>
    <r>
      <rPr>
        <sz val="11"/>
        <rFont val="Times New Roman"/>
        <family val="1"/>
      </rPr>
      <t>maple syruping/sugar bushing (including carrying buckets, carrying wood)</t>
    </r>
  </si>
  <si>
    <r>
      <rPr>
        <sz val="11"/>
        <rFont val="Times New Roman"/>
        <family val="1"/>
      </rPr>
      <t>moving furniture, household items, carrying boxes</t>
    </r>
  </si>
  <si>
    <r>
      <rPr>
        <sz val="11"/>
        <rFont val="Times New Roman"/>
        <family val="1"/>
      </rPr>
      <t>moving, lifting light loads</t>
    </r>
  </si>
  <si>
    <r>
      <rPr>
        <sz val="11"/>
        <rFont val="Times New Roman"/>
        <family val="1"/>
      </rPr>
      <t>organizing room</t>
    </r>
  </si>
  <si>
    <r>
      <rPr>
        <sz val="11"/>
        <rFont val="Times New Roman"/>
        <family val="1"/>
      </rPr>
      <t>scrubbing floors, on hands and knees, scrubbing bathroom, bathtub, moderate effort</t>
    </r>
  </si>
  <si>
    <r>
      <rPr>
        <sz val="11"/>
        <rFont val="Times New Roman"/>
        <family val="1"/>
      </rPr>
      <t>scrubbing floors, on hands and knees, scrubbing bathroom, bathtub, light effort</t>
    </r>
  </si>
  <si>
    <r>
      <rPr>
        <sz val="11"/>
        <rFont val="Times New Roman"/>
        <family val="1"/>
      </rPr>
      <t>scrubbing floors, on hands and knees, scrubbing bathroom, bathtub, vigorous effort</t>
    </r>
  </si>
  <si>
    <r>
      <rPr>
        <sz val="11"/>
        <rFont val="Times New Roman"/>
        <family val="1"/>
      </rPr>
      <t>sweeping garage, sidewalk or outside of house</t>
    </r>
  </si>
  <si>
    <r>
      <rPr>
        <sz val="11"/>
        <rFont val="Times New Roman"/>
        <family val="1"/>
      </rPr>
      <t>standing, packing/unpacking boxes, occasional lifting of lightweight household items, loading or unloading items in car, moderate effort</t>
    </r>
  </si>
  <si>
    <r>
      <rPr>
        <sz val="11"/>
        <rFont val="Times New Roman"/>
        <family val="1"/>
      </rPr>
      <t>implied walking, putting away household items, moderate effort</t>
    </r>
  </si>
  <si>
    <r>
      <rPr>
        <sz val="11"/>
        <rFont val="Times New Roman"/>
        <family val="1"/>
      </rPr>
      <t>watering plants</t>
    </r>
  </si>
  <si>
    <r>
      <rPr>
        <sz val="11"/>
        <rFont val="Times New Roman"/>
        <family val="1"/>
      </rPr>
      <t>building a fire inside</t>
    </r>
  </si>
  <si>
    <r>
      <rPr>
        <sz val="11"/>
        <rFont val="Times New Roman"/>
        <family val="1"/>
      </rPr>
      <t>moving household items upstairs, carrying boxes or furniture</t>
    </r>
  </si>
  <si>
    <r>
      <rPr>
        <sz val="11"/>
        <rFont val="Times New Roman"/>
        <family val="1"/>
      </rPr>
      <t>standing, light effort tasks (pump gas, change light bulb, etc.)</t>
    </r>
  </si>
  <si>
    <r>
      <rPr>
        <sz val="11"/>
        <rFont val="Times New Roman"/>
        <family val="1"/>
      </rPr>
      <t>walking, moderate effort tasks, non-cleaning (readying to leave, shut/lock doors, close windows, etc.)</t>
    </r>
  </si>
  <si>
    <r>
      <rPr>
        <sz val="11"/>
        <rFont val="Times New Roman"/>
        <family val="1"/>
      </rPr>
      <t>sitting, playing with child(ren), light effort, only active periods</t>
    </r>
  </si>
  <si>
    <r>
      <rPr>
        <sz val="11"/>
        <rFont val="Times New Roman"/>
        <family val="1"/>
      </rPr>
      <t>standing, playing with child(ren) light effort, only active periods</t>
    </r>
  </si>
  <si>
    <r>
      <rPr>
        <sz val="11"/>
        <rFont val="Times New Roman"/>
        <family val="1"/>
      </rPr>
      <t>walking/running, playing with child(ren), moderate effort, only active periods</t>
    </r>
  </si>
  <si>
    <r>
      <rPr>
        <sz val="11"/>
        <rFont val="Times New Roman"/>
        <family val="1"/>
      </rPr>
      <t>walking/running, playing with child(ren), vigorous effort, only active periods</t>
    </r>
  </si>
  <si>
    <r>
      <rPr>
        <sz val="11"/>
        <rFont val="Times New Roman"/>
        <family val="1"/>
      </rPr>
      <t>walking and carrying small child, child weighing 15 lbs or more</t>
    </r>
  </si>
  <si>
    <r>
      <rPr>
        <sz val="11"/>
        <rFont val="Times New Roman"/>
        <family val="1"/>
      </rPr>
      <t>walking and carrying small child, child weighing less than 15 lbs</t>
    </r>
  </si>
  <si>
    <r>
      <rPr>
        <sz val="11"/>
        <rFont val="Times New Roman"/>
        <family val="1"/>
      </rPr>
      <t>standing, holding child</t>
    </r>
  </si>
  <si>
    <r>
      <rPr>
        <sz val="11"/>
        <rFont val="Times New Roman"/>
        <family val="1"/>
      </rPr>
      <t>child care, infant, general</t>
    </r>
  </si>
  <si>
    <r>
      <rPr>
        <sz val="11"/>
        <rFont val="Times New Roman"/>
        <family val="1"/>
      </rPr>
      <t>child care, sitting/kneeling (e.g., dressing, bathing, grooming, feeding, occasional lifting of child), light effort, general</t>
    </r>
  </si>
  <si>
    <r>
      <rPr>
        <sz val="11"/>
        <rFont val="Times New Roman"/>
        <family val="1"/>
      </rPr>
      <t>child care, standing (e.g., dressing, bathing, grooming, feeding, occasional lifting of child), moderate effort</t>
    </r>
  </si>
  <si>
    <r>
      <rPr>
        <sz val="11"/>
        <rFont val="Times New Roman"/>
        <family val="1"/>
      </rPr>
      <t>reclining with baby</t>
    </r>
  </si>
  <si>
    <r>
      <rPr>
        <sz val="11"/>
        <rFont val="Times New Roman"/>
        <family val="1"/>
      </rPr>
      <t>breastfeeding, sitting or reclining</t>
    </r>
  </si>
  <si>
    <r>
      <rPr>
        <sz val="11"/>
        <rFont val="Times New Roman"/>
        <family val="1"/>
      </rPr>
      <t>sit, playing with animals, light effort, only active periods</t>
    </r>
  </si>
  <si>
    <r>
      <rPr>
        <sz val="11"/>
        <rFont val="Times New Roman"/>
        <family val="1"/>
      </rPr>
      <t>stand, playing with animals, light effort, only active periods</t>
    </r>
  </si>
  <si>
    <r>
      <rPr>
        <sz val="11"/>
        <rFont val="Times New Roman"/>
        <family val="1"/>
      </rPr>
      <t>walk/run, playing with animals, general, light effort, only active periods</t>
    </r>
  </si>
  <si>
    <r>
      <rPr>
        <sz val="11"/>
        <rFont val="Times New Roman"/>
        <family val="1"/>
      </rPr>
      <t>walk/run, playing with animals, moderate effort, only active periods</t>
    </r>
  </si>
  <si>
    <r>
      <rPr>
        <sz val="11"/>
        <rFont val="Times New Roman"/>
        <family val="1"/>
      </rPr>
      <t>walk/run, playing with animals, vigorous effort, only active periods</t>
    </r>
  </si>
  <si>
    <r>
      <rPr>
        <sz val="11"/>
        <rFont val="Times New Roman"/>
        <family val="1"/>
      </rPr>
      <t>standing, bathing dog</t>
    </r>
  </si>
  <si>
    <r>
      <rPr>
        <sz val="11"/>
        <rFont val="Times New Roman"/>
        <family val="1"/>
      </rPr>
      <t>animal care, household animals, general</t>
    </r>
  </si>
  <si>
    <r>
      <rPr>
        <sz val="11"/>
        <rFont val="Times New Roman"/>
        <family val="1"/>
      </rPr>
      <t>elder care, disabled adult, bathing, dressing, moving into and out of bed, only active periods</t>
    </r>
  </si>
  <si>
    <r>
      <rPr>
        <sz val="11"/>
        <rFont val="Times New Roman"/>
        <family val="1"/>
      </rPr>
      <t>elder care, disabled adult, feeding, combing hair, light effort, only active periods</t>
    </r>
  </si>
  <si>
    <r>
      <rPr>
        <sz val="11"/>
        <rFont val="Times New Roman"/>
        <family val="1"/>
      </rPr>
      <t>home repair</t>
    </r>
  </si>
  <si>
    <r>
      <rPr>
        <sz val="11"/>
        <rFont val="Times New Roman"/>
        <family val="1"/>
      </rPr>
      <t>airplane repair</t>
    </r>
  </si>
  <si>
    <r>
      <rPr>
        <sz val="11"/>
        <rFont val="Times New Roman"/>
        <family val="1"/>
      </rPr>
      <t>automobile body work</t>
    </r>
  </si>
  <si>
    <r>
      <rPr>
        <sz val="11"/>
        <rFont val="Times New Roman"/>
        <family val="1"/>
      </rPr>
      <t>automobile repair, light or moderate effort</t>
    </r>
  </si>
  <si>
    <r>
      <rPr>
        <sz val="11"/>
        <rFont val="Times New Roman"/>
        <family val="1"/>
      </rPr>
      <t>carpentry, general, workshop (Taylor Code 620)</t>
    </r>
  </si>
  <si>
    <r>
      <rPr>
        <sz val="11"/>
        <rFont val="Times New Roman"/>
        <family val="1"/>
      </rPr>
      <t>carpentry, outside house, installing rain gutters (Taylor Code 640),carpentry, outside house, building a fence</t>
    </r>
  </si>
  <si>
    <r>
      <rPr>
        <sz val="11"/>
        <rFont val="Times New Roman"/>
        <family val="1"/>
      </rPr>
      <t>carpentry, outside house, building a fence</t>
    </r>
  </si>
  <si>
    <r>
      <rPr>
        <sz val="11"/>
        <rFont val="Times New Roman"/>
        <family val="1"/>
      </rPr>
      <t>carpentry, finishing or refinishing cabinets or furniture</t>
    </r>
  </si>
  <si>
    <r>
      <rPr>
        <sz val="11"/>
        <rFont val="Times New Roman"/>
        <family val="1"/>
      </rPr>
      <t>carpentry, sawing hardwood</t>
    </r>
  </si>
  <si>
    <r>
      <rPr>
        <sz val="11"/>
        <rFont val="Times New Roman"/>
        <family val="1"/>
      </rPr>
      <t>carpentry, home remodeling tasks, moderate effort</t>
    </r>
  </si>
  <si>
    <r>
      <rPr>
        <sz val="11"/>
        <rFont val="Times New Roman"/>
        <family val="1"/>
      </rPr>
      <t>carpentry, home remodeling tasks, light effort</t>
    </r>
  </si>
  <si>
    <r>
      <rPr>
        <sz val="11"/>
        <rFont val="Times New Roman"/>
        <family val="1"/>
      </rPr>
      <t>caulking, chinking log cabin</t>
    </r>
  </si>
  <si>
    <r>
      <rPr>
        <sz val="11"/>
        <rFont val="Times New Roman"/>
        <family val="1"/>
      </rPr>
      <t>caulking, except log cabin</t>
    </r>
  </si>
  <si>
    <r>
      <rPr>
        <sz val="11"/>
        <rFont val="Times New Roman"/>
        <family val="1"/>
      </rPr>
      <t>cleaning gutters</t>
    </r>
  </si>
  <si>
    <r>
      <rPr>
        <sz val="11"/>
        <rFont val="Times New Roman"/>
        <family val="1"/>
      </rPr>
      <t>excavating garage</t>
    </r>
  </si>
  <si>
    <r>
      <rPr>
        <sz val="11"/>
        <rFont val="Times New Roman"/>
        <family val="1"/>
      </rPr>
      <t>hanging storm windows</t>
    </r>
  </si>
  <si>
    <r>
      <rPr>
        <sz val="11"/>
        <rFont val="Times New Roman"/>
        <family val="1"/>
      </rPr>
      <t>hanging sheet rock inside house</t>
    </r>
  </si>
  <si>
    <r>
      <rPr>
        <sz val="11"/>
        <rFont val="Times New Roman"/>
        <family val="1"/>
      </rPr>
      <t>hammering nails</t>
    </r>
  </si>
  <si>
    <r>
      <rPr>
        <sz val="11"/>
        <rFont val="Times New Roman"/>
        <family val="1"/>
      </rPr>
      <t>home repair, general, light effort</t>
    </r>
  </si>
  <si>
    <r>
      <rPr>
        <sz val="11"/>
        <rFont val="Times New Roman"/>
        <family val="1"/>
      </rPr>
      <t>home repair, general, moderate effort</t>
    </r>
  </si>
  <si>
    <r>
      <rPr>
        <sz val="11"/>
        <rFont val="Times New Roman"/>
        <family val="1"/>
      </rPr>
      <t>home repair, general, vigorous effort</t>
    </r>
  </si>
  <si>
    <r>
      <rPr>
        <sz val="11"/>
        <rFont val="Times New Roman"/>
        <family val="1"/>
      </rPr>
      <t>laying or removing carpet</t>
    </r>
  </si>
  <si>
    <r>
      <rPr>
        <sz val="11"/>
        <rFont val="Times New Roman"/>
        <family val="1"/>
      </rPr>
      <t>laying tile or linoleum,repairing appliances</t>
    </r>
  </si>
  <si>
    <r>
      <rPr>
        <sz val="11"/>
        <rFont val="Times New Roman"/>
        <family val="1"/>
      </rPr>
      <t>repairing appliances</t>
    </r>
  </si>
  <si>
    <r>
      <rPr>
        <sz val="11"/>
        <rFont val="Times New Roman"/>
        <family val="1"/>
      </rPr>
      <t>painting, outside home (Taylor Code 650)</t>
    </r>
  </si>
  <si>
    <r>
      <rPr>
        <sz val="11"/>
        <rFont val="Times New Roman"/>
        <family val="1"/>
      </rPr>
      <t>painting inside house,wallpapering, scraping paint</t>
    </r>
  </si>
  <si>
    <r>
      <rPr>
        <sz val="11"/>
        <rFont val="Times New Roman"/>
        <family val="1"/>
      </rPr>
      <t>painting, (Taylor Code 630)</t>
    </r>
  </si>
  <si>
    <r>
      <rPr>
        <sz val="11"/>
        <rFont val="Times New Roman"/>
        <family val="1"/>
      </rPr>
      <t>plumbing, general</t>
    </r>
  </si>
  <si>
    <r>
      <rPr>
        <sz val="11"/>
        <rFont val="Times New Roman"/>
        <family val="1"/>
      </rPr>
      <t>put on and removal of tarp - sailboat</t>
    </r>
  </si>
  <si>
    <r>
      <rPr>
        <sz val="11"/>
        <rFont val="Times New Roman"/>
        <family val="1"/>
      </rPr>
      <t>roofing</t>
    </r>
  </si>
  <si>
    <r>
      <rPr>
        <sz val="11"/>
        <rFont val="Times New Roman"/>
        <family val="1"/>
      </rPr>
      <t>sanding floors with a power sander</t>
    </r>
  </si>
  <si>
    <r>
      <rPr>
        <sz val="11"/>
        <rFont val="Times New Roman"/>
        <family val="1"/>
      </rPr>
      <t>scraping and painting sailboat or powerboat</t>
    </r>
  </si>
  <si>
    <r>
      <rPr>
        <sz val="11"/>
        <rFont val="Times New Roman"/>
        <family val="1"/>
      </rPr>
      <t>sharpening tools</t>
    </r>
  </si>
  <si>
    <r>
      <rPr>
        <sz val="11"/>
        <rFont val="Times New Roman"/>
        <family val="1"/>
      </rPr>
      <t>spreading dirt with a shovel</t>
    </r>
  </si>
  <si>
    <r>
      <rPr>
        <sz val="11"/>
        <rFont val="Times New Roman"/>
        <family val="1"/>
      </rPr>
      <t>washing and waxing hull of sailboat or airplane</t>
    </r>
  </si>
  <si>
    <r>
      <rPr>
        <sz val="11"/>
        <rFont val="Times New Roman"/>
        <family val="1"/>
      </rPr>
      <t>washing and waxing car</t>
    </r>
  </si>
  <si>
    <r>
      <rPr>
        <sz val="11"/>
        <rFont val="Times New Roman"/>
        <family val="1"/>
      </rPr>
      <t>washing fence, painting fence, moderate effort</t>
    </r>
  </si>
  <si>
    <r>
      <rPr>
        <sz val="11"/>
        <rFont val="Times New Roman"/>
        <family val="1"/>
      </rPr>
      <t>wiring, tapping-splicing</t>
    </r>
  </si>
  <si>
    <r>
      <rPr>
        <sz val="11"/>
        <rFont val="Times New Roman"/>
        <family val="1"/>
      </rPr>
      <t>inactivity quiet/light</t>
    </r>
  </si>
  <si>
    <r>
      <rPr>
        <sz val="11"/>
        <rFont val="Times New Roman"/>
        <family val="1"/>
      </rPr>
      <t>lying quietly and watching television</t>
    </r>
  </si>
  <si>
    <r>
      <rPr>
        <sz val="11"/>
        <rFont val="Times New Roman"/>
        <family val="1"/>
      </rPr>
      <t>lying quietly, doing nothing, lying in bed awake, listening to music (not talking or reading)</t>
    </r>
  </si>
  <si>
    <r>
      <rPr>
        <sz val="11"/>
        <rFont val="Times New Roman"/>
        <family val="1"/>
      </rPr>
      <t>sitting quietly and watching television</t>
    </r>
  </si>
  <si>
    <r>
      <rPr>
        <sz val="11"/>
        <rFont val="Times New Roman"/>
        <family val="1"/>
      </rPr>
      <t>sitting quietly, general</t>
    </r>
  </si>
  <si>
    <r>
      <rPr>
        <sz val="11"/>
        <rFont val="Times New Roman"/>
        <family val="1"/>
      </rPr>
      <t>sitting quietly, fidgeting, general, fidgeting hands</t>
    </r>
  </si>
  <si>
    <r>
      <rPr>
        <sz val="11"/>
        <rFont val="Times New Roman"/>
        <family val="1"/>
      </rPr>
      <t>sitting, fidgeting feet</t>
    </r>
  </si>
  <si>
    <r>
      <rPr>
        <sz val="11"/>
        <rFont val="Times New Roman"/>
        <family val="1"/>
      </rPr>
      <t>sitting, smoking</t>
    </r>
  </si>
  <si>
    <r>
      <rPr>
        <sz val="11"/>
        <rFont val="Times New Roman"/>
        <family val="1"/>
      </rPr>
      <t>sitting, listening to music (not talking or reading) or watching a movie in a theater</t>
    </r>
  </si>
  <si>
    <r>
      <rPr>
        <sz val="11"/>
        <rFont val="Times New Roman"/>
        <family val="1"/>
      </rPr>
      <t>sitting at a desk, resting head in hands</t>
    </r>
  </si>
  <si>
    <r>
      <rPr>
        <sz val="11"/>
        <rFont val="Times New Roman"/>
        <family val="1"/>
      </rPr>
      <t>sleeping</t>
    </r>
  </si>
  <si>
    <r>
      <rPr>
        <sz val="11"/>
        <rFont val="Times New Roman"/>
        <family val="1"/>
      </rPr>
      <t>standing quietly, standing in a line</t>
    </r>
  </si>
  <si>
    <r>
      <rPr>
        <sz val="11"/>
        <rFont val="Times New Roman"/>
        <family val="1"/>
      </rPr>
      <t>standing, fidgeting</t>
    </r>
  </si>
  <si>
    <r>
      <rPr>
        <sz val="11"/>
        <rFont val="Times New Roman"/>
        <family val="1"/>
      </rPr>
      <t>reclining, writing</t>
    </r>
  </si>
  <si>
    <r>
      <rPr>
        <sz val="11"/>
        <rFont val="Times New Roman"/>
        <family val="1"/>
      </rPr>
      <t>reclining, talking or talking on phone</t>
    </r>
  </si>
  <si>
    <r>
      <rPr>
        <sz val="11"/>
        <rFont val="Times New Roman"/>
        <family val="1"/>
      </rPr>
      <t>reclining, reading</t>
    </r>
  </si>
  <si>
    <r>
      <rPr>
        <sz val="11"/>
        <rFont val="Times New Roman"/>
        <family val="1"/>
      </rPr>
      <t>meditating</t>
    </r>
  </si>
  <si>
    <r>
      <rPr>
        <sz val="11"/>
        <rFont val="Times New Roman"/>
        <family val="1"/>
      </rPr>
      <t>lawn and garden</t>
    </r>
  </si>
  <si>
    <r>
      <rPr>
        <sz val="11"/>
        <rFont val="Times New Roman"/>
        <family val="1"/>
      </rPr>
      <t>carrying, loading or stacking wood, loading/unloading or carrying lumber, light-to-moderate effort</t>
    </r>
  </si>
  <si>
    <r>
      <rPr>
        <sz val="11"/>
        <rFont val="Times New Roman"/>
        <family val="1"/>
      </rPr>
      <t>carrying, loading or stacking wood, loading/unloading or carrying lumber</t>
    </r>
  </si>
  <si>
    <r>
      <rPr>
        <sz val="11"/>
        <rFont val="Times New Roman"/>
        <family val="1"/>
      </rPr>
      <t>chopping wood, splitting logs, moderate effort</t>
    </r>
  </si>
  <si>
    <r>
      <rPr>
        <sz val="11"/>
        <rFont val="Times New Roman"/>
        <family val="1"/>
      </rPr>
      <t>chopping wood, splitting logs, vigorous effort</t>
    </r>
  </si>
  <si>
    <r>
      <rPr>
        <sz val="11"/>
        <rFont val="Times New Roman"/>
        <family val="1"/>
      </rPr>
      <t>clearing light brush, thinning garden, moderate effort</t>
    </r>
  </si>
  <si>
    <r>
      <rPr>
        <sz val="11"/>
        <rFont val="Times New Roman"/>
        <family val="1"/>
      </rPr>
      <t>clearing brush/land, undergrowth, or ground, hauling branches, wheelbarrow chores, vigorous effort</t>
    </r>
  </si>
  <si>
    <r>
      <rPr>
        <sz val="11"/>
        <rFont val="Times New Roman"/>
        <family val="1"/>
      </rPr>
      <t>digging sandbox, shoveling sand</t>
    </r>
  </si>
  <si>
    <r>
      <rPr>
        <sz val="11"/>
        <rFont val="Times New Roman"/>
        <family val="1"/>
      </rPr>
      <t>digging, spading, filling garden, composting, light-to-moderate effort</t>
    </r>
  </si>
  <si>
    <r>
      <rPr>
        <sz val="11"/>
        <rFont val="Times New Roman"/>
        <family val="1"/>
      </rPr>
      <t>digging, spading, filling garden, compositing, (Taylor Code 590)</t>
    </r>
  </si>
  <si>
    <r>
      <rPr>
        <sz val="11"/>
        <rFont val="Times New Roman"/>
        <family val="1"/>
      </rPr>
      <t>digging, spading, filling garden, composting, vigorous effort</t>
    </r>
  </si>
  <si>
    <r>
      <rPr>
        <sz val="11"/>
        <rFont val="Times New Roman"/>
        <family val="1"/>
      </rPr>
      <t>driving tractor</t>
    </r>
  </si>
  <si>
    <r>
      <rPr>
        <sz val="11"/>
        <rFont val="Times New Roman"/>
        <family val="1"/>
      </rPr>
      <t>felling trees, large size</t>
    </r>
  </si>
  <si>
    <r>
      <rPr>
        <sz val="11"/>
        <rFont val="Times New Roman"/>
        <family val="1"/>
      </rPr>
      <t>felling trees, small-medium size</t>
    </r>
  </si>
  <si>
    <r>
      <rPr>
        <sz val="11"/>
        <rFont val="Times New Roman"/>
        <family val="1"/>
      </rPr>
      <t>gardening with heavy power tools, tilling a garden, chain saw</t>
    </r>
  </si>
  <si>
    <r>
      <rPr>
        <sz val="11"/>
        <rFont val="Times New Roman"/>
        <family val="1"/>
      </rPr>
      <t>gardening, using containers, older adults &gt; 60 years</t>
    </r>
  </si>
  <si>
    <r>
      <rPr>
        <sz val="11"/>
        <rFont val="Times New Roman"/>
        <family val="1"/>
      </rPr>
      <t>irrigation channels, opening and closing ports</t>
    </r>
  </si>
  <si>
    <r>
      <rPr>
        <sz val="11"/>
        <rFont val="Times New Roman"/>
        <family val="1"/>
      </rPr>
      <t>laying crushed rock</t>
    </r>
  </si>
  <si>
    <r>
      <rPr>
        <sz val="11"/>
        <rFont val="Times New Roman"/>
        <family val="1"/>
      </rPr>
      <t>laying sod</t>
    </r>
  </si>
  <si>
    <r>
      <rPr>
        <sz val="11"/>
        <rFont val="Times New Roman"/>
        <family val="1"/>
      </rPr>
      <t>mowing lawn, general</t>
    </r>
  </si>
  <si>
    <r>
      <rPr>
        <sz val="11"/>
        <rFont val="Times New Roman"/>
        <family val="1"/>
      </rPr>
      <t>mowing lawn, riding mower (Taylor Code 550)</t>
    </r>
  </si>
  <si>
    <r>
      <rPr>
        <sz val="11"/>
        <rFont val="Times New Roman"/>
        <family val="1"/>
      </rPr>
      <t>mowing lawn, walk, hand mower (Taylor Code 570)</t>
    </r>
  </si>
  <si>
    <r>
      <rPr>
        <sz val="11"/>
        <rFont val="Times New Roman"/>
        <family val="1"/>
      </rPr>
      <t>mowing lawn, walk, power mower, moderate or vigorous effort</t>
    </r>
  </si>
  <si>
    <r>
      <rPr>
        <sz val="11"/>
        <rFont val="Times New Roman"/>
        <family val="1"/>
      </rPr>
      <t>mowing lawn, power mower, light or moderate effort (Taylor Code 590)</t>
    </r>
  </si>
  <si>
    <r>
      <rPr>
        <sz val="11"/>
        <rFont val="Times New Roman"/>
        <family val="1"/>
      </rPr>
      <t>operating snow blower, walking</t>
    </r>
  </si>
  <si>
    <r>
      <rPr>
        <sz val="11"/>
        <rFont val="Times New Roman"/>
        <family val="1"/>
      </rPr>
      <t>planting, potting, transplanting seedlings or plants, light effort</t>
    </r>
  </si>
  <si>
    <r>
      <rPr>
        <sz val="11"/>
        <rFont val="Times New Roman"/>
        <family val="1"/>
      </rPr>
      <t>planting seedlings, shrub, stooping, moderate effort</t>
    </r>
  </si>
  <si>
    <r>
      <rPr>
        <sz val="11"/>
        <rFont val="Times New Roman"/>
        <family val="1"/>
      </rPr>
      <t>planting crops or garden, stooping, moderate effort</t>
    </r>
  </si>
  <si>
    <r>
      <rPr>
        <sz val="11"/>
        <rFont val="Times New Roman"/>
        <family val="1"/>
      </rPr>
      <t>planting trees</t>
    </r>
  </si>
  <si>
    <r>
      <rPr>
        <sz val="11"/>
        <rFont val="Times New Roman"/>
        <family val="1"/>
      </rPr>
      <t>raking lawn or leaves, moderate effort</t>
    </r>
  </si>
  <si>
    <r>
      <rPr>
        <sz val="11"/>
        <rFont val="Times New Roman"/>
        <family val="1"/>
      </rPr>
      <t>raking lawn (Taylor Code 600)</t>
    </r>
  </si>
  <si>
    <r>
      <rPr>
        <sz val="11"/>
        <rFont val="Times New Roman"/>
        <family val="1"/>
      </rPr>
      <t>raking roof with snow rake</t>
    </r>
  </si>
  <si>
    <r>
      <rPr>
        <sz val="11"/>
        <rFont val="Times New Roman"/>
        <family val="1"/>
      </rPr>
      <t>riding snow blower</t>
    </r>
  </si>
  <si>
    <r>
      <rPr>
        <sz val="11"/>
        <rFont val="Times New Roman"/>
        <family val="1"/>
      </rPr>
      <t>sacking grass, leaves</t>
    </r>
  </si>
  <si>
    <r>
      <rPr>
        <sz val="11"/>
        <rFont val="Times New Roman"/>
        <family val="1"/>
      </rPr>
      <t>shoveling dirt or mud</t>
    </r>
  </si>
  <si>
    <r>
      <rPr>
        <sz val="11"/>
        <rFont val="Times New Roman"/>
        <family val="1"/>
      </rPr>
      <t>shoveling snow, by hand, moderate effort</t>
    </r>
  </si>
  <si>
    <r>
      <rPr>
        <sz val="11"/>
        <rFont val="Times New Roman"/>
        <family val="1"/>
      </rPr>
      <t>shovelling snow, by hand (Taylor Code 610)</t>
    </r>
  </si>
  <si>
    <r>
      <rPr>
        <sz val="11"/>
        <rFont val="Times New Roman"/>
        <family val="1"/>
      </rPr>
      <t>shoveling snow, by hand, vigorous effort</t>
    </r>
  </si>
  <si>
    <r>
      <rPr>
        <sz val="11"/>
        <rFont val="Times New Roman"/>
        <family val="1"/>
      </rPr>
      <t>trimming shrubs or trees, manual cutter</t>
    </r>
  </si>
  <si>
    <r>
      <rPr>
        <sz val="11"/>
        <rFont val="Times New Roman"/>
        <family val="1"/>
      </rPr>
      <t>trimming shrubs or trees, power cutter, using leaf blower, edge, moderate effort</t>
    </r>
  </si>
  <si>
    <r>
      <rPr>
        <sz val="11"/>
        <rFont val="Times New Roman"/>
        <family val="1"/>
      </rPr>
      <t>walking, applying fertilizer or seeding a lawn, push applicator</t>
    </r>
  </si>
  <si>
    <r>
      <rPr>
        <sz val="11"/>
        <rFont val="Times New Roman"/>
        <family val="1"/>
      </rPr>
      <t>watering lawn or garden, standing or walking</t>
    </r>
  </si>
  <si>
    <r>
      <rPr>
        <sz val="11"/>
        <rFont val="Times New Roman"/>
        <family val="1"/>
      </rPr>
      <t>weeding, cultivating garden, light-to-moderate effort</t>
    </r>
  </si>
  <si>
    <r>
      <rPr>
        <sz val="11"/>
        <rFont val="Times New Roman"/>
        <family val="1"/>
      </rPr>
      <t>weeding, cultivating garden (Taylor Code 580)</t>
    </r>
  </si>
  <si>
    <r>
      <rPr>
        <sz val="11"/>
        <rFont val="Times New Roman"/>
        <family val="1"/>
      </rPr>
      <t>weeding, cultivating garden, using a hoe, moderate-to-vigorous effort</t>
    </r>
  </si>
  <si>
    <r>
      <rPr>
        <sz val="11"/>
        <rFont val="Times New Roman"/>
        <family val="1"/>
      </rPr>
      <t>gardening, general, moderate effort</t>
    </r>
  </si>
  <si>
    <r>
      <rPr>
        <sz val="11"/>
        <rFont val="Times New Roman"/>
        <family val="1"/>
      </rPr>
      <t>picking fruit off trees, picking fruits/vegetables, moderate effort</t>
    </r>
  </si>
  <si>
    <r>
      <rPr>
        <sz val="11"/>
        <rFont val="Times New Roman"/>
        <family val="1"/>
      </rPr>
      <t>picking fruit off trees, gleaning fruits, picking fruits/vegetables, climbing ladder to pick fruit, vigorous effort</t>
    </r>
  </si>
  <si>
    <r>
      <rPr>
        <sz val="11"/>
        <rFont val="Times New Roman"/>
        <family val="1"/>
      </rPr>
      <t>implied walking/standing - picking up yard, light, picking flowers or vegetables</t>
    </r>
  </si>
  <si>
    <r>
      <rPr>
        <sz val="11"/>
        <rFont val="Times New Roman"/>
        <family val="1"/>
      </rPr>
      <t>walking, gathering gardening tools</t>
    </r>
  </si>
  <si>
    <r>
      <rPr>
        <sz val="11"/>
        <rFont val="Times New Roman"/>
        <family val="1"/>
      </rPr>
      <t>wheelbarrow, pushing garden cart or wheelbarrow</t>
    </r>
  </si>
  <si>
    <r>
      <rPr>
        <sz val="11"/>
        <rFont val="Times New Roman"/>
        <family val="1"/>
      </rPr>
      <t>yard work, general, light effort</t>
    </r>
  </si>
  <si>
    <r>
      <rPr>
        <sz val="11"/>
        <rFont val="Times New Roman"/>
        <family val="1"/>
      </rPr>
      <t>yard work, general, moderate effort</t>
    </r>
  </si>
  <si>
    <r>
      <rPr>
        <sz val="11"/>
        <rFont val="Times New Roman"/>
        <family val="1"/>
      </rPr>
      <t>yard work, general, vigorous effort</t>
    </r>
  </si>
  <si>
    <r>
      <rPr>
        <sz val="11"/>
        <rFont val="Times New Roman"/>
        <family val="1"/>
      </rPr>
      <t>miscellaneous</t>
    </r>
  </si>
  <si>
    <r>
      <rPr>
        <sz val="11"/>
        <rFont val="Times New Roman"/>
        <family val="1"/>
      </rPr>
      <t>board game playing, sitting</t>
    </r>
  </si>
  <si>
    <r>
      <rPr>
        <sz val="11"/>
        <rFont val="Times New Roman"/>
        <family val="1"/>
      </rPr>
      <t>casino gambling, standing</t>
    </r>
  </si>
  <si>
    <r>
      <rPr>
        <sz val="11"/>
        <rFont val="Times New Roman"/>
        <family val="1"/>
      </rPr>
      <t>card playing, sitting</t>
    </r>
  </si>
  <si>
    <r>
      <rPr>
        <sz val="11"/>
        <rFont val="Times New Roman"/>
        <family val="1"/>
      </rPr>
      <t>chess game, sitting</t>
    </r>
  </si>
  <si>
    <r>
      <rPr>
        <sz val="11"/>
        <rFont val="Times New Roman"/>
        <family val="1"/>
      </rPr>
      <t>copying documents, standing</t>
    </r>
  </si>
  <si>
    <r>
      <rPr>
        <sz val="11"/>
        <rFont val="Times New Roman"/>
        <family val="1"/>
      </rPr>
      <t>drawing, writing, painting, standing</t>
    </r>
  </si>
  <si>
    <r>
      <rPr>
        <sz val="11"/>
        <rFont val="Times New Roman"/>
        <family val="1"/>
      </rPr>
      <t>laughing, sitting</t>
    </r>
  </si>
  <si>
    <r>
      <rPr>
        <sz val="11"/>
        <rFont val="Times New Roman"/>
        <family val="1"/>
      </rPr>
      <t>sitting, reading, book, newspaper, etc.</t>
    </r>
  </si>
  <si>
    <r>
      <rPr>
        <sz val="11"/>
        <rFont val="Times New Roman"/>
        <family val="1"/>
      </rPr>
      <t>sitting, writing, desk work, typing</t>
    </r>
  </si>
  <si>
    <r>
      <rPr>
        <sz val="11"/>
        <rFont val="Times New Roman"/>
        <family val="1"/>
      </rPr>
      <t>sitting, playing traditional video game, computer game</t>
    </r>
  </si>
  <si>
    <r>
      <rPr>
        <sz val="11"/>
        <rFont val="Times New Roman"/>
        <family val="1"/>
      </rPr>
      <t>standing, talking in person, on the phone, computer, or text messaging, light effort</t>
    </r>
  </si>
  <si>
    <r>
      <rPr>
        <sz val="11"/>
        <rFont val="Times New Roman"/>
        <family val="1"/>
      </rPr>
      <t>sitting, talking in person, on the phone, computer, or text messaging, light effort</t>
    </r>
  </si>
  <si>
    <r>
      <rPr>
        <sz val="11"/>
        <rFont val="Times New Roman"/>
        <family val="1"/>
      </rPr>
      <t>sitting, studying, general, including reading and/or writing, light effort</t>
    </r>
  </si>
  <si>
    <r>
      <rPr>
        <sz val="11"/>
        <rFont val="Times New Roman"/>
        <family val="1"/>
      </rPr>
      <t>sitting, in class, general, including note-taking or class discussion</t>
    </r>
  </si>
  <si>
    <r>
      <rPr>
        <sz val="11"/>
        <rFont val="Times New Roman"/>
        <family val="1"/>
      </rPr>
      <t>standing, reading</t>
    </r>
  </si>
  <si>
    <r>
      <rPr>
        <sz val="11"/>
        <rFont val="Times New Roman"/>
        <family val="1"/>
      </rPr>
      <t>standing, miscellaneous</t>
    </r>
  </si>
  <si>
    <r>
      <rPr>
        <sz val="11"/>
        <rFont val="Times New Roman"/>
        <family val="1"/>
      </rPr>
      <t>sitting, arts and crafts,  carving wood, weaving, spinning wool, light effort</t>
    </r>
  </si>
  <si>
    <r>
      <rPr>
        <sz val="11"/>
        <rFont val="Times New Roman"/>
        <family val="1"/>
      </rPr>
      <t>sitting, arts and crafts,  carving wood, weaving, spinning wool, moderate effort</t>
    </r>
  </si>
  <si>
    <r>
      <rPr>
        <sz val="11"/>
        <rFont val="Times New Roman"/>
        <family val="1"/>
      </rPr>
      <t>standing, arts and crafts, sand painting, carving, weaving, light effort</t>
    </r>
  </si>
  <si>
    <r>
      <rPr>
        <sz val="11"/>
        <rFont val="Times New Roman"/>
        <family val="1"/>
      </rPr>
      <t>standing, arts and crafts, sand painting, carving, weaving, moderate effort</t>
    </r>
  </si>
  <si>
    <r>
      <rPr>
        <sz val="11"/>
        <rFont val="Times New Roman"/>
        <family val="1"/>
      </rPr>
      <t>standing, arts and crafts, sand painting, carving, weaving, vigorous effort</t>
    </r>
  </si>
  <si>
    <r>
      <rPr>
        <sz val="11"/>
        <rFont val="Times New Roman"/>
        <family val="1"/>
      </rPr>
      <t>retreat/family reunion activities involving sitting, relaxing, talking, eating</t>
    </r>
  </si>
  <si>
    <r>
      <rPr>
        <sz val="11"/>
        <rFont val="Times New Roman"/>
        <family val="1"/>
      </rPr>
      <t>retreat/family reunion activities involving playing games with children</t>
    </r>
  </si>
  <si>
    <r>
      <rPr>
        <sz val="11"/>
        <rFont val="Times New Roman"/>
        <family val="1"/>
      </rPr>
      <t>touring/traveling/vacation involving riding in a vehicle</t>
    </r>
  </si>
  <si>
    <r>
      <rPr>
        <sz val="11"/>
        <rFont val="Times New Roman"/>
        <family val="1"/>
      </rPr>
      <t>touring/traveling/vacation involving walking</t>
    </r>
  </si>
  <si>
    <r>
      <rPr>
        <sz val="11"/>
        <rFont val="Times New Roman"/>
        <family val="1"/>
      </rPr>
      <t>camping involving standing, walking, sitting, light-to-moderate effort</t>
    </r>
  </si>
  <si>
    <r>
      <rPr>
        <sz val="11"/>
        <rFont val="Times New Roman"/>
        <family val="1"/>
      </rPr>
      <t>sitting at a sporting event, spectator</t>
    </r>
  </si>
  <si>
    <r>
      <rPr>
        <sz val="11"/>
        <rFont val="Times New Roman"/>
        <family val="1"/>
      </rPr>
      <t>music playing</t>
    </r>
  </si>
  <si>
    <r>
      <rPr>
        <sz val="11"/>
        <rFont val="Times New Roman"/>
        <family val="1"/>
      </rPr>
      <t>accordion, sitting</t>
    </r>
  </si>
  <si>
    <r>
      <rPr>
        <sz val="11"/>
        <rFont val="Times New Roman"/>
        <family val="1"/>
      </rPr>
      <t>cello, sitting</t>
    </r>
  </si>
  <si>
    <r>
      <rPr>
        <sz val="11"/>
        <rFont val="Times New Roman"/>
        <family val="1"/>
      </rPr>
      <t>conducting orchestra, standing</t>
    </r>
  </si>
  <si>
    <r>
      <rPr>
        <sz val="11"/>
        <rFont val="Times New Roman"/>
        <family val="1"/>
      </rPr>
      <t>double bass, standing</t>
    </r>
  </si>
  <si>
    <r>
      <rPr>
        <sz val="11"/>
        <rFont val="Times New Roman"/>
        <family val="1"/>
      </rPr>
      <t>drums, sitting</t>
    </r>
  </si>
  <si>
    <r>
      <rPr>
        <sz val="11"/>
        <rFont val="Times New Roman"/>
        <family val="1"/>
      </rPr>
      <t>drumming (e.g., bongo, conga, benbe), moderate, sitting</t>
    </r>
  </si>
  <si>
    <r>
      <rPr>
        <sz val="11"/>
        <rFont val="Times New Roman"/>
        <family val="1"/>
      </rPr>
      <t>flute, sitting</t>
    </r>
  </si>
  <si>
    <r>
      <rPr>
        <sz val="11"/>
        <rFont val="Times New Roman"/>
        <family val="1"/>
      </rPr>
      <t>horn, standing</t>
    </r>
  </si>
  <si>
    <r>
      <rPr>
        <sz val="11"/>
        <rFont val="Times New Roman"/>
        <family val="1"/>
      </rPr>
      <t>piano, sitting</t>
    </r>
  </si>
  <si>
    <r>
      <rPr>
        <sz val="11"/>
        <rFont val="Times New Roman"/>
        <family val="1"/>
      </rPr>
      <t>playing musical instruments, general</t>
    </r>
  </si>
  <si>
    <r>
      <rPr>
        <sz val="11"/>
        <rFont val="Times New Roman"/>
        <family val="1"/>
      </rPr>
      <t>organ, sitting</t>
    </r>
  </si>
  <si>
    <r>
      <rPr>
        <sz val="11"/>
        <rFont val="Times New Roman"/>
        <family val="1"/>
      </rPr>
      <t>trombone, standing</t>
    </r>
  </si>
  <si>
    <r>
      <rPr>
        <sz val="11"/>
        <rFont val="Times New Roman"/>
        <family val="1"/>
      </rPr>
      <t>trumpet, standing</t>
    </r>
  </si>
  <si>
    <r>
      <rPr>
        <sz val="11"/>
        <rFont val="Times New Roman"/>
        <family val="1"/>
      </rPr>
      <t>violin, sitting</t>
    </r>
  </si>
  <si>
    <r>
      <rPr>
        <sz val="11"/>
        <rFont val="Times New Roman"/>
        <family val="1"/>
      </rPr>
      <t>woodwind, sitting</t>
    </r>
  </si>
  <si>
    <r>
      <rPr>
        <sz val="11"/>
        <rFont val="Times New Roman"/>
        <family val="1"/>
      </rPr>
      <t>guitar, classical, folk, sitting</t>
    </r>
  </si>
  <si>
    <r>
      <rPr>
        <sz val="11"/>
        <rFont val="Times New Roman"/>
        <family val="1"/>
      </rPr>
      <t>guitar, rock and roll band, standing</t>
    </r>
  </si>
  <si>
    <r>
      <rPr>
        <sz val="11"/>
        <rFont val="Times New Roman"/>
        <family val="1"/>
      </rPr>
      <t>marching band, baton twirling, walking, moderate pace, general</t>
    </r>
  </si>
  <si>
    <r>
      <rPr>
        <sz val="11"/>
        <rFont val="Times New Roman"/>
        <family val="1"/>
      </rPr>
      <t>marching band, playing an instrument, walking, brisk pace, general</t>
    </r>
  </si>
  <si>
    <r>
      <rPr>
        <sz val="11"/>
        <rFont val="Times New Roman"/>
        <family val="1"/>
      </rPr>
      <t>marching band, drum major, walking</t>
    </r>
  </si>
  <si>
    <r>
      <rPr>
        <sz val="11"/>
        <rFont val="Times New Roman"/>
        <family val="1"/>
      </rPr>
      <t>occupation</t>
    </r>
  </si>
  <si>
    <r>
      <rPr>
        <sz val="11"/>
        <rFont val="Times New Roman"/>
        <family val="1"/>
      </rPr>
      <t>active workstation, treadmill desk, walking</t>
    </r>
  </si>
  <si>
    <r>
      <rPr>
        <sz val="11"/>
        <rFont val="Times New Roman"/>
        <family val="1"/>
      </rPr>
      <t>airline flight attendant</t>
    </r>
  </si>
  <si>
    <r>
      <rPr>
        <sz val="11"/>
        <rFont val="Times New Roman"/>
        <family val="1"/>
      </rPr>
      <t>bakery, general, moderate effort</t>
    </r>
  </si>
  <si>
    <r>
      <rPr>
        <sz val="11"/>
        <rFont val="Times New Roman"/>
        <family val="1"/>
      </rPr>
      <t>bakery, light effort</t>
    </r>
  </si>
  <si>
    <r>
      <rPr>
        <sz val="11"/>
        <rFont val="Times New Roman"/>
        <family val="1"/>
      </rPr>
      <t>bookbinding</t>
    </r>
  </si>
  <si>
    <r>
      <rPr>
        <sz val="11"/>
        <rFont val="Times New Roman"/>
        <family val="1"/>
      </rPr>
      <t>building road, driving heavy machinery</t>
    </r>
  </si>
  <si>
    <r>
      <rPr>
        <sz val="11"/>
        <rFont val="Times New Roman"/>
        <family val="1"/>
      </rPr>
      <t>building road, directing traffic, standing</t>
    </r>
  </si>
  <si>
    <r>
      <rPr>
        <sz val="11"/>
        <rFont val="Times New Roman"/>
        <family val="1"/>
      </rPr>
      <t>carpentry, general, light effort</t>
    </r>
  </si>
  <si>
    <r>
      <rPr>
        <sz val="11"/>
        <rFont val="Times New Roman"/>
        <family val="1"/>
      </rPr>
      <t>carpentry, general, moderate effort</t>
    </r>
  </si>
  <si>
    <r>
      <rPr>
        <sz val="11"/>
        <rFont val="Times New Roman"/>
        <family val="1"/>
      </rPr>
      <t>carpentry, general, heavy or vigorous effort</t>
    </r>
  </si>
  <si>
    <r>
      <rPr>
        <sz val="11"/>
        <rFont val="Times New Roman"/>
        <family val="1"/>
      </rPr>
      <t>carrying heavy loads (e.g., bricks, tools)</t>
    </r>
  </si>
  <si>
    <r>
      <rPr>
        <sz val="11"/>
        <rFont val="Times New Roman"/>
        <family val="1"/>
      </rPr>
      <t>carrying moderate loads up stairs, moving boxes 25-49 lbs</t>
    </r>
  </si>
  <si>
    <r>
      <rPr>
        <sz val="11"/>
        <rFont val="Times New Roman"/>
        <family val="1"/>
      </rPr>
      <t>chambermaid, hotel housekeeper, making bed, cleaning bathroom, pushing cart</t>
    </r>
  </si>
  <si>
    <r>
      <rPr>
        <sz val="11"/>
        <rFont val="Times New Roman"/>
        <family val="1"/>
      </rPr>
      <t>coal mining, drilling coal, rock</t>
    </r>
  </si>
  <si>
    <r>
      <rPr>
        <sz val="11"/>
        <rFont val="Times New Roman"/>
        <family val="1"/>
      </rPr>
      <t>coal mining, erecting supports</t>
    </r>
  </si>
  <si>
    <r>
      <rPr>
        <sz val="11"/>
        <rFont val="Times New Roman"/>
        <family val="1"/>
      </rPr>
      <t>coal mining, general</t>
    </r>
  </si>
  <si>
    <r>
      <rPr>
        <sz val="11"/>
        <rFont val="Times New Roman"/>
        <family val="1"/>
      </rPr>
      <t>coal mining, shoveling coal</t>
    </r>
  </si>
  <si>
    <r>
      <rPr>
        <sz val="11"/>
        <rFont val="Times New Roman"/>
        <family val="1"/>
      </rPr>
      <t>cook, chef</t>
    </r>
  </si>
  <si>
    <r>
      <rPr>
        <sz val="11"/>
        <rFont val="Times New Roman"/>
        <family val="1"/>
      </rPr>
      <t>construction, outside, remodeling, new structures (e.g., roof repair, miscellaneous)</t>
    </r>
  </si>
  <si>
    <r>
      <rPr>
        <sz val="11"/>
        <rFont val="Times New Roman"/>
        <family val="1"/>
      </rPr>
      <t>custodial work, light effort (e.g., cleaning sink and toilet, dusting, vacuuming, light cleaning)</t>
    </r>
  </si>
  <si>
    <r>
      <rPr>
        <sz val="11"/>
        <rFont val="Times New Roman"/>
        <family val="1"/>
      </rPr>
      <t>custodial work, moderate effort (e.g., electric buffer, feathering arena floors, mopping, taking out trash, vacuuming)</t>
    </r>
  </si>
  <si>
    <r>
      <rPr>
        <sz val="11"/>
        <rFont val="Times New Roman"/>
        <family val="1"/>
      </rPr>
      <t>driving delivery truck, taxi, shuttle bus, school bus</t>
    </r>
  </si>
  <si>
    <r>
      <rPr>
        <sz val="11"/>
        <rFont val="Times New Roman"/>
        <family val="1"/>
      </rPr>
      <t>electrical work (e.g., hook up wire, tapping-splicing)</t>
    </r>
  </si>
  <si>
    <r>
      <rPr>
        <sz val="11"/>
        <rFont val="Times New Roman"/>
        <family val="1"/>
      </rPr>
      <t>engineer (e.g., mechanical or electrical)</t>
    </r>
  </si>
  <si>
    <r>
      <rPr>
        <sz val="11"/>
        <rFont val="Times New Roman"/>
        <family val="1"/>
      </rPr>
      <t>farming, vigorous effort (e.g., baling hay, cleaning barn)</t>
    </r>
  </si>
  <si>
    <r>
      <rPr>
        <sz val="11"/>
        <rFont val="Times New Roman"/>
        <family val="1"/>
      </rPr>
      <t>farming, moderate effort (e.g., feeding animals, chasing cattle by walking and/or horseback, spreading manure, harvesting crops)</t>
    </r>
  </si>
  <si>
    <r>
      <rPr>
        <sz val="11"/>
        <rFont val="Times New Roman"/>
        <family val="1"/>
      </rPr>
      <t>farming, light effort (e.g., cleaning animal sheds, preparing animal feed)</t>
    </r>
  </si>
  <si>
    <r>
      <rPr>
        <sz val="11"/>
        <rFont val="Times New Roman"/>
        <family val="1"/>
      </rPr>
      <t>farming, driving tasks (e.g., driving tractor or harvester)</t>
    </r>
  </si>
  <si>
    <r>
      <rPr>
        <sz val="11"/>
        <rFont val="Times New Roman"/>
        <family val="1"/>
      </rPr>
      <t>farming, feeding small animals</t>
    </r>
  </si>
  <si>
    <r>
      <rPr>
        <sz val="11"/>
        <rFont val="Times New Roman"/>
        <family val="1"/>
      </rPr>
      <t>farming, feeding cattle, horses</t>
    </r>
  </si>
  <si>
    <r>
      <rPr>
        <sz val="11"/>
        <rFont val="Times New Roman"/>
        <family val="1"/>
      </rPr>
      <t>farming, hauling water for animals, general hauling water,farming, general hauling water</t>
    </r>
  </si>
  <si>
    <r>
      <rPr>
        <sz val="11"/>
        <rFont val="Times New Roman"/>
        <family val="1"/>
      </rPr>
      <t>farming, taking care of animals (e.g., grooming, brushing, shearing sheep, assisting with birthing, medical care, branding), general</t>
    </r>
  </si>
  <si>
    <r>
      <rPr>
        <sz val="11"/>
        <rFont val="Times New Roman"/>
        <family val="1"/>
      </rPr>
      <t>farming, rice, planting, grain milling activities</t>
    </r>
  </si>
  <si>
    <r>
      <rPr>
        <sz val="11"/>
        <rFont val="Times New Roman"/>
        <family val="1"/>
      </rPr>
      <t>farming, milking by hand, cleaning pails, moderate effort</t>
    </r>
  </si>
  <si>
    <r>
      <rPr>
        <sz val="11"/>
        <rFont val="Times New Roman"/>
        <family val="1"/>
      </rPr>
      <t>farming, milking by machine, light effort</t>
    </r>
  </si>
  <si>
    <r>
      <rPr>
        <sz val="11"/>
        <rFont val="Times New Roman"/>
        <family val="1"/>
      </rPr>
      <t>fire fighter, general</t>
    </r>
  </si>
  <si>
    <r>
      <rPr>
        <sz val="11"/>
        <rFont val="Times New Roman"/>
        <family val="1"/>
      </rPr>
      <t>fire fighter, rescue victim, automobile accident, using pike pole</t>
    </r>
  </si>
  <si>
    <r>
      <rPr>
        <sz val="11"/>
        <rFont val="Times New Roman"/>
        <family val="1"/>
      </rPr>
      <t>fire fighter, raising and climbing ladder with full gear, simulated fire supression</t>
    </r>
  </si>
  <si>
    <r>
      <rPr>
        <sz val="11"/>
        <rFont val="Times New Roman"/>
        <family val="1"/>
      </rPr>
      <t>fire fighter, hauling hoses on ground, carrying/hoisting equipment, breaking down walls etc., wearing full gear</t>
    </r>
  </si>
  <si>
    <r>
      <rPr>
        <sz val="11"/>
        <rFont val="Times New Roman"/>
        <family val="1"/>
      </rPr>
      <t>fishing, commercial, light effort</t>
    </r>
  </si>
  <si>
    <r>
      <rPr>
        <sz val="11"/>
        <rFont val="Times New Roman"/>
        <family val="1"/>
      </rPr>
      <t>fishing, commercial, moderate effort</t>
    </r>
  </si>
  <si>
    <r>
      <rPr>
        <sz val="11"/>
        <rFont val="Times New Roman"/>
        <family val="1"/>
      </rPr>
      <t>fishing, commercial, vigorous effort</t>
    </r>
  </si>
  <si>
    <r>
      <rPr>
        <sz val="11"/>
        <rFont val="Times New Roman"/>
        <family val="1"/>
      </rPr>
      <t>forestry, ax chopping, very fast, 1.25 kg axe, 51 blows/min, extremely vigorous effort</t>
    </r>
  </si>
  <si>
    <r>
      <rPr>
        <sz val="11"/>
        <rFont val="Times New Roman"/>
        <family val="1"/>
      </rPr>
      <t>forestry, ax chopping, slow, 1.25 kg axe, 19 blows/min, moderate effort</t>
    </r>
  </si>
  <si>
    <r>
      <rPr>
        <sz val="11"/>
        <rFont val="Times New Roman"/>
        <family val="1"/>
      </rPr>
      <t>forestry, ax chopping, fast, 1.25 kg axe, 35 blows/min, vigorous effort</t>
    </r>
  </si>
  <si>
    <r>
      <rPr>
        <sz val="11"/>
        <rFont val="Times New Roman"/>
        <family val="1"/>
      </rPr>
      <t>forestry, moderate effort (e.g., sawing wood with power saw, weeding, hoeing)</t>
    </r>
  </si>
  <si>
    <r>
      <rPr>
        <sz val="11"/>
        <rFont val="Times New Roman"/>
        <family val="1"/>
      </rPr>
      <t>forestry, vigorous effort (e.g., barking, felling, or trimming trees, carrying or stacking logs, planting seeds, sawing lumber by hand)</t>
    </r>
  </si>
  <si>
    <r>
      <rPr>
        <sz val="11"/>
        <rFont val="Times New Roman"/>
        <family val="1"/>
      </rPr>
      <t>furriery</t>
    </r>
  </si>
  <si>
    <r>
      <rPr>
        <sz val="11"/>
        <rFont val="Times New Roman"/>
        <family val="1"/>
      </rPr>
      <t>garbage collector, walking, dumping bins into truck</t>
    </r>
  </si>
  <si>
    <r>
      <rPr>
        <sz val="11"/>
        <rFont val="Times New Roman"/>
        <family val="1"/>
      </rPr>
      <t>hairstylist (e.g., plaiting hair, manicure, make-up artist)</t>
    </r>
  </si>
  <si>
    <r>
      <rPr>
        <sz val="11"/>
        <rFont val="Times New Roman"/>
        <family val="1"/>
      </rPr>
      <t xml:space="preserve">horse grooming, including </t>
    </r>
    <r>
      <rPr>
        <sz val="11"/>
        <color rgb="FF333333"/>
        <rFont val="Times New Roman"/>
        <family val="1"/>
      </rPr>
      <t>feeding, cleaning stalls, bathing, brushing, clipping</t>
    </r>
    <r>
      <rPr>
        <sz val="11"/>
        <rFont val="Times New Roman"/>
        <family val="1"/>
      </rPr>
      <t xml:space="preserve">, </t>
    </r>
    <r>
      <rPr>
        <sz val="11"/>
        <color rgb="FF333333"/>
        <rFont val="Times New Roman"/>
        <family val="1"/>
      </rPr>
      <t>longeing and exercising horses</t>
    </r>
  </si>
  <si>
    <r>
      <rPr>
        <sz val="11"/>
        <rFont val="Times New Roman"/>
        <family val="1"/>
      </rPr>
      <t>horse, feeding, watering, cleaning stalls, implied walking and lifting loads</t>
    </r>
  </si>
  <si>
    <r>
      <rPr>
        <sz val="11"/>
        <rFont val="Times New Roman"/>
        <family val="1"/>
      </rPr>
      <t>horse racing, galloping</t>
    </r>
  </si>
  <si>
    <r>
      <rPr>
        <sz val="11"/>
        <rFont val="Times New Roman"/>
        <family val="1"/>
      </rPr>
      <t>horse racing, trotting</t>
    </r>
  </si>
  <si>
    <r>
      <rPr>
        <sz val="11"/>
        <rFont val="Times New Roman"/>
        <family val="1"/>
      </rPr>
      <t>horse racing, walking</t>
    </r>
  </si>
  <si>
    <r>
      <rPr>
        <sz val="11"/>
        <rFont val="Times New Roman"/>
        <family val="1"/>
      </rPr>
      <t>kitchen maid</t>
    </r>
  </si>
  <si>
    <r>
      <rPr>
        <sz val="11"/>
        <rFont val="Times New Roman"/>
        <family val="1"/>
      </rPr>
      <t>lawn keeper, yard work, general</t>
    </r>
  </si>
  <si>
    <r>
      <rPr>
        <sz val="11"/>
        <rFont val="Times New Roman"/>
        <family val="1"/>
      </rPr>
      <t>laundry worker</t>
    </r>
  </si>
  <si>
    <r>
      <rPr>
        <sz val="11"/>
        <rFont val="Times New Roman"/>
        <family val="1"/>
      </rPr>
      <t>locksmith</t>
    </r>
  </si>
  <si>
    <r>
      <rPr>
        <sz val="11"/>
        <rFont val="Times New Roman"/>
        <family val="1"/>
      </rPr>
      <t>machine tooling (e.g., machining, working sheet metal, machine fitter, operating lathe, welding) light-to-moderate effort</t>
    </r>
  </si>
  <si>
    <r>
      <rPr>
        <sz val="11"/>
        <rFont val="Times New Roman"/>
        <family val="1"/>
      </rPr>
      <t>Machine tooling, operating punch press, moderate effort</t>
    </r>
  </si>
  <si>
    <r>
      <rPr>
        <sz val="11"/>
        <rFont val="Times New Roman"/>
        <family val="1"/>
      </rPr>
      <t>manager, property</t>
    </r>
  </si>
  <si>
    <r>
      <rPr>
        <sz val="11"/>
        <rFont val="Times New Roman"/>
        <family val="1"/>
      </rPr>
      <t>manual or unskilled labor, general, light effort</t>
    </r>
  </si>
  <si>
    <r>
      <rPr>
        <sz val="11"/>
        <rFont val="Times New Roman"/>
        <family val="1"/>
      </rPr>
      <t>manual or unskilled labor, general, moderate effort</t>
    </r>
  </si>
  <si>
    <r>
      <rPr>
        <sz val="11"/>
        <rFont val="Times New Roman"/>
        <family val="1"/>
      </rPr>
      <t>manual or unskilled labor, general, vigorous effort</t>
    </r>
  </si>
  <si>
    <r>
      <rPr>
        <sz val="11"/>
        <rFont val="Times New Roman"/>
        <family val="1"/>
      </rPr>
      <t>masonry, concrete, moderate effort</t>
    </r>
  </si>
  <si>
    <r>
      <rPr>
        <sz val="11"/>
        <rFont val="Times New Roman"/>
        <family val="1"/>
      </rPr>
      <t>masonry, concrete, light effort</t>
    </r>
  </si>
  <si>
    <r>
      <rPr>
        <sz val="11"/>
        <rFont val="Times New Roman"/>
        <family val="1"/>
      </rPr>
      <t>massage therapist, standing</t>
    </r>
  </si>
  <si>
    <r>
      <rPr>
        <sz val="11"/>
        <rFont val="Times New Roman"/>
        <family val="1"/>
      </rPr>
      <t>moving, carrying or pushing heavy objects, 75 lbs or more, only active time (e.g., desks, moving van work)</t>
    </r>
  </si>
  <si>
    <r>
      <rPr>
        <sz val="11"/>
        <rFont val="Times New Roman"/>
        <family val="1"/>
      </rPr>
      <t>skindiving or SCUBA diving as a frogman, Navy Seal</t>
    </r>
  </si>
  <si>
    <r>
      <rPr>
        <sz val="11"/>
        <rFont val="Times New Roman"/>
        <family val="1"/>
      </rPr>
      <t>operating heavy duty equipment, automated, not driving</t>
    </r>
  </si>
  <si>
    <r>
      <rPr>
        <sz val="11"/>
        <rFont val="Times New Roman"/>
        <family val="1"/>
      </rPr>
      <t>orange grove work, picking fruit</t>
    </r>
  </si>
  <si>
    <r>
      <rPr>
        <sz val="11"/>
        <rFont val="Times New Roman"/>
        <family val="1"/>
      </rPr>
      <t>painting,house, furniture, moderate effort</t>
    </r>
  </si>
  <si>
    <r>
      <rPr>
        <sz val="11"/>
        <rFont val="Times New Roman"/>
        <family val="1"/>
      </rPr>
      <t>plumbing activities</t>
    </r>
  </si>
  <si>
    <r>
      <rPr>
        <sz val="11"/>
        <rFont val="Times New Roman"/>
        <family val="1"/>
      </rPr>
      <t>printing, paper industry worker, standing</t>
    </r>
  </si>
  <si>
    <r>
      <rPr>
        <sz val="11"/>
        <rFont val="Times New Roman"/>
        <family val="1"/>
      </rPr>
      <t>police, directing traffic, standing</t>
    </r>
  </si>
  <si>
    <r>
      <rPr>
        <sz val="11"/>
        <rFont val="Times New Roman"/>
        <family val="1"/>
      </rPr>
      <t>police, driving a squad car, sitting</t>
    </r>
  </si>
  <si>
    <r>
      <rPr>
        <sz val="11"/>
        <rFont val="Times New Roman"/>
        <family val="1"/>
      </rPr>
      <t>police, riding in a squad car, sitting</t>
    </r>
  </si>
  <si>
    <r>
      <rPr>
        <sz val="11"/>
        <rFont val="Times New Roman"/>
        <family val="1"/>
      </rPr>
      <t>police, making an arrest, standing</t>
    </r>
  </si>
  <si>
    <r>
      <rPr>
        <sz val="11"/>
        <rFont val="Times New Roman"/>
        <family val="1"/>
      </rPr>
      <t>postal carrier, walking to deliver mail</t>
    </r>
  </si>
  <si>
    <r>
      <rPr>
        <sz val="11"/>
        <rFont val="Times New Roman"/>
        <family val="1"/>
      </rPr>
      <t>shoe repair, general</t>
    </r>
  </si>
  <si>
    <r>
      <rPr>
        <sz val="11"/>
        <rFont val="Times New Roman"/>
        <family val="1"/>
      </rPr>
      <t>shoveling, digging ditches</t>
    </r>
  </si>
  <si>
    <r>
      <rPr>
        <sz val="11"/>
        <rFont val="Times New Roman"/>
        <family val="1"/>
      </rPr>
      <t>shoveling, more than 16 lbs/minute, deep digging, vigorous effort</t>
    </r>
  </si>
  <si>
    <r>
      <rPr>
        <sz val="11"/>
        <rFont val="Times New Roman"/>
        <family val="1"/>
      </rPr>
      <t>shoveling, less than 10 lbs/minute, moderate effort</t>
    </r>
  </si>
  <si>
    <r>
      <rPr>
        <sz val="11"/>
        <rFont val="Times New Roman"/>
        <family val="1"/>
      </rPr>
      <t>shoveling, 10 to 15 lbs/minute, vigorous effort</t>
    </r>
  </si>
  <si>
    <r>
      <rPr>
        <sz val="11"/>
        <rFont val="Times New Roman"/>
        <family val="1"/>
      </rPr>
      <t>sitting tasks, light effort (e.g., office work, chemistry lab work, computer work, light assembly repair, watch repair, reading, desk work)</t>
    </r>
  </si>
  <si>
    <r>
      <rPr>
        <sz val="11"/>
        <rFont val="Times New Roman"/>
        <family val="1"/>
      </rPr>
      <t>sitting meetings, light effort, general, and/or with talking involved (e.g., eating at a business meeting)</t>
    </r>
  </si>
  <si>
    <r>
      <rPr>
        <sz val="11"/>
        <rFont val="Times New Roman"/>
        <family val="1"/>
      </rPr>
      <t>sitting tasks, moderate effort (e.g., pushing heavy levers, riding mower/forklift, crane operation)</t>
    </r>
  </si>
  <si>
    <r>
      <rPr>
        <sz val="11"/>
        <rFont val="Times New Roman"/>
        <family val="1"/>
      </rPr>
      <t>sitting, teaching stretching or yoga, or light effort exercise class</t>
    </r>
  </si>
  <si>
    <r>
      <rPr>
        <sz val="11"/>
        <rFont val="Times New Roman"/>
        <family val="1"/>
      </rPr>
      <t>standing tasks, light effort (e.g., bartending, store clerk, assembling, filing, duplicating, librarian, putting up a Christmas tree, standing and talking at work,
changing clothes when teaching physical education, standing)</t>
    </r>
  </si>
  <si>
    <r>
      <rPr>
        <sz val="11"/>
        <rFont val="Times New Roman"/>
        <family val="1"/>
      </rPr>
      <t>standing, light/moderate effort (e.g., assemble/repair heavy parts, welding,stocking parts,auto repair,standing, packing boxes, nursing patient care)</t>
    </r>
  </si>
  <si>
    <r>
      <rPr>
        <sz val="11"/>
        <rFont val="Times New Roman"/>
        <family val="1"/>
      </rPr>
      <t>standing, moderate effort, lifting items continuously, 10 – 20 lbs, with limited walking or resting</t>
    </r>
  </si>
  <si>
    <r>
      <rPr>
        <sz val="11"/>
        <rFont val="Times New Roman"/>
        <family val="1"/>
      </rPr>
      <t>standing, moderate effort, intermittent lifting 50 lbs, hitch/twisting ropes</t>
    </r>
  </si>
  <si>
    <r>
      <rPr>
        <sz val="11"/>
        <rFont val="Times New Roman"/>
        <family val="1"/>
      </rPr>
      <t>standing, moderate/heavy tasks (e.g., lifting more than 50 lbs, masonry, painting, paper hanging)</t>
    </r>
  </si>
  <si>
    <r>
      <rPr>
        <sz val="11"/>
        <rFont val="Times New Roman"/>
        <family val="1"/>
      </rPr>
      <t>steel mill, moderate effort (e.g., fettling, forging, tipping molds)</t>
    </r>
  </si>
  <si>
    <r>
      <rPr>
        <sz val="11"/>
        <rFont val="Times New Roman"/>
        <family val="1"/>
      </rPr>
      <t>steel mill, vigorous effort (e.g., hand rolling, merchant mill rolling, removing slag, tending furnace)</t>
    </r>
  </si>
  <si>
    <r>
      <rPr>
        <sz val="11"/>
        <rFont val="Times New Roman"/>
        <family val="1"/>
      </rPr>
      <t>tailoring, cutting fabric</t>
    </r>
  </si>
  <si>
    <r>
      <rPr>
        <sz val="11"/>
        <rFont val="Times New Roman"/>
        <family val="1"/>
      </rPr>
      <t>tailoring, general</t>
    </r>
  </si>
  <si>
    <r>
      <rPr>
        <sz val="11"/>
        <rFont val="Times New Roman"/>
        <family val="1"/>
      </rPr>
      <t>tailoring, hand sewing</t>
    </r>
  </si>
  <si>
    <r>
      <rPr>
        <sz val="11"/>
        <rFont val="Times New Roman"/>
        <family val="1"/>
      </rPr>
      <t>tailoring, machine sewing</t>
    </r>
  </si>
  <si>
    <r>
      <rPr>
        <sz val="11"/>
        <rFont val="Times New Roman"/>
        <family val="1"/>
      </rPr>
      <t>tailoring, pressing</t>
    </r>
  </si>
  <si>
    <r>
      <rPr>
        <sz val="11"/>
        <rFont val="Times New Roman"/>
        <family val="1"/>
      </rPr>
      <t>tailoring, weaving, light effort (e.g., finishing operations, washing, dyeing, inspecting cloth, counting yards, paperwork)</t>
    </r>
  </si>
  <si>
    <r>
      <rPr>
        <sz val="11"/>
        <rFont val="Times New Roman"/>
        <family val="1"/>
      </rPr>
      <t>tailoring, weaving, moderate effort (e.g., spinning and weaving operations, delivering boxes of yam to spinners, loading of warp bean, pinwinding,
conewinding, warping, cloth cutting)</t>
    </r>
  </si>
  <si>
    <r>
      <rPr>
        <sz val="11"/>
        <rFont val="Times New Roman"/>
        <family val="1"/>
      </rPr>
      <t>truck driving, loading and unloading truck, tying down load, standing, walking and carrying heavy loads</t>
    </r>
  </si>
  <si>
    <r>
      <rPr>
        <sz val="11"/>
        <rFont val="Times New Roman"/>
        <family val="1"/>
      </rPr>
      <t>Truch, driving delivery truck, taxi, shuttlebus, school bus</t>
    </r>
  </si>
  <si>
    <r>
      <rPr>
        <sz val="11"/>
        <rFont val="Times New Roman"/>
        <family val="1"/>
      </rPr>
      <t>typing, electric, manual or computer</t>
    </r>
  </si>
  <si>
    <r>
      <rPr>
        <sz val="11"/>
        <rFont val="Times New Roman"/>
        <family val="1"/>
      </rPr>
      <t>using heavy power tools such as pneumatic tools (e.g., jackhammers, drills)</t>
    </r>
  </si>
  <si>
    <r>
      <rPr>
        <sz val="11"/>
        <rFont val="Times New Roman"/>
        <family val="1"/>
      </rPr>
      <t>using heavy tools (not power) such as shovel, pick, tunnel bar, spade</t>
    </r>
  </si>
  <si>
    <r>
      <rPr>
        <sz val="11"/>
        <rFont val="Times New Roman"/>
        <family val="1"/>
      </rPr>
      <t>walking on job, less than 2.0 mph, very slow speed, in office or lab area</t>
    </r>
  </si>
  <si>
    <r>
      <rPr>
        <sz val="11"/>
        <rFont val="Times New Roman"/>
        <family val="1"/>
      </rPr>
      <t>walking on job, 3.0 mph, in office, moderate speed, not carrying anything</t>
    </r>
  </si>
  <si>
    <r>
      <rPr>
        <sz val="11"/>
        <rFont val="Times New Roman"/>
        <family val="1"/>
      </rPr>
      <t>walking on job, 3.5 mph, in office, brisk speed, not carrying anything</t>
    </r>
  </si>
  <si>
    <r>
      <rPr>
        <sz val="11"/>
        <rFont val="Times New Roman"/>
        <family val="1"/>
      </rPr>
      <t>walking on job, 2.5 mph, slow speed and carrying light objects less than 25 lbs</t>
    </r>
  </si>
  <si>
    <r>
      <rPr>
        <sz val="11"/>
        <rFont val="Times New Roman"/>
        <family val="1"/>
      </rPr>
      <t>walking, gathering things at work, ready to leave</t>
    </r>
  </si>
  <si>
    <r>
      <rPr>
        <sz val="11"/>
        <rFont val="Times New Roman"/>
        <family val="1"/>
      </rPr>
      <t>walking, 2.5 mph, slow speed, carrying heavy objects more than 25 lbs</t>
    </r>
  </si>
  <si>
    <r>
      <rPr>
        <sz val="11"/>
        <rFont val="Times New Roman"/>
        <family val="1"/>
      </rPr>
      <t>walking, 3.0 mph, moderately and carrying light objects less than 25 lbs</t>
    </r>
  </si>
  <si>
    <r>
      <rPr>
        <sz val="11"/>
        <rFont val="Times New Roman"/>
        <family val="1"/>
      </rPr>
      <t>walking, pushing a wheelchair</t>
    </r>
  </si>
  <si>
    <r>
      <rPr>
        <sz val="11"/>
        <rFont val="Times New Roman"/>
        <family val="1"/>
      </rPr>
      <t>walking, 3.5 mph, briskly and carrying objects less than 25 lbs</t>
    </r>
  </si>
  <si>
    <r>
      <rPr>
        <sz val="11"/>
        <rFont val="Times New Roman"/>
        <family val="1"/>
      </rPr>
      <t>walking or walk downstairs or standing, carrying objects about 25 to 49 lbs</t>
    </r>
  </si>
  <si>
    <r>
      <rPr>
        <sz val="11"/>
        <rFont val="Times New Roman"/>
        <family val="1"/>
      </rPr>
      <t>walking or walk downstairs or standing, carrying objects about 50 to 74 lbs</t>
    </r>
  </si>
  <si>
    <r>
      <rPr>
        <sz val="11"/>
        <rFont val="Times New Roman"/>
        <family val="1"/>
      </rPr>
      <t>walking or walk downstairs or standing, carrying objects about 75 to 99 lbs</t>
    </r>
  </si>
  <si>
    <r>
      <rPr>
        <sz val="11"/>
        <rFont val="Times New Roman"/>
        <family val="1"/>
      </rPr>
      <t>walking or walk downstairs or standing, carrying objects about 100 lbs or more</t>
    </r>
  </si>
  <si>
    <r>
      <rPr>
        <sz val="11"/>
        <rFont val="Times New Roman"/>
        <family val="1"/>
      </rPr>
      <t>working in scene shop, theater actor, backstage employee</t>
    </r>
  </si>
  <si>
    <r>
      <rPr>
        <sz val="11"/>
        <rFont val="Times New Roman"/>
        <family val="1"/>
      </rPr>
      <t>self care</t>
    </r>
  </si>
  <si>
    <r>
      <rPr>
        <sz val="11"/>
        <rFont val="Times New Roman"/>
        <family val="1"/>
      </rPr>
      <t>getting ready for bed, general, standing</t>
    </r>
  </si>
  <si>
    <r>
      <rPr>
        <sz val="11"/>
        <rFont val="Times New Roman"/>
        <family val="1"/>
      </rPr>
      <t>sitting on toilet, eliminating while standing or squating</t>
    </r>
  </si>
  <si>
    <r>
      <rPr>
        <sz val="11"/>
        <rFont val="Times New Roman"/>
        <family val="1"/>
      </rPr>
      <t>bathing, sitting</t>
    </r>
  </si>
  <si>
    <r>
      <rPr>
        <sz val="11"/>
        <rFont val="Times New Roman"/>
        <family val="1"/>
      </rPr>
      <t>dressing, undressing, standing or sitting</t>
    </r>
  </si>
  <si>
    <r>
      <rPr>
        <sz val="11"/>
        <rFont val="Times New Roman"/>
        <family val="1"/>
      </rPr>
      <t>eating, sitting</t>
    </r>
  </si>
  <si>
    <r>
      <rPr>
        <sz val="11"/>
        <rFont val="Times New Roman"/>
        <family val="1"/>
      </rPr>
      <t>talking and eating or eating only, standing</t>
    </r>
  </si>
  <si>
    <r>
      <rPr>
        <sz val="11"/>
        <rFont val="Times New Roman"/>
        <family val="1"/>
      </rPr>
      <t>taking medication, sitting or standing</t>
    </r>
  </si>
  <si>
    <r>
      <rPr>
        <sz val="11"/>
        <rFont val="Times New Roman"/>
        <family val="1"/>
      </rPr>
      <t>grooming, washing hands, shaving, brushing teeth, putting on make-up, sitting or standing</t>
    </r>
  </si>
  <si>
    <r>
      <rPr>
        <sz val="11"/>
        <rFont val="Times New Roman"/>
        <family val="1"/>
      </rPr>
      <t>hairstyling, standing</t>
    </r>
  </si>
  <si>
    <r>
      <rPr>
        <sz val="11"/>
        <rFont val="Times New Roman"/>
        <family val="1"/>
      </rPr>
      <t>having hair or nails done by someone else, sitting</t>
    </r>
  </si>
  <si>
    <r>
      <rPr>
        <sz val="11"/>
        <rFont val="Times New Roman"/>
        <family val="1"/>
      </rPr>
      <t>showering, toweling off, standing</t>
    </r>
  </si>
  <si>
    <r>
      <rPr>
        <sz val="11"/>
        <rFont val="Times New Roman"/>
        <family val="1"/>
      </rPr>
      <t>sexual activity</t>
    </r>
  </si>
  <si>
    <r>
      <rPr>
        <sz val="11"/>
        <rFont val="Times New Roman"/>
        <family val="1"/>
      </rPr>
      <t>active, vigorous effort</t>
    </r>
  </si>
  <si>
    <r>
      <rPr>
        <sz val="11"/>
        <rFont val="Times New Roman"/>
        <family val="1"/>
      </rPr>
      <t>general, moderate effort</t>
    </r>
  </si>
  <si>
    <r>
      <rPr>
        <sz val="11"/>
        <rFont val="Times New Roman"/>
        <family val="1"/>
      </rPr>
      <t>passive, light effort, kissing, hugging</t>
    </r>
  </si>
  <si>
    <r>
      <rPr>
        <sz val="11"/>
        <rFont val="Times New Roman"/>
        <family val="1"/>
      </rPr>
      <t>sports</t>
    </r>
  </si>
  <si>
    <r>
      <rPr>
        <sz val="11"/>
        <rFont val="Times New Roman"/>
        <family val="1"/>
      </rPr>
      <t>Alaska Native Games, Eskimo Olympics, general</t>
    </r>
  </si>
  <si>
    <r>
      <rPr>
        <sz val="11"/>
        <rFont val="Times New Roman"/>
        <family val="1"/>
      </rPr>
      <t>archery, non-hunting</t>
    </r>
  </si>
  <si>
    <r>
      <rPr>
        <sz val="11"/>
        <rFont val="Times New Roman"/>
        <family val="1"/>
      </rPr>
      <t>badminton, competitive (Taylor Code 450)</t>
    </r>
  </si>
  <si>
    <r>
      <rPr>
        <sz val="11"/>
        <rFont val="Times New Roman"/>
        <family val="1"/>
      </rPr>
      <t>badminton, social singles and doubles, general</t>
    </r>
  </si>
  <si>
    <r>
      <rPr>
        <sz val="11"/>
        <rFont val="Times New Roman"/>
        <family val="1"/>
      </rPr>
      <t>basketball, game (Taylor Code 490)</t>
    </r>
  </si>
  <si>
    <r>
      <rPr>
        <sz val="11"/>
        <rFont val="Times New Roman"/>
        <family val="1"/>
      </rPr>
      <t>basketball, non-game, general (Taylor Code 480)</t>
    </r>
  </si>
  <si>
    <r>
      <rPr>
        <sz val="11"/>
        <rFont val="Times New Roman"/>
        <family val="1"/>
      </rPr>
      <t>basketball, general</t>
    </r>
  </si>
  <si>
    <r>
      <rPr>
        <sz val="11"/>
        <rFont val="Times New Roman"/>
        <family val="1"/>
      </rPr>
      <t>basketball, officiating (Taylor Code 500)</t>
    </r>
  </si>
  <si>
    <r>
      <rPr>
        <sz val="11"/>
        <rFont val="Times New Roman"/>
        <family val="1"/>
      </rPr>
      <t>basketball, shooting baskets</t>
    </r>
  </si>
  <si>
    <r>
      <rPr>
        <sz val="11"/>
        <rFont val="Times New Roman"/>
        <family val="1"/>
      </rPr>
      <t>basketball, drills, practice</t>
    </r>
  </si>
  <si>
    <r>
      <rPr>
        <sz val="11"/>
        <rFont val="Times New Roman"/>
        <family val="1"/>
      </rPr>
      <t>basketball, wheelchair</t>
    </r>
  </si>
  <si>
    <r>
      <rPr>
        <sz val="11"/>
        <rFont val="Times New Roman"/>
        <family val="1"/>
      </rPr>
      <t>billiards</t>
    </r>
  </si>
  <si>
    <r>
      <rPr>
        <sz val="11"/>
        <rFont val="Times New Roman"/>
        <family val="1"/>
      </rPr>
      <t>bowling (Taylor Code 390)</t>
    </r>
  </si>
  <si>
    <r>
      <rPr>
        <sz val="11"/>
        <rFont val="Times New Roman"/>
        <family val="1"/>
      </rPr>
      <t>bowling, indoor, bowling alley</t>
    </r>
  </si>
  <si>
    <r>
      <rPr>
        <sz val="11"/>
        <rFont val="Times New Roman"/>
        <family val="1"/>
      </rPr>
      <t>boxing, in ring, general</t>
    </r>
  </si>
  <si>
    <r>
      <rPr>
        <sz val="11"/>
        <rFont val="Times New Roman"/>
        <family val="1"/>
      </rPr>
      <t>boxing, punching bag</t>
    </r>
  </si>
  <si>
    <r>
      <rPr>
        <sz val="11"/>
        <rFont val="Times New Roman"/>
        <family val="1"/>
      </rPr>
      <t>boxing, sparring</t>
    </r>
  </si>
  <si>
    <r>
      <rPr>
        <sz val="11"/>
        <rFont val="Times New Roman"/>
        <family val="1"/>
      </rPr>
      <t>broomball</t>
    </r>
  </si>
  <si>
    <r>
      <rPr>
        <sz val="11"/>
        <rFont val="Times New Roman"/>
        <family val="1"/>
      </rPr>
      <t>children’s games, adults playing (e.g., hopscotch, 4-square, dodgeball, playground apparatus, t-ball, tetherball, marbles, arcade games), moderate effort</t>
    </r>
  </si>
  <si>
    <r>
      <rPr>
        <sz val="11"/>
        <rFont val="Times New Roman"/>
        <family val="1"/>
      </rPr>
      <t>cheerleading, gymnastic moves, competitive</t>
    </r>
  </si>
  <si>
    <r>
      <rPr>
        <sz val="11"/>
        <rFont val="Times New Roman"/>
        <family val="1"/>
      </rPr>
      <t>coaching, football, soccer, basketball, baseball, swimming, etc.</t>
    </r>
  </si>
  <si>
    <r>
      <rPr>
        <sz val="11"/>
        <rFont val="Times New Roman"/>
        <family val="1"/>
      </rPr>
      <t>coaching, actively playing sport with players</t>
    </r>
  </si>
  <si>
    <r>
      <rPr>
        <sz val="11"/>
        <rFont val="Times New Roman"/>
        <family val="1"/>
      </rPr>
      <t>cricket, batting, bowling, fielding</t>
    </r>
  </si>
  <si>
    <r>
      <rPr>
        <sz val="11"/>
        <rFont val="Times New Roman"/>
        <family val="1"/>
      </rPr>
      <t>croquet</t>
    </r>
  </si>
  <si>
    <r>
      <rPr>
        <sz val="11"/>
        <rFont val="Times New Roman"/>
        <family val="1"/>
      </rPr>
      <t>curling</t>
    </r>
  </si>
  <si>
    <r>
      <rPr>
        <sz val="11"/>
        <rFont val="Times New Roman"/>
        <family val="1"/>
      </rPr>
      <t>darts, wall or lawn</t>
    </r>
  </si>
  <si>
    <r>
      <rPr>
        <sz val="11"/>
        <rFont val="Times New Roman"/>
        <family val="1"/>
      </rPr>
      <t>drag racing, pushing or driving a car</t>
    </r>
  </si>
  <si>
    <r>
      <rPr>
        <sz val="11"/>
        <rFont val="Times New Roman"/>
        <family val="1"/>
      </rPr>
      <t>auto racing, open wheel</t>
    </r>
  </si>
  <si>
    <r>
      <rPr>
        <sz val="11"/>
        <rFont val="Times New Roman"/>
        <family val="1"/>
      </rPr>
      <t>fencing</t>
    </r>
  </si>
  <si>
    <r>
      <rPr>
        <sz val="11"/>
        <rFont val="Times New Roman"/>
        <family val="1"/>
      </rPr>
      <t>football, competitive</t>
    </r>
  </si>
  <si>
    <r>
      <rPr>
        <sz val="11"/>
        <rFont val="Times New Roman"/>
        <family val="1"/>
      </rPr>
      <t>football, touch, flag, general (Taylor Code 510)</t>
    </r>
  </si>
  <si>
    <r>
      <rPr>
        <sz val="11"/>
        <rFont val="Times New Roman"/>
        <family val="1"/>
      </rPr>
      <t>football, touch, flag, light effort</t>
    </r>
  </si>
  <si>
    <r>
      <rPr>
        <sz val="11"/>
        <rFont val="Times New Roman"/>
        <family val="1"/>
      </rPr>
      <t>football or baseball, playing catch</t>
    </r>
  </si>
  <si>
    <r>
      <rPr>
        <sz val="11"/>
        <rFont val="Times New Roman"/>
        <family val="1"/>
      </rPr>
      <t>frisbee playing, general</t>
    </r>
  </si>
  <si>
    <r>
      <rPr>
        <sz val="11"/>
        <rFont val="Times New Roman"/>
        <family val="1"/>
      </rPr>
      <t>frisbee, ultimate</t>
    </r>
  </si>
  <si>
    <r>
      <rPr>
        <sz val="11"/>
        <rFont val="Times New Roman"/>
        <family val="1"/>
      </rPr>
      <t>golf, general</t>
    </r>
  </si>
  <si>
    <r>
      <rPr>
        <sz val="11"/>
        <rFont val="Times New Roman"/>
        <family val="1"/>
      </rPr>
      <t>golf, walking, carrying clubs</t>
    </r>
  </si>
  <si>
    <r>
      <rPr>
        <sz val="11"/>
        <rFont val="Times New Roman"/>
        <family val="1"/>
      </rPr>
      <t>golf, miniature, driving range</t>
    </r>
  </si>
  <si>
    <r>
      <rPr>
        <sz val="11"/>
        <rFont val="Times New Roman"/>
        <family val="1"/>
      </rPr>
      <t>golf, walking, pulling clubs</t>
    </r>
  </si>
  <si>
    <r>
      <rPr>
        <sz val="11"/>
        <rFont val="Times New Roman"/>
        <family val="1"/>
      </rPr>
      <t>golf, using power cart (Taylor Code 070)</t>
    </r>
  </si>
  <si>
    <r>
      <rPr>
        <sz val="11"/>
        <rFont val="Times New Roman"/>
        <family val="1"/>
      </rPr>
      <t>gymnastics, general</t>
    </r>
  </si>
  <si>
    <r>
      <rPr>
        <sz val="11"/>
        <rFont val="Times New Roman"/>
        <family val="1"/>
      </rPr>
      <t>hacky sack</t>
    </r>
  </si>
  <si>
    <r>
      <rPr>
        <sz val="11"/>
        <rFont val="Times New Roman"/>
        <family val="1"/>
      </rPr>
      <t>handball, general (Taylor Code 520)</t>
    </r>
  </si>
  <si>
    <r>
      <rPr>
        <sz val="11"/>
        <rFont val="Times New Roman"/>
        <family val="1"/>
      </rPr>
      <t>handball, team</t>
    </r>
  </si>
  <si>
    <r>
      <rPr>
        <sz val="11"/>
        <rFont val="Times New Roman"/>
        <family val="1"/>
      </rPr>
      <t>high ropes course, multiple elements</t>
    </r>
  </si>
  <si>
    <r>
      <rPr>
        <sz val="11"/>
        <rFont val="Times New Roman"/>
        <family val="1"/>
      </rPr>
      <t>hang gliding</t>
    </r>
  </si>
  <si>
    <r>
      <rPr>
        <sz val="11"/>
        <rFont val="Times New Roman"/>
        <family val="1"/>
      </rPr>
      <t>hockey, field</t>
    </r>
  </si>
  <si>
    <r>
      <rPr>
        <sz val="11"/>
        <rFont val="Times New Roman"/>
        <family val="1"/>
      </rPr>
      <t>hockey, ice, general</t>
    </r>
  </si>
  <si>
    <r>
      <rPr>
        <sz val="11"/>
        <rFont val="Times New Roman"/>
        <family val="1"/>
      </rPr>
      <t>hockey, ice, competitive</t>
    </r>
  </si>
  <si>
    <r>
      <rPr>
        <sz val="11"/>
        <rFont val="Times New Roman"/>
        <family val="1"/>
      </rPr>
      <t>horseback riding, general</t>
    </r>
  </si>
  <si>
    <r>
      <rPr>
        <sz val="11"/>
        <rFont val="Times New Roman"/>
        <family val="1"/>
      </rPr>
      <t>horse chores, feeding, watering, cleaning stalls, implied walking and lifting loads</t>
    </r>
  </si>
  <si>
    <r>
      <rPr>
        <sz val="11"/>
        <rFont val="Times New Roman"/>
        <family val="1"/>
      </rPr>
      <t>saddling, cleaning, grooming, harnessing and unharnessing horse</t>
    </r>
  </si>
  <si>
    <r>
      <rPr>
        <sz val="11"/>
        <rFont val="Times New Roman"/>
        <family val="1"/>
      </rPr>
      <t>horseback riding, trotting</t>
    </r>
  </si>
  <si>
    <r>
      <rPr>
        <sz val="11"/>
        <rFont val="Times New Roman"/>
        <family val="1"/>
      </rPr>
      <t>horseback riding, canter or gallop</t>
    </r>
  </si>
  <si>
    <r>
      <rPr>
        <sz val="11"/>
        <rFont val="Times New Roman"/>
        <family val="1"/>
      </rPr>
      <t>horseback riding,walking</t>
    </r>
  </si>
  <si>
    <r>
      <rPr>
        <sz val="11"/>
        <rFont val="Times New Roman"/>
        <family val="1"/>
      </rPr>
      <t>horseback riding, jumping</t>
    </r>
  </si>
  <si>
    <r>
      <rPr>
        <sz val="11"/>
        <rFont val="Times New Roman"/>
        <family val="1"/>
      </rPr>
      <t>horse cart, driving, standing or sitting</t>
    </r>
  </si>
  <si>
    <r>
      <rPr>
        <sz val="11"/>
        <rFont val="Times New Roman"/>
        <family val="1"/>
      </rPr>
      <t>horseshoe pitching, quoits</t>
    </r>
  </si>
  <si>
    <r>
      <rPr>
        <sz val="11"/>
        <rFont val="Times New Roman"/>
        <family val="1"/>
      </rPr>
      <t>jai alai</t>
    </r>
  </si>
  <si>
    <r>
      <rPr>
        <sz val="11"/>
        <rFont val="Times New Roman"/>
        <family val="1"/>
      </rPr>
      <t>martial arts, different types, slower pace, novice performers, practice</t>
    </r>
  </si>
  <si>
    <r>
      <rPr>
        <sz val="11"/>
        <rFont val="Times New Roman"/>
        <family val="1"/>
      </rPr>
      <t>martial arts, different types, moderate pace (e.g., judo, jujitsu, karate, kick boxing, tae kwan do, tai-bo, Muay Thai boxing)</t>
    </r>
  </si>
  <si>
    <r>
      <rPr>
        <sz val="11"/>
        <rFont val="Times New Roman"/>
        <family val="1"/>
      </rPr>
      <t>juggling</t>
    </r>
  </si>
  <si>
    <r>
      <rPr>
        <sz val="11"/>
        <rFont val="Times New Roman"/>
        <family val="1"/>
      </rPr>
      <t>kickball</t>
    </r>
  </si>
  <si>
    <r>
      <rPr>
        <sz val="11"/>
        <rFont val="Times New Roman"/>
        <family val="1"/>
      </rPr>
      <t>lacrosse</t>
    </r>
  </si>
  <si>
    <r>
      <rPr>
        <sz val="11"/>
        <rFont val="Times New Roman"/>
        <family val="1"/>
      </rPr>
      <t>lawn bowling, bocce ball, outdoor</t>
    </r>
  </si>
  <si>
    <r>
      <rPr>
        <sz val="11"/>
        <rFont val="Times New Roman"/>
        <family val="1"/>
      </rPr>
      <t>moto-cross, off-road motor sports, all-terrain vehicle, general</t>
    </r>
  </si>
  <si>
    <r>
      <rPr>
        <sz val="11"/>
        <rFont val="Times New Roman"/>
        <family val="1"/>
      </rPr>
      <t>orienteering</t>
    </r>
  </si>
  <si>
    <r>
      <rPr>
        <sz val="11"/>
        <rFont val="Times New Roman"/>
        <family val="1"/>
      </rPr>
      <t>paddleball, competitive</t>
    </r>
  </si>
  <si>
    <r>
      <rPr>
        <sz val="11"/>
        <rFont val="Times New Roman"/>
        <family val="1"/>
      </rPr>
      <t>paddleball, casual, general (Taylor Code 460)</t>
    </r>
  </si>
  <si>
    <r>
      <rPr>
        <sz val="11"/>
        <rFont val="Times New Roman"/>
        <family val="1"/>
      </rPr>
      <t>polo, on horseback</t>
    </r>
  </si>
  <si>
    <r>
      <rPr>
        <sz val="11"/>
        <rFont val="Times New Roman"/>
        <family val="1"/>
      </rPr>
      <t>racquetball, competitive</t>
    </r>
  </si>
  <si>
    <r>
      <rPr>
        <sz val="11"/>
        <rFont val="Times New Roman"/>
        <family val="1"/>
      </rPr>
      <t>racquetball, general (Taylor Code 470)</t>
    </r>
  </si>
  <si>
    <r>
      <rPr>
        <sz val="11"/>
        <rFont val="Times New Roman"/>
        <family val="1"/>
      </rPr>
      <t xml:space="preserve">rock or mountain climbing (Taylor Code 470) </t>
    </r>
    <r>
      <rPr>
        <i/>
        <sz val="11"/>
        <rFont val="Times New Roman"/>
        <family val="1"/>
      </rPr>
      <t>(Formerly code = 17120)</t>
    </r>
  </si>
  <si>
    <r>
      <rPr>
        <sz val="11"/>
        <rFont val="Times New Roman"/>
        <family val="1"/>
      </rPr>
      <t>rock climbing, ascending rock, high difficulty</t>
    </r>
  </si>
  <si>
    <r>
      <rPr>
        <sz val="11"/>
        <rFont val="Times New Roman"/>
        <family val="1"/>
      </rPr>
      <t>rock climbing, ascending or traversing rock, low-to-moderate difficulty</t>
    </r>
  </si>
  <si>
    <r>
      <rPr>
        <sz val="11"/>
        <rFont val="Times New Roman"/>
        <family val="1"/>
      </rPr>
      <t>rock climbing, rappelling</t>
    </r>
  </si>
  <si>
    <r>
      <rPr>
        <sz val="11"/>
        <rFont val="Times New Roman"/>
        <family val="1"/>
      </rPr>
      <t>rodeo sports, general, light effort</t>
    </r>
  </si>
  <si>
    <r>
      <rPr>
        <sz val="11"/>
        <rFont val="Times New Roman"/>
        <family val="1"/>
      </rPr>
      <t>rodeo sports, general, moderate effort</t>
    </r>
  </si>
  <si>
    <r>
      <rPr>
        <sz val="11"/>
        <rFont val="Times New Roman"/>
        <family val="1"/>
      </rPr>
      <t>rodeo sports, general, vigorous effort</t>
    </r>
  </si>
  <si>
    <r>
      <rPr>
        <sz val="11"/>
        <rFont val="Times New Roman"/>
        <family val="1"/>
      </rPr>
      <t>rope jumping, fast pace, 120-160 skips/min</t>
    </r>
  </si>
  <si>
    <r>
      <rPr>
        <sz val="11"/>
        <rFont val="Times New Roman"/>
        <family val="1"/>
      </rPr>
      <t>rope jumping, moderate pace, 100-120 skips/min, general,  2 foot skip, plain bounce</t>
    </r>
  </si>
  <si>
    <r>
      <rPr>
        <sz val="11"/>
        <rFont val="Times New Roman"/>
        <family val="1"/>
      </rPr>
      <t>rope jumping, slow pace, &lt; 100 skips/min, 2 foot skip, rhythm bounce</t>
    </r>
  </si>
  <si>
    <r>
      <rPr>
        <sz val="11"/>
        <rFont val="Times New Roman"/>
        <family val="1"/>
      </rPr>
      <t>rugby, union, team, competitive</t>
    </r>
  </si>
  <si>
    <r>
      <rPr>
        <sz val="11"/>
        <rFont val="Times New Roman"/>
        <family val="1"/>
      </rPr>
      <t>rugby, touch, non-competitive</t>
    </r>
  </si>
  <si>
    <r>
      <rPr>
        <sz val="11"/>
        <rFont val="Times New Roman"/>
        <family val="1"/>
      </rPr>
      <t>shuffleboard</t>
    </r>
  </si>
  <si>
    <r>
      <rPr>
        <sz val="11"/>
        <rFont val="Times New Roman"/>
        <family val="1"/>
      </rPr>
      <t>skateboarding, general, moderate effort</t>
    </r>
  </si>
  <si>
    <r>
      <rPr>
        <sz val="11"/>
        <rFont val="Times New Roman"/>
        <family val="1"/>
      </rPr>
      <t>skateboarding, competitive, vigorous effort</t>
    </r>
  </si>
  <si>
    <r>
      <rPr>
        <sz val="11"/>
        <rFont val="Times New Roman"/>
        <family val="1"/>
      </rPr>
      <t>skating, roller (Taylor Code 360)</t>
    </r>
  </si>
  <si>
    <r>
      <rPr>
        <sz val="11"/>
        <rFont val="Times New Roman"/>
        <family val="1"/>
      </rPr>
      <t>rollerblading, in-line skating, 14.4 km/h (9.0 mph), recreational pace</t>
    </r>
  </si>
  <si>
    <r>
      <rPr>
        <sz val="11"/>
        <rFont val="Times New Roman"/>
        <family val="1"/>
      </rPr>
      <t>rollerblading, in-line skating, 17.7 km/h (11.0 mph), moderate pace, exercise training</t>
    </r>
  </si>
  <si>
    <r>
      <rPr>
        <sz val="11"/>
        <rFont val="Times New Roman"/>
        <family val="1"/>
      </rPr>
      <t>rollerblading, in-line skating, 21.0 to 21.7 km/h (13.0 to 13.6 mph), fast pace, exercise training</t>
    </r>
  </si>
  <si>
    <r>
      <rPr>
        <sz val="11"/>
        <rFont val="Times New Roman"/>
        <family val="1"/>
      </rPr>
      <t>rollerblading, in-line skating, 24.0 km/h (15.0 mph), maximal effort</t>
    </r>
  </si>
  <si>
    <r>
      <rPr>
        <sz val="11"/>
        <rFont val="Times New Roman"/>
        <family val="1"/>
      </rPr>
      <t>skydiving, base jumping, bungee jumping</t>
    </r>
  </si>
  <si>
    <r>
      <rPr>
        <sz val="11"/>
        <rFont val="Times New Roman"/>
        <family val="1"/>
      </rPr>
      <t>soccer, competitive</t>
    </r>
  </si>
  <si>
    <r>
      <rPr>
        <sz val="11"/>
        <rFont val="Times New Roman"/>
        <family val="1"/>
      </rPr>
      <t>soccer, casual, general (Taylor Code 540)</t>
    </r>
  </si>
  <si>
    <r>
      <rPr>
        <sz val="11"/>
        <rFont val="Times New Roman"/>
        <family val="1"/>
      </rPr>
      <t>softball or baseball, fast or slow pitch, general (Taylor Code 440)</t>
    </r>
  </si>
  <si>
    <r>
      <rPr>
        <sz val="11"/>
        <rFont val="Times New Roman"/>
        <family val="1"/>
      </rPr>
      <t>softball, practice</t>
    </r>
  </si>
  <si>
    <r>
      <rPr>
        <sz val="11"/>
        <rFont val="Times New Roman"/>
        <family val="1"/>
      </rPr>
      <t>softball, officiating</t>
    </r>
  </si>
  <si>
    <r>
      <rPr>
        <sz val="11"/>
        <rFont val="Times New Roman"/>
        <family val="1"/>
      </rPr>
      <t>softball,pitching</t>
    </r>
  </si>
  <si>
    <r>
      <rPr>
        <sz val="11"/>
        <rFont val="Times New Roman"/>
        <family val="1"/>
      </rPr>
      <t>sports spectator, very excited, emotional, physically moving</t>
    </r>
  </si>
  <si>
    <r>
      <rPr>
        <sz val="11"/>
        <rFont val="Times New Roman"/>
        <family val="1"/>
      </rPr>
      <t>squash (Taylor Code 530)</t>
    </r>
  </si>
  <si>
    <r>
      <rPr>
        <sz val="11"/>
        <rFont val="Times New Roman"/>
        <family val="1"/>
      </rPr>
      <t>squash, general</t>
    </r>
  </si>
  <si>
    <r>
      <rPr>
        <sz val="11"/>
        <rFont val="Times New Roman"/>
        <family val="1"/>
      </rPr>
      <t>table tennis, ping pong (Taylor Code 410)</t>
    </r>
  </si>
  <si>
    <r>
      <rPr>
        <sz val="11"/>
        <rFont val="Times New Roman"/>
        <family val="1"/>
      </rPr>
      <t>tai chi, qi gong, general</t>
    </r>
  </si>
  <si>
    <r>
      <rPr>
        <sz val="11"/>
        <rFont val="Times New Roman"/>
        <family val="1"/>
      </rPr>
      <t>tai chi, qi gong, sitting, light effort</t>
    </r>
  </si>
  <si>
    <r>
      <rPr>
        <sz val="11"/>
        <rFont val="Times New Roman"/>
        <family val="1"/>
      </rPr>
      <t>tennis, general</t>
    </r>
  </si>
  <si>
    <r>
      <rPr>
        <sz val="11"/>
        <rFont val="Times New Roman"/>
        <family val="1"/>
      </rPr>
      <t>tennis, doubles (Taylor Code 430)</t>
    </r>
  </si>
  <si>
    <r>
      <rPr>
        <sz val="11"/>
        <rFont val="Times New Roman"/>
        <family val="1"/>
      </rPr>
      <t>tennis, doubles</t>
    </r>
  </si>
  <si>
    <r>
      <rPr>
        <sz val="11"/>
        <rFont val="Times New Roman"/>
        <family val="1"/>
      </rPr>
      <t>tennis, singles (Taylor Code 420)</t>
    </r>
  </si>
  <si>
    <r>
      <rPr>
        <sz val="11"/>
        <rFont val="Times New Roman"/>
        <family val="1"/>
      </rPr>
      <t>tennis, hitting balls, non-game play, moderate effort</t>
    </r>
  </si>
  <si>
    <r>
      <rPr>
        <sz val="11"/>
        <rFont val="Times New Roman"/>
        <family val="1"/>
      </rPr>
      <t>trampoline, recreational</t>
    </r>
  </si>
  <si>
    <r>
      <rPr>
        <sz val="11"/>
        <rFont val="Times New Roman"/>
        <family val="1"/>
      </rPr>
      <t>trampoline, competitive</t>
    </r>
  </si>
  <si>
    <r>
      <rPr>
        <sz val="11"/>
        <rFont val="Times New Roman"/>
        <family val="1"/>
      </rPr>
      <t>volleyball (Taylor Code 400)</t>
    </r>
  </si>
  <si>
    <r>
      <rPr>
        <sz val="11"/>
        <rFont val="Times New Roman"/>
        <family val="1"/>
      </rPr>
      <t>volleyball, competitive, in gymnasium</t>
    </r>
  </si>
  <si>
    <r>
      <rPr>
        <sz val="11"/>
        <rFont val="Times New Roman"/>
        <family val="1"/>
      </rPr>
      <t>volleyball, non-competitive, 6 - 9 member team, general</t>
    </r>
  </si>
  <si>
    <r>
      <rPr>
        <sz val="11"/>
        <rFont val="Times New Roman"/>
        <family val="1"/>
      </rPr>
      <t>volleyball, beach, in sand</t>
    </r>
  </si>
  <si>
    <r>
      <rPr>
        <sz val="11"/>
        <rFont val="Times New Roman"/>
        <family val="1"/>
      </rPr>
      <t>wrestling (one match = 5 minutes)</t>
    </r>
  </si>
  <si>
    <r>
      <rPr>
        <sz val="11"/>
        <rFont val="Times New Roman"/>
        <family val="1"/>
      </rPr>
      <t>wallyball, general</t>
    </r>
  </si>
  <si>
    <r>
      <rPr>
        <sz val="11"/>
        <rFont val="Times New Roman"/>
        <family val="1"/>
      </rPr>
      <t>track and field (e.g., shot, discus, hammer throw)</t>
    </r>
  </si>
  <si>
    <r>
      <rPr>
        <sz val="11"/>
        <rFont val="Times New Roman"/>
        <family val="1"/>
      </rPr>
      <t>track and field (e.g., high jump, long jump, triple jump, javelin, pole vault)</t>
    </r>
  </si>
  <si>
    <r>
      <rPr>
        <sz val="11"/>
        <rFont val="Times New Roman"/>
        <family val="1"/>
      </rPr>
      <t>track and field (e.g., steeplechase, hurdles)</t>
    </r>
  </si>
  <si>
    <r>
      <rPr>
        <sz val="11"/>
        <rFont val="Times New Roman"/>
        <family val="1"/>
      </rPr>
      <t>water activities</t>
    </r>
  </si>
  <si>
    <r>
      <rPr>
        <sz val="11"/>
        <rFont val="Times New Roman"/>
        <family val="1"/>
      </rPr>
      <t>boating, power, driving</t>
    </r>
  </si>
  <si>
    <r>
      <rPr>
        <sz val="11"/>
        <rFont val="Times New Roman"/>
        <family val="1"/>
      </rPr>
      <t>boating, power, passenger, light</t>
    </r>
  </si>
  <si>
    <r>
      <rPr>
        <sz val="11"/>
        <rFont val="Times New Roman"/>
        <family val="1"/>
      </rPr>
      <t>canoeing, on camping trip (Taylor Code 270)</t>
    </r>
  </si>
  <si>
    <r>
      <rPr>
        <sz val="11"/>
        <rFont val="Times New Roman"/>
        <family val="1"/>
      </rPr>
      <t>canoeing, harvesting wild rice, knocking rice off the stalks</t>
    </r>
  </si>
  <si>
    <r>
      <rPr>
        <sz val="11"/>
        <rFont val="Times New Roman"/>
        <family val="1"/>
      </rPr>
      <t>canoeing, portaging</t>
    </r>
  </si>
  <si>
    <r>
      <rPr>
        <sz val="11"/>
        <rFont val="Times New Roman"/>
        <family val="1"/>
      </rPr>
      <t>canoeing, rowing, 2.0-3.9 mph, light effort</t>
    </r>
  </si>
  <si>
    <r>
      <rPr>
        <sz val="11"/>
        <rFont val="Times New Roman"/>
        <family val="1"/>
      </rPr>
      <t>canoeing, rowing, 4.0-5.9 mph, moderate effort</t>
    </r>
  </si>
  <si>
    <r>
      <rPr>
        <sz val="11"/>
        <rFont val="Times New Roman"/>
        <family val="1"/>
      </rPr>
      <t>canoeing, rowing, kayaking, competition, &gt;6 mph, vigorous effort</t>
    </r>
  </si>
  <si>
    <r>
      <rPr>
        <sz val="11"/>
        <rFont val="Times New Roman"/>
        <family val="1"/>
      </rPr>
      <t>canoeing, rowing, for pleasure, general (Taylor Code 250)</t>
    </r>
  </si>
  <si>
    <r>
      <rPr>
        <sz val="11"/>
        <rFont val="Times New Roman"/>
        <family val="1"/>
      </rPr>
      <t>canoeing, rowing, in competition, or crew or sculling (Taylor Code 260)</t>
    </r>
  </si>
  <si>
    <r>
      <rPr>
        <sz val="11"/>
        <rFont val="Times New Roman"/>
        <family val="1"/>
      </rPr>
      <t>diving, springboard or platform</t>
    </r>
  </si>
  <si>
    <r>
      <rPr>
        <sz val="11"/>
        <rFont val="Times New Roman"/>
        <family val="1"/>
      </rPr>
      <t>kayaking, moderate effort</t>
    </r>
  </si>
  <si>
    <r>
      <rPr>
        <sz val="11"/>
        <rFont val="Times New Roman"/>
        <family val="1"/>
      </rPr>
      <t>paddle boat</t>
    </r>
  </si>
  <si>
    <r>
      <rPr>
        <sz val="11"/>
        <rFont val="Times New Roman"/>
        <family val="1"/>
      </rPr>
      <t>sailing, boat and board sailing, windsurfing, ice sailing, general (Taylor Code 235)</t>
    </r>
  </si>
  <si>
    <r>
      <rPr>
        <sz val="11"/>
        <rFont val="Times New Roman"/>
        <family val="1"/>
      </rPr>
      <t>sailing, in competition</t>
    </r>
  </si>
  <si>
    <r>
      <rPr>
        <sz val="11"/>
        <rFont val="Times New Roman"/>
        <family val="1"/>
      </rPr>
      <t>sailing, Sunfish/Laser/Hobby Cat, Keel boats, ocean sailing, yachting, leisure</t>
    </r>
  </si>
  <si>
    <r>
      <rPr>
        <sz val="11"/>
        <rFont val="Times New Roman"/>
        <family val="1"/>
      </rPr>
      <t>skiing, water or wakeboarding (Taylor Code 220)</t>
    </r>
  </si>
  <si>
    <r>
      <rPr>
        <sz val="11"/>
        <rFont val="Times New Roman"/>
        <family val="1"/>
      </rPr>
      <t>jet skiing, driving, in water</t>
    </r>
  </si>
  <si>
    <r>
      <rPr>
        <sz val="11"/>
        <rFont val="Times New Roman"/>
        <family val="1"/>
      </rPr>
      <t>skindiving, fast</t>
    </r>
  </si>
  <si>
    <r>
      <rPr>
        <sz val="11"/>
        <rFont val="Times New Roman"/>
        <family val="1"/>
      </rPr>
      <t>skindiving, moderate</t>
    </r>
  </si>
  <si>
    <r>
      <rPr>
        <sz val="11"/>
        <rFont val="Times New Roman"/>
        <family val="1"/>
      </rPr>
      <t>skindiving, scuba diving, general (Taylor Code 310)</t>
    </r>
  </si>
  <si>
    <r>
      <rPr>
        <sz val="11"/>
        <rFont val="Times New Roman"/>
        <family val="1"/>
      </rPr>
      <t>snorkeling (Taylor Code 310)</t>
    </r>
  </si>
  <si>
    <r>
      <rPr>
        <sz val="11"/>
        <rFont val="Times New Roman"/>
        <family val="1"/>
      </rPr>
      <t>surfing, body or board, general</t>
    </r>
  </si>
  <si>
    <r>
      <rPr>
        <sz val="11"/>
        <rFont val="Times New Roman"/>
        <family val="1"/>
      </rPr>
      <t>surfing, body or board, competitive</t>
    </r>
  </si>
  <si>
    <r>
      <rPr>
        <sz val="11"/>
        <rFont val="Times New Roman"/>
        <family val="1"/>
      </rPr>
      <t>paddle boarding, standing</t>
    </r>
  </si>
  <si>
    <r>
      <rPr>
        <sz val="11"/>
        <rFont val="Times New Roman"/>
        <family val="1"/>
      </rPr>
      <t>swimming laps, freestyle, fast, vigorous effort</t>
    </r>
  </si>
  <si>
    <r>
      <rPr>
        <sz val="11"/>
        <rFont val="Times New Roman"/>
        <family val="1"/>
      </rPr>
      <t>swimming laps, freestyle, front crawl, slow, light or moderate effort</t>
    </r>
  </si>
  <si>
    <r>
      <rPr>
        <sz val="11"/>
        <rFont val="Times New Roman"/>
        <family val="1"/>
      </rPr>
      <t>swimming, backstroke, general, training or competition</t>
    </r>
  </si>
  <si>
    <r>
      <rPr>
        <sz val="11"/>
        <rFont val="Times New Roman"/>
        <family val="1"/>
      </rPr>
      <t>swimming, backstroke, recreational</t>
    </r>
  </si>
  <si>
    <r>
      <rPr>
        <sz val="11"/>
        <rFont val="Times New Roman"/>
        <family val="1"/>
      </rPr>
      <t>swimming, breaststroke, general, training or competition</t>
    </r>
  </si>
  <si>
    <r>
      <rPr>
        <sz val="11"/>
        <rFont val="Times New Roman"/>
        <family val="1"/>
      </rPr>
      <t>swimming, breaststroke, recreational</t>
    </r>
  </si>
  <si>
    <r>
      <rPr>
        <sz val="11"/>
        <rFont val="Times New Roman"/>
        <family val="1"/>
      </rPr>
      <t>swimming, butterfly, general</t>
    </r>
  </si>
  <si>
    <r>
      <rPr>
        <sz val="11"/>
        <rFont val="Times New Roman"/>
        <family val="1"/>
      </rPr>
      <t>swimming, crawl, fast speed, ~75 yards/minute, vigorous effort</t>
    </r>
  </si>
  <si>
    <r>
      <rPr>
        <sz val="11"/>
        <rFont val="Times New Roman"/>
        <family val="1"/>
      </rPr>
      <t>swimming, crawl, medium speed, ~50 yards/minute, vigorous effort</t>
    </r>
  </si>
  <si>
    <r>
      <rPr>
        <sz val="11"/>
        <rFont val="Times New Roman"/>
        <family val="1"/>
      </rPr>
      <t>swimming, lake, ocean, river (Taylor Codes 280, 295)</t>
    </r>
  </si>
  <si>
    <r>
      <rPr>
        <sz val="11"/>
        <rFont val="Times New Roman"/>
        <family val="1"/>
      </rPr>
      <t>swimming, leisurely, not lap swimming, general</t>
    </r>
  </si>
  <si>
    <r>
      <rPr>
        <sz val="11"/>
        <rFont val="Times New Roman"/>
        <family val="1"/>
      </rPr>
      <t>swimming, sidestroke, general</t>
    </r>
  </si>
  <si>
    <r>
      <rPr>
        <sz val="11"/>
        <rFont val="Times New Roman"/>
        <family val="1"/>
      </rPr>
      <t>swimming, synchronized</t>
    </r>
  </si>
  <si>
    <r>
      <rPr>
        <sz val="11"/>
        <rFont val="Times New Roman"/>
        <family val="1"/>
      </rPr>
      <t>swimming, treading water, fast, vigorous effort</t>
    </r>
  </si>
  <si>
    <r>
      <rPr>
        <sz val="11"/>
        <rFont val="Times New Roman"/>
        <family val="1"/>
      </rPr>
      <t>swimming, treading water, moderate effort, general</t>
    </r>
  </si>
  <si>
    <r>
      <rPr>
        <sz val="11"/>
        <rFont val="Times New Roman"/>
        <family val="1"/>
      </rPr>
      <t>tubing, floating on a river, general</t>
    </r>
  </si>
  <si>
    <r>
      <rPr>
        <sz val="11"/>
        <rFont val="Times New Roman"/>
        <family val="1"/>
      </rPr>
      <t>water aerobics, water calisthenics</t>
    </r>
  </si>
  <si>
    <r>
      <rPr>
        <sz val="11"/>
        <rFont val="Times New Roman"/>
        <family val="1"/>
      </rPr>
      <t>water polo</t>
    </r>
  </si>
  <si>
    <r>
      <rPr>
        <sz val="11"/>
        <rFont val="Times New Roman"/>
        <family val="1"/>
      </rPr>
      <t>water volleyball</t>
    </r>
  </si>
  <si>
    <r>
      <rPr>
        <sz val="11"/>
        <rFont val="Times New Roman"/>
        <family val="1"/>
      </rPr>
      <t>water jogging</t>
    </r>
  </si>
  <si>
    <r>
      <rPr>
        <sz val="11"/>
        <rFont val="Times New Roman"/>
        <family val="1"/>
      </rPr>
      <t>water walking, light effort, slow pace</t>
    </r>
  </si>
  <si>
    <r>
      <rPr>
        <sz val="11"/>
        <rFont val="Times New Roman"/>
        <family val="1"/>
      </rPr>
      <t>water walking, moderate effort, moderate pace</t>
    </r>
  </si>
  <si>
    <r>
      <rPr>
        <sz val="11"/>
        <rFont val="Times New Roman"/>
        <family val="1"/>
      </rPr>
      <t>water walking, vigorous effort, brisk pace</t>
    </r>
  </si>
  <si>
    <r>
      <rPr>
        <sz val="11"/>
        <rFont val="Times New Roman"/>
        <family val="1"/>
      </rPr>
      <t>whitewater rafting, kayaking, or canoeing</t>
    </r>
  </si>
  <si>
    <r>
      <rPr>
        <sz val="11"/>
        <rFont val="Times New Roman"/>
        <family val="1"/>
      </rPr>
      <t>windsurfing, not pumping for speed</t>
    </r>
  </si>
  <si>
    <r>
      <rPr>
        <sz val="11"/>
        <rFont val="Times New Roman"/>
        <family val="1"/>
      </rPr>
      <t>windsurfing or kitesurfing, crossing trial</t>
    </r>
  </si>
  <si>
    <r>
      <rPr>
        <sz val="11"/>
        <rFont val="Times New Roman"/>
        <family val="1"/>
      </rPr>
      <t>windsurfing, competition, pumping for speed</t>
    </r>
  </si>
  <si>
    <r>
      <rPr>
        <sz val="11"/>
        <rFont val="Times New Roman"/>
        <family val="1"/>
      </rPr>
      <t>winter activities</t>
    </r>
  </si>
  <si>
    <r>
      <rPr>
        <sz val="11"/>
        <rFont val="Times New Roman"/>
        <family val="1"/>
      </rPr>
      <t>dog sledding, mushing</t>
    </r>
  </si>
  <si>
    <r>
      <rPr>
        <sz val="11"/>
        <rFont val="Times New Roman"/>
        <family val="1"/>
      </rPr>
      <t>dog sledding, passenger</t>
    </r>
  </si>
  <si>
    <r>
      <rPr>
        <sz val="11"/>
        <rFont val="Times New Roman"/>
        <family val="1"/>
      </rPr>
      <t>moving ice house, set up/drill holes</t>
    </r>
  </si>
  <si>
    <r>
      <rPr>
        <sz val="11"/>
        <rFont val="Times New Roman"/>
        <family val="1"/>
      </rPr>
      <t>ice fishing, sitting</t>
    </r>
  </si>
  <si>
    <r>
      <rPr>
        <sz val="11"/>
        <rFont val="Times New Roman"/>
        <family val="1"/>
      </rPr>
      <t>skating, ice dancing</t>
    </r>
  </si>
  <si>
    <r>
      <rPr>
        <sz val="11"/>
        <rFont val="Times New Roman"/>
        <family val="1"/>
      </rPr>
      <t>skating, ice, 9 mph or less</t>
    </r>
  </si>
  <si>
    <r>
      <rPr>
        <sz val="11"/>
        <rFont val="Times New Roman"/>
        <family val="1"/>
      </rPr>
      <t>skating, ice, general (Taylor Code 360)</t>
    </r>
  </si>
  <si>
    <r>
      <rPr>
        <sz val="11"/>
        <rFont val="Times New Roman"/>
        <family val="1"/>
      </rPr>
      <t>skating, ice, rapidly, more than 9 mph, not competitive</t>
    </r>
  </si>
  <si>
    <r>
      <rPr>
        <sz val="11"/>
        <rFont val="Times New Roman"/>
        <family val="1"/>
      </rPr>
      <t>skating, speed, competitive</t>
    </r>
  </si>
  <si>
    <r>
      <rPr>
        <sz val="11"/>
        <rFont val="Times New Roman"/>
        <family val="1"/>
      </rPr>
      <t>ski jumping, climb up carrying skis</t>
    </r>
  </si>
  <si>
    <r>
      <rPr>
        <sz val="11"/>
        <rFont val="Times New Roman"/>
        <family val="1"/>
      </rPr>
      <t>skiing, general</t>
    </r>
  </si>
  <si>
    <r>
      <rPr>
        <sz val="11"/>
        <rFont val="Times New Roman"/>
        <family val="1"/>
      </rPr>
      <t>skiing, cross country, 2.5 mph, slow or light effort, ski walking</t>
    </r>
  </si>
  <si>
    <r>
      <rPr>
        <sz val="11"/>
        <rFont val="Times New Roman"/>
        <family val="1"/>
      </rPr>
      <t>skiing, cross country, 4.0-4.9 mph, moderate speed and effort, general</t>
    </r>
  </si>
  <si>
    <r>
      <rPr>
        <sz val="11"/>
        <rFont val="Times New Roman"/>
        <family val="1"/>
      </rPr>
      <t>skiing, cross country, 5.0-7.9 mph, brisk speed, vigorous effort</t>
    </r>
  </si>
  <si>
    <r>
      <rPr>
        <sz val="11"/>
        <rFont val="Times New Roman"/>
        <family val="1"/>
      </rPr>
      <t>skiing, cross country, &gt;8.0 mph, elite skier, racing</t>
    </r>
  </si>
  <si>
    <r>
      <rPr>
        <sz val="11"/>
        <rFont val="Times New Roman"/>
        <family val="1"/>
      </rPr>
      <t>skiing, cross country, hard snow, uphill, maximum, snow mountaineering</t>
    </r>
  </si>
  <si>
    <r>
      <rPr>
        <sz val="11"/>
        <rFont val="Times New Roman"/>
        <family val="1"/>
      </rPr>
      <t>skiing, cross-country, skating</t>
    </r>
  </si>
  <si>
    <r>
      <rPr>
        <sz val="11"/>
        <rFont val="Times New Roman"/>
        <family val="1"/>
      </rPr>
      <t>skiing, cross-country, biathlon, skating technique</t>
    </r>
  </si>
  <si>
    <r>
      <rPr>
        <sz val="11"/>
        <rFont val="Times New Roman"/>
        <family val="1"/>
      </rPr>
      <t>skiing, downhill, alpine or snowboarding, light effort, active time only</t>
    </r>
  </si>
  <si>
    <r>
      <rPr>
        <sz val="11"/>
        <rFont val="Times New Roman"/>
        <family val="1"/>
      </rPr>
      <t>skiing, downhill, alpine or snowboarding, moderate effort, general, active time only</t>
    </r>
  </si>
  <si>
    <r>
      <rPr>
        <sz val="11"/>
        <rFont val="Times New Roman"/>
        <family val="1"/>
      </rPr>
      <t>skiing, downhill, vigorous effort, racing</t>
    </r>
  </si>
  <si>
    <r>
      <rPr>
        <sz val="11"/>
        <rFont val="Times New Roman"/>
        <family val="1"/>
      </rPr>
      <t>skiing, roller, elite racers</t>
    </r>
  </si>
  <si>
    <r>
      <rPr>
        <sz val="11"/>
        <rFont val="Times New Roman"/>
        <family val="1"/>
      </rPr>
      <t>sledding, tobogganing, bobsledding, luge (Taylor Code 370)</t>
    </r>
  </si>
  <si>
    <r>
      <rPr>
        <sz val="11"/>
        <rFont val="Times New Roman"/>
        <family val="1"/>
      </rPr>
      <t>snow shoeing, moderate effort</t>
    </r>
  </si>
  <si>
    <r>
      <rPr>
        <sz val="11"/>
        <rFont val="Times New Roman"/>
        <family val="1"/>
      </rPr>
      <t>snow shoeing, vigorous effort</t>
    </r>
  </si>
  <si>
    <r>
      <rPr>
        <sz val="11"/>
        <rFont val="Times New Roman"/>
        <family val="1"/>
      </rPr>
      <t>snowmobiling, driving, moderate</t>
    </r>
  </si>
  <si>
    <r>
      <rPr>
        <sz val="11"/>
        <rFont val="Times New Roman"/>
        <family val="1"/>
      </rPr>
      <t>snowmobiling, passenger</t>
    </r>
  </si>
  <si>
    <r>
      <rPr>
        <sz val="11"/>
        <rFont val="Times New Roman"/>
        <family val="1"/>
      </rPr>
      <t>snow shoveling, by hand, moderate effort</t>
    </r>
  </si>
  <si>
    <r>
      <rPr>
        <sz val="11"/>
        <rFont val="Times New Roman"/>
        <family val="1"/>
      </rPr>
      <t>snow shoveling, by hand, vigorous effort</t>
    </r>
  </si>
  <si>
    <r>
      <rPr>
        <sz val="11"/>
        <rFont val="Times New Roman"/>
        <family val="1"/>
      </rPr>
      <t>snow blower, walking and pushing</t>
    </r>
  </si>
  <si>
    <r>
      <rPr>
        <sz val="11"/>
        <rFont val="Times New Roman"/>
        <family val="1"/>
      </rPr>
      <t>religious activities</t>
    </r>
  </si>
  <si>
    <r>
      <rPr>
        <sz val="11"/>
        <rFont val="Times New Roman"/>
        <family val="1"/>
      </rPr>
      <t>sitting in church, in service, attending a ceremony, sitting quietly</t>
    </r>
  </si>
  <si>
    <r>
      <rPr>
        <sz val="11"/>
        <rFont val="Times New Roman"/>
        <family val="1"/>
      </rPr>
      <t>sitting, playing an instrument at church</t>
    </r>
  </si>
  <si>
    <r>
      <rPr>
        <sz val="11"/>
        <rFont val="Times New Roman"/>
        <family val="1"/>
      </rPr>
      <t>sitting in church, talking or singing, attending a ceremony, sitting, active participation</t>
    </r>
  </si>
  <si>
    <r>
      <rPr>
        <sz val="11"/>
        <rFont val="Times New Roman"/>
        <family val="1"/>
      </rPr>
      <t>sitting, reading religious materials at home</t>
    </r>
  </si>
  <si>
    <r>
      <rPr>
        <sz val="11"/>
        <rFont val="Times New Roman"/>
        <family val="1"/>
      </rPr>
      <t>standing quietly in church, attending a ceremony</t>
    </r>
  </si>
  <si>
    <r>
      <rPr>
        <sz val="11"/>
        <rFont val="Times New Roman"/>
        <family val="1"/>
      </rPr>
      <t>standing, singing in church, attending a ceremony, standing, active participation</t>
    </r>
  </si>
  <si>
    <r>
      <rPr>
        <sz val="11"/>
        <rFont val="Times New Roman"/>
        <family val="1"/>
      </rPr>
      <t>kneeling in church or at home, praying</t>
    </r>
  </si>
  <si>
    <r>
      <rPr>
        <sz val="11"/>
        <rFont val="Times New Roman"/>
        <family val="1"/>
      </rPr>
      <t>standing, talking in church</t>
    </r>
  </si>
  <si>
    <r>
      <rPr>
        <sz val="11"/>
        <rFont val="Times New Roman"/>
        <family val="1"/>
      </rPr>
      <t>walking in church</t>
    </r>
  </si>
  <si>
    <r>
      <rPr>
        <sz val="11"/>
        <rFont val="Times New Roman"/>
        <family val="1"/>
      </rPr>
      <t>walking, less than 2.0 mph, very slow</t>
    </r>
  </si>
  <si>
    <r>
      <rPr>
        <sz val="11"/>
        <rFont val="Times New Roman"/>
        <family val="1"/>
      </rPr>
      <t>walking, 3.0 mph, moderate speed, not carrying anything</t>
    </r>
  </si>
  <si>
    <r>
      <rPr>
        <sz val="11"/>
        <rFont val="Times New Roman"/>
        <family val="1"/>
      </rPr>
      <t>walking, 3.5 mph, brisk speed, not carrying anything</t>
    </r>
  </si>
  <si>
    <r>
      <rPr>
        <sz val="11"/>
        <rFont val="Times New Roman"/>
        <family val="1"/>
      </rPr>
      <t>walk/stand combination for religious purposes, usher</t>
    </r>
  </si>
  <si>
    <r>
      <rPr>
        <sz val="11"/>
        <rFont val="Times New Roman"/>
        <family val="1"/>
      </rPr>
      <t>praise with dance or run, spiritual dancing in church</t>
    </r>
  </si>
  <si>
    <r>
      <rPr>
        <sz val="11"/>
        <rFont val="Times New Roman"/>
        <family val="1"/>
      </rPr>
      <t>serving food at church</t>
    </r>
  </si>
  <si>
    <r>
      <rPr>
        <sz val="11"/>
        <rFont val="Times New Roman"/>
        <family val="1"/>
      </rPr>
      <t>preparing food at church</t>
    </r>
  </si>
  <si>
    <r>
      <rPr>
        <sz val="11"/>
        <rFont val="Times New Roman"/>
        <family val="1"/>
      </rPr>
      <t>washing dishes, cleaning kitchen at church</t>
    </r>
  </si>
  <si>
    <r>
      <rPr>
        <sz val="11"/>
        <rFont val="Times New Roman"/>
        <family val="1"/>
      </rPr>
      <t>eating at church</t>
    </r>
  </si>
  <si>
    <r>
      <rPr>
        <sz val="11"/>
        <rFont val="Times New Roman"/>
        <family val="1"/>
      </rPr>
      <t>eating/talking at church or standing eating, American Indian Feast days</t>
    </r>
  </si>
  <si>
    <r>
      <rPr>
        <sz val="11"/>
        <rFont val="Times New Roman"/>
        <family val="1"/>
      </rPr>
      <t>cleaning church</t>
    </r>
  </si>
  <si>
    <r>
      <rPr>
        <sz val="11"/>
        <rFont val="Times New Roman"/>
        <family val="1"/>
      </rPr>
      <t>general yard work at church</t>
    </r>
  </si>
  <si>
    <r>
      <rPr>
        <sz val="11"/>
        <rFont val="Times New Roman"/>
        <family val="1"/>
      </rPr>
      <t>standing, moderate effort (e.g., lifting heavy objects, assembling at fast rate)</t>
    </r>
  </si>
  <si>
    <r>
      <rPr>
        <sz val="11"/>
        <rFont val="Times New Roman"/>
        <family val="1"/>
      </rPr>
      <t>Standing, moderate-to-heavy effort, manual labor, lifting ≥ 50 lbs, heavy maintenance</t>
    </r>
  </si>
  <si>
    <r>
      <rPr>
        <sz val="11"/>
        <rFont val="Times New Roman"/>
        <family val="1"/>
      </rPr>
      <t>typing, electric, manual, or computer</t>
    </r>
  </si>
  <si>
    <r>
      <rPr>
        <sz val="11"/>
        <rFont val="Times New Roman"/>
        <family val="1"/>
      </rPr>
      <t>volunteer activities</t>
    </r>
  </si>
  <si>
    <r>
      <rPr>
        <sz val="11"/>
        <rFont val="Times New Roman"/>
        <family val="1"/>
      </rPr>
      <t>sitting, meeting, general, and/or with talking involved</t>
    </r>
  </si>
  <si>
    <r>
      <rPr>
        <sz val="11"/>
        <rFont val="Times New Roman"/>
        <family val="1"/>
      </rPr>
      <t>sitting, light office work, in general</t>
    </r>
  </si>
  <si>
    <r>
      <rPr>
        <sz val="11"/>
        <rFont val="Times New Roman"/>
        <family val="1"/>
      </rPr>
      <t>sitting, moderate work</t>
    </r>
  </si>
  <si>
    <r>
      <rPr>
        <sz val="11"/>
        <rFont val="Times New Roman"/>
        <family val="1"/>
      </rPr>
      <t>standing, light work (filing, talking, assembling)</t>
    </r>
  </si>
  <si>
    <r>
      <rPr>
        <sz val="11"/>
        <rFont val="Times New Roman"/>
        <family val="1"/>
      </rPr>
      <t>sitting, child care, only active periods</t>
    </r>
  </si>
  <si>
    <r>
      <rPr>
        <sz val="11"/>
        <rFont val="Times New Roman"/>
        <family val="1"/>
      </rPr>
      <t>standing, child care, only active periods</t>
    </r>
  </si>
  <si>
    <r>
      <rPr>
        <sz val="11"/>
        <rFont val="Times New Roman"/>
        <family val="1"/>
      </rPr>
      <t>walk/run play with children, moderate, only active periods</t>
    </r>
  </si>
  <si>
    <r>
      <rPr>
        <sz val="11"/>
        <rFont val="Times New Roman"/>
        <family val="1"/>
      </rPr>
      <t>walk/run play with children, vigorous, only active periods</t>
    </r>
  </si>
  <si>
    <r>
      <rPr>
        <sz val="11"/>
        <rFont val="Times New Roman"/>
        <family val="1"/>
      </rPr>
      <t>standing, light/moderate work (e.g., pack boxes, assemble/repair, set up chairs/furniture)</t>
    </r>
  </si>
  <si>
    <r>
      <rPr>
        <sz val="11"/>
        <rFont val="Times New Roman"/>
        <family val="1"/>
      </rPr>
      <t>standing, moderate (lifting 50 lbs., assembling at fast rate)</t>
    </r>
  </si>
  <si>
    <r>
      <rPr>
        <sz val="11"/>
        <rFont val="Times New Roman"/>
        <family val="1"/>
      </rPr>
      <t>standing, moderate/heavy work</t>
    </r>
  </si>
  <si>
    <r>
      <rPr>
        <sz val="11"/>
        <rFont val="Times New Roman"/>
        <family val="1"/>
      </rPr>
      <t>walking, 2.5 mph slowly and carrying objects less than 25 lbs</t>
    </r>
  </si>
  <si>
    <r>
      <rPr>
        <sz val="11"/>
        <rFont val="Times New Roman"/>
        <family val="1"/>
      </rPr>
      <t>walking, 3.0 mph moderately and carrying objects less than 25 lbs, pushing something</t>
    </r>
  </si>
  <si>
    <r>
      <rPr>
        <sz val="11"/>
        <rFont val="Times New Roman"/>
        <family val="1"/>
      </rPr>
      <t>walk/stand combination, for volunteer purposes</t>
    </r>
  </si>
  <si>
    <t>Physical activity:  gain per hour of activity</t>
  </si>
  <si>
    <t>Source</t>
  </si>
  <si>
    <t>CONFIDENTIAL</t>
  </si>
  <si>
    <t>J. Namovitc and O. Jolliet, 2024</t>
  </si>
  <si>
    <t xml:space="preserve">Data </t>
  </si>
  <si>
    <t>Health benefit per hour of activity available if you expand the rows 31-854 by clicking + in the left margin</t>
  </si>
  <si>
    <t>Health benefit per MET-h available if you expand the rows 1-14 by clicking + in the left margin</t>
  </si>
  <si>
    <t>e.biking</t>
  </si>
  <si>
    <t>Driving a car</t>
  </si>
  <si>
    <t>driving an automobile</t>
  </si>
  <si>
    <t>Health benefit from driving phys. Activivity</t>
  </si>
  <si>
    <t>Vehicle use</t>
  </si>
  <si>
    <t>Vehicle physical activity</t>
  </si>
  <si>
    <t>Biking electric bike</t>
  </si>
  <si>
    <t>Electricity Europe average --&gt; change to DK market for electricity low voltage</t>
  </si>
  <si>
    <t>Transportation by e-bike
FU= 1 vehicle km
Life Cycle stage (30,000 km lifespan)</t>
  </si>
  <si>
    <t>Battery lifespan</t>
  </si>
  <si>
    <t>Bike weight [kg]</t>
  </si>
  <si>
    <t>Transportation by Electric Car
FU= 1 vehicle km
Life Cycle stage (225,000 km lifespan)</t>
  </si>
  <si>
    <t>E-bike - electricity mix</t>
  </si>
  <si>
    <t>Electric car electricity mix</t>
  </si>
  <si>
    <t>Electric car - Photovoltaic</t>
  </si>
  <si>
    <t>Electric car - Wind</t>
  </si>
  <si>
    <t>Electric car - Hard coal</t>
  </si>
  <si>
    <t>Gasoline car</t>
  </si>
  <si>
    <t>Total electricity mix grid</t>
  </si>
  <si>
    <t xml:space="preserve">Total 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</si>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</sst>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%"/>
    <numFmt numFmtId="166" formatCode="0.0"/>
    <numFmt numFmtId="167" formatCode="0.00000"/>
    <numFmt numFmtId="168" formatCode="_ &quot;CHF&quot;\ * #,##0.00_ ;_ &quot;CHF&quot;\ * \-#,##0.00_ ;_ &quot;CHF&quot;\ * &quot;-&quot;??_ ;_ @_ "/>
    <numFmt numFmtId="169" formatCode="0.0000"/>
    <numFmt numFmtId="170" formatCode="0.000%"/>
    <numFmt numFmtId="171" formatCode="#,##0.00000"/>
    <numFmt numFmtId="172" formatCode="0.0E+00"/>
    <numFmt numFmtId="173" formatCode="0.000E+00"/>
  </numFmts>
  <fonts count="29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rgb="FFFF0000"/>
      <name val="Arial"/>
      <family val="2"/>
    </font>
    <font>
      <b/>
      <sz val="16"/>
      <color theme="1"/>
      <name val="Arial"/>
      <family val="2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</font>
    <font>
      <sz val="11"/>
      <color theme="1"/>
      <name val="Helvetica LT Pro"/>
      <family val="2"/>
    </font>
    <font>
      <sz val="16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Helvetica LT Pro"/>
      <family val="2"/>
    </font>
    <font>
      <sz val="11"/>
      <color rgb="FF000000"/>
      <name val="Cambria"/>
      <family val="1"/>
    </font>
    <font>
      <b/>
      <sz val="11"/>
      <color rgb="FFFFFFFF"/>
      <name val="Helvetica LT Pro"/>
      <family val="2"/>
    </font>
    <font>
      <sz val="11"/>
      <color rgb="FF000000"/>
      <name val="Helvetica LT Pro Light"/>
      <family val="2"/>
    </font>
    <font>
      <sz val="11"/>
      <color rgb="FF000000"/>
      <name val="Calibri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1"/>
      <color rgb="FF333333"/>
      <name val="Times New Roman"/>
      <family val="1"/>
    </font>
    <font>
      <i/>
      <sz val="1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1C2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E1F2"/>
        <bgColor rgb="FF000000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8" fontId="6" fillId="0" borderId="0"/>
  </cellStyleXfs>
  <cellXfs count="37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4" xfId="0" applyFont="1" applyFill="1" applyBorder="1"/>
    <xf numFmtId="0" fontId="1" fillId="2" borderId="4" xfId="0" applyFont="1" applyFill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2" fillId="2" borderId="6" xfId="0" applyFont="1" applyFill="1" applyBorder="1"/>
    <xf numFmtId="165" fontId="1" fillId="0" borderId="6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" fontId="1" fillId="0" borderId="0" xfId="0" applyNumberFormat="1" applyFont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/>
    <xf numFmtId="11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2" fillId="2" borderId="4" xfId="0" applyNumberFormat="1" applyFont="1" applyFill="1" applyBorder="1"/>
    <xf numFmtId="164" fontId="1" fillId="2" borderId="4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7" fontId="1" fillId="0" borderId="0" xfId="0" applyNumberFormat="1" applyFont="1"/>
    <xf numFmtId="0" fontId="1" fillId="0" borderId="12" xfId="0" applyFont="1" applyBorder="1"/>
    <xf numFmtId="0" fontId="1" fillId="3" borderId="12" xfId="0" applyFont="1" applyFill="1" applyBorder="1"/>
    <xf numFmtId="167" fontId="1" fillId="0" borderId="12" xfId="0" applyNumberFormat="1" applyFont="1" applyBorder="1"/>
    <xf numFmtId="164" fontId="1" fillId="0" borderId="12" xfId="0" applyNumberFormat="1" applyFont="1" applyBorder="1"/>
    <xf numFmtId="0" fontId="1" fillId="0" borderId="11" xfId="0" applyFont="1" applyBorder="1"/>
    <xf numFmtId="0" fontId="1" fillId="0" borderId="9" xfId="0" applyFont="1" applyBorder="1" applyAlignment="1">
      <alignment vertical="top" wrapText="1"/>
    </xf>
    <xf numFmtId="0" fontId="0" fillId="0" borderId="9" xfId="0" applyBorder="1"/>
    <xf numFmtId="0" fontId="0" fillId="0" borderId="14" xfId="0" applyBorder="1"/>
    <xf numFmtId="0" fontId="0" fillId="0" borderId="15" xfId="0" applyBorder="1"/>
    <xf numFmtId="11" fontId="1" fillId="0" borderId="4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1" fontId="1" fillId="2" borderId="4" xfId="0" applyNumberFormat="1" applyFont="1" applyFill="1" applyBorder="1" applyAlignment="1">
      <alignment horizontal="center"/>
    </xf>
    <xf numFmtId="11" fontId="1" fillId="3" borderId="12" xfId="0" applyNumberFormat="1" applyFont="1" applyFill="1" applyBorder="1"/>
    <xf numFmtId="11" fontId="1" fillId="0" borderId="12" xfId="0" applyNumberFormat="1" applyFont="1" applyBorder="1"/>
    <xf numFmtId="2" fontId="1" fillId="0" borderId="12" xfId="0" applyNumberFormat="1" applyFont="1" applyBorder="1"/>
    <xf numFmtId="169" fontId="1" fillId="0" borderId="12" xfId="0" applyNumberFormat="1" applyFont="1" applyBorder="1"/>
    <xf numFmtId="164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 applyAlignment="1">
      <alignment horizontal="center"/>
    </xf>
    <xf numFmtId="0" fontId="1" fillId="0" borderId="19" xfId="0" quotePrefix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5" fontId="1" fillId="0" borderId="20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1" fontId="1" fillId="2" borderId="0" xfId="0" applyNumberFormat="1" applyFont="1" applyFill="1" applyAlignment="1">
      <alignment horizontal="center"/>
    </xf>
    <xf numFmtId="170" fontId="1" fillId="0" borderId="6" xfId="0" applyNumberFormat="1" applyFont="1" applyBorder="1" applyAlignment="1">
      <alignment horizontal="center"/>
    </xf>
    <xf numFmtId="1" fontId="2" fillId="2" borderId="21" xfId="0" applyNumberFormat="1" applyFont="1" applyFill="1" applyBorder="1"/>
    <xf numFmtId="1" fontId="1" fillId="2" borderId="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1" fontId="2" fillId="2" borderId="24" xfId="0" applyNumberFormat="1" applyFont="1" applyFill="1" applyBorder="1"/>
    <xf numFmtId="0" fontId="1" fillId="0" borderId="13" xfId="0" applyFont="1" applyBorder="1"/>
    <xf numFmtId="11" fontId="1" fillId="0" borderId="11" xfId="0" applyNumberFormat="1" applyFont="1" applyBorder="1"/>
    <xf numFmtId="11" fontId="1" fillId="3" borderId="0" xfId="0" applyNumberFormat="1" applyFont="1" applyFill="1"/>
    <xf numFmtId="11" fontId="1" fillId="0" borderId="0" xfId="0" applyNumberFormat="1" applyFont="1"/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" fontId="2" fillId="2" borderId="22" xfId="0" applyNumberFormat="1" applyFont="1" applyFill="1" applyBorder="1"/>
    <xf numFmtId="165" fontId="1" fillId="2" borderId="6" xfId="0" applyNumberFormat="1" applyFon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4" borderId="9" xfId="0" applyFont="1" applyFill="1" applyBorder="1" applyAlignment="1">
      <alignment horizontal="center" vertical="top" wrapText="1"/>
    </xf>
    <xf numFmtId="2" fontId="11" fillId="4" borderId="9" xfId="0" applyNumberFormat="1" applyFont="1" applyFill="1" applyBorder="1" applyAlignment="1">
      <alignment horizontal="center" vertical="top" wrapText="1"/>
    </xf>
    <xf numFmtId="164" fontId="11" fillId="4" borderId="9" xfId="0" applyNumberFormat="1" applyFont="1" applyFill="1" applyBorder="1" applyAlignment="1">
      <alignment horizontal="center" vertical="top" wrapText="1"/>
    </xf>
    <xf numFmtId="0" fontId="9" fillId="0" borderId="0" xfId="0" applyFont="1"/>
    <xf numFmtId="0" fontId="11" fillId="4" borderId="9" xfId="0" applyFont="1" applyFill="1" applyBorder="1" applyAlignment="1">
      <alignment horizontal="left" vertical="top" wrapText="1"/>
    </xf>
    <xf numFmtId="0" fontId="12" fillId="0" borderId="9" xfId="0" applyFont="1" applyBorder="1" applyAlignment="1">
      <alignment horizontal="center"/>
    </xf>
    <xf numFmtId="0" fontId="12" fillId="0" borderId="9" xfId="0" applyFont="1" applyBorder="1"/>
    <xf numFmtId="2" fontId="12" fillId="5" borderId="9" xfId="0" applyNumberFormat="1" applyFont="1" applyFill="1" applyBorder="1" applyAlignment="1">
      <alignment horizontal="center"/>
    </xf>
    <xf numFmtId="164" fontId="12" fillId="5" borderId="9" xfId="0" applyNumberFormat="1" applyFont="1" applyFill="1" applyBorder="1" applyAlignment="1">
      <alignment horizontal="center"/>
    </xf>
    <xf numFmtId="166" fontId="8" fillId="0" borderId="11" xfId="0" applyNumberFormat="1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3" fillId="0" borderId="9" xfId="0" applyFont="1" applyBorder="1" applyAlignment="1">
      <alignment horizontal="center"/>
    </xf>
    <xf numFmtId="2" fontId="13" fillId="5" borderId="9" xfId="0" applyNumberFormat="1" applyFont="1" applyFill="1" applyBorder="1" applyAlignment="1">
      <alignment horizontal="center"/>
    </xf>
    <xf numFmtId="164" fontId="13" fillId="5" borderId="9" xfId="0" applyNumberFormat="1" applyFont="1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1" fillId="0" borderId="18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0" borderId="16" xfId="0" applyFont="1" applyBorder="1"/>
    <xf numFmtId="0" fontId="1" fillId="0" borderId="8" xfId="0" applyFont="1" applyBorder="1"/>
    <xf numFmtId="0" fontId="2" fillId="2" borderId="8" xfId="0" applyFont="1" applyFill="1" applyBorder="1"/>
    <xf numFmtId="0" fontId="1" fillId="0" borderId="23" xfId="0" applyFont="1" applyBorder="1" applyAlignment="1">
      <alignment horizontal="center"/>
    </xf>
    <xf numFmtId="0" fontId="1" fillId="0" borderId="27" xfId="0" applyFont="1" applyBorder="1"/>
    <xf numFmtId="165" fontId="1" fillId="0" borderId="0" xfId="0" applyNumberFormat="1" applyFont="1" applyAlignment="1">
      <alignment horizontal="center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12" xfId="0" quotePrefix="1" applyFont="1" applyBorder="1"/>
    <xf numFmtId="0" fontId="1" fillId="6" borderId="0" xfId="0" applyFont="1" applyFill="1" applyAlignment="1">
      <alignment horizontal="center"/>
    </xf>
    <xf numFmtId="0" fontId="0" fillId="6" borderId="9" xfId="0" applyFill="1" applyBorder="1"/>
    <xf numFmtId="0" fontId="0" fillId="6" borderId="15" xfId="0" applyFill="1" applyBorder="1"/>
    <xf numFmtId="0" fontId="1" fillId="0" borderId="18" xfId="0" applyFont="1" applyBorder="1"/>
    <xf numFmtId="0" fontId="1" fillId="0" borderId="1" xfId="0" applyFont="1" applyBorder="1"/>
    <xf numFmtId="0" fontId="2" fillId="2" borderId="16" xfId="0" applyFont="1" applyFill="1" applyBorder="1"/>
    <xf numFmtId="0" fontId="2" fillId="2" borderId="28" xfId="0" applyFont="1" applyFill="1" applyBorder="1"/>
    <xf numFmtId="0" fontId="1" fillId="0" borderId="26" xfId="0" applyFont="1" applyBorder="1" applyAlignment="1">
      <alignment vertical="top" wrapText="1"/>
    </xf>
    <xf numFmtId="11" fontId="1" fillId="0" borderId="1" xfId="0" applyNumberFormat="1" applyFont="1" applyBorder="1" applyAlignment="1">
      <alignment horizontal="center"/>
    </xf>
    <xf numFmtId="11" fontId="1" fillId="0" borderId="5" xfId="0" applyNumberFormat="1" applyFont="1" applyBorder="1" applyAlignment="1">
      <alignment horizontal="center"/>
    </xf>
    <xf numFmtId="0" fontId="0" fillId="0" borderId="11" xfId="0" applyBorder="1"/>
    <xf numFmtId="171" fontId="1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25" xfId="0" applyFont="1" applyBorder="1"/>
    <xf numFmtId="0" fontId="7" fillId="0" borderId="0" xfId="0" applyFont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4" xfId="0" applyBorder="1"/>
    <xf numFmtId="0" fontId="14" fillId="0" borderId="18" xfId="0" applyFont="1" applyBorder="1" applyAlignment="1">
      <alignment horizontal="center" vertical="top" wrapText="1"/>
    </xf>
    <xf numFmtId="0" fontId="14" fillId="0" borderId="18" xfId="0" applyFont="1" applyBorder="1" applyAlignment="1">
      <alignment vertical="top" wrapText="1"/>
    </xf>
    <xf numFmtId="0" fontId="2" fillId="7" borderId="0" xfId="0" applyFont="1" applyFill="1" applyAlignment="1">
      <alignment horizontal="center"/>
    </xf>
    <xf numFmtId="0" fontId="14" fillId="0" borderId="16" xfId="0" applyFont="1" applyBorder="1" applyAlignment="1">
      <alignment horizontal="center"/>
    </xf>
    <xf numFmtId="11" fontId="14" fillId="0" borderId="0" xfId="0" applyNumberFormat="1" applyFont="1" applyAlignment="1">
      <alignment horizontal="center"/>
    </xf>
    <xf numFmtId="2" fontId="2" fillId="7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0" fontId="1" fillId="0" borderId="17" xfId="0" applyFont="1" applyBorder="1" applyAlignment="1">
      <alignment vertical="top" wrapText="1"/>
    </xf>
    <xf numFmtId="0" fontId="1" fillId="0" borderId="29" xfId="0" applyFont="1" applyBorder="1" applyAlignment="1">
      <alignment horizontal="center"/>
    </xf>
    <xf numFmtId="9" fontId="1" fillId="0" borderId="9" xfId="0" applyNumberFormat="1" applyFont="1" applyBorder="1"/>
    <xf numFmtId="0" fontId="11" fillId="8" borderId="9" xfId="0" applyFont="1" applyFill="1" applyBorder="1" applyAlignment="1">
      <alignment horizontal="left" vertical="top" wrapText="1"/>
    </xf>
    <xf numFmtId="11" fontId="12" fillId="8" borderId="9" xfId="0" applyNumberFormat="1" applyFont="1" applyFill="1" applyBorder="1"/>
    <xf numFmtId="0" fontId="12" fillId="8" borderId="9" xfId="0" applyFont="1" applyFill="1" applyBorder="1"/>
    <xf numFmtId="172" fontId="0" fillId="0" borderId="0" xfId="0" applyNumberFormat="1"/>
    <xf numFmtId="172" fontId="13" fillId="5" borderId="9" xfId="0" applyNumberFormat="1" applyFont="1" applyFill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top" wrapText="1"/>
    </xf>
    <xf numFmtId="0" fontId="14" fillId="0" borderId="2" xfId="0" applyFont="1" applyBorder="1" applyAlignment="1">
      <alignment horizontal="center"/>
    </xf>
    <xf numFmtId="173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1" fillId="2" borderId="6" xfId="0" applyNumberFormat="1" applyFont="1" applyFill="1" applyBorder="1" applyAlignment="1">
      <alignment horizontal="center"/>
    </xf>
    <xf numFmtId="170" fontId="1" fillId="0" borderId="30" xfId="0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11" fontId="1" fillId="3" borderId="4" xfId="0" applyNumberFormat="1" applyFont="1" applyFill="1" applyBorder="1" applyAlignment="1">
      <alignment horizontal="center"/>
    </xf>
    <xf numFmtId="169" fontId="14" fillId="9" borderId="0" xfId="0" applyNumberFormat="1" applyFont="1" applyFill="1" applyAlignment="1">
      <alignment horizontal="center"/>
    </xf>
    <xf numFmtId="11" fontId="0" fillId="0" borderId="0" xfId="0" applyNumberFormat="1"/>
    <xf numFmtId="169" fontId="1" fillId="3" borderId="12" xfId="0" applyNumberFormat="1" applyFont="1" applyFill="1" applyBorder="1"/>
    <xf numFmtId="169" fontId="1" fillId="0" borderId="9" xfId="0" applyNumberFormat="1" applyFont="1" applyBorder="1"/>
    <xf numFmtId="11" fontId="1" fillId="6" borderId="0" xfId="0" applyNumberFormat="1" applyFont="1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0" fontId="2" fillId="7" borderId="16" xfId="0" applyFont="1" applyFill="1" applyBorder="1"/>
    <xf numFmtId="0" fontId="2" fillId="7" borderId="16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2" fillId="2" borderId="24" xfId="0" applyFont="1" applyFill="1" applyBorder="1"/>
    <xf numFmtId="0" fontId="2" fillId="2" borderId="28" xfId="0" applyFont="1" applyFill="1" applyBorder="1" applyAlignment="1">
      <alignment horizontal="center"/>
    </xf>
    <xf numFmtId="0" fontId="2" fillId="2" borderId="31" xfId="0" applyFont="1" applyFill="1" applyBorder="1"/>
    <xf numFmtId="0" fontId="2" fillId="7" borderId="0" xfId="0" applyFont="1" applyFill="1"/>
    <xf numFmtId="0" fontId="2" fillId="7" borderId="8" xfId="0" applyFont="1" applyFill="1" applyBorder="1"/>
    <xf numFmtId="0" fontId="14" fillId="0" borderId="16" xfId="0" applyFont="1" applyBorder="1"/>
    <xf numFmtId="2" fontId="2" fillId="7" borderId="28" xfId="0" applyNumberFormat="1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1" fillId="0" borderId="18" xfId="0" applyFont="1" applyBorder="1" applyAlignment="1">
      <alignment horizontal="right"/>
    </xf>
    <xf numFmtId="0" fontId="1" fillId="0" borderId="18" xfId="0" applyFont="1" applyBorder="1" applyAlignment="1">
      <alignment horizontal="left"/>
    </xf>
    <xf numFmtId="169" fontId="3" fillId="0" borderId="19" xfId="0" applyNumberFormat="1" applyFont="1" applyBorder="1" applyAlignment="1">
      <alignment horizontal="center"/>
    </xf>
    <xf numFmtId="11" fontId="14" fillId="3" borderId="0" xfId="0" applyNumberFormat="1" applyFont="1" applyFill="1" applyAlignment="1">
      <alignment horizontal="center"/>
    </xf>
    <xf numFmtId="0" fontId="0" fillId="10" borderId="14" xfId="0" applyFill="1" applyBorder="1"/>
    <xf numFmtId="0" fontId="1" fillId="10" borderId="0" xfId="0" applyFont="1" applyFill="1" applyAlignment="1">
      <alignment horizontal="center"/>
    </xf>
    <xf numFmtId="11" fontId="14" fillId="10" borderId="0" xfId="0" applyNumberFormat="1" applyFont="1" applyFill="1" applyAlignment="1">
      <alignment horizontal="center"/>
    </xf>
    <xf numFmtId="11" fontId="14" fillId="11" borderId="0" xfId="0" applyNumberFormat="1" applyFont="1" applyFill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0" fontId="14" fillId="0" borderId="0" xfId="0" applyFont="1"/>
    <xf numFmtId="165" fontId="14" fillId="0" borderId="0" xfId="0" applyNumberFormat="1" applyFont="1"/>
    <xf numFmtId="0" fontId="14" fillId="0" borderId="9" xfId="0" applyFont="1" applyBorder="1"/>
    <xf numFmtId="0" fontId="14" fillId="0" borderId="9" xfId="0" applyFont="1" applyBorder="1" applyAlignment="1">
      <alignment horizontal="center"/>
    </xf>
    <xf numFmtId="0" fontId="14" fillId="0" borderId="26" xfId="0" applyFont="1" applyBorder="1"/>
    <xf numFmtId="164" fontId="14" fillId="0" borderId="18" xfId="0" applyNumberFormat="1" applyFont="1" applyBorder="1"/>
    <xf numFmtId="165" fontId="14" fillId="0" borderId="25" xfId="0" applyNumberFormat="1" applyFont="1" applyBorder="1"/>
    <xf numFmtId="0" fontId="14" fillId="0" borderId="29" xfId="0" applyFont="1" applyBorder="1"/>
    <xf numFmtId="164" fontId="14" fillId="0" borderId="34" xfId="0" applyNumberFormat="1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14" fillId="0" borderId="17" xfId="0" applyFont="1" applyBorder="1" applyAlignment="1">
      <alignment vertical="top" wrapText="1"/>
    </xf>
    <xf numFmtId="0" fontId="14" fillId="0" borderId="19" xfId="0" applyFont="1" applyBorder="1" applyAlignment="1">
      <alignment horizontal="center" vertical="top" wrapText="1"/>
    </xf>
    <xf numFmtId="164" fontId="14" fillId="0" borderId="19" xfId="0" applyNumberFormat="1" applyFont="1" applyBorder="1" applyAlignment="1">
      <alignment vertical="top" wrapText="1"/>
    </xf>
    <xf numFmtId="165" fontId="14" fillId="0" borderId="20" xfId="0" applyNumberFormat="1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11" xfId="0" applyFont="1" applyBorder="1" applyAlignment="1">
      <alignment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2" fontId="2" fillId="7" borderId="24" xfId="0" applyNumberFormat="1" applyFont="1" applyFill="1" applyBorder="1" applyAlignment="1">
      <alignment horizontal="center"/>
    </xf>
    <xf numFmtId="0" fontId="2" fillId="7" borderId="4" xfId="0" applyFont="1" applyFill="1" applyBorder="1"/>
    <xf numFmtId="0" fontId="2" fillId="7" borderId="28" xfId="0" applyFont="1" applyFill="1" applyBorder="1"/>
    <xf numFmtId="164" fontId="2" fillId="7" borderId="21" xfId="0" applyNumberFormat="1" applyFont="1" applyFill="1" applyBorder="1"/>
    <xf numFmtId="165" fontId="2" fillId="7" borderId="6" xfId="0" applyNumberFormat="1" applyFont="1" applyFill="1" applyBorder="1"/>
    <xf numFmtId="0" fontId="14" fillId="0" borderId="12" xfId="0" applyFont="1" applyBorder="1"/>
    <xf numFmtId="164" fontId="14" fillId="5" borderId="12" xfId="0" applyNumberFormat="1" applyFont="1" applyFill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0" fontId="14" fillId="5" borderId="12" xfId="0" applyFont="1" applyFill="1" applyBorder="1"/>
    <xf numFmtId="164" fontId="14" fillId="0" borderId="12" xfId="0" applyNumberFormat="1" applyFont="1" applyBorder="1" applyAlignment="1">
      <alignment horizontal="center"/>
    </xf>
    <xf numFmtId="169" fontId="14" fillId="0" borderId="12" xfId="0" applyNumberFormat="1" applyFont="1" applyBorder="1" applyAlignment="1">
      <alignment horizontal="center"/>
    </xf>
    <xf numFmtId="0" fontId="2" fillId="7" borderId="2" xfId="0" applyFont="1" applyFill="1" applyBorder="1"/>
    <xf numFmtId="0" fontId="14" fillId="7" borderId="4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164" fontId="14" fillId="7" borderId="4" xfId="0" applyNumberFormat="1" applyFont="1" applyFill="1" applyBorder="1" applyAlignment="1">
      <alignment horizontal="center"/>
    </xf>
    <xf numFmtId="165" fontId="14" fillId="7" borderId="6" xfId="0" applyNumberFormat="1" applyFont="1" applyFill="1" applyBorder="1" applyAlignment="1">
      <alignment horizontal="center"/>
    </xf>
    <xf numFmtId="0" fontId="14" fillId="0" borderId="2" xfId="0" applyFont="1" applyBorder="1"/>
    <xf numFmtId="0" fontId="14" fillId="0" borderId="4" xfId="0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" fontId="14" fillId="0" borderId="12" xfId="0" applyNumberFormat="1" applyFont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2" fontId="14" fillId="0" borderId="9" xfId="0" applyNumberFormat="1" applyFont="1" applyBorder="1" applyAlignment="1">
      <alignment horizontal="center"/>
    </xf>
    <xf numFmtId="169" fontId="14" fillId="12" borderId="0" xfId="0" applyNumberFormat="1" applyFont="1" applyFill="1" applyAlignment="1">
      <alignment horizontal="center"/>
    </xf>
    <xf numFmtId="11" fontId="14" fillId="12" borderId="0" xfId="0" applyNumberFormat="1" applyFont="1" applyFill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0" fontId="14" fillId="0" borderId="8" xfId="0" applyFont="1" applyBorder="1"/>
    <xf numFmtId="11" fontId="14" fillId="0" borderId="4" xfId="0" applyNumberFormat="1" applyFont="1" applyBorder="1" applyAlignment="1">
      <alignment horizontal="center"/>
    </xf>
    <xf numFmtId="0" fontId="14" fillId="7" borderId="10" xfId="0" applyFont="1" applyFill="1" applyBorder="1" applyAlignment="1">
      <alignment horizontal="center"/>
    </xf>
    <xf numFmtId="0" fontId="14" fillId="0" borderId="4" xfId="0" quotePrefix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0" fontId="14" fillId="0" borderId="3" xfId="0" applyFont="1" applyBorder="1"/>
    <xf numFmtId="0" fontId="14" fillId="0" borderId="1" xfId="0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165" fontId="14" fillId="0" borderId="7" xfId="0" applyNumberFormat="1" applyFont="1" applyBorder="1" applyAlignment="1">
      <alignment horizontal="center"/>
    </xf>
    <xf numFmtId="164" fontId="14" fillId="0" borderId="0" xfId="0" applyNumberFormat="1" applyFont="1"/>
    <xf numFmtId="164" fontId="14" fillId="0" borderId="0" xfId="0" applyNumberFormat="1" applyFont="1" applyAlignment="1">
      <alignment horizontal="center"/>
    </xf>
    <xf numFmtId="0" fontId="14" fillId="12" borderId="0" xfId="0" applyFont="1" applyFill="1" applyAlignment="1">
      <alignment horizontal="center"/>
    </xf>
    <xf numFmtId="0" fontId="15" fillId="0" borderId="0" xfId="0" applyFont="1"/>
    <xf numFmtId="165" fontId="14" fillId="0" borderId="0" xfId="0" applyNumberFormat="1" applyFont="1" applyAlignment="1">
      <alignment horizontal="center"/>
    </xf>
    <xf numFmtId="0" fontId="14" fillId="0" borderId="19" xfId="0" applyFont="1" applyBorder="1" applyAlignment="1">
      <alignment vertical="top" wrapText="1"/>
    </xf>
    <xf numFmtId="164" fontId="2" fillId="7" borderId="4" xfId="0" applyNumberFormat="1" applyFont="1" applyFill="1" applyBorder="1"/>
    <xf numFmtId="0" fontId="14" fillId="13" borderId="0" xfId="0" applyFont="1" applyFill="1" applyAlignment="1">
      <alignment horizontal="center"/>
    </xf>
    <xf numFmtId="0" fontId="14" fillId="0" borderId="8" xfId="0" applyFont="1" applyBorder="1" applyAlignment="1">
      <alignment wrapText="1"/>
    </xf>
    <xf numFmtId="0" fontId="14" fillId="0" borderId="0" xfId="0" applyFont="1" applyAlignment="1">
      <alignment horizontal="center" wrapText="1"/>
    </xf>
    <xf numFmtId="2" fontId="2" fillId="7" borderId="23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164" fontId="14" fillId="7" borderId="5" xfId="0" applyNumberFormat="1" applyFont="1" applyFill="1" applyBorder="1" applyAlignment="1">
      <alignment horizontal="center"/>
    </xf>
    <xf numFmtId="165" fontId="14" fillId="7" borderId="7" xfId="0" applyNumberFormat="1" applyFont="1" applyFill="1" applyBorder="1" applyAlignment="1">
      <alignment horizontal="center"/>
    </xf>
    <xf numFmtId="0" fontId="14" fillId="0" borderId="17" xfId="0" applyFont="1" applyBorder="1"/>
    <xf numFmtId="0" fontId="14" fillId="0" borderId="26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quotePrefix="1" applyFont="1" applyBorder="1" applyAlignment="1">
      <alignment horizontal="center"/>
    </xf>
    <xf numFmtId="164" fontId="15" fillId="0" borderId="19" xfId="0" applyNumberFormat="1" applyFont="1" applyBorder="1" applyAlignment="1">
      <alignment horizontal="center"/>
    </xf>
    <xf numFmtId="165" fontId="14" fillId="0" borderId="20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14" fillId="0" borderId="0" xfId="0" applyFont="1" applyAlignment="1">
      <alignment wrapText="1"/>
    </xf>
    <xf numFmtId="0" fontId="8" fillId="0" borderId="0" xfId="0" applyFont="1" applyAlignment="1">
      <alignment wrapText="1"/>
    </xf>
    <xf numFmtId="165" fontId="8" fillId="0" borderId="0" xfId="0" applyNumberFormat="1" applyFont="1" applyAlignment="1">
      <alignment wrapText="1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0" borderId="29" xfId="0" applyFont="1" applyBorder="1" applyAlignment="1">
      <alignment horizontal="left" vertical="top"/>
    </xf>
    <xf numFmtId="0" fontId="19" fillId="0" borderId="34" xfId="0" applyFont="1" applyBorder="1" applyAlignment="1">
      <alignment horizontal="left" vertical="top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top"/>
    </xf>
    <xf numFmtId="0" fontId="19" fillId="0" borderId="12" xfId="0" applyFont="1" applyBorder="1" applyAlignment="1">
      <alignment horizontal="center" vertical="center"/>
    </xf>
    <xf numFmtId="11" fontId="19" fillId="0" borderId="12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top"/>
    </xf>
    <xf numFmtId="0" fontId="19" fillId="0" borderId="36" xfId="0" applyFont="1" applyBorder="1" applyAlignment="1">
      <alignment horizontal="left" vertical="top"/>
    </xf>
    <xf numFmtId="11" fontId="19" fillId="0" borderId="11" xfId="0" applyNumberFormat="1" applyFont="1" applyBorder="1" applyAlignment="1">
      <alignment horizontal="center" vertical="top"/>
    </xf>
    <xf numFmtId="11" fontId="19" fillId="0" borderId="12" xfId="0" applyNumberFormat="1" applyFont="1" applyBorder="1" applyAlignment="1">
      <alignment horizontal="center" vertical="top"/>
    </xf>
    <xf numFmtId="11" fontId="19" fillId="0" borderId="37" xfId="0" applyNumberFormat="1" applyFont="1" applyBorder="1" applyAlignment="1">
      <alignment horizontal="left" vertical="top"/>
    </xf>
    <xf numFmtId="11" fontId="19" fillId="0" borderId="12" xfId="0" applyNumberFormat="1" applyFont="1" applyBorder="1" applyAlignment="1">
      <alignment horizontal="left" vertical="top"/>
    </xf>
    <xf numFmtId="11" fontId="19" fillId="14" borderId="12" xfId="0" applyNumberFormat="1" applyFont="1" applyFill="1" applyBorder="1" applyAlignment="1">
      <alignment horizontal="center" vertical="top"/>
    </xf>
    <xf numFmtId="0" fontId="19" fillId="0" borderId="29" xfId="0" applyFont="1" applyBorder="1" applyAlignment="1">
      <alignment horizontal="left" vertical="top"/>
    </xf>
    <xf numFmtId="0" fontId="19" fillId="0" borderId="37" xfId="0" applyFont="1" applyBorder="1" applyAlignment="1">
      <alignment horizontal="left" vertical="top"/>
    </xf>
    <xf numFmtId="0" fontId="19" fillId="0" borderId="12" xfId="0" applyFont="1" applyBorder="1" applyAlignment="1">
      <alignment horizontal="center" vertical="top"/>
    </xf>
    <xf numFmtId="0" fontId="18" fillId="0" borderId="10" xfId="0" applyFont="1" applyBorder="1" applyAlignment="1">
      <alignment horizontal="left" vertical="top"/>
    </xf>
    <xf numFmtId="3" fontId="0" fillId="0" borderId="0" xfId="0" applyNumberFormat="1"/>
    <xf numFmtId="1" fontId="0" fillId="0" borderId="0" xfId="0" applyNumberFormat="1"/>
    <xf numFmtId="0" fontId="0" fillId="15" borderId="0" xfId="0" applyFill="1"/>
    <xf numFmtId="3" fontId="0" fillId="15" borderId="0" xfId="0" applyNumberFormat="1" applyFill="1"/>
    <xf numFmtId="2" fontId="0" fillId="15" borderId="0" xfId="0" applyNumberFormat="1" applyFill="1"/>
    <xf numFmtId="1" fontId="0" fillId="15" borderId="0" xfId="0" applyNumberFormat="1" applyFill="1"/>
    <xf numFmtId="164" fontId="15" fillId="0" borderId="5" xfId="0" applyNumberFormat="1" applyFont="1" applyBorder="1" applyAlignment="1">
      <alignment horizontal="center"/>
    </xf>
    <xf numFmtId="2" fontId="19" fillId="0" borderId="12" xfId="0" applyNumberFormat="1" applyFont="1" applyBorder="1" applyAlignment="1">
      <alignment horizontal="center" vertical="top"/>
    </xf>
    <xf numFmtId="0" fontId="19" fillId="0" borderId="0" xfId="0" applyFont="1" applyAlignment="1">
      <alignment horizontal="left" vertical="top" wrapText="1"/>
    </xf>
    <xf numFmtId="0" fontId="19" fillId="5" borderId="13" xfId="0" applyFont="1" applyFill="1" applyBorder="1" applyAlignment="1">
      <alignment horizontal="center" vertical="top" wrapText="1"/>
    </xf>
    <xf numFmtId="165" fontId="1" fillId="0" borderId="30" xfId="0" applyNumberFormat="1" applyFont="1" applyBorder="1" applyAlignment="1">
      <alignment horizontal="center"/>
    </xf>
    <xf numFmtId="166" fontId="18" fillId="0" borderId="11" xfId="0" applyNumberFormat="1" applyFont="1" applyBorder="1" applyAlignment="1">
      <alignment horizontal="center" vertical="top"/>
    </xf>
    <xf numFmtId="11" fontId="19" fillId="0" borderId="13" xfId="0" applyNumberFormat="1" applyFont="1" applyBorder="1" applyAlignment="1">
      <alignment horizontal="left" vertical="top"/>
    </xf>
    <xf numFmtId="0" fontId="19" fillId="0" borderId="11" xfId="0" applyFont="1" applyBorder="1" applyAlignment="1">
      <alignment horizontal="left" vertical="top"/>
    </xf>
    <xf numFmtId="2" fontId="19" fillId="14" borderId="12" xfId="0" applyNumberFormat="1" applyFont="1" applyFill="1" applyBorder="1" applyAlignment="1">
      <alignment horizontal="center" vertical="top"/>
    </xf>
    <xf numFmtId="2" fontId="19" fillId="0" borderId="11" xfId="0" applyNumberFormat="1" applyFont="1" applyBorder="1" applyAlignment="1">
      <alignment horizontal="left" vertical="top"/>
    </xf>
    <xf numFmtId="164" fontId="19" fillId="0" borderId="12" xfId="0" applyNumberFormat="1" applyFont="1" applyBorder="1" applyAlignment="1">
      <alignment horizontal="center" vertical="top"/>
    </xf>
    <xf numFmtId="0" fontId="18" fillId="0" borderId="38" xfId="0" applyFont="1" applyBorder="1" applyAlignment="1">
      <alignment horizontal="left" vertical="top"/>
    </xf>
    <xf numFmtId="0" fontId="19" fillId="0" borderId="39" xfId="0" applyFont="1" applyBorder="1" applyAlignment="1">
      <alignment horizontal="left" vertical="top"/>
    </xf>
    <xf numFmtId="166" fontId="19" fillId="16" borderId="9" xfId="0" applyNumberFormat="1" applyFont="1" applyFill="1" applyBorder="1" applyAlignment="1">
      <alignment horizontal="center" vertical="top"/>
    </xf>
    <xf numFmtId="1" fontId="19" fillId="0" borderId="12" xfId="0" applyNumberFormat="1" applyFont="1" applyBorder="1" applyAlignment="1">
      <alignment horizontal="center" vertical="top"/>
    </xf>
    <xf numFmtId="0" fontId="18" fillId="0" borderId="0" xfId="0" applyFont="1" applyAlignment="1">
      <alignment horizontal="left" vertical="top" wrapText="1"/>
    </xf>
    <xf numFmtId="2" fontId="18" fillId="0" borderId="38" xfId="0" applyNumberFormat="1" applyFont="1" applyBorder="1" applyAlignment="1">
      <alignment horizontal="left" vertical="top"/>
    </xf>
    <xf numFmtId="2" fontId="19" fillId="0" borderId="40" xfId="0" applyNumberFormat="1" applyFont="1" applyBorder="1" applyAlignment="1">
      <alignment horizontal="left" vertical="top"/>
    </xf>
    <xf numFmtId="169" fontId="18" fillId="14" borderId="13" xfId="0" applyNumberFormat="1" applyFont="1" applyFill="1" applyBorder="1" applyAlignment="1">
      <alignment horizontal="center" vertical="center"/>
    </xf>
    <xf numFmtId="2" fontId="20" fillId="0" borderId="12" xfId="0" applyNumberFormat="1" applyFont="1" applyBorder="1" applyAlignment="1">
      <alignment horizontal="center" vertical="top"/>
    </xf>
    <xf numFmtId="164" fontId="20" fillId="14" borderId="12" xfId="0" applyNumberFormat="1" applyFont="1" applyFill="1" applyBorder="1" applyAlignment="1">
      <alignment horizontal="center" vertical="top"/>
    </xf>
    <xf numFmtId="11" fontId="19" fillId="0" borderId="13" xfId="0" applyNumberFormat="1" applyFont="1" applyBorder="1" applyAlignment="1">
      <alignment horizontal="center" vertical="top"/>
    </xf>
    <xf numFmtId="11" fontId="19" fillId="10" borderId="12" xfId="0" applyNumberFormat="1" applyFont="1" applyFill="1" applyBorder="1" applyAlignment="1">
      <alignment horizontal="center" vertical="top"/>
    </xf>
    <xf numFmtId="165" fontId="14" fillId="0" borderId="22" xfId="0" applyNumberFormat="1" applyFont="1" applyBorder="1" applyAlignment="1">
      <alignment vertical="top" wrapText="1"/>
    </xf>
    <xf numFmtId="166" fontId="1" fillId="0" borderId="0" xfId="0" applyNumberFormat="1" applyFont="1"/>
    <xf numFmtId="166" fontId="1" fillId="0" borderId="0" xfId="0" applyNumberFormat="1" applyFont="1" applyAlignment="1">
      <alignment vertical="top" wrapText="1"/>
    </xf>
    <xf numFmtId="166" fontId="1" fillId="0" borderId="18" xfId="0" applyNumberFormat="1" applyFont="1" applyBorder="1" applyAlignment="1">
      <alignment horizontal="center" vertical="top" wrapText="1"/>
    </xf>
    <xf numFmtId="166" fontId="2" fillId="2" borderId="0" xfId="0" applyNumberFormat="1" applyFont="1" applyFill="1"/>
    <xf numFmtId="166" fontId="1" fillId="0" borderId="0" xfId="0" applyNumberFormat="1" applyFont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6" fontId="1" fillId="2" borderId="16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2" fillId="2" borderId="24" xfId="0" applyNumberFormat="1" applyFont="1" applyFill="1" applyBorder="1"/>
    <xf numFmtId="166" fontId="1" fillId="2" borderId="23" xfId="0" applyNumberFormat="1" applyFont="1" applyFill="1" applyBorder="1" applyAlignment="1">
      <alignment horizontal="center"/>
    </xf>
    <xf numFmtId="166" fontId="1" fillId="0" borderId="18" xfId="0" applyNumberFormat="1" applyFont="1" applyBorder="1" applyAlignment="1">
      <alignment horizontal="center"/>
    </xf>
    <xf numFmtId="170" fontId="1" fillId="2" borderId="5" xfId="0" applyNumberFormat="1" applyFont="1" applyFill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1" fontId="1" fillId="0" borderId="25" xfId="0" applyNumberFormat="1" applyFont="1" applyBorder="1" applyAlignment="1">
      <alignment horizontal="center" vertical="top" wrapText="1"/>
    </xf>
    <xf numFmtId="1" fontId="2" fillId="2" borderId="6" xfId="0" applyNumberFormat="1" applyFont="1" applyFill="1" applyBorder="1"/>
    <xf numFmtId="1" fontId="1" fillId="0" borderId="6" xfId="0" applyNumberFormat="1" applyFont="1" applyBorder="1" applyAlignment="1">
      <alignment horizontal="center"/>
    </xf>
    <xf numFmtId="2" fontId="1" fillId="0" borderId="9" xfId="0" applyNumberFormat="1" applyFont="1" applyBorder="1"/>
    <xf numFmtId="11" fontId="3" fillId="0" borderId="19" xfId="0" applyNumberFormat="1" applyFont="1" applyBorder="1" applyAlignment="1">
      <alignment horizontal="center"/>
    </xf>
    <xf numFmtId="164" fontId="20" fillId="14" borderId="0" xfId="0" applyNumberFormat="1" applyFont="1" applyFill="1" applyAlignment="1">
      <alignment horizontal="center" vertical="top"/>
    </xf>
    <xf numFmtId="164" fontId="20" fillId="14" borderId="4" xfId="0" applyNumberFormat="1" applyFont="1" applyFill="1" applyBorder="1" applyAlignment="1">
      <alignment horizontal="center" vertical="top"/>
    </xf>
    <xf numFmtId="164" fontId="21" fillId="14" borderId="12" xfId="0" applyNumberFormat="1" applyFont="1" applyFill="1" applyBorder="1" applyAlignment="1">
      <alignment horizontal="center" vertical="top"/>
    </xf>
    <xf numFmtId="11" fontId="1" fillId="0" borderId="9" xfId="0" applyNumberFormat="1" applyFont="1" applyBorder="1"/>
    <xf numFmtId="0" fontId="1" fillId="0" borderId="41" xfId="0" applyFont="1" applyBorder="1" applyAlignment="1">
      <alignment horizontal="center" vertical="top" wrapText="1"/>
    </xf>
    <xf numFmtId="171" fontId="1" fillId="3" borderId="0" xfId="0" applyNumberFormat="1" applyFont="1" applyFill="1" applyAlignment="1">
      <alignment horizontal="center"/>
    </xf>
    <xf numFmtId="0" fontId="1" fillId="10" borderId="10" xfId="0" applyFont="1" applyFill="1" applyBorder="1" applyAlignment="1">
      <alignment horizontal="center"/>
    </xf>
    <xf numFmtId="11" fontId="1" fillId="10" borderId="0" xfId="0" applyNumberFormat="1" applyFont="1" applyFill="1" applyAlignment="1">
      <alignment horizontal="center"/>
    </xf>
    <xf numFmtId="0" fontId="22" fillId="0" borderId="0" xfId="0" applyFont="1"/>
    <xf numFmtId="0" fontId="22" fillId="17" borderId="0" xfId="0" applyFont="1" applyFill="1" applyAlignment="1">
      <alignment horizontal="left"/>
    </xf>
    <xf numFmtId="166" fontId="22" fillId="0" borderId="0" xfId="0" applyNumberFormat="1" applyFont="1"/>
    <xf numFmtId="0" fontId="22" fillId="0" borderId="0" xfId="0" applyFont="1" applyAlignment="1">
      <alignment horizontal="center"/>
    </xf>
    <xf numFmtId="0" fontId="22" fillId="17" borderId="17" xfId="0" applyFont="1" applyFill="1" applyBorder="1" applyAlignment="1">
      <alignment horizontal="center" vertical="center" wrapText="1"/>
    </xf>
    <xf numFmtId="0" fontId="23" fillId="17" borderId="17" xfId="0" applyFont="1" applyFill="1" applyBorder="1" applyAlignment="1">
      <alignment horizontal="center" vertical="center" wrapText="1"/>
    </xf>
    <xf numFmtId="166" fontId="22" fillId="18" borderId="17" xfId="0" applyNumberFormat="1" applyFont="1" applyFill="1" applyBorder="1" applyAlignment="1">
      <alignment horizontal="center" vertical="center" wrapText="1"/>
    </xf>
    <xf numFmtId="0" fontId="23" fillId="17" borderId="25" xfId="0" applyFont="1" applyFill="1" applyBorder="1" applyAlignment="1">
      <alignment horizontal="center" vertical="center" wrapText="1"/>
    </xf>
    <xf numFmtId="166" fontId="22" fillId="19" borderId="25" xfId="0" applyNumberFormat="1" applyFont="1" applyFill="1" applyBorder="1" applyAlignment="1">
      <alignment horizontal="center" vertical="center" wrapText="1"/>
    </xf>
    <xf numFmtId="0" fontId="24" fillId="17" borderId="17" xfId="0" applyFont="1" applyFill="1" applyBorder="1" applyAlignment="1">
      <alignment horizontal="center" vertical="center" wrapText="1"/>
    </xf>
    <xf numFmtId="0" fontId="25" fillId="17" borderId="25" xfId="0" applyFont="1" applyFill="1" applyBorder="1" applyAlignment="1">
      <alignment horizontal="center" vertical="center" wrapText="1"/>
    </xf>
    <xf numFmtId="166" fontId="22" fillId="19" borderId="27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24" fillId="17" borderId="18" xfId="0" applyFont="1" applyFill="1" applyBorder="1" applyAlignment="1">
      <alignment horizontal="center" vertical="center" wrapText="1"/>
    </xf>
    <xf numFmtId="0" fontId="22" fillId="20" borderId="25" xfId="0" applyFont="1" applyFill="1" applyBorder="1" applyAlignment="1">
      <alignment horizontal="center" vertical="center" wrapText="1"/>
    </xf>
    <xf numFmtId="0" fontId="22" fillId="20" borderId="25" xfId="0" applyFont="1" applyFill="1" applyBorder="1" applyAlignment="1">
      <alignment horizontal="left" vertical="center" wrapText="1"/>
    </xf>
    <xf numFmtId="164" fontId="22" fillId="20" borderId="27" xfId="0" applyNumberFormat="1" applyFont="1" applyFill="1" applyBorder="1" applyAlignment="1">
      <alignment horizontal="center" vertical="center" wrapText="1"/>
    </xf>
    <xf numFmtId="166" fontId="22" fillId="20" borderId="27" xfId="0" applyNumberFormat="1" applyFont="1" applyFill="1" applyBorder="1" applyAlignment="1">
      <alignment horizontal="center" vertical="center" wrapText="1"/>
    </xf>
    <xf numFmtId="0" fontId="24" fillId="20" borderId="25" xfId="0" applyFont="1" applyFill="1" applyBorder="1" applyAlignment="1">
      <alignment horizontal="left" vertical="center" wrapText="1"/>
    </xf>
    <xf numFmtId="2" fontId="22" fillId="19" borderId="27" xfId="0" applyNumberFormat="1" applyFont="1" applyFill="1" applyBorder="1" applyAlignment="1">
      <alignment horizontal="center" vertical="center" wrapText="1"/>
    </xf>
    <xf numFmtId="0" fontId="22" fillId="20" borderId="17" xfId="0" applyFont="1" applyFill="1" applyBorder="1" applyAlignment="1">
      <alignment horizontal="left" vertical="center" wrapText="1"/>
    </xf>
    <xf numFmtId="0" fontId="25" fillId="17" borderId="2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166" fontId="0" fillId="2" borderId="11" xfId="0" applyNumberFormat="1" applyFill="1" applyBorder="1" applyAlignment="1">
      <alignment horizontal="center"/>
    </xf>
    <xf numFmtId="2" fontId="0" fillId="10" borderId="0" xfId="0" applyNumberFormat="1" applyFill="1" applyAlignment="1">
      <alignment horizontal="center"/>
    </xf>
    <xf numFmtId="2" fontId="13" fillId="11" borderId="9" xfId="0" applyNumberFormat="1" applyFont="1" applyFill="1" applyBorder="1" applyAlignment="1">
      <alignment horizontal="center"/>
    </xf>
    <xf numFmtId="165" fontId="1" fillId="0" borderId="43" xfId="0" applyNumberFormat="1" applyFont="1" applyBorder="1" applyAlignment="1">
      <alignment horizontal="center"/>
    </xf>
    <xf numFmtId="170" fontId="1" fillId="0" borderId="20" xfId="0" applyNumberFormat="1" applyFont="1" applyBorder="1" applyAlignment="1">
      <alignment horizontal="center"/>
    </xf>
    <xf numFmtId="0" fontId="22" fillId="17" borderId="42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166" fontId="22" fillId="19" borderId="26" xfId="0" applyNumberFormat="1" applyFont="1" applyFill="1" applyBorder="1" applyAlignment="1">
      <alignment horizontal="center" vertical="center" wrapText="1"/>
    </xf>
    <xf numFmtId="166" fontId="22" fillId="19" borderId="18" xfId="0" applyNumberFormat="1" applyFont="1" applyFill="1" applyBorder="1" applyAlignment="1">
      <alignment wrapText="1"/>
    </xf>
    <xf numFmtId="166" fontId="22" fillId="19" borderId="25" xfId="0" applyNumberFormat="1" applyFont="1" applyFill="1" applyBorder="1" applyAlignment="1">
      <alignment wrapText="1"/>
    </xf>
  </cellXfs>
  <cellStyles count="3">
    <cellStyle name="ecoinvent 1" xfId="2" xr:uid="{00000000-0005-0000-0000-000000000000}"/>
    <cellStyle name="Hyperlink 2" xfId="1" xr:uid="{00000000-0005-0000-0000-000001000000}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Comparison of carbon footprint</a:t>
            </a:r>
          </a:p>
        </c:rich>
      </c:tx>
      <c:layout>
        <c:manualLayout>
          <c:xMode val="edge"/>
          <c:yMode val="edge"/>
          <c:x val="0.3459255439011083"/>
          <c:y val="2.68207377833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91226096737907"/>
          <c:y val="8.5538003514023561E-2"/>
          <c:w val="0.8049463067116609"/>
          <c:h val="0.624050906343318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'Carbon footprint calculator'!$V$6</c:f>
              <c:strCache>
                <c:ptCount val="1"/>
                <c:pt idx="0">
                  <c:v>Manufacturing &amp; raw materials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calculator'!$W$6:$AC$6</c:f>
              <c:numCache>
                <c:formatCode>0.0000</c:formatCode>
                <c:ptCount val="7"/>
                <c:pt idx="0">
                  <c:v>3.272784667422185E-2</c:v>
                </c:pt>
                <c:pt idx="1">
                  <c:v>4.6491542916425668E-2</c:v>
                </c:pt>
                <c:pt idx="2">
                  <c:v>4.6491542916425668E-2</c:v>
                </c:pt>
                <c:pt idx="3">
                  <c:v>4.6491542916425668E-2</c:v>
                </c:pt>
                <c:pt idx="4">
                  <c:v>4.6491542916425668E-2</c:v>
                </c:pt>
                <c:pt idx="5">
                  <c:v>4.8466753832699869E-3</c:v>
                </c:pt>
                <c:pt idx="6">
                  <c:v>4.8466753832699869E-3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F-4665-AB87-81CDB0B17A30}"/>
            </c:ext>
          </c:extLst>
        </c:ser>
        <c:ser>
          <c:idx val="1"/>
          <c:order val="1"/>
          <c:tx>
            <c:strRef>
              <c:f>'Carbon footprint calculator'!$V$7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calculator'!$W$7:$AC$7</c:f>
              <c:numCache>
                <c:formatCode>0.0000</c:formatCode>
                <c:ptCount val="7"/>
                <c:pt idx="0">
                  <c:v>1.0156790176738119E-3</c:v>
                </c:pt>
                <c:pt idx="1">
                  <c:v>5.9387730052119011E-4</c:v>
                </c:pt>
                <c:pt idx="2">
                  <c:v>5.9387730052119011E-4</c:v>
                </c:pt>
                <c:pt idx="3">
                  <c:v>5.9387730052119011E-4</c:v>
                </c:pt>
                <c:pt idx="4">
                  <c:v>5.9387730052119011E-4</c:v>
                </c:pt>
                <c:pt idx="5">
                  <c:v>3.0603795213726329E-4</c:v>
                </c:pt>
                <c:pt idx="6">
                  <c:v>2.4160890958204996E-4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F-4665-AB87-81CDB0B17A30}"/>
            </c:ext>
          </c:extLst>
        </c:ser>
        <c:ser>
          <c:idx val="2"/>
          <c:order val="2"/>
          <c:tx>
            <c:strRef>
              <c:f>'Carbon footprint calculator'!$V$8</c:f>
              <c:strCache>
                <c:ptCount val="1"/>
                <c:pt idx="0">
                  <c:v>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calculator'!$W$8:$AC$8</c:f>
              <c:numCache>
                <c:formatCode>0.0000</c:formatCode>
                <c:ptCount val="7"/>
                <c:pt idx="0">
                  <c:v>1.7928845692920595E-3</c:v>
                </c:pt>
                <c:pt idx="1">
                  <c:v>2.0882669192462855E-3</c:v>
                </c:pt>
                <c:pt idx="2">
                  <c:v>2.0882669192462855E-3</c:v>
                </c:pt>
                <c:pt idx="3">
                  <c:v>2.0882669192462855E-3</c:v>
                </c:pt>
                <c:pt idx="4">
                  <c:v>2.0882669192462855E-3</c:v>
                </c:pt>
                <c:pt idx="5">
                  <c:v>7.8191140591122237E-5</c:v>
                </c:pt>
                <c:pt idx="6">
                  <c:v>7.8191140591122237E-5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F-4665-AB87-81CDB0B17A30}"/>
            </c:ext>
          </c:extLst>
        </c:ser>
        <c:ser>
          <c:idx val="5"/>
          <c:order val="3"/>
          <c:tx>
            <c:strRef>
              <c:f>'Carbon footprint calculator'!$V$9</c:f>
              <c:strCache>
                <c:ptCount val="1"/>
                <c:pt idx="0">
                  <c:v>Vehicle use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calculator'!$W$9:$AC$9</c:f>
              <c:numCache>
                <c:formatCode>0.0000</c:formatCode>
                <c:ptCount val="7"/>
                <c:pt idx="0">
                  <c:v>0.27505152530463162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9F-4665-AB87-81CDB0B17A30}"/>
            </c:ext>
          </c:extLst>
        </c:ser>
        <c:ser>
          <c:idx val="6"/>
          <c:order val="4"/>
          <c:tx>
            <c:strRef>
              <c:f>'Carbon footprint calculator'!$V$11</c:f>
              <c:strCache>
                <c:ptCount val="1"/>
                <c:pt idx="0">
                  <c:v>Electric charging - EU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calculator'!$W$11:$AC$11</c:f>
              <c:numCache>
                <c:formatCode>0.0000</c:formatCode>
                <c:ptCount val="7"/>
                <c:pt idx="2">
                  <c:v>0.10008311993550513</c:v>
                </c:pt>
                <c:pt idx="5">
                  <c:v>2.6945455367251379E-3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9F-4665-AB87-81CDB0B17A30}"/>
            </c:ext>
          </c:extLst>
        </c:ser>
        <c:ser>
          <c:idx val="7"/>
          <c:order val="5"/>
          <c:tx>
            <c:strRef>
              <c:f>'Carbon footprint calculator'!$V$12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calculator'!$W$12:$AC$12</c:f>
              <c:numCache>
                <c:formatCode>0.0000</c:formatCode>
                <c:ptCount val="7"/>
                <c:pt idx="3">
                  <c:v>3.8344611862287095E-3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9F-4665-AB87-81CDB0B17A30}"/>
            </c:ext>
          </c:extLst>
        </c:ser>
        <c:ser>
          <c:idx val="3"/>
          <c:order val="6"/>
          <c:tx>
            <c:strRef>
              <c:f>'Carbon footprint calculator'!$V$13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calculator'!$W$13:$AC$13</c:f>
              <c:numCache>
                <c:formatCode>0.0000</c:formatCode>
                <c:ptCount val="7"/>
                <c:pt idx="4">
                  <c:v>2.0865158751152673E-2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F-46D5-91B2-6E9DC20E9263}"/>
            </c:ext>
          </c:extLst>
        </c:ser>
        <c:ser>
          <c:idx val="4"/>
          <c:order val="7"/>
          <c:tx>
            <c:strRef>
              <c:f>'Carbon footprint calculator'!$V$14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calculator'!$W$14:$AC$14</c:f>
              <c:numCache>
                <c:formatCode>0.0000</c:formatCode>
                <c:ptCount val="7"/>
                <c:pt idx="1">
                  <c:v>0.28483847480714863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7-4B0B-B78C-E1CE8C9F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</c:barChart>
      <c:lineChart>
        <c:grouping val="standard"/>
        <c:varyColors val="0"/>
        <c:ser>
          <c:idx val="8"/>
          <c:order val="8"/>
          <c:tx>
            <c:strRef>
              <c:f>'Carbon footprint calculator'!$V$15</c:f>
              <c:strCache>
                <c:ptCount val="1"/>
                <c:pt idx="0">
                  <c:v>Net value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4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calculator'!$W$15:$AC$15</c:f>
              <c:numCache>
                <c:formatCode>0.0000</c:formatCode>
                <c:ptCount val="7"/>
                <c:pt idx="0">
                  <c:v>0.31058793556581932</c:v>
                </c:pt>
                <c:pt idx="1">
                  <c:v>0.33401216194334177</c:v>
                </c:pt>
                <c:pt idx="2">
                  <c:v>0.14925680707169828</c:v>
                </c:pt>
                <c:pt idx="3">
                  <c:v>5.3008148322421858E-2</c:v>
                </c:pt>
                <c:pt idx="4">
                  <c:v>7.0038845887345824E-2</c:v>
                </c:pt>
                <c:pt idx="5">
                  <c:v>7.9254500127235103E-3</c:v>
                </c:pt>
                <c:pt idx="6">
                  <c:v>5.1664754334431592E-3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3-4EAD-94F9-0AAEC633A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427504"/>
        <c:axId val="1272768928"/>
      </c:line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5.000000000000001E-2"/>
        <c:auto val="1"/>
        <c:lblAlgn val="ctr"/>
        <c:lblOffset val="100"/>
        <c:noMultiLvlLbl val="0"/>
      </c:catAx>
      <c:valAx>
        <c:axId val="1272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Carbon footprint score [kg</a:t>
                </a:r>
                <a:r>
                  <a:rPr lang="en-US" sz="24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CO2equ</a:t>
                </a:r>
                <a:r>
                  <a:rPr lang="en-US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/FU]</a:t>
                </a:r>
              </a:p>
            </c:rich>
          </c:tx>
          <c:layout>
            <c:manualLayout>
              <c:xMode val="edge"/>
              <c:yMode val="edge"/>
              <c:x val="2.8180058473374337E-2"/>
              <c:y val="0.21772407646805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743958935210453"/>
          <c:y val="0.79215305285613979"/>
          <c:w val="0.83312843273063086"/>
          <c:h val="0.14815763754513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global warming score over bulb lifetime</a:t>
            </a:r>
          </a:p>
        </c:rich>
      </c:tx>
      <c:layout>
        <c:manualLayout>
          <c:xMode val="edge"/>
          <c:yMode val="edge"/>
          <c:x val="0.34256317712965184"/>
          <c:y val="1.9223375624759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'Carbon footprint calculator'!$AY$96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calculator'!$AY$97:$AY$115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E-4537-9DCE-049604E25E6A}"/>
            </c:ext>
          </c:extLst>
        </c:ser>
        <c:ser>
          <c:idx val="1"/>
          <c:order val="1"/>
          <c:tx>
            <c:strRef>
              <c:f>'Carbon footprint calculator'!$BA$96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calculator'!$BA$97:$BA$115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E-4537-9DCE-049604E25E6A}"/>
            </c:ext>
          </c:extLst>
        </c:ser>
        <c:ser>
          <c:idx val="2"/>
          <c:order val="2"/>
          <c:tx>
            <c:strRef>
              <c:f>'Carbon footprint calculator'!$BB$96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calculator'!$BB$97:$BB$115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E-4537-9DCE-049604E25E6A}"/>
            </c:ext>
          </c:extLst>
        </c:ser>
        <c:ser>
          <c:idx val="3"/>
          <c:order val="3"/>
          <c:tx>
            <c:strRef>
              <c:f>'Carbon footprint calculator'!$BC$96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calculator'!$BC$97:$BC$115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0E-4537-9DCE-049604E25E6A}"/>
            </c:ext>
          </c:extLst>
        </c:ser>
        <c:ser>
          <c:idx val="4"/>
          <c:order val="4"/>
          <c:tx>
            <c:strRef>
              <c:f>'Carbon footprint calculator'!$BD$96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calculator'!$BD$97:$BD$115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2-4599-8961-F4F24CC3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758592"/>
        <c:axId val="1272767840"/>
      </c:scatterChart>
      <c:valAx>
        <c:axId val="1272758592"/>
        <c:scaling>
          <c:orientation val="minMax"/>
          <c:max val="3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over car lifetime</a:t>
                </a:r>
              </a:p>
            </c:rich>
          </c:tx>
          <c:layout>
            <c:manualLayout>
              <c:xMode val="edge"/>
              <c:yMode val="edge"/>
              <c:x val="0.45093736964314057"/>
              <c:y val="0.886962868055499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7840"/>
        <c:crosses val="autoZero"/>
        <c:crossBetween val="midCat"/>
      </c:valAx>
      <c:valAx>
        <c:axId val="12727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warming score [kgCO2equ]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5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study: kgfossil</a:t>
            </a:r>
            <a:r>
              <a:rPr lang="en-US" baseline="0"/>
              <a:t> </a:t>
            </a:r>
            <a:r>
              <a:rPr lang="en-US"/>
              <a:t>CO2/FU</a:t>
            </a:r>
          </a:p>
        </c:rich>
      </c:tx>
      <c:layout>
        <c:manualLayout>
          <c:xMode val="edge"/>
          <c:yMode val="edge"/>
          <c:x val="0.383329343333271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70635145426971E-2"/>
          <c:y val="7.1348083369278101E-2"/>
          <c:w val="0.88598286724950748"/>
          <c:h val="0.75417214039954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'Carbon footprint calculator'!$BG$96</c:f>
              <c:strCache>
                <c:ptCount val="1"/>
                <c:pt idx="0">
                  <c:v>Incandescent bulb lighting DK electricity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'Carbon footprint calculator'!$BF$97:$BF$115</c:f>
              <c:numCache>
                <c:formatCode>General</c:formatCode>
                <c:ptCount val="19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'Carbon footprint calculator'!$BG$97:$BG$115</c:f>
              <c:numCache>
                <c:formatCode>0.00E+00</c:formatCode>
                <c:ptCount val="1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C-44D5-8C79-0C27195B01DE}"/>
            </c:ext>
          </c:extLst>
        </c:ser>
        <c:ser>
          <c:idx val="1"/>
          <c:order val="1"/>
          <c:tx>
            <c:strRef>
              <c:f>'Carbon footprint calculator'!$BH$96</c:f>
              <c:strCache>
                <c:ptCount val="1"/>
                <c:pt idx="0">
                  <c:v>Fluorescent bulb lighting- DK electricity mix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'Carbon footprint calculator'!$BF$97:$BF$115</c:f>
              <c:numCache>
                <c:formatCode>General</c:formatCode>
                <c:ptCount val="19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'Carbon footprint calculator'!$BH$97:$BH$115</c:f>
              <c:numCache>
                <c:formatCode>0.00E+00</c:formatCode>
                <c:ptCount val="1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5C-44D5-8C79-0C27195B01DE}"/>
            </c:ext>
          </c:extLst>
        </c:ser>
        <c:ser>
          <c:idx val="2"/>
          <c:order val="2"/>
          <c:tx>
            <c:strRef>
              <c:f>'Carbon footprint calculator'!$BI$96</c:f>
              <c:strCache>
                <c:ptCount val="1"/>
                <c:pt idx="0">
                  <c:v>Fluorescent bulb lighting - Wind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'Carbon footprint calculator'!$BF$97:$BF$115</c:f>
              <c:numCache>
                <c:formatCode>General</c:formatCode>
                <c:ptCount val="19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'Carbon footprint calculator'!$BI$97:$BI$115</c:f>
              <c:numCache>
                <c:formatCode>0.00E+00</c:formatCode>
                <c:ptCount val="1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5C-44D5-8C79-0C27195B01DE}"/>
            </c:ext>
          </c:extLst>
        </c:ser>
        <c:ser>
          <c:idx val="3"/>
          <c:order val="3"/>
          <c:tx>
            <c:strRef>
              <c:f>'Carbon footprint calculator'!$BJ$96</c:f>
              <c:strCache>
                <c:ptCount val="1"/>
                <c:pt idx="0">
                  <c:v>Fluorescent bulb lighting - Photovoltaic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'Carbon footprint calculator'!$BF$97:$BF$115</c:f>
              <c:numCache>
                <c:formatCode>General</c:formatCode>
                <c:ptCount val="19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'Carbon footprint calculator'!$BJ$97:$BJ$115</c:f>
              <c:numCache>
                <c:formatCode>0.00E+00</c:formatCode>
                <c:ptCount val="1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5C-44D5-8C79-0C27195B01DE}"/>
            </c:ext>
          </c:extLst>
        </c:ser>
        <c:ser>
          <c:idx val="4"/>
          <c:order val="4"/>
          <c:tx>
            <c:strRef>
              <c:f>'Carbon footprint calculator'!$BK$96</c:f>
              <c:strCache>
                <c:ptCount val="1"/>
                <c:pt idx="0">
                  <c:v>Fluorescent bulb lighting - 
hard coal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'Carbon footprint calculator'!$BF$97:$BF$115</c:f>
              <c:numCache>
                <c:formatCode>General</c:formatCode>
                <c:ptCount val="19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'Carbon footprint calculator'!$BK$97:$BK$115</c:f>
              <c:numCache>
                <c:formatCode>0.00E+00</c:formatCode>
                <c:ptCount val="1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F-44A5-8132-C6EE02494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765120"/>
        <c:axId val="1272756960"/>
      </c:scatterChart>
      <c:valAx>
        <c:axId val="1272765120"/>
        <c:scaling>
          <c:orientation val="minMax"/>
          <c:max val="3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over car lifetime</a:t>
                </a:r>
              </a:p>
            </c:rich>
          </c:tx>
          <c:layout>
            <c:manualLayout>
              <c:xMode val="edge"/>
              <c:yMode val="edge"/>
              <c:x val="0.46655525309712603"/>
              <c:y val="0.88579943698747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56960"/>
        <c:crosses val="autoZero"/>
        <c:crossBetween val="midCat"/>
      </c:valAx>
      <c:valAx>
        <c:axId val="127275696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kg fossil CO2/V-km </a:t>
                </a:r>
                <a:endParaRPr lang="en-US" sz="20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sz="2000"/>
              </a:p>
            </c:rich>
          </c:tx>
          <c:layout>
            <c:manualLayout>
              <c:xMode val="edge"/>
              <c:yMode val="edge"/>
              <c:x val="7.9936051159072742E-3"/>
              <c:y val="0.3539004256592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5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51546794060814"/>
          <c:y val="0.94070009383542075"/>
          <c:w val="0.77337028015382969"/>
          <c:h val="4.8937211864061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global warming score over vehicle lifetime</a:t>
            </a:r>
          </a:p>
        </c:rich>
      </c:tx>
      <c:layout>
        <c:manualLayout>
          <c:xMode val="edge"/>
          <c:yMode val="edge"/>
          <c:x val="0.34256317712965184"/>
          <c:y val="1.9223375624759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'Carbon footprint calculator'!$AY$96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calculator'!$AY$97:$AY$115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E-4537-9DCE-049604E25E6A}"/>
            </c:ext>
          </c:extLst>
        </c:ser>
        <c:ser>
          <c:idx val="1"/>
          <c:order val="1"/>
          <c:tx>
            <c:strRef>
              <c:f>'Carbon footprint calculator'!$BA$96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calculator'!$BA$97:$BA$115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E-4537-9DCE-049604E25E6A}"/>
            </c:ext>
          </c:extLst>
        </c:ser>
        <c:ser>
          <c:idx val="2"/>
          <c:order val="2"/>
          <c:tx>
            <c:strRef>
              <c:f>'Carbon footprint calculator'!$BB$96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calculator'!$BB$97:$BB$115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E-4537-9DCE-049604E25E6A}"/>
            </c:ext>
          </c:extLst>
        </c:ser>
        <c:ser>
          <c:idx val="3"/>
          <c:order val="3"/>
          <c:tx>
            <c:strRef>
              <c:f>'Carbon footprint calculator'!$BC$96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calculator'!$BC$97:$BC$115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0E-4537-9DCE-049604E25E6A}"/>
            </c:ext>
          </c:extLst>
        </c:ser>
        <c:ser>
          <c:idx val="4"/>
          <c:order val="4"/>
          <c:tx>
            <c:strRef>
              <c:f>'Carbon footprint calculator'!$BD$96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'Carbon footprint calculator'!$AX$97:$AX$115</c:f>
              <c:numCache>
                <c:formatCode>General</c:formatCode>
                <c:ptCount val="19"/>
              </c:numCache>
            </c:numRef>
          </c:xVal>
          <c:yVal>
            <c:numRef>
              <c:f>'Carbon footprint calculator'!$BD$97:$BD$115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2-4599-8961-F4F24CC3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762400"/>
        <c:axId val="1272759136"/>
      </c:scatterChart>
      <c:valAx>
        <c:axId val="1272762400"/>
        <c:scaling>
          <c:orientation val="minMax"/>
          <c:max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over car lifetime</a:t>
                </a:r>
              </a:p>
            </c:rich>
          </c:tx>
          <c:layout>
            <c:manualLayout>
              <c:xMode val="edge"/>
              <c:yMode val="edge"/>
              <c:x val="0.44772213158039931"/>
              <c:y val="0.80972290925014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59136"/>
        <c:crosses val="autoZero"/>
        <c:crossBetween val="midCat"/>
      </c:valAx>
      <c:valAx>
        <c:axId val="1272759136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warming score [kgCO2equ]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1.6266266266266267E-2"/>
              <c:y val="0.24266132541877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7073609042113E-2"/>
          <c:y val="0.86067749512773306"/>
          <c:w val="0.88668235164298159"/>
          <c:h val="0.129023843698219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human health impacts per vehicle-km</a:t>
            </a:r>
          </a:p>
        </c:rich>
      </c:tx>
      <c:layout>
        <c:manualLayout>
          <c:xMode val="edge"/>
          <c:yMode val="edge"/>
          <c:x val="0.36092552493438318"/>
          <c:y val="3.0766878642657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94717676793008"/>
          <c:y val="0.10979921042208032"/>
          <c:w val="0.8049463067116609"/>
          <c:h val="0.65497686545400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'Carbon footprint calculator'!$AF$6</c:f>
              <c:strCache>
                <c:ptCount val="1"/>
                <c:pt idx="0">
                  <c:v>Manufacturing &amp; raw materials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calculator'!$AG$6:$AM$6</c:f>
              <c:numCache>
                <c:formatCode>0.00E+00</c:formatCode>
                <c:ptCount val="7"/>
                <c:pt idx="0">
                  <c:v>8.8065814930080422E-2</c:v>
                </c:pt>
                <c:pt idx="1">
                  <c:v>0.12515817544102259</c:v>
                </c:pt>
                <c:pt idx="2">
                  <c:v>0.12515817544102259</c:v>
                </c:pt>
                <c:pt idx="3">
                  <c:v>0.12515817544102259</c:v>
                </c:pt>
                <c:pt idx="4">
                  <c:v>0.12515817544102259</c:v>
                </c:pt>
                <c:pt idx="5">
                  <c:v>1.1453430155069258E-2</c:v>
                </c:pt>
                <c:pt idx="6" formatCode="0.0000">
                  <c:v>1.1453430155069258E-2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F-4665-AB87-81CDB0B17A30}"/>
            </c:ext>
          </c:extLst>
        </c:ser>
        <c:ser>
          <c:idx val="1"/>
          <c:order val="1"/>
          <c:tx>
            <c:strRef>
              <c:f>'Carbon footprint calculator'!$AF$7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calculator'!$AG$7:$AM$7</c:f>
              <c:numCache>
                <c:formatCode>0.00E+00</c:formatCode>
                <c:ptCount val="7"/>
                <c:pt idx="0">
                  <c:v>2.3378932298081922E-3</c:v>
                </c:pt>
                <c:pt idx="1">
                  <c:v>1.3419961913620252E-3</c:v>
                </c:pt>
                <c:pt idx="2">
                  <c:v>1.3419961913620252E-3</c:v>
                </c:pt>
                <c:pt idx="3">
                  <c:v>1.3419961913620252E-3</c:v>
                </c:pt>
                <c:pt idx="4">
                  <c:v>1.3419961913620252E-3</c:v>
                </c:pt>
                <c:pt idx="5">
                  <c:v>1.3419961913620252E-3</c:v>
                </c:pt>
                <c:pt idx="6" formatCode="0.0000">
                  <c:v>3.3331625387484807E-4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F-4665-AB87-81CDB0B17A30}"/>
            </c:ext>
          </c:extLst>
        </c:ser>
        <c:ser>
          <c:idx val="2"/>
          <c:order val="2"/>
          <c:tx>
            <c:strRef>
              <c:f>'Carbon footprint calculator'!$AF$8</c:f>
              <c:strCache>
                <c:ptCount val="1"/>
                <c:pt idx="0">
                  <c:v>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calculator'!$AG$8:$AM$8</c:f>
              <c:numCache>
                <c:formatCode>0.00E+00</c:formatCode>
                <c:ptCount val="7"/>
                <c:pt idx="0">
                  <c:v>-1.826953648632443E-4</c:v>
                </c:pt>
                <c:pt idx="1">
                  <c:v>-2.2737210592806622E-4</c:v>
                </c:pt>
                <c:pt idx="2">
                  <c:v>-2.2737210592806622E-4</c:v>
                </c:pt>
                <c:pt idx="3">
                  <c:v>-2.2737210592806622E-4</c:v>
                </c:pt>
                <c:pt idx="4">
                  <c:v>-2.2737210592806622E-4</c:v>
                </c:pt>
                <c:pt idx="5">
                  <c:v>-2.2737210592806622E-4</c:v>
                </c:pt>
                <c:pt idx="6" formatCode="0.0000">
                  <c:v>4.371780474857478E-5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F-4665-AB87-81CDB0B17A30}"/>
            </c:ext>
          </c:extLst>
        </c:ser>
        <c:ser>
          <c:idx val="5"/>
          <c:order val="3"/>
          <c:tx>
            <c:strRef>
              <c:f>'Carbon footprint calculator'!$AF$9</c:f>
              <c:strCache>
                <c:ptCount val="1"/>
                <c:pt idx="0">
                  <c:v>Vehicle use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calculator'!$AG$9:$AM$9</c:f>
              <c:numCache>
                <c:formatCode>0.000</c:formatCode>
                <c:ptCount val="7"/>
                <c:pt idx="0">
                  <c:v>0.34857350378017432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9F-4665-AB87-81CDB0B17A30}"/>
            </c:ext>
          </c:extLst>
        </c:ser>
        <c:ser>
          <c:idx val="6"/>
          <c:order val="4"/>
          <c:tx>
            <c:strRef>
              <c:f>'Carbon footprint calculator'!$AF$11</c:f>
              <c:strCache>
                <c:ptCount val="1"/>
                <c:pt idx="0">
                  <c:v>Electric charging - EU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calculator'!$AG$11:$AM$11</c:f>
              <c:numCache>
                <c:formatCode>0.00</c:formatCode>
                <c:ptCount val="7"/>
                <c:pt idx="2" formatCode="0.000">
                  <c:v>0.1272228522809602</c:v>
                </c:pt>
                <c:pt idx="5" formatCode="0.0000">
                  <c:v>3.4252306383335436E-3</c:v>
                </c:pt>
                <c:pt idx="6" formatCode="0.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9F-4665-AB87-81CDB0B17A30}"/>
            </c:ext>
          </c:extLst>
        </c:ser>
        <c:ser>
          <c:idx val="7"/>
          <c:order val="5"/>
          <c:tx>
            <c:strRef>
              <c:f>'Carbon footprint calculator'!$AF$12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calculator'!$AG$12:$AM$12</c:f>
              <c:numCache>
                <c:formatCode>0.00</c:formatCode>
                <c:ptCount val="7"/>
                <c:pt idx="3" formatCode="0.0000">
                  <c:v>1.0658041261035027E-2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9F-4665-AB87-81CDB0B17A30}"/>
            </c:ext>
          </c:extLst>
        </c:ser>
        <c:ser>
          <c:idx val="3"/>
          <c:order val="6"/>
          <c:tx>
            <c:strRef>
              <c:f>'Carbon footprint calculator'!$AF$13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calculator'!$AG$13:$AM$13</c:f>
              <c:numCache>
                <c:formatCode>0.000</c:formatCode>
                <c:ptCount val="7"/>
                <c:pt idx="4">
                  <c:v>3.8374462027869281E-2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F-46D5-91B2-6E9DC20E9263}"/>
            </c:ext>
          </c:extLst>
        </c:ser>
        <c:ser>
          <c:idx val="4"/>
          <c:order val="7"/>
          <c:tx>
            <c:strRef>
              <c:f>'Carbon footprint calculator'!$AF$14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calculator'!$AG$14:$AM$14</c:f>
              <c:numCache>
                <c:formatCode>0.000</c:formatCode>
                <c:ptCount val="7"/>
                <c:pt idx="1">
                  <c:v>0.4291900888138997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7-4B0B-B78C-E1CE8C9FDE5B}"/>
            </c:ext>
          </c:extLst>
        </c:ser>
        <c:ser>
          <c:idx val="9"/>
          <c:order val="9"/>
          <c:tx>
            <c:strRef>
              <c:f>'Carbon footprint calculator'!$AF$10</c:f>
              <c:strCache>
                <c:ptCount val="1"/>
                <c:pt idx="0">
                  <c:v>Vehicle physical activity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  <a:effectLst/>
          </c:spPr>
          <c:invertIfNegative val="0"/>
          <c:val>
            <c:numRef>
              <c:f>'Carbon footprint calculator'!$AG$10:$AM$10</c:f>
              <c:numCache>
                <c:formatCode>0.000</c:formatCode>
                <c:ptCount val="7"/>
                <c:pt idx="0">
                  <c:v>-0.72627994338661739</c:v>
                </c:pt>
                <c:pt idx="1">
                  <c:v>-0.72627994338661739</c:v>
                </c:pt>
                <c:pt idx="2" formatCode="0.00000">
                  <c:v>-0.72627994338661739</c:v>
                </c:pt>
                <c:pt idx="3">
                  <c:v>-0.72627994338661739</c:v>
                </c:pt>
                <c:pt idx="4">
                  <c:v>-0.72627994338661739</c:v>
                </c:pt>
                <c:pt idx="5">
                  <c:v>-6.2175664984677077</c:v>
                </c:pt>
                <c:pt idx="6" formatCode="0.0000">
                  <c:v>-9.3263497477015616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8-41D2-8D50-97B19EDF5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</c:barChart>
      <c:lineChart>
        <c:grouping val="standard"/>
        <c:varyColors val="0"/>
        <c:ser>
          <c:idx val="8"/>
          <c:order val="8"/>
          <c:tx>
            <c:strRef>
              <c:f>'Carbon footprint calculator'!$AF$15</c:f>
              <c:strCache>
                <c:ptCount val="1"/>
                <c:pt idx="0">
                  <c:v>Net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C0000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'Carbon footprint calculator'!$AG$5:$AM$5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calculator'!$AG$15:$AM$15</c:f>
              <c:numCache>
                <c:formatCode>0.00</c:formatCode>
                <c:ptCount val="7"/>
                <c:pt idx="0">
                  <c:v>-0.2874854268114177</c:v>
                </c:pt>
                <c:pt idx="1">
                  <c:v>-0.17081705504626116</c:v>
                </c:pt>
                <c:pt idx="2">
                  <c:v>-0.47278429157920066</c:v>
                </c:pt>
                <c:pt idx="3">
                  <c:v>-0.58934910259912587</c:v>
                </c:pt>
                <c:pt idx="4">
                  <c:v>-0.56163268183229154</c:v>
                </c:pt>
                <c:pt idx="5">
                  <c:v>-6.2015732135888708</c:v>
                </c:pt>
                <c:pt idx="6">
                  <c:v>-9.3145192834878685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3-4EAD-94F9-0AAEC633A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427504"/>
        <c:axId val="1272768928"/>
      </c:line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10"/>
        <c:auto val="1"/>
        <c:lblAlgn val="ctr"/>
        <c:lblOffset val="100"/>
        <c:noMultiLvlLbl val="0"/>
      </c:catAx>
      <c:valAx>
        <c:axId val="1272768928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Human health score [min. lost/Vh-km]</a:t>
                </a:r>
              </a:p>
            </c:rich>
          </c:tx>
          <c:layout>
            <c:manualLayout>
              <c:xMode val="edge"/>
              <c:yMode val="edge"/>
              <c:x val="4.015760698831565E-2"/>
              <c:y val="0.1916046734829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889041994750659E-2"/>
          <c:y val="0.86046738656379851"/>
          <c:w val="0.76257089975174941"/>
          <c:h val="0.13953261343620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ecosystem quality impacts</a:t>
            </a:r>
          </a:p>
        </c:rich>
      </c:tx>
      <c:layout>
        <c:manualLayout>
          <c:xMode val="edge"/>
          <c:yMode val="edge"/>
          <c:x val="0.3459255439011083"/>
          <c:y val="2.68207377833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99842464457859"/>
          <c:y val="8.7113887106060064E-2"/>
          <c:w val="0.8049463067116609"/>
          <c:h val="0.624050906343318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'Carbon footprint calculator'!$AO$6</c:f>
              <c:strCache>
                <c:ptCount val="1"/>
                <c:pt idx="0">
                  <c:v>Manufacturing &amp; raw materials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calculator'!$AP$6:$AV$6</c:f>
              <c:numCache>
                <c:formatCode>0.00E+00</c:formatCode>
                <c:ptCount val="7"/>
                <c:pt idx="0">
                  <c:v>1.5987585884603759E-10</c:v>
                </c:pt>
                <c:pt idx="1">
                  <c:v>2.7067630902572743E-10</c:v>
                </c:pt>
                <c:pt idx="2">
                  <c:v>2.7067630902572743E-10</c:v>
                </c:pt>
                <c:pt idx="3">
                  <c:v>2.7067630902572743E-10</c:v>
                </c:pt>
                <c:pt idx="4">
                  <c:v>2.7067630902572743E-10</c:v>
                </c:pt>
                <c:pt idx="5">
                  <c:v>2.2519353298749376E-11</c:v>
                </c:pt>
                <c:pt idx="6">
                  <c:v>2.2519353298749376E-11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F-4665-AB87-81CDB0B17A30}"/>
            </c:ext>
          </c:extLst>
        </c:ser>
        <c:ser>
          <c:idx val="1"/>
          <c:order val="1"/>
          <c:tx>
            <c:strRef>
              <c:f>'Carbon footprint calculator'!$AO$7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calculator'!$AP$7:$AV$7</c:f>
              <c:numCache>
                <c:formatCode>0.00E+00</c:formatCode>
                <c:ptCount val="7"/>
                <c:pt idx="0">
                  <c:v>8.5706312838972978E-12</c:v>
                </c:pt>
                <c:pt idx="1">
                  <c:v>4.926715629134618E-12</c:v>
                </c:pt>
                <c:pt idx="2">
                  <c:v>4.926715629134618E-12</c:v>
                </c:pt>
                <c:pt idx="3">
                  <c:v>4.926715629134618E-12</c:v>
                </c:pt>
                <c:pt idx="4">
                  <c:v>4.926715629134618E-12</c:v>
                </c:pt>
                <c:pt idx="5">
                  <c:v>1.7205771843652112E-12</c:v>
                </c:pt>
                <c:pt idx="6">
                  <c:v>1.7205771843652112E-12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F-4665-AB87-81CDB0B17A30}"/>
            </c:ext>
          </c:extLst>
        </c:ser>
        <c:ser>
          <c:idx val="2"/>
          <c:order val="2"/>
          <c:tx>
            <c:strRef>
              <c:f>'Carbon footprint calculator'!$AO$8</c:f>
              <c:strCache>
                <c:ptCount val="1"/>
                <c:pt idx="0">
                  <c:v>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calculator'!$AP$8:$AV$8</c:f>
              <c:numCache>
                <c:formatCode>0.00E+00</c:formatCode>
                <c:ptCount val="7"/>
                <c:pt idx="0">
                  <c:v>2.1148380234731716E-12</c:v>
                </c:pt>
                <c:pt idx="1">
                  <c:v>2.4073290486253638E-12</c:v>
                </c:pt>
                <c:pt idx="2">
                  <c:v>2.4073290486253638E-12</c:v>
                </c:pt>
                <c:pt idx="3">
                  <c:v>2.4073290486253638E-12</c:v>
                </c:pt>
                <c:pt idx="4">
                  <c:v>2.4073290486253638E-12</c:v>
                </c:pt>
                <c:pt idx="5">
                  <c:v>2.2644518347516662E-13</c:v>
                </c:pt>
                <c:pt idx="6">
                  <c:v>2.2644518347516662E-13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F-4665-AB87-81CDB0B17A30}"/>
            </c:ext>
          </c:extLst>
        </c:ser>
        <c:ser>
          <c:idx val="5"/>
          <c:order val="3"/>
          <c:tx>
            <c:strRef>
              <c:f>'Carbon footprint calculator'!$AO$9</c:f>
              <c:strCache>
                <c:ptCount val="1"/>
                <c:pt idx="0">
                  <c:v>Vehicle use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calculator'!$AP$9:$AV$9</c:f>
              <c:numCache>
                <c:formatCode>0.00E+00</c:formatCode>
                <c:ptCount val="7"/>
                <c:pt idx="0">
                  <c:v>1.3568872967400738E-9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9F-4665-AB87-81CDB0B17A30}"/>
            </c:ext>
          </c:extLst>
        </c:ser>
        <c:ser>
          <c:idx val="6"/>
          <c:order val="4"/>
          <c:tx>
            <c:strRef>
              <c:f>'Carbon footprint calculator'!$AO$11</c:f>
              <c:strCache>
                <c:ptCount val="1"/>
                <c:pt idx="0">
                  <c:v>Electric charging - EU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calculator'!$AP$11:$AV$11</c:f>
              <c:numCache>
                <c:formatCode>0.00E+00</c:formatCode>
                <c:ptCount val="7"/>
                <c:pt idx="2">
                  <c:v>4.7592493750141962E-10</c:v>
                </c:pt>
                <c:pt idx="5">
                  <c:v>1.2813363701961297E-11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9F-4665-AB87-81CDB0B17A30}"/>
            </c:ext>
          </c:extLst>
        </c:ser>
        <c:ser>
          <c:idx val="7"/>
          <c:order val="5"/>
          <c:tx>
            <c:strRef>
              <c:f>'Carbon footprint calculator'!$AO$12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calculator'!$AP$12:$AV$12</c:f>
              <c:numCache>
                <c:formatCode>0.00E+00</c:formatCode>
                <c:ptCount val="7"/>
                <c:pt idx="3">
                  <c:v>2.1501692968665324E-11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9F-4665-AB87-81CDB0B17A30}"/>
            </c:ext>
          </c:extLst>
        </c:ser>
        <c:ser>
          <c:idx val="3"/>
          <c:order val="6"/>
          <c:tx>
            <c:strRef>
              <c:f>'Carbon footprint calculator'!$AO$13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calculator'!$AP$13:$AV$13</c:f>
              <c:numCache>
                <c:formatCode>0.00E+00</c:formatCode>
                <c:ptCount val="7"/>
                <c:pt idx="4">
                  <c:v>1.7005097056800515E-10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F-46D5-91B2-6E9DC20E9263}"/>
            </c:ext>
          </c:extLst>
        </c:ser>
        <c:ser>
          <c:idx val="4"/>
          <c:order val="7"/>
          <c:tx>
            <c:strRef>
              <c:f>'Carbon footprint calculator'!$AO$14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calculator'!$AP$14:$AV$14</c:f>
              <c:numCache>
                <c:formatCode>0.00E+00</c:formatCode>
                <c:ptCount val="7"/>
                <c:pt idx="1">
                  <c:v>1.5018117080493704E-9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7-4B0B-B78C-E1CE8C9F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</c:barChart>
      <c:lineChart>
        <c:grouping val="standard"/>
        <c:varyColors val="0"/>
        <c:ser>
          <c:idx val="8"/>
          <c:order val="8"/>
          <c:tx>
            <c:strRef>
              <c:f>'Carbon footprint calculator'!$AO$15</c:f>
              <c:strCache>
                <c:ptCount val="1"/>
                <c:pt idx="0">
                  <c:v>Net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4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'Carbon footprint calculator'!$AP$5:$AV$5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calculator'!$AP$15:$AV$15</c:f>
              <c:numCache>
                <c:formatCode>0.00E+00</c:formatCode>
                <c:ptCount val="7"/>
                <c:pt idx="0">
                  <c:v>1.5274486248934818E-9</c:v>
                </c:pt>
                <c:pt idx="1">
                  <c:v>1.7798220617528578E-9</c:v>
                </c:pt>
                <c:pt idx="2">
                  <c:v>7.5393529120490694E-10</c:v>
                </c:pt>
                <c:pt idx="3">
                  <c:v>2.9951204667215268E-10</c:v>
                </c:pt>
                <c:pt idx="4">
                  <c:v>4.4806132427149253E-10</c:v>
                </c:pt>
                <c:pt idx="5">
                  <c:v>3.727973936855105E-11</c:v>
                </c:pt>
                <c:pt idx="6">
                  <c:v>2.4466375666589754E-11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3-4EAD-94F9-0AAEC633A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427504"/>
        <c:axId val="1272768928"/>
      </c:line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5.000000000000001E-2"/>
        <c:auto val="1"/>
        <c:lblAlgn val="ctr"/>
        <c:lblOffset val="100"/>
        <c:noMultiLvlLbl val="0"/>
      </c:catAx>
      <c:valAx>
        <c:axId val="1272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Ecosystem quality impacts [species-yr/FU]</a:t>
                </a:r>
              </a:p>
            </c:rich>
          </c:tx>
          <c:layout>
            <c:manualLayout>
              <c:xMode val="edge"/>
              <c:yMode val="edge"/>
              <c:x val="3.9365983783973511E-2"/>
              <c:y val="0.16797283268695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676077816661811E-2"/>
          <c:y val="0.81863076350530806"/>
          <c:w val="0.83023491421211237"/>
          <c:h val="0.16111999059819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ecosystem quality impacts</a:t>
            </a:r>
          </a:p>
        </c:rich>
      </c:tx>
      <c:layout>
        <c:manualLayout>
          <c:xMode val="edge"/>
          <c:yMode val="edge"/>
          <c:x val="0.3459255439011083"/>
          <c:y val="2.68207377833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94717676793008"/>
          <c:y val="8.0562835429153448E-2"/>
          <c:w val="0.8049463067116609"/>
          <c:h val="0.624050906343318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'Carbon footprint calculator'!$AO$6</c:f>
              <c:strCache>
                <c:ptCount val="1"/>
                <c:pt idx="0">
                  <c:v>Manufacturing &amp; raw materials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calculator'!$AP$6:$AU$6</c:f>
              <c:numCache>
                <c:formatCode>0.00E+00</c:formatCode>
                <c:ptCount val="6"/>
                <c:pt idx="0">
                  <c:v>1.5987585884603759E-10</c:v>
                </c:pt>
                <c:pt idx="1">
                  <c:v>2.7067630902572743E-10</c:v>
                </c:pt>
                <c:pt idx="2">
                  <c:v>2.7067630902572743E-10</c:v>
                </c:pt>
                <c:pt idx="3">
                  <c:v>2.7067630902572743E-10</c:v>
                </c:pt>
                <c:pt idx="4">
                  <c:v>2.7067630902572743E-10</c:v>
                </c:pt>
                <c:pt idx="5">
                  <c:v>2.2519353298749376E-11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D-493D-9B2E-9FBDAA9486C5}"/>
            </c:ext>
          </c:extLst>
        </c:ser>
        <c:ser>
          <c:idx val="1"/>
          <c:order val="1"/>
          <c:tx>
            <c:strRef>
              <c:f>'Carbon footprint calculator'!$AO$7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calculator'!$AP$7:$AU$7</c:f>
              <c:numCache>
                <c:formatCode>0.00E+00</c:formatCode>
                <c:ptCount val="6"/>
                <c:pt idx="0">
                  <c:v>8.5706312838972978E-12</c:v>
                </c:pt>
                <c:pt idx="1">
                  <c:v>4.926715629134618E-12</c:v>
                </c:pt>
                <c:pt idx="2">
                  <c:v>4.926715629134618E-12</c:v>
                </c:pt>
                <c:pt idx="3">
                  <c:v>4.926715629134618E-12</c:v>
                </c:pt>
                <c:pt idx="4">
                  <c:v>4.926715629134618E-12</c:v>
                </c:pt>
                <c:pt idx="5">
                  <c:v>1.7205771843652112E-12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D-493D-9B2E-9FBDAA9486C5}"/>
            </c:ext>
          </c:extLst>
        </c:ser>
        <c:ser>
          <c:idx val="2"/>
          <c:order val="2"/>
          <c:tx>
            <c:strRef>
              <c:f>'Carbon footprint calculator'!$AO$8</c:f>
              <c:strCache>
                <c:ptCount val="1"/>
                <c:pt idx="0">
                  <c:v>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calculator'!$AP$8:$AU$8</c:f>
              <c:numCache>
                <c:formatCode>0.00E+00</c:formatCode>
                <c:ptCount val="6"/>
                <c:pt idx="0">
                  <c:v>2.1148380234731716E-12</c:v>
                </c:pt>
                <c:pt idx="1">
                  <c:v>2.4073290486253638E-12</c:v>
                </c:pt>
                <c:pt idx="2">
                  <c:v>2.4073290486253638E-12</c:v>
                </c:pt>
                <c:pt idx="3">
                  <c:v>2.4073290486253638E-12</c:v>
                </c:pt>
                <c:pt idx="4">
                  <c:v>2.4073290486253638E-12</c:v>
                </c:pt>
                <c:pt idx="5">
                  <c:v>2.2644518347516662E-13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3D-493D-9B2E-9FBDAA9486C5}"/>
            </c:ext>
          </c:extLst>
        </c:ser>
        <c:ser>
          <c:idx val="5"/>
          <c:order val="3"/>
          <c:tx>
            <c:strRef>
              <c:f>'Carbon footprint calculator'!$AO$9</c:f>
              <c:strCache>
                <c:ptCount val="1"/>
                <c:pt idx="0">
                  <c:v>Vehicle use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calculator'!$AP$9:$AU$9</c:f>
              <c:numCache>
                <c:formatCode>0.00E+00</c:formatCode>
                <c:ptCount val="6"/>
                <c:pt idx="0">
                  <c:v>1.3568872967400738E-9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3D-493D-9B2E-9FBDAA9486C5}"/>
            </c:ext>
          </c:extLst>
        </c:ser>
        <c:ser>
          <c:idx val="6"/>
          <c:order val="4"/>
          <c:tx>
            <c:strRef>
              <c:f>'Carbon footprint calculator'!$AO$11</c:f>
              <c:strCache>
                <c:ptCount val="1"/>
                <c:pt idx="0">
                  <c:v>Electric charging - EU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calculator'!$AP$11:$AU$11</c:f>
              <c:numCache>
                <c:formatCode>0.00E+00</c:formatCode>
                <c:ptCount val="6"/>
                <c:pt idx="2">
                  <c:v>4.7592493750141962E-10</c:v>
                </c:pt>
                <c:pt idx="5">
                  <c:v>1.2813363701961297E-11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3D-493D-9B2E-9FBDAA9486C5}"/>
            </c:ext>
          </c:extLst>
        </c:ser>
        <c:ser>
          <c:idx val="7"/>
          <c:order val="5"/>
          <c:tx>
            <c:strRef>
              <c:f>'Carbon footprint calculator'!$AO$12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calculator'!$AP$12:$AU$12</c:f>
              <c:numCache>
                <c:formatCode>0.00E+00</c:formatCode>
                <c:ptCount val="6"/>
                <c:pt idx="3">
                  <c:v>2.1501692968665324E-11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3D-493D-9B2E-9FBDAA9486C5}"/>
            </c:ext>
          </c:extLst>
        </c:ser>
        <c:ser>
          <c:idx val="3"/>
          <c:order val="6"/>
          <c:tx>
            <c:strRef>
              <c:f>'Carbon footprint calculator'!$AO$13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calculator'!$AP$13:$AU$13</c:f>
              <c:numCache>
                <c:formatCode>0.00E+00</c:formatCode>
                <c:ptCount val="6"/>
                <c:pt idx="4">
                  <c:v>1.7005097056800515E-10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3D-493D-9B2E-9FBDAA9486C5}"/>
            </c:ext>
          </c:extLst>
        </c:ser>
        <c:ser>
          <c:idx val="4"/>
          <c:order val="7"/>
          <c:tx>
            <c:strRef>
              <c:f>'Carbon footprint calculator'!$AO$14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calculator'!$AP$14:$AU$14</c:f>
              <c:numCache>
                <c:formatCode>0.00E+00</c:formatCode>
                <c:ptCount val="6"/>
                <c:pt idx="1">
                  <c:v>1.5018117080493704E-9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3D-493D-9B2E-9FBDAA948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</c:barChart>
      <c:lineChart>
        <c:grouping val="standard"/>
        <c:varyColors val="0"/>
        <c:ser>
          <c:idx val="8"/>
          <c:order val="8"/>
          <c:tx>
            <c:strRef>
              <c:f>'Carbon footprint calculator'!$AO$15</c:f>
              <c:strCache>
                <c:ptCount val="1"/>
                <c:pt idx="0">
                  <c:v>Net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4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'Carbon footprint calculator'!$AP$5:$AU$5</c:f>
              <c:strCache>
                <c:ptCount val="6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</c:strCache>
            </c:strRef>
          </c:cat>
          <c:val>
            <c:numRef>
              <c:f>'Carbon footprint calculator'!$AP$15:$AU$15</c:f>
              <c:numCache>
                <c:formatCode>0.00E+00</c:formatCode>
                <c:ptCount val="6"/>
                <c:pt idx="0">
                  <c:v>1.5274486248934818E-9</c:v>
                </c:pt>
                <c:pt idx="1">
                  <c:v>1.7798220617528578E-9</c:v>
                </c:pt>
                <c:pt idx="2">
                  <c:v>7.5393529120490694E-10</c:v>
                </c:pt>
                <c:pt idx="3">
                  <c:v>2.9951204667215268E-10</c:v>
                </c:pt>
                <c:pt idx="4">
                  <c:v>4.4806132427149253E-10</c:v>
                </c:pt>
                <c:pt idx="5">
                  <c:v>3.727973936855105E-11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3D-493D-9B2E-9FBDAA948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427504"/>
        <c:axId val="1272768928"/>
      </c:line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5.000000000000001E-2"/>
        <c:auto val="1"/>
        <c:lblAlgn val="ctr"/>
        <c:lblOffset val="100"/>
        <c:noMultiLvlLbl val="0"/>
      </c:catAx>
      <c:valAx>
        <c:axId val="1272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Ecosystem quality impacts [species-yr/FU]</a:t>
                </a:r>
              </a:p>
            </c:rich>
          </c:tx>
          <c:layout>
            <c:manualLayout>
              <c:xMode val="edge"/>
              <c:yMode val="edge"/>
              <c:x val="3.9365983783973511E-2"/>
              <c:y val="0.16797283268695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676077816661811E-2"/>
          <c:y val="0.81863076350530806"/>
          <c:w val="0.83023491421211237"/>
          <c:h val="0.16111999059819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energy demand</a:t>
            </a:r>
          </a:p>
        </c:rich>
      </c:tx>
      <c:layout>
        <c:manualLayout>
          <c:xMode val="edge"/>
          <c:yMode val="edge"/>
          <c:x val="0.3459255439011083"/>
          <c:y val="2.68207377833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94717676793008"/>
          <c:y val="8.0562835429153448E-2"/>
          <c:w val="0.8049463067116609"/>
          <c:h val="0.624050906343318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'Carbon footprint calculator'!$AX$6</c:f>
              <c:strCache>
                <c:ptCount val="1"/>
                <c:pt idx="0">
                  <c:v>Manufacturing &amp; raw materials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calculator'!$AY$6:$BE$6</c:f>
              <c:numCache>
                <c:formatCode>0.00E+00</c:formatCode>
                <c:ptCount val="7"/>
                <c:pt idx="0">
                  <c:v>0.56786644701108058</c:v>
                </c:pt>
                <c:pt idx="1">
                  <c:v>0.71482272405495573</c:v>
                </c:pt>
                <c:pt idx="2">
                  <c:v>0.71482272405495573</c:v>
                </c:pt>
                <c:pt idx="3">
                  <c:v>0.71482272405495573</c:v>
                </c:pt>
                <c:pt idx="4">
                  <c:v>0.71482272405495573</c:v>
                </c:pt>
                <c:pt idx="5">
                  <c:v>5.6742791237336734E-2</c:v>
                </c:pt>
                <c:pt idx="6">
                  <c:v>5.6742791237336734E-2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1-4E54-B418-F378333541A7}"/>
            </c:ext>
          </c:extLst>
        </c:ser>
        <c:ser>
          <c:idx val="1"/>
          <c:order val="1"/>
          <c:tx>
            <c:strRef>
              <c:f>'Carbon footprint calculator'!$AX$7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calculator'!$AY$7:$BE$7</c:f>
              <c:numCache>
                <c:formatCode>0.00E+00</c:formatCode>
                <c:ptCount val="7"/>
                <c:pt idx="0">
                  <c:v>1.3882457716319248E-2</c:v>
                </c:pt>
                <c:pt idx="1">
                  <c:v>8.164556438393103E-3</c:v>
                </c:pt>
                <c:pt idx="2">
                  <c:v>8.164556438393103E-3</c:v>
                </c:pt>
                <c:pt idx="3">
                  <c:v>8.164556438393103E-3</c:v>
                </c:pt>
                <c:pt idx="4">
                  <c:v>8.164556438393103E-3</c:v>
                </c:pt>
                <c:pt idx="5">
                  <c:v>4.5043097112379225E-3</c:v>
                </c:pt>
                <c:pt idx="6">
                  <c:v>4.5043097112379225E-3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1-4E54-B418-F378333541A7}"/>
            </c:ext>
          </c:extLst>
        </c:ser>
        <c:ser>
          <c:idx val="2"/>
          <c:order val="2"/>
          <c:tx>
            <c:strRef>
              <c:f>'Carbon footprint calculator'!$AX$8</c:f>
              <c:strCache>
                <c:ptCount val="1"/>
                <c:pt idx="0">
                  <c:v>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calculator'!$AY$8:$BE$8</c:f>
              <c:numCache>
                <c:formatCode>0.00E+00</c:formatCode>
                <c:ptCount val="7"/>
                <c:pt idx="0">
                  <c:v>-3.762008168667566E-2</c:v>
                </c:pt>
                <c:pt idx="1">
                  <c:v>-4.4361663072332809E-2</c:v>
                </c:pt>
                <c:pt idx="2">
                  <c:v>-4.4361663072332809E-2</c:v>
                </c:pt>
                <c:pt idx="3">
                  <c:v>-4.4361663072332809E-2</c:v>
                </c:pt>
                <c:pt idx="4">
                  <c:v>-4.4361663072332809E-2</c:v>
                </c:pt>
                <c:pt idx="5">
                  <c:v>1.6240435018254624E-5</c:v>
                </c:pt>
                <c:pt idx="6">
                  <c:v>1.6240435018254624E-5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1-4E54-B418-F378333541A7}"/>
            </c:ext>
          </c:extLst>
        </c:ser>
        <c:ser>
          <c:idx val="5"/>
          <c:order val="3"/>
          <c:tx>
            <c:strRef>
              <c:f>'Carbon footprint calculator'!$AX$9</c:f>
              <c:strCache>
                <c:ptCount val="1"/>
                <c:pt idx="0">
                  <c:v>Vehicle use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calculator'!$AY$9:$BE$9</c:f>
              <c:numCache>
                <c:formatCode>0.00E+00</c:formatCode>
                <c:ptCount val="7"/>
                <c:pt idx="0">
                  <c:v>3.5141563466863133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F1-4E54-B418-F378333541A7}"/>
            </c:ext>
          </c:extLst>
        </c:ser>
        <c:ser>
          <c:idx val="6"/>
          <c:order val="4"/>
          <c:tx>
            <c:strRef>
              <c:f>'Carbon footprint calculator'!$AX$11</c:f>
              <c:strCache>
                <c:ptCount val="1"/>
                <c:pt idx="0">
                  <c:v>Electric charging - EU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calculator'!$AY$11:$BE$11</c:f>
              <c:numCache>
                <c:formatCode>0.00E+00</c:formatCode>
                <c:ptCount val="7"/>
                <c:pt idx="2">
                  <c:v>2.3097052121121529</c:v>
                </c:pt>
                <c:pt idx="5">
                  <c:v>6.2184371095327193E-2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F1-4E54-B418-F378333541A7}"/>
            </c:ext>
          </c:extLst>
        </c:ser>
        <c:ser>
          <c:idx val="7"/>
          <c:order val="5"/>
          <c:tx>
            <c:strRef>
              <c:f>'Carbon footprint calculator'!$AX$12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calculator'!$AY$12:$BE$12</c:f>
              <c:numCache>
                <c:formatCode>0.00E+00</c:formatCode>
                <c:ptCount val="7"/>
                <c:pt idx="3">
                  <c:v>5.2025961669843197E-2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F1-4E54-B418-F378333541A7}"/>
            </c:ext>
          </c:extLst>
        </c:ser>
        <c:ser>
          <c:idx val="3"/>
          <c:order val="6"/>
          <c:tx>
            <c:strRef>
              <c:f>'Carbon footprint calculator'!$AX$13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calculator'!$AY$13:$BE$13</c:f>
              <c:numCache>
                <c:formatCode>0.00E+00</c:formatCode>
                <c:ptCount val="7"/>
                <c:pt idx="4">
                  <c:v>0.27552471790720034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F1-4E54-B418-F378333541A7}"/>
            </c:ext>
          </c:extLst>
        </c:ser>
        <c:ser>
          <c:idx val="4"/>
          <c:order val="7"/>
          <c:tx>
            <c:strRef>
              <c:f>'Carbon footprint calculator'!$AX$14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calculator'!$AY$14:$BE$14</c:f>
              <c:numCache>
                <c:formatCode>0.00E+00</c:formatCode>
                <c:ptCount val="7"/>
                <c:pt idx="1">
                  <c:v>2.9354912077592163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F1-4E54-B418-F37833354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</c:barChart>
      <c:lineChart>
        <c:grouping val="standard"/>
        <c:varyColors val="0"/>
        <c:ser>
          <c:idx val="8"/>
          <c:order val="8"/>
          <c:tx>
            <c:strRef>
              <c:f>'Carbon footprint calculator'!$AX$15</c:f>
              <c:strCache>
                <c:ptCount val="1"/>
                <c:pt idx="0">
                  <c:v>Net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4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'Carbon footprint calculator'!$AY$5:$BE$5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calculator'!$AY$15:$BE$15</c:f>
              <c:numCache>
                <c:formatCode>0.00E+00</c:formatCode>
                <c:ptCount val="7"/>
                <c:pt idx="0">
                  <c:v>4.0582851697270375</c:v>
                </c:pt>
                <c:pt idx="1">
                  <c:v>3.6141168251802323</c:v>
                </c:pt>
                <c:pt idx="2">
                  <c:v>2.9883308295331688</c:v>
                </c:pt>
                <c:pt idx="3">
                  <c:v>0.7306515790908592</c:v>
                </c:pt>
                <c:pt idx="4">
                  <c:v>0.95415033532821636</c:v>
                </c:pt>
                <c:pt idx="5">
                  <c:v>0.1234477124789201</c:v>
                </c:pt>
                <c:pt idx="6">
                  <c:v>6.1263341383592906E-2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F1-4E54-B418-F37833354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427504"/>
        <c:axId val="1272768928"/>
      </c:line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0.5"/>
        <c:auto val="1"/>
        <c:lblAlgn val="ctr"/>
        <c:lblOffset val="100"/>
        <c:noMultiLvlLbl val="0"/>
      </c:catAx>
      <c:valAx>
        <c:axId val="1272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Cumulative energy demand [MJ/FU]</a:t>
                </a:r>
              </a:p>
            </c:rich>
          </c:tx>
          <c:layout>
            <c:manualLayout>
              <c:xMode val="edge"/>
              <c:yMode val="edge"/>
              <c:x val="3.9365983783973511E-2"/>
              <c:y val="0.16797283268695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81756380313039E-2"/>
          <c:y val="0.82316902779936718"/>
          <c:w val="0.83023491421211237"/>
          <c:h val="0.16111999059819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Comparison of life cycle</a:t>
            </a:r>
            <a:r>
              <a:rPr lang="en-US" sz="2400" baseline="0"/>
              <a:t> costs</a:t>
            </a:r>
            <a:endParaRPr lang="en-US" sz="2400"/>
          </a:p>
        </c:rich>
      </c:tx>
      <c:layout>
        <c:manualLayout>
          <c:xMode val="edge"/>
          <c:yMode val="edge"/>
          <c:x val="0.29228951470251702"/>
          <c:y val="2.5453504120024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91226096737907"/>
          <c:y val="8.5538003514023561E-2"/>
          <c:w val="0.8049463067116609"/>
          <c:h val="0.62405090634331861"/>
        </c:manualLayout>
      </c:layout>
      <c:barChart>
        <c:barDir val="col"/>
        <c:grouping val="stacked"/>
        <c:varyColors val="0"/>
        <c:ser>
          <c:idx val="0"/>
          <c:order val="0"/>
          <c:tx>
            <c:v>Purchase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Petrol Vehicle</c:v>
              </c:pt>
              <c:pt idx="1">
                <c:v>Electric Vehicle</c:v>
              </c:pt>
              <c:pt idx="2">
                <c:v>Electric Vehicle - Wind</c:v>
              </c:pt>
              <c:pt idx="3">
                <c:v>Electric Vehicle - Photovoltaic</c:v>
              </c:pt>
              <c:pt idx="4">
                <c:v>Electric Vehicle - 
hard coal</c:v>
              </c:pt>
            </c:strLit>
          </c:cat>
          <c:val>
            <c:numLit>
              <c:formatCode>General</c:formatCode>
              <c:ptCount val="5"/>
              <c:pt idx="0">
                <c:v>0.21333333333333335</c:v>
              </c:pt>
              <c:pt idx="1">
                <c:v>0.22222222222222221</c:v>
              </c:pt>
              <c:pt idx="2">
                <c:v>0.22222222222222221</c:v>
              </c:pt>
              <c:pt idx="3">
                <c:v>0.22222222222222221</c:v>
              </c:pt>
              <c:pt idx="4">
                <c:v>0.22222222222222221</c:v>
              </c:pt>
            </c:numLit>
          </c:val>
          <c:extLst>
            <c:ext xmlns:c16="http://schemas.microsoft.com/office/drawing/2014/chart" uri="{C3380CC4-5D6E-409C-BE32-E72D297353CC}">
              <c16:uniqueId val="{00000000-4AD1-4C15-8F02-616AE0CF88B8}"/>
            </c:ext>
          </c:extLst>
        </c:ser>
        <c:ser>
          <c:idx val="1"/>
          <c:order val="1"/>
          <c:tx>
            <c:v>Fixed annual costs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Petrol Vehicle</c:v>
              </c:pt>
              <c:pt idx="1">
                <c:v>Electric Vehicle</c:v>
              </c:pt>
              <c:pt idx="2">
                <c:v>Electric Vehicle - Wind</c:v>
              </c:pt>
              <c:pt idx="3">
                <c:v>Electric Vehicle - Photovoltaic</c:v>
              </c:pt>
              <c:pt idx="4">
                <c:v>Electric Vehicle - 
hard coal</c:v>
              </c:pt>
            </c:strLit>
          </c:cat>
          <c:val>
            <c:numLit>
              <c:formatCode>General</c:formatCode>
              <c:ptCount val="5"/>
              <c:pt idx="0">
                <c:v>4.6666666666666669E-2</c:v>
              </c:pt>
              <c:pt idx="1">
                <c:v>3.5555555555555556E-2</c:v>
              </c:pt>
              <c:pt idx="2">
                <c:v>3.5555555555555556E-2</c:v>
              </c:pt>
              <c:pt idx="3">
                <c:v>3.5555555555555556E-2</c:v>
              </c:pt>
              <c:pt idx="4">
                <c:v>3.5555555555555556E-2</c:v>
              </c:pt>
            </c:numLit>
          </c:val>
          <c:extLst>
            <c:ext xmlns:c16="http://schemas.microsoft.com/office/drawing/2014/chart" uri="{C3380CC4-5D6E-409C-BE32-E72D297353CC}">
              <c16:uniqueId val="{00000001-4AD1-4C15-8F02-616AE0CF88B8}"/>
            </c:ext>
          </c:extLst>
        </c:ser>
        <c:ser>
          <c:idx val="2"/>
          <c:order val="2"/>
          <c:tx>
            <c:v>Variable cost maintenance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Petrol Vehicle</c:v>
              </c:pt>
              <c:pt idx="1">
                <c:v>Electric Vehicle</c:v>
              </c:pt>
              <c:pt idx="2">
                <c:v>Electric Vehicle - Wind</c:v>
              </c:pt>
              <c:pt idx="3">
                <c:v>Electric Vehicle - Photovoltaic</c:v>
              </c:pt>
              <c:pt idx="4">
                <c:v>Electric Vehicle - 
hard coal</c:v>
              </c:pt>
            </c:strLit>
          </c:cat>
          <c:val>
            <c:numLit>
              <c:formatCode>General</c:formatCode>
              <c:ptCount val="5"/>
              <c:pt idx="0">
                <c:v>0.105</c:v>
              </c:pt>
              <c:pt idx="1">
                <c:v>6.0000000000000005E-2</c:v>
              </c:pt>
              <c:pt idx="2">
                <c:v>6.0000000000000005E-2</c:v>
              </c:pt>
              <c:pt idx="3">
                <c:v>6.0000000000000005E-2</c:v>
              </c:pt>
              <c:pt idx="4">
                <c:v>6.0000000000000005E-2</c:v>
              </c:pt>
            </c:numLit>
          </c:val>
          <c:extLst>
            <c:ext xmlns:c16="http://schemas.microsoft.com/office/drawing/2014/chart" uri="{C3380CC4-5D6E-409C-BE32-E72D297353CC}">
              <c16:uniqueId val="{00000002-4AD1-4C15-8F02-616AE0CF88B8}"/>
            </c:ext>
          </c:extLst>
        </c:ser>
        <c:ser>
          <c:idx val="5"/>
          <c:order val="3"/>
          <c:tx>
            <c:v>Variable cost Fuel - Use phase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Petrol Vehicle</c:v>
              </c:pt>
              <c:pt idx="1">
                <c:v>Electric Vehicle</c:v>
              </c:pt>
              <c:pt idx="2">
                <c:v>Electric Vehicle - Wind</c:v>
              </c:pt>
              <c:pt idx="3">
                <c:v>Electric Vehicle - Photovoltaic</c:v>
              </c:pt>
              <c:pt idx="4">
                <c:v>Electric Vehicle - 
hard coal</c:v>
              </c:pt>
            </c:strLit>
          </c:cat>
          <c:val>
            <c:numLit>
              <c:formatCode>General</c:formatCode>
              <c:ptCount val="5"/>
              <c:pt idx="0">
                <c:v>0.10596547619047617</c:v>
              </c:pt>
              <c:pt idx="1">
                <c:v>5.2000000000000005E-2</c:v>
              </c:pt>
            </c:numLit>
          </c:val>
          <c:extLst>
            <c:ext xmlns:c16="http://schemas.microsoft.com/office/drawing/2014/chart" uri="{C3380CC4-5D6E-409C-BE32-E72D297353CC}">
              <c16:uniqueId val="{00000003-4AD1-4C15-8F02-616AE0CF88B8}"/>
            </c:ext>
          </c:extLst>
        </c:ser>
        <c:ser>
          <c:idx val="6"/>
          <c:order val="4"/>
          <c:tx>
            <c:v>Resale 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Petrol Vehicle</c:v>
              </c:pt>
              <c:pt idx="1">
                <c:v>Electric Vehicle</c:v>
              </c:pt>
              <c:pt idx="2">
                <c:v>Electric Vehicle - Wind</c:v>
              </c:pt>
              <c:pt idx="3">
                <c:v>Electric Vehicle - Photovoltaic</c:v>
              </c:pt>
              <c:pt idx="4">
                <c:v>Electric Vehicle - 
hard coal</c:v>
              </c:pt>
            </c:strLit>
          </c:cat>
          <c:val>
            <c:numLit>
              <c:formatCode>General</c:formatCode>
              <c:ptCount val="5"/>
              <c:pt idx="0">
                <c:v>-0.02</c:v>
              </c:pt>
              <c:pt idx="1">
                <c:v>-1.3333333333333332E-2</c:v>
              </c:pt>
              <c:pt idx="2">
                <c:v>-1.3333333333333332E-2</c:v>
              </c:pt>
            </c:numLit>
          </c:val>
          <c:extLst>
            <c:ext xmlns:c16="http://schemas.microsoft.com/office/drawing/2014/chart" uri="{C3380CC4-5D6E-409C-BE32-E72D297353CC}">
              <c16:uniqueId val="{00000004-4AD1-4C15-8F02-616AE0CF88B8}"/>
            </c:ext>
          </c:extLst>
        </c:ser>
        <c:ser>
          <c:idx val="7"/>
          <c:order val="5"/>
          <c:tx>
            <c:v>Electric charging - wind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Petrol Vehicle</c:v>
              </c:pt>
              <c:pt idx="1">
                <c:v>Electric Vehicle</c:v>
              </c:pt>
              <c:pt idx="2">
                <c:v>Electric Vehicle - Wind</c:v>
              </c:pt>
              <c:pt idx="3">
                <c:v>Electric Vehicle - Photovoltaic</c:v>
              </c:pt>
              <c:pt idx="4">
                <c:v>Electric Vehicle - 
hard coal</c:v>
              </c:pt>
            </c:strLit>
          </c:cat>
          <c:val>
            <c:numLit>
              <c:formatCode>General</c:formatCode>
              <c:ptCount val="5"/>
              <c:pt idx="2">
                <c:v>3.6000000000000004E-2</c:v>
              </c:pt>
            </c:numLit>
          </c:val>
          <c:extLst>
            <c:ext xmlns:c16="http://schemas.microsoft.com/office/drawing/2014/chart" uri="{C3380CC4-5D6E-409C-BE32-E72D297353CC}">
              <c16:uniqueId val="{00000005-4AD1-4C15-8F02-616AE0CF88B8}"/>
            </c:ext>
          </c:extLst>
        </c:ser>
        <c:ser>
          <c:idx val="3"/>
          <c:order val="6"/>
          <c:tx>
            <c:v>Electric charging - photovoltaic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Petrol Vehicle</c:v>
              </c:pt>
              <c:pt idx="1">
                <c:v>Electric Vehicle</c:v>
              </c:pt>
              <c:pt idx="2">
                <c:v>Electric Vehicle - Wind</c:v>
              </c:pt>
              <c:pt idx="3">
                <c:v>Electric Vehicle - Photovoltaic</c:v>
              </c:pt>
              <c:pt idx="4">
                <c:v>Electric Vehicle - 
hard coal</c:v>
              </c:pt>
            </c:strLit>
          </c:cat>
          <c:val>
            <c:numLit>
              <c:formatCode>General</c:formatCode>
              <c:ptCount val="5"/>
              <c:pt idx="3">
                <c:v>5.4000000000000006E-2</c:v>
              </c:pt>
            </c:numLit>
          </c:val>
          <c:extLst>
            <c:ext xmlns:c16="http://schemas.microsoft.com/office/drawing/2014/chart" uri="{C3380CC4-5D6E-409C-BE32-E72D297353CC}">
              <c16:uniqueId val="{00000006-4AD1-4C15-8F02-616AE0CF88B8}"/>
            </c:ext>
          </c:extLst>
        </c:ser>
        <c:ser>
          <c:idx val="4"/>
          <c:order val="7"/>
          <c:tx>
            <c:v>Electric charging - hard coal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Petrol Vehicle</c:v>
              </c:pt>
              <c:pt idx="1">
                <c:v>Electric Vehicle</c:v>
              </c:pt>
              <c:pt idx="2">
                <c:v>Electric Vehicle - Wind</c:v>
              </c:pt>
              <c:pt idx="3">
                <c:v>Electric Vehicle - Photovoltaic</c:v>
              </c:pt>
              <c:pt idx="4">
                <c:v>Electric Vehicle - 
hard coal</c:v>
              </c:pt>
            </c:strLit>
          </c:cat>
          <c:val>
            <c:numLit>
              <c:formatCode>General</c:formatCode>
              <c:ptCount val="5"/>
              <c:pt idx="4">
                <c:v>7.8000000000000014E-2</c:v>
              </c:pt>
            </c:numLit>
          </c:val>
          <c:extLst>
            <c:ext xmlns:c16="http://schemas.microsoft.com/office/drawing/2014/chart" uri="{C3380CC4-5D6E-409C-BE32-E72D297353CC}">
              <c16:uniqueId val="{00000007-4AD1-4C15-8F02-616AE0CF8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  <c:extLst>
          <c:ext xmlns:c15="http://schemas.microsoft.com/office/drawing/2012/chart" uri="{02D57815-91ED-43cb-92C2-25804820EDAC}">
            <c15:filteredBarSeries>
              <c15:ser>
                <c:idx val="8"/>
                <c:order val="8"/>
                <c:tx>
                  <c:v>Total</c:v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Lit>
                    <c:ptCount val="5"/>
                    <c:pt idx="0">
                      <c:v>Petrol Vehicle</c:v>
                    </c:pt>
                    <c:pt idx="1">
                      <c:v>Electric Vehicle</c:v>
                    </c:pt>
                    <c:pt idx="2">
                      <c:v>Electric Vehicle - Wind</c:v>
                    </c:pt>
                    <c:pt idx="3">
                      <c:v>Electric Vehicle - Photovoltaic</c:v>
                    </c:pt>
                    <c:pt idx="4">
                      <c:v>Electric Vehicle - 
hard coal</c:v>
                    </c:pt>
                  </c:strLit>
                </c:cat>
                <c:val>
                  <c:numLit>
                    <c:formatCode>General</c:formatCode>
                    <c:ptCount val="5"/>
                    <c:pt idx="0">
                      <c:v>0.45096547619047611</c:v>
                    </c:pt>
                    <c:pt idx="1">
                      <c:v>0.35644444444444445</c:v>
                    </c:pt>
                    <c:pt idx="2">
                      <c:v>0.30444444444444446</c:v>
                    </c:pt>
                    <c:pt idx="3">
                      <c:v>0.31777777777777777</c:v>
                    </c:pt>
                    <c:pt idx="4">
                      <c:v>0.31777777777777777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8-4AD1-4C15-8F02-616AE0CF88B8}"/>
                  </c:ext>
                </c:extLst>
              </c15:ser>
            </c15:filteredBarSeries>
          </c:ext>
        </c:extLst>
      </c:bar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5.000000000000001E-2"/>
        <c:auto val="1"/>
        <c:lblAlgn val="ctr"/>
        <c:lblOffset val="100"/>
        <c:noMultiLvlLbl val="0"/>
      </c:catAx>
      <c:valAx>
        <c:axId val="1272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 Costs [Euro/FU]</a:t>
                </a:r>
              </a:p>
            </c:rich>
          </c:tx>
          <c:layout>
            <c:manualLayout>
              <c:xMode val="edge"/>
              <c:yMode val="edge"/>
              <c:x val="3.4015276415878527E-4"/>
              <c:y val="0.25829136718346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152636703994091E-2"/>
          <c:y val="0.79742173347552958"/>
          <c:w val="0.98284736329600586"/>
          <c:h val="0.18095077805131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Comparison of carbon footprint</a:t>
            </a:r>
          </a:p>
        </c:rich>
      </c:tx>
      <c:layout>
        <c:manualLayout>
          <c:xMode val="edge"/>
          <c:yMode val="edge"/>
          <c:x val="0.3459255439011083"/>
          <c:y val="2.68207377833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91226096737907"/>
          <c:y val="8.5538003514023561E-2"/>
          <c:w val="0.8049463067116609"/>
          <c:h val="0.557472975664992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'Carbon footprint calculator'!$V$6</c:f>
              <c:strCache>
                <c:ptCount val="1"/>
                <c:pt idx="0">
                  <c:v>Manufacturing &amp; raw materials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calculator'!$W$6:$AC$6</c:f>
              <c:numCache>
                <c:formatCode>0.0000</c:formatCode>
                <c:ptCount val="7"/>
                <c:pt idx="0">
                  <c:v>3.272784667422185E-2</c:v>
                </c:pt>
                <c:pt idx="1">
                  <c:v>4.6491542916425668E-2</c:v>
                </c:pt>
                <c:pt idx="2">
                  <c:v>4.6491542916425668E-2</c:v>
                </c:pt>
                <c:pt idx="3">
                  <c:v>4.6491542916425668E-2</c:v>
                </c:pt>
                <c:pt idx="4">
                  <c:v>4.6491542916425668E-2</c:v>
                </c:pt>
                <c:pt idx="5">
                  <c:v>4.8466753832699869E-3</c:v>
                </c:pt>
                <c:pt idx="6">
                  <c:v>4.8466753832699869E-3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1-4B47-B345-EFDF6FF3E032}"/>
            </c:ext>
          </c:extLst>
        </c:ser>
        <c:ser>
          <c:idx val="1"/>
          <c:order val="1"/>
          <c:tx>
            <c:strRef>
              <c:f>'Carbon footprint calculator'!$V$7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calculator'!$W$7:$AC$7</c:f>
              <c:numCache>
                <c:formatCode>0.0000</c:formatCode>
                <c:ptCount val="7"/>
                <c:pt idx="0">
                  <c:v>1.0156790176738119E-3</c:v>
                </c:pt>
                <c:pt idx="1">
                  <c:v>5.9387730052119011E-4</c:v>
                </c:pt>
                <c:pt idx="2">
                  <c:v>5.9387730052119011E-4</c:v>
                </c:pt>
                <c:pt idx="3">
                  <c:v>5.9387730052119011E-4</c:v>
                </c:pt>
                <c:pt idx="4">
                  <c:v>5.9387730052119011E-4</c:v>
                </c:pt>
                <c:pt idx="5">
                  <c:v>3.0603795213726329E-4</c:v>
                </c:pt>
                <c:pt idx="6">
                  <c:v>2.4160890958204996E-4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1-4B47-B345-EFDF6FF3E032}"/>
            </c:ext>
          </c:extLst>
        </c:ser>
        <c:ser>
          <c:idx val="2"/>
          <c:order val="2"/>
          <c:tx>
            <c:strRef>
              <c:f>'Carbon footprint calculator'!$V$8</c:f>
              <c:strCache>
                <c:ptCount val="1"/>
                <c:pt idx="0">
                  <c:v>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calculator'!$W$8:$AC$8</c:f>
              <c:numCache>
                <c:formatCode>0.0000</c:formatCode>
                <c:ptCount val="7"/>
                <c:pt idx="0">
                  <c:v>1.7928845692920595E-3</c:v>
                </c:pt>
                <c:pt idx="1">
                  <c:v>2.0882669192462855E-3</c:v>
                </c:pt>
                <c:pt idx="2">
                  <c:v>2.0882669192462855E-3</c:v>
                </c:pt>
                <c:pt idx="3">
                  <c:v>2.0882669192462855E-3</c:v>
                </c:pt>
                <c:pt idx="4">
                  <c:v>2.0882669192462855E-3</c:v>
                </c:pt>
                <c:pt idx="5">
                  <c:v>7.8191140591122237E-5</c:v>
                </c:pt>
                <c:pt idx="6">
                  <c:v>7.8191140591122237E-5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1-4B47-B345-EFDF6FF3E032}"/>
            </c:ext>
          </c:extLst>
        </c:ser>
        <c:ser>
          <c:idx val="5"/>
          <c:order val="3"/>
          <c:tx>
            <c:strRef>
              <c:f>'Carbon footprint calculator'!$V$9</c:f>
              <c:strCache>
                <c:ptCount val="1"/>
                <c:pt idx="0">
                  <c:v>Vehicle use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calculator'!$W$9:$AC$9</c:f>
              <c:numCache>
                <c:formatCode>0.0000</c:formatCode>
                <c:ptCount val="7"/>
                <c:pt idx="0">
                  <c:v>0.27505152530463162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F1-4B47-B345-EFDF6FF3E032}"/>
            </c:ext>
          </c:extLst>
        </c:ser>
        <c:ser>
          <c:idx val="6"/>
          <c:order val="4"/>
          <c:tx>
            <c:strRef>
              <c:f>'Carbon footprint calculator'!$V$11</c:f>
              <c:strCache>
                <c:ptCount val="1"/>
                <c:pt idx="0">
                  <c:v>Electric charging - EU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calculator'!$W$11:$AC$11</c:f>
              <c:numCache>
                <c:formatCode>0.0000</c:formatCode>
                <c:ptCount val="7"/>
                <c:pt idx="2">
                  <c:v>0.10008311993550513</c:v>
                </c:pt>
                <c:pt idx="5">
                  <c:v>2.6945455367251379E-3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1-4B47-B345-EFDF6FF3E032}"/>
            </c:ext>
          </c:extLst>
        </c:ser>
        <c:ser>
          <c:idx val="7"/>
          <c:order val="5"/>
          <c:tx>
            <c:strRef>
              <c:f>'Carbon footprint calculator'!$V$12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calculator'!$W$12:$AC$12</c:f>
              <c:numCache>
                <c:formatCode>0.0000</c:formatCode>
                <c:ptCount val="7"/>
                <c:pt idx="3">
                  <c:v>3.8344611862287095E-3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F1-4B47-B345-EFDF6FF3E032}"/>
            </c:ext>
          </c:extLst>
        </c:ser>
        <c:ser>
          <c:idx val="3"/>
          <c:order val="6"/>
          <c:tx>
            <c:strRef>
              <c:f>'Carbon footprint calculator'!$V$13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calculator'!$W$13:$AC$13</c:f>
              <c:numCache>
                <c:formatCode>0.0000</c:formatCode>
                <c:ptCount val="7"/>
                <c:pt idx="4">
                  <c:v>2.0865158751152673E-2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F1-4B47-B345-EFDF6FF3E032}"/>
            </c:ext>
          </c:extLst>
        </c:ser>
        <c:ser>
          <c:idx val="4"/>
          <c:order val="7"/>
          <c:tx>
            <c:strRef>
              <c:f>'Carbon footprint calculator'!$V$14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calculator'!$W$14:$AC$14</c:f>
              <c:numCache>
                <c:formatCode>0.0000</c:formatCode>
                <c:ptCount val="7"/>
                <c:pt idx="1">
                  <c:v>0.28483847480714863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F1-4B47-B345-EFDF6FF3E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</c:barChart>
      <c:lineChart>
        <c:grouping val="standard"/>
        <c:varyColors val="0"/>
        <c:ser>
          <c:idx val="8"/>
          <c:order val="8"/>
          <c:tx>
            <c:strRef>
              <c:f>'Carbon footprint calculator'!$V$15</c:f>
              <c:strCache>
                <c:ptCount val="1"/>
                <c:pt idx="0">
                  <c:v>Net value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4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'Carbon footprint calculator'!$W$5:$AC$5</c:f>
              <c:strCache>
                <c:ptCount val="7"/>
                <c:pt idx="0">
                  <c:v>Gasoline car</c:v>
                </c:pt>
                <c:pt idx="1">
                  <c:v>Electric car - Hard coal</c:v>
                </c:pt>
                <c:pt idx="2">
                  <c:v>Electric car electricity mix</c:v>
                </c:pt>
                <c:pt idx="3">
                  <c:v>Electric car - Wind</c:v>
                </c:pt>
                <c:pt idx="4">
                  <c:v>Electric car - Photovoltaic</c:v>
                </c:pt>
                <c:pt idx="5">
                  <c:v>E-bike - electricity mix</c:v>
                </c:pt>
                <c:pt idx="6">
                  <c:v>Conventional bike</c:v>
                </c:pt>
              </c:strCache>
            </c:strRef>
          </c:cat>
          <c:val>
            <c:numRef>
              <c:f>'Carbon footprint calculator'!$W$15:$AC$15</c:f>
              <c:numCache>
                <c:formatCode>0.0000</c:formatCode>
                <c:ptCount val="7"/>
                <c:pt idx="0">
                  <c:v>0.31058793556581932</c:v>
                </c:pt>
                <c:pt idx="1">
                  <c:v>0.33401216194334177</c:v>
                </c:pt>
                <c:pt idx="2">
                  <c:v>0.14925680707169828</c:v>
                </c:pt>
                <c:pt idx="3">
                  <c:v>5.3008148322421858E-2</c:v>
                </c:pt>
                <c:pt idx="4">
                  <c:v>7.0038845887345824E-2</c:v>
                </c:pt>
                <c:pt idx="5">
                  <c:v>7.9254500127235103E-3</c:v>
                </c:pt>
                <c:pt idx="6">
                  <c:v>5.1664754334431592E-3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F1-4B47-B345-EFDF6FF3E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427504"/>
        <c:axId val="1272768928"/>
      </c:line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5.000000000000001E-2"/>
        <c:auto val="1"/>
        <c:lblAlgn val="ctr"/>
        <c:lblOffset val="100"/>
        <c:noMultiLvlLbl val="0"/>
      </c:catAx>
      <c:valAx>
        <c:axId val="1272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Carbon footprint score [kg</a:t>
                </a:r>
                <a:r>
                  <a:rPr lang="en-US" sz="24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CO2equ</a:t>
                </a:r>
                <a:r>
                  <a:rPr lang="en-US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/FU]</a:t>
                </a:r>
              </a:p>
            </c:rich>
          </c:tx>
          <c:layout>
            <c:manualLayout>
              <c:xMode val="edge"/>
              <c:yMode val="edge"/>
              <c:x val="4.5297155423139675E-2"/>
              <c:y val="8.301611305209365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788732137649461E-2"/>
          <c:y val="0.80122948250871628"/>
          <c:w val="0.83312843273063086"/>
          <c:h val="0.18786716026168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838200</xdr:colOff>
      <xdr:row>17</xdr:row>
      <xdr:rowOff>30480</xdr:rowOff>
    </xdr:from>
    <xdr:to>
      <xdr:col>28</xdr:col>
      <xdr:colOff>2026920</xdr:colOff>
      <xdr:row>54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167640</xdr:colOff>
      <xdr:row>118</xdr:row>
      <xdr:rowOff>129540</xdr:rowOff>
    </xdr:from>
    <xdr:to>
      <xdr:col>55</xdr:col>
      <xdr:colOff>1524000</xdr:colOff>
      <xdr:row>133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56</xdr:col>
      <xdr:colOff>22860</xdr:colOff>
      <xdr:row>119</xdr:row>
      <xdr:rowOff>22860</xdr:rowOff>
    </xdr:from>
    <xdr:to>
      <xdr:col>63</xdr:col>
      <xdr:colOff>487680</xdr:colOff>
      <xdr:row>133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1859280</xdr:colOff>
      <xdr:row>134</xdr:row>
      <xdr:rowOff>190500</xdr:rowOff>
    </xdr:from>
    <xdr:to>
      <xdr:col>53</xdr:col>
      <xdr:colOff>1493520</xdr:colOff>
      <xdr:row>147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243840</xdr:colOff>
      <xdr:row>16</xdr:row>
      <xdr:rowOff>11430</xdr:rowOff>
    </xdr:from>
    <xdr:to>
      <xdr:col>39</xdr:col>
      <xdr:colOff>0</xdr:colOff>
      <xdr:row>54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97A512-F389-0B87-CD9E-F7A328B80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2065020</xdr:colOff>
      <xdr:row>16</xdr:row>
      <xdr:rowOff>110490</xdr:rowOff>
    </xdr:from>
    <xdr:to>
      <xdr:col>46</xdr:col>
      <xdr:colOff>53340</xdr:colOff>
      <xdr:row>53</xdr:row>
      <xdr:rowOff>1207770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CEE918-DC61-E134-2AAC-C751032C0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2209800</xdr:colOff>
      <xdr:row>18</xdr:row>
      <xdr:rowOff>15240</xdr:rowOff>
    </xdr:from>
    <xdr:to>
      <xdr:col>56</xdr:col>
      <xdr:colOff>91440</xdr:colOff>
      <xdr:row>55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91D3DA-AABD-4A83-A5DD-BCBB83CF6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2209800</xdr:colOff>
      <xdr:row>18</xdr:row>
      <xdr:rowOff>15240</xdr:rowOff>
    </xdr:from>
    <xdr:to>
      <xdr:col>56</xdr:col>
      <xdr:colOff>91440</xdr:colOff>
      <xdr:row>55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203AFE-0FAC-476C-A4F0-D419A050B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1953260</xdr:colOff>
      <xdr:row>21</xdr:row>
      <xdr:rowOff>86360</xdr:rowOff>
    </xdr:from>
    <xdr:to>
      <xdr:col>14</xdr:col>
      <xdr:colOff>160020</xdr:colOff>
      <xdr:row>53</xdr:row>
      <xdr:rowOff>231140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18D386-9E1F-4B60-826F-3028D7373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0</xdr:colOff>
      <xdr:row>69</xdr:row>
      <xdr:rowOff>0</xdr:rowOff>
    </xdr:from>
    <xdr:ext cx="8548521" cy="8247648"/>
    <xdr:pic>
      <xdr:nvPicPr>
        <xdr:cNvPr id="7" name="Picture 6">
          <a:extLst>
            <a:ext uri="{FF2B5EF4-FFF2-40B4-BE49-F238E27FC236}">
              <a16:creationId xmlns:a16="http://schemas.microsoft.com/office/drawing/2014/main" id="{915C8A5E-8274-132E-1000-20F67DD6E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50740" y="19164300"/>
          <a:ext cx="8548521" cy="824764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426720</xdr:colOff>
      <xdr:row>1</xdr:row>
      <xdr:rowOff>53340</xdr:rowOff>
    </xdr:from>
    <xdr:to>
      <xdr:col>32</xdr:col>
      <xdr:colOff>502920</xdr:colOff>
      <xdr:row>43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296333</xdr:colOff>
      <xdr:row>27</xdr:row>
      <xdr:rowOff>16934</xdr:rowOff>
    </xdr:from>
    <xdr:to>
      <xdr:col>31</xdr:col>
      <xdr:colOff>254000</xdr:colOff>
      <xdr:row>27</xdr:row>
      <xdr:rowOff>84667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0904C58-E62E-326E-120B-1E085A76C19C}"/>
            </a:ext>
          </a:extLst>
        </xdr:cNvPr>
        <xdr:cNvSpPr/>
      </xdr:nvSpPr>
      <xdr:spPr>
        <a:xfrm>
          <a:off x="16256000" y="4859867"/>
          <a:ext cx="10930467" cy="67733"/>
        </a:xfrm>
        <a:prstGeom prst="rect">
          <a:avLst/>
        </a:prstGeom>
        <a:solidFill>
          <a:schemeClr val="accent6">
            <a:lumMod val="40000"/>
            <a:lumOff val="60000"/>
            <a:alpha val="4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K132"/>
  <sheetViews>
    <sheetView tabSelected="1" topLeftCell="A95" zoomScale="60" zoomScaleNormal="60" workbookViewId="0">
      <selection activeCell="F99" sqref="F99"/>
    </sheetView>
  </sheetViews>
  <sheetFormatPr defaultColWidth="30.54296875" defaultRowHeight="20" outlineLevelCol="1"/>
  <cols>
    <col min="1" max="1" width="29.1796875" style="3" customWidth="1"/>
    <col min="2" max="2" width="87.26953125" style="1" customWidth="1"/>
    <col min="3" max="3" width="69.1796875" style="1" customWidth="1"/>
    <col min="4" max="4" width="24.453125" style="1" customWidth="1"/>
    <col min="5" max="5" width="32.1796875" style="3" customWidth="1"/>
    <col min="6" max="6" width="24.453125" style="1" customWidth="1"/>
    <col min="7" max="7" width="26.453125" style="1" customWidth="1"/>
    <col min="8" max="8" width="30.1796875" style="1" customWidth="1"/>
    <col min="9" max="9" width="20.453125" style="20" customWidth="1"/>
    <col min="10" max="10" width="23.54296875" style="1" customWidth="1"/>
    <col min="11" max="11" width="26.453125" style="1" customWidth="1" outlineLevel="1"/>
    <col min="12" max="12" width="21.1796875" style="1" customWidth="1" outlineLevel="1"/>
    <col min="13" max="13" width="17.453125" style="1" customWidth="1" outlineLevel="1"/>
    <col min="14" max="14" width="30.54296875" style="13" customWidth="1" outlineLevel="1"/>
    <col min="15" max="15" width="21.1796875" style="13" customWidth="1" outlineLevel="1"/>
    <col min="16" max="16" width="26.54296875" style="13" customWidth="1" outlineLevel="1"/>
    <col min="17" max="17" width="26.54296875" style="318" customWidth="1" outlineLevel="1"/>
    <col min="18" max="19" width="26.54296875" style="13" customWidth="1" outlineLevel="1"/>
    <col min="20" max="20" width="28.1796875" style="13" customWidth="1" outlineLevel="1"/>
    <col min="21" max="21" width="30.54296875" style="1"/>
    <col min="22" max="22" width="42.453125" style="1" customWidth="1"/>
    <col min="23" max="30" width="30.54296875" style="1"/>
    <col min="31" max="31" width="30.54296875" style="1" customWidth="1" outlineLevel="1"/>
    <col min="32" max="32" width="40" style="1" customWidth="1" outlineLevel="1"/>
    <col min="33" max="40" width="30.54296875" style="1" customWidth="1" outlineLevel="1"/>
    <col min="41" max="41" width="57.453125" style="1" customWidth="1" outlineLevel="1"/>
    <col min="42" max="49" width="30.54296875" style="1" customWidth="1" outlineLevel="1"/>
    <col min="50" max="50" width="57.453125" style="1" customWidth="1" outlineLevel="1"/>
    <col min="51" max="59" width="30.54296875" style="1" customWidth="1" outlineLevel="1"/>
    <col min="60" max="65" width="30.54296875" style="1" customWidth="1"/>
    <col min="66" max="16384" width="30.54296875" style="1"/>
  </cols>
  <sheetData>
    <row r="4" spans="1:57" ht="20.5" thickBot="1"/>
    <row r="5" spans="1:57" s="2" customFormat="1" ht="43.75" customHeight="1" thickBot="1">
      <c r="A5" s="151"/>
      <c r="Q5" s="319"/>
      <c r="T5" s="332"/>
      <c r="V5" s="31" t="s">
        <v>33027</v>
      </c>
      <c r="W5" s="31" t="s">
        <v>34307</v>
      </c>
      <c r="X5" s="31" t="s">
        <v>34306</v>
      </c>
      <c r="Y5" s="31" t="s">
        <v>34303</v>
      </c>
      <c r="Z5" s="31" t="s">
        <v>34305</v>
      </c>
      <c r="AA5" s="31" t="s">
        <v>34304</v>
      </c>
      <c r="AB5" s="31" t="s">
        <v>34302</v>
      </c>
      <c r="AC5" s="31" t="s">
        <v>33393</v>
      </c>
      <c r="AF5" s="342" t="s">
        <v>33022</v>
      </c>
      <c r="AG5" s="31" t="s">
        <v>34307</v>
      </c>
      <c r="AH5" s="31" t="s">
        <v>34306</v>
      </c>
      <c r="AI5" s="31" t="s">
        <v>34303</v>
      </c>
      <c r="AJ5" s="31" t="s">
        <v>34305</v>
      </c>
      <c r="AK5" s="31" t="s">
        <v>34304</v>
      </c>
      <c r="AL5" s="31" t="s">
        <v>34302</v>
      </c>
      <c r="AM5" s="31" t="s">
        <v>33393</v>
      </c>
      <c r="AN5" s="1"/>
      <c r="AO5" s="342" t="s">
        <v>33026</v>
      </c>
      <c r="AP5" s="31" t="s">
        <v>34307</v>
      </c>
      <c r="AQ5" s="31" t="s">
        <v>34306</v>
      </c>
      <c r="AR5" s="31" t="s">
        <v>34303</v>
      </c>
      <c r="AS5" s="31" t="s">
        <v>34305</v>
      </c>
      <c r="AT5" s="31" t="s">
        <v>34304</v>
      </c>
      <c r="AU5" s="31" t="s">
        <v>34302</v>
      </c>
      <c r="AV5" s="31" t="s">
        <v>33393</v>
      </c>
      <c r="AW5" s="1"/>
      <c r="AX5" s="342" t="s">
        <v>33401</v>
      </c>
      <c r="AY5" s="31" t="s">
        <v>34307</v>
      </c>
      <c r="AZ5" s="31" t="s">
        <v>34306</v>
      </c>
      <c r="BA5" s="31" t="s">
        <v>34303</v>
      </c>
      <c r="BB5" s="31" t="s">
        <v>34305</v>
      </c>
      <c r="BC5" s="31" t="s">
        <v>34304</v>
      </c>
      <c r="BD5" s="31" t="s">
        <v>34302</v>
      </c>
      <c r="BE5" s="31" t="s">
        <v>33393</v>
      </c>
    </row>
    <row r="6" spans="1:57">
      <c r="V6" s="26" t="s">
        <v>32948</v>
      </c>
      <c r="W6" s="162">
        <f>SUM(I23:I35)</f>
        <v>3.272784667422185E-2</v>
      </c>
      <c r="X6" s="162">
        <f>SUM($I$56:$I$70)</f>
        <v>4.6491542916425668E-2</v>
      </c>
      <c r="Y6" s="162">
        <f>SUM($I$56:$I$70)</f>
        <v>4.6491542916425668E-2</v>
      </c>
      <c r="Z6" s="162">
        <f>SUM($I$56:$I$70)</f>
        <v>4.6491542916425668E-2</v>
      </c>
      <c r="AA6" s="162">
        <f>SUM($I$56:$I$70)</f>
        <v>4.6491542916425668E-2</v>
      </c>
      <c r="AB6" s="162">
        <f>SUM(I98:I99)</f>
        <v>4.8466753832699869E-3</v>
      </c>
      <c r="AC6" s="162">
        <f>SUM(I119:I120)</f>
        <v>4.8466753832699869E-3</v>
      </c>
      <c r="AF6" s="26" t="str">
        <f>V6</f>
        <v>Manufacturing &amp; raw materials</v>
      </c>
      <c r="AG6" s="39">
        <f>SUM(L23:L35)</f>
        <v>8.8065814930080422E-2</v>
      </c>
      <c r="AH6" s="39">
        <f>SUM($L$56:$L$70)</f>
        <v>0.12515817544102259</v>
      </c>
      <c r="AI6" s="39">
        <f>SUM($L$56:$L$70)</f>
        <v>0.12515817544102259</v>
      </c>
      <c r="AJ6" s="39">
        <f>SUM($L$56:$L$70)</f>
        <v>0.12515817544102259</v>
      </c>
      <c r="AK6" s="39">
        <f>SUM($L$56:$L$70)</f>
        <v>0.12515817544102259</v>
      </c>
      <c r="AL6" s="39">
        <f>SUM($L$98:$L$99)</f>
        <v>1.1453430155069258E-2</v>
      </c>
      <c r="AM6" s="162">
        <f>SUM(L119:L120)</f>
        <v>1.1453430155069258E-2</v>
      </c>
      <c r="AO6" s="26" t="str">
        <f>AF6</f>
        <v>Manufacturing &amp; raw materials</v>
      </c>
      <c r="AP6" s="39">
        <f>SUM(O23:O35)</f>
        <v>1.5987585884603759E-10</v>
      </c>
      <c r="AQ6" s="39">
        <f>SUM($O$56:$O$70)</f>
        <v>2.7067630902572743E-10</v>
      </c>
      <c r="AR6" s="39">
        <f>SUM($O$56:$O$70)</f>
        <v>2.7067630902572743E-10</v>
      </c>
      <c r="AS6" s="39">
        <f>SUM($O$56:$O$70)</f>
        <v>2.7067630902572743E-10</v>
      </c>
      <c r="AT6" s="39">
        <f>SUM($O$56:$O$70)</f>
        <v>2.7067630902572743E-10</v>
      </c>
      <c r="AU6" s="39">
        <f>SUM($O98:$O99)</f>
        <v>2.2519353298749376E-11</v>
      </c>
      <c r="AV6" s="39">
        <f>AU6</f>
        <v>2.2519353298749376E-11</v>
      </c>
      <c r="AX6" s="26" t="str">
        <f>AF6</f>
        <v>Manufacturing &amp; raw materials</v>
      </c>
      <c r="AY6" s="39">
        <f>SUM(R23:R35)</f>
        <v>0.56786644701108058</v>
      </c>
      <c r="AZ6" s="39">
        <f>SUM($R$56:$R$70)</f>
        <v>0.71482272405495573</v>
      </c>
      <c r="BA6" s="39">
        <f>SUM($R$56:$R$70)</f>
        <v>0.71482272405495573</v>
      </c>
      <c r="BB6" s="39">
        <f>SUM($R$56:$R$70)</f>
        <v>0.71482272405495573</v>
      </c>
      <c r="BC6" s="39">
        <f>SUM($R$56:$R$70)</f>
        <v>0.71482272405495573</v>
      </c>
      <c r="BD6" s="39">
        <f>SUM($R98:$R99)</f>
        <v>5.6742791237336734E-2</v>
      </c>
      <c r="BE6" s="39">
        <f>SUM($R98:$R99)</f>
        <v>5.6742791237336734E-2</v>
      </c>
    </row>
    <row r="7" spans="1:57">
      <c r="V7" s="27" t="s">
        <v>7</v>
      </c>
      <c r="W7" s="162">
        <f>SUM(I37:I39)</f>
        <v>1.0156790176738119E-3</v>
      </c>
      <c r="X7" s="42">
        <f>SUM($I$72:$I$74)</f>
        <v>5.9387730052119011E-4</v>
      </c>
      <c r="Y7" s="42">
        <f>SUM($I$72:$I$74)</f>
        <v>5.9387730052119011E-4</v>
      </c>
      <c r="Z7" s="42">
        <f>SUM($I$72:$I$74)</f>
        <v>5.9387730052119011E-4</v>
      </c>
      <c r="AA7" s="42">
        <f>SUM($I$72:$I$74)</f>
        <v>5.9387730052119011E-4</v>
      </c>
      <c r="AB7" s="42">
        <f>SUM(I101:I103)</f>
        <v>3.0603795213726329E-4</v>
      </c>
      <c r="AC7" s="42">
        <f>SUM(I122:I124)</f>
        <v>2.4160890958204996E-4</v>
      </c>
      <c r="AF7" s="27" t="str">
        <f>V7</f>
        <v>Transportation</v>
      </c>
      <c r="AG7" s="39">
        <f>SUM(L37:L39)</f>
        <v>2.3378932298081922E-3</v>
      </c>
      <c r="AH7" s="40">
        <f>SUM($L$72:$L$74)</f>
        <v>1.3419961913620252E-3</v>
      </c>
      <c r="AI7" s="40">
        <f>SUM($L$72:$L$74)</f>
        <v>1.3419961913620252E-3</v>
      </c>
      <c r="AJ7" s="40">
        <f>SUM($L$72:$L$74)</f>
        <v>1.3419961913620252E-3</v>
      </c>
      <c r="AK7" s="40">
        <f>SUM($L$72:$L$74)</f>
        <v>1.3419961913620252E-3</v>
      </c>
      <c r="AL7" s="40">
        <f>SUM($L$72:$L$74)</f>
        <v>1.3419961913620252E-3</v>
      </c>
      <c r="AM7" s="42">
        <f>SUM(L122:L124)</f>
        <v>3.3331625387484807E-4</v>
      </c>
      <c r="AO7" s="27" t="str">
        <f>AF7</f>
        <v>Transportation</v>
      </c>
      <c r="AP7" s="39">
        <f>SUM(O37:O39)</f>
        <v>8.5706312838972978E-12</v>
      </c>
      <c r="AQ7" s="40">
        <f>SUM($O$72:$O$74)</f>
        <v>4.926715629134618E-12</v>
      </c>
      <c r="AR7" s="40">
        <f>SUM($O$72:$O$74)</f>
        <v>4.926715629134618E-12</v>
      </c>
      <c r="AS7" s="40">
        <f>SUM($O$72:$O$74)</f>
        <v>4.926715629134618E-12</v>
      </c>
      <c r="AT7" s="40">
        <f>SUM($O$72:$O$74)</f>
        <v>4.926715629134618E-12</v>
      </c>
      <c r="AU7" s="40">
        <f>SUM($O101:$O103)</f>
        <v>1.7205771843652112E-12</v>
      </c>
      <c r="AV7" s="39">
        <f>AU7</f>
        <v>1.7205771843652112E-12</v>
      </c>
      <c r="AX7" s="27" t="str">
        <f>AF7</f>
        <v>Transportation</v>
      </c>
      <c r="AY7" s="39">
        <f>SUM(R37:R39)</f>
        <v>1.3882457716319248E-2</v>
      </c>
      <c r="AZ7" s="40">
        <f>SUM($R$72:$R$74)</f>
        <v>8.164556438393103E-3</v>
      </c>
      <c r="BA7" s="40">
        <f>SUM($R$72:$R$74)</f>
        <v>8.164556438393103E-3</v>
      </c>
      <c r="BB7" s="40">
        <f>SUM($R$72:$R$74)</f>
        <v>8.164556438393103E-3</v>
      </c>
      <c r="BC7" s="40">
        <f>SUM($R$72:$R$74)</f>
        <v>8.164556438393103E-3</v>
      </c>
      <c r="BD7" s="40">
        <f>SUM($R101:$R103)</f>
        <v>4.5043097112379225E-3</v>
      </c>
      <c r="BE7" s="40">
        <f>SUM($R101:$R103)</f>
        <v>4.5043097112379225E-3</v>
      </c>
    </row>
    <row r="8" spans="1:57">
      <c r="V8" s="26" t="s">
        <v>4</v>
      </c>
      <c r="W8" s="42">
        <f>SUM(I45:I47)</f>
        <v>1.7928845692920595E-3</v>
      </c>
      <c r="X8" s="42">
        <f>SUM($I$82:$I$85)</f>
        <v>2.0882669192462855E-3</v>
      </c>
      <c r="Y8" s="42">
        <f>SUM($I$82:$I$85)</f>
        <v>2.0882669192462855E-3</v>
      </c>
      <c r="Z8" s="42">
        <f>SUM($I$82:$I$85)</f>
        <v>2.0882669192462855E-3</v>
      </c>
      <c r="AA8" s="42">
        <f>SUM($I$82:$I$85)</f>
        <v>2.0882669192462855E-3</v>
      </c>
      <c r="AB8" s="42">
        <f>SUM(I108:I108)</f>
        <v>7.8191140591122237E-5</v>
      </c>
      <c r="AC8" s="42">
        <f>SUM(I129:I129)</f>
        <v>7.8191140591122237E-5</v>
      </c>
      <c r="AF8" s="26" t="str">
        <f>V8</f>
        <v>Disposal</v>
      </c>
      <c r="AG8" s="40">
        <f>SUM(L45:L47)</f>
        <v>-1.826953648632443E-4</v>
      </c>
      <c r="AH8" s="40">
        <f>SUM($L$82:$L$85)</f>
        <v>-2.2737210592806622E-4</v>
      </c>
      <c r="AI8" s="40">
        <f>SUM($L$82:$L$85)</f>
        <v>-2.2737210592806622E-4</v>
      </c>
      <c r="AJ8" s="40">
        <f>SUM($L$82:$L$85)</f>
        <v>-2.2737210592806622E-4</v>
      </c>
      <c r="AK8" s="40">
        <f>SUM($L$82:$L$85)</f>
        <v>-2.2737210592806622E-4</v>
      </c>
      <c r="AL8" s="40">
        <f>SUM($L$82:$L$85)</f>
        <v>-2.2737210592806622E-4</v>
      </c>
      <c r="AM8" s="42">
        <f>SUM(L129:L129)</f>
        <v>4.371780474857478E-5</v>
      </c>
      <c r="AO8" s="26" t="str">
        <f>AF8</f>
        <v>Disposal</v>
      </c>
      <c r="AP8" s="40">
        <f>SUM(O45:O47)</f>
        <v>2.1148380234731716E-12</v>
      </c>
      <c r="AQ8" s="40">
        <f>SUM($O$82:$O$85)</f>
        <v>2.4073290486253638E-12</v>
      </c>
      <c r="AR8" s="40">
        <f>SUM($O$82:$O$85)</f>
        <v>2.4073290486253638E-12</v>
      </c>
      <c r="AS8" s="40">
        <f>SUM($O$82:$O$85)</f>
        <v>2.4073290486253638E-12</v>
      </c>
      <c r="AT8" s="40">
        <f>SUM($O$82:$O$85)</f>
        <v>2.4073290486253638E-12</v>
      </c>
      <c r="AU8" s="40">
        <f>SUM($O108:$O108)</f>
        <v>2.2644518347516662E-13</v>
      </c>
      <c r="AV8" s="39">
        <f>AU8</f>
        <v>2.2644518347516662E-13</v>
      </c>
      <c r="AX8" s="26" t="str">
        <f>AF8</f>
        <v>Disposal</v>
      </c>
      <c r="AY8" s="40">
        <f>SUM(R45:R47)</f>
        <v>-3.762008168667566E-2</v>
      </c>
      <c r="AZ8" s="40">
        <f>SUM($R$82:$R$85)</f>
        <v>-4.4361663072332809E-2</v>
      </c>
      <c r="BA8" s="40">
        <f>SUM($R$82:$R$85)</f>
        <v>-4.4361663072332809E-2</v>
      </c>
      <c r="BB8" s="40">
        <f>SUM($R$82:$R$85)</f>
        <v>-4.4361663072332809E-2</v>
      </c>
      <c r="BC8" s="40">
        <f>SUM($R$82:$R$85)</f>
        <v>-4.4361663072332809E-2</v>
      </c>
      <c r="BD8" s="40">
        <f>SUM($R108:$R108)</f>
        <v>1.6240435018254624E-5</v>
      </c>
      <c r="BE8" s="40">
        <f>SUM($R108:$R108)</f>
        <v>1.6240435018254624E-5</v>
      </c>
    </row>
    <row r="9" spans="1:57">
      <c r="V9" s="26" t="s">
        <v>34294</v>
      </c>
      <c r="W9" s="42">
        <f>SUM(I42:I43)</f>
        <v>0.27505152530463162</v>
      </c>
      <c r="X9" s="42"/>
      <c r="Y9" s="42"/>
      <c r="Z9" s="42"/>
      <c r="AA9" s="42"/>
      <c r="AB9" s="42"/>
      <c r="AC9" s="42"/>
      <c r="AD9" s="25"/>
      <c r="AE9" s="25"/>
      <c r="AF9" s="26" t="str">
        <f>V9</f>
        <v>Vehicle use</v>
      </c>
      <c r="AG9" s="29">
        <f>SUM(L42:L43)</f>
        <v>0.34857350378017432</v>
      </c>
      <c r="AH9" s="29"/>
      <c r="AI9" s="28"/>
      <c r="AJ9" s="29"/>
      <c r="AK9" s="29"/>
      <c r="AL9" s="29"/>
      <c r="AM9" s="42"/>
      <c r="AO9" s="26" t="str">
        <f>AF9</f>
        <v>Vehicle use</v>
      </c>
      <c r="AP9" s="40">
        <f>SUM(O42:O43)</f>
        <v>1.3568872967400738E-9</v>
      </c>
      <c r="AQ9" s="40"/>
      <c r="AR9" s="40"/>
      <c r="AS9" s="40"/>
      <c r="AT9" s="40"/>
      <c r="AU9" s="40"/>
      <c r="AV9" s="29"/>
      <c r="AX9" s="26" t="str">
        <f>AF9</f>
        <v>Vehicle use</v>
      </c>
      <c r="AY9" s="40">
        <f>SUM(R42:R43)</f>
        <v>3.5141563466863133</v>
      </c>
      <c r="AZ9" s="40"/>
      <c r="BA9" s="40"/>
      <c r="BB9" s="40"/>
      <c r="BC9" s="40"/>
      <c r="BD9" s="40"/>
      <c r="BE9" s="40"/>
    </row>
    <row r="10" spans="1:57">
      <c r="V10" s="26" t="s">
        <v>34295</v>
      </c>
      <c r="W10" s="42"/>
      <c r="X10" s="42"/>
      <c r="Y10" s="42"/>
      <c r="Z10" s="42"/>
      <c r="AA10" s="42"/>
      <c r="AB10" s="42"/>
      <c r="AC10" s="42"/>
      <c r="AD10" s="25"/>
      <c r="AE10" s="25"/>
      <c r="AF10" s="26" t="str">
        <f>V10</f>
        <v>Vehicle physical activity</v>
      </c>
      <c r="AG10" s="29">
        <f>L41</f>
        <v>-0.72627994338661739</v>
      </c>
      <c r="AH10" s="29">
        <f>L76</f>
        <v>-0.72627994338661739</v>
      </c>
      <c r="AI10" s="28">
        <f>L76</f>
        <v>-0.72627994338661739</v>
      </c>
      <c r="AJ10" s="29">
        <f>L76</f>
        <v>-0.72627994338661739</v>
      </c>
      <c r="AK10" s="29">
        <f>L76</f>
        <v>-0.72627994338661739</v>
      </c>
      <c r="AL10" s="29">
        <f>L105</f>
        <v>-6.2175664984677077</v>
      </c>
      <c r="AM10" s="42">
        <f>L126</f>
        <v>-9.3263497477015616</v>
      </c>
      <c r="AO10" s="26" t="str">
        <f>AF10</f>
        <v>Vehicle physical activity</v>
      </c>
      <c r="AP10" s="40"/>
      <c r="AQ10" s="40"/>
      <c r="AR10" s="40"/>
      <c r="AS10" s="40"/>
      <c r="AT10" s="40"/>
      <c r="AU10" s="40"/>
      <c r="AV10" s="29"/>
      <c r="AX10" s="26" t="str">
        <f>AF10</f>
        <v>Vehicle physical activity</v>
      </c>
      <c r="AY10" s="40"/>
      <c r="AZ10" s="40"/>
      <c r="BA10" s="40"/>
      <c r="BB10" s="40"/>
      <c r="BC10" s="40"/>
      <c r="BD10" s="40"/>
      <c r="BE10" s="40"/>
    </row>
    <row r="11" spans="1:57">
      <c r="V11" s="26" t="s">
        <v>33007</v>
      </c>
      <c r="W11" s="42"/>
      <c r="X11" s="42"/>
      <c r="Y11" s="42">
        <f>I77</f>
        <v>0.10008311993550513</v>
      </c>
      <c r="Z11" s="42"/>
      <c r="AA11" s="42"/>
      <c r="AB11" s="42">
        <f>SUM(I105:I106)</f>
        <v>2.6945455367251379E-3</v>
      </c>
      <c r="AC11" s="42">
        <f>SUM(I126:I127)</f>
        <v>0</v>
      </c>
      <c r="AD11" s="20"/>
      <c r="AE11" s="20"/>
      <c r="AF11" s="26" t="s">
        <v>33007</v>
      </c>
      <c r="AG11" s="114"/>
      <c r="AH11" s="41"/>
      <c r="AI11" s="29">
        <f>L77</f>
        <v>0.1272228522809602</v>
      </c>
      <c r="AJ11" s="41"/>
      <c r="AK11" s="41"/>
      <c r="AL11" s="42">
        <f>L106</f>
        <v>3.4252306383335436E-3</v>
      </c>
      <c r="AM11" s="42">
        <f>L127</f>
        <v>0</v>
      </c>
      <c r="AO11" s="26" t="s">
        <v>33007</v>
      </c>
      <c r="AP11" s="40"/>
      <c r="AQ11" s="40"/>
      <c r="AR11" s="40">
        <f>O77</f>
        <v>4.7592493750141962E-10</v>
      </c>
      <c r="AS11" s="40"/>
      <c r="AT11" s="40"/>
      <c r="AU11" s="40">
        <f>SUM(O105:O106)</f>
        <v>1.2813363701961297E-11</v>
      </c>
      <c r="AV11" s="40">
        <v>0</v>
      </c>
      <c r="AX11" s="26" t="s">
        <v>33007</v>
      </c>
      <c r="AY11" s="40"/>
      <c r="AZ11" s="40"/>
      <c r="BA11" s="40">
        <f>R77</f>
        <v>2.3097052121121529</v>
      </c>
      <c r="BB11" s="40"/>
      <c r="BC11" s="40"/>
      <c r="BD11" s="40">
        <f>SUM(R105:R106)</f>
        <v>6.2184371095327193E-2</v>
      </c>
      <c r="BE11" s="40">
        <v>0</v>
      </c>
    </row>
    <row r="12" spans="1:57" ht="23.5" customHeight="1">
      <c r="V12" s="26" t="s">
        <v>115</v>
      </c>
      <c r="W12" s="42"/>
      <c r="X12" s="42"/>
      <c r="Y12" s="42"/>
      <c r="Z12" s="42">
        <f>I78</f>
        <v>3.8344611862287095E-3</v>
      </c>
      <c r="AA12" s="42"/>
      <c r="AB12" s="42"/>
      <c r="AC12" s="42"/>
      <c r="AD12" s="20"/>
      <c r="AE12" s="20"/>
      <c r="AF12" s="26" t="s">
        <v>115</v>
      </c>
      <c r="AG12" s="26"/>
      <c r="AH12" s="41"/>
      <c r="AI12" s="29"/>
      <c r="AJ12" s="42">
        <f>L78</f>
        <v>1.0658041261035027E-2</v>
      </c>
      <c r="AK12" s="41"/>
      <c r="AL12" s="41"/>
      <c r="AM12" s="42"/>
      <c r="AO12" s="26" t="s">
        <v>115</v>
      </c>
      <c r="AP12" s="40"/>
      <c r="AQ12" s="40"/>
      <c r="AR12" s="40"/>
      <c r="AS12" s="40">
        <f>O78</f>
        <v>2.1501692968665324E-11</v>
      </c>
      <c r="AT12" s="40"/>
      <c r="AU12" s="40"/>
      <c r="AV12" s="41"/>
      <c r="AX12" s="26" t="s">
        <v>115</v>
      </c>
      <c r="AY12" s="40"/>
      <c r="AZ12" s="40"/>
      <c r="BA12" s="40"/>
      <c r="BB12" s="40">
        <f>R78</f>
        <v>5.2025961669843197E-2</v>
      </c>
      <c r="BC12" s="40"/>
      <c r="BD12" s="40"/>
      <c r="BE12" s="40"/>
    </row>
    <row r="13" spans="1:57" ht="22.75" customHeight="1">
      <c r="V13" s="26" t="s">
        <v>114</v>
      </c>
      <c r="W13" s="42"/>
      <c r="X13" s="42"/>
      <c r="Y13" s="42"/>
      <c r="Z13" s="42"/>
      <c r="AA13" s="42">
        <f>I79</f>
        <v>2.0865158751152673E-2</v>
      </c>
      <c r="AB13" s="42"/>
      <c r="AC13" s="42"/>
      <c r="AD13" s="20"/>
      <c r="AE13" s="20"/>
      <c r="AF13" s="26" t="s">
        <v>114</v>
      </c>
      <c r="AG13" s="26"/>
      <c r="AH13" s="29"/>
      <c r="AI13" s="29"/>
      <c r="AJ13" s="41"/>
      <c r="AK13" s="29">
        <f>L79</f>
        <v>3.8374462027869281E-2</v>
      </c>
      <c r="AL13" s="29"/>
      <c r="AM13" s="42"/>
      <c r="AO13" s="26" t="s">
        <v>114</v>
      </c>
      <c r="AP13" s="40"/>
      <c r="AQ13" s="40"/>
      <c r="AR13" s="40"/>
      <c r="AS13" s="40"/>
      <c r="AT13" s="40">
        <f>O79</f>
        <v>1.7005097056800515E-10</v>
      </c>
      <c r="AU13" s="40"/>
      <c r="AV13" s="29"/>
      <c r="AX13" s="26" t="s">
        <v>114</v>
      </c>
      <c r="AY13" s="40"/>
      <c r="AZ13" s="40"/>
      <c r="BA13" s="40"/>
      <c r="BB13" s="40"/>
      <c r="BC13" s="40">
        <f>R79</f>
        <v>0.27552471790720034</v>
      </c>
      <c r="BD13" s="40"/>
      <c r="BE13" s="40"/>
    </row>
    <row r="14" spans="1:57" ht="21.75" customHeight="1">
      <c r="V14" s="26" t="s">
        <v>124</v>
      </c>
      <c r="W14" s="42"/>
      <c r="X14" s="42">
        <f>I80</f>
        <v>0.28483847480714863</v>
      </c>
      <c r="Y14" s="42"/>
      <c r="Z14" s="42"/>
      <c r="AA14" s="42"/>
      <c r="AB14" s="42"/>
      <c r="AC14" s="42"/>
      <c r="AD14" s="20"/>
      <c r="AE14" s="20"/>
      <c r="AF14" s="26" t="s">
        <v>124</v>
      </c>
      <c r="AG14" s="26"/>
      <c r="AH14" s="29">
        <f>L80</f>
        <v>0.4291900888138997</v>
      </c>
      <c r="AI14" s="29"/>
      <c r="AJ14" s="41"/>
      <c r="AK14" s="29"/>
      <c r="AL14" s="29"/>
      <c r="AM14" s="42"/>
      <c r="AO14" s="26" t="s">
        <v>124</v>
      </c>
      <c r="AP14" s="40"/>
      <c r="AQ14" s="40">
        <f>O80</f>
        <v>1.5018117080493704E-9</v>
      </c>
      <c r="AR14" s="40"/>
      <c r="AS14" s="40"/>
      <c r="AT14" s="40"/>
      <c r="AU14" s="40"/>
      <c r="AV14" s="29"/>
      <c r="AX14" s="26" t="s">
        <v>124</v>
      </c>
      <c r="AY14" s="40"/>
      <c r="AZ14" s="40">
        <f>R80</f>
        <v>2.9354912077592163</v>
      </c>
      <c r="BA14" s="40"/>
      <c r="BB14" s="40"/>
      <c r="BC14" s="40"/>
      <c r="BD14" s="40"/>
      <c r="BE14" s="40"/>
    </row>
    <row r="15" spans="1:57" ht="23.5" customHeight="1">
      <c r="V15" s="14" t="s">
        <v>34</v>
      </c>
      <c r="W15" s="163">
        <f>SUM(W6:W14)</f>
        <v>0.31058793556581932</v>
      </c>
      <c r="X15" s="163">
        <f>SUM(X6:X14)</f>
        <v>0.33401216194334177</v>
      </c>
      <c r="Y15" s="163">
        <f>SUM(Y6:Y11)</f>
        <v>0.14925680707169828</v>
      </c>
      <c r="Z15" s="163">
        <f>SUM(Z6:Z14)</f>
        <v>5.3008148322421858E-2</v>
      </c>
      <c r="AA15" s="163">
        <f>SUM(AA6:AA14)</f>
        <v>7.0038845887345824E-2</v>
      </c>
      <c r="AB15" s="163">
        <f>SUM(AB6:AB14)</f>
        <v>7.9254500127235103E-3</v>
      </c>
      <c r="AC15" s="163">
        <f>SUM(AC6:AC14)</f>
        <v>5.1664754334431592E-3</v>
      </c>
      <c r="AD15" s="25"/>
      <c r="AE15" s="25"/>
      <c r="AF15" s="336" t="s">
        <v>34</v>
      </c>
      <c r="AG15" s="336">
        <f>SUM(AG6:AG14)</f>
        <v>-0.2874854268114177</v>
      </c>
      <c r="AH15" s="336">
        <f t="shared" ref="AH15:AM15" si="0">SUM(AH6:AH14)</f>
        <v>-0.17081705504626116</v>
      </c>
      <c r="AI15" s="336">
        <f t="shared" si="0"/>
        <v>-0.47278429157920066</v>
      </c>
      <c r="AJ15" s="336">
        <f t="shared" si="0"/>
        <v>-0.58934910259912587</v>
      </c>
      <c r="AK15" s="336">
        <f t="shared" si="0"/>
        <v>-0.56163268183229154</v>
      </c>
      <c r="AL15" s="336">
        <f t="shared" si="0"/>
        <v>-6.2015732135888708</v>
      </c>
      <c r="AM15" s="336">
        <f t="shared" si="0"/>
        <v>-9.3145192834878685</v>
      </c>
      <c r="AO15" s="14" t="s">
        <v>34</v>
      </c>
      <c r="AP15" s="341">
        <f>SUM(AP6:AP9)</f>
        <v>1.5274486248934818E-9</v>
      </c>
      <c r="AQ15" s="341">
        <f>SUM(AQ6:AQ14)</f>
        <v>1.7798220617528578E-9</v>
      </c>
      <c r="AR15" s="341">
        <f>SUM(AR6:AR11)</f>
        <v>7.5393529120490694E-10</v>
      </c>
      <c r="AS15" s="341">
        <f>SUM(AS6:AS8, AS12)</f>
        <v>2.9951204667215268E-10</v>
      </c>
      <c r="AT15" s="341">
        <f>SUM(AT6:AT14)</f>
        <v>4.4806132427149253E-10</v>
      </c>
      <c r="AU15" s="341">
        <f t="shared" ref="AU15:AV15" si="1">SUM(AU6:AU14)</f>
        <v>3.727973936855105E-11</v>
      </c>
      <c r="AV15" s="341">
        <f t="shared" si="1"/>
        <v>2.4466375666589754E-11</v>
      </c>
      <c r="AX15" s="14" t="s">
        <v>34</v>
      </c>
      <c r="AY15" s="341">
        <f>SUM(AY6:AY9)</f>
        <v>4.0582851697270375</v>
      </c>
      <c r="AZ15" s="341">
        <f>SUM(AZ6:AZ14)</f>
        <v>3.6141168251802323</v>
      </c>
      <c r="BA15" s="341">
        <f>SUM(BA6:BA11)</f>
        <v>2.9883308295331688</v>
      </c>
      <c r="BB15" s="341">
        <f>SUM(BB6:BB8, BB12)</f>
        <v>0.7306515790908592</v>
      </c>
      <c r="BC15" s="341">
        <f>SUM(BC6:BC14)</f>
        <v>0.95415033532821636</v>
      </c>
      <c r="BD15" s="341">
        <f>SUM(BD6:BD14)</f>
        <v>0.1234477124789201</v>
      </c>
      <c r="BE15" s="341">
        <f>SUM(BE6:BE14)</f>
        <v>6.1263341383592906E-2</v>
      </c>
    </row>
    <row r="16" spans="1:57" ht="25.4" customHeight="1"/>
    <row r="17" spans="1:35" ht="23.5" customHeight="1">
      <c r="A17" s="15" t="s">
        <v>6</v>
      </c>
      <c r="B17" s="143">
        <v>1000</v>
      </c>
      <c r="C17" s="14" t="s">
        <v>32955</v>
      </c>
      <c r="D17" s="14"/>
      <c r="E17" s="14">
        <v>42.5</v>
      </c>
      <c r="F17" s="14" t="s">
        <v>32956</v>
      </c>
    </row>
    <row r="18" spans="1:35">
      <c r="A18" s="15" t="s">
        <v>32953</v>
      </c>
      <c r="B18" s="143">
        <v>1000</v>
      </c>
      <c r="C18" s="14" t="s">
        <v>32957</v>
      </c>
      <c r="D18" s="14"/>
      <c r="E18" s="144">
        <v>0.25</v>
      </c>
      <c r="F18" s="14"/>
      <c r="AB18" s="42"/>
    </row>
    <row r="19" spans="1:35">
      <c r="C19" s="14" t="s">
        <v>32958</v>
      </c>
      <c r="D19" s="14"/>
      <c r="E19" s="14">
        <v>3.6</v>
      </c>
      <c r="F19" s="14" t="s">
        <v>32959</v>
      </c>
      <c r="AB19" s="42"/>
    </row>
    <row r="20" spans="1:35" ht="20.5" thickBot="1">
      <c r="B20" s="14" t="s">
        <v>32980</v>
      </c>
      <c r="C20" s="185">
        <v>150000</v>
      </c>
      <c r="D20" s="119"/>
      <c r="E20" s="46"/>
      <c r="F20" s="109"/>
      <c r="AB20" s="42"/>
      <c r="AF20" s="20"/>
      <c r="AG20" s="20"/>
      <c r="AI20" s="20"/>
    </row>
    <row r="21" spans="1:35" ht="81.75" customHeight="1" thickBot="1">
      <c r="A21" s="102" t="s">
        <v>135</v>
      </c>
      <c r="B21" s="122" t="s">
        <v>33028</v>
      </c>
      <c r="C21" s="67" t="s">
        <v>32954</v>
      </c>
      <c r="D21" s="69" t="s">
        <v>32965</v>
      </c>
      <c r="E21" s="135" t="s">
        <v>32976</v>
      </c>
      <c r="F21" s="136" t="s">
        <v>10</v>
      </c>
      <c r="G21" s="111" t="s">
        <v>0</v>
      </c>
      <c r="H21" s="67" t="s">
        <v>33029</v>
      </c>
      <c r="I21" s="102" t="s">
        <v>33023</v>
      </c>
      <c r="J21" s="113" t="s">
        <v>32950</v>
      </c>
      <c r="K21" s="102" t="s">
        <v>32966</v>
      </c>
      <c r="L21" s="102" t="s">
        <v>33022</v>
      </c>
      <c r="M21" s="112" t="s">
        <v>32967</v>
      </c>
      <c r="N21" s="102" t="s">
        <v>32994</v>
      </c>
      <c r="O21" s="102" t="s">
        <v>33024</v>
      </c>
      <c r="P21" s="113" t="s">
        <v>33025</v>
      </c>
      <c r="Q21" s="320" t="s">
        <v>33394</v>
      </c>
      <c r="R21" s="102" t="s">
        <v>33395</v>
      </c>
      <c r="S21" s="113" t="s">
        <v>33396</v>
      </c>
      <c r="T21" s="333" t="s">
        <v>33397</v>
      </c>
      <c r="AB21" s="42"/>
    </row>
    <row r="22" spans="1:35">
      <c r="A22" s="104"/>
      <c r="B22" s="169" t="s">
        <v>91</v>
      </c>
      <c r="C22" s="121" t="s">
        <v>91</v>
      </c>
      <c r="D22" s="171"/>
      <c r="E22" s="175" t="s">
        <v>32977</v>
      </c>
      <c r="F22" s="137" t="s">
        <v>32951</v>
      </c>
      <c r="G22" s="7"/>
      <c r="H22" s="4"/>
      <c r="I22" s="21"/>
      <c r="J22" s="10"/>
      <c r="K22" s="4"/>
      <c r="L22" s="4"/>
      <c r="M22" s="10"/>
      <c r="N22" s="4"/>
      <c r="O22" s="4"/>
      <c r="P22" s="10"/>
      <c r="Q22" s="321"/>
      <c r="R22" s="4"/>
      <c r="S22" s="10"/>
      <c r="T22" s="334"/>
      <c r="AB22" s="42"/>
      <c r="AF22" s="25"/>
      <c r="AG22" s="25"/>
      <c r="AI22" s="25"/>
    </row>
    <row r="23" spans="1:35">
      <c r="A23" s="182">
        <v>17299</v>
      </c>
      <c r="B23" s="105" t="s">
        <v>66</v>
      </c>
      <c r="C23" s="1" t="str">
        <f>INDEX('Selected processes'!$E$5:$E$97, MATCH('Carbon footprint calculator'!$A23,'Selected processes'!$D$5:$D$97,0))</f>
        <v>steel production, low-alloyed, hot rolled</v>
      </c>
      <c r="D23" s="106" t="str">
        <f>INDEX('Selected processes'!$F$5:$F$97, MATCH('Carbon footprint calculator'!$A23,'Selected processes'!$D$5:$D$97,0))</f>
        <v>RER</v>
      </c>
      <c r="E23" s="168">
        <v>1040</v>
      </c>
      <c r="F23" s="183">
        <f>E23/$C$20</f>
        <v>6.933333333333333E-3</v>
      </c>
      <c r="G23" s="19" t="str">
        <f>INDEX('Selected processes'!$H$5:$H$97, MATCH('Carbon footprint calculator'!$A23,'Selected processes'!$D$5:$D$97,0))</f>
        <v>kg</v>
      </c>
      <c r="H23" s="37">
        <f>INDEX('Selected processes'!$J$5:$J$97, MATCH('Carbon footprint calculator'!$A23,'Selected processes'!$D$5:$D$97,0))</f>
        <v>2.1807172426384409</v>
      </c>
      <c r="I23" s="159">
        <f>H23*$F23</f>
        <v>1.5119639548959856E-2</v>
      </c>
      <c r="J23" s="90">
        <f t="shared" ref="J23:J35" si="2">I23/I$49</f>
        <v>4.8680704617245898E-2</v>
      </c>
      <c r="K23" s="17">
        <f>INDEX('Selected processes'!$K$5:$K$97, MATCH('Carbon footprint calculator'!$A23,'Selected processes'!$D$5:$D$97,0))</f>
        <v>7.9963288858226376</v>
      </c>
      <c r="L23" s="19">
        <f>K23*$F23</f>
        <v>5.5441213608370288E-2</v>
      </c>
      <c r="M23" s="90">
        <f t="shared" ref="M23:M35" si="3">L23/L$49</f>
        <v>-0.1928487792347755</v>
      </c>
      <c r="N23" s="19">
        <f>INDEX('Selected processes'!$L$5:$L$97, MATCH('Carbon footprint calculator'!$A23,'Selected processes'!$D$5:$D$97,0))</f>
        <v>9.780818925311545E-9</v>
      </c>
      <c r="O23" s="19">
        <f>N23*$F23</f>
        <v>6.7813677882160044E-11</v>
      </c>
      <c r="P23" s="90">
        <f>O23/O$49</f>
        <v>4.4396699684016605E-2</v>
      </c>
      <c r="Q23" s="322">
        <f>INDEX('Selected processes'!$N$5:$N$97, MATCH('Carbon footprint calculator'!$A23,'Selected processes'!$D$5:$D$97,0))</f>
        <v>25.556652263192639</v>
      </c>
      <c r="R23" s="19">
        <f>Q23*$F23</f>
        <v>0.17719278902480229</v>
      </c>
      <c r="S23" s="11">
        <f>R23/R$49</f>
        <v>4.3661985694494795E-2</v>
      </c>
      <c r="T23" s="335">
        <f>I23/R23*$B$18</f>
        <v>85.32875198913149</v>
      </c>
      <c r="AB23" s="42"/>
    </row>
    <row r="24" spans="1:35">
      <c r="A24" s="3">
        <v>16619</v>
      </c>
      <c r="B24" s="105" t="s">
        <v>64</v>
      </c>
      <c r="C24" s="1" t="str">
        <f>INDEX('Selected processes'!$E$5:$E$97, MATCH('Carbon footprint calculator'!$A24,'Selected processes'!$D$5:$D$97,0))</f>
        <v>sheet rolling, steel</v>
      </c>
      <c r="D24" s="106" t="str">
        <f>INDEX('Selected processes'!$F$5:$F$97, MATCH('Carbon footprint calculator'!$A24,'Selected processes'!$D$5:$D$97,0))</f>
        <v>RER</v>
      </c>
      <c r="E24" s="168">
        <v>780</v>
      </c>
      <c r="F24" s="180">
        <f t="shared" ref="F24:F39" si="4">E24/$C$20</f>
        <v>5.1999999999999998E-3</v>
      </c>
      <c r="G24" s="19" t="str">
        <f>INDEX('Selected processes'!$H$5:$H$97, MATCH('Carbon footprint calculator'!$A24,'Selected processes'!$D$5:$D$97,0))</f>
        <v>kg</v>
      </c>
      <c r="H24" s="37">
        <f>INDEX('Selected processes'!$J$5:$J$97, MATCH('Carbon footprint calculator'!$A24,'Selected processes'!$D$5:$D$97,0))</f>
        <v>0.31200612512710679</v>
      </c>
      <c r="I24" s="35">
        <f>H24*$F24</f>
        <v>1.6224318506609552E-3</v>
      </c>
      <c r="J24" s="90">
        <f t="shared" si="2"/>
        <v>5.223743954204981E-3</v>
      </c>
      <c r="K24" s="17">
        <f>INDEX('Selected processes'!$K$5:$K$97, MATCH('Carbon footprint calculator'!$A24,'Selected processes'!$D$5:$D$97,0))</f>
        <v>0.73372079420051761</v>
      </c>
      <c r="L24" s="19">
        <f>K24*$F24</f>
        <v>3.8153481298426914E-3</v>
      </c>
      <c r="M24" s="90">
        <f t="shared" si="3"/>
        <v>-1.3271448824936272E-2</v>
      </c>
      <c r="N24" s="19">
        <f>INDEX('Selected processes'!$L$5:$L$97, MATCH('Carbon footprint calculator'!$A24,'Selected processes'!$D$5:$D$97,0))</f>
        <v>1.3767966367168161E-9</v>
      </c>
      <c r="O24" s="19">
        <f>N24*$F24</f>
        <v>7.1593425109274431E-12</v>
      </c>
      <c r="P24" s="90">
        <f>O24/O$49</f>
        <v>4.6871249181468918E-3</v>
      </c>
      <c r="Q24" s="322">
        <f>INDEX('Selected processes'!$N$5:$N$97, MATCH('Carbon footprint calculator'!$A24,'Selected processes'!$D$5:$D$97,0))</f>
        <v>4.9309387740712403</v>
      </c>
      <c r="R24" s="19">
        <f>Q24*$F24</f>
        <v>2.5640881625170447E-2</v>
      </c>
      <c r="S24" s="11">
        <f t="shared" ref="S24:S35" si="5">R24/R$49</f>
        <v>6.318156697424757E-3</v>
      </c>
      <c r="T24" s="335">
        <f t="shared" ref="T24:T35" si="6">I24/R24*$B$18</f>
        <v>63.275197568413184</v>
      </c>
      <c r="AB24" s="42"/>
    </row>
    <row r="25" spans="1:35">
      <c r="A25" s="182">
        <v>458</v>
      </c>
      <c r="B25" s="105" t="s">
        <v>39</v>
      </c>
      <c r="C25" s="1" t="str">
        <f>INDEX('Selected processes'!$E$5:$E$97, MATCH('Carbon footprint calculator'!$A25,'Selected processes'!$D$5:$D$97,0))</f>
        <v>aluminium production, primary, ingot</v>
      </c>
      <c r="D25" s="106" t="str">
        <f>INDEX('Selected processes'!$F$5:$F$97, MATCH('Carbon footprint calculator'!$A25,'Selected processes'!$D$5:$D$97,0))</f>
        <v>IAI Area, EU27 &amp; EFTA</v>
      </c>
      <c r="E25" s="168">
        <v>55</v>
      </c>
      <c r="F25" s="183">
        <f t="shared" si="4"/>
        <v>3.6666666666666667E-4</v>
      </c>
      <c r="G25" s="19" t="str">
        <f>INDEX('Selected processes'!$H$5:$H$97, MATCH('Carbon footprint calculator'!$A25,'Selected processes'!$D$5:$D$97,0))</f>
        <v>kg</v>
      </c>
      <c r="H25" s="37">
        <f>INDEX('Selected processes'!$J$5:$J$97, MATCH('Carbon footprint calculator'!$A25,'Selected processes'!$D$5:$D$97,0))</f>
        <v>7.2098380020622974</v>
      </c>
      <c r="I25" s="35">
        <f>H25*$F25</f>
        <v>2.6436072674228426E-3</v>
      </c>
      <c r="J25" s="90">
        <f t="shared" si="2"/>
        <v>8.5116225219978425E-3</v>
      </c>
      <c r="K25" s="17">
        <f>INDEX('Selected processes'!$K$5:$K$97, MATCH('Carbon footprint calculator'!$A25,'Selected processes'!$D$5:$D$97,0))</f>
        <v>13.333429097370473</v>
      </c>
      <c r="L25" s="19">
        <f>K25*$F25</f>
        <v>4.8889240023691737E-3</v>
      </c>
      <c r="M25" s="90">
        <f t="shared" si="3"/>
        <v>-1.7005815065457806E-2</v>
      </c>
      <c r="N25" s="19">
        <f>INDEX('Selected processes'!$L$5:$L$97, MATCH('Carbon footprint calculator'!$A25,'Selected processes'!$D$5:$D$97,0))</f>
        <v>3.265329779013333E-8</v>
      </c>
      <c r="O25" s="19">
        <f t="shared" ref="O25:O35" si="7">N25*$F25</f>
        <v>1.1972875856382221E-11</v>
      </c>
      <c r="P25" s="90">
        <f>O25/O$49</f>
        <v>7.8384802351157065E-3</v>
      </c>
      <c r="Q25" s="322">
        <f>INDEX('Selected processes'!$N$5:$N$97, MATCH('Carbon footprint calculator'!$A25,'Selected processes'!$D$5:$D$97,0))</f>
        <v>115.0404641460411</v>
      </c>
      <c r="R25" s="19">
        <f t="shared" ref="R25:R35" si="8">Q25*$F25</f>
        <v>4.2181503520215075E-2</v>
      </c>
      <c r="S25" s="11">
        <f t="shared" si="5"/>
        <v>1.0393922988672633E-2</v>
      </c>
      <c r="T25" s="335">
        <f t="shared" si="6"/>
        <v>62.672191524797583</v>
      </c>
      <c r="AB25" s="163"/>
    </row>
    <row r="26" spans="1:35">
      <c r="A26" s="3">
        <v>16616</v>
      </c>
      <c r="B26" s="105" t="s">
        <v>32968</v>
      </c>
      <c r="C26" s="1" t="str">
        <f>INDEX('Selected processes'!$E$5:$E$97, MATCH('Carbon footprint calculator'!$A26,'Selected processes'!$D$5:$D$97,0))</f>
        <v>sheet rolling, copper</v>
      </c>
      <c r="D26" s="106" t="str">
        <f>INDEX('Selected processes'!$F$5:$F$97, MATCH('Carbon footprint calculator'!$A26,'Selected processes'!$D$5:$D$97,0))</f>
        <v>RER</v>
      </c>
      <c r="E26" s="168">
        <v>38</v>
      </c>
      <c r="F26" s="139">
        <f t="shared" si="4"/>
        <v>2.5333333333333333E-4</v>
      </c>
      <c r="G26" s="19" t="str">
        <f>INDEX('Selected processes'!$H$5:$H$97, MATCH('Carbon footprint calculator'!$A26,'Selected processes'!$D$5:$D$97,0))</f>
        <v>kg</v>
      </c>
      <c r="H26" s="37">
        <f>INDEX('Selected processes'!$J$5:$J$97, MATCH('Carbon footprint calculator'!$A26,'Selected processes'!$D$5:$D$97,0))</f>
        <v>0.48163006250506718</v>
      </c>
      <c r="I26" s="35">
        <f>H26*$F26</f>
        <v>1.2201294916795036E-4</v>
      </c>
      <c r="J26" s="90">
        <f t="shared" si="2"/>
        <v>3.9284510180883552E-4</v>
      </c>
      <c r="K26" s="17">
        <f>INDEX('Selected processes'!$K$5:$K$97, MATCH('Carbon footprint calculator'!$A26,'Selected processes'!$D$5:$D$97,0))</f>
        <v>4.9624408314741713</v>
      </c>
      <c r="L26" s="19">
        <f>K26*$F26</f>
        <v>1.2571516773067901E-3</v>
      </c>
      <c r="M26" s="90">
        <f t="shared" si="3"/>
        <v>-4.3729231469233614E-3</v>
      </c>
      <c r="N26" s="19">
        <f>INDEX('Selected processes'!$L$5:$L$97, MATCH('Carbon footprint calculator'!$A26,'Selected processes'!$D$5:$D$97,0))</f>
        <v>9.7940055934094782E-9</v>
      </c>
      <c r="O26" s="19">
        <f t="shared" si="7"/>
        <v>2.4811480836637345E-12</v>
      </c>
      <c r="P26" s="90">
        <f>O26/O$49</f>
        <v>1.624374164359708E-3</v>
      </c>
      <c r="Q26" s="322">
        <f>INDEX('Selected processes'!$N$5:$N$97, MATCH('Carbon footprint calculator'!$A26,'Selected processes'!$D$5:$D$97,0))</f>
        <v>7.1938643594189164</v>
      </c>
      <c r="R26" s="19">
        <f t="shared" si="8"/>
        <v>1.8224456377194588E-3</v>
      </c>
      <c r="S26" s="11">
        <f t="shared" si="5"/>
        <v>4.4906790959740211E-4</v>
      </c>
      <c r="T26" s="335">
        <f t="shared" si="6"/>
        <v>66.950117272432266</v>
      </c>
    </row>
    <row r="27" spans="1:35">
      <c r="A27" s="3">
        <v>12456</v>
      </c>
      <c r="B27" s="105" t="s">
        <v>18676</v>
      </c>
      <c r="C27" s="1" t="str">
        <f>INDEX('Selected processes'!$E$5:$E$97, MATCH('Carbon footprint calculator'!$A27,'Selected processes'!$D$5:$D$97,0))</f>
        <v>platinum to generic market for metal catalyst for catalytic converter</v>
      </c>
      <c r="D27" s="106" t="str">
        <f>INDEX('Selected processes'!$F$5:$F$97, MATCH('Carbon footprint calculator'!$A27,'Selected processes'!$D$5:$D$97,0))</f>
        <v>GLO</v>
      </c>
      <c r="E27" s="180">
        <v>1.6999999999999999E-3</v>
      </c>
      <c r="F27" s="139">
        <f t="shared" si="4"/>
        <v>1.1333333333333332E-8</v>
      </c>
      <c r="G27" s="19" t="str">
        <f>INDEX('Selected processes'!$H$5:$H$97, MATCH('Carbon footprint calculator'!$A27,'Selected processes'!$D$5:$D$97,0))</f>
        <v>kg</v>
      </c>
      <c r="H27" s="37">
        <f>INDEX('Selected processes'!$J$5:$J$97, MATCH('Carbon footprint calculator'!$A27,'Selected processes'!$D$5:$D$97,0))</f>
        <v>69669.935679893242</v>
      </c>
      <c r="I27" s="35">
        <f t="shared" ref="I27:I35" si="9">H27*$F27</f>
        <v>7.895926043721233E-4</v>
      </c>
      <c r="J27" s="90">
        <f t="shared" si="2"/>
        <v>2.542251368951818E-3</v>
      </c>
      <c r="K27" s="17">
        <f>INDEX('Selected processes'!$K$5:$K$97, MATCH('Carbon footprint calculator'!$A27,'Selected processes'!$D$5:$D$97,0))</f>
        <v>571917.50828272966</v>
      </c>
      <c r="L27" s="19">
        <f t="shared" ref="L27:L39" si="10">K27*$F27</f>
        <v>6.4817317605376018E-3</v>
      </c>
      <c r="M27" s="90">
        <f t="shared" si="3"/>
        <v>-2.2546296806861921E-2</v>
      </c>
      <c r="N27" s="19">
        <f>INDEX('Selected processes'!$L$5:$L$97, MATCH('Carbon footprint calculator'!$A27,'Selected processes'!$D$5:$D$97,0))</f>
        <v>1.1984345634967011E-3</v>
      </c>
      <c r="O27" s="19">
        <f t="shared" si="7"/>
        <v>1.3582258386295944E-11</v>
      </c>
      <c r="P27" s="90">
        <f t="shared" ref="P27:P35" si="11">O27/O$49</f>
        <v>8.8921212569379321E-3</v>
      </c>
      <c r="Q27" s="322">
        <f>INDEX('Selected processes'!$N$5:$N$97, MATCH('Carbon footprint calculator'!$A27,'Selected processes'!$D$5:$D$97,0))</f>
        <v>1106057.1971721121</v>
      </c>
      <c r="R27" s="19">
        <f t="shared" si="8"/>
        <v>1.2535314901283935E-2</v>
      </c>
      <c r="S27" s="11">
        <f t="shared" si="5"/>
        <v>3.0888206168437067E-3</v>
      </c>
      <c r="T27" s="335">
        <f t="shared" si="6"/>
        <v>62.989451050108755</v>
      </c>
    </row>
    <row r="28" spans="1:35">
      <c r="A28" s="3">
        <v>14632</v>
      </c>
      <c r="B28" s="105" t="s">
        <v>32969</v>
      </c>
      <c r="C28" s="1" t="str">
        <f>INDEX('Selected processes'!$E$5:$E$97, MATCH('Carbon footprint calculator'!$A28,'Selected processes'!$D$5:$D$97,0))</f>
        <v>market for polyethylene, high density, granulate</v>
      </c>
      <c r="D28" s="106" t="str">
        <f>INDEX('Selected processes'!$F$5:$F$97, MATCH('Carbon footprint calculator'!$A28,'Selected processes'!$D$5:$D$97,0))</f>
        <v>GLO</v>
      </c>
      <c r="E28" s="168">
        <v>175</v>
      </c>
      <c r="F28" s="139">
        <f t="shared" si="4"/>
        <v>1.1666666666666668E-3</v>
      </c>
      <c r="G28" s="19" t="str">
        <f>INDEX('Selected processes'!$H$5:$H$97, MATCH('Carbon footprint calculator'!$A28,'Selected processes'!$D$5:$D$97,0))</f>
        <v>kg</v>
      </c>
      <c r="H28" s="37">
        <f>INDEX('Selected processes'!$J$5:$J$97, MATCH('Carbon footprint calculator'!$A28,'Selected processes'!$D$5:$D$97,0))</f>
        <v>2.3276287809133178</v>
      </c>
      <c r="I28" s="35">
        <f t="shared" si="9"/>
        <v>2.7155669110655377E-3</v>
      </c>
      <c r="J28" s="90">
        <f t="shared" si="2"/>
        <v>8.7433109921620199E-3</v>
      </c>
      <c r="K28" s="17">
        <f>INDEX('Selected processes'!$K$5:$K$97, MATCH('Carbon footprint calculator'!$A28,'Selected processes'!$D$5:$D$97,0))</f>
        <v>2.3488561109189066</v>
      </c>
      <c r="L28" s="19">
        <f t="shared" si="10"/>
        <v>2.7403321294053912E-3</v>
      </c>
      <c r="M28" s="90">
        <f t="shared" si="3"/>
        <v>-9.5320731899324138E-3</v>
      </c>
      <c r="N28" s="19">
        <f>INDEX('Selected processes'!$L$5:$L$97, MATCH('Carbon footprint calculator'!$A28,'Selected processes'!$D$5:$D$97,0))</f>
        <v>9.3798954359714296E-9</v>
      </c>
      <c r="O28" s="19">
        <f t="shared" si="7"/>
        <v>1.0943211341966668E-11</v>
      </c>
      <c r="P28" s="90">
        <f t="shared" si="11"/>
        <v>7.164372774062895E-3</v>
      </c>
      <c r="Q28" s="322">
        <f>INDEX('Selected processes'!$N$5:$N$97, MATCH('Carbon footprint calculator'!$A28,'Selected processes'!$D$5:$D$97,0))</f>
        <v>80.670315922356409</v>
      </c>
      <c r="R28" s="19">
        <f t="shared" si="8"/>
        <v>9.4115368576082478E-2</v>
      </c>
      <c r="S28" s="11">
        <f t="shared" si="5"/>
        <v>2.3190920460232894E-2</v>
      </c>
      <c r="T28" s="335">
        <f t="shared" si="6"/>
        <v>28.85359694331202</v>
      </c>
    </row>
    <row r="29" spans="1:35">
      <c r="A29" s="3">
        <v>17718</v>
      </c>
      <c r="B29" s="105" t="s">
        <v>70</v>
      </c>
      <c r="C29" s="1" t="str">
        <f>INDEX('Selected processes'!$E$5:$E$97, MATCH('Carbon footprint calculator'!$A29,'Selected processes'!$D$5:$D$97,0))</f>
        <v>market for synthetic rubber</v>
      </c>
      <c r="D29" s="106" t="str">
        <f>INDEX('Selected processes'!$F$5:$F$97, MATCH('Carbon footprint calculator'!$A29,'Selected processes'!$D$5:$D$97,0))</f>
        <v>GLO</v>
      </c>
      <c r="E29" s="168">
        <v>46</v>
      </c>
      <c r="F29" s="139">
        <f t="shared" si="4"/>
        <v>3.0666666666666668E-4</v>
      </c>
      <c r="G29" s="19" t="str">
        <f>INDEX('Selected processes'!$H$5:$H$97, MATCH('Carbon footprint calculator'!$A29,'Selected processes'!$D$5:$D$97,0))</f>
        <v>kg</v>
      </c>
      <c r="H29" s="37">
        <f>INDEX('Selected processes'!$J$5:$J$97, MATCH('Carbon footprint calculator'!$A29,'Selected processes'!$D$5:$D$97,0))</f>
        <v>2.967753401457661</v>
      </c>
      <c r="I29" s="35">
        <f t="shared" si="9"/>
        <v>9.1011104311368278E-4</v>
      </c>
      <c r="J29" s="90">
        <f t="shared" si="2"/>
        <v>2.9302845954259976E-3</v>
      </c>
      <c r="K29" s="17">
        <f>INDEX('Selected processes'!$K$5:$K$97, MATCH('Carbon footprint calculator'!$A29,'Selected processes'!$D$5:$D$97,0))</f>
        <v>3.7317246209305619</v>
      </c>
      <c r="L29" s="19">
        <f t="shared" si="10"/>
        <v>1.1443955504187057E-3</v>
      </c>
      <c r="M29" s="90">
        <f t="shared" si="3"/>
        <v>-3.980708041835446E-3</v>
      </c>
      <c r="N29" s="19">
        <f>INDEX('Selected processes'!$L$5:$L$97, MATCH('Carbon footprint calculator'!$A29,'Selected processes'!$D$5:$D$97,0))</f>
        <v>1.3250333554124891E-8</v>
      </c>
      <c r="O29" s="19">
        <f t="shared" si="7"/>
        <v>4.0634356232649662E-12</v>
      </c>
      <c r="P29" s="90">
        <f t="shared" si="11"/>
        <v>2.6602764617031449E-3</v>
      </c>
      <c r="Q29" s="322">
        <f>INDEX('Selected processes'!$N$5:$N$97, MATCH('Carbon footprint calculator'!$A29,'Selected processes'!$D$5:$D$97,0))</f>
        <v>85.662706969877519</v>
      </c>
      <c r="R29" s="19">
        <f t="shared" si="8"/>
        <v>2.6269896804095774E-2</v>
      </c>
      <c r="S29" s="11">
        <f t="shared" si="5"/>
        <v>6.4731520101291209E-3</v>
      </c>
      <c r="T29" s="335">
        <f t="shared" si="6"/>
        <v>34.64463716400234</v>
      </c>
    </row>
    <row r="30" spans="1:35">
      <c r="A30" s="3">
        <v>7943</v>
      </c>
      <c r="B30" s="105" t="s">
        <v>32970</v>
      </c>
      <c r="C30" s="1" t="str">
        <f>INDEX('Selected processes'!$E$5:$E$97, MATCH('Carbon footprint calculator'!$A30,'Selected processes'!$D$5:$D$97,0))</f>
        <v>market for flat glass, uncoated</v>
      </c>
      <c r="D30" s="106" t="str">
        <f>INDEX('Selected processes'!$F$5:$F$97, MATCH('Carbon footprint calculator'!$A30,'Selected processes'!$D$5:$D$97,0))</f>
        <v>RoW</v>
      </c>
      <c r="E30" s="168">
        <v>32</v>
      </c>
      <c r="F30" s="139">
        <f t="shared" si="4"/>
        <v>2.1333333333333333E-4</v>
      </c>
      <c r="G30" s="19" t="str">
        <f>INDEX('Selected processes'!$H$5:$H$97, MATCH('Carbon footprint calculator'!$A30,'Selected processes'!$D$5:$D$97,0))</f>
        <v>kg</v>
      </c>
      <c r="H30" s="37">
        <f>INDEX('Selected processes'!$J$5:$J$97, MATCH('Carbon footprint calculator'!$A30,'Selected processes'!$D$5:$D$97,0))</f>
        <v>1.055954574463833</v>
      </c>
      <c r="I30" s="35">
        <f t="shared" si="9"/>
        <v>2.2527030921895105E-4</v>
      </c>
      <c r="J30" s="90">
        <f t="shared" si="2"/>
        <v>7.2530283189706213E-4</v>
      </c>
      <c r="K30" s="17">
        <f>INDEX('Selected processes'!$K$5:$K$97, MATCH('Carbon footprint calculator'!$A30,'Selected processes'!$D$5:$D$97,0))</f>
        <v>1.4484756675187047</v>
      </c>
      <c r="L30" s="19">
        <f t="shared" si="10"/>
        <v>3.0900814240399034E-4</v>
      </c>
      <c r="M30" s="90">
        <f t="shared" si="3"/>
        <v>-1.0748654143317357E-3</v>
      </c>
      <c r="N30" s="19">
        <f>INDEX('Selected processes'!$L$5:$L$97, MATCH('Carbon footprint calculator'!$A30,'Selected processes'!$D$5:$D$97,0))</f>
        <v>5.3957040091326E-9</v>
      </c>
      <c r="O30" s="19">
        <f t="shared" si="7"/>
        <v>1.151083521948288E-12</v>
      </c>
      <c r="P30" s="90">
        <f t="shared" si="11"/>
        <v>7.5359884659201542E-4</v>
      </c>
      <c r="Q30" s="322">
        <f>INDEX('Selected processes'!$N$5:$N$97, MATCH('Carbon footprint calculator'!$A30,'Selected processes'!$D$5:$D$97,0))</f>
        <v>11.94772268559351</v>
      </c>
      <c r="R30" s="19">
        <f t="shared" si="8"/>
        <v>2.5488475062599488E-3</v>
      </c>
      <c r="S30" s="11">
        <f t="shared" si="5"/>
        <v>6.2806022732783608E-4</v>
      </c>
      <c r="T30" s="335">
        <f t="shared" si="6"/>
        <v>88.381242371577358</v>
      </c>
    </row>
    <row r="31" spans="1:35">
      <c r="A31" s="3">
        <v>7364</v>
      </c>
      <c r="B31" s="105" t="s">
        <v>44</v>
      </c>
      <c r="C31" s="1" t="str">
        <f>INDEX('Selected processes'!$E$5:$E$97, MATCH('Carbon footprint calculator'!$A31,'Selected processes'!$D$5:$D$97,0))</f>
        <v>electronics production, for control units</v>
      </c>
      <c r="D31" s="106" t="str">
        <f>INDEX('Selected processes'!$F$5:$F$97, MATCH('Carbon footprint calculator'!$A31,'Selected processes'!$D$5:$D$97,0))</f>
        <v>RER</v>
      </c>
      <c r="E31" s="168">
        <v>6.1</v>
      </c>
      <c r="F31" s="139">
        <f t="shared" si="4"/>
        <v>4.0666666666666661E-5</v>
      </c>
      <c r="G31" s="19" t="str">
        <f>INDEX('Selected processes'!$H$5:$H$97, MATCH('Carbon footprint calculator'!$A31,'Selected processes'!$D$5:$D$97,0))</f>
        <v>kg</v>
      </c>
      <c r="H31" s="37">
        <f>INDEX('Selected processes'!$J$5:$J$97, MATCH('Carbon footprint calculator'!$A31,'Selected processes'!$D$5:$D$97,0))</f>
        <v>31.864829780617661</v>
      </c>
      <c r="I31" s="35">
        <f t="shared" si="9"/>
        <v>1.2958364110784513E-3</v>
      </c>
      <c r="J31" s="90">
        <f t="shared" si="2"/>
        <v>4.1722045922927978E-3</v>
      </c>
      <c r="K31" s="17">
        <f>INDEX('Selected processes'!$K$5:$K$97, MATCH('Carbon footprint calculator'!$A31,'Selected processes'!$D$5:$D$97,0))</f>
        <v>91.052321293078407</v>
      </c>
      <c r="L31" s="19">
        <f t="shared" si="10"/>
        <v>3.7027943992518548E-3</v>
      </c>
      <c r="M31" s="90">
        <f t="shared" si="3"/>
        <v>-1.2879937742655678E-2</v>
      </c>
      <c r="N31" s="19">
        <f>INDEX('Selected processes'!$L$5:$L$97, MATCH('Carbon footprint calculator'!$A31,'Selected processes'!$D$5:$D$97,0))</f>
        <v>2.06831584742104E-7</v>
      </c>
      <c r="O31" s="19">
        <f t="shared" si="7"/>
        <v>8.4111511128455612E-12</v>
      </c>
      <c r="P31" s="90">
        <f t="shared" si="11"/>
        <v>5.5066671151915974E-3</v>
      </c>
      <c r="Q31" s="322">
        <f>INDEX('Selected processes'!$N$5:$N$97, MATCH('Carbon footprint calculator'!$A31,'Selected processes'!$D$5:$D$97,0))</f>
        <v>451.55328072305349</v>
      </c>
      <c r="R31" s="19">
        <f t="shared" si="8"/>
        <v>1.8363166749404174E-2</v>
      </c>
      <c r="S31" s="11">
        <f t="shared" si="5"/>
        <v>4.5248586487674769E-3</v>
      </c>
      <c r="T31" s="335">
        <f t="shared" si="6"/>
        <v>70.567153735642961</v>
      </c>
    </row>
    <row r="32" spans="1:35">
      <c r="A32" s="3">
        <v>7587</v>
      </c>
      <c r="B32" s="105" t="s">
        <v>32971</v>
      </c>
      <c r="C32" s="1" t="str">
        <f>INDEX('Selected processes'!$E$5:$E$97, MATCH('Carbon footprint calculator'!$A32,'Selected processes'!$D$5:$D$97,0))</f>
        <v>ethylene production, average</v>
      </c>
      <c r="D32" s="106" t="str">
        <f>INDEX('Selected processes'!$F$5:$F$97, MATCH('Carbon footprint calculator'!$A32,'Selected processes'!$D$5:$D$97,0))</f>
        <v>RER</v>
      </c>
      <c r="E32" s="168">
        <v>30</v>
      </c>
      <c r="F32" s="139">
        <f t="shared" si="4"/>
        <v>2.0000000000000001E-4</v>
      </c>
      <c r="G32" s="19" t="str">
        <f>INDEX('Selected processes'!$H$5:$H$97, MATCH('Carbon footprint calculator'!$A32,'Selected processes'!$D$5:$D$97,0))</f>
        <v>kg</v>
      </c>
      <c r="H32" s="37">
        <f>INDEX('Selected processes'!$J$5:$J$97, MATCH('Carbon footprint calculator'!$A32,'Selected processes'!$D$5:$D$97,0))</f>
        <v>1.446917865349129</v>
      </c>
      <c r="I32" s="35">
        <f t="shared" si="9"/>
        <v>2.893835730698258E-4</v>
      </c>
      <c r="J32" s="90">
        <f t="shared" si="2"/>
        <v>9.3172831244277363E-4</v>
      </c>
      <c r="K32" s="17">
        <f>INDEX('Selected processes'!$K$5:$K$97, MATCH('Carbon footprint calculator'!$A32,'Selected processes'!$D$5:$D$97,0))</f>
        <v>1.120423945724538</v>
      </c>
      <c r="L32" s="19">
        <f t="shared" si="10"/>
        <v>2.2408478914490761E-4</v>
      </c>
      <c r="M32" s="90">
        <f t="shared" si="3"/>
        <v>-7.7946486411605465E-4</v>
      </c>
      <c r="N32" s="19">
        <f>INDEX('Selected processes'!$L$5:$L$97, MATCH('Carbon footprint calculator'!$A32,'Selected processes'!$D$5:$D$97,0))</f>
        <v>5.2741423140637294E-9</v>
      </c>
      <c r="O32" s="19">
        <f t="shared" si="7"/>
        <v>1.0548284628127459E-12</v>
      </c>
      <c r="P32" s="90">
        <f t="shared" si="11"/>
        <v>6.9058195845133935E-4</v>
      </c>
      <c r="Q32" s="322">
        <f>INDEX('Selected processes'!$N$5:$N$97, MATCH('Carbon footprint calculator'!$A32,'Selected processes'!$D$5:$D$97,0))</f>
        <v>67.934852536956299</v>
      </c>
      <c r="R32" s="19">
        <f t="shared" si="8"/>
        <v>1.3586970507391261E-2</v>
      </c>
      <c r="S32" s="11">
        <f t="shared" si="5"/>
        <v>3.3479585438558838E-3</v>
      </c>
      <c r="T32" s="335">
        <f t="shared" si="6"/>
        <v>21.298609054343807</v>
      </c>
    </row>
    <row r="33" spans="1:20">
      <c r="A33" s="3">
        <v>17773</v>
      </c>
      <c r="B33" s="105" t="s">
        <v>72</v>
      </c>
      <c r="C33" s="1" t="str">
        <f>INDEX('Selected processes'!$E$5:$E$97, MATCH('Carbon footprint calculator'!$A33,'Selected processes'!$D$5:$D$97,0))</f>
        <v>tap water production, conventional treatment</v>
      </c>
      <c r="D33" s="106" t="str">
        <f>INDEX('Selected processes'!$F$5:$F$97, MATCH('Carbon footprint calculator'!$A33,'Selected processes'!$D$5:$D$97,0))</f>
        <v>RoW</v>
      </c>
      <c r="E33" s="168">
        <v>3400</v>
      </c>
      <c r="F33" s="139">
        <f t="shared" si="4"/>
        <v>2.2666666666666668E-2</v>
      </c>
      <c r="G33" s="19" t="str">
        <f>INDEX('Selected processes'!$H$5:$H$97, MATCH('Carbon footprint calculator'!$A33,'Selected processes'!$D$5:$D$97,0))</f>
        <v>kg</v>
      </c>
      <c r="H33" s="37">
        <f>INDEX('Selected processes'!$J$5:$J$97, MATCH('Carbon footprint calculator'!$A33,'Selected processes'!$D$5:$D$97,0))</f>
        <v>4.3545823781233379E-4</v>
      </c>
      <c r="I33" s="35">
        <f t="shared" si="9"/>
        <v>9.8703867237462341E-6</v>
      </c>
      <c r="J33" s="90">
        <f t="shared" si="2"/>
        <v>3.1779684892668717E-5</v>
      </c>
      <c r="K33" s="17">
        <f>INDEX('Selected processes'!$K$5:$K$97, MATCH('Carbon footprint calculator'!$A33,'Selected processes'!$D$5:$D$97,0))</f>
        <v>6.3383806695971887E-4</v>
      </c>
      <c r="L33" s="19">
        <f t="shared" si="10"/>
        <v>1.4366996184420295E-5</v>
      </c>
      <c r="M33" s="90">
        <f t="shared" si="3"/>
        <v>-4.9974693826287899E-5</v>
      </c>
      <c r="N33" s="19">
        <f>INDEX('Selected processes'!$L$5:$L$97, MATCH('Carbon footprint calculator'!$A33,'Selected processes'!$D$5:$D$97,0))</f>
        <v>1.92888456773696E-12</v>
      </c>
      <c r="O33" s="19">
        <f t="shared" si="7"/>
        <v>4.3721383535371099E-14</v>
      </c>
      <c r="P33" s="90">
        <f t="shared" si="11"/>
        <v>2.8623799729054752E-5</v>
      </c>
      <c r="Q33" s="322">
        <f>INDEX('Selected processes'!$N$5:$N$97, MATCH('Carbon footprint calculator'!$A33,'Selected processes'!$D$5:$D$97,0))</f>
        <v>5.6091535022960212E-3</v>
      </c>
      <c r="R33" s="19">
        <f t="shared" si="8"/>
        <v>1.2714081271870983E-4</v>
      </c>
      <c r="S33" s="11">
        <f t="shared" si="5"/>
        <v>3.1328703479765911E-5</v>
      </c>
      <c r="T33" s="335">
        <f t="shared" si="6"/>
        <v>77.633503457176857</v>
      </c>
    </row>
    <row r="34" spans="1:20">
      <c r="A34" s="3">
        <v>9148</v>
      </c>
      <c r="B34" s="105" t="s">
        <v>52</v>
      </c>
      <c r="C34" s="1" t="str">
        <f>INDEX('Selected processes'!$E$5:$E$97, MATCH('Carbon footprint calculator'!$A34,'Selected processes'!$D$5:$D$97,0))</f>
        <v>heat production, natural gas, at industrial furnace &gt;100kW</v>
      </c>
      <c r="D34" s="106" t="str">
        <f>INDEX('Selected processes'!$F$5:$F$97, MATCH('Carbon footprint calculator'!$A34,'Selected processes'!$D$5:$D$97,0))</f>
        <v>Europe without Switzerland</v>
      </c>
      <c r="E34" s="168">
        <v>2400</v>
      </c>
      <c r="F34" s="139">
        <f t="shared" si="4"/>
        <v>1.6E-2</v>
      </c>
      <c r="G34" s="19" t="str">
        <f>INDEX('Selected processes'!$H$5:$H$97, MATCH('Carbon footprint calculator'!$A34,'Selected processes'!$D$5:$D$97,0))</f>
        <v>MJ</v>
      </c>
      <c r="H34" s="37">
        <f>INDEX('Selected processes'!$J$5:$J$97, MATCH('Carbon footprint calculator'!$A34,'Selected processes'!$D$5:$D$97,0))</f>
        <v>7.5656104327664717E-2</v>
      </c>
      <c r="I34" s="35">
        <f t="shared" si="9"/>
        <v>1.2104976692426355E-3</v>
      </c>
      <c r="J34" s="90">
        <f t="shared" si="2"/>
        <v>3.8974394386484743E-3</v>
      </c>
      <c r="K34" s="17">
        <f>INDEX('Selected processes'!$K$5:$K$97, MATCH('Carbon footprint calculator'!$A34,'Selected processes'!$D$5:$D$97,0))</f>
        <v>4.4167737847404194E-2</v>
      </c>
      <c r="L34" s="19">
        <f t="shared" si="10"/>
        <v>7.066838055584671E-4</v>
      </c>
      <c r="M34" s="90">
        <f t="shared" si="3"/>
        <v>-2.4581552303241856E-3</v>
      </c>
      <c r="N34" s="19">
        <f>INDEX('Selected processes'!$L$5:$L$97, MATCH('Carbon footprint calculator'!$A34,'Selected processes'!$D$5:$D$97,0))</f>
        <v>2.3386979671627591E-10</v>
      </c>
      <c r="O34" s="19">
        <f t="shared" si="7"/>
        <v>3.7419167474604146E-12</v>
      </c>
      <c r="P34" s="90">
        <f t="shared" si="11"/>
        <v>2.4497823929897225E-3</v>
      </c>
      <c r="Q34" s="322">
        <f>INDEX('Selected processes'!$N$5:$N$97, MATCH('Carbon footprint calculator'!$A34,'Selected processes'!$D$5:$D$97,0))</f>
        <v>1.264368598139749</v>
      </c>
      <c r="R34" s="19">
        <f t="shared" si="8"/>
        <v>2.0229897570235984E-2</v>
      </c>
      <c r="S34" s="11">
        <f t="shared" si="5"/>
        <v>4.9848388479798861E-3</v>
      </c>
      <c r="T34" s="335">
        <f t="shared" si="6"/>
        <v>59.837063684574794</v>
      </c>
    </row>
    <row r="35" spans="1:20">
      <c r="A35" s="3">
        <v>7235</v>
      </c>
      <c r="B35" s="105" t="s">
        <v>82</v>
      </c>
      <c r="C35" s="1" t="str">
        <f>INDEX('Selected processes'!$E$5:$E$97, MATCH('Carbon footprint calculator'!$A35,'Selected processes'!$D$5:$D$97,0))</f>
        <v>market group for electricity, medium voltage</v>
      </c>
      <c r="D35" s="106" t="str">
        <f>INDEX('Selected processes'!$F$5:$F$97, MATCH('Carbon footprint calculator'!$A35,'Selected processes'!$D$5:$D$97,0))</f>
        <v>UCTE</v>
      </c>
      <c r="E35" s="176">
        <v>2250</v>
      </c>
      <c r="F35" s="139">
        <f t="shared" si="4"/>
        <v>1.4999999999999999E-2</v>
      </c>
      <c r="G35" s="19" t="str">
        <f>INDEX('Selected processes'!$H$5:$H$97, MATCH('Carbon footprint calculator'!$A35,'Selected processes'!$D$5:$D$97,0))</f>
        <v>kWh</v>
      </c>
      <c r="H35" s="37">
        <f>INDEX('Selected processes'!$J$5:$J$97, MATCH('Carbon footprint calculator'!$A35,'Selected processes'!$D$5:$D$97,0))</f>
        <v>0.38493507667501969</v>
      </c>
      <c r="I35" s="35">
        <f t="shared" si="9"/>
        <v>5.7740261501252948E-3</v>
      </c>
      <c r="J35" s="90">
        <f t="shared" si="2"/>
        <v>1.8590632439107316E-2</v>
      </c>
      <c r="K35" s="17">
        <f>INDEX('Selected processes'!$K$5:$K$97, MATCH('Carbon footprint calculator'!$A35,'Selected processes'!$D$5:$D$97,0))</f>
        <v>0.48931866261907764</v>
      </c>
      <c r="L35" s="19">
        <f t="shared" si="10"/>
        <v>7.3397799392861639E-3</v>
      </c>
      <c r="M35" s="90">
        <f t="shared" si="3"/>
        <v>-2.5530963502024238E-2</v>
      </c>
      <c r="N35" s="19">
        <f>INDEX('Selected processes'!$L$5:$L$97, MATCH('Carbon footprint calculator'!$A35,'Selected processes'!$D$5:$D$97,0))</f>
        <v>1.8304805288516139E-9</v>
      </c>
      <c r="O35" s="19">
        <f t="shared" si="7"/>
        <v>2.745720793277421E-11</v>
      </c>
      <c r="P35" s="90">
        <f t="shared" si="11"/>
        <v>1.7975863466235382E-2</v>
      </c>
      <c r="Q35" s="322">
        <f>INDEX('Selected processes'!$N$5:$N$97, MATCH('Carbon footprint calculator'!$A35,'Selected processes'!$D$5:$D$97,0))</f>
        <v>8.8834815850467415</v>
      </c>
      <c r="R35" s="19">
        <f t="shared" si="8"/>
        <v>0.13325222377570112</v>
      </c>
      <c r="S35" s="11">
        <f t="shared" si="5"/>
        <v>3.283461319320341E-2</v>
      </c>
      <c r="T35" s="335">
        <f t="shared" si="6"/>
        <v>43.331555650767328</v>
      </c>
    </row>
    <row r="36" spans="1:20">
      <c r="A36" s="167"/>
      <c r="B36" s="166" t="s">
        <v>7</v>
      </c>
      <c r="C36" s="172" t="s">
        <v>7</v>
      </c>
      <c r="D36" s="173"/>
      <c r="E36" s="140" t="s">
        <v>32978</v>
      </c>
      <c r="F36" s="137" t="s">
        <v>32951</v>
      </c>
      <c r="G36" s="8"/>
      <c r="H36" s="92"/>
      <c r="I36" s="22"/>
      <c r="J36" s="12"/>
      <c r="K36" s="5"/>
      <c r="L36" s="22"/>
      <c r="M36" s="12"/>
      <c r="N36" s="5"/>
      <c r="O36" s="59"/>
      <c r="P36" s="12"/>
      <c r="Q36" s="323"/>
      <c r="R36" s="59"/>
      <c r="S36" s="73"/>
      <c r="T36" s="91"/>
    </row>
    <row r="37" spans="1:20">
      <c r="A37" s="138">
        <v>18124</v>
      </c>
      <c r="B37" s="174" t="s">
        <v>74</v>
      </c>
      <c r="C37" s="1" t="str">
        <f>INDEX('Selected processes'!$E$5:$E$97, MATCH('Carbon footprint calculator'!$A37,'Selected processes'!$D$5:$D$97,0))</f>
        <v>market group for transport, freight train</v>
      </c>
      <c r="D37" s="106" t="str">
        <f>INDEX('Selected processes'!$F$5:$F$97, MATCH('Carbon footprint calculator'!$A37,'Selected processes'!$D$5:$D$97,0))</f>
        <v>RER</v>
      </c>
      <c r="E37" s="141">
        <v>556.5</v>
      </c>
      <c r="F37" s="139">
        <f t="shared" si="4"/>
        <v>3.7100000000000002E-3</v>
      </c>
      <c r="G37" s="19" t="str">
        <f>INDEX('Selected processes'!$H$5:$H$97, MATCH('Carbon footprint calculator'!$A37,'Selected processes'!$D$5:$D$97,0))</f>
        <v>metric ton*km</v>
      </c>
      <c r="H37" s="37">
        <f>INDEX('Selected processes'!$J$5:$J$97, MATCH('Carbon footprint calculator'!$A37,'Selected processes'!$D$5:$D$97,0))</f>
        <v>4.5728105914863808E-2</v>
      </c>
      <c r="I37" s="35">
        <f>H37*$F37</f>
        <v>1.6965127294414474E-4</v>
      </c>
      <c r="J37" s="90">
        <f>I37/I$49</f>
        <v>5.4622621653052737E-4</v>
      </c>
      <c r="K37" s="17">
        <f>INDEX('Selected processes'!$K$5:$K$97, MATCH('Carbon footprint calculator'!$A37,'Selected processes'!$D$5:$D$97,0))</f>
        <v>6.8157806741534349E-2</v>
      </c>
      <c r="L37" s="19">
        <f t="shared" si="10"/>
        <v>2.5286546301109242E-4</v>
      </c>
      <c r="M37" s="90">
        <f>L37/L$49</f>
        <v>-8.7957663042504428E-4</v>
      </c>
      <c r="N37" s="19">
        <f>INDEX('Selected processes'!$L$5:$L$97, MATCH('Carbon footprint calculator'!$A37,'Selected processes'!$D$5:$D$97,0))</f>
        <v>2.5241033972942418E-10</v>
      </c>
      <c r="O37" s="19">
        <f>N37*$F37</f>
        <v>9.364423603961638E-13</v>
      </c>
      <c r="P37" s="90">
        <f>O37/O$49</f>
        <v>6.1307617495905478E-4</v>
      </c>
      <c r="Q37" s="322">
        <f>INDEX('Selected processes'!$N$5:$N$97, MATCH('Carbon footprint calculator'!$A37,'Selected processes'!$D$5:$D$97,0))</f>
        <v>0.71319593112061896</v>
      </c>
      <c r="R37" s="19">
        <f>Q37*$F37</f>
        <v>2.6459569044574964E-3</v>
      </c>
      <c r="S37" s="11">
        <f>R37/R$49</f>
        <v>6.5198890511567104E-4</v>
      </c>
      <c r="T37" s="335">
        <f>I37/R37*$B$18</f>
        <v>64.117171620725443</v>
      </c>
    </row>
    <row r="38" spans="1:20">
      <c r="A38" s="138">
        <v>18241</v>
      </c>
      <c r="B38" s="174" t="s">
        <v>32972</v>
      </c>
      <c r="C38" s="1" t="str">
        <f>INDEX('Selected processes'!$E$5:$E$97, MATCH('Carbon footprint calculator'!$A38,'Selected processes'!$D$5:$D$97,0))</f>
        <v>market for transport, freight, lorry 16-32 metric ton, EURO4</v>
      </c>
      <c r="D38" s="106" t="str">
        <f>INDEX('Selected processes'!$F$5:$F$97, MATCH('Carbon footprint calculator'!$A38,'Selected processes'!$D$5:$D$97,0))</f>
        <v>RoW</v>
      </c>
      <c r="E38" s="141">
        <v>59.1</v>
      </c>
      <c r="F38" s="139">
        <f t="shared" si="4"/>
        <v>3.9400000000000004E-4</v>
      </c>
      <c r="G38" s="19" t="str">
        <f>INDEX('Selected processes'!$H$5:$H$97, MATCH('Carbon footprint calculator'!$A38,'Selected processes'!$D$5:$D$97,0))</f>
        <v>metric ton*km</v>
      </c>
      <c r="H38" s="37">
        <f>INDEX('Selected processes'!$J$5:$J$97, MATCH('Carbon footprint calculator'!$A38,'Selected processes'!$D$5:$D$97,0))</f>
        <v>0.19079134443654641</v>
      </c>
      <c r="I38" s="35">
        <f>H38*$F38</f>
        <v>7.51717897079993E-5</v>
      </c>
      <c r="J38" s="90">
        <f>I38/I$49</f>
        <v>2.4203061709738883E-4</v>
      </c>
      <c r="K38" s="17">
        <f>INDEX('Selected processes'!$K$5:$K$97, MATCH('Carbon footprint calculator'!$A38,'Selected processes'!$D$5:$D$97,0))</f>
        <v>0.20108681565393111</v>
      </c>
      <c r="L38" s="19">
        <f>K38*$F38</f>
        <v>7.9228205367648866E-5</v>
      </c>
      <c r="M38" s="90">
        <f>L38/L$49</f>
        <v>-2.7559033599160605E-4</v>
      </c>
      <c r="N38" s="19">
        <f>INDEX('Selected processes'!$L$5:$L$97, MATCH('Carbon footprint calculator'!$A38,'Selected processes'!$D$5:$D$97,0))</f>
        <v>8.7787947006071122E-10</v>
      </c>
      <c r="O38" s="19">
        <f>N38*$F38</f>
        <v>3.4588451120392023E-13</v>
      </c>
      <c r="P38" s="90">
        <f>O38/O$49</f>
        <v>2.2644592136644912E-4</v>
      </c>
      <c r="Q38" s="322">
        <f>INDEX('Selected processes'!$N$5:$N$97, MATCH('Carbon footprint calculator'!$A38,'Selected processes'!$D$5:$D$97,0))</f>
        <v>2.8903577068617432</v>
      </c>
      <c r="R38" s="19">
        <f>Q38*$F38</f>
        <v>1.138800936503527E-3</v>
      </c>
      <c r="S38" s="11">
        <f>R38/R$49</f>
        <v>2.8061136388306675E-4</v>
      </c>
      <c r="T38" s="335">
        <f>I38/R38*$B$18</f>
        <v>66.00959596924821</v>
      </c>
    </row>
    <row r="39" spans="1:20">
      <c r="A39" s="138">
        <v>18438</v>
      </c>
      <c r="B39" s="174" t="s">
        <v>77</v>
      </c>
      <c r="C39" s="1" t="str">
        <f>INDEX('Selected processes'!$E$5:$E$97, MATCH('Carbon footprint calculator'!$A39,'Selected processes'!$D$5:$D$97,0))</f>
        <v>transport, freight, sea, container ship</v>
      </c>
      <c r="D39" s="106" t="str">
        <f>INDEX('Selected processes'!$F$5:$F$97, MATCH('Carbon footprint calculator'!$A39,'Selected processes'!$D$5:$D$97,0))</f>
        <v>GLO</v>
      </c>
      <c r="E39" s="141">
        <f>(E23+SUM(E25:E32))*8000/1000</f>
        <v>11376.813600000001</v>
      </c>
      <c r="F39" s="139">
        <f t="shared" si="4"/>
        <v>7.5845424000000009E-2</v>
      </c>
      <c r="G39" s="19" t="str">
        <f>INDEX('Selected processes'!$H$5:$H$97, MATCH('Carbon footprint calculator'!$A39,'Selected processes'!$D$5:$D$97,0))</f>
        <v>metric ton*km</v>
      </c>
      <c r="H39" s="37">
        <f>INDEX('Selected processes'!$J$5:$J$97, MATCH('Carbon footprint calculator'!$A39,'Selected processes'!$D$5:$D$97,0))</f>
        <v>1.016351302910071E-2</v>
      </c>
      <c r="I39" s="35">
        <f>H39*$F39</f>
        <v>7.7085595502166785E-4</v>
      </c>
      <c r="J39" s="90">
        <f>I39/I$49</f>
        <v>2.4819249775988451E-3</v>
      </c>
      <c r="K39" s="17">
        <f>INDEX('Selected processes'!$K$5:$K$97, MATCH('Carbon footprint calculator'!$A39,'Selected processes'!$D$5:$D$97,0))</f>
        <v>2.6445887644183395E-2</v>
      </c>
      <c r="L39" s="19">
        <f t="shared" si="10"/>
        <v>2.0057995614294511E-3</v>
      </c>
      <c r="M39" s="90">
        <f>L39/L$49</f>
        <v>-6.9770477887395634E-3</v>
      </c>
      <c r="N39" s="19">
        <f>INDEX('Selected processes'!$L$5:$L$97, MATCH('Carbon footprint calculator'!$A39,'Selected processes'!$D$5:$D$97,0))</f>
        <v>9.6094187729733225E-11</v>
      </c>
      <c r="O39" s="19">
        <f>N39*$F39</f>
        <v>7.2883044122972144E-12</v>
      </c>
      <c r="P39" s="90">
        <f>O39/O$49</f>
        <v>4.7715545344809698E-3</v>
      </c>
      <c r="Q39" s="322">
        <f>INDEX('Selected processes'!$N$5:$N$97, MATCH('Carbon footprint calculator'!$A39,'Selected processes'!$D$5:$D$97,0))</f>
        <v>0.13313525513890229</v>
      </c>
      <c r="R39" s="19">
        <f>Q39*$F39</f>
        <v>1.0097699875358223E-2</v>
      </c>
      <c r="S39" s="11">
        <f>R39/R$49</f>
        <v>2.4881691288435011E-3</v>
      </c>
      <c r="T39" s="335">
        <f>I39/R39*$B$18</f>
        <v>76.339757027520207</v>
      </c>
    </row>
    <row r="40" spans="1:20">
      <c r="A40" s="167"/>
      <c r="B40" s="166" t="s">
        <v>3</v>
      </c>
      <c r="C40" s="172" t="s">
        <v>3</v>
      </c>
      <c r="D40" s="173"/>
      <c r="E40" s="140" t="s">
        <v>32979</v>
      </c>
      <c r="F40" s="137" t="s">
        <v>32951</v>
      </c>
      <c r="G40" s="8"/>
      <c r="H40" s="92"/>
      <c r="I40" s="22"/>
      <c r="J40" s="12"/>
      <c r="K40" s="36"/>
      <c r="L40" s="22"/>
      <c r="M40" s="12"/>
      <c r="N40" s="36"/>
      <c r="O40" s="59"/>
      <c r="P40" s="12"/>
      <c r="Q40" s="324"/>
      <c r="R40" s="59"/>
      <c r="S40" s="73"/>
      <c r="T40" s="91"/>
    </row>
    <row r="41" spans="1:20">
      <c r="A41" s="138">
        <v>100002</v>
      </c>
      <c r="B41" s="174" t="s">
        <v>34293</v>
      </c>
      <c r="C41" s="1" t="str">
        <f>INDEX('Selected processes'!$E$5:$E$97, MATCH('Carbon footprint calculator'!$A41,'Selected processes'!$D$5:$D$97,0))</f>
        <v>Driving a car</v>
      </c>
      <c r="D41" s="106" t="str">
        <f>INDEX('Selected processes'!$F$5:$F$97, MATCH('Carbon footprint calculator'!$A41,'Selected processes'!$D$5:$D$97,0))</f>
        <v>driving an automobile</v>
      </c>
      <c r="E41" s="160">
        <v>1</v>
      </c>
      <c r="F41" s="184">
        <v>1</v>
      </c>
      <c r="G41" s="19" t="str">
        <f>INDEX('Selected processes'!$H$5:$H$97, MATCH('Carbon footprint calculator'!$A41,'Selected processes'!$D$5:$D$97,0))</f>
        <v>km</v>
      </c>
      <c r="H41" s="37">
        <f>INDEX('Selected processes'!$J$5:$J$97, MATCH('Carbon footprint calculator'!$A41,'Selected processes'!$D$5:$D$97,0))</f>
        <v>0</v>
      </c>
      <c r="I41" s="35">
        <f>H41*$F41</f>
        <v>0</v>
      </c>
      <c r="J41" s="90">
        <f>I41/I$49</f>
        <v>0</v>
      </c>
      <c r="K41" s="17">
        <f>INDEX('Selected processes'!$K$5:$K$97, MATCH('Carbon footprint calculator'!$A41,'Selected processes'!$D$5:$D$97,0))</f>
        <v>-0.72627994338661739</v>
      </c>
      <c r="L41" s="19">
        <f>K41*$F41</f>
        <v>-0.72627994338661739</v>
      </c>
      <c r="M41" s="90">
        <f>L41/L$49</f>
        <v>2.5263191649120933</v>
      </c>
      <c r="N41" s="19">
        <f>INDEX('Selected processes'!$L$5:$L$97, MATCH('Carbon footprint calculator'!$A41,'Selected processes'!$D$5:$D$97,0))</f>
        <v>0</v>
      </c>
      <c r="O41" s="19">
        <f>N41*$F41</f>
        <v>0</v>
      </c>
      <c r="P41" s="90">
        <f>O41/O$49</f>
        <v>0</v>
      </c>
      <c r="Q41" s="322">
        <f>INDEX('Selected processes'!$N$5:$N$97, MATCH('Carbon footprint calculator'!$A41,'Selected processes'!$D$5:$D$97,0))</f>
        <v>0</v>
      </c>
      <c r="R41" s="19">
        <f>Q41*$F41</f>
        <v>0</v>
      </c>
      <c r="S41" s="11">
        <f>R41/R$49</f>
        <v>0</v>
      </c>
      <c r="T41" s="335" t="e">
        <f>I41/R41*$B$18</f>
        <v>#DIV/0!</v>
      </c>
    </row>
    <row r="42" spans="1:20">
      <c r="A42" s="138">
        <v>14137</v>
      </c>
      <c r="B42" s="174" t="s">
        <v>32973</v>
      </c>
      <c r="C42" s="1" t="str">
        <f>INDEX('Selected processes'!$E$5:$E$97, MATCH('Carbon footprint calculator'!$A42,'Selected processes'!$D$5:$D$97,0))</f>
        <v>market for petrol, low-sulfur</v>
      </c>
      <c r="D42" s="106" t="str">
        <f>INDEX('Selected processes'!$F$5:$F$97, MATCH('Carbon footprint calculator'!$A42,'Selected processes'!$D$5:$D$97,0))</f>
        <v>Europe without Switzerland</v>
      </c>
      <c r="E42" s="160">
        <v>6.19047619047619E-2</v>
      </c>
      <c r="F42" s="184">
        <f>E42</f>
        <v>6.19047619047619E-2</v>
      </c>
      <c r="G42" s="19" t="str">
        <f>INDEX('Selected processes'!$H$5:$H$97, MATCH('Carbon footprint calculator'!$A42,'Selected processes'!$D$5:$D$97,0))</f>
        <v>kg</v>
      </c>
      <c r="H42" s="37">
        <f>INDEX('Selected processes'!$J$5:$J$97, MATCH('Carbon footprint calculator'!$A42,'Selected processes'!$D$5:$D$97,0))</f>
        <v>1.017909254920973</v>
      </c>
      <c r="I42" s="35">
        <f>H42*$F42</f>
        <v>6.3013430066536411E-2</v>
      </c>
      <c r="J42" s="90">
        <f>I42/I$49</f>
        <v>0.20288434562579039</v>
      </c>
      <c r="K42" s="17">
        <f>INDEX('Selected processes'!$K$5:$K$97, MATCH('Carbon footprint calculator'!$A42,'Selected processes'!$D$5:$D$97,0))</f>
        <v>1.0613392876602243</v>
      </c>
      <c r="L42" s="19">
        <f>K42*$F42</f>
        <v>6.5701955902775791E-2</v>
      </c>
      <c r="M42" s="90">
        <f>L42/L$49</f>
        <v>-0.22854012682136554</v>
      </c>
      <c r="N42" s="19">
        <f>INDEX('Selected processes'!$L$5:$L$97, MATCH('Carbon footprint calculator'!$A42,'Selected processes'!$D$5:$D$97,0))</f>
        <v>4.4865308114473947E-9</v>
      </c>
      <c r="O42" s="19">
        <f>N42*$F42</f>
        <v>2.7773762166102919E-10</v>
      </c>
      <c r="P42" s="90">
        <f>O42/O$49</f>
        <v>0.18183107250523567</v>
      </c>
      <c r="Q42" s="322">
        <f>INDEX('Selected processes'!$N$5:$N$97, MATCH('Carbon footprint calculator'!$A42,'Selected processes'!$D$5:$D$97,0))</f>
        <v>56.767140984932759</v>
      </c>
      <c r="R42" s="19">
        <f>Q42*$F42</f>
        <v>3.5141563466863133</v>
      </c>
      <c r="S42" s="11">
        <f>R42/R$49</f>
        <v>0.86592149139748043</v>
      </c>
      <c r="T42" s="335">
        <f>I42/R42*$B$18</f>
        <v>17.931310917897878</v>
      </c>
    </row>
    <row r="43" spans="1:20">
      <c r="A43" s="138">
        <v>100001</v>
      </c>
      <c r="B43" s="174" t="s">
        <v>32974</v>
      </c>
      <c r="C43" s="1" t="str">
        <f>INDEX('Selected processes'!$E$5:$E$97, MATCH('Carbon footprint calculator'!$A43,'Selected processes'!$D$5:$D$97,0))</f>
        <v>Emissions &amp; operation of vehicle</v>
      </c>
      <c r="D43" s="106" t="str">
        <f>INDEX('Selected processes'!$F$5:$F$97, MATCH('Carbon footprint calculator'!$A43,'Selected processes'!$D$5:$D$97,0))</f>
        <v>RER</v>
      </c>
      <c r="E43" s="160">
        <v>6.19047619047619E-2</v>
      </c>
      <c r="F43" s="184">
        <f>E43</f>
        <v>6.19047619047619E-2</v>
      </c>
      <c r="G43" s="19" t="str">
        <f>INDEX('Selected processes'!$H$5:$H$97, MATCH('Carbon footprint calculator'!$A43,'Selected processes'!$D$5:$D$97,0))</f>
        <v>kg petrol</v>
      </c>
      <c r="H43" s="37">
        <f>INDEX('Selected processes'!$J$5:$J$97, MATCH('Carbon footprint calculator'!$A43,'Selected processes'!$D$5:$D$97,0))</f>
        <v>3.4252307692307693</v>
      </c>
      <c r="I43" s="35">
        <f>H43*$F43</f>
        <v>0.21203809523809522</v>
      </c>
      <c r="J43" s="90">
        <f>I43/I$49</f>
        <v>0.68269907152642895</v>
      </c>
      <c r="K43" s="17">
        <f>INDEX('Selected processes'!$K$5:$K$97, MATCH('Carbon footprint calculator'!$A43,'Selected processes'!$D$5:$D$97,0))</f>
        <v>4.5694634657118227</v>
      </c>
      <c r="L43" s="19">
        <f>K43*$F43</f>
        <v>0.28287154787739854</v>
      </c>
      <c r="M43" s="90">
        <f>L43/L$49</f>
        <v>-0.98395091192902218</v>
      </c>
      <c r="N43" s="19">
        <f>INDEX('Selected processes'!$L$5:$L$97, MATCH('Carbon footprint calculator'!$A43,'Selected processes'!$D$5:$D$97,0))</f>
        <v>1.7432417828199951E-8</v>
      </c>
      <c r="O43" s="19">
        <f>N43*$F43</f>
        <v>1.0791496750790446E-9</v>
      </c>
      <c r="P43" s="90">
        <f>O43/O$49</f>
        <v>0.70650472787868734</v>
      </c>
      <c r="Q43" s="322">
        <f>INDEX('Selected processes'!$N$5:$N$97, MATCH('Carbon footprint calculator'!$A43,'Selected processes'!$D$5:$D$97,0))</f>
        <v>0</v>
      </c>
      <c r="R43" s="19">
        <f>Q43*$F43</f>
        <v>0</v>
      </c>
      <c r="S43" s="11">
        <f>R43/R$49</f>
        <v>0</v>
      </c>
      <c r="T43" s="335" t="e">
        <f>I43/R43*$B$18</f>
        <v>#DIV/0!</v>
      </c>
    </row>
    <row r="44" spans="1:20">
      <c r="A44" s="167"/>
      <c r="B44" s="166" t="s">
        <v>4</v>
      </c>
      <c r="C44" s="172" t="s">
        <v>4</v>
      </c>
      <c r="D44" s="173"/>
      <c r="E44" s="140" t="s">
        <v>32977</v>
      </c>
      <c r="F44" s="137" t="s">
        <v>32951</v>
      </c>
      <c r="G44" s="8"/>
      <c r="H44" s="92"/>
      <c r="I44" s="22"/>
      <c r="J44" s="12"/>
      <c r="K44" s="5"/>
      <c r="L44" s="22"/>
      <c r="M44" s="12"/>
      <c r="N44" s="5"/>
      <c r="O44" s="59"/>
      <c r="P44" s="12"/>
      <c r="Q44" s="323"/>
      <c r="R44" s="59"/>
      <c r="S44" s="73"/>
      <c r="T44" s="91"/>
    </row>
    <row r="45" spans="1:20">
      <c r="A45" s="168">
        <v>19923</v>
      </c>
      <c r="B45" s="174" t="s">
        <v>32975</v>
      </c>
      <c r="C45" s="1" t="str">
        <f>INDEX('Selected processes'!$E$5:$E$97, MATCH('Carbon footprint calculator'!$A45,'Selected processes'!$D$5:$D$97,0))</f>
        <v>treatment of waste plastic, mixture, municipal incineration</v>
      </c>
      <c r="D45" s="106" t="str">
        <f>INDEX('Selected processes'!$F$5:$F$97, MATCH('Carbon footprint calculator'!$A45,'Selected processes'!$D$5:$D$97,0))</f>
        <v>CH</v>
      </c>
      <c r="E45" s="141">
        <f>E28+E29</f>
        <v>221</v>
      </c>
      <c r="F45" s="139">
        <f>E45/$C$20</f>
        <v>1.4733333333333334E-3</v>
      </c>
      <c r="G45" s="19" t="str">
        <f>INDEX('Selected processes'!$H$5:$H$97, MATCH('Carbon footprint calculator'!$A45,'Selected processes'!$D$5:$D$97,0))</f>
        <v>kg</v>
      </c>
      <c r="H45" s="37">
        <f>INDEX('Selected processes'!$J$5:$J$97, MATCH('Carbon footprint calculator'!$A45,'Selected processes'!$D$5:$D$97,0))</f>
        <v>2.3457342177336669</v>
      </c>
      <c r="I45" s="35">
        <f>H45*$F45</f>
        <v>3.4560484141276026E-3</v>
      </c>
      <c r="J45" s="57">
        <f>I45/I$49</f>
        <v>1.1127439344453227E-2</v>
      </c>
      <c r="K45" s="17">
        <f>INDEX('Selected processes'!$K$5:$K$97, MATCH('Carbon footprint calculator'!$A45,'Selected processes'!$D$5:$D$97,0))</f>
        <v>1.3115341424572433</v>
      </c>
      <c r="L45" s="19">
        <f>K45*$F45</f>
        <v>1.9323269698870052E-3</v>
      </c>
      <c r="M45" s="57">
        <f>L45/L$49</f>
        <v>-6.7214779939247403E-3</v>
      </c>
      <c r="N45" s="19">
        <f>INDEX('Selected processes'!$L$5:$L$97, MATCH('Carbon footprint calculator'!$A45,'Selected processes'!$D$5:$D$97,0))</f>
        <v>6.7933555042549981E-9</v>
      </c>
      <c r="O45" s="19">
        <f>N45*$F45</f>
        <v>1.0008877109602364E-11</v>
      </c>
      <c r="P45" s="57">
        <f>O45/O$49</f>
        <v>6.5526767620746286E-3</v>
      </c>
      <c r="Q45" s="322">
        <f>INDEX('Selected processes'!$N$5:$N$97, MATCH('Carbon footprint calculator'!$A45,'Selected processes'!$D$5:$D$97,0))</f>
        <v>0.48721305054763869</v>
      </c>
      <c r="R45" s="19">
        <f>Q45*$F45</f>
        <v>7.1782722780685442E-4</v>
      </c>
      <c r="S45" s="11">
        <f>R45/R$49</f>
        <v>1.7687944483584328E-4</v>
      </c>
      <c r="T45" s="335">
        <f>I45/R45*$B$18</f>
        <v>4814.5964380408277</v>
      </c>
    </row>
    <row r="46" spans="1:20">
      <c r="A46" s="168">
        <v>19515</v>
      </c>
      <c r="B46" s="174" t="s">
        <v>32982</v>
      </c>
      <c r="C46" s="1" t="str">
        <f>INDEX('Selected processes'!$E$5:$E$97, MATCH('Carbon footprint calculator'!$A46,'Selected processes'!$D$5:$D$97,0))</f>
        <v>treatment of waste glass, inert material landfill</v>
      </c>
      <c r="D46" s="106" t="str">
        <f>INDEX('Selected processes'!$F$5:$F$97, MATCH('Carbon footprint calculator'!$A46,'Selected processes'!$D$5:$D$97,0))</f>
        <v>CH</v>
      </c>
      <c r="E46" s="141">
        <f>E28+E29+E30+E32</f>
        <v>283</v>
      </c>
      <c r="F46" s="139">
        <f>E46/$C$20</f>
        <v>1.8866666666666667E-3</v>
      </c>
      <c r="G46" s="19" t="str">
        <f>INDEX('Selected processes'!$H$5:$H$97, MATCH('Carbon footprint calculator'!$A46,'Selected processes'!$D$5:$D$97,0))</f>
        <v>kg</v>
      </c>
      <c r="H46" s="37">
        <f>INDEX('Selected processes'!$J$5:$J$97, MATCH('Carbon footprint calculator'!$A46,'Selected processes'!$D$5:$D$97,0))</f>
        <v>5.6607780784623642E-3</v>
      </c>
      <c r="I46" s="35">
        <f>H46*$F46</f>
        <v>1.0680001308032327E-5</v>
      </c>
      <c r="J46" s="57">
        <f>I46/I$49</f>
        <v>3.4386401031887588E-5</v>
      </c>
      <c r="K46" s="17">
        <f>INDEX('Selected processes'!$K$5:$K$97, MATCH('Carbon footprint calculator'!$A46,'Selected processes'!$D$5:$D$97,0))</f>
        <v>6.7425636997321828E-3</v>
      </c>
      <c r="L46" s="19">
        <f>K46*$F46</f>
        <v>1.2720970180161386E-5</v>
      </c>
      <c r="M46" s="57">
        <f>L46/L$49</f>
        <v>-4.4249095758533823E-5</v>
      </c>
      <c r="N46" s="19">
        <f>INDEX('Selected processes'!$L$5:$L$97, MATCH('Carbon footprint calculator'!$A46,'Selected processes'!$D$5:$D$97,0))</f>
        <v>3.4762451217051893E-11</v>
      </c>
      <c r="O46" s="19">
        <f>N46*$F46</f>
        <v>6.5585157962837901E-14</v>
      </c>
      <c r="P46" s="57">
        <f>O46/O$49</f>
        <v>4.2937717769336791E-5</v>
      </c>
      <c r="Q46" s="322">
        <f>INDEX('Selected processes'!$N$5:$N$97, MATCH('Carbon footprint calculator'!$A46,'Selected processes'!$D$5:$D$97,0))</f>
        <v>0.15415624564912081</v>
      </c>
      <c r="R46" s="19">
        <f>Q46*$F46</f>
        <v>2.9084145012467458E-4</v>
      </c>
      <c r="S46" s="11">
        <f>R46/R$49</f>
        <v>7.1666094904867603E-5</v>
      </c>
      <c r="T46" s="335">
        <f>I46/R46*$B$18</f>
        <v>36.72104269681693</v>
      </c>
    </row>
    <row r="47" spans="1:20">
      <c r="A47" s="103">
        <v>7235</v>
      </c>
      <c r="B47" s="105" t="s">
        <v>32983</v>
      </c>
      <c r="C47" s="1" t="str">
        <f>INDEX('Selected processes'!$E$5:$E$97, MATCH('Carbon footprint calculator'!$A47,'Selected processes'!$D$5:$D$97,0))</f>
        <v>market group for electricity, medium voltage</v>
      </c>
      <c r="D47" s="106" t="str">
        <f>INDEX('Selected processes'!$F$5:$F$97, MATCH('Carbon footprint calculator'!$A47,'Selected processes'!$D$5:$D$97,0))</f>
        <v>UCTE</v>
      </c>
      <c r="E47" s="17">
        <f>E45</f>
        <v>221</v>
      </c>
      <c r="F47" s="343">
        <f>-E47/$C$20*$E$17*$E$18/$E$19</f>
        <v>-4.34837962962963E-3</v>
      </c>
      <c r="G47" s="19" t="str">
        <f>INDEX('Selected processes'!$H$5:$H$97, MATCH('Carbon footprint calculator'!$A47,'Selected processes'!$D$5:$D$97,0))</f>
        <v>kWh</v>
      </c>
      <c r="H47" s="37">
        <f>INDEX('Selected processes'!$J$5:$J$97, MATCH('Carbon footprint calculator'!$A47,'Selected processes'!$D$5:$D$97,0))</f>
        <v>0.38493507667501969</v>
      </c>
      <c r="I47" s="35">
        <f>H47*$F47</f>
        <v>-1.6738438461435753E-3</v>
      </c>
      <c r="J47" s="57">
        <f>I47/I$49</f>
        <v>-5.3892751600097379E-3</v>
      </c>
      <c r="K47" s="17">
        <f>INDEX('Selected processes'!$K$5:$K$97, MATCH('Carbon footprint calculator'!$A47,'Selected processes'!$D$5:$D$97,0))</f>
        <v>0.48931866261907764</v>
      </c>
      <c r="L47" s="19">
        <f>K47*$F47</f>
        <v>-2.1277433049304109E-3</v>
      </c>
      <c r="M47" s="57">
        <f>L47/L$49</f>
        <v>7.4012214411346517E-3</v>
      </c>
      <c r="N47" s="19">
        <f>INDEX('Selected processes'!$L$5:$L$97, MATCH('Carbon footprint calculator'!$A47,'Selected processes'!$D$5:$D$97,0))</f>
        <v>1.8304805288516139E-9</v>
      </c>
      <c r="O47" s="19">
        <f>N47*$F47</f>
        <v>-7.9596242440920309E-12</v>
      </c>
      <c r="P47" s="57">
        <f>O47/O$49</f>
        <v>-5.2110585681054275E-3</v>
      </c>
      <c r="Q47" s="322">
        <f>INDEX('Selected processes'!$N$5:$N$97, MATCH('Carbon footprint calculator'!$A47,'Selected processes'!$D$5:$D$97,0))</f>
        <v>8.8834815850467415</v>
      </c>
      <c r="R47" s="19">
        <f>Q47*$F47</f>
        <v>-3.8628750364607188E-2</v>
      </c>
      <c r="S47" s="11">
        <f>R47/R$49</f>
        <v>-9.5184908770729344E-3</v>
      </c>
      <c r="T47" s="335">
        <f>I47/R47*$B$18</f>
        <v>43.331555650767335</v>
      </c>
    </row>
    <row r="48" spans="1:20" ht="21" customHeight="1">
      <c r="A48" s="167"/>
      <c r="B48" s="166" t="s">
        <v>5</v>
      </c>
      <c r="C48" s="172" t="s">
        <v>5</v>
      </c>
      <c r="D48" s="173"/>
      <c r="E48" s="140"/>
      <c r="F48" s="137"/>
      <c r="G48" s="8"/>
      <c r="H48" s="5"/>
      <c r="I48" s="22"/>
      <c r="J48" s="12"/>
      <c r="K48" s="5"/>
      <c r="L48" s="5"/>
      <c r="M48" s="12"/>
      <c r="N48" s="56"/>
      <c r="O48" s="56"/>
      <c r="P48" s="91"/>
      <c r="Q48" s="323"/>
      <c r="R48" s="56"/>
      <c r="S48" s="73"/>
      <c r="T48" s="91"/>
    </row>
    <row r="49" spans="1:20">
      <c r="B49" s="105"/>
      <c r="C49" s="1" t="s">
        <v>5</v>
      </c>
      <c r="D49" s="106"/>
      <c r="F49" s="3"/>
      <c r="G49" s="16" t="s">
        <v>9</v>
      </c>
      <c r="H49" s="3"/>
      <c r="I49" s="23">
        <f>SUM(I23:I47)</f>
        <v>0.31058793556581937</v>
      </c>
      <c r="J49" s="11">
        <f>I49/I$49</f>
        <v>1</v>
      </c>
      <c r="K49" s="17"/>
      <c r="L49" s="43">
        <f>SUM(L23:L47)</f>
        <v>-0.28748542681141764</v>
      </c>
      <c r="M49" s="11">
        <f>L49/L$49</f>
        <v>1</v>
      </c>
      <c r="N49" s="44"/>
      <c r="O49" s="153">
        <f>SUM(O23:O47)</f>
        <v>1.5274486248934818E-9</v>
      </c>
      <c r="P49" s="11">
        <f>O49/O$49</f>
        <v>1</v>
      </c>
      <c r="Q49" s="322"/>
      <c r="R49" s="153">
        <f>SUM(R23:R47)</f>
        <v>4.0582851697270375</v>
      </c>
      <c r="S49" s="11">
        <f>R49/R$49</f>
        <v>1</v>
      </c>
      <c r="T49" s="335">
        <f>I49/R49*$B$18</f>
        <v>76.531816414150541</v>
      </c>
    </row>
    <row r="50" spans="1:20">
      <c r="B50" s="103"/>
      <c r="D50" s="106"/>
      <c r="F50" s="3"/>
      <c r="G50" s="16"/>
      <c r="H50" s="3"/>
      <c r="I50" s="9"/>
      <c r="J50" s="11"/>
      <c r="K50" s="19"/>
      <c r="L50" s="3"/>
      <c r="M50" s="11"/>
      <c r="N50" s="19"/>
      <c r="O50" s="19"/>
      <c r="P50" s="11"/>
      <c r="Q50" s="322"/>
      <c r="R50" s="19"/>
      <c r="S50" s="11"/>
      <c r="T50" s="335"/>
    </row>
    <row r="51" spans="1:20" ht="20.5" thickBot="1">
      <c r="A51" s="46"/>
      <c r="B51" s="108"/>
      <c r="C51" s="119"/>
      <c r="D51" s="109"/>
      <c r="E51" s="46"/>
      <c r="F51" s="46"/>
      <c r="G51" s="70"/>
      <c r="H51" s="46"/>
      <c r="I51" s="71"/>
      <c r="J51" s="48"/>
      <c r="K51" s="46"/>
      <c r="L51" s="46"/>
      <c r="M51" s="48"/>
      <c r="N51" s="46"/>
      <c r="O51" s="46"/>
      <c r="P51" s="48"/>
      <c r="Q51" s="325"/>
      <c r="R51" s="46"/>
      <c r="S51" s="48"/>
      <c r="T51" s="331"/>
    </row>
    <row r="52" spans="1:20" ht="20.5" thickBot="1">
      <c r="B52" s="3"/>
      <c r="F52" s="3"/>
      <c r="G52" s="3"/>
      <c r="H52" s="3"/>
      <c r="I52" s="24"/>
      <c r="J52" s="110"/>
      <c r="K52" s="3"/>
      <c r="L52" s="3"/>
      <c r="M52" s="110"/>
      <c r="N52" s="3"/>
      <c r="O52" s="3"/>
      <c r="P52" s="110"/>
      <c r="Q52" s="322"/>
      <c r="R52" s="3"/>
      <c r="S52" s="110"/>
      <c r="T52" s="44"/>
    </row>
    <row r="53" spans="1:20" ht="20.5" thickBot="1">
      <c r="B53" s="14" t="s">
        <v>32980</v>
      </c>
      <c r="C53" s="186">
        <v>225000</v>
      </c>
      <c r="D53" s="118"/>
      <c r="E53" s="51"/>
      <c r="F53" s="131"/>
      <c r="G53" s="3"/>
      <c r="H53" s="3"/>
      <c r="I53" s="24"/>
      <c r="J53" s="3"/>
      <c r="K53" s="3"/>
      <c r="L53" s="3"/>
      <c r="M53" s="3"/>
    </row>
    <row r="54" spans="1:20" ht="80.5" thickBot="1">
      <c r="A54" s="102" t="s">
        <v>135</v>
      </c>
      <c r="B54" s="142" t="s">
        <v>34301</v>
      </c>
      <c r="C54" s="67" t="s">
        <v>32954</v>
      </c>
      <c r="D54" s="69" t="s">
        <v>32965</v>
      </c>
      <c r="E54" s="102" t="s">
        <v>32952</v>
      </c>
      <c r="F54" s="67" t="s">
        <v>10</v>
      </c>
      <c r="G54" s="68" t="s">
        <v>0</v>
      </c>
      <c r="H54" s="67" t="s">
        <v>33029</v>
      </c>
      <c r="I54" s="102" t="s">
        <v>33023</v>
      </c>
      <c r="J54" s="113" t="s">
        <v>32950</v>
      </c>
      <c r="K54" s="102" t="s">
        <v>32966</v>
      </c>
      <c r="L54" s="102" t="s">
        <v>33022</v>
      </c>
      <c r="M54" s="112" t="s">
        <v>32967</v>
      </c>
      <c r="N54" s="102" t="s">
        <v>32994</v>
      </c>
      <c r="O54" s="102" t="s">
        <v>33024</v>
      </c>
      <c r="P54" s="113" t="s">
        <v>33025</v>
      </c>
      <c r="Q54" s="320" t="s">
        <v>33394</v>
      </c>
      <c r="R54" s="102" t="s">
        <v>33395</v>
      </c>
      <c r="S54" s="113" t="s">
        <v>33396</v>
      </c>
      <c r="T54" s="333" t="s">
        <v>33397</v>
      </c>
    </row>
    <row r="55" spans="1:20">
      <c r="A55" s="128"/>
      <c r="B55" s="169" t="s">
        <v>91</v>
      </c>
      <c r="C55" s="170" t="s">
        <v>91</v>
      </c>
      <c r="D55" s="171"/>
      <c r="E55" s="97" t="s">
        <v>32977</v>
      </c>
      <c r="F55" s="97" t="s">
        <v>32979</v>
      </c>
      <c r="G55" s="7"/>
      <c r="H55" s="4"/>
      <c r="I55" s="21"/>
      <c r="J55" s="10"/>
      <c r="K55" s="4"/>
      <c r="L55" s="4"/>
      <c r="M55" s="10"/>
      <c r="N55" s="62"/>
      <c r="O55" s="58"/>
      <c r="P55" s="72"/>
      <c r="Q55" s="326"/>
      <c r="R55" s="58"/>
      <c r="S55" s="72"/>
      <c r="T55" s="72"/>
    </row>
    <row r="56" spans="1:20">
      <c r="A56" s="127">
        <v>17299</v>
      </c>
      <c r="B56" s="105" t="s">
        <v>66</v>
      </c>
      <c r="C56" s="1" t="str">
        <f>INDEX('Selected processes'!$E$5:$E$97, MATCH('Carbon footprint calculator'!$A56,'Selected processes'!$D$5:$D$97,0))</f>
        <v>steel production, low-alloyed, hot rolled</v>
      </c>
      <c r="D56" s="106" t="str">
        <f>INDEX('Selected processes'!$F$5:$F$97, MATCH('Carbon footprint calculator'!$A56,'Selected processes'!$D$5:$D$97,0))</f>
        <v>RER</v>
      </c>
      <c r="E56" s="3">
        <v>953.4</v>
      </c>
      <c r="F56" s="19">
        <f>E56/$C$53</f>
        <v>4.2373333333333334E-3</v>
      </c>
      <c r="G56" s="19" t="str">
        <f>INDEX('Selected processes'!$H$5:$H$97, MATCH('Carbon footprint calculator'!$A56,'Selected processes'!$D$5:$D$97,0))</f>
        <v>kg</v>
      </c>
      <c r="H56" s="37">
        <f>INDEX('Selected processes'!$J$5:$J$97, MATCH('Carbon footprint calculator'!$A56,'Selected processes'!$D$5:$D$97,0))</f>
        <v>2.1807172426384409</v>
      </c>
      <c r="I56" s="19">
        <f>H56*$F56</f>
        <v>9.2404258628066196E-3</v>
      </c>
      <c r="J56" s="57">
        <f>I56/I$87</f>
        <v>6.1909577486592017E-2</v>
      </c>
      <c r="K56" s="17">
        <f>INDEX('Selected processes'!$K$5:$K$97, MATCH('Carbon footprint calculator'!$A56,'Selected processes'!$D$5:$D$97,0))</f>
        <v>7.9963288858226376</v>
      </c>
      <c r="L56" s="19">
        <f>K56*$F56</f>
        <v>3.3883110932192456E-2</v>
      </c>
      <c r="M56" s="11">
        <f>L56/L$49</f>
        <v>-0.11786027315540702</v>
      </c>
      <c r="N56" s="19">
        <f>INDEX('Selected processes'!$L$5:$L$97, MATCH('Carbon footprint calculator'!$A56,'Selected processes'!$D$5:$D$97,0))</f>
        <v>9.780818925311545E-9</v>
      </c>
      <c r="O56" s="35">
        <f>N56*$F56</f>
        <v>4.1444590059520118E-11</v>
      </c>
      <c r="P56" s="57">
        <f>O56/O$87</f>
        <v>5.4971017463959215E-2</v>
      </c>
      <c r="Q56" s="322">
        <f>INDEX('Selected processes'!$N$5:$N$97, MATCH('Carbon footprint calculator'!$A56,'Selected processes'!$D$5:$D$97,0))</f>
        <v>25.556652263192639</v>
      </c>
      <c r="R56" s="35">
        <f>Q56*$F56</f>
        <v>0.10829205452323494</v>
      </c>
      <c r="S56" s="11">
        <f>R56/R$87</f>
        <v>3.623830850754637E-2</v>
      </c>
      <c r="T56" s="335">
        <f t="shared" ref="T56:T69" si="12">I56/R56*$B$18</f>
        <v>85.32875198913149</v>
      </c>
    </row>
    <row r="57" spans="1:20">
      <c r="A57" s="127">
        <v>12482</v>
      </c>
      <c r="B57" s="105" t="s">
        <v>32999</v>
      </c>
      <c r="C57" s="1" t="str">
        <f>INDEX('Selected processes'!$E$5:$E$97, MATCH('Carbon footprint calculator'!$A57,'Selected processes'!$D$5:$D$97,0))</f>
        <v>metal working, average for metal product manufacturing</v>
      </c>
      <c r="D57" s="106" t="str">
        <f>INDEX('Selected processes'!$F$5:$F$97, MATCH('Carbon footprint calculator'!$A57,'Selected processes'!$D$5:$D$97,0))</f>
        <v>RER</v>
      </c>
      <c r="E57" s="3">
        <v>953.4</v>
      </c>
      <c r="F57" s="19">
        <f t="shared" ref="F57:F69" si="13">E57/$C$53</f>
        <v>4.2373333333333334E-3</v>
      </c>
      <c r="G57" s="19" t="str">
        <f>INDEX('Selected processes'!$H$5:$H$97, MATCH('Carbon footprint calculator'!$A57,'Selected processes'!$D$5:$D$97,0))</f>
        <v>kg</v>
      </c>
      <c r="H57" s="37">
        <f>INDEX('Selected processes'!$J$5:$J$97, MATCH('Carbon footprint calculator'!$A57,'Selected processes'!$D$5:$D$97,0))</f>
        <v>1.861256386714556</v>
      </c>
      <c r="I57" s="19">
        <f t="shared" ref="I57:I69" si="14">H57*$F57</f>
        <v>7.8867637293051455E-3</v>
      </c>
      <c r="J57" s="11">
        <f>I57/I$87</f>
        <v>5.2840228087664989E-2</v>
      </c>
      <c r="K57" s="17">
        <f>INDEX('Selected processes'!$K$5:$K$97, MATCH('Carbon footprint calculator'!$A57,'Selected processes'!$D$5:$D$97,0))</f>
        <v>6.3717696916256257</v>
      </c>
      <c r="L57" s="19">
        <f>K57*$F57</f>
        <v>2.699931210664832E-2</v>
      </c>
      <c r="M57" s="11">
        <f>L57/L$87</f>
        <v>0.10650798904890083</v>
      </c>
      <c r="N57" s="19">
        <f>INDEX('Selected processes'!$L$5:$L$97, MATCH('Carbon footprint calculator'!$A57,'Selected processes'!$D$5:$D$97,0))</f>
        <v>1.359645846418978E-8</v>
      </c>
      <c r="O57" s="35">
        <f>N57*$F57</f>
        <v>5.7612726665593496E-11</v>
      </c>
      <c r="P57" s="11">
        <f>O57/O$87</f>
        <v>7.6416009885303698E-2</v>
      </c>
      <c r="Q57" s="322">
        <f>INDEX('Selected processes'!$N$5:$N$97, MATCH('Carbon footprint calculator'!$A57,'Selected processes'!$D$5:$D$97,0))</f>
        <v>27.640335877005889</v>
      </c>
      <c r="R57" s="35">
        <f>Q57*$F57</f>
        <v>0.11712131655616628</v>
      </c>
      <c r="S57" s="11">
        <f>R57/R$87</f>
        <v>3.9192888350471806E-2</v>
      </c>
      <c r="T57" s="335">
        <f t="shared" si="12"/>
        <v>67.338414229001586</v>
      </c>
    </row>
    <row r="58" spans="1:20">
      <c r="A58" s="127">
        <v>458</v>
      </c>
      <c r="B58" s="105" t="s">
        <v>39</v>
      </c>
      <c r="C58" s="1" t="str">
        <f>INDEX('Selected processes'!$E$5:$E$97, MATCH('Carbon footprint calculator'!$A58,'Selected processes'!$D$5:$D$97,0))</f>
        <v>aluminium production, primary, ingot</v>
      </c>
      <c r="D58" s="106" t="str">
        <f>INDEX('Selected processes'!$F$5:$F$97, MATCH('Carbon footprint calculator'!$A58,'Selected processes'!$D$5:$D$97,0))</f>
        <v>IAI Area, EU27 &amp; EFTA</v>
      </c>
      <c r="E58" s="3">
        <v>76.5</v>
      </c>
      <c r="F58" s="19">
        <f t="shared" si="13"/>
        <v>3.4000000000000002E-4</v>
      </c>
      <c r="G58" s="19" t="str">
        <f>INDEX('Selected processes'!$H$5:$H$97, MATCH('Carbon footprint calculator'!$A58,'Selected processes'!$D$5:$D$97,0))</f>
        <v>kg</v>
      </c>
      <c r="H58" s="37">
        <f>INDEX('Selected processes'!$J$5:$J$97, MATCH('Carbon footprint calculator'!$A58,'Selected processes'!$D$5:$D$97,0))</f>
        <v>7.2098380020622974</v>
      </c>
      <c r="I58" s="19">
        <f t="shared" si="14"/>
        <v>2.4513449207011814E-3</v>
      </c>
      <c r="J58" s="11">
        <f>I58/I$87</f>
        <v>1.6423672519831088E-2</v>
      </c>
      <c r="K58" s="17">
        <f>INDEX('Selected processes'!$K$5:$K$97, MATCH('Carbon footprint calculator'!$A58,'Selected processes'!$D$5:$D$97,0))</f>
        <v>13.333429097370473</v>
      </c>
      <c r="L58" s="19">
        <f>K58*$F58</f>
        <v>4.5333658931059609E-3</v>
      </c>
      <c r="M58" s="11">
        <f>L58/L$87</f>
        <v>1.7883406917567193E-2</v>
      </c>
      <c r="N58" s="19">
        <f>INDEX('Selected processes'!$L$5:$L$97, MATCH('Carbon footprint calculator'!$A58,'Selected processes'!$D$5:$D$97,0))</f>
        <v>3.265329779013333E-8</v>
      </c>
      <c r="O58" s="159">
        <f>N58*$F58</f>
        <v>1.1102121248645332E-11</v>
      </c>
      <c r="P58" s="11">
        <f>O58/O$87</f>
        <v>1.4725562496089552E-2</v>
      </c>
      <c r="Q58" s="322">
        <f>INDEX('Selected processes'!$N$5:$N$97, MATCH('Carbon footprint calculator'!$A58,'Selected processes'!$D$5:$D$97,0))</f>
        <v>115.0404641460411</v>
      </c>
      <c r="R58" s="159">
        <f>Q58*$F58</f>
        <v>3.9113757809653975E-2</v>
      </c>
      <c r="S58" s="11">
        <f t="shared" ref="S58:S69" si="15">R58/R$87</f>
        <v>1.3088831204061917E-2</v>
      </c>
      <c r="T58" s="335">
        <f t="shared" si="12"/>
        <v>62.672191524797583</v>
      </c>
    </row>
    <row r="59" spans="1:20">
      <c r="A59" s="127">
        <v>16616</v>
      </c>
      <c r="B59" s="105" t="s">
        <v>33000</v>
      </c>
      <c r="C59" s="1" t="str">
        <f>INDEX('Selected processes'!$E$5:$E$97, MATCH('Carbon footprint calculator'!$A59,'Selected processes'!$D$5:$D$97,0))</f>
        <v>sheet rolling, copper</v>
      </c>
      <c r="D59" s="106" t="str">
        <f>INDEX('Selected processes'!$F$5:$F$97, MATCH('Carbon footprint calculator'!$A59,'Selected processes'!$D$5:$D$97,0))</f>
        <v>RER</v>
      </c>
      <c r="E59" s="3">
        <v>287.10000000000002</v>
      </c>
      <c r="F59" s="19">
        <f t="shared" si="13"/>
        <v>1.276E-3</v>
      </c>
      <c r="G59" s="19" t="str">
        <f>INDEX('Selected processes'!$H$5:$H$97, MATCH('Carbon footprint calculator'!$A59,'Selected processes'!$D$5:$D$97,0))</f>
        <v>kg</v>
      </c>
      <c r="H59" s="37">
        <f>INDEX('Selected processes'!$J$5:$J$97, MATCH('Carbon footprint calculator'!$A59,'Selected processes'!$D$5:$D$97,0))</f>
        <v>0.48163006250506718</v>
      </c>
      <c r="I59" s="19">
        <f t="shared" si="14"/>
        <v>6.1455995975646569E-4</v>
      </c>
      <c r="J59" s="11">
        <f>I59/I$87</f>
        <v>4.1174668801621248E-3</v>
      </c>
      <c r="K59" s="17">
        <f>INDEX('Selected processes'!$K$5:$K$97, MATCH('Carbon footprint calculator'!$A59,'Selected processes'!$D$5:$D$97,0))</f>
        <v>4.9624408314741713</v>
      </c>
      <c r="L59" s="19">
        <f>K59*$F59</f>
        <v>6.3320745009610426E-3</v>
      </c>
      <c r="M59" s="11">
        <f>L59/L$87</f>
        <v>2.4979026093006066E-2</v>
      </c>
      <c r="N59" s="19">
        <f>INDEX('Selected processes'!$L$5:$L$97, MATCH('Carbon footprint calculator'!$A59,'Selected processes'!$D$5:$D$97,0))</f>
        <v>9.7940055934094782E-9</v>
      </c>
      <c r="O59" s="35">
        <f>N59*$F59</f>
        <v>1.2497151137190495E-11</v>
      </c>
      <c r="P59" s="11">
        <f>O59/O$87</f>
        <v>1.6575893558740413E-2</v>
      </c>
      <c r="Q59" s="322">
        <f>INDEX('Selected processes'!$N$5:$N$97, MATCH('Carbon footprint calculator'!$A59,'Selected processes'!$D$5:$D$97,0))</f>
        <v>7.1938643594189164</v>
      </c>
      <c r="R59" s="35">
        <f>Q59*$F59</f>
        <v>9.1793709226185381E-3</v>
      </c>
      <c r="S59" s="11">
        <f t="shared" si="15"/>
        <v>3.0717385210166045E-3</v>
      </c>
      <c r="T59" s="335">
        <f t="shared" si="12"/>
        <v>66.950117272432252</v>
      </c>
    </row>
    <row r="60" spans="1:20">
      <c r="A60" s="127">
        <v>7694</v>
      </c>
      <c r="B60" s="105" t="s">
        <v>33001</v>
      </c>
      <c r="C60" s="1" t="str">
        <f>INDEX('Selected processes'!$E$5:$E$97, MATCH('Carbon footprint calculator'!$A60,'Selected processes'!$D$5:$D$97,0))</f>
        <v>extrusion of plastic sheets and thermoforming, inline</v>
      </c>
      <c r="D60" s="106" t="str">
        <f>INDEX('Selected processes'!$F$5:$F$97, MATCH('Carbon footprint calculator'!$A60,'Selected processes'!$D$5:$D$97,0))</f>
        <v>RoW</v>
      </c>
      <c r="E60" s="3">
        <v>162.9</v>
      </c>
      <c r="F60" s="19">
        <f t="shared" si="13"/>
        <v>7.2400000000000003E-4</v>
      </c>
      <c r="G60" s="19" t="str">
        <f>INDEX('Selected processes'!$H$5:$H$97, MATCH('Carbon footprint calculator'!$A60,'Selected processes'!$D$5:$D$97,0))</f>
        <v>kg</v>
      </c>
      <c r="H60" s="37">
        <f>INDEX('Selected processes'!$J$5:$J$97, MATCH('Carbon footprint calculator'!$A60,'Selected processes'!$D$5:$D$97,0))</f>
        <v>1.0973733541213699</v>
      </c>
      <c r="I60" s="19">
        <f t="shared" si="14"/>
        <v>7.9449830838387186E-4</v>
      </c>
      <c r="J60" s="11">
        <f t="shared" ref="J60:J69" si="16">I60/I$87</f>
        <v>5.32302897248914E-3</v>
      </c>
      <c r="K60" s="17">
        <f>INDEX('Selected processes'!$K$5:$K$97, MATCH('Carbon footprint calculator'!$A60,'Selected processes'!$D$5:$D$97,0))</f>
        <v>1.5186295361986164</v>
      </c>
      <c r="L60" s="19">
        <f t="shared" ref="L60:L69" si="17">K60*$F60</f>
        <v>1.0994877842077984E-3</v>
      </c>
      <c r="M60" s="11">
        <f t="shared" ref="M60:M69" si="18">L60/L$87</f>
        <v>4.3373043141706064E-3</v>
      </c>
      <c r="N60" s="19">
        <f>INDEX('Selected processes'!$L$5:$L$97, MATCH('Carbon footprint calculator'!$A60,'Selected processes'!$D$5:$D$97,0))</f>
        <v>4.714882324888485E-9</v>
      </c>
      <c r="O60" s="35">
        <f t="shared" ref="O60:O69" si="19">N60*$F60</f>
        <v>3.4135748032192633E-12</v>
      </c>
      <c r="P60" s="11">
        <f t="shared" ref="P60:P69" si="20">O60/O$87</f>
        <v>4.5276761056825378E-3</v>
      </c>
      <c r="Q60" s="322">
        <f>INDEX('Selected processes'!$N$5:$N$97, MATCH('Carbon footprint calculator'!$A60,'Selected processes'!$D$5:$D$97,0))</f>
        <v>14.40539657977787</v>
      </c>
      <c r="R60" s="35">
        <f t="shared" ref="R60:R69" si="21">Q60*$F60</f>
        <v>1.0429507123759178E-2</v>
      </c>
      <c r="S60" s="11">
        <f t="shared" si="15"/>
        <v>3.4900778122308684E-3</v>
      </c>
      <c r="T60" s="335">
        <f t="shared" si="12"/>
        <v>76.177934293169699</v>
      </c>
    </row>
    <row r="61" spans="1:20">
      <c r="A61" s="127">
        <v>14673</v>
      </c>
      <c r="B61" s="105" t="s">
        <v>33002</v>
      </c>
      <c r="C61" s="1" t="str">
        <f>INDEX('Selected processes'!$E$5:$E$97, MATCH('Carbon footprint calculator'!$A61,'Selected processes'!$D$5:$D$97,0))</f>
        <v>polypropylene production, granulate</v>
      </c>
      <c r="D61" s="106" t="str">
        <f>INDEX('Selected processes'!$F$5:$F$97, MATCH('Carbon footprint calculator'!$A61,'Selected processes'!$D$5:$D$97,0))</f>
        <v>RER</v>
      </c>
      <c r="E61" s="3">
        <v>172</v>
      </c>
      <c r="F61" s="19">
        <f t="shared" si="13"/>
        <v>7.6444444444444444E-4</v>
      </c>
      <c r="G61" s="19" t="str">
        <f>INDEX('Selected processes'!$H$5:$H$97, MATCH('Carbon footprint calculator'!$A61,'Selected processes'!$D$5:$D$97,0))</f>
        <v>kg</v>
      </c>
      <c r="H61" s="37">
        <f>INDEX('Selected processes'!$J$5:$J$97, MATCH('Carbon footprint calculator'!$A61,'Selected processes'!$D$5:$D$97,0))</f>
        <v>1.8835237386288499</v>
      </c>
      <c r="I61" s="19">
        <f t="shared" si="14"/>
        <v>1.4398492579740542E-3</v>
      </c>
      <c r="J61" s="11">
        <f t="shared" si="16"/>
        <v>9.6467912333297861E-3</v>
      </c>
      <c r="K61" s="17">
        <f>INDEX('Selected processes'!$K$5:$K$97, MATCH('Carbon footprint calculator'!$A61,'Selected processes'!$D$5:$D$97,0))</f>
        <v>1.6899833401864752</v>
      </c>
      <c r="L61" s="19">
        <f t="shared" si="17"/>
        <v>1.2918983756092166E-3</v>
      </c>
      <c r="M61" s="11">
        <f t="shared" si="18"/>
        <v>5.0963334731701244E-3</v>
      </c>
      <c r="N61" s="19">
        <f>INDEX('Selected processes'!$L$5:$L$97, MATCH('Carbon footprint calculator'!$A61,'Selected processes'!$D$5:$D$97,0))</f>
        <v>7.230996744007429E-9</v>
      </c>
      <c r="O61" s="35">
        <f t="shared" si="19"/>
        <v>5.5276952887523455E-12</v>
      </c>
      <c r="P61" s="11">
        <f t="shared" si="20"/>
        <v>7.3317900796475788E-3</v>
      </c>
      <c r="Q61" s="322">
        <f>INDEX('Selected processes'!$N$5:$N$97, MATCH('Carbon footprint calculator'!$A61,'Selected processes'!$D$5:$D$97,0))</f>
        <v>78.229748522277475</v>
      </c>
      <c r="R61" s="35">
        <f t="shared" si="21"/>
        <v>5.9802296648141004E-2</v>
      </c>
      <c r="S61" s="11">
        <f t="shared" si="15"/>
        <v>2.0011939794993584E-2</v>
      </c>
      <c r="T61" s="335">
        <f t="shared" si="12"/>
        <v>24.07682210677795</v>
      </c>
    </row>
    <row r="62" spans="1:20">
      <c r="A62" s="127">
        <v>17718</v>
      </c>
      <c r="B62" s="105" t="s">
        <v>70</v>
      </c>
      <c r="C62" s="1" t="str">
        <f>INDEX('Selected processes'!$E$5:$E$97, MATCH('Carbon footprint calculator'!$A62,'Selected processes'!$D$5:$D$97,0))</f>
        <v>market for synthetic rubber</v>
      </c>
      <c r="D62" s="106" t="str">
        <f>INDEX('Selected processes'!$F$5:$F$97, MATCH('Carbon footprint calculator'!$A62,'Selected processes'!$D$5:$D$97,0))</f>
        <v>GLO</v>
      </c>
      <c r="E62" s="3">
        <v>53.3</v>
      </c>
      <c r="F62" s="19">
        <f t="shared" si="13"/>
        <v>2.3688888888888889E-4</v>
      </c>
      <c r="G62" s="19" t="str">
        <f>INDEX('Selected processes'!$H$5:$H$97, MATCH('Carbon footprint calculator'!$A62,'Selected processes'!$D$5:$D$97,0))</f>
        <v>kg</v>
      </c>
      <c r="H62" s="37">
        <f>INDEX('Selected processes'!$J$5:$J$97, MATCH('Carbon footprint calculator'!$A62,'Selected processes'!$D$5:$D$97,0))</f>
        <v>2.967753401457661</v>
      </c>
      <c r="I62" s="19">
        <f t="shared" si="14"/>
        <v>7.0302780576752589E-4</v>
      </c>
      <c r="J62" s="11">
        <f t="shared" si="16"/>
        <v>4.7101892339812242E-3</v>
      </c>
      <c r="K62" s="17">
        <f>INDEX('Selected processes'!$K$5:$K$97, MATCH('Carbon footprint calculator'!$A62,'Selected processes'!$D$5:$D$97,0))</f>
        <v>3.7317246209305619</v>
      </c>
      <c r="L62" s="19">
        <f t="shared" si="17"/>
        <v>8.8400409909155091E-4</v>
      </c>
      <c r="M62" s="11">
        <f t="shared" si="18"/>
        <v>3.4872554727808031E-3</v>
      </c>
      <c r="N62" s="19">
        <f>INDEX('Selected processes'!$L$5:$L$97, MATCH('Carbon footprint calculator'!$A62,'Selected processes'!$D$5:$D$97,0))</f>
        <v>1.3250333554124891E-8</v>
      </c>
      <c r="O62" s="35">
        <f t="shared" si="19"/>
        <v>3.1388567930438073E-12</v>
      </c>
      <c r="P62" s="11">
        <f t="shared" si="20"/>
        <v>4.1632973408466147E-3</v>
      </c>
      <c r="Q62" s="322">
        <f>INDEX('Selected processes'!$N$5:$N$97, MATCH('Carbon footprint calculator'!$A62,'Selected processes'!$D$5:$D$97,0))</f>
        <v>85.662706969877519</v>
      </c>
      <c r="R62" s="35">
        <f t="shared" si="21"/>
        <v>2.0292543473308763E-2</v>
      </c>
      <c r="S62" s="11">
        <f t="shared" si="15"/>
        <v>6.7905946934526075E-3</v>
      </c>
      <c r="T62" s="335">
        <f t="shared" si="12"/>
        <v>34.64463716400234</v>
      </c>
    </row>
    <row r="63" spans="1:20">
      <c r="A63" s="127">
        <v>7943</v>
      </c>
      <c r="B63" s="105" t="s">
        <v>32970</v>
      </c>
      <c r="C63" s="1" t="str">
        <f>INDEX('Selected processes'!$E$5:$E$97, MATCH('Carbon footprint calculator'!$A63,'Selected processes'!$D$5:$D$97,0))</f>
        <v>market for flat glass, uncoated</v>
      </c>
      <c r="D63" s="106" t="str">
        <f>INDEX('Selected processes'!$F$5:$F$97, MATCH('Carbon footprint calculator'!$A63,'Selected processes'!$D$5:$D$97,0))</f>
        <v>RoW</v>
      </c>
      <c r="E63" s="3">
        <v>49</v>
      </c>
      <c r="F63" s="19">
        <f t="shared" si="13"/>
        <v>2.1777777777777778E-4</v>
      </c>
      <c r="G63" s="19" t="str">
        <f>INDEX('Selected processes'!$H$5:$H$97, MATCH('Carbon footprint calculator'!$A63,'Selected processes'!$D$5:$D$97,0))</f>
        <v>kg</v>
      </c>
      <c r="H63" s="37">
        <f>INDEX('Selected processes'!$J$5:$J$97, MATCH('Carbon footprint calculator'!$A63,'Selected processes'!$D$5:$D$97,0))</f>
        <v>1.055954574463833</v>
      </c>
      <c r="I63" s="19">
        <f t="shared" si="14"/>
        <v>2.2996344066101253E-4</v>
      </c>
      <c r="J63" s="11">
        <f t="shared" si="16"/>
        <v>1.5407233021576385E-3</v>
      </c>
      <c r="K63" s="17">
        <f>INDEX('Selected processes'!$K$5:$K$97, MATCH('Carbon footprint calculator'!$A63,'Selected processes'!$D$5:$D$97,0))</f>
        <v>1.4484756675187047</v>
      </c>
      <c r="L63" s="19">
        <f t="shared" si="17"/>
        <v>3.154458120374068E-4</v>
      </c>
      <c r="M63" s="11">
        <f t="shared" si="18"/>
        <v>1.2443835221167985E-3</v>
      </c>
      <c r="N63" s="19">
        <f>INDEX('Selected processes'!$L$5:$L$97, MATCH('Carbon footprint calculator'!$A63,'Selected processes'!$D$5:$D$97,0))</f>
        <v>5.3957040091326E-9</v>
      </c>
      <c r="O63" s="35">
        <f t="shared" si="19"/>
        <v>1.1750644286555439E-12</v>
      </c>
      <c r="P63" s="11">
        <f t="shared" si="20"/>
        <v>1.5585746447518149E-3</v>
      </c>
      <c r="Q63" s="322">
        <f>INDEX('Selected processes'!$N$5:$N$97, MATCH('Carbon footprint calculator'!$A63,'Selected processes'!$D$5:$D$97,0))</f>
        <v>11.94772268559351</v>
      </c>
      <c r="R63" s="35">
        <f t="shared" si="21"/>
        <v>2.6019484959736976E-3</v>
      </c>
      <c r="S63" s="11">
        <f t="shared" si="15"/>
        <v>8.707029590763781E-4</v>
      </c>
      <c r="T63" s="335">
        <f t="shared" si="12"/>
        <v>88.381242371577358</v>
      </c>
    </row>
    <row r="64" spans="1:20">
      <c r="A64" s="344">
        <v>992</v>
      </c>
      <c r="B64" s="105" t="s">
        <v>33003</v>
      </c>
      <c r="C64" s="1" t="str">
        <f>INDEX('Selected processes'!$E$5:$E$97, MATCH('Carbon footprint calculator'!$A64,'Selected processes'!$D$5:$D$97,0))</f>
        <v>battery production, Li-ion, LiMn2O4, rechargeable, prismatic</v>
      </c>
      <c r="D64" s="106" t="str">
        <f>INDEX('Selected processes'!$F$5:$F$97, MATCH('Carbon footprint calculator'!$A64,'Selected processes'!$D$5:$D$97,0))</f>
        <v>GLO</v>
      </c>
      <c r="E64" s="157">
        <v>480</v>
      </c>
      <c r="F64" s="345">
        <f t="shared" si="13"/>
        <v>2.1333333333333334E-3</v>
      </c>
      <c r="G64" s="19" t="str">
        <f>INDEX('Selected processes'!$H$5:$H$97, MATCH('Carbon footprint calculator'!$A64,'Selected processes'!$D$5:$D$97,0))</f>
        <v>kg</v>
      </c>
      <c r="H64" s="37">
        <f>INDEX('Selected processes'!$J$5:$J$97, MATCH('Carbon footprint calculator'!$A64,'Selected processes'!$D$5:$D$97,0))</f>
        <v>8.4296787950900267</v>
      </c>
      <c r="I64" s="19">
        <f t="shared" si="14"/>
        <v>1.7983314762858724E-2</v>
      </c>
      <c r="J64" s="11">
        <f t="shared" si="16"/>
        <v>0.12048572601596727</v>
      </c>
      <c r="K64" s="17">
        <f>INDEX('Selected processes'!$K$5:$K$97, MATCH('Carbon footprint calculator'!$A64,'Selected processes'!$D$5:$D$97,0))</f>
        <v>17.887180741815239</v>
      </c>
      <c r="L64" s="19">
        <f t="shared" si="17"/>
        <v>3.8159318915872514E-2</v>
      </c>
      <c r="M64" s="11">
        <f t="shared" si="18"/>
        <v>0.15053243968406427</v>
      </c>
      <c r="N64" s="19">
        <f>INDEX('Selected processes'!$L$5:$L$97, MATCH('Carbon footprint calculator'!$A64,'Selected processes'!$D$5:$D$97,0))</f>
        <v>4.8297512178136803E-8</v>
      </c>
      <c r="O64" s="35">
        <f t="shared" si="19"/>
        <v>1.0303469264669184E-10</v>
      </c>
      <c r="P64" s="11">
        <f t="shared" si="20"/>
        <v>0.13666251447392286</v>
      </c>
      <c r="Q64" s="322">
        <f>INDEX('Selected processes'!$N$5:$N$97, MATCH('Carbon footprint calculator'!$A64,'Selected processes'!$D$5:$D$97,0))</f>
        <v>126.1782434471635</v>
      </c>
      <c r="R64" s="35">
        <f t="shared" si="21"/>
        <v>0.26918025268728213</v>
      </c>
      <c r="S64" s="11">
        <f t="shared" si="15"/>
        <v>9.0077126008612951E-2</v>
      </c>
      <c r="T64" s="335">
        <f t="shared" si="12"/>
        <v>66.807704440900011</v>
      </c>
    </row>
    <row r="65" spans="1:20">
      <c r="A65" s="127">
        <v>7364</v>
      </c>
      <c r="B65" s="105" t="s">
        <v>44</v>
      </c>
      <c r="C65" s="1" t="str">
        <f>INDEX('Selected processes'!$E$5:$E$97, MATCH('Carbon footprint calculator'!$A65,'Selected processes'!$D$5:$D$97,0))</f>
        <v>electronics production, for control units</v>
      </c>
      <c r="D65" s="106" t="str">
        <f>INDEX('Selected processes'!$F$5:$F$97, MATCH('Carbon footprint calculator'!$A65,'Selected processes'!$D$5:$D$97,0))</f>
        <v>RER</v>
      </c>
      <c r="E65" s="3">
        <v>23.3</v>
      </c>
      <c r="F65" s="19">
        <f t="shared" si="13"/>
        <v>1.0355555555555556E-4</v>
      </c>
      <c r="G65" s="19" t="str">
        <f>INDEX('Selected processes'!$H$5:$H$97, MATCH('Carbon footprint calculator'!$A65,'Selected processes'!$D$5:$D$97,0))</f>
        <v>kg</v>
      </c>
      <c r="H65" s="37">
        <f>INDEX('Selected processes'!$J$5:$J$97, MATCH('Carbon footprint calculator'!$A65,'Selected processes'!$D$5:$D$97,0))</f>
        <v>31.864829780617661</v>
      </c>
      <c r="I65" s="19">
        <f t="shared" si="14"/>
        <v>3.2997801506150734E-3</v>
      </c>
      <c r="J65" s="11">
        <f t="shared" si="16"/>
        <v>2.2108071419683812E-2</v>
      </c>
      <c r="K65" s="17">
        <f>INDEX('Selected processes'!$K$5:$K$97, MATCH('Carbon footprint calculator'!$A65,'Selected processes'!$D$5:$D$97,0))</f>
        <v>91.052321293078407</v>
      </c>
      <c r="L65" s="19">
        <f t="shared" si="17"/>
        <v>9.4289737161276747E-3</v>
      </c>
      <c r="M65" s="11">
        <f t="shared" si="18"/>
        <v>3.7195800594208864E-2</v>
      </c>
      <c r="N65" s="19">
        <f>INDEX('Selected processes'!$L$5:$L$97, MATCH('Carbon footprint calculator'!$A65,'Selected processes'!$D$5:$D$97,0))</f>
        <v>2.06831584742104E-7</v>
      </c>
      <c r="O65" s="35">
        <f t="shared" si="19"/>
        <v>2.1418559664404548E-11</v>
      </c>
      <c r="P65" s="11">
        <f t="shared" si="20"/>
        <v>2.8409015885400891E-2</v>
      </c>
      <c r="Q65" s="322">
        <f>INDEX('Selected processes'!$N$5:$N$97, MATCH('Carbon footprint calculator'!$A65,'Selected processes'!$D$5:$D$97,0))</f>
        <v>451.55328072305349</v>
      </c>
      <c r="R65" s="35">
        <f t="shared" si="21"/>
        <v>4.6760850848209544E-2</v>
      </c>
      <c r="S65" s="11">
        <f t="shared" si="15"/>
        <v>1.5647815960026901E-2</v>
      </c>
      <c r="T65" s="335">
        <f t="shared" si="12"/>
        <v>70.567153735642961</v>
      </c>
    </row>
    <row r="66" spans="1:20">
      <c r="A66" s="127">
        <v>7587</v>
      </c>
      <c r="B66" s="105" t="s">
        <v>32971</v>
      </c>
      <c r="C66" s="1" t="str">
        <f>INDEX('Selected processes'!$E$5:$E$97, MATCH('Carbon footprint calculator'!$A66,'Selected processes'!$D$5:$D$97,0))</f>
        <v>ethylene production, average</v>
      </c>
      <c r="D66" s="106" t="str">
        <f>INDEX('Selected processes'!$F$5:$F$97, MATCH('Carbon footprint calculator'!$A66,'Selected processes'!$D$5:$D$97,0))</f>
        <v>RER</v>
      </c>
      <c r="E66" s="3">
        <v>22.2</v>
      </c>
      <c r="F66" s="19">
        <f t="shared" si="13"/>
        <v>9.8666666666666662E-5</v>
      </c>
      <c r="G66" s="19" t="str">
        <f>INDEX('Selected processes'!$H$5:$H$97, MATCH('Carbon footprint calculator'!$A66,'Selected processes'!$D$5:$D$97,0))</f>
        <v>kg</v>
      </c>
      <c r="H66" s="37">
        <f>INDEX('Selected processes'!$J$5:$J$97, MATCH('Carbon footprint calculator'!$A66,'Selected processes'!$D$5:$D$97,0))</f>
        <v>1.446917865349129</v>
      </c>
      <c r="I66" s="19">
        <f t="shared" si="14"/>
        <v>1.4276256271444739E-4</v>
      </c>
      <c r="J66" s="11">
        <f t="shared" si="16"/>
        <v>9.5648945944467874E-4</v>
      </c>
      <c r="K66" s="17">
        <f>INDEX('Selected processes'!$K$5:$K$97, MATCH('Carbon footprint calculator'!$A66,'Selected processes'!$D$5:$D$97,0))</f>
        <v>1.120423945724538</v>
      </c>
      <c r="L66" s="19">
        <f t="shared" si="17"/>
        <v>1.1054849597815441E-4</v>
      </c>
      <c r="M66" s="11">
        <f t="shared" si="18"/>
        <v>4.3609622172982772E-4</v>
      </c>
      <c r="N66" s="19">
        <f>INDEX('Selected processes'!$L$5:$L$97, MATCH('Carbon footprint calculator'!$A66,'Selected processes'!$D$5:$D$97,0))</f>
        <v>5.2741423140637294E-9</v>
      </c>
      <c r="O66" s="35">
        <f t="shared" si="19"/>
        <v>5.2038204165428795E-13</v>
      </c>
      <c r="P66" s="11">
        <f t="shared" si="20"/>
        <v>6.9022109420376879E-4</v>
      </c>
      <c r="Q66" s="322">
        <f>INDEX('Selected processes'!$N$5:$N$97, MATCH('Carbon footprint calculator'!$A66,'Selected processes'!$D$5:$D$97,0))</f>
        <v>67.934852536956299</v>
      </c>
      <c r="R66" s="35">
        <f t="shared" si="21"/>
        <v>6.7029054503130216E-3</v>
      </c>
      <c r="S66" s="11">
        <f t="shared" si="15"/>
        <v>2.2430265699062966E-3</v>
      </c>
      <c r="T66" s="335">
        <f t="shared" si="12"/>
        <v>21.29860905434381</v>
      </c>
    </row>
    <row r="67" spans="1:20">
      <c r="A67" s="127">
        <v>17773</v>
      </c>
      <c r="B67" s="105" t="s">
        <v>72</v>
      </c>
      <c r="C67" s="1" t="str">
        <f>INDEX('Selected processes'!$E$5:$E$97, MATCH('Carbon footprint calculator'!$A67,'Selected processes'!$D$5:$D$97,0))</f>
        <v>tap water production, conventional treatment</v>
      </c>
      <c r="D67" s="106" t="str">
        <f>INDEX('Selected processes'!$F$5:$F$97, MATCH('Carbon footprint calculator'!$A67,'Selected processes'!$D$5:$D$97,0))</f>
        <v>RoW</v>
      </c>
      <c r="E67" s="3">
        <v>3400</v>
      </c>
      <c r="F67" s="19">
        <f t="shared" si="13"/>
        <v>1.5111111111111112E-2</v>
      </c>
      <c r="G67" s="19" t="str">
        <f>INDEX('Selected processes'!$H$5:$H$97, MATCH('Carbon footprint calculator'!$A67,'Selected processes'!$D$5:$D$97,0))</f>
        <v>kg</v>
      </c>
      <c r="H67" s="37">
        <f>INDEX('Selected processes'!$J$5:$J$97, MATCH('Carbon footprint calculator'!$A67,'Selected processes'!$D$5:$D$97,0))</f>
        <v>4.3545823781233379E-4</v>
      </c>
      <c r="I67" s="19">
        <f t="shared" si="14"/>
        <v>6.5802578158308219E-6</v>
      </c>
      <c r="J67" s="11">
        <f t="shared" si="16"/>
        <v>4.4086818852220742E-5</v>
      </c>
      <c r="K67" s="17">
        <f>INDEX('Selected processes'!$K$5:$K$97, MATCH('Carbon footprint calculator'!$A67,'Selected processes'!$D$5:$D$97,0))</f>
        <v>6.3383806695971887E-4</v>
      </c>
      <c r="L67" s="19">
        <f t="shared" si="17"/>
        <v>9.5779974562801965E-6</v>
      </c>
      <c r="M67" s="11">
        <f t="shared" si="18"/>
        <v>3.7783675530484836E-5</v>
      </c>
      <c r="N67" s="19">
        <f>INDEX('Selected processes'!$L$5:$L$97, MATCH('Carbon footprint calculator'!$A67,'Selected processes'!$D$5:$D$97,0))</f>
        <v>1.92888456773696E-12</v>
      </c>
      <c r="O67" s="35">
        <f t="shared" si="19"/>
        <v>2.9147589023580731E-14</v>
      </c>
      <c r="P67" s="11">
        <f t="shared" si="20"/>
        <v>3.8660597751032861E-5</v>
      </c>
      <c r="Q67" s="322">
        <f>INDEX('Selected processes'!$N$5:$N$97, MATCH('Carbon footprint calculator'!$A67,'Selected processes'!$D$5:$D$97,0))</f>
        <v>5.6091535022960212E-3</v>
      </c>
      <c r="R67" s="35">
        <f t="shared" si="21"/>
        <v>8.4760541812473205E-5</v>
      </c>
      <c r="S67" s="11">
        <f t="shared" si="15"/>
        <v>2.836384143776823E-5</v>
      </c>
      <c r="T67" s="335">
        <f t="shared" si="12"/>
        <v>77.633503457176857</v>
      </c>
    </row>
    <row r="68" spans="1:20">
      <c r="A68" s="127">
        <v>9148</v>
      </c>
      <c r="B68" s="105" t="s">
        <v>52</v>
      </c>
      <c r="C68" s="1" t="str">
        <f>INDEX('Selected processes'!$E$5:$E$97, MATCH('Carbon footprint calculator'!$A68,'Selected processes'!$D$5:$D$97,0))</f>
        <v>heat production, natural gas, at industrial furnace &gt;100kW</v>
      </c>
      <c r="D68" s="106" t="str">
        <f>INDEX('Selected processes'!$F$5:$F$97, MATCH('Carbon footprint calculator'!$A68,'Selected processes'!$D$5:$D$97,0))</f>
        <v>Europe without Switzerland</v>
      </c>
      <c r="E68" s="3">
        <v>2400</v>
      </c>
      <c r="F68" s="19">
        <f t="shared" si="13"/>
        <v>1.0666666666666666E-2</v>
      </c>
      <c r="G68" s="19" t="str">
        <f>INDEX('Selected processes'!$H$5:$H$97, MATCH('Carbon footprint calculator'!$A68,'Selected processes'!$D$5:$D$97,0))</f>
        <v>MJ</v>
      </c>
      <c r="H68" s="37">
        <f>INDEX('Selected processes'!$J$5:$J$97, MATCH('Carbon footprint calculator'!$A68,'Selected processes'!$D$5:$D$97,0))</f>
        <v>7.5656104327664717E-2</v>
      </c>
      <c r="I68" s="19">
        <f t="shared" si="14"/>
        <v>8.0699844616175691E-4</v>
      </c>
      <c r="J68" s="11">
        <f t="shared" si="16"/>
        <v>5.4067781697494056E-3</v>
      </c>
      <c r="K68" s="17">
        <f>INDEX('Selected processes'!$K$5:$K$97, MATCH('Carbon footprint calculator'!$A68,'Selected processes'!$D$5:$D$97,0))</f>
        <v>4.4167737847404194E-2</v>
      </c>
      <c r="L68" s="19">
        <f t="shared" si="17"/>
        <v>4.7112253703897805E-4</v>
      </c>
      <c r="M68" s="11">
        <f t="shared" si="18"/>
        <v>1.8585034247328815E-3</v>
      </c>
      <c r="N68" s="19">
        <f>INDEX('Selected processes'!$L$5:$L$97, MATCH('Carbon footprint calculator'!$A68,'Selected processes'!$D$5:$D$97,0))</f>
        <v>2.3386979671627591E-10</v>
      </c>
      <c r="O68" s="35">
        <f t="shared" si="19"/>
        <v>2.4946111649736096E-12</v>
      </c>
      <c r="P68" s="11">
        <f t="shared" si="20"/>
        <v>3.3087868336642385E-3</v>
      </c>
      <c r="Q68" s="322">
        <f>INDEX('Selected processes'!$N$5:$N$97, MATCH('Carbon footprint calculator'!$A68,'Selected processes'!$D$5:$D$97,0))</f>
        <v>1.264368598139749</v>
      </c>
      <c r="R68" s="35">
        <f t="shared" si="21"/>
        <v>1.3486598380157323E-2</v>
      </c>
      <c r="S68" s="11">
        <f t="shared" si="15"/>
        <v>4.51308745566975E-3</v>
      </c>
      <c r="T68" s="335">
        <f t="shared" si="12"/>
        <v>59.837063684574787</v>
      </c>
    </row>
    <row r="69" spans="1:20">
      <c r="A69" s="127">
        <v>6295</v>
      </c>
      <c r="B69" s="105" t="s">
        <v>33004</v>
      </c>
      <c r="C69" s="1" t="str">
        <f>INDEX('Selected processes'!$E$5:$E$97, MATCH('Carbon footprint calculator'!$A69,'Selected processes'!$D$5:$D$97,0))</f>
        <v>electricity production, photovoltaic, 570kWp open ground installation, multi-Si</v>
      </c>
      <c r="D69" s="106" t="str">
        <f>INDEX('Selected processes'!$F$5:$F$97, MATCH('Carbon footprint calculator'!$A69,'Selected processes'!$D$5:$D$97,0))</f>
        <v>RoW</v>
      </c>
      <c r="E69" s="157">
        <v>2500</v>
      </c>
      <c r="F69" s="19">
        <f t="shared" si="13"/>
        <v>1.1111111111111112E-2</v>
      </c>
      <c r="G69" s="19" t="str">
        <f>INDEX('Selected processes'!$H$5:$H$97, MATCH('Carbon footprint calculator'!$A69,'Selected processes'!$D$5:$D$97,0))</f>
        <v>kWh</v>
      </c>
      <c r="H69" s="37">
        <f>INDEX('Selected processes'!$J$5:$J$97, MATCH('Carbon footprint calculator'!$A69,'Selected processes'!$D$5:$D$97,0))</f>
        <v>8.0250610581356435E-2</v>
      </c>
      <c r="I69" s="19">
        <f t="shared" si="14"/>
        <v>8.9167345090396038E-4</v>
      </c>
      <c r="J69" s="11">
        <f t="shared" si="16"/>
        <v>5.9740890107318756E-3</v>
      </c>
      <c r="K69" s="17">
        <f>INDEX('Selected processes'!$K$5:$K$97, MATCH('Carbon footprint calculator'!$A69,'Selected processes'!$D$5:$D$97,0))</f>
        <v>0.14759408472257415</v>
      </c>
      <c r="L69" s="19">
        <f t="shared" si="17"/>
        <v>1.6399342746952685E-3</v>
      </c>
      <c r="M69" s="11">
        <f t="shared" si="18"/>
        <v>6.4692797016539898E-3</v>
      </c>
      <c r="N69" s="19">
        <f>INDEX('Selected processes'!$L$5:$L$97, MATCH('Carbon footprint calculator'!$A69,'Selected processes'!$D$5:$D$97,0))</f>
        <v>6.5404219449232752E-10</v>
      </c>
      <c r="O69" s="35">
        <f t="shared" si="19"/>
        <v>7.2671354943591948E-12</v>
      </c>
      <c r="P69" s="11">
        <f t="shared" si="20"/>
        <v>9.638937955464548E-3</v>
      </c>
      <c r="Q69" s="322">
        <f>INDEX('Selected processes'!$N$5:$N$97, MATCH('Carbon footprint calculator'!$A69,'Selected processes'!$D$5:$D$97,0))</f>
        <v>1.0597104534892321</v>
      </c>
      <c r="R69" s="35">
        <f t="shared" si="21"/>
        <v>1.1774560594324801E-2</v>
      </c>
      <c r="S69" s="11">
        <f t="shared" si="15"/>
        <v>3.9401797411313388E-3</v>
      </c>
      <c r="T69" s="335">
        <f t="shared" si="12"/>
        <v>75.728809050737439</v>
      </c>
    </row>
    <row r="70" spans="1:20">
      <c r="A70" s="132"/>
      <c r="B70" s="133"/>
      <c r="D70" s="106"/>
      <c r="E70" s="157"/>
      <c r="F70" s="19"/>
      <c r="G70" s="19"/>
      <c r="H70" s="37"/>
      <c r="I70" s="19"/>
      <c r="J70" s="11"/>
      <c r="K70" s="17"/>
      <c r="L70" s="19"/>
      <c r="M70" s="11"/>
      <c r="N70" s="17"/>
      <c r="O70" s="35"/>
      <c r="P70" s="11"/>
      <c r="Q70" s="322"/>
      <c r="R70" s="35"/>
      <c r="S70" s="11"/>
      <c r="T70" s="335"/>
    </row>
    <row r="71" spans="1:20">
      <c r="A71" s="167"/>
      <c r="B71" s="166" t="s">
        <v>7</v>
      </c>
      <c r="C71" s="172" t="s">
        <v>7</v>
      </c>
      <c r="D71" s="173"/>
      <c r="E71" s="97" t="s">
        <v>32978</v>
      </c>
      <c r="F71" s="97" t="s">
        <v>32979</v>
      </c>
      <c r="G71" s="8"/>
      <c r="H71" s="5"/>
      <c r="I71" s="22"/>
      <c r="J71" s="12"/>
      <c r="K71" s="5"/>
      <c r="L71" s="38"/>
      <c r="M71" s="12"/>
      <c r="N71" s="36"/>
      <c r="O71" s="59"/>
      <c r="P71" s="73"/>
      <c r="Q71" s="324"/>
      <c r="R71" s="59"/>
      <c r="S71" s="73"/>
      <c r="T71" s="91"/>
    </row>
    <row r="72" spans="1:20">
      <c r="A72" s="138">
        <v>18124</v>
      </c>
      <c r="B72" s="174" t="s">
        <v>74</v>
      </c>
      <c r="C72" s="1" t="str">
        <f>INDEX('Selected processes'!$E$5:$E$97, MATCH('Carbon footprint calculator'!$A72,'Selected processes'!$D$5:$D$97,0))</f>
        <v>market group for transport, freight train</v>
      </c>
      <c r="D72" s="106" t="str">
        <f>INDEX('Selected processes'!$F$5:$F$97, MATCH('Carbon footprint calculator'!$A72,'Selected processes'!$D$5:$D$97,0))</f>
        <v>RER</v>
      </c>
      <c r="E72" s="3">
        <v>556.5</v>
      </c>
      <c r="F72" s="19">
        <f>E72/$C$53</f>
        <v>2.4733333333333335E-3</v>
      </c>
      <c r="G72" s="19" t="str">
        <f>INDEX('Selected processes'!$H$5:$H$97, MATCH('Carbon footprint calculator'!$A72,'Selected processes'!$D$5:$D$97,0))</f>
        <v>metric ton*km</v>
      </c>
      <c r="H72" s="37">
        <f>INDEX('Selected processes'!$J$5:$J$97, MATCH('Carbon footprint calculator'!$A72,'Selected processes'!$D$5:$D$97,0))</f>
        <v>4.5728105914863808E-2</v>
      </c>
      <c r="I72" s="19">
        <f>H72*$F72</f>
        <v>1.1310084862942983E-4</v>
      </c>
      <c r="J72" s="11">
        <f>I72/I$87</f>
        <v>7.5776007036717423E-4</v>
      </c>
      <c r="K72" s="17">
        <f>INDEX('Selected processes'!$K$5:$K$97, MATCH('Carbon footprint calculator'!$A72,'Selected processes'!$D$5:$D$97,0))</f>
        <v>6.8157806741534349E-2</v>
      </c>
      <c r="L72" s="35">
        <f>K72*$F72</f>
        <v>1.685769753407283E-4</v>
      </c>
      <c r="M72" s="11">
        <f>L72/L$87</f>
        <v>6.6500933699958681E-4</v>
      </c>
      <c r="N72" s="19">
        <f>INDEX('Selected processes'!$L$5:$L$97, MATCH('Carbon footprint calculator'!$A72,'Selected processes'!$D$5:$D$97,0))</f>
        <v>2.5241033972942418E-10</v>
      </c>
      <c r="O72" s="35">
        <f>N72*$F72</f>
        <v>6.2429490693077587E-13</v>
      </c>
      <c r="P72" s="11">
        <f>O72/O$87</f>
        <v>8.2804839382575473E-4</v>
      </c>
      <c r="Q72" s="322">
        <f>INDEX('Selected processes'!$N$5:$N$97, MATCH('Carbon footprint calculator'!$A72,'Selected processes'!$D$5:$D$97,0))</f>
        <v>0.71319593112061896</v>
      </c>
      <c r="R72" s="35">
        <f>Q72*$F72</f>
        <v>1.763971269638331E-3</v>
      </c>
      <c r="S72" s="11">
        <f>R72/R$87</f>
        <v>5.9028647437736842E-4</v>
      </c>
      <c r="T72" s="335">
        <f>I72/R72*$B$18</f>
        <v>64.117171620725443</v>
      </c>
    </row>
    <row r="73" spans="1:20">
      <c r="A73" s="138">
        <v>18241</v>
      </c>
      <c r="B73" s="174" t="s">
        <v>32972</v>
      </c>
      <c r="C73" s="1" t="str">
        <f>INDEX('Selected processes'!$E$5:$E$97, MATCH('Carbon footprint calculator'!$A73,'Selected processes'!$D$5:$D$97,0))</f>
        <v>market for transport, freight, lorry 16-32 metric ton, EURO4</v>
      </c>
      <c r="D73" s="106" t="str">
        <f>INDEX('Selected processes'!$F$5:$F$97, MATCH('Carbon footprint calculator'!$A73,'Selected processes'!$D$5:$D$97,0))</f>
        <v>RoW</v>
      </c>
      <c r="E73" s="3">
        <v>59.1</v>
      </c>
      <c r="F73" s="19">
        <f>E73/$C$53</f>
        <v>2.6266666666666669E-4</v>
      </c>
      <c r="G73" s="19" t="str">
        <f>INDEX('Selected processes'!$H$5:$H$97, MATCH('Carbon footprint calculator'!$A73,'Selected processes'!$D$5:$D$97,0))</f>
        <v>metric ton*km</v>
      </c>
      <c r="H73" s="37">
        <f>INDEX('Selected processes'!$J$5:$J$97, MATCH('Carbon footprint calculator'!$A73,'Selected processes'!$D$5:$D$97,0))</f>
        <v>0.19079134443654641</v>
      </c>
      <c r="I73" s="19">
        <f>H73*$F73</f>
        <v>5.0114526471999529E-5</v>
      </c>
      <c r="J73" s="11">
        <f>I73/I$87</f>
        <v>3.3576040821994862E-4</v>
      </c>
      <c r="K73" s="17">
        <f>INDEX('Selected processes'!$K$5:$K$97, MATCH('Carbon footprint calculator'!$A73,'Selected processes'!$D$5:$D$97,0))</f>
        <v>0.20108681565393111</v>
      </c>
      <c r="L73" s="35">
        <f>K73*$F73</f>
        <v>5.2818803578432577E-5</v>
      </c>
      <c r="M73" s="11">
        <f>L73/L$87</f>
        <v>2.0836177347357252E-4</v>
      </c>
      <c r="N73" s="19">
        <f>INDEX('Selected processes'!$L$5:$L$97, MATCH('Carbon footprint calculator'!$A73,'Selected processes'!$D$5:$D$97,0))</f>
        <v>8.7787947006071122E-10</v>
      </c>
      <c r="O73" s="35">
        <f>N73*$F73</f>
        <v>2.3058967413594684E-13</v>
      </c>
      <c r="P73" s="11">
        <f>O73/O$87</f>
        <v>3.0584809707929751E-4</v>
      </c>
      <c r="Q73" s="322">
        <f>INDEX('Selected processes'!$N$5:$N$97, MATCH('Carbon footprint calculator'!$A73,'Selected processes'!$D$5:$D$97,0))</f>
        <v>2.8903577068617432</v>
      </c>
      <c r="R73" s="35">
        <f>Q73*$F73</f>
        <v>7.5920062433568463E-4</v>
      </c>
      <c r="S73" s="11">
        <f>R73/R$87</f>
        <v>2.5405507878600088E-4</v>
      </c>
      <c r="T73" s="335">
        <f>I73/R73*$B$18</f>
        <v>66.009595969248196</v>
      </c>
    </row>
    <row r="74" spans="1:20">
      <c r="A74" s="138">
        <v>18438</v>
      </c>
      <c r="B74" s="174" t="s">
        <v>77</v>
      </c>
      <c r="C74" s="1" t="str">
        <f>INDEX('Selected processes'!$E$5:$E$97, MATCH('Carbon footprint calculator'!$A74,'Selected processes'!$D$5:$D$97,0))</f>
        <v>transport, freight, sea, container ship</v>
      </c>
      <c r="D74" s="106" t="str">
        <f>INDEX('Selected processes'!$F$5:$F$97, MATCH('Carbon footprint calculator'!$A74,'Selected processes'!$D$5:$D$97,0))</f>
        <v>GLO</v>
      </c>
      <c r="E74" s="3">
        <v>9534</v>
      </c>
      <c r="F74" s="19">
        <f>E74/$C$53</f>
        <v>4.2373333333333332E-2</v>
      </c>
      <c r="G74" s="19" t="str">
        <f>INDEX('Selected processes'!$H$5:$H$97, MATCH('Carbon footprint calculator'!$A74,'Selected processes'!$D$5:$D$97,0))</f>
        <v>metric ton*km</v>
      </c>
      <c r="H74" s="37">
        <f>INDEX('Selected processes'!$J$5:$J$97, MATCH('Carbon footprint calculator'!$A74,'Selected processes'!$D$5:$D$97,0))</f>
        <v>1.016351302910071E-2</v>
      </c>
      <c r="I74" s="19">
        <f>H74*$F74</f>
        <v>4.3066192541976078E-4</v>
      </c>
      <c r="J74" s="11">
        <f>I74/I$87</f>
        <v>2.8853754402831644E-3</v>
      </c>
      <c r="K74" s="17">
        <f>INDEX('Selected processes'!$K$5:$K$97, MATCH('Carbon footprint calculator'!$A74,'Selected processes'!$D$5:$D$97,0))</f>
        <v>2.6445887644183395E-2</v>
      </c>
      <c r="L74" s="35">
        <f>K74*$F74</f>
        <v>1.1206004124428644E-3</v>
      </c>
      <c r="M74" s="11">
        <f>L74/L$87</f>
        <v>4.4205902722710055E-3</v>
      </c>
      <c r="N74" s="19">
        <f>INDEX('Selected processes'!$L$5:$L$97, MATCH('Carbon footprint calculator'!$A74,'Selected processes'!$D$5:$D$97,0))</f>
        <v>9.6094187729733225E-11</v>
      </c>
      <c r="O74" s="35">
        <f>N74*$F74</f>
        <v>4.0718310480678957E-12</v>
      </c>
      <c r="P74" s="11">
        <f>O74/O$87</f>
        <v>5.4007699275629749E-3</v>
      </c>
      <c r="Q74" s="322">
        <f>INDEX('Selected processes'!$N$5:$N$97, MATCH('Carbon footprint calculator'!$A74,'Selected processes'!$D$5:$D$97,0))</f>
        <v>0.13313525513890229</v>
      </c>
      <c r="R74" s="35">
        <f>Q74*$F74</f>
        <v>5.6413845444190864E-3</v>
      </c>
      <c r="S74" s="11">
        <f>R74/R$87</f>
        <v>1.8878045525168217E-3</v>
      </c>
      <c r="T74" s="335">
        <f>I74/R74*$B$18</f>
        <v>76.339757027520207</v>
      </c>
    </row>
    <row r="75" spans="1:20">
      <c r="A75" s="167"/>
      <c r="B75" s="166"/>
      <c r="C75" s="172" t="s">
        <v>3</v>
      </c>
      <c r="D75" s="173"/>
      <c r="E75" s="97" t="s">
        <v>32979</v>
      </c>
      <c r="F75" s="97" t="s">
        <v>32979</v>
      </c>
      <c r="G75" s="8"/>
      <c r="H75" s="5"/>
      <c r="I75" s="22"/>
      <c r="J75" s="12"/>
      <c r="K75" s="5"/>
      <c r="L75" s="22"/>
      <c r="M75" s="12"/>
      <c r="N75" s="36"/>
      <c r="O75" s="59"/>
      <c r="P75" s="73"/>
      <c r="Q75" s="324"/>
      <c r="R75" s="59"/>
      <c r="S75" s="73"/>
      <c r="T75" s="91"/>
    </row>
    <row r="76" spans="1:20">
      <c r="A76" s="138">
        <v>100002</v>
      </c>
      <c r="B76" s="174" t="s">
        <v>34293</v>
      </c>
      <c r="C76" s="1" t="str">
        <f>INDEX('Selected processes'!$E$5:$E$97, MATCH('Carbon footprint calculator'!$A76,'Selected processes'!$D$5:$D$97,0))</f>
        <v>Driving a car</v>
      </c>
      <c r="D76" s="106" t="str">
        <f>INDEX('Selected processes'!$F$5:$F$97, MATCH('Carbon footprint calculator'!$A76,'Selected processes'!$D$5:$D$97,0))</f>
        <v>driving an automobile</v>
      </c>
      <c r="E76" s="160">
        <v>1</v>
      </c>
      <c r="F76" s="184">
        <v>1</v>
      </c>
      <c r="G76" s="19" t="str">
        <f>INDEX('Selected processes'!$H$5:$H$97, MATCH('Carbon footprint calculator'!$A76,'Selected processes'!$D$5:$D$97,0))</f>
        <v>km</v>
      </c>
      <c r="H76" s="37">
        <f>INDEX('Selected processes'!$J$5:$J$97, MATCH('Carbon footprint calculator'!$A76,'Selected processes'!$D$5:$D$97,0))</f>
        <v>0</v>
      </c>
      <c r="I76" s="35">
        <f>H76*$F76</f>
        <v>0</v>
      </c>
      <c r="J76" s="90">
        <f>I76/I$49</f>
        <v>0</v>
      </c>
      <c r="K76" s="17">
        <f>INDEX('Selected processes'!$K$5:$K$97, MATCH('Carbon footprint calculator'!$A76,'Selected processes'!$D$5:$D$97,0))</f>
        <v>-0.72627994338661739</v>
      </c>
      <c r="L76" s="19">
        <f>K76*$F76</f>
        <v>-0.72627994338661739</v>
      </c>
      <c r="M76" s="90">
        <f>L76/L$49</f>
        <v>2.5263191649120933</v>
      </c>
      <c r="N76" s="19">
        <f>INDEX('Selected processes'!$L$5:$L$97, MATCH('Carbon footprint calculator'!$A76,'Selected processes'!$D$5:$D$97,0))</f>
        <v>0</v>
      </c>
      <c r="O76" s="19">
        <f>N76*$F76</f>
        <v>0</v>
      </c>
      <c r="P76" s="90">
        <f>O76/O$49</f>
        <v>0</v>
      </c>
      <c r="Q76" s="322">
        <f>INDEX('Selected processes'!$N$5:$N$97, MATCH('Carbon footprint calculator'!$A76,'Selected processes'!$D$5:$D$97,0))</f>
        <v>0</v>
      </c>
      <c r="R76" s="19">
        <f>Q76*$F76</f>
        <v>0</v>
      </c>
      <c r="S76" s="11">
        <f>R76/R$49</f>
        <v>0</v>
      </c>
      <c r="T76" s="335" t="e">
        <f>I76/R76*$B$18</f>
        <v>#DIV/0!</v>
      </c>
    </row>
    <row r="77" spans="1:20">
      <c r="A77" s="115">
        <v>7235</v>
      </c>
      <c r="B77" s="129" t="s">
        <v>34297</v>
      </c>
      <c r="C77" s="1" t="str">
        <f>INDEX('Selected processes'!$E$5:$E$97, MATCH('Carbon footprint calculator'!$A77,'Selected processes'!$D$5:$D$97,0))</f>
        <v>market group for electricity, medium voltage</v>
      </c>
      <c r="D77" s="106" t="str">
        <f>INDEX('Selected processes'!$F$5:$F$97, MATCH('Carbon footprint calculator'!$A77,'Selected processes'!$D$5:$D$97,0))</f>
        <v>UCTE</v>
      </c>
      <c r="E77" s="157">
        <v>0.26</v>
      </c>
      <c r="F77" s="182">
        <f>E77</f>
        <v>0.26</v>
      </c>
      <c r="G77" s="158" t="str">
        <f>INDEX('Selected processes'!$H$5:$H$97, MATCH('Carbon footprint calculator'!$A77,'Selected processes'!$D$5:$D$97,0))</f>
        <v>kWh</v>
      </c>
      <c r="H77" s="37">
        <f>INDEX('Selected processes'!$J$5:$J$97, MATCH('Carbon footprint calculator'!$A77,'Selected processes'!$D$5:$D$97,0))</f>
        <v>0.38493507667501969</v>
      </c>
      <c r="I77" s="24">
        <f>H77*$F77</f>
        <v>0.10008311993550513</v>
      </c>
      <c r="J77" s="11">
        <f>I77/I$87</f>
        <v>0.67054308543146279</v>
      </c>
      <c r="K77" s="17">
        <f>INDEX('Selected processes'!$K$5:$K$97, MATCH('Carbon footprint calculator'!$A77,'Selected processes'!$D$5:$D$97,0))</f>
        <v>0.48931866261907764</v>
      </c>
      <c r="L77" s="9">
        <f>K77*$F77</f>
        <v>0.1272228522809602</v>
      </c>
      <c r="M77" s="11">
        <f>L77/L$87</f>
        <v>0.50187390345303717</v>
      </c>
      <c r="N77" s="19">
        <f>INDEX('Selected processes'!$L$5:$L$97, MATCH('Carbon footprint calculator'!$A77,'Selected processes'!$D$5:$D$97,0))</f>
        <v>1.8304805288516139E-9</v>
      </c>
      <c r="O77" s="35">
        <f>N77*$F77</f>
        <v>4.7592493750141962E-10</v>
      </c>
      <c r="P77" s="11">
        <f>O77/O$87</f>
        <v>0.63125435704278665</v>
      </c>
      <c r="Q77" s="322">
        <f>INDEX('Selected processes'!$N$5:$N$97, MATCH('Carbon footprint calculator'!$A77,'Selected processes'!$D$5:$D$97,0))</f>
        <v>8.8834815850467415</v>
      </c>
      <c r="R77" s="35">
        <f>Q77*$F77</f>
        <v>2.3097052121121529</v>
      </c>
      <c r="S77" s="11">
        <f>R77/R$87</f>
        <v>0.77290813630329225</v>
      </c>
      <c r="T77" s="335">
        <f>I77/R77*$B$18</f>
        <v>43.331555650767335</v>
      </c>
    </row>
    <row r="78" spans="1:20">
      <c r="A78" s="157">
        <v>4527</v>
      </c>
      <c r="B78" s="129" t="s">
        <v>33008</v>
      </c>
      <c r="C78" s="1" t="str">
        <f>INDEX('Selected processes'!$E$5:$E$97, MATCH('Carbon footprint calculator'!$A78,'Selected processes'!$D$5:$D$97,0))</f>
        <v>electricity production, wind, 1-3MW turbine, onshore</v>
      </c>
      <c r="D78" s="106" t="str">
        <f>INDEX('Selected processes'!$F$5:$F$97, MATCH('Carbon footprint calculator'!$A78,'Selected processes'!$D$5:$D$97,0))</f>
        <v>RoW</v>
      </c>
      <c r="E78" s="157">
        <v>0.26</v>
      </c>
      <c r="F78" s="182">
        <f>E78</f>
        <v>0.26</v>
      </c>
      <c r="G78" s="158" t="str">
        <f>INDEX('Selected processes'!$H$5:$H$97, MATCH('Carbon footprint calculator'!$A78,'Selected processes'!$D$5:$D$97,0))</f>
        <v>kWh</v>
      </c>
      <c r="H78" s="37">
        <f>INDEX('Selected processes'!$J$5:$J$97, MATCH('Carbon footprint calculator'!$A78,'Selected processes'!$D$5:$D$97,0))</f>
        <v>1.474792763934119E-2</v>
      </c>
      <c r="I78" s="24">
        <f>H78*$F78</f>
        <v>3.8344611862287095E-3</v>
      </c>
      <c r="J78" s="11">
        <f>'Carbon footprint calculator'!$I78/I88</f>
        <v>7.2337203007085141E-2</v>
      </c>
      <c r="K78" s="17">
        <f>INDEX('Selected processes'!$K$5:$K$97, MATCH('Carbon footprint calculator'!$A78,'Selected processes'!$D$5:$D$97,0))</f>
        <v>4.0992466388596258E-2</v>
      </c>
      <c r="L78" s="9">
        <f>K78*$F78</f>
        <v>1.0658041261035027E-2</v>
      </c>
      <c r="M78" s="11">
        <f>'Carbon footprint calculator'!$L78/L88</f>
        <v>7.7835213745423987E-2</v>
      </c>
      <c r="N78" s="19">
        <f>INDEX('Selected processes'!$L$5:$L$97, MATCH('Carbon footprint calculator'!$A78,'Selected processes'!$D$5:$D$97,0))</f>
        <v>8.2698819110251239E-11</v>
      </c>
      <c r="O78" s="35">
        <f>N78*$F78</f>
        <v>2.1501692968665324E-11</v>
      </c>
      <c r="P78" s="11">
        <f>O78/O$87</f>
        <v>2.8519281720188801E-2</v>
      </c>
      <c r="Q78" s="322">
        <f>INDEX('Selected processes'!$N$5:$N$97, MATCH('Carbon footprint calculator'!$A78,'Selected processes'!$D$5:$D$97,0))</f>
        <v>0.20009985257631999</v>
      </c>
      <c r="R78" s="35">
        <f>Q78*$F78</f>
        <v>5.2025961669843197E-2</v>
      </c>
      <c r="S78" s="11">
        <f>R78/R$87</f>
        <v>1.74097061662917E-2</v>
      </c>
      <c r="T78" s="335">
        <f>I78/R78*$B$18</f>
        <v>73.702841103874334</v>
      </c>
    </row>
    <row r="79" spans="1:20" ht="21" customHeight="1">
      <c r="A79" s="3">
        <v>6295</v>
      </c>
      <c r="B79" s="129" t="s">
        <v>33009</v>
      </c>
      <c r="C79" s="1" t="str">
        <f>INDEX('Selected processes'!$E$5:$E$97, MATCH('Carbon footprint calculator'!$A79,'Selected processes'!$D$5:$D$97,0))</f>
        <v>electricity production, photovoltaic, 570kWp open ground installation, multi-Si</v>
      </c>
      <c r="D79" s="106" t="str">
        <f>INDEX('Selected processes'!$F$5:$F$97, MATCH('Carbon footprint calculator'!$A79,'Selected processes'!$D$5:$D$97,0))</f>
        <v>RoW</v>
      </c>
      <c r="E79" s="157">
        <v>0.26</v>
      </c>
      <c r="F79" s="182">
        <f>E79</f>
        <v>0.26</v>
      </c>
      <c r="G79" s="158" t="str">
        <f>INDEX('Selected processes'!$H$5:$H$97, MATCH('Carbon footprint calculator'!$A79,'Selected processes'!$D$5:$D$97,0))</f>
        <v>kWh</v>
      </c>
      <c r="H79" s="37">
        <f>INDEX('Selected processes'!$J$5:$J$97, MATCH('Carbon footprint calculator'!$A79,'Selected processes'!$D$5:$D$97,0))</f>
        <v>8.0250610581356435E-2</v>
      </c>
      <c r="I79" s="24">
        <f>H79*$F79</f>
        <v>2.0865158751152673E-2</v>
      </c>
      <c r="J79" s="11">
        <f>'Carbon footprint calculator'!$I79/I89</f>
        <v>0.29790837479979748</v>
      </c>
      <c r="K79" s="17">
        <f>INDEX('Selected processes'!$K$5:$K$97, MATCH('Carbon footprint calculator'!$A79,'Selected processes'!$D$5:$D$97,0))</f>
        <v>0.14759408472257415</v>
      </c>
      <c r="L79" s="9">
        <f>K79*$F79</f>
        <v>3.8374462027869281E-2</v>
      </c>
      <c r="M79" s="11">
        <f>'Carbon footprint calculator'!$L79/L89</f>
        <v>0.23307075784681375</v>
      </c>
      <c r="N79" s="19">
        <f>INDEX('Selected processes'!$L$5:$L$97, MATCH('Carbon footprint calculator'!$A79,'Selected processes'!$D$5:$D$97,0))</f>
        <v>6.5404219449232752E-10</v>
      </c>
      <c r="O79" s="35">
        <f>N79*$F79</f>
        <v>1.7005097056800515E-10</v>
      </c>
      <c r="P79" s="11">
        <f>O79/O$87</f>
        <v>0.22555114815787042</v>
      </c>
      <c r="Q79" s="322">
        <f>INDEX('Selected processes'!$N$5:$N$97, MATCH('Carbon footprint calculator'!$A79,'Selected processes'!$D$5:$D$97,0))</f>
        <v>1.0597104534892321</v>
      </c>
      <c r="R79" s="35">
        <f>Q79*$F79</f>
        <v>0.27552471790720034</v>
      </c>
      <c r="S79" s="11">
        <f>R79/R$87</f>
        <v>9.2200205942473343E-2</v>
      </c>
      <c r="T79" s="335">
        <f>I79/R79*$B$18</f>
        <v>75.728809050737439</v>
      </c>
    </row>
    <row r="80" spans="1:20" ht="18.75" customHeight="1">
      <c r="A80" s="3">
        <v>3591</v>
      </c>
      <c r="B80" s="129" t="s">
        <v>33010</v>
      </c>
      <c r="C80" s="1" t="str">
        <f>INDEX('Selected processes'!$E$5:$E$97, MATCH('Carbon footprint calculator'!$A80,'Selected processes'!$D$5:$D$97,0))</f>
        <v>electricity production, hard coal</v>
      </c>
      <c r="D80" s="106" t="str">
        <f>INDEX('Selected processes'!$F$5:$F$97, MATCH('Carbon footprint calculator'!$A80,'Selected processes'!$D$5:$D$97,0))</f>
        <v>RoW</v>
      </c>
      <c r="E80" s="157">
        <v>0.26</v>
      </c>
      <c r="F80" s="182">
        <f>E80</f>
        <v>0.26</v>
      </c>
      <c r="G80" s="158" t="str">
        <f>INDEX('Selected processes'!$H$5:$H$97, MATCH('Carbon footprint calculator'!$A80,'Selected processes'!$D$5:$D$97,0))</f>
        <v>kWh</v>
      </c>
      <c r="H80" s="37">
        <f>INDEX('Selected processes'!$J$5:$J$97, MATCH('Carbon footprint calculator'!$A80,'Selected processes'!$D$5:$D$97,0))</f>
        <v>1.09553259541211</v>
      </c>
      <c r="I80" s="24">
        <f>H80*$F80</f>
        <v>0.28483847480714863</v>
      </c>
      <c r="J80" s="11">
        <f>'Carbon footprint calculator'!$I80/I90</f>
        <v>0.85277875257567892</v>
      </c>
      <c r="K80" s="17">
        <f>INDEX('Selected processes'!$K$5:$K$97, MATCH('Carbon footprint calculator'!$A80,'Selected processes'!$D$5:$D$97,0))</f>
        <v>1.650731110822691</v>
      </c>
      <c r="L80" s="9">
        <f>K80*$F80</f>
        <v>0.4291900888138997</v>
      </c>
      <c r="M80" s="11">
        <f>'Carbon footprint calculator'!$L80/L90</f>
        <v>0.77267104215775484</v>
      </c>
      <c r="N80" s="19">
        <f>INDEX('Selected processes'!$L$5:$L$97, MATCH('Carbon footprint calculator'!$A80,'Selected processes'!$D$5:$D$97,0))</f>
        <v>5.7761988771129626E-9</v>
      </c>
      <c r="O80" s="35">
        <f>N80*$F80</f>
        <v>1.5018117080493704E-9</v>
      </c>
      <c r="P80" s="11">
        <f>O80/O$87</f>
        <v>1.9919636679286354</v>
      </c>
      <c r="Q80" s="322">
        <f>INDEX('Selected processes'!$N$5:$N$97, MATCH('Carbon footprint calculator'!$A80,'Selected processes'!$D$5:$D$97,0))</f>
        <v>11.290350799073909</v>
      </c>
      <c r="R80" s="35">
        <f>Q80*$F80</f>
        <v>2.9354912077592163</v>
      </c>
      <c r="S80" s="11">
        <f>R80/R$87</f>
        <v>0.98231801470849633</v>
      </c>
      <c r="T80" s="335">
        <f>I80/R80*$B$18</f>
        <v>97.032644504010563</v>
      </c>
    </row>
    <row r="81" spans="1:63" ht="16.75" customHeight="1">
      <c r="A81" s="5"/>
      <c r="B81" s="36"/>
      <c r="C81" s="4" t="s">
        <v>4</v>
      </c>
      <c r="D81" s="107"/>
      <c r="E81" s="97" t="s">
        <v>32978</v>
      </c>
      <c r="F81" s="97" t="s">
        <v>32979</v>
      </c>
      <c r="G81" s="8"/>
      <c r="H81" s="5"/>
      <c r="I81" s="22"/>
      <c r="J81" s="12"/>
      <c r="K81" s="5"/>
      <c r="L81" s="22"/>
      <c r="M81" s="12"/>
      <c r="N81" s="36"/>
      <c r="O81" s="59"/>
      <c r="P81" s="73"/>
      <c r="Q81" s="324"/>
      <c r="R81" s="59"/>
      <c r="S81" s="73"/>
      <c r="T81" s="91"/>
    </row>
    <row r="82" spans="1:63" ht="25.75" customHeight="1">
      <c r="A82" s="168">
        <v>19923</v>
      </c>
      <c r="B82" s="174" t="s">
        <v>32975</v>
      </c>
      <c r="C82" s="1" t="str">
        <f>INDEX('Selected processes'!$E$5:$E$97, MATCH('Carbon footprint calculator'!$A82,'Selected processes'!$D$5:$D$97,0))</f>
        <v>treatment of waste plastic, mixture, municipal incineration</v>
      </c>
      <c r="D82" s="106" t="str">
        <f>INDEX('Selected processes'!$F$5:$F$97, MATCH('Carbon footprint calculator'!$A82,'Selected processes'!$D$5:$D$97,0))</f>
        <v>CH</v>
      </c>
      <c r="E82" s="3">
        <f>E60+E61+E62</f>
        <v>388.2</v>
      </c>
      <c r="F82" s="139">
        <f>E82/$C$53</f>
        <v>1.7253333333333333E-3</v>
      </c>
      <c r="G82" s="19" t="str">
        <f>INDEX('Selected processes'!$H$5:$H$97, MATCH('Carbon footprint calculator'!$A82,'Selected processes'!$D$5:$D$97,0))</f>
        <v>kg</v>
      </c>
      <c r="H82" s="37">
        <f>INDEX('Selected processes'!$J$5:$J$97, MATCH('Carbon footprint calculator'!$A82,'Selected processes'!$D$5:$D$97,0))</f>
        <v>2.3457342177336669</v>
      </c>
      <c r="I82" s="19">
        <f>H82*$F82</f>
        <v>4.0471734369964861E-3</v>
      </c>
      <c r="J82" s="11">
        <f>I82/I$87</f>
        <v>2.7115503248386866E-2</v>
      </c>
      <c r="K82" s="17">
        <f>INDEX('Selected processes'!$K$5:$K$97, MATCH('Carbon footprint calculator'!$A82,'Selected processes'!$D$5:$D$97,0))</f>
        <v>1.3115341424572433</v>
      </c>
      <c r="L82" s="9">
        <f>K82*$F82</f>
        <v>2.2628335737862305E-3</v>
      </c>
      <c r="M82" s="11">
        <f>L82/L$87</f>
        <v>8.926518295885125E-3</v>
      </c>
      <c r="N82" s="19">
        <f>INDEX('Selected processes'!$L$5:$L$97, MATCH('Carbon footprint calculator'!$A82,'Selected processes'!$D$5:$D$97,0))</f>
        <v>6.7933555042549981E-9</v>
      </c>
      <c r="O82" s="35">
        <f>N82*$F82</f>
        <v>1.1720802696674623E-11</v>
      </c>
      <c r="P82" s="11">
        <f>O82/O$87</f>
        <v>1.5546165345228687E-2</v>
      </c>
      <c r="Q82" s="322">
        <f>INDEX('Selected processes'!$N$5:$N$97, MATCH('Carbon footprint calculator'!$A82,'Selected processes'!$D$5:$D$97,0))</f>
        <v>0.48721305054763869</v>
      </c>
      <c r="R82" s="35">
        <f>Q82*$F82</f>
        <v>8.4060491654485922E-4</v>
      </c>
      <c r="S82" s="11">
        <f>R82/R$87</f>
        <v>2.812958017356388E-4</v>
      </c>
      <c r="T82" s="335">
        <f>I82/R82*$B$18</f>
        <v>4814.5964380408277</v>
      </c>
    </row>
    <row r="83" spans="1:63" ht="20.5" customHeight="1">
      <c r="A83" s="168">
        <v>19515</v>
      </c>
      <c r="B83" s="174" t="s">
        <v>32982</v>
      </c>
      <c r="C83" s="1" t="str">
        <f>INDEX('Selected processes'!$E$5:$E$97, MATCH('Carbon footprint calculator'!$A83,'Selected processes'!$D$5:$D$97,0))</f>
        <v>treatment of waste glass, inert material landfill</v>
      </c>
      <c r="D83" s="106" t="str">
        <f>INDEX('Selected processes'!$F$5:$F$97, MATCH('Carbon footprint calculator'!$A83,'Selected processes'!$D$5:$D$97,0))</f>
        <v>CH</v>
      </c>
      <c r="E83" s="3">
        <f>E63</f>
        <v>49</v>
      </c>
      <c r="F83" s="139">
        <f>E83/$C$53</f>
        <v>2.1777777777777778E-4</v>
      </c>
      <c r="G83" s="19" t="str">
        <f>INDEX('Selected processes'!$H$5:$H$97, MATCH('Carbon footprint calculator'!$A83,'Selected processes'!$D$5:$D$97,0))</f>
        <v>kg</v>
      </c>
      <c r="H83" s="37">
        <f>INDEX('Selected processes'!$J$5:$J$97, MATCH('Carbon footprint calculator'!$A83,'Selected processes'!$D$5:$D$97,0))</f>
        <v>5.6607780784623642E-3</v>
      </c>
      <c r="I83" s="19">
        <f>H83*$F83</f>
        <v>1.2327916704206926E-6</v>
      </c>
      <c r="J83" s="11">
        <f>I83/I$87</f>
        <v>8.2595339844600735E-6</v>
      </c>
      <c r="K83" s="17">
        <f>INDEX('Selected processes'!$K$5:$K$97, MATCH('Carbon footprint calculator'!$A83,'Selected processes'!$D$5:$D$97,0))</f>
        <v>6.7425636997321828E-3</v>
      </c>
      <c r="L83" s="9">
        <f>K83*$F83</f>
        <v>1.4683805390527865E-6</v>
      </c>
      <c r="M83" s="11">
        <f>L83/L$87</f>
        <v>5.7925275190452981E-6</v>
      </c>
      <c r="N83" s="19">
        <f>INDEX('Selected processes'!$L$5:$L$97, MATCH('Carbon footprint calculator'!$A83,'Selected processes'!$D$5:$D$97,0))</f>
        <v>3.4762451217051893E-11</v>
      </c>
      <c r="O83" s="35">
        <f>N83*$F83</f>
        <v>7.5704893761579679E-15</v>
      </c>
      <c r="P83" s="11">
        <f>O83/O$87</f>
        <v>1.0041298589510431E-5</v>
      </c>
      <c r="Q83" s="322">
        <f>INDEX('Selected processes'!$N$5:$N$97, MATCH('Carbon footprint calculator'!$A83,'Selected processes'!$D$5:$D$97,0))</f>
        <v>0.15415624564912081</v>
      </c>
      <c r="R83" s="35">
        <f>Q83*$F83</f>
        <v>3.3571804608030757E-5</v>
      </c>
      <c r="S83" s="11">
        <f>R83/R$87</f>
        <v>1.1234299856042136E-5</v>
      </c>
      <c r="T83" s="335">
        <f>I83/R83*$B$18</f>
        <v>36.721042696816923</v>
      </c>
    </row>
    <row r="84" spans="1:63">
      <c r="A84" s="103">
        <v>7235</v>
      </c>
      <c r="B84" s="105" t="s">
        <v>32983</v>
      </c>
      <c r="C84" s="1" t="str">
        <f>INDEX('Selected processes'!$E$5:$E$97, MATCH('Carbon footprint calculator'!$A84,'Selected processes'!$D$5:$D$97,0))</f>
        <v>market group for electricity, medium voltage</v>
      </c>
      <c r="D84" s="106" t="str">
        <f>INDEX('Selected processes'!$F$5:$F$97, MATCH('Carbon footprint calculator'!$A84,'Selected processes'!$D$5:$D$97,0))</f>
        <v>UCTE</v>
      </c>
      <c r="E84" s="157">
        <f>E82</f>
        <v>388.2</v>
      </c>
      <c r="F84" s="126">
        <f>-E84/$C$53*$E$17*$E$18/$E$19</f>
        <v>-5.0921296296296296E-3</v>
      </c>
      <c r="G84" s="19" t="str">
        <f>INDEX('Selected processes'!$H$5:$H$97, MATCH('Carbon footprint calculator'!$A84,'Selected processes'!$D$5:$D$97,0))</f>
        <v>kWh</v>
      </c>
      <c r="H84" s="37">
        <f>INDEX('Selected processes'!$J$5:$J$97, MATCH('Carbon footprint calculator'!$A84,'Selected processes'!$D$5:$D$97,0))</f>
        <v>0.38493507667501969</v>
      </c>
      <c r="I84" s="19">
        <f>H84*$F84</f>
        <v>-1.9601393094206211E-3</v>
      </c>
      <c r="J84" s="11">
        <f>I84/I$87</f>
        <v>-1.3132662743341628E-2</v>
      </c>
      <c r="K84" s="17">
        <f>INDEX('Selected processes'!$K$5:$K$97, MATCH('Carbon footprint calculator'!$A84,'Selected processes'!$D$5:$D$97,0))</f>
        <v>0.48931866261907764</v>
      </c>
      <c r="L84" s="9">
        <f>K84*$F84</f>
        <v>-2.4916740602533493E-3</v>
      </c>
      <c r="M84" s="11">
        <f>L84/L$87</f>
        <v>-9.8292575927349628E-3</v>
      </c>
      <c r="N84" s="19">
        <f>INDEX('Selected processes'!$L$5:$L$97, MATCH('Carbon footprint calculator'!$A84,'Selected processes'!$D$5:$D$97,0))</f>
        <v>1.8304805288516139E-9</v>
      </c>
      <c r="O84" s="35">
        <f>N84*$F84</f>
        <v>-9.3210441374254168E-12</v>
      </c>
      <c r="P84" s="11">
        <f>O84/O$87</f>
        <v>-1.2363188520501441E-2</v>
      </c>
      <c r="Q84" s="322">
        <f>INDEX('Selected processes'!$N$5:$N$97, MATCH('Carbon footprint calculator'!$A84,'Selected processes'!$D$5:$D$97,0))</f>
        <v>8.8834815850467415</v>
      </c>
      <c r="R84" s="35">
        <f>Q84*$F84</f>
        <v>-4.5235839793485701E-2</v>
      </c>
      <c r="S84" s="11">
        <f>R84/R$87</f>
        <v>-1.5137493930199274E-2</v>
      </c>
      <c r="T84" s="335">
        <f>I84/R84*$B$18</f>
        <v>43.331555650767335</v>
      </c>
    </row>
    <row r="85" spans="1:63" ht="20.5" thickBot="1">
      <c r="B85" s="108"/>
      <c r="C85" s="119"/>
      <c r="D85" s="109"/>
      <c r="E85" s="46"/>
      <c r="F85" s="123"/>
      <c r="G85" s="124"/>
      <c r="H85" s="49"/>
      <c r="I85" s="123"/>
      <c r="J85" s="48"/>
      <c r="K85" s="49"/>
      <c r="L85" s="123"/>
      <c r="M85" s="48"/>
      <c r="N85" s="49"/>
      <c r="O85" s="124"/>
      <c r="P85" s="48"/>
      <c r="Q85" s="325"/>
      <c r="R85" s="124"/>
      <c r="S85" s="48"/>
      <c r="T85" s="331"/>
    </row>
    <row r="86" spans="1:63" ht="20.5" thickBot="1">
      <c r="C86" s="6" t="s">
        <v>5</v>
      </c>
      <c r="D86" s="120"/>
      <c r="E86" s="104"/>
      <c r="F86" s="61"/>
      <c r="G86" s="93"/>
      <c r="H86" s="94"/>
      <c r="I86" s="95"/>
      <c r="J86" s="96"/>
      <c r="K86" s="5"/>
      <c r="L86" s="5"/>
      <c r="M86" s="12"/>
      <c r="N86" s="61"/>
      <c r="O86" s="60"/>
      <c r="P86" s="74"/>
      <c r="Q86" s="327"/>
      <c r="R86" s="60"/>
      <c r="S86" s="74"/>
      <c r="T86" s="74"/>
    </row>
    <row r="87" spans="1:63" ht="20.5" thickBot="1">
      <c r="C87" s="50" t="s">
        <v>34308</v>
      </c>
      <c r="D87" s="118"/>
      <c r="E87" s="51"/>
      <c r="F87" s="51"/>
      <c r="G87" s="52" t="s">
        <v>9</v>
      </c>
      <c r="H87" s="51"/>
      <c r="I87" s="53">
        <f>SUM(I$56:I$70)+SUM(I$72:I$74)+SUM(I$82:I$84)+I77</f>
        <v>0.14925680707169828</v>
      </c>
      <c r="J87" s="54">
        <f>I87/I$87</f>
        <v>1</v>
      </c>
      <c r="K87" s="55"/>
      <c r="L87" s="53">
        <f>SUM(L$56:L$70)+SUM(L$72:L$74)+SUM(L$82:L$84)+L77</f>
        <v>0.25349565180741673</v>
      </c>
      <c r="M87" s="54">
        <f>L87/L$87</f>
        <v>1</v>
      </c>
      <c r="N87" s="55"/>
      <c r="O87" s="337">
        <f>SUM(O$56:O$70)+SUM(O$72:O$74)+SUM(O$82:O$84)+O77</f>
        <v>7.5393529120490694E-10</v>
      </c>
      <c r="P87" s="372">
        <f>O87/O$87</f>
        <v>1</v>
      </c>
      <c r="Q87" s="328"/>
      <c r="R87" s="53">
        <f>SUM(R$56:R$70)+SUM(R$72:R$74)+SUM(R$82:R$84)+R77</f>
        <v>2.9883308295331688</v>
      </c>
      <c r="S87" s="54">
        <f>R87/R$87</f>
        <v>1</v>
      </c>
      <c r="T87" s="330">
        <f>I87/R87*$B$18</f>
        <v>49.94654728205407</v>
      </c>
    </row>
    <row r="88" spans="1:63" ht="20.5" thickBot="1">
      <c r="C88" s="45" t="s">
        <v>117</v>
      </c>
      <c r="D88" s="119"/>
      <c r="E88" s="46"/>
      <c r="F88" s="46"/>
      <c r="G88" s="47" t="s">
        <v>9</v>
      </c>
      <c r="H88" s="46"/>
      <c r="I88" s="53">
        <f>SUM(I$56:I$70)+SUM(I$72:I$74)+SUM(I$82:I$84)+I78</f>
        <v>5.3008148322421858E-2</v>
      </c>
      <c r="J88" s="48">
        <f>I88/I$87</f>
        <v>0.35514727510523797</v>
      </c>
      <c r="K88" s="49"/>
      <c r="L88" s="53">
        <f>SUM(L$56:L$70)+SUM(L$72:L$74)+SUM(L$82:L$84)+L78</f>
        <v>0.13693084078749157</v>
      </c>
      <c r="M88" s="48">
        <f>L88/L$87</f>
        <v>0.54017037298738102</v>
      </c>
      <c r="N88" s="49"/>
      <c r="O88" s="337">
        <f>SUM(O$56:O$70)+SUM(O$72:O$74)+SUM(O$82:O$84)+O78</f>
        <v>2.9951204667215268E-10</v>
      </c>
      <c r="P88" s="48">
        <f>O88/O$87</f>
        <v>0.39726492467740226</v>
      </c>
      <c r="Q88" s="325"/>
      <c r="R88" s="53">
        <f>SUM(R$56:R$70)+SUM(R$72:R$74)+SUM(R$82:R$84)+R78</f>
        <v>0.7306515790908592</v>
      </c>
      <c r="S88" s="48">
        <f>R88/R$87</f>
        <v>0.24450156986299945</v>
      </c>
      <c r="T88" s="331">
        <f>I88/R88*$B$18</f>
        <v>72.549146322764742</v>
      </c>
    </row>
    <row r="89" spans="1:63" ht="20.5" thickBot="1">
      <c r="C89" s="50" t="s">
        <v>118</v>
      </c>
      <c r="D89" s="118"/>
      <c r="E89" s="51"/>
      <c r="F89" s="51"/>
      <c r="G89" s="52" t="s">
        <v>9</v>
      </c>
      <c r="H89" s="51"/>
      <c r="I89" s="53">
        <f>SUM(I$56:I$70)+SUM(I$72:I$74)+SUM(I$82:I$84)+I79</f>
        <v>7.0038845887345824E-2</v>
      </c>
      <c r="J89" s="54">
        <f>I89/I$87</f>
        <v>0.46925059741966318</v>
      </c>
      <c r="K89" s="55"/>
      <c r="L89" s="53">
        <f>SUM(L$56:L$70)+SUM(L$72:L$74)+SUM(L$82:L$84)+L79</f>
        <v>0.16464726155432582</v>
      </c>
      <c r="M89" s="54">
        <f>L89/L$87</f>
        <v>0.64950724156566619</v>
      </c>
      <c r="N89" s="55"/>
      <c r="O89" s="337">
        <f>SUM(O$56:O$70)+SUM(O$72:O$74)+SUM(O$82:O$84)+O79</f>
        <v>4.4806132427149253E-10</v>
      </c>
      <c r="P89" s="54">
        <f>O89/O$87</f>
        <v>0.59429679111508393</v>
      </c>
      <c r="Q89" s="328"/>
      <c r="R89" s="53">
        <f>SUM(R$56:R$70)+SUM(R$72:R$74)+SUM(R$82:R$84)+R79</f>
        <v>0.95415033532821636</v>
      </c>
      <c r="S89" s="54">
        <f>R89/R$87</f>
        <v>0.31929206963918111</v>
      </c>
      <c r="T89" s="330">
        <f>I89/R89*$B$18</f>
        <v>73.404413638080726</v>
      </c>
    </row>
    <row r="90" spans="1:63" ht="20.5" thickBot="1">
      <c r="C90" s="50" t="s">
        <v>123</v>
      </c>
      <c r="D90" s="118"/>
      <c r="E90" s="51"/>
      <c r="F90" s="51"/>
      <c r="G90" s="52" t="s">
        <v>9</v>
      </c>
      <c r="H90" s="51"/>
      <c r="I90" s="53">
        <f>SUM(I$56:I$70)+SUM(I$72:I$74)+SUM(I$82:I$84)+I80</f>
        <v>0.33401216194334177</v>
      </c>
      <c r="J90" s="54">
        <f>I90/I$87</f>
        <v>2.2378353690957145</v>
      </c>
      <c r="K90" s="55"/>
      <c r="L90" s="53">
        <f>SUM(L$56:L$70)+SUM(L$72:L$74)+SUM(L$82:L$84)+L80</f>
        <v>0.55546288834035629</v>
      </c>
      <c r="M90" s="54">
        <f>L90/L$87</f>
        <v>2.1912126870024076</v>
      </c>
      <c r="N90" s="55"/>
      <c r="O90" s="337">
        <f>SUM(O$56:O$70)+SUM(O$72:O$74)+SUM(O$82:O$84)+O80</f>
        <v>1.7798220617528578E-9</v>
      </c>
      <c r="P90" s="54">
        <f>O90/O$87</f>
        <v>2.360709310885849</v>
      </c>
      <c r="Q90" s="328"/>
      <c r="R90" s="53">
        <f>SUM(R$56:R$70)+SUM(R$72:R$74)+SUM(R$82:R$84)+R80</f>
        <v>3.6141168251802323</v>
      </c>
      <c r="S90" s="54">
        <f>R90/R$87</f>
        <v>1.2094098784052041</v>
      </c>
      <c r="T90" s="330">
        <f>I90/R90*$B$18</f>
        <v>92.418750721121171</v>
      </c>
    </row>
    <row r="93" spans="1:63" ht="40">
      <c r="B93" s="1" t="s">
        <v>34296</v>
      </c>
      <c r="AV93" s="2"/>
      <c r="BF93" s="31" t="s">
        <v>119</v>
      </c>
      <c r="BG93" s="1" t="s">
        <v>120</v>
      </c>
    </row>
    <row r="94" spans="1:63" ht="20.5" thickBot="1">
      <c r="B94" s="14" t="s">
        <v>34299</v>
      </c>
      <c r="C94" s="15">
        <v>15000</v>
      </c>
      <c r="AV94" s="2"/>
      <c r="BF94" s="2"/>
    </row>
    <row r="95" spans="1:63" ht="20.5" thickBot="1">
      <c r="B95" s="14" t="s">
        <v>32980</v>
      </c>
      <c r="C95" s="15">
        <v>30000</v>
      </c>
      <c r="D95" s="178" t="s">
        <v>33032</v>
      </c>
      <c r="E95" s="177"/>
      <c r="F95" s="131">
        <f>15+E99</f>
        <v>19</v>
      </c>
      <c r="G95" s="3"/>
      <c r="H95" s="3"/>
      <c r="I95" s="24"/>
      <c r="J95" s="3"/>
      <c r="K95" s="3"/>
      <c r="L95" s="3"/>
      <c r="M95" s="3"/>
      <c r="AV95" s="2"/>
    </row>
    <row r="96" spans="1:63" ht="80.5" thickBot="1">
      <c r="A96" s="102" t="s">
        <v>135</v>
      </c>
      <c r="B96" s="142" t="s">
        <v>34298</v>
      </c>
      <c r="C96" s="67" t="s">
        <v>32954</v>
      </c>
      <c r="D96" s="69" t="s">
        <v>32965</v>
      </c>
      <c r="E96" s="102" t="s">
        <v>32952</v>
      </c>
      <c r="F96" s="67" t="s">
        <v>10</v>
      </c>
      <c r="G96" s="68" t="s">
        <v>0</v>
      </c>
      <c r="H96" s="67" t="s">
        <v>33029</v>
      </c>
      <c r="I96" s="102" t="s">
        <v>33023</v>
      </c>
      <c r="J96" s="113" t="s">
        <v>32950</v>
      </c>
      <c r="K96" s="102" t="s">
        <v>32966</v>
      </c>
      <c r="L96" s="102" t="s">
        <v>33022</v>
      </c>
      <c r="M96" s="112" t="s">
        <v>32967</v>
      </c>
      <c r="N96" s="102" t="s">
        <v>32994</v>
      </c>
      <c r="O96" s="102" t="s">
        <v>33024</v>
      </c>
      <c r="P96" s="113" t="s">
        <v>33025</v>
      </c>
      <c r="Q96" s="320" t="s">
        <v>33394</v>
      </c>
      <c r="R96" s="102" t="s">
        <v>33395</v>
      </c>
      <c r="S96" s="113" t="s">
        <v>33396</v>
      </c>
      <c r="T96" s="333" t="s">
        <v>33397</v>
      </c>
      <c r="AV96" s="2"/>
      <c r="BF96" s="31" t="s">
        <v>121</v>
      </c>
      <c r="BG96" s="31" t="s">
        <v>32961</v>
      </c>
      <c r="BH96" s="31" t="s">
        <v>32960</v>
      </c>
      <c r="BI96" s="31" t="s">
        <v>32962</v>
      </c>
      <c r="BJ96" s="31" t="s">
        <v>32963</v>
      </c>
      <c r="BK96" s="31" t="s">
        <v>32964</v>
      </c>
    </row>
    <row r="97" spans="1:63">
      <c r="A97" s="128"/>
      <c r="B97" s="169" t="s">
        <v>91</v>
      </c>
      <c r="C97" s="170" t="s">
        <v>91</v>
      </c>
      <c r="D97" s="171"/>
      <c r="E97" s="97" t="s">
        <v>32977</v>
      </c>
      <c r="F97" s="97" t="s">
        <v>32979</v>
      </c>
      <c r="G97" s="7"/>
      <c r="H97" s="4"/>
      <c r="I97" s="21"/>
      <c r="J97" s="10"/>
      <c r="K97" s="4"/>
      <c r="L97" s="4"/>
      <c r="M97" s="10"/>
      <c r="N97" s="62"/>
      <c r="O97" s="58"/>
      <c r="P97" s="72"/>
      <c r="Q97" s="62"/>
      <c r="R97" s="58"/>
      <c r="S97" s="72"/>
      <c r="T97" s="72"/>
      <c r="AV97" s="65"/>
      <c r="BF97" s="63">
        <v>0.01</v>
      </c>
      <c r="BG97" s="63">
        <f t="shared" ref="BG97:BG115" si="22">AY97/$BF97</f>
        <v>0</v>
      </c>
      <c r="BH97" s="63">
        <f t="shared" ref="BH97:BH115" si="23">BA97/$BF97</f>
        <v>0</v>
      </c>
      <c r="BI97" s="63">
        <f t="shared" ref="BI97:BI115" si="24">BB97/$BF97</f>
        <v>0</v>
      </c>
      <c r="BJ97" s="63">
        <f t="shared" ref="BJ97:BJ115" si="25">BC97/$BF97</f>
        <v>0</v>
      </c>
      <c r="BK97" s="63">
        <f t="shared" ref="BK97:BK115" si="26">BD97/$BF97</f>
        <v>0</v>
      </c>
    </row>
    <row r="98" spans="1:63">
      <c r="A98" s="127">
        <v>1066</v>
      </c>
      <c r="B98" s="105" t="s">
        <v>33012</v>
      </c>
      <c r="C98" s="1" t="str">
        <f>INDEX('Selected processes'!$E$5:$E$97, MATCH('Carbon footprint calculator'!$A98,'Selected processes'!$D$5:$D$97,0))</f>
        <v>bicycle production</v>
      </c>
      <c r="D98" s="106" t="str">
        <f>INDEX('Selected processes'!$F$5:$F$97, MATCH('Carbon footprint calculator'!$A98,'Selected processes'!$D$5:$D$97,0))</f>
        <v>RER</v>
      </c>
      <c r="E98" s="3">
        <v>1</v>
      </c>
      <c r="F98" s="19">
        <f>E98/C95</f>
        <v>3.3333333333333335E-5</v>
      </c>
      <c r="G98" s="19" t="str">
        <f>INDEX('Selected processes'!$H$5:$H$97, MATCH('Carbon footprint calculator'!$A98,'Selected processes'!$D$5:$D$97,0))</f>
        <v>unit</v>
      </c>
      <c r="H98" s="37">
        <f>INDEX('Selected processes'!$J$5:$J$97, MATCH('Carbon footprint calculator'!$A98,'Selected processes'!$D$5:$D$97,0))</f>
        <v>145.40026149809961</v>
      </c>
      <c r="I98" s="19">
        <f>H98*$F98</f>
        <v>4.8466753832699869E-3</v>
      </c>
      <c r="J98" s="11">
        <f>I98/I$111</f>
        <v>0.61153314644457268</v>
      </c>
      <c r="K98" s="17">
        <f>INDEX('Selected processes'!$K$5:$K$97, MATCH('Carbon footprint calculator'!$A98,'Selected processes'!$D$5:$D$97,0))</f>
        <v>343.60290465207771</v>
      </c>
      <c r="L98" s="19">
        <f>K98*$F98</f>
        <v>1.1453430155069258E-2</v>
      </c>
      <c r="M98" s="57">
        <f>L98/L$111</f>
        <v>-1.8466656472679761E-3</v>
      </c>
      <c r="N98" s="19">
        <f>INDEX('Selected processes'!$L$5:$L$97, MATCH('Carbon footprint calculator'!$A98,'Selected processes'!$D$5:$D$97,0))</f>
        <v>6.7558059896248128E-7</v>
      </c>
      <c r="O98" s="35">
        <f>N98*$F98</f>
        <v>2.2519353298749376E-11</v>
      </c>
      <c r="P98" s="11">
        <f>O98/O$111</f>
        <v>0.60406412920758124</v>
      </c>
      <c r="Q98" s="19">
        <f>INDEX('Selected processes'!$N$5:$N$97, MATCH('Carbon footprint calculator'!$A98,'Selected processes'!$D$5:$D$97,0))</f>
        <v>1702.2837371201019</v>
      </c>
      <c r="R98" s="35">
        <f>Q98*$F98</f>
        <v>5.6742791237336734E-2</v>
      </c>
      <c r="S98" s="11">
        <f>R98/R$111</f>
        <v>0.45965040662074735</v>
      </c>
      <c r="T98" s="335">
        <f t="shared" ref="T98:T108" si="27">I98/R98*$B$18</f>
        <v>85.414821470412193</v>
      </c>
      <c r="AV98" s="66"/>
      <c r="BF98" s="26">
        <f t="shared" ref="BF98:BF115" si="28">AX98</f>
        <v>0</v>
      </c>
      <c r="BG98" s="40" t="e">
        <f t="shared" si="22"/>
        <v>#DIV/0!</v>
      </c>
      <c r="BH98" s="40" t="e">
        <f t="shared" si="23"/>
        <v>#DIV/0!</v>
      </c>
      <c r="BI98" s="40" t="e">
        <f t="shared" si="24"/>
        <v>#DIV/0!</v>
      </c>
      <c r="BJ98" s="40" t="e">
        <f t="shared" si="25"/>
        <v>#DIV/0!</v>
      </c>
      <c r="BK98" s="40" t="e">
        <f t="shared" si="26"/>
        <v>#DIV/0!</v>
      </c>
    </row>
    <row r="99" spans="1:63">
      <c r="A99" s="127">
        <v>992</v>
      </c>
      <c r="B99" s="105" t="s">
        <v>33017</v>
      </c>
      <c r="C99" s="1" t="str">
        <f>INDEX('Selected processes'!$E$5:$E$97, MATCH('Carbon footprint calculator'!$A99,'Selected processes'!$D$5:$D$97,0))</f>
        <v>battery production, Li-ion, LiMn2O4, rechargeable, prismatic</v>
      </c>
      <c r="D99" s="106" t="str">
        <f>INDEX('Selected processes'!$F$5:$F$97, MATCH('Carbon footprint calculator'!$A99,'Selected processes'!$D$5:$D$97,0))</f>
        <v>GLO</v>
      </c>
      <c r="E99" s="3">
        <v>4</v>
      </c>
      <c r="F99" s="164"/>
      <c r="G99" s="19" t="str">
        <f>INDEX('Selected processes'!$H$5:$H$97, MATCH('Carbon footprint calculator'!$A99,'Selected processes'!$D$5:$D$97,0))</f>
        <v>kg</v>
      </c>
      <c r="H99" s="37">
        <f>INDEX('Selected processes'!$J$5:$J$97, MATCH('Carbon footprint calculator'!$A99,'Selected processes'!$D$5:$D$97,0))</f>
        <v>8.4296787950900267</v>
      </c>
      <c r="I99" s="164">
        <f>H99*$F99</f>
        <v>0</v>
      </c>
      <c r="J99" s="11">
        <f>I99/I$111</f>
        <v>0</v>
      </c>
      <c r="K99" s="17">
        <f>INDEX('Selected processes'!$K$5:$K$97, MATCH('Carbon footprint calculator'!$A99,'Selected processes'!$D$5:$D$97,0))</f>
        <v>17.887180741815239</v>
      </c>
      <c r="L99" s="19">
        <f>K99*$F99</f>
        <v>0</v>
      </c>
      <c r="M99" s="57">
        <f>L99/L$111</f>
        <v>0</v>
      </c>
      <c r="N99" s="19">
        <f>INDEX('Selected processes'!$L$5:$L$97, MATCH('Carbon footprint calculator'!$A99,'Selected processes'!$D$5:$D$97,0))</f>
        <v>4.8297512178136803E-8</v>
      </c>
      <c r="O99" s="35">
        <f>N99*$F99</f>
        <v>0</v>
      </c>
      <c r="P99" s="11">
        <f>O99/O$111</f>
        <v>0</v>
      </c>
      <c r="Q99" s="19">
        <f>INDEX('Selected processes'!$N$5:$N$97, MATCH('Carbon footprint calculator'!$A99,'Selected processes'!$D$5:$D$97,0))</f>
        <v>126.1782434471635</v>
      </c>
      <c r="R99" s="35">
        <f>Q99*$F99</f>
        <v>0</v>
      </c>
      <c r="S99" s="11">
        <f>R99/R$111</f>
        <v>0</v>
      </c>
      <c r="T99" s="335" t="e">
        <f t="shared" si="27"/>
        <v>#DIV/0!</v>
      </c>
      <c r="BF99" s="26">
        <f t="shared" si="28"/>
        <v>0</v>
      </c>
      <c r="BG99" s="40" t="e">
        <f t="shared" si="22"/>
        <v>#DIV/0!</v>
      </c>
      <c r="BH99" s="40" t="e">
        <f t="shared" si="23"/>
        <v>#DIV/0!</v>
      </c>
      <c r="BI99" s="40" t="e">
        <f t="shared" si="24"/>
        <v>#DIV/0!</v>
      </c>
      <c r="BJ99" s="40" t="e">
        <f t="shared" si="25"/>
        <v>#DIV/0!</v>
      </c>
      <c r="BK99" s="40" t="e">
        <f t="shared" si="26"/>
        <v>#DIV/0!</v>
      </c>
    </row>
    <row r="100" spans="1:63">
      <c r="A100" s="167"/>
      <c r="B100" s="166" t="s">
        <v>7</v>
      </c>
      <c r="C100" s="172" t="s">
        <v>7</v>
      </c>
      <c r="D100" s="173"/>
      <c r="E100" s="97" t="s">
        <v>33031</v>
      </c>
      <c r="F100" s="97" t="s">
        <v>32979</v>
      </c>
      <c r="G100" s="8"/>
      <c r="H100" s="5"/>
      <c r="I100" s="22"/>
      <c r="J100" s="73"/>
      <c r="K100" s="5"/>
      <c r="L100" s="38"/>
      <c r="M100" s="12"/>
      <c r="N100" s="36"/>
      <c r="O100" s="59"/>
      <c r="P100" s="73"/>
      <c r="Q100" s="36"/>
      <c r="R100" s="59"/>
      <c r="S100" s="73"/>
      <c r="T100" s="91"/>
      <c r="BF100" s="26">
        <f t="shared" si="28"/>
        <v>0</v>
      </c>
      <c r="BG100" s="40" t="e">
        <f t="shared" si="22"/>
        <v>#DIV/0!</v>
      </c>
      <c r="BH100" s="40" t="e">
        <f t="shared" si="23"/>
        <v>#DIV/0!</v>
      </c>
      <c r="BI100" s="40" t="e">
        <f t="shared" si="24"/>
        <v>#DIV/0!</v>
      </c>
      <c r="BJ100" s="40" t="e">
        <f t="shared" si="25"/>
        <v>#DIV/0!</v>
      </c>
      <c r="BK100" s="40" t="e">
        <f t="shared" si="26"/>
        <v>#DIV/0!</v>
      </c>
    </row>
    <row r="101" spans="1:63">
      <c r="A101" s="138">
        <v>18124</v>
      </c>
      <c r="B101" s="174" t="s">
        <v>74</v>
      </c>
      <c r="C101" s="1" t="str">
        <f>INDEX('Selected processes'!$E$5:$E$97, MATCH('Carbon footprint calculator'!$A101,'Selected processes'!$D$5:$D$97,0))</f>
        <v>market group for transport, freight train</v>
      </c>
      <c r="D101" s="106" t="str">
        <f>INDEX('Selected processes'!$F$5:$F$97, MATCH('Carbon footprint calculator'!$A101,'Selected processes'!$D$5:$D$97,0))</f>
        <v>RER</v>
      </c>
      <c r="E101" s="3">
        <v>0</v>
      </c>
      <c r="F101" s="19"/>
      <c r="G101" s="19" t="str">
        <f>INDEX('Selected processes'!$H$5:$H$97, MATCH('Carbon footprint calculator'!$A101,'Selected processes'!$D$5:$D$97,0))</f>
        <v>metric ton*km</v>
      </c>
      <c r="H101" s="37">
        <f>INDEX('Selected processes'!$J$5:$J$97, MATCH('Carbon footprint calculator'!$A101,'Selected processes'!$D$5:$D$97,0))</f>
        <v>4.5728105914863808E-2</v>
      </c>
      <c r="I101" s="19">
        <f>H101*$F101</f>
        <v>0</v>
      </c>
      <c r="J101" s="11">
        <f>I101/I$111</f>
        <v>0</v>
      </c>
      <c r="K101" s="17">
        <f>INDEX('Selected processes'!$K$5:$K$97, MATCH('Carbon footprint calculator'!$A101,'Selected processes'!$D$5:$D$97,0))</f>
        <v>6.8157806741534349E-2</v>
      </c>
      <c r="L101" s="35">
        <f>K101*$F101</f>
        <v>0</v>
      </c>
      <c r="M101" s="57">
        <f>L101/L$111</f>
        <v>0</v>
      </c>
      <c r="N101" s="19">
        <f>INDEX('Selected processes'!$L$5:$L$97, MATCH('Carbon footprint calculator'!$A101,'Selected processes'!$D$5:$D$97,0))</f>
        <v>2.5241033972942418E-10</v>
      </c>
      <c r="O101" s="35">
        <f>N101*$F101</f>
        <v>0</v>
      </c>
      <c r="P101" s="11">
        <f>O101/O$111</f>
        <v>0</v>
      </c>
      <c r="Q101" s="19">
        <f>INDEX('Selected processes'!$N$5:$N$97, MATCH('Carbon footprint calculator'!$A101,'Selected processes'!$D$5:$D$97,0))</f>
        <v>0.71319593112061896</v>
      </c>
      <c r="R101" s="35">
        <f>Q101*$F101</f>
        <v>0</v>
      </c>
      <c r="S101" s="11">
        <f t="shared" ref="S101:S103" si="29">R101/R$111</f>
        <v>0</v>
      </c>
      <c r="T101" s="335" t="e">
        <f t="shared" si="27"/>
        <v>#DIV/0!</v>
      </c>
      <c r="BF101" s="26">
        <f t="shared" si="28"/>
        <v>0</v>
      </c>
      <c r="BG101" s="40" t="e">
        <f t="shared" si="22"/>
        <v>#DIV/0!</v>
      </c>
      <c r="BH101" s="40" t="e">
        <f t="shared" si="23"/>
        <v>#DIV/0!</v>
      </c>
      <c r="BI101" s="40" t="e">
        <f t="shared" si="24"/>
        <v>#DIV/0!</v>
      </c>
      <c r="BJ101" s="40" t="e">
        <f t="shared" si="25"/>
        <v>#DIV/0!</v>
      </c>
      <c r="BK101" s="40" t="e">
        <f t="shared" si="26"/>
        <v>#DIV/0!</v>
      </c>
    </row>
    <row r="102" spans="1:63">
      <c r="A102" s="138">
        <v>18241</v>
      </c>
      <c r="B102" s="174" t="s">
        <v>32972</v>
      </c>
      <c r="C102" s="1" t="str">
        <f>INDEX('Selected processes'!$E$5:$E$97, MATCH('Carbon footprint calculator'!$A102,'Selected processes'!$D$5:$D$97,0))</f>
        <v>market for transport, freight, lorry 16-32 metric ton, EURO4</v>
      </c>
      <c r="D102" s="106" t="str">
        <f>INDEX('Selected processes'!$F$5:$F$97, MATCH('Carbon footprint calculator'!$A102,'Selected processes'!$D$5:$D$97,0))</f>
        <v>RoW</v>
      </c>
      <c r="E102" s="3">
        <v>2000</v>
      </c>
      <c r="F102" s="19">
        <f>E102*F95/$B$17/C$95</f>
        <v>1.2666666666666666E-3</v>
      </c>
      <c r="G102" s="19" t="str">
        <f>INDEX('Selected processes'!$H$5:$H$97, MATCH('Carbon footprint calculator'!$A102,'Selected processes'!$D$5:$D$97,0))</f>
        <v>metric ton*km</v>
      </c>
      <c r="H102" s="37">
        <f>INDEX('Selected processes'!$J$5:$J$97, MATCH('Carbon footprint calculator'!$A102,'Selected processes'!$D$5:$D$97,0))</f>
        <v>0.19079134443654641</v>
      </c>
      <c r="I102" s="19">
        <f>H102*$F102</f>
        <v>2.4166903628629211E-4</v>
      </c>
      <c r="J102" s="11">
        <f>I102/I$111</f>
        <v>3.0492784119301345E-2</v>
      </c>
      <c r="K102" s="17">
        <f>INDEX('Selected processes'!$K$5:$K$97, MATCH('Carbon footprint calculator'!$A102,'Selected processes'!$D$5:$D$97,0))</f>
        <v>0.20108681565393111</v>
      </c>
      <c r="L102" s="35">
        <f>K102*$F102</f>
        <v>2.5470996649497936E-4</v>
      </c>
      <c r="M102" s="57">
        <f>L102/L$111</f>
        <v>-4.1067535120461152E-5</v>
      </c>
      <c r="N102" s="19">
        <f>INDEX('Selected processes'!$L$5:$L$97, MATCH('Carbon footprint calculator'!$A102,'Selected processes'!$D$5:$D$97,0))</f>
        <v>8.7787947006071122E-10</v>
      </c>
      <c r="O102" s="35">
        <f>N102*$F102</f>
        <v>1.1119806620769008E-12</v>
      </c>
      <c r="P102" s="11">
        <f>O102/O$111</f>
        <v>2.9828015992380049E-2</v>
      </c>
      <c r="Q102" s="19">
        <f>INDEX('Selected processes'!$N$5:$N$97, MATCH('Carbon footprint calculator'!$A102,'Selected processes'!$D$5:$D$97,0))</f>
        <v>2.8903577068617432</v>
      </c>
      <c r="R102" s="35">
        <f>Q102*$F102</f>
        <v>3.6611197620248746E-3</v>
      </c>
      <c r="S102" s="11">
        <f t="shared" si="29"/>
        <v>2.965725073804058E-2</v>
      </c>
      <c r="T102" s="335">
        <f t="shared" si="27"/>
        <v>66.009595969248196</v>
      </c>
      <c r="BF102" s="26">
        <f t="shared" si="28"/>
        <v>0</v>
      </c>
      <c r="BG102" s="40" t="e">
        <f t="shared" si="22"/>
        <v>#DIV/0!</v>
      </c>
      <c r="BH102" s="40" t="e">
        <f t="shared" si="23"/>
        <v>#DIV/0!</v>
      </c>
      <c r="BI102" s="40" t="e">
        <f t="shared" si="24"/>
        <v>#DIV/0!</v>
      </c>
      <c r="BJ102" s="40" t="e">
        <f t="shared" si="25"/>
        <v>#DIV/0!</v>
      </c>
      <c r="BK102" s="40" t="e">
        <f t="shared" si="26"/>
        <v>#DIV/0!</v>
      </c>
    </row>
    <row r="103" spans="1:63">
      <c r="A103" s="138">
        <v>18438</v>
      </c>
      <c r="B103" s="174" t="s">
        <v>33019</v>
      </c>
      <c r="C103" s="1" t="str">
        <f>INDEX('Selected processes'!$E$5:$E$97, MATCH('Carbon footprint calculator'!$A103,'Selected processes'!$D$5:$D$97,0))</f>
        <v>transport, freight, sea, container ship</v>
      </c>
      <c r="D103" s="106" t="str">
        <f>INDEX('Selected processes'!$F$5:$F$97, MATCH('Carbon footprint calculator'!$A103,'Selected processes'!$D$5:$D$97,0))</f>
        <v>GLO</v>
      </c>
      <c r="E103" s="3">
        <v>10000</v>
      </c>
      <c r="F103" s="164">
        <f>E103*F95/$B$17/C$95</f>
        <v>6.3333333333333332E-3</v>
      </c>
      <c r="G103" s="19" t="str">
        <f>INDEX('Selected processes'!$H$5:$H$97, MATCH('Carbon footprint calculator'!$A103,'Selected processes'!$D$5:$D$97,0))</f>
        <v>metric ton*km</v>
      </c>
      <c r="H103" s="37">
        <f>INDEX('Selected processes'!$J$5:$J$97, MATCH('Carbon footprint calculator'!$A103,'Selected processes'!$D$5:$D$97,0))</f>
        <v>1.016351302910071E-2</v>
      </c>
      <c r="I103" s="19">
        <f>H103*$F103</f>
        <v>6.436891585097117E-5</v>
      </c>
      <c r="J103" s="11">
        <f>I103/I$111</f>
        <v>8.1217994874276372E-3</v>
      </c>
      <c r="K103" s="17">
        <f>INDEX('Selected processes'!$K$5:$K$97, MATCH('Carbon footprint calculator'!$A103,'Selected processes'!$D$5:$D$97,0))</f>
        <v>2.6445887644183395E-2</v>
      </c>
      <c r="L103" s="35">
        <f>K103*$F103</f>
        <v>1.6749062174649482E-4</v>
      </c>
      <c r="M103" s="57">
        <f>L103/L$111</f>
        <v>-2.7004938540783923E-5</v>
      </c>
      <c r="N103" s="19">
        <f>INDEX('Selected processes'!$L$5:$L$97, MATCH('Carbon footprint calculator'!$A103,'Selected processes'!$D$5:$D$97,0))</f>
        <v>9.6094187729733225E-11</v>
      </c>
      <c r="O103" s="35">
        <f>N103*$F103</f>
        <v>6.0859652228831037E-13</v>
      </c>
      <c r="P103" s="11">
        <f>O103/O$87</f>
        <v>8.0722646809075298E-4</v>
      </c>
      <c r="Q103" s="19">
        <f>INDEX('Selected processes'!$N$5:$N$97, MATCH('Carbon footprint calculator'!$A103,'Selected processes'!$D$5:$D$97,0))</f>
        <v>0.13313525513890229</v>
      </c>
      <c r="R103" s="35">
        <f>Q103*$F103</f>
        <v>8.4318994921304784E-4</v>
      </c>
      <c r="S103" s="11">
        <f t="shared" si="29"/>
        <v>6.8303408162142384E-3</v>
      </c>
      <c r="T103" s="335">
        <f t="shared" si="27"/>
        <v>76.339757027520207</v>
      </c>
      <c r="BF103" s="26">
        <f t="shared" si="28"/>
        <v>0</v>
      </c>
      <c r="BG103" s="40" t="e">
        <f t="shared" si="22"/>
        <v>#DIV/0!</v>
      </c>
      <c r="BH103" s="40" t="e">
        <f t="shared" si="23"/>
        <v>#DIV/0!</v>
      </c>
      <c r="BI103" s="40" t="e">
        <f t="shared" si="24"/>
        <v>#DIV/0!</v>
      </c>
      <c r="BJ103" s="40" t="e">
        <f t="shared" si="25"/>
        <v>#DIV/0!</v>
      </c>
      <c r="BK103" s="40" t="e">
        <f t="shared" si="26"/>
        <v>#DIV/0!</v>
      </c>
    </row>
    <row r="104" spans="1:63">
      <c r="A104" s="167"/>
      <c r="B104" s="166"/>
      <c r="C104" s="172" t="s">
        <v>3</v>
      </c>
      <c r="D104" s="173"/>
      <c r="E104" s="97" t="s">
        <v>32979</v>
      </c>
      <c r="F104" s="97" t="s">
        <v>32979</v>
      </c>
      <c r="G104" s="8"/>
      <c r="H104" s="5"/>
      <c r="I104" s="22"/>
      <c r="J104" s="73"/>
      <c r="K104" s="5"/>
      <c r="L104" s="22"/>
      <c r="M104" s="12"/>
      <c r="N104" s="36"/>
      <c r="O104" s="59"/>
      <c r="P104" s="73"/>
      <c r="Q104" s="36"/>
      <c r="R104" s="59"/>
      <c r="S104" s="73"/>
      <c r="T104" s="91"/>
      <c r="BF104" s="26">
        <f t="shared" si="28"/>
        <v>0</v>
      </c>
      <c r="BG104" s="40" t="e">
        <f t="shared" si="22"/>
        <v>#DIV/0!</v>
      </c>
      <c r="BH104" s="40" t="e">
        <f t="shared" si="23"/>
        <v>#DIV/0!</v>
      </c>
      <c r="BI104" s="40" t="e">
        <f t="shared" si="24"/>
        <v>#DIV/0!</v>
      </c>
      <c r="BJ104" s="40" t="e">
        <f t="shared" si="25"/>
        <v>#DIV/0!</v>
      </c>
      <c r="BK104" s="40" t="e">
        <f t="shared" si="26"/>
        <v>#DIV/0!</v>
      </c>
    </row>
    <row r="105" spans="1:63">
      <c r="A105" s="3">
        <v>100003</v>
      </c>
      <c r="B105" s="129" t="s">
        <v>33018</v>
      </c>
      <c r="C105" s="1" t="str">
        <f>INDEX('Selected processes'!$E$5:$E$97, MATCH('Carbon footprint calculator'!$A105,'Selected processes'!$D$5:$D$97,0))</f>
        <v>Biking gain in health, electric bike</v>
      </c>
      <c r="D105" s="106" t="str">
        <f>INDEX('Selected processes'!$F$5:$F$97, MATCH('Carbon footprint calculator'!$A105,'Selected processes'!$D$5:$D$97,0))</f>
        <v>e.biking</v>
      </c>
      <c r="E105" s="157"/>
      <c r="F105" s="157">
        <v>1</v>
      </c>
      <c r="G105" s="158" t="str">
        <f>INDEX('Selected processes'!$H$5:$H$97, MATCH('Carbon footprint calculator'!$A105,'Selected processes'!$D$5:$D$97,0))</f>
        <v>km</v>
      </c>
      <c r="H105" s="37">
        <f>INDEX('Selected processes'!$J$5:$J$97, MATCH('Carbon footprint calculator'!$A105,'Selected processes'!$D$5:$D$97,0))</f>
        <v>0</v>
      </c>
      <c r="I105" s="19">
        <f>H105*$F105</f>
        <v>0</v>
      </c>
      <c r="J105" s="11">
        <f>I105/I$111</f>
        <v>0</v>
      </c>
      <c r="K105" s="165">
        <f>INDEX('Selected processes'!$K$5:$K$97, MATCH('Carbon footprint calculator'!$A105,'Selected processes'!$D$5:$D$97,0))</f>
        <v>-6.2175664984677077</v>
      </c>
      <c r="L105" s="9">
        <f>K105*$F105</f>
        <v>-6.2175664984677077</v>
      </c>
      <c r="M105" s="57">
        <f>L105/L$111</f>
        <v>1.0024740454930661</v>
      </c>
      <c r="N105" s="19">
        <f>INDEX('Selected processes'!$L$5:$L$97, MATCH('Carbon footprint calculator'!$A105,'Selected processes'!$D$5:$D$97,0))</f>
        <v>0</v>
      </c>
      <c r="O105" s="35">
        <f>N105*$F105</f>
        <v>0</v>
      </c>
      <c r="P105" s="11">
        <f>O105/O$111</f>
        <v>0</v>
      </c>
      <c r="Q105" s="19">
        <f>INDEX('Selected processes'!$N$5:$N$97, MATCH('Carbon footprint calculator'!$A105,'Selected processes'!$D$5:$D$97,0))</f>
        <v>0</v>
      </c>
      <c r="R105" s="35">
        <f>Q105*$F105</f>
        <v>0</v>
      </c>
      <c r="S105" s="11">
        <f t="shared" ref="S105:S106" si="30">R105/R$111</f>
        <v>0</v>
      </c>
      <c r="T105" s="335" t="e">
        <f t="shared" si="27"/>
        <v>#DIV/0!</v>
      </c>
      <c r="BF105" s="26">
        <f t="shared" si="28"/>
        <v>0</v>
      </c>
      <c r="BG105" s="40" t="e">
        <f t="shared" si="22"/>
        <v>#DIV/0!</v>
      </c>
      <c r="BH105" s="40" t="e">
        <f t="shared" si="23"/>
        <v>#DIV/0!</v>
      </c>
      <c r="BI105" s="40" t="e">
        <f t="shared" si="24"/>
        <v>#DIV/0!</v>
      </c>
      <c r="BJ105" s="40" t="e">
        <f t="shared" si="25"/>
        <v>#DIV/0!</v>
      </c>
      <c r="BK105" s="40" t="e">
        <f t="shared" si="26"/>
        <v>#DIV/0!</v>
      </c>
    </row>
    <row r="106" spans="1:63">
      <c r="A106" s="115">
        <v>7235</v>
      </c>
      <c r="B106" s="129" t="s">
        <v>34297</v>
      </c>
      <c r="C106" s="1" t="str">
        <f>INDEX('Selected processes'!$E$5:$E$97, MATCH('Carbon footprint calculator'!$A106,'Selected processes'!$D$5:$D$97,0))</f>
        <v>market group for electricity, medium voltage</v>
      </c>
      <c r="D106" s="106" t="str">
        <f>INDEX('Selected processes'!$F$5:$F$97, MATCH('Carbon footprint calculator'!$A106,'Selected processes'!$D$5:$D$97,0))</f>
        <v>UCTE</v>
      </c>
      <c r="E106" s="115">
        <v>7.0000000000000001E-3</v>
      </c>
      <c r="F106" s="115">
        <f>E106</f>
        <v>7.0000000000000001E-3</v>
      </c>
      <c r="G106" s="19" t="str">
        <f>INDEX('Selected processes'!$H$5:$H$97, MATCH('Carbon footprint calculator'!$A106,'Selected processes'!$D$5:$D$97,0))</f>
        <v>kWh</v>
      </c>
      <c r="H106" s="37">
        <f>INDEX('Selected processes'!$J$5:$J$97, MATCH('Carbon footprint calculator'!$A106,'Selected processes'!$D$5:$D$97,0))</f>
        <v>0.38493507667501969</v>
      </c>
      <c r="I106" s="158">
        <f>H106*$F106</f>
        <v>2.6945455367251379E-3</v>
      </c>
      <c r="J106" s="11">
        <f>I106/I$111</f>
        <v>0.33998644018942986</v>
      </c>
      <c r="K106" s="17">
        <f>INDEX('Selected processes'!$K$5:$K$97, MATCH('Carbon footprint calculator'!$A106,'Selected processes'!$D$5:$D$97,0))</f>
        <v>0.48931866261907764</v>
      </c>
      <c r="L106" s="9">
        <f>K106*$F106</f>
        <v>3.4252306383335436E-3</v>
      </c>
      <c r="M106" s="57">
        <f>L106/L$111</f>
        <v>-5.5225863938942121E-4</v>
      </c>
      <c r="N106" s="19">
        <f>INDEX('Selected processes'!$L$5:$L$97, MATCH('Carbon footprint calculator'!$A106,'Selected processes'!$D$5:$D$97,0))</f>
        <v>1.8304805288516139E-9</v>
      </c>
      <c r="O106" s="35">
        <f>N106*$F106</f>
        <v>1.2813363701961297E-11</v>
      </c>
      <c r="P106" s="11">
        <f>O106/O$111</f>
        <v>0.34370851081567833</v>
      </c>
      <c r="Q106" s="19">
        <f>INDEX('Selected processes'!$N$5:$N$97, MATCH('Carbon footprint calculator'!$A106,'Selected processes'!$D$5:$D$97,0))</f>
        <v>8.8834815850467415</v>
      </c>
      <c r="R106" s="35">
        <f>Q106*$F106</f>
        <v>6.2184371095327193E-2</v>
      </c>
      <c r="S106" s="11">
        <f t="shared" si="30"/>
        <v>0.50373044462809125</v>
      </c>
      <c r="T106" s="335">
        <f t="shared" si="27"/>
        <v>43.331555650767335</v>
      </c>
      <c r="BF106" s="26">
        <f t="shared" si="28"/>
        <v>0</v>
      </c>
      <c r="BG106" s="40" t="e">
        <f t="shared" si="22"/>
        <v>#DIV/0!</v>
      </c>
      <c r="BH106" s="40" t="e">
        <f t="shared" si="23"/>
        <v>#DIV/0!</v>
      </c>
      <c r="BI106" s="40" t="e">
        <f t="shared" si="24"/>
        <v>#DIV/0!</v>
      </c>
      <c r="BJ106" s="40" t="e">
        <f t="shared" si="25"/>
        <v>#DIV/0!</v>
      </c>
      <c r="BK106" s="40" t="e">
        <f t="shared" si="26"/>
        <v>#DIV/0!</v>
      </c>
    </row>
    <row r="107" spans="1:63">
      <c r="A107" s="5"/>
      <c r="B107" s="36"/>
      <c r="C107" s="4" t="s">
        <v>4</v>
      </c>
      <c r="D107" s="107"/>
      <c r="E107" s="97" t="s">
        <v>32978</v>
      </c>
      <c r="F107" s="97" t="s">
        <v>32979</v>
      </c>
      <c r="G107" s="8"/>
      <c r="H107" s="5"/>
      <c r="I107" s="22"/>
      <c r="J107" s="73"/>
      <c r="K107" s="5"/>
      <c r="L107" s="22"/>
      <c r="M107" s="12"/>
      <c r="N107" s="36"/>
      <c r="O107" s="59"/>
      <c r="P107" s="73"/>
      <c r="Q107" s="36"/>
      <c r="R107" s="59"/>
      <c r="S107" s="73"/>
      <c r="T107" s="91"/>
      <c r="BF107" s="26">
        <f t="shared" si="28"/>
        <v>0</v>
      </c>
      <c r="BG107" s="40" t="e">
        <f t="shared" si="22"/>
        <v>#DIV/0!</v>
      </c>
      <c r="BH107" s="40" t="e">
        <f t="shared" si="23"/>
        <v>#DIV/0!</v>
      </c>
      <c r="BI107" s="40" t="e">
        <f t="shared" si="24"/>
        <v>#DIV/0!</v>
      </c>
      <c r="BJ107" s="40" t="e">
        <f t="shared" si="25"/>
        <v>#DIV/0!</v>
      </c>
      <c r="BK107" s="40" t="e">
        <f t="shared" si="26"/>
        <v>#DIV/0!</v>
      </c>
    </row>
    <row r="108" spans="1:63">
      <c r="A108" s="168">
        <v>19923</v>
      </c>
      <c r="B108" s="174" t="s">
        <v>32975</v>
      </c>
      <c r="C108" s="1" t="str">
        <f>INDEX('Selected processes'!$E$5:$E$97, MATCH('Carbon footprint calculator'!$A108,'Selected processes'!$D$5:$D$97,0))</f>
        <v>treatment of waste plastic, mixture, municipal incineration</v>
      </c>
      <c r="D108" s="106" t="str">
        <f>INDEX('Selected processes'!$F$5:$F$97, MATCH('Carbon footprint calculator'!$A108,'Selected processes'!$D$5:$D$97,0))</f>
        <v>CH</v>
      </c>
      <c r="F108" s="139">
        <f>F98+F99</f>
        <v>3.3333333333333335E-5</v>
      </c>
      <c r="G108" s="19" t="str">
        <f>INDEX('Selected processes'!$H$5:$H$97, MATCH('Carbon footprint calculator'!$A108,'Selected processes'!$D$5:$D$97,0))</f>
        <v>kg</v>
      </c>
      <c r="H108" s="37">
        <f>INDEX('Selected processes'!$J$5:$J$97, MATCH('Carbon footprint calculator'!$A108,'Selected processes'!$D$5:$D$97,0))</f>
        <v>2.3457342177336669</v>
      </c>
      <c r="I108" s="19">
        <f>H108*$F108</f>
        <v>7.8191140591122237E-5</v>
      </c>
      <c r="J108" s="11">
        <f>I108/I$111</f>
        <v>9.8658297592684636E-3</v>
      </c>
      <c r="K108" s="17">
        <f>INDEX('Selected processes'!$K$5:$K$97, MATCH('Carbon footprint calculator'!$A108,'Selected processes'!$D$5:$D$97,0))</f>
        <v>1.3115341424572433</v>
      </c>
      <c r="L108" s="9">
        <f>K108*$F108</f>
        <v>4.371780474857478E-5</v>
      </c>
      <c r="M108" s="57">
        <f>L108/L$111</f>
        <v>-7.0487327473184965E-6</v>
      </c>
      <c r="N108" s="19">
        <f>INDEX('Selected processes'!$L$5:$L$97, MATCH('Carbon footprint calculator'!$A108,'Selected processes'!$D$5:$D$97,0))</f>
        <v>6.7933555042549981E-9</v>
      </c>
      <c r="O108" s="35">
        <f>N108*$F108</f>
        <v>2.2644518347516662E-13</v>
      </c>
      <c r="P108" s="11">
        <f>O108/O$111</f>
        <v>6.0742158424582316E-3</v>
      </c>
      <c r="Q108" s="19">
        <f>INDEX('Selected processes'!$N$5:$N$97, MATCH('Carbon footprint calculator'!$A108,'Selected processes'!$D$5:$D$97,0))</f>
        <v>0.48721305054763869</v>
      </c>
      <c r="R108" s="35">
        <f>Q108*$F108</f>
        <v>1.6240435018254624E-5</v>
      </c>
      <c r="S108" s="11">
        <f>R108/R$111</f>
        <v>1.315571969065675E-4</v>
      </c>
      <c r="T108" s="335">
        <f t="shared" si="27"/>
        <v>4814.5964380408277</v>
      </c>
      <c r="BF108" s="26">
        <f t="shared" si="28"/>
        <v>0</v>
      </c>
      <c r="BG108" s="40" t="e">
        <f t="shared" si="22"/>
        <v>#DIV/0!</v>
      </c>
      <c r="BH108" s="40" t="e">
        <f t="shared" si="23"/>
        <v>#DIV/0!</v>
      </c>
      <c r="BI108" s="40" t="e">
        <f t="shared" si="24"/>
        <v>#DIV/0!</v>
      </c>
      <c r="BJ108" s="40" t="e">
        <f t="shared" si="25"/>
        <v>#DIV/0!</v>
      </c>
      <c r="BK108" s="40" t="e">
        <f t="shared" si="26"/>
        <v>#DIV/0!</v>
      </c>
    </row>
    <row r="109" spans="1:63" ht="20.5" thickBot="1">
      <c r="B109" s="108"/>
      <c r="C109" s="119"/>
      <c r="D109" s="109"/>
      <c r="E109" s="46"/>
      <c r="F109" s="123"/>
      <c r="G109" s="124"/>
      <c r="H109" s="49"/>
      <c r="I109" s="123"/>
      <c r="J109" s="48"/>
      <c r="K109" s="49"/>
      <c r="L109" s="123"/>
      <c r="M109" s="48"/>
      <c r="N109" s="49"/>
      <c r="O109" s="124"/>
      <c r="P109" s="11"/>
      <c r="Q109" s="49"/>
      <c r="R109" s="124"/>
      <c r="S109" s="48"/>
      <c r="T109" s="331"/>
      <c r="BF109" s="26">
        <f t="shared" si="28"/>
        <v>0</v>
      </c>
      <c r="BG109" s="40" t="e">
        <f t="shared" si="22"/>
        <v>#DIV/0!</v>
      </c>
      <c r="BH109" s="40" t="e">
        <f t="shared" si="23"/>
        <v>#DIV/0!</v>
      </c>
      <c r="BI109" s="40" t="e">
        <f t="shared" si="24"/>
        <v>#DIV/0!</v>
      </c>
      <c r="BJ109" s="40" t="e">
        <f t="shared" si="25"/>
        <v>#DIV/0!</v>
      </c>
      <c r="BK109" s="40" t="e">
        <f t="shared" si="26"/>
        <v>#DIV/0!</v>
      </c>
    </row>
    <row r="110" spans="1:63" ht="20.5" thickBot="1">
      <c r="C110" s="6" t="s">
        <v>5</v>
      </c>
      <c r="D110" s="120"/>
      <c r="E110" s="104"/>
      <c r="F110" s="61"/>
      <c r="G110" s="93"/>
      <c r="H110" s="94"/>
      <c r="I110" s="95"/>
      <c r="J110" s="73"/>
      <c r="K110" s="5"/>
      <c r="L110" s="95"/>
      <c r="M110" s="155"/>
      <c r="N110" s="61"/>
      <c r="O110" s="60"/>
      <c r="P110" s="61"/>
      <c r="Q110" s="61"/>
      <c r="R110" s="60"/>
      <c r="S110" s="155"/>
      <c r="T110" s="91"/>
      <c r="BF110" s="26">
        <f t="shared" si="28"/>
        <v>0</v>
      </c>
      <c r="BG110" s="40" t="e">
        <f t="shared" si="22"/>
        <v>#DIV/0!</v>
      </c>
      <c r="BH110" s="40" t="e">
        <f t="shared" si="23"/>
        <v>#DIV/0!</v>
      </c>
      <c r="BI110" s="40" t="e">
        <f t="shared" si="24"/>
        <v>#DIV/0!</v>
      </c>
      <c r="BJ110" s="40" t="e">
        <f t="shared" si="25"/>
        <v>#DIV/0!</v>
      </c>
      <c r="BK110" s="40" t="e">
        <f t="shared" si="26"/>
        <v>#DIV/0!</v>
      </c>
    </row>
    <row r="111" spans="1:63" ht="20.5" thickBot="1">
      <c r="C111" s="50" t="s">
        <v>34308</v>
      </c>
      <c r="D111" s="118"/>
      <c r="E111" s="51"/>
      <c r="F111" s="51"/>
      <c r="G111" s="52" t="s">
        <v>9</v>
      </c>
      <c r="H111" s="51"/>
      <c r="I111" s="179">
        <f>SUM(I98:I108)</f>
        <v>7.9254500127235103E-3</v>
      </c>
      <c r="J111" s="298">
        <f>I111/I$111</f>
        <v>1</v>
      </c>
      <c r="K111" s="55"/>
      <c r="L111" s="53">
        <f>SUM(L98:L108)</f>
        <v>-6.2022219192813148</v>
      </c>
      <c r="M111" s="156">
        <f>L111/L$111</f>
        <v>1</v>
      </c>
      <c r="N111" s="55"/>
      <c r="O111" s="337">
        <f>SUM(O98:O108)</f>
        <v>3.727973936855105E-11</v>
      </c>
      <c r="P111" s="54">
        <f>O111/O$111</f>
        <v>1</v>
      </c>
      <c r="Q111" s="55"/>
      <c r="R111" s="53">
        <f>SUM(R98:R108)</f>
        <v>0.12344771247892011</v>
      </c>
      <c r="S111" s="54">
        <f>R111/R$111</f>
        <v>1</v>
      </c>
      <c r="T111" s="330">
        <f>I111/R111*$B$18</f>
        <v>64.200865723428109</v>
      </c>
      <c r="BF111" s="26">
        <f t="shared" si="28"/>
        <v>0</v>
      </c>
      <c r="BG111" s="40" t="e">
        <f t="shared" si="22"/>
        <v>#DIV/0!</v>
      </c>
      <c r="BH111" s="40" t="e">
        <f t="shared" si="23"/>
        <v>#DIV/0!</v>
      </c>
      <c r="BI111" s="40" t="e">
        <f t="shared" si="24"/>
        <v>#DIV/0!</v>
      </c>
      <c r="BJ111" s="40" t="e">
        <f t="shared" si="25"/>
        <v>#DIV/0!</v>
      </c>
      <c r="BK111" s="40" t="e">
        <f t="shared" si="26"/>
        <v>#DIV/0!</v>
      </c>
    </row>
    <row r="112" spans="1:63">
      <c r="I112" s="1"/>
      <c r="N112" s="44"/>
      <c r="O112" s="44"/>
      <c r="P112" s="44"/>
      <c r="Q112" s="322"/>
      <c r="R112" s="44"/>
      <c r="S112" s="44"/>
      <c r="T112" s="44"/>
      <c r="BF112" s="26">
        <f t="shared" si="28"/>
        <v>0</v>
      </c>
      <c r="BG112" s="40" t="e">
        <f t="shared" si="22"/>
        <v>#DIV/0!</v>
      </c>
      <c r="BH112" s="40" t="e">
        <f t="shared" si="23"/>
        <v>#DIV/0!</v>
      </c>
      <c r="BI112" s="40" t="e">
        <f t="shared" si="24"/>
        <v>#DIV/0!</v>
      </c>
      <c r="BJ112" s="40" t="e">
        <f t="shared" si="25"/>
        <v>#DIV/0!</v>
      </c>
      <c r="BK112" s="40" t="e">
        <f t="shared" si="26"/>
        <v>#DIV/0!</v>
      </c>
    </row>
    <row r="113" spans="1:63">
      <c r="N113" s="44"/>
      <c r="O113" s="44"/>
      <c r="P113" s="44"/>
      <c r="Q113" s="322"/>
      <c r="R113" s="44"/>
      <c r="S113" s="44"/>
      <c r="T113" s="44"/>
      <c r="BF113" s="26">
        <f t="shared" si="28"/>
        <v>0</v>
      </c>
      <c r="BG113" s="40" t="e">
        <f t="shared" si="22"/>
        <v>#DIV/0!</v>
      </c>
      <c r="BH113" s="40" t="e">
        <f t="shared" si="23"/>
        <v>#DIV/0!</v>
      </c>
      <c r="BI113" s="40" t="e">
        <f t="shared" si="24"/>
        <v>#DIV/0!</v>
      </c>
      <c r="BJ113" s="40" t="e">
        <f t="shared" si="25"/>
        <v>#DIV/0!</v>
      </c>
      <c r="BK113" s="40" t="e">
        <f t="shared" si="26"/>
        <v>#DIV/0!</v>
      </c>
    </row>
    <row r="114" spans="1:63">
      <c r="BF114" s="26">
        <f t="shared" si="28"/>
        <v>0</v>
      </c>
      <c r="BG114" s="40" t="e">
        <f t="shared" si="22"/>
        <v>#DIV/0!</v>
      </c>
      <c r="BH114" s="40" t="e">
        <f t="shared" si="23"/>
        <v>#DIV/0!</v>
      </c>
      <c r="BI114" s="40" t="e">
        <f t="shared" si="24"/>
        <v>#DIV/0!</v>
      </c>
      <c r="BJ114" s="40" t="e">
        <f t="shared" si="25"/>
        <v>#DIV/0!</v>
      </c>
      <c r="BK114" s="40" t="e">
        <f t="shared" si="26"/>
        <v>#DIV/0!</v>
      </c>
    </row>
    <row r="115" spans="1:63" ht="20.5" thickBot="1">
      <c r="B115" s="1" t="s">
        <v>33015</v>
      </c>
      <c r="BF115" s="30">
        <f t="shared" si="28"/>
        <v>0</v>
      </c>
      <c r="BG115" s="64" t="e">
        <f t="shared" si="22"/>
        <v>#DIV/0!</v>
      </c>
      <c r="BH115" s="64" t="e">
        <f t="shared" si="23"/>
        <v>#DIV/0!</v>
      </c>
      <c r="BI115" s="64" t="e">
        <f t="shared" si="24"/>
        <v>#DIV/0!</v>
      </c>
      <c r="BJ115" s="64" t="e">
        <f t="shared" si="25"/>
        <v>#DIV/0!</v>
      </c>
      <c r="BK115" s="64" t="e">
        <f t="shared" si="26"/>
        <v>#DIV/0!</v>
      </c>
    </row>
    <row r="116" spans="1:63" ht="20.5" thickBot="1">
      <c r="B116" s="14" t="s">
        <v>32980</v>
      </c>
      <c r="C116" s="15">
        <v>30000</v>
      </c>
      <c r="D116" s="178" t="s">
        <v>34300</v>
      </c>
      <c r="E116" s="177"/>
      <c r="F116" s="131">
        <f>15</f>
        <v>15</v>
      </c>
      <c r="G116" s="3"/>
      <c r="H116" s="3"/>
      <c r="I116" s="24"/>
      <c r="J116" s="3"/>
      <c r="K116" s="3"/>
      <c r="L116" s="3"/>
      <c r="M116" s="3"/>
      <c r="BG116" s="66"/>
      <c r="BH116" s="66"/>
      <c r="BI116" s="66"/>
      <c r="BJ116" s="66"/>
      <c r="BK116" s="66"/>
    </row>
    <row r="117" spans="1:63" ht="80.5" thickBot="1">
      <c r="A117" s="102" t="s">
        <v>135</v>
      </c>
      <c r="B117" s="142" t="s">
        <v>33011</v>
      </c>
      <c r="C117" s="67" t="s">
        <v>32954</v>
      </c>
      <c r="D117" s="69" t="s">
        <v>32965</v>
      </c>
      <c r="E117" s="102" t="s">
        <v>32952</v>
      </c>
      <c r="F117" s="67" t="s">
        <v>10</v>
      </c>
      <c r="G117" s="68" t="s">
        <v>0</v>
      </c>
      <c r="H117" s="67" t="s">
        <v>33029</v>
      </c>
      <c r="I117" s="102" t="s">
        <v>33023</v>
      </c>
      <c r="J117" s="113" t="s">
        <v>32950</v>
      </c>
      <c r="K117" s="102" t="s">
        <v>32966</v>
      </c>
      <c r="L117" s="102" t="s">
        <v>33022</v>
      </c>
      <c r="M117" s="112" t="s">
        <v>32967</v>
      </c>
      <c r="N117" s="102" t="s">
        <v>32994</v>
      </c>
      <c r="O117" s="102" t="s">
        <v>33024</v>
      </c>
      <c r="P117" s="113" t="s">
        <v>33025</v>
      </c>
      <c r="Q117" s="320" t="s">
        <v>33394</v>
      </c>
      <c r="R117" s="102" t="s">
        <v>33395</v>
      </c>
      <c r="S117" s="113" t="s">
        <v>33396</v>
      </c>
      <c r="T117" s="333" t="s">
        <v>33397</v>
      </c>
    </row>
    <row r="118" spans="1:63">
      <c r="A118" s="128"/>
      <c r="B118" s="169" t="s">
        <v>91</v>
      </c>
      <c r="C118" s="170" t="s">
        <v>91</v>
      </c>
      <c r="D118" s="171"/>
      <c r="E118" s="97" t="s">
        <v>32977</v>
      </c>
      <c r="F118" s="97" t="s">
        <v>32979</v>
      </c>
      <c r="G118" s="7"/>
      <c r="H118" s="4"/>
      <c r="I118" s="21"/>
      <c r="J118" s="10"/>
      <c r="K118" s="4"/>
      <c r="L118" s="4"/>
      <c r="M118" s="10"/>
      <c r="N118" s="62"/>
      <c r="O118" s="58"/>
      <c r="P118" s="72"/>
      <c r="Q118" s="62"/>
      <c r="R118" s="58"/>
      <c r="S118" s="72"/>
      <c r="T118" s="72"/>
    </row>
    <row r="119" spans="1:63">
      <c r="A119" s="127">
        <v>1066</v>
      </c>
      <c r="B119" s="105" t="s">
        <v>33012</v>
      </c>
      <c r="C119" s="1" t="str">
        <f>INDEX('Selected processes'!$E$5:$E$97, MATCH('Carbon footprint calculator'!$A119,'Selected processes'!$D$5:$D$97,0))</f>
        <v>bicycle production</v>
      </c>
      <c r="D119" s="106" t="str">
        <f>INDEX('Selected processes'!$F$5:$F$97, MATCH('Carbon footprint calculator'!$A119,'Selected processes'!$D$5:$D$97,0))</f>
        <v>RER</v>
      </c>
      <c r="E119" s="3">
        <v>1</v>
      </c>
      <c r="F119" s="19">
        <f>E119/C116</f>
        <v>3.3333333333333335E-5</v>
      </c>
      <c r="G119" s="19" t="str">
        <f>INDEX('Selected processes'!$H$5:$H$97, MATCH('Carbon footprint calculator'!$A119,'Selected processes'!$D$5:$D$97,0))</f>
        <v>unit</v>
      </c>
      <c r="H119" s="37">
        <f>INDEX('Selected processes'!$J$5:$J$97, MATCH('Carbon footprint calculator'!$A119,'Selected processes'!$D$5:$D$97,0))</f>
        <v>145.40026149809961</v>
      </c>
      <c r="I119" s="19">
        <f>H119*$F119</f>
        <v>4.8466753832699869E-3</v>
      </c>
      <c r="J119" s="11">
        <f>I119/I$132</f>
        <v>0.93810092503235942</v>
      </c>
      <c r="K119" s="17">
        <f>INDEX('Selected processes'!$K$5:$K$97, MATCH('Carbon footprint calculator'!$A119,'Selected processes'!$D$5:$D$97,0))</f>
        <v>343.60290465207771</v>
      </c>
      <c r="L119" s="19">
        <f>K119*$F119</f>
        <v>1.1453430155069258E-2</v>
      </c>
      <c r="M119" s="57">
        <f>L119/L$132</f>
        <v>-1.2296319119090883E-3</v>
      </c>
      <c r="N119" s="19">
        <f>INDEX('Selected processes'!$L$5:$L$97, MATCH('Carbon footprint calculator'!$A119,'Selected processes'!$D$5:$D$97,0))</f>
        <v>6.7558059896248128E-7</v>
      </c>
      <c r="O119" s="35">
        <f>N119*$F119</f>
        <v>2.2519353298749376E-11</v>
      </c>
      <c r="P119" s="90">
        <f>O119/O$132</f>
        <v>0.93425216549418943</v>
      </c>
      <c r="Q119" s="19">
        <f>INDEX('Selected processes'!$N$5:$N$97, MATCH('Carbon footprint calculator'!$A119,'Selected processes'!$D$5:$D$97,0))</f>
        <v>1702.2837371201019</v>
      </c>
      <c r="R119" s="35">
        <f>Q119*$F119</f>
        <v>5.6742791237336734E-2</v>
      </c>
      <c r="S119" s="11">
        <f>R119/R$132</f>
        <v>0.9407730990792077</v>
      </c>
      <c r="T119" s="335">
        <f t="shared" ref="T119:T129" si="31">I119/R119*$B$18</f>
        <v>85.414821470412193</v>
      </c>
    </row>
    <row r="120" spans="1:63">
      <c r="A120" s="127">
        <v>992</v>
      </c>
      <c r="B120" s="105" t="s">
        <v>33017</v>
      </c>
      <c r="C120" s="1" t="str">
        <f>INDEX('Selected processes'!$E$5:$E$97, MATCH('Carbon footprint calculator'!$A120,'Selected processes'!$D$5:$D$97,0))</f>
        <v>battery production, Li-ion, LiMn2O4, rechargeable, prismatic</v>
      </c>
      <c r="D120" s="106" t="str">
        <f>INDEX('Selected processes'!$F$5:$F$97, MATCH('Carbon footprint calculator'!$A120,'Selected processes'!$D$5:$D$97,0))</f>
        <v>GLO</v>
      </c>
      <c r="E120" s="3">
        <v>0</v>
      </c>
      <c r="F120" s="164">
        <f>E120/C116</f>
        <v>0</v>
      </c>
      <c r="G120" s="19" t="str">
        <f>INDEX('Selected processes'!$H$5:$H$97, MATCH('Carbon footprint calculator'!$A120,'Selected processes'!$D$5:$D$97,0))</f>
        <v>kg</v>
      </c>
      <c r="H120" s="37">
        <f>INDEX('Selected processes'!$J$5:$J$97, MATCH('Carbon footprint calculator'!$A120,'Selected processes'!$D$5:$D$97,0))</f>
        <v>8.4296787950900267</v>
      </c>
      <c r="I120" s="164">
        <f>H120*$F120</f>
        <v>0</v>
      </c>
      <c r="J120" s="11">
        <f>I120/I$132</f>
        <v>0</v>
      </c>
      <c r="K120" s="17">
        <f>INDEX('Selected processes'!$K$5:$K$97, MATCH('Carbon footprint calculator'!$A120,'Selected processes'!$D$5:$D$97,0))</f>
        <v>17.887180741815239</v>
      </c>
      <c r="L120" s="19">
        <f>K120*$F120</f>
        <v>0</v>
      </c>
      <c r="M120" s="57">
        <f>L120/L$132</f>
        <v>0</v>
      </c>
      <c r="N120" s="19">
        <f>INDEX('Selected processes'!$L$5:$L$97, MATCH('Carbon footprint calculator'!$A120,'Selected processes'!$D$5:$D$97,0))</f>
        <v>4.8297512178136803E-8</v>
      </c>
      <c r="O120" s="35">
        <f>N120*$F120</f>
        <v>0</v>
      </c>
      <c r="P120" s="90">
        <f>O120/O$132</f>
        <v>0</v>
      </c>
      <c r="Q120" s="19">
        <f>INDEX('Selected processes'!$N$5:$N$97, MATCH('Carbon footprint calculator'!$A120,'Selected processes'!$D$5:$D$97,0))</f>
        <v>126.1782434471635</v>
      </c>
      <c r="R120" s="35">
        <f>Q120*$F120</f>
        <v>0</v>
      </c>
      <c r="S120" s="11">
        <f>R120/R$132</f>
        <v>0</v>
      </c>
      <c r="T120" s="335" t="e">
        <f t="shared" si="31"/>
        <v>#DIV/0!</v>
      </c>
    </row>
    <row r="121" spans="1:63">
      <c r="A121" s="167"/>
      <c r="B121" s="166" t="s">
        <v>7</v>
      </c>
      <c r="C121" s="172" t="s">
        <v>7</v>
      </c>
      <c r="D121" s="173"/>
      <c r="E121" s="97" t="s">
        <v>33031</v>
      </c>
      <c r="F121" s="97" t="s">
        <v>32979</v>
      </c>
      <c r="G121" s="8"/>
      <c r="H121" s="5"/>
      <c r="I121" s="22"/>
      <c r="J121" s="73"/>
      <c r="K121" s="5"/>
      <c r="L121" s="38"/>
      <c r="M121" s="12"/>
      <c r="N121" s="36"/>
      <c r="O121" s="59"/>
      <c r="P121" s="155"/>
      <c r="Q121" s="36"/>
      <c r="R121" s="59"/>
      <c r="S121" s="73"/>
      <c r="T121" s="91"/>
    </row>
    <row r="122" spans="1:63">
      <c r="A122" s="138">
        <v>18124</v>
      </c>
      <c r="B122" s="174" t="s">
        <v>74</v>
      </c>
      <c r="C122" s="1" t="str">
        <f>INDEX('Selected processes'!$E$5:$E$97, MATCH('Carbon footprint calculator'!$A122,'Selected processes'!$D$5:$D$97,0))</f>
        <v>market group for transport, freight train</v>
      </c>
      <c r="D122" s="106" t="str">
        <f>INDEX('Selected processes'!$F$5:$F$97, MATCH('Carbon footprint calculator'!$A122,'Selected processes'!$D$5:$D$97,0))</f>
        <v>RER</v>
      </c>
      <c r="F122" s="19"/>
      <c r="G122" s="19" t="str">
        <f>INDEX('Selected processes'!$H$5:$H$97, MATCH('Carbon footprint calculator'!$A122,'Selected processes'!$D$5:$D$97,0))</f>
        <v>metric ton*km</v>
      </c>
      <c r="H122" s="37">
        <f>INDEX('Selected processes'!$J$5:$J$97, MATCH('Carbon footprint calculator'!$A122,'Selected processes'!$D$5:$D$97,0))</f>
        <v>4.5728105914863808E-2</v>
      </c>
      <c r="I122" s="19">
        <f>H122*$F122</f>
        <v>0</v>
      </c>
      <c r="J122" s="11">
        <f>I122/I$132</f>
        <v>0</v>
      </c>
      <c r="K122" s="17">
        <f>INDEX('Selected processes'!$K$5:$K$97, MATCH('Carbon footprint calculator'!$A122,'Selected processes'!$D$5:$D$97,0))</f>
        <v>6.8157806741534349E-2</v>
      </c>
      <c r="L122" s="35">
        <f>K122*$F122</f>
        <v>0</v>
      </c>
      <c r="M122" s="57">
        <f t="shared" ref="M122:M124" si="32">L122/L$132</f>
        <v>0</v>
      </c>
      <c r="N122" s="19">
        <f>INDEX('Selected processes'!$L$5:$L$97, MATCH('Carbon footprint calculator'!$A122,'Selected processes'!$D$5:$D$97,0))</f>
        <v>2.5241033972942418E-10</v>
      </c>
      <c r="O122" s="35">
        <f>N122*$F122</f>
        <v>0</v>
      </c>
      <c r="P122" s="90">
        <f>O122/O$132</f>
        <v>0</v>
      </c>
      <c r="Q122" s="19">
        <f>INDEX('Selected processes'!$N$5:$N$97, MATCH('Carbon footprint calculator'!$A122,'Selected processes'!$D$5:$D$97,0))</f>
        <v>0.71319593112061896</v>
      </c>
      <c r="R122" s="35">
        <f>Q122*$F122</f>
        <v>0</v>
      </c>
      <c r="S122" s="11">
        <f>R122/R$132</f>
        <v>0</v>
      </c>
      <c r="T122" s="335" t="e">
        <f t="shared" si="31"/>
        <v>#DIV/0!</v>
      </c>
    </row>
    <row r="123" spans="1:63">
      <c r="A123" s="138">
        <v>18241</v>
      </c>
      <c r="B123" s="174" t="s">
        <v>32972</v>
      </c>
      <c r="C123" s="1" t="str">
        <f>INDEX('Selected processes'!$E$5:$E$97, MATCH('Carbon footprint calculator'!$A123,'Selected processes'!$D$5:$D$97,0))</f>
        <v>market for transport, freight, lorry 16-32 metric ton, EURO4</v>
      </c>
      <c r="D123" s="106" t="str">
        <f>INDEX('Selected processes'!$F$5:$F$97, MATCH('Carbon footprint calculator'!$A123,'Selected processes'!$D$5:$D$97,0))</f>
        <v>RoW</v>
      </c>
      <c r="E123" s="3">
        <v>2000</v>
      </c>
      <c r="F123" s="19">
        <f>E123*F116/$B$17/C$95</f>
        <v>1E-3</v>
      </c>
      <c r="G123" s="19" t="str">
        <f>INDEX('Selected processes'!$H$5:$H$97, MATCH('Carbon footprint calculator'!$A123,'Selected processes'!$D$5:$D$97,0))</f>
        <v>metric ton*km</v>
      </c>
      <c r="H123" s="37">
        <f>INDEX('Selected processes'!$J$5:$J$97, MATCH('Carbon footprint calculator'!$A123,'Selected processes'!$D$5:$D$97,0))</f>
        <v>0.19079134443654641</v>
      </c>
      <c r="I123" s="19">
        <f>H123*$F123</f>
        <v>1.9079134443654642E-4</v>
      </c>
      <c r="J123" s="11">
        <f>I123/I$132</f>
        <v>3.692872382621492E-2</v>
      </c>
      <c r="K123" s="17">
        <f>INDEX('Selected processes'!$K$5:$K$97, MATCH('Carbon footprint calculator'!$A123,'Selected processes'!$D$5:$D$97,0))</f>
        <v>0.20108681565393111</v>
      </c>
      <c r="L123" s="35">
        <f>K123*$F123</f>
        <v>2.0108681565393112E-4</v>
      </c>
      <c r="M123" s="57">
        <f t="shared" si="32"/>
        <v>-2.1588533936518209E-5</v>
      </c>
      <c r="N123" s="19">
        <f>INDEX('Selected processes'!$L$5:$L$97, MATCH('Carbon footprint calculator'!$A123,'Selected processes'!$D$5:$D$97,0))</f>
        <v>8.7787947006071122E-10</v>
      </c>
      <c r="O123" s="35">
        <f>N123*$F123</f>
        <v>8.7787947006071119E-13</v>
      </c>
      <c r="P123" s="90">
        <f>O123/O$132</f>
        <v>3.6420264164187116E-2</v>
      </c>
      <c r="Q123" s="19">
        <f>INDEX('Selected processes'!$N$5:$N$97, MATCH('Carbon footprint calculator'!$A123,'Selected processes'!$D$5:$D$97,0))</f>
        <v>2.8903577068617432</v>
      </c>
      <c r="R123" s="35">
        <f>Q123*$F123</f>
        <v>2.8903577068617433E-3</v>
      </c>
      <c r="S123" s="11">
        <f>R123/R$132</f>
        <v>4.7920990808477906E-2</v>
      </c>
      <c r="T123" s="335">
        <f t="shared" si="31"/>
        <v>66.00959596924821</v>
      </c>
    </row>
    <row r="124" spans="1:63">
      <c r="A124" s="138">
        <v>18438</v>
      </c>
      <c r="B124" s="174" t="s">
        <v>33019</v>
      </c>
      <c r="C124" s="1" t="str">
        <f>INDEX('Selected processes'!$E$5:$E$97, MATCH('Carbon footprint calculator'!$A124,'Selected processes'!$D$5:$D$97,0))</f>
        <v>transport, freight, sea, container ship</v>
      </c>
      <c r="D124" s="106" t="str">
        <f>INDEX('Selected processes'!$F$5:$F$97, MATCH('Carbon footprint calculator'!$A124,'Selected processes'!$D$5:$D$97,0))</f>
        <v>GLO</v>
      </c>
      <c r="E124" s="3">
        <v>10000</v>
      </c>
      <c r="F124" s="164">
        <f>E124*F116/$B$17/C$95</f>
        <v>5.0000000000000001E-3</v>
      </c>
      <c r="G124" s="19" t="str">
        <f>INDEX('Selected processes'!$H$5:$H$97, MATCH('Carbon footprint calculator'!$A124,'Selected processes'!$D$5:$D$97,0))</f>
        <v>metric ton*km</v>
      </c>
      <c r="H124" s="37">
        <f>INDEX('Selected processes'!$J$5:$J$97, MATCH('Carbon footprint calculator'!$A124,'Selected processes'!$D$5:$D$97,0))</f>
        <v>1.016351302910071E-2</v>
      </c>
      <c r="I124" s="19">
        <f>H124*$F124</f>
        <v>5.0817565145503554E-5</v>
      </c>
      <c r="J124" s="11">
        <f>I124/I$132</f>
        <v>9.8360218296124902E-3</v>
      </c>
      <c r="K124" s="17">
        <f>INDEX('Selected processes'!$K$5:$K$97, MATCH('Carbon footprint calculator'!$A124,'Selected processes'!$D$5:$D$97,0))</f>
        <v>2.6445887644183395E-2</v>
      </c>
      <c r="L124" s="35">
        <f>K124*$F124</f>
        <v>1.3222943822091698E-4</v>
      </c>
      <c r="M124" s="57">
        <f t="shared" si="32"/>
        <v>-1.4196056092269209E-5</v>
      </c>
      <c r="N124" s="19">
        <f>INDEX('Selected processes'!$L$5:$L$97, MATCH('Carbon footprint calculator'!$A124,'Selected processes'!$D$5:$D$97,0))</f>
        <v>9.6094187729733225E-11</v>
      </c>
      <c r="O124" s="35">
        <f>N124*$F124</f>
        <v>4.804709386486661E-13</v>
      </c>
      <c r="P124" s="90">
        <f>O124/O$132</f>
        <v>1.9933121921155303E-2</v>
      </c>
      <c r="Q124" s="19">
        <f>INDEX('Selected processes'!$N$5:$N$97, MATCH('Carbon footprint calculator'!$A124,'Selected processes'!$D$5:$D$97,0))</f>
        <v>0.13313525513890229</v>
      </c>
      <c r="R124" s="35">
        <f>Q124*$F124</f>
        <v>6.6567627569451141E-4</v>
      </c>
      <c r="S124" s="11">
        <f>R124/R$132</f>
        <v>1.1036650105019122E-2</v>
      </c>
      <c r="T124" s="335">
        <f t="shared" si="31"/>
        <v>76.339757027520207</v>
      </c>
    </row>
    <row r="125" spans="1:63">
      <c r="A125" s="167"/>
      <c r="B125" s="166"/>
      <c r="C125" s="172" t="s">
        <v>3</v>
      </c>
      <c r="D125" s="173"/>
      <c r="E125" s="97" t="s">
        <v>32979</v>
      </c>
      <c r="F125" s="97" t="s">
        <v>32979</v>
      </c>
      <c r="G125" s="8"/>
      <c r="H125" s="5"/>
      <c r="I125" s="22"/>
      <c r="J125" s="73"/>
      <c r="K125" s="5"/>
      <c r="L125" s="22"/>
      <c r="M125" s="12"/>
      <c r="N125" s="36"/>
      <c r="O125" s="59"/>
      <c r="P125" s="155"/>
      <c r="Q125" s="36"/>
      <c r="R125" s="59"/>
      <c r="S125" s="73"/>
      <c r="T125" s="91"/>
    </row>
    <row r="126" spans="1:63">
      <c r="A126" s="3">
        <v>100004</v>
      </c>
      <c r="B126" s="129" t="s">
        <v>33369</v>
      </c>
      <c r="C126" s="1" t="str">
        <f>INDEX('Selected processes'!$E$5:$E$97, MATCH('Carbon footprint calculator'!$A126,'Selected processes'!$D$5:$D$97,0))</f>
        <v>Biking gain in health average, conventional bike</v>
      </c>
      <c r="D126" s="106" t="str">
        <f>INDEX('Selected processes'!$F$5:$F$97, MATCH('Carbon footprint calculator'!$A126,'Selected processes'!$D$5:$D$97,0))</f>
        <v>bicycling average</v>
      </c>
      <c r="E126" s="157"/>
      <c r="F126" s="157">
        <v>1</v>
      </c>
      <c r="G126" s="158" t="str">
        <f>INDEX('Selected processes'!$H$5:$H$97, MATCH('Carbon footprint calculator'!$A126,'Selected processes'!$D$5:$D$97,0))</f>
        <v>km</v>
      </c>
      <c r="H126" s="37">
        <f>INDEX('Selected processes'!$J$5:$J$97, MATCH('Carbon footprint calculator'!$A126,'Selected processes'!$D$5:$D$97,0))</f>
        <v>0</v>
      </c>
      <c r="I126" s="19">
        <f>H126*$F126</f>
        <v>0</v>
      </c>
      <c r="J126" s="11">
        <f>I126/I$132</f>
        <v>0</v>
      </c>
      <c r="K126" s="165">
        <f>INDEX('Selected processes'!$K$5:$K$97, MATCH('Carbon footprint calculator'!$A126,'Selected processes'!$D$5:$D$97,0))</f>
        <v>-9.3263497477015616</v>
      </c>
      <c r="L126" s="9">
        <f>K126*$F126</f>
        <v>-9.3263497477015616</v>
      </c>
      <c r="M126" s="57">
        <f t="shared" ref="M126:M127" si="33">L126/L$132</f>
        <v>1.0012701100135855</v>
      </c>
      <c r="N126" s="19">
        <f>INDEX('Selected processes'!$L$5:$L$97, MATCH('Carbon footprint calculator'!$A126,'Selected processes'!$D$5:$D$97,0))</f>
        <v>0</v>
      </c>
      <c r="O126" s="35">
        <f>N126*$F126</f>
        <v>0</v>
      </c>
      <c r="P126" s="90">
        <f>O126/O$132</f>
        <v>0</v>
      </c>
      <c r="Q126" s="19">
        <f>INDEX('Selected processes'!$N$5:$N$97, MATCH('Carbon footprint calculator'!$A126,'Selected processes'!$D$5:$D$97,0))</f>
        <v>0</v>
      </c>
      <c r="R126" s="35">
        <f>Q126*$F126</f>
        <v>0</v>
      </c>
      <c r="S126" s="11">
        <f>R126/R$132</f>
        <v>0</v>
      </c>
      <c r="T126" s="335" t="e">
        <f t="shared" si="31"/>
        <v>#DIV/0!</v>
      </c>
    </row>
    <row r="127" spans="1:63">
      <c r="A127" s="115">
        <v>7235</v>
      </c>
      <c r="B127" s="129" t="s">
        <v>34310</v>
      </c>
      <c r="C127" s="1" t="str">
        <f>INDEX('Selected processes'!$E$5:$E$97, MATCH('Carbon footprint calculator'!$A127,'Selected processes'!$D$5:$D$97,0))</f>
        <v>market group for electricity, medium voltage</v>
      </c>
      <c r="D127" s="106" t="str">
        <f>INDEX('Selected processes'!$F$5:$F$97, MATCH('Carbon footprint calculator'!$A127,'Selected processes'!$D$5:$D$97,0))</f>
        <v>UCTE</v>
      </c>
      <c r="E127" s="115">
        <v>0</v>
      </c>
      <c r="F127" s="115">
        <f>E127</f>
        <v>0</v>
      </c>
      <c r="G127" s="19" t="str">
        <f>INDEX('Selected processes'!$H$5:$H$97, MATCH('Carbon footprint calculator'!$A127,'Selected processes'!$D$5:$D$97,0))</f>
        <v>kWh</v>
      </c>
      <c r="H127" s="37">
        <f>INDEX('Selected processes'!$J$5:$J$97, MATCH('Carbon footprint calculator'!$A127,'Selected processes'!$D$5:$D$97,0))</f>
        <v>0.38493507667501969</v>
      </c>
      <c r="I127" s="158">
        <f>H127*$F127</f>
        <v>0</v>
      </c>
      <c r="J127" s="11">
        <f>I127/I$132</f>
        <v>0</v>
      </c>
      <c r="K127" s="17">
        <f>INDEX('Selected processes'!$K$5:$K$97, MATCH('Carbon footprint calculator'!$A127,'Selected processes'!$D$5:$D$97,0))</f>
        <v>0.48931866261907764</v>
      </c>
      <c r="L127" s="9">
        <f>K127*$F127</f>
        <v>0</v>
      </c>
      <c r="M127" s="57">
        <f t="shared" si="33"/>
        <v>0</v>
      </c>
      <c r="N127" s="19">
        <f>INDEX('Selected processes'!$L$5:$L$97, MATCH('Carbon footprint calculator'!$A127,'Selected processes'!$D$5:$D$97,0))</f>
        <v>1.8304805288516139E-9</v>
      </c>
      <c r="O127" s="35">
        <f>N127*$F127</f>
        <v>0</v>
      </c>
      <c r="P127" s="90">
        <f>O127/O$132</f>
        <v>0</v>
      </c>
      <c r="Q127" s="19">
        <f>INDEX('Selected processes'!$N$5:$N$97, MATCH('Carbon footprint calculator'!$A127,'Selected processes'!$D$5:$D$97,0))</f>
        <v>8.8834815850467415</v>
      </c>
      <c r="R127" s="35">
        <f>Q127*$F127</f>
        <v>0</v>
      </c>
      <c r="S127" s="11">
        <f>R127/R$132</f>
        <v>0</v>
      </c>
      <c r="T127" s="335" t="e">
        <f t="shared" si="31"/>
        <v>#DIV/0!</v>
      </c>
    </row>
    <row r="128" spans="1:63">
      <c r="A128" s="5"/>
      <c r="B128" s="36"/>
      <c r="C128" s="4" t="s">
        <v>4</v>
      </c>
      <c r="D128" s="107"/>
      <c r="E128" s="97" t="s">
        <v>32978</v>
      </c>
      <c r="F128" s="97" t="s">
        <v>32979</v>
      </c>
      <c r="G128" s="8"/>
      <c r="H128" s="5"/>
      <c r="I128" s="22"/>
      <c r="J128" s="73"/>
      <c r="K128" s="5"/>
      <c r="L128" s="22"/>
      <c r="M128" s="12"/>
      <c r="N128" s="36"/>
      <c r="O128" s="59"/>
      <c r="P128" s="155"/>
      <c r="Q128" s="36"/>
      <c r="R128" s="59"/>
      <c r="S128" s="73"/>
      <c r="T128" s="91"/>
    </row>
    <row r="129" spans="1:20">
      <c r="A129" s="168">
        <v>19923</v>
      </c>
      <c r="B129" s="174" t="s">
        <v>32975</v>
      </c>
      <c r="C129" s="1" t="str">
        <f>INDEX('Selected processes'!$E$5:$E$97, MATCH('Carbon footprint calculator'!$A129,'Selected processes'!$D$5:$D$97,0))</f>
        <v>treatment of waste plastic, mixture, municipal incineration</v>
      </c>
      <c r="D129" s="106" t="str">
        <f>INDEX('Selected processes'!$F$5:$F$97, MATCH('Carbon footprint calculator'!$A129,'Selected processes'!$D$5:$D$97,0))</f>
        <v>CH</v>
      </c>
      <c r="F129" s="139">
        <f>F119+F120</f>
        <v>3.3333333333333335E-5</v>
      </c>
      <c r="G129" s="19" t="str">
        <f>INDEX('Selected processes'!$H$5:$H$97, MATCH('Carbon footprint calculator'!$A129,'Selected processes'!$D$5:$D$97,0))</f>
        <v>kg</v>
      </c>
      <c r="H129" s="37">
        <f>INDEX('Selected processes'!$J$5:$J$97, MATCH('Carbon footprint calculator'!$A129,'Selected processes'!$D$5:$D$97,0))</f>
        <v>2.3457342177336669</v>
      </c>
      <c r="I129" s="19">
        <f>H129*$F129</f>
        <v>7.8191140591122237E-5</v>
      </c>
      <c r="J129" s="11">
        <f>I129/I$132</f>
        <v>1.5134329311813324E-2</v>
      </c>
      <c r="K129" s="17">
        <f>INDEX('Selected processes'!$K$5:$K$97, MATCH('Carbon footprint calculator'!$A129,'Selected processes'!$D$5:$D$97,0))</f>
        <v>1.3115341424572433</v>
      </c>
      <c r="L129" s="9">
        <f>K129*$F129</f>
        <v>4.371780474857478E-5</v>
      </c>
      <c r="M129" s="57">
        <f>L129/L$132</f>
        <v>-4.6935116475709769E-6</v>
      </c>
      <c r="N129" s="19">
        <f>INDEX('Selected processes'!$L$5:$L$97, MATCH('Carbon footprint calculator'!$A129,'Selected processes'!$D$5:$D$97,0))</f>
        <v>6.7933555042549981E-9</v>
      </c>
      <c r="O129" s="35">
        <f>N129*$F129</f>
        <v>2.2644518347516662E-13</v>
      </c>
      <c r="P129" s="90">
        <f>O129/O$132</f>
        <v>9.3944484204682901E-3</v>
      </c>
      <c r="Q129" s="19">
        <f>INDEX('Selected processes'!$N$5:$N$97, MATCH('Carbon footprint calculator'!$A129,'Selected processes'!$D$5:$D$97,0))</f>
        <v>0.48721305054763869</v>
      </c>
      <c r="R129" s="35">
        <f>Q129*$F129</f>
        <v>1.6240435018254624E-5</v>
      </c>
      <c r="S129" s="11">
        <f>R129/R$132</f>
        <v>2.6926000729524569E-4</v>
      </c>
      <c r="T129" s="335">
        <f t="shared" si="31"/>
        <v>4814.5964380408277</v>
      </c>
    </row>
    <row r="130" spans="1:20" ht="20.5" thickBot="1">
      <c r="B130" s="108"/>
      <c r="C130" s="119"/>
      <c r="D130" s="109"/>
      <c r="E130" s="46"/>
      <c r="F130" s="123"/>
      <c r="G130" s="124"/>
      <c r="H130" s="49"/>
      <c r="I130" s="123"/>
      <c r="J130" s="48"/>
      <c r="K130" s="49"/>
      <c r="L130" s="123"/>
      <c r="M130" s="48"/>
      <c r="N130" s="49"/>
      <c r="O130" s="124"/>
      <c r="P130" s="48"/>
      <c r="Q130" s="49"/>
      <c r="R130" s="124"/>
      <c r="S130" s="48"/>
      <c r="T130" s="331"/>
    </row>
    <row r="131" spans="1:20" ht="20.5" thickBot="1">
      <c r="C131" s="6" t="s">
        <v>5</v>
      </c>
      <c r="D131" s="120"/>
      <c r="E131" s="104"/>
      <c r="F131" s="61"/>
      <c r="G131" s="93"/>
      <c r="H131" s="94"/>
      <c r="I131" s="95"/>
      <c r="J131" s="73"/>
      <c r="K131" s="5"/>
      <c r="L131" s="95"/>
      <c r="M131" s="155"/>
      <c r="N131" s="61"/>
      <c r="O131" s="60"/>
      <c r="P131" s="329"/>
      <c r="Q131" s="61"/>
      <c r="R131" s="60"/>
      <c r="S131" s="155"/>
      <c r="T131" s="91"/>
    </row>
    <row r="132" spans="1:20" ht="20.5" thickBot="1">
      <c r="C132" s="50" t="s">
        <v>34309</v>
      </c>
      <c r="D132" s="118"/>
      <c r="E132" s="51"/>
      <c r="F132" s="51"/>
      <c r="G132" s="52" t="s">
        <v>9</v>
      </c>
      <c r="H132" s="51"/>
      <c r="I132" s="179">
        <f>SUM(I119:I129)</f>
        <v>5.1664754334431583E-3</v>
      </c>
      <c r="J132" s="298">
        <f>I132/I$111</f>
        <v>0.65188417378810082</v>
      </c>
      <c r="K132" s="55"/>
      <c r="L132" s="53">
        <f>SUM(L119:L129)</f>
        <v>-9.3145192834878685</v>
      </c>
      <c r="M132" s="373">
        <f>L132/L$132</f>
        <v>1</v>
      </c>
      <c r="N132" s="55"/>
      <c r="O132" s="337">
        <f>SUM(O119:O129)</f>
        <v>2.4104148890933917E-11</v>
      </c>
      <c r="P132" s="54">
        <f>O132/O$132</f>
        <v>1</v>
      </c>
      <c r="Q132" s="55"/>
      <c r="R132" s="53">
        <f>SUM(R119:R129)</f>
        <v>6.0315065654911244E-2</v>
      </c>
      <c r="S132" s="54">
        <f>R132/R$132</f>
        <v>1</v>
      </c>
      <c r="T132" s="330">
        <f>I132/R132*$B$18</f>
        <v>85.658125003176053</v>
      </c>
    </row>
  </sheetData>
  <pageMargins left="0.7" right="0.7" top="0.75" bottom="0.75" header="0.3" footer="0.3"/>
  <pageSetup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8"/>
  <sheetViews>
    <sheetView zoomScale="50" zoomScaleNormal="50" workbookViewId="0">
      <selection activeCell="A42" sqref="A42"/>
    </sheetView>
  </sheetViews>
  <sheetFormatPr defaultColWidth="30.54296875" defaultRowHeight="20"/>
  <cols>
    <col min="1" max="1" width="60.54296875" style="188" customWidth="1"/>
    <col min="2" max="2" width="36.1796875" style="168" customWidth="1"/>
    <col min="3" max="3" width="32.453125" style="168" customWidth="1"/>
    <col min="4" max="4" width="24.1796875" style="188" customWidth="1"/>
    <col min="5" max="5" width="18.81640625" style="188" customWidth="1"/>
    <col min="6" max="6" width="19" style="188" customWidth="1"/>
    <col min="7" max="7" width="17.453125" style="243" customWidth="1"/>
    <col min="8" max="8" width="14" style="189" customWidth="1"/>
    <col min="9" max="9" width="30.54296875" style="188"/>
    <col min="10" max="10" width="42.453125" style="188" customWidth="1"/>
    <col min="11" max="15" width="30.54296875" style="168"/>
    <col min="16" max="16384" width="30.54296875" style="188"/>
  </cols>
  <sheetData>
    <row r="1" spans="1:15">
      <c r="C1" s="188"/>
      <c r="G1" s="188"/>
    </row>
    <row r="2" spans="1:15" ht="24" customHeight="1">
      <c r="C2" s="188"/>
      <c r="G2" s="188"/>
    </row>
    <row r="3" spans="1:15" ht="22.75" customHeight="1" thickBot="1">
      <c r="A3" s="190" t="s">
        <v>33056</v>
      </c>
      <c r="B3" s="191">
        <v>10</v>
      </c>
      <c r="G3" s="188"/>
    </row>
    <row r="4" spans="1:15" ht="20.5" thickBot="1">
      <c r="A4" s="190" t="s">
        <v>32980</v>
      </c>
      <c r="B4" s="191">
        <v>150000</v>
      </c>
      <c r="F4" s="192" t="s">
        <v>33055</v>
      </c>
      <c r="G4" s="193"/>
      <c r="H4" s="194"/>
      <c r="J4" s="195" t="s">
        <v>33055</v>
      </c>
      <c r="K4" s="196"/>
      <c r="L4" s="197"/>
    </row>
    <row r="5" spans="1:15" s="202" customFormat="1" ht="43.4" customHeight="1" thickBot="1">
      <c r="A5" s="198" t="s">
        <v>33068</v>
      </c>
      <c r="B5" s="135"/>
      <c r="C5" s="135" t="s">
        <v>32976</v>
      </c>
      <c r="D5" s="136" t="s">
        <v>10</v>
      </c>
      <c r="E5" s="199" t="s">
        <v>0</v>
      </c>
      <c r="F5" s="136" t="s">
        <v>33053</v>
      </c>
      <c r="G5" s="200" t="s">
        <v>33052</v>
      </c>
      <c r="H5" s="317" t="s">
        <v>33051</v>
      </c>
      <c r="J5" s="203" t="s">
        <v>33067</v>
      </c>
      <c r="K5" s="204" t="s">
        <v>33066</v>
      </c>
      <c r="L5" s="204" t="s">
        <v>33065</v>
      </c>
      <c r="M5" s="205" t="s">
        <v>33005</v>
      </c>
      <c r="N5" s="205" t="s">
        <v>33006</v>
      </c>
      <c r="O5" s="205" t="s">
        <v>33064</v>
      </c>
    </row>
    <row r="6" spans="1:15">
      <c r="A6" s="166" t="s">
        <v>33050</v>
      </c>
      <c r="B6" s="167" t="s">
        <v>33049</v>
      </c>
      <c r="C6" s="206" t="s">
        <v>32977</v>
      </c>
      <c r="D6" s="137" t="s">
        <v>32951</v>
      </c>
      <c r="E6" s="207"/>
      <c r="F6" s="208"/>
      <c r="G6" s="209"/>
      <c r="H6" s="210"/>
      <c r="J6" s="211" t="s">
        <v>33050</v>
      </c>
      <c r="K6" s="212">
        <f>SUM(G7:G8)</f>
        <v>0.21333333333333335</v>
      </c>
      <c r="L6" s="212">
        <f>SUM(G29:G30)</f>
        <v>0.22222222222222221</v>
      </c>
      <c r="M6" s="212">
        <f t="shared" ref="M6:O8" si="0">$L6</f>
        <v>0.22222222222222221</v>
      </c>
      <c r="N6" s="212">
        <f t="shared" si="0"/>
        <v>0.22222222222222221</v>
      </c>
      <c r="O6" s="212">
        <f t="shared" si="0"/>
        <v>0.22222222222222221</v>
      </c>
    </row>
    <row r="7" spans="1:15">
      <c r="A7" s="188" t="s">
        <v>33037</v>
      </c>
      <c r="B7" s="168">
        <f>$B$4</f>
        <v>150000</v>
      </c>
      <c r="C7" s="138">
        <v>1</v>
      </c>
      <c r="D7" s="139">
        <f>C7/B7</f>
        <v>6.6666666666666666E-6</v>
      </c>
      <c r="E7" s="139" t="s">
        <v>33036</v>
      </c>
      <c r="F7" s="213">
        <v>30000</v>
      </c>
      <c r="G7" s="139">
        <f>F7*D7</f>
        <v>0.2</v>
      </c>
      <c r="H7" s="230">
        <f>G7/G$20</f>
        <v>0.44349292919160216</v>
      </c>
      <c r="J7" s="214" t="s">
        <v>33047</v>
      </c>
      <c r="K7" s="212">
        <f>SUM(G10:G11)</f>
        <v>4.6666666666666669E-2</v>
      </c>
      <c r="L7" s="212">
        <f>SUM(G32:G33)</f>
        <v>3.5555555555555556E-2</v>
      </c>
      <c r="M7" s="215">
        <f t="shared" si="0"/>
        <v>3.5555555555555556E-2</v>
      </c>
      <c r="N7" s="215">
        <f t="shared" si="0"/>
        <v>3.5555555555555556E-2</v>
      </c>
      <c r="O7" s="215">
        <f t="shared" si="0"/>
        <v>3.5555555555555556E-2</v>
      </c>
    </row>
    <row r="8" spans="1:15">
      <c r="A8" s="188" t="s">
        <v>33048</v>
      </c>
      <c r="B8" s="168">
        <f>$B$4</f>
        <v>150000</v>
      </c>
      <c r="C8" s="138">
        <v>1</v>
      </c>
      <c r="D8" s="139">
        <f>C8/B8</f>
        <v>6.6666666666666666E-6</v>
      </c>
      <c r="E8" s="139" t="s">
        <v>33036</v>
      </c>
      <c r="F8" s="213">
        <v>2000</v>
      </c>
      <c r="G8" s="139">
        <f>F8*D8</f>
        <v>1.3333333333333332E-2</v>
      </c>
      <c r="H8" s="230">
        <f>G8/G$20</f>
        <v>2.9566195279440138E-2</v>
      </c>
      <c r="J8" s="211" t="s">
        <v>33043</v>
      </c>
      <c r="K8" s="216">
        <f>SUM(G13:G14)</f>
        <v>0.105</v>
      </c>
      <c r="L8" s="216">
        <f>SUM(G35:G36)</f>
        <v>6.0000000000000005E-2</v>
      </c>
      <c r="M8" s="216">
        <f t="shared" si="0"/>
        <v>6.0000000000000005E-2</v>
      </c>
      <c r="N8" s="216">
        <f t="shared" si="0"/>
        <v>6.0000000000000005E-2</v>
      </c>
      <c r="O8" s="216">
        <f t="shared" si="0"/>
        <v>6.0000000000000005E-2</v>
      </c>
    </row>
    <row r="9" spans="1:15">
      <c r="A9" s="217" t="s">
        <v>33047</v>
      </c>
      <c r="B9" s="137" t="s">
        <v>33063</v>
      </c>
      <c r="C9" s="140" t="s">
        <v>33062</v>
      </c>
      <c r="D9" s="137" t="s">
        <v>32951</v>
      </c>
      <c r="E9" s="218"/>
      <c r="F9" s="219"/>
      <c r="G9" s="220"/>
      <c r="H9" s="221"/>
      <c r="J9" s="211" t="s">
        <v>33040</v>
      </c>
      <c r="K9" s="215">
        <f>G16</f>
        <v>0.10596547619047617</v>
      </c>
      <c r="L9" s="215">
        <f>G38</f>
        <v>5.2000000000000005E-2</v>
      </c>
      <c r="M9" s="215"/>
      <c r="N9" s="215"/>
      <c r="O9" s="215"/>
    </row>
    <row r="10" spans="1:15">
      <c r="A10" s="222" t="s">
        <v>33045</v>
      </c>
      <c r="B10" s="168">
        <f>B4/B3</f>
        <v>15000</v>
      </c>
      <c r="C10" s="141">
        <v>1</v>
      </c>
      <c r="D10" s="139">
        <f>C10/B10</f>
        <v>6.666666666666667E-5</v>
      </c>
      <c r="E10" s="223" t="s">
        <v>33036</v>
      </c>
      <c r="F10" s="141">
        <v>500</v>
      </c>
      <c r="G10" s="224">
        <f>F10*$D10</f>
        <v>3.3333333333333333E-2</v>
      </c>
      <c r="H10" s="230">
        <f>G10/G$20</f>
        <v>7.3915488198600346E-2</v>
      </c>
      <c r="J10" s="211" t="s">
        <v>33061</v>
      </c>
      <c r="K10" s="225">
        <f>G18</f>
        <v>-0.02</v>
      </c>
      <c r="L10" s="225">
        <f>G40</f>
        <v>-1.3333333333333332E-2</v>
      </c>
      <c r="M10" s="225">
        <f>$L10</f>
        <v>-1.3333333333333332E-2</v>
      </c>
      <c r="N10" s="225"/>
      <c r="O10" s="225"/>
    </row>
    <row r="11" spans="1:15">
      <c r="A11" s="222" t="s">
        <v>33044</v>
      </c>
      <c r="B11" s="168">
        <f>B4/B3</f>
        <v>15000</v>
      </c>
      <c r="C11" s="141">
        <v>1</v>
      </c>
      <c r="D11" s="139">
        <f>C11/B11</f>
        <v>6.666666666666667E-5</v>
      </c>
      <c r="E11" s="223" t="s">
        <v>33036</v>
      </c>
      <c r="F11" s="141">
        <v>200</v>
      </c>
      <c r="G11" s="224">
        <f>F11*$D11</f>
        <v>1.3333333333333334E-2</v>
      </c>
      <c r="H11" s="230">
        <f>G11/G$20</f>
        <v>2.9566195279440141E-2</v>
      </c>
      <c r="J11" s="211" t="s">
        <v>115</v>
      </c>
      <c r="K11" s="225"/>
      <c r="L11" s="225"/>
      <c r="M11" s="225">
        <f>$L$8*M$17</f>
        <v>3.6000000000000004E-2</v>
      </c>
      <c r="N11" s="225"/>
      <c r="O11" s="225"/>
    </row>
    <row r="12" spans="1:15">
      <c r="A12" s="217" t="s">
        <v>33060</v>
      </c>
      <c r="B12" s="137" t="s">
        <v>33059</v>
      </c>
      <c r="C12" s="140"/>
      <c r="D12" s="137" t="s">
        <v>32951</v>
      </c>
      <c r="E12" s="218"/>
      <c r="F12" s="219"/>
      <c r="G12" s="220"/>
      <c r="H12" s="221"/>
      <c r="J12" s="211" t="s">
        <v>114</v>
      </c>
      <c r="K12" s="225"/>
      <c r="L12" s="225"/>
      <c r="M12" s="225"/>
      <c r="N12" s="225">
        <f>$L$8*N$17</f>
        <v>5.4000000000000006E-2</v>
      </c>
      <c r="O12" s="225"/>
    </row>
    <row r="13" spans="1:15">
      <c r="A13" s="222" t="s">
        <v>33042</v>
      </c>
      <c r="B13" s="226">
        <v>10000</v>
      </c>
      <c r="C13" s="141">
        <v>1</v>
      </c>
      <c r="D13" s="139">
        <f>C13/B13</f>
        <v>1E-4</v>
      </c>
      <c r="E13" s="223" t="s">
        <v>33036</v>
      </c>
      <c r="F13" s="141">
        <v>750</v>
      </c>
      <c r="G13" s="224">
        <f>F13*$D13</f>
        <v>7.4999999999999997E-2</v>
      </c>
      <c r="H13" s="230">
        <f>G13/G$20</f>
        <v>0.16630984844685079</v>
      </c>
      <c r="J13" s="211" t="s">
        <v>124</v>
      </c>
      <c r="K13" s="225"/>
      <c r="L13" s="225"/>
      <c r="M13" s="225"/>
      <c r="N13" s="225"/>
      <c r="O13" s="225">
        <f>$L$8*O$17</f>
        <v>7.8000000000000014E-2</v>
      </c>
    </row>
    <row r="14" spans="1:15">
      <c r="A14" s="222" t="s">
        <v>33041</v>
      </c>
      <c r="B14" s="168">
        <v>20000</v>
      </c>
      <c r="C14" s="141">
        <v>4</v>
      </c>
      <c r="D14" s="139">
        <f>C14/B14</f>
        <v>2.0000000000000001E-4</v>
      </c>
      <c r="E14" s="223" t="s">
        <v>33036</v>
      </c>
      <c r="F14" s="141">
        <v>150</v>
      </c>
      <c r="G14" s="224">
        <f>F14*$D14</f>
        <v>3.0000000000000002E-2</v>
      </c>
      <c r="H14" s="230">
        <f>G14/G$20</f>
        <v>6.6523939378740321E-2</v>
      </c>
      <c r="J14" s="190" t="s">
        <v>5</v>
      </c>
      <c r="K14" s="227">
        <f>SUM(K6:K10)</f>
        <v>0.45096547619047611</v>
      </c>
      <c r="L14" s="227">
        <f>SUM(L6:L10)</f>
        <v>0.35644444444444445</v>
      </c>
      <c r="M14" s="227">
        <f>SUM(M6:M10)</f>
        <v>0.30444444444444446</v>
      </c>
      <c r="N14" s="227">
        <f>SUM(N6:N10)</f>
        <v>0.31777777777777777</v>
      </c>
      <c r="O14" s="227">
        <f>SUM(O6:O10)</f>
        <v>0.31777777777777777</v>
      </c>
    </row>
    <row r="15" spans="1:15">
      <c r="A15" s="217" t="s">
        <v>33040</v>
      </c>
      <c r="B15" s="137"/>
      <c r="C15" s="140" t="s">
        <v>32979</v>
      </c>
      <c r="D15" s="137" t="s">
        <v>32951</v>
      </c>
      <c r="E15" s="218"/>
      <c r="F15" s="219"/>
      <c r="G15" s="220"/>
      <c r="H15" s="221"/>
    </row>
    <row r="16" spans="1:15">
      <c r="A16" s="222" t="s">
        <v>32973</v>
      </c>
      <c r="B16" s="168">
        <v>1</v>
      </c>
      <c r="C16" s="228">
        <f>0.0619047619047619*0.835</f>
        <v>5.1690476190476183E-2</v>
      </c>
      <c r="D16" s="229">
        <f>C16/B16</f>
        <v>5.1690476190476183E-2</v>
      </c>
      <c r="E16" s="223" t="s">
        <v>33039</v>
      </c>
      <c r="F16" s="141">
        <v>2.0499999999999998</v>
      </c>
      <c r="G16" s="224">
        <f>F16*$D16</f>
        <v>0.10596547619047617</v>
      </c>
      <c r="H16" s="230">
        <f>G16/G$20</f>
        <v>0.23497469714448624</v>
      </c>
    </row>
    <row r="17" spans="1:15">
      <c r="A17" s="217" t="s">
        <v>33038</v>
      </c>
      <c r="B17" s="137"/>
      <c r="C17" s="140" t="s">
        <v>32977</v>
      </c>
      <c r="D17" s="137" t="s">
        <v>32951</v>
      </c>
      <c r="E17" s="218"/>
      <c r="F17" s="219"/>
      <c r="G17" s="220"/>
      <c r="H17" s="221"/>
      <c r="J17" s="168" t="s">
        <v>33058</v>
      </c>
      <c r="K17" s="168" t="s">
        <v>33057</v>
      </c>
      <c r="L17" s="168">
        <v>1</v>
      </c>
      <c r="M17" s="168">
        <v>0.6</v>
      </c>
      <c r="N17" s="168">
        <v>0.9</v>
      </c>
      <c r="O17" s="168">
        <v>1.3</v>
      </c>
    </row>
    <row r="18" spans="1:15">
      <c r="A18" s="231" t="s">
        <v>33037</v>
      </c>
      <c r="B18" s="168">
        <f>$B$4</f>
        <v>150000</v>
      </c>
      <c r="C18" s="141">
        <v>-1</v>
      </c>
      <c r="D18" s="139">
        <f>C18/B18</f>
        <v>-6.6666666666666666E-6</v>
      </c>
      <c r="E18" s="223" t="s">
        <v>33036</v>
      </c>
      <c r="F18" s="141">
        <v>3000</v>
      </c>
      <c r="G18" s="232">
        <f>F18*$D18</f>
        <v>-0.02</v>
      </c>
      <c r="H18" s="230">
        <f>G18/G$20</f>
        <v>-4.4349292919160212E-2</v>
      </c>
    </row>
    <row r="19" spans="1:15">
      <c r="A19" s="217" t="s">
        <v>5</v>
      </c>
      <c r="B19" s="137"/>
      <c r="C19" s="140"/>
      <c r="D19" s="137" t="s">
        <v>32951</v>
      </c>
      <c r="E19" s="218"/>
      <c r="F19" s="233"/>
      <c r="G19" s="220"/>
      <c r="H19" s="221"/>
    </row>
    <row r="20" spans="1:15">
      <c r="A20" s="222" t="s">
        <v>5</v>
      </c>
      <c r="B20" s="168" t="s">
        <v>33067</v>
      </c>
      <c r="C20" s="141" t="s">
        <v>9</v>
      </c>
      <c r="D20" s="168"/>
      <c r="E20" s="234" t="s">
        <v>9</v>
      </c>
      <c r="F20" s="235"/>
      <c r="G20" s="236">
        <f>SUM(G7:G18)</f>
        <v>0.45096547619047622</v>
      </c>
      <c r="H20" s="230">
        <f>G20/G$20</f>
        <v>1</v>
      </c>
    </row>
    <row r="21" spans="1:15">
      <c r="A21" s="222" t="s">
        <v>33362</v>
      </c>
      <c r="B21" s="168" t="s">
        <v>33363</v>
      </c>
      <c r="C21" s="141">
        <v>7.44</v>
      </c>
      <c r="D21" s="168" t="s">
        <v>33364</v>
      </c>
      <c r="E21" s="234"/>
      <c r="F21" s="235"/>
      <c r="G21" s="236" t="s">
        <v>33366</v>
      </c>
      <c r="H21" s="230">
        <f>SUM(H7:H17)</f>
        <v>1.0443492929191602</v>
      </c>
    </row>
    <row r="22" spans="1:15" ht="20.5" thickBot="1">
      <c r="A22" s="237" t="s">
        <v>5</v>
      </c>
      <c r="B22" s="238" t="s">
        <v>33365</v>
      </c>
      <c r="C22" s="239"/>
      <c r="D22" s="238"/>
      <c r="E22" s="240"/>
      <c r="F22" s="241"/>
      <c r="G22" s="294">
        <f>G20*$C$21</f>
        <v>3.3551831428571433</v>
      </c>
      <c r="H22" s="242"/>
    </row>
    <row r="25" spans="1:15" ht="20.5" thickBot="1">
      <c r="A25" s="190" t="s">
        <v>33056</v>
      </c>
      <c r="B25" s="191">
        <v>10</v>
      </c>
      <c r="C25" s="188"/>
      <c r="K25" s="244"/>
      <c r="L25" s="244"/>
      <c r="M25" s="244"/>
      <c r="N25" s="244"/>
      <c r="O25" s="244"/>
    </row>
    <row r="26" spans="1:15" ht="20.5" thickBot="1">
      <c r="A26" s="190" t="s">
        <v>32980</v>
      </c>
      <c r="B26" s="191">
        <v>225000</v>
      </c>
      <c r="C26" s="188"/>
      <c r="F26" s="192" t="s">
        <v>33055</v>
      </c>
      <c r="G26" s="193"/>
      <c r="H26" s="194"/>
      <c r="K26" s="244"/>
      <c r="L26" s="244"/>
      <c r="M26" s="244"/>
      <c r="N26" s="244"/>
      <c r="O26" s="244"/>
    </row>
    <row r="27" spans="1:15" ht="60.5" thickBot="1">
      <c r="A27" s="198" t="s">
        <v>33054</v>
      </c>
      <c r="B27" s="135"/>
      <c r="C27" s="135" t="s">
        <v>32976</v>
      </c>
      <c r="D27" s="136" t="s">
        <v>10</v>
      </c>
      <c r="E27" s="199" t="s">
        <v>0</v>
      </c>
      <c r="F27" s="136" t="s">
        <v>33053</v>
      </c>
      <c r="G27" s="200" t="s">
        <v>33052</v>
      </c>
      <c r="H27" s="201" t="s">
        <v>33051</v>
      </c>
    </row>
    <row r="28" spans="1:15">
      <c r="A28" s="166" t="s">
        <v>33050</v>
      </c>
      <c r="B28" s="167" t="s">
        <v>33049</v>
      </c>
      <c r="C28" s="206" t="s">
        <v>32977</v>
      </c>
      <c r="D28" s="137" t="s">
        <v>32951</v>
      </c>
      <c r="E28" s="207"/>
      <c r="F28" s="208"/>
      <c r="G28" s="209"/>
      <c r="H28" s="210"/>
    </row>
    <row r="29" spans="1:15">
      <c r="A29" s="188" t="s">
        <v>33037</v>
      </c>
      <c r="B29" s="168">
        <f>$B$26</f>
        <v>225000</v>
      </c>
      <c r="C29" s="138">
        <v>1</v>
      </c>
      <c r="D29" s="139">
        <f>C29/B29</f>
        <v>4.4444444444444441E-6</v>
      </c>
      <c r="E29" s="139" t="s">
        <v>33036</v>
      </c>
      <c r="F29" s="213">
        <v>50000</v>
      </c>
      <c r="G29" s="139">
        <f>F29*D29</f>
        <v>0.22222222222222221</v>
      </c>
      <c r="H29" s="230">
        <f>G29/G$42</f>
        <v>0.6234413965087281</v>
      </c>
    </row>
    <row r="30" spans="1:15">
      <c r="A30" s="188" t="s">
        <v>33048</v>
      </c>
      <c r="B30" s="168">
        <f>$B$26</f>
        <v>225000</v>
      </c>
      <c r="C30" s="138">
        <v>1</v>
      </c>
      <c r="D30" s="139">
        <f>C30/B30</f>
        <v>4.4444444444444441E-6</v>
      </c>
      <c r="E30" s="139" t="s">
        <v>33036</v>
      </c>
      <c r="F30" s="213">
        <v>0</v>
      </c>
      <c r="G30" s="139">
        <f>F30*D30</f>
        <v>0</v>
      </c>
      <c r="H30" s="230">
        <f>G30/G$42</f>
        <v>0</v>
      </c>
    </row>
    <row r="31" spans="1:15">
      <c r="A31" s="217" t="s">
        <v>33047</v>
      </c>
      <c r="B31" s="137"/>
      <c r="C31" s="140" t="s">
        <v>33046</v>
      </c>
      <c r="D31" s="137" t="s">
        <v>32951</v>
      </c>
      <c r="E31" s="218"/>
      <c r="F31" s="219"/>
      <c r="G31" s="220"/>
      <c r="H31" s="221"/>
    </row>
    <row r="32" spans="1:15">
      <c r="A32" s="222" t="s">
        <v>33045</v>
      </c>
      <c r="B32" s="168">
        <f>$B$26/$B$25</f>
        <v>22500</v>
      </c>
      <c r="C32" s="141">
        <v>1</v>
      </c>
      <c r="D32" s="139">
        <f>C32/B32</f>
        <v>4.4444444444444447E-5</v>
      </c>
      <c r="E32" s="223" t="s">
        <v>33036</v>
      </c>
      <c r="F32" s="141">
        <v>700</v>
      </c>
      <c r="G32" s="224">
        <f>F32*$D32</f>
        <v>3.1111111111111114E-2</v>
      </c>
      <c r="H32" s="230">
        <f>G32/G$42</f>
        <v>8.7281795511221949E-2</v>
      </c>
    </row>
    <row r="33" spans="1:8">
      <c r="A33" s="222" t="s">
        <v>33044</v>
      </c>
      <c r="B33" s="168">
        <f>$B$26/$B$25</f>
        <v>22500</v>
      </c>
      <c r="C33" s="141">
        <v>1</v>
      </c>
      <c r="D33" s="139">
        <f>C33/B33</f>
        <v>4.4444444444444447E-5</v>
      </c>
      <c r="E33" s="223" t="s">
        <v>33036</v>
      </c>
      <c r="F33" s="141">
        <v>100</v>
      </c>
      <c r="G33" s="224">
        <f>F33*$D33</f>
        <v>4.4444444444444444E-3</v>
      </c>
      <c r="H33" s="230">
        <f>G33/G$42</f>
        <v>1.2468827930174564E-2</v>
      </c>
    </row>
    <row r="34" spans="1:8">
      <c r="A34" s="217" t="s">
        <v>33043</v>
      </c>
      <c r="B34" s="137"/>
      <c r="C34" s="140"/>
      <c r="D34" s="137" t="s">
        <v>32951</v>
      </c>
      <c r="E34" s="218"/>
      <c r="F34" s="219"/>
      <c r="G34" s="220"/>
      <c r="H34" s="221"/>
    </row>
    <row r="35" spans="1:8">
      <c r="A35" s="222" t="s">
        <v>33042</v>
      </c>
      <c r="B35" s="226">
        <v>10000</v>
      </c>
      <c r="C35" s="141">
        <v>1</v>
      </c>
      <c r="D35" s="139">
        <f>C35/B35</f>
        <v>1E-4</v>
      </c>
      <c r="E35" s="223" t="s">
        <v>33036</v>
      </c>
      <c r="F35" s="141">
        <v>300</v>
      </c>
      <c r="G35" s="224">
        <f>F35*$D35</f>
        <v>3.0000000000000002E-2</v>
      </c>
      <c r="H35" s="230">
        <f>G35/G$42</f>
        <v>8.4164588528678308E-2</v>
      </c>
    </row>
    <row r="36" spans="1:8">
      <c r="A36" s="222" t="s">
        <v>33041</v>
      </c>
      <c r="B36" s="168">
        <v>20000</v>
      </c>
      <c r="C36" s="141">
        <v>4</v>
      </c>
      <c r="D36" s="139">
        <f>C36/B36</f>
        <v>2.0000000000000001E-4</v>
      </c>
      <c r="E36" s="223" t="s">
        <v>33036</v>
      </c>
      <c r="F36" s="141">
        <v>150</v>
      </c>
      <c r="G36" s="224">
        <f>F36*$D36</f>
        <v>3.0000000000000002E-2</v>
      </c>
      <c r="H36" s="230">
        <f>G36/G$42</f>
        <v>8.4164588528678308E-2</v>
      </c>
    </row>
    <row r="37" spans="1:8">
      <c r="A37" s="217" t="s">
        <v>33040</v>
      </c>
      <c r="B37" s="137"/>
      <c r="C37" s="140" t="s">
        <v>32979</v>
      </c>
      <c r="D37" s="137" t="s">
        <v>32951</v>
      </c>
      <c r="E37" s="218"/>
      <c r="F37" s="219"/>
      <c r="G37" s="220"/>
      <c r="H37" s="221"/>
    </row>
    <row r="38" spans="1:8">
      <c r="A38" s="222" t="s">
        <v>33402</v>
      </c>
      <c r="B38" s="168">
        <v>1</v>
      </c>
      <c r="C38" s="245">
        <v>0.26</v>
      </c>
      <c r="D38" s="229">
        <f>C38/B38</f>
        <v>0.26</v>
      </c>
      <c r="E38" s="223" t="s">
        <v>33039</v>
      </c>
      <c r="F38" s="141">
        <v>0.2</v>
      </c>
      <c r="G38" s="224">
        <f>F38*$D38</f>
        <v>5.2000000000000005E-2</v>
      </c>
      <c r="H38" s="230">
        <f>G38/G$42</f>
        <v>0.14588528678304241</v>
      </c>
    </row>
    <row r="39" spans="1:8">
      <c r="A39" s="217" t="s">
        <v>33038</v>
      </c>
      <c r="B39" s="137"/>
      <c r="C39" s="140" t="s">
        <v>32977</v>
      </c>
      <c r="D39" s="137" t="s">
        <v>32951</v>
      </c>
      <c r="E39" s="218"/>
      <c r="F39" s="219"/>
      <c r="G39" s="220"/>
      <c r="H39" s="221"/>
    </row>
    <row r="40" spans="1:8">
      <c r="A40" s="231" t="s">
        <v>33037</v>
      </c>
      <c r="B40" s="168">
        <f>$B$26</f>
        <v>225000</v>
      </c>
      <c r="C40" s="141">
        <v>-1</v>
      </c>
      <c r="D40" s="139">
        <f>C40/B40</f>
        <v>-4.4444444444444441E-6</v>
      </c>
      <c r="E40" s="223" t="s">
        <v>33036</v>
      </c>
      <c r="F40" s="141">
        <v>3000</v>
      </c>
      <c r="G40" s="232">
        <f>F40*$D40</f>
        <v>-1.3333333333333332E-2</v>
      </c>
      <c r="H40" s="230">
        <f>G40/G$42</f>
        <v>-3.7406483790523685E-2</v>
      </c>
    </row>
    <row r="41" spans="1:8">
      <c r="A41" s="217" t="s">
        <v>5</v>
      </c>
      <c r="B41" s="137"/>
      <c r="C41" s="140"/>
      <c r="D41" s="137" t="s">
        <v>32951</v>
      </c>
      <c r="E41" s="218"/>
      <c r="F41" s="233"/>
      <c r="G41" s="220"/>
      <c r="H41" s="221"/>
    </row>
    <row r="42" spans="1:8" ht="47.5" customHeight="1">
      <c r="A42" s="222" t="s">
        <v>5</v>
      </c>
      <c r="C42" s="141" t="s">
        <v>9</v>
      </c>
      <c r="D42" s="168"/>
      <c r="E42" s="234" t="s">
        <v>9</v>
      </c>
      <c r="F42" s="235"/>
      <c r="G42" s="236">
        <f>SUM(G29:G40)</f>
        <v>0.35644444444444445</v>
      </c>
      <c r="H42" s="230">
        <f>G42/G$42</f>
        <v>1</v>
      </c>
    </row>
    <row r="43" spans="1:8">
      <c r="A43" s="222"/>
      <c r="C43" s="141"/>
      <c r="D43" s="168"/>
      <c r="E43" s="234"/>
      <c r="F43" s="235"/>
      <c r="G43" s="236" t="s">
        <v>33366</v>
      </c>
      <c r="H43" s="230">
        <f>SUM(H29:H39)</f>
        <v>1.0374064837905237</v>
      </c>
    </row>
    <row r="44" spans="1:8" ht="20.5" thickBot="1">
      <c r="A44" s="237"/>
      <c r="B44" s="238"/>
      <c r="C44" s="239"/>
      <c r="D44" s="238"/>
      <c r="E44" s="240"/>
      <c r="F44" s="241"/>
      <c r="G44" s="294">
        <f>G42*$C$21</f>
        <v>2.6519466666666669</v>
      </c>
      <c r="H44" s="242"/>
    </row>
    <row r="45" spans="1:8">
      <c r="C45" s="188"/>
      <c r="G45" s="188"/>
    </row>
    <row r="46" spans="1:8">
      <c r="C46" s="188"/>
      <c r="G46" s="188"/>
    </row>
    <row r="47" spans="1:8">
      <c r="A47" s="246" t="s">
        <v>33035</v>
      </c>
      <c r="C47" s="188"/>
      <c r="G47" s="188"/>
    </row>
    <row r="48" spans="1:8">
      <c r="C48" s="188"/>
      <c r="G48" s="188"/>
    </row>
    <row r="49" spans="3:7">
      <c r="C49" s="188"/>
      <c r="G49" s="188"/>
    </row>
    <row r="50" spans="3:7">
      <c r="C50" s="188"/>
      <c r="G50" s="188"/>
    </row>
    <row r="51" spans="3:7">
      <c r="C51" s="188"/>
      <c r="G51" s="188"/>
    </row>
    <row r="52" spans="3:7">
      <c r="C52" s="188"/>
      <c r="G52" s="188"/>
    </row>
    <row r="53" spans="3:7">
      <c r="C53" s="188"/>
      <c r="G53" s="188"/>
    </row>
    <row r="54" spans="3:7">
      <c r="C54" s="188"/>
      <c r="G54" s="188"/>
    </row>
    <row r="55" spans="3:7">
      <c r="C55" s="188"/>
      <c r="G55" s="188"/>
    </row>
    <row r="56" spans="3:7">
      <c r="C56" s="188"/>
      <c r="G56" s="188"/>
    </row>
    <row r="57" spans="3:7">
      <c r="C57" s="188"/>
      <c r="G57" s="188"/>
    </row>
    <row r="58" spans="3:7">
      <c r="C58" s="188"/>
      <c r="G58" s="188"/>
    </row>
    <row r="59" spans="3:7">
      <c r="C59" s="188"/>
      <c r="G59" s="188"/>
    </row>
    <row r="60" spans="3:7">
      <c r="C60" s="188"/>
      <c r="G60" s="188"/>
    </row>
    <row r="61" spans="3:7">
      <c r="C61" s="188"/>
      <c r="G61" s="188"/>
    </row>
    <row r="62" spans="3:7">
      <c r="C62" s="188"/>
      <c r="G62" s="188"/>
    </row>
    <row r="63" spans="3:7">
      <c r="C63" s="188"/>
      <c r="G63" s="188"/>
    </row>
    <row r="64" spans="3:7">
      <c r="C64" s="188"/>
      <c r="G64" s="188"/>
    </row>
    <row r="65" spans="3:7">
      <c r="C65" s="188"/>
      <c r="G65" s="188"/>
    </row>
    <row r="66" spans="3:7">
      <c r="C66" s="188"/>
      <c r="G66" s="188"/>
    </row>
    <row r="67" spans="3:7">
      <c r="C67" s="188"/>
      <c r="G67" s="188"/>
    </row>
    <row r="68" spans="3:7">
      <c r="C68" s="188"/>
      <c r="G68" s="188"/>
    </row>
    <row r="69" spans="3:7">
      <c r="C69" s="188"/>
      <c r="G69" s="188"/>
    </row>
    <row r="70" spans="3:7">
      <c r="C70" s="188"/>
      <c r="G70" s="188"/>
    </row>
    <row r="71" spans="3:7">
      <c r="C71" s="188"/>
      <c r="G71" s="188"/>
    </row>
    <row r="72" spans="3:7">
      <c r="C72" s="188"/>
      <c r="G72" s="188"/>
    </row>
    <row r="73" spans="3:7">
      <c r="C73" s="188"/>
      <c r="G73" s="188"/>
    </row>
    <row r="74" spans="3:7">
      <c r="C74" s="188"/>
      <c r="G74" s="188"/>
    </row>
    <row r="75" spans="3:7">
      <c r="C75" s="188"/>
      <c r="G75" s="188"/>
    </row>
    <row r="76" spans="3:7">
      <c r="C76" s="188"/>
      <c r="G76" s="188"/>
    </row>
    <row r="77" spans="3:7">
      <c r="C77" s="188"/>
      <c r="G77" s="188"/>
    </row>
    <row r="78" spans="3:7">
      <c r="C78" s="188"/>
      <c r="G78" s="188"/>
    </row>
    <row r="79" spans="3:7">
      <c r="C79" s="188"/>
      <c r="G79" s="188"/>
    </row>
    <row r="80" spans="3:7">
      <c r="C80" s="188"/>
      <c r="G80" s="188"/>
    </row>
    <row r="81" spans="3:7">
      <c r="C81" s="188"/>
      <c r="G81" s="188"/>
    </row>
    <row r="82" spans="3:7">
      <c r="C82" s="188"/>
      <c r="G82" s="188"/>
    </row>
    <row r="83" spans="3:7">
      <c r="C83" s="188"/>
      <c r="G83" s="188"/>
    </row>
    <row r="84" spans="3:7">
      <c r="C84" s="188"/>
    </row>
    <row r="85" spans="3:7">
      <c r="C85" s="188"/>
    </row>
    <row r="86" spans="3:7">
      <c r="D86" s="188" t="s">
        <v>33034</v>
      </c>
      <c r="E86" s="188" t="s">
        <v>33033</v>
      </c>
    </row>
    <row r="91" spans="3:7" ht="27.75" customHeight="1"/>
    <row r="99" spans="1:9">
      <c r="I99" s="174"/>
    </row>
    <row r="106" spans="1:9">
      <c r="C106" s="188"/>
      <c r="G106" s="188"/>
    </row>
    <row r="107" spans="1:9">
      <c r="C107" s="188"/>
      <c r="G107" s="188"/>
    </row>
    <row r="108" spans="1:9">
      <c r="C108" s="188"/>
      <c r="G108" s="188"/>
    </row>
    <row r="109" spans="1:9">
      <c r="C109" s="188"/>
      <c r="G109" s="188"/>
    </row>
    <row r="110" spans="1:9" ht="20.5" thickBot="1">
      <c r="E110" s="168"/>
      <c r="F110" s="168"/>
      <c r="G110" s="244"/>
      <c r="H110" s="247"/>
    </row>
    <row r="111" spans="1:9" ht="60.5" thickBot="1">
      <c r="A111" s="198" t="s">
        <v>32998</v>
      </c>
      <c r="B111" s="135"/>
      <c r="C111" s="135" t="s">
        <v>32976</v>
      </c>
      <c r="D111" s="136" t="s">
        <v>10</v>
      </c>
      <c r="E111" s="248" t="s">
        <v>0</v>
      </c>
      <c r="F111" s="136" t="s">
        <v>33069</v>
      </c>
      <c r="G111" s="200" t="s">
        <v>33070</v>
      </c>
      <c r="H111" s="201" t="s">
        <v>33071</v>
      </c>
    </row>
    <row r="112" spans="1:9">
      <c r="A112" s="217" t="s">
        <v>91</v>
      </c>
      <c r="B112" s="137"/>
      <c r="C112" s="137" t="s">
        <v>32977</v>
      </c>
      <c r="D112" s="172"/>
      <c r="E112" s="207"/>
      <c r="F112" s="172"/>
      <c r="G112" s="249"/>
      <c r="H112" s="210"/>
    </row>
    <row r="113" spans="1:8">
      <c r="A113" s="188" t="s">
        <v>66</v>
      </c>
      <c r="C113" s="138">
        <v>953.4</v>
      </c>
      <c r="D113" s="139" t="e">
        <f t="shared" ref="D113:D123" si="1">C113/$C$26</f>
        <v>#DIV/0!</v>
      </c>
      <c r="E113" s="232" t="s">
        <v>1</v>
      </c>
      <c r="F113" s="141">
        <v>25.220541009999998</v>
      </c>
      <c r="G113" s="139" t="e">
        <f t="shared" ref="G113:G123" si="2">F113*$D113</f>
        <v>#DIV/0!</v>
      </c>
      <c r="H113" s="230" t="e">
        <f t="shared" ref="H113:H123" si="3">G113/G$144</f>
        <v>#DIV/0!</v>
      </c>
    </row>
    <row r="114" spans="1:8">
      <c r="A114" s="188" t="s">
        <v>32999</v>
      </c>
      <c r="C114" s="138">
        <v>953.4</v>
      </c>
      <c r="D114" s="139" t="e">
        <f t="shared" si="1"/>
        <v>#DIV/0!</v>
      </c>
      <c r="E114" s="232" t="s">
        <v>1</v>
      </c>
      <c r="F114" s="141">
        <v>25.190272374900001</v>
      </c>
      <c r="G114" s="139" t="e">
        <f t="shared" si="2"/>
        <v>#DIV/0!</v>
      </c>
      <c r="H114" s="230" t="e">
        <f t="shared" si="3"/>
        <v>#DIV/0!</v>
      </c>
    </row>
    <row r="115" spans="1:8">
      <c r="A115" s="188" t="s">
        <v>39</v>
      </c>
      <c r="C115" s="138">
        <v>76.5</v>
      </c>
      <c r="D115" s="139" t="e">
        <f t="shared" si="1"/>
        <v>#DIV/0!</v>
      </c>
      <c r="E115" s="232" t="s">
        <v>1</v>
      </c>
      <c r="F115" s="141">
        <v>218.89577508170001</v>
      </c>
      <c r="G115" s="139" t="e">
        <f t="shared" si="2"/>
        <v>#DIV/0!</v>
      </c>
      <c r="H115" s="230" t="e">
        <f t="shared" si="3"/>
        <v>#DIV/0!</v>
      </c>
    </row>
    <row r="116" spans="1:8">
      <c r="A116" s="188" t="s">
        <v>33000</v>
      </c>
      <c r="C116" s="138">
        <v>287.10000000000002</v>
      </c>
      <c r="D116" s="139" t="e">
        <f t="shared" si="1"/>
        <v>#DIV/0!</v>
      </c>
      <c r="E116" s="232" t="s">
        <v>1</v>
      </c>
      <c r="F116" s="141">
        <v>74.579202517000013</v>
      </c>
      <c r="G116" s="139" t="e">
        <f t="shared" si="2"/>
        <v>#DIV/0!</v>
      </c>
      <c r="H116" s="230" t="e">
        <f t="shared" si="3"/>
        <v>#DIV/0!</v>
      </c>
    </row>
    <row r="117" spans="1:8">
      <c r="A117" s="188" t="s">
        <v>33001</v>
      </c>
      <c r="C117" s="138">
        <v>162.9</v>
      </c>
      <c r="D117" s="139" t="e">
        <f t="shared" si="1"/>
        <v>#DIV/0!</v>
      </c>
      <c r="E117" s="232" t="s">
        <v>1</v>
      </c>
      <c r="F117" s="141">
        <v>14.297489357960002</v>
      </c>
      <c r="G117" s="139" t="e">
        <f t="shared" si="2"/>
        <v>#DIV/0!</v>
      </c>
      <c r="H117" s="230" t="e">
        <f t="shared" si="3"/>
        <v>#DIV/0!</v>
      </c>
    </row>
    <row r="118" spans="1:8">
      <c r="A118" s="188" t="s">
        <v>33002</v>
      </c>
      <c r="C118" s="138">
        <v>172</v>
      </c>
      <c r="D118" s="139" t="e">
        <f t="shared" si="1"/>
        <v>#DIV/0!</v>
      </c>
      <c r="E118" s="232" t="s">
        <v>1</v>
      </c>
      <c r="F118" s="141">
        <v>77.070942857709994</v>
      </c>
      <c r="G118" s="139" t="e">
        <f t="shared" si="2"/>
        <v>#DIV/0!</v>
      </c>
      <c r="H118" s="230" t="e">
        <f t="shared" si="3"/>
        <v>#DIV/0!</v>
      </c>
    </row>
    <row r="119" spans="1:8">
      <c r="A119" s="188" t="s">
        <v>70</v>
      </c>
      <c r="C119" s="138">
        <v>53.3</v>
      </c>
      <c r="D119" s="139" t="e">
        <f t="shared" si="1"/>
        <v>#DIV/0!</v>
      </c>
      <c r="E119" s="232" t="s">
        <v>1</v>
      </c>
      <c r="F119" s="141">
        <v>83.60239744319999</v>
      </c>
      <c r="G119" s="139" t="e">
        <f t="shared" si="2"/>
        <v>#DIV/0!</v>
      </c>
      <c r="H119" s="230" t="e">
        <f t="shared" si="3"/>
        <v>#DIV/0!</v>
      </c>
    </row>
    <row r="120" spans="1:8">
      <c r="A120" s="188" t="s">
        <v>32970</v>
      </c>
      <c r="C120" s="138">
        <v>49</v>
      </c>
      <c r="D120" s="139" t="e">
        <f t="shared" si="1"/>
        <v>#DIV/0!</v>
      </c>
      <c r="E120" s="232" t="s">
        <v>1</v>
      </c>
      <c r="F120" s="141">
        <v>11.436900889899999</v>
      </c>
      <c r="G120" s="139" t="e">
        <f t="shared" si="2"/>
        <v>#DIV/0!</v>
      </c>
      <c r="H120" s="230" t="e">
        <f t="shared" si="3"/>
        <v>#DIV/0!</v>
      </c>
    </row>
    <row r="121" spans="1:8">
      <c r="A121" s="188" t="s">
        <v>33003</v>
      </c>
      <c r="C121" s="138">
        <v>82</v>
      </c>
      <c r="D121" s="139" t="e">
        <f t="shared" si="1"/>
        <v>#DIV/0!</v>
      </c>
      <c r="E121" s="232" t="s">
        <v>1</v>
      </c>
      <c r="F121" s="141">
        <v>114.566604899</v>
      </c>
      <c r="G121" s="139" t="e">
        <f t="shared" si="2"/>
        <v>#DIV/0!</v>
      </c>
      <c r="H121" s="230" t="e">
        <f t="shared" si="3"/>
        <v>#DIV/0!</v>
      </c>
    </row>
    <row r="122" spans="1:8">
      <c r="A122" s="188" t="s">
        <v>44</v>
      </c>
      <c r="C122" s="138">
        <v>23.3</v>
      </c>
      <c r="D122" s="139" t="e">
        <f t="shared" si="1"/>
        <v>#DIV/0!</v>
      </c>
      <c r="E122" s="232" t="s">
        <v>1</v>
      </c>
      <c r="F122" s="141">
        <v>448.24729435900002</v>
      </c>
      <c r="G122" s="139" t="e">
        <f t="shared" si="2"/>
        <v>#DIV/0!</v>
      </c>
      <c r="H122" s="230" t="e">
        <f t="shared" si="3"/>
        <v>#DIV/0!</v>
      </c>
    </row>
    <row r="123" spans="1:8">
      <c r="A123" s="188" t="s">
        <v>32971</v>
      </c>
      <c r="C123" s="138">
        <v>22.2</v>
      </c>
      <c r="D123" s="139" t="e">
        <f t="shared" si="1"/>
        <v>#DIV/0!</v>
      </c>
      <c r="E123" s="232" t="s">
        <v>1</v>
      </c>
      <c r="F123" s="141">
        <v>49.878196202369999</v>
      </c>
      <c r="G123" s="139" t="e">
        <f t="shared" si="2"/>
        <v>#DIV/0!</v>
      </c>
      <c r="H123" s="230" t="e">
        <f t="shared" si="3"/>
        <v>#DIV/0!</v>
      </c>
    </row>
    <row r="124" spans="1:8">
      <c r="A124" s="188" t="s">
        <v>72</v>
      </c>
      <c r="C124" s="138">
        <v>3400</v>
      </c>
      <c r="D124" s="139">
        <f>C124/$B$4</f>
        <v>2.2666666666666668E-2</v>
      </c>
      <c r="E124" s="139" t="s">
        <v>1</v>
      </c>
      <c r="F124" s="213">
        <v>5.24675681922E-3</v>
      </c>
      <c r="G124" s="139" t="e">
        <f>F124*#REF!</f>
        <v>#REF!</v>
      </c>
      <c r="H124" s="230" t="e">
        <f>G124/G$20</f>
        <v>#REF!</v>
      </c>
    </row>
    <row r="125" spans="1:8">
      <c r="A125" s="188" t="s">
        <v>52</v>
      </c>
      <c r="C125" s="138">
        <v>2400</v>
      </c>
      <c r="D125" s="139">
        <f>C125/$B$4</f>
        <v>1.6E-2</v>
      </c>
      <c r="E125" s="139" t="s">
        <v>53</v>
      </c>
      <c r="F125" s="213">
        <v>0.66634296889010003</v>
      </c>
      <c r="G125" s="139" t="e">
        <f>F125*#REF!</f>
        <v>#REF!</v>
      </c>
      <c r="H125" s="230" t="e">
        <f>G125/G$20</f>
        <v>#REF!</v>
      </c>
    </row>
    <row r="126" spans="1:8">
      <c r="A126" s="231" t="s">
        <v>33004</v>
      </c>
      <c r="C126" s="250">
        <v>2500</v>
      </c>
      <c r="D126" s="139" t="e">
        <f>C126/$C$26</f>
        <v>#DIV/0!</v>
      </c>
      <c r="E126" s="139" t="s">
        <v>2</v>
      </c>
      <c r="F126" s="213">
        <v>1.0261752851700001</v>
      </c>
      <c r="G126" s="232" t="e">
        <f>F126*$D126</f>
        <v>#DIV/0!</v>
      </c>
      <c r="H126" s="230" t="e">
        <f>G126/G$20</f>
        <v>#DIV/0!</v>
      </c>
    </row>
    <row r="127" spans="1:8">
      <c r="A127" s="217" t="s">
        <v>7</v>
      </c>
      <c r="B127" s="137"/>
      <c r="C127" s="137" t="s">
        <v>32978</v>
      </c>
      <c r="D127" s="219"/>
      <c r="E127" s="218"/>
      <c r="F127" s="219"/>
      <c r="G127" s="220"/>
      <c r="H127" s="221"/>
    </row>
    <row r="128" spans="1:8">
      <c r="A128" s="222" t="s">
        <v>74</v>
      </c>
      <c r="C128" s="168">
        <v>556.5</v>
      </c>
      <c r="D128" s="139" t="e">
        <f>C128/$C$26</f>
        <v>#DIV/0!</v>
      </c>
      <c r="E128" s="223" t="s">
        <v>33072</v>
      </c>
      <c r="F128" s="141">
        <v>0.70222190420999997</v>
      </c>
      <c r="G128" s="139" t="e">
        <f>F128*$D128</f>
        <v>#DIV/0!</v>
      </c>
      <c r="H128" s="230" t="e">
        <f>G128/G$144</f>
        <v>#DIV/0!</v>
      </c>
    </row>
    <row r="129" spans="1:11">
      <c r="A129" s="222" t="s">
        <v>32972</v>
      </c>
      <c r="C129" s="168">
        <v>59.1</v>
      </c>
      <c r="D129" s="139" t="e">
        <f>C129/$C$26</f>
        <v>#DIV/0!</v>
      </c>
      <c r="E129" s="223" t="s">
        <v>33072</v>
      </c>
      <c r="F129" s="141">
        <v>2.71316117779</v>
      </c>
      <c r="G129" s="139" t="e">
        <f>F129*$D129</f>
        <v>#DIV/0!</v>
      </c>
      <c r="H129" s="230" t="e">
        <f>G129/G$144</f>
        <v>#DIV/0!</v>
      </c>
    </row>
    <row r="130" spans="1:11">
      <c r="A130" s="222" t="s">
        <v>77</v>
      </c>
      <c r="C130" s="168">
        <v>9534</v>
      </c>
      <c r="D130" s="139" t="e">
        <f>C130/$C$26</f>
        <v>#DIV/0!</v>
      </c>
      <c r="E130" s="223" t="s">
        <v>33072</v>
      </c>
      <c r="F130" s="141">
        <v>0.12785665997949999</v>
      </c>
      <c r="G130" s="139" t="e">
        <f>F130*$D130</f>
        <v>#DIV/0!</v>
      </c>
      <c r="H130" s="230" t="e">
        <f>G130/G$144</f>
        <v>#DIV/0!</v>
      </c>
    </row>
    <row r="131" spans="1:11">
      <c r="A131" s="217" t="s">
        <v>3</v>
      </c>
      <c r="B131" s="137"/>
      <c r="C131" s="137" t="s">
        <v>32979</v>
      </c>
      <c r="D131" s="219"/>
      <c r="E131" s="218"/>
      <c r="F131" s="219"/>
      <c r="G131" s="220"/>
      <c r="H131" s="221"/>
    </row>
    <row r="132" spans="1:11">
      <c r="A132" s="222" t="s">
        <v>33073</v>
      </c>
      <c r="C132" s="245">
        <v>0.26</v>
      </c>
      <c r="D132" s="245">
        <f>C132</f>
        <v>0.26</v>
      </c>
      <c r="E132" s="223" t="s">
        <v>2</v>
      </c>
      <c r="F132" s="141">
        <v>9.0683380483600011</v>
      </c>
      <c r="G132" s="244">
        <f>F132*$D132</f>
        <v>2.3577678925736003</v>
      </c>
      <c r="H132" s="230" t="e">
        <f>G132/G$144</f>
        <v>#REF!</v>
      </c>
    </row>
    <row r="133" spans="1:11">
      <c r="A133" s="231" t="s">
        <v>33074</v>
      </c>
      <c r="C133" s="245">
        <v>0.26</v>
      </c>
      <c r="D133" s="245">
        <f>C133</f>
        <v>0.26</v>
      </c>
      <c r="E133" s="223" t="s">
        <v>2</v>
      </c>
      <c r="F133" s="141">
        <v>0.195062311515</v>
      </c>
      <c r="G133" s="244">
        <f>F133*$D133</f>
        <v>5.07162009939E-2</v>
      </c>
      <c r="H133" s="230" t="e">
        <v>#REF!</v>
      </c>
    </row>
    <row r="134" spans="1:11">
      <c r="A134" s="231" t="s">
        <v>33004</v>
      </c>
      <c r="C134" s="245">
        <v>0.26</v>
      </c>
      <c r="D134" s="245">
        <f>C134</f>
        <v>0.26</v>
      </c>
      <c r="E134" s="223" t="s">
        <v>2</v>
      </c>
      <c r="F134" s="141">
        <v>1.0261752851700001</v>
      </c>
      <c r="G134" s="244">
        <f>F134*$D134</f>
        <v>0.26680557414420003</v>
      </c>
      <c r="H134" s="230" t="e">
        <v>#REF!</v>
      </c>
    </row>
    <row r="135" spans="1:11">
      <c r="A135" s="251" t="s">
        <v>33075</v>
      </c>
      <c r="B135" s="252"/>
      <c r="C135" s="245">
        <v>0.26</v>
      </c>
      <c r="D135" s="245">
        <f>C135</f>
        <v>0.26</v>
      </c>
      <c r="E135" s="223" t="s">
        <v>2</v>
      </c>
      <c r="F135" s="141">
        <v>10.33904117732</v>
      </c>
      <c r="G135" s="244">
        <f>F135*$D135</f>
        <v>2.6881507061032002</v>
      </c>
      <c r="H135" s="230" t="e">
        <v>#REF!</v>
      </c>
    </row>
    <row r="136" spans="1:11">
      <c r="A136" s="217" t="s">
        <v>4</v>
      </c>
      <c r="B136" s="137"/>
      <c r="C136" s="137" t="s">
        <v>32977</v>
      </c>
      <c r="D136" s="219"/>
      <c r="E136" s="218"/>
      <c r="F136" s="219"/>
      <c r="G136" s="220"/>
      <c r="H136" s="221"/>
      <c r="I136" s="189"/>
    </row>
    <row r="137" spans="1:11">
      <c r="A137" s="231" t="s">
        <v>33076</v>
      </c>
      <c r="C137" s="168">
        <v>49</v>
      </c>
      <c r="D137" s="139" t="e">
        <f t="shared" ref="D137:D142" si="4">C137/$C$26</f>
        <v>#DIV/0!</v>
      </c>
      <c r="E137" s="232" t="s">
        <v>1</v>
      </c>
      <c r="F137" s="141">
        <v>0.1458860790314</v>
      </c>
      <c r="G137" s="139" t="e">
        <f>F137*$D137</f>
        <v>#DIV/0!</v>
      </c>
      <c r="H137" s="230" t="e">
        <f>G137/G$144</f>
        <v>#DIV/0!</v>
      </c>
      <c r="I137" s="189"/>
    </row>
    <row r="138" spans="1:11">
      <c r="A138" s="231" t="s">
        <v>33077</v>
      </c>
      <c r="C138" s="168">
        <v>3.4</v>
      </c>
      <c r="D138" s="139" t="e">
        <f t="shared" si="4"/>
        <v>#DIV/0!</v>
      </c>
      <c r="E138" s="232" t="s">
        <v>1</v>
      </c>
      <c r="F138" s="141">
        <v>0.24716554803299998</v>
      </c>
      <c r="G138" s="139" t="e">
        <f>F138*$D138</f>
        <v>#DIV/0!</v>
      </c>
      <c r="H138" s="230" t="e">
        <f>G138/G$144</f>
        <v>#DIV/0!</v>
      </c>
      <c r="J138" s="166" t="s">
        <v>91</v>
      </c>
    </row>
    <row r="139" spans="1:11">
      <c r="A139" s="231" t="s">
        <v>33078</v>
      </c>
      <c r="C139" s="168">
        <v>162.9</v>
      </c>
      <c r="D139" s="139" t="e">
        <f t="shared" si="4"/>
        <v>#DIV/0!</v>
      </c>
      <c r="E139" s="232" t="s">
        <v>1</v>
      </c>
      <c r="F139" s="141">
        <v>0.23960025287510001</v>
      </c>
      <c r="G139" s="139" t="e">
        <f>F139*$D139</f>
        <v>#DIV/0!</v>
      </c>
      <c r="H139" s="230" t="e">
        <f>G139/G$144</f>
        <v>#DIV/0!</v>
      </c>
      <c r="J139" s="188" t="s">
        <v>66</v>
      </c>
      <c r="K139" s="168">
        <f>C113</f>
        <v>953.4</v>
      </c>
    </row>
    <row r="140" spans="1:11">
      <c r="A140" s="231" t="s">
        <v>109</v>
      </c>
      <c r="C140" s="168">
        <v>9.1</v>
      </c>
      <c r="D140" s="139" t="e">
        <f t="shared" si="4"/>
        <v>#DIV/0!</v>
      </c>
      <c r="E140" s="232" t="s">
        <v>1</v>
      </c>
      <c r="F140" s="141">
        <v>0.67096498463999998</v>
      </c>
      <c r="G140" s="139" t="e">
        <f>F140*$D140</f>
        <v>#DIV/0!</v>
      </c>
      <c r="H140" s="230" t="e">
        <f>G140/G$144</f>
        <v>#DIV/0!</v>
      </c>
      <c r="J140" s="231" t="s">
        <v>32999</v>
      </c>
      <c r="K140" s="168">
        <v>953.4</v>
      </c>
    </row>
    <row r="141" spans="1:11">
      <c r="A141" s="231" t="s">
        <v>33079</v>
      </c>
      <c r="C141" s="141">
        <f>C115</f>
        <v>76.5</v>
      </c>
      <c r="D141" s="139" t="e">
        <f t="shared" si="4"/>
        <v>#DIV/0!</v>
      </c>
      <c r="E141" s="232"/>
      <c r="F141" s="141"/>
      <c r="G141" s="139"/>
      <c r="H141" s="230"/>
      <c r="J141" s="188" t="s">
        <v>39</v>
      </c>
      <c r="K141" s="168">
        <f>C115</f>
        <v>76.5</v>
      </c>
    </row>
    <row r="142" spans="1:11">
      <c r="A142" s="231" t="s">
        <v>33080</v>
      </c>
      <c r="C142" s="141">
        <v>956.9</v>
      </c>
      <c r="D142" s="139" t="e">
        <f t="shared" si="4"/>
        <v>#DIV/0!</v>
      </c>
      <c r="E142" s="232"/>
      <c r="F142" s="141"/>
      <c r="G142" s="139"/>
      <c r="H142" s="230"/>
      <c r="J142" s="188" t="s">
        <v>33000</v>
      </c>
      <c r="K142" s="168">
        <f>C116</f>
        <v>287.10000000000002</v>
      </c>
    </row>
    <row r="143" spans="1:11" ht="20.5" thickBot="1">
      <c r="A143" s="217" t="s">
        <v>5</v>
      </c>
      <c r="B143" s="167"/>
      <c r="C143" s="253"/>
      <c r="D143" s="254"/>
      <c r="E143" s="255"/>
      <c r="F143" s="254"/>
      <c r="G143" s="256"/>
      <c r="H143" s="257"/>
      <c r="J143" s="188" t="s">
        <v>33001</v>
      </c>
      <c r="K143" s="168">
        <f>C117</f>
        <v>162.9</v>
      </c>
    </row>
    <row r="144" spans="1:11" ht="20.5" thickBot="1">
      <c r="A144" s="258" t="s">
        <v>116</v>
      </c>
      <c r="B144" s="259"/>
      <c r="C144" s="259" t="s">
        <v>9</v>
      </c>
      <c r="D144" s="260"/>
      <c r="E144" s="261" t="s">
        <v>9</v>
      </c>
      <c r="F144" s="260"/>
      <c r="G144" s="262" t="e">
        <f>SUM(#REF!)+SUM(G$137:G$140)+G132</f>
        <v>#REF!</v>
      </c>
      <c r="H144" s="263" t="e">
        <f>G144/G$144</f>
        <v>#REF!</v>
      </c>
      <c r="J144" s="188" t="s">
        <v>33002</v>
      </c>
      <c r="K144" s="168" t="e">
        <f>C118+#REF!</f>
        <v>#REF!</v>
      </c>
    </row>
    <row r="145" spans="1:11" ht="20.5" thickBot="1">
      <c r="A145" s="237" t="s">
        <v>117</v>
      </c>
      <c r="B145" s="264"/>
      <c r="C145" s="259" t="s">
        <v>9</v>
      </c>
      <c r="D145" s="238"/>
      <c r="E145" s="265" t="s">
        <v>9</v>
      </c>
      <c r="F145" s="238"/>
      <c r="G145" s="262" t="e">
        <f>SUM(#REF!)+SUM(G$137:G$140)+G133</f>
        <v>#REF!</v>
      </c>
      <c r="H145" s="242" t="e">
        <f>G145/G$144</f>
        <v>#REF!</v>
      </c>
      <c r="J145" s="188" t="s">
        <v>70</v>
      </c>
      <c r="K145" s="168">
        <f>C119</f>
        <v>53.3</v>
      </c>
    </row>
    <row r="146" spans="1:11" ht="20.5" thickBot="1">
      <c r="A146" s="258" t="s">
        <v>118</v>
      </c>
      <c r="B146" s="259"/>
      <c r="C146" s="259" t="s">
        <v>9</v>
      </c>
      <c r="D146" s="260"/>
      <c r="E146" s="261" t="s">
        <v>9</v>
      </c>
      <c r="F146" s="260"/>
      <c r="G146" s="262" t="e">
        <f>SUM(#REF!)+SUM(G$137:G$140)+G134</f>
        <v>#REF!</v>
      </c>
      <c r="H146" s="263" t="e">
        <f>G146/G$144</f>
        <v>#REF!</v>
      </c>
      <c r="J146" s="188" t="s">
        <v>32970</v>
      </c>
      <c r="K146" s="168">
        <f>C120</f>
        <v>49</v>
      </c>
    </row>
    <row r="147" spans="1:11" ht="20.5" thickBot="1">
      <c r="A147" s="258" t="s">
        <v>123</v>
      </c>
      <c r="B147" s="259"/>
      <c r="C147" s="259" t="s">
        <v>9</v>
      </c>
      <c r="D147" s="260"/>
      <c r="E147" s="261" t="s">
        <v>9</v>
      </c>
      <c r="F147" s="260"/>
      <c r="G147" s="262" t="e">
        <f>SUM(#REF!)+SUM(G$137:G$140)+G135</f>
        <v>#REF!</v>
      </c>
      <c r="H147" s="263" t="e">
        <f>G147/G$144</f>
        <v>#REF!</v>
      </c>
      <c r="J147" s="188" t="s">
        <v>33003</v>
      </c>
      <c r="K147" s="168">
        <f>C121</f>
        <v>82</v>
      </c>
    </row>
    <row r="148" spans="1:11">
      <c r="C148" s="188"/>
      <c r="G148" s="188"/>
      <c r="J148" s="188" t="s">
        <v>44</v>
      </c>
      <c r="K148" s="168">
        <f>C122</f>
        <v>23.3</v>
      </c>
    </row>
    <row r="149" spans="1:11">
      <c r="C149" s="188"/>
      <c r="G149" s="188"/>
      <c r="J149" s="188" t="s">
        <v>32971</v>
      </c>
      <c r="K149" s="168" t="e">
        <f>#REF!+C123+#REF!</f>
        <v>#REF!</v>
      </c>
    </row>
    <row r="150" spans="1:11">
      <c r="C150" s="188"/>
      <c r="G150" s="188"/>
      <c r="J150" s="188" t="s">
        <v>72</v>
      </c>
    </row>
    <row r="151" spans="1:11">
      <c r="C151" s="188"/>
      <c r="G151" s="188"/>
      <c r="J151" s="188" t="s">
        <v>52</v>
      </c>
    </row>
    <row r="152" spans="1:11">
      <c r="C152" s="188"/>
      <c r="G152" s="188"/>
      <c r="J152" s="231" t="s">
        <v>33004</v>
      </c>
      <c r="K152" s="168">
        <v>2400</v>
      </c>
    </row>
    <row r="153" spans="1:11">
      <c r="C153" s="188"/>
      <c r="G153" s="188"/>
    </row>
    <row r="154" spans="1:11">
      <c r="C154" s="188"/>
      <c r="G154" s="188"/>
    </row>
    <row r="155" spans="1:11">
      <c r="C155" s="188"/>
      <c r="G155" s="188"/>
    </row>
    <row r="156" spans="1:11">
      <c r="C156" s="188"/>
      <c r="G156" s="188"/>
    </row>
    <row r="157" spans="1:11">
      <c r="C157" s="188"/>
      <c r="G157" s="188"/>
    </row>
    <row r="158" spans="1:11">
      <c r="C158" s="188"/>
      <c r="G158" s="188"/>
    </row>
    <row r="159" spans="1:11">
      <c r="C159" s="188"/>
      <c r="G159" s="188"/>
    </row>
    <row r="160" spans="1:11">
      <c r="C160" s="188"/>
      <c r="G160" s="188"/>
    </row>
    <row r="161" spans="1:8">
      <c r="C161" s="188"/>
      <c r="G161" s="188"/>
    </row>
    <row r="162" spans="1:8">
      <c r="C162" s="188"/>
      <c r="G162" s="188"/>
    </row>
    <row r="163" spans="1:8">
      <c r="C163" s="188"/>
      <c r="G163" s="188"/>
    </row>
    <row r="164" spans="1:8">
      <c r="C164" s="188"/>
      <c r="G164" s="188"/>
    </row>
    <row r="165" spans="1:8">
      <c r="A165" s="266"/>
      <c r="B165" s="252"/>
      <c r="C165" s="252"/>
      <c r="D165" s="266"/>
      <c r="E165" s="267"/>
      <c r="F165" s="267"/>
      <c r="G165" s="267"/>
      <c r="H165" s="268"/>
    </row>
    <row r="166" spans="1:8">
      <c r="A166" s="266"/>
      <c r="B166" s="252"/>
      <c r="C166" s="252"/>
      <c r="D166" s="266"/>
      <c r="E166" s="267"/>
      <c r="F166" s="267"/>
      <c r="G166" s="267"/>
      <c r="H166" s="268"/>
    </row>
    <row r="167" spans="1:8">
      <c r="A167" s="266"/>
      <c r="B167" s="252"/>
      <c r="C167" s="252"/>
      <c r="D167" s="266"/>
      <c r="E167" s="267"/>
      <c r="F167" s="267"/>
      <c r="G167" s="267"/>
      <c r="H167" s="268"/>
    </row>
    <row r="170" spans="1:8">
      <c r="C170" s="188"/>
      <c r="G170" s="188"/>
    </row>
    <row r="171" spans="1:8">
      <c r="C171" s="188"/>
      <c r="G171" s="188"/>
    </row>
    <row r="172" spans="1:8">
      <c r="C172" s="188"/>
      <c r="G172" s="188"/>
    </row>
    <row r="173" spans="1:8">
      <c r="C173" s="188"/>
      <c r="G173" s="188"/>
    </row>
    <row r="174" spans="1:8">
      <c r="C174" s="188"/>
      <c r="G174" s="188"/>
    </row>
    <row r="175" spans="1:8">
      <c r="C175" s="188"/>
      <c r="G175" s="188"/>
    </row>
    <row r="176" spans="1:8" ht="19.75" customHeight="1">
      <c r="C176" s="188"/>
      <c r="G176" s="188"/>
    </row>
    <row r="177" spans="3:7" ht="19.75" customHeight="1">
      <c r="C177" s="188"/>
      <c r="G177" s="188"/>
    </row>
    <row r="178" spans="3:7" ht="19.75" customHeight="1">
      <c r="C178" s="188"/>
      <c r="G178" s="188"/>
    </row>
    <row r="179" spans="3:7" ht="19.75" customHeight="1">
      <c r="C179" s="188"/>
      <c r="G179" s="188"/>
    </row>
    <row r="180" spans="3:7" ht="39.75" customHeight="1">
      <c r="C180" s="188"/>
      <c r="G180" s="188"/>
    </row>
    <row r="181" spans="3:7">
      <c r="C181" s="188"/>
      <c r="G181" s="188"/>
    </row>
    <row r="182" spans="3:7">
      <c r="C182" s="188"/>
      <c r="G182" s="188"/>
    </row>
    <row r="183" spans="3:7">
      <c r="C183" s="188"/>
      <c r="G183" s="188"/>
    </row>
    <row r="184" spans="3:7">
      <c r="C184" s="188"/>
      <c r="G184" s="188"/>
    </row>
    <row r="185" spans="3:7">
      <c r="C185" s="188"/>
      <c r="G185" s="188"/>
    </row>
    <row r="186" spans="3:7">
      <c r="C186" s="188"/>
      <c r="G186" s="188"/>
    </row>
    <row r="187" spans="3:7">
      <c r="C187" s="188"/>
      <c r="G187" s="188"/>
    </row>
    <row r="188" spans="3:7">
      <c r="C188" s="188"/>
      <c r="G188" s="188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topLeftCell="Y13" zoomScale="90" zoomScaleNormal="90" workbookViewId="0">
      <selection activeCell="AH26" sqref="AH26"/>
    </sheetView>
  </sheetViews>
  <sheetFormatPr defaultColWidth="8.81640625" defaultRowHeight="13"/>
  <cols>
    <col min="1" max="1" width="43.81640625" style="270" customWidth="1"/>
    <col min="2" max="2" width="20.81640625" style="270" customWidth="1"/>
    <col min="3" max="3" width="16.1796875" style="270" customWidth="1"/>
    <col min="4" max="4" width="36.81640625" style="270" customWidth="1"/>
    <col min="5" max="8" width="16.1796875" style="270" customWidth="1"/>
    <col min="9" max="9" width="14.81640625" style="270" customWidth="1"/>
    <col min="10" max="16384" width="8.81640625" style="270"/>
  </cols>
  <sheetData>
    <row r="1" spans="1:6">
      <c r="A1" s="269" t="s">
        <v>33378</v>
      </c>
      <c r="C1" s="270" t="s">
        <v>33382</v>
      </c>
    </row>
    <row r="2" spans="1:6">
      <c r="C2" s="270" t="s">
        <v>33091</v>
      </c>
    </row>
    <row r="3" spans="1:6">
      <c r="A3" s="271" t="s">
        <v>33381</v>
      </c>
      <c r="B3" s="272" t="s">
        <v>33081</v>
      </c>
      <c r="C3" s="273" t="s">
        <v>33082</v>
      </c>
    </row>
    <row r="4" spans="1:6">
      <c r="A4" s="274"/>
      <c r="C4" s="275"/>
    </row>
    <row r="5" spans="1:6">
      <c r="A5" s="274" t="s">
        <v>33083</v>
      </c>
      <c r="B5" s="270" t="s">
        <v>33084</v>
      </c>
      <c r="C5" s="275">
        <v>1</v>
      </c>
    </row>
    <row r="6" spans="1:6">
      <c r="A6" s="274" t="s">
        <v>33085</v>
      </c>
      <c r="B6" s="270" t="s">
        <v>33086</v>
      </c>
      <c r="C6" s="276">
        <v>3.5300000000000001E-13</v>
      </c>
    </row>
    <row r="7" spans="1:6">
      <c r="A7" s="277" t="s">
        <v>33087</v>
      </c>
      <c r="B7" s="278" t="s">
        <v>33088</v>
      </c>
      <c r="C7" s="279">
        <f>C5/C6</f>
        <v>2832861189801.6997</v>
      </c>
    </row>
    <row r="8" spans="1:6">
      <c r="A8" s="274"/>
      <c r="C8" s="280"/>
    </row>
    <row r="9" spans="1:6">
      <c r="A9" s="274" t="s">
        <v>33089</v>
      </c>
      <c r="B9" s="270" t="s">
        <v>33090</v>
      </c>
      <c r="C9" s="276">
        <v>8000000000</v>
      </c>
    </row>
    <row r="10" spans="1:6">
      <c r="A10" s="274" t="s">
        <v>33092</v>
      </c>
      <c r="B10" s="270" t="s">
        <v>33093</v>
      </c>
      <c r="C10" s="276">
        <f>1/C9</f>
        <v>1.2500000000000001E-10</v>
      </c>
    </row>
    <row r="11" spans="1:6">
      <c r="A11" s="277" t="s">
        <v>33094</v>
      </c>
      <c r="B11" s="281" t="s">
        <v>33095</v>
      </c>
      <c r="C11" s="299">
        <f>C7*C10</f>
        <v>354.10764872521247</v>
      </c>
    </row>
    <row r="12" spans="1:6">
      <c r="A12" s="287" t="s">
        <v>33097</v>
      </c>
      <c r="C12" s="315"/>
      <c r="D12" s="305" t="s">
        <v>33371</v>
      </c>
      <c r="E12" s="306"/>
      <c r="F12" s="300"/>
    </row>
    <row r="13" spans="1:6">
      <c r="A13" s="274" t="s">
        <v>33387</v>
      </c>
      <c r="B13" s="270" t="s">
        <v>33184</v>
      </c>
      <c r="C13" s="316" t="s">
        <v>33185</v>
      </c>
      <c r="D13" s="287"/>
      <c r="F13" s="282"/>
    </row>
    <row r="14" spans="1:6">
      <c r="A14" s="274" t="s">
        <v>33370</v>
      </c>
      <c r="B14" s="270" t="s">
        <v>33385</v>
      </c>
      <c r="C14" s="308">
        <f>INDEX('World carbon footprint'!$N$16:$N$131,MATCH('Absolute sustainability'!$C$13,'World carbon footprint'!$C$16:$C$131,0))</f>
        <v>361868.04462503752</v>
      </c>
      <c r="D14" s="274" t="s">
        <v>33380</v>
      </c>
      <c r="E14" s="270" t="s">
        <v>33095</v>
      </c>
      <c r="F14" s="295">
        <f>INDEX('World carbon footprint'!$K$16:$K$131,MATCH('Absolute sustainability'!$C$13,'World carbon footprint'!$C$16:$C$131,0))*'Carbon footprint calculator'!$B$17</f>
        <v>10287.355753234899</v>
      </c>
    </row>
    <row r="15" spans="1:6" ht="13.5">
      <c r="A15" s="270" t="s">
        <v>33383</v>
      </c>
      <c r="B15" s="270" t="s">
        <v>33386</v>
      </c>
      <c r="C15" s="313">
        <f>'Life cycle costing'!G22</f>
        <v>3.3551831428571433</v>
      </c>
      <c r="F15" s="295"/>
    </row>
    <row r="16" spans="1:6">
      <c r="A16" s="274" t="s">
        <v>33096</v>
      </c>
      <c r="B16" s="270" t="s">
        <v>9</v>
      </c>
      <c r="C16" s="283">
        <f>C15/C14</f>
        <v>9.2718414700964709E-6</v>
      </c>
      <c r="D16" s="274" t="s">
        <v>33372</v>
      </c>
      <c r="E16" s="270" t="s">
        <v>9</v>
      </c>
      <c r="F16" s="302">
        <f>F14/C11</f>
        <v>29.051492647135355</v>
      </c>
    </row>
    <row r="17" spans="1:9">
      <c r="A17" s="274"/>
      <c r="C17" s="282"/>
      <c r="D17" s="274"/>
      <c r="F17" s="304"/>
    </row>
    <row r="18" spans="1:9">
      <c r="A18" s="310" t="s">
        <v>33377</v>
      </c>
      <c r="B18" s="311" t="s">
        <v>33367</v>
      </c>
      <c r="C18" s="312">
        <f>C16*C11</f>
        <v>3.2832299823287786E-3</v>
      </c>
      <c r="D18" s="310" t="s">
        <v>33373</v>
      </c>
      <c r="E18" s="311" t="s">
        <v>33367</v>
      </c>
      <c r="F18" s="312">
        <f>C21/F16</f>
        <v>1.0690945878006206E-2</v>
      </c>
    </row>
    <row r="19" spans="1:9">
      <c r="A19" s="278"/>
      <c r="B19" s="285"/>
      <c r="C19" s="301"/>
      <c r="D19" s="278"/>
      <c r="E19" s="285"/>
      <c r="F19" s="303"/>
    </row>
    <row r="20" spans="1:9" s="296" customFormat="1" ht="31.75" customHeight="1">
      <c r="A20" s="309" t="s">
        <v>33374</v>
      </c>
      <c r="C20" s="297" t="s">
        <v>33391</v>
      </c>
      <c r="D20" s="297" t="s">
        <v>33020</v>
      </c>
      <c r="E20" s="297" t="s">
        <v>33005</v>
      </c>
      <c r="F20" s="297" t="s">
        <v>33006</v>
      </c>
      <c r="G20" s="297" t="s">
        <v>33030</v>
      </c>
      <c r="H20" s="297" t="s">
        <v>33021</v>
      </c>
      <c r="I20" s="297" t="s">
        <v>33368</v>
      </c>
    </row>
    <row r="21" spans="1:9" ht="13.5">
      <c r="A21" s="274" t="s">
        <v>33384</v>
      </c>
      <c r="B21" s="270" t="s">
        <v>33367</v>
      </c>
      <c r="C21" s="314">
        <f>'Carbon footprint calculator'!W15</f>
        <v>0.31058793556581932</v>
      </c>
      <c r="D21" s="314">
        <f>'Carbon footprint calculator'!Y15</f>
        <v>0.14925680707169828</v>
      </c>
      <c r="E21" s="314">
        <f>'Carbon footprint calculator'!Z15</f>
        <v>5.3008148322421858E-2</v>
      </c>
      <c r="F21" s="314">
        <f>'Carbon footprint calculator'!AA15</f>
        <v>7.0038845887345824E-2</v>
      </c>
      <c r="G21" s="314">
        <f>'Carbon footprint calculator'!X15</f>
        <v>0.33401216194334177</v>
      </c>
      <c r="H21" s="314">
        <f>'Carbon footprint calculator'!AB15</f>
        <v>7.9254500127235103E-3</v>
      </c>
      <c r="I21" s="314">
        <f>'Carbon footprint calculator'!AC15</f>
        <v>5.1664754334431592E-3</v>
      </c>
    </row>
    <row r="22" spans="1:9" ht="13.5">
      <c r="A22" s="310" t="s">
        <v>33399</v>
      </c>
      <c r="C22" s="340">
        <f>C18</f>
        <v>3.2832299823287786E-3</v>
      </c>
      <c r="D22" s="314"/>
      <c r="E22" s="314"/>
      <c r="F22" s="314"/>
      <c r="G22" s="338"/>
      <c r="H22" s="339"/>
      <c r="I22" s="339"/>
    </row>
    <row r="23" spans="1:9" ht="13.5">
      <c r="A23" s="310" t="s">
        <v>33400</v>
      </c>
      <c r="C23" s="340">
        <f>F18</f>
        <v>1.0690945878006206E-2</v>
      </c>
      <c r="D23" s="314"/>
      <c r="E23" s="314"/>
      <c r="F23" s="314"/>
      <c r="G23" s="338"/>
      <c r="H23" s="339"/>
      <c r="I23" s="339"/>
    </row>
    <row r="24" spans="1:9">
      <c r="A24" s="274"/>
      <c r="C24" s="286"/>
      <c r="D24" s="286"/>
      <c r="E24" s="286"/>
      <c r="F24" s="286"/>
      <c r="H24" s="285"/>
      <c r="I24" s="285"/>
    </row>
    <row r="25" spans="1:9">
      <c r="A25" s="284" t="s">
        <v>33375</v>
      </c>
      <c r="B25" s="272"/>
      <c r="C25" s="307">
        <f t="shared" ref="C25:I25" si="0">C21/$C$18</f>
        <v>94.598288038756536</v>
      </c>
      <c r="D25" s="307">
        <f t="shared" si="0"/>
        <v>45.4603569884042</v>
      </c>
      <c r="E25" s="307">
        <f t="shared" si="0"/>
        <v>16.145121909743114</v>
      </c>
      <c r="F25" s="307">
        <f t="shared" si="0"/>
        <v>21.332299675719831</v>
      </c>
      <c r="G25" s="307">
        <f t="shared" si="0"/>
        <v>101.73279476036845</v>
      </c>
      <c r="H25" s="307">
        <f t="shared" si="0"/>
        <v>2.4139186275041351</v>
      </c>
      <c r="I25" s="307">
        <f t="shared" si="0"/>
        <v>1.5735953500822395</v>
      </c>
    </row>
    <row r="26" spans="1:9">
      <c r="A26" s="284" t="s">
        <v>33376</v>
      </c>
      <c r="B26" s="272"/>
      <c r="C26" s="307">
        <f>C21/$F$18</f>
        <v>29.051492647135355</v>
      </c>
      <c r="D26" s="307">
        <f t="shared" ref="D26:I26" si="1">D21/$F$18</f>
        <v>13.961047860017203</v>
      </c>
      <c r="E26" s="307">
        <f t="shared" si="1"/>
        <v>4.9582281050989234</v>
      </c>
      <c r="F26" s="307">
        <f t="shared" si="1"/>
        <v>6.5512300489175823</v>
      </c>
      <c r="G26" s="307">
        <f t="shared" si="1"/>
        <v>31.242526690784533</v>
      </c>
      <c r="H26" s="307">
        <f t="shared" si="1"/>
        <v>0.74132355576020903</v>
      </c>
      <c r="I26" s="307">
        <f t="shared" si="1"/>
        <v>0.48325709365640096</v>
      </c>
    </row>
    <row r="28" spans="1:9">
      <c r="A28" s="270" t="s">
        <v>33379</v>
      </c>
      <c r="B28" s="270" t="s">
        <v>33392</v>
      </c>
    </row>
  </sheetData>
  <conditionalFormatting sqref="C25:I26">
    <cfRule type="cellIs" dxfId="9" priority="1" operator="lessThan">
      <formula>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2"/>
  <sheetViews>
    <sheetView topLeftCell="D2" zoomScale="85" zoomScaleNormal="85" workbookViewId="0">
      <selection activeCell="G7" sqref="G7"/>
    </sheetView>
  </sheetViews>
  <sheetFormatPr defaultRowHeight="14.5" outlineLevelCol="1"/>
  <cols>
    <col min="1" max="3" width="0" hidden="1" customWidth="1"/>
    <col min="4" max="4" width="12.453125" customWidth="1"/>
    <col min="5" max="5" width="46.54296875" customWidth="1"/>
    <col min="6" max="6" width="24.81640625" customWidth="1"/>
    <col min="7" max="7" width="47" customWidth="1"/>
    <col min="8" max="8" width="14.54296875" customWidth="1"/>
    <col min="9" max="9" width="13.453125" customWidth="1"/>
    <col min="10" max="10" width="12.81640625" customWidth="1"/>
    <col min="11" max="11" width="18.81640625" style="150" customWidth="1" outlineLevel="1"/>
    <col min="12" max="12" width="21" style="148" customWidth="1" outlineLevel="1"/>
    <col min="13" max="13" width="13" customWidth="1" outlineLevel="1"/>
    <col min="14" max="14" width="14.1796875" customWidth="1" outlineLevel="1"/>
    <col min="15" max="15" width="11.1796875" customWidth="1" outlineLevel="1"/>
    <col min="16" max="16" width="13.54296875" customWidth="1" outlineLevel="1"/>
  </cols>
  <sheetData>
    <row r="1" spans="1:16" ht="70">
      <c r="I1" s="80" t="s">
        <v>127</v>
      </c>
      <c r="J1" s="82" t="s">
        <v>131</v>
      </c>
      <c r="K1" s="145" t="s">
        <v>32984</v>
      </c>
      <c r="L1" s="145" t="s">
        <v>32984</v>
      </c>
      <c r="M1" s="145" t="s">
        <v>32984</v>
      </c>
      <c r="N1" s="81" t="s">
        <v>128</v>
      </c>
      <c r="O1" s="82" t="s">
        <v>129</v>
      </c>
      <c r="P1" s="80" t="s">
        <v>130</v>
      </c>
    </row>
    <row r="2" spans="1:16" ht="70.5" thickBot="1">
      <c r="D2" s="76" t="s">
        <v>125</v>
      </c>
      <c r="E2" s="77" t="s">
        <v>126</v>
      </c>
      <c r="F2" s="78" t="s">
        <v>8</v>
      </c>
      <c r="G2" s="77">
        <v>1000</v>
      </c>
      <c r="H2" s="18"/>
      <c r="I2" s="80" t="s">
        <v>12</v>
      </c>
      <c r="J2" s="82" t="s">
        <v>15</v>
      </c>
      <c r="K2" s="145" t="s">
        <v>32985</v>
      </c>
      <c r="L2" s="145" t="s">
        <v>32986</v>
      </c>
      <c r="M2" s="145" t="s">
        <v>32987</v>
      </c>
      <c r="N2" s="81" t="s">
        <v>132</v>
      </c>
      <c r="O2" s="82" t="s">
        <v>13</v>
      </c>
      <c r="P2" s="80" t="s">
        <v>14</v>
      </c>
    </row>
    <row r="3" spans="1:16" ht="63.75" customHeight="1">
      <c r="C3" t="e">
        <f>INDEX('Ecoinvent data'!$B$5:$B$21242, MATCH('Selected processes'!D3,'Ecoinvent data'!$D$5:$D$21242,0))</f>
        <v>#N/A</v>
      </c>
      <c r="D3" s="33"/>
      <c r="E3" s="18"/>
      <c r="F3" s="18"/>
      <c r="G3" s="18"/>
      <c r="H3" s="18"/>
      <c r="I3" s="80" t="s">
        <v>16</v>
      </c>
      <c r="J3" s="82" t="s">
        <v>134</v>
      </c>
      <c r="K3" s="145" t="s">
        <v>32988</v>
      </c>
      <c r="L3" s="145" t="s">
        <v>32989</v>
      </c>
      <c r="M3" s="145" t="s">
        <v>32990</v>
      </c>
      <c r="N3" s="81" t="s">
        <v>133</v>
      </c>
      <c r="O3" s="82" t="s">
        <v>17</v>
      </c>
      <c r="P3" s="80" t="s">
        <v>18</v>
      </c>
    </row>
    <row r="4" spans="1:16" ht="42.5" thickBot="1">
      <c r="D4" s="80" t="s">
        <v>135</v>
      </c>
      <c r="E4" s="84" t="s">
        <v>19</v>
      </c>
      <c r="F4" s="80" t="s">
        <v>20</v>
      </c>
      <c r="G4" s="84" t="s">
        <v>21</v>
      </c>
      <c r="H4" s="80" t="s">
        <v>22</v>
      </c>
      <c r="I4" s="80" t="s">
        <v>23</v>
      </c>
      <c r="J4" s="82" t="s">
        <v>26</v>
      </c>
      <c r="K4" s="145" t="s">
        <v>32991</v>
      </c>
      <c r="L4" s="145" t="s">
        <v>32992</v>
      </c>
      <c r="M4" s="145" t="s">
        <v>32993</v>
      </c>
      <c r="N4" s="81" t="s">
        <v>24</v>
      </c>
      <c r="O4" s="82" t="s">
        <v>1</v>
      </c>
      <c r="P4" s="80" t="s">
        <v>25</v>
      </c>
    </row>
    <row r="5" spans="1:16" ht="15" thickBot="1">
      <c r="A5" t="s">
        <v>579</v>
      </c>
      <c r="B5" s="181">
        <v>17446</v>
      </c>
      <c r="C5">
        <f>INDEX('Ecoinvent data'!$B$5:$B$21242, MATCH('Selected processes'!D5,'Ecoinvent data'!$D$5:$D$21242,0))</f>
        <v>17299</v>
      </c>
      <c r="D5" s="181">
        <v>17299</v>
      </c>
      <c r="E5" s="117" t="s">
        <v>65</v>
      </c>
      <c r="F5" s="117" t="s">
        <v>11</v>
      </c>
      <c r="G5" s="34" t="str">
        <f>INDEX('Ecoinvent data'!G$5:G$21242,MATCH($D5,'Ecoinvent data'!$D$5:$D$21242,0))</f>
        <v>steel, low-alloyed, hot rolled</v>
      </c>
      <c r="H5" s="98" t="str">
        <f>INDEX('Ecoinvent data'!H$5:H$21242,MATCH($D5,'Ecoinvent data'!$D$5:$D$21242,0))</f>
        <v>kg</v>
      </c>
      <c r="I5" s="98">
        <f>INDEX('Ecoinvent data'!I$5:I$21242,MATCH($D5,'Ecoinvent data'!$D$5:$D$21242,0))</f>
        <v>1</v>
      </c>
      <c r="J5" s="100">
        <f>INDEX('Ecoinvent data'!J$5:J$21242,MATCH($D5,'Ecoinvent data'!$D$5:$D$21242,0))</f>
        <v>2.1807172426384409</v>
      </c>
      <c r="K5" s="99">
        <f>INDEX('Ecoinvent data'!K$5:K$21242,MATCH($D5,'Ecoinvent data'!$D$5:$D$21242,0))</f>
        <v>7.9963288858226376</v>
      </c>
      <c r="L5" s="149">
        <f>INDEX('Ecoinvent data'!L$5:L$21242,MATCH($D5,'Ecoinvent data'!$D$5:$D$21242,0))</f>
        <v>9.780818925311545E-9</v>
      </c>
      <c r="M5" s="100">
        <f>INDEX('Ecoinvent data'!M$5:M$21242,MATCH($D5,'Ecoinvent data'!$D$5:$D$21242,0))</f>
        <v>0.24593888619650639</v>
      </c>
      <c r="N5" s="99">
        <f>INDEX('Ecoinvent data'!N$5:N$21242,MATCH($D5,'Ecoinvent data'!$D$5:$D$21242,0))</f>
        <v>25.556652263192639</v>
      </c>
      <c r="O5" s="100">
        <f>INDEX('Ecoinvent data'!O$5:O$21242,MATCH($D5,'Ecoinvent data'!$D$5:$D$21242,0))</f>
        <v>1.943914298319835</v>
      </c>
      <c r="P5" s="101">
        <f>INDEX('Ecoinvent data'!P$5:P$21242,MATCH($D5,'Ecoinvent data'!$D$5:$D$21242,0))</f>
        <v>76.062947458870084</v>
      </c>
    </row>
    <row r="6" spans="1:16" ht="15" thickBot="1">
      <c r="A6" t="s">
        <v>768</v>
      </c>
      <c r="B6" s="33">
        <v>17078</v>
      </c>
      <c r="C6">
        <f>INDEX('Ecoinvent data'!$B$5:$B$21242, MATCH('Selected processes'!D6,'Ecoinvent data'!$D$5:$D$21242,0))</f>
        <v>16619</v>
      </c>
      <c r="D6" s="33">
        <v>16619</v>
      </c>
      <c r="E6" s="32" t="str">
        <f>INDEX('Ecoinvent data'!E$5:E$21242,MATCH($D6,'Ecoinvent data'!$D$5:$D$21242,0))</f>
        <v>sheet rolling, steel</v>
      </c>
      <c r="F6" s="32" t="str">
        <f>INDEX('Ecoinvent data'!F$5:F$21242,MATCH($D6,'Ecoinvent data'!$D$5:$D$21242,0))</f>
        <v>RER</v>
      </c>
      <c r="G6" s="32" t="str">
        <f>INDEX('Ecoinvent data'!G$5:G$21242,MATCH($D6,'Ecoinvent data'!$D$5:$D$21242,0))</f>
        <v>sheet rolling, steel</v>
      </c>
      <c r="H6" s="98" t="str">
        <f>INDEX('Ecoinvent data'!H$5:H$21242,MATCH($D6,'Ecoinvent data'!$D$5:$D$21242,0))</f>
        <v>kg</v>
      </c>
      <c r="I6" s="98">
        <f>INDEX('Ecoinvent data'!I$5:I$21242,MATCH($D6,'Ecoinvent data'!$D$5:$D$21242,0))</f>
        <v>1</v>
      </c>
      <c r="J6" s="100">
        <f>INDEX('Ecoinvent data'!J$5:J$21242,MATCH($D6,'Ecoinvent data'!$D$5:$D$21242,0))</f>
        <v>0.31200612512710679</v>
      </c>
      <c r="K6" s="99">
        <f>INDEX('Ecoinvent data'!K$5:K$21242,MATCH($D6,'Ecoinvent data'!$D$5:$D$21242,0))</f>
        <v>0.73372079420051761</v>
      </c>
      <c r="L6" s="149">
        <f>INDEX('Ecoinvent data'!L$5:L$21242,MATCH($D6,'Ecoinvent data'!$D$5:$D$21242,0))</f>
        <v>1.3767966367168161E-9</v>
      </c>
      <c r="M6" s="100">
        <f>INDEX('Ecoinvent data'!M$5:M$21242,MATCH($D6,'Ecoinvent data'!$D$5:$D$21242,0))</f>
        <v>3.5174108129709419E-2</v>
      </c>
      <c r="N6" s="99">
        <f>INDEX('Ecoinvent data'!N$5:N$21242,MATCH($D6,'Ecoinvent data'!$D$5:$D$21242,0))</f>
        <v>4.9309387740712403</v>
      </c>
      <c r="O6" s="100">
        <f>INDEX('Ecoinvent data'!O$5:O$21242,MATCH($D6,'Ecoinvent data'!$D$5:$D$21242,0))</f>
        <v>0.27903980580484478</v>
      </c>
      <c r="P6" s="101">
        <f>INDEX('Ecoinvent data'!P$5:P$21242,MATCH($D6,'Ecoinvent data'!$D$5:$D$21242,0))</f>
        <v>56.589590459354852</v>
      </c>
    </row>
    <row r="7" spans="1:16" ht="15" thickBot="1">
      <c r="A7" t="s">
        <v>2701</v>
      </c>
      <c r="B7" s="181">
        <v>323</v>
      </c>
      <c r="C7">
        <f>INDEX('Ecoinvent data'!$B$5:$B$21242, MATCH('Selected processes'!D7,'Ecoinvent data'!$D$5:$D$21242,0))</f>
        <v>458</v>
      </c>
      <c r="D7" s="181">
        <v>458</v>
      </c>
      <c r="E7" s="116" t="s">
        <v>37</v>
      </c>
      <c r="F7" s="116" t="s">
        <v>688</v>
      </c>
      <c r="G7" s="32" t="str">
        <f>INDEX('Ecoinvent data'!G$5:G$21242,MATCH($D7,'Ecoinvent data'!$D$5:$D$21242,0))</f>
        <v>aluminium, primary, ingot</v>
      </c>
      <c r="H7" s="98" t="str">
        <f>INDEX('Ecoinvent data'!H$5:H$21242,MATCH($D7,'Ecoinvent data'!$D$5:$D$21242,0))</f>
        <v>kg</v>
      </c>
      <c r="I7" s="98">
        <f>INDEX('Ecoinvent data'!I$5:I$21242,MATCH($D7,'Ecoinvent data'!$D$5:$D$21242,0))</f>
        <v>1</v>
      </c>
      <c r="J7" s="100">
        <f>INDEX('Ecoinvent data'!J$5:J$21242,MATCH($D7,'Ecoinvent data'!$D$5:$D$21242,0))</f>
        <v>7.2098380020622974</v>
      </c>
      <c r="K7" s="99">
        <f>INDEX('Ecoinvent data'!K$5:K$21242,MATCH($D7,'Ecoinvent data'!$D$5:$D$21242,0))</f>
        <v>13.333429097370473</v>
      </c>
      <c r="L7" s="149">
        <f>INDEX('Ecoinvent data'!L$5:L$21242,MATCH($D7,'Ecoinvent data'!$D$5:$D$21242,0))</f>
        <v>3.265329779013333E-8</v>
      </c>
      <c r="M7" s="100">
        <f>INDEX('Ecoinvent data'!M$5:M$21242,MATCH($D7,'Ecoinvent data'!$D$5:$D$21242,0))</f>
        <v>0.57610667219532485</v>
      </c>
      <c r="N7" s="99">
        <f>INDEX('Ecoinvent data'!N$5:N$21242,MATCH($D7,'Ecoinvent data'!$D$5:$D$21242,0))</f>
        <v>115.0404641460411</v>
      </c>
      <c r="O7" s="100">
        <f>INDEX('Ecoinvent data'!O$5:O$21242,MATCH($D7,'Ecoinvent data'!$D$5:$D$21242,0))</f>
        <v>6.4231875158513523</v>
      </c>
      <c r="P7" s="101">
        <f>INDEX('Ecoinvent data'!P$5:P$21242,MATCH($D7,'Ecoinvent data'!$D$5:$D$21242,0))</f>
        <v>55.834158559176799</v>
      </c>
    </row>
    <row r="8" spans="1:16" ht="15" thickBot="1">
      <c r="A8" t="s">
        <v>27302</v>
      </c>
      <c r="B8" s="33">
        <v>17076</v>
      </c>
      <c r="C8">
        <f>INDEX('Ecoinvent data'!$B$5:$B$21242, MATCH('Selected processes'!D8,'Ecoinvent data'!$D$5:$D$21242,0))</f>
        <v>16616</v>
      </c>
      <c r="D8" s="33">
        <v>16616</v>
      </c>
      <c r="E8" s="32" t="str">
        <f>INDEX('Ecoinvent data'!E$5:E$21242,MATCH($D8,'Ecoinvent data'!$D$5:$D$21242,0))</f>
        <v>sheet rolling, copper</v>
      </c>
      <c r="F8" s="32" t="str">
        <f>INDEX('Ecoinvent data'!F$5:F$21242,MATCH($D8,'Ecoinvent data'!$D$5:$D$21242,0))</f>
        <v>RER</v>
      </c>
      <c r="G8" s="32" t="str">
        <f>INDEX('Ecoinvent data'!G$5:G$21242,MATCH($D8,'Ecoinvent data'!$D$5:$D$21242,0))</f>
        <v>sheet rolling, copper</v>
      </c>
      <c r="H8" s="98" t="str">
        <f>INDEX('Ecoinvent data'!H$5:H$21242,MATCH($D8,'Ecoinvent data'!$D$5:$D$21242,0))</f>
        <v>kg</v>
      </c>
      <c r="I8" s="98">
        <f>INDEX('Ecoinvent data'!I$5:I$21242,MATCH($D8,'Ecoinvent data'!$D$5:$D$21242,0))</f>
        <v>1</v>
      </c>
      <c r="J8" s="100">
        <f>INDEX('Ecoinvent data'!J$5:J$21242,MATCH($D8,'Ecoinvent data'!$D$5:$D$21242,0))</f>
        <v>0.48163006250506718</v>
      </c>
      <c r="K8" s="99">
        <f>INDEX('Ecoinvent data'!K$5:K$21242,MATCH($D8,'Ecoinvent data'!$D$5:$D$21242,0))</f>
        <v>4.9624408314741713</v>
      </c>
      <c r="L8" s="149">
        <f>INDEX('Ecoinvent data'!L$5:L$21242,MATCH($D8,'Ecoinvent data'!$D$5:$D$21242,0))</f>
        <v>9.7940055934094782E-9</v>
      </c>
      <c r="M8" s="100">
        <f>INDEX('Ecoinvent data'!M$5:M$21242,MATCH($D8,'Ecoinvent data'!$D$5:$D$21242,0))</f>
        <v>4.9170009788517641E-2</v>
      </c>
      <c r="N8" s="99">
        <f>INDEX('Ecoinvent data'!N$5:N$21242,MATCH($D8,'Ecoinvent data'!$D$5:$D$21242,0))</f>
        <v>7.1938643594189164</v>
      </c>
      <c r="O8" s="100">
        <f>INDEX('Ecoinvent data'!O$5:O$21242,MATCH($D8,'Ecoinvent data'!$D$5:$D$21242,0))</f>
        <v>0.42190023946789851</v>
      </c>
      <c r="P8" s="101">
        <f>INDEX('Ecoinvent data'!P$5:P$21242,MATCH($D8,'Ecoinvent data'!$D$5:$D$21242,0))</f>
        <v>58.647233029283505</v>
      </c>
    </row>
    <row r="9" spans="1:16" ht="15" thickBot="1">
      <c r="A9" t="s">
        <v>7496</v>
      </c>
      <c r="B9" s="33">
        <v>16311</v>
      </c>
      <c r="C9">
        <f>INDEX('Ecoinvent data'!$B$5:$B$21242, MATCH('Selected processes'!D9,'Ecoinvent data'!$D$5:$D$21242,0))</f>
        <v>12456</v>
      </c>
      <c r="D9" s="33">
        <v>12456</v>
      </c>
      <c r="E9" s="32" t="str">
        <f>INDEX('Ecoinvent data'!E$5:E$21242,MATCH($D9,'Ecoinvent data'!$D$5:$D$21242,0))</f>
        <v>platinum to generic market for metal catalyst for catalytic converter</v>
      </c>
      <c r="F9" s="32" t="str">
        <f>INDEX('Ecoinvent data'!F$5:F$21242,MATCH($D9,'Ecoinvent data'!$D$5:$D$21242,0))</f>
        <v>GLO</v>
      </c>
      <c r="G9" s="32" t="str">
        <f>INDEX('Ecoinvent data'!G$5:G$21242,MATCH($D9,'Ecoinvent data'!$D$5:$D$21242,0))</f>
        <v>metal catalyst for catalytic converter</v>
      </c>
      <c r="H9" s="98" t="str">
        <f>INDEX('Ecoinvent data'!H$5:H$21242,MATCH($D9,'Ecoinvent data'!$D$5:$D$21242,0))</f>
        <v>kg</v>
      </c>
      <c r="I9" s="98">
        <f>INDEX('Ecoinvent data'!I$5:I$21242,MATCH($D9,'Ecoinvent data'!$D$5:$D$21242,0))</f>
        <v>1</v>
      </c>
      <c r="J9" s="100">
        <f>INDEX('Ecoinvent data'!J$5:J$21242,MATCH($D9,'Ecoinvent data'!$D$5:$D$21242,0))</f>
        <v>69669.935679893242</v>
      </c>
      <c r="K9" s="99">
        <f>INDEX('Ecoinvent data'!K$5:K$21242,MATCH($D9,'Ecoinvent data'!$D$5:$D$21242,0))</f>
        <v>571917.50828272966</v>
      </c>
      <c r="L9" s="149">
        <f>INDEX('Ecoinvent data'!L$5:L$21242,MATCH($D9,'Ecoinvent data'!$D$5:$D$21242,0))</f>
        <v>1.1984345634967011E-3</v>
      </c>
      <c r="M9" s="100">
        <f>INDEX('Ecoinvent data'!M$5:M$21242,MATCH($D9,'Ecoinvent data'!$D$5:$D$21242,0))</f>
        <v>6488.7337130145715</v>
      </c>
      <c r="N9" s="99">
        <f>INDEX('Ecoinvent data'!N$5:N$21242,MATCH($D9,'Ecoinvent data'!$D$5:$D$21242,0))</f>
        <v>1106057.1971721121</v>
      </c>
      <c r="O9" s="100">
        <f>INDEX('Ecoinvent data'!O$5:O$21242,MATCH($D9,'Ecoinvent data'!$D$5:$D$21242,0))</f>
        <v>63448.734503760279</v>
      </c>
      <c r="P9" s="101">
        <f>INDEX('Ecoinvent data'!P$5:P$21242,MATCH($D9,'Ecoinvent data'!$D$5:$D$21242,0))</f>
        <v>57.364786076146395</v>
      </c>
    </row>
    <row r="10" spans="1:16" ht="15" thickBot="1">
      <c r="A10" t="s">
        <v>7797</v>
      </c>
      <c r="B10" s="33">
        <v>12104</v>
      </c>
      <c r="C10">
        <f>INDEX('Ecoinvent data'!$B$5:$B$21242, MATCH('Selected processes'!D10,'Ecoinvent data'!$D$5:$D$21242,0))</f>
        <v>14632</v>
      </c>
      <c r="D10" s="33">
        <v>14632</v>
      </c>
      <c r="E10" s="32" t="str">
        <f>INDEX('Ecoinvent data'!E$5:E$21242,MATCH($D10,'Ecoinvent data'!$D$5:$D$21242,0))</f>
        <v>market for polyethylene, high density, granulate</v>
      </c>
      <c r="F10" s="32" t="str">
        <f>INDEX('Ecoinvent data'!F$5:F$21242,MATCH($D10,'Ecoinvent data'!$D$5:$D$21242,0))</f>
        <v>GLO</v>
      </c>
      <c r="G10" s="32" t="str">
        <f>INDEX('Ecoinvent data'!G$5:G$21242,MATCH($D10,'Ecoinvent data'!$D$5:$D$21242,0))</f>
        <v>polyethylene, high density, granulate</v>
      </c>
      <c r="H10" s="98" t="str">
        <f>INDEX('Ecoinvent data'!H$5:H$21242,MATCH($D10,'Ecoinvent data'!$D$5:$D$21242,0))</f>
        <v>kg</v>
      </c>
      <c r="I10" s="98">
        <f>INDEX('Ecoinvent data'!I$5:I$21242,MATCH($D10,'Ecoinvent data'!$D$5:$D$21242,0))</f>
        <v>1</v>
      </c>
      <c r="J10" s="100">
        <f>INDEX('Ecoinvent data'!J$5:J$21242,MATCH($D10,'Ecoinvent data'!$D$5:$D$21242,0))</f>
        <v>2.3276287809133178</v>
      </c>
      <c r="K10" s="99">
        <f>INDEX('Ecoinvent data'!K$5:K$21242,MATCH($D10,'Ecoinvent data'!$D$5:$D$21242,0))</f>
        <v>2.3488561109189066</v>
      </c>
      <c r="L10" s="149">
        <f>INDEX('Ecoinvent data'!L$5:L$21242,MATCH($D10,'Ecoinvent data'!$D$5:$D$21242,0))</f>
        <v>9.3798954359714296E-9</v>
      </c>
      <c r="M10" s="100">
        <f>INDEX('Ecoinvent data'!M$5:M$21242,MATCH($D10,'Ecoinvent data'!$D$5:$D$21242,0))</f>
        <v>0.66163795375830592</v>
      </c>
      <c r="N10" s="99">
        <f>INDEX('Ecoinvent data'!N$5:N$21242,MATCH($D10,'Ecoinvent data'!$D$5:$D$21242,0))</f>
        <v>80.670315922356409</v>
      </c>
      <c r="O10" s="100">
        <f>INDEX('Ecoinvent data'!O$5:O$21242,MATCH($D10,'Ecoinvent data'!$D$5:$D$21242,0))</f>
        <v>1.921545652847569</v>
      </c>
      <c r="P10" s="101">
        <f>INDEX('Ecoinvent data'!P$5:P$21242,MATCH($D10,'Ecoinvent data'!$D$5:$D$21242,0))</f>
        <v>23.819736304206604</v>
      </c>
    </row>
    <row r="11" spans="1:16" ht="15" thickBot="1">
      <c r="A11" t="s">
        <v>7784</v>
      </c>
      <c r="B11" s="33">
        <v>5070</v>
      </c>
      <c r="C11">
        <f>INDEX('Ecoinvent data'!$B$5:$B$21242, MATCH('Selected processes'!D11,'Ecoinvent data'!$D$5:$D$21242,0))</f>
        <v>7364</v>
      </c>
      <c r="D11" s="33">
        <v>7364</v>
      </c>
      <c r="E11" s="32" t="str">
        <f>INDEX('Ecoinvent data'!E$5:E$21242,MATCH($D11,'Ecoinvent data'!$D$5:$D$21242,0))</f>
        <v>electronics production, for control units</v>
      </c>
      <c r="F11" s="32" t="str">
        <f>INDEX('Ecoinvent data'!F$5:F$21242,MATCH($D11,'Ecoinvent data'!$D$5:$D$21242,0))</f>
        <v>RER</v>
      </c>
      <c r="G11" s="32" t="str">
        <f>INDEX('Ecoinvent data'!G$5:G$21242,MATCH($D11,'Ecoinvent data'!$D$5:$D$21242,0))</f>
        <v>electronics, for control units</v>
      </c>
      <c r="H11" s="98" t="str">
        <f>INDEX('Ecoinvent data'!H$5:H$21242,MATCH($D11,'Ecoinvent data'!$D$5:$D$21242,0))</f>
        <v>kg</v>
      </c>
      <c r="I11" s="98">
        <f>INDEX('Ecoinvent data'!I$5:I$21242,MATCH($D11,'Ecoinvent data'!$D$5:$D$21242,0))</f>
        <v>1</v>
      </c>
      <c r="J11" s="100">
        <f>INDEX('Ecoinvent data'!J$5:J$21242,MATCH($D11,'Ecoinvent data'!$D$5:$D$21242,0))</f>
        <v>31.864829780617661</v>
      </c>
      <c r="K11" s="99">
        <f>INDEX('Ecoinvent data'!K$5:K$21242,MATCH($D11,'Ecoinvent data'!$D$5:$D$21242,0))</f>
        <v>91.052321293078407</v>
      </c>
      <c r="L11" s="149">
        <f>INDEX('Ecoinvent data'!L$5:L$21242,MATCH($D11,'Ecoinvent data'!$D$5:$D$21242,0))</f>
        <v>2.06831584742104E-7</v>
      </c>
      <c r="M11" s="100">
        <f>INDEX('Ecoinvent data'!M$5:M$21242,MATCH($D11,'Ecoinvent data'!$D$5:$D$21242,0))</f>
        <v>2.3610662619987139</v>
      </c>
      <c r="N11" s="99">
        <f>INDEX('Ecoinvent data'!N$5:N$21242,MATCH($D11,'Ecoinvent data'!$D$5:$D$21242,0))</f>
        <v>451.55328072305349</v>
      </c>
      <c r="O11" s="100">
        <f>INDEX('Ecoinvent data'!O$5:O$21242,MATCH($D11,'Ecoinvent data'!$D$5:$D$21242,0))</f>
        <v>27.885737812236691</v>
      </c>
      <c r="P11" s="101">
        <f>INDEX('Ecoinvent data'!P$5:P$21242,MATCH($D11,'Ecoinvent data'!$D$5:$D$21242,0))</f>
        <v>61.755143861615664</v>
      </c>
    </row>
    <row r="12" spans="1:16" ht="15" thickBot="1">
      <c r="A12" t="s">
        <v>15333</v>
      </c>
      <c r="B12" s="33">
        <v>5253</v>
      </c>
      <c r="C12">
        <f>INDEX('Ecoinvent data'!$B$5:$B$21242, MATCH('Selected processes'!D12,'Ecoinvent data'!$D$5:$D$21242,0))</f>
        <v>7587</v>
      </c>
      <c r="D12" s="33">
        <v>7587</v>
      </c>
      <c r="E12" s="32" t="str">
        <f>INDEX('Ecoinvent data'!E$5:E$21242,MATCH($D12,'Ecoinvent data'!$D$5:$D$21242,0))</f>
        <v>ethylene production, average</v>
      </c>
      <c r="F12" s="32" t="str">
        <f>INDEX('Ecoinvent data'!F$5:F$21242,MATCH($D12,'Ecoinvent data'!$D$5:$D$21242,0))</f>
        <v>RER</v>
      </c>
      <c r="G12" s="32" t="str">
        <f>INDEX('Ecoinvent data'!G$5:G$21242,MATCH($D12,'Ecoinvent data'!$D$5:$D$21242,0))</f>
        <v>ethylene</v>
      </c>
      <c r="H12" s="98" t="str">
        <f>INDEX('Ecoinvent data'!H$5:H$21242,MATCH($D12,'Ecoinvent data'!$D$5:$D$21242,0))</f>
        <v>kg</v>
      </c>
      <c r="I12" s="98">
        <f>INDEX('Ecoinvent data'!I$5:I$21242,MATCH($D12,'Ecoinvent data'!$D$5:$D$21242,0))</f>
        <v>1</v>
      </c>
      <c r="J12" s="100">
        <f>INDEX('Ecoinvent data'!J$5:J$21242,MATCH($D12,'Ecoinvent data'!$D$5:$D$21242,0))</f>
        <v>1.446917865349129</v>
      </c>
      <c r="K12" s="99">
        <f>INDEX('Ecoinvent data'!K$5:K$21242,MATCH($D12,'Ecoinvent data'!$D$5:$D$21242,0))</f>
        <v>1.120423945724538</v>
      </c>
      <c r="L12" s="149">
        <f>INDEX('Ecoinvent data'!L$5:L$21242,MATCH($D12,'Ecoinvent data'!$D$5:$D$21242,0))</f>
        <v>5.2741423140637294E-9</v>
      </c>
      <c r="M12" s="100">
        <f>INDEX('Ecoinvent data'!M$5:M$21242,MATCH($D12,'Ecoinvent data'!$D$5:$D$21242,0))</f>
        <v>0.5978588304511171</v>
      </c>
      <c r="N12" s="99">
        <f>INDEX('Ecoinvent data'!N$5:N$21242,MATCH($D12,'Ecoinvent data'!$D$5:$D$21242,0))</f>
        <v>67.934852536956299</v>
      </c>
      <c r="O12" s="100">
        <f>INDEX('Ecoinvent data'!O$5:O$21242,MATCH($D12,'Ecoinvent data'!$D$5:$D$21242,0))</f>
        <v>1.1303050164399431</v>
      </c>
      <c r="P12" s="101">
        <f>INDEX('Ecoinvent data'!P$5:P$21242,MATCH($D12,'Ecoinvent data'!$D$5:$D$21242,0))</f>
        <v>16.638072715695692</v>
      </c>
    </row>
    <row r="13" spans="1:16" ht="15" thickBot="1">
      <c r="A13" t="s">
        <v>15886</v>
      </c>
      <c r="B13" s="33">
        <v>17736</v>
      </c>
      <c r="C13">
        <f>INDEX('Ecoinvent data'!$B$5:$B$21242, MATCH('Selected processes'!D13,'Ecoinvent data'!$D$5:$D$21242,0))</f>
        <v>17773</v>
      </c>
      <c r="D13" s="33">
        <v>17773</v>
      </c>
      <c r="E13" s="32" t="str">
        <f>INDEX('Ecoinvent data'!E$5:E$21242,MATCH($D13,'Ecoinvent data'!$D$5:$D$21242,0))</f>
        <v>tap water production, conventional treatment</v>
      </c>
      <c r="F13" s="32" t="str">
        <f>INDEX('Ecoinvent data'!F$5:F$21242,MATCH($D13,'Ecoinvent data'!$D$5:$D$21242,0))</f>
        <v>RoW</v>
      </c>
      <c r="G13" s="32" t="str">
        <f>INDEX('Ecoinvent data'!G$5:G$21242,MATCH($D13,'Ecoinvent data'!$D$5:$D$21242,0))</f>
        <v>tap water</v>
      </c>
      <c r="H13" s="98" t="str">
        <f>INDEX('Ecoinvent data'!H$5:H$21242,MATCH($D13,'Ecoinvent data'!$D$5:$D$21242,0))</f>
        <v>kg</v>
      </c>
      <c r="I13" s="98">
        <f>INDEX('Ecoinvent data'!I$5:I$21242,MATCH($D13,'Ecoinvent data'!$D$5:$D$21242,0))</f>
        <v>1</v>
      </c>
      <c r="J13" s="187">
        <f>INDEX('Ecoinvent data'!J$5:J$21242,MATCH($D13,'Ecoinvent data'!$D$5:$D$21242,0))</f>
        <v>4.3545823781233379E-4</v>
      </c>
      <c r="K13" s="99">
        <f>INDEX('Ecoinvent data'!K$5:K$21242,MATCH($D13,'Ecoinvent data'!$D$5:$D$21242,0))</f>
        <v>6.3383806695971887E-4</v>
      </c>
      <c r="L13" s="149">
        <f>INDEX('Ecoinvent data'!L$5:L$21242,MATCH($D13,'Ecoinvent data'!$D$5:$D$21242,0))</f>
        <v>1.92888456773696E-12</v>
      </c>
      <c r="M13" s="100">
        <f>INDEX('Ecoinvent data'!M$5:M$21242,MATCH($D13,'Ecoinvent data'!$D$5:$D$21242,0))</f>
        <v>2.3409559230251271E-5</v>
      </c>
      <c r="N13" s="99">
        <f>INDEX('Ecoinvent data'!N$5:N$21242,MATCH($D13,'Ecoinvent data'!$D$5:$D$21242,0))</f>
        <v>5.6091535022960212E-3</v>
      </c>
      <c r="O13" s="100">
        <f>INDEX('Ecoinvent data'!O$5:O$21242,MATCH($D13,'Ecoinvent data'!$D$5:$D$21242,0))</f>
        <v>3.8278826311617702E-4</v>
      </c>
      <c r="P13" s="101">
        <f>INDEX('Ecoinvent data'!P$5:P$21242,MATCH($D13,'Ecoinvent data'!$D$5:$D$21242,0))</f>
        <v>68.243499301541405</v>
      </c>
    </row>
    <row r="14" spans="1:16" ht="15" thickBot="1">
      <c r="A14" t="s">
        <v>16832</v>
      </c>
      <c r="B14" s="33">
        <v>6843</v>
      </c>
      <c r="C14">
        <f>INDEX('Ecoinvent data'!$B$5:$B$21242, MATCH('Selected processes'!D14,'Ecoinvent data'!$D$5:$D$21242,0))</f>
        <v>9148</v>
      </c>
      <c r="D14" s="33">
        <v>9148</v>
      </c>
      <c r="E14" s="32" t="str">
        <f>INDEX('Ecoinvent data'!E$5:E$21242,MATCH($D14,'Ecoinvent data'!$D$5:$D$21242,0))</f>
        <v>heat production, natural gas, at industrial furnace &gt;100kW</v>
      </c>
      <c r="F14" s="32" t="str">
        <f>INDEX('Ecoinvent data'!F$5:F$21242,MATCH($D14,'Ecoinvent data'!$D$5:$D$21242,0))</f>
        <v>Europe without Switzerland</v>
      </c>
      <c r="G14" s="32" t="str">
        <f>INDEX('Ecoinvent data'!G$5:G$21242,MATCH($D14,'Ecoinvent data'!$D$5:$D$21242,0))</f>
        <v>heat, district or industrial, natural gas</v>
      </c>
      <c r="H14" s="98" t="str">
        <f>INDEX('Ecoinvent data'!H$5:H$21242,MATCH($D14,'Ecoinvent data'!$D$5:$D$21242,0))</f>
        <v>MJ</v>
      </c>
      <c r="I14" s="98">
        <f>INDEX('Ecoinvent data'!I$5:I$21242,MATCH($D14,'Ecoinvent data'!$D$5:$D$21242,0))</f>
        <v>1</v>
      </c>
      <c r="J14" s="100">
        <f>INDEX('Ecoinvent data'!J$5:J$21242,MATCH($D14,'Ecoinvent data'!$D$5:$D$21242,0))</f>
        <v>7.5656104327664717E-2</v>
      </c>
      <c r="K14" s="99">
        <f>INDEX('Ecoinvent data'!K$5:K$21242,MATCH($D14,'Ecoinvent data'!$D$5:$D$21242,0))</f>
        <v>4.4167737847404194E-2</v>
      </c>
      <c r="L14" s="149">
        <f>INDEX('Ecoinvent data'!L$5:L$21242,MATCH($D14,'Ecoinvent data'!$D$5:$D$21242,0))</f>
        <v>2.3386979671627591E-10</v>
      </c>
      <c r="M14" s="100">
        <f>INDEX('Ecoinvent data'!M$5:M$21242,MATCH($D14,'Ecoinvent data'!$D$5:$D$21242,0))</f>
        <v>9.5023865929771221E-3</v>
      </c>
      <c r="N14" s="99">
        <f>INDEX('Ecoinvent data'!N$5:N$21242,MATCH($D14,'Ecoinvent data'!$D$5:$D$21242,0))</f>
        <v>1.264368598139749</v>
      </c>
      <c r="O14" s="100">
        <f>INDEX('Ecoinvent data'!O$5:O$21242,MATCH($D14,'Ecoinvent data'!$D$5:$D$21242,0))</f>
        <v>6.8128287414053509E-2</v>
      </c>
      <c r="P14" s="101">
        <f>INDEX('Ecoinvent data'!P$5:P$21242,MATCH($D14,'Ecoinvent data'!$D$5:$D$21242,0))</f>
        <v>53.883248535506084</v>
      </c>
    </row>
    <row r="15" spans="1:16" ht="15" thickBot="1">
      <c r="A15" t="s">
        <v>32949</v>
      </c>
      <c r="B15" s="181">
        <v>14708</v>
      </c>
      <c r="C15">
        <f>INDEX('Ecoinvent data'!$B$5:$B$21242, MATCH('Selected processes'!D15,'Ecoinvent data'!$D$5:$D$21242,0))</f>
        <v>7235</v>
      </c>
      <c r="D15" s="181">
        <v>7235</v>
      </c>
      <c r="E15" s="116" t="s">
        <v>80</v>
      </c>
      <c r="F15" s="116" t="s">
        <v>81</v>
      </c>
      <c r="G15" s="32" t="str">
        <f>INDEX('Ecoinvent data'!G$5:G$21242,MATCH($D15,'Ecoinvent data'!$D$5:$D$21242,0))</f>
        <v>electricity, medium voltage</v>
      </c>
      <c r="H15" s="98" t="str">
        <f>INDEX('Ecoinvent data'!H$5:H$21242,MATCH($D15,'Ecoinvent data'!$D$5:$D$21242,0))</f>
        <v>kWh</v>
      </c>
      <c r="I15" s="98">
        <f>INDEX('Ecoinvent data'!I$5:I$21242,MATCH($D15,'Ecoinvent data'!$D$5:$D$21242,0))</f>
        <v>1</v>
      </c>
      <c r="J15" s="100">
        <f>INDEX('Ecoinvent data'!J$5:J$21242,MATCH($D15,'Ecoinvent data'!$D$5:$D$21242,0))</f>
        <v>0.38493507667501969</v>
      </c>
      <c r="K15" s="99">
        <f>INDEX('Ecoinvent data'!K$5:K$21242,MATCH($D15,'Ecoinvent data'!$D$5:$D$21242,0))</f>
        <v>0.48931866261907764</v>
      </c>
      <c r="L15" s="149">
        <f>INDEX('Ecoinvent data'!L$5:L$21242,MATCH($D15,'Ecoinvent data'!$D$5:$D$21242,0))</f>
        <v>1.8304805288516139E-9</v>
      </c>
      <c r="M15" s="100">
        <f>INDEX('Ecoinvent data'!M$5:M$21242,MATCH($D15,'Ecoinvent data'!$D$5:$D$21242,0))</f>
        <v>1.962049378418446E-2</v>
      </c>
      <c r="N15" s="99">
        <f>INDEX('Ecoinvent data'!N$5:N$21242,MATCH($D15,'Ecoinvent data'!$D$5:$D$21242,0))</f>
        <v>8.8834815850467415</v>
      </c>
      <c r="O15" s="100">
        <f>INDEX('Ecoinvent data'!O$5:O$21242,MATCH($D15,'Ecoinvent data'!$D$5:$D$21242,0))</f>
        <v>0.35273718962541389</v>
      </c>
      <c r="P15" s="101">
        <f>INDEX('Ecoinvent data'!P$5:P$21242,MATCH($D15,'Ecoinvent data'!$D$5:$D$21242,0))</f>
        <v>39.707088515741873</v>
      </c>
    </row>
    <row r="16" spans="1:16" ht="15" thickBot="1">
      <c r="A16" t="s">
        <v>17792</v>
      </c>
      <c r="B16" s="33">
        <v>14738</v>
      </c>
      <c r="C16">
        <f>INDEX('Ecoinvent data'!$B$5:$B$21242, MATCH('Selected processes'!D16,'Ecoinvent data'!$D$5:$D$21242,0))</f>
        <v>18124</v>
      </c>
      <c r="D16" s="33">
        <v>18124</v>
      </c>
      <c r="E16" s="32" t="str">
        <f>INDEX('Ecoinvent data'!E$5:E$21242,MATCH($D16,'Ecoinvent data'!$D$5:$D$21242,0))</f>
        <v>market group for transport, freight train</v>
      </c>
      <c r="F16" s="32" t="str">
        <f>INDEX('Ecoinvent data'!F$5:F$21242,MATCH($D16,'Ecoinvent data'!$D$5:$D$21242,0))</f>
        <v>RER</v>
      </c>
      <c r="G16" s="32" t="str">
        <f>INDEX('Ecoinvent data'!G$5:G$21242,MATCH($D16,'Ecoinvent data'!$D$5:$D$21242,0))</f>
        <v>transport, freight train</v>
      </c>
      <c r="H16" s="98" t="str">
        <f>INDEX('Ecoinvent data'!H$5:H$21242,MATCH($D16,'Ecoinvent data'!$D$5:$D$21242,0))</f>
        <v>metric ton*km</v>
      </c>
      <c r="I16" s="98">
        <f>INDEX('Ecoinvent data'!I$5:I$21242,MATCH($D16,'Ecoinvent data'!$D$5:$D$21242,0))</f>
        <v>1</v>
      </c>
      <c r="J16" s="100">
        <f>INDEX('Ecoinvent data'!J$5:J$21242,MATCH($D16,'Ecoinvent data'!$D$5:$D$21242,0))</f>
        <v>4.5728105914863808E-2</v>
      </c>
      <c r="K16" s="99">
        <f>INDEX('Ecoinvent data'!K$5:K$21242,MATCH($D16,'Ecoinvent data'!$D$5:$D$21242,0))</f>
        <v>6.8157806741534349E-2</v>
      </c>
      <c r="L16" s="149">
        <f>INDEX('Ecoinvent data'!L$5:L$21242,MATCH($D16,'Ecoinvent data'!$D$5:$D$21242,0))</f>
        <v>2.5241033972942418E-10</v>
      </c>
      <c r="M16" s="100">
        <f>INDEX('Ecoinvent data'!M$5:M$21242,MATCH($D16,'Ecoinvent data'!$D$5:$D$21242,0))</f>
        <v>4.5459380887955467E-3</v>
      </c>
      <c r="N16" s="99">
        <f>INDEX('Ecoinvent data'!N$5:N$21242,MATCH($D16,'Ecoinvent data'!$D$5:$D$21242,0))</f>
        <v>0.71319593112061896</v>
      </c>
      <c r="O16" s="100">
        <f>INDEX('Ecoinvent data'!O$5:O$21242,MATCH($D16,'Ecoinvent data'!$D$5:$D$21242,0))</f>
        <v>4.1388247694104242E-2</v>
      </c>
      <c r="P16" s="101">
        <f>INDEX('Ecoinvent data'!P$5:P$21242,MATCH($D16,'Ecoinvent data'!$D$5:$D$21242,0))</f>
        <v>58.032086118428055</v>
      </c>
    </row>
    <row r="17" spans="1:16" ht="15" thickBot="1">
      <c r="A17" t="s">
        <v>18754</v>
      </c>
      <c r="B17" s="33">
        <v>13322</v>
      </c>
      <c r="C17">
        <f>INDEX('Ecoinvent data'!$B$5:$B$21242, MATCH('Selected processes'!D17,'Ecoinvent data'!$D$5:$D$21242,0))</f>
        <v>18241</v>
      </c>
      <c r="D17" s="33">
        <v>18241</v>
      </c>
      <c r="E17" s="32" t="str">
        <f>INDEX('Ecoinvent data'!E$5:E$21242,MATCH($D17,'Ecoinvent data'!$D$5:$D$21242,0))</f>
        <v>market for transport, freight, lorry 16-32 metric ton, EURO4</v>
      </c>
      <c r="F17" s="32" t="str">
        <f>INDEX('Ecoinvent data'!F$5:F$21242,MATCH($D17,'Ecoinvent data'!$D$5:$D$21242,0))</f>
        <v>RoW</v>
      </c>
      <c r="G17" s="32" t="str">
        <f>INDEX('Ecoinvent data'!G$5:G$21242,MATCH($D17,'Ecoinvent data'!$D$5:$D$21242,0))</f>
        <v>transport, freight, lorry 16-32 metric ton, EURO4</v>
      </c>
      <c r="H17" s="98" t="str">
        <f>INDEX('Ecoinvent data'!H$5:H$21242,MATCH($D17,'Ecoinvent data'!$D$5:$D$21242,0))</f>
        <v>metric ton*km</v>
      </c>
      <c r="I17" s="98">
        <f>INDEX('Ecoinvent data'!I$5:I$21242,MATCH($D17,'Ecoinvent data'!$D$5:$D$21242,0))</f>
        <v>1</v>
      </c>
      <c r="J17" s="100">
        <f>INDEX('Ecoinvent data'!J$5:J$21242,MATCH($D17,'Ecoinvent data'!$D$5:$D$21242,0))</f>
        <v>0.19079134443654641</v>
      </c>
      <c r="K17" s="99">
        <f>INDEX('Ecoinvent data'!K$5:K$21242,MATCH($D17,'Ecoinvent data'!$D$5:$D$21242,0))</f>
        <v>0.20108681565393111</v>
      </c>
      <c r="L17" s="149">
        <f>INDEX('Ecoinvent data'!L$5:L$21242,MATCH($D17,'Ecoinvent data'!$D$5:$D$21242,0))</f>
        <v>8.7787947006071122E-10</v>
      </c>
      <c r="M17" s="100">
        <f>INDEX('Ecoinvent data'!M$5:M$21242,MATCH($D17,'Ecoinvent data'!$D$5:$D$21242,0))</f>
        <v>2.6748665579975409E-2</v>
      </c>
      <c r="N17" s="99">
        <f>INDEX('Ecoinvent data'!N$5:N$21242,MATCH($D17,'Ecoinvent data'!$D$5:$D$21242,0))</f>
        <v>2.8903577068617432</v>
      </c>
      <c r="O17" s="100">
        <f>INDEX('Ecoinvent data'!O$5:O$21242,MATCH($D17,'Ecoinvent data'!$D$5:$D$21242,0))</f>
        <v>0.17344608595746761</v>
      </c>
      <c r="P17" s="101">
        <f>INDEX('Ecoinvent data'!P$5:P$21242,MATCH($D17,'Ecoinvent data'!$D$5:$D$21242,0))</f>
        <v>60.008519203593579</v>
      </c>
    </row>
    <row r="18" spans="1:16" ht="15" thickBot="1">
      <c r="A18" t="s">
        <v>26353</v>
      </c>
      <c r="B18" s="33">
        <v>18150</v>
      </c>
      <c r="C18">
        <f>INDEX('Ecoinvent data'!$B$5:$B$21242, MATCH('Selected processes'!D18,'Ecoinvent data'!$D$5:$D$21242,0))</f>
        <v>18438</v>
      </c>
      <c r="D18" s="33">
        <v>18438</v>
      </c>
      <c r="E18" s="32" t="str">
        <f>INDEX('Ecoinvent data'!E$5:E$21242,MATCH($D18,'Ecoinvent data'!$D$5:$D$21242,0))</f>
        <v>transport, freight, sea, container ship</v>
      </c>
      <c r="F18" s="32" t="str">
        <f>INDEX('Ecoinvent data'!F$5:F$21242,MATCH($D18,'Ecoinvent data'!$D$5:$D$21242,0))</f>
        <v>GLO</v>
      </c>
      <c r="G18" s="32" t="str">
        <f>INDEX('Ecoinvent data'!G$5:G$21242,MATCH($D18,'Ecoinvent data'!$D$5:$D$21242,0))</f>
        <v>transport, freight, sea, container ship</v>
      </c>
      <c r="H18" s="98" t="str">
        <f>INDEX('Ecoinvent data'!H$5:H$21242,MATCH($D18,'Ecoinvent data'!$D$5:$D$21242,0))</f>
        <v>metric ton*km</v>
      </c>
      <c r="I18" s="98">
        <f>INDEX('Ecoinvent data'!I$5:I$21242,MATCH($D18,'Ecoinvent data'!$D$5:$D$21242,0))</f>
        <v>1</v>
      </c>
      <c r="J18" s="100">
        <f>INDEX('Ecoinvent data'!J$5:J$21242,MATCH($D18,'Ecoinvent data'!$D$5:$D$21242,0))</f>
        <v>1.016351302910071E-2</v>
      </c>
      <c r="K18" s="99">
        <f>INDEX('Ecoinvent data'!K$5:K$21242,MATCH($D18,'Ecoinvent data'!$D$5:$D$21242,0))</f>
        <v>2.6445887644183395E-2</v>
      </c>
      <c r="L18" s="149">
        <f>INDEX('Ecoinvent data'!L$5:L$21242,MATCH($D18,'Ecoinvent data'!$D$5:$D$21242,0))</f>
        <v>9.6094187729733225E-11</v>
      </c>
      <c r="M18" s="100">
        <f>INDEX('Ecoinvent data'!M$5:M$21242,MATCH($D18,'Ecoinvent data'!$D$5:$D$21242,0))</f>
        <v>1.282940382095132E-3</v>
      </c>
      <c r="N18" s="99">
        <f>INDEX('Ecoinvent data'!N$5:N$21242,MATCH($D18,'Ecoinvent data'!$D$5:$D$21242,0))</f>
        <v>0.13313525513890229</v>
      </c>
      <c r="O18" s="100">
        <f>INDEX('Ecoinvent data'!O$5:O$21242,MATCH($D18,'Ecoinvent data'!$D$5:$D$21242,0))</f>
        <v>9.3023888496776841E-3</v>
      </c>
      <c r="P18" s="101">
        <f>INDEX('Ecoinvent data'!P$5:P$21242,MATCH($D18,'Ecoinvent data'!$D$5:$D$21242,0))</f>
        <v>69.871716848946917</v>
      </c>
    </row>
    <row r="19" spans="1:16" ht="15" thickBot="1">
      <c r="A19" t="s">
        <v>18838</v>
      </c>
      <c r="B19" s="33">
        <v>11946</v>
      </c>
      <c r="C19">
        <f>INDEX('Ecoinvent data'!$B$5:$B$21242, MATCH('Selected processes'!D19,'Ecoinvent data'!$D$5:$D$21242,0))</f>
        <v>14137</v>
      </c>
      <c r="D19" s="33">
        <v>14137</v>
      </c>
      <c r="E19" s="32" t="str">
        <f>INDEX('Ecoinvent data'!E$5:E$21242,MATCH($D19,'Ecoinvent data'!$D$5:$D$21242,0))</f>
        <v>market for petrol, low-sulfur</v>
      </c>
      <c r="F19" s="32" t="str">
        <f>INDEX('Ecoinvent data'!F$5:F$21242,MATCH($D19,'Ecoinvent data'!$D$5:$D$21242,0))</f>
        <v>Europe without Switzerland</v>
      </c>
      <c r="G19" s="32" t="str">
        <f>INDEX('Ecoinvent data'!G$5:G$21242,MATCH($D19,'Ecoinvent data'!$D$5:$D$21242,0))</f>
        <v>petrol, low-sulfur</v>
      </c>
      <c r="H19" s="98" t="str">
        <f>INDEX('Ecoinvent data'!H$5:H$21242,MATCH($D19,'Ecoinvent data'!$D$5:$D$21242,0))</f>
        <v>kg</v>
      </c>
      <c r="I19" s="98">
        <f>INDEX('Ecoinvent data'!I$5:I$21242,MATCH($D19,'Ecoinvent data'!$D$5:$D$21242,0))</f>
        <v>1</v>
      </c>
      <c r="J19" s="100">
        <f>INDEX('Ecoinvent data'!J$5:J$21242,MATCH($D19,'Ecoinvent data'!$D$5:$D$21242,0))</f>
        <v>1.017909254920973</v>
      </c>
      <c r="K19" s="99">
        <f>INDEX('Ecoinvent data'!K$5:K$21242,MATCH($D19,'Ecoinvent data'!$D$5:$D$21242,0))</f>
        <v>1.0613392876602243</v>
      </c>
      <c r="L19" s="149">
        <f>INDEX('Ecoinvent data'!L$5:L$21242,MATCH($D19,'Ecoinvent data'!$D$5:$D$21242,0))</f>
        <v>4.4865308114473947E-9</v>
      </c>
      <c r="M19" s="100">
        <f>INDEX('Ecoinvent data'!M$5:M$21242,MATCH($D19,'Ecoinvent data'!$D$5:$D$21242,0))</f>
        <v>0.55006607850703815</v>
      </c>
      <c r="N19" s="99">
        <f>INDEX('Ecoinvent data'!N$5:N$21242,MATCH($D19,'Ecoinvent data'!$D$5:$D$21242,0))</f>
        <v>56.767140984932759</v>
      </c>
      <c r="O19" s="100">
        <f>INDEX('Ecoinvent data'!O$5:O$21242,MATCH($D19,'Ecoinvent data'!$D$5:$D$21242,0))</f>
        <v>0.65918410150672035</v>
      </c>
      <c r="P19" s="101">
        <f>INDEX('Ecoinvent data'!P$5:P$21242,MATCH($D19,'Ecoinvent data'!$D$5:$D$21242,0))</f>
        <v>11.612071527112528</v>
      </c>
    </row>
    <row r="20" spans="1:16" ht="15" thickBot="1">
      <c r="A20" t="s">
        <v>27304</v>
      </c>
      <c r="B20" s="33">
        <v>20237</v>
      </c>
      <c r="C20">
        <f>INDEX('Ecoinvent data'!$B$5:$B$21242, MATCH('Selected processes'!D20,'Ecoinvent data'!$D$5:$D$21242,0))</f>
        <v>19923</v>
      </c>
      <c r="D20" s="33">
        <v>19923</v>
      </c>
      <c r="E20" s="32" t="str">
        <f>INDEX('Ecoinvent data'!E$5:E$21242,MATCH($D20,'Ecoinvent data'!$D$5:$D$21242,0))</f>
        <v>treatment of waste plastic, mixture, municipal incineration</v>
      </c>
      <c r="F20" s="32" t="str">
        <f>INDEX('Ecoinvent data'!F$5:F$21242,MATCH($D20,'Ecoinvent data'!$D$5:$D$21242,0))</f>
        <v>CH</v>
      </c>
      <c r="G20" s="32" t="str">
        <f>INDEX('Ecoinvent data'!G$5:G$21242,MATCH($D20,'Ecoinvent data'!$D$5:$D$21242,0))</f>
        <v>waste plastic, mixture</v>
      </c>
      <c r="H20" s="98" t="str">
        <f>INDEX('Ecoinvent data'!H$5:H$21242,MATCH($D20,'Ecoinvent data'!$D$5:$D$21242,0))</f>
        <v>kg</v>
      </c>
      <c r="I20" s="98">
        <f>INDEX('Ecoinvent data'!I$5:I$21242,MATCH($D20,'Ecoinvent data'!$D$5:$D$21242,0))</f>
        <v>-1</v>
      </c>
      <c r="J20" s="100">
        <f>INDEX('Ecoinvent data'!J$5:J$21242,MATCH($D20,'Ecoinvent data'!$D$5:$D$21242,0))</f>
        <v>2.3457342177336669</v>
      </c>
      <c r="K20" s="99">
        <f>INDEX('Ecoinvent data'!K$5:K$21242,MATCH($D20,'Ecoinvent data'!$D$5:$D$21242,0))</f>
        <v>1.3115341424572433</v>
      </c>
      <c r="L20" s="149">
        <f>INDEX('Ecoinvent data'!L$5:L$21242,MATCH($D20,'Ecoinvent data'!$D$5:$D$21242,0))</f>
        <v>6.7933555042549981E-9</v>
      </c>
      <c r="M20" s="100">
        <f>INDEX('Ecoinvent data'!M$5:M$21242,MATCH($D20,'Ecoinvent data'!$D$5:$D$21242,0))</f>
        <v>3.2855120585118382E-3</v>
      </c>
      <c r="N20" s="99">
        <f>INDEX('Ecoinvent data'!N$5:N$21242,MATCH($D20,'Ecoinvent data'!$D$5:$D$21242,0))</f>
        <v>0.48721305054763869</v>
      </c>
      <c r="O20" s="100">
        <f>INDEX('Ecoinvent data'!O$5:O$21242,MATCH($D20,'Ecoinvent data'!$D$5:$D$21242,0))</f>
        <v>2.3344639476922961</v>
      </c>
      <c r="P20" s="101">
        <f>INDEX('Ecoinvent data'!P$5:P$21242,MATCH($D20,'Ecoinvent data'!$D$5:$D$21242,0))</f>
        <v>4791.464319496994</v>
      </c>
    </row>
    <row r="21" spans="1:16" ht="15" thickBot="1">
      <c r="A21" t="s">
        <v>27815</v>
      </c>
      <c r="B21" s="33">
        <v>20052</v>
      </c>
      <c r="C21">
        <f>INDEX('Ecoinvent data'!$B$5:$B$21242, MATCH('Selected processes'!D21,'Ecoinvent data'!$D$5:$D$21242,0))</f>
        <v>19515</v>
      </c>
      <c r="D21" s="33">
        <v>19515</v>
      </c>
      <c r="E21" s="32" t="str">
        <f>INDEX('Ecoinvent data'!E$5:E$21242,MATCH($D21,'Ecoinvent data'!$D$5:$D$21242,0))</f>
        <v>treatment of waste glass, inert material landfill</v>
      </c>
      <c r="F21" s="32" t="str">
        <f>INDEX('Ecoinvent data'!F$5:F$21242,MATCH($D21,'Ecoinvent data'!$D$5:$D$21242,0))</f>
        <v>CH</v>
      </c>
      <c r="G21" s="32" t="str">
        <f>INDEX('Ecoinvent data'!G$5:G$21242,MATCH($D21,'Ecoinvent data'!$D$5:$D$21242,0))</f>
        <v>waste glass</v>
      </c>
      <c r="H21" s="98" t="str">
        <f>INDEX('Ecoinvent data'!H$5:H$21242,MATCH($D21,'Ecoinvent data'!$D$5:$D$21242,0))</f>
        <v>kg</v>
      </c>
      <c r="I21" s="98">
        <f>INDEX('Ecoinvent data'!I$5:I$21242,MATCH($D21,'Ecoinvent data'!$D$5:$D$21242,0))</f>
        <v>-1</v>
      </c>
      <c r="J21" s="100">
        <f>INDEX('Ecoinvent data'!J$5:J$21242,MATCH($D21,'Ecoinvent data'!$D$5:$D$21242,0))</f>
        <v>5.6607780784623642E-3</v>
      </c>
      <c r="K21" s="99">
        <f>INDEX('Ecoinvent data'!K$5:K$21242,MATCH($D21,'Ecoinvent data'!$D$5:$D$21242,0))</f>
        <v>6.7425636997321828E-3</v>
      </c>
      <c r="L21" s="149">
        <f>INDEX('Ecoinvent data'!L$5:L$21242,MATCH($D21,'Ecoinvent data'!$D$5:$D$21242,0))</f>
        <v>3.4762451217051893E-11</v>
      </c>
      <c r="M21" s="100">
        <f>INDEX('Ecoinvent data'!M$5:M$21242,MATCH($D21,'Ecoinvent data'!$D$5:$D$21242,0))</f>
        <v>1.461453947998472E-3</v>
      </c>
      <c r="N21" s="99">
        <f>INDEX('Ecoinvent data'!N$5:N$21242,MATCH($D21,'Ecoinvent data'!$D$5:$D$21242,0))</f>
        <v>0.15415624564912081</v>
      </c>
      <c r="O21" s="100">
        <f>INDEX('Ecoinvent data'!O$5:O$21242,MATCH($D21,'Ecoinvent data'!$D$5:$D$21242,0))</f>
        <v>4.2610832732488408E-3</v>
      </c>
      <c r="P21" s="101">
        <f>INDEX('Ecoinvent data'!P$5:P$21242,MATCH($D21,'Ecoinvent data'!$D$5:$D$21242,0))</f>
        <v>27.641327507077509</v>
      </c>
    </row>
    <row r="22" spans="1:16" ht="15" thickBot="1">
      <c r="A22" t="s">
        <v>21156</v>
      </c>
      <c r="B22" s="33">
        <v>14809</v>
      </c>
      <c r="C22">
        <f>INDEX('Ecoinvent data'!$B$5:$B$21242, MATCH('Selected processes'!D22,'Ecoinvent data'!$D$5:$D$21242,0))</f>
        <v>12482</v>
      </c>
      <c r="D22" s="33">
        <v>12482</v>
      </c>
      <c r="E22" s="32" t="str">
        <f>INDEX('Ecoinvent data'!E$5:E$21242,MATCH($D22,'Ecoinvent data'!$D$5:$D$21242,0))</f>
        <v>metal working, average for metal product manufacturing</v>
      </c>
      <c r="F22" s="32" t="str">
        <f>INDEX('Ecoinvent data'!F$5:F$21242,MATCH($D22,'Ecoinvent data'!$D$5:$D$21242,0))</f>
        <v>RER</v>
      </c>
      <c r="G22" s="32" t="str">
        <f>INDEX('Ecoinvent data'!G$5:G$21242,MATCH($D22,'Ecoinvent data'!$D$5:$D$21242,0))</f>
        <v>metal working, average for metal product manufacturing</v>
      </c>
      <c r="H22" s="98" t="str">
        <f>INDEX('Ecoinvent data'!H$5:H$21242,MATCH($D22,'Ecoinvent data'!$D$5:$D$21242,0))</f>
        <v>kg</v>
      </c>
      <c r="I22" s="98">
        <f>INDEX('Ecoinvent data'!I$5:I$21242,MATCH($D22,'Ecoinvent data'!$D$5:$D$21242,0))</f>
        <v>1</v>
      </c>
      <c r="J22" s="100">
        <f>INDEX('Ecoinvent data'!J$5:J$21242,MATCH($D22,'Ecoinvent data'!$D$5:$D$21242,0))</f>
        <v>1.861256386714556</v>
      </c>
      <c r="K22" s="99">
        <f>INDEX('Ecoinvent data'!K$5:K$21242,MATCH($D22,'Ecoinvent data'!$D$5:$D$21242,0))</f>
        <v>6.3717696916256257</v>
      </c>
      <c r="L22" s="149">
        <f>INDEX('Ecoinvent data'!L$5:L$21242,MATCH($D22,'Ecoinvent data'!$D$5:$D$21242,0))</f>
        <v>1.359645846418978E-8</v>
      </c>
      <c r="M22" s="100">
        <f>INDEX('Ecoinvent data'!M$5:M$21242,MATCH($D22,'Ecoinvent data'!$D$5:$D$21242,0))</f>
        <v>0.17259613533164081</v>
      </c>
      <c r="N22" s="99">
        <f>INDEX('Ecoinvent data'!N$5:N$21242,MATCH($D22,'Ecoinvent data'!$D$5:$D$21242,0))</f>
        <v>27.640335877005889</v>
      </c>
      <c r="O22" s="100">
        <f>INDEX('Ecoinvent data'!O$5:O$21242,MATCH($D22,'Ecoinvent data'!$D$5:$D$21242,0))</f>
        <v>1.6303654155064491</v>
      </c>
      <c r="P22" s="101">
        <f>INDEX('Ecoinvent data'!P$5:P$21242,MATCH($D22,'Ecoinvent data'!$D$5:$D$21242,0))</f>
        <v>58.98500737332779</v>
      </c>
    </row>
    <row r="23" spans="1:16" ht="15" thickBot="1">
      <c r="A23" t="s">
        <v>21216</v>
      </c>
      <c r="B23" s="33">
        <v>5316</v>
      </c>
      <c r="C23">
        <f>INDEX('Ecoinvent data'!$B$5:$B$21242, MATCH('Selected processes'!D23,'Ecoinvent data'!$D$5:$D$21242,0))</f>
        <v>7694</v>
      </c>
      <c r="D23" s="33">
        <v>7694</v>
      </c>
      <c r="E23" s="32" t="str">
        <f>INDEX('Ecoinvent data'!E$5:E$21242,MATCH($D23,'Ecoinvent data'!$D$5:$D$21242,0))</f>
        <v>extrusion of plastic sheets and thermoforming, inline</v>
      </c>
      <c r="F23" s="32" t="str">
        <f>INDEX('Ecoinvent data'!F$5:F$21242,MATCH($D23,'Ecoinvent data'!$D$5:$D$21242,0))</f>
        <v>RoW</v>
      </c>
      <c r="G23" s="32" t="str">
        <f>INDEX('Ecoinvent data'!G$5:G$21242,MATCH($D23,'Ecoinvent data'!$D$5:$D$21242,0))</f>
        <v>extrusion of plastic sheets and thermoforming, inline</v>
      </c>
      <c r="H23" s="98" t="str">
        <f>INDEX('Ecoinvent data'!H$5:H$21242,MATCH($D23,'Ecoinvent data'!$D$5:$D$21242,0))</f>
        <v>kg</v>
      </c>
      <c r="I23" s="98">
        <f>INDEX('Ecoinvent data'!I$5:I$21242,MATCH($D23,'Ecoinvent data'!$D$5:$D$21242,0))</f>
        <v>1</v>
      </c>
      <c r="J23" s="100">
        <f>INDEX('Ecoinvent data'!J$5:J$21242,MATCH($D23,'Ecoinvent data'!$D$5:$D$21242,0))</f>
        <v>1.0973733541213699</v>
      </c>
      <c r="K23" s="99">
        <f>INDEX('Ecoinvent data'!K$5:K$21242,MATCH($D23,'Ecoinvent data'!$D$5:$D$21242,0))</f>
        <v>1.5186295361986164</v>
      </c>
      <c r="L23" s="149">
        <f>INDEX('Ecoinvent data'!L$5:L$21242,MATCH($D23,'Ecoinvent data'!$D$5:$D$21242,0))</f>
        <v>4.714882324888485E-9</v>
      </c>
      <c r="M23" s="100">
        <f>INDEX('Ecoinvent data'!M$5:M$21242,MATCH($D23,'Ecoinvent data'!$D$5:$D$21242,0))</f>
        <v>5.1298268538145057E-2</v>
      </c>
      <c r="N23" s="99">
        <f>INDEX('Ecoinvent data'!N$5:N$21242,MATCH($D23,'Ecoinvent data'!$D$5:$D$21242,0))</f>
        <v>14.40539657977787</v>
      </c>
      <c r="O23" s="100">
        <f>INDEX('Ecoinvent data'!O$5:O$21242,MATCH($D23,'Ecoinvent data'!$D$5:$D$21242,0))</f>
        <v>0.96931487448853493</v>
      </c>
      <c r="P23" s="101">
        <f>INDEX('Ecoinvent data'!P$5:P$21242,MATCH($D23,'Ecoinvent data'!$D$5:$D$21242,0))</f>
        <v>67.288315814175363</v>
      </c>
    </row>
    <row r="24" spans="1:16" ht="15" thickBot="1">
      <c r="A24" t="s">
        <v>28188</v>
      </c>
      <c r="B24" s="33">
        <v>16391</v>
      </c>
      <c r="C24">
        <f>INDEX('Ecoinvent data'!$B$5:$B$21242, MATCH('Selected processes'!D24,'Ecoinvent data'!$D$5:$D$21242,0))</f>
        <v>14673</v>
      </c>
      <c r="D24" s="33">
        <v>14673</v>
      </c>
      <c r="E24" s="32" t="str">
        <f>INDEX('Ecoinvent data'!E$5:E$21242,MATCH($D24,'Ecoinvent data'!$D$5:$D$21242,0))</f>
        <v>polypropylene production, granulate</v>
      </c>
      <c r="F24" s="32" t="str">
        <f>INDEX('Ecoinvent data'!F$5:F$21242,MATCH($D24,'Ecoinvent data'!$D$5:$D$21242,0))</f>
        <v>RER</v>
      </c>
      <c r="G24" s="32" t="str">
        <f>INDEX('Ecoinvent data'!G$5:G$21242,MATCH($D24,'Ecoinvent data'!$D$5:$D$21242,0))</f>
        <v>polypropylene, granulate</v>
      </c>
      <c r="H24" s="98" t="str">
        <f>INDEX('Ecoinvent data'!H$5:H$21242,MATCH($D24,'Ecoinvent data'!$D$5:$D$21242,0))</f>
        <v>kg</v>
      </c>
      <c r="I24" s="98">
        <f>INDEX('Ecoinvent data'!I$5:I$21242,MATCH($D24,'Ecoinvent data'!$D$5:$D$21242,0))</f>
        <v>1</v>
      </c>
      <c r="J24" s="100">
        <f>INDEX('Ecoinvent data'!J$5:J$21242,MATCH($D24,'Ecoinvent data'!$D$5:$D$21242,0))</f>
        <v>1.8835237386288499</v>
      </c>
      <c r="K24" s="99">
        <f>INDEX('Ecoinvent data'!K$5:K$21242,MATCH($D24,'Ecoinvent data'!$D$5:$D$21242,0))</f>
        <v>1.6899833401864752</v>
      </c>
      <c r="L24" s="149">
        <f>INDEX('Ecoinvent data'!L$5:L$21242,MATCH($D24,'Ecoinvent data'!$D$5:$D$21242,0))</f>
        <v>7.230996744007429E-9</v>
      </c>
      <c r="M24" s="100">
        <f>INDEX('Ecoinvent data'!M$5:M$21242,MATCH($D24,'Ecoinvent data'!$D$5:$D$21242,0))</f>
        <v>0.66148512902573242</v>
      </c>
      <c r="N24" s="99">
        <f>INDEX('Ecoinvent data'!N$5:N$21242,MATCH($D24,'Ecoinvent data'!$D$5:$D$21242,0))</f>
        <v>78.229748522277475</v>
      </c>
      <c r="O24" s="100">
        <f>INDEX('Ecoinvent data'!O$5:O$21242,MATCH($D24,'Ecoinvent data'!$D$5:$D$21242,0))</f>
        <v>1.5019593669648881</v>
      </c>
      <c r="P24" s="101">
        <f>INDEX('Ecoinvent data'!P$5:P$21242,MATCH($D24,'Ecoinvent data'!$D$5:$D$21242,0))</f>
        <v>19.199337788196715</v>
      </c>
    </row>
    <row r="25" spans="1:16" ht="15" thickBot="1">
      <c r="A25" t="s">
        <v>24007</v>
      </c>
      <c r="B25" s="181">
        <v>666</v>
      </c>
      <c r="C25">
        <f>INDEX('Ecoinvent data'!$B$5:$B$21242, MATCH('Selected processes'!D25,'Ecoinvent data'!$D$5:$D$21242,0))</f>
        <v>992</v>
      </c>
      <c r="D25" s="181">
        <v>992</v>
      </c>
      <c r="E25" s="116" t="s">
        <v>1380</v>
      </c>
      <c r="F25" s="116" t="s">
        <v>55</v>
      </c>
      <c r="G25" s="32" t="str">
        <f>INDEX('Ecoinvent data'!G$5:G$21242,MATCH($D25,'Ecoinvent data'!$D$5:$D$21242,0))</f>
        <v>battery, Li-ion, LiMn2O4, rechargeable, prismatic</v>
      </c>
      <c r="H25" s="98" t="str">
        <f>INDEX('Ecoinvent data'!H$5:H$21242,MATCH($D25,'Ecoinvent data'!$D$5:$D$21242,0))</f>
        <v>kg</v>
      </c>
      <c r="I25" s="98">
        <f>INDEX('Ecoinvent data'!I$5:I$21242,MATCH($D25,'Ecoinvent data'!$D$5:$D$21242,0))</f>
        <v>1</v>
      </c>
      <c r="J25" s="100">
        <f>INDEX('Ecoinvent data'!J$5:J$21242,MATCH($D25,'Ecoinvent data'!$D$5:$D$21242,0))</f>
        <v>8.4296787950900267</v>
      </c>
      <c r="K25" s="99">
        <f>INDEX('Ecoinvent data'!K$5:K$21242,MATCH($D25,'Ecoinvent data'!$D$5:$D$21242,0))</f>
        <v>17.887180741815239</v>
      </c>
      <c r="L25" s="149">
        <f>INDEX('Ecoinvent data'!L$5:L$21242,MATCH($D25,'Ecoinvent data'!$D$5:$D$21242,0))</f>
        <v>4.8297512178136803E-8</v>
      </c>
      <c r="M25" s="100">
        <f>INDEX('Ecoinvent data'!M$5:M$21242,MATCH($D25,'Ecoinvent data'!$D$5:$D$21242,0))</f>
        <v>1.2276161832167589</v>
      </c>
      <c r="N25" s="99">
        <f>INDEX('Ecoinvent data'!N$5:N$21242,MATCH($D25,'Ecoinvent data'!$D$5:$D$21242,0))</f>
        <v>126.1782434471635</v>
      </c>
      <c r="O25" s="100">
        <f>INDEX('Ecoinvent data'!O$5:O$21242,MATCH($D25,'Ecoinvent data'!$D$5:$D$21242,0))</f>
        <v>7.3147990262514151</v>
      </c>
      <c r="P25" s="101">
        <f>INDEX('Ecoinvent data'!P$5:P$21242,MATCH($D25,'Ecoinvent data'!$D$5:$D$21242,0))</f>
        <v>57.971951632964767</v>
      </c>
    </row>
    <row r="26" spans="1:16" ht="15" thickBot="1">
      <c r="A26" t="s">
        <v>1379</v>
      </c>
      <c r="B26" s="33">
        <v>3621</v>
      </c>
      <c r="C26">
        <f>INDEX('Ecoinvent data'!$B$5:$B$21242, MATCH('Selected processes'!D26,'Ecoinvent data'!$D$5:$D$21242,0))</f>
        <v>6295</v>
      </c>
      <c r="D26" s="33">
        <v>6295</v>
      </c>
      <c r="E26" s="32" t="str">
        <f>INDEX('Ecoinvent data'!E$5:E$21242,MATCH($D26,'Ecoinvent data'!$D$5:$D$21242,0))</f>
        <v>electricity production, photovoltaic, 570kWp open ground installation, multi-Si</v>
      </c>
      <c r="F26" s="32" t="str">
        <f>INDEX('Ecoinvent data'!F$5:F$21242,MATCH($D26,'Ecoinvent data'!$D$5:$D$21242,0))</f>
        <v>RoW</v>
      </c>
      <c r="G26" s="32" t="str">
        <f>INDEX('Ecoinvent data'!G$5:G$21242,MATCH($D26,'Ecoinvent data'!$D$5:$D$21242,0))</f>
        <v>electricity, low voltage</v>
      </c>
      <c r="H26" s="98" t="str">
        <f>INDEX('Ecoinvent data'!H$5:H$21242,MATCH($D26,'Ecoinvent data'!$D$5:$D$21242,0))</f>
        <v>kWh</v>
      </c>
      <c r="I26" s="98">
        <f>INDEX('Ecoinvent data'!I$5:I$21242,MATCH($D26,'Ecoinvent data'!$D$5:$D$21242,0))</f>
        <v>1</v>
      </c>
      <c r="J26" s="100">
        <f>INDEX('Ecoinvent data'!J$5:J$21242,MATCH($D26,'Ecoinvent data'!$D$5:$D$21242,0))</f>
        <v>8.0250610581356435E-2</v>
      </c>
      <c r="K26" s="99">
        <f>INDEX('Ecoinvent data'!K$5:K$21242,MATCH($D26,'Ecoinvent data'!$D$5:$D$21242,0))</f>
        <v>0.14759408472257415</v>
      </c>
      <c r="L26" s="149">
        <f>INDEX('Ecoinvent data'!L$5:L$21242,MATCH($D26,'Ecoinvent data'!$D$5:$D$21242,0))</f>
        <v>6.5404219449232752E-10</v>
      </c>
      <c r="M26" s="100">
        <f>INDEX('Ecoinvent data'!M$5:M$21242,MATCH($D26,'Ecoinvent data'!$D$5:$D$21242,0))</f>
        <v>5.747500881575834E-3</v>
      </c>
      <c r="N26" s="99">
        <f>INDEX('Ecoinvent data'!N$5:N$21242,MATCH($D26,'Ecoinvent data'!$D$5:$D$21242,0))</f>
        <v>1.0597104534892321</v>
      </c>
      <c r="O26" s="100">
        <f>INDEX('Ecoinvent data'!O$5:O$21242,MATCH($D26,'Ecoinvent data'!$D$5:$D$21242,0))</f>
        <v>6.9600943833651882E-2</v>
      </c>
      <c r="P26" s="101">
        <f>INDEX('Ecoinvent data'!P$5:P$21242,MATCH($D26,'Ecoinvent data'!$D$5:$D$21242,0))</f>
        <v>65.679208508778871</v>
      </c>
    </row>
    <row r="27" spans="1:16" ht="15" thickBot="1">
      <c r="A27" t="s">
        <v>7908</v>
      </c>
      <c r="B27" s="33">
        <v>3754</v>
      </c>
      <c r="C27">
        <f>INDEX('Ecoinvent data'!$B$5:$B$21242, MATCH('Selected processes'!D27,'Ecoinvent data'!$D$5:$D$21242,0))</f>
        <v>4527</v>
      </c>
      <c r="D27" s="33">
        <v>4527</v>
      </c>
      <c r="E27" s="32" t="str">
        <f>INDEX('Ecoinvent data'!E$5:E$21242,MATCH($D27,'Ecoinvent data'!$D$5:$D$21242,0))</f>
        <v>electricity production, wind, 1-3MW turbine, onshore</v>
      </c>
      <c r="F27" s="32" t="str">
        <f>INDEX('Ecoinvent data'!F$5:F$21242,MATCH($D27,'Ecoinvent data'!$D$5:$D$21242,0))</f>
        <v>RoW</v>
      </c>
      <c r="G27" s="32" t="str">
        <f>INDEX('Ecoinvent data'!G$5:G$21242,MATCH($D27,'Ecoinvent data'!$D$5:$D$21242,0))</f>
        <v>electricity, high voltage</v>
      </c>
      <c r="H27" s="98" t="str">
        <f>INDEX('Ecoinvent data'!H$5:H$21242,MATCH($D27,'Ecoinvent data'!$D$5:$D$21242,0))</f>
        <v>kWh</v>
      </c>
      <c r="I27" s="98">
        <f>INDEX('Ecoinvent data'!I$5:I$21242,MATCH($D27,'Ecoinvent data'!$D$5:$D$21242,0))</f>
        <v>1</v>
      </c>
      <c r="J27" s="100">
        <f>INDEX('Ecoinvent data'!J$5:J$21242,MATCH($D27,'Ecoinvent data'!$D$5:$D$21242,0))</f>
        <v>1.474792763934119E-2</v>
      </c>
      <c r="K27" s="99">
        <f>INDEX('Ecoinvent data'!K$5:K$21242,MATCH($D27,'Ecoinvent data'!$D$5:$D$21242,0))</f>
        <v>4.0992466388596258E-2</v>
      </c>
      <c r="L27" s="149">
        <f>INDEX('Ecoinvent data'!L$5:L$21242,MATCH($D27,'Ecoinvent data'!$D$5:$D$21242,0))</f>
        <v>8.2698819110251239E-11</v>
      </c>
      <c r="M27" s="100">
        <f>INDEX('Ecoinvent data'!M$5:M$21242,MATCH($D27,'Ecoinvent data'!$D$5:$D$21242,0))</f>
        <v>1.5967034952463709E-3</v>
      </c>
      <c r="N27" s="99">
        <f>INDEX('Ecoinvent data'!N$5:N$21242,MATCH($D27,'Ecoinvent data'!$D$5:$D$21242,0))</f>
        <v>0.20009985257631999</v>
      </c>
      <c r="O27" s="100">
        <f>INDEX('Ecoinvent data'!O$5:O$21242,MATCH($D27,'Ecoinvent data'!$D$5:$D$21242,0))</f>
        <v>1.305501965865573E-2</v>
      </c>
      <c r="P27" s="101">
        <f>INDEX('Ecoinvent data'!P$5:P$21242,MATCH($D27,'Ecoinvent data'!$D$5:$D$21242,0))</f>
        <v>65.242525122183281</v>
      </c>
    </row>
    <row r="28" spans="1:16" ht="15" thickBot="1">
      <c r="A28" t="s">
        <v>11838</v>
      </c>
      <c r="B28" s="33">
        <v>2476</v>
      </c>
      <c r="C28">
        <f>INDEX('Ecoinvent data'!$B$5:$B$21242, MATCH('Selected processes'!D28,'Ecoinvent data'!$D$5:$D$21242,0))</f>
        <v>3591</v>
      </c>
      <c r="D28" s="33">
        <v>3591</v>
      </c>
      <c r="E28" s="32" t="str">
        <f>INDEX('Ecoinvent data'!E$5:E$21242,MATCH($D28,'Ecoinvent data'!$D$5:$D$21242,0))</f>
        <v>electricity production, hard coal</v>
      </c>
      <c r="F28" s="32" t="str">
        <f>INDEX('Ecoinvent data'!F$5:F$21242,MATCH($D28,'Ecoinvent data'!$D$5:$D$21242,0))</f>
        <v>RoW</v>
      </c>
      <c r="G28" s="32" t="str">
        <f>INDEX('Ecoinvent data'!G$5:G$21242,MATCH($D28,'Ecoinvent data'!$D$5:$D$21242,0))</f>
        <v>electricity, high voltage</v>
      </c>
      <c r="H28" s="98" t="str">
        <f>INDEX('Ecoinvent data'!H$5:H$21242,MATCH($D28,'Ecoinvent data'!$D$5:$D$21242,0))</f>
        <v>kWh</v>
      </c>
      <c r="I28" s="98">
        <f>INDEX('Ecoinvent data'!I$5:I$21242,MATCH($D28,'Ecoinvent data'!$D$5:$D$21242,0))</f>
        <v>1</v>
      </c>
      <c r="J28" s="100">
        <f>INDEX('Ecoinvent data'!J$5:J$21242,MATCH($D28,'Ecoinvent data'!$D$5:$D$21242,0))</f>
        <v>1.09553259541211</v>
      </c>
      <c r="K28" s="99">
        <f>INDEX('Ecoinvent data'!K$5:K$21242,MATCH($D28,'Ecoinvent data'!$D$5:$D$21242,0))</f>
        <v>1.650731110822691</v>
      </c>
      <c r="L28" s="149">
        <f>INDEX('Ecoinvent data'!L$5:L$21242,MATCH($D28,'Ecoinvent data'!$D$5:$D$21242,0))</f>
        <v>5.7761988771129626E-9</v>
      </c>
      <c r="M28" s="100">
        <f>INDEX('Ecoinvent data'!M$5:M$21242,MATCH($D28,'Ecoinvent data'!$D$5:$D$21242,0))</f>
        <v>2.617670338770808E-2</v>
      </c>
      <c r="N28" s="99">
        <f>INDEX('Ecoinvent data'!N$5:N$21242,MATCH($D28,'Ecoinvent data'!$D$5:$D$21242,0))</f>
        <v>11.290350799073909</v>
      </c>
      <c r="O28" s="100">
        <f>INDEX('Ecoinvent data'!O$5:O$21242,MATCH($D28,'Ecoinvent data'!$D$5:$D$21242,0))</f>
        <v>1.017589073940472</v>
      </c>
      <c r="P28" s="101">
        <f>INDEX('Ecoinvent data'!P$5:P$21242,MATCH($D28,'Ecoinvent data'!$D$5:$D$21242,0))</f>
        <v>90.129092713748065</v>
      </c>
    </row>
    <row r="29" spans="1:16" ht="15" thickBot="1">
      <c r="A29" t="s">
        <v>17329</v>
      </c>
      <c r="B29" s="33">
        <v>11491</v>
      </c>
      <c r="C29">
        <f>INDEX('Ecoinvent data'!$B$5:$B$21242, MATCH('Selected processes'!D29,'Ecoinvent data'!$D$5:$D$21242,0))</f>
        <v>12471</v>
      </c>
      <c r="D29" s="33">
        <v>12471</v>
      </c>
      <c r="E29" s="32" t="str">
        <f>INDEX('Ecoinvent data'!E$5:E$21242,MATCH($D29,'Ecoinvent data'!$D$5:$D$21242,0))</f>
        <v>market for metal working, average for aluminium product manufacturing</v>
      </c>
      <c r="F29" s="32" t="str">
        <f>INDEX('Ecoinvent data'!F$5:F$21242,MATCH($D29,'Ecoinvent data'!$D$5:$D$21242,0))</f>
        <v>GLO</v>
      </c>
      <c r="G29" s="32" t="str">
        <f>INDEX('Ecoinvent data'!G$5:G$21242,MATCH($D29,'Ecoinvent data'!$D$5:$D$21242,0))</f>
        <v>metal working, average for aluminium product manufacturing</v>
      </c>
      <c r="H29" s="98" t="str">
        <f>INDEX('Ecoinvent data'!H$5:H$21242,MATCH($D29,'Ecoinvent data'!$D$5:$D$21242,0))</f>
        <v>kg</v>
      </c>
      <c r="I29" s="98">
        <f>INDEX('Ecoinvent data'!I$5:I$21242,MATCH($D29,'Ecoinvent data'!$D$5:$D$21242,0))</f>
        <v>1</v>
      </c>
      <c r="J29" s="100">
        <f>INDEX('Ecoinvent data'!J$5:J$21242,MATCH($D29,'Ecoinvent data'!$D$5:$D$21242,0))</f>
        <v>4.0822947123067737</v>
      </c>
      <c r="K29" s="99">
        <f>INDEX('Ecoinvent data'!K$5:K$21242,MATCH($D29,'Ecoinvent data'!$D$5:$D$21242,0))</f>
        <v>6.1446475999990673</v>
      </c>
      <c r="L29" s="149">
        <f>INDEX('Ecoinvent data'!L$5:L$21242,MATCH($D29,'Ecoinvent data'!$D$5:$D$21242,0))</f>
        <v>1.8516121151842631E-8</v>
      </c>
      <c r="M29" s="100">
        <f>INDEX('Ecoinvent data'!M$5:M$21242,MATCH($D29,'Ecoinvent data'!$D$5:$D$21242,0))</f>
        <v>0.21973470730770309</v>
      </c>
      <c r="N29" s="99">
        <f>INDEX('Ecoinvent data'!N$5:N$21242,MATCH($D29,'Ecoinvent data'!$D$5:$D$21242,0))</f>
        <v>46.477237013047983</v>
      </c>
      <c r="O29" s="100">
        <f>INDEX('Ecoinvent data'!O$5:O$21242,MATCH($D29,'Ecoinvent data'!$D$5:$D$21242,0))</f>
        <v>3.466946378303736</v>
      </c>
      <c r="P29" s="101">
        <f>INDEX('Ecoinvent data'!P$5:P$21242,MATCH($D29,'Ecoinvent data'!$D$5:$D$21242,0))</f>
        <v>74.594502623519304</v>
      </c>
    </row>
    <row r="30" spans="1:16" ht="15" thickBot="1">
      <c r="A30" t="s">
        <v>24277</v>
      </c>
      <c r="B30" s="33">
        <v>14811</v>
      </c>
      <c r="C30">
        <f>INDEX('Ecoinvent data'!$B$5:$B$21242, MATCH('Selected processes'!D30,'Ecoinvent data'!$D$5:$D$21242,0))</f>
        <v>12485</v>
      </c>
      <c r="D30" s="33">
        <v>12485</v>
      </c>
      <c r="E30" s="32" t="str">
        <f>INDEX('Ecoinvent data'!E$5:E$21242,MATCH($D30,'Ecoinvent data'!$D$5:$D$21242,0))</f>
        <v>metal working, average for steel product manufacturing</v>
      </c>
      <c r="F30" s="32" t="str">
        <f>INDEX('Ecoinvent data'!F$5:F$21242,MATCH($D30,'Ecoinvent data'!$D$5:$D$21242,0))</f>
        <v>RER</v>
      </c>
      <c r="G30" s="32" t="str">
        <f>INDEX('Ecoinvent data'!G$5:G$21242,MATCH($D30,'Ecoinvent data'!$D$5:$D$21242,0))</f>
        <v>metal working, average for steel product manufacturing</v>
      </c>
      <c r="H30" s="98" t="str">
        <f>INDEX('Ecoinvent data'!H$5:H$21242,MATCH($D30,'Ecoinvent data'!$D$5:$D$21242,0))</f>
        <v>kg</v>
      </c>
      <c r="I30" s="98">
        <f>INDEX('Ecoinvent data'!I$5:I$21242,MATCH($D30,'Ecoinvent data'!$D$5:$D$21242,0))</f>
        <v>1</v>
      </c>
      <c r="J30" s="100">
        <f>INDEX('Ecoinvent data'!J$5:J$21242,MATCH($D30,'Ecoinvent data'!$D$5:$D$21242,0))</f>
        <v>1.653159996061766</v>
      </c>
      <c r="K30" s="99">
        <f>INDEX('Ecoinvent data'!K$5:K$21242,MATCH($D30,'Ecoinvent data'!$D$5:$D$21242,0))</f>
        <v>3.1432740014262004</v>
      </c>
      <c r="L30" s="149">
        <f>INDEX('Ecoinvent data'!L$5:L$21242,MATCH($D30,'Ecoinvent data'!$D$5:$D$21242,0))</f>
        <v>7.2889070644137042E-9</v>
      </c>
      <c r="M30" s="100">
        <f>INDEX('Ecoinvent data'!M$5:M$21242,MATCH($D30,'Ecoinvent data'!$D$5:$D$21242,0))</f>
        <v>0.15439818201715039</v>
      </c>
      <c r="N30" s="99">
        <f>INDEX('Ecoinvent data'!N$5:N$21242,MATCH($D30,'Ecoinvent data'!$D$5:$D$21242,0))</f>
        <v>25.041940213381839</v>
      </c>
      <c r="O30" s="100">
        <f>INDEX('Ecoinvent data'!O$5:O$21242,MATCH($D30,'Ecoinvent data'!$D$5:$D$21242,0))</f>
        <v>1.450707207714667</v>
      </c>
      <c r="P30" s="101">
        <f>INDEX('Ecoinvent data'!P$5:P$21242,MATCH($D30,'Ecoinvent data'!$D$5:$D$21242,0))</f>
        <v>57.931102596413133</v>
      </c>
    </row>
    <row r="31" spans="1:16" ht="15" thickBot="1">
      <c r="A31" t="s">
        <v>18830</v>
      </c>
      <c r="B31" s="33">
        <v>12134</v>
      </c>
      <c r="C31">
        <f>INDEX('Ecoinvent data'!$B$5:$B$21242, MATCH('Selected processes'!D31,'Ecoinvent data'!$D$5:$D$21242,0))</f>
        <v>14728</v>
      </c>
      <c r="D31" s="33">
        <v>14728</v>
      </c>
      <c r="E31" s="32" t="str">
        <f>INDEX('Ecoinvent data'!E$5:E$21242,MATCH($D31,'Ecoinvent data'!$D$5:$D$21242,0))</f>
        <v>market for polyurethane, rigid foam</v>
      </c>
      <c r="F31" s="32" t="str">
        <f>INDEX('Ecoinvent data'!F$5:F$21242,MATCH($D31,'Ecoinvent data'!$D$5:$D$21242,0))</f>
        <v>RoW</v>
      </c>
      <c r="G31" s="32" t="str">
        <f>INDEX('Ecoinvent data'!G$5:G$21242,MATCH($D31,'Ecoinvent data'!$D$5:$D$21242,0))</f>
        <v>polyurethane, rigid foam</v>
      </c>
      <c r="H31" s="98" t="str">
        <f>INDEX('Ecoinvent data'!H$5:H$21242,MATCH($D31,'Ecoinvent data'!$D$5:$D$21242,0))</f>
        <v>kg</v>
      </c>
      <c r="I31" s="98">
        <f>INDEX('Ecoinvent data'!I$5:I$21242,MATCH($D31,'Ecoinvent data'!$D$5:$D$21242,0))</f>
        <v>1</v>
      </c>
      <c r="J31" s="100">
        <f>INDEX('Ecoinvent data'!J$5:J$21242,MATCH($D31,'Ecoinvent data'!$D$5:$D$21242,0))</f>
        <v>5.961843599375948</v>
      </c>
      <c r="K31" s="99">
        <f>INDEX('Ecoinvent data'!K$5:K$21242,MATCH($D31,'Ecoinvent data'!$D$5:$D$21242,0))</f>
        <v>8.1927605445335789</v>
      </c>
      <c r="L31" s="149">
        <f>INDEX('Ecoinvent data'!L$5:L$21242,MATCH($D31,'Ecoinvent data'!$D$5:$D$21242,0))</f>
        <v>2.664215905842404E-8</v>
      </c>
      <c r="M31" s="100">
        <f>INDEX('Ecoinvent data'!M$5:M$21242,MATCH($D31,'Ecoinvent data'!$D$5:$D$21242,0))</f>
        <v>0.82427669833665862</v>
      </c>
      <c r="N31" s="99">
        <f>INDEX('Ecoinvent data'!N$5:N$21242,MATCH($D31,'Ecoinvent data'!$D$5:$D$21242,0))</f>
        <v>117.40715083959731</v>
      </c>
      <c r="O31" s="100">
        <f>INDEX('Ecoinvent data'!O$5:O$21242,MATCH($D31,'Ecoinvent data'!$D$5:$D$21242,0))</f>
        <v>4.5915594817236176</v>
      </c>
      <c r="P31" s="101">
        <f>INDEX('Ecoinvent data'!P$5:P$21242,MATCH($D31,'Ecoinvent data'!$D$5:$D$21242,0))</f>
        <v>39.108005337738305</v>
      </c>
    </row>
    <row r="32" spans="1:16" ht="15" thickBot="1">
      <c r="A32" t="s">
        <v>24170</v>
      </c>
      <c r="B32" s="33">
        <v>14738</v>
      </c>
      <c r="C32">
        <f>INDEX('Ecoinvent data'!$B$5:$B$21242, MATCH('Selected processes'!D32,'Ecoinvent data'!$D$5:$D$21242,0))</f>
        <v>18124</v>
      </c>
      <c r="D32" s="33">
        <v>18124</v>
      </c>
      <c r="E32" s="32" t="str">
        <f>INDEX('Ecoinvent data'!E$5:E$21242,MATCH($D32,'Ecoinvent data'!$D$5:$D$21242,0))</f>
        <v>market group for transport, freight train</v>
      </c>
      <c r="F32" s="32" t="str">
        <f>INDEX('Ecoinvent data'!F$5:F$21242,MATCH($D32,'Ecoinvent data'!$D$5:$D$21242,0))</f>
        <v>RER</v>
      </c>
      <c r="G32" s="32" t="str">
        <f>INDEX('Ecoinvent data'!G$5:G$21242,MATCH($D32,'Ecoinvent data'!$D$5:$D$21242,0))</f>
        <v>transport, freight train</v>
      </c>
      <c r="H32" s="98" t="str">
        <f>INDEX('Ecoinvent data'!H$5:H$21242,MATCH($D32,'Ecoinvent data'!$D$5:$D$21242,0))</f>
        <v>metric ton*km</v>
      </c>
      <c r="I32" s="98">
        <f>INDEX('Ecoinvent data'!I$5:I$21242,MATCH($D32,'Ecoinvent data'!$D$5:$D$21242,0))</f>
        <v>1</v>
      </c>
      <c r="J32" s="100">
        <f>INDEX('Ecoinvent data'!J$5:J$21242,MATCH($D32,'Ecoinvent data'!$D$5:$D$21242,0))</f>
        <v>4.5728105914863808E-2</v>
      </c>
      <c r="K32" s="99">
        <f>INDEX('Ecoinvent data'!K$5:K$21242,MATCH($D32,'Ecoinvent data'!$D$5:$D$21242,0))</f>
        <v>6.8157806741534349E-2</v>
      </c>
      <c r="L32" s="149">
        <f>INDEX('Ecoinvent data'!L$5:L$21242,MATCH($D32,'Ecoinvent data'!$D$5:$D$21242,0))</f>
        <v>2.5241033972942418E-10</v>
      </c>
      <c r="M32" s="100">
        <f>INDEX('Ecoinvent data'!M$5:M$21242,MATCH($D32,'Ecoinvent data'!$D$5:$D$21242,0))</f>
        <v>4.5459380887955467E-3</v>
      </c>
      <c r="N32" s="99">
        <f>INDEX('Ecoinvent data'!N$5:N$21242,MATCH($D32,'Ecoinvent data'!$D$5:$D$21242,0))</f>
        <v>0.71319593112061896</v>
      </c>
      <c r="O32" s="100">
        <f>INDEX('Ecoinvent data'!O$5:O$21242,MATCH($D32,'Ecoinvent data'!$D$5:$D$21242,0))</f>
        <v>4.1388247694104242E-2</v>
      </c>
      <c r="P32" s="101">
        <f>INDEX('Ecoinvent data'!P$5:P$21242,MATCH($D32,'Ecoinvent data'!$D$5:$D$21242,0))</f>
        <v>58.032086118428055</v>
      </c>
    </row>
    <row r="33" spans="1:16" ht="15" thickBot="1">
      <c r="A33" t="s">
        <v>21602</v>
      </c>
      <c r="B33" s="33">
        <v>13322</v>
      </c>
      <c r="C33">
        <f>INDEX('Ecoinvent data'!$B$5:$B$21242, MATCH('Selected processes'!D33,'Ecoinvent data'!$D$5:$D$21242,0))</f>
        <v>18241</v>
      </c>
      <c r="D33" s="33">
        <v>18241</v>
      </c>
      <c r="E33" s="32" t="str">
        <f>INDEX('Ecoinvent data'!E$5:E$21242,MATCH($D33,'Ecoinvent data'!$D$5:$D$21242,0))</f>
        <v>market for transport, freight, lorry 16-32 metric ton, EURO4</v>
      </c>
      <c r="F33" s="32" t="str">
        <f>INDEX('Ecoinvent data'!F$5:F$21242,MATCH($D33,'Ecoinvent data'!$D$5:$D$21242,0))</f>
        <v>RoW</v>
      </c>
      <c r="G33" s="32" t="str">
        <f>INDEX('Ecoinvent data'!G$5:G$21242,MATCH($D33,'Ecoinvent data'!$D$5:$D$21242,0))</f>
        <v>transport, freight, lorry 16-32 metric ton, EURO4</v>
      </c>
      <c r="H33" s="98" t="str">
        <f>INDEX('Ecoinvent data'!H$5:H$21242,MATCH($D33,'Ecoinvent data'!$D$5:$D$21242,0))</f>
        <v>metric ton*km</v>
      </c>
      <c r="I33" s="98">
        <f>INDEX('Ecoinvent data'!I$5:I$21242,MATCH($D33,'Ecoinvent data'!$D$5:$D$21242,0))</f>
        <v>1</v>
      </c>
      <c r="J33" s="100">
        <f>INDEX('Ecoinvent data'!J$5:J$21242,MATCH($D33,'Ecoinvent data'!$D$5:$D$21242,0))</f>
        <v>0.19079134443654641</v>
      </c>
      <c r="K33" s="99">
        <f>INDEX('Ecoinvent data'!K$5:K$21242,MATCH($D33,'Ecoinvent data'!$D$5:$D$21242,0))</f>
        <v>0.20108681565393111</v>
      </c>
      <c r="L33" s="149">
        <f>INDEX('Ecoinvent data'!L$5:L$21242,MATCH($D33,'Ecoinvent data'!$D$5:$D$21242,0))</f>
        <v>8.7787947006071122E-10</v>
      </c>
      <c r="M33" s="100">
        <f>INDEX('Ecoinvent data'!M$5:M$21242,MATCH($D33,'Ecoinvent data'!$D$5:$D$21242,0))</f>
        <v>2.6748665579975409E-2</v>
      </c>
      <c r="N33" s="99">
        <f>INDEX('Ecoinvent data'!N$5:N$21242,MATCH($D33,'Ecoinvent data'!$D$5:$D$21242,0))</f>
        <v>2.8903577068617432</v>
      </c>
      <c r="O33" s="100">
        <f>INDEX('Ecoinvent data'!O$5:O$21242,MATCH($D33,'Ecoinvent data'!$D$5:$D$21242,0))</f>
        <v>0.17344608595746761</v>
      </c>
      <c r="P33" s="101">
        <f>INDEX('Ecoinvent data'!P$5:P$21242,MATCH($D33,'Ecoinvent data'!$D$5:$D$21242,0))</f>
        <v>60.008519203593579</v>
      </c>
    </row>
    <row r="34" spans="1:16" ht="15" thickBot="1">
      <c r="A34" t="s">
        <v>28715</v>
      </c>
      <c r="B34" s="33">
        <v>18150</v>
      </c>
      <c r="C34">
        <f>INDEX('Ecoinvent data'!$B$5:$B$21242, MATCH('Selected processes'!D34,'Ecoinvent data'!$D$5:$D$21242,0))</f>
        <v>18438</v>
      </c>
      <c r="D34" s="33">
        <v>18438</v>
      </c>
      <c r="E34" s="32" t="str">
        <f>INDEX('Ecoinvent data'!E$5:E$21242,MATCH($D34,'Ecoinvent data'!$D$5:$D$21242,0))</f>
        <v>transport, freight, sea, container ship</v>
      </c>
      <c r="F34" s="32" t="str">
        <f>INDEX('Ecoinvent data'!F$5:F$21242,MATCH($D34,'Ecoinvent data'!$D$5:$D$21242,0))</f>
        <v>GLO</v>
      </c>
      <c r="G34" s="32" t="str">
        <f>INDEX('Ecoinvent data'!G$5:G$21242,MATCH($D34,'Ecoinvent data'!$D$5:$D$21242,0))</f>
        <v>transport, freight, sea, container ship</v>
      </c>
      <c r="H34" s="98" t="str">
        <f>INDEX('Ecoinvent data'!H$5:H$21242,MATCH($D34,'Ecoinvent data'!$D$5:$D$21242,0))</f>
        <v>metric ton*km</v>
      </c>
      <c r="I34" s="98">
        <f>INDEX('Ecoinvent data'!I$5:I$21242,MATCH($D34,'Ecoinvent data'!$D$5:$D$21242,0))</f>
        <v>1</v>
      </c>
      <c r="J34" s="100">
        <f>INDEX('Ecoinvent data'!J$5:J$21242,MATCH($D34,'Ecoinvent data'!$D$5:$D$21242,0))</f>
        <v>1.016351302910071E-2</v>
      </c>
      <c r="K34" s="99">
        <f>INDEX('Ecoinvent data'!K$5:K$21242,MATCH($D34,'Ecoinvent data'!$D$5:$D$21242,0))</f>
        <v>2.6445887644183395E-2</v>
      </c>
      <c r="L34" s="149">
        <f>INDEX('Ecoinvent data'!L$5:L$21242,MATCH($D34,'Ecoinvent data'!$D$5:$D$21242,0))</f>
        <v>9.6094187729733225E-11</v>
      </c>
      <c r="M34" s="100">
        <f>INDEX('Ecoinvent data'!M$5:M$21242,MATCH($D34,'Ecoinvent data'!$D$5:$D$21242,0))</f>
        <v>1.282940382095132E-3</v>
      </c>
      <c r="N34" s="99">
        <f>INDEX('Ecoinvent data'!N$5:N$21242,MATCH($D34,'Ecoinvent data'!$D$5:$D$21242,0))</f>
        <v>0.13313525513890229</v>
      </c>
      <c r="O34" s="100">
        <f>INDEX('Ecoinvent data'!O$5:O$21242,MATCH($D34,'Ecoinvent data'!$D$5:$D$21242,0))</f>
        <v>9.3023888496776841E-3</v>
      </c>
      <c r="P34" s="101">
        <f>INDEX('Ecoinvent data'!P$5:P$21242,MATCH($D34,'Ecoinvent data'!$D$5:$D$21242,0))</f>
        <v>69.871716848946917</v>
      </c>
    </row>
    <row r="35" spans="1:16" ht="15" thickBot="1">
      <c r="A35" t="s">
        <v>31179</v>
      </c>
      <c r="B35" s="33">
        <v>20016</v>
      </c>
      <c r="C35">
        <f>INDEX('Ecoinvent data'!$B$5:$B$21242, MATCH('Selected processes'!D35,'Ecoinvent data'!$D$5:$D$21242,0))</f>
        <v>19437</v>
      </c>
      <c r="D35" s="33">
        <v>19437</v>
      </c>
      <c r="E35" s="32" t="str">
        <f>INDEX('Ecoinvent data'!E$5:E$21242,MATCH($D35,'Ecoinvent data'!$D$5:$D$21242,0))</f>
        <v>treatment of waste emulsion paint, municipal incineration</v>
      </c>
      <c r="F35" s="32" t="str">
        <f>INDEX('Ecoinvent data'!F$5:F$21242,MATCH($D35,'Ecoinvent data'!$D$5:$D$21242,0))</f>
        <v>CH</v>
      </c>
      <c r="G35" s="32" t="str">
        <f>INDEX('Ecoinvent data'!G$5:G$21242,MATCH($D35,'Ecoinvent data'!$D$5:$D$21242,0))</f>
        <v>waste emulsion paint</v>
      </c>
      <c r="H35" s="98" t="str">
        <f>INDEX('Ecoinvent data'!H$5:H$21242,MATCH($D35,'Ecoinvent data'!$D$5:$D$21242,0))</f>
        <v>kg</v>
      </c>
      <c r="I35" s="98">
        <f>INDEX('Ecoinvent data'!I$5:I$21242,MATCH($D35,'Ecoinvent data'!$D$5:$D$21242,0))</f>
        <v>-1</v>
      </c>
      <c r="J35" s="100">
        <f>INDEX('Ecoinvent data'!J$5:J$21242,MATCH($D35,'Ecoinvent data'!$D$5:$D$21242,0))</f>
        <v>1.1252179582437061</v>
      </c>
      <c r="K35" s="99">
        <f>INDEX('Ecoinvent data'!K$5:K$21242,MATCH($D35,'Ecoinvent data'!$D$5:$D$21242,0))</f>
        <v>0.70035581329685381</v>
      </c>
      <c r="L35" s="149">
        <f>INDEX('Ecoinvent data'!L$5:L$21242,MATCH($D35,'Ecoinvent data'!$D$5:$D$21242,0))</f>
        <v>3.469055864349162E-9</v>
      </c>
      <c r="M35" s="100">
        <f>INDEX('Ecoinvent data'!M$5:M$21242,MATCH($D35,'Ecoinvent data'!$D$5:$D$21242,0))</f>
        <v>1.2052849702671431E-2</v>
      </c>
      <c r="N35" s="99">
        <f>INDEX('Ecoinvent data'!N$5:N$21242,MATCH($D35,'Ecoinvent data'!$D$5:$D$21242,0))</f>
        <v>1.8576982799586359</v>
      </c>
      <c r="O35" s="100">
        <f>INDEX('Ecoinvent data'!O$5:O$21242,MATCH($D35,'Ecoinvent data'!$D$5:$D$21242,0))</f>
        <v>1.1096301068213941</v>
      </c>
      <c r="P35" s="101">
        <f>INDEX('Ecoinvent data'!P$5:P$21242,MATCH($D35,'Ecoinvent data'!$D$5:$D$21242,0))</f>
        <v>597.3144933127146</v>
      </c>
    </row>
    <row r="36" spans="1:16" ht="15" thickBot="1">
      <c r="A36" t="s">
        <v>31227</v>
      </c>
      <c r="B36" s="33">
        <v>20053</v>
      </c>
      <c r="C36">
        <f>INDEX('Ecoinvent data'!$B$5:$B$21242, MATCH('Selected processes'!D36,'Ecoinvent data'!$D$5:$D$21242,0))</f>
        <v>19516</v>
      </c>
      <c r="D36" s="33">
        <v>19516</v>
      </c>
      <c r="E36" s="32" t="str">
        <f>INDEX('Ecoinvent data'!E$5:E$21242,MATCH($D36,'Ecoinvent data'!$D$5:$D$21242,0))</f>
        <v>treatment of waste glass, municipal incineration</v>
      </c>
      <c r="F36" s="32" t="str">
        <f>INDEX('Ecoinvent data'!F$5:F$21242,MATCH($D36,'Ecoinvent data'!$D$5:$D$21242,0))</f>
        <v>CH</v>
      </c>
      <c r="G36" s="32" t="str">
        <f>INDEX('Ecoinvent data'!G$5:G$21242,MATCH($D36,'Ecoinvent data'!$D$5:$D$21242,0))</f>
        <v>waste glass</v>
      </c>
      <c r="H36" s="98" t="str">
        <f>INDEX('Ecoinvent data'!H$5:H$21242,MATCH($D36,'Ecoinvent data'!$D$5:$D$21242,0))</f>
        <v>kg</v>
      </c>
      <c r="I36" s="98">
        <f>INDEX('Ecoinvent data'!I$5:I$21242,MATCH($D36,'Ecoinvent data'!$D$5:$D$21242,0))</f>
        <v>-1</v>
      </c>
      <c r="J36" s="100">
        <f>INDEX('Ecoinvent data'!J$5:J$21242,MATCH($D36,'Ecoinvent data'!$D$5:$D$21242,0))</f>
        <v>1.4449819425226841E-2</v>
      </c>
      <c r="K36" s="99">
        <f>INDEX('Ecoinvent data'!K$5:K$21242,MATCH($D36,'Ecoinvent data'!$D$5:$D$21242,0))</f>
        <v>6.8567532399048628E-2</v>
      </c>
      <c r="L36" s="149">
        <f>INDEX('Ecoinvent data'!L$5:L$21242,MATCH($D36,'Ecoinvent data'!$D$5:$D$21242,0))</f>
        <v>1.5282402964182631E-10</v>
      </c>
      <c r="M36" s="100">
        <f>INDEX('Ecoinvent data'!M$5:M$21242,MATCH($D36,'Ecoinvent data'!$D$5:$D$21242,0))</f>
        <v>2.5210884234753541E-3</v>
      </c>
      <c r="N36" s="99">
        <f>INDEX('Ecoinvent data'!N$5:N$21242,MATCH($D36,'Ecoinvent data'!$D$5:$D$21242,0))</f>
        <v>0.28059853962859738</v>
      </c>
      <c r="O36" s="100">
        <f>INDEX('Ecoinvent data'!O$5:O$21242,MATCH($D36,'Ecoinvent data'!$D$5:$D$21242,0))</f>
        <v>1.15394440201151E-2</v>
      </c>
      <c r="P36" s="101">
        <f>INDEX('Ecoinvent data'!P$5:P$21242,MATCH($D36,'Ecoinvent data'!$D$5:$D$21242,0))</f>
        <v>41.124390865999537</v>
      </c>
    </row>
    <row r="37" spans="1:16" ht="15" thickBot="1">
      <c r="A37" t="s">
        <v>31502</v>
      </c>
      <c r="B37" s="33">
        <v>20237</v>
      </c>
      <c r="C37">
        <f>INDEX('Ecoinvent data'!$B$5:$B$21242, MATCH('Selected processes'!D37,'Ecoinvent data'!$D$5:$D$21242,0))</f>
        <v>19923</v>
      </c>
      <c r="D37" s="33">
        <v>19923</v>
      </c>
      <c r="E37" s="32" t="str">
        <f>INDEX('Ecoinvent data'!E$5:E$21242,MATCH($D37,'Ecoinvent data'!$D$5:$D$21242,0))</f>
        <v>treatment of waste plastic, mixture, municipal incineration</v>
      </c>
      <c r="F37" s="32" t="str">
        <f>INDEX('Ecoinvent data'!F$5:F$21242,MATCH($D37,'Ecoinvent data'!$D$5:$D$21242,0))</f>
        <v>CH</v>
      </c>
      <c r="G37" s="32" t="str">
        <f>INDEX('Ecoinvent data'!G$5:G$21242,MATCH($D37,'Ecoinvent data'!$D$5:$D$21242,0))</f>
        <v>waste plastic, mixture</v>
      </c>
      <c r="H37" s="98" t="str">
        <f>INDEX('Ecoinvent data'!H$5:H$21242,MATCH($D37,'Ecoinvent data'!$D$5:$D$21242,0))</f>
        <v>kg</v>
      </c>
      <c r="I37" s="98">
        <f>INDEX('Ecoinvent data'!I$5:I$21242,MATCH($D37,'Ecoinvent data'!$D$5:$D$21242,0))</f>
        <v>-1</v>
      </c>
      <c r="J37" s="100">
        <f>INDEX('Ecoinvent data'!J$5:J$21242,MATCH($D37,'Ecoinvent data'!$D$5:$D$21242,0))</f>
        <v>2.3457342177336669</v>
      </c>
      <c r="K37" s="99">
        <f>INDEX('Ecoinvent data'!K$5:K$21242,MATCH($D37,'Ecoinvent data'!$D$5:$D$21242,0))</f>
        <v>1.3115341424572433</v>
      </c>
      <c r="L37" s="149">
        <f>INDEX('Ecoinvent data'!L$5:L$21242,MATCH($D37,'Ecoinvent data'!$D$5:$D$21242,0))</f>
        <v>6.7933555042549981E-9</v>
      </c>
      <c r="M37" s="100">
        <f>INDEX('Ecoinvent data'!M$5:M$21242,MATCH($D37,'Ecoinvent data'!$D$5:$D$21242,0))</f>
        <v>3.2855120585118382E-3</v>
      </c>
      <c r="N37" s="99">
        <f>INDEX('Ecoinvent data'!N$5:N$21242,MATCH($D37,'Ecoinvent data'!$D$5:$D$21242,0))</f>
        <v>0.48721305054763869</v>
      </c>
      <c r="O37" s="100">
        <f>INDEX('Ecoinvent data'!O$5:O$21242,MATCH($D37,'Ecoinvent data'!$D$5:$D$21242,0))</f>
        <v>2.3344639476922961</v>
      </c>
      <c r="P37" s="101">
        <f>INDEX('Ecoinvent data'!P$5:P$21242,MATCH($D37,'Ecoinvent data'!$D$5:$D$21242,0))</f>
        <v>4791.464319496994</v>
      </c>
    </row>
    <row r="38" spans="1:16" ht="15" thickBot="1">
      <c r="A38" t="s">
        <v>32050</v>
      </c>
      <c r="B38" s="33">
        <v>20599</v>
      </c>
      <c r="C38">
        <f>INDEX('Ecoinvent data'!$B$5:$B$21242, MATCH('Selected processes'!D38,'Ecoinvent data'!$D$5:$D$21242,0))</f>
        <v>21201</v>
      </c>
      <c r="D38" s="33">
        <v>21201</v>
      </c>
      <c r="E38" s="32" t="str">
        <f>INDEX('Ecoinvent data'!E$5:E$21242,MATCH($D38,'Ecoinvent data'!$D$5:$D$21242,0))</f>
        <v>treatment of zinc in car shredder residue, municipal incineration</v>
      </c>
      <c r="F38" s="32" t="str">
        <f>INDEX('Ecoinvent data'!F$5:F$21242,MATCH($D38,'Ecoinvent data'!$D$5:$D$21242,0))</f>
        <v>CH</v>
      </c>
      <c r="G38" s="32" t="str">
        <f>INDEX('Ecoinvent data'!G$5:G$21242,MATCH($D38,'Ecoinvent data'!$D$5:$D$21242,0))</f>
        <v>zinc in car shredder residue</v>
      </c>
      <c r="H38" s="98" t="str">
        <f>INDEX('Ecoinvent data'!H$5:H$21242,MATCH($D38,'Ecoinvent data'!$D$5:$D$21242,0))</f>
        <v>kg</v>
      </c>
      <c r="I38" s="98">
        <f>INDEX('Ecoinvent data'!I$5:I$21242,MATCH($D38,'Ecoinvent data'!$D$5:$D$21242,0))</f>
        <v>-1</v>
      </c>
      <c r="J38" s="100">
        <f>INDEX('Ecoinvent data'!J$5:J$21242,MATCH($D38,'Ecoinvent data'!$D$5:$D$21242,0))</f>
        <v>0.22763833823093299</v>
      </c>
      <c r="K38" s="99">
        <f>INDEX('Ecoinvent data'!K$5:K$21242,MATCH($D38,'Ecoinvent data'!$D$5:$D$21242,0))</f>
        <v>502.73091479343907</v>
      </c>
      <c r="L38" s="149">
        <f>INDEX('Ecoinvent data'!L$5:L$21242,MATCH($D38,'Ecoinvent data'!$D$5:$D$21242,0))</f>
        <v>9.1178317167550538E-8</v>
      </c>
      <c r="M38" s="100">
        <f>INDEX('Ecoinvent data'!M$5:M$21242,MATCH($D38,'Ecoinvent data'!$D$5:$D$21242,0))</f>
        <v>1.155797291994707E-2</v>
      </c>
      <c r="N38" s="99">
        <f>INDEX('Ecoinvent data'!N$5:N$21242,MATCH($D38,'Ecoinvent data'!$D$5:$D$21242,0))</f>
        <v>1.7055052565955779</v>
      </c>
      <c r="O38" s="100">
        <f>INDEX('Ecoinvent data'!O$5:O$21242,MATCH($D38,'Ecoinvent data'!$D$5:$D$21242,0))</f>
        <v>0.21415916850831829</v>
      </c>
      <c r="P38" s="101">
        <f>INDEX('Ecoinvent data'!P$5:P$21242,MATCH($D38,'Ecoinvent data'!$D$5:$D$21242,0))</f>
        <v>125.56933945534082</v>
      </c>
    </row>
    <row r="39" spans="1:16" ht="15" thickBot="1">
      <c r="A39" t="s">
        <v>28949</v>
      </c>
      <c r="B39" s="33">
        <v>18351</v>
      </c>
      <c r="C39">
        <f>INDEX('Ecoinvent data'!$B$5:$B$21242, MATCH('Selected processes'!D39,'Ecoinvent data'!$D$5:$D$21242,0))</f>
        <v>502</v>
      </c>
      <c r="D39" s="33">
        <v>502</v>
      </c>
      <c r="E39" s="32" t="str">
        <f>INDEX('Ecoinvent data'!E$5:E$21242,MATCH($D39,'Ecoinvent data'!$D$5:$D$21242,0))</f>
        <v>treatment of aluminium scrap, post-consumer, prepared for recycling, at remelter</v>
      </c>
      <c r="F39" s="32" t="str">
        <f>INDEX('Ecoinvent data'!F$5:F$21242,MATCH($D39,'Ecoinvent data'!$D$5:$D$21242,0))</f>
        <v>RoW</v>
      </c>
      <c r="G39" s="32" t="str">
        <f>INDEX('Ecoinvent data'!G$5:G$21242,MATCH($D39,'Ecoinvent data'!$D$5:$D$21242,0))</f>
        <v>aluminium, wrought alloy</v>
      </c>
      <c r="H39" s="98" t="str">
        <f>INDEX('Ecoinvent data'!H$5:H$21242,MATCH($D39,'Ecoinvent data'!$D$5:$D$21242,0))</f>
        <v>kg</v>
      </c>
      <c r="I39" s="98">
        <f>INDEX('Ecoinvent data'!I$5:I$21242,MATCH($D39,'Ecoinvent data'!$D$5:$D$21242,0))</f>
        <v>1</v>
      </c>
      <c r="J39" s="100">
        <f>INDEX('Ecoinvent data'!J$5:J$21242,MATCH($D39,'Ecoinvent data'!$D$5:$D$21242,0))</f>
        <v>0.81253638226178226</v>
      </c>
      <c r="K39" s="99">
        <f>INDEX('Ecoinvent data'!K$5:K$21242,MATCH($D39,'Ecoinvent data'!$D$5:$D$21242,0))</f>
        <v>2.7199864279754049</v>
      </c>
      <c r="L39" s="149">
        <f>INDEX('Ecoinvent data'!L$5:L$21242,MATCH($D39,'Ecoinvent data'!$D$5:$D$21242,0))</f>
        <v>1.5969232030098231E-8</v>
      </c>
      <c r="M39" s="100">
        <f>INDEX('Ecoinvent data'!M$5:M$21242,MATCH($D39,'Ecoinvent data'!$D$5:$D$21242,0))</f>
        <v>5.6529122848185301E-2</v>
      </c>
      <c r="N39" s="99">
        <f>INDEX('Ecoinvent data'!N$5:N$21242,MATCH($D39,'Ecoinvent data'!$D$5:$D$21242,0))</f>
        <v>9.1913177893836409</v>
      </c>
      <c r="O39" s="100">
        <f>INDEX('Ecoinvent data'!O$5:O$21242,MATCH($D39,'Ecoinvent data'!$D$5:$D$21242,0))</f>
        <v>0.73358184725738784</v>
      </c>
      <c r="P39" s="101">
        <f>INDEX('Ecoinvent data'!P$5:P$21242,MATCH($D39,'Ecoinvent data'!$D$5:$D$21242,0))</f>
        <v>79.812477826052955</v>
      </c>
    </row>
    <row r="40" spans="1:16" ht="15" thickBot="1">
      <c r="A40" t="s">
        <v>29606</v>
      </c>
      <c r="B40" s="33">
        <v>18865</v>
      </c>
      <c r="C40">
        <f>INDEX('Ecoinvent data'!$B$5:$B$21242, MATCH('Selected processes'!D40,'Ecoinvent data'!$D$5:$D$21242,0))</f>
        <v>10597</v>
      </c>
      <c r="D40" s="33">
        <v>10597</v>
      </c>
      <c r="E40" s="32" t="str">
        <f>INDEX('Ecoinvent data'!E$5:E$21242,MATCH($D40,'Ecoinvent data'!$D$5:$D$21242,0))</f>
        <v>treatment of metal scrap, mixed, for recycling, unsorted, sorting</v>
      </c>
      <c r="F40" s="32" t="str">
        <f>INDEX('Ecoinvent data'!F$5:F$21242,MATCH($D40,'Ecoinvent data'!$D$5:$D$21242,0))</f>
        <v>RoW</v>
      </c>
      <c r="G40" s="32" t="str">
        <f>INDEX('Ecoinvent data'!G$5:G$21242,MATCH($D40,'Ecoinvent data'!$D$5:$D$21242,0))</f>
        <v>iron scrap, sorted, pressed</v>
      </c>
      <c r="H40" s="98" t="str">
        <f>INDEX('Ecoinvent data'!H$5:H$21242,MATCH($D40,'Ecoinvent data'!$D$5:$D$21242,0))</f>
        <v>kg</v>
      </c>
      <c r="I40" s="98">
        <f>INDEX('Ecoinvent data'!I$5:I$21242,MATCH($D40,'Ecoinvent data'!$D$5:$D$21242,0))</f>
        <v>1</v>
      </c>
      <c r="J40" s="100">
        <f>INDEX('Ecoinvent data'!J$5:J$21242,MATCH($D40,'Ecoinvent data'!$D$5:$D$21242,0))</f>
        <v>9.1035116360923624E-2</v>
      </c>
      <c r="K40" s="99">
        <f>INDEX('Ecoinvent data'!K$5:K$21242,MATCH($D40,'Ecoinvent data'!$D$5:$D$21242,0))</f>
        <v>0.16238632788294335</v>
      </c>
      <c r="L40" s="149">
        <f>INDEX('Ecoinvent data'!L$5:L$21242,MATCH($D40,'Ecoinvent data'!$D$5:$D$21242,0))</f>
        <v>4.6911376205769257E-10</v>
      </c>
      <c r="M40" s="100">
        <f>INDEX('Ecoinvent data'!M$5:M$21242,MATCH($D40,'Ecoinvent data'!$D$5:$D$21242,0))</f>
        <v>6.3091825004503886E-3</v>
      </c>
      <c r="N40" s="99">
        <f>INDEX('Ecoinvent data'!N$5:N$21242,MATCH($D40,'Ecoinvent data'!$D$5:$D$21242,0))</f>
        <v>0.76368160142780694</v>
      </c>
      <c r="O40" s="100">
        <f>INDEX('Ecoinvent data'!O$5:O$21242,MATCH($D40,'Ecoinvent data'!$D$5:$D$21242,0))</f>
        <v>5.2734112781799757E-2</v>
      </c>
      <c r="P40" s="101">
        <f>INDEX('Ecoinvent data'!P$5:P$21242,MATCH($D40,'Ecoinvent data'!$D$5:$D$21242,0))</f>
        <v>69.052485595051834</v>
      </c>
    </row>
    <row r="41" spans="1:16" ht="15" thickBot="1">
      <c r="A41" t="s">
        <v>31226</v>
      </c>
      <c r="B41" s="33">
        <v>20052</v>
      </c>
      <c r="C41">
        <f>INDEX('Ecoinvent data'!$B$5:$B$21242, MATCH('Selected processes'!D41,'Ecoinvent data'!$D$5:$D$21242,0))</f>
        <v>19515</v>
      </c>
      <c r="D41" s="33">
        <v>19515</v>
      </c>
      <c r="E41" s="32" t="str">
        <f>INDEX('Ecoinvent data'!E$5:E$21242,MATCH($D41,'Ecoinvent data'!$D$5:$D$21242,0))</f>
        <v>treatment of waste glass, inert material landfill</v>
      </c>
      <c r="F41" s="32" t="str">
        <f>INDEX('Ecoinvent data'!F$5:F$21242,MATCH($D41,'Ecoinvent data'!$D$5:$D$21242,0))</f>
        <v>CH</v>
      </c>
      <c r="G41" s="32" t="str">
        <f>INDEX('Ecoinvent data'!G$5:G$21242,MATCH($D41,'Ecoinvent data'!$D$5:$D$21242,0))</f>
        <v>waste glass</v>
      </c>
      <c r="H41" s="98" t="str">
        <f>INDEX('Ecoinvent data'!H$5:H$21242,MATCH($D41,'Ecoinvent data'!$D$5:$D$21242,0))</f>
        <v>kg</v>
      </c>
      <c r="I41" s="98">
        <f>INDEX('Ecoinvent data'!I$5:I$21242,MATCH($D41,'Ecoinvent data'!$D$5:$D$21242,0))</f>
        <v>-1</v>
      </c>
      <c r="J41" s="100">
        <f>INDEX('Ecoinvent data'!J$5:J$21242,MATCH($D41,'Ecoinvent data'!$D$5:$D$21242,0))</f>
        <v>5.6607780784623642E-3</v>
      </c>
      <c r="K41" s="99">
        <f>INDEX('Ecoinvent data'!K$5:K$21242,MATCH($D41,'Ecoinvent data'!$D$5:$D$21242,0))</f>
        <v>6.7425636997321828E-3</v>
      </c>
      <c r="L41" s="149">
        <f>INDEX('Ecoinvent data'!L$5:L$21242,MATCH($D41,'Ecoinvent data'!$D$5:$D$21242,0))</f>
        <v>3.4762451217051893E-11</v>
      </c>
      <c r="M41" s="100">
        <f>INDEX('Ecoinvent data'!M$5:M$21242,MATCH($D41,'Ecoinvent data'!$D$5:$D$21242,0))</f>
        <v>1.461453947998472E-3</v>
      </c>
      <c r="N41" s="99">
        <f>INDEX('Ecoinvent data'!N$5:N$21242,MATCH($D41,'Ecoinvent data'!$D$5:$D$21242,0))</f>
        <v>0.15415624564912081</v>
      </c>
      <c r="O41" s="100">
        <f>INDEX('Ecoinvent data'!O$5:O$21242,MATCH($D41,'Ecoinvent data'!$D$5:$D$21242,0))</f>
        <v>4.2610832732488408E-3</v>
      </c>
      <c r="P41" s="101">
        <f>INDEX('Ecoinvent data'!P$5:P$21242,MATCH($D41,'Ecoinvent data'!$D$5:$D$21242,0))</f>
        <v>27.641327507077509</v>
      </c>
    </row>
    <row r="42" spans="1:16" ht="15" thickBot="1">
      <c r="A42" t="s">
        <v>31305</v>
      </c>
      <c r="B42" s="33">
        <v>20099</v>
      </c>
      <c r="C42">
        <f>INDEX('Ecoinvent data'!$B$5:$B$21242, MATCH('Selected processes'!D42,'Ecoinvent data'!$D$5:$D$21242,0))</f>
        <v>19628</v>
      </c>
      <c r="D42" s="33">
        <v>19628</v>
      </c>
      <c r="E42" s="32" t="str">
        <f>INDEX('Ecoinvent data'!E$5:E$21242,MATCH($D42,'Ecoinvent data'!$D$5:$D$21242,0))</f>
        <v>treatment of waste mineral oil, hazardous waste incineration</v>
      </c>
      <c r="F42" s="32" t="str">
        <f>INDEX('Ecoinvent data'!F$5:F$21242,MATCH($D42,'Ecoinvent data'!$D$5:$D$21242,0))</f>
        <v>CH</v>
      </c>
      <c r="G42" s="32" t="str">
        <f>INDEX('Ecoinvent data'!G$5:G$21242,MATCH($D42,'Ecoinvent data'!$D$5:$D$21242,0))</f>
        <v>waste mineral oil</v>
      </c>
      <c r="H42" s="98" t="str">
        <f>INDEX('Ecoinvent data'!H$5:H$21242,MATCH($D42,'Ecoinvent data'!$D$5:$D$21242,0))</f>
        <v>kg</v>
      </c>
      <c r="I42" s="98">
        <f>INDEX('Ecoinvent data'!I$5:I$21242,MATCH($D42,'Ecoinvent data'!$D$5:$D$21242,0))</f>
        <v>-1</v>
      </c>
      <c r="J42" s="100">
        <f>INDEX('Ecoinvent data'!J$5:J$21242,MATCH($D42,'Ecoinvent data'!$D$5:$D$21242,0))</f>
        <v>2.843362391903363</v>
      </c>
      <c r="K42" s="99">
        <f>INDEX('Ecoinvent data'!K$5:K$21242,MATCH($D42,'Ecoinvent data'!$D$5:$D$21242,0))</f>
        <v>1.495434542103117</v>
      </c>
      <c r="L42" s="149">
        <f>INDEX('Ecoinvent data'!L$5:L$21242,MATCH($D42,'Ecoinvent data'!$D$5:$D$21242,0))</f>
        <v>8.1553810156882694E-9</v>
      </c>
      <c r="M42" s="100">
        <f>INDEX('Ecoinvent data'!M$5:M$21242,MATCH($D42,'Ecoinvent data'!$D$5:$D$21242,0))</f>
        <v>1.948697664739216E-3</v>
      </c>
      <c r="N42" s="99">
        <f>INDEX('Ecoinvent data'!N$5:N$21242,MATCH($D42,'Ecoinvent data'!$D$5:$D$21242,0))</f>
        <v>0.25091756244544772</v>
      </c>
      <c r="O42" s="100">
        <f>INDEX('Ecoinvent data'!O$5:O$21242,MATCH($D42,'Ecoinvent data'!$D$5:$D$21242,0))</f>
        <v>2.8410317838994472</v>
      </c>
      <c r="P42" s="101">
        <f>INDEX('Ecoinvent data'!P$5:P$21242,MATCH($D42,'Ecoinvent data'!$D$5:$D$21242,0))</f>
        <v>11322.57047378706</v>
      </c>
    </row>
    <row r="43" spans="1:16" ht="15" thickBot="1">
      <c r="A43" t="s">
        <v>31522</v>
      </c>
      <c r="B43" s="33">
        <v>20250</v>
      </c>
      <c r="C43">
        <f>INDEX('Ecoinvent data'!$B$5:$B$21242, MATCH('Selected processes'!D43,'Ecoinvent data'!$D$5:$D$21242,0))</f>
        <v>19932</v>
      </c>
      <c r="D43" s="33">
        <v>19932</v>
      </c>
      <c r="E43" s="32" t="str">
        <f>INDEX('Ecoinvent data'!E$5:E$21242,MATCH($D43,'Ecoinvent data'!$D$5:$D$21242,0))</f>
        <v>treatment of waste plastic, mixture, sanitary landfill</v>
      </c>
      <c r="F43" s="32" t="str">
        <f>INDEX('Ecoinvent data'!F$5:F$21242,MATCH($D43,'Ecoinvent data'!$D$5:$D$21242,0))</f>
        <v>CH</v>
      </c>
      <c r="G43" s="32" t="str">
        <f>INDEX('Ecoinvent data'!G$5:G$21242,MATCH($D43,'Ecoinvent data'!$D$5:$D$21242,0))</f>
        <v>waste plastic, mixture</v>
      </c>
      <c r="H43" s="98" t="str">
        <f>INDEX('Ecoinvent data'!H$5:H$21242,MATCH($D43,'Ecoinvent data'!$D$5:$D$21242,0))</f>
        <v>kg</v>
      </c>
      <c r="I43" s="98">
        <f>INDEX('Ecoinvent data'!I$5:I$21242,MATCH($D43,'Ecoinvent data'!$D$5:$D$21242,0))</f>
        <v>-1</v>
      </c>
      <c r="J43" s="100">
        <f>INDEX('Ecoinvent data'!J$5:J$21242,MATCH($D43,'Ecoinvent data'!$D$5:$D$21242,0))</f>
        <v>9.9053827785189091E-2</v>
      </c>
      <c r="K43" s="99">
        <f>INDEX('Ecoinvent data'!K$5:K$21242,MATCH($D43,'Ecoinvent data'!$D$5:$D$21242,0))</f>
        <v>0.56059035434526194</v>
      </c>
      <c r="L43" s="149">
        <f>INDEX('Ecoinvent data'!L$5:L$21242,MATCH($D43,'Ecoinvent data'!$D$5:$D$21242,0))</f>
        <v>5.0096653979911399E-10</v>
      </c>
      <c r="M43" s="100">
        <f>INDEX('Ecoinvent data'!M$5:M$21242,MATCH($D43,'Ecoinvent data'!$D$5:$D$21242,0))</f>
        <v>2.2905585174692088E-3</v>
      </c>
      <c r="N43" s="99">
        <f>INDEX('Ecoinvent data'!N$5:N$21242,MATCH($D43,'Ecoinvent data'!$D$5:$D$21242,0))</f>
        <v>0.25142943577062887</v>
      </c>
      <c r="O43" s="100">
        <f>INDEX('Ecoinvent data'!O$5:O$21242,MATCH($D43,'Ecoinvent data'!$D$5:$D$21242,0))</f>
        <v>2.4387234533507541E-2</v>
      </c>
      <c r="P43" s="101">
        <f>INDEX('Ecoinvent data'!P$5:P$21242,MATCH($D43,'Ecoinvent data'!$D$5:$D$21242,0))</f>
        <v>96.994349363911567</v>
      </c>
    </row>
    <row r="44" spans="1:16" ht="15" thickBot="1">
      <c r="A44" t="s">
        <v>23326</v>
      </c>
      <c r="B44" s="33">
        <v>14283</v>
      </c>
      <c r="C44">
        <f>INDEX('Ecoinvent data'!$B$5:$B$21242, MATCH('Selected processes'!D44,'Ecoinvent data'!$D$5:$D$21242,0))</f>
        <v>20287</v>
      </c>
      <c r="D44" s="33">
        <v>20287</v>
      </c>
      <c r="E44" s="32" t="str">
        <f>INDEX('Ecoinvent data'!E$5:E$21242,MATCH($D44,'Ecoinvent data'!$D$5:$D$21242,0))</f>
        <v>market for waste polyurethane foam</v>
      </c>
      <c r="F44" s="32" t="str">
        <f>INDEX('Ecoinvent data'!F$5:F$21242,MATCH($D44,'Ecoinvent data'!$D$5:$D$21242,0))</f>
        <v>RoW</v>
      </c>
      <c r="G44" s="32" t="str">
        <f>INDEX('Ecoinvent data'!G$5:G$21242,MATCH($D44,'Ecoinvent data'!$D$5:$D$21242,0))</f>
        <v>waste polyurethane foam</v>
      </c>
      <c r="H44" s="98" t="str">
        <f>INDEX('Ecoinvent data'!H$5:H$21242,MATCH($D44,'Ecoinvent data'!$D$5:$D$21242,0))</f>
        <v>kg</v>
      </c>
      <c r="I44" s="98">
        <f>INDEX('Ecoinvent data'!I$5:I$21242,MATCH($D44,'Ecoinvent data'!$D$5:$D$21242,0))</f>
        <v>-1</v>
      </c>
      <c r="J44" s="100">
        <f>INDEX('Ecoinvent data'!J$5:J$21242,MATCH($D44,'Ecoinvent data'!$D$5:$D$21242,0))</f>
        <v>0.70817902502258434</v>
      </c>
      <c r="K44" s="99">
        <f>INDEX('Ecoinvent data'!K$5:K$21242,MATCH($D44,'Ecoinvent data'!$D$5:$D$21242,0))</f>
        <v>1.9100154295096559</v>
      </c>
      <c r="L44" s="149">
        <f>INDEX('Ecoinvent data'!L$5:L$21242,MATCH($D44,'Ecoinvent data'!$D$5:$D$21242,0))</f>
        <v>3.905328330775079E-9</v>
      </c>
      <c r="M44" s="100">
        <f>INDEX('Ecoinvent data'!M$5:M$21242,MATCH($D44,'Ecoinvent data'!$D$5:$D$21242,0))</f>
        <v>6.3981068751911858E-3</v>
      </c>
      <c r="N44" s="99">
        <f>INDEX('Ecoinvent data'!N$5:N$21242,MATCH($D44,'Ecoinvent data'!$D$5:$D$21242,0))</f>
        <v>0.74524377951667808</v>
      </c>
      <c r="O44" s="100">
        <f>INDEX('Ecoinvent data'!O$5:O$21242,MATCH($D44,'Ecoinvent data'!$D$5:$D$21242,0))</f>
        <v>0.55694490450689116</v>
      </c>
      <c r="P44" s="101">
        <f>INDEX('Ecoinvent data'!P$5:P$21242,MATCH($D44,'Ecoinvent data'!$D$5:$D$21242,0))</f>
        <v>747.33251026676578</v>
      </c>
    </row>
    <row r="45" spans="1:16" ht="15" thickBot="1">
      <c r="A45" t="s">
        <v>18357</v>
      </c>
      <c r="B45" s="33">
        <v>11946</v>
      </c>
      <c r="C45">
        <f>INDEX('Ecoinvent data'!$B$5:$B$21242, MATCH('Selected processes'!D45,'Ecoinvent data'!$D$5:$D$21242,0))</f>
        <v>14137</v>
      </c>
      <c r="D45" s="33">
        <v>14137</v>
      </c>
      <c r="E45" s="32" t="str">
        <f>INDEX('Ecoinvent data'!E$5:E$21242,MATCH($D45,'Ecoinvent data'!$D$5:$D$21242,0))</f>
        <v>market for petrol, low-sulfur</v>
      </c>
      <c r="F45" s="32" t="str">
        <f>INDEX('Ecoinvent data'!F$5:F$21242,MATCH($D45,'Ecoinvent data'!$D$5:$D$21242,0))</f>
        <v>Europe without Switzerland</v>
      </c>
      <c r="G45" s="32" t="str">
        <f>INDEX('Ecoinvent data'!G$5:G$21242,MATCH($D45,'Ecoinvent data'!$D$5:$D$21242,0))</f>
        <v>petrol, low-sulfur</v>
      </c>
      <c r="H45" s="98" t="str">
        <f>INDEX('Ecoinvent data'!H$5:H$21242,MATCH($D45,'Ecoinvent data'!$D$5:$D$21242,0))</f>
        <v>kg</v>
      </c>
      <c r="I45" s="98">
        <f>INDEX('Ecoinvent data'!I$5:I$21242,MATCH($D45,'Ecoinvent data'!$D$5:$D$21242,0))</f>
        <v>1</v>
      </c>
      <c r="J45" s="100">
        <f>INDEX('Ecoinvent data'!J$5:J$21242,MATCH($D45,'Ecoinvent data'!$D$5:$D$21242,0))</f>
        <v>1.017909254920973</v>
      </c>
      <c r="K45" s="99">
        <f>INDEX('Ecoinvent data'!K$5:K$21242,MATCH($D45,'Ecoinvent data'!$D$5:$D$21242,0))</f>
        <v>1.0613392876602243</v>
      </c>
      <c r="L45" s="149">
        <f>INDEX('Ecoinvent data'!L$5:L$21242,MATCH($D45,'Ecoinvent data'!$D$5:$D$21242,0))</f>
        <v>4.4865308114473947E-9</v>
      </c>
      <c r="M45" s="100">
        <f>INDEX('Ecoinvent data'!M$5:M$21242,MATCH($D45,'Ecoinvent data'!$D$5:$D$21242,0))</f>
        <v>0.55006607850703815</v>
      </c>
      <c r="N45" s="99">
        <f>INDEX('Ecoinvent data'!N$5:N$21242,MATCH($D45,'Ecoinvent data'!$D$5:$D$21242,0))</f>
        <v>56.767140984932759</v>
      </c>
      <c r="O45" s="100">
        <f>INDEX('Ecoinvent data'!O$5:O$21242,MATCH($D45,'Ecoinvent data'!$D$5:$D$21242,0))</f>
        <v>0.65918410150672035</v>
      </c>
      <c r="P45" s="101">
        <f>INDEX('Ecoinvent data'!P$5:P$21242,MATCH($D45,'Ecoinvent data'!$D$5:$D$21242,0))</f>
        <v>11.612071527112528</v>
      </c>
    </row>
    <row r="46" spans="1:16" ht="15" thickBot="1">
      <c r="A46" t="s">
        <v>24121</v>
      </c>
      <c r="B46" s="33">
        <v>14708</v>
      </c>
      <c r="C46">
        <f>INDEX('Ecoinvent data'!$B$5:$B$21242, MATCH('Selected processes'!D46,'Ecoinvent data'!$D$5:$D$21242,0))</f>
        <v>7235</v>
      </c>
      <c r="D46" s="33">
        <v>7235</v>
      </c>
      <c r="E46" s="32" t="str">
        <f>INDEX('Ecoinvent data'!E$5:E$21242,MATCH($D46,'Ecoinvent data'!$D$5:$D$21242,0))</f>
        <v>market group for electricity, medium voltage</v>
      </c>
      <c r="F46" s="32" t="str">
        <f>INDEX('Ecoinvent data'!F$5:F$21242,MATCH($D46,'Ecoinvent data'!$D$5:$D$21242,0))</f>
        <v>UCTE</v>
      </c>
      <c r="G46" s="32" t="str">
        <f>INDEX('Ecoinvent data'!G$5:G$21242,MATCH($D46,'Ecoinvent data'!$D$5:$D$21242,0))</f>
        <v>electricity, medium voltage</v>
      </c>
      <c r="H46" s="98" t="str">
        <f>INDEX('Ecoinvent data'!H$5:H$21242,MATCH($D46,'Ecoinvent data'!$D$5:$D$21242,0))</f>
        <v>kWh</v>
      </c>
      <c r="I46" s="98">
        <f>INDEX('Ecoinvent data'!I$5:I$21242,MATCH($D46,'Ecoinvent data'!$D$5:$D$21242,0))</f>
        <v>1</v>
      </c>
      <c r="J46" s="100">
        <f>INDEX('Ecoinvent data'!J$5:J$21242,MATCH($D46,'Ecoinvent data'!$D$5:$D$21242,0))</f>
        <v>0.38493507667501969</v>
      </c>
      <c r="K46" s="99">
        <f>INDEX('Ecoinvent data'!K$5:K$21242,MATCH($D46,'Ecoinvent data'!$D$5:$D$21242,0))</f>
        <v>0.48931866261907764</v>
      </c>
      <c r="L46" s="149">
        <f>INDEX('Ecoinvent data'!L$5:L$21242,MATCH($D46,'Ecoinvent data'!$D$5:$D$21242,0))</f>
        <v>1.8304805288516139E-9</v>
      </c>
      <c r="M46" s="100">
        <f>INDEX('Ecoinvent data'!M$5:M$21242,MATCH($D46,'Ecoinvent data'!$D$5:$D$21242,0))</f>
        <v>1.962049378418446E-2</v>
      </c>
      <c r="N46" s="99">
        <f>INDEX('Ecoinvent data'!N$5:N$21242,MATCH($D46,'Ecoinvent data'!$D$5:$D$21242,0))</f>
        <v>8.8834815850467415</v>
      </c>
      <c r="O46" s="100">
        <f>INDEX('Ecoinvent data'!O$5:O$21242,MATCH($D46,'Ecoinvent data'!$D$5:$D$21242,0))</f>
        <v>0.35273718962541389</v>
      </c>
      <c r="P46" s="101">
        <f>INDEX('Ecoinvent data'!P$5:P$21242,MATCH($D46,'Ecoinvent data'!$D$5:$D$21242,0))</f>
        <v>39.707088515741873</v>
      </c>
    </row>
    <row r="47" spans="1:16" ht="15" thickBot="1">
      <c r="A47" t="s">
        <v>5910</v>
      </c>
      <c r="B47" s="33">
        <v>3754</v>
      </c>
      <c r="C47">
        <f>INDEX('Ecoinvent data'!$B$5:$B$21242, MATCH('Selected processes'!D47,'Ecoinvent data'!$D$5:$D$21242,0))</f>
        <v>4527</v>
      </c>
      <c r="D47" s="33">
        <v>4527</v>
      </c>
      <c r="E47" s="32" t="str">
        <f>INDEX('Ecoinvent data'!E$5:E$21242,MATCH($D47,'Ecoinvent data'!$D$5:$D$21242,0))</f>
        <v>electricity production, wind, 1-3MW turbine, onshore</v>
      </c>
      <c r="F47" s="32" t="str">
        <f>INDEX('Ecoinvent data'!F$5:F$21242,MATCH($D47,'Ecoinvent data'!$D$5:$D$21242,0))</f>
        <v>RoW</v>
      </c>
      <c r="G47" s="32" t="str">
        <f>INDEX('Ecoinvent data'!G$5:G$21242,MATCH($D47,'Ecoinvent data'!$D$5:$D$21242,0))</f>
        <v>electricity, high voltage</v>
      </c>
      <c r="H47" s="98" t="str">
        <f>INDEX('Ecoinvent data'!H$5:H$21242,MATCH($D47,'Ecoinvent data'!$D$5:$D$21242,0))</f>
        <v>kWh</v>
      </c>
      <c r="I47" s="98">
        <f>INDEX('Ecoinvent data'!I$5:I$21242,MATCH($D47,'Ecoinvent data'!$D$5:$D$21242,0))</f>
        <v>1</v>
      </c>
      <c r="J47" s="100">
        <f>INDEX('Ecoinvent data'!J$5:J$21242,MATCH($D47,'Ecoinvent data'!$D$5:$D$21242,0))</f>
        <v>1.474792763934119E-2</v>
      </c>
      <c r="K47" s="99">
        <f>INDEX('Ecoinvent data'!K$5:K$21242,MATCH($D47,'Ecoinvent data'!$D$5:$D$21242,0))</f>
        <v>4.0992466388596258E-2</v>
      </c>
      <c r="L47" s="149">
        <f>INDEX('Ecoinvent data'!L$5:L$21242,MATCH($D47,'Ecoinvent data'!$D$5:$D$21242,0))</f>
        <v>8.2698819110251239E-11</v>
      </c>
      <c r="M47" s="100">
        <f>INDEX('Ecoinvent data'!M$5:M$21242,MATCH($D47,'Ecoinvent data'!$D$5:$D$21242,0))</f>
        <v>1.5967034952463709E-3</v>
      </c>
      <c r="N47" s="99">
        <f>INDEX('Ecoinvent data'!N$5:N$21242,MATCH($D47,'Ecoinvent data'!$D$5:$D$21242,0))</f>
        <v>0.20009985257631999</v>
      </c>
      <c r="O47" s="100">
        <f>INDEX('Ecoinvent data'!O$5:O$21242,MATCH($D47,'Ecoinvent data'!$D$5:$D$21242,0))</f>
        <v>1.305501965865573E-2</v>
      </c>
      <c r="P47" s="101">
        <f>INDEX('Ecoinvent data'!P$5:P$21242,MATCH($D47,'Ecoinvent data'!$D$5:$D$21242,0))</f>
        <v>65.242525122183281</v>
      </c>
    </row>
    <row r="48" spans="1:16" ht="15" thickBot="1">
      <c r="A48" t="s">
        <v>5774</v>
      </c>
      <c r="B48" s="33">
        <v>3621</v>
      </c>
      <c r="C48">
        <f>INDEX('Ecoinvent data'!$B$5:$B$21242, MATCH('Selected processes'!D48,'Ecoinvent data'!$D$5:$D$21242,0))</f>
        <v>6295</v>
      </c>
      <c r="D48" s="33">
        <v>6295</v>
      </c>
      <c r="E48" s="32" t="str">
        <f>INDEX('Ecoinvent data'!E$5:E$21242,MATCH($D48,'Ecoinvent data'!$D$5:$D$21242,0))</f>
        <v>electricity production, photovoltaic, 570kWp open ground installation, multi-Si</v>
      </c>
      <c r="F48" s="32" t="str">
        <f>INDEX('Ecoinvent data'!F$5:F$21242,MATCH($D48,'Ecoinvent data'!$D$5:$D$21242,0))</f>
        <v>RoW</v>
      </c>
      <c r="G48" s="32" t="str">
        <f>INDEX('Ecoinvent data'!G$5:G$21242,MATCH($D48,'Ecoinvent data'!$D$5:$D$21242,0))</f>
        <v>electricity, low voltage</v>
      </c>
      <c r="H48" s="98" t="str">
        <f>INDEX('Ecoinvent data'!H$5:H$21242,MATCH($D48,'Ecoinvent data'!$D$5:$D$21242,0))</f>
        <v>kWh</v>
      </c>
      <c r="I48" s="98">
        <f>INDEX('Ecoinvent data'!I$5:I$21242,MATCH($D48,'Ecoinvent data'!$D$5:$D$21242,0))</f>
        <v>1</v>
      </c>
      <c r="J48" s="100">
        <f>INDEX('Ecoinvent data'!J$5:J$21242,MATCH($D48,'Ecoinvent data'!$D$5:$D$21242,0))</f>
        <v>8.0250610581356435E-2</v>
      </c>
      <c r="K48" s="99">
        <f>INDEX('Ecoinvent data'!K$5:K$21242,MATCH($D48,'Ecoinvent data'!$D$5:$D$21242,0))</f>
        <v>0.14759408472257415</v>
      </c>
      <c r="L48" s="149">
        <f>INDEX('Ecoinvent data'!L$5:L$21242,MATCH($D48,'Ecoinvent data'!$D$5:$D$21242,0))</f>
        <v>6.5404219449232752E-10</v>
      </c>
      <c r="M48" s="100">
        <f>INDEX('Ecoinvent data'!M$5:M$21242,MATCH($D48,'Ecoinvent data'!$D$5:$D$21242,0))</f>
        <v>5.747500881575834E-3</v>
      </c>
      <c r="N48" s="99">
        <f>INDEX('Ecoinvent data'!N$5:N$21242,MATCH($D48,'Ecoinvent data'!$D$5:$D$21242,0))</f>
        <v>1.0597104534892321</v>
      </c>
      <c r="O48" s="100">
        <f>INDEX('Ecoinvent data'!O$5:O$21242,MATCH($D48,'Ecoinvent data'!$D$5:$D$21242,0))</f>
        <v>6.9600943833651882E-2</v>
      </c>
      <c r="P48" s="101">
        <f>INDEX('Ecoinvent data'!P$5:P$21242,MATCH($D48,'Ecoinvent data'!$D$5:$D$21242,0))</f>
        <v>65.679208508778871</v>
      </c>
    </row>
    <row r="49" spans="1:16">
      <c r="A49" t="s">
        <v>4540</v>
      </c>
      <c r="B49" s="33">
        <v>2476</v>
      </c>
      <c r="C49">
        <f>INDEX('Ecoinvent data'!$B$5:$B$21242, MATCH('Selected processes'!D49,'Ecoinvent data'!$D$5:$D$21242,0))</f>
        <v>3591</v>
      </c>
      <c r="D49" s="33">
        <v>3591</v>
      </c>
      <c r="E49" s="32" t="str">
        <f>INDEX('Ecoinvent data'!E$5:E$21242,MATCH($D49,'Ecoinvent data'!$D$5:$D$21242,0))</f>
        <v>electricity production, hard coal</v>
      </c>
      <c r="F49" s="32" t="str">
        <f>INDEX('Ecoinvent data'!F$5:F$21242,MATCH($D49,'Ecoinvent data'!$D$5:$D$21242,0))</f>
        <v>RoW</v>
      </c>
      <c r="G49" s="32" t="str">
        <f>INDEX('Ecoinvent data'!G$5:G$21242,MATCH($D49,'Ecoinvent data'!$D$5:$D$21242,0))</f>
        <v>electricity, high voltage</v>
      </c>
      <c r="H49" s="98" t="str">
        <f>INDEX('Ecoinvent data'!H$5:H$21242,MATCH($D49,'Ecoinvent data'!$D$5:$D$21242,0))</f>
        <v>kWh</v>
      </c>
      <c r="I49" s="98">
        <f>INDEX('Ecoinvent data'!I$5:I$21242,MATCH($D49,'Ecoinvent data'!$D$5:$D$21242,0))</f>
        <v>1</v>
      </c>
      <c r="J49" s="100">
        <f>INDEX('Ecoinvent data'!J$5:J$21242,MATCH($D49,'Ecoinvent data'!$D$5:$D$21242,0))</f>
        <v>1.09553259541211</v>
      </c>
      <c r="K49" s="99">
        <f>INDEX('Ecoinvent data'!K$5:K$21242,MATCH($D49,'Ecoinvent data'!$D$5:$D$21242,0))</f>
        <v>1.650731110822691</v>
      </c>
      <c r="L49" s="149">
        <f>INDEX('Ecoinvent data'!L$5:L$21242,MATCH($D49,'Ecoinvent data'!$D$5:$D$21242,0))</f>
        <v>5.7761988771129626E-9</v>
      </c>
      <c r="M49" s="100">
        <f>INDEX('Ecoinvent data'!M$5:M$21242,MATCH($D49,'Ecoinvent data'!$D$5:$D$21242,0))</f>
        <v>2.617670338770808E-2</v>
      </c>
      <c r="N49" s="99">
        <f>INDEX('Ecoinvent data'!N$5:N$21242,MATCH($D49,'Ecoinvent data'!$D$5:$D$21242,0))</f>
        <v>11.290350799073909</v>
      </c>
      <c r="O49" s="100">
        <f>INDEX('Ecoinvent data'!O$5:O$21242,MATCH($D49,'Ecoinvent data'!$D$5:$D$21242,0))</f>
        <v>1.017589073940472</v>
      </c>
      <c r="P49" s="101">
        <f>INDEX('Ecoinvent data'!P$5:P$21242,MATCH($D49,'Ecoinvent data'!$D$5:$D$21242,0))</f>
        <v>90.129092713748065</v>
      </c>
    </row>
    <row r="50" spans="1:16">
      <c r="B50" s="134">
        <v>13169</v>
      </c>
      <c r="C50">
        <f>INDEX('Ecoinvent data'!$B$5:$B$21242, MATCH('Selected processes'!D50,'Ecoinvent data'!$D$5:$D$21242,0))</f>
        <v>17718</v>
      </c>
      <c r="D50" s="134">
        <v>17718</v>
      </c>
      <c r="E50" s="32" t="str">
        <f>INDEX('Ecoinvent data'!E$5:E$21242,MATCH($D50,'Ecoinvent data'!$D$5:$D$21242,0))</f>
        <v>market for synthetic rubber</v>
      </c>
      <c r="F50" s="32" t="str">
        <f>INDEX('Ecoinvent data'!F$5:F$21242,MATCH($D50,'Ecoinvent data'!$D$5:$D$21242,0))</f>
        <v>GLO</v>
      </c>
      <c r="G50" s="32" t="str">
        <f>INDEX('Ecoinvent data'!G$5:G$21242,MATCH($D50,'Ecoinvent data'!$D$5:$D$21242,0))</f>
        <v>synthetic rubber</v>
      </c>
      <c r="H50" s="98" t="str">
        <f>INDEX('Ecoinvent data'!H$5:H$21242,MATCH($D50,'Ecoinvent data'!$D$5:$D$21242,0))</f>
        <v>kg</v>
      </c>
      <c r="I50" s="98">
        <f>INDEX('Ecoinvent data'!I$5:I$21242,MATCH($D50,'Ecoinvent data'!$D$5:$D$21242,0))</f>
        <v>1</v>
      </c>
      <c r="J50" s="100">
        <f>INDEX('Ecoinvent data'!J$5:J$21242,MATCH($D50,'Ecoinvent data'!$D$5:$D$21242,0))</f>
        <v>2.967753401457661</v>
      </c>
      <c r="K50" s="99">
        <f>INDEX('Ecoinvent data'!K$5:K$21242,MATCH($D50,'Ecoinvent data'!$D$5:$D$21242,0))</f>
        <v>3.7317246209305619</v>
      </c>
      <c r="L50" s="149">
        <f>INDEX('Ecoinvent data'!L$5:L$21242,MATCH($D50,'Ecoinvent data'!$D$5:$D$21242,0))</f>
        <v>1.3250333554124891E-8</v>
      </c>
      <c r="M50" s="100">
        <f>INDEX('Ecoinvent data'!M$5:M$21242,MATCH($D50,'Ecoinvent data'!$D$5:$D$21242,0))</f>
        <v>0.69159747062433552</v>
      </c>
      <c r="N50" s="99">
        <f>INDEX('Ecoinvent data'!N$5:N$21242,MATCH($D50,'Ecoinvent data'!$D$5:$D$21242,0))</f>
        <v>85.662706969877519</v>
      </c>
      <c r="O50" s="100">
        <f>INDEX('Ecoinvent data'!O$5:O$21242,MATCH($D50,'Ecoinvent data'!$D$5:$D$21242,0))</f>
        <v>2.4819733607870669</v>
      </c>
      <c r="P50" s="101">
        <f>INDEX('Ecoinvent data'!P$5:P$21242,MATCH($D50,'Ecoinvent data'!$D$5:$D$21242,0))</f>
        <v>28.973790913002894</v>
      </c>
    </row>
    <row r="51" spans="1:16">
      <c r="B51" s="134">
        <v>10194</v>
      </c>
      <c r="C51">
        <f>INDEX('Ecoinvent data'!$B$5:$B$21242, MATCH('Selected processes'!D51,'Ecoinvent data'!$D$5:$D$21242,0))</f>
        <v>7943</v>
      </c>
      <c r="D51" s="134">
        <v>7943</v>
      </c>
      <c r="E51" s="32" t="str">
        <f>INDEX('Ecoinvent data'!E$5:E$21242,MATCH($D51,'Ecoinvent data'!$D$5:$D$21242,0))</f>
        <v>market for flat glass, uncoated</v>
      </c>
      <c r="F51" s="32" t="str">
        <f>INDEX('Ecoinvent data'!F$5:F$21242,MATCH($D51,'Ecoinvent data'!$D$5:$D$21242,0))</f>
        <v>RoW</v>
      </c>
      <c r="G51" s="32" t="str">
        <f>INDEX('Ecoinvent data'!G$5:G$21242,MATCH($D51,'Ecoinvent data'!$D$5:$D$21242,0))</f>
        <v>flat glass, uncoated</v>
      </c>
      <c r="H51" s="98" t="str">
        <f>INDEX('Ecoinvent data'!H$5:H$21242,MATCH($D51,'Ecoinvent data'!$D$5:$D$21242,0))</f>
        <v>kg</v>
      </c>
      <c r="I51" s="98">
        <f>INDEX('Ecoinvent data'!I$5:I$21242,MATCH($D51,'Ecoinvent data'!$D$5:$D$21242,0))</f>
        <v>1</v>
      </c>
      <c r="J51" s="100">
        <f>INDEX('Ecoinvent data'!J$5:J$21242,MATCH($D51,'Ecoinvent data'!$D$5:$D$21242,0))</f>
        <v>1.055954574463833</v>
      </c>
      <c r="K51" s="99">
        <f>INDEX('Ecoinvent data'!K$5:K$21242,MATCH($D51,'Ecoinvent data'!$D$5:$D$21242,0))</f>
        <v>1.4484756675187047</v>
      </c>
      <c r="L51" s="149">
        <f>INDEX('Ecoinvent data'!L$5:L$21242,MATCH($D51,'Ecoinvent data'!$D$5:$D$21242,0))</f>
        <v>5.3957040091326E-9</v>
      </c>
      <c r="M51" s="100">
        <f>INDEX('Ecoinvent data'!M$5:M$21242,MATCH($D51,'Ecoinvent data'!$D$5:$D$21242,0))</f>
        <v>9.0123511524284647E-2</v>
      </c>
      <c r="N51" s="99">
        <f>INDEX('Ecoinvent data'!N$5:N$21242,MATCH($D51,'Ecoinvent data'!$D$5:$D$21242,0))</f>
        <v>11.94772268559351</v>
      </c>
      <c r="O51" s="100">
        <f>INDEX('Ecoinvent data'!O$5:O$21242,MATCH($D51,'Ecoinvent data'!$D$5:$D$21242,0))</f>
        <v>0.97625709678802175</v>
      </c>
      <c r="P51" s="101">
        <f>INDEX('Ecoinvent data'!P$5:P$21242,MATCH($D51,'Ecoinvent data'!$D$5:$D$21242,0))</f>
        <v>81.710726175891779</v>
      </c>
    </row>
    <row r="52" spans="1:16">
      <c r="B52" s="125">
        <v>5242</v>
      </c>
      <c r="C52">
        <f>INDEX('Ecoinvent data'!$B$5:$B$21242, MATCH('Selected processes'!D52,'Ecoinvent data'!$D$5:$D$21242,0))</f>
        <v>18715</v>
      </c>
      <c r="D52" s="125">
        <v>18715</v>
      </c>
      <c r="E52" s="32" t="str">
        <f>INDEX('Ecoinvent data'!E$5:E$21242,MATCH($D52,'Ecoinvent data'!$D$5:$D$21242,0))</f>
        <v>ethylene glycol production</v>
      </c>
      <c r="F52" s="32" t="str">
        <f>INDEX('Ecoinvent data'!F$5:F$21242,MATCH($D52,'Ecoinvent data'!$D$5:$D$21242,0))</f>
        <v>RoW</v>
      </c>
      <c r="G52" s="32" t="str">
        <f>INDEX('Ecoinvent data'!G$5:G$21242,MATCH($D52,'Ecoinvent data'!$D$5:$D$21242,0))</f>
        <v>triethylene glycol</v>
      </c>
      <c r="H52" s="98" t="str">
        <f>INDEX('Ecoinvent data'!H$5:H$21242,MATCH($D52,'Ecoinvent data'!$D$5:$D$21242,0))</f>
        <v>kg</v>
      </c>
      <c r="I52" s="98">
        <f>INDEX('Ecoinvent data'!I$5:I$21242,MATCH($D52,'Ecoinvent data'!$D$5:$D$21242,0))</f>
        <v>1</v>
      </c>
      <c r="J52" s="100">
        <f>INDEX('Ecoinvent data'!J$5:J$21242,MATCH($D52,'Ecoinvent data'!$D$5:$D$21242,0))</f>
        <v>2.454563489265178</v>
      </c>
      <c r="K52" s="99">
        <f>INDEX('Ecoinvent data'!K$5:K$21242,MATCH($D52,'Ecoinvent data'!$D$5:$D$21242,0))</f>
        <v>2.7896180153301002</v>
      </c>
      <c r="L52" s="149">
        <f>INDEX('Ecoinvent data'!L$5:L$21242,MATCH($D52,'Ecoinvent data'!$D$5:$D$21242,0))</f>
        <v>1.0096245910583849E-8</v>
      </c>
      <c r="M52" s="100">
        <f>INDEX('Ecoinvent data'!M$5:M$21242,MATCH($D52,'Ecoinvent data'!$D$5:$D$21242,0))</f>
        <v>0.48745119564169459</v>
      </c>
      <c r="N52" s="99">
        <f>INDEX('Ecoinvent data'!N$5:N$21242,MATCH($D52,'Ecoinvent data'!$D$5:$D$21242,0))</f>
        <v>64.974661661880702</v>
      </c>
      <c r="O52" s="100">
        <f>INDEX('Ecoinvent data'!O$5:O$21242,MATCH($D52,'Ecoinvent data'!$D$5:$D$21242,0))</f>
        <v>2.09001232319432</v>
      </c>
      <c r="P52" s="101">
        <f>INDEX('Ecoinvent data'!P$5:P$21242,MATCH($D52,'Ecoinvent data'!$D$5:$D$21242,0))</f>
        <v>32.166574934556181</v>
      </c>
    </row>
    <row r="53" spans="1:16">
      <c r="B53" s="134">
        <v>763</v>
      </c>
      <c r="C53">
        <f>INDEX('Ecoinvent data'!$B$5:$B$21242, MATCH('Selected processes'!D53,'Ecoinvent data'!$D$5:$D$21242,0))</f>
        <v>1066</v>
      </c>
      <c r="D53" s="134">
        <v>1066</v>
      </c>
      <c r="E53" s="32" t="str">
        <f>INDEX('Ecoinvent data'!E$5:E$21242,MATCH($D53,'Ecoinvent data'!$D$5:$D$21242,0))</f>
        <v>bicycle production</v>
      </c>
      <c r="F53" s="32" t="str">
        <f>INDEX('Ecoinvent data'!F$5:F$21242,MATCH($D53,'Ecoinvent data'!$D$5:$D$21242,0))</f>
        <v>RER</v>
      </c>
      <c r="G53" s="32" t="str">
        <f>INDEX('Ecoinvent data'!G$5:G$21242,MATCH($D53,'Ecoinvent data'!$D$5:$D$21242,0))</f>
        <v>bicycle</v>
      </c>
      <c r="H53" s="98" t="str">
        <f>INDEX('Ecoinvent data'!H$5:H$21242,MATCH($D53,'Ecoinvent data'!$D$5:$D$21242,0))</f>
        <v>unit</v>
      </c>
      <c r="I53" s="98">
        <f>INDEX('Ecoinvent data'!I$5:I$21242,MATCH($D53,'Ecoinvent data'!$D$5:$D$21242,0))</f>
        <v>1</v>
      </c>
      <c r="J53" s="100">
        <f>INDEX('Ecoinvent data'!J$5:J$21242,MATCH($D53,'Ecoinvent data'!$D$5:$D$21242,0))</f>
        <v>145.40026149809961</v>
      </c>
      <c r="K53" s="99">
        <f>INDEX('Ecoinvent data'!K$5:K$21242,MATCH($D53,'Ecoinvent data'!$D$5:$D$21242,0))</f>
        <v>343.60290465207771</v>
      </c>
      <c r="L53" s="149">
        <f>INDEX('Ecoinvent data'!L$5:L$21242,MATCH($D53,'Ecoinvent data'!$D$5:$D$21242,0))</f>
        <v>6.7558059896248128E-7</v>
      </c>
      <c r="M53" s="100">
        <f>INDEX('Ecoinvent data'!M$5:M$21242,MATCH($D53,'Ecoinvent data'!$D$5:$D$21242,0))</f>
        <v>8.8912949867682602</v>
      </c>
      <c r="N53" s="99">
        <f>INDEX('Ecoinvent data'!N$5:N$21242,MATCH($D53,'Ecoinvent data'!$D$5:$D$21242,0))</f>
        <v>1702.2837371201019</v>
      </c>
      <c r="O53" s="100">
        <f>INDEX('Ecoinvent data'!O$5:O$21242,MATCH($D53,'Ecoinvent data'!$D$5:$D$21242,0))</f>
        <v>123.6989039456699</v>
      </c>
      <c r="P53" s="101">
        <f>INDEX('Ecoinvent data'!P$5:P$21242,MATCH($D53,'Ecoinvent data'!$D$5:$D$21242,0))</f>
        <v>72.666442878049125</v>
      </c>
    </row>
    <row r="54" spans="1:16">
      <c r="B54" s="134">
        <v>12858</v>
      </c>
      <c r="C54">
        <f>INDEX('Ecoinvent data'!$B$5:$B$21242, MATCH('Selected processes'!D54,'Ecoinvent data'!$D$5:$D$21242,0))</f>
        <v>16717</v>
      </c>
      <c r="D54" s="134">
        <v>16717</v>
      </c>
      <c r="E54" s="32" t="str">
        <f>INDEX('Ecoinvent data'!E$5:E$21242,MATCH($D54,'Ecoinvent data'!$D$5:$D$21242,0))</f>
        <v>market for skimmed milk, from cow milk</v>
      </c>
      <c r="F54" s="32" t="str">
        <f>INDEX('Ecoinvent data'!F$5:F$21242,MATCH($D54,'Ecoinvent data'!$D$5:$D$21242,0))</f>
        <v>GLO</v>
      </c>
      <c r="G54" s="32" t="str">
        <f>INDEX('Ecoinvent data'!G$5:G$21242,MATCH($D54,'Ecoinvent data'!$D$5:$D$21242,0))</f>
        <v>skimmed milk, from cow milk</v>
      </c>
      <c r="H54" s="98" t="str">
        <f>INDEX('Ecoinvent data'!H$5:H$21242,MATCH($D54,'Ecoinvent data'!$D$5:$D$21242,0))</f>
        <v>kg</v>
      </c>
      <c r="I54" s="98">
        <f>INDEX('Ecoinvent data'!I$5:I$21242,MATCH($D54,'Ecoinvent data'!$D$5:$D$21242,0))</f>
        <v>1</v>
      </c>
      <c r="J54" s="100">
        <f>INDEX('Ecoinvent data'!J$5:J$21242,MATCH($D54,'Ecoinvent data'!$D$5:$D$21242,0))</f>
        <v>1.041438748649204</v>
      </c>
      <c r="K54" s="99">
        <f>INDEX('Ecoinvent data'!K$5:K$21242,MATCH($D54,'Ecoinvent data'!$D$5:$D$21242,0))</f>
        <v>1.2896235503370357</v>
      </c>
      <c r="L54" s="149">
        <f>INDEX('Ecoinvent data'!L$5:L$21242,MATCH($D54,'Ecoinvent data'!$D$5:$D$21242,0))</f>
        <v>5.1858481429111541E-8</v>
      </c>
      <c r="M54" s="100">
        <f>INDEX('Ecoinvent data'!M$5:M$21242,MATCH($D54,'Ecoinvent data'!$D$5:$D$21242,0))</f>
        <v>4.0458547924866382E-2</v>
      </c>
      <c r="N54" s="99">
        <f>INDEX('Ecoinvent data'!N$5:N$21242,MATCH($D54,'Ecoinvent data'!$D$5:$D$21242,0))</f>
        <v>6.3167504121564004</v>
      </c>
      <c r="O54" s="100">
        <f>INDEX('Ecoinvent data'!O$5:O$21242,MATCH($D54,'Ecoinvent data'!$D$5:$D$21242,0))</f>
        <v>0.5510921675575694</v>
      </c>
      <c r="P54" s="101">
        <f>INDEX('Ecoinvent data'!P$5:P$21242,MATCH($D54,'Ecoinvent data'!$D$5:$D$21242,0))</f>
        <v>87.242985965854956</v>
      </c>
    </row>
    <row r="55" spans="1:16">
      <c r="B55" s="134"/>
      <c r="D55" s="134">
        <v>6611</v>
      </c>
      <c r="E55" s="32" t="str">
        <f>INDEX('Ecoinvent data'!E$5:E$21242,MATCH($D55,'Ecoinvent data'!$D$5:$D$21242,0))</f>
        <v>market for electricity, low voltage</v>
      </c>
      <c r="F55" s="32" t="str">
        <f>INDEX('Ecoinvent data'!F$5:F$21242,MATCH($D55,'Ecoinvent data'!$D$5:$D$21242,0))</f>
        <v>DK</v>
      </c>
      <c r="G55" s="32" t="str">
        <f>INDEX('Ecoinvent data'!G$5:G$21242,MATCH($D55,'Ecoinvent data'!$D$5:$D$21242,0))</f>
        <v>electricity, low voltage</v>
      </c>
      <c r="H55" s="98" t="str">
        <f>INDEX('Ecoinvent data'!H$5:H$21242,MATCH($D55,'Ecoinvent data'!$D$5:$D$21242,0))</f>
        <v>kWh</v>
      </c>
      <c r="I55" s="98">
        <f>INDEX('Ecoinvent data'!I$5:I$21242,MATCH($D55,'Ecoinvent data'!$D$5:$D$21242,0))</f>
        <v>1</v>
      </c>
      <c r="J55" s="100">
        <f>INDEX('Ecoinvent data'!J$5:J$21242,MATCH($D55,'Ecoinvent data'!$D$5:$D$21242,0))</f>
        <v>0.21996088079744161</v>
      </c>
      <c r="K55" s="99">
        <f>INDEX('Ecoinvent data'!K$5:K$21242,MATCH($D55,'Ecoinvent data'!$D$5:$D$21242,0))</f>
        <v>0.3000594297865557</v>
      </c>
      <c r="L55" s="149">
        <f>INDEX('Ecoinvent data'!L$5:L$21242,MATCH($D55,'Ecoinvent data'!$D$5:$D$21242,0))</f>
        <v>1.422833023230114E-9</v>
      </c>
      <c r="M55" s="100">
        <f>INDEX('Ecoinvent data'!M$5:M$21242,MATCH($D55,'Ecoinvent data'!$D$5:$D$21242,0))</f>
        <v>1.1214790698815289E-2</v>
      </c>
      <c r="N55" s="99">
        <f>INDEX('Ecoinvent data'!N$5:N$21242,MATCH($D55,'Ecoinvent data'!$D$5:$D$21242,0))</f>
        <v>3.8044702790265181</v>
      </c>
      <c r="O55" s="100">
        <f>INDEX('Ecoinvent data'!O$5:O$21242,MATCH($D55,'Ecoinvent data'!$D$5:$D$21242,0))</f>
        <v>0.19639559352853919</v>
      </c>
      <c r="P55" s="101">
        <f>INDEX('Ecoinvent data'!P$5:P$21242,MATCH($D55,'Ecoinvent data'!$D$5:$D$21242,0))</f>
        <v>51.622322984421523</v>
      </c>
    </row>
    <row r="56" spans="1:16">
      <c r="B56" s="134"/>
      <c r="D56" s="134"/>
      <c r="E56" s="32" t="e">
        <f>INDEX('Ecoinvent data'!E$5:E$21242,MATCH($D56,'Ecoinvent data'!$D$5:$D$21242,0))</f>
        <v>#N/A</v>
      </c>
      <c r="F56" s="32" t="e">
        <f>INDEX('Ecoinvent data'!F$5:F$21242,MATCH($D56,'Ecoinvent data'!$D$5:$D$21242,0))</f>
        <v>#N/A</v>
      </c>
      <c r="G56" s="32" t="e">
        <f>INDEX('Ecoinvent data'!G$5:G$21242,MATCH($D56,'Ecoinvent data'!$D$5:$D$21242,0))</f>
        <v>#N/A</v>
      </c>
      <c r="H56" s="98" t="e">
        <f>INDEX('Ecoinvent data'!H$5:H$21242,MATCH($D56,'Ecoinvent data'!$D$5:$D$21242,0))</f>
        <v>#N/A</v>
      </c>
      <c r="I56" s="98" t="e">
        <f>INDEX('Ecoinvent data'!I$5:I$21242,MATCH($D56,'Ecoinvent data'!$D$5:$D$21242,0))</f>
        <v>#N/A</v>
      </c>
      <c r="J56" s="100" t="e">
        <f>INDEX('Ecoinvent data'!J$5:J$21242,MATCH($D56,'Ecoinvent data'!$D$5:$D$21242,0))</f>
        <v>#N/A</v>
      </c>
      <c r="K56" s="99" t="e">
        <f>INDEX('Ecoinvent data'!K$5:K$21242,MATCH($D56,'Ecoinvent data'!$D$5:$D$21242,0))</f>
        <v>#N/A</v>
      </c>
      <c r="L56" s="149" t="e">
        <f>INDEX('Ecoinvent data'!L$5:L$21242,MATCH($D56,'Ecoinvent data'!$D$5:$D$21242,0))</f>
        <v>#N/A</v>
      </c>
      <c r="M56" s="100" t="e">
        <f>INDEX('Ecoinvent data'!M$5:M$21242,MATCH($D56,'Ecoinvent data'!$D$5:$D$21242,0))</f>
        <v>#N/A</v>
      </c>
      <c r="N56" s="99" t="e">
        <f>INDEX('Ecoinvent data'!N$5:N$21242,MATCH($D56,'Ecoinvent data'!$D$5:$D$21242,0))</f>
        <v>#N/A</v>
      </c>
      <c r="O56" s="100" t="e">
        <f>INDEX('Ecoinvent data'!O$5:O$21242,MATCH($D56,'Ecoinvent data'!$D$5:$D$21242,0))</f>
        <v>#N/A</v>
      </c>
      <c r="P56" s="101" t="e">
        <f>INDEX('Ecoinvent data'!P$5:P$21242,MATCH($D56,'Ecoinvent data'!$D$5:$D$21242,0))</f>
        <v>#N/A</v>
      </c>
    </row>
    <row r="57" spans="1:16">
      <c r="E57" s="32" t="e">
        <f>INDEX('Ecoinvent data'!E$5:E$21242,MATCH($D57,'Ecoinvent data'!$D$5:$D$21242,0))</f>
        <v>#N/A</v>
      </c>
      <c r="F57" s="32" t="e">
        <f>INDEX('Ecoinvent data'!F$5:F$21242,MATCH($D57,'Ecoinvent data'!$D$5:$D$21242,0))</f>
        <v>#N/A</v>
      </c>
      <c r="G57" s="32" t="e">
        <f>INDEX('Ecoinvent data'!G$5:G$21242,MATCH($D57,'Ecoinvent data'!$D$5:$D$21242,0))</f>
        <v>#N/A</v>
      </c>
      <c r="H57" s="98" t="e">
        <f>INDEX('Ecoinvent data'!H$5:H$21242,MATCH($D57,'Ecoinvent data'!$D$5:$D$21242,0))</f>
        <v>#N/A</v>
      </c>
      <c r="I57" s="98" t="e">
        <f>INDEX('Ecoinvent data'!I$5:I$21242,MATCH($D57,'Ecoinvent data'!$D$5:$D$21242,0))</f>
        <v>#N/A</v>
      </c>
      <c r="J57" s="100" t="e">
        <f>INDEX('Ecoinvent data'!J$5:J$21242,MATCH($D57,'Ecoinvent data'!$D$5:$D$21242,0))</f>
        <v>#N/A</v>
      </c>
      <c r="K57" s="99" t="e">
        <f>INDEX('Ecoinvent data'!K$5:K$21242,MATCH($D57,'Ecoinvent data'!$D$5:$D$21242,0))</f>
        <v>#N/A</v>
      </c>
      <c r="L57" s="149" t="e">
        <f>INDEX('Ecoinvent data'!L$5:L$21242,MATCH($D57,'Ecoinvent data'!$D$5:$D$21242,0))</f>
        <v>#N/A</v>
      </c>
      <c r="M57" s="100" t="e">
        <f>INDEX('Ecoinvent data'!M$5:M$21242,MATCH($D57,'Ecoinvent data'!$D$5:$D$21242,0))</f>
        <v>#N/A</v>
      </c>
      <c r="N57" s="99" t="e">
        <f>INDEX('Ecoinvent data'!N$5:N$21242,MATCH($D57,'Ecoinvent data'!$D$5:$D$21242,0))</f>
        <v>#N/A</v>
      </c>
      <c r="O57" s="100" t="e">
        <f>INDEX('Ecoinvent data'!O$5:O$21242,MATCH($D57,'Ecoinvent data'!$D$5:$D$21242,0))</f>
        <v>#N/A</v>
      </c>
      <c r="P57" s="101" t="e">
        <f>INDEX('Ecoinvent data'!P$5:P$21242,MATCH($D57,'Ecoinvent data'!$D$5:$D$21242,0))</f>
        <v>#N/A</v>
      </c>
    </row>
    <row r="58" spans="1:16">
      <c r="E58" s="32" t="e">
        <f>INDEX('Ecoinvent data'!E$5:E$21242,MATCH($D58,'Ecoinvent data'!$D$5:$D$21242,0))</f>
        <v>#N/A</v>
      </c>
      <c r="F58" s="32" t="e">
        <f>INDEX('Ecoinvent data'!F$5:F$21242,MATCH($D58,'Ecoinvent data'!$D$5:$D$21242,0))</f>
        <v>#N/A</v>
      </c>
      <c r="G58" s="32" t="e">
        <f>INDEX('Ecoinvent data'!G$5:G$21242,MATCH($D58,'Ecoinvent data'!$D$5:$D$21242,0))</f>
        <v>#N/A</v>
      </c>
      <c r="H58" s="98" t="e">
        <f>INDEX('Ecoinvent data'!H$5:H$21242,MATCH($D58,'Ecoinvent data'!$D$5:$D$21242,0))</f>
        <v>#N/A</v>
      </c>
      <c r="I58" s="98" t="e">
        <f>INDEX('Ecoinvent data'!I$5:I$21242,MATCH($D58,'Ecoinvent data'!$D$5:$D$21242,0))</f>
        <v>#N/A</v>
      </c>
      <c r="J58" s="100" t="e">
        <f>INDEX('Ecoinvent data'!J$5:J$21242,MATCH($D58,'Ecoinvent data'!$D$5:$D$21242,0))</f>
        <v>#N/A</v>
      </c>
      <c r="K58" s="99" t="e">
        <f>INDEX('Ecoinvent data'!K$5:K$21242,MATCH($D58,'Ecoinvent data'!$D$5:$D$21242,0))</f>
        <v>#N/A</v>
      </c>
      <c r="L58" s="149" t="e">
        <f>INDEX('Ecoinvent data'!L$5:L$21242,MATCH($D58,'Ecoinvent data'!$D$5:$D$21242,0))</f>
        <v>#N/A</v>
      </c>
      <c r="M58" s="100" t="e">
        <f>INDEX('Ecoinvent data'!M$5:M$21242,MATCH($D58,'Ecoinvent data'!$D$5:$D$21242,0))</f>
        <v>#N/A</v>
      </c>
      <c r="N58" s="99" t="e">
        <f>INDEX('Ecoinvent data'!N$5:N$21242,MATCH($D58,'Ecoinvent data'!$D$5:$D$21242,0))</f>
        <v>#N/A</v>
      </c>
      <c r="O58" s="100" t="e">
        <f>INDEX('Ecoinvent data'!O$5:O$21242,MATCH($D58,'Ecoinvent data'!$D$5:$D$21242,0))</f>
        <v>#N/A</v>
      </c>
      <c r="P58" s="101" t="e">
        <f>INDEX('Ecoinvent data'!P$5:P$21242,MATCH($D58,'Ecoinvent data'!$D$5:$D$21242,0))</f>
        <v>#N/A</v>
      </c>
    </row>
    <row r="59" spans="1:16">
      <c r="E59" s="32" t="e">
        <f>INDEX('Ecoinvent data'!E$5:E$21242,MATCH($D59,'Ecoinvent data'!$D$5:$D$21242,0))</f>
        <v>#N/A</v>
      </c>
      <c r="F59" s="32" t="e">
        <f>INDEX('Ecoinvent data'!F$5:F$21242,MATCH($D59,'Ecoinvent data'!$D$5:$D$21242,0))</f>
        <v>#N/A</v>
      </c>
      <c r="G59" s="32" t="e">
        <f>INDEX('Ecoinvent data'!G$5:G$21242,MATCH($D59,'Ecoinvent data'!$D$5:$D$21242,0))</f>
        <v>#N/A</v>
      </c>
      <c r="H59" s="98" t="e">
        <f>INDEX('Ecoinvent data'!H$5:H$21242,MATCH($D59,'Ecoinvent data'!$D$5:$D$21242,0))</f>
        <v>#N/A</v>
      </c>
      <c r="I59" s="98" t="e">
        <f>INDEX('Ecoinvent data'!I$5:I$21242,MATCH($D59,'Ecoinvent data'!$D$5:$D$21242,0))</f>
        <v>#N/A</v>
      </c>
      <c r="J59" s="100" t="e">
        <f>INDEX('Ecoinvent data'!J$5:J$21242,MATCH($D59,'Ecoinvent data'!$D$5:$D$21242,0))</f>
        <v>#N/A</v>
      </c>
      <c r="K59" s="99" t="e">
        <f>INDEX('Ecoinvent data'!K$5:K$21242,MATCH($D59,'Ecoinvent data'!$D$5:$D$21242,0))</f>
        <v>#N/A</v>
      </c>
      <c r="L59" s="149" t="e">
        <f>INDEX('Ecoinvent data'!L$5:L$21242,MATCH($D59,'Ecoinvent data'!$D$5:$D$21242,0))</f>
        <v>#N/A</v>
      </c>
      <c r="M59" s="100" t="e">
        <f>INDEX('Ecoinvent data'!M$5:M$21242,MATCH($D59,'Ecoinvent data'!$D$5:$D$21242,0))</f>
        <v>#N/A</v>
      </c>
      <c r="N59" s="99" t="e">
        <f>INDEX('Ecoinvent data'!N$5:N$21242,MATCH($D59,'Ecoinvent data'!$D$5:$D$21242,0))</f>
        <v>#N/A</v>
      </c>
      <c r="O59" s="100" t="e">
        <f>INDEX('Ecoinvent data'!O$5:O$21242,MATCH($D59,'Ecoinvent data'!$D$5:$D$21242,0))</f>
        <v>#N/A</v>
      </c>
      <c r="P59" s="101" t="e">
        <f>INDEX('Ecoinvent data'!P$5:P$21242,MATCH($D59,'Ecoinvent data'!$D$5:$D$21242,0))</f>
        <v>#N/A</v>
      </c>
    </row>
    <row r="60" spans="1:16">
      <c r="E60" s="32" t="e">
        <f>INDEX('Ecoinvent data'!E$5:E$21242,MATCH($D60,'Ecoinvent data'!$D$5:$D$21242,0))</f>
        <v>#N/A</v>
      </c>
      <c r="F60" s="32" t="e">
        <f>INDEX('Ecoinvent data'!F$5:F$21242,MATCH($D60,'Ecoinvent data'!$D$5:$D$21242,0))</f>
        <v>#N/A</v>
      </c>
      <c r="G60" s="32" t="e">
        <f>INDEX('Ecoinvent data'!G$5:G$21242,MATCH($D60,'Ecoinvent data'!$D$5:$D$21242,0))</f>
        <v>#N/A</v>
      </c>
      <c r="H60" s="98" t="e">
        <f>INDEX('Ecoinvent data'!H$5:H$21242,MATCH($D60,'Ecoinvent data'!$D$5:$D$21242,0))</f>
        <v>#N/A</v>
      </c>
      <c r="I60" s="98" t="e">
        <f>INDEX('Ecoinvent data'!I$5:I$21242,MATCH($D60,'Ecoinvent data'!$D$5:$D$21242,0))</f>
        <v>#N/A</v>
      </c>
      <c r="J60" s="100" t="e">
        <f>INDEX('Ecoinvent data'!J$5:J$21242,MATCH($D60,'Ecoinvent data'!$D$5:$D$21242,0))</f>
        <v>#N/A</v>
      </c>
      <c r="K60" s="99" t="e">
        <f>INDEX('Ecoinvent data'!K$5:K$21242,MATCH($D60,'Ecoinvent data'!$D$5:$D$21242,0))</f>
        <v>#N/A</v>
      </c>
      <c r="L60" s="149" t="e">
        <f>INDEX('Ecoinvent data'!L$5:L$21242,MATCH($D60,'Ecoinvent data'!$D$5:$D$21242,0))</f>
        <v>#N/A</v>
      </c>
      <c r="M60" s="100" t="e">
        <f>INDEX('Ecoinvent data'!M$5:M$21242,MATCH($D60,'Ecoinvent data'!$D$5:$D$21242,0))</f>
        <v>#N/A</v>
      </c>
      <c r="N60" s="99" t="e">
        <f>INDEX('Ecoinvent data'!N$5:N$21242,MATCH($D60,'Ecoinvent data'!$D$5:$D$21242,0))</f>
        <v>#N/A</v>
      </c>
      <c r="O60" s="100" t="e">
        <f>INDEX('Ecoinvent data'!O$5:O$21242,MATCH($D60,'Ecoinvent data'!$D$5:$D$21242,0))</f>
        <v>#N/A</v>
      </c>
      <c r="P60" s="101" t="e">
        <f>INDEX('Ecoinvent data'!P$5:P$21242,MATCH($D60,'Ecoinvent data'!$D$5:$D$21242,0))</f>
        <v>#N/A</v>
      </c>
    </row>
    <row r="61" spans="1:16">
      <c r="E61" s="32" t="e">
        <f>INDEX('Ecoinvent data'!E$5:E$21242,MATCH($D61,'Ecoinvent data'!$D$5:$D$21242,0))</f>
        <v>#N/A</v>
      </c>
      <c r="F61" s="32" t="e">
        <f>INDEX('Ecoinvent data'!F$5:F$21242,MATCH($D61,'Ecoinvent data'!$D$5:$D$21242,0))</f>
        <v>#N/A</v>
      </c>
      <c r="G61" s="32" t="e">
        <f>INDEX('Ecoinvent data'!G$5:G$21242,MATCH($D61,'Ecoinvent data'!$D$5:$D$21242,0))</f>
        <v>#N/A</v>
      </c>
      <c r="H61" s="98" t="e">
        <f>INDEX('Ecoinvent data'!H$5:H$21242,MATCH($D61,'Ecoinvent data'!$D$5:$D$21242,0))</f>
        <v>#N/A</v>
      </c>
      <c r="I61" s="98" t="e">
        <f>INDEX('Ecoinvent data'!I$5:I$21242,MATCH($D61,'Ecoinvent data'!$D$5:$D$21242,0))</f>
        <v>#N/A</v>
      </c>
      <c r="J61" s="100" t="e">
        <f>INDEX('Ecoinvent data'!J$5:J$21242,MATCH($D61,'Ecoinvent data'!$D$5:$D$21242,0))</f>
        <v>#N/A</v>
      </c>
      <c r="K61" s="99" t="e">
        <f>INDEX('Ecoinvent data'!K$5:K$21242,MATCH($D61,'Ecoinvent data'!$D$5:$D$21242,0))</f>
        <v>#N/A</v>
      </c>
      <c r="L61" s="149" t="e">
        <f>INDEX('Ecoinvent data'!L$5:L$21242,MATCH($D61,'Ecoinvent data'!$D$5:$D$21242,0))</f>
        <v>#N/A</v>
      </c>
      <c r="M61" s="100" t="e">
        <f>INDEX('Ecoinvent data'!M$5:M$21242,MATCH($D61,'Ecoinvent data'!$D$5:$D$21242,0))</f>
        <v>#N/A</v>
      </c>
      <c r="N61" s="99" t="e">
        <f>INDEX('Ecoinvent data'!N$5:N$21242,MATCH($D61,'Ecoinvent data'!$D$5:$D$21242,0))</f>
        <v>#N/A</v>
      </c>
      <c r="O61" s="100" t="e">
        <f>INDEX('Ecoinvent data'!O$5:O$21242,MATCH($D61,'Ecoinvent data'!$D$5:$D$21242,0))</f>
        <v>#N/A</v>
      </c>
      <c r="P61" s="101" t="e">
        <f>INDEX('Ecoinvent data'!P$5:P$21242,MATCH($D61,'Ecoinvent data'!$D$5:$D$21242,0))</f>
        <v>#N/A</v>
      </c>
    </row>
    <row r="62" spans="1:16">
      <c r="E62" s="32" t="e">
        <f>INDEX('Ecoinvent data'!E$5:E$21242,MATCH($D62,'Ecoinvent data'!$D$5:$D$21242,0))</f>
        <v>#N/A</v>
      </c>
      <c r="F62" s="32" t="e">
        <f>INDEX('Ecoinvent data'!F$5:F$21242,MATCH($D62,'Ecoinvent data'!$D$5:$D$21242,0))</f>
        <v>#N/A</v>
      </c>
      <c r="G62" s="32" t="e">
        <f>INDEX('Ecoinvent data'!G$5:G$21242,MATCH($D62,'Ecoinvent data'!$D$5:$D$21242,0))</f>
        <v>#N/A</v>
      </c>
      <c r="H62" s="98" t="e">
        <f>INDEX('Ecoinvent data'!H$5:H$21242,MATCH($D62,'Ecoinvent data'!$D$5:$D$21242,0))</f>
        <v>#N/A</v>
      </c>
      <c r="I62" s="98" t="e">
        <f>INDEX('Ecoinvent data'!I$5:I$21242,MATCH($D62,'Ecoinvent data'!$D$5:$D$21242,0))</f>
        <v>#N/A</v>
      </c>
      <c r="J62" s="100" t="e">
        <f>INDEX('Ecoinvent data'!J$5:J$21242,MATCH($D62,'Ecoinvent data'!$D$5:$D$21242,0))</f>
        <v>#N/A</v>
      </c>
      <c r="K62" s="99" t="e">
        <f>INDEX('Ecoinvent data'!K$5:K$21242,MATCH($D62,'Ecoinvent data'!$D$5:$D$21242,0))</f>
        <v>#N/A</v>
      </c>
      <c r="L62" s="149" t="e">
        <f>INDEX('Ecoinvent data'!L$5:L$21242,MATCH($D62,'Ecoinvent data'!$D$5:$D$21242,0))</f>
        <v>#N/A</v>
      </c>
      <c r="M62" s="100" t="e">
        <f>INDEX('Ecoinvent data'!M$5:M$21242,MATCH($D62,'Ecoinvent data'!$D$5:$D$21242,0))</f>
        <v>#N/A</v>
      </c>
      <c r="N62" s="99" t="e">
        <f>INDEX('Ecoinvent data'!N$5:N$21242,MATCH($D62,'Ecoinvent data'!$D$5:$D$21242,0))</f>
        <v>#N/A</v>
      </c>
      <c r="O62" s="100" t="e">
        <f>INDEX('Ecoinvent data'!O$5:O$21242,MATCH($D62,'Ecoinvent data'!$D$5:$D$21242,0))</f>
        <v>#N/A</v>
      </c>
      <c r="P62" s="101" t="e">
        <f>INDEX('Ecoinvent data'!P$5:P$21242,MATCH($D62,'Ecoinvent data'!$D$5:$D$21242,0))</f>
        <v>#N/A</v>
      </c>
    </row>
    <row r="63" spans="1:16">
      <c r="E63" s="32" t="e">
        <f>INDEX('Ecoinvent data'!E$5:E$21242,MATCH($D63,'Ecoinvent data'!$D$5:$D$21242,0))</f>
        <v>#N/A</v>
      </c>
      <c r="F63" s="32" t="e">
        <f>INDEX('Ecoinvent data'!F$5:F$21242,MATCH($D63,'Ecoinvent data'!$D$5:$D$21242,0))</f>
        <v>#N/A</v>
      </c>
      <c r="G63" s="32" t="e">
        <f>INDEX('Ecoinvent data'!G$5:G$21242,MATCH($D63,'Ecoinvent data'!$D$5:$D$21242,0))</f>
        <v>#N/A</v>
      </c>
      <c r="H63" s="98" t="e">
        <f>INDEX('Ecoinvent data'!H$5:H$21242,MATCH($D63,'Ecoinvent data'!$D$5:$D$21242,0))</f>
        <v>#N/A</v>
      </c>
      <c r="I63" s="98" t="e">
        <f>INDEX('Ecoinvent data'!I$5:I$21242,MATCH($D63,'Ecoinvent data'!$D$5:$D$21242,0))</f>
        <v>#N/A</v>
      </c>
      <c r="J63" s="100" t="e">
        <f>INDEX('Ecoinvent data'!J$5:J$21242,MATCH($D63,'Ecoinvent data'!$D$5:$D$21242,0))</f>
        <v>#N/A</v>
      </c>
      <c r="K63" s="99" t="e">
        <f>INDEX('Ecoinvent data'!K$5:K$21242,MATCH($D63,'Ecoinvent data'!$D$5:$D$21242,0))</f>
        <v>#N/A</v>
      </c>
      <c r="L63" s="149" t="e">
        <f>INDEX('Ecoinvent data'!L$5:L$21242,MATCH($D63,'Ecoinvent data'!$D$5:$D$21242,0))</f>
        <v>#N/A</v>
      </c>
      <c r="M63" s="100" t="e">
        <f>INDEX('Ecoinvent data'!M$5:M$21242,MATCH($D63,'Ecoinvent data'!$D$5:$D$21242,0))</f>
        <v>#N/A</v>
      </c>
      <c r="N63" s="99" t="e">
        <f>INDEX('Ecoinvent data'!N$5:N$21242,MATCH($D63,'Ecoinvent data'!$D$5:$D$21242,0))</f>
        <v>#N/A</v>
      </c>
      <c r="O63" s="100" t="e">
        <f>INDEX('Ecoinvent data'!O$5:O$21242,MATCH($D63,'Ecoinvent data'!$D$5:$D$21242,0))</f>
        <v>#N/A</v>
      </c>
      <c r="P63" s="101" t="e">
        <f>INDEX('Ecoinvent data'!P$5:P$21242,MATCH($D63,'Ecoinvent data'!$D$5:$D$21242,0))</f>
        <v>#N/A</v>
      </c>
    </row>
    <row r="64" spans="1:16">
      <c r="E64" s="32" t="e">
        <f>INDEX('Ecoinvent data'!E$5:E$21242,MATCH($D64,'Ecoinvent data'!$D$5:$D$21242,0))</f>
        <v>#N/A</v>
      </c>
      <c r="F64" s="32" t="e">
        <f>INDEX('Ecoinvent data'!F$5:F$21242,MATCH($D64,'Ecoinvent data'!$D$5:$D$21242,0))</f>
        <v>#N/A</v>
      </c>
      <c r="G64" s="32" t="e">
        <f>INDEX('Ecoinvent data'!G$5:G$21242,MATCH($D64,'Ecoinvent data'!$D$5:$D$21242,0))</f>
        <v>#N/A</v>
      </c>
      <c r="H64" s="98" t="e">
        <f>INDEX('Ecoinvent data'!H$5:H$21242,MATCH($D64,'Ecoinvent data'!$D$5:$D$21242,0))</f>
        <v>#N/A</v>
      </c>
      <c r="I64" s="98" t="e">
        <f>INDEX('Ecoinvent data'!I$5:I$21242,MATCH($D64,'Ecoinvent data'!$D$5:$D$21242,0))</f>
        <v>#N/A</v>
      </c>
      <c r="J64" s="100" t="e">
        <f>INDEX('Ecoinvent data'!J$5:J$21242,MATCH($D64,'Ecoinvent data'!$D$5:$D$21242,0))</f>
        <v>#N/A</v>
      </c>
      <c r="K64" s="99" t="e">
        <f>INDEX('Ecoinvent data'!K$5:K$21242,MATCH($D64,'Ecoinvent data'!$D$5:$D$21242,0))</f>
        <v>#N/A</v>
      </c>
      <c r="L64" s="149" t="e">
        <f>INDEX('Ecoinvent data'!L$5:L$21242,MATCH($D64,'Ecoinvent data'!$D$5:$D$21242,0))</f>
        <v>#N/A</v>
      </c>
      <c r="M64" s="100" t="e">
        <f>INDEX('Ecoinvent data'!M$5:M$21242,MATCH($D64,'Ecoinvent data'!$D$5:$D$21242,0))</f>
        <v>#N/A</v>
      </c>
      <c r="N64" s="99" t="e">
        <f>INDEX('Ecoinvent data'!N$5:N$21242,MATCH($D64,'Ecoinvent data'!$D$5:$D$21242,0))</f>
        <v>#N/A</v>
      </c>
      <c r="O64" s="100" t="e">
        <f>INDEX('Ecoinvent data'!O$5:O$21242,MATCH($D64,'Ecoinvent data'!$D$5:$D$21242,0))</f>
        <v>#N/A</v>
      </c>
      <c r="P64" s="101" t="e">
        <f>INDEX('Ecoinvent data'!P$5:P$21242,MATCH($D64,'Ecoinvent data'!$D$5:$D$21242,0))</f>
        <v>#N/A</v>
      </c>
    </row>
    <row r="65" spans="2:16">
      <c r="E65" s="32" t="e">
        <f>INDEX('Ecoinvent data'!E$5:E$21242,MATCH($D65,'Ecoinvent data'!$D$5:$D$21242,0))</f>
        <v>#N/A</v>
      </c>
      <c r="F65" s="32" t="e">
        <f>INDEX('Ecoinvent data'!F$5:F$21242,MATCH($D65,'Ecoinvent data'!$D$5:$D$21242,0))</f>
        <v>#N/A</v>
      </c>
      <c r="G65" s="32" t="e">
        <f>INDEX('Ecoinvent data'!G$5:G$21242,MATCH($D65,'Ecoinvent data'!$D$5:$D$21242,0))</f>
        <v>#N/A</v>
      </c>
      <c r="H65" s="98" t="e">
        <f>INDEX('Ecoinvent data'!H$5:H$21242,MATCH($D65,'Ecoinvent data'!$D$5:$D$21242,0))</f>
        <v>#N/A</v>
      </c>
      <c r="I65" s="98" t="e">
        <f>INDEX('Ecoinvent data'!I$5:I$21242,MATCH($D65,'Ecoinvent data'!$D$5:$D$21242,0))</f>
        <v>#N/A</v>
      </c>
      <c r="J65" s="100" t="e">
        <f>INDEX('Ecoinvent data'!J$5:J$21242,MATCH($D65,'Ecoinvent data'!$D$5:$D$21242,0))</f>
        <v>#N/A</v>
      </c>
      <c r="K65" s="99" t="e">
        <f>INDEX('Ecoinvent data'!K$5:K$21242,MATCH($D65,'Ecoinvent data'!$D$5:$D$21242,0))</f>
        <v>#N/A</v>
      </c>
      <c r="L65" s="149" t="e">
        <f>INDEX('Ecoinvent data'!L$5:L$21242,MATCH($D65,'Ecoinvent data'!$D$5:$D$21242,0))</f>
        <v>#N/A</v>
      </c>
      <c r="M65" s="100" t="e">
        <f>INDEX('Ecoinvent data'!M$5:M$21242,MATCH($D65,'Ecoinvent data'!$D$5:$D$21242,0))</f>
        <v>#N/A</v>
      </c>
      <c r="N65" s="99" t="e">
        <f>INDEX('Ecoinvent data'!N$5:N$21242,MATCH($D65,'Ecoinvent data'!$D$5:$D$21242,0))</f>
        <v>#N/A</v>
      </c>
      <c r="O65" s="100" t="e">
        <f>INDEX('Ecoinvent data'!O$5:O$21242,MATCH($D65,'Ecoinvent data'!$D$5:$D$21242,0))</f>
        <v>#N/A</v>
      </c>
      <c r="P65" s="101" t="e">
        <f>INDEX('Ecoinvent data'!P$5:P$21242,MATCH($D65,'Ecoinvent data'!$D$5:$D$21242,0))</f>
        <v>#N/A</v>
      </c>
    </row>
    <row r="66" spans="2:16">
      <c r="E66" s="32" t="e">
        <f>INDEX('Ecoinvent data'!E$5:E$21242,MATCH($D66,'Ecoinvent data'!$D$5:$D$21242,0))</f>
        <v>#N/A</v>
      </c>
      <c r="F66" s="32" t="e">
        <f>INDEX('Ecoinvent data'!F$5:F$21242,MATCH($D66,'Ecoinvent data'!$D$5:$D$21242,0))</f>
        <v>#N/A</v>
      </c>
      <c r="G66" s="32" t="e">
        <f>INDEX('Ecoinvent data'!G$5:G$21242,MATCH($D66,'Ecoinvent data'!$D$5:$D$21242,0))</f>
        <v>#N/A</v>
      </c>
      <c r="H66" s="98" t="e">
        <f>INDEX('Ecoinvent data'!H$5:H$21242,MATCH($D66,'Ecoinvent data'!$D$5:$D$21242,0))</f>
        <v>#N/A</v>
      </c>
      <c r="I66" s="98" t="e">
        <f>INDEX('Ecoinvent data'!I$5:I$21242,MATCH($D66,'Ecoinvent data'!$D$5:$D$21242,0))</f>
        <v>#N/A</v>
      </c>
      <c r="J66" s="100" t="e">
        <f>INDEX('Ecoinvent data'!J$5:J$21242,MATCH($D66,'Ecoinvent data'!$D$5:$D$21242,0))</f>
        <v>#N/A</v>
      </c>
      <c r="K66" s="99" t="e">
        <f>INDEX('Ecoinvent data'!K$5:K$21242,MATCH($D66,'Ecoinvent data'!$D$5:$D$21242,0))</f>
        <v>#N/A</v>
      </c>
      <c r="L66" s="149" t="e">
        <f>INDEX('Ecoinvent data'!L$5:L$21242,MATCH($D66,'Ecoinvent data'!$D$5:$D$21242,0))</f>
        <v>#N/A</v>
      </c>
      <c r="M66" s="100" t="e">
        <f>INDEX('Ecoinvent data'!M$5:M$21242,MATCH($D66,'Ecoinvent data'!$D$5:$D$21242,0))</f>
        <v>#N/A</v>
      </c>
      <c r="N66" s="99" t="e">
        <f>INDEX('Ecoinvent data'!N$5:N$21242,MATCH($D66,'Ecoinvent data'!$D$5:$D$21242,0))</f>
        <v>#N/A</v>
      </c>
      <c r="O66" s="100" t="e">
        <f>INDEX('Ecoinvent data'!O$5:O$21242,MATCH($D66,'Ecoinvent data'!$D$5:$D$21242,0))</f>
        <v>#N/A</v>
      </c>
      <c r="P66" s="101" t="e">
        <f>INDEX('Ecoinvent data'!P$5:P$21242,MATCH($D66,'Ecoinvent data'!$D$5:$D$21242,0))</f>
        <v>#N/A</v>
      </c>
    </row>
    <row r="67" spans="2:16">
      <c r="E67" s="32" t="e">
        <f>INDEX('Ecoinvent data'!E$5:E$21242,MATCH($D67,'Ecoinvent data'!$D$5:$D$21242,0))</f>
        <v>#N/A</v>
      </c>
      <c r="F67" s="32" t="e">
        <f>INDEX('Ecoinvent data'!F$5:F$21242,MATCH($D67,'Ecoinvent data'!$D$5:$D$21242,0))</f>
        <v>#N/A</v>
      </c>
      <c r="G67" s="32" t="e">
        <f>INDEX('Ecoinvent data'!G$5:G$21242,MATCH($D67,'Ecoinvent data'!$D$5:$D$21242,0))</f>
        <v>#N/A</v>
      </c>
      <c r="H67" s="98" t="e">
        <f>INDEX('Ecoinvent data'!H$5:H$21242,MATCH($D67,'Ecoinvent data'!$D$5:$D$21242,0))</f>
        <v>#N/A</v>
      </c>
      <c r="I67" s="98" t="e">
        <f>INDEX('Ecoinvent data'!I$5:I$21242,MATCH($D67,'Ecoinvent data'!$D$5:$D$21242,0))</f>
        <v>#N/A</v>
      </c>
      <c r="J67" s="100" t="e">
        <f>INDEX('Ecoinvent data'!J$5:J$21242,MATCH($D67,'Ecoinvent data'!$D$5:$D$21242,0))</f>
        <v>#N/A</v>
      </c>
      <c r="K67" s="99" t="e">
        <f>INDEX('Ecoinvent data'!K$5:K$21242,MATCH($D67,'Ecoinvent data'!$D$5:$D$21242,0))</f>
        <v>#N/A</v>
      </c>
      <c r="L67" s="149" t="e">
        <f>INDEX('Ecoinvent data'!L$5:L$21242,MATCH($D67,'Ecoinvent data'!$D$5:$D$21242,0))</f>
        <v>#N/A</v>
      </c>
      <c r="M67" s="100" t="e">
        <f>INDEX('Ecoinvent data'!M$5:M$21242,MATCH($D67,'Ecoinvent data'!$D$5:$D$21242,0))</f>
        <v>#N/A</v>
      </c>
      <c r="N67" s="99" t="e">
        <f>INDEX('Ecoinvent data'!N$5:N$21242,MATCH($D67,'Ecoinvent data'!$D$5:$D$21242,0))</f>
        <v>#N/A</v>
      </c>
      <c r="O67" s="100" t="e">
        <f>INDEX('Ecoinvent data'!O$5:O$21242,MATCH($D67,'Ecoinvent data'!$D$5:$D$21242,0))</f>
        <v>#N/A</v>
      </c>
      <c r="P67" s="101" t="e">
        <f>INDEX('Ecoinvent data'!P$5:P$21242,MATCH($D67,'Ecoinvent data'!$D$5:$D$21242,0))</f>
        <v>#N/A</v>
      </c>
    </row>
    <row r="68" spans="2:16">
      <c r="B68">
        <v>100004</v>
      </c>
      <c r="D68" s="32">
        <v>100004</v>
      </c>
      <c r="E68" s="32" t="s">
        <v>33398</v>
      </c>
      <c r="F68" s="32" t="s">
        <v>33435</v>
      </c>
      <c r="G68" s="32"/>
      <c r="H68" s="154" t="s">
        <v>4166</v>
      </c>
      <c r="I68" s="98"/>
      <c r="J68" s="100"/>
      <c r="K68" s="370">
        <f>-'Physical exercise data'!G17</f>
        <v>-9.3263497477015616</v>
      </c>
      <c r="L68" s="149"/>
      <c r="M68" s="100"/>
      <c r="N68" s="99"/>
      <c r="O68" s="100"/>
      <c r="P68" s="101" t="e">
        <f>INDEX('Ecoinvent data'!P$5:P$21242,MATCH($D68,'Ecoinvent data'!$D$5:$D$21242,0))</f>
        <v>#N/A</v>
      </c>
    </row>
    <row r="69" spans="2:16">
      <c r="B69">
        <v>100003</v>
      </c>
      <c r="D69" s="32">
        <v>100003</v>
      </c>
      <c r="E69" s="32" t="s">
        <v>33016</v>
      </c>
      <c r="F69" s="32" t="s">
        <v>34290</v>
      </c>
      <c r="G69" s="32"/>
      <c r="H69" s="98" t="s">
        <v>4166</v>
      </c>
      <c r="I69" s="98"/>
      <c r="J69" s="100"/>
      <c r="K69" s="371">
        <f>-'Physical exercise data'!G18</f>
        <v>-6.2175664984677077</v>
      </c>
      <c r="L69" s="149"/>
      <c r="M69" s="100"/>
      <c r="N69" s="99"/>
      <c r="O69" s="100"/>
      <c r="P69" s="101"/>
    </row>
    <row r="70" spans="2:16">
      <c r="B70">
        <v>100002</v>
      </c>
      <c r="D70" s="32">
        <v>100002</v>
      </c>
      <c r="E70" s="32" t="s">
        <v>34291</v>
      </c>
      <c r="F70" s="32" t="s">
        <v>34292</v>
      </c>
      <c r="G70" s="32"/>
      <c r="H70" s="154" t="s">
        <v>4166</v>
      </c>
      <c r="I70" s="98"/>
      <c r="J70" s="100"/>
      <c r="K70" s="370">
        <f>-'Physical exercise data'!G19</f>
        <v>-0.72627994338661739</v>
      </c>
      <c r="L70" s="149"/>
      <c r="M70" s="100"/>
      <c r="N70" s="99"/>
      <c r="O70" s="100"/>
    </row>
    <row r="71" spans="2:16">
      <c r="B71">
        <v>100001</v>
      </c>
      <c r="D71" s="32">
        <v>100001</v>
      </c>
      <c r="E71" s="32" t="s">
        <v>33014</v>
      </c>
      <c r="F71" s="32" t="s">
        <v>11</v>
      </c>
      <c r="G71" s="32" t="s">
        <v>21952</v>
      </c>
      <c r="H71" s="98" t="s">
        <v>32997</v>
      </c>
      <c r="I71" s="98">
        <v>1</v>
      </c>
      <c r="J71" s="100">
        <f>0.2024/0.065*1.1</f>
        <v>3.4252307692307693</v>
      </c>
      <c r="K71" s="99">
        <f>M74</f>
        <v>4.5694634657118227</v>
      </c>
      <c r="L71" s="149">
        <f>N74</f>
        <v>1.7432417828199951E-8</v>
      </c>
      <c r="M71" s="100">
        <v>0</v>
      </c>
      <c r="N71" s="99">
        <v>0</v>
      </c>
      <c r="O71" s="100">
        <f>J71/1.1</f>
        <v>3.1138461538461537</v>
      </c>
      <c r="P71" s="369"/>
    </row>
    <row r="73" spans="2:16" hidden="1">
      <c r="K73" t="s">
        <v>32995</v>
      </c>
      <c r="L73" t="s">
        <v>32996</v>
      </c>
    </row>
    <row r="74" spans="2:16" hidden="1">
      <c r="K74">
        <v>6.1899999999999997E-2</v>
      </c>
      <c r="L74">
        <v>1.35</v>
      </c>
      <c r="M74" s="161">
        <f>'Ecoinvent data'!K18547/'Selected processes'!$K$74/'Selected processes'!$L$74</f>
        <v>4.5694634657118227</v>
      </c>
      <c r="N74" s="161">
        <f>'Ecoinvent data'!L18547/'Selected processes'!$K$74/'Selected processes'!$L$74</f>
        <v>1.7432417828199951E-8</v>
      </c>
    </row>
    <row r="75" spans="2:16">
      <c r="L75"/>
    </row>
    <row r="76" spans="2:16">
      <c r="L76"/>
    </row>
    <row r="85" spans="4:7" ht="20">
      <c r="D85" s="104"/>
    </row>
    <row r="86" spans="4:7" ht="20">
      <c r="D86" s="3">
        <v>17446</v>
      </c>
    </row>
    <row r="87" spans="4:7" ht="20">
      <c r="D87" s="3">
        <v>17078</v>
      </c>
    </row>
    <row r="88" spans="4:7" ht="20">
      <c r="D88" s="3">
        <v>323</v>
      </c>
    </row>
    <row r="89" spans="4:7" ht="20">
      <c r="D89" s="3">
        <v>17076</v>
      </c>
    </row>
    <row r="90" spans="4:7" ht="20">
      <c r="D90" s="3">
        <v>16311</v>
      </c>
    </row>
    <row r="91" spans="4:7" ht="20">
      <c r="D91" s="3">
        <v>12104</v>
      </c>
      <c r="F91" s="3">
        <v>13169</v>
      </c>
      <c r="G91" s="1" t="s">
        <v>33013</v>
      </c>
    </row>
    <row r="92" spans="4:7" ht="20">
      <c r="D92" s="3">
        <v>5070</v>
      </c>
    </row>
    <row r="93" spans="4:7" ht="20">
      <c r="D93" s="3">
        <v>5253</v>
      </c>
    </row>
    <row r="94" spans="4:7" ht="20">
      <c r="D94" s="3">
        <v>17736</v>
      </c>
    </row>
    <row r="95" spans="4:7" ht="20">
      <c r="D95" s="3">
        <v>6843</v>
      </c>
    </row>
    <row r="96" spans="4:7" ht="20">
      <c r="D96" s="3">
        <v>14708</v>
      </c>
    </row>
    <row r="97" spans="4:4" ht="20">
      <c r="D97" s="152">
        <v>14738</v>
      </c>
    </row>
    <row r="98" spans="4:4" ht="20">
      <c r="D98" s="152">
        <v>13322</v>
      </c>
    </row>
    <row r="99" spans="4:4" ht="20">
      <c r="D99" s="152">
        <v>18150</v>
      </c>
    </row>
    <row r="100" spans="4:4" ht="20">
      <c r="D100" s="152">
        <v>11946</v>
      </c>
    </row>
    <row r="101" spans="4:4" ht="20">
      <c r="D101" s="152">
        <v>100001</v>
      </c>
    </row>
    <row r="102" spans="4:4" ht="20">
      <c r="D102" s="152">
        <v>20237</v>
      </c>
    </row>
    <row r="103" spans="4:4" ht="20">
      <c r="D103" s="152">
        <v>20052</v>
      </c>
    </row>
    <row r="104" spans="4:4" ht="20">
      <c r="D104" s="130">
        <v>14809</v>
      </c>
    </row>
    <row r="105" spans="4:4" ht="20">
      <c r="D105" s="103">
        <v>5315</v>
      </c>
    </row>
    <row r="106" spans="4:4" ht="20">
      <c r="D106" s="3">
        <v>16391</v>
      </c>
    </row>
    <row r="107" spans="4:4" ht="20">
      <c r="D107" s="3">
        <v>666</v>
      </c>
    </row>
    <row r="108" spans="4:4" ht="20">
      <c r="D108" s="3">
        <v>3621</v>
      </c>
    </row>
    <row r="109" spans="4:4" ht="20.5" thickBot="1">
      <c r="D109" s="46">
        <v>3754</v>
      </c>
    </row>
    <row r="110" spans="4:4" ht="20">
      <c r="D110" s="3">
        <v>2476</v>
      </c>
    </row>
    <row r="142" spans="4:4" ht="20">
      <c r="D142" s="3"/>
    </row>
  </sheetData>
  <conditionalFormatting sqref="H3">
    <cfRule type="containsText" dxfId="8" priority="59" operator="containsText" text="unit">
      <formula>NOT(ISERROR(SEARCH("unit",H3)))</formula>
    </cfRule>
  </conditionalFormatting>
  <conditionalFormatting sqref="H4:H67 H69">
    <cfRule type="cellIs" dxfId="7" priority="4" operator="equal">
      <formula>"unit"</formula>
    </cfRule>
    <cfRule type="cellIs" dxfId="6" priority="5" operator="equal">
      <formula>"""Unit"""</formula>
    </cfRule>
  </conditionalFormatting>
  <conditionalFormatting sqref="H71">
    <cfRule type="cellIs" dxfId="5" priority="1" operator="equal">
      <formula>"unit"</formula>
    </cfRule>
    <cfRule type="cellIs" dxfId="4" priority="2" operator="equal">
      <formula>"""Unit"""</formula>
    </cfRule>
  </conditionalFormatting>
  <conditionalFormatting sqref="P1:P69 P71">
    <cfRule type="cellIs" dxfId="3" priority="3" operator="lessThan">
      <formula>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54"/>
  <sheetViews>
    <sheetView topLeftCell="A10" workbookViewId="0">
      <selection activeCell="G19" sqref="G19"/>
    </sheetView>
  </sheetViews>
  <sheetFormatPr defaultColWidth="8.81640625" defaultRowHeight="14" outlineLevelRow="1"/>
  <cols>
    <col min="1" max="1" width="13.453125" style="346" customWidth="1"/>
    <col min="2" max="2" width="18.54296875" style="346" customWidth="1"/>
    <col min="3" max="3" width="44.54296875" style="358" customWidth="1"/>
    <col min="4" max="4" width="17.1796875" style="346" customWidth="1"/>
    <col min="5" max="8" width="8.81640625" style="348"/>
    <col min="9" max="16384" width="8.81640625" style="346"/>
  </cols>
  <sheetData>
    <row r="1" spans="1:8" ht="14.5" thickBot="1">
      <c r="A1" s="368" t="s">
        <v>34285</v>
      </c>
      <c r="C1" s="347" t="s">
        <v>34288</v>
      </c>
      <c r="D1" s="347"/>
      <c r="E1" s="347"/>
      <c r="F1" s="347"/>
      <c r="G1" s="347"/>
    </row>
    <row r="2" spans="1:8" s="349" customFormat="1" ht="31.4" customHeight="1" outlineLevel="1" thickBot="1">
      <c r="A2" s="358" t="s">
        <v>34284</v>
      </c>
      <c r="C2" s="350" t="s">
        <v>33403</v>
      </c>
      <c r="D2" s="351" t="s">
        <v>33404</v>
      </c>
      <c r="E2" s="352" t="s">
        <v>33405</v>
      </c>
      <c r="F2" s="352" t="s">
        <v>33406</v>
      </c>
      <c r="G2" s="352" t="s">
        <v>33407</v>
      </c>
      <c r="H2" s="352" t="s">
        <v>33408</v>
      </c>
    </row>
    <row r="3" spans="1:8" s="349" customFormat="1" ht="28.5" outlineLevel="1" thickBot="1">
      <c r="A3" s="358" t="s">
        <v>34286</v>
      </c>
      <c r="C3" s="350" t="s">
        <v>33403</v>
      </c>
      <c r="D3" s="353" t="s">
        <v>33409</v>
      </c>
      <c r="E3" s="352" t="s">
        <v>33410</v>
      </c>
      <c r="F3" s="352" t="s">
        <v>33411</v>
      </c>
      <c r="G3" s="352" t="s">
        <v>33412</v>
      </c>
      <c r="H3" s="352" t="s">
        <v>33413</v>
      </c>
    </row>
    <row r="4" spans="1:8" ht="28.5" outlineLevel="1" thickBot="1">
      <c r="C4" s="374" t="s">
        <v>33414</v>
      </c>
      <c r="D4" s="353" t="s">
        <v>33415</v>
      </c>
      <c r="E4" s="352">
        <v>5</v>
      </c>
      <c r="F4" s="352">
        <v>80</v>
      </c>
      <c r="G4" s="352">
        <v>200</v>
      </c>
      <c r="H4" s="352">
        <v>400</v>
      </c>
    </row>
    <row r="5" spans="1:8" ht="14.5" outlineLevel="1" thickBot="1">
      <c r="C5" s="375"/>
      <c r="D5" s="353" t="s">
        <v>33416</v>
      </c>
      <c r="E5" s="352">
        <v>8.3333333333333329E-2</v>
      </c>
      <c r="F5" s="352">
        <v>1.3333333333333333</v>
      </c>
      <c r="G5" s="352">
        <v>3.3333333333333335</v>
      </c>
      <c r="H5" s="352">
        <v>6.666666666666667</v>
      </c>
    </row>
    <row r="6" spans="1:8" ht="14.5" outlineLevel="1" thickBot="1">
      <c r="C6" s="350" t="s">
        <v>33417</v>
      </c>
      <c r="D6" s="353" t="s">
        <v>33418</v>
      </c>
      <c r="E6" s="352">
        <v>0.5</v>
      </c>
      <c r="F6" s="352">
        <v>8</v>
      </c>
      <c r="G6" s="352">
        <v>20</v>
      </c>
      <c r="H6" s="352">
        <v>40</v>
      </c>
    </row>
    <row r="7" spans="1:8" ht="34.4" customHeight="1" outlineLevel="1" thickBot="1">
      <c r="C7" s="351" t="s">
        <v>33419</v>
      </c>
      <c r="D7" s="353" t="s">
        <v>33420</v>
      </c>
      <c r="E7" s="376" t="s">
        <v>33421</v>
      </c>
      <c r="F7" s="377"/>
      <c r="G7" s="377"/>
      <c r="H7" s="378"/>
    </row>
    <row r="8" spans="1:8" ht="37" customHeight="1" outlineLevel="1" thickBot="1">
      <c r="C8" s="350"/>
      <c r="D8" s="353" t="s">
        <v>33403</v>
      </c>
      <c r="E8" s="354" t="s">
        <v>33405</v>
      </c>
      <c r="F8" s="354" t="s">
        <v>33422</v>
      </c>
      <c r="G8" s="354" t="s">
        <v>33423</v>
      </c>
      <c r="H8" s="354" t="s">
        <v>33424</v>
      </c>
    </row>
    <row r="9" spans="1:8" ht="14.5" outlineLevel="1" thickBot="1">
      <c r="C9" s="355" t="s">
        <v>33425</v>
      </c>
      <c r="D9" s="356" t="s">
        <v>33426</v>
      </c>
      <c r="E9" s="357">
        <v>77.495595628714355</v>
      </c>
      <c r="F9" s="357">
        <v>54.938323095217413</v>
      </c>
      <c r="G9" s="357">
        <v>29.051197735464697</v>
      </c>
      <c r="H9" s="357">
        <v>16.909872080313963</v>
      </c>
    </row>
    <row r="10" spans="1:8" outlineLevel="1">
      <c r="C10" s="346"/>
    </row>
    <row r="11" spans="1:8" outlineLevel="1">
      <c r="C11" s="346"/>
    </row>
    <row r="12" spans="1:8" outlineLevel="1"/>
    <row r="13" spans="1:8" ht="14.5" outlineLevel="1" thickBot="1"/>
    <row r="14" spans="1:8" ht="28.4" customHeight="1" thickBot="1">
      <c r="A14" s="359"/>
      <c r="B14" s="359"/>
      <c r="C14" s="367" t="s">
        <v>33427</v>
      </c>
      <c r="D14" s="359"/>
      <c r="E14" s="376" t="s">
        <v>33428</v>
      </c>
      <c r="F14" s="377"/>
      <c r="G14" s="377"/>
      <c r="H14" s="378"/>
    </row>
    <row r="15" spans="1:8" ht="42" customHeight="1" thickBot="1">
      <c r="A15" s="360" t="s">
        <v>33429</v>
      </c>
      <c r="B15" s="360" t="s">
        <v>33430</v>
      </c>
      <c r="C15" s="361" t="s">
        <v>33431</v>
      </c>
      <c r="D15" s="362" t="s">
        <v>33432</v>
      </c>
      <c r="E15" s="354" t="s">
        <v>33405</v>
      </c>
      <c r="F15" s="354" t="s">
        <v>33422</v>
      </c>
      <c r="G15" s="354" t="s">
        <v>33423</v>
      </c>
      <c r="H15" s="354" t="s">
        <v>33424</v>
      </c>
    </row>
    <row r="16" spans="1:8" ht="14.5" thickBot="1">
      <c r="A16" s="360"/>
      <c r="B16" s="360" t="s">
        <v>33433</v>
      </c>
      <c r="C16" s="361" t="s">
        <v>33434</v>
      </c>
      <c r="D16" s="363"/>
      <c r="E16" s="357">
        <v>71.865490761114955</v>
      </c>
      <c r="F16" s="357">
        <v>50.947018586016064</v>
      </c>
      <c r="G16" s="357">
        <v>26.940609534250484</v>
      </c>
      <c r="H16" s="357">
        <v>15.681358997248079</v>
      </c>
    </row>
    <row r="17" spans="1:8" ht="14.5" thickBot="1">
      <c r="A17" s="360"/>
      <c r="B17" s="360" t="s">
        <v>33433</v>
      </c>
      <c r="C17" s="361" t="s">
        <v>33435</v>
      </c>
      <c r="D17" s="363"/>
      <c r="E17" s="357">
        <v>24.878527739926295</v>
      </c>
      <c r="F17" s="357">
        <v>17.636932576887851</v>
      </c>
      <c r="G17" s="357">
        <v>9.3263497477015616</v>
      </c>
      <c r="H17" s="357">
        <v>5.4286016929821139</v>
      </c>
    </row>
    <row r="18" spans="1:8" ht="14.5" thickBot="1">
      <c r="A18" s="360"/>
      <c r="B18" s="360" t="s">
        <v>33433</v>
      </c>
      <c r="C18" s="361" t="s">
        <v>33436</v>
      </c>
      <c r="D18" s="363"/>
      <c r="E18" s="357">
        <v>16.585685159950863</v>
      </c>
      <c r="F18" s="357">
        <v>11.757955051258566</v>
      </c>
      <c r="G18" s="357">
        <v>6.2175664984677077</v>
      </c>
      <c r="H18" s="357">
        <v>3.6190677953214094</v>
      </c>
    </row>
    <row r="19" spans="1:8" ht="14.5" thickBot="1">
      <c r="A19" s="360">
        <f>A33</f>
        <v>2.5</v>
      </c>
      <c r="B19" s="360" t="s">
        <v>33433</v>
      </c>
      <c r="C19" s="364" t="s">
        <v>33437</v>
      </c>
      <c r="D19" s="363">
        <v>1.5</v>
      </c>
      <c r="E19" s="357">
        <v>1.9373898907178588</v>
      </c>
      <c r="F19" s="357">
        <v>1.3734580773804352</v>
      </c>
      <c r="G19" s="357">
        <v>0.72627994338661739</v>
      </c>
      <c r="H19" s="357">
        <v>0.42274680200784903</v>
      </c>
    </row>
    <row r="20" spans="1:8" ht="14.5" thickBot="1">
      <c r="A20" s="360">
        <f>A34</f>
        <v>1.3</v>
      </c>
      <c r="B20" s="360" t="s">
        <v>33433</v>
      </c>
      <c r="C20" s="364" t="s">
        <v>33438</v>
      </c>
      <c r="D20" s="363">
        <v>0.30000000000000004</v>
      </c>
      <c r="E20" s="365">
        <v>0.38747797814357182</v>
      </c>
      <c r="F20" s="365">
        <v>0.27469161547608711</v>
      </c>
      <c r="G20" s="365">
        <v>0.14525598867732351</v>
      </c>
      <c r="H20" s="365">
        <v>8.4549360401569823E-2</v>
      </c>
    </row>
    <row r="21" spans="1:8" ht="14.5" thickBot="1">
      <c r="A21" s="360">
        <f>A34</f>
        <v>1.3</v>
      </c>
      <c r="B21" s="360" t="s">
        <v>33433</v>
      </c>
      <c r="C21" s="364" t="s">
        <v>33439</v>
      </c>
      <c r="D21" s="363">
        <v>0.30000000000000004</v>
      </c>
      <c r="E21" s="365">
        <v>1.1624339344307155</v>
      </c>
      <c r="F21" s="365">
        <v>0.82407484642826134</v>
      </c>
      <c r="G21" s="365">
        <v>0.43576796603197049</v>
      </c>
      <c r="H21" s="365">
        <v>0.25364808120470944</v>
      </c>
    </row>
    <row r="22" spans="1:8" ht="14.5" thickBot="1">
      <c r="A22" s="360">
        <f>A34</f>
        <v>1.3</v>
      </c>
      <c r="B22" s="360" t="s">
        <v>33433</v>
      </c>
      <c r="C22" s="361" t="s">
        <v>33440</v>
      </c>
      <c r="D22" s="363">
        <v>0.30000000000000004</v>
      </c>
      <c r="E22" s="365">
        <v>0.23248678688614308</v>
      </c>
      <c r="F22" s="365">
        <v>0.16481496928565226</v>
      </c>
      <c r="G22" s="365">
        <v>8.7153593206394098E-2</v>
      </c>
      <c r="H22" s="365">
        <v>5.0729616240941897E-2</v>
      </c>
    </row>
    <row r="23" spans="1:8" ht="14.5" thickBot="1">
      <c r="A23" s="360">
        <f t="shared" ref="A23:A26" si="0">A36</f>
        <v>1.8</v>
      </c>
      <c r="B23" s="360" t="s">
        <v>33433</v>
      </c>
      <c r="C23" s="361" t="s">
        <v>33441</v>
      </c>
      <c r="D23" s="363">
        <v>0.8</v>
      </c>
      <c r="E23" s="365">
        <v>0.10332746083828583</v>
      </c>
      <c r="F23" s="365">
        <v>7.3251097460289891E-2</v>
      </c>
      <c r="G23" s="365">
        <v>3.8734930313952934E-2</v>
      </c>
      <c r="H23" s="365">
        <v>2.2546496107085284E-2</v>
      </c>
    </row>
    <row r="24" spans="1:8" ht="14.5" thickBot="1">
      <c r="A24" s="360">
        <f t="shared" si="0"/>
        <v>3.5</v>
      </c>
      <c r="B24" s="360" t="s">
        <v>33433</v>
      </c>
      <c r="C24" s="361" t="s">
        <v>33442</v>
      </c>
      <c r="D24" s="363">
        <v>2.5</v>
      </c>
      <c r="E24" s="357">
        <v>3.2289831511964313</v>
      </c>
      <c r="F24" s="357">
        <v>2.2890967956340589</v>
      </c>
      <c r="G24" s="357">
        <v>1.2104665723110288</v>
      </c>
      <c r="H24" s="357">
        <v>0.70457800334641507</v>
      </c>
    </row>
    <row r="25" spans="1:8" ht="14.5" thickBot="1">
      <c r="A25" s="360">
        <f t="shared" si="0"/>
        <v>6.3</v>
      </c>
      <c r="B25" s="360" t="s">
        <v>33433</v>
      </c>
      <c r="C25" s="361" t="s">
        <v>33443</v>
      </c>
      <c r="D25" s="363">
        <v>5.3</v>
      </c>
      <c r="E25" s="357">
        <v>136.90888561072867</v>
      </c>
      <c r="F25" s="357">
        <v>97.057704134884091</v>
      </c>
      <c r="G25" s="357">
        <v>51.323782665987629</v>
      </c>
      <c r="H25" s="357">
        <v>29.874107341887999</v>
      </c>
    </row>
    <row r="26" spans="1:8" ht="14.5" thickBot="1">
      <c r="A26" s="360">
        <f t="shared" si="0"/>
        <v>6</v>
      </c>
      <c r="B26" s="360" t="s">
        <v>33433</v>
      </c>
      <c r="C26" s="364" t="s">
        <v>33444</v>
      </c>
      <c r="D26" s="363">
        <v>5</v>
      </c>
      <c r="E26" s="357">
        <v>9.6869494535892944</v>
      </c>
      <c r="F26" s="357">
        <v>6.8672903869021766</v>
      </c>
      <c r="G26" s="357">
        <v>3.6313997169330872</v>
      </c>
      <c r="H26" s="357">
        <v>2.1137340100392454</v>
      </c>
    </row>
    <row r="27" spans="1:8" ht="14.5" thickBot="1">
      <c r="A27" s="360">
        <f>A34</f>
        <v>1.3</v>
      </c>
      <c r="B27" s="360" t="s">
        <v>33433</v>
      </c>
      <c r="C27" s="366" t="s">
        <v>33445</v>
      </c>
      <c r="D27" s="363">
        <v>0.30000000000000004</v>
      </c>
      <c r="E27" s="357">
        <v>0.58121696721535776</v>
      </c>
      <c r="F27" s="357">
        <v>0.41203742321413067</v>
      </c>
      <c r="G27" s="357">
        <v>0.21788398301598524</v>
      </c>
      <c r="H27" s="357">
        <v>0.12682404060235472</v>
      </c>
    </row>
    <row r="30" spans="1:8" ht="14.5" thickBot="1">
      <c r="A30" s="346" t="s">
        <v>34287</v>
      </c>
      <c r="C30" s="347" t="s">
        <v>34289</v>
      </c>
      <c r="D30" s="347"/>
      <c r="E30" s="347"/>
      <c r="F30" s="347"/>
    </row>
    <row r="31" spans="1:8" ht="34" customHeight="1" outlineLevel="1" thickBot="1">
      <c r="A31" s="359"/>
      <c r="B31" s="359"/>
      <c r="C31" s="367" t="s">
        <v>34283</v>
      </c>
      <c r="D31" s="359"/>
      <c r="E31" s="376" t="s">
        <v>33446</v>
      </c>
      <c r="F31" s="377"/>
      <c r="G31" s="377"/>
      <c r="H31" s="378"/>
    </row>
    <row r="32" spans="1:8" ht="28.5" outlineLevel="1" thickBot="1">
      <c r="A32" s="360" t="s">
        <v>33429</v>
      </c>
      <c r="B32" s="360" t="s">
        <v>33430</v>
      </c>
      <c r="C32" s="361" t="s">
        <v>33447</v>
      </c>
      <c r="D32" s="361" t="s">
        <v>33448</v>
      </c>
      <c r="E32" s="354" t="s">
        <v>33405</v>
      </c>
      <c r="F32" s="354" t="s">
        <v>33422</v>
      </c>
      <c r="G32" s="354" t="s">
        <v>33423</v>
      </c>
      <c r="H32" s="354" t="s">
        <v>33424</v>
      </c>
    </row>
    <row r="33" spans="1:8" ht="17.5" customHeight="1" outlineLevel="1" thickBot="1">
      <c r="A33" s="360">
        <v>2.5</v>
      </c>
      <c r="B33" s="360" t="s">
        <v>33433</v>
      </c>
      <c r="C33" s="361" t="s">
        <v>33449</v>
      </c>
      <c r="D33" s="363">
        <v>1.5</v>
      </c>
      <c r="E33" s="357">
        <v>116.24339344307153</v>
      </c>
      <c r="F33" s="357">
        <v>82.40748464282612</v>
      </c>
      <c r="G33" s="357">
        <v>43.576796603197039</v>
      </c>
      <c r="H33" s="357">
        <v>25.364808120470943</v>
      </c>
    </row>
    <row r="34" spans="1:8" ht="17.5" customHeight="1" outlineLevel="1" thickBot="1">
      <c r="A34" s="360">
        <v>1.3</v>
      </c>
      <c r="B34" s="360" t="s">
        <v>33433</v>
      </c>
      <c r="C34" s="361" t="s">
        <v>33450</v>
      </c>
      <c r="D34" s="363">
        <v>0.30000000000000004</v>
      </c>
      <c r="E34" s="357">
        <v>23.248678688614309</v>
      </c>
      <c r="F34" s="357">
        <v>16.481496928565225</v>
      </c>
      <c r="G34" s="357">
        <v>8.7153593206394113</v>
      </c>
      <c r="H34" s="357">
        <v>5.072961624094189</v>
      </c>
    </row>
    <row r="35" spans="1:8" ht="17.5" customHeight="1" outlineLevel="1" thickBot="1">
      <c r="A35" s="360">
        <v>1.3</v>
      </c>
      <c r="B35" s="360" t="s">
        <v>33433</v>
      </c>
      <c r="C35" s="361" t="s">
        <v>33451</v>
      </c>
      <c r="D35" s="363">
        <v>0.30000000000000004</v>
      </c>
      <c r="E35" s="357">
        <v>23.248678688614309</v>
      </c>
      <c r="F35" s="357">
        <v>16.481496928565225</v>
      </c>
      <c r="G35" s="357">
        <v>8.7153593206394113</v>
      </c>
      <c r="H35" s="357">
        <v>5.072961624094189</v>
      </c>
    </row>
    <row r="36" spans="1:8" ht="17.5" customHeight="1" outlineLevel="1" thickBot="1">
      <c r="A36" s="360">
        <v>1.8</v>
      </c>
      <c r="B36" s="360" t="s">
        <v>33433</v>
      </c>
      <c r="C36" s="361" t="s">
        <v>33441</v>
      </c>
      <c r="D36" s="363">
        <v>0.8</v>
      </c>
      <c r="E36" s="357">
        <v>61.996476502971483</v>
      </c>
      <c r="F36" s="357">
        <v>43.950658476173928</v>
      </c>
      <c r="G36" s="357">
        <v>23.240958188371756</v>
      </c>
      <c r="H36" s="357">
        <v>13.527897664251169</v>
      </c>
    </row>
    <row r="37" spans="1:8" ht="17.5" customHeight="1" outlineLevel="1" thickBot="1">
      <c r="A37" s="360">
        <v>3.5</v>
      </c>
      <c r="B37" s="360" t="s">
        <v>33433</v>
      </c>
      <c r="C37" s="361" t="s">
        <v>33442</v>
      </c>
      <c r="D37" s="363">
        <v>2.5</v>
      </c>
      <c r="E37" s="357">
        <v>193.73898907178588</v>
      </c>
      <c r="F37" s="357">
        <v>137.34580773804353</v>
      </c>
      <c r="G37" s="357">
        <v>72.627994338661736</v>
      </c>
      <c r="H37" s="357">
        <v>42.274680200784907</v>
      </c>
    </row>
    <row r="38" spans="1:8" ht="17.5" customHeight="1" outlineLevel="1" thickBot="1">
      <c r="A38" s="360">
        <v>6.3</v>
      </c>
      <c r="B38" s="360" t="s">
        <v>33433</v>
      </c>
      <c r="C38" s="361" t="s">
        <v>33443</v>
      </c>
      <c r="D38" s="363">
        <v>5.3</v>
      </c>
      <c r="E38" s="357">
        <v>410.72665683218605</v>
      </c>
      <c r="F38" s="357">
        <v>291.17311240465227</v>
      </c>
      <c r="G38" s="357">
        <v>153.97134799796288</v>
      </c>
      <c r="H38" s="357">
        <v>89.622322025663991</v>
      </c>
    </row>
    <row r="39" spans="1:8" ht="17.5" customHeight="1" outlineLevel="1" thickBot="1">
      <c r="A39" s="360">
        <v>6</v>
      </c>
      <c r="B39" s="360" t="s">
        <v>33433</v>
      </c>
      <c r="C39" s="361" t="s">
        <v>33452</v>
      </c>
      <c r="D39" s="363">
        <v>5</v>
      </c>
      <c r="E39" s="357">
        <v>387.47797814357176</v>
      </c>
      <c r="F39" s="357">
        <v>274.69161547608707</v>
      </c>
      <c r="G39" s="357">
        <v>145.25598867732347</v>
      </c>
      <c r="H39" s="357">
        <v>84.549360401569814</v>
      </c>
    </row>
    <row r="40" spans="1:8" ht="17.5" customHeight="1" outlineLevel="1" thickBot="1">
      <c r="A40" s="360">
        <v>2.5</v>
      </c>
      <c r="B40" s="360" t="s">
        <v>33433</v>
      </c>
      <c r="C40" s="361" t="s">
        <v>33453</v>
      </c>
      <c r="D40" s="363">
        <v>1.5</v>
      </c>
      <c r="E40" s="357">
        <v>116.24339344307153</v>
      </c>
      <c r="F40" s="357">
        <v>82.40748464282612</v>
      </c>
      <c r="G40" s="357">
        <v>43.576796603197039</v>
      </c>
      <c r="H40" s="357">
        <v>25.364808120470943</v>
      </c>
    </row>
    <row r="41" spans="1:8" ht="25" customHeight="1" outlineLevel="1" thickBot="1">
      <c r="A41" s="360">
        <v>3.5</v>
      </c>
      <c r="B41" s="360" t="s">
        <v>33433</v>
      </c>
      <c r="C41" s="361" t="s">
        <v>33454</v>
      </c>
      <c r="D41" s="363">
        <v>2.5</v>
      </c>
      <c r="E41" s="357">
        <v>193.73898907178588</v>
      </c>
      <c r="F41" s="357">
        <v>137.34580773804353</v>
      </c>
      <c r="G41" s="357">
        <v>72.627994338661736</v>
      </c>
      <c r="H41" s="357">
        <v>42.274680200784907</v>
      </c>
    </row>
    <row r="42" spans="1:8" ht="17.5" customHeight="1" outlineLevel="1" thickBot="1">
      <c r="A42" s="360">
        <v>14</v>
      </c>
      <c r="B42" s="360" t="s">
        <v>33455</v>
      </c>
      <c r="C42" s="361" t="s">
        <v>33456</v>
      </c>
      <c r="D42" s="363">
        <v>13</v>
      </c>
      <c r="E42" s="357">
        <v>1007.4427431732865</v>
      </c>
      <c r="F42" s="357">
        <v>714.19820023782631</v>
      </c>
      <c r="G42" s="357">
        <v>377.66557056104102</v>
      </c>
      <c r="H42" s="357">
        <v>219.82833704408151</v>
      </c>
    </row>
    <row r="43" spans="1:8" ht="17.5" customHeight="1" outlineLevel="1" thickBot="1">
      <c r="A43" s="360">
        <v>16</v>
      </c>
      <c r="B43" s="360" t="s">
        <v>33455</v>
      </c>
      <c r="C43" s="361" t="s">
        <v>33457</v>
      </c>
      <c r="D43" s="363">
        <v>15</v>
      </c>
      <c r="E43" s="357">
        <v>1162.4339344307152</v>
      </c>
      <c r="F43" s="357">
        <v>824.07484642826114</v>
      </c>
      <c r="G43" s="357">
        <v>435.76796603197045</v>
      </c>
      <c r="H43" s="357">
        <v>253.6480812047094</v>
      </c>
    </row>
    <row r="44" spans="1:8" ht="17.5" customHeight="1" outlineLevel="1" thickBot="1">
      <c r="A44" s="360">
        <v>8.5</v>
      </c>
      <c r="B44" s="360" t="s">
        <v>33455</v>
      </c>
      <c r="C44" s="361" t="s">
        <v>33458</v>
      </c>
      <c r="D44" s="363">
        <v>7.5</v>
      </c>
      <c r="E44" s="357">
        <v>581.21696721535761</v>
      </c>
      <c r="F44" s="357">
        <v>412.03742321413057</v>
      </c>
      <c r="G44" s="357">
        <v>217.88398301598522</v>
      </c>
      <c r="H44" s="357">
        <v>126.8240406023547</v>
      </c>
    </row>
    <row r="45" spans="1:8" ht="17.5" customHeight="1" outlineLevel="1" thickBot="1">
      <c r="A45" s="360">
        <v>8.5</v>
      </c>
      <c r="B45" s="360" t="s">
        <v>33455</v>
      </c>
      <c r="C45" s="361" t="s">
        <v>33459</v>
      </c>
      <c r="D45" s="363">
        <v>7.5</v>
      </c>
      <c r="E45" s="357">
        <v>581.21696721535761</v>
      </c>
      <c r="F45" s="357">
        <v>412.03742321413057</v>
      </c>
      <c r="G45" s="357">
        <v>217.88398301598522</v>
      </c>
      <c r="H45" s="357">
        <v>126.8240406023547</v>
      </c>
    </row>
    <row r="46" spans="1:8" ht="17.5" customHeight="1" outlineLevel="1" thickBot="1">
      <c r="A46" s="360">
        <v>4</v>
      </c>
      <c r="B46" s="360" t="s">
        <v>33455</v>
      </c>
      <c r="C46" s="361" t="s">
        <v>33460</v>
      </c>
      <c r="D46" s="363">
        <v>3</v>
      </c>
      <c r="E46" s="357">
        <v>232.48678688614305</v>
      </c>
      <c r="F46" s="357">
        <v>164.81496928565224</v>
      </c>
      <c r="G46" s="357">
        <v>87.153593206394078</v>
      </c>
      <c r="H46" s="357">
        <v>50.729616240941887</v>
      </c>
    </row>
    <row r="47" spans="1:8" ht="17.5" customHeight="1" outlineLevel="1" thickBot="1">
      <c r="A47" s="360">
        <v>6.8</v>
      </c>
      <c r="B47" s="360" t="s">
        <v>33455</v>
      </c>
      <c r="C47" s="361" t="s">
        <v>33461</v>
      </c>
      <c r="D47" s="363">
        <v>5.8</v>
      </c>
      <c r="E47" s="357">
        <v>449.47445464654322</v>
      </c>
      <c r="F47" s="357">
        <v>318.64227395226095</v>
      </c>
      <c r="G47" s="357">
        <v>168.49694686569524</v>
      </c>
      <c r="H47" s="357">
        <v>98.077258065820971</v>
      </c>
    </row>
    <row r="48" spans="1:8" ht="17.5" customHeight="1" outlineLevel="1" thickBot="1">
      <c r="A48" s="360">
        <v>5.8</v>
      </c>
      <c r="B48" s="360" t="s">
        <v>33455</v>
      </c>
      <c r="C48" s="361" t="s">
        <v>33462</v>
      </c>
      <c r="D48" s="363">
        <v>4.8</v>
      </c>
      <c r="E48" s="357">
        <v>371.97885901782888</v>
      </c>
      <c r="F48" s="357">
        <v>263.70395085704359</v>
      </c>
      <c r="G48" s="357">
        <v>139.44574913023055</v>
      </c>
      <c r="H48" s="357">
        <v>81.167385985507011</v>
      </c>
    </row>
    <row r="49" spans="1:8" ht="17.5" customHeight="1" outlineLevel="1" thickBot="1">
      <c r="A49" s="360">
        <v>7.5</v>
      </c>
      <c r="B49" s="360" t="s">
        <v>33455</v>
      </c>
      <c r="C49" s="361" t="s">
        <v>33463</v>
      </c>
      <c r="D49" s="363">
        <v>6.5</v>
      </c>
      <c r="E49" s="357">
        <v>503.72137158664327</v>
      </c>
      <c r="F49" s="357">
        <v>357.09910011891316</v>
      </c>
      <c r="G49" s="357">
        <v>188.83278528052051</v>
      </c>
      <c r="H49" s="357">
        <v>109.91416852204075</v>
      </c>
    </row>
    <row r="50" spans="1:8" ht="17.5" customHeight="1" outlineLevel="1" thickBot="1">
      <c r="A50" s="360">
        <v>3.5</v>
      </c>
      <c r="B50" s="360" t="s">
        <v>33455</v>
      </c>
      <c r="C50" s="361" t="s">
        <v>33464</v>
      </c>
      <c r="D50" s="363">
        <v>2.5</v>
      </c>
      <c r="E50" s="357">
        <v>193.73898907178588</v>
      </c>
      <c r="F50" s="357">
        <v>137.34580773804353</v>
      </c>
      <c r="G50" s="357">
        <v>72.627994338661736</v>
      </c>
      <c r="H50" s="357">
        <v>42.274680200784907</v>
      </c>
    </row>
    <row r="51" spans="1:8" ht="17.5" customHeight="1" outlineLevel="1" thickBot="1">
      <c r="A51" s="360">
        <v>5.8</v>
      </c>
      <c r="B51" s="360" t="s">
        <v>33455</v>
      </c>
      <c r="C51" s="361" t="s">
        <v>33465</v>
      </c>
      <c r="D51" s="363">
        <v>4.8</v>
      </c>
      <c r="E51" s="357">
        <v>371.97885901782888</v>
      </c>
      <c r="F51" s="357">
        <v>263.70395085704359</v>
      </c>
      <c r="G51" s="357">
        <v>139.44574913023055</v>
      </c>
      <c r="H51" s="357">
        <v>81.167385985507011</v>
      </c>
    </row>
    <row r="52" spans="1:8" ht="17.5" customHeight="1" outlineLevel="1" thickBot="1">
      <c r="A52" s="360">
        <v>6.8</v>
      </c>
      <c r="B52" s="360" t="s">
        <v>33455</v>
      </c>
      <c r="C52" s="361" t="s">
        <v>33466</v>
      </c>
      <c r="D52" s="363">
        <v>5.8</v>
      </c>
      <c r="E52" s="357">
        <v>449.47445464654322</v>
      </c>
      <c r="F52" s="357">
        <v>318.64227395226095</v>
      </c>
      <c r="G52" s="357">
        <v>168.49694686569524</v>
      </c>
      <c r="H52" s="357">
        <v>98.077258065820971</v>
      </c>
    </row>
    <row r="53" spans="1:8" ht="17.5" customHeight="1" outlineLevel="1" thickBot="1">
      <c r="A53" s="360">
        <v>8</v>
      </c>
      <c r="B53" s="360" t="s">
        <v>33455</v>
      </c>
      <c r="C53" s="361" t="s">
        <v>33467</v>
      </c>
      <c r="D53" s="363">
        <v>7</v>
      </c>
      <c r="E53" s="357">
        <v>542.4691694010005</v>
      </c>
      <c r="F53" s="357">
        <v>384.56826166652189</v>
      </c>
      <c r="G53" s="357">
        <v>203.35838414825287</v>
      </c>
      <c r="H53" s="357">
        <v>118.36910456219773</v>
      </c>
    </row>
    <row r="54" spans="1:8" ht="17.5" customHeight="1" outlineLevel="1" thickBot="1">
      <c r="A54" s="360">
        <v>10</v>
      </c>
      <c r="B54" s="360" t="s">
        <v>33455</v>
      </c>
      <c r="C54" s="361" t="s">
        <v>33468</v>
      </c>
      <c r="D54" s="363">
        <v>9</v>
      </c>
      <c r="E54" s="357">
        <v>697.46036065842918</v>
      </c>
      <c r="F54" s="357">
        <v>494.44490785695666</v>
      </c>
      <c r="G54" s="357">
        <v>261.46077961918229</v>
      </c>
      <c r="H54" s="357">
        <v>152.18884872282567</v>
      </c>
    </row>
    <row r="55" spans="1:8" ht="17.5" customHeight="1" outlineLevel="1" thickBot="1">
      <c r="A55" s="360">
        <v>12</v>
      </c>
      <c r="B55" s="360" t="s">
        <v>33455</v>
      </c>
      <c r="C55" s="361" t="s">
        <v>33469</v>
      </c>
      <c r="D55" s="363">
        <v>11</v>
      </c>
      <c r="E55" s="357">
        <v>852.45155191585786</v>
      </c>
      <c r="F55" s="357">
        <v>604.3215540473916</v>
      </c>
      <c r="G55" s="357">
        <v>319.56317509011166</v>
      </c>
      <c r="H55" s="357">
        <v>186.00859288345356</v>
      </c>
    </row>
    <row r="56" spans="1:8" ht="17.5" customHeight="1" outlineLevel="1" thickBot="1">
      <c r="A56" s="360">
        <v>15.8</v>
      </c>
      <c r="B56" s="360" t="s">
        <v>33455</v>
      </c>
      <c r="C56" s="361" t="s">
        <v>33470</v>
      </c>
      <c r="D56" s="363">
        <v>14.8</v>
      </c>
      <c r="E56" s="357">
        <v>1146.9348153049723</v>
      </c>
      <c r="F56" s="357">
        <v>813.08718180921767</v>
      </c>
      <c r="G56" s="357">
        <v>429.95772648487753</v>
      </c>
      <c r="H56" s="357">
        <v>250.26610678864665</v>
      </c>
    </row>
    <row r="57" spans="1:8" ht="17.5" customHeight="1" outlineLevel="1" thickBot="1">
      <c r="A57" s="360">
        <v>8.5</v>
      </c>
      <c r="B57" s="360" t="s">
        <v>33455</v>
      </c>
      <c r="C57" s="361" t="s">
        <v>33471</v>
      </c>
      <c r="D57" s="363">
        <v>7.5</v>
      </c>
      <c r="E57" s="357">
        <v>581.21696721535761</v>
      </c>
      <c r="F57" s="357">
        <v>412.03742321413057</v>
      </c>
      <c r="G57" s="357">
        <v>217.88398301598522</v>
      </c>
      <c r="H57" s="357">
        <v>126.8240406023547</v>
      </c>
    </row>
    <row r="58" spans="1:8" ht="17.5" customHeight="1" outlineLevel="1" thickBot="1">
      <c r="A58" s="360">
        <v>9</v>
      </c>
      <c r="B58" s="360" t="s">
        <v>33455</v>
      </c>
      <c r="C58" s="361" t="s">
        <v>33472</v>
      </c>
      <c r="D58" s="363">
        <v>8</v>
      </c>
      <c r="E58" s="357">
        <v>619.96476502971484</v>
      </c>
      <c r="F58" s="357">
        <v>439.5065847617393</v>
      </c>
      <c r="G58" s="357">
        <v>232.40958188371758</v>
      </c>
      <c r="H58" s="357">
        <v>135.27897664251171</v>
      </c>
    </row>
    <row r="59" spans="1:8" ht="17.5" customHeight="1" outlineLevel="1" thickBot="1">
      <c r="A59" s="360">
        <v>5</v>
      </c>
      <c r="B59" s="360" t="s">
        <v>33455</v>
      </c>
      <c r="C59" s="361" t="s">
        <v>33473</v>
      </c>
      <c r="D59" s="363">
        <v>4</v>
      </c>
      <c r="E59" s="357">
        <v>309.98238251485742</v>
      </c>
      <c r="F59" s="357">
        <v>219.75329238086965</v>
      </c>
      <c r="G59" s="357">
        <v>116.20479094185879</v>
      </c>
      <c r="H59" s="357">
        <v>67.639488321255854</v>
      </c>
    </row>
    <row r="60" spans="1:8" ht="17.5" customHeight="1" outlineLevel="1" thickBot="1">
      <c r="A60" s="360">
        <v>7</v>
      </c>
      <c r="B60" s="360" t="s">
        <v>33474</v>
      </c>
      <c r="C60" s="361" t="s">
        <v>33475</v>
      </c>
      <c r="D60" s="363">
        <v>6</v>
      </c>
      <c r="E60" s="357">
        <v>464.9735737722861</v>
      </c>
      <c r="F60" s="357">
        <v>329.62993857130448</v>
      </c>
      <c r="G60" s="357">
        <v>174.30718641278816</v>
      </c>
      <c r="H60" s="357">
        <v>101.45923248188377</v>
      </c>
    </row>
    <row r="61" spans="1:8" ht="17.5" customHeight="1" outlineLevel="1" thickBot="1">
      <c r="A61" s="360">
        <v>7.8</v>
      </c>
      <c r="B61" s="360" t="s">
        <v>33474</v>
      </c>
      <c r="C61" s="361" t="s">
        <v>33476</v>
      </c>
      <c r="D61" s="363">
        <v>6.8</v>
      </c>
      <c r="E61" s="357">
        <v>526.97005027525756</v>
      </c>
      <c r="F61" s="357">
        <v>373.58059704747836</v>
      </c>
      <c r="G61" s="357">
        <v>197.54814460115995</v>
      </c>
      <c r="H61" s="357">
        <v>114.98713014613493</v>
      </c>
    </row>
    <row r="62" spans="1:8" ht="17.5" customHeight="1" outlineLevel="1" thickBot="1">
      <c r="A62" s="360">
        <v>5</v>
      </c>
      <c r="B62" s="360" t="s">
        <v>33474</v>
      </c>
      <c r="C62" s="361" t="s">
        <v>33477</v>
      </c>
      <c r="D62" s="363">
        <v>4</v>
      </c>
      <c r="E62" s="357">
        <v>309.98238251485742</v>
      </c>
      <c r="F62" s="357">
        <v>219.75329238086965</v>
      </c>
      <c r="G62" s="357">
        <v>116.20479094185879</v>
      </c>
      <c r="H62" s="357">
        <v>67.639488321255854</v>
      </c>
    </row>
    <row r="63" spans="1:8" ht="17.5" customHeight="1" outlineLevel="1" thickBot="1">
      <c r="A63" s="360">
        <v>2.2999999999999998</v>
      </c>
      <c r="B63" s="360" t="s">
        <v>33474</v>
      </c>
      <c r="C63" s="361" t="s">
        <v>33478</v>
      </c>
      <c r="D63" s="363">
        <v>1.2999999999999998</v>
      </c>
      <c r="E63" s="357">
        <v>100.74427431732863</v>
      </c>
      <c r="F63" s="357">
        <v>71.419820023782634</v>
      </c>
      <c r="G63" s="357">
        <v>37.766557056104098</v>
      </c>
      <c r="H63" s="357">
        <v>21.982833704408147</v>
      </c>
    </row>
    <row r="64" spans="1:8" ht="17.5" customHeight="1" outlineLevel="1" thickBot="1">
      <c r="A64" s="360">
        <v>8.3000000000000007</v>
      </c>
      <c r="B64" s="360" t="s">
        <v>33474</v>
      </c>
      <c r="C64" s="361" t="s">
        <v>33479</v>
      </c>
      <c r="D64" s="363">
        <v>7.3000000000000007</v>
      </c>
      <c r="E64" s="357">
        <v>565.71784808961479</v>
      </c>
      <c r="F64" s="357">
        <v>401.04975859508716</v>
      </c>
      <c r="G64" s="357">
        <v>212.07374346889227</v>
      </c>
      <c r="H64" s="357">
        <v>123.44206618629194</v>
      </c>
    </row>
    <row r="65" spans="1:8" ht="17.5" customHeight="1" outlineLevel="1" thickBot="1">
      <c r="A65" s="360">
        <v>5</v>
      </c>
      <c r="B65" s="360" t="s">
        <v>33474</v>
      </c>
      <c r="C65" s="361" t="s">
        <v>33480</v>
      </c>
      <c r="D65" s="363">
        <v>4</v>
      </c>
      <c r="E65" s="357">
        <v>309.98238251485742</v>
      </c>
      <c r="F65" s="357">
        <v>219.75329238086965</v>
      </c>
      <c r="G65" s="357">
        <v>116.20479094185879</v>
      </c>
      <c r="H65" s="357">
        <v>67.639488321255854</v>
      </c>
    </row>
    <row r="66" spans="1:8" ht="17.5" customHeight="1" outlineLevel="1" thickBot="1">
      <c r="A66" s="360">
        <v>6</v>
      </c>
      <c r="B66" s="360" t="s">
        <v>33474</v>
      </c>
      <c r="C66" s="361" t="s">
        <v>33481</v>
      </c>
      <c r="D66" s="363">
        <v>5</v>
      </c>
      <c r="E66" s="357">
        <v>387.47797814357176</v>
      </c>
      <c r="F66" s="357">
        <v>274.69161547608707</v>
      </c>
      <c r="G66" s="357">
        <v>145.25598867732347</v>
      </c>
      <c r="H66" s="357">
        <v>84.549360401569814</v>
      </c>
    </row>
    <row r="67" spans="1:8" ht="17.5" customHeight="1" outlineLevel="1" thickBot="1">
      <c r="A67" s="360">
        <v>8</v>
      </c>
      <c r="B67" s="360" t="s">
        <v>33474</v>
      </c>
      <c r="C67" s="361" t="s">
        <v>33482</v>
      </c>
      <c r="D67" s="363">
        <v>7</v>
      </c>
      <c r="E67" s="357">
        <v>542.4691694010005</v>
      </c>
      <c r="F67" s="357">
        <v>384.56826166652189</v>
      </c>
      <c r="G67" s="357">
        <v>203.35838414825287</v>
      </c>
      <c r="H67" s="357">
        <v>118.36910456219773</v>
      </c>
    </row>
    <row r="68" spans="1:8" ht="17.5" customHeight="1" outlineLevel="1" thickBot="1">
      <c r="A68" s="360">
        <v>10</v>
      </c>
      <c r="B68" s="360" t="s">
        <v>33474</v>
      </c>
      <c r="C68" s="361" t="s">
        <v>33483</v>
      </c>
      <c r="D68" s="363">
        <v>9</v>
      </c>
      <c r="E68" s="357">
        <v>697.46036065842918</v>
      </c>
      <c r="F68" s="357">
        <v>494.44490785695666</v>
      </c>
      <c r="G68" s="357">
        <v>261.46077961918229</v>
      </c>
      <c r="H68" s="357">
        <v>152.18884872282567</v>
      </c>
    </row>
    <row r="69" spans="1:8" ht="17.5" customHeight="1" outlineLevel="1" thickBot="1">
      <c r="A69" s="360">
        <v>12</v>
      </c>
      <c r="B69" s="360" t="s">
        <v>33474</v>
      </c>
      <c r="C69" s="361" t="s">
        <v>33484</v>
      </c>
      <c r="D69" s="363">
        <v>11</v>
      </c>
      <c r="E69" s="357">
        <v>852.45155191585786</v>
      </c>
      <c r="F69" s="357">
        <v>604.3215540473916</v>
      </c>
      <c r="G69" s="357">
        <v>319.56317509011166</v>
      </c>
      <c r="H69" s="357">
        <v>186.00859288345356</v>
      </c>
    </row>
    <row r="70" spans="1:8" ht="17.5" customHeight="1" outlineLevel="1" thickBot="1">
      <c r="A70" s="360">
        <v>3.5</v>
      </c>
      <c r="B70" s="360" t="s">
        <v>33474</v>
      </c>
      <c r="C70" s="361" t="s">
        <v>33485</v>
      </c>
      <c r="D70" s="363">
        <v>2.5</v>
      </c>
      <c r="E70" s="357">
        <v>193.73898907178588</v>
      </c>
      <c r="F70" s="357">
        <v>137.34580773804353</v>
      </c>
      <c r="G70" s="357">
        <v>72.627994338661736</v>
      </c>
      <c r="H70" s="357">
        <v>42.274680200784907</v>
      </c>
    </row>
    <row r="71" spans="1:8" ht="17.5" customHeight="1" outlineLevel="1" thickBot="1">
      <c r="A71" s="360">
        <v>6.3</v>
      </c>
      <c r="B71" s="360" t="s">
        <v>33474</v>
      </c>
      <c r="C71" s="361" t="s">
        <v>33486</v>
      </c>
      <c r="D71" s="363">
        <v>5.3</v>
      </c>
      <c r="E71" s="357">
        <v>410.72665683218605</v>
      </c>
      <c r="F71" s="357">
        <v>291.17311240465227</v>
      </c>
      <c r="G71" s="357">
        <v>153.97134799796288</v>
      </c>
      <c r="H71" s="357">
        <v>89.622322025663991</v>
      </c>
    </row>
    <row r="72" spans="1:8" ht="17.5" customHeight="1" outlineLevel="1" thickBot="1">
      <c r="A72" s="360">
        <v>6.5</v>
      </c>
      <c r="B72" s="360" t="s">
        <v>33474</v>
      </c>
      <c r="C72" s="361" t="s">
        <v>33487</v>
      </c>
      <c r="D72" s="363">
        <v>5.5</v>
      </c>
      <c r="E72" s="357">
        <v>426.22577595792893</v>
      </c>
      <c r="F72" s="357">
        <v>302.1607770236958</v>
      </c>
      <c r="G72" s="357">
        <v>159.78158754505583</v>
      </c>
      <c r="H72" s="357">
        <v>93.00429644172678</v>
      </c>
    </row>
    <row r="73" spans="1:8" ht="17.5" customHeight="1" outlineLevel="1" thickBot="1">
      <c r="A73" s="360">
        <v>7.3</v>
      </c>
      <c r="B73" s="360" t="s">
        <v>33474</v>
      </c>
      <c r="C73" s="361" t="s">
        <v>33488</v>
      </c>
      <c r="D73" s="363">
        <v>6.3</v>
      </c>
      <c r="E73" s="357">
        <v>488.22225246090039</v>
      </c>
      <c r="F73" s="357">
        <v>346.11143549986969</v>
      </c>
      <c r="G73" s="357">
        <v>183.02254573342759</v>
      </c>
      <c r="H73" s="357">
        <v>106.53219410597796</v>
      </c>
    </row>
    <row r="74" spans="1:8" ht="17.5" customHeight="1" outlineLevel="1" thickBot="1">
      <c r="A74" s="360">
        <v>8.3000000000000007</v>
      </c>
      <c r="B74" s="360" t="s">
        <v>33474</v>
      </c>
      <c r="C74" s="361" t="s">
        <v>33489</v>
      </c>
      <c r="D74" s="363">
        <v>7.3000000000000007</v>
      </c>
      <c r="E74" s="357">
        <v>565.71784808961479</v>
      </c>
      <c r="F74" s="357">
        <v>401.04975859508716</v>
      </c>
      <c r="G74" s="357">
        <v>212.07374346889227</v>
      </c>
      <c r="H74" s="357">
        <v>123.44206618629194</v>
      </c>
    </row>
    <row r="75" spans="1:8" ht="17.5" customHeight="1" outlineLevel="1" thickBot="1">
      <c r="A75" s="360">
        <v>9</v>
      </c>
      <c r="B75" s="360" t="s">
        <v>33474</v>
      </c>
      <c r="C75" s="361" t="s">
        <v>33490</v>
      </c>
      <c r="D75" s="363">
        <v>8</v>
      </c>
      <c r="E75" s="357">
        <v>619.96476502971484</v>
      </c>
      <c r="F75" s="357">
        <v>439.5065847617393</v>
      </c>
      <c r="G75" s="357">
        <v>232.40958188371758</v>
      </c>
      <c r="H75" s="357">
        <v>135.27897664251171</v>
      </c>
    </row>
    <row r="76" spans="1:8" ht="17.5" customHeight="1" outlineLevel="1" thickBot="1">
      <c r="A76" s="360">
        <v>3.5</v>
      </c>
      <c r="B76" s="360" t="s">
        <v>33474</v>
      </c>
      <c r="C76" s="361" t="s">
        <v>33491</v>
      </c>
      <c r="D76" s="363">
        <v>2.5</v>
      </c>
      <c r="E76" s="357">
        <v>193.73898907178588</v>
      </c>
      <c r="F76" s="357">
        <v>137.34580773804353</v>
      </c>
      <c r="G76" s="357">
        <v>72.627994338661736</v>
      </c>
      <c r="H76" s="357">
        <v>42.274680200784907</v>
      </c>
    </row>
    <row r="77" spans="1:8" ht="17.5" customHeight="1" outlineLevel="1" thickBot="1">
      <c r="A77" s="360">
        <v>6</v>
      </c>
      <c r="B77" s="360" t="s">
        <v>33474</v>
      </c>
      <c r="C77" s="361" t="s">
        <v>33492</v>
      </c>
      <c r="D77" s="363">
        <v>5</v>
      </c>
      <c r="E77" s="357">
        <v>387.47797814357176</v>
      </c>
      <c r="F77" s="357">
        <v>274.69161547608707</v>
      </c>
      <c r="G77" s="357">
        <v>145.25598867732347</v>
      </c>
      <c r="H77" s="357">
        <v>84.549360401569814</v>
      </c>
    </row>
    <row r="78" spans="1:8" ht="17.5" customHeight="1" outlineLevel="1" thickBot="1">
      <c r="A78" s="360">
        <v>5.3</v>
      </c>
      <c r="B78" s="360" t="s">
        <v>33474</v>
      </c>
      <c r="C78" s="361" t="s">
        <v>33493</v>
      </c>
      <c r="D78" s="363">
        <v>4.3</v>
      </c>
      <c r="E78" s="357">
        <v>333.23106120347171</v>
      </c>
      <c r="F78" s="357">
        <v>236.23478930943486</v>
      </c>
      <c r="G78" s="357">
        <v>124.92015026249818</v>
      </c>
      <c r="H78" s="357">
        <v>72.712449945350031</v>
      </c>
    </row>
    <row r="79" spans="1:8" ht="17.5" customHeight="1" outlineLevel="1" thickBot="1">
      <c r="A79" s="360">
        <v>2.5</v>
      </c>
      <c r="B79" s="360" t="s">
        <v>33474</v>
      </c>
      <c r="C79" s="361" t="s">
        <v>33494</v>
      </c>
      <c r="D79" s="363">
        <v>1.5</v>
      </c>
      <c r="E79" s="357">
        <v>116.24339344307153</v>
      </c>
      <c r="F79" s="357">
        <v>82.40748464282612</v>
      </c>
      <c r="G79" s="357">
        <v>43.576796603197039</v>
      </c>
      <c r="H79" s="357">
        <v>25.364808120470943</v>
      </c>
    </row>
    <row r="80" spans="1:8" ht="17.5" customHeight="1" outlineLevel="1" thickBot="1">
      <c r="A80" s="360">
        <v>4.5</v>
      </c>
      <c r="B80" s="360" t="s">
        <v>33474</v>
      </c>
      <c r="C80" s="361" t="s">
        <v>33495</v>
      </c>
      <c r="D80" s="363">
        <v>3.5</v>
      </c>
      <c r="E80" s="357">
        <v>271.23458470050025</v>
      </c>
      <c r="F80" s="357">
        <v>192.28413083326095</v>
      </c>
      <c r="G80" s="357">
        <v>101.67919207412643</v>
      </c>
      <c r="H80" s="357">
        <v>59.184552281098867</v>
      </c>
    </row>
    <row r="81" spans="1:8" ht="17.5" customHeight="1" outlineLevel="1" thickBot="1">
      <c r="A81" s="360">
        <v>8</v>
      </c>
      <c r="B81" s="360" t="s">
        <v>33474</v>
      </c>
      <c r="C81" s="361" t="s">
        <v>33496</v>
      </c>
      <c r="D81" s="363">
        <v>7</v>
      </c>
      <c r="E81" s="357">
        <v>542.4691694010005</v>
      </c>
      <c r="F81" s="357">
        <v>384.56826166652189</v>
      </c>
      <c r="G81" s="357">
        <v>203.35838414825287</v>
      </c>
      <c r="H81" s="357">
        <v>118.36910456219773</v>
      </c>
    </row>
    <row r="82" spans="1:8" ht="17.5" customHeight="1" outlineLevel="1" thickBot="1">
      <c r="A82" s="360">
        <v>4</v>
      </c>
      <c r="B82" s="360" t="s">
        <v>33474</v>
      </c>
      <c r="C82" s="361" t="s">
        <v>33497</v>
      </c>
      <c r="D82" s="363">
        <v>3</v>
      </c>
      <c r="E82" s="357">
        <v>232.48678688614305</v>
      </c>
      <c r="F82" s="357">
        <v>164.81496928565224</v>
      </c>
      <c r="G82" s="357">
        <v>87.153593206394078</v>
      </c>
      <c r="H82" s="357">
        <v>50.729616240941887</v>
      </c>
    </row>
    <row r="83" spans="1:8" ht="17.5" customHeight="1" outlineLevel="1" thickBot="1">
      <c r="A83" s="360">
        <v>3.8</v>
      </c>
      <c r="B83" s="360" t="s">
        <v>33474</v>
      </c>
      <c r="C83" s="361" t="s">
        <v>33498</v>
      </c>
      <c r="D83" s="363">
        <v>2.8</v>
      </c>
      <c r="E83" s="357">
        <v>216.98766776040017</v>
      </c>
      <c r="F83" s="357">
        <v>153.82730466660874</v>
      </c>
      <c r="G83" s="357">
        <v>81.343353659301144</v>
      </c>
      <c r="H83" s="357">
        <v>47.347641824879091</v>
      </c>
    </row>
    <row r="84" spans="1:8" ht="17.5" customHeight="1" outlineLevel="1" thickBot="1">
      <c r="A84" s="360">
        <v>6.5</v>
      </c>
      <c r="B84" s="360" t="s">
        <v>33474</v>
      </c>
      <c r="C84" s="361" t="s">
        <v>33499</v>
      </c>
      <c r="D84" s="363">
        <v>5.5</v>
      </c>
      <c r="E84" s="357">
        <v>426.22577595792893</v>
      </c>
      <c r="F84" s="357">
        <v>302.1607770236958</v>
      </c>
      <c r="G84" s="357">
        <v>159.78158754505583</v>
      </c>
      <c r="H84" s="357">
        <v>93.00429644172678</v>
      </c>
    </row>
    <row r="85" spans="1:8" ht="17.5" customHeight="1" outlineLevel="1" thickBot="1">
      <c r="A85" s="360">
        <v>8</v>
      </c>
      <c r="B85" s="360" t="s">
        <v>33474</v>
      </c>
      <c r="C85" s="361" t="s">
        <v>33500</v>
      </c>
      <c r="D85" s="363">
        <v>7</v>
      </c>
      <c r="E85" s="357">
        <v>542.4691694010005</v>
      </c>
      <c r="F85" s="357">
        <v>384.56826166652189</v>
      </c>
      <c r="G85" s="357">
        <v>203.35838414825287</v>
      </c>
      <c r="H85" s="357">
        <v>118.36910456219773</v>
      </c>
    </row>
    <row r="86" spans="1:8" ht="17.5" customHeight="1" outlineLevel="1" thickBot="1">
      <c r="A86" s="360">
        <v>4</v>
      </c>
      <c r="B86" s="360" t="s">
        <v>33474</v>
      </c>
      <c r="C86" s="361" t="s">
        <v>33501</v>
      </c>
      <c r="D86" s="363">
        <v>3</v>
      </c>
      <c r="E86" s="357">
        <v>232.48678688614305</v>
      </c>
      <c r="F86" s="357">
        <v>164.81496928565224</v>
      </c>
      <c r="G86" s="357">
        <v>87.153593206394078</v>
      </c>
      <c r="H86" s="357">
        <v>50.729616240941887</v>
      </c>
    </row>
    <row r="87" spans="1:8" ht="17.5" customHeight="1" outlineLevel="1" thickBot="1">
      <c r="A87" s="360">
        <v>8.8000000000000007</v>
      </c>
      <c r="B87" s="360" t="s">
        <v>33474</v>
      </c>
      <c r="C87" s="361" t="s">
        <v>33502</v>
      </c>
      <c r="D87" s="363">
        <v>7.8000000000000007</v>
      </c>
      <c r="E87" s="357">
        <v>604.46564590397202</v>
      </c>
      <c r="F87" s="357">
        <v>428.51892014269583</v>
      </c>
      <c r="G87" s="357">
        <v>226.59934233662463</v>
      </c>
      <c r="H87" s="357">
        <v>131.8970022264489</v>
      </c>
    </row>
    <row r="88" spans="1:8" ht="17.5" customHeight="1" outlineLevel="1" thickBot="1">
      <c r="A88" s="360">
        <v>5</v>
      </c>
      <c r="B88" s="360" t="s">
        <v>33474</v>
      </c>
      <c r="C88" s="361" t="s">
        <v>33503</v>
      </c>
      <c r="D88" s="363">
        <v>4</v>
      </c>
      <c r="E88" s="357">
        <v>309.98238251485742</v>
      </c>
      <c r="F88" s="357">
        <v>219.75329238086965</v>
      </c>
      <c r="G88" s="357">
        <v>116.20479094185879</v>
      </c>
      <c r="H88" s="357">
        <v>67.639488321255854</v>
      </c>
    </row>
    <row r="89" spans="1:8" ht="17.5" customHeight="1" outlineLevel="1" thickBot="1">
      <c r="A89" s="360">
        <v>2</v>
      </c>
      <c r="B89" s="360" t="s">
        <v>33474</v>
      </c>
      <c r="C89" s="361" t="s">
        <v>33504</v>
      </c>
      <c r="D89" s="363">
        <v>1</v>
      </c>
      <c r="E89" s="357">
        <v>77.495595628714355</v>
      </c>
      <c r="F89" s="357">
        <v>54.938323095217413</v>
      </c>
      <c r="G89" s="357">
        <v>29.051197735464697</v>
      </c>
      <c r="H89" s="357">
        <v>16.909872080313963</v>
      </c>
    </row>
    <row r="90" spans="1:8" ht="17.5" customHeight="1" outlineLevel="1" thickBot="1">
      <c r="A90" s="360">
        <v>2</v>
      </c>
      <c r="B90" s="360" t="s">
        <v>33474</v>
      </c>
      <c r="C90" s="361" t="s">
        <v>33505</v>
      </c>
      <c r="D90" s="363">
        <v>1</v>
      </c>
      <c r="E90" s="357">
        <v>77.495595628714355</v>
      </c>
      <c r="F90" s="357">
        <v>54.938323095217413</v>
      </c>
      <c r="G90" s="357">
        <v>29.051197735464697</v>
      </c>
      <c r="H90" s="357">
        <v>16.909872080313963</v>
      </c>
    </row>
    <row r="91" spans="1:8" ht="17.5" customHeight="1" outlineLevel="1" thickBot="1">
      <c r="A91" s="360">
        <v>2.8</v>
      </c>
      <c r="B91" s="360" t="s">
        <v>33474</v>
      </c>
      <c r="C91" s="361" t="s">
        <v>33506</v>
      </c>
      <c r="D91" s="363">
        <v>1.7999999999999998</v>
      </c>
      <c r="E91" s="357">
        <v>139.4920721316858</v>
      </c>
      <c r="F91" s="357">
        <v>98.888981571391326</v>
      </c>
      <c r="G91" s="357">
        <v>52.292155923836447</v>
      </c>
      <c r="H91" s="357">
        <v>30.437769744565131</v>
      </c>
    </row>
    <row r="92" spans="1:8" ht="17.5" customHeight="1" outlineLevel="1" thickBot="1">
      <c r="A92" s="360">
        <v>3.5</v>
      </c>
      <c r="B92" s="360" t="s">
        <v>33474</v>
      </c>
      <c r="C92" s="361" t="s">
        <v>33507</v>
      </c>
      <c r="D92" s="363">
        <v>2.5</v>
      </c>
      <c r="E92" s="357">
        <v>193.73898907178588</v>
      </c>
      <c r="F92" s="357">
        <v>137.34580773804353</v>
      </c>
      <c r="G92" s="357">
        <v>72.627994338661736</v>
      </c>
      <c r="H92" s="357">
        <v>42.274680200784907</v>
      </c>
    </row>
    <row r="93" spans="1:8" ht="17.5" customHeight="1" outlineLevel="1" thickBot="1">
      <c r="A93" s="360">
        <v>2.5</v>
      </c>
      <c r="B93" s="360" t="s">
        <v>33474</v>
      </c>
      <c r="C93" s="361" t="s">
        <v>33508</v>
      </c>
      <c r="D93" s="363">
        <v>1.5</v>
      </c>
      <c r="E93" s="357">
        <v>116.24339344307153</v>
      </c>
      <c r="F93" s="357">
        <v>82.40748464282612</v>
      </c>
      <c r="G93" s="357">
        <v>43.576796603197039</v>
      </c>
      <c r="H93" s="357">
        <v>25.364808120470943</v>
      </c>
    </row>
    <row r="94" spans="1:8" ht="17.5" customHeight="1" outlineLevel="1" thickBot="1">
      <c r="A94" s="360">
        <v>2.5</v>
      </c>
      <c r="B94" s="360" t="s">
        <v>33474</v>
      </c>
      <c r="C94" s="361" t="s">
        <v>33509</v>
      </c>
      <c r="D94" s="363">
        <v>1.5</v>
      </c>
      <c r="E94" s="357">
        <v>116.24339344307153</v>
      </c>
      <c r="F94" s="357">
        <v>82.40748464282612</v>
      </c>
      <c r="G94" s="357">
        <v>43.576796603197039</v>
      </c>
      <c r="H94" s="357">
        <v>25.364808120470943</v>
      </c>
    </row>
    <row r="95" spans="1:8" ht="17.5" customHeight="1" outlineLevel="1" thickBot="1">
      <c r="A95" s="360">
        <v>3</v>
      </c>
      <c r="B95" s="360" t="s">
        <v>33474</v>
      </c>
      <c r="C95" s="361" t="s">
        <v>33510</v>
      </c>
      <c r="D95" s="363">
        <v>2</v>
      </c>
      <c r="E95" s="357">
        <v>154.99119125742871</v>
      </c>
      <c r="F95" s="357">
        <v>109.87664619043483</v>
      </c>
      <c r="G95" s="357">
        <v>58.102395470929395</v>
      </c>
      <c r="H95" s="357">
        <v>33.819744160627927</v>
      </c>
    </row>
    <row r="96" spans="1:8" ht="17.5" customHeight="1" outlineLevel="1" thickBot="1">
      <c r="A96" s="360">
        <v>3</v>
      </c>
      <c r="B96" s="360" t="s">
        <v>33474</v>
      </c>
      <c r="C96" s="361" t="s">
        <v>33511</v>
      </c>
      <c r="D96" s="363">
        <v>2</v>
      </c>
      <c r="E96" s="357">
        <v>154.99119125742871</v>
      </c>
      <c r="F96" s="357">
        <v>109.87664619043483</v>
      </c>
      <c r="G96" s="357">
        <v>58.102395470929395</v>
      </c>
      <c r="H96" s="357">
        <v>33.819744160627927</v>
      </c>
    </row>
    <row r="97" spans="1:8" ht="17.5" customHeight="1" outlineLevel="1" thickBot="1">
      <c r="A97" s="360">
        <v>3.3</v>
      </c>
      <c r="B97" s="360" t="s">
        <v>33474</v>
      </c>
      <c r="C97" s="361" t="s">
        <v>33512</v>
      </c>
      <c r="D97" s="363">
        <v>2.2999999999999998</v>
      </c>
      <c r="E97" s="357">
        <v>178.239869946043</v>
      </c>
      <c r="F97" s="357">
        <v>126.35814311900003</v>
      </c>
      <c r="G97" s="357">
        <v>66.817754791568802</v>
      </c>
      <c r="H97" s="357">
        <v>38.892705784722111</v>
      </c>
    </row>
    <row r="98" spans="1:8" ht="17.5" customHeight="1" outlineLevel="1" thickBot="1">
      <c r="A98" s="360">
        <v>3.5</v>
      </c>
      <c r="B98" s="360" t="s">
        <v>33474</v>
      </c>
      <c r="C98" s="361" t="s">
        <v>33513</v>
      </c>
      <c r="D98" s="363">
        <v>2.5</v>
      </c>
      <c r="E98" s="357">
        <v>193.73898907178588</v>
      </c>
      <c r="F98" s="357">
        <v>137.34580773804353</v>
      </c>
      <c r="G98" s="357">
        <v>72.627994338661736</v>
      </c>
      <c r="H98" s="357">
        <v>42.274680200784907</v>
      </c>
    </row>
    <row r="99" spans="1:8" ht="17.5" customHeight="1" outlineLevel="1" thickBot="1">
      <c r="A99" s="360">
        <v>4.3</v>
      </c>
      <c r="B99" s="360" t="s">
        <v>33474</v>
      </c>
      <c r="C99" s="361" t="s">
        <v>33514</v>
      </c>
      <c r="D99" s="363">
        <v>3.3</v>
      </c>
      <c r="E99" s="357">
        <v>255.73546557475737</v>
      </c>
      <c r="F99" s="357">
        <v>181.29646621421745</v>
      </c>
      <c r="G99" s="357">
        <v>95.868952527033485</v>
      </c>
      <c r="H99" s="357">
        <v>55.802577865036071</v>
      </c>
    </row>
    <row r="100" spans="1:8" ht="17.5" customHeight="1" outlineLevel="1" thickBot="1">
      <c r="A100" s="360">
        <v>5.3</v>
      </c>
      <c r="B100" s="360" t="s">
        <v>33474</v>
      </c>
      <c r="C100" s="361" t="s">
        <v>33515</v>
      </c>
      <c r="D100" s="363">
        <v>4.3</v>
      </c>
      <c r="E100" s="357">
        <v>333.23106120347171</v>
      </c>
      <c r="F100" s="357">
        <v>236.23478930943486</v>
      </c>
      <c r="G100" s="357">
        <v>124.92015026249818</v>
      </c>
      <c r="H100" s="357">
        <v>72.712449945350031</v>
      </c>
    </row>
    <row r="101" spans="1:8" ht="17.5" customHeight="1" outlineLevel="1" thickBot="1">
      <c r="A101" s="360">
        <v>8</v>
      </c>
      <c r="B101" s="360" t="s">
        <v>33474</v>
      </c>
      <c r="C101" s="361" t="s">
        <v>33516</v>
      </c>
      <c r="D101" s="363">
        <v>7</v>
      </c>
      <c r="E101" s="357">
        <v>542.4691694010005</v>
      </c>
      <c r="F101" s="357">
        <v>384.56826166652189</v>
      </c>
      <c r="G101" s="357">
        <v>203.35838414825287</v>
      </c>
      <c r="H101" s="357">
        <v>118.36910456219773</v>
      </c>
    </row>
    <row r="102" spans="1:8" ht="17.5" customHeight="1" outlineLevel="1" thickBot="1">
      <c r="A102" s="360">
        <v>5</v>
      </c>
      <c r="B102" s="360" t="s">
        <v>33474</v>
      </c>
      <c r="C102" s="361" t="s">
        <v>33517</v>
      </c>
      <c r="D102" s="363">
        <v>4</v>
      </c>
      <c r="E102" s="357">
        <v>309.98238251485742</v>
      </c>
      <c r="F102" s="357">
        <v>219.75329238086965</v>
      </c>
      <c r="G102" s="357">
        <v>116.20479094185879</v>
      </c>
      <c r="H102" s="357">
        <v>67.639488321255854</v>
      </c>
    </row>
    <row r="103" spans="1:8" ht="17.5" customHeight="1" outlineLevel="1" thickBot="1">
      <c r="A103" s="360">
        <v>7</v>
      </c>
      <c r="B103" s="360" t="s">
        <v>33474</v>
      </c>
      <c r="C103" s="361" t="s">
        <v>33518</v>
      </c>
      <c r="D103" s="363">
        <v>6</v>
      </c>
      <c r="E103" s="357">
        <v>464.9735737722861</v>
      </c>
      <c r="F103" s="357">
        <v>329.62993857130448</v>
      </c>
      <c r="G103" s="357">
        <v>174.30718641278816</v>
      </c>
      <c r="H103" s="357">
        <v>101.45923248188377</v>
      </c>
    </row>
    <row r="104" spans="1:8" ht="17.5" customHeight="1" outlineLevel="1" thickBot="1">
      <c r="A104" s="360">
        <v>8.3000000000000007</v>
      </c>
      <c r="B104" s="360" t="s">
        <v>33474</v>
      </c>
      <c r="C104" s="361" t="s">
        <v>33519</v>
      </c>
      <c r="D104" s="363">
        <v>7.3000000000000007</v>
      </c>
      <c r="E104" s="357">
        <v>565.71784808961479</v>
      </c>
      <c r="F104" s="357">
        <v>401.04975859508716</v>
      </c>
      <c r="G104" s="357">
        <v>212.07374346889227</v>
      </c>
      <c r="H104" s="357">
        <v>123.44206618629194</v>
      </c>
    </row>
    <row r="105" spans="1:8" ht="17.5" customHeight="1" outlineLevel="1" thickBot="1">
      <c r="A105" s="360">
        <v>9.8000000000000007</v>
      </c>
      <c r="B105" s="360" t="s">
        <v>33474</v>
      </c>
      <c r="C105" s="361" t="s">
        <v>33520</v>
      </c>
      <c r="D105" s="363">
        <v>8.8000000000000007</v>
      </c>
      <c r="E105" s="357">
        <v>681.96124153268636</v>
      </c>
      <c r="F105" s="357">
        <v>483.45724323791325</v>
      </c>
      <c r="G105" s="357">
        <v>255.65054007208934</v>
      </c>
      <c r="H105" s="357">
        <v>148.80687430676286</v>
      </c>
    </row>
    <row r="106" spans="1:8" ht="17.5" customHeight="1" outlineLevel="1" thickBot="1">
      <c r="A106" s="360">
        <v>3.5</v>
      </c>
      <c r="B106" s="360" t="s">
        <v>33474</v>
      </c>
      <c r="C106" s="361" t="s">
        <v>33521</v>
      </c>
      <c r="D106" s="363">
        <v>2.5</v>
      </c>
      <c r="E106" s="357">
        <v>193.73898907178588</v>
      </c>
      <c r="F106" s="357">
        <v>137.34580773804353</v>
      </c>
      <c r="G106" s="357">
        <v>72.627994338661736</v>
      </c>
      <c r="H106" s="357">
        <v>42.274680200784907</v>
      </c>
    </row>
    <row r="107" spans="1:8" ht="17.5" customHeight="1" outlineLevel="1" thickBot="1">
      <c r="A107" s="360">
        <v>4.8</v>
      </c>
      <c r="B107" s="360" t="s">
        <v>33474</v>
      </c>
      <c r="C107" s="361" t="s">
        <v>33522</v>
      </c>
      <c r="D107" s="363">
        <v>3.8</v>
      </c>
      <c r="E107" s="357">
        <v>294.48326338911448</v>
      </c>
      <c r="F107" s="357">
        <v>208.76562776182612</v>
      </c>
      <c r="G107" s="357">
        <v>110.39455139476584</v>
      </c>
      <c r="H107" s="357">
        <v>64.257513905193051</v>
      </c>
    </row>
    <row r="108" spans="1:8" ht="17.5" customHeight="1" outlineLevel="1" thickBot="1">
      <c r="A108" s="360">
        <v>4.5</v>
      </c>
      <c r="B108" s="360" t="s">
        <v>33474</v>
      </c>
      <c r="C108" s="361" t="s">
        <v>33523</v>
      </c>
      <c r="D108" s="363">
        <v>3.5</v>
      </c>
      <c r="E108" s="357">
        <v>271.23458470050025</v>
      </c>
      <c r="F108" s="357">
        <v>192.28413083326095</v>
      </c>
      <c r="G108" s="357">
        <v>101.67919207412643</v>
      </c>
      <c r="H108" s="357">
        <v>59.184552281098867</v>
      </c>
    </row>
    <row r="109" spans="1:8" ht="17.5" customHeight="1" outlineLevel="1" thickBot="1">
      <c r="A109" s="360">
        <v>4</v>
      </c>
      <c r="B109" s="360" t="s">
        <v>33474</v>
      </c>
      <c r="C109" s="361" t="s">
        <v>33524</v>
      </c>
      <c r="D109" s="363">
        <v>3</v>
      </c>
      <c r="E109" s="357">
        <v>232.48678688614305</v>
      </c>
      <c r="F109" s="357">
        <v>164.81496928565224</v>
      </c>
      <c r="G109" s="357">
        <v>87.153593206394078</v>
      </c>
      <c r="H109" s="357">
        <v>50.729616240941887</v>
      </c>
    </row>
    <row r="110" spans="1:8" ht="17.5" customHeight="1" outlineLevel="1" thickBot="1">
      <c r="A110" s="360">
        <v>2.5</v>
      </c>
      <c r="B110" s="360" t="s">
        <v>33474</v>
      </c>
      <c r="C110" s="361" t="s">
        <v>33525</v>
      </c>
      <c r="D110" s="363">
        <v>1.5</v>
      </c>
      <c r="E110" s="357">
        <v>116.24339344307153</v>
      </c>
      <c r="F110" s="357">
        <v>82.40748464282612</v>
      </c>
      <c r="G110" s="357">
        <v>43.576796603197039</v>
      </c>
      <c r="H110" s="357">
        <v>25.364808120470943</v>
      </c>
    </row>
    <row r="111" spans="1:8" ht="17.5" customHeight="1" outlineLevel="1" thickBot="1">
      <c r="A111" s="360">
        <v>4.8</v>
      </c>
      <c r="B111" s="360" t="s">
        <v>33474</v>
      </c>
      <c r="C111" s="361" t="s">
        <v>33526</v>
      </c>
      <c r="D111" s="363">
        <v>3.8</v>
      </c>
      <c r="E111" s="357">
        <v>294.48326338911448</v>
      </c>
      <c r="F111" s="357">
        <v>208.76562776182612</v>
      </c>
      <c r="G111" s="357">
        <v>110.39455139476584</v>
      </c>
      <c r="H111" s="357">
        <v>64.257513905193051</v>
      </c>
    </row>
    <row r="112" spans="1:8" ht="17.5" customHeight="1" outlineLevel="1" thickBot="1">
      <c r="A112" s="360">
        <v>9.5</v>
      </c>
      <c r="B112" s="360" t="s">
        <v>33474</v>
      </c>
      <c r="C112" s="361" t="s">
        <v>33527</v>
      </c>
      <c r="D112" s="363">
        <v>8.5</v>
      </c>
      <c r="E112" s="357">
        <v>658.71256284407195</v>
      </c>
      <c r="F112" s="357">
        <v>466.97574630934798</v>
      </c>
      <c r="G112" s="357">
        <v>246.93518075144991</v>
      </c>
      <c r="H112" s="357">
        <v>143.73391268266869</v>
      </c>
    </row>
    <row r="113" spans="1:8" ht="17.5" customHeight="1" outlineLevel="1" thickBot="1">
      <c r="A113" s="360">
        <v>6.8</v>
      </c>
      <c r="B113" s="360" t="s">
        <v>33474</v>
      </c>
      <c r="C113" s="361" t="s">
        <v>33528</v>
      </c>
      <c r="D113" s="363">
        <v>5.8</v>
      </c>
      <c r="E113" s="357">
        <v>449.47445464654322</v>
      </c>
      <c r="F113" s="357">
        <v>318.64227395226095</v>
      </c>
      <c r="G113" s="357">
        <v>168.49694686569524</v>
      </c>
      <c r="H113" s="357">
        <v>98.077258065820971</v>
      </c>
    </row>
    <row r="114" spans="1:8" ht="17.5" customHeight="1" outlineLevel="1" thickBot="1">
      <c r="A114" s="360">
        <v>6</v>
      </c>
      <c r="B114" s="360" t="s">
        <v>33474</v>
      </c>
      <c r="C114" s="361" t="s">
        <v>33529</v>
      </c>
      <c r="D114" s="363">
        <v>5</v>
      </c>
      <c r="E114" s="357">
        <v>387.47797814357176</v>
      </c>
      <c r="F114" s="357">
        <v>274.69161547608707</v>
      </c>
      <c r="G114" s="357">
        <v>145.25598867732347</v>
      </c>
      <c r="H114" s="357">
        <v>84.549360401569814</v>
      </c>
    </row>
    <row r="115" spans="1:8" ht="17.5" customHeight="1" outlineLevel="1" thickBot="1">
      <c r="A115" s="360">
        <v>8</v>
      </c>
      <c r="B115" s="360" t="s">
        <v>33474</v>
      </c>
      <c r="C115" s="361" t="s">
        <v>33530</v>
      </c>
      <c r="D115" s="363">
        <v>7</v>
      </c>
      <c r="E115" s="357">
        <v>542.4691694010005</v>
      </c>
      <c r="F115" s="357">
        <v>384.56826166652189</v>
      </c>
      <c r="G115" s="357">
        <v>203.35838414825287</v>
      </c>
      <c r="H115" s="357">
        <v>118.36910456219773</v>
      </c>
    </row>
    <row r="116" spans="1:8" ht="17.5" customHeight="1" outlineLevel="1" thickBot="1">
      <c r="A116" s="360">
        <v>6</v>
      </c>
      <c r="B116" s="360" t="s">
        <v>33531</v>
      </c>
      <c r="C116" s="361" t="s">
        <v>33532</v>
      </c>
      <c r="D116" s="363">
        <v>5</v>
      </c>
      <c r="E116" s="357">
        <v>387.47797814357176</v>
      </c>
      <c r="F116" s="357">
        <v>274.69161547608707</v>
      </c>
      <c r="G116" s="357">
        <v>145.25598867732347</v>
      </c>
      <c r="H116" s="357">
        <v>84.549360401569814</v>
      </c>
    </row>
    <row r="117" spans="1:8" ht="17.5" customHeight="1" outlineLevel="1" thickBot="1">
      <c r="A117" s="360">
        <v>7</v>
      </c>
      <c r="B117" s="360" t="s">
        <v>33531</v>
      </c>
      <c r="C117" s="361" t="s">
        <v>33533</v>
      </c>
      <c r="D117" s="363">
        <v>6</v>
      </c>
      <c r="E117" s="357">
        <v>464.9735737722861</v>
      </c>
      <c r="F117" s="357">
        <v>329.62993857130448</v>
      </c>
      <c r="G117" s="357">
        <v>174.30718641278816</v>
      </c>
      <c r="H117" s="357">
        <v>101.45923248188377</v>
      </c>
    </row>
    <row r="118" spans="1:8" ht="17.5" customHeight="1" outlineLevel="1" thickBot="1">
      <c r="A118" s="360">
        <v>8</v>
      </c>
      <c r="B118" s="360" t="s">
        <v>33531</v>
      </c>
      <c r="C118" s="361" t="s">
        <v>33534</v>
      </c>
      <c r="D118" s="363">
        <v>7</v>
      </c>
      <c r="E118" s="357">
        <v>542.4691694010005</v>
      </c>
      <c r="F118" s="357">
        <v>384.56826166652189</v>
      </c>
      <c r="G118" s="357">
        <v>203.35838414825287</v>
      </c>
      <c r="H118" s="357">
        <v>118.36910456219773</v>
      </c>
    </row>
    <row r="119" spans="1:8" ht="17.5" customHeight="1" outlineLevel="1" thickBot="1">
      <c r="A119" s="360">
        <v>4.5</v>
      </c>
      <c r="B119" s="360" t="s">
        <v>33531</v>
      </c>
      <c r="C119" s="361" t="s">
        <v>33535</v>
      </c>
      <c r="D119" s="363">
        <v>3.5</v>
      </c>
      <c r="E119" s="357">
        <v>271.23458470050025</v>
      </c>
      <c r="F119" s="357">
        <v>192.28413083326095</v>
      </c>
      <c r="G119" s="357">
        <v>101.67919207412643</v>
      </c>
      <c r="H119" s="357">
        <v>59.184552281098867</v>
      </c>
    </row>
    <row r="120" spans="1:8" ht="17.5" customHeight="1" outlineLevel="1" thickBot="1">
      <c r="A120" s="360">
        <v>6</v>
      </c>
      <c r="B120" s="360" t="s">
        <v>33531</v>
      </c>
      <c r="C120" s="361" t="s">
        <v>33536</v>
      </c>
      <c r="D120" s="363">
        <v>5</v>
      </c>
      <c r="E120" s="357">
        <v>387.47797814357176</v>
      </c>
      <c r="F120" s="357">
        <v>274.69161547608707</v>
      </c>
      <c r="G120" s="357">
        <v>145.25598867732347</v>
      </c>
      <c r="H120" s="357">
        <v>84.549360401569814</v>
      </c>
    </row>
    <row r="121" spans="1:8" ht="17.5" customHeight="1" outlineLevel="1" thickBot="1">
      <c r="A121" s="360">
        <v>8.3000000000000007</v>
      </c>
      <c r="B121" s="360" t="s">
        <v>33531</v>
      </c>
      <c r="C121" s="361" t="s">
        <v>33537</v>
      </c>
      <c r="D121" s="363">
        <v>7.3000000000000007</v>
      </c>
      <c r="E121" s="357">
        <v>565.71784808961479</v>
      </c>
      <c r="F121" s="357">
        <v>401.04975859508716</v>
      </c>
      <c r="G121" s="357">
        <v>212.07374346889227</v>
      </c>
      <c r="H121" s="357">
        <v>123.44206618629194</v>
      </c>
    </row>
    <row r="122" spans="1:8" ht="17.5" customHeight="1" outlineLevel="1" thickBot="1">
      <c r="A122" s="360">
        <v>9</v>
      </c>
      <c r="B122" s="360" t="s">
        <v>33531</v>
      </c>
      <c r="C122" s="361" t="s">
        <v>33538</v>
      </c>
      <c r="D122" s="363">
        <v>8</v>
      </c>
      <c r="E122" s="357">
        <v>619.96476502971484</v>
      </c>
      <c r="F122" s="357">
        <v>439.5065847617393</v>
      </c>
      <c r="G122" s="357">
        <v>232.40958188371758</v>
      </c>
      <c r="H122" s="357">
        <v>135.27897664251171</v>
      </c>
    </row>
    <row r="123" spans="1:8" ht="17.5" customHeight="1" outlineLevel="1" thickBot="1">
      <c r="A123" s="360">
        <v>9.8000000000000007</v>
      </c>
      <c r="B123" s="360" t="s">
        <v>33531</v>
      </c>
      <c r="C123" s="361" t="s">
        <v>33539</v>
      </c>
      <c r="D123" s="363">
        <v>8.8000000000000007</v>
      </c>
      <c r="E123" s="357">
        <v>681.96124153268636</v>
      </c>
      <c r="F123" s="357">
        <v>483.45724323791325</v>
      </c>
      <c r="G123" s="357">
        <v>255.65054007208934</v>
      </c>
      <c r="H123" s="357">
        <v>148.80687430676286</v>
      </c>
    </row>
    <row r="124" spans="1:8" ht="17.5" customHeight="1" outlineLevel="1" thickBot="1">
      <c r="A124" s="360">
        <v>10.5</v>
      </c>
      <c r="B124" s="360" t="s">
        <v>33531</v>
      </c>
      <c r="C124" s="361" t="s">
        <v>33540</v>
      </c>
      <c r="D124" s="363">
        <v>9.5</v>
      </c>
      <c r="E124" s="357">
        <v>736.20815847278641</v>
      </c>
      <c r="F124" s="357">
        <v>521.91406940456534</v>
      </c>
      <c r="G124" s="357">
        <v>275.98637848691459</v>
      </c>
      <c r="H124" s="357">
        <v>160.64378476298262</v>
      </c>
    </row>
    <row r="125" spans="1:8" ht="17.5" customHeight="1" outlineLevel="1" thickBot="1">
      <c r="A125" s="360">
        <v>11</v>
      </c>
      <c r="B125" s="360" t="s">
        <v>33531</v>
      </c>
      <c r="C125" s="361" t="s">
        <v>33541</v>
      </c>
      <c r="D125" s="363">
        <v>10</v>
      </c>
      <c r="E125" s="357">
        <v>774.95595628714352</v>
      </c>
      <c r="F125" s="357">
        <v>549.38323095217413</v>
      </c>
      <c r="G125" s="357">
        <v>290.51197735464694</v>
      </c>
      <c r="H125" s="357">
        <v>169.09872080313963</v>
      </c>
    </row>
    <row r="126" spans="1:8" ht="17.5" customHeight="1" outlineLevel="1" thickBot="1">
      <c r="A126" s="360">
        <v>11.5</v>
      </c>
      <c r="B126" s="360" t="s">
        <v>33531</v>
      </c>
      <c r="C126" s="361" t="s">
        <v>33542</v>
      </c>
      <c r="D126" s="363">
        <v>10.5</v>
      </c>
      <c r="E126" s="357">
        <v>813.70375410150075</v>
      </c>
      <c r="F126" s="357">
        <v>576.85239249978281</v>
      </c>
      <c r="G126" s="357">
        <v>305.0375762223793</v>
      </c>
      <c r="H126" s="357">
        <v>177.55365684329661</v>
      </c>
    </row>
    <row r="127" spans="1:8" ht="17.5" customHeight="1" outlineLevel="1" thickBot="1">
      <c r="A127" s="360">
        <v>11.8</v>
      </c>
      <c r="B127" s="360" t="s">
        <v>33531</v>
      </c>
      <c r="C127" s="361" t="s">
        <v>33543</v>
      </c>
      <c r="D127" s="363">
        <v>10.8</v>
      </c>
      <c r="E127" s="357">
        <v>836.95243279011504</v>
      </c>
      <c r="F127" s="357">
        <v>593.33388942834802</v>
      </c>
      <c r="G127" s="357">
        <v>313.75293554301868</v>
      </c>
      <c r="H127" s="357">
        <v>182.62661846739078</v>
      </c>
    </row>
    <row r="128" spans="1:8" ht="17.5" customHeight="1" outlineLevel="1" thickBot="1">
      <c r="A128" s="360">
        <v>12.3</v>
      </c>
      <c r="B128" s="360" t="s">
        <v>33531</v>
      </c>
      <c r="C128" s="361" t="s">
        <v>33544</v>
      </c>
      <c r="D128" s="363">
        <v>11.3</v>
      </c>
      <c r="E128" s="357">
        <v>875.70023060447215</v>
      </c>
      <c r="F128" s="357">
        <v>620.80305097595669</v>
      </c>
      <c r="G128" s="357">
        <v>328.27853441075109</v>
      </c>
      <c r="H128" s="357">
        <v>191.08155450754779</v>
      </c>
    </row>
    <row r="129" spans="1:8" ht="17.5" customHeight="1" outlineLevel="1" thickBot="1">
      <c r="A129" s="360">
        <v>12.8</v>
      </c>
      <c r="B129" s="360" t="s">
        <v>33531</v>
      </c>
      <c r="C129" s="361" t="s">
        <v>33545</v>
      </c>
      <c r="D129" s="363">
        <v>11.8</v>
      </c>
      <c r="E129" s="357">
        <v>914.44802841882949</v>
      </c>
      <c r="F129" s="357">
        <v>648.27221252356549</v>
      </c>
      <c r="G129" s="357">
        <v>342.80413327848339</v>
      </c>
      <c r="H129" s="357">
        <v>199.53649054770477</v>
      </c>
    </row>
    <row r="130" spans="1:8" ht="17.5" customHeight="1" outlineLevel="1" thickBot="1">
      <c r="A130" s="360">
        <v>14.5</v>
      </c>
      <c r="B130" s="360" t="s">
        <v>33531</v>
      </c>
      <c r="C130" s="361" t="s">
        <v>33546</v>
      </c>
      <c r="D130" s="363">
        <v>13.5</v>
      </c>
      <c r="E130" s="357">
        <v>1046.1905409876438</v>
      </c>
      <c r="F130" s="357">
        <v>741.66736178543511</v>
      </c>
      <c r="G130" s="357">
        <v>392.19116942877343</v>
      </c>
      <c r="H130" s="357">
        <v>228.28327308423849</v>
      </c>
    </row>
    <row r="131" spans="1:8" ht="17.5" customHeight="1" outlineLevel="1" thickBot="1">
      <c r="A131" s="360">
        <v>16</v>
      </c>
      <c r="B131" s="360" t="s">
        <v>33531</v>
      </c>
      <c r="C131" s="361" t="s">
        <v>33547</v>
      </c>
      <c r="D131" s="363">
        <v>15</v>
      </c>
      <c r="E131" s="357">
        <v>1162.4339344307152</v>
      </c>
      <c r="F131" s="357">
        <v>824.07484642826114</v>
      </c>
      <c r="G131" s="357">
        <v>435.76796603197045</v>
      </c>
      <c r="H131" s="357">
        <v>253.6480812047094</v>
      </c>
    </row>
    <row r="132" spans="1:8" ht="17.5" customHeight="1" outlineLevel="1" thickBot="1">
      <c r="A132" s="360">
        <v>19</v>
      </c>
      <c r="B132" s="360" t="s">
        <v>33531</v>
      </c>
      <c r="C132" s="361" t="s">
        <v>33548</v>
      </c>
      <c r="D132" s="363">
        <v>18</v>
      </c>
      <c r="E132" s="357">
        <v>1394.9207213168584</v>
      </c>
      <c r="F132" s="357">
        <v>988.88981571391332</v>
      </c>
      <c r="G132" s="357">
        <v>522.92155923836458</v>
      </c>
      <c r="H132" s="357">
        <v>304.37769744565134</v>
      </c>
    </row>
    <row r="133" spans="1:8" ht="17.5" customHeight="1" outlineLevel="1" thickBot="1">
      <c r="A133" s="360">
        <v>19.8</v>
      </c>
      <c r="B133" s="360" t="s">
        <v>33531</v>
      </c>
      <c r="C133" s="361" t="s">
        <v>33549</v>
      </c>
      <c r="D133" s="363">
        <v>18.8</v>
      </c>
      <c r="E133" s="357">
        <v>1456.9171978198299</v>
      </c>
      <c r="F133" s="357">
        <v>1032.8404741900874</v>
      </c>
      <c r="G133" s="357">
        <v>546.16251742673626</v>
      </c>
      <c r="H133" s="357">
        <v>317.90559510990249</v>
      </c>
    </row>
    <row r="134" spans="1:8" ht="17.5" customHeight="1" outlineLevel="1" thickBot="1">
      <c r="A134" s="360">
        <v>23</v>
      </c>
      <c r="B134" s="360" t="s">
        <v>33531</v>
      </c>
      <c r="C134" s="361" t="s">
        <v>33550</v>
      </c>
      <c r="D134" s="363">
        <v>22</v>
      </c>
      <c r="E134" s="357">
        <v>1704.9031038317157</v>
      </c>
      <c r="F134" s="357">
        <v>1208.6431080947832</v>
      </c>
      <c r="G134" s="357">
        <v>639.12635018022331</v>
      </c>
      <c r="H134" s="357">
        <v>372.01718576690712</v>
      </c>
    </row>
    <row r="135" spans="1:8" ht="17.5" customHeight="1" outlineLevel="1" thickBot="1">
      <c r="A135" s="360">
        <v>9</v>
      </c>
      <c r="B135" s="360" t="s">
        <v>33531</v>
      </c>
      <c r="C135" s="361" t="s">
        <v>33551</v>
      </c>
      <c r="D135" s="363">
        <v>8</v>
      </c>
      <c r="E135" s="357">
        <v>619.96476502971484</v>
      </c>
      <c r="F135" s="357">
        <v>439.5065847617393</v>
      </c>
      <c r="G135" s="357">
        <v>232.40958188371758</v>
      </c>
      <c r="H135" s="357">
        <v>135.27897664251171</v>
      </c>
    </row>
    <row r="136" spans="1:8" ht="17.5" customHeight="1" outlineLevel="1" thickBot="1">
      <c r="A136" s="360">
        <v>8</v>
      </c>
      <c r="B136" s="360" t="s">
        <v>33531</v>
      </c>
      <c r="C136" s="361" t="s">
        <v>33552</v>
      </c>
      <c r="D136" s="363">
        <v>7</v>
      </c>
      <c r="E136" s="357">
        <v>542.4691694010005</v>
      </c>
      <c r="F136" s="357">
        <v>384.56826166652189</v>
      </c>
      <c r="G136" s="357">
        <v>203.35838414825287</v>
      </c>
      <c r="H136" s="357">
        <v>118.36910456219773</v>
      </c>
    </row>
    <row r="137" spans="1:8" ht="17.5" customHeight="1" outlineLevel="1" thickBot="1">
      <c r="A137" s="360">
        <v>15</v>
      </c>
      <c r="B137" s="360" t="s">
        <v>33531</v>
      </c>
      <c r="C137" s="361" t="s">
        <v>33553</v>
      </c>
      <c r="D137" s="363">
        <v>14</v>
      </c>
      <c r="E137" s="357">
        <v>1084.938338802001</v>
      </c>
      <c r="F137" s="357">
        <v>769.13652333304378</v>
      </c>
      <c r="G137" s="357">
        <v>406.71676829650573</v>
      </c>
      <c r="H137" s="357">
        <v>236.73820912439547</v>
      </c>
    </row>
    <row r="138" spans="1:8" ht="17.5" customHeight="1" outlineLevel="1" thickBot="1">
      <c r="A138" s="360">
        <v>10</v>
      </c>
      <c r="B138" s="360" t="s">
        <v>33531</v>
      </c>
      <c r="C138" s="361" t="s">
        <v>33554</v>
      </c>
      <c r="D138" s="363">
        <v>9</v>
      </c>
      <c r="E138" s="357">
        <v>697.46036065842918</v>
      </c>
      <c r="F138" s="357">
        <v>494.44490785695666</v>
      </c>
      <c r="G138" s="357">
        <v>261.46077961918229</v>
      </c>
      <c r="H138" s="357">
        <v>152.18884872282567</v>
      </c>
    </row>
    <row r="139" spans="1:8" ht="17.5" customHeight="1" outlineLevel="1" thickBot="1">
      <c r="A139" s="360">
        <v>8</v>
      </c>
      <c r="B139" s="360" t="s">
        <v>33531</v>
      </c>
      <c r="C139" s="361" t="s">
        <v>33555</v>
      </c>
      <c r="D139" s="363">
        <v>7</v>
      </c>
      <c r="E139" s="357">
        <v>542.4691694010005</v>
      </c>
      <c r="F139" s="357">
        <v>384.56826166652189</v>
      </c>
      <c r="G139" s="357">
        <v>203.35838414825287</v>
      </c>
      <c r="H139" s="357">
        <v>118.36910456219773</v>
      </c>
    </row>
    <row r="140" spans="1:8" ht="17.5" customHeight="1" outlineLevel="1" thickBot="1">
      <c r="A140" s="360">
        <v>13.3</v>
      </c>
      <c r="B140" s="360" t="s">
        <v>33531</v>
      </c>
      <c r="C140" s="361" t="s">
        <v>33556</v>
      </c>
      <c r="D140" s="363">
        <v>12.3</v>
      </c>
      <c r="E140" s="357">
        <v>953.19582623318661</v>
      </c>
      <c r="F140" s="357">
        <v>675.74137407117416</v>
      </c>
      <c r="G140" s="357">
        <v>357.3297321462158</v>
      </c>
      <c r="H140" s="357">
        <v>207.99142658786172</v>
      </c>
    </row>
    <row r="141" spans="1:8" ht="17.5" customHeight="1" outlineLevel="1" thickBot="1">
      <c r="A141" s="360">
        <v>2.2999999999999998</v>
      </c>
      <c r="B141" s="360" t="s">
        <v>33557</v>
      </c>
      <c r="C141" s="361" t="s">
        <v>33558</v>
      </c>
      <c r="D141" s="363">
        <v>1.2999999999999998</v>
      </c>
      <c r="E141" s="357">
        <v>100.74427431732863</v>
      </c>
      <c r="F141" s="357">
        <v>71.419820023782634</v>
      </c>
      <c r="G141" s="357">
        <v>37.766557056104098</v>
      </c>
      <c r="H141" s="357">
        <v>21.982833704408147</v>
      </c>
    </row>
    <row r="142" spans="1:8" ht="17.5" customHeight="1" outlineLevel="1" thickBot="1">
      <c r="A142" s="360">
        <v>3.8</v>
      </c>
      <c r="B142" s="360" t="s">
        <v>33557</v>
      </c>
      <c r="C142" s="361" t="s">
        <v>33559</v>
      </c>
      <c r="D142" s="363">
        <v>2.8</v>
      </c>
      <c r="E142" s="357">
        <v>216.98766776040017</v>
      </c>
      <c r="F142" s="357">
        <v>153.82730466660874</v>
      </c>
      <c r="G142" s="357">
        <v>81.343353659301144</v>
      </c>
      <c r="H142" s="357">
        <v>47.347641824879091</v>
      </c>
    </row>
    <row r="143" spans="1:8" ht="17.5" customHeight="1" outlineLevel="1" thickBot="1">
      <c r="A143" s="360">
        <v>7.2</v>
      </c>
      <c r="B143" s="360" t="s">
        <v>33557</v>
      </c>
      <c r="C143" s="361" t="s">
        <v>33560</v>
      </c>
      <c r="D143" s="363">
        <v>6.2</v>
      </c>
      <c r="E143" s="357">
        <v>480.47269289802898</v>
      </c>
      <c r="F143" s="357">
        <v>340.61760319034801</v>
      </c>
      <c r="G143" s="357">
        <v>180.11742595988113</v>
      </c>
      <c r="H143" s="357">
        <v>104.84120689794658</v>
      </c>
    </row>
    <row r="144" spans="1:8" ht="17.5" customHeight="1" outlineLevel="1" thickBot="1">
      <c r="A144" s="360">
        <v>5</v>
      </c>
      <c r="B144" s="360" t="s">
        <v>33557</v>
      </c>
      <c r="C144" s="361" t="s">
        <v>33561</v>
      </c>
      <c r="D144" s="363">
        <v>4</v>
      </c>
      <c r="E144" s="357">
        <v>309.98238251485742</v>
      </c>
      <c r="F144" s="357">
        <v>219.75329238086965</v>
      </c>
      <c r="G144" s="357">
        <v>116.20479094185879</v>
      </c>
      <c r="H144" s="357">
        <v>67.639488321255854</v>
      </c>
    </row>
    <row r="145" spans="1:8" ht="17.5" customHeight="1" outlineLevel="1" thickBot="1">
      <c r="A145" s="360">
        <v>7</v>
      </c>
      <c r="B145" s="360" t="s">
        <v>33557</v>
      </c>
      <c r="C145" s="361" t="s">
        <v>33562</v>
      </c>
      <c r="D145" s="363">
        <v>6</v>
      </c>
      <c r="E145" s="357">
        <v>464.9735737722861</v>
      </c>
      <c r="F145" s="357">
        <v>329.62993857130448</v>
      </c>
      <c r="G145" s="357">
        <v>174.30718641278816</v>
      </c>
      <c r="H145" s="357">
        <v>101.45923248188377</v>
      </c>
    </row>
    <row r="146" spans="1:8" ht="17.5" customHeight="1" outlineLevel="1" thickBot="1">
      <c r="A146" s="360">
        <v>3.5</v>
      </c>
      <c r="B146" s="360" t="s">
        <v>33557</v>
      </c>
      <c r="C146" s="361" t="s">
        <v>33563</v>
      </c>
      <c r="D146" s="363">
        <v>2.5</v>
      </c>
      <c r="E146" s="357">
        <v>193.73898907178588</v>
      </c>
      <c r="F146" s="357">
        <v>137.34580773804353</v>
      </c>
      <c r="G146" s="357">
        <v>72.627994338661736</v>
      </c>
      <c r="H146" s="357">
        <v>42.274680200784907</v>
      </c>
    </row>
    <row r="147" spans="1:8" ht="17.5" customHeight="1" outlineLevel="1" thickBot="1">
      <c r="A147" s="360">
        <v>6.8</v>
      </c>
      <c r="B147" s="360" t="s">
        <v>33557</v>
      </c>
      <c r="C147" s="361" t="s">
        <v>33564</v>
      </c>
      <c r="D147" s="363">
        <v>5.8</v>
      </c>
      <c r="E147" s="357">
        <v>449.47445464654322</v>
      </c>
      <c r="F147" s="357">
        <v>318.64227395226095</v>
      </c>
      <c r="G147" s="357">
        <v>168.49694686569524</v>
      </c>
      <c r="H147" s="357">
        <v>98.077258065820971</v>
      </c>
    </row>
    <row r="148" spans="1:8" ht="17.5" customHeight="1" outlineLevel="1" thickBot="1">
      <c r="A148" s="360">
        <v>8.8000000000000007</v>
      </c>
      <c r="B148" s="360" t="s">
        <v>33557</v>
      </c>
      <c r="C148" s="361" t="s">
        <v>33565</v>
      </c>
      <c r="D148" s="363">
        <v>7.8000000000000007</v>
      </c>
      <c r="E148" s="357">
        <v>604.46564590397202</v>
      </c>
      <c r="F148" s="357">
        <v>428.51892014269583</v>
      </c>
      <c r="G148" s="357">
        <v>226.59934233662463</v>
      </c>
      <c r="H148" s="357">
        <v>131.8970022264489</v>
      </c>
    </row>
    <row r="149" spans="1:8" ht="17.5" customHeight="1" outlineLevel="1" thickBot="1">
      <c r="A149" s="360">
        <v>11</v>
      </c>
      <c r="B149" s="360" t="s">
        <v>33557</v>
      </c>
      <c r="C149" s="361" t="s">
        <v>33566</v>
      </c>
      <c r="D149" s="363">
        <v>10</v>
      </c>
      <c r="E149" s="357">
        <v>774.95595628714352</v>
      </c>
      <c r="F149" s="357">
        <v>549.38323095217413</v>
      </c>
      <c r="G149" s="357">
        <v>290.51197735464694</v>
      </c>
      <c r="H149" s="357">
        <v>169.09872080313963</v>
      </c>
    </row>
    <row r="150" spans="1:8" ht="17.5" customHeight="1" outlineLevel="1" thickBot="1">
      <c r="A150" s="360">
        <v>14</v>
      </c>
      <c r="B150" s="360" t="s">
        <v>33557</v>
      </c>
      <c r="C150" s="361" t="s">
        <v>33567</v>
      </c>
      <c r="D150" s="363">
        <v>13</v>
      </c>
      <c r="E150" s="357">
        <v>1007.4427431732865</v>
      </c>
      <c r="F150" s="357">
        <v>714.19820023782631</v>
      </c>
      <c r="G150" s="357">
        <v>377.66557056104102</v>
      </c>
      <c r="H150" s="357">
        <v>219.82833704408151</v>
      </c>
    </row>
    <row r="151" spans="1:8" ht="17.5" customHeight="1" outlineLevel="1" thickBot="1">
      <c r="A151" s="360">
        <v>4.8</v>
      </c>
      <c r="B151" s="360" t="s">
        <v>33557</v>
      </c>
      <c r="C151" s="361" t="s">
        <v>33568</v>
      </c>
      <c r="D151" s="363">
        <v>3.8</v>
      </c>
      <c r="E151" s="357">
        <v>294.48326338911448</v>
      </c>
      <c r="F151" s="357">
        <v>208.76562776182612</v>
      </c>
      <c r="G151" s="357">
        <v>110.39455139476584</v>
      </c>
      <c r="H151" s="357">
        <v>64.257513905193051</v>
      </c>
    </row>
    <row r="152" spans="1:8" ht="17.5" customHeight="1" outlineLevel="1" thickBot="1">
      <c r="A152" s="360">
        <v>8.5</v>
      </c>
      <c r="B152" s="360" t="s">
        <v>33557</v>
      </c>
      <c r="C152" s="361" t="s">
        <v>33569</v>
      </c>
      <c r="D152" s="363">
        <v>7.5</v>
      </c>
      <c r="E152" s="357">
        <v>581.21696721535761</v>
      </c>
      <c r="F152" s="357">
        <v>412.03742321413057</v>
      </c>
      <c r="G152" s="357">
        <v>217.88398301598522</v>
      </c>
      <c r="H152" s="357">
        <v>126.8240406023547</v>
      </c>
    </row>
    <row r="153" spans="1:8" ht="17.5" customHeight="1" outlineLevel="1" thickBot="1">
      <c r="A153" s="360">
        <v>8</v>
      </c>
      <c r="B153" s="360" t="s">
        <v>33557</v>
      </c>
      <c r="C153" s="361" t="s">
        <v>33570</v>
      </c>
      <c r="D153" s="363">
        <v>7</v>
      </c>
      <c r="E153" s="357">
        <v>542.4691694010005</v>
      </c>
      <c r="F153" s="357">
        <v>384.56826166652189</v>
      </c>
      <c r="G153" s="357">
        <v>203.35838414825287</v>
      </c>
      <c r="H153" s="357">
        <v>118.36910456219773</v>
      </c>
    </row>
    <row r="154" spans="1:8" ht="17.5" customHeight="1" outlineLevel="1" thickBot="1">
      <c r="A154" s="360">
        <v>3.8</v>
      </c>
      <c r="B154" s="360" t="s">
        <v>33557</v>
      </c>
      <c r="C154" s="361" t="s">
        <v>33571</v>
      </c>
      <c r="D154" s="363">
        <v>2.8</v>
      </c>
      <c r="E154" s="357">
        <v>216.98766776040017</v>
      </c>
      <c r="F154" s="357">
        <v>153.82730466660874</v>
      </c>
      <c r="G154" s="357">
        <v>81.343353659301144</v>
      </c>
      <c r="H154" s="357">
        <v>47.347641824879091</v>
      </c>
    </row>
    <row r="155" spans="1:8" ht="17.5" customHeight="1" outlineLevel="1" thickBot="1">
      <c r="A155" s="360">
        <v>2.8</v>
      </c>
      <c r="B155" s="360" t="s">
        <v>33557</v>
      </c>
      <c r="C155" s="361" t="s">
        <v>33572</v>
      </c>
      <c r="D155" s="363">
        <v>1.7999999999999998</v>
      </c>
      <c r="E155" s="357">
        <v>139.4920721316858</v>
      </c>
      <c r="F155" s="357">
        <v>98.888981571391326</v>
      </c>
      <c r="G155" s="357">
        <v>52.292155923836447</v>
      </c>
      <c r="H155" s="357">
        <v>30.437769744565131</v>
      </c>
    </row>
    <row r="156" spans="1:8" ht="17.5" customHeight="1" outlineLevel="1" thickBot="1">
      <c r="A156" s="360">
        <v>3.5</v>
      </c>
      <c r="B156" s="360" t="s">
        <v>33557</v>
      </c>
      <c r="C156" s="361" t="s">
        <v>33573</v>
      </c>
      <c r="D156" s="363">
        <v>2.5</v>
      </c>
      <c r="E156" s="357">
        <v>193.73898907178588</v>
      </c>
      <c r="F156" s="357">
        <v>137.34580773804353</v>
      </c>
      <c r="G156" s="357">
        <v>72.627994338661736</v>
      </c>
      <c r="H156" s="357">
        <v>42.274680200784907</v>
      </c>
    </row>
    <row r="157" spans="1:8" ht="17.5" customHeight="1" outlineLevel="1" thickBot="1">
      <c r="A157" s="360">
        <v>4.3</v>
      </c>
      <c r="B157" s="360" t="s">
        <v>33557</v>
      </c>
      <c r="C157" s="361" t="s">
        <v>33574</v>
      </c>
      <c r="D157" s="363">
        <v>3.3</v>
      </c>
      <c r="E157" s="357">
        <v>255.73546557475737</v>
      </c>
      <c r="F157" s="357">
        <v>181.29646621421745</v>
      </c>
      <c r="G157" s="357">
        <v>95.868952527033485</v>
      </c>
      <c r="H157" s="357">
        <v>55.802577865036071</v>
      </c>
    </row>
    <row r="158" spans="1:8" ht="17.5" customHeight="1" outlineLevel="1" thickBot="1">
      <c r="A158" s="360">
        <v>8</v>
      </c>
      <c r="B158" s="360" t="s">
        <v>33557</v>
      </c>
      <c r="C158" s="361" t="s">
        <v>33575</v>
      </c>
      <c r="D158" s="363">
        <v>7</v>
      </c>
      <c r="E158" s="357">
        <v>542.4691694010005</v>
      </c>
      <c r="F158" s="357">
        <v>384.56826166652189</v>
      </c>
      <c r="G158" s="357">
        <v>203.35838414825287</v>
      </c>
      <c r="H158" s="357">
        <v>118.36910456219773</v>
      </c>
    </row>
    <row r="159" spans="1:8" ht="17.5" customHeight="1" outlineLevel="1" thickBot="1">
      <c r="A159" s="360">
        <v>3.5</v>
      </c>
      <c r="B159" s="360" t="s">
        <v>33557</v>
      </c>
      <c r="C159" s="361" t="s">
        <v>33576</v>
      </c>
      <c r="D159" s="363">
        <v>2.5</v>
      </c>
      <c r="E159" s="357">
        <v>193.73898907178588</v>
      </c>
      <c r="F159" s="357">
        <v>137.34580773804353</v>
      </c>
      <c r="G159" s="357">
        <v>72.627994338661736</v>
      </c>
      <c r="H159" s="357">
        <v>42.274680200784907</v>
      </c>
    </row>
    <row r="160" spans="1:8" ht="17.5" customHeight="1" outlineLevel="1" thickBot="1">
      <c r="A160" s="360">
        <v>5</v>
      </c>
      <c r="B160" s="360" t="s">
        <v>33557</v>
      </c>
      <c r="C160" s="361" t="s">
        <v>33577</v>
      </c>
      <c r="D160" s="363">
        <v>4</v>
      </c>
      <c r="E160" s="357">
        <v>309.98238251485742</v>
      </c>
      <c r="F160" s="357">
        <v>219.75329238086965</v>
      </c>
      <c r="G160" s="357">
        <v>116.20479094185879</v>
      </c>
      <c r="H160" s="357">
        <v>67.639488321255854</v>
      </c>
    </row>
    <row r="161" spans="1:8" ht="17.5" customHeight="1" outlineLevel="1" thickBot="1">
      <c r="A161" s="360">
        <v>6</v>
      </c>
      <c r="B161" s="360" t="s">
        <v>33557</v>
      </c>
      <c r="C161" s="361" t="s">
        <v>33578</v>
      </c>
      <c r="D161" s="363">
        <v>5</v>
      </c>
      <c r="E161" s="357">
        <v>387.47797814357176</v>
      </c>
      <c r="F161" s="357">
        <v>274.69161547608707</v>
      </c>
      <c r="G161" s="357">
        <v>145.25598867732347</v>
      </c>
      <c r="H161" s="357">
        <v>84.549360401569814</v>
      </c>
    </row>
    <row r="162" spans="1:8" ht="17.5" customHeight="1" outlineLevel="1" thickBot="1">
      <c r="A162" s="360">
        <v>5</v>
      </c>
      <c r="B162" s="360" t="s">
        <v>33557</v>
      </c>
      <c r="C162" s="361" t="s">
        <v>33579</v>
      </c>
      <c r="D162" s="363">
        <v>4</v>
      </c>
      <c r="E162" s="357">
        <v>309.98238251485742</v>
      </c>
      <c r="F162" s="357">
        <v>219.75329238086965</v>
      </c>
      <c r="G162" s="357">
        <v>116.20479094185879</v>
      </c>
      <c r="H162" s="357">
        <v>67.639488321255854</v>
      </c>
    </row>
    <row r="163" spans="1:8" ht="17.5" customHeight="1" outlineLevel="1" thickBot="1">
      <c r="A163" s="360">
        <v>3.5</v>
      </c>
      <c r="B163" s="360" t="s">
        <v>33557</v>
      </c>
      <c r="C163" s="361" t="s">
        <v>33580</v>
      </c>
      <c r="D163" s="363">
        <v>2.5</v>
      </c>
      <c r="E163" s="357">
        <v>193.73898907178588</v>
      </c>
      <c r="F163" s="357">
        <v>137.34580773804353</v>
      </c>
      <c r="G163" s="357">
        <v>72.627994338661736</v>
      </c>
      <c r="H163" s="357">
        <v>42.274680200784907</v>
      </c>
    </row>
    <row r="164" spans="1:8" ht="17.5" customHeight="1" outlineLevel="1" thickBot="1">
      <c r="A164" s="360">
        <v>5.5</v>
      </c>
      <c r="B164" s="360" t="s">
        <v>33557</v>
      </c>
      <c r="C164" s="361" t="s">
        <v>33581</v>
      </c>
      <c r="D164" s="363">
        <v>4.5</v>
      </c>
      <c r="E164" s="357">
        <v>348.73018032921459</v>
      </c>
      <c r="F164" s="357">
        <v>247.22245392847833</v>
      </c>
      <c r="G164" s="357">
        <v>130.73038980959114</v>
      </c>
      <c r="H164" s="357">
        <v>76.094424361412834</v>
      </c>
    </row>
    <row r="165" spans="1:8" ht="17.5" customHeight="1" outlineLevel="1" thickBot="1">
      <c r="A165" s="360">
        <v>5</v>
      </c>
      <c r="B165" s="360" t="s">
        <v>33557</v>
      </c>
      <c r="C165" s="361" t="s">
        <v>33582</v>
      </c>
      <c r="D165" s="363">
        <v>4</v>
      </c>
      <c r="E165" s="357">
        <v>309.98238251485742</v>
      </c>
      <c r="F165" s="357">
        <v>219.75329238086965</v>
      </c>
      <c r="G165" s="357">
        <v>116.20479094185879</v>
      </c>
      <c r="H165" s="357">
        <v>67.639488321255854</v>
      </c>
    </row>
    <row r="166" spans="1:8" ht="17.5" customHeight="1" outlineLevel="1" thickBot="1">
      <c r="A166" s="360">
        <v>7.8</v>
      </c>
      <c r="B166" s="360" t="s">
        <v>33557</v>
      </c>
      <c r="C166" s="361" t="s">
        <v>33583</v>
      </c>
      <c r="D166" s="363">
        <v>6.8</v>
      </c>
      <c r="E166" s="357">
        <v>526.97005027525756</v>
      </c>
      <c r="F166" s="357">
        <v>373.58059704747836</v>
      </c>
      <c r="G166" s="357">
        <v>197.54814460115995</v>
      </c>
      <c r="H166" s="357">
        <v>114.98713014613493</v>
      </c>
    </row>
    <row r="167" spans="1:8" ht="17.5" customHeight="1" outlineLevel="1" thickBot="1">
      <c r="A167" s="360">
        <v>3.8</v>
      </c>
      <c r="B167" s="360" t="s">
        <v>33557</v>
      </c>
      <c r="C167" s="361" t="s">
        <v>33584</v>
      </c>
      <c r="D167" s="363">
        <v>2.8</v>
      </c>
      <c r="E167" s="357">
        <v>216.98766776040017</v>
      </c>
      <c r="F167" s="357">
        <v>153.82730466660874</v>
      </c>
      <c r="G167" s="357">
        <v>81.343353659301144</v>
      </c>
      <c r="H167" s="357">
        <v>47.347641824879091</v>
      </c>
    </row>
    <row r="168" spans="1:8" ht="17.5" customHeight="1" outlineLevel="1" thickBot="1">
      <c r="A168" s="360">
        <v>9</v>
      </c>
      <c r="B168" s="360" t="s">
        <v>33557</v>
      </c>
      <c r="C168" s="361" t="s">
        <v>33585</v>
      </c>
      <c r="D168" s="363">
        <v>8</v>
      </c>
      <c r="E168" s="357">
        <v>619.96476502971484</v>
      </c>
      <c r="F168" s="357">
        <v>439.5065847617393</v>
      </c>
      <c r="G168" s="357">
        <v>232.40958188371758</v>
      </c>
      <c r="H168" s="357">
        <v>135.27897664251171</v>
      </c>
    </row>
    <row r="169" spans="1:8" ht="17.5" customHeight="1" outlineLevel="1" thickBot="1">
      <c r="A169" s="360">
        <v>12.3</v>
      </c>
      <c r="B169" s="360" t="s">
        <v>33557</v>
      </c>
      <c r="C169" s="361" t="s">
        <v>33586</v>
      </c>
      <c r="D169" s="363">
        <v>11.3</v>
      </c>
      <c r="E169" s="357">
        <v>875.70023060447215</v>
      </c>
      <c r="F169" s="357">
        <v>620.80305097595669</v>
      </c>
      <c r="G169" s="357">
        <v>328.27853441075109</v>
      </c>
      <c r="H169" s="357">
        <v>191.08155450754779</v>
      </c>
    </row>
    <row r="170" spans="1:8" ht="17.5" customHeight="1" outlineLevel="1" thickBot="1">
      <c r="A170" s="360">
        <v>6</v>
      </c>
      <c r="B170" s="360" t="s">
        <v>33557</v>
      </c>
      <c r="C170" s="361" t="s">
        <v>33587</v>
      </c>
      <c r="D170" s="363">
        <v>5</v>
      </c>
      <c r="E170" s="357">
        <v>387.47797814357176</v>
      </c>
      <c r="F170" s="357">
        <v>274.69161547608707</v>
      </c>
      <c r="G170" s="357">
        <v>145.25598867732347</v>
      </c>
      <c r="H170" s="357">
        <v>84.549360401569814</v>
      </c>
    </row>
    <row r="171" spans="1:8" ht="17.5" customHeight="1" outlineLevel="1" thickBot="1">
      <c r="A171" s="360">
        <v>4.8</v>
      </c>
      <c r="B171" s="360" t="s">
        <v>33557</v>
      </c>
      <c r="C171" s="361" t="s">
        <v>33588</v>
      </c>
      <c r="D171" s="363">
        <v>3.8</v>
      </c>
      <c r="E171" s="357">
        <v>294.48326338911448</v>
      </c>
      <c r="F171" s="357">
        <v>208.76562776182612</v>
      </c>
      <c r="G171" s="357">
        <v>110.39455139476584</v>
      </c>
      <c r="H171" s="357">
        <v>64.257513905193051</v>
      </c>
    </row>
    <row r="172" spans="1:8" ht="17.5" customHeight="1" outlineLevel="1" thickBot="1">
      <c r="A172" s="360">
        <v>7</v>
      </c>
      <c r="B172" s="360" t="s">
        <v>33557</v>
      </c>
      <c r="C172" s="361" t="s">
        <v>33589</v>
      </c>
      <c r="D172" s="363">
        <v>6</v>
      </c>
      <c r="E172" s="357">
        <v>464.9735737722861</v>
      </c>
      <c r="F172" s="357">
        <v>329.62993857130448</v>
      </c>
      <c r="G172" s="357">
        <v>174.30718641278816</v>
      </c>
      <c r="H172" s="357">
        <v>101.45923248188377</v>
      </c>
    </row>
    <row r="173" spans="1:8" ht="17.5" customHeight="1" outlineLevel="1" thickBot="1">
      <c r="A173" s="360">
        <v>8.5</v>
      </c>
      <c r="B173" s="360" t="s">
        <v>33557</v>
      </c>
      <c r="C173" s="361" t="s">
        <v>33590</v>
      </c>
      <c r="D173" s="363">
        <v>7.5</v>
      </c>
      <c r="E173" s="357">
        <v>581.21696721535761</v>
      </c>
      <c r="F173" s="357">
        <v>412.03742321413057</v>
      </c>
      <c r="G173" s="357">
        <v>217.88398301598522</v>
      </c>
      <c r="H173" s="357">
        <v>126.8240406023547</v>
      </c>
    </row>
    <row r="174" spans="1:8" ht="17.5" customHeight="1" outlineLevel="1" thickBot="1">
      <c r="A174" s="360">
        <v>12</v>
      </c>
      <c r="B174" s="360" t="s">
        <v>33557</v>
      </c>
      <c r="C174" s="361" t="s">
        <v>33591</v>
      </c>
      <c r="D174" s="363">
        <v>11</v>
      </c>
      <c r="E174" s="357">
        <v>852.45155191585786</v>
      </c>
      <c r="F174" s="357">
        <v>604.3215540473916</v>
      </c>
      <c r="G174" s="357">
        <v>319.56317509011166</v>
      </c>
      <c r="H174" s="357">
        <v>186.00859288345356</v>
      </c>
    </row>
    <row r="175" spans="1:8" ht="17.5" customHeight="1" outlineLevel="1" thickBot="1">
      <c r="A175" s="360">
        <v>6.8</v>
      </c>
      <c r="B175" s="360" t="s">
        <v>33557</v>
      </c>
      <c r="C175" s="361" t="s">
        <v>33592</v>
      </c>
      <c r="D175" s="363">
        <v>5.8</v>
      </c>
      <c r="E175" s="357">
        <v>449.47445464654322</v>
      </c>
      <c r="F175" s="357">
        <v>318.64227395226095</v>
      </c>
      <c r="G175" s="357">
        <v>168.49694686569524</v>
      </c>
      <c r="H175" s="357">
        <v>98.077258065820971</v>
      </c>
    </row>
    <row r="176" spans="1:8" ht="17.5" customHeight="1" outlineLevel="1" thickBot="1">
      <c r="A176" s="360">
        <v>11</v>
      </c>
      <c r="B176" s="360" t="s">
        <v>33557</v>
      </c>
      <c r="C176" s="361" t="s">
        <v>33593</v>
      </c>
      <c r="D176" s="363">
        <v>10</v>
      </c>
      <c r="E176" s="357">
        <v>774.95595628714352</v>
      </c>
      <c r="F176" s="357">
        <v>549.38323095217413</v>
      </c>
      <c r="G176" s="357">
        <v>290.51197735464694</v>
      </c>
      <c r="H176" s="357">
        <v>169.09872080313963</v>
      </c>
    </row>
    <row r="177" spans="1:8" ht="17.5" customHeight="1" outlineLevel="1" thickBot="1">
      <c r="A177" s="360">
        <v>6</v>
      </c>
      <c r="B177" s="360" t="s">
        <v>33557</v>
      </c>
      <c r="C177" s="361" t="s">
        <v>33594</v>
      </c>
      <c r="D177" s="363">
        <v>5</v>
      </c>
      <c r="E177" s="357">
        <v>387.47797814357176</v>
      </c>
      <c r="F177" s="357">
        <v>274.69161547608707</v>
      </c>
      <c r="G177" s="357">
        <v>145.25598867732347</v>
      </c>
      <c r="H177" s="357">
        <v>84.549360401569814</v>
      </c>
    </row>
    <row r="178" spans="1:8" ht="17.5" customHeight="1" outlineLevel="1" thickBot="1">
      <c r="A178" s="360">
        <v>2.2999999999999998</v>
      </c>
      <c r="B178" s="360" t="s">
        <v>33557</v>
      </c>
      <c r="C178" s="361" t="s">
        <v>33595</v>
      </c>
      <c r="D178" s="363">
        <v>1.2999999999999998</v>
      </c>
      <c r="E178" s="357">
        <v>100.74427431732863</v>
      </c>
      <c r="F178" s="357">
        <v>71.419820023782634</v>
      </c>
      <c r="G178" s="357">
        <v>37.766557056104098</v>
      </c>
      <c r="H178" s="357">
        <v>21.982833704408147</v>
      </c>
    </row>
    <row r="179" spans="1:8" ht="17.5" customHeight="1" outlineLevel="1" thickBot="1">
      <c r="A179" s="360">
        <v>3</v>
      </c>
      <c r="B179" s="360" t="s">
        <v>33557</v>
      </c>
      <c r="C179" s="361" t="s">
        <v>33596</v>
      </c>
      <c r="D179" s="363">
        <v>2</v>
      </c>
      <c r="E179" s="357">
        <v>154.99119125742871</v>
      </c>
      <c r="F179" s="357">
        <v>109.87664619043483</v>
      </c>
      <c r="G179" s="357">
        <v>58.102395470929395</v>
      </c>
      <c r="H179" s="357">
        <v>33.819744160627927</v>
      </c>
    </row>
    <row r="180" spans="1:8" ht="17.5" customHeight="1" outlineLevel="1" thickBot="1">
      <c r="A180" s="360">
        <v>6.8</v>
      </c>
      <c r="B180" s="360" t="s">
        <v>33557</v>
      </c>
      <c r="C180" s="361" t="s">
        <v>33597</v>
      </c>
      <c r="D180" s="363">
        <v>5.8</v>
      </c>
      <c r="E180" s="357">
        <v>449.47445464654322</v>
      </c>
      <c r="F180" s="357">
        <v>318.64227395226095</v>
      </c>
      <c r="G180" s="357">
        <v>168.49694686569524</v>
      </c>
      <c r="H180" s="357">
        <v>98.077258065820971</v>
      </c>
    </row>
    <row r="181" spans="1:8" ht="17.5" customHeight="1" outlineLevel="1" thickBot="1">
      <c r="A181" s="360">
        <v>2.8</v>
      </c>
      <c r="B181" s="360" t="s">
        <v>33557</v>
      </c>
      <c r="C181" s="361" t="s">
        <v>33598</v>
      </c>
      <c r="D181" s="363">
        <v>1.7999999999999998</v>
      </c>
      <c r="E181" s="357">
        <v>139.4920721316858</v>
      </c>
      <c r="F181" s="357">
        <v>98.888981571391326</v>
      </c>
      <c r="G181" s="357">
        <v>52.292155923836447</v>
      </c>
      <c r="H181" s="357">
        <v>30.437769744565131</v>
      </c>
    </row>
    <row r="182" spans="1:8" ht="17.5" customHeight="1" outlineLevel="1" thickBot="1">
      <c r="A182" s="360">
        <v>2.8</v>
      </c>
      <c r="B182" s="360" t="s">
        <v>33557</v>
      </c>
      <c r="C182" s="361" t="s">
        <v>33599</v>
      </c>
      <c r="D182" s="363">
        <v>1.7999999999999998</v>
      </c>
      <c r="E182" s="357">
        <v>139.4920721316858</v>
      </c>
      <c r="F182" s="357">
        <v>98.888981571391326</v>
      </c>
      <c r="G182" s="357">
        <v>52.292155923836447</v>
      </c>
      <c r="H182" s="357">
        <v>30.437769744565131</v>
      </c>
    </row>
    <row r="183" spans="1:8" ht="17.5" customHeight="1" outlineLevel="1" thickBot="1">
      <c r="A183" s="360">
        <v>4.3</v>
      </c>
      <c r="B183" s="360" t="s">
        <v>33557</v>
      </c>
      <c r="C183" s="361" t="s">
        <v>33600</v>
      </c>
      <c r="D183" s="363">
        <v>3.3</v>
      </c>
      <c r="E183" s="357">
        <v>255.73546557475737</v>
      </c>
      <c r="F183" s="357">
        <v>181.29646621421745</v>
      </c>
      <c r="G183" s="357">
        <v>95.868952527033485</v>
      </c>
      <c r="H183" s="357">
        <v>55.802577865036071</v>
      </c>
    </row>
    <row r="184" spans="1:8" ht="17.5" customHeight="1" outlineLevel="1" thickBot="1">
      <c r="A184" s="360">
        <v>5.3</v>
      </c>
      <c r="B184" s="360" t="s">
        <v>33557</v>
      </c>
      <c r="C184" s="361" t="s">
        <v>33601</v>
      </c>
      <c r="D184" s="363">
        <v>4.3</v>
      </c>
      <c r="E184" s="357">
        <v>333.23106120347171</v>
      </c>
      <c r="F184" s="357">
        <v>236.23478930943486</v>
      </c>
      <c r="G184" s="357">
        <v>124.92015026249818</v>
      </c>
      <c r="H184" s="357">
        <v>72.712449945350031</v>
      </c>
    </row>
    <row r="185" spans="1:8" ht="17.5" customHeight="1" outlineLevel="1" thickBot="1">
      <c r="A185" s="360">
        <v>1.3</v>
      </c>
      <c r="B185" s="360" t="s">
        <v>33557</v>
      </c>
      <c r="C185" s="361" t="s">
        <v>33602</v>
      </c>
      <c r="D185" s="363">
        <v>0.30000000000000004</v>
      </c>
      <c r="E185" s="357">
        <v>23.248678688614309</v>
      </c>
      <c r="F185" s="357">
        <v>16.481496928565225</v>
      </c>
      <c r="G185" s="357">
        <v>8.7153593206394113</v>
      </c>
      <c r="H185" s="357">
        <v>5.072961624094189</v>
      </c>
    </row>
    <row r="186" spans="1:8" ht="17.5" customHeight="1" outlineLevel="1" thickBot="1">
      <c r="A186" s="360">
        <v>2.2999999999999998</v>
      </c>
      <c r="B186" s="360" t="s">
        <v>33557</v>
      </c>
      <c r="C186" s="361" t="s">
        <v>33603</v>
      </c>
      <c r="D186" s="363">
        <v>1.2999999999999998</v>
      </c>
      <c r="E186" s="357">
        <v>100.74427431732863</v>
      </c>
      <c r="F186" s="357">
        <v>71.419820023782634</v>
      </c>
      <c r="G186" s="357">
        <v>37.766557056104098</v>
      </c>
      <c r="H186" s="357">
        <v>21.982833704408147</v>
      </c>
    </row>
    <row r="187" spans="1:8" ht="17.5" customHeight="1" outlineLevel="1" thickBot="1">
      <c r="A187" s="360">
        <v>4</v>
      </c>
      <c r="B187" s="360" t="s">
        <v>33557</v>
      </c>
      <c r="C187" s="361" t="s">
        <v>33604</v>
      </c>
      <c r="D187" s="363">
        <v>3</v>
      </c>
      <c r="E187" s="357">
        <v>232.48678688614305</v>
      </c>
      <c r="F187" s="357">
        <v>164.81496928565224</v>
      </c>
      <c r="G187" s="357">
        <v>87.153593206394078</v>
      </c>
      <c r="H187" s="357">
        <v>50.729616240941887</v>
      </c>
    </row>
    <row r="188" spans="1:8" ht="17.5" customHeight="1" outlineLevel="1" thickBot="1">
      <c r="A188" s="360">
        <v>6</v>
      </c>
      <c r="B188" s="360" t="s">
        <v>33557</v>
      </c>
      <c r="C188" s="361" t="s">
        <v>33605</v>
      </c>
      <c r="D188" s="363">
        <v>5</v>
      </c>
      <c r="E188" s="357">
        <v>387.47797814357176</v>
      </c>
      <c r="F188" s="357">
        <v>274.69161547608707</v>
      </c>
      <c r="G188" s="357">
        <v>145.25598867732347</v>
      </c>
      <c r="H188" s="357">
        <v>84.549360401569814</v>
      </c>
    </row>
    <row r="189" spans="1:8" ht="17.5" customHeight="1" outlineLevel="1" thickBot="1">
      <c r="A189" s="360">
        <v>2.5</v>
      </c>
      <c r="B189" s="360" t="s">
        <v>33557</v>
      </c>
      <c r="C189" s="361" t="s">
        <v>33606</v>
      </c>
      <c r="D189" s="363">
        <v>1.5</v>
      </c>
      <c r="E189" s="357">
        <v>116.24339344307153</v>
      </c>
      <c r="F189" s="357">
        <v>82.40748464282612</v>
      </c>
      <c r="G189" s="357">
        <v>43.576796603197039</v>
      </c>
      <c r="H189" s="357">
        <v>25.364808120470943</v>
      </c>
    </row>
    <row r="190" spans="1:8" ht="17.5" customHeight="1" outlineLevel="1" thickBot="1">
      <c r="A190" s="360">
        <v>4</v>
      </c>
      <c r="B190" s="360" t="s">
        <v>33557</v>
      </c>
      <c r="C190" s="361" t="s">
        <v>33607</v>
      </c>
      <c r="D190" s="363">
        <v>3</v>
      </c>
      <c r="E190" s="357">
        <v>232.48678688614305</v>
      </c>
      <c r="F190" s="357">
        <v>164.81496928565224</v>
      </c>
      <c r="G190" s="357">
        <v>87.153593206394078</v>
      </c>
      <c r="H190" s="357">
        <v>50.729616240941887</v>
      </c>
    </row>
    <row r="191" spans="1:8" ht="17.5" customHeight="1" outlineLevel="1" thickBot="1">
      <c r="A191" s="360">
        <v>2</v>
      </c>
      <c r="B191" s="360" t="s">
        <v>33557</v>
      </c>
      <c r="C191" s="361" t="s">
        <v>33608</v>
      </c>
      <c r="D191" s="363">
        <v>1</v>
      </c>
      <c r="E191" s="357">
        <v>77.495595628714355</v>
      </c>
      <c r="F191" s="357">
        <v>54.938323095217413</v>
      </c>
      <c r="G191" s="357">
        <v>29.051197735464697</v>
      </c>
      <c r="H191" s="357">
        <v>16.909872080313963</v>
      </c>
    </row>
    <row r="192" spans="1:8" ht="17.5" customHeight="1" outlineLevel="1" thickBot="1">
      <c r="A192" s="360">
        <v>3.3</v>
      </c>
      <c r="B192" s="360" t="s">
        <v>33557</v>
      </c>
      <c r="C192" s="361" t="s">
        <v>33609</v>
      </c>
      <c r="D192" s="363">
        <v>2.2999999999999998</v>
      </c>
      <c r="E192" s="357">
        <v>178.239869946043</v>
      </c>
      <c r="F192" s="357">
        <v>126.35814311900003</v>
      </c>
      <c r="G192" s="357">
        <v>66.817754791568802</v>
      </c>
      <c r="H192" s="357">
        <v>38.892705784722111</v>
      </c>
    </row>
    <row r="193" spans="1:8" ht="17.5" customHeight="1" outlineLevel="1" thickBot="1">
      <c r="A193" s="360">
        <v>5.3</v>
      </c>
      <c r="B193" s="360" t="s">
        <v>33557</v>
      </c>
      <c r="C193" s="361" t="s">
        <v>33610</v>
      </c>
      <c r="D193" s="363">
        <v>4.3</v>
      </c>
      <c r="E193" s="357">
        <v>333.23106120347171</v>
      </c>
      <c r="F193" s="357">
        <v>236.23478930943486</v>
      </c>
      <c r="G193" s="357">
        <v>124.92015026249818</v>
      </c>
      <c r="H193" s="357">
        <v>72.712449945350031</v>
      </c>
    </row>
    <row r="194" spans="1:8" ht="17.5" customHeight="1" outlineLevel="1" thickBot="1">
      <c r="A194" s="360">
        <v>6.8</v>
      </c>
      <c r="B194" s="360" t="s">
        <v>33557</v>
      </c>
      <c r="C194" s="361" t="s">
        <v>33611</v>
      </c>
      <c r="D194" s="363">
        <v>5.8</v>
      </c>
      <c r="E194" s="357">
        <v>449.47445464654322</v>
      </c>
      <c r="F194" s="357">
        <v>318.64227395226095</v>
      </c>
      <c r="G194" s="357">
        <v>168.49694686569524</v>
      </c>
      <c r="H194" s="357">
        <v>98.077258065820971</v>
      </c>
    </row>
    <row r="195" spans="1:8" ht="17.5" customHeight="1" outlineLevel="1" thickBot="1">
      <c r="A195" s="360">
        <v>5</v>
      </c>
      <c r="B195" s="360" t="s">
        <v>33612</v>
      </c>
      <c r="C195" s="361" t="s">
        <v>33613</v>
      </c>
      <c r="D195" s="363">
        <v>4</v>
      </c>
      <c r="E195" s="357">
        <v>309.98238251485742</v>
      </c>
      <c r="F195" s="357">
        <v>219.75329238086965</v>
      </c>
      <c r="G195" s="357">
        <v>116.20479094185879</v>
      </c>
      <c r="H195" s="357">
        <v>67.639488321255854</v>
      </c>
    </row>
    <row r="196" spans="1:8" ht="17.5" customHeight="1" outlineLevel="1" thickBot="1">
      <c r="A196" s="360">
        <v>6.8</v>
      </c>
      <c r="B196" s="360" t="s">
        <v>33612</v>
      </c>
      <c r="C196" s="361" t="s">
        <v>33614</v>
      </c>
      <c r="D196" s="363">
        <v>5.8</v>
      </c>
      <c r="E196" s="357">
        <v>449.47445464654322</v>
      </c>
      <c r="F196" s="357">
        <v>318.64227395226095</v>
      </c>
      <c r="G196" s="357">
        <v>168.49694686569524</v>
      </c>
      <c r="H196" s="357">
        <v>98.077258065820971</v>
      </c>
    </row>
    <row r="197" spans="1:8" ht="17.5" customHeight="1" outlineLevel="1" thickBot="1">
      <c r="A197" s="360">
        <v>4.8</v>
      </c>
      <c r="B197" s="360" t="s">
        <v>33612</v>
      </c>
      <c r="C197" s="361" t="s">
        <v>33615</v>
      </c>
      <c r="D197" s="363">
        <v>3.8</v>
      </c>
      <c r="E197" s="357">
        <v>294.48326338911448</v>
      </c>
      <c r="F197" s="357">
        <v>208.76562776182612</v>
      </c>
      <c r="G197" s="357">
        <v>110.39455139476584</v>
      </c>
      <c r="H197" s="357">
        <v>64.257513905193051</v>
      </c>
    </row>
    <row r="198" spans="1:8" ht="17.5" customHeight="1" outlineLevel="1" thickBot="1">
      <c r="A198" s="360">
        <v>7.3</v>
      </c>
      <c r="B198" s="360" t="s">
        <v>33612</v>
      </c>
      <c r="C198" s="361" t="s">
        <v>33616</v>
      </c>
      <c r="D198" s="363">
        <v>6.3</v>
      </c>
      <c r="E198" s="357">
        <v>488.22225246090039</v>
      </c>
      <c r="F198" s="357">
        <v>346.11143549986969</v>
      </c>
      <c r="G198" s="357">
        <v>183.02254573342759</v>
      </c>
      <c r="H198" s="357">
        <v>106.53219410597796</v>
      </c>
    </row>
    <row r="199" spans="1:8" ht="17.5" customHeight="1" outlineLevel="1" thickBot="1">
      <c r="A199" s="360">
        <v>7.5</v>
      </c>
      <c r="B199" s="360" t="s">
        <v>33612</v>
      </c>
      <c r="C199" s="361" t="s">
        <v>33617</v>
      </c>
      <c r="D199" s="363">
        <v>6.5</v>
      </c>
      <c r="E199" s="357">
        <v>503.72137158664327</v>
      </c>
      <c r="F199" s="357">
        <v>357.09910011891316</v>
      </c>
      <c r="G199" s="357">
        <v>188.83278528052051</v>
      </c>
      <c r="H199" s="357">
        <v>109.91416852204075</v>
      </c>
    </row>
    <row r="200" spans="1:8" ht="17.5" customHeight="1" outlineLevel="1" thickBot="1">
      <c r="A200" s="360">
        <v>9.5</v>
      </c>
      <c r="B200" s="360" t="s">
        <v>33612</v>
      </c>
      <c r="C200" s="361" t="s">
        <v>33618</v>
      </c>
      <c r="D200" s="363">
        <v>8.5</v>
      </c>
      <c r="E200" s="357">
        <v>658.71256284407195</v>
      </c>
      <c r="F200" s="357">
        <v>466.97574630934798</v>
      </c>
      <c r="G200" s="357">
        <v>246.93518075144991</v>
      </c>
      <c r="H200" s="357">
        <v>143.73391268266869</v>
      </c>
    </row>
    <row r="201" spans="1:8" ht="17.5" customHeight="1" outlineLevel="1" thickBot="1">
      <c r="A201" s="360">
        <v>5.5</v>
      </c>
      <c r="B201" s="360" t="s">
        <v>33612</v>
      </c>
      <c r="C201" s="361" t="s">
        <v>33619</v>
      </c>
      <c r="D201" s="363">
        <v>4.5</v>
      </c>
      <c r="E201" s="357">
        <v>348.73018032921459</v>
      </c>
      <c r="F201" s="357">
        <v>247.22245392847833</v>
      </c>
      <c r="G201" s="357">
        <v>130.73038980959114</v>
      </c>
      <c r="H201" s="357">
        <v>76.094424361412834</v>
      </c>
    </row>
    <row r="202" spans="1:8" ht="17.5" customHeight="1" outlineLevel="1" thickBot="1">
      <c r="A202" s="360">
        <v>8.5</v>
      </c>
      <c r="B202" s="360" t="s">
        <v>33612</v>
      </c>
      <c r="C202" s="361" t="s">
        <v>33620</v>
      </c>
      <c r="D202" s="363">
        <v>7.5</v>
      </c>
      <c r="E202" s="357">
        <v>581.21696721535761</v>
      </c>
      <c r="F202" s="357">
        <v>412.03742321413057</v>
      </c>
      <c r="G202" s="357">
        <v>217.88398301598522</v>
      </c>
      <c r="H202" s="357">
        <v>126.8240406023547</v>
      </c>
    </row>
    <row r="203" spans="1:8" ht="17.5" customHeight="1" outlineLevel="1" thickBot="1">
      <c r="A203" s="360">
        <v>5</v>
      </c>
      <c r="B203" s="360" t="s">
        <v>33612</v>
      </c>
      <c r="C203" s="361" t="s">
        <v>33621</v>
      </c>
      <c r="D203" s="363">
        <v>4</v>
      </c>
      <c r="E203" s="357">
        <v>309.98238251485742</v>
      </c>
      <c r="F203" s="357">
        <v>219.75329238086965</v>
      </c>
      <c r="G203" s="357">
        <v>116.20479094185879</v>
      </c>
      <c r="H203" s="357">
        <v>67.639488321255854</v>
      </c>
    </row>
    <row r="204" spans="1:8" ht="17.5" customHeight="1" outlineLevel="1" thickBot="1">
      <c r="A204" s="360">
        <v>7.3</v>
      </c>
      <c r="B204" s="360" t="s">
        <v>33612</v>
      </c>
      <c r="C204" s="361" t="s">
        <v>33622</v>
      </c>
      <c r="D204" s="363">
        <v>6.3</v>
      </c>
      <c r="E204" s="357">
        <v>488.22225246090039</v>
      </c>
      <c r="F204" s="357">
        <v>346.11143549986969</v>
      </c>
      <c r="G204" s="357">
        <v>183.02254573342759</v>
      </c>
      <c r="H204" s="357">
        <v>106.53219410597796</v>
      </c>
    </row>
    <row r="205" spans="1:8" ht="17.5" customHeight="1" outlineLevel="1" thickBot="1">
      <c r="A205" s="360">
        <v>10</v>
      </c>
      <c r="B205" s="360" t="s">
        <v>33612</v>
      </c>
      <c r="C205" s="361" t="s">
        <v>33623</v>
      </c>
      <c r="D205" s="363">
        <v>9</v>
      </c>
      <c r="E205" s="357">
        <v>697.46036065842918</v>
      </c>
      <c r="F205" s="357">
        <v>494.44490785695666</v>
      </c>
      <c r="G205" s="357">
        <v>261.46077961918229</v>
      </c>
      <c r="H205" s="357">
        <v>152.18884872282567</v>
      </c>
    </row>
    <row r="206" spans="1:8" ht="17.5" customHeight="1" outlineLevel="1" thickBot="1">
      <c r="A206" s="360">
        <v>4.5</v>
      </c>
      <c r="B206" s="360" t="s">
        <v>33612</v>
      </c>
      <c r="C206" s="361" t="s">
        <v>33624</v>
      </c>
      <c r="D206" s="363">
        <v>3.5</v>
      </c>
      <c r="E206" s="357">
        <v>271.23458470050025</v>
      </c>
      <c r="F206" s="357">
        <v>192.28413083326095</v>
      </c>
      <c r="G206" s="357">
        <v>101.67919207412643</v>
      </c>
      <c r="H206" s="357">
        <v>59.184552281098867</v>
      </c>
    </row>
    <row r="207" spans="1:8" ht="17.5" customHeight="1" outlineLevel="1" thickBot="1">
      <c r="A207" s="360">
        <v>5.5</v>
      </c>
      <c r="B207" s="360" t="s">
        <v>33612</v>
      </c>
      <c r="C207" s="361" t="s">
        <v>33625</v>
      </c>
      <c r="D207" s="363">
        <v>4.5</v>
      </c>
      <c r="E207" s="357">
        <v>348.73018032921459</v>
      </c>
      <c r="F207" s="357">
        <v>247.22245392847833</v>
      </c>
      <c r="G207" s="357">
        <v>130.73038980959114</v>
      </c>
      <c r="H207" s="357">
        <v>76.094424361412834</v>
      </c>
    </row>
    <row r="208" spans="1:8" ht="17.5" customHeight="1" outlineLevel="1" thickBot="1">
      <c r="A208" s="360">
        <v>7.8</v>
      </c>
      <c r="B208" s="360" t="s">
        <v>33612</v>
      </c>
      <c r="C208" s="361" t="s">
        <v>33626</v>
      </c>
      <c r="D208" s="363">
        <v>6.8</v>
      </c>
      <c r="E208" s="357">
        <v>526.97005027525756</v>
      </c>
      <c r="F208" s="357">
        <v>373.58059704747836</v>
      </c>
      <c r="G208" s="357">
        <v>197.54814460115995</v>
      </c>
      <c r="H208" s="357">
        <v>114.98713014613493</v>
      </c>
    </row>
    <row r="209" spans="1:8" ht="17.5" customHeight="1" outlineLevel="1" thickBot="1">
      <c r="A209" s="360">
        <v>11.3</v>
      </c>
      <c r="B209" s="360" t="s">
        <v>33612</v>
      </c>
      <c r="C209" s="361" t="s">
        <v>33627</v>
      </c>
      <c r="D209" s="363">
        <v>10.3</v>
      </c>
      <c r="E209" s="357">
        <v>798.20463497575781</v>
      </c>
      <c r="F209" s="357">
        <v>565.86472788073934</v>
      </c>
      <c r="G209" s="357">
        <v>299.22733667528638</v>
      </c>
      <c r="H209" s="357">
        <v>174.1716824272338</v>
      </c>
    </row>
    <row r="210" spans="1:8" ht="17.5" customHeight="1" outlineLevel="1" thickBot="1">
      <c r="A210" s="360">
        <v>3</v>
      </c>
      <c r="B210" s="360" t="s">
        <v>33612</v>
      </c>
      <c r="C210" s="361" t="s">
        <v>33628</v>
      </c>
      <c r="D210" s="363">
        <v>2</v>
      </c>
      <c r="E210" s="357">
        <v>154.99119125742871</v>
      </c>
      <c r="F210" s="357">
        <v>109.87664619043483</v>
      </c>
      <c r="G210" s="357">
        <v>58.102395470929395</v>
      </c>
      <c r="H210" s="357">
        <v>33.819744160627927</v>
      </c>
    </row>
    <row r="211" spans="1:8" ht="17.5" customHeight="1" outlineLevel="1" thickBot="1">
      <c r="A211" s="360">
        <v>5.5</v>
      </c>
      <c r="B211" s="360" t="s">
        <v>33612</v>
      </c>
      <c r="C211" s="361" t="s">
        <v>33629</v>
      </c>
      <c r="D211" s="363">
        <v>4.5</v>
      </c>
      <c r="E211" s="357">
        <v>348.73018032921459</v>
      </c>
      <c r="F211" s="357">
        <v>247.22245392847833</v>
      </c>
      <c r="G211" s="357">
        <v>130.73038980959114</v>
      </c>
      <c r="H211" s="357">
        <v>76.094424361412834</v>
      </c>
    </row>
    <row r="212" spans="1:8" ht="17.5" customHeight="1" outlineLevel="1" thickBot="1">
      <c r="A212" s="360">
        <v>3.5</v>
      </c>
      <c r="B212" s="360" t="s">
        <v>33612</v>
      </c>
      <c r="C212" s="361" t="s">
        <v>33630</v>
      </c>
      <c r="D212" s="363">
        <v>2.5</v>
      </c>
      <c r="E212" s="357">
        <v>193.73898907178588</v>
      </c>
      <c r="F212" s="357">
        <v>137.34580773804353</v>
      </c>
      <c r="G212" s="357">
        <v>72.627994338661736</v>
      </c>
      <c r="H212" s="357">
        <v>42.274680200784907</v>
      </c>
    </row>
    <row r="213" spans="1:8" ht="17.5" customHeight="1" outlineLevel="1" thickBot="1">
      <c r="A213" s="360">
        <v>3.5</v>
      </c>
      <c r="B213" s="360" t="s">
        <v>33631</v>
      </c>
      <c r="C213" s="361" t="s">
        <v>33632</v>
      </c>
      <c r="D213" s="363">
        <v>2.5</v>
      </c>
      <c r="E213" s="357">
        <v>193.73898907178588</v>
      </c>
      <c r="F213" s="357">
        <v>137.34580773804353</v>
      </c>
      <c r="G213" s="357">
        <v>72.627994338661736</v>
      </c>
      <c r="H213" s="357">
        <v>42.274680200784907</v>
      </c>
    </row>
    <row r="214" spans="1:8" ht="17.5" customHeight="1" outlineLevel="1" thickBot="1">
      <c r="A214" s="360">
        <v>4.5</v>
      </c>
      <c r="B214" s="360" t="s">
        <v>33631</v>
      </c>
      <c r="C214" s="361" t="s">
        <v>33633</v>
      </c>
      <c r="D214" s="363">
        <v>3.5</v>
      </c>
      <c r="E214" s="357">
        <v>271.23458470050025</v>
      </c>
      <c r="F214" s="357">
        <v>192.28413083326095</v>
      </c>
      <c r="G214" s="357">
        <v>101.67919207412643</v>
      </c>
      <c r="H214" s="357">
        <v>59.184552281098867</v>
      </c>
    </row>
    <row r="215" spans="1:8" ht="17.5" customHeight="1" outlineLevel="1" thickBot="1">
      <c r="A215" s="360">
        <v>4</v>
      </c>
      <c r="B215" s="360" t="s">
        <v>33631</v>
      </c>
      <c r="C215" s="361" t="s">
        <v>33634</v>
      </c>
      <c r="D215" s="363">
        <v>3</v>
      </c>
      <c r="E215" s="357">
        <v>232.48678688614305</v>
      </c>
      <c r="F215" s="357">
        <v>164.81496928565224</v>
      </c>
      <c r="G215" s="357">
        <v>87.153593206394078</v>
      </c>
      <c r="H215" s="357">
        <v>50.729616240941887</v>
      </c>
    </row>
    <row r="216" spans="1:8" ht="17.5" customHeight="1" outlineLevel="1" thickBot="1">
      <c r="A216" s="360">
        <v>4.3</v>
      </c>
      <c r="B216" s="360" t="s">
        <v>33631</v>
      </c>
      <c r="C216" s="361" t="s">
        <v>33635</v>
      </c>
      <c r="D216" s="363">
        <v>3.3</v>
      </c>
      <c r="E216" s="357">
        <v>255.73546557475737</v>
      </c>
      <c r="F216" s="357">
        <v>181.29646621421745</v>
      </c>
      <c r="G216" s="357">
        <v>95.868952527033485</v>
      </c>
      <c r="H216" s="357">
        <v>55.802577865036071</v>
      </c>
    </row>
    <row r="217" spans="1:8" ht="17.5" customHeight="1" outlineLevel="1" thickBot="1">
      <c r="A217" s="360">
        <v>4</v>
      </c>
      <c r="B217" s="360" t="s">
        <v>33631</v>
      </c>
      <c r="C217" s="361" t="s">
        <v>33636</v>
      </c>
      <c r="D217" s="363">
        <v>3</v>
      </c>
      <c r="E217" s="357">
        <v>232.48678688614305</v>
      </c>
      <c r="F217" s="357">
        <v>164.81496928565224</v>
      </c>
      <c r="G217" s="357">
        <v>87.153593206394078</v>
      </c>
      <c r="H217" s="357">
        <v>50.729616240941887</v>
      </c>
    </row>
    <row r="218" spans="1:8" ht="17.5" customHeight="1" outlineLevel="1" thickBot="1">
      <c r="A218" s="360">
        <v>2</v>
      </c>
      <c r="B218" s="360" t="s">
        <v>33631</v>
      </c>
      <c r="C218" s="361" t="s">
        <v>33637</v>
      </c>
      <c r="D218" s="363">
        <v>1</v>
      </c>
      <c r="E218" s="357">
        <v>77.495595628714355</v>
      </c>
      <c r="F218" s="357">
        <v>54.938323095217413</v>
      </c>
      <c r="G218" s="357">
        <v>29.051197735464697</v>
      </c>
      <c r="H218" s="357">
        <v>16.909872080313963</v>
      </c>
    </row>
    <row r="219" spans="1:8" ht="17.5" customHeight="1" outlineLevel="1" thickBot="1">
      <c r="A219" s="360">
        <v>3.5</v>
      </c>
      <c r="B219" s="360" t="s">
        <v>33631</v>
      </c>
      <c r="C219" s="361" t="s">
        <v>33638</v>
      </c>
      <c r="D219" s="363">
        <v>2.5</v>
      </c>
      <c r="E219" s="357">
        <v>193.73898907178588</v>
      </c>
      <c r="F219" s="357">
        <v>137.34580773804353</v>
      </c>
      <c r="G219" s="357">
        <v>72.627994338661736</v>
      </c>
      <c r="H219" s="357">
        <v>42.274680200784907</v>
      </c>
    </row>
    <row r="220" spans="1:8" ht="17.5" customHeight="1" outlineLevel="1" thickBot="1">
      <c r="A220" s="360">
        <v>6</v>
      </c>
      <c r="B220" s="360" t="s">
        <v>33631</v>
      </c>
      <c r="C220" s="361" t="s">
        <v>33639</v>
      </c>
      <c r="D220" s="363">
        <v>5</v>
      </c>
      <c r="E220" s="357">
        <v>387.47797814357176</v>
      </c>
      <c r="F220" s="357">
        <v>274.69161547608707</v>
      </c>
      <c r="G220" s="357">
        <v>145.25598867732347</v>
      </c>
      <c r="H220" s="357">
        <v>84.549360401569814</v>
      </c>
    </row>
    <row r="221" spans="1:8" ht="17.5" customHeight="1" outlineLevel="1" thickBot="1">
      <c r="A221" s="360">
        <v>2</v>
      </c>
      <c r="B221" s="360" t="s">
        <v>33631</v>
      </c>
      <c r="C221" s="361" t="s">
        <v>33640</v>
      </c>
      <c r="D221" s="363">
        <v>1</v>
      </c>
      <c r="E221" s="357">
        <v>77.495595628714355</v>
      </c>
      <c r="F221" s="357">
        <v>54.938323095217413</v>
      </c>
      <c r="G221" s="357">
        <v>29.051197735464697</v>
      </c>
      <c r="H221" s="357">
        <v>16.909872080313963</v>
      </c>
    </row>
    <row r="222" spans="1:8" ht="17.5" customHeight="1" outlineLevel="1" thickBot="1">
      <c r="A222" s="360">
        <v>1.8</v>
      </c>
      <c r="B222" s="360" t="s">
        <v>33631</v>
      </c>
      <c r="C222" s="361" t="s">
        <v>33641</v>
      </c>
      <c r="D222" s="363">
        <v>0.8</v>
      </c>
      <c r="E222" s="357">
        <v>61.996476502971483</v>
      </c>
      <c r="F222" s="357">
        <v>43.950658476173928</v>
      </c>
      <c r="G222" s="357">
        <v>23.240958188371756</v>
      </c>
      <c r="H222" s="357">
        <v>13.527897664251169</v>
      </c>
    </row>
    <row r="223" spans="1:8" ht="17.5" customHeight="1" outlineLevel="1" thickBot="1">
      <c r="A223" s="360">
        <v>3.5</v>
      </c>
      <c r="B223" s="360" t="s">
        <v>33631</v>
      </c>
      <c r="C223" s="361" t="s">
        <v>33642</v>
      </c>
      <c r="D223" s="363">
        <v>2.5</v>
      </c>
      <c r="E223" s="357">
        <v>193.73898907178588</v>
      </c>
      <c r="F223" s="357">
        <v>137.34580773804353</v>
      </c>
      <c r="G223" s="357">
        <v>72.627994338661736</v>
      </c>
      <c r="H223" s="357">
        <v>42.274680200784907</v>
      </c>
    </row>
    <row r="224" spans="1:8" ht="17.5" customHeight="1" outlineLevel="1" thickBot="1">
      <c r="A224" s="360">
        <v>3.8</v>
      </c>
      <c r="B224" s="360" t="s">
        <v>33631</v>
      </c>
      <c r="C224" s="361" t="s">
        <v>33643</v>
      </c>
      <c r="D224" s="363">
        <v>2.8</v>
      </c>
      <c r="E224" s="357">
        <v>216.98766776040017</v>
      </c>
      <c r="F224" s="357">
        <v>153.82730466660874</v>
      </c>
      <c r="G224" s="357">
        <v>81.343353659301144</v>
      </c>
      <c r="H224" s="357">
        <v>47.347641824879091</v>
      </c>
    </row>
    <row r="225" spans="1:8" ht="17.5" customHeight="1" outlineLevel="1" thickBot="1">
      <c r="A225" s="360">
        <v>3</v>
      </c>
      <c r="B225" s="360" t="s">
        <v>33631</v>
      </c>
      <c r="C225" s="361" t="s">
        <v>33644</v>
      </c>
      <c r="D225" s="363">
        <v>2</v>
      </c>
      <c r="E225" s="357">
        <v>154.99119125742871</v>
      </c>
      <c r="F225" s="357">
        <v>109.87664619043483</v>
      </c>
      <c r="G225" s="357">
        <v>58.102395470929395</v>
      </c>
      <c r="H225" s="357">
        <v>33.819744160627927</v>
      </c>
    </row>
    <row r="226" spans="1:8" ht="17.5" customHeight="1" outlineLevel="1" thickBot="1">
      <c r="A226" s="360">
        <v>2.2999999999999998</v>
      </c>
      <c r="B226" s="360" t="s">
        <v>33631</v>
      </c>
      <c r="C226" s="361" t="s">
        <v>33645</v>
      </c>
      <c r="D226" s="363">
        <v>1.2999999999999998</v>
      </c>
      <c r="E226" s="357">
        <v>100.74427431732863</v>
      </c>
      <c r="F226" s="357">
        <v>71.419820023782634</v>
      </c>
      <c r="G226" s="357">
        <v>37.766557056104098</v>
      </c>
      <c r="H226" s="357">
        <v>21.982833704408147</v>
      </c>
    </row>
    <row r="227" spans="1:8" ht="17.5" customHeight="1" outlineLevel="1" thickBot="1">
      <c r="A227" s="360">
        <v>2.5</v>
      </c>
      <c r="B227" s="360" t="s">
        <v>33631</v>
      </c>
      <c r="C227" s="361" t="s">
        <v>33646</v>
      </c>
      <c r="D227" s="363">
        <v>1.5</v>
      </c>
      <c r="E227" s="357">
        <v>116.24339344307153</v>
      </c>
      <c r="F227" s="357">
        <v>82.40748464282612</v>
      </c>
      <c r="G227" s="357">
        <v>43.576796603197039</v>
      </c>
      <c r="H227" s="357">
        <v>25.364808120470943</v>
      </c>
    </row>
    <row r="228" spans="1:8" ht="17.5" customHeight="1" outlineLevel="1" thickBot="1">
      <c r="A228" s="360">
        <v>6</v>
      </c>
      <c r="B228" s="360" t="s">
        <v>33631</v>
      </c>
      <c r="C228" s="361" t="s">
        <v>33647</v>
      </c>
      <c r="D228" s="363">
        <v>5</v>
      </c>
      <c r="E228" s="357">
        <v>387.47797814357176</v>
      </c>
      <c r="F228" s="357">
        <v>274.69161547608707</v>
      </c>
      <c r="G228" s="357">
        <v>145.25598867732347</v>
      </c>
      <c r="H228" s="357">
        <v>84.549360401569814</v>
      </c>
    </row>
    <row r="229" spans="1:8" ht="17.5" customHeight="1" outlineLevel="1" thickBot="1">
      <c r="A229" s="360">
        <v>11.3</v>
      </c>
      <c r="B229" s="360" t="s">
        <v>33631</v>
      </c>
      <c r="C229" s="361" t="s">
        <v>33648</v>
      </c>
      <c r="D229" s="363">
        <v>10.3</v>
      </c>
      <c r="E229" s="357">
        <v>798.20463497575781</v>
      </c>
      <c r="F229" s="357">
        <v>565.86472788073934</v>
      </c>
      <c r="G229" s="357">
        <v>299.22733667528638</v>
      </c>
      <c r="H229" s="357">
        <v>174.1716824272338</v>
      </c>
    </row>
    <row r="230" spans="1:8" ht="17.5" customHeight="1" outlineLevel="1" thickBot="1">
      <c r="A230" s="360">
        <v>4</v>
      </c>
      <c r="B230" s="360" t="s">
        <v>33631</v>
      </c>
      <c r="C230" s="361" t="s">
        <v>33649</v>
      </c>
      <c r="D230" s="363">
        <v>3</v>
      </c>
      <c r="E230" s="357">
        <v>232.48678688614305</v>
      </c>
      <c r="F230" s="357">
        <v>164.81496928565224</v>
      </c>
      <c r="G230" s="357">
        <v>87.153593206394078</v>
      </c>
      <c r="H230" s="357">
        <v>50.729616240941887</v>
      </c>
    </row>
    <row r="231" spans="1:8" ht="17.5" customHeight="1" outlineLevel="1" thickBot="1">
      <c r="A231" s="360">
        <v>2.5</v>
      </c>
      <c r="B231" s="360" t="s">
        <v>33631</v>
      </c>
      <c r="C231" s="361" t="s">
        <v>33650</v>
      </c>
      <c r="D231" s="363">
        <v>1.5</v>
      </c>
      <c r="E231" s="357">
        <v>116.24339344307153</v>
      </c>
      <c r="F231" s="357">
        <v>82.40748464282612</v>
      </c>
      <c r="G231" s="357">
        <v>43.576796603197039</v>
      </c>
      <c r="H231" s="357">
        <v>25.364808120470943</v>
      </c>
    </row>
    <row r="232" spans="1:8" ht="17.5" customHeight="1" outlineLevel="1" thickBot="1">
      <c r="A232" s="360">
        <v>2</v>
      </c>
      <c r="B232" s="360" t="s">
        <v>33631</v>
      </c>
      <c r="C232" s="361" t="s">
        <v>33651</v>
      </c>
      <c r="D232" s="363">
        <v>1</v>
      </c>
      <c r="E232" s="357">
        <v>77.495595628714355</v>
      </c>
      <c r="F232" s="357">
        <v>54.938323095217413</v>
      </c>
      <c r="G232" s="357">
        <v>29.051197735464697</v>
      </c>
      <c r="H232" s="357">
        <v>16.909872080313963</v>
      </c>
    </row>
    <row r="233" spans="1:8" ht="17.5" customHeight="1" outlineLevel="1" thickBot="1">
      <c r="A233" s="360">
        <v>2.5</v>
      </c>
      <c r="B233" s="360" t="s">
        <v>33631</v>
      </c>
      <c r="C233" s="361" t="s">
        <v>33652</v>
      </c>
      <c r="D233" s="363">
        <v>1.5</v>
      </c>
      <c r="E233" s="357">
        <v>116.24339344307153</v>
      </c>
      <c r="F233" s="357">
        <v>82.40748464282612</v>
      </c>
      <c r="G233" s="357">
        <v>43.576796603197039</v>
      </c>
      <c r="H233" s="357">
        <v>25.364808120470943</v>
      </c>
    </row>
    <row r="234" spans="1:8" ht="17.5" customHeight="1" outlineLevel="1" thickBot="1">
      <c r="A234" s="360">
        <v>3</v>
      </c>
      <c r="B234" s="360" t="s">
        <v>33631</v>
      </c>
      <c r="C234" s="361" t="s">
        <v>33653</v>
      </c>
      <c r="D234" s="363">
        <v>2</v>
      </c>
      <c r="E234" s="357">
        <v>154.99119125742871</v>
      </c>
      <c r="F234" s="357">
        <v>109.87664619043483</v>
      </c>
      <c r="G234" s="357">
        <v>58.102395470929395</v>
      </c>
      <c r="H234" s="357">
        <v>33.819744160627927</v>
      </c>
    </row>
    <row r="235" spans="1:8" ht="17.5" customHeight="1" outlineLevel="1" thickBot="1">
      <c r="A235" s="360">
        <v>5</v>
      </c>
      <c r="B235" s="360" t="s">
        <v>33631</v>
      </c>
      <c r="C235" s="361" t="s">
        <v>33654</v>
      </c>
      <c r="D235" s="363">
        <v>4</v>
      </c>
      <c r="E235" s="357">
        <v>309.98238251485742</v>
      </c>
      <c r="F235" s="357">
        <v>219.75329238086965</v>
      </c>
      <c r="G235" s="357">
        <v>116.20479094185879</v>
      </c>
      <c r="H235" s="357">
        <v>67.639488321255854</v>
      </c>
    </row>
    <row r="236" spans="1:8" ht="17.5" customHeight="1" outlineLevel="1" thickBot="1">
      <c r="A236" s="360">
        <v>6</v>
      </c>
      <c r="B236" s="360" t="s">
        <v>33631</v>
      </c>
      <c r="C236" s="361" t="s">
        <v>33655</v>
      </c>
      <c r="D236" s="363">
        <v>5</v>
      </c>
      <c r="E236" s="357">
        <v>387.47797814357176</v>
      </c>
      <c r="F236" s="357">
        <v>274.69161547608707</v>
      </c>
      <c r="G236" s="357">
        <v>145.25598867732347</v>
      </c>
      <c r="H236" s="357">
        <v>84.549360401569814</v>
      </c>
    </row>
    <row r="237" spans="1:8" ht="17.5" customHeight="1" outlineLevel="1" thickBot="1">
      <c r="A237" s="360">
        <v>3.3</v>
      </c>
      <c r="B237" s="360" t="s">
        <v>33631</v>
      </c>
      <c r="C237" s="361" t="s">
        <v>33656</v>
      </c>
      <c r="D237" s="363">
        <v>2.2999999999999998</v>
      </c>
      <c r="E237" s="357">
        <v>178.239869946043</v>
      </c>
      <c r="F237" s="357">
        <v>126.35814311900003</v>
      </c>
      <c r="G237" s="357">
        <v>66.817754791568802</v>
      </c>
      <c r="H237" s="357">
        <v>38.892705784722111</v>
      </c>
    </row>
    <row r="238" spans="1:8" ht="17.5" customHeight="1" outlineLevel="1" thickBot="1">
      <c r="A238" s="360">
        <v>5</v>
      </c>
      <c r="B238" s="360" t="s">
        <v>33631</v>
      </c>
      <c r="C238" s="361" t="s">
        <v>33657</v>
      </c>
      <c r="D238" s="363">
        <v>4</v>
      </c>
      <c r="E238" s="357">
        <v>309.98238251485742</v>
      </c>
      <c r="F238" s="357">
        <v>219.75329238086965</v>
      </c>
      <c r="G238" s="357">
        <v>116.20479094185879</v>
      </c>
      <c r="H238" s="357">
        <v>67.639488321255854</v>
      </c>
    </row>
    <row r="239" spans="1:8" ht="17.5" customHeight="1" outlineLevel="1" thickBot="1">
      <c r="A239" s="360">
        <v>3.3</v>
      </c>
      <c r="B239" s="360" t="s">
        <v>33631</v>
      </c>
      <c r="C239" s="361" t="s">
        <v>33658</v>
      </c>
      <c r="D239" s="363">
        <v>2.2999999999999998</v>
      </c>
      <c r="E239" s="357">
        <v>178.239869946043</v>
      </c>
      <c r="F239" s="357">
        <v>126.35814311900003</v>
      </c>
      <c r="G239" s="357">
        <v>66.817754791568802</v>
      </c>
      <c r="H239" s="357">
        <v>38.892705784722111</v>
      </c>
    </row>
    <row r="240" spans="1:8" ht="17.5" customHeight="1" outlineLevel="1" thickBot="1">
      <c r="A240" s="360">
        <v>2</v>
      </c>
      <c r="B240" s="360" t="s">
        <v>33631</v>
      </c>
      <c r="C240" s="361" t="s">
        <v>33659</v>
      </c>
      <c r="D240" s="363">
        <v>1</v>
      </c>
      <c r="E240" s="357">
        <v>77.495595628714355</v>
      </c>
      <c r="F240" s="357">
        <v>54.938323095217413</v>
      </c>
      <c r="G240" s="357">
        <v>29.051197735464697</v>
      </c>
      <c r="H240" s="357">
        <v>16.909872080313963</v>
      </c>
    </row>
    <row r="241" spans="1:8" ht="17.5" customHeight="1" outlineLevel="1" thickBot="1">
      <c r="A241" s="360">
        <v>9.5</v>
      </c>
      <c r="B241" s="360" t="s">
        <v>33631</v>
      </c>
      <c r="C241" s="361" t="s">
        <v>33660</v>
      </c>
      <c r="D241" s="363">
        <v>8.5</v>
      </c>
      <c r="E241" s="357">
        <v>658.71256284407195</v>
      </c>
      <c r="F241" s="357">
        <v>466.97574630934798</v>
      </c>
      <c r="G241" s="357">
        <v>246.93518075144991</v>
      </c>
      <c r="H241" s="357">
        <v>143.73391268266869</v>
      </c>
    </row>
    <row r="242" spans="1:8" ht="17.5" customHeight="1" outlineLevel="1" thickBot="1">
      <c r="A242" s="360">
        <v>2.5</v>
      </c>
      <c r="B242" s="360" t="s">
        <v>33631</v>
      </c>
      <c r="C242" s="361" t="s">
        <v>33661</v>
      </c>
      <c r="D242" s="363">
        <v>1.5</v>
      </c>
      <c r="E242" s="357">
        <v>116.24339344307153</v>
      </c>
      <c r="F242" s="357">
        <v>82.40748464282612</v>
      </c>
      <c r="G242" s="357">
        <v>43.576796603197039</v>
      </c>
      <c r="H242" s="357">
        <v>25.364808120470943</v>
      </c>
    </row>
    <row r="243" spans="1:8" ht="17.5" customHeight="1" outlineLevel="1" thickBot="1">
      <c r="A243" s="360">
        <v>2.2999999999999998</v>
      </c>
      <c r="B243" s="360" t="s">
        <v>33631</v>
      </c>
      <c r="C243" s="361" t="s">
        <v>33662</v>
      </c>
      <c r="D243" s="363">
        <v>1.2999999999999998</v>
      </c>
      <c r="E243" s="357">
        <v>100.74427431732863</v>
      </c>
      <c r="F243" s="357">
        <v>71.419820023782634</v>
      </c>
      <c r="G243" s="357">
        <v>37.766557056104098</v>
      </c>
      <c r="H243" s="357">
        <v>21.982833704408147</v>
      </c>
    </row>
    <row r="244" spans="1:8" ht="17.5" customHeight="1" outlineLevel="1" thickBot="1">
      <c r="A244" s="360">
        <v>2.5</v>
      </c>
      <c r="B244" s="360" t="s">
        <v>33631</v>
      </c>
      <c r="C244" s="361" t="s">
        <v>33663</v>
      </c>
      <c r="D244" s="363">
        <v>1.5</v>
      </c>
      <c r="E244" s="357">
        <v>116.24339344307153</v>
      </c>
      <c r="F244" s="357">
        <v>82.40748464282612</v>
      </c>
      <c r="G244" s="357">
        <v>43.576796603197039</v>
      </c>
      <c r="H244" s="357">
        <v>25.364808120470943</v>
      </c>
    </row>
    <row r="245" spans="1:8" ht="17.5" customHeight="1" outlineLevel="1" thickBot="1">
      <c r="A245" s="360">
        <v>3.3</v>
      </c>
      <c r="B245" s="360" t="s">
        <v>33664</v>
      </c>
      <c r="C245" s="361" t="s">
        <v>33665</v>
      </c>
      <c r="D245" s="363">
        <v>2.2999999999999998</v>
      </c>
      <c r="E245" s="357">
        <v>178.239869946043</v>
      </c>
      <c r="F245" s="357">
        <v>126.35814311900003</v>
      </c>
      <c r="G245" s="357">
        <v>66.817754791568802</v>
      </c>
      <c r="H245" s="357">
        <v>38.892705784722111</v>
      </c>
    </row>
    <row r="246" spans="1:8" ht="17.5" customHeight="1" outlineLevel="1" thickBot="1">
      <c r="A246" s="360">
        <v>2.2999999999999998</v>
      </c>
      <c r="B246" s="360" t="s">
        <v>33664</v>
      </c>
      <c r="C246" s="361" t="s">
        <v>33666</v>
      </c>
      <c r="D246" s="363">
        <v>1.2999999999999998</v>
      </c>
      <c r="E246" s="357">
        <v>100.74427431732863</v>
      </c>
      <c r="F246" s="357">
        <v>71.419820023782634</v>
      </c>
      <c r="G246" s="357">
        <v>37.766557056104098</v>
      </c>
      <c r="H246" s="357">
        <v>21.982833704408147</v>
      </c>
    </row>
    <row r="247" spans="1:8" ht="17.5" customHeight="1" outlineLevel="1" thickBot="1">
      <c r="A247" s="360">
        <v>3.8</v>
      </c>
      <c r="B247" s="360" t="s">
        <v>33664</v>
      </c>
      <c r="C247" s="361" t="s">
        <v>33667</v>
      </c>
      <c r="D247" s="363">
        <v>2.8</v>
      </c>
      <c r="E247" s="357">
        <v>216.98766776040017</v>
      </c>
      <c r="F247" s="357">
        <v>153.82730466660874</v>
      </c>
      <c r="G247" s="357">
        <v>81.343353659301144</v>
      </c>
      <c r="H247" s="357">
        <v>47.347641824879091</v>
      </c>
    </row>
    <row r="248" spans="1:8" ht="17.5" customHeight="1" outlineLevel="1" thickBot="1">
      <c r="A248" s="360">
        <v>3.5</v>
      </c>
      <c r="B248" s="360" t="s">
        <v>33664</v>
      </c>
      <c r="C248" s="361" t="s">
        <v>33668</v>
      </c>
      <c r="D248" s="363">
        <v>2.5</v>
      </c>
      <c r="E248" s="357">
        <v>193.73898907178588</v>
      </c>
      <c r="F248" s="357">
        <v>137.34580773804353</v>
      </c>
      <c r="G248" s="357">
        <v>72.627994338661736</v>
      </c>
      <c r="H248" s="357">
        <v>42.274680200784907</v>
      </c>
    </row>
    <row r="249" spans="1:8" ht="17.5" customHeight="1" outlineLevel="1" thickBot="1">
      <c r="A249" s="360">
        <v>3.5</v>
      </c>
      <c r="B249" s="360" t="s">
        <v>33664</v>
      </c>
      <c r="C249" s="361" t="s">
        <v>33669</v>
      </c>
      <c r="D249" s="363">
        <v>2.5</v>
      </c>
      <c r="E249" s="357">
        <v>193.73898907178588</v>
      </c>
      <c r="F249" s="357">
        <v>137.34580773804353</v>
      </c>
      <c r="G249" s="357">
        <v>72.627994338661736</v>
      </c>
      <c r="H249" s="357">
        <v>42.274680200784907</v>
      </c>
    </row>
    <row r="250" spans="1:8" ht="17.5" customHeight="1" outlineLevel="1" thickBot="1">
      <c r="A250" s="360">
        <v>3.2</v>
      </c>
      <c r="B250" s="360" t="s">
        <v>33664</v>
      </c>
      <c r="C250" s="361" t="s">
        <v>33670</v>
      </c>
      <c r="D250" s="363">
        <v>2.2000000000000002</v>
      </c>
      <c r="E250" s="357">
        <v>170.49031038317159</v>
      </c>
      <c r="F250" s="357">
        <v>120.86431080947831</v>
      </c>
      <c r="G250" s="357">
        <v>63.912635018022335</v>
      </c>
      <c r="H250" s="357">
        <v>37.201718576690716</v>
      </c>
    </row>
    <row r="251" spans="1:8" ht="17.5" customHeight="1" outlineLevel="1" thickBot="1">
      <c r="A251" s="360">
        <v>2.5</v>
      </c>
      <c r="B251" s="360" t="s">
        <v>33664</v>
      </c>
      <c r="C251" s="361" t="s">
        <v>33671</v>
      </c>
      <c r="D251" s="363">
        <v>1.5</v>
      </c>
      <c r="E251" s="357">
        <v>116.24339344307153</v>
      </c>
      <c r="F251" s="357">
        <v>82.40748464282612</v>
      </c>
      <c r="G251" s="357">
        <v>43.576796603197039</v>
      </c>
      <c r="H251" s="357">
        <v>25.364808120470943</v>
      </c>
    </row>
    <row r="252" spans="1:8" ht="17.5" customHeight="1" outlineLevel="1" thickBot="1">
      <c r="A252" s="360">
        <v>4.5</v>
      </c>
      <c r="B252" s="360" t="s">
        <v>33664</v>
      </c>
      <c r="C252" s="361" t="s">
        <v>33672</v>
      </c>
      <c r="D252" s="363">
        <v>3.5</v>
      </c>
      <c r="E252" s="357">
        <v>271.23458470050025</v>
      </c>
      <c r="F252" s="357">
        <v>192.28413083326095</v>
      </c>
      <c r="G252" s="357">
        <v>101.67919207412643</v>
      </c>
      <c r="H252" s="357">
        <v>59.184552281098867</v>
      </c>
    </row>
    <row r="253" spans="1:8" ht="17.5" customHeight="1" outlineLevel="1" thickBot="1">
      <c r="A253" s="360">
        <v>2.8</v>
      </c>
      <c r="B253" s="360" t="s">
        <v>33664</v>
      </c>
      <c r="C253" s="361" t="s">
        <v>33673</v>
      </c>
      <c r="D253" s="363">
        <v>1.7999999999999998</v>
      </c>
      <c r="E253" s="357">
        <v>139.4920721316858</v>
      </c>
      <c r="F253" s="357">
        <v>98.888981571391326</v>
      </c>
      <c r="G253" s="357">
        <v>52.292155923836447</v>
      </c>
      <c r="H253" s="357">
        <v>30.437769744565131</v>
      </c>
    </row>
    <row r="254" spans="1:8" ht="17.5" customHeight="1" outlineLevel="1" thickBot="1">
      <c r="A254" s="360">
        <v>3.5</v>
      </c>
      <c r="B254" s="360" t="s">
        <v>33664</v>
      </c>
      <c r="C254" s="361" t="s">
        <v>33674</v>
      </c>
      <c r="D254" s="363">
        <v>2.5</v>
      </c>
      <c r="E254" s="357">
        <v>193.73898907178588</v>
      </c>
      <c r="F254" s="357">
        <v>137.34580773804353</v>
      </c>
      <c r="G254" s="357">
        <v>72.627994338661736</v>
      </c>
      <c r="H254" s="357">
        <v>42.274680200784907</v>
      </c>
    </row>
    <row r="255" spans="1:8" ht="17.5" customHeight="1" outlineLevel="1" thickBot="1">
      <c r="A255" s="360">
        <v>4.3</v>
      </c>
      <c r="B255" s="360" t="s">
        <v>33664</v>
      </c>
      <c r="C255" s="361" t="s">
        <v>33675</v>
      </c>
      <c r="D255" s="363">
        <v>3.3</v>
      </c>
      <c r="E255" s="357">
        <v>255.73546557475737</v>
      </c>
      <c r="F255" s="357">
        <v>181.29646621421745</v>
      </c>
      <c r="G255" s="357">
        <v>95.868952527033485</v>
      </c>
      <c r="H255" s="357">
        <v>55.802577865036071</v>
      </c>
    </row>
    <row r="256" spans="1:8" ht="17.5" customHeight="1" outlineLevel="1" thickBot="1">
      <c r="A256" s="360">
        <v>3.3</v>
      </c>
      <c r="B256" s="360" t="s">
        <v>33664</v>
      </c>
      <c r="C256" s="361" t="s">
        <v>33676</v>
      </c>
      <c r="D256" s="363">
        <v>2.2999999999999998</v>
      </c>
      <c r="E256" s="357">
        <v>178.239869946043</v>
      </c>
      <c r="F256" s="357">
        <v>126.35814311900003</v>
      </c>
      <c r="G256" s="357">
        <v>66.817754791568802</v>
      </c>
      <c r="H256" s="357">
        <v>38.892705784722111</v>
      </c>
    </row>
    <row r="257" spans="1:8" ht="17.5" customHeight="1" outlineLevel="1" thickBot="1">
      <c r="A257" s="360">
        <v>2.2999999999999998</v>
      </c>
      <c r="B257" s="360" t="s">
        <v>33664</v>
      </c>
      <c r="C257" s="361" t="s">
        <v>33677</v>
      </c>
      <c r="D257" s="363">
        <v>1.2999999999999998</v>
      </c>
      <c r="E257" s="357">
        <v>100.74427431732863</v>
      </c>
      <c r="F257" s="357">
        <v>71.419820023782634</v>
      </c>
      <c r="G257" s="357">
        <v>37.766557056104098</v>
      </c>
      <c r="H257" s="357">
        <v>21.982833704408147</v>
      </c>
    </row>
    <row r="258" spans="1:8" ht="17.5" customHeight="1" outlineLevel="1" thickBot="1">
      <c r="A258" s="360">
        <v>3.3</v>
      </c>
      <c r="B258" s="360" t="s">
        <v>33664</v>
      </c>
      <c r="C258" s="361" t="s">
        <v>33678</v>
      </c>
      <c r="D258" s="363">
        <v>2.2999999999999998</v>
      </c>
      <c r="E258" s="357">
        <v>178.239869946043</v>
      </c>
      <c r="F258" s="357">
        <v>126.35814311900003</v>
      </c>
      <c r="G258" s="357">
        <v>66.817754791568802</v>
      </c>
      <c r="H258" s="357">
        <v>38.892705784722111</v>
      </c>
    </row>
    <row r="259" spans="1:8" ht="17.5" customHeight="1" outlineLevel="1" thickBot="1">
      <c r="A259" s="360">
        <v>2.5</v>
      </c>
      <c r="B259" s="360" t="s">
        <v>33664</v>
      </c>
      <c r="C259" s="361" t="s">
        <v>33679</v>
      </c>
      <c r="D259" s="363">
        <v>1.5</v>
      </c>
      <c r="E259" s="357">
        <v>116.24339344307153</v>
      </c>
      <c r="F259" s="357">
        <v>82.40748464282612</v>
      </c>
      <c r="G259" s="357">
        <v>43.576796603197039</v>
      </c>
      <c r="H259" s="357">
        <v>25.364808120470943</v>
      </c>
    </row>
    <row r="260" spans="1:8" ht="17.5" customHeight="1" outlineLevel="1" thickBot="1">
      <c r="A260" s="360">
        <v>1.8</v>
      </c>
      <c r="B260" s="360" t="s">
        <v>33664</v>
      </c>
      <c r="C260" s="361" t="s">
        <v>33680</v>
      </c>
      <c r="D260" s="363">
        <v>0.8</v>
      </c>
      <c r="E260" s="357">
        <v>61.996476502971483</v>
      </c>
      <c r="F260" s="357">
        <v>43.950658476173928</v>
      </c>
      <c r="G260" s="357">
        <v>23.240958188371756</v>
      </c>
      <c r="H260" s="357">
        <v>13.527897664251169</v>
      </c>
    </row>
    <row r="261" spans="1:8" ht="17.5" customHeight="1" outlineLevel="1" thickBot="1">
      <c r="A261" s="360">
        <v>2.5</v>
      </c>
      <c r="B261" s="360" t="s">
        <v>33664</v>
      </c>
      <c r="C261" s="361" t="s">
        <v>33681</v>
      </c>
      <c r="D261" s="363">
        <v>1.5</v>
      </c>
      <c r="E261" s="357">
        <v>116.24339344307153</v>
      </c>
      <c r="F261" s="357">
        <v>82.40748464282612</v>
      </c>
      <c r="G261" s="357">
        <v>43.576796603197039</v>
      </c>
      <c r="H261" s="357">
        <v>25.364808120470943</v>
      </c>
    </row>
    <row r="262" spans="1:8" ht="17.5" customHeight="1" outlineLevel="1" thickBot="1">
      <c r="A262" s="360">
        <v>3.3</v>
      </c>
      <c r="B262" s="360" t="s">
        <v>33664</v>
      </c>
      <c r="C262" s="361" t="s">
        <v>33682</v>
      </c>
      <c r="D262" s="363">
        <v>2.2999999999999998</v>
      </c>
      <c r="E262" s="357">
        <v>178.239869946043</v>
      </c>
      <c r="F262" s="357">
        <v>126.35814311900003</v>
      </c>
      <c r="G262" s="357">
        <v>66.817754791568802</v>
      </c>
      <c r="H262" s="357">
        <v>38.892705784722111</v>
      </c>
    </row>
    <row r="263" spans="1:8" ht="17.5" customHeight="1" outlineLevel="1" thickBot="1">
      <c r="A263" s="360">
        <v>3</v>
      </c>
      <c r="B263" s="360" t="s">
        <v>33664</v>
      </c>
      <c r="C263" s="361" t="s">
        <v>33683</v>
      </c>
      <c r="D263" s="363">
        <v>2</v>
      </c>
      <c r="E263" s="357">
        <v>154.99119125742871</v>
      </c>
      <c r="F263" s="357">
        <v>109.87664619043483</v>
      </c>
      <c r="G263" s="357">
        <v>58.102395470929395</v>
      </c>
      <c r="H263" s="357">
        <v>33.819744160627927</v>
      </c>
    </row>
    <row r="264" spans="1:8" ht="17.5" customHeight="1" outlineLevel="1" thickBot="1">
      <c r="A264" s="360">
        <v>6</v>
      </c>
      <c r="B264" s="360" t="s">
        <v>33664</v>
      </c>
      <c r="C264" s="361" t="s">
        <v>33684</v>
      </c>
      <c r="D264" s="363">
        <v>5</v>
      </c>
      <c r="E264" s="357">
        <v>387.47797814357176</v>
      </c>
      <c r="F264" s="357">
        <v>274.69161547608707</v>
      </c>
      <c r="G264" s="357">
        <v>145.25598867732347</v>
      </c>
      <c r="H264" s="357">
        <v>84.549360401569814</v>
      </c>
    </row>
    <row r="265" spans="1:8" ht="17.5" customHeight="1" outlineLevel="1" thickBot="1">
      <c r="A265" s="360">
        <v>2.2999999999999998</v>
      </c>
      <c r="B265" s="360" t="s">
        <v>33664</v>
      </c>
      <c r="C265" s="361" t="s">
        <v>33685</v>
      </c>
      <c r="D265" s="363">
        <v>1.2999999999999998</v>
      </c>
      <c r="E265" s="357">
        <v>100.74427431732863</v>
      </c>
      <c r="F265" s="357">
        <v>71.419820023782634</v>
      </c>
      <c r="G265" s="357">
        <v>37.766557056104098</v>
      </c>
      <c r="H265" s="357">
        <v>21.982833704408147</v>
      </c>
    </row>
    <row r="266" spans="1:8" ht="17.5" customHeight="1" outlineLevel="1" thickBot="1">
      <c r="A266" s="360">
        <v>4</v>
      </c>
      <c r="B266" s="360" t="s">
        <v>33664</v>
      </c>
      <c r="C266" s="361" t="s">
        <v>33686</v>
      </c>
      <c r="D266" s="363">
        <v>3</v>
      </c>
      <c r="E266" s="357">
        <v>232.48678688614305</v>
      </c>
      <c r="F266" s="357">
        <v>164.81496928565224</v>
      </c>
      <c r="G266" s="357">
        <v>87.153593206394078</v>
      </c>
      <c r="H266" s="357">
        <v>50.729616240941887</v>
      </c>
    </row>
    <row r="267" spans="1:8" ht="17.5" customHeight="1" outlineLevel="1" thickBot="1">
      <c r="A267" s="360">
        <v>3.5</v>
      </c>
      <c r="B267" s="360" t="s">
        <v>33664</v>
      </c>
      <c r="C267" s="361" t="s">
        <v>33687</v>
      </c>
      <c r="D267" s="363">
        <v>2.5</v>
      </c>
      <c r="E267" s="357">
        <v>193.73898907178588</v>
      </c>
      <c r="F267" s="357">
        <v>137.34580773804353</v>
      </c>
      <c r="G267" s="357">
        <v>72.627994338661736</v>
      </c>
      <c r="H267" s="357">
        <v>42.274680200784907</v>
      </c>
    </row>
    <row r="268" spans="1:8" ht="17.5" customHeight="1" outlineLevel="1" thickBot="1">
      <c r="A268" s="360">
        <v>2</v>
      </c>
      <c r="B268" s="360" t="s">
        <v>33664</v>
      </c>
      <c r="C268" s="361" t="s">
        <v>33688</v>
      </c>
      <c r="D268" s="363">
        <v>1</v>
      </c>
      <c r="E268" s="357">
        <v>77.495595628714355</v>
      </c>
      <c r="F268" s="357">
        <v>54.938323095217413</v>
      </c>
      <c r="G268" s="357">
        <v>29.051197735464697</v>
      </c>
      <c r="H268" s="357">
        <v>16.909872080313963</v>
      </c>
    </row>
    <row r="269" spans="1:8" ht="17.5" customHeight="1" outlineLevel="1" thickBot="1">
      <c r="A269" s="360">
        <v>2.5</v>
      </c>
      <c r="B269" s="360" t="s">
        <v>33664</v>
      </c>
      <c r="C269" s="361" t="s">
        <v>33689</v>
      </c>
      <c r="D269" s="363">
        <v>1.5</v>
      </c>
      <c r="E269" s="357">
        <v>116.24339344307153</v>
      </c>
      <c r="F269" s="357">
        <v>82.40748464282612</v>
      </c>
      <c r="G269" s="357">
        <v>43.576796603197039</v>
      </c>
      <c r="H269" s="357">
        <v>25.364808120470943</v>
      </c>
    </row>
    <row r="270" spans="1:8" ht="17.5" customHeight="1" outlineLevel="1" thickBot="1">
      <c r="A270" s="360">
        <v>2.5</v>
      </c>
      <c r="B270" s="360" t="s">
        <v>33664</v>
      </c>
      <c r="C270" s="361" t="s">
        <v>33690</v>
      </c>
      <c r="D270" s="363">
        <v>1.5</v>
      </c>
      <c r="E270" s="357">
        <v>116.24339344307153</v>
      </c>
      <c r="F270" s="357">
        <v>82.40748464282612</v>
      </c>
      <c r="G270" s="357">
        <v>43.576796603197039</v>
      </c>
      <c r="H270" s="357">
        <v>25.364808120470943</v>
      </c>
    </row>
    <row r="271" spans="1:8" ht="17.5" customHeight="1" outlineLevel="1" thickBot="1">
      <c r="A271" s="360">
        <v>2.5</v>
      </c>
      <c r="B271" s="360" t="s">
        <v>33664</v>
      </c>
      <c r="C271" s="361" t="s">
        <v>33691</v>
      </c>
      <c r="D271" s="363">
        <v>1.5</v>
      </c>
      <c r="E271" s="357">
        <v>116.24339344307153</v>
      </c>
      <c r="F271" s="357">
        <v>82.40748464282612</v>
      </c>
      <c r="G271" s="357">
        <v>43.576796603197039</v>
      </c>
      <c r="H271" s="357">
        <v>25.364808120470943</v>
      </c>
    </row>
    <row r="272" spans="1:8" ht="17.5" customHeight="1" outlineLevel="1" thickBot="1">
      <c r="A272" s="360">
        <v>2.5</v>
      </c>
      <c r="B272" s="360" t="s">
        <v>33664</v>
      </c>
      <c r="C272" s="361" t="s">
        <v>33692</v>
      </c>
      <c r="D272" s="363">
        <v>1.5</v>
      </c>
      <c r="E272" s="357">
        <v>116.24339344307153</v>
      </c>
      <c r="F272" s="357">
        <v>82.40748464282612</v>
      </c>
      <c r="G272" s="357">
        <v>43.576796603197039</v>
      </c>
      <c r="H272" s="357">
        <v>25.364808120470943</v>
      </c>
    </row>
    <row r="273" spans="1:8" ht="17.5" customHeight="1" outlineLevel="1" thickBot="1">
      <c r="A273" s="360">
        <v>7.5</v>
      </c>
      <c r="B273" s="360" t="s">
        <v>33664</v>
      </c>
      <c r="C273" s="361" t="s">
        <v>33693</v>
      </c>
      <c r="D273" s="363">
        <v>6.5</v>
      </c>
      <c r="E273" s="357">
        <v>503.72137158664327</v>
      </c>
      <c r="F273" s="357">
        <v>357.09910011891316</v>
      </c>
      <c r="G273" s="357">
        <v>188.83278528052051</v>
      </c>
      <c r="H273" s="357">
        <v>109.91416852204075</v>
      </c>
    </row>
    <row r="274" spans="1:8" ht="17.5" customHeight="1" outlineLevel="1" thickBot="1">
      <c r="A274" s="360">
        <v>3</v>
      </c>
      <c r="B274" s="360" t="s">
        <v>33664</v>
      </c>
      <c r="C274" s="361" t="s">
        <v>33694</v>
      </c>
      <c r="D274" s="363">
        <v>2</v>
      </c>
      <c r="E274" s="357">
        <v>154.99119125742871</v>
      </c>
      <c r="F274" s="357">
        <v>109.87664619043483</v>
      </c>
      <c r="G274" s="357">
        <v>58.102395470929395</v>
      </c>
      <c r="H274" s="357">
        <v>33.819744160627927</v>
      </c>
    </row>
    <row r="275" spans="1:8" ht="17.5" customHeight="1" outlineLevel="1" thickBot="1">
      <c r="A275" s="360">
        <v>2.2999999999999998</v>
      </c>
      <c r="B275" s="360" t="s">
        <v>33664</v>
      </c>
      <c r="C275" s="361" t="s">
        <v>33695</v>
      </c>
      <c r="D275" s="363">
        <v>1.2999999999999998</v>
      </c>
      <c r="E275" s="357">
        <v>100.74427431732863</v>
      </c>
      <c r="F275" s="357">
        <v>71.419820023782634</v>
      </c>
      <c r="G275" s="357">
        <v>37.766557056104098</v>
      </c>
      <c r="H275" s="357">
        <v>21.982833704408147</v>
      </c>
    </row>
    <row r="276" spans="1:8" ht="17.5" customHeight="1" outlineLevel="1" thickBot="1">
      <c r="A276" s="360">
        <v>2.2999999999999998</v>
      </c>
      <c r="B276" s="360" t="s">
        <v>33664</v>
      </c>
      <c r="C276" s="361" t="s">
        <v>33696</v>
      </c>
      <c r="D276" s="363">
        <v>1.2999999999999998</v>
      </c>
      <c r="E276" s="357">
        <v>100.74427431732863</v>
      </c>
      <c r="F276" s="357">
        <v>71.419820023782634</v>
      </c>
      <c r="G276" s="357">
        <v>37.766557056104098</v>
      </c>
      <c r="H276" s="357">
        <v>21.982833704408147</v>
      </c>
    </row>
    <row r="277" spans="1:8" ht="17.5" customHeight="1" outlineLevel="1" thickBot="1">
      <c r="A277" s="360">
        <v>1.8</v>
      </c>
      <c r="B277" s="360" t="s">
        <v>33664</v>
      </c>
      <c r="C277" s="361" t="s">
        <v>33697</v>
      </c>
      <c r="D277" s="363">
        <v>0.8</v>
      </c>
      <c r="E277" s="357">
        <v>61.996476502971483</v>
      </c>
      <c r="F277" s="357">
        <v>43.950658476173928</v>
      </c>
      <c r="G277" s="357">
        <v>23.240958188371756</v>
      </c>
      <c r="H277" s="357">
        <v>13.527897664251169</v>
      </c>
    </row>
    <row r="278" spans="1:8" ht="17.5" customHeight="1" outlineLevel="1" thickBot="1">
      <c r="A278" s="360">
        <v>1.3</v>
      </c>
      <c r="B278" s="360" t="s">
        <v>33664</v>
      </c>
      <c r="C278" s="361" t="s">
        <v>33698</v>
      </c>
      <c r="D278" s="363">
        <v>0.30000000000000004</v>
      </c>
      <c r="E278" s="357">
        <v>23.248678688614309</v>
      </c>
      <c r="F278" s="357">
        <v>16.481496928565225</v>
      </c>
      <c r="G278" s="357">
        <v>8.7153593206394113</v>
      </c>
      <c r="H278" s="357">
        <v>5.072961624094189</v>
      </c>
    </row>
    <row r="279" spans="1:8" ht="17.5" customHeight="1" outlineLevel="1" thickBot="1">
      <c r="A279" s="360">
        <v>2.8</v>
      </c>
      <c r="B279" s="360" t="s">
        <v>33664</v>
      </c>
      <c r="C279" s="361" t="s">
        <v>33699</v>
      </c>
      <c r="D279" s="363">
        <v>1.7999999999999998</v>
      </c>
      <c r="E279" s="357">
        <v>139.4920721316858</v>
      </c>
      <c r="F279" s="357">
        <v>98.888981571391326</v>
      </c>
      <c r="G279" s="357">
        <v>52.292155923836447</v>
      </c>
      <c r="H279" s="357">
        <v>30.437769744565131</v>
      </c>
    </row>
    <row r="280" spans="1:8" ht="17.5" customHeight="1" outlineLevel="1" thickBot="1">
      <c r="A280" s="360">
        <v>2</v>
      </c>
      <c r="B280" s="360" t="s">
        <v>33664</v>
      </c>
      <c r="C280" s="361" t="s">
        <v>33700</v>
      </c>
      <c r="D280" s="363">
        <v>1</v>
      </c>
      <c r="E280" s="357">
        <v>77.495595628714355</v>
      </c>
      <c r="F280" s="357">
        <v>54.938323095217413</v>
      </c>
      <c r="G280" s="357">
        <v>29.051197735464697</v>
      </c>
      <c r="H280" s="357">
        <v>16.909872080313963</v>
      </c>
    </row>
    <row r="281" spans="1:8" ht="17.5" customHeight="1" outlineLevel="1" thickBot="1">
      <c r="A281" s="360">
        <v>4</v>
      </c>
      <c r="B281" s="360" t="s">
        <v>33664</v>
      </c>
      <c r="C281" s="361" t="s">
        <v>33701</v>
      </c>
      <c r="D281" s="363">
        <v>3</v>
      </c>
      <c r="E281" s="357">
        <v>232.48678688614305</v>
      </c>
      <c r="F281" s="357">
        <v>164.81496928565224</v>
      </c>
      <c r="G281" s="357">
        <v>87.153593206394078</v>
      </c>
      <c r="H281" s="357">
        <v>50.729616240941887</v>
      </c>
    </row>
    <row r="282" spans="1:8" ht="17.5" customHeight="1" outlineLevel="1" thickBot="1">
      <c r="A282" s="360">
        <v>2.2999999999999998</v>
      </c>
      <c r="B282" s="360" t="s">
        <v>33664</v>
      </c>
      <c r="C282" s="361" t="s">
        <v>33702</v>
      </c>
      <c r="D282" s="363">
        <v>1.2999999999999998</v>
      </c>
      <c r="E282" s="357">
        <v>100.74427431732863</v>
      </c>
      <c r="F282" s="357">
        <v>71.419820023782634</v>
      </c>
      <c r="G282" s="357">
        <v>37.766557056104098</v>
      </c>
      <c r="H282" s="357">
        <v>21.982833704408147</v>
      </c>
    </row>
    <row r="283" spans="1:8" ht="17.5" customHeight="1" outlineLevel="1" thickBot="1">
      <c r="A283" s="360">
        <v>3.3</v>
      </c>
      <c r="B283" s="360" t="s">
        <v>33664</v>
      </c>
      <c r="C283" s="361" t="s">
        <v>33703</v>
      </c>
      <c r="D283" s="363">
        <v>2.2999999999999998</v>
      </c>
      <c r="E283" s="357">
        <v>178.239869946043</v>
      </c>
      <c r="F283" s="357">
        <v>126.35814311900003</v>
      </c>
      <c r="G283" s="357">
        <v>66.817754791568802</v>
      </c>
      <c r="H283" s="357">
        <v>38.892705784722111</v>
      </c>
    </row>
    <row r="284" spans="1:8" ht="17.5" customHeight="1" outlineLevel="1" thickBot="1">
      <c r="A284" s="360">
        <v>5</v>
      </c>
      <c r="B284" s="360" t="s">
        <v>33664</v>
      </c>
      <c r="C284" s="361" t="s">
        <v>33704</v>
      </c>
      <c r="D284" s="363">
        <v>4</v>
      </c>
      <c r="E284" s="357">
        <v>309.98238251485742</v>
      </c>
      <c r="F284" s="357">
        <v>219.75329238086965</v>
      </c>
      <c r="G284" s="357">
        <v>116.20479094185879</v>
      </c>
      <c r="H284" s="357">
        <v>67.639488321255854</v>
      </c>
    </row>
    <row r="285" spans="1:8" ht="17.5" customHeight="1" outlineLevel="1" thickBot="1">
      <c r="A285" s="360">
        <v>5.8</v>
      </c>
      <c r="B285" s="360" t="s">
        <v>33664</v>
      </c>
      <c r="C285" s="361" t="s">
        <v>33705</v>
      </c>
      <c r="D285" s="363">
        <v>4.8</v>
      </c>
      <c r="E285" s="357">
        <v>371.97885901782888</v>
      </c>
      <c r="F285" s="357">
        <v>263.70395085704359</v>
      </c>
      <c r="G285" s="357">
        <v>139.44574913023055</v>
      </c>
      <c r="H285" s="357">
        <v>81.167385985507011</v>
      </c>
    </row>
    <row r="286" spans="1:8" ht="17.5" customHeight="1" outlineLevel="1" thickBot="1">
      <c r="A286" s="360">
        <v>5</v>
      </c>
      <c r="B286" s="360" t="s">
        <v>33664</v>
      </c>
      <c r="C286" s="361" t="s">
        <v>33706</v>
      </c>
      <c r="D286" s="363">
        <v>4</v>
      </c>
      <c r="E286" s="357">
        <v>309.98238251485742</v>
      </c>
      <c r="F286" s="357">
        <v>219.75329238086965</v>
      </c>
      <c r="G286" s="357">
        <v>116.20479094185879</v>
      </c>
      <c r="H286" s="357">
        <v>67.639488321255854</v>
      </c>
    </row>
    <row r="287" spans="1:8" ht="17.5" customHeight="1" outlineLevel="1" thickBot="1">
      <c r="A287" s="360">
        <v>4.8</v>
      </c>
      <c r="B287" s="360" t="s">
        <v>33664</v>
      </c>
      <c r="C287" s="361" t="s">
        <v>33707</v>
      </c>
      <c r="D287" s="363">
        <v>3.8</v>
      </c>
      <c r="E287" s="357">
        <v>294.48326338911448</v>
      </c>
      <c r="F287" s="357">
        <v>208.76562776182612</v>
      </c>
      <c r="G287" s="357">
        <v>110.39455139476584</v>
      </c>
      <c r="H287" s="357">
        <v>64.257513905193051</v>
      </c>
    </row>
    <row r="288" spans="1:8" ht="17.5" customHeight="1" outlineLevel="1" thickBot="1">
      <c r="A288" s="360">
        <v>3.5</v>
      </c>
      <c r="B288" s="360" t="s">
        <v>33664</v>
      </c>
      <c r="C288" s="361" t="s">
        <v>33708</v>
      </c>
      <c r="D288" s="363">
        <v>2.5</v>
      </c>
      <c r="E288" s="357">
        <v>193.73898907178588</v>
      </c>
      <c r="F288" s="357">
        <v>137.34580773804353</v>
      </c>
      <c r="G288" s="357">
        <v>72.627994338661736</v>
      </c>
      <c r="H288" s="357">
        <v>42.274680200784907</v>
      </c>
    </row>
    <row r="289" spans="1:8" ht="17.5" customHeight="1" outlineLevel="1" thickBot="1">
      <c r="A289" s="360">
        <v>2</v>
      </c>
      <c r="B289" s="360" t="s">
        <v>33664</v>
      </c>
      <c r="C289" s="361" t="s">
        <v>33709</v>
      </c>
      <c r="D289" s="363">
        <v>1</v>
      </c>
      <c r="E289" s="357">
        <v>77.495595628714355</v>
      </c>
      <c r="F289" s="357">
        <v>54.938323095217413</v>
      </c>
      <c r="G289" s="357">
        <v>29.051197735464697</v>
      </c>
      <c r="H289" s="357">
        <v>16.909872080313963</v>
      </c>
    </row>
    <row r="290" spans="1:8" ht="17.5" customHeight="1" outlineLevel="1" thickBot="1">
      <c r="A290" s="360">
        <v>6.5</v>
      </c>
      <c r="B290" s="360" t="s">
        <v>33664</v>
      </c>
      <c r="C290" s="361" t="s">
        <v>33710</v>
      </c>
      <c r="D290" s="363">
        <v>5.5</v>
      </c>
      <c r="E290" s="357">
        <v>426.22577595792893</v>
      </c>
      <c r="F290" s="357">
        <v>302.1607770236958</v>
      </c>
      <c r="G290" s="357">
        <v>159.78158754505583</v>
      </c>
      <c r="H290" s="357">
        <v>93.00429644172678</v>
      </c>
    </row>
    <row r="291" spans="1:8" ht="17.5" customHeight="1" outlineLevel="1" thickBot="1">
      <c r="A291" s="360">
        <v>4</v>
      </c>
      <c r="B291" s="360" t="s">
        <v>33664</v>
      </c>
      <c r="C291" s="361" t="s">
        <v>33711</v>
      </c>
      <c r="D291" s="363">
        <v>3</v>
      </c>
      <c r="E291" s="357">
        <v>232.48678688614305</v>
      </c>
      <c r="F291" s="357">
        <v>164.81496928565224</v>
      </c>
      <c r="G291" s="357">
        <v>87.153593206394078</v>
      </c>
      <c r="H291" s="357">
        <v>50.729616240941887</v>
      </c>
    </row>
    <row r="292" spans="1:8" ht="17.5" customHeight="1" outlineLevel="1" thickBot="1">
      <c r="A292" s="360">
        <v>3.5</v>
      </c>
      <c r="B292" s="360" t="s">
        <v>33664</v>
      </c>
      <c r="C292" s="361" t="s">
        <v>33712</v>
      </c>
      <c r="D292" s="363">
        <v>2.5</v>
      </c>
      <c r="E292" s="357">
        <v>193.73898907178588</v>
      </c>
      <c r="F292" s="357">
        <v>137.34580773804353</v>
      </c>
      <c r="G292" s="357">
        <v>72.627994338661736</v>
      </c>
      <c r="H292" s="357">
        <v>42.274680200784907</v>
      </c>
    </row>
    <row r="293" spans="1:8" ht="17.5" customHeight="1" outlineLevel="1" thickBot="1">
      <c r="A293" s="360">
        <v>3</v>
      </c>
      <c r="B293" s="360" t="s">
        <v>33664</v>
      </c>
      <c r="C293" s="361" t="s">
        <v>33713</v>
      </c>
      <c r="D293" s="363">
        <v>2</v>
      </c>
      <c r="E293" s="357">
        <v>154.99119125742871</v>
      </c>
      <c r="F293" s="357">
        <v>109.87664619043483</v>
      </c>
      <c r="G293" s="357">
        <v>58.102395470929395</v>
      </c>
      <c r="H293" s="357">
        <v>33.819744160627927</v>
      </c>
    </row>
    <row r="294" spans="1:8" ht="17.5" customHeight="1" outlineLevel="1" thickBot="1">
      <c r="A294" s="360">
        <v>2.5</v>
      </c>
      <c r="B294" s="360" t="s">
        <v>33664</v>
      </c>
      <c r="C294" s="361" t="s">
        <v>33714</v>
      </c>
      <c r="D294" s="363">
        <v>1.5</v>
      </c>
      <c r="E294" s="357">
        <v>116.24339344307153</v>
      </c>
      <c r="F294" s="357">
        <v>82.40748464282612</v>
      </c>
      <c r="G294" s="357">
        <v>43.576796603197039</v>
      </c>
      <c r="H294" s="357">
        <v>25.364808120470943</v>
      </c>
    </row>
    <row r="295" spans="1:8" ht="17.5" customHeight="1" outlineLevel="1" thickBot="1">
      <c r="A295" s="360">
        <v>2.5</v>
      </c>
      <c r="B295" s="360" t="s">
        <v>33664</v>
      </c>
      <c r="C295" s="361" t="s">
        <v>33715</v>
      </c>
      <c r="D295" s="363">
        <v>1.5</v>
      </c>
      <c r="E295" s="357">
        <v>116.24339344307153</v>
      </c>
      <c r="F295" s="357">
        <v>82.40748464282612</v>
      </c>
      <c r="G295" s="357">
        <v>43.576796603197039</v>
      </c>
      <c r="H295" s="357">
        <v>25.364808120470943</v>
      </c>
    </row>
    <row r="296" spans="1:8" ht="17.5" customHeight="1" outlineLevel="1" thickBot="1">
      <c r="A296" s="360">
        <v>9</v>
      </c>
      <c r="B296" s="360" t="s">
        <v>33664</v>
      </c>
      <c r="C296" s="361" t="s">
        <v>33716</v>
      </c>
      <c r="D296" s="363">
        <v>8</v>
      </c>
      <c r="E296" s="357">
        <v>619.96476502971484</v>
      </c>
      <c r="F296" s="357">
        <v>439.5065847617393</v>
      </c>
      <c r="G296" s="357">
        <v>232.40958188371758</v>
      </c>
      <c r="H296" s="357">
        <v>135.27897664251171</v>
      </c>
    </row>
    <row r="297" spans="1:8" ht="17.5" customHeight="1" outlineLevel="1" thickBot="1">
      <c r="A297" s="360">
        <v>2</v>
      </c>
      <c r="B297" s="360" t="s">
        <v>33664</v>
      </c>
      <c r="C297" s="361" t="s">
        <v>33717</v>
      </c>
      <c r="D297" s="363">
        <v>1</v>
      </c>
      <c r="E297" s="357">
        <v>77.495595628714355</v>
      </c>
      <c r="F297" s="357">
        <v>54.938323095217413</v>
      </c>
      <c r="G297" s="357">
        <v>29.051197735464697</v>
      </c>
      <c r="H297" s="357">
        <v>16.909872080313963</v>
      </c>
    </row>
    <row r="298" spans="1:8" ht="17.5" customHeight="1" outlineLevel="1" thickBot="1">
      <c r="A298" s="360">
        <v>3.5</v>
      </c>
      <c r="B298" s="360" t="s">
        <v>33664</v>
      </c>
      <c r="C298" s="361" t="s">
        <v>33718</v>
      </c>
      <c r="D298" s="363">
        <v>2.5</v>
      </c>
      <c r="E298" s="357">
        <v>193.73898907178588</v>
      </c>
      <c r="F298" s="357">
        <v>137.34580773804353</v>
      </c>
      <c r="G298" s="357">
        <v>72.627994338661736</v>
      </c>
      <c r="H298" s="357">
        <v>42.274680200784907</v>
      </c>
    </row>
    <row r="299" spans="1:8" ht="17.5" customHeight="1" outlineLevel="1" thickBot="1">
      <c r="A299" s="360">
        <v>2.2000000000000002</v>
      </c>
      <c r="B299" s="360" t="s">
        <v>33664</v>
      </c>
      <c r="C299" s="361" t="s">
        <v>33719</v>
      </c>
      <c r="D299" s="363">
        <v>1.2000000000000002</v>
      </c>
      <c r="E299" s="357">
        <v>92.994714754457235</v>
      </c>
      <c r="F299" s="357">
        <v>65.925987714260899</v>
      </c>
      <c r="G299" s="357">
        <v>34.861437282557645</v>
      </c>
      <c r="H299" s="357">
        <v>20.291846496376756</v>
      </c>
    </row>
    <row r="300" spans="1:8" ht="17.5" customHeight="1" outlineLevel="1" thickBot="1">
      <c r="A300" s="360">
        <v>2.8</v>
      </c>
      <c r="B300" s="360" t="s">
        <v>33664</v>
      </c>
      <c r="C300" s="361" t="s">
        <v>33720</v>
      </c>
      <c r="D300" s="363">
        <v>1.7999999999999998</v>
      </c>
      <c r="E300" s="357">
        <v>139.4920721316858</v>
      </c>
      <c r="F300" s="357">
        <v>98.888981571391326</v>
      </c>
      <c r="G300" s="357">
        <v>52.292155923836447</v>
      </c>
      <c r="H300" s="357">
        <v>30.437769744565131</v>
      </c>
    </row>
    <row r="301" spans="1:8" ht="17.5" customHeight="1" outlineLevel="1" thickBot="1">
      <c r="A301" s="360">
        <v>3.5</v>
      </c>
      <c r="B301" s="360" t="s">
        <v>33664</v>
      </c>
      <c r="C301" s="361" t="s">
        <v>33721</v>
      </c>
      <c r="D301" s="363">
        <v>2.5</v>
      </c>
      <c r="E301" s="357">
        <v>193.73898907178588</v>
      </c>
      <c r="F301" s="357">
        <v>137.34580773804353</v>
      </c>
      <c r="G301" s="357">
        <v>72.627994338661736</v>
      </c>
      <c r="H301" s="357">
        <v>42.274680200784907</v>
      </c>
    </row>
    <row r="302" spans="1:8" ht="17.5" customHeight="1" outlineLevel="1" thickBot="1">
      <c r="A302" s="360">
        <v>5.8</v>
      </c>
      <c r="B302" s="360" t="s">
        <v>33664</v>
      </c>
      <c r="C302" s="361" t="s">
        <v>33722</v>
      </c>
      <c r="D302" s="363">
        <v>4.8</v>
      </c>
      <c r="E302" s="357">
        <v>371.97885901782888</v>
      </c>
      <c r="F302" s="357">
        <v>263.70395085704359</v>
      </c>
      <c r="G302" s="357">
        <v>139.44574913023055</v>
      </c>
      <c r="H302" s="357">
        <v>81.167385985507011</v>
      </c>
    </row>
    <row r="303" spans="1:8" ht="17.5" customHeight="1" outlineLevel="1" thickBot="1">
      <c r="A303" s="360">
        <v>3</v>
      </c>
      <c r="B303" s="360" t="s">
        <v>33664</v>
      </c>
      <c r="C303" s="361" t="s">
        <v>33723</v>
      </c>
      <c r="D303" s="363">
        <v>2</v>
      </c>
      <c r="E303" s="357">
        <v>154.99119125742871</v>
      </c>
      <c r="F303" s="357">
        <v>109.87664619043483</v>
      </c>
      <c r="G303" s="357">
        <v>58.102395470929395</v>
      </c>
      <c r="H303" s="357">
        <v>33.819744160627927</v>
      </c>
    </row>
    <row r="304" spans="1:8" ht="17.5" customHeight="1" outlineLevel="1" thickBot="1">
      <c r="A304" s="360">
        <v>2.2999999999999998</v>
      </c>
      <c r="B304" s="360" t="s">
        <v>33664</v>
      </c>
      <c r="C304" s="361" t="s">
        <v>33724</v>
      </c>
      <c r="D304" s="363">
        <v>1.2999999999999998</v>
      </c>
      <c r="E304" s="357">
        <v>100.74427431732863</v>
      </c>
      <c r="F304" s="357">
        <v>71.419820023782634</v>
      </c>
      <c r="G304" s="357">
        <v>37.766557056104098</v>
      </c>
      <c r="H304" s="357">
        <v>21.982833704408147</v>
      </c>
    </row>
    <row r="305" spans="1:8" ht="17.5" customHeight="1" outlineLevel="1" thickBot="1">
      <c r="A305" s="360">
        <v>2</v>
      </c>
      <c r="B305" s="360" t="s">
        <v>33664</v>
      </c>
      <c r="C305" s="361" t="s">
        <v>33725</v>
      </c>
      <c r="D305" s="363">
        <v>1</v>
      </c>
      <c r="E305" s="357">
        <v>77.495595628714355</v>
      </c>
      <c r="F305" s="357">
        <v>54.938323095217413</v>
      </c>
      <c r="G305" s="357">
        <v>29.051197735464697</v>
      </c>
      <c r="H305" s="357">
        <v>16.909872080313963</v>
      </c>
    </row>
    <row r="306" spans="1:8" ht="17.5" customHeight="1" outlineLevel="1" thickBot="1">
      <c r="A306" s="360">
        <v>2.5</v>
      </c>
      <c r="B306" s="360" t="s">
        <v>33664</v>
      </c>
      <c r="C306" s="361" t="s">
        <v>33726</v>
      </c>
      <c r="D306" s="363">
        <v>1.5</v>
      </c>
      <c r="E306" s="357">
        <v>116.24339344307153</v>
      </c>
      <c r="F306" s="357">
        <v>82.40748464282612</v>
      </c>
      <c r="G306" s="357">
        <v>43.576796603197039</v>
      </c>
      <c r="H306" s="357">
        <v>25.364808120470943</v>
      </c>
    </row>
    <row r="307" spans="1:8" ht="17.5" customHeight="1" outlineLevel="1" thickBot="1">
      <c r="A307" s="360">
        <v>2</v>
      </c>
      <c r="B307" s="360" t="s">
        <v>33664</v>
      </c>
      <c r="C307" s="361" t="s">
        <v>33727</v>
      </c>
      <c r="D307" s="363">
        <v>1</v>
      </c>
      <c r="E307" s="357">
        <v>77.495595628714355</v>
      </c>
      <c r="F307" s="357">
        <v>54.938323095217413</v>
      </c>
      <c r="G307" s="357">
        <v>29.051197735464697</v>
      </c>
      <c r="H307" s="357">
        <v>16.909872080313963</v>
      </c>
    </row>
    <row r="308" spans="1:8" ht="17.5" customHeight="1" outlineLevel="1" thickBot="1">
      <c r="A308" s="360">
        <v>3</v>
      </c>
      <c r="B308" s="360" t="s">
        <v>33664</v>
      </c>
      <c r="C308" s="361" t="s">
        <v>33728</v>
      </c>
      <c r="D308" s="363">
        <v>2</v>
      </c>
      <c r="E308" s="357">
        <v>154.99119125742871</v>
      </c>
      <c r="F308" s="357">
        <v>109.87664619043483</v>
      </c>
      <c r="G308" s="357">
        <v>58.102395470929395</v>
      </c>
      <c r="H308" s="357">
        <v>33.819744160627927</v>
      </c>
    </row>
    <row r="309" spans="1:8" ht="17.5" customHeight="1" outlineLevel="1" thickBot="1">
      <c r="A309" s="360">
        <v>1.5</v>
      </c>
      <c r="B309" s="360" t="s">
        <v>33664</v>
      </c>
      <c r="C309" s="361" t="s">
        <v>33729</v>
      </c>
      <c r="D309" s="363">
        <v>0.5</v>
      </c>
      <c r="E309" s="357">
        <v>38.747797814357178</v>
      </c>
      <c r="F309" s="357">
        <v>27.469161547608707</v>
      </c>
      <c r="G309" s="357">
        <v>14.525598867732349</v>
      </c>
      <c r="H309" s="357">
        <v>8.4549360401569817</v>
      </c>
    </row>
    <row r="310" spans="1:8" ht="17.5" customHeight="1" outlineLevel="1" thickBot="1">
      <c r="A310" s="360">
        <v>2</v>
      </c>
      <c r="B310" s="360" t="s">
        <v>33664</v>
      </c>
      <c r="C310" s="361" t="s">
        <v>33730</v>
      </c>
      <c r="D310" s="363">
        <v>1</v>
      </c>
      <c r="E310" s="357">
        <v>77.495595628714355</v>
      </c>
      <c r="F310" s="357">
        <v>54.938323095217413</v>
      </c>
      <c r="G310" s="357">
        <v>29.051197735464697</v>
      </c>
      <c r="H310" s="357">
        <v>16.909872080313963</v>
      </c>
    </row>
    <row r="311" spans="1:8" ht="17.5" customHeight="1" outlineLevel="1" thickBot="1">
      <c r="A311" s="360">
        <v>2.5</v>
      </c>
      <c r="B311" s="360" t="s">
        <v>33664</v>
      </c>
      <c r="C311" s="361" t="s">
        <v>33731</v>
      </c>
      <c r="D311" s="363">
        <v>1.5</v>
      </c>
      <c r="E311" s="357">
        <v>116.24339344307153</v>
      </c>
      <c r="F311" s="357">
        <v>82.40748464282612</v>
      </c>
      <c r="G311" s="357">
        <v>43.576796603197039</v>
      </c>
      <c r="H311" s="357">
        <v>25.364808120470943</v>
      </c>
    </row>
    <row r="312" spans="1:8" ht="17.5" customHeight="1" outlineLevel="1" thickBot="1">
      <c r="A312" s="360">
        <v>2.8</v>
      </c>
      <c r="B312" s="360" t="s">
        <v>33664</v>
      </c>
      <c r="C312" s="361" t="s">
        <v>33732</v>
      </c>
      <c r="D312" s="363">
        <v>1.7999999999999998</v>
      </c>
      <c r="E312" s="357">
        <v>139.4920721316858</v>
      </c>
      <c r="F312" s="357">
        <v>98.888981571391326</v>
      </c>
      <c r="G312" s="357">
        <v>52.292155923836447</v>
      </c>
      <c r="H312" s="357">
        <v>30.437769744565131</v>
      </c>
    </row>
    <row r="313" spans="1:8" ht="17.5" customHeight="1" outlineLevel="1" thickBot="1">
      <c r="A313" s="360">
        <v>3</v>
      </c>
      <c r="B313" s="360" t="s">
        <v>33664</v>
      </c>
      <c r="C313" s="361" t="s">
        <v>33733</v>
      </c>
      <c r="D313" s="363">
        <v>2</v>
      </c>
      <c r="E313" s="357">
        <v>154.99119125742871</v>
      </c>
      <c r="F313" s="357">
        <v>109.87664619043483</v>
      </c>
      <c r="G313" s="357">
        <v>58.102395470929395</v>
      </c>
      <c r="H313" s="357">
        <v>33.819744160627927</v>
      </c>
    </row>
    <row r="314" spans="1:8" ht="17.5" customHeight="1" outlineLevel="1" thickBot="1">
      <c r="A314" s="360">
        <v>4</v>
      </c>
      <c r="B314" s="360" t="s">
        <v>33664</v>
      </c>
      <c r="C314" s="361" t="s">
        <v>33734</v>
      </c>
      <c r="D314" s="363">
        <v>3</v>
      </c>
      <c r="E314" s="357">
        <v>232.48678688614305</v>
      </c>
      <c r="F314" s="357">
        <v>164.81496928565224</v>
      </c>
      <c r="G314" s="357">
        <v>87.153593206394078</v>
      </c>
      <c r="H314" s="357">
        <v>50.729616240941887</v>
      </c>
    </row>
    <row r="315" spans="1:8" ht="17.5" customHeight="1" outlineLevel="1" thickBot="1">
      <c r="A315" s="360">
        <v>5</v>
      </c>
      <c r="B315" s="360" t="s">
        <v>33664</v>
      </c>
      <c r="C315" s="361" t="s">
        <v>33735</v>
      </c>
      <c r="D315" s="363">
        <v>4</v>
      </c>
      <c r="E315" s="357">
        <v>309.98238251485742</v>
      </c>
      <c r="F315" s="357">
        <v>219.75329238086965</v>
      </c>
      <c r="G315" s="357">
        <v>116.20479094185879</v>
      </c>
      <c r="H315" s="357">
        <v>67.639488321255854</v>
      </c>
    </row>
    <row r="316" spans="1:8" ht="17.5" customHeight="1" outlineLevel="1" thickBot="1">
      <c r="A316" s="360">
        <v>3.5</v>
      </c>
      <c r="B316" s="360" t="s">
        <v>33664</v>
      </c>
      <c r="C316" s="361" t="s">
        <v>33736</v>
      </c>
      <c r="D316" s="363">
        <v>2.5</v>
      </c>
      <c r="E316" s="357">
        <v>193.73898907178588</v>
      </c>
      <c r="F316" s="357">
        <v>137.34580773804353</v>
      </c>
      <c r="G316" s="357">
        <v>72.627994338661736</v>
      </c>
      <c r="H316" s="357">
        <v>42.274680200784907</v>
      </c>
    </row>
    <row r="317" spans="1:8" ht="17.5" customHeight="1" outlineLevel="1" thickBot="1">
      <c r="A317" s="360">
        <v>2.2999999999999998</v>
      </c>
      <c r="B317" s="360" t="s">
        <v>33664</v>
      </c>
      <c r="C317" s="361" t="s">
        <v>33737</v>
      </c>
      <c r="D317" s="363">
        <v>1.2999999999999998</v>
      </c>
      <c r="E317" s="357">
        <v>100.74427431732863</v>
      </c>
      <c r="F317" s="357">
        <v>71.419820023782634</v>
      </c>
      <c r="G317" s="357">
        <v>37.766557056104098</v>
      </c>
      <c r="H317" s="357">
        <v>21.982833704408147</v>
      </c>
    </row>
    <row r="318" spans="1:8" ht="17.5" customHeight="1" outlineLevel="1" thickBot="1">
      <c r="A318" s="360">
        <v>4</v>
      </c>
      <c r="B318" s="360" t="s">
        <v>33664</v>
      </c>
      <c r="C318" s="361" t="s">
        <v>33738</v>
      </c>
      <c r="D318" s="363">
        <v>3</v>
      </c>
      <c r="E318" s="357">
        <v>232.48678688614305</v>
      </c>
      <c r="F318" s="357">
        <v>164.81496928565224</v>
      </c>
      <c r="G318" s="357">
        <v>87.153593206394078</v>
      </c>
      <c r="H318" s="357">
        <v>50.729616240941887</v>
      </c>
    </row>
    <row r="319" spans="1:8" ht="17.5" customHeight="1" outlineLevel="1" thickBot="1">
      <c r="A319" s="360">
        <v>2.2999999999999998</v>
      </c>
      <c r="B319" s="360" t="s">
        <v>33664</v>
      </c>
      <c r="C319" s="361" t="s">
        <v>33739</v>
      </c>
      <c r="D319" s="363">
        <v>1.2999999999999998</v>
      </c>
      <c r="E319" s="357">
        <v>100.74427431732863</v>
      </c>
      <c r="F319" s="357">
        <v>71.419820023782634</v>
      </c>
      <c r="G319" s="357">
        <v>37.766557056104098</v>
      </c>
      <c r="H319" s="357">
        <v>21.982833704408147</v>
      </c>
    </row>
    <row r="320" spans="1:8" ht="17.5" customHeight="1" outlineLevel="1" thickBot="1">
      <c r="A320" s="360">
        <v>3</v>
      </c>
      <c r="B320" s="360" t="s">
        <v>33740</v>
      </c>
      <c r="C320" s="361" t="s">
        <v>33741</v>
      </c>
      <c r="D320" s="363">
        <v>2</v>
      </c>
      <c r="E320" s="357">
        <v>154.99119125742871</v>
      </c>
      <c r="F320" s="357">
        <v>109.87664619043483</v>
      </c>
      <c r="G320" s="357">
        <v>58.102395470929395</v>
      </c>
      <c r="H320" s="357">
        <v>33.819744160627927</v>
      </c>
    </row>
    <row r="321" spans="1:8" ht="17.5" customHeight="1" outlineLevel="1" thickBot="1">
      <c r="A321" s="360">
        <v>4</v>
      </c>
      <c r="B321" s="360" t="s">
        <v>33740</v>
      </c>
      <c r="C321" s="361" t="s">
        <v>33742</v>
      </c>
      <c r="D321" s="363">
        <v>3</v>
      </c>
      <c r="E321" s="357">
        <v>232.48678688614305</v>
      </c>
      <c r="F321" s="357">
        <v>164.81496928565224</v>
      </c>
      <c r="G321" s="357">
        <v>87.153593206394078</v>
      </c>
      <c r="H321" s="357">
        <v>50.729616240941887</v>
      </c>
    </row>
    <row r="322" spans="1:8" ht="17.5" customHeight="1" outlineLevel="1" thickBot="1">
      <c r="A322" s="360">
        <v>3.3</v>
      </c>
      <c r="B322" s="360" t="s">
        <v>33740</v>
      </c>
      <c r="C322" s="361" t="s">
        <v>33743</v>
      </c>
      <c r="D322" s="363">
        <v>2.2999999999999998</v>
      </c>
      <c r="E322" s="357">
        <v>178.239869946043</v>
      </c>
      <c r="F322" s="357">
        <v>126.35814311900003</v>
      </c>
      <c r="G322" s="357">
        <v>66.817754791568802</v>
      </c>
      <c r="H322" s="357">
        <v>38.892705784722111</v>
      </c>
    </row>
    <row r="323" spans="1:8" ht="17.5" customHeight="1" outlineLevel="1" thickBot="1">
      <c r="A323" s="360">
        <v>3</v>
      </c>
      <c r="B323" s="360" t="s">
        <v>33740</v>
      </c>
      <c r="C323" s="361" t="s">
        <v>33744</v>
      </c>
      <c r="D323" s="363">
        <v>2</v>
      </c>
      <c r="E323" s="357">
        <v>154.99119125742871</v>
      </c>
      <c r="F323" s="357">
        <v>109.87664619043483</v>
      </c>
      <c r="G323" s="357">
        <v>58.102395470929395</v>
      </c>
      <c r="H323" s="357">
        <v>33.819744160627927</v>
      </c>
    </row>
    <row r="324" spans="1:8" ht="17.5" customHeight="1" outlineLevel="1" thickBot="1">
      <c r="A324" s="360">
        <v>6</v>
      </c>
      <c r="B324" s="360" t="s">
        <v>33740</v>
      </c>
      <c r="C324" s="361" t="s">
        <v>33745</v>
      </c>
      <c r="D324" s="363">
        <v>5</v>
      </c>
      <c r="E324" s="357">
        <v>387.47797814357176</v>
      </c>
      <c r="F324" s="357">
        <v>274.69161547608707</v>
      </c>
      <c r="G324" s="357">
        <v>145.25598867732347</v>
      </c>
      <c r="H324" s="357">
        <v>84.549360401569814</v>
      </c>
    </row>
    <row r="325" spans="1:8" ht="17.5" customHeight="1" outlineLevel="1" thickBot="1">
      <c r="A325" s="360">
        <v>3.8</v>
      </c>
      <c r="B325" s="360" t="s">
        <v>33740</v>
      </c>
      <c r="C325" s="361" t="s">
        <v>33746</v>
      </c>
      <c r="D325" s="363">
        <v>2.8</v>
      </c>
      <c r="E325" s="357">
        <v>216.98766776040017</v>
      </c>
      <c r="F325" s="357">
        <v>153.82730466660874</v>
      </c>
      <c r="G325" s="357">
        <v>81.343353659301144</v>
      </c>
      <c r="H325" s="357">
        <v>47.347641824879091</v>
      </c>
    </row>
    <row r="326" spans="1:8" ht="17.5" customHeight="1" outlineLevel="1" thickBot="1">
      <c r="A326" s="360">
        <v>3.3</v>
      </c>
      <c r="B326" s="360" t="s">
        <v>33740</v>
      </c>
      <c r="C326" s="361" t="s">
        <v>33747</v>
      </c>
      <c r="D326" s="363">
        <v>2.2999999999999998</v>
      </c>
      <c r="E326" s="357">
        <v>178.239869946043</v>
      </c>
      <c r="F326" s="357">
        <v>126.35814311900003</v>
      </c>
      <c r="G326" s="357">
        <v>66.817754791568802</v>
      </c>
      <c r="H326" s="357">
        <v>38.892705784722111</v>
      </c>
    </row>
    <row r="327" spans="1:8" ht="17.5" customHeight="1" outlineLevel="1" thickBot="1">
      <c r="A327" s="360">
        <v>6</v>
      </c>
      <c r="B327" s="360" t="s">
        <v>33740</v>
      </c>
      <c r="C327" s="361" t="s">
        <v>33748</v>
      </c>
      <c r="D327" s="363">
        <v>5</v>
      </c>
      <c r="E327" s="357">
        <v>387.47797814357176</v>
      </c>
      <c r="F327" s="357">
        <v>274.69161547608707</v>
      </c>
      <c r="G327" s="357">
        <v>145.25598867732347</v>
      </c>
      <c r="H327" s="357">
        <v>84.549360401569814</v>
      </c>
    </row>
    <row r="328" spans="1:8" ht="17.5" customHeight="1" outlineLevel="1" thickBot="1">
      <c r="A328" s="360">
        <v>4</v>
      </c>
      <c r="B328" s="360" t="s">
        <v>33740</v>
      </c>
      <c r="C328" s="361" t="s">
        <v>33749</v>
      </c>
      <c r="D328" s="363">
        <v>3</v>
      </c>
      <c r="E328" s="357">
        <v>232.48678688614305</v>
      </c>
      <c r="F328" s="357">
        <v>164.81496928565224</v>
      </c>
      <c r="G328" s="357">
        <v>87.153593206394078</v>
      </c>
      <c r="H328" s="357">
        <v>50.729616240941887</v>
      </c>
    </row>
    <row r="329" spans="1:8" ht="17.5" customHeight="1" outlineLevel="1" thickBot="1">
      <c r="A329" s="360">
        <v>2.2999999999999998</v>
      </c>
      <c r="B329" s="360" t="s">
        <v>33740</v>
      </c>
      <c r="C329" s="361" t="s">
        <v>33750</v>
      </c>
      <c r="D329" s="363">
        <v>1.2999999999999998</v>
      </c>
      <c r="E329" s="357">
        <v>100.74427431732863</v>
      </c>
      <c r="F329" s="357">
        <v>71.419820023782634</v>
      </c>
      <c r="G329" s="357">
        <v>37.766557056104098</v>
      </c>
      <c r="H329" s="357">
        <v>21.982833704408147</v>
      </c>
    </row>
    <row r="330" spans="1:8" ht="17.5" customHeight="1" outlineLevel="1" thickBot="1">
      <c r="A330" s="360">
        <v>5</v>
      </c>
      <c r="B330" s="360" t="s">
        <v>33740</v>
      </c>
      <c r="C330" s="361" t="s">
        <v>33751</v>
      </c>
      <c r="D330" s="363">
        <v>4</v>
      </c>
      <c r="E330" s="357">
        <v>309.98238251485742</v>
      </c>
      <c r="F330" s="357">
        <v>219.75329238086965</v>
      </c>
      <c r="G330" s="357">
        <v>116.20479094185879</v>
      </c>
      <c r="H330" s="357">
        <v>67.639488321255854</v>
      </c>
    </row>
    <row r="331" spans="1:8" ht="17.5" customHeight="1" outlineLevel="1" thickBot="1">
      <c r="A331" s="360">
        <v>4.5</v>
      </c>
      <c r="B331" s="360" t="s">
        <v>33740</v>
      </c>
      <c r="C331" s="361" t="s">
        <v>33752</v>
      </c>
      <c r="D331" s="363">
        <v>3.5</v>
      </c>
      <c r="E331" s="357">
        <v>271.23458470050025</v>
      </c>
      <c r="F331" s="357">
        <v>192.28413083326095</v>
      </c>
      <c r="G331" s="357">
        <v>101.67919207412643</v>
      </c>
      <c r="H331" s="357">
        <v>59.184552281098867</v>
      </c>
    </row>
    <row r="332" spans="1:8" ht="17.5" customHeight="1" outlineLevel="1" thickBot="1">
      <c r="A332" s="360">
        <v>5</v>
      </c>
      <c r="B332" s="360" t="s">
        <v>33740</v>
      </c>
      <c r="C332" s="361" t="s">
        <v>33753</v>
      </c>
      <c r="D332" s="363">
        <v>4</v>
      </c>
      <c r="E332" s="357">
        <v>309.98238251485742</v>
      </c>
      <c r="F332" s="357">
        <v>219.75329238086965</v>
      </c>
      <c r="G332" s="357">
        <v>116.20479094185879</v>
      </c>
      <c r="H332" s="357">
        <v>67.639488321255854</v>
      </c>
    </row>
    <row r="333" spans="1:8" ht="17.5" customHeight="1" outlineLevel="1" thickBot="1">
      <c r="A333" s="360">
        <v>5</v>
      </c>
      <c r="B333" s="360" t="s">
        <v>33740</v>
      </c>
      <c r="C333" s="361" t="s">
        <v>33754</v>
      </c>
      <c r="D333" s="363">
        <v>4</v>
      </c>
      <c r="E333" s="357">
        <v>309.98238251485742</v>
      </c>
      <c r="F333" s="357">
        <v>219.75329238086965</v>
      </c>
      <c r="G333" s="357">
        <v>116.20479094185879</v>
      </c>
      <c r="H333" s="357">
        <v>67.639488321255854</v>
      </c>
    </row>
    <row r="334" spans="1:8" ht="17.5" customHeight="1" outlineLevel="1" thickBot="1">
      <c r="A334" s="360">
        <v>5</v>
      </c>
      <c r="B334" s="360" t="s">
        <v>33740</v>
      </c>
      <c r="C334" s="361" t="s">
        <v>33755</v>
      </c>
      <c r="D334" s="363">
        <v>4</v>
      </c>
      <c r="E334" s="357">
        <v>309.98238251485742</v>
      </c>
      <c r="F334" s="357">
        <v>219.75329238086965</v>
      </c>
      <c r="G334" s="357">
        <v>116.20479094185879</v>
      </c>
      <c r="H334" s="357">
        <v>67.639488321255854</v>
      </c>
    </row>
    <row r="335" spans="1:8" ht="17.5" customHeight="1" outlineLevel="1" thickBot="1">
      <c r="A335" s="360">
        <v>5</v>
      </c>
      <c r="B335" s="360" t="s">
        <v>33740</v>
      </c>
      <c r="C335" s="361" t="s">
        <v>33756</v>
      </c>
      <c r="D335" s="363">
        <v>4</v>
      </c>
      <c r="E335" s="357">
        <v>309.98238251485742</v>
      </c>
      <c r="F335" s="357">
        <v>219.75329238086965</v>
      </c>
      <c r="G335" s="357">
        <v>116.20479094185879</v>
      </c>
      <c r="H335" s="357">
        <v>67.639488321255854</v>
      </c>
    </row>
    <row r="336" spans="1:8" ht="17.5" customHeight="1" outlineLevel="1" thickBot="1">
      <c r="A336" s="360">
        <v>3</v>
      </c>
      <c r="B336" s="360" t="s">
        <v>33740</v>
      </c>
      <c r="C336" s="361" t="s">
        <v>33757</v>
      </c>
      <c r="D336" s="363">
        <v>2</v>
      </c>
      <c r="E336" s="357">
        <v>154.99119125742871</v>
      </c>
      <c r="F336" s="357">
        <v>109.87664619043483</v>
      </c>
      <c r="G336" s="357">
        <v>58.102395470929395</v>
      </c>
      <c r="H336" s="357">
        <v>33.819744160627927</v>
      </c>
    </row>
    <row r="337" spans="1:8" ht="17.5" customHeight="1" outlineLevel="1" thickBot="1">
      <c r="A337" s="360">
        <v>2.5</v>
      </c>
      <c r="B337" s="360" t="s">
        <v>33740</v>
      </c>
      <c r="C337" s="361" t="s">
        <v>33758</v>
      </c>
      <c r="D337" s="363">
        <v>1.5</v>
      </c>
      <c r="E337" s="357">
        <v>116.24339344307153</v>
      </c>
      <c r="F337" s="357">
        <v>82.40748464282612</v>
      </c>
      <c r="G337" s="357">
        <v>43.576796603197039</v>
      </c>
      <c r="H337" s="357">
        <v>25.364808120470943</v>
      </c>
    </row>
    <row r="338" spans="1:8" ht="17.5" customHeight="1" outlineLevel="1" thickBot="1">
      <c r="A338" s="360">
        <v>4.5</v>
      </c>
      <c r="B338" s="360" t="s">
        <v>33740</v>
      </c>
      <c r="C338" s="361" t="s">
        <v>33759</v>
      </c>
      <c r="D338" s="363">
        <v>3.5</v>
      </c>
      <c r="E338" s="357">
        <v>271.23458470050025</v>
      </c>
      <c r="F338" s="357">
        <v>192.28413083326095</v>
      </c>
      <c r="G338" s="357">
        <v>101.67919207412643</v>
      </c>
      <c r="H338" s="357">
        <v>59.184552281098867</v>
      </c>
    </row>
    <row r="339" spans="1:8" ht="17.5" customHeight="1" outlineLevel="1" thickBot="1">
      <c r="A339" s="360">
        <v>6</v>
      </c>
      <c r="B339" s="360" t="s">
        <v>33740</v>
      </c>
      <c r="C339" s="361" t="s">
        <v>33760</v>
      </c>
      <c r="D339" s="363">
        <v>5</v>
      </c>
      <c r="E339" s="357">
        <v>387.47797814357176</v>
      </c>
      <c r="F339" s="357">
        <v>274.69161547608707</v>
      </c>
      <c r="G339" s="357">
        <v>145.25598867732347</v>
      </c>
      <c r="H339" s="357">
        <v>84.549360401569814</v>
      </c>
    </row>
    <row r="340" spans="1:8" ht="17.5" customHeight="1" outlineLevel="1" thickBot="1">
      <c r="A340" s="360">
        <v>4.5</v>
      </c>
      <c r="B340" s="360" t="s">
        <v>33740</v>
      </c>
      <c r="C340" s="361" t="s">
        <v>33761</v>
      </c>
      <c r="D340" s="363">
        <v>3.5</v>
      </c>
      <c r="E340" s="357">
        <v>271.23458470050025</v>
      </c>
      <c r="F340" s="357">
        <v>192.28413083326095</v>
      </c>
      <c r="G340" s="357">
        <v>101.67919207412643</v>
      </c>
      <c r="H340" s="357">
        <v>59.184552281098867</v>
      </c>
    </row>
    <row r="341" spans="1:8" ht="17.5" customHeight="1" outlineLevel="1" thickBot="1">
      <c r="A341" s="360">
        <v>3.8</v>
      </c>
      <c r="B341" s="360" t="s">
        <v>33740</v>
      </c>
      <c r="C341" s="361" t="s">
        <v>33762</v>
      </c>
      <c r="D341" s="363">
        <v>2.8</v>
      </c>
      <c r="E341" s="357">
        <v>216.98766776040017</v>
      </c>
      <c r="F341" s="357">
        <v>153.82730466660874</v>
      </c>
      <c r="G341" s="357">
        <v>81.343353659301144</v>
      </c>
      <c r="H341" s="357">
        <v>47.347641824879091</v>
      </c>
    </row>
    <row r="342" spans="1:8" ht="17.5" customHeight="1" outlineLevel="1" thickBot="1">
      <c r="A342" s="360">
        <v>3</v>
      </c>
      <c r="B342" s="360" t="s">
        <v>33740</v>
      </c>
      <c r="C342" s="361" t="s">
        <v>33763</v>
      </c>
      <c r="D342" s="363">
        <v>2</v>
      </c>
      <c r="E342" s="357">
        <v>154.99119125742871</v>
      </c>
      <c r="F342" s="357">
        <v>109.87664619043483</v>
      </c>
      <c r="G342" s="357">
        <v>58.102395470929395</v>
      </c>
      <c r="H342" s="357">
        <v>33.819744160627927</v>
      </c>
    </row>
    <row r="343" spans="1:8" ht="17.5" customHeight="1" outlineLevel="1" thickBot="1">
      <c r="A343" s="360">
        <v>5</v>
      </c>
      <c r="B343" s="360" t="s">
        <v>33740</v>
      </c>
      <c r="C343" s="361" t="s">
        <v>33764</v>
      </c>
      <c r="D343" s="363">
        <v>4</v>
      </c>
      <c r="E343" s="357">
        <v>309.98238251485742</v>
      </c>
      <c r="F343" s="357">
        <v>219.75329238086965</v>
      </c>
      <c r="G343" s="357">
        <v>116.20479094185879</v>
      </c>
      <c r="H343" s="357">
        <v>67.639488321255854</v>
      </c>
    </row>
    <row r="344" spans="1:8" ht="17.5" customHeight="1" outlineLevel="1" thickBot="1">
      <c r="A344" s="360">
        <v>3.3</v>
      </c>
      <c r="B344" s="360" t="s">
        <v>33740</v>
      </c>
      <c r="C344" s="361" t="s">
        <v>33765</v>
      </c>
      <c r="D344" s="363">
        <v>2.2999999999999998</v>
      </c>
      <c r="E344" s="357">
        <v>178.239869946043</v>
      </c>
      <c r="F344" s="357">
        <v>126.35814311900003</v>
      </c>
      <c r="G344" s="357">
        <v>66.817754791568802</v>
      </c>
      <c r="H344" s="357">
        <v>38.892705784722111</v>
      </c>
    </row>
    <row r="345" spans="1:8" ht="17.5" customHeight="1" outlineLevel="1" thickBot="1">
      <c r="A345" s="360">
        <v>4.5</v>
      </c>
      <c r="B345" s="360" t="s">
        <v>33740</v>
      </c>
      <c r="C345" s="361" t="s">
        <v>33766</v>
      </c>
      <c r="D345" s="363">
        <v>3.5</v>
      </c>
      <c r="E345" s="357">
        <v>271.23458470050025</v>
      </c>
      <c r="F345" s="357">
        <v>192.28413083326095</v>
      </c>
      <c r="G345" s="357">
        <v>101.67919207412643</v>
      </c>
      <c r="H345" s="357">
        <v>59.184552281098867</v>
      </c>
    </row>
    <row r="346" spans="1:8" ht="17.5" customHeight="1" outlineLevel="1" thickBot="1">
      <c r="A346" s="360">
        <v>3</v>
      </c>
      <c r="B346" s="360" t="s">
        <v>33740</v>
      </c>
      <c r="C346" s="361" t="s">
        <v>33767</v>
      </c>
      <c r="D346" s="363">
        <v>2</v>
      </c>
      <c r="E346" s="357">
        <v>154.99119125742871</v>
      </c>
      <c r="F346" s="357">
        <v>109.87664619043483</v>
      </c>
      <c r="G346" s="357">
        <v>58.102395470929395</v>
      </c>
      <c r="H346" s="357">
        <v>33.819744160627927</v>
      </c>
    </row>
    <row r="347" spans="1:8" ht="17.5" customHeight="1" outlineLevel="1" thickBot="1">
      <c r="A347" s="360">
        <v>3</v>
      </c>
      <c r="B347" s="360" t="s">
        <v>33740</v>
      </c>
      <c r="C347" s="361" t="s">
        <v>33768</v>
      </c>
      <c r="D347" s="363">
        <v>2</v>
      </c>
      <c r="E347" s="357">
        <v>154.99119125742871</v>
      </c>
      <c r="F347" s="357">
        <v>109.87664619043483</v>
      </c>
      <c r="G347" s="357">
        <v>58.102395470929395</v>
      </c>
      <c r="H347" s="357">
        <v>33.819744160627927</v>
      </c>
    </row>
    <row r="348" spans="1:8" ht="17.5" customHeight="1" outlineLevel="1" thickBot="1">
      <c r="A348" s="360">
        <v>6</v>
      </c>
      <c r="B348" s="360" t="s">
        <v>33740</v>
      </c>
      <c r="C348" s="361" t="s">
        <v>33769</v>
      </c>
      <c r="D348" s="363">
        <v>5</v>
      </c>
      <c r="E348" s="357">
        <v>387.47797814357176</v>
      </c>
      <c r="F348" s="357">
        <v>274.69161547608707</v>
      </c>
      <c r="G348" s="357">
        <v>145.25598867732347</v>
      </c>
      <c r="H348" s="357">
        <v>84.549360401569814</v>
      </c>
    </row>
    <row r="349" spans="1:8" ht="17.5" customHeight="1" outlineLevel="1" thickBot="1">
      <c r="A349" s="360">
        <v>4.5</v>
      </c>
      <c r="B349" s="360" t="s">
        <v>33740</v>
      </c>
      <c r="C349" s="361" t="s">
        <v>33770</v>
      </c>
      <c r="D349" s="363">
        <v>3.5</v>
      </c>
      <c r="E349" s="357">
        <v>271.23458470050025</v>
      </c>
      <c r="F349" s="357">
        <v>192.28413083326095</v>
      </c>
      <c r="G349" s="357">
        <v>101.67919207412643</v>
      </c>
      <c r="H349" s="357">
        <v>59.184552281098867</v>
      </c>
    </row>
    <row r="350" spans="1:8" ht="17.5" customHeight="1" outlineLevel="1" thickBot="1">
      <c r="A350" s="360">
        <v>4.5</v>
      </c>
      <c r="B350" s="360" t="s">
        <v>33740</v>
      </c>
      <c r="C350" s="361" t="s">
        <v>33771</v>
      </c>
      <c r="D350" s="363">
        <v>3.5</v>
      </c>
      <c r="E350" s="357">
        <v>271.23458470050025</v>
      </c>
      <c r="F350" s="357">
        <v>192.28413083326095</v>
      </c>
      <c r="G350" s="357">
        <v>101.67919207412643</v>
      </c>
      <c r="H350" s="357">
        <v>59.184552281098867</v>
      </c>
    </row>
    <row r="351" spans="1:8" ht="17.5" customHeight="1" outlineLevel="1" thickBot="1">
      <c r="A351" s="360">
        <v>2</v>
      </c>
      <c r="B351" s="360" t="s">
        <v>33740</v>
      </c>
      <c r="C351" s="361" t="s">
        <v>33772</v>
      </c>
      <c r="D351" s="363">
        <v>1</v>
      </c>
      <c r="E351" s="357">
        <v>77.495595628714355</v>
      </c>
      <c r="F351" s="357">
        <v>54.938323095217413</v>
      </c>
      <c r="G351" s="357">
        <v>29.051197735464697</v>
      </c>
      <c r="H351" s="357">
        <v>16.909872080313963</v>
      </c>
    </row>
    <row r="352" spans="1:8" ht="17.5" customHeight="1" outlineLevel="1" thickBot="1">
      <c r="A352" s="360">
        <v>5</v>
      </c>
      <c r="B352" s="360" t="s">
        <v>33740</v>
      </c>
      <c r="C352" s="361" t="s">
        <v>33773</v>
      </c>
      <c r="D352" s="363">
        <v>4</v>
      </c>
      <c r="E352" s="357">
        <v>309.98238251485742</v>
      </c>
      <c r="F352" s="357">
        <v>219.75329238086965</v>
      </c>
      <c r="G352" s="357">
        <v>116.20479094185879</v>
      </c>
      <c r="H352" s="357">
        <v>67.639488321255854</v>
      </c>
    </row>
    <row r="353" spans="1:8" ht="17.5" customHeight="1" outlineLevel="1" thickBot="1">
      <c r="A353" s="360">
        <v>4.5</v>
      </c>
      <c r="B353" s="360" t="s">
        <v>33740</v>
      </c>
      <c r="C353" s="361" t="s">
        <v>33774</v>
      </c>
      <c r="D353" s="363">
        <v>3.5</v>
      </c>
      <c r="E353" s="357">
        <v>271.23458470050025</v>
      </c>
      <c r="F353" s="357">
        <v>192.28413083326095</v>
      </c>
      <c r="G353" s="357">
        <v>101.67919207412643</v>
      </c>
      <c r="H353" s="357">
        <v>59.184552281098867</v>
      </c>
    </row>
    <row r="354" spans="1:8" ht="17.5" customHeight="1" outlineLevel="1" thickBot="1">
      <c r="A354" s="360">
        <v>2</v>
      </c>
      <c r="B354" s="360" t="s">
        <v>33740</v>
      </c>
      <c r="C354" s="361" t="s">
        <v>33775</v>
      </c>
      <c r="D354" s="363">
        <v>1</v>
      </c>
      <c r="E354" s="357">
        <v>77.495595628714355</v>
      </c>
      <c r="F354" s="357">
        <v>54.938323095217413</v>
      </c>
      <c r="G354" s="357">
        <v>29.051197735464697</v>
      </c>
      <c r="H354" s="357">
        <v>16.909872080313963</v>
      </c>
    </row>
    <row r="355" spans="1:8" ht="17.5" customHeight="1" outlineLevel="1" thickBot="1">
      <c r="A355" s="360">
        <v>4.5</v>
      </c>
      <c r="B355" s="360" t="s">
        <v>33740</v>
      </c>
      <c r="C355" s="361" t="s">
        <v>33776</v>
      </c>
      <c r="D355" s="363">
        <v>3.5</v>
      </c>
      <c r="E355" s="357">
        <v>271.23458470050025</v>
      </c>
      <c r="F355" s="357">
        <v>192.28413083326095</v>
      </c>
      <c r="G355" s="357">
        <v>101.67919207412643</v>
      </c>
      <c r="H355" s="357">
        <v>59.184552281098867</v>
      </c>
    </row>
    <row r="356" spans="1:8" ht="17.5" customHeight="1" outlineLevel="1" thickBot="1">
      <c r="A356" s="360">
        <v>3.3</v>
      </c>
      <c r="B356" s="360" t="s">
        <v>33740</v>
      </c>
      <c r="C356" s="361" t="s">
        <v>33777</v>
      </c>
      <c r="D356" s="363">
        <v>2.2999999999999998</v>
      </c>
      <c r="E356" s="357">
        <v>178.239869946043</v>
      </c>
      <c r="F356" s="357">
        <v>126.35814311900003</v>
      </c>
      <c r="G356" s="357">
        <v>66.817754791568802</v>
      </c>
      <c r="H356" s="357">
        <v>38.892705784722111</v>
      </c>
    </row>
    <row r="357" spans="1:8" ht="17.5" customHeight="1" outlineLevel="1" thickBot="1">
      <c r="A357" s="360">
        <v>1</v>
      </c>
      <c r="B357" s="360" t="s">
        <v>33778</v>
      </c>
      <c r="C357" s="361" t="s">
        <v>33779</v>
      </c>
      <c r="D357" s="363">
        <v>0</v>
      </c>
      <c r="E357" s="357">
        <v>0</v>
      </c>
      <c r="F357" s="357">
        <v>0</v>
      </c>
      <c r="G357" s="357">
        <v>0</v>
      </c>
      <c r="H357" s="357">
        <v>0</v>
      </c>
    </row>
    <row r="358" spans="1:8" ht="17.5" customHeight="1" outlineLevel="1" thickBot="1">
      <c r="A358" s="360">
        <v>1.3</v>
      </c>
      <c r="B358" s="360" t="s">
        <v>33778</v>
      </c>
      <c r="C358" s="361" t="s">
        <v>33780</v>
      </c>
      <c r="D358" s="363">
        <v>0.30000000000000004</v>
      </c>
      <c r="E358" s="357">
        <v>23.248678688614309</v>
      </c>
      <c r="F358" s="357">
        <v>16.481496928565225</v>
      </c>
      <c r="G358" s="357">
        <v>8.7153593206394113</v>
      </c>
      <c r="H358" s="357">
        <v>5.072961624094189</v>
      </c>
    </row>
    <row r="359" spans="1:8" ht="17.5" customHeight="1" outlineLevel="1" thickBot="1">
      <c r="A359" s="360">
        <v>1.3</v>
      </c>
      <c r="B359" s="360" t="s">
        <v>33778</v>
      </c>
      <c r="C359" s="361" t="s">
        <v>33781</v>
      </c>
      <c r="D359" s="363">
        <v>0.30000000000000004</v>
      </c>
      <c r="E359" s="357">
        <v>23.248678688614309</v>
      </c>
      <c r="F359" s="357">
        <v>16.481496928565225</v>
      </c>
      <c r="G359" s="357">
        <v>8.7153593206394113</v>
      </c>
      <c r="H359" s="357">
        <v>5.072961624094189</v>
      </c>
    </row>
    <row r="360" spans="1:8" ht="17.5" customHeight="1" outlineLevel="1" thickBot="1">
      <c r="A360" s="360">
        <v>1.3</v>
      </c>
      <c r="B360" s="360" t="s">
        <v>33778</v>
      </c>
      <c r="C360" s="361" t="s">
        <v>33782</v>
      </c>
      <c r="D360" s="363">
        <v>0.30000000000000004</v>
      </c>
      <c r="E360" s="357">
        <v>23.248678688614309</v>
      </c>
      <c r="F360" s="357">
        <v>16.481496928565225</v>
      </c>
      <c r="G360" s="357">
        <v>8.7153593206394113</v>
      </c>
      <c r="H360" s="357">
        <v>5.072961624094189</v>
      </c>
    </row>
    <row r="361" spans="1:8" ht="17.5" customHeight="1" outlineLevel="1" thickBot="1">
      <c r="A361" s="360">
        <v>1.5</v>
      </c>
      <c r="B361" s="360" t="s">
        <v>33778</v>
      </c>
      <c r="C361" s="361" t="s">
        <v>33783</v>
      </c>
      <c r="D361" s="363">
        <v>0.5</v>
      </c>
      <c r="E361" s="357">
        <v>38.747797814357178</v>
      </c>
      <c r="F361" s="357">
        <v>27.469161547608707</v>
      </c>
      <c r="G361" s="357">
        <v>14.525598867732349</v>
      </c>
      <c r="H361" s="357">
        <v>8.4549360401569817</v>
      </c>
    </row>
    <row r="362" spans="1:8" ht="17.5" customHeight="1" outlineLevel="1" thickBot="1">
      <c r="A362" s="360">
        <v>1.8</v>
      </c>
      <c r="B362" s="360" t="s">
        <v>33778</v>
      </c>
      <c r="C362" s="361" t="s">
        <v>33784</v>
      </c>
      <c r="D362" s="363">
        <v>0.8</v>
      </c>
      <c r="E362" s="357">
        <v>61.996476502971483</v>
      </c>
      <c r="F362" s="357">
        <v>43.950658476173928</v>
      </c>
      <c r="G362" s="357">
        <v>23.240958188371756</v>
      </c>
      <c r="H362" s="357">
        <v>13.527897664251169</v>
      </c>
    </row>
    <row r="363" spans="1:8" ht="17.5" customHeight="1" outlineLevel="1" thickBot="1">
      <c r="A363" s="360">
        <v>1.3</v>
      </c>
      <c r="B363" s="360" t="s">
        <v>33778</v>
      </c>
      <c r="C363" s="361" t="s">
        <v>33785</v>
      </c>
      <c r="D363" s="363">
        <v>0.30000000000000004</v>
      </c>
      <c r="E363" s="357">
        <v>23.248678688614309</v>
      </c>
      <c r="F363" s="357">
        <v>16.481496928565225</v>
      </c>
      <c r="G363" s="357">
        <v>8.7153593206394113</v>
      </c>
      <c r="H363" s="357">
        <v>5.072961624094189</v>
      </c>
    </row>
    <row r="364" spans="1:8" ht="17.5" customHeight="1" outlineLevel="1" thickBot="1">
      <c r="A364" s="360">
        <v>1.5</v>
      </c>
      <c r="B364" s="360" t="s">
        <v>33778</v>
      </c>
      <c r="C364" s="361" t="s">
        <v>33786</v>
      </c>
      <c r="D364" s="363">
        <v>0.5</v>
      </c>
      <c r="E364" s="357">
        <v>38.747797814357178</v>
      </c>
      <c r="F364" s="357">
        <v>27.469161547608707</v>
      </c>
      <c r="G364" s="357">
        <v>14.525598867732349</v>
      </c>
      <c r="H364" s="357">
        <v>8.4549360401569817</v>
      </c>
    </row>
    <row r="365" spans="1:8" ht="17.5" customHeight="1" outlineLevel="1" thickBot="1">
      <c r="A365" s="360">
        <v>1.3</v>
      </c>
      <c r="B365" s="360" t="s">
        <v>33778</v>
      </c>
      <c r="C365" s="361" t="s">
        <v>33787</v>
      </c>
      <c r="D365" s="363">
        <v>0.30000000000000004</v>
      </c>
      <c r="E365" s="357">
        <v>23.248678688614309</v>
      </c>
      <c r="F365" s="357">
        <v>16.481496928565225</v>
      </c>
      <c r="G365" s="357">
        <v>8.7153593206394113</v>
      </c>
      <c r="H365" s="357">
        <v>5.072961624094189</v>
      </c>
    </row>
    <row r="366" spans="1:8" ht="17.5" customHeight="1" outlineLevel="1" thickBot="1">
      <c r="A366" s="360">
        <v>0.95</v>
      </c>
      <c r="B366" s="360" t="s">
        <v>33778</v>
      </c>
      <c r="C366" s="361" t="s">
        <v>33788</v>
      </c>
      <c r="D366" s="363">
        <v>-5.0000000000000044E-2</v>
      </c>
      <c r="E366" s="357">
        <v>-3.8747797814357212</v>
      </c>
      <c r="F366" s="357">
        <v>-2.7469161547608727</v>
      </c>
      <c r="G366" s="357">
        <v>-1.4525598867732361</v>
      </c>
      <c r="H366" s="357">
        <v>-0.84549360401569884</v>
      </c>
    </row>
    <row r="367" spans="1:8" ht="17.5" customHeight="1" outlineLevel="1" thickBot="1">
      <c r="A367" s="360">
        <v>1.3</v>
      </c>
      <c r="B367" s="360" t="s">
        <v>33778</v>
      </c>
      <c r="C367" s="361" t="s">
        <v>33789</v>
      </c>
      <c r="D367" s="363">
        <v>0.30000000000000004</v>
      </c>
      <c r="E367" s="357">
        <v>23.248678688614309</v>
      </c>
      <c r="F367" s="357">
        <v>16.481496928565225</v>
      </c>
      <c r="G367" s="357">
        <v>8.7153593206394113</v>
      </c>
      <c r="H367" s="357">
        <v>5.072961624094189</v>
      </c>
    </row>
    <row r="368" spans="1:8" ht="17.5" customHeight="1" outlineLevel="1" thickBot="1">
      <c r="A368" s="360">
        <v>1.8</v>
      </c>
      <c r="B368" s="360" t="s">
        <v>33778</v>
      </c>
      <c r="C368" s="361" t="s">
        <v>33790</v>
      </c>
      <c r="D368" s="363">
        <v>0.8</v>
      </c>
      <c r="E368" s="357">
        <v>61.996476502971483</v>
      </c>
      <c r="F368" s="357">
        <v>43.950658476173928</v>
      </c>
      <c r="G368" s="357">
        <v>23.240958188371756</v>
      </c>
      <c r="H368" s="357">
        <v>13.527897664251169</v>
      </c>
    </row>
    <row r="369" spans="1:8" ht="17.5" customHeight="1" outlineLevel="1" thickBot="1">
      <c r="A369" s="360">
        <v>1.3</v>
      </c>
      <c r="B369" s="360" t="s">
        <v>33778</v>
      </c>
      <c r="C369" s="361" t="s">
        <v>33791</v>
      </c>
      <c r="D369" s="363">
        <v>0.30000000000000004</v>
      </c>
      <c r="E369" s="357">
        <v>23.248678688614309</v>
      </c>
      <c r="F369" s="357">
        <v>16.481496928565225</v>
      </c>
      <c r="G369" s="357">
        <v>8.7153593206394113</v>
      </c>
      <c r="H369" s="357">
        <v>5.072961624094189</v>
      </c>
    </row>
    <row r="370" spans="1:8" ht="17.5" customHeight="1" outlineLevel="1" thickBot="1">
      <c r="A370" s="360">
        <v>1.3</v>
      </c>
      <c r="B370" s="360" t="s">
        <v>33778</v>
      </c>
      <c r="C370" s="361" t="s">
        <v>33792</v>
      </c>
      <c r="D370" s="363">
        <v>0.30000000000000004</v>
      </c>
      <c r="E370" s="357">
        <v>23.248678688614309</v>
      </c>
      <c r="F370" s="357">
        <v>16.481496928565225</v>
      </c>
      <c r="G370" s="357">
        <v>8.7153593206394113</v>
      </c>
      <c r="H370" s="357">
        <v>5.072961624094189</v>
      </c>
    </row>
    <row r="371" spans="1:8" ht="17.5" customHeight="1" outlineLevel="1" thickBot="1">
      <c r="A371" s="360">
        <v>1.3</v>
      </c>
      <c r="B371" s="360" t="s">
        <v>33778</v>
      </c>
      <c r="C371" s="361" t="s">
        <v>33793</v>
      </c>
      <c r="D371" s="363">
        <v>0.30000000000000004</v>
      </c>
      <c r="E371" s="357">
        <v>23.248678688614309</v>
      </c>
      <c r="F371" s="357">
        <v>16.481496928565225</v>
      </c>
      <c r="G371" s="357">
        <v>8.7153593206394113</v>
      </c>
      <c r="H371" s="357">
        <v>5.072961624094189</v>
      </c>
    </row>
    <row r="372" spans="1:8" ht="17.5" customHeight="1" outlineLevel="1" thickBot="1">
      <c r="A372" s="360">
        <v>1</v>
      </c>
      <c r="B372" s="360" t="s">
        <v>33778</v>
      </c>
      <c r="C372" s="361" t="s">
        <v>33794</v>
      </c>
      <c r="D372" s="363">
        <v>0</v>
      </c>
      <c r="E372" s="357">
        <v>0</v>
      </c>
      <c r="F372" s="357">
        <v>0</v>
      </c>
      <c r="G372" s="357">
        <v>0</v>
      </c>
      <c r="H372" s="357">
        <v>0</v>
      </c>
    </row>
    <row r="373" spans="1:8" ht="17.5" customHeight="1" outlineLevel="1" thickBot="1">
      <c r="A373" s="360">
        <v>3.3</v>
      </c>
      <c r="B373" s="360" t="s">
        <v>33795</v>
      </c>
      <c r="C373" s="361" t="s">
        <v>33796</v>
      </c>
      <c r="D373" s="363">
        <v>2.2999999999999998</v>
      </c>
      <c r="E373" s="357">
        <v>178.239869946043</v>
      </c>
      <c r="F373" s="357">
        <v>126.35814311900003</v>
      </c>
      <c r="G373" s="357">
        <v>66.817754791568802</v>
      </c>
      <c r="H373" s="357">
        <v>38.892705784722111</v>
      </c>
    </row>
    <row r="374" spans="1:8" ht="17.5" customHeight="1" outlineLevel="1" thickBot="1">
      <c r="A374" s="360">
        <v>5.5</v>
      </c>
      <c r="B374" s="360" t="s">
        <v>33795</v>
      </c>
      <c r="C374" s="361" t="s">
        <v>33797</v>
      </c>
      <c r="D374" s="363">
        <v>4.5</v>
      </c>
      <c r="E374" s="357">
        <v>348.73018032921459</v>
      </c>
      <c r="F374" s="357">
        <v>247.22245392847833</v>
      </c>
      <c r="G374" s="357">
        <v>130.73038980959114</v>
      </c>
      <c r="H374" s="357">
        <v>76.094424361412834</v>
      </c>
    </row>
    <row r="375" spans="1:8" ht="17.5" customHeight="1" outlineLevel="1" thickBot="1">
      <c r="A375" s="360">
        <v>4.5</v>
      </c>
      <c r="B375" s="360" t="s">
        <v>33795</v>
      </c>
      <c r="C375" s="361" t="s">
        <v>33798</v>
      </c>
      <c r="D375" s="363">
        <v>3.5</v>
      </c>
      <c r="E375" s="357">
        <v>271.23458470050025</v>
      </c>
      <c r="F375" s="357">
        <v>192.28413083326095</v>
      </c>
      <c r="G375" s="357">
        <v>101.67919207412643</v>
      </c>
      <c r="H375" s="357">
        <v>59.184552281098867</v>
      </c>
    </row>
    <row r="376" spans="1:8" ht="17.5" customHeight="1" outlineLevel="1" thickBot="1">
      <c r="A376" s="360">
        <v>6.3</v>
      </c>
      <c r="B376" s="360" t="s">
        <v>33795</v>
      </c>
      <c r="C376" s="361" t="s">
        <v>33799</v>
      </c>
      <c r="D376" s="363">
        <v>5.3</v>
      </c>
      <c r="E376" s="357">
        <v>410.72665683218605</v>
      </c>
      <c r="F376" s="357">
        <v>291.17311240465227</v>
      </c>
      <c r="G376" s="357">
        <v>153.97134799796288</v>
      </c>
      <c r="H376" s="357">
        <v>89.622322025663991</v>
      </c>
    </row>
    <row r="377" spans="1:8" ht="17.5" customHeight="1" outlineLevel="1" thickBot="1">
      <c r="A377" s="360">
        <v>3.5</v>
      </c>
      <c r="B377" s="360" t="s">
        <v>33795</v>
      </c>
      <c r="C377" s="361" t="s">
        <v>33800</v>
      </c>
      <c r="D377" s="363">
        <v>2.5</v>
      </c>
      <c r="E377" s="357">
        <v>193.73898907178588</v>
      </c>
      <c r="F377" s="357">
        <v>137.34580773804353</v>
      </c>
      <c r="G377" s="357">
        <v>72.627994338661736</v>
      </c>
      <c r="H377" s="357">
        <v>42.274680200784907</v>
      </c>
    </row>
    <row r="378" spans="1:8" ht="17.5" customHeight="1" outlineLevel="1" thickBot="1">
      <c r="A378" s="360">
        <v>6.3</v>
      </c>
      <c r="B378" s="360" t="s">
        <v>33795</v>
      </c>
      <c r="C378" s="361" t="s">
        <v>33801</v>
      </c>
      <c r="D378" s="363">
        <v>5.3</v>
      </c>
      <c r="E378" s="357">
        <v>410.72665683218605</v>
      </c>
      <c r="F378" s="357">
        <v>291.17311240465227</v>
      </c>
      <c r="G378" s="357">
        <v>153.97134799796288</v>
      </c>
      <c r="H378" s="357">
        <v>89.622322025663991</v>
      </c>
    </row>
    <row r="379" spans="1:8" ht="17.5" customHeight="1" outlineLevel="1" thickBot="1">
      <c r="A379" s="360">
        <v>5</v>
      </c>
      <c r="B379" s="360" t="s">
        <v>33795</v>
      </c>
      <c r="C379" s="361" t="s">
        <v>33802</v>
      </c>
      <c r="D379" s="363">
        <v>4</v>
      </c>
      <c r="E379" s="357">
        <v>309.98238251485742</v>
      </c>
      <c r="F379" s="357">
        <v>219.75329238086965</v>
      </c>
      <c r="G379" s="357">
        <v>116.20479094185879</v>
      </c>
      <c r="H379" s="357">
        <v>67.639488321255854</v>
      </c>
    </row>
    <row r="380" spans="1:8" ht="17.5" customHeight="1" outlineLevel="1" thickBot="1">
      <c r="A380" s="360">
        <v>3.5</v>
      </c>
      <c r="B380" s="360" t="s">
        <v>33795</v>
      </c>
      <c r="C380" s="361" t="s">
        <v>33803</v>
      </c>
      <c r="D380" s="363">
        <v>2.5</v>
      </c>
      <c r="E380" s="357">
        <v>193.73898907178588</v>
      </c>
      <c r="F380" s="357">
        <v>137.34580773804353</v>
      </c>
      <c r="G380" s="357">
        <v>72.627994338661736</v>
      </c>
      <c r="H380" s="357">
        <v>42.274680200784907</v>
      </c>
    </row>
    <row r="381" spans="1:8" ht="17.5" customHeight="1" outlineLevel="1" thickBot="1">
      <c r="A381" s="360">
        <v>5</v>
      </c>
      <c r="B381" s="360" t="s">
        <v>33795</v>
      </c>
      <c r="C381" s="361" t="s">
        <v>33804</v>
      </c>
      <c r="D381" s="363">
        <v>4</v>
      </c>
      <c r="E381" s="357">
        <v>309.98238251485742</v>
      </c>
      <c r="F381" s="357">
        <v>219.75329238086965</v>
      </c>
      <c r="G381" s="357">
        <v>116.20479094185879</v>
      </c>
      <c r="H381" s="357">
        <v>67.639488321255854</v>
      </c>
    </row>
    <row r="382" spans="1:8" ht="17.5" customHeight="1" outlineLevel="1" thickBot="1">
      <c r="A382" s="360">
        <v>7.8</v>
      </c>
      <c r="B382" s="360" t="s">
        <v>33795</v>
      </c>
      <c r="C382" s="361" t="s">
        <v>33805</v>
      </c>
      <c r="D382" s="363">
        <v>6.8</v>
      </c>
      <c r="E382" s="357">
        <v>526.97005027525756</v>
      </c>
      <c r="F382" s="357">
        <v>373.58059704747836</v>
      </c>
      <c r="G382" s="357">
        <v>197.54814460115995</v>
      </c>
      <c r="H382" s="357">
        <v>114.98713014613493</v>
      </c>
    </row>
    <row r="383" spans="1:8" ht="17.5" customHeight="1" outlineLevel="1" thickBot="1">
      <c r="A383" s="360">
        <v>2.8</v>
      </c>
      <c r="B383" s="360" t="s">
        <v>33795</v>
      </c>
      <c r="C383" s="361" t="s">
        <v>33806</v>
      </c>
      <c r="D383" s="363">
        <v>1.7999999999999998</v>
      </c>
      <c r="E383" s="357">
        <v>139.4920721316858</v>
      </c>
      <c r="F383" s="357">
        <v>98.888981571391326</v>
      </c>
      <c r="G383" s="357">
        <v>52.292155923836447</v>
      </c>
      <c r="H383" s="357">
        <v>30.437769744565131</v>
      </c>
    </row>
    <row r="384" spans="1:8" ht="17.5" customHeight="1" outlineLevel="1" thickBot="1">
      <c r="A384" s="360">
        <v>8.3000000000000007</v>
      </c>
      <c r="B384" s="360" t="s">
        <v>33795</v>
      </c>
      <c r="C384" s="361" t="s">
        <v>33807</v>
      </c>
      <c r="D384" s="363">
        <v>7.3000000000000007</v>
      </c>
      <c r="E384" s="357">
        <v>565.71784808961479</v>
      </c>
      <c r="F384" s="357">
        <v>401.04975859508716</v>
      </c>
      <c r="G384" s="357">
        <v>212.07374346889227</v>
      </c>
      <c r="H384" s="357">
        <v>123.44206618629194</v>
      </c>
    </row>
    <row r="385" spans="1:8" ht="17.5" customHeight="1" outlineLevel="1" thickBot="1">
      <c r="A385" s="360">
        <v>5.3</v>
      </c>
      <c r="B385" s="360" t="s">
        <v>33795</v>
      </c>
      <c r="C385" s="361" t="s">
        <v>33808</v>
      </c>
      <c r="D385" s="363">
        <v>4.3</v>
      </c>
      <c r="E385" s="357">
        <v>333.23106120347171</v>
      </c>
      <c r="F385" s="357">
        <v>236.23478930943486</v>
      </c>
      <c r="G385" s="357">
        <v>124.92015026249818</v>
      </c>
      <c r="H385" s="357">
        <v>72.712449945350031</v>
      </c>
    </row>
    <row r="386" spans="1:8" ht="17.5" customHeight="1" outlineLevel="1" thickBot="1">
      <c r="A386" s="360">
        <v>5.8</v>
      </c>
      <c r="B386" s="360" t="s">
        <v>33795</v>
      </c>
      <c r="C386" s="361" t="s">
        <v>33809</v>
      </c>
      <c r="D386" s="363">
        <v>4.8</v>
      </c>
      <c r="E386" s="357">
        <v>371.97885901782888</v>
      </c>
      <c r="F386" s="357">
        <v>263.70395085704359</v>
      </c>
      <c r="G386" s="357">
        <v>139.44574913023055</v>
      </c>
      <c r="H386" s="357">
        <v>81.167385985507011</v>
      </c>
    </row>
    <row r="387" spans="1:8" ht="17.5" customHeight="1" outlineLevel="1" thickBot="1">
      <c r="A387" s="360">
        <v>2.2999999999999998</v>
      </c>
      <c r="B387" s="360" t="s">
        <v>33795</v>
      </c>
      <c r="C387" s="361" t="s">
        <v>33810</v>
      </c>
      <c r="D387" s="363">
        <v>1.2999999999999998</v>
      </c>
      <c r="E387" s="357">
        <v>100.74427431732863</v>
      </c>
      <c r="F387" s="357">
        <v>71.419820023782634</v>
      </c>
      <c r="G387" s="357">
        <v>37.766557056104098</v>
      </c>
      <c r="H387" s="357">
        <v>21.982833704408147</v>
      </c>
    </row>
    <row r="388" spans="1:8" ht="17.5" customHeight="1" outlineLevel="1" thickBot="1">
      <c r="A388" s="360">
        <v>4</v>
      </c>
      <c r="B388" s="360" t="s">
        <v>33795</v>
      </c>
      <c r="C388" s="361" t="s">
        <v>33811</v>
      </c>
      <c r="D388" s="363">
        <v>3</v>
      </c>
      <c r="E388" s="357">
        <v>232.48678688614305</v>
      </c>
      <c r="F388" s="357">
        <v>164.81496928565224</v>
      </c>
      <c r="G388" s="357">
        <v>87.153593206394078</v>
      </c>
      <c r="H388" s="357">
        <v>50.729616240941887</v>
      </c>
    </row>
    <row r="389" spans="1:8" ht="17.5" customHeight="1" outlineLevel="1" thickBot="1">
      <c r="A389" s="360">
        <v>6.3</v>
      </c>
      <c r="B389" s="360" t="s">
        <v>33795</v>
      </c>
      <c r="C389" s="361" t="s">
        <v>33812</v>
      </c>
      <c r="D389" s="363">
        <v>5.3</v>
      </c>
      <c r="E389" s="357">
        <v>410.72665683218605</v>
      </c>
      <c r="F389" s="357">
        <v>291.17311240465227</v>
      </c>
      <c r="G389" s="357">
        <v>153.97134799796288</v>
      </c>
      <c r="H389" s="357">
        <v>89.622322025663991</v>
      </c>
    </row>
    <row r="390" spans="1:8" ht="17.5" customHeight="1" outlineLevel="1" thickBot="1">
      <c r="A390" s="360">
        <v>5</v>
      </c>
      <c r="B390" s="360" t="s">
        <v>33795</v>
      </c>
      <c r="C390" s="361" t="s">
        <v>33813</v>
      </c>
      <c r="D390" s="363">
        <v>4</v>
      </c>
      <c r="E390" s="357">
        <v>309.98238251485742</v>
      </c>
      <c r="F390" s="357">
        <v>219.75329238086965</v>
      </c>
      <c r="G390" s="357">
        <v>116.20479094185879</v>
      </c>
      <c r="H390" s="357">
        <v>67.639488321255854</v>
      </c>
    </row>
    <row r="391" spans="1:8" ht="17.5" customHeight="1" outlineLevel="1" thickBot="1">
      <c r="A391" s="360">
        <v>5.5</v>
      </c>
      <c r="B391" s="360" t="s">
        <v>33795</v>
      </c>
      <c r="C391" s="361" t="s">
        <v>33814</v>
      </c>
      <c r="D391" s="363">
        <v>4.5</v>
      </c>
      <c r="E391" s="357">
        <v>348.73018032921459</v>
      </c>
      <c r="F391" s="357">
        <v>247.22245392847833</v>
      </c>
      <c r="G391" s="357">
        <v>130.73038980959114</v>
      </c>
      <c r="H391" s="357">
        <v>76.094424361412834</v>
      </c>
    </row>
    <row r="392" spans="1:8" ht="17.5" customHeight="1" outlineLevel="1" thickBot="1">
      <c r="A392" s="360">
        <v>2.5</v>
      </c>
      <c r="B392" s="360" t="s">
        <v>33795</v>
      </c>
      <c r="C392" s="361" t="s">
        <v>33815</v>
      </c>
      <c r="D392" s="363">
        <v>1.5</v>
      </c>
      <c r="E392" s="357">
        <v>116.24339344307153</v>
      </c>
      <c r="F392" s="357">
        <v>82.40748464282612</v>
      </c>
      <c r="G392" s="357">
        <v>43.576796603197039</v>
      </c>
      <c r="H392" s="357">
        <v>25.364808120470943</v>
      </c>
    </row>
    <row r="393" spans="1:8" ht="17.5" customHeight="1" outlineLevel="1" thickBot="1">
      <c r="A393" s="360">
        <v>6</v>
      </c>
      <c r="B393" s="360" t="s">
        <v>33795</v>
      </c>
      <c r="C393" s="361" t="s">
        <v>33816</v>
      </c>
      <c r="D393" s="363">
        <v>5</v>
      </c>
      <c r="E393" s="357">
        <v>387.47797814357176</v>
      </c>
      <c r="F393" s="357">
        <v>274.69161547608707</v>
      </c>
      <c r="G393" s="357">
        <v>145.25598867732347</v>
      </c>
      <c r="H393" s="357">
        <v>84.549360401569814</v>
      </c>
    </row>
    <row r="394" spans="1:8" ht="17.5" customHeight="1" outlineLevel="1" thickBot="1">
      <c r="A394" s="360">
        <v>5</v>
      </c>
      <c r="B394" s="360" t="s">
        <v>33795</v>
      </c>
      <c r="C394" s="361" t="s">
        <v>33817</v>
      </c>
      <c r="D394" s="363">
        <v>4</v>
      </c>
      <c r="E394" s="357">
        <v>309.98238251485742</v>
      </c>
      <c r="F394" s="357">
        <v>219.75329238086965</v>
      </c>
      <c r="G394" s="357">
        <v>116.20479094185879</v>
      </c>
      <c r="H394" s="357">
        <v>67.639488321255854</v>
      </c>
    </row>
    <row r="395" spans="1:8" ht="17.5" customHeight="1" outlineLevel="1" thickBot="1">
      <c r="A395" s="360">
        <v>4.5</v>
      </c>
      <c r="B395" s="360" t="s">
        <v>33795</v>
      </c>
      <c r="C395" s="361" t="s">
        <v>33818</v>
      </c>
      <c r="D395" s="363">
        <v>3.5</v>
      </c>
      <c r="E395" s="357">
        <v>271.23458470050025</v>
      </c>
      <c r="F395" s="357">
        <v>192.28413083326095</v>
      </c>
      <c r="G395" s="357">
        <v>101.67919207412643</v>
      </c>
      <c r="H395" s="357">
        <v>59.184552281098867</v>
      </c>
    </row>
    <row r="396" spans="1:8" ht="17.5" customHeight="1" outlineLevel="1" thickBot="1">
      <c r="A396" s="360">
        <v>2.5</v>
      </c>
      <c r="B396" s="360" t="s">
        <v>33795</v>
      </c>
      <c r="C396" s="361" t="s">
        <v>33819</v>
      </c>
      <c r="D396" s="363">
        <v>1.5</v>
      </c>
      <c r="E396" s="357">
        <v>116.24339344307153</v>
      </c>
      <c r="F396" s="357">
        <v>82.40748464282612</v>
      </c>
      <c r="G396" s="357">
        <v>43.576796603197039</v>
      </c>
      <c r="H396" s="357">
        <v>25.364808120470943</v>
      </c>
    </row>
    <row r="397" spans="1:8" ht="17.5" customHeight="1" outlineLevel="1" thickBot="1">
      <c r="A397" s="360">
        <v>2</v>
      </c>
      <c r="B397" s="360" t="s">
        <v>33795</v>
      </c>
      <c r="C397" s="361" t="s">
        <v>33820</v>
      </c>
      <c r="D397" s="363">
        <v>1</v>
      </c>
      <c r="E397" s="357">
        <v>77.495595628714355</v>
      </c>
      <c r="F397" s="357">
        <v>54.938323095217413</v>
      </c>
      <c r="G397" s="357">
        <v>29.051197735464697</v>
      </c>
      <c r="H397" s="357">
        <v>16.909872080313963</v>
      </c>
    </row>
    <row r="398" spans="1:8" ht="17.5" customHeight="1" outlineLevel="1" thickBot="1">
      <c r="A398" s="360">
        <v>4.3</v>
      </c>
      <c r="B398" s="360" t="s">
        <v>33795</v>
      </c>
      <c r="C398" s="361" t="s">
        <v>33821</v>
      </c>
      <c r="D398" s="363">
        <v>3.3</v>
      </c>
      <c r="E398" s="357">
        <v>255.73546557475737</v>
      </c>
      <c r="F398" s="357">
        <v>181.29646621421745</v>
      </c>
      <c r="G398" s="357">
        <v>95.868952527033485</v>
      </c>
      <c r="H398" s="357">
        <v>55.802577865036071</v>
      </c>
    </row>
    <row r="399" spans="1:8" ht="17.5" customHeight="1" outlineLevel="1" thickBot="1">
      <c r="A399" s="360">
        <v>4.3</v>
      </c>
      <c r="B399" s="360" t="s">
        <v>33795</v>
      </c>
      <c r="C399" s="361" t="s">
        <v>33822</v>
      </c>
      <c r="D399" s="363">
        <v>3.3</v>
      </c>
      <c r="E399" s="357">
        <v>255.73546557475737</v>
      </c>
      <c r="F399" s="357">
        <v>181.29646621421745</v>
      </c>
      <c r="G399" s="357">
        <v>95.868952527033485</v>
      </c>
      <c r="H399" s="357">
        <v>55.802577865036071</v>
      </c>
    </row>
    <row r="400" spans="1:8" ht="17.5" customHeight="1" outlineLevel="1" thickBot="1">
      <c r="A400" s="360">
        <v>4.5</v>
      </c>
      <c r="B400" s="360" t="s">
        <v>33795</v>
      </c>
      <c r="C400" s="361" t="s">
        <v>33823</v>
      </c>
      <c r="D400" s="363">
        <v>3.5</v>
      </c>
      <c r="E400" s="357">
        <v>271.23458470050025</v>
      </c>
      <c r="F400" s="357">
        <v>192.28413083326095</v>
      </c>
      <c r="G400" s="357">
        <v>101.67919207412643</v>
      </c>
      <c r="H400" s="357">
        <v>59.184552281098867</v>
      </c>
    </row>
    <row r="401" spans="1:8" ht="17.5" customHeight="1" outlineLevel="1" thickBot="1">
      <c r="A401" s="360">
        <v>3.8</v>
      </c>
      <c r="B401" s="360" t="s">
        <v>33795</v>
      </c>
      <c r="C401" s="361" t="s">
        <v>33824</v>
      </c>
      <c r="D401" s="363">
        <v>2.8</v>
      </c>
      <c r="E401" s="357">
        <v>216.98766776040017</v>
      </c>
      <c r="F401" s="357">
        <v>153.82730466660874</v>
      </c>
      <c r="G401" s="357">
        <v>81.343353659301144</v>
      </c>
      <c r="H401" s="357">
        <v>47.347641824879091</v>
      </c>
    </row>
    <row r="402" spans="1:8" ht="17.5" customHeight="1" outlineLevel="1" thickBot="1">
      <c r="A402" s="360">
        <v>4</v>
      </c>
      <c r="B402" s="360" t="s">
        <v>33795</v>
      </c>
      <c r="C402" s="361" t="s">
        <v>33825</v>
      </c>
      <c r="D402" s="363">
        <v>3</v>
      </c>
      <c r="E402" s="357">
        <v>232.48678688614305</v>
      </c>
      <c r="F402" s="357">
        <v>164.81496928565224</v>
      </c>
      <c r="G402" s="357">
        <v>87.153593206394078</v>
      </c>
      <c r="H402" s="357">
        <v>50.729616240941887</v>
      </c>
    </row>
    <row r="403" spans="1:8" ht="17.5" customHeight="1" outlineLevel="1" thickBot="1">
      <c r="A403" s="360">
        <v>4</v>
      </c>
      <c r="B403" s="360" t="s">
        <v>33795</v>
      </c>
      <c r="C403" s="361" t="s">
        <v>33826</v>
      </c>
      <c r="D403" s="363">
        <v>3</v>
      </c>
      <c r="E403" s="357">
        <v>232.48678688614305</v>
      </c>
      <c r="F403" s="357">
        <v>164.81496928565224</v>
      </c>
      <c r="G403" s="357">
        <v>87.153593206394078</v>
      </c>
      <c r="H403" s="357">
        <v>50.729616240941887</v>
      </c>
    </row>
    <row r="404" spans="1:8" ht="17.5" customHeight="1" outlineLevel="1" thickBot="1">
      <c r="A404" s="360">
        <v>3</v>
      </c>
      <c r="B404" s="360" t="s">
        <v>33795</v>
      </c>
      <c r="C404" s="361" t="s">
        <v>33827</v>
      </c>
      <c r="D404" s="363">
        <v>2</v>
      </c>
      <c r="E404" s="357">
        <v>154.99119125742871</v>
      </c>
      <c r="F404" s="357">
        <v>109.87664619043483</v>
      </c>
      <c r="G404" s="357">
        <v>58.102395470929395</v>
      </c>
      <c r="H404" s="357">
        <v>33.819744160627927</v>
      </c>
    </row>
    <row r="405" spans="1:8" ht="17.5" customHeight="1" outlineLevel="1" thickBot="1">
      <c r="A405" s="360">
        <v>4</v>
      </c>
      <c r="B405" s="360" t="s">
        <v>33795</v>
      </c>
      <c r="C405" s="361" t="s">
        <v>33828</v>
      </c>
      <c r="D405" s="363">
        <v>3</v>
      </c>
      <c r="E405" s="357">
        <v>232.48678688614305</v>
      </c>
      <c r="F405" s="357">
        <v>164.81496928565224</v>
      </c>
      <c r="G405" s="357">
        <v>87.153593206394078</v>
      </c>
      <c r="H405" s="357">
        <v>50.729616240941887</v>
      </c>
    </row>
    <row r="406" spans="1:8" ht="17.5" customHeight="1" outlineLevel="1" thickBot="1">
      <c r="A406" s="360">
        <v>5.5</v>
      </c>
      <c r="B406" s="360" t="s">
        <v>33795</v>
      </c>
      <c r="C406" s="361" t="s">
        <v>33829</v>
      </c>
      <c r="D406" s="363">
        <v>4.5</v>
      </c>
      <c r="E406" s="357">
        <v>348.73018032921459</v>
      </c>
      <c r="F406" s="357">
        <v>247.22245392847833</v>
      </c>
      <c r="G406" s="357">
        <v>130.73038980959114</v>
      </c>
      <c r="H406" s="357">
        <v>76.094424361412834</v>
      </c>
    </row>
    <row r="407" spans="1:8" ht="17.5" customHeight="1" outlineLevel="1" thickBot="1">
      <c r="A407" s="360">
        <v>5.3</v>
      </c>
      <c r="B407" s="360" t="s">
        <v>33795</v>
      </c>
      <c r="C407" s="361" t="s">
        <v>33830</v>
      </c>
      <c r="D407" s="363">
        <v>4.3</v>
      </c>
      <c r="E407" s="357">
        <v>333.23106120347171</v>
      </c>
      <c r="F407" s="357">
        <v>236.23478930943486</v>
      </c>
      <c r="G407" s="357">
        <v>124.92015026249818</v>
      </c>
      <c r="H407" s="357">
        <v>72.712449945350031</v>
      </c>
    </row>
    <row r="408" spans="1:8" ht="17.5" customHeight="1" outlineLevel="1" thickBot="1">
      <c r="A408" s="360">
        <v>6</v>
      </c>
      <c r="B408" s="360" t="s">
        <v>33795</v>
      </c>
      <c r="C408" s="361" t="s">
        <v>33831</v>
      </c>
      <c r="D408" s="363">
        <v>5</v>
      </c>
      <c r="E408" s="357">
        <v>387.47797814357176</v>
      </c>
      <c r="F408" s="357">
        <v>274.69161547608707</v>
      </c>
      <c r="G408" s="357">
        <v>145.25598867732347</v>
      </c>
      <c r="H408" s="357">
        <v>84.549360401569814</v>
      </c>
    </row>
    <row r="409" spans="1:8" ht="17.5" customHeight="1" outlineLevel="1" thickBot="1">
      <c r="A409" s="360">
        <v>7.5</v>
      </c>
      <c r="B409" s="360" t="s">
        <v>33795</v>
      </c>
      <c r="C409" s="361" t="s">
        <v>33832</v>
      </c>
      <c r="D409" s="363">
        <v>6.5</v>
      </c>
      <c r="E409" s="357">
        <v>503.72137158664327</v>
      </c>
      <c r="F409" s="357">
        <v>357.09910011891316</v>
      </c>
      <c r="G409" s="357">
        <v>188.83278528052051</v>
      </c>
      <c r="H409" s="357">
        <v>109.91416852204075</v>
      </c>
    </row>
    <row r="410" spans="1:8" ht="17.5" customHeight="1" outlineLevel="1" thickBot="1">
      <c r="A410" s="360">
        <v>4</v>
      </c>
      <c r="B410" s="360" t="s">
        <v>33795</v>
      </c>
      <c r="C410" s="361" t="s">
        <v>33833</v>
      </c>
      <c r="D410" s="363">
        <v>3</v>
      </c>
      <c r="E410" s="357">
        <v>232.48678688614305</v>
      </c>
      <c r="F410" s="357">
        <v>164.81496928565224</v>
      </c>
      <c r="G410" s="357">
        <v>87.153593206394078</v>
      </c>
      <c r="H410" s="357">
        <v>50.729616240941887</v>
      </c>
    </row>
    <row r="411" spans="1:8" ht="17.5" customHeight="1" outlineLevel="1" thickBot="1">
      <c r="A411" s="360">
        <v>3.5</v>
      </c>
      <c r="B411" s="360" t="s">
        <v>33795</v>
      </c>
      <c r="C411" s="361" t="s">
        <v>33834</v>
      </c>
      <c r="D411" s="363">
        <v>2.5</v>
      </c>
      <c r="E411" s="357">
        <v>193.73898907178588</v>
      </c>
      <c r="F411" s="357">
        <v>137.34580773804353</v>
      </c>
      <c r="G411" s="357">
        <v>72.627994338661736</v>
      </c>
      <c r="H411" s="357">
        <v>42.274680200784907</v>
      </c>
    </row>
    <row r="412" spans="1:8" ht="17.5" customHeight="1" outlineLevel="1" thickBot="1">
      <c r="A412" s="360">
        <v>3</v>
      </c>
      <c r="B412" s="360" t="s">
        <v>33795</v>
      </c>
      <c r="C412" s="361" t="s">
        <v>33835</v>
      </c>
      <c r="D412" s="363">
        <v>2</v>
      </c>
      <c r="E412" s="357">
        <v>154.99119125742871</v>
      </c>
      <c r="F412" s="357">
        <v>109.87664619043483</v>
      </c>
      <c r="G412" s="357">
        <v>58.102395470929395</v>
      </c>
      <c r="H412" s="357">
        <v>33.819744160627927</v>
      </c>
    </row>
    <row r="413" spans="1:8" ht="17.5" customHeight="1" outlineLevel="1" thickBot="1">
      <c r="A413" s="360">
        <v>1.5</v>
      </c>
      <c r="B413" s="360" t="s">
        <v>33795</v>
      </c>
      <c r="C413" s="361" t="s">
        <v>33836</v>
      </c>
      <c r="D413" s="363">
        <v>0.5</v>
      </c>
      <c r="E413" s="357">
        <v>38.747797814357178</v>
      </c>
      <c r="F413" s="357">
        <v>27.469161547608707</v>
      </c>
      <c r="G413" s="357">
        <v>14.525598867732349</v>
      </c>
      <c r="H413" s="357">
        <v>8.4549360401569817</v>
      </c>
    </row>
    <row r="414" spans="1:8" ht="17.5" customHeight="1" outlineLevel="1" thickBot="1">
      <c r="A414" s="360">
        <v>3.5</v>
      </c>
      <c r="B414" s="360" t="s">
        <v>33795</v>
      </c>
      <c r="C414" s="361" t="s">
        <v>33837</v>
      </c>
      <c r="D414" s="363">
        <v>2.5</v>
      </c>
      <c r="E414" s="357">
        <v>193.73898907178588</v>
      </c>
      <c r="F414" s="357">
        <v>137.34580773804353</v>
      </c>
      <c r="G414" s="357">
        <v>72.627994338661736</v>
      </c>
      <c r="H414" s="357">
        <v>42.274680200784907</v>
      </c>
    </row>
    <row r="415" spans="1:8" ht="17.5" customHeight="1" outlineLevel="1" thickBot="1">
      <c r="A415" s="360">
        <v>4.5</v>
      </c>
      <c r="B415" s="360" t="s">
        <v>33795</v>
      </c>
      <c r="C415" s="361" t="s">
        <v>33838</v>
      </c>
      <c r="D415" s="363">
        <v>3.5</v>
      </c>
      <c r="E415" s="357">
        <v>271.23458470050025</v>
      </c>
      <c r="F415" s="357">
        <v>192.28413083326095</v>
      </c>
      <c r="G415" s="357">
        <v>101.67919207412643</v>
      </c>
      <c r="H415" s="357">
        <v>59.184552281098867</v>
      </c>
    </row>
    <row r="416" spans="1:8" ht="17.5" customHeight="1" outlineLevel="1" thickBot="1">
      <c r="A416" s="360">
        <v>5</v>
      </c>
      <c r="B416" s="360" t="s">
        <v>33795</v>
      </c>
      <c r="C416" s="361" t="s">
        <v>33839</v>
      </c>
      <c r="D416" s="363">
        <v>4</v>
      </c>
      <c r="E416" s="357">
        <v>309.98238251485742</v>
      </c>
      <c r="F416" s="357">
        <v>219.75329238086965</v>
      </c>
      <c r="G416" s="357">
        <v>116.20479094185879</v>
      </c>
      <c r="H416" s="357">
        <v>67.639488321255854</v>
      </c>
    </row>
    <row r="417" spans="1:8" ht="17.5" customHeight="1" outlineLevel="1" thickBot="1">
      <c r="A417" s="360">
        <v>3.8</v>
      </c>
      <c r="B417" s="360" t="s">
        <v>33795</v>
      </c>
      <c r="C417" s="361" t="s">
        <v>33840</v>
      </c>
      <c r="D417" s="363">
        <v>2.8</v>
      </c>
      <c r="E417" s="357">
        <v>216.98766776040017</v>
      </c>
      <c r="F417" s="357">
        <v>153.82730466660874</v>
      </c>
      <c r="G417" s="357">
        <v>81.343353659301144</v>
      </c>
      <c r="H417" s="357">
        <v>47.347641824879091</v>
      </c>
    </row>
    <row r="418" spans="1:8" ht="17.5" customHeight="1" outlineLevel="1" thickBot="1">
      <c r="A418" s="360">
        <v>3.5</v>
      </c>
      <c r="B418" s="360" t="s">
        <v>33795</v>
      </c>
      <c r="C418" s="361" t="s">
        <v>33841</v>
      </c>
      <c r="D418" s="363">
        <v>2.5</v>
      </c>
      <c r="E418" s="357">
        <v>193.73898907178588</v>
      </c>
      <c r="F418" s="357">
        <v>137.34580773804353</v>
      </c>
      <c r="G418" s="357">
        <v>72.627994338661736</v>
      </c>
      <c r="H418" s="357">
        <v>42.274680200784907</v>
      </c>
    </row>
    <row r="419" spans="1:8" ht="17.5" customHeight="1" outlineLevel="1" thickBot="1">
      <c r="A419" s="360">
        <v>4.5</v>
      </c>
      <c r="B419" s="360" t="s">
        <v>33795</v>
      </c>
      <c r="C419" s="361" t="s">
        <v>33842</v>
      </c>
      <c r="D419" s="363">
        <v>3.5</v>
      </c>
      <c r="E419" s="357">
        <v>271.23458470050025</v>
      </c>
      <c r="F419" s="357">
        <v>192.28413083326095</v>
      </c>
      <c r="G419" s="357">
        <v>101.67919207412643</v>
      </c>
      <c r="H419" s="357">
        <v>59.184552281098867</v>
      </c>
    </row>
    <row r="420" spans="1:8" ht="17.5" customHeight="1" outlineLevel="1" thickBot="1">
      <c r="A420" s="360">
        <v>3.3</v>
      </c>
      <c r="B420" s="360" t="s">
        <v>33795</v>
      </c>
      <c r="C420" s="361" t="s">
        <v>33843</v>
      </c>
      <c r="D420" s="363">
        <v>2.2999999999999998</v>
      </c>
      <c r="E420" s="357">
        <v>178.239869946043</v>
      </c>
      <c r="F420" s="357">
        <v>126.35814311900003</v>
      </c>
      <c r="G420" s="357">
        <v>66.817754791568802</v>
      </c>
      <c r="H420" s="357">
        <v>38.892705784722111</v>
      </c>
    </row>
    <row r="421" spans="1:8" ht="17.5" customHeight="1" outlineLevel="1" thickBot="1">
      <c r="A421" s="360">
        <v>3</v>
      </c>
      <c r="B421" s="360" t="s">
        <v>33795</v>
      </c>
      <c r="C421" s="361" t="s">
        <v>33844</v>
      </c>
      <c r="D421" s="363">
        <v>2</v>
      </c>
      <c r="E421" s="357">
        <v>154.99119125742871</v>
      </c>
      <c r="F421" s="357">
        <v>109.87664619043483</v>
      </c>
      <c r="G421" s="357">
        <v>58.102395470929395</v>
      </c>
      <c r="H421" s="357">
        <v>33.819744160627927</v>
      </c>
    </row>
    <row r="422" spans="1:8" ht="17.5" customHeight="1" outlineLevel="1" thickBot="1">
      <c r="A422" s="360">
        <v>5.5</v>
      </c>
      <c r="B422" s="360" t="s">
        <v>33795</v>
      </c>
      <c r="C422" s="361" t="s">
        <v>33845</v>
      </c>
      <c r="D422" s="363">
        <v>4.5</v>
      </c>
      <c r="E422" s="357">
        <v>348.73018032921459</v>
      </c>
      <c r="F422" s="357">
        <v>247.22245392847833</v>
      </c>
      <c r="G422" s="357">
        <v>130.73038980959114</v>
      </c>
      <c r="H422" s="357">
        <v>76.094424361412834</v>
      </c>
    </row>
    <row r="423" spans="1:8" ht="17.5" customHeight="1" outlineLevel="1" thickBot="1">
      <c r="A423" s="360">
        <v>3</v>
      </c>
      <c r="B423" s="360" t="s">
        <v>33795</v>
      </c>
      <c r="C423" s="361" t="s">
        <v>33846</v>
      </c>
      <c r="D423" s="363">
        <v>2</v>
      </c>
      <c r="E423" s="357">
        <v>154.99119125742871</v>
      </c>
      <c r="F423" s="357">
        <v>109.87664619043483</v>
      </c>
      <c r="G423" s="357">
        <v>58.102395470929395</v>
      </c>
      <c r="H423" s="357">
        <v>33.819744160627927</v>
      </c>
    </row>
    <row r="424" spans="1:8" ht="17.5" customHeight="1" outlineLevel="1" thickBot="1">
      <c r="A424" s="360">
        <v>4</v>
      </c>
      <c r="B424" s="360" t="s">
        <v>33795</v>
      </c>
      <c r="C424" s="361" t="s">
        <v>33847</v>
      </c>
      <c r="D424" s="363">
        <v>3</v>
      </c>
      <c r="E424" s="357">
        <v>232.48678688614305</v>
      </c>
      <c r="F424" s="357">
        <v>164.81496928565224</v>
      </c>
      <c r="G424" s="357">
        <v>87.153593206394078</v>
      </c>
      <c r="H424" s="357">
        <v>50.729616240941887</v>
      </c>
    </row>
    <row r="425" spans="1:8" ht="17.5" customHeight="1" outlineLevel="1" thickBot="1">
      <c r="A425" s="360">
        <v>6</v>
      </c>
      <c r="B425" s="360" t="s">
        <v>33795</v>
      </c>
      <c r="C425" s="361" t="s">
        <v>33848</v>
      </c>
      <c r="D425" s="363">
        <v>5</v>
      </c>
      <c r="E425" s="357">
        <v>387.47797814357176</v>
      </c>
      <c r="F425" s="357">
        <v>274.69161547608707</v>
      </c>
      <c r="G425" s="357">
        <v>145.25598867732347</v>
      </c>
      <c r="H425" s="357">
        <v>84.549360401569814</v>
      </c>
    </row>
    <row r="426" spans="1:8" ht="17.5" customHeight="1" outlineLevel="1" thickBot="1">
      <c r="A426" s="360">
        <v>1.5</v>
      </c>
      <c r="B426" s="360" t="s">
        <v>33849</v>
      </c>
      <c r="C426" s="361" t="s">
        <v>33850</v>
      </c>
      <c r="D426" s="363">
        <v>0.5</v>
      </c>
      <c r="E426" s="357">
        <v>38.747797814357178</v>
      </c>
      <c r="F426" s="357">
        <v>27.469161547608707</v>
      </c>
      <c r="G426" s="357">
        <v>14.525598867732349</v>
      </c>
      <c r="H426" s="357">
        <v>8.4549360401569817</v>
      </c>
    </row>
    <row r="427" spans="1:8" ht="17.5" customHeight="1" outlineLevel="1" thickBot="1">
      <c r="A427" s="360">
        <v>2.5</v>
      </c>
      <c r="B427" s="360" t="s">
        <v>33849</v>
      </c>
      <c r="C427" s="361" t="s">
        <v>33851</v>
      </c>
      <c r="D427" s="363">
        <v>1.5</v>
      </c>
      <c r="E427" s="357">
        <v>116.24339344307153</v>
      </c>
      <c r="F427" s="357">
        <v>82.40748464282612</v>
      </c>
      <c r="G427" s="357">
        <v>43.576796603197039</v>
      </c>
      <c r="H427" s="357">
        <v>25.364808120470943</v>
      </c>
    </row>
    <row r="428" spans="1:8" ht="17.5" customHeight="1" outlineLevel="1" thickBot="1">
      <c r="A428" s="360">
        <v>1.5</v>
      </c>
      <c r="B428" s="360" t="s">
        <v>33849</v>
      </c>
      <c r="C428" s="361" t="s">
        <v>33852</v>
      </c>
      <c r="D428" s="363">
        <v>0.5</v>
      </c>
      <c r="E428" s="357">
        <v>38.747797814357178</v>
      </c>
      <c r="F428" s="357">
        <v>27.469161547608707</v>
      </c>
      <c r="G428" s="357">
        <v>14.525598867732349</v>
      </c>
      <c r="H428" s="357">
        <v>8.4549360401569817</v>
      </c>
    </row>
    <row r="429" spans="1:8" ht="17.5" customHeight="1" outlineLevel="1" thickBot="1">
      <c r="A429" s="360">
        <v>1.5</v>
      </c>
      <c r="B429" s="360" t="s">
        <v>33849</v>
      </c>
      <c r="C429" s="361" t="s">
        <v>33853</v>
      </c>
      <c r="D429" s="363">
        <v>0.5</v>
      </c>
      <c r="E429" s="357">
        <v>38.747797814357178</v>
      </c>
      <c r="F429" s="357">
        <v>27.469161547608707</v>
      </c>
      <c r="G429" s="357">
        <v>14.525598867732349</v>
      </c>
      <c r="H429" s="357">
        <v>8.4549360401569817</v>
      </c>
    </row>
    <row r="430" spans="1:8" ht="17.5" customHeight="1" outlineLevel="1" thickBot="1">
      <c r="A430" s="360">
        <v>1.5</v>
      </c>
      <c r="B430" s="360" t="s">
        <v>33849</v>
      </c>
      <c r="C430" s="361" t="s">
        <v>33854</v>
      </c>
      <c r="D430" s="363">
        <v>0.5</v>
      </c>
      <c r="E430" s="357">
        <v>38.747797814357178</v>
      </c>
      <c r="F430" s="357">
        <v>27.469161547608707</v>
      </c>
      <c r="G430" s="357">
        <v>14.525598867732349</v>
      </c>
      <c r="H430" s="357">
        <v>8.4549360401569817</v>
      </c>
    </row>
    <row r="431" spans="1:8" ht="17.5" customHeight="1" outlineLevel="1" thickBot="1">
      <c r="A431" s="360">
        <v>1.8</v>
      </c>
      <c r="B431" s="360" t="s">
        <v>33849</v>
      </c>
      <c r="C431" s="361" t="s">
        <v>33855</v>
      </c>
      <c r="D431" s="363">
        <v>0.8</v>
      </c>
      <c r="E431" s="357">
        <v>61.996476502971483</v>
      </c>
      <c r="F431" s="357">
        <v>43.950658476173928</v>
      </c>
      <c r="G431" s="357">
        <v>23.240958188371756</v>
      </c>
      <c r="H431" s="357">
        <v>13.527897664251169</v>
      </c>
    </row>
    <row r="432" spans="1:8" ht="17.5" customHeight="1" outlineLevel="1" thickBot="1">
      <c r="A432" s="360">
        <v>1</v>
      </c>
      <c r="B432" s="360" t="s">
        <v>33849</v>
      </c>
      <c r="C432" s="361" t="s">
        <v>33856</v>
      </c>
      <c r="D432" s="363">
        <v>0</v>
      </c>
      <c r="E432" s="357">
        <v>0</v>
      </c>
      <c r="F432" s="357">
        <v>0</v>
      </c>
      <c r="G432" s="357">
        <v>0</v>
      </c>
      <c r="H432" s="357">
        <v>0</v>
      </c>
    </row>
    <row r="433" spans="1:8" ht="17.5" customHeight="1" outlineLevel="1" thickBot="1">
      <c r="A433" s="360">
        <v>1.3</v>
      </c>
      <c r="B433" s="360" t="s">
        <v>33849</v>
      </c>
      <c r="C433" s="361" t="s">
        <v>33857</v>
      </c>
      <c r="D433" s="363">
        <v>0.30000000000000004</v>
      </c>
      <c r="E433" s="357">
        <v>23.248678688614309</v>
      </c>
      <c r="F433" s="357">
        <v>16.481496928565225</v>
      </c>
      <c r="G433" s="357">
        <v>8.7153593206394113</v>
      </c>
      <c r="H433" s="357">
        <v>5.072961624094189</v>
      </c>
    </row>
    <row r="434" spans="1:8" ht="17.5" customHeight="1" outlineLevel="1" thickBot="1">
      <c r="A434" s="360">
        <v>1.3</v>
      </c>
      <c r="B434" s="360" t="s">
        <v>33849</v>
      </c>
      <c r="C434" s="361" t="s">
        <v>33858</v>
      </c>
      <c r="D434" s="363">
        <v>0.30000000000000004</v>
      </c>
      <c r="E434" s="357">
        <v>23.248678688614309</v>
      </c>
      <c r="F434" s="357">
        <v>16.481496928565225</v>
      </c>
      <c r="G434" s="357">
        <v>8.7153593206394113</v>
      </c>
      <c r="H434" s="357">
        <v>5.072961624094189</v>
      </c>
    </row>
    <row r="435" spans="1:8" ht="17.5" customHeight="1" outlineLevel="1" thickBot="1">
      <c r="A435" s="360">
        <v>1</v>
      </c>
      <c r="B435" s="360" t="s">
        <v>33849</v>
      </c>
      <c r="C435" s="361" t="s">
        <v>33859</v>
      </c>
      <c r="D435" s="363">
        <v>0</v>
      </c>
      <c r="E435" s="357">
        <v>0</v>
      </c>
      <c r="F435" s="357">
        <v>0</v>
      </c>
      <c r="G435" s="357">
        <v>0</v>
      </c>
      <c r="H435" s="357">
        <v>0</v>
      </c>
    </row>
    <row r="436" spans="1:8" ht="17.5" customHeight="1" outlineLevel="1" thickBot="1">
      <c r="A436" s="360">
        <v>1.8</v>
      </c>
      <c r="B436" s="360" t="s">
        <v>33849</v>
      </c>
      <c r="C436" s="361" t="s">
        <v>33860</v>
      </c>
      <c r="D436" s="363">
        <v>0.8</v>
      </c>
      <c r="E436" s="357">
        <v>61.996476502971483</v>
      </c>
      <c r="F436" s="357">
        <v>43.950658476173928</v>
      </c>
      <c r="G436" s="357">
        <v>23.240958188371756</v>
      </c>
      <c r="H436" s="357">
        <v>13.527897664251169</v>
      </c>
    </row>
    <row r="437" spans="1:8" ht="17.5" customHeight="1" outlineLevel="1" thickBot="1">
      <c r="A437" s="360">
        <v>1.5</v>
      </c>
      <c r="B437" s="360" t="s">
        <v>33849</v>
      </c>
      <c r="C437" s="361" t="s">
        <v>33861</v>
      </c>
      <c r="D437" s="363">
        <v>0.5</v>
      </c>
      <c r="E437" s="357">
        <v>38.747797814357178</v>
      </c>
      <c r="F437" s="357">
        <v>27.469161547608707</v>
      </c>
      <c r="G437" s="357">
        <v>14.525598867732349</v>
      </c>
      <c r="H437" s="357">
        <v>8.4549360401569817</v>
      </c>
    </row>
    <row r="438" spans="1:8" ht="17.5" customHeight="1" outlineLevel="1" thickBot="1">
      <c r="A438" s="360">
        <v>1.3</v>
      </c>
      <c r="B438" s="360" t="s">
        <v>33849</v>
      </c>
      <c r="C438" s="361" t="s">
        <v>33862</v>
      </c>
      <c r="D438" s="363">
        <v>0.30000000000000004</v>
      </c>
      <c r="E438" s="357">
        <v>23.248678688614309</v>
      </c>
      <c r="F438" s="357">
        <v>16.481496928565225</v>
      </c>
      <c r="G438" s="357">
        <v>8.7153593206394113</v>
      </c>
      <c r="H438" s="357">
        <v>5.072961624094189</v>
      </c>
    </row>
    <row r="439" spans="1:8" ht="17.5" customHeight="1" outlineLevel="1" thickBot="1">
      <c r="A439" s="360">
        <v>1.8</v>
      </c>
      <c r="B439" s="360" t="s">
        <v>33849</v>
      </c>
      <c r="C439" s="361" t="s">
        <v>33863</v>
      </c>
      <c r="D439" s="363">
        <v>0.8</v>
      </c>
      <c r="E439" s="357">
        <v>61.996476502971483</v>
      </c>
      <c r="F439" s="357">
        <v>43.950658476173928</v>
      </c>
      <c r="G439" s="357">
        <v>23.240958188371756</v>
      </c>
      <c r="H439" s="357">
        <v>13.527897664251169</v>
      </c>
    </row>
    <row r="440" spans="1:8" ht="17.5" customHeight="1" outlineLevel="1" thickBot="1">
      <c r="A440" s="360">
        <v>1.8</v>
      </c>
      <c r="B440" s="360" t="s">
        <v>33849</v>
      </c>
      <c r="C440" s="361" t="s">
        <v>33864</v>
      </c>
      <c r="D440" s="363">
        <v>0.8</v>
      </c>
      <c r="E440" s="357">
        <v>61.996476502971483</v>
      </c>
      <c r="F440" s="357">
        <v>43.950658476173928</v>
      </c>
      <c r="G440" s="357">
        <v>23.240958188371756</v>
      </c>
      <c r="H440" s="357">
        <v>13.527897664251169</v>
      </c>
    </row>
    <row r="441" spans="1:8" ht="17.5" customHeight="1" outlineLevel="1" thickBot="1">
      <c r="A441" s="360">
        <v>2.5</v>
      </c>
      <c r="B441" s="360" t="s">
        <v>33849</v>
      </c>
      <c r="C441" s="361" t="s">
        <v>33865</v>
      </c>
      <c r="D441" s="363">
        <v>1.5</v>
      </c>
      <c r="E441" s="357">
        <v>116.24339344307153</v>
      </c>
      <c r="F441" s="357">
        <v>82.40748464282612</v>
      </c>
      <c r="G441" s="357">
        <v>43.576796603197039</v>
      </c>
      <c r="H441" s="357">
        <v>25.364808120470943</v>
      </c>
    </row>
    <row r="442" spans="1:8" ht="17.5" customHeight="1" outlineLevel="1" thickBot="1">
      <c r="A442" s="360">
        <v>1.8</v>
      </c>
      <c r="B442" s="360" t="s">
        <v>33849</v>
      </c>
      <c r="C442" s="361" t="s">
        <v>33866</v>
      </c>
      <c r="D442" s="363">
        <v>0.8</v>
      </c>
      <c r="E442" s="357">
        <v>61.996476502971483</v>
      </c>
      <c r="F442" s="357">
        <v>43.950658476173928</v>
      </c>
      <c r="G442" s="357">
        <v>23.240958188371756</v>
      </c>
      <c r="H442" s="357">
        <v>13.527897664251169</v>
      </c>
    </row>
    <row r="443" spans="1:8" ht="17.5" customHeight="1" outlineLevel="1" thickBot="1">
      <c r="A443" s="360">
        <v>3</v>
      </c>
      <c r="B443" s="360" t="s">
        <v>33849</v>
      </c>
      <c r="C443" s="361" t="s">
        <v>33867</v>
      </c>
      <c r="D443" s="363">
        <v>2</v>
      </c>
      <c r="E443" s="357">
        <v>154.99119125742871</v>
      </c>
      <c r="F443" s="357">
        <v>109.87664619043483</v>
      </c>
      <c r="G443" s="357">
        <v>58.102395470929395</v>
      </c>
      <c r="H443" s="357">
        <v>33.819744160627927</v>
      </c>
    </row>
    <row r="444" spans="1:8" ht="17.5" customHeight="1" outlineLevel="1" thickBot="1">
      <c r="A444" s="360">
        <v>2.5</v>
      </c>
      <c r="B444" s="360" t="s">
        <v>33849</v>
      </c>
      <c r="C444" s="361" t="s">
        <v>33868</v>
      </c>
      <c r="D444" s="363">
        <v>1.5</v>
      </c>
      <c r="E444" s="357">
        <v>116.24339344307153</v>
      </c>
      <c r="F444" s="357">
        <v>82.40748464282612</v>
      </c>
      <c r="G444" s="357">
        <v>43.576796603197039</v>
      </c>
      <c r="H444" s="357">
        <v>25.364808120470943</v>
      </c>
    </row>
    <row r="445" spans="1:8" ht="17.5" customHeight="1" outlineLevel="1" thickBot="1">
      <c r="A445" s="360">
        <v>3.3</v>
      </c>
      <c r="B445" s="360" t="s">
        <v>33849</v>
      </c>
      <c r="C445" s="361" t="s">
        <v>33869</v>
      </c>
      <c r="D445" s="363">
        <v>2.2999999999999998</v>
      </c>
      <c r="E445" s="357">
        <v>178.239869946043</v>
      </c>
      <c r="F445" s="357">
        <v>126.35814311900003</v>
      </c>
      <c r="G445" s="357">
        <v>66.817754791568802</v>
      </c>
      <c r="H445" s="357">
        <v>38.892705784722111</v>
      </c>
    </row>
    <row r="446" spans="1:8" ht="17.5" customHeight="1" outlineLevel="1" thickBot="1">
      <c r="A446" s="360">
        <v>3.5</v>
      </c>
      <c r="B446" s="360" t="s">
        <v>33849</v>
      </c>
      <c r="C446" s="361" t="s">
        <v>33870</v>
      </c>
      <c r="D446" s="363">
        <v>2.5</v>
      </c>
      <c r="E446" s="357">
        <v>193.73898907178588</v>
      </c>
      <c r="F446" s="357">
        <v>137.34580773804353</v>
      </c>
      <c r="G446" s="357">
        <v>72.627994338661736</v>
      </c>
      <c r="H446" s="357">
        <v>42.274680200784907</v>
      </c>
    </row>
    <row r="447" spans="1:8" ht="17.5" customHeight="1" outlineLevel="1" thickBot="1">
      <c r="A447" s="360">
        <v>1.8</v>
      </c>
      <c r="B447" s="360" t="s">
        <v>33849</v>
      </c>
      <c r="C447" s="361" t="s">
        <v>33871</v>
      </c>
      <c r="D447" s="363">
        <v>0.8</v>
      </c>
      <c r="E447" s="357">
        <v>61.996476502971483</v>
      </c>
      <c r="F447" s="357">
        <v>43.950658476173928</v>
      </c>
      <c r="G447" s="357">
        <v>23.240958188371756</v>
      </c>
      <c r="H447" s="357">
        <v>13.527897664251169</v>
      </c>
    </row>
    <row r="448" spans="1:8" ht="17.5" customHeight="1" outlineLevel="1" thickBot="1">
      <c r="A448" s="360">
        <v>3</v>
      </c>
      <c r="B448" s="360" t="s">
        <v>33849</v>
      </c>
      <c r="C448" s="361" t="s">
        <v>33872</v>
      </c>
      <c r="D448" s="363">
        <v>2</v>
      </c>
      <c r="E448" s="357">
        <v>154.99119125742871</v>
      </c>
      <c r="F448" s="357">
        <v>109.87664619043483</v>
      </c>
      <c r="G448" s="357">
        <v>58.102395470929395</v>
      </c>
      <c r="H448" s="357">
        <v>33.819744160627927</v>
      </c>
    </row>
    <row r="449" spans="1:8" ht="17.5" customHeight="1" outlineLevel="1" thickBot="1">
      <c r="A449" s="360">
        <v>2</v>
      </c>
      <c r="B449" s="360" t="s">
        <v>33849</v>
      </c>
      <c r="C449" s="361" t="s">
        <v>33873</v>
      </c>
      <c r="D449" s="363">
        <v>1</v>
      </c>
      <c r="E449" s="357">
        <v>77.495595628714355</v>
      </c>
      <c r="F449" s="357">
        <v>54.938323095217413</v>
      </c>
      <c r="G449" s="357">
        <v>29.051197735464697</v>
      </c>
      <c r="H449" s="357">
        <v>16.909872080313963</v>
      </c>
    </row>
    <row r="450" spans="1:8" ht="17.5" customHeight="1" outlineLevel="1" thickBot="1">
      <c r="A450" s="360">
        <v>3.5</v>
      </c>
      <c r="B450" s="360" t="s">
        <v>33849</v>
      </c>
      <c r="C450" s="361" t="s">
        <v>33874</v>
      </c>
      <c r="D450" s="363">
        <v>2.5</v>
      </c>
      <c r="E450" s="357">
        <v>193.73898907178588</v>
      </c>
      <c r="F450" s="357">
        <v>137.34580773804353</v>
      </c>
      <c r="G450" s="357">
        <v>72.627994338661736</v>
      </c>
      <c r="H450" s="357">
        <v>42.274680200784907</v>
      </c>
    </row>
    <row r="451" spans="1:8" ht="17.5" customHeight="1" outlineLevel="1" thickBot="1">
      <c r="A451" s="360">
        <v>2.5</v>
      </c>
      <c r="B451" s="360" t="s">
        <v>33849</v>
      </c>
      <c r="C451" s="361" t="s">
        <v>33875</v>
      </c>
      <c r="D451" s="363">
        <v>1.5</v>
      </c>
      <c r="E451" s="357">
        <v>116.24339344307153</v>
      </c>
      <c r="F451" s="357">
        <v>82.40748464282612</v>
      </c>
      <c r="G451" s="357">
        <v>43.576796603197039</v>
      </c>
      <c r="H451" s="357">
        <v>25.364808120470943</v>
      </c>
    </row>
    <row r="452" spans="1:8" ht="17.5" customHeight="1" outlineLevel="1" thickBot="1">
      <c r="A452" s="360">
        <v>1.5</v>
      </c>
      <c r="B452" s="360" t="s">
        <v>33849</v>
      </c>
      <c r="C452" s="361" t="s">
        <v>33876</v>
      </c>
      <c r="D452" s="363">
        <v>0.5</v>
      </c>
      <c r="E452" s="357">
        <v>38.747797814357178</v>
      </c>
      <c r="F452" s="357">
        <v>27.469161547608707</v>
      </c>
      <c r="G452" s="357">
        <v>14.525598867732349</v>
      </c>
      <c r="H452" s="357">
        <v>8.4549360401569817</v>
      </c>
    </row>
    <row r="453" spans="1:8" ht="17.5" customHeight="1" outlineLevel="1" thickBot="1">
      <c r="A453" s="360">
        <v>1.8</v>
      </c>
      <c r="B453" s="360" t="s">
        <v>33877</v>
      </c>
      <c r="C453" s="361" t="s">
        <v>33878</v>
      </c>
      <c r="D453" s="363">
        <v>0.8</v>
      </c>
      <c r="E453" s="357">
        <v>61.996476502971483</v>
      </c>
      <c r="F453" s="357">
        <v>43.950658476173928</v>
      </c>
      <c r="G453" s="357">
        <v>23.240958188371756</v>
      </c>
      <c r="H453" s="357">
        <v>13.527897664251169</v>
      </c>
    </row>
    <row r="454" spans="1:8" ht="17.5" customHeight="1" outlineLevel="1" thickBot="1">
      <c r="A454" s="360">
        <v>2.2999999999999998</v>
      </c>
      <c r="B454" s="360" t="s">
        <v>33877</v>
      </c>
      <c r="C454" s="361" t="s">
        <v>33879</v>
      </c>
      <c r="D454" s="363">
        <v>1.2999999999999998</v>
      </c>
      <c r="E454" s="357">
        <v>100.74427431732863</v>
      </c>
      <c r="F454" s="357">
        <v>71.419820023782634</v>
      </c>
      <c r="G454" s="357">
        <v>37.766557056104098</v>
      </c>
      <c r="H454" s="357">
        <v>21.982833704408147</v>
      </c>
    </row>
    <row r="455" spans="1:8" ht="17.5" customHeight="1" outlineLevel="1" thickBot="1">
      <c r="A455" s="360">
        <v>2.2999999999999998</v>
      </c>
      <c r="B455" s="360" t="s">
        <v>33877</v>
      </c>
      <c r="C455" s="361" t="s">
        <v>33880</v>
      </c>
      <c r="D455" s="363">
        <v>1.2999999999999998</v>
      </c>
      <c r="E455" s="357">
        <v>100.74427431732863</v>
      </c>
      <c r="F455" s="357">
        <v>71.419820023782634</v>
      </c>
      <c r="G455" s="357">
        <v>37.766557056104098</v>
      </c>
      <c r="H455" s="357">
        <v>21.982833704408147</v>
      </c>
    </row>
    <row r="456" spans="1:8" ht="17.5" customHeight="1" outlineLevel="1" thickBot="1">
      <c r="A456" s="360">
        <v>2.5</v>
      </c>
      <c r="B456" s="360" t="s">
        <v>33877</v>
      </c>
      <c r="C456" s="361" t="s">
        <v>33881</v>
      </c>
      <c r="D456" s="363">
        <v>1.5</v>
      </c>
      <c r="E456" s="357">
        <v>116.24339344307153</v>
      </c>
      <c r="F456" s="357">
        <v>82.40748464282612</v>
      </c>
      <c r="G456" s="357">
        <v>43.576796603197039</v>
      </c>
      <c r="H456" s="357">
        <v>25.364808120470943</v>
      </c>
    </row>
    <row r="457" spans="1:8" ht="17.5" customHeight="1" outlineLevel="1" thickBot="1">
      <c r="A457" s="360">
        <v>3.8</v>
      </c>
      <c r="B457" s="360" t="s">
        <v>33877</v>
      </c>
      <c r="C457" s="361" t="s">
        <v>33882</v>
      </c>
      <c r="D457" s="363">
        <v>2.8</v>
      </c>
      <c r="E457" s="357">
        <v>216.98766776040017</v>
      </c>
      <c r="F457" s="357">
        <v>153.82730466660874</v>
      </c>
      <c r="G457" s="357">
        <v>81.343353659301144</v>
      </c>
      <c r="H457" s="357">
        <v>47.347641824879091</v>
      </c>
    </row>
    <row r="458" spans="1:8" ht="17.5" customHeight="1" outlineLevel="1" thickBot="1">
      <c r="A458" s="360">
        <v>3</v>
      </c>
      <c r="B458" s="360" t="s">
        <v>33877</v>
      </c>
      <c r="C458" s="361" t="s">
        <v>33883</v>
      </c>
      <c r="D458" s="363">
        <v>2</v>
      </c>
      <c r="E458" s="357">
        <v>154.99119125742871</v>
      </c>
      <c r="F458" s="357">
        <v>109.87664619043483</v>
      </c>
      <c r="G458" s="357">
        <v>58.102395470929395</v>
      </c>
      <c r="H458" s="357">
        <v>33.819744160627927</v>
      </c>
    </row>
    <row r="459" spans="1:8" ht="17.5" customHeight="1" outlineLevel="1" thickBot="1">
      <c r="A459" s="360">
        <v>2</v>
      </c>
      <c r="B459" s="360" t="s">
        <v>33877</v>
      </c>
      <c r="C459" s="361" t="s">
        <v>33884</v>
      </c>
      <c r="D459" s="363">
        <v>1</v>
      </c>
      <c r="E459" s="357">
        <v>77.495595628714355</v>
      </c>
      <c r="F459" s="357">
        <v>54.938323095217413</v>
      </c>
      <c r="G459" s="357">
        <v>29.051197735464697</v>
      </c>
      <c r="H459" s="357">
        <v>16.909872080313963</v>
      </c>
    </row>
    <row r="460" spans="1:8" ht="17.5" customHeight="1" outlineLevel="1" thickBot="1">
      <c r="A460" s="360">
        <v>1.8</v>
      </c>
      <c r="B460" s="360" t="s">
        <v>33877</v>
      </c>
      <c r="C460" s="361" t="s">
        <v>33885</v>
      </c>
      <c r="D460" s="363">
        <v>0.8</v>
      </c>
      <c r="E460" s="357">
        <v>61.996476502971483</v>
      </c>
      <c r="F460" s="357">
        <v>43.950658476173928</v>
      </c>
      <c r="G460" s="357">
        <v>23.240958188371756</v>
      </c>
      <c r="H460" s="357">
        <v>13.527897664251169</v>
      </c>
    </row>
    <row r="461" spans="1:8" ht="17.5" customHeight="1" outlineLevel="1" thickBot="1">
      <c r="A461" s="360">
        <v>2.2999999999999998</v>
      </c>
      <c r="B461" s="360" t="s">
        <v>33877</v>
      </c>
      <c r="C461" s="361" t="s">
        <v>33886</v>
      </c>
      <c r="D461" s="363">
        <v>1.2999999999999998</v>
      </c>
      <c r="E461" s="357">
        <v>100.74427431732863</v>
      </c>
      <c r="F461" s="357">
        <v>71.419820023782634</v>
      </c>
      <c r="G461" s="357">
        <v>37.766557056104098</v>
      </c>
      <c r="H461" s="357">
        <v>21.982833704408147</v>
      </c>
    </row>
    <row r="462" spans="1:8" ht="17.5" customHeight="1" outlineLevel="1" thickBot="1">
      <c r="A462" s="360">
        <v>2</v>
      </c>
      <c r="B462" s="360" t="s">
        <v>33877</v>
      </c>
      <c r="C462" s="361" t="s">
        <v>33887</v>
      </c>
      <c r="D462" s="363">
        <v>1</v>
      </c>
      <c r="E462" s="357">
        <v>77.495595628714355</v>
      </c>
      <c r="F462" s="357">
        <v>54.938323095217413</v>
      </c>
      <c r="G462" s="357">
        <v>29.051197735464697</v>
      </c>
      <c r="H462" s="357">
        <v>16.909872080313963</v>
      </c>
    </row>
    <row r="463" spans="1:8" ht="17.5" customHeight="1" outlineLevel="1" thickBot="1">
      <c r="A463" s="360">
        <v>2</v>
      </c>
      <c r="B463" s="360" t="s">
        <v>33877</v>
      </c>
      <c r="C463" s="361" t="s">
        <v>33888</v>
      </c>
      <c r="D463" s="363">
        <v>1</v>
      </c>
      <c r="E463" s="357">
        <v>77.495595628714355</v>
      </c>
      <c r="F463" s="357">
        <v>54.938323095217413</v>
      </c>
      <c r="G463" s="357">
        <v>29.051197735464697</v>
      </c>
      <c r="H463" s="357">
        <v>16.909872080313963</v>
      </c>
    </row>
    <row r="464" spans="1:8" ht="17.5" customHeight="1" outlineLevel="1" thickBot="1">
      <c r="A464" s="360">
        <v>3.5</v>
      </c>
      <c r="B464" s="360" t="s">
        <v>33877</v>
      </c>
      <c r="C464" s="361" t="s">
        <v>33889</v>
      </c>
      <c r="D464" s="363">
        <v>2.5</v>
      </c>
      <c r="E464" s="357">
        <v>193.73898907178588</v>
      </c>
      <c r="F464" s="357">
        <v>137.34580773804353</v>
      </c>
      <c r="G464" s="357">
        <v>72.627994338661736</v>
      </c>
      <c r="H464" s="357">
        <v>42.274680200784907</v>
      </c>
    </row>
    <row r="465" spans="1:8" ht="17.5" customHeight="1" outlineLevel="1" thickBot="1">
      <c r="A465" s="360">
        <v>1.8</v>
      </c>
      <c r="B465" s="360" t="s">
        <v>33877</v>
      </c>
      <c r="C465" s="361" t="s">
        <v>33890</v>
      </c>
      <c r="D465" s="363">
        <v>0.8</v>
      </c>
      <c r="E465" s="357">
        <v>61.996476502971483</v>
      </c>
      <c r="F465" s="357">
        <v>43.950658476173928</v>
      </c>
      <c r="G465" s="357">
        <v>23.240958188371756</v>
      </c>
      <c r="H465" s="357">
        <v>13.527897664251169</v>
      </c>
    </row>
    <row r="466" spans="1:8" ht="17.5" customHeight="1" outlineLevel="1" thickBot="1">
      <c r="A466" s="360">
        <v>2.5</v>
      </c>
      <c r="B466" s="360" t="s">
        <v>33877</v>
      </c>
      <c r="C466" s="361" t="s">
        <v>33891</v>
      </c>
      <c r="D466" s="363">
        <v>1.5</v>
      </c>
      <c r="E466" s="357">
        <v>116.24339344307153</v>
      </c>
      <c r="F466" s="357">
        <v>82.40748464282612</v>
      </c>
      <c r="G466" s="357">
        <v>43.576796603197039</v>
      </c>
      <c r="H466" s="357">
        <v>25.364808120470943</v>
      </c>
    </row>
    <row r="467" spans="1:8" ht="17.5" customHeight="1" outlineLevel="1" thickBot="1">
      <c r="A467" s="360">
        <v>1.8</v>
      </c>
      <c r="B467" s="360" t="s">
        <v>33877</v>
      </c>
      <c r="C467" s="361" t="s">
        <v>33892</v>
      </c>
      <c r="D467" s="363">
        <v>0.8</v>
      </c>
      <c r="E467" s="357">
        <v>61.996476502971483</v>
      </c>
      <c r="F467" s="357">
        <v>43.950658476173928</v>
      </c>
      <c r="G467" s="357">
        <v>23.240958188371756</v>
      </c>
      <c r="H467" s="357">
        <v>13.527897664251169</v>
      </c>
    </row>
    <row r="468" spans="1:8" ht="17.5" customHeight="1" outlineLevel="1" thickBot="1">
      <c r="A468" s="360">
        <v>2</v>
      </c>
      <c r="B468" s="360" t="s">
        <v>33877</v>
      </c>
      <c r="C468" s="361" t="s">
        <v>33893</v>
      </c>
      <c r="D468" s="363">
        <v>1</v>
      </c>
      <c r="E468" s="357">
        <v>77.495595628714355</v>
      </c>
      <c r="F468" s="357">
        <v>54.938323095217413</v>
      </c>
      <c r="G468" s="357">
        <v>29.051197735464697</v>
      </c>
      <c r="H468" s="357">
        <v>16.909872080313963</v>
      </c>
    </row>
    <row r="469" spans="1:8" ht="17.5" customHeight="1" outlineLevel="1" thickBot="1">
      <c r="A469" s="360">
        <v>3</v>
      </c>
      <c r="B469" s="360" t="s">
        <v>33877</v>
      </c>
      <c r="C469" s="361" t="s">
        <v>33894</v>
      </c>
      <c r="D469" s="363">
        <v>2</v>
      </c>
      <c r="E469" s="357">
        <v>154.99119125742871</v>
      </c>
      <c r="F469" s="357">
        <v>109.87664619043483</v>
      </c>
      <c r="G469" s="357">
        <v>58.102395470929395</v>
      </c>
      <c r="H469" s="357">
        <v>33.819744160627927</v>
      </c>
    </row>
    <row r="470" spans="1:8" ht="17.5" customHeight="1" outlineLevel="1" thickBot="1">
      <c r="A470" s="360">
        <v>4</v>
      </c>
      <c r="B470" s="360" t="s">
        <v>33877</v>
      </c>
      <c r="C470" s="361" t="s">
        <v>33895</v>
      </c>
      <c r="D470" s="363">
        <v>3</v>
      </c>
      <c r="E470" s="357">
        <v>232.48678688614305</v>
      </c>
      <c r="F470" s="357">
        <v>164.81496928565224</v>
      </c>
      <c r="G470" s="357">
        <v>87.153593206394078</v>
      </c>
      <c r="H470" s="357">
        <v>50.729616240941887</v>
      </c>
    </row>
    <row r="471" spans="1:8" ht="17.5" customHeight="1" outlineLevel="1" thickBot="1">
      <c r="A471" s="360">
        <v>5.5</v>
      </c>
      <c r="B471" s="360" t="s">
        <v>33877</v>
      </c>
      <c r="C471" s="361" t="s">
        <v>33896</v>
      </c>
      <c r="D471" s="363">
        <v>4.5</v>
      </c>
      <c r="E471" s="357">
        <v>348.73018032921459</v>
      </c>
      <c r="F471" s="357">
        <v>247.22245392847833</v>
      </c>
      <c r="G471" s="357">
        <v>130.73038980959114</v>
      </c>
      <c r="H471" s="357">
        <v>76.094424361412834</v>
      </c>
    </row>
    <row r="472" spans="1:8" ht="17.5" customHeight="1" outlineLevel="1" thickBot="1">
      <c r="A472" s="360">
        <v>3.5</v>
      </c>
      <c r="B472" s="360" t="s">
        <v>33877</v>
      </c>
      <c r="C472" s="361" t="s">
        <v>33897</v>
      </c>
      <c r="D472" s="363">
        <v>2.5</v>
      </c>
      <c r="E472" s="357">
        <v>193.73898907178588</v>
      </c>
      <c r="F472" s="357">
        <v>137.34580773804353</v>
      </c>
      <c r="G472" s="357">
        <v>72.627994338661736</v>
      </c>
      <c r="H472" s="357">
        <v>42.274680200784907</v>
      </c>
    </row>
    <row r="473" spans="1:8" ht="17.5" customHeight="1" outlineLevel="1" thickBot="1">
      <c r="A473" s="360">
        <v>2.2999999999999998</v>
      </c>
      <c r="B473" s="360" t="s">
        <v>33898</v>
      </c>
      <c r="C473" s="361" t="s">
        <v>33899</v>
      </c>
      <c r="D473" s="363">
        <v>1.2999999999999998</v>
      </c>
      <c r="E473" s="357">
        <v>100.74427431732863</v>
      </c>
      <c r="F473" s="357">
        <v>71.419820023782634</v>
      </c>
      <c r="G473" s="357">
        <v>37.766557056104098</v>
      </c>
      <c r="H473" s="357">
        <v>21.982833704408147</v>
      </c>
    </row>
    <row r="474" spans="1:8" ht="17.5" customHeight="1" outlineLevel="1" thickBot="1">
      <c r="A474" s="360">
        <v>3</v>
      </c>
      <c r="B474" s="360" t="s">
        <v>33898</v>
      </c>
      <c r="C474" s="361" t="s">
        <v>33900</v>
      </c>
      <c r="D474" s="363">
        <v>2</v>
      </c>
      <c r="E474" s="357">
        <v>154.99119125742871</v>
      </c>
      <c r="F474" s="357">
        <v>109.87664619043483</v>
      </c>
      <c r="G474" s="357">
        <v>58.102395470929395</v>
      </c>
      <c r="H474" s="357">
        <v>33.819744160627927</v>
      </c>
    </row>
    <row r="475" spans="1:8" ht="17.5" customHeight="1" outlineLevel="1" thickBot="1">
      <c r="A475" s="360">
        <v>4</v>
      </c>
      <c r="B475" s="360" t="s">
        <v>33898</v>
      </c>
      <c r="C475" s="361" t="s">
        <v>33901</v>
      </c>
      <c r="D475" s="363">
        <v>3</v>
      </c>
      <c r="E475" s="357">
        <v>232.48678688614305</v>
      </c>
      <c r="F475" s="357">
        <v>164.81496928565224</v>
      </c>
      <c r="G475" s="357">
        <v>87.153593206394078</v>
      </c>
      <c r="H475" s="357">
        <v>50.729616240941887</v>
      </c>
    </row>
    <row r="476" spans="1:8" ht="17.5" customHeight="1" outlineLevel="1" thickBot="1">
      <c r="A476" s="360">
        <v>2</v>
      </c>
      <c r="B476" s="360" t="s">
        <v>33898</v>
      </c>
      <c r="C476" s="361" t="s">
        <v>33902</v>
      </c>
      <c r="D476" s="363">
        <v>1</v>
      </c>
      <c r="E476" s="357">
        <v>77.495595628714355</v>
      </c>
      <c r="F476" s="357">
        <v>54.938323095217413</v>
      </c>
      <c r="G476" s="357">
        <v>29.051197735464697</v>
      </c>
      <c r="H476" s="357">
        <v>16.909872080313963</v>
      </c>
    </row>
    <row r="477" spans="1:8" ht="17.5" customHeight="1" outlineLevel="1" thickBot="1">
      <c r="A477" s="360">
        <v>2.2999999999999998</v>
      </c>
      <c r="B477" s="360" t="s">
        <v>33898</v>
      </c>
      <c r="C477" s="361" t="s">
        <v>33903</v>
      </c>
      <c r="D477" s="363">
        <v>1.2999999999999998</v>
      </c>
      <c r="E477" s="357">
        <v>100.74427431732863</v>
      </c>
      <c r="F477" s="357">
        <v>71.419820023782634</v>
      </c>
      <c r="G477" s="357">
        <v>37.766557056104098</v>
      </c>
      <c r="H477" s="357">
        <v>21.982833704408147</v>
      </c>
    </row>
    <row r="478" spans="1:8" ht="17.5" customHeight="1" outlineLevel="1" thickBot="1">
      <c r="A478" s="360">
        <v>6</v>
      </c>
      <c r="B478" s="360" t="s">
        <v>33898</v>
      </c>
      <c r="C478" s="361" t="s">
        <v>33904</v>
      </c>
      <c r="D478" s="363">
        <v>5</v>
      </c>
      <c r="E478" s="357">
        <v>387.47797814357176</v>
      </c>
      <c r="F478" s="357">
        <v>274.69161547608707</v>
      </c>
      <c r="G478" s="357">
        <v>145.25598867732347</v>
      </c>
      <c r="H478" s="357">
        <v>84.549360401569814</v>
      </c>
    </row>
    <row r="479" spans="1:8" ht="17.5" customHeight="1" outlineLevel="1" thickBot="1">
      <c r="A479" s="360">
        <v>2</v>
      </c>
      <c r="B479" s="360" t="s">
        <v>33898</v>
      </c>
      <c r="C479" s="361" t="s">
        <v>33905</v>
      </c>
      <c r="D479" s="363">
        <v>1</v>
      </c>
      <c r="E479" s="357">
        <v>77.495595628714355</v>
      </c>
      <c r="F479" s="357">
        <v>54.938323095217413</v>
      </c>
      <c r="G479" s="357">
        <v>29.051197735464697</v>
      </c>
      <c r="H479" s="357">
        <v>16.909872080313963</v>
      </c>
    </row>
    <row r="480" spans="1:8" ht="17.5" customHeight="1" outlineLevel="1" thickBot="1">
      <c r="A480" s="360">
        <v>2.5</v>
      </c>
      <c r="B480" s="360" t="s">
        <v>33898</v>
      </c>
      <c r="C480" s="361" t="s">
        <v>33906</v>
      </c>
      <c r="D480" s="363">
        <v>1.5</v>
      </c>
      <c r="E480" s="357">
        <v>116.24339344307153</v>
      </c>
      <c r="F480" s="357">
        <v>82.40748464282612</v>
      </c>
      <c r="G480" s="357">
        <v>43.576796603197039</v>
      </c>
      <c r="H480" s="357">
        <v>25.364808120470943</v>
      </c>
    </row>
    <row r="481" spans="1:8" ht="17.5" customHeight="1" outlineLevel="1" thickBot="1">
      <c r="A481" s="360">
        <v>4.3</v>
      </c>
      <c r="B481" s="360" t="s">
        <v>33898</v>
      </c>
      <c r="C481" s="361" t="s">
        <v>33907</v>
      </c>
      <c r="D481" s="363">
        <v>3.3</v>
      </c>
      <c r="E481" s="357">
        <v>255.73546557475737</v>
      </c>
      <c r="F481" s="357">
        <v>181.29646621421745</v>
      </c>
      <c r="G481" s="357">
        <v>95.868952527033485</v>
      </c>
      <c r="H481" s="357">
        <v>55.802577865036071</v>
      </c>
    </row>
    <row r="482" spans="1:8" ht="17.5" customHeight="1" outlineLevel="1" thickBot="1">
      <c r="A482" s="360">
        <v>7</v>
      </c>
      <c r="B482" s="360" t="s">
        <v>33898</v>
      </c>
      <c r="C482" s="361" t="s">
        <v>33908</v>
      </c>
      <c r="D482" s="363">
        <v>6</v>
      </c>
      <c r="E482" s="357">
        <v>464.9735737722861</v>
      </c>
      <c r="F482" s="357">
        <v>329.62993857130448</v>
      </c>
      <c r="G482" s="357">
        <v>174.30718641278816</v>
      </c>
      <c r="H482" s="357">
        <v>101.45923248188377</v>
      </c>
    </row>
    <row r="483" spans="1:8" ht="17.5" customHeight="1" outlineLevel="1" thickBot="1">
      <c r="A483" s="360">
        <v>8</v>
      </c>
      <c r="B483" s="360" t="s">
        <v>33898</v>
      </c>
      <c r="C483" s="361" t="s">
        <v>33909</v>
      </c>
      <c r="D483" s="363">
        <v>7</v>
      </c>
      <c r="E483" s="357">
        <v>542.4691694010005</v>
      </c>
      <c r="F483" s="357">
        <v>384.56826166652189</v>
      </c>
      <c r="G483" s="357">
        <v>203.35838414825287</v>
      </c>
      <c r="H483" s="357">
        <v>118.36910456219773</v>
      </c>
    </row>
    <row r="484" spans="1:8" ht="17.5" customHeight="1" outlineLevel="1" thickBot="1">
      <c r="A484" s="360">
        <v>8</v>
      </c>
      <c r="B484" s="360" t="s">
        <v>33898</v>
      </c>
      <c r="C484" s="361" t="s">
        <v>33910</v>
      </c>
      <c r="D484" s="363">
        <v>7</v>
      </c>
      <c r="E484" s="357">
        <v>542.4691694010005</v>
      </c>
      <c r="F484" s="357">
        <v>384.56826166652189</v>
      </c>
      <c r="G484" s="357">
        <v>203.35838414825287</v>
      </c>
      <c r="H484" s="357">
        <v>118.36910456219773</v>
      </c>
    </row>
    <row r="485" spans="1:8" ht="17.5" customHeight="1" outlineLevel="1" thickBot="1">
      <c r="A485" s="360">
        <v>4</v>
      </c>
      <c r="B485" s="360" t="s">
        <v>33898</v>
      </c>
      <c r="C485" s="361" t="s">
        <v>33911</v>
      </c>
      <c r="D485" s="363">
        <v>3</v>
      </c>
      <c r="E485" s="357">
        <v>232.48678688614305</v>
      </c>
      <c r="F485" s="357">
        <v>164.81496928565224</v>
      </c>
      <c r="G485" s="357">
        <v>87.153593206394078</v>
      </c>
      <c r="H485" s="357">
        <v>50.729616240941887</v>
      </c>
    </row>
    <row r="486" spans="1:8" ht="17.5" customHeight="1" outlineLevel="1" thickBot="1">
      <c r="A486" s="360">
        <v>5.3</v>
      </c>
      <c r="B486" s="360" t="s">
        <v>33898</v>
      </c>
      <c r="C486" s="361" t="s">
        <v>33912</v>
      </c>
      <c r="D486" s="363">
        <v>4.3</v>
      </c>
      <c r="E486" s="357">
        <v>333.23106120347171</v>
      </c>
      <c r="F486" s="357">
        <v>236.23478930943486</v>
      </c>
      <c r="G486" s="357">
        <v>124.92015026249818</v>
      </c>
      <c r="H486" s="357">
        <v>72.712449945350031</v>
      </c>
    </row>
    <row r="487" spans="1:8" ht="17.5" customHeight="1" outlineLevel="1" thickBot="1">
      <c r="A487" s="360">
        <v>5</v>
      </c>
      <c r="B487" s="360" t="s">
        <v>33898</v>
      </c>
      <c r="C487" s="361" t="s">
        <v>33913</v>
      </c>
      <c r="D487" s="363">
        <v>4</v>
      </c>
      <c r="E487" s="357">
        <v>309.98238251485742</v>
      </c>
      <c r="F487" s="357">
        <v>219.75329238086965</v>
      </c>
      <c r="G487" s="357">
        <v>116.20479094185879</v>
      </c>
      <c r="H487" s="357">
        <v>67.639488321255854</v>
      </c>
    </row>
    <row r="488" spans="1:8" ht="17.5" customHeight="1" outlineLevel="1" thickBot="1">
      <c r="A488" s="360">
        <v>5.5</v>
      </c>
      <c r="B488" s="360" t="s">
        <v>33898</v>
      </c>
      <c r="C488" s="361" t="s">
        <v>33914</v>
      </c>
      <c r="D488" s="363">
        <v>4.5</v>
      </c>
      <c r="E488" s="357">
        <v>348.73018032921459</v>
      </c>
      <c r="F488" s="357">
        <v>247.22245392847833</v>
      </c>
      <c r="G488" s="357">
        <v>130.73038980959114</v>
      </c>
      <c r="H488" s="357">
        <v>76.094424361412834</v>
      </c>
    </row>
    <row r="489" spans="1:8" ht="17.5" customHeight="1" outlineLevel="1" thickBot="1">
      <c r="A489" s="360">
        <v>6.3</v>
      </c>
      <c r="B489" s="360" t="s">
        <v>33898</v>
      </c>
      <c r="C489" s="361" t="s">
        <v>33915</v>
      </c>
      <c r="D489" s="363">
        <v>5.3</v>
      </c>
      <c r="E489" s="357">
        <v>410.72665683218605</v>
      </c>
      <c r="F489" s="357">
        <v>291.17311240465227</v>
      </c>
      <c r="G489" s="357">
        <v>153.97134799796288</v>
      </c>
      <c r="H489" s="357">
        <v>89.622322025663991</v>
      </c>
    </row>
    <row r="490" spans="1:8" ht="17.5" customHeight="1" outlineLevel="1" thickBot="1">
      <c r="A490" s="360">
        <v>2.5</v>
      </c>
      <c r="B490" s="360" t="s">
        <v>33898</v>
      </c>
      <c r="C490" s="361" t="s">
        <v>33916</v>
      </c>
      <c r="D490" s="363">
        <v>1.5</v>
      </c>
      <c r="E490" s="357">
        <v>116.24339344307153</v>
      </c>
      <c r="F490" s="357">
        <v>82.40748464282612</v>
      </c>
      <c r="G490" s="357">
        <v>43.576796603197039</v>
      </c>
      <c r="H490" s="357">
        <v>25.364808120470943</v>
      </c>
    </row>
    <row r="491" spans="1:8" ht="17.5" customHeight="1" outlineLevel="1" thickBot="1">
      <c r="A491" s="360">
        <v>4</v>
      </c>
      <c r="B491" s="360" t="s">
        <v>33898</v>
      </c>
      <c r="C491" s="361" t="s">
        <v>33917</v>
      </c>
      <c r="D491" s="363">
        <v>3</v>
      </c>
      <c r="E491" s="357">
        <v>232.48678688614305</v>
      </c>
      <c r="F491" s="357">
        <v>164.81496928565224</v>
      </c>
      <c r="G491" s="357">
        <v>87.153593206394078</v>
      </c>
      <c r="H491" s="357">
        <v>50.729616240941887</v>
      </c>
    </row>
    <row r="492" spans="1:8" ht="17.5" customHeight="1" outlineLevel="1" thickBot="1">
      <c r="A492" s="360">
        <v>2.2999999999999998</v>
      </c>
      <c r="B492" s="360" t="s">
        <v>33898</v>
      </c>
      <c r="C492" s="361" t="s">
        <v>33918</v>
      </c>
      <c r="D492" s="363">
        <v>1.2999999999999998</v>
      </c>
      <c r="E492" s="357">
        <v>100.74427431732863</v>
      </c>
      <c r="F492" s="357">
        <v>71.419820023782634</v>
      </c>
      <c r="G492" s="357">
        <v>37.766557056104098</v>
      </c>
      <c r="H492" s="357">
        <v>21.982833704408147</v>
      </c>
    </row>
    <row r="493" spans="1:8" ht="17.5" customHeight="1" outlineLevel="1" thickBot="1">
      <c r="A493" s="360">
        <v>3.8</v>
      </c>
      <c r="B493" s="360" t="s">
        <v>33898</v>
      </c>
      <c r="C493" s="361" t="s">
        <v>33919</v>
      </c>
      <c r="D493" s="363">
        <v>2.8</v>
      </c>
      <c r="E493" s="357">
        <v>216.98766776040017</v>
      </c>
      <c r="F493" s="357">
        <v>153.82730466660874</v>
      </c>
      <c r="G493" s="357">
        <v>81.343353659301144</v>
      </c>
      <c r="H493" s="357">
        <v>47.347641824879091</v>
      </c>
    </row>
    <row r="494" spans="1:8" ht="17.5" customHeight="1" outlineLevel="1" thickBot="1">
      <c r="A494" s="360">
        <v>2</v>
      </c>
      <c r="B494" s="360" t="s">
        <v>33898</v>
      </c>
      <c r="C494" s="361" t="s">
        <v>33920</v>
      </c>
      <c r="D494" s="363">
        <v>1</v>
      </c>
      <c r="E494" s="357">
        <v>77.495595628714355</v>
      </c>
      <c r="F494" s="357">
        <v>54.938323095217413</v>
      </c>
      <c r="G494" s="357">
        <v>29.051197735464697</v>
      </c>
      <c r="H494" s="357">
        <v>16.909872080313963</v>
      </c>
    </row>
    <row r="495" spans="1:8" ht="17.5" customHeight="1" outlineLevel="1" thickBot="1">
      <c r="A495" s="360">
        <v>3.3</v>
      </c>
      <c r="B495" s="360" t="s">
        <v>33898</v>
      </c>
      <c r="C495" s="361" t="s">
        <v>33921</v>
      </c>
      <c r="D495" s="363">
        <v>2.2999999999999998</v>
      </c>
      <c r="E495" s="357">
        <v>178.239869946043</v>
      </c>
      <c r="F495" s="357">
        <v>126.35814311900003</v>
      </c>
      <c r="G495" s="357">
        <v>66.817754791568802</v>
      </c>
      <c r="H495" s="357">
        <v>38.892705784722111</v>
      </c>
    </row>
    <row r="496" spans="1:8" ht="17.5" customHeight="1" outlineLevel="1" thickBot="1">
      <c r="A496" s="360">
        <v>1.8</v>
      </c>
      <c r="B496" s="360" t="s">
        <v>33898</v>
      </c>
      <c r="C496" s="361" t="s">
        <v>33922</v>
      </c>
      <c r="D496" s="363">
        <v>0.8</v>
      </c>
      <c r="E496" s="357">
        <v>61.996476502971483</v>
      </c>
      <c r="F496" s="357">
        <v>43.950658476173928</v>
      </c>
      <c r="G496" s="357">
        <v>23.240958188371756</v>
      </c>
      <c r="H496" s="357">
        <v>13.527897664251169</v>
      </c>
    </row>
    <row r="497" spans="1:8" ht="17.5" customHeight="1" outlineLevel="1" thickBot="1">
      <c r="A497" s="360">
        <v>7.8</v>
      </c>
      <c r="B497" s="360" t="s">
        <v>33898</v>
      </c>
      <c r="C497" s="361" t="s">
        <v>33923</v>
      </c>
      <c r="D497" s="363">
        <v>6.8</v>
      </c>
      <c r="E497" s="357">
        <v>526.97005027525756</v>
      </c>
      <c r="F497" s="357">
        <v>373.58059704747836</v>
      </c>
      <c r="G497" s="357">
        <v>197.54814460115995</v>
      </c>
      <c r="H497" s="357">
        <v>114.98713014613493</v>
      </c>
    </row>
    <row r="498" spans="1:8" ht="17.5" customHeight="1" outlineLevel="1" thickBot="1">
      <c r="A498" s="360">
        <v>4.8</v>
      </c>
      <c r="B498" s="360" t="s">
        <v>33898</v>
      </c>
      <c r="C498" s="361" t="s">
        <v>33924</v>
      </c>
      <c r="D498" s="363">
        <v>3.8</v>
      </c>
      <c r="E498" s="357">
        <v>294.48326338911448</v>
      </c>
      <c r="F498" s="357">
        <v>208.76562776182612</v>
      </c>
      <c r="G498" s="357">
        <v>110.39455139476584</v>
      </c>
      <c r="H498" s="357">
        <v>64.257513905193051</v>
      </c>
    </row>
    <row r="499" spans="1:8" ht="17.5" customHeight="1" outlineLevel="1" thickBot="1">
      <c r="A499" s="360">
        <v>2</v>
      </c>
      <c r="B499" s="360" t="s">
        <v>33898</v>
      </c>
      <c r="C499" s="361" t="s">
        <v>33925</v>
      </c>
      <c r="D499" s="363">
        <v>1</v>
      </c>
      <c r="E499" s="357">
        <v>77.495595628714355</v>
      </c>
      <c r="F499" s="357">
        <v>54.938323095217413</v>
      </c>
      <c r="G499" s="357">
        <v>29.051197735464697</v>
      </c>
      <c r="H499" s="357">
        <v>16.909872080313963</v>
      </c>
    </row>
    <row r="500" spans="1:8" ht="17.5" customHeight="1" outlineLevel="1" thickBot="1">
      <c r="A500" s="360">
        <v>2.8</v>
      </c>
      <c r="B500" s="360" t="s">
        <v>33898</v>
      </c>
      <c r="C500" s="361" t="s">
        <v>33926</v>
      </c>
      <c r="D500" s="363">
        <v>1.7999999999999998</v>
      </c>
      <c r="E500" s="357">
        <v>139.4920721316858</v>
      </c>
      <c r="F500" s="357">
        <v>98.888981571391326</v>
      </c>
      <c r="G500" s="357">
        <v>52.292155923836447</v>
      </c>
      <c r="H500" s="357">
        <v>30.437769744565131</v>
      </c>
    </row>
    <row r="501" spans="1:8" ht="17.5" customHeight="1" outlineLevel="1" thickBot="1">
      <c r="A501" s="360">
        <v>3.5</v>
      </c>
      <c r="B501" s="360" t="s">
        <v>33898</v>
      </c>
      <c r="C501" s="361" t="s">
        <v>33927</v>
      </c>
      <c r="D501" s="363">
        <v>2.5</v>
      </c>
      <c r="E501" s="357">
        <v>193.73898907178588</v>
      </c>
      <c r="F501" s="357">
        <v>137.34580773804353</v>
      </c>
      <c r="G501" s="357">
        <v>72.627994338661736</v>
      </c>
      <c r="H501" s="357">
        <v>42.274680200784907</v>
      </c>
    </row>
    <row r="502" spans="1:8" ht="17.5" customHeight="1" outlineLevel="1" thickBot="1">
      <c r="A502" s="360">
        <v>4.3</v>
      </c>
      <c r="B502" s="360" t="s">
        <v>33898</v>
      </c>
      <c r="C502" s="361" t="s">
        <v>33928</v>
      </c>
      <c r="D502" s="363">
        <v>3.3</v>
      </c>
      <c r="E502" s="357">
        <v>255.73546557475737</v>
      </c>
      <c r="F502" s="357">
        <v>181.29646621421745</v>
      </c>
      <c r="G502" s="357">
        <v>95.868952527033485</v>
      </c>
      <c r="H502" s="357">
        <v>55.802577865036071</v>
      </c>
    </row>
    <row r="503" spans="1:8" ht="17.5" customHeight="1" outlineLevel="1" thickBot="1">
      <c r="A503" s="360">
        <v>4.3</v>
      </c>
      <c r="B503" s="360" t="s">
        <v>33898</v>
      </c>
      <c r="C503" s="361" t="s">
        <v>33929</v>
      </c>
      <c r="D503" s="363">
        <v>3.3</v>
      </c>
      <c r="E503" s="357">
        <v>255.73546557475737</v>
      </c>
      <c r="F503" s="357">
        <v>181.29646621421745</v>
      </c>
      <c r="G503" s="357">
        <v>95.868952527033485</v>
      </c>
      <c r="H503" s="357">
        <v>55.802577865036071</v>
      </c>
    </row>
    <row r="504" spans="1:8" ht="17.5" customHeight="1" outlineLevel="1" thickBot="1">
      <c r="A504" s="360">
        <v>4.5</v>
      </c>
      <c r="B504" s="360" t="s">
        <v>33898</v>
      </c>
      <c r="C504" s="361" t="s">
        <v>33930</v>
      </c>
      <c r="D504" s="363">
        <v>3.5</v>
      </c>
      <c r="E504" s="357">
        <v>271.23458470050025</v>
      </c>
      <c r="F504" s="357">
        <v>192.28413083326095</v>
      </c>
      <c r="G504" s="357">
        <v>101.67919207412643</v>
      </c>
      <c r="H504" s="357">
        <v>59.184552281098867</v>
      </c>
    </row>
    <row r="505" spans="1:8" ht="17.5" customHeight="1" outlineLevel="1" thickBot="1">
      <c r="A505" s="360">
        <v>3.8</v>
      </c>
      <c r="B505" s="360" t="s">
        <v>33898</v>
      </c>
      <c r="C505" s="361" t="s">
        <v>33931</v>
      </c>
      <c r="D505" s="363">
        <v>2.8</v>
      </c>
      <c r="E505" s="357">
        <v>216.98766776040017</v>
      </c>
      <c r="F505" s="357">
        <v>153.82730466660874</v>
      </c>
      <c r="G505" s="357">
        <v>81.343353659301144</v>
      </c>
      <c r="H505" s="357">
        <v>47.347641824879091</v>
      </c>
    </row>
    <row r="506" spans="1:8" ht="17.5" customHeight="1" outlineLevel="1" thickBot="1">
      <c r="A506" s="360">
        <v>3.5</v>
      </c>
      <c r="B506" s="360" t="s">
        <v>33898</v>
      </c>
      <c r="C506" s="361" t="s">
        <v>33932</v>
      </c>
      <c r="D506" s="363">
        <v>2.5</v>
      </c>
      <c r="E506" s="357">
        <v>193.73898907178588</v>
      </c>
      <c r="F506" s="357">
        <v>137.34580773804353</v>
      </c>
      <c r="G506" s="357">
        <v>72.627994338661736</v>
      </c>
      <c r="H506" s="357">
        <v>42.274680200784907</v>
      </c>
    </row>
    <row r="507" spans="1:8" ht="17.5" customHeight="1" outlineLevel="1" thickBot="1">
      <c r="A507" s="360">
        <v>1.3</v>
      </c>
      <c r="B507" s="360" t="s">
        <v>33898</v>
      </c>
      <c r="C507" s="361" t="s">
        <v>33933</v>
      </c>
      <c r="D507" s="363">
        <v>0.30000000000000004</v>
      </c>
      <c r="E507" s="357">
        <v>23.248678688614309</v>
      </c>
      <c r="F507" s="357">
        <v>16.481496928565225</v>
      </c>
      <c r="G507" s="357">
        <v>8.7153593206394113</v>
      </c>
      <c r="H507" s="357">
        <v>5.072961624094189</v>
      </c>
    </row>
    <row r="508" spans="1:8" ht="17.5" customHeight="1" outlineLevel="1" thickBot="1">
      <c r="A508" s="360">
        <v>8</v>
      </c>
      <c r="B508" s="360" t="s">
        <v>33898</v>
      </c>
      <c r="C508" s="361" t="s">
        <v>33934</v>
      </c>
      <c r="D508" s="363">
        <v>7</v>
      </c>
      <c r="E508" s="357">
        <v>542.4691694010005</v>
      </c>
      <c r="F508" s="357">
        <v>384.56826166652189</v>
      </c>
      <c r="G508" s="357">
        <v>203.35838414825287</v>
      </c>
      <c r="H508" s="357">
        <v>118.36910456219773</v>
      </c>
    </row>
    <row r="509" spans="1:8" ht="17.5" customHeight="1" outlineLevel="1" thickBot="1">
      <c r="A509" s="360">
        <v>6.8</v>
      </c>
      <c r="B509" s="360" t="s">
        <v>33898</v>
      </c>
      <c r="C509" s="361" t="s">
        <v>33935</v>
      </c>
      <c r="D509" s="363">
        <v>5.8</v>
      </c>
      <c r="E509" s="357">
        <v>449.47445464654322</v>
      </c>
      <c r="F509" s="357">
        <v>318.64227395226095</v>
      </c>
      <c r="G509" s="357">
        <v>168.49694686569524</v>
      </c>
      <c r="H509" s="357">
        <v>98.077258065820971</v>
      </c>
    </row>
    <row r="510" spans="1:8" ht="17.5" customHeight="1" outlineLevel="1" thickBot="1">
      <c r="A510" s="360">
        <v>8</v>
      </c>
      <c r="B510" s="360" t="s">
        <v>33898</v>
      </c>
      <c r="C510" s="361" t="s">
        <v>33936</v>
      </c>
      <c r="D510" s="363">
        <v>7</v>
      </c>
      <c r="E510" s="357">
        <v>542.4691694010005</v>
      </c>
      <c r="F510" s="357">
        <v>384.56826166652189</v>
      </c>
      <c r="G510" s="357">
        <v>203.35838414825287</v>
      </c>
      <c r="H510" s="357">
        <v>118.36910456219773</v>
      </c>
    </row>
    <row r="511" spans="1:8" ht="17.5" customHeight="1" outlineLevel="1" thickBot="1">
      <c r="A511" s="360">
        <v>9</v>
      </c>
      <c r="B511" s="360" t="s">
        <v>33898</v>
      </c>
      <c r="C511" s="361" t="s">
        <v>33937</v>
      </c>
      <c r="D511" s="363">
        <v>8</v>
      </c>
      <c r="E511" s="357">
        <v>619.96476502971484</v>
      </c>
      <c r="F511" s="357">
        <v>439.5065847617393</v>
      </c>
      <c r="G511" s="357">
        <v>232.40958188371758</v>
      </c>
      <c r="H511" s="357">
        <v>135.27897664251171</v>
      </c>
    </row>
    <row r="512" spans="1:8" ht="17.5" customHeight="1" outlineLevel="1" thickBot="1">
      <c r="A512" s="360">
        <v>3.5</v>
      </c>
      <c r="B512" s="360" t="s">
        <v>33898</v>
      </c>
      <c r="C512" s="361" t="s">
        <v>33938</v>
      </c>
      <c r="D512" s="363">
        <v>2.5</v>
      </c>
      <c r="E512" s="357">
        <v>193.73898907178588</v>
      </c>
      <c r="F512" s="357">
        <v>137.34580773804353</v>
      </c>
      <c r="G512" s="357">
        <v>72.627994338661736</v>
      </c>
      <c r="H512" s="357">
        <v>42.274680200784907</v>
      </c>
    </row>
    <row r="513" spans="1:8" ht="17.5" customHeight="1" outlineLevel="1" thickBot="1">
      <c r="A513" s="360">
        <v>5</v>
      </c>
      <c r="B513" s="360" t="s">
        <v>33898</v>
      </c>
      <c r="C513" s="361" t="s">
        <v>33939</v>
      </c>
      <c r="D513" s="363">
        <v>4</v>
      </c>
      <c r="E513" s="357">
        <v>309.98238251485742</v>
      </c>
      <c r="F513" s="357">
        <v>219.75329238086965</v>
      </c>
      <c r="G513" s="357">
        <v>116.20479094185879</v>
      </c>
      <c r="H513" s="357">
        <v>67.639488321255854</v>
      </c>
    </row>
    <row r="514" spans="1:8" ht="17.5" customHeight="1" outlineLevel="1" thickBot="1">
      <c r="A514" s="360">
        <v>7</v>
      </c>
      <c r="B514" s="360" t="s">
        <v>33898</v>
      </c>
      <c r="C514" s="361" t="s">
        <v>33940</v>
      </c>
      <c r="D514" s="363">
        <v>6</v>
      </c>
      <c r="E514" s="357">
        <v>464.9735737722861</v>
      </c>
      <c r="F514" s="357">
        <v>329.62993857130448</v>
      </c>
      <c r="G514" s="357">
        <v>174.30718641278816</v>
      </c>
      <c r="H514" s="357">
        <v>101.45923248188377</v>
      </c>
    </row>
    <row r="515" spans="1:8" ht="17.5" customHeight="1" outlineLevel="1" thickBot="1">
      <c r="A515" s="360">
        <v>17.5</v>
      </c>
      <c r="B515" s="360" t="s">
        <v>33898</v>
      </c>
      <c r="C515" s="361" t="s">
        <v>33941</v>
      </c>
      <c r="D515" s="363">
        <v>16.5</v>
      </c>
      <c r="E515" s="357">
        <v>1278.6773278737867</v>
      </c>
      <c r="F515" s="357">
        <v>906.48233107108729</v>
      </c>
      <c r="G515" s="357">
        <v>479.34476263516746</v>
      </c>
      <c r="H515" s="357">
        <v>279.01288932518037</v>
      </c>
    </row>
    <row r="516" spans="1:8" ht="17.5" customHeight="1" outlineLevel="1" thickBot="1">
      <c r="A516" s="360">
        <v>5</v>
      </c>
      <c r="B516" s="360" t="s">
        <v>33898</v>
      </c>
      <c r="C516" s="361" t="s">
        <v>33942</v>
      </c>
      <c r="D516" s="363">
        <v>4</v>
      </c>
      <c r="E516" s="357">
        <v>309.98238251485742</v>
      </c>
      <c r="F516" s="357">
        <v>219.75329238086965</v>
      </c>
      <c r="G516" s="357">
        <v>116.20479094185879</v>
      </c>
      <c r="H516" s="357">
        <v>67.639488321255854</v>
      </c>
    </row>
    <row r="517" spans="1:8" ht="17.5" customHeight="1" outlineLevel="1" thickBot="1">
      <c r="A517" s="360">
        <v>8</v>
      </c>
      <c r="B517" s="360" t="s">
        <v>33898</v>
      </c>
      <c r="C517" s="361" t="s">
        <v>33943</v>
      </c>
      <c r="D517" s="363">
        <v>7</v>
      </c>
      <c r="E517" s="357">
        <v>542.4691694010005</v>
      </c>
      <c r="F517" s="357">
        <v>384.56826166652189</v>
      </c>
      <c r="G517" s="357">
        <v>203.35838414825287</v>
      </c>
      <c r="H517" s="357">
        <v>118.36910456219773</v>
      </c>
    </row>
    <row r="518" spans="1:8" ht="17.5" customHeight="1" outlineLevel="1" thickBot="1">
      <c r="A518" s="360">
        <v>4.5</v>
      </c>
      <c r="B518" s="360" t="s">
        <v>33898</v>
      </c>
      <c r="C518" s="361" t="s">
        <v>33944</v>
      </c>
      <c r="D518" s="363">
        <v>3.5</v>
      </c>
      <c r="E518" s="357">
        <v>271.23458470050025</v>
      </c>
      <c r="F518" s="357">
        <v>192.28413083326095</v>
      </c>
      <c r="G518" s="357">
        <v>101.67919207412643</v>
      </c>
      <c r="H518" s="357">
        <v>59.184552281098867</v>
      </c>
    </row>
    <row r="519" spans="1:8" ht="17.5" customHeight="1" outlineLevel="1" thickBot="1">
      <c r="A519" s="360">
        <v>8</v>
      </c>
      <c r="B519" s="360" t="s">
        <v>33898</v>
      </c>
      <c r="C519" s="361" t="s">
        <v>33945</v>
      </c>
      <c r="D519" s="363">
        <v>7</v>
      </c>
      <c r="E519" s="357">
        <v>542.4691694010005</v>
      </c>
      <c r="F519" s="357">
        <v>384.56826166652189</v>
      </c>
      <c r="G519" s="357">
        <v>203.35838414825287</v>
      </c>
      <c r="H519" s="357">
        <v>118.36910456219773</v>
      </c>
    </row>
    <row r="520" spans="1:8" ht="17.5" customHeight="1" outlineLevel="1" thickBot="1">
      <c r="A520" s="360">
        <v>4.5</v>
      </c>
      <c r="B520" s="360" t="s">
        <v>33898</v>
      </c>
      <c r="C520" s="361" t="s">
        <v>33946</v>
      </c>
      <c r="D520" s="363">
        <v>3.5</v>
      </c>
      <c r="E520" s="357">
        <v>271.23458470050025</v>
      </c>
      <c r="F520" s="357">
        <v>192.28413083326095</v>
      </c>
      <c r="G520" s="357">
        <v>101.67919207412643</v>
      </c>
      <c r="H520" s="357">
        <v>59.184552281098867</v>
      </c>
    </row>
    <row r="521" spans="1:8" ht="17.5" customHeight="1" outlineLevel="1" thickBot="1">
      <c r="A521" s="360">
        <v>4</v>
      </c>
      <c r="B521" s="360" t="s">
        <v>33898</v>
      </c>
      <c r="C521" s="361" t="s">
        <v>33947</v>
      </c>
      <c r="D521" s="363">
        <v>3</v>
      </c>
      <c r="E521" s="357">
        <v>232.48678688614305</v>
      </c>
      <c r="F521" s="357">
        <v>164.81496928565224</v>
      </c>
      <c r="G521" s="357">
        <v>87.153593206394078</v>
      </c>
      <c r="H521" s="357">
        <v>50.729616240941887</v>
      </c>
    </row>
    <row r="522" spans="1:8" ht="17.5" customHeight="1" outlineLevel="1" thickBot="1">
      <c r="A522" s="360">
        <v>1.8</v>
      </c>
      <c r="B522" s="360" t="s">
        <v>33898</v>
      </c>
      <c r="C522" s="361" t="s">
        <v>33948</v>
      </c>
      <c r="D522" s="363">
        <v>0.8</v>
      </c>
      <c r="E522" s="357">
        <v>61.996476502971483</v>
      </c>
      <c r="F522" s="357">
        <v>43.950658476173928</v>
      </c>
      <c r="G522" s="357">
        <v>23.240958188371756</v>
      </c>
      <c r="H522" s="357">
        <v>13.527897664251169</v>
      </c>
    </row>
    <row r="523" spans="1:8" ht="17.5" customHeight="1" outlineLevel="1" thickBot="1">
      <c r="A523" s="360">
        <v>7.3</v>
      </c>
      <c r="B523" s="360" t="s">
        <v>33898</v>
      </c>
      <c r="C523" s="361" t="s">
        <v>33949</v>
      </c>
      <c r="D523" s="363">
        <v>6.3</v>
      </c>
      <c r="E523" s="357">
        <v>488.22225246090039</v>
      </c>
      <c r="F523" s="357">
        <v>346.11143549986969</v>
      </c>
      <c r="G523" s="357">
        <v>183.02254573342759</v>
      </c>
      <c r="H523" s="357">
        <v>106.53219410597796</v>
      </c>
    </row>
    <row r="524" spans="1:8" ht="17.5" customHeight="1" outlineLevel="1" thickBot="1">
      <c r="A524" s="360">
        <v>4.3</v>
      </c>
      <c r="B524" s="360" t="s">
        <v>33898</v>
      </c>
      <c r="C524" s="361" t="s">
        <v>33950</v>
      </c>
      <c r="D524" s="363">
        <v>3.3</v>
      </c>
      <c r="E524" s="357">
        <v>255.73546557475737</v>
      </c>
      <c r="F524" s="357">
        <v>181.29646621421745</v>
      </c>
      <c r="G524" s="357">
        <v>95.868952527033485</v>
      </c>
      <c r="H524" s="357">
        <v>55.802577865036071</v>
      </c>
    </row>
    <row r="525" spans="1:8" ht="17.5" customHeight="1" outlineLevel="1" thickBot="1">
      <c r="A525" s="360">
        <v>7.3</v>
      </c>
      <c r="B525" s="360" t="s">
        <v>33898</v>
      </c>
      <c r="C525" s="361" t="s">
        <v>33951</v>
      </c>
      <c r="D525" s="363">
        <v>6.3</v>
      </c>
      <c r="E525" s="357">
        <v>488.22225246090039</v>
      </c>
      <c r="F525" s="357">
        <v>346.11143549986969</v>
      </c>
      <c r="G525" s="357">
        <v>183.02254573342759</v>
      </c>
      <c r="H525" s="357">
        <v>106.53219410597796</v>
      </c>
    </row>
    <row r="526" spans="1:8" ht="17.5" customHeight="1" outlineLevel="1" thickBot="1">
      <c r="A526" s="360">
        <v>5.8</v>
      </c>
      <c r="B526" s="360" t="s">
        <v>33898</v>
      </c>
      <c r="C526" s="361" t="s">
        <v>33952</v>
      </c>
      <c r="D526" s="363">
        <v>4.8</v>
      </c>
      <c r="E526" s="357">
        <v>371.97885901782888</v>
      </c>
      <c r="F526" s="357">
        <v>263.70395085704359</v>
      </c>
      <c r="G526" s="357">
        <v>139.44574913023055</v>
      </c>
      <c r="H526" s="357">
        <v>81.167385985507011</v>
      </c>
    </row>
    <row r="527" spans="1:8" ht="17.5" customHeight="1" outlineLevel="1" thickBot="1">
      <c r="A527" s="360">
        <v>3.8</v>
      </c>
      <c r="B527" s="360" t="s">
        <v>33898</v>
      </c>
      <c r="C527" s="361" t="s">
        <v>33953</v>
      </c>
      <c r="D527" s="363">
        <v>2.8</v>
      </c>
      <c r="E527" s="357">
        <v>216.98766776040017</v>
      </c>
      <c r="F527" s="357">
        <v>153.82730466660874</v>
      </c>
      <c r="G527" s="357">
        <v>81.343353659301144</v>
      </c>
      <c r="H527" s="357">
        <v>47.347641824879091</v>
      </c>
    </row>
    <row r="528" spans="1:8" ht="17.5" customHeight="1" outlineLevel="1" thickBot="1">
      <c r="A528" s="360">
        <v>3</v>
      </c>
      <c r="B528" s="360" t="s">
        <v>33898</v>
      </c>
      <c r="C528" s="361" t="s">
        <v>33954</v>
      </c>
      <c r="D528" s="363">
        <v>2</v>
      </c>
      <c r="E528" s="357">
        <v>154.99119125742871</v>
      </c>
      <c r="F528" s="357">
        <v>109.87664619043483</v>
      </c>
      <c r="G528" s="357">
        <v>58.102395470929395</v>
      </c>
      <c r="H528" s="357">
        <v>33.819744160627927</v>
      </c>
    </row>
    <row r="529" spans="1:8" ht="17.5" customHeight="1" outlineLevel="1" thickBot="1">
      <c r="A529" s="360">
        <v>4</v>
      </c>
      <c r="B529" s="360" t="s">
        <v>33898</v>
      </c>
      <c r="C529" s="361" t="s">
        <v>33955</v>
      </c>
      <c r="D529" s="363">
        <v>3</v>
      </c>
      <c r="E529" s="357">
        <v>232.48678688614305</v>
      </c>
      <c r="F529" s="357">
        <v>164.81496928565224</v>
      </c>
      <c r="G529" s="357">
        <v>87.153593206394078</v>
      </c>
      <c r="H529" s="357">
        <v>50.729616240941887</v>
      </c>
    </row>
    <row r="530" spans="1:8" ht="17.5" customHeight="1" outlineLevel="1" thickBot="1">
      <c r="A530" s="360">
        <v>3.3</v>
      </c>
      <c r="B530" s="360" t="s">
        <v>33898</v>
      </c>
      <c r="C530" s="361" t="s">
        <v>33956</v>
      </c>
      <c r="D530" s="363">
        <v>2.2999999999999998</v>
      </c>
      <c r="E530" s="357">
        <v>178.239869946043</v>
      </c>
      <c r="F530" s="357">
        <v>126.35814311900003</v>
      </c>
      <c r="G530" s="357">
        <v>66.817754791568802</v>
      </c>
      <c r="H530" s="357">
        <v>38.892705784722111</v>
      </c>
    </row>
    <row r="531" spans="1:8" ht="17.5" customHeight="1" outlineLevel="1" thickBot="1">
      <c r="A531" s="360">
        <v>3</v>
      </c>
      <c r="B531" s="360" t="s">
        <v>33898</v>
      </c>
      <c r="C531" s="361" t="s">
        <v>33957</v>
      </c>
      <c r="D531" s="363">
        <v>2</v>
      </c>
      <c r="E531" s="357">
        <v>154.99119125742871</v>
      </c>
      <c r="F531" s="357">
        <v>109.87664619043483</v>
      </c>
      <c r="G531" s="357">
        <v>58.102395470929395</v>
      </c>
      <c r="H531" s="357">
        <v>33.819744160627927</v>
      </c>
    </row>
    <row r="532" spans="1:8" ht="17.5" customHeight="1" outlineLevel="1" thickBot="1">
      <c r="A532" s="360">
        <v>3</v>
      </c>
      <c r="B532" s="360" t="s">
        <v>33898</v>
      </c>
      <c r="C532" s="361" t="s">
        <v>33958</v>
      </c>
      <c r="D532" s="363">
        <v>2</v>
      </c>
      <c r="E532" s="357">
        <v>154.99119125742871</v>
      </c>
      <c r="F532" s="357">
        <v>109.87664619043483</v>
      </c>
      <c r="G532" s="357">
        <v>58.102395470929395</v>
      </c>
      <c r="H532" s="357">
        <v>33.819744160627927</v>
      </c>
    </row>
    <row r="533" spans="1:8" ht="17.5" customHeight="1" outlineLevel="1" thickBot="1">
      <c r="A533" s="360">
        <v>5</v>
      </c>
      <c r="B533" s="360" t="s">
        <v>33898</v>
      </c>
      <c r="C533" s="361" t="s">
        <v>33959</v>
      </c>
      <c r="D533" s="363">
        <v>4</v>
      </c>
      <c r="E533" s="357">
        <v>309.98238251485742</v>
      </c>
      <c r="F533" s="357">
        <v>219.75329238086965</v>
      </c>
      <c r="G533" s="357">
        <v>116.20479094185879</v>
      </c>
      <c r="H533" s="357">
        <v>67.639488321255854</v>
      </c>
    </row>
    <row r="534" spans="1:8" ht="17.5" customHeight="1" outlineLevel="1" thickBot="1">
      <c r="A534" s="360">
        <v>1.8</v>
      </c>
      <c r="B534" s="360" t="s">
        <v>33898</v>
      </c>
      <c r="C534" s="361" t="s">
        <v>33960</v>
      </c>
      <c r="D534" s="363">
        <v>0.8</v>
      </c>
      <c r="E534" s="357">
        <v>61.996476502971483</v>
      </c>
      <c r="F534" s="357">
        <v>43.950658476173928</v>
      </c>
      <c r="G534" s="357">
        <v>23.240958188371756</v>
      </c>
      <c r="H534" s="357">
        <v>13.527897664251169</v>
      </c>
    </row>
    <row r="535" spans="1:8" ht="17.5" customHeight="1" outlineLevel="1" thickBot="1">
      <c r="A535" s="360">
        <v>2.8</v>
      </c>
      <c r="B535" s="360" t="s">
        <v>33898</v>
      </c>
      <c r="C535" s="361" t="s">
        <v>33961</v>
      </c>
      <c r="D535" s="363">
        <v>1.7999999999999998</v>
      </c>
      <c r="E535" s="357">
        <v>139.4920721316858</v>
      </c>
      <c r="F535" s="357">
        <v>98.888981571391326</v>
      </c>
      <c r="G535" s="357">
        <v>52.292155923836447</v>
      </c>
      <c r="H535" s="357">
        <v>30.437769744565131</v>
      </c>
    </row>
    <row r="536" spans="1:8" ht="17.5" customHeight="1" outlineLevel="1" thickBot="1">
      <c r="A536" s="360">
        <v>4.5</v>
      </c>
      <c r="B536" s="360" t="s">
        <v>33898</v>
      </c>
      <c r="C536" s="361" t="s">
        <v>33962</v>
      </c>
      <c r="D536" s="363">
        <v>3.5</v>
      </c>
      <c r="E536" s="357">
        <v>271.23458470050025</v>
      </c>
      <c r="F536" s="357">
        <v>192.28413083326095</v>
      </c>
      <c r="G536" s="357">
        <v>101.67919207412643</v>
      </c>
      <c r="H536" s="357">
        <v>59.184552281098867</v>
      </c>
    </row>
    <row r="537" spans="1:8" ht="17.5" customHeight="1" outlineLevel="1" thickBot="1">
      <c r="A537" s="360">
        <v>6.5</v>
      </c>
      <c r="B537" s="360" t="s">
        <v>33898</v>
      </c>
      <c r="C537" s="361" t="s">
        <v>33963</v>
      </c>
      <c r="D537" s="363">
        <v>5.5</v>
      </c>
      <c r="E537" s="357">
        <v>426.22577595792893</v>
      </c>
      <c r="F537" s="357">
        <v>302.1607770236958</v>
      </c>
      <c r="G537" s="357">
        <v>159.78158754505583</v>
      </c>
      <c r="H537" s="357">
        <v>93.00429644172678</v>
      </c>
    </row>
    <row r="538" spans="1:8" ht="17.5" customHeight="1" outlineLevel="1" thickBot="1">
      <c r="A538" s="360">
        <v>4.3</v>
      </c>
      <c r="B538" s="360" t="s">
        <v>33898</v>
      </c>
      <c r="C538" s="361" t="s">
        <v>33964</v>
      </c>
      <c r="D538" s="363">
        <v>3.3</v>
      </c>
      <c r="E538" s="357">
        <v>255.73546557475737</v>
      </c>
      <c r="F538" s="357">
        <v>181.29646621421745</v>
      </c>
      <c r="G538" s="357">
        <v>95.868952527033485</v>
      </c>
      <c r="H538" s="357">
        <v>55.802577865036071</v>
      </c>
    </row>
    <row r="539" spans="1:8" ht="17.5" customHeight="1" outlineLevel="1" thickBot="1">
      <c r="A539" s="360">
        <v>2.5</v>
      </c>
      <c r="B539" s="360" t="s">
        <v>33898</v>
      </c>
      <c r="C539" s="361" t="s">
        <v>33965</v>
      </c>
      <c r="D539" s="363">
        <v>1.5</v>
      </c>
      <c r="E539" s="357">
        <v>116.24339344307153</v>
      </c>
      <c r="F539" s="357">
        <v>82.40748464282612</v>
      </c>
      <c r="G539" s="357">
        <v>43.576796603197039</v>
      </c>
      <c r="H539" s="357">
        <v>25.364808120470943</v>
      </c>
    </row>
    <row r="540" spans="1:8" ht="17.5" customHeight="1" outlineLevel="1" thickBot="1">
      <c r="A540" s="360">
        <v>4</v>
      </c>
      <c r="B540" s="360" t="s">
        <v>33898</v>
      </c>
      <c r="C540" s="361" t="s">
        <v>33966</v>
      </c>
      <c r="D540" s="363">
        <v>3</v>
      </c>
      <c r="E540" s="357">
        <v>232.48678688614305</v>
      </c>
      <c r="F540" s="357">
        <v>164.81496928565224</v>
      </c>
      <c r="G540" s="357">
        <v>87.153593206394078</v>
      </c>
      <c r="H540" s="357">
        <v>50.729616240941887</v>
      </c>
    </row>
    <row r="541" spans="1:8" ht="17.5" customHeight="1" outlineLevel="1" thickBot="1">
      <c r="A541" s="360">
        <v>7.5</v>
      </c>
      <c r="B541" s="360" t="s">
        <v>33898</v>
      </c>
      <c r="C541" s="361" t="s">
        <v>33967</v>
      </c>
      <c r="D541" s="363">
        <v>6.5</v>
      </c>
      <c r="E541" s="357">
        <v>503.72137158664327</v>
      </c>
      <c r="F541" s="357">
        <v>357.09910011891316</v>
      </c>
      <c r="G541" s="357">
        <v>188.83278528052051</v>
      </c>
      <c r="H541" s="357">
        <v>109.91416852204075</v>
      </c>
    </row>
    <row r="542" spans="1:8" ht="17.5" customHeight="1" outlineLevel="1" thickBot="1">
      <c r="A542" s="360">
        <v>12</v>
      </c>
      <c r="B542" s="360" t="s">
        <v>33898</v>
      </c>
      <c r="C542" s="361" t="s">
        <v>33968</v>
      </c>
      <c r="D542" s="363">
        <v>11</v>
      </c>
      <c r="E542" s="357">
        <v>852.45155191585786</v>
      </c>
      <c r="F542" s="357">
        <v>604.3215540473916</v>
      </c>
      <c r="G542" s="357">
        <v>319.56317509011166</v>
      </c>
      <c r="H542" s="357">
        <v>186.00859288345356</v>
      </c>
    </row>
    <row r="543" spans="1:8" ht="17.5" customHeight="1" outlineLevel="1" thickBot="1">
      <c r="A543" s="360">
        <v>2.5</v>
      </c>
      <c r="B543" s="360" t="s">
        <v>33898</v>
      </c>
      <c r="C543" s="361" t="s">
        <v>33969</v>
      </c>
      <c r="D543" s="363">
        <v>1.5</v>
      </c>
      <c r="E543" s="357">
        <v>116.24339344307153</v>
      </c>
      <c r="F543" s="357">
        <v>82.40748464282612</v>
      </c>
      <c r="G543" s="357">
        <v>43.576796603197039</v>
      </c>
      <c r="H543" s="357">
        <v>25.364808120470943</v>
      </c>
    </row>
    <row r="544" spans="1:8" ht="17.5" customHeight="1" outlineLevel="1" thickBot="1">
      <c r="A544" s="360">
        <v>4.5</v>
      </c>
      <c r="B544" s="360" t="s">
        <v>33898</v>
      </c>
      <c r="C544" s="361" t="s">
        <v>33970</v>
      </c>
      <c r="D544" s="363">
        <v>3.5</v>
      </c>
      <c r="E544" s="357">
        <v>271.23458470050025</v>
      </c>
      <c r="F544" s="357">
        <v>192.28413083326095</v>
      </c>
      <c r="G544" s="357">
        <v>101.67919207412643</v>
      </c>
      <c r="H544" s="357">
        <v>59.184552281098867</v>
      </c>
    </row>
    <row r="545" spans="1:8" ht="17.5" customHeight="1" outlineLevel="1" thickBot="1">
      <c r="A545" s="360">
        <v>3.3</v>
      </c>
      <c r="B545" s="360" t="s">
        <v>33898</v>
      </c>
      <c r="C545" s="361" t="s">
        <v>33971</v>
      </c>
      <c r="D545" s="363">
        <v>2.2999999999999998</v>
      </c>
      <c r="E545" s="357">
        <v>178.239869946043</v>
      </c>
      <c r="F545" s="357">
        <v>126.35814311900003</v>
      </c>
      <c r="G545" s="357">
        <v>66.817754791568802</v>
      </c>
      <c r="H545" s="357">
        <v>38.892705784722111</v>
      </c>
    </row>
    <row r="546" spans="1:8" ht="17.5" customHeight="1" outlineLevel="1" thickBot="1">
      <c r="A546" s="360">
        <v>3</v>
      </c>
      <c r="B546" s="360" t="s">
        <v>33898</v>
      </c>
      <c r="C546" s="361" t="s">
        <v>33972</v>
      </c>
      <c r="D546" s="363">
        <v>2</v>
      </c>
      <c r="E546" s="357">
        <v>154.99119125742871</v>
      </c>
      <c r="F546" s="357">
        <v>109.87664619043483</v>
      </c>
      <c r="G546" s="357">
        <v>58.102395470929395</v>
      </c>
      <c r="H546" s="357">
        <v>33.819744160627927</v>
      </c>
    </row>
    <row r="547" spans="1:8" ht="17.5" customHeight="1" outlineLevel="1" thickBot="1">
      <c r="A547" s="360">
        <v>2</v>
      </c>
      <c r="B547" s="360" t="s">
        <v>33898</v>
      </c>
      <c r="C547" s="361" t="s">
        <v>33973</v>
      </c>
      <c r="D547" s="363">
        <v>1</v>
      </c>
      <c r="E547" s="357">
        <v>77.495595628714355</v>
      </c>
      <c r="F547" s="357">
        <v>54.938323095217413</v>
      </c>
      <c r="G547" s="357">
        <v>29.051197735464697</v>
      </c>
      <c r="H547" s="357">
        <v>16.909872080313963</v>
      </c>
    </row>
    <row r="548" spans="1:8" ht="17.5" customHeight="1" outlineLevel="1" thickBot="1">
      <c r="A548" s="360">
        <v>2.5</v>
      </c>
      <c r="B548" s="360" t="s">
        <v>33898</v>
      </c>
      <c r="C548" s="361" t="s">
        <v>33974</v>
      </c>
      <c r="D548" s="363">
        <v>1.5</v>
      </c>
      <c r="E548" s="357">
        <v>116.24339344307153</v>
      </c>
      <c r="F548" s="357">
        <v>82.40748464282612</v>
      </c>
      <c r="G548" s="357">
        <v>43.576796603197039</v>
      </c>
      <c r="H548" s="357">
        <v>25.364808120470943</v>
      </c>
    </row>
    <row r="549" spans="1:8" ht="17.5" customHeight="1" outlineLevel="1" thickBot="1">
      <c r="A549" s="360">
        <v>2.5</v>
      </c>
      <c r="B549" s="360" t="s">
        <v>33898</v>
      </c>
      <c r="C549" s="361" t="s">
        <v>33975</v>
      </c>
      <c r="D549" s="363">
        <v>1.5</v>
      </c>
      <c r="E549" s="357">
        <v>116.24339344307153</v>
      </c>
      <c r="F549" s="357">
        <v>82.40748464282612</v>
      </c>
      <c r="G549" s="357">
        <v>43.576796603197039</v>
      </c>
      <c r="H549" s="357">
        <v>25.364808120470943</v>
      </c>
    </row>
    <row r="550" spans="1:8" ht="17.5" customHeight="1" outlineLevel="1" thickBot="1">
      <c r="A550" s="360">
        <v>1.3</v>
      </c>
      <c r="B550" s="360" t="s">
        <v>33898</v>
      </c>
      <c r="C550" s="361" t="s">
        <v>33976</v>
      </c>
      <c r="D550" s="363">
        <v>0.30000000000000004</v>
      </c>
      <c r="E550" s="357">
        <v>23.248678688614309</v>
      </c>
      <c r="F550" s="357">
        <v>16.481496928565225</v>
      </c>
      <c r="G550" s="357">
        <v>8.7153593206394113</v>
      </c>
      <c r="H550" s="357">
        <v>5.072961624094189</v>
      </c>
    </row>
    <row r="551" spans="1:8" ht="17.5" customHeight="1" outlineLevel="1" thickBot="1">
      <c r="A551" s="360">
        <v>4</v>
      </c>
      <c r="B551" s="360" t="s">
        <v>33898</v>
      </c>
      <c r="C551" s="361" t="s">
        <v>33977</v>
      </c>
      <c r="D551" s="363">
        <v>3</v>
      </c>
      <c r="E551" s="357">
        <v>232.48678688614305</v>
      </c>
      <c r="F551" s="357">
        <v>164.81496928565224</v>
      </c>
      <c r="G551" s="357">
        <v>87.153593206394078</v>
      </c>
      <c r="H551" s="357">
        <v>50.729616240941887</v>
      </c>
    </row>
    <row r="552" spans="1:8" ht="17.5" customHeight="1" outlineLevel="1" thickBot="1">
      <c r="A552" s="360">
        <v>2.2999999999999998</v>
      </c>
      <c r="B552" s="360" t="s">
        <v>33898</v>
      </c>
      <c r="C552" s="361" t="s">
        <v>33978</v>
      </c>
      <c r="D552" s="363">
        <v>1.2999999999999998</v>
      </c>
      <c r="E552" s="357">
        <v>100.74427431732863</v>
      </c>
      <c r="F552" s="357">
        <v>71.419820023782634</v>
      </c>
      <c r="G552" s="357">
        <v>37.766557056104098</v>
      </c>
      <c r="H552" s="357">
        <v>21.982833704408147</v>
      </c>
    </row>
    <row r="553" spans="1:8" ht="17.5" customHeight="1" outlineLevel="1" thickBot="1">
      <c r="A553" s="360">
        <v>2</v>
      </c>
      <c r="B553" s="360" t="s">
        <v>33898</v>
      </c>
      <c r="C553" s="361" t="s">
        <v>33979</v>
      </c>
      <c r="D553" s="363">
        <v>1</v>
      </c>
      <c r="E553" s="357">
        <v>77.495595628714355</v>
      </c>
      <c r="F553" s="357">
        <v>54.938323095217413</v>
      </c>
      <c r="G553" s="357">
        <v>29.051197735464697</v>
      </c>
      <c r="H553" s="357">
        <v>16.909872080313963</v>
      </c>
    </row>
    <row r="554" spans="1:8" ht="17.5" customHeight="1" outlineLevel="1" thickBot="1">
      <c r="A554" s="360">
        <v>7.8</v>
      </c>
      <c r="B554" s="360" t="s">
        <v>33898</v>
      </c>
      <c r="C554" s="361" t="s">
        <v>33980</v>
      </c>
      <c r="D554" s="363">
        <v>6.8</v>
      </c>
      <c r="E554" s="357">
        <v>526.97005027525756</v>
      </c>
      <c r="F554" s="357">
        <v>373.58059704747836</v>
      </c>
      <c r="G554" s="357">
        <v>197.54814460115995</v>
      </c>
      <c r="H554" s="357">
        <v>114.98713014613493</v>
      </c>
    </row>
    <row r="555" spans="1:8" ht="17.5" customHeight="1" outlineLevel="1" thickBot="1">
      <c r="A555" s="360">
        <v>8.8000000000000007</v>
      </c>
      <c r="B555" s="360" t="s">
        <v>33898</v>
      </c>
      <c r="C555" s="361" t="s">
        <v>33981</v>
      </c>
      <c r="D555" s="363">
        <v>7.8000000000000007</v>
      </c>
      <c r="E555" s="357">
        <v>604.46564590397202</v>
      </c>
      <c r="F555" s="357">
        <v>428.51892014269583</v>
      </c>
      <c r="G555" s="357">
        <v>226.59934233662463</v>
      </c>
      <c r="H555" s="357">
        <v>131.8970022264489</v>
      </c>
    </row>
    <row r="556" spans="1:8" ht="17.5" customHeight="1" outlineLevel="1" thickBot="1">
      <c r="A556" s="360">
        <v>5</v>
      </c>
      <c r="B556" s="360" t="s">
        <v>33898</v>
      </c>
      <c r="C556" s="361" t="s">
        <v>33982</v>
      </c>
      <c r="D556" s="363">
        <v>4</v>
      </c>
      <c r="E556" s="357">
        <v>309.98238251485742</v>
      </c>
      <c r="F556" s="357">
        <v>219.75329238086965</v>
      </c>
      <c r="G556" s="357">
        <v>116.20479094185879</v>
      </c>
      <c r="H556" s="357">
        <v>67.639488321255854</v>
      </c>
    </row>
    <row r="557" spans="1:8" ht="17.5" customHeight="1" outlineLevel="1" thickBot="1">
      <c r="A557" s="360">
        <v>6.5</v>
      </c>
      <c r="B557" s="360" t="s">
        <v>33898</v>
      </c>
      <c r="C557" s="361" t="s">
        <v>33983</v>
      </c>
      <c r="D557" s="363">
        <v>5.5</v>
      </c>
      <c r="E557" s="357">
        <v>426.22577595792893</v>
      </c>
      <c r="F557" s="357">
        <v>302.1607770236958</v>
      </c>
      <c r="G557" s="357">
        <v>159.78158754505583</v>
      </c>
      <c r="H557" s="357">
        <v>93.00429644172678</v>
      </c>
    </row>
    <row r="558" spans="1:8" ht="17.5" customHeight="1" outlineLevel="1" thickBot="1">
      <c r="A558" s="360">
        <v>1.5</v>
      </c>
      <c r="B558" s="360" t="s">
        <v>33898</v>
      </c>
      <c r="C558" s="361" t="s">
        <v>33984</v>
      </c>
      <c r="D558" s="363">
        <v>0.5</v>
      </c>
      <c r="E558" s="357">
        <v>38.747797814357178</v>
      </c>
      <c r="F558" s="357">
        <v>27.469161547608707</v>
      </c>
      <c r="G558" s="357">
        <v>14.525598867732349</v>
      </c>
      <c r="H558" s="357">
        <v>8.4549360401569817</v>
      </c>
    </row>
    <row r="559" spans="1:8" ht="17.5" customHeight="1" outlineLevel="1" thickBot="1">
      <c r="A559" s="360">
        <v>1.5</v>
      </c>
      <c r="B559" s="360" t="s">
        <v>33898</v>
      </c>
      <c r="C559" s="361" t="s">
        <v>33985</v>
      </c>
      <c r="D559" s="363">
        <v>0.5</v>
      </c>
      <c r="E559" s="357">
        <v>38.747797814357178</v>
      </c>
      <c r="F559" s="357">
        <v>27.469161547608707</v>
      </c>
      <c r="G559" s="357">
        <v>14.525598867732349</v>
      </c>
      <c r="H559" s="357">
        <v>8.4549360401569817</v>
      </c>
    </row>
    <row r="560" spans="1:8" ht="17.5" customHeight="1" outlineLevel="1" thickBot="1">
      <c r="A560" s="360">
        <v>2.5</v>
      </c>
      <c r="B560" s="360" t="s">
        <v>33898</v>
      </c>
      <c r="C560" s="361" t="s">
        <v>33986</v>
      </c>
      <c r="D560" s="363">
        <v>1.5</v>
      </c>
      <c r="E560" s="357">
        <v>116.24339344307153</v>
      </c>
      <c r="F560" s="357">
        <v>82.40748464282612</v>
      </c>
      <c r="G560" s="357">
        <v>43.576796603197039</v>
      </c>
      <c r="H560" s="357">
        <v>25.364808120470943</v>
      </c>
    </row>
    <row r="561" spans="1:8" ht="17.5" customHeight="1" outlineLevel="1" thickBot="1">
      <c r="A561" s="360">
        <v>2.8</v>
      </c>
      <c r="B561" s="360" t="s">
        <v>33898</v>
      </c>
      <c r="C561" s="361" t="s">
        <v>33987</v>
      </c>
      <c r="D561" s="363">
        <v>1.7999999999999998</v>
      </c>
      <c r="E561" s="357">
        <v>139.4920721316858</v>
      </c>
      <c r="F561" s="357">
        <v>98.888981571391326</v>
      </c>
      <c r="G561" s="357">
        <v>52.292155923836447</v>
      </c>
      <c r="H561" s="357">
        <v>30.437769744565131</v>
      </c>
    </row>
    <row r="562" spans="1:8" ht="17.5" customHeight="1" outlineLevel="1" thickBot="1">
      <c r="A562" s="360">
        <v>3</v>
      </c>
      <c r="B562" s="360" t="s">
        <v>33898</v>
      </c>
      <c r="C562" s="361" t="s">
        <v>33988</v>
      </c>
      <c r="D562" s="363">
        <v>2</v>
      </c>
      <c r="E562" s="357">
        <v>154.99119125742871</v>
      </c>
      <c r="F562" s="357">
        <v>109.87664619043483</v>
      </c>
      <c r="G562" s="357">
        <v>58.102395470929395</v>
      </c>
      <c r="H562" s="357">
        <v>33.819744160627927</v>
      </c>
    </row>
    <row r="563" spans="1:8" ht="17.5" customHeight="1" outlineLevel="1" thickBot="1">
      <c r="A563" s="360">
        <v>3</v>
      </c>
      <c r="B563" s="360" t="s">
        <v>33898</v>
      </c>
      <c r="C563" s="361" t="s">
        <v>33989</v>
      </c>
      <c r="D563" s="363">
        <v>2</v>
      </c>
      <c r="E563" s="357">
        <v>154.99119125742871</v>
      </c>
      <c r="F563" s="357">
        <v>109.87664619043483</v>
      </c>
      <c r="G563" s="357">
        <v>58.102395470929395</v>
      </c>
      <c r="H563" s="357">
        <v>33.819744160627927</v>
      </c>
    </row>
    <row r="564" spans="1:8" ht="17.5" customHeight="1" outlineLevel="1" thickBot="1">
      <c r="A564" s="360">
        <v>4.5</v>
      </c>
      <c r="B564" s="360" t="s">
        <v>33898</v>
      </c>
      <c r="C564" s="361" t="s">
        <v>33990</v>
      </c>
      <c r="D564" s="363">
        <v>3.5</v>
      </c>
      <c r="E564" s="357">
        <v>271.23458470050025</v>
      </c>
      <c r="F564" s="357">
        <v>192.28413083326095</v>
      </c>
      <c r="G564" s="357">
        <v>101.67919207412643</v>
      </c>
      <c r="H564" s="357">
        <v>59.184552281098867</v>
      </c>
    </row>
    <row r="565" spans="1:8" ht="17.5" customHeight="1" outlineLevel="1" thickBot="1">
      <c r="A565" s="360">
        <v>3.5</v>
      </c>
      <c r="B565" s="360" t="s">
        <v>33898</v>
      </c>
      <c r="C565" s="361" t="s">
        <v>33991</v>
      </c>
      <c r="D565" s="363">
        <v>2.5</v>
      </c>
      <c r="E565" s="357">
        <v>193.73898907178588</v>
      </c>
      <c r="F565" s="357">
        <v>137.34580773804353</v>
      </c>
      <c r="G565" s="357">
        <v>72.627994338661736</v>
      </c>
      <c r="H565" s="357">
        <v>42.274680200784907</v>
      </c>
    </row>
    <row r="566" spans="1:8" ht="17.5" customHeight="1" outlineLevel="1" thickBot="1">
      <c r="A566" s="360">
        <v>4.5</v>
      </c>
      <c r="B566" s="360" t="s">
        <v>33898</v>
      </c>
      <c r="C566" s="361" t="s">
        <v>33992</v>
      </c>
      <c r="D566" s="363">
        <v>3.5</v>
      </c>
      <c r="E566" s="357">
        <v>271.23458470050025</v>
      </c>
      <c r="F566" s="357">
        <v>192.28413083326095</v>
      </c>
      <c r="G566" s="357">
        <v>101.67919207412643</v>
      </c>
      <c r="H566" s="357">
        <v>59.184552281098867</v>
      </c>
    </row>
    <row r="567" spans="1:8" ht="17.5" customHeight="1" outlineLevel="1" thickBot="1">
      <c r="A567" s="360">
        <v>5.3</v>
      </c>
      <c r="B567" s="360" t="s">
        <v>33898</v>
      </c>
      <c r="C567" s="361" t="s">
        <v>33993</v>
      </c>
      <c r="D567" s="363">
        <v>4.3</v>
      </c>
      <c r="E567" s="357">
        <v>333.23106120347171</v>
      </c>
      <c r="F567" s="357">
        <v>236.23478930943486</v>
      </c>
      <c r="G567" s="357">
        <v>124.92015026249818</v>
      </c>
      <c r="H567" s="357">
        <v>72.712449945350031</v>
      </c>
    </row>
    <row r="568" spans="1:8" ht="17.5" customHeight="1" outlineLevel="1" thickBot="1">
      <c r="A568" s="360">
        <v>8.3000000000000007</v>
      </c>
      <c r="B568" s="360" t="s">
        <v>33898</v>
      </c>
      <c r="C568" s="361" t="s">
        <v>33994</v>
      </c>
      <c r="D568" s="363">
        <v>7.3000000000000007</v>
      </c>
      <c r="E568" s="357">
        <v>565.71784808961479</v>
      </c>
      <c r="F568" s="357">
        <v>401.04975859508716</v>
      </c>
      <c r="G568" s="357">
        <v>212.07374346889227</v>
      </c>
      <c r="H568" s="357">
        <v>123.44206618629194</v>
      </c>
    </row>
    <row r="569" spans="1:8" ht="17.5" customHeight="1" outlineLevel="1" thickBot="1">
      <c r="A569" s="360">
        <v>2.2999999999999998</v>
      </c>
      <c r="B569" s="360" t="s">
        <v>33898</v>
      </c>
      <c r="C569" s="361" t="s">
        <v>33995</v>
      </c>
      <c r="D569" s="363">
        <v>1.2999999999999998</v>
      </c>
      <c r="E569" s="357">
        <v>100.74427431732863</v>
      </c>
      <c r="F569" s="357">
        <v>71.419820023782634</v>
      </c>
      <c r="G569" s="357">
        <v>37.766557056104098</v>
      </c>
      <c r="H569" s="357">
        <v>21.982833704408147</v>
      </c>
    </row>
    <row r="570" spans="1:8" ht="17.5" customHeight="1" outlineLevel="1" thickBot="1">
      <c r="A570" s="360">
        <v>2.5</v>
      </c>
      <c r="B570" s="360" t="s">
        <v>33898</v>
      </c>
      <c r="C570" s="361" t="s">
        <v>33996</v>
      </c>
      <c r="D570" s="363">
        <v>1.5</v>
      </c>
      <c r="E570" s="357">
        <v>116.24339344307153</v>
      </c>
      <c r="F570" s="357">
        <v>82.40748464282612</v>
      </c>
      <c r="G570" s="357">
        <v>43.576796603197039</v>
      </c>
      <c r="H570" s="357">
        <v>25.364808120470943</v>
      </c>
    </row>
    <row r="571" spans="1:8" ht="17.5" customHeight="1" outlineLevel="1" thickBot="1">
      <c r="A571" s="360">
        <v>1.8</v>
      </c>
      <c r="B571" s="360" t="s">
        <v>33898</v>
      </c>
      <c r="C571" s="361" t="s">
        <v>33997</v>
      </c>
      <c r="D571" s="363">
        <v>0.8</v>
      </c>
      <c r="E571" s="357">
        <v>61.996476502971483</v>
      </c>
      <c r="F571" s="357">
        <v>43.950658476173928</v>
      </c>
      <c r="G571" s="357">
        <v>23.240958188371756</v>
      </c>
      <c r="H571" s="357">
        <v>13.527897664251169</v>
      </c>
    </row>
    <row r="572" spans="1:8" ht="17.5" customHeight="1" outlineLevel="1" thickBot="1">
      <c r="A572" s="360">
        <v>2.5</v>
      </c>
      <c r="B572" s="360" t="s">
        <v>33898</v>
      </c>
      <c r="C572" s="361" t="s">
        <v>33998</v>
      </c>
      <c r="D572" s="363">
        <v>1.5</v>
      </c>
      <c r="E572" s="357">
        <v>116.24339344307153</v>
      </c>
      <c r="F572" s="357">
        <v>82.40748464282612</v>
      </c>
      <c r="G572" s="357">
        <v>43.576796603197039</v>
      </c>
      <c r="H572" s="357">
        <v>25.364808120470943</v>
      </c>
    </row>
    <row r="573" spans="1:8" ht="17.5" customHeight="1" outlineLevel="1" thickBot="1">
      <c r="A573" s="360">
        <v>3.5</v>
      </c>
      <c r="B573" s="360" t="s">
        <v>33898</v>
      </c>
      <c r="C573" s="361" t="s">
        <v>33999</v>
      </c>
      <c r="D573" s="363">
        <v>2.5</v>
      </c>
      <c r="E573" s="357">
        <v>193.73898907178588</v>
      </c>
      <c r="F573" s="357">
        <v>137.34580773804353</v>
      </c>
      <c r="G573" s="357">
        <v>72.627994338661736</v>
      </c>
      <c r="H573" s="357">
        <v>42.274680200784907</v>
      </c>
    </row>
    <row r="574" spans="1:8" ht="17.5" customHeight="1" outlineLevel="1" thickBot="1">
      <c r="A574" s="360">
        <v>2</v>
      </c>
      <c r="B574" s="360" t="s">
        <v>33898</v>
      </c>
      <c r="C574" s="361" t="s">
        <v>34000</v>
      </c>
      <c r="D574" s="363">
        <v>1</v>
      </c>
      <c r="E574" s="357">
        <v>77.495595628714355</v>
      </c>
      <c r="F574" s="357">
        <v>54.938323095217413</v>
      </c>
      <c r="G574" s="357">
        <v>29.051197735464697</v>
      </c>
      <c r="H574" s="357">
        <v>16.909872080313963</v>
      </c>
    </row>
    <row r="575" spans="1:8" ht="17.5" customHeight="1" outlineLevel="1" thickBot="1">
      <c r="A575" s="360">
        <v>4</v>
      </c>
      <c r="B575" s="360" t="s">
        <v>33898</v>
      </c>
      <c r="C575" s="361" t="s">
        <v>34001</v>
      </c>
      <c r="D575" s="363">
        <v>3</v>
      </c>
      <c r="E575" s="357">
        <v>232.48678688614305</v>
      </c>
      <c r="F575" s="357">
        <v>164.81496928565224</v>
      </c>
      <c r="G575" s="357">
        <v>87.153593206394078</v>
      </c>
      <c r="H575" s="357">
        <v>50.729616240941887</v>
      </c>
    </row>
    <row r="576" spans="1:8" ht="17.5" customHeight="1" outlineLevel="1" thickBot="1">
      <c r="A576" s="360">
        <v>6.5</v>
      </c>
      <c r="B576" s="360" t="s">
        <v>33898</v>
      </c>
      <c r="C576" s="361" t="s">
        <v>34002</v>
      </c>
      <c r="D576" s="363">
        <v>5.5</v>
      </c>
      <c r="E576" s="357">
        <v>426.22577595792893</v>
      </c>
      <c r="F576" s="357">
        <v>302.1607770236958</v>
      </c>
      <c r="G576" s="357">
        <v>159.78158754505583</v>
      </c>
      <c r="H576" s="357">
        <v>93.00429644172678</v>
      </c>
    </row>
    <row r="577" spans="1:8" ht="17.5" customHeight="1" outlineLevel="1" thickBot="1">
      <c r="A577" s="360">
        <v>2</v>
      </c>
      <c r="B577" s="360" t="s">
        <v>33898</v>
      </c>
      <c r="C577" s="361" t="s">
        <v>34003</v>
      </c>
      <c r="D577" s="363">
        <v>1</v>
      </c>
      <c r="E577" s="357">
        <v>77.495595628714355</v>
      </c>
      <c r="F577" s="357">
        <v>54.938323095217413</v>
      </c>
      <c r="G577" s="357">
        <v>29.051197735464697</v>
      </c>
      <c r="H577" s="357">
        <v>16.909872080313963</v>
      </c>
    </row>
    <row r="578" spans="1:8" ht="17.5" customHeight="1" outlineLevel="1" thickBot="1">
      <c r="A578" s="360">
        <v>1.3</v>
      </c>
      <c r="B578" s="360" t="s">
        <v>33898</v>
      </c>
      <c r="C578" s="361" t="s">
        <v>34004</v>
      </c>
      <c r="D578" s="363">
        <v>0.30000000000000004</v>
      </c>
      <c r="E578" s="357">
        <v>23.248678688614309</v>
      </c>
      <c r="F578" s="357">
        <v>16.481496928565225</v>
      </c>
      <c r="G578" s="357">
        <v>8.7153593206394113</v>
      </c>
      <c r="H578" s="357">
        <v>5.072961624094189</v>
      </c>
    </row>
    <row r="579" spans="1:8" ht="17.5" customHeight="1" outlineLevel="1" thickBot="1">
      <c r="A579" s="360">
        <v>6.3</v>
      </c>
      <c r="B579" s="360" t="s">
        <v>33898</v>
      </c>
      <c r="C579" s="361" t="s">
        <v>34005</v>
      </c>
      <c r="D579" s="363">
        <v>5.3</v>
      </c>
      <c r="E579" s="357">
        <v>410.72665683218605</v>
      </c>
      <c r="F579" s="357">
        <v>291.17311240465227</v>
      </c>
      <c r="G579" s="357">
        <v>153.97134799796288</v>
      </c>
      <c r="H579" s="357">
        <v>89.622322025663991</v>
      </c>
    </row>
    <row r="580" spans="1:8" ht="17.5" customHeight="1" outlineLevel="1" thickBot="1">
      <c r="A580" s="360">
        <v>8</v>
      </c>
      <c r="B580" s="360" t="s">
        <v>33898</v>
      </c>
      <c r="C580" s="361" t="s">
        <v>34006</v>
      </c>
      <c r="D580" s="363">
        <v>7</v>
      </c>
      <c r="E580" s="357">
        <v>542.4691694010005</v>
      </c>
      <c r="F580" s="357">
        <v>384.56826166652189</v>
      </c>
      <c r="G580" s="357">
        <v>203.35838414825287</v>
      </c>
      <c r="H580" s="357">
        <v>118.36910456219773</v>
      </c>
    </row>
    <row r="581" spans="1:8" ht="17.5" customHeight="1" outlineLevel="1" thickBot="1">
      <c r="A581" s="360">
        <v>2</v>
      </c>
      <c r="B581" s="360" t="s">
        <v>33898</v>
      </c>
      <c r="C581" s="361" t="s">
        <v>34007</v>
      </c>
      <c r="D581" s="363">
        <v>1</v>
      </c>
      <c r="E581" s="357">
        <v>77.495595628714355</v>
      </c>
      <c r="F581" s="357">
        <v>54.938323095217413</v>
      </c>
      <c r="G581" s="357">
        <v>29.051197735464697</v>
      </c>
      <c r="H581" s="357">
        <v>16.909872080313963</v>
      </c>
    </row>
    <row r="582" spans="1:8" ht="17.5" customHeight="1" outlineLevel="1" thickBot="1">
      <c r="A582" s="360">
        <v>3.5</v>
      </c>
      <c r="B582" s="360" t="s">
        <v>33898</v>
      </c>
      <c r="C582" s="361" t="s">
        <v>34008</v>
      </c>
      <c r="D582" s="363">
        <v>2.5</v>
      </c>
      <c r="E582" s="357">
        <v>193.73898907178588</v>
      </c>
      <c r="F582" s="357">
        <v>137.34580773804353</v>
      </c>
      <c r="G582" s="357">
        <v>72.627994338661736</v>
      </c>
      <c r="H582" s="357">
        <v>42.274680200784907</v>
      </c>
    </row>
    <row r="583" spans="1:8" ht="17.5" customHeight="1" outlineLevel="1" thickBot="1">
      <c r="A583" s="360">
        <v>4.3</v>
      </c>
      <c r="B583" s="360" t="s">
        <v>33898</v>
      </c>
      <c r="C583" s="361" t="s">
        <v>34009</v>
      </c>
      <c r="D583" s="363">
        <v>3.3</v>
      </c>
      <c r="E583" s="357">
        <v>255.73546557475737</v>
      </c>
      <c r="F583" s="357">
        <v>181.29646621421745</v>
      </c>
      <c r="G583" s="357">
        <v>95.868952527033485</v>
      </c>
      <c r="H583" s="357">
        <v>55.802577865036071</v>
      </c>
    </row>
    <row r="584" spans="1:8" ht="17.5" customHeight="1" outlineLevel="1" thickBot="1">
      <c r="A584" s="360">
        <v>3.5</v>
      </c>
      <c r="B584" s="360" t="s">
        <v>33898</v>
      </c>
      <c r="C584" s="361" t="s">
        <v>34010</v>
      </c>
      <c r="D584" s="363">
        <v>2.5</v>
      </c>
      <c r="E584" s="357">
        <v>193.73898907178588</v>
      </c>
      <c r="F584" s="357">
        <v>137.34580773804353</v>
      </c>
      <c r="G584" s="357">
        <v>72.627994338661736</v>
      </c>
      <c r="H584" s="357">
        <v>42.274680200784907</v>
      </c>
    </row>
    <row r="585" spans="1:8" ht="17.5" customHeight="1" outlineLevel="1" thickBot="1">
      <c r="A585" s="360">
        <v>3</v>
      </c>
      <c r="B585" s="360" t="s">
        <v>33898</v>
      </c>
      <c r="C585" s="361" t="s">
        <v>34011</v>
      </c>
      <c r="D585" s="363">
        <v>2</v>
      </c>
      <c r="E585" s="357">
        <v>154.99119125742871</v>
      </c>
      <c r="F585" s="357">
        <v>109.87664619043483</v>
      </c>
      <c r="G585" s="357">
        <v>58.102395470929395</v>
      </c>
      <c r="H585" s="357">
        <v>33.819744160627927</v>
      </c>
    </row>
    <row r="586" spans="1:8" ht="17.5" customHeight="1" outlineLevel="1" thickBot="1">
      <c r="A586" s="360">
        <v>3.8</v>
      </c>
      <c r="B586" s="360" t="s">
        <v>33898</v>
      </c>
      <c r="C586" s="361" t="s">
        <v>34012</v>
      </c>
      <c r="D586" s="363">
        <v>2.8</v>
      </c>
      <c r="E586" s="357">
        <v>216.98766776040017</v>
      </c>
      <c r="F586" s="357">
        <v>153.82730466660874</v>
      </c>
      <c r="G586" s="357">
        <v>81.343353659301144</v>
      </c>
      <c r="H586" s="357">
        <v>47.347641824879091</v>
      </c>
    </row>
    <row r="587" spans="1:8" ht="17.5" customHeight="1" outlineLevel="1" thickBot="1">
      <c r="A587" s="360">
        <v>4.5</v>
      </c>
      <c r="B587" s="360" t="s">
        <v>33898</v>
      </c>
      <c r="C587" s="361" t="s">
        <v>34013</v>
      </c>
      <c r="D587" s="363">
        <v>3.5</v>
      </c>
      <c r="E587" s="357">
        <v>271.23458470050025</v>
      </c>
      <c r="F587" s="357">
        <v>192.28413083326095</v>
      </c>
      <c r="G587" s="357">
        <v>101.67919207412643</v>
      </c>
      <c r="H587" s="357">
        <v>59.184552281098867</v>
      </c>
    </row>
    <row r="588" spans="1:8" ht="17.5" customHeight="1" outlineLevel="1" thickBot="1">
      <c r="A588" s="360">
        <v>3.5</v>
      </c>
      <c r="B588" s="360" t="s">
        <v>33898</v>
      </c>
      <c r="C588" s="361" t="s">
        <v>34014</v>
      </c>
      <c r="D588" s="363">
        <v>2.5</v>
      </c>
      <c r="E588" s="357">
        <v>193.73898907178588</v>
      </c>
      <c r="F588" s="357">
        <v>137.34580773804353</v>
      </c>
      <c r="G588" s="357">
        <v>72.627994338661736</v>
      </c>
      <c r="H588" s="357">
        <v>42.274680200784907</v>
      </c>
    </row>
    <row r="589" spans="1:8" ht="17.5" customHeight="1" outlineLevel="1" thickBot="1">
      <c r="A589" s="360">
        <v>4.8</v>
      </c>
      <c r="B589" s="360" t="s">
        <v>33898</v>
      </c>
      <c r="C589" s="361" t="s">
        <v>34015</v>
      </c>
      <c r="D589" s="363">
        <v>3.8</v>
      </c>
      <c r="E589" s="357">
        <v>294.48326338911448</v>
      </c>
      <c r="F589" s="357">
        <v>208.76562776182612</v>
      </c>
      <c r="G589" s="357">
        <v>110.39455139476584</v>
      </c>
      <c r="H589" s="357">
        <v>64.257513905193051</v>
      </c>
    </row>
    <row r="590" spans="1:8" ht="17.5" customHeight="1" outlineLevel="1" thickBot="1">
      <c r="A590" s="360">
        <v>5</v>
      </c>
      <c r="B590" s="360" t="s">
        <v>33898</v>
      </c>
      <c r="C590" s="361" t="s">
        <v>34016</v>
      </c>
      <c r="D590" s="363">
        <v>4</v>
      </c>
      <c r="E590" s="357">
        <v>309.98238251485742</v>
      </c>
      <c r="F590" s="357">
        <v>219.75329238086965</v>
      </c>
      <c r="G590" s="357">
        <v>116.20479094185879</v>
      </c>
      <c r="H590" s="357">
        <v>67.639488321255854</v>
      </c>
    </row>
    <row r="591" spans="1:8" ht="17.5" customHeight="1" outlineLevel="1" thickBot="1">
      <c r="A591" s="360">
        <v>6.5</v>
      </c>
      <c r="B591" s="360" t="s">
        <v>33898</v>
      </c>
      <c r="C591" s="361" t="s">
        <v>34017</v>
      </c>
      <c r="D591" s="363">
        <v>5.5</v>
      </c>
      <c r="E591" s="357">
        <v>426.22577595792893</v>
      </c>
      <c r="F591" s="357">
        <v>302.1607770236958</v>
      </c>
      <c r="G591" s="357">
        <v>159.78158754505583</v>
      </c>
      <c r="H591" s="357">
        <v>93.00429644172678</v>
      </c>
    </row>
    <row r="592" spans="1:8" ht="17.5" customHeight="1" outlineLevel="1" thickBot="1">
      <c r="A592" s="360">
        <v>7.5</v>
      </c>
      <c r="B592" s="360" t="s">
        <v>33898</v>
      </c>
      <c r="C592" s="361" t="s">
        <v>34018</v>
      </c>
      <c r="D592" s="363">
        <v>6.5</v>
      </c>
      <c r="E592" s="357">
        <v>503.72137158664327</v>
      </c>
      <c r="F592" s="357">
        <v>357.09910011891316</v>
      </c>
      <c r="G592" s="357">
        <v>188.83278528052051</v>
      </c>
      <c r="H592" s="357">
        <v>109.91416852204075</v>
      </c>
    </row>
    <row r="593" spans="1:8" ht="17.5" customHeight="1" outlineLevel="1" thickBot="1">
      <c r="A593" s="360">
        <v>8.5</v>
      </c>
      <c r="B593" s="360" t="s">
        <v>33898</v>
      </c>
      <c r="C593" s="361" t="s">
        <v>34019</v>
      </c>
      <c r="D593" s="363">
        <v>7.5</v>
      </c>
      <c r="E593" s="357">
        <v>581.21696721535761</v>
      </c>
      <c r="F593" s="357">
        <v>412.03742321413057</v>
      </c>
      <c r="G593" s="357">
        <v>217.88398301598522</v>
      </c>
      <c r="H593" s="357">
        <v>126.8240406023547</v>
      </c>
    </row>
    <row r="594" spans="1:8" ht="17.5" customHeight="1" outlineLevel="1" thickBot="1">
      <c r="A594" s="360">
        <v>3</v>
      </c>
      <c r="B594" s="360" t="s">
        <v>33898</v>
      </c>
      <c r="C594" s="361" t="s">
        <v>34020</v>
      </c>
      <c r="D594" s="363">
        <v>2</v>
      </c>
      <c r="E594" s="357">
        <v>154.99119125742871</v>
      </c>
      <c r="F594" s="357">
        <v>109.87664619043483</v>
      </c>
      <c r="G594" s="357">
        <v>58.102395470929395</v>
      </c>
      <c r="H594" s="357">
        <v>33.819744160627927</v>
      </c>
    </row>
    <row r="595" spans="1:8" ht="17.5" customHeight="1" outlineLevel="1" thickBot="1">
      <c r="A595" s="360">
        <v>2.2999999999999998</v>
      </c>
      <c r="B595" s="360" t="s">
        <v>34021</v>
      </c>
      <c r="C595" s="361" t="s">
        <v>34022</v>
      </c>
      <c r="D595" s="363">
        <v>1.2999999999999998</v>
      </c>
      <c r="E595" s="357">
        <v>100.74427431732863</v>
      </c>
      <c r="F595" s="357">
        <v>71.419820023782634</v>
      </c>
      <c r="G595" s="357">
        <v>37.766557056104098</v>
      </c>
      <c r="H595" s="357">
        <v>21.982833704408147</v>
      </c>
    </row>
    <row r="596" spans="1:8" ht="17.5" customHeight="1" outlineLevel="1" thickBot="1">
      <c r="A596" s="360">
        <v>1.8</v>
      </c>
      <c r="B596" s="360" t="s">
        <v>34021</v>
      </c>
      <c r="C596" s="361" t="s">
        <v>34023</v>
      </c>
      <c r="D596" s="363">
        <v>0.8</v>
      </c>
      <c r="E596" s="357">
        <v>61.996476502971483</v>
      </c>
      <c r="F596" s="357">
        <v>43.950658476173928</v>
      </c>
      <c r="G596" s="357">
        <v>23.240958188371756</v>
      </c>
      <c r="H596" s="357">
        <v>13.527897664251169</v>
      </c>
    </row>
    <row r="597" spans="1:8" ht="17.5" customHeight="1" outlineLevel="1" thickBot="1">
      <c r="A597" s="360">
        <v>1.5</v>
      </c>
      <c r="B597" s="360" t="s">
        <v>34021</v>
      </c>
      <c r="C597" s="361" t="s">
        <v>34024</v>
      </c>
      <c r="D597" s="363">
        <v>0.5</v>
      </c>
      <c r="E597" s="357">
        <v>38.747797814357178</v>
      </c>
      <c r="F597" s="357">
        <v>27.469161547608707</v>
      </c>
      <c r="G597" s="357">
        <v>14.525598867732349</v>
      </c>
      <c r="H597" s="357">
        <v>8.4549360401569817</v>
      </c>
    </row>
    <row r="598" spans="1:8" ht="17.5" customHeight="1" outlineLevel="1" thickBot="1">
      <c r="A598" s="360">
        <v>2.5</v>
      </c>
      <c r="B598" s="360" t="s">
        <v>34021</v>
      </c>
      <c r="C598" s="361" t="s">
        <v>34025</v>
      </c>
      <c r="D598" s="363">
        <v>1.5</v>
      </c>
      <c r="E598" s="357">
        <v>116.24339344307153</v>
      </c>
      <c r="F598" s="357">
        <v>82.40748464282612</v>
      </c>
      <c r="G598" s="357">
        <v>43.576796603197039</v>
      </c>
      <c r="H598" s="357">
        <v>25.364808120470943</v>
      </c>
    </row>
    <row r="599" spans="1:8" ht="17.5" customHeight="1" outlineLevel="1" thickBot="1">
      <c r="A599" s="360">
        <v>1.5</v>
      </c>
      <c r="B599" s="360" t="s">
        <v>34021</v>
      </c>
      <c r="C599" s="361" t="s">
        <v>34026</v>
      </c>
      <c r="D599" s="363">
        <v>0.5</v>
      </c>
      <c r="E599" s="357">
        <v>38.747797814357178</v>
      </c>
      <c r="F599" s="357">
        <v>27.469161547608707</v>
      </c>
      <c r="G599" s="357">
        <v>14.525598867732349</v>
      </c>
      <c r="H599" s="357">
        <v>8.4549360401569817</v>
      </c>
    </row>
    <row r="600" spans="1:8" ht="17.5" customHeight="1" outlineLevel="1" thickBot="1">
      <c r="A600" s="360">
        <v>2</v>
      </c>
      <c r="B600" s="360" t="s">
        <v>34021</v>
      </c>
      <c r="C600" s="361" t="s">
        <v>34027</v>
      </c>
      <c r="D600" s="363">
        <v>1</v>
      </c>
      <c r="E600" s="357">
        <v>77.495595628714355</v>
      </c>
      <c r="F600" s="357">
        <v>54.938323095217413</v>
      </c>
      <c r="G600" s="357">
        <v>29.051197735464697</v>
      </c>
      <c r="H600" s="357">
        <v>16.909872080313963</v>
      </c>
    </row>
    <row r="601" spans="1:8" ht="17.5" customHeight="1" outlineLevel="1" thickBot="1">
      <c r="A601" s="360">
        <v>1.5</v>
      </c>
      <c r="B601" s="360" t="s">
        <v>34021</v>
      </c>
      <c r="C601" s="361" t="s">
        <v>34028</v>
      </c>
      <c r="D601" s="363">
        <v>0.5</v>
      </c>
      <c r="E601" s="357">
        <v>38.747797814357178</v>
      </c>
      <c r="F601" s="357">
        <v>27.469161547608707</v>
      </c>
      <c r="G601" s="357">
        <v>14.525598867732349</v>
      </c>
      <c r="H601" s="357">
        <v>8.4549360401569817</v>
      </c>
    </row>
    <row r="602" spans="1:8" ht="17.5" customHeight="1" outlineLevel="1" thickBot="1">
      <c r="A602" s="360">
        <v>2</v>
      </c>
      <c r="B602" s="360" t="s">
        <v>34021</v>
      </c>
      <c r="C602" s="361" t="s">
        <v>34029</v>
      </c>
      <c r="D602" s="363">
        <v>1</v>
      </c>
      <c r="E602" s="357">
        <v>77.495595628714355</v>
      </c>
      <c r="F602" s="357">
        <v>54.938323095217413</v>
      </c>
      <c r="G602" s="357">
        <v>29.051197735464697</v>
      </c>
      <c r="H602" s="357">
        <v>16.909872080313963</v>
      </c>
    </row>
    <row r="603" spans="1:8" ht="17.5" customHeight="1" outlineLevel="1" thickBot="1">
      <c r="A603" s="360">
        <v>2.5</v>
      </c>
      <c r="B603" s="360" t="s">
        <v>34021</v>
      </c>
      <c r="C603" s="361" t="s">
        <v>34030</v>
      </c>
      <c r="D603" s="363">
        <v>1.5</v>
      </c>
      <c r="E603" s="357">
        <v>116.24339344307153</v>
      </c>
      <c r="F603" s="357">
        <v>82.40748464282612</v>
      </c>
      <c r="G603" s="357">
        <v>43.576796603197039</v>
      </c>
      <c r="H603" s="357">
        <v>25.364808120470943</v>
      </c>
    </row>
    <row r="604" spans="1:8" ht="17.5" customHeight="1" outlineLevel="1" thickBot="1">
      <c r="A604" s="360">
        <v>1.3</v>
      </c>
      <c r="B604" s="360" t="s">
        <v>34021</v>
      </c>
      <c r="C604" s="361" t="s">
        <v>34031</v>
      </c>
      <c r="D604" s="363">
        <v>0.30000000000000004</v>
      </c>
      <c r="E604" s="357">
        <v>23.248678688614309</v>
      </c>
      <c r="F604" s="357">
        <v>16.481496928565225</v>
      </c>
      <c r="G604" s="357">
        <v>8.7153593206394113</v>
      </c>
      <c r="H604" s="357">
        <v>5.072961624094189</v>
      </c>
    </row>
    <row r="605" spans="1:8" ht="17.5" customHeight="1" outlineLevel="1" thickBot="1">
      <c r="A605" s="360">
        <v>2</v>
      </c>
      <c r="B605" s="360" t="s">
        <v>34021</v>
      </c>
      <c r="C605" s="361" t="s">
        <v>34032</v>
      </c>
      <c r="D605" s="363">
        <v>1</v>
      </c>
      <c r="E605" s="357">
        <v>77.495595628714355</v>
      </c>
      <c r="F605" s="357">
        <v>54.938323095217413</v>
      </c>
      <c r="G605" s="357">
        <v>29.051197735464697</v>
      </c>
      <c r="H605" s="357">
        <v>16.909872080313963</v>
      </c>
    </row>
    <row r="606" spans="1:8" ht="17.5" customHeight="1" outlineLevel="1" thickBot="1">
      <c r="A606" s="360">
        <v>2.8</v>
      </c>
      <c r="B606" s="360" t="s">
        <v>34033</v>
      </c>
      <c r="C606" s="361" t="s">
        <v>34034</v>
      </c>
      <c r="D606" s="363">
        <v>1.7999999999999998</v>
      </c>
      <c r="E606" s="357">
        <v>139.4920721316858</v>
      </c>
      <c r="F606" s="357">
        <v>98.888981571391326</v>
      </c>
      <c r="G606" s="357">
        <v>52.292155923836447</v>
      </c>
      <c r="H606" s="357">
        <v>30.437769744565131</v>
      </c>
    </row>
    <row r="607" spans="1:8" ht="17.5" customHeight="1" outlineLevel="1" thickBot="1">
      <c r="A607" s="360">
        <v>1.8</v>
      </c>
      <c r="B607" s="360" t="s">
        <v>34033</v>
      </c>
      <c r="C607" s="361" t="s">
        <v>34035</v>
      </c>
      <c r="D607" s="363">
        <v>0.8</v>
      </c>
      <c r="E607" s="357">
        <v>61.996476502971483</v>
      </c>
      <c r="F607" s="357">
        <v>43.950658476173928</v>
      </c>
      <c r="G607" s="357">
        <v>23.240958188371756</v>
      </c>
      <c r="H607" s="357">
        <v>13.527897664251169</v>
      </c>
    </row>
    <row r="608" spans="1:8" ht="17.5" customHeight="1" outlineLevel="1" thickBot="1">
      <c r="A608" s="360">
        <v>1.3</v>
      </c>
      <c r="B608" s="360" t="s">
        <v>34033</v>
      </c>
      <c r="C608" s="361" t="s">
        <v>34036</v>
      </c>
      <c r="D608" s="363">
        <v>0.30000000000000004</v>
      </c>
      <c r="E608" s="357">
        <v>23.248678688614309</v>
      </c>
      <c r="F608" s="357">
        <v>16.481496928565225</v>
      </c>
      <c r="G608" s="357">
        <v>8.7153593206394113</v>
      </c>
      <c r="H608" s="357">
        <v>5.072961624094189</v>
      </c>
    </row>
    <row r="609" spans="1:8" ht="17.5" customHeight="1" outlineLevel="1" thickBot="1">
      <c r="A609" s="360">
        <v>5.5</v>
      </c>
      <c r="B609" s="360" t="s">
        <v>34037</v>
      </c>
      <c r="C609" s="361" t="s">
        <v>34038</v>
      </c>
      <c r="D609" s="363">
        <v>4.5</v>
      </c>
      <c r="E609" s="357">
        <v>348.73018032921459</v>
      </c>
      <c r="F609" s="357">
        <v>247.22245392847833</v>
      </c>
      <c r="G609" s="357">
        <v>130.73038980959114</v>
      </c>
      <c r="H609" s="357">
        <v>76.094424361412834</v>
      </c>
    </row>
    <row r="610" spans="1:8" ht="17.5" customHeight="1" outlineLevel="1" thickBot="1">
      <c r="A610" s="360">
        <v>4.3</v>
      </c>
      <c r="B610" s="360" t="s">
        <v>34037</v>
      </c>
      <c r="C610" s="361" t="s">
        <v>34039</v>
      </c>
      <c r="D610" s="363">
        <v>3.3</v>
      </c>
      <c r="E610" s="357">
        <v>255.73546557475737</v>
      </c>
      <c r="F610" s="357">
        <v>181.29646621421745</v>
      </c>
      <c r="G610" s="357">
        <v>95.868952527033485</v>
      </c>
      <c r="H610" s="357">
        <v>55.802577865036071</v>
      </c>
    </row>
    <row r="611" spans="1:8" ht="17.5" customHeight="1" outlineLevel="1" thickBot="1">
      <c r="A611" s="360">
        <v>7</v>
      </c>
      <c r="B611" s="360" t="s">
        <v>34037</v>
      </c>
      <c r="C611" s="361" t="s">
        <v>34040</v>
      </c>
      <c r="D611" s="363">
        <v>6</v>
      </c>
      <c r="E611" s="357">
        <v>464.9735737722861</v>
      </c>
      <c r="F611" s="357">
        <v>329.62993857130448</v>
      </c>
      <c r="G611" s="357">
        <v>174.30718641278816</v>
      </c>
      <c r="H611" s="357">
        <v>101.45923248188377</v>
      </c>
    </row>
    <row r="612" spans="1:8" ht="17.5" customHeight="1" outlineLevel="1" thickBot="1">
      <c r="A612" s="360">
        <v>5.5</v>
      </c>
      <c r="B612" s="360" t="s">
        <v>34037</v>
      </c>
      <c r="C612" s="361" t="s">
        <v>34041</v>
      </c>
      <c r="D612" s="363">
        <v>4.5</v>
      </c>
      <c r="E612" s="357">
        <v>348.73018032921459</v>
      </c>
      <c r="F612" s="357">
        <v>247.22245392847833</v>
      </c>
      <c r="G612" s="357">
        <v>130.73038980959114</v>
      </c>
      <c r="H612" s="357">
        <v>76.094424361412834</v>
      </c>
    </row>
    <row r="613" spans="1:8" ht="17.5" customHeight="1" outlineLevel="1" thickBot="1">
      <c r="A613" s="360">
        <v>8</v>
      </c>
      <c r="B613" s="360" t="s">
        <v>34037</v>
      </c>
      <c r="C613" s="361" t="s">
        <v>34042</v>
      </c>
      <c r="D613" s="363">
        <v>7</v>
      </c>
      <c r="E613" s="357">
        <v>542.4691694010005</v>
      </c>
      <c r="F613" s="357">
        <v>384.56826166652189</v>
      </c>
      <c r="G613" s="357">
        <v>203.35838414825287</v>
      </c>
      <c r="H613" s="357">
        <v>118.36910456219773</v>
      </c>
    </row>
    <row r="614" spans="1:8" ht="17.5" customHeight="1" outlineLevel="1" thickBot="1">
      <c r="A614" s="360">
        <v>6</v>
      </c>
      <c r="B614" s="360" t="s">
        <v>34037</v>
      </c>
      <c r="C614" s="361" t="s">
        <v>34043</v>
      </c>
      <c r="D614" s="363">
        <v>5</v>
      </c>
      <c r="E614" s="357">
        <v>387.47797814357176</v>
      </c>
      <c r="F614" s="357">
        <v>274.69161547608707</v>
      </c>
      <c r="G614" s="357">
        <v>145.25598867732347</v>
      </c>
      <c r="H614" s="357">
        <v>84.549360401569814</v>
      </c>
    </row>
    <row r="615" spans="1:8" ht="17.5" customHeight="1" outlineLevel="1" thickBot="1">
      <c r="A615" s="360">
        <v>6.5</v>
      </c>
      <c r="B615" s="360" t="s">
        <v>34037</v>
      </c>
      <c r="C615" s="361" t="s">
        <v>34044</v>
      </c>
      <c r="D615" s="363">
        <v>5.5</v>
      </c>
      <c r="E615" s="357">
        <v>426.22577595792893</v>
      </c>
      <c r="F615" s="357">
        <v>302.1607770236958</v>
      </c>
      <c r="G615" s="357">
        <v>159.78158754505583</v>
      </c>
      <c r="H615" s="357">
        <v>93.00429644172678</v>
      </c>
    </row>
    <row r="616" spans="1:8" ht="17.5" customHeight="1" outlineLevel="1" thickBot="1">
      <c r="A616" s="360">
        <v>7</v>
      </c>
      <c r="B616" s="360" t="s">
        <v>34037</v>
      </c>
      <c r="C616" s="361" t="s">
        <v>34045</v>
      </c>
      <c r="D616" s="363">
        <v>6</v>
      </c>
      <c r="E616" s="357">
        <v>464.9735737722861</v>
      </c>
      <c r="F616" s="357">
        <v>329.62993857130448</v>
      </c>
      <c r="G616" s="357">
        <v>174.30718641278816</v>
      </c>
      <c r="H616" s="357">
        <v>101.45923248188377</v>
      </c>
    </row>
    <row r="617" spans="1:8" ht="17.5" customHeight="1" outlineLevel="1" thickBot="1">
      <c r="A617" s="360">
        <v>4.5</v>
      </c>
      <c r="B617" s="360" t="s">
        <v>34037</v>
      </c>
      <c r="C617" s="361" t="s">
        <v>34046</v>
      </c>
      <c r="D617" s="363">
        <v>3.5</v>
      </c>
      <c r="E617" s="357">
        <v>271.23458470050025</v>
      </c>
      <c r="F617" s="357">
        <v>192.28413083326095</v>
      </c>
      <c r="G617" s="357">
        <v>101.67919207412643</v>
      </c>
      <c r="H617" s="357">
        <v>59.184552281098867</v>
      </c>
    </row>
    <row r="618" spans="1:8" ht="17.5" customHeight="1" outlineLevel="1" thickBot="1">
      <c r="A618" s="360">
        <v>9.3000000000000007</v>
      </c>
      <c r="B618" s="360" t="s">
        <v>34037</v>
      </c>
      <c r="C618" s="361" t="s">
        <v>34047</v>
      </c>
      <c r="D618" s="363">
        <v>8.3000000000000007</v>
      </c>
      <c r="E618" s="357">
        <v>643.21344371832913</v>
      </c>
      <c r="F618" s="357">
        <v>455.98808169030451</v>
      </c>
      <c r="G618" s="357">
        <v>241.12494120435699</v>
      </c>
      <c r="H618" s="357">
        <v>140.35193826660588</v>
      </c>
    </row>
    <row r="619" spans="1:8" ht="17.5" customHeight="1" outlineLevel="1" thickBot="1">
      <c r="A619" s="360">
        <v>7.8</v>
      </c>
      <c r="B619" s="360" t="s">
        <v>34037</v>
      </c>
      <c r="C619" s="361" t="s">
        <v>34048</v>
      </c>
      <c r="D619" s="363">
        <v>6.8</v>
      </c>
      <c r="E619" s="357">
        <v>526.97005027525756</v>
      </c>
      <c r="F619" s="357">
        <v>373.58059704747836</v>
      </c>
      <c r="G619" s="357">
        <v>197.54814460115995</v>
      </c>
      <c r="H619" s="357">
        <v>114.98713014613493</v>
      </c>
    </row>
    <row r="620" spans="1:8" ht="17.5" customHeight="1" outlineLevel="1" thickBot="1">
      <c r="A620" s="360">
        <v>2.5</v>
      </c>
      <c r="B620" s="360" t="s">
        <v>34037</v>
      </c>
      <c r="C620" s="361" t="s">
        <v>34049</v>
      </c>
      <c r="D620" s="363">
        <v>1.5</v>
      </c>
      <c r="E620" s="357">
        <v>116.24339344307153</v>
      </c>
      <c r="F620" s="357">
        <v>82.40748464282612</v>
      </c>
      <c r="G620" s="357">
        <v>43.576796603197039</v>
      </c>
      <c r="H620" s="357">
        <v>25.364808120470943</v>
      </c>
    </row>
    <row r="621" spans="1:8" ht="17.5" customHeight="1" outlineLevel="1" thickBot="1">
      <c r="A621" s="360">
        <v>3</v>
      </c>
      <c r="B621" s="360" t="s">
        <v>34037</v>
      </c>
      <c r="C621" s="361" t="s">
        <v>34050</v>
      </c>
      <c r="D621" s="363">
        <v>2</v>
      </c>
      <c r="E621" s="357">
        <v>154.99119125742871</v>
      </c>
      <c r="F621" s="357">
        <v>109.87664619043483</v>
      </c>
      <c r="G621" s="357">
        <v>58.102395470929395</v>
      </c>
      <c r="H621" s="357">
        <v>33.819744160627927</v>
      </c>
    </row>
    <row r="622" spans="1:8" ht="17.5" customHeight="1" outlineLevel="1" thickBot="1">
      <c r="A622" s="360">
        <v>3.8</v>
      </c>
      <c r="B622" s="360" t="s">
        <v>34037</v>
      </c>
      <c r="C622" s="361" t="s">
        <v>34051</v>
      </c>
      <c r="D622" s="363">
        <v>2.8</v>
      </c>
      <c r="E622" s="357">
        <v>216.98766776040017</v>
      </c>
      <c r="F622" s="357">
        <v>153.82730466660874</v>
      </c>
      <c r="G622" s="357">
        <v>81.343353659301144</v>
      </c>
      <c r="H622" s="357">
        <v>47.347641824879091</v>
      </c>
    </row>
    <row r="623" spans="1:8" ht="17.5" customHeight="1" outlineLevel="1" thickBot="1">
      <c r="A623" s="360">
        <v>12.8</v>
      </c>
      <c r="B623" s="360" t="s">
        <v>34037</v>
      </c>
      <c r="C623" s="361" t="s">
        <v>34052</v>
      </c>
      <c r="D623" s="363">
        <v>11.8</v>
      </c>
      <c r="E623" s="357">
        <v>914.44802841882949</v>
      </c>
      <c r="F623" s="357">
        <v>648.27221252356549</v>
      </c>
      <c r="G623" s="357">
        <v>342.80413327848339</v>
      </c>
      <c r="H623" s="357">
        <v>199.53649054770477</v>
      </c>
    </row>
    <row r="624" spans="1:8" ht="17.5" customHeight="1" outlineLevel="1" thickBot="1">
      <c r="A624" s="360">
        <v>5.5</v>
      </c>
      <c r="B624" s="360" t="s">
        <v>34037</v>
      </c>
      <c r="C624" s="361" t="s">
        <v>34053</v>
      </c>
      <c r="D624" s="363">
        <v>4.5</v>
      </c>
      <c r="E624" s="357">
        <v>348.73018032921459</v>
      </c>
      <c r="F624" s="357">
        <v>247.22245392847833</v>
      </c>
      <c r="G624" s="357">
        <v>130.73038980959114</v>
      </c>
      <c r="H624" s="357">
        <v>76.094424361412834</v>
      </c>
    </row>
    <row r="625" spans="1:8" ht="17.5" customHeight="1" outlineLevel="1" thickBot="1">
      <c r="A625" s="360">
        <v>7.8</v>
      </c>
      <c r="B625" s="360" t="s">
        <v>34037</v>
      </c>
      <c r="C625" s="361" t="s">
        <v>34054</v>
      </c>
      <c r="D625" s="363">
        <v>6.8</v>
      </c>
      <c r="E625" s="357">
        <v>526.97005027525756</v>
      </c>
      <c r="F625" s="357">
        <v>373.58059704747836</v>
      </c>
      <c r="G625" s="357">
        <v>197.54814460115995</v>
      </c>
      <c r="H625" s="357">
        <v>114.98713014613493</v>
      </c>
    </row>
    <row r="626" spans="1:8" ht="17.5" customHeight="1" outlineLevel="1" thickBot="1">
      <c r="A626" s="360">
        <v>7</v>
      </c>
      <c r="B626" s="360" t="s">
        <v>34037</v>
      </c>
      <c r="C626" s="361" t="s">
        <v>34055</v>
      </c>
      <c r="D626" s="363">
        <v>6</v>
      </c>
      <c r="E626" s="357">
        <v>464.9735737722861</v>
      </c>
      <c r="F626" s="357">
        <v>329.62993857130448</v>
      </c>
      <c r="G626" s="357">
        <v>174.30718641278816</v>
      </c>
      <c r="H626" s="357">
        <v>101.45923248188377</v>
      </c>
    </row>
    <row r="627" spans="1:8" ht="17.5" customHeight="1" outlineLevel="1" thickBot="1">
      <c r="A627" s="360">
        <v>5.8</v>
      </c>
      <c r="B627" s="360" t="s">
        <v>34037</v>
      </c>
      <c r="C627" s="361" t="s">
        <v>34056</v>
      </c>
      <c r="D627" s="363">
        <v>4.8</v>
      </c>
      <c r="E627" s="357">
        <v>371.97885901782888</v>
      </c>
      <c r="F627" s="357">
        <v>263.70395085704359</v>
      </c>
      <c r="G627" s="357">
        <v>139.44574913023055</v>
      </c>
      <c r="H627" s="357">
        <v>81.167385985507011</v>
      </c>
    </row>
    <row r="628" spans="1:8" ht="17.5" customHeight="1" outlineLevel="1" thickBot="1">
      <c r="A628" s="360">
        <v>6</v>
      </c>
      <c r="B628" s="360" t="s">
        <v>34037</v>
      </c>
      <c r="C628" s="361" t="s">
        <v>34057</v>
      </c>
      <c r="D628" s="363">
        <v>5</v>
      </c>
      <c r="E628" s="357">
        <v>387.47797814357176</v>
      </c>
      <c r="F628" s="357">
        <v>274.69161547608707</v>
      </c>
      <c r="G628" s="357">
        <v>145.25598867732347</v>
      </c>
      <c r="H628" s="357">
        <v>84.549360401569814</v>
      </c>
    </row>
    <row r="629" spans="1:8" ht="17.5" customHeight="1" outlineLevel="1" thickBot="1">
      <c r="A629" s="360">
        <v>4</v>
      </c>
      <c r="B629" s="360" t="s">
        <v>34037</v>
      </c>
      <c r="C629" s="361" t="s">
        <v>34058</v>
      </c>
      <c r="D629" s="363">
        <v>3</v>
      </c>
      <c r="E629" s="357">
        <v>232.48678688614305</v>
      </c>
      <c r="F629" s="357">
        <v>164.81496928565224</v>
      </c>
      <c r="G629" s="357">
        <v>87.153593206394078</v>
      </c>
      <c r="H629" s="357">
        <v>50.729616240941887</v>
      </c>
    </row>
    <row r="630" spans="1:8" ht="17.5" customHeight="1" outlineLevel="1" thickBot="1">
      <c r="A630" s="360">
        <v>8</v>
      </c>
      <c r="B630" s="360" t="s">
        <v>34037</v>
      </c>
      <c r="C630" s="361" t="s">
        <v>34059</v>
      </c>
      <c r="D630" s="363">
        <v>7</v>
      </c>
      <c r="E630" s="357">
        <v>542.4691694010005</v>
      </c>
      <c r="F630" s="357">
        <v>384.56826166652189</v>
      </c>
      <c r="G630" s="357">
        <v>203.35838414825287</v>
      </c>
      <c r="H630" s="357">
        <v>118.36910456219773</v>
      </c>
    </row>
    <row r="631" spans="1:8" ht="17.5" customHeight="1" outlineLevel="1" thickBot="1">
      <c r="A631" s="360">
        <v>4.8</v>
      </c>
      <c r="B631" s="360" t="s">
        <v>34037</v>
      </c>
      <c r="C631" s="361" t="s">
        <v>34060</v>
      </c>
      <c r="D631" s="363">
        <v>3.8</v>
      </c>
      <c r="E631" s="357">
        <v>294.48326338911448</v>
      </c>
      <c r="F631" s="357">
        <v>208.76562776182612</v>
      </c>
      <c r="G631" s="357">
        <v>110.39455139476584</v>
      </c>
      <c r="H631" s="357">
        <v>64.257513905193051</v>
      </c>
    </row>
    <row r="632" spans="1:8" ht="17.5" customHeight="1" outlineLevel="1" thickBot="1">
      <c r="A632" s="360">
        <v>3.3</v>
      </c>
      <c r="B632" s="360" t="s">
        <v>34037</v>
      </c>
      <c r="C632" s="361" t="s">
        <v>34061</v>
      </c>
      <c r="D632" s="363">
        <v>2.2999999999999998</v>
      </c>
      <c r="E632" s="357">
        <v>178.239869946043</v>
      </c>
      <c r="F632" s="357">
        <v>126.35814311900003</v>
      </c>
      <c r="G632" s="357">
        <v>66.817754791568802</v>
      </c>
      <c r="H632" s="357">
        <v>38.892705784722111</v>
      </c>
    </row>
    <row r="633" spans="1:8" ht="17.5" customHeight="1" outlineLevel="1" thickBot="1">
      <c r="A633" s="360">
        <v>4</v>
      </c>
      <c r="B633" s="360" t="s">
        <v>34037</v>
      </c>
      <c r="C633" s="361" t="s">
        <v>34062</v>
      </c>
      <c r="D633" s="363">
        <v>3</v>
      </c>
      <c r="E633" s="357">
        <v>232.48678688614305</v>
      </c>
      <c r="F633" s="357">
        <v>164.81496928565224</v>
      </c>
      <c r="G633" s="357">
        <v>87.153593206394078</v>
      </c>
      <c r="H633" s="357">
        <v>50.729616240941887</v>
      </c>
    </row>
    <row r="634" spans="1:8" ht="17.5" customHeight="1" outlineLevel="1" thickBot="1">
      <c r="A634" s="360">
        <v>2.5</v>
      </c>
      <c r="B634" s="360" t="s">
        <v>34037</v>
      </c>
      <c r="C634" s="361" t="s">
        <v>34063</v>
      </c>
      <c r="D634" s="363">
        <v>1.5</v>
      </c>
      <c r="E634" s="357">
        <v>116.24339344307153</v>
      </c>
      <c r="F634" s="357">
        <v>82.40748464282612</v>
      </c>
      <c r="G634" s="357">
        <v>43.576796603197039</v>
      </c>
      <c r="H634" s="357">
        <v>25.364808120470943</v>
      </c>
    </row>
    <row r="635" spans="1:8" ht="17.5" customHeight="1" outlineLevel="1" thickBot="1">
      <c r="A635" s="360">
        <v>6</v>
      </c>
      <c r="B635" s="360" t="s">
        <v>34037</v>
      </c>
      <c r="C635" s="361" t="s">
        <v>34064</v>
      </c>
      <c r="D635" s="363">
        <v>5</v>
      </c>
      <c r="E635" s="357">
        <v>387.47797814357176</v>
      </c>
      <c r="F635" s="357">
        <v>274.69161547608707</v>
      </c>
      <c r="G635" s="357">
        <v>145.25598867732347</v>
      </c>
      <c r="H635" s="357">
        <v>84.549360401569814</v>
      </c>
    </row>
    <row r="636" spans="1:8" ht="17.5" customHeight="1" outlineLevel="1" thickBot="1">
      <c r="A636" s="360">
        <v>8.5</v>
      </c>
      <c r="B636" s="360" t="s">
        <v>34037</v>
      </c>
      <c r="C636" s="361" t="s">
        <v>34065</v>
      </c>
      <c r="D636" s="363">
        <v>7.5</v>
      </c>
      <c r="E636" s="357">
        <v>581.21696721535761</v>
      </c>
      <c r="F636" s="357">
        <v>412.03742321413057</v>
      </c>
      <c r="G636" s="357">
        <v>217.88398301598522</v>
      </c>
      <c r="H636" s="357">
        <v>126.8240406023547</v>
      </c>
    </row>
    <row r="637" spans="1:8" ht="17.5" customHeight="1" outlineLevel="1" thickBot="1">
      <c r="A637" s="360">
        <v>6</v>
      </c>
      <c r="B637" s="360" t="s">
        <v>34037</v>
      </c>
      <c r="C637" s="361" t="s">
        <v>34066</v>
      </c>
      <c r="D637" s="363">
        <v>5</v>
      </c>
      <c r="E637" s="357">
        <v>387.47797814357176</v>
      </c>
      <c r="F637" s="357">
        <v>274.69161547608707</v>
      </c>
      <c r="G637" s="357">
        <v>145.25598867732347</v>
      </c>
      <c r="H637" s="357">
        <v>84.549360401569814</v>
      </c>
    </row>
    <row r="638" spans="1:8" ht="17.5" customHeight="1" outlineLevel="1" thickBot="1">
      <c r="A638" s="360">
        <v>8</v>
      </c>
      <c r="B638" s="360" t="s">
        <v>34037</v>
      </c>
      <c r="C638" s="361" t="s">
        <v>34067</v>
      </c>
      <c r="D638" s="363">
        <v>7</v>
      </c>
      <c r="E638" s="357">
        <v>542.4691694010005</v>
      </c>
      <c r="F638" s="357">
        <v>384.56826166652189</v>
      </c>
      <c r="G638" s="357">
        <v>203.35838414825287</v>
      </c>
      <c r="H638" s="357">
        <v>118.36910456219773</v>
      </c>
    </row>
    <row r="639" spans="1:8" ht="17.5" customHeight="1" outlineLevel="1" thickBot="1">
      <c r="A639" s="360">
        <v>8</v>
      </c>
      <c r="B639" s="360" t="s">
        <v>34037</v>
      </c>
      <c r="C639" s="361" t="s">
        <v>34068</v>
      </c>
      <c r="D639" s="363">
        <v>7</v>
      </c>
      <c r="E639" s="357">
        <v>542.4691694010005</v>
      </c>
      <c r="F639" s="357">
        <v>384.56826166652189</v>
      </c>
      <c r="G639" s="357">
        <v>203.35838414825287</v>
      </c>
      <c r="H639" s="357">
        <v>118.36910456219773</v>
      </c>
    </row>
    <row r="640" spans="1:8" ht="17.5" customHeight="1" outlineLevel="1" thickBot="1">
      <c r="A640" s="360">
        <v>4</v>
      </c>
      <c r="B640" s="360" t="s">
        <v>34037</v>
      </c>
      <c r="C640" s="361" t="s">
        <v>34069</v>
      </c>
      <c r="D640" s="363">
        <v>3</v>
      </c>
      <c r="E640" s="357">
        <v>232.48678688614305</v>
      </c>
      <c r="F640" s="357">
        <v>164.81496928565224</v>
      </c>
      <c r="G640" s="357">
        <v>87.153593206394078</v>
      </c>
      <c r="H640" s="357">
        <v>50.729616240941887</v>
      </c>
    </row>
    <row r="641" spans="1:8" ht="17.5" customHeight="1" outlineLevel="1" thickBot="1">
      <c r="A641" s="360">
        <v>2.5</v>
      </c>
      <c r="B641" s="360" t="s">
        <v>34037</v>
      </c>
      <c r="C641" s="361" t="s">
        <v>34070</v>
      </c>
      <c r="D641" s="363">
        <v>1.5</v>
      </c>
      <c r="E641" s="357">
        <v>116.24339344307153</v>
      </c>
      <c r="F641" s="357">
        <v>82.40748464282612</v>
      </c>
      <c r="G641" s="357">
        <v>43.576796603197039</v>
      </c>
      <c r="H641" s="357">
        <v>25.364808120470943</v>
      </c>
    </row>
    <row r="642" spans="1:8" ht="17.5" customHeight="1" outlineLevel="1" thickBot="1">
      <c r="A642" s="360">
        <v>3</v>
      </c>
      <c r="B642" s="360" t="s">
        <v>34037</v>
      </c>
      <c r="C642" s="361" t="s">
        <v>34071</v>
      </c>
      <c r="D642" s="363">
        <v>2</v>
      </c>
      <c r="E642" s="357">
        <v>154.99119125742871</v>
      </c>
      <c r="F642" s="357">
        <v>109.87664619043483</v>
      </c>
      <c r="G642" s="357">
        <v>58.102395470929395</v>
      </c>
      <c r="H642" s="357">
        <v>33.819744160627927</v>
      </c>
    </row>
    <row r="643" spans="1:8" ht="17.5" customHeight="1" outlineLevel="1" thickBot="1">
      <c r="A643" s="360">
        <v>8</v>
      </c>
      <c r="B643" s="360" t="s">
        <v>34037</v>
      </c>
      <c r="C643" s="361" t="s">
        <v>34072</v>
      </c>
      <c r="D643" s="363">
        <v>7</v>
      </c>
      <c r="E643" s="357">
        <v>542.4691694010005</v>
      </c>
      <c r="F643" s="357">
        <v>384.56826166652189</v>
      </c>
      <c r="G643" s="357">
        <v>203.35838414825287</v>
      </c>
      <c r="H643" s="357">
        <v>118.36910456219773</v>
      </c>
    </row>
    <row r="644" spans="1:8" ht="17.5" customHeight="1" outlineLevel="1" thickBot="1">
      <c r="A644" s="360">
        <v>4.8</v>
      </c>
      <c r="B644" s="360" t="s">
        <v>34037</v>
      </c>
      <c r="C644" s="361" t="s">
        <v>34073</v>
      </c>
      <c r="D644" s="363">
        <v>3.8</v>
      </c>
      <c r="E644" s="357">
        <v>294.48326338911448</v>
      </c>
      <c r="F644" s="357">
        <v>208.76562776182612</v>
      </c>
      <c r="G644" s="357">
        <v>110.39455139476584</v>
      </c>
      <c r="H644" s="357">
        <v>64.257513905193051</v>
      </c>
    </row>
    <row r="645" spans="1:8" ht="17.5" customHeight="1" outlineLevel="1" thickBot="1">
      <c r="A645" s="360">
        <v>4.3</v>
      </c>
      <c r="B645" s="360" t="s">
        <v>34037</v>
      </c>
      <c r="C645" s="361" t="s">
        <v>34074</v>
      </c>
      <c r="D645" s="363">
        <v>3.3</v>
      </c>
      <c r="E645" s="357">
        <v>255.73546557475737</v>
      </c>
      <c r="F645" s="357">
        <v>181.29646621421745</v>
      </c>
      <c r="G645" s="357">
        <v>95.868952527033485</v>
      </c>
      <c r="H645" s="357">
        <v>55.802577865036071</v>
      </c>
    </row>
    <row r="646" spans="1:8" ht="17.5" customHeight="1" outlineLevel="1" thickBot="1">
      <c r="A646" s="360">
        <v>3</v>
      </c>
      <c r="B646" s="360" t="s">
        <v>34037</v>
      </c>
      <c r="C646" s="361" t="s">
        <v>34075</v>
      </c>
      <c r="D646" s="363">
        <v>2</v>
      </c>
      <c r="E646" s="357">
        <v>154.99119125742871</v>
      </c>
      <c r="F646" s="357">
        <v>109.87664619043483</v>
      </c>
      <c r="G646" s="357">
        <v>58.102395470929395</v>
      </c>
      <c r="H646" s="357">
        <v>33.819744160627927</v>
      </c>
    </row>
    <row r="647" spans="1:8" ht="17.5" customHeight="1" outlineLevel="1" thickBot="1">
      <c r="A647" s="360">
        <v>5.3</v>
      </c>
      <c r="B647" s="360" t="s">
        <v>34037</v>
      </c>
      <c r="C647" s="361" t="s">
        <v>34076</v>
      </c>
      <c r="D647" s="363">
        <v>4.3</v>
      </c>
      <c r="E647" s="357">
        <v>333.23106120347171</v>
      </c>
      <c r="F647" s="357">
        <v>236.23478930943486</v>
      </c>
      <c r="G647" s="357">
        <v>124.92015026249818</v>
      </c>
      <c r="H647" s="357">
        <v>72.712449945350031</v>
      </c>
    </row>
    <row r="648" spans="1:8" ht="17.5" customHeight="1" outlineLevel="1" thickBot="1">
      <c r="A648" s="360">
        <v>3.5</v>
      </c>
      <c r="B648" s="360" t="s">
        <v>34037</v>
      </c>
      <c r="C648" s="361" t="s">
        <v>34077</v>
      </c>
      <c r="D648" s="363">
        <v>2.5</v>
      </c>
      <c r="E648" s="357">
        <v>193.73898907178588</v>
      </c>
      <c r="F648" s="357">
        <v>137.34580773804353</v>
      </c>
      <c r="G648" s="357">
        <v>72.627994338661736</v>
      </c>
      <c r="H648" s="357">
        <v>42.274680200784907</v>
      </c>
    </row>
    <row r="649" spans="1:8" ht="17.5" customHeight="1" outlineLevel="1" thickBot="1">
      <c r="A649" s="360">
        <v>3.8</v>
      </c>
      <c r="B649" s="360" t="s">
        <v>34037</v>
      </c>
      <c r="C649" s="361" t="s">
        <v>34078</v>
      </c>
      <c r="D649" s="363">
        <v>2.8</v>
      </c>
      <c r="E649" s="357">
        <v>216.98766776040017</v>
      </c>
      <c r="F649" s="357">
        <v>153.82730466660874</v>
      </c>
      <c r="G649" s="357">
        <v>81.343353659301144</v>
      </c>
      <c r="H649" s="357">
        <v>47.347641824879091</v>
      </c>
    </row>
    <row r="650" spans="1:8" ht="17.5" customHeight="1" outlineLevel="1" thickBot="1">
      <c r="A650" s="360">
        <v>4</v>
      </c>
      <c r="B650" s="360" t="s">
        <v>34037</v>
      </c>
      <c r="C650" s="361" t="s">
        <v>34079</v>
      </c>
      <c r="D650" s="363">
        <v>3</v>
      </c>
      <c r="E650" s="357">
        <v>232.48678688614305</v>
      </c>
      <c r="F650" s="357">
        <v>164.81496928565224</v>
      </c>
      <c r="G650" s="357">
        <v>87.153593206394078</v>
      </c>
      <c r="H650" s="357">
        <v>50.729616240941887</v>
      </c>
    </row>
    <row r="651" spans="1:8" ht="17.5" customHeight="1" outlineLevel="1" thickBot="1">
      <c r="A651" s="360">
        <v>12</v>
      </c>
      <c r="B651" s="360" t="s">
        <v>34037</v>
      </c>
      <c r="C651" s="361" t="s">
        <v>34080</v>
      </c>
      <c r="D651" s="363">
        <v>11</v>
      </c>
      <c r="E651" s="357">
        <v>852.45155191585786</v>
      </c>
      <c r="F651" s="357">
        <v>604.3215540473916</v>
      </c>
      <c r="G651" s="357">
        <v>319.56317509011166</v>
      </c>
      <c r="H651" s="357">
        <v>186.00859288345356</v>
      </c>
    </row>
    <row r="652" spans="1:8" ht="17.5" customHeight="1" outlineLevel="1" thickBot="1">
      <c r="A652" s="360">
        <v>8</v>
      </c>
      <c r="B652" s="360" t="s">
        <v>34037</v>
      </c>
      <c r="C652" s="361" t="s">
        <v>34081</v>
      </c>
      <c r="D652" s="363">
        <v>7</v>
      </c>
      <c r="E652" s="357">
        <v>542.4691694010005</v>
      </c>
      <c r="F652" s="357">
        <v>384.56826166652189</v>
      </c>
      <c r="G652" s="357">
        <v>203.35838414825287</v>
      </c>
      <c r="H652" s="357">
        <v>118.36910456219773</v>
      </c>
    </row>
    <row r="653" spans="1:8" ht="17.5" customHeight="1" outlineLevel="1" thickBot="1">
      <c r="A653" s="360">
        <v>4</v>
      </c>
      <c r="B653" s="360" t="s">
        <v>34037</v>
      </c>
      <c r="C653" s="361" t="s">
        <v>34082</v>
      </c>
      <c r="D653" s="363">
        <v>3</v>
      </c>
      <c r="E653" s="357">
        <v>232.48678688614305</v>
      </c>
      <c r="F653" s="357">
        <v>164.81496928565224</v>
      </c>
      <c r="G653" s="357">
        <v>87.153593206394078</v>
      </c>
      <c r="H653" s="357">
        <v>50.729616240941887</v>
      </c>
    </row>
    <row r="654" spans="1:8" ht="17.5" customHeight="1" outlineLevel="1" thickBot="1">
      <c r="A654" s="360">
        <v>3.5</v>
      </c>
      <c r="B654" s="360" t="s">
        <v>34037</v>
      </c>
      <c r="C654" s="361" t="s">
        <v>34083</v>
      </c>
      <c r="D654" s="363">
        <v>2.5</v>
      </c>
      <c r="E654" s="357">
        <v>193.73898907178588</v>
      </c>
      <c r="F654" s="357">
        <v>137.34580773804353</v>
      </c>
      <c r="G654" s="357">
        <v>72.627994338661736</v>
      </c>
      <c r="H654" s="357">
        <v>42.274680200784907</v>
      </c>
    </row>
    <row r="655" spans="1:8" ht="17.5" customHeight="1" outlineLevel="1" thickBot="1">
      <c r="A655" s="360">
        <v>7.8</v>
      </c>
      <c r="B655" s="360" t="s">
        <v>34037</v>
      </c>
      <c r="C655" s="361" t="s">
        <v>34084</v>
      </c>
      <c r="D655" s="363">
        <v>6.8</v>
      </c>
      <c r="E655" s="357">
        <v>526.97005027525756</v>
      </c>
      <c r="F655" s="357">
        <v>373.58059704747836</v>
      </c>
      <c r="G655" s="357">
        <v>197.54814460115995</v>
      </c>
      <c r="H655" s="357">
        <v>114.98713014613493</v>
      </c>
    </row>
    <row r="656" spans="1:8" ht="17.5" customHeight="1" outlineLevel="1" thickBot="1">
      <c r="A656" s="360">
        <v>8</v>
      </c>
      <c r="B656" s="360" t="s">
        <v>34037</v>
      </c>
      <c r="C656" s="361" t="s">
        <v>34085</v>
      </c>
      <c r="D656" s="363">
        <v>7</v>
      </c>
      <c r="E656" s="357">
        <v>542.4691694010005</v>
      </c>
      <c r="F656" s="357">
        <v>384.56826166652189</v>
      </c>
      <c r="G656" s="357">
        <v>203.35838414825287</v>
      </c>
      <c r="H656" s="357">
        <v>118.36910456219773</v>
      </c>
    </row>
    <row r="657" spans="1:8" ht="17.5" customHeight="1" outlineLevel="1" thickBot="1">
      <c r="A657" s="360">
        <v>10</v>
      </c>
      <c r="B657" s="360" t="s">
        <v>34037</v>
      </c>
      <c r="C657" s="361" t="s">
        <v>34086</v>
      </c>
      <c r="D657" s="363">
        <v>9</v>
      </c>
      <c r="E657" s="357">
        <v>697.46036065842918</v>
      </c>
      <c r="F657" s="357">
        <v>494.44490785695666</v>
      </c>
      <c r="G657" s="357">
        <v>261.46077961918229</v>
      </c>
      <c r="H657" s="357">
        <v>152.18884872282567</v>
      </c>
    </row>
    <row r="658" spans="1:8" ht="17.5" customHeight="1" outlineLevel="1" thickBot="1">
      <c r="A658" s="360">
        <v>5.5</v>
      </c>
      <c r="B658" s="360" t="s">
        <v>34037</v>
      </c>
      <c r="C658" s="361" t="s">
        <v>34087</v>
      </c>
      <c r="D658" s="363">
        <v>4.5</v>
      </c>
      <c r="E658" s="357">
        <v>348.73018032921459</v>
      </c>
      <c r="F658" s="357">
        <v>247.22245392847833</v>
      </c>
      <c r="G658" s="357">
        <v>130.73038980959114</v>
      </c>
      <c r="H658" s="357">
        <v>76.094424361412834</v>
      </c>
    </row>
    <row r="659" spans="1:8" ht="17.5" customHeight="1" outlineLevel="1" thickBot="1">
      <c r="A659" s="360">
        <v>4.3</v>
      </c>
      <c r="B659" s="360" t="s">
        <v>34037</v>
      </c>
      <c r="C659" s="361" t="s">
        <v>34088</v>
      </c>
      <c r="D659" s="363">
        <v>3.3</v>
      </c>
      <c r="E659" s="357">
        <v>255.73546557475737</v>
      </c>
      <c r="F659" s="357">
        <v>181.29646621421745</v>
      </c>
      <c r="G659" s="357">
        <v>95.868952527033485</v>
      </c>
      <c r="H659" s="357">
        <v>55.802577865036071</v>
      </c>
    </row>
    <row r="660" spans="1:8" ht="17.5" customHeight="1" outlineLevel="1" thickBot="1">
      <c r="A660" s="360">
        <v>4.5</v>
      </c>
      <c r="B660" s="360" t="s">
        <v>34037</v>
      </c>
      <c r="C660" s="361" t="s">
        <v>34089</v>
      </c>
      <c r="D660" s="363">
        <v>3.5</v>
      </c>
      <c r="E660" s="357">
        <v>271.23458470050025</v>
      </c>
      <c r="F660" s="357">
        <v>192.28413083326095</v>
      </c>
      <c r="G660" s="357">
        <v>101.67919207412643</v>
      </c>
      <c r="H660" s="357">
        <v>59.184552281098867</v>
      </c>
    </row>
    <row r="661" spans="1:8" ht="17.5" customHeight="1" outlineLevel="1" thickBot="1">
      <c r="A661" s="360">
        <v>5.8</v>
      </c>
      <c r="B661" s="360" t="s">
        <v>34037</v>
      </c>
      <c r="C661" s="361" t="s">
        <v>34090</v>
      </c>
      <c r="D661" s="363">
        <v>4.8</v>
      </c>
      <c r="E661" s="357">
        <v>371.97885901782888</v>
      </c>
      <c r="F661" s="357">
        <v>263.70395085704359</v>
      </c>
      <c r="G661" s="357">
        <v>139.44574913023055</v>
      </c>
      <c r="H661" s="357">
        <v>81.167385985507011</v>
      </c>
    </row>
    <row r="662" spans="1:8" ht="17.5" customHeight="1" outlineLevel="1" thickBot="1">
      <c r="A662" s="360">
        <v>7.3</v>
      </c>
      <c r="B662" s="360" t="s">
        <v>34037</v>
      </c>
      <c r="C662" s="361" t="s">
        <v>34091</v>
      </c>
      <c r="D662" s="363">
        <v>6.3</v>
      </c>
      <c r="E662" s="357">
        <v>488.22225246090039</v>
      </c>
      <c r="F662" s="357">
        <v>346.11143549986969</v>
      </c>
      <c r="G662" s="357">
        <v>183.02254573342759</v>
      </c>
      <c r="H662" s="357">
        <v>106.53219410597796</v>
      </c>
    </row>
    <row r="663" spans="1:8" ht="17.5" customHeight="1" outlineLevel="1" thickBot="1">
      <c r="A663" s="360">
        <v>3.8</v>
      </c>
      <c r="B663" s="360" t="s">
        <v>34037</v>
      </c>
      <c r="C663" s="361" t="s">
        <v>34092</v>
      </c>
      <c r="D663" s="363">
        <v>2.8</v>
      </c>
      <c r="E663" s="357">
        <v>216.98766776040017</v>
      </c>
      <c r="F663" s="357">
        <v>153.82730466660874</v>
      </c>
      <c r="G663" s="357">
        <v>81.343353659301144</v>
      </c>
      <c r="H663" s="357">
        <v>47.347641824879091</v>
      </c>
    </row>
    <row r="664" spans="1:8" ht="17.5" customHeight="1" outlineLevel="1" thickBot="1">
      <c r="A664" s="360">
        <v>9</v>
      </c>
      <c r="B664" s="360" t="s">
        <v>34037</v>
      </c>
      <c r="C664" s="361" t="s">
        <v>34093</v>
      </c>
      <c r="D664" s="363">
        <v>8</v>
      </c>
      <c r="E664" s="357">
        <v>619.96476502971484</v>
      </c>
      <c r="F664" s="357">
        <v>439.5065847617393</v>
      </c>
      <c r="G664" s="357">
        <v>232.40958188371758</v>
      </c>
      <c r="H664" s="357">
        <v>135.27897664251171</v>
      </c>
    </row>
    <row r="665" spans="1:8" ht="17.5" customHeight="1" outlineLevel="1" thickBot="1">
      <c r="A665" s="360">
        <v>1.8</v>
      </c>
      <c r="B665" s="360" t="s">
        <v>34037</v>
      </c>
      <c r="C665" s="361" t="s">
        <v>34094</v>
      </c>
      <c r="D665" s="363">
        <v>0.8</v>
      </c>
      <c r="E665" s="357">
        <v>61.996476502971483</v>
      </c>
      <c r="F665" s="357">
        <v>43.950658476173928</v>
      </c>
      <c r="G665" s="357">
        <v>23.240958188371756</v>
      </c>
      <c r="H665" s="357">
        <v>13.527897664251169</v>
      </c>
    </row>
    <row r="666" spans="1:8" ht="17.5" customHeight="1" outlineLevel="1" thickBot="1">
      <c r="A666" s="360">
        <v>3</v>
      </c>
      <c r="B666" s="360" t="s">
        <v>34037</v>
      </c>
      <c r="C666" s="361" t="s">
        <v>34095</v>
      </c>
      <c r="D666" s="363">
        <v>2</v>
      </c>
      <c r="E666" s="357">
        <v>154.99119125742871</v>
      </c>
      <c r="F666" s="357">
        <v>109.87664619043483</v>
      </c>
      <c r="G666" s="357">
        <v>58.102395470929395</v>
      </c>
      <c r="H666" s="357">
        <v>33.819744160627927</v>
      </c>
    </row>
    <row r="667" spans="1:8" ht="17.5" customHeight="1" outlineLevel="1" thickBot="1">
      <c r="A667" s="360">
        <v>12</v>
      </c>
      <c r="B667" s="360" t="s">
        <v>34037</v>
      </c>
      <c r="C667" s="361" t="s">
        <v>34096</v>
      </c>
      <c r="D667" s="363">
        <v>11</v>
      </c>
      <c r="E667" s="357">
        <v>852.45155191585786</v>
      </c>
      <c r="F667" s="357">
        <v>604.3215540473916</v>
      </c>
      <c r="G667" s="357">
        <v>319.56317509011166</v>
      </c>
      <c r="H667" s="357">
        <v>186.00859288345356</v>
      </c>
    </row>
    <row r="668" spans="1:8" ht="17.5" customHeight="1" outlineLevel="1" thickBot="1">
      <c r="A668" s="360">
        <v>5.3</v>
      </c>
      <c r="B668" s="360" t="s">
        <v>34037</v>
      </c>
      <c r="C668" s="361" t="s">
        <v>34097</v>
      </c>
      <c r="D668" s="363">
        <v>4.3</v>
      </c>
      <c r="E668" s="357">
        <v>333.23106120347171</v>
      </c>
      <c r="F668" s="357">
        <v>236.23478930943486</v>
      </c>
      <c r="G668" s="357">
        <v>124.92015026249818</v>
      </c>
      <c r="H668" s="357">
        <v>72.712449945350031</v>
      </c>
    </row>
    <row r="669" spans="1:8" ht="17.5" customHeight="1" outlineLevel="1" thickBot="1">
      <c r="A669" s="360">
        <v>10.3</v>
      </c>
      <c r="B669" s="360" t="s">
        <v>34037</v>
      </c>
      <c r="C669" s="361" t="s">
        <v>34098</v>
      </c>
      <c r="D669" s="363">
        <v>9.3000000000000007</v>
      </c>
      <c r="E669" s="357">
        <v>720.70903934704359</v>
      </c>
      <c r="F669" s="357">
        <v>510.92640478552192</v>
      </c>
      <c r="G669" s="357">
        <v>270.17613893982167</v>
      </c>
      <c r="H669" s="357">
        <v>157.26181034691984</v>
      </c>
    </row>
    <row r="670" spans="1:8" ht="17.5" customHeight="1" outlineLevel="1" thickBot="1">
      <c r="A670" s="360">
        <v>4</v>
      </c>
      <c r="B670" s="360" t="s">
        <v>34037</v>
      </c>
      <c r="C670" s="361" t="s">
        <v>34099</v>
      </c>
      <c r="D670" s="363">
        <v>3</v>
      </c>
      <c r="E670" s="357">
        <v>232.48678688614305</v>
      </c>
      <c r="F670" s="357">
        <v>164.81496928565224</v>
      </c>
      <c r="G670" s="357">
        <v>87.153593206394078</v>
      </c>
      <c r="H670" s="357">
        <v>50.729616240941887</v>
      </c>
    </row>
    <row r="671" spans="1:8" ht="17.5" customHeight="1" outlineLevel="1" thickBot="1">
      <c r="A671" s="360">
        <v>7</v>
      </c>
      <c r="B671" s="360" t="s">
        <v>34037</v>
      </c>
      <c r="C671" s="361" t="s">
        <v>34100</v>
      </c>
      <c r="D671" s="363">
        <v>6</v>
      </c>
      <c r="E671" s="357">
        <v>464.9735737722861</v>
      </c>
      <c r="F671" s="357">
        <v>329.62993857130448</v>
      </c>
      <c r="G671" s="357">
        <v>174.30718641278816</v>
      </c>
      <c r="H671" s="357">
        <v>101.45923248188377</v>
      </c>
    </row>
    <row r="672" spans="1:8" ht="17.5" customHeight="1" outlineLevel="1" thickBot="1">
      <c r="A672" s="360">
        <v>8</v>
      </c>
      <c r="B672" s="360" t="s">
        <v>34037</v>
      </c>
      <c r="C672" s="361" t="s">
        <v>34101</v>
      </c>
      <c r="D672" s="363">
        <v>7</v>
      </c>
      <c r="E672" s="357">
        <v>542.4691694010005</v>
      </c>
      <c r="F672" s="357">
        <v>384.56826166652189</v>
      </c>
      <c r="G672" s="357">
        <v>203.35838414825287</v>
      </c>
      <c r="H672" s="357">
        <v>118.36910456219773</v>
      </c>
    </row>
    <row r="673" spans="1:8" ht="17.5" customHeight="1" outlineLevel="1" thickBot="1">
      <c r="A673" s="360">
        <v>3.3</v>
      </c>
      <c r="B673" s="360" t="s">
        <v>34037</v>
      </c>
      <c r="C673" s="361" t="s">
        <v>34102</v>
      </c>
      <c r="D673" s="363">
        <v>2.2999999999999998</v>
      </c>
      <c r="E673" s="357">
        <v>178.239869946043</v>
      </c>
      <c r="F673" s="357">
        <v>126.35814311900003</v>
      </c>
      <c r="G673" s="357">
        <v>66.817754791568802</v>
      </c>
      <c r="H673" s="357">
        <v>38.892705784722111</v>
      </c>
    </row>
    <row r="674" spans="1:8" ht="17.5" customHeight="1" outlineLevel="1" thickBot="1">
      <c r="A674" s="360">
        <v>4</v>
      </c>
      <c r="B674" s="360" t="s">
        <v>34037</v>
      </c>
      <c r="C674" s="361" t="s">
        <v>34103</v>
      </c>
      <c r="D674" s="363">
        <v>3</v>
      </c>
      <c r="E674" s="357">
        <v>232.48678688614305</v>
      </c>
      <c r="F674" s="357">
        <v>164.81496928565224</v>
      </c>
      <c r="G674" s="357">
        <v>87.153593206394078</v>
      </c>
      <c r="H674" s="357">
        <v>50.729616240941887</v>
      </c>
    </row>
    <row r="675" spans="1:8" ht="17.5" customHeight="1" outlineLevel="1" thickBot="1">
      <c r="A675" s="360">
        <v>9</v>
      </c>
      <c r="B675" s="360" t="s">
        <v>34037</v>
      </c>
      <c r="C675" s="361" t="s">
        <v>34104</v>
      </c>
      <c r="D675" s="363">
        <v>8</v>
      </c>
      <c r="E675" s="357">
        <v>619.96476502971484</v>
      </c>
      <c r="F675" s="357">
        <v>439.5065847617393</v>
      </c>
      <c r="G675" s="357">
        <v>232.40958188371758</v>
      </c>
      <c r="H675" s="357">
        <v>135.27897664251171</v>
      </c>
    </row>
    <row r="676" spans="1:8" ht="17.5" customHeight="1" outlineLevel="1" thickBot="1">
      <c r="A676" s="360">
        <v>10</v>
      </c>
      <c r="B676" s="360" t="s">
        <v>34037</v>
      </c>
      <c r="C676" s="361" t="s">
        <v>34105</v>
      </c>
      <c r="D676" s="363">
        <v>9</v>
      </c>
      <c r="E676" s="357">
        <v>697.46036065842918</v>
      </c>
      <c r="F676" s="357">
        <v>494.44490785695666</v>
      </c>
      <c r="G676" s="357">
        <v>261.46077961918229</v>
      </c>
      <c r="H676" s="357">
        <v>152.18884872282567</v>
      </c>
    </row>
    <row r="677" spans="1:8" ht="17.5" customHeight="1" outlineLevel="1" thickBot="1">
      <c r="A677" s="360">
        <v>6</v>
      </c>
      <c r="B677" s="360" t="s">
        <v>34037</v>
      </c>
      <c r="C677" s="361" t="s">
        <v>34106</v>
      </c>
      <c r="D677" s="363">
        <v>5</v>
      </c>
      <c r="E677" s="357">
        <v>387.47797814357176</v>
      </c>
      <c r="F677" s="357">
        <v>274.69161547608707</v>
      </c>
      <c r="G677" s="357">
        <v>145.25598867732347</v>
      </c>
      <c r="H677" s="357">
        <v>84.549360401569814</v>
      </c>
    </row>
    <row r="678" spans="1:8" ht="17.5" customHeight="1" outlineLevel="1" thickBot="1">
      <c r="A678" s="360">
        <v>8</v>
      </c>
      <c r="B678" s="360" t="s">
        <v>34037</v>
      </c>
      <c r="C678" s="361" t="s">
        <v>34107</v>
      </c>
      <c r="D678" s="363">
        <v>7</v>
      </c>
      <c r="E678" s="357">
        <v>542.4691694010005</v>
      </c>
      <c r="F678" s="357">
        <v>384.56826166652189</v>
      </c>
      <c r="G678" s="357">
        <v>203.35838414825287</v>
      </c>
      <c r="H678" s="357">
        <v>118.36910456219773</v>
      </c>
    </row>
    <row r="679" spans="1:8" ht="17.5" customHeight="1" outlineLevel="1" thickBot="1">
      <c r="A679" s="360">
        <v>10</v>
      </c>
      <c r="B679" s="360" t="s">
        <v>34037</v>
      </c>
      <c r="C679" s="361" t="s">
        <v>34108</v>
      </c>
      <c r="D679" s="363">
        <v>9</v>
      </c>
      <c r="E679" s="357">
        <v>697.46036065842918</v>
      </c>
      <c r="F679" s="357">
        <v>494.44490785695666</v>
      </c>
      <c r="G679" s="357">
        <v>261.46077961918229</v>
      </c>
      <c r="H679" s="357">
        <v>152.18884872282567</v>
      </c>
    </row>
    <row r="680" spans="1:8" ht="17.5" customHeight="1" outlineLevel="1" thickBot="1">
      <c r="A680" s="360">
        <v>7</v>
      </c>
      <c r="B680" s="360" t="s">
        <v>34037</v>
      </c>
      <c r="C680" s="361" t="s">
        <v>34109</v>
      </c>
      <c r="D680" s="363">
        <v>6</v>
      </c>
      <c r="E680" s="357">
        <v>464.9735737722861</v>
      </c>
      <c r="F680" s="357">
        <v>329.62993857130448</v>
      </c>
      <c r="G680" s="357">
        <v>174.30718641278816</v>
      </c>
      <c r="H680" s="357">
        <v>101.45923248188377</v>
      </c>
    </row>
    <row r="681" spans="1:8" ht="17.5" customHeight="1" outlineLevel="1" thickBot="1">
      <c r="A681" s="360">
        <v>8</v>
      </c>
      <c r="B681" s="360" t="s">
        <v>34037</v>
      </c>
      <c r="C681" s="361" t="s">
        <v>34110</v>
      </c>
      <c r="D681" s="363">
        <v>7</v>
      </c>
      <c r="E681" s="357">
        <v>542.4691694010005</v>
      </c>
      <c r="F681" s="357">
        <v>384.56826166652189</v>
      </c>
      <c r="G681" s="357">
        <v>203.35838414825287</v>
      </c>
      <c r="H681" s="357">
        <v>118.36910456219773</v>
      </c>
    </row>
    <row r="682" spans="1:8" ht="17.5" customHeight="1" outlineLevel="1" thickBot="1">
      <c r="A682" s="360">
        <v>7.5</v>
      </c>
      <c r="B682" s="360" t="s">
        <v>34037</v>
      </c>
      <c r="C682" s="361" t="s">
        <v>34111</v>
      </c>
      <c r="D682" s="363">
        <v>6.5</v>
      </c>
      <c r="E682" s="357">
        <v>503.72137158664327</v>
      </c>
      <c r="F682" s="357">
        <v>357.09910011891316</v>
      </c>
      <c r="G682" s="357">
        <v>188.83278528052051</v>
      </c>
      <c r="H682" s="357">
        <v>109.91416852204075</v>
      </c>
    </row>
    <row r="683" spans="1:8" ht="17.5" customHeight="1" outlineLevel="1" thickBot="1">
      <c r="A683" s="360">
        <v>5.8</v>
      </c>
      <c r="B683" s="360" t="s">
        <v>34037</v>
      </c>
      <c r="C683" s="361" t="s">
        <v>34112</v>
      </c>
      <c r="D683" s="363">
        <v>4.8</v>
      </c>
      <c r="E683" s="357">
        <v>371.97885901782888</v>
      </c>
      <c r="F683" s="357">
        <v>263.70395085704359</v>
      </c>
      <c r="G683" s="357">
        <v>139.44574913023055</v>
      </c>
      <c r="H683" s="357">
        <v>81.167385985507011</v>
      </c>
    </row>
    <row r="684" spans="1:8" ht="17.5" customHeight="1" outlineLevel="1" thickBot="1">
      <c r="A684" s="360">
        <v>5</v>
      </c>
      <c r="B684" s="360" t="s">
        <v>34037</v>
      </c>
      <c r="C684" s="361" t="s">
        <v>34113</v>
      </c>
      <c r="D684" s="363">
        <v>4</v>
      </c>
      <c r="E684" s="357">
        <v>309.98238251485742</v>
      </c>
      <c r="F684" s="357">
        <v>219.75329238086965</v>
      </c>
      <c r="G684" s="357">
        <v>116.20479094185879</v>
      </c>
      <c r="H684" s="357">
        <v>67.639488321255854</v>
      </c>
    </row>
    <row r="685" spans="1:8" ht="17.5" customHeight="1" outlineLevel="1" thickBot="1">
      <c r="A685" s="360">
        <v>4</v>
      </c>
      <c r="B685" s="360" t="s">
        <v>34037</v>
      </c>
      <c r="C685" s="361" t="s">
        <v>34114</v>
      </c>
      <c r="D685" s="363">
        <v>3</v>
      </c>
      <c r="E685" s="357">
        <v>232.48678688614305</v>
      </c>
      <c r="F685" s="357">
        <v>164.81496928565224</v>
      </c>
      <c r="G685" s="357">
        <v>87.153593206394078</v>
      </c>
      <c r="H685" s="357">
        <v>50.729616240941887</v>
      </c>
    </row>
    <row r="686" spans="1:8" ht="17.5" customHeight="1" outlineLevel="1" thickBot="1">
      <c r="A686" s="360">
        <v>5.5</v>
      </c>
      <c r="B686" s="360" t="s">
        <v>34037</v>
      </c>
      <c r="C686" s="361" t="s">
        <v>34115</v>
      </c>
      <c r="D686" s="363">
        <v>4.5</v>
      </c>
      <c r="E686" s="357">
        <v>348.73018032921459</v>
      </c>
      <c r="F686" s="357">
        <v>247.22245392847833</v>
      </c>
      <c r="G686" s="357">
        <v>130.73038980959114</v>
      </c>
      <c r="H686" s="357">
        <v>76.094424361412834</v>
      </c>
    </row>
    <row r="687" spans="1:8" ht="17.5" customHeight="1" outlineLevel="1" thickBot="1">
      <c r="A687" s="360">
        <v>7</v>
      </c>
      <c r="B687" s="360" t="s">
        <v>34037</v>
      </c>
      <c r="C687" s="361" t="s">
        <v>34116</v>
      </c>
      <c r="D687" s="363">
        <v>6</v>
      </c>
      <c r="E687" s="357">
        <v>464.9735737722861</v>
      </c>
      <c r="F687" s="357">
        <v>329.62993857130448</v>
      </c>
      <c r="G687" s="357">
        <v>174.30718641278816</v>
      </c>
      <c r="H687" s="357">
        <v>101.45923248188377</v>
      </c>
    </row>
    <row r="688" spans="1:8" ht="17.5" customHeight="1" outlineLevel="1" thickBot="1">
      <c r="A688" s="360">
        <v>12.3</v>
      </c>
      <c r="B688" s="360" t="s">
        <v>34037</v>
      </c>
      <c r="C688" s="361" t="s">
        <v>34117</v>
      </c>
      <c r="D688" s="363">
        <v>11.3</v>
      </c>
      <c r="E688" s="357">
        <v>875.70023060447215</v>
      </c>
      <c r="F688" s="357">
        <v>620.80305097595669</v>
      </c>
      <c r="G688" s="357">
        <v>328.27853441075109</v>
      </c>
      <c r="H688" s="357">
        <v>191.08155450754779</v>
      </c>
    </row>
    <row r="689" spans="1:8" ht="17.5" customHeight="1" outlineLevel="1" thickBot="1">
      <c r="A689" s="360">
        <v>11.8</v>
      </c>
      <c r="B689" s="360" t="s">
        <v>34037</v>
      </c>
      <c r="C689" s="361" t="s">
        <v>34118</v>
      </c>
      <c r="D689" s="363">
        <v>10.8</v>
      </c>
      <c r="E689" s="357">
        <v>836.95243279011504</v>
      </c>
      <c r="F689" s="357">
        <v>593.33388942834802</v>
      </c>
      <c r="G689" s="357">
        <v>313.75293554301868</v>
      </c>
      <c r="H689" s="357">
        <v>182.62661846739078</v>
      </c>
    </row>
    <row r="690" spans="1:8" ht="17.5" customHeight="1" outlineLevel="1" thickBot="1">
      <c r="A690" s="360">
        <v>8.8000000000000007</v>
      </c>
      <c r="B690" s="360" t="s">
        <v>34037</v>
      </c>
      <c r="C690" s="361" t="s">
        <v>34119</v>
      </c>
      <c r="D690" s="363">
        <v>7.8000000000000007</v>
      </c>
      <c r="E690" s="357">
        <v>604.46564590397202</v>
      </c>
      <c r="F690" s="357">
        <v>428.51892014269583</v>
      </c>
      <c r="G690" s="357">
        <v>226.59934233662463</v>
      </c>
      <c r="H690" s="357">
        <v>131.8970022264489</v>
      </c>
    </row>
    <row r="691" spans="1:8" ht="17.5" customHeight="1" outlineLevel="1" thickBot="1">
      <c r="A691" s="360">
        <v>8.3000000000000007</v>
      </c>
      <c r="B691" s="360" t="s">
        <v>34037</v>
      </c>
      <c r="C691" s="361" t="s">
        <v>34120</v>
      </c>
      <c r="D691" s="363">
        <v>7.3000000000000007</v>
      </c>
      <c r="E691" s="357">
        <v>565.71784808961479</v>
      </c>
      <c r="F691" s="357">
        <v>401.04975859508716</v>
      </c>
      <c r="G691" s="357">
        <v>212.07374346889227</v>
      </c>
      <c r="H691" s="357">
        <v>123.44206618629194</v>
      </c>
    </row>
    <row r="692" spans="1:8" ht="17.5" customHeight="1" outlineLevel="1" thickBot="1">
      <c r="A692" s="360">
        <v>6.3</v>
      </c>
      <c r="B692" s="360" t="s">
        <v>34037</v>
      </c>
      <c r="C692" s="361" t="s">
        <v>34121</v>
      </c>
      <c r="D692" s="363">
        <v>5.3</v>
      </c>
      <c r="E692" s="357">
        <v>410.72665683218605</v>
      </c>
      <c r="F692" s="357">
        <v>291.17311240465227</v>
      </c>
      <c r="G692" s="357">
        <v>153.97134799796288</v>
      </c>
      <c r="H692" s="357">
        <v>89.622322025663991</v>
      </c>
    </row>
    <row r="693" spans="1:8" ht="17.5" customHeight="1" outlineLevel="1" thickBot="1">
      <c r="A693" s="360">
        <v>3</v>
      </c>
      <c r="B693" s="360" t="s">
        <v>34037</v>
      </c>
      <c r="C693" s="361" t="s">
        <v>34122</v>
      </c>
      <c r="D693" s="363">
        <v>2</v>
      </c>
      <c r="E693" s="357">
        <v>154.99119125742871</v>
      </c>
      <c r="F693" s="357">
        <v>109.87664619043483</v>
      </c>
      <c r="G693" s="357">
        <v>58.102395470929395</v>
      </c>
      <c r="H693" s="357">
        <v>33.819744160627927</v>
      </c>
    </row>
    <row r="694" spans="1:8" ht="17.5" customHeight="1" outlineLevel="1" thickBot="1">
      <c r="A694" s="360">
        <v>5</v>
      </c>
      <c r="B694" s="360" t="s">
        <v>34037</v>
      </c>
      <c r="C694" s="361" t="s">
        <v>34123</v>
      </c>
      <c r="D694" s="363">
        <v>4</v>
      </c>
      <c r="E694" s="357">
        <v>309.98238251485742</v>
      </c>
      <c r="F694" s="357">
        <v>219.75329238086965</v>
      </c>
      <c r="G694" s="357">
        <v>116.20479094185879</v>
      </c>
      <c r="H694" s="357">
        <v>67.639488321255854</v>
      </c>
    </row>
    <row r="695" spans="1:8" ht="17.5" customHeight="1" outlineLevel="1" thickBot="1">
      <c r="A695" s="360">
        <v>6</v>
      </c>
      <c r="B695" s="360" t="s">
        <v>34037</v>
      </c>
      <c r="C695" s="361" t="s">
        <v>34124</v>
      </c>
      <c r="D695" s="363">
        <v>5</v>
      </c>
      <c r="E695" s="357">
        <v>387.47797814357176</v>
      </c>
      <c r="F695" s="357">
        <v>274.69161547608707</v>
      </c>
      <c r="G695" s="357">
        <v>145.25598867732347</v>
      </c>
      <c r="H695" s="357">
        <v>84.549360401569814</v>
      </c>
    </row>
    <row r="696" spans="1:8" ht="17.5" customHeight="1" outlineLevel="1" thickBot="1">
      <c r="A696" s="360">
        <v>7</v>
      </c>
      <c r="B696" s="360" t="s">
        <v>34037</v>
      </c>
      <c r="C696" s="361" t="s">
        <v>34125</v>
      </c>
      <c r="D696" s="363">
        <v>6</v>
      </c>
      <c r="E696" s="357">
        <v>464.9735737722861</v>
      </c>
      <c r="F696" s="357">
        <v>329.62993857130448</v>
      </c>
      <c r="G696" s="357">
        <v>174.30718641278816</v>
      </c>
      <c r="H696" s="357">
        <v>101.45923248188377</v>
      </c>
    </row>
    <row r="697" spans="1:8" ht="17.5" customHeight="1" outlineLevel="1" thickBot="1">
      <c r="A697" s="360">
        <v>7.5</v>
      </c>
      <c r="B697" s="360" t="s">
        <v>34037</v>
      </c>
      <c r="C697" s="361" t="s">
        <v>34126</v>
      </c>
      <c r="D697" s="363">
        <v>6.5</v>
      </c>
      <c r="E697" s="357">
        <v>503.72137158664327</v>
      </c>
      <c r="F697" s="357">
        <v>357.09910011891316</v>
      </c>
      <c r="G697" s="357">
        <v>188.83278528052051</v>
      </c>
      <c r="H697" s="357">
        <v>109.91416852204075</v>
      </c>
    </row>
    <row r="698" spans="1:8" ht="17.5" customHeight="1" outlineLevel="1" thickBot="1">
      <c r="A698" s="360">
        <v>9.8000000000000007</v>
      </c>
      <c r="B698" s="360" t="s">
        <v>34037</v>
      </c>
      <c r="C698" s="361" t="s">
        <v>34127</v>
      </c>
      <c r="D698" s="363">
        <v>8.8000000000000007</v>
      </c>
      <c r="E698" s="357">
        <v>681.96124153268636</v>
      </c>
      <c r="F698" s="357">
        <v>483.45724323791325</v>
      </c>
      <c r="G698" s="357">
        <v>255.65054007208934</v>
      </c>
      <c r="H698" s="357">
        <v>148.80687430676286</v>
      </c>
    </row>
    <row r="699" spans="1:8" ht="17.5" customHeight="1" outlineLevel="1" thickBot="1">
      <c r="A699" s="360">
        <v>12.3</v>
      </c>
      <c r="B699" s="360" t="s">
        <v>34037</v>
      </c>
      <c r="C699" s="361" t="s">
        <v>34128</v>
      </c>
      <c r="D699" s="363">
        <v>11.3</v>
      </c>
      <c r="E699" s="357">
        <v>875.70023060447215</v>
      </c>
      <c r="F699" s="357">
        <v>620.80305097595669</v>
      </c>
      <c r="G699" s="357">
        <v>328.27853441075109</v>
      </c>
      <c r="H699" s="357">
        <v>191.08155450754779</v>
      </c>
    </row>
    <row r="700" spans="1:8" ht="17.5" customHeight="1" outlineLevel="1" thickBot="1">
      <c r="A700" s="360">
        <v>14</v>
      </c>
      <c r="B700" s="360" t="s">
        <v>34037</v>
      </c>
      <c r="C700" s="361" t="s">
        <v>34129</v>
      </c>
      <c r="D700" s="363">
        <v>13</v>
      </c>
      <c r="E700" s="357">
        <v>1007.4427431732865</v>
      </c>
      <c r="F700" s="357">
        <v>714.19820023782631</v>
      </c>
      <c r="G700" s="357">
        <v>377.66557056104102</v>
      </c>
      <c r="H700" s="357">
        <v>219.82833704408151</v>
      </c>
    </row>
    <row r="701" spans="1:8" ht="17.5" customHeight="1" outlineLevel="1" thickBot="1">
      <c r="A701" s="360">
        <v>3.5</v>
      </c>
      <c r="B701" s="360" t="s">
        <v>34037</v>
      </c>
      <c r="C701" s="361" t="s">
        <v>34130</v>
      </c>
      <c r="D701" s="363">
        <v>2.5</v>
      </c>
      <c r="E701" s="357">
        <v>193.73898907178588</v>
      </c>
      <c r="F701" s="357">
        <v>137.34580773804353</v>
      </c>
      <c r="G701" s="357">
        <v>72.627994338661736</v>
      </c>
      <c r="H701" s="357">
        <v>42.274680200784907</v>
      </c>
    </row>
    <row r="702" spans="1:8" ht="17.5" customHeight="1" outlineLevel="1" thickBot="1">
      <c r="A702" s="360">
        <v>10</v>
      </c>
      <c r="B702" s="360" t="s">
        <v>34037</v>
      </c>
      <c r="C702" s="361" t="s">
        <v>34131</v>
      </c>
      <c r="D702" s="363">
        <v>9</v>
      </c>
      <c r="E702" s="357">
        <v>697.46036065842918</v>
      </c>
      <c r="F702" s="357">
        <v>494.44490785695666</v>
      </c>
      <c r="G702" s="357">
        <v>261.46077961918229</v>
      </c>
      <c r="H702" s="357">
        <v>152.18884872282567</v>
      </c>
    </row>
    <row r="703" spans="1:8" ht="17.5" customHeight="1" outlineLevel="1" thickBot="1">
      <c r="A703" s="360">
        <v>7</v>
      </c>
      <c r="B703" s="360" t="s">
        <v>34037</v>
      </c>
      <c r="C703" s="361" t="s">
        <v>34132</v>
      </c>
      <c r="D703" s="363">
        <v>6</v>
      </c>
      <c r="E703" s="357">
        <v>464.9735737722861</v>
      </c>
      <c r="F703" s="357">
        <v>329.62993857130448</v>
      </c>
      <c r="G703" s="357">
        <v>174.30718641278816</v>
      </c>
      <c r="H703" s="357">
        <v>101.45923248188377</v>
      </c>
    </row>
    <row r="704" spans="1:8" ht="17.5" customHeight="1" outlineLevel="1" thickBot="1">
      <c r="A704" s="360">
        <v>5</v>
      </c>
      <c r="B704" s="360" t="s">
        <v>34037</v>
      </c>
      <c r="C704" s="361" t="s">
        <v>34133</v>
      </c>
      <c r="D704" s="363">
        <v>4</v>
      </c>
      <c r="E704" s="357">
        <v>309.98238251485742</v>
      </c>
      <c r="F704" s="357">
        <v>219.75329238086965</v>
      </c>
      <c r="G704" s="357">
        <v>116.20479094185879</v>
      </c>
      <c r="H704" s="357">
        <v>67.639488321255854</v>
      </c>
    </row>
    <row r="705" spans="1:8" ht="17.5" customHeight="1" outlineLevel="1" thickBot="1">
      <c r="A705" s="360">
        <v>4</v>
      </c>
      <c r="B705" s="360" t="s">
        <v>34037</v>
      </c>
      <c r="C705" s="361" t="s">
        <v>34134</v>
      </c>
      <c r="D705" s="363">
        <v>3</v>
      </c>
      <c r="E705" s="357">
        <v>232.48678688614305</v>
      </c>
      <c r="F705" s="357">
        <v>164.81496928565224</v>
      </c>
      <c r="G705" s="357">
        <v>87.153593206394078</v>
      </c>
      <c r="H705" s="357">
        <v>50.729616240941887</v>
      </c>
    </row>
    <row r="706" spans="1:8" ht="17.5" customHeight="1" outlineLevel="1" thickBot="1">
      <c r="A706" s="360">
        <v>4</v>
      </c>
      <c r="B706" s="360" t="s">
        <v>34037</v>
      </c>
      <c r="C706" s="361" t="s">
        <v>34135</v>
      </c>
      <c r="D706" s="363">
        <v>3</v>
      </c>
      <c r="E706" s="357">
        <v>232.48678688614305</v>
      </c>
      <c r="F706" s="357">
        <v>164.81496928565224</v>
      </c>
      <c r="G706" s="357">
        <v>87.153593206394078</v>
      </c>
      <c r="H706" s="357">
        <v>50.729616240941887</v>
      </c>
    </row>
    <row r="707" spans="1:8" ht="17.5" customHeight="1" outlineLevel="1" thickBot="1">
      <c r="A707" s="360">
        <v>6</v>
      </c>
      <c r="B707" s="360" t="s">
        <v>34037</v>
      </c>
      <c r="C707" s="361" t="s">
        <v>34136</v>
      </c>
      <c r="D707" s="363">
        <v>5</v>
      </c>
      <c r="E707" s="357">
        <v>387.47797814357176</v>
      </c>
      <c r="F707" s="357">
        <v>274.69161547608707</v>
      </c>
      <c r="G707" s="357">
        <v>145.25598867732347</v>
      </c>
      <c r="H707" s="357">
        <v>84.549360401569814</v>
      </c>
    </row>
    <row r="708" spans="1:8" ht="17.5" customHeight="1" outlineLevel="1" thickBot="1">
      <c r="A708" s="360">
        <v>3.3</v>
      </c>
      <c r="B708" s="360" t="s">
        <v>34037</v>
      </c>
      <c r="C708" s="361" t="s">
        <v>34137</v>
      </c>
      <c r="D708" s="363">
        <v>2.2999999999999998</v>
      </c>
      <c r="E708" s="357">
        <v>178.239869946043</v>
      </c>
      <c r="F708" s="357">
        <v>126.35814311900003</v>
      </c>
      <c r="G708" s="357">
        <v>66.817754791568802</v>
      </c>
      <c r="H708" s="357">
        <v>38.892705784722111</v>
      </c>
    </row>
    <row r="709" spans="1:8" ht="17.5" customHeight="1" outlineLevel="1" thickBot="1">
      <c r="A709" s="360">
        <v>12</v>
      </c>
      <c r="B709" s="360" t="s">
        <v>34037</v>
      </c>
      <c r="C709" s="361" t="s">
        <v>34138</v>
      </c>
      <c r="D709" s="363">
        <v>11</v>
      </c>
      <c r="E709" s="357">
        <v>852.45155191585786</v>
      </c>
      <c r="F709" s="357">
        <v>604.3215540473916</v>
      </c>
      <c r="G709" s="357">
        <v>319.56317509011166</v>
      </c>
      <c r="H709" s="357">
        <v>186.00859288345356</v>
      </c>
    </row>
    <row r="710" spans="1:8" ht="17.5" customHeight="1" outlineLevel="1" thickBot="1">
      <c r="A710" s="360">
        <v>7.3</v>
      </c>
      <c r="B710" s="360" t="s">
        <v>34037</v>
      </c>
      <c r="C710" s="361" t="s">
        <v>34139</v>
      </c>
      <c r="D710" s="363">
        <v>6.3</v>
      </c>
      <c r="E710" s="357">
        <v>488.22225246090039</v>
      </c>
      <c r="F710" s="357">
        <v>346.11143549986969</v>
      </c>
      <c r="G710" s="357">
        <v>183.02254573342759</v>
      </c>
      <c r="H710" s="357">
        <v>106.53219410597796</v>
      </c>
    </row>
    <row r="711" spans="1:8" ht="17.5" customHeight="1" outlineLevel="1" thickBot="1">
      <c r="A711" s="360">
        <v>4</v>
      </c>
      <c r="B711" s="360" t="s">
        <v>34037</v>
      </c>
      <c r="C711" s="361" t="s">
        <v>34140</v>
      </c>
      <c r="D711" s="363">
        <v>3</v>
      </c>
      <c r="E711" s="357">
        <v>232.48678688614305</v>
      </c>
      <c r="F711" s="357">
        <v>164.81496928565224</v>
      </c>
      <c r="G711" s="357">
        <v>87.153593206394078</v>
      </c>
      <c r="H711" s="357">
        <v>50.729616240941887</v>
      </c>
    </row>
    <row r="712" spans="1:8" ht="17.5" customHeight="1" outlineLevel="1" thickBot="1">
      <c r="A712" s="360">
        <v>3</v>
      </c>
      <c r="B712" s="360" t="s">
        <v>34037</v>
      </c>
      <c r="C712" s="361" t="s">
        <v>34141</v>
      </c>
      <c r="D712" s="363">
        <v>2</v>
      </c>
      <c r="E712" s="357">
        <v>154.99119125742871</v>
      </c>
      <c r="F712" s="357">
        <v>109.87664619043483</v>
      </c>
      <c r="G712" s="357">
        <v>58.102395470929395</v>
      </c>
      <c r="H712" s="357">
        <v>33.819744160627927</v>
      </c>
    </row>
    <row r="713" spans="1:8" ht="17.5" customHeight="1" outlineLevel="1" thickBot="1">
      <c r="A713" s="360">
        <v>1.5</v>
      </c>
      <c r="B713" s="360" t="s">
        <v>34037</v>
      </c>
      <c r="C713" s="361" t="s">
        <v>34142</v>
      </c>
      <c r="D713" s="363">
        <v>0.5</v>
      </c>
      <c r="E713" s="357">
        <v>38.747797814357178</v>
      </c>
      <c r="F713" s="357">
        <v>27.469161547608707</v>
      </c>
      <c r="G713" s="357">
        <v>14.525598867732349</v>
      </c>
      <c r="H713" s="357">
        <v>8.4549360401569817</v>
      </c>
    </row>
    <row r="714" spans="1:8" ht="17.5" customHeight="1" outlineLevel="1" thickBot="1">
      <c r="A714" s="360">
        <v>7.3</v>
      </c>
      <c r="B714" s="360" t="s">
        <v>34037</v>
      </c>
      <c r="C714" s="361" t="s">
        <v>34143</v>
      </c>
      <c r="D714" s="363">
        <v>6.3</v>
      </c>
      <c r="E714" s="357">
        <v>488.22225246090039</v>
      </c>
      <c r="F714" s="357">
        <v>346.11143549986969</v>
      </c>
      <c r="G714" s="357">
        <v>183.02254573342759</v>
      </c>
      <c r="H714" s="357">
        <v>106.53219410597796</v>
      </c>
    </row>
    <row r="715" spans="1:8" ht="17.5" customHeight="1" outlineLevel="1" thickBot="1">
      <c r="A715" s="360">
        <v>6</v>
      </c>
      <c r="B715" s="360" t="s">
        <v>34037</v>
      </c>
      <c r="C715" s="361" t="s">
        <v>34144</v>
      </c>
      <c r="D715" s="363">
        <v>5</v>
      </c>
      <c r="E715" s="357">
        <v>387.47797814357176</v>
      </c>
      <c r="F715" s="357">
        <v>274.69161547608707</v>
      </c>
      <c r="G715" s="357">
        <v>145.25598867732347</v>
      </c>
      <c r="H715" s="357">
        <v>84.549360401569814</v>
      </c>
    </row>
    <row r="716" spans="1:8" ht="17.5" customHeight="1" outlineLevel="1" thickBot="1">
      <c r="A716" s="360">
        <v>4.5</v>
      </c>
      <c r="B716" s="360" t="s">
        <v>34037</v>
      </c>
      <c r="C716" s="361" t="s">
        <v>34145</v>
      </c>
      <c r="D716" s="363">
        <v>3.5</v>
      </c>
      <c r="E716" s="357">
        <v>271.23458470050025</v>
      </c>
      <c r="F716" s="357">
        <v>192.28413083326095</v>
      </c>
      <c r="G716" s="357">
        <v>101.67919207412643</v>
      </c>
      <c r="H716" s="357">
        <v>59.184552281098867</v>
      </c>
    </row>
    <row r="717" spans="1:8" ht="17.5" customHeight="1" outlineLevel="1" thickBot="1">
      <c r="A717" s="360">
        <v>8</v>
      </c>
      <c r="B717" s="360" t="s">
        <v>34037</v>
      </c>
      <c r="C717" s="361" t="s">
        <v>34146</v>
      </c>
      <c r="D717" s="363">
        <v>7</v>
      </c>
      <c r="E717" s="357">
        <v>542.4691694010005</v>
      </c>
      <c r="F717" s="357">
        <v>384.56826166652189</v>
      </c>
      <c r="G717" s="357">
        <v>203.35838414825287</v>
      </c>
      <c r="H717" s="357">
        <v>118.36910456219773</v>
      </c>
    </row>
    <row r="718" spans="1:8" ht="17.5" customHeight="1" outlineLevel="1" thickBot="1">
      <c r="A718" s="360">
        <v>5</v>
      </c>
      <c r="B718" s="360" t="s">
        <v>34037</v>
      </c>
      <c r="C718" s="361" t="s">
        <v>34147</v>
      </c>
      <c r="D718" s="363">
        <v>4</v>
      </c>
      <c r="E718" s="357">
        <v>309.98238251485742</v>
      </c>
      <c r="F718" s="357">
        <v>219.75329238086965</v>
      </c>
      <c r="G718" s="357">
        <v>116.20479094185879</v>
      </c>
      <c r="H718" s="357">
        <v>67.639488321255854</v>
      </c>
    </row>
    <row r="719" spans="1:8" ht="17.5" customHeight="1" outlineLevel="1" thickBot="1">
      <c r="A719" s="360">
        <v>3.5</v>
      </c>
      <c r="B719" s="360" t="s">
        <v>34037</v>
      </c>
      <c r="C719" s="361" t="s">
        <v>34148</v>
      </c>
      <c r="D719" s="363">
        <v>2.5</v>
      </c>
      <c r="E719" s="357">
        <v>193.73898907178588</v>
      </c>
      <c r="F719" s="357">
        <v>137.34580773804353</v>
      </c>
      <c r="G719" s="357">
        <v>72.627994338661736</v>
      </c>
      <c r="H719" s="357">
        <v>42.274680200784907</v>
      </c>
    </row>
    <row r="720" spans="1:8" ht="17.5" customHeight="1" outlineLevel="1" thickBot="1">
      <c r="A720" s="360">
        <v>4.5</v>
      </c>
      <c r="B720" s="360" t="s">
        <v>34037</v>
      </c>
      <c r="C720" s="361" t="s">
        <v>34149</v>
      </c>
      <c r="D720" s="363">
        <v>3.5</v>
      </c>
      <c r="E720" s="357">
        <v>271.23458470050025</v>
      </c>
      <c r="F720" s="357">
        <v>192.28413083326095</v>
      </c>
      <c r="G720" s="357">
        <v>101.67919207412643</v>
      </c>
      <c r="H720" s="357">
        <v>59.184552281098867</v>
      </c>
    </row>
    <row r="721" spans="1:8" ht="17.5" customHeight="1" outlineLevel="1" thickBot="1">
      <c r="A721" s="360">
        <v>4</v>
      </c>
      <c r="B721" s="360" t="s">
        <v>34037</v>
      </c>
      <c r="C721" s="361" t="s">
        <v>34150</v>
      </c>
      <c r="D721" s="363">
        <v>3</v>
      </c>
      <c r="E721" s="357">
        <v>232.48678688614305</v>
      </c>
      <c r="F721" s="357">
        <v>164.81496928565224</v>
      </c>
      <c r="G721" s="357">
        <v>87.153593206394078</v>
      </c>
      <c r="H721" s="357">
        <v>50.729616240941887</v>
      </c>
    </row>
    <row r="722" spans="1:8" ht="17.5" customHeight="1" outlineLevel="1" thickBot="1">
      <c r="A722" s="360">
        <v>6</v>
      </c>
      <c r="B722" s="360" t="s">
        <v>34037</v>
      </c>
      <c r="C722" s="361" t="s">
        <v>34151</v>
      </c>
      <c r="D722" s="363">
        <v>5</v>
      </c>
      <c r="E722" s="357">
        <v>387.47797814357176</v>
      </c>
      <c r="F722" s="357">
        <v>274.69161547608707</v>
      </c>
      <c r="G722" s="357">
        <v>145.25598867732347</v>
      </c>
      <c r="H722" s="357">
        <v>84.549360401569814</v>
      </c>
    </row>
    <row r="723" spans="1:8" ht="17.5" customHeight="1" outlineLevel="1" thickBot="1">
      <c r="A723" s="360">
        <v>3</v>
      </c>
      <c r="B723" s="360" t="s">
        <v>34037</v>
      </c>
      <c r="C723" s="361" t="s">
        <v>34152</v>
      </c>
      <c r="D723" s="363">
        <v>2</v>
      </c>
      <c r="E723" s="357">
        <v>154.99119125742871</v>
      </c>
      <c r="F723" s="357">
        <v>109.87664619043483</v>
      </c>
      <c r="G723" s="357">
        <v>58.102395470929395</v>
      </c>
      <c r="H723" s="357">
        <v>33.819744160627927</v>
      </c>
    </row>
    <row r="724" spans="1:8" ht="17.5" customHeight="1" outlineLevel="1" thickBot="1">
      <c r="A724" s="360">
        <v>8</v>
      </c>
      <c r="B724" s="360" t="s">
        <v>34037</v>
      </c>
      <c r="C724" s="361" t="s">
        <v>34153</v>
      </c>
      <c r="D724" s="363">
        <v>7</v>
      </c>
      <c r="E724" s="357">
        <v>542.4691694010005</v>
      </c>
      <c r="F724" s="357">
        <v>384.56826166652189</v>
      </c>
      <c r="G724" s="357">
        <v>203.35838414825287</v>
      </c>
      <c r="H724" s="357">
        <v>118.36910456219773</v>
      </c>
    </row>
    <row r="725" spans="1:8" ht="17.5" customHeight="1" outlineLevel="1" thickBot="1">
      <c r="A725" s="360">
        <v>6</v>
      </c>
      <c r="B725" s="360" t="s">
        <v>34037</v>
      </c>
      <c r="C725" s="361" t="s">
        <v>34154</v>
      </c>
      <c r="D725" s="363">
        <v>5</v>
      </c>
      <c r="E725" s="357">
        <v>387.47797814357176</v>
      </c>
      <c r="F725" s="357">
        <v>274.69161547608707</v>
      </c>
      <c r="G725" s="357">
        <v>145.25598867732347</v>
      </c>
      <c r="H725" s="357">
        <v>84.549360401569814</v>
      </c>
    </row>
    <row r="726" spans="1:8" ht="17.5" customHeight="1" outlineLevel="1" thickBot="1">
      <c r="A726" s="360">
        <v>7</v>
      </c>
      <c r="B726" s="360" t="s">
        <v>34037</v>
      </c>
      <c r="C726" s="361" t="s">
        <v>34155</v>
      </c>
      <c r="D726" s="363">
        <v>6</v>
      </c>
      <c r="E726" s="357">
        <v>464.9735737722861</v>
      </c>
      <c r="F726" s="357">
        <v>329.62993857130448</v>
      </c>
      <c r="G726" s="357">
        <v>174.30718641278816</v>
      </c>
      <c r="H726" s="357">
        <v>101.45923248188377</v>
      </c>
    </row>
    <row r="727" spans="1:8" ht="17.5" customHeight="1" outlineLevel="1" thickBot="1">
      <c r="A727" s="360">
        <v>4</v>
      </c>
      <c r="B727" s="360" t="s">
        <v>34037</v>
      </c>
      <c r="C727" s="361" t="s">
        <v>34156</v>
      </c>
      <c r="D727" s="363">
        <v>3</v>
      </c>
      <c r="E727" s="357">
        <v>232.48678688614305</v>
      </c>
      <c r="F727" s="357">
        <v>164.81496928565224</v>
      </c>
      <c r="G727" s="357">
        <v>87.153593206394078</v>
      </c>
      <c r="H727" s="357">
        <v>50.729616240941887</v>
      </c>
    </row>
    <row r="728" spans="1:8" ht="17.5" customHeight="1" outlineLevel="1" thickBot="1">
      <c r="A728" s="360">
        <v>6</v>
      </c>
      <c r="B728" s="360" t="s">
        <v>34037</v>
      </c>
      <c r="C728" s="361" t="s">
        <v>34157</v>
      </c>
      <c r="D728" s="363">
        <v>5</v>
      </c>
      <c r="E728" s="357">
        <v>387.47797814357176</v>
      </c>
      <c r="F728" s="357">
        <v>274.69161547608707</v>
      </c>
      <c r="G728" s="357">
        <v>145.25598867732347</v>
      </c>
      <c r="H728" s="357">
        <v>84.549360401569814</v>
      </c>
    </row>
    <row r="729" spans="1:8" ht="17.5" customHeight="1" outlineLevel="1" thickBot="1">
      <c r="A729" s="360">
        <v>10</v>
      </c>
      <c r="B729" s="360" t="s">
        <v>34037</v>
      </c>
      <c r="C729" s="361" t="s">
        <v>34158</v>
      </c>
      <c r="D729" s="363">
        <v>9</v>
      </c>
      <c r="E729" s="357">
        <v>697.46036065842918</v>
      </c>
      <c r="F729" s="357">
        <v>494.44490785695666</v>
      </c>
      <c r="G729" s="357">
        <v>261.46077961918229</v>
      </c>
      <c r="H729" s="357">
        <v>152.18884872282567</v>
      </c>
    </row>
    <row r="730" spans="1:8" ht="17.5" customHeight="1" outlineLevel="1" thickBot="1">
      <c r="A730" s="360">
        <v>2.5</v>
      </c>
      <c r="B730" s="360" t="s">
        <v>34159</v>
      </c>
      <c r="C730" s="361" t="s">
        <v>34160</v>
      </c>
      <c r="D730" s="363">
        <v>1.5</v>
      </c>
      <c r="E730" s="357">
        <v>116.24339344307153</v>
      </c>
      <c r="F730" s="357">
        <v>82.40748464282612</v>
      </c>
      <c r="G730" s="357">
        <v>43.576796603197039</v>
      </c>
      <c r="H730" s="357">
        <v>25.364808120470943</v>
      </c>
    </row>
    <row r="731" spans="1:8" ht="17.5" customHeight="1" outlineLevel="1" thickBot="1">
      <c r="A731" s="360">
        <v>1.3</v>
      </c>
      <c r="B731" s="360" t="s">
        <v>34159</v>
      </c>
      <c r="C731" s="361" t="s">
        <v>34161</v>
      </c>
      <c r="D731" s="363">
        <v>0.30000000000000004</v>
      </c>
      <c r="E731" s="357">
        <v>23.248678688614309</v>
      </c>
      <c r="F731" s="357">
        <v>16.481496928565225</v>
      </c>
      <c r="G731" s="357">
        <v>8.7153593206394113</v>
      </c>
      <c r="H731" s="357">
        <v>5.072961624094189</v>
      </c>
    </row>
    <row r="732" spans="1:8" ht="17.5" customHeight="1" outlineLevel="1" thickBot="1">
      <c r="A732" s="360">
        <v>4</v>
      </c>
      <c r="B732" s="360" t="s">
        <v>34159</v>
      </c>
      <c r="C732" s="361" t="s">
        <v>34162</v>
      </c>
      <c r="D732" s="363">
        <v>3</v>
      </c>
      <c r="E732" s="357">
        <v>232.48678688614305</v>
      </c>
      <c r="F732" s="357">
        <v>164.81496928565224</v>
      </c>
      <c r="G732" s="357">
        <v>87.153593206394078</v>
      </c>
      <c r="H732" s="357">
        <v>50.729616240941887</v>
      </c>
    </row>
    <row r="733" spans="1:8" ht="17.5" customHeight="1" outlineLevel="1" thickBot="1">
      <c r="A733" s="360">
        <v>3.3</v>
      </c>
      <c r="B733" s="360" t="s">
        <v>34159</v>
      </c>
      <c r="C733" s="361" t="s">
        <v>34163</v>
      </c>
      <c r="D733" s="363">
        <v>2.2999999999999998</v>
      </c>
      <c r="E733" s="357">
        <v>178.239869946043</v>
      </c>
      <c r="F733" s="357">
        <v>126.35814311900003</v>
      </c>
      <c r="G733" s="357">
        <v>66.817754791568802</v>
      </c>
      <c r="H733" s="357">
        <v>38.892705784722111</v>
      </c>
    </row>
    <row r="734" spans="1:8" ht="17.5" customHeight="1" outlineLevel="1" thickBot="1">
      <c r="A734" s="360">
        <v>7</v>
      </c>
      <c r="B734" s="360" t="s">
        <v>34159</v>
      </c>
      <c r="C734" s="361" t="s">
        <v>34164</v>
      </c>
      <c r="D734" s="363">
        <v>6</v>
      </c>
      <c r="E734" s="357">
        <v>464.9735737722861</v>
      </c>
      <c r="F734" s="357">
        <v>329.62993857130448</v>
      </c>
      <c r="G734" s="357">
        <v>174.30718641278816</v>
      </c>
      <c r="H734" s="357">
        <v>101.45923248188377</v>
      </c>
    </row>
    <row r="735" spans="1:8" ht="17.5" customHeight="1" outlineLevel="1" thickBot="1">
      <c r="A735" s="360">
        <v>2.8</v>
      </c>
      <c r="B735" s="360" t="s">
        <v>34159</v>
      </c>
      <c r="C735" s="361" t="s">
        <v>34165</v>
      </c>
      <c r="D735" s="363">
        <v>1.7999999999999998</v>
      </c>
      <c r="E735" s="357">
        <v>139.4920721316858</v>
      </c>
      <c r="F735" s="357">
        <v>98.888981571391326</v>
      </c>
      <c r="G735" s="357">
        <v>52.292155923836447</v>
      </c>
      <c r="H735" s="357">
        <v>30.437769744565131</v>
      </c>
    </row>
    <row r="736" spans="1:8" ht="17.5" customHeight="1" outlineLevel="1" thickBot="1">
      <c r="A736" s="360">
        <v>5.8</v>
      </c>
      <c r="B736" s="360" t="s">
        <v>34159</v>
      </c>
      <c r="C736" s="361" t="s">
        <v>34166</v>
      </c>
      <c r="D736" s="363">
        <v>4.8</v>
      </c>
      <c r="E736" s="357">
        <v>371.97885901782888</v>
      </c>
      <c r="F736" s="357">
        <v>263.70395085704359</v>
      </c>
      <c r="G736" s="357">
        <v>139.44574913023055</v>
      </c>
      <c r="H736" s="357">
        <v>81.167385985507011</v>
      </c>
    </row>
    <row r="737" spans="1:8" ht="17.5" customHeight="1" outlineLevel="1" thickBot="1">
      <c r="A737" s="360">
        <v>12.5</v>
      </c>
      <c r="B737" s="360" t="s">
        <v>34159</v>
      </c>
      <c r="C737" s="361" t="s">
        <v>34167</v>
      </c>
      <c r="D737" s="363">
        <v>11.5</v>
      </c>
      <c r="E737" s="357">
        <v>891.19934973021498</v>
      </c>
      <c r="F737" s="357">
        <v>631.79071559500028</v>
      </c>
      <c r="G737" s="357">
        <v>334.08877395784401</v>
      </c>
      <c r="H737" s="357">
        <v>194.46352892361057</v>
      </c>
    </row>
    <row r="738" spans="1:8" ht="17.5" customHeight="1" outlineLevel="1" thickBot="1">
      <c r="A738" s="360">
        <v>3.5</v>
      </c>
      <c r="B738" s="360" t="s">
        <v>34159</v>
      </c>
      <c r="C738" s="361" t="s">
        <v>34168</v>
      </c>
      <c r="D738" s="363">
        <v>2.5</v>
      </c>
      <c r="E738" s="357">
        <v>193.73898907178588</v>
      </c>
      <c r="F738" s="357">
        <v>137.34580773804353</v>
      </c>
      <c r="G738" s="357">
        <v>72.627994338661736</v>
      </c>
      <c r="H738" s="357">
        <v>42.274680200784907</v>
      </c>
    </row>
    <row r="739" spans="1:8" ht="17.5" customHeight="1" outlineLevel="1" thickBot="1">
      <c r="A739" s="360">
        <v>12</v>
      </c>
      <c r="B739" s="360" t="s">
        <v>34159</v>
      </c>
      <c r="C739" s="361" t="s">
        <v>34169</v>
      </c>
      <c r="D739" s="363">
        <v>11</v>
      </c>
      <c r="E739" s="357">
        <v>852.45155191585786</v>
      </c>
      <c r="F739" s="357">
        <v>604.3215540473916</v>
      </c>
      <c r="G739" s="357">
        <v>319.56317509011166</v>
      </c>
      <c r="H739" s="357">
        <v>186.00859288345356</v>
      </c>
    </row>
    <row r="740" spans="1:8" ht="17.5" customHeight="1" outlineLevel="1" thickBot="1">
      <c r="A740" s="360">
        <v>3</v>
      </c>
      <c r="B740" s="360" t="s">
        <v>34159</v>
      </c>
      <c r="C740" s="361" t="s">
        <v>34170</v>
      </c>
      <c r="D740" s="363">
        <v>2</v>
      </c>
      <c r="E740" s="357">
        <v>154.99119125742871</v>
      </c>
      <c r="F740" s="357">
        <v>109.87664619043483</v>
      </c>
      <c r="G740" s="357">
        <v>58.102395470929395</v>
      </c>
      <c r="H740" s="357">
        <v>33.819744160627927</v>
      </c>
    </row>
    <row r="741" spans="1:8" ht="17.5" customHeight="1" outlineLevel="1" thickBot="1">
      <c r="A741" s="360">
        <v>5</v>
      </c>
      <c r="B741" s="360" t="s">
        <v>34159</v>
      </c>
      <c r="C741" s="361" t="s">
        <v>34171</v>
      </c>
      <c r="D741" s="363">
        <v>4</v>
      </c>
      <c r="E741" s="357">
        <v>309.98238251485742</v>
      </c>
      <c r="F741" s="357">
        <v>219.75329238086965</v>
      </c>
      <c r="G741" s="357">
        <v>116.20479094185879</v>
      </c>
      <c r="H741" s="357">
        <v>67.639488321255854</v>
      </c>
    </row>
    <row r="742" spans="1:8" ht="17.5" customHeight="1" outlineLevel="1" thickBot="1">
      <c r="A742" s="360">
        <v>4</v>
      </c>
      <c r="B742" s="360" t="s">
        <v>34159</v>
      </c>
      <c r="C742" s="361" t="s">
        <v>34172</v>
      </c>
      <c r="D742" s="363">
        <v>3</v>
      </c>
      <c r="E742" s="357">
        <v>232.48678688614305</v>
      </c>
      <c r="F742" s="357">
        <v>164.81496928565224</v>
      </c>
      <c r="G742" s="357">
        <v>87.153593206394078</v>
      </c>
      <c r="H742" s="357">
        <v>50.729616240941887</v>
      </c>
    </row>
    <row r="743" spans="1:8" ht="17.5" customHeight="1" outlineLevel="1" thickBot="1">
      <c r="A743" s="360">
        <v>3</v>
      </c>
      <c r="B743" s="360" t="s">
        <v>34159</v>
      </c>
      <c r="C743" s="361" t="s">
        <v>34173</v>
      </c>
      <c r="D743" s="363">
        <v>2</v>
      </c>
      <c r="E743" s="357">
        <v>154.99119125742871</v>
      </c>
      <c r="F743" s="357">
        <v>109.87664619043483</v>
      </c>
      <c r="G743" s="357">
        <v>58.102395470929395</v>
      </c>
      <c r="H743" s="357">
        <v>33.819744160627927</v>
      </c>
    </row>
    <row r="744" spans="1:8" ht="17.5" customHeight="1" outlineLevel="1" thickBot="1">
      <c r="A744" s="360">
        <v>4.5</v>
      </c>
      <c r="B744" s="360" t="s">
        <v>34159</v>
      </c>
      <c r="C744" s="361" t="s">
        <v>34174</v>
      </c>
      <c r="D744" s="363">
        <v>3.5</v>
      </c>
      <c r="E744" s="357">
        <v>271.23458470050025</v>
      </c>
      <c r="F744" s="357">
        <v>192.28413083326095</v>
      </c>
      <c r="G744" s="357">
        <v>101.67919207412643</v>
      </c>
      <c r="H744" s="357">
        <v>59.184552281098867</v>
      </c>
    </row>
    <row r="745" spans="1:8" ht="17.5" customHeight="1" outlineLevel="1" thickBot="1">
      <c r="A745" s="360">
        <v>3.3</v>
      </c>
      <c r="B745" s="360" t="s">
        <v>34159</v>
      </c>
      <c r="C745" s="361" t="s">
        <v>34175</v>
      </c>
      <c r="D745" s="363">
        <v>2.2999999999999998</v>
      </c>
      <c r="E745" s="357">
        <v>178.239869946043</v>
      </c>
      <c r="F745" s="357">
        <v>126.35814311900003</v>
      </c>
      <c r="G745" s="357">
        <v>66.817754791568802</v>
      </c>
      <c r="H745" s="357">
        <v>38.892705784722111</v>
      </c>
    </row>
    <row r="746" spans="1:8" ht="17.5" customHeight="1" outlineLevel="1" thickBot="1">
      <c r="A746" s="360">
        <v>6</v>
      </c>
      <c r="B746" s="360" t="s">
        <v>34159</v>
      </c>
      <c r="C746" s="361" t="s">
        <v>34176</v>
      </c>
      <c r="D746" s="363">
        <v>5</v>
      </c>
      <c r="E746" s="357">
        <v>387.47797814357176</v>
      </c>
      <c r="F746" s="357">
        <v>274.69161547608707</v>
      </c>
      <c r="G746" s="357">
        <v>145.25598867732347</v>
      </c>
      <c r="H746" s="357">
        <v>84.549360401569814</v>
      </c>
    </row>
    <row r="747" spans="1:8" ht="17.5" customHeight="1" outlineLevel="1" thickBot="1">
      <c r="A747" s="360">
        <v>7</v>
      </c>
      <c r="B747" s="360" t="s">
        <v>34159</v>
      </c>
      <c r="C747" s="361" t="s">
        <v>34177</v>
      </c>
      <c r="D747" s="363">
        <v>6</v>
      </c>
      <c r="E747" s="357">
        <v>464.9735737722861</v>
      </c>
      <c r="F747" s="357">
        <v>329.62993857130448</v>
      </c>
      <c r="G747" s="357">
        <v>174.30718641278816</v>
      </c>
      <c r="H747" s="357">
        <v>101.45923248188377</v>
      </c>
    </row>
    <row r="748" spans="1:8" ht="17.5" customHeight="1" outlineLevel="1" thickBot="1">
      <c r="A748" s="360">
        <v>15.8</v>
      </c>
      <c r="B748" s="360" t="s">
        <v>34159</v>
      </c>
      <c r="C748" s="361" t="s">
        <v>34178</v>
      </c>
      <c r="D748" s="363">
        <v>14.8</v>
      </c>
      <c r="E748" s="357">
        <v>1146.9348153049723</v>
      </c>
      <c r="F748" s="357">
        <v>813.08718180921767</v>
      </c>
      <c r="G748" s="357">
        <v>429.95772648487753</v>
      </c>
      <c r="H748" s="357">
        <v>250.26610678864665</v>
      </c>
    </row>
    <row r="749" spans="1:8" ht="17.5" customHeight="1" outlineLevel="1" thickBot="1">
      <c r="A749" s="360">
        <v>11.8</v>
      </c>
      <c r="B749" s="360" t="s">
        <v>34159</v>
      </c>
      <c r="C749" s="361" t="s">
        <v>34179</v>
      </c>
      <c r="D749" s="363">
        <v>10.8</v>
      </c>
      <c r="E749" s="357">
        <v>836.95243279011504</v>
      </c>
      <c r="F749" s="357">
        <v>593.33388942834802</v>
      </c>
      <c r="G749" s="357">
        <v>313.75293554301868</v>
      </c>
      <c r="H749" s="357">
        <v>182.62661846739078</v>
      </c>
    </row>
    <row r="750" spans="1:8" ht="17.5" customHeight="1" outlineLevel="1" thickBot="1">
      <c r="A750" s="360">
        <v>7</v>
      </c>
      <c r="B750" s="360" t="s">
        <v>34159</v>
      </c>
      <c r="C750" s="361" t="s">
        <v>34180</v>
      </c>
      <c r="D750" s="363">
        <v>6</v>
      </c>
      <c r="E750" s="357">
        <v>464.9735737722861</v>
      </c>
      <c r="F750" s="357">
        <v>329.62993857130448</v>
      </c>
      <c r="G750" s="357">
        <v>174.30718641278816</v>
      </c>
      <c r="H750" s="357">
        <v>101.45923248188377</v>
      </c>
    </row>
    <row r="751" spans="1:8" ht="17.5" customHeight="1" outlineLevel="1" thickBot="1">
      <c r="A751" s="360">
        <v>5</v>
      </c>
      <c r="B751" s="360" t="s">
        <v>34159</v>
      </c>
      <c r="C751" s="361" t="s">
        <v>34181</v>
      </c>
      <c r="D751" s="363">
        <v>4</v>
      </c>
      <c r="E751" s="357">
        <v>309.98238251485742</v>
      </c>
      <c r="F751" s="357">
        <v>219.75329238086965</v>
      </c>
      <c r="G751" s="357">
        <v>116.20479094185879</v>
      </c>
      <c r="H751" s="357">
        <v>67.639488321255854</v>
      </c>
    </row>
    <row r="752" spans="1:8" ht="17.5" customHeight="1" outlineLevel="1" thickBot="1">
      <c r="A752" s="360">
        <v>3</v>
      </c>
      <c r="B752" s="360" t="s">
        <v>34159</v>
      </c>
      <c r="C752" s="361" t="s">
        <v>34182</v>
      </c>
      <c r="D752" s="363">
        <v>2</v>
      </c>
      <c r="E752" s="357">
        <v>154.99119125742871</v>
      </c>
      <c r="F752" s="357">
        <v>109.87664619043483</v>
      </c>
      <c r="G752" s="357">
        <v>58.102395470929395</v>
      </c>
      <c r="H752" s="357">
        <v>33.819744160627927</v>
      </c>
    </row>
    <row r="753" spans="1:8" ht="17.5" customHeight="1" outlineLevel="1" thickBot="1">
      <c r="A753" s="360">
        <v>5</v>
      </c>
      <c r="B753" s="360" t="s">
        <v>34159</v>
      </c>
      <c r="C753" s="361" t="s">
        <v>34183</v>
      </c>
      <c r="D753" s="363">
        <v>4</v>
      </c>
      <c r="E753" s="357">
        <v>309.98238251485742</v>
      </c>
      <c r="F753" s="357">
        <v>219.75329238086965</v>
      </c>
      <c r="G753" s="357">
        <v>116.20479094185879</v>
      </c>
      <c r="H753" s="357">
        <v>67.639488321255854</v>
      </c>
    </row>
    <row r="754" spans="1:8" ht="17.5" customHeight="1" outlineLevel="1" thickBot="1">
      <c r="A754" s="360">
        <v>6</v>
      </c>
      <c r="B754" s="360" t="s">
        <v>34159</v>
      </c>
      <c r="C754" s="361" t="s">
        <v>34184</v>
      </c>
      <c r="D754" s="363">
        <v>5</v>
      </c>
      <c r="E754" s="357">
        <v>387.47797814357176</v>
      </c>
      <c r="F754" s="357">
        <v>274.69161547608707</v>
      </c>
      <c r="G754" s="357">
        <v>145.25598867732347</v>
      </c>
      <c r="H754" s="357">
        <v>84.549360401569814</v>
      </c>
    </row>
    <row r="755" spans="1:8" ht="17.5" customHeight="1" outlineLevel="1" thickBot="1">
      <c r="A755" s="360">
        <v>9.8000000000000007</v>
      </c>
      <c r="B755" s="360" t="s">
        <v>34159</v>
      </c>
      <c r="C755" s="361" t="s">
        <v>34185</v>
      </c>
      <c r="D755" s="363">
        <v>8.8000000000000007</v>
      </c>
      <c r="E755" s="357">
        <v>681.96124153268636</v>
      </c>
      <c r="F755" s="357">
        <v>483.45724323791325</v>
      </c>
      <c r="G755" s="357">
        <v>255.65054007208934</v>
      </c>
      <c r="H755" s="357">
        <v>148.80687430676286</v>
      </c>
    </row>
    <row r="756" spans="1:8" ht="17.5" customHeight="1" outlineLevel="1" thickBot="1">
      <c r="A756" s="360">
        <v>5.8</v>
      </c>
      <c r="B756" s="360" t="s">
        <v>34159</v>
      </c>
      <c r="C756" s="361" t="s">
        <v>34186</v>
      </c>
      <c r="D756" s="363">
        <v>4.8</v>
      </c>
      <c r="E756" s="357">
        <v>371.97885901782888</v>
      </c>
      <c r="F756" s="357">
        <v>263.70395085704359</v>
      </c>
      <c r="G756" s="357">
        <v>139.44574913023055</v>
      </c>
      <c r="H756" s="357">
        <v>81.167385985507011</v>
      </c>
    </row>
    <row r="757" spans="1:8" ht="17.5" customHeight="1" outlineLevel="1" thickBot="1">
      <c r="A757" s="360">
        <v>9.5</v>
      </c>
      <c r="B757" s="360" t="s">
        <v>34159</v>
      </c>
      <c r="C757" s="361" t="s">
        <v>34187</v>
      </c>
      <c r="D757" s="363">
        <v>8.5</v>
      </c>
      <c r="E757" s="357">
        <v>658.71256284407195</v>
      </c>
      <c r="F757" s="357">
        <v>466.97574630934798</v>
      </c>
      <c r="G757" s="357">
        <v>246.93518075144991</v>
      </c>
      <c r="H757" s="357">
        <v>143.73391268266869</v>
      </c>
    </row>
    <row r="758" spans="1:8" ht="17.5" customHeight="1" outlineLevel="1" thickBot="1">
      <c r="A758" s="360">
        <v>4.8</v>
      </c>
      <c r="B758" s="360" t="s">
        <v>34159</v>
      </c>
      <c r="C758" s="361" t="s">
        <v>34188</v>
      </c>
      <c r="D758" s="363">
        <v>3.8</v>
      </c>
      <c r="E758" s="357">
        <v>294.48326338911448</v>
      </c>
      <c r="F758" s="357">
        <v>208.76562776182612</v>
      </c>
      <c r="G758" s="357">
        <v>110.39455139476584</v>
      </c>
      <c r="H758" s="357">
        <v>64.257513905193051</v>
      </c>
    </row>
    <row r="759" spans="1:8" ht="17.5" customHeight="1" outlineLevel="1" thickBot="1">
      <c r="A759" s="360">
        <v>10.3</v>
      </c>
      <c r="B759" s="360" t="s">
        <v>34159</v>
      </c>
      <c r="C759" s="361" t="s">
        <v>34189</v>
      </c>
      <c r="D759" s="363">
        <v>9.3000000000000007</v>
      </c>
      <c r="E759" s="357">
        <v>720.70903934704359</v>
      </c>
      <c r="F759" s="357">
        <v>510.92640478552192</v>
      </c>
      <c r="G759" s="357">
        <v>270.17613893982167</v>
      </c>
      <c r="H759" s="357">
        <v>157.26181034691984</v>
      </c>
    </row>
    <row r="760" spans="1:8" ht="17.5" customHeight="1" outlineLevel="1" thickBot="1">
      <c r="A760" s="360">
        <v>5.3</v>
      </c>
      <c r="B760" s="360" t="s">
        <v>34159</v>
      </c>
      <c r="C760" s="361" t="s">
        <v>34190</v>
      </c>
      <c r="D760" s="363">
        <v>4.3</v>
      </c>
      <c r="E760" s="357">
        <v>333.23106120347171</v>
      </c>
      <c r="F760" s="357">
        <v>236.23478930943486</v>
      </c>
      <c r="G760" s="357">
        <v>124.92015026249818</v>
      </c>
      <c r="H760" s="357">
        <v>72.712449945350031</v>
      </c>
    </row>
    <row r="761" spans="1:8" ht="17.5" customHeight="1" outlineLevel="1" thickBot="1">
      <c r="A761" s="360">
        <v>13.8</v>
      </c>
      <c r="B761" s="360" t="s">
        <v>34159</v>
      </c>
      <c r="C761" s="361" t="s">
        <v>34191</v>
      </c>
      <c r="D761" s="363">
        <v>12.8</v>
      </c>
      <c r="E761" s="357">
        <v>991.94362404754372</v>
      </c>
      <c r="F761" s="357">
        <v>703.21053561878284</v>
      </c>
      <c r="G761" s="357">
        <v>371.8553310139481</v>
      </c>
      <c r="H761" s="357">
        <v>216.4463626280187</v>
      </c>
    </row>
    <row r="762" spans="1:8" ht="17.5" customHeight="1" outlineLevel="1" thickBot="1">
      <c r="A762" s="360">
        <v>10</v>
      </c>
      <c r="B762" s="360" t="s">
        <v>34159</v>
      </c>
      <c r="C762" s="361" t="s">
        <v>34192</v>
      </c>
      <c r="D762" s="363">
        <v>9</v>
      </c>
      <c r="E762" s="357">
        <v>697.46036065842918</v>
      </c>
      <c r="F762" s="357">
        <v>494.44490785695666</v>
      </c>
      <c r="G762" s="357">
        <v>261.46077961918229</v>
      </c>
      <c r="H762" s="357">
        <v>152.18884872282567</v>
      </c>
    </row>
    <row r="763" spans="1:8" ht="17.5" customHeight="1" outlineLevel="1" thickBot="1">
      <c r="A763" s="360">
        <v>8.3000000000000007</v>
      </c>
      <c r="B763" s="360" t="s">
        <v>34159</v>
      </c>
      <c r="C763" s="361" t="s">
        <v>34193</v>
      </c>
      <c r="D763" s="363">
        <v>7.3000000000000007</v>
      </c>
      <c r="E763" s="357">
        <v>565.71784808961479</v>
      </c>
      <c r="F763" s="357">
        <v>401.04975859508716</v>
      </c>
      <c r="G763" s="357">
        <v>212.07374346889227</v>
      </c>
      <c r="H763" s="357">
        <v>123.44206618629194</v>
      </c>
    </row>
    <row r="764" spans="1:8" ht="17.5" customHeight="1" outlineLevel="1" thickBot="1">
      <c r="A764" s="360">
        <v>6</v>
      </c>
      <c r="B764" s="360" t="s">
        <v>34159</v>
      </c>
      <c r="C764" s="361" t="s">
        <v>34194</v>
      </c>
      <c r="D764" s="363">
        <v>5</v>
      </c>
      <c r="E764" s="357">
        <v>387.47797814357176</v>
      </c>
      <c r="F764" s="357">
        <v>274.69161547608707</v>
      </c>
      <c r="G764" s="357">
        <v>145.25598867732347</v>
      </c>
      <c r="H764" s="357">
        <v>84.549360401569814</v>
      </c>
    </row>
    <row r="765" spans="1:8" ht="17.5" customHeight="1" outlineLevel="1" thickBot="1">
      <c r="A765" s="360">
        <v>6</v>
      </c>
      <c r="B765" s="360" t="s">
        <v>34159</v>
      </c>
      <c r="C765" s="361" t="s">
        <v>34195</v>
      </c>
      <c r="D765" s="363">
        <v>5</v>
      </c>
      <c r="E765" s="357">
        <v>387.47797814357176</v>
      </c>
      <c r="F765" s="357">
        <v>274.69161547608707</v>
      </c>
      <c r="G765" s="357">
        <v>145.25598867732347</v>
      </c>
      <c r="H765" s="357">
        <v>84.549360401569814</v>
      </c>
    </row>
    <row r="766" spans="1:8" ht="17.5" customHeight="1" outlineLevel="1" thickBot="1">
      <c r="A766" s="360">
        <v>7</v>
      </c>
      <c r="B766" s="360" t="s">
        <v>34159</v>
      </c>
      <c r="C766" s="361" t="s">
        <v>34196</v>
      </c>
      <c r="D766" s="363">
        <v>6</v>
      </c>
      <c r="E766" s="357">
        <v>464.9735737722861</v>
      </c>
      <c r="F766" s="357">
        <v>329.62993857130448</v>
      </c>
      <c r="G766" s="357">
        <v>174.30718641278816</v>
      </c>
      <c r="H766" s="357">
        <v>101.45923248188377</v>
      </c>
    </row>
    <row r="767" spans="1:8" ht="17.5" customHeight="1" outlineLevel="1" thickBot="1">
      <c r="A767" s="360">
        <v>8</v>
      </c>
      <c r="B767" s="360" t="s">
        <v>34159</v>
      </c>
      <c r="C767" s="361" t="s">
        <v>34197</v>
      </c>
      <c r="D767" s="363">
        <v>7</v>
      </c>
      <c r="E767" s="357">
        <v>542.4691694010005</v>
      </c>
      <c r="F767" s="357">
        <v>384.56826166652189</v>
      </c>
      <c r="G767" s="357">
        <v>203.35838414825287</v>
      </c>
      <c r="H767" s="357">
        <v>118.36910456219773</v>
      </c>
    </row>
    <row r="768" spans="1:8" ht="17.5" customHeight="1" outlineLevel="1" thickBot="1">
      <c r="A768" s="360">
        <v>9.8000000000000007</v>
      </c>
      <c r="B768" s="360" t="s">
        <v>34159</v>
      </c>
      <c r="C768" s="361" t="s">
        <v>34198</v>
      </c>
      <c r="D768" s="363">
        <v>8.8000000000000007</v>
      </c>
      <c r="E768" s="357">
        <v>681.96124153268636</v>
      </c>
      <c r="F768" s="357">
        <v>483.45724323791325</v>
      </c>
      <c r="G768" s="357">
        <v>255.65054007208934</v>
      </c>
      <c r="H768" s="357">
        <v>148.80687430676286</v>
      </c>
    </row>
    <row r="769" spans="1:8" ht="17.5" customHeight="1" outlineLevel="1" thickBot="1">
      <c r="A769" s="360">
        <v>3.5</v>
      </c>
      <c r="B769" s="360" t="s">
        <v>34159</v>
      </c>
      <c r="C769" s="361" t="s">
        <v>34199</v>
      </c>
      <c r="D769" s="363">
        <v>2.5</v>
      </c>
      <c r="E769" s="357">
        <v>193.73898907178588</v>
      </c>
      <c r="F769" s="357">
        <v>137.34580773804353</v>
      </c>
      <c r="G769" s="357">
        <v>72.627994338661736</v>
      </c>
      <c r="H769" s="357">
        <v>42.274680200784907</v>
      </c>
    </row>
    <row r="770" spans="1:8" ht="17.5" customHeight="1" outlineLevel="1" thickBot="1">
      <c r="A770" s="360">
        <v>2.2999999999999998</v>
      </c>
      <c r="B770" s="360" t="s">
        <v>34159</v>
      </c>
      <c r="C770" s="361" t="s">
        <v>34200</v>
      </c>
      <c r="D770" s="363">
        <v>1.2999999999999998</v>
      </c>
      <c r="E770" s="357">
        <v>100.74427431732863</v>
      </c>
      <c r="F770" s="357">
        <v>71.419820023782634</v>
      </c>
      <c r="G770" s="357">
        <v>37.766557056104098</v>
      </c>
      <c r="H770" s="357">
        <v>21.982833704408147</v>
      </c>
    </row>
    <row r="771" spans="1:8" ht="17.5" customHeight="1" outlineLevel="1" thickBot="1">
      <c r="A771" s="360">
        <v>5.5</v>
      </c>
      <c r="B771" s="360" t="s">
        <v>34159</v>
      </c>
      <c r="C771" s="361" t="s">
        <v>34201</v>
      </c>
      <c r="D771" s="363">
        <v>4.5</v>
      </c>
      <c r="E771" s="357">
        <v>348.73018032921459</v>
      </c>
      <c r="F771" s="357">
        <v>247.22245392847833</v>
      </c>
      <c r="G771" s="357">
        <v>130.73038980959114</v>
      </c>
      <c r="H771" s="357">
        <v>76.094424361412834</v>
      </c>
    </row>
    <row r="772" spans="1:8" ht="17.5" customHeight="1" outlineLevel="1" thickBot="1">
      <c r="A772" s="360">
        <v>10</v>
      </c>
      <c r="B772" s="360" t="s">
        <v>34159</v>
      </c>
      <c r="C772" s="361" t="s">
        <v>34202</v>
      </c>
      <c r="D772" s="363">
        <v>9</v>
      </c>
      <c r="E772" s="357">
        <v>697.46036065842918</v>
      </c>
      <c r="F772" s="357">
        <v>494.44490785695666</v>
      </c>
      <c r="G772" s="357">
        <v>261.46077961918229</v>
      </c>
      <c r="H772" s="357">
        <v>152.18884872282567</v>
      </c>
    </row>
    <row r="773" spans="1:8" ht="17.5" customHeight="1" outlineLevel="1" thickBot="1">
      <c r="A773" s="360">
        <v>3</v>
      </c>
      <c r="B773" s="360" t="s">
        <v>34159</v>
      </c>
      <c r="C773" s="361" t="s">
        <v>34203</v>
      </c>
      <c r="D773" s="363">
        <v>2</v>
      </c>
      <c r="E773" s="357">
        <v>154.99119125742871</v>
      </c>
      <c r="F773" s="357">
        <v>109.87664619043483</v>
      </c>
      <c r="G773" s="357">
        <v>58.102395470929395</v>
      </c>
      <c r="H773" s="357">
        <v>33.819744160627927</v>
      </c>
    </row>
    <row r="774" spans="1:8" ht="17.5" customHeight="1" outlineLevel="1" thickBot="1">
      <c r="A774" s="360">
        <v>9.8000000000000007</v>
      </c>
      <c r="B774" s="360" t="s">
        <v>34159</v>
      </c>
      <c r="C774" s="361" t="s">
        <v>34204</v>
      </c>
      <c r="D774" s="363">
        <v>8.8000000000000007</v>
      </c>
      <c r="E774" s="357">
        <v>681.96124153268636</v>
      </c>
      <c r="F774" s="357">
        <v>483.45724323791325</v>
      </c>
      <c r="G774" s="357">
        <v>255.65054007208934</v>
      </c>
      <c r="H774" s="357">
        <v>148.80687430676286</v>
      </c>
    </row>
    <row r="775" spans="1:8" ht="17.5" customHeight="1" outlineLevel="1" thickBot="1">
      <c r="A775" s="360">
        <v>2.5</v>
      </c>
      <c r="B775" s="360" t="s">
        <v>34159</v>
      </c>
      <c r="C775" s="361" t="s">
        <v>34205</v>
      </c>
      <c r="D775" s="363">
        <v>1.5</v>
      </c>
      <c r="E775" s="357">
        <v>116.24339344307153</v>
      </c>
      <c r="F775" s="357">
        <v>82.40748464282612</v>
      </c>
      <c r="G775" s="357">
        <v>43.576796603197039</v>
      </c>
      <c r="H775" s="357">
        <v>25.364808120470943</v>
      </c>
    </row>
    <row r="776" spans="1:8" ht="17.5" customHeight="1" outlineLevel="1" thickBot="1">
      <c r="A776" s="360">
        <v>4.5</v>
      </c>
      <c r="B776" s="360" t="s">
        <v>34159</v>
      </c>
      <c r="C776" s="361" t="s">
        <v>34206</v>
      </c>
      <c r="D776" s="363">
        <v>3.5</v>
      </c>
      <c r="E776" s="357">
        <v>271.23458470050025</v>
      </c>
      <c r="F776" s="357">
        <v>192.28413083326095</v>
      </c>
      <c r="G776" s="357">
        <v>101.67919207412643</v>
      </c>
      <c r="H776" s="357">
        <v>59.184552281098867</v>
      </c>
    </row>
    <row r="777" spans="1:8" ht="17.5" customHeight="1" outlineLevel="1" thickBot="1">
      <c r="A777" s="360">
        <v>6.8</v>
      </c>
      <c r="B777" s="360" t="s">
        <v>34159</v>
      </c>
      <c r="C777" s="361" t="s">
        <v>34207</v>
      </c>
      <c r="D777" s="363">
        <v>5.8</v>
      </c>
      <c r="E777" s="357">
        <v>449.47445464654322</v>
      </c>
      <c r="F777" s="357">
        <v>318.64227395226095</v>
      </c>
      <c r="G777" s="357">
        <v>168.49694686569524</v>
      </c>
      <c r="H777" s="357">
        <v>98.077258065820971</v>
      </c>
    </row>
    <row r="778" spans="1:8" ht="17.5" customHeight="1" outlineLevel="1" thickBot="1">
      <c r="A778" s="360">
        <v>5</v>
      </c>
      <c r="B778" s="360" t="s">
        <v>34159</v>
      </c>
      <c r="C778" s="361" t="s">
        <v>34208</v>
      </c>
      <c r="D778" s="363">
        <v>4</v>
      </c>
      <c r="E778" s="357">
        <v>309.98238251485742</v>
      </c>
      <c r="F778" s="357">
        <v>219.75329238086965</v>
      </c>
      <c r="G778" s="357">
        <v>116.20479094185879</v>
      </c>
      <c r="H778" s="357">
        <v>67.639488321255854</v>
      </c>
    </row>
    <row r="779" spans="1:8" ht="17.5" customHeight="1" outlineLevel="1" thickBot="1">
      <c r="A779" s="360">
        <v>5</v>
      </c>
      <c r="B779" s="360" t="s">
        <v>34159</v>
      </c>
      <c r="C779" s="361" t="s">
        <v>34209</v>
      </c>
      <c r="D779" s="363">
        <v>4</v>
      </c>
      <c r="E779" s="357">
        <v>309.98238251485742</v>
      </c>
      <c r="F779" s="357">
        <v>219.75329238086965</v>
      </c>
      <c r="G779" s="357">
        <v>116.20479094185879</v>
      </c>
      <c r="H779" s="357">
        <v>67.639488321255854</v>
      </c>
    </row>
    <row r="780" spans="1:8" ht="17.5" customHeight="1" outlineLevel="1" thickBot="1">
      <c r="A780" s="360">
        <v>11</v>
      </c>
      <c r="B780" s="360" t="s">
        <v>34159</v>
      </c>
      <c r="C780" s="361" t="s">
        <v>34210</v>
      </c>
      <c r="D780" s="363">
        <v>10</v>
      </c>
      <c r="E780" s="357">
        <v>774.95595628714352</v>
      </c>
      <c r="F780" s="357">
        <v>549.38323095217413</v>
      </c>
      <c r="G780" s="357">
        <v>290.51197735464694</v>
      </c>
      <c r="H780" s="357">
        <v>169.09872080313963</v>
      </c>
    </row>
    <row r="781" spans="1:8" ht="17.5" customHeight="1" outlineLevel="1" thickBot="1">
      <c r="A781" s="360">
        <v>13.5</v>
      </c>
      <c r="B781" s="360" t="s">
        <v>34159</v>
      </c>
      <c r="C781" s="361" t="s">
        <v>34211</v>
      </c>
      <c r="D781" s="363">
        <v>12.5</v>
      </c>
      <c r="E781" s="357">
        <v>968.69494535892943</v>
      </c>
      <c r="F781" s="357">
        <v>686.72903869021764</v>
      </c>
      <c r="G781" s="357">
        <v>363.13997169330872</v>
      </c>
      <c r="H781" s="357">
        <v>211.37340100392453</v>
      </c>
    </row>
    <row r="782" spans="1:8" ht="17.5" customHeight="1" outlineLevel="1" thickBot="1">
      <c r="A782" s="360">
        <v>7.5</v>
      </c>
      <c r="B782" s="360" t="s">
        <v>34212</v>
      </c>
      <c r="C782" s="361" t="s">
        <v>34213</v>
      </c>
      <c r="D782" s="363">
        <v>6.5</v>
      </c>
      <c r="E782" s="357">
        <v>503.72137158664327</v>
      </c>
      <c r="F782" s="357">
        <v>357.09910011891316</v>
      </c>
      <c r="G782" s="357">
        <v>188.83278528052051</v>
      </c>
      <c r="H782" s="357">
        <v>109.91416852204075</v>
      </c>
    </row>
    <row r="783" spans="1:8" ht="17.5" customHeight="1" outlineLevel="1" thickBot="1">
      <c r="A783" s="360">
        <v>2.5</v>
      </c>
      <c r="B783" s="360" t="s">
        <v>34212</v>
      </c>
      <c r="C783" s="361" t="s">
        <v>34214</v>
      </c>
      <c r="D783" s="363">
        <v>1.5</v>
      </c>
      <c r="E783" s="357">
        <v>116.24339344307153</v>
      </c>
      <c r="F783" s="357">
        <v>82.40748464282612</v>
      </c>
      <c r="G783" s="357">
        <v>43.576796603197039</v>
      </c>
      <c r="H783" s="357">
        <v>25.364808120470943</v>
      </c>
    </row>
    <row r="784" spans="1:8" ht="17.5" customHeight="1" outlineLevel="1" thickBot="1">
      <c r="A784" s="360">
        <v>6</v>
      </c>
      <c r="B784" s="360" t="s">
        <v>34212</v>
      </c>
      <c r="C784" s="361" t="s">
        <v>34215</v>
      </c>
      <c r="D784" s="363">
        <v>5</v>
      </c>
      <c r="E784" s="357">
        <v>387.47797814357176</v>
      </c>
      <c r="F784" s="357">
        <v>274.69161547608707</v>
      </c>
      <c r="G784" s="357">
        <v>145.25598867732347</v>
      </c>
      <c r="H784" s="357">
        <v>84.549360401569814</v>
      </c>
    </row>
    <row r="785" spans="1:8" ht="17.5" customHeight="1" outlineLevel="1" thickBot="1">
      <c r="A785" s="360">
        <v>2</v>
      </c>
      <c r="B785" s="360" t="s">
        <v>34212</v>
      </c>
      <c r="C785" s="361" t="s">
        <v>34216</v>
      </c>
      <c r="D785" s="363">
        <v>1</v>
      </c>
      <c r="E785" s="357">
        <v>77.495595628714355</v>
      </c>
      <c r="F785" s="357">
        <v>54.938323095217413</v>
      </c>
      <c r="G785" s="357">
        <v>29.051197735464697</v>
      </c>
      <c r="H785" s="357">
        <v>16.909872080313963</v>
      </c>
    </row>
    <row r="786" spans="1:8" ht="17.5" customHeight="1" outlineLevel="1" thickBot="1">
      <c r="A786" s="360">
        <v>14</v>
      </c>
      <c r="B786" s="360" t="s">
        <v>34212</v>
      </c>
      <c r="C786" s="361" t="s">
        <v>34217</v>
      </c>
      <c r="D786" s="363">
        <v>13</v>
      </c>
      <c r="E786" s="357">
        <v>1007.4427431732865</v>
      </c>
      <c r="F786" s="357">
        <v>714.19820023782631</v>
      </c>
      <c r="G786" s="357">
        <v>377.66557056104102</v>
      </c>
      <c r="H786" s="357">
        <v>219.82833704408151</v>
      </c>
    </row>
    <row r="787" spans="1:8" ht="17.5" customHeight="1" outlineLevel="1" thickBot="1">
      <c r="A787" s="360">
        <v>5.5</v>
      </c>
      <c r="B787" s="360" t="s">
        <v>34212</v>
      </c>
      <c r="C787" s="361" t="s">
        <v>34218</v>
      </c>
      <c r="D787" s="363">
        <v>4.5</v>
      </c>
      <c r="E787" s="357">
        <v>348.73018032921459</v>
      </c>
      <c r="F787" s="357">
        <v>247.22245392847833</v>
      </c>
      <c r="G787" s="357">
        <v>130.73038980959114</v>
      </c>
      <c r="H787" s="357">
        <v>76.094424361412834</v>
      </c>
    </row>
    <row r="788" spans="1:8" ht="17.5" customHeight="1" outlineLevel="1" thickBot="1">
      <c r="A788" s="360">
        <v>7</v>
      </c>
      <c r="B788" s="360" t="s">
        <v>34212</v>
      </c>
      <c r="C788" s="361" t="s">
        <v>34219</v>
      </c>
      <c r="D788" s="363">
        <v>6</v>
      </c>
      <c r="E788" s="357">
        <v>464.9735737722861</v>
      </c>
      <c r="F788" s="357">
        <v>329.62993857130448</v>
      </c>
      <c r="G788" s="357">
        <v>174.30718641278816</v>
      </c>
      <c r="H788" s="357">
        <v>101.45923248188377</v>
      </c>
    </row>
    <row r="789" spans="1:8" ht="17.5" customHeight="1" outlineLevel="1" thickBot="1">
      <c r="A789" s="360">
        <v>9</v>
      </c>
      <c r="B789" s="360" t="s">
        <v>34212</v>
      </c>
      <c r="C789" s="361" t="s">
        <v>34220</v>
      </c>
      <c r="D789" s="363">
        <v>8</v>
      </c>
      <c r="E789" s="357">
        <v>619.96476502971484</v>
      </c>
      <c r="F789" s="357">
        <v>439.5065847617393</v>
      </c>
      <c r="G789" s="357">
        <v>232.40958188371758</v>
      </c>
      <c r="H789" s="357">
        <v>135.27897664251171</v>
      </c>
    </row>
    <row r="790" spans="1:8" ht="17.5" customHeight="1" outlineLevel="1" thickBot="1">
      <c r="A790" s="360">
        <v>13.3</v>
      </c>
      <c r="B790" s="360" t="s">
        <v>34212</v>
      </c>
      <c r="C790" s="361" t="s">
        <v>34221</v>
      </c>
      <c r="D790" s="363">
        <v>12.3</v>
      </c>
      <c r="E790" s="357">
        <v>953.19582623318661</v>
      </c>
      <c r="F790" s="357">
        <v>675.74137407117416</v>
      </c>
      <c r="G790" s="357">
        <v>357.3297321462158</v>
      </c>
      <c r="H790" s="357">
        <v>207.99142658786172</v>
      </c>
    </row>
    <row r="791" spans="1:8" ht="17.5" customHeight="1" outlineLevel="1" thickBot="1">
      <c r="A791" s="360">
        <v>7</v>
      </c>
      <c r="B791" s="360" t="s">
        <v>34212</v>
      </c>
      <c r="C791" s="361" t="s">
        <v>34222</v>
      </c>
      <c r="D791" s="363">
        <v>6</v>
      </c>
      <c r="E791" s="357">
        <v>464.9735737722861</v>
      </c>
      <c r="F791" s="357">
        <v>329.62993857130448</v>
      </c>
      <c r="G791" s="357">
        <v>174.30718641278816</v>
      </c>
      <c r="H791" s="357">
        <v>101.45923248188377</v>
      </c>
    </row>
    <row r="792" spans="1:8" ht="17.5" customHeight="1" outlineLevel="1" thickBot="1">
      <c r="A792" s="360">
        <v>7</v>
      </c>
      <c r="B792" s="360" t="s">
        <v>34212</v>
      </c>
      <c r="C792" s="361" t="s">
        <v>34223</v>
      </c>
      <c r="D792" s="363">
        <v>6</v>
      </c>
      <c r="E792" s="357">
        <v>464.9735737722861</v>
      </c>
      <c r="F792" s="357">
        <v>329.62993857130448</v>
      </c>
      <c r="G792" s="357">
        <v>174.30718641278816</v>
      </c>
      <c r="H792" s="357">
        <v>101.45923248188377</v>
      </c>
    </row>
    <row r="793" spans="1:8" ht="17.5" customHeight="1" outlineLevel="1" thickBot="1">
      <c r="A793" s="360">
        <v>6.8</v>
      </c>
      <c r="B793" s="360" t="s">
        <v>34212</v>
      </c>
      <c r="C793" s="361" t="s">
        <v>34224</v>
      </c>
      <c r="D793" s="363">
        <v>5.8</v>
      </c>
      <c r="E793" s="357">
        <v>449.47445464654322</v>
      </c>
      <c r="F793" s="357">
        <v>318.64227395226095</v>
      </c>
      <c r="G793" s="357">
        <v>168.49694686569524</v>
      </c>
      <c r="H793" s="357">
        <v>98.077258065820971</v>
      </c>
    </row>
    <row r="794" spans="1:8" ht="17.5" customHeight="1" outlineLevel="1" thickBot="1">
      <c r="A794" s="360">
        <v>9</v>
      </c>
      <c r="B794" s="360" t="s">
        <v>34212</v>
      </c>
      <c r="C794" s="361" t="s">
        <v>34225</v>
      </c>
      <c r="D794" s="363">
        <v>8</v>
      </c>
      <c r="E794" s="357">
        <v>619.96476502971484</v>
      </c>
      <c r="F794" s="357">
        <v>439.5065847617393</v>
      </c>
      <c r="G794" s="357">
        <v>232.40958188371758</v>
      </c>
      <c r="H794" s="357">
        <v>135.27897664251171</v>
      </c>
    </row>
    <row r="795" spans="1:8" ht="17.5" customHeight="1" outlineLevel="1" thickBot="1">
      <c r="A795" s="360">
        <v>12.5</v>
      </c>
      <c r="B795" s="360" t="s">
        <v>34212</v>
      </c>
      <c r="C795" s="361" t="s">
        <v>34226</v>
      </c>
      <c r="D795" s="363">
        <v>11.5</v>
      </c>
      <c r="E795" s="357">
        <v>891.19934973021498</v>
      </c>
      <c r="F795" s="357">
        <v>631.79071559500028</v>
      </c>
      <c r="G795" s="357">
        <v>334.08877395784401</v>
      </c>
      <c r="H795" s="357">
        <v>194.46352892361057</v>
      </c>
    </row>
    <row r="796" spans="1:8" ht="17.5" customHeight="1" outlineLevel="1" thickBot="1">
      <c r="A796" s="360">
        <v>15</v>
      </c>
      <c r="B796" s="360" t="s">
        <v>34212</v>
      </c>
      <c r="C796" s="361" t="s">
        <v>34227</v>
      </c>
      <c r="D796" s="363">
        <v>14</v>
      </c>
      <c r="E796" s="357">
        <v>1084.938338802001</v>
      </c>
      <c r="F796" s="357">
        <v>769.13652333304378</v>
      </c>
      <c r="G796" s="357">
        <v>406.71676829650573</v>
      </c>
      <c r="H796" s="357">
        <v>236.73820912439547</v>
      </c>
    </row>
    <row r="797" spans="1:8" ht="17.5" customHeight="1" outlineLevel="1" thickBot="1">
      <c r="A797" s="360">
        <v>15.5</v>
      </c>
      <c r="B797" s="360" t="s">
        <v>34212</v>
      </c>
      <c r="C797" s="361" t="s">
        <v>34228</v>
      </c>
      <c r="D797" s="363">
        <v>14.5</v>
      </c>
      <c r="E797" s="357">
        <v>1123.6861366163582</v>
      </c>
      <c r="F797" s="357">
        <v>796.60568488065246</v>
      </c>
      <c r="G797" s="357">
        <v>421.24236716423809</v>
      </c>
      <c r="H797" s="357">
        <v>245.19314516455245</v>
      </c>
    </row>
    <row r="798" spans="1:8" ht="17.5" customHeight="1" outlineLevel="1" thickBot="1">
      <c r="A798" s="360">
        <v>13.3</v>
      </c>
      <c r="B798" s="360" t="s">
        <v>34212</v>
      </c>
      <c r="C798" s="361" t="s">
        <v>34229</v>
      </c>
      <c r="D798" s="363">
        <v>12.3</v>
      </c>
      <c r="E798" s="357">
        <v>953.19582623318661</v>
      </c>
      <c r="F798" s="357">
        <v>675.74137407117416</v>
      </c>
      <c r="G798" s="357">
        <v>357.3297321462158</v>
      </c>
      <c r="H798" s="357">
        <v>207.99142658786172</v>
      </c>
    </row>
    <row r="799" spans="1:8" ht="17.5" customHeight="1" outlineLevel="1" thickBot="1">
      <c r="A799" s="360">
        <v>13.5</v>
      </c>
      <c r="B799" s="360" t="s">
        <v>34212</v>
      </c>
      <c r="C799" s="361" t="s">
        <v>34230</v>
      </c>
      <c r="D799" s="363">
        <v>12.5</v>
      </c>
      <c r="E799" s="357">
        <v>968.69494535892943</v>
      </c>
      <c r="F799" s="357">
        <v>686.72903869021764</v>
      </c>
      <c r="G799" s="357">
        <v>363.13997169330872</v>
      </c>
      <c r="H799" s="357">
        <v>211.37340100392453</v>
      </c>
    </row>
    <row r="800" spans="1:8" ht="17.5" customHeight="1" outlineLevel="1" thickBot="1">
      <c r="A800" s="360">
        <v>4.3</v>
      </c>
      <c r="B800" s="360" t="s">
        <v>34212</v>
      </c>
      <c r="C800" s="361" t="s">
        <v>34231</v>
      </c>
      <c r="D800" s="363">
        <v>3.3</v>
      </c>
      <c r="E800" s="357">
        <v>255.73546557475737</v>
      </c>
      <c r="F800" s="357">
        <v>181.29646621421745</v>
      </c>
      <c r="G800" s="357">
        <v>95.868952527033485</v>
      </c>
      <c r="H800" s="357">
        <v>55.802577865036071</v>
      </c>
    </row>
    <row r="801" spans="1:8" ht="17.5" customHeight="1" outlineLevel="1" thickBot="1">
      <c r="A801" s="360">
        <v>5.3</v>
      </c>
      <c r="B801" s="360" t="s">
        <v>34212</v>
      </c>
      <c r="C801" s="361" t="s">
        <v>34232</v>
      </c>
      <c r="D801" s="363">
        <v>4.3</v>
      </c>
      <c r="E801" s="357">
        <v>333.23106120347171</v>
      </c>
      <c r="F801" s="357">
        <v>236.23478930943486</v>
      </c>
      <c r="G801" s="357">
        <v>124.92015026249818</v>
      </c>
      <c r="H801" s="357">
        <v>72.712449945350031</v>
      </c>
    </row>
    <row r="802" spans="1:8" ht="17.5" customHeight="1" outlineLevel="1" thickBot="1">
      <c r="A802" s="360">
        <v>8</v>
      </c>
      <c r="B802" s="360" t="s">
        <v>34212</v>
      </c>
      <c r="C802" s="361" t="s">
        <v>34233</v>
      </c>
      <c r="D802" s="363">
        <v>7</v>
      </c>
      <c r="E802" s="357">
        <v>542.4691694010005</v>
      </c>
      <c r="F802" s="357">
        <v>384.56826166652189</v>
      </c>
      <c r="G802" s="357">
        <v>203.35838414825287</v>
      </c>
      <c r="H802" s="357">
        <v>118.36910456219773</v>
      </c>
    </row>
    <row r="803" spans="1:8" ht="17.5" customHeight="1" outlineLevel="1" thickBot="1">
      <c r="A803" s="360">
        <v>12.5</v>
      </c>
      <c r="B803" s="360" t="s">
        <v>34212</v>
      </c>
      <c r="C803" s="361" t="s">
        <v>34234</v>
      </c>
      <c r="D803" s="363">
        <v>11.5</v>
      </c>
      <c r="E803" s="357">
        <v>891.19934973021498</v>
      </c>
      <c r="F803" s="357">
        <v>631.79071559500028</v>
      </c>
      <c r="G803" s="357">
        <v>334.08877395784401</v>
      </c>
      <c r="H803" s="357">
        <v>194.46352892361057</v>
      </c>
    </row>
    <row r="804" spans="1:8" ht="17.5" customHeight="1" outlineLevel="1" thickBot="1">
      <c r="A804" s="360">
        <v>7</v>
      </c>
      <c r="B804" s="360" t="s">
        <v>34212</v>
      </c>
      <c r="C804" s="361" t="s">
        <v>34235</v>
      </c>
      <c r="D804" s="363">
        <v>6</v>
      </c>
      <c r="E804" s="357">
        <v>464.9735737722861</v>
      </c>
      <c r="F804" s="357">
        <v>329.62993857130448</v>
      </c>
      <c r="G804" s="357">
        <v>174.30718641278816</v>
      </c>
      <c r="H804" s="357">
        <v>101.45923248188377</v>
      </c>
    </row>
    <row r="805" spans="1:8" ht="17.5" customHeight="1" outlineLevel="1" thickBot="1">
      <c r="A805" s="360">
        <v>5.3</v>
      </c>
      <c r="B805" s="360" t="s">
        <v>34212</v>
      </c>
      <c r="C805" s="361" t="s">
        <v>34236</v>
      </c>
      <c r="D805" s="363">
        <v>4.3</v>
      </c>
      <c r="E805" s="357">
        <v>333.23106120347171</v>
      </c>
      <c r="F805" s="357">
        <v>236.23478930943486</v>
      </c>
      <c r="G805" s="357">
        <v>124.92015026249818</v>
      </c>
      <c r="H805" s="357">
        <v>72.712449945350031</v>
      </c>
    </row>
    <row r="806" spans="1:8" ht="17.5" customHeight="1" outlineLevel="1" thickBot="1">
      <c r="A806" s="360">
        <v>10</v>
      </c>
      <c r="B806" s="360" t="s">
        <v>34212</v>
      </c>
      <c r="C806" s="361" t="s">
        <v>34237</v>
      </c>
      <c r="D806" s="363">
        <v>9</v>
      </c>
      <c r="E806" s="357">
        <v>697.46036065842918</v>
      </c>
      <c r="F806" s="357">
        <v>494.44490785695666</v>
      </c>
      <c r="G806" s="357">
        <v>261.46077961918229</v>
      </c>
      <c r="H806" s="357">
        <v>152.18884872282567</v>
      </c>
    </row>
    <row r="807" spans="1:8" ht="17.5" customHeight="1" outlineLevel="1" thickBot="1">
      <c r="A807" s="360">
        <v>3.5</v>
      </c>
      <c r="B807" s="360" t="s">
        <v>34212</v>
      </c>
      <c r="C807" s="361" t="s">
        <v>34238</v>
      </c>
      <c r="D807" s="363">
        <v>2.5</v>
      </c>
      <c r="E807" s="357">
        <v>193.73898907178588</v>
      </c>
      <c r="F807" s="357">
        <v>137.34580773804353</v>
      </c>
      <c r="G807" s="357">
        <v>72.627994338661736</v>
      </c>
      <c r="H807" s="357">
        <v>42.274680200784907</v>
      </c>
    </row>
    <row r="808" spans="1:8" ht="17.5" customHeight="1" outlineLevel="1" thickBot="1">
      <c r="A808" s="360">
        <v>2</v>
      </c>
      <c r="B808" s="360" t="s">
        <v>34212</v>
      </c>
      <c r="C808" s="361" t="s">
        <v>34239</v>
      </c>
      <c r="D808" s="363">
        <v>1</v>
      </c>
      <c r="E808" s="357">
        <v>77.495595628714355</v>
      </c>
      <c r="F808" s="357">
        <v>54.938323095217413</v>
      </c>
      <c r="G808" s="357">
        <v>29.051197735464697</v>
      </c>
      <c r="H808" s="357">
        <v>16.909872080313963</v>
      </c>
    </row>
    <row r="809" spans="1:8" ht="17.5" customHeight="1" outlineLevel="1" thickBot="1">
      <c r="A809" s="360">
        <v>5.3</v>
      </c>
      <c r="B809" s="360" t="s">
        <v>34212</v>
      </c>
      <c r="C809" s="361" t="s">
        <v>34240</v>
      </c>
      <c r="D809" s="363">
        <v>4.3</v>
      </c>
      <c r="E809" s="357">
        <v>333.23106120347171</v>
      </c>
      <c r="F809" s="357">
        <v>236.23478930943486</v>
      </c>
      <c r="G809" s="357">
        <v>124.92015026249818</v>
      </c>
      <c r="H809" s="357">
        <v>72.712449945350031</v>
      </c>
    </row>
    <row r="810" spans="1:8" ht="17.5" customHeight="1" outlineLevel="1" thickBot="1">
      <c r="A810" s="360">
        <v>7.5</v>
      </c>
      <c r="B810" s="360" t="s">
        <v>34212</v>
      </c>
      <c r="C810" s="361" t="s">
        <v>34241</v>
      </c>
      <c r="D810" s="363">
        <v>6.5</v>
      </c>
      <c r="E810" s="357">
        <v>503.72137158664327</v>
      </c>
      <c r="F810" s="357">
        <v>357.09910011891316</v>
      </c>
      <c r="G810" s="357">
        <v>188.83278528052051</v>
      </c>
      <c r="H810" s="357">
        <v>109.91416852204075</v>
      </c>
    </row>
    <row r="811" spans="1:8" ht="17.5" customHeight="1" outlineLevel="1" thickBot="1">
      <c r="A811" s="360">
        <v>2.5</v>
      </c>
      <c r="B811" s="360" t="s">
        <v>34212</v>
      </c>
      <c r="C811" s="361" t="s">
        <v>34242</v>
      </c>
      <c r="D811" s="363">
        <v>1.5</v>
      </c>
      <c r="E811" s="357">
        <v>116.24339344307153</v>
      </c>
      <c r="F811" s="357">
        <v>82.40748464282612</v>
      </c>
      <c r="G811" s="357">
        <v>43.576796603197039</v>
      </c>
      <c r="H811" s="357">
        <v>25.364808120470943</v>
      </c>
    </row>
    <row r="812" spans="1:8" ht="17.5" customHeight="1" outlineLevel="1" thickBot="1">
      <c r="A812" s="360">
        <v>1.3</v>
      </c>
      <c r="B812" s="360" t="s">
        <v>34243</v>
      </c>
      <c r="C812" s="361" t="s">
        <v>34244</v>
      </c>
      <c r="D812" s="363">
        <v>0.30000000000000004</v>
      </c>
      <c r="E812" s="357">
        <v>23.248678688614309</v>
      </c>
      <c r="F812" s="357">
        <v>16.481496928565225</v>
      </c>
      <c r="G812" s="357">
        <v>8.7153593206394113</v>
      </c>
      <c r="H812" s="357">
        <v>5.072961624094189</v>
      </c>
    </row>
    <row r="813" spans="1:8" ht="17.5" customHeight="1" outlineLevel="1" thickBot="1">
      <c r="A813" s="360">
        <v>2</v>
      </c>
      <c r="B813" s="360" t="s">
        <v>34243</v>
      </c>
      <c r="C813" s="361" t="s">
        <v>34245</v>
      </c>
      <c r="D813" s="363">
        <v>1</v>
      </c>
      <c r="E813" s="357">
        <v>77.495595628714355</v>
      </c>
      <c r="F813" s="357">
        <v>54.938323095217413</v>
      </c>
      <c r="G813" s="357">
        <v>29.051197735464697</v>
      </c>
      <c r="H813" s="357">
        <v>16.909872080313963</v>
      </c>
    </row>
    <row r="814" spans="1:8" ht="17.5" customHeight="1" outlineLevel="1" thickBot="1">
      <c r="A814" s="360">
        <v>1.8</v>
      </c>
      <c r="B814" s="360" t="s">
        <v>34243</v>
      </c>
      <c r="C814" s="361" t="s">
        <v>34246</v>
      </c>
      <c r="D814" s="363">
        <v>0.8</v>
      </c>
      <c r="E814" s="357">
        <v>61.996476502971483</v>
      </c>
      <c r="F814" s="357">
        <v>43.950658476173928</v>
      </c>
      <c r="G814" s="357">
        <v>23.240958188371756</v>
      </c>
      <c r="H814" s="357">
        <v>13.527897664251169</v>
      </c>
    </row>
    <row r="815" spans="1:8" ht="17.5" customHeight="1" outlineLevel="1" thickBot="1">
      <c r="A815" s="360">
        <v>1.3</v>
      </c>
      <c r="B815" s="360" t="s">
        <v>34243</v>
      </c>
      <c r="C815" s="361" t="s">
        <v>34247</v>
      </c>
      <c r="D815" s="363">
        <v>0.30000000000000004</v>
      </c>
      <c r="E815" s="357">
        <v>23.248678688614309</v>
      </c>
      <c r="F815" s="357">
        <v>16.481496928565225</v>
      </c>
      <c r="G815" s="357">
        <v>8.7153593206394113</v>
      </c>
      <c r="H815" s="357">
        <v>5.072961624094189</v>
      </c>
    </row>
    <row r="816" spans="1:8" ht="17.5" customHeight="1" outlineLevel="1" thickBot="1">
      <c r="A816" s="360">
        <v>1.3</v>
      </c>
      <c r="B816" s="360" t="s">
        <v>34243</v>
      </c>
      <c r="C816" s="361" t="s">
        <v>34248</v>
      </c>
      <c r="D816" s="363">
        <v>0.30000000000000004</v>
      </c>
      <c r="E816" s="357">
        <v>23.248678688614309</v>
      </c>
      <c r="F816" s="357">
        <v>16.481496928565225</v>
      </c>
      <c r="G816" s="357">
        <v>8.7153593206394113</v>
      </c>
      <c r="H816" s="357">
        <v>5.072961624094189</v>
      </c>
    </row>
    <row r="817" spans="1:8" ht="17.5" customHeight="1" outlineLevel="1" thickBot="1">
      <c r="A817" s="360">
        <v>2</v>
      </c>
      <c r="B817" s="360" t="s">
        <v>34243</v>
      </c>
      <c r="C817" s="361" t="s">
        <v>34249</v>
      </c>
      <c r="D817" s="363">
        <v>1</v>
      </c>
      <c r="E817" s="357">
        <v>77.495595628714355</v>
      </c>
      <c r="F817" s="357">
        <v>54.938323095217413</v>
      </c>
      <c r="G817" s="357">
        <v>29.051197735464697</v>
      </c>
      <c r="H817" s="357">
        <v>16.909872080313963</v>
      </c>
    </row>
    <row r="818" spans="1:8" ht="17.5" customHeight="1" outlineLevel="1" thickBot="1">
      <c r="A818" s="360">
        <v>1.3</v>
      </c>
      <c r="B818" s="360" t="s">
        <v>34243</v>
      </c>
      <c r="C818" s="361" t="s">
        <v>34250</v>
      </c>
      <c r="D818" s="363">
        <v>0.30000000000000004</v>
      </c>
      <c r="E818" s="357">
        <v>23.248678688614309</v>
      </c>
      <c r="F818" s="357">
        <v>16.481496928565225</v>
      </c>
      <c r="G818" s="357">
        <v>8.7153593206394113</v>
      </c>
      <c r="H818" s="357">
        <v>5.072961624094189</v>
      </c>
    </row>
    <row r="819" spans="1:8" ht="17.5" customHeight="1" outlineLevel="1" thickBot="1">
      <c r="A819" s="360">
        <v>1.8</v>
      </c>
      <c r="B819" s="360" t="s">
        <v>34243</v>
      </c>
      <c r="C819" s="361" t="s">
        <v>34251</v>
      </c>
      <c r="D819" s="363">
        <v>0.8</v>
      </c>
      <c r="E819" s="357">
        <v>61.996476502971483</v>
      </c>
      <c r="F819" s="357">
        <v>43.950658476173928</v>
      </c>
      <c r="G819" s="357">
        <v>23.240958188371756</v>
      </c>
      <c r="H819" s="357">
        <v>13.527897664251169</v>
      </c>
    </row>
    <row r="820" spans="1:8" ht="17.5" customHeight="1" outlineLevel="1" thickBot="1">
      <c r="A820" s="360">
        <v>2</v>
      </c>
      <c r="B820" s="360" t="s">
        <v>34243</v>
      </c>
      <c r="C820" s="361" t="s">
        <v>34252</v>
      </c>
      <c r="D820" s="363">
        <v>1</v>
      </c>
      <c r="E820" s="357">
        <v>77.495595628714355</v>
      </c>
      <c r="F820" s="357">
        <v>54.938323095217413</v>
      </c>
      <c r="G820" s="357">
        <v>29.051197735464697</v>
      </c>
      <c r="H820" s="357">
        <v>16.909872080313963</v>
      </c>
    </row>
    <row r="821" spans="1:8" ht="17.5" customHeight="1" outlineLevel="1" thickBot="1">
      <c r="A821" s="360">
        <v>2</v>
      </c>
      <c r="B821" s="360" t="s">
        <v>34243</v>
      </c>
      <c r="C821" s="361" t="s">
        <v>34253</v>
      </c>
      <c r="D821" s="363">
        <v>1</v>
      </c>
      <c r="E821" s="357">
        <v>77.495595628714355</v>
      </c>
      <c r="F821" s="357">
        <v>54.938323095217413</v>
      </c>
      <c r="G821" s="357">
        <v>29.051197735464697</v>
      </c>
      <c r="H821" s="357">
        <v>16.909872080313963</v>
      </c>
    </row>
    <row r="822" spans="1:8" ht="17.5" customHeight="1" outlineLevel="1" thickBot="1">
      <c r="A822" s="360">
        <v>3.5</v>
      </c>
      <c r="B822" s="360" t="s">
        <v>34243</v>
      </c>
      <c r="C822" s="361" t="s">
        <v>34254</v>
      </c>
      <c r="D822" s="363">
        <v>2.5</v>
      </c>
      <c r="E822" s="357">
        <v>193.73898907178588</v>
      </c>
      <c r="F822" s="357">
        <v>137.34580773804353</v>
      </c>
      <c r="G822" s="357">
        <v>72.627994338661736</v>
      </c>
      <c r="H822" s="357">
        <v>42.274680200784907</v>
      </c>
    </row>
    <row r="823" spans="1:8" ht="17.5" customHeight="1" outlineLevel="1" thickBot="1">
      <c r="A823" s="360">
        <v>4.3</v>
      </c>
      <c r="B823" s="360" t="s">
        <v>34243</v>
      </c>
      <c r="C823" s="361" t="s">
        <v>34255</v>
      </c>
      <c r="D823" s="363">
        <v>3.3</v>
      </c>
      <c r="E823" s="357">
        <v>255.73546557475737</v>
      </c>
      <c r="F823" s="357">
        <v>181.29646621421745</v>
      </c>
      <c r="G823" s="357">
        <v>95.868952527033485</v>
      </c>
      <c r="H823" s="357">
        <v>55.802577865036071</v>
      </c>
    </row>
    <row r="824" spans="1:8" ht="17.5" customHeight="1" outlineLevel="1" thickBot="1">
      <c r="A824" s="360">
        <v>2</v>
      </c>
      <c r="B824" s="360" t="s">
        <v>34243</v>
      </c>
      <c r="C824" s="361" t="s">
        <v>34256</v>
      </c>
      <c r="D824" s="363">
        <v>1</v>
      </c>
      <c r="E824" s="357">
        <v>77.495595628714355</v>
      </c>
      <c r="F824" s="357">
        <v>54.938323095217413</v>
      </c>
      <c r="G824" s="357">
        <v>29.051197735464697</v>
      </c>
      <c r="H824" s="357">
        <v>16.909872080313963</v>
      </c>
    </row>
    <row r="825" spans="1:8" ht="17.5" customHeight="1" outlineLevel="1" thickBot="1">
      <c r="A825" s="360">
        <v>5</v>
      </c>
      <c r="B825" s="360" t="s">
        <v>34243</v>
      </c>
      <c r="C825" s="361" t="s">
        <v>34257</v>
      </c>
      <c r="D825" s="363">
        <v>4</v>
      </c>
      <c r="E825" s="357">
        <v>309.98238251485742</v>
      </c>
      <c r="F825" s="357">
        <v>219.75329238086965</v>
      </c>
      <c r="G825" s="357">
        <v>116.20479094185879</v>
      </c>
      <c r="H825" s="357">
        <v>67.639488321255854</v>
      </c>
    </row>
    <row r="826" spans="1:8" ht="17.5" customHeight="1" outlineLevel="1" thickBot="1">
      <c r="A826" s="360">
        <v>2.5</v>
      </c>
      <c r="B826" s="360" t="s">
        <v>34243</v>
      </c>
      <c r="C826" s="361" t="s">
        <v>34258</v>
      </c>
      <c r="D826" s="363">
        <v>1.5</v>
      </c>
      <c r="E826" s="357">
        <v>116.24339344307153</v>
      </c>
      <c r="F826" s="357">
        <v>82.40748464282612</v>
      </c>
      <c r="G826" s="357">
        <v>43.576796603197039</v>
      </c>
      <c r="H826" s="357">
        <v>25.364808120470943</v>
      </c>
    </row>
    <row r="827" spans="1:8" ht="17.5" customHeight="1" outlineLevel="1" thickBot="1">
      <c r="A827" s="360">
        <v>2</v>
      </c>
      <c r="B827" s="360" t="s">
        <v>34243</v>
      </c>
      <c r="C827" s="361" t="s">
        <v>34259</v>
      </c>
      <c r="D827" s="363">
        <v>1</v>
      </c>
      <c r="E827" s="357">
        <v>77.495595628714355</v>
      </c>
      <c r="F827" s="357">
        <v>54.938323095217413</v>
      </c>
      <c r="G827" s="357">
        <v>29.051197735464697</v>
      </c>
      <c r="H827" s="357">
        <v>16.909872080313963</v>
      </c>
    </row>
    <row r="828" spans="1:8" ht="17.5" customHeight="1" outlineLevel="1" thickBot="1">
      <c r="A828" s="360">
        <v>3.3</v>
      </c>
      <c r="B828" s="360" t="s">
        <v>34243</v>
      </c>
      <c r="C828" s="361" t="s">
        <v>34260</v>
      </c>
      <c r="D828" s="363">
        <v>2.2999999999999998</v>
      </c>
      <c r="E828" s="357">
        <v>178.239869946043</v>
      </c>
      <c r="F828" s="357">
        <v>126.35814311900003</v>
      </c>
      <c r="G828" s="357">
        <v>66.817754791568802</v>
      </c>
      <c r="H828" s="357">
        <v>38.892705784722111</v>
      </c>
    </row>
    <row r="829" spans="1:8" ht="17.5" customHeight="1" outlineLevel="1" thickBot="1">
      <c r="A829" s="360">
        <v>1.5</v>
      </c>
      <c r="B829" s="360" t="s">
        <v>34243</v>
      </c>
      <c r="C829" s="361" t="s">
        <v>34261</v>
      </c>
      <c r="D829" s="363">
        <v>0.5</v>
      </c>
      <c r="E829" s="357">
        <v>38.747797814357178</v>
      </c>
      <c r="F829" s="357">
        <v>27.469161547608707</v>
      </c>
      <c r="G829" s="357">
        <v>14.525598867732349</v>
      </c>
      <c r="H829" s="357">
        <v>8.4549360401569817</v>
      </c>
    </row>
    <row r="830" spans="1:8" ht="17.5" customHeight="1" outlineLevel="1" thickBot="1">
      <c r="A830" s="360">
        <v>2</v>
      </c>
      <c r="B830" s="360" t="s">
        <v>34243</v>
      </c>
      <c r="C830" s="361" t="s">
        <v>34262</v>
      </c>
      <c r="D830" s="363">
        <v>1</v>
      </c>
      <c r="E830" s="357">
        <v>77.495595628714355</v>
      </c>
      <c r="F830" s="357">
        <v>54.938323095217413</v>
      </c>
      <c r="G830" s="357">
        <v>29.051197735464697</v>
      </c>
      <c r="H830" s="357">
        <v>16.909872080313963</v>
      </c>
    </row>
    <row r="831" spans="1:8" ht="17.5" customHeight="1" outlineLevel="1" thickBot="1">
      <c r="A831" s="360">
        <v>3.3</v>
      </c>
      <c r="B831" s="360" t="s">
        <v>34243</v>
      </c>
      <c r="C831" s="361" t="s">
        <v>34263</v>
      </c>
      <c r="D831" s="363">
        <v>2.2999999999999998</v>
      </c>
      <c r="E831" s="357">
        <v>178.239869946043</v>
      </c>
      <c r="F831" s="357">
        <v>126.35814311900003</v>
      </c>
      <c r="G831" s="357">
        <v>66.817754791568802</v>
      </c>
      <c r="H831" s="357">
        <v>38.892705784722111</v>
      </c>
    </row>
    <row r="832" spans="1:8" ht="17.5" customHeight="1" outlineLevel="1" thickBot="1">
      <c r="A832" s="360">
        <v>4</v>
      </c>
      <c r="B832" s="360" t="s">
        <v>34243</v>
      </c>
      <c r="C832" s="361" t="s">
        <v>34264</v>
      </c>
      <c r="D832" s="363">
        <v>3</v>
      </c>
      <c r="E832" s="357">
        <v>232.48678688614305</v>
      </c>
      <c r="F832" s="357">
        <v>164.81496928565224</v>
      </c>
      <c r="G832" s="357">
        <v>87.153593206394078</v>
      </c>
      <c r="H832" s="357">
        <v>50.729616240941887</v>
      </c>
    </row>
    <row r="833" spans="1:8" ht="17.5" customHeight="1" outlineLevel="1" thickBot="1">
      <c r="A833" s="360">
        <v>3.5</v>
      </c>
      <c r="B833" s="360" t="s">
        <v>34243</v>
      </c>
      <c r="C833" s="361" t="s">
        <v>34265</v>
      </c>
      <c r="D833" s="363">
        <v>2.5</v>
      </c>
      <c r="E833" s="357">
        <v>193.73898907178588</v>
      </c>
      <c r="F833" s="357">
        <v>137.34580773804353</v>
      </c>
      <c r="G833" s="357">
        <v>72.627994338661736</v>
      </c>
      <c r="H833" s="357">
        <v>42.274680200784907</v>
      </c>
    </row>
    <row r="834" spans="1:8" ht="17.5" customHeight="1" outlineLevel="1" thickBot="1">
      <c r="A834" s="360">
        <v>4.5</v>
      </c>
      <c r="B834" s="360" t="s">
        <v>34243</v>
      </c>
      <c r="C834" s="361" t="s">
        <v>34266</v>
      </c>
      <c r="D834" s="363">
        <v>3.5</v>
      </c>
      <c r="E834" s="357">
        <v>271.23458470050025</v>
      </c>
      <c r="F834" s="357">
        <v>192.28413083326095</v>
      </c>
      <c r="G834" s="357">
        <v>101.67919207412643</v>
      </c>
      <c r="H834" s="357">
        <v>59.184552281098867</v>
      </c>
    </row>
    <row r="835" spans="1:8" ht="17.5" customHeight="1" outlineLevel="1" thickBot="1">
      <c r="A835" s="360">
        <v>1.3</v>
      </c>
      <c r="B835" s="360" t="s">
        <v>34243</v>
      </c>
      <c r="C835" s="361" t="s">
        <v>34267</v>
      </c>
      <c r="D835" s="363">
        <v>0.30000000000000004</v>
      </c>
      <c r="E835" s="357">
        <v>23.248678688614309</v>
      </c>
      <c r="F835" s="357">
        <v>16.481496928565225</v>
      </c>
      <c r="G835" s="357">
        <v>8.7153593206394113</v>
      </c>
      <c r="H835" s="357">
        <v>5.072961624094189</v>
      </c>
    </row>
    <row r="836" spans="1:8" ht="17.5" customHeight="1" outlineLevel="1" thickBot="1">
      <c r="A836" s="360">
        <v>1.5</v>
      </c>
      <c r="B836" s="360" t="s">
        <v>34268</v>
      </c>
      <c r="C836" s="361" t="s">
        <v>34269</v>
      </c>
      <c r="D836" s="363">
        <v>0.5</v>
      </c>
      <c r="E836" s="357">
        <v>38.747797814357178</v>
      </c>
      <c r="F836" s="357">
        <v>27.469161547608707</v>
      </c>
      <c r="G836" s="357">
        <v>14.525598867732349</v>
      </c>
      <c r="H836" s="357">
        <v>8.4549360401569817</v>
      </c>
    </row>
    <row r="837" spans="1:8" ht="17.5" customHeight="1" outlineLevel="1" thickBot="1">
      <c r="A837" s="360">
        <v>1.5</v>
      </c>
      <c r="B837" s="360" t="s">
        <v>34268</v>
      </c>
      <c r="C837" s="361" t="s">
        <v>34270</v>
      </c>
      <c r="D837" s="363">
        <v>0.5</v>
      </c>
      <c r="E837" s="357">
        <v>38.747797814357178</v>
      </c>
      <c r="F837" s="357">
        <v>27.469161547608707</v>
      </c>
      <c r="G837" s="357">
        <v>14.525598867732349</v>
      </c>
      <c r="H837" s="357">
        <v>8.4549360401569817</v>
      </c>
    </row>
    <row r="838" spans="1:8" ht="17.5" customHeight="1" outlineLevel="1" thickBot="1">
      <c r="A838" s="360">
        <v>2.5</v>
      </c>
      <c r="B838" s="360" t="s">
        <v>34268</v>
      </c>
      <c r="C838" s="361" t="s">
        <v>34271</v>
      </c>
      <c r="D838" s="363">
        <v>1.5</v>
      </c>
      <c r="E838" s="357">
        <v>116.24339344307153</v>
      </c>
      <c r="F838" s="357">
        <v>82.40748464282612</v>
      </c>
      <c r="G838" s="357">
        <v>43.576796603197039</v>
      </c>
      <c r="H838" s="357">
        <v>25.364808120470943</v>
      </c>
    </row>
    <row r="839" spans="1:8" ht="17.5" customHeight="1" outlineLevel="1" thickBot="1">
      <c r="A839" s="360">
        <v>2.2999999999999998</v>
      </c>
      <c r="B839" s="360" t="s">
        <v>34268</v>
      </c>
      <c r="C839" s="361" t="s">
        <v>34272</v>
      </c>
      <c r="D839" s="363">
        <v>1.2999999999999998</v>
      </c>
      <c r="E839" s="357">
        <v>100.74427431732863</v>
      </c>
      <c r="F839" s="357">
        <v>71.419820023782634</v>
      </c>
      <c r="G839" s="357">
        <v>37.766557056104098</v>
      </c>
      <c r="H839" s="357">
        <v>21.982833704408147</v>
      </c>
    </row>
    <row r="840" spans="1:8" ht="17.5" customHeight="1" outlineLevel="1" thickBot="1">
      <c r="A840" s="360">
        <v>2</v>
      </c>
      <c r="B840" s="360" t="s">
        <v>34268</v>
      </c>
      <c r="C840" s="361" t="s">
        <v>34273</v>
      </c>
      <c r="D840" s="363">
        <v>1</v>
      </c>
      <c r="E840" s="357">
        <v>77.495595628714355</v>
      </c>
      <c r="F840" s="357">
        <v>54.938323095217413</v>
      </c>
      <c r="G840" s="357">
        <v>29.051197735464697</v>
      </c>
      <c r="H840" s="357">
        <v>16.909872080313963</v>
      </c>
    </row>
    <row r="841" spans="1:8" ht="17.5" customHeight="1" outlineLevel="1" thickBot="1">
      <c r="A841" s="360">
        <v>3</v>
      </c>
      <c r="B841" s="360" t="s">
        <v>34268</v>
      </c>
      <c r="C841" s="361" t="s">
        <v>34274</v>
      </c>
      <c r="D841" s="363">
        <v>2</v>
      </c>
      <c r="E841" s="357">
        <v>154.99119125742871</v>
      </c>
      <c r="F841" s="357">
        <v>109.87664619043483</v>
      </c>
      <c r="G841" s="357">
        <v>58.102395470929395</v>
      </c>
      <c r="H841" s="357">
        <v>33.819744160627927</v>
      </c>
    </row>
    <row r="842" spans="1:8" ht="17.5" customHeight="1" outlineLevel="1" thickBot="1">
      <c r="A842" s="360">
        <v>3.5</v>
      </c>
      <c r="B842" s="360" t="s">
        <v>34268</v>
      </c>
      <c r="C842" s="361" t="s">
        <v>34275</v>
      </c>
      <c r="D842" s="363">
        <v>2.5</v>
      </c>
      <c r="E842" s="357">
        <v>193.73898907178588</v>
      </c>
      <c r="F842" s="357">
        <v>137.34580773804353</v>
      </c>
      <c r="G842" s="357">
        <v>72.627994338661736</v>
      </c>
      <c r="H842" s="357">
        <v>42.274680200784907</v>
      </c>
    </row>
    <row r="843" spans="1:8" ht="17.5" customHeight="1" outlineLevel="1" thickBot="1">
      <c r="A843" s="360">
        <v>5.8</v>
      </c>
      <c r="B843" s="360" t="s">
        <v>34268</v>
      </c>
      <c r="C843" s="361" t="s">
        <v>34276</v>
      </c>
      <c r="D843" s="363">
        <v>4.8</v>
      </c>
      <c r="E843" s="357">
        <v>371.97885901782888</v>
      </c>
      <c r="F843" s="357">
        <v>263.70395085704359</v>
      </c>
      <c r="G843" s="357">
        <v>139.44574913023055</v>
      </c>
      <c r="H843" s="357">
        <v>81.167385985507011</v>
      </c>
    </row>
    <row r="844" spans="1:8" ht="17.5" customHeight="1" outlineLevel="1" thickBot="1">
      <c r="A844" s="360">
        <v>3</v>
      </c>
      <c r="B844" s="360" t="s">
        <v>34268</v>
      </c>
      <c r="C844" s="361" t="s">
        <v>34277</v>
      </c>
      <c r="D844" s="363">
        <v>2</v>
      </c>
      <c r="E844" s="357">
        <v>154.99119125742871</v>
      </c>
      <c r="F844" s="357">
        <v>109.87664619043483</v>
      </c>
      <c r="G844" s="357">
        <v>58.102395470929395</v>
      </c>
      <c r="H844" s="357">
        <v>33.819744160627927</v>
      </c>
    </row>
    <row r="845" spans="1:8" ht="17.5" customHeight="1" outlineLevel="1" thickBot="1">
      <c r="A845" s="360">
        <v>3.5</v>
      </c>
      <c r="B845" s="360" t="s">
        <v>34268</v>
      </c>
      <c r="C845" s="361" t="s">
        <v>34278</v>
      </c>
      <c r="D845" s="363">
        <v>2.5</v>
      </c>
      <c r="E845" s="357">
        <v>193.73898907178588</v>
      </c>
      <c r="F845" s="357">
        <v>137.34580773804353</v>
      </c>
      <c r="G845" s="357">
        <v>72.627994338661736</v>
      </c>
      <c r="H845" s="357">
        <v>42.274680200784907</v>
      </c>
    </row>
    <row r="846" spans="1:8" ht="17.5" customHeight="1" outlineLevel="1" thickBot="1">
      <c r="A846" s="360">
        <v>4.5</v>
      </c>
      <c r="B846" s="360" t="s">
        <v>34268</v>
      </c>
      <c r="C846" s="361" t="s">
        <v>34279</v>
      </c>
      <c r="D846" s="363">
        <v>3.5</v>
      </c>
      <c r="E846" s="357">
        <v>271.23458470050025</v>
      </c>
      <c r="F846" s="357">
        <v>192.28413083326095</v>
      </c>
      <c r="G846" s="357">
        <v>101.67919207412643</v>
      </c>
      <c r="H846" s="357">
        <v>59.184552281098867</v>
      </c>
    </row>
    <row r="847" spans="1:8" ht="17.5" customHeight="1" outlineLevel="1" thickBot="1">
      <c r="A847" s="360">
        <v>1.3</v>
      </c>
      <c r="B847" s="360" t="s">
        <v>34268</v>
      </c>
      <c r="C847" s="361" t="s">
        <v>34267</v>
      </c>
      <c r="D847" s="363">
        <v>0.30000000000000004</v>
      </c>
      <c r="E847" s="357">
        <v>23.248678688614309</v>
      </c>
      <c r="F847" s="357">
        <v>16.481496928565225</v>
      </c>
      <c r="G847" s="357">
        <v>8.7153593206394113</v>
      </c>
      <c r="H847" s="357">
        <v>5.072961624094189</v>
      </c>
    </row>
    <row r="848" spans="1:8" ht="17.5" customHeight="1" outlineLevel="1" thickBot="1">
      <c r="A848" s="360">
        <v>2</v>
      </c>
      <c r="B848" s="360" t="s">
        <v>34268</v>
      </c>
      <c r="C848" s="361" t="s">
        <v>34253</v>
      </c>
      <c r="D848" s="363">
        <v>1</v>
      </c>
      <c r="E848" s="357">
        <v>77.495595628714355</v>
      </c>
      <c r="F848" s="357">
        <v>54.938323095217413</v>
      </c>
      <c r="G848" s="357">
        <v>29.051197735464697</v>
      </c>
      <c r="H848" s="357">
        <v>16.909872080313963</v>
      </c>
    </row>
    <row r="849" spans="1:8" ht="17.5" customHeight="1" outlineLevel="1" thickBot="1">
      <c r="A849" s="360">
        <v>3.5</v>
      </c>
      <c r="B849" s="360" t="s">
        <v>34268</v>
      </c>
      <c r="C849" s="361" t="s">
        <v>34254</v>
      </c>
      <c r="D849" s="363">
        <v>2.5</v>
      </c>
      <c r="E849" s="357">
        <v>193.73898907178588</v>
      </c>
      <c r="F849" s="357">
        <v>137.34580773804353</v>
      </c>
      <c r="G849" s="357">
        <v>72.627994338661736</v>
      </c>
      <c r="H849" s="357">
        <v>42.274680200784907</v>
      </c>
    </row>
    <row r="850" spans="1:8" ht="17.5" customHeight="1" outlineLevel="1" thickBot="1">
      <c r="A850" s="360">
        <v>4.3</v>
      </c>
      <c r="B850" s="360" t="s">
        <v>34268</v>
      </c>
      <c r="C850" s="361" t="s">
        <v>34255</v>
      </c>
      <c r="D850" s="363">
        <v>3.3</v>
      </c>
      <c r="E850" s="357">
        <v>255.73546557475737</v>
      </c>
      <c r="F850" s="357">
        <v>181.29646621421745</v>
      </c>
      <c r="G850" s="357">
        <v>95.868952527033485</v>
      </c>
      <c r="H850" s="357">
        <v>55.802577865036071</v>
      </c>
    </row>
    <row r="851" spans="1:8" ht="17.5" customHeight="1" outlineLevel="1" thickBot="1">
      <c r="A851" s="360">
        <v>3.5</v>
      </c>
      <c r="B851" s="360" t="s">
        <v>34268</v>
      </c>
      <c r="C851" s="361" t="s">
        <v>34280</v>
      </c>
      <c r="D851" s="363">
        <v>2.5</v>
      </c>
      <c r="E851" s="357">
        <v>193.73898907178588</v>
      </c>
      <c r="F851" s="357">
        <v>137.34580773804353</v>
      </c>
      <c r="G851" s="357">
        <v>72.627994338661736</v>
      </c>
      <c r="H851" s="357">
        <v>42.274680200784907</v>
      </c>
    </row>
    <row r="852" spans="1:8" ht="17.5" customHeight="1" outlineLevel="1" thickBot="1">
      <c r="A852" s="360">
        <v>4.5</v>
      </c>
      <c r="B852" s="360" t="s">
        <v>34268</v>
      </c>
      <c r="C852" s="361" t="s">
        <v>34281</v>
      </c>
      <c r="D852" s="363">
        <v>3.5</v>
      </c>
      <c r="E852" s="357">
        <v>271.23458470050025</v>
      </c>
      <c r="F852" s="357">
        <v>192.28413083326095</v>
      </c>
      <c r="G852" s="357">
        <v>101.67919207412643</v>
      </c>
      <c r="H852" s="357">
        <v>59.184552281098867</v>
      </c>
    </row>
    <row r="853" spans="1:8" ht="17.5" customHeight="1" outlineLevel="1" thickBot="1">
      <c r="A853" s="360">
        <v>4.8</v>
      </c>
      <c r="B853" s="360" t="s">
        <v>34268</v>
      </c>
      <c r="C853" s="361" t="s">
        <v>34015</v>
      </c>
      <c r="D853" s="363">
        <v>3.8</v>
      </c>
      <c r="E853" s="357">
        <v>294.48326338911448</v>
      </c>
      <c r="F853" s="357">
        <v>208.76562776182612</v>
      </c>
      <c r="G853" s="357">
        <v>110.39455139476584</v>
      </c>
      <c r="H853" s="357">
        <v>64.257513905193051</v>
      </c>
    </row>
    <row r="854" spans="1:8" ht="17.5" customHeight="1" outlineLevel="1" thickBot="1">
      <c r="A854" s="360">
        <v>3</v>
      </c>
      <c r="B854" s="360" t="s">
        <v>34268</v>
      </c>
      <c r="C854" s="361" t="s">
        <v>34282</v>
      </c>
      <c r="D854" s="363">
        <v>2</v>
      </c>
      <c r="E854" s="357">
        <v>154.99119125742871</v>
      </c>
      <c r="F854" s="357">
        <v>109.87664619043483</v>
      </c>
      <c r="G854" s="357">
        <v>58.102395470929395</v>
      </c>
      <c r="H854" s="357">
        <v>33.819744160627927</v>
      </c>
    </row>
  </sheetData>
  <mergeCells count="4">
    <mergeCell ref="C4:C5"/>
    <mergeCell ref="E7:H7"/>
    <mergeCell ref="E14:H14"/>
    <mergeCell ref="E31:H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242"/>
  <sheetViews>
    <sheetView topLeftCell="B1" zoomScale="80" zoomScaleNormal="80" workbookViewId="0">
      <pane xSplit="7" ySplit="4" topLeftCell="I7101" activePane="bottomRight" state="frozen"/>
      <selection activeCell="B1" sqref="B1"/>
      <selection pane="topRight" activeCell="G1" sqref="G1"/>
      <selection pane="bottomLeft" activeCell="B5" sqref="B5"/>
      <selection pane="bottomRight" activeCell="E6615" sqref="E6615"/>
    </sheetView>
  </sheetViews>
  <sheetFormatPr defaultRowHeight="14.5"/>
  <cols>
    <col min="1" max="1" width="22" hidden="1" customWidth="1"/>
    <col min="2" max="3" width="12.453125" hidden="1" customWidth="1"/>
    <col min="4" max="4" width="12.453125" customWidth="1"/>
    <col min="5" max="5" width="60.81640625" customWidth="1"/>
    <col min="6" max="6" width="11.453125" customWidth="1"/>
    <col min="7" max="7" width="53.54296875" customWidth="1"/>
    <col min="8" max="8" width="12.1796875" customWidth="1"/>
    <col min="9" max="9" width="11.81640625" customWidth="1"/>
    <col min="10" max="10" width="16.1796875" customWidth="1"/>
    <col min="11" max="11" width="12.54296875" customWidth="1"/>
    <col min="12" max="12" width="12.81640625" customWidth="1"/>
    <col min="13" max="14" width="14.54296875" customWidth="1"/>
    <col min="15" max="16" width="11.81640625" customWidth="1"/>
  </cols>
  <sheetData>
    <row r="1" spans="1:16" ht="62.25" customHeight="1">
      <c r="A1" s="75"/>
      <c r="B1" s="77"/>
      <c r="C1" s="77"/>
      <c r="D1" s="77" t="s">
        <v>125</v>
      </c>
      <c r="E1" s="77" t="s">
        <v>32981</v>
      </c>
      <c r="F1" s="78" t="s">
        <v>8</v>
      </c>
      <c r="G1" s="77">
        <v>1000</v>
      </c>
      <c r="H1" s="79"/>
      <c r="I1" s="80" t="s">
        <v>127</v>
      </c>
      <c r="J1" s="82" t="s">
        <v>131</v>
      </c>
      <c r="K1" s="145" t="s">
        <v>32984</v>
      </c>
      <c r="L1" s="145" t="s">
        <v>32984</v>
      </c>
      <c r="M1" s="145" t="s">
        <v>32984</v>
      </c>
      <c r="N1" s="81" t="s">
        <v>128</v>
      </c>
      <c r="O1" s="82" t="s">
        <v>129</v>
      </c>
      <c r="P1" s="80" t="s">
        <v>130</v>
      </c>
    </row>
    <row r="2" spans="1:16" ht="70">
      <c r="A2" s="83"/>
      <c r="B2" s="79"/>
      <c r="C2" s="79"/>
      <c r="D2" s="79"/>
      <c r="E2" s="83"/>
      <c r="F2" s="79"/>
      <c r="G2" s="83"/>
      <c r="H2" s="79"/>
      <c r="I2" s="80" t="s">
        <v>12</v>
      </c>
      <c r="J2" s="82" t="s">
        <v>15</v>
      </c>
      <c r="K2" s="145" t="s">
        <v>32985</v>
      </c>
      <c r="L2" s="145" t="s">
        <v>32986</v>
      </c>
      <c r="M2" s="145" t="s">
        <v>32987</v>
      </c>
      <c r="N2" s="81" t="s">
        <v>132</v>
      </c>
      <c r="O2" s="82" t="s">
        <v>13</v>
      </c>
      <c r="P2" s="80" t="s">
        <v>14</v>
      </c>
    </row>
    <row r="3" spans="1:16" ht="42">
      <c r="A3" s="83"/>
      <c r="B3" s="79"/>
      <c r="C3" s="79"/>
      <c r="D3" s="79"/>
      <c r="E3" s="83"/>
      <c r="F3" s="79"/>
      <c r="G3" s="83"/>
      <c r="H3" s="79"/>
      <c r="I3" s="80" t="s">
        <v>16</v>
      </c>
      <c r="J3" s="82" t="s">
        <v>134</v>
      </c>
      <c r="K3" s="145" t="s">
        <v>32988</v>
      </c>
      <c r="L3" s="145" t="s">
        <v>32989</v>
      </c>
      <c r="M3" s="145" t="s">
        <v>32990</v>
      </c>
      <c r="N3" s="81" t="s">
        <v>133</v>
      </c>
      <c r="O3" s="82" t="s">
        <v>17</v>
      </c>
      <c r="P3" s="80" t="s">
        <v>18</v>
      </c>
    </row>
    <row r="4" spans="1:16" ht="42">
      <c r="A4" s="84"/>
      <c r="B4" s="80"/>
      <c r="C4" s="80"/>
      <c r="D4" s="80" t="s">
        <v>135</v>
      </c>
      <c r="E4" s="84" t="s">
        <v>19</v>
      </c>
      <c r="F4" s="80" t="s">
        <v>20</v>
      </c>
      <c r="G4" s="84" t="s">
        <v>21</v>
      </c>
      <c r="H4" s="80" t="s">
        <v>22</v>
      </c>
      <c r="I4" s="80" t="s">
        <v>23</v>
      </c>
      <c r="J4" s="82" t="s">
        <v>26</v>
      </c>
      <c r="K4" s="145" t="s">
        <v>32991</v>
      </c>
      <c r="L4" s="145" t="s">
        <v>32992</v>
      </c>
      <c r="M4" s="145" t="s">
        <v>32993</v>
      </c>
      <c r="N4" s="81" t="s">
        <v>24</v>
      </c>
      <c r="O4" s="82" t="s">
        <v>1</v>
      </c>
      <c r="P4" s="80" t="s">
        <v>25</v>
      </c>
    </row>
    <row r="5" spans="1:16">
      <c r="A5" s="75" t="s">
        <v>335</v>
      </c>
      <c r="B5" s="85">
        <v>1</v>
      </c>
      <c r="C5" s="85">
        <v>101</v>
      </c>
      <c r="D5" s="85">
        <v>1</v>
      </c>
      <c r="E5" s="86" t="s">
        <v>336</v>
      </c>
      <c r="F5" s="85" t="s">
        <v>38</v>
      </c>
      <c r="G5" s="86" t="s">
        <v>337</v>
      </c>
      <c r="H5" s="85" t="s">
        <v>1</v>
      </c>
      <c r="I5" s="85">
        <v>1</v>
      </c>
      <c r="J5" s="88">
        <v>11.62640752555928</v>
      </c>
      <c r="K5" s="146">
        <v>18.528390805291</v>
      </c>
      <c r="L5" s="147">
        <v>5.8424079756285758E-8</v>
      </c>
      <c r="M5" s="147">
        <v>1.507849473450664</v>
      </c>
      <c r="N5" s="87">
        <v>180.31691970180509</v>
      </c>
      <c r="O5" s="88">
        <v>9.8487974447256068</v>
      </c>
      <c r="P5" s="89">
        <v>54.61937493726505</v>
      </c>
    </row>
    <row r="6" spans="1:16">
      <c r="A6" s="75" t="s">
        <v>338</v>
      </c>
      <c r="B6" s="85">
        <v>2</v>
      </c>
      <c r="C6" s="85">
        <v>102</v>
      </c>
      <c r="D6" s="85">
        <v>2</v>
      </c>
      <c r="E6" s="86" t="s">
        <v>336</v>
      </c>
      <c r="F6" s="85" t="s">
        <v>11</v>
      </c>
      <c r="G6" s="86" t="s">
        <v>337</v>
      </c>
      <c r="H6" s="85" t="s">
        <v>1</v>
      </c>
      <c r="I6" s="85">
        <v>1</v>
      </c>
      <c r="J6" s="88">
        <v>9.2409540927833334</v>
      </c>
      <c r="K6" s="146">
        <v>14.867009232486689</v>
      </c>
      <c r="L6" s="147">
        <v>4.8480757280242228E-8</v>
      </c>
      <c r="M6" s="147">
        <v>1.075841393864984</v>
      </c>
      <c r="N6" s="87">
        <v>174.96469760062371</v>
      </c>
      <c r="O6" s="88">
        <v>7.9578741066104026</v>
      </c>
      <c r="P6" s="89">
        <v>45.482741465796323</v>
      </c>
    </row>
    <row r="7" spans="1:16">
      <c r="A7" s="75" t="s">
        <v>12367</v>
      </c>
      <c r="B7" s="85">
        <v>3</v>
      </c>
      <c r="C7" s="85">
        <v>8317</v>
      </c>
      <c r="D7" s="85">
        <v>3</v>
      </c>
      <c r="E7" s="86" t="s">
        <v>12368</v>
      </c>
      <c r="F7" s="85" t="s">
        <v>55</v>
      </c>
      <c r="G7" s="86" t="s">
        <v>337</v>
      </c>
      <c r="H7" s="85" t="s">
        <v>1</v>
      </c>
      <c r="I7" s="85">
        <v>1</v>
      </c>
      <c r="J7" s="88">
        <v>11.229117355066119</v>
      </c>
      <c r="K7" s="146">
        <v>17.897119590026993</v>
      </c>
      <c r="L7" s="147">
        <v>5.6833249184233041E-8</v>
      </c>
      <c r="M7" s="147">
        <v>1.4325250007309001</v>
      </c>
      <c r="N7" s="87">
        <v>180.36286522518199</v>
      </c>
      <c r="O7" s="88">
        <v>9.5422553831447487</v>
      </c>
      <c r="P7" s="89">
        <v>52.905876002974878</v>
      </c>
    </row>
    <row r="8" spans="1:16">
      <c r="A8" s="75" t="s">
        <v>339</v>
      </c>
      <c r="B8" s="85">
        <v>4</v>
      </c>
      <c r="C8" s="85">
        <v>103</v>
      </c>
      <c r="D8" s="85">
        <v>4</v>
      </c>
      <c r="E8" s="86" t="s">
        <v>340</v>
      </c>
      <c r="F8" s="85" t="s">
        <v>38</v>
      </c>
      <c r="G8" s="86" t="s">
        <v>341</v>
      </c>
      <c r="H8" s="85" t="s">
        <v>1</v>
      </c>
      <c r="I8" s="85">
        <v>1</v>
      </c>
      <c r="J8" s="88">
        <v>10.948100931468989</v>
      </c>
      <c r="K8" s="146">
        <v>15.65520713564989</v>
      </c>
      <c r="L8" s="147">
        <v>5.4967345721861018E-8</v>
      </c>
      <c r="M8" s="147">
        <v>1.3211625493880561</v>
      </c>
      <c r="N8" s="87">
        <v>178.88454075196921</v>
      </c>
      <c r="O8" s="88">
        <v>9.255343393387653</v>
      </c>
      <c r="P8" s="89">
        <v>51.739202026521497</v>
      </c>
    </row>
    <row r="9" spans="1:16">
      <c r="A9" s="75" t="s">
        <v>342</v>
      </c>
      <c r="B9" s="85">
        <v>5</v>
      </c>
      <c r="C9" s="85">
        <v>104</v>
      </c>
      <c r="D9" s="85">
        <v>5</v>
      </c>
      <c r="E9" s="86" t="s">
        <v>340</v>
      </c>
      <c r="F9" s="85" t="s">
        <v>11</v>
      </c>
      <c r="G9" s="86" t="s">
        <v>341</v>
      </c>
      <c r="H9" s="85" t="s">
        <v>1</v>
      </c>
      <c r="I9" s="85">
        <v>1</v>
      </c>
      <c r="J9" s="88">
        <v>8.4650093566987206</v>
      </c>
      <c r="K9" s="146">
        <v>11.767285172179701</v>
      </c>
      <c r="L9" s="147">
        <v>4.4224081688205808E-8</v>
      </c>
      <c r="M9" s="147">
        <v>1.296716729137608</v>
      </c>
      <c r="N9" s="87">
        <v>173.40819066080439</v>
      </c>
      <c r="O9" s="88">
        <v>7.347864763471434</v>
      </c>
      <c r="P9" s="89">
        <v>42.373227789708309</v>
      </c>
    </row>
    <row r="10" spans="1:16">
      <c r="A10" s="75" t="s">
        <v>12369</v>
      </c>
      <c r="B10" s="85">
        <v>6</v>
      </c>
      <c r="C10" s="85">
        <v>8318</v>
      </c>
      <c r="D10" s="85">
        <v>6</v>
      </c>
      <c r="E10" s="86" t="s">
        <v>12370</v>
      </c>
      <c r="F10" s="85" t="s">
        <v>55</v>
      </c>
      <c r="G10" s="86" t="s">
        <v>341</v>
      </c>
      <c r="H10" s="85" t="s">
        <v>1</v>
      </c>
      <c r="I10" s="85">
        <v>1</v>
      </c>
      <c r="J10" s="88">
        <v>10.531528195284769</v>
      </c>
      <c r="K10" s="146">
        <v>14.979196437685108</v>
      </c>
      <c r="L10" s="147">
        <v>5.3218534617624779E-8</v>
      </c>
      <c r="M10" s="147">
        <v>1.326327584951805</v>
      </c>
      <c r="N10" s="87">
        <v>178.9059722271264</v>
      </c>
      <c r="O10" s="88">
        <v>8.9455318256981489</v>
      </c>
      <c r="P10" s="89">
        <v>50.001303558170399</v>
      </c>
    </row>
    <row r="11" spans="1:16">
      <c r="A11" s="75" t="str">
        <f>E11&amp;F11&amp;G11&amp;H11</f>
        <v>1,1-difluoroethane production, HFC-152aRoW1,1-difluoroethane, HFC-152akg</v>
      </c>
      <c r="B11" s="85">
        <v>7</v>
      </c>
      <c r="C11" s="85">
        <v>1</v>
      </c>
      <c r="D11" s="85">
        <v>7</v>
      </c>
      <c r="E11" s="86" t="s">
        <v>136</v>
      </c>
      <c r="F11" s="85" t="s">
        <v>38</v>
      </c>
      <c r="G11" s="86" t="s">
        <v>137</v>
      </c>
      <c r="H11" s="85" t="s">
        <v>1</v>
      </c>
      <c r="I11" s="85">
        <v>1</v>
      </c>
      <c r="J11" s="88">
        <v>6.3669866031515463</v>
      </c>
      <c r="K11" s="146">
        <v>9.032636034735285</v>
      </c>
      <c r="L11" s="147">
        <v>2.884575740728963E-8</v>
      </c>
      <c r="M11" s="147">
        <v>2.8315725978827548</v>
      </c>
      <c r="N11" s="87">
        <v>57.000554332626351</v>
      </c>
      <c r="O11" s="88">
        <v>3.6634447333377369</v>
      </c>
      <c r="P11" s="89">
        <f>O11/N11*$G$1</f>
        <v>64.270335196386512</v>
      </c>
    </row>
    <row r="12" spans="1:16">
      <c r="A12" s="75" t="s">
        <v>138</v>
      </c>
      <c r="B12" s="85">
        <v>8</v>
      </c>
      <c r="C12" s="85">
        <v>2</v>
      </c>
      <c r="D12" s="85">
        <v>8</v>
      </c>
      <c r="E12" s="86" t="s">
        <v>136</v>
      </c>
      <c r="F12" s="85" t="s">
        <v>139</v>
      </c>
      <c r="G12" s="86" t="s">
        <v>137</v>
      </c>
      <c r="H12" s="85" t="s">
        <v>1</v>
      </c>
      <c r="I12" s="85">
        <v>1</v>
      </c>
      <c r="J12" s="88">
        <v>6.324304782683182</v>
      </c>
      <c r="K12" s="146">
        <v>9.1446624603461935</v>
      </c>
      <c r="L12" s="147">
        <v>2.8543092119675359E-8</v>
      </c>
      <c r="M12" s="147">
        <v>3.724239895623255</v>
      </c>
      <c r="N12" s="87">
        <v>57.113360526492897</v>
      </c>
      <c r="O12" s="88">
        <v>3.6345028079293389</v>
      </c>
      <c r="P12" s="89">
        <v>63.636647790028391</v>
      </c>
    </row>
    <row r="13" spans="1:16">
      <c r="A13" s="75" t="s">
        <v>12243</v>
      </c>
      <c r="B13" s="85">
        <v>9</v>
      </c>
      <c r="C13" s="85">
        <v>8249</v>
      </c>
      <c r="D13" s="85">
        <v>9</v>
      </c>
      <c r="E13" s="86" t="s">
        <v>12244</v>
      </c>
      <c r="F13" s="85" t="s">
        <v>55</v>
      </c>
      <c r="G13" s="86" t="s">
        <v>137</v>
      </c>
      <c r="H13" s="85" t="s">
        <v>1</v>
      </c>
      <c r="I13" s="85">
        <v>1</v>
      </c>
      <c r="J13" s="88">
        <v>6.4071794304814489</v>
      </c>
      <c r="K13" s="146">
        <v>9.1462453197476137</v>
      </c>
      <c r="L13" s="147">
        <v>2.905209733245509E-8</v>
      </c>
      <c r="M13" s="147">
        <v>3.1361060332123958</v>
      </c>
      <c r="N13" s="87">
        <v>57.822225384793562</v>
      </c>
      <c r="O13" s="88">
        <v>3.7032085476455499</v>
      </c>
      <c r="P13" s="89">
        <v>64.044725414865169</v>
      </c>
    </row>
    <row r="14" spans="1:16">
      <c r="A14" s="75" t="s">
        <v>12245</v>
      </c>
      <c r="B14" s="85">
        <v>10</v>
      </c>
      <c r="C14" s="85">
        <v>8250</v>
      </c>
      <c r="D14" s="85">
        <v>10</v>
      </c>
      <c r="E14" s="86" t="s">
        <v>12246</v>
      </c>
      <c r="F14" s="85" t="s">
        <v>55</v>
      </c>
      <c r="G14" s="86" t="s">
        <v>12247</v>
      </c>
      <c r="H14" s="85" t="s">
        <v>1</v>
      </c>
      <c r="I14" s="85">
        <v>1</v>
      </c>
      <c r="J14" s="88">
        <v>1.274187572619309</v>
      </c>
      <c r="K14" s="146">
        <v>1.4549727176651377</v>
      </c>
      <c r="L14" s="147">
        <v>6.1231367092178726E-9</v>
      </c>
      <c r="M14" s="147">
        <v>0.63869103755774703</v>
      </c>
      <c r="N14" s="87">
        <v>67.659528858910434</v>
      </c>
      <c r="O14" s="88">
        <v>0.88045713289648997</v>
      </c>
      <c r="P14" s="89">
        <v>13.013054446957444</v>
      </c>
    </row>
    <row r="15" spans="1:16">
      <c r="A15" s="75" t="s">
        <v>24476</v>
      </c>
      <c r="B15" s="85">
        <v>11</v>
      </c>
      <c r="C15" s="85">
        <v>14941</v>
      </c>
      <c r="D15" s="85">
        <v>11</v>
      </c>
      <c r="E15" s="86" t="s">
        <v>24477</v>
      </c>
      <c r="F15" s="85" t="s">
        <v>38</v>
      </c>
      <c r="G15" s="86" t="s">
        <v>12247</v>
      </c>
      <c r="H15" s="85" t="s">
        <v>1</v>
      </c>
      <c r="I15" s="85">
        <v>1</v>
      </c>
      <c r="J15" s="88">
        <v>1.2381644982236799</v>
      </c>
      <c r="K15" s="146">
        <v>1.4625637182820568</v>
      </c>
      <c r="L15" s="147">
        <v>6.0318991284100533E-9</v>
      </c>
      <c r="M15" s="147">
        <v>0.63271298437042556</v>
      </c>
      <c r="N15" s="87">
        <v>66.992035478567161</v>
      </c>
      <c r="O15" s="88">
        <v>0.86517472948945573</v>
      </c>
      <c r="P15" s="89">
        <v>12.914590866047833</v>
      </c>
    </row>
    <row r="16" spans="1:16">
      <c r="A16" s="75" t="s">
        <v>24487</v>
      </c>
      <c r="B16" s="85">
        <v>12</v>
      </c>
      <c r="C16" s="85">
        <v>14951</v>
      </c>
      <c r="D16" s="85">
        <v>12</v>
      </c>
      <c r="E16" s="86" t="s">
        <v>24477</v>
      </c>
      <c r="F16" s="85" t="s">
        <v>11</v>
      </c>
      <c r="G16" s="86" t="s">
        <v>12247</v>
      </c>
      <c r="H16" s="85" t="s">
        <v>1</v>
      </c>
      <c r="I16" s="85">
        <v>1</v>
      </c>
      <c r="J16" s="88">
        <v>1.2330252779261901</v>
      </c>
      <c r="K16" s="146">
        <v>1.2976202912723169</v>
      </c>
      <c r="L16" s="147">
        <v>5.7080155681296109E-9</v>
      </c>
      <c r="M16" s="147">
        <v>0.63549161324328174</v>
      </c>
      <c r="N16" s="87">
        <v>67.318660886447617</v>
      </c>
      <c r="O16" s="88">
        <v>0.80832644993140612</v>
      </c>
      <c r="P16" s="89">
        <v>12.007464784465668</v>
      </c>
    </row>
    <row r="17" spans="1:16">
      <c r="A17" s="75" t="s">
        <v>10424</v>
      </c>
      <c r="B17" s="85">
        <v>13</v>
      </c>
      <c r="C17" s="85">
        <v>7034</v>
      </c>
      <c r="D17" s="85">
        <v>13</v>
      </c>
      <c r="E17" s="86" t="s">
        <v>10425</v>
      </c>
      <c r="F17" s="85" t="s">
        <v>38</v>
      </c>
      <c r="G17" s="86" t="s">
        <v>10426</v>
      </c>
      <c r="H17" s="85" t="s">
        <v>1</v>
      </c>
      <c r="I17" s="85">
        <v>1</v>
      </c>
      <c r="J17" s="88">
        <v>3.584389256938485</v>
      </c>
      <c r="K17" s="146">
        <v>4.1948851084633025</v>
      </c>
      <c r="L17" s="147">
        <v>1.5427308657910871E-8</v>
      </c>
      <c r="M17" s="147">
        <v>0.64341650059625044</v>
      </c>
      <c r="N17" s="87">
        <v>88.160904672983278</v>
      </c>
      <c r="O17" s="88">
        <v>3.0280643776495229</v>
      </c>
      <c r="P17" s="89">
        <v>34.347020245329524</v>
      </c>
    </row>
    <row r="18" spans="1:16">
      <c r="A18" s="75" t="s">
        <v>10429</v>
      </c>
      <c r="B18" s="85">
        <v>14</v>
      </c>
      <c r="C18" s="85">
        <v>7036</v>
      </c>
      <c r="D18" s="85">
        <v>14</v>
      </c>
      <c r="E18" s="86" t="s">
        <v>10425</v>
      </c>
      <c r="F18" s="85" t="s">
        <v>11</v>
      </c>
      <c r="G18" s="86" t="s">
        <v>10426</v>
      </c>
      <c r="H18" s="85" t="s">
        <v>1</v>
      </c>
      <c r="I18" s="85">
        <v>1</v>
      </c>
      <c r="J18" s="88">
        <v>2.603386223987576</v>
      </c>
      <c r="K18" s="146">
        <v>2.6596689281797632</v>
      </c>
      <c r="L18" s="147">
        <v>1.1070048335609591E-8</v>
      </c>
      <c r="M18" s="147">
        <v>0.63000176372034311</v>
      </c>
      <c r="N18" s="87">
        <v>84.355099632227621</v>
      </c>
      <c r="O18" s="88">
        <v>2.1625944048651862</v>
      </c>
      <c r="P18" s="89">
        <v>25.636795099450911</v>
      </c>
    </row>
    <row r="19" spans="1:16">
      <c r="A19" s="75" t="s">
        <v>12248</v>
      </c>
      <c r="B19" s="85">
        <v>15</v>
      </c>
      <c r="C19" s="85">
        <v>8251</v>
      </c>
      <c r="D19" s="85">
        <v>15</v>
      </c>
      <c r="E19" s="86" t="s">
        <v>12249</v>
      </c>
      <c r="F19" s="85" t="s">
        <v>55</v>
      </c>
      <c r="G19" s="86" t="s">
        <v>10426</v>
      </c>
      <c r="H19" s="85" t="s">
        <v>1</v>
      </c>
      <c r="I19" s="85">
        <v>1</v>
      </c>
      <c r="J19" s="88">
        <v>3.6738189616199022</v>
      </c>
      <c r="K19" s="146">
        <v>4.2772911519502328</v>
      </c>
      <c r="L19" s="147">
        <v>1.623885403835664E-8</v>
      </c>
      <c r="M19" s="147">
        <v>0.63833849179129443</v>
      </c>
      <c r="N19" s="87">
        <v>91.392438265275885</v>
      </c>
      <c r="O19" s="88">
        <v>3.137971787413369</v>
      </c>
      <c r="P19" s="89">
        <v>34.335135892808609</v>
      </c>
    </row>
    <row r="20" spans="1:16">
      <c r="A20" s="75" t="s">
        <v>28123</v>
      </c>
      <c r="B20" s="85">
        <v>16</v>
      </c>
      <c r="C20" s="85">
        <v>17686</v>
      </c>
      <c r="D20" s="85">
        <v>16</v>
      </c>
      <c r="E20" s="86" t="s">
        <v>28124</v>
      </c>
      <c r="F20" s="85" t="s">
        <v>243</v>
      </c>
      <c r="G20" s="86" t="s">
        <v>10426</v>
      </c>
      <c r="H20" s="85" t="s">
        <v>1</v>
      </c>
      <c r="I20" s="85">
        <v>1</v>
      </c>
      <c r="J20" s="88">
        <v>9.5618598880927479</v>
      </c>
      <c r="K20" s="146">
        <v>12.659034918703366</v>
      </c>
      <c r="L20" s="147">
        <v>4.8360310937981082E-8</v>
      </c>
      <c r="M20" s="147">
        <v>0.49577960602367022</v>
      </c>
      <c r="N20" s="87">
        <v>153.65289363657459</v>
      </c>
      <c r="O20" s="88">
        <v>8.8434158203652942</v>
      </c>
      <c r="P20" s="89">
        <v>57.554502301024428</v>
      </c>
    </row>
    <row r="21" spans="1:16">
      <c r="A21" s="75" t="s">
        <v>143</v>
      </c>
      <c r="B21" s="85">
        <v>17</v>
      </c>
      <c r="C21" s="85">
        <v>4</v>
      </c>
      <c r="D21" s="85">
        <v>17</v>
      </c>
      <c r="E21" s="86" t="s">
        <v>144</v>
      </c>
      <c r="F21" s="85" t="s">
        <v>55</v>
      </c>
      <c r="G21" s="86" t="s">
        <v>145</v>
      </c>
      <c r="H21" s="85" t="s">
        <v>1</v>
      </c>
      <c r="I21" s="85">
        <v>1</v>
      </c>
      <c r="J21" s="88">
        <v>3.9718327388152179</v>
      </c>
      <c r="K21" s="146">
        <v>5.2243008461345113</v>
      </c>
      <c r="L21" s="147">
        <v>1.748576491779264E-8</v>
      </c>
      <c r="M21" s="147">
        <v>0.62054371826935184</v>
      </c>
      <c r="N21" s="87">
        <v>88.075686745389632</v>
      </c>
      <c r="O21" s="88">
        <v>3.4048358653885868</v>
      </c>
      <c r="P21" s="89">
        <v>38.658067750653274</v>
      </c>
    </row>
    <row r="22" spans="1:16">
      <c r="A22" s="75" t="s">
        <v>12250</v>
      </c>
      <c r="B22" s="85">
        <v>18</v>
      </c>
      <c r="C22" s="85">
        <v>8252</v>
      </c>
      <c r="D22" s="85">
        <v>18</v>
      </c>
      <c r="E22" s="86" t="s">
        <v>12251</v>
      </c>
      <c r="F22" s="85" t="s">
        <v>55</v>
      </c>
      <c r="G22" s="86" t="s">
        <v>145</v>
      </c>
      <c r="H22" s="85" t="s">
        <v>1</v>
      </c>
      <c r="I22" s="85">
        <v>1</v>
      </c>
      <c r="J22" s="88">
        <v>4.0262528396345836</v>
      </c>
      <c r="K22" s="146">
        <v>5.3005679892765336</v>
      </c>
      <c r="L22" s="147">
        <v>1.7792993272162731E-8</v>
      </c>
      <c r="M22" s="147">
        <v>0.62752138768549182</v>
      </c>
      <c r="N22" s="87">
        <v>88.859755732934715</v>
      </c>
      <c r="O22" s="88">
        <v>3.4542469881658731</v>
      </c>
      <c r="P22" s="89">
        <v>38.873019171327762</v>
      </c>
    </row>
    <row r="23" spans="1:16">
      <c r="A23" s="75" t="s">
        <v>146</v>
      </c>
      <c r="B23" s="85">
        <v>19</v>
      </c>
      <c r="C23" s="85">
        <v>5</v>
      </c>
      <c r="D23" s="85">
        <v>19</v>
      </c>
      <c r="E23" s="86" t="s">
        <v>147</v>
      </c>
      <c r="F23" s="85" t="s">
        <v>55</v>
      </c>
      <c r="G23" s="86" t="s">
        <v>148</v>
      </c>
      <c r="H23" s="85" t="s">
        <v>1</v>
      </c>
      <c r="I23" s="85">
        <v>1</v>
      </c>
      <c r="J23" s="88">
        <v>8.595178177878644</v>
      </c>
      <c r="K23" s="146">
        <v>10.788915399629268</v>
      </c>
      <c r="L23" s="147">
        <v>3.7664497470116377E-8</v>
      </c>
      <c r="M23" s="147">
        <v>1.1996843966473909</v>
      </c>
      <c r="N23" s="87">
        <v>165.86597186588111</v>
      </c>
      <c r="O23" s="88">
        <v>7.4160598920762579</v>
      </c>
      <c r="P23" s="89">
        <v>44.711159309233537</v>
      </c>
    </row>
    <row r="24" spans="1:16">
      <c r="A24" s="75" t="s">
        <v>12252</v>
      </c>
      <c r="B24" s="85">
        <v>20</v>
      </c>
      <c r="C24" s="85">
        <v>8253</v>
      </c>
      <c r="D24" s="85">
        <v>20</v>
      </c>
      <c r="E24" s="86" t="s">
        <v>12253</v>
      </c>
      <c r="F24" s="85" t="s">
        <v>55</v>
      </c>
      <c r="G24" s="86" t="s">
        <v>148</v>
      </c>
      <c r="H24" s="85" t="s">
        <v>1</v>
      </c>
      <c r="I24" s="85">
        <v>1</v>
      </c>
      <c r="J24" s="88">
        <v>8.6495982786980097</v>
      </c>
      <c r="K24" s="146">
        <v>10.86518254277126</v>
      </c>
      <c r="L24" s="147">
        <v>3.7971725824486412E-8</v>
      </c>
      <c r="M24" s="147">
        <v>1.2066620660635281</v>
      </c>
      <c r="N24" s="87">
        <v>166.65004085342599</v>
      </c>
      <c r="O24" s="88">
        <v>7.4654710148535557</v>
      </c>
      <c r="P24" s="89">
        <v>44.797294837867305</v>
      </c>
    </row>
    <row r="25" spans="1:16">
      <c r="A25" s="75" t="s">
        <v>151</v>
      </c>
      <c r="B25" s="85">
        <v>21</v>
      </c>
      <c r="C25" s="85">
        <v>7</v>
      </c>
      <c r="D25" s="85">
        <v>21</v>
      </c>
      <c r="E25" s="86" t="s">
        <v>152</v>
      </c>
      <c r="F25" s="85" t="s">
        <v>55</v>
      </c>
      <c r="G25" s="86" t="s">
        <v>153</v>
      </c>
      <c r="H25" s="85" t="s">
        <v>1</v>
      </c>
      <c r="I25" s="85">
        <v>1</v>
      </c>
      <c r="J25" s="88">
        <v>4.1114043628179928</v>
      </c>
      <c r="K25" s="146">
        <v>5.1012373923887715</v>
      </c>
      <c r="L25" s="147">
        <v>1.7674294289414099E-8</v>
      </c>
      <c r="M25" s="147">
        <v>0.62950434315155546</v>
      </c>
      <c r="N25" s="87">
        <v>89.185841021840162</v>
      </c>
      <c r="O25" s="88">
        <v>3.486604787848838</v>
      </c>
      <c r="P25" s="89">
        <v>39.093703080010485</v>
      </c>
    </row>
    <row r="26" spans="1:16">
      <c r="A26" s="75" t="s">
        <v>12254</v>
      </c>
      <c r="B26" s="85">
        <v>22</v>
      </c>
      <c r="C26" s="85">
        <v>8254</v>
      </c>
      <c r="D26" s="85">
        <v>22</v>
      </c>
      <c r="E26" s="86" t="s">
        <v>12255</v>
      </c>
      <c r="F26" s="85" t="s">
        <v>55</v>
      </c>
      <c r="G26" s="86" t="s">
        <v>153</v>
      </c>
      <c r="H26" s="85" t="s">
        <v>1</v>
      </c>
      <c r="I26" s="85">
        <v>1</v>
      </c>
      <c r="J26" s="88">
        <v>4.1658244636373558</v>
      </c>
      <c r="K26" s="146">
        <v>5.1775045355307832</v>
      </c>
      <c r="L26" s="147">
        <v>1.7981522643784329E-8</v>
      </c>
      <c r="M26" s="147">
        <v>0.63648201256769565</v>
      </c>
      <c r="N26" s="87">
        <v>89.969910009385245</v>
      </c>
      <c r="O26" s="88">
        <v>3.536015910626114</v>
      </c>
      <c r="P26" s="89">
        <v>39.302205706966397</v>
      </c>
    </row>
    <row r="27" spans="1:16">
      <c r="A27" s="75" t="s">
        <v>10414</v>
      </c>
      <c r="B27" s="85">
        <v>23</v>
      </c>
      <c r="C27" s="85">
        <v>7028</v>
      </c>
      <c r="D27" s="85">
        <v>23</v>
      </c>
      <c r="E27" s="86" t="s">
        <v>10415</v>
      </c>
      <c r="F27" s="85" t="s">
        <v>38</v>
      </c>
      <c r="G27" s="86" t="s">
        <v>10416</v>
      </c>
      <c r="H27" s="85" t="s">
        <v>1</v>
      </c>
      <c r="I27" s="85">
        <v>1</v>
      </c>
      <c r="J27" s="88">
        <v>5.5315907840486691</v>
      </c>
      <c r="K27" s="146">
        <v>6.4309760342338702</v>
      </c>
      <c r="L27" s="147">
        <v>2.4346787818809291E-8</v>
      </c>
      <c r="M27" s="147">
        <v>0.72712307072233162</v>
      </c>
      <c r="N27" s="87">
        <v>107.4036149503187</v>
      </c>
      <c r="O27" s="88">
        <v>4.7233626709552867</v>
      </c>
      <c r="P27" s="89">
        <v>43.977688024189462</v>
      </c>
    </row>
    <row r="28" spans="1:16">
      <c r="A28" s="75" t="s">
        <v>10421</v>
      </c>
      <c r="B28" s="85">
        <v>24</v>
      </c>
      <c r="C28" s="85">
        <v>7031</v>
      </c>
      <c r="D28" s="85">
        <v>24</v>
      </c>
      <c r="E28" s="86" t="s">
        <v>10415</v>
      </c>
      <c r="F28" s="85" t="s">
        <v>11</v>
      </c>
      <c r="G28" s="86" t="s">
        <v>10416</v>
      </c>
      <c r="H28" s="85" t="s">
        <v>1</v>
      </c>
      <c r="I28" s="85">
        <v>1</v>
      </c>
      <c r="J28" s="88">
        <v>4.1988288594598986</v>
      </c>
      <c r="K28" s="146">
        <v>4.2056777485694452</v>
      </c>
      <c r="L28" s="147">
        <v>1.8042631764938361E-8</v>
      </c>
      <c r="M28" s="147">
        <v>0.73362135234990578</v>
      </c>
      <c r="N28" s="87">
        <v>103.8614768528473</v>
      </c>
      <c r="O28" s="88">
        <v>3.5669489522408822</v>
      </c>
      <c r="P28" s="89">
        <v>34.343329791993959</v>
      </c>
    </row>
    <row r="29" spans="1:16">
      <c r="A29" s="75" t="s">
        <v>12256</v>
      </c>
      <c r="B29" s="85">
        <v>25</v>
      </c>
      <c r="C29" s="85">
        <v>8255</v>
      </c>
      <c r="D29" s="85">
        <v>25</v>
      </c>
      <c r="E29" s="86" t="s">
        <v>12257</v>
      </c>
      <c r="F29" s="85" t="s">
        <v>55</v>
      </c>
      <c r="G29" s="86" t="s">
        <v>10416</v>
      </c>
      <c r="H29" s="85" t="s">
        <v>1</v>
      </c>
      <c r="I29" s="85">
        <v>1</v>
      </c>
      <c r="J29" s="88">
        <v>5.1195442112619443</v>
      </c>
      <c r="K29" s="146">
        <v>5.728388777393306</v>
      </c>
      <c r="L29" s="147">
        <v>2.2447561554324641E-8</v>
      </c>
      <c r="M29" s="147">
        <v>0.73637513870812221</v>
      </c>
      <c r="N29" s="87">
        <v>106.9479356037487</v>
      </c>
      <c r="O29" s="88">
        <v>4.3680289921825146</v>
      </c>
      <c r="P29" s="89">
        <v>40.842574169607516</v>
      </c>
    </row>
    <row r="30" spans="1:16">
      <c r="A30" s="75" t="s">
        <v>154</v>
      </c>
      <c r="B30" s="85">
        <v>26</v>
      </c>
      <c r="C30" s="85">
        <v>8</v>
      </c>
      <c r="D30" s="85">
        <v>26</v>
      </c>
      <c r="E30" s="86" t="s">
        <v>155</v>
      </c>
      <c r="F30" s="85" t="s">
        <v>38</v>
      </c>
      <c r="G30" s="86" t="s">
        <v>156</v>
      </c>
      <c r="H30" s="85" t="s">
        <v>1</v>
      </c>
      <c r="I30" s="85">
        <v>1</v>
      </c>
      <c r="J30" s="88">
        <v>5.2671332333987477</v>
      </c>
      <c r="K30" s="146">
        <v>6.7006480177259409</v>
      </c>
      <c r="L30" s="147">
        <v>2.4754864709445119E-8</v>
      </c>
      <c r="M30" s="147">
        <v>0.69472968880812225</v>
      </c>
      <c r="N30" s="87">
        <v>104.7602296669952</v>
      </c>
      <c r="O30" s="88">
        <v>4.5434482321222172</v>
      </c>
      <c r="P30" s="89">
        <v>43.369972045351815</v>
      </c>
    </row>
    <row r="31" spans="1:16">
      <c r="A31" s="75" t="s">
        <v>157</v>
      </c>
      <c r="B31" s="85">
        <v>27</v>
      </c>
      <c r="C31" s="85">
        <v>9</v>
      </c>
      <c r="D31" s="85">
        <v>27</v>
      </c>
      <c r="E31" s="86" t="s">
        <v>155</v>
      </c>
      <c r="F31" s="85" t="s">
        <v>11</v>
      </c>
      <c r="G31" s="86" t="s">
        <v>156</v>
      </c>
      <c r="H31" s="85" t="s">
        <v>1</v>
      </c>
      <c r="I31" s="85">
        <v>1</v>
      </c>
      <c r="J31" s="88">
        <v>3.498984943031572</v>
      </c>
      <c r="K31" s="146">
        <v>4.0071069295330473</v>
      </c>
      <c r="L31" s="147">
        <v>1.7032533545942541E-8</v>
      </c>
      <c r="M31" s="147">
        <v>0.66053758875748259</v>
      </c>
      <c r="N31" s="87">
        <v>97.524558362527614</v>
      </c>
      <c r="O31" s="88">
        <v>2.9945068019670482</v>
      </c>
      <c r="P31" s="89">
        <v>30.705156242139353</v>
      </c>
    </row>
    <row r="32" spans="1:16">
      <c r="A32" s="75" t="s">
        <v>12258</v>
      </c>
      <c r="B32" s="85">
        <v>28</v>
      </c>
      <c r="C32" s="85">
        <v>8256</v>
      </c>
      <c r="D32" s="85">
        <v>28</v>
      </c>
      <c r="E32" s="86" t="s">
        <v>12259</v>
      </c>
      <c r="F32" s="85" t="s">
        <v>55</v>
      </c>
      <c r="G32" s="86" t="s">
        <v>156</v>
      </c>
      <c r="H32" s="85" t="s">
        <v>1</v>
      </c>
      <c r="I32" s="85">
        <v>1</v>
      </c>
      <c r="J32" s="88">
        <v>6.6185262615009597</v>
      </c>
      <c r="K32" s="146">
        <v>8.4885796794364001</v>
      </c>
      <c r="L32" s="147">
        <v>3.2114203279063343E-8</v>
      </c>
      <c r="M32" s="147">
        <v>0.7066293563750603</v>
      </c>
      <c r="N32" s="87">
        <v>126.0815816450398</v>
      </c>
      <c r="O32" s="88">
        <v>5.8598412706178342</v>
      </c>
      <c r="P32" s="89">
        <v>46.476584400052751</v>
      </c>
    </row>
    <row r="33" spans="1:16">
      <c r="A33" s="75" t="s">
        <v>28125</v>
      </c>
      <c r="B33" s="85">
        <v>29</v>
      </c>
      <c r="C33" s="85">
        <v>17687</v>
      </c>
      <c r="D33" s="85">
        <v>29</v>
      </c>
      <c r="E33" s="86" t="s">
        <v>28124</v>
      </c>
      <c r="F33" s="85" t="s">
        <v>243</v>
      </c>
      <c r="G33" s="86" t="s">
        <v>156</v>
      </c>
      <c r="H33" s="85" t="s">
        <v>1</v>
      </c>
      <c r="I33" s="85">
        <v>1</v>
      </c>
      <c r="J33" s="88">
        <v>14.53542803501276</v>
      </c>
      <c r="K33" s="146">
        <v>19.243587880080163</v>
      </c>
      <c r="L33" s="147">
        <v>7.3514758385575475E-8</v>
      </c>
      <c r="M33" s="147">
        <v>0.75365764285649517</v>
      </c>
      <c r="N33" s="87">
        <v>233.57491157208219</v>
      </c>
      <c r="O33" s="88">
        <v>13.44328778553697</v>
      </c>
      <c r="P33" s="89">
        <v>57.554502301024378</v>
      </c>
    </row>
    <row r="34" spans="1:16">
      <c r="A34" s="75" t="s">
        <v>12260</v>
      </c>
      <c r="B34" s="85">
        <v>30</v>
      </c>
      <c r="C34" s="85">
        <v>8257</v>
      </c>
      <c r="D34" s="85">
        <v>30</v>
      </c>
      <c r="E34" s="86" t="s">
        <v>12261</v>
      </c>
      <c r="F34" s="85" t="s">
        <v>55</v>
      </c>
      <c r="G34" s="86" t="s">
        <v>12262</v>
      </c>
      <c r="H34" s="85" t="s">
        <v>1</v>
      </c>
      <c r="I34" s="85">
        <v>1</v>
      </c>
      <c r="J34" s="88">
        <v>1.2741875726193099</v>
      </c>
      <c r="K34" s="146">
        <v>1.4549727176651381</v>
      </c>
      <c r="L34" s="147">
        <v>6.1231367092178726E-9</v>
      </c>
      <c r="M34" s="147">
        <v>0.63869103755774703</v>
      </c>
      <c r="N34" s="87">
        <v>67.659528858910448</v>
      </c>
      <c r="O34" s="88">
        <v>0.88045713289648997</v>
      </c>
      <c r="P34" s="89">
        <v>13.01305444695744</v>
      </c>
    </row>
    <row r="35" spans="1:16">
      <c r="A35" s="75" t="s">
        <v>24478</v>
      </c>
      <c r="B35" s="85">
        <v>31</v>
      </c>
      <c r="C35" s="85">
        <v>14942</v>
      </c>
      <c r="D35" s="85">
        <v>31</v>
      </c>
      <c r="E35" s="86" t="s">
        <v>24477</v>
      </c>
      <c r="F35" s="85" t="s">
        <v>38</v>
      </c>
      <c r="G35" s="86" t="s">
        <v>12262</v>
      </c>
      <c r="H35" s="85" t="s">
        <v>1</v>
      </c>
      <c r="I35" s="85">
        <v>1</v>
      </c>
      <c r="J35" s="88">
        <v>1.2381644982236799</v>
      </c>
      <c r="K35" s="146">
        <v>1.4625637182820572</v>
      </c>
      <c r="L35" s="147">
        <v>6.0318991284100516E-9</v>
      </c>
      <c r="M35" s="147">
        <v>0.63271298437042567</v>
      </c>
      <c r="N35" s="87">
        <v>66.992035478567161</v>
      </c>
      <c r="O35" s="88">
        <v>0.86517472948945595</v>
      </c>
      <c r="P35" s="89">
        <v>12.914590866047835</v>
      </c>
    </row>
    <row r="36" spans="1:16">
      <c r="A36" s="75" t="s">
        <v>24488</v>
      </c>
      <c r="B36" s="85">
        <v>32</v>
      </c>
      <c r="C36" s="85">
        <v>14952</v>
      </c>
      <c r="D36" s="85">
        <v>32</v>
      </c>
      <c r="E36" s="86" t="s">
        <v>24477</v>
      </c>
      <c r="F36" s="85" t="s">
        <v>11</v>
      </c>
      <c r="G36" s="86" t="s">
        <v>12262</v>
      </c>
      <c r="H36" s="85" t="s">
        <v>1</v>
      </c>
      <c r="I36" s="85">
        <v>1</v>
      </c>
      <c r="J36" s="88">
        <v>1.233025277926189</v>
      </c>
      <c r="K36" s="146">
        <v>1.2976202912723163</v>
      </c>
      <c r="L36" s="147">
        <v>5.7080155681296042E-9</v>
      </c>
      <c r="M36" s="147">
        <v>0.63549161324328185</v>
      </c>
      <c r="N36" s="87">
        <v>67.318660886447631</v>
      </c>
      <c r="O36" s="88">
        <v>0.80832644993140523</v>
      </c>
      <c r="P36" s="89">
        <v>12.007464784465652</v>
      </c>
    </row>
    <row r="37" spans="1:16">
      <c r="A37" s="75" t="s">
        <v>163</v>
      </c>
      <c r="B37" s="85">
        <v>33</v>
      </c>
      <c r="C37" s="85">
        <v>12</v>
      </c>
      <c r="D37" s="85">
        <v>33</v>
      </c>
      <c r="E37" s="86" t="s">
        <v>164</v>
      </c>
      <c r="F37" s="85" t="s">
        <v>38</v>
      </c>
      <c r="G37" s="86" t="s">
        <v>165</v>
      </c>
      <c r="H37" s="85" t="s">
        <v>1</v>
      </c>
      <c r="I37" s="85">
        <v>1</v>
      </c>
      <c r="J37" s="88">
        <v>4.2372593373449856</v>
      </c>
      <c r="K37" s="146">
        <v>5.294654212271098</v>
      </c>
      <c r="L37" s="147">
        <v>1.8137259345402171E-8</v>
      </c>
      <c r="M37" s="147">
        <v>0.60700869679811476</v>
      </c>
      <c r="N37" s="87">
        <v>85.930513716634863</v>
      </c>
      <c r="O37" s="88">
        <v>3.6445694840329539</v>
      </c>
      <c r="P37" s="89">
        <v>42.41298377490579</v>
      </c>
    </row>
    <row r="38" spans="1:16">
      <c r="A38" s="75" t="s">
        <v>166</v>
      </c>
      <c r="B38" s="85">
        <v>34</v>
      </c>
      <c r="C38" s="85">
        <v>13</v>
      </c>
      <c r="D38" s="85">
        <v>34</v>
      </c>
      <c r="E38" s="86" t="s">
        <v>164</v>
      </c>
      <c r="F38" s="85" t="s">
        <v>11</v>
      </c>
      <c r="G38" s="86" t="s">
        <v>165</v>
      </c>
      <c r="H38" s="85" t="s">
        <v>1</v>
      </c>
      <c r="I38" s="85">
        <v>1</v>
      </c>
      <c r="J38" s="88">
        <v>3.5557400220162578</v>
      </c>
      <c r="K38" s="146">
        <v>4.3024532924799912</v>
      </c>
      <c r="L38" s="147">
        <v>1.5407551185914911E-8</v>
      </c>
      <c r="M38" s="147">
        <v>0.58462405306898213</v>
      </c>
      <c r="N38" s="87">
        <v>83.747053786864839</v>
      </c>
      <c r="O38" s="88">
        <v>3.0559101526155161</v>
      </c>
      <c r="P38" s="89">
        <v>36.489763095341452</v>
      </c>
    </row>
    <row r="39" spans="1:16">
      <c r="A39" s="75" t="s">
        <v>12265</v>
      </c>
      <c r="B39" s="85">
        <v>35</v>
      </c>
      <c r="C39" s="85">
        <v>8259</v>
      </c>
      <c r="D39" s="85">
        <v>35</v>
      </c>
      <c r="E39" s="86" t="s">
        <v>12266</v>
      </c>
      <c r="F39" s="85" t="s">
        <v>55</v>
      </c>
      <c r="G39" s="86" t="s">
        <v>165</v>
      </c>
      <c r="H39" s="85" t="s">
        <v>1</v>
      </c>
      <c r="I39" s="85">
        <v>1</v>
      </c>
      <c r="J39" s="88">
        <v>4.0593433079386516</v>
      </c>
      <c r="K39" s="146">
        <v>5.032671041847963</v>
      </c>
      <c r="L39" s="147">
        <v>1.75139053726744E-8</v>
      </c>
      <c r="M39" s="147">
        <v>0.60635523767023192</v>
      </c>
      <c r="N39" s="87">
        <v>85.970221364485582</v>
      </c>
      <c r="O39" s="88">
        <v>3.493301289281566</v>
      </c>
      <c r="P39" s="89">
        <v>40.633852441429838</v>
      </c>
    </row>
    <row r="40" spans="1:16">
      <c r="A40" s="75" t="s">
        <v>167</v>
      </c>
      <c r="B40" s="85">
        <v>36</v>
      </c>
      <c r="C40" s="85">
        <v>14</v>
      </c>
      <c r="D40" s="85">
        <v>36</v>
      </c>
      <c r="E40" s="86" t="s">
        <v>168</v>
      </c>
      <c r="F40" s="85" t="s">
        <v>38</v>
      </c>
      <c r="G40" s="86" t="s">
        <v>169</v>
      </c>
      <c r="H40" s="85" t="s">
        <v>1</v>
      </c>
      <c r="I40" s="85">
        <v>1</v>
      </c>
      <c r="J40" s="88">
        <v>3.08842872388152</v>
      </c>
      <c r="K40" s="146">
        <v>3.8273637081135217</v>
      </c>
      <c r="L40" s="147">
        <v>1.3135565029191749E-8</v>
      </c>
      <c r="M40" s="147">
        <v>0.49011211827031459</v>
      </c>
      <c r="N40" s="87">
        <v>66.204891168216434</v>
      </c>
      <c r="O40" s="88">
        <v>2.634620748118599</v>
      </c>
      <c r="P40" s="89">
        <v>39.794956258208074</v>
      </c>
    </row>
    <row r="41" spans="1:16">
      <c r="A41" s="75" t="s">
        <v>170</v>
      </c>
      <c r="B41" s="85">
        <v>37</v>
      </c>
      <c r="C41" s="85">
        <v>15</v>
      </c>
      <c r="D41" s="85">
        <v>37</v>
      </c>
      <c r="E41" s="86" t="s">
        <v>168</v>
      </c>
      <c r="F41" s="85" t="s">
        <v>11</v>
      </c>
      <c r="G41" s="86" t="s">
        <v>169</v>
      </c>
      <c r="H41" s="85" t="s">
        <v>1</v>
      </c>
      <c r="I41" s="85">
        <v>1</v>
      </c>
      <c r="J41" s="88">
        <v>2.492496449416258</v>
      </c>
      <c r="K41" s="146">
        <v>2.9738374622121482</v>
      </c>
      <c r="L41" s="147">
        <v>1.07593651888288E-8</v>
      </c>
      <c r="M41" s="147">
        <v>0.46911067078362162</v>
      </c>
      <c r="N41" s="87">
        <v>64.087883112174922</v>
      </c>
      <c r="O41" s="88">
        <v>2.1191729039113958</v>
      </c>
      <c r="P41" s="89">
        <v>33.066670343942313</v>
      </c>
    </row>
    <row r="42" spans="1:16">
      <c r="A42" s="75" t="s">
        <v>12267</v>
      </c>
      <c r="B42" s="85">
        <v>38</v>
      </c>
      <c r="C42" s="85">
        <v>8260</v>
      </c>
      <c r="D42" s="85">
        <v>38</v>
      </c>
      <c r="E42" s="86" t="s">
        <v>12268</v>
      </c>
      <c r="F42" s="85" t="s">
        <v>55</v>
      </c>
      <c r="G42" s="86" t="s">
        <v>169</v>
      </c>
      <c r="H42" s="85" t="s">
        <v>1</v>
      </c>
      <c r="I42" s="85">
        <v>1</v>
      </c>
      <c r="J42" s="88">
        <v>2.9532340100982908</v>
      </c>
      <c r="K42" s="146">
        <v>3.6320543184687306</v>
      </c>
      <c r="L42" s="147">
        <v>1.26867297979919E-8</v>
      </c>
      <c r="M42" s="147">
        <v>0.4904075089406883</v>
      </c>
      <c r="N42" s="87">
        <v>66.315366683384667</v>
      </c>
      <c r="O42" s="88">
        <v>2.5200257386481302</v>
      </c>
      <c r="P42" s="89">
        <v>38.000630392043405</v>
      </c>
    </row>
    <row r="43" spans="1:16">
      <c r="A43" s="75" t="s">
        <v>171</v>
      </c>
      <c r="B43" s="85">
        <v>39</v>
      </c>
      <c r="C43" s="85">
        <v>16</v>
      </c>
      <c r="D43" s="85">
        <v>39</v>
      </c>
      <c r="E43" s="86" t="s">
        <v>172</v>
      </c>
      <c r="F43" s="85" t="s">
        <v>38</v>
      </c>
      <c r="G43" s="86" t="s">
        <v>173</v>
      </c>
      <c r="H43" s="85" t="s">
        <v>1</v>
      </c>
      <c r="I43" s="85">
        <v>1</v>
      </c>
      <c r="J43" s="88">
        <v>3.5028584991625422</v>
      </c>
      <c r="K43" s="146">
        <v>4.7346853414339831</v>
      </c>
      <c r="L43" s="147">
        <v>1.625657955969617E-8</v>
      </c>
      <c r="M43" s="147">
        <v>0.42363468368147822</v>
      </c>
      <c r="N43" s="87">
        <v>55.354790351800688</v>
      </c>
      <c r="O43" s="88">
        <v>2.1118167979436389</v>
      </c>
      <c r="P43" s="89">
        <v>38.15056988784967</v>
      </c>
    </row>
    <row r="44" spans="1:16">
      <c r="A44" s="75" t="s">
        <v>174</v>
      </c>
      <c r="B44" s="85">
        <v>40</v>
      </c>
      <c r="C44" s="85">
        <v>17</v>
      </c>
      <c r="D44" s="85">
        <v>40</v>
      </c>
      <c r="E44" s="86" t="s">
        <v>172</v>
      </c>
      <c r="F44" s="85" t="s">
        <v>11</v>
      </c>
      <c r="G44" s="86" t="s">
        <v>173</v>
      </c>
      <c r="H44" s="85" t="s">
        <v>1</v>
      </c>
      <c r="I44" s="85">
        <v>1</v>
      </c>
      <c r="J44" s="88">
        <v>2.2257668349578532</v>
      </c>
      <c r="K44" s="146">
        <v>3.3616750859378763</v>
      </c>
      <c r="L44" s="147">
        <v>1.1524042042028061E-8</v>
      </c>
      <c r="M44" s="147">
        <v>0.42097077410543038</v>
      </c>
      <c r="N44" s="87">
        <v>54.431060857167942</v>
      </c>
      <c r="O44" s="88">
        <v>1.7806029417931739</v>
      </c>
      <c r="P44" s="89">
        <v>32.712993532601509</v>
      </c>
    </row>
    <row r="45" spans="1:16">
      <c r="A45" s="75" t="s">
        <v>12269</v>
      </c>
      <c r="B45" s="85">
        <v>41</v>
      </c>
      <c r="C45" s="85">
        <v>8261</v>
      </c>
      <c r="D45" s="85">
        <v>41</v>
      </c>
      <c r="E45" s="86" t="s">
        <v>12270</v>
      </c>
      <c r="F45" s="85" t="s">
        <v>55</v>
      </c>
      <c r="G45" s="86" t="s">
        <v>173</v>
      </c>
      <c r="H45" s="85" t="s">
        <v>1</v>
      </c>
      <c r="I45" s="85">
        <v>1</v>
      </c>
      <c r="J45" s="88">
        <v>3.3037599087130309</v>
      </c>
      <c r="K45" s="146">
        <v>4.5206330426021353</v>
      </c>
      <c r="L45" s="147">
        <v>1.5518776960691699E-8</v>
      </c>
      <c r="M45" s="147">
        <v>0.42321938017857241</v>
      </c>
      <c r="N45" s="87">
        <v>55.210780923587457</v>
      </c>
      <c r="O45" s="88">
        <v>2.060180557769784</v>
      </c>
      <c r="P45" s="89">
        <v>37.314823722944702</v>
      </c>
    </row>
    <row r="46" spans="1:16">
      <c r="A46" s="75" t="s">
        <v>160</v>
      </c>
      <c r="B46" s="85">
        <v>42</v>
      </c>
      <c r="C46" s="85">
        <v>11</v>
      </c>
      <c r="D46" s="85">
        <v>42</v>
      </c>
      <c r="E46" s="86" t="s">
        <v>161</v>
      </c>
      <c r="F46" s="85" t="s">
        <v>55</v>
      </c>
      <c r="G46" s="86" t="s">
        <v>162</v>
      </c>
      <c r="H46" s="85" t="s">
        <v>1</v>
      </c>
      <c r="I46" s="85">
        <v>1</v>
      </c>
      <c r="J46" s="88">
        <v>4.6029960532268914</v>
      </c>
      <c r="K46" s="146">
        <v>4.1770160094611182</v>
      </c>
      <c r="L46" s="147">
        <v>1.7353712039995022E-8</v>
      </c>
      <c r="M46" s="147">
        <v>0.90116561697992004</v>
      </c>
      <c r="N46" s="87">
        <v>113.647934511046</v>
      </c>
      <c r="O46" s="88">
        <v>3.8834088650474019</v>
      </c>
      <c r="P46" s="89">
        <v>34.170518643873407</v>
      </c>
    </row>
    <row r="47" spans="1:16">
      <c r="A47" s="75" t="s">
        <v>12263</v>
      </c>
      <c r="B47" s="85">
        <v>43</v>
      </c>
      <c r="C47" s="85">
        <v>8258</v>
      </c>
      <c r="D47" s="85">
        <v>43</v>
      </c>
      <c r="E47" s="86" t="s">
        <v>12264</v>
      </c>
      <c r="F47" s="85" t="s">
        <v>55</v>
      </c>
      <c r="G47" s="86" t="s">
        <v>162</v>
      </c>
      <c r="H47" s="85" t="s">
        <v>1</v>
      </c>
      <c r="I47" s="85">
        <v>1</v>
      </c>
      <c r="J47" s="88">
        <v>4.6574161540462544</v>
      </c>
      <c r="K47" s="146">
        <v>4.2532831526031254</v>
      </c>
      <c r="L47" s="147">
        <v>1.7660940394365139E-8</v>
      </c>
      <c r="M47" s="147">
        <v>0.90814328639606001</v>
      </c>
      <c r="N47" s="87">
        <v>114.432003498591</v>
      </c>
      <c r="O47" s="88">
        <v>3.932819987824681</v>
      </c>
      <c r="P47" s="89">
        <v>34.368182567677458</v>
      </c>
    </row>
    <row r="48" spans="1:16">
      <c r="A48" s="75" t="s">
        <v>175</v>
      </c>
      <c r="B48" s="85">
        <v>44</v>
      </c>
      <c r="C48" s="85">
        <v>18</v>
      </c>
      <c r="D48" s="85">
        <v>44</v>
      </c>
      <c r="E48" s="86" t="s">
        <v>176</v>
      </c>
      <c r="F48" s="85" t="s">
        <v>55</v>
      </c>
      <c r="G48" s="86" t="s">
        <v>177</v>
      </c>
      <c r="H48" s="85" t="s">
        <v>1</v>
      </c>
      <c r="I48" s="85">
        <v>1</v>
      </c>
      <c r="J48" s="88">
        <v>4.0570559164330016</v>
      </c>
      <c r="K48" s="146">
        <v>5.098023918556799</v>
      </c>
      <c r="L48" s="147">
        <v>1.7392475718752911E-8</v>
      </c>
      <c r="M48" s="147">
        <v>0.42259147208661518</v>
      </c>
      <c r="N48" s="87">
        <v>70.677087418015461</v>
      </c>
      <c r="O48" s="88">
        <v>3.5534392713395202</v>
      </c>
      <c r="P48" s="89">
        <v>50.277103954820795</v>
      </c>
    </row>
    <row r="49" spans="1:16">
      <c r="A49" s="75" t="s">
        <v>12271</v>
      </c>
      <c r="B49" s="85">
        <v>45</v>
      </c>
      <c r="C49" s="85">
        <v>8262</v>
      </c>
      <c r="D49" s="85">
        <v>45</v>
      </c>
      <c r="E49" s="86" t="s">
        <v>12272</v>
      </c>
      <c r="F49" s="85" t="s">
        <v>55</v>
      </c>
      <c r="G49" s="86" t="s">
        <v>177</v>
      </c>
      <c r="H49" s="85" t="s">
        <v>1</v>
      </c>
      <c r="I49" s="85">
        <v>1</v>
      </c>
      <c r="J49" s="88">
        <v>4.111476017252369</v>
      </c>
      <c r="K49" s="146">
        <v>5.1742910616988249</v>
      </c>
      <c r="L49" s="147">
        <v>1.7699704073123039E-8</v>
      </c>
      <c r="M49" s="147">
        <v>0.42956914150275521</v>
      </c>
      <c r="N49" s="87">
        <v>71.461156405560544</v>
      </c>
      <c r="O49" s="88">
        <v>3.602850394116798</v>
      </c>
      <c r="P49" s="89">
        <v>50.416905845599395</v>
      </c>
    </row>
    <row r="50" spans="1:16">
      <c r="A50" s="75" t="s">
        <v>178</v>
      </c>
      <c r="B50" s="85">
        <v>46</v>
      </c>
      <c r="C50" s="85">
        <v>19</v>
      </c>
      <c r="D50" s="85">
        <v>46</v>
      </c>
      <c r="E50" s="86" t="s">
        <v>179</v>
      </c>
      <c r="F50" s="85" t="s">
        <v>55</v>
      </c>
      <c r="G50" s="86" t="s">
        <v>180</v>
      </c>
      <c r="H50" s="85" t="s">
        <v>1</v>
      </c>
      <c r="I50" s="85">
        <v>1</v>
      </c>
      <c r="J50" s="88">
        <v>3.5771230083248251</v>
      </c>
      <c r="K50" s="146">
        <v>3.5751931894927655</v>
      </c>
      <c r="L50" s="147">
        <v>1.8463411169260509E-8</v>
      </c>
      <c r="M50" s="147">
        <v>0.71424544298536485</v>
      </c>
      <c r="N50" s="87">
        <v>92.211430586322265</v>
      </c>
      <c r="O50" s="88">
        <v>2.9954039216639541</v>
      </c>
      <c r="P50" s="89">
        <v>32.484084702057132</v>
      </c>
    </row>
    <row r="51" spans="1:16">
      <c r="A51" s="75" t="s">
        <v>12273</v>
      </c>
      <c r="B51" s="85">
        <v>47</v>
      </c>
      <c r="C51" s="85">
        <v>8263</v>
      </c>
      <c r="D51" s="85">
        <v>47</v>
      </c>
      <c r="E51" s="86" t="s">
        <v>12274</v>
      </c>
      <c r="F51" s="85" t="s">
        <v>55</v>
      </c>
      <c r="G51" s="86" t="s">
        <v>180</v>
      </c>
      <c r="H51" s="85" t="s">
        <v>1</v>
      </c>
      <c r="I51" s="85">
        <v>1</v>
      </c>
      <c r="J51" s="88">
        <v>3.6315431091441832</v>
      </c>
      <c r="K51" s="146">
        <v>3.6514603326347785</v>
      </c>
      <c r="L51" s="147">
        <v>1.877063952363061E-8</v>
      </c>
      <c r="M51" s="147">
        <v>0.72122311240150516</v>
      </c>
      <c r="N51" s="87">
        <v>92.995499573867349</v>
      </c>
      <c r="O51" s="88">
        <v>3.0448150444412319</v>
      </c>
      <c r="P51" s="89">
        <v>32.741531132081306</v>
      </c>
    </row>
    <row r="52" spans="1:16">
      <c r="A52" s="75" t="s">
        <v>181</v>
      </c>
      <c r="B52" s="85">
        <v>48</v>
      </c>
      <c r="C52" s="85">
        <v>20</v>
      </c>
      <c r="D52" s="85">
        <v>48</v>
      </c>
      <c r="E52" s="86" t="s">
        <v>182</v>
      </c>
      <c r="F52" s="85" t="s">
        <v>38</v>
      </c>
      <c r="G52" s="86" t="s">
        <v>183</v>
      </c>
      <c r="H52" s="85" t="s">
        <v>1</v>
      </c>
      <c r="I52" s="85">
        <v>1</v>
      </c>
      <c r="J52" s="88">
        <v>4.1799498932688746</v>
      </c>
      <c r="K52" s="146">
        <v>4.3348576620718244</v>
      </c>
      <c r="L52" s="147">
        <v>1.7808994840583449E-8</v>
      </c>
      <c r="M52" s="147">
        <v>0.74099821788647913</v>
      </c>
      <c r="N52" s="87">
        <v>96.839556342358918</v>
      </c>
      <c r="O52" s="88">
        <v>3.5019589720650579</v>
      </c>
      <c r="P52" s="89">
        <v>36.162484673974639</v>
      </c>
    </row>
    <row r="53" spans="1:16">
      <c r="A53" s="75" t="s">
        <v>186</v>
      </c>
      <c r="B53" s="85">
        <v>49</v>
      </c>
      <c r="C53" s="85">
        <v>22</v>
      </c>
      <c r="D53" s="85">
        <v>49</v>
      </c>
      <c r="E53" s="86" t="s">
        <v>182</v>
      </c>
      <c r="F53" s="85" t="s">
        <v>11</v>
      </c>
      <c r="G53" s="86" t="s">
        <v>183</v>
      </c>
      <c r="H53" s="85" t="s">
        <v>1</v>
      </c>
      <c r="I53" s="85">
        <v>1</v>
      </c>
      <c r="J53" s="88">
        <v>3.9286376731984589</v>
      </c>
      <c r="K53" s="146">
        <v>3.6199821647440542</v>
      </c>
      <c r="L53" s="147">
        <v>1.6009940364661729E-8</v>
      </c>
      <c r="M53" s="147">
        <v>0.77966428841586732</v>
      </c>
      <c r="N53" s="87">
        <v>99.035864074372938</v>
      </c>
      <c r="O53" s="88">
        <v>3.2970530565898422</v>
      </c>
      <c r="P53" s="89">
        <v>33.291505934798082</v>
      </c>
    </row>
    <row r="54" spans="1:16">
      <c r="A54" s="75" t="s">
        <v>12275</v>
      </c>
      <c r="B54" s="85">
        <v>50</v>
      </c>
      <c r="C54" s="85">
        <v>8264</v>
      </c>
      <c r="D54" s="85">
        <v>50</v>
      </c>
      <c r="E54" s="86" t="s">
        <v>12276</v>
      </c>
      <c r="F54" s="85" t="s">
        <v>38</v>
      </c>
      <c r="G54" s="86" t="s">
        <v>183</v>
      </c>
      <c r="H54" s="85" t="s">
        <v>1</v>
      </c>
      <c r="I54" s="85">
        <v>1</v>
      </c>
      <c r="J54" s="88">
        <v>4.2344980605581846</v>
      </c>
      <c r="K54" s="146">
        <v>4.4114461865854784</v>
      </c>
      <c r="L54" s="147">
        <v>1.811722111916623E-8</v>
      </c>
      <c r="M54" s="147">
        <v>0.74798471201516858</v>
      </c>
      <c r="N54" s="87">
        <v>97.622778723130835</v>
      </c>
      <c r="O54" s="88">
        <v>3.5515238452040681</v>
      </c>
      <c r="P54" s="89">
        <v>36.380073294948801</v>
      </c>
    </row>
    <row r="55" spans="1:16">
      <c r="A55" s="75" t="s">
        <v>12277</v>
      </c>
      <c r="B55" s="85">
        <v>51</v>
      </c>
      <c r="C55" s="85">
        <v>8265</v>
      </c>
      <c r="D55" s="85">
        <v>51</v>
      </c>
      <c r="E55" s="86" t="s">
        <v>12276</v>
      </c>
      <c r="F55" s="85" t="s">
        <v>11</v>
      </c>
      <c r="G55" s="86" t="s">
        <v>183</v>
      </c>
      <c r="H55" s="85" t="s">
        <v>1</v>
      </c>
      <c r="I55" s="85">
        <v>1</v>
      </c>
      <c r="J55" s="88">
        <v>3.957210764767872</v>
      </c>
      <c r="K55" s="146">
        <v>3.6516777381175665</v>
      </c>
      <c r="L55" s="147">
        <v>1.615021798977733E-8</v>
      </c>
      <c r="M55" s="147">
        <v>0.78365569383264044</v>
      </c>
      <c r="N55" s="87">
        <v>99.475120700281167</v>
      </c>
      <c r="O55" s="88">
        <v>3.3226840894923781</v>
      </c>
      <c r="P55" s="89">
        <v>33.402161928545283</v>
      </c>
    </row>
    <row r="56" spans="1:16">
      <c r="A56" s="75" t="s">
        <v>3859</v>
      </c>
      <c r="B56" s="85">
        <v>52</v>
      </c>
      <c r="C56" s="85">
        <v>2096</v>
      </c>
      <c r="D56" s="85">
        <v>52</v>
      </c>
      <c r="E56" s="86" t="s">
        <v>3860</v>
      </c>
      <c r="F56" s="85" t="s">
        <v>38</v>
      </c>
      <c r="G56" s="86" t="s">
        <v>3861</v>
      </c>
      <c r="H56" s="85" t="s">
        <v>1</v>
      </c>
      <c r="I56" s="85">
        <v>1</v>
      </c>
      <c r="J56" s="88">
        <v>14.10571765291939</v>
      </c>
      <c r="K56" s="146">
        <v>12.327975769564274</v>
      </c>
      <c r="L56" s="147">
        <v>5.3333483108093802E-8</v>
      </c>
      <c r="M56" s="147">
        <v>0.99776180394673952</v>
      </c>
      <c r="N56" s="87">
        <v>146.02633889819771</v>
      </c>
      <c r="O56" s="88">
        <v>6.6189975124993259</v>
      </c>
      <c r="P56" s="89">
        <v>45.327422179047858</v>
      </c>
    </row>
    <row r="57" spans="1:16">
      <c r="A57" s="75" t="s">
        <v>3864</v>
      </c>
      <c r="B57" s="85">
        <v>53</v>
      </c>
      <c r="C57" s="85">
        <v>2098</v>
      </c>
      <c r="D57" s="85">
        <v>53</v>
      </c>
      <c r="E57" s="86" t="s">
        <v>3860</v>
      </c>
      <c r="F57" s="85" t="s">
        <v>11</v>
      </c>
      <c r="G57" s="86" t="s">
        <v>3861</v>
      </c>
      <c r="H57" s="85" t="s">
        <v>1</v>
      </c>
      <c r="I57" s="85">
        <v>1</v>
      </c>
      <c r="J57" s="88">
        <v>13.957784336334781</v>
      </c>
      <c r="K57" s="146">
        <v>12.116333735114162</v>
      </c>
      <c r="L57" s="147">
        <v>5.2738565787171392E-8</v>
      </c>
      <c r="M57" s="147">
        <v>0.99411770565446322</v>
      </c>
      <c r="N57" s="87">
        <v>145.5837614873054</v>
      </c>
      <c r="O57" s="88">
        <v>6.4892854082535836</v>
      </c>
      <c r="P57" s="89">
        <v>44.574239200567952</v>
      </c>
    </row>
    <row r="58" spans="1:16">
      <c r="A58" s="75" t="s">
        <v>12278</v>
      </c>
      <c r="B58" s="85">
        <v>54</v>
      </c>
      <c r="C58" s="85">
        <v>8266</v>
      </c>
      <c r="D58" s="85">
        <v>54</v>
      </c>
      <c r="E58" s="86" t="s">
        <v>12279</v>
      </c>
      <c r="F58" s="85" t="s">
        <v>55</v>
      </c>
      <c r="G58" s="86" t="s">
        <v>3861</v>
      </c>
      <c r="H58" s="85" t="s">
        <v>1</v>
      </c>
      <c r="I58" s="85">
        <v>1</v>
      </c>
      <c r="J58" s="88">
        <v>14.11575775876338</v>
      </c>
      <c r="K58" s="146">
        <v>12.340750302371246</v>
      </c>
      <c r="L58" s="147">
        <v>5.3462236266187312E-8</v>
      </c>
      <c r="M58" s="147">
        <v>1.0036462438751961</v>
      </c>
      <c r="N58" s="87">
        <v>146.6776346624751</v>
      </c>
      <c r="O58" s="88">
        <v>6.6294950040028926</v>
      </c>
      <c r="P58" s="89">
        <v>45.197722333457648</v>
      </c>
    </row>
    <row r="59" spans="1:16">
      <c r="A59" s="75" t="s">
        <v>10417</v>
      </c>
      <c r="B59" s="85">
        <v>55</v>
      </c>
      <c r="C59" s="85">
        <v>7029</v>
      </c>
      <c r="D59" s="85">
        <v>55</v>
      </c>
      <c r="E59" s="86" t="s">
        <v>10415</v>
      </c>
      <c r="F59" s="85" t="s">
        <v>38</v>
      </c>
      <c r="G59" s="86" t="s">
        <v>10418</v>
      </c>
      <c r="H59" s="85" t="s">
        <v>1</v>
      </c>
      <c r="I59" s="85">
        <v>1</v>
      </c>
      <c r="J59" s="88">
        <v>5.5315907840486691</v>
      </c>
      <c r="K59" s="146">
        <v>6.4309760342338702</v>
      </c>
      <c r="L59" s="147">
        <v>2.4346787818809291E-8</v>
      </c>
      <c r="M59" s="147">
        <v>0.72712307072233162</v>
      </c>
      <c r="N59" s="87">
        <v>107.4036149503187</v>
      </c>
      <c r="O59" s="88">
        <v>4.7233626709552858</v>
      </c>
      <c r="P59" s="89">
        <v>43.977688024189447</v>
      </c>
    </row>
    <row r="60" spans="1:16">
      <c r="A60" s="75" t="s">
        <v>10422</v>
      </c>
      <c r="B60" s="85">
        <v>56</v>
      </c>
      <c r="C60" s="85">
        <v>7032</v>
      </c>
      <c r="D60" s="85">
        <v>56</v>
      </c>
      <c r="E60" s="86" t="s">
        <v>10415</v>
      </c>
      <c r="F60" s="85" t="s">
        <v>11</v>
      </c>
      <c r="G60" s="86" t="s">
        <v>10418</v>
      </c>
      <c r="H60" s="85" t="s">
        <v>1</v>
      </c>
      <c r="I60" s="85">
        <v>1</v>
      </c>
      <c r="J60" s="88">
        <v>4.1988288594598986</v>
      </c>
      <c r="K60" s="146">
        <v>4.2056777485694452</v>
      </c>
      <c r="L60" s="147">
        <v>1.8042631764938361E-8</v>
      </c>
      <c r="M60" s="147">
        <v>0.73362135234990566</v>
      </c>
      <c r="N60" s="87">
        <v>103.8614768528473</v>
      </c>
      <c r="O60" s="88">
        <v>3.5669489522408822</v>
      </c>
      <c r="P60" s="89">
        <v>34.343329791993959</v>
      </c>
    </row>
    <row r="61" spans="1:16">
      <c r="A61" s="75" t="s">
        <v>12280</v>
      </c>
      <c r="B61" s="85">
        <v>57</v>
      </c>
      <c r="C61" s="85">
        <v>8267</v>
      </c>
      <c r="D61" s="85">
        <v>57</v>
      </c>
      <c r="E61" s="86" t="s">
        <v>12281</v>
      </c>
      <c r="F61" s="85" t="s">
        <v>55</v>
      </c>
      <c r="G61" s="86" t="s">
        <v>10418</v>
      </c>
      <c r="H61" s="85" t="s">
        <v>1</v>
      </c>
      <c r="I61" s="85">
        <v>1</v>
      </c>
      <c r="J61" s="88">
        <v>5.1195442112619434</v>
      </c>
      <c r="K61" s="146">
        <v>5.728388777393306</v>
      </c>
      <c r="L61" s="147">
        <v>2.2447561554324641E-8</v>
      </c>
      <c r="M61" s="147">
        <v>0.73637513870812221</v>
      </c>
      <c r="N61" s="87">
        <v>106.9479356037487</v>
      </c>
      <c r="O61" s="88">
        <v>4.3680289921825146</v>
      </c>
      <c r="P61" s="89">
        <v>40.842574169607516</v>
      </c>
    </row>
    <row r="62" spans="1:16">
      <c r="A62" s="75" t="s">
        <v>188</v>
      </c>
      <c r="B62" s="85">
        <v>58</v>
      </c>
      <c r="C62" s="85">
        <v>24</v>
      </c>
      <c r="D62" s="85">
        <v>58</v>
      </c>
      <c r="E62" s="86" t="s">
        <v>189</v>
      </c>
      <c r="F62" s="85" t="s">
        <v>38</v>
      </c>
      <c r="G62" s="86" t="s">
        <v>190</v>
      </c>
      <c r="H62" s="85" t="s">
        <v>1</v>
      </c>
      <c r="I62" s="85">
        <v>1</v>
      </c>
      <c r="J62" s="88">
        <v>3.2253417856559379</v>
      </c>
      <c r="K62" s="146">
        <v>3.7451686828086062</v>
      </c>
      <c r="L62" s="147">
        <v>1.4611083113450859E-8</v>
      </c>
      <c r="M62" s="147">
        <v>0.77648775075199683</v>
      </c>
      <c r="N62" s="87">
        <v>94.047492981993756</v>
      </c>
      <c r="O62" s="88">
        <v>2.8327343083172649</v>
      </c>
      <c r="P62" s="89">
        <v>30.120253273094875</v>
      </c>
    </row>
    <row r="63" spans="1:16">
      <c r="A63" s="75" t="s">
        <v>191</v>
      </c>
      <c r="B63" s="85">
        <v>59</v>
      </c>
      <c r="C63" s="85">
        <v>25</v>
      </c>
      <c r="D63" s="85">
        <v>59</v>
      </c>
      <c r="E63" s="86" t="s">
        <v>189</v>
      </c>
      <c r="F63" s="85" t="s">
        <v>11</v>
      </c>
      <c r="G63" s="86" t="s">
        <v>190</v>
      </c>
      <c r="H63" s="85" t="s">
        <v>1</v>
      </c>
      <c r="I63" s="85">
        <v>1</v>
      </c>
      <c r="J63" s="88">
        <v>2.736733923052638</v>
      </c>
      <c r="K63" s="146">
        <v>2.8332219732958714</v>
      </c>
      <c r="L63" s="147">
        <v>1.1904162545277399E-8</v>
      </c>
      <c r="M63" s="147">
        <v>0.79815239189156817</v>
      </c>
      <c r="N63" s="87">
        <v>93.00379698675944</v>
      </c>
      <c r="O63" s="88">
        <v>2.4122923274182648</v>
      </c>
      <c r="P63" s="89">
        <v>25.937568202314285</v>
      </c>
    </row>
    <row r="64" spans="1:16">
      <c r="A64" s="75" t="s">
        <v>12282</v>
      </c>
      <c r="B64" s="85">
        <v>60</v>
      </c>
      <c r="C64" s="85">
        <v>8268</v>
      </c>
      <c r="D64" s="85">
        <v>60</v>
      </c>
      <c r="E64" s="86" t="s">
        <v>12283</v>
      </c>
      <c r="F64" s="85" t="s">
        <v>55</v>
      </c>
      <c r="G64" s="86" t="s">
        <v>190</v>
      </c>
      <c r="H64" s="85" t="s">
        <v>1</v>
      </c>
      <c r="I64" s="85">
        <v>1</v>
      </c>
      <c r="J64" s="88">
        <v>3.11823186414781</v>
      </c>
      <c r="K64" s="146">
        <v>3.5199532186830531</v>
      </c>
      <c r="L64" s="147">
        <v>1.4023424231487659E-8</v>
      </c>
      <c r="M64" s="147">
        <v>0.79062758482988904</v>
      </c>
      <c r="N64" s="87">
        <v>94.486524056077755</v>
      </c>
      <c r="O64" s="88">
        <v>2.7431505279012489</v>
      </c>
      <c r="P64" s="89">
        <v>29.032187979242298</v>
      </c>
    </row>
    <row r="65" spans="1:16">
      <c r="A65" s="75" t="s">
        <v>12284</v>
      </c>
      <c r="B65" s="85">
        <v>61</v>
      </c>
      <c r="C65" s="85">
        <v>8269</v>
      </c>
      <c r="D65" s="85">
        <v>61</v>
      </c>
      <c r="E65" s="86" t="s">
        <v>12285</v>
      </c>
      <c r="F65" s="85" t="s">
        <v>55</v>
      </c>
      <c r="G65" s="86" t="s">
        <v>12286</v>
      </c>
      <c r="H65" s="85" t="s">
        <v>1</v>
      </c>
      <c r="I65" s="85">
        <v>1</v>
      </c>
      <c r="J65" s="88">
        <v>1.2741875726193099</v>
      </c>
      <c r="K65" s="146">
        <v>1.4549727176651377</v>
      </c>
      <c r="L65" s="147">
        <v>6.1231367092178726E-9</v>
      </c>
      <c r="M65" s="147">
        <v>0.63869103755774725</v>
      </c>
      <c r="N65" s="87">
        <v>67.659528858910448</v>
      </c>
      <c r="O65" s="88">
        <v>0.88045713289649019</v>
      </c>
      <c r="P65" s="89">
        <v>13.013054446957444</v>
      </c>
    </row>
    <row r="66" spans="1:16">
      <c r="A66" s="75" t="s">
        <v>24479</v>
      </c>
      <c r="B66" s="85">
        <v>62</v>
      </c>
      <c r="C66" s="85">
        <v>14943</v>
      </c>
      <c r="D66" s="85">
        <v>62</v>
      </c>
      <c r="E66" s="86" t="s">
        <v>24477</v>
      </c>
      <c r="F66" s="85" t="s">
        <v>38</v>
      </c>
      <c r="G66" s="86" t="s">
        <v>12286</v>
      </c>
      <c r="H66" s="85" t="s">
        <v>1</v>
      </c>
      <c r="I66" s="85">
        <v>1</v>
      </c>
      <c r="J66" s="88">
        <v>1.2381644982236799</v>
      </c>
      <c r="K66" s="146">
        <v>1.4625637182820568</v>
      </c>
      <c r="L66" s="147">
        <v>6.0318991284100516E-9</v>
      </c>
      <c r="M66" s="147">
        <v>0.63271298437042556</v>
      </c>
      <c r="N66" s="87">
        <v>66.992035478567161</v>
      </c>
      <c r="O66" s="88">
        <v>0.86517472948945573</v>
      </c>
      <c r="P66" s="89">
        <v>12.914590866047833</v>
      </c>
    </row>
    <row r="67" spans="1:16">
      <c r="A67" s="75" t="s">
        <v>24489</v>
      </c>
      <c r="B67" s="85">
        <v>63</v>
      </c>
      <c r="C67" s="85">
        <v>14953</v>
      </c>
      <c r="D67" s="85">
        <v>63</v>
      </c>
      <c r="E67" s="86" t="s">
        <v>24477</v>
      </c>
      <c r="F67" s="85" t="s">
        <v>11</v>
      </c>
      <c r="G67" s="86" t="s">
        <v>12286</v>
      </c>
      <c r="H67" s="85" t="s">
        <v>1</v>
      </c>
      <c r="I67" s="85">
        <v>1</v>
      </c>
      <c r="J67" s="88">
        <v>1.2330252779261901</v>
      </c>
      <c r="K67" s="146">
        <v>1.2976202912723169</v>
      </c>
      <c r="L67" s="147">
        <v>5.70801556812961E-9</v>
      </c>
      <c r="M67" s="147">
        <v>0.63549161324328174</v>
      </c>
      <c r="N67" s="87">
        <v>67.318660886447617</v>
      </c>
      <c r="O67" s="88">
        <v>0.80832644993140612</v>
      </c>
      <c r="P67" s="89">
        <v>12.007464784465668</v>
      </c>
    </row>
    <row r="68" spans="1:16">
      <c r="A68" s="75" t="s">
        <v>194</v>
      </c>
      <c r="B68" s="85">
        <v>64</v>
      </c>
      <c r="C68" s="85">
        <v>27</v>
      </c>
      <c r="D68" s="85">
        <v>64</v>
      </c>
      <c r="E68" s="86" t="s">
        <v>195</v>
      </c>
      <c r="F68" s="85" t="s">
        <v>38</v>
      </c>
      <c r="G68" s="86" t="s">
        <v>196</v>
      </c>
      <c r="H68" s="85" t="s">
        <v>1</v>
      </c>
      <c r="I68" s="85">
        <v>1</v>
      </c>
      <c r="J68" s="88">
        <v>6.4360706999131674</v>
      </c>
      <c r="K68" s="146">
        <v>7.3352007680985931</v>
      </c>
      <c r="L68" s="147">
        <v>2.6893099266134559E-8</v>
      </c>
      <c r="M68" s="147">
        <v>0.75075576977225777</v>
      </c>
      <c r="N68" s="87">
        <v>107.2829116414929</v>
      </c>
      <c r="O68" s="88">
        <v>4.9654967234703706</v>
      </c>
      <c r="P68" s="89">
        <v>46.284134607229539</v>
      </c>
    </row>
    <row r="69" spans="1:16">
      <c r="A69" s="75" t="s">
        <v>197</v>
      </c>
      <c r="B69" s="85">
        <v>65</v>
      </c>
      <c r="C69" s="85">
        <v>28</v>
      </c>
      <c r="D69" s="85">
        <v>65</v>
      </c>
      <c r="E69" s="86" t="s">
        <v>195</v>
      </c>
      <c r="F69" s="85" t="s">
        <v>11</v>
      </c>
      <c r="G69" s="86" t="s">
        <v>196</v>
      </c>
      <c r="H69" s="85" t="s">
        <v>1</v>
      </c>
      <c r="I69" s="85">
        <v>1</v>
      </c>
      <c r="J69" s="88">
        <v>4.9912479046870404</v>
      </c>
      <c r="K69" s="146">
        <v>5.7838056165677267</v>
      </c>
      <c r="L69" s="147">
        <v>2.1361742314060219E-8</v>
      </c>
      <c r="M69" s="147">
        <v>0.75552072526452063</v>
      </c>
      <c r="N69" s="87">
        <v>105.7705170202665</v>
      </c>
      <c r="O69" s="88">
        <v>4.2280665404876041</v>
      </c>
      <c r="P69" s="89">
        <v>39.97396117178355</v>
      </c>
    </row>
    <row r="70" spans="1:16">
      <c r="A70" s="75" t="s">
        <v>12287</v>
      </c>
      <c r="B70" s="85">
        <v>66</v>
      </c>
      <c r="C70" s="85">
        <v>8270</v>
      </c>
      <c r="D70" s="85">
        <v>66</v>
      </c>
      <c r="E70" s="86" t="s">
        <v>12288</v>
      </c>
      <c r="F70" s="85" t="s">
        <v>55</v>
      </c>
      <c r="G70" s="86" t="s">
        <v>196</v>
      </c>
      <c r="H70" s="85" t="s">
        <v>1</v>
      </c>
      <c r="I70" s="85">
        <v>1</v>
      </c>
      <c r="J70" s="88">
        <v>6.030774456796939</v>
      </c>
      <c r="K70" s="146">
        <v>6.9178421812080835</v>
      </c>
      <c r="L70" s="147">
        <v>2.5440350408480931E-8</v>
      </c>
      <c r="M70" s="147">
        <v>0.75924956139048094</v>
      </c>
      <c r="N70" s="87">
        <v>107.58576415864771</v>
      </c>
      <c r="O70" s="88">
        <v>4.7802709698440387</v>
      </c>
      <c r="P70" s="89">
        <v>44.43218865643761</v>
      </c>
    </row>
    <row r="71" spans="1:16">
      <c r="A71" s="75" t="s">
        <v>198</v>
      </c>
      <c r="B71" s="85">
        <v>67</v>
      </c>
      <c r="C71" s="85">
        <v>29</v>
      </c>
      <c r="D71" s="85">
        <v>67</v>
      </c>
      <c r="E71" s="86" t="s">
        <v>199</v>
      </c>
      <c r="F71" s="85" t="s">
        <v>38</v>
      </c>
      <c r="G71" s="86" t="s">
        <v>200</v>
      </c>
      <c r="H71" s="85" t="s">
        <v>1</v>
      </c>
      <c r="I71" s="85">
        <v>1</v>
      </c>
      <c r="J71" s="88">
        <v>15.40416333669017</v>
      </c>
      <c r="K71" s="146">
        <v>18.150341713956383</v>
      </c>
      <c r="L71" s="147">
        <v>6.6803088230677308E-8</v>
      </c>
      <c r="M71" s="147">
        <v>1.8479778095129511</v>
      </c>
      <c r="N71" s="87">
        <v>258.96491201094187</v>
      </c>
      <c r="O71" s="88">
        <v>12.7989568829517</v>
      </c>
      <c r="P71" s="89">
        <v>49.423517586084841</v>
      </c>
    </row>
    <row r="72" spans="1:16">
      <c r="A72" s="75" t="s">
        <v>201</v>
      </c>
      <c r="B72" s="85">
        <v>68</v>
      </c>
      <c r="C72" s="85">
        <v>30</v>
      </c>
      <c r="D72" s="85">
        <v>68</v>
      </c>
      <c r="E72" s="86" t="s">
        <v>199</v>
      </c>
      <c r="F72" s="85" t="s">
        <v>11</v>
      </c>
      <c r="G72" s="86" t="s">
        <v>200</v>
      </c>
      <c r="H72" s="85" t="s">
        <v>1</v>
      </c>
      <c r="I72" s="85">
        <v>1</v>
      </c>
      <c r="J72" s="88">
        <v>14.619512892947601</v>
      </c>
      <c r="K72" s="146">
        <v>16.596508662321032</v>
      </c>
      <c r="L72" s="147">
        <v>6.2973958151525352E-8</v>
      </c>
      <c r="M72" s="147">
        <v>1.843208092255963</v>
      </c>
      <c r="N72" s="87">
        <v>257.06515558894711</v>
      </c>
      <c r="O72" s="88">
        <v>12.10710973355882</v>
      </c>
      <c r="P72" s="89">
        <v>47.097436079273059</v>
      </c>
    </row>
    <row r="73" spans="1:16">
      <c r="A73" s="75" t="s">
        <v>12289</v>
      </c>
      <c r="B73" s="85">
        <v>69</v>
      </c>
      <c r="C73" s="85">
        <v>8271</v>
      </c>
      <c r="D73" s="85">
        <v>69</v>
      </c>
      <c r="E73" s="86" t="s">
        <v>12290</v>
      </c>
      <c r="F73" s="85" t="s">
        <v>55</v>
      </c>
      <c r="G73" s="86" t="s">
        <v>200</v>
      </c>
      <c r="H73" s="85" t="s">
        <v>1</v>
      </c>
      <c r="I73" s="85">
        <v>1</v>
      </c>
      <c r="J73" s="88">
        <v>15.199648791074489</v>
      </c>
      <c r="K73" s="146">
        <v>17.713843950058745</v>
      </c>
      <c r="L73" s="147">
        <v>6.5846703658927763E-8</v>
      </c>
      <c r="M73" s="147">
        <v>1.8533814722342841</v>
      </c>
      <c r="N73" s="87">
        <v>259.12206137922863</v>
      </c>
      <c r="O73" s="88">
        <v>12.620058446429351</v>
      </c>
      <c r="P73" s="89">
        <v>48.703141597657037</v>
      </c>
    </row>
    <row r="74" spans="1:16">
      <c r="A74" s="75" t="s">
        <v>10419</v>
      </c>
      <c r="B74" s="85">
        <v>70</v>
      </c>
      <c r="C74" s="85">
        <v>7030</v>
      </c>
      <c r="D74" s="85">
        <v>70</v>
      </c>
      <c r="E74" s="86" t="s">
        <v>10415</v>
      </c>
      <c r="F74" s="85" t="s">
        <v>38</v>
      </c>
      <c r="G74" s="86" t="s">
        <v>10420</v>
      </c>
      <c r="H74" s="85" t="s">
        <v>1</v>
      </c>
      <c r="I74" s="85">
        <v>1</v>
      </c>
      <c r="J74" s="88">
        <v>5.5315907840486691</v>
      </c>
      <c r="K74" s="146">
        <v>6.430976034233864</v>
      </c>
      <c r="L74" s="147">
        <v>2.4346787818809281E-8</v>
      </c>
      <c r="M74" s="147">
        <v>0.72712307072233162</v>
      </c>
      <c r="N74" s="87">
        <v>107.4036149503186</v>
      </c>
      <c r="O74" s="88">
        <v>4.7233626709552858</v>
      </c>
      <c r="P74" s="89">
        <v>43.97768802418949</v>
      </c>
    </row>
    <row r="75" spans="1:16">
      <c r="A75" s="75" t="s">
        <v>10423</v>
      </c>
      <c r="B75" s="85">
        <v>71</v>
      </c>
      <c r="C75" s="85">
        <v>7033</v>
      </c>
      <c r="D75" s="85">
        <v>71</v>
      </c>
      <c r="E75" s="86" t="s">
        <v>10415</v>
      </c>
      <c r="F75" s="85" t="s">
        <v>11</v>
      </c>
      <c r="G75" s="86" t="s">
        <v>10420</v>
      </c>
      <c r="H75" s="85" t="s">
        <v>1</v>
      </c>
      <c r="I75" s="85">
        <v>1</v>
      </c>
      <c r="J75" s="88">
        <v>4.1988288594598986</v>
      </c>
      <c r="K75" s="146">
        <v>4.2056777485694443</v>
      </c>
      <c r="L75" s="147">
        <v>1.8042631764938361E-8</v>
      </c>
      <c r="M75" s="147">
        <v>0.73362135234990566</v>
      </c>
      <c r="N75" s="87">
        <v>103.8614768528473</v>
      </c>
      <c r="O75" s="88">
        <v>3.5669489522408822</v>
      </c>
      <c r="P75" s="89">
        <v>34.343329791993959</v>
      </c>
    </row>
    <row r="76" spans="1:16">
      <c r="A76" s="75" t="s">
        <v>12291</v>
      </c>
      <c r="B76" s="85">
        <v>72</v>
      </c>
      <c r="C76" s="85">
        <v>8272</v>
      </c>
      <c r="D76" s="85">
        <v>72</v>
      </c>
      <c r="E76" s="86" t="s">
        <v>12292</v>
      </c>
      <c r="F76" s="85" t="s">
        <v>55</v>
      </c>
      <c r="G76" s="86" t="s">
        <v>10420</v>
      </c>
      <c r="H76" s="85" t="s">
        <v>1</v>
      </c>
      <c r="I76" s="85">
        <v>1</v>
      </c>
      <c r="J76" s="88">
        <v>5.1195442112619443</v>
      </c>
      <c r="K76" s="146">
        <v>5.728388777393306</v>
      </c>
      <c r="L76" s="147">
        <v>2.2447561554324641E-8</v>
      </c>
      <c r="M76" s="147">
        <v>0.73637513870812221</v>
      </c>
      <c r="N76" s="87">
        <v>106.9479356037487</v>
      </c>
      <c r="O76" s="88">
        <v>4.3680289921825146</v>
      </c>
      <c r="P76" s="89">
        <v>40.842574169607516</v>
      </c>
    </row>
    <row r="77" spans="1:16">
      <c r="A77" s="75" t="s">
        <v>202</v>
      </c>
      <c r="B77" s="85">
        <v>73</v>
      </c>
      <c r="C77" s="85">
        <v>31</v>
      </c>
      <c r="D77" s="85">
        <v>73</v>
      </c>
      <c r="E77" s="86" t="s">
        <v>203</v>
      </c>
      <c r="F77" s="85" t="s">
        <v>38</v>
      </c>
      <c r="G77" s="86" t="s">
        <v>204</v>
      </c>
      <c r="H77" s="85" t="s">
        <v>1</v>
      </c>
      <c r="I77" s="85">
        <v>1</v>
      </c>
      <c r="J77" s="88">
        <v>5.5939318517197778</v>
      </c>
      <c r="K77" s="146">
        <v>6.4926711067849068</v>
      </c>
      <c r="L77" s="147">
        <v>2.4664850684475921E-8</v>
      </c>
      <c r="M77" s="147">
        <v>0.7648615578767568</v>
      </c>
      <c r="N77" s="87">
        <v>112.8587921486056</v>
      </c>
      <c r="O77" s="88">
        <v>4.7378558121087098</v>
      </c>
      <c r="P77" s="89">
        <v>41.980387366455147</v>
      </c>
    </row>
    <row r="78" spans="1:16">
      <c r="A78" s="75" t="s">
        <v>205</v>
      </c>
      <c r="B78" s="85">
        <v>74</v>
      </c>
      <c r="C78" s="85">
        <v>32</v>
      </c>
      <c r="D78" s="85">
        <v>74</v>
      </c>
      <c r="E78" s="86" t="s">
        <v>203</v>
      </c>
      <c r="F78" s="85" t="s">
        <v>11</v>
      </c>
      <c r="G78" s="86" t="s">
        <v>204</v>
      </c>
      <c r="H78" s="85" t="s">
        <v>1</v>
      </c>
      <c r="I78" s="85">
        <v>1</v>
      </c>
      <c r="J78" s="88">
        <v>5.5194724922314871</v>
      </c>
      <c r="K78" s="146">
        <v>6.2647085029656804</v>
      </c>
      <c r="L78" s="147">
        <v>2.4095899920503322E-8</v>
      </c>
      <c r="M78" s="147">
        <v>0.77800317309954259</v>
      </c>
      <c r="N78" s="87">
        <v>113.6132970166647</v>
      </c>
      <c r="O78" s="88">
        <v>4.6773576527876504</v>
      </c>
      <c r="P78" s="89">
        <v>41.169104106727751</v>
      </c>
    </row>
    <row r="79" spans="1:16">
      <c r="A79" s="75" t="s">
        <v>12293</v>
      </c>
      <c r="B79" s="85">
        <v>75</v>
      </c>
      <c r="C79" s="85">
        <v>8273</v>
      </c>
      <c r="D79" s="85">
        <v>75</v>
      </c>
      <c r="E79" s="86" t="s">
        <v>12294</v>
      </c>
      <c r="F79" s="85" t="s">
        <v>55</v>
      </c>
      <c r="G79" s="86" t="s">
        <v>204</v>
      </c>
      <c r="H79" s="85" t="s">
        <v>1</v>
      </c>
      <c r="I79" s="85">
        <v>1</v>
      </c>
      <c r="J79" s="88">
        <v>5.6237362577843344</v>
      </c>
      <c r="K79" s="146">
        <v>6.4935755566444779</v>
      </c>
      <c r="L79" s="147">
        <v>2.4783988267817341E-8</v>
      </c>
      <c r="M79" s="147">
        <v>0.7761837447737352</v>
      </c>
      <c r="N79" s="87">
        <v>113.8922946748055</v>
      </c>
      <c r="O79" s="88">
        <v>4.7672667061261791</v>
      </c>
      <c r="P79" s="89">
        <v>41.857675444489594</v>
      </c>
    </row>
    <row r="80" spans="1:16">
      <c r="A80" s="75" t="s">
        <v>206</v>
      </c>
      <c r="B80" s="85">
        <v>76</v>
      </c>
      <c r="C80" s="85">
        <v>33</v>
      </c>
      <c r="D80" s="85">
        <v>76</v>
      </c>
      <c r="E80" s="86" t="s">
        <v>207</v>
      </c>
      <c r="F80" s="85" t="s">
        <v>38</v>
      </c>
      <c r="G80" s="86" t="s">
        <v>208</v>
      </c>
      <c r="H80" s="85" t="s">
        <v>1</v>
      </c>
      <c r="I80" s="85">
        <v>1</v>
      </c>
      <c r="J80" s="88">
        <v>4.6317917151210972</v>
      </c>
      <c r="K80" s="146">
        <v>29.351848512272056</v>
      </c>
      <c r="L80" s="147">
        <v>2.374861421717844E-8</v>
      </c>
      <c r="M80" s="147">
        <v>0.79500924039411336</v>
      </c>
      <c r="N80" s="87">
        <v>108.9204994190512</v>
      </c>
      <c r="O80" s="88">
        <v>4.0067887163715419</v>
      </c>
      <c r="P80" s="89">
        <v>36.786360122681529</v>
      </c>
    </row>
    <row r="81" spans="1:16">
      <c r="A81" s="75" t="s">
        <v>209</v>
      </c>
      <c r="B81" s="85">
        <v>77</v>
      </c>
      <c r="C81" s="85">
        <v>34</v>
      </c>
      <c r="D81" s="85">
        <v>77</v>
      </c>
      <c r="E81" s="86" t="s">
        <v>207</v>
      </c>
      <c r="F81" s="85" t="s">
        <v>11</v>
      </c>
      <c r="G81" s="86" t="s">
        <v>208</v>
      </c>
      <c r="H81" s="85" t="s">
        <v>1</v>
      </c>
      <c r="I81" s="85">
        <v>1</v>
      </c>
      <c r="J81" s="88">
        <v>4.2674219064448264</v>
      </c>
      <c r="K81" s="146">
        <v>28.812360198110689</v>
      </c>
      <c r="L81" s="147">
        <v>2.2101277188259481E-8</v>
      </c>
      <c r="M81" s="147">
        <v>0.8092266745786757</v>
      </c>
      <c r="N81" s="87">
        <v>108.88320798529</v>
      </c>
      <c r="O81" s="88">
        <v>3.6780538558124132</v>
      </c>
      <c r="P81" s="89">
        <v>33.779807960005314</v>
      </c>
    </row>
    <row r="82" spans="1:16">
      <c r="A82" s="75" t="s">
        <v>12295</v>
      </c>
      <c r="B82" s="85">
        <v>78</v>
      </c>
      <c r="C82" s="85">
        <v>8274</v>
      </c>
      <c r="D82" s="85">
        <v>78</v>
      </c>
      <c r="E82" s="86" t="s">
        <v>12296</v>
      </c>
      <c r="F82" s="85" t="s">
        <v>38</v>
      </c>
      <c r="G82" s="86" t="s">
        <v>208</v>
      </c>
      <c r="H82" s="85" t="s">
        <v>1</v>
      </c>
      <c r="I82" s="85">
        <v>1</v>
      </c>
      <c r="J82" s="88">
        <v>4.6863398824104223</v>
      </c>
      <c r="K82" s="146">
        <v>29.428437036785699</v>
      </c>
      <c r="L82" s="147">
        <v>2.405684049576136E-8</v>
      </c>
      <c r="M82" s="147">
        <v>0.80199573452280126</v>
      </c>
      <c r="N82" s="87">
        <v>109.703721799823</v>
      </c>
      <c r="O82" s="88">
        <v>4.0563535895105636</v>
      </c>
      <c r="P82" s="89">
        <v>36.975533035353301</v>
      </c>
    </row>
    <row r="83" spans="1:16">
      <c r="A83" s="75" t="s">
        <v>12297</v>
      </c>
      <c r="B83" s="85">
        <v>79</v>
      </c>
      <c r="C83" s="85">
        <v>8275</v>
      </c>
      <c r="D83" s="85">
        <v>79</v>
      </c>
      <c r="E83" s="86" t="s">
        <v>12296</v>
      </c>
      <c r="F83" s="85" t="s">
        <v>11</v>
      </c>
      <c r="G83" s="86" t="s">
        <v>208</v>
      </c>
      <c r="H83" s="85" t="s">
        <v>1</v>
      </c>
      <c r="I83" s="85">
        <v>1</v>
      </c>
      <c r="J83" s="88">
        <v>4.2959949980142413</v>
      </c>
      <c r="K83" s="146">
        <v>28.8440557714842</v>
      </c>
      <c r="L83" s="147">
        <v>2.2241554813375109E-8</v>
      </c>
      <c r="M83" s="147">
        <v>0.81321807999544848</v>
      </c>
      <c r="N83" s="87">
        <v>109.3224646111982</v>
      </c>
      <c r="O83" s="88">
        <v>3.7036848887149501</v>
      </c>
      <c r="P83" s="89">
        <v>33.878534497799563</v>
      </c>
    </row>
    <row r="84" spans="1:16">
      <c r="A84" s="75" t="s">
        <v>210</v>
      </c>
      <c r="B84" s="85">
        <v>80</v>
      </c>
      <c r="C84" s="85">
        <v>35</v>
      </c>
      <c r="D84" s="85">
        <v>80</v>
      </c>
      <c r="E84" s="86" t="s">
        <v>211</v>
      </c>
      <c r="F84" s="85" t="s">
        <v>38</v>
      </c>
      <c r="G84" s="86" t="s">
        <v>212</v>
      </c>
      <c r="H84" s="85" t="s">
        <v>1</v>
      </c>
      <c r="I84" s="85">
        <v>1</v>
      </c>
      <c r="J84" s="88">
        <v>3.3261404753625512</v>
      </c>
      <c r="K84" s="146">
        <v>3.9921182639650845</v>
      </c>
      <c r="L84" s="147">
        <v>1.5239365812037631E-8</v>
      </c>
      <c r="M84" s="147">
        <v>0.51273078720969778</v>
      </c>
      <c r="N84" s="87">
        <v>74.558034692814786</v>
      </c>
      <c r="O84" s="88">
        <v>2.844115342682672</v>
      </c>
      <c r="P84" s="89">
        <v>38.146329291010154</v>
      </c>
    </row>
    <row r="85" spans="1:16">
      <c r="A85" s="75" t="s">
        <v>213</v>
      </c>
      <c r="B85" s="85">
        <v>81</v>
      </c>
      <c r="C85" s="85">
        <v>36</v>
      </c>
      <c r="D85" s="85">
        <v>81</v>
      </c>
      <c r="E85" s="86" t="s">
        <v>211</v>
      </c>
      <c r="F85" s="85" t="s">
        <v>11</v>
      </c>
      <c r="G85" s="86" t="s">
        <v>212</v>
      </c>
      <c r="H85" s="85" t="s">
        <v>1</v>
      </c>
      <c r="I85" s="85">
        <v>1</v>
      </c>
      <c r="J85" s="88">
        <v>2.5731771457363721</v>
      </c>
      <c r="K85" s="146">
        <v>2.8331061197082068</v>
      </c>
      <c r="L85" s="147">
        <v>1.162950160708758E-8</v>
      </c>
      <c r="M85" s="147">
        <v>0.48837160119106099</v>
      </c>
      <c r="N85" s="87">
        <v>68.527781297628692</v>
      </c>
      <c r="O85" s="88">
        <v>2.173462521114609</v>
      </c>
      <c r="P85" s="89">
        <v>31.716516717137885</v>
      </c>
    </row>
    <row r="86" spans="1:16">
      <c r="A86" s="75" t="s">
        <v>12298</v>
      </c>
      <c r="B86" s="85">
        <v>82</v>
      </c>
      <c r="C86" s="85">
        <v>8276</v>
      </c>
      <c r="D86" s="85">
        <v>82</v>
      </c>
      <c r="E86" s="86" t="s">
        <v>12299</v>
      </c>
      <c r="F86" s="85" t="s">
        <v>55</v>
      </c>
      <c r="G86" s="86" t="s">
        <v>212</v>
      </c>
      <c r="H86" s="85" t="s">
        <v>1</v>
      </c>
      <c r="I86" s="85">
        <v>1</v>
      </c>
      <c r="J86" s="88">
        <v>3.1316366583426332</v>
      </c>
      <c r="K86" s="146">
        <v>3.6852248567587034</v>
      </c>
      <c r="L86" s="147">
        <v>1.4353200669794811E-8</v>
      </c>
      <c r="M86" s="147">
        <v>0.51165549603591698</v>
      </c>
      <c r="N86" s="87">
        <v>73.348548029464396</v>
      </c>
      <c r="O86" s="88">
        <v>2.6718137720442319</v>
      </c>
      <c r="P86" s="89">
        <v>36.426266692708822</v>
      </c>
    </row>
    <row r="87" spans="1:16">
      <c r="A87" s="75" t="s">
        <v>214</v>
      </c>
      <c r="B87" s="85">
        <v>83</v>
      </c>
      <c r="C87" s="85">
        <v>37</v>
      </c>
      <c r="D87" s="85">
        <v>83</v>
      </c>
      <c r="E87" s="86" t="s">
        <v>215</v>
      </c>
      <c r="F87" s="85" t="s">
        <v>38</v>
      </c>
      <c r="G87" s="86" t="s">
        <v>216</v>
      </c>
      <c r="H87" s="85" t="s">
        <v>1</v>
      </c>
      <c r="I87" s="85">
        <v>1</v>
      </c>
      <c r="J87" s="88">
        <v>4.7559461411472572</v>
      </c>
      <c r="K87" s="146">
        <v>4.8340198126649865</v>
      </c>
      <c r="L87" s="147">
        <v>1.8523644639622799E-8</v>
      </c>
      <c r="M87" s="147">
        <v>0.80251732775874252</v>
      </c>
      <c r="N87" s="87">
        <v>104.90492265919561</v>
      </c>
      <c r="O87" s="88">
        <v>4.0688698200012174</v>
      </c>
      <c r="P87" s="89">
        <v>38.786262044344156</v>
      </c>
    </row>
    <row r="88" spans="1:16">
      <c r="A88" s="75" t="s">
        <v>217</v>
      </c>
      <c r="B88" s="85">
        <v>84</v>
      </c>
      <c r="C88" s="85">
        <v>38</v>
      </c>
      <c r="D88" s="85">
        <v>84</v>
      </c>
      <c r="E88" s="86" t="s">
        <v>215</v>
      </c>
      <c r="F88" s="85" t="s">
        <v>11</v>
      </c>
      <c r="G88" s="86" t="s">
        <v>216</v>
      </c>
      <c r="H88" s="85" t="s">
        <v>1</v>
      </c>
      <c r="I88" s="85">
        <v>1</v>
      </c>
      <c r="J88" s="88">
        <v>3.9406300369032601</v>
      </c>
      <c r="K88" s="146">
        <v>3.6519216249876356</v>
      </c>
      <c r="L88" s="147">
        <v>1.5156222611774779E-8</v>
      </c>
      <c r="M88" s="147">
        <v>0.77640951487356502</v>
      </c>
      <c r="N88" s="87">
        <v>101.9116673925089</v>
      </c>
      <c r="O88" s="88">
        <v>3.3559288392670181</v>
      </c>
      <c r="P88" s="89">
        <v>32.929780516118782</v>
      </c>
    </row>
    <row r="89" spans="1:16">
      <c r="A89" s="75" t="s">
        <v>12300</v>
      </c>
      <c r="B89" s="85">
        <v>85</v>
      </c>
      <c r="C89" s="85">
        <v>8277</v>
      </c>
      <c r="D89" s="85">
        <v>85</v>
      </c>
      <c r="E89" s="86" t="s">
        <v>12301</v>
      </c>
      <c r="F89" s="85" t="s">
        <v>55</v>
      </c>
      <c r="G89" s="86" t="s">
        <v>216</v>
      </c>
      <c r="H89" s="85" t="s">
        <v>1</v>
      </c>
      <c r="I89" s="85">
        <v>1</v>
      </c>
      <c r="J89" s="88">
        <v>4.5413119275660918</v>
      </c>
      <c r="K89" s="146">
        <v>4.5201945538734725</v>
      </c>
      <c r="L89" s="147">
        <v>1.771962372480311E-8</v>
      </c>
      <c r="M89" s="147">
        <v>0.80087941892277348</v>
      </c>
      <c r="N89" s="87">
        <v>104.7012174087341</v>
      </c>
      <c r="O89" s="88">
        <v>3.8830104191362089</v>
      </c>
      <c r="P89" s="89">
        <v>37.086583281812835</v>
      </c>
    </row>
    <row r="90" spans="1:16">
      <c r="A90" s="75" t="s">
        <v>218</v>
      </c>
      <c r="B90" s="85">
        <v>86</v>
      </c>
      <c r="C90" s="85">
        <v>39</v>
      </c>
      <c r="D90" s="85">
        <v>86</v>
      </c>
      <c r="E90" s="86" t="s">
        <v>219</v>
      </c>
      <c r="F90" s="85" t="s">
        <v>38</v>
      </c>
      <c r="G90" s="86" t="s">
        <v>220</v>
      </c>
      <c r="H90" s="85" t="s">
        <v>1</v>
      </c>
      <c r="I90" s="85">
        <v>1</v>
      </c>
      <c r="J90" s="88">
        <v>2.4094572489539798</v>
      </c>
      <c r="K90" s="146">
        <v>2.1717921263730968</v>
      </c>
      <c r="L90" s="147">
        <v>9.1283307603095617E-9</v>
      </c>
      <c r="M90" s="147">
        <v>0.64014106882410016</v>
      </c>
      <c r="N90" s="87">
        <v>77.016792871278682</v>
      </c>
      <c r="O90" s="88">
        <v>1.9353357099971591</v>
      </c>
      <c r="P90" s="89">
        <v>25.128749690106737</v>
      </c>
    </row>
    <row r="91" spans="1:16">
      <c r="A91" s="75" t="s">
        <v>221</v>
      </c>
      <c r="B91" s="85">
        <v>87</v>
      </c>
      <c r="C91" s="85">
        <v>40</v>
      </c>
      <c r="D91" s="85">
        <v>87</v>
      </c>
      <c r="E91" s="86" t="s">
        <v>219</v>
      </c>
      <c r="F91" s="85" t="s">
        <v>11</v>
      </c>
      <c r="G91" s="86" t="s">
        <v>220</v>
      </c>
      <c r="H91" s="85" t="s">
        <v>1</v>
      </c>
      <c r="I91" s="85">
        <v>1</v>
      </c>
      <c r="J91" s="88">
        <v>2.2151578714775391</v>
      </c>
      <c r="K91" s="146">
        <v>1.8879375350785756</v>
      </c>
      <c r="L91" s="147">
        <v>8.3050900382289572E-9</v>
      </c>
      <c r="M91" s="147">
        <v>0.63386978810753836</v>
      </c>
      <c r="N91" s="87">
        <v>76.26707479596638</v>
      </c>
      <c r="O91" s="88">
        <v>1.764855736835814</v>
      </c>
      <c r="P91" s="89">
        <v>23.140467122375512</v>
      </c>
    </row>
    <row r="92" spans="1:16">
      <c r="A92" s="75" t="s">
        <v>12302</v>
      </c>
      <c r="B92" s="85">
        <v>88</v>
      </c>
      <c r="C92" s="85">
        <v>8278</v>
      </c>
      <c r="D92" s="85">
        <v>88</v>
      </c>
      <c r="E92" s="86" t="s">
        <v>12303</v>
      </c>
      <c r="F92" s="85" t="s">
        <v>38</v>
      </c>
      <c r="G92" s="86" t="s">
        <v>220</v>
      </c>
      <c r="H92" s="85" t="s">
        <v>1</v>
      </c>
      <c r="I92" s="85">
        <v>1</v>
      </c>
      <c r="J92" s="88">
        <v>2.4640054162432961</v>
      </c>
      <c r="K92" s="146">
        <v>2.2483806508867628</v>
      </c>
      <c r="L92" s="147">
        <v>9.4365570388923778E-9</v>
      </c>
      <c r="M92" s="147">
        <v>0.6471275629527885</v>
      </c>
      <c r="N92" s="87">
        <v>77.800015252050471</v>
      </c>
      <c r="O92" s="88">
        <v>1.984900583136177</v>
      </c>
      <c r="P92" s="89">
        <v>25.512855964174939</v>
      </c>
    </row>
    <row r="93" spans="1:16">
      <c r="A93" s="75" t="s">
        <v>12304</v>
      </c>
      <c r="B93" s="85">
        <v>89</v>
      </c>
      <c r="C93" s="85">
        <v>8279</v>
      </c>
      <c r="D93" s="85">
        <v>89</v>
      </c>
      <c r="E93" s="86" t="s">
        <v>12303</v>
      </c>
      <c r="F93" s="85" t="s">
        <v>11</v>
      </c>
      <c r="G93" s="86" t="s">
        <v>220</v>
      </c>
      <c r="H93" s="85" t="s">
        <v>1</v>
      </c>
      <c r="I93" s="85">
        <v>1</v>
      </c>
      <c r="J93" s="88">
        <v>2.2437309630469602</v>
      </c>
      <c r="K93" s="146">
        <v>1.9196331084520903</v>
      </c>
      <c r="L93" s="147">
        <v>8.4453676633445585E-9</v>
      </c>
      <c r="M93" s="147">
        <v>0.63786119352431137</v>
      </c>
      <c r="N93" s="87">
        <v>76.70633142187458</v>
      </c>
      <c r="O93" s="88">
        <v>1.790486769738356</v>
      </c>
      <c r="P93" s="89">
        <v>23.342098840458394</v>
      </c>
    </row>
    <row r="94" spans="1:16">
      <c r="A94" s="75" t="s">
        <v>222</v>
      </c>
      <c r="B94" s="85">
        <v>90</v>
      </c>
      <c r="C94" s="85">
        <v>41</v>
      </c>
      <c r="D94" s="85">
        <v>90</v>
      </c>
      <c r="E94" s="86" t="s">
        <v>223</v>
      </c>
      <c r="F94" s="85" t="s">
        <v>55</v>
      </c>
      <c r="G94" s="86" t="s">
        <v>224</v>
      </c>
      <c r="H94" s="85" t="s">
        <v>1</v>
      </c>
      <c r="I94" s="85">
        <v>1</v>
      </c>
      <c r="J94" s="88">
        <v>6.9785672259989324</v>
      </c>
      <c r="K94" s="146">
        <v>8.9897113822714374</v>
      </c>
      <c r="L94" s="147">
        <v>3.0960271613307683E-8</v>
      </c>
      <c r="M94" s="147">
        <v>0.81968593588370242</v>
      </c>
      <c r="N94" s="87">
        <v>127.48406784628131</v>
      </c>
      <c r="O94" s="88">
        <v>6.0931704269528657</v>
      </c>
      <c r="P94" s="89">
        <v>47.795544415008266</v>
      </c>
    </row>
    <row r="95" spans="1:16">
      <c r="A95" s="75" t="s">
        <v>12305</v>
      </c>
      <c r="B95" s="85">
        <v>91</v>
      </c>
      <c r="C95" s="85">
        <v>8280</v>
      </c>
      <c r="D95" s="85">
        <v>91</v>
      </c>
      <c r="E95" s="86" t="s">
        <v>12306</v>
      </c>
      <c r="F95" s="85" t="s">
        <v>55</v>
      </c>
      <c r="G95" s="86" t="s">
        <v>224</v>
      </c>
      <c r="H95" s="85" t="s">
        <v>1</v>
      </c>
      <c r="I95" s="85">
        <v>1</v>
      </c>
      <c r="J95" s="88">
        <v>7.0329873268183016</v>
      </c>
      <c r="K95" s="146">
        <v>9.0659785254134579</v>
      </c>
      <c r="L95" s="147">
        <v>3.1267499967677883E-8</v>
      </c>
      <c r="M95" s="147">
        <v>0.82666360529984262</v>
      </c>
      <c r="N95" s="87">
        <v>128.2681368338263</v>
      </c>
      <c r="O95" s="88">
        <v>6.1425815497301466</v>
      </c>
      <c r="P95" s="89">
        <v>47.888600406568408</v>
      </c>
    </row>
    <row r="96" spans="1:16">
      <c r="A96" s="75" t="s">
        <v>343</v>
      </c>
      <c r="B96" s="85">
        <v>92</v>
      </c>
      <c r="C96" s="85">
        <v>105</v>
      </c>
      <c r="D96" s="85">
        <v>92</v>
      </c>
      <c r="E96" s="86" t="s">
        <v>344</v>
      </c>
      <c r="F96" s="85" t="s">
        <v>32</v>
      </c>
      <c r="G96" s="86" t="s">
        <v>345</v>
      </c>
      <c r="H96" s="85" t="s">
        <v>260</v>
      </c>
      <c r="I96" s="85">
        <v>1</v>
      </c>
      <c r="J96" s="88">
        <v>25784.914032930668</v>
      </c>
      <c r="K96" s="146">
        <v>114291.15274572223</v>
      </c>
      <c r="L96" s="147">
        <v>2.2141863616535821E-4</v>
      </c>
      <c r="M96" s="147">
        <v>2383.2468083462359</v>
      </c>
      <c r="N96" s="87">
        <v>319996.22979993012</v>
      </c>
      <c r="O96" s="88">
        <v>22699.399317583669</v>
      </c>
      <c r="P96" s="89">
        <v>70.936458631953002</v>
      </c>
    </row>
    <row r="97" spans="1:16">
      <c r="A97" s="75" t="s">
        <v>346</v>
      </c>
      <c r="B97" s="85">
        <v>93</v>
      </c>
      <c r="C97" s="85">
        <v>106</v>
      </c>
      <c r="D97" s="85">
        <v>93</v>
      </c>
      <c r="E97" s="86" t="s">
        <v>344</v>
      </c>
      <c r="F97" s="85" t="s">
        <v>38</v>
      </c>
      <c r="G97" s="86" t="s">
        <v>345</v>
      </c>
      <c r="H97" s="85" t="s">
        <v>260</v>
      </c>
      <c r="I97" s="85">
        <v>1</v>
      </c>
      <c r="J97" s="88">
        <v>26944.537904804922</v>
      </c>
      <c r="K97" s="146">
        <v>116260.6866998125</v>
      </c>
      <c r="L97" s="147">
        <v>2.264249591472756E-4</v>
      </c>
      <c r="M97" s="147">
        <v>2407.1134798363519</v>
      </c>
      <c r="N97" s="87">
        <v>329227.21764188231</v>
      </c>
      <c r="O97" s="88">
        <v>23626.4870410884</v>
      </c>
      <c r="P97" s="89">
        <v>71.763468434703256</v>
      </c>
    </row>
    <row r="98" spans="1:16">
      <c r="A98" s="75" t="s">
        <v>12371</v>
      </c>
      <c r="B98" s="85">
        <v>94</v>
      </c>
      <c r="C98" s="85">
        <v>8319</v>
      </c>
      <c r="D98" s="85">
        <v>94</v>
      </c>
      <c r="E98" s="86" t="s">
        <v>12372</v>
      </c>
      <c r="F98" s="85" t="s">
        <v>55</v>
      </c>
      <c r="G98" s="86" t="s">
        <v>345</v>
      </c>
      <c r="H98" s="85" t="s">
        <v>260</v>
      </c>
      <c r="I98" s="85">
        <v>1</v>
      </c>
      <c r="J98" s="88">
        <v>26944.537904804922</v>
      </c>
      <c r="K98" s="146">
        <v>116260.6866998125</v>
      </c>
      <c r="L98" s="147">
        <v>2.264249591472756E-4</v>
      </c>
      <c r="M98" s="147">
        <v>2407.1134798363519</v>
      </c>
      <c r="N98" s="87">
        <v>329227.21764188231</v>
      </c>
      <c r="O98" s="88">
        <v>23626.4870410884</v>
      </c>
      <c r="P98" s="89">
        <v>71.763468434703256</v>
      </c>
    </row>
    <row r="99" spans="1:16">
      <c r="A99" s="75" t="s">
        <v>354</v>
      </c>
      <c r="B99" s="85">
        <v>95</v>
      </c>
      <c r="C99" s="85">
        <v>111</v>
      </c>
      <c r="D99" s="85">
        <v>95</v>
      </c>
      <c r="E99" s="86" t="s">
        <v>355</v>
      </c>
      <c r="F99" s="85" t="s">
        <v>38</v>
      </c>
      <c r="G99" s="86" t="s">
        <v>356</v>
      </c>
      <c r="H99" s="85" t="s">
        <v>1</v>
      </c>
      <c r="I99" s="85">
        <v>1</v>
      </c>
      <c r="J99" s="88">
        <v>1.920189987114175</v>
      </c>
      <c r="K99" s="146">
        <v>2.1398865676040764</v>
      </c>
      <c r="L99" s="147">
        <v>8.2913126707828806E-9</v>
      </c>
      <c r="M99" s="147">
        <v>0.44251642835184091</v>
      </c>
      <c r="N99" s="87">
        <v>57.075904805407923</v>
      </c>
      <c r="O99" s="88">
        <v>1.6013730702261739</v>
      </c>
      <c r="P99" s="89">
        <v>28.05690204449364</v>
      </c>
    </row>
    <row r="100" spans="1:16">
      <c r="A100" s="75" t="s">
        <v>357</v>
      </c>
      <c r="B100" s="85">
        <v>96</v>
      </c>
      <c r="C100" s="85">
        <v>112</v>
      </c>
      <c r="D100" s="85">
        <v>96</v>
      </c>
      <c r="E100" s="86" t="s">
        <v>355</v>
      </c>
      <c r="F100" s="85" t="s">
        <v>11</v>
      </c>
      <c r="G100" s="86" t="s">
        <v>356</v>
      </c>
      <c r="H100" s="85" t="s">
        <v>1</v>
      </c>
      <c r="I100" s="85">
        <v>1</v>
      </c>
      <c r="J100" s="88">
        <v>1.47642387049708</v>
      </c>
      <c r="K100" s="146">
        <v>1.4700571096804225</v>
      </c>
      <c r="L100" s="147">
        <v>6.2814572616040382E-9</v>
      </c>
      <c r="M100" s="147">
        <v>0.43623526982317401</v>
      </c>
      <c r="N100" s="87">
        <v>54.642939539201883</v>
      </c>
      <c r="O100" s="88">
        <v>1.215156922947183</v>
      </c>
      <c r="P100" s="89">
        <v>22.238132377109878</v>
      </c>
    </row>
    <row r="101" spans="1:16">
      <c r="A101" s="75" t="s">
        <v>12373</v>
      </c>
      <c r="B101" s="85">
        <v>97</v>
      </c>
      <c r="C101" s="85">
        <v>8320</v>
      </c>
      <c r="D101" s="85">
        <v>97</v>
      </c>
      <c r="E101" s="86" t="s">
        <v>12374</v>
      </c>
      <c r="F101" s="85" t="s">
        <v>55</v>
      </c>
      <c r="G101" s="86" t="s">
        <v>356</v>
      </c>
      <c r="H101" s="85" t="s">
        <v>1</v>
      </c>
      <c r="I101" s="85">
        <v>1</v>
      </c>
      <c r="J101" s="88">
        <v>1.897394783642159</v>
      </c>
      <c r="K101" s="146">
        <v>2.0996033850673625</v>
      </c>
      <c r="L101" s="147">
        <v>8.248826183955865E-9</v>
      </c>
      <c r="M101" s="147">
        <v>0.44840117618399239</v>
      </c>
      <c r="N101" s="87">
        <v>57.436637836633068</v>
      </c>
      <c r="O101" s="88">
        <v>1.583582583376907</v>
      </c>
      <c r="P101" s="89">
        <v>27.570948492512539</v>
      </c>
    </row>
    <row r="102" spans="1:16">
      <c r="A102" s="75" t="s">
        <v>358</v>
      </c>
      <c r="B102" s="85">
        <v>98</v>
      </c>
      <c r="C102" s="85">
        <v>113</v>
      </c>
      <c r="D102" s="85">
        <v>98</v>
      </c>
      <c r="E102" s="86" t="s">
        <v>359</v>
      </c>
      <c r="F102" s="85" t="s">
        <v>38</v>
      </c>
      <c r="G102" s="86" t="s">
        <v>360</v>
      </c>
      <c r="H102" s="85" t="s">
        <v>1</v>
      </c>
      <c r="I102" s="85">
        <v>1</v>
      </c>
      <c r="J102" s="88">
        <v>13.31280762415091</v>
      </c>
      <c r="K102" s="146">
        <v>43.415088565071052</v>
      </c>
      <c r="L102" s="147">
        <v>1.257790817391132E-7</v>
      </c>
      <c r="M102" s="147">
        <v>1.6953307802303439</v>
      </c>
      <c r="N102" s="87">
        <v>218.12708200287599</v>
      </c>
      <c r="O102" s="88">
        <v>10.69764192398652</v>
      </c>
      <c r="P102" s="89">
        <v>49.043162480142982</v>
      </c>
    </row>
    <row r="103" spans="1:16">
      <c r="A103" s="75" t="s">
        <v>361</v>
      </c>
      <c r="B103" s="85">
        <v>99</v>
      </c>
      <c r="C103" s="85">
        <v>114</v>
      </c>
      <c r="D103" s="85">
        <v>99</v>
      </c>
      <c r="E103" s="86" t="s">
        <v>359</v>
      </c>
      <c r="F103" s="85" t="s">
        <v>11</v>
      </c>
      <c r="G103" s="86" t="s">
        <v>360</v>
      </c>
      <c r="H103" s="85" t="s">
        <v>1</v>
      </c>
      <c r="I103" s="85">
        <v>1</v>
      </c>
      <c r="J103" s="88">
        <v>10.419060536306979</v>
      </c>
      <c r="K103" s="146">
        <v>39.387519790202191</v>
      </c>
      <c r="L103" s="147">
        <v>1.139512777790948E-7</v>
      </c>
      <c r="M103" s="147">
        <v>1.4381600358871081</v>
      </c>
      <c r="N103" s="87">
        <v>213.38161916473419</v>
      </c>
      <c r="O103" s="88">
        <v>8.7619967732097699</v>
      </c>
      <c r="P103" s="89">
        <v>41.06256578007013</v>
      </c>
    </row>
    <row r="104" spans="1:16">
      <c r="A104" s="75" t="s">
        <v>12375</v>
      </c>
      <c r="B104" s="85">
        <v>100</v>
      </c>
      <c r="C104" s="85">
        <v>8321</v>
      </c>
      <c r="D104" s="85">
        <v>100</v>
      </c>
      <c r="E104" s="86" t="s">
        <v>12376</v>
      </c>
      <c r="F104" s="85" t="s">
        <v>55</v>
      </c>
      <c r="G104" s="86" t="s">
        <v>360</v>
      </c>
      <c r="H104" s="85" t="s">
        <v>1</v>
      </c>
      <c r="I104" s="85">
        <v>1</v>
      </c>
      <c r="J104" s="88">
        <v>12.81513449271632</v>
      </c>
      <c r="K104" s="146">
        <v>42.711499005410026</v>
      </c>
      <c r="L104" s="147">
        <v>1.2381608474453221E-7</v>
      </c>
      <c r="M104" s="147">
        <v>1.654534949014866</v>
      </c>
      <c r="N104" s="87">
        <v>218.29285646921781</v>
      </c>
      <c r="O104" s="88">
        <v>10.38226774748769</v>
      </c>
      <c r="P104" s="89">
        <v>47.561188741655997</v>
      </c>
    </row>
    <row r="105" spans="1:16">
      <c r="A105" s="75" t="s">
        <v>362</v>
      </c>
      <c r="B105" s="85">
        <v>101</v>
      </c>
      <c r="C105" s="85">
        <v>115</v>
      </c>
      <c r="D105" s="85">
        <v>101</v>
      </c>
      <c r="E105" s="86" t="s">
        <v>363</v>
      </c>
      <c r="F105" s="85" t="s">
        <v>38</v>
      </c>
      <c r="G105" s="86" t="s">
        <v>364</v>
      </c>
      <c r="H105" s="85" t="s">
        <v>1</v>
      </c>
      <c r="I105" s="85">
        <v>1</v>
      </c>
      <c r="J105" s="88">
        <v>5.2183748914972314</v>
      </c>
      <c r="K105" s="146">
        <v>7.0036978118638311</v>
      </c>
      <c r="L105" s="147">
        <v>2.3784851532109082E-8</v>
      </c>
      <c r="M105" s="147">
        <v>0.72121851087899036</v>
      </c>
      <c r="N105" s="87">
        <v>101.92503104624871</v>
      </c>
      <c r="O105" s="88">
        <v>3.7234033446570169</v>
      </c>
      <c r="P105" s="89">
        <v>36.530804125706027</v>
      </c>
    </row>
    <row r="106" spans="1:16">
      <c r="A106" s="75" t="s">
        <v>365</v>
      </c>
      <c r="B106" s="85">
        <v>102</v>
      </c>
      <c r="C106" s="85">
        <v>116</v>
      </c>
      <c r="D106" s="85">
        <v>102</v>
      </c>
      <c r="E106" s="86" t="s">
        <v>363</v>
      </c>
      <c r="F106" s="85" t="s">
        <v>11</v>
      </c>
      <c r="G106" s="86" t="s">
        <v>364</v>
      </c>
      <c r="H106" s="85" t="s">
        <v>1</v>
      </c>
      <c r="I106" s="85">
        <v>1</v>
      </c>
      <c r="J106" s="88">
        <v>3.9698763417938419</v>
      </c>
      <c r="K106" s="146">
        <v>5.4946236987555315</v>
      </c>
      <c r="L106" s="147">
        <v>1.894379064411742E-8</v>
      </c>
      <c r="M106" s="147">
        <v>0.70641179561737855</v>
      </c>
      <c r="N106" s="87">
        <v>99.860242799493221</v>
      </c>
      <c r="O106" s="88">
        <v>3.1883189991210878</v>
      </c>
      <c r="P106" s="89">
        <v>31.927811406615845</v>
      </c>
    </row>
    <row r="107" spans="1:16">
      <c r="A107" s="75" t="s">
        <v>12377</v>
      </c>
      <c r="B107" s="85">
        <v>103</v>
      </c>
      <c r="C107" s="85">
        <v>8322</v>
      </c>
      <c r="D107" s="85">
        <v>103</v>
      </c>
      <c r="E107" s="86" t="s">
        <v>12378</v>
      </c>
      <c r="F107" s="85" t="s">
        <v>55</v>
      </c>
      <c r="G107" s="86" t="s">
        <v>364</v>
      </c>
      <c r="H107" s="85" t="s">
        <v>1</v>
      </c>
      <c r="I107" s="85">
        <v>1</v>
      </c>
      <c r="J107" s="88">
        <v>4.8732754564115126</v>
      </c>
      <c r="K107" s="146">
        <v>6.5970612388111975</v>
      </c>
      <c r="L107" s="147">
        <v>2.254294040232181E-8</v>
      </c>
      <c r="M107" s="147">
        <v>0.72345803141141474</v>
      </c>
      <c r="N107" s="87">
        <v>102.0483677948321</v>
      </c>
      <c r="O107" s="88">
        <v>3.601587476862806</v>
      </c>
      <c r="P107" s="89">
        <v>35.292945440379654</v>
      </c>
    </row>
    <row r="108" spans="1:16">
      <c r="A108" s="75" t="s">
        <v>347</v>
      </c>
      <c r="B108" s="85">
        <v>104</v>
      </c>
      <c r="C108" s="85">
        <v>107</v>
      </c>
      <c r="D108" s="85">
        <v>104</v>
      </c>
      <c r="E108" s="86" t="s">
        <v>348</v>
      </c>
      <c r="F108" s="85" t="s">
        <v>38</v>
      </c>
      <c r="G108" s="86" t="s">
        <v>349</v>
      </c>
      <c r="H108" s="85" t="s">
        <v>1</v>
      </c>
      <c r="I108" s="85">
        <v>1</v>
      </c>
      <c r="J108" s="88">
        <v>2.236913231871354</v>
      </c>
      <c r="K108" s="146">
        <v>2.7149702408951817</v>
      </c>
      <c r="L108" s="147">
        <v>9.7655263300846308E-9</v>
      </c>
      <c r="M108" s="147">
        <v>0.3546789442383852</v>
      </c>
      <c r="N108" s="87">
        <v>49.935609173677243</v>
      </c>
      <c r="O108" s="88">
        <v>1.9306750267680679</v>
      </c>
      <c r="P108" s="89">
        <v>38.663291761458922</v>
      </c>
    </row>
    <row r="109" spans="1:16">
      <c r="A109" s="75" t="s">
        <v>352</v>
      </c>
      <c r="B109" s="85">
        <v>105</v>
      </c>
      <c r="C109" s="85">
        <v>109</v>
      </c>
      <c r="D109" s="85">
        <v>105</v>
      </c>
      <c r="E109" s="86" t="s">
        <v>348</v>
      </c>
      <c r="F109" s="85" t="s">
        <v>11</v>
      </c>
      <c r="G109" s="86" t="s">
        <v>349</v>
      </c>
      <c r="H109" s="85" t="s">
        <v>1</v>
      </c>
      <c r="I109" s="85">
        <v>1</v>
      </c>
      <c r="J109" s="88">
        <v>1.9558621462959609</v>
      </c>
      <c r="K109" s="146">
        <v>2.2669007468787261</v>
      </c>
      <c r="L109" s="147">
        <v>8.5654274170227962E-9</v>
      </c>
      <c r="M109" s="147">
        <v>0.35104243738672902</v>
      </c>
      <c r="N109" s="87">
        <v>49.36990938358764</v>
      </c>
      <c r="O109" s="88">
        <v>1.690364624069441</v>
      </c>
      <c r="P109" s="89">
        <v>34.238762946390572</v>
      </c>
    </row>
    <row r="110" spans="1:16">
      <c r="A110" s="75" t="s">
        <v>366</v>
      </c>
      <c r="B110" s="85">
        <v>106</v>
      </c>
      <c r="C110" s="85">
        <v>117</v>
      </c>
      <c r="D110" s="85">
        <v>106</v>
      </c>
      <c r="E110" s="86" t="s">
        <v>367</v>
      </c>
      <c r="F110" s="85" t="s">
        <v>38</v>
      </c>
      <c r="G110" s="86" t="s">
        <v>349</v>
      </c>
      <c r="H110" s="85" t="s">
        <v>1</v>
      </c>
      <c r="I110" s="85">
        <v>1</v>
      </c>
      <c r="J110" s="88">
        <v>2.4870418085938368</v>
      </c>
      <c r="K110" s="146">
        <v>3.1445515353965727</v>
      </c>
      <c r="L110" s="147">
        <v>1.068859299407992E-8</v>
      </c>
      <c r="M110" s="147">
        <v>0.38073335649859907</v>
      </c>
      <c r="N110" s="87">
        <v>57.025786481490748</v>
      </c>
      <c r="O110" s="88">
        <v>1.936577616118176</v>
      </c>
      <c r="P110" s="89">
        <v>33.959682726107502</v>
      </c>
    </row>
    <row r="111" spans="1:16">
      <c r="A111" s="75" t="s">
        <v>368</v>
      </c>
      <c r="B111" s="85">
        <v>107</v>
      </c>
      <c r="C111" s="85">
        <v>118</v>
      </c>
      <c r="D111" s="85">
        <v>107</v>
      </c>
      <c r="E111" s="86" t="s">
        <v>367</v>
      </c>
      <c r="F111" s="85" t="s">
        <v>11</v>
      </c>
      <c r="G111" s="86" t="s">
        <v>349</v>
      </c>
      <c r="H111" s="85" t="s">
        <v>1</v>
      </c>
      <c r="I111" s="85">
        <v>1</v>
      </c>
      <c r="J111" s="88">
        <v>1.6734680964077171</v>
      </c>
      <c r="K111" s="146">
        <v>1.9326894207224357</v>
      </c>
      <c r="L111" s="147">
        <v>7.4387387335202857E-9</v>
      </c>
      <c r="M111" s="147">
        <v>0.35468383366405892</v>
      </c>
      <c r="N111" s="87">
        <v>54.418983821121977</v>
      </c>
      <c r="O111" s="88">
        <v>1.221780320271532</v>
      </c>
      <c r="P111" s="89">
        <v>22.451362272540543</v>
      </c>
    </row>
    <row r="112" spans="1:16">
      <c r="A112" s="75" t="s">
        <v>12379</v>
      </c>
      <c r="B112" s="85">
        <v>108</v>
      </c>
      <c r="C112" s="85">
        <v>8323</v>
      </c>
      <c r="D112" s="85">
        <v>108</v>
      </c>
      <c r="E112" s="86" t="s">
        <v>12380</v>
      </c>
      <c r="F112" s="85" t="s">
        <v>55</v>
      </c>
      <c r="G112" s="86" t="s">
        <v>349</v>
      </c>
      <c r="H112" s="85" t="s">
        <v>1</v>
      </c>
      <c r="I112" s="85">
        <v>1</v>
      </c>
      <c r="J112" s="88">
        <v>2.2169263784844819</v>
      </c>
      <c r="K112" s="146">
        <v>2.7752260417661554</v>
      </c>
      <c r="L112" s="147">
        <v>9.6988668912362153E-9</v>
      </c>
      <c r="M112" s="147">
        <v>0.3844830333098101</v>
      </c>
      <c r="N112" s="87">
        <v>55.355070425919287</v>
      </c>
      <c r="O112" s="88">
        <v>1.725143850392636</v>
      </c>
      <c r="P112" s="89">
        <v>31.165055651069316</v>
      </c>
    </row>
    <row r="113" spans="1:16">
      <c r="A113" s="75" t="s">
        <v>25430</v>
      </c>
      <c r="B113" s="85">
        <v>109</v>
      </c>
      <c r="C113" s="85">
        <v>15681</v>
      </c>
      <c r="D113" s="85">
        <v>109</v>
      </c>
      <c r="E113" s="86" t="s">
        <v>25431</v>
      </c>
      <c r="F113" s="85" t="s">
        <v>38</v>
      </c>
      <c r="G113" s="86" t="s">
        <v>349</v>
      </c>
      <c r="H113" s="85" t="s">
        <v>1</v>
      </c>
      <c r="I113" s="85">
        <v>1</v>
      </c>
      <c r="J113" s="88">
        <v>1.2269300102456691</v>
      </c>
      <c r="K113" s="146">
        <v>1.5574851619473464</v>
      </c>
      <c r="L113" s="147">
        <v>5.6558537177669776E-9</v>
      </c>
      <c r="M113" s="147">
        <v>0.39183771722934418</v>
      </c>
      <c r="N113" s="87">
        <v>43.984496514205858</v>
      </c>
      <c r="O113" s="88">
        <v>0.96519618156359743</v>
      </c>
      <c r="P113" s="89">
        <v>21.944008868030668</v>
      </c>
    </row>
    <row r="114" spans="1:16">
      <c r="A114" s="75" t="s">
        <v>25437</v>
      </c>
      <c r="B114" s="85">
        <v>110</v>
      </c>
      <c r="C114" s="85">
        <v>15687</v>
      </c>
      <c r="D114" s="85">
        <v>110</v>
      </c>
      <c r="E114" s="86" t="s">
        <v>25431</v>
      </c>
      <c r="F114" s="85" t="s">
        <v>11</v>
      </c>
      <c r="G114" s="86" t="s">
        <v>349</v>
      </c>
      <c r="H114" s="85" t="s">
        <v>1</v>
      </c>
      <c r="I114" s="85">
        <v>1</v>
      </c>
      <c r="J114" s="88">
        <v>1.1448109885800679</v>
      </c>
      <c r="K114" s="146">
        <v>1.3698759306006976</v>
      </c>
      <c r="L114" s="147">
        <v>5.25084384751687E-9</v>
      </c>
      <c r="M114" s="147">
        <v>0.39836619795927991</v>
      </c>
      <c r="N114" s="87">
        <v>44.349006718223492</v>
      </c>
      <c r="O114" s="88">
        <v>0.88319690614215873</v>
      </c>
      <c r="P114" s="89">
        <v>19.914694183652223</v>
      </c>
    </row>
    <row r="115" spans="1:16">
      <c r="A115" s="75" t="s">
        <v>350</v>
      </c>
      <c r="B115" s="85">
        <v>111</v>
      </c>
      <c r="C115" s="85">
        <v>108</v>
      </c>
      <c r="D115" s="85">
        <v>111</v>
      </c>
      <c r="E115" s="86" t="s">
        <v>348</v>
      </c>
      <c r="F115" s="85" t="s">
        <v>38</v>
      </c>
      <c r="G115" s="86" t="s">
        <v>351</v>
      </c>
      <c r="H115" s="85" t="s">
        <v>1</v>
      </c>
      <c r="I115" s="85">
        <v>1</v>
      </c>
      <c r="J115" s="88">
        <v>3.2269458104866442</v>
      </c>
      <c r="K115" s="146">
        <v>3.9165854623352021</v>
      </c>
      <c r="L115" s="147">
        <v>1.408763819225154E-8</v>
      </c>
      <c r="M115" s="147">
        <v>0.51165584649002915</v>
      </c>
      <c r="N115" s="87">
        <v>72.036546845534374</v>
      </c>
      <c r="O115" s="88">
        <v>2.7851700281768919</v>
      </c>
      <c r="P115" s="89">
        <v>38.663291761458822</v>
      </c>
    </row>
    <row r="116" spans="1:16">
      <c r="A116" s="75" t="s">
        <v>353</v>
      </c>
      <c r="B116" s="85">
        <v>112</v>
      </c>
      <c r="C116" s="85">
        <v>110</v>
      </c>
      <c r="D116" s="85">
        <v>112</v>
      </c>
      <c r="E116" s="86" t="s">
        <v>348</v>
      </c>
      <c r="F116" s="85" t="s">
        <v>11</v>
      </c>
      <c r="G116" s="86" t="s">
        <v>351</v>
      </c>
      <c r="H116" s="85" t="s">
        <v>1</v>
      </c>
      <c r="I116" s="85">
        <v>1</v>
      </c>
      <c r="J116" s="88">
        <v>2.8215046828611978</v>
      </c>
      <c r="K116" s="146">
        <v>3.270205461572449</v>
      </c>
      <c r="L116" s="147">
        <v>1.235638902956746E-8</v>
      </c>
      <c r="M116" s="147">
        <v>0.50640986270194133</v>
      </c>
      <c r="N116" s="87">
        <v>71.220474705760083</v>
      </c>
      <c r="O116" s="88">
        <v>2.438500950379932</v>
      </c>
      <c r="P116" s="89">
        <v>34.238762946390665</v>
      </c>
    </row>
    <row r="117" spans="1:16">
      <c r="A117" s="75" t="s">
        <v>369</v>
      </c>
      <c r="B117" s="85">
        <v>113</v>
      </c>
      <c r="C117" s="85">
        <v>119</v>
      </c>
      <c r="D117" s="85">
        <v>113</v>
      </c>
      <c r="E117" s="86" t="s">
        <v>370</v>
      </c>
      <c r="F117" s="85" t="s">
        <v>38</v>
      </c>
      <c r="G117" s="86" t="s">
        <v>351</v>
      </c>
      <c r="H117" s="85" t="s">
        <v>1</v>
      </c>
      <c r="I117" s="85">
        <v>1</v>
      </c>
      <c r="J117" s="88">
        <v>4.4713884130157959</v>
      </c>
      <c r="K117" s="146">
        <v>5.3649157156652052</v>
      </c>
      <c r="L117" s="147">
        <v>1.892476970548209E-8</v>
      </c>
      <c r="M117" s="147">
        <v>0.55855729480592775</v>
      </c>
      <c r="N117" s="87">
        <v>84.193466863242733</v>
      </c>
      <c r="O117" s="88">
        <v>3.72874335097063</v>
      </c>
      <c r="P117" s="89">
        <v>44.287799159373122</v>
      </c>
    </row>
    <row r="118" spans="1:16">
      <c r="A118" s="75" t="s">
        <v>371</v>
      </c>
      <c r="B118" s="85">
        <v>114</v>
      </c>
      <c r="C118" s="85">
        <v>120</v>
      </c>
      <c r="D118" s="85">
        <v>114</v>
      </c>
      <c r="E118" s="86" t="s">
        <v>370</v>
      </c>
      <c r="F118" s="85" t="s">
        <v>11</v>
      </c>
      <c r="G118" s="86" t="s">
        <v>351</v>
      </c>
      <c r="H118" s="85" t="s">
        <v>1</v>
      </c>
      <c r="I118" s="85">
        <v>1</v>
      </c>
      <c r="J118" s="88">
        <v>4.2692067398021578</v>
      </c>
      <c r="K118" s="146">
        <v>4.9397021927445026</v>
      </c>
      <c r="L118" s="147">
        <v>1.7816538750857301E-8</v>
      </c>
      <c r="M118" s="147">
        <v>0.5699518886974847</v>
      </c>
      <c r="N118" s="87">
        <v>84.662602891675476</v>
      </c>
      <c r="O118" s="88">
        <v>3.5588870748398111</v>
      </c>
      <c r="P118" s="89">
        <v>42.036116931029795</v>
      </c>
    </row>
    <row r="119" spans="1:16">
      <c r="A119" s="75" t="s">
        <v>12381</v>
      </c>
      <c r="B119" s="85">
        <v>115</v>
      </c>
      <c r="C119" s="85">
        <v>8324</v>
      </c>
      <c r="D119" s="85">
        <v>115</v>
      </c>
      <c r="E119" s="86" t="s">
        <v>12382</v>
      </c>
      <c r="F119" s="85" t="s">
        <v>55</v>
      </c>
      <c r="G119" s="86" t="s">
        <v>351</v>
      </c>
      <c r="H119" s="85" t="s">
        <v>1</v>
      </c>
      <c r="I119" s="85">
        <v>1</v>
      </c>
      <c r="J119" s="88">
        <v>4.1659073190481113</v>
      </c>
      <c r="K119" s="146">
        <v>4.9857882601611347</v>
      </c>
      <c r="L119" s="147">
        <v>1.7777416253618821E-8</v>
      </c>
      <c r="M119" s="147">
        <v>0.55529278530403947</v>
      </c>
      <c r="N119" s="87">
        <v>81.972319323710678</v>
      </c>
      <c r="O119" s="88">
        <v>3.5009985918287252</v>
      </c>
      <c r="P119" s="89">
        <v>42.709522198624107</v>
      </c>
    </row>
    <row r="120" spans="1:16">
      <c r="A120" s="75" t="s">
        <v>372</v>
      </c>
      <c r="B120" s="85">
        <v>116</v>
      </c>
      <c r="C120" s="85">
        <v>121</v>
      </c>
      <c r="D120" s="85">
        <v>116</v>
      </c>
      <c r="E120" s="86" t="s">
        <v>373</v>
      </c>
      <c r="F120" s="85" t="s">
        <v>38</v>
      </c>
      <c r="G120" s="86" t="s">
        <v>374</v>
      </c>
      <c r="H120" s="85" t="s">
        <v>1</v>
      </c>
      <c r="I120" s="85">
        <v>1</v>
      </c>
      <c r="J120" s="88">
        <v>9.3952526927004687</v>
      </c>
      <c r="K120" s="146">
        <v>10.15425989335013</v>
      </c>
      <c r="L120" s="147">
        <v>3.9004258027530549E-8</v>
      </c>
      <c r="M120" s="147">
        <v>1.1616037522764</v>
      </c>
      <c r="N120" s="87">
        <v>166.11234638754979</v>
      </c>
      <c r="O120" s="88">
        <v>8.2036102785660514</v>
      </c>
      <c r="P120" s="89">
        <v>49.385915357709479</v>
      </c>
    </row>
    <row r="121" spans="1:16">
      <c r="A121" s="75" t="s">
        <v>375</v>
      </c>
      <c r="B121" s="85">
        <v>117</v>
      </c>
      <c r="C121" s="85">
        <v>122</v>
      </c>
      <c r="D121" s="85">
        <v>117</v>
      </c>
      <c r="E121" s="86" t="s">
        <v>373</v>
      </c>
      <c r="F121" s="85" t="s">
        <v>11</v>
      </c>
      <c r="G121" s="86" t="s">
        <v>374</v>
      </c>
      <c r="H121" s="85" t="s">
        <v>1</v>
      </c>
      <c r="I121" s="85">
        <v>1</v>
      </c>
      <c r="J121" s="88">
        <v>8.9806347738988048</v>
      </c>
      <c r="K121" s="146">
        <v>9.5610767528434017</v>
      </c>
      <c r="L121" s="147">
        <v>3.733697014151426E-8</v>
      </c>
      <c r="M121" s="147">
        <v>1.15138182065349</v>
      </c>
      <c r="N121" s="87">
        <v>164.8716076171018</v>
      </c>
      <c r="O121" s="88">
        <v>7.8400762205057104</v>
      </c>
      <c r="P121" s="89">
        <v>47.55261584343571</v>
      </c>
    </row>
    <row r="122" spans="1:16">
      <c r="A122" s="75" t="s">
        <v>12383</v>
      </c>
      <c r="B122" s="85">
        <v>118</v>
      </c>
      <c r="C122" s="85">
        <v>8325</v>
      </c>
      <c r="D122" s="85">
        <v>118</v>
      </c>
      <c r="E122" s="86" t="s">
        <v>12384</v>
      </c>
      <c r="F122" s="85" t="s">
        <v>55</v>
      </c>
      <c r="G122" s="86" t="s">
        <v>374</v>
      </c>
      <c r="H122" s="85" t="s">
        <v>1</v>
      </c>
      <c r="I122" s="85">
        <v>1</v>
      </c>
      <c r="J122" s="88">
        <v>9.3128488803152809</v>
      </c>
      <c r="K122" s="146">
        <v>10.034776600124983</v>
      </c>
      <c r="L122" s="147">
        <v>3.8761281379515288E-8</v>
      </c>
      <c r="M122" s="147">
        <v>1.165208184256981</v>
      </c>
      <c r="N122" s="87">
        <v>166.48697158084721</v>
      </c>
      <c r="O122" s="88">
        <v>8.1330551621834246</v>
      </c>
      <c r="P122" s="89">
        <v>48.851000681659691</v>
      </c>
    </row>
    <row r="123" spans="1:16">
      <c r="A123" s="75" t="s">
        <v>376</v>
      </c>
      <c r="B123" s="85">
        <v>119</v>
      </c>
      <c r="C123" s="85">
        <v>123</v>
      </c>
      <c r="D123" s="85">
        <v>119</v>
      </c>
      <c r="E123" s="86" t="s">
        <v>377</v>
      </c>
      <c r="F123" s="85" t="s">
        <v>38</v>
      </c>
      <c r="G123" s="86" t="s">
        <v>378</v>
      </c>
      <c r="H123" s="85" t="s">
        <v>1</v>
      </c>
      <c r="I123" s="85">
        <v>1</v>
      </c>
      <c r="J123" s="88">
        <v>4.0355479693206027</v>
      </c>
      <c r="K123" s="146">
        <v>3.8202334126231765</v>
      </c>
      <c r="L123" s="147">
        <v>1.639218689020371E-8</v>
      </c>
      <c r="M123" s="147">
        <v>0.71122774945004374</v>
      </c>
      <c r="N123" s="87">
        <v>89.00541870980021</v>
      </c>
      <c r="O123" s="88">
        <v>3.0337639105804728</v>
      </c>
      <c r="P123" s="89">
        <v>34.085159696534646</v>
      </c>
    </row>
    <row r="124" spans="1:16">
      <c r="A124" s="75" t="s">
        <v>379</v>
      </c>
      <c r="B124" s="85">
        <v>120</v>
      </c>
      <c r="C124" s="85">
        <v>124</v>
      </c>
      <c r="D124" s="85">
        <v>120</v>
      </c>
      <c r="E124" s="86" t="s">
        <v>377</v>
      </c>
      <c r="F124" s="85" t="s">
        <v>11</v>
      </c>
      <c r="G124" s="86" t="s">
        <v>378</v>
      </c>
      <c r="H124" s="85" t="s">
        <v>1</v>
      </c>
      <c r="I124" s="85">
        <v>1</v>
      </c>
      <c r="J124" s="88">
        <v>4.0325900133033423</v>
      </c>
      <c r="K124" s="146">
        <v>3.8140513668878198</v>
      </c>
      <c r="L124" s="147">
        <v>1.6377315733442401E-8</v>
      </c>
      <c r="M124" s="147">
        <v>0.7111181298971444</v>
      </c>
      <c r="N124" s="87">
        <v>88.990706382577471</v>
      </c>
      <c r="O124" s="88">
        <v>3.0333095617297512</v>
      </c>
      <c r="P124" s="89">
        <v>34.085689225674138</v>
      </c>
    </row>
    <row r="125" spans="1:16">
      <c r="A125" s="75" t="s">
        <v>12385</v>
      </c>
      <c r="B125" s="85">
        <v>121</v>
      </c>
      <c r="C125" s="85">
        <v>8326</v>
      </c>
      <c r="D125" s="85">
        <v>121</v>
      </c>
      <c r="E125" s="86" t="s">
        <v>12386</v>
      </c>
      <c r="F125" s="85" t="s">
        <v>38</v>
      </c>
      <c r="G125" s="86" t="s">
        <v>378</v>
      </c>
      <c r="H125" s="85" t="s">
        <v>1</v>
      </c>
      <c r="I125" s="85">
        <v>1</v>
      </c>
      <c r="J125" s="88">
        <v>4.1230208554522516</v>
      </c>
      <c r="K125" s="146">
        <v>3.9312347296258792</v>
      </c>
      <c r="L125" s="147">
        <v>1.685535503059326E-8</v>
      </c>
      <c r="M125" s="147">
        <v>0.72291707042146214</v>
      </c>
      <c r="N125" s="87">
        <v>90.29881462786733</v>
      </c>
      <c r="O125" s="88">
        <v>3.1131952165942849</v>
      </c>
      <c r="P125" s="89">
        <v>34.476590079550327</v>
      </c>
    </row>
    <row r="126" spans="1:16">
      <c r="A126" s="75" t="s">
        <v>12387</v>
      </c>
      <c r="B126" s="85">
        <v>122</v>
      </c>
      <c r="C126" s="85">
        <v>8327</v>
      </c>
      <c r="D126" s="85">
        <v>122</v>
      </c>
      <c r="E126" s="86" t="s">
        <v>12386</v>
      </c>
      <c r="F126" s="85" t="s">
        <v>11</v>
      </c>
      <c r="G126" s="86" t="s">
        <v>378</v>
      </c>
      <c r="H126" s="85" t="s">
        <v>1</v>
      </c>
      <c r="I126" s="85">
        <v>1</v>
      </c>
      <c r="J126" s="88">
        <v>4.0611631048727546</v>
      </c>
      <c r="K126" s="146">
        <v>3.8457469402613387</v>
      </c>
      <c r="L126" s="147">
        <v>1.6517593358557999E-8</v>
      </c>
      <c r="M126" s="147">
        <v>0.71510953531391719</v>
      </c>
      <c r="N126" s="87">
        <v>89.429963008485643</v>
      </c>
      <c r="O126" s="88">
        <v>3.0589405946322792</v>
      </c>
      <c r="P126" s="89">
        <v>34.204873755142096</v>
      </c>
    </row>
    <row r="127" spans="1:16">
      <c r="A127" s="75" t="s">
        <v>380</v>
      </c>
      <c r="B127" s="85">
        <v>123</v>
      </c>
      <c r="C127" s="85">
        <v>125</v>
      </c>
      <c r="D127" s="85">
        <v>123</v>
      </c>
      <c r="E127" s="86" t="s">
        <v>381</v>
      </c>
      <c r="F127" s="85" t="s">
        <v>38</v>
      </c>
      <c r="G127" s="86" t="s">
        <v>382</v>
      </c>
      <c r="H127" s="85" t="s">
        <v>1</v>
      </c>
      <c r="I127" s="85">
        <v>1</v>
      </c>
      <c r="J127" s="88">
        <v>3.0963894795635172</v>
      </c>
      <c r="K127" s="146">
        <v>3.4533824772669472</v>
      </c>
      <c r="L127" s="147">
        <v>1.358690092253457E-8</v>
      </c>
      <c r="M127" s="147">
        <v>0.62057563668166182</v>
      </c>
      <c r="N127" s="87">
        <v>79.522619073444915</v>
      </c>
      <c r="O127" s="88">
        <v>2.6527770690999528</v>
      </c>
      <c r="P127" s="89">
        <v>33.358773893625418</v>
      </c>
    </row>
    <row r="128" spans="1:16">
      <c r="A128" s="75" t="s">
        <v>383</v>
      </c>
      <c r="B128" s="85">
        <v>124</v>
      </c>
      <c r="C128" s="85">
        <v>126</v>
      </c>
      <c r="D128" s="85">
        <v>124</v>
      </c>
      <c r="E128" s="86" t="s">
        <v>381</v>
      </c>
      <c r="F128" s="85" t="s">
        <v>11</v>
      </c>
      <c r="G128" s="86" t="s">
        <v>382</v>
      </c>
      <c r="H128" s="85" t="s">
        <v>1</v>
      </c>
      <c r="I128" s="85">
        <v>1</v>
      </c>
      <c r="J128" s="88">
        <v>2.5435300055371952</v>
      </c>
      <c r="K128" s="146">
        <v>2.5514656452518873</v>
      </c>
      <c r="L128" s="147">
        <v>1.0950790791703231E-8</v>
      </c>
      <c r="M128" s="147">
        <v>0.61261510951337828</v>
      </c>
      <c r="N128" s="87">
        <v>76.609971133443764</v>
      </c>
      <c r="O128" s="88">
        <v>2.155537447785894</v>
      </c>
      <c r="P128" s="89">
        <v>28.136512987731734</v>
      </c>
    </row>
    <row r="129" spans="1:16">
      <c r="A129" s="75" t="s">
        <v>12388</v>
      </c>
      <c r="B129" s="85">
        <v>125</v>
      </c>
      <c r="C129" s="85">
        <v>8328</v>
      </c>
      <c r="D129" s="85">
        <v>125</v>
      </c>
      <c r="E129" s="86" t="s">
        <v>12389</v>
      </c>
      <c r="F129" s="85" t="s">
        <v>38</v>
      </c>
      <c r="G129" s="86" t="s">
        <v>382</v>
      </c>
      <c r="H129" s="85" t="s">
        <v>1</v>
      </c>
      <c r="I129" s="85">
        <v>1</v>
      </c>
      <c r="J129" s="88">
        <v>1.613486208705577</v>
      </c>
      <c r="K129" s="146">
        <v>1.8072062153777317</v>
      </c>
      <c r="L129" s="147">
        <v>6.919424561087463E-9</v>
      </c>
      <c r="M129" s="147">
        <v>0.31255082401591672</v>
      </c>
      <c r="N129" s="87">
        <v>42.461231415565429</v>
      </c>
      <c r="O129" s="88">
        <v>1.3597458700310689</v>
      </c>
      <c r="P129" s="89">
        <v>32.023232127286199</v>
      </c>
    </row>
    <row r="130" spans="1:16">
      <c r="A130" s="75" t="s">
        <v>12390</v>
      </c>
      <c r="B130" s="85">
        <v>126</v>
      </c>
      <c r="C130" s="85">
        <v>8329</v>
      </c>
      <c r="D130" s="85">
        <v>126</v>
      </c>
      <c r="E130" s="86" t="s">
        <v>12389</v>
      </c>
      <c r="F130" s="85" t="s">
        <v>11</v>
      </c>
      <c r="G130" s="86" t="s">
        <v>382</v>
      </c>
      <c r="H130" s="85" t="s">
        <v>1</v>
      </c>
      <c r="I130" s="85">
        <v>1</v>
      </c>
      <c r="J130" s="88">
        <v>1.332814861572134</v>
      </c>
      <c r="K130" s="146">
        <v>1.390894895273763</v>
      </c>
      <c r="L130" s="147">
        <v>5.471184551442607E-9</v>
      </c>
      <c r="M130" s="147">
        <v>0.30676518146447451</v>
      </c>
      <c r="N130" s="87">
        <v>39.614417509200237</v>
      </c>
      <c r="O130" s="88">
        <v>1.0998595762220451</v>
      </c>
      <c r="P130" s="89">
        <v>27.764123401956084</v>
      </c>
    </row>
    <row r="131" spans="1:16">
      <c r="A131" s="75" t="s">
        <v>25432</v>
      </c>
      <c r="B131" s="85">
        <v>127</v>
      </c>
      <c r="C131" s="85">
        <v>15682</v>
      </c>
      <c r="D131" s="85">
        <v>127</v>
      </c>
      <c r="E131" s="86" t="s">
        <v>25431</v>
      </c>
      <c r="F131" s="85" t="s">
        <v>38</v>
      </c>
      <c r="G131" s="86" t="s">
        <v>382</v>
      </c>
      <c r="H131" s="85" t="s">
        <v>1</v>
      </c>
      <c r="I131" s="85">
        <v>1</v>
      </c>
      <c r="J131" s="88">
        <v>1.1207952237559331</v>
      </c>
      <c r="K131" s="146">
        <v>1.4227559159888892</v>
      </c>
      <c r="L131" s="147">
        <v>5.166597752276186E-9</v>
      </c>
      <c r="M131" s="147">
        <v>0.35794204909059241</v>
      </c>
      <c r="N131" s="87">
        <v>40.179646109202643</v>
      </c>
      <c r="O131" s="88">
        <v>0.88170251053467852</v>
      </c>
      <c r="P131" s="89">
        <v>21.944008868030711</v>
      </c>
    </row>
    <row r="132" spans="1:16">
      <c r="A132" s="75" t="s">
        <v>25438</v>
      </c>
      <c r="B132" s="85">
        <v>128</v>
      </c>
      <c r="C132" s="85">
        <v>15688</v>
      </c>
      <c r="D132" s="85">
        <v>128</v>
      </c>
      <c r="E132" s="86" t="s">
        <v>25431</v>
      </c>
      <c r="F132" s="85" t="s">
        <v>11</v>
      </c>
      <c r="G132" s="86" t="s">
        <v>382</v>
      </c>
      <c r="H132" s="85" t="s">
        <v>1</v>
      </c>
      <c r="I132" s="85">
        <v>1</v>
      </c>
      <c r="J132" s="88">
        <v>1.0457798549135899</v>
      </c>
      <c r="K132" s="146">
        <v>1.2513756997826186</v>
      </c>
      <c r="L132" s="147">
        <v>4.7966229987370917E-9</v>
      </c>
      <c r="M132" s="147">
        <v>0.36390578782009703</v>
      </c>
      <c r="N132" s="87">
        <v>40.512624593925928</v>
      </c>
      <c r="O132" s="88">
        <v>0.80679652936514379</v>
      </c>
      <c r="P132" s="89">
        <v>19.914694183652252</v>
      </c>
    </row>
    <row r="133" spans="1:16">
      <c r="A133" s="75" t="s">
        <v>25861</v>
      </c>
      <c r="B133" s="85">
        <v>129</v>
      </c>
      <c r="C133" s="85">
        <v>16017</v>
      </c>
      <c r="D133" s="85">
        <v>129</v>
      </c>
      <c r="E133" s="86" t="s">
        <v>25862</v>
      </c>
      <c r="F133" s="85" t="s">
        <v>38</v>
      </c>
      <c r="G133" s="86" t="s">
        <v>382</v>
      </c>
      <c r="H133" s="85" t="s">
        <v>1</v>
      </c>
      <c r="I133" s="85">
        <v>1</v>
      </c>
      <c r="J133" s="88">
        <v>1.288417233471421</v>
      </c>
      <c r="K133" s="146">
        <v>1.3762840883756002</v>
      </c>
      <c r="L133" s="147">
        <v>5.237071500158882E-9</v>
      </c>
      <c r="M133" s="147">
        <v>0.2867936020325485</v>
      </c>
      <c r="N133" s="87">
        <v>37.217339320716427</v>
      </c>
      <c r="O133" s="88">
        <v>1.059518449079982</v>
      </c>
      <c r="P133" s="89">
        <v>28.468409306471255</v>
      </c>
    </row>
    <row r="134" spans="1:16">
      <c r="A134" s="75" t="s">
        <v>25864</v>
      </c>
      <c r="B134" s="85">
        <v>130</v>
      </c>
      <c r="C134" s="85">
        <v>16019</v>
      </c>
      <c r="D134" s="85">
        <v>130</v>
      </c>
      <c r="E134" s="86" t="s">
        <v>25862</v>
      </c>
      <c r="F134" s="85" t="s">
        <v>11</v>
      </c>
      <c r="G134" s="86" t="s">
        <v>382</v>
      </c>
      <c r="H134" s="85" t="s">
        <v>1</v>
      </c>
      <c r="I134" s="85">
        <v>1</v>
      </c>
      <c r="J134" s="88">
        <v>1.2402239562024191</v>
      </c>
      <c r="K134" s="146">
        <v>1.2969081835034768</v>
      </c>
      <c r="L134" s="147">
        <v>5.0374203982725217E-9</v>
      </c>
      <c r="M134" s="147">
        <v>0.2861411998613333</v>
      </c>
      <c r="N134" s="87">
        <v>37.195788709284393</v>
      </c>
      <c r="O134" s="88">
        <v>1.018580500522172</v>
      </c>
      <c r="P134" s="89">
        <v>27.384296337502459</v>
      </c>
    </row>
    <row r="135" spans="1:16">
      <c r="A135" s="75" t="s">
        <v>26970</v>
      </c>
      <c r="B135" s="85">
        <v>131</v>
      </c>
      <c r="C135" s="85">
        <v>16832</v>
      </c>
      <c r="D135" s="85">
        <v>131</v>
      </c>
      <c r="E135" s="86" t="s">
        <v>26971</v>
      </c>
      <c r="F135" s="85" t="s">
        <v>55</v>
      </c>
      <c r="G135" s="86" t="s">
        <v>382</v>
      </c>
      <c r="H135" s="85" t="s">
        <v>1</v>
      </c>
      <c r="I135" s="85">
        <v>1</v>
      </c>
      <c r="J135" s="88">
        <v>0.64965035295979412</v>
      </c>
      <c r="K135" s="146">
        <v>0.56088012815496358</v>
      </c>
      <c r="L135" s="147">
        <v>2.4175903710001531E-9</v>
      </c>
      <c r="M135" s="147">
        <v>9.3268124639957317E-2</v>
      </c>
      <c r="N135" s="87">
        <v>12.395049642211131</v>
      </c>
      <c r="O135" s="88">
        <v>0.57356253608067365</v>
      </c>
      <c r="P135" s="89">
        <v>46.273516656796289</v>
      </c>
    </row>
    <row r="136" spans="1:16">
      <c r="A136" s="75" t="s">
        <v>28126</v>
      </c>
      <c r="B136" s="85">
        <v>132</v>
      </c>
      <c r="C136" s="85">
        <v>17688</v>
      </c>
      <c r="D136" s="85">
        <v>132</v>
      </c>
      <c r="E136" s="86" t="s">
        <v>28124</v>
      </c>
      <c r="F136" s="85" t="s">
        <v>243</v>
      </c>
      <c r="G136" s="86" t="s">
        <v>382</v>
      </c>
      <c r="H136" s="85" t="s">
        <v>1</v>
      </c>
      <c r="I136" s="85">
        <v>1</v>
      </c>
      <c r="J136" s="88">
        <v>7.6628747770059853</v>
      </c>
      <c r="K136" s="146">
        <v>10.144950931624564</v>
      </c>
      <c r="L136" s="147">
        <v>3.8755954514277998E-8</v>
      </c>
      <c r="M136" s="147">
        <v>0.39731778988768818</v>
      </c>
      <c r="N136" s="87">
        <v>123.1374331815842</v>
      </c>
      <c r="O136" s="88">
        <v>7.0871136813917301</v>
      </c>
      <c r="P136" s="89">
        <v>57.554502301024435</v>
      </c>
    </row>
    <row r="137" spans="1:16">
      <c r="A137" s="75" t="s">
        <v>325</v>
      </c>
      <c r="B137" s="85">
        <v>133</v>
      </c>
      <c r="C137" s="85">
        <v>95</v>
      </c>
      <c r="D137" s="85">
        <v>133</v>
      </c>
      <c r="E137" s="86" t="s">
        <v>326</v>
      </c>
      <c r="F137" s="85" t="s">
        <v>38</v>
      </c>
      <c r="G137" s="86" t="s">
        <v>327</v>
      </c>
      <c r="H137" s="85" t="s">
        <v>1</v>
      </c>
      <c r="I137" s="85">
        <v>1</v>
      </c>
      <c r="J137" s="88">
        <v>5.0278986961193652</v>
      </c>
      <c r="K137" s="146">
        <v>4.9202985346719732</v>
      </c>
      <c r="L137" s="147">
        <v>2.095408755243615E-8</v>
      </c>
      <c r="M137" s="147">
        <v>0.88430435886603154</v>
      </c>
      <c r="N137" s="87">
        <v>114.6490021383285</v>
      </c>
      <c r="O137" s="88">
        <v>4.3871620779256748</v>
      </c>
      <c r="P137" s="89">
        <v>38.266029325160567</v>
      </c>
    </row>
    <row r="138" spans="1:16">
      <c r="A138" s="75" t="s">
        <v>332</v>
      </c>
      <c r="B138" s="85">
        <v>134</v>
      </c>
      <c r="C138" s="85">
        <v>98</v>
      </c>
      <c r="D138" s="85">
        <v>134</v>
      </c>
      <c r="E138" s="86" t="s">
        <v>326</v>
      </c>
      <c r="F138" s="85" t="s">
        <v>11</v>
      </c>
      <c r="G138" s="86" t="s">
        <v>327</v>
      </c>
      <c r="H138" s="85" t="s">
        <v>1</v>
      </c>
      <c r="I138" s="85">
        <v>1</v>
      </c>
      <c r="J138" s="88">
        <v>4.2423812943500314</v>
      </c>
      <c r="K138" s="146">
        <v>3.7032555404288314</v>
      </c>
      <c r="L138" s="147">
        <v>1.6899606986548431E-8</v>
      </c>
      <c r="M138" s="147">
        <v>0.93460205242676286</v>
      </c>
      <c r="N138" s="87">
        <v>112.9055159152645</v>
      </c>
      <c r="O138" s="88">
        <v>3.660074293725176</v>
      </c>
      <c r="P138" s="89">
        <v>32.417143343749999</v>
      </c>
    </row>
    <row r="139" spans="1:16">
      <c r="A139" s="75" t="s">
        <v>12391</v>
      </c>
      <c r="B139" s="85">
        <v>135</v>
      </c>
      <c r="C139" s="85">
        <v>8330</v>
      </c>
      <c r="D139" s="85">
        <v>135</v>
      </c>
      <c r="E139" s="86" t="s">
        <v>12392</v>
      </c>
      <c r="F139" s="85" t="s">
        <v>55</v>
      </c>
      <c r="G139" s="86" t="s">
        <v>327</v>
      </c>
      <c r="H139" s="85" t="s">
        <v>1</v>
      </c>
      <c r="I139" s="85">
        <v>1</v>
      </c>
      <c r="J139" s="88">
        <v>4.9010455503765771</v>
      </c>
      <c r="K139" s="146">
        <v>4.7157096022194214</v>
      </c>
      <c r="L139" s="147">
        <v>2.032566654544754E-8</v>
      </c>
      <c r="M139" s="147">
        <v>0.90288918833464793</v>
      </c>
      <c r="N139" s="87">
        <v>115.0307281513204</v>
      </c>
      <c r="O139" s="88">
        <v>4.2687837120413068</v>
      </c>
      <c r="P139" s="89">
        <v>37.10994254009951</v>
      </c>
    </row>
    <row r="140" spans="1:16">
      <c r="A140" s="75" t="s">
        <v>387</v>
      </c>
      <c r="B140" s="85">
        <v>136</v>
      </c>
      <c r="C140" s="85">
        <v>128</v>
      </c>
      <c r="D140" s="85">
        <v>136</v>
      </c>
      <c r="E140" s="86" t="s">
        <v>388</v>
      </c>
      <c r="F140" s="85" t="s">
        <v>38</v>
      </c>
      <c r="G140" s="86" t="s">
        <v>389</v>
      </c>
      <c r="H140" s="85" t="s">
        <v>1</v>
      </c>
      <c r="I140" s="85">
        <v>1</v>
      </c>
      <c r="J140" s="88">
        <v>7.8757039243670048</v>
      </c>
      <c r="K140" s="146">
        <v>8.9402417450885476</v>
      </c>
      <c r="L140" s="147">
        <v>3.2365239159625588E-8</v>
      </c>
      <c r="M140" s="147">
        <v>0.84419437396010177</v>
      </c>
      <c r="N140" s="87">
        <v>126.4893322930227</v>
      </c>
      <c r="O140" s="88">
        <v>6.8433700625099902</v>
      </c>
      <c r="P140" s="89">
        <v>54.102349490285661</v>
      </c>
    </row>
    <row r="141" spans="1:16">
      <c r="A141" s="75" t="s">
        <v>390</v>
      </c>
      <c r="B141" s="85">
        <v>137</v>
      </c>
      <c r="C141" s="85">
        <v>129</v>
      </c>
      <c r="D141" s="85">
        <v>137</v>
      </c>
      <c r="E141" s="86" t="s">
        <v>388</v>
      </c>
      <c r="F141" s="85" t="s">
        <v>11</v>
      </c>
      <c r="G141" s="86" t="s">
        <v>389</v>
      </c>
      <c r="H141" s="85" t="s">
        <v>1</v>
      </c>
      <c r="I141" s="85">
        <v>1</v>
      </c>
      <c r="J141" s="88">
        <v>7.5412190234489769</v>
      </c>
      <c r="K141" s="146">
        <v>8.4306880385047069</v>
      </c>
      <c r="L141" s="147">
        <v>3.0981081189853687E-8</v>
      </c>
      <c r="M141" s="147">
        <v>0.83398275547808998</v>
      </c>
      <c r="N141" s="87">
        <v>125.2907024549247</v>
      </c>
      <c r="O141" s="88">
        <v>6.5546613451912457</v>
      </c>
      <c r="P141" s="89">
        <v>52.315624517704244</v>
      </c>
    </row>
    <row r="142" spans="1:16">
      <c r="A142" s="75" t="s">
        <v>12393</v>
      </c>
      <c r="B142" s="85">
        <v>138</v>
      </c>
      <c r="C142" s="85">
        <v>8331</v>
      </c>
      <c r="D142" s="85">
        <v>138</v>
      </c>
      <c r="E142" s="86" t="s">
        <v>12394</v>
      </c>
      <c r="F142" s="85" t="s">
        <v>55</v>
      </c>
      <c r="G142" s="86" t="s">
        <v>389</v>
      </c>
      <c r="H142" s="85" t="s">
        <v>1</v>
      </c>
      <c r="I142" s="85">
        <v>1</v>
      </c>
      <c r="J142" s="88">
        <v>7.8197440078834139</v>
      </c>
      <c r="K142" s="146">
        <v>8.8483561650579041</v>
      </c>
      <c r="L142" s="147">
        <v>3.2215695383971027E-8</v>
      </c>
      <c r="M142" s="147">
        <v>0.84780220927717842</v>
      </c>
      <c r="N142" s="87">
        <v>126.8778534339955</v>
      </c>
      <c r="O142" s="88">
        <v>6.7975073085720936</v>
      </c>
      <c r="P142" s="89">
        <v>53.575207371460607</v>
      </c>
    </row>
    <row r="143" spans="1:16">
      <c r="A143" s="75" t="s">
        <v>391</v>
      </c>
      <c r="B143" s="85">
        <v>139</v>
      </c>
      <c r="C143" s="85">
        <v>130</v>
      </c>
      <c r="D143" s="85">
        <v>139</v>
      </c>
      <c r="E143" s="86" t="s">
        <v>392</v>
      </c>
      <c r="F143" s="85" t="s">
        <v>38</v>
      </c>
      <c r="G143" s="86" t="s">
        <v>393</v>
      </c>
      <c r="H143" s="85" t="s">
        <v>1</v>
      </c>
      <c r="I143" s="85">
        <v>1</v>
      </c>
      <c r="J143" s="88">
        <v>5.865576243891014</v>
      </c>
      <c r="K143" s="146">
        <v>8.1216221520152274</v>
      </c>
      <c r="L143" s="147">
        <v>2.5379102925410379E-8</v>
      </c>
      <c r="M143" s="147">
        <v>0.27061587306858131</v>
      </c>
      <c r="N143" s="87">
        <v>75.945612501801705</v>
      </c>
      <c r="O143" s="88">
        <v>5.188727836021501</v>
      </c>
      <c r="P143" s="89">
        <v>68.321627347444277</v>
      </c>
    </row>
    <row r="144" spans="1:16">
      <c r="A144" s="75" t="s">
        <v>394</v>
      </c>
      <c r="B144" s="85">
        <v>140</v>
      </c>
      <c r="C144" s="85">
        <v>131</v>
      </c>
      <c r="D144" s="85">
        <v>140</v>
      </c>
      <c r="E144" s="86" t="s">
        <v>392</v>
      </c>
      <c r="F144" s="85" t="s">
        <v>11</v>
      </c>
      <c r="G144" s="86" t="s">
        <v>393</v>
      </c>
      <c r="H144" s="85" t="s">
        <v>1</v>
      </c>
      <c r="I144" s="85">
        <v>1</v>
      </c>
      <c r="J144" s="88">
        <v>2.7271960732292619</v>
      </c>
      <c r="K144" s="146">
        <v>3.6132239537000452</v>
      </c>
      <c r="L144" s="147">
        <v>1.3136965620161581E-8</v>
      </c>
      <c r="M144" s="147">
        <v>0.16331794150292919</v>
      </c>
      <c r="N144" s="87">
        <v>65.208437245643722</v>
      </c>
      <c r="O144" s="88">
        <v>2.4894746223932551</v>
      </c>
      <c r="P144" s="89">
        <v>38.177185768388668</v>
      </c>
    </row>
    <row r="145" spans="1:16">
      <c r="A145" s="75" t="s">
        <v>12395</v>
      </c>
      <c r="B145" s="85">
        <v>141</v>
      </c>
      <c r="C145" s="85">
        <v>8332</v>
      </c>
      <c r="D145" s="85">
        <v>141</v>
      </c>
      <c r="E145" s="86" t="s">
        <v>12396</v>
      </c>
      <c r="F145" s="85" t="s">
        <v>38</v>
      </c>
      <c r="G145" s="86" t="s">
        <v>393</v>
      </c>
      <c r="H145" s="85" t="s">
        <v>1</v>
      </c>
      <c r="I145" s="85">
        <v>1</v>
      </c>
      <c r="J145" s="88">
        <v>5.8797272639922156</v>
      </c>
      <c r="K145" s="146">
        <v>8.1393695019000241</v>
      </c>
      <c r="L145" s="147">
        <v>2.5452105899386051E-8</v>
      </c>
      <c r="M145" s="147">
        <v>0.27243618324884311</v>
      </c>
      <c r="N145" s="87">
        <v>76.151638152468706</v>
      </c>
      <c r="O145" s="88">
        <v>5.2015746243330989</v>
      </c>
      <c r="P145" s="89">
        <v>68.305485614356044</v>
      </c>
    </row>
    <row r="146" spans="1:16">
      <c r="A146" s="75" t="s">
        <v>12397</v>
      </c>
      <c r="B146" s="85">
        <v>142</v>
      </c>
      <c r="C146" s="85">
        <v>8333</v>
      </c>
      <c r="D146" s="85">
        <v>142</v>
      </c>
      <c r="E146" s="86" t="s">
        <v>12396</v>
      </c>
      <c r="F146" s="85" t="s">
        <v>11</v>
      </c>
      <c r="G146" s="86" t="s">
        <v>393</v>
      </c>
      <c r="H146" s="85" t="s">
        <v>1</v>
      </c>
      <c r="I146" s="85">
        <v>1</v>
      </c>
      <c r="J146" s="88">
        <v>2.7354387826282469</v>
      </c>
      <c r="K146" s="146">
        <v>3.6223331140072839</v>
      </c>
      <c r="L146" s="147">
        <v>1.3177166934105399E-8</v>
      </c>
      <c r="M146" s="147">
        <v>0.16447657744006131</v>
      </c>
      <c r="N146" s="87">
        <v>65.335871304353418</v>
      </c>
      <c r="O146" s="88">
        <v>2.4968680182703622</v>
      </c>
      <c r="P146" s="89">
        <v>38.215883073468589</v>
      </c>
    </row>
    <row r="147" spans="1:16">
      <c r="A147" s="75" t="s">
        <v>395</v>
      </c>
      <c r="B147" s="85">
        <v>143</v>
      </c>
      <c r="C147" s="85">
        <v>132</v>
      </c>
      <c r="D147" s="85">
        <v>143</v>
      </c>
      <c r="E147" s="86" t="s">
        <v>396</v>
      </c>
      <c r="F147" s="85" t="s">
        <v>38</v>
      </c>
      <c r="G147" s="86" t="s">
        <v>397</v>
      </c>
      <c r="H147" s="85" t="s">
        <v>1</v>
      </c>
      <c r="I147" s="85">
        <v>1</v>
      </c>
      <c r="J147" s="88">
        <v>8.2592249620887745</v>
      </c>
      <c r="K147" s="146">
        <v>10.396105917361851</v>
      </c>
      <c r="L147" s="147">
        <v>3.5986479064904382E-8</v>
      </c>
      <c r="M147" s="147">
        <v>0.9287711309122425</v>
      </c>
      <c r="N147" s="87">
        <v>139.92493635506531</v>
      </c>
      <c r="O147" s="88">
        <v>6.756700476695678</v>
      </c>
      <c r="P147" s="89">
        <v>48.288036805321617</v>
      </c>
    </row>
    <row r="148" spans="1:16">
      <c r="A148" s="75" t="s">
        <v>398</v>
      </c>
      <c r="B148" s="85">
        <v>144</v>
      </c>
      <c r="C148" s="85">
        <v>133</v>
      </c>
      <c r="D148" s="85">
        <v>144</v>
      </c>
      <c r="E148" s="86" t="s">
        <v>396</v>
      </c>
      <c r="F148" s="85" t="s">
        <v>11</v>
      </c>
      <c r="G148" s="86" t="s">
        <v>397</v>
      </c>
      <c r="H148" s="85" t="s">
        <v>1</v>
      </c>
      <c r="I148" s="85">
        <v>1</v>
      </c>
      <c r="J148" s="88">
        <v>6.4954522241022561</v>
      </c>
      <c r="K148" s="146">
        <v>8.0108726542154329</v>
      </c>
      <c r="L148" s="147">
        <v>2.874952762733752E-8</v>
      </c>
      <c r="M148" s="147">
        <v>0.92359313750770289</v>
      </c>
      <c r="N148" s="87">
        <v>137.59893829495209</v>
      </c>
      <c r="O148" s="88">
        <v>5.594018184766516</v>
      </c>
      <c r="P148" s="89">
        <v>40.654515609527323</v>
      </c>
    </row>
    <row r="149" spans="1:16">
      <c r="A149" s="75" t="s">
        <v>12398</v>
      </c>
      <c r="B149" s="85">
        <v>145</v>
      </c>
      <c r="C149" s="85">
        <v>8334</v>
      </c>
      <c r="D149" s="85">
        <v>145</v>
      </c>
      <c r="E149" s="86" t="s">
        <v>12399</v>
      </c>
      <c r="F149" s="85" t="s">
        <v>55</v>
      </c>
      <c r="G149" s="86" t="s">
        <v>397</v>
      </c>
      <c r="H149" s="85" t="s">
        <v>1</v>
      </c>
      <c r="I149" s="85">
        <v>1</v>
      </c>
      <c r="J149" s="88">
        <v>7.7499484334098234</v>
      </c>
      <c r="K149" s="146">
        <v>9.6993814138080712</v>
      </c>
      <c r="L149" s="147">
        <v>3.3966875373662641E-8</v>
      </c>
      <c r="M149" s="147">
        <v>0.93705216876138175</v>
      </c>
      <c r="N149" s="87">
        <v>140.25893554752469</v>
      </c>
      <c r="O149" s="88">
        <v>6.4392231669151689</v>
      </c>
      <c r="P149" s="89">
        <v>45.909539679440478</v>
      </c>
    </row>
    <row r="150" spans="1:16">
      <c r="A150" s="75" t="s">
        <v>399</v>
      </c>
      <c r="B150" s="85">
        <v>146</v>
      </c>
      <c r="C150" s="85">
        <v>134</v>
      </c>
      <c r="D150" s="85">
        <v>146</v>
      </c>
      <c r="E150" s="86" t="s">
        <v>400</v>
      </c>
      <c r="F150" s="85" t="s">
        <v>38</v>
      </c>
      <c r="G150" s="86" t="s">
        <v>401</v>
      </c>
      <c r="H150" s="85" t="s">
        <v>1</v>
      </c>
      <c r="I150" s="85">
        <v>1</v>
      </c>
      <c r="J150" s="88">
        <v>2.6842439710918171</v>
      </c>
      <c r="K150" s="146">
        <v>2.8792839006506354</v>
      </c>
      <c r="L150" s="147">
        <v>1.0934434430634359E-8</v>
      </c>
      <c r="M150" s="147">
        <v>0.55300585551560899</v>
      </c>
      <c r="N150" s="87">
        <v>72.938892131382786</v>
      </c>
      <c r="O150" s="88">
        <v>2.2721543735351859</v>
      </c>
      <c r="P150" s="89">
        <v>31.151479096260715</v>
      </c>
    </row>
    <row r="151" spans="1:16">
      <c r="A151" s="75" t="s">
        <v>402</v>
      </c>
      <c r="B151" s="85">
        <v>147</v>
      </c>
      <c r="C151" s="85">
        <v>135</v>
      </c>
      <c r="D151" s="85">
        <v>147</v>
      </c>
      <c r="E151" s="86" t="s">
        <v>400</v>
      </c>
      <c r="F151" s="85" t="s">
        <v>11</v>
      </c>
      <c r="G151" s="86" t="s">
        <v>401</v>
      </c>
      <c r="H151" s="85" t="s">
        <v>1</v>
      </c>
      <c r="I151" s="85">
        <v>1</v>
      </c>
      <c r="J151" s="88">
        <v>1.9770022204228941</v>
      </c>
      <c r="K151" s="146">
        <v>1.871598665908103</v>
      </c>
      <c r="L151" s="147">
        <v>7.9216589988257445E-9</v>
      </c>
      <c r="M151" s="147">
        <v>0.53533549941831704</v>
      </c>
      <c r="N151" s="87">
        <v>69.069126881954404</v>
      </c>
      <c r="O151" s="88">
        <v>1.6468223492945731</v>
      </c>
      <c r="P151" s="89">
        <v>23.843103621523209</v>
      </c>
    </row>
    <row r="152" spans="1:16">
      <c r="A152" s="75" t="s">
        <v>12400</v>
      </c>
      <c r="B152" s="85">
        <v>148</v>
      </c>
      <c r="C152" s="85">
        <v>8335</v>
      </c>
      <c r="D152" s="85">
        <v>148</v>
      </c>
      <c r="E152" s="86" t="s">
        <v>12401</v>
      </c>
      <c r="F152" s="85" t="s">
        <v>55</v>
      </c>
      <c r="G152" s="86" t="s">
        <v>401</v>
      </c>
      <c r="H152" s="85" t="s">
        <v>1</v>
      </c>
      <c r="I152" s="85">
        <v>1</v>
      </c>
      <c r="J152" s="88">
        <v>2.4961811859675458</v>
      </c>
      <c r="K152" s="146">
        <v>2.6100589633094975</v>
      </c>
      <c r="L152" s="147">
        <v>1.020871120838433E-8</v>
      </c>
      <c r="M152" s="147">
        <v>0.55392511712696313</v>
      </c>
      <c r="N152" s="87">
        <v>72.39618446198098</v>
      </c>
      <c r="O152" s="88">
        <v>2.1071659451442581</v>
      </c>
      <c r="P152" s="89">
        <v>29.106035916172367</v>
      </c>
    </row>
    <row r="153" spans="1:16">
      <c r="A153" s="75" t="s">
        <v>403</v>
      </c>
      <c r="B153" s="85">
        <v>149</v>
      </c>
      <c r="C153" s="85">
        <v>136</v>
      </c>
      <c r="D153" s="85">
        <v>149</v>
      </c>
      <c r="E153" s="86" t="s">
        <v>404</v>
      </c>
      <c r="F153" s="85" t="s">
        <v>38</v>
      </c>
      <c r="G153" s="86" t="s">
        <v>405</v>
      </c>
      <c r="H153" s="85" t="s">
        <v>1</v>
      </c>
      <c r="I153" s="85">
        <v>1</v>
      </c>
      <c r="J153" s="88">
        <v>2.2501201505095332</v>
      </c>
      <c r="K153" s="146">
        <v>1.9788369861082791</v>
      </c>
      <c r="L153" s="147">
        <v>8.2622547257771316E-9</v>
      </c>
      <c r="M153" s="147">
        <v>0.41287410134668912</v>
      </c>
      <c r="N153" s="87">
        <v>51.589110741759633</v>
      </c>
      <c r="O153" s="88">
        <v>1.9762587916626551</v>
      </c>
      <c r="P153" s="89">
        <v>38.307673135814312</v>
      </c>
    </row>
    <row r="154" spans="1:16">
      <c r="A154" s="75" t="s">
        <v>406</v>
      </c>
      <c r="B154" s="85">
        <v>150</v>
      </c>
      <c r="C154" s="85">
        <v>137</v>
      </c>
      <c r="D154" s="85">
        <v>150</v>
      </c>
      <c r="E154" s="86" t="s">
        <v>404</v>
      </c>
      <c r="F154" s="85" t="s">
        <v>11</v>
      </c>
      <c r="G154" s="86" t="s">
        <v>405</v>
      </c>
      <c r="H154" s="85" t="s">
        <v>1</v>
      </c>
      <c r="I154" s="85">
        <v>1</v>
      </c>
      <c r="J154" s="88">
        <v>1.9316222546936339</v>
      </c>
      <c r="K154" s="146">
        <v>1.5234441756781589</v>
      </c>
      <c r="L154" s="147">
        <v>6.8283270006469098E-9</v>
      </c>
      <c r="M154" s="147">
        <v>0.40615535918745238</v>
      </c>
      <c r="N154" s="87">
        <v>49.334034730875977</v>
      </c>
      <c r="O154" s="88">
        <v>1.69135756696899</v>
      </c>
      <c r="P154" s="89">
        <v>34.283787575769558</v>
      </c>
    </row>
    <row r="155" spans="1:16">
      <c r="A155" s="75" t="s">
        <v>12402</v>
      </c>
      <c r="B155" s="85">
        <v>151</v>
      </c>
      <c r="C155" s="85">
        <v>8336</v>
      </c>
      <c r="D155" s="85">
        <v>151</v>
      </c>
      <c r="E155" s="86" t="s">
        <v>12403</v>
      </c>
      <c r="F155" s="85" t="s">
        <v>38</v>
      </c>
      <c r="G155" s="86" t="s">
        <v>405</v>
      </c>
      <c r="H155" s="85" t="s">
        <v>1</v>
      </c>
      <c r="I155" s="85">
        <v>1</v>
      </c>
      <c r="J155" s="88">
        <v>2.3046683177988521</v>
      </c>
      <c r="K155" s="146">
        <v>2.0554255106219443</v>
      </c>
      <c r="L155" s="147">
        <v>8.5704810043599477E-9</v>
      </c>
      <c r="M155" s="147">
        <v>0.41986059547537707</v>
      </c>
      <c r="N155" s="87">
        <v>52.372333122531423</v>
      </c>
      <c r="O155" s="88">
        <v>2.025823664801675</v>
      </c>
      <c r="P155" s="89">
        <v>38.681180387018756</v>
      </c>
    </row>
    <row r="156" spans="1:16">
      <c r="A156" s="75" t="s">
        <v>12404</v>
      </c>
      <c r="B156" s="85">
        <v>152</v>
      </c>
      <c r="C156" s="85">
        <v>8337</v>
      </c>
      <c r="D156" s="85">
        <v>152</v>
      </c>
      <c r="E156" s="86" t="s">
        <v>12403</v>
      </c>
      <c r="F156" s="85" t="s">
        <v>11</v>
      </c>
      <c r="G156" s="86" t="s">
        <v>405</v>
      </c>
      <c r="H156" s="85" t="s">
        <v>1</v>
      </c>
      <c r="I156" s="85">
        <v>1</v>
      </c>
      <c r="J156" s="88">
        <v>1.9601953462630579</v>
      </c>
      <c r="K156" s="146">
        <v>1.5551397490516721</v>
      </c>
      <c r="L156" s="147">
        <v>6.968604625762531E-9</v>
      </c>
      <c r="M156" s="147">
        <v>0.41014676460422539</v>
      </c>
      <c r="N156" s="87">
        <v>49.773291356784192</v>
      </c>
      <c r="O156" s="88">
        <v>1.7169885998715331</v>
      </c>
      <c r="P156" s="89">
        <v>34.496183657292022</v>
      </c>
    </row>
    <row r="157" spans="1:16">
      <c r="A157" s="75" t="s">
        <v>407</v>
      </c>
      <c r="B157" s="85">
        <v>153</v>
      </c>
      <c r="C157" s="85">
        <v>138</v>
      </c>
      <c r="D157" s="85">
        <v>153</v>
      </c>
      <c r="E157" s="86" t="s">
        <v>408</v>
      </c>
      <c r="F157" s="85" t="s">
        <v>38</v>
      </c>
      <c r="G157" s="86" t="s">
        <v>409</v>
      </c>
      <c r="H157" s="85" t="s">
        <v>1</v>
      </c>
      <c r="I157" s="85">
        <v>1</v>
      </c>
      <c r="J157" s="88">
        <v>2.1052905363420371</v>
      </c>
      <c r="K157" s="146">
        <v>2.7344088215119058</v>
      </c>
      <c r="L157" s="147">
        <v>9.3472512777941329E-9</v>
      </c>
      <c r="M157" s="147">
        <v>0.33881465744802503</v>
      </c>
      <c r="N157" s="87">
        <v>48.443007703266439</v>
      </c>
      <c r="O157" s="88">
        <v>1.7766179778960141</v>
      </c>
      <c r="P157" s="89">
        <v>36.674394554081729</v>
      </c>
    </row>
    <row r="158" spans="1:16">
      <c r="A158" s="75" t="s">
        <v>410</v>
      </c>
      <c r="B158" s="85">
        <v>154</v>
      </c>
      <c r="C158" s="85">
        <v>139</v>
      </c>
      <c r="D158" s="85">
        <v>154</v>
      </c>
      <c r="E158" s="86" t="s">
        <v>408</v>
      </c>
      <c r="F158" s="85" t="s">
        <v>11</v>
      </c>
      <c r="G158" s="86" t="s">
        <v>409</v>
      </c>
      <c r="H158" s="85" t="s">
        <v>1</v>
      </c>
      <c r="I158" s="85">
        <v>1</v>
      </c>
      <c r="J158" s="88">
        <v>1.813897753461992</v>
      </c>
      <c r="K158" s="146">
        <v>2.2721964471112837</v>
      </c>
      <c r="L158" s="147">
        <v>7.9690025375482518E-9</v>
      </c>
      <c r="M158" s="147">
        <v>0.33320683310413057</v>
      </c>
      <c r="N158" s="87">
        <v>46.582215869422249</v>
      </c>
      <c r="O158" s="88">
        <v>1.520596128345691</v>
      </c>
      <c r="P158" s="89">
        <v>32.643275979145699</v>
      </c>
    </row>
    <row r="159" spans="1:16">
      <c r="A159" s="75" t="s">
        <v>12405</v>
      </c>
      <c r="B159" s="85">
        <v>155</v>
      </c>
      <c r="C159" s="85">
        <v>8338</v>
      </c>
      <c r="D159" s="85">
        <v>155</v>
      </c>
      <c r="E159" s="86" t="s">
        <v>12406</v>
      </c>
      <c r="F159" s="85" t="s">
        <v>38</v>
      </c>
      <c r="G159" s="86" t="s">
        <v>409</v>
      </c>
      <c r="H159" s="85" t="s">
        <v>1</v>
      </c>
      <c r="I159" s="85">
        <v>1</v>
      </c>
      <c r="J159" s="88">
        <v>2.204191405253495</v>
      </c>
      <c r="K159" s="146">
        <v>2.8541275540188731</v>
      </c>
      <c r="L159" s="147">
        <v>9.835840719918668E-9</v>
      </c>
      <c r="M159" s="147">
        <v>0.35219541733607068</v>
      </c>
      <c r="N159" s="87">
        <v>49.922787628189667</v>
      </c>
      <c r="O159" s="88">
        <v>1.8663156636794349</v>
      </c>
      <c r="P159" s="89">
        <v>37.384043486898385</v>
      </c>
    </row>
    <row r="160" spans="1:16">
      <c r="A160" s="75" t="s">
        <v>12407</v>
      </c>
      <c r="B160" s="85">
        <v>156</v>
      </c>
      <c r="C160" s="85">
        <v>8339</v>
      </c>
      <c r="D160" s="85">
        <v>156</v>
      </c>
      <c r="E160" s="86" t="s">
        <v>12406</v>
      </c>
      <c r="F160" s="85" t="s">
        <v>11</v>
      </c>
      <c r="G160" s="86" t="s">
        <v>409</v>
      </c>
      <c r="H160" s="85" t="s">
        <v>1</v>
      </c>
      <c r="I160" s="85">
        <v>1</v>
      </c>
      <c r="J160" s="88">
        <v>1.842470845031402</v>
      </c>
      <c r="K160" s="146">
        <v>2.3038920204847977</v>
      </c>
      <c r="L160" s="147">
        <v>8.1092801626636992E-9</v>
      </c>
      <c r="M160" s="147">
        <v>0.33719823852090353</v>
      </c>
      <c r="N160" s="87">
        <v>47.021472495330421</v>
      </c>
      <c r="O160" s="88">
        <v>1.546227161248229</v>
      </c>
      <c r="P160" s="89">
        <v>32.883427064130771</v>
      </c>
    </row>
    <row r="161" spans="1:16">
      <c r="A161" s="75" t="s">
        <v>411</v>
      </c>
      <c r="B161" s="85">
        <v>157</v>
      </c>
      <c r="C161" s="85">
        <v>140</v>
      </c>
      <c r="D161" s="85">
        <v>157</v>
      </c>
      <c r="E161" s="86" t="s">
        <v>412</v>
      </c>
      <c r="F161" s="85" t="s">
        <v>38</v>
      </c>
      <c r="G161" s="86" t="s">
        <v>413</v>
      </c>
      <c r="H161" s="85" t="s">
        <v>1</v>
      </c>
      <c r="I161" s="85">
        <v>1</v>
      </c>
      <c r="J161" s="88">
        <v>3.254368222422793</v>
      </c>
      <c r="K161" s="146">
        <v>4.7942153122587747</v>
      </c>
      <c r="L161" s="147">
        <v>1.603624413499805E-8</v>
      </c>
      <c r="M161" s="147">
        <v>0.38656231180175649</v>
      </c>
      <c r="N161" s="87">
        <v>52.680604003179873</v>
      </c>
      <c r="O161" s="88">
        <v>2.8673092542724441</v>
      </c>
      <c r="P161" s="89">
        <v>54.428177287021413</v>
      </c>
    </row>
    <row r="162" spans="1:16">
      <c r="A162" s="75" t="s">
        <v>414</v>
      </c>
      <c r="B162" s="85">
        <v>158</v>
      </c>
      <c r="C162" s="85">
        <v>141</v>
      </c>
      <c r="D162" s="85">
        <v>158</v>
      </c>
      <c r="E162" s="86" t="s">
        <v>412</v>
      </c>
      <c r="F162" s="85" t="s">
        <v>11</v>
      </c>
      <c r="G162" s="86" t="s">
        <v>413</v>
      </c>
      <c r="H162" s="85" t="s">
        <v>1</v>
      </c>
      <c r="I162" s="85">
        <v>1</v>
      </c>
      <c r="J162" s="88">
        <v>2.4793181354588261</v>
      </c>
      <c r="K162" s="146">
        <v>4.8588968379285919</v>
      </c>
      <c r="L162" s="147">
        <v>1.51245101823981E-8</v>
      </c>
      <c r="M162" s="147">
        <v>0.35437919614211261</v>
      </c>
      <c r="N162" s="87">
        <v>47.015839672439348</v>
      </c>
      <c r="O162" s="88">
        <v>2.1899706440522402</v>
      </c>
      <c r="P162" s="89">
        <v>46.579422154529752</v>
      </c>
    </row>
    <row r="163" spans="1:16">
      <c r="A163" s="75" t="s">
        <v>12408</v>
      </c>
      <c r="B163" s="85">
        <v>159</v>
      </c>
      <c r="C163" s="85">
        <v>8340</v>
      </c>
      <c r="D163" s="85">
        <v>159</v>
      </c>
      <c r="E163" s="86" t="s">
        <v>12409</v>
      </c>
      <c r="F163" s="85" t="s">
        <v>38</v>
      </c>
      <c r="G163" s="86" t="s">
        <v>413</v>
      </c>
      <c r="H163" s="85" t="s">
        <v>1</v>
      </c>
      <c r="I163" s="85">
        <v>1</v>
      </c>
      <c r="J163" s="88">
        <v>3.353269091334246</v>
      </c>
      <c r="K163" s="146">
        <v>4.9139340447657567</v>
      </c>
      <c r="L163" s="147">
        <v>1.6524833577122501E-8</v>
      </c>
      <c r="M163" s="147">
        <v>0.39994307168980242</v>
      </c>
      <c r="N163" s="87">
        <v>54.160383928103109</v>
      </c>
      <c r="O163" s="88">
        <v>2.9570069400558592</v>
      </c>
      <c r="P163" s="89">
        <v>54.597230034063834</v>
      </c>
    </row>
    <row r="164" spans="1:16">
      <c r="A164" s="75" t="s">
        <v>12410</v>
      </c>
      <c r="B164" s="85">
        <v>160</v>
      </c>
      <c r="C164" s="85">
        <v>8341</v>
      </c>
      <c r="D164" s="85">
        <v>160</v>
      </c>
      <c r="E164" s="86" t="s">
        <v>12409</v>
      </c>
      <c r="F164" s="85" t="s">
        <v>11</v>
      </c>
      <c r="G164" s="86" t="s">
        <v>413</v>
      </c>
      <c r="H164" s="85" t="s">
        <v>1</v>
      </c>
      <c r="I164" s="85">
        <v>1</v>
      </c>
      <c r="J164" s="88">
        <v>2.507891227028249</v>
      </c>
      <c r="K164" s="146">
        <v>4.8905924113021149</v>
      </c>
      <c r="L164" s="147">
        <v>1.526478780751345E-8</v>
      </c>
      <c r="M164" s="147">
        <v>0.35837060155888539</v>
      </c>
      <c r="N164" s="87">
        <v>47.455096298347542</v>
      </c>
      <c r="O164" s="88">
        <v>2.2156016769547788</v>
      </c>
      <c r="P164" s="89">
        <v>46.68838227669827</v>
      </c>
    </row>
    <row r="165" spans="1:16">
      <c r="A165" s="75" t="s">
        <v>415</v>
      </c>
      <c r="B165" s="85">
        <v>161</v>
      </c>
      <c r="C165" s="85">
        <v>142</v>
      </c>
      <c r="D165" s="85">
        <v>161</v>
      </c>
      <c r="E165" s="86" t="s">
        <v>416</v>
      </c>
      <c r="F165" s="85" t="s">
        <v>38</v>
      </c>
      <c r="G165" s="86" t="s">
        <v>417</v>
      </c>
      <c r="H165" s="85" t="s">
        <v>1</v>
      </c>
      <c r="I165" s="85">
        <v>1</v>
      </c>
      <c r="J165" s="88">
        <v>0.57772139555570401</v>
      </c>
      <c r="K165" s="146">
        <v>0.76928889485527163</v>
      </c>
      <c r="L165" s="147">
        <v>2.7057431403016679E-9</v>
      </c>
      <c r="M165" s="147">
        <v>8.8126528708026577E-2</v>
      </c>
      <c r="N165" s="87">
        <v>11.95648926323914</v>
      </c>
      <c r="O165" s="88">
        <v>0.49644156637661219</v>
      </c>
      <c r="P165" s="89">
        <v>41.520680146717325</v>
      </c>
    </row>
    <row r="166" spans="1:16">
      <c r="A166" s="75" t="s">
        <v>418</v>
      </c>
      <c r="B166" s="85">
        <v>162</v>
      </c>
      <c r="C166" s="85">
        <v>143</v>
      </c>
      <c r="D166" s="85">
        <v>162</v>
      </c>
      <c r="E166" s="86" t="s">
        <v>416</v>
      </c>
      <c r="F166" s="85" t="s">
        <v>11</v>
      </c>
      <c r="G166" s="86" t="s">
        <v>417</v>
      </c>
      <c r="H166" s="85" t="s">
        <v>1</v>
      </c>
      <c r="I166" s="85">
        <v>1</v>
      </c>
      <c r="J166" s="88">
        <v>0.48666581187944369</v>
      </c>
      <c r="K166" s="146">
        <v>0.72887874854772916</v>
      </c>
      <c r="L166" s="147">
        <v>2.4851255105435289E-9</v>
      </c>
      <c r="M166" s="147">
        <v>8.4250699284372246E-2</v>
      </c>
      <c r="N166" s="87">
        <v>11.22776546149329</v>
      </c>
      <c r="O166" s="88">
        <v>0.41631712238090091</v>
      </c>
      <c r="P166" s="89">
        <v>37.079249990454549</v>
      </c>
    </row>
    <row r="167" spans="1:16">
      <c r="A167" s="75" t="s">
        <v>12411</v>
      </c>
      <c r="B167" s="85">
        <v>163</v>
      </c>
      <c r="C167" s="85">
        <v>8342</v>
      </c>
      <c r="D167" s="85">
        <v>163</v>
      </c>
      <c r="E167" s="86" t="s">
        <v>12412</v>
      </c>
      <c r="F167" s="85" t="s">
        <v>38</v>
      </c>
      <c r="G167" s="86" t="s">
        <v>417</v>
      </c>
      <c r="H167" s="85" t="s">
        <v>1</v>
      </c>
      <c r="I167" s="85">
        <v>1</v>
      </c>
      <c r="J167" s="88">
        <v>0.67662226446716234</v>
      </c>
      <c r="K167" s="146">
        <v>0.88900762736224825</v>
      </c>
      <c r="L167" s="147">
        <v>3.1943325824261699E-9</v>
      </c>
      <c r="M167" s="147">
        <v>0.1015072885960723</v>
      </c>
      <c r="N167" s="87">
        <v>13.436269188162379</v>
      </c>
      <c r="O167" s="88">
        <v>0.5861392521600326</v>
      </c>
      <c r="P167" s="89">
        <v>43.623660999322112</v>
      </c>
    </row>
    <row r="168" spans="1:16">
      <c r="A168" s="75" t="s">
        <v>12413</v>
      </c>
      <c r="B168" s="85">
        <v>164</v>
      </c>
      <c r="C168" s="85">
        <v>8343</v>
      </c>
      <c r="D168" s="85">
        <v>164</v>
      </c>
      <c r="E168" s="86" t="s">
        <v>12412</v>
      </c>
      <c r="F168" s="85" t="s">
        <v>11</v>
      </c>
      <c r="G168" s="86" t="s">
        <v>417</v>
      </c>
      <c r="H168" s="85" t="s">
        <v>1</v>
      </c>
      <c r="I168" s="85">
        <v>1</v>
      </c>
      <c r="J168" s="88">
        <v>0.51523890344886358</v>
      </c>
      <c r="K168" s="146">
        <v>0.76057432192124375</v>
      </c>
      <c r="L168" s="147">
        <v>2.625403135659055E-9</v>
      </c>
      <c r="M168" s="147">
        <v>8.8242104701145116E-2</v>
      </c>
      <c r="N168" s="87">
        <v>11.667022087401479</v>
      </c>
      <c r="O168" s="88">
        <v>0.44194815528344022</v>
      </c>
      <c r="P168" s="89">
        <v>37.880116448967179</v>
      </c>
    </row>
    <row r="169" spans="1:16">
      <c r="A169" s="75" t="s">
        <v>419</v>
      </c>
      <c r="B169" s="85">
        <v>165</v>
      </c>
      <c r="C169" s="85">
        <v>144</v>
      </c>
      <c r="D169" s="85">
        <v>165</v>
      </c>
      <c r="E169" s="86" t="s">
        <v>420</v>
      </c>
      <c r="F169" s="85" t="s">
        <v>38</v>
      </c>
      <c r="G169" s="86" t="s">
        <v>421</v>
      </c>
      <c r="H169" s="85" t="s">
        <v>1</v>
      </c>
      <c r="I169" s="85">
        <v>1</v>
      </c>
      <c r="J169" s="88">
        <v>2.88691209883563</v>
      </c>
      <c r="K169" s="146">
        <v>4.2347312895241673</v>
      </c>
      <c r="L169" s="147">
        <v>1.4122804280762519E-8</v>
      </c>
      <c r="M169" s="147">
        <v>0.34863242383594012</v>
      </c>
      <c r="N169" s="87">
        <v>47.943010922353977</v>
      </c>
      <c r="O169" s="88">
        <v>2.5361449343555829</v>
      </c>
      <c r="P169" s="89">
        <v>52.899158512655625</v>
      </c>
    </row>
    <row r="170" spans="1:16">
      <c r="A170" s="75" t="s">
        <v>422</v>
      </c>
      <c r="B170" s="85">
        <v>166</v>
      </c>
      <c r="C170" s="85">
        <v>145</v>
      </c>
      <c r="D170" s="85">
        <v>166</v>
      </c>
      <c r="E170" s="86" t="s">
        <v>420</v>
      </c>
      <c r="F170" s="85" t="s">
        <v>11</v>
      </c>
      <c r="G170" s="86" t="s">
        <v>421</v>
      </c>
      <c r="H170" s="85" t="s">
        <v>1</v>
      </c>
      <c r="I170" s="85">
        <v>1</v>
      </c>
      <c r="J170" s="88">
        <v>2.2053083456176221</v>
      </c>
      <c r="K170" s="146">
        <v>4.2072789407106503</v>
      </c>
      <c r="L170" s="147">
        <v>1.3152394766525899E-8</v>
      </c>
      <c r="M170" s="147">
        <v>0.32042774896368842</v>
      </c>
      <c r="N170" s="87">
        <v>43.074105916610307</v>
      </c>
      <c r="O170" s="88">
        <v>1.940636763440299</v>
      </c>
      <c r="P170" s="89">
        <v>45.053442715614153</v>
      </c>
    </row>
    <row r="171" spans="1:16">
      <c r="A171" s="75" t="s">
        <v>12414</v>
      </c>
      <c r="B171" s="85">
        <v>167</v>
      </c>
      <c r="C171" s="85">
        <v>8344</v>
      </c>
      <c r="D171" s="85">
        <v>167</v>
      </c>
      <c r="E171" s="86" t="s">
        <v>12415</v>
      </c>
      <c r="F171" s="85" t="s">
        <v>38</v>
      </c>
      <c r="G171" s="86" t="s">
        <v>421</v>
      </c>
      <c r="H171" s="85" t="s">
        <v>1</v>
      </c>
      <c r="I171" s="85">
        <v>1</v>
      </c>
      <c r="J171" s="88">
        <v>2.985812967747111</v>
      </c>
      <c r="K171" s="146">
        <v>4.354450022031207</v>
      </c>
      <c r="L171" s="147">
        <v>1.461139372288715E-8</v>
      </c>
      <c r="M171" s="147">
        <v>0.36201318372398722</v>
      </c>
      <c r="N171" s="87">
        <v>49.422790847277533</v>
      </c>
      <c r="O171" s="88">
        <v>2.625842620139025</v>
      </c>
      <c r="P171" s="89">
        <v>53.130197124100086</v>
      </c>
    </row>
    <row r="172" spans="1:16">
      <c r="A172" s="75" t="s">
        <v>12416</v>
      </c>
      <c r="B172" s="85">
        <v>168</v>
      </c>
      <c r="C172" s="85">
        <v>8345</v>
      </c>
      <c r="D172" s="85">
        <v>168</v>
      </c>
      <c r="E172" s="86" t="s">
        <v>12415</v>
      </c>
      <c r="F172" s="85" t="s">
        <v>11</v>
      </c>
      <c r="G172" s="86" t="s">
        <v>421</v>
      </c>
      <c r="H172" s="85" t="s">
        <v>1</v>
      </c>
      <c r="I172" s="85">
        <v>1</v>
      </c>
      <c r="J172" s="88">
        <v>2.2338814371870401</v>
      </c>
      <c r="K172" s="146">
        <v>4.2389745140841617</v>
      </c>
      <c r="L172" s="147">
        <v>1.329267239164132E-8</v>
      </c>
      <c r="M172" s="147">
        <v>0.32441915438046087</v>
      </c>
      <c r="N172" s="87">
        <v>43.513362542518479</v>
      </c>
      <c r="O172" s="88">
        <v>1.966267796342839</v>
      </c>
      <c r="P172" s="89">
        <v>45.187677565058955</v>
      </c>
    </row>
    <row r="173" spans="1:16">
      <c r="A173" s="75" t="s">
        <v>328</v>
      </c>
      <c r="B173" s="85">
        <v>169</v>
      </c>
      <c r="C173" s="85">
        <v>96</v>
      </c>
      <c r="D173" s="85">
        <v>169</v>
      </c>
      <c r="E173" s="86" t="s">
        <v>326</v>
      </c>
      <c r="F173" s="85" t="s">
        <v>38</v>
      </c>
      <c r="G173" s="86" t="s">
        <v>329</v>
      </c>
      <c r="H173" s="85" t="s">
        <v>1</v>
      </c>
      <c r="I173" s="85">
        <v>1</v>
      </c>
      <c r="J173" s="88">
        <v>3.7085946994103551</v>
      </c>
      <c r="K173" s="146">
        <v>3.6292284646237505</v>
      </c>
      <c r="L173" s="147">
        <v>1.5455804248387799E-8</v>
      </c>
      <c r="M173" s="147">
        <v>0.65226581841977926</v>
      </c>
      <c r="N173" s="87">
        <v>84.565482982196855</v>
      </c>
      <c r="O173" s="88">
        <v>3.2359852516931089</v>
      </c>
      <c r="P173" s="89">
        <v>38.266029325160531</v>
      </c>
    </row>
    <row r="174" spans="1:16">
      <c r="A174" s="75" t="s">
        <v>333</v>
      </c>
      <c r="B174" s="85">
        <v>170</v>
      </c>
      <c r="C174" s="85">
        <v>99</v>
      </c>
      <c r="D174" s="85">
        <v>170</v>
      </c>
      <c r="E174" s="86" t="s">
        <v>326</v>
      </c>
      <c r="F174" s="85" t="s">
        <v>11</v>
      </c>
      <c r="G174" s="86" t="s">
        <v>329</v>
      </c>
      <c r="H174" s="85" t="s">
        <v>1</v>
      </c>
      <c r="I174" s="85">
        <v>1</v>
      </c>
      <c r="J174" s="88">
        <v>3.1291944671135612</v>
      </c>
      <c r="K174" s="146">
        <v>2.7315335287873825</v>
      </c>
      <c r="L174" s="147">
        <v>1.246520597974754E-8</v>
      </c>
      <c r="M174" s="147">
        <v>0.68936556346354216</v>
      </c>
      <c r="N174" s="87">
        <v>83.279481780474029</v>
      </c>
      <c r="O174" s="88">
        <v>2.6996828984708472</v>
      </c>
      <c r="P174" s="89">
        <v>32.417143343750048</v>
      </c>
    </row>
    <row r="175" spans="1:16">
      <c r="A175" s="75" t="s">
        <v>12417</v>
      </c>
      <c r="B175" s="85">
        <v>171</v>
      </c>
      <c r="C175" s="85">
        <v>8346</v>
      </c>
      <c r="D175" s="85">
        <v>171</v>
      </c>
      <c r="E175" s="86" t="s">
        <v>12418</v>
      </c>
      <c r="F175" s="85" t="s">
        <v>55</v>
      </c>
      <c r="G175" s="86" t="s">
        <v>329</v>
      </c>
      <c r="H175" s="85" t="s">
        <v>1</v>
      </c>
      <c r="I175" s="85">
        <v>1</v>
      </c>
      <c r="J175" s="88">
        <v>3.6293070543150741</v>
      </c>
      <c r="K175" s="146">
        <v>3.4983352379573769</v>
      </c>
      <c r="L175" s="147">
        <v>1.507289454076401E-8</v>
      </c>
      <c r="M175" s="147">
        <v>0.66780496746140283</v>
      </c>
      <c r="N175" s="87">
        <v>85.052782461652086</v>
      </c>
      <c r="O175" s="88">
        <v>3.161634292957562</v>
      </c>
      <c r="P175" s="89">
        <v>37.172614480696787</v>
      </c>
    </row>
    <row r="176" spans="1:16">
      <c r="A176" s="75" t="s">
        <v>423</v>
      </c>
      <c r="B176" s="85">
        <v>172</v>
      </c>
      <c r="C176" s="85">
        <v>146</v>
      </c>
      <c r="D176" s="85">
        <v>172</v>
      </c>
      <c r="E176" s="86" t="s">
        <v>424</v>
      </c>
      <c r="F176" s="85" t="s">
        <v>38</v>
      </c>
      <c r="G176" s="86" t="s">
        <v>425</v>
      </c>
      <c r="H176" s="85" t="s">
        <v>1</v>
      </c>
      <c r="I176" s="85">
        <v>1</v>
      </c>
      <c r="J176" s="88">
        <v>4.5654658336821878</v>
      </c>
      <c r="K176" s="146">
        <v>3.9541001952913497</v>
      </c>
      <c r="L176" s="147">
        <v>1.6807394485642909E-8</v>
      </c>
      <c r="M176" s="147">
        <v>0.81513789675325643</v>
      </c>
      <c r="N176" s="87">
        <v>100.7780440777306</v>
      </c>
      <c r="O176" s="88">
        <v>3.6382630646501881</v>
      </c>
      <c r="P176" s="89">
        <v>36.101743171796208</v>
      </c>
    </row>
    <row r="177" spans="1:16">
      <c r="A177" s="75" t="s">
        <v>426</v>
      </c>
      <c r="B177" s="85">
        <v>173</v>
      </c>
      <c r="C177" s="85">
        <v>147</v>
      </c>
      <c r="D177" s="85">
        <v>173</v>
      </c>
      <c r="E177" s="86" t="s">
        <v>424</v>
      </c>
      <c r="F177" s="85" t="s">
        <v>11</v>
      </c>
      <c r="G177" s="86" t="s">
        <v>425</v>
      </c>
      <c r="H177" s="85" t="s">
        <v>1</v>
      </c>
      <c r="I177" s="85">
        <v>1</v>
      </c>
      <c r="J177" s="88">
        <v>4.5583651186006682</v>
      </c>
      <c r="K177" s="146">
        <v>3.928744054080195</v>
      </c>
      <c r="L177" s="147">
        <v>1.6759617319748879E-8</v>
      </c>
      <c r="M177" s="147">
        <v>0.81495923571972151</v>
      </c>
      <c r="N177" s="87">
        <v>100.76133000410429</v>
      </c>
      <c r="O177" s="88">
        <v>3.6397158767958322</v>
      </c>
      <c r="P177" s="89">
        <v>36.122150001866551</v>
      </c>
    </row>
    <row r="178" spans="1:16">
      <c r="A178" s="75" t="s">
        <v>12419</v>
      </c>
      <c r="B178" s="85">
        <v>174</v>
      </c>
      <c r="C178" s="85">
        <v>8347</v>
      </c>
      <c r="D178" s="85">
        <v>174</v>
      </c>
      <c r="E178" s="86" t="s">
        <v>12420</v>
      </c>
      <c r="F178" s="85" t="s">
        <v>55</v>
      </c>
      <c r="G178" s="86" t="s">
        <v>425</v>
      </c>
      <c r="H178" s="85" t="s">
        <v>1</v>
      </c>
      <c r="I178" s="85">
        <v>1</v>
      </c>
      <c r="J178" s="88">
        <v>4.650474612808754</v>
      </c>
      <c r="K178" s="146">
        <v>4.0563470022775547</v>
      </c>
      <c r="L178" s="147">
        <v>1.7253700723221649E-8</v>
      </c>
      <c r="M178" s="147">
        <v>0.82677088621558747</v>
      </c>
      <c r="N178" s="87">
        <v>102.06719235475769</v>
      </c>
      <c r="O178" s="88">
        <v>3.717998784232063</v>
      </c>
      <c r="P178" s="89">
        <v>36.4269722567592</v>
      </c>
    </row>
    <row r="179" spans="1:16">
      <c r="A179" s="75" t="s">
        <v>427</v>
      </c>
      <c r="B179" s="85">
        <v>175</v>
      </c>
      <c r="C179" s="85">
        <v>148</v>
      </c>
      <c r="D179" s="85">
        <v>175</v>
      </c>
      <c r="E179" s="86" t="s">
        <v>428</v>
      </c>
      <c r="F179" s="85" t="s">
        <v>429</v>
      </c>
      <c r="G179" s="86" t="s">
        <v>430</v>
      </c>
      <c r="H179" s="85" t="s">
        <v>1</v>
      </c>
      <c r="I179" s="85">
        <v>1</v>
      </c>
      <c r="J179" s="88">
        <v>0.44206825381920167</v>
      </c>
      <c r="K179" s="146">
        <v>0.76793688738141586</v>
      </c>
      <c r="L179" s="147">
        <v>2.5701468762529599E-9</v>
      </c>
      <c r="M179" s="147">
        <v>7.2654524204231172E-2</v>
      </c>
      <c r="N179" s="87">
        <v>10.68546905941411</v>
      </c>
      <c r="O179" s="88">
        <v>0.37731592648891249</v>
      </c>
      <c r="P179" s="89">
        <v>35.311124330708687</v>
      </c>
    </row>
    <row r="180" spans="1:16">
      <c r="A180" s="75" t="s">
        <v>431</v>
      </c>
      <c r="B180" s="85">
        <v>176</v>
      </c>
      <c r="C180" s="85">
        <v>149</v>
      </c>
      <c r="D180" s="85">
        <v>176</v>
      </c>
      <c r="E180" s="86" t="s">
        <v>428</v>
      </c>
      <c r="F180" s="85" t="s">
        <v>38</v>
      </c>
      <c r="G180" s="86" t="s">
        <v>430</v>
      </c>
      <c r="H180" s="85" t="s">
        <v>1</v>
      </c>
      <c r="I180" s="85">
        <v>1</v>
      </c>
      <c r="J180" s="88">
        <v>0.53322279955772367</v>
      </c>
      <c r="K180" s="146">
        <v>0.97997671630783512</v>
      </c>
      <c r="L180" s="147">
        <v>2.9977425734420289E-9</v>
      </c>
      <c r="M180" s="147">
        <v>7.737611082398424E-2</v>
      </c>
      <c r="N180" s="87">
        <v>11.13545615777182</v>
      </c>
      <c r="O180" s="88">
        <v>0.45185389197306958</v>
      </c>
      <c r="P180" s="89">
        <v>40.577941807772746</v>
      </c>
    </row>
    <row r="181" spans="1:16">
      <c r="A181" s="75" t="s">
        <v>12421</v>
      </c>
      <c r="B181" s="85">
        <v>177</v>
      </c>
      <c r="C181" s="85">
        <v>8348</v>
      </c>
      <c r="D181" s="85">
        <v>177</v>
      </c>
      <c r="E181" s="86" t="s">
        <v>12422</v>
      </c>
      <c r="F181" s="85" t="s">
        <v>55</v>
      </c>
      <c r="G181" s="86" t="s">
        <v>430</v>
      </c>
      <c r="H181" s="85" t="s">
        <v>1</v>
      </c>
      <c r="I181" s="85">
        <v>1</v>
      </c>
      <c r="J181" s="88">
        <v>0.53925830826203003</v>
      </c>
      <c r="K181" s="146">
        <v>0.98544667350627946</v>
      </c>
      <c r="L181" s="147">
        <v>3.0293250612068898E-9</v>
      </c>
      <c r="M181" s="147">
        <v>7.8352571042563435E-2</v>
      </c>
      <c r="N181" s="87">
        <v>11.24508862052593</v>
      </c>
      <c r="O181" s="88">
        <v>0.45750451055792252</v>
      </c>
      <c r="P181" s="89">
        <v>40.68482926162347</v>
      </c>
    </row>
    <row r="182" spans="1:16">
      <c r="A182" s="75" t="s">
        <v>432</v>
      </c>
      <c r="B182" s="85">
        <v>178</v>
      </c>
      <c r="C182" s="85">
        <v>150</v>
      </c>
      <c r="D182" s="85">
        <v>178</v>
      </c>
      <c r="E182" s="86" t="s">
        <v>433</v>
      </c>
      <c r="F182" s="85" t="s">
        <v>38</v>
      </c>
      <c r="G182" s="86" t="s">
        <v>434</v>
      </c>
      <c r="H182" s="85" t="s">
        <v>1</v>
      </c>
      <c r="I182" s="85">
        <v>1</v>
      </c>
      <c r="J182" s="88">
        <v>8.4619933578997077</v>
      </c>
      <c r="K182" s="146">
        <v>10.912032398687833</v>
      </c>
      <c r="L182" s="147">
        <v>3.925479383763372E-8</v>
      </c>
      <c r="M182" s="147">
        <v>0.29420727595080243</v>
      </c>
      <c r="N182" s="87">
        <v>102.88463181061149</v>
      </c>
      <c r="O182" s="88">
        <v>7.4471770121260219</v>
      </c>
      <c r="P182" s="89">
        <v>72.383765010061708</v>
      </c>
    </row>
    <row r="183" spans="1:16">
      <c r="A183" s="75" t="s">
        <v>435</v>
      </c>
      <c r="B183" s="85">
        <v>179</v>
      </c>
      <c r="C183" s="85">
        <v>151</v>
      </c>
      <c r="D183" s="85">
        <v>179</v>
      </c>
      <c r="E183" s="86" t="s">
        <v>433</v>
      </c>
      <c r="F183" s="85" t="s">
        <v>11</v>
      </c>
      <c r="G183" s="86" t="s">
        <v>434</v>
      </c>
      <c r="H183" s="85" t="s">
        <v>1</v>
      </c>
      <c r="I183" s="85">
        <v>1</v>
      </c>
      <c r="J183" s="88">
        <v>7.7885870184250994</v>
      </c>
      <c r="K183" s="146">
        <v>10.112609492163916</v>
      </c>
      <c r="L183" s="147">
        <v>3.7537201622097798E-8</v>
      </c>
      <c r="M183" s="147">
        <v>0.34056984686246111</v>
      </c>
      <c r="N183" s="87">
        <v>115.562510455202</v>
      </c>
      <c r="O183" s="88">
        <v>7.0411320887850746</v>
      </c>
      <c r="P183" s="89">
        <v>60.929206721539515</v>
      </c>
    </row>
    <row r="184" spans="1:16">
      <c r="A184" s="75" t="s">
        <v>12423</v>
      </c>
      <c r="B184" s="85">
        <v>180</v>
      </c>
      <c r="C184" s="85">
        <v>8349</v>
      </c>
      <c r="D184" s="85">
        <v>180</v>
      </c>
      <c r="E184" s="86" t="s">
        <v>12424</v>
      </c>
      <c r="F184" s="85" t="s">
        <v>55</v>
      </c>
      <c r="G184" s="86" t="s">
        <v>434</v>
      </c>
      <c r="H184" s="85" t="s">
        <v>1</v>
      </c>
      <c r="I184" s="85">
        <v>1</v>
      </c>
      <c r="J184" s="88">
        <v>3.3295615983822051</v>
      </c>
      <c r="K184" s="146">
        <v>4.1855848084757366</v>
      </c>
      <c r="L184" s="147">
        <v>1.5310392282946491E-8</v>
      </c>
      <c r="M184" s="147">
        <v>0.1451065960587572</v>
      </c>
      <c r="N184" s="87">
        <v>42.036691242317453</v>
      </c>
      <c r="O184" s="88">
        <v>2.979732044458181</v>
      </c>
      <c r="P184" s="89">
        <v>70.884076657740081</v>
      </c>
    </row>
    <row r="185" spans="1:16">
      <c r="A185" s="75" t="s">
        <v>30594</v>
      </c>
      <c r="B185" s="85">
        <v>181</v>
      </c>
      <c r="C185" s="85">
        <v>19612</v>
      </c>
      <c r="D185" s="85">
        <v>181</v>
      </c>
      <c r="E185" s="86" t="s">
        <v>30595</v>
      </c>
      <c r="F185" s="85" t="s">
        <v>38</v>
      </c>
      <c r="G185" s="86" t="s">
        <v>434</v>
      </c>
      <c r="H185" s="85" t="s">
        <v>1</v>
      </c>
      <c r="I185" s="85">
        <v>1</v>
      </c>
      <c r="J185" s="88">
        <v>0.99413581384592198</v>
      </c>
      <c r="K185" s="146">
        <v>1.1491905368383613</v>
      </c>
      <c r="L185" s="147">
        <v>4.1268348608497193E-9</v>
      </c>
      <c r="M185" s="147">
        <v>5.2150646459029719E-2</v>
      </c>
      <c r="N185" s="87">
        <v>10.006693765902</v>
      </c>
      <c r="O185" s="88">
        <v>0.91297604562014334</v>
      </c>
      <c r="P185" s="89">
        <v>91.236532962678112</v>
      </c>
    </row>
    <row r="186" spans="1:16">
      <c r="A186" s="75" t="s">
        <v>30596</v>
      </c>
      <c r="B186" s="85">
        <v>182</v>
      </c>
      <c r="C186" s="85">
        <v>19613</v>
      </c>
      <c r="D186" s="85">
        <v>182</v>
      </c>
      <c r="E186" s="86" t="s">
        <v>30595</v>
      </c>
      <c r="F186" s="85" t="s">
        <v>11</v>
      </c>
      <c r="G186" s="86" t="s">
        <v>434</v>
      </c>
      <c r="H186" s="85" t="s">
        <v>1</v>
      </c>
      <c r="I186" s="85">
        <v>1</v>
      </c>
      <c r="J186" s="88">
        <v>0.82416985212854066</v>
      </c>
      <c r="K186" s="146">
        <v>0.83528601336583541</v>
      </c>
      <c r="L186" s="147">
        <v>3.3904353021993478E-9</v>
      </c>
      <c r="M186" s="147">
        <v>5.3066957136611477E-2</v>
      </c>
      <c r="N186" s="87">
        <v>10.434410811681779</v>
      </c>
      <c r="O186" s="88">
        <v>0.77102471090374292</v>
      </c>
      <c r="P186" s="89">
        <v>73.89250095851574</v>
      </c>
    </row>
    <row r="187" spans="1:16">
      <c r="A187" s="75" t="s">
        <v>436</v>
      </c>
      <c r="B187" s="85">
        <v>183</v>
      </c>
      <c r="C187" s="85">
        <v>152</v>
      </c>
      <c r="D187" s="85">
        <v>183</v>
      </c>
      <c r="E187" s="86" t="s">
        <v>437</v>
      </c>
      <c r="F187" s="85" t="s">
        <v>55</v>
      </c>
      <c r="G187" s="86" t="s">
        <v>438</v>
      </c>
      <c r="H187" s="85" t="s">
        <v>1</v>
      </c>
      <c r="I187" s="85">
        <v>1</v>
      </c>
      <c r="J187" s="88">
        <v>2.0537427099028189</v>
      </c>
      <c r="K187" s="146">
        <v>3.9414565342653107</v>
      </c>
      <c r="L187" s="147">
        <v>1.1869625120469641E-8</v>
      </c>
      <c r="M187" s="147">
        <v>0.1556068332404078</v>
      </c>
      <c r="N187" s="87">
        <v>24.985979809477389</v>
      </c>
      <c r="O187" s="88">
        <v>1.8638164447006189</v>
      </c>
      <c r="P187" s="89">
        <v>74.594490947025335</v>
      </c>
    </row>
    <row r="188" spans="1:16">
      <c r="A188" s="75" t="s">
        <v>12425</v>
      </c>
      <c r="B188" s="85">
        <v>184</v>
      </c>
      <c r="C188" s="85">
        <v>8350</v>
      </c>
      <c r="D188" s="85">
        <v>184</v>
      </c>
      <c r="E188" s="86" t="s">
        <v>12426</v>
      </c>
      <c r="F188" s="85" t="s">
        <v>55</v>
      </c>
      <c r="G188" s="86" t="s">
        <v>438</v>
      </c>
      <c r="H188" s="85" t="s">
        <v>1</v>
      </c>
      <c r="I188" s="85">
        <v>1</v>
      </c>
      <c r="J188" s="88">
        <v>2.108162810722181</v>
      </c>
      <c r="K188" s="146">
        <v>4.0177236774073295</v>
      </c>
      <c r="L188" s="147">
        <v>1.217685347483978E-8</v>
      </c>
      <c r="M188" s="147">
        <v>0.16258450265654761</v>
      </c>
      <c r="N188" s="87">
        <v>25.770048797022429</v>
      </c>
      <c r="O188" s="88">
        <v>1.913227567477902</v>
      </c>
      <c r="P188" s="89">
        <v>74.242295097980701</v>
      </c>
    </row>
    <row r="189" spans="1:16">
      <c r="A189" s="75" t="s">
        <v>440</v>
      </c>
      <c r="B189" s="85">
        <v>185</v>
      </c>
      <c r="C189" s="85">
        <v>154</v>
      </c>
      <c r="D189" s="85">
        <v>185</v>
      </c>
      <c r="E189" s="86" t="s">
        <v>441</v>
      </c>
      <c r="F189" s="85" t="s">
        <v>32</v>
      </c>
      <c r="G189" s="86" t="s">
        <v>442</v>
      </c>
      <c r="H189" s="85" t="s">
        <v>1</v>
      </c>
      <c r="I189" s="85">
        <v>1</v>
      </c>
      <c r="J189" s="88">
        <v>1.0506347916492511</v>
      </c>
      <c r="K189" s="146">
        <v>1.804313608791976</v>
      </c>
      <c r="L189" s="147">
        <v>5.8900059149891152E-9</v>
      </c>
      <c r="M189" s="147">
        <v>0.14469335275616341</v>
      </c>
      <c r="N189" s="87">
        <v>19.387643949967551</v>
      </c>
      <c r="O189" s="88">
        <v>0.9311284773348133</v>
      </c>
      <c r="P189" s="89">
        <v>48.02690206905578</v>
      </c>
    </row>
    <row r="190" spans="1:16">
      <c r="A190" s="75" t="s">
        <v>443</v>
      </c>
      <c r="B190" s="85">
        <v>186</v>
      </c>
      <c r="C190" s="85">
        <v>155</v>
      </c>
      <c r="D190" s="85">
        <v>186</v>
      </c>
      <c r="E190" s="86" t="s">
        <v>441</v>
      </c>
      <c r="F190" s="85" t="s">
        <v>38</v>
      </c>
      <c r="G190" s="86" t="s">
        <v>442</v>
      </c>
      <c r="H190" s="85" t="s">
        <v>1</v>
      </c>
      <c r="I190" s="85">
        <v>1</v>
      </c>
      <c r="J190" s="88">
        <v>1.380791120969771</v>
      </c>
      <c r="K190" s="146">
        <v>1.9174043366398432</v>
      </c>
      <c r="L190" s="147">
        <v>6.598687829999776E-9</v>
      </c>
      <c r="M190" s="147">
        <v>0.1618498740598863</v>
      </c>
      <c r="N190" s="87">
        <v>22.020640896567208</v>
      </c>
      <c r="O190" s="88">
        <v>1.2162635604156911</v>
      </c>
      <c r="P190" s="89">
        <v>55.232886550785814</v>
      </c>
    </row>
    <row r="191" spans="1:16">
      <c r="A191" s="75" t="s">
        <v>12427</v>
      </c>
      <c r="B191" s="85">
        <v>187</v>
      </c>
      <c r="C191" s="85">
        <v>8351</v>
      </c>
      <c r="D191" s="85">
        <v>187</v>
      </c>
      <c r="E191" s="86" t="s">
        <v>12428</v>
      </c>
      <c r="F191" s="85" t="s">
        <v>55</v>
      </c>
      <c r="G191" s="86" t="s">
        <v>442</v>
      </c>
      <c r="H191" s="85" t="s">
        <v>1</v>
      </c>
      <c r="I191" s="85">
        <v>1</v>
      </c>
      <c r="J191" s="88">
        <v>1.395546886996468</v>
      </c>
      <c r="K191" s="146">
        <v>1.9434081736597895</v>
      </c>
      <c r="L191" s="147">
        <v>6.6980379691245857E-9</v>
      </c>
      <c r="M191" s="147">
        <v>0.16404496817807979</v>
      </c>
      <c r="N191" s="87">
        <v>22.253465562239299</v>
      </c>
      <c r="O191" s="88">
        <v>1.2297891046953091</v>
      </c>
      <c r="P191" s="89">
        <v>55.262812942810655</v>
      </c>
    </row>
    <row r="192" spans="1:16">
      <c r="A192" s="75" t="s">
        <v>444</v>
      </c>
      <c r="B192" s="85">
        <v>188</v>
      </c>
      <c r="C192" s="85">
        <v>156</v>
      </c>
      <c r="D192" s="85">
        <v>188</v>
      </c>
      <c r="E192" s="86" t="s">
        <v>445</v>
      </c>
      <c r="F192" s="85" t="s">
        <v>429</v>
      </c>
      <c r="G192" s="86" t="s">
        <v>446</v>
      </c>
      <c r="H192" s="85" t="s">
        <v>1</v>
      </c>
      <c r="I192" s="85">
        <v>1</v>
      </c>
      <c r="J192" s="88">
        <v>3.4654537537431951</v>
      </c>
      <c r="K192" s="146">
        <v>4.0193284089685584</v>
      </c>
      <c r="L192" s="147">
        <v>1.459758215872427E-8</v>
      </c>
      <c r="M192" s="147">
        <v>0.51928097029674669</v>
      </c>
      <c r="N192" s="87">
        <v>71.682719476425433</v>
      </c>
      <c r="O192" s="88">
        <v>3.0118059828571608</v>
      </c>
      <c r="P192" s="89">
        <v>42.015788531121011</v>
      </c>
    </row>
    <row r="193" spans="1:16">
      <c r="A193" s="75" t="s">
        <v>447</v>
      </c>
      <c r="B193" s="85">
        <v>189</v>
      </c>
      <c r="C193" s="85">
        <v>157</v>
      </c>
      <c r="D193" s="85">
        <v>189</v>
      </c>
      <c r="E193" s="86" t="s">
        <v>445</v>
      </c>
      <c r="F193" s="85" t="s">
        <v>38</v>
      </c>
      <c r="G193" s="86" t="s">
        <v>446</v>
      </c>
      <c r="H193" s="85" t="s">
        <v>1</v>
      </c>
      <c r="I193" s="85">
        <v>1</v>
      </c>
      <c r="J193" s="88">
        <v>3.6199317726353182</v>
      </c>
      <c r="K193" s="146">
        <v>4.2623252259526794</v>
      </c>
      <c r="L193" s="147">
        <v>1.5322873544801699E-8</v>
      </c>
      <c r="M193" s="147">
        <v>0.52754485836136367</v>
      </c>
      <c r="N193" s="87">
        <v>72.53718567155974</v>
      </c>
      <c r="O193" s="88">
        <v>3.1481489641092431</v>
      </c>
      <c r="P193" s="89">
        <v>43.400483971954877</v>
      </c>
    </row>
    <row r="194" spans="1:16">
      <c r="A194" s="75" t="s">
        <v>12429</v>
      </c>
      <c r="B194" s="85">
        <v>190</v>
      </c>
      <c r="C194" s="85">
        <v>8352</v>
      </c>
      <c r="D194" s="85">
        <v>190</v>
      </c>
      <c r="E194" s="86" t="s">
        <v>12430</v>
      </c>
      <c r="F194" s="85" t="s">
        <v>38</v>
      </c>
      <c r="G194" s="86" t="s">
        <v>446</v>
      </c>
      <c r="H194" s="85" t="s">
        <v>1</v>
      </c>
      <c r="I194" s="85">
        <v>1</v>
      </c>
      <c r="J194" s="88">
        <v>3.704343282962641</v>
      </c>
      <c r="K194" s="146">
        <v>4.3684019663952709</v>
      </c>
      <c r="L194" s="147">
        <v>1.575248344826841E-8</v>
      </c>
      <c r="M194" s="147">
        <v>0.53893952230645004</v>
      </c>
      <c r="N194" s="87">
        <v>73.794943493867933</v>
      </c>
      <c r="O194" s="88">
        <v>3.2247287464735268</v>
      </c>
      <c r="P194" s="89">
        <v>43.698505531635632</v>
      </c>
    </row>
    <row r="195" spans="1:16">
      <c r="A195" s="75" t="s">
        <v>12431</v>
      </c>
      <c r="B195" s="85">
        <v>191</v>
      </c>
      <c r="C195" s="85">
        <v>8353</v>
      </c>
      <c r="D195" s="85">
        <v>191</v>
      </c>
      <c r="E195" s="86" t="s">
        <v>12430</v>
      </c>
      <c r="F195" s="85" t="s">
        <v>11</v>
      </c>
      <c r="G195" s="86" t="s">
        <v>446</v>
      </c>
      <c r="H195" s="85" t="s">
        <v>1</v>
      </c>
      <c r="I195" s="85">
        <v>1</v>
      </c>
      <c r="J195" s="88">
        <v>3.494026845312614</v>
      </c>
      <c r="K195" s="146">
        <v>4.0510239823420724</v>
      </c>
      <c r="L195" s="147">
        <v>1.473785978383977E-8</v>
      </c>
      <c r="M195" s="147">
        <v>0.52327237571352003</v>
      </c>
      <c r="N195" s="87">
        <v>72.121976102333676</v>
      </c>
      <c r="O195" s="88">
        <v>3.0374370157597022</v>
      </c>
      <c r="P195" s="89">
        <v>42.115277199974265</v>
      </c>
    </row>
    <row r="196" spans="1:16">
      <c r="A196" s="75" t="s">
        <v>448</v>
      </c>
      <c r="B196" s="85">
        <v>192</v>
      </c>
      <c r="C196" s="85">
        <v>158</v>
      </c>
      <c r="D196" s="85">
        <v>192</v>
      </c>
      <c r="E196" s="86" t="s">
        <v>449</v>
      </c>
      <c r="F196" s="85" t="s">
        <v>38</v>
      </c>
      <c r="G196" s="86" t="s">
        <v>450</v>
      </c>
      <c r="H196" s="85" t="s">
        <v>1</v>
      </c>
      <c r="I196" s="85">
        <v>1</v>
      </c>
      <c r="J196" s="88">
        <v>8.8462998172788243</v>
      </c>
      <c r="K196" s="146">
        <v>7.6642564831136228</v>
      </c>
      <c r="L196" s="147">
        <v>3.3377687717279668E-8</v>
      </c>
      <c r="M196" s="147">
        <v>0.61251835605422378</v>
      </c>
      <c r="N196" s="87">
        <v>89.769482373899663</v>
      </c>
      <c r="O196" s="88">
        <v>3.9302799018496239</v>
      </c>
      <c r="P196" s="89">
        <v>43.781915612252057</v>
      </c>
    </row>
    <row r="197" spans="1:16">
      <c r="A197" s="75" t="s">
        <v>453</v>
      </c>
      <c r="B197" s="85">
        <v>193</v>
      </c>
      <c r="C197" s="85">
        <v>160</v>
      </c>
      <c r="D197" s="85">
        <v>193</v>
      </c>
      <c r="E197" s="86" t="s">
        <v>449</v>
      </c>
      <c r="F197" s="85" t="s">
        <v>11</v>
      </c>
      <c r="G197" s="86" t="s">
        <v>450</v>
      </c>
      <c r="H197" s="85" t="s">
        <v>1</v>
      </c>
      <c r="I197" s="85">
        <v>1</v>
      </c>
      <c r="J197" s="88">
        <v>8.1548494692936071</v>
      </c>
      <c r="K197" s="146">
        <v>6.624800658431341</v>
      </c>
      <c r="L197" s="147">
        <v>3.0046049897192447E-8</v>
      </c>
      <c r="M197" s="147">
        <v>0.65991377967500775</v>
      </c>
      <c r="N197" s="87">
        <v>92.308195399104065</v>
      </c>
      <c r="O197" s="88">
        <v>3.6942298178278521</v>
      </c>
      <c r="P197" s="89">
        <v>40.020604907889989</v>
      </c>
    </row>
    <row r="198" spans="1:16">
      <c r="A198" s="75" t="s">
        <v>12432</v>
      </c>
      <c r="B198" s="85">
        <v>194</v>
      </c>
      <c r="C198" s="85">
        <v>8354</v>
      </c>
      <c r="D198" s="85">
        <v>194</v>
      </c>
      <c r="E198" s="86" t="s">
        <v>12433</v>
      </c>
      <c r="F198" s="85" t="s">
        <v>55</v>
      </c>
      <c r="G198" s="86" t="s">
        <v>450</v>
      </c>
      <c r="H198" s="85" t="s">
        <v>1</v>
      </c>
      <c r="I198" s="85">
        <v>1</v>
      </c>
      <c r="J198" s="88">
        <v>8.7804075575487488</v>
      </c>
      <c r="K198" s="146">
        <v>7.5596583127609476</v>
      </c>
      <c r="L198" s="147">
        <v>3.3105211090954592E-8</v>
      </c>
      <c r="M198" s="147">
        <v>0.62774282918038049</v>
      </c>
      <c r="N198" s="87">
        <v>90.995287427830377</v>
      </c>
      <c r="O198" s="88">
        <v>3.938618310007119</v>
      </c>
      <c r="P198" s="89">
        <v>43.283761405016627</v>
      </c>
    </row>
    <row r="199" spans="1:16">
      <c r="A199" s="75" t="s">
        <v>455</v>
      </c>
      <c r="B199" s="85">
        <v>195</v>
      </c>
      <c r="C199" s="85">
        <v>162</v>
      </c>
      <c r="D199" s="85">
        <v>195</v>
      </c>
      <c r="E199" s="86" t="s">
        <v>456</v>
      </c>
      <c r="F199" s="85" t="s">
        <v>38</v>
      </c>
      <c r="G199" s="86" t="s">
        <v>457</v>
      </c>
      <c r="H199" s="85" t="s">
        <v>1</v>
      </c>
      <c r="I199" s="85">
        <v>1</v>
      </c>
      <c r="J199" s="88">
        <v>4.0238643509310457</v>
      </c>
      <c r="K199" s="146">
        <v>3.9481167943905593</v>
      </c>
      <c r="L199" s="147">
        <v>1.613927363807927E-8</v>
      </c>
      <c r="M199" s="147">
        <v>0.75692413029179184</v>
      </c>
      <c r="N199" s="87">
        <v>94.936907099516574</v>
      </c>
      <c r="O199" s="88">
        <v>3.2088083774850702</v>
      </c>
      <c r="P199" s="89">
        <v>33.799377665858358</v>
      </c>
    </row>
    <row r="200" spans="1:16">
      <c r="A200" s="75" t="s">
        <v>458</v>
      </c>
      <c r="B200" s="85">
        <v>196</v>
      </c>
      <c r="C200" s="85">
        <v>163</v>
      </c>
      <c r="D200" s="85">
        <v>196</v>
      </c>
      <c r="E200" s="86" t="s">
        <v>456</v>
      </c>
      <c r="F200" s="85" t="s">
        <v>11</v>
      </c>
      <c r="G200" s="86" t="s">
        <v>457</v>
      </c>
      <c r="H200" s="85" t="s">
        <v>1</v>
      </c>
      <c r="I200" s="85">
        <v>1</v>
      </c>
      <c r="J200" s="88">
        <v>4.1888718244613123</v>
      </c>
      <c r="K200" s="146">
        <v>3.6697100650585641</v>
      </c>
      <c r="L200" s="147">
        <v>1.606365429129192E-8</v>
      </c>
      <c r="M200" s="147">
        <v>0.78866045702259879</v>
      </c>
      <c r="N200" s="87">
        <v>98.372387861318884</v>
      </c>
      <c r="O200" s="88">
        <v>3.0874760875341551</v>
      </c>
      <c r="P200" s="89">
        <v>31.385596656317265</v>
      </c>
    </row>
    <row r="201" spans="1:16">
      <c r="A201" s="75" t="s">
        <v>12434</v>
      </c>
      <c r="B201" s="85">
        <v>197</v>
      </c>
      <c r="C201" s="85">
        <v>8355</v>
      </c>
      <c r="D201" s="85">
        <v>197</v>
      </c>
      <c r="E201" s="86" t="s">
        <v>12435</v>
      </c>
      <c r="F201" s="85" t="s">
        <v>38</v>
      </c>
      <c r="G201" s="86" t="s">
        <v>457</v>
      </c>
      <c r="H201" s="85" t="s">
        <v>1</v>
      </c>
      <c r="I201" s="85">
        <v>1</v>
      </c>
      <c r="J201" s="88">
        <v>4.078412518220361</v>
      </c>
      <c r="K201" s="146">
        <v>4.0247053189042257</v>
      </c>
      <c r="L201" s="147">
        <v>1.6447499916662072E-8</v>
      </c>
      <c r="M201" s="147">
        <v>0.76391062442048019</v>
      </c>
      <c r="N201" s="87">
        <v>95.720129480288406</v>
      </c>
      <c r="O201" s="88">
        <v>3.2583732506240861</v>
      </c>
      <c r="P201" s="89">
        <v>34.0406272778296</v>
      </c>
    </row>
    <row r="202" spans="1:16">
      <c r="A202" s="75" t="s">
        <v>12436</v>
      </c>
      <c r="B202" s="85">
        <v>198</v>
      </c>
      <c r="C202" s="85">
        <v>8356</v>
      </c>
      <c r="D202" s="85">
        <v>198</v>
      </c>
      <c r="E202" s="86" t="s">
        <v>12435</v>
      </c>
      <c r="F202" s="85" t="s">
        <v>11</v>
      </c>
      <c r="G202" s="86" t="s">
        <v>457</v>
      </c>
      <c r="H202" s="85" t="s">
        <v>1</v>
      </c>
      <c r="I202" s="85">
        <v>1</v>
      </c>
      <c r="J202" s="88">
        <v>4.1888718244613132</v>
      </c>
      <c r="K202" s="146">
        <v>3.669710065058565</v>
      </c>
      <c r="L202" s="147">
        <v>1.606365429129193E-8</v>
      </c>
      <c r="M202" s="147">
        <v>0.78866045702259868</v>
      </c>
      <c r="N202" s="87">
        <v>98.37238786131887</v>
      </c>
      <c r="O202" s="88">
        <v>3.0874760875341551</v>
      </c>
      <c r="P202" s="89">
        <v>31.385596656317272</v>
      </c>
    </row>
    <row r="203" spans="1:16">
      <c r="A203" s="75" t="s">
        <v>459</v>
      </c>
      <c r="B203" s="85">
        <v>199</v>
      </c>
      <c r="C203" s="85">
        <v>164</v>
      </c>
      <c r="D203" s="85">
        <v>199</v>
      </c>
      <c r="E203" s="86" t="s">
        <v>460</v>
      </c>
      <c r="F203" s="85" t="s">
        <v>32</v>
      </c>
      <c r="G203" s="86" t="s">
        <v>461</v>
      </c>
      <c r="H203" s="85" t="s">
        <v>1</v>
      </c>
      <c r="I203" s="85">
        <v>1</v>
      </c>
      <c r="J203" s="88">
        <v>3.925596538966849</v>
      </c>
      <c r="K203" s="146">
        <v>10.1217514034962</v>
      </c>
      <c r="L203" s="147">
        <v>1.9794985097036079E-8</v>
      </c>
      <c r="M203" s="147">
        <v>0.45569760003152843</v>
      </c>
      <c r="N203" s="87">
        <v>51.544587944884682</v>
      </c>
      <c r="O203" s="88">
        <v>3.4718029372041168</v>
      </c>
      <c r="P203" s="89">
        <v>67.355334005510485</v>
      </c>
    </row>
    <row r="204" spans="1:16">
      <c r="A204" s="75" t="s">
        <v>462</v>
      </c>
      <c r="B204" s="85">
        <v>200</v>
      </c>
      <c r="C204" s="85">
        <v>165</v>
      </c>
      <c r="D204" s="85">
        <v>200</v>
      </c>
      <c r="E204" s="86" t="s">
        <v>460</v>
      </c>
      <c r="F204" s="85" t="s">
        <v>38</v>
      </c>
      <c r="G204" s="86" t="s">
        <v>461</v>
      </c>
      <c r="H204" s="85" t="s">
        <v>1</v>
      </c>
      <c r="I204" s="85">
        <v>1</v>
      </c>
      <c r="J204" s="88">
        <v>6.1846462075770283</v>
      </c>
      <c r="K204" s="146">
        <v>12.909898500531588</v>
      </c>
      <c r="L204" s="147">
        <v>2.8329566076335589E-8</v>
      </c>
      <c r="M204" s="147">
        <v>0.50028823397148503</v>
      </c>
      <c r="N204" s="87">
        <v>70.748779399271427</v>
      </c>
      <c r="O204" s="88">
        <v>5.4678557738893581</v>
      </c>
      <c r="P204" s="89">
        <v>77.285513903094497</v>
      </c>
    </row>
    <row r="205" spans="1:16">
      <c r="A205" s="75" t="s">
        <v>12437</v>
      </c>
      <c r="B205" s="85">
        <v>201</v>
      </c>
      <c r="C205" s="85">
        <v>8357</v>
      </c>
      <c r="D205" s="85">
        <v>201</v>
      </c>
      <c r="E205" s="86" t="s">
        <v>12438</v>
      </c>
      <c r="F205" s="85" t="s">
        <v>55</v>
      </c>
      <c r="G205" s="86" t="s">
        <v>461</v>
      </c>
      <c r="H205" s="85" t="s">
        <v>1</v>
      </c>
      <c r="I205" s="85">
        <v>1</v>
      </c>
      <c r="J205" s="88">
        <v>6.1785467734717736</v>
      </c>
      <c r="K205" s="146">
        <v>12.902370503369591</v>
      </c>
      <c r="L205" s="147">
        <v>2.8306522707691431E-8</v>
      </c>
      <c r="M205" s="147">
        <v>0.50016783925984687</v>
      </c>
      <c r="N205" s="87">
        <v>70.696928082344598</v>
      </c>
      <c r="O205" s="88">
        <v>5.4624664312302977</v>
      </c>
      <c r="P205" s="89">
        <v>77.265965854525703</v>
      </c>
    </row>
    <row r="206" spans="1:16">
      <c r="A206" s="75" t="s">
        <v>463</v>
      </c>
      <c r="B206" s="85">
        <v>202</v>
      </c>
      <c r="C206" s="85">
        <v>166</v>
      </c>
      <c r="D206" s="85">
        <v>202</v>
      </c>
      <c r="E206" s="86" t="s">
        <v>464</v>
      </c>
      <c r="F206" s="85" t="s">
        <v>32</v>
      </c>
      <c r="G206" s="86" t="s">
        <v>465</v>
      </c>
      <c r="H206" s="85" t="s">
        <v>1</v>
      </c>
      <c r="I206" s="85">
        <v>1</v>
      </c>
      <c r="J206" s="88">
        <v>3.392088276672375</v>
      </c>
      <c r="K206" s="146">
        <v>7.9806801616579071</v>
      </c>
      <c r="L206" s="147">
        <v>1.7009165175812511E-8</v>
      </c>
      <c r="M206" s="147">
        <v>0.41817539887890548</v>
      </c>
      <c r="N206" s="87">
        <v>46.30354524001082</v>
      </c>
      <c r="O206" s="88">
        <v>2.9921448705250069</v>
      </c>
      <c r="P206" s="89">
        <v>64.620211152633274</v>
      </c>
    </row>
    <row r="207" spans="1:16">
      <c r="A207" s="75" t="s">
        <v>466</v>
      </c>
      <c r="B207" s="85">
        <v>203</v>
      </c>
      <c r="C207" s="85">
        <v>167</v>
      </c>
      <c r="D207" s="85">
        <v>203</v>
      </c>
      <c r="E207" s="86" t="s">
        <v>464</v>
      </c>
      <c r="F207" s="85" t="s">
        <v>38</v>
      </c>
      <c r="G207" s="86" t="s">
        <v>465</v>
      </c>
      <c r="H207" s="85" t="s">
        <v>1</v>
      </c>
      <c r="I207" s="85">
        <v>1</v>
      </c>
      <c r="J207" s="88">
        <v>5.3555677728627957</v>
      </c>
      <c r="K207" s="146">
        <v>10.414252475476031</v>
      </c>
      <c r="L207" s="147">
        <v>2.4526172525538359E-8</v>
      </c>
      <c r="M207" s="147">
        <v>0.4646444425041254</v>
      </c>
      <c r="N207" s="87">
        <v>63.462767096640277</v>
      </c>
      <c r="O207" s="88">
        <v>4.7298447037876743</v>
      </c>
      <c r="P207" s="89">
        <v>74.529443328323964</v>
      </c>
    </row>
    <row r="208" spans="1:16">
      <c r="A208" s="75" t="s">
        <v>12439</v>
      </c>
      <c r="B208" s="85">
        <v>204</v>
      </c>
      <c r="C208" s="85">
        <v>8358</v>
      </c>
      <c r="D208" s="85">
        <v>204</v>
      </c>
      <c r="E208" s="86" t="s">
        <v>12440</v>
      </c>
      <c r="F208" s="85" t="s">
        <v>55</v>
      </c>
      <c r="G208" s="86" t="s">
        <v>465</v>
      </c>
      <c r="H208" s="85" t="s">
        <v>1</v>
      </c>
      <c r="I208" s="85">
        <v>1</v>
      </c>
      <c r="J208" s="88">
        <v>5.3502663782230799</v>
      </c>
      <c r="K208" s="146">
        <v>10.407681830228734</v>
      </c>
      <c r="L208" s="147">
        <v>2.4505876605694071E-8</v>
      </c>
      <c r="M208" s="147">
        <v>0.46451897608633708</v>
      </c>
      <c r="N208" s="87">
        <v>63.416437197627403</v>
      </c>
      <c r="O208" s="88">
        <v>4.7251529142378628</v>
      </c>
      <c r="P208" s="89">
        <v>74.509908204282482</v>
      </c>
    </row>
    <row r="209" spans="1:16">
      <c r="A209" s="75" t="s">
        <v>467</v>
      </c>
      <c r="B209" s="85">
        <v>205</v>
      </c>
      <c r="C209" s="85">
        <v>168</v>
      </c>
      <c r="D209" s="85">
        <v>205</v>
      </c>
      <c r="E209" s="86" t="s">
        <v>468</v>
      </c>
      <c r="F209" s="85" t="s">
        <v>32</v>
      </c>
      <c r="G209" s="86" t="s">
        <v>469</v>
      </c>
      <c r="H209" s="85" t="s">
        <v>1</v>
      </c>
      <c r="I209" s="85">
        <v>1</v>
      </c>
      <c r="J209" s="88">
        <v>5.1810353454738856</v>
      </c>
      <c r="K209" s="146">
        <v>9.7528223953805373</v>
      </c>
      <c r="L209" s="147">
        <v>2.4759485512535721E-8</v>
      </c>
      <c r="M209" s="147">
        <v>0.42743901582679023</v>
      </c>
      <c r="N209" s="87">
        <v>64.281796955846801</v>
      </c>
      <c r="O209" s="88">
        <v>4.4659403252936656</v>
      </c>
      <c r="P209" s="89">
        <v>69.47441634777546</v>
      </c>
    </row>
    <row r="210" spans="1:16">
      <c r="A210" s="75" t="s">
        <v>470</v>
      </c>
      <c r="B210" s="85">
        <v>206</v>
      </c>
      <c r="C210" s="85">
        <v>169</v>
      </c>
      <c r="D210" s="85">
        <v>206</v>
      </c>
      <c r="E210" s="86" t="s">
        <v>468</v>
      </c>
      <c r="F210" s="85" t="s">
        <v>38</v>
      </c>
      <c r="G210" s="86" t="s">
        <v>469</v>
      </c>
      <c r="H210" s="85" t="s">
        <v>1</v>
      </c>
      <c r="I210" s="85">
        <v>1</v>
      </c>
      <c r="J210" s="88">
        <v>6.6202326054028582</v>
      </c>
      <c r="K210" s="146">
        <v>11.561726079664089</v>
      </c>
      <c r="L210" s="147">
        <v>3.0490542325921289E-8</v>
      </c>
      <c r="M210" s="147">
        <v>0.47676130180579568</v>
      </c>
      <c r="N210" s="87">
        <v>77.731462668046532</v>
      </c>
      <c r="O210" s="88">
        <v>5.7470307225971489</v>
      </c>
      <c r="P210" s="89">
        <v>73.934421472807429</v>
      </c>
    </row>
    <row r="211" spans="1:16">
      <c r="A211" s="75" t="s">
        <v>12441</v>
      </c>
      <c r="B211" s="85">
        <v>207</v>
      </c>
      <c r="C211" s="85">
        <v>8359</v>
      </c>
      <c r="D211" s="85">
        <v>207</v>
      </c>
      <c r="E211" s="86" t="s">
        <v>12442</v>
      </c>
      <c r="F211" s="85" t="s">
        <v>55</v>
      </c>
      <c r="G211" s="86" t="s">
        <v>469</v>
      </c>
      <c r="H211" s="85" t="s">
        <v>1</v>
      </c>
      <c r="I211" s="85">
        <v>1</v>
      </c>
      <c r="J211" s="88">
        <v>6.616346772801057</v>
      </c>
      <c r="K211" s="146">
        <v>11.556842039716523</v>
      </c>
      <c r="L211" s="147">
        <v>3.0475068472525252E-8</v>
      </c>
      <c r="M211" s="147">
        <v>0.47662813163365308</v>
      </c>
      <c r="N211" s="87">
        <v>77.695148570623672</v>
      </c>
      <c r="O211" s="88">
        <v>5.74357177852443</v>
      </c>
      <c r="P211" s="89">
        <v>73.92445840171878</v>
      </c>
    </row>
    <row r="212" spans="1:16">
      <c r="A212" s="75" t="s">
        <v>471</v>
      </c>
      <c r="B212" s="85">
        <v>208</v>
      </c>
      <c r="C212" s="85">
        <v>170</v>
      </c>
      <c r="D212" s="85">
        <v>208</v>
      </c>
      <c r="E212" s="86" t="s">
        <v>472</v>
      </c>
      <c r="F212" s="85" t="s">
        <v>38</v>
      </c>
      <c r="G212" s="86" t="s">
        <v>473</v>
      </c>
      <c r="H212" s="85" t="s">
        <v>260</v>
      </c>
      <c r="I212" s="85">
        <v>1</v>
      </c>
      <c r="J212" s="88">
        <v>15105.96697461461</v>
      </c>
      <c r="K212" s="146">
        <v>85375.118161631181</v>
      </c>
      <c r="L212" s="147">
        <v>1.2821518643364339E-4</v>
      </c>
      <c r="M212" s="147">
        <v>1504.852457857007</v>
      </c>
      <c r="N212" s="87">
        <v>180664.56930568209</v>
      </c>
      <c r="O212" s="88">
        <v>13294.36246353774</v>
      </c>
      <c r="P212" s="89">
        <v>73.585886345229383</v>
      </c>
    </row>
    <row r="213" spans="1:16">
      <c r="A213" s="75" t="s">
        <v>474</v>
      </c>
      <c r="B213" s="85">
        <v>209</v>
      </c>
      <c r="C213" s="85">
        <v>171</v>
      </c>
      <c r="D213" s="85">
        <v>209</v>
      </c>
      <c r="E213" s="86" t="s">
        <v>472</v>
      </c>
      <c r="F213" s="85" t="s">
        <v>11</v>
      </c>
      <c r="G213" s="86" t="s">
        <v>473</v>
      </c>
      <c r="H213" s="85" t="s">
        <v>260</v>
      </c>
      <c r="I213" s="85">
        <v>1</v>
      </c>
      <c r="J213" s="88">
        <v>15128.23997182098</v>
      </c>
      <c r="K213" s="146">
        <v>85376.015817657579</v>
      </c>
      <c r="L213" s="147">
        <v>1.2827558169608541E-4</v>
      </c>
      <c r="M213" s="147">
        <v>1504.903352375622</v>
      </c>
      <c r="N213" s="87">
        <v>180670.95795082251</v>
      </c>
      <c r="O213" s="88">
        <v>13318.452371751049</v>
      </c>
      <c r="P213" s="89">
        <v>73.716620107677997</v>
      </c>
    </row>
    <row r="214" spans="1:16">
      <c r="A214" s="75" t="s">
        <v>12443</v>
      </c>
      <c r="B214" s="85">
        <v>210</v>
      </c>
      <c r="C214" s="85">
        <v>8360</v>
      </c>
      <c r="D214" s="85">
        <v>210</v>
      </c>
      <c r="E214" s="86" t="s">
        <v>12444</v>
      </c>
      <c r="F214" s="85" t="s">
        <v>55</v>
      </c>
      <c r="G214" s="86" t="s">
        <v>473</v>
      </c>
      <c r="H214" s="85" t="s">
        <v>260</v>
      </c>
      <c r="I214" s="85">
        <v>1</v>
      </c>
      <c r="J214" s="88">
        <v>15113.3302571391</v>
      </c>
      <c r="K214" s="146">
        <v>85375.414919847855</v>
      </c>
      <c r="L214" s="147">
        <v>1.2823515264548201E-4</v>
      </c>
      <c r="M214" s="147">
        <v>1504.8692831956009</v>
      </c>
      <c r="N214" s="87">
        <v>180666.6813429028</v>
      </c>
      <c r="O214" s="88">
        <v>13302.326402944749</v>
      </c>
      <c r="P214" s="89">
        <v>73.629106950257878</v>
      </c>
    </row>
    <row r="215" spans="1:16">
      <c r="A215" s="75" t="s">
        <v>475</v>
      </c>
      <c r="B215" s="85">
        <v>211</v>
      </c>
      <c r="C215" s="85">
        <v>172</v>
      </c>
      <c r="D215" s="85">
        <v>211</v>
      </c>
      <c r="E215" s="86" t="s">
        <v>476</v>
      </c>
      <c r="F215" s="85" t="s">
        <v>38</v>
      </c>
      <c r="G215" s="86" t="s">
        <v>477</v>
      </c>
      <c r="H215" s="85" t="s">
        <v>260</v>
      </c>
      <c r="I215" s="85">
        <v>1</v>
      </c>
      <c r="J215" s="88">
        <v>792.85845284983657</v>
      </c>
      <c r="K215" s="146">
        <v>4279.5908016148405</v>
      </c>
      <c r="L215" s="147">
        <v>7.7222396323174596E-6</v>
      </c>
      <c r="M215" s="147">
        <v>69.15018057924857</v>
      </c>
      <c r="N215" s="87">
        <v>9927.2730073050807</v>
      </c>
      <c r="O215" s="88">
        <v>688.73912021366334</v>
      </c>
      <c r="P215" s="89">
        <v>69.378480848350591</v>
      </c>
    </row>
    <row r="216" spans="1:16">
      <c r="A216" s="75" t="s">
        <v>478</v>
      </c>
      <c r="B216" s="85">
        <v>212</v>
      </c>
      <c r="C216" s="85">
        <v>173</v>
      </c>
      <c r="D216" s="85">
        <v>212</v>
      </c>
      <c r="E216" s="86" t="s">
        <v>476</v>
      </c>
      <c r="F216" s="85" t="s">
        <v>11</v>
      </c>
      <c r="G216" s="86" t="s">
        <v>477</v>
      </c>
      <c r="H216" s="85" t="s">
        <v>260</v>
      </c>
      <c r="I216" s="85">
        <v>1</v>
      </c>
      <c r="J216" s="88">
        <v>804.00716388274861</v>
      </c>
      <c r="K216" s="146">
        <v>4279.9255690013533</v>
      </c>
      <c r="L216" s="147">
        <v>7.7524341960049353E-6</v>
      </c>
      <c r="M216" s="147">
        <v>69.175265632705177</v>
      </c>
      <c r="N216" s="87">
        <v>9930.2516784013023</v>
      </c>
      <c r="O216" s="88">
        <v>700.80178211317127</v>
      </c>
      <c r="P216" s="89">
        <v>70.572408918642367</v>
      </c>
    </row>
    <row r="217" spans="1:16">
      <c r="A217" s="75" t="s">
        <v>12445</v>
      </c>
      <c r="B217" s="85">
        <v>213</v>
      </c>
      <c r="C217" s="85">
        <v>8361</v>
      </c>
      <c r="D217" s="85">
        <v>213</v>
      </c>
      <c r="E217" s="86" t="s">
        <v>12446</v>
      </c>
      <c r="F217" s="85" t="s">
        <v>55</v>
      </c>
      <c r="G217" s="86" t="s">
        <v>477</v>
      </c>
      <c r="H217" s="85" t="s">
        <v>260</v>
      </c>
      <c r="I217" s="85">
        <v>1</v>
      </c>
      <c r="J217" s="88">
        <v>796.54413144795342</v>
      </c>
      <c r="K217" s="146">
        <v>4279.7014731524005</v>
      </c>
      <c r="L217" s="147">
        <v>7.7322217241336125E-6</v>
      </c>
      <c r="M217" s="147">
        <v>69.158473506061824</v>
      </c>
      <c r="N217" s="87">
        <v>9928.2577331875436</v>
      </c>
      <c r="O217" s="88">
        <v>692.72694397805117</v>
      </c>
      <c r="P217" s="89">
        <v>69.773263607213579</v>
      </c>
    </row>
    <row r="218" spans="1:16">
      <c r="A218" s="75" t="s">
        <v>479</v>
      </c>
      <c r="B218" s="85">
        <v>214</v>
      </c>
      <c r="C218" s="85">
        <v>174</v>
      </c>
      <c r="D218" s="85">
        <v>214</v>
      </c>
      <c r="E218" s="86" t="s">
        <v>480</v>
      </c>
      <c r="F218" s="85" t="s">
        <v>32</v>
      </c>
      <c r="G218" s="86" t="s">
        <v>481</v>
      </c>
      <c r="H218" s="85" t="s">
        <v>260</v>
      </c>
      <c r="I218" s="85">
        <v>1</v>
      </c>
      <c r="J218" s="88">
        <v>32.948713890705243</v>
      </c>
      <c r="K218" s="146">
        <v>110.87623293142077</v>
      </c>
      <c r="L218" s="147">
        <v>2.4702790420584381E-7</v>
      </c>
      <c r="M218" s="147">
        <v>3.8643796113314548</v>
      </c>
      <c r="N218" s="87">
        <v>440.7079418890973</v>
      </c>
      <c r="O218" s="88">
        <v>29.22398081220495</v>
      </c>
      <c r="P218" s="89">
        <v>66.31144582268287</v>
      </c>
    </row>
    <row r="219" spans="1:16">
      <c r="A219" s="75" t="s">
        <v>482</v>
      </c>
      <c r="B219" s="85">
        <v>215</v>
      </c>
      <c r="C219" s="85">
        <v>175</v>
      </c>
      <c r="D219" s="85">
        <v>215</v>
      </c>
      <c r="E219" s="86" t="s">
        <v>480</v>
      </c>
      <c r="F219" s="85" t="s">
        <v>38</v>
      </c>
      <c r="G219" s="86" t="s">
        <v>481</v>
      </c>
      <c r="H219" s="85" t="s">
        <v>260</v>
      </c>
      <c r="I219" s="85">
        <v>1</v>
      </c>
      <c r="J219" s="88">
        <v>38.058384606114167</v>
      </c>
      <c r="K219" s="146">
        <v>118.19595642540459</v>
      </c>
      <c r="L219" s="147">
        <v>2.7080566642826529E-7</v>
      </c>
      <c r="M219" s="147">
        <v>4.0413356780506007</v>
      </c>
      <c r="N219" s="87">
        <v>480.38202102998952</v>
      </c>
      <c r="O219" s="88">
        <v>33.779536413977283</v>
      </c>
      <c r="P219" s="89">
        <v>70.318069651213023</v>
      </c>
    </row>
    <row r="220" spans="1:16">
      <c r="A220" s="75" t="s">
        <v>12447</v>
      </c>
      <c r="B220" s="85">
        <v>216</v>
      </c>
      <c r="C220" s="85">
        <v>8362</v>
      </c>
      <c r="D220" s="85">
        <v>216</v>
      </c>
      <c r="E220" s="86" t="s">
        <v>12448</v>
      </c>
      <c r="F220" s="85" t="s">
        <v>55</v>
      </c>
      <c r="G220" s="86" t="s">
        <v>481</v>
      </c>
      <c r="H220" s="85" t="s">
        <v>260</v>
      </c>
      <c r="I220" s="85">
        <v>1</v>
      </c>
      <c r="J220" s="88">
        <v>38.72877845954114</v>
      </c>
      <c r="K220" s="146">
        <v>119.0607558299621</v>
      </c>
      <c r="L220" s="147">
        <v>2.7434587045218358E-7</v>
      </c>
      <c r="M220" s="147">
        <v>4.136972010108761</v>
      </c>
      <c r="N220" s="87">
        <v>490.69079105534979</v>
      </c>
      <c r="O220" s="88">
        <v>34.387991225269921</v>
      </c>
      <c r="P220" s="89">
        <v>70.080775616983132</v>
      </c>
    </row>
    <row r="221" spans="1:16">
      <c r="A221" s="75" t="s">
        <v>483</v>
      </c>
      <c r="B221" s="85">
        <v>217</v>
      </c>
      <c r="C221" s="85">
        <v>176</v>
      </c>
      <c r="D221" s="85">
        <v>217</v>
      </c>
      <c r="E221" s="86" t="s">
        <v>484</v>
      </c>
      <c r="F221" s="85" t="s">
        <v>38</v>
      </c>
      <c r="G221" s="86" t="s">
        <v>485</v>
      </c>
      <c r="H221" s="85" t="s">
        <v>260</v>
      </c>
      <c r="I221" s="85">
        <v>1</v>
      </c>
      <c r="J221" s="88">
        <v>2.0178429494221288</v>
      </c>
      <c r="K221" s="146">
        <v>5.6265773958745635</v>
      </c>
      <c r="L221" s="147">
        <v>1.4134296094387739E-8</v>
      </c>
      <c r="M221" s="147">
        <v>0.2013304176846939</v>
      </c>
      <c r="N221" s="87">
        <v>27.944323129975121</v>
      </c>
      <c r="O221" s="88">
        <v>1.7911856494323939</v>
      </c>
      <c r="P221" s="89">
        <v>64.098373079254785</v>
      </c>
    </row>
    <row r="222" spans="1:16">
      <c r="A222" s="75" t="s">
        <v>486</v>
      </c>
      <c r="B222" s="85">
        <v>218</v>
      </c>
      <c r="C222" s="85">
        <v>177</v>
      </c>
      <c r="D222" s="85">
        <v>218</v>
      </c>
      <c r="E222" s="86" t="s">
        <v>484</v>
      </c>
      <c r="F222" s="85" t="s">
        <v>11</v>
      </c>
      <c r="G222" s="86" t="s">
        <v>485</v>
      </c>
      <c r="H222" s="85" t="s">
        <v>260</v>
      </c>
      <c r="I222" s="85">
        <v>1</v>
      </c>
      <c r="J222" s="88">
        <v>1.739490574676136</v>
      </c>
      <c r="K222" s="146">
        <v>5.1854597767277992</v>
      </c>
      <c r="L222" s="147">
        <v>1.2957880101758029E-8</v>
      </c>
      <c r="M222" s="147">
        <v>0.1963588944561955</v>
      </c>
      <c r="N222" s="87">
        <v>27.29393135091475</v>
      </c>
      <c r="O222" s="88">
        <v>1.5533256488764</v>
      </c>
      <c r="P222" s="89">
        <v>56.911026444138123</v>
      </c>
    </row>
    <row r="223" spans="1:16">
      <c r="A223" s="75" t="s">
        <v>12449</v>
      </c>
      <c r="B223" s="85">
        <v>219</v>
      </c>
      <c r="C223" s="85">
        <v>8363</v>
      </c>
      <c r="D223" s="85">
        <v>219</v>
      </c>
      <c r="E223" s="86" t="s">
        <v>12450</v>
      </c>
      <c r="F223" s="85" t="s">
        <v>55</v>
      </c>
      <c r="G223" s="86" t="s">
        <v>485</v>
      </c>
      <c r="H223" s="85" t="s">
        <v>260</v>
      </c>
      <c r="I223" s="85">
        <v>1</v>
      </c>
      <c r="J223" s="88">
        <v>1.955859735568827</v>
      </c>
      <c r="K223" s="146">
        <v>5.519753966054882</v>
      </c>
      <c r="L223" s="147">
        <v>1.3902869911295439E-8</v>
      </c>
      <c r="M223" s="147">
        <v>0.20377637543549501</v>
      </c>
      <c r="N223" s="87">
        <v>28.177422359477038</v>
      </c>
      <c r="O223" s="88">
        <v>1.739784569390965</v>
      </c>
      <c r="P223" s="89">
        <v>61.743922037844442</v>
      </c>
    </row>
    <row r="224" spans="1:16">
      <c r="A224" s="75" t="s">
        <v>487</v>
      </c>
      <c r="B224" s="85">
        <v>220</v>
      </c>
      <c r="C224" s="85">
        <v>178</v>
      </c>
      <c r="D224" s="85">
        <v>220</v>
      </c>
      <c r="E224" s="86" t="s">
        <v>488</v>
      </c>
      <c r="F224" s="85" t="s">
        <v>38</v>
      </c>
      <c r="G224" s="86" t="s">
        <v>489</v>
      </c>
      <c r="H224" s="85" t="s">
        <v>260</v>
      </c>
      <c r="I224" s="85">
        <v>1</v>
      </c>
      <c r="J224" s="88">
        <v>1.4912200245897509</v>
      </c>
      <c r="K224" s="146">
        <v>1.9598379498210829</v>
      </c>
      <c r="L224" s="147">
        <v>8.4068056951621214E-9</v>
      </c>
      <c r="M224" s="147">
        <v>0.1308437232632364</v>
      </c>
      <c r="N224" s="87">
        <v>24.397567956197118</v>
      </c>
      <c r="O224" s="88">
        <v>1.307995950694212</v>
      </c>
      <c r="P224" s="89">
        <v>53.611735114031056</v>
      </c>
    </row>
    <row r="225" spans="1:16">
      <c r="A225" s="75" t="s">
        <v>490</v>
      </c>
      <c r="B225" s="85">
        <v>221</v>
      </c>
      <c r="C225" s="85">
        <v>179</v>
      </c>
      <c r="D225" s="85">
        <v>221</v>
      </c>
      <c r="E225" s="86" t="s">
        <v>488</v>
      </c>
      <c r="F225" s="85" t="s">
        <v>11</v>
      </c>
      <c r="G225" s="86" t="s">
        <v>489</v>
      </c>
      <c r="H225" s="85" t="s">
        <v>260</v>
      </c>
      <c r="I225" s="85">
        <v>1</v>
      </c>
      <c r="J225" s="88">
        <v>1.032778957708439</v>
      </c>
      <c r="K225" s="146">
        <v>1.2887943389066221</v>
      </c>
      <c r="L225" s="147">
        <v>6.4605770176622383E-9</v>
      </c>
      <c r="M225" s="147">
        <v>0.1169446308851448</v>
      </c>
      <c r="N225" s="87">
        <v>22.580596948918181</v>
      </c>
      <c r="O225" s="88">
        <v>0.91444873574888241</v>
      </c>
      <c r="P225" s="89">
        <v>40.497101906453054</v>
      </c>
    </row>
    <row r="226" spans="1:16">
      <c r="A226" s="75" t="s">
        <v>12451</v>
      </c>
      <c r="B226" s="85">
        <v>222</v>
      </c>
      <c r="C226" s="85">
        <v>8364</v>
      </c>
      <c r="D226" s="85">
        <v>222</v>
      </c>
      <c r="E226" s="86" t="s">
        <v>12452</v>
      </c>
      <c r="F226" s="85" t="s">
        <v>55</v>
      </c>
      <c r="G226" s="86" t="s">
        <v>489</v>
      </c>
      <c r="H226" s="85" t="s">
        <v>260</v>
      </c>
      <c r="I226" s="85">
        <v>1</v>
      </c>
      <c r="J226" s="88">
        <v>1.356183787965525</v>
      </c>
      <c r="K226" s="146">
        <v>1.7594497391203119</v>
      </c>
      <c r="L226" s="147">
        <v>7.8500157503690467E-9</v>
      </c>
      <c r="M226" s="147">
        <v>0.1284980175466881</v>
      </c>
      <c r="N226" s="87">
        <v>24.04335381551596</v>
      </c>
      <c r="O226" s="88">
        <v>1.1928707407211521</v>
      </c>
      <c r="P226" s="89">
        <v>49.613325573213238</v>
      </c>
    </row>
    <row r="227" spans="1:16">
      <c r="A227" s="75" t="s">
        <v>491</v>
      </c>
      <c r="B227" s="85">
        <v>223</v>
      </c>
      <c r="C227" s="85">
        <v>180</v>
      </c>
      <c r="D227" s="85">
        <v>223</v>
      </c>
      <c r="E227" s="86" t="s">
        <v>492</v>
      </c>
      <c r="F227" s="85" t="s">
        <v>38</v>
      </c>
      <c r="G227" s="86" t="s">
        <v>493</v>
      </c>
      <c r="H227" s="85" t="s">
        <v>260</v>
      </c>
      <c r="I227" s="85">
        <v>1</v>
      </c>
      <c r="J227" s="88">
        <v>0.36341707182907812</v>
      </c>
      <c r="K227" s="146">
        <v>0.47561662143062428</v>
      </c>
      <c r="L227" s="147">
        <v>1.971694353856797E-9</v>
      </c>
      <c r="M227" s="147">
        <v>3.2012342785240393E-2</v>
      </c>
      <c r="N227" s="87">
        <v>5.976225687482831</v>
      </c>
      <c r="O227" s="88">
        <v>0.31884849073447058</v>
      </c>
      <c r="P227" s="89">
        <v>53.352819556714003</v>
      </c>
    </row>
    <row r="228" spans="1:16">
      <c r="A228" s="75" t="s">
        <v>494</v>
      </c>
      <c r="B228" s="85">
        <v>224</v>
      </c>
      <c r="C228" s="85">
        <v>181</v>
      </c>
      <c r="D228" s="85">
        <v>224</v>
      </c>
      <c r="E228" s="86" t="s">
        <v>492</v>
      </c>
      <c r="F228" s="85" t="s">
        <v>11</v>
      </c>
      <c r="G228" s="86" t="s">
        <v>493</v>
      </c>
      <c r="H228" s="85" t="s">
        <v>260</v>
      </c>
      <c r="I228" s="85">
        <v>1</v>
      </c>
      <c r="J228" s="88">
        <v>0.25320642262707832</v>
      </c>
      <c r="K228" s="146">
        <v>0.31405726272710671</v>
      </c>
      <c r="L228" s="147">
        <v>1.506712458853239E-9</v>
      </c>
      <c r="M228" s="147">
        <v>2.8718549595868972E-2</v>
      </c>
      <c r="N228" s="87">
        <v>5.5441213560160234</v>
      </c>
      <c r="O228" s="88">
        <v>0.22422411621583471</v>
      </c>
      <c r="P228" s="89">
        <v>40.443580112568277</v>
      </c>
    </row>
    <row r="229" spans="1:16">
      <c r="A229" s="75" t="s">
        <v>12453</v>
      </c>
      <c r="B229" s="85">
        <v>225</v>
      </c>
      <c r="C229" s="85">
        <v>8365</v>
      </c>
      <c r="D229" s="85">
        <v>225</v>
      </c>
      <c r="E229" s="86" t="s">
        <v>12454</v>
      </c>
      <c r="F229" s="85" t="s">
        <v>55</v>
      </c>
      <c r="G229" s="86" t="s">
        <v>493</v>
      </c>
      <c r="H229" s="85" t="s">
        <v>260</v>
      </c>
      <c r="I229" s="85">
        <v>1</v>
      </c>
      <c r="J229" s="88">
        <v>0.33073701817098983</v>
      </c>
      <c r="K229" s="146">
        <v>0.42708216826293866</v>
      </c>
      <c r="L229" s="147">
        <v>1.837660889020038E-9</v>
      </c>
      <c r="M229" s="147">
        <v>3.1434628112220087E-2</v>
      </c>
      <c r="N229" s="87">
        <v>5.8893895225432384</v>
      </c>
      <c r="O229" s="88">
        <v>0.29097059835286943</v>
      </c>
      <c r="P229" s="89">
        <v>49.405901450243768</v>
      </c>
    </row>
    <row r="230" spans="1:16">
      <c r="A230" s="75" t="s">
        <v>495</v>
      </c>
      <c r="B230" s="85">
        <v>226</v>
      </c>
      <c r="C230" s="85">
        <v>182</v>
      </c>
      <c r="D230" s="85">
        <v>226</v>
      </c>
      <c r="E230" s="86" t="s">
        <v>496</v>
      </c>
      <c r="F230" s="85" t="s">
        <v>38</v>
      </c>
      <c r="G230" s="86" t="s">
        <v>497</v>
      </c>
      <c r="H230" s="85" t="s">
        <v>260</v>
      </c>
      <c r="I230" s="85">
        <v>1</v>
      </c>
      <c r="J230" s="88">
        <v>0.43453634080000653</v>
      </c>
      <c r="K230" s="146">
        <v>0.55783964104896056</v>
      </c>
      <c r="L230" s="147">
        <v>1.9360353875044162E-9</v>
      </c>
      <c r="M230" s="147">
        <v>3.8961675417108668E-2</v>
      </c>
      <c r="N230" s="87">
        <v>7.3119885612902618</v>
      </c>
      <c r="O230" s="88">
        <v>0.38170558542875949</v>
      </c>
      <c r="P230" s="89">
        <v>52.202705492389931</v>
      </c>
    </row>
    <row r="231" spans="1:16">
      <c r="A231" s="75" t="s">
        <v>498</v>
      </c>
      <c r="B231" s="85">
        <v>227</v>
      </c>
      <c r="C231" s="85">
        <v>183</v>
      </c>
      <c r="D231" s="85">
        <v>227</v>
      </c>
      <c r="E231" s="86" t="s">
        <v>496</v>
      </c>
      <c r="F231" s="85" t="s">
        <v>11</v>
      </c>
      <c r="G231" s="86" t="s">
        <v>497</v>
      </c>
      <c r="H231" s="85" t="s">
        <v>260</v>
      </c>
      <c r="I231" s="85">
        <v>1</v>
      </c>
      <c r="J231" s="88">
        <v>0.31105271054625511</v>
      </c>
      <c r="K231" s="146">
        <v>0.37550065135346145</v>
      </c>
      <c r="L231" s="147">
        <v>1.431120467198977E-9</v>
      </c>
      <c r="M231" s="147">
        <v>3.5535122846401583E-2</v>
      </c>
      <c r="N231" s="87">
        <v>6.8539145283027647</v>
      </c>
      <c r="O231" s="88">
        <v>0.27560550373558129</v>
      </c>
      <c r="P231" s="89">
        <v>40.211400740042414</v>
      </c>
    </row>
    <row r="232" spans="1:16">
      <c r="A232" s="75" t="s">
        <v>12455</v>
      </c>
      <c r="B232" s="85">
        <v>228</v>
      </c>
      <c r="C232" s="85">
        <v>8366</v>
      </c>
      <c r="D232" s="85">
        <v>228</v>
      </c>
      <c r="E232" s="86" t="s">
        <v>12456</v>
      </c>
      <c r="F232" s="85" t="s">
        <v>55</v>
      </c>
      <c r="G232" s="86" t="s">
        <v>497</v>
      </c>
      <c r="H232" s="85" t="s">
        <v>260</v>
      </c>
      <c r="I232" s="85">
        <v>1</v>
      </c>
      <c r="J232" s="88">
        <v>0.39671739231529779</v>
      </c>
      <c r="K232" s="146">
        <v>0.50146043377434946</v>
      </c>
      <c r="L232" s="147">
        <v>1.784863171264608E-9</v>
      </c>
      <c r="M232" s="147">
        <v>3.8237833875356918E-2</v>
      </c>
      <c r="N232" s="87">
        <v>7.2053641672228661</v>
      </c>
      <c r="O232" s="88">
        <v>0.34935307160302009</v>
      </c>
      <c r="P232" s="89">
        <v>48.485137391420679</v>
      </c>
    </row>
    <row r="233" spans="1:16">
      <c r="A233" s="75" t="s">
        <v>499</v>
      </c>
      <c r="B233" s="85">
        <v>229</v>
      </c>
      <c r="C233" s="85">
        <v>184</v>
      </c>
      <c r="D233" s="85">
        <v>229</v>
      </c>
      <c r="E233" s="86" t="s">
        <v>500</v>
      </c>
      <c r="F233" s="85" t="s">
        <v>38</v>
      </c>
      <c r="G233" s="86" t="s">
        <v>501</v>
      </c>
      <c r="H233" s="85" t="s">
        <v>260</v>
      </c>
      <c r="I233" s="85">
        <v>1</v>
      </c>
      <c r="J233" s="88">
        <v>5796.220458008992</v>
      </c>
      <c r="K233" s="146">
        <v>8419.4334322638479</v>
      </c>
      <c r="L233" s="147">
        <v>2.6400452098037482E-5</v>
      </c>
      <c r="M233" s="147">
        <v>371.8109727681005</v>
      </c>
      <c r="N233" s="87">
        <v>68154.752156649833</v>
      </c>
      <c r="O233" s="88">
        <v>5187.184899431023</v>
      </c>
      <c r="P233" s="89">
        <v>76.108924694034144</v>
      </c>
    </row>
    <row r="234" spans="1:16">
      <c r="A234" s="75" t="s">
        <v>502</v>
      </c>
      <c r="B234" s="85">
        <v>230</v>
      </c>
      <c r="C234" s="85">
        <v>185</v>
      </c>
      <c r="D234" s="85">
        <v>230</v>
      </c>
      <c r="E234" s="86" t="s">
        <v>500</v>
      </c>
      <c r="F234" s="85" t="s">
        <v>11</v>
      </c>
      <c r="G234" s="86" t="s">
        <v>501</v>
      </c>
      <c r="H234" s="85" t="s">
        <v>260</v>
      </c>
      <c r="I234" s="85">
        <v>1</v>
      </c>
      <c r="J234" s="88">
        <v>3936.3422532473041</v>
      </c>
      <c r="K234" s="146">
        <v>5667.4191376830477</v>
      </c>
      <c r="L234" s="147">
        <v>1.839412146568184E-5</v>
      </c>
      <c r="M234" s="147">
        <v>336.2976289967113</v>
      </c>
      <c r="N234" s="87">
        <v>59872.086362463298</v>
      </c>
      <c r="O234" s="88">
        <v>3576.8239037077419</v>
      </c>
      <c r="P234" s="89">
        <v>59.741093404592391</v>
      </c>
    </row>
    <row r="235" spans="1:16">
      <c r="A235" s="75" t="s">
        <v>12457</v>
      </c>
      <c r="B235" s="85">
        <v>231</v>
      </c>
      <c r="C235" s="85">
        <v>8367</v>
      </c>
      <c r="D235" s="85">
        <v>231</v>
      </c>
      <c r="E235" s="86" t="s">
        <v>12458</v>
      </c>
      <c r="F235" s="85" t="s">
        <v>55</v>
      </c>
      <c r="G235" s="86" t="s">
        <v>501</v>
      </c>
      <c r="H235" s="85" t="s">
        <v>260</v>
      </c>
      <c r="I235" s="85">
        <v>1</v>
      </c>
      <c r="J235" s="88">
        <v>5181.3589485341572</v>
      </c>
      <c r="K235" s="146">
        <v>7509.6385548734179</v>
      </c>
      <c r="L235" s="147">
        <v>2.3753620426285238E-5</v>
      </c>
      <c r="M235" s="147">
        <v>360.07053293614177</v>
      </c>
      <c r="N235" s="87">
        <v>65416.566193907303</v>
      </c>
      <c r="O235" s="88">
        <v>4654.8118708666634</v>
      </c>
      <c r="P235" s="89">
        <v>71.156469097887296</v>
      </c>
    </row>
    <row r="236" spans="1:16">
      <c r="A236" s="75" t="s">
        <v>503</v>
      </c>
      <c r="B236" s="85">
        <v>232</v>
      </c>
      <c r="C236" s="85">
        <v>186</v>
      </c>
      <c r="D236" s="85">
        <v>232</v>
      </c>
      <c r="E236" s="86" t="s">
        <v>504</v>
      </c>
      <c r="F236" s="85" t="s">
        <v>38</v>
      </c>
      <c r="G236" s="86" t="s">
        <v>505</v>
      </c>
      <c r="H236" s="85" t="s">
        <v>260</v>
      </c>
      <c r="I236" s="85">
        <v>1</v>
      </c>
      <c r="J236" s="88">
        <v>877550.04516269069</v>
      </c>
      <c r="K236" s="146">
        <v>2311118.3664439456</v>
      </c>
      <c r="L236" s="147">
        <v>4.9193272404607288E-3</v>
      </c>
      <c r="M236" s="147">
        <v>55816.080624853123</v>
      </c>
      <c r="N236" s="87">
        <v>11368669.057510739</v>
      </c>
      <c r="O236" s="88">
        <v>775167.92108124611</v>
      </c>
      <c r="P236" s="89">
        <v>68.184579668904121</v>
      </c>
    </row>
    <row r="237" spans="1:16">
      <c r="A237" s="75" t="s">
        <v>506</v>
      </c>
      <c r="B237" s="85">
        <v>233</v>
      </c>
      <c r="C237" s="85">
        <v>187</v>
      </c>
      <c r="D237" s="85">
        <v>233</v>
      </c>
      <c r="E237" s="86" t="s">
        <v>504</v>
      </c>
      <c r="F237" s="85" t="s">
        <v>11</v>
      </c>
      <c r="G237" s="86" t="s">
        <v>505</v>
      </c>
      <c r="H237" s="85" t="s">
        <v>260</v>
      </c>
      <c r="I237" s="85">
        <v>1</v>
      </c>
      <c r="J237" s="88">
        <v>721655.83526481688</v>
      </c>
      <c r="K237" s="146">
        <v>2085914.3277130402</v>
      </c>
      <c r="L237" s="147">
        <v>4.2982614871899857E-3</v>
      </c>
      <c r="M237" s="147">
        <v>50961.006705499407</v>
      </c>
      <c r="N237" s="87">
        <v>10811847.43382298</v>
      </c>
      <c r="O237" s="88">
        <v>640937.8561941809</v>
      </c>
      <c r="P237" s="89">
        <v>59.28106737698856</v>
      </c>
    </row>
    <row r="238" spans="1:16">
      <c r="A238" s="75" t="s">
        <v>12459</v>
      </c>
      <c r="B238" s="85">
        <v>234</v>
      </c>
      <c r="C238" s="85">
        <v>8368</v>
      </c>
      <c r="D238" s="85">
        <v>234</v>
      </c>
      <c r="E238" s="86" t="s">
        <v>12460</v>
      </c>
      <c r="F238" s="85" t="s">
        <v>55</v>
      </c>
      <c r="G238" s="86" t="s">
        <v>505</v>
      </c>
      <c r="H238" s="85" t="s">
        <v>260</v>
      </c>
      <c r="I238" s="85">
        <v>1</v>
      </c>
      <c r="J238" s="88">
        <v>826012.61170560308</v>
      </c>
      <c r="K238" s="146">
        <v>2236667.6336812284</v>
      </c>
      <c r="L238" s="147">
        <v>4.7140076525643273E-3</v>
      </c>
      <c r="M238" s="147">
        <v>54211.030320471356</v>
      </c>
      <c r="N238" s="87">
        <v>11184588.087492211</v>
      </c>
      <c r="O238" s="88">
        <v>730792.48826953652</v>
      </c>
      <c r="P238" s="89">
        <v>65.339240261050463</v>
      </c>
    </row>
    <row r="239" spans="1:16">
      <c r="A239" s="75" t="s">
        <v>530</v>
      </c>
      <c r="B239" s="85">
        <v>235</v>
      </c>
      <c r="C239" s="85">
        <v>203</v>
      </c>
      <c r="D239" s="85">
        <v>235</v>
      </c>
      <c r="E239" s="86" t="s">
        <v>531</v>
      </c>
      <c r="F239" s="85" t="s">
        <v>55</v>
      </c>
      <c r="G239" s="86" t="s">
        <v>532</v>
      </c>
      <c r="H239" s="85" t="s">
        <v>260</v>
      </c>
      <c r="I239" s="85">
        <v>1</v>
      </c>
      <c r="J239" s="88">
        <v>8213189.4987991052</v>
      </c>
      <c r="K239" s="146">
        <v>11110244.213127084</v>
      </c>
      <c r="L239" s="147">
        <v>3.9137993941914737E-2</v>
      </c>
      <c r="M239" s="147">
        <v>2572539.3186190152</v>
      </c>
      <c r="N239" s="87">
        <v>293986335.66272873</v>
      </c>
      <c r="O239" s="88">
        <v>6333167.070412891</v>
      </c>
      <c r="P239" s="89">
        <v>21.542385825981107</v>
      </c>
    </row>
    <row r="240" spans="1:16">
      <c r="A240" s="75" t="s">
        <v>12461</v>
      </c>
      <c r="B240" s="85">
        <v>236</v>
      </c>
      <c r="C240" s="85">
        <v>8369</v>
      </c>
      <c r="D240" s="85">
        <v>236</v>
      </c>
      <c r="E240" s="86" t="s">
        <v>12462</v>
      </c>
      <c r="F240" s="85" t="s">
        <v>55</v>
      </c>
      <c r="G240" s="86" t="s">
        <v>532</v>
      </c>
      <c r="H240" s="85" t="s">
        <v>260</v>
      </c>
      <c r="I240" s="85">
        <v>1</v>
      </c>
      <c r="J240" s="88">
        <v>8213189.4987991052</v>
      </c>
      <c r="K240" s="146">
        <v>11110244.213127084</v>
      </c>
      <c r="L240" s="147">
        <v>3.9137993941914737E-2</v>
      </c>
      <c r="M240" s="147">
        <v>2572539.3186190152</v>
      </c>
      <c r="N240" s="87">
        <v>293986335.66272873</v>
      </c>
      <c r="O240" s="88">
        <v>6333167.070412891</v>
      </c>
      <c r="P240" s="89">
        <v>21.542385825981107</v>
      </c>
    </row>
    <row r="241" spans="1:16">
      <c r="A241" s="75" t="s">
        <v>533</v>
      </c>
      <c r="B241" s="85">
        <v>237</v>
      </c>
      <c r="C241" s="85">
        <v>204</v>
      </c>
      <c r="D241" s="85">
        <v>237</v>
      </c>
      <c r="E241" s="86" t="s">
        <v>534</v>
      </c>
      <c r="F241" s="85" t="s">
        <v>55</v>
      </c>
      <c r="G241" s="86" t="s">
        <v>535</v>
      </c>
      <c r="H241" s="85" t="s">
        <v>260</v>
      </c>
      <c r="I241" s="85">
        <v>1</v>
      </c>
      <c r="J241" s="88">
        <v>3946213.006975444</v>
      </c>
      <c r="K241" s="146">
        <v>5259755.79212444</v>
      </c>
      <c r="L241" s="147">
        <v>1.871125046478055E-2</v>
      </c>
      <c r="M241" s="147">
        <v>1329337.3681560131</v>
      </c>
      <c r="N241" s="87">
        <v>149784982.59975329</v>
      </c>
      <c r="O241" s="88">
        <v>3003528.234429453</v>
      </c>
      <c r="P241" s="89">
        <v>20.052265469465031</v>
      </c>
    </row>
    <row r="242" spans="1:16">
      <c r="A242" s="75" t="s">
        <v>12463</v>
      </c>
      <c r="B242" s="85">
        <v>238</v>
      </c>
      <c r="C242" s="85">
        <v>8370</v>
      </c>
      <c r="D242" s="85">
        <v>238</v>
      </c>
      <c r="E242" s="86" t="s">
        <v>12464</v>
      </c>
      <c r="F242" s="85" t="s">
        <v>55</v>
      </c>
      <c r="G242" s="86" t="s">
        <v>535</v>
      </c>
      <c r="H242" s="85" t="s">
        <v>260</v>
      </c>
      <c r="I242" s="85">
        <v>1</v>
      </c>
      <c r="J242" s="88">
        <v>3946213.006975444</v>
      </c>
      <c r="K242" s="146">
        <v>5259755.79212444</v>
      </c>
      <c r="L242" s="147">
        <v>1.871125046478055E-2</v>
      </c>
      <c r="M242" s="147">
        <v>1329337.3681560131</v>
      </c>
      <c r="N242" s="87">
        <v>149784982.59975329</v>
      </c>
      <c r="O242" s="88">
        <v>3003528.234429453</v>
      </c>
      <c r="P242" s="89">
        <v>20.052265469465031</v>
      </c>
    </row>
    <row r="243" spans="1:16">
      <c r="A243" s="75" t="s">
        <v>536</v>
      </c>
      <c r="B243" s="85">
        <v>239</v>
      </c>
      <c r="C243" s="85">
        <v>205</v>
      </c>
      <c r="D243" s="85">
        <v>239</v>
      </c>
      <c r="E243" s="86" t="s">
        <v>537</v>
      </c>
      <c r="F243" s="85" t="s">
        <v>55</v>
      </c>
      <c r="G243" s="86" t="s">
        <v>538</v>
      </c>
      <c r="H243" s="85" t="s">
        <v>260</v>
      </c>
      <c r="I243" s="85">
        <v>1</v>
      </c>
      <c r="J243" s="88">
        <v>3147147.1937338719</v>
      </c>
      <c r="K243" s="146">
        <v>4172909.7353416942</v>
      </c>
      <c r="L243" s="147">
        <v>1.490235247169038E-2</v>
      </c>
      <c r="M243" s="147">
        <v>1075668.003723155</v>
      </c>
      <c r="N243" s="87">
        <v>120896589.79405729</v>
      </c>
      <c r="O243" s="88">
        <v>2389402.6227277531</v>
      </c>
      <c r="P243" s="89">
        <v>19.764020033964638</v>
      </c>
    </row>
    <row r="244" spans="1:16">
      <c r="A244" s="75" t="s">
        <v>12465</v>
      </c>
      <c r="B244" s="85">
        <v>240</v>
      </c>
      <c r="C244" s="85">
        <v>8371</v>
      </c>
      <c r="D244" s="85">
        <v>240</v>
      </c>
      <c r="E244" s="86" t="s">
        <v>12466</v>
      </c>
      <c r="F244" s="85" t="s">
        <v>55</v>
      </c>
      <c r="G244" s="86" t="s">
        <v>538</v>
      </c>
      <c r="H244" s="85" t="s">
        <v>260</v>
      </c>
      <c r="I244" s="85">
        <v>1</v>
      </c>
      <c r="J244" s="88">
        <v>3147147.1937338719</v>
      </c>
      <c r="K244" s="146">
        <v>4172909.7353416947</v>
      </c>
      <c r="L244" s="147">
        <v>1.490235247169038E-2</v>
      </c>
      <c r="M244" s="147">
        <v>1075668.0037231559</v>
      </c>
      <c r="N244" s="87">
        <v>120896589.79405729</v>
      </c>
      <c r="O244" s="88">
        <v>2389402.6227277541</v>
      </c>
      <c r="P244" s="89">
        <v>19.764020033964645</v>
      </c>
    </row>
    <row r="245" spans="1:16">
      <c r="A245" s="75" t="s">
        <v>539</v>
      </c>
      <c r="B245" s="85">
        <v>241</v>
      </c>
      <c r="C245" s="85">
        <v>206</v>
      </c>
      <c r="D245" s="85">
        <v>241</v>
      </c>
      <c r="E245" s="86" t="s">
        <v>540</v>
      </c>
      <c r="F245" s="85" t="s">
        <v>55</v>
      </c>
      <c r="G245" s="86" t="s">
        <v>541</v>
      </c>
      <c r="H245" s="85" t="s">
        <v>260</v>
      </c>
      <c r="I245" s="85">
        <v>1</v>
      </c>
      <c r="J245" s="88">
        <v>2944143.9685052368</v>
      </c>
      <c r="K245" s="146">
        <v>3899158.4863089141</v>
      </c>
      <c r="L245" s="147">
        <v>1.3939191404811729E-2</v>
      </c>
      <c r="M245" s="147">
        <v>1005460.157363518</v>
      </c>
      <c r="N245" s="87">
        <v>113037041.036999</v>
      </c>
      <c r="O245" s="88">
        <v>2235986.7404616978</v>
      </c>
      <c r="P245" s="89">
        <v>19.781009127174695</v>
      </c>
    </row>
    <row r="246" spans="1:16">
      <c r="A246" s="75" t="s">
        <v>12467</v>
      </c>
      <c r="B246" s="85">
        <v>242</v>
      </c>
      <c r="C246" s="85">
        <v>8372</v>
      </c>
      <c r="D246" s="85">
        <v>242</v>
      </c>
      <c r="E246" s="86" t="s">
        <v>12468</v>
      </c>
      <c r="F246" s="85" t="s">
        <v>55</v>
      </c>
      <c r="G246" s="86" t="s">
        <v>541</v>
      </c>
      <c r="H246" s="85" t="s">
        <v>260</v>
      </c>
      <c r="I246" s="85">
        <v>1</v>
      </c>
      <c r="J246" s="88">
        <v>2944143.9685052368</v>
      </c>
      <c r="K246" s="146">
        <v>3899158.4863089141</v>
      </c>
      <c r="L246" s="147">
        <v>1.3939191404811729E-2</v>
      </c>
      <c r="M246" s="147">
        <v>1005460.157363518</v>
      </c>
      <c r="N246" s="87">
        <v>113037041.036999</v>
      </c>
      <c r="O246" s="88">
        <v>2235986.7404616978</v>
      </c>
      <c r="P246" s="89">
        <v>19.781009127174695</v>
      </c>
    </row>
    <row r="247" spans="1:16">
      <c r="A247" s="75" t="s">
        <v>542</v>
      </c>
      <c r="B247" s="85">
        <v>243</v>
      </c>
      <c r="C247" s="85">
        <v>207</v>
      </c>
      <c r="D247" s="85">
        <v>243</v>
      </c>
      <c r="E247" s="86" t="s">
        <v>543</v>
      </c>
      <c r="F247" s="85" t="s">
        <v>55</v>
      </c>
      <c r="G247" s="86" t="s">
        <v>544</v>
      </c>
      <c r="H247" s="85" t="s">
        <v>260</v>
      </c>
      <c r="I247" s="85">
        <v>1</v>
      </c>
      <c r="J247" s="88">
        <v>9018763.1833270267</v>
      </c>
      <c r="K247" s="146">
        <v>12099213.0333554</v>
      </c>
      <c r="L247" s="147">
        <v>4.2731389908866629E-2</v>
      </c>
      <c r="M247" s="147">
        <v>3165429.4091804242</v>
      </c>
      <c r="N247" s="87">
        <v>353473462.52386153</v>
      </c>
      <c r="O247" s="88">
        <v>6797835.4687303053</v>
      </c>
      <c r="P247" s="89">
        <v>19.231529915124568</v>
      </c>
    </row>
    <row r="248" spans="1:16">
      <c r="A248" s="75" t="s">
        <v>12469</v>
      </c>
      <c r="B248" s="85">
        <v>244</v>
      </c>
      <c r="C248" s="85">
        <v>8373</v>
      </c>
      <c r="D248" s="85">
        <v>244</v>
      </c>
      <c r="E248" s="86" t="s">
        <v>12470</v>
      </c>
      <c r="F248" s="85" t="s">
        <v>55</v>
      </c>
      <c r="G248" s="86" t="s">
        <v>544</v>
      </c>
      <c r="H248" s="85" t="s">
        <v>260</v>
      </c>
      <c r="I248" s="85">
        <v>1</v>
      </c>
      <c r="J248" s="88">
        <v>9018763.1833270267</v>
      </c>
      <c r="K248" s="146">
        <v>12099213.0333554</v>
      </c>
      <c r="L248" s="147">
        <v>4.2731389908866629E-2</v>
      </c>
      <c r="M248" s="147">
        <v>3165429.4091804242</v>
      </c>
      <c r="N248" s="87">
        <v>353473462.52386153</v>
      </c>
      <c r="O248" s="88">
        <v>6797835.4687303053</v>
      </c>
      <c r="P248" s="89">
        <v>19.231529915124568</v>
      </c>
    </row>
    <row r="249" spans="1:16">
      <c r="A249" s="75" t="s">
        <v>545</v>
      </c>
      <c r="B249" s="85">
        <v>245</v>
      </c>
      <c r="C249" s="85">
        <v>208</v>
      </c>
      <c r="D249" s="85">
        <v>245</v>
      </c>
      <c r="E249" s="86" t="s">
        <v>546</v>
      </c>
      <c r="F249" s="85" t="s">
        <v>55</v>
      </c>
      <c r="G249" s="86" t="s">
        <v>547</v>
      </c>
      <c r="H249" s="85" t="s">
        <v>260</v>
      </c>
      <c r="I249" s="85">
        <v>1</v>
      </c>
      <c r="J249" s="88">
        <v>7969823.8784949193</v>
      </c>
      <c r="K249" s="146">
        <v>10683640.364014279</v>
      </c>
      <c r="L249" s="147">
        <v>3.772964691566786E-2</v>
      </c>
      <c r="M249" s="147">
        <v>2845708.1254713931</v>
      </c>
      <c r="N249" s="87">
        <v>316705956.8407954</v>
      </c>
      <c r="O249" s="88">
        <v>5984534.0136402743</v>
      </c>
      <c r="P249" s="89">
        <v>18.896183934578261</v>
      </c>
    </row>
    <row r="250" spans="1:16">
      <c r="A250" s="75" t="s">
        <v>12471</v>
      </c>
      <c r="B250" s="85">
        <v>246</v>
      </c>
      <c r="C250" s="85">
        <v>8374</v>
      </c>
      <c r="D250" s="85">
        <v>246</v>
      </c>
      <c r="E250" s="86" t="s">
        <v>12472</v>
      </c>
      <c r="F250" s="85" t="s">
        <v>55</v>
      </c>
      <c r="G250" s="86" t="s">
        <v>547</v>
      </c>
      <c r="H250" s="85" t="s">
        <v>260</v>
      </c>
      <c r="I250" s="85">
        <v>1</v>
      </c>
      <c r="J250" s="88">
        <v>7969823.8784949193</v>
      </c>
      <c r="K250" s="146">
        <v>10683640.364014279</v>
      </c>
      <c r="L250" s="147">
        <v>3.772964691566786E-2</v>
      </c>
      <c r="M250" s="147">
        <v>2845708.1254713931</v>
      </c>
      <c r="N250" s="87">
        <v>316705956.8407954</v>
      </c>
      <c r="O250" s="88">
        <v>5984534.0136402743</v>
      </c>
      <c r="P250" s="89">
        <v>18.896183934578261</v>
      </c>
    </row>
    <row r="251" spans="1:16">
      <c r="A251" s="75" t="s">
        <v>548</v>
      </c>
      <c r="B251" s="85">
        <v>247</v>
      </c>
      <c r="C251" s="85">
        <v>209</v>
      </c>
      <c r="D251" s="85">
        <v>247</v>
      </c>
      <c r="E251" s="86" t="s">
        <v>549</v>
      </c>
      <c r="F251" s="85" t="s">
        <v>55</v>
      </c>
      <c r="G251" s="86" t="s">
        <v>550</v>
      </c>
      <c r="H251" s="85" t="s">
        <v>260</v>
      </c>
      <c r="I251" s="85">
        <v>1</v>
      </c>
      <c r="J251" s="88">
        <v>7709431.6039909823</v>
      </c>
      <c r="K251" s="146">
        <v>10323944.479792919</v>
      </c>
      <c r="L251" s="147">
        <v>3.6486097532710059E-2</v>
      </c>
      <c r="M251" s="147">
        <v>2762137.2176725022</v>
      </c>
      <c r="N251" s="87">
        <v>307225799.61092561</v>
      </c>
      <c r="O251" s="88">
        <v>5785223.4624450086</v>
      </c>
      <c r="P251" s="89">
        <v>18.83052617902365</v>
      </c>
    </row>
    <row r="252" spans="1:16">
      <c r="A252" s="75" t="s">
        <v>12473</v>
      </c>
      <c r="B252" s="85">
        <v>248</v>
      </c>
      <c r="C252" s="85">
        <v>8375</v>
      </c>
      <c r="D252" s="85">
        <v>248</v>
      </c>
      <c r="E252" s="86" t="s">
        <v>12474</v>
      </c>
      <c r="F252" s="85" t="s">
        <v>55</v>
      </c>
      <c r="G252" s="86" t="s">
        <v>550</v>
      </c>
      <c r="H252" s="85" t="s">
        <v>260</v>
      </c>
      <c r="I252" s="85">
        <v>1</v>
      </c>
      <c r="J252" s="88">
        <v>7709431.6039909823</v>
      </c>
      <c r="K252" s="146">
        <v>10323944.479792919</v>
      </c>
      <c r="L252" s="147">
        <v>3.6486097532710059E-2</v>
      </c>
      <c r="M252" s="147">
        <v>2762137.2176725022</v>
      </c>
      <c r="N252" s="87">
        <v>307225799.61092561</v>
      </c>
      <c r="O252" s="88">
        <v>5785223.4624450086</v>
      </c>
      <c r="P252" s="89">
        <v>18.83052617902365</v>
      </c>
    </row>
    <row r="253" spans="1:16">
      <c r="A253" s="75" t="s">
        <v>551</v>
      </c>
      <c r="B253" s="85">
        <v>249</v>
      </c>
      <c r="C253" s="85">
        <v>210</v>
      </c>
      <c r="D253" s="85">
        <v>249</v>
      </c>
      <c r="E253" s="86" t="s">
        <v>552</v>
      </c>
      <c r="F253" s="85" t="s">
        <v>55</v>
      </c>
      <c r="G253" s="86" t="s">
        <v>553</v>
      </c>
      <c r="H253" s="85" t="s">
        <v>260</v>
      </c>
      <c r="I253" s="85">
        <v>1</v>
      </c>
      <c r="J253" s="88">
        <v>7301928.6020972524</v>
      </c>
      <c r="K253" s="146">
        <v>9785594.8042387348</v>
      </c>
      <c r="L253" s="147">
        <v>3.4565465756374217E-2</v>
      </c>
      <c r="M253" s="147">
        <v>2609084.3385270298</v>
      </c>
      <c r="N253" s="87">
        <v>290337933.80380428</v>
      </c>
      <c r="O253" s="88">
        <v>5482313.6364740217</v>
      </c>
      <c r="P253" s="89">
        <v>18.882526181297045</v>
      </c>
    </row>
    <row r="254" spans="1:16">
      <c r="A254" s="75" t="s">
        <v>12475</v>
      </c>
      <c r="B254" s="85">
        <v>250</v>
      </c>
      <c r="C254" s="85">
        <v>8376</v>
      </c>
      <c r="D254" s="85">
        <v>250</v>
      </c>
      <c r="E254" s="86" t="s">
        <v>12476</v>
      </c>
      <c r="F254" s="85" t="s">
        <v>55</v>
      </c>
      <c r="G254" s="86" t="s">
        <v>553</v>
      </c>
      <c r="H254" s="85" t="s">
        <v>260</v>
      </c>
      <c r="I254" s="85">
        <v>1</v>
      </c>
      <c r="J254" s="88">
        <v>7301928.6020972524</v>
      </c>
      <c r="K254" s="146">
        <v>9785594.8042387348</v>
      </c>
      <c r="L254" s="147">
        <v>3.4565465756374217E-2</v>
      </c>
      <c r="M254" s="147">
        <v>2609084.3385270298</v>
      </c>
      <c r="N254" s="87">
        <v>290337933.80380428</v>
      </c>
      <c r="O254" s="88">
        <v>5482313.6364740217</v>
      </c>
      <c r="P254" s="89">
        <v>18.882526181297045</v>
      </c>
    </row>
    <row r="255" spans="1:16">
      <c r="A255" s="75" t="s">
        <v>554</v>
      </c>
      <c r="B255" s="85">
        <v>251</v>
      </c>
      <c r="C255" s="85">
        <v>211</v>
      </c>
      <c r="D255" s="85">
        <v>251</v>
      </c>
      <c r="E255" s="86" t="s">
        <v>555</v>
      </c>
      <c r="F255" s="85" t="s">
        <v>55</v>
      </c>
      <c r="G255" s="86" t="s">
        <v>556</v>
      </c>
      <c r="H255" s="85" t="s">
        <v>260</v>
      </c>
      <c r="I255" s="85">
        <v>1</v>
      </c>
      <c r="J255" s="88">
        <v>7873123.2417433951</v>
      </c>
      <c r="K255" s="146">
        <v>10643552.669743009</v>
      </c>
      <c r="L255" s="147">
        <v>3.751898481737443E-2</v>
      </c>
      <c r="M255" s="147">
        <v>2457311.4907440539</v>
      </c>
      <c r="N255" s="87">
        <v>281054342.21171087</v>
      </c>
      <c r="O255" s="88">
        <v>6075582.260175379</v>
      </c>
      <c r="P255" s="89">
        <v>21.617108678572922</v>
      </c>
    </row>
    <row r="256" spans="1:16">
      <c r="A256" s="75" t="s">
        <v>12477</v>
      </c>
      <c r="B256" s="85">
        <v>252</v>
      </c>
      <c r="C256" s="85">
        <v>8377</v>
      </c>
      <c r="D256" s="85">
        <v>252</v>
      </c>
      <c r="E256" s="86" t="s">
        <v>12478</v>
      </c>
      <c r="F256" s="85" t="s">
        <v>55</v>
      </c>
      <c r="G256" s="86" t="s">
        <v>556</v>
      </c>
      <c r="H256" s="85" t="s">
        <v>260</v>
      </c>
      <c r="I256" s="85">
        <v>1</v>
      </c>
      <c r="J256" s="88">
        <v>7873123.2417433951</v>
      </c>
      <c r="K256" s="146">
        <v>10643552.669743009</v>
      </c>
      <c r="L256" s="147">
        <v>3.751898481737443E-2</v>
      </c>
      <c r="M256" s="147">
        <v>2457311.4907440539</v>
      </c>
      <c r="N256" s="87">
        <v>281054342.21171087</v>
      </c>
      <c r="O256" s="88">
        <v>6075582.260175379</v>
      </c>
      <c r="P256" s="89">
        <v>21.617108678572922</v>
      </c>
    </row>
    <row r="257" spans="1:16">
      <c r="A257" s="75" t="s">
        <v>557</v>
      </c>
      <c r="B257" s="85">
        <v>253</v>
      </c>
      <c r="C257" s="85">
        <v>212</v>
      </c>
      <c r="D257" s="85">
        <v>253</v>
      </c>
      <c r="E257" s="86" t="s">
        <v>558</v>
      </c>
      <c r="F257" s="85" t="s">
        <v>55</v>
      </c>
      <c r="G257" s="86" t="s">
        <v>559</v>
      </c>
      <c r="H257" s="85" t="s">
        <v>260</v>
      </c>
      <c r="I257" s="85">
        <v>1</v>
      </c>
      <c r="J257" s="88">
        <v>3373328.993375164</v>
      </c>
      <c r="K257" s="146">
        <v>4453164.8485138137</v>
      </c>
      <c r="L257" s="147">
        <v>1.5957651755899031E-2</v>
      </c>
      <c r="M257" s="147">
        <v>1162771.461765599</v>
      </c>
      <c r="N257" s="87">
        <v>130511526.03843901</v>
      </c>
      <c r="O257" s="88">
        <v>2557775.2281436091</v>
      </c>
      <c r="P257" s="89">
        <v>19.598079233172697</v>
      </c>
    </row>
    <row r="258" spans="1:16">
      <c r="A258" s="75" t="s">
        <v>12479</v>
      </c>
      <c r="B258" s="85">
        <v>254</v>
      </c>
      <c r="C258" s="85">
        <v>8378</v>
      </c>
      <c r="D258" s="85">
        <v>254</v>
      </c>
      <c r="E258" s="86" t="s">
        <v>12480</v>
      </c>
      <c r="F258" s="85" t="s">
        <v>55</v>
      </c>
      <c r="G258" s="86" t="s">
        <v>559</v>
      </c>
      <c r="H258" s="85" t="s">
        <v>260</v>
      </c>
      <c r="I258" s="85">
        <v>1</v>
      </c>
      <c r="J258" s="88">
        <v>3373328.993375164</v>
      </c>
      <c r="K258" s="146">
        <v>4453164.8485138137</v>
      </c>
      <c r="L258" s="147">
        <v>1.5957651755899031E-2</v>
      </c>
      <c r="M258" s="147">
        <v>1162771.461765599</v>
      </c>
      <c r="N258" s="87">
        <v>130511526.03843901</v>
      </c>
      <c r="O258" s="88">
        <v>2557775.2281436091</v>
      </c>
      <c r="P258" s="89">
        <v>19.598079233172697</v>
      </c>
    </row>
    <row r="259" spans="1:16">
      <c r="A259" s="75" t="s">
        <v>560</v>
      </c>
      <c r="B259" s="85">
        <v>255</v>
      </c>
      <c r="C259" s="85">
        <v>213</v>
      </c>
      <c r="D259" s="85">
        <v>255</v>
      </c>
      <c r="E259" s="86" t="s">
        <v>561</v>
      </c>
      <c r="F259" s="85" t="s">
        <v>55</v>
      </c>
      <c r="G259" s="86" t="s">
        <v>562</v>
      </c>
      <c r="H259" s="85" t="s">
        <v>260</v>
      </c>
      <c r="I259" s="85">
        <v>1</v>
      </c>
      <c r="J259" s="88">
        <v>2780667.7004778618</v>
      </c>
      <c r="K259" s="146">
        <v>3665705.5269878078</v>
      </c>
      <c r="L259" s="147">
        <v>1.314741320440654E-2</v>
      </c>
      <c r="M259" s="147">
        <v>965543.67502184317</v>
      </c>
      <c r="N259" s="87">
        <v>108225282.0929517</v>
      </c>
      <c r="O259" s="88">
        <v>2105360.1304857791</v>
      </c>
      <c r="P259" s="89">
        <v>19.453496352890479</v>
      </c>
    </row>
    <row r="260" spans="1:16">
      <c r="A260" s="75" t="s">
        <v>12481</v>
      </c>
      <c r="B260" s="85">
        <v>256</v>
      </c>
      <c r="C260" s="85">
        <v>8379</v>
      </c>
      <c r="D260" s="85">
        <v>256</v>
      </c>
      <c r="E260" s="86" t="s">
        <v>12482</v>
      </c>
      <c r="F260" s="85" t="s">
        <v>55</v>
      </c>
      <c r="G260" s="86" t="s">
        <v>562</v>
      </c>
      <c r="H260" s="85" t="s">
        <v>260</v>
      </c>
      <c r="I260" s="85">
        <v>1</v>
      </c>
      <c r="J260" s="88">
        <v>2780667.7004778618</v>
      </c>
      <c r="K260" s="146">
        <v>3665705.5269878078</v>
      </c>
      <c r="L260" s="147">
        <v>1.314741320440654E-2</v>
      </c>
      <c r="M260" s="147">
        <v>965543.67502184317</v>
      </c>
      <c r="N260" s="87">
        <v>108225282.0929517</v>
      </c>
      <c r="O260" s="88">
        <v>2105360.1304857791</v>
      </c>
      <c r="P260" s="89">
        <v>19.453496352890479</v>
      </c>
    </row>
    <row r="261" spans="1:16">
      <c r="A261" s="75" t="s">
        <v>563</v>
      </c>
      <c r="B261" s="85">
        <v>257</v>
      </c>
      <c r="C261" s="85">
        <v>214</v>
      </c>
      <c r="D261" s="85">
        <v>257</v>
      </c>
      <c r="E261" s="86" t="s">
        <v>564</v>
      </c>
      <c r="F261" s="85" t="s">
        <v>55</v>
      </c>
      <c r="G261" s="86" t="s">
        <v>565</v>
      </c>
      <c r="H261" s="85" t="s">
        <v>260</v>
      </c>
      <c r="I261" s="85">
        <v>1</v>
      </c>
      <c r="J261" s="88">
        <v>2485601.8171851109</v>
      </c>
      <c r="K261" s="146">
        <v>3276898.2841168628</v>
      </c>
      <c r="L261" s="147">
        <v>1.175427343813607E-2</v>
      </c>
      <c r="M261" s="147">
        <v>860167.98871434398</v>
      </c>
      <c r="N261" s="87">
        <v>96479621.725706875</v>
      </c>
      <c r="O261" s="88">
        <v>1883347.035551778</v>
      </c>
      <c r="P261" s="89">
        <v>19.520671846187003</v>
      </c>
    </row>
    <row r="262" spans="1:16">
      <c r="A262" s="75" t="s">
        <v>12483</v>
      </c>
      <c r="B262" s="85">
        <v>258</v>
      </c>
      <c r="C262" s="85">
        <v>8380</v>
      </c>
      <c r="D262" s="85">
        <v>258</v>
      </c>
      <c r="E262" s="86" t="s">
        <v>12484</v>
      </c>
      <c r="F262" s="85" t="s">
        <v>55</v>
      </c>
      <c r="G262" s="86" t="s">
        <v>565</v>
      </c>
      <c r="H262" s="85" t="s">
        <v>260</v>
      </c>
      <c r="I262" s="85">
        <v>1</v>
      </c>
      <c r="J262" s="88">
        <v>2485601.8171851109</v>
      </c>
      <c r="K262" s="146">
        <v>3276898.2841168628</v>
      </c>
      <c r="L262" s="147">
        <v>1.175427343813607E-2</v>
      </c>
      <c r="M262" s="147">
        <v>860167.98871434398</v>
      </c>
      <c r="N262" s="87">
        <v>96479621.725706875</v>
      </c>
      <c r="O262" s="88">
        <v>1883347.035551778</v>
      </c>
      <c r="P262" s="89">
        <v>19.520671846187003</v>
      </c>
    </row>
    <row r="263" spans="1:16">
      <c r="A263" s="75" t="s">
        <v>566</v>
      </c>
      <c r="B263" s="85">
        <v>259</v>
      </c>
      <c r="C263" s="85">
        <v>215</v>
      </c>
      <c r="D263" s="85">
        <v>259</v>
      </c>
      <c r="E263" s="86" t="s">
        <v>567</v>
      </c>
      <c r="F263" s="85" t="s">
        <v>38</v>
      </c>
      <c r="G263" s="86" t="s">
        <v>568</v>
      </c>
      <c r="H263" s="85" t="s">
        <v>260</v>
      </c>
      <c r="I263" s="85">
        <v>1</v>
      </c>
      <c r="J263" s="88">
        <v>19550732139.198399</v>
      </c>
      <c r="K263" s="146">
        <v>25484647901.274136</v>
      </c>
      <c r="L263" s="147">
        <v>91.96356405429583</v>
      </c>
      <c r="M263" s="147">
        <v>1299881044.2893081</v>
      </c>
      <c r="N263" s="87">
        <v>264543461783.72601</v>
      </c>
      <c r="O263" s="88">
        <v>17368886155.816719</v>
      </c>
      <c r="P263" s="89">
        <v>65.656077979415045</v>
      </c>
    </row>
    <row r="264" spans="1:16">
      <c r="A264" s="75" t="s">
        <v>569</v>
      </c>
      <c r="B264" s="85">
        <v>260</v>
      </c>
      <c r="C264" s="85">
        <v>216</v>
      </c>
      <c r="D264" s="85">
        <v>260</v>
      </c>
      <c r="E264" s="86" t="s">
        <v>567</v>
      </c>
      <c r="F264" s="85" t="s">
        <v>11</v>
      </c>
      <c r="G264" s="86" t="s">
        <v>568</v>
      </c>
      <c r="H264" s="85" t="s">
        <v>260</v>
      </c>
      <c r="I264" s="85">
        <v>1</v>
      </c>
      <c r="J264" s="88">
        <v>12672307408.986919</v>
      </c>
      <c r="K264" s="146">
        <v>14648848080.609905</v>
      </c>
      <c r="L264" s="147">
        <v>63.633320268174529</v>
      </c>
      <c r="M264" s="147">
        <v>1153489665.1900771</v>
      </c>
      <c r="N264" s="87">
        <v>250292238231.79471</v>
      </c>
      <c r="O264" s="88">
        <v>11474651722.087919</v>
      </c>
      <c r="P264" s="89">
        <v>45.845016222441892</v>
      </c>
    </row>
    <row r="265" spans="1:16">
      <c r="A265" s="75" t="s">
        <v>12485</v>
      </c>
      <c r="B265" s="85">
        <v>261</v>
      </c>
      <c r="C265" s="85">
        <v>8381</v>
      </c>
      <c r="D265" s="85">
        <v>261</v>
      </c>
      <c r="E265" s="86" t="s">
        <v>12486</v>
      </c>
      <c r="F265" s="85" t="s">
        <v>55</v>
      </c>
      <c r="G265" s="86" t="s">
        <v>568</v>
      </c>
      <c r="H265" s="85" t="s">
        <v>260</v>
      </c>
      <c r="I265" s="85">
        <v>1</v>
      </c>
      <c r="J265" s="88">
        <v>17708161856.280602</v>
      </c>
      <c r="K265" s="146">
        <v>22581988713.406952</v>
      </c>
      <c r="L265" s="147">
        <v>84.374549511641916</v>
      </c>
      <c r="M265" s="147">
        <v>1260666192.7232449</v>
      </c>
      <c r="N265" s="87">
        <v>260725889877.08411</v>
      </c>
      <c r="O265" s="88">
        <v>15789957602.533649</v>
      </c>
      <c r="P265" s="89">
        <v>60.561525401169881</v>
      </c>
    </row>
    <row r="266" spans="1:16">
      <c r="A266" s="75" t="s">
        <v>570</v>
      </c>
      <c r="B266" s="85">
        <v>262</v>
      </c>
      <c r="C266" s="85">
        <v>217</v>
      </c>
      <c r="D266" s="85">
        <v>262</v>
      </c>
      <c r="E266" s="86" t="s">
        <v>571</v>
      </c>
      <c r="F266" s="85" t="s">
        <v>32</v>
      </c>
      <c r="G266" s="86" t="s">
        <v>572</v>
      </c>
      <c r="H266" s="85" t="s">
        <v>1</v>
      </c>
      <c r="I266" s="85">
        <v>1</v>
      </c>
      <c r="J266" s="88">
        <v>0.110889244855489</v>
      </c>
      <c r="K266" s="146">
        <v>0.21410525408112607</v>
      </c>
      <c r="L266" s="147">
        <v>5.132432149526452E-9</v>
      </c>
      <c r="M266" s="147">
        <v>7.6498841076726026E-3</v>
      </c>
      <c r="N266" s="87">
        <v>0.91790595413365883</v>
      </c>
      <c r="O266" s="88">
        <v>5.9296883021054653E-2</v>
      </c>
      <c r="P266" s="89">
        <v>64.600172549289582</v>
      </c>
    </row>
    <row r="267" spans="1:16">
      <c r="A267" s="75" t="s">
        <v>12487</v>
      </c>
      <c r="B267" s="85">
        <v>263</v>
      </c>
      <c r="C267" s="85">
        <v>8382</v>
      </c>
      <c r="D267" s="85">
        <v>263</v>
      </c>
      <c r="E267" s="86" t="s">
        <v>12488</v>
      </c>
      <c r="F267" s="85" t="s">
        <v>32</v>
      </c>
      <c r="G267" s="86" t="s">
        <v>572</v>
      </c>
      <c r="H267" s="85" t="s">
        <v>1</v>
      </c>
      <c r="I267" s="85">
        <v>1</v>
      </c>
      <c r="J267" s="88">
        <v>0.1196995584179787</v>
      </c>
      <c r="K267" s="146">
        <v>0.22371174738340277</v>
      </c>
      <c r="L267" s="147">
        <v>5.1751451574824152E-9</v>
      </c>
      <c r="M267" s="147">
        <v>8.9104823374824508E-3</v>
      </c>
      <c r="N267" s="87">
        <v>1.0547376102619179</v>
      </c>
      <c r="O267" s="88">
        <v>6.7190390561939886E-2</v>
      </c>
      <c r="P267" s="89">
        <v>63.703417710927013</v>
      </c>
    </row>
    <row r="268" spans="1:16">
      <c r="A268" s="75" t="s">
        <v>573</v>
      </c>
      <c r="B268" s="85">
        <v>264</v>
      </c>
      <c r="C268" s="85">
        <v>218</v>
      </c>
      <c r="D268" s="85">
        <v>264</v>
      </c>
      <c r="E268" s="86" t="s">
        <v>574</v>
      </c>
      <c r="F268" s="85" t="s">
        <v>509</v>
      </c>
      <c r="G268" s="86" t="s">
        <v>575</v>
      </c>
      <c r="H268" s="85" t="s">
        <v>1</v>
      </c>
      <c r="I268" s="85">
        <v>1</v>
      </c>
      <c r="J268" s="88">
        <v>0.36388182756006687</v>
      </c>
      <c r="K268" s="146">
        <v>0.40723616557345532</v>
      </c>
      <c r="L268" s="147">
        <v>1.024454737687631E-8</v>
      </c>
      <c r="M268" s="147">
        <v>1.7867470189785611E-2</v>
      </c>
      <c r="N268" s="87">
        <v>2.120297864825945</v>
      </c>
      <c r="O268" s="88">
        <v>0.14640514872661539</v>
      </c>
      <c r="P268" s="89">
        <v>69.049330830050039</v>
      </c>
    </row>
    <row r="269" spans="1:16">
      <c r="A269" s="75" t="s">
        <v>576</v>
      </c>
      <c r="B269" s="85">
        <v>265</v>
      </c>
      <c r="C269" s="85">
        <v>219</v>
      </c>
      <c r="D269" s="85">
        <v>265</v>
      </c>
      <c r="E269" s="86" t="s">
        <v>574</v>
      </c>
      <c r="F269" s="85" t="s">
        <v>38</v>
      </c>
      <c r="G269" s="86" t="s">
        <v>575</v>
      </c>
      <c r="H269" s="85" t="s">
        <v>1</v>
      </c>
      <c r="I269" s="85">
        <v>1</v>
      </c>
      <c r="J269" s="88">
        <v>0.35641876959013152</v>
      </c>
      <c r="K269" s="146">
        <v>0.39249258884924271</v>
      </c>
      <c r="L269" s="147">
        <v>1.018540077373645E-8</v>
      </c>
      <c r="M269" s="147">
        <v>1.5902148218545301E-2</v>
      </c>
      <c r="N269" s="87">
        <v>2.0432346053980508</v>
      </c>
      <c r="O269" s="88">
        <v>0.13798111780737879</v>
      </c>
      <c r="P269" s="89">
        <v>67.530726742217709</v>
      </c>
    </row>
    <row r="270" spans="1:16">
      <c r="A270" s="75" t="s">
        <v>577</v>
      </c>
      <c r="B270" s="85">
        <v>266</v>
      </c>
      <c r="C270" s="85">
        <v>220</v>
      </c>
      <c r="D270" s="85">
        <v>266</v>
      </c>
      <c r="E270" s="86" t="s">
        <v>574</v>
      </c>
      <c r="F270" s="85" t="s">
        <v>243</v>
      </c>
      <c r="G270" s="86" t="s">
        <v>575</v>
      </c>
      <c r="H270" s="85" t="s">
        <v>1</v>
      </c>
      <c r="I270" s="85">
        <v>1</v>
      </c>
      <c r="J270" s="88">
        <v>0.43137648000019752</v>
      </c>
      <c r="K270" s="146">
        <v>0.55503511189942711</v>
      </c>
      <c r="L270" s="147">
        <v>1.2059498010658909E-8</v>
      </c>
      <c r="M270" s="147">
        <v>1.894416391571041E-2</v>
      </c>
      <c r="N270" s="87">
        <v>2.5098788065436359</v>
      </c>
      <c r="O270" s="88">
        <v>0.20381359817051281</v>
      </c>
      <c r="P270" s="89">
        <v>81.20455762212093</v>
      </c>
    </row>
    <row r="271" spans="1:16">
      <c r="A271" s="75" t="s">
        <v>12489</v>
      </c>
      <c r="B271" s="85">
        <v>267</v>
      </c>
      <c r="C271" s="85">
        <v>8383</v>
      </c>
      <c r="D271" s="85">
        <v>267</v>
      </c>
      <c r="E271" s="86" t="s">
        <v>12490</v>
      </c>
      <c r="F271" s="85" t="s">
        <v>55</v>
      </c>
      <c r="G271" s="86" t="s">
        <v>575</v>
      </c>
      <c r="H271" s="85" t="s">
        <v>1</v>
      </c>
      <c r="I271" s="85">
        <v>1</v>
      </c>
      <c r="J271" s="88">
        <v>0.37630046168462727</v>
      </c>
      <c r="K271" s="146">
        <v>0.41431932084609946</v>
      </c>
      <c r="L271" s="147">
        <v>1.0282188781242979E-8</v>
      </c>
      <c r="M271" s="147">
        <v>1.8702579507578209E-2</v>
      </c>
      <c r="N271" s="87">
        <v>2.3473588865013881</v>
      </c>
      <c r="O271" s="88">
        <v>0.1560038456663452</v>
      </c>
      <c r="P271" s="89">
        <v>66.459307336195408</v>
      </c>
    </row>
    <row r="272" spans="1:16">
      <c r="A272" s="75" t="s">
        <v>578</v>
      </c>
      <c r="B272" s="85">
        <v>268</v>
      </c>
      <c r="C272" s="85">
        <v>221</v>
      </c>
      <c r="D272" s="85">
        <v>268</v>
      </c>
      <c r="E272" s="86" t="s">
        <v>35</v>
      </c>
      <c r="F272" s="85" t="s">
        <v>38</v>
      </c>
      <c r="G272" s="86" t="s">
        <v>36</v>
      </c>
      <c r="H272" s="85" t="s">
        <v>1</v>
      </c>
      <c r="I272" s="85">
        <v>1</v>
      </c>
      <c r="J272" s="88">
        <v>6.6133196105614616</v>
      </c>
      <c r="K272" s="146">
        <v>8.32872423495572</v>
      </c>
      <c r="L272" s="147">
        <v>4.5772047971588533E-8</v>
      </c>
      <c r="M272" s="147">
        <v>0.53298176239687378</v>
      </c>
      <c r="N272" s="87">
        <v>68.404987172084148</v>
      </c>
      <c r="O272" s="88">
        <v>5.9839166384762166</v>
      </c>
      <c r="P272" s="89">
        <v>87.477783212248497</v>
      </c>
    </row>
    <row r="273" spans="1:16">
      <c r="A273" s="75" t="s">
        <v>579</v>
      </c>
      <c r="B273" s="85">
        <v>269</v>
      </c>
      <c r="C273" s="85">
        <v>222</v>
      </c>
      <c r="D273" s="85">
        <v>269</v>
      </c>
      <c r="E273" s="86" t="s">
        <v>35</v>
      </c>
      <c r="F273" s="85" t="s">
        <v>11</v>
      </c>
      <c r="G273" s="86" t="s">
        <v>36</v>
      </c>
      <c r="H273" s="85" t="s">
        <v>1</v>
      </c>
      <c r="I273" s="85">
        <v>1</v>
      </c>
      <c r="J273" s="88">
        <v>5.6166682894833864</v>
      </c>
      <c r="K273" s="146">
        <v>9.2638878879198643</v>
      </c>
      <c r="L273" s="147">
        <v>4.6359879057058261E-8</v>
      </c>
      <c r="M273" s="147">
        <v>0.48998190379971668</v>
      </c>
      <c r="N273" s="87">
        <v>60.621027315151053</v>
      </c>
      <c r="O273" s="88">
        <v>5.1156549586681894</v>
      </c>
      <c r="P273" s="89">
        <v>84.387467273911255</v>
      </c>
    </row>
    <row r="274" spans="1:16">
      <c r="A274" s="75" t="s">
        <v>12491</v>
      </c>
      <c r="B274" s="85">
        <v>270</v>
      </c>
      <c r="C274" s="85">
        <v>8384</v>
      </c>
      <c r="D274" s="85">
        <v>270</v>
      </c>
      <c r="E274" s="86" t="s">
        <v>12492</v>
      </c>
      <c r="F274" s="85" t="s">
        <v>38</v>
      </c>
      <c r="G274" s="86" t="s">
        <v>36</v>
      </c>
      <c r="H274" s="85" t="s">
        <v>1</v>
      </c>
      <c r="I274" s="85">
        <v>1</v>
      </c>
      <c r="J274" s="88">
        <v>6.7122204794729479</v>
      </c>
      <c r="K274" s="146">
        <v>8.4484429674627712</v>
      </c>
      <c r="L274" s="147">
        <v>4.6260637413713192E-8</v>
      </c>
      <c r="M274" s="147">
        <v>0.54636252228492177</v>
      </c>
      <c r="N274" s="87">
        <v>69.884767097007824</v>
      </c>
      <c r="O274" s="88">
        <v>6.0736143242596583</v>
      </c>
      <c r="P274" s="89">
        <v>86.908987130611834</v>
      </c>
    </row>
    <row r="275" spans="1:16">
      <c r="A275" s="75" t="s">
        <v>12493</v>
      </c>
      <c r="B275" s="85">
        <v>271</v>
      </c>
      <c r="C275" s="85">
        <v>8385</v>
      </c>
      <c r="D275" s="85">
        <v>271</v>
      </c>
      <c r="E275" s="86" t="s">
        <v>12492</v>
      </c>
      <c r="F275" s="85" t="s">
        <v>11</v>
      </c>
      <c r="G275" s="86" t="s">
        <v>36</v>
      </c>
      <c r="H275" s="85" t="s">
        <v>1</v>
      </c>
      <c r="I275" s="85">
        <v>1</v>
      </c>
      <c r="J275" s="88">
        <v>5.6452413810528048</v>
      </c>
      <c r="K275" s="146">
        <v>9.2955834612933703</v>
      </c>
      <c r="L275" s="147">
        <v>4.6500156682173862E-8</v>
      </c>
      <c r="M275" s="147">
        <v>0.49397330921648902</v>
      </c>
      <c r="N275" s="87">
        <v>61.060283941059197</v>
      </c>
      <c r="O275" s="88">
        <v>5.1412859915707276</v>
      </c>
      <c r="P275" s="89">
        <v>84.200165143901941</v>
      </c>
    </row>
    <row r="276" spans="1:16">
      <c r="A276" s="75" t="s">
        <v>580</v>
      </c>
      <c r="B276" s="85">
        <v>272</v>
      </c>
      <c r="C276" s="85">
        <v>223</v>
      </c>
      <c r="D276" s="85">
        <v>272</v>
      </c>
      <c r="E276" s="86" t="s">
        <v>581</v>
      </c>
      <c r="F276" s="85" t="s">
        <v>38</v>
      </c>
      <c r="G276" s="86" t="s">
        <v>582</v>
      </c>
      <c r="H276" s="85" t="s">
        <v>1</v>
      </c>
      <c r="I276" s="85">
        <v>1</v>
      </c>
      <c r="J276" s="88">
        <v>6.529617894250408</v>
      </c>
      <c r="K276" s="146">
        <v>8.3859132009140662</v>
      </c>
      <c r="L276" s="147">
        <v>4.1737114952303693E-8</v>
      </c>
      <c r="M276" s="147">
        <v>0.57424938839002759</v>
      </c>
      <c r="N276" s="87">
        <v>74.964365335918359</v>
      </c>
      <c r="O276" s="88">
        <v>5.8792833984552981</v>
      </c>
      <c r="P276" s="89">
        <v>78.42770858006989</v>
      </c>
    </row>
    <row r="277" spans="1:16">
      <c r="A277" s="75" t="s">
        <v>583</v>
      </c>
      <c r="B277" s="85">
        <v>273</v>
      </c>
      <c r="C277" s="85">
        <v>224</v>
      </c>
      <c r="D277" s="85">
        <v>273</v>
      </c>
      <c r="E277" s="86" t="s">
        <v>581</v>
      </c>
      <c r="F277" s="85" t="s">
        <v>11</v>
      </c>
      <c r="G277" s="86" t="s">
        <v>582</v>
      </c>
      <c r="H277" s="85" t="s">
        <v>1</v>
      </c>
      <c r="I277" s="85">
        <v>1</v>
      </c>
      <c r="J277" s="88">
        <v>5.5222567024596936</v>
      </c>
      <c r="K277" s="146">
        <v>9.2306459985513349</v>
      </c>
      <c r="L277" s="147">
        <v>4.216163488062628E-8</v>
      </c>
      <c r="M277" s="147">
        <v>0.54366095124152758</v>
      </c>
      <c r="N277" s="87">
        <v>68.143981899692079</v>
      </c>
      <c r="O277" s="88">
        <v>5.0056400777965058</v>
      </c>
      <c r="P277" s="89">
        <v>73.456818023414115</v>
      </c>
    </row>
    <row r="278" spans="1:16">
      <c r="A278" s="75" t="s">
        <v>12494</v>
      </c>
      <c r="B278" s="85">
        <v>274</v>
      </c>
      <c r="C278" s="85">
        <v>8386</v>
      </c>
      <c r="D278" s="85">
        <v>274</v>
      </c>
      <c r="E278" s="86" t="s">
        <v>12495</v>
      </c>
      <c r="F278" s="85" t="s">
        <v>38</v>
      </c>
      <c r="G278" s="86" t="s">
        <v>582</v>
      </c>
      <c r="H278" s="85" t="s">
        <v>1</v>
      </c>
      <c r="I278" s="85">
        <v>1</v>
      </c>
      <c r="J278" s="88">
        <v>6.628518763161896</v>
      </c>
      <c r="K278" s="146">
        <v>8.5056319334210801</v>
      </c>
      <c r="L278" s="147">
        <v>4.2225704394428233E-8</v>
      </c>
      <c r="M278" s="147">
        <v>0.58763014827807403</v>
      </c>
      <c r="N278" s="87">
        <v>76.444145260841822</v>
      </c>
      <c r="O278" s="88">
        <v>5.9689810842387434</v>
      </c>
      <c r="P278" s="89">
        <v>78.082906988775349</v>
      </c>
    </row>
    <row r="279" spans="1:16">
      <c r="A279" s="75" t="s">
        <v>12496</v>
      </c>
      <c r="B279" s="85">
        <v>275</v>
      </c>
      <c r="C279" s="85">
        <v>8387</v>
      </c>
      <c r="D279" s="85">
        <v>275</v>
      </c>
      <c r="E279" s="86" t="s">
        <v>12495</v>
      </c>
      <c r="F279" s="85" t="s">
        <v>11</v>
      </c>
      <c r="G279" s="86" t="s">
        <v>582</v>
      </c>
      <c r="H279" s="85" t="s">
        <v>1</v>
      </c>
      <c r="I279" s="85">
        <v>1</v>
      </c>
      <c r="J279" s="88">
        <v>5.5508297940291147</v>
      </c>
      <c r="K279" s="146">
        <v>9.262341571924857</v>
      </c>
      <c r="L279" s="147">
        <v>4.2301912505741743E-8</v>
      </c>
      <c r="M279" s="147">
        <v>0.54765235665830048</v>
      </c>
      <c r="N279" s="87">
        <v>68.583238525600265</v>
      </c>
      <c r="O279" s="88">
        <v>5.0312711106990449</v>
      </c>
      <c r="P279" s="89">
        <v>73.360069003172072</v>
      </c>
    </row>
    <row r="280" spans="1:16">
      <c r="A280" s="75" t="s">
        <v>584</v>
      </c>
      <c r="B280" s="85">
        <v>276</v>
      </c>
      <c r="C280" s="85">
        <v>225</v>
      </c>
      <c r="D280" s="85">
        <v>276</v>
      </c>
      <c r="E280" s="86" t="s">
        <v>585</v>
      </c>
      <c r="F280" s="85" t="s">
        <v>38</v>
      </c>
      <c r="G280" s="86" t="s">
        <v>586</v>
      </c>
      <c r="H280" s="85" t="s">
        <v>1</v>
      </c>
      <c r="I280" s="85">
        <v>1</v>
      </c>
      <c r="J280" s="88">
        <v>6.1311302607210454</v>
      </c>
      <c r="K280" s="146">
        <v>5.2292494869456112</v>
      </c>
      <c r="L280" s="147">
        <v>5.4290781651703092E-8</v>
      </c>
      <c r="M280" s="147">
        <v>0.35128726889602818</v>
      </c>
      <c r="N280" s="87">
        <v>50.344409483717563</v>
      </c>
      <c r="O280" s="88">
        <v>5.5630838907169977</v>
      </c>
      <c r="P280" s="89">
        <v>110.50052921002511</v>
      </c>
    </row>
    <row r="281" spans="1:16">
      <c r="A281" s="75" t="s">
        <v>587</v>
      </c>
      <c r="B281" s="85">
        <v>277</v>
      </c>
      <c r="C281" s="85">
        <v>226</v>
      </c>
      <c r="D281" s="85">
        <v>277</v>
      </c>
      <c r="E281" s="86" t="s">
        <v>585</v>
      </c>
      <c r="F281" s="85" t="s">
        <v>11</v>
      </c>
      <c r="G281" s="86" t="s">
        <v>586</v>
      </c>
      <c r="H281" s="85" t="s">
        <v>1</v>
      </c>
      <c r="I281" s="85">
        <v>1</v>
      </c>
      <c r="J281" s="88">
        <v>6.0824280898103638</v>
      </c>
      <c r="K281" s="146">
        <v>5.1001133627965247</v>
      </c>
      <c r="L281" s="147">
        <v>5.3958570426503299E-8</v>
      </c>
      <c r="M281" s="147">
        <v>0.35743913714349212</v>
      </c>
      <c r="N281" s="87">
        <v>50.674457563369813</v>
      </c>
      <c r="O281" s="88">
        <v>5.5229614164013423</v>
      </c>
      <c r="P281" s="89">
        <v>108.98905843234189</v>
      </c>
    </row>
    <row r="282" spans="1:16">
      <c r="A282" s="75" t="s">
        <v>12497</v>
      </c>
      <c r="B282" s="85">
        <v>278</v>
      </c>
      <c r="C282" s="85">
        <v>8388</v>
      </c>
      <c r="D282" s="85">
        <v>278</v>
      </c>
      <c r="E282" s="86" t="s">
        <v>12498</v>
      </c>
      <c r="F282" s="85" t="s">
        <v>38</v>
      </c>
      <c r="G282" s="86" t="s">
        <v>586</v>
      </c>
      <c r="H282" s="85" t="s">
        <v>1</v>
      </c>
      <c r="I282" s="85">
        <v>1</v>
      </c>
      <c r="J282" s="88">
        <v>6.2300311296324944</v>
      </c>
      <c r="K282" s="146">
        <v>5.3489682194525816</v>
      </c>
      <c r="L282" s="147">
        <v>5.4779371093827513E-8</v>
      </c>
      <c r="M282" s="147">
        <v>0.36466802878407378</v>
      </c>
      <c r="N282" s="87">
        <v>51.82418940864077</v>
      </c>
      <c r="O282" s="88">
        <v>5.6527815765004163</v>
      </c>
      <c r="P282" s="89">
        <v>109.07612142135916</v>
      </c>
    </row>
    <row r="283" spans="1:16">
      <c r="A283" s="75" t="s">
        <v>12499</v>
      </c>
      <c r="B283" s="85">
        <v>279</v>
      </c>
      <c r="C283" s="85">
        <v>8389</v>
      </c>
      <c r="D283" s="85">
        <v>279</v>
      </c>
      <c r="E283" s="86" t="s">
        <v>12498</v>
      </c>
      <c r="F283" s="85" t="s">
        <v>11</v>
      </c>
      <c r="G283" s="86" t="s">
        <v>586</v>
      </c>
      <c r="H283" s="85" t="s">
        <v>1</v>
      </c>
      <c r="I283" s="85">
        <v>1</v>
      </c>
      <c r="J283" s="88">
        <v>6.1110011813797884</v>
      </c>
      <c r="K283" s="146">
        <v>5.1318089361700423</v>
      </c>
      <c r="L283" s="147">
        <v>5.4098848051618848E-8</v>
      </c>
      <c r="M283" s="147">
        <v>0.36143054256026552</v>
      </c>
      <c r="N283" s="87">
        <v>51.113714189278006</v>
      </c>
      <c r="O283" s="88">
        <v>5.5485924493038841</v>
      </c>
      <c r="P283" s="89">
        <v>108.55388885959296</v>
      </c>
    </row>
    <row r="284" spans="1:16">
      <c r="A284" s="75" t="s">
        <v>588</v>
      </c>
      <c r="B284" s="85">
        <v>280</v>
      </c>
      <c r="C284" s="85">
        <v>227</v>
      </c>
      <c r="D284" s="85">
        <v>280</v>
      </c>
      <c r="E284" s="86" t="s">
        <v>589</v>
      </c>
      <c r="F284" s="85" t="s">
        <v>55</v>
      </c>
      <c r="G284" s="86" t="s">
        <v>590</v>
      </c>
      <c r="H284" s="85" t="s">
        <v>1</v>
      </c>
      <c r="I284" s="85">
        <v>1</v>
      </c>
      <c r="J284" s="88">
        <v>3.4434579711089048</v>
      </c>
      <c r="K284" s="146">
        <v>6.3135781714727237</v>
      </c>
      <c r="L284" s="147">
        <v>4.8528311460367422E-8</v>
      </c>
      <c r="M284" s="147">
        <v>0.31225347928918051</v>
      </c>
      <c r="N284" s="87">
        <v>48.455952681346098</v>
      </c>
      <c r="O284" s="88">
        <v>2.900178023007089</v>
      </c>
      <c r="P284" s="89">
        <v>59.851841982740737</v>
      </c>
    </row>
    <row r="285" spans="1:16">
      <c r="A285" s="75" t="s">
        <v>12500</v>
      </c>
      <c r="B285" s="85">
        <v>281</v>
      </c>
      <c r="C285" s="85">
        <v>8390</v>
      </c>
      <c r="D285" s="85">
        <v>281</v>
      </c>
      <c r="E285" s="86" t="s">
        <v>12501</v>
      </c>
      <c r="F285" s="85" t="s">
        <v>55</v>
      </c>
      <c r="G285" s="86" t="s">
        <v>590</v>
      </c>
      <c r="H285" s="85" t="s">
        <v>1</v>
      </c>
      <c r="I285" s="85">
        <v>1</v>
      </c>
      <c r="J285" s="88">
        <v>3.5437006899830559</v>
      </c>
      <c r="K285" s="146">
        <v>6.4355144380862104</v>
      </c>
      <c r="L285" s="147">
        <v>4.9025838440950873E-8</v>
      </c>
      <c r="M285" s="147">
        <v>0.32584345988046148</v>
      </c>
      <c r="N285" s="87">
        <v>49.957585312313071</v>
      </c>
      <c r="O285" s="88">
        <v>2.9910095351371329</v>
      </c>
      <c r="P285" s="89">
        <v>59.870978880156912</v>
      </c>
    </row>
    <row r="286" spans="1:16">
      <c r="A286" s="75" t="s">
        <v>596</v>
      </c>
      <c r="B286" s="85">
        <v>282</v>
      </c>
      <c r="C286" s="85">
        <v>231</v>
      </c>
      <c r="D286" s="85">
        <v>282</v>
      </c>
      <c r="E286" s="86" t="s">
        <v>597</v>
      </c>
      <c r="F286" s="85" t="s">
        <v>38</v>
      </c>
      <c r="G286" s="86" t="s">
        <v>598</v>
      </c>
      <c r="H286" s="85" t="s">
        <v>1</v>
      </c>
      <c r="I286" s="85">
        <v>1</v>
      </c>
      <c r="J286" s="88">
        <v>1.542045388313914</v>
      </c>
      <c r="K286" s="146">
        <v>2.2698751660025827</v>
      </c>
      <c r="L286" s="147">
        <v>7.640751116670805E-9</v>
      </c>
      <c r="M286" s="147">
        <v>0.51256021139741359</v>
      </c>
      <c r="N286" s="87">
        <v>54.678702239144293</v>
      </c>
      <c r="O286" s="88">
        <v>1.325892789838111</v>
      </c>
      <c r="P286" s="89">
        <v>24.248797713580498</v>
      </c>
    </row>
    <row r="287" spans="1:16">
      <c r="A287" s="75" t="s">
        <v>599</v>
      </c>
      <c r="B287" s="85">
        <v>283</v>
      </c>
      <c r="C287" s="85">
        <v>232</v>
      </c>
      <c r="D287" s="85">
        <v>283</v>
      </c>
      <c r="E287" s="86" t="s">
        <v>597</v>
      </c>
      <c r="F287" s="85" t="s">
        <v>11</v>
      </c>
      <c r="G287" s="86" t="s">
        <v>598</v>
      </c>
      <c r="H287" s="85" t="s">
        <v>1</v>
      </c>
      <c r="I287" s="85">
        <v>1</v>
      </c>
      <c r="J287" s="88">
        <v>1.5060103548885071</v>
      </c>
      <c r="K287" s="146">
        <v>2.1594581753202768</v>
      </c>
      <c r="L287" s="147">
        <v>7.3722582206278912E-9</v>
      </c>
      <c r="M287" s="147">
        <v>0.46345574809864298</v>
      </c>
      <c r="N287" s="87">
        <v>54.987052504341662</v>
      </c>
      <c r="O287" s="88">
        <v>1.2967249188516059</v>
      </c>
      <c r="P287" s="89">
        <v>23.58236820839268</v>
      </c>
    </row>
    <row r="288" spans="1:16">
      <c r="A288" s="75" t="s">
        <v>12502</v>
      </c>
      <c r="B288" s="85">
        <v>284</v>
      </c>
      <c r="C288" s="85">
        <v>8391</v>
      </c>
      <c r="D288" s="85">
        <v>284</v>
      </c>
      <c r="E288" s="86" t="s">
        <v>12503</v>
      </c>
      <c r="F288" s="85" t="s">
        <v>55</v>
      </c>
      <c r="G288" s="86" t="s">
        <v>598</v>
      </c>
      <c r="H288" s="85" t="s">
        <v>1</v>
      </c>
      <c r="I288" s="85">
        <v>1</v>
      </c>
      <c r="J288" s="88">
        <v>1.6339723302437359</v>
      </c>
      <c r="K288" s="146">
        <v>2.3663305886124748</v>
      </c>
      <c r="L288" s="147">
        <v>8.0763181981674487E-9</v>
      </c>
      <c r="M288" s="147">
        <v>0.5148183927659008</v>
      </c>
      <c r="N288" s="87">
        <v>56.251492623618333</v>
      </c>
      <c r="O288" s="88">
        <v>1.4099932548174201</v>
      </c>
      <c r="P288" s="89">
        <v>25.065881615831216</v>
      </c>
    </row>
    <row r="289" spans="1:16">
      <c r="A289" s="75" t="s">
        <v>591</v>
      </c>
      <c r="B289" s="85">
        <v>285</v>
      </c>
      <c r="C289" s="85">
        <v>228</v>
      </c>
      <c r="D289" s="85">
        <v>285</v>
      </c>
      <c r="E289" s="86" t="s">
        <v>592</v>
      </c>
      <c r="F289" s="85" t="s">
        <v>509</v>
      </c>
      <c r="G289" s="86" t="s">
        <v>593</v>
      </c>
      <c r="H289" s="85" t="s">
        <v>1</v>
      </c>
      <c r="I289" s="85">
        <v>1</v>
      </c>
      <c r="J289" s="88">
        <v>1.8283281229389949</v>
      </c>
      <c r="K289" s="146">
        <v>2.1337353114301321</v>
      </c>
      <c r="L289" s="147">
        <v>8.2059690536029887E-9</v>
      </c>
      <c r="M289" s="147">
        <v>0.63321310006348952</v>
      </c>
      <c r="N289" s="87">
        <v>71.889153699580277</v>
      </c>
      <c r="O289" s="88">
        <v>1.6020337283528101</v>
      </c>
      <c r="P289" s="89">
        <v>22.28477657488634</v>
      </c>
    </row>
    <row r="290" spans="1:16">
      <c r="A290" s="75" t="s">
        <v>594</v>
      </c>
      <c r="B290" s="85">
        <v>286</v>
      </c>
      <c r="C290" s="85">
        <v>229</v>
      </c>
      <c r="D290" s="85">
        <v>286</v>
      </c>
      <c r="E290" s="86" t="s">
        <v>592</v>
      </c>
      <c r="F290" s="85" t="s">
        <v>38</v>
      </c>
      <c r="G290" s="86" t="s">
        <v>593</v>
      </c>
      <c r="H290" s="85" t="s">
        <v>1</v>
      </c>
      <c r="I290" s="85">
        <v>1</v>
      </c>
      <c r="J290" s="88">
        <v>1.945663237327282</v>
      </c>
      <c r="K290" s="146">
        <v>2.3847719215517316</v>
      </c>
      <c r="L290" s="147">
        <v>8.8036998331934188E-9</v>
      </c>
      <c r="M290" s="147">
        <v>0.61485810978595046</v>
      </c>
      <c r="N290" s="87">
        <v>72.112798562750683</v>
      </c>
      <c r="O290" s="88">
        <v>1.6975447541115449</v>
      </c>
      <c r="P290" s="89">
        <v>23.540131404474419</v>
      </c>
    </row>
    <row r="291" spans="1:16">
      <c r="A291" s="75" t="s">
        <v>595</v>
      </c>
      <c r="B291" s="85">
        <v>287</v>
      </c>
      <c r="C291" s="85">
        <v>230</v>
      </c>
      <c r="D291" s="85">
        <v>287</v>
      </c>
      <c r="E291" s="86" t="s">
        <v>592</v>
      </c>
      <c r="F291" s="85" t="s">
        <v>11</v>
      </c>
      <c r="G291" s="86" t="s">
        <v>593</v>
      </c>
      <c r="H291" s="85" t="s">
        <v>1</v>
      </c>
      <c r="I291" s="85">
        <v>1</v>
      </c>
      <c r="J291" s="88">
        <v>1.7775501769699049</v>
      </c>
      <c r="K291" s="146">
        <v>2.1048293338095321</v>
      </c>
      <c r="L291" s="147">
        <v>7.9758220110009902E-9</v>
      </c>
      <c r="M291" s="147">
        <v>0.61681413197902779</v>
      </c>
      <c r="N291" s="87">
        <v>71.540858883503446</v>
      </c>
      <c r="O291" s="88">
        <v>1.5535221198458631</v>
      </c>
      <c r="P291" s="89">
        <v>21.715172896870108</v>
      </c>
    </row>
    <row r="292" spans="1:16">
      <c r="A292" s="75" t="s">
        <v>12504</v>
      </c>
      <c r="B292" s="85">
        <v>288</v>
      </c>
      <c r="C292" s="85">
        <v>8392</v>
      </c>
      <c r="D292" s="85">
        <v>288</v>
      </c>
      <c r="E292" s="86" t="s">
        <v>12505</v>
      </c>
      <c r="F292" s="85" t="s">
        <v>55</v>
      </c>
      <c r="G292" s="86" t="s">
        <v>593</v>
      </c>
      <c r="H292" s="85" t="s">
        <v>1</v>
      </c>
      <c r="I292" s="85">
        <v>1</v>
      </c>
      <c r="J292" s="88">
        <v>1.966226055846392</v>
      </c>
      <c r="K292" s="146">
        <v>2.4045484739250593</v>
      </c>
      <c r="L292" s="147">
        <v>8.9441571615658744E-9</v>
      </c>
      <c r="M292" s="147">
        <v>0.62226369362126077</v>
      </c>
      <c r="N292" s="87">
        <v>72.782032324719964</v>
      </c>
      <c r="O292" s="88">
        <v>1.7179603279841731</v>
      </c>
      <c r="P292" s="89">
        <v>23.604181871693608</v>
      </c>
    </row>
    <row r="293" spans="1:16">
      <c r="A293" s="75" t="s">
        <v>600</v>
      </c>
      <c r="B293" s="85">
        <v>289</v>
      </c>
      <c r="C293" s="85">
        <v>233</v>
      </c>
      <c r="D293" s="85">
        <v>289</v>
      </c>
      <c r="E293" s="86" t="s">
        <v>601</v>
      </c>
      <c r="F293" s="85" t="s">
        <v>38</v>
      </c>
      <c r="G293" s="86" t="s">
        <v>602</v>
      </c>
      <c r="H293" s="85" t="s">
        <v>1</v>
      </c>
      <c r="I293" s="85">
        <v>1</v>
      </c>
      <c r="J293" s="88">
        <v>5.3736377261384023</v>
      </c>
      <c r="K293" s="146">
        <v>4.8625121721179809</v>
      </c>
      <c r="L293" s="147">
        <v>5.2648692813940963E-8</v>
      </c>
      <c r="M293" s="147">
        <v>9.4014523436074762E-2</v>
      </c>
      <c r="N293" s="87">
        <v>18.905809634404068</v>
      </c>
      <c r="O293" s="88">
        <v>4.9149636771160514</v>
      </c>
      <c r="P293" s="89">
        <v>259.97107620146505</v>
      </c>
    </row>
    <row r="294" spans="1:16">
      <c r="A294" s="75" t="s">
        <v>603</v>
      </c>
      <c r="B294" s="85">
        <v>290</v>
      </c>
      <c r="C294" s="85">
        <v>234</v>
      </c>
      <c r="D294" s="85">
        <v>290</v>
      </c>
      <c r="E294" s="86" t="s">
        <v>601</v>
      </c>
      <c r="F294" s="85" t="s">
        <v>11</v>
      </c>
      <c r="G294" s="86" t="s">
        <v>602</v>
      </c>
      <c r="H294" s="85" t="s">
        <v>1</v>
      </c>
      <c r="I294" s="85">
        <v>1</v>
      </c>
      <c r="J294" s="88">
        <v>5.2627817893986792</v>
      </c>
      <c r="K294" s="146">
        <v>4.6736588514627782</v>
      </c>
      <c r="L294" s="147">
        <v>5.218386915105662E-8</v>
      </c>
      <c r="M294" s="147">
        <v>9.2959556629891957E-2</v>
      </c>
      <c r="N294" s="87">
        <v>18.935042687827512</v>
      </c>
      <c r="O294" s="88">
        <v>4.821387749984182</v>
      </c>
      <c r="P294" s="89">
        <v>254.62777293254456</v>
      </c>
    </row>
    <row r="295" spans="1:16">
      <c r="A295" s="75" t="s">
        <v>12506</v>
      </c>
      <c r="B295" s="85">
        <v>291</v>
      </c>
      <c r="C295" s="85">
        <v>8393</v>
      </c>
      <c r="D295" s="85">
        <v>291</v>
      </c>
      <c r="E295" s="86" t="s">
        <v>12507</v>
      </c>
      <c r="F295" s="85" t="s">
        <v>38</v>
      </c>
      <c r="G295" s="86" t="s">
        <v>602</v>
      </c>
      <c r="H295" s="85" t="s">
        <v>1</v>
      </c>
      <c r="I295" s="85">
        <v>1</v>
      </c>
      <c r="J295" s="88">
        <v>5.4281858934277203</v>
      </c>
      <c r="K295" s="146">
        <v>4.9391006966316437</v>
      </c>
      <c r="L295" s="147">
        <v>5.2956919092523711E-8</v>
      </c>
      <c r="M295" s="147">
        <v>0.1010010175647629</v>
      </c>
      <c r="N295" s="87">
        <v>19.68903201517584</v>
      </c>
      <c r="O295" s="88">
        <v>4.9645285502550687</v>
      </c>
      <c r="P295" s="89">
        <v>252.14690831060292</v>
      </c>
    </row>
    <row r="296" spans="1:16">
      <c r="A296" s="75" t="s">
        <v>12508</v>
      </c>
      <c r="B296" s="85">
        <v>292</v>
      </c>
      <c r="C296" s="85">
        <v>8394</v>
      </c>
      <c r="D296" s="85">
        <v>292</v>
      </c>
      <c r="E296" s="86" t="s">
        <v>12507</v>
      </c>
      <c r="F296" s="85" t="s">
        <v>11</v>
      </c>
      <c r="G296" s="86" t="s">
        <v>602</v>
      </c>
      <c r="H296" s="85" t="s">
        <v>1</v>
      </c>
      <c r="I296" s="85">
        <v>1</v>
      </c>
      <c r="J296" s="88">
        <v>5.2913548809681012</v>
      </c>
      <c r="K296" s="146">
        <v>4.7053544248363011</v>
      </c>
      <c r="L296" s="147">
        <v>5.2324146776172189E-8</v>
      </c>
      <c r="M296" s="147">
        <v>9.6950962046664674E-2</v>
      </c>
      <c r="N296" s="87">
        <v>19.37429931373568</v>
      </c>
      <c r="O296" s="88">
        <v>4.8470187828867211</v>
      </c>
      <c r="P296" s="89">
        <v>250.17775891644038</v>
      </c>
    </row>
    <row r="297" spans="1:16">
      <c r="A297" s="75" t="s">
        <v>604</v>
      </c>
      <c r="B297" s="85">
        <v>293</v>
      </c>
      <c r="C297" s="85">
        <v>235</v>
      </c>
      <c r="D297" s="85">
        <v>293</v>
      </c>
      <c r="E297" s="86" t="s">
        <v>605</v>
      </c>
      <c r="F297" s="85" t="s">
        <v>38</v>
      </c>
      <c r="G297" s="86" t="s">
        <v>606</v>
      </c>
      <c r="H297" s="85" t="s">
        <v>1</v>
      </c>
      <c r="I297" s="85">
        <v>1</v>
      </c>
      <c r="J297" s="88">
        <v>2.3112133456230421</v>
      </c>
      <c r="K297" s="146">
        <v>2.8040243887818921</v>
      </c>
      <c r="L297" s="147">
        <v>9.8659925619350224E-9</v>
      </c>
      <c r="M297" s="147">
        <v>0.44434723304320473</v>
      </c>
      <c r="N297" s="87">
        <v>58.091709678752132</v>
      </c>
      <c r="O297" s="88">
        <v>1.9605341003154131</v>
      </c>
      <c r="P297" s="89">
        <v>33.748948191698794</v>
      </c>
    </row>
    <row r="298" spans="1:16">
      <c r="A298" s="75" t="s">
        <v>610</v>
      </c>
      <c r="B298" s="85">
        <v>294</v>
      </c>
      <c r="C298" s="85">
        <v>238</v>
      </c>
      <c r="D298" s="85">
        <v>294</v>
      </c>
      <c r="E298" s="86" t="s">
        <v>605</v>
      </c>
      <c r="F298" s="85" t="s">
        <v>11</v>
      </c>
      <c r="G298" s="86" t="s">
        <v>606</v>
      </c>
      <c r="H298" s="85" t="s">
        <v>1</v>
      </c>
      <c r="I298" s="85">
        <v>1</v>
      </c>
      <c r="J298" s="88">
        <v>1.672179764667088</v>
      </c>
      <c r="K298" s="146">
        <v>1.8703041305579442</v>
      </c>
      <c r="L298" s="147">
        <v>7.1533723268509519E-9</v>
      </c>
      <c r="M298" s="147">
        <v>0.42796217663475861</v>
      </c>
      <c r="N298" s="87">
        <v>55.007601002432096</v>
      </c>
      <c r="O298" s="88">
        <v>1.4027444591271501</v>
      </c>
      <c r="P298" s="89">
        <v>25.50092048306432</v>
      </c>
    </row>
    <row r="299" spans="1:16">
      <c r="A299" s="75" t="s">
        <v>12509</v>
      </c>
      <c r="B299" s="85">
        <v>295</v>
      </c>
      <c r="C299" s="85">
        <v>8395</v>
      </c>
      <c r="D299" s="85">
        <v>295</v>
      </c>
      <c r="E299" s="86" t="s">
        <v>12510</v>
      </c>
      <c r="F299" s="85" t="s">
        <v>38</v>
      </c>
      <c r="G299" s="86" t="s">
        <v>606</v>
      </c>
      <c r="H299" s="85" t="s">
        <v>1</v>
      </c>
      <c r="I299" s="85">
        <v>1</v>
      </c>
      <c r="J299" s="88">
        <v>2.3657615129123681</v>
      </c>
      <c r="K299" s="146">
        <v>2.8806129132955602</v>
      </c>
      <c r="L299" s="147">
        <v>1.017421884051784E-8</v>
      </c>
      <c r="M299" s="147">
        <v>0.45133372717189307</v>
      </c>
      <c r="N299" s="87">
        <v>58.874932059523928</v>
      </c>
      <c r="O299" s="88">
        <v>2.010098973454435</v>
      </c>
      <c r="P299" s="89">
        <v>34.141847865271046</v>
      </c>
    </row>
    <row r="300" spans="1:16">
      <c r="A300" s="75" t="s">
        <v>12511</v>
      </c>
      <c r="B300" s="85">
        <v>296</v>
      </c>
      <c r="C300" s="85">
        <v>8396</v>
      </c>
      <c r="D300" s="85">
        <v>296</v>
      </c>
      <c r="E300" s="86" t="s">
        <v>12510</v>
      </c>
      <c r="F300" s="85" t="s">
        <v>11</v>
      </c>
      <c r="G300" s="86" t="s">
        <v>606</v>
      </c>
      <c r="H300" s="85" t="s">
        <v>1</v>
      </c>
      <c r="I300" s="85">
        <v>1</v>
      </c>
      <c r="J300" s="88">
        <v>1.7007528562365111</v>
      </c>
      <c r="K300" s="146">
        <v>1.9019997039314573</v>
      </c>
      <c r="L300" s="147">
        <v>7.2936499519663819E-9</v>
      </c>
      <c r="M300" s="147">
        <v>0.43195358205153123</v>
      </c>
      <c r="N300" s="87">
        <v>55.446857628340283</v>
      </c>
      <c r="O300" s="88">
        <v>1.4283754920296881</v>
      </c>
      <c r="P300" s="89">
        <v>25.761162185313989</v>
      </c>
    </row>
    <row r="301" spans="1:16">
      <c r="A301" s="75" t="s">
        <v>613</v>
      </c>
      <c r="B301" s="85">
        <v>297</v>
      </c>
      <c r="C301" s="85">
        <v>241</v>
      </c>
      <c r="D301" s="85">
        <v>297</v>
      </c>
      <c r="E301" s="86" t="s">
        <v>614</v>
      </c>
      <c r="F301" s="85" t="s">
        <v>283</v>
      </c>
      <c r="G301" s="86" t="s">
        <v>615</v>
      </c>
      <c r="H301" s="85" t="s">
        <v>1</v>
      </c>
      <c r="I301" s="85">
        <v>1</v>
      </c>
      <c r="J301" s="88">
        <v>0.83023928093937716</v>
      </c>
      <c r="K301" s="146">
        <v>10.962878067321235</v>
      </c>
      <c r="L301" s="147">
        <v>2.812505785600844E-8</v>
      </c>
      <c r="M301" s="147">
        <v>3.1810267826147848E-2</v>
      </c>
      <c r="N301" s="87">
        <v>5.5109271418897388</v>
      </c>
      <c r="O301" s="88">
        <v>0.44044504106373039</v>
      </c>
      <c r="P301" s="89">
        <v>79.922131017812447</v>
      </c>
    </row>
    <row r="302" spans="1:16">
      <c r="A302" s="75" t="s">
        <v>616</v>
      </c>
      <c r="B302" s="85">
        <v>298</v>
      </c>
      <c r="C302" s="85">
        <v>242</v>
      </c>
      <c r="D302" s="85">
        <v>298</v>
      </c>
      <c r="E302" s="86" t="s">
        <v>614</v>
      </c>
      <c r="F302" s="85" t="s">
        <v>38</v>
      </c>
      <c r="G302" s="86" t="s">
        <v>615</v>
      </c>
      <c r="H302" s="85" t="s">
        <v>1</v>
      </c>
      <c r="I302" s="85">
        <v>1</v>
      </c>
      <c r="J302" s="88">
        <v>1.5987217015322019</v>
      </c>
      <c r="K302" s="146">
        <v>13.116055129355528</v>
      </c>
      <c r="L302" s="147">
        <v>3.0604453234793598E-8</v>
      </c>
      <c r="M302" s="147">
        <v>9.5712114153640296E-2</v>
      </c>
      <c r="N302" s="87">
        <v>14.750804940692589</v>
      </c>
      <c r="O302" s="88">
        <v>0.94765165932432993</v>
      </c>
      <c r="P302" s="89">
        <v>64.244064180529747</v>
      </c>
    </row>
    <row r="303" spans="1:16">
      <c r="A303" s="75" t="s">
        <v>617</v>
      </c>
      <c r="B303" s="85">
        <v>299</v>
      </c>
      <c r="C303" s="85">
        <v>243</v>
      </c>
      <c r="D303" s="85">
        <v>299</v>
      </c>
      <c r="E303" s="86" t="s">
        <v>614</v>
      </c>
      <c r="F303" s="85" t="s">
        <v>139</v>
      </c>
      <c r="G303" s="86" t="s">
        <v>615</v>
      </c>
      <c r="H303" s="85" t="s">
        <v>1</v>
      </c>
      <c r="I303" s="85">
        <v>1</v>
      </c>
      <c r="J303" s="88">
        <v>2.9604230861384431E-2</v>
      </c>
      <c r="K303" s="146">
        <v>14.147769452400858</v>
      </c>
      <c r="L303" s="147">
        <v>3.0824390109777949E-8</v>
      </c>
      <c r="M303" s="147">
        <v>0.10786445503138591</v>
      </c>
      <c r="N303" s="87">
        <v>16.690939308173942</v>
      </c>
      <c r="O303" s="88">
        <v>-0.70943367150707537</v>
      </c>
      <c r="P303" s="89">
        <v>-42.504119055759141</v>
      </c>
    </row>
    <row r="304" spans="1:16">
      <c r="A304" s="75" t="s">
        <v>12512</v>
      </c>
      <c r="B304" s="85">
        <v>300</v>
      </c>
      <c r="C304" s="85">
        <v>8397</v>
      </c>
      <c r="D304" s="85">
        <v>300</v>
      </c>
      <c r="E304" s="86" t="s">
        <v>12513</v>
      </c>
      <c r="F304" s="85" t="s">
        <v>55</v>
      </c>
      <c r="G304" s="86" t="s">
        <v>615</v>
      </c>
      <c r="H304" s="85" t="s">
        <v>1</v>
      </c>
      <c r="I304" s="85">
        <v>1</v>
      </c>
      <c r="J304" s="88">
        <v>0.94441222222179633</v>
      </c>
      <c r="K304" s="146">
        <v>15.718488812555085</v>
      </c>
      <c r="L304" s="147">
        <v>3.564421697874221E-8</v>
      </c>
      <c r="M304" s="147">
        <v>0.13142653030261009</v>
      </c>
      <c r="N304" s="87">
        <v>19.59411445947865</v>
      </c>
      <c r="O304" s="88">
        <v>0.11801524041516311</v>
      </c>
      <c r="P304" s="89">
        <v>6.0229943363464047</v>
      </c>
    </row>
    <row r="305" spans="1:16">
      <c r="A305" s="75" t="s">
        <v>618</v>
      </c>
      <c r="B305" s="85">
        <v>301</v>
      </c>
      <c r="C305" s="85">
        <v>244</v>
      </c>
      <c r="D305" s="85">
        <v>301</v>
      </c>
      <c r="E305" s="86" t="s">
        <v>619</v>
      </c>
      <c r="F305" s="85" t="s">
        <v>38</v>
      </c>
      <c r="G305" s="86" t="s">
        <v>620</v>
      </c>
      <c r="H305" s="85" t="s">
        <v>1</v>
      </c>
      <c r="I305" s="85">
        <v>1</v>
      </c>
      <c r="J305" s="88">
        <v>3.397211267148053</v>
      </c>
      <c r="K305" s="146">
        <v>5.3349308981490839</v>
      </c>
      <c r="L305" s="147">
        <v>1.677670440715631E-8</v>
      </c>
      <c r="M305" s="147">
        <v>0.70613286526305374</v>
      </c>
      <c r="N305" s="87">
        <v>85.555551085704948</v>
      </c>
      <c r="O305" s="88">
        <v>2.8567171456077691</v>
      </c>
      <c r="P305" s="89">
        <v>33.390202147679034</v>
      </c>
    </row>
    <row r="306" spans="1:16">
      <c r="A306" s="75" t="s">
        <v>621</v>
      </c>
      <c r="B306" s="85">
        <v>302</v>
      </c>
      <c r="C306" s="85">
        <v>245</v>
      </c>
      <c r="D306" s="85">
        <v>302</v>
      </c>
      <c r="E306" s="86" t="s">
        <v>619</v>
      </c>
      <c r="F306" s="85" t="s">
        <v>11</v>
      </c>
      <c r="G306" s="86" t="s">
        <v>620</v>
      </c>
      <c r="H306" s="85" t="s">
        <v>1</v>
      </c>
      <c r="I306" s="85">
        <v>1</v>
      </c>
      <c r="J306" s="88">
        <v>2.9249726738693491</v>
      </c>
      <c r="K306" s="146">
        <v>4.3224533572967783</v>
      </c>
      <c r="L306" s="147">
        <v>1.4470149318050621E-8</v>
      </c>
      <c r="M306" s="147">
        <v>0.68767633668088224</v>
      </c>
      <c r="N306" s="87">
        <v>83.791252070015645</v>
      </c>
      <c r="O306" s="88">
        <v>2.395878926227939</v>
      </c>
      <c r="P306" s="89">
        <v>28.593425531175402</v>
      </c>
    </row>
    <row r="307" spans="1:16">
      <c r="A307" s="75" t="s">
        <v>12514</v>
      </c>
      <c r="B307" s="85">
        <v>303</v>
      </c>
      <c r="C307" s="85">
        <v>8398</v>
      </c>
      <c r="D307" s="85">
        <v>303</v>
      </c>
      <c r="E307" s="86" t="s">
        <v>12515</v>
      </c>
      <c r="F307" s="85" t="s">
        <v>55</v>
      </c>
      <c r="G307" s="86" t="s">
        <v>620</v>
      </c>
      <c r="H307" s="85" t="s">
        <v>1</v>
      </c>
      <c r="I307" s="85">
        <v>1</v>
      </c>
      <c r="J307" s="88">
        <v>3.2942185035411788</v>
      </c>
      <c r="K307" s="146">
        <v>5.0737055276736651</v>
      </c>
      <c r="L307" s="147">
        <v>1.6315081065157811E-8</v>
      </c>
      <c r="M307" s="147">
        <v>0.70695835848513655</v>
      </c>
      <c r="N307" s="87">
        <v>85.751520401353631</v>
      </c>
      <c r="O307" s="88">
        <v>2.752515528591772</v>
      </c>
      <c r="P307" s="89">
        <v>32.098737325108956</v>
      </c>
    </row>
    <row r="308" spans="1:16">
      <c r="A308" s="75" t="s">
        <v>622</v>
      </c>
      <c r="B308" s="85">
        <v>304</v>
      </c>
      <c r="C308" s="85">
        <v>246</v>
      </c>
      <c r="D308" s="85">
        <v>304</v>
      </c>
      <c r="E308" s="86" t="s">
        <v>623</v>
      </c>
      <c r="F308" s="85" t="s">
        <v>38</v>
      </c>
      <c r="G308" s="86" t="s">
        <v>624</v>
      </c>
      <c r="H308" s="85" t="s">
        <v>1</v>
      </c>
      <c r="I308" s="85">
        <v>1</v>
      </c>
      <c r="J308" s="88">
        <v>4.2204759400586971</v>
      </c>
      <c r="K308" s="146">
        <v>4.6121664440521455</v>
      </c>
      <c r="L308" s="147">
        <v>1.800578930617533E-8</v>
      </c>
      <c r="M308" s="147">
        <v>0.7554453024443597</v>
      </c>
      <c r="N308" s="87">
        <v>101.4585982565532</v>
      </c>
      <c r="O308" s="88">
        <v>3.6318542020827471</v>
      </c>
      <c r="P308" s="89">
        <v>35.796416119401357</v>
      </c>
    </row>
    <row r="309" spans="1:16">
      <c r="A309" s="75" t="s">
        <v>625</v>
      </c>
      <c r="B309" s="85">
        <v>305</v>
      </c>
      <c r="C309" s="85">
        <v>247</v>
      </c>
      <c r="D309" s="85">
        <v>305</v>
      </c>
      <c r="E309" s="86" t="s">
        <v>623</v>
      </c>
      <c r="F309" s="85" t="s">
        <v>11</v>
      </c>
      <c r="G309" s="86" t="s">
        <v>624</v>
      </c>
      <c r="H309" s="85" t="s">
        <v>1</v>
      </c>
      <c r="I309" s="85">
        <v>1</v>
      </c>
      <c r="J309" s="88">
        <v>3.9007756558050568</v>
      </c>
      <c r="K309" s="146">
        <v>4.1366317618870063</v>
      </c>
      <c r="L309" s="147">
        <v>1.653596188685783E-8</v>
      </c>
      <c r="M309" s="147">
        <v>0.77088551836502039</v>
      </c>
      <c r="N309" s="87">
        <v>101.55952101171989</v>
      </c>
      <c r="O309" s="88">
        <v>3.3420677916489239</v>
      </c>
      <c r="P309" s="89">
        <v>32.90747886909837</v>
      </c>
    </row>
    <row r="310" spans="1:16">
      <c r="A310" s="75" t="s">
        <v>12516</v>
      </c>
      <c r="B310" s="85">
        <v>306</v>
      </c>
      <c r="C310" s="85">
        <v>8399</v>
      </c>
      <c r="D310" s="85">
        <v>306</v>
      </c>
      <c r="E310" s="86" t="s">
        <v>12517</v>
      </c>
      <c r="F310" s="85" t="s">
        <v>55</v>
      </c>
      <c r="G310" s="86" t="s">
        <v>624</v>
      </c>
      <c r="H310" s="85" t="s">
        <v>1</v>
      </c>
      <c r="I310" s="85">
        <v>1</v>
      </c>
      <c r="J310" s="88">
        <v>4.1683292794601812</v>
      </c>
      <c r="K310" s="146">
        <v>4.5299220264724589</v>
      </c>
      <c r="L310" s="147">
        <v>1.7823075187439621E-8</v>
      </c>
      <c r="M310" s="147">
        <v>0.76756971050071943</v>
      </c>
      <c r="N310" s="87">
        <v>102.2763081624871</v>
      </c>
      <c r="O310" s="88">
        <v>3.5846698547154201</v>
      </c>
      <c r="P310" s="89">
        <v>35.048878074680111</v>
      </c>
    </row>
    <row r="311" spans="1:16">
      <c r="A311" s="75" t="s">
        <v>626</v>
      </c>
      <c r="B311" s="85">
        <v>307</v>
      </c>
      <c r="C311" s="85">
        <v>248</v>
      </c>
      <c r="D311" s="85">
        <v>307</v>
      </c>
      <c r="E311" s="86" t="s">
        <v>627</v>
      </c>
      <c r="F311" s="85" t="s">
        <v>509</v>
      </c>
      <c r="G311" s="86" t="s">
        <v>628</v>
      </c>
      <c r="H311" s="85" t="s">
        <v>1</v>
      </c>
      <c r="I311" s="85">
        <v>1</v>
      </c>
      <c r="J311" s="88">
        <v>8.3519431127543147</v>
      </c>
      <c r="K311" s="146">
        <v>25.70066180653054</v>
      </c>
      <c r="L311" s="147">
        <v>5.4283762522284878E-8</v>
      </c>
      <c r="M311" s="147">
        <v>0.58033920525043547</v>
      </c>
      <c r="N311" s="87">
        <v>93.854926087025646</v>
      </c>
      <c r="O311" s="88">
        <v>7.3058606864162359</v>
      </c>
      <c r="P311" s="89">
        <v>77.842058920189018</v>
      </c>
    </row>
    <row r="312" spans="1:16">
      <c r="A312" s="75" t="s">
        <v>631</v>
      </c>
      <c r="B312" s="85">
        <v>308</v>
      </c>
      <c r="C312" s="85">
        <v>250</v>
      </c>
      <c r="D312" s="85">
        <v>308</v>
      </c>
      <c r="E312" s="86" t="s">
        <v>627</v>
      </c>
      <c r="F312" s="85" t="s">
        <v>38</v>
      </c>
      <c r="G312" s="86" t="s">
        <v>628</v>
      </c>
      <c r="H312" s="85" t="s">
        <v>1</v>
      </c>
      <c r="I312" s="85">
        <v>1</v>
      </c>
      <c r="J312" s="88">
        <v>15.880444172073741</v>
      </c>
      <c r="K312" s="146">
        <v>33.916389597653946</v>
      </c>
      <c r="L312" s="147">
        <v>8.4738287561395527E-8</v>
      </c>
      <c r="M312" s="147">
        <v>0.80439310429631128</v>
      </c>
      <c r="N312" s="87">
        <v>175.47763222521169</v>
      </c>
      <c r="O312" s="88">
        <v>13.61609176028966</v>
      </c>
      <c r="P312" s="89">
        <v>77.594457980915095</v>
      </c>
    </row>
    <row r="313" spans="1:16">
      <c r="A313" s="75" t="s">
        <v>12518</v>
      </c>
      <c r="B313" s="85">
        <v>309</v>
      </c>
      <c r="C313" s="85">
        <v>8400</v>
      </c>
      <c r="D313" s="85">
        <v>309</v>
      </c>
      <c r="E313" s="86" t="s">
        <v>12519</v>
      </c>
      <c r="F313" s="85" t="s">
        <v>55</v>
      </c>
      <c r="G313" s="86" t="s">
        <v>628</v>
      </c>
      <c r="H313" s="85" t="s">
        <v>1</v>
      </c>
      <c r="I313" s="85">
        <v>1</v>
      </c>
      <c r="J313" s="88">
        <v>13.473241158026649</v>
      </c>
      <c r="K313" s="146">
        <v>31.303769884223659</v>
      </c>
      <c r="L313" s="147">
        <v>7.509743340119203E-8</v>
      </c>
      <c r="M313" s="147">
        <v>0.74059519916728722</v>
      </c>
      <c r="N313" s="87">
        <v>149.67496245390649</v>
      </c>
      <c r="O313" s="88">
        <v>11.603756428638111</v>
      </c>
      <c r="P313" s="89">
        <v>77.526369396695671</v>
      </c>
    </row>
    <row r="314" spans="1:16">
      <c r="A314" s="75" t="s">
        <v>633</v>
      </c>
      <c r="B314" s="85">
        <v>310</v>
      </c>
      <c r="C314" s="85">
        <v>252</v>
      </c>
      <c r="D314" s="85">
        <v>310</v>
      </c>
      <c r="E314" s="86" t="s">
        <v>634</v>
      </c>
      <c r="F314" s="85" t="s">
        <v>38</v>
      </c>
      <c r="G314" s="86" t="s">
        <v>635</v>
      </c>
      <c r="H314" s="85" t="s">
        <v>1</v>
      </c>
      <c r="I314" s="85">
        <v>1</v>
      </c>
      <c r="J314" s="88">
        <v>7.7311193818612152</v>
      </c>
      <c r="K314" s="146">
        <v>14.165472373482253</v>
      </c>
      <c r="L314" s="147">
        <v>3.7214541788394579E-8</v>
      </c>
      <c r="M314" s="147">
        <v>0.35955138724906371</v>
      </c>
      <c r="N314" s="87">
        <v>86.123919392500397</v>
      </c>
      <c r="O314" s="88">
        <v>6.6269836585044049</v>
      </c>
      <c r="P314" s="89">
        <v>76.94707469480862</v>
      </c>
    </row>
    <row r="315" spans="1:16">
      <c r="A315" s="75" t="s">
        <v>636</v>
      </c>
      <c r="B315" s="85">
        <v>311</v>
      </c>
      <c r="C315" s="85">
        <v>253</v>
      </c>
      <c r="D315" s="85">
        <v>311</v>
      </c>
      <c r="E315" s="86" t="s">
        <v>634</v>
      </c>
      <c r="F315" s="85" t="s">
        <v>11</v>
      </c>
      <c r="G315" s="86" t="s">
        <v>635</v>
      </c>
      <c r="H315" s="85" t="s">
        <v>1</v>
      </c>
      <c r="I315" s="85">
        <v>1</v>
      </c>
      <c r="J315" s="88">
        <v>7.0729237001525327</v>
      </c>
      <c r="K315" s="146">
        <v>13.220193473131809</v>
      </c>
      <c r="L315" s="147">
        <v>3.4650297022317758E-8</v>
      </c>
      <c r="M315" s="147">
        <v>0.33706680369488851</v>
      </c>
      <c r="N315" s="87">
        <v>83.90593011281527</v>
      </c>
      <c r="O315" s="88">
        <v>6.061024604858039</v>
      </c>
      <c r="P315" s="89">
        <v>72.235950387639122</v>
      </c>
    </row>
    <row r="316" spans="1:16">
      <c r="A316" s="75" t="s">
        <v>12520</v>
      </c>
      <c r="B316" s="85">
        <v>312</v>
      </c>
      <c r="C316" s="85">
        <v>8401</v>
      </c>
      <c r="D316" s="85">
        <v>312</v>
      </c>
      <c r="E316" s="86" t="s">
        <v>12521</v>
      </c>
      <c r="F316" s="85" t="s">
        <v>55</v>
      </c>
      <c r="G316" s="86" t="s">
        <v>635</v>
      </c>
      <c r="H316" s="85" t="s">
        <v>1</v>
      </c>
      <c r="I316" s="85">
        <v>1</v>
      </c>
      <c r="J316" s="88">
        <v>7.5907272589731827</v>
      </c>
      <c r="K316" s="146">
        <v>13.951540856324581</v>
      </c>
      <c r="L316" s="147">
        <v>3.6775961183048302E-8</v>
      </c>
      <c r="M316" s="147">
        <v>0.36225803744756541</v>
      </c>
      <c r="N316" s="87">
        <v>86.523492353163903</v>
      </c>
      <c r="O316" s="88">
        <v>6.5099228466192551</v>
      </c>
      <c r="P316" s="89">
        <v>75.238789715602678</v>
      </c>
    </row>
    <row r="317" spans="1:16">
      <c r="A317" s="75" t="s">
        <v>637</v>
      </c>
      <c r="B317" s="85">
        <v>313</v>
      </c>
      <c r="C317" s="85">
        <v>254</v>
      </c>
      <c r="D317" s="85">
        <v>313</v>
      </c>
      <c r="E317" s="86" t="s">
        <v>638</v>
      </c>
      <c r="F317" s="85" t="s">
        <v>509</v>
      </c>
      <c r="G317" s="86" t="s">
        <v>639</v>
      </c>
      <c r="H317" s="85" t="s">
        <v>1</v>
      </c>
      <c r="I317" s="85">
        <v>1</v>
      </c>
      <c r="J317" s="88">
        <v>11.152427065099429</v>
      </c>
      <c r="K317" s="146">
        <v>21.663982223227066</v>
      </c>
      <c r="L317" s="147">
        <v>5.5011587506567439E-8</v>
      </c>
      <c r="M317" s="147">
        <v>0.64629048229740926</v>
      </c>
      <c r="N317" s="87">
        <v>121.235764974395</v>
      </c>
      <c r="O317" s="88">
        <v>9.867813615867723</v>
      </c>
      <c r="P317" s="89">
        <v>81.393585613550641</v>
      </c>
    </row>
    <row r="318" spans="1:16">
      <c r="A318" s="75" t="s">
        <v>641</v>
      </c>
      <c r="B318" s="85">
        <v>314</v>
      </c>
      <c r="C318" s="85">
        <v>256</v>
      </c>
      <c r="D318" s="85">
        <v>314</v>
      </c>
      <c r="E318" s="86" t="s">
        <v>638</v>
      </c>
      <c r="F318" s="85" t="s">
        <v>38</v>
      </c>
      <c r="G318" s="86" t="s">
        <v>639</v>
      </c>
      <c r="H318" s="85" t="s">
        <v>1</v>
      </c>
      <c r="I318" s="85">
        <v>1</v>
      </c>
      <c r="J318" s="88">
        <v>20.007626142126711</v>
      </c>
      <c r="K318" s="146">
        <v>31.422303088348389</v>
      </c>
      <c r="L318" s="147">
        <v>9.0895432142697364E-8</v>
      </c>
      <c r="M318" s="147">
        <v>0.91788259787340676</v>
      </c>
      <c r="N318" s="87">
        <v>218.59056173980511</v>
      </c>
      <c r="O318" s="88">
        <v>17.311654477619729</v>
      </c>
      <c r="P318" s="89">
        <v>79.196715264524144</v>
      </c>
    </row>
    <row r="319" spans="1:16">
      <c r="A319" s="75" t="s">
        <v>12522</v>
      </c>
      <c r="B319" s="85">
        <v>315</v>
      </c>
      <c r="C319" s="85">
        <v>8402</v>
      </c>
      <c r="D319" s="85">
        <v>315</v>
      </c>
      <c r="E319" s="86" t="s">
        <v>12523</v>
      </c>
      <c r="F319" s="85" t="s">
        <v>55</v>
      </c>
      <c r="G319" s="86" t="s">
        <v>639</v>
      </c>
      <c r="H319" s="85" t="s">
        <v>1</v>
      </c>
      <c r="I319" s="85">
        <v>1</v>
      </c>
      <c r="J319" s="88">
        <v>19.090877560684429</v>
      </c>
      <c r="K319" s="146">
        <v>30.425551816054075</v>
      </c>
      <c r="L319" s="147">
        <v>8.7276792765181567E-8</v>
      </c>
      <c r="M319" s="147">
        <v>0.89753765012536746</v>
      </c>
      <c r="N319" s="87">
        <v>208.79580576358001</v>
      </c>
      <c r="O319" s="88">
        <v>16.546162242259349</v>
      </c>
      <c r="P319" s="89">
        <v>79.245663876000506</v>
      </c>
    </row>
    <row r="320" spans="1:16">
      <c r="A320" s="75" t="s">
        <v>643</v>
      </c>
      <c r="B320" s="85">
        <v>316</v>
      </c>
      <c r="C320" s="85">
        <v>258</v>
      </c>
      <c r="D320" s="85">
        <v>316</v>
      </c>
      <c r="E320" s="86" t="s">
        <v>644</v>
      </c>
      <c r="F320" s="85" t="s">
        <v>509</v>
      </c>
      <c r="G320" s="86" t="s">
        <v>645</v>
      </c>
      <c r="H320" s="85" t="s">
        <v>646</v>
      </c>
      <c r="I320" s="85">
        <v>1</v>
      </c>
      <c r="J320" s="88">
        <v>0.62880633188225088</v>
      </c>
      <c r="K320" s="146">
        <v>1.2934739367323869</v>
      </c>
      <c r="L320" s="147">
        <v>3.1471799108394532E-9</v>
      </c>
      <c r="M320" s="147">
        <v>6.1130724954671263E-2</v>
      </c>
      <c r="N320" s="87">
        <v>6.5905634840907226</v>
      </c>
      <c r="O320" s="88">
        <v>0.55400451193608913</v>
      </c>
      <c r="P320" s="89">
        <v>84.060264842820686</v>
      </c>
    </row>
    <row r="321" spans="1:16">
      <c r="A321" s="75" t="s">
        <v>647</v>
      </c>
      <c r="B321" s="85">
        <v>317</v>
      </c>
      <c r="C321" s="85">
        <v>259</v>
      </c>
      <c r="D321" s="85">
        <v>317</v>
      </c>
      <c r="E321" s="86" t="s">
        <v>644</v>
      </c>
      <c r="F321" s="85" t="s">
        <v>38</v>
      </c>
      <c r="G321" s="86" t="s">
        <v>645</v>
      </c>
      <c r="H321" s="85" t="s">
        <v>646</v>
      </c>
      <c r="I321" s="85">
        <v>1</v>
      </c>
      <c r="J321" s="88">
        <v>0.88955887557647628</v>
      </c>
      <c r="K321" s="146">
        <v>1.572831035188224</v>
      </c>
      <c r="L321" s="147">
        <v>4.1920103772544013E-9</v>
      </c>
      <c r="M321" s="147">
        <v>6.8573810160580742E-2</v>
      </c>
      <c r="N321" s="87">
        <v>9.3554115759167633</v>
      </c>
      <c r="O321" s="88">
        <v>0.77158198543120693</v>
      </c>
      <c r="P321" s="89">
        <v>82.474403094937855</v>
      </c>
    </row>
    <row r="322" spans="1:16">
      <c r="A322" s="75" t="s">
        <v>12524</v>
      </c>
      <c r="B322" s="85">
        <v>318</v>
      </c>
      <c r="C322" s="85">
        <v>8403</v>
      </c>
      <c r="D322" s="85">
        <v>318</v>
      </c>
      <c r="E322" s="86" t="s">
        <v>12525</v>
      </c>
      <c r="F322" s="85" t="s">
        <v>55</v>
      </c>
      <c r="G322" s="86" t="s">
        <v>645</v>
      </c>
      <c r="H322" s="85" t="s">
        <v>646</v>
      </c>
      <c r="I322" s="85">
        <v>1</v>
      </c>
      <c r="J322" s="88">
        <v>0.88840038927520726</v>
      </c>
      <c r="K322" s="146">
        <v>1.5715898915079425</v>
      </c>
      <c r="L322" s="147">
        <v>4.1873683447536257E-9</v>
      </c>
      <c r="M322" s="147">
        <v>6.8540741596308838E-2</v>
      </c>
      <c r="N322" s="87">
        <v>9.3431277508230917</v>
      </c>
      <c r="O322" s="88">
        <v>0.77061531979896492</v>
      </c>
      <c r="P322" s="89">
        <v>82.479373112614965</v>
      </c>
    </row>
    <row r="323" spans="1:16">
      <c r="A323" s="75" t="s">
        <v>648</v>
      </c>
      <c r="B323" s="85">
        <v>319</v>
      </c>
      <c r="C323" s="85">
        <v>260</v>
      </c>
      <c r="D323" s="85">
        <v>319</v>
      </c>
      <c r="E323" s="86" t="s">
        <v>649</v>
      </c>
      <c r="F323" s="85" t="s">
        <v>509</v>
      </c>
      <c r="G323" s="86" t="s">
        <v>650</v>
      </c>
      <c r="H323" s="85" t="s">
        <v>646</v>
      </c>
      <c r="I323" s="85">
        <v>1</v>
      </c>
      <c r="J323" s="88">
        <v>0.2078423784895386</v>
      </c>
      <c r="K323" s="146">
        <v>0.4275381558578657</v>
      </c>
      <c r="L323" s="147">
        <v>1.040252499120597E-9</v>
      </c>
      <c r="M323" s="147">
        <v>2.020583227165703E-2</v>
      </c>
      <c r="N323" s="87">
        <v>2.178410618130072</v>
      </c>
      <c r="O323" s="88">
        <v>0.18311777349642641</v>
      </c>
      <c r="P323" s="89">
        <v>84.060264842820615</v>
      </c>
    </row>
    <row r="324" spans="1:16">
      <c r="A324" s="75" t="s">
        <v>651</v>
      </c>
      <c r="B324" s="85">
        <v>320</v>
      </c>
      <c r="C324" s="85">
        <v>261</v>
      </c>
      <c r="D324" s="85">
        <v>320</v>
      </c>
      <c r="E324" s="86" t="s">
        <v>649</v>
      </c>
      <c r="F324" s="85" t="s">
        <v>38</v>
      </c>
      <c r="G324" s="86" t="s">
        <v>650</v>
      </c>
      <c r="H324" s="85" t="s">
        <v>646</v>
      </c>
      <c r="I324" s="85">
        <v>1</v>
      </c>
      <c r="J324" s="88">
        <v>0.30094361580375578</v>
      </c>
      <c r="K324" s="146">
        <v>0.52728211674227743</v>
      </c>
      <c r="L324" s="147">
        <v>1.413307380306698E-9</v>
      </c>
      <c r="M324" s="147">
        <v>2.2863372759231049E-2</v>
      </c>
      <c r="N324" s="87">
        <v>3.165594768619941</v>
      </c>
      <c r="O324" s="88">
        <v>0.26080342789928829</v>
      </c>
      <c r="P324" s="89">
        <v>82.386864700622127</v>
      </c>
    </row>
    <row r="325" spans="1:16">
      <c r="A325" s="75" t="s">
        <v>12526</v>
      </c>
      <c r="B325" s="85">
        <v>321</v>
      </c>
      <c r="C325" s="85">
        <v>8404</v>
      </c>
      <c r="D325" s="85">
        <v>321</v>
      </c>
      <c r="E325" s="86" t="s">
        <v>12527</v>
      </c>
      <c r="F325" s="85" t="s">
        <v>55</v>
      </c>
      <c r="G325" s="86" t="s">
        <v>650</v>
      </c>
      <c r="H325" s="85" t="s">
        <v>646</v>
      </c>
      <c r="I325" s="85">
        <v>1</v>
      </c>
      <c r="J325" s="88">
        <v>0.29403016975490059</v>
      </c>
      <c r="K325" s="146">
        <v>0.51987540000932986</v>
      </c>
      <c r="L325" s="147">
        <v>1.385605333924246E-9</v>
      </c>
      <c r="M325" s="147">
        <v>2.2666030991135309E-2</v>
      </c>
      <c r="N325" s="87">
        <v>3.0922891438873439</v>
      </c>
      <c r="O325" s="88">
        <v>0.25503470133906497</v>
      </c>
      <c r="P325" s="89">
        <v>82.474403094937827</v>
      </c>
    </row>
    <row r="326" spans="1:16">
      <c r="A326" s="75" t="s">
        <v>652</v>
      </c>
      <c r="B326" s="85">
        <v>322</v>
      </c>
      <c r="C326" s="85">
        <v>262</v>
      </c>
      <c r="D326" s="85">
        <v>322</v>
      </c>
      <c r="E326" s="86" t="s">
        <v>653</v>
      </c>
      <c r="F326" s="85" t="s">
        <v>38</v>
      </c>
      <c r="G326" s="86" t="s">
        <v>654</v>
      </c>
      <c r="H326" s="85" t="s">
        <v>260</v>
      </c>
      <c r="I326" s="85">
        <v>1</v>
      </c>
      <c r="J326" s="88">
        <v>14267027.70367956</v>
      </c>
      <c r="K326" s="146">
        <v>37982958.55790399</v>
      </c>
      <c r="L326" s="147">
        <v>0.2462850673636921</v>
      </c>
      <c r="M326" s="147">
        <v>1344251.691863908</v>
      </c>
      <c r="N326" s="87">
        <v>158885219.84387669</v>
      </c>
      <c r="O326" s="88">
        <v>12747497.69035909</v>
      </c>
      <c r="P326" s="89">
        <v>80.230859125128177</v>
      </c>
    </row>
    <row r="327" spans="1:16">
      <c r="A327" s="75" t="s">
        <v>655</v>
      </c>
      <c r="B327" s="85">
        <v>323</v>
      </c>
      <c r="C327" s="85">
        <v>263</v>
      </c>
      <c r="D327" s="85">
        <v>323</v>
      </c>
      <c r="E327" s="86" t="s">
        <v>653</v>
      </c>
      <c r="F327" s="85" t="s">
        <v>11</v>
      </c>
      <c r="G327" s="86" t="s">
        <v>654</v>
      </c>
      <c r="H327" s="85" t="s">
        <v>260</v>
      </c>
      <c r="I327" s="85">
        <v>1</v>
      </c>
      <c r="J327" s="88">
        <v>14103535.79847547</v>
      </c>
      <c r="K327" s="146">
        <v>37727438.120325692</v>
      </c>
      <c r="L327" s="147">
        <v>0.24529902276103699</v>
      </c>
      <c r="M327" s="147">
        <v>1327476.4431604689</v>
      </c>
      <c r="N327" s="87">
        <v>156985387.08682609</v>
      </c>
      <c r="O327" s="88">
        <v>12607020.8076362</v>
      </c>
      <c r="P327" s="89">
        <v>80.306970231971079</v>
      </c>
    </row>
    <row r="328" spans="1:16">
      <c r="A328" s="75" t="s">
        <v>12528</v>
      </c>
      <c r="B328" s="85">
        <v>324</v>
      </c>
      <c r="C328" s="85">
        <v>8405</v>
      </c>
      <c r="D328" s="85">
        <v>324</v>
      </c>
      <c r="E328" s="86" t="s">
        <v>12529</v>
      </c>
      <c r="F328" s="85" t="s">
        <v>55</v>
      </c>
      <c r="G328" s="86" t="s">
        <v>654</v>
      </c>
      <c r="H328" s="85" t="s">
        <v>260</v>
      </c>
      <c r="I328" s="85">
        <v>1</v>
      </c>
      <c r="J328" s="88">
        <v>14267027.70367956</v>
      </c>
      <c r="K328" s="146">
        <v>37982958.557904005</v>
      </c>
      <c r="L328" s="147">
        <v>0.2462850673636921</v>
      </c>
      <c r="M328" s="147">
        <v>1344251.691863908</v>
      </c>
      <c r="N328" s="87">
        <v>158885219.84387669</v>
      </c>
      <c r="O328" s="88">
        <v>12747497.69035909</v>
      </c>
      <c r="P328" s="89">
        <v>80.230859125128177</v>
      </c>
    </row>
    <row r="329" spans="1:16">
      <c r="A329" s="75" t="s">
        <v>656</v>
      </c>
      <c r="B329" s="85">
        <v>325</v>
      </c>
      <c r="C329" s="85">
        <v>264</v>
      </c>
      <c r="D329" s="85">
        <v>325</v>
      </c>
      <c r="E329" s="86" t="s">
        <v>657</v>
      </c>
      <c r="F329" s="85" t="s">
        <v>55</v>
      </c>
      <c r="G329" s="86" t="s">
        <v>658</v>
      </c>
      <c r="H329" s="85" t="s">
        <v>1</v>
      </c>
      <c r="I329" s="85">
        <v>1</v>
      </c>
      <c r="J329" s="88">
        <v>5.4467943836423318</v>
      </c>
      <c r="K329" s="146">
        <v>8.6398542393550564</v>
      </c>
      <c r="L329" s="147">
        <v>2.4592372818210751E-8</v>
      </c>
      <c r="M329" s="147">
        <v>0.27032507470968142</v>
      </c>
      <c r="N329" s="87">
        <v>60.038283326476048</v>
      </c>
      <c r="O329" s="88">
        <v>4.6765618713746138</v>
      </c>
      <c r="P329" s="89">
        <v>77.89299780515735</v>
      </c>
    </row>
    <row r="330" spans="1:16">
      <c r="A330" s="75" t="s">
        <v>12530</v>
      </c>
      <c r="B330" s="85">
        <v>326</v>
      </c>
      <c r="C330" s="85">
        <v>8406</v>
      </c>
      <c r="D330" s="85">
        <v>326</v>
      </c>
      <c r="E330" s="86" t="s">
        <v>12531</v>
      </c>
      <c r="F330" s="85" t="s">
        <v>55</v>
      </c>
      <c r="G330" s="86" t="s">
        <v>658</v>
      </c>
      <c r="H330" s="85" t="s">
        <v>1</v>
      </c>
      <c r="I330" s="85">
        <v>1</v>
      </c>
      <c r="J330" s="88">
        <v>5.5012144844616948</v>
      </c>
      <c r="K330" s="146">
        <v>8.7161213824970716</v>
      </c>
      <c r="L330" s="147">
        <v>2.4899601172580941E-8</v>
      </c>
      <c r="M330" s="147">
        <v>0.27730274412582012</v>
      </c>
      <c r="N330" s="87">
        <v>60.822352314021138</v>
      </c>
      <c r="O330" s="88">
        <v>4.7259729941518991</v>
      </c>
      <c r="P330" s="89">
        <v>77.70125314706776</v>
      </c>
    </row>
    <row r="331" spans="1:16">
      <c r="A331" s="75" t="s">
        <v>659</v>
      </c>
      <c r="B331" s="85">
        <v>327</v>
      </c>
      <c r="C331" s="85">
        <v>265</v>
      </c>
      <c r="D331" s="85">
        <v>327</v>
      </c>
      <c r="E331" s="86" t="s">
        <v>660</v>
      </c>
      <c r="F331" s="85" t="s">
        <v>55</v>
      </c>
      <c r="G331" s="86" t="s">
        <v>661</v>
      </c>
      <c r="H331" s="85" t="s">
        <v>1</v>
      </c>
      <c r="I331" s="85">
        <v>1</v>
      </c>
      <c r="J331" s="88">
        <v>15.649345602934501</v>
      </c>
      <c r="K331" s="146">
        <v>25.111622442227173</v>
      </c>
      <c r="L331" s="147">
        <v>7.1445575317038659E-8</v>
      </c>
      <c r="M331" s="147">
        <v>0.67634557362730796</v>
      </c>
      <c r="N331" s="87">
        <v>156.82576263518209</v>
      </c>
      <c r="O331" s="88">
        <v>13.43371673435685</v>
      </c>
      <c r="P331" s="89">
        <v>85.660139690231915</v>
      </c>
    </row>
    <row r="332" spans="1:16">
      <c r="A332" s="75" t="s">
        <v>12532</v>
      </c>
      <c r="B332" s="85">
        <v>328</v>
      </c>
      <c r="C332" s="85">
        <v>8407</v>
      </c>
      <c r="D332" s="85">
        <v>328</v>
      </c>
      <c r="E332" s="86" t="s">
        <v>12533</v>
      </c>
      <c r="F332" s="85" t="s">
        <v>55</v>
      </c>
      <c r="G332" s="86" t="s">
        <v>661</v>
      </c>
      <c r="H332" s="85" t="s">
        <v>1</v>
      </c>
      <c r="I332" s="85">
        <v>1</v>
      </c>
      <c r="J332" s="88">
        <v>15.726828506005971</v>
      </c>
      <c r="K332" s="146">
        <v>25.217354508858815</v>
      </c>
      <c r="L332" s="147">
        <v>7.1868382131189669E-8</v>
      </c>
      <c r="M332" s="147">
        <v>0.68686079219633611</v>
      </c>
      <c r="N332" s="87">
        <v>157.97483199161209</v>
      </c>
      <c r="O332" s="88">
        <v>13.50399993911377</v>
      </c>
      <c r="P332" s="89">
        <v>85.481970570038555</v>
      </c>
    </row>
    <row r="333" spans="1:16">
      <c r="A333" s="75" t="s">
        <v>670</v>
      </c>
      <c r="B333" s="85">
        <v>329</v>
      </c>
      <c r="C333" s="85">
        <v>270</v>
      </c>
      <c r="D333" s="85">
        <v>329</v>
      </c>
      <c r="E333" s="86" t="s">
        <v>671</v>
      </c>
      <c r="F333" s="85" t="s">
        <v>38</v>
      </c>
      <c r="G333" s="86" t="s">
        <v>672</v>
      </c>
      <c r="H333" s="85" t="s">
        <v>260</v>
      </c>
      <c r="I333" s="85">
        <v>1</v>
      </c>
      <c r="J333" s="88">
        <v>22479171.561679378</v>
      </c>
      <c r="K333" s="146">
        <v>69727511.323572025</v>
      </c>
      <c r="L333" s="147">
        <v>0.32356800870492758</v>
      </c>
      <c r="M333" s="147">
        <v>2033399.1454335719</v>
      </c>
      <c r="N333" s="87">
        <v>248521193.0898076</v>
      </c>
      <c r="O333" s="88">
        <v>19999615.663800299</v>
      </c>
      <c r="P333" s="89">
        <v>80.474487568442811</v>
      </c>
    </row>
    <row r="334" spans="1:16">
      <c r="A334" s="75" t="s">
        <v>673</v>
      </c>
      <c r="B334" s="85">
        <v>330</v>
      </c>
      <c r="C334" s="85">
        <v>271</v>
      </c>
      <c r="D334" s="85">
        <v>330</v>
      </c>
      <c r="E334" s="86" t="s">
        <v>671</v>
      </c>
      <c r="F334" s="85" t="s">
        <v>11</v>
      </c>
      <c r="G334" s="86" t="s">
        <v>672</v>
      </c>
      <c r="H334" s="85" t="s">
        <v>260</v>
      </c>
      <c r="I334" s="85">
        <v>1</v>
      </c>
      <c r="J334" s="88">
        <v>22147081.1671337</v>
      </c>
      <c r="K334" s="146">
        <v>69157338.184052557</v>
      </c>
      <c r="L334" s="147">
        <v>0.3207102465818496</v>
      </c>
      <c r="M334" s="147">
        <v>2006069.65635513</v>
      </c>
      <c r="N334" s="87">
        <v>245257630.38841519</v>
      </c>
      <c r="O334" s="88">
        <v>19740386.118713729</v>
      </c>
      <c r="P334" s="89">
        <v>80.488366814320216</v>
      </c>
    </row>
    <row r="335" spans="1:16">
      <c r="A335" s="75" t="s">
        <v>12534</v>
      </c>
      <c r="B335" s="85">
        <v>331</v>
      </c>
      <c r="C335" s="85">
        <v>8408</v>
      </c>
      <c r="D335" s="85">
        <v>331</v>
      </c>
      <c r="E335" s="86" t="s">
        <v>12535</v>
      </c>
      <c r="F335" s="85" t="s">
        <v>55</v>
      </c>
      <c r="G335" s="86" t="s">
        <v>672</v>
      </c>
      <c r="H335" s="85" t="s">
        <v>260</v>
      </c>
      <c r="I335" s="85">
        <v>1</v>
      </c>
      <c r="J335" s="88">
        <v>22409805.093217708</v>
      </c>
      <c r="K335" s="146">
        <v>69608414.542244539</v>
      </c>
      <c r="L335" s="147">
        <v>0.32297108428483817</v>
      </c>
      <c r="M335" s="147">
        <v>2027690.608922522</v>
      </c>
      <c r="N335" s="87">
        <v>247839505.74528661</v>
      </c>
      <c r="O335" s="88">
        <v>19945468.243823942</v>
      </c>
      <c r="P335" s="89">
        <v>80.477356440189965</v>
      </c>
    </row>
    <row r="336" spans="1:16">
      <c r="A336" s="75" t="s">
        <v>674</v>
      </c>
      <c r="B336" s="85">
        <v>332</v>
      </c>
      <c r="C336" s="85">
        <v>272</v>
      </c>
      <c r="D336" s="85">
        <v>332</v>
      </c>
      <c r="E336" s="86" t="s">
        <v>675</v>
      </c>
      <c r="F336" s="85" t="s">
        <v>38</v>
      </c>
      <c r="G336" s="86" t="s">
        <v>676</v>
      </c>
      <c r="H336" s="85" t="s">
        <v>1</v>
      </c>
      <c r="I336" s="85">
        <v>1</v>
      </c>
      <c r="J336" s="88">
        <v>1.3236668850559119</v>
      </c>
      <c r="K336" s="146">
        <v>3.0836217595084641</v>
      </c>
      <c r="L336" s="147">
        <v>6.5233890275069614E-9</v>
      </c>
      <c r="M336" s="147">
        <v>8.1987037440824875E-2</v>
      </c>
      <c r="N336" s="87">
        <v>15.03094081272052</v>
      </c>
      <c r="O336" s="88">
        <v>1.1871658573576791</v>
      </c>
      <c r="P336" s="89">
        <v>78.981473757982855</v>
      </c>
    </row>
    <row r="337" spans="1:16">
      <c r="A337" s="75" t="s">
        <v>677</v>
      </c>
      <c r="B337" s="85">
        <v>333</v>
      </c>
      <c r="C337" s="85">
        <v>273</v>
      </c>
      <c r="D337" s="85">
        <v>333</v>
      </c>
      <c r="E337" s="86" t="s">
        <v>675</v>
      </c>
      <c r="F337" s="85" t="s">
        <v>11</v>
      </c>
      <c r="G337" s="86" t="s">
        <v>676</v>
      </c>
      <c r="H337" s="85" t="s">
        <v>1</v>
      </c>
      <c r="I337" s="85">
        <v>1</v>
      </c>
      <c r="J337" s="88">
        <v>1.0618440513383309</v>
      </c>
      <c r="K337" s="146">
        <v>2.447423848818028</v>
      </c>
      <c r="L337" s="147">
        <v>4.3460317954278178E-9</v>
      </c>
      <c r="M337" s="147">
        <v>0.1342045041566084</v>
      </c>
      <c r="N337" s="87">
        <v>18.330623370156658</v>
      </c>
      <c r="O337" s="88">
        <v>0.95370348658993809</v>
      </c>
      <c r="P337" s="89">
        <v>52.027880739867463</v>
      </c>
    </row>
    <row r="338" spans="1:16">
      <c r="A338" s="75" t="s">
        <v>12536</v>
      </c>
      <c r="B338" s="85">
        <v>334</v>
      </c>
      <c r="C338" s="85">
        <v>8409</v>
      </c>
      <c r="D338" s="85">
        <v>334</v>
      </c>
      <c r="E338" s="86" t="s">
        <v>12537</v>
      </c>
      <c r="F338" s="85" t="s">
        <v>55</v>
      </c>
      <c r="G338" s="86" t="s">
        <v>676</v>
      </c>
      <c r="H338" s="85" t="s">
        <v>1</v>
      </c>
      <c r="I338" s="85">
        <v>1</v>
      </c>
      <c r="J338" s="88">
        <v>1.2915303595637111</v>
      </c>
      <c r="K338" s="146">
        <v>2.9495667392473224</v>
      </c>
      <c r="L338" s="147">
        <v>6.1107997341652103E-9</v>
      </c>
      <c r="M338" s="147">
        <v>0.10622740197518279</v>
      </c>
      <c r="N338" s="87">
        <v>16.905859616591599</v>
      </c>
      <c r="O338" s="88">
        <v>1.159396105963566</v>
      </c>
      <c r="P338" s="89">
        <v>68.579541783590926</v>
      </c>
    </row>
    <row r="339" spans="1:16">
      <c r="A339" s="75" t="s">
        <v>682</v>
      </c>
      <c r="B339" s="85">
        <v>335</v>
      </c>
      <c r="C339" s="85">
        <v>276</v>
      </c>
      <c r="D339" s="85">
        <v>335</v>
      </c>
      <c r="E339" s="86" t="s">
        <v>683</v>
      </c>
      <c r="F339" s="85" t="s">
        <v>283</v>
      </c>
      <c r="G339" s="86" t="s">
        <v>684</v>
      </c>
      <c r="H339" s="85" t="s">
        <v>1</v>
      </c>
      <c r="I339" s="85">
        <v>1</v>
      </c>
      <c r="J339" s="88">
        <v>1.2630498835078989</v>
      </c>
      <c r="K339" s="146">
        <v>3.9629738073321077</v>
      </c>
      <c r="L339" s="147">
        <v>6.4239036714676564E-9</v>
      </c>
      <c r="M339" s="147">
        <v>5.8203390987244218E-2</v>
      </c>
      <c r="N339" s="87">
        <v>11.67383343828795</v>
      </c>
      <c r="O339" s="88">
        <v>1.1321502777711421</v>
      </c>
      <c r="P339" s="89">
        <v>96.981876926383478</v>
      </c>
    </row>
    <row r="340" spans="1:16">
      <c r="A340" s="75" t="s">
        <v>685</v>
      </c>
      <c r="B340" s="85">
        <v>336</v>
      </c>
      <c r="C340" s="85">
        <v>277</v>
      </c>
      <c r="D340" s="85">
        <v>336</v>
      </c>
      <c r="E340" s="86" t="s">
        <v>683</v>
      </c>
      <c r="F340" s="85" t="s">
        <v>686</v>
      </c>
      <c r="G340" s="86" t="s">
        <v>684</v>
      </c>
      <c r="H340" s="85" t="s">
        <v>1</v>
      </c>
      <c r="I340" s="85">
        <v>1</v>
      </c>
      <c r="J340" s="88">
        <v>1.504800689028768</v>
      </c>
      <c r="K340" s="146">
        <v>4.3159953244583402</v>
      </c>
      <c r="L340" s="147">
        <v>7.6601549724813754E-9</v>
      </c>
      <c r="M340" s="147">
        <v>5.8493862724578738E-2</v>
      </c>
      <c r="N340" s="87">
        <v>13.14342040829081</v>
      </c>
      <c r="O340" s="88">
        <v>1.364837156009107</v>
      </c>
      <c r="P340" s="89">
        <v>103.84185498229776</v>
      </c>
    </row>
    <row r="341" spans="1:16">
      <c r="A341" s="75" t="s">
        <v>687</v>
      </c>
      <c r="B341" s="85">
        <v>337</v>
      </c>
      <c r="C341" s="85">
        <v>278</v>
      </c>
      <c r="D341" s="85">
        <v>337</v>
      </c>
      <c r="E341" s="86" t="s">
        <v>683</v>
      </c>
      <c r="F341" s="85" t="s">
        <v>688</v>
      </c>
      <c r="G341" s="86" t="s">
        <v>684</v>
      </c>
      <c r="H341" s="85" t="s">
        <v>1</v>
      </c>
      <c r="I341" s="85">
        <v>1</v>
      </c>
      <c r="J341" s="88">
        <v>0.52786638162170896</v>
      </c>
      <c r="K341" s="146">
        <v>1.9375093340112284</v>
      </c>
      <c r="L341" s="147">
        <v>2.160024087257835E-9</v>
      </c>
      <c r="M341" s="147">
        <v>7.6996139293072904E-2</v>
      </c>
      <c r="N341" s="87">
        <v>8.6043952955614618</v>
      </c>
      <c r="O341" s="88">
        <v>0.47395398242682629</v>
      </c>
      <c r="P341" s="89">
        <v>55.082776435354305</v>
      </c>
    </row>
    <row r="342" spans="1:16">
      <c r="A342" s="75" t="s">
        <v>689</v>
      </c>
      <c r="B342" s="85">
        <v>338</v>
      </c>
      <c r="C342" s="85">
        <v>279</v>
      </c>
      <c r="D342" s="85">
        <v>338</v>
      </c>
      <c r="E342" s="86" t="s">
        <v>683</v>
      </c>
      <c r="F342" s="85" t="s">
        <v>690</v>
      </c>
      <c r="G342" s="86" t="s">
        <v>684</v>
      </c>
      <c r="H342" s="85" t="s">
        <v>1</v>
      </c>
      <c r="I342" s="85">
        <v>1</v>
      </c>
      <c r="J342" s="88">
        <v>0.42520277363534731</v>
      </c>
      <c r="K342" s="146">
        <v>2.8579669288845397</v>
      </c>
      <c r="L342" s="147">
        <v>2.3352922396868631E-9</v>
      </c>
      <c r="M342" s="147">
        <v>6.2101273058251243E-2</v>
      </c>
      <c r="N342" s="87">
        <v>6.8112330958700804</v>
      </c>
      <c r="O342" s="88">
        <v>0.37981581693239619</v>
      </c>
      <c r="P342" s="89">
        <v>55.763150605239673</v>
      </c>
    </row>
    <row r="343" spans="1:16">
      <c r="A343" s="75" t="s">
        <v>691</v>
      </c>
      <c r="B343" s="85">
        <v>339</v>
      </c>
      <c r="C343" s="85">
        <v>280</v>
      </c>
      <c r="D343" s="85">
        <v>339</v>
      </c>
      <c r="E343" s="86" t="s">
        <v>683</v>
      </c>
      <c r="F343" s="85" t="s">
        <v>692</v>
      </c>
      <c r="G343" s="86" t="s">
        <v>684</v>
      </c>
      <c r="H343" s="85" t="s">
        <v>1</v>
      </c>
      <c r="I343" s="85">
        <v>1</v>
      </c>
      <c r="J343" s="88">
        <v>0.50486179450399071</v>
      </c>
      <c r="K343" s="146">
        <v>2.2430847715069189</v>
      </c>
      <c r="L343" s="147">
        <v>3.0268198980488551E-9</v>
      </c>
      <c r="M343" s="147">
        <v>5.5188768544651483E-2</v>
      </c>
      <c r="N343" s="87">
        <v>5.8456102051089216</v>
      </c>
      <c r="O343" s="88">
        <v>0.45840527048399932</v>
      </c>
      <c r="P343" s="89">
        <v>78.418720099291647</v>
      </c>
    </row>
    <row r="344" spans="1:16">
      <c r="A344" s="75" t="s">
        <v>693</v>
      </c>
      <c r="B344" s="85">
        <v>340</v>
      </c>
      <c r="C344" s="85">
        <v>281</v>
      </c>
      <c r="D344" s="85">
        <v>340</v>
      </c>
      <c r="E344" s="86" t="s">
        <v>683</v>
      </c>
      <c r="F344" s="85" t="s">
        <v>318</v>
      </c>
      <c r="G344" s="86" t="s">
        <v>684</v>
      </c>
      <c r="H344" s="85" t="s">
        <v>1</v>
      </c>
      <c r="I344" s="85">
        <v>1</v>
      </c>
      <c r="J344" s="88">
        <v>0.49620459660319077</v>
      </c>
      <c r="K344" s="146">
        <v>1.8376059816594488</v>
      </c>
      <c r="L344" s="147">
        <v>2.0587474360347901E-9</v>
      </c>
      <c r="M344" s="147">
        <v>7.2658390802795111E-2</v>
      </c>
      <c r="N344" s="87">
        <v>7.9577133806089284</v>
      </c>
      <c r="O344" s="88">
        <v>0.45199180380415671</v>
      </c>
      <c r="P344" s="89">
        <v>56.79920627771719</v>
      </c>
    </row>
    <row r="345" spans="1:16">
      <c r="A345" s="75" t="s">
        <v>694</v>
      </c>
      <c r="B345" s="85">
        <v>341</v>
      </c>
      <c r="C345" s="85">
        <v>282</v>
      </c>
      <c r="D345" s="85">
        <v>341</v>
      </c>
      <c r="E345" s="86" t="s">
        <v>683</v>
      </c>
      <c r="F345" s="85" t="s">
        <v>38</v>
      </c>
      <c r="G345" s="86" t="s">
        <v>684</v>
      </c>
      <c r="H345" s="85" t="s">
        <v>1</v>
      </c>
      <c r="I345" s="85">
        <v>1</v>
      </c>
      <c r="J345" s="88">
        <v>0.60901046811412862</v>
      </c>
      <c r="K345" s="146">
        <v>3.0941836283326629</v>
      </c>
      <c r="L345" s="147">
        <v>3.3145354750426869E-9</v>
      </c>
      <c r="M345" s="147">
        <v>5.7281355854698908E-2</v>
      </c>
      <c r="N345" s="87">
        <v>6.9442777633946031</v>
      </c>
      <c r="O345" s="88">
        <v>0.55186300756746987</v>
      </c>
      <c r="P345" s="89">
        <v>79.470180538645408</v>
      </c>
    </row>
    <row r="346" spans="1:16">
      <c r="A346" s="75" t="s">
        <v>695</v>
      </c>
      <c r="B346" s="85">
        <v>342</v>
      </c>
      <c r="C346" s="85">
        <v>283</v>
      </c>
      <c r="D346" s="85">
        <v>342</v>
      </c>
      <c r="E346" s="86" t="s">
        <v>683</v>
      </c>
      <c r="F346" s="85" t="s">
        <v>696</v>
      </c>
      <c r="G346" s="86" t="s">
        <v>684</v>
      </c>
      <c r="H346" s="85" t="s">
        <v>1</v>
      </c>
      <c r="I346" s="85">
        <v>1</v>
      </c>
      <c r="J346" s="88">
        <v>0.59727082060851622</v>
      </c>
      <c r="K346" s="146">
        <v>3.9469818897043401</v>
      </c>
      <c r="L346" s="147">
        <v>3.342288581019481E-9</v>
      </c>
      <c r="M346" s="147">
        <v>5.7178989789165927E-2</v>
      </c>
      <c r="N346" s="87">
        <v>6.6207209114574503</v>
      </c>
      <c r="O346" s="88">
        <v>0.54249203182558348</v>
      </c>
      <c r="P346" s="89">
        <v>81.938513808485268</v>
      </c>
    </row>
    <row r="347" spans="1:16">
      <c r="A347" s="75" t="s">
        <v>12538</v>
      </c>
      <c r="B347" s="85">
        <v>343</v>
      </c>
      <c r="C347" s="85">
        <v>8410</v>
      </c>
      <c r="D347" s="85">
        <v>343</v>
      </c>
      <c r="E347" s="86" t="s">
        <v>12539</v>
      </c>
      <c r="F347" s="85" t="s">
        <v>55</v>
      </c>
      <c r="G347" s="86" t="s">
        <v>684</v>
      </c>
      <c r="H347" s="85" t="s">
        <v>1</v>
      </c>
      <c r="I347" s="85">
        <v>1</v>
      </c>
      <c r="J347" s="88">
        <v>1.0108433447937979</v>
      </c>
      <c r="K347" s="146">
        <v>3.5893159506705468</v>
      </c>
      <c r="L347" s="147">
        <v>5.2320638481198969E-9</v>
      </c>
      <c r="M347" s="147">
        <v>6.6591846203018584E-2</v>
      </c>
      <c r="N347" s="87">
        <v>10.40765837419403</v>
      </c>
      <c r="O347" s="88">
        <v>0.9097951281505201</v>
      </c>
      <c r="P347" s="89">
        <v>87.415929255169715</v>
      </c>
    </row>
    <row r="348" spans="1:16">
      <c r="A348" s="75" t="s">
        <v>678</v>
      </c>
      <c r="B348" s="85">
        <v>344</v>
      </c>
      <c r="C348" s="85">
        <v>274</v>
      </c>
      <c r="D348" s="85">
        <v>344</v>
      </c>
      <c r="E348" s="86" t="s">
        <v>679</v>
      </c>
      <c r="F348" s="85" t="s">
        <v>38</v>
      </c>
      <c r="G348" s="86" t="s">
        <v>680</v>
      </c>
      <c r="H348" s="85" t="s">
        <v>260</v>
      </c>
      <c r="I348" s="85">
        <v>1</v>
      </c>
      <c r="J348" s="88">
        <v>26971539.233886462</v>
      </c>
      <c r="K348" s="146">
        <v>103100353.85766867</v>
      </c>
      <c r="L348" s="147">
        <v>0.34956085473675069</v>
      </c>
      <c r="M348" s="147">
        <v>2325985.6475443961</v>
      </c>
      <c r="N348" s="87">
        <v>305767072.11384243</v>
      </c>
      <c r="O348" s="88">
        <v>24059359.233523279</v>
      </c>
      <c r="P348" s="89">
        <v>78.685252362836366</v>
      </c>
    </row>
    <row r="349" spans="1:16">
      <c r="A349" s="75" t="s">
        <v>681</v>
      </c>
      <c r="B349" s="85">
        <v>345</v>
      </c>
      <c r="C349" s="85">
        <v>275</v>
      </c>
      <c r="D349" s="85">
        <v>345</v>
      </c>
      <c r="E349" s="86" t="s">
        <v>679</v>
      </c>
      <c r="F349" s="85" t="s">
        <v>11</v>
      </c>
      <c r="G349" s="86" t="s">
        <v>680</v>
      </c>
      <c r="H349" s="85" t="s">
        <v>260</v>
      </c>
      <c r="I349" s="85">
        <v>1</v>
      </c>
      <c r="J349" s="88">
        <v>26498726.941965871</v>
      </c>
      <c r="K349" s="146">
        <v>102382333.35944067</v>
      </c>
      <c r="L349" s="147">
        <v>0.34599327581252448</v>
      </c>
      <c r="M349" s="147">
        <v>2284468.8975852551</v>
      </c>
      <c r="N349" s="87">
        <v>300795235.64226371</v>
      </c>
      <c r="O349" s="88">
        <v>23675860.828516759</v>
      </c>
      <c r="P349" s="89">
        <v>78.710890410094464</v>
      </c>
    </row>
    <row r="350" spans="1:16">
      <c r="A350" s="75" t="s">
        <v>12540</v>
      </c>
      <c r="B350" s="85">
        <v>346</v>
      </c>
      <c r="C350" s="85">
        <v>8411</v>
      </c>
      <c r="D350" s="85">
        <v>346</v>
      </c>
      <c r="E350" s="86" t="s">
        <v>12541</v>
      </c>
      <c r="F350" s="85" t="s">
        <v>55</v>
      </c>
      <c r="G350" s="86" t="s">
        <v>680</v>
      </c>
      <c r="H350" s="85" t="s">
        <v>260</v>
      </c>
      <c r="I350" s="85">
        <v>1</v>
      </c>
      <c r="J350" s="88">
        <v>26828847.43312199</v>
      </c>
      <c r="K350" s="146">
        <v>102883659.74960802</v>
      </c>
      <c r="L350" s="147">
        <v>0.34848418166846118</v>
      </c>
      <c r="M350" s="147">
        <v>2313456.1513473052</v>
      </c>
      <c r="N350" s="87">
        <v>304266602.87613678</v>
      </c>
      <c r="O350" s="88">
        <v>23943621.806777481</v>
      </c>
      <c r="P350" s="89">
        <v>78.692901489831399</v>
      </c>
    </row>
    <row r="351" spans="1:16">
      <c r="A351" s="75" t="s">
        <v>12542</v>
      </c>
      <c r="B351" s="85">
        <v>347</v>
      </c>
      <c r="C351" s="85">
        <v>8412</v>
      </c>
      <c r="D351" s="85">
        <v>347</v>
      </c>
      <c r="E351" s="86" t="s">
        <v>12543</v>
      </c>
      <c r="F351" s="85" t="s">
        <v>32</v>
      </c>
      <c r="G351" s="86" t="s">
        <v>12544</v>
      </c>
      <c r="H351" s="85" t="s">
        <v>1</v>
      </c>
      <c r="I351" s="85">
        <v>-1</v>
      </c>
      <c r="J351" s="88">
        <v>6.9084436337980462E-2</v>
      </c>
      <c r="K351" s="146">
        <v>0.12022964368847781</v>
      </c>
      <c r="L351" s="147">
        <v>3.5348300118024542E-10</v>
      </c>
      <c r="M351" s="147">
        <v>7.8190254842572023E-3</v>
      </c>
      <c r="N351" s="87">
        <v>0.95764023823300615</v>
      </c>
      <c r="O351" s="88">
        <v>6.1520979811738707E-2</v>
      </c>
      <c r="P351" s="89">
        <v>64.242266934453795</v>
      </c>
    </row>
    <row r="352" spans="1:16">
      <c r="A352" s="75" t="s">
        <v>12545</v>
      </c>
      <c r="B352" s="85">
        <v>348</v>
      </c>
      <c r="C352" s="85">
        <v>8413</v>
      </c>
      <c r="D352" s="85">
        <v>348</v>
      </c>
      <c r="E352" s="86" t="s">
        <v>12543</v>
      </c>
      <c r="F352" s="85" t="s">
        <v>38</v>
      </c>
      <c r="G352" s="86" t="s">
        <v>12544</v>
      </c>
      <c r="H352" s="85" t="s">
        <v>1</v>
      </c>
      <c r="I352" s="85">
        <v>-1</v>
      </c>
      <c r="J352" s="88">
        <v>0.12557504699997141</v>
      </c>
      <c r="K352" s="146">
        <v>0.1762927415718529</v>
      </c>
      <c r="L352" s="147">
        <v>6.083966680590044E-10</v>
      </c>
      <c r="M352" s="147">
        <v>1.229110828921302E-2</v>
      </c>
      <c r="N352" s="87">
        <v>1.45060241947447</v>
      </c>
      <c r="O352" s="88">
        <v>0.1158533835978323</v>
      </c>
      <c r="P352" s="89">
        <v>79.865704098166418</v>
      </c>
    </row>
    <row r="353" spans="1:16">
      <c r="A353" s="75" t="s">
        <v>28928</v>
      </c>
      <c r="B353" s="85">
        <v>349</v>
      </c>
      <c r="C353" s="85">
        <v>18336</v>
      </c>
      <c r="D353" s="85">
        <v>349</v>
      </c>
      <c r="E353" s="86" t="s">
        <v>28929</v>
      </c>
      <c r="F353" s="85" t="s">
        <v>32</v>
      </c>
      <c r="G353" s="86" t="s">
        <v>12544</v>
      </c>
      <c r="H353" s="85" t="s">
        <v>1</v>
      </c>
      <c r="I353" s="85">
        <v>-1</v>
      </c>
      <c r="J353" s="88">
        <v>5.9483407863150789E-2</v>
      </c>
      <c r="K353" s="146">
        <v>0.10335086512749503</v>
      </c>
      <c r="L353" s="147">
        <v>3.4230279368130188E-10</v>
      </c>
      <c r="M353" s="147">
        <v>5.0266511825574414E-3</v>
      </c>
      <c r="N353" s="87">
        <v>0.62447717593002949</v>
      </c>
      <c r="O353" s="88">
        <v>5.4031523132466043E-2</v>
      </c>
      <c r="P353" s="89">
        <v>86.522814948356228</v>
      </c>
    </row>
    <row r="354" spans="1:16">
      <c r="A354" s="75" t="s">
        <v>28930</v>
      </c>
      <c r="B354" s="85">
        <v>350</v>
      </c>
      <c r="C354" s="85">
        <v>18337</v>
      </c>
      <c r="D354" s="85">
        <v>350</v>
      </c>
      <c r="E354" s="86" t="s">
        <v>28929</v>
      </c>
      <c r="F354" s="85" t="s">
        <v>38</v>
      </c>
      <c r="G354" s="86" t="s">
        <v>12544</v>
      </c>
      <c r="H354" s="85" t="s">
        <v>1</v>
      </c>
      <c r="I354" s="85">
        <v>-1</v>
      </c>
      <c r="J354" s="88">
        <v>8.7816626790859262E-2</v>
      </c>
      <c r="K354" s="146">
        <v>0.12880414446862795</v>
      </c>
      <c r="L354" s="147">
        <v>4.0897331660615088E-10</v>
      </c>
      <c r="M354" s="147">
        <v>7.2459188724812752E-3</v>
      </c>
      <c r="N354" s="87">
        <v>0.89222016159357309</v>
      </c>
      <c r="O354" s="88">
        <v>8.1569779771663131E-2</v>
      </c>
      <c r="P354" s="89">
        <v>91.423376519505339</v>
      </c>
    </row>
    <row r="355" spans="1:16">
      <c r="A355" s="75" t="s">
        <v>28931</v>
      </c>
      <c r="B355" s="85">
        <v>351</v>
      </c>
      <c r="C355" s="85">
        <v>18338</v>
      </c>
      <c r="D355" s="85">
        <v>351</v>
      </c>
      <c r="E355" s="86" t="s">
        <v>28932</v>
      </c>
      <c r="F355" s="85" t="s">
        <v>32</v>
      </c>
      <c r="G355" s="86" t="s">
        <v>12544</v>
      </c>
      <c r="H355" s="85" t="s">
        <v>1</v>
      </c>
      <c r="I355" s="85">
        <v>-1</v>
      </c>
      <c r="J355" s="88">
        <v>6.5196758580591457E-2</v>
      </c>
      <c r="K355" s="146">
        <v>0.11599576469034487</v>
      </c>
      <c r="L355" s="147">
        <v>3.346423121879332E-10</v>
      </c>
      <c r="M355" s="147">
        <v>7.26253360131576E-3</v>
      </c>
      <c r="N355" s="87">
        <v>0.89728826095167324</v>
      </c>
      <c r="O355" s="88">
        <v>5.8037728238294832E-2</v>
      </c>
      <c r="P355" s="89">
        <v>64.681252128206182</v>
      </c>
    </row>
    <row r="356" spans="1:16">
      <c r="A356" s="75" t="s">
        <v>702</v>
      </c>
      <c r="B356" s="85">
        <v>352</v>
      </c>
      <c r="C356" s="85">
        <v>286</v>
      </c>
      <c r="D356" s="85">
        <v>352</v>
      </c>
      <c r="E356" s="86" t="s">
        <v>703</v>
      </c>
      <c r="F356" s="85" t="s">
        <v>38</v>
      </c>
      <c r="G356" s="86" t="s">
        <v>704</v>
      </c>
      <c r="H356" s="85" t="s">
        <v>260</v>
      </c>
      <c r="I356" s="85">
        <v>1</v>
      </c>
      <c r="J356" s="88">
        <v>767892.9414870583</v>
      </c>
      <c r="K356" s="146">
        <v>2232907.9053823394</v>
      </c>
      <c r="L356" s="147">
        <v>1.66499934808194E-2</v>
      </c>
      <c r="M356" s="147">
        <v>75254.465181402091</v>
      </c>
      <c r="N356" s="87">
        <v>8617361.7453940865</v>
      </c>
      <c r="O356" s="88">
        <v>686755.71057652973</v>
      </c>
      <c r="P356" s="89">
        <v>79.694427467153204</v>
      </c>
    </row>
    <row r="357" spans="1:16">
      <c r="A357" s="75" t="s">
        <v>705</v>
      </c>
      <c r="B357" s="85">
        <v>353</v>
      </c>
      <c r="C357" s="85">
        <v>287</v>
      </c>
      <c r="D357" s="85">
        <v>353</v>
      </c>
      <c r="E357" s="86" t="s">
        <v>703</v>
      </c>
      <c r="F357" s="85" t="s">
        <v>11</v>
      </c>
      <c r="G357" s="86" t="s">
        <v>704</v>
      </c>
      <c r="H357" s="85" t="s">
        <v>260</v>
      </c>
      <c r="I357" s="85">
        <v>1</v>
      </c>
      <c r="J357" s="88">
        <v>756994.40013782331</v>
      </c>
      <c r="K357" s="146">
        <v>2216393.5432294053</v>
      </c>
      <c r="L357" s="147">
        <v>1.6589854576497538E-2</v>
      </c>
      <c r="M357" s="147">
        <v>74094.589924294327</v>
      </c>
      <c r="N357" s="87">
        <v>8486937.2660964429</v>
      </c>
      <c r="O357" s="88">
        <v>677222.68210642249</v>
      </c>
      <c r="P357" s="89">
        <v>79.795886416150012</v>
      </c>
    </row>
    <row r="358" spans="1:16">
      <c r="A358" s="75" t="s">
        <v>12546</v>
      </c>
      <c r="B358" s="85">
        <v>354</v>
      </c>
      <c r="C358" s="85">
        <v>8414</v>
      </c>
      <c r="D358" s="85">
        <v>354</v>
      </c>
      <c r="E358" s="86" t="s">
        <v>12547</v>
      </c>
      <c r="F358" s="85" t="s">
        <v>55</v>
      </c>
      <c r="G358" s="86" t="s">
        <v>704</v>
      </c>
      <c r="H358" s="85" t="s">
        <v>260</v>
      </c>
      <c r="I358" s="85">
        <v>1</v>
      </c>
      <c r="J358" s="88">
        <v>764289.96707297687</v>
      </c>
      <c r="K358" s="146">
        <v>2227448.3835623791</v>
      </c>
      <c r="L358" s="147">
        <v>1.6630112019014629E-2</v>
      </c>
      <c r="M358" s="147">
        <v>74871.019292546727</v>
      </c>
      <c r="N358" s="87">
        <v>8574244.4100717548</v>
      </c>
      <c r="O358" s="88">
        <v>683604.16427635262</v>
      </c>
      <c r="P358" s="89">
        <v>79.727627483228204</v>
      </c>
    </row>
    <row r="359" spans="1:16">
      <c r="A359" s="75" t="s">
        <v>722</v>
      </c>
      <c r="B359" s="85">
        <v>355</v>
      </c>
      <c r="C359" s="85">
        <v>296</v>
      </c>
      <c r="D359" s="85">
        <v>355</v>
      </c>
      <c r="E359" s="86" t="s">
        <v>723</v>
      </c>
      <c r="F359" s="85" t="s">
        <v>38</v>
      </c>
      <c r="G359" s="86" t="s">
        <v>724</v>
      </c>
      <c r="H359" s="85" t="s">
        <v>260</v>
      </c>
      <c r="I359" s="85">
        <v>1</v>
      </c>
      <c r="J359" s="88">
        <v>3218064.4718881231</v>
      </c>
      <c r="K359" s="146">
        <v>8498289.8762478363</v>
      </c>
      <c r="L359" s="147">
        <v>2.303217824941093E-2</v>
      </c>
      <c r="M359" s="147">
        <v>346767.08660361677</v>
      </c>
      <c r="N359" s="87">
        <v>35404311.887711413</v>
      </c>
      <c r="O359" s="88">
        <v>2889706.3886186578</v>
      </c>
      <c r="P359" s="89">
        <v>81.620182247396102</v>
      </c>
    </row>
    <row r="360" spans="1:16">
      <c r="A360" s="75" t="s">
        <v>725</v>
      </c>
      <c r="B360" s="85">
        <v>356</v>
      </c>
      <c r="C360" s="85">
        <v>297</v>
      </c>
      <c r="D360" s="85">
        <v>356</v>
      </c>
      <c r="E360" s="86" t="s">
        <v>723</v>
      </c>
      <c r="F360" s="85" t="s">
        <v>11</v>
      </c>
      <c r="G360" s="86" t="s">
        <v>724</v>
      </c>
      <c r="H360" s="85" t="s">
        <v>260</v>
      </c>
      <c r="I360" s="85">
        <v>1</v>
      </c>
      <c r="J360" s="88">
        <v>3115588.9100659299</v>
      </c>
      <c r="K360" s="146">
        <v>8391057.8738151174</v>
      </c>
      <c r="L360" s="147">
        <v>2.251576093348736E-2</v>
      </c>
      <c r="M360" s="147">
        <v>336441.76774229552</v>
      </c>
      <c r="N360" s="87">
        <v>34160095.888298877</v>
      </c>
      <c r="O360" s="88">
        <v>2799203.491464809</v>
      </c>
      <c r="P360" s="89">
        <v>81.943666101465539</v>
      </c>
    </row>
    <row r="361" spans="1:16">
      <c r="A361" s="75" t="s">
        <v>12548</v>
      </c>
      <c r="B361" s="85">
        <v>357</v>
      </c>
      <c r="C361" s="85">
        <v>8415</v>
      </c>
      <c r="D361" s="85">
        <v>357</v>
      </c>
      <c r="E361" s="86" t="s">
        <v>12549</v>
      </c>
      <c r="F361" s="85" t="s">
        <v>55</v>
      </c>
      <c r="G361" s="86" t="s">
        <v>724</v>
      </c>
      <c r="H361" s="85" t="s">
        <v>260</v>
      </c>
      <c r="I361" s="85">
        <v>1</v>
      </c>
      <c r="J361" s="88">
        <v>3186574.922694617</v>
      </c>
      <c r="K361" s="146">
        <v>8465338.7281333003</v>
      </c>
      <c r="L361" s="147">
        <v>2.2873489209946359E-2</v>
      </c>
      <c r="M361" s="147">
        <v>343594.23611672362</v>
      </c>
      <c r="N361" s="87">
        <v>35021978.771169633</v>
      </c>
      <c r="O361" s="88">
        <v>2861895.9001333551</v>
      </c>
      <c r="P361" s="89">
        <v>81.717138795403827</v>
      </c>
    </row>
    <row r="362" spans="1:16">
      <c r="A362" s="75" t="s">
        <v>726</v>
      </c>
      <c r="B362" s="85">
        <v>358</v>
      </c>
      <c r="C362" s="85">
        <v>298</v>
      </c>
      <c r="D362" s="85">
        <v>358</v>
      </c>
      <c r="E362" s="86" t="s">
        <v>727</v>
      </c>
      <c r="F362" s="85" t="s">
        <v>283</v>
      </c>
      <c r="G362" s="86" t="s">
        <v>728</v>
      </c>
      <c r="H362" s="85" t="s">
        <v>1</v>
      </c>
      <c r="I362" s="85">
        <v>1</v>
      </c>
      <c r="J362" s="88">
        <v>2.888146643794598</v>
      </c>
      <c r="K362" s="146">
        <v>7.2669050607746293</v>
      </c>
      <c r="L362" s="147">
        <v>1.4225040335733051E-8</v>
      </c>
      <c r="M362" s="147">
        <v>0.10766897507365721</v>
      </c>
      <c r="N362" s="87">
        <v>26.096527041730091</v>
      </c>
      <c r="O362" s="88">
        <v>2.5866151276386691</v>
      </c>
      <c r="P362" s="89">
        <v>99.117216766142803</v>
      </c>
    </row>
    <row r="363" spans="1:16">
      <c r="A363" s="75" t="s">
        <v>731</v>
      </c>
      <c r="B363" s="85">
        <v>359</v>
      </c>
      <c r="C363" s="85">
        <v>300</v>
      </c>
      <c r="D363" s="85">
        <v>359</v>
      </c>
      <c r="E363" s="86" t="s">
        <v>727</v>
      </c>
      <c r="F363" s="85" t="s">
        <v>686</v>
      </c>
      <c r="G363" s="86" t="s">
        <v>728</v>
      </c>
      <c r="H363" s="85" t="s">
        <v>1</v>
      </c>
      <c r="I363" s="85">
        <v>1</v>
      </c>
      <c r="J363" s="88">
        <v>2.9010982596578621</v>
      </c>
      <c r="K363" s="146">
        <v>7.1949245685936152</v>
      </c>
      <c r="L363" s="147">
        <v>1.4115530711501079E-8</v>
      </c>
      <c r="M363" s="147">
        <v>0.14923780553807539</v>
      </c>
      <c r="N363" s="87">
        <v>27.67035569447086</v>
      </c>
      <c r="O363" s="88">
        <v>2.6373090526563021</v>
      </c>
      <c r="P363" s="89">
        <v>95.311714882772321</v>
      </c>
    </row>
    <row r="364" spans="1:16">
      <c r="A364" s="75" t="s">
        <v>733</v>
      </c>
      <c r="B364" s="85">
        <v>360</v>
      </c>
      <c r="C364" s="85">
        <v>302</v>
      </c>
      <c r="D364" s="85">
        <v>360</v>
      </c>
      <c r="E364" s="86" t="s">
        <v>727</v>
      </c>
      <c r="F364" s="85" t="s">
        <v>688</v>
      </c>
      <c r="G364" s="86" t="s">
        <v>728</v>
      </c>
      <c r="H364" s="85" t="s">
        <v>1</v>
      </c>
      <c r="I364" s="85">
        <v>1</v>
      </c>
      <c r="J364" s="88">
        <v>1.185655129314531</v>
      </c>
      <c r="K364" s="146">
        <v>3.1890820442928658</v>
      </c>
      <c r="L364" s="147">
        <v>4.486800117501388E-9</v>
      </c>
      <c r="M364" s="147">
        <v>0.16611951348334669</v>
      </c>
      <c r="N364" s="87">
        <v>19.62677681248508</v>
      </c>
      <c r="O364" s="88">
        <v>1.063102179632015</v>
      </c>
      <c r="P364" s="89">
        <v>54.165907616361615</v>
      </c>
    </row>
    <row r="365" spans="1:16">
      <c r="A365" s="75" t="s">
        <v>735</v>
      </c>
      <c r="B365" s="85">
        <v>361</v>
      </c>
      <c r="C365" s="85">
        <v>304</v>
      </c>
      <c r="D365" s="85">
        <v>361</v>
      </c>
      <c r="E365" s="86" t="s">
        <v>727</v>
      </c>
      <c r="F365" s="85" t="s">
        <v>690</v>
      </c>
      <c r="G365" s="86" t="s">
        <v>728</v>
      </c>
      <c r="H365" s="85" t="s">
        <v>1</v>
      </c>
      <c r="I365" s="85">
        <v>1</v>
      </c>
      <c r="J365" s="88">
        <v>0.82483246544398037</v>
      </c>
      <c r="K365" s="146">
        <v>4.4964441274465745</v>
      </c>
      <c r="L365" s="147">
        <v>4.151080883332857E-9</v>
      </c>
      <c r="M365" s="147">
        <v>0.1167936604394922</v>
      </c>
      <c r="N365" s="87">
        <v>13.45039913916229</v>
      </c>
      <c r="O365" s="88">
        <v>0.73560711789269784</v>
      </c>
      <c r="P365" s="89">
        <v>54.690356046825272</v>
      </c>
    </row>
    <row r="366" spans="1:16">
      <c r="A366" s="75" t="s">
        <v>737</v>
      </c>
      <c r="B366" s="85">
        <v>362</v>
      </c>
      <c r="C366" s="85">
        <v>306</v>
      </c>
      <c r="D366" s="85">
        <v>362</v>
      </c>
      <c r="E366" s="86" t="s">
        <v>727</v>
      </c>
      <c r="F366" s="85" t="s">
        <v>692</v>
      </c>
      <c r="G366" s="86" t="s">
        <v>728</v>
      </c>
      <c r="H366" s="85" t="s">
        <v>1</v>
      </c>
      <c r="I366" s="85">
        <v>1</v>
      </c>
      <c r="J366" s="88">
        <v>1.052097871649903</v>
      </c>
      <c r="K366" s="146">
        <v>3.7269559233956286</v>
      </c>
      <c r="L366" s="147">
        <v>5.8057422743701881E-9</v>
      </c>
      <c r="M366" s="147">
        <v>0.1195630803337546</v>
      </c>
      <c r="N366" s="87">
        <v>12.60424178857677</v>
      </c>
      <c r="O366" s="88">
        <v>0.96056182029681392</v>
      </c>
      <c r="P366" s="89">
        <v>76.209409213918079</v>
      </c>
    </row>
    <row r="367" spans="1:16">
      <c r="A367" s="75" t="s">
        <v>739</v>
      </c>
      <c r="B367" s="85">
        <v>363</v>
      </c>
      <c r="C367" s="85">
        <v>308</v>
      </c>
      <c r="D367" s="85">
        <v>363</v>
      </c>
      <c r="E367" s="86" t="s">
        <v>727</v>
      </c>
      <c r="F367" s="85" t="s">
        <v>318</v>
      </c>
      <c r="G367" s="86" t="s">
        <v>728</v>
      </c>
      <c r="H367" s="85" t="s">
        <v>1</v>
      </c>
      <c r="I367" s="85">
        <v>1</v>
      </c>
      <c r="J367" s="88">
        <v>0.93069139486877417</v>
      </c>
      <c r="K367" s="146">
        <v>2.9358787283603869</v>
      </c>
      <c r="L367" s="147">
        <v>3.7355380125009344E-9</v>
      </c>
      <c r="M367" s="147">
        <v>0.1287603527359106</v>
      </c>
      <c r="N367" s="87">
        <v>14.741934522885829</v>
      </c>
      <c r="O367" s="88">
        <v>0.84770343514837609</v>
      </c>
      <c r="P367" s="89">
        <v>57.502862587835764</v>
      </c>
    </row>
    <row r="368" spans="1:16">
      <c r="A368" s="75" t="s">
        <v>741</v>
      </c>
      <c r="B368" s="85">
        <v>364</v>
      </c>
      <c r="C368" s="85">
        <v>310</v>
      </c>
      <c r="D368" s="85">
        <v>364</v>
      </c>
      <c r="E368" s="86" t="s">
        <v>727</v>
      </c>
      <c r="F368" s="85" t="s">
        <v>696</v>
      </c>
      <c r="G368" s="86" t="s">
        <v>728</v>
      </c>
      <c r="H368" s="85" t="s">
        <v>1</v>
      </c>
      <c r="I368" s="85">
        <v>1</v>
      </c>
      <c r="J368" s="88">
        <v>1.056794133331292</v>
      </c>
      <c r="K368" s="146">
        <v>6.1351315526043475</v>
      </c>
      <c r="L368" s="147">
        <v>5.5924815349507716E-9</v>
      </c>
      <c r="M368" s="147">
        <v>0.105071641541419</v>
      </c>
      <c r="N368" s="87">
        <v>12.568351962749171</v>
      </c>
      <c r="O368" s="88">
        <v>0.95752536054591475</v>
      </c>
      <c r="P368" s="89">
        <v>76.185434922882919</v>
      </c>
    </row>
    <row r="369" spans="1:16">
      <c r="A369" s="75" t="s">
        <v>743</v>
      </c>
      <c r="B369" s="85">
        <v>365</v>
      </c>
      <c r="C369" s="85">
        <v>312</v>
      </c>
      <c r="D369" s="85">
        <v>365</v>
      </c>
      <c r="E369" s="86" t="s">
        <v>744</v>
      </c>
      <c r="F369" s="85" t="s">
        <v>688</v>
      </c>
      <c r="G369" s="86" t="s">
        <v>728</v>
      </c>
      <c r="H369" s="85" t="s">
        <v>1</v>
      </c>
      <c r="I369" s="85">
        <v>1</v>
      </c>
      <c r="J369" s="88">
        <v>1.0106151134518939</v>
      </c>
      <c r="K369" s="146">
        <v>3.1261703769079503</v>
      </c>
      <c r="L369" s="147">
        <v>4.441085690391785E-9</v>
      </c>
      <c r="M369" s="147">
        <v>0.1387174146563997</v>
      </c>
      <c r="N369" s="87">
        <v>15.797225167216229</v>
      </c>
      <c r="O369" s="88">
        <v>0.92065347230163863</v>
      </c>
      <c r="P369" s="89">
        <v>58.279442279031286</v>
      </c>
    </row>
    <row r="370" spans="1:16">
      <c r="A370" s="75" t="s">
        <v>745</v>
      </c>
      <c r="B370" s="85">
        <v>366</v>
      </c>
      <c r="C370" s="85">
        <v>313</v>
      </c>
      <c r="D370" s="85">
        <v>366</v>
      </c>
      <c r="E370" s="86" t="s">
        <v>746</v>
      </c>
      <c r="F370" s="85" t="s">
        <v>688</v>
      </c>
      <c r="G370" s="86" t="s">
        <v>728</v>
      </c>
      <c r="H370" s="85" t="s">
        <v>1</v>
      </c>
      <c r="I370" s="85">
        <v>1</v>
      </c>
      <c r="J370" s="88">
        <v>0.83995870671006734</v>
      </c>
      <c r="K370" s="146">
        <v>4.5181300193186358</v>
      </c>
      <c r="L370" s="147">
        <v>4.2439800673527927E-9</v>
      </c>
      <c r="M370" s="147">
        <v>0.1185713359539332</v>
      </c>
      <c r="N370" s="87">
        <v>13.65688596435462</v>
      </c>
      <c r="O370" s="88">
        <v>0.74924977493483957</v>
      </c>
      <c r="P370" s="89">
        <v>54.8624171637979</v>
      </c>
    </row>
    <row r="371" spans="1:16">
      <c r="A371" s="75" t="s">
        <v>747</v>
      </c>
      <c r="B371" s="85">
        <v>367</v>
      </c>
      <c r="C371" s="85">
        <v>314</v>
      </c>
      <c r="D371" s="85">
        <v>367</v>
      </c>
      <c r="E371" s="86" t="s">
        <v>748</v>
      </c>
      <c r="F371" s="85" t="s">
        <v>688</v>
      </c>
      <c r="G371" s="86" t="s">
        <v>728</v>
      </c>
      <c r="H371" s="85" t="s">
        <v>1</v>
      </c>
      <c r="I371" s="85">
        <v>1</v>
      </c>
      <c r="J371" s="88">
        <v>1.1414177580284299</v>
      </c>
      <c r="K371" s="146">
        <v>3.941696795070242</v>
      </c>
      <c r="L371" s="147">
        <v>6.6001290288171727E-9</v>
      </c>
      <c r="M371" s="147">
        <v>0.13070622063749041</v>
      </c>
      <c r="N371" s="87">
        <v>13.782615976283081</v>
      </c>
      <c r="O371" s="88">
        <v>1.0421119159416059</v>
      </c>
      <c r="P371" s="89">
        <v>75.610603802272109</v>
      </c>
    </row>
    <row r="372" spans="1:16">
      <c r="A372" s="75" t="s">
        <v>12550</v>
      </c>
      <c r="B372" s="85">
        <v>368</v>
      </c>
      <c r="C372" s="85">
        <v>8416</v>
      </c>
      <c r="D372" s="85">
        <v>368</v>
      </c>
      <c r="E372" s="86" t="s">
        <v>12551</v>
      </c>
      <c r="F372" s="85" t="s">
        <v>38</v>
      </c>
      <c r="G372" s="86" t="s">
        <v>728</v>
      </c>
      <c r="H372" s="85" t="s">
        <v>1</v>
      </c>
      <c r="I372" s="85">
        <v>1</v>
      </c>
      <c r="J372" s="88">
        <v>2.2751538449019222</v>
      </c>
      <c r="K372" s="146">
        <v>6.6367261493989709</v>
      </c>
      <c r="L372" s="147">
        <v>1.176960984572419E-8</v>
      </c>
      <c r="M372" s="147">
        <v>0.12579563511658401</v>
      </c>
      <c r="N372" s="87">
        <v>22.548100356630879</v>
      </c>
      <c r="O372" s="88">
        <v>2.0464510240801239</v>
      </c>
      <c r="P372" s="89">
        <v>90.759354079170109</v>
      </c>
    </row>
    <row r="373" spans="1:16">
      <c r="A373" s="75" t="s">
        <v>12552</v>
      </c>
      <c r="B373" s="85">
        <v>369</v>
      </c>
      <c r="C373" s="85">
        <v>8417</v>
      </c>
      <c r="D373" s="85">
        <v>369</v>
      </c>
      <c r="E373" s="86" t="s">
        <v>12551</v>
      </c>
      <c r="F373" s="85" t="s">
        <v>688</v>
      </c>
      <c r="G373" s="86" t="s">
        <v>728</v>
      </c>
      <c r="H373" s="85" t="s">
        <v>1</v>
      </c>
      <c r="I373" s="85">
        <v>1</v>
      </c>
      <c r="J373" s="88">
        <v>1.1736546450712131</v>
      </c>
      <c r="K373" s="146">
        <v>3.5354983546823613</v>
      </c>
      <c r="L373" s="147">
        <v>5.4079656733026756E-9</v>
      </c>
      <c r="M373" s="147">
        <v>0.15254816875056251</v>
      </c>
      <c r="N373" s="87">
        <v>17.349426065487641</v>
      </c>
      <c r="O373" s="88">
        <v>1.0598954681474719</v>
      </c>
      <c r="P373" s="89">
        <v>61.091096855121322</v>
      </c>
    </row>
    <row r="374" spans="1:16">
      <c r="A374" s="75" t="s">
        <v>729</v>
      </c>
      <c r="B374" s="85">
        <v>370</v>
      </c>
      <c r="C374" s="85">
        <v>299</v>
      </c>
      <c r="D374" s="85">
        <v>370</v>
      </c>
      <c r="E374" s="86" t="s">
        <v>727</v>
      </c>
      <c r="F374" s="85" t="s">
        <v>283</v>
      </c>
      <c r="G374" s="86" t="s">
        <v>730</v>
      </c>
      <c r="H374" s="85" t="s">
        <v>1</v>
      </c>
      <c r="I374" s="85">
        <v>1</v>
      </c>
      <c r="J374" s="88">
        <v>2.8881466437945971</v>
      </c>
      <c r="K374" s="146">
        <v>7.2669050607746239</v>
      </c>
      <c r="L374" s="147">
        <v>1.4225040335733041E-8</v>
      </c>
      <c r="M374" s="147">
        <v>0.10766897507365709</v>
      </c>
      <c r="N374" s="87">
        <v>26.096527041730081</v>
      </c>
      <c r="O374" s="88">
        <v>2.5866151276386691</v>
      </c>
      <c r="P374" s="89">
        <v>99.117216766142846</v>
      </c>
    </row>
    <row r="375" spans="1:16">
      <c r="A375" s="75" t="s">
        <v>732</v>
      </c>
      <c r="B375" s="85">
        <v>371</v>
      </c>
      <c r="C375" s="85">
        <v>301</v>
      </c>
      <c r="D375" s="85">
        <v>371</v>
      </c>
      <c r="E375" s="86" t="s">
        <v>727</v>
      </c>
      <c r="F375" s="85" t="s">
        <v>686</v>
      </c>
      <c r="G375" s="86" t="s">
        <v>730</v>
      </c>
      <c r="H375" s="85" t="s">
        <v>1</v>
      </c>
      <c r="I375" s="85">
        <v>1</v>
      </c>
      <c r="J375" s="88">
        <v>2.9010982596578629</v>
      </c>
      <c r="K375" s="146">
        <v>7.1949245685936196</v>
      </c>
      <c r="L375" s="147">
        <v>1.4115530711501079E-8</v>
      </c>
      <c r="M375" s="147">
        <v>0.14923780553807561</v>
      </c>
      <c r="N375" s="87">
        <v>27.670355694470882</v>
      </c>
      <c r="O375" s="88">
        <v>2.637309052656303</v>
      </c>
      <c r="P375" s="89">
        <v>95.311714882772279</v>
      </c>
    </row>
    <row r="376" spans="1:16">
      <c r="A376" s="75" t="s">
        <v>734</v>
      </c>
      <c r="B376" s="85">
        <v>372</v>
      </c>
      <c r="C376" s="85">
        <v>303</v>
      </c>
      <c r="D376" s="85">
        <v>372</v>
      </c>
      <c r="E376" s="86" t="s">
        <v>727</v>
      </c>
      <c r="F376" s="85" t="s">
        <v>688</v>
      </c>
      <c r="G376" s="86" t="s">
        <v>730</v>
      </c>
      <c r="H376" s="85" t="s">
        <v>1</v>
      </c>
      <c r="I376" s="85">
        <v>1</v>
      </c>
      <c r="J376" s="88">
        <v>1.185655129314531</v>
      </c>
      <c r="K376" s="146">
        <v>3.1890820442928658</v>
      </c>
      <c r="L376" s="147">
        <v>4.486800117501388E-9</v>
      </c>
      <c r="M376" s="147">
        <v>0.16611951348334669</v>
      </c>
      <c r="N376" s="87">
        <v>19.62677681248508</v>
      </c>
      <c r="O376" s="88">
        <v>1.063102179632015</v>
      </c>
      <c r="P376" s="89">
        <v>54.165907616361615</v>
      </c>
    </row>
    <row r="377" spans="1:16">
      <c r="A377" s="75" t="s">
        <v>736</v>
      </c>
      <c r="B377" s="85">
        <v>373</v>
      </c>
      <c r="C377" s="85">
        <v>305</v>
      </c>
      <c r="D377" s="85">
        <v>373</v>
      </c>
      <c r="E377" s="86" t="s">
        <v>727</v>
      </c>
      <c r="F377" s="85" t="s">
        <v>690</v>
      </c>
      <c r="G377" s="86" t="s">
        <v>730</v>
      </c>
      <c r="H377" s="85" t="s">
        <v>1</v>
      </c>
      <c r="I377" s="85">
        <v>1</v>
      </c>
      <c r="J377" s="88">
        <v>0.82483246544398037</v>
      </c>
      <c r="K377" s="146">
        <v>4.4964441274465745</v>
      </c>
      <c r="L377" s="147">
        <v>4.151080883332857E-9</v>
      </c>
      <c r="M377" s="147">
        <v>0.1167936604394922</v>
      </c>
      <c r="N377" s="87">
        <v>13.45039913916229</v>
      </c>
      <c r="O377" s="88">
        <v>0.73560711789269784</v>
      </c>
      <c r="P377" s="89">
        <v>54.690356046825272</v>
      </c>
    </row>
    <row r="378" spans="1:16">
      <c r="A378" s="75" t="s">
        <v>738</v>
      </c>
      <c r="B378" s="85">
        <v>374</v>
      </c>
      <c r="C378" s="85">
        <v>307</v>
      </c>
      <c r="D378" s="85">
        <v>374</v>
      </c>
      <c r="E378" s="86" t="s">
        <v>727</v>
      </c>
      <c r="F378" s="85" t="s">
        <v>692</v>
      </c>
      <c r="G378" s="86" t="s">
        <v>730</v>
      </c>
      <c r="H378" s="85" t="s">
        <v>1</v>
      </c>
      <c r="I378" s="85">
        <v>1</v>
      </c>
      <c r="J378" s="88">
        <v>1.052097871649903</v>
      </c>
      <c r="K378" s="146">
        <v>3.7269559233956264</v>
      </c>
      <c r="L378" s="147">
        <v>5.8057422743701857E-9</v>
      </c>
      <c r="M378" s="147">
        <v>0.1195630803337545</v>
      </c>
      <c r="N378" s="87">
        <v>12.604241788576759</v>
      </c>
      <c r="O378" s="88">
        <v>0.96056182029681358</v>
      </c>
      <c r="P378" s="89">
        <v>76.209409213918121</v>
      </c>
    </row>
    <row r="379" spans="1:16">
      <c r="A379" s="75" t="s">
        <v>740</v>
      </c>
      <c r="B379" s="85">
        <v>375</v>
      </c>
      <c r="C379" s="85">
        <v>309</v>
      </c>
      <c r="D379" s="85">
        <v>375</v>
      </c>
      <c r="E379" s="86" t="s">
        <v>727</v>
      </c>
      <c r="F379" s="85" t="s">
        <v>318</v>
      </c>
      <c r="G379" s="86" t="s">
        <v>730</v>
      </c>
      <c r="H379" s="85" t="s">
        <v>1</v>
      </c>
      <c r="I379" s="85">
        <v>1</v>
      </c>
      <c r="J379" s="88">
        <v>0.93069139486877406</v>
      </c>
      <c r="K379" s="146">
        <v>2.9358787283603869</v>
      </c>
      <c r="L379" s="147">
        <v>3.7355380125009344E-9</v>
      </c>
      <c r="M379" s="147">
        <v>0.1287603527359106</v>
      </c>
      <c r="N379" s="87">
        <v>14.741934522885829</v>
      </c>
      <c r="O379" s="88">
        <v>0.84770343514837587</v>
      </c>
      <c r="P379" s="89">
        <v>57.502862587835757</v>
      </c>
    </row>
    <row r="380" spans="1:16">
      <c r="A380" s="75" t="s">
        <v>742</v>
      </c>
      <c r="B380" s="85">
        <v>376</v>
      </c>
      <c r="C380" s="85">
        <v>311</v>
      </c>
      <c r="D380" s="85">
        <v>376</v>
      </c>
      <c r="E380" s="86" t="s">
        <v>727</v>
      </c>
      <c r="F380" s="85" t="s">
        <v>696</v>
      </c>
      <c r="G380" s="86" t="s">
        <v>730</v>
      </c>
      <c r="H380" s="85" t="s">
        <v>1</v>
      </c>
      <c r="I380" s="85">
        <v>1</v>
      </c>
      <c r="J380" s="88">
        <v>1.056794133331292</v>
      </c>
      <c r="K380" s="146">
        <v>6.1351315526043475</v>
      </c>
      <c r="L380" s="147">
        <v>5.5924815349507716E-9</v>
      </c>
      <c r="M380" s="147">
        <v>0.105071641541419</v>
      </c>
      <c r="N380" s="87">
        <v>12.568351962749171</v>
      </c>
      <c r="O380" s="88">
        <v>0.95752536054591442</v>
      </c>
      <c r="P380" s="89">
        <v>76.185434922882891</v>
      </c>
    </row>
    <row r="381" spans="1:16">
      <c r="A381" s="75" t="s">
        <v>12553</v>
      </c>
      <c r="B381" s="85">
        <v>377</v>
      </c>
      <c r="C381" s="85">
        <v>8418</v>
      </c>
      <c r="D381" s="85">
        <v>377</v>
      </c>
      <c r="E381" s="86" t="s">
        <v>12554</v>
      </c>
      <c r="F381" s="85" t="s">
        <v>38</v>
      </c>
      <c r="G381" s="86" t="s">
        <v>730</v>
      </c>
      <c r="H381" s="85" t="s">
        <v>1</v>
      </c>
      <c r="I381" s="85">
        <v>1</v>
      </c>
      <c r="J381" s="88">
        <v>1.5049232051432599</v>
      </c>
      <c r="K381" s="146">
        <v>4.0052797360408379</v>
      </c>
      <c r="L381" s="147">
        <v>7.6470094410059522E-9</v>
      </c>
      <c r="M381" s="147">
        <v>9.0069165789518624E-2</v>
      </c>
      <c r="N381" s="87">
        <v>15.496559954941141</v>
      </c>
      <c r="O381" s="88">
        <v>1.356876746644416</v>
      </c>
      <c r="P381" s="89">
        <v>87.559868163628821</v>
      </c>
    </row>
    <row r="382" spans="1:16">
      <c r="A382" s="75" t="s">
        <v>12555</v>
      </c>
      <c r="B382" s="85">
        <v>378</v>
      </c>
      <c r="C382" s="85">
        <v>8419</v>
      </c>
      <c r="D382" s="85">
        <v>378</v>
      </c>
      <c r="E382" s="86" t="s">
        <v>12554</v>
      </c>
      <c r="F382" s="85" t="s">
        <v>688</v>
      </c>
      <c r="G382" s="86" t="s">
        <v>730</v>
      </c>
      <c r="H382" s="85" t="s">
        <v>1</v>
      </c>
      <c r="I382" s="85">
        <v>1</v>
      </c>
      <c r="J382" s="88">
        <v>1.261034841689517</v>
      </c>
      <c r="K382" s="146">
        <v>3.2825905760484995</v>
      </c>
      <c r="L382" s="147">
        <v>4.8803962435991468E-9</v>
      </c>
      <c r="M382" s="147">
        <v>0.17613125548574851</v>
      </c>
      <c r="N382" s="87">
        <v>20.780000187594869</v>
      </c>
      <c r="O382" s="88">
        <v>1.1308889540177971</v>
      </c>
      <c r="P382" s="89">
        <v>54.42198959617474</v>
      </c>
    </row>
    <row r="383" spans="1:16">
      <c r="A383" s="75" t="s">
        <v>28933</v>
      </c>
      <c r="B383" s="85">
        <v>379</v>
      </c>
      <c r="C383" s="85">
        <v>18339</v>
      </c>
      <c r="D383" s="85">
        <v>379</v>
      </c>
      <c r="E383" s="86" t="s">
        <v>28934</v>
      </c>
      <c r="F383" s="85" t="s">
        <v>38</v>
      </c>
      <c r="G383" s="86" t="s">
        <v>730</v>
      </c>
      <c r="H383" s="85" t="s">
        <v>1</v>
      </c>
      <c r="I383" s="85">
        <v>1</v>
      </c>
      <c r="J383" s="88">
        <v>0.12847515038247689</v>
      </c>
      <c r="K383" s="146">
        <v>0.3045202027672918</v>
      </c>
      <c r="L383" s="147">
        <v>6.5834365913207794E-10</v>
      </c>
      <c r="M383" s="147">
        <v>1.079961938590776E-2</v>
      </c>
      <c r="N383" s="87">
        <v>1.652894214883891</v>
      </c>
      <c r="O383" s="88">
        <v>0.1167471364655096</v>
      </c>
      <c r="P383" s="89">
        <v>70.63194692935059</v>
      </c>
    </row>
    <row r="384" spans="1:16">
      <c r="A384" s="75" t="s">
        <v>28936</v>
      </c>
      <c r="B384" s="85">
        <v>380</v>
      </c>
      <c r="C384" s="85">
        <v>18341</v>
      </c>
      <c r="D384" s="85">
        <v>380</v>
      </c>
      <c r="E384" s="86" t="s">
        <v>28934</v>
      </c>
      <c r="F384" s="85" t="s">
        <v>11</v>
      </c>
      <c r="G384" s="86" t="s">
        <v>730</v>
      </c>
      <c r="H384" s="85" t="s">
        <v>1</v>
      </c>
      <c r="I384" s="85">
        <v>1</v>
      </c>
      <c r="J384" s="88">
        <v>0.13446522188239049</v>
      </c>
      <c r="K384" s="146">
        <v>0.29950402686921429</v>
      </c>
      <c r="L384" s="147">
        <v>6.6258789683866091E-10</v>
      </c>
      <c r="M384" s="147">
        <v>1.231622649942439E-2</v>
      </c>
      <c r="N384" s="87">
        <v>1.837888629751119</v>
      </c>
      <c r="O384" s="88">
        <v>0.1224503890374562</v>
      </c>
      <c r="P384" s="89">
        <v>66.625576248348651</v>
      </c>
    </row>
    <row r="385" spans="1:16">
      <c r="A385" s="75" t="s">
        <v>28944</v>
      </c>
      <c r="B385" s="85">
        <v>381</v>
      </c>
      <c r="C385" s="85">
        <v>18347</v>
      </c>
      <c r="D385" s="85">
        <v>381</v>
      </c>
      <c r="E385" s="86" t="s">
        <v>28945</v>
      </c>
      <c r="F385" s="85" t="s">
        <v>38</v>
      </c>
      <c r="G385" s="86" t="s">
        <v>730</v>
      </c>
      <c r="H385" s="85" t="s">
        <v>1</v>
      </c>
      <c r="I385" s="85">
        <v>1</v>
      </c>
      <c r="J385" s="88">
        <v>0.18511501055539789</v>
      </c>
      <c r="K385" s="146">
        <v>0.42596844081726404</v>
      </c>
      <c r="L385" s="147">
        <v>3.0389920147165261E-9</v>
      </c>
      <c r="M385" s="147">
        <v>1.293708919263525E-2</v>
      </c>
      <c r="N385" s="87">
        <v>2.014571973179144</v>
      </c>
      <c r="O385" s="88">
        <v>0.17005236180519839</v>
      </c>
      <c r="P385" s="89">
        <v>84.411162306027293</v>
      </c>
    </row>
    <row r="386" spans="1:16">
      <c r="A386" s="75" t="s">
        <v>28947</v>
      </c>
      <c r="B386" s="85">
        <v>382</v>
      </c>
      <c r="C386" s="85">
        <v>18349</v>
      </c>
      <c r="D386" s="85">
        <v>382</v>
      </c>
      <c r="E386" s="86" t="s">
        <v>28945</v>
      </c>
      <c r="F386" s="85" t="s">
        <v>11</v>
      </c>
      <c r="G386" s="86" t="s">
        <v>730</v>
      </c>
      <c r="H386" s="85" t="s">
        <v>1</v>
      </c>
      <c r="I386" s="85">
        <v>1</v>
      </c>
      <c r="J386" s="88">
        <v>0.19175801247221899</v>
      </c>
      <c r="K386" s="146">
        <v>0.4226909991087362</v>
      </c>
      <c r="L386" s="147">
        <v>3.0492338421295802E-9</v>
      </c>
      <c r="M386" s="147">
        <v>1.451861156205706E-2</v>
      </c>
      <c r="N386" s="87">
        <v>2.2042766562533438</v>
      </c>
      <c r="O386" s="88">
        <v>0.17642823505894639</v>
      </c>
      <c r="P386" s="89">
        <v>80.039061593486736</v>
      </c>
    </row>
    <row r="387" spans="1:16">
      <c r="A387" s="75" t="s">
        <v>662</v>
      </c>
      <c r="B387" s="85">
        <v>383</v>
      </c>
      <c r="C387" s="85">
        <v>266</v>
      </c>
      <c r="D387" s="85">
        <v>383</v>
      </c>
      <c r="E387" s="86" t="s">
        <v>663</v>
      </c>
      <c r="F387" s="85" t="s">
        <v>38</v>
      </c>
      <c r="G387" s="86" t="s">
        <v>664</v>
      </c>
      <c r="H387" s="85" t="s">
        <v>1</v>
      </c>
      <c r="I387" s="85">
        <v>1</v>
      </c>
      <c r="J387" s="88">
        <v>13.27025653420227</v>
      </c>
      <c r="K387" s="146">
        <v>21.845255659162024</v>
      </c>
      <c r="L387" s="147">
        <v>6.2274844296148126E-8</v>
      </c>
      <c r="M387" s="147">
        <v>0.58778781173759498</v>
      </c>
      <c r="N387" s="87">
        <v>132.03108237750399</v>
      </c>
      <c r="O387" s="88">
        <v>10.95166775161665</v>
      </c>
      <c r="P387" s="89">
        <v>82.947648041720839</v>
      </c>
    </row>
    <row r="388" spans="1:16">
      <c r="A388" s="75" t="s">
        <v>665</v>
      </c>
      <c r="B388" s="85">
        <v>384</v>
      </c>
      <c r="C388" s="85">
        <v>267</v>
      </c>
      <c r="D388" s="85">
        <v>384</v>
      </c>
      <c r="E388" s="86" t="s">
        <v>663</v>
      </c>
      <c r="F388" s="85" t="s">
        <v>11</v>
      </c>
      <c r="G388" s="86" t="s">
        <v>664</v>
      </c>
      <c r="H388" s="85" t="s">
        <v>1</v>
      </c>
      <c r="I388" s="85">
        <v>1</v>
      </c>
      <c r="J388" s="88">
        <v>12.78784447136589</v>
      </c>
      <c r="K388" s="146">
        <v>20.843318814605883</v>
      </c>
      <c r="L388" s="147">
        <v>5.9980732611308621E-8</v>
      </c>
      <c r="M388" s="147">
        <v>0.58535262619990736</v>
      </c>
      <c r="N388" s="87">
        <v>131.34857661704419</v>
      </c>
      <c r="O388" s="88">
        <v>10.78804876009003</v>
      </c>
      <c r="P388" s="89">
        <v>82.1329704359365</v>
      </c>
    </row>
    <row r="389" spans="1:16">
      <c r="A389" s="75" t="s">
        <v>12556</v>
      </c>
      <c r="B389" s="85">
        <v>385</v>
      </c>
      <c r="C389" s="85">
        <v>8420</v>
      </c>
      <c r="D389" s="85">
        <v>385</v>
      </c>
      <c r="E389" s="86" t="s">
        <v>12557</v>
      </c>
      <c r="F389" s="85" t="s">
        <v>55</v>
      </c>
      <c r="G389" s="86" t="s">
        <v>664</v>
      </c>
      <c r="H389" s="85" t="s">
        <v>1</v>
      </c>
      <c r="I389" s="85">
        <v>1</v>
      </c>
      <c r="J389" s="88">
        <v>13.11077479588997</v>
      </c>
      <c r="K389" s="146">
        <v>21.514023001526084</v>
      </c>
      <c r="L389" s="147">
        <v>6.1516428519333592E-8</v>
      </c>
      <c r="M389" s="147">
        <v>0.58698275802400934</v>
      </c>
      <c r="N389" s="87">
        <v>131.8054511931457</v>
      </c>
      <c r="O389" s="88">
        <v>10.897576564434971</v>
      </c>
      <c r="P389" s="89">
        <v>82.679255416119531</v>
      </c>
    </row>
    <row r="390" spans="1:16">
      <c r="A390" s="75" t="s">
        <v>666</v>
      </c>
      <c r="B390" s="85">
        <v>386</v>
      </c>
      <c r="C390" s="85">
        <v>268</v>
      </c>
      <c r="D390" s="85">
        <v>386</v>
      </c>
      <c r="E390" s="86" t="s">
        <v>667</v>
      </c>
      <c r="F390" s="85" t="s">
        <v>38</v>
      </c>
      <c r="G390" s="86" t="s">
        <v>668</v>
      </c>
      <c r="H390" s="85" t="s">
        <v>1</v>
      </c>
      <c r="I390" s="85">
        <v>1</v>
      </c>
      <c r="J390" s="88">
        <v>12.97499510675939</v>
      </c>
      <c r="K390" s="146">
        <v>21.429259284260922</v>
      </c>
      <c r="L390" s="147">
        <v>6.0974287730538874E-8</v>
      </c>
      <c r="M390" s="147">
        <v>0.57229295193852958</v>
      </c>
      <c r="N390" s="87">
        <v>128.1176340198403</v>
      </c>
      <c r="O390" s="88">
        <v>10.690392636542191</v>
      </c>
      <c r="P390" s="89">
        <v>83.442007950963841</v>
      </c>
    </row>
    <row r="391" spans="1:16">
      <c r="A391" s="75" t="s">
        <v>669</v>
      </c>
      <c r="B391" s="85">
        <v>387</v>
      </c>
      <c r="C391" s="85">
        <v>269</v>
      </c>
      <c r="D391" s="85">
        <v>387</v>
      </c>
      <c r="E391" s="86" t="s">
        <v>667</v>
      </c>
      <c r="F391" s="85" t="s">
        <v>11</v>
      </c>
      <c r="G391" s="86" t="s">
        <v>668</v>
      </c>
      <c r="H391" s="85" t="s">
        <v>1</v>
      </c>
      <c r="I391" s="85">
        <v>1</v>
      </c>
      <c r="J391" s="88">
        <v>12.645098038981381</v>
      </c>
      <c r="K391" s="146">
        <v>20.64630895738475</v>
      </c>
      <c r="L391" s="147">
        <v>5.9276343291263E-8</v>
      </c>
      <c r="M391" s="147">
        <v>0.57536166255174248</v>
      </c>
      <c r="N391" s="87">
        <v>128.04515916693009</v>
      </c>
      <c r="O391" s="88">
        <v>10.658132088433399</v>
      </c>
      <c r="P391" s="89">
        <v>83.237290326130875</v>
      </c>
    </row>
    <row r="392" spans="1:16">
      <c r="A392" s="75" t="s">
        <v>12558</v>
      </c>
      <c r="B392" s="85">
        <v>388</v>
      </c>
      <c r="C392" s="85">
        <v>8421</v>
      </c>
      <c r="D392" s="85">
        <v>388</v>
      </c>
      <c r="E392" s="86" t="s">
        <v>12559</v>
      </c>
      <c r="F392" s="85" t="s">
        <v>55</v>
      </c>
      <c r="G392" s="86" t="s">
        <v>668</v>
      </c>
      <c r="H392" s="85" t="s">
        <v>1</v>
      </c>
      <c r="I392" s="85">
        <v>1</v>
      </c>
      <c r="J392" s="88">
        <v>12.86593365932378</v>
      </c>
      <c r="K392" s="146">
        <v>21.170421894482381</v>
      </c>
      <c r="L392" s="147">
        <v>6.0412960285406031E-8</v>
      </c>
      <c r="M392" s="147">
        <v>0.57330744419665525</v>
      </c>
      <c r="N392" s="87">
        <v>128.09367438778261</v>
      </c>
      <c r="O392" s="88">
        <v>10.679727546077769</v>
      </c>
      <c r="P392" s="89">
        <v>83.374355502884896</v>
      </c>
    </row>
    <row r="393" spans="1:16">
      <c r="A393" s="75" t="s">
        <v>706</v>
      </c>
      <c r="B393" s="85">
        <v>389</v>
      </c>
      <c r="C393" s="85">
        <v>288</v>
      </c>
      <c r="D393" s="85">
        <v>389</v>
      </c>
      <c r="E393" s="86" t="s">
        <v>707</v>
      </c>
      <c r="F393" s="85" t="s">
        <v>38</v>
      </c>
      <c r="G393" s="86" t="s">
        <v>708</v>
      </c>
      <c r="H393" s="85" t="s">
        <v>1</v>
      </c>
      <c r="I393" s="85">
        <v>1</v>
      </c>
      <c r="J393" s="88">
        <v>13.371479523389009</v>
      </c>
      <c r="K393" s="146">
        <v>21.997375039929342</v>
      </c>
      <c r="L393" s="147">
        <v>6.2723311049222211E-8</v>
      </c>
      <c r="M393" s="147">
        <v>0.59251712995436712</v>
      </c>
      <c r="N393" s="87">
        <v>133.34319288801709</v>
      </c>
      <c r="O393" s="88">
        <v>11.04120115849299</v>
      </c>
      <c r="P393" s="89">
        <v>82.802885691851543</v>
      </c>
    </row>
    <row r="394" spans="1:16">
      <c r="A394" s="75" t="s">
        <v>709</v>
      </c>
      <c r="B394" s="85">
        <v>390</v>
      </c>
      <c r="C394" s="85">
        <v>289</v>
      </c>
      <c r="D394" s="85">
        <v>390</v>
      </c>
      <c r="E394" s="86" t="s">
        <v>707</v>
      </c>
      <c r="F394" s="85" t="s">
        <v>11</v>
      </c>
      <c r="G394" s="86" t="s">
        <v>708</v>
      </c>
      <c r="H394" s="85" t="s">
        <v>1</v>
      </c>
      <c r="I394" s="85">
        <v>1</v>
      </c>
      <c r="J394" s="88">
        <v>12.83382073413925</v>
      </c>
      <c r="K394" s="146">
        <v>20.916843710149408</v>
      </c>
      <c r="L394" s="147">
        <v>6.021414527573434E-8</v>
      </c>
      <c r="M394" s="147">
        <v>0.58810598819022564</v>
      </c>
      <c r="N394" s="87">
        <v>132.4413913747959</v>
      </c>
      <c r="O394" s="88">
        <v>10.82997017844446</v>
      </c>
      <c r="P394" s="89">
        <v>81.771794044331102</v>
      </c>
    </row>
    <row r="395" spans="1:16">
      <c r="A395" s="75" t="s">
        <v>12560</v>
      </c>
      <c r="B395" s="85">
        <v>391</v>
      </c>
      <c r="C395" s="85">
        <v>8422</v>
      </c>
      <c r="D395" s="85">
        <v>391</v>
      </c>
      <c r="E395" s="86" t="s">
        <v>12561</v>
      </c>
      <c r="F395" s="85" t="s">
        <v>55</v>
      </c>
      <c r="G395" s="86" t="s">
        <v>708</v>
      </c>
      <c r="H395" s="85" t="s">
        <v>1</v>
      </c>
      <c r="I395" s="85">
        <v>1</v>
      </c>
      <c r="J395" s="88">
        <v>13.193733639871381</v>
      </c>
      <c r="K395" s="146">
        <v>21.640159646597457</v>
      </c>
      <c r="L395" s="147">
        <v>6.1893800035512095E-8</v>
      </c>
      <c r="M395" s="147">
        <v>0.59105884022514565</v>
      </c>
      <c r="N395" s="87">
        <v>133.0450642050495</v>
      </c>
      <c r="O395" s="88">
        <v>10.97136981205967</v>
      </c>
      <c r="P395" s="89">
        <v>82.463561332501286</v>
      </c>
    </row>
    <row r="396" spans="1:16">
      <c r="A396" s="75" t="s">
        <v>710</v>
      </c>
      <c r="B396" s="85">
        <v>392</v>
      </c>
      <c r="C396" s="85">
        <v>290</v>
      </c>
      <c r="D396" s="85">
        <v>392</v>
      </c>
      <c r="E396" s="86" t="s">
        <v>711</v>
      </c>
      <c r="F396" s="85" t="s">
        <v>38</v>
      </c>
      <c r="G396" s="86" t="s">
        <v>712</v>
      </c>
      <c r="H396" s="85" t="s">
        <v>1</v>
      </c>
      <c r="I396" s="85">
        <v>1</v>
      </c>
      <c r="J396" s="88">
        <v>17.907666697752799</v>
      </c>
      <c r="K396" s="146">
        <v>28.376115411272313</v>
      </c>
      <c r="L396" s="147">
        <v>8.2703071128184291E-8</v>
      </c>
      <c r="M396" s="147">
        <v>0.80282753606235946</v>
      </c>
      <c r="N396" s="87">
        <v>192.1514423611807</v>
      </c>
      <c r="O396" s="88">
        <v>15.053916622982729</v>
      </c>
      <c r="P396" s="89">
        <v>78.344020934729087</v>
      </c>
    </row>
    <row r="397" spans="1:16">
      <c r="A397" s="75" t="s">
        <v>713</v>
      </c>
      <c r="B397" s="85">
        <v>393</v>
      </c>
      <c r="C397" s="85">
        <v>291</v>
      </c>
      <c r="D397" s="85">
        <v>393</v>
      </c>
      <c r="E397" s="86" t="s">
        <v>711</v>
      </c>
      <c r="F397" s="85" t="s">
        <v>11</v>
      </c>
      <c r="G397" s="86" t="s">
        <v>712</v>
      </c>
      <c r="H397" s="85" t="s">
        <v>1</v>
      </c>
      <c r="I397" s="85">
        <v>1</v>
      </c>
      <c r="J397" s="88">
        <v>14.877593419813801</v>
      </c>
      <c r="K397" s="146">
        <v>23.750937025336832</v>
      </c>
      <c r="L397" s="147">
        <v>7.0493104092007685E-8</v>
      </c>
      <c r="M397" s="147">
        <v>0.70928720114243571</v>
      </c>
      <c r="N397" s="87">
        <v>181.35798071254411</v>
      </c>
      <c r="O397" s="88">
        <v>12.69445672160648</v>
      </c>
      <c r="P397" s="89">
        <v>69.996680993749251</v>
      </c>
    </row>
    <row r="398" spans="1:16">
      <c r="A398" s="75" t="s">
        <v>12562</v>
      </c>
      <c r="B398" s="85">
        <v>394</v>
      </c>
      <c r="C398" s="85">
        <v>8423</v>
      </c>
      <c r="D398" s="85">
        <v>394</v>
      </c>
      <c r="E398" s="86" t="s">
        <v>12563</v>
      </c>
      <c r="F398" s="85" t="s">
        <v>55</v>
      </c>
      <c r="G398" s="86" t="s">
        <v>712</v>
      </c>
      <c r="H398" s="85" t="s">
        <v>1</v>
      </c>
      <c r="I398" s="85">
        <v>1</v>
      </c>
      <c r="J398" s="88">
        <v>16.905947647159561</v>
      </c>
      <c r="K398" s="146">
        <v>26.847066811914647</v>
      </c>
      <c r="L398" s="147">
        <v>7.8666549412256286E-8</v>
      </c>
      <c r="M398" s="147">
        <v>0.77190381676805209</v>
      </c>
      <c r="N398" s="87">
        <v>188.58320649242941</v>
      </c>
      <c r="O398" s="88">
        <v>14.273897225588129</v>
      </c>
      <c r="P398" s="89">
        <v>75.690182021383492</v>
      </c>
    </row>
    <row r="399" spans="1:16">
      <c r="A399" s="75" t="s">
        <v>714</v>
      </c>
      <c r="B399" s="85">
        <v>395</v>
      </c>
      <c r="C399" s="85">
        <v>292</v>
      </c>
      <c r="D399" s="85">
        <v>395</v>
      </c>
      <c r="E399" s="86" t="s">
        <v>715</v>
      </c>
      <c r="F399" s="85" t="s">
        <v>38</v>
      </c>
      <c r="G399" s="86" t="s">
        <v>716</v>
      </c>
      <c r="H399" s="85" t="s">
        <v>1</v>
      </c>
      <c r="I399" s="85">
        <v>1</v>
      </c>
      <c r="J399" s="88">
        <v>13.214841040562989</v>
      </c>
      <c r="K399" s="146">
        <v>21.777111594947279</v>
      </c>
      <c r="L399" s="147">
        <v>6.2033392581200553E-8</v>
      </c>
      <c r="M399" s="147">
        <v>0.58525492897609321</v>
      </c>
      <c r="N399" s="87">
        <v>131.31249295852771</v>
      </c>
      <c r="O399" s="88">
        <v>10.902638608446029</v>
      </c>
      <c r="P399" s="89">
        <v>83.028189952112157</v>
      </c>
    </row>
    <row r="400" spans="1:16">
      <c r="A400" s="75" t="s">
        <v>717</v>
      </c>
      <c r="B400" s="85">
        <v>396</v>
      </c>
      <c r="C400" s="85">
        <v>293</v>
      </c>
      <c r="D400" s="85">
        <v>396</v>
      </c>
      <c r="E400" s="86" t="s">
        <v>715</v>
      </c>
      <c r="F400" s="85" t="s">
        <v>11</v>
      </c>
      <c r="G400" s="86" t="s">
        <v>716</v>
      </c>
      <c r="H400" s="85" t="s">
        <v>1</v>
      </c>
      <c r="I400" s="85">
        <v>1</v>
      </c>
      <c r="J400" s="88">
        <v>12.76324748827883</v>
      </c>
      <c r="K400" s="146">
        <v>20.818980006555545</v>
      </c>
      <c r="L400" s="147">
        <v>5.9859203900495062E-8</v>
      </c>
      <c r="M400" s="147">
        <v>0.58392149566065876</v>
      </c>
      <c r="N400" s="87">
        <v>130.75225906072649</v>
      </c>
      <c r="O400" s="88">
        <v>10.765587838795661</v>
      </c>
      <c r="P400" s="89">
        <v>82.335769310078973</v>
      </c>
    </row>
    <row r="401" spans="1:16">
      <c r="A401" s="75" t="s">
        <v>12564</v>
      </c>
      <c r="B401" s="85">
        <v>397</v>
      </c>
      <c r="C401" s="85">
        <v>8424</v>
      </c>
      <c r="D401" s="85">
        <v>397</v>
      </c>
      <c r="E401" s="86" t="s">
        <v>12565</v>
      </c>
      <c r="F401" s="85" t="s">
        <v>55</v>
      </c>
      <c r="G401" s="86" t="s">
        <v>716</v>
      </c>
      <c r="H401" s="85" t="s">
        <v>1</v>
      </c>
      <c r="I401" s="85">
        <v>1</v>
      </c>
      <c r="J401" s="88">
        <v>13.06554766612822</v>
      </c>
      <c r="K401" s="146">
        <v>21.460360619960962</v>
      </c>
      <c r="L401" s="147">
        <v>6.1314622432338502E-8</v>
      </c>
      <c r="M401" s="147">
        <v>0.58481410612058848</v>
      </c>
      <c r="N401" s="87">
        <v>131.12728391678559</v>
      </c>
      <c r="O401" s="88">
        <v>10.85733067221333</v>
      </c>
      <c r="P401" s="89">
        <v>82.799935664826833</v>
      </c>
    </row>
    <row r="402" spans="1:16">
      <c r="A402" s="75" t="s">
        <v>718</v>
      </c>
      <c r="B402" s="85">
        <v>398</v>
      </c>
      <c r="C402" s="85">
        <v>294</v>
      </c>
      <c r="D402" s="85">
        <v>398</v>
      </c>
      <c r="E402" s="86" t="s">
        <v>719</v>
      </c>
      <c r="F402" s="85" t="s">
        <v>38</v>
      </c>
      <c r="G402" s="86" t="s">
        <v>720</v>
      </c>
      <c r="H402" s="85" t="s">
        <v>1</v>
      </c>
      <c r="I402" s="85">
        <v>1</v>
      </c>
      <c r="J402" s="88">
        <v>14.42681152384263</v>
      </c>
      <c r="K402" s="146">
        <v>23.481372189453388</v>
      </c>
      <c r="L402" s="147">
        <v>6.7371549616598277E-8</v>
      </c>
      <c r="M402" s="147">
        <v>0.64144529210086776</v>
      </c>
      <c r="N402" s="87">
        <v>147.0247772614382</v>
      </c>
      <c r="O402" s="88">
        <v>11.974748844162541</v>
      </c>
      <c r="P402" s="89">
        <v>81.447148346085527</v>
      </c>
    </row>
    <row r="403" spans="1:16">
      <c r="A403" s="75" t="s">
        <v>721</v>
      </c>
      <c r="B403" s="85">
        <v>399</v>
      </c>
      <c r="C403" s="85">
        <v>295</v>
      </c>
      <c r="D403" s="85">
        <v>399</v>
      </c>
      <c r="E403" s="86" t="s">
        <v>719</v>
      </c>
      <c r="F403" s="85" t="s">
        <v>11</v>
      </c>
      <c r="G403" s="86" t="s">
        <v>720</v>
      </c>
      <c r="H403" s="85" t="s">
        <v>1</v>
      </c>
      <c r="I403" s="85">
        <v>1</v>
      </c>
      <c r="J403" s="88">
        <v>13.30929906736036</v>
      </c>
      <c r="K403" s="146">
        <v>21.576188056584694</v>
      </c>
      <c r="L403" s="147">
        <v>6.2605517975578952E-8</v>
      </c>
      <c r="M403" s="147">
        <v>0.61629847826316697</v>
      </c>
      <c r="N403" s="87">
        <v>143.8217070665566</v>
      </c>
      <c r="O403" s="88">
        <v>11.263738062744791</v>
      </c>
      <c r="P403" s="89">
        <v>78.317371504513247</v>
      </c>
    </row>
    <row r="404" spans="1:16">
      <c r="A404" s="75" t="s">
        <v>12566</v>
      </c>
      <c r="B404" s="85">
        <v>400</v>
      </c>
      <c r="C404" s="85">
        <v>8425</v>
      </c>
      <c r="D404" s="85">
        <v>400</v>
      </c>
      <c r="E404" s="86" t="s">
        <v>12567</v>
      </c>
      <c r="F404" s="85" t="s">
        <v>55</v>
      </c>
      <c r="G404" s="86" t="s">
        <v>720</v>
      </c>
      <c r="H404" s="85" t="s">
        <v>1</v>
      </c>
      <c r="I404" s="85">
        <v>1</v>
      </c>
      <c r="J404" s="88">
        <v>14.05737045286798</v>
      </c>
      <c r="K404" s="146">
        <v>22.851532886662536</v>
      </c>
      <c r="L404" s="147">
        <v>6.5795936008406506E-8</v>
      </c>
      <c r="M404" s="147">
        <v>0.63313194777802995</v>
      </c>
      <c r="N404" s="87">
        <v>145.9658667532471</v>
      </c>
      <c r="O404" s="88">
        <v>11.739694117892769</v>
      </c>
      <c r="P404" s="89">
        <v>80.427666954073104</v>
      </c>
    </row>
    <row r="405" spans="1:16">
      <c r="A405" s="75" t="s">
        <v>805</v>
      </c>
      <c r="B405" s="85">
        <v>401</v>
      </c>
      <c r="C405" s="85">
        <v>351</v>
      </c>
      <c r="D405" s="85">
        <v>401</v>
      </c>
      <c r="E405" s="86" t="s">
        <v>806</v>
      </c>
      <c r="F405" s="85" t="s">
        <v>38</v>
      </c>
      <c r="G405" s="86" t="s">
        <v>807</v>
      </c>
      <c r="H405" s="85" t="s">
        <v>1</v>
      </c>
      <c r="I405" s="85">
        <v>1</v>
      </c>
      <c r="J405" s="88">
        <v>14.537566006648831</v>
      </c>
      <c r="K405" s="146">
        <v>23.629756841050988</v>
      </c>
      <c r="L405" s="147">
        <v>6.7859366949833038E-8</v>
      </c>
      <c r="M405" s="147">
        <v>0.64658018159639519</v>
      </c>
      <c r="N405" s="87">
        <v>148.46062569642939</v>
      </c>
      <c r="O405" s="88">
        <v>12.07272236439769</v>
      </c>
      <c r="P405" s="89">
        <v>81.319355268540065</v>
      </c>
    </row>
    <row r="406" spans="1:16">
      <c r="A406" s="75" t="s">
        <v>808</v>
      </c>
      <c r="B406" s="85">
        <v>402</v>
      </c>
      <c r="C406" s="85">
        <v>352</v>
      </c>
      <c r="D406" s="85">
        <v>402</v>
      </c>
      <c r="E406" s="86" t="s">
        <v>806</v>
      </c>
      <c r="F406" s="85" t="s">
        <v>11</v>
      </c>
      <c r="G406" s="86" t="s">
        <v>807</v>
      </c>
      <c r="H406" s="85" t="s">
        <v>1</v>
      </c>
      <c r="I406" s="85">
        <v>1</v>
      </c>
      <c r="J406" s="88">
        <v>13.359199342211131</v>
      </c>
      <c r="K406" s="146">
        <v>21.638027436493914</v>
      </c>
      <c r="L406" s="147">
        <v>6.2856482818968051E-8</v>
      </c>
      <c r="M406" s="147">
        <v>0.61925721026971881</v>
      </c>
      <c r="N406" s="87">
        <v>145.01604304620159</v>
      </c>
      <c r="O406" s="88">
        <v>11.3092609291631</v>
      </c>
      <c r="P406" s="89">
        <v>77.986274425926865</v>
      </c>
    </row>
    <row r="407" spans="1:16">
      <c r="A407" s="75" t="s">
        <v>12568</v>
      </c>
      <c r="B407" s="85">
        <v>403</v>
      </c>
      <c r="C407" s="85">
        <v>8426</v>
      </c>
      <c r="D407" s="85">
        <v>403</v>
      </c>
      <c r="E407" s="86" t="s">
        <v>12569</v>
      </c>
      <c r="F407" s="85" t="s">
        <v>55</v>
      </c>
      <c r="G407" s="86" t="s">
        <v>807</v>
      </c>
      <c r="H407" s="85" t="s">
        <v>1</v>
      </c>
      <c r="I407" s="85">
        <v>1</v>
      </c>
      <c r="J407" s="88">
        <v>14.148006999959049</v>
      </c>
      <c r="K407" s="146">
        <v>22.971306333369533</v>
      </c>
      <c r="L407" s="147">
        <v>6.6205451720031856E-8</v>
      </c>
      <c r="M407" s="147">
        <v>0.63754741625174005</v>
      </c>
      <c r="N407" s="87">
        <v>147.3218730176755</v>
      </c>
      <c r="O407" s="88">
        <v>11.8203278531376</v>
      </c>
      <c r="P407" s="89">
        <v>80.23471064421922</v>
      </c>
    </row>
    <row r="408" spans="1:16">
      <c r="A408" s="75" t="s">
        <v>809</v>
      </c>
      <c r="B408" s="85">
        <v>404</v>
      </c>
      <c r="C408" s="85">
        <v>353</v>
      </c>
      <c r="D408" s="85">
        <v>404</v>
      </c>
      <c r="E408" s="86" t="s">
        <v>810</v>
      </c>
      <c r="F408" s="85" t="s">
        <v>38</v>
      </c>
      <c r="G408" s="86" t="s">
        <v>811</v>
      </c>
      <c r="H408" s="85" t="s">
        <v>1</v>
      </c>
      <c r="I408" s="85">
        <v>1</v>
      </c>
      <c r="J408" s="88">
        <v>13.18982055116739</v>
      </c>
      <c r="K408" s="146">
        <v>21.733768106534772</v>
      </c>
      <c r="L408" s="147">
        <v>6.1923115788994076E-8</v>
      </c>
      <c r="M408" s="147">
        <v>0.58228919966861581</v>
      </c>
      <c r="N408" s="87">
        <v>130.90251478224531</v>
      </c>
      <c r="O408" s="88">
        <v>10.88041888274549</v>
      </c>
      <c r="P408" s="89">
        <v>83.118486309028754</v>
      </c>
    </row>
    <row r="409" spans="1:16">
      <c r="A409" s="75" t="s">
        <v>812</v>
      </c>
      <c r="B409" s="85">
        <v>405</v>
      </c>
      <c r="C409" s="85">
        <v>354</v>
      </c>
      <c r="D409" s="85">
        <v>405</v>
      </c>
      <c r="E409" s="86" t="s">
        <v>810</v>
      </c>
      <c r="F409" s="85" t="s">
        <v>11</v>
      </c>
      <c r="G409" s="86" t="s">
        <v>811</v>
      </c>
      <c r="H409" s="85" t="s">
        <v>1</v>
      </c>
      <c r="I409" s="85">
        <v>1</v>
      </c>
      <c r="J409" s="88">
        <v>12.742257726530269</v>
      </c>
      <c r="K409" s="146">
        <v>20.783452572902807</v>
      </c>
      <c r="L409" s="147">
        <v>5.9767174278627826E-8</v>
      </c>
      <c r="M409" s="147">
        <v>0.58114983823096933</v>
      </c>
      <c r="N409" s="87">
        <v>130.36302140094639</v>
      </c>
      <c r="O409" s="88">
        <v>10.74674696119977</v>
      </c>
      <c r="P409" s="89">
        <v>82.437081050361058</v>
      </c>
    </row>
    <row r="410" spans="1:16">
      <c r="A410" s="75" t="s">
        <v>12570</v>
      </c>
      <c r="B410" s="85">
        <v>406</v>
      </c>
      <c r="C410" s="85">
        <v>8427</v>
      </c>
      <c r="D410" s="85">
        <v>406</v>
      </c>
      <c r="E410" s="86" t="s">
        <v>12571</v>
      </c>
      <c r="F410" s="85" t="s">
        <v>55</v>
      </c>
      <c r="G410" s="86" t="s">
        <v>811</v>
      </c>
      <c r="H410" s="85" t="s">
        <v>1</v>
      </c>
      <c r="I410" s="85">
        <v>1</v>
      </c>
      <c r="J410" s="88">
        <v>13.04185970446426</v>
      </c>
      <c r="K410" s="146">
        <v>21.419601059471976</v>
      </c>
      <c r="L410" s="147">
        <v>6.1210378015085258E-8</v>
      </c>
      <c r="M410" s="147">
        <v>0.58191253549157618</v>
      </c>
      <c r="N410" s="87">
        <v>130.72416239662749</v>
      </c>
      <c r="O410" s="88">
        <v>10.836227967853549</v>
      </c>
      <c r="P410" s="89">
        <v>82.893841269952631</v>
      </c>
    </row>
    <row r="411" spans="1:16">
      <c r="A411" s="75" t="s">
        <v>813</v>
      </c>
      <c r="B411" s="85">
        <v>407</v>
      </c>
      <c r="C411" s="85">
        <v>355</v>
      </c>
      <c r="D411" s="85">
        <v>407</v>
      </c>
      <c r="E411" s="86" t="s">
        <v>814</v>
      </c>
      <c r="F411" s="85" t="s">
        <v>38</v>
      </c>
      <c r="G411" s="86" t="s">
        <v>815</v>
      </c>
      <c r="H411" s="85" t="s">
        <v>1</v>
      </c>
      <c r="I411" s="85">
        <v>1</v>
      </c>
      <c r="J411" s="88">
        <v>15.69257704162816</v>
      </c>
      <c r="K411" s="146">
        <v>25.253921637381961</v>
      </c>
      <c r="L411" s="147">
        <v>7.2946644542314013E-8</v>
      </c>
      <c r="M411" s="147">
        <v>0.70012974436543851</v>
      </c>
      <c r="N411" s="87">
        <v>163.43447366134461</v>
      </c>
      <c r="O411" s="88">
        <v>13.09444621827897</v>
      </c>
      <c r="P411" s="89">
        <v>80.12046617173435</v>
      </c>
    </row>
    <row r="412" spans="1:16">
      <c r="A412" s="75" t="s">
        <v>816</v>
      </c>
      <c r="B412" s="85">
        <v>408</v>
      </c>
      <c r="C412" s="85">
        <v>356</v>
      </c>
      <c r="D412" s="85">
        <v>408</v>
      </c>
      <c r="E412" s="86" t="s">
        <v>814</v>
      </c>
      <c r="F412" s="85" t="s">
        <v>11</v>
      </c>
      <c r="G412" s="86" t="s">
        <v>815</v>
      </c>
      <c r="H412" s="85" t="s">
        <v>1</v>
      </c>
      <c r="I412" s="85">
        <v>1</v>
      </c>
      <c r="J412" s="88">
        <v>13.87958792279797</v>
      </c>
      <c r="K412" s="146">
        <v>22.359648685216271</v>
      </c>
      <c r="L412" s="147">
        <v>6.5473727303055786E-8</v>
      </c>
      <c r="M412" s="147">
        <v>0.65011255922511102</v>
      </c>
      <c r="N412" s="87">
        <v>157.471261119643</v>
      </c>
      <c r="O412" s="88">
        <v>11.783999393239929</v>
      </c>
      <c r="P412" s="89">
        <v>74.83269842035952</v>
      </c>
    </row>
    <row r="413" spans="1:16">
      <c r="A413" s="75" t="s">
        <v>12572</v>
      </c>
      <c r="B413" s="85">
        <v>409</v>
      </c>
      <c r="C413" s="85">
        <v>8428</v>
      </c>
      <c r="D413" s="85">
        <v>409</v>
      </c>
      <c r="E413" s="86" t="s">
        <v>12573</v>
      </c>
      <c r="F413" s="85" t="s">
        <v>55</v>
      </c>
      <c r="G413" s="86" t="s">
        <v>815</v>
      </c>
      <c r="H413" s="85" t="s">
        <v>1</v>
      </c>
      <c r="I413" s="85">
        <v>1</v>
      </c>
      <c r="J413" s="88">
        <v>15.09321670533768</v>
      </c>
      <c r="K413" s="146">
        <v>24.297097135839554</v>
      </c>
      <c r="L413" s="147">
        <v>7.0476155258582134E-8</v>
      </c>
      <c r="M413" s="147">
        <v>0.68359444550752224</v>
      </c>
      <c r="N413" s="87">
        <v>161.46308120385899</v>
      </c>
      <c r="O413" s="88">
        <v>12.66122252069111</v>
      </c>
      <c r="P413" s="89">
        <v>78.415588419902548</v>
      </c>
    </row>
    <row r="414" spans="1:16">
      <c r="A414" s="75" t="s">
        <v>817</v>
      </c>
      <c r="B414" s="85">
        <v>410</v>
      </c>
      <c r="C414" s="85">
        <v>357</v>
      </c>
      <c r="D414" s="85">
        <v>410</v>
      </c>
      <c r="E414" s="86" t="s">
        <v>818</v>
      </c>
      <c r="F414" s="85" t="s">
        <v>38</v>
      </c>
      <c r="G414" s="86" t="s">
        <v>819</v>
      </c>
      <c r="H414" s="85" t="s">
        <v>1</v>
      </c>
      <c r="I414" s="85">
        <v>1</v>
      </c>
      <c r="J414" s="88">
        <v>13.35911668917112</v>
      </c>
      <c r="K414" s="146">
        <v>21.971830617777503</v>
      </c>
      <c r="L414" s="147">
        <v>6.2668785244329689E-8</v>
      </c>
      <c r="M414" s="147">
        <v>0.5901382451703755</v>
      </c>
      <c r="N414" s="87">
        <v>133.09731167573159</v>
      </c>
      <c r="O414" s="88">
        <v>11.030178406533491</v>
      </c>
      <c r="P414" s="89">
        <v>82.873036785345434</v>
      </c>
    </row>
    <row r="415" spans="1:16">
      <c r="A415" s="75" t="s">
        <v>820</v>
      </c>
      <c r="B415" s="85">
        <v>411</v>
      </c>
      <c r="C415" s="85">
        <v>358</v>
      </c>
      <c r="D415" s="85">
        <v>411</v>
      </c>
      <c r="E415" s="86" t="s">
        <v>818</v>
      </c>
      <c r="F415" s="85" t="s">
        <v>11</v>
      </c>
      <c r="G415" s="86" t="s">
        <v>819</v>
      </c>
      <c r="H415" s="85" t="s">
        <v>1</v>
      </c>
      <c r="I415" s="85">
        <v>1</v>
      </c>
      <c r="J415" s="88">
        <v>12.818533860945051</v>
      </c>
      <c r="K415" s="146">
        <v>20.889224454564825</v>
      </c>
      <c r="L415" s="147">
        <v>6.015079778519966E-8</v>
      </c>
      <c r="M415" s="147">
        <v>0.58567247157100566</v>
      </c>
      <c r="N415" s="87">
        <v>132.18864925554661</v>
      </c>
      <c r="O415" s="88">
        <v>10.816331914153499</v>
      </c>
      <c r="P415" s="89">
        <v>81.824967386143769</v>
      </c>
    </row>
    <row r="416" spans="1:16">
      <c r="A416" s="75" t="s">
        <v>12574</v>
      </c>
      <c r="B416" s="85">
        <v>412</v>
      </c>
      <c r="C416" s="85">
        <v>8429</v>
      </c>
      <c r="D416" s="85">
        <v>412</v>
      </c>
      <c r="E416" s="86" t="s">
        <v>12575</v>
      </c>
      <c r="F416" s="85" t="s">
        <v>55</v>
      </c>
      <c r="G416" s="86" t="s">
        <v>819</v>
      </c>
      <c r="H416" s="85" t="s">
        <v>1</v>
      </c>
      <c r="I416" s="85">
        <v>1</v>
      </c>
      <c r="J416" s="88">
        <v>13.180404140732071</v>
      </c>
      <c r="K416" s="146">
        <v>21.613929300381965</v>
      </c>
      <c r="L416" s="147">
        <v>6.1836357848817973E-8</v>
      </c>
      <c r="M416" s="147">
        <v>0.58866189457427354</v>
      </c>
      <c r="N416" s="87">
        <v>132.79691482939691</v>
      </c>
      <c r="O416" s="88">
        <v>10.959482391727811</v>
      </c>
      <c r="P416" s="89">
        <v>82.528140098791951</v>
      </c>
    </row>
    <row r="417" spans="1:16">
      <c r="A417" s="75" t="s">
        <v>821</v>
      </c>
      <c r="B417" s="85">
        <v>413</v>
      </c>
      <c r="C417" s="85">
        <v>359</v>
      </c>
      <c r="D417" s="85">
        <v>413</v>
      </c>
      <c r="E417" s="86" t="s">
        <v>822</v>
      </c>
      <c r="F417" s="85" t="s">
        <v>38</v>
      </c>
      <c r="G417" s="86" t="s">
        <v>823</v>
      </c>
      <c r="H417" s="85" t="s">
        <v>1</v>
      </c>
      <c r="I417" s="85">
        <v>1</v>
      </c>
      <c r="J417" s="88">
        <v>13.37622614408065</v>
      </c>
      <c r="K417" s="146">
        <v>21.9966925115897</v>
      </c>
      <c r="L417" s="147">
        <v>6.2744213863695211E-8</v>
      </c>
      <c r="M417" s="147">
        <v>0.59273719656560808</v>
      </c>
      <c r="N417" s="87">
        <v>133.4047292495159</v>
      </c>
      <c r="O417" s="88">
        <v>11.045400023645881</v>
      </c>
      <c r="P417" s="89">
        <v>82.7961653667234</v>
      </c>
    </row>
    <row r="418" spans="1:16">
      <c r="A418" s="75" t="s">
        <v>824</v>
      </c>
      <c r="B418" s="85">
        <v>414</v>
      </c>
      <c r="C418" s="85">
        <v>360</v>
      </c>
      <c r="D418" s="85">
        <v>414</v>
      </c>
      <c r="E418" s="86" t="s">
        <v>822</v>
      </c>
      <c r="F418" s="85" t="s">
        <v>11</v>
      </c>
      <c r="G418" s="86" t="s">
        <v>823</v>
      </c>
      <c r="H418" s="85" t="s">
        <v>1</v>
      </c>
      <c r="I418" s="85">
        <v>1</v>
      </c>
      <c r="J418" s="88">
        <v>12.835959317347131</v>
      </c>
      <c r="K418" s="146">
        <v>20.912452098737518</v>
      </c>
      <c r="L418" s="147">
        <v>6.0224897269213999E-8</v>
      </c>
      <c r="M418" s="147">
        <v>0.58823279090908842</v>
      </c>
      <c r="N418" s="87">
        <v>132.49257720249491</v>
      </c>
      <c r="O418" s="88">
        <v>10.83192115843379</v>
      </c>
      <c r="P418" s="89">
        <v>81.754928367638541</v>
      </c>
    </row>
    <row r="419" spans="1:16">
      <c r="A419" s="75" t="s">
        <v>12576</v>
      </c>
      <c r="B419" s="85">
        <v>415</v>
      </c>
      <c r="C419" s="85">
        <v>8430</v>
      </c>
      <c r="D419" s="85">
        <v>415</v>
      </c>
      <c r="E419" s="86" t="s">
        <v>12577</v>
      </c>
      <c r="F419" s="85" t="s">
        <v>55</v>
      </c>
      <c r="G419" s="86" t="s">
        <v>823</v>
      </c>
      <c r="H419" s="85" t="s">
        <v>1</v>
      </c>
      <c r="I419" s="85">
        <v>1</v>
      </c>
      <c r="J419" s="88">
        <v>13.197618063318011</v>
      </c>
      <c r="K419" s="146">
        <v>21.638250923762353</v>
      </c>
      <c r="L419" s="147">
        <v>6.1911347066201202E-8</v>
      </c>
      <c r="M419" s="147">
        <v>0.59124807450687789</v>
      </c>
      <c r="N419" s="87">
        <v>133.10317875923769</v>
      </c>
      <c r="O419" s="88">
        <v>10.97482554357004</v>
      </c>
      <c r="P419" s="89">
        <v>82.453519486726449</v>
      </c>
    </row>
    <row r="420" spans="1:16">
      <c r="A420" s="75" t="s">
        <v>825</v>
      </c>
      <c r="B420" s="85">
        <v>416</v>
      </c>
      <c r="C420" s="85">
        <v>361</v>
      </c>
      <c r="D420" s="85">
        <v>416</v>
      </c>
      <c r="E420" s="86" t="s">
        <v>826</v>
      </c>
      <c r="F420" s="85" t="s">
        <v>38</v>
      </c>
      <c r="G420" s="86" t="s">
        <v>827</v>
      </c>
      <c r="H420" s="85" t="s">
        <v>1</v>
      </c>
      <c r="I420" s="85">
        <v>1</v>
      </c>
      <c r="J420" s="88">
        <v>13.021315516612169</v>
      </c>
      <c r="K420" s="146">
        <v>21.496818036932982</v>
      </c>
      <c r="L420" s="147">
        <v>6.1180930770364946E-8</v>
      </c>
      <c r="M420" s="147">
        <v>0.57447683194956978</v>
      </c>
      <c r="N420" s="87">
        <v>128.71797394900719</v>
      </c>
      <c r="O420" s="88">
        <v>10.73135916981623</v>
      </c>
      <c r="P420" s="89">
        <v>83.371100714089522</v>
      </c>
    </row>
    <row r="421" spans="1:16">
      <c r="A421" s="75" t="s">
        <v>828</v>
      </c>
      <c r="B421" s="85">
        <v>417</v>
      </c>
      <c r="C421" s="85">
        <v>362</v>
      </c>
      <c r="D421" s="85">
        <v>417</v>
      </c>
      <c r="E421" s="86" t="s">
        <v>826</v>
      </c>
      <c r="F421" s="85" t="s">
        <v>11</v>
      </c>
      <c r="G421" s="86" t="s">
        <v>827</v>
      </c>
      <c r="H421" s="85" t="s">
        <v>1</v>
      </c>
      <c r="I421" s="85">
        <v>1</v>
      </c>
      <c r="J421" s="88">
        <v>12.666338022650139</v>
      </c>
      <c r="K421" s="146">
        <v>20.678174952370007</v>
      </c>
      <c r="L421" s="147">
        <v>5.9385343405264322E-8</v>
      </c>
      <c r="M421" s="147">
        <v>0.57664833869158627</v>
      </c>
      <c r="N421" s="87">
        <v>128.5459245176292</v>
      </c>
      <c r="O421" s="88">
        <v>10.677487171577591</v>
      </c>
      <c r="P421" s="89">
        <v>83.063599345098211</v>
      </c>
    </row>
    <row r="422" spans="1:16">
      <c r="A422" s="75" t="s">
        <v>12578</v>
      </c>
      <c r="B422" s="85">
        <v>418</v>
      </c>
      <c r="C422" s="85">
        <v>8431</v>
      </c>
      <c r="D422" s="85">
        <v>418</v>
      </c>
      <c r="E422" s="86" t="s">
        <v>12579</v>
      </c>
      <c r="F422" s="85" t="s">
        <v>55</v>
      </c>
      <c r="G422" s="86" t="s">
        <v>827</v>
      </c>
      <c r="H422" s="85" t="s">
        <v>1</v>
      </c>
      <c r="I422" s="85">
        <v>1</v>
      </c>
      <c r="J422" s="88">
        <v>12.90396267210426</v>
      </c>
      <c r="K422" s="146">
        <v>21.226180894454171</v>
      </c>
      <c r="L422" s="147">
        <v>6.0587323320762648E-8</v>
      </c>
      <c r="M422" s="147">
        <v>0.57519471547001699</v>
      </c>
      <c r="N422" s="87">
        <v>128.66109572289031</v>
      </c>
      <c r="O422" s="88">
        <v>10.71354949923103</v>
      </c>
      <c r="P422" s="89">
        <v>83.269534112361555</v>
      </c>
    </row>
    <row r="423" spans="1:16">
      <c r="A423" s="75" t="s">
        <v>788</v>
      </c>
      <c r="B423" s="85">
        <v>419</v>
      </c>
      <c r="C423" s="85">
        <v>344</v>
      </c>
      <c r="D423" s="85">
        <v>419</v>
      </c>
      <c r="E423" s="86" t="s">
        <v>789</v>
      </c>
      <c r="F423" s="85" t="s">
        <v>55</v>
      </c>
      <c r="G423" s="86" t="s">
        <v>790</v>
      </c>
      <c r="H423" s="85" t="s">
        <v>1</v>
      </c>
      <c r="I423" s="85">
        <v>1</v>
      </c>
      <c r="J423" s="88">
        <v>0</v>
      </c>
      <c r="K423" s="146">
        <v>0</v>
      </c>
      <c r="L423" s="147">
        <v>0</v>
      </c>
      <c r="M423" s="147">
        <v>0</v>
      </c>
      <c r="N423" s="87">
        <v>0</v>
      </c>
      <c r="O423" s="88">
        <v>0</v>
      </c>
      <c r="P423" s="89" t="e">
        <v>#DIV/0!</v>
      </c>
    </row>
    <row r="424" spans="1:16">
      <c r="A424" s="75" t="s">
        <v>12580</v>
      </c>
      <c r="B424" s="85">
        <v>420</v>
      </c>
      <c r="C424" s="85">
        <v>8432</v>
      </c>
      <c r="D424" s="85">
        <v>420</v>
      </c>
      <c r="E424" s="86" t="s">
        <v>12581</v>
      </c>
      <c r="F424" s="85" t="s">
        <v>38</v>
      </c>
      <c r="G424" s="86" t="s">
        <v>790</v>
      </c>
      <c r="H424" s="85" t="s">
        <v>1</v>
      </c>
      <c r="I424" s="85">
        <v>1</v>
      </c>
      <c r="J424" s="88">
        <v>3.7790897410071037E-2</v>
      </c>
      <c r="K424" s="146">
        <v>4.755923246822185E-2</v>
      </c>
      <c r="L424" s="147">
        <v>1.9966873706290751E-10</v>
      </c>
      <c r="M424" s="147">
        <v>5.050458449198816E-3</v>
      </c>
      <c r="N424" s="87">
        <v>0.55811884571503767</v>
      </c>
      <c r="O424" s="88">
        <v>3.4314085669869161E-2</v>
      </c>
      <c r="P424" s="89">
        <v>61.481682500628416</v>
      </c>
    </row>
    <row r="425" spans="1:16">
      <c r="A425" s="75" t="s">
        <v>12582</v>
      </c>
      <c r="B425" s="85">
        <v>421</v>
      </c>
      <c r="C425" s="85">
        <v>8433</v>
      </c>
      <c r="D425" s="85">
        <v>421</v>
      </c>
      <c r="E425" s="86" t="s">
        <v>12581</v>
      </c>
      <c r="F425" s="85" t="s">
        <v>11</v>
      </c>
      <c r="G425" s="86" t="s">
        <v>790</v>
      </c>
      <c r="H425" s="85" t="s">
        <v>1</v>
      </c>
      <c r="I425" s="85">
        <v>1</v>
      </c>
      <c r="J425" s="88">
        <v>3.4848373210503741E-2</v>
      </c>
      <c r="K425" s="146">
        <v>3.9723378452415851E-2</v>
      </c>
      <c r="L425" s="147">
        <v>1.72639742252206E-10</v>
      </c>
      <c r="M425" s="147">
        <v>4.7579085748541937E-3</v>
      </c>
      <c r="N425" s="87">
        <v>0.53689134914486569</v>
      </c>
      <c r="O425" s="88">
        <v>3.1282824478662173E-2</v>
      </c>
      <c r="P425" s="89">
        <v>58.266583226732799</v>
      </c>
    </row>
    <row r="426" spans="1:16">
      <c r="A426" s="75" t="s">
        <v>791</v>
      </c>
      <c r="B426" s="85">
        <v>422</v>
      </c>
      <c r="C426" s="85">
        <v>345</v>
      </c>
      <c r="D426" s="85">
        <v>422</v>
      </c>
      <c r="E426" s="86" t="s">
        <v>792</v>
      </c>
      <c r="F426" s="85" t="s">
        <v>55</v>
      </c>
      <c r="G426" s="86" t="s">
        <v>793</v>
      </c>
      <c r="H426" s="85" t="s">
        <v>1</v>
      </c>
      <c r="I426" s="85">
        <v>1</v>
      </c>
      <c r="J426" s="88">
        <v>0</v>
      </c>
      <c r="K426" s="146">
        <v>0</v>
      </c>
      <c r="L426" s="147">
        <v>0</v>
      </c>
      <c r="M426" s="147">
        <v>0</v>
      </c>
      <c r="N426" s="87">
        <v>0</v>
      </c>
      <c r="O426" s="88">
        <v>0</v>
      </c>
      <c r="P426" s="89" t="e">
        <v>#DIV/0!</v>
      </c>
    </row>
    <row r="427" spans="1:16">
      <c r="A427" s="75" t="s">
        <v>12583</v>
      </c>
      <c r="B427" s="85">
        <v>423</v>
      </c>
      <c r="C427" s="85">
        <v>8434</v>
      </c>
      <c r="D427" s="85">
        <v>423</v>
      </c>
      <c r="E427" s="86" t="s">
        <v>12584</v>
      </c>
      <c r="F427" s="85" t="s">
        <v>55</v>
      </c>
      <c r="G427" s="86" t="s">
        <v>793</v>
      </c>
      <c r="H427" s="85" t="s">
        <v>1</v>
      </c>
      <c r="I427" s="85">
        <v>1</v>
      </c>
      <c r="J427" s="88">
        <v>3.7736147828130243E-2</v>
      </c>
      <c r="K427" s="146">
        <v>4.739014171966268E-2</v>
      </c>
      <c r="L427" s="147">
        <v>1.99198767567975E-10</v>
      </c>
      <c r="M427" s="147">
        <v>5.0518435630368856E-3</v>
      </c>
      <c r="N427" s="87">
        <v>0.55861824438320551</v>
      </c>
      <c r="O427" s="88">
        <v>3.423182992638598E-2</v>
      </c>
      <c r="P427" s="89">
        <v>61.279469961069424</v>
      </c>
    </row>
    <row r="428" spans="1:16">
      <c r="A428" s="75" t="s">
        <v>794</v>
      </c>
      <c r="B428" s="85">
        <v>424</v>
      </c>
      <c r="C428" s="85">
        <v>346</v>
      </c>
      <c r="D428" s="85">
        <v>424</v>
      </c>
      <c r="E428" s="86" t="s">
        <v>795</v>
      </c>
      <c r="F428" s="85" t="s">
        <v>55</v>
      </c>
      <c r="G428" s="86" t="s">
        <v>796</v>
      </c>
      <c r="H428" s="85" t="s">
        <v>1</v>
      </c>
      <c r="I428" s="85">
        <v>1</v>
      </c>
      <c r="J428" s="88">
        <v>0</v>
      </c>
      <c r="K428" s="146">
        <v>0</v>
      </c>
      <c r="L428" s="147">
        <v>0</v>
      </c>
      <c r="M428" s="147">
        <v>0</v>
      </c>
      <c r="N428" s="87">
        <v>0</v>
      </c>
      <c r="O428" s="88">
        <v>0</v>
      </c>
      <c r="P428" s="89" t="e">
        <v>#DIV/0!</v>
      </c>
    </row>
    <row r="429" spans="1:16">
      <c r="A429" s="75" t="s">
        <v>12585</v>
      </c>
      <c r="B429" s="85">
        <v>425</v>
      </c>
      <c r="C429" s="85">
        <v>8435</v>
      </c>
      <c r="D429" s="85">
        <v>425</v>
      </c>
      <c r="E429" s="86" t="s">
        <v>12586</v>
      </c>
      <c r="F429" s="85" t="s">
        <v>55</v>
      </c>
      <c r="G429" s="86" t="s">
        <v>796</v>
      </c>
      <c r="H429" s="85" t="s">
        <v>1</v>
      </c>
      <c r="I429" s="85">
        <v>1</v>
      </c>
      <c r="J429" s="88">
        <v>0.2930465186879358</v>
      </c>
      <c r="K429" s="146">
        <v>0.59488306698871174</v>
      </c>
      <c r="L429" s="147">
        <v>1.092840064412645E-8</v>
      </c>
      <c r="M429" s="147">
        <v>1.46832714860458E-2</v>
      </c>
      <c r="N429" s="87">
        <v>2.1880713317237821</v>
      </c>
      <c r="O429" s="88">
        <v>0.27454169869536788</v>
      </c>
      <c r="P429" s="89">
        <v>125.47200574081901</v>
      </c>
    </row>
    <row r="430" spans="1:16">
      <c r="A430" s="75" t="s">
        <v>28941</v>
      </c>
      <c r="B430" s="85">
        <v>426</v>
      </c>
      <c r="C430" s="85">
        <v>18345</v>
      </c>
      <c r="D430" s="85">
        <v>426</v>
      </c>
      <c r="E430" s="86" t="s">
        <v>28942</v>
      </c>
      <c r="F430" s="85" t="s">
        <v>38</v>
      </c>
      <c r="G430" s="86" t="s">
        <v>796</v>
      </c>
      <c r="H430" s="85" t="s">
        <v>1</v>
      </c>
      <c r="I430" s="85">
        <v>1</v>
      </c>
      <c r="J430" s="88">
        <v>0.31959292441419612</v>
      </c>
      <c r="K430" s="146">
        <v>0.65023574074532853</v>
      </c>
      <c r="L430" s="147">
        <v>1.195610280726015E-8</v>
      </c>
      <c r="M430" s="147">
        <v>1.5338792958526651E-2</v>
      </c>
      <c r="N430" s="87">
        <v>2.3129317783921399</v>
      </c>
      <c r="O430" s="88">
        <v>0.30007131508170981</v>
      </c>
      <c r="P430" s="89">
        <v>129.7363449648773</v>
      </c>
    </row>
    <row r="431" spans="1:16">
      <c r="A431" s="75" t="s">
        <v>28943</v>
      </c>
      <c r="B431" s="85">
        <v>427</v>
      </c>
      <c r="C431" s="85">
        <v>18346</v>
      </c>
      <c r="D431" s="85">
        <v>427</v>
      </c>
      <c r="E431" s="86" t="s">
        <v>28942</v>
      </c>
      <c r="F431" s="85" t="s">
        <v>11</v>
      </c>
      <c r="G431" s="86" t="s">
        <v>796</v>
      </c>
      <c r="H431" s="85" t="s">
        <v>1</v>
      </c>
      <c r="I431" s="85">
        <v>1</v>
      </c>
      <c r="J431" s="88">
        <v>0.30234662878703039</v>
      </c>
      <c r="K431" s="146">
        <v>0.61722061274393281</v>
      </c>
      <c r="L431" s="147">
        <v>1.1868230799225239E-8</v>
      </c>
      <c r="M431" s="147">
        <v>1.633036480618175E-2</v>
      </c>
      <c r="N431" s="87">
        <v>2.403179508180044</v>
      </c>
      <c r="O431" s="88">
        <v>0.28651877244551899</v>
      </c>
      <c r="P431" s="89">
        <v>119.2248733272959</v>
      </c>
    </row>
    <row r="432" spans="1:16">
      <c r="A432" s="75" t="s">
        <v>29599</v>
      </c>
      <c r="B432" s="85">
        <v>428</v>
      </c>
      <c r="C432" s="85">
        <v>18858</v>
      </c>
      <c r="D432" s="85">
        <v>428</v>
      </c>
      <c r="E432" s="86" t="s">
        <v>102</v>
      </c>
      <c r="F432" s="85" t="s">
        <v>32</v>
      </c>
      <c r="G432" s="86" t="s">
        <v>796</v>
      </c>
      <c r="H432" s="85" t="s">
        <v>1</v>
      </c>
      <c r="I432" s="85">
        <v>1</v>
      </c>
      <c r="J432" s="88">
        <v>2.4098664793576641E-2</v>
      </c>
      <c r="K432" s="146">
        <v>4.7628258833096085E-2</v>
      </c>
      <c r="L432" s="147">
        <v>1.4251434036069651E-10</v>
      </c>
      <c r="M432" s="147">
        <v>1.6560852010646129E-3</v>
      </c>
      <c r="N432" s="87">
        <v>0.23316464582646149</v>
      </c>
      <c r="O432" s="88">
        <v>2.2139561088369061E-2</v>
      </c>
      <c r="P432" s="89">
        <v>94.952478794092016</v>
      </c>
    </row>
    <row r="433" spans="1:16">
      <c r="A433" s="75" t="s">
        <v>29602</v>
      </c>
      <c r="B433" s="85">
        <v>429</v>
      </c>
      <c r="C433" s="85">
        <v>18861</v>
      </c>
      <c r="D433" s="85">
        <v>429</v>
      </c>
      <c r="E433" s="86" t="s">
        <v>102</v>
      </c>
      <c r="F433" s="85" t="s">
        <v>31</v>
      </c>
      <c r="G433" s="86" t="s">
        <v>796</v>
      </c>
      <c r="H433" s="85" t="s">
        <v>1</v>
      </c>
      <c r="I433" s="85">
        <v>1</v>
      </c>
      <c r="J433" s="88">
        <v>3.3282732431928461E-2</v>
      </c>
      <c r="K433" s="146">
        <v>5.9686120309586803E-2</v>
      </c>
      <c r="L433" s="147">
        <v>1.859783992539841E-10</v>
      </c>
      <c r="M433" s="147">
        <v>2.3804148510685212E-3</v>
      </c>
      <c r="N433" s="87">
        <v>0.32846590333676529</v>
      </c>
      <c r="O433" s="88">
        <v>2.379919279146659E-2</v>
      </c>
      <c r="P433" s="89">
        <v>72.455595998547409</v>
      </c>
    </row>
    <row r="434" spans="1:16">
      <c r="A434" s="75" t="s">
        <v>29605</v>
      </c>
      <c r="B434" s="85">
        <v>430</v>
      </c>
      <c r="C434" s="85">
        <v>18864</v>
      </c>
      <c r="D434" s="85">
        <v>430</v>
      </c>
      <c r="E434" s="86" t="s">
        <v>102</v>
      </c>
      <c r="F434" s="85" t="s">
        <v>38</v>
      </c>
      <c r="G434" s="86" t="s">
        <v>796</v>
      </c>
      <c r="H434" s="85" t="s">
        <v>1</v>
      </c>
      <c r="I434" s="85">
        <v>1</v>
      </c>
      <c r="J434" s="88">
        <v>7.0849676626332042E-2</v>
      </c>
      <c r="K434" s="146">
        <v>0.11761730194847518</v>
      </c>
      <c r="L434" s="147">
        <v>3.8218081420882059E-10</v>
      </c>
      <c r="M434" s="147">
        <v>6.1611953765830039E-3</v>
      </c>
      <c r="N434" s="87">
        <v>0.74595307150636392</v>
      </c>
      <c r="O434" s="88">
        <v>4.954593936109488E-2</v>
      </c>
      <c r="P434" s="89">
        <v>66.419646561737082</v>
      </c>
    </row>
    <row r="435" spans="1:16">
      <c r="A435" s="75" t="s">
        <v>30779</v>
      </c>
      <c r="B435" s="85">
        <v>431</v>
      </c>
      <c r="C435" s="85">
        <v>19748</v>
      </c>
      <c r="D435" s="85">
        <v>431</v>
      </c>
      <c r="E435" s="86" t="s">
        <v>30780</v>
      </c>
      <c r="F435" s="85" t="s">
        <v>32</v>
      </c>
      <c r="G435" s="86" t="s">
        <v>796</v>
      </c>
      <c r="H435" s="85" t="s">
        <v>1</v>
      </c>
      <c r="I435" s="85">
        <v>1</v>
      </c>
      <c r="J435" s="88">
        <v>2.409663924935115E-2</v>
      </c>
      <c r="K435" s="146">
        <v>4.7625409075292072E-2</v>
      </c>
      <c r="L435" s="147">
        <v>1.4250331279530001E-10</v>
      </c>
      <c r="M435" s="147">
        <v>1.6558111796714241E-3</v>
      </c>
      <c r="N435" s="87">
        <v>0.2331362454938205</v>
      </c>
      <c r="O435" s="88">
        <v>2.2137712860467378E-2</v>
      </c>
      <c r="P435" s="89">
        <v>94.956118099852304</v>
      </c>
    </row>
    <row r="436" spans="1:16">
      <c r="A436" s="75" t="s">
        <v>30781</v>
      </c>
      <c r="B436" s="85">
        <v>432</v>
      </c>
      <c r="C436" s="85">
        <v>19749</v>
      </c>
      <c r="D436" s="85">
        <v>432</v>
      </c>
      <c r="E436" s="86" t="s">
        <v>30780</v>
      </c>
      <c r="F436" s="85" t="s">
        <v>31</v>
      </c>
      <c r="G436" s="86" t="s">
        <v>796</v>
      </c>
      <c r="H436" s="85" t="s">
        <v>1</v>
      </c>
      <c r="I436" s="85">
        <v>1</v>
      </c>
      <c r="J436" s="88">
        <v>3.3280706928247389E-2</v>
      </c>
      <c r="K436" s="146">
        <v>5.9683270595364636E-2</v>
      </c>
      <c r="L436" s="147">
        <v>1.8596737188428949E-10</v>
      </c>
      <c r="M436" s="147">
        <v>2.3801408355052182E-3</v>
      </c>
      <c r="N436" s="87">
        <v>0.32843750363051649</v>
      </c>
      <c r="O436" s="88">
        <v>2.379734459990588E-2</v>
      </c>
      <c r="P436" s="89">
        <v>72.456233946648382</v>
      </c>
    </row>
    <row r="437" spans="1:16">
      <c r="A437" s="75" t="s">
        <v>30782</v>
      </c>
      <c r="B437" s="85">
        <v>433</v>
      </c>
      <c r="C437" s="85">
        <v>19750</v>
      </c>
      <c r="D437" s="85">
        <v>433</v>
      </c>
      <c r="E437" s="86" t="s">
        <v>30780</v>
      </c>
      <c r="F437" s="85" t="s">
        <v>38</v>
      </c>
      <c r="G437" s="86" t="s">
        <v>796</v>
      </c>
      <c r="H437" s="85" t="s">
        <v>1</v>
      </c>
      <c r="I437" s="85">
        <v>1</v>
      </c>
      <c r="J437" s="88">
        <v>7.0847651082106625E-2</v>
      </c>
      <c r="K437" s="146">
        <v>0.11761445219067124</v>
      </c>
      <c r="L437" s="147">
        <v>3.8216978664342498E-10</v>
      </c>
      <c r="M437" s="147">
        <v>6.1609213551897801E-3</v>
      </c>
      <c r="N437" s="87">
        <v>0.74592467117372285</v>
      </c>
      <c r="O437" s="88">
        <v>4.954409113319326E-2</v>
      </c>
      <c r="P437" s="89">
        <v>66.419697655575519</v>
      </c>
    </row>
    <row r="438" spans="1:16">
      <c r="A438" s="75" t="s">
        <v>797</v>
      </c>
      <c r="B438" s="85">
        <v>434</v>
      </c>
      <c r="C438" s="85">
        <v>347</v>
      </c>
      <c r="D438" s="85">
        <v>434</v>
      </c>
      <c r="E438" s="86" t="s">
        <v>798</v>
      </c>
      <c r="F438" s="85" t="s">
        <v>38</v>
      </c>
      <c r="G438" s="86" t="s">
        <v>799</v>
      </c>
      <c r="H438" s="85" t="s">
        <v>1</v>
      </c>
      <c r="I438" s="85">
        <v>1</v>
      </c>
      <c r="J438" s="88">
        <v>0.78323423147108517</v>
      </c>
      <c r="K438" s="146">
        <v>2.4062469709084806</v>
      </c>
      <c r="L438" s="147">
        <v>5.0423559669417102E-9</v>
      </c>
      <c r="M438" s="147">
        <v>4.8387600583704539E-2</v>
      </c>
      <c r="N438" s="87">
        <v>9.5464752863146103</v>
      </c>
      <c r="O438" s="88">
        <v>0.6979766544468794</v>
      </c>
      <c r="P438" s="89">
        <v>73.113545420000918</v>
      </c>
    </row>
    <row r="439" spans="1:16">
      <c r="A439" s="75" t="s">
        <v>800</v>
      </c>
      <c r="B439" s="85">
        <v>435</v>
      </c>
      <c r="C439" s="85">
        <v>348</v>
      </c>
      <c r="D439" s="85">
        <v>435</v>
      </c>
      <c r="E439" s="86" t="s">
        <v>798</v>
      </c>
      <c r="F439" s="85" t="s">
        <v>11</v>
      </c>
      <c r="G439" s="86" t="s">
        <v>799</v>
      </c>
      <c r="H439" s="85" t="s">
        <v>1</v>
      </c>
      <c r="I439" s="85">
        <v>1</v>
      </c>
      <c r="J439" s="88">
        <v>0.54248789635684913</v>
      </c>
      <c r="K439" s="146">
        <v>1.9013186708653997</v>
      </c>
      <c r="L439" s="147">
        <v>3.9408149868793084E-9</v>
      </c>
      <c r="M439" s="147">
        <v>3.7755348217265151E-2</v>
      </c>
      <c r="N439" s="87">
        <v>8.5442320147723763</v>
      </c>
      <c r="O439" s="88">
        <v>0.49048512311035503</v>
      </c>
      <c r="P439" s="89">
        <v>57.405407795848795</v>
      </c>
    </row>
    <row r="440" spans="1:16">
      <c r="A440" s="75" t="s">
        <v>12587</v>
      </c>
      <c r="B440" s="85">
        <v>436</v>
      </c>
      <c r="C440" s="85">
        <v>8436</v>
      </c>
      <c r="D440" s="85">
        <v>436</v>
      </c>
      <c r="E440" s="86" t="s">
        <v>12588</v>
      </c>
      <c r="F440" s="85" t="s">
        <v>38</v>
      </c>
      <c r="G440" s="86" t="s">
        <v>799</v>
      </c>
      <c r="H440" s="85" t="s">
        <v>1</v>
      </c>
      <c r="I440" s="85">
        <v>1</v>
      </c>
      <c r="J440" s="88">
        <v>0.83778239876040361</v>
      </c>
      <c r="K440" s="146">
        <v>2.4828354954221465</v>
      </c>
      <c r="L440" s="147">
        <v>5.3505822455245189E-9</v>
      </c>
      <c r="M440" s="147">
        <v>5.5374094712392782E-2</v>
      </c>
      <c r="N440" s="87">
        <v>10.329697667086389</v>
      </c>
      <c r="O440" s="88">
        <v>0.74754152758589687</v>
      </c>
      <c r="P440" s="89">
        <v>72.368190403848445</v>
      </c>
    </row>
    <row r="441" spans="1:16">
      <c r="A441" s="75" t="s">
        <v>12589</v>
      </c>
      <c r="B441" s="85">
        <v>437</v>
      </c>
      <c r="C441" s="85">
        <v>8437</v>
      </c>
      <c r="D441" s="85">
        <v>437</v>
      </c>
      <c r="E441" s="86" t="s">
        <v>12588</v>
      </c>
      <c r="F441" s="85" t="s">
        <v>11</v>
      </c>
      <c r="G441" s="86" t="s">
        <v>799</v>
      </c>
      <c r="H441" s="85" t="s">
        <v>1</v>
      </c>
      <c r="I441" s="85">
        <v>1</v>
      </c>
      <c r="J441" s="88">
        <v>0.57106098792626681</v>
      </c>
      <c r="K441" s="146">
        <v>1.9330142442389173</v>
      </c>
      <c r="L441" s="147">
        <v>4.0810926119948584E-9</v>
      </c>
      <c r="M441" s="147">
        <v>4.1746753634037993E-2</v>
      </c>
      <c r="N441" s="87">
        <v>8.9834886406805623</v>
      </c>
      <c r="O441" s="88">
        <v>0.5161161560128944</v>
      </c>
      <c r="P441" s="89">
        <v>57.451640076187033</v>
      </c>
    </row>
    <row r="442" spans="1:16">
      <c r="A442" s="75" t="s">
        <v>801</v>
      </c>
      <c r="B442" s="85">
        <v>438</v>
      </c>
      <c r="C442" s="85">
        <v>349</v>
      </c>
      <c r="D442" s="85">
        <v>438</v>
      </c>
      <c r="E442" s="86" t="s">
        <v>802</v>
      </c>
      <c r="F442" s="85" t="s">
        <v>509</v>
      </c>
      <c r="G442" s="86" t="s">
        <v>803</v>
      </c>
      <c r="H442" s="85" t="s">
        <v>1</v>
      </c>
      <c r="I442" s="85">
        <v>1</v>
      </c>
      <c r="J442" s="88">
        <v>0.6630312565042259</v>
      </c>
      <c r="K442" s="146">
        <v>3.125056570231318</v>
      </c>
      <c r="L442" s="147">
        <v>5.5277370242773213E-9</v>
      </c>
      <c r="M442" s="147">
        <v>5.1234991768523919E-2</v>
      </c>
      <c r="N442" s="87">
        <v>7.5292456097564209</v>
      </c>
      <c r="O442" s="88">
        <v>0.59547572708510788</v>
      </c>
      <c r="P442" s="89">
        <v>79.088365282371527</v>
      </c>
    </row>
    <row r="443" spans="1:16">
      <c r="A443" s="75" t="s">
        <v>804</v>
      </c>
      <c r="B443" s="85">
        <v>439</v>
      </c>
      <c r="C443" s="85">
        <v>350</v>
      </c>
      <c r="D443" s="85">
        <v>439</v>
      </c>
      <c r="E443" s="86" t="s">
        <v>802</v>
      </c>
      <c r="F443" s="85" t="s">
        <v>38</v>
      </c>
      <c r="G443" s="86" t="s">
        <v>803</v>
      </c>
      <c r="H443" s="85" t="s">
        <v>1</v>
      </c>
      <c r="I443" s="85">
        <v>1</v>
      </c>
      <c r="J443" s="88">
        <v>0.684451265076221</v>
      </c>
      <c r="K443" s="146">
        <v>3.1234010273477768</v>
      </c>
      <c r="L443" s="147">
        <v>5.5902193621146287E-9</v>
      </c>
      <c r="M443" s="147">
        <v>5.1785124128128718E-2</v>
      </c>
      <c r="N443" s="87">
        <v>7.8456621913625169</v>
      </c>
      <c r="O443" s="88">
        <v>0.61446318694160473</v>
      </c>
      <c r="P443" s="89">
        <v>78.318843196955683</v>
      </c>
    </row>
    <row r="444" spans="1:16">
      <c r="A444" s="75" t="s">
        <v>12590</v>
      </c>
      <c r="B444" s="85">
        <v>440</v>
      </c>
      <c r="C444" s="85">
        <v>8438</v>
      </c>
      <c r="D444" s="85">
        <v>440</v>
      </c>
      <c r="E444" s="86" t="s">
        <v>12591</v>
      </c>
      <c r="F444" s="85" t="s">
        <v>55</v>
      </c>
      <c r="G444" s="86" t="s">
        <v>803</v>
      </c>
      <c r="H444" s="85" t="s">
        <v>1</v>
      </c>
      <c r="I444" s="85">
        <v>1</v>
      </c>
      <c r="J444" s="88">
        <v>0.7152397112093245</v>
      </c>
      <c r="K444" s="146">
        <v>3.1702351622119482</v>
      </c>
      <c r="L444" s="147">
        <v>5.7759225843597948E-9</v>
      </c>
      <c r="M444" s="147">
        <v>5.5729245902228372E-2</v>
      </c>
      <c r="N444" s="87">
        <v>8.2843561934962047</v>
      </c>
      <c r="O444" s="88">
        <v>0.64243981153021379</v>
      </c>
      <c r="P444" s="89">
        <v>77.548550125666225</v>
      </c>
    </row>
    <row r="445" spans="1:16">
      <c r="A445" s="75" t="s">
        <v>697</v>
      </c>
      <c r="B445" s="85">
        <v>441</v>
      </c>
      <c r="C445" s="85">
        <v>284</v>
      </c>
      <c r="D445" s="85">
        <v>441</v>
      </c>
      <c r="E445" s="86" t="s">
        <v>698</v>
      </c>
      <c r="F445" s="85" t="s">
        <v>55</v>
      </c>
      <c r="G445" s="86" t="s">
        <v>699</v>
      </c>
      <c r="H445" s="85" t="s">
        <v>1</v>
      </c>
      <c r="I445" s="85">
        <v>1</v>
      </c>
      <c r="J445" s="88">
        <v>19.49297993808511</v>
      </c>
      <c r="K445" s="146">
        <v>31.744332947748006</v>
      </c>
      <c r="L445" s="147">
        <v>8.7967839355000146E-8</v>
      </c>
      <c r="M445" s="147">
        <v>0.81092454207352405</v>
      </c>
      <c r="N445" s="87">
        <v>196.92674765918281</v>
      </c>
      <c r="O445" s="88">
        <v>16.5607308310117</v>
      </c>
      <c r="P445" s="89">
        <v>84.095893665359398</v>
      </c>
    </row>
    <row r="446" spans="1:16">
      <c r="A446" s="75" t="s">
        <v>12592</v>
      </c>
      <c r="B446" s="85">
        <v>442</v>
      </c>
      <c r="C446" s="85">
        <v>8439</v>
      </c>
      <c r="D446" s="85">
        <v>442</v>
      </c>
      <c r="E446" s="86" t="s">
        <v>12593</v>
      </c>
      <c r="F446" s="85" t="s">
        <v>55</v>
      </c>
      <c r="G446" s="86" t="s">
        <v>699</v>
      </c>
      <c r="H446" s="85" t="s">
        <v>1</v>
      </c>
      <c r="I446" s="85">
        <v>1</v>
      </c>
      <c r="J446" s="88">
        <v>5.6874141713501158</v>
      </c>
      <c r="K446" s="146">
        <v>9.5744162530466461</v>
      </c>
      <c r="L446" s="147">
        <v>2.8395909587454009E-8</v>
      </c>
      <c r="M446" s="147">
        <v>0.26386035209062431</v>
      </c>
      <c r="N446" s="87">
        <v>58.96408420125745</v>
      </c>
      <c r="O446" s="88">
        <v>4.8693364529326386</v>
      </c>
      <c r="P446" s="89">
        <v>82.581397114767654</v>
      </c>
    </row>
    <row r="447" spans="1:16">
      <c r="A447" s="75" t="s">
        <v>28935</v>
      </c>
      <c r="B447" s="85">
        <v>443</v>
      </c>
      <c r="C447" s="85">
        <v>18340</v>
      </c>
      <c r="D447" s="85">
        <v>443</v>
      </c>
      <c r="E447" s="86" t="s">
        <v>28934</v>
      </c>
      <c r="F447" s="85" t="s">
        <v>38</v>
      </c>
      <c r="G447" s="86" t="s">
        <v>699</v>
      </c>
      <c r="H447" s="85" t="s">
        <v>1</v>
      </c>
      <c r="I447" s="85">
        <v>1</v>
      </c>
      <c r="J447" s="88">
        <v>0.59649176963292738</v>
      </c>
      <c r="K447" s="146">
        <v>1.4138437985624261</v>
      </c>
      <c r="L447" s="147">
        <v>3.056595560256065E-9</v>
      </c>
      <c r="M447" s="147">
        <v>5.014109000600038E-2</v>
      </c>
      <c r="N447" s="87">
        <v>7.6741517119609242</v>
      </c>
      <c r="O447" s="88">
        <v>0.54204027644700803</v>
      </c>
      <c r="P447" s="89">
        <v>70.631946929350477</v>
      </c>
    </row>
    <row r="448" spans="1:16">
      <c r="A448" s="75" t="s">
        <v>28937</v>
      </c>
      <c r="B448" s="85">
        <v>444</v>
      </c>
      <c r="C448" s="85">
        <v>18342</v>
      </c>
      <c r="D448" s="85">
        <v>444</v>
      </c>
      <c r="E448" s="86" t="s">
        <v>28934</v>
      </c>
      <c r="F448" s="85" t="s">
        <v>11</v>
      </c>
      <c r="G448" s="86" t="s">
        <v>699</v>
      </c>
      <c r="H448" s="85" t="s">
        <v>1</v>
      </c>
      <c r="I448" s="85">
        <v>1</v>
      </c>
      <c r="J448" s="88">
        <v>0.6243028158825269</v>
      </c>
      <c r="K448" s="146">
        <v>1.3905544104642094</v>
      </c>
      <c r="L448" s="147">
        <v>3.076300949608077E-9</v>
      </c>
      <c r="M448" s="147">
        <v>5.7182480175898977E-2</v>
      </c>
      <c r="N448" s="87">
        <v>8.5330543524159133</v>
      </c>
      <c r="O448" s="88">
        <v>0.56851966338818971</v>
      </c>
      <c r="P448" s="89">
        <v>66.625576248348651</v>
      </c>
    </row>
    <row r="449" spans="1:16">
      <c r="A449" s="75" t="s">
        <v>28946</v>
      </c>
      <c r="B449" s="85">
        <v>445</v>
      </c>
      <c r="C449" s="85">
        <v>18348</v>
      </c>
      <c r="D449" s="85">
        <v>445</v>
      </c>
      <c r="E449" s="86" t="s">
        <v>28945</v>
      </c>
      <c r="F449" s="85" t="s">
        <v>38</v>
      </c>
      <c r="G449" s="86" t="s">
        <v>699</v>
      </c>
      <c r="H449" s="85" t="s">
        <v>1</v>
      </c>
      <c r="I449" s="85">
        <v>1</v>
      </c>
      <c r="J449" s="88">
        <v>0.85946254900720298</v>
      </c>
      <c r="K449" s="146">
        <v>1.9777106180801505</v>
      </c>
      <c r="L449" s="147">
        <v>1.410960578261246E-8</v>
      </c>
      <c r="M449" s="147">
        <v>6.0065056965806538E-2</v>
      </c>
      <c r="N449" s="87">
        <v>9.353369875474602</v>
      </c>
      <c r="O449" s="88">
        <v>0.7895288226669912</v>
      </c>
      <c r="P449" s="89">
        <v>84.411162306027109</v>
      </c>
    </row>
    <row r="450" spans="1:16">
      <c r="A450" s="75" t="s">
        <v>28948</v>
      </c>
      <c r="B450" s="85">
        <v>446</v>
      </c>
      <c r="C450" s="85">
        <v>18350</v>
      </c>
      <c r="D450" s="85">
        <v>446</v>
      </c>
      <c r="E450" s="86" t="s">
        <v>28945</v>
      </c>
      <c r="F450" s="85" t="s">
        <v>11</v>
      </c>
      <c r="G450" s="86" t="s">
        <v>699</v>
      </c>
      <c r="H450" s="85" t="s">
        <v>1</v>
      </c>
      <c r="I450" s="85">
        <v>1</v>
      </c>
      <c r="J450" s="88">
        <v>0.8903050579067312</v>
      </c>
      <c r="K450" s="146">
        <v>1.9624939244334172</v>
      </c>
      <c r="L450" s="147">
        <v>1.4157157124173049E-8</v>
      </c>
      <c r="M450" s="147">
        <v>6.7407839395264846E-2</v>
      </c>
      <c r="N450" s="87">
        <v>10.234141618319089</v>
      </c>
      <c r="O450" s="88">
        <v>0.81913109134510897</v>
      </c>
      <c r="P450" s="89">
        <v>80.039061593486863</v>
      </c>
    </row>
    <row r="451" spans="1:16">
      <c r="A451" s="75" t="s">
        <v>829</v>
      </c>
      <c r="B451" s="85">
        <v>447</v>
      </c>
      <c r="C451" s="85">
        <v>363</v>
      </c>
      <c r="D451" s="85">
        <v>447</v>
      </c>
      <c r="E451" s="86" t="s">
        <v>830</v>
      </c>
      <c r="F451" s="85" t="s">
        <v>55</v>
      </c>
      <c r="G451" s="86" t="s">
        <v>831</v>
      </c>
      <c r="H451" s="85" t="s">
        <v>1</v>
      </c>
      <c r="I451" s="85">
        <v>1</v>
      </c>
      <c r="J451" s="88">
        <v>0</v>
      </c>
      <c r="K451" s="146">
        <v>0</v>
      </c>
      <c r="L451" s="147">
        <v>0</v>
      </c>
      <c r="M451" s="147">
        <v>0</v>
      </c>
      <c r="N451" s="87">
        <v>0</v>
      </c>
      <c r="O451" s="88">
        <v>0</v>
      </c>
      <c r="P451" s="89" t="e">
        <v>#DIV/0!</v>
      </c>
    </row>
    <row r="452" spans="1:16">
      <c r="A452" s="75" t="s">
        <v>12594</v>
      </c>
      <c r="B452" s="85">
        <v>448</v>
      </c>
      <c r="C452" s="85">
        <v>8440</v>
      </c>
      <c r="D452" s="85">
        <v>448</v>
      </c>
      <c r="E452" s="86" t="s">
        <v>12595</v>
      </c>
      <c r="F452" s="85" t="s">
        <v>32</v>
      </c>
      <c r="G452" s="86" t="s">
        <v>831</v>
      </c>
      <c r="H452" s="85" t="s">
        <v>1</v>
      </c>
      <c r="I452" s="85">
        <v>1</v>
      </c>
      <c r="J452" s="88">
        <v>6.9008846541623349E-3</v>
      </c>
      <c r="K452" s="146">
        <v>9.0567184182594393E-3</v>
      </c>
      <c r="L452" s="147">
        <v>3.6078011760940069E-11</v>
      </c>
      <c r="M452" s="147">
        <v>9.2464257341560042E-4</v>
      </c>
      <c r="N452" s="87">
        <v>0.11752539021610441</v>
      </c>
      <c r="O452" s="88">
        <v>6.132329460724598E-3</v>
      </c>
      <c r="P452" s="89">
        <v>52.178762814133499</v>
      </c>
    </row>
    <row r="453" spans="1:16">
      <c r="A453" s="75" t="s">
        <v>12596</v>
      </c>
      <c r="B453" s="85">
        <v>449</v>
      </c>
      <c r="C453" s="85">
        <v>8441</v>
      </c>
      <c r="D453" s="85">
        <v>449</v>
      </c>
      <c r="E453" s="86" t="s">
        <v>12595</v>
      </c>
      <c r="F453" s="85" t="s">
        <v>31</v>
      </c>
      <c r="G453" s="86" t="s">
        <v>831</v>
      </c>
      <c r="H453" s="85" t="s">
        <v>1</v>
      </c>
      <c r="I453" s="85">
        <v>1</v>
      </c>
      <c r="J453" s="88">
        <v>1.0042994763818961E-2</v>
      </c>
      <c r="K453" s="146">
        <v>1.0967600019884513E-2</v>
      </c>
      <c r="L453" s="147">
        <v>4.8916979345339212E-11</v>
      </c>
      <c r="M453" s="147">
        <v>1.4228587668603119E-3</v>
      </c>
      <c r="N453" s="87">
        <v>0.15466617884531231</v>
      </c>
      <c r="O453" s="88">
        <v>9.0055023445193404E-3</v>
      </c>
      <c r="P453" s="89">
        <v>58.22541431974016</v>
      </c>
    </row>
    <row r="454" spans="1:16">
      <c r="A454" s="75" t="s">
        <v>12597</v>
      </c>
      <c r="B454" s="85">
        <v>450</v>
      </c>
      <c r="C454" s="85">
        <v>8442</v>
      </c>
      <c r="D454" s="85">
        <v>450</v>
      </c>
      <c r="E454" s="86" t="s">
        <v>12595</v>
      </c>
      <c r="F454" s="85" t="s">
        <v>38</v>
      </c>
      <c r="G454" s="86" t="s">
        <v>831</v>
      </c>
      <c r="H454" s="85" t="s">
        <v>1</v>
      </c>
      <c r="I454" s="85">
        <v>1</v>
      </c>
      <c r="J454" s="88">
        <v>3.7790897410071037E-2</v>
      </c>
      <c r="K454" s="146">
        <v>4.755923246822185E-2</v>
      </c>
      <c r="L454" s="147">
        <v>1.9966873706290751E-10</v>
      </c>
      <c r="M454" s="147">
        <v>5.050458449198816E-3</v>
      </c>
      <c r="N454" s="87">
        <v>0.55811884571503767</v>
      </c>
      <c r="O454" s="88">
        <v>3.4314085669869161E-2</v>
      </c>
      <c r="P454" s="89">
        <v>61.481682500628416</v>
      </c>
    </row>
    <row r="455" spans="1:16">
      <c r="A455" s="75" t="s">
        <v>753</v>
      </c>
      <c r="B455" s="85">
        <v>451</v>
      </c>
      <c r="C455" s="85">
        <v>317</v>
      </c>
      <c r="D455" s="85">
        <v>451</v>
      </c>
      <c r="E455" s="86" t="s">
        <v>754</v>
      </c>
      <c r="F455" s="85" t="s">
        <v>509</v>
      </c>
      <c r="G455" s="86" t="s">
        <v>755</v>
      </c>
      <c r="H455" s="85" t="s">
        <v>1</v>
      </c>
      <c r="I455" s="85">
        <v>1</v>
      </c>
      <c r="J455" s="88">
        <v>7.2018726427218596</v>
      </c>
      <c r="K455" s="146">
        <v>18.285801476399591</v>
      </c>
      <c r="L455" s="147">
        <v>3.5598943725842443E-8</v>
      </c>
      <c r="M455" s="147">
        <v>0.48002907540131429</v>
      </c>
      <c r="N455" s="87">
        <v>70.633583748891468</v>
      </c>
      <c r="O455" s="88">
        <v>6.2578997750004781</v>
      </c>
      <c r="P455" s="89">
        <v>88.596662421205409</v>
      </c>
    </row>
    <row r="456" spans="1:16">
      <c r="A456" s="75" t="s">
        <v>756</v>
      </c>
      <c r="B456" s="85">
        <v>452</v>
      </c>
      <c r="C456" s="85">
        <v>318</v>
      </c>
      <c r="D456" s="85">
        <v>452</v>
      </c>
      <c r="E456" s="86" t="s">
        <v>754</v>
      </c>
      <c r="F456" s="85" t="s">
        <v>38</v>
      </c>
      <c r="G456" s="86" t="s">
        <v>755</v>
      </c>
      <c r="H456" s="85" t="s">
        <v>1</v>
      </c>
      <c r="I456" s="85">
        <v>1</v>
      </c>
      <c r="J456" s="88">
        <v>20.85958009108635</v>
      </c>
      <c r="K456" s="146">
        <v>41.95769869464592</v>
      </c>
      <c r="L456" s="147">
        <v>1.074548211539428E-7</v>
      </c>
      <c r="M456" s="147">
        <v>0.72599925243013075</v>
      </c>
      <c r="N456" s="87">
        <v>222.82797894152111</v>
      </c>
      <c r="O456" s="88">
        <v>18.743870331334978</v>
      </c>
      <c r="P456" s="89">
        <v>84.118118471352801</v>
      </c>
    </row>
    <row r="457" spans="1:16">
      <c r="A457" s="75" t="s">
        <v>12598</v>
      </c>
      <c r="B457" s="85">
        <v>453</v>
      </c>
      <c r="C457" s="85">
        <v>8443</v>
      </c>
      <c r="D457" s="85">
        <v>453</v>
      </c>
      <c r="E457" s="86" t="s">
        <v>12599</v>
      </c>
      <c r="F457" s="85" t="s">
        <v>55</v>
      </c>
      <c r="G457" s="86" t="s">
        <v>755</v>
      </c>
      <c r="H457" s="85" t="s">
        <v>1</v>
      </c>
      <c r="I457" s="85">
        <v>1</v>
      </c>
      <c r="J457" s="88">
        <v>20.153856521769871</v>
      </c>
      <c r="K457" s="146">
        <v>40.699281413484563</v>
      </c>
      <c r="L457" s="147">
        <v>1.037448335244452E-7</v>
      </c>
      <c r="M457" s="147">
        <v>0.72203893275048647</v>
      </c>
      <c r="N457" s="87">
        <v>215.23628272442539</v>
      </c>
      <c r="O457" s="88">
        <v>18.098154979996291</v>
      </c>
      <c r="P457" s="89">
        <v>84.085056436177155</v>
      </c>
    </row>
    <row r="458" spans="1:16">
      <c r="A458" s="75" t="s">
        <v>757</v>
      </c>
      <c r="B458" s="85">
        <v>454</v>
      </c>
      <c r="C458" s="85">
        <v>319</v>
      </c>
      <c r="D458" s="85">
        <v>454</v>
      </c>
      <c r="E458" s="86" t="s">
        <v>37</v>
      </c>
      <c r="F458" s="85" t="s">
        <v>758</v>
      </c>
      <c r="G458" s="86" t="s">
        <v>39</v>
      </c>
      <c r="H458" s="85" t="s">
        <v>1</v>
      </c>
      <c r="I458" s="85">
        <v>1</v>
      </c>
      <c r="J458" s="88">
        <v>7.5319548551021649</v>
      </c>
      <c r="K458" s="146">
        <v>18.078525177570992</v>
      </c>
      <c r="L458" s="147">
        <v>3.7577458432088798E-8</v>
      </c>
      <c r="M458" s="147">
        <v>0.48977290834414622</v>
      </c>
      <c r="N458" s="87">
        <v>72.578587492386532</v>
      </c>
      <c r="O458" s="88">
        <v>6.5357885085724794</v>
      </c>
      <c r="P458" s="89">
        <v>90.051194634479231</v>
      </c>
    </row>
    <row r="459" spans="1:16">
      <c r="A459" s="75" t="s">
        <v>759</v>
      </c>
      <c r="B459" s="85">
        <v>455</v>
      </c>
      <c r="C459" s="85">
        <v>320</v>
      </c>
      <c r="D459" s="85">
        <v>455</v>
      </c>
      <c r="E459" s="86" t="s">
        <v>37</v>
      </c>
      <c r="F459" s="85" t="s">
        <v>283</v>
      </c>
      <c r="G459" s="86" t="s">
        <v>39</v>
      </c>
      <c r="H459" s="85" t="s">
        <v>1</v>
      </c>
      <c r="I459" s="85">
        <v>1</v>
      </c>
      <c r="J459" s="88">
        <v>23.459726239348349</v>
      </c>
      <c r="K459" s="146">
        <v>34.902809340376969</v>
      </c>
      <c r="L459" s="147">
        <v>1.043257089625935E-7</v>
      </c>
      <c r="M459" s="147">
        <v>0.76456816251294735</v>
      </c>
      <c r="N459" s="87">
        <v>214.3350896882321</v>
      </c>
      <c r="O459" s="88">
        <v>19.378257284600291</v>
      </c>
      <c r="P459" s="89">
        <v>90.411034949002286</v>
      </c>
    </row>
    <row r="460" spans="1:16">
      <c r="A460" s="75" t="s">
        <v>760</v>
      </c>
      <c r="B460" s="85">
        <v>456</v>
      </c>
      <c r="C460" s="85">
        <v>321</v>
      </c>
      <c r="D460" s="85">
        <v>456</v>
      </c>
      <c r="E460" s="86" t="s">
        <v>37</v>
      </c>
      <c r="F460" s="85" t="s">
        <v>761</v>
      </c>
      <c r="G460" s="86" t="s">
        <v>39</v>
      </c>
      <c r="H460" s="85" t="s">
        <v>1</v>
      </c>
      <c r="I460" s="85">
        <v>1</v>
      </c>
      <c r="J460" s="88">
        <v>14.890681685198251</v>
      </c>
      <c r="K460" s="146">
        <v>29.568143196289036</v>
      </c>
      <c r="L460" s="147">
        <v>8.0578031932068876E-8</v>
      </c>
      <c r="M460" s="147">
        <v>0.62891570090816185</v>
      </c>
      <c r="N460" s="87">
        <v>163.94537332215759</v>
      </c>
      <c r="O460" s="88">
        <v>13.512210212674949</v>
      </c>
      <c r="P460" s="89">
        <v>82.418978583330016</v>
      </c>
    </row>
    <row r="461" spans="1:16">
      <c r="A461" s="75" t="s">
        <v>762</v>
      </c>
      <c r="B461" s="85">
        <v>457</v>
      </c>
      <c r="C461" s="85">
        <v>322</v>
      </c>
      <c r="D461" s="85">
        <v>457</v>
      </c>
      <c r="E461" s="86" t="s">
        <v>37</v>
      </c>
      <c r="F461" s="85" t="s">
        <v>686</v>
      </c>
      <c r="G461" s="86" t="s">
        <v>39</v>
      </c>
      <c r="H461" s="85" t="s">
        <v>1</v>
      </c>
      <c r="I461" s="85">
        <v>1</v>
      </c>
      <c r="J461" s="88">
        <v>28.766395707072039</v>
      </c>
      <c r="K461" s="146">
        <v>67.558140196775625</v>
      </c>
      <c r="L461" s="147">
        <v>1.323198402106769E-7</v>
      </c>
      <c r="M461" s="147">
        <v>0.90791598879861601</v>
      </c>
      <c r="N461" s="87">
        <v>319.71849095394651</v>
      </c>
      <c r="O461" s="88">
        <v>26.749601893350061</v>
      </c>
      <c r="P461" s="89">
        <v>83.666108311524511</v>
      </c>
    </row>
    <row r="462" spans="1:16">
      <c r="A462" s="75" t="s">
        <v>763</v>
      </c>
      <c r="B462" s="85">
        <v>458</v>
      </c>
      <c r="C462" s="85">
        <v>323</v>
      </c>
      <c r="D462" s="85">
        <v>458</v>
      </c>
      <c r="E462" s="86" t="s">
        <v>37</v>
      </c>
      <c r="F462" s="85" t="s">
        <v>688</v>
      </c>
      <c r="G462" s="86" t="s">
        <v>39</v>
      </c>
      <c r="H462" s="85" t="s">
        <v>1</v>
      </c>
      <c r="I462" s="85">
        <v>1</v>
      </c>
      <c r="J462" s="88">
        <v>7.2098380020622974</v>
      </c>
      <c r="K462" s="146">
        <v>13.333429097370473</v>
      </c>
      <c r="L462" s="147">
        <v>3.265329779013333E-8</v>
      </c>
      <c r="M462" s="147">
        <v>0.57610667219532485</v>
      </c>
      <c r="N462" s="87">
        <v>115.0404641460411</v>
      </c>
      <c r="O462" s="88">
        <v>6.4231875158513523</v>
      </c>
      <c r="P462" s="89">
        <v>55.834158559176799</v>
      </c>
    </row>
    <row r="463" spans="1:16">
      <c r="A463" s="75" t="s">
        <v>764</v>
      </c>
      <c r="B463" s="85">
        <v>459</v>
      </c>
      <c r="C463" s="85">
        <v>324</v>
      </c>
      <c r="D463" s="85">
        <v>459</v>
      </c>
      <c r="E463" s="86" t="s">
        <v>37</v>
      </c>
      <c r="F463" s="85" t="s">
        <v>765</v>
      </c>
      <c r="G463" s="86" t="s">
        <v>39</v>
      </c>
      <c r="H463" s="85" t="s">
        <v>1</v>
      </c>
      <c r="I463" s="85">
        <v>1</v>
      </c>
      <c r="J463" s="88">
        <v>16.821971430406471</v>
      </c>
      <c r="K463" s="146">
        <v>21.894853573306111</v>
      </c>
      <c r="L463" s="147">
        <v>6.5242915162643766E-8</v>
      </c>
      <c r="M463" s="147">
        <v>1.829348063417177</v>
      </c>
      <c r="N463" s="87">
        <v>249.9045417990518</v>
      </c>
      <c r="O463" s="88">
        <v>14.979394934679069</v>
      </c>
      <c r="P463" s="89">
        <v>59.940466975282099</v>
      </c>
    </row>
    <row r="464" spans="1:16">
      <c r="A464" s="75" t="s">
        <v>766</v>
      </c>
      <c r="B464" s="85">
        <v>460</v>
      </c>
      <c r="C464" s="85">
        <v>325</v>
      </c>
      <c r="D464" s="85">
        <v>460</v>
      </c>
      <c r="E464" s="86" t="s">
        <v>37</v>
      </c>
      <c r="F464" s="85" t="s">
        <v>690</v>
      </c>
      <c r="G464" s="86" t="s">
        <v>39</v>
      </c>
      <c r="H464" s="85" t="s">
        <v>1</v>
      </c>
      <c r="I464" s="85">
        <v>1</v>
      </c>
      <c r="J464" s="88">
        <v>9.1625384512713524</v>
      </c>
      <c r="K464" s="146">
        <v>19.73943453133678</v>
      </c>
      <c r="L464" s="147">
        <v>4.3031755904261553E-8</v>
      </c>
      <c r="M464" s="147">
        <v>0.51676901991698465</v>
      </c>
      <c r="N464" s="87">
        <v>92.781757785877872</v>
      </c>
      <c r="O464" s="88">
        <v>7.257387492868232</v>
      </c>
      <c r="P464" s="89">
        <v>78.219982742910105</v>
      </c>
    </row>
    <row r="465" spans="1:16">
      <c r="A465" s="75" t="s">
        <v>767</v>
      </c>
      <c r="B465" s="85">
        <v>461</v>
      </c>
      <c r="C465" s="85">
        <v>326</v>
      </c>
      <c r="D465" s="85">
        <v>461</v>
      </c>
      <c r="E465" s="86" t="s">
        <v>37</v>
      </c>
      <c r="F465" s="85" t="s">
        <v>692</v>
      </c>
      <c r="G465" s="86" t="s">
        <v>39</v>
      </c>
      <c r="H465" s="85" t="s">
        <v>1</v>
      </c>
      <c r="I465" s="85">
        <v>1</v>
      </c>
      <c r="J465" s="88">
        <v>11.164776042985061</v>
      </c>
      <c r="K465" s="146">
        <v>19.331160675380669</v>
      </c>
      <c r="L465" s="147">
        <v>4.7618335146320257E-8</v>
      </c>
      <c r="M465" s="147">
        <v>0.8694377300065913</v>
      </c>
      <c r="N465" s="87">
        <v>121.9746079553523</v>
      </c>
      <c r="O465" s="88">
        <v>9.1143248107755017</v>
      </c>
      <c r="P465" s="89">
        <v>74.723132654885987</v>
      </c>
    </row>
    <row r="466" spans="1:16">
      <c r="A466" s="75" t="s">
        <v>768</v>
      </c>
      <c r="B466" s="85">
        <v>462</v>
      </c>
      <c r="C466" s="85">
        <v>327</v>
      </c>
      <c r="D466" s="85">
        <v>462</v>
      </c>
      <c r="E466" s="86" t="s">
        <v>37</v>
      </c>
      <c r="F466" s="85" t="s">
        <v>38</v>
      </c>
      <c r="G466" s="86" t="s">
        <v>39</v>
      </c>
      <c r="H466" s="85" t="s">
        <v>1</v>
      </c>
      <c r="I466" s="85">
        <v>1</v>
      </c>
      <c r="J466" s="88">
        <v>21.760174818772501</v>
      </c>
      <c r="K466" s="146">
        <v>42.468131961299747</v>
      </c>
      <c r="L466" s="147">
        <v>1.125056952982107E-7</v>
      </c>
      <c r="M466" s="147">
        <v>0.74478846322852232</v>
      </c>
      <c r="N466" s="87">
        <v>231.1175723879511</v>
      </c>
      <c r="O466" s="88">
        <v>19.556093250562341</v>
      </c>
      <c r="P466" s="89">
        <v>84.615345551205962</v>
      </c>
    </row>
    <row r="467" spans="1:16">
      <c r="A467" s="75" t="s">
        <v>769</v>
      </c>
      <c r="B467" s="85">
        <v>463</v>
      </c>
      <c r="C467" s="85">
        <v>328</v>
      </c>
      <c r="D467" s="85">
        <v>463</v>
      </c>
      <c r="E467" s="86" t="s">
        <v>37</v>
      </c>
      <c r="F467" s="85" t="s">
        <v>696</v>
      </c>
      <c r="G467" s="86" t="s">
        <v>39</v>
      </c>
      <c r="H467" s="85" t="s">
        <v>1</v>
      </c>
      <c r="I467" s="85">
        <v>1</v>
      </c>
      <c r="J467" s="88">
        <v>20.270656034429731</v>
      </c>
      <c r="K467" s="146">
        <v>33.959219544901735</v>
      </c>
      <c r="L467" s="147">
        <v>1.051641031666573E-7</v>
      </c>
      <c r="M467" s="147">
        <v>0.49916250460218808</v>
      </c>
      <c r="N467" s="87">
        <v>200.3363113808322</v>
      </c>
      <c r="O467" s="88">
        <v>19.19702391251257</v>
      </c>
      <c r="P467" s="89">
        <v>95.823986077190511</v>
      </c>
    </row>
    <row r="468" spans="1:16">
      <c r="A468" s="75" t="s">
        <v>832</v>
      </c>
      <c r="B468" s="85">
        <v>464</v>
      </c>
      <c r="C468" s="85">
        <v>364</v>
      </c>
      <c r="D468" s="85">
        <v>464</v>
      </c>
      <c r="E468" s="86" t="s">
        <v>833</v>
      </c>
      <c r="F468" s="85" t="s">
        <v>688</v>
      </c>
      <c r="G468" s="86" t="s">
        <v>39</v>
      </c>
      <c r="H468" s="85" t="s">
        <v>1</v>
      </c>
      <c r="I468" s="85">
        <v>1</v>
      </c>
      <c r="J468" s="88">
        <v>14.890681685198251</v>
      </c>
      <c r="K468" s="146">
        <v>29.568143196289036</v>
      </c>
      <c r="L468" s="147">
        <v>8.0578031932068876E-8</v>
      </c>
      <c r="M468" s="147">
        <v>0.62891570090816185</v>
      </c>
      <c r="N468" s="87">
        <v>163.94537332215759</v>
      </c>
      <c r="O468" s="88">
        <v>13.512210212674949</v>
      </c>
      <c r="P468" s="89">
        <v>82.418978583330016</v>
      </c>
    </row>
    <row r="469" spans="1:16">
      <c r="A469" s="75" t="s">
        <v>834</v>
      </c>
      <c r="B469" s="85">
        <v>465</v>
      </c>
      <c r="C469" s="85">
        <v>365</v>
      </c>
      <c r="D469" s="85">
        <v>465</v>
      </c>
      <c r="E469" s="86" t="s">
        <v>833</v>
      </c>
      <c r="F469" s="85" t="s">
        <v>835</v>
      </c>
      <c r="G469" s="86" t="s">
        <v>39</v>
      </c>
      <c r="H469" s="85" t="s">
        <v>1</v>
      </c>
      <c r="I469" s="85">
        <v>1</v>
      </c>
      <c r="J469" s="88">
        <v>14.890681685198251</v>
      </c>
      <c r="K469" s="146">
        <v>29.568143196289036</v>
      </c>
      <c r="L469" s="147">
        <v>8.0578031932068876E-8</v>
      </c>
      <c r="M469" s="147">
        <v>0.62891570090816185</v>
      </c>
      <c r="N469" s="87">
        <v>163.94537332215759</v>
      </c>
      <c r="O469" s="88">
        <v>13.512210212674949</v>
      </c>
      <c r="P469" s="89">
        <v>82.418978583330016</v>
      </c>
    </row>
    <row r="470" spans="1:16">
      <c r="A470" s="75" t="s">
        <v>836</v>
      </c>
      <c r="B470" s="85">
        <v>466</v>
      </c>
      <c r="C470" s="85">
        <v>366</v>
      </c>
      <c r="D470" s="85">
        <v>466</v>
      </c>
      <c r="E470" s="86" t="s">
        <v>837</v>
      </c>
      <c r="F470" s="85" t="s">
        <v>688</v>
      </c>
      <c r="G470" s="86" t="s">
        <v>39</v>
      </c>
      <c r="H470" s="85" t="s">
        <v>1</v>
      </c>
      <c r="I470" s="85">
        <v>1</v>
      </c>
      <c r="J470" s="88">
        <v>28.766395707072039</v>
      </c>
      <c r="K470" s="146">
        <v>67.558140196775625</v>
      </c>
      <c r="L470" s="147">
        <v>1.323198402106769E-7</v>
      </c>
      <c r="M470" s="147">
        <v>0.90791598879861601</v>
      </c>
      <c r="N470" s="87">
        <v>319.71849095394651</v>
      </c>
      <c r="O470" s="88">
        <v>26.749601893350061</v>
      </c>
      <c r="P470" s="89">
        <v>83.666108311524511</v>
      </c>
    </row>
    <row r="471" spans="1:16">
      <c r="A471" s="75" t="s">
        <v>838</v>
      </c>
      <c r="B471" s="85">
        <v>467</v>
      </c>
      <c r="C471" s="85">
        <v>367</v>
      </c>
      <c r="D471" s="85">
        <v>467</v>
      </c>
      <c r="E471" s="86" t="s">
        <v>837</v>
      </c>
      <c r="F471" s="85" t="s">
        <v>835</v>
      </c>
      <c r="G471" s="86" t="s">
        <v>39</v>
      </c>
      <c r="H471" s="85" t="s">
        <v>1</v>
      </c>
      <c r="I471" s="85">
        <v>1</v>
      </c>
      <c r="J471" s="88">
        <v>28.766395707072039</v>
      </c>
      <c r="K471" s="146">
        <v>67.558140196775625</v>
      </c>
      <c r="L471" s="147">
        <v>1.323198402106769E-7</v>
      </c>
      <c r="M471" s="147">
        <v>0.90791598879861601</v>
      </c>
      <c r="N471" s="87">
        <v>319.71849095394651</v>
      </c>
      <c r="O471" s="88">
        <v>26.749601893350061</v>
      </c>
      <c r="P471" s="89">
        <v>83.666108311524511</v>
      </c>
    </row>
    <row r="472" spans="1:16">
      <c r="A472" s="75" t="s">
        <v>839</v>
      </c>
      <c r="B472" s="85">
        <v>468</v>
      </c>
      <c r="C472" s="85">
        <v>368</v>
      </c>
      <c r="D472" s="85">
        <v>468</v>
      </c>
      <c r="E472" s="86" t="s">
        <v>840</v>
      </c>
      <c r="F472" s="85" t="s">
        <v>835</v>
      </c>
      <c r="G472" s="86" t="s">
        <v>39</v>
      </c>
      <c r="H472" s="85" t="s">
        <v>1</v>
      </c>
      <c r="I472" s="85">
        <v>1</v>
      </c>
      <c r="J472" s="88">
        <v>7.2098380020622974</v>
      </c>
      <c r="K472" s="146">
        <v>13.333429097370473</v>
      </c>
      <c r="L472" s="147">
        <v>3.265329779013333E-8</v>
      </c>
      <c r="M472" s="147">
        <v>0.57610667219532485</v>
      </c>
      <c r="N472" s="87">
        <v>115.0404641460411</v>
      </c>
      <c r="O472" s="88">
        <v>6.4231875158513523</v>
      </c>
      <c r="P472" s="89">
        <v>55.834158559176799</v>
      </c>
    </row>
    <row r="473" spans="1:16">
      <c r="A473" s="75" t="s">
        <v>841</v>
      </c>
      <c r="B473" s="85">
        <v>469</v>
      </c>
      <c r="C473" s="85">
        <v>369</v>
      </c>
      <c r="D473" s="85">
        <v>469</v>
      </c>
      <c r="E473" s="86" t="s">
        <v>842</v>
      </c>
      <c r="F473" s="85" t="s">
        <v>688</v>
      </c>
      <c r="G473" s="86" t="s">
        <v>39</v>
      </c>
      <c r="H473" s="85" t="s">
        <v>1</v>
      </c>
      <c r="I473" s="85">
        <v>1</v>
      </c>
      <c r="J473" s="88">
        <v>16.821971430406471</v>
      </c>
      <c r="K473" s="146">
        <v>21.894853573306111</v>
      </c>
      <c r="L473" s="147">
        <v>6.5242915162643766E-8</v>
      </c>
      <c r="M473" s="147">
        <v>1.829348063417177</v>
      </c>
      <c r="N473" s="87">
        <v>249.9045417990518</v>
      </c>
      <c r="O473" s="88">
        <v>14.979394934679069</v>
      </c>
      <c r="P473" s="89">
        <v>59.940466975282099</v>
      </c>
    </row>
    <row r="474" spans="1:16">
      <c r="A474" s="75" t="s">
        <v>843</v>
      </c>
      <c r="B474" s="85">
        <v>470</v>
      </c>
      <c r="C474" s="85">
        <v>370</v>
      </c>
      <c r="D474" s="85">
        <v>470</v>
      </c>
      <c r="E474" s="86" t="s">
        <v>842</v>
      </c>
      <c r="F474" s="85" t="s">
        <v>835</v>
      </c>
      <c r="G474" s="86" t="s">
        <v>39</v>
      </c>
      <c r="H474" s="85" t="s">
        <v>1</v>
      </c>
      <c r="I474" s="85">
        <v>1</v>
      </c>
      <c r="J474" s="88">
        <v>16.821971430406471</v>
      </c>
      <c r="K474" s="146">
        <v>21.894853573306111</v>
      </c>
      <c r="L474" s="147">
        <v>6.5242915162643766E-8</v>
      </c>
      <c r="M474" s="147">
        <v>1.829348063417177</v>
      </c>
      <c r="N474" s="87">
        <v>249.9045417990518</v>
      </c>
      <c r="O474" s="88">
        <v>14.979394934679069</v>
      </c>
      <c r="P474" s="89">
        <v>59.940466975282099</v>
      </c>
    </row>
    <row r="475" spans="1:16">
      <c r="A475" s="75" t="s">
        <v>844</v>
      </c>
      <c r="B475" s="85">
        <v>471</v>
      </c>
      <c r="C475" s="85">
        <v>371</v>
      </c>
      <c r="D475" s="85">
        <v>471</v>
      </c>
      <c r="E475" s="86" t="s">
        <v>845</v>
      </c>
      <c r="F475" s="85" t="s">
        <v>688</v>
      </c>
      <c r="G475" s="86" t="s">
        <v>39</v>
      </c>
      <c r="H475" s="85" t="s">
        <v>1</v>
      </c>
      <c r="I475" s="85">
        <v>1</v>
      </c>
      <c r="J475" s="88">
        <v>7.5319548551021649</v>
      </c>
      <c r="K475" s="146">
        <v>18.078525177570992</v>
      </c>
      <c r="L475" s="147">
        <v>3.7577458432088798E-8</v>
      </c>
      <c r="M475" s="147">
        <v>0.48977290834414622</v>
      </c>
      <c r="N475" s="87">
        <v>72.578587492386532</v>
      </c>
      <c r="O475" s="88">
        <v>6.5357885085724794</v>
      </c>
      <c r="P475" s="89">
        <v>90.051194634479231</v>
      </c>
    </row>
    <row r="476" spans="1:16">
      <c r="A476" s="75" t="s">
        <v>846</v>
      </c>
      <c r="B476" s="85">
        <v>472</v>
      </c>
      <c r="C476" s="85">
        <v>372</v>
      </c>
      <c r="D476" s="85">
        <v>472</v>
      </c>
      <c r="E476" s="86" t="s">
        <v>847</v>
      </c>
      <c r="F476" s="85" t="s">
        <v>688</v>
      </c>
      <c r="G476" s="86" t="s">
        <v>39</v>
      </c>
      <c r="H476" s="85" t="s">
        <v>1</v>
      </c>
      <c r="I476" s="85">
        <v>1</v>
      </c>
      <c r="J476" s="88">
        <v>20.270656034429731</v>
      </c>
      <c r="K476" s="146">
        <v>33.959219544901735</v>
      </c>
      <c r="L476" s="147">
        <v>1.051641031666573E-7</v>
      </c>
      <c r="M476" s="147">
        <v>0.49916250460218808</v>
      </c>
      <c r="N476" s="87">
        <v>200.3363113808322</v>
      </c>
      <c r="O476" s="88">
        <v>19.19702391251257</v>
      </c>
      <c r="P476" s="89">
        <v>95.823986077190511</v>
      </c>
    </row>
    <row r="477" spans="1:16">
      <c r="A477" s="75" t="s">
        <v>848</v>
      </c>
      <c r="B477" s="85">
        <v>473</v>
      </c>
      <c r="C477" s="85">
        <v>373</v>
      </c>
      <c r="D477" s="85">
        <v>473</v>
      </c>
      <c r="E477" s="86" t="s">
        <v>847</v>
      </c>
      <c r="F477" s="85" t="s">
        <v>835</v>
      </c>
      <c r="G477" s="86" t="s">
        <v>39</v>
      </c>
      <c r="H477" s="85" t="s">
        <v>1</v>
      </c>
      <c r="I477" s="85">
        <v>1</v>
      </c>
      <c r="J477" s="88">
        <v>20.270656034429731</v>
      </c>
      <c r="K477" s="146">
        <v>33.959219544901735</v>
      </c>
      <c r="L477" s="147">
        <v>1.051641031666573E-7</v>
      </c>
      <c r="M477" s="147">
        <v>0.49916250460218808</v>
      </c>
      <c r="N477" s="87">
        <v>200.3363113808322</v>
      </c>
      <c r="O477" s="88">
        <v>19.19702391251257</v>
      </c>
      <c r="P477" s="89">
        <v>95.823986077190511</v>
      </c>
    </row>
    <row r="478" spans="1:16">
      <c r="A478" s="75" t="s">
        <v>849</v>
      </c>
      <c r="B478" s="85">
        <v>474</v>
      </c>
      <c r="C478" s="85">
        <v>374</v>
      </c>
      <c r="D478" s="85">
        <v>474</v>
      </c>
      <c r="E478" s="86" t="s">
        <v>850</v>
      </c>
      <c r="F478" s="85" t="s">
        <v>688</v>
      </c>
      <c r="G478" s="86" t="s">
        <v>39</v>
      </c>
      <c r="H478" s="85" t="s">
        <v>1</v>
      </c>
      <c r="I478" s="85">
        <v>1</v>
      </c>
      <c r="J478" s="88">
        <v>9.1625384512713524</v>
      </c>
      <c r="K478" s="146">
        <v>19.73943453133678</v>
      </c>
      <c r="L478" s="147">
        <v>4.3031755904261553E-8</v>
      </c>
      <c r="M478" s="147">
        <v>0.51676901991698465</v>
      </c>
      <c r="N478" s="87">
        <v>92.781757785877872</v>
      </c>
      <c r="O478" s="88">
        <v>7.257387492868232</v>
      </c>
      <c r="P478" s="89">
        <v>78.219982742910105</v>
      </c>
    </row>
    <row r="479" spans="1:16">
      <c r="A479" s="75" t="s">
        <v>851</v>
      </c>
      <c r="B479" s="85">
        <v>475</v>
      </c>
      <c r="C479" s="85">
        <v>375</v>
      </c>
      <c r="D479" s="85">
        <v>475</v>
      </c>
      <c r="E479" s="86" t="s">
        <v>850</v>
      </c>
      <c r="F479" s="85" t="s">
        <v>835</v>
      </c>
      <c r="G479" s="86" t="s">
        <v>39</v>
      </c>
      <c r="H479" s="85" t="s">
        <v>1</v>
      </c>
      <c r="I479" s="85">
        <v>1</v>
      </c>
      <c r="J479" s="88">
        <v>9.1625384512713524</v>
      </c>
      <c r="K479" s="146">
        <v>19.73943453133678</v>
      </c>
      <c r="L479" s="147">
        <v>4.3031755904261553E-8</v>
      </c>
      <c r="M479" s="147">
        <v>0.51676901991698465</v>
      </c>
      <c r="N479" s="87">
        <v>92.781757785877872</v>
      </c>
      <c r="O479" s="88">
        <v>7.257387492868232</v>
      </c>
      <c r="P479" s="89">
        <v>78.219982742910105</v>
      </c>
    </row>
    <row r="480" spans="1:16">
      <c r="A480" s="75" t="s">
        <v>852</v>
      </c>
      <c r="B480" s="85">
        <v>476</v>
      </c>
      <c r="C480" s="85">
        <v>376</v>
      </c>
      <c r="D480" s="85">
        <v>476</v>
      </c>
      <c r="E480" s="86" t="s">
        <v>853</v>
      </c>
      <c r="F480" s="85" t="s">
        <v>688</v>
      </c>
      <c r="G480" s="86" t="s">
        <v>39</v>
      </c>
      <c r="H480" s="85" t="s">
        <v>1</v>
      </c>
      <c r="I480" s="85">
        <v>1</v>
      </c>
      <c r="J480" s="88">
        <v>11.164776042985061</v>
      </c>
      <c r="K480" s="146">
        <v>19.331160675380669</v>
      </c>
      <c r="L480" s="147">
        <v>4.7618335146320257E-8</v>
      </c>
      <c r="M480" s="147">
        <v>0.8694377300065913</v>
      </c>
      <c r="N480" s="87">
        <v>121.9746079553523</v>
      </c>
      <c r="O480" s="88">
        <v>9.1143248107755017</v>
      </c>
      <c r="P480" s="89">
        <v>74.723132654885987</v>
      </c>
    </row>
    <row r="481" spans="1:16">
      <c r="A481" s="75" t="s">
        <v>854</v>
      </c>
      <c r="B481" s="85">
        <v>477</v>
      </c>
      <c r="C481" s="85">
        <v>377</v>
      </c>
      <c r="D481" s="85">
        <v>477</v>
      </c>
      <c r="E481" s="86" t="s">
        <v>853</v>
      </c>
      <c r="F481" s="85" t="s">
        <v>835</v>
      </c>
      <c r="G481" s="86" t="s">
        <v>39</v>
      </c>
      <c r="H481" s="85" t="s">
        <v>1</v>
      </c>
      <c r="I481" s="85">
        <v>1</v>
      </c>
      <c r="J481" s="88">
        <v>11.164776042985061</v>
      </c>
      <c r="K481" s="146">
        <v>19.331160675380669</v>
      </c>
      <c r="L481" s="147">
        <v>4.7618335146320257E-8</v>
      </c>
      <c r="M481" s="147">
        <v>0.8694377300065913</v>
      </c>
      <c r="N481" s="87">
        <v>121.9746079553523</v>
      </c>
      <c r="O481" s="88">
        <v>9.1143248107755017</v>
      </c>
      <c r="P481" s="89">
        <v>74.723132654885987</v>
      </c>
    </row>
    <row r="482" spans="1:16">
      <c r="A482" s="75" t="s">
        <v>855</v>
      </c>
      <c r="B482" s="85">
        <v>478</v>
      </c>
      <c r="C482" s="85">
        <v>378</v>
      </c>
      <c r="D482" s="85">
        <v>478</v>
      </c>
      <c r="E482" s="86" t="s">
        <v>856</v>
      </c>
      <c r="F482" s="85" t="s">
        <v>835</v>
      </c>
      <c r="G482" s="86" t="s">
        <v>39</v>
      </c>
      <c r="H482" s="85" t="s">
        <v>1</v>
      </c>
      <c r="I482" s="85">
        <v>1</v>
      </c>
      <c r="J482" s="88">
        <v>21.760174818772501</v>
      </c>
      <c r="K482" s="146">
        <v>42.468131961299747</v>
      </c>
      <c r="L482" s="147">
        <v>1.125056952982107E-7</v>
      </c>
      <c r="M482" s="147">
        <v>0.74478846322852232</v>
      </c>
      <c r="N482" s="87">
        <v>231.1175723879511</v>
      </c>
      <c r="O482" s="88">
        <v>19.556093250562341</v>
      </c>
      <c r="P482" s="89">
        <v>84.615345551205962</v>
      </c>
    </row>
    <row r="483" spans="1:16">
      <c r="A483" s="75" t="s">
        <v>12600</v>
      </c>
      <c r="B483" s="85">
        <v>479</v>
      </c>
      <c r="C483" s="85">
        <v>8444</v>
      </c>
      <c r="D483" s="85">
        <v>479</v>
      </c>
      <c r="E483" s="86" t="s">
        <v>12601</v>
      </c>
      <c r="F483" s="85" t="s">
        <v>38</v>
      </c>
      <c r="G483" s="86" t="s">
        <v>39</v>
      </c>
      <c r="H483" s="85" t="s">
        <v>1</v>
      </c>
      <c r="I483" s="85">
        <v>1</v>
      </c>
      <c r="J483" s="88">
        <v>22.141484390255251</v>
      </c>
      <c r="K483" s="146">
        <v>35.060544841389188</v>
      </c>
      <c r="L483" s="147">
        <v>9.9238953411057712E-8</v>
      </c>
      <c r="M483" s="147">
        <v>0.85111581290936134</v>
      </c>
      <c r="N483" s="87">
        <v>217.46216039351779</v>
      </c>
      <c r="O483" s="88">
        <v>18.737659618955309</v>
      </c>
      <c r="P483" s="89">
        <v>86.165149766965385</v>
      </c>
    </row>
    <row r="484" spans="1:16">
      <c r="A484" s="75" t="s">
        <v>12602</v>
      </c>
      <c r="B484" s="85">
        <v>480</v>
      </c>
      <c r="C484" s="85">
        <v>8445</v>
      </c>
      <c r="D484" s="85">
        <v>480</v>
      </c>
      <c r="E484" s="86" t="s">
        <v>12601</v>
      </c>
      <c r="F484" s="85" t="s">
        <v>688</v>
      </c>
      <c r="G484" s="86" t="s">
        <v>39</v>
      </c>
      <c r="H484" s="85" t="s">
        <v>1</v>
      </c>
      <c r="I484" s="85">
        <v>1</v>
      </c>
      <c r="J484" s="88">
        <v>9.8934736114091315</v>
      </c>
      <c r="K484" s="146">
        <v>18.474691913484207</v>
      </c>
      <c r="L484" s="147">
        <v>4.5747801726701448E-8</v>
      </c>
      <c r="M484" s="147">
        <v>0.70556100095035446</v>
      </c>
      <c r="N484" s="87">
        <v>132.02296580632429</v>
      </c>
      <c r="O484" s="88">
        <v>8.6591018419028618</v>
      </c>
      <c r="P484" s="89">
        <v>65.587845182978498</v>
      </c>
    </row>
    <row r="485" spans="1:16">
      <c r="A485" s="75" t="s">
        <v>12603</v>
      </c>
      <c r="B485" s="85">
        <v>481</v>
      </c>
      <c r="C485" s="85">
        <v>8446</v>
      </c>
      <c r="D485" s="85">
        <v>481</v>
      </c>
      <c r="E485" s="86" t="s">
        <v>12601</v>
      </c>
      <c r="F485" s="85" t="s">
        <v>835</v>
      </c>
      <c r="G485" s="86" t="s">
        <v>39</v>
      </c>
      <c r="H485" s="85" t="s">
        <v>1</v>
      </c>
      <c r="I485" s="85">
        <v>1</v>
      </c>
      <c r="J485" s="88">
        <v>10.904944915186629</v>
      </c>
      <c r="K485" s="146">
        <v>23.143987127563452</v>
      </c>
      <c r="L485" s="147">
        <v>5.3775901652875363E-8</v>
      </c>
      <c r="M485" s="147">
        <v>0.61117906642101716</v>
      </c>
      <c r="N485" s="87">
        <v>113.93156806449269</v>
      </c>
      <c r="O485" s="88">
        <v>9.5213712979888179</v>
      </c>
      <c r="P485" s="89">
        <v>83.570966850900362</v>
      </c>
    </row>
    <row r="486" spans="1:16">
      <c r="A486" s="75" t="s">
        <v>770</v>
      </c>
      <c r="B486" s="85">
        <v>482</v>
      </c>
      <c r="C486" s="85">
        <v>329</v>
      </c>
      <c r="D486" s="85">
        <v>482</v>
      </c>
      <c r="E486" s="86" t="s">
        <v>771</v>
      </c>
      <c r="F486" s="85" t="s">
        <v>686</v>
      </c>
      <c r="G486" s="86" t="s">
        <v>772</v>
      </c>
      <c r="H486" s="85" t="s">
        <v>1</v>
      </c>
      <c r="I486" s="85">
        <v>1</v>
      </c>
      <c r="J486" s="88">
        <v>32.331329863899512</v>
      </c>
      <c r="K486" s="146">
        <v>74.62526826000412</v>
      </c>
      <c r="L486" s="147">
        <v>1.4626034457066361E-7</v>
      </c>
      <c r="M486" s="147">
        <v>1.0537672892413761</v>
      </c>
      <c r="N486" s="87">
        <v>360.97445173967373</v>
      </c>
      <c r="O486" s="88">
        <v>29.57346943393042</v>
      </c>
      <c r="P486" s="89">
        <v>81.926765984142591</v>
      </c>
    </row>
    <row r="487" spans="1:16">
      <c r="A487" s="75" t="s">
        <v>773</v>
      </c>
      <c r="B487" s="85">
        <v>483</v>
      </c>
      <c r="C487" s="85">
        <v>330</v>
      </c>
      <c r="D487" s="85">
        <v>483</v>
      </c>
      <c r="E487" s="86" t="s">
        <v>771</v>
      </c>
      <c r="F487" s="85" t="s">
        <v>688</v>
      </c>
      <c r="G487" s="86" t="s">
        <v>772</v>
      </c>
      <c r="H487" s="85" t="s">
        <v>1</v>
      </c>
      <c r="I487" s="85">
        <v>1</v>
      </c>
      <c r="J487" s="88">
        <v>8.5967044383716988</v>
      </c>
      <c r="K487" s="146">
        <v>14.773484086670912</v>
      </c>
      <c r="L487" s="147">
        <v>3.717357340049728E-8</v>
      </c>
      <c r="M487" s="147">
        <v>0.67154892916747222</v>
      </c>
      <c r="N487" s="87">
        <v>130.3393674165271</v>
      </c>
      <c r="O487" s="88">
        <v>6.7652602660135406</v>
      </c>
      <c r="P487" s="89">
        <v>51.90496470950113</v>
      </c>
    </row>
    <row r="488" spans="1:16">
      <c r="A488" s="75" t="s">
        <v>774</v>
      </c>
      <c r="B488" s="85">
        <v>484</v>
      </c>
      <c r="C488" s="85">
        <v>331</v>
      </c>
      <c r="D488" s="85">
        <v>484</v>
      </c>
      <c r="E488" s="86" t="s">
        <v>771</v>
      </c>
      <c r="F488" s="85" t="s">
        <v>690</v>
      </c>
      <c r="G488" s="86" t="s">
        <v>772</v>
      </c>
      <c r="H488" s="85" t="s">
        <v>1</v>
      </c>
      <c r="I488" s="85">
        <v>1</v>
      </c>
      <c r="J488" s="88">
        <v>9.2577791080165319</v>
      </c>
      <c r="K488" s="146">
        <v>19.813390550458212</v>
      </c>
      <c r="L488" s="147">
        <v>4.2865165817622392E-8</v>
      </c>
      <c r="M488" s="147">
        <v>0.533347923857177</v>
      </c>
      <c r="N488" s="87">
        <v>94.33699163100458</v>
      </c>
      <c r="O488" s="88">
        <v>7.2705000222659342</v>
      </c>
      <c r="P488" s="89">
        <v>77.069449603652913</v>
      </c>
    </row>
    <row r="489" spans="1:16">
      <c r="A489" s="75" t="s">
        <v>775</v>
      </c>
      <c r="B489" s="85">
        <v>485</v>
      </c>
      <c r="C489" s="85">
        <v>332</v>
      </c>
      <c r="D489" s="85">
        <v>485</v>
      </c>
      <c r="E489" s="86" t="s">
        <v>771</v>
      </c>
      <c r="F489" s="85" t="s">
        <v>692</v>
      </c>
      <c r="G489" s="86" t="s">
        <v>772</v>
      </c>
      <c r="H489" s="85" t="s">
        <v>1</v>
      </c>
      <c r="I489" s="85">
        <v>1</v>
      </c>
      <c r="J489" s="88">
        <v>12.15409826882598</v>
      </c>
      <c r="K489" s="146">
        <v>20.185191385918412</v>
      </c>
      <c r="L489" s="147">
        <v>4.9951725345940608E-8</v>
      </c>
      <c r="M489" s="147">
        <v>0.94430271383646991</v>
      </c>
      <c r="N489" s="87">
        <v>130.84938514823929</v>
      </c>
      <c r="O489" s="88">
        <v>9.4770934807978779</v>
      </c>
      <c r="P489" s="89">
        <v>72.427497233260027</v>
      </c>
    </row>
    <row r="490" spans="1:16">
      <c r="A490" s="75" t="s">
        <v>776</v>
      </c>
      <c r="B490" s="85">
        <v>486</v>
      </c>
      <c r="C490" s="85">
        <v>333</v>
      </c>
      <c r="D490" s="85">
        <v>486</v>
      </c>
      <c r="E490" s="86" t="s">
        <v>771</v>
      </c>
      <c r="F490" s="85" t="s">
        <v>38</v>
      </c>
      <c r="G490" s="86" t="s">
        <v>772</v>
      </c>
      <c r="H490" s="85" t="s">
        <v>1</v>
      </c>
      <c r="I490" s="85">
        <v>1</v>
      </c>
      <c r="J490" s="88">
        <v>24.913220728791551</v>
      </c>
      <c r="K490" s="146">
        <v>36.282519485815435</v>
      </c>
      <c r="L490" s="147">
        <v>1.090015208627306E-7</v>
      </c>
      <c r="M490" s="147">
        <v>1.003575734501666</v>
      </c>
      <c r="N490" s="87">
        <v>244.330677065472</v>
      </c>
      <c r="O490" s="88">
        <v>20.537786487537339</v>
      </c>
      <c r="P490" s="89">
        <v>84.057338743566518</v>
      </c>
    </row>
    <row r="491" spans="1:16">
      <c r="A491" s="75" t="s">
        <v>777</v>
      </c>
      <c r="B491" s="85">
        <v>487</v>
      </c>
      <c r="C491" s="85">
        <v>334</v>
      </c>
      <c r="D491" s="85">
        <v>487</v>
      </c>
      <c r="E491" s="86" t="s">
        <v>778</v>
      </c>
      <c r="F491" s="85" t="s">
        <v>758</v>
      </c>
      <c r="G491" s="86" t="s">
        <v>772</v>
      </c>
      <c r="H491" s="85" t="s">
        <v>1</v>
      </c>
      <c r="I491" s="85">
        <v>1</v>
      </c>
      <c r="J491" s="88">
        <v>7.3582130169687492</v>
      </c>
      <c r="K491" s="146">
        <v>17.663714614884448</v>
      </c>
      <c r="L491" s="147">
        <v>3.6752593204068677E-8</v>
      </c>
      <c r="M491" s="147">
        <v>0.47626208319198993</v>
      </c>
      <c r="N491" s="87">
        <v>70.331184437697516</v>
      </c>
      <c r="O491" s="88">
        <v>6.3813487575011489</v>
      </c>
      <c r="P491" s="89">
        <v>90.732849283293817</v>
      </c>
    </row>
    <row r="492" spans="1:16">
      <c r="A492" s="75" t="s">
        <v>779</v>
      </c>
      <c r="B492" s="85">
        <v>488</v>
      </c>
      <c r="C492" s="85">
        <v>335</v>
      </c>
      <c r="D492" s="85">
        <v>488</v>
      </c>
      <c r="E492" s="86" t="s">
        <v>778</v>
      </c>
      <c r="F492" s="85" t="s">
        <v>283</v>
      </c>
      <c r="G492" s="86" t="s">
        <v>772</v>
      </c>
      <c r="H492" s="85" t="s">
        <v>1</v>
      </c>
      <c r="I492" s="85">
        <v>1</v>
      </c>
      <c r="J492" s="88">
        <v>23.230333670420428</v>
      </c>
      <c r="K492" s="146">
        <v>34.628076694339065</v>
      </c>
      <c r="L492" s="147">
        <v>1.0324210858752621E-7</v>
      </c>
      <c r="M492" s="147">
        <v>0.75069927049570873</v>
      </c>
      <c r="N492" s="87">
        <v>211.56546213828631</v>
      </c>
      <c r="O492" s="88">
        <v>19.179019369352439</v>
      </c>
      <c r="P492" s="89">
        <v>90.652884339015543</v>
      </c>
    </row>
    <row r="493" spans="1:16">
      <c r="A493" s="75" t="s">
        <v>780</v>
      </c>
      <c r="B493" s="85">
        <v>489</v>
      </c>
      <c r="C493" s="85">
        <v>336</v>
      </c>
      <c r="D493" s="85">
        <v>489</v>
      </c>
      <c r="E493" s="86" t="s">
        <v>778</v>
      </c>
      <c r="F493" s="85" t="s">
        <v>761</v>
      </c>
      <c r="G493" s="86" t="s">
        <v>772</v>
      </c>
      <c r="H493" s="85" t="s">
        <v>1</v>
      </c>
      <c r="I493" s="85">
        <v>1</v>
      </c>
      <c r="J493" s="88">
        <v>14.72349991562187</v>
      </c>
      <c r="K493" s="146">
        <v>29.351208724880149</v>
      </c>
      <c r="L493" s="147">
        <v>7.9729958807079349E-8</v>
      </c>
      <c r="M493" s="147">
        <v>0.61761273164864494</v>
      </c>
      <c r="N493" s="87">
        <v>161.77883284539189</v>
      </c>
      <c r="O493" s="88">
        <v>13.36384990950536</v>
      </c>
      <c r="P493" s="89">
        <v>82.605676369768759</v>
      </c>
    </row>
    <row r="494" spans="1:16">
      <c r="A494" s="75" t="s">
        <v>781</v>
      </c>
      <c r="B494" s="85">
        <v>490</v>
      </c>
      <c r="C494" s="85">
        <v>337</v>
      </c>
      <c r="D494" s="85">
        <v>490</v>
      </c>
      <c r="E494" s="86" t="s">
        <v>778</v>
      </c>
      <c r="F494" s="85" t="s">
        <v>686</v>
      </c>
      <c r="G494" s="86" t="s">
        <v>772</v>
      </c>
      <c r="H494" s="85" t="s">
        <v>1</v>
      </c>
      <c r="I494" s="85">
        <v>1</v>
      </c>
      <c r="J494" s="88">
        <v>28.54514543824201</v>
      </c>
      <c r="K494" s="146">
        <v>67.229786731626206</v>
      </c>
      <c r="L494" s="147">
        <v>1.3123498027997089E-7</v>
      </c>
      <c r="M494" s="147">
        <v>0.89292967988031668</v>
      </c>
      <c r="N494" s="87">
        <v>316.97965350789821</v>
      </c>
      <c r="O494" s="88">
        <v>26.549490996018989</v>
      </c>
      <c r="P494" s="89">
        <v>83.757713475314432</v>
      </c>
    </row>
    <row r="495" spans="1:16">
      <c r="A495" s="75" t="s">
        <v>782</v>
      </c>
      <c r="B495" s="85">
        <v>491</v>
      </c>
      <c r="C495" s="85">
        <v>338</v>
      </c>
      <c r="D495" s="85">
        <v>491</v>
      </c>
      <c r="E495" s="86" t="s">
        <v>778</v>
      </c>
      <c r="F495" s="85" t="s">
        <v>688</v>
      </c>
      <c r="G495" s="86" t="s">
        <v>772</v>
      </c>
      <c r="H495" s="85" t="s">
        <v>1</v>
      </c>
      <c r="I495" s="85">
        <v>1</v>
      </c>
      <c r="J495" s="88">
        <v>6.8802157826087242</v>
      </c>
      <c r="K495" s="146">
        <v>12.95355771257225</v>
      </c>
      <c r="L495" s="147">
        <v>3.1232815300427191E-8</v>
      </c>
      <c r="M495" s="147">
        <v>0.54944374241823901</v>
      </c>
      <c r="N495" s="87">
        <v>110.4868466752409</v>
      </c>
      <c r="O495" s="88">
        <v>6.1822641766452184</v>
      </c>
      <c r="P495" s="89">
        <v>55.95475264867531</v>
      </c>
    </row>
    <row r="496" spans="1:16">
      <c r="A496" s="75" t="s">
        <v>783</v>
      </c>
      <c r="B496" s="85">
        <v>492</v>
      </c>
      <c r="C496" s="85">
        <v>339</v>
      </c>
      <c r="D496" s="85">
        <v>492</v>
      </c>
      <c r="E496" s="86" t="s">
        <v>778</v>
      </c>
      <c r="F496" s="85" t="s">
        <v>765</v>
      </c>
      <c r="G496" s="86" t="s">
        <v>772</v>
      </c>
      <c r="H496" s="85" t="s">
        <v>1</v>
      </c>
      <c r="I496" s="85">
        <v>1</v>
      </c>
      <c r="J496" s="88">
        <v>16.63227461402662</v>
      </c>
      <c r="K496" s="146">
        <v>21.688893384761741</v>
      </c>
      <c r="L496" s="147">
        <v>6.437807232468306E-8</v>
      </c>
      <c r="M496" s="147">
        <v>1.813578410413389</v>
      </c>
      <c r="N496" s="87">
        <v>247.27168770067539</v>
      </c>
      <c r="O496" s="88">
        <v>14.812213662390469</v>
      </c>
      <c r="P496" s="89">
        <v>59.902586503638815</v>
      </c>
    </row>
    <row r="497" spans="1:16">
      <c r="A497" s="75" t="s">
        <v>784</v>
      </c>
      <c r="B497" s="85">
        <v>493</v>
      </c>
      <c r="C497" s="85">
        <v>340</v>
      </c>
      <c r="D497" s="85">
        <v>493</v>
      </c>
      <c r="E497" s="86" t="s">
        <v>778</v>
      </c>
      <c r="F497" s="85" t="s">
        <v>690</v>
      </c>
      <c r="G497" s="86" t="s">
        <v>772</v>
      </c>
      <c r="H497" s="85" t="s">
        <v>1</v>
      </c>
      <c r="I497" s="85">
        <v>1</v>
      </c>
      <c r="J497" s="88">
        <v>8.5425722939172797</v>
      </c>
      <c r="K497" s="146">
        <v>18.986275211797349</v>
      </c>
      <c r="L497" s="147">
        <v>4.1109108371858253E-8</v>
      </c>
      <c r="M497" s="147">
        <v>0.45762596445191289</v>
      </c>
      <c r="N497" s="87">
        <v>84.353701728182116</v>
      </c>
      <c r="O497" s="88">
        <v>6.8546160780072514</v>
      </c>
      <c r="P497" s="89">
        <v>81.260406331606916</v>
      </c>
    </row>
    <row r="498" spans="1:16">
      <c r="A498" s="75" t="s">
        <v>785</v>
      </c>
      <c r="B498" s="85">
        <v>494</v>
      </c>
      <c r="C498" s="85">
        <v>341</v>
      </c>
      <c r="D498" s="85">
        <v>494</v>
      </c>
      <c r="E498" s="86" t="s">
        <v>778</v>
      </c>
      <c r="F498" s="85" t="s">
        <v>692</v>
      </c>
      <c r="G498" s="86" t="s">
        <v>772</v>
      </c>
      <c r="H498" s="85" t="s">
        <v>1</v>
      </c>
      <c r="I498" s="85">
        <v>1</v>
      </c>
      <c r="J498" s="88">
        <v>10.65988159038989</v>
      </c>
      <c r="K498" s="146">
        <v>18.809947252084125</v>
      </c>
      <c r="L498" s="147">
        <v>4.586405458046355E-8</v>
      </c>
      <c r="M498" s="147">
        <v>0.83173464559889132</v>
      </c>
      <c r="N498" s="87">
        <v>116.5869099798871</v>
      </c>
      <c r="O498" s="88">
        <v>8.8216148726173387</v>
      </c>
      <c r="P498" s="89">
        <v>75.665568923125193</v>
      </c>
    </row>
    <row r="499" spans="1:16">
      <c r="A499" s="75" t="s">
        <v>786</v>
      </c>
      <c r="B499" s="85">
        <v>495</v>
      </c>
      <c r="C499" s="85">
        <v>342</v>
      </c>
      <c r="D499" s="85">
        <v>495</v>
      </c>
      <c r="E499" s="86" t="s">
        <v>778</v>
      </c>
      <c r="F499" s="85" t="s">
        <v>38</v>
      </c>
      <c r="G499" s="86" t="s">
        <v>772</v>
      </c>
      <c r="H499" s="85" t="s">
        <v>1</v>
      </c>
      <c r="I499" s="85">
        <v>1</v>
      </c>
      <c r="J499" s="88">
        <v>21.476618797137562</v>
      </c>
      <c r="K499" s="146">
        <v>42.299523791290561</v>
      </c>
      <c r="L499" s="147">
        <v>1.1145990871591E-7</v>
      </c>
      <c r="M499" s="147">
        <v>0.72618750432185375</v>
      </c>
      <c r="N499" s="87">
        <v>228.05719651473609</v>
      </c>
      <c r="O499" s="88">
        <v>19.336327535875579</v>
      </c>
      <c r="P499" s="89">
        <v>84.787184230014631</v>
      </c>
    </row>
    <row r="500" spans="1:16">
      <c r="A500" s="75" t="s">
        <v>787</v>
      </c>
      <c r="B500" s="85">
        <v>496</v>
      </c>
      <c r="C500" s="85">
        <v>343</v>
      </c>
      <c r="D500" s="85">
        <v>496</v>
      </c>
      <c r="E500" s="86" t="s">
        <v>778</v>
      </c>
      <c r="F500" s="85" t="s">
        <v>696</v>
      </c>
      <c r="G500" s="86" t="s">
        <v>772</v>
      </c>
      <c r="H500" s="85" t="s">
        <v>1</v>
      </c>
      <c r="I500" s="85">
        <v>1</v>
      </c>
      <c r="J500" s="88">
        <v>20.090258959865508</v>
      </c>
      <c r="K500" s="146">
        <v>33.722778847344571</v>
      </c>
      <c r="L500" s="147">
        <v>1.042367286633103E-7</v>
      </c>
      <c r="M500" s="147">
        <v>0.48819347143760888</v>
      </c>
      <c r="N500" s="87">
        <v>198.13601352387619</v>
      </c>
      <c r="O500" s="88">
        <v>19.03512489211646</v>
      </c>
      <c r="P500" s="89">
        <v>96.070999681350969</v>
      </c>
    </row>
    <row r="501" spans="1:16">
      <c r="A501" s="75" t="s">
        <v>12604</v>
      </c>
      <c r="B501" s="85">
        <v>497</v>
      </c>
      <c r="C501" s="85">
        <v>8447</v>
      </c>
      <c r="D501" s="85">
        <v>497</v>
      </c>
      <c r="E501" s="86" t="s">
        <v>12605</v>
      </c>
      <c r="F501" s="85" t="s">
        <v>55</v>
      </c>
      <c r="G501" s="86" t="s">
        <v>772</v>
      </c>
      <c r="H501" s="85" t="s">
        <v>1</v>
      </c>
      <c r="I501" s="85">
        <v>1</v>
      </c>
      <c r="J501" s="88">
        <v>21.53854346372065</v>
      </c>
      <c r="K501" s="146">
        <v>42.164949125341195</v>
      </c>
      <c r="L501" s="147">
        <v>1.113934656241507E-7</v>
      </c>
      <c r="M501" s="147">
        <v>0.73097859872585269</v>
      </c>
      <c r="N501" s="87">
        <v>228.29679895916459</v>
      </c>
      <c r="O501" s="88">
        <v>19.357942070834799</v>
      </c>
      <c r="P501" s="89">
        <v>84.792875586036359</v>
      </c>
    </row>
    <row r="502" spans="1:16">
      <c r="A502" s="75" t="s">
        <v>700</v>
      </c>
      <c r="B502" s="85">
        <v>498</v>
      </c>
      <c r="C502" s="85">
        <v>285</v>
      </c>
      <c r="D502" s="85">
        <v>498</v>
      </c>
      <c r="E502" s="86" t="s">
        <v>701</v>
      </c>
      <c r="F502" s="85" t="s">
        <v>55</v>
      </c>
      <c r="G502" s="86" t="s">
        <v>95</v>
      </c>
      <c r="H502" s="85" t="s">
        <v>1</v>
      </c>
      <c r="I502" s="85">
        <v>1</v>
      </c>
      <c r="J502" s="88">
        <v>19.49297993808511</v>
      </c>
      <c r="K502" s="146">
        <v>31.744332947748006</v>
      </c>
      <c r="L502" s="147">
        <v>8.7967839355000146E-8</v>
      </c>
      <c r="M502" s="147">
        <v>0.81092454207352405</v>
      </c>
      <c r="N502" s="87">
        <v>196.92674765918281</v>
      </c>
      <c r="O502" s="88">
        <v>16.5607308310117</v>
      </c>
      <c r="P502" s="89">
        <v>84.095893665359398</v>
      </c>
    </row>
    <row r="503" spans="1:16">
      <c r="A503" s="75" t="s">
        <v>12606</v>
      </c>
      <c r="B503" s="85">
        <v>499</v>
      </c>
      <c r="C503" s="85">
        <v>8448</v>
      </c>
      <c r="D503" s="85">
        <v>499</v>
      </c>
      <c r="E503" s="86" t="s">
        <v>12607</v>
      </c>
      <c r="F503" s="85" t="s">
        <v>55</v>
      </c>
      <c r="G503" s="86" t="s">
        <v>95</v>
      </c>
      <c r="H503" s="85" t="s">
        <v>1</v>
      </c>
      <c r="I503" s="85">
        <v>1</v>
      </c>
      <c r="J503" s="88">
        <v>13.826622290336489</v>
      </c>
      <c r="K503" s="146">
        <v>22.880006964802483</v>
      </c>
      <c r="L503" s="147">
        <v>6.3808638312448401E-8</v>
      </c>
      <c r="M503" s="147">
        <v>0.58943801050858025</v>
      </c>
      <c r="N503" s="87">
        <v>140.59176304547071</v>
      </c>
      <c r="O503" s="88">
        <v>11.758563162122471</v>
      </c>
      <c r="P503" s="89">
        <v>83.636216712919889</v>
      </c>
    </row>
    <row r="504" spans="1:16">
      <c r="A504" s="75" t="s">
        <v>28938</v>
      </c>
      <c r="B504" s="85">
        <v>500</v>
      </c>
      <c r="C504" s="85">
        <v>18343</v>
      </c>
      <c r="D504" s="85">
        <v>500</v>
      </c>
      <c r="E504" s="86" t="s">
        <v>28939</v>
      </c>
      <c r="F504" s="85" t="s">
        <v>38</v>
      </c>
      <c r="G504" s="86" t="s">
        <v>95</v>
      </c>
      <c r="H504" s="85" t="s">
        <v>1</v>
      </c>
      <c r="I504" s="85">
        <v>1</v>
      </c>
      <c r="J504" s="88">
        <v>0.55498858559356945</v>
      </c>
      <c r="K504" s="146">
        <v>2.1677476684955406</v>
      </c>
      <c r="L504" s="147">
        <v>5.1441569548651017E-9</v>
      </c>
      <c r="M504" s="147">
        <v>4.6809807908373913E-2</v>
      </c>
      <c r="N504" s="87">
        <v>7.5467284583285021</v>
      </c>
      <c r="O504" s="88">
        <v>0.49119700917293663</v>
      </c>
      <c r="P504" s="89">
        <v>65.087409979731802</v>
      </c>
    </row>
    <row r="505" spans="1:16">
      <c r="A505" s="75" t="s">
        <v>28940</v>
      </c>
      <c r="B505" s="85">
        <v>501</v>
      </c>
      <c r="C505" s="85">
        <v>18344</v>
      </c>
      <c r="D505" s="85">
        <v>501</v>
      </c>
      <c r="E505" s="86" t="s">
        <v>28939</v>
      </c>
      <c r="F505" s="85" t="s">
        <v>11</v>
      </c>
      <c r="G505" s="86" t="s">
        <v>95</v>
      </c>
      <c r="H505" s="85" t="s">
        <v>1</v>
      </c>
      <c r="I505" s="85">
        <v>1</v>
      </c>
      <c r="J505" s="88">
        <v>0.53373952447812012</v>
      </c>
      <c r="K505" s="146">
        <v>2.08326485293277</v>
      </c>
      <c r="L505" s="147">
        <v>4.9673817516092683E-9</v>
      </c>
      <c r="M505" s="147">
        <v>5.1617953944418822E-2</v>
      </c>
      <c r="N505" s="87">
        <v>8.1026299801459505</v>
      </c>
      <c r="O505" s="88">
        <v>0.47457018739795148</v>
      </c>
      <c r="P505" s="89">
        <v>58.569895029243725</v>
      </c>
    </row>
    <row r="506" spans="1:16">
      <c r="A506" s="75" t="s">
        <v>28949</v>
      </c>
      <c r="B506" s="85">
        <v>502</v>
      </c>
      <c r="C506" s="85">
        <v>18351</v>
      </c>
      <c r="D506" s="85">
        <v>502</v>
      </c>
      <c r="E506" s="86" t="s">
        <v>94</v>
      </c>
      <c r="F506" s="85" t="s">
        <v>38</v>
      </c>
      <c r="G506" s="86" t="s">
        <v>95</v>
      </c>
      <c r="H506" s="85" t="s">
        <v>1</v>
      </c>
      <c r="I506" s="85">
        <v>1</v>
      </c>
      <c r="J506" s="88">
        <v>0.81253638226178226</v>
      </c>
      <c r="K506" s="146">
        <v>2.7199864279754049</v>
      </c>
      <c r="L506" s="147">
        <v>1.5969232030098231E-8</v>
      </c>
      <c r="M506" s="147">
        <v>5.6529122848185301E-2</v>
      </c>
      <c r="N506" s="87">
        <v>9.1913177893836409</v>
      </c>
      <c r="O506" s="88">
        <v>0.73358184725738784</v>
      </c>
      <c r="P506" s="89">
        <v>79.812477826052955</v>
      </c>
    </row>
    <row r="507" spans="1:16">
      <c r="A507" s="75" t="s">
        <v>28950</v>
      </c>
      <c r="B507" s="85">
        <v>503</v>
      </c>
      <c r="C507" s="85">
        <v>18352</v>
      </c>
      <c r="D507" s="85">
        <v>503</v>
      </c>
      <c r="E507" s="86" t="s">
        <v>94</v>
      </c>
      <c r="F507" s="85" t="s">
        <v>11</v>
      </c>
      <c r="G507" s="86" t="s">
        <v>95</v>
      </c>
      <c r="H507" s="85" t="s">
        <v>1</v>
      </c>
      <c r="I507" s="85">
        <v>1</v>
      </c>
      <c r="J507" s="88">
        <v>0.79425626898163249</v>
      </c>
      <c r="K507" s="146">
        <v>2.643409831780807</v>
      </c>
      <c r="L507" s="147">
        <v>1.5819728539899321E-8</v>
      </c>
      <c r="M507" s="147">
        <v>6.1632445833422513E-2</v>
      </c>
      <c r="N507" s="87">
        <v>9.7686374290198401</v>
      </c>
      <c r="O507" s="88">
        <v>0.72001350716054369</v>
      </c>
      <c r="P507" s="89">
        <v>73.706646642610423</v>
      </c>
    </row>
    <row r="508" spans="1:16">
      <c r="A508" s="75" t="s">
        <v>857</v>
      </c>
      <c r="B508" s="85">
        <v>504</v>
      </c>
      <c r="C508" s="85">
        <v>379</v>
      </c>
      <c r="D508" s="85">
        <v>504</v>
      </c>
      <c r="E508" s="86" t="s">
        <v>858</v>
      </c>
      <c r="F508" s="85" t="s">
        <v>55</v>
      </c>
      <c r="G508" s="86" t="s">
        <v>859</v>
      </c>
      <c r="H508" s="85" t="s">
        <v>1</v>
      </c>
      <c r="I508" s="85">
        <v>1</v>
      </c>
      <c r="J508" s="88">
        <v>13.4753899819551</v>
      </c>
      <c r="K508" s="146">
        <v>40.999058889652368</v>
      </c>
      <c r="L508" s="147">
        <v>1.6146023703745151E-7</v>
      </c>
      <c r="M508" s="147">
        <v>1.2227586044946921</v>
      </c>
      <c r="N508" s="87">
        <v>199.71316148268929</v>
      </c>
      <c r="O508" s="88">
        <v>11.813807285655329</v>
      </c>
      <c r="P508" s="89">
        <v>59.153874476516783</v>
      </c>
    </row>
    <row r="509" spans="1:16">
      <c r="A509" s="75" t="s">
        <v>12608</v>
      </c>
      <c r="B509" s="85">
        <v>505</v>
      </c>
      <c r="C509" s="85">
        <v>8449</v>
      </c>
      <c r="D509" s="85">
        <v>505</v>
      </c>
      <c r="E509" s="86" t="s">
        <v>12609</v>
      </c>
      <c r="F509" s="85" t="s">
        <v>55</v>
      </c>
      <c r="G509" s="86" t="s">
        <v>859</v>
      </c>
      <c r="H509" s="85" t="s">
        <v>1</v>
      </c>
      <c r="I509" s="85">
        <v>1</v>
      </c>
      <c r="J509" s="88">
        <v>13.529810082774469</v>
      </c>
      <c r="K509" s="146">
        <v>41.075326032794372</v>
      </c>
      <c r="L509" s="147">
        <v>1.6176746539182181E-7</v>
      </c>
      <c r="M509" s="147">
        <v>1.2297362739108331</v>
      </c>
      <c r="N509" s="87">
        <v>200.4972304702344</v>
      </c>
      <c r="O509" s="88">
        <v>11.8632184084326</v>
      </c>
      <c r="P509" s="89">
        <v>59.168988921239986</v>
      </c>
    </row>
    <row r="510" spans="1:16">
      <c r="A510" s="75" t="s">
        <v>865</v>
      </c>
      <c r="B510" s="85">
        <v>506</v>
      </c>
      <c r="C510" s="85">
        <v>382</v>
      </c>
      <c r="D510" s="85">
        <v>506</v>
      </c>
      <c r="E510" s="86" t="s">
        <v>866</v>
      </c>
      <c r="F510" s="85" t="s">
        <v>38</v>
      </c>
      <c r="G510" s="86" t="s">
        <v>867</v>
      </c>
      <c r="H510" s="85" t="s">
        <v>1</v>
      </c>
      <c r="I510" s="85">
        <v>1</v>
      </c>
      <c r="J510" s="88">
        <v>4.5740265651864167</v>
      </c>
      <c r="K510" s="146">
        <v>6.9836147431002882</v>
      </c>
      <c r="L510" s="147">
        <v>5.978976675045971E-8</v>
      </c>
      <c r="M510" s="147">
        <v>0.44160553464262292</v>
      </c>
      <c r="N510" s="87">
        <v>67.301230894094147</v>
      </c>
      <c r="O510" s="88">
        <v>3.8347251280448109</v>
      </c>
      <c r="P510" s="89">
        <v>56.978528878307898</v>
      </c>
    </row>
    <row r="511" spans="1:16">
      <c r="A511" s="75" t="s">
        <v>868</v>
      </c>
      <c r="B511" s="85">
        <v>507</v>
      </c>
      <c r="C511" s="85">
        <v>383</v>
      </c>
      <c r="D511" s="85">
        <v>507</v>
      </c>
      <c r="E511" s="86" t="s">
        <v>866</v>
      </c>
      <c r="F511" s="85" t="s">
        <v>11</v>
      </c>
      <c r="G511" s="86" t="s">
        <v>867</v>
      </c>
      <c r="H511" s="85" t="s">
        <v>1</v>
      </c>
      <c r="I511" s="85">
        <v>1</v>
      </c>
      <c r="J511" s="88">
        <v>4.2742430627253114</v>
      </c>
      <c r="K511" s="146">
        <v>6.4979409897691331</v>
      </c>
      <c r="L511" s="147">
        <v>5.8448406782854801E-8</v>
      </c>
      <c r="M511" s="147">
        <v>0.44627968799364148</v>
      </c>
      <c r="N511" s="87">
        <v>67.270195112921627</v>
      </c>
      <c r="O511" s="88">
        <v>3.577786188119461</v>
      </c>
      <c r="P511" s="89">
        <v>53.185310108194116</v>
      </c>
    </row>
    <row r="512" spans="1:16">
      <c r="A512" s="75" t="s">
        <v>12610</v>
      </c>
      <c r="B512" s="85">
        <v>508</v>
      </c>
      <c r="C512" s="85">
        <v>8450</v>
      </c>
      <c r="D512" s="85">
        <v>508</v>
      </c>
      <c r="E512" s="86" t="s">
        <v>12611</v>
      </c>
      <c r="F512" s="85" t="s">
        <v>55</v>
      </c>
      <c r="G512" s="86" t="s">
        <v>867</v>
      </c>
      <c r="H512" s="85" t="s">
        <v>1</v>
      </c>
      <c r="I512" s="85">
        <v>1</v>
      </c>
      <c r="J512" s="88">
        <v>4.6419770804719791</v>
      </c>
      <c r="K512" s="146">
        <v>7.0532350030241231</v>
      </c>
      <c r="L512" s="147">
        <v>6.0142804562013258E-8</v>
      </c>
      <c r="M512" s="147">
        <v>0.45569900762216459</v>
      </c>
      <c r="N512" s="87">
        <v>68.799520399919388</v>
      </c>
      <c r="O512" s="88">
        <v>3.8978795849340231</v>
      </c>
      <c r="P512" s="89">
        <v>56.65562146765474</v>
      </c>
    </row>
    <row r="513" spans="1:16">
      <c r="A513" s="75" t="s">
        <v>2566</v>
      </c>
      <c r="B513" s="85">
        <v>509</v>
      </c>
      <c r="C513" s="85">
        <v>1292</v>
      </c>
      <c r="D513" s="85">
        <v>509</v>
      </c>
      <c r="E513" s="86" t="s">
        <v>2567</v>
      </c>
      <c r="F513" s="85" t="s">
        <v>38</v>
      </c>
      <c r="G513" s="86" t="s">
        <v>2568</v>
      </c>
      <c r="H513" s="85" t="s">
        <v>1</v>
      </c>
      <c r="I513" s="85">
        <v>1</v>
      </c>
      <c r="J513" s="88">
        <v>9.8983020398163575</v>
      </c>
      <c r="K513" s="146">
        <v>10.801480785457557</v>
      </c>
      <c r="L513" s="147">
        <v>4.127828909674362E-8</v>
      </c>
      <c r="M513" s="147">
        <v>1.476510427196442</v>
      </c>
      <c r="N513" s="87">
        <v>202.65248423047461</v>
      </c>
      <c r="O513" s="88">
        <v>8.6508116214741264</v>
      </c>
      <c r="P513" s="89">
        <v>42.68791302669473</v>
      </c>
    </row>
    <row r="514" spans="1:16">
      <c r="A514" s="75" t="s">
        <v>2571</v>
      </c>
      <c r="B514" s="85">
        <v>510</v>
      </c>
      <c r="C514" s="85">
        <v>1294</v>
      </c>
      <c r="D514" s="85">
        <v>510</v>
      </c>
      <c r="E514" s="86" t="s">
        <v>2567</v>
      </c>
      <c r="F514" s="85" t="s">
        <v>11</v>
      </c>
      <c r="G514" s="86" t="s">
        <v>2568</v>
      </c>
      <c r="H514" s="85" t="s">
        <v>1</v>
      </c>
      <c r="I514" s="85">
        <v>1</v>
      </c>
      <c r="J514" s="88">
        <v>9.3983333941118516</v>
      </c>
      <c r="K514" s="146">
        <v>10.011559770586965</v>
      </c>
      <c r="L514" s="147">
        <v>3.9012128727352208E-8</v>
      </c>
      <c r="M514" s="147">
        <v>1.486100820052485</v>
      </c>
      <c r="N514" s="87">
        <v>202.2656613892608</v>
      </c>
      <c r="O514" s="88">
        <v>8.2100053796606041</v>
      </c>
      <c r="P514" s="89">
        <v>40.590208556757574</v>
      </c>
    </row>
    <row r="515" spans="1:16">
      <c r="A515" s="75" t="s">
        <v>12612</v>
      </c>
      <c r="B515" s="85">
        <v>511</v>
      </c>
      <c r="C515" s="85">
        <v>8451</v>
      </c>
      <c r="D515" s="85">
        <v>511</v>
      </c>
      <c r="E515" s="86" t="s">
        <v>12613</v>
      </c>
      <c r="F515" s="85" t="s">
        <v>38</v>
      </c>
      <c r="G515" s="86" t="s">
        <v>2568</v>
      </c>
      <c r="H515" s="85" t="s">
        <v>1</v>
      </c>
      <c r="I515" s="85">
        <v>1</v>
      </c>
      <c r="J515" s="88">
        <v>9.9528502071056835</v>
      </c>
      <c r="K515" s="146">
        <v>10.878069309971229</v>
      </c>
      <c r="L515" s="147">
        <v>4.1586515375326547E-8</v>
      </c>
      <c r="M515" s="147">
        <v>1.4834969213251299</v>
      </c>
      <c r="N515" s="87">
        <v>203.43570661124639</v>
      </c>
      <c r="O515" s="88">
        <v>8.7003764946131454</v>
      </c>
      <c r="P515" s="89">
        <v>42.767204634528838</v>
      </c>
    </row>
    <row r="516" spans="1:16">
      <c r="A516" s="75" t="s">
        <v>12614</v>
      </c>
      <c r="B516" s="85">
        <v>512</v>
      </c>
      <c r="C516" s="85">
        <v>8452</v>
      </c>
      <c r="D516" s="85">
        <v>512</v>
      </c>
      <c r="E516" s="86" t="s">
        <v>12613</v>
      </c>
      <c r="F516" s="85" t="s">
        <v>11</v>
      </c>
      <c r="G516" s="86" t="s">
        <v>2568</v>
      </c>
      <c r="H516" s="85" t="s">
        <v>1</v>
      </c>
      <c r="I516" s="85">
        <v>1</v>
      </c>
      <c r="J516" s="88">
        <v>9.426906485681247</v>
      </c>
      <c r="K516" s="146">
        <v>10.043255343960451</v>
      </c>
      <c r="L516" s="147">
        <v>3.915240635246769E-8</v>
      </c>
      <c r="M516" s="147">
        <v>1.490092225469259</v>
      </c>
      <c r="N516" s="87">
        <v>202.70491801516911</v>
      </c>
      <c r="O516" s="88">
        <v>8.2356364125631192</v>
      </c>
      <c r="P516" s="89">
        <v>40.62869560938239</v>
      </c>
    </row>
    <row r="517" spans="1:16">
      <c r="A517" s="75" t="s">
        <v>869</v>
      </c>
      <c r="B517" s="85">
        <v>513</v>
      </c>
      <c r="C517" s="85">
        <v>384</v>
      </c>
      <c r="D517" s="85">
        <v>513</v>
      </c>
      <c r="E517" s="86" t="s">
        <v>870</v>
      </c>
      <c r="F517" s="85" t="s">
        <v>283</v>
      </c>
      <c r="G517" s="86" t="s">
        <v>871</v>
      </c>
      <c r="H517" s="85" t="s">
        <v>1</v>
      </c>
      <c r="I517" s="85">
        <v>1</v>
      </c>
      <c r="J517" s="88">
        <v>5.4380265477534264</v>
      </c>
      <c r="K517" s="146">
        <v>5.5925155870760177</v>
      </c>
      <c r="L517" s="147">
        <v>2.1170748812588111E-8</v>
      </c>
      <c r="M517" s="147">
        <v>9.668250463186677E-2</v>
      </c>
      <c r="N517" s="87">
        <v>42.600261042496172</v>
      </c>
      <c r="O517" s="88">
        <v>4.7966961402231583</v>
      </c>
      <c r="P517" s="89">
        <v>112.59781097205443</v>
      </c>
    </row>
    <row r="518" spans="1:16">
      <c r="A518" s="75" t="s">
        <v>874</v>
      </c>
      <c r="B518" s="85">
        <v>514</v>
      </c>
      <c r="C518" s="85">
        <v>386</v>
      </c>
      <c r="D518" s="85">
        <v>514</v>
      </c>
      <c r="E518" s="86" t="s">
        <v>870</v>
      </c>
      <c r="F518" s="85" t="s">
        <v>38</v>
      </c>
      <c r="G518" s="86" t="s">
        <v>871</v>
      </c>
      <c r="H518" s="85" t="s">
        <v>1</v>
      </c>
      <c r="I518" s="85">
        <v>1</v>
      </c>
      <c r="J518" s="88">
        <v>4.5741605587840004</v>
      </c>
      <c r="K518" s="146">
        <v>4.3885761272465329</v>
      </c>
      <c r="L518" s="147">
        <v>1.8573549292578842E-8</v>
      </c>
      <c r="M518" s="147">
        <v>0.10454741708625991</v>
      </c>
      <c r="N518" s="87">
        <v>40.500782537131244</v>
      </c>
      <c r="O518" s="88">
        <v>4.2992448455065357</v>
      </c>
      <c r="P518" s="89">
        <v>106.15214265465055</v>
      </c>
    </row>
    <row r="519" spans="1:16">
      <c r="A519" s="75" t="s">
        <v>876</v>
      </c>
      <c r="B519" s="85">
        <v>515</v>
      </c>
      <c r="C519" s="85">
        <v>388</v>
      </c>
      <c r="D519" s="85">
        <v>515</v>
      </c>
      <c r="E519" s="86" t="s">
        <v>877</v>
      </c>
      <c r="F519" s="85" t="s">
        <v>283</v>
      </c>
      <c r="G519" s="86" t="s">
        <v>871</v>
      </c>
      <c r="H519" s="85" t="s">
        <v>1</v>
      </c>
      <c r="I519" s="85">
        <v>1</v>
      </c>
      <c r="J519" s="88">
        <v>2.8883830779945971</v>
      </c>
      <c r="K519" s="146">
        <v>1.9407310273154821</v>
      </c>
      <c r="L519" s="147">
        <v>9.2438704606625078E-9</v>
      </c>
      <c r="M519" s="147">
        <v>0.35416117882213222</v>
      </c>
      <c r="N519" s="87">
        <v>47.217461454305337</v>
      </c>
      <c r="O519" s="88">
        <v>2.661196929234436</v>
      </c>
      <c r="P519" s="89">
        <v>56.360440550363073</v>
      </c>
    </row>
    <row r="520" spans="1:16">
      <c r="A520" s="75" t="s">
        <v>879</v>
      </c>
      <c r="B520" s="85">
        <v>516</v>
      </c>
      <c r="C520" s="85">
        <v>390</v>
      </c>
      <c r="D520" s="85">
        <v>516</v>
      </c>
      <c r="E520" s="86" t="s">
        <v>877</v>
      </c>
      <c r="F520" s="85" t="s">
        <v>880</v>
      </c>
      <c r="G520" s="86" t="s">
        <v>871</v>
      </c>
      <c r="H520" s="85" t="s">
        <v>1</v>
      </c>
      <c r="I520" s="85">
        <v>1</v>
      </c>
      <c r="J520" s="88">
        <v>2.8000008720838601</v>
      </c>
      <c r="K520" s="146">
        <v>1.8631590208507469</v>
      </c>
      <c r="L520" s="147">
        <v>8.9868247499312423E-9</v>
      </c>
      <c r="M520" s="147">
        <v>0.33592441638340609</v>
      </c>
      <c r="N520" s="87">
        <v>44.754226279330069</v>
      </c>
      <c r="O520" s="88">
        <v>2.5197717079610338</v>
      </c>
      <c r="P520" s="89">
        <v>56.302430350020394</v>
      </c>
    </row>
    <row r="521" spans="1:16">
      <c r="A521" s="75" t="s">
        <v>881</v>
      </c>
      <c r="B521" s="85">
        <v>517</v>
      </c>
      <c r="C521" s="85">
        <v>391</v>
      </c>
      <c r="D521" s="85">
        <v>517</v>
      </c>
      <c r="E521" s="86" t="s">
        <v>877</v>
      </c>
      <c r="F521" s="85" t="s">
        <v>882</v>
      </c>
      <c r="G521" s="86" t="s">
        <v>871</v>
      </c>
      <c r="H521" s="85" t="s">
        <v>1</v>
      </c>
      <c r="I521" s="85">
        <v>1</v>
      </c>
      <c r="J521" s="88">
        <v>2.66091782001349</v>
      </c>
      <c r="K521" s="146">
        <v>1.8901437067685452</v>
      </c>
      <c r="L521" s="147">
        <v>8.776216928324962E-9</v>
      </c>
      <c r="M521" s="147">
        <v>0.31608925978747471</v>
      </c>
      <c r="N521" s="87">
        <v>43.376301070778247</v>
      </c>
      <c r="O521" s="88">
        <v>2.4050579342638749</v>
      </c>
      <c r="P521" s="89">
        <v>55.446358377573013</v>
      </c>
    </row>
    <row r="522" spans="1:16">
      <c r="A522" s="75" t="s">
        <v>886</v>
      </c>
      <c r="B522" s="85">
        <v>518</v>
      </c>
      <c r="C522" s="85">
        <v>394</v>
      </c>
      <c r="D522" s="85">
        <v>518</v>
      </c>
      <c r="E522" s="86" t="s">
        <v>877</v>
      </c>
      <c r="F522" s="85" t="s">
        <v>887</v>
      </c>
      <c r="G522" s="86" t="s">
        <v>871</v>
      </c>
      <c r="H522" s="85" t="s">
        <v>1</v>
      </c>
      <c r="I522" s="85">
        <v>1</v>
      </c>
      <c r="J522" s="88">
        <v>3.1060047687730772</v>
      </c>
      <c r="K522" s="146">
        <v>2.078713456572002</v>
      </c>
      <c r="L522" s="147">
        <v>9.9603079966738903E-9</v>
      </c>
      <c r="M522" s="147">
        <v>0.38087221043886871</v>
      </c>
      <c r="N522" s="87">
        <v>50.70821012433786</v>
      </c>
      <c r="O522" s="88">
        <v>2.851136838266382</v>
      </c>
      <c r="P522" s="89">
        <v>56.226335563320411</v>
      </c>
    </row>
    <row r="523" spans="1:16">
      <c r="A523" s="75" t="s">
        <v>888</v>
      </c>
      <c r="B523" s="85">
        <v>519</v>
      </c>
      <c r="C523" s="85">
        <v>395</v>
      </c>
      <c r="D523" s="85">
        <v>519</v>
      </c>
      <c r="E523" s="86" t="s">
        <v>877</v>
      </c>
      <c r="F523" s="85" t="s">
        <v>318</v>
      </c>
      <c r="G523" s="86" t="s">
        <v>871</v>
      </c>
      <c r="H523" s="85" t="s">
        <v>1</v>
      </c>
      <c r="I523" s="85">
        <v>1</v>
      </c>
      <c r="J523" s="88">
        <v>2.627498445231208</v>
      </c>
      <c r="K523" s="146">
        <v>1.7890700812328892</v>
      </c>
      <c r="L523" s="147">
        <v>8.4782536605168261E-9</v>
      </c>
      <c r="M523" s="147">
        <v>0.31815532167814592</v>
      </c>
      <c r="N523" s="87">
        <v>42.447972761988858</v>
      </c>
      <c r="O523" s="88">
        <v>2.3942567526970948</v>
      </c>
      <c r="P523" s="89">
        <v>56.404501720776977</v>
      </c>
    </row>
    <row r="524" spans="1:16">
      <c r="A524" s="75" t="s">
        <v>890</v>
      </c>
      <c r="B524" s="85">
        <v>520</v>
      </c>
      <c r="C524" s="85">
        <v>397</v>
      </c>
      <c r="D524" s="85">
        <v>520</v>
      </c>
      <c r="E524" s="86" t="s">
        <v>877</v>
      </c>
      <c r="F524" s="85" t="s">
        <v>891</v>
      </c>
      <c r="G524" s="86" t="s">
        <v>871</v>
      </c>
      <c r="H524" s="85" t="s">
        <v>1</v>
      </c>
      <c r="I524" s="85">
        <v>1</v>
      </c>
      <c r="J524" s="88">
        <v>2.973611294029908</v>
      </c>
      <c r="K524" s="146">
        <v>2.0239528624227985</v>
      </c>
      <c r="L524" s="147">
        <v>9.5850525658078803E-9</v>
      </c>
      <c r="M524" s="147">
        <v>0.3584472078232942</v>
      </c>
      <c r="N524" s="87">
        <v>47.674473378900323</v>
      </c>
      <c r="O524" s="88">
        <v>2.6784619689920031</v>
      </c>
      <c r="P524" s="89">
        <v>56.182308458963107</v>
      </c>
    </row>
    <row r="525" spans="1:16">
      <c r="A525" s="75" t="s">
        <v>892</v>
      </c>
      <c r="B525" s="85">
        <v>521</v>
      </c>
      <c r="C525" s="85">
        <v>398</v>
      </c>
      <c r="D525" s="85">
        <v>521</v>
      </c>
      <c r="E525" s="86" t="s">
        <v>877</v>
      </c>
      <c r="F525" s="85" t="s">
        <v>38</v>
      </c>
      <c r="G525" s="86" t="s">
        <v>871</v>
      </c>
      <c r="H525" s="85" t="s">
        <v>1</v>
      </c>
      <c r="I525" s="85">
        <v>1</v>
      </c>
      <c r="J525" s="88">
        <v>2.4153632892649659</v>
      </c>
      <c r="K525" s="146">
        <v>1.7667645824372809</v>
      </c>
      <c r="L525" s="147">
        <v>8.0295107811084002E-9</v>
      </c>
      <c r="M525" s="147">
        <v>0.29447556827774191</v>
      </c>
      <c r="N525" s="87">
        <v>39.297013723662843</v>
      </c>
      <c r="O525" s="88">
        <v>2.1945320620911062</v>
      </c>
      <c r="P525" s="89">
        <v>55.844753942960821</v>
      </c>
    </row>
    <row r="526" spans="1:16">
      <c r="A526" s="75" t="s">
        <v>895</v>
      </c>
      <c r="B526" s="85">
        <v>522</v>
      </c>
      <c r="C526" s="85">
        <v>401</v>
      </c>
      <c r="D526" s="85">
        <v>522</v>
      </c>
      <c r="E526" s="86" t="s">
        <v>877</v>
      </c>
      <c r="F526" s="85" t="s">
        <v>896</v>
      </c>
      <c r="G526" s="86" t="s">
        <v>871</v>
      </c>
      <c r="H526" s="85" t="s">
        <v>1</v>
      </c>
      <c r="I526" s="85">
        <v>1</v>
      </c>
      <c r="J526" s="88">
        <v>3.1722576133543332</v>
      </c>
      <c r="K526" s="146">
        <v>2.1505543397095948</v>
      </c>
      <c r="L526" s="147">
        <v>1.020194371992975E-8</v>
      </c>
      <c r="M526" s="147">
        <v>0.38797875906067641</v>
      </c>
      <c r="N526" s="87">
        <v>51.593060451998497</v>
      </c>
      <c r="O526" s="88">
        <v>2.8931016489034862</v>
      </c>
      <c r="P526" s="89">
        <v>56.075402845993018</v>
      </c>
    </row>
    <row r="527" spans="1:16">
      <c r="A527" s="75" t="s">
        <v>897</v>
      </c>
      <c r="B527" s="85">
        <v>523</v>
      </c>
      <c r="C527" s="85">
        <v>402</v>
      </c>
      <c r="D527" s="85">
        <v>523</v>
      </c>
      <c r="E527" s="86" t="s">
        <v>877</v>
      </c>
      <c r="F527" s="85" t="s">
        <v>696</v>
      </c>
      <c r="G527" s="86" t="s">
        <v>871</v>
      </c>
      <c r="H527" s="85" t="s">
        <v>1</v>
      </c>
      <c r="I527" s="85">
        <v>1</v>
      </c>
      <c r="J527" s="88">
        <v>2.4940217728099539</v>
      </c>
      <c r="K527" s="146">
        <v>1.7868219891149215</v>
      </c>
      <c r="L527" s="147">
        <v>8.1999611291741124E-9</v>
      </c>
      <c r="M527" s="147">
        <v>0.3005210593289489</v>
      </c>
      <c r="N527" s="87">
        <v>40.005804740986832</v>
      </c>
      <c r="O527" s="88">
        <v>2.269613211590388</v>
      </c>
      <c r="P527" s="89">
        <v>56.732097411481867</v>
      </c>
    </row>
    <row r="528" spans="1:16">
      <c r="A528" s="75" t="s">
        <v>898</v>
      </c>
      <c r="B528" s="85">
        <v>524</v>
      </c>
      <c r="C528" s="85">
        <v>403</v>
      </c>
      <c r="D528" s="85">
        <v>524</v>
      </c>
      <c r="E528" s="86" t="s">
        <v>877</v>
      </c>
      <c r="F528" s="85" t="s">
        <v>899</v>
      </c>
      <c r="G528" s="86" t="s">
        <v>871</v>
      </c>
      <c r="H528" s="85" t="s">
        <v>1</v>
      </c>
      <c r="I528" s="85">
        <v>1</v>
      </c>
      <c r="J528" s="88">
        <v>2.75297866359243</v>
      </c>
      <c r="K528" s="146">
        <v>1.9297928539098095</v>
      </c>
      <c r="L528" s="147">
        <v>8.8189156458814163E-9</v>
      </c>
      <c r="M528" s="147">
        <v>0.33849463867536128</v>
      </c>
      <c r="N528" s="87">
        <v>45.115864960103217</v>
      </c>
      <c r="O528" s="88">
        <v>2.5540712004977708</v>
      </c>
      <c r="P528" s="89">
        <v>56.611376125812569</v>
      </c>
    </row>
    <row r="529" spans="1:16">
      <c r="A529" s="75" t="s">
        <v>3131</v>
      </c>
      <c r="B529" s="85">
        <v>525</v>
      </c>
      <c r="C529" s="85">
        <v>1678</v>
      </c>
      <c r="D529" s="85">
        <v>525</v>
      </c>
      <c r="E529" s="86" t="s">
        <v>3132</v>
      </c>
      <c r="F529" s="85" t="s">
        <v>55</v>
      </c>
      <c r="G529" s="86" t="s">
        <v>871</v>
      </c>
      <c r="H529" s="85" t="s">
        <v>1</v>
      </c>
      <c r="I529" s="85">
        <v>1</v>
      </c>
      <c r="J529" s="88">
        <v>0.5188744479165176</v>
      </c>
      <c r="K529" s="146">
        <v>1.4303303642150507</v>
      </c>
      <c r="L529" s="147">
        <v>3.3297527586454722E-9</v>
      </c>
      <c r="M529" s="147">
        <v>0.11664174088894171</v>
      </c>
      <c r="N529" s="87">
        <v>11.732239061883551</v>
      </c>
      <c r="O529" s="88">
        <v>0.42852450986624752</v>
      </c>
      <c r="P529" s="89">
        <v>36.525381694485361</v>
      </c>
    </row>
    <row r="530" spans="1:16">
      <c r="A530" s="75" t="s">
        <v>3177</v>
      </c>
      <c r="B530" s="85">
        <v>526</v>
      </c>
      <c r="C530" s="85">
        <v>1704</v>
      </c>
      <c r="D530" s="85">
        <v>526</v>
      </c>
      <c r="E530" s="86" t="s">
        <v>3178</v>
      </c>
      <c r="F530" s="85" t="s">
        <v>38</v>
      </c>
      <c r="G530" s="86" t="s">
        <v>871</v>
      </c>
      <c r="H530" s="85" t="s">
        <v>1</v>
      </c>
      <c r="I530" s="85">
        <v>1</v>
      </c>
      <c r="J530" s="88">
        <v>0.97770873217828613</v>
      </c>
      <c r="K530" s="146">
        <v>1.6129242396003221</v>
      </c>
      <c r="L530" s="147">
        <v>1.577797908927452E-8</v>
      </c>
      <c r="M530" s="147">
        <v>7.7964097650424072E-2</v>
      </c>
      <c r="N530" s="87">
        <v>12.455898004185149</v>
      </c>
      <c r="O530" s="88">
        <v>0.81344212071475352</v>
      </c>
      <c r="P530" s="89">
        <v>65.305778872100518</v>
      </c>
    </row>
    <row r="531" spans="1:16">
      <c r="A531" s="75" t="s">
        <v>3181</v>
      </c>
      <c r="B531" s="85">
        <v>527</v>
      </c>
      <c r="C531" s="85">
        <v>1706</v>
      </c>
      <c r="D531" s="85">
        <v>527</v>
      </c>
      <c r="E531" s="86" t="s">
        <v>3178</v>
      </c>
      <c r="F531" s="85" t="s">
        <v>11</v>
      </c>
      <c r="G531" s="86" t="s">
        <v>871</v>
      </c>
      <c r="H531" s="85" t="s">
        <v>1</v>
      </c>
      <c r="I531" s="85">
        <v>1</v>
      </c>
      <c r="J531" s="88">
        <v>0.94211330847298203</v>
      </c>
      <c r="K531" s="146">
        <v>1.5542974118346049</v>
      </c>
      <c r="L531" s="147">
        <v>1.5630517327643181E-8</v>
      </c>
      <c r="M531" s="147">
        <v>7.7482235178589043E-2</v>
      </c>
      <c r="N531" s="87">
        <v>12.43998078110962</v>
      </c>
      <c r="O531" s="88">
        <v>0.78320546309117023</v>
      </c>
      <c r="P531" s="89">
        <v>62.958735778795145</v>
      </c>
    </row>
    <row r="532" spans="1:16">
      <c r="A532" s="75" t="s">
        <v>12615</v>
      </c>
      <c r="B532" s="85">
        <v>528</v>
      </c>
      <c r="C532" s="85">
        <v>8453</v>
      </c>
      <c r="D532" s="85">
        <v>528</v>
      </c>
      <c r="E532" s="86" t="s">
        <v>12616</v>
      </c>
      <c r="F532" s="85" t="s">
        <v>283</v>
      </c>
      <c r="G532" s="86" t="s">
        <v>871</v>
      </c>
      <c r="H532" s="85" t="s">
        <v>1</v>
      </c>
      <c r="I532" s="85">
        <v>1</v>
      </c>
      <c r="J532" s="88">
        <v>5.1534268670398466</v>
      </c>
      <c r="K532" s="146">
        <v>5.1899144111513111</v>
      </c>
      <c r="L532" s="147">
        <v>1.9898122833638348E-8</v>
      </c>
      <c r="M532" s="147">
        <v>0.13592124195362981</v>
      </c>
      <c r="N532" s="87">
        <v>43.854082104642231</v>
      </c>
      <c r="O532" s="88">
        <v>4.5614757386853233</v>
      </c>
      <c r="P532" s="89">
        <v>104.0148492402823</v>
      </c>
    </row>
    <row r="533" spans="1:16">
      <c r="A533" s="75" t="s">
        <v>12617</v>
      </c>
      <c r="B533" s="85">
        <v>529</v>
      </c>
      <c r="C533" s="85">
        <v>8454</v>
      </c>
      <c r="D533" s="85">
        <v>529</v>
      </c>
      <c r="E533" s="86" t="s">
        <v>12616</v>
      </c>
      <c r="F533" s="85" t="s">
        <v>880</v>
      </c>
      <c r="G533" s="86" t="s">
        <v>871</v>
      </c>
      <c r="H533" s="85" t="s">
        <v>1</v>
      </c>
      <c r="I533" s="85">
        <v>1</v>
      </c>
      <c r="J533" s="88">
        <v>3.0311514644220079</v>
      </c>
      <c r="K533" s="146">
        <v>2.2978588013548609</v>
      </c>
      <c r="L533" s="147">
        <v>1.054050845829591E-8</v>
      </c>
      <c r="M533" s="147">
        <v>0.33813400785660352</v>
      </c>
      <c r="N533" s="87">
        <v>48.404496192807507</v>
      </c>
      <c r="O533" s="88">
        <v>2.7376032966953319</v>
      </c>
      <c r="P533" s="89">
        <v>56.556797653481546</v>
      </c>
    </row>
    <row r="534" spans="1:16">
      <c r="A534" s="75" t="s">
        <v>12618</v>
      </c>
      <c r="B534" s="85">
        <v>530</v>
      </c>
      <c r="C534" s="85">
        <v>8455</v>
      </c>
      <c r="D534" s="85">
        <v>530</v>
      </c>
      <c r="E534" s="86" t="s">
        <v>12616</v>
      </c>
      <c r="F534" s="85" t="s">
        <v>11</v>
      </c>
      <c r="G534" s="86" t="s">
        <v>871</v>
      </c>
      <c r="H534" s="85" t="s">
        <v>1</v>
      </c>
      <c r="I534" s="85">
        <v>1</v>
      </c>
      <c r="J534" s="88">
        <v>2.8331390718231599</v>
      </c>
      <c r="K534" s="146">
        <v>1.9833196158885373</v>
      </c>
      <c r="L534" s="147">
        <v>9.2883496368898705E-9</v>
      </c>
      <c r="M534" s="147">
        <v>0.33953931681253602</v>
      </c>
      <c r="N534" s="87">
        <v>45.789910452656557</v>
      </c>
      <c r="O534" s="88">
        <v>2.5562849288274871</v>
      </c>
      <c r="P534" s="89">
        <v>55.826379732070016</v>
      </c>
    </row>
    <row r="535" spans="1:16">
      <c r="A535" s="75" t="s">
        <v>12619</v>
      </c>
      <c r="B535" s="85">
        <v>531</v>
      </c>
      <c r="C535" s="85">
        <v>8456</v>
      </c>
      <c r="D535" s="85">
        <v>531</v>
      </c>
      <c r="E535" s="86" t="s">
        <v>12616</v>
      </c>
      <c r="F535" s="85" t="s">
        <v>887</v>
      </c>
      <c r="G535" s="86" t="s">
        <v>871</v>
      </c>
      <c r="H535" s="85" t="s">
        <v>1</v>
      </c>
      <c r="I535" s="85">
        <v>1</v>
      </c>
      <c r="J535" s="88">
        <v>3.1489505467796621</v>
      </c>
      <c r="K535" s="146">
        <v>2.1467193722491649</v>
      </c>
      <c r="L535" s="147">
        <v>1.023040716543353E-8</v>
      </c>
      <c r="M535" s="147">
        <v>0.38626782481298128</v>
      </c>
      <c r="N535" s="87">
        <v>51.315370872943703</v>
      </c>
      <c r="O535" s="88">
        <v>2.890243535805483</v>
      </c>
      <c r="P535" s="89">
        <v>56.323153991455982</v>
      </c>
    </row>
    <row r="536" spans="1:16">
      <c r="A536" s="75" t="s">
        <v>12620</v>
      </c>
      <c r="B536" s="85">
        <v>532</v>
      </c>
      <c r="C536" s="85">
        <v>8457</v>
      </c>
      <c r="D536" s="85">
        <v>532</v>
      </c>
      <c r="E536" s="86" t="s">
        <v>12616</v>
      </c>
      <c r="F536" s="85" t="s">
        <v>318</v>
      </c>
      <c r="G536" s="86" t="s">
        <v>871</v>
      </c>
      <c r="H536" s="85" t="s">
        <v>1</v>
      </c>
      <c r="I536" s="85">
        <v>1</v>
      </c>
      <c r="J536" s="88">
        <v>2.6779889166167878</v>
      </c>
      <c r="K536" s="146">
        <v>1.8633267382576846</v>
      </c>
      <c r="L536" s="147">
        <v>8.780865608429822E-9</v>
      </c>
      <c r="M536" s="147">
        <v>0.32473342820736728</v>
      </c>
      <c r="N536" s="87">
        <v>43.163914350799622</v>
      </c>
      <c r="O536" s="88">
        <v>2.4402091166169222</v>
      </c>
      <c r="P536" s="89">
        <v>56.533545516400011</v>
      </c>
    </row>
    <row r="537" spans="1:16">
      <c r="A537" s="75" t="s">
        <v>12621</v>
      </c>
      <c r="B537" s="85">
        <v>533</v>
      </c>
      <c r="C537" s="85">
        <v>8458</v>
      </c>
      <c r="D537" s="85">
        <v>533</v>
      </c>
      <c r="E537" s="86" t="s">
        <v>12616</v>
      </c>
      <c r="F537" s="85" t="s">
        <v>38</v>
      </c>
      <c r="G537" s="86" t="s">
        <v>871</v>
      </c>
      <c r="H537" s="85" t="s">
        <v>1</v>
      </c>
      <c r="I537" s="85">
        <v>1</v>
      </c>
      <c r="J537" s="88">
        <v>3.2190549467788969</v>
      </c>
      <c r="K537" s="146">
        <v>2.7570308976052393</v>
      </c>
      <c r="L537" s="147">
        <v>1.200609998304739E-8</v>
      </c>
      <c r="M537" s="147">
        <v>0.23415480663077759</v>
      </c>
      <c r="N537" s="87">
        <v>40.403741275084819</v>
      </c>
      <c r="O537" s="88">
        <v>2.9749539348231542</v>
      </c>
      <c r="P537" s="89">
        <v>73.630655007131125</v>
      </c>
    </row>
    <row r="538" spans="1:16">
      <c r="A538" s="75" t="s">
        <v>12622</v>
      </c>
      <c r="B538" s="85">
        <v>534</v>
      </c>
      <c r="C538" s="85">
        <v>8459</v>
      </c>
      <c r="D538" s="85">
        <v>534</v>
      </c>
      <c r="E538" s="86" t="s">
        <v>12616</v>
      </c>
      <c r="F538" s="85" t="s">
        <v>896</v>
      </c>
      <c r="G538" s="86" t="s">
        <v>871</v>
      </c>
      <c r="H538" s="85" t="s">
        <v>1</v>
      </c>
      <c r="I538" s="85">
        <v>1</v>
      </c>
      <c r="J538" s="88">
        <v>3.2156401975911231</v>
      </c>
      <c r="K538" s="146">
        <v>2.2158346722996431</v>
      </c>
      <c r="L538" s="147">
        <v>1.0456043672019259E-8</v>
      </c>
      <c r="M538" s="147">
        <v>0.39308104320375992</v>
      </c>
      <c r="N538" s="87">
        <v>52.204334218549462</v>
      </c>
      <c r="O538" s="88">
        <v>2.9328342006865822</v>
      </c>
      <c r="P538" s="89">
        <v>56.179898558010443</v>
      </c>
    </row>
    <row r="539" spans="1:16">
      <c r="A539" s="75" t="s">
        <v>12623</v>
      </c>
      <c r="B539" s="85">
        <v>535</v>
      </c>
      <c r="C539" s="85">
        <v>8460</v>
      </c>
      <c r="D539" s="85">
        <v>535</v>
      </c>
      <c r="E539" s="86" t="s">
        <v>12616</v>
      </c>
      <c r="F539" s="85" t="s">
        <v>696</v>
      </c>
      <c r="G539" s="86" t="s">
        <v>871</v>
      </c>
      <c r="H539" s="85" t="s">
        <v>1</v>
      </c>
      <c r="I539" s="85">
        <v>1</v>
      </c>
      <c r="J539" s="88">
        <v>2.542100219780806</v>
      </c>
      <c r="K539" s="146">
        <v>1.8594314235884841</v>
      </c>
      <c r="L539" s="147">
        <v>8.4860141853960819E-9</v>
      </c>
      <c r="M539" s="147">
        <v>0.30666916535985528</v>
      </c>
      <c r="N539" s="87">
        <v>40.690602766928492</v>
      </c>
      <c r="O539" s="88">
        <v>2.313354701927302</v>
      </c>
      <c r="P539" s="89">
        <v>56.852308509115858</v>
      </c>
    </row>
    <row r="540" spans="1:16">
      <c r="A540" s="75" t="s">
        <v>12624</v>
      </c>
      <c r="B540" s="85">
        <v>536</v>
      </c>
      <c r="C540" s="85">
        <v>8461</v>
      </c>
      <c r="D540" s="85">
        <v>536</v>
      </c>
      <c r="E540" s="86" t="s">
        <v>12616</v>
      </c>
      <c r="F540" s="85" t="s">
        <v>899</v>
      </c>
      <c r="G540" s="86" t="s">
        <v>871</v>
      </c>
      <c r="H540" s="85" t="s">
        <v>1</v>
      </c>
      <c r="I540" s="85">
        <v>1</v>
      </c>
      <c r="J540" s="88">
        <v>2.8010571105632698</v>
      </c>
      <c r="K540" s="146">
        <v>2.0024022883833594</v>
      </c>
      <c r="L540" s="147">
        <v>9.1049687021033526E-9</v>
      </c>
      <c r="M540" s="147">
        <v>0.34464274470626699</v>
      </c>
      <c r="N540" s="87">
        <v>45.80066298604482</v>
      </c>
      <c r="O540" s="88">
        <v>2.5978126908346728</v>
      </c>
      <c r="P540" s="89">
        <v>56.719980049769376</v>
      </c>
    </row>
    <row r="541" spans="1:16">
      <c r="A541" s="75" t="s">
        <v>28127</v>
      </c>
      <c r="B541" s="85">
        <v>537</v>
      </c>
      <c r="C541" s="85">
        <v>17689</v>
      </c>
      <c r="D541" s="85">
        <v>537</v>
      </c>
      <c r="E541" s="86" t="s">
        <v>28124</v>
      </c>
      <c r="F541" s="85" t="s">
        <v>243</v>
      </c>
      <c r="G541" s="86" t="s">
        <v>871</v>
      </c>
      <c r="H541" s="85" t="s">
        <v>1</v>
      </c>
      <c r="I541" s="85">
        <v>1</v>
      </c>
      <c r="J541" s="88">
        <v>5.8316837779027111</v>
      </c>
      <c r="K541" s="146">
        <v>7.7206201976707254</v>
      </c>
      <c r="L541" s="147">
        <v>2.9494475352285131E-8</v>
      </c>
      <c r="M541" s="147">
        <v>0.30237107839905181</v>
      </c>
      <c r="N541" s="87">
        <v>93.711380184943877</v>
      </c>
      <c r="O541" s="88">
        <v>5.3935118464865237</v>
      </c>
      <c r="P541" s="89">
        <v>57.554502301024385</v>
      </c>
    </row>
    <row r="542" spans="1:16">
      <c r="A542" s="75" t="s">
        <v>900</v>
      </c>
      <c r="B542" s="85">
        <v>538</v>
      </c>
      <c r="C542" s="85">
        <v>404</v>
      </c>
      <c r="D542" s="85">
        <v>538</v>
      </c>
      <c r="E542" s="86" t="s">
        <v>901</v>
      </c>
      <c r="F542" s="85" t="s">
        <v>38</v>
      </c>
      <c r="G542" s="86" t="s">
        <v>902</v>
      </c>
      <c r="H542" s="85" t="s">
        <v>1</v>
      </c>
      <c r="I542" s="85">
        <v>1</v>
      </c>
      <c r="J542" s="88">
        <v>1.63522486887628</v>
      </c>
      <c r="K542" s="146">
        <v>1.8228351657552426</v>
      </c>
      <c r="L542" s="147">
        <v>6.6591553168769381E-9</v>
      </c>
      <c r="M542" s="147">
        <v>9.3881826819982209E-2</v>
      </c>
      <c r="N542" s="87">
        <v>18.418790954623269</v>
      </c>
      <c r="O542" s="88">
        <v>1.3146305981340309</v>
      </c>
      <c r="P542" s="89">
        <v>71.37442416132356</v>
      </c>
    </row>
    <row r="543" spans="1:16">
      <c r="A543" s="75" t="s">
        <v>903</v>
      </c>
      <c r="B543" s="85">
        <v>539</v>
      </c>
      <c r="C543" s="85">
        <v>405</v>
      </c>
      <c r="D543" s="85">
        <v>539</v>
      </c>
      <c r="E543" s="86" t="s">
        <v>901</v>
      </c>
      <c r="F543" s="85" t="s">
        <v>11</v>
      </c>
      <c r="G543" s="86" t="s">
        <v>902</v>
      </c>
      <c r="H543" s="85" t="s">
        <v>1</v>
      </c>
      <c r="I543" s="85">
        <v>1</v>
      </c>
      <c r="J543" s="88">
        <v>1.2425110619301241</v>
      </c>
      <c r="K543" s="146">
        <v>1.2116946747261561</v>
      </c>
      <c r="L543" s="147">
        <v>4.846832351783986E-9</v>
      </c>
      <c r="M543" s="147">
        <v>0.1123903126650557</v>
      </c>
      <c r="N543" s="87">
        <v>18.716030143651849</v>
      </c>
      <c r="O543" s="88">
        <v>0.96421587514865437</v>
      </c>
      <c r="P543" s="89">
        <v>51.518183490193813</v>
      </c>
    </row>
    <row r="544" spans="1:16">
      <c r="A544" s="75" t="s">
        <v>12625</v>
      </c>
      <c r="B544" s="85">
        <v>540</v>
      </c>
      <c r="C544" s="85">
        <v>8462</v>
      </c>
      <c r="D544" s="85">
        <v>540</v>
      </c>
      <c r="E544" s="86" t="s">
        <v>12626</v>
      </c>
      <c r="F544" s="85" t="s">
        <v>38</v>
      </c>
      <c r="G544" s="86" t="s">
        <v>902</v>
      </c>
      <c r="H544" s="85" t="s">
        <v>1</v>
      </c>
      <c r="I544" s="85">
        <v>1</v>
      </c>
      <c r="J544" s="88">
        <v>1.6826340629632901</v>
      </c>
      <c r="K544" s="146">
        <v>1.8946292143171706</v>
      </c>
      <c r="L544" s="147">
        <v>6.9433367890402394E-9</v>
      </c>
      <c r="M544" s="147">
        <v>9.9863603087653852E-2</v>
      </c>
      <c r="N544" s="87">
        <v>19.088558348550709</v>
      </c>
      <c r="O544" s="88">
        <v>1.3577345868573021</v>
      </c>
      <c r="P544" s="89">
        <v>71.128189047361317</v>
      </c>
    </row>
    <row r="545" spans="1:16">
      <c r="A545" s="75" t="s">
        <v>12627</v>
      </c>
      <c r="B545" s="85">
        <v>541</v>
      </c>
      <c r="C545" s="85">
        <v>8463</v>
      </c>
      <c r="D545" s="85">
        <v>541</v>
      </c>
      <c r="E545" s="86" t="s">
        <v>12626</v>
      </c>
      <c r="F545" s="85" t="s">
        <v>11</v>
      </c>
      <c r="G545" s="86" t="s">
        <v>902</v>
      </c>
      <c r="H545" s="85" t="s">
        <v>1</v>
      </c>
      <c r="I545" s="85">
        <v>1</v>
      </c>
      <c r="J545" s="88">
        <v>1.271084153499541</v>
      </c>
      <c r="K545" s="146">
        <v>1.2433902480996686</v>
      </c>
      <c r="L545" s="147">
        <v>4.9871099768993863E-9</v>
      </c>
      <c r="M545" s="147">
        <v>0.1163817180818284</v>
      </c>
      <c r="N545" s="87">
        <v>19.155286769560028</v>
      </c>
      <c r="O545" s="88">
        <v>0.98984690805119169</v>
      </c>
      <c r="P545" s="89">
        <v>51.674867620576336</v>
      </c>
    </row>
    <row r="546" spans="1:16">
      <c r="A546" s="75" t="s">
        <v>904</v>
      </c>
      <c r="B546" s="85">
        <v>542</v>
      </c>
      <c r="C546" s="85">
        <v>406</v>
      </c>
      <c r="D546" s="85">
        <v>542</v>
      </c>
      <c r="E546" s="86" t="s">
        <v>905</v>
      </c>
      <c r="F546" s="85" t="s">
        <v>38</v>
      </c>
      <c r="G546" s="86" t="s">
        <v>906</v>
      </c>
      <c r="H546" s="85" t="s">
        <v>1</v>
      </c>
      <c r="I546" s="85">
        <v>1</v>
      </c>
      <c r="J546" s="88">
        <v>2.1476789167673198</v>
      </c>
      <c r="K546" s="146">
        <v>2.3033525319635082</v>
      </c>
      <c r="L546" s="147">
        <v>8.7904368529630643E-9</v>
      </c>
      <c r="M546" s="147">
        <v>0.13446770752016449</v>
      </c>
      <c r="N546" s="87">
        <v>25.194361174921688</v>
      </c>
      <c r="O546" s="88">
        <v>1.808988720804362</v>
      </c>
      <c r="P546" s="89">
        <v>71.801333173115665</v>
      </c>
    </row>
    <row r="547" spans="1:16">
      <c r="A547" s="75" t="s">
        <v>907</v>
      </c>
      <c r="B547" s="85">
        <v>543</v>
      </c>
      <c r="C547" s="85">
        <v>407</v>
      </c>
      <c r="D547" s="85">
        <v>543</v>
      </c>
      <c r="E547" s="86" t="s">
        <v>905</v>
      </c>
      <c r="F547" s="85" t="s">
        <v>11</v>
      </c>
      <c r="G547" s="86" t="s">
        <v>906</v>
      </c>
      <c r="H547" s="85" t="s">
        <v>1</v>
      </c>
      <c r="I547" s="85">
        <v>1</v>
      </c>
      <c r="J547" s="88">
        <v>1.6915753917496259</v>
      </c>
      <c r="K547" s="146">
        <v>1.5633842628697578</v>
      </c>
      <c r="L547" s="147">
        <v>6.5561451646484447E-9</v>
      </c>
      <c r="M547" s="147">
        <v>0.17163918789559041</v>
      </c>
      <c r="N547" s="87">
        <v>26.4662356016544</v>
      </c>
      <c r="O547" s="88">
        <v>1.3965893766957549</v>
      </c>
      <c r="P547" s="89">
        <v>52.768720029396789</v>
      </c>
    </row>
    <row r="548" spans="1:16">
      <c r="A548" s="75" t="s">
        <v>12628</v>
      </c>
      <c r="B548" s="85">
        <v>544</v>
      </c>
      <c r="C548" s="85">
        <v>8464</v>
      </c>
      <c r="D548" s="85">
        <v>544</v>
      </c>
      <c r="E548" s="86" t="s">
        <v>12629</v>
      </c>
      <c r="F548" s="85" t="s">
        <v>38</v>
      </c>
      <c r="G548" s="86" t="s">
        <v>906</v>
      </c>
      <c r="H548" s="85" t="s">
        <v>1</v>
      </c>
      <c r="I548" s="85">
        <v>1</v>
      </c>
      <c r="J548" s="88">
        <v>2.1950881108543299</v>
      </c>
      <c r="K548" s="146">
        <v>2.3751465805254375</v>
      </c>
      <c r="L548" s="147">
        <v>9.0746183251263516E-9</v>
      </c>
      <c r="M548" s="147">
        <v>0.14044948378783609</v>
      </c>
      <c r="N548" s="87">
        <v>25.864128568849129</v>
      </c>
      <c r="O548" s="88">
        <v>1.8520927095276309</v>
      </c>
      <c r="P548" s="89">
        <v>71.608548673791375</v>
      </c>
    </row>
    <row r="549" spans="1:16">
      <c r="A549" s="75" t="s">
        <v>12630</v>
      </c>
      <c r="B549" s="85">
        <v>545</v>
      </c>
      <c r="C549" s="85">
        <v>8465</v>
      </c>
      <c r="D549" s="85">
        <v>545</v>
      </c>
      <c r="E549" s="86" t="s">
        <v>12629</v>
      </c>
      <c r="F549" s="85" t="s">
        <v>11</v>
      </c>
      <c r="G549" s="86" t="s">
        <v>906</v>
      </c>
      <c r="H549" s="85" t="s">
        <v>1</v>
      </c>
      <c r="I549" s="85">
        <v>1</v>
      </c>
      <c r="J549" s="88">
        <v>1.7201484833190379</v>
      </c>
      <c r="K549" s="146">
        <v>1.5950798362432683</v>
      </c>
      <c r="L549" s="147">
        <v>6.6964227897638897E-9</v>
      </c>
      <c r="M549" s="147">
        <v>0.17563059331236319</v>
      </c>
      <c r="N549" s="87">
        <v>26.905492227562579</v>
      </c>
      <c r="O549" s="88">
        <v>1.422220409598294</v>
      </c>
      <c r="P549" s="89">
        <v>52.859854693211673</v>
      </c>
    </row>
    <row r="550" spans="1:16">
      <c r="A550" s="75" t="s">
        <v>860</v>
      </c>
      <c r="B550" s="85">
        <v>546</v>
      </c>
      <c r="C550" s="85">
        <v>380</v>
      </c>
      <c r="D550" s="85">
        <v>546</v>
      </c>
      <c r="E550" s="86" t="s">
        <v>861</v>
      </c>
      <c r="F550" s="85" t="s">
        <v>55</v>
      </c>
      <c r="G550" s="86" t="s">
        <v>862</v>
      </c>
      <c r="H550" s="85" t="s">
        <v>1</v>
      </c>
      <c r="I550" s="85">
        <v>1</v>
      </c>
      <c r="J550" s="88">
        <v>5.7148141627031378E-3</v>
      </c>
      <c r="K550" s="146">
        <v>6.7268904165802479E-3</v>
      </c>
      <c r="L550" s="147">
        <v>2.4761925274343888E-11</v>
      </c>
      <c r="M550" s="147">
        <v>5.6674338269718479E-4</v>
      </c>
      <c r="N550" s="87">
        <v>9.1553152312057046E-2</v>
      </c>
      <c r="O550" s="88">
        <v>4.966031985404587E-3</v>
      </c>
      <c r="P550" s="89">
        <v>54.242064418251474</v>
      </c>
    </row>
    <row r="551" spans="1:16">
      <c r="A551" s="75" t="s">
        <v>908</v>
      </c>
      <c r="B551" s="85">
        <v>547</v>
      </c>
      <c r="C551" s="85">
        <v>408</v>
      </c>
      <c r="D551" s="85">
        <v>547</v>
      </c>
      <c r="E551" s="86" t="s">
        <v>909</v>
      </c>
      <c r="F551" s="85" t="s">
        <v>55</v>
      </c>
      <c r="G551" s="86" t="s">
        <v>862</v>
      </c>
      <c r="H551" s="85" t="s">
        <v>1</v>
      </c>
      <c r="I551" s="85">
        <v>1</v>
      </c>
      <c r="J551" s="88">
        <v>2.271144607516582</v>
      </c>
      <c r="K551" s="146">
        <v>2.7683016127294771</v>
      </c>
      <c r="L551" s="147">
        <v>9.8144858465304286E-9</v>
      </c>
      <c r="M551" s="147">
        <v>0.17574683192341681</v>
      </c>
      <c r="N551" s="87">
        <v>30.043809579126929</v>
      </c>
      <c r="O551" s="88">
        <v>2.035892872701921</v>
      </c>
      <c r="P551" s="89">
        <v>67.764138477177895</v>
      </c>
    </row>
    <row r="552" spans="1:16">
      <c r="A552" s="75" t="s">
        <v>12631</v>
      </c>
      <c r="B552" s="85">
        <v>548</v>
      </c>
      <c r="C552" s="85">
        <v>8466</v>
      </c>
      <c r="D552" s="85">
        <v>548</v>
      </c>
      <c r="E552" s="86" t="s">
        <v>12632</v>
      </c>
      <c r="F552" s="85" t="s">
        <v>55</v>
      </c>
      <c r="G552" s="86" t="s">
        <v>862</v>
      </c>
      <c r="H552" s="85" t="s">
        <v>1</v>
      </c>
      <c r="I552" s="85">
        <v>1</v>
      </c>
      <c r="J552" s="88">
        <v>1.5750554890306621</v>
      </c>
      <c r="K552" s="146">
        <v>1.9185803812638285</v>
      </c>
      <c r="L552" s="147">
        <v>6.827680829047932E-9</v>
      </c>
      <c r="M552" s="147">
        <v>0.13592868343434519</v>
      </c>
      <c r="N552" s="87">
        <v>19.95574084560948</v>
      </c>
      <c r="O552" s="88">
        <v>1.359682955793345</v>
      </c>
      <c r="P552" s="89">
        <v>68.134927503455359</v>
      </c>
    </row>
    <row r="553" spans="1:16">
      <c r="A553" s="75" t="s">
        <v>24470</v>
      </c>
      <c r="B553" s="85">
        <v>549</v>
      </c>
      <c r="C553" s="85">
        <v>14937</v>
      </c>
      <c r="D553" s="85">
        <v>549</v>
      </c>
      <c r="E553" s="86" t="s">
        <v>24471</v>
      </c>
      <c r="F553" s="85" t="s">
        <v>55</v>
      </c>
      <c r="G553" s="86" t="s">
        <v>862</v>
      </c>
      <c r="H553" s="85" t="s">
        <v>1</v>
      </c>
      <c r="I553" s="85">
        <v>1</v>
      </c>
      <c r="J553" s="88">
        <v>1.4525446799221731</v>
      </c>
      <c r="K553" s="146">
        <v>1.7581478943742717</v>
      </c>
      <c r="L553" s="147">
        <v>6.2208932063809E-9</v>
      </c>
      <c r="M553" s="147">
        <v>0.1248612862220959</v>
      </c>
      <c r="N553" s="87">
        <v>18.172120571219981</v>
      </c>
      <c r="O553" s="88">
        <v>1.243706879920049</v>
      </c>
      <c r="P553" s="89">
        <v>68.440382345347444</v>
      </c>
    </row>
    <row r="554" spans="1:16">
      <c r="A554" s="75" t="s">
        <v>916</v>
      </c>
      <c r="B554" s="85">
        <v>550</v>
      </c>
      <c r="C554" s="85">
        <v>413</v>
      </c>
      <c r="D554" s="85">
        <v>550</v>
      </c>
      <c r="E554" s="86" t="s">
        <v>917</v>
      </c>
      <c r="F554" s="85" t="s">
        <v>283</v>
      </c>
      <c r="G554" s="86" t="s">
        <v>918</v>
      </c>
      <c r="H554" s="85" t="s">
        <v>1</v>
      </c>
      <c r="I554" s="85">
        <v>1</v>
      </c>
      <c r="J554" s="88">
        <v>3.8900917638584711</v>
      </c>
      <c r="K554" s="146">
        <v>3.659494505620255</v>
      </c>
      <c r="L554" s="147">
        <v>1.5172173857667609E-8</v>
      </c>
      <c r="M554" s="147">
        <v>8.2457962371119894E-2</v>
      </c>
      <c r="N554" s="87">
        <v>22.35470181662334</v>
      </c>
      <c r="O554" s="88">
        <v>2.1659823393872362</v>
      </c>
      <c r="P554" s="89">
        <v>96.891578208239594</v>
      </c>
    </row>
    <row r="555" spans="1:16">
      <c r="A555" s="75" t="s">
        <v>919</v>
      </c>
      <c r="B555" s="85">
        <v>551</v>
      </c>
      <c r="C555" s="85">
        <v>414</v>
      </c>
      <c r="D555" s="85">
        <v>551</v>
      </c>
      <c r="E555" s="86" t="s">
        <v>917</v>
      </c>
      <c r="F555" s="85" t="s">
        <v>38</v>
      </c>
      <c r="G555" s="86" t="s">
        <v>918</v>
      </c>
      <c r="H555" s="85" t="s">
        <v>1</v>
      </c>
      <c r="I555" s="85">
        <v>1</v>
      </c>
      <c r="J555" s="88">
        <v>2.4953202623719788</v>
      </c>
      <c r="K555" s="146">
        <v>2.2652590877502345</v>
      </c>
      <c r="L555" s="147">
        <v>9.8265842799361642E-9</v>
      </c>
      <c r="M555" s="147">
        <v>0.14433073040184369</v>
      </c>
      <c r="N555" s="87">
        <v>22.204784631680969</v>
      </c>
      <c r="O555" s="88">
        <v>1.4598813395087511</v>
      </c>
      <c r="P555" s="89">
        <v>65.746250806947529</v>
      </c>
    </row>
    <row r="556" spans="1:16">
      <c r="A556" s="75" t="s">
        <v>920</v>
      </c>
      <c r="B556" s="85">
        <v>552</v>
      </c>
      <c r="C556" s="85">
        <v>415</v>
      </c>
      <c r="D556" s="85">
        <v>552</v>
      </c>
      <c r="E556" s="86" t="s">
        <v>917</v>
      </c>
      <c r="F556" s="85" t="s">
        <v>11</v>
      </c>
      <c r="G556" s="86" t="s">
        <v>918</v>
      </c>
      <c r="H556" s="85" t="s">
        <v>1</v>
      </c>
      <c r="I556" s="85">
        <v>1</v>
      </c>
      <c r="J556" s="88">
        <v>1.5481308523870421</v>
      </c>
      <c r="K556" s="146">
        <v>1.5212161716517343</v>
      </c>
      <c r="L556" s="147">
        <v>6.4426722684120808E-9</v>
      </c>
      <c r="M556" s="147">
        <v>0.1632979885676229</v>
      </c>
      <c r="N556" s="87">
        <v>22.785048159703582</v>
      </c>
      <c r="O556" s="88">
        <v>1.273258074039916</v>
      </c>
      <c r="P556" s="89">
        <v>55.881298345979893</v>
      </c>
    </row>
    <row r="557" spans="1:16">
      <c r="A557" s="75" t="s">
        <v>921</v>
      </c>
      <c r="B557" s="85">
        <v>553</v>
      </c>
      <c r="C557" s="85">
        <v>416</v>
      </c>
      <c r="D557" s="85">
        <v>553</v>
      </c>
      <c r="E557" s="86" t="s">
        <v>917</v>
      </c>
      <c r="F557" s="85" t="s">
        <v>318</v>
      </c>
      <c r="G557" s="86" t="s">
        <v>918</v>
      </c>
      <c r="H557" s="85" t="s">
        <v>1</v>
      </c>
      <c r="I557" s="85">
        <v>1</v>
      </c>
      <c r="J557" s="88">
        <v>2.451053480511094</v>
      </c>
      <c r="K557" s="146">
        <v>2.0533264296222544</v>
      </c>
      <c r="L557" s="147">
        <v>9.2809680428058839E-9</v>
      </c>
      <c r="M557" s="147">
        <v>0.16036767307106509</v>
      </c>
      <c r="N557" s="87">
        <v>22.025414615286579</v>
      </c>
      <c r="O557" s="88">
        <v>1.271598901647228</v>
      </c>
      <c r="P557" s="89">
        <v>57.733256052518712</v>
      </c>
    </row>
    <row r="558" spans="1:16">
      <c r="A558" s="75" t="s">
        <v>2055</v>
      </c>
      <c r="B558" s="85">
        <v>554</v>
      </c>
      <c r="C558" s="85">
        <v>1027</v>
      </c>
      <c r="D558" s="85">
        <v>554</v>
      </c>
      <c r="E558" s="86" t="s">
        <v>2056</v>
      </c>
      <c r="F558" s="85" t="s">
        <v>38</v>
      </c>
      <c r="G558" s="86" t="s">
        <v>918</v>
      </c>
      <c r="H558" s="85" t="s">
        <v>1</v>
      </c>
      <c r="I558" s="85">
        <v>1</v>
      </c>
      <c r="J558" s="88">
        <v>2.40981375086331</v>
      </c>
      <c r="K558" s="146">
        <v>2.3389211796379463</v>
      </c>
      <c r="L558" s="147">
        <v>9.5689776582251497E-9</v>
      </c>
      <c r="M558" s="147">
        <v>0.1055270097039292</v>
      </c>
      <c r="N558" s="87">
        <v>16.16080766277469</v>
      </c>
      <c r="O558" s="88">
        <v>1.3363051041221889</v>
      </c>
      <c r="P558" s="89">
        <v>82.688014857096277</v>
      </c>
    </row>
    <row r="559" spans="1:16">
      <c r="A559" s="75" t="s">
        <v>2059</v>
      </c>
      <c r="B559" s="85">
        <v>555</v>
      </c>
      <c r="C559" s="85">
        <v>1029</v>
      </c>
      <c r="D559" s="85">
        <v>555</v>
      </c>
      <c r="E559" s="86" t="s">
        <v>2056</v>
      </c>
      <c r="F559" s="85" t="s">
        <v>11</v>
      </c>
      <c r="G559" s="86" t="s">
        <v>918</v>
      </c>
      <c r="H559" s="85" t="s">
        <v>1</v>
      </c>
      <c r="I559" s="85">
        <v>1</v>
      </c>
      <c r="J559" s="88">
        <v>1.4004062611820149</v>
      </c>
      <c r="K559" s="146">
        <v>1.6240035685837835</v>
      </c>
      <c r="L559" s="147">
        <v>6.161861921150195E-9</v>
      </c>
      <c r="M559" s="147">
        <v>0.1145482858225951</v>
      </c>
      <c r="N559" s="87">
        <v>16.119550870387059</v>
      </c>
      <c r="O559" s="88">
        <v>1.1748476309845981</v>
      </c>
      <c r="P559" s="89">
        <v>72.883397337260178</v>
      </c>
    </row>
    <row r="560" spans="1:16">
      <c r="A560" s="75" t="s">
        <v>12633</v>
      </c>
      <c r="B560" s="85">
        <v>556</v>
      </c>
      <c r="C560" s="85">
        <v>8467</v>
      </c>
      <c r="D560" s="85">
        <v>556</v>
      </c>
      <c r="E560" s="86" t="s">
        <v>12634</v>
      </c>
      <c r="F560" s="85" t="s">
        <v>283</v>
      </c>
      <c r="G560" s="86" t="s">
        <v>918</v>
      </c>
      <c r="H560" s="85" t="s">
        <v>1</v>
      </c>
      <c r="I560" s="85">
        <v>1</v>
      </c>
      <c r="J560" s="88">
        <v>3.936945734213555</v>
      </c>
      <c r="K560" s="146">
        <v>3.7316253224644331</v>
      </c>
      <c r="L560" s="147">
        <v>1.545004206446823E-8</v>
      </c>
      <c r="M560" s="147">
        <v>8.8224472048148803E-2</v>
      </c>
      <c r="N560" s="87">
        <v>23.008286825234219</v>
      </c>
      <c r="O560" s="88">
        <v>2.208376835277956</v>
      </c>
      <c r="P560" s="89">
        <v>95.981802211189844</v>
      </c>
    </row>
    <row r="561" spans="1:16">
      <c r="A561" s="75" t="s">
        <v>12635</v>
      </c>
      <c r="B561" s="85">
        <v>557</v>
      </c>
      <c r="C561" s="85">
        <v>8468</v>
      </c>
      <c r="D561" s="85">
        <v>557</v>
      </c>
      <c r="E561" s="86" t="s">
        <v>12634</v>
      </c>
      <c r="F561" s="85" t="s">
        <v>38</v>
      </c>
      <c r="G561" s="86" t="s">
        <v>918</v>
      </c>
      <c r="H561" s="85" t="s">
        <v>1</v>
      </c>
      <c r="I561" s="85">
        <v>1</v>
      </c>
      <c r="J561" s="88">
        <v>2.5416507622181048</v>
      </c>
      <c r="K561" s="146">
        <v>2.335998845622357</v>
      </c>
      <c r="L561" s="147">
        <v>1.0104134019481851E-8</v>
      </c>
      <c r="M561" s="147">
        <v>0.1501020355435026</v>
      </c>
      <c r="N561" s="87">
        <v>22.854691661589829</v>
      </c>
      <c r="O561" s="88">
        <v>1.5020083331802569</v>
      </c>
      <c r="P561" s="89">
        <v>65.719912367252377</v>
      </c>
    </row>
    <row r="562" spans="1:16">
      <c r="A562" s="75" t="s">
        <v>12636</v>
      </c>
      <c r="B562" s="85">
        <v>558</v>
      </c>
      <c r="C562" s="85">
        <v>8469</v>
      </c>
      <c r="D562" s="85">
        <v>558</v>
      </c>
      <c r="E562" s="86" t="s">
        <v>12634</v>
      </c>
      <c r="F562" s="85" t="s">
        <v>11</v>
      </c>
      <c r="G562" s="86" t="s">
        <v>918</v>
      </c>
      <c r="H562" s="85" t="s">
        <v>1</v>
      </c>
      <c r="I562" s="85">
        <v>1</v>
      </c>
      <c r="J562" s="88">
        <v>1.576170726398495</v>
      </c>
      <c r="K562" s="146">
        <v>1.5532814980274992</v>
      </c>
      <c r="L562" s="147">
        <v>6.5819331930700463E-9</v>
      </c>
      <c r="M562" s="147">
        <v>0.1671135798699579</v>
      </c>
      <c r="N562" s="87">
        <v>23.200272923065182</v>
      </c>
      <c r="O562" s="88">
        <v>1.298533709617306</v>
      </c>
      <c r="P562" s="89">
        <v>55.970622152739132</v>
      </c>
    </row>
    <row r="563" spans="1:16">
      <c r="A563" s="75" t="s">
        <v>12637</v>
      </c>
      <c r="B563" s="85">
        <v>559</v>
      </c>
      <c r="C563" s="85">
        <v>8470</v>
      </c>
      <c r="D563" s="85">
        <v>559</v>
      </c>
      <c r="E563" s="86" t="s">
        <v>12634</v>
      </c>
      <c r="F563" s="85" t="s">
        <v>318</v>
      </c>
      <c r="G563" s="86" t="s">
        <v>918</v>
      </c>
      <c r="H563" s="85" t="s">
        <v>1</v>
      </c>
      <c r="I563" s="85">
        <v>1</v>
      </c>
      <c r="J563" s="88">
        <v>2.5015439518966738</v>
      </c>
      <c r="K563" s="146">
        <v>2.1275830866470544</v>
      </c>
      <c r="L563" s="147">
        <v>9.5835799907188699E-9</v>
      </c>
      <c r="M563" s="147">
        <v>0.16694577960028731</v>
      </c>
      <c r="N563" s="87">
        <v>22.741356204097421</v>
      </c>
      <c r="O563" s="88">
        <v>1.317551265567054</v>
      </c>
      <c r="P563" s="89">
        <v>57.936354091743411</v>
      </c>
    </row>
    <row r="564" spans="1:16">
      <c r="A564" s="75" t="s">
        <v>910</v>
      </c>
      <c r="B564" s="85">
        <v>560</v>
      </c>
      <c r="C564" s="85">
        <v>409</v>
      </c>
      <c r="D564" s="85">
        <v>560</v>
      </c>
      <c r="E564" s="86" t="s">
        <v>911</v>
      </c>
      <c r="F564" s="85" t="s">
        <v>283</v>
      </c>
      <c r="G564" s="86" t="s">
        <v>912</v>
      </c>
      <c r="H564" s="85" t="s">
        <v>1</v>
      </c>
      <c r="I564" s="85">
        <v>1</v>
      </c>
      <c r="J564" s="88">
        <v>3.061622845899076</v>
      </c>
      <c r="K564" s="146">
        <v>3.4692587178402849</v>
      </c>
      <c r="L564" s="147">
        <v>1.323094209686272E-8</v>
      </c>
      <c r="M564" s="147">
        <v>0.1067162997485144</v>
      </c>
      <c r="N564" s="87">
        <v>22.577013270827081</v>
      </c>
      <c r="O564" s="88">
        <v>1.985415134802843</v>
      </c>
      <c r="P564" s="89">
        <v>87.939671691131082</v>
      </c>
    </row>
    <row r="565" spans="1:16">
      <c r="A565" s="75" t="s">
        <v>913</v>
      </c>
      <c r="B565" s="85">
        <v>561</v>
      </c>
      <c r="C565" s="85">
        <v>410</v>
      </c>
      <c r="D565" s="85">
        <v>561</v>
      </c>
      <c r="E565" s="86" t="s">
        <v>911</v>
      </c>
      <c r="F565" s="85" t="s">
        <v>38</v>
      </c>
      <c r="G565" s="86" t="s">
        <v>912</v>
      </c>
      <c r="H565" s="85" t="s">
        <v>1</v>
      </c>
      <c r="I565" s="85">
        <v>1</v>
      </c>
      <c r="J565" s="88">
        <v>2.0635105026030369</v>
      </c>
      <c r="K565" s="146">
        <v>2.5594351277000476</v>
      </c>
      <c r="L565" s="147">
        <v>9.4479803521873393E-9</v>
      </c>
      <c r="M565" s="147">
        <v>0.14497554887082359</v>
      </c>
      <c r="N565" s="87">
        <v>21.495642996451149</v>
      </c>
      <c r="O565" s="88">
        <v>1.420411905973556</v>
      </c>
      <c r="P565" s="89">
        <v>66.079061054747726</v>
      </c>
    </row>
    <row r="566" spans="1:16">
      <c r="A566" s="75" t="s">
        <v>914</v>
      </c>
      <c r="B566" s="85">
        <v>562</v>
      </c>
      <c r="C566" s="85">
        <v>411</v>
      </c>
      <c r="D566" s="85">
        <v>562</v>
      </c>
      <c r="E566" s="86" t="s">
        <v>911</v>
      </c>
      <c r="F566" s="85" t="s">
        <v>11</v>
      </c>
      <c r="G566" s="86" t="s">
        <v>912</v>
      </c>
      <c r="H566" s="85" t="s">
        <v>1</v>
      </c>
      <c r="I566" s="85">
        <v>1</v>
      </c>
      <c r="J566" s="88">
        <v>1.5410482149050999</v>
      </c>
      <c r="K566" s="146">
        <v>1.8408330654445857</v>
      </c>
      <c r="L566" s="147">
        <v>7.57813411636374E-9</v>
      </c>
      <c r="M566" s="147">
        <v>0.16702895050315369</v>
      </c>
      <c r="N566" s="87">
        <v>23.602618660516679</v>
      </c>
      <c r="O566" s="88">
        <v>1.326381060533756</v>
      </c>
      <c r="P566" s="89">
        <v>56.196351752806763</v>
      </c>
    </row>
    <row r="567" spans="1:16">
      <c r="A567" s="75" t="s">
        <v>915</v>
      </c>
      <c r="B567" s="85">
        <v>563</v>
      </c>
      <c r="C567" s="85">
        <v>412</v>
      </c>
      <c r="D567" s="85">
        <v>563</v>
      </c>
      <c r="E567" s="86" t="s">
        <v>911</v>
      </c>
      <c r="F567" s="85" t="s">
        <v>318</v>
      </c>
      <c r="G567" s="86" t="s">
        <v>912</v>
      </c>
      <c r="H567" s="85" t="s">
        <v>1</v>
      </c>
      <c r="I567" s="85">
        <v>1</v>
      </c>
      <c r="J567" s="88">
        <v>1.9371262488366281</v>
      </c>
      <c r="K567" s="146">
        <v>2.2178336149787223</v>
      </c>
      <c r="L567" s="147">
        <v>8.5797429933234155E-9</v>
      </c>
      <c r="M567" s="147">
        <v>0.1636310902036533</v>
      </c>
      <c r="N567" s="87">
        <v>22.04837737448706</v>
      </c>
      <c r="O567" s="88">
        <v>1.2219284709637219</v>
      </c>
      <c r="P567" s="89">
        <v>55.420335483628719</v>
      </c>
    </row>
    <row r="568" spans="1:16">
      <c r="A568" s="75" t="s">
        <v>12638</v>
      </c>
      <c r="B568" s="85">
        <v>564</v>
      </c>
      <c r="C568" s="85">
        <v>8471</v>
      </c>
      <c r="D568" s="85">
        <v>564</v>
      </c>
      <c r="E568" s="86" t="s">
        <v>12639</v>
      </c>
      <c r="F568" s="85" t="s">
        <v>283</v>
      </c>
      <c r="G568" s="86" t="s">
        <v>912</v>
      </c>
      <c r="H568" s="85" t="s">
        <v>1</v>
      </c>
      <c r="I568" s="85">
        <v>1</v>
      </c>
      <c r="J568" s="88">
        <v>3.1084768162541629</v>
      </c>
      <c r="K568" s="146">
        <v>3.5413895346844577</v>
      </c>
      <c r="L568" s="147">
        <v>1.3508810303663371E-8</v>
      </c>
      <c r="M568" s="147">
        <v>0.1124828094255431</v>
      </c>
      <c r="N568" s="87">
        <v>23.23059827943797</v>
      </c>
      <c r="O568" s="88">
        <v>2.02780963069356</v>
      </c>
      <c r="P568" s="89">
        <v>87.290460895638191</v>
      </c>
    </row>
    <row r="569" spans="1:16">
      <c r="A569" s="75" t="s">
        <v>12640</v>
      </c>
      <c r="B569" s="85">
        <v>565</v>
      </c>
      <c r="C569" s="85">
        <v>8472</v>
      </c>
      <c r="D569" s="85">
        <v>565</v>
      </c>
      <c r="E569" s="86" t="s">
        <v>12639</v>
      </c>
      <c r="F569" s="85" t="s">
        <v>38</v>
      </c>
      <c r="G569" s="86" t="s">
        <v>912</v>
      </c>
      <c r="H569" s="85" t="s">
        <v>1</v>
      </c>
      <c r="I569" s="85">
        <v>1</v>
      </c>
      <c r="J569" s="88">
        <v>2.1099896178739979</v>
      </c>
      <c r="K569" s="146">
        <v>2.6300468564561812</v>
      </c>
      <c r="L569" s="147">
        <v>9.7259778274299825E-9</v>
      </c>
      <c r="M569" s="147">
        <v>0.15081429719703801</v>
      </c>
      <c r="N569" s="87">
        <v>22.156054819375601</v>
      </c>
      <c r="O569" s="88">
        <v>1.4627536825241281</v>
      </c>
      <c r="P569" s="89">
        <v>66.020493921370033</v>
      </c>
    </row>
    <row r="570" spans="1:16">
      <c r="A570" s="75" t="s">
        <v>12641</v>
      </c>
      <c r="B570" s="85">
        <v>566</v>
      </c>
      <c r="C570" s="85">
        <v>8473</v>
      </c>
      <c r="D570" s="85">
        <v>566</v>
      </c>
      <c r="E570" s="86" t="s">
        <v>12639</v>
      </c>
      <c r="F570" s="85" t="s">
        <v>11</v>
      </c>
      <c r="G570" s="86" t="s">
        <v>912</v>
      </c>
      <c r="H570" s="85" t="s">
        <v>1</v>
      </c>
      <c r="I570" s="85">
        <v>1</v>
      </c>
      <c r="J570" s="88">
        <v>1.569620502074778</v>
      </c>
      <c r="K570" s="146">
        <v>1.872527936487363</v>
      </c>
      <c r="L570" s="147">
        <v>7.7184071076155714E-9</v>
      </c>
      <c r="M570" s="147">
        <v>0.17102024026563789</v>
      </c>
      <c r="N570" s="87">
        <v>24.041866495690389</v>
      </c>
      <c r="O570" s="88">
        <v>1.3520113764955159</v>
      </c>
      <c r="P570" s="89">
        <v>56.235707686750111</v>
      </c>
    </row>
    <row r="571" spans="1:16">
      <c r="A571" s="75" t="s">
        <v>12642</v>
      </c>
      <c r="B571" s="85">
        <v>567</v>
      </c>
      <c r="C571" s="85">
        <v>8474</v>
      </c>
      <c r="D571" s="85">
        <v>567</v>
      </c>
      <c r="E571" s="86" t="s">
        <v>12639</v>
      </c>
      <c r="F571" s="85" t="s">
        <v>318</v>
      </c>
      <c r="G571" s="86" t="s">
        <v>912</v>
      </c>
      <c r="H571" s="85" t="s">
        <v>1</v>
      </c>
      <c r="I571" s="85">
        <v>1</v>
      </c>
      <c r="J571" s="88">
        <v>1.9876167202222099</v>
      </c>
      <c r="K571" s="146">
        <v>2.292090272003521</v>
      </c>
      <c r="L571" s="147">
        <v>8.8823549412364312E-9</v>
      </c>
      <c r="M571" s="147">
        <v>0.17020919673287571</v>
      </c>
      <c r="N571" s="87">
        <v>22.76431896329791</v>
      </c>
      <c r="O571" s="88">
        <v>1.267880834883546</v>
      </c>
      <c r="P571" s="89">
        <v>55.695970388031569</v>
      </c>
    </row>
    <row r="572" spans="1:16">
      <c r="A572" s="75" t="s">
        <v>922</v>
      </c>
      <c r="B572" s="85">
        <v>568</v>
      </c>
      <c r="C572" s="85">
        <v>417</v>
      </c>
      <c r="D572" s="85">
        <v>568</v>
      </c>
      <c r="E572" s="86" t="s">
        <v>923</v>
      </c>
      <c r="F572" s="85" t="s">
        <v>38</v>
      </c>
      <c r="G572" s="86" t="s">
        <v>924</v>
      </c>
      <c r="H572" s="85" t="s">
        <v>1</v>
      </c>
      <c r="I572" s="85">
        <v>1</v>
      </c>
      <c r="J572" s="88">
        <v>5.0692086547655233</v>
      </c>
      <c r="K572" s="146">
        <v>5.6414285646684608</v>
      </c>
      <c r="L572" s="147">
        <v>2.1078242464697799E-8</v>
      </c>
      <c r="M572" s="147">
        <v>0.31970578266271221</v>
      </c>
      <c r="N572" s="87">
        <v>61.223665017663457</v>
      </c>
      <c r="O572" s="88">
        <v>4.4925861609530751</v>
      </c>
      <c r="P572" s="89">
        <v>73.379895823893136</v>
      </c>
    </row>
    <row r="573" spans="1:16">
      <c r="A573" s="75" t="s">
        <v>925</v>
      </c>
      <c r="B573" s="85">
        <v>569</v>
      </c>
      <c r="C573" s="85">
        <v>418</v>
      </c>
      <c r="D573" s="85">
        <v>569</v>
      </c>
      <c r="E573" s="86" t="s">
        <v>923</v>
      </c>
      <c r="F573" s="85" t="s">
        <v>11</v>
      </c>
      <c r="G573" s="86" t="s">
        <v>924</v>
      </c>
      <c r="H573" s="85" t="s">
        <v>1</v>
      </c>
      <c r="I573" s="85">
        <v>1</v>
      </c>
      <c r="J573" s="88">
        <v>4.3900519014077224</v>
      </c>
      <c r="K573" s="146">
        <v>4.5852892061511605</v>
      </c>
      <c r="L573" s="147">
        <v>1.795220057279199E-8</v>
      </c>
      <c r="M573" s="147">
        <v>0.34082199635703608</v>
      </c>
      <c r="N573" s="87">
        <v>61.138924408520523</v>
      </c>
      <c r="O573" s="88">
        <v>3.886528935999976</v>
      </c>
      <c r="P573" s="89">
        <v>63.568814361711873</v>
      </c>
    </row>
    <row r="574" spans="1:16">
      <c r="A574" s="75" t="s">
        <v>12643</v>
      </c>
      <c r="B574" s="85">
        <v>570</v>
      </c>
      <c r="C574" s="85">
        <v>8475</v>
      </c>
      <c r="D574" s="85">
        <v>570</v>
      </c>
      <c r="E574" s="86" t="s">
        <v>12644</v>
      </c>
      <c r="F574" s="85" t="s">
        <v>55</v>
      </c>
      <c r="G574" s="86" t="s">
        <v>924</v>
      </c>
      <c r="H574" s="85" t="s">
        <v>1</v>
      </c>
      <c r="I574" s="85">
        <v>1</v>
      </c>
      <c r="J574" s="88">
        <v>4.8995070269768179</v>
      </c>
      <c r="K574" s="146">
        <v>5.3691697194997685</v>
      </c>
      <c r="L574" s="147">
        <v>2.0353876994738981E-8</v>
      </c>
      <c r="M574" s="147">
        <v>0.33365180259797889</v>
      </c>
      <c r="N574" s="87">
        <v>61.979769604191382</v>
      </c>
      <c r="O574" s="88">
        <v>4.3419983994958358</v>
      </c>
      <c r="P574" s="89">
        <v>70.055090995404541</v>
      </c>
    </row>
    <row r="575" spans="1:16">
      <c r="A575" s="75" t="s">
        <v>926</v>
      </c>
      <c r="B575" s="85">
        <v>571</v>
      </c>
      <c r="C575" s="85">
        <v>419</v>
      </c>
      <c r="D575" s="85">
        <v>571</v>
      </c>
      <c r="E575" s="86" t="s">
        <v>927</v>
      </c>
      <c r="F575" s="85" t="s">
        <v>283</v>
      </c>
      <c r="G575" s="86" t="s">
        <v>928</v>
      </c>
      <c r="H575" s="85" t="s">
        <v>1</v>
      </c>
      <c r="I575" s="85">
        <v>1</v>
      </c>
      <c r="J575" s="88">
        <v>16.73777809488903</v>
      </c>
      <c r="K575" s="146">
        <v>256.42732743019485</v>
      </c>
      <c r="L575" s="147">
        <v>2.7153941669150839E-7</v>
      </c>
      <c r="M575" s="147">
        <v>3.0319692715979958</v>
      </c>
      <c r="N575" s="87">
        <v>181.8052956425031</v>
      </c>
      <c r="O575" s="88">
        <v>14.502075552836789</v>
      </c>
      <c r="P575" s="89">
        <v>79.76706894915354</v>
      </c>
    </row>
    <row r="576" spans="1:16">
      <c r="A576" s="75" t="s">
        <v>929</v>
      </c>
      <c r="B576" s="85">
        <v>572</v>
      </c>
      <c r="C576" s="85">
        <v>420</v>
      </c>
      <c r="D576" s="85">
        <v>572</v>
      </c>
      <c r="E576" s="86" t="s">
        <v>930</v>
      </c>
      <c r="F576" s="85" t="s">
        <v>931</v>
      </c>
      <c r="G576" s="86" t="s">
        <v>928</v>
      </c>
      <c r="H576" s="85" t="s">
        <v>1</v>
      </c>
      <c r="I576" s="85">
        <v>1</v>
      </c>
      <c r="J576" s="88">
        <v>15.13385341863802</v>
      </c>
      <c r="K576" s="146">
        <v>215.22493589736919</v>
      </c>
      <c r="L576" s="147">
        <v>2.205864814984713E-7</v>
      </c>
      <c r="M576" s="147">
        <v>5.2724245295847894</v>
      </c>
      <c r="N576" s="87">
        <v>207.30394398428439</v>
      </c>
      <c r="O576" s="88">
        <v>13.264527919620321</v>
      </c>
      <c r="P576" s="89">
        <v>63.985892717149163</v>
      </c>
    </row>
    <row r="577" spans="1:16">
      <c r="A577" s="75" t="s">
        <v>932</v>
      </c>
      <c r="B577" s="85">
        <v>573</v>
      </c>
      <c r="C577" s="85">
        <v>421</v>
      </c>
      <c r="D577" s="85">
        <v>573</v>
      </c>
      <c r="E577" s="86" t="s">
        <v>930</v>
      </c>
      <c r="F577" s="85" t="s">
        <v>429</v>
      </c>
      <c r="G577" s="86" t="s">
        <v>928</v>
      </c>
      <c r="H577" s="85" t="s">
        <v>1</v>
      </c>
      <c r="I577" s="85">
        <v>1</v>
      </c>
      <c r="J577" s="88">
        <v>15.4099339452997</v>
      </c>
      <c r="K577" s="146">
        <v>215.49812574939784</v>
      </c>
      <c r="L577" s="147">
        <v>2.2179843726806251E-7</v>
      </c>
      <c r="M577" s="147">
        <v>5.2729199067490091</v>
      </c>
      <c r="N577" s="87">
        <v>211.6312292181654</v>
      </c>
      <c r="O577" s="88">
        <v>13.526775530963301</v>
      </c>
      <c r="P577" s="89">
        <v>63.916727133966056</v>
      </c>
    </row>
    <row r="578" spans="1:16">
      <c r="A578" s="75" t="s">
        <v>933</v>
      </c>
      <c r="B578" s="85">
        <v>574</v>
      </c>
      <c r="C578" s="85">
        <v>422</v>
      </c>
      <c r="D578" s="85">
        <v>574</v>
      </c>
      <c r="E578" s="86" t="s">
        <v>930</v>
      </c>
      <c r="F578" s="85" t="s">
        <v>38</v>
      </c>
      <c r="G578" s="86" t="s">
        <v>928</v>
      </c>
      <c r="H578" s="85" t="s">
        <v>1</v>
      </c>
      <c r="I578" s="85">
        <v>1</v>
      </c>
      <c r="J578" s="88">
        <v>15.2704553038889</v>
      </c>
      <c r="K578" s="146">
        <v>216.2888735115317</v>
      </c>
      <c r="L578" s="147">
        <v>2.221945390521721E-7</v>
      </c>
      <c r="M578" s="147">
        <v>5.2736059485012774</v>
      </c>
      <c r="N578" s="87">
        <v>213.20198785531721</v>
      </c>
      <c r="O578" s="88">
        <v>13.374697556554979</v>
      </c>
      <c r="P578" s="89">
        <v>62.732518074040165</v>
      </c>
    </row>
    <row r="579" spans="1:16">
      <c r="A579" s="75" t="s">
        <v>934</v>
      </c>
      <c r="B579" s="85">
        <v>575</v>
      </c>
      <c r="C579" s="85">
        <v>423</v>
      </c>
      <c r="D579" s="85">
        <v>575</v>
      </c>
      <c r="E579" s="86" t="s">
        <v>930</v>
      </c>
      <c r="F579" s="85" t="s">
        <v>139</v>
      </c>
      <c r="G579" s="86" t="s">
        <v>928</v>
      </c>
      <c r="H579" s="85" t="s">
        <v>1</v>
      </c>
      <c r="I579" s="85">
        <v>1</v>
      </c>
      <c r="J579" s="88">
        <v>14.695126373245699</v>
      </c>
      <c r="K579" s="146">
        <v>215.55651751199346</v>
      </c>
      <c r="L579" s="147">
        <v>2.1968745680932239E-7</v>
      </c>
      <c r="M579" s="147">
        <v>5.2894032687602346</v>
      </c>
      <c r="N579" s="87">
        <v>212.29780918872851</v>
      </c>
      <c r="O579" s="88">
        <v>12.89194412587729</v>
      </c>
      <c r="P579" s="89">
        <v>60.725752070369268</v>
      </c>
    </row>
    <row r="580" spans="1:16">
      <c r="A580" s="75" t="s">
        <v>12645</v>
      </c>
      <c r="B580" s="85">
        <v>576</v>
      </c>
      <c r="C580" s="85">
        <v>8476</v>
      </c>
      <c r="D580" s="85">
        <v>576</v>
      </c>
      <c r="E580" s="86" t="s">
        <v>12646</v>
      </c>
      <c r="F580" s="85" t="s">
        <v>55</v>
      </c>
      <c r="G580" s="86" t="s">
        <v>928</v>
      </c>
      <c r="H580" s="85" t="s">
        <v>1</v>
      </c>
      <c r="I580" s="85">
        <v>1</v>
      </c>
      <c r="J580" s="88">
        <v>16.265217302074468</v>
      </c>
      <c r="K580" s="146">
        <v>243.06423044947965</v>
      </c>
      <c r="L580" s="147">
        <v>2.5523393739637969E-7</v>
      </c>
      <c r="M580" s="147">
        <v>3.7847997136744591</v>
      </c>
      <c r="N580" s="87">
        <v>192.75111842360471</v>
      </c>
      <c r="O580" s="88">
        <v>14.147323661915291</v>
      </c>
      <c r="P580" s="89">
        <v>73.396843440482883</v>
      </c>
    </row>
    <row r="581" spans="1:16">
      <c r="A581" s="75" t="s">
        <v>935</v>
      </c>
      <c r="B581" s="85">
        <v>577</v>
      </c>
      <c r="C581" s="85">
        <v>424</v>
      </c>
      <c r="D581" s="85">
        <v>577</v>
      </c>
      <c r="E581" s="86" t="s">
        <v>936</v>
      </c>
      <c r="F581" s="85" t="s">
        <v>38</v>
      </c>
      <c r="G581" s="86" t="s">
        <v>937</v>
      </c>
      <c r="H581" s="85" t="s">
        <v>1</v>
      </c>
      <c r="I581" s="85">
        <v>1</v>
      </c>
      <c r="J581" s="88">
        <v>1.5195312595946779</v>
      </c>
      <c r="K581" s="146">
        <v>3.3102939313335118</v>
      </c>
      <c r="L581" s="147">
        <v>9.4037059281065615E-9</v>
      </c>
      <c r="M581" s="147">
        <v>0.10579739570354529</v>
      </c>
      <c r="N581" s="87">
        <v>18.815089887549441</v>
      </c>
      <c r="O581" s="88">
        <v>1.3717729659328459</v>
      </c>
      <c r="P581" s="89">
        <v>72.908127153864569</v>
      </c>
    </row>
    <row r="582" spans="1:16">
      <c r="A582" s="75" t="s">
        <v>938</v>
      </c>
      <c r="B582" s="85">
        <v>578</v>
      </c>
      <c r="C582" s="85">
        <v>425</v>
      </c>
      <c r="D582" s="85">
        <v>578</v>
      </c>
      <c r="E582" s="86" t="s">
        <v>936</v>
      </c>
      <c r="F582" s="85" t="s">
        <v>11</v>
      </c>
      <c r="G582" s="86" t="s">
        <v>937</v>
      </c>
      <c r="H582" s="85" t="s">
        <v>1</v>
      </c>
      <c r="I582" s="85">
        <v>1</v>
      </c>
      <c r="J582" s="88">
        <v>1.169677681152959</v>
      </c>
      <c r="K582" s="146">
        <v>2.5409902840957153</v>
      </c>
      <c r="L582" s="147">
        <v>7.5035260448902713E-9</v>
      </c>
      <c r="M582" s="147">
        <v>0.12422512827177611</v>
      </c>
      <c r="N582" s="87">
        <v>18.867611906583051</v>
      </c>
      <c r="O582" s="88">
        <v>1.053946266948304</v>
      </c>
      <c r="P582" s="89">
        <v>55.860077691155723</v>
      </c>
    </row>
    <row r="583" spans="1:16">
      <c r="A583" s="75" t="s">
        <v>3133</v>
      </c>
      <c r="B583" s="85">
        <v>579</v>
      </c>
      <c r="C583" s="85">
        <v>1679</v>
      </c>
      <c r="D583" s="85">
        <v>579</v>
      </c>
      <c r="E583" s="86" t="s">
        <v>3132</v>
      </c>
      <c r="F583" s="85" t="s">
        <v>55</v>
      </c>
      <c r="G583" s="86" t="s">
        <v>937</v>
      </c>
      <c r="H583" s="85" t="s">
        <v>1</v>
      </c>
      <c r="I583" s="85">
        <v>1</v>
      </c>
      <c r="J583" s="88">
        <v>0.59210897960443554</v>
      </c>
      <c r="K583" s="146">
        <v>1.6322088240291825</v>
      </c>
      <c r="L583" s="147">
        <v>3.7997178627185698E-9</v>
      </c>
      <c r="M583" s="147">
        <v>0.1331046893026962</v>
      </c>
      <c r="N583" s="87">
        <v>13.38814067121846</v>
      </c>
      <c r="O583" s="88">
        <v>0.48900694819571888</v>
      </c>
      <c r="P583" s="89">
        <v>36.525381694485453</v>
      </c>
    </row>
    <row r="584" spans="1:16">
      <c r="A584" s="75" t="s">
        <v>12647</v>
      </c>
      <c r="B584" s="85">
        <v>580</v>
      </c>
      <c r="C584" s="85">
        <v>8477</v>
      </c>
      <c r="D584" s="85">
        <v>580</v>
      </c>
      <c r="E584" s="86" t="s">
        <v>12648</v>
      </c>
      <c r="F584" s="85" t="s">
        <v>38</v>
      </c>
      <c r="G584" s="86" t="s">
        <v>937</v>
      </c>
      <c r="H584" s="85" t="s">
        <v>1</v>
      </c>
      <c r="I584" s="85">
        <v>1</v>
      </c>
      <c r="J584" s="88">
        <v>1.2633108964996891</v>
      </c>
      <c r="K584" s="146">
        <v>4.3269893378770359</v>
      </c>
      <c r="L584" s="147">
        <v>9.2662539931664078E-9</v>
      </c>
      <c r="M584" s="147">
        <v>9.9516917870486513E-2</v>
      </c>
      <c r="N584" s="87">
        <v>16.694138537275041</v>
      </c>
      <c r="O584" s="88">
        <v>1.138329583633922</v>
      </c>
      <c r="P584" s="89">
        <v>68.187380923683762</v>
      </c>
    </row>
    <row r="585" spans="1:16">
      <c r="A585" s="75" t="s">
        <v>12649</v>
      </c>
      <c r="B585" s="85">
        <v>581</v>
      </c>
      <c r="C585" s="85">
        <v>8478</v>
      </c>
      <c r="D585" s="85">
        <v>581</v>
      </c>
      <c r="E585" s="86" t="s">
        <v>12648</v>
      </c>
      <c r="F585" s="85" t="s">
        <v>11</v>
      </c>
      <c r="G585" s="86" t="s">
        <v>937</v>
      </c>
      <c r="H585" s="85" t="s">
        <v>1</v>
      </c>
      <c r="I585" s="85">
        <v>1</v>
      </c>
      <c r="J585" s="88">
        <v>1.1982499683226331</v>
      </c>
      <c r="K585" s="146">
        <v>2.5726851551384882</v>
      </c>
      <c r="L585" s="147">
        <v>7.6437990361420746E-9</v>
      </c>
      <c r="M585" s="147">
        <v>0.12821641803426009</v>
      </c>
      <c r="N585" s="87">
        <v>19.306859741756739</v>
      </c>
      <c r="O585" s="88">
        <v>1.0795765829100621</v>
      </c>
      <c r="P585" s="89">
        <v>55.916736193776842</v>
      </c>
    </row>
    <row r="586" spans="1:16">
      <c r="A586" s="75" t="s">
        <v>26574</v>
      </c>
      <c r="B586" s="85">
        <v>582</v>
      </c>
      <c r="C586" s="85">
        <v>16539</v>
      </c>
      <c r="D586" s="85">
        <v>582</v>
      </c>
      <c r="E586" s="86" t="s">
        <v>26569</v>
      </c>
      <c r="F586" s="85" t="s">
        <v>38</v>
      </c>
      <c r="G586" s="86" t="s">
        <v>937</v>
      </c>
      <c r="H586" s="85" t="s">
        <v>1</v>
      </c>
      <c r="I586" s="85">
        <v>1</v>
      </c>
      <c r="J586" s="88">
        <v>0.9660612623331235</v>
      </c>
      <c r="K586" s="146">
        <v>6.1449389044993783</v>
      </c>
      <c r="L586" s="147">
        <v>7.116393599800984E-9</v>
      </c>
      <c r="M586" s="147">
        <v>8.9271774604128759E-2</v>
      </c>
      <c r="N586" s="87">
        <v>15.644566287387709</v>
      </c>
      <c r="O586" s="88">
        <v>0.88253307986536</v>
      </c>
      <c r="P586" s="89">
        <v>56.411476269357365</v>
      </c>
    </row>
    <row r="587" spans="1:16">
      <c r="A587" s="75" t="s">
        <v>27394</v>
      </c>
      <c r="B587" s="85">
        <v>583</v>
      </c>
      <c r="C587" s="85">
        <v>17142</v>
      </c>
      <c r="D587" s="85">
        <v>583</v>
      </c>
      <c r="E587" s="86" t="s">
        <v>27395</v>
      </c>
      <c r="F587" s="85" t="s">
        <v>55</v>
      </c>
      <c r="G587" s="86" t="s">
        <v>937</v>
      </c>
      <c r="H587" s="85" t="s">
        <v>1</v>
      </c>
      <c r="I587" s="85">
        <v>1</v>
      </c>
      <c r="J587" s="88">
        <v>0.33030742637698368</v>
      </c>
      <c r="K587" s="146">
        <v>4.7700683756258799</v>
      </c>
      <c r="L587" s="147">
        <v>1.085158377543729E-8</v>
      </c>
      <c r="M587" s="147">
        <v>4.7736373723253789E-2</v>
      </c>
      <c r="N587" s="87">
        <v>3.5217469607255079</v>
      </c>
      <c r="O587" s="88">
        <v>0.29718241244612309</v>
      </c>
      <c r="P587" s="89">
        <v>84.384941837190127</v>
      </c>
    </row>
    <row r="588" spans="1:16">
      <c r="A588" s="75" t="s">
        <v>27400</v>
      </c>
      <c r="B588" s="85">
        <v>584</v>
      </c>
      <c r="C588" s="85">
        <v>17147</v>
      </c>
      <c r="D588" s="85">
        <v>584</v>
      </c>
      <c r="E588" s="86" t="s">
        <v>27401</v>
      </c>
      <c r="F588" s="85" t="s">
        <v>283</v>
      </c>
      <c r="G588" s="86" t="s">
        <v>937</v>
      </c>
      <c r="H588" s="85" t="s">
        <v>1</v>
      </c>
      <c r="I588" s="85">
        <v>1</v>
      </c>
      <c r="J588" s="88">
        <v>1.067700700724374</v>
      </c>
      <c r="K588" s="146">
        <v>2.7899892872645102</v>
      </c>
      <c r="L588" s="147">
        <v>1.169019065717302E-8</v>
      </c>
      <c r="M588" s="147">
        <v>7.3819417332811513E-2</v>
      </c>
      <c r="N588" s="87">
        <v>11.34873711505422</v>
      </c>
      <c r="O588" s="88">
        <v>0.90896284371196578</v>
      </c>
      <c r="P588" s="89">
        <v>80.093743867431471</v>
      </c>
    </row>
    <row r="589" spans="1:16">
      <c r="A589" s="75" t="s">
        <v>939</v>
      </c>
      <c r="B589" s="85">
        <v>585</v>
      </c>
      <c r="C589" s="85">
        <v>426</v>
      </c>
      <c r="D589" s="85">
        <v>585</v>
      </c>
      <c r="E589" s="86" t="s">
        <v>940</v>
      </c>
      <c r="F589" s="85" t="s">
        <v>55</v>
      </c>
      <c r="G589" s="86" t="s">
        <v>941</v>
      </c>
      <c r="H589" s="85" t="s">
        <v>1</v>
      </c>
      <c r="I589" s="85">
        <v>1</v>
      </c>
      <c r="J589" s="88">
        <v>3.3669092929588191</v>
      </c>
      <c r="K589" s="146">
        <v>6.1268650265455538</v>
      </c>
      <c r="L589" s="147">
        <v>1.952002651205203E-8</v>
      </c>
      <c r="M589" s="147">
        <v>0.32810617021414179</v>
      </c>
      <c r="N589" s="87">
        <v>52.10187508123898</v>
      </c>
      <c r="O589" s="88">
        <v>2.9754073932447942</v>
      </c>
      <c r="P589" s="89">
        <v>57.107491594216903</v>
      </c>
    </row>
    <row r="590" spans="1:16">
      <c r="A590" s="75" t="s">
        <v>12650</v>
      </c>
      <c r="B590" s="85">
        <v>586</v>
      </c>
      <c r="C590" s="85">
        <v>8479</v>
      </c>
      <c r="D590" s="85">
        <v>586</v>
      </c>
      <c r="E590" s="86" t="s">
        <v>12651</v>
      </c>
      <c r="F590" s="85" t="s">
        <v>55</v>
      </c>
      <c r="G590" s="86" t="s">
        <v>941</v>
      </c>
      <c r="H590" s="85" t="s">
        <v>1</v>
      </c>
      <c r="I590" s="85">
        <v>1</v>
      </c>
      <c r="J590" s="88">
        <v>3.4213293937781821</v>
      </c>
      <c r="K590" s="146">
        <v>6.2031321696875752</v>
      </c>
      <c r="L590" s="147">
        <v>1.9827254866422161E-8</v>
      </c>
      <c r="M590" s="147">
        <v>0.33508383963028171</v>
      </c>
      <c r="N590" s="87">
        <v>52.885944068784028</v>
      </c>
      <c r="O590" s="88">
        <v>3.0248185160220769</v>
      </c>
      <c r="P590" s="89">
        <v>57.195131320487825</v>
      </c>
    </row>
    <row r="591" spans="1:16">
      <c r="A591" s="75" t="s">
        <v>947</v>
      </c>
      <c r="B591" s="85">
        <v>587</v>
      </c>
      <c r="C591" s="85">
        <v>429</v>
      </c>
      <c r="D591" s="85">
        <v>587</v>
      </c>
      <c r="E591" s="86" t="s">
        <v>948</v>
      </c>
      <c r="F591" s="85" t="s">
        <v>32</v>
      </c>
      <c r="G591" s="86" t="s">
        <v>949</v>
      </c>
      <c r="H591" s="85" t="s">
        <v>260</v>
      </c>
      <c r="I591" s="85">
        <v>1</v>
      </c>
      <c r="J591" s="88">
        <v>36493.236050150597</v>
      </c>
      <c r="K591" s="146">
        <v>83297.080369526084</v>
      </c>
      <c r="L591" s="147">
        <v>2.1241001869042519E-4</v>
      </c>
      <c r="M591" s="147">
        <v>3239.191714002659</v>
      </c>
      <c r="N591" s="87">
        <v>369495.11378050467</v>
      </c>
      <c r="O591" s="88">
        <v>33391.968145259707</v>
      </c>
      <c r="P591" s="89">
        <v>90.371880168071485</v>
      </c>
    </row>
    <row r="592" spans="1:16">
      <c r="A592" s="75" t="s">
        <v>950</v>
      </c>
      <c r="B592" s="85">
        <v>588</v>
      </c>
      <c r="C592" s="85">
        <v>430</v>
      </c>
      <c r="D592" s="85">
        <v>588</v>
      </c>
      <c r="E592" s="86" t="s">
        <v>948</v>
      </c>
      <c r="F592" s="85" t="s">
        <v>38</v>
      </c>
      <c r="G592" s="86" t="s">
        <v>949</v>
      </c>
      <c r="H592" s="85" t="s">
        <v>260</v>
      </c>
      <c r="I592" s="85">
        <v>1</v>
      </c>
      <c r="J592" s="88">
        <v>49386.185346622617</v>
      </c>
      <c r="K592" s="146">
        <v>98872.15433221079</v>
      </c>
      <c r="L592" s="147">
        <v>3.0813303665319099E-4</v>
      </c>
      <c r="M592" s="147">
        <v>4251.8020718042153</v>
      </c>
      <c r="N592" s="87">
        <v>502836.08414006588</v>
      </c>
      <c r="O592" s="88">
        <v>44906.916368846847</v>
      </c>
      <c r="P592" s="89">
        <v>89.307266891247892</v>
      </c>
    </row>
    <row r="593" spans="1:16">
      <c r="A593" s="75" t="s">
        <v>12652</v>
      </c>
      <c r="B593" s="85">
        <v>589</v>
      </c>
      <c r="C593" s="85">
        <v>8480</v>
      </c>
      <c r="D593" s="85">
        <v>589</v>
      </c>
      <c r="E593" s="86" t="s">
        <v>12653</v>
      </c>
      <c r="F593" s="85" t="s">
        <v>55</v>
      </c>
      <c r="G593" s="86" t="s">
        <v>949</v>
      </c>
      <c r="H593" s="85" t="s">
        <v>260</v>
      </c>
      <c r="I593" s="85">
        <v>1</v>
      </c>
      <c r="J593" s="88">
        <v>49277.666867867549</v>
      </c>
      <c r="K593" s="146">
        <v>98741.060717083354</v>
      </c>
      <c r="L593" s="147">
        <v>3.0732734696557171E-4</v>
      </c>
      <c r="M593" s="147">
        <v>4243.2790463060619</v>
      </c>
      <c r="N593" s="87">
        <v>501713.76845213369</v>
      </c>
      <c r="O593" s="88">
        <v>44809.996367423351</v>
      </c>
      <c r="P593" s="89">
        <v>89.3138661625119</v>
      </c>
    </row>
    <row r="594" spans="1:16">
      <c r="A594" s="75" t="s">
        <v>951</v>
      </c>
      <c r="B594" s="85">
        <v>590</v>
      </c>
      <c r="C594" s="85">
        <v>431</v>
      </c>
      <c r="D594" s="85">
        <v>590</v>
      </c>
      <c r="E594" s="86" t="s">
        <v>952</v>
      </c>
      <c r="F594" s="85" t="s">
        <v>32</v>
      </c>
      <c r="G594" s="86" t="s">
        <v>953</v>
      </c>
      <c r="H594" s="85" t="s">
        <v>260</v>
      </c>
      <c r="I594" s="85">
        <v>1</v>
      </c>
      <c r="J594" s="88">
        <v>73529.700084475349</v>
      </c>
      <c r="K594" s="146">
        <v>170786.17470482286</v>
      </c>
      <c r="L594" s="147">
        <v>8.21990899713226E-4</v>
      </c>
      <c r="M594" s="147">
        <v>7115.4284515981881</v>
      </c>
      <c r="N594" s="87">
        <v>841647.57030640822</v>
      </c>
      <c r="O594" s="88">
        <v>66517.54772312197</v>
      </c>
      <c r="P594" s="89">
        <v>79.032542919247959</v>
      </c>
    </row>
    <row r="595" spans="1:16">
      <c r="A595" s="75" t="s">
        <v>954</v>
      </c>
      <c r="B595" s="85">
        <v>591</v>
      </c>
      <c r="C595" s="85">
        <v>432</v>
      </c>
      <c r="D595" s="85">
        <v>591</v>
      </c>
      <c r="E595" s="86" t="s">
        <v>952</v>
      </c>
      <c r="F595" s="85" t="s">
        <v>38</v>
      </c>
      <c r="G595" s="86" t="s">
        <v>953</v>
      </c>
      <c r="H595" s="85" t="s">
        <v>260</v>
      </c>
      <c r="I595" s="85">
        <v>1</v>
      </c>
      <c r="J595" s="88">
        <v>97559.1334564688</v>
      </c>
      <c r="K595" s="146">
        <v>205810.47384420095</v>
      </c>
      <c r="L595" s="147">
        <v>1.4654240935521659E-3</v>
      </c>
      <c r="M595" s="147">
        <v>9133.9830515352169</v>
      </c>
      <c r="N595" s="87">
        <v>1131567.598885715</v>
      </c>
      <c r="O595" s="88">
        <v>87541.097703381325</v>
      </c>
      <c r="P595" s="89">
        <v>77.362676157911736</v>
      </c>
    </row>
    <row r="596" spans="1:16">
      <c r="A596" s="75" t="s">
        <v>12654</v>
      </c>
      <c r="B596" s="85">
        <v>592</v>
      </c>
      <c r="C596" s="85">
        <v>8481</v>
      </c>
      <c r="D596" s="85">
        <v>592</v>
      </c>
      <c r="E596" s="86" t="s">
        <v>12655</v>
      </c>
      <c r="F596" s="85" t="s">
        <v>55</v>
      </c>
      <c r="G596" s="86" t="s">
        <v>953</v>
      </c>
      <c r="H596" s="85" t="s">
        <v>260</v>
      </c>
      <c r="I596" s="85">
        <v>1</v>
      </c>
      <c r="J596" s="88">
        <v>97356.880465712544</v>
      </c>
      <c r="K596" s="146">
        <v>205515.67832653641</v>
      </c>
      <c r="L596" s="147">
        <v>1.460008389994321E-3</v>
      </c>
      <c r="M596" s="147">
        <v>9116.9931084715681</v>
      </c>
      <c r="N596" s="87">
        <v>1129127.3751837029</v>
      </c>
      <c r="O596" s="88">
        <v>87364.144889139105</v>
      </c>
      <c r="P596" s="89">
        <v>77.373152763146351</v>
      </c>
    </row>
    <row r="597" spans="1:16">
      <c r="A597" s="75" t="s">
        <v>955</v>
      </c>
      <c r="B597" s="85">
        <v>593</v>
      </c>
      <c r="C597" s="85">
        <v>433</v>
      </c>
      <c r="D597" s="85">
        <v>593</v>
      </c>
      <c r="E597" s="86" t="s">
        <v>956</v>
      </c>
      <c r="F597" s="85" t="s">
        <v>32</v>
      </c>
      <c r="G597" s="86" t="s">
        <v>957</v>
      </c>
      <c r="H597" s="85" t="s">
        <v>260</v>
      </c>
      <c r="I597" s="85">
        <v>1</v>
      </c>
      <c r="J597" s="88">
        <v>1012437.861059829</v>
      </c>
      <c r="K597" s="146">
        <v>3414885.1994810724</v>
      </c>
      <c r="L597" s="147">
        <v>5.3353743005372508E-3</v>
      </c>
      <c r="M597" s="147">
        <v>104550.1963390543</v>
      </c>
      <c r="N597" s="87">
        <v>10932834.144371729</v>
      </c>
      <c r="O597" s="88">
        <v>913926.77350666351</v>
      </c>
      <c r="P597" s="89">
        <v>83.594680156851823</v>
      </c>
    </row>
    <row r="598" spans="1:16">
      <c r="A598" s="75" t="s">
        <v>958</v>
      </c>
      <c r="B598" s="85">
        <v>594</v>
      </c>
      <c r="C598" s="85">
        <v>434</v>
      </c>
      <c r="D598" s="85">
        <v>594</v>
      </c>
      <c r="E598" s="86" t="s">
        <v>956</v>
      </c>
      <c r="F598" s="85" t="s">
        <v>38</v>
      </c>
      <c r="G598" s="86" t="s">
        <v>957</v>
      </c>
      <c r="H598" s="85" t="s">
        <v>260</v>
      </c>
      <c r="I598" s="85">
        <v>1</v>
      </c>
      <c r="J598" s="88">
        <v>1317550.1141300241</v>
      </c>
      <c r="K598" s="146">
        <v>3793615.8499578545</v>
      </c>
      <c r="L598" s="147">
        <v>6.7396521716800474E-3</v>
      </c>
      <c r="M598" s="147">
        <v>128938.50868769499</v>
      </c>
      <c r="N598" s="87">
        <v>14091374.598808659</v>
      </c>
      <c r="O598" s="88">
        <v>1195999.0592695151</v>
      </c>
      <c r="P598" s="89">
        <v>84.874548673954749</v>
      </c>
    </row>
    <row r="599" spans="1:16">
      <c r="A599" s="75" t="s">
        <v>12656</v>
      </c>
      <c r="B599" s="85">
        <v>595</v>
      </c>
      <c r="C599" s="85">
        <v>8482</v>
      </c>
      <c r="D599" s="85">
        <v>595</v>
      </c>
      <c r="E599" s="86" t="s">
        <v>12657</v>
      </c>
      <c r="F599" s="85" t="s">
        <v>55</v>
      </c>
      <c r="G599" s="86" t="s">
        <v>957</v>
      </c>
      <c r="H599" s="85" t="s">
        <v>260</v>
      </c>
      <c r="I599" s="85">
        <v>1</v>
      </c>
      <c r="J599" s="88">
        <v>1314982.0192130769</v>
      </c>
      <c r="K599" s="146">
        <v>3790428.1174148503</v>
      </c>
      <c r="L599" s="147">
        <v>6.7278325255446473E-3</v>
      </c>
      <c r="M599" s="147">
        <v>128733.2350536626</v>
      </c>
      <c r="N599" s="87">
        <v>14064789.525268029</v>
      </c>
      <c r="O599" s="88">
        <v>1193624.8891206931</v>
      </c>
      <c r="P599" s="89">
        <v>84.86617499510335</v>
      </c>
    </row>
    <row r="600" spans="1:16">
      <c r="A600" s="75" t="s">
        <v>959</v>
      </c>
      <c r="B600" s="85">
        <v>596</v>
      </c>
      <c r="C600" s="85">
        <v>435</v>
      </c>
      <c r="D600" s="85">
        <v>596</v>
      </c>
      <c r="E600" s="86" t="s">
        <v>960</v>
      </c>
      <c r="F600" s="85" t="s">
        <v>32</v>
      </c>
      <c r="G600" s="86" t="s">
        <v>961</v>
      </c>
      <c r="H600" s="85" t="s">
        <v>260</v>
      </c>
      <c r="I600" s="85">
        <v>1</v>
      </c>
      <c r="J600" s="88">
        <v>133293.2254099538</v>
      </c>
      <c r="K600" s="146">
        <v>257399.68530882522</v>
      </c>
      <c r="L600" s="147">
        <v>1.0634977705977881E-3</v>
      </c>
      <c r="M600" s="147">
        <v>10716.05317651406</v>
      </c>
      <c r="N600" s="87">
        <v>1207976.9433828611</v>
      </c>
      <c r="O600" s="88">
        <v>123492.2561664083</v>
      </c>
      <c r="P600" s="89">
        <v>102.2306401151799</v>
      </c>
    </row>
    <row r="601" spans="1:16">
      <c r="A601" s="75" t="s">
        <v>962</v>
      </c>
      <c r="B601" s="85">
        <v>597</v>
      </c>
      <c r="C601" s="85">
        <v>436</v>
      </c>
      <c r="D601" s="85">
        <v>597</v>
      </c>
      <c r="E601" s="86" t="s">
        <v>960</v>
      </c>
      <c r="F601" s="85" t="s">
        <v>38</v>
      </c>
      <c r="G601" s="86" t="s">
        <v>961</v>
      </c>
      <c r="H601" s="85" t="s">
        <v>260</v>
      </c>
      <c r="I601" s="85">
        <v>1</v>
      </c>
      <c r="J601" s="88">
        <v>200577.9532693009</v>
      </c>
      <c r="K601" s="146">
        <v>331501.53043621662</v>
      </c>
      <c r="L601" s="147">
        <v>1.364696533484436E-3</v>
      </c>
      <c r="M601" s="147">
        <v>15757.303370455529</v>
      </c>
      <c r="N601" s="87">
        <v>1862372.0922877879</v>
      </c>
      <c r="O601" s="88">
        <v>185468.33657040991</v>
      </c>
      <c r="P601" s="89">
        <v>99.587154112997709</v>
      </c>
    </row>
    <row r="602" spans="1:16">
      <c r="A602" s="75" t="s">
        <v>12658</v>
      </c>
      <c r="B602" s="85">
        <v>598</v>
      </c>
      <c r="C602" s="85">
        <v>8483</v>
      </c>
      <c r="D602" s="85">
        <v>598</v>
      </c>
      <c r="E602" s="86" t="s">
        <v>12659</v>
      </c>
      <c r="F602" s="85" t="s">
        <v>55</v>
      </c>
      <c r="G602" s="86" t="s">
        <v>961</v>
      </c>
      <c r="H602" s="85" t="s">
        <v>260</v>
      </c>
      <c r="I602" s="85">
        <v>1</v>
      </c>
      <c r="J602" s="88">
        <v>200011.6254149953</v>
      </c>
      <c r="K602" s="146">
        <v>330877.82368602086</v>
      </c>
      <c r="L602" s="147">
        <v>1.3621613779665101E-3</v>
      </c>
      <c r="M602" s="147">
        <v>15714.871744495489</v>
      </c>
      <c r="N602" s="87">
        <v>1856864.1232086569</v>
      </c>
      <c r="O602" s="88">
        <v>184946.69099421249</v>
      </c>
      <c r="P602" s="89">
        <v>99.601628725867698</v>
      </c>
    </row>
    <row r="603" spans="1:16">
      <c r="A603" s="75" t="s">
        <v>978</v>
      </c>
      <c r="B603" s="85">
        <v>599</v>
      </c>
      <c r="C603" s="85">
        <v>445</v>
      </c>
      <c r="D603" s="85">
        <v>599</v>
      </c>
      <c r="E603" s="86" t="s">
        <v>979</v>
      </c>
      <c r="F603" s="85" t="s">
        <v>32</v>
      </c>
      <c r="G603" s="86" t="s">
        <v>980</v>
      </c>
      <c r="H603" s="85" t="s">
        <v>1</v>
      </c>
      <c r="I603" s="85">
        <v>1</v>
      </c>
      <c r="J603" s="88">
        <v>1.5365727043639411E-2</v>
      </c>
      <c r="K603" s="146">
        <v>4.7546522151997943E-2</v>
      </c>
      <c r="L603" s="147">
        <v>8.1186536550437862E-11</v>
      </c>
      <c r="M603" s="147">
        <v>2.2133005618457501E-3</v>
      </c>
      <c r="N603" s="87">
        <v>0.28779833193201798</v>
      </c>
      <c r="O603" s="88">
        <v>1.361496658713438E-2</v>
      </c>
      <c r="P603" s="89">
        <v>47.307315840699268</v>
      </c>
    </row>
    <row r="604" spans="1:16">
      <c r="A604" s="75" t="s">
        <v>981</v>
      </c>
      <c r="B604" s="85">
        <v>600</v>
      </c>
      <c r="C604" s="85">
        <v>446</v>
      </c>
      <c r="D604" s="85">
        <v>600</v>
      </c>
      <c r="E604" s="86" t="s">
        <v>979</v>
      </c>
      <c r="F604" s="85" t="s">
        <v>38</v>
      </c>
      <c r="G604" s="86" t="s">
        <v>980</v>
      </c>
      <c r="H604" s="85" t="s">
        <v>1</v>
      </c>
      <c r="I604" s="85">
        <v>1</v>
      </c>
      <c r="J604" s="88">
        <v>3.2444907949612647E-2</v>
      </c>
      <c r="K604" s="146">
        <v>7.0049853425099881E-2</v>
      </c>
      <c r="L604" s="147">
        <v>1.673669194233621E-10</v>
      </c>
      <c r="M604" s="147">
        <v>3.0084967966903069E-3</v>
      </c>
      <c r="N604" s="87">
        <v>0.45285797702463237</v>
      </c>
      <c r="O604" s="88">
        <v>2.8867569299343081E-2</v>
      </c>
      <c r="P604" s="89">
        <v>63.745303746240253</v>
      </c>
    </row>
    <row r="605" spans="1:16">
      <c r="A605" s="75" t="s">
        <v>12660</v>
      </c>
      <c r="B605" s="85">
        <v>601</v>
      </c>
      <c r="C605" s="85">
        <v>8484</v>
      </c>
      <c r="D605" s="85">
        <v>601</v>
      </c>
      <c r="E605" s="86" t="s">
        <v>12661</v>
      </c>
      <c r="F605" s="85" t="s">
        <v>38</v>
      </c>
      <c r="G605" s="86" t="s">
        <v>980</v>
      </c>
      <c r="H605" s="85" t="s">
        <v>1</v>
      </c>
      <c r="I605" s="85">
        <v>1</v>
      </c>
      <c r="J605" s="88">
        <v>5.9410523827187027E-2</v>
      </c>
      <c r="K605" s="146">
        <v>0.10562560445130284</v>
      </c>
      <c r="L605" s="147">
        <v>3.0928509800993462E-10</v>
      </c>
      <c r="M605" s="147">
        <v>6.6344476502774507E-3</v>
      </c>
      <c r="N605" s="87">
        <v>0.85173537446802605</v>
      </c>
      <c r="O605" s="88">
        <v>5.3343926552182487E-2</v>
      </c>
      <c r="P605" s="89">
        <v>62.629694798692434</v>
      </c>
    </row>
    <row r="606" spans="1:16">
      <c r="A606" s="75" t="s">
        <v>12662</v>
      </c>
      <c r="B606" s="85">
        <v>602</v>
      </c>
      <c r="C606" s="85">
        <v>8485</v>
      </c>
      <c r="D606" s="85">
        <v>602</v>
      </c>
      <c r="E606" s="86" t="s">
        <v>12661</v>
      </c>
      <c r="F606" s="85" t="s">
        <v>11</v>
      </c>
      <c r="G606" s="86" t="s">
        <v>980</v>
      </c>
      <c r="H606" s="85" t="s">
        <v>1</v>
      </c>
      <c r="I606" s="85">
        <v>1</v>
      </c>
      <c r="J606" s="88">
        <v>1.9201792709486781E-2</v>
      </c>
      <c r="K606" s="146">
        <v>5.2365829483307584E-2</v>
      </c>
      <c r="L606" s="147">
        <v>1.011315230951238E-10</v>
      </c>
      <c r="M606" s="147">
        <v>2.686022716630888E-3</v>
      </c>
      <c r="N606" s="87">
        <v>0.34636882894497117</v>
      </c>
      <c r="O606" s="88">
        <v>1.7067843089111679E-2</v>
      </c>
      <c r="P606" s="89">
        <v>49.276498526440172</v>
      </c>
    </row>
    <row r="607" spans="1:16">
      <c r="A607" s="75" t="s">
        <v>974</v>
      </c>
      <c r="B607" s="85">
        <v>603</v>
      </c>
      <c r="C607" s="85">
        <v>443</v>
      </c>
      <c r="D607" s="85">
        <v>603</v>
      </c>
      <c r="E607" s="86" t="s">
        <v>975</v>
      </c>
      <c r="F607" s="85" t="s">
        <v>32</v>
      </c>
      <c r="G607" s="86" t="s">
        <v>976</v>
      </c>
      <c r="H607" s="85" t="s">
        <v>1</v>
      </c>
      <c r="I607" s="85">
        <v>1</v>
      </c>
      <c r="J607" s="88">
        <v>5.6807067992400949E-2</v>
      </c>
      <c r="K607" s="146">
        <v>8.0831606414737467E-2</v>
      </c>
      <c r="L607" s="147">
        <v>3.4979957433791031E-10</v>
      </c>
      <c r="M607" s="147">
        <v>6.1690063058831308E-3</v>
      </c>
      <c r="N607" s="87">
        <v>0.96591112493420539</v>
      </c>
      <c r="O607" s="88">
        <v>5.001643915732152E-2</v>
      </c>
      <c r="P607" s="89">
        <v>51.781616202762415</v>
      </c>
    </row>
    <row r="608" spans="1:16">
      <c r="A608" s="75" t="s">
        <v>977</v>
      </c>
      <c r="B608" s="85">
        <v>604</v>
      </c>
      <c r="C608" s="85">
        <v>444</v>
      </c>
      <c r="D608" s="85">
        <v>604</v>
      </c>
      <c r="E608" s="86" t="s">
        <v>975</v>
      </c>
      <c r="F608" s="85" t="s">
        <v>38</v>
      </c>
      <c r="G608" s="86" t="s">
        <v>976</v>
      </c>
      <c r="H608" s="85" t="s">
        <v>1</v>
      </c>
      <c r="I608" s="85">
        <v>1</v>
      </c>
      <c r="J608" s="88">
        <v>9.1234162359336679E-2</v>
      </c>
      <c r="K608" s="146">
        <v>0.12550224724893225</v>
      </c>
      <c r="L608" s="147">
        <v>5.2075177782478398E-10</v>
      </c>
      <c r="M608" s="147">
        <v>8.0168047002793213E-3</v>
      </c>
      <c r="N608" s="87">
        <v>1.274882652548663</v>
      </c>
      <c r="O608" s="88">
        <v>7.6328887446557234E-2</v>
      </c>
      <c r="P608" s="89">
        <v>59.871304463956321</v>
      </c>
    </row>
    <row r="609" spans="1:16">
      <c r="A609" s="75" t="s">
        <v>12663</v>
      </c>
      <c r="B609" s="85">
        <v>605</v>
      </c>
      <c r="C609" s="85">
        <v>8486</v>
      </c>
      <c r="D609" s="85">
        <v>605</v>
      </c>
      <c r="E609" s="86" t="s">
        <v>12664</v>
      </c>
      <c r="F609" s="85" t="s">
        <v>55</v>
      </c>
      <c r="G609" s="86" t="s">
        <v>976</v>
      </c>
      <c r="H609" s="85" t="s">
        <v>1</v>
      </c>
      <c r="I609" s="85">
        <v>1</v>
      </c>
      <c r="J609" s="88">
        <v>0.1084790475132916</v>
      </c>
      <c r="K609" s="146">
        <v>0.15208196831125975</v>
      </c>
      <c r="L609" s="147">
        <v>6.2462792639355749E-10</v>
      </c>
      <c r="M609" s="147">
        <v>1.034075058726555E-2</v>
      </c>
      <c r="N609" s="87">
        <v>1.5272683742101509</v>
      </c>
      <c r="O609" s="88">
        <v>9.2032912223472679E-2</v>
      </c>
      <c r="P609" s="89">
        <v>60.259816661933328</v>
      </c>
    </row>
    <row r="610" spans="1:16">
      <c r="A610" s="75" t="s">
        <v>8905</v>
      </c>
      <c r="B610" s="85">
        <v>606</v>
      </c>
      <c r="C610" s="85">
        <v>5848</v>
      </c>
      <c r="D610" s="85">
        <v>606</v>
      </c>
      <c r="E610" s="86" t="s">
        <v>8906</v>
      </c>
      <c r="F610" s="85" t="s">
        <v>32</v>
      </c>
      <c r="G610" s="86" t="s">
        <v>8907</v>
      </c>
      <c r="H610" s="85" t="s">
        <v>1</v>
      </c>
      <c r="I610" s="85">
        <v>1</v>
      </c>
      <c r="J610" s="88">
        <v>2.2205042155595961E-3</v>
      </c>
      <c r="K610" s="146">
        <v>3.1062279510257477E-2</v>
      </c>
      <c r="L610" s="147">
        <v>2.0288957526423362E-11</v>
      </c>
      <c r="M610" s="147">
        <v>9.2299030787878404E-4</v>
      </c>
      <c r="N610" s="87">
        <v>3.1931273375126523E-2</v>
      </c>
      <c r="O610" s="88">
        <v>1.940498988299836E-3</v>
      </c>
      <c r="P610" s="89">
        <v>60.771111928515353</v>
      </c>
    </row>
    <row r="611" spans="1:16">
      <c r="A611" s="75" t="s">
        <v>8910</v>
      </c>
      <c r="B611" s="85">
        <v>607</v>
      </c>
      <c r="C611" s="85">
        <v>5850</v>
      </c>
      <c r="D611" s="85">
        <v>607</v>
      </c>
      <c r="E611" s="86" t="s">
        <v>8906</v>
      </c>
      <c r="F611" s="85" t="s">
        <v>38</v>
      </c>
      <c r="G611" s="86" t="s">
        <v>8907</v>
      </c>
      <c r="H611" s="85" t="s">
        <v>1</v>
      </c>
      <c r="I611" s="85">
        <v>1</v>
      </c>
      <c r="J611" s="88">
        <v>2.8077036992974979E-3</v>
      </c>
      <c r="K611" s="146">
        <v>3.1815388676158261E-2</v>
      </c>
      <c r="L611" s="147">
        <v>2.2757419532589579E-11</v>
      </c>
      <c r="M611" s="147">
        <v>9.5215026950755887E-4</v>
      </c>
      <c r="N611" s="87">
        <v>3.7579005806445617E-2</v>
      </c>
      <c r="O611" s="88">
        <v>2.4591265508474331E-3</v>
      </c>
      <c r="P611" s="89">
        <v>65.438840067068483</v>
      </c>
    </row>
    <row r="612" spans="1:16">
      <c r="A612" s="75" t="s">
        <v>8912</v>
      </c>
      <c r="B612" s="85">
        <v>608</v>
      </c>
      <c r="C612" s="85">
        <v>5852</v>
      </c>
      <c r="D612" s="85">
        <v>608</v>
      </c>
      <c r="E612" s="86" t="s">
        <v>8906</v>
      </c>
      <c r="F612" s="85" t="s">
        <v>238</v>
      </c>
      <c r="G612" s="86" t="s">
        <v>8907</v>
      </c>
      <c r="H612" s="85" t="s">
        <v>1</v>
      </c>
      <c r="I612" s="85">
        <v>1</v>
      </c>
      <c r="J612" s="88">
        <v>5.7943459220187324E-3</v>
      </c>
      <c r="K612" s="146">
        <v>3.859489494647355E-2</v>
      </c>
      <c r="L612" s="147">
        <v>7.7627198923972436E-10</v>
      </c>
      <c r="M612" s="147">
        <v>1.224595956478305E-3</v>
      </c>
      <c r="N612" s="87">
        <v>7.4243386164940361E-2</v>
      </c>
      <c r="O612" s="88">
        <v>5.1303801497537688E-3</v>
      </c>
      <c r="P612" s="89">
        <v>69.102184245153225</v>
      </c>
    </row>
    <row r="613" spans="1:16">
      <c r="A613" s="75" t="s">
        <v>8914</v>
      </c>
      <c r="B613" s="85">
        <v>609</v>
      </c>
      <c r="C613" s="85">
        <v>5854</v>
      </c>
      <c r="D613" s="85">
        <v>609</v>
      </c>
      <c r="E613" s="86" t="s">
        <v>8906</v>
      </c>
      <c r="F613" s="85" t="s">
        <v>243</v>
      </c>
      <c r="G613" s="86" t="s">
        <v>8907</v>
      </c>
      <c r="H613" s="85" t="s">
        <v>1</v>
      </c>
      <c r="I613" s="85">
        <v>1</v>
      </c>
      <c r="J613" s="88">
        <v>3.1779249808457101E-3</v>
      </c>
      <c r="K613" s="146">
        <v>3.2685752167300811E-2</v>
      </c>
      <c r="L613" s="147">
        <v>2.6061661758889461E-11</v>
      </c>
      <c r="M613" s="147">
        <v>9.4824832382126706E-4</v>
      </c>
      <c r="N613" s="87">
        <v>4.2888362453104747E-2</v>
      </c>
      <c r="O613" s="88">
        <v>2.8747814051231918E-3</v>
      </c>
      <c r="P613" s="89">
        <v>67.029404731098154</v>
      </c>
    </row>
    <row r="614" spans="1:16">
      <c r="A614" s="75" t="s">
        <v>12665</v>
      </c>
      <c r="B614" s="85">
        <v>610</v>
      </c>
      <c r="C614" s="85">
        <v>8487</v>
      </c>
      <c r="D614" s="85">
        <v>610</v>
      </c>
      <c r="E614" s="86" t="s">
        <v>12666</v>
      </c>
      <c r="F614" s="85" t="s">
        <v>32</v>
      </c>
      <c r="G614" s="86" t="s">
        <v>8907</v>
      </c>
      <c r="H614" s="85" t="s">
        <v>1</v>
      </c>
      <c r="I614" s="85">
        <v>1</v>
      </c>
      <c r="J614" s="88">
        <v>2.2205042155595961E-3</v>
      </c>
      <c r="K614" s="146">
        <v>3.1062279510257477E-2</v>
      </c>
      <c r="L614" s="147">
        <v>2.0288957526423371E-11</v>
      </c>
      <c r="M614" s="147">
        <v>9.2299030787878426E-4</v>
      </c>
      <c r="N614" s="87">
        <v>3.1931273375126523E-2</v>
      </c>
      <c r="O614" s="88">
        <v>1.940498988299836E-3</v>
      </c>
      <c r="P614" s="89">
        <v>60.771111928515353</v>
      </c>
    </row>
    <row r="615" spans="1:16">
      <c r="A615" s="75" t="s">
        <v>12667</v>
      </c>
      <c r="B615" s="85">
        <v>611</v>
      </c>
      <c r="C615" s="85">
        <v>8488</v>
      </c>
      <c r="D615" s="85">
        <v>611</v>
      </c>
      <c r="E615" s="86" t="s">
        <v>12666</v>
      </c>
      <c r="F615" s="85" t="s">
        <v>38</v>
      </c>
      <c r="G615" s="86" t="s">
        <v>8907</v>
      </c>
      <c r="H615" s="85" t="s">
        <v>1</v>
      </c>
      <c r="I615" s="85">
        <v>1</v>
      </c>
      <c r="J615" s="88">
        <v>2.8702341795124589E-3</v>
      </c>
      <c r="K615" s="146">
        <v>3.195746644219475E-2</v>
      </c>
      <c r="L615" s="147">
        <v>3.8121334077096782E-11</v>
      </c>
      <c r="M615" s="147">
        <v>9.5768203065696455E-4</v>
      </c>
      <c r="N615" s="87">
        <v>3.8350134964074023E-2</v>
      </c>
      <c r="O615" s="88">
        <v>2.5154405441050898E-3</v>
      </c>
      <c r="P615" s="89">
        <v>65.591439155599488</v>
      </c>
    </row>
    <row r="616" spans="1:16">
      <c r="A616" s="75" t="s">
        <v>982</v>
      </c>
      <c r="B616" s="85">
        <v>612</v>
      </c>
      <c r="C616" s="85">
        <v>447</v>
      </c>
      <c r="D616" s="85">
        <v>612</v>
      </c>
      <c r="E616" s="86" t="s">
        <v>983</v>
      </c>
      <c r="F616" s="85" t="s">
        <v>32</v>
      </c>
      <c r="G616" s="86" t="s">
        <v>984</v>
      </c>
      <c r="H616" s="85" t="s">
        <v>1</v>
      </c>
      <c r="I616" s="85">
        <v>1</v>
      </c>
      <c r="J616" s="88">
        <v>3.90172721749334E-2</v>
      </c>
      <c r="K616" s="146">
        <v>6.5878583428450127E-2</v>
      </c>
      <c r="L616" s="147">
        <v>1.589001556215422E-10</v>
      </c>
      <c r="M616" s="147">
        <v>5.4518289482483866E-3</v>
      </c>
      <c r="N616" s="87">
        <v>0.6691502605047529</v>
      </c>
      <c r="O616" s="88">
        <v>3.3024107726145599E-2</v>
      </c>
      <c r="P616" s="89">
        <v>49.352304968445921</v>
      </c>
    </row>
    <row r="617" spans="1:16">
      <c r="A617" s="75" t="s">
        <v>985</v>
      </c>
      <c r="B617" s="85">
        <v>613</v>
      </c>
      <c r="C617" s="85">
        <v>448</v>
      </c>
      <c r="D617" s="85">
        <v>613</v>
      </c>
      <c r="E617" s="86" t="s">
        <v>983</v>
      </c>
      <c r="F617" s="85" t="s">
        <v>38</v>
      </c>
      <c r="G617" s="86" t="s">
        <v>984</v>
      </c>
      <c r="H617" s="85" t="s">
        <v>1</v>
      </c>
      <c r="I617" s="85">
        <v>1</v>
      </c>
      <c r="J617" s="88">
        <v>9.6906873718352812E-2</v>
      </c>
      <c r="K617" s="146">
        <v>0.13521200802115235</v>
      </c>
      <c r="L617" s="147">
        <v>4.3299577430055841E-10</v>
      </c>
      <c r="M617" s="147">
        <v>9.3584917374958006E-3</v>
      </c>
      <c r="N617" s="87">
        <v>1.3665418031785059</v>
      </c>
      <c r="O617" s="88">
        <v>8.6692886466840466E-2</v>
      </c>
      <c r="P617" s="89">
        <v>63.439615433056844</v>
      </c>
    </row>
    <row r="618" spans="1:16">
      <c r="A618" s="75" t="s">
        <v>12668</v>
      </c>
      <c r="B618" s="85">
        <v>614</v>
      </c>
      <c r="C618" s="85">
        <v>8489</v>
      </c>
      <c r="D618" s="85">
        <v>614</v>
      </c>
      <c r="E618" s="86" t="s">
        <v>12669</v>
      </c>
      <c r="F618" s="85" t="s">
        <v>55</v>
      </c>
      <c r="G618" s="86" t="s">
        <v>984</v>
      </c>
      <c r="H618" s="85" t="s">
        <v>1</v>
      </c>
      <c r="I618" s="85">
        <v>1</v>
      </c>
      <c r="J618" s="88">
        <v>0.1233721404917409</v>
      </c>
      <c r="K618" s="146">
        <v>0.17013210835104634</v>
      </c>
      <c r="L618" s="147">
        <v>5.7245068175513111E-10</v>
      </c>
      <c r="M618" s="147">
        <v>1.295790571214916E-2</v>
      </c>
      <c r="N618" s="87">
        <v>1.7600507576359159</v>
      </c>
      <c r="O618" s="88">
        <v>0.1106839606461919</v>
      </c>
      <c r="P618" s="89">
        <v>62.88680037549689</v>
      </c>
    </row>
    <row r="619" spans="1:16">
      <c r="A619" s="75" t="s">
        <v>986</v>
      </c>
      <c r="B619" s="85">
        <v>615</v>
      </c>
      <c r="C619" s="85">
        <v>449</v>
      </c>
      <c r="D619" s="85">
        <v>615</v>
      </c>
      <c r="E619" s="86" t="s">
        <v>987</v>
      </c>
      <c r="F619" s="85" t="s">
        <v>38</v>
      </c>
      <c r="G619" s="86" t="s">
        <v>988</v>
      </c>
      <c r="H619" s="85" t="s">
        <v>1</v>
      </c>
      <c r="I619" s="85">
        <v>1</v>
      </c>
      <c r="J619" s="88">
        <v>4.763681147557782</v>
      </c>
      <c r="K619" s="146">
        <v>6.6426418433455838</v>
      </c>
      <c r="L619" s="147">
        <v>2.2331423354935309E-8</v>
      </c>
      <c r="M619" s="147">
        <v>0.68443130612392455</v>
      </c>
      <c r="N619" s="87">
        <v>93.77004565385225</v>
      </c>
      <c r="O619" s="88">
        <v>3.104854555167353</v>
      </c>
      <c r="P619" s="89">
        <v>33.111368705404914</v>
      </c>
    </row>
    <row r="620" spans="1:16">
      <c r="A620" s="75" t="s">
        <v>989</v>
      </c>
      <c r="B620" s="85">
        <v>616</v>
      </c>
      <c r="C620" s="85">
        <v>450</v>
      </c>
      <c r="D620" s="85">
        <v>616</v>
      </c>
      <c r="E620" s="86" t="s">
        <v>987</v>
      </c>
      <c r="F620" s="85" t="s">
        <v>11</v>
      </c>
      <c r="G620" s="86" t="s">
        <v>988</v>
      </c>
      <c r="H620" s="85" t="s">
        <v>1</v>
      </c>
      <c r="I620" s="85">
        <v>1</v>
      </c>
      <c r="J620" s="88">
        <v>3.3121205794208182</v>
      </c>
      <c r="K620" s="146">
        <v>4.955817772783667</v>
      </c>
      <c r="L620" s="147">
        <v>1.6805319985086069E-8</v>
      </c>
      <c r="M620" s="147">
        <v>0.67302726330868934</v>
      </c>
      <c r="N620" s="87">
        <v>91.997316222088784</v>
      </c>
      <c r="O620" s="88">
        <v>2.6049846911999248</v>
      </c>
      <c r="P620" s="89">
        <v>28.315877007882339</v>
      </c>
    </row>
    <row r="621" spans="1:16">
      <c r="A621" s="75" t="s">
        <v>12670</v>
      </c>
      <c r="B621" s="85">
        <v>617</v>
      </c>
      <c r="C621" s="85">
        <v>8490</v>
      </c>
      <c r="D621" s="85">
        <v>617</v>
      </c>
      <c r="E621" s="86" t="s">
        <v>12671</v>
      </c>
      <c r="F621" s="85" t="s">
        <v>38</v>
      </c>
      <c r="G621" s="86" t="s">
        <v>988</v>
      </c>
      <c r="H621" s="85" t="s">
        <v>1</v>
      </c>
      <c r="I621" s="85">
        <v>1</v>
      </c>
      <c r="J621" s="88">
        <v>4.8182293148471054</v>
      </c>
      <c r="K621" s="146">
        <v>6.7192303678592511</v>
      </c>
      <c r="L621" s="147">
        <v>2.263964963351813E-8</v>
      </c>
      <c r="M621" s="147">
        <v>0.69141780025261224</v>
      </c>
      <c r="N621" s="87">
        <v>94.553268034624026</v>
      </c>
      <c r="O621" s="88">
        <v>3.154419428306372</v>
      </c>
      <c r="P621" s="89">
        <v>33.361294578959132</v>
      </c>
    </row>
    <row r="622" spans="1:16">
      <c r="A622" s="75" t="s">
        <v>12672</v>
      </c>
      <c r="B622" s="85">
        <v>618</v>
      </c>
      <c r="C622" s="85">
        <v>8491</v>
      </c>
      <c r="D622" s="85">
        <v>618</v>
      </c>
      <c r="E622" s="86" t="s">
        <v>12671</v>
      </c>
      <c r="F622" s="85" t="s">
        <v>11</v>
      </c>
      <c r="G622" s="86" t="s">
        <v>988</v>
      </c>
      <c r="H622" s="85" t="s">
        <v>1</v>
      </c>
      <c r="I622" s="85">
        <v>1</v>
      </c>
      <c r="J622" s="88">
        <v>3.3406936709902522</v>
      </c>
      <c r="K622" s="146">
        <v>4.9875133461571819</v>
      </c>
      <c r="L622" s="147">
        <v>1.6945597610201429E-8</v>
      </c>
      <c r="M622" s="147">
        <v>0.67701866872546268</v>
      </c>
      <c r="N622" s="87">
        <v>92.436572847997013</v>
      </c>
      <c r="O622" s="88">
        <v>2.6306157241024688</v>
      </c>
      <c r="P622" s="89">
        <v>28.45860294310415</v>
      </c>
    </row>
    <row r="623" spans="1:16">
      <c r="A623" s="75" t="s">
        <v>990</v>
      </c>
      <c r="B623" s="85">
        <v>619</v>
      </c>
      <c r="C623" s="85">
        <v>451</v>
      </c>
      <c r="D623" s="85">
        <v>619</v>
      </c>
      <c r="E623" s="86" t="s">
        <v>991</v>
      </c>
      <c r="F623" s="85" t="s">
        <v>32</v>
      </c>
      <c r="G623" s="86" t="s">
        <v>992</v>
      </c>
      <c r="H623" s="85" t="s">
        <v>1</v>
      </c>
      <c r="I623" s="85">
        <v>1</v>
      </c>
      <c r="J623" s="88">
        <v>3.3842365338664622</v>
      </c>
      <c r="K623" s="146">
        <v>3.0721364097773911</v>
      </c>
      <c r="L623" s="147">
        <v>1.2127781655988651E-8</v>
      </c>
      <c r="M623" s="147">
        <v>0.41563813493848523</v>
      </c>
      <c r="N623" s="87">
        <v>56.430397445548387</v>
      </c>
      <c r="O623" s="88">
        <v>2.3665488926507812</v>
      </c>
      <c r="P623" s="89">
        <v>41.937484047216657</v>
      </c>
    </row>
    <row r="624" spans="1:16">
      <c r="A624" s="75" t="s">
        <v>993</v>
      </c>
      <c r="B624" s="85">
        <v>620</v>
      </c>
      <c r="C624" s="85">
        <v>452</v>
      </c>
      <c r="D624" s="85">
        <v>620</v>
      </c>
      <c r="E624" s="86" t="s">
        <v>991</v>
      </c>
      <c r="F624" s="85" t="s">
        <v>38</v>
      </c>
      <c r="G624" s="86" t="s">
        <v>992</v>
      </c>
      <c r="H624" s="85" t="s">
        <v>1</v>
      </c>
      <c r="I624" s="85">
        <v>1</v>
      </c>
      <c r="J624" s="88">
        <v>3.7381995310805309</v>
      </c>
      <c r="K624" s="146">
        <v>3.7501998329657806</v>
      </c>
      <c r="L624" s="147">
        <v>1.388419753480901E-8</v>
      </c>
      <c r="M624" s="147">
        <v>0.43053471308408969</v>
      </c>
      <c r="N624" s="87">
        <v>59.577722467560633</v>
      </c>
      <c r="O624" s="88">
        <v>2.6633014208196868</v>
      </c>
      <c r="P624" s="89">
        <v>44.70297471122403</v>
      </c>
    </row>
    <row r="625" spans="1:16">
      <c r="A625" s="75" t="s">
        <v>12673</v>
      </c>
      <c r="B625" s="85">
        <v>621</v>
      </c>
      <c r="C625" s="85">
        <v>8492</v>
      </c>
      <c r="D625" s="85">
        <v>621</v>
      </c>
      <c r="E625" s="86" t="s">
        <v>12674</v>
      </c>
      <c r="F625" s="85" t="s">
        <v>38</v>
      </c>
      <c r="G625" s="86" t="s">
        <v>992</v>
      </c>
      <c r="H625" s="85" t="s">
        <v>1</v>
      </c>
      <c r="I625" s="85">
        <v>1</v>
      </c>
      <c r="J625" s="88">
        <v>3.8256724172121879</v>
      </c>
      <c r="K625" s="146">
        <v>3.8612011499684855</v>
      </c>
      <c r="L625" s="147">
        <v>1.4347365675198559E-8</v>
      </c>
      <c r="M625" s="147">
        <v>0.44222403405550798</v>
      </c>
      <c r="N625" s="87">
        <v>60.871118385627753</v>
      </c>
      <c r="O625" s="88">
        <v>2.742732726833506</v>
      </c>
      <c r="P625" s="89">
        <v>45.058030796442388</v>
      </c>
    </row>
    <row r="626" spans="1:16">
      <c r="A626" s="75" t="s">
        <v>12675</v>
      </c>
      <c r="B626" s="85">
        <v>622</v>
      </c>
      <c r="C626" s="85">
        <v>8493</v>
      </c>
      <c r="D626" s="85">
        <v>622</v>
      </c>
      <c r="E626" s="86" t="s">
        <v>12674</v>
      </c>
      <c r="F626" s="85" t="s">
        <v>11</v>
      </c>
      <c r="G626" s="86" t="s">
        <v>992</v>
      </c>
      <c r="H626" s="85" t="s">
        <v>1</v>
      </c>
      <c r="I626" s="85">
        <v>1</v>
      </c>
      <c r="J626" s="88">
        <v>3.4128096254358828</v>
      </c>
      <c r="K626" s="146">
        <v>3.1038319831509074</v>
      </c>
      <c r="L626" s="147">
        <v>1.2268059281104161E-8</v>
      </c>
      <c r="M626" s="147">
        <v>0.41962954035525779</v>
      </c>
      <c r="N626" s="87">
        <v>56.869654071456587</v>
      </c>
      <c r="O626" s="88">
        <v>2.3921799255533212</v>
      </c>
      <c r="P626" s="89">
        <v>42.064260186066065</v>
      </c>
    </row>
    <row r="627" spans="1:16">
      <c r="A627" s="75" t="s">
        <v>994</v>
      </c>
      <c r="B627" s="85">
        <v>623</v>
      </c>
      <c r="C627" s="85">
        <v>453</v>
      </c>
      <c r="D627" s="85">
        <v>623</v>
      </c>
      <c r="E627" s="86" t="s">
        <v>995</v>
      </c>
      <c r="F627" s="85" t="s">
        <v>38</v>
      </c>
      <c r="G627" s="86" t="s">
        <v>996</v>
      </c>
      <c r="H627" s="85" t="s">
        <v>260</v>
      </c>
      <c r="I627" s="85">
        <v>1</v>
      </c>
      <c r="J627" s="88">
        <v>11611579.074073359</v>
      </c>
      <c r="K627" s="146">
        <v>35606935.882608324</v>
      </c>
      <c r="L627" s="147">
        <v>0.18225628037151689</v>
      </c>
      <c r="M627" s="147">
        <v>1046365.922669093</v>
      </c>
      <c r="N627" s="87">
        <v>128642087.3277825</v>
      </c>
      <c r="O627" s="88">
        <v>10340844.785098091</v>
      </c>
      <c r="P627" s="89">
        <v>80.384615951927302</v>
      </c>
    </row>
    <row r="628" spans="1:16">
      <c r="A628" s="75" t="s">
        <v>997</v>
      </c>
      <c r="B628" s="85">
        <v>624</v>
      </c>
      <c r="C628" s="85">
        <v>454</v>
      </c>
      <c r="D628" s="85">
        <v>624</v>
      </c>
      <c r="E628" s="86" t="s">
        <v>995</v>
      </c>
      <c r="F628" s="85" t="s">
        <v>11</v>
      </c>
      <c r="G628" s="86" t="s">
        <v>996</v>
      </c>
      <c r="H628" s="85" t="s">
        <v>260</v>
      </c>
      <c r="I628" s="85">
        <v>1</v>
      </c>
      <c r="J628" s="88">
        <v>11427193.8144888</v>
      </c>
      <c r="K628" s="146">
        <v>35286255.297859691</v>
      </c>
      <c r="L628" s="147">
        <v>0.18081431633815351</v>
      </c>
      <c r="M628" s="147">
        <v>1029780.918206183</v>
      </c>
      <c r="N628" s="87">
        <v>126724484.09276959</v>
      </c>
      <c r="O628" s="88">
        <v>10192315.61802808</v>
      </c>
      <c r="P628" s="89">
        <v>80.428937556902738</v>
      </c>
    </row>
    <row r="629" spans="1:16">
      <c r="A629" s="75" t="s">
        <v>12676</v>
      </c>
      <c r="B629" s="85">
        <v>625</v>
      </c>
      <c r="C629" s="85">
        <v>8494</v>
      </c>
      <c r="D629" s="85">
        <v>625</v>
      </c>
      <c r="E629" s="86" t="s">
        <v>12677</v>
      </c>
      <c r="F629" s="85" t="s">
        <v>55</v>
      </c>
      <c r="G629" s="86" t="s">
        <v>996</v>
      </c>
      <c r="H629" s="85" t="s">
        <v>260</v>
      </c>
      <c r="I629" s="85">
        <v>1</v>
      </c>
      <c r="J629" s="88">
        <v>11564912.781863229</v>
      </c>
      <c r="K629" s="146">
        <v>35525774.438858882</v>
      </c>
      <c r="L629" s="147">
        <v>0.18189133192016529</v>
      </c>
      <c r="M629" s="147">
        <v>1042168.403483903</v>
      </c>
      <c r="N629" s="87">
        <v>128156758.765674</v>
      </c>
      <c r="O629" s="88">
        <v>10303253.35545869</v>
      </c>
      <c r="P629" s="89">
        <v>80.395707996154115</v>
      </c>
    </row>
    <row r="630" spans="1:16">
      <c r="A630" s="75" t="s">
        <v>1035</v>
      </c>
      <c r="B630" s="85">
        <v>626</v>
      </c>
      <c r="C630" s="85">
        <v>481</v>
      </c>
      <c r="D630" s="85">
        <v>626</v>
      </c>
      <c r="E630" s="86" t="s">
        <v>1036</v>
      </c>
      <c r="F630" s="85" t="s">
        <v>38</v>
      </c>
      <c r="G630" s="86" t="s">
        <v>1037</v>
      </c>
      <c r="H630" s="85" t="s">
        <v>260</v>
      </c>
      <c r="I630" s="85">
        <v>1</v>
      </c>
      <c r="J630" s="88">
        <v>22726552.55404548</v>
      </c>
      <c r="K630" s="146">
        <v>68951513.791326374</v>
      </c>
      <c r="L630" s="147">
        <v>0.1064798586930113</v>
      </c>
      <c r="M630" s="147">
        <v>1850974.8715078761</v>
      </c>
      <c r="N630" s="87">
        <v>276850046.30306458</v>
      </c>
      <c r="O630" s="88">
        <v>20331293.042500939</v>
      </c>
      <c r="P630" s="89">
        <v>73.437925382336772</v>
      </c>
    </row>
    <row r="631" spans="1:16">
      <c r="A631" s="75" t="s">
        <v>1038</v>
      </c>
      <c r="B631" s="85">
        <v>627</v>
      </c>
      <c r="C631" s="85">
        <v>482</v>
      </c>
      <c r="D631" s="85">
        <v>627</v>
      </c>
      <c r="E631" s="86" t="s">
        <v>1036</v>
      </c>
      <c r="F631" s="85" t="s">
        <v>1039</v>
      </c>
      <c r="G631" s="86" t="s">
        <v>1037</v>
      </c>
      <c r="H631" s="85" t="s">
        <v>260</v>
      </c>
      <c r="I631" s="85">
        <v>1</v>
      </c>
      <c r="J631" s="88">
        <v>22455808.91935667</v>
      </c>
      <c r="K631" s="146">
        <v>68555246.9731915</v>
      </c>
      <c r="L631" s="147">
        <v>0.1054005855681254</v>
      </c>
      <c r="M631" s="147">
        <v>1809234.79168573</v>
      </c>
      <c r="N631" s="87">
        <v>276037046.17612022</v>
      </c>
      <c r="O631" s="88">
        <v>20108132.485201951</v>
      </c>
      <c r="P631" s="89">
        <v>72.845774738410796</v>
      </c>
    </row>
    <row r="632" spans="1:16">
      <c r="A632" s="75" t="s">
        <v>12678</v>
      </c>
      <c r="B632" s="85">
        <v>628</v>
      </c>
      <c r="C632" s="85">
        <v>8495</v>
      </c>
      <c r="D632" s="85">
        <v>628</v>
      </c>
      <c r="E632" s="86" t="s">
        <v>12679</v>
      </c>
      <c r="F632" s="85" t="s">
        <v>55</v>
      </c>
      <c r="G632" s="86" t="s">
        <v>1037</v>
      </c>
      <c r="H632" s="85" t="s">
        <v>260</v>
      </c>
      <c r="I632" s="85">
        <v>1</v>
      </c>
      <c r="J632" s="88">
        <v>22725937.853547789</v>
      </c>
      <c r="K632" s="146">
        <v>68950614.101069301</v>
      </c>
      <c r="L632" s="147">
        <v>0.10647740829476721</v>
      </c>
      <c r="M632" s="147">
        <v>1850880.1041909249</v>
      </c>
      <c r="N632" s="87">
        <v>276848200.45511651</v>
      </c>
      <c r="O632" s="88">
        <v>20330786.37535141</v>
      </c>
      <c r="P632" s="89">
        <v>73.436584893559754</v>
      </c>
    </row>
    <row r="633" spans="1:16">
      <c r="A633" s="75" t="s">
        <v>7500</v>
      </c>
      <c r="B633" s="85">
        <v>629</v>
      </c>
      <c r="C633" s="85">
        <v>5072</v>
      </c>
      <c r="D633" s="85">
        <v>629</v>
      </c>
      <c r="E633" s="86" t="s">
        <v>7501</v>
      </c>
      <c r="F633" s="85" t="s">
        <v>55</v>
      </c>
      <c r="G633" s="86" t="s">
        <v>7502</v>
      </c>
      <c r="H633" s="85" t="s">
        <v>1</v>
      </c>
      <c r="I633" s="85">
        <v>1</v>
      </c>
      <c r="J633" s="88">
        <v>12.46783571106417</v>
      </c>
      <c r="K633" s="146">
        <v>215.54707903139652</v>
      </c>
      <c r="L633" s="147">
        <v>4.1119606221863078E-7</v>
      </c>
      <c r="M633" s="147">
        <v>1.524269153123351</v>
      </c>
      <c r="N633" s="87">
        <v>165.85244816065489</v>
      </c>
      <c r="O633" s="88">
        <v>10.992923724468371</v>
      </c>
      <c r="P633" s="89">
        <v>66.281347344477837</v>
      </c>
    </row>
    <row r="634" spans="1:16">
      <c r="A634" s="75" t="s">
        <v>12680</v>
      </c>
      <c r="B634" s="85">
        <v>630</v>
      </c>
      <c r="C634" s="85">
        <v>8496</v>
      </c>
      <c r="D634" s="85">
        <v>630</v>
      </c>
      <c r="E634" s="86" t="s">
        <v>12681</v>
      </c>
      <c r="F634" s="85" t="s">
        <v>55</v>
      </c>
      <c r="G634" s="86" t="s">
        <v>7502</v>
      </c>
      <c r="H634" s="85" t="s">
        <v>1</v>
      </c>
      <c r="I634" s="85">
        <v>1</v>
      </c>
      <c r="J634" s="88">
        <v>12.467835711064129</v>
      </c>
      <c r="K634" s="146">
        <v>215.54707903139615</v>
      </c>
      <c r="L634" s="147">
        <v>4.1119606221863031E-7</v>
      </c>
      <c r="M634" s="147">
        <v>1.524269153123347</v>
      </c>
      <c r="N634" s="87">
        <v>165.8524481606544</v>
      </c>
      <c r="O634" s="88">
        <v>10.99292372446833</v>
      </c>
      <c r="P634" s="89">
        <v>66.28134734447778</v>
      </c>
    </row>
    <row r="635" spans="1:16">
      <c r="A635" s="75" t="s">
        <v>998</v>
      </c>
      <c r="B635" s="85">
        <v>631</v>
      </c>
      <c r="C635" s="85">
        <v>455</v>
      </c>
      <c r="D635" s="85">
        <v>631</v>
      </c>
      <c r="E635" s="86" t="s">
        <v>999</v>
      </c>
      <c r="F635" s="85" t="s">
        <v>38</v>
      </c>
      <c r="G635" s="86" t="s">
        <v>1000</v>
      </c>
      <c r="H635" s="85" t="s">
        <v>1</v>
      </c>
      <c r="I635" s="85">
        <v>1</v>
      </c>
      <c r="J635" s="88">
        <v>1.083990962038442</v>
      </c>
      <c r="K635" s="146">
        <v>1.2331925464785851</v>
      </c>
      <c r="L635" s="147">
        <v>4.6392148368406351E-9</v>
      </c>
      <c r="M635" s="147">
        <v>0.35756734459513101</v>
      </c>
      <c r="N635" s="87">
        <v>38.57701044876611</v>
      </c>
      <c r="O635" s="88">
        <v>0.86267588741940482</v>
      </c>
      <c r="P635" s="89">
        <v>22.362434967974497</v>
      </c>
    </row>
    <row r="636" spans="1:16">
      <c r="A636" s="75" t="s">
        <v>1001</v>
      </c>
      <c r="B636" s="85">
        <v>632</v>
      </c>
      <c r="C636" s="85">
        <v>456</v>
      </c>
      <c r="D636" s="85">
        <v>632</v>
      </c>
      <c r="E636" s="86" t="s">
        <v>999</v>
      </c>
      <c r="F636" s="85" t="s">
        <v>11</v>
      </c>
      <c r="G636" s="86" t="s">
        <v>1000</v>
      </c>
      <c r="H636" s="85" t="s">
        <v>1</v>
      </c>
      <c r="I636" s="85">
        <v>1</v>
      </c>
      <c r="J636" s="88">
        <v>1.031206072377167</v>
      </c>
      <c r="K636" s="146">
        <v>1.1115124969192864</v>
      </c>
      <c r="L636" s="147">
        <v>4.3422619490784886E-9</v>
      </c>
      <c r="M636" s="147">
        <v>0.36013733875624571</v>
      </c>
      <c r="N636" s="87">
        <v>38.718007749511003</v>
      </c>
      <c r="O636" s="88">
        <v>0.81069381281283515</v>
      </c>
      <c r="P636" s="89">
        <v>20.938417546111317</v>
      </c>
    </row>
    <row r="637" spans="1:16">
      <c r="A637" s="75" t="s">
        <v>12682</v>
      </c>
      <c r="B637" s="85">
        <v>633</v>
      </c>
      <c r="C637" s="85">
        <v>8497</v>
      </c>
      <c r="D637" s="85">
        <v>633</v>
      </c>
      <c r="E637" s="86" t="s">
        <v>12683</v>
      </c>
      <c r="F637" s="85" t="s">
        <v>55</v>
      </c>
      <c r="G637" s="86" t="s">
        <v>1000</v>
      </c>
      <c r="H637" s="85" t="s">
        <v>1</v>
      </c>
      <c r="I637" s="85">
        <v>1</v>
      </c>
      <c r="J637" s="88">
        <v>1.0665406812342999</v>
      </c>
      <c r="K637" s="146">
        <v>1.1929660527471906</v>
      </c>
      <c r="L637" s="147">
        <v>4.5410444833492754E-9</v>
      </c>
      <c r="M637" s="147">
        <v>0.35841696500855358</v>
      </c>
      <c r="N637" s="87">
        <v>38.623623077994203</v>
      </c>
      <c r="O637" s="88">
        <v>0.84549101113212977</v>
      </c>
      <c r="P637" s="89">
        <v>21.890515279335563</v>
      </c>
    </row>
    <row r="638" spans="1:16">
      <c r="A638" s="75" t="s">
        <v>1002</v>
      </c>
      <c r="B638" s="85">
        <v>634</v>
      </c>
      <c r="C638" s="85">
        <v>457</v>
      </c>
      <c r="D638" s="85">
        <v>634</v>
      </c>
      <c r="E638" s="86" t="s">
        <v>1003</v>
      </c>
      <c r="F638" s="85" t="s">
        <v>283</v>
      </c>
      <c r="G638" s="86" t="s">
        <v>1004</v>
      </c>
      <c r="H638" s="85" t="s">
        <v>1</v>
      </c>
      <c r="I638" s="85">
        <v>1</v>
      </c>
      <c r="J638" s="88">
        <v>6.0480115435668296</v>
      </c>
      <c r="K638" s="146">
        <v>13.534320604635454</v>
      </c>
      <c r="L638" s="147">
        <v>4.0173973270673422E-8</v>
      </c>
      <c r="M638" s="147">
        <v>0.58446680589357558</v>
      </c>
      <c r="N638" s="87">
        <v>100.54948313871741</v>
      </c>
      <c r="O638" s="88">
        <v>5.0034271241159489</v>
      </c>
      <c r="P638" s="89">
        <v>49.76084379482343</v>
      </c>
    </row>
    <row r="639" spans="1:16">
      <c r="A639" s="75" t="s">
        <v>1005</v>
      </c>
      <c r="B639" s="85">
        <v>635</v>
      </c>
      <c r="C639" s="85">
        <v>458</v>
      </c>
      <c r="D639" s="85">
        <v>635</v>
      </c>
      <c r="E639" s="86" t="s">
        <v>1003</v>
      </c>
      <c r="F639" s="85" t="s">
        <v>38</v>
      </c>
      <c r="G639" s="86" t="s">
        <v>1004</v>
      </c>
      <c r="H639" s="85" t="s">
        <v>1</v>
      </c>
      <c r="I639" s="85">
        <v>1</v>
      </c>
      <c r="J639" s="88">
        <v>4.6272148428277973</v>
      </c>
      <c r="K639" s="146">
        <v>12.845989813275786</v>
      </c>
      <c r="L639" s="147">
        <v>3.4452554526257799E-8</v>
      </c>
      <c r="M639" s="147">
        <v>0.6610996967378332</v>
      </c>
      <c r="N639" s="87">
        <v>102.5550455041456</v>
      </c>
      <c r="O639" s="88">
        <v>4.0324184380327042</v>
      </c>
      <c r="P639" s="89">
        <v>39.319551936327713</v>
      </c>
    </row>
    <row r="640" spans="1:16">
      <c r="A640" s="75" t="s">
        <v>12684</v>
      </c>
      <c r="B640" s="85">
        <v>636</v>
      </c>
      <c r="C640" s="85">
        <v>8498</v>
      </c>
      <c r="D640" s="85">
        <v>636</v>
      </c>
      <c r="E640" s="86" t="s">
        <v>12685</v>
      </c>
      <c r="F640" s="85" t="s">
        <v>283</v>
      </c>
      <c r="G640" s="86" t="s">
        <v>1004</v>
      </c>
      <c r="H640" s="85" t="s">
        <v>1</v>
      </c>
      <c r="I640" s="85">
        <v>1</v>
      </c>
      <c r="J640" s="88">
        <v>6.0593091027973562</v>
      </c>
      <c r="K640" s="146">
        <v>13.549884132217782</v>
      </c>
      <c r="L640" s="147">
        <v>4.0238124545838638E-8</v>
      </c>
      <c r="M640" s="147">
        <v>0.58602212371671125</v>
      </c>
      <c r="N640" s="87">
        <v>100.71722859885649</v>
      </c>
      <c r="O640" s="88">
        <v>5.0136911101487556</v>
      </c>
      <c r="P640" s="89">
        <v>49.779875597229044</v>
      </c>
    </row>
    <row r="641" spans="1:16">
      <c r="A641" s="75" t="s">
        <v>12686</v>
      </c>
      <c r="B641" s="85">
        <v>637</v>
      </c>
      <c r="C641" s="85">
        <v>8499</v>
      </c>
      <c r="D641" s="85">
        <v>637</v>
      </c>
      <c r="E641" s="86" t="s">
        <v>12685</v>
      </c>
      <c r="F641" s="85" t="s">
        <v>38</v>
      </c>
      <c r="G641" s="86" t="s">
        <v>1004</v>
      </c>
      <c r="H641" s="85" t="s">
        <v>1</v>
      </c>
      <c r="I641" s="85">
        <v>1</v>
      </c>
      <c r="J641" s="88">
        <v>4.6869899487629567</v>
      </c>
      <c r="K641" s="146">
        <v>12.928910170216271</v>
      </c>
      <c r="L641" s="147">
        <v>3.4795964556245482E-8</v>
      </c>
      <c r="M641" s="147">
        <v>0.66932471245664915</v>
      </c>
      <c r="N641" s="87">
        <v>103.4433601957947</v>
      </c>
      <c r="O641" s="88">
        <v>4.0867007657404359</v>
      </c>
      <c r="P641" s="89">
        <v>39.506651350122844</v>
      </c>
    </row>
    <row r="642" spans="1:16">
      <c r="A642" s="75" t="s">
        <v>1006</v>
      </c>
      <c r="B642" s="85">
        <v>638</v>
      </c>
      <c r="C642" s="85">
        <v>459</v>
      </c>
      <c r="D642" s="85">
        <v>638</v>
      </c>
      <c r="E642" s="86" t="s">
        <v>1007</v>
      </c>
      <c r="F642" s="85" t="s">
        <v>761</v>
      </c>
      <c r="G642" s="86" t="s">
        <v>1008</v>
      </c>
      <c r="H642" s="85" t="s">
        <v>1</v>
      </c>
      <c r="I642" s="85">
        <v>1</v>
      </c>
      <c r="J642" s="88">
        <v>1.272790888930641</v>
      </c>
      <c r="K642" s="146">
        <v>1.5450786266911805</v>
      </c>
      <c r="L642" s="147">
        <v>6.1390681791736831E-9</v>
      </c>
      <c r="M642" s="147">
        <v>0.39545379614299209</v>
      </c>
      <c r="N642" s="87">
        <v>47.80298477836164</v>
      </c>
      <c r="O642" s="88">
        <v>1.016641188641672</v>
      </c>
      <c r="P642" s="89">
        <v>21.267316117504482</v>
      </c>
    </row>
    <row r="643" spans="1:16">
      <c r="A643" s="75" t="s">
        <v>1009</v>
      </c>
      <c r="B643" s="85">
        <v>639</v>
      </c>
      <c r="C643" s="85">
        <v>460</v>
      </c>
      <c r="D643" s="85">
        <v>639</v>
      </c>
      <c r="E643" s="86" t="s">
        <v>1007</v>
      </c>
      <c r="F643" s="85" t="s">
        <v>686</v>
      </c>
      <c r="G643" s="86" t="s">
        <v>1008</v>
      </c>
      <c r="H643" s="85" t="s">
        <v>1</v>
      </c>
      <c r="I643" s="85">
        <v>1</v>
      </c>
      <c r="J643" s="88">
        <v>0.77836720044900087</v>
      </c>
      <c r="K643" s="146">
        <v>0.90228618890957302</v>
      </c>
      <c r="L643" s="147">
        <v>3.5163734069375251E-9</v>
      </c>
      <c r="M643" s="147">
        <v>0.43604037390430422</v>
      </c>
      <c r="N643" s="87">
        <v>45.517381576901911</v>
      </c>
      <c r="O643" s="88">
        <v>0.5227940613776948</v>
      </c>
      <c r="P643" s="89">
        <v>11.485591729270078</v>
      </c>
    </row>
    <row r="644" spans="1:16">
      <c r="A644" s="75" t="s">
        <v>1010</v>
      </c>
      <c r="B644" s="85">
        <v>640</v>
      </c>
      <c r="C644" s="85">
        <v>461</v>
      </c>
      <c r="D644" s="85">
        <v>640</v>
      </c>
      <c r="E644" s="86" t="s">
        <v>1007</v>
      </c>
      <c r="F644" s="85" t="s">
        <v>688</v>
      </c>
      <c r="G644" s="86" t="s">
        <v>1008</v>
      </c>
      <c r="H644" s="85" t="s">
        <v>1</v>
      </c>
      <c r="I644" s="85">
        <v>1</v>
      </c>
      <c r="J644" s="88">
        <v>0.73690199828099001</v>
      </c>
      <c r="K644" s="146">
        <v>0.77956054490090076</v>
      </c>
      <c r="L644" s="147">
        <v>3.3030378707674479E-9</v>
      </c>
      <c r="M644" s="147">
        <v>0.43543435868154912</v>
      </c>
      <c r="N644" s="87">
        <v>45.344591058214093</v>
      </c>
      <c r="O644" s="88">
        <v>0.47708712121884878</v>
      </c>
      <c r="P644" s="89">
        <v>10.52136782105625</v>
      </c>
    </row>
    <row r="645" spans="1:16">
      <c r="A645" s="75" t="s">
        <v>1011</v>
      </c>
      <c r="B645" s="85">
        <v>641</v>
      </c>
      <c r="C645" s="85">
        <v>462</v>
      </c>
      <c r="D645" s="85">
        <v>641</v>
      </c>
      <c r="E645" s="86" t="s">
        <v>1007</v>
      </c>
      <c r="F645" s="85" t="s">
        <v>765</v>
      </c>
      <c r="G645" s="86" t="s">
        <v>1008</v>
      </c>
      <c r="H645" s="85" t="s">
        <v>1</v>
      </c>
      <c r="I645" s="85">
        <v>1</v>
      </c>
      <c r="J645" s="88">
        <v>0.74793483788683224</v>
      </c>
      <c r="K645" s="146">
        <v>0.79222792169442313</v>
      </c>
      <c r="L645" s="147">
        <v>3.3393190874325458E-9</v>
      </c>
      <c r="M645" s="147">
        <v>0.4403643975488522</v>
      </c>
      <c r="N645" s="87">
        <v>45.519246250373378</v>
      </c>
      <c r="O645" s="88">
        <v>0.50104566475396706</v>
      </c>
      <c r="P645" s="89">
        <v>11.00733658896773</v>
      </c>
    </row>
    <row r="646" spans="1:16">
      <c r="A646" s="75" t="s">
        <v>1012</v>
      </c>
      <c r="B646" s="85">
        <v>642</v>
      </c>
      <c r="C646" s="85">
        <v>463</v>
      </c>
      <c r="D646" s="85">
        <v>642</v>
      </c>
      <c r="E646" s="86" t="s">
        <v>1007</v>
      </c>
      <c r="F646" s="85" t="s">
        <v>690</v>
      </c>
      <c r="G646" s="86" t="s">
        <v>1008</v>
      </c>
      <c r="H646" s="85" t="s">
        <v>1</v>
      </c>
      <c r="I646" s="85">
        <v>1</v>
      </c>
      <c r="J646" s="88">
        <v>0.75708069491223684</v>
      </c>
      <c r="K646" s="146">
        <v>0.84942971126742539</v>
      </c>
      <c r="L646" s="147">
        <v>3.427469728574694E-9</v>
      </c>
      <c r="M646" s="147">
        <v>0.43834292520772772</v>
      </c>
      <c r="N646" s="87">
        <v>45.685786265541608</v>
      </c>
      <c r="O646" s="88">
        <v>0.50900054240304005</v>
      </c>
      <c r="P646" s="89">
        <v>11.141332655293546</v>
      </c>
    </row>
    <row r="647" spans="1:16">
      <c r="A647" s="75" t="s">
        <v>1013</v>
      </c>
      <c r="B647" s="85">
        <v>643</v>
      </c>
      <c r="C647" s="85">
        <v>464</v>
      </c>
      <c r="D647" s="85">
        <v>643</v>
      </c>
      <c r="E647" s="86" t="s">
        <v>1007</v>
      </c>
      <c r="F647" s="85" t="s">
        <v>692</v>
      </c>
      <c r="G647" s="86" t="s">
        <v>1008</v>
      </c>
      <c r="H647" s="85" t="s">
        <v>1</v>
      </c>
      <c r="I647" s="85">
        <v>1</v>
      </c>
      <c r="J647" s="88">
        <v>0.66196616181356538</v>
      </c>
      <c r="K647" s="146">
        <v>0.7066782711151417</v>
      </c>
      <c r="L647" s="147">
        <v>2.976173144242989E-9</v>
      </c>
      <c r="M647" s="147">
        <v>0.43155075675127141</v>
      </c>
      <c r="N647" s="87">
        <v>44.321690639922863</v>
      </c>
      <c r="O647" s="88">
        <v>0.43560445873786502</v>
      </c>
      <c r="P647" s="89">
        <v>9.8282455485913562</v>
      </c>
    </row>
    <row r="648" spans="1:16">
      <c r="A648" s="75" t="s">
        <v>1014</v>
      </c>
      <c r="B648" s="85">
        <v>644</v>
      </c>
      <c r="C648" s="85">
        <v>465</v>
      </c>
      <c r="D648" s="85">
        <v>644</v>
      </c>
      <c r="E648" s="86" t="s">
        <v>1007</v>
      </c>
      <c r="F648" s="85" t="s">
        <v>38</v>
      </c>
      <c r="G648" s="86" t="s">
        <v>1008</v>
      </c>
      <c r="H648" s="85" t="s">
        <v>1</v>
      </c>
      <c r="I648" s="85">
        <v>1</v>
      </c>
      <c r="J648" s="88">
        <v>0.75878522057508446</v>
      </c>
      <c r="K648" s="146">
        <v>0.83244463228212073</v>
      </c>
      <c r="L648" s="147">
        <v>3.4340999676367239E-9</v>
      </c>
      <c r="M648" s="147">
        <v>0.43647751604930041</v>
      </c>
      <c r="N648" s="87">
        <v>45.423129273809963</v>
      </c>
      <c r="O648" s="88">
        <v>0.50938805427249767</v>
      </c>
      <c r="P648" s="89">
        <v>11.214288016175942</v>
      </c>
    </row>
    <row r="649" spans="1:16">
      <c r="A649" s="75" t="s">
        <v>1015</v>
      </c>
      <c r="B649" s="85">
        <v>645</v>
      </c>
      <c r="C649" s="85">
        <v>466</v>
      </c>
      <c r="D649" s="85">
        <v>645</v>
      </c>
      <c r="E649" s="86" t="s">
        <v>1007</v>
      </c>
      <c r="F649" s="85" t="s">
        <v>696</v>
      </c>
      <c r="G649" s="86" t="s">
        <v>1008</v>
      </c>
      <c r="H649" s="85" t="s">
        <v>1</v>
      </c>
      <c r="I649" s="85">
        <v>1</v>
      </c>
      <c r="J649" s="88">
        <v>0.76642286831034623</v>
      </c>
      <c r="K649" s="146">
        <v>0.84446428076552271</v>
      </c>
      <c r="L649" s="147">
        <v>3.509948024264773E-9</v>
      </c>
      <c r="M649" s="147">
        <v>0.43579338575847121</v>
      </c>
      <c r="N649" s="87">
        <v>45.422457616037619</v>
      </c>
      <c r="O649" s="88">
        <v>0.52130018816650148</v>
      </c>
      <c r="P649" s="89">
        <v>11.476705918757739</v>
      </c>
    </row>
    <row r="650" spans="1:16">
      <c r="A650" s="75" t="s">
        <v>12687</v>
      </c>
      <c r="B650" s="85">
        <v>646</v>
      </c>
      <c r="C650" s="85">
        <v>8500</v>
      </c>
      <c r="D650" s="85">
        <v>646</v>
      </c>
      <c r="E650" s="86" t="s">
        <v>12688</v>
      </c>
      <c r="F650" s="85" t="s">
        <v>55</v>
      </c>
      <c r="G650" s="86" t="s">
        <v>1008</v>
      </c>
      <c r="H650" s="85" t="s">
        <v>1</v>
      </c>
      <c r="I650" s="85">
        <v>1</v>
      </c>
      <c r="J650" s="88">
        <v>0.74686247971931896</v>
      </c>
      <c r="K650" s="146">
        <v>0.83043499564749423</v>
      </c>
      <c r="L650" s="147">
        <v>3.37714046486411E-9</v>
      </c>
      <c r="M650" s="147">
        <v>0.43739754438074951</v>
      </c>
      <c r="N650" s="87">
        <v>45.517872722137319</v>
      </c>
      <c r="O650" s="88">
        <v>0.5000576945667079</v>
      </c>
      <c r="P650" s="89">
        <v>10.985963637169453</v>
      </c>
    </row>
    <row r="651" spans="1:16">
      <c r="A651" s="75" t="s">
        <v>1016</v>
      </c>
      <c r="B651" s="85">
        <v>647</v>
      </c>
      <c r="C651" s="85">
        <v>467</v>
      </c>
      <c r="D651" s="85">
        <v>647</v>
      </c>
      <c r="E651" s="86" t="s">
        <v>1017</v>
      </c>
      <c r="F651" s="85" t="s">
        <v>758</v>
      </c>
      <c r="G651" s="86" t="s">
        <v>1018</v>
      </c>
      <c r="H651" s="85" t="s">
        <v>1</v>
      </c>
      <c r="I651" s="85">
        <v>1</v>
      </c>
      <c r="J651" s="88">
        <v>0.78251238048050287</v>
      </c>
      <c r="K651" s="146">
        <v>0.91290822736339072</v>
      </c>
      <c r="L651" s="147">
        <v>3.4979778464878578E-9</v>
      </c>
      <c r="M651" s="147">
        <v>0.36322650317757282</v>
      </c>
      <c r="N651" s="87">
        <v>38.640240067301242</v>
      </c>
      <c r="O651" s="88">
        <v>0.57463524281330214</v>
      </c>
      <c r="P651" s="89">
        <v>14.871420100197026</v>
      </c>
    </row>
    <row r="652" spans="1:16">
      <c r="A652" s="75" t="s">
        <v>1019</v>
      </c>
      <c r="B652" s="85">
        <v>648</v>
      </c>
      <c r="C652" s="85">
        <v>468</v>
      </c>
      <c r="D652" s="85">
        <v>648</v>
      </c>
      <c r="E652" s="86" t="s">
        <v>1017</v>
      </c>
      <c r="F652" s="85" t="s">
        <v>283</v>
      </c>
      <c r="G652" s="86" t="s">
        <v>1018</v>
      </c>
      <c r="H652" s="85" t="s">
        <v>1</v>
      </c>
      <c r="I652" s="85">
        <v>1</v>
      </c>
      <c r="J652" s="88">
        <v>0.79120805969560903</v>
      </c>
      <c r="K652" s="146">
        <v>1.3399104878747867</v>
      </c>
      <c r="L652" s="147">
        <v>4.4664211594251924E-9</v>
      </c>
      <c r="M652" s="147">
        <v>0.36142086241336652</v>
      </c>
      <c r="N652" s="87">
        <v>38.321568267496282</v>
      </c>
      <c r="O652" s="88">
        <v>0.56957735302943324</v>
      </c>
      <c r="P652" s="89">
        <v>14.863101349443971</v>
      </c>
    </row>
    <row r="653" spans="1:16">
      <c r="A653" s="75" t="s">
        <v>1020</v>
      </c>
      <c r="B653" s="85">
        <v>649</v>
      </c>
      <c r="C653" s="85">
        <v>469</v>
      </c>
      <c r="D653" s="85">
        <v>649</v>
      </c>
      <c r="E653" s="86" t="s">
        <v>1017</v>
      </c>
      <c r="F653" s="85" t="s">
        <v>761</v>
      </c>
      <c r="G653" s="86" t="s">
        <v>1018</v>
      </c>
      <c r="H653" s="85" t="s">
        <v>1</v>
      </c>
      <c r="I653" s="85">
        <v>1</v>
      </c>
      <c r="J653" s="88">
        <v>0.93477242245624681</v>
      </c>
      <c r="K653" s="146">
        <v>1.5680347758160371</v>
      </c>
      <c r="L653" s="147">
        <v>5.3271869924968212E-9</v>
      </c>
      <c r="M653" s="147">
        <v>0.32211797629174399</v>
      </c>
      <c r="N653" s="87">
        <v>37.254422076608392</v>
      </c>
      <c r="O653" s="88">
        <v>0.73230344256009017</v>
      </c>
      <c r="P653" s="89">
        <v>19.656819291256561</v>
      </c>
    </row>
    <row r="654" spans="1:16">
      <c r="A654" s="75" t="s">
        <v>1021</v>
      </c>
      <c r="B654" s="85">
        <v>650</v>
      </c>
      <c r="C654" s="85">
        <v>470</v>
      </c>
      <c r="D654" s="85">
        <v>650</v>
      </c>
      <c r="E654" s="86" t="s">
        <v>1017</v>
      </c>
      <c r="F654" s="85" t="s">
        <v>686</v>
      </c>
      <c r="G654" s="86" t="s">
        <v>1018</v>
      </c>
      <c r="H654" s="85" t="s">
        <v>1</v>
      </c>
      <c r="I654" s="85">
        <v>1</v>
      </c>
      <c r="J654" s="88">
        <v>0.90350351349347036</v>
      </c>
      <c r="K654" s="146">
        <v>1.2882890225558079</v>
      </c>
      <c r="L654" s="147">
        <v>4.3593084455486907E-9</v>
      </c>
      <c r="M654" s="147">
        <v>0.37160900823639348</v>
      </c>
      <c r="N654" s="87">
        <v>39.786283224241927</v>
      </c>
      <c r="O654" s="88">
        <v>0.68388710403088371</v>
      </c>
      <c r="P654" s="89">
        <v>17.189017133779132</v>
      </c>
    </row>
    <row r="655" spans="1:16">
      <c r="A655" s="75" t="s">
        <v>1022</v>
      </c>
      <c r="B655" s="85">
        <v>651</v>
      </c>
      <c r="C655" s="85">
        <v>471</v>
      </c>
      <c r="D655" s="85">
        <v>651</v>
      </c>
      <c r="E655" s="86" t="s">
        <v>1017</v>
      </c>
      <c r="F655" s="85" t="s">
        <v>688</v>
      </c>
      <c r="G655" s="86" t="s">
        <v>1018</v>
      </c>
      <c r="H655" s="85" t="s">
        <v>1</v>
      </c>
      <c r="I655" s="85">
        <v>1</v>
      </c>
      <c r="J655" s="88">
        <v>0.69194616880371196</v>
      </c>
      <c r="K655" s="146">
        <v>0.83332096667045485</v>
      </c>
      <c r="L655" s="147">
        <v>3.2331277244893831E-9</v>
      </c>
      <c r="M655" s="147">
        <v>0.33684001252802442</v>
      </c>
      <c r="N655" s="87">
        <v>35.651656538918203</v>
      </c>
      <c r="O655" s="88">
        <v>0.48980129069171668</v>
      </c>
      <c r="P655" s="89">
        <v>13.738528254838252</v>
      </c>
    </row>
    <row r="656" spans="1:16">
      <c r="A656" s="75" t="s">
        <v>1023</v>
      </c>
      <c r="B656" s="85">
        <v>652</v>
      </c>
      <c r="C656" s="85">
        <v>472</v>
      </c>
      <c r="D656" s="85">
        <v>652</v>
      </c>
      <c r="E656" s="86" t="s">
        <v>1017</v>
      </c>
      <c r="F656" s="85" t="s">
        <v>765</v>
      </c>
      <c r="G656" s="86" t="s">
        <v>1018</v>
      </c>
      <c r="H656" s="85" t="s">
        <v>1</v>
      </c>
      <c r="I656" s="85">
        <v>1</v>
      </c>
      <c r="J656" s="88">
        <v>0.68465110388968031</v>
      </c>
      <c r="K656" s="146">
        <v>0.86849838339592111</v>
      </c>
      <c r="L656" s="147">
        <v>3.3263660898389439E-9</v>
      </c>
      <c r="M656" s="147">
        <v>0.35966078029639492</v>
      </c>
      <c r="N656" s="87">
        <v>37.324882894403324</v>
      </c>
      <c r="O656" s="88">
        <v>0.47979111494064519</v>
      </c>
      <c r="P656" s="89">
        <v>12.85445734144788</v>
      </c>
    </row>
    <row r="657" spans="1:16">
      <c r="A657" s="75" t="s">
        <v>1024</v>
      </c>
      <c r="B657" s="85">
        <v>653</v>
      </c>
      <c r="C657" s="85">
        <v>473</v>
      </c>
      <c r="D657" s="85">
        <v>653</v>
      </c>
      <c r="E657" s="86" t="s">
        <v>1017</v>
      </c>
      <c r="F657" s="85" t="s">
        <v>690</v>
      </c>
      <c r="G657" s="86" t="s">
        <v>1018</v>
      </c>
      <c r="H657" s="85" t="s">
        <v>1</v>
      </c>
      <c r="I657" s="85">
        <v>1</v>
      </c>
      <c r="J657" s="88">
        <v>0.82792040785877741</v>
      </c>
      <c r="K657" s="146">
        <v>1.0809151418463869</v>
      </c>
      <c r="L657" s="147">
        <v>4.0397982640283242E-9</v>
      </c>
      <c r="M657" s="147">
        <v>0.43107600073950209</v>
      </c>
      <c r="N657" s="87">
        <v>45.053306705234469</v>
      </c>
      <c r="O657" s="88">
        <v>0.58115621646756332</v>
      </c>
      <c r="P657" s="89">
        <v>12.899302159325018</v>
      </c>
    </row>
    <row r="658" spans="1:16">
      <c r="A658" s="75" t="s">
        <v>1025</v>
      </c>
      <c r="B658" s="85">
        <v>654</v>
      </c>
      <c r="C658" s="85">
        <v>474</v>
      </c>
      <c r="D658" s="85">
        <v>654</v>
      </c>
      <c r="E658" s="86" t="s">
        <v>1017</v>
      </c>
      <c r="F658" s="85" t="s">
        <v>692</v>
      </c>
      <c r="G658" s="86" t="s">
        <v>1018</v>
      </c>
      <c r="H658" s="85" t="s">
        <v>1</v>
      </c>
      <c r="I658" s="85">
        <v>1</v>
      </c>
      <c r="J658" s="88">
        <v>0.55426110423459496</v>
      </c>
      <c r="K658" s="146">
        <v>0.62019851338786891</v>
      </c>
      <c r="L658" s="147">
        <v>2.479517922279311E-9</v>
      </c>
      <c r="M658" s="147">
        <v>0.26361316280240071</v>
      </c>
      <c r="N658" s="87">
        <v>27.25338756483459</v>
      </c>
      <c r="O658" s="88">
        <v>0.40713251332310751</v>
      </c>
      <c r="P658" s="89">
        <v>14.938785585995777</v>
      </c>
    </row>
    <row r="659" spans="1:16">
      <c r="A659" s="75" t="s">
        <v>1026</v>
      </c>
      <c r="B659" s="85">
        <v>655</v>
      </c>
      <c r="C659" s="85">
        <v>475</v>
      </c>
      <c r="D659" s="85">
        <v>655</v>
      </c>
      <c r="E659" s="86" t="s">
        <v>1017</v>
      </c>
      <c r="F659" s="85" t="s">
        <v>38</v>
      </c>
      <c r="G659" s="86" t="s">
        <v>1018</v>
      </c>
      <c r="H659" s="85" t="s">
        <v>1</v>
      </c>
      <c r="I659" s="85">
        <v>1</v>
      </c>
      <c r="J659" s="88">
        <v>0.74830141826986429</v>
      </c>
      <c r="K659" s="146">
        <v>1.3030827589752703</v>
      </c>
      <c r="L659" s="147">
        <v>4.2850666772666934E-9</v>
      </c>
      <c r="M659" s="147">
        <v>0.36350056954274113</v>
      </c>
      <c r="N659" s="87">
        <v>38.323816284289038</v>
      </c>
      <c r="O659" s="88">
        <v>0.53858102442741529</v>
      </c>
      <c r="P659" s="89">
        <v>14.053428824315917</v>
      </c>
    </row>
    <row r="660" spans="1:16">
      <c r="A660" s="75" t="s">
        <v>1027</v>
      </c>
      <c r="B660" s="85">
        <v>656</v>
      </c>
      <c r="C660" s="85">
        <v>476</v>
      </c>
      <c r="D660" s="85">
        <v>656</v>
      </c>
      <c r="E660" s="86" t="s">
        <v>1017</v>
      </c>
      <c r="F660" s="85" t="s">
        <v>696</v>
      </c>
      <c r="G660" s="86" t="s">
        <v>1018</v>
      </c>
      <c r="H660" s="85" t="s">
        <v>1</v>
      </c>
      <c r="I660" s="85">
        <v>1</v>
      </c>
      <c r="J660" s="88">
        <v>0.74949061565297015</v>
      </c>
      <c r="K660" s="146">
        <v>1.1686466954818266</v>
      </c>
      <c r="L660" s="147">
        <v>4.157768588942677E-9</v>
      </c>
      <c r="M660" s="147">
        <v>0.35223215626421012</v>
      </c>
      <c r="N660" s="87">
        <v>37.299585221444843</v>
      </c>
      <c r="O660" s="88">
        <v>0.54518906589288585</v>
      </c>
      <c r="P660" s="89">
        <v>14.616491380698719</v>
      </c>
    </row>
    <row r="661" spans="1:16">
      <c r="A661" s="75" t="s">
        <v>12689</v>
      </c>
      <c r="B661" s="85">
        <v>657</v>
      </c>
      <c r="C661" s="85">
        <v>8501</v>
      </c>
      <c r="D661" s="85">
        <v>657</v>
      </c>
      <c r="E661" s="86" t="s">
        <v>12690</v>
      </c>
      <c r="F661" s="85" t="s">
        <v>55</v>
      </c>
      <c r="G661" s="86" t="s">
        <v>1018</v>
      </c>
      <c r="H661" s="85" t="s">
        <v>1</v>
      </c>
      <c r="I661" s="85">
        <v>1</v>
      </c>
      <c r="J661" s="88">
        <v>0.77473761612388614</v>
      </c>
      <c r="K661" s="146">
        <v>1.2201811332524264</v>
      </c>
      <c r="L661" s="147">
        <v>4.1810154910803621E-9</v>
      </c>
      <c r="M661" s="147">
        <v>0.35889673743018741</v>
      </c>
      <c r="N661" s="87">
        <v>38.038556463863642</v>
      </c>
      <c r="O661" s="88">
        <v>0.56004673887896028</v>
      </c>
      <c r="P661" s="89">
        <v>14.723133340009911</v>
      </c>
    </row>
    <row r="662" spans="1:16">
      <c r="A662" s="75" t="s">
        <v>1028</v>
      </c>
      <c r="B662" s="85">
        <v>658</v>
      </c>
      <c r="C662" s="85">
        <v>477</v>
      </c>
      <c r="D662" s="85">
        <v>658</v>
      </c>
      <c r="E662" s="86" t="s">
        <v>1029</v>
      </c>
      <c r="F662" s="85" t="s">
        <v>283</v>
      </c>
      <c r="G662" s="86" t="s">
        <v>1030</v>
      </c>
      <c r="H662" s="85" t="s">
        <v>1</v>
      </c>
      <c r="I662" s="85">
        <v>1</v>
      </c>
      <c r="J662" s="88">
        <v>6.2343090148021707</v>
      </c>
      <c r="K662" s="146">
        <v>13.620426376382269</v>
      </c>
      <c r="L662" s="147">
        <v>4.0778748391616548E-8</v>
      </c>
      <c r="M662" s="147">
        <v>0.58913412266498288</v>
      </c>
      <c r="N662" s="87">
        <v>102.25001351018039</v>
      </c>
      <c r="O662" s="88">
        <v>5.1713979403769361</v>
      </c>
      <c r="P662" s="89">
        <v>50.576012294238495</v>
      </c>
    </row>
    <row r="663" spans="1:16">
      <c r="A663" s="75" t="s">
        <v>1031</v>
      </c>
      <c r="B663" s="85">
        <v>659</v>
      </c>
      <c r="C663" s="85">
        <v>478</v>
      </c>
      <c r="D663" s="85">
        <v>659</v>
      </c>
      <c r="E663" s="86" t="s">
        <v>1029</v>
      </c>
      <c r="F663" s="85" t="s">
        <v>38</v>
      </c>
      <c r="G663" s="86" t="s">
        <v>1030</v>
      </c>
      <c r="H663" s="85" t="s">
        <v>1</v>
      </c>
      <c r="I663" s="85">
        <v>1</v>
      </c>
      <c r="J663" s="88">
        <v>4.8220938719761657</v>
      </c>
      <c r="K663" s="146">
        <v>12.935770289804053</v>
      </c>
      <c r="L663" s="147">
        <v>3.508844364130785E-8</v>
      </c>
      <c r="M663" s="147">
        <v>0.66555629716677789</v>
      </c>
      <c r="N663" s="87">
        <v>104.27031942351159</v>
      </c>
      <c r="O663" s="88">
        <v>4.2066110975900433</v>
      </c>
      <c r="P663" s="89">
        <v>40.343322249778275</v>
      </c>
    </row>
    <row r="664" spans="1:16">
      <c r="A664" s="75" t="s">
        <v>1032</v>
      </c>
      <c r="B664" s="85">
        <v>660</v>
      </c>
      <c r="C664" s="85">
        <v>479</v>
      </c>
      <c r="D664" s="85">
        <v>660</v>
      </c>
      <c r="E664" s="86" t="s">
        <v>1033</v>
      </c>
      <c r="F664" s="85" t="s">
        <v>283</v>
      </c>
      <c r="G664" s="86" t="s">
        <v>1030</v>
      </c>
      <c r="H664" s="85" t="s">
        <v>1</v>
      </c>
      <c r="I664" s="85">
        <v>1</v>
      </c>
      <c r="J664" s="88">
        <v>6.2113661719157758</v>
      </c>
      <c r="K664" s="146">
        <v>13.589867190073038</v>
      </c>
      <c r="L664" s="147">
        <v>4.0672011618026733E-8</v>
      </c>
      <c r="M664" s="147">
        <v>0.58955518481938307</v>
      </c>
      <c r="N664" s="87">
        <v>102.0824392017639</v>
      </c>
      <c r="O664" s="88">
        <v>5.1525962197080712</v>
      </c>
      <c r="P664" s="89">
        <v>50.47485404932447</v>
      </c>
    </row>
    <row r="665" spans="1:16">
      <c r="A665" s="75" t="s">
        <v>1034</v>
      </c>
      <c r="B665" s="85">
        <v>661</v>
      </c>
      <c r="C665" s="85">
        <v>480</v>
      </c>
      <c r="D665" s="85">
        <v>661</v>
      </c>
      <c r="E665" s="86" t="s">
        <v>1033</v>
      </c>
      <c r="F665" s="85" t="s">
        <v>38</v>
      </c>
      <c r="G665" s="86" t="s">
        <v>1030</v>
      </c>
      <c r="H665" s="85" t="s">
        <v>1</v>
      </c>
      <c r="I665" s="85">
        <v>1</v>
      </c>
      <c r="J665" s="88">
        <v>4.8123054041893782</v>
      </c>
      <c r="K665" s="146">
        <v>12.9119811375576</v>
      </c>
      <c r="L665" s="147">
        <v>3.5033460417297863E-8</v>
      </c>
      <c r="M665" s="147">
        <v>0.6656147464125699</v>
      </c>
      <c r="N665" s="87">
        <v>104.11802702948771</v>
      </c>
      <c r="O665" s="88">
        <v>4.1972618657654994</v>
      </c>
      <c r="P665" s="89">
        <v>40.312537468432581</v>
      </c>
    </row>
    <row r="666" spans="1:16">
      <c r="A666" s="75" t="s">
        <v>12691</v>
      </c>
      <c r="B666" s="85">
        <v>662</v>
      </c>
      <c r="C666" s="85">
        <v>8502</v>
      </c>
      <c r="D666" s="85">
        <v>662</v>
      </c>
      <c r="E666" s="86" t="s">
        <v>12692</v>
      </c>
      <c r="F666" s="85" t="s">
        <v>283</v>
      </c>
      <c r="G666" s="86" t="s">
        <v>1030</v>
      </c>
      <c r="H666" s="85" t="s">
        <v>1</v>
      </c>
      <c r="I666" s="85">
        <v>1</v>
      </c>
      <c r="J666" s="88">
        <v>6.2398708633111193</v>
      </c>
      <c r="K666" s="146">
        <v>13.628350107387275</v>
      </c>
      <c r="L666" s="147">
        <v>4.0816215473384392E-8</v>
      </c>
      <c r="M666" s="147">
        <v>0.59079470602671857</v>
      </c>
      <c r="N666" s="87">
        <v>102.37586539321519</v>
      </c>
      <c r="O666" s="88">
        <v>5.1769614962425479</v>
      </c>
      <c r="P666" s="89">
        <v>50.568183002491551</v>
      </c>
    </row>
    <row r="667" spans="1:16">
      <c r="A667" s="75" t="s">
        <v>12693</v>
      </c>
      <c r="B667" s="85">
        <v>663</v>
      </c>
      <c r="C667" s="85">
        <v>8503</v>
      </c>
      <c r="D667" s="85">
        <v>663</v>
      </c>
      <c r="E667" s="86" t="s">
        <v>12692</v>
      </c>
      <c r="F667" s="85" t="s">
        <v>38</v>
      </c>
      <c r="G667" s="86" t="s">
        <v>1030</v>
      </c>
      <c r="H667" s="85" t="s">
        <v>1</v>
      </c>
      <c r="I667" s="85">
        <v>1</v>
      </c>
      <c r="J667" s="88">
        <v>4.879428666359737</v>
      </c>
      <c r="K667" s="146">
        <v>13.012759898000818</v>
      </c>
      <c r="L667" s="147">
        <v>3.5418146092171062E-8</v>
      </c>
      <c r="M667" s="147">
        <v>0.67379588456042572</v>
      </c>
      <c r="N667" s="87">
        <v>105.1206668973643</v>
      </c>
      <c r="O667" s="88">
        <v>4.2585626173596136</v>
      </c>
      <c r="P667" s="89">
        <v>40.511183414746668</v>
      </c>
    </row>
    <row r="668" spans="1:16">
      <c r="A668" s="75" t="s">
        <v>1040</v>
      </c>
      <c r="B668" s="85">
        <v>664</v>
      </c>
      <c r="C668" s="85">
        <v>483</v>
      </c>
      <c r="D668" s="85">
        <v>664</v>
      </c>
      <c r="E668" s="86" t="s">
        <v>1041</v>
      </c>
      <c r="F668" s="85" t="s">
        <v>509</v>
      </c>
      <c r="G668" s="86" t="s">
        <v>1041</v>
      </c>
      <c r="H668" s="85" t="s">
        <v>1042</v>
      </c>
      <c r="I668" s="85">
        <v>1</v>
      </c>
      <c r="J668" s="88">
        <v>1.5232975766055601</v>
      </c>
      <c r="K668" s="146">
        <v>2.7608945168692878</v>
      </c>
      <c r="L668" s="147">
        <v>8.3419830738154926E-9</v>
      </c>
      <c r="M668" s="147">
        <v>0.14205075628659619</v>
      </c>
      <c r="N668" s="87">
        <v>20.246430824582351</v>
      </c>
      <c r="O668" s="88">
        <v>1.3309042013331529</v>
      </c>
      <c r="P668" s="89">
        <v>65.735250467812136</v>
      </c>
    </row>
    <row r="669" spans="1:16">
      <c r="A669" s="75" t="s">
        <v>1043</v>
      </c>
      <c r="B669" s="85">
        <v>665</v>
      </c>
      <c r="C669" s="85">
        <v>484</v>
      </c>
      <c r="D669" s="85">
        <v>665</v>
      </c>
      <c r="E669" s="86" t="s">
        <v>1041</v>
      </c>
      <c r="F669" s="85" t="s">
        <v>38</v>
      </c>
      <c r="G669" s="86" t="s">
        <v>1041</v>
      </c>
      <c r="H669" s="85" t="s">
        <v>1042</v>
      </c>
      <c r="I669" s="85">
        <v>1</v>
      </c>
      <c r="J669" s="88">
        <v>5.3272573186564838</v>
      </c>
      <c r="K669" s="146">
        <v>7.9184601775063763</v>
      </c>
      <c r="L669" s="147">
        <v>2.434760540333609E-8</v>
      </c>
      <c r="M669" s="147">
        <v>0.26528973528130101</v>
      </c>
      <c r="N669" s="87">
        <v>66.569014503744768</v>
      </c>
      <c r="O669" s="88">
        <v>4.6863361074367136</v>
      </c>
      <c r="P669" s="89">
        <v>70.398159599810342</v>
      </c>
    </row>
    <row r="670" spans="1:16">
      <c r="A670" s="75" t="s">
        <v>1044</v>
      </c>
      <c r="B670" s="85">
        <v>666</v>
      </c>
      <c r="C670" s="85">
        <v>485</v>
      </c>
      <c r="D670" s="85">
        <v>666</v>
      </c>
      <c r="E670" s="86" t="s">
        <v>1041</v>
      </c>
      <c r="F670" s="85" t="s">
        <v>11</v>
      </c>
      <c r="G670" s="86" t="s">
        <v>1041</v>
      </c>
      <c r="H670" s="85" t="s">
        <v>1042</v>
      </c>
      <c r="I670" s="85">
        <v>1</v>
      </c>
      <c r="J670" s="88">
        <v>2.859921318755215</v>
      </c>
      <c r="K670" s="146">
        <v>4.3070282175684866</v>
      </c>
      <c r="L670" s="147">
        <v>1.4292551081518701E-8</v>
      </c>
      <c r="M670" s="147">
        <v>0.19518402280938371</v>
      </c>
      <c r="N670" s="87">
        <v>57.388206956231883</v>
      </c>
      <c r="O670" s="88">
        <v>2.5953199637875</v>
      </c>
      <c r="P670" s="89">
        <v>45.223924939262623</v>
      </c>
    </row>
    <row r="671" spans="1:16">
      <c r="A671" s="75" t="s">
        <v>12694</v>
      </c>
      <c r="B671" s="85">
        <v>667</v>
      </c>
      <c r="C671" s="85">
        <v>8504</v>
      </c>
      <c r="D671" s="85">
        <v>667</v>
      </c>
      <c r="E671" s="86" t="s">
        <v>12695</v>
      </c>
      <c r="F671" s="85" t="s">
        <v>55</v>
      </c>
      <c r="G671" s="86" t="s">
        <v>1041</v>
      </c>
      <c r="H671" s="85" t="s">
        <v>1042</v>
      </c>
      <c r="I671" s="85">
        <v>1</v>
      </c>
      <c r="J671" s="88">
        <v>4.9672174253530201</v>
      </c>
      <c r="K671" s="146">
        <v>7.3932937233426621</v>
      </c>
      <c r="L671" s="147">
        <v>2.2878109672127681E-8</v>
      </c>
      <c r="M671" s="147">
        <v>0.25499240103383908</v>
      </c>
      <c r="N671" s="87">
        <v>65.086408832692712</v>
      </c>
      <c r="O671" s="88">
        <v>4.3806248332656104</v>
      </c>
      <c r="P671" s="89">
        <v>67.304755506271462</v>
      </c>
    </row>
    <row r="672" spans="1:16">
      <c r="A672" s="75" t="s">
        <v>1045</v>
      </c>
      <c r="B672" s="85">
        <v>668</v>
      </c>
      <c r="C672" s="85">
        <v>486</v>
      </c>
      <c r="D672" s="85">
        <v>668</v>
      </c>
      <c r="E672" s="86" t="s">
        <v>1046</v>
      </c>
      <c r="F672" s="85" t="s">
        <v>38</v>
      </c>
      <c r="G672" s="86" t="s">
        <v>1047</v>
      </c>
      <c r="H672" s="85" t="s">
        <v>1</v>
      </c>
      <c r="I672" s="85">
        <v>1</v>
      </c>
      <c r="J672" s="88">
        <v>7.8235920660526146</v>
      </c>
      <c r="K672" s="146">
        <v>7.2436327124727429</v>
      </c>
      <c r="L672" s="147">
        <v>3.051379157495005E-8</v>
      </c>
      <c r="M672" s="147">
        <v>0.79682436884070851</v>
      </c>
      <c r="N672" s="87">
        <v>106.95520884629219</v>
      </c>
      <c r="O672" s="88">
        <v>4.9448688291989891</v>
      </c>
      <c r="P672" s="89">
        <v>46.233080955462157</v>
      </c>
    </row>
    <row r="673" spans="1:16">
      <c r="A673" s="75" t="s">
        <v>1048</v>
      </c>
      <c r="B673" s="85">
        <v>669</v>
      </c>
      <c r="C673" s="85">
        <v>487</v>
      </c>
      <c r="D673" s="85">
        <v>669</v>
      </c>
      <c r="E673" s="86" t="s">
        <v>1046</v>
      </c>
      <c r="F673" s="85" t="s">
        <v>11</v>
      </c>
      <c r="G673" s="86" t="s">
        <v>1047</v>
      </c>
      <c r="H673" s="85" t="s">
        <v>1</v>
      </c>
      <c r="I673" s="85">
        <v>1</v>
      </c>
      <c r="J673" s="88">
        <v>5.1096035648571689</v>
      </c>
      <c r="K673" s="146">
        <v>5.0174761817909621</v>
      </c>
      <c r="L673" s="147">
        <v>2.1048585981859091E-8</v>
      </c>
      <c r="M673" s="147">
        <v>0.80569276431362558</v>
      </c>
      <c r="N673" s="87">
        <v>105.43492775605959</v>
      </c>
      <c r="O673" s="88">
        <v>4.2098879128167326</v>
      </c>
      <c r="P673" s="89">
        <v>39.928778844112976</v>
      </c>
    </row>
    <row r="674" spans="1:16">
      <c r="A674" s="75" t="s">
        <v>12696</v>
      </c>
      <c r="B674" s="85">
        <v>670</v>
      </c>
      <c r="C674" s="85">
        <v>8505</v>
      </c>
      <c r="D674" s="85">
        <v>670</v>
      </c>
      <c r="E674" s="86" t="s">
        <v>12697</v>
      </c>
      <c r="F674" s="85" t="s">
        <v>55</v>
      </c>
      <c r="G674" s="86" t="s">
        <v>1047</v>
      </c>
      <c r="H674" s="85" t="s">
        <v>1</v>
      </c>
      <c r="I674" s="85">
        <v>1</v>
      </c>
      <c r="J674" s="88">
        <v>6.9823959614774918</v>
      </c>
      <c r="K674" s="146">
        <v>6.585268200489768</v>
      </c>
      <c r="L674" s="147">
        <v>2.7697502083600141E-8</v>
      </c>
      <c r="M674" s="147">
        <v>0.80672860876291097</v>
      </c>
      <c r="N674" s="87">
        <v>107.2375850740605</v>
      </c>
      <c r="O674" s="88">
        <v>4.7517362495701319</v>
      </c>
      <c r="P674" s="89">
        <v>44.31036232575066</v>
      </c>
    </row>
    <row r="675" spans="1:16">
      <c r="A675" s="75" t="s">
        <v>1049</v>
      </c>
      <c r="B675" s="85">
        <v>671</v>
      </c>
      <c r="C675" s="85">
        <v>488</v>
      </c>
      <c r="D675" s="85">
        <v>671</v>
      </c>
      <c r="E675" s="86" t="s">
        <v>1050</v>
      </c>
      <c r="F675" s="85" t="s">
        <v>38</v>
      </c>
      <c r="G675" s="86" t="s">
        <v>1051</v>
      </c>
      <c r="H675" s="85" t="s">
        <v>1</v>
      </c>
      <c r="I675" s="85">
        <v>1</v>
      </c>
      <c r="J675" s="88">
        <v>22.493729537715559</v>
      </c>
      <c r="K675" s="146">
        <v>256.96977465035638</v>
      </c>
      <c r="L675" s="147">
        <v>1.1201271374176861E-7</v>
      </c>
      <c r="M675" s="147">
        <v>1.8226011699440481</v>
      </c>
      <c r="N675" s="87">
        <v>306.20995386532798</v>
      </c>
      <c r="O675" s="88">
        <v>20.08855736536573</v>
      </c>
      <c r="P675" s="89">
        <v>65.603867907575392</v>
      </c>
    </row>
    <row r="676" spans="1:16">
      <c r="A676" s="75" t="s">
        <v>1052</v>
      </c>
      <c r="B676" s="85">
        <v>672</v>
      </c>
      <c r="C676" s="85">
        <v>489</v>
      </c>
      <c r="D676" s="85">
        <v>672</v>
      </c>
      <c r="E676" s="86" t="s">
        <v>1050</v>
      </c>
      <c r="F676" s="85" t="s">
        <v>11</v>
      </c>
      <c r="G676" s="86" t="s">
        <v>1051</v>
      </c>
      <c r="H676" s="85" t="s">
        <v>1</v>
      </c>
      <c r="I676" s="85">
        <v>1</v>
      </c>
      <c r="J676" s="88">
        <v>16.622280680379419</v>
      </c>
      <c r="K676" s="146">
        <v>246.55383626127036</v>
      </c>
      <c r="L676" s="147">
        <v>8.6291161591354811E-8</v>
      </c>
      <c r="M676" s="147">
        <v>1.641817535370065</v>
      </c>
      <c r="N676" s="87">
        <v>282.81372678007011</v>
      </c>
      <c r="O676" s="88">
        <v>15.00188443915172</v>
      </c>
      <c r="P676" s="89">
        <v>53.045107145092445</v>
      </c>
    </row>
    <row r="677" spans="1:16">
      <c r="A677" s="75" t="s">
        <v>12698</v>
      </c>
      <c r="B677" s="85">
        <v>673</v>
      </c>
      <c r="C677" s="85">
        <v>8506</v>
      </c>
      <c r="D677" s="85">
        <v>673</v>
      </c>
      <c r="E677" s="86" t="s">
        <v>12699</v>
      </c>
      <c r="F677" s="85" t="s">
        <v>55</v>
      </c>
      <c r="G677" s="86" t="s">
        <v>1051</v>
      </c>
      <c r="H677" s="85" t="s">
        <v>1</v>
      </c>
      <c r="I677" s="85">
        <v>1</v>
      </c>
      <c r="J677" s="88">
        <v>20.60709355325827</v>
      </c>
      <c r="K677" s="146">
        <v>253.60261222692057</v>
      </c>
      <c r="L677" s="147">
        <v>1.038165936829205E-7</v>
      </c>
      <c r="M677" s="147">
        <v>1.769813152468475</v>
      </c>
      <c r="N677" s="87">
        <v>299.25940912127061</v>
      </c>
      <c r="O677" s="88">
        <v>18.456353323445949</v>
      </c>
      <c r="P677" s="89">
        <v>61.673427003148213</v>
      </c>
    </row>
    <row r="678" spans="1:16">
      <c r="A678" s="75" t="s">
        <v>12702</v>
      </c>
      <c r="B678" s="85">
        <v>674</v>
      </c>
      <c r="C678" s="85">
        <v>8508</v>
      </c>
      <c r="D678" s="85">
        <v>674</v>
      </c>
      <c r="E678" s="86" t="s">
        <v>12703</v>
      </c>
      <c r="F678" s="85" t="s">
        <v>55</v>
      </c>
      <c r="G678" s="86" t="s">
        <v>12704</v>
      </c>
      <c r="H678" s="85" t="s">
        <v>1</v>
      </c>
      <c r="I678" s="85">
        <v>-1</v>
      </c>
      <c r="J678" s="88">
        <v>0</v>
      </c>
      <c r="K678" s="146">
        <v>4.8574124473052693</v>
      </c>
      <c r="L678" s="147">
        <v>5.6905996699999997E-8</v>
      </c>
      <c r="M678" s="147">
        <v>0</v>
      </c>
      <c r="N678" s="87">
        <v>0</v>
      </c>
      <c r="O678" s="88">
        <v>0</v>
      </c>
      <c r="P678" s="89" t="e">
        <v>#DIV/0!</v>
      </c>
    </row>
    <row r="679" spans="1:16">
      <c r="A679" s="75" t="s">
        <v>28919</v>
      </c>
      <c r="B679" s="85">
        <v>675</v>
      </c>
      <c r="C679" s="85">
        <v>18330</v>
      </c>
      <c r="D679" s="85">
        <v>675</v>
      </c>
      <c r="E679" s="86" t="s">
        <v>28920</v>
      </c>
      <c r="F679" s="85" t="s">
        <v>38</v>
      </c>
      <c r="G679" s="86" t="s">
        <v>12704</v>
      </c>
      <c r="H679" s="85" t="s">
        <v>1</v>
      </c>
      <c r="I679" s="85">
        <v>-1</v>
      </c>
      <c r="J679" s="88">
        <v>0</v>
      </c>
      <c r="K679" s="146">
        <v>2.1051964042925397</v>
      </c>
      <c r="L679" s="147">
        <v>6.5186214199999998E-8</v>
      </c>
      <c r="M679" s="147">
        <v>0</v>
      </c>
      <c r="N679" s="87">
        <v>0</v>
      </c>
      <c r="O679" s="88">
        <v>0</v>
      </c>
      <c r="P679" s="89" t="e">
        <v>#DIV/0!</v>
      </c>
    </row>
    <row r="680" spans="1:16">
      <c r="A680" s="75" t="s">
        <v>28921</v>
      </c>
      <c r="B680" s="85">
        <v>676</v>
      </c>
      <c r="C680" s="85">
        <v>18331</v>
      </c>
      <c r="D680" s="85">
        <v>676</v>
      </c>
      <c r="E680" s="86" t="s">
        <v>28920</v>
      </c>
      <c r="F680" s="85" t="s">
        <v>240</v>
      </c>
      <c r="G680" s="86" t="s">
        <v>12704</v>
      </c>
      <c r="H680" s="85" t="s">
        <v>1</v>
      </c>
      <c r="I680" s="85">
        <v>-1</v>
      </c>
      <c r="J680" s="88">
        <v>0</v>
      </c>
      <c r="K680" s="146">
        <v>2.1051964042925397</v>
      </c>
      <c r="L680" s="147">
        <v>6.5186214199999998E-8</v>
      </c>
      <c r="M680" s="147">
        <v>0</v>
      </c>
      <c r="N680" s="87">
        <v>0</v>
      </c>
      <c r="O680" s="88">
        <v>0</v>
      </c>
      <c r="P680" s="89" t="e">
        <v>#DIV/0!</v>
      </c>
    </row>
    <row r="681" spans="1:16">
      <c r="A681" s="75" t="s">
        <v>28925</v>
      </c>
      <c r="B681" s="85">
        <v>677</v>
      </c>
      <c r="C681" s="85">
        <v>18334</v>
      </c>
      <c r="D681" s="85">
        <v>677</v>
      </c>
      <c r="E681" s="86" t="s">
        <v>28926</v>
      </c>
      <c r="F681" s="85" t="s">
        <v>38</v>
      </c>
      <c r="G681" s="86" t="s">
        <v>12704</v>
      </c>
      <c r="H681" s="85" t="s">
        <v>1</v>
      </c>
      <c r="I681" s="85">
        <v>-1</v>
      </c>
      <c r="J681" s="88">
        <v>0</v>
      </c>
      <c r="K681" s="146">
        <v>7.6096284903180003</v>
      </c>
      <c r="L681" s="147">
        <v>4.8625779199999997E-8</v>
      </c>
      <c r="M681" s="147">
        <v>0</v>
      </c>
      <c r="N681" s="87">
        <v>0</v>
      </c>
      <c r="O681" s="88">
        <v>0</v>
      </c>
      <c r="P681" s="89" t="e">
        <v>#DIV/0!</v>
      </c>
    </row>
    <row r="682" spans="1:16">
      <c r="A682" s="75" t="s">
        <v>28927</v>
      </c>
      <c r="B682" s="85">
        <v>678</v>
      </c>
      <c r="C682" s="85">
        <v>18335</v>
      </c>
      <c r="D682" s="85">
        <v>678</v>
      </c>
      <c r="E682" s="86" t="s">
        <v>28926</v>
      </c>
      <c r="F682" s="85" t="s">
        <v>240</v>
      </c>
      <c r="G682" s="86" t="s">
        <v>12704</v>
      </c>
      <c r="H682" s="85" t="s">
        <v>1</v>
      </c>
      <c r="I682" s="85">
        <v>-1</v>
      </c>
      <c r="J682" s="88">
        <v>0</v>
      </c>
      <c r="K682" s="146">
        <v>7.6096284903180003</v>
      </c>
      <c r="L682" s="147">
        <v>4.8625779199999997E-8</v>
      </c>
      <c r="M682" s="147">
        <v>0</v>
      </c>
      <c r="N682" s="87">
        <v>0</v>
      </c>
      <c r="O682" s="88">
        <v>0</v>
      </c>
      <c r="P682" s="89" t="e">
        <v>#DIV/0!</v>
      </c>
    </row>
    <row r="683" spans="1:16">
      <c r="A683" s="75" t="s">
        <v>1057</v>
      </c>
      <c r="B683" s="85">
        <v>679</v>
      </c>
      <c r="C683" s="85">
        <v>492</v>
      </c>
      <c r="D683" s="85">
        <v>679</v>
      </c>
      <c r="E683" s="86" t="s">
        <v>1058</v>
      </c>
      <c r="F683" s="85" t="s">
        <v>283</v>
      </c>
      <c r="G683" s="86" t="s">
        <v>1059</v>
      </c>
      <c r="H683" s="85" t="s">
        <v>1</v>
      </c>
      <c r="I683" s="85">
        <v>1</v>
      </c>
      <c r="J683" s="88">
        <v>23.148470899338829</v>
      </c>
      <c r="K683" s="146">
        <v>331.86475723515775</v>
      </c>
      <c r="L683" s="147">
        <v>2.0025254933841549E-7</v>
      </c>
      <c r="M683" s="147">
        <v>1.473108347272178</v>
      </c>
      <c r="N683" s="87">
        <v>268.55577135010913</v>
      </c>
      <c r="O683" s="88">
        <v>19.654368614651109</v>
      </c>
      <c r="P683" s="89">
        <v>73.185426311424251</v>
      </c>
    </row>
    <row r="684" spans="1:16">
      <c r="A684" s="75" t="s">
        <v>1060</v>
      </c>
      <c r="B684" s="85">
        <v>680</v>
      </c>
      <c r="C684" s="85">
        <v>493</v>
      </c>
      <c r="D684" s="85">
        <v>680</v>
      </c>
      <c r="E684" s="86" t="s">
        <v>1058</v>
      </c>
      <c r="F684" s="85" t="s">
        <v>38</v>
      </c>
      <c r="G684" s="86" t="s">
        <v>1059</v>
      </c>
      <c r="H684" s="85" t="s">
        <v>1</v>
      </c>
      <c r="I684" s="85">
        <v>1</v>
      </c>
      <c r="J684" s="88">
        <v>23.06414591502655</v>
      </c>
      <c r="K684" s="146">
        <v>331.79101054842369</v>
      </c>
      <c r="L684" s="147">
        <v>1.999077507806089E-7</v>
      </c>
      <c r="M684" s="147">
        <v>1.4748439625080949</v>
      </c>
      <c r="N684" s="87">
        <v>268.48751960335301</v>
      </c>
      <c r="O684" s="88">
        <v>19.590668224541911</v>
      </c>
      <c r="P684" s="89">
        <v>72.966774222816625</v>
      </c>
    </row>
    <row r="685" spans="1:16">
      <c r="A685" s="75" t="s">
        <v>12705</v>
      </c>
      <c r="B685" s="85">
        <v>681</v>
      </c>
      <c r="C685" s="85">
        <v>8509</v>
      </c>
      <c r="D685" s="85">
        <v>681</v>
      </c>
      <c r="E685" s="86" t="s">
        <v>12706</v>
      </c>
      <c r="F685" s="85" t="s">
        <v>55</v>
      </c>
      <c r="G685" s="86" t="s">
        <v>1059</v>
      </c>
      <c r="H685" s="85" t="s">
        <v>1</v>
      </c>
      <c r="I685" s="85">
        <v>1</v>
      </c>
      <c r="J685" s="88">
        <v>23.206674815740129</v>
      </c>
      <c r="K685" s="146">
        <v>331.94671256410061</v>
      </c>
      <c r="L685" s="147">
        <v>2.0058400532539129E-7</v>
      </c>
      <c r="M685" s="147">
        <v>1.483639262936137</v>
      </c>
      <c r="N685" s="87">
        <v>269.6732174841103</v>
      </c>
      <c r="O685" s="88">
        <v>19.71005783935086</v>
      </c>
      <c r="P685" s="89">
        <v>73.088673852130754</v>
      </c>
    </row>
    <row r="686" spans="1:16">
      <c r="A686" s="75" t="s">
        <v>12707</v>
      </c>
      <c r="B686" s="85">
        <v>682</v>
      </c>
      <c r="C686" s="85">
        <v>8510</v>
      </c>
      <c r="D686" s="85">
        <v>682</v>
      </c>
      <c r="E686" s="86" t="s">
        <v>12708</v>
      </c>
      <c r="F686" s="85" t="s">
        <v>55</v>
      </c>
      <c r="G686" s="86" t="s">
        <v>12709</v>
      </c>
      <c r="H686" s="85" t="s">
        <v>1</v>
      </c>
      <c r="I686" s="85">
        <v>-1</v>
      </c>
      <c r="J686" s="88">
        <v>4.7235648966035312E-2</v>
      </c>
      <c r="K686" s="146">
        <v>8.7222851520368749</v>
      </c>
      <c r="L686" s="147">
        <v>2.2878956238648619E-9</v>
      </c>
      <c r="M686" s="147">
        <v>7.6503641472851526E-3</v>
      </c>
      <c r="N686" s="87">
        <v>0.84008454227173612</v>
      </c>
      <c r="O686" s="88">
        <v>4.2047179791401393E-2</v>
      </c>
      <c r="P686" s="89">
        <v>50.051128994349114</v>
      </c>
    </row>
    <row r="687" spans="1:16">
      <c r="A687" s="75" t="s">
        <v>28951</v>
      </c>
      <c r="B687" s="85">
        <v>683</v>
      </c>
      <c r="C687" s="85">
        <v>18353</v>
      </c>
      <c r="D687" s="85">
        <v>683</v>
      </c>
      <c r="E687" s="86" t="s">
        <v>28952</v>
      </c>
      <c r="F687" s="85" t="s">
        <v>55</v>
      </c>
      <c r="G687" s="86" t="s">
        <v>12709</v>
      </c>
      <c r="H687" s="85" t="s">
        <v>1</v>
      </c>
      <c r="I687" s="85">
        <v>-1</v>
      </c>
      <c r="J687" s="88">
        <v>9.4995011379051305E-3</v>
      </c>
      <c r="K687" s="146">
        <v>8.6748950103172042</v>
      </c>
      <c r="L687" s="147">
        <v>2.0886968562968821E-9</v>
      </c>
      <c r="M687" s="147">
        <v>2.59852058424826E-3</v>
      </c>
      <c r="N687" s="87">
        <v>0.28146629788853111</v>
      </c>
      <c r="O687" s="88">
        <v>7.8153498650154508E-3</v>
      </c>
      <c r="P687" s="89">
        <v>27.766556506564626</v>
      </c>
    </row>
    <row r="688" spans="1:16">
      <c r="A688" s="75" t="s">
        <v>12710</v>
      </c>
      <c r="B688" s="85">
        <v>684</v>
      </c>
      <c r="C688" s="85">
        <v>8511</v>
      </c>
      <c r="D688" s="85">
        <v>684</v>
      </c>
      <c r="E688" s="86" t="s">
        <v>12711</v>
      </c>
      <c r="F688" s="85" t="s">
        <v>55</v>
      </c>
      <c r="G688" s="86" t="s">
        <v>12712</v>
      </c>
      <c r="H688" s="85" t="s">
        <v>1</v>
      </c>
      <c r="I688" s="85">
        <v>-1</v>
      </c>
      <c r="J688" s="88">
        <v>4.7235652480850737E-2</v>
      </c>
      <c r="K688" s="146">
        <v>64.912274988294044</v>
      </c>
      <c r="L688" s="147">
        <v>4.1432147650081542E-9</v>
      </c>
      <c r="M688" s="147">
        <v>7.6503651087377802E-3</v>
      </c>
      <c r="N688" s="87">
        <v>0.84008464641426728</v>
      </c>
      <c r="O688" s="88">
        <v>4.2047182683080858E-2</v>
      </c>
      <c r="P688" s="89">
        <v>50.051126231803927</v>
      </c>
    </row>
    <row r="689" spans="1:16">
      <c r="A689" s="75" t="s">
        <v>28953</v>
      </c>
      <c r="B689" s="85">
        <v>685</v>
      </c>
      <c r="C689" s="85">
        <v>18354</v>
      </c>
      <c r="D689" s="85">
        <v>685</v>
      </c>
      <c r="E689" s="86" t="s">
        <v>28954</v>
      </c>
      <c r="F689" s="85" t="s">
        <v>55</v>
      </c>
      <c r="G689" s="86" t="s">
        <v>12712</v>
      </c>
      <c r="H689" s="85" t="s">
        <v>1</v>
      </c>
      <c r="I689" s="85">
        <v>-1</v>
      </c>
      <c r="J689" s="88">
        <v>9.4995046527205033E-3</v>
      </c>
      <c r="K689" s="146">
        <v>64.864884846574228</v>
      </c>
      <c r="L689" s="147">
        <v>3.9440159974401752E-9</v>
      </c>
      <c r="M689" s="147">
        <v>2.5985215457008798E-3</v>
      </c>
      <c r="N689" s="87">
        <v>0.28146640203106149</v>
      </c>
      <c r="O689" s="88">
        <v>7.8153527566948468E-3</v>
      </c>
      <c r="P689" s="89">
        <v>27.766556506564417</v>
      </c>
    </row>
    <row r="690" spans="1:16">
      <c r="A690" s="75" t="s">
        <v>1053</v>
      </c>
      <c r="B690" s="85">
        <v>686</v>
      </c>
      <c r="C690" s="85">
        <v>490</v>
      </c>
      <c r="D690" s="85">
        <v>686</v>
      </c>
      <c r="E690" s="86" t="s">
        <v>1054</v>
      </c>
      <c r="F690" s="85" t="s">
        <v>1055</v>
      </c>
      <c r="G690" s="86" t="s">
        <v>1054</v>
      </c>
      <c r="H690" s="85" t="s">
        <v>1042</v>
      </c>
      <c r="I690" s="85">
        <v>1</v>
      </c>
      <c r="J690" s="88">
        <v>1.103013502880227</v>
      </c>
      <c r="K690" s="146">
        <v>1.9316932580063226</v>
      </c>
      <c r="L690" s="147">
        <v>8.1726384883589635E-9</v>
      </c>
      <c r="M690" s="147">
        <v>0.1063269645801851</v>
      </c>
      <c r="N690" s="87">
        <v>16.439357509848129</v>
      </c>
      <c r="O690" s="88">
        <v>0.99133496132905763</v>
      </c>
      <c r="P690" s="89">
        <v>60.302536807487179</v>
      </c>
    </row>
    <row r="691" spans="1:16">
      <c r="A691" s="75" t="s">
        <v>1056</v>
      </c>
      <c r="B691" s="85">
        <v>687</v>
      </c>
      <c r="C691" s="85">
        <v>491</v>
      </c>
      <c r="D691" s="85">
        <v>687</v>
      </c>
      <c r="E691" s="86" t="s">
        <v>1054</v>
      </c>
      <c r="F691" s="85" t="s">
        <v>38</v>
      </c>
      <c r="G691" s="86" t="s">
        <v>1054</v>
      </c>
      <c r="H691" s="85" t="s">
        <v>1042</v>
      </c>
      <c r="I691" s="85">
        <v>1</v>
      </c>
      <c r="J691" s="88">
        <v>1.6203756408043131</v>
      </c>
      <c r="K691" s="146">
        <v>2.7722329199777627</v>
      </c>
      <c r="L691" s="147">
        <v>1.0093461169802259E-8</v>
      </c>
      <c r="M691" s="147">
        <v>0.123746935124376</v>
      </c>
      <c r="N691" s="87">
        <v>22.528039697513019</v>
      </c>
      <c r="O691" s="88">
        <v>1.4463026446115099</v>
      </c>
      <c r="P691" s="89">
        <v>64.200110796643102</v>
      </c>
    </row>
    <row r="692" spans="1:16">
      <c r="A692" s="75" t="s">
        <v>12700</v>
      </c>
      <c r="B692" s="85">
        <v>688</v>
      </c>
      <c r="C692" s="85">
        <v>8507</v>
      </c>
      <c r="D692" s="85">
        <v>688</v>
      </c>
      <c r="E692" s="86" t="s">
        <v>12701</v>
      </c>
      <c r="F692" s="85" t="s">
        <v>55</v>
      </c>
      <c r="G692" s="86" t="s">
        <v>1054</v>
      </c>
      <c r="H692" s="85" t="s">
        <v>1042</v>
      </c>
      <c r="I692" s="85">
        <v>1</v>
      </c>
      <c r="J692" s="88">
        <v>1.6174593142883711</v>
      </c>
      <c r="K692" s="146">
        <v>2.7674948691537402</v>
      </c>
      <c r="L692" s="147">
        <v>1.0082633655170469E-8</v>
      </c>
      <c r="M692" s="147">
        <v>0.12364874022706709</v>
      </c>
      <c r="N692" s="87">
        <v>22.493718312144001</v>
      </c>
      <c r="O692" s="88">
        <v>1.4437380303473559</v>
      </c>
      <c r="P692" s="89">
        <v>64.184053979546135</v>
      </c>
    </row>
    <row r="693" spans="1:16">
      <c r="A693" s="75" t="s">
        <v>1061</v>
      </c>
      <c r="B693" s="85">
        <v>689</v>
      </c>
      <c r="C693" s="85">
        <v>494</v>
      </c>
      <c r="D693" s="85">
        <v>689</v>
      </c>
      <c r="E693" s="86" t="s">
        <v>1062</v>
      </c>
      <c r="F693" s="85" t="s">
        <v>1063</v>
      </c>
      <c r="G693" s="86" t="s">
        <v>1064</v>
      </c>
      <c r="H693" s="85" t="s">
        <v>1</v>
      </c>
      <c r="I693" s="85">
        <v>1</v>
      </c>
      <c r="J693" s="88">
        <v>-2.642170903736072E-2</v>
      </c>
      <c r="K693" s="146">
        <v>0.19270631988525566</v>
      </c>
      <c r="L693" s="147">
        <v>2.002489977226741E-9</v>
      </c>
      <c r="M693" s="147">
        <v>5.248399806355066E-3</v>
      </c>
      <c r="N693" s="87">
        <v>0.76593968538918833</v>
      </c>
      <c r="O693" s="88">
        <v>-4.4748301137610302E-2</v>
      </c>
      <c r="P693" s="89">
        <v>-58.422747888918764</v>
      </c>
    </row>
    <row r="694" spans="1:16">
      <c r="A694" s="75" t="s">
        <v>1065</v>
      </c>
      <c r="B694" s="85">
        <v>690</v>
      </c>
      <c r="C694" s="85">
        <v>495</v>
      </c>
      <c r="D694" s="85">
        <v>690</v>
      </c>
      <c r="E694" s="86" t="s">
        <v>1062</v>
      </c>
      <c r="F694" s="85" t="s">
        <v>283</v>
      </c>
      <c r="G694" s="86" t="s">
        <v>1064</v>
      </c>
      <c r="H694" s="85" t="s">
        <v>1</v>
      </c>
      <c r="I694" s="85">
        <v>1</v>
      </c>
      <c r="J694" s="88">
        <v>0.17416354662999431</v>
      </c>
      <c r="K694" s="146">
        <v>0.51040007653295683</v>
      </c>
      <c r="L694" s="147">
        <v>5.3548157988858636E-9</v>
      </c>
      <c r="M694" s="147">
        <v>1.2400201868235341E-2</v>
      </c>
      <c r="N694" s="87">
        <v>1.847874001848679</v>
      </c>
      <c r="O694" s="88">
        <v>0.12455828760926101</v>
      </c>
      <c r="P694" s="89">
        <v>67.40626659861465</v>
      </c>
    </row>
    <row r="695" spans="1:16">
      <c r="A695" s="75" t="s">
        <v>1066</v>
      </c>
      <c r="B695" s="85">
        <v>691</v>
      </c>
      <c r="C695" s="85">
        <v>496</v>
      </c>
      <c r="D695" s="85">
        <v>691</v>
      </c>
      <c r="E695" s="86" t="s">
        <v>1062</v>
      </c>
      <c r="F695" s="85" t="s">
        <v>38</v>
      </c>
      <c r="G695" s="86" t="s">
        <v>1064</v>
      </c>
      <c r="H695" s="85" t="s">
        <v>1</v>
      </c>
      <c r="I695" s="85">
        <v>1</v>
      </c>
      <c r="J695" s="88">
        <v>0.15950972142574449</v>
      </c>
      <c r="K695" s="146">
        <v>0.45010876046925979</v>
      </c>
      <c r="L695" s="147">
        <v>4.7795681177198549E-9</v>
      </c>
      <c r="M695" s="147">
        <v>1.275962041221459E-2</v>
      </c>
      <c r="N695" s="87">
        <v>1.871771071746976</v>
      </c>
      <c r="O695" s="88">
        <v>0.11866788465677069</v>
      </c>
      <c r="P695" s="89">
        <v>63.39871710166706</v>
      </c>
    </row>
    <row r="696" spans="1:16">
      <c r="A696" s="75" t="s">
        <v>1067</v>
      </c>
      <c r="B696" s="85">
        <v>692</v>
      </c>
      <c r="C696" s="85">
        <v>497</v>
      </c>
      <c r="D696" s="85">
        <v>692</v>
      </c>
      <c r="E696" s="86" t="s">
        <v>1062</v>
      </c>
      <c r="F696" s="85" t="s">
        <v>1068</v>
      </c>
      <c r="G696" s="86" t="s">
        <v>1064</v>
      </c>
      <c r="H696" s="85" t="s">
        <v>1</v>
      </c>
      <c r="I696" s="85">
        <v>1</v>
      </c>
      <c r="J696" s="88">
        <v>6.3943200444051815E-2</v>
      </c>
      <c r="K696" s="146">
        <v>0.14796565475370732</v>
      </c>
      <c r="L696" s="147">
        <v>2.1916513023581488E-9</v>
      </c>
      <c r="M696" s="147">
        <v>5.6314426683566499E-3</v>
      </c>
      <c r="N696" s="87">
        <v>0.79272516763647316</v>
      </c>
      <c r="O696" s="88">
        <v>4.7534795128960833E-2</v>
      </c>
      <c r="P696" s="89">
        <v>59.963776942627959</v>
      </c>
    </row>
    <row r="697" spans="1:16">
      <c r="A697" s="75" t="s">
        <v>1069</v>
      </c>
      <c r="B697" s="85">
        <v>693</v>
      </c>
      <c r="C697" s="85">
        <v>498</v>
      </c>
      <c r="D697" s="85">
        <v>693</v>
      </c>
      <c r="E697" s="86" t="s">
        <v>1062</v>
      </c>
      <c r="F697" s="85" t="s">
        <v>139</v>
      </c>
      <c r="G697" s="86" t="s">
        <v>1064</v>
      </c>
      <c r="H697" s="85" t="s">
        <v>1</v>
      </c>
      <c r="I697" s="85">
        <v>1</v>
      </c>
      <c r="J697" s="88">
        <v>7.7374023852660012E-2</v>
      </c>
      <c r="K697" s="146">
        <v>0.23190043408988545</v>
      </c>
      <c r="L697" s="147">
        <v>2.1210601537946652E-9</v>
      </c>
      <c r="M697" s="147">
        <v>5.932379628995909E-3</v>
      </c>
      <c r="N697" s="87">
        <v>0.902059547654261</v>
      </c>
      <c r="O697" s="88">
        <v>5.1640727374583813E-2</v>
      </c>
      <c r="P697" s="89">
        <v>57.247581391795805</v>
      </c>
    </row>
    <row r="698" spans="1:16">
      <c r="A698" s="75" t="s">
        <v>1070</v>
      </c>
      <c r="B698" s="85">
        <v>694</v>
      </c>
      <c r="C698" s="85">
        <v>499</v>
      </c>
      <c r="D698" s="85">
        <v>694</v>
      </c>
      <c r="E698" s="86" t="s">
        <v>1062</v>
      </c>
      <c r="F698" s="85" t="s">
        <v>243</v>
      </c>
      <c r="G698" s="86" t="s">
        <v>1064</v>
      </c>
      <c r="H698" s="85" t="s">
        <v>1</v>
      </c>
      <c r="I698" s="85">
        <v>1</v>
      </c>
      <c r="J698" s="88">
        <v>0.1495650982644125</v>
      </c>
      <c r="K698" s="146">
        <v>0.3423840737774525</v>
      </c>
      <c r="L698" s="147">
        <v>2.6374637519635209E-9</v>
      </c>
      <c r="M698" s="147">
        <v>9.6547869090832118E-3</v>
      </c>
      <c r="N698" s="87">
        <v>1.5225350188309821</v>
      </c>
      <c r="O698" s="88">
        <v>9.2430426654735123E-2</v>
      </c>
      <c r="P698" s="89">
        <v>60.708243496234424</v>
      </c>
    </row>
    <row r="699" spans="1:16">
      <c r="A699" s="75" t="s">
        <v>12713</v>
      </c>
      <c r="B699" s="85">
        <v>695</v>
      </c>
      <c r="C699" s="85">
        <v>8512</v>
      </c>
      <c r="D699" s="85">
        <v>695</v>
      </c>
      <c r="E699" s="86" t="s">
        <v>12714</v>
      </c>
      <c r="F699" s="85" t="s">
        <v>55</v>
      </c>
      <c r="G699" s="86" t="s">
        <v>1064</v>
      </c>
      <c r="H699" s="85" t="s">
        <v>1</v>
      </c>
      <c r="I699" s="85">
        <v>1</v>
      </c>
      <c r="J699" s="88">
        <v>0.31943088773596218</v>
      </c>
      <c r="K699" s="146">
        <v>0.70049342390913305</v>
      </c>
      <c r="L699" s="147">
        <v>6.1453520031884507E-9</v>
      </c>
      <c r="M699" s="147">
        <v>2.9275189423312691E-2</v>
      </c>
      <c r="N699" s="87">
        <v>3.717470474110165</v>
      </c>
      <c r="O699" s="88">
        <v>0.23583210531466761</v>
      </c>
      <c r="P699" s="89">
        <v>63.438864399082476</v>
      </c>
    </row>
    <row r="700" spans="1:16">
      <c r="A700" s="75" t="s">
        <v>1071</v>
      </c>
      <c r="B700" s="85">
        <v>696</v>
      </c>
      <c r="C700" s="85">
        <v>500</v>
      </c>
      <c r="D700" s="85">
        <v>696</v>
      </c>
      <c r="E700" s="86" t="s">
        <v>1072</v>
      </c>
      <c r="F700" s="85" t="s">
        <v>232</v>
      </c>
      <c r="G700" s="86" t="s">
        <v>1072</v>
      </c>
      <c r="H700" s="85" t="s">
        <v>1073</v>
      </c>
      <c r="I700" s="85">
        <v>1</v>
      </c>
      <c r="J700" s="88">
        <v>1.9772432873947079</v>
      </c>
      <c r="K700" s="146">
        <v>3.9382780154043817</v>
      </c>
      <c r="L700" s="147">
        <v>1.55265051190325E-8</v>
      </c>
      <c r="M700" s="147">
        <v>0.22864724368825351</v>
      </c>
      <c r="N700" s="87">
        <v>25.270774096813611</v>
      </c>
      <c r="O700" s="88">
        <v>1.8057907752617419</v>
      </c>
      <c r="P700" s="89">
        <v>71.457675508619815</v>
      </c>
    </row>
    <row r="701" spans="1:16">
      <c r="A701" s="75" t="s">
        <v>1074</v>
      </c>
      <c r="B701" s="85">
        <v>697</v>
      </c>
      <c r="C701" s="85">
        <v>501</v>
      </c>
      <c r="D701" s="85">
        <v>697</v>
      </c>
      <c r="E701" s="86" t="s">
        <v>1072</v>
      </c>
      <c r="F701" s="85" t="s">
        <v>509</v>
      </c>
      <c r="G701" s="86" t="s">
        <v>1072</v>
      </c>
      <c r="H701" s="85" t="s">
        <v>1073</v>
      </c>
      <c r="I701" s="85">
        <v>1</v>
      </c>
      <c r="J701" s="88">
        <v>12.517052793528141</v>
      </c>
      <c r="K701" s="146">
        <v>21.694411807746921</v>
      </c>
      <c r="L701" s="147">
        <v>7.0295028043807767E-8</v>
      </c>
      <c r="M701" s="147">
        <v>1.4368393805600559</v>
      </c>
      <c r="N701" s="87">
        <v>167.50208187687679</v>
      </c>
      <c r="O701" s="88">
        <v>11.259487117384831</v>
      </c>
      <c r="P701" s="89">
        <v>67.219983126306289</v>
      </c>
    </row>
    <row r="702" spans="1:16">
      <c r="A702" s="75" t="s">
        <v>1075</v>
      </c>
      <c r="B702" s="85">
        <v>698</v>
      </c>
      <c r="C702" s="85">
        <v>502</v>
      </c>
      <c r="D702" s="85">
        <v>698</v>
      </c>
      <c r="E702" s="86" t="s">
        <v>1072</v>
      </c>
      <c r="F702" s="85" t="s">
        <v>32</v>
      </c>
      <c r="G702" s="86" t="s">
        <v>1072</v>
      </c>
      <c r="H702" s="85" t="s">
        <v>1073</v>
      </c>
      <c r="I702" s="85">
        <v>1</v>
      </c>
      <c r="J702" s="88">
        <v>13.114280528415449</v>
      </c>
      <c r="K702" s="146">
        <v>21.791992612721263</v>
      </c>
      <c r="L702" s="147">
        <v>7.2056306294993536E-8</v>
      </c>
      <c r="M702" s="147">
        <v>1.43213310053807</v>
      </c>
      <c r="N702" s="87">
        <v>167.7140318168297</v>
      </c>
      <c r="O702" s="88">
        <v>11.3397143852459</v>
      </c>
      <c r="P702" s="89">
        <v>67.613390855874627</v>
      </c>
    </row>
    <row r="703" spans="1:16">
      <c r="A703" s="75" t="s">
        <v>1076</v>
      </c>
      <c r="B703" s="85">
        <v>699</v>
      </c>
      <c r="C703" s="85">
        <v>503</v>
      </c>
      <c r="D703" s="85">
        <v>699</v>
      </c>
      <c r="E703" s="86" t="s">
        <v>1072</v>
      </c>
      <c r="F703" s="85" t="s">
        <v>1077</v>
      </c>
      <c r="G703" s="86" t="s">
        <v>1072</v>
      </c>
      <c r="H703" s="85" t="s">
        <v>1073</v>
      </c>
      <c r="I703" s="85">
        <v>1</v>
      </c>
      <c r="J703" s="88">
        <v>35.77863032063302</v>
      </c>
      <c r="K703" s="146">
        <v>68.224916705722393</v>
      </c>
      <c r="L703" s="147">
        <v>1.995846720626455E-7</v>
      </c>
      <c r="M703" s="147">
        <v>4.8292783007177187</v>
      </c>
      <c r="N703" s="87">
        <v>498.54540635552439</v>
      </c>
      <c r="O703" s="88">
        <v>32.764125845097503</v>
      </c>
      <c r="P703" s="89">
        <v>65.719441855076767</v>
      </c>
    </row>
    <row r="704" spans="1:16">
      <c r="A704" s="75" t="s">
        <v>1078</v>
      </c>
      <c r="B704" s="85">
        <v>700</v>
      </c>
      <c r="C704" s="85">
        <v>504</v>
      </c>
      <c r="D704" s="85">
        <v>700</v>
      </c>
      <c r="E704" s="86" t="s">
        <v>1072</v>
      </c>
      <c r="F704" s="85" t="s">
        <v>38</v>
      </c>
      <c r="G704" s="86" t="s">
        <v>1072</v>
      </c>
      <c r="H704" s="85" t="s">
        <v>1073</v>
      </c>
      <c r="I704" s="85">
        <v>1</v>
      </c>
      <c r="J704" s="88">
        <v>2.0391113786640989</v>
      </c>
      <c r="K704" s="146">
        <v>4.0126325773675235</v>
      </c>
      <c r="L704" s="147">
        <v>1.5810459537378419E-8</v>
      </c>
      <c r="M704" s="147">
        <v>0.233269831110819</v>
      </c>
      <c r="N704" s="87">
        <v>25.980954335781899</v>
      </c>
      <c r="O704" s="88">
        <v>1.844161263545804</v>
      </c>
      <c r="P704" s="89">
        <v>70.981274964405713</v>
      </c>
    </row>
    <row r="705" spans="1:16">
      <c r="A705" s="75" t="s">
        <v>1079</v>
      </c>
      <c r="B705" s="85">
        <v>701</v>
      </c>
      <c r="C705" s="85">
        <v>505</v>
      </c>
      <c r="D705" s="85">
        <v>701</v>
      </c>
      <c r="E705" s="86" t="s">
        <v>1072</v>
      </c>
      <c r="F705" s="85" t="s">
        <v>243</v>
      </c>
      <c r="G705" s="86" t="s">
        <v>1072</v>
      </c>
      <c r="H705" s="85" t="s">
        <v>1073</v>
      </c>
      <c r="I705" s="85">
        <v>1</v>
      </c>
      <c r="J705" s="88">
        <v>12.26208027675019</v>
      </c>
      <c r="K705" s="146">
        <v>21.190251653380251</v>
      </c>
      <c r="L705" s="147">
        <v>6.8988496912469493E-8</v>
      </c>
      <c r="M705" s="147">
        <v>1.395677076726993</v>
      </c>
      <c r="N705" s="87">
        <v>163.2449327749693</v>
      </c>
      <c r="O705" s="88">
        <v>10.99295425730692</v>
      </c>
      <c r="P705" s="89">
        <v>67.340247996919715</v>
      </c>
    </row>
    <row r="706" spans="1:16">
      <c r="A706" s="75" t="s">
        <v>12715</v>
      </c>
      <c r="B706" s="85">
        <v>702</v>
      </c>
      <c r="C706" s="85">
        <v>8513</v>
      </c>
      <c r="D706" s="85">
        <v>702</v>
      </c>
      <c r="E706" s="86" t="s">
        <v>12716</v>
      </c>
      <c r="F706" s="85" t="s">
        <v>55</v>
      </c>
      <c r="G706" s="86" t="s">
        <v>1072</v>
      </c>
      <c r="H706" s="85" t="s">
        <v>1073</v>
      </c>
      <c r="I706" s="85">
        <v>1</v>
      </c>
      <c r="J706" s="88">
        <v>3.0178497289280219</v>
      </c>
      <c r="K706" s="146">
        <v>5.8477160790655329</v>
      </c>
      <c r="L706" s="147">
        <v>2.1110828654472319E-8</v>
      </c>
      <c r="M706" s="147">
        <v>0.36381692057511039</v>
      </c>
      <c r="N706" s="87">
        <v>39.617570458484231</v>
      </c>
      <c r="O706" s="88">
        <v>2.7384148816721821</v>
      </c>
      <c r="P706" s="89">
        <v>69.121221972503406</v>
      </c>
    </row>
    <row r="707" spans="1:16">
      <c r="A707" s="75" t="s">
        <v>1080</v>
      </c>
      <c r="B707" s="85">
        <v>703</v>
      </c>
      <c r="C707" s="85">
        <v>506</v>
      </c>
      <c r="D707" s="85">
        <v>703</v>
      </c>
      <c r="E707" s="86" t="s">
        <v>1081</v>
      </c>
      <c r="F707" s="85" t="s">
        <v>965</v>
      </c>
      <c r="G707" s="86" t="s">
        <v>1082</v>
      </c>
      <c r="H707" s="85" t="s">
        <v>1</v>
      </c>
      <c r="I707" s="85">
        <v>1</v>
      </c>
      <c r="J707" s="88">
        <v>0.148711212829305</v>
      </c>
      <c r="K707" s="146">
        <v>0.78664278284316125</v>
      </c>
      <c r="L707" s="147">
        <v>4.1772292251047953E-9</v>
      </c>
      <c r="M707" s="147">
        <v>1.662132650820931E-2</v>
      </c>
      <c r="N707" s="87">
        <v>2.5235844140590982</v>
      </c>
      <c r="O707" s="88">
        <v>0.1104403742332741</v>
      </c>
      <c r="P707" s="89">
        <v>43.763297006433234</v>
      </c>
    </row>
    <row r="708" spans="1:16">
      <c r="A708" s="75" t="s">
        <v>1083</v>
      </c>
      <c r="B708" s="85">
        <v>704</v>
      </c>
      <c r="C708" s="85">
        <v>507</v>
      </c>
      <c r="D708" s="85">
        <v>704</v>
      </c>
      <c r="E708" s="86" t="s">
        <v>1081</v>
      </c>
      <c r="F708" s="85" t="s">
        <v>1084</v>
      </c>
      <c r="G708" s="86" t="s">
        <v>1082</v>
      </c>
      <c r="H708" s="85" t="s">
        <v>1</v>
      </c>
      <c r="I708" s="85">
        <v>1</v>
      </c>
      <c r="J708" s="88">
        <v>0.11069035135879141</v>
      </c>
      <c r="K708" s="146">
        <v>0.36154071626283213</v>
      </c>
      <c r="L708" s="147">
        <v>4.358678208616486E-9</v>
      </c>
      <c r="M708" s="147">
        <v>9.9644823098207231E-3</v>
      </c>
      <c r="N708" s="87">
        <v>1.564423054751146</v>
      </c>
      <c r="O708" s="88">
        <v>7.775268421236578E-2</v>
      </c>
      <c r="P708" s="89">
        <v>49.700548695080414</v>
      </c>
    </row>
    <row r="709" spans="1:16">
      <c r="A709" s="75" t="s">
        <v>1085</v>
      </c>
      <c r="B709" s="85">
        <v>705</v>
      </c>
      <c r="C709" s="85">
        <v>508</v>
      </c>
      <c r="D709" s="85">
        <v>705</v>
      </c>
      <c r="E709" s="86" t="s">
        <v>1081</v>
      </c>
      <c r="F709" s="85" t="s">
        <v>38</v>
      </c>
      <c r="G709" s="86" t="s">
        <v>1082</v>
      </c>
      <c r="H709" s="85" t="s">
        <v>1</v>
      </c>
      <c r="I709" s="85">
        <v>1</v>
      </c>
      <c r="J709" s="88">
        <v>0.14310967228381491</v>
      </c>
      <c r="K709" s="146">
        <v>0.36501296972832858</v>
      </c>
      <c r="L709" s="147">
        <v>4.5468010423720956E-9</v>
      </c>
      <c r="M709" s="147">
        <v>1.009041643498125E-2</v>
      </c>
      <c r="N709" s="87">
        <v>1.4450255733703179</v>
      </c>
      <c r="O709" s="88">
        <v>9.217525974969086E-2</v>
      </c>
      <c r="P709" s="89">
        <v>63.787978184154269</v>
      </c>
    </row>
    <row r="710" spans="1:16">
      <c r="A710" s="75" t="s">
        <v>1086</v>
      </c>
      <c r="B710" s="85">
        <v>706</v>
      </c>
      <c r="C710" s="85">
        <v>509</v>
      </c>
      <c r="D710" s="85">
        <v>706</v>
      </c>
      <c r="E710" s="86" t="s">
        <v>1081</v>
      </c>
      <c r="F710" s="85" t="s">
        <v>1068</v>
      </c>
      <c r="G710" s="86" t="s">
        <v>1082</v>
      </c>
      <c r="H710" s="85" t="s">
        <v>1</v>
      </c>
      <c r="I710" s="85">
        <v>1</v>
      </c>
      <c r="J710" s="88">
        <v>0.10143160922129719</v>
      </c>
      <c r="K710" s="146">
        <v>0.35475002265317984</v>
      </c>
      <c r="L710" s="147">
        <v>4.2208015922087054E-9</v>
      </c>
      <c r="M710" s="147">
        <v>8.3673646299936826E-3</v>
      </c>
      <c r="N710" s="87">
        <v>1.1670445655276021</v>
      </c>
      <c r="O710" s="88">
        <v>6.7104031553506499E-2</v>
      </c>
      <c r="P710" s="89">
        <v>57.499116602432274</v>
      </c>
    </row>
    <row r="711" spans="1:16">
      <c r="A711" s="75" t="s">
        <v>1087</v>
      </c>
      <c r="B711" s="85">
        <v>707</v>
      </c>
      <c r="C711" s="85">
        <v>510</v>
      </c>
      <c r="D711" s="85">
        <v>707</v>
      </c>
      <c r="E711" s="86" t="s">
        <v>1081</v>
      </c>
      <c r="F711" s="85" t="s">
        <v>1088</v>
      </c>
      <c r="G711" s="86" t="s">
        <v>1082</v>
      </c>
      <c r="H711" s="85" t="s">
        <v>1</v>
      </c>
      <c r="I711" s="85">
        <v>1</v>
      </c>
      <c r="J711" s="88">
        <v>9.5805131360153464E-2</v>
      </c>
      <c r="K711" s="146">
        <v>0.31012474857487077</v>
      </c>
      <c r="L711" s="147">
        <v>4.8196964032148973E-9</v>
      </c>
      <c r="M711" s="147">
        <v>1.316417817234309E-2</v>
      </c>
      <c r="N711" s="87">
        <v>1.775938458827889</v>
      </c>
      <c r="O711" s="88">
        <v>3.4100068263086161E-2</v>
      </c>
      <c r="P711" s="89">
        <v>19.201154236837713</v>
      </c>
    </row>
    <row r="712" spans="1:16">
      <c r="A712" s="75" t="s">
        <v>12717</v>
      </c>
      <c r="B712" s="85">
        <v>708</v>
      </c>
      <c r="C712" s="85">
        <v>8514</v>
      </c>
      <c r="D712" s="85">
        <v>708</v>
      </c>
      <c r="E712" s="86" t="s">
        <v>12718</v>
      </c>
      <c r="F712" s="85" t="s">
        <v>55</v>
      </c>
      <c r="G712" s="86" t="s">
        <v>1082</v>
      </c>
      <c r="H712" s="85" t="s">
        <v>1</v>
      </c>
      <c r="I712" s="85">
        <v>1</v>
      </c>
      <c r="J712" s="88">
        <v>0.29190510447707468</v>
      </c>
      <c r="K712" s="146">
        <v>0.60392758530754298</v>
      </c>
      <c r="L712" s="147">
        <v>5.9431211697095249E-9</v>
      </c>
      <c r="M712" s="147">
        <v>2.8079851767014209E-2</v>
      </c>
      <c r="N712" s="87">
        <v>3.4679646819334109</v>
      </c>
      <c r="O712" s="88">
        <v>0.1998901547016162</v>
      </c>
      <c r="P712" s="89">
        <v>57.639039908035123</v>
      </c>
    </row>
    <row r="713" spans="1:16">
      <c r="A713" s="75" t="s">
        <v>507</v>
      </c>
      <c r="B713" s="85">
        <v>709</v>
      </c>
      <c r="C713" s="85">
        <v>188</v>
      </c>
      <c r="D713" s="85">
        <v>709</v>
      </c>
      <c r="E713" s="86" t="s">
        <v>508</v>
      </c>
      <c r="F713" s="85" t="s">
        <v>509</v>
      </c>
      <c r="G713" s="86" t="s">
        <v>510</v>
      </c>
      <c r="H713" s="85" t="s">
        <v>1</v>
      </c>
      <c r="I713" s="85">
        <v>1</v>
      </c>
      <c r="J713" s="88">
        <v>8.6576273816631105E-2</v>
      </c>
      <c r="K713" s="146">
        <v>0.23465888874553822</v>
      </c>
      <c r="L713" s="147">
        <v>6.3022770039013487E-10</v>
      </c>
      <c r="M713" s="147">
        <v>3.4943130551751871E-3</v>
      </c>
      <c r="N713" s="87">
        <v>0.99397358062759711</v>
      </c>
      <c r="O713" s="88">
        <v>7.3812463823542854E-2</v>
      </c>
      <c r="P713" s="89">
        <v>74.259985639595669</v>
      </c>
    </row>
    <row r="714" spans="1:16">
      <c r="A714" s="75" t="s">
        <v>515</v>
      </c>
      <c r="B714" s="85">
        <v>710</v>
      </c>
      <c r="C714" s="85">
        <v>191</v>
      </c>
      <c r="D714" s="85">
        <v>710</v>
      </c>
      <c r="E714" s="86" t="s">
        <v>508</v>
      </c>
      <c r="F714" s="85" t="s">
        <v>38</v>
      </c>
      <c r="G714" s="86" t="s">
        <v>510</v>
      </c>
      <c r="H714" s="85" t="s">
        <v>1</v>
      </c>
      <c r="I714" s="85">
        <v>1</v>
      </c>
      <c r="J714" s="88">
        <v>2.614590910404794</v>
      </c>
      <c r="K714" s="146">
        <v>3.568506775190047</v>
      </c>
      <c r="L714" s="147">
        <v>1.119322330689105E-8</v>
      </c>
      <c r="M714" s="147">
        <v>0.1184856730839043</v>
      </c>
      <c r="N714" s="87">
        <v>33.791416835965101</v>
      </c>
      <c r="O714" s="88">
        <v>2.3126450653743449</v>
      </c>
      <c r="P714" s="89">
        <v>68.438830978905131</v>
      </c>
    </row>
    <row r="715" spans="1:16">
      <c r="A715" s="75" t="s">
        <v>518</v>
      </c>
      <c r="B715" s="85">
        <v>711</v>
      </c>
      <c r="C715" s="85">
        <v>194</v>
      </c>
      <c r="D715" s="85">
        <v>711</v>
      </c>
      <c r="E715" s="86" t="s">
        <v>508</v>
      </c>
      <c r="F715" s="85" t="s">
        <v>11</v>
      </c>
      <c r="G715" s="86" t="s">
        <v>510</v>
      </c>
      <c r="H715" s="85" t="s">
        <v>1</v>
      </c>
      <c r="I715" s="85">
        <v>1</v>
      </c>
      <c r="J715" s="88">
        <v>1.188911356154648</v>
      </c>
      <c r="K715" s="146">
        <v>1.523774659225241</v>
      </c>
      <c r="L715" s="147">
        <v>5.6322374465547489E-9</v>
      </c>
      <c r="M715" s="147">
        <v>6.9515379874764777E-2</v>
      </c>
      <c r="N715" s="87">
        <v>28.759361165824011</v>
      </c>
      <c r="O715" s="88">
        <v>1.0861431058092661</v>
      </c>
      <c r="P715" s="89">
        <v>37.766593616132781</v>
      </c>
    </row>
    <row r="716" spans="1:16">
      <c r="A716" s="75" t="s">
        <v>12719</v>
      </c>
      <c r="B716" s="85">
        <v>712</v>
      </c>
      <c r="C716" s="85">
        <v>8515</v>
      </c>
      <c r="D716" s="85">
        <v>712</v>
      </c>
      <c r="E716" s="86" t="s">
        <v>12720</v>
      </c>
      <c r="F716" s="85" t="s">
        <v>55</v>
      </c>
      <c r="G716" s="86" t="s">
        <v>510</v>
      </c>
      <c r="H716" s="85" t="s">
        <v>1</v>
      </c>
      <c r="I716" s="85">
        <v>1</v>
      </c>
      <c r="J716" s="88">
        <v>2.3258133426523822</v>
      </c>
      <c r="K716" s="146">
        <v>3.1556686138078924</v>
      </c>
      <c r="L716" s="147">
        <v>1.006361863697309E-8</v>
      </c>
      <c r="M716" s="147">
        <v>0.10843810660063979</v>
      </c>
      <c r="N716" s="87">
        <v>32.663263226956367</v>
      </c>
      <c r="O716" s="88">
        <v>2.0639198880598362</v>
      </c>
      <c r="P716" s="89">
        <v>63.187804406404879</v>
      </c>
    </row>
    <row r="717" spans="1:16">
      <c r="A717" s="75" t="s">
        <v>1089</v>
      </c>
      <c r="B717" s="85">
        <v>713</v>
      </c>
      <c r="C717" s="85">
        <v>511</v>
      </c>
      <c r="D717" s="85">
        <v>713</v>
      </c>
      <c r="E717" s="86" t="s">
        <v>1090</v>
      </c>
      <c r="F717" s="85" t="s">
        <v>38</v>
      </c>
      <c r="G717" s="86" t="s">
        <v>1091</v>
      </c>
      <c r="H717" s="85" t="s">
        <v>1</v>
      </c>
      <c r="I717" s="85">
        <v>1</v>
      </c>
      <c r="J717" s="88">
        <v>2.4407188430183711</v>
      </c>
      <c r="K717" s="146">
        <v>3.3072987398267357</v>
      </c>
      <c r="L717" s="147">
        <v>1.0554352630749081E-8</v>
      </c>
      <c r="M717" s="147">
        <v>0.11591835364551981</v>
      </c>
      <c r="N717" s="87">
        <v>34.423215849212589</v>
      </c>
      <c r="O717" s="88">
        <v>2.164453072865435</v>
      </c>
      <c r="P717" s="89">
        <v>62.877712597992073</v>
      </c>
    </row>
    <row r="718" spans="1:16">
      <c r="A718" s="75" t="s">
        <v>1092</v>
      </c>
      <c r="B718" s="85">
        <v>714</v>
      </c>
      <c r="C718" s="85">
        <v>512</v>
      </c>
      <c r="D718" s="85">
        <v>714</v>
      </c>
      <c r="E718" s="86" t="s">
        <v>1090</v>
      </c>
      <c r="F718" s="85" t="s">
        <v>11</v>
      </c>
      <c r="G718" s="86" t="s">
        <v>1091</v>
      </c>
      <c r="H718" s="85" t="s">
        <v>1</v>
      </c>
      <c r="I718" s="85">
        <v>1</v>
      </c>
      <c r="J718" s="88">
        <v>1.2492751949789289</v>
      </c>
      <c r="K718" s="146">
        <v>1.597065834881378</v>
      </c>
      <c r="L718" s="147">
        <v>5.9102911681852736E-9</v>
      </c>
      <c r="M718" s="147">
        <v>7.5127891474400008E-2</v>
      </c>
      <c r="N718" s="87">
        <v>30.33252536817276</v>
      </c>
      <c r="O718" s="88">
        <v>1.13976727709757</v>
      </c>
      <c r="P718" s="89">
        <v>37.575746274443148</v>
      </c>
    </row>
    <row r="719" spans="1:16">
      <c r="A719" s="75" t="s">
        <v>12721</v>
      </c>
      <c r="B719" s="85">
        <v>715</v>
      </c>
      <c r="C719" s="85">
        <v>8516</v>
      </c>
      <c r="D719" s="85">
        <v>715</v>
      </c>
      <c r="E719" s="86" t="s">
        <v>12722</v>
      </c>
      <c r="F719" s="85" t="s">
        <v>38</v>
      </c>
      <c r="G719" s="86" t="s">
        <v>1091</v>
      </c>
      <c r="H719" s="85" t="s">
        <v>1</v>
      </c>
      <c r="I719" s="85">
        <v>1</v>
      </c>
      <c r="J719" s="88">
        <v>2.445438356914317</v>
      </c>
      <c r="K719" s="146">
        <v>3.3132175157292969</v>
      </c>
      <c r="L719" s="147">
        <v>1.0578699606149711E-8</v>
      </c>
      <c r="M719" s="147">
        <v>0.1165254578127638</v>
      </c>
      <c r="N719" s="87">
        <v>34.491928281025977</v>
      </c>
      <c r="O719" s="88">
        <v>2.168737611258198</v>
      </c>
      <c r="P719" s="89">
        <v>62.876670552838341</v>
      </c>
    </row>
    <row r="720" spans="1:16">
      <c r="A720" s="75" t="s">
        <v>12723</v>
      </c>
      <c r="B720" s="85">
        <v>716</v>
      </c>
      <c r="C720" s="85">
        <v>8517</v>
      </c>
      <c r="D720" s="85">
        <v>716</v>
      </c>
      <c r="E720" s="86" t="s">
        <v>12722</v>
      </c>
      <c r="F720" s="85" t="s">
        <v>11</v>
      </c>
      <c r="G720" s="86" t="s">
        <v>1091</v>
      </c>
      <c r="H720" s="85" t="s">
        <v>1</v>
      </c>
      <c r="I720" s="85">
        <v>1</v>
      </c>
      <c r="J720" s="88">
        <v>1.2520193320635971</v>
      </c>
      <c r="K720" s="146">
        <v>1.6000991652420553</v>
      </c>
      <c r="L720" s="147">
        <v>5.923676093294945E-9</v>
      </c>
      <c r="M720" s="147">
        <v>7.5513542219377672E-2</v>
      </c>
      <c r="N720" s="87">
        <v>30.374950577806789</v>
      </c>
      <c r="O720" s="88">
        <v>1.1422286789308611</v>
      </c>
      <c r="P720" s="89">
        <v>37.604297528155364</v>
      </c>
    </row>
    <row r="721" spans="1:16">
      <c r="A721" s="75" t="s">
        <v>1096</v>
      </c>
      <c r="B721" s="85">
        <v>717</v>
      </c>
      <c r="C721" s="85">
        <v>514</v>
      </c>
      <c r="D721" s="85">
        <v>717</v>
      </c>
      <c r="E721" s="86" t="s">
        <v>1097</v>
      </c>
      <c r="F721" s="85" t="s">
        <v>55</v>
      </c>
      <c r="G721" s="86" t="s">
        <v>1098</v>
      </c>
      <c r="H721" s="85" t="s">
        <v>1</v>
      </c>
      <c r="I721" s="85">
        <v>1</v>
      </c>
      <c r="J721" s="88">
        <v>6.1477368069406682</v>
      </c>
      <c r="K721" s="146">
        <v>22.370742854166821</v>
      </c>
      <c r="L721" s="147">
        <v>3.6318299772828097E-8</v>
      </c>
      <c r="M721" s="147">
        <v>0.54376155995366859</v>
      </c>
      <c r="N721" s="87">
        <v>92.891560235397947</v>
      </c>
      <c r="O721" s="88">
        <v>5.5051253131547337</v>
      </c>
      <c r="P721" s="89">
        <v>59.263998787447534</v>
      </c>
    </row>
    <row r="722" spans="1:16">
      <c r="A722" s="75" t="s">
        <v>12724</v>
      </c>
      <c r="B722" s="85">
        <v>718</v>
      </c>
      <c r="C722" s="85">
        <v>8518</v>
      </c>
      <c r="D722" s="85">
        <v>718</v>
      </c>
      <c r="E722" s="86" t="s">
        <v>12725</v>
      </c>
      <c r="F722" s="85" t="s">
        <v>55</v>
      </c>
      <c r="G722" s="86" t="s">
        <v>1098</v>
      </c>
      <c r="H722" s="85" t="s">
        <v>1</v>
      </c>
      <c r="I722" s="85">
        <v>1</v>
      </c>
      <c r="J722" s="88">
        <v>6.2021569077600356</v>
      </c>
      <c r="K722" s="146">
        <v>22.447009997308847</v>
      </c>
      <c r="L722" s="147">
        <v>3.662552812719833E-8</v>
      </c>
      <c r="M722" s="147">
        <v>0.55073922936980868</v>
      </c>
      <c r="N722" s="87">
        <v>93.675629222943002</v>
      </c>
      <c r="O722" s="88">
        <v>5.5545364359320129</v>
      </c>
      <c r="P722" s="89">
        <v>59.29542701776267</v>
      </c>
    </row>
    <row r="723" spans="1:16">
      <c r="A723" s="75" t="s">
        <v>1099</v>
      </c>
      <c r="B723" s="85">
        <v>719</v>
      </c>
      <c r="C723" s="85">
        <v>515</v>
      </c>
      <c r="D723" s="85">
        <v>719</v>
      </c>
      <c r="E723" s="86" t="s">
        <v>1100</v>
      </c>
      <c r="F723" s="85" t="s">
        <v>55</v>
      </c>
      <c r="G723" s="86" t="s">
        <v>1101</v>
      </c>
      <c r="H723" s="85" t="s">
        <v>1</v>
      </c>
      <c r="I723" s="85">
        <v>1</v>
      </c>
      <c r="J723" s="88">
        <v>3.594867932875008E-2</v>
      </c>
      <c r="K723" s="146">
        <v>5.4323271152897291E-2</v>
      </c>
      <c r="L723" s="147">
        <v>1.7375143186490881E-10</v>
      </c>
      <c r="M723" s="147">
        <v>7.9966768364021709E-2</v>
      </c>
      <c r="N723" s="87">
        <v>0.44412705961854732</v>
      </c>
      <c r="O723" s="88">
        <v>3.2033163333219671E-2</v>
      </c>
      <c r="P723" s="89">
        <v>72.126123908622844</v>
      </c>
    </row>
    <row r="724" spans="1:16">
      <c r="A724" s="75" t="s">
        <v>12726</v>
      </c>
      <c r="B724" s="85">
        <v>720</v>
      </c>
      <c r="C724" s="85">
        <v>8519</v>
      </c>
      <c r="D724" s="85">
        <v>720</v>
      </c>
      <c r="E724" s="86" t="s">
        <v>12727</v>
      </c>
      <c r="F724" s="85" t="s">
        <v>55</v>
      </c>
      <c r="G724" s="86" t="s">
        <v>1101</v>
      </c>
      <c r="H724" s="85" t="s">
        <v>1</v>
      </c>
      <c r="I724" s="85">
        <v>1</v>
      </c>
      <c r="J724" s="88">
        <v>7.7228484705035919E-2</v>
      </c>
      <c r="K724" s="146">
        <v>0.1125284936048969</v>
      </c>
      <c r="L724" s="147">
        <v>4.0398166947545999E-10</v>
      </c>
      <c r="M724" s="147">
        <v>8.5357541282854096E-2</v>
      </c>
      <c r="N724" s="87">
        <v>1.0433215423256821</v>
      </c>
      <c r="O724" s="88">
        <v>6.9489135950795741E-2</v>
      </c>
      <c r="P724" s="89">
        <v>66.603758411713201</v>
      </c>
    </row>
    <row r="725" spans="1:16">
      <c r="A725" s="75" t="s">
        <v>1102</v>
      </c>
      <c r="B725" s="85">
        <v>721</v>
      </c>
      <c r="C725" s="85">
        <v>516</v>
      </c>
      <c r="D725" s="85">
        <v>721</v>
      </c>
      <c r="E725" s="86" t="s">
        <v>1103</v>
      </c>
      <c r="F725" s="85" t="s">
        <v>38</v>
      </c>
      <c r="G725" s="86" t="s">
        <v>1104</v>
      </c>
      <c r="H725" s="85" t="s">
        <v>1</v>
      </c>
      <c r="I725" s="85">
        <v>1</v>
      </c>
      <c r="J725" s="88">
        <v>3.8961695987396938</v>
      </c>
      <c r="K725" s="146">
        <v>5.7187789823936308</v>
      </c>
      <c r="L725" s="147">
        <v>2.2723116345088229E-8</v>
      </c>
      <c r="M725" s="147">
        <v>0.27397842786383048</v>
      </c>
      <c r="N725" s="87">
        <v>50.959280337041328</v>
      </c>
      <c r="O725" s="88">
        <v>3.3039355528024741</v>
      </c>
      <c r="P725" s="89">
        <v>64.834815777429782</v>
      </c>
    </row>
    <row r="726" spans="1:16">
      <c r="A726" s="75" t="s">
        <v>1105</v>
      </c>
      <c r="B726" s="85">
        <v>722</v>
      </c>
      <c r="C726" s="85">
        <v>517</v>
      </c>
      <c r="D726" s="85">
        <v>722</v>
      </c>
      <c r="E726" s="86" t="s">
        <v>1103</v>
      </c>
      <c r="F726" s="85" t="s">
        <v>11</v>
      </c>
      <c r="G726" s="86" t="s">
        <v>1104</v>
      </c>
      <c r="H726" s="85" t="s">
        <v>1</v>
      </c>
      <c r="I726" s="85">
        <v>1</v>
      </c>
      <c r="J726" s="88">
        <v>3.252714456783468</v>
      </c>
      <c r="K726" s="146">
        <v>4.6684202489000395</v>
      </c>
      <c r="L726" s="147">
        <v>2.0076049087087249E-8</v>
      </c>
      <c r="M726" s="147">
        <v>0.26439779173913081</v>
      </c>
      <c r="N726" s="87">
        <v>50.55485025134162</v>
      </c>
      <c r="O726" s="88">
        <v>2.756766979755084</v>
      </c>
      <c r="P726" s="89">
        <v>54.530217497418562</v>
      </c>
    </row>
    <row r="727" spans="1:16">
      <c r="A727" s="75" t="s">
        <v>12728</v>
      </c>
      <c r="B727" s="85">
        <v>723</v>
      </c>
      <c r="C727" s="85">
        <v>8520</v>
      </c>
      <c r="D727" s="85">
        <v>723</v>
      </c>
      <c r="E727" s="86" t="s">
        <v>12729</v>
      </c>
      <c r="F727" s="85" t="s">
        <v>55</v>
      </c>
      <c r="G727" s="86" t="s">
        <v>1104</v>
      </c>
      <c r="H727" s="85" t="s">
        <v>1</v>
      </c>
      <c r="I727" s="85">
        <v>1</v>
      </c>
      <c r="J727" s="88">
        <v>3.8451603716015761</v>
      </c>
      <c r="K727" s="146">
        <v>5.6063609682449602</v>
      </c>
      <c r="L727" s="147">
        <v>2.256969285810039E-8</v>
      </c>
      <c r="M727" s="147">
        <v>0.28085754854855249</v>
      </c>
      <c r="N727" s="87">
        <v>51.816429251249708</v>
      </c>
      <c r="O727" s="88">
        <v>3.2639913571197621</v>
      </c>
      <c r="P727" s="89">
        <v>62.991437354611641</v>
      </c>
    </row>
    <row r="728" spans="1:16">
      <c r="A728" s="75" t="s">
        <v>12730</v>
      </c>
      <c r="B728" s="85">
        <v>724</v>
      </c>
      <c r="C728" s="85">
        <v>8521</v>
      </c>
      <c r="D728" s="85">
        <v>724</v>
      </c>
      <c r="E728" s="86" t="s">
        <v>12731</v>
      </c>
      <c r="F728" s="85" t="s">
        <v>32</v>
      </c>
      <c r="G728" s="86" t="s">
        <v>12732</v>
      </c>
      <c r="H728" s="85" t="s">
        <v>1</v>
      </c>
      <c r="I728" s="85">
        <v>-1</v>
      </c>
      <c r="J728" s="88">
        <v>0.28246104004508021</v>
      </c>
      <c r="K728" s="146">
        <v>0.31584175392930747</v>
      </c>
      <c r="L728" s="147">
        <v>1.100210866600844E-9</v>
      </c>
      <c r="M728" s="147">
        <v>1.056676582379956E-2</v>
      </c>
      <c r="N728" s="87">
        <v>1.5663169059862581</v>
      </c>
      <c r="O728" s="88">
        <v>0.27197328213091038</v>
      </c>
      <c r="P728" s="89">
        <v>173.63873242475015</v>
      </c>
    </row>
    <row r="729" spans="1:16">
      <c r="A729" s="75" t="s">
        <v>12733</v>
      </c>
      <c r="B729" s="85">
        <v>725</v>
      </c>
      <c r="C729" s="85">
        <v>8522</v>
      </c>
      <c r="D729" s="85">
        <v>725</v>
      </c>
      <c r="E729" s="86" t="s">
        <v>12731</v>
      </c>
      <c r="F729" s="85" t="s">
        <v>38</v>
      </c>
      <c r="G729" s="86" t="s">
        <v>12732</v>
      </c>
      <c r="H729" s="85" t="s">
        <v>1</v>
      </c>
      <c r="I729" s="85">
        <v>-1</v>
      </c>
      <c r="J729" s="88">
        <v>0.35839268907687521</v>
      </c>
      <c r="K729" s="146">
        <v>0.41595555621587704</v>
      </c>
      <c r="L729" s="147">
        <v>1.461797441392048E-9</v>
      </c>
      <c r="M729" s="147">
        <v>1.6619731706118041E-2</v>
      </c>
      <c r="N729" s="87">
        <v>2.379020380107185</v>
      </c>
      <c r="O729" s="88">
        <v>0.34039213618656622</v>
      </c>
      <c r="P729" s="89">
        <v>143.08079873247246</v>
      </c>
    </row>
    <row r="730" spans="1:16">
      <c r="A730" s="75" t="s">
        <v>28955</v>
      </c>
      <c r="B730" s="85">
        <v>726</v>
      </c>
      <c r="C730" s="85">
        <v>18355</v>
      </c>
      <c r="D730" s="85">
        <v>726</v>
      </c>
      <c r="E730" s="86" t="s">
        <v>28956</v>
      </c>
      <c r="F730" s="85" t="s">
        <v>32</v>
      </c>
      <c r="G730" s="86" t="s">
        <v>12732</v>
      </c>
      <c r="H730" s="85" t="s">
        <v>1</v>
      </c>
      <c r="I730" s="85">
        <v>-1</v>
      </c>
      <c r="J730" s="88">
        <v>0.27857336228769231</v>
      </c>
      <c r="K730" s="146">
        <v>0.3116078749311747</v>
      </c>
      <c r="L730" s="147">
        <v>1.0813701776085321E-9</v>
      </c>
      <c r="M730" s="147">
        <v>1.001027394085811E-2</v>
      </c>
      <c r="N730" s="87">
        <v>1.505964928704925</v>
      </c>
      <c r="O730" s="88">
        <v>0.26849003055746729</v>
      </c>
      <c r="P730" s="89">
        <v>178.2843846093806</v>
      </c>
    </row>
    <row r="731" spans="1:16">
      <c r="A731" s="75" t="s">
        <v>28957</v>
      </c>
      <c r="B731" s="85">
        <v>727</v>
      </c>
      <c r="C731" s="85">
        <v>18356</v>
      </c>
      <c r="D731" s="85">
        <v>727</v>
      </c>
      <c r="E731" s="86" t="s">
        <v>28956</v>
      </c>
      <c r="F731" s="85" t="s">
        <v>38</v>
      </c>
      <c r="G731" s="86" t="s">
        <v>12732</v>
      </c>
      <c r="H731" s="85" t="s">
        <v>1</v>
      </c>
      <c r="I731" s="85">
        <v>-1</v>
      </c>
      <c r="J731" s="88">
        <v>0.3549341434545229</v>
      </c>
      <c r="K731" s="146">
        <v>0.41189219616706013</v>
      </c>
      <c r="L731" s="147">
        <v>1.444469622349485E-9</v>
      </c>
      <c r="M731" s="147">
        <v>1.615423608454547E-2</v>
      </c>
      <c r="N731" s="87">
        <v>2.327320590541369</v>
      </c>
      <c r="O731" s="88">
        <v>0.33725333608413521</v>
      </c>
      <c r="P731" s="89">
        <v>144.91056258204853</v>
      </c>
    </row>
    <row r="732" spans="1:16">
      <c r="A732" s="75" t="s">
        <v>12734</v>
      </c>
      <c r="B732" s="85">
        <v>728</v>
      </c>
      <c r="C732" s="85">
        <v>8523</v>
      </c>
      <c r="D732" s="85">
        <v>728</v>
      </c>
      <c r="E732" s="86" t="s">
        <v>12735</v>
      </c>
      <c r="F732" s="85" t="s">
        <v>32</v>
      </c>
      <c r="G732" s="86" t="s">
        <v>12736</v>
      </c>
      <c r="H732" s="85" t="s">
        <v>1</v>
      </c>
      <c r="I732" s="85">
        <v>-1</v>
      </c>
      <c r="J732" s="88">
        <v>1.239744432828164E-2</v>
      </c>
      <c r="K732" s="146">
        <v>0.45815495117777527</v>
      </c>
      <c r="L732" s="147">
        <v>2.227905635534729E-8</v>
      </c>
      <c r="M732" s="147">
        <v>3.057086563719091E-3</v>
      </c>
      <c r="N732" s="87">
        <v>0.32567660856640429</v>
      </c>
      <c r="O732" s="88">
        <v>9.5063833553606161E-3</v>
      </c>
      <c r="P732" s="89">
        <v>29.189641212510658</v>
      </c>
    </row>
    <row r="733" spans="1:16">
      <c r="A733" s="75" t="s">
        <v>12737</v>
      </c>
      <c r="B733" s="85">
        <v>729</v>
      </c>
      <c r="C733" s="85">
        <v>8524</v>
      </c>
      <c r="D733" s="85">
        <v>729</v>
      </c>
      <c r="E733" s="86" t="s">
        <v>12735</v>
      </c>
      <c r="F733" s="85" t="s">
        <v>31</v>
      </c>
      <c r="G733" s="86" t="s">
        <v>12736</v>
      </c>
      <c r="H733" s="85" t="s">
        <v>1</v>
      </c>
      <c r="I733" s="85">
        <v>-1</v>
      </c>
      <c r="J733" s="88">
        <v>1.2796240683007909E-2</v>
      </c>
      <c r="K733" s="146">
        <v>0.46001268802706957</v>
      </c>
      <c r="L733" s="147">
        <v>2.2282200573263321E-8</v>
      </c>
      <c r="M733" s="147">
        <v>3.0626301036486901E-3</v>
      </c>
      <c r="N733" s="87">
        <v>0.33356350267487639</v>
      </c>
      <c r="O733" s="88">
        <v>1.077989390769726E-2</v>
      </c>
      <c r="P733" s="89">
        <v>32.317366322311344</v>
      </c>
    </row>
    <row r="734" spans="1:16">
      <c r="A734" s="75" t="s">
        <v>12738</v>
      </c>
      <c r="B734" s="85">
        <v>730</v>
      </c>
      <c r="C734" s="85">
        <v>8525</v>
      </c>
      <c r="D734" s="85">
        <v>730</v>
      </c>
      <c r="E734" s="86" t="s">
        <v>12735</v>
      </c>
      <c r="F734" s="85" t="s">
        <v>38</v>
      </c>
      <c r="G734" s="86" t="s">
        <v>12736</v>
      </c>
      <c r="H734" s="85" t="s">
        <v>1</v>
      </c>
      <c r="I734" s="85">
        <v>-1</v>
      </c>
      <c r="J734" s="88">
        <v>1.300557910617544E-2</v>
      </c>
      <c r="K734" s="146">
        <v>0.46038952160737467</v>
      </c>
      <c r="L734" s="147">
        <v>2.2283440097959731E-8</v>
      </c>
      <c r="M734" s="147">
        <v>3.0647174686932368E-3</v>
      </c>
      <c r="N734" s="87">
        <v>0.33333082843229572</v>
      </c>
      <c r="O734" s="88">
        <v>1.099483185156013E-2</v>
      </c>
      <c r="P734" s="89">
        <v>32.984743425234484</v>
      </c>
    </row>
    <row r="735" spans="1:16">
      <c r="A735" s="75" t="s">
        <v>28958</v>
      </c>
      <c r="B735" s="85">
        <v>731</v>
      </c>
      <c r="C735" s="85">
        <v>18357</v>
      </c>
      <c r="D735" s="85">
        <v>731</v>
      </c>
      <c r="E735" s="86" t="s">
        <v>28959</v>
      </c>
      <c r="F735" s="85" t="s">
        <v>32</v>
      </c>
      <c r="G735" s="86" t="s">
        <v>12736</v>
      </c>
      <c r="H735" s="85" t="s">
        <v>1</v>
      </c>
      <c r="I735" s="85">
        <v>-1</v>
      </c>
      <c r="J735" s="88">
        <v>8.5046824473093349E-3</v>
      </c>
      <c r="K735" s="146">
        <v>0.45391498967815397</v>
      </c>
      <c r="L735" s="147">
        <v>2.2260190277696919E-8</v>
      </c>
      <c r="M735" s="147">
        <v>2.4998919222937298E-3</v>
      </c>
      <c r="N735" s="87">
        <v>0.26524283504129342</v>
      </c>
      <c r="O735" s="88">
        <v>6.0185901424840869E-3</v>
      </c>
      <c r="P735" s="89">
        <v>22.690867942001535</v>
      </c>
    </row>
    <row r="736" spans="1:16">
      <c r="A736" s="75" t="s">
        <v>28960</v>
      </c>
      <c r="B736" s="85">
        <v>732</v>
      </c>
      <c r="C736" s="85">
        <v>18358</v>
      </c>
      <c r="D736" s="85">
        <v>732</v>
      </c>
      <c r="E736" s="86" t="s">
        <v>28959</v>
      </c>
      <c r="F736" s="85" t="s">
        <v>31</v>
      </c>
      <c r="G736" s="86" t="s">
        <v>12736</v>
      </c>
      <c r="H736" s="85" t="s">
        <v>1</v>
      </c>
      <c r="I736" s="85">
        <v>-1</v>
      </c>
      <c r="J736" s="88">
        <v>9.3993382831148616E-3</v>
      </c>
      <c r="K736" s="146">
        <v>0.45614708237696672</v>
      </c>
      <c r="L736" s="147">
        <v>2.226544531955665E-8</v>
      </c>
      <c r="M736" s="147">
        <v>2.5974294999113441E-3</v>
      </c>
      <c r="N736" s="87">
        <v>0.28103654244093762</v>
      </c>
      <c r="O736" s="88">
        <v>7.7303712897397511E-3</v>
      </c>
      <c r="P736" s="89">
        <v>27.506641031795212</v>
      </c>
    </row>
    <row r="737" spans="1:16">
      <c r="A737" s="75" t="s">
        <v>28961</v>
      </c>
      <c r="B737" s="85">
        <v>733</v>
      </c>
      <c r="C737" s="85">
        <v>18359</v>
      </c>
      <c r="D737" s="85">
        <v>733</v>
      </c>
      <c r="E737" s="86" t="s">
        <v>28959</v>
      </c>
      <c r="F737" s="85" t="s">
        <v>38</v>
      </c>
      <c r="G737" s="86" t="s">
        <v>12736</v>
      </c>
      <c r="H737" s="85" t="s">
        <v>1</v>
      </c>
      <c r="I737" s="85">
        <v>-1</v>
      </c>
      <c r="J737" s="88">
        <v>9.5437857637271657E-3</v>
      </c>
      <c r="K737" s="146">
        <v>0.45631909802205073</v>
      </c>
      <c r="L737" s="147">
        <v>2.2266087740356179E-8</v>
      </c>
      <c r="M737" s="147">
        <v>2.5986949438739672E-3</v>
      </c>
      <c r="N737" s="87">
        <v>0.28165738008306751</v>
      </c>
      <c r="O737" s="88">
        <v>7.8529835647589263E-3</v>
      </c>
      <c r="P737" s="89">
        <v>27.881334273729639</v>
      </c>
    </row>
    <row r="738" spans="1:16">
      <c r="A738" s="75" t="s">
        <v>1106</v>
      </c>
      <c r="B738" s="85">
        <v>734</v>
      </c>
      <c r="C738" s="85">
        <v>518</v>
      </c>
      <c r="D738" s="85">
        <v>734</v>
      </c>
      <c r="E738" s="86" t="s">
        <v>1107</v>
      </c>
      <c r="F738" s="85" t="s">
        <v>55</v>
      </c>
      <c r="G738" s="86" t="s">
        <v>1108</v>
      </c>
      <c r="H738" s="85" t="s">
        <v>1</v>
      </c>
      <c r="I738" s="85">
        <v>1</v>
      </c>
      <c r="J738" s="88">
        <v>0</v>
      </c>
      <c r="K738" s="146">
        <v>0</v>
      </c>
      <c r="L738" s="147">
        <v>0</v>
      </c>
      <c r="M738" s="147">
        <v>0</v>
      </c>
      <c r="N738" s="87">
        <v>0</v>
      </c>
      <c r="O738" s="88">
        <v>0</v>
      </c>
      <c r="P738" s="89" t="e">
        <v>#DIV/0!</v>
      </c>
    </row>
    <row r="739" spans="1:16">
      <c r="A739" s="75" t="s">
        <v>12739</v>
      </c>
      <c r="B739" s="85">
        <v>735</v>
      </c>
      <c r="C739" s="85">
        <v>8526</v>
      </c>
      <c r="D739" s="85">
        <v>735</v>
      </c>
      <c r="E739" s="86" t="s">
        <v>12740</v>
      </c>
      <c r="F739" s="85" t="s">
        <v>55</v>
      </c>
      <c r="G739" s="86" t="s">
        <v>1108</v>
      </c>
      <c r="H739" s="85" t="s">
        <v>1</v>
      </c>
      <c r="I739" s="85">
        <v>1</v>
      </c>
      <c r="J739" s="88">
        <v>7.4499322225538857E-4</v>
      </c>
      <c r="K739" s="146">
        <v>8.1737593461261567E-4</v>
      </c>
      <c r="L739" s="147">
        <v>3.6250310557459461E-12</v>
      </c>
      <c r="M739" s="147">
        <v>1.048660086092626E-4</v>
      </c>
      <c r="N739" s="87">
        <v>1.139877235428023E-2</v>
      </c>
      <c r="O739" s="88">
        <v>6.7520863817992574E-4</v>
      </c>
      <c r="P739" s="89">
        <v>59.235206844567379</v>
      </c>
    </row>
    <row r="740" spans="1:16">
      <c r="A740" s="75" t="s">
        <v>1109</v>
      </c>
      <c r="B740" s="85">
        <v>736</v>
      </c>
      <c r="C740" s="85">
        <v>519</v>
      </c>
      <c r="D740" s="85">
        <v>736</v>
      </c>
      <c r="E740" s="86" t="s">
        <v>1110</v>
      </c>
      <c r="F740" s="85" t="s">
        <v>55</v>
      </c>
      <c r="G740" s="86" t="s">
        <v>1111</v>
      </c>
      <c r="H740" s="85" t="s">
        <v>1</v>
      </c>
      <c r="I740" s="85">
        <v>1</v>
      </c>
      <c r="J740" s="88">
        <v>0</v>
      </c>
      <c r="K740" s="146">
        <v>0</v>
      </c>
      <c r="L740" s="147">
        <v>0</v>
      </c>
      <c r="M740" s="147">
        <v>0</v>
      </c>
      <c r="N740" s="87">
        <v>0</v>
      </c>
      <c r="O740" s="88">
        <v>0</v>
      </c>
      <c r="P740" s="89" t="e">
        <v>#DIV/0!</v>
      </c>
    </row>
    <row r="741" spans="1:16">
      <c r="A741" s="75" t="s">
        <v>12741</v>
      </c>
      <c r="B741" s="85">
        <v>737</v>
      </c>
      <c r="C741" s="85">
        <v>8527</v>
      </c>
      <c r="D741" s="85">
        <v>737</v>
      </c>
      <c r="E741" s="86" t="s">
        <v>12742</v>
      </c>
      <c r="F741" s="85" t="s">
        <v>55</v>
      </c>
      <c r="G741" s="86" t="s">
        <v>1111</v>
      </c>
      <c r="H741" s="85" t="s">
        <v>1</v>
      </c>
      <c r="I741" s="85">
        <v>1</v>
      </c>
      <c r="J741" s="88">
        <v>7.4499322225538857E-4</v>
      </c>
      <c r="K741" s="146">
        <v>8.1737593461261567E-4</v>
      </c>
      <c r="L741" s="147">
        <v>3.6250310557459461E-12</v>
      </c>
      <c r="M741" s="147">
        <v>1.048660086092626E-4</v>
      </c>
      <c r="N741" s="87">
        <v>1.139877235428023E-2</v>
      </c>
      <c r="O741" s="88">
        <v>6.7520863817992574E-4</v>
      </c>
      <c r="P741" s="89">
        <v>59.235206844567379</v>
      </c>
    </row>
    <row r="742" spans="1:16">
      <c r="A742" s="75" t="s">
        <v>1112</v>
      </c>
      <c r="B742" s="85">
        <v>738</v>
      </c>
      <c r="C742" s="85">
        <v>520</v>
      </c>
      <c r="D742" s="85">
        <v>738</v>
      </c>
      <c r="E742" s="86" t="s">
        <v>1113</v>
      </c>
      <c r="F742" s="85" t="s">
        <v>1084</v>
      </c>
      <c r="G742" s="86" t="s">
        <v>1114</v>
      </c>
      <c r="H742" s="85" t="s">
        <v>260</v>
      </c>
      <c r="I742" s="85">
        <v>1</v>
      </c>
      <c r="J742" s="88">
        <v>8.5316496993547517E-3</v>
      </c>
      <c r="K742" s="146">
        <v>2.1899453751570343E-2</v>
      </c>
      <c r="L742" s="147">
        <v>4.1936233567786479E-10</v>
      </c>
      <c r="M742" s="147">
        <v>7.3530640899348602E-4</v>
      </c>
      <c r="N742" s="87">
        <v>0.1075339694913939</v>
      </c>
      <c r="O742" s="88">
        <v>4.98472728560744E-3</v>
      </c>
      <c r="P742" s="89">
        <v>46.354908213505269</v>
      </c>
    </row>
    <row r="743" spans="1:16">
      <c r="A743" s="75" t="s">
        <v>1115</v>
      </c>
      <c r="B743" s="85">
        <v>739</v>
      </c>
      <c r="C743" s="85">
        <v>521</v>
      </c>
      <c r="D743" s="85">
        <v>739</v>
      </c>
      <c r="E743" s="86" t="s">
        <v>1113</v>
      </c>
      <c r="F743" s="85" t="s">
        <v>38</v>
      </c>
      <c r="G743" s="86" t="s">
        <v>1114</v>
      </c>
      <c r="H743" s="85" t="s">
        <v>260</v>
      </c>
      <c r="I743" s="85">
        <v>1</v>
      </c>
      <c r="J743" s="88">
        <v>9.8042933188383554E-3</v>
      </c>
      <c r="K743" s="146">
        <v>2.3020466319958317E-2</v>
      </c>
      <c r="L743" s="147">
        <v>4.2323643130997161E-10</v>
      </c>
      <c r="M743" s="147">
        <v>6.5322940776560889E-4</v>
      </c>
      <c r="N743" s="87">
        <v>9.2047904611430573E-2</v>
      </c>
      <c r="O743" s="88">
        <v>5.4804349692839146E-3</v>
      </c>
      <c r="P743" s="89">
        <v>59.538943253721285</v>
      </c>
    </row>
    <row r="744" spans="1:16">
      <c r="A744" s="75" t="s">
        <v>12743</v>
      </c>
      <c r="B744" s="85">
        <v>740</v>
      </c>
      <c r="C744" s="85">
        <v>8528</v>
      </c>
      <c r="D744" s="85">
        <v>740</v>
      </c>
      <c r="E744" s="86" t="s">
        <v>12744</v>
      </c>
      <c r="F744" s="85" t="s">
        <v>55</v>
      </c>
      <c r="G744" s="86" t="s">
        <v>1114</v>
      </c>
      <c r="H744" s="85" t="s">
        <v>260</v>
      </c>
      <c r="I744" s="85">
        <v>1</v>
      </c>
      <c r="J744" s="88">
        <v>1.226565293584906E-2</v>
      </c>
      <c r="K744" s="146">
        <v>2.5927735672226736E-2</v>
      </c>
      <c r="L744" s="147">
        <v>4.3523348743803459E-10</v>
      </c>
      <c r="M744" s="147">
        <v>9.8510389806393786E-4</v>
      </c>
      <c r="N744" s="87">
        <v>0.1288882580767266</v>
      </c>
      <c r="O744" s="88">
        <v>7.7121494258002117E-3</v>
      </c>
      <c r="P744" s="89">
        <v>59.835934947690916</v>
      </c>
    </row>
    <row r="745" spans="1:16">
      <c r="A745" s="75" t="s">
        <v>1116</v>
      </c>
      <c r="B745" s="85">
        <v>741</v>
      </c>
      <c r="C745" s="85">
        <v>522</v>
      </c>
      <c r="D745" s="85">
        <v>741</v>
      </c>
      <c r="E745" s="86" t="s">
        <v>1117</v>
      </c>
      <c r="F745" s="85" t="s">
        <v>32</v>
      </c>
      <c r="G745" s="86" t="s">
        <v>1117</v>
      </c>
      <c r="H745" s="85" t="s">
        <v>260</v>
      </c>
      <c r="I745" s="85">
        <v>1</v>
      </c>
      <c r="J745" s="88">
        <v>220.8487800709816</v>
      </c>
      <c r="K745" s="146">
        <v>313.17372907676838</v>
      </c>
      <c r="L745" s="147">
        <v>1.056775545989461E-6</v>
      </c>
      <c r="M745" s="147">
        <v>27.30719171380014</v>
      </c>
      <c r="N745" s="87">
        <v>3738.3503010085028</v>
      </c>
      <c r="O745" s="88">
        <v>184.27029889328909</v>
      </c>
      <c r="P745" s="89">
        <v>49.291875842554965</v>
      </c>
    </row>
    <row r="746" spans="1:16">
      <c r="A746" s="75" t="s">
        <v>1118</v>
      </c>
      <c r="B746" s="85">
        <v>742</v>
      </c>
      <c r="C746" s="85">
        <v>523</v>
      </c>
      <c r="D746" s="85">
        <v>742</v>
      </c>
      <c r="E746" s="86" t="s">
        <v>1117</v>
      </c>
      <c r="F746" s="85" t="s">
        <v>38</v>
      </c>
      <c r="G746" s="86" t="s">
        <v>1117</v>
      </c>
      <c r="H746" s="85" t="s">
        <v>260</v>
      </c>
      <c r="I746" s="85">
        <v>1</v>
      </c>
      <c r="J746" s="88">
        <v>227.89458519153339</v>
      </c>
      <c r="K746" s="146">
        <v>322.16715095488428</v>
      </c>
      <c r="L746" s="147">
        <v>1.0908166841138721E-6</v>
      </c>
      <c r="M746" s="147">
        <v>27.598004853427021</v>
      </c>
      <c r="N746" s="87">
        <v>3809.3528388200398</v>
      </c>
      <c r="O746" s="88">
        <v>190.73585749441341</v>
      </c>
      <c r="P746" s="89">
        <v>50.070409742746357</v>
      </c>
    </row>
    <row r="747" spans="1:16">
      <c r="A747" s="75" t="s">
        <v>12745</v>
      </c>
      <c r="B747" s="85">
        <v>743</v>
      </c>
      <c r="C747" s="85">
        <v>8529</v>
      </c>
      <c r="D747" s="85">
        <v>743</v>
      </c>
      <c r="E747" s="86" t="s">
        <v>12746</v>
      </c>
      <c r="F747" s="85" t="s">
        <v>55</v>
      </c>
      <c r="G747" s="86" t="s">
        <v>1117</v>
      </c>
      <c r="H747" s="85" t="s">
        <v>260</v>
      </c>
      <c r="I747" s="85">
        <v>1</v>
      </c>
      <c r="J747" s="88">
        <v>227.89458519153339</v>
      </c>
      <c r="K747" s="146">
        <v>322.16715095488428</v>
      </c>
      <c r="L747" s="147">
        <v>1.0908166841138721E-6</v>
      </c>
      <c r="M747" s="147">
        <v>27.598004853427021</v>
      </c>
      <c r="N747" s="87">
        <v>3809.3528388200398</v>
      </c>
      <c r="O747" s="88">
        <v>190.73585749441341</v>
      </c>
      <c r="P747" s="89">
        <v>50.070409742746357</v>
      </c>
    </row>
    <row r="748" spans="1:16">
      <c r="A748" s="75" t="s">
        <v>1119</v>
      </c>
      <c r="B748" s="85">
        <v>744</v>
      </c>
      <c r="C748" s="85">
        <v>524</v>
      </c>
      <c r="D748" s="85">
        <v>744</v>
      </c>
      <c r="E748" s="86" t="s">
        <v>1120</v>
      </c>
      <c r="F748" s="85" t="s">
        <v>38</v>
      </c>
      <c r="G748" s="86" t="s">
        <v>1120</v>
      </c>
      <c r="H748" s="85" t="s">
        <v>260</v>
      </c>
      <c r="I748" s="85">
        <v>1</v>
      </c>
      <c r="J748" s="88">
        <v>1694.151691196465</v>
      </c>
      <c r="K748" s="146">
        <v>3759.7786483153659</v>
      </c>
      <c r="L748" s="147">
        <v>7.5015036168635616E-6</v>
      </c>
      <c r="M748" s="147">
        <v>171.7895923834927</v>
      </c>
      <c r="N748" s="87">
        <v>19216.548195707928</v>
      </c>
      <c r="O748" s="88">
        <v>1511.3768766032649</v>
      </c>
      <c r="P748" s="89">
        <v>78.649758594045281</v>
      </c>
    </row>
    <row r="749" spans="1:16">
      <c r="A749" s="75" t="s">
        <v>1121</v>
      </c>
      <c r="B749" s="85">
        <v>745</v>
      </c>
      <c r="C749" s="85">
        <v>525</v>
      </c>
      <c r="D749" s="85">
        <v>745</v>
      </c>
      <c r="E749" s="86" t="s">
        <v>1120</v>
      </c>
      <c r="F749" s="85" t="s">
        <v>11</v>
      </c>
      <c r="G749" s="86" t="s">
        <v>1120</v>
      </c>
      <c r="H749" s="85" t="s">
        <v>260</v>
      </c>
      <c r="I749" s="85">
        <v>1</v>
      </c>
      <c r="J749" s="88">
        <v>1600.3533551231981</v>
      </c>
      <c r="K749" s="146">
        <v>3566.8338203593662</v>
      </c>
      <c r="L749" s="147">
        <v>6.9547800149460202E-6</v>
      </c>
      <c r="M749" s="147">
        <v>177.9181769265013</v>
      </c>
      <c r="N749" s="87">
        <v>19228.574442158431</v>
      </c>
      <c r="O749" s="88">
        <v>1431.500043401425</v>
      </c>
      <c r="P749" s="89">
        <v>74.446498761909112</v>
      </c>
    </row>
    <row r="750" spans="1:16">
      <c r="A750" s="75" t="s">
        <v>12747</v>
      </c>
      <c r="B750" s="85">
        <v>746</v>
      </c>
      <c r="C750" s="85">
        <v>8530</v>
      </c>
      <c r="D750" s="85">
        <v>746</v>
      </c>
      <c r="E750" s="86" t="s">
        <v>12748</v>
      </c>
      <c r="F750" s="85" t="s">
        <v>55</v>
      </c>
      <c r="G750" s="86" t="s">
        <v>1120</v>
      </c>
      <c r="H750" s="85" t="s">
        <v>260</v>
      </c>
      <c r="I750" s="85">
        <v>1</v>
      </c>
      <c r="J750" s="88">
        <v>1663.1426786837669</v>
      </c>
      <c r="K750" s="146">
        <v>3695.9925638833893</v>
      </c>
      <c r="L750" s="147">
        <v>7.3207609755484088E-6</v>
      </c>
      <c r="M750" s="147">
        <v>173.81565556046471</v>
      </c>
      <c r="N750" s="87">
        <v>19220.523980804719</v>
      </c>
      <c r="O750" s="88">
        <v>1484.9702064647261</v>
      </c>
      <c r="P750" s="89">
        <v>77.259611025575893</v>
      </c>
    </row>
    <row r="751" spans="1:16">
      <c r="A751" s="75" t="s">
        <v>1122</v>
      </c>
      <c r="B751" s="85">
        <v>747</v>
      </c>
      <c r="C751" s="85">
        <v>526</v>
      </c>
      <c r="D751" s="85">
        <v>747</v>
      </c>
      <c r="E751" s="86" t="s">
        <v>1123</v>
      </c>
      <c r="F751" s="85" t="s">
        <v>55</v>
      </c>
      <c r="G751" s="86" t="s">
        <v>1123</v>
      </c>
      <c r="H751" s="85" t="s">
        <v>1</v>
      </c>
      <c r="I751" s="85">
        <v>1</v>
      </c>
      <c r="J751" s="88">
        <v>7.7929251937622919</v>
      </c>
      <c r="K751" s="146">
        <v>14.604608090723254</v>
      </c>
      <c r="L751" s="147">
        <v>4.492493962028605E-8</v>
      </c>
      <c r="M751" s="147">
        <v>0.49954890566059479</v>
      </c>
      <c r="N751" s="87">
        <v>96.316228256671579</v>
      </c>
      <c r="O751" s="88">
        <v>6.6863853199150149</v>
      </c>
      <c r="P751" s="89">
        <v>69.421170668109781</v>
      </c>
    </row>
    <row r="752" spans="1:16">
      <c r="A752" s="75" t="s">
        <v>12749</v>
      </c>
      <c r="B752" s="85">
        <v>748</v>
      </c>
      <c r="C752" s="85">
        <v>8531</v>
      </c>
      <c r="D752" s="85">
        <v>748</v>
      </c>
      <c r="E752" s="86" t="s">
        <v>12750</v>
      </c>
      <c r="F752" s="85" t="s">
        <v>55</v>
      </c>
      <c r="G752" s="86" t="s">
        <v>1123</v>
      </c>
      <c r="H752" s="85" t="s">
        <v>1</v>
      </c>
      <c r="I752" s="85">
        <v>1</v>
      </c>
      <c r="J752" s="88">
        <v>7.7929251937622919</v>
      </c>
      <c r="K752" s="146">
        <v>14.604608090723254</v>
      </c>
      <c r="L752" s="147">
        <v>4.492493962028605E-8</v>
      </c>
      <c r="M752" s="147">
        <v>0.49954890566059479</v>
      </c>
      <c r="N752" s="87">
        <v>96.316228256671579</v>
      </c>
      <c r="O752" s="88">
        <v>6.6863853199150149</v>
      </c>
      <c r="P752" s="89">
        <v>69.421170668109781</v>
      </c>
    </row>
    <row r="753" spans="1:16">
      <c r="A753" s="75" t="s">
        <v>1124</v>
      </c>
      <c r="B753" s="85">
        <v>749</v>
      </c>
      <c r="C753" s="85">
        <v>527</v>
      </c>
      <c r="D753" s="85">
        <v>749</v>
      </c>
      <c r="E753" s="86" t="s">
        <v>1125</v>
      </c>
      <c r="F753" s="85" t="s">
        <v>38</v>
      </c>
      <c r="G753" s="86" t="s">
        <v>1126</v>
      </c>
      <c r="H753" s="85" t="s">
        <v>1</v>
      </c>
      <c r="I753" s="85">
        <v>1</v>
      </c>
      <c r="J753" s="88">
        <v>8.8415887103223163</v>
      </c>
      <c r="K753" s="146">
        <v>10.725332268481385</v>
      </c>
      <c r="L753" s="147">
        <v>3.8012675805154828E-8</v>
      </c>
      <c r="M753" s="147">
        <v>0.96786917865540389</v>
      </c>
      <c r="N753" s="87">
        <v>145.6832886942685</v>
      </c>
      <c r="O753" s="88">
        <v>7.4682022419205518</v>
      </c>
      <c r="P753" s="89">
        <v>51.263273288629208</v>
      </c>
    </row>
    <row r="754" spans="1:16">
      <c r="A754" s="75" t="s">
        <v>1127</v>
      </c>
      <c r="B754" s="85">
        <v>750</v>
      </c>
      <c r="C754" s="85">
        <v>528</v>
      </c>
      <c r="D754" s="85">
        <v>750</v>
      </c>
      <c r="E754" s="86" t="s">
        <v>1125</v>
      </c>
      <c r="F754" s="85" t="s">
        <v>11</v>
      </c>
      <c r="G754" s="86" t="s">
        <v>1126</v>
      </c>
      <c r="H754" s="85" t="s">
        <v>1</v>
      </c>
      <c r="I754" s="85">
        <v>1</v>
      </c>
      <c r="J754" s="88">
        <v>8.0880281106787635</v>
      </c>
      <c r="K754" s="146">
        <v>9.5369847771683709</v>
      </c>
      <c r="L754" s="147">
        <v>3.4407203042403237E-8</v>
      </c>
      <c r="M754" s="147">
        <v>0.98136303448659024</v>
      </c>
      <c r="N754" s="87">
        <v>143.26693919111281</v>
      </c>
      <c r="O754" s="88">
        <v>6.7918274199288513</v>
      </c>
      <c r="P754" s="89">
        <v>47.406802003837072</v>
      </c>
    </row>
    <row r="755" spans="1:16">
      <c r="A755" s="75" t="s">
        <v>12751</v>
      </c>
      <c r="B755" s="85">
        <v>751</v>
      </c>
      <c r="C755" s="85">
        <v>8532</v>
      </c>
      <c r="D755" s="85">
        <v>751</v>
      </c>
      <c r="E755" s="86" t="s">
        <v>12752</v>
      </c>
      <c r="F755" s="85" t="s">
        <v>55</v>
      </c>
      <c r="G755" s="86" t="s">
        <v>1126</v>
      </c>
      <c r="H755" s="85" t="s">
        <v>1</v>
      </c>
      <c r="I755" s="85">
        <v>1</v>
      </c>
      <c r="J755" s="88">
        <v>8.605888093500857</v>
      </c>
      <c r="K755" s="146">
        <v>10.329051491335159</v>
      </c>
      <c r="L755" s="147">
        <v>3.6904658323709763E-8</v>
      </c>
      <c r="M755" s="147">
        <v>0.98340442312574772</v>
      </c>
      <c r="N755" s="87">
        <v>145.79376525328809</v>
      </c>
      <c r="O755" s="88">
        <v>7.2572878558871281</v>
      </c>
      <c r="P755" s="89">
        <v>49.777765484546016</v>
      </c>
    </row>
    <row r="756" spans="1:16">
      <c r="A756" s="75" t="s">
        <v>1128</v>
      </c>
      <c r="B756" s="85">
        <v>752</v>
      </c>
      <c r="C756" s="85">
        <v>529</v>
      </c>
      <c r="D756" s="85">
        <v>752</v>
      </c>
      <c r="E756" s="86" t="s">
        <v>1129</v>
      </c>
      <c r="F756" s="85" t="s">
        <v>55</v>
      </c>
      <c r="G756" s="86" t="s">
        <v>1130</v>
      </c>
      <c r="H756" s="85" t="s">
        <v>1</v>
      </c>
      <c r="I756" s="85">
        <v>1</v>
      </c>
      <c r="J756" s="88">
        <v>3.9446649057784029</v>
      </c>
      <c r="K756" s="146">
        <v>4.5350323561293164</v>
      </c>
      <c r="L756" s="147">
        <v>1.7678373189630531E-8</v>
      </c>
      <c r="M756" s="147">
        <v>0.12574127525898171</v>
      </c>
      <c r="N756" s="87">
        <v>36.446188437395413</v>
      </c>
      <c r="O756" s="88">
        <v>3.3955998903591018</v>
      </c>
      <c r="P756" s="89">
        <v>93.167489823848499</v>
      </c>
    </row>
    <row r="757" spans="1:16">
      <c r="A757" s="75" t="s">
        <v>1131</v>
      </c>
      <c r="B757" s="85">
        <v>753</v>
      </c>
      <c r="C757" s="85">
        <v>530</v>
      </c>
      <c r="D757" s="85">
        <v>753</v>
      </c>
      <c r="E757" s="86" t="s">
        <v>1132</v>
      </c>
      <c r="F757" s="85" t="s">
        <v>38</v>
      </c>
      <c r="G757" s="86" t="s">
        <v>1130</v>
      </c>
      <c r="H757" s="85" t="s">
        <v>1</v>
      </c>
      <c r="I757" s="85">
        <v>1</v>
      </c>
      <c r="J757" s="88">
        <v>0.1632091771925594</v>
      </c>
      <c r="K757" s="146">
        <v>1.2941418039983092</v>
      </c>
      <c r="L757" s="147">
        <v>3.1948529443184488E-9</v>
      </c>
      <c r="M757" s="147">
        <v>4.3087720630012637E-3</v>
      </c>
      <c r="N757" s="87">
        <v>0.63199682365811016</v>
      </c>
      <c r="O757" s="88">
        <v>4.3203839539429911E-2</v>
      </c>
      <c r="P757" s="89">
        <v>68.360849172244869</v>
      </c>
    </row>
    <row r="758" spans="1:16">
      <c r="A758" s="75" t="s">
        <v>1133</v>
      </c>
      <c r="B758" s="85">
        <v>754</v>
      </c>
      <c r="C758" s="85">
        <v>531</v>
      </c>
      <c r="D758" s="85">
        <v>754</v>
      </c>
      <c r="E758" s="86" t="s">
        <v>1132</v>
      </c>
      <c r="F758" s="85" t="s">
        <v>238</v>
      </c>
      <c r="G758" s="86" t="s">
        <v>1130</v>
      </c>
      <c r="H758" s="85" t="s">
        <v>1</v>
      </c>
      <c r="I758" s="85">
        <v>1</v>
      </c>
      <c r="J758" s="88">
        <v>0.17551802267444491</v>
      </c>
      <c r="K758" s="146">
        <v>1.2988917042410222</v>
      </c>
      <c r="L758" s="147">
        <v>3.273919789512398E-9</v>
      </c>
      <c r="M758" s="147">
        <v>4.3778403562894242E-3</v>
      </c>
      <c r="N758" s="87">
        <v>0.63318644646943389</v>
      </c>
      <c r="O758" s="88">
        <v>5.6266690526225453E-2</v>
      </c>
      <c r="P758" s="89">
        <v>88.862752574634655</v>
      </c>
    </row>
    <row r="759" spans="1:16">
      <c r="A759" s="75" t="s">
        <v>12753</v>
      </c>
      <c r="B759" s="85">
        <v>755</v>
      </c>
      <c r="C759" s="85">
        <v>8533</v>
      </c>
      <c r="D759" s="85">
        <v>755</v>
      </c>
      <c r="E759" s="86" t="s">
        <v>12754</v>
      </c>
      <c r="F759" s="85" t="s">
        <v>55</v>
      </c>
      <c r="G759" s="86" t="s">
        <v>1130</v>
      </c>
      <c r="H759" s="85" t="s">
        <v>1</v>
      </c>
      <c r="I759" s="85">
        <v>1</v>
      </c>
      <c r="J759" s="88">
        <v>0.72534049967554926</v>
      </c>
      <c r="K759" s="146">
        <v>1.9590200448039701</v>
      </c>
      <c r="L759" s="147">
        <v>5.810435347838497E-9</v>
      </c>
      <c r="M759" s="147">
        <v>3.000250702642963E-2</v>
      </c>
      <c r="N759" s="87">
        <v>6.0327390983560578</v>
      </c>
      <c r="O759" s="88">
        <v>0.50977444926487581</v>
      </c>
      <c r="P759" s="89">
        <v>84.501325343870931</v>
      </c>
    </row>
    <row r="760" spans="1:16">
      <c r="A760" s="75" t="s">
        <v>1134</v>
      </c>
      <c r="B760" s="85">
        <v>756</v>
      </c>
      <c r="C760" s="85">
        <v>532</v>
      </c>
      <c r="D760" s="85">
        <v>756</v>
      </c>
      <c r="E760" s="86" t="s">
        <v>1135</v>
      </c>
      <c r="F760" s="85" t="s">
        <v>32</v>
      </c>
      <c r="G760" s="86" t="s">
        <v>1136</v>
      </c>
      <c r="H760" s="85" t="s">
        <v>1</v>
      </c>
      <c r="I760" s="85">
        <v>1</v>
      </c>
      <c r="J760" s="88">
        <v>0.35576843900128202</v>
      </c>
      <c r="K760" s="146">
        <v>0.25934447364575913</v>
      </c>
      <c r="L760" s="147">
        <v>1.225955106971688E-9</v>
      </c>
      <c r="M760" s="147">
        <v>1.1649677436442031E-2</v>
      </c>
      <c r="N760" s="87">
        <v>1.8793754348231</v>
      </c>
      <c r="O760" s="88">
        <v>0.3411180897424973</v>
      </c>
      <c r="P760" s="89">
        <v>181.50609155674408</v>
      </c>
    </row>
    <row r="761" spans="1:16">
      <c r="A761" s="75" t="s">
        <v>1137</v>
      </c>
      <c r="B761" s="85">
        <v>757</v>
      </c>
      <c r="C761" s="85">
        <v>533</v>
      </c>
      <c r="D761" s="85">
        <v>757</v>
      </c>
      <c r="E761" s="86" t="s">
        <v>1135</v>
      </c>
      <c r="F761" s="85" t="s">
        <v>38</v>
      </c>
      <c r="G761" s="86" t="s">
        <v>1136</v>
      </c>
      <c r="H761" s="85" t="s">
        <v>1</v>
      </c>
      <c r="I761" s="85">
        <v>1</v>
      </c>
      <c r="J761" s="88">
        <v>0.4656302329761825</v>
      </c>
      <c r="K761" s="146">
        <v>0.39914103285620556</v>
      </c>
      <c r="L761" s="147">
        <v>1.736970651429655E-9</v>
      </c>
      <c r="M761" s="147">
        <v>2.111304011866345E-2</v>
      </c>
      <c r="N761" s="87">
        <v>3.171596883948375</v>
      </c>
      <c r="O761" s="88">
        <v>0.43942358107590201</v>
      </c>
      <c r="P761" s="89">
        <v>138.54963198502583</v>
      </c>
    </row>
    <row r="762" spans="1:16">
      <c r="A762" s="75" t="s">
        <v>1140</v>
      </c>
      <c r="B762" s="85">
        <v>758</v>
      </c>
      <c r="C762" s="85">
        <v>535</v>
      </c>
      <c r="D762" s="85">
        <v>758</v>
      </c>
      <c r="E762" s="86" t="s">
        <v>1135</v>
      </c>
      <c r="F762" s="85" t="s">
        <v>238</v>
      </c>
      <c r="G762" s="86" t="s">
        <v>1136</v>
      </c>
      <c r="H762" s="85" t="s">
        <v>1</v>
      </c>
      <c r="I762" s="85">
        <v>1</v>
      </c>
      <c r="J762" s="88">
        <v>0.490305938260781</v>
      </c>
      <c r="K762" s="146">
        <v>0.48407182788923048</v>
      </c>
      <c r="L762" s="147">
        <v>2.0198347983045849E-9</v>
      </c>
      <c r="M762" s="147">
        <v>3.1273893414394537E-2</v>
      </c>
      <c r="N762" s="87">
        <v>4.2118673395363908</v>
      </c>
      <c r="O762" s="88">
        <v>0.46677268974763991</v>
      </c>
      <c r="P762" s="89">
        <v>110.82321738058791</v>
      </c>
    </row>
    <row r="763" spans="1:16">
      <c r="A763" s="75" t="s">
        <v>12755</v>
      </c>
      <c r="B763" s="85">
        <v>759</v>
      </c>
      <c r="C763" s="85">
        <v>8534</v>
      </c>
      <c r="D763" s="85">
        <v>759</v>
      </c>
      <c r="E763" s="86" t="s">
        <v>12756</v>
      </c>
      <c r="F763" s="85" t="s">
        <v>32</v>
      </c>
      <c r="G763" s="86" t="s">
        <v>1136</v>
      </c>
      <c r="H763" s="85" t="s">
        <v>1</v>
      </c>
      <c r="I763" s="85">
        <v>1</v>
      </c>
      <c r="J763" s="88">
        <v>0.35967762893012861</v>
      </c>
      <c r="K763" s="146">
        <v>0.26360363765057698</v>
      </c>
      <c r="L763" s="147">
        <v>1.244902601178827E-9</v>
      </c>
      <c r="M763" s="147">
        <v>1.220916354807919E-2</v>
      </c>
      <c r="N763" s="87">
        <v>1.940071136307854</v>
      </c>
      <c r="O763" s="88">
        <v>0.34462056935445751</v>
      </c>
      <c r="P763" s="89">
        <v>177.63295525869444</v>
      </c>
    </row>
    <row r="764" spans="1:16">
      <c r="A764" s="75" t="s">
        <v>12757</v>
      </c>
      <c r="B764" s="85">
        <v>760</v>
      </c>
      <c r="C764" s="85">
        <v>8535</v>
      </c>
      <c r="D764" s="85">
        <v>760</v>
      </c>
      <c r="E764" s="86" t="s">
        <v>12756</v>
      </c>
      <c r="F764" s="85" t="s">
        <v>38</v>
      </c>
      <c r="G764" s="86" t="s">
        <v>1136</v>
      </c>
      <c r="H764" s="85" t="s">
        <v>1</v>
      </c>
      <c r="I764" s="85">
        <v>1</v>
      </c>
      <c r="J764" s="88">
        <v>0.47864028498339473</v>
      </c>
      <c r="K764" s="146">
        <v>0.41439010600866366</v>
      </c>
      <c r="L764" s="147">
        <v>1.7996702288278129E-9</v>
      </c>
      <c r="M764" s="147">
        <v>2.288064589381654E-2</v>
      </c>
      <c r="N764" s="87">
        <v>3.367223367077075</v>
      </c>
      <c r="O764" s="88">
        <v>0.4512159835336868</v>
      </c>
      <c r="P764" s="89">
        <v>134.00239139031805</v>
      </c>
    </row>
    <row r="765" spans="1:16">
      <c r="A765" s="75" t="s">
        <v>12758</v>
      </c>
      <c r="B765" s="85">
        <v>761</v>
      </c>
      <c r="C765" s="85">
        <v>8536</v>
      </c>
      <c r="D765" s="85">
        <v>761</v>
      </c>
      <c r="E765" s="86" t="s">
        <v>12756</v>
      </c>
      <c r="F765" s="85" t="s">
        <v>238</v>
      </c>
      <c r="G765" s="86" t="s">
        <v>1136</v>
      </c>
      <c r="H765" s="85" t="s">
        <v>1</v>
      </c>
      <c r="I765" s="85">
        <v>1</v>
      </c>
      <c r="J765" s="88">
        <v>0.52863428308157401</v>
      </c>
      <c r="K765" s="146">
        <v>0.52589321632802688</v>
      </c>
      <c r="L765" s="147">
        <v>2.2041636575075581E-9</v>
      </c>
      <c r="M765" s="147">
        <v>3.6677360605630517E-2</v>
      </c>
      <c r="N765" s="87">
        <v>4.7977818296259764</v>
      </c>
      <c r="O765" s="88">
        <v>0.50154317503749413</v>
      </c>
      <c r="P765" s="89">
        <v>104.53646973701454</v>
      </c>
    </row>
    <row r="766" spans="1:16">
      <c r="A766" s="75" t="s">
        <v>1142</v>
      </c>
      <c r="B766" s="85">
        <v>762</v>
      </c>
      <c r="C766" s="85">
        <v>537</v>
      </c>
      <c r="D766" s="85">
        <v>762</v>
      </c>
      <c r="E766" s="86" t="s">
        <v>1143</v>
      </c>
      <c r="F766" s="85" t="s">
        <v>32</v>
      </c>
      <c r="G766" s="86" t="s">
        <v>1144</v>
      </c>
      <c r="H766" s="85" t="s">
        <v>260</v>
      </c>
      <c r="I766" s="85">
        <v>1</v>
      </c>
      <c r="J766" s="88">
        <v>7.6447733092121792</v>
      </c>
      <c r="K766" s="146">
        <v>33.80568396934796</v>
      </c>
      <c r="L766" s="147">
        <v>3.9900951670374732E-8</v>
      </c>
      <c r="M766" s="147">
        <v>0.63719681632730896</v>
      </c>
      <c r="N766" s="87">
        <v>86.581108327583806</v>
      </c>
      <c r="O766" s="88">
        <v>6.9121475811443842</v>
      </c>
      <c r="P766" s="89">
        <v>79.834362422249669</v>
      </c>
    </row>
    <row r="767" spans="1:16">
      <c r="A767" s="75" t="s">
        <v>1145</v>
      </c>
      <c r="B767" s="85">
        <v>763</v>
      </c>
      <c r="C767" s="85">
        <v>538</v>
      </c>
      <c r="D767" s="85">
        <v>763</v>
      </c>
      <c r="E767" s="86" t="s">
        <v>1143</v>
      </c>
      <c r="F767" s="85" t="s">
        <v>38</v>
      </c>
      <c r="G767" s="86" t="s">
        <v>1144</v>
      </c>
      <c r="H767" s="85" t="s">
        <v>260</v>
      </c>
      <c r="I767" s="85">
        <v>1</v>
      </c>
      <c r="J767" s="88">
        <v>8.67795147923648</v>
      </c>
      <c r="K767" s="146">
        <v>35.205791148493489</v>
      </c>
      <c r="L767" s="147">
        <v>4.4460226297675199E-8</v>
      </c>
      <c r="M767" s="147">
        <v>0.6858447757201499</v>
      </c>
      <c r="N767" s="87">
        <v>96.599163880113025</v>
      </c>
      <c r="O767" s="88">
        <v>7.8332341346973022</v>
      </c>
      <c r="P767" s="89">
        <v>81.090082150389492</v>
      </c>
    </row>
    <row r="768" spans="1:16">
      <c r="A768" s="75" t="s">
        <v>12759</v>
      </c>
      <c r="B768" s="85">
        <v>764</v>
      </c>
      <c r="C768" s="85">
        <v>8537</v>
      </c>
      <c r="D768" s="85">
        <v>764</v>
      </c>
      <c r="E768" s="86" t="s">
        <v>12760</v>
      </c>
      <c r="F768" s="85" t="s">
        <v>55</v>
      </c>
      <c r="G768" s="86" t="s">
        <v>1144</v>
      </c>
      <c r="H768" s="85" t="s">
        <v>260</v>
      </c>
      <c r="I768" s="85">
        <v>1</v>
      </c>
      <c r="J768" s="88">
        <v>8.6749897018157291</v>
      </c>
      <c r="K768" s="146">
        <v>35.201777507913263</v>
      </c>
      <c r="L768" s="147">
        <v>4.4447156377077003E-8</v>
      </c>
      <c r="M768" s="147">
        <v>0.68570531823655767</v>
      </c>
      <c r="N768" s="87">
        <v>96.570445454195848</v>
      </c>
      <c r="O768" s="88">
        <v>7.8305936865771102</v>
      </c>
      <c r="P768" s="89">
        <v>81.086854779925645</v>
      </c>
    </row>
    <row r="769" spans="1:16">
      <c r="A769" s="75" t="s">
        <v>12761</v>
      </c>
      <c r="B769" s="85">
        <v>765</v>
      </c>
      <c r="C769" s="85">
        <v>8538</v>
      </c>
      <c r="D769" s="85">
        <v>765</v>
      </c>
      <c r="E769" s="86" t="s">
        <v>12762</v>
      </c>
      <c r="F769" s="85" t="s">
        <v>32</v>
      </c>
      <c r="G769" s="86" t="s">
        <v>12763</v>
      </c>
      <c r="H769" s="85" t="s">
        <v>1</v>
      </c>
      <c r="I769" s="85">
        <v>-1</v>
      </c>
      <c r="J769" s="88">
        <v>0.28246104004508021</v>
      </c>
      <c r="K769" s="146">
        <v>8.7345021144522033</v>
      </c>
      <c r="L769" s="147">
        <v>2.836891078585888E-9</v>
      </c>
      <c r="M769" s="147">
        <v>1.056676582379956E-2</v>
      </c>
      <c r="N769" s="87">
        <v>1.5663169059862581</v>
      </c>
      <c r="O769" s="88">
        <v>0.27197328213091038</v>
      </c>
      <c r="P769" s="89">
        <v>173.63873242475015</v>
      </c>
    </row>
    <row r="770" spans="1:16">
      <c r="A770" s="75" t="s">
        <v>12764</v>
      </c>
      <c r="B770" s="85">
        <v>766</v>
      </c>
      <c r="C770" s="85">
        <v>8539</v>
      </c>
      <c r="D770" s="85">
        <v>766</v>
      </c>
      <c r="E770" s="86" t="s">
        <v>12762</v>
      </c>
      <c r="F770" s="85" t="s">
        <v>38</v>
      </c>
      <c r="G770" s="86" t="s">
        <v>12763</v>
      </c>
      <c r="H770" s="85" t="s">
        <v>1</v>
      </c>
      <c r="I770" s="85">
        <v>-1</v>
      </c>
      <c r="J770" s="88">
        <v>0.35839268907687521</v>
      </c>
      <c r="K770" s="146">
        <v>8.834615916738775</v>
      </c>
      <c r="L770" s="147">
        <v>3.1984776533770852E-9</v>
      </c>
      <c r="M770" s="147">
        <v>1.6619731706118052E-2</v>
      </c>
      <c r="N770" s="87">
        <v>2.379020380107185</v>
      </c>
      <c r="O770" s="88">
        <v>0.34039213618656627</v>
      </c>
      <c r="P770" s="89">
        <v>143.08079873247246</v>
      </c>
    </row>
    <row r="771" spans="1:16">
      <c r="A771" s="75" t="s">
        <v>28969</v>
      </c>
      <c r="B771" s="85">
        <v>767</v>
      </c>
      <c r="C771" s="85">
        <v>18366</v>
      </c>
      <c r="D771" s="85">
        <v>767</v>
      </c>
      <c r="E771" s="86" t="s">
        <v>28970</v>
      </c>
      <c r="F771" s="85" t="s">
        <v>32</v>
      </c>
      <c r="G771" s="86" t="s">
        <v>12763</v>
      </c>
      <c r="H771" s="85" t="s">
        <v>1</v>
      </c>
      <c r="I771" s="85">
        <v>-1</v>
      </c>
      <c r="J771" s="88">
        <v>0.27857336228769231</v>
      </c>
      <c r="K771" s="146">
        <v>8.7302682354540657</v>
      </c>
      <c r="L771" s="147">
        <v>2.8180503895935748E-9</v>
      </c>
      <c r="M771" s="147">
        <v>1.001027394085811E-2</v>
      </c>
      <c r="N771" s="87">
        <v>1.505964928704925</v>
      </c>
      <c r="O771" s="88">
        <v>0.26849003055746729</v>
      </c>
      <c r="P771" s="89">
        <v>178.2843846093806</v>
      </c>
    </row>
    <row r="772" spans="1:16">
      <c r="A772" s="75" t="s">
        <v>28971</v>
      </c>
      <c r="B772" s="85">
        <v>768</v>
      </c>
      <c r="C772" s="85">
        <v>18367</v>
      </c>
      <c r="D772" s="85">
        <v>768</v>
      </c>
      <c r="E772" s="86" t="s">
        <v>28970</v>
      </c>
      <c r="F772" s="85" t="s">
        <v>38</v>
      </c>
      <c r="G772" s="86" t="s">
        <v>12763</v>
      </c>
      <c r="H772" s="85" t="s">
        <v>1</v>
      </c>
      <c r="I772" s="85">
        <v>-1</v>
      </c>
      <c r="J772" s="88">
        <v>0.3549341434545229</v>
      </c>
      <c r="K772" s="146">
        <v>8.8305525566899483</v>
      </c>
      <c r="L772" s="147">
        <v>3.1811498343345259E-9</v>
      </c>
      <c r="M772" s="147">
        <v>1.615423608454547E-2</v>
      </c>
      <c r="N772" s="87">
        <v>2.327320590541369</v>
      </c>
      <c r="O772" s="88">
        <v>0.33725333608413521</v>
      </c>
      <c r="P772" s="89">
        <v>144.91056258204853</v>
      </c>
    </row>
    <row r="773" spans="1:16">
      <c r="A773" s="75" t="s">
        <v>1146</v>
      </c>
      <c r="B773" s="85">
        <v>769</v>
      </c>
      <c r="C773" s="85">
        <v>539</v>
      </c>
      <c r="D773" s="85">
        <v>769</v>
      </c>
      <c r="E773" s="86" t="s">
        <v>1147</v>
      </c>
      <c r="F773" s="85" t="s">
        <v>55</v>
      </c>
      <c r="G773" s="86" t="s">
        <v>1148</v>
      </c>
      <c r="H773" s="85" t="s">
        <v>1</v>
      </c>
      <c r="I773" s="85">
        <v>1</v>
      </c>
      <c r="J773" s="88">
        <v>0.55442828969756786</v>
      </c>
      <c r="K773" s="146">
        <v>1.1800984070171923</v>
      </c>
      <c r="L773" s="147">
        <v>8.7027819033988986E-9</v>
      </c>
      <c r="M773" s="147">
        <v>2.7900498704251819E-2</v>
      </c>
      <c r="N773" s="87">
        <v>4.2248831418130193</v>
      </c>
      <c r="O773" s="88">
        <v>0.40738719101960741</v>
      </c>
      <c r="P773" s="89">
        <v>96.425670804420349</v>
      </c>
    </row>
    <row r="774" spans="1:16">
      <c r="A774" s="75" t="s">
        <v>12765</v>
      </c>
      <c r="B774" s="85">
        <v>770</v>
      </c>
      <c r="C774" s="85">
        <v>8540</v>
      </c>
      <c r="D774" s="85">
        <v>770</v>
      </c>
      <c r="E774" s="86" t="s">
        <v>12766</v>
      </c>
      <c r="F774" s="85" t="s">
        <v>55</v>
      </c>
      <c r="G774" s="86" t="s">
        <v>1148</v>
      </c>
      <c r="H774" s="85" t="s">
        <v>1</v>
      </c>
      <c r="I774" s="85">
        <v>1</v>
      </c>
      <c r="J774" s="88">
        <v>0.75239651787222317</v>
      </c>
      <c r="K774" s="146">
        <v>1.5037457023098346</v>
      </c>
      <c r="L774" s="147">
        <v>1.0547405584365751E-8</v>
      </c>
      <c r="M774" s="147">
        <v>4.6686823431777033E-2</v>
      </c>
      <c r="N774" s="87">
        <v>6.4309276049845092</v>
      </c>
      <c r="O774" s="88">
        <v>0.56442044812513159</v>
      </c>
      <c r="P774" s="89">
        <v>87.766568494358154</v>
      </c>
    </row>
    <row r="775" spans="1:16">
      <c r="A775" s="75" t="s">
        <v>1149</v>
      </c>
      <c r="B775" s="85">
        <v>771</v>
      </c>
      <c r="C775" s="85">
        <v>540</v>
      </c>
      <c r="D775" s="85">
        <v>771</v>
      </c>
      <c r="E775" s="86" t="s">
        <v>1150</v>
      </c>
      <c r="F775" s="85" t="s">
        <v>38</v>
      </c>
      <c r="G775" s="86" t="s">
        <v>1151</v>
      </c>
      <c r="H775" s="85" t="s">
        <v>1</v>
      </c>
      <c r="I775" s="85">
        <v>1</v>
      </c>
      <c r="J775" s="88">
        <v>13.407051109654249</v>
      </c>
      <c r="K775" s="146">
        <v>20.921388831583037</v>
      </c>
      <c r="L775" s="147">
        <v>6.9103420260917099E-8</v>
      </c>
      <c r="M775" s="147">
        <v>1.0772475486141431</v>
      </c>
      <c r="N775" s="87">
        <v>186.0932378794204</v>
      </c>
      <c r="O775" s="88">
        <v>11.89430682278552</v>
      </c>
      <c r="P775" s="89">
        <v>63.915846477411861</v>
      </c>
    </row>
    <row r="776" spans="1:16">
      <c r="A776" s="75" t="s">
        <v>1152</v>
      </c>
      <c r="B776" s="85">
        <v>772</v>
      </c>
      <c r="C776" s="85">
        <v>541</v>
      </c>
      <c r="D776" s="85">
        <v>772</v>
      </c>
      <c r="E776" s="86" t="s">
        <v>1150</v>
      </c>
      <c r="F776" s="85" t="s">
        <v>11</v>
      </c>
      <c r="G776" s="86" t="s">
        <v>1151</v>
      </c>
      <c r="H776" s="85" t="s">
        <v>1</v>
      </c>
      <c r="I776" s="85">
        <v>1</v>
      </c>
      <c r="J776" s="88">
        <v>11.73670416266773</v>
      </c>
      <c r="K776" s="146">
        <v>18.160860630532415</v>
      </c>
      <c r="L776" s="147">
        <v>6.1363351556716462E-8</v>
      </c>
      <c r="M776" s="147">
        <v>1.127200026210756</v>
      </c>
      <c r="N776" s="87">
        <v>184.89400340565501</v>
      </c>
      <c r="O776" s="88">
        <v>10.42390357000693</v>
      </c>
      <c r="P776" s="89">
        <v>56.377726578492769</v>
      </c>
    </row>
    <row r="777" spans="1:16">
      <c r="A777" s="75" t="s">
        <v>12767</v>
      </c>
      <c r="B777" s="85">
        <v>773</v>
      </c>
      <c r="C777" s="85">
        <v>8541</v>
      </c>
      <c r="D777" s="85">
        <v>773</v>
      </c>
      <c r="E777" s="86" t="s">
        <v>12768</v>
      </c>
      <c r="F777" s="85" t="s">
        <v>55</v>
      </c>
      <c r="G777" s="86" t="s">
        <v>1151</v>
      </c>
      <c r="H777" s="85" t="s">
        <v>1</v>
      </c>
      <c r="I777" s="85">
        <v>1</v>
      </c>
      <c r="J777" s="88">
        <v>13.170830841697949</v>
      </c>
      <c r="K777" s="146">
        <v>20.517324067742237</v>
      </c>
      <c r="L777" s="147">
        <v>6.8063876660756327E-8</v>
      </c>
      <c r="M777" s="147">
        <v>1.092916949132094</v>
      </c>
      <c r="N777" s="87">
        <v>186.66864006853041</v>
      </c>
      <c r="O777" s="88">
        <v>11.687867779579321</v>
      </c>
      <c r="P777" s="89">
        <v>62.612915459653166</v>
      </c>
    </row>
    <row r="778" spans="1:16">
      <c r="A778" s="75" t="s">
        <v>1153</v>
      </c>
      <c r="B778" s="85">
        <v>774</v>
      </c>
      <c r="C778" s="85">
        <v>542</v>
      </c>
      <c r="D778" s="85">
        <v>774</v>
      </c>
      <c r="E778" s="86" t="s">
        <v>1154</v>
      </c>
      <c r="F778" s="85" t="s">
        <v>55</v>
      </c>
      <c r="G778" s="86" t="s">
        <v>1155</v>
      </c>
      <c r="H778" s="85" t="s">
        <v>1</v>
      </c>
      <c r="I778" s="85">
        <v>1</v>
      </c>
      <c r="J778" s="88">
        <v>11.29922279200068</v>
      </c>
      <c r="K778" s="146">
        <v>19.276183775187995</v>
      </c>
      <c r="L778" s="147">
        <v>6.3957125638493222E-8</v>
      </c>
      <c r="M778" s="147">
        <v>1.2141686125408579</v>
      </c>
      <c r="N778" s="87">
        <v>173.44480485332261</v>
      </c>
      <c r="O778" s="88">
        <v>9.4248542116032024</v>
      </c>
      <c r="P778" s="89">
        <v>54.339213097639536</v>
      </c>
    </row>
    <row r="779" spans="1:16">
      <c r="A779" s="75" t="s">
        <v>12769</v>
      </c>
      <c r="B779" s="85">
        <v>775</v>
      </c>
      <c r="C779" s="85">
        <v>8542</v>
      </c>
      <c r="D779" s="85">
        <v>775</v>
      </c>
      <c r="E779" s="86" t="s">
        <v>12770</v>
      </c>
      <c r="F779" s="85" t="s">
        <v>55</v>
      </c>
      <c r="G779" s="86" t="s">
        <v>1155</v>
      </c>
      <c r="H779" s="85" t="s">
        <v>1</v>
      </c>
      <c r="I779" s="85">
        <v>1</v>
      </c>
      <c r="J779" s="88">
        <v>11.303235907953439</v>
      </c>
      <c r="K779" s="146">
        <v>19.281055033502952</v>
      </c>
      <c r="L779" s="147">
        <v>6.3977523093924038E-8</v>
      </c>
      <c r="M779" s="147">
        <v>1.2146970087724209</v>
      </c>
      <c r="N779" s="87">
        <v>173.50411681328791</v>
      </c>
      <c r="O779" s="88">
        <v>9.4284937883244364</v>
      </c>
      <c r="P779" s="89">
        <v>54.341614259624016</v>
      </c>
    </row>
    <row r="780" spans="1:16">
      <c r="A780" s="75" t="s">
        <v>12771</v>
      </c>
      <c r="B780" s="85">
        <v>776</v>
      </c>
      <c r="C780" s="85">
        <v>8543</v>
      </c>
      <c r="D780" s="85">
        <v>776</v>
      </c>
      <c r="E780" s="86" t="s">
        <v>12772</v>
      </c>
      <c r="F780" s="85" t="s">
        <v>232</v>
      </c>
      <c r="G780" s="86" t="s">
        <v>12773</v>
      </c>
      <c r="H780" s="85" t="s">
        <v>1</v>
      </c>
      <c r="I780" s="85">
        <v>1</v>
      </c>
      <c r="J780" s="88">
        <v>2.3715842881325598E-3</v>
      </c>
      <c r="K780" s="146">
        <v>2.8372546772262596E-2</v>
      </c>
      <c r="L780" s="147">
        <v>4.041667243811715E-10</v>
      </c>
      <c r="M780" s="147">
        <v>7.7079037565461141E-4</v>
      </c>
      <c r="N780" s="87">
        <v>0.11698990989738201</v>
      </c>
      <c r="O780" s="88">
        <v>8.4204627368989794E-3</v>
      </c>
      <c r="P780" s="89">
        <v>71.975974203972029</v>
      </c>
    </row>
    <row r="781" spans="1:16">
      <c r="A781" s="75" t="s">
        <v>12774</v>
      </c>
      <c r="B781" s="85">
        <v>777</v>
      </c>
      <c r="C781" s="85">
        <v>8544</v>
      </c>
      <c r="D781" s="85">
        <v>777</v>
      </c>
      <c r="E781" s="86" t="s">
        <v>12772</v>
      </c>
      <c r="F781" s="85" t="s">
        <v>235</v>
      </c>
      <c r="G781" s="86" t="s">
        <v>12773</v>
      </c>
      <c r="H781" s="85" t="s">
        <v>1</v>
      </c>
      <c r="I781" s="85">
        <v>1</v>
      </c>
      <c r="J781" s="88">
        <v>6.7296051583720764E-3</v>
      </c>
      <c r="K781" s="146">
        <v>4.8699899814127326E-2</v>
      </c>
      <c r="L781" s="147">
        <v>2.2313289756586479E-10</v>
      </c>
      <c r="M781" s="147">
        <v>5.6460586450968685E-4</v>
      </c>
      <c r="N781" s="87">
        <v>7.1279857351487882E-2</v>
      </c>
      <c r="O781" s="88">
        <v>2.1270169603236871E-3</v>
      </c>
      <c r="P781" s="89">
        <v>29.84036499729735</v>
      </c>
    </row>
    <row r="782" spans="1:16">
      <c r="A782" s="75" t="s">
        <v>12775</v>
      </c>
      <c r="B782" s="85">
        <v>778</v>
      </c>
      <c r="C782" s="85">
        <v>8545</v>
      </c>
      <c r="D782" s="85">
        <v>778</v>
      </c>
      <c r="E782" s="86" t="s">
        <v>12772</v>
      </c>
      <c r="F782" s="85" t="s">
        <v>38</v>
      </c>
      <c r="G782" s="86" t="s">
        <v>12773</v>
      </c>
      <c r="H782" s="85" t="s">
        <v>1</v>
      </c>
      <c r="I782" s="85">
        <v>1</v>
      </c>
      <c r="J782" s="88">
        <v>2.2539712184999831E-2</v>
      </c>
      <c r="K782" s="146">
        <v>4.0760106642978626E-2</v>
      </c>
      <c r="L782" s="147">
        <v>3.91676939308078E-10</v>
      </c>
      <c r="M782" s="147">
        <v>9.6315935771159103E-4</v>
      </c>
      <c r="N782" s="87">
        <v>0.1260426681275188</v>
      </c>
      <c r="O782" s="88">
        <v>1.7733332943915062E-2</v>
      </c>
      <c r="P782" s="89">
        <v>140.69309391303941</v>
      </c>
    </row>
    <row r="783" spans="1:16">
      <c r="A783" s="75" t="s">
        <v>27956</v>
      </c>
      <c r="B783" s="85">
        <v>779</v>
      </c>
      <c r="C783" s="85">
        <v>17548</v>
      </c>
      <c r="D783" s="85">
        <v>779</v>
      </c>
      <c r="E783" s="86" t="s">
        <v>27957</v>
      </c>
      <c r="F783" s="85" t="s">
        <v>232</v>
      </c>
      <c r="G783" s="86" t="s">
        <v>12773</v>
      </c>
      <c r="H783" s="85" t="s">
        <v>1</v>
      </c>
      <c r="I783" s="85">
        <v>1</v>
      </c>
      <c r="J783" s="88">
        <v>1.5581373057634779E-3</v>
      </c>
      <c r="K783" s="146">
        <v>2.4449829569669422E-2</v>
      </c>
      <c r="L783" s="147">
        <v>3.6312526576003362E-10</v>
      </c>
      <c r="M783" s="147">
        <v>6.2501420120644052E-4</v>
      </c>
      <c r="N783" s="87">
        <v>9.7970923781873526E-2</v>
      </c>
      <c r="O783" s="88">
        <v>7.1692256578351236E-3</v>
      </c>
      <c r="P783" s="89">
        <v>73.177075208528009</v>
      </c>
    </row>
    <row r="784" spans="1:16">
      <c r="A784" s="75" t="s">
        <v>27961</v>
      </c>
      <c r="B784" s="85">
        <v>780</v>
      </c>
      <c r="C784" s="85">
        <v>17552</v>
      </c>
      <c r="D784" s="85">
        <v>780</v>
      </c>
      <c r="E784" s="86" t="s">
        <v>27957</v>
      </c>
      <c r="F784" s="85" t="s">
        <v>235</v>
      </c>
      <c r="G784" s="86" t="s">
        <v>12773</v>
      </c>
      <c r="H784" s="85" t="s">
        <v>1</v>
      </c>
      <c r="I784" s="85">
        <v>1</v>
      </c>
      <c r="J784" s="88">
        <v>5.9630382619561958E-3</v>
      </c>
      <c r="K784" s="146">
        <v>4.7863472045351373E-2</v>
      </c>
      <c r="L784" s="147">
        <v>2.194463203818055E-10</v>
      </c>
      <c r="M784" s="147">
        <v>4.5653652068496672E-4</v>
      </c>
      <c r="N784" s="87">
        <v>5.9561567549696159E-2</v>
      </c>
      <c r="O784" s="88">
        <v>1.431607254526582E-3</v>
      </c>
      <c r="P784" s="89">
        <v>24.035755159266039</v>
      </c>
    </row>
    <row r="785" spans="1:16">
      <c r="A785" s="75" t="s">
        <v>27965</v>
      </c>
      <c r="B785" s="85">
        <v>781</v>
      </c>
      <c r="C785" s="85">
        <v>17556</v>
      </c>
      <c r="D785" s="85">
        <v>781</v>
      </c>
      <c r="E785" s="86" t="s">
        <v>27957</v>
      </c>
      <c r="F785" s="85" t="s">
        <v>38</v>
      </c>
      <c r="G785" s="86" t="s">
        <v>12773</v>
      </c>
      <c r="H785" s="85" t="s">
        <v>1</v>
      </c>
      <c r="I785" s="85">
        <v>1</v>
      </c>
      <c r="J785" s="88">
        <v>2.1777091004509409E-2</v>
      </c>
      <c r="K785" s="146">
        <v>3.9926885530516654E-2</v>
      </c>
      <c r="L785" s="147">
        <v>3.8799647532669092E-10</v>
      </c>
      <c r="M785" s="147">
        <v>8.557136420559205E-4</v>
      </c>
      <c r="N785" s="87">
        <v>0.1143764630046944</v>
      </c>
      <c r="O785" s="88">
        <v>1.7042289888451939E-2</v>
      </c>
      <c r="P785" s="89">
        <v>149.00172151461325</v>
      </c>
    </row>
    <row r="786" spans="1:16">
      <c r="A786" s="75" t="s">
        <v>27969</v>
      </c>
      <c r="B786" s="85">
        <v>782</v>
      </c>
      <c r="C786" s="85">
        <v>17560</v>
      </c>
      <c r="D786" s="85">
        <v>782</v>
      </c>
      <c r="E786" s="86" t="s">
        <v>27970</v>
      </c>
      <c r="F786" s="85" t="s">
        <v>232</v>
      </c>
      <c r="G786" s="86" t="s">
        <v>12773</v>
      </c>
      <c r="H786" s="85" t="s">
        <v>1</v>
      </c>
      <c r="I786" s="85">
        <v>1</v>
      </c>
      <c r="J786" s="88">
        <v>2.6572353606291212E-3</v>
      </c>
      <c r="K786" s="146">
        <v>4.0624942757942886E-2</v>
      </c>
      <c r="L786" s="147">
        <v>5.5219767852803274E-10</v>
      </c>
      <c r="M786" s="147">
        <v>9.3999720744444815E-4</v>
      </c>
      <c r="N786" s="87">
        <v>0.14748486879113529</v>
      </c>
      <c r="O786" s="88">
        <v>1.07238048082464E-2</v>
      </c>
      <c r="P786" s="89">
        <v>72.711220453626396</v>
      </c>
    </row>
    <row r="787" spans="1:16">
      <c r="A787" s="75" t="s">
        <v>7669</v>
      </c>
      <c r="B787" s="85">
        <v>783</v>
      </c>
      <c r="C787" s="85">
        <v>5176</v>
      </c>
      <c r="D787" s="85">
        <v>783</v>
      </c>
      <c r="E787" s="86" t="s">
        <v>7670</v>
      </c>
      <c r="F787" s="85" t="s">
        <v>283</v>
      </c>
      <c r="G787" s="86" t="s">
        <v>7671</v>
      </c>
      <c r="H787" s="85" t="s">
        <v>1</v>
      </c>
      <c r="I787" s="85">
        <v>1</v>
      </c>
      <c r="J787" s="88">
        <v>1.507897330930923E-2</v>
      </c>
      <c r="K787" s="146">
        <v>3.9931789148901727E-2</v>
      </c>
      <c r="L787" s="147">
        <v>3.6551045610950348E-10</v>
      </c>
      <c r="M787" s="147">
        <v>1.1073986396503829E-3</v>
      </c>
      <c r="N787" s="87">
        <v>0.15277245092319941</v>
      </c>
      <c r="O787" s="88">
        <v>9.7799690761456934E-3</v>
      </c>
      <c r="P787" s="89">
        <v>64.016575089589963</v>
      </c>
    </row>
    <row r="788" spans="1:16">
      <c r="A788" s="75" t="s">
        <v>7674</v>
      </c>
      <c r="B788" s="85">
        <v>784</v>
      </c>
      <c r="C788" s="85">
        <v>5179</v>
      </c>
      <c r="D788" s="85">
        <v>784</v>
      </c>
      <c r="E788" s="86" t="s">
        <v>7670</v>
      </c>
      <c r="F788" s="85" t="s">
        <v>38</v>
      </c>
      <c r="G788" s="86" t="s">
        <v>7671</v>
      </c>
      <c r="H788" s="85" t="s">
        <v>1</v>
      </c>
      <c r="I788" s="85">
        <v>1</v>
      </c>
      <c r="J788" s="88">
        <v>1.397267095117964E-2</v>
      </c>
      <c r="K788" s="146">
        <v>3.8638297391966545E-2</v>
      </c>
      <c r="L788" s="147">
        <v>3.6093299238260788E-10</v>
      </c>
      <c r="M788" s="147">
        <v>1.1145842159960651E-3</v>
      </c>
      <c r="N788" s="87">
        <v>0.14859696325072089</v>
      </c>
      <c r="O788" s="88">
        <v>9.043156876472655E-3</v>
      </c>
      <c r="P788" s="89">
        <v>60.856942690104297</v>
      </c>
    </row>
    <row r="789" spans="1:16">
      <c r="A789" s="75" t="s">
        <v>12776</v>
      </c>
      <c r="B789" s="85">
        <v>785</v>
      </c>
      <c r="C789" s="85">
        <v>8546</v>
      </c>
      <c r="D789" s="85">
        <v>785</v>
      </c>
      <c r="E789" s="86" t="s">
        <v>12777</v>
      </c>
      <c r="F789" s="85" t="s">
        <v>55</v>
      </c>
      <c r="G789" s="86" t="s">
        <v>7671</v>
      </c>
      <c r="H789" s="85" t="s">
        <v>1</v>
      </c>
      <c r="I789" s="85">
        <v>1</v>
      </c>
      <c r="J789" s="88">
        <v>1.4772282422539919E-2</v>
      </c>
      <c r="K789" s="146">
        <v>3.9519533133508165E-2</v>
      </c>
      <c r="L789" s="147">
        <v>3.6478401324328081E-10</v>
      </c>
      <c r="M789" s="147">
        <v>1.2190954720406821E-3</v>
      </c>
      <c r="N789" s="87">
        <v>0.16020187981517381</v>
      </c>
      <c r="O789" s="88">
        <v>9.7547420006733505E-3</v>
      </c>
      <c r="P789" s="89">
        <v>60.890309226879701</v>
      </c>
    </row>
    <row r="790" spans="1:16">
      <c r="A790" s="75" t="s">
        <v>1156</v>
      </c>
      <c r="B790" s="85">
        <v>786</v>
      </c>
      <c r="C790" s="85">
        <v>543</v>
      </c>
      <c r="D790" s="85">
        <v>786</v>
      </c>
      <c r="E790" s="86" t="s">
        <v>1157</v>
      </c>
      <c r="F790" s="85" t="s">
        <v>509</v>
      </c>
      <c r="G790" s="86" t="s">
        <v>1157</v>
      </c>
      <c r="H790" s="85" t="s">
        <v>260</v>
      </c>
      <c r="I790" s="85">
        <v>1</v>
      </c>
      <c r="J790" s="88">
        <v>1.453870318763993</v>
      </c>
      <c r="K790" s="146">
        <v>2.089644122453179</v>
      </c>
      <c r="L790" s="147">
        <v>7.8637964234697971E-9</v>
      </c>
      <c r="M790" s="147">
        <v>0.19178468695728779</v>
      </c>
      <c r="N790" s="87">
        <v>20.21632466362502</v>
      </c>
      <c r="O790" s="88">
        <v>1.327031153949626</v>
      </c>
      <c r="P790" s="89">
        <v>65.641563243062507</v>
      </c>
    </row>
    <row r="791" spans="1:16">
      <c r="A791" s="75" t="s">
        <v>1158</v>
      </c>
      <c r="B791" s="85">
        <v>787</v>
      </c>
      <c r="C791" s="85">
        <v>544</v>
      </c>
      <c r="D791" s="85">
        <v>787</v>
      </c>
      <c r="E791" s="86" t="s">
        <v>1157</v>
      </c>
      <c r="F791" s="85" t="s">
        <v>32</v>
      </c>
      <c r="G791" s="86" t="s">
        <v>1157</v>
      </c>
      <c r="H791" s="85" t="s">
        <v>260</v>
      </c>
      <c r="I791" s="85">
        <v>1</v>
      </c>
      <c r="J791" s="88">
        <v>0.47626398311713469</v>
      </c>
      <c r="K791" s="146">
        <v>0.74806765316904344</v>
      </c>
      <c r="L791" s="147">
        <v>2.580750414849545E-9</v>
      </c>
      <c r="M791" s="147">
        <v>5.4534932720015958E-2</v>
      </c>
      <c r="N791" s="87">
        <v>6.1388172246368873</v>
      </c>
      <c r="O791" s="88">
        <v>0.40955742766386788</v>
      </c>
      <c r="P791" s="89">
        <v>66.716015915931322</v>
      </c>
    </row>
    <row r="792" spans="1:16">
      <c r="A792" s="75" t="s">
        <v>1159</v>
      </c>
      <c r="B792" s="85">
        <v>788</v>
      </c>
      <c r="C792" s="85">
        <v>545</v>
      </c>
      <c r="D792" s="85">
        <v>788</v>
      </c>
      <c r="E792" s="86" t="s">
        <v>1157</v>
      </c>
      <c r="F792" s="85" t="s">
        <v>38</v>
      </c>
      <c r="G792" s="86" t="s">
        <v>1157</v>
      </c>
      <c r="H792" s="85" t="s">
        <v>260</v>
      </c>
      <c r="I792" s="85">
        <v>1</v>
      </c>
      <c r="J792" s="88">
        <v>0.46392368123678662</v>
      </c>
      <c r="K792" s="146">
        <v>0.76080255762888149</v>
      </c>
      <c r="L792" s="147">
        <v>2.5774517982412678E-9</v>
      </c>
      <c r="M792" s="147">
        <v>5.6851139921850251E-2</v>
      </c>
      <c r="N792" s="87">
        <v>6.3422303754204092</v>
      </c>
      <c r="O792" s="88">
        <v>0.41921348375724748</v>
      </c>
      <c r="P792" s="89">
        <v>66.09874743464502</v>
      </c>
    </row>
    <row r="793" spans="1:16">
      <c r="A793" s="75" t="s">
        <v>12778</v>
      </c>
      <c r="B793" s="85">
        <v>789</v>
      </c>
      <c r="C793" s="85">
        <v>8547</v>
      </c>
      <c r="D793" s="85">
        <v>789</v>
      </c>
      <c r="E793" s="86" t="s">
        <v>12779</v>
      </c>
      <c r="F793" s="85" t="s">
        <v>55</v>
      </c>
      <c r="G793" s="86" t="s">
        <v>1157</v>
      </c>
      <c r="H793" s="85" t="s">
        <v>260</v>
      </c>
      <c r="I793" s="85">
        <v>1</v>
      </c>
      <c r="J793" s="88">
        <v>0.46392368123678662</v>
      </c>
      <c r="K793" s="146">
        <v>0.76080255762888149</v>
      </c>
      <c r="L793" s="147">
        <v>2.5774517982412678E-9</v>
      </c>
      <c r="M793" s="147">
        <v>5.6851139921850251E-2</v>
      </c>
      <c r="N793" s="87">
        <v>6.3422303754204092</v>
      </c>
      <c r="O793" s="88">
        <v>0.41921348375724748</v>
      </c>
      <c r="P793" s="89">
        <v>66.09874743464502</v>
      </c>
    </row>
    <row r="794" spans="1:16">
      <c r="A794" s="75" t="s">
        <v>1160</v>
      </c>
      <c r="B794" s="85">
        <v>790</v>
      </c>
      <c r="C794" s="85">
        <v>546</v>
      </c>
      <c r="D794" s="85">
        <v>790</v>
      </c>
      <c r="E794" s="86" t="s">
        <v>1161</v>
      </c>
      <c r="F794" s="85" t="s">
        <v>509</v>
      </c>
      <c r="G794" s="86" t="s">
        <v>1161</v>
      </c>
      <c r="H794" s="85" t="s">
        <v>260</v>
      </c>
      <c r="I794" s="85">
        <v>1</v>
      </c>
      <c r="J794" s="88">
        <v>4.3830009037328317</v>
      </c>
      <c r="K794" s="146">
        <v>7.3666916242275864</v>
      </c>
      <c r="L794" s="147">
        <v>2.3372010172152951E-8</v>
      </c>
      <c r="M794" s="147">
        <v>0.53396176988260391</v>
      </c>
      <c r="N794" s="87">
        <v>59.589528415979537</v>
      </c>
      <c r="O794" s="88">
        <v>3.965339536674672</v>
      </c>
      <c r="P794" s="89">
        <v>66.544234231787044</v>
      </c>
    </row>
    <row r="795" spans="1:16">
      <c r="A795" s="75" t="s">
        <v>1162</v>
      </c>
      <c r="B795" s="85">
        <v>791</v>
      </c>
      <c r="C795" s="85">
        <v>547</v>
      </c>
      <c r="D795" s="85">
        <v>791</v>
      </c>
      <c r="E795" s="86" t="s">
        <v>1161</v>
      </c>
      <c r="F795" s="85" t="s">
        <v>32</v>
      </c>
      <c r="G795" s="86" t="s">
        <v>1161</v>
      </c>
      <c r="H795" s="85" t="s">
        <v>260</v>
      </c>
      <c r="I795" s="85">
        <v>1</v>
      </c>
      <c r="J795" s="88">
        <v>7.1908851182817184</v>
      </c>
      <c r="K795" s="146">
        <v>10.033422286092744</v>
      </c>
      <c r="L795" s="147">
        <v>3.4831802383382769E-8</v>
      </c>
      <c r="M795" s="147">
        <v>1.1975232589270031</v>
      </c>
      <c r="N795" s="87">
        <v>145.49558992990251</v>
      </c>
      <c r="O795" s="88">
        <v>6.1238250506648404</v>
      </c>
      <c r="P795" s="89">
        <v>42.089420398344743</v>
      </c>
    </row>
    <row r="796" spans="1:16">
      <c r="A796" s="75" t="s">
        <v>1163</v>
      </c>
      <c r="B796" s="85">
        <v>792</v>
      </c>
      <c r="C796" s="85">
        <v>548</v>
      </c>
      <c r="D796" s="85">
        <v>792</v>
      </c>
      <c r="E796" s="86" t="s">
        <v>1161</v>
      </c>
      <c r="F796" s="85" t="s">
        <v>38</v>
      </c>
      <c r="G796" s="86" t="s">
        <v>1161</v>
      </c>
      <c r="H796" s="85" t="s">
        <v>260</v>
      </c>
      <c r="I796" s="85">
        <v>1</v>
      </c>
      <c r="J796" s="88">
        <v>7.2293230363975196</v>
      </c>
      <c r="K796" s="146">
        <v>10.399065757325674</v>
      </c>
      <c r="L796" s="147">
        <v>3.545217259114943E-8</v>
      </c>
      <c r="M796" s="147">
        <v>1.222815854525181</v>
      </c>
      <c r="N796" s="87">
        <v>147.7423202272511</v>
      </c>
      <c r="O796" s="88">
        <v>6.3406961170783687</v>
      </c>
      <c r="P796" s="89">
        <v>42.917263701594599</v>
      </c>
    </row>
    <row r="797" spans="1:16">
      <c r="A797" s="75" t="s">
        <v>12780</v>
      </c>
      <c r="B797" s="85">
        <v>793</v>
      </c>
      <c r="C797" s="85">
        <v>8548</v>
      </c>
      <c r="D797" s="85">
        <v>793</v>
      </c>
      <c r="E797" s="86" t="s">
        <v>12781</v>
      </c>
      <c r="F797" s="85" t="s">
        <v>55</v>
      </c>
      <c r="G797" s="86" t="s">
        <v>1161</v>
      </c>
      <c r="H797" s="85" t="s">
        <v>260</v>
      </c>
      <c r="I797" s="85">
        <v>1</v>
      </c>
      <c r="J797" s="88">
        <v>7.2293230363975196</v>
      </c>
      <c r="K797" s="146">
        <v>10.399065757325674</v>
      </c>
      <c r="L797" s="147">
        <v>3.545217259114943E-8</v>
      </c>
      <c r="M797" s="147">
        <v>1.222815854525181</v>
      </c>
      <c r="N797" s="87">
        <v>147.7423202272511</v>
      </c>
      <c r="O797" s="88">
        <v>6.3406961170783687</v>
      </c>
      <c r="P797" s="89">
        <v>42.917263701594599</v>
      </c>
    </row>
    <row r="798" spans="1:16">
      <c r="A798" s="75" t="s">
        <v>1164</v>
      </c>
      <c r="B798" s="85">
        <v>794</v>
      </c>
      <c r="C798" s="85">
        <v>549</v>
      </c>
      <c r="D798" s="85">
        <v>794</v>
      </c>
      <c r="E798" s="86" t="s">
        <v>1165</v>
      </c>
      <c r="F798" s="85" t="s">
        <v>232</v>
      </c>
      <c r="G798" s="86" t="s">
        <v>1166</v>
      </c>
      <c r="H798" s="85" t="s">
        <v>1</v>
      </c>
      <c r="I798" s="85">
        <v>1</v>
      </c>
      <c r="J798" s="88">
        <v>2.8715836598778629E-2</v>
      </c>
      <c r="K798" s="146">
        <v>3.8922186341059983E-2</v>
      </c>
      <c r="L798" s="147">
        <v>6.8934359192926766E-10</v>
      </c>
      <c r="M798" s="147">
        <v>2.449986327988624E-3</v>
      </c>
      <c r="N798" s="87">
        <v>0.35610491464954419</v>
      </c>
      <c r="O798" s="88">
        <v>2.4496509037105919E-2</v>
      </c>
      <c r="P798" s="89">
        <v>68.790145907460527</v>
      </c>
    </row>
    <row r="799" spans="1:16">
      <c r="A799" s="75" t="s">
        <v>1167</v>
      </c>
      <c r="B799" s="85">
        <v>795</v>
      </c>
      <c r="C799" s="85">
        <v>550</v>
      </c>
      <c r="D799" s="85">
        <v>795</v>
      </c>
      <c r="E799" s="86" t="s">
        <v>1165</v>
      </c>
      <c r="F799" s="85" t="s">
        <v>283</v>
      </c>
      <c r="G799" s="86" t="s">
        <v>1166</v>
      </c>
      <c r="H799" s="85" t="s">
        <v>1</v>
      </c>
      <c r="I799" s="85">
        <v>1</v>
      </c>
      <c r="J799" s="88">
        <v>5.0642939395188893E-2</v>
      </c>
      <c r="K799" s="146">
        <v>5.5519930230179232E-2</v>
      </c>
      <c r="L799" s="147">
        <v>1.674079555643114E-9</v>
      </c>
      <c r="M799" s="147">
        <v>2.2104875486343412E-3</v>
      </c>
      <c r="N799" s="87">
        <v>0.42084969096759839</v>
      </c>
      <c r="O799" s="88">
        <v>3.6250305103448108E-2</v>
      </c>
      <c r="P799" s="89">
        <v>86.135990785933714</v>
      </c>
    </row>
    <row r="800" spans="1:16">
      <c r="A800" s="75" t="s">
        <v>1168</v>
      </c>
      <c r="B800" s="85">
        <v>796</v>
      </c>
      <c r="C800" s="85">
        <v>551</v>
      </c>
      <c r="D800" s="85">
        <v>796</v>
      </c>
      <c r="E800" s="86" t="s">
        <v>1165</v>
      </c>
      <c r="F800" s="85" t="s">
        <v>235</v>
      </c>
      <c r="G800" s="86" t="s">
        <v>1166</v>
      </c>
      <c r="H800" s="85" t="s">
        <v>1</v>
      </c>
      <c r="I800" s="85">
        <v>1</v>
      </c>
      <c r="J800" s="88">
        <v>2.564997886207026E-3</v>
      </c>
      <c r="K800" s="146">
        <v>2.4096663848874145E-3</v>
      </c>
      <c r="L800" s="147">
        <v>8.8897982984777947E-10</v>
      </c>
      <c r="M800" s="147">
        <v>2.4558729086827621E-4</v>
      </c>
      <c r="N800" s="87">
        <v>2.6495688900114309E-2</v>
      </c>
      <c r="O800" s="88">
        <v>2.304960402379264E-3</v>
      </c>
      <c r="P800" s="89">
        <v>86.993790237675981</v>
      </c>
    </row>
    <row r="801" spans="1:16">
      <c r="A801" s="75" t="s">
        <v>1169</v>
      </c>
      <c r="B801" s="85">
        <v>797</v>
      </c>
      <c r="C801" s="85">
        <v>552</v>
      </c>
      <c r="D801" s="85">
        <v>797</v>
      </c>
      <c r="E801" s="86" t="s">
        <v>1165</v>
      </c>
      <c r="F801" s="85" t="s">
        <v>38</v>
      </c>
      <c r="G801" s="86" t="s">
        <v>1166</v>
      </c>
      <c r="H801" s="85" t="s">
        <v>1</v>
      </c>
      <c r="I801" s="85">
        <v>1</v>
      </c>
      <c r="J801" s="88">
        <v>2.566531362759936E-2</v>
      </c>
      <c r="K801" s="146">
        <v>3.0379493659153718E-2</v>
      </c>
      <c r="L801" s="147">
        <v>1.4862063772777641E-9</v>
      </c>
      <c r="M801" s="147">
        <v>2.201841377957682E-3</v>
      </c>
      <c r="N801" s="87">
        <v>0.3144660109826965</v>
      </c>
      <c r="O801" s="88">
        <v>2.068147618079175E-2</v>
      </c>
      <c r="P801" s="89">
        <v>65.766968316107622</v>
      </c>
    </row>
    <row r="802" spans="1:16">
      <c r="A802" s="75" t="s">
        <v>1170</v>
      </c>
      <c r="B802" s="85">
        <v>798</v>
      </c>
      <c r="C802" s="85">
        <v>553</v>
      </c>
      <c r="D802" s="85">
        <v>798</v>
      </c>
      <c r="E802" s="86" t="s">
        <v>1165</v>
      </c>
      <c r="F802" s="85" t="s">
        <v>1171</v>
      </c>
      <c r="G802" s="86" t="s">
        <v>1166</v>
      </c>
      <c r="H802" s="85" t="s">
        <v>1</v>
      </c>
      <c r="I802" s="85">
        <v>1</v>
      </c>
      <c r="J802" s="88">
        <v>2.4108149788591271E-2</v>
      </c>
      <c r="K802" s="146">
        <v>3.2581004810828963E-2</v>
      </c>
      <c r="L802" s="147">
        <v>1.2087288968140219E-9</v>
      </c>
      <c r="M802" s="147">
        <v>2.0075248794241109E-3</v>
      </c>
      <c r="N802" s="87">
        <v>0.29254882616866662</v>
      </c>
      <c r="O802" s="88">
        <v>2.0213433847326739E-2</v>
      </c>
      <c r="P802" s="89">
        <v>69.094223046626922</v>
      </c>
    </row>
    <row r="803" spans="1:16">
      <c r="A803" s="75" t="s">
        <v>12782</v>
      </c>
      <c r="B803" s="85">
        <v>799</v>
      </c>
      <c r="C803" s="85">
        <v>8549</v>
      </c>
      <c r="D803" s="85">
        <v>799</v>
      </c>
      <c r="E803" s="86" t="s">
        <v>12783</v>
      </c>
      <c r="F803" s="85" t="s">
        <v>232</v>
      </c>
      <c r="G803" s="86" t="s">
        <v>1166</v>
      </c>
      <c r="H803" s="85" t="s">
        <v>1</v>
      </c>
      <c r="I803" s="85">
        <v>1</v>
      </c>
      <c r="J803" s="88">
        <v>3.1681666188248643E-2</v>
      </c>
      <c r="K803" s="146">
        <v>4.2326703766631169E-2</v>
      </c>
      <c r="L803" s="147">
        <v>7.0508156442689024E-10</v>
      </c>
      <c r="M803" s="147">
        <v>2.863222969951262E-3</v>
      </c>
      <c r="N803" s="87">
        <v>0.401581958703148</v>
      </c>
      <c r="O803" s="88">
        <v>2.7190653377274509E-2</v>
      </c>
      <c r="P803" s="89">
        <v>67.708851924232022</v>
      </c>
    </row>
    <row r="804" spans="1:16">
      <c r="A804" s="75" t="s">
        <v>12784</v>
      </c>
      <c r="B804" s="85">
        <v>800</v>
      </c>
      <c r="C804" s="85">
        <v>8550</v>
      </c>
      <c r="D804" s="85">
        <v>800</v>
      </c>
      <c r="E804" s="86" t="s">
        <v>12783</v>
      </c>
      <c r="F804" s="85" t="s">
        <v>283</v>
      </c>
      <c r="G804" s="86" t="s">
        <v>1166</v>
      </c>
      <c r="H804" s="85" t="s">
        <v>1</v>
      </c>
      <c r="I804" s="85">
        <v>1</v>
      </c>
      <c r="J804" s="88">
        <v>5.4475773877268339E-2</v>
      </c>
      <c r="K804" s="146">
        <v>5.9702069074058936E-2</v>
      </c>
      <c r="L804" s="147">
        <v>1.6925124415634151E-9</v>
      </c>
      <c r="M804" s="147">
        <v>2.750834267757938E-3</v>
      </c>
      <c r="N804" s="87">
        <v>0.47944113997655741</v>
      </c>
      <c r="O804" s="88">
        <v>3.9727353632433633E-2</v>
      </c>
      <c r="P804" s="89">
        <v>82.861795369450618</v>
      </c>
    </row>
    <row r="805" spans="1:16">
      <c r="A805" s="75" t="s">
        <v>12785</v>
      </c>
      <c r="B805" s="85">
        <v>801</v>
      </c>
      <c r="C805" s="85">
        <v>8551</v>
      </c>
      <c r="D805" s="85">
        <v>801</v>
      </c>
      <c r="E805" s="86" t="s">
        <v>12783</v>
      </c>
      <c r="F805" s="85" t="s">
        <v>235</v>
      </c>
      <c r="G805" s="86" t="s">
        <v>1166</v>
      </c>
      <c r="H805" s="85" t="s">
        <v>1</v>
      </c>
      <c r="I805" s="85">
        <v>1</v>
      </c>
      <c r="J805" s="88">
        <v>6.3978323682864274E-3</v>
      </c>
      <c r="K805" s="146">
        <v>6.5918052287671346E-3</v>
      </c>
      <c r="L805" s="147">
        <v>9.0741271576807708E-10</v>
      </c>
      <c r="M805" s="147">
        <v>7.8593400999187675E-4</v>
      </c>
      <c r="N805" s="87">
        <v>8.5087137909073032E-2</v>
      </c>
      <c r="O805" s="88">
        <v>5.7820089313647838E-3</v>
      </c>
      <c r="P805" s="89">
        <v>67.953971345747135</v>
      </c>
    </row>
    <row r="806" spans="1:16">
      <c r="A806" s="75" t="s">
        <v>12786</v>
      </c>
      <c r="B806" s="85">
        <v>802</v>
      </c>
      <c r="C806" s="85">
        <v>8552</v>
      </c>
      <c r="D806" s="85">
        <v>802</v>
      </c>
      <c r="E806" s="86" t="s">
        <v>12783</v>
      </c>
      <c r="F806" s="85" t="s">
        <v>38</v>
      </c>
      <c r="G806" s="86" t="s">
        <v>1166</v>
      </c>
      <c r="H806" s="85" t="s">
        <v>1</v>
      </c>
      <c r="I806" s="85">
        <v>1</v>
      </c>
      <c r="J806" s="88">
        <v>2.9478419530051508E-2</v>
      </c>
      <c r="K806" s="146">
        <v>3.4545599221463552E-2</v>
      </c>
      <c r="L806" s="147">
        <v>1.5046086971846999E-9</v>
      </c>
      <c r="M806" s="147">
        <v>2.739069956236035E-3</v>
      </c>
      <c r="N806" s="87">
        <v>0.37279703659681829</v>
      </c>
      <c r="O806" s="88">
        <v>2.413669145810737E-2</v>
      </c>
      <c r="P806" s="89">
        <v>64.744858699644951</v>
      </c>
    </row>
    <row r="807" spans="1:16">
      <c r="A807" s="75" t="s">
        <v>12787</v>
      </c>
      <c r="B807" s="85">
        <v>803</v>
      </c>
      <c r="C807" s="85">
        <v>8553</v>
      </c>
      <c r="D807" s="85">
        <v>803</v>
      </c>
      <c r="E807" s="86" t="s">
        <v>12783</v>
      </c>
      <c r="F807" s="85" t="s">
        <v>1171</v>
      </c>
      <c r="G807" s="86" t="s">
        <v>1166</v>
      </c>
      <c r="H807" s="85" t="s">
        <v>1</v>
      </c>
      <c r="I807" s="85">
        <v>1</v>
      </c>
      <c r="J807" s="88">
        <v>2.7940984270670721E-2</v>
      </c>
      <c r="K807" s="146">
        <v>3.676314365470866E-2</v>
      </c>
      <c r="L807" s="147">
        <v>1.2271617827343189E-9</v>
      </c>
      <c r="M807" s="147">
        <v>2.547871598547715E-3</v>
      </c>
      <c r="N807" s="87">
        <v>0.35114027517762542</v>
      </c>
      <c r="O807" s="88">
        <v>2.3690482376312289E-2</v>
      </c>
      <c r="P807" s="89">
        <v>67.467288861490985</v>
      </c>
    </row>
    <row r="808" spans="1:16">
      <c r="A808" s="75" t="s">
        <v>1172</v>
      </c>
      <c r="B808" s="85">
        <v>804</v>
      </c>
      <c r="C808" s="85">
        <v>554</v>
      </c>
      <c r="D808" s="85">
        <v>804</v>
      </c>
      <c r="E808" s="86" t="s">
        <v>1173</v>
      </c>
      <c r="F808" s="85" t="s">
        <v>232</v>
      </c>
      <c r="G808" s="86" t="s">
        <v>1174</v>
      </c>
      <c r="H808" s="85" t="s">
        <v>1</v>
      </c>
      <c r="I808" s="85">
        <v>1</v>
      </c>
      <c r="J808" s="88">
        <v>0.18718162621016909</v>
      </c>
      <c r="K808" s="146">
        <v>0.55671725961135909</v>
      </c>
      <c r="L808" s="147">
        <v>2.0263042907466391E-9</v>
      </c>
      <c r="M808" s="147">
        <v>1.574477514603935E-2</v>
      </c>
      <c r="N808" s="87">
        <v>2.1570994054619508</v>
      </c>
      <c r="O808" s="88">
        <v>0.15063687473844131</v>
      </c>
      <c r="P808" s="89">
        <v>69.833070444976485</v>
      </c>
    </row>
    <row r="809" spans="1:16">
      <c r="A809" s="75" t="s">
        <v>1175</v>
      </c>
      <c r="B809" s="85">
        <v>805</v>
      </c>
      <c r="C809" s="85">
        <v>555</v>
      </c>
      <c r="D809" s="85">
        <v>805</v>
      </c>
      <c r="E809" s="86" t="s">
        <v>1173</v>
      </c>
      <c r="F809" s="85" t="s">
        <v>283</v>
      </c>
      <c r="G809" s="86" t="s">
        <v>1174</v>
      </c>
      <c r="H809" s="85" t="s">
        <v>1</v>
      </c>
      <c r="I809" s="85">
        <v>1</v>
      </c>
      <c r="J809" s="88">
        <v>0.45394008087264842</v>
      </c>
      <c r="K809" s="146">
        <v>0.84047971344880223</v>
      </c>
      <c r="L809" s="147">
        <v>4.4834168520631184E-9</v>
      </c>
      <c r="M809" s="147">
        <v>1.9170762980818531E-2</v>
      </c>
      <c r="N809" s="87">
        <v>4.6502788073320556</v>
      </c>
      <c r="O809" s="88">
        <v>0.37460440559176272</v>
      </c>
      <c r="P809" s="89">
        <v>80.555257246324047</v>
      </c>
    </row>
    <row r="810" spans="1:16">
      <c r="A810" s="75" t="s">
        <v>1176</v>
      </c>
      <c r="B810" s="85">
        <v>806</v>
      </c>
      <c r="C810" s="85">
        <v>556</v>
      </c>
      <c r="D810" s="85">
        <v>806</v>
      </c>
      <c r="E810" s="86" t="s">
        <v>1173</v>
      </c>
      <c r="F810" s="85" t="s">
        <v>235</v>
      </c>
      <c r="G810" s="86" t="s">
        <v>1174</v>
      </c>
      <c r="H810" s="85" t="s">
        <v>1</v>
      </c>
      <c r="I810" s="85">
        <v>1</v>
      </c>
      <c r="J810" s="88">
        <v>0.18989971096007341</v>
      </c>
      <c r="K810" s="146">
        <v>0.53595798395406768</v>
      </c>
      <c r="L810" s="147">
        <v>2.4842357038406231E-9</v>
      </c>
      <c r="M810" s="147">
        <v>1.5180805112028441E-2</v>
      </c>
      <c r="N810" s="87">
        <v>2.1499197481261159</v>
      </c>
      <c r="O810" s="88">
        <v>0.15887910926506529</v>
      </c>
      <c r="P810" s="89">
        <v>73.900018548852984</v>
      </c>
    </row>
    <row r="811" spans="1:16">
      <c r="A811" s="75" t="s">
        <v>1177</v>
      </c>
      <c r="B811" s="85">
        <v>807</v>
      </c>
      <c r="C811" s="85">
        <v>557</v>
      </c>
      <c r="D811" s="85">
        <v>807</v>
      </c>
      <c r="E811" s="86" t="s">
        <v>1173</v>
      </c>
      <c r="F811" s="85" t="s">
        <v>38</v>
      </c>
      <c r="G811" s="86" t="s">
        <v>1174</v>
      </c>
      <c r="H811" s="85" t="s">
        <v>1</v>
      </c>
      <c r="I811" s="85">
        <v>1</v>
      </c>
      <c r="J811" s="88">
        <v>0.31323629205161119</v>
      </c>
      <c r="K811" s="146">
        <v>0.75160236340726616</v>
      </c>
      <c r="L811" s="147">
        <v>3.7819888699043471E-9</v>
      </c>
      <c r="M811" s="147">
        <v>2.4030077114332759E-2</v>
      </c>
      <c r="N811" s="87">
        <v>4.6185224166348986</v>
      </c>
      <c r="O811" s="88">
        <v>0.28041177901733721</v>
      </c>
      <c r="P811" s="89">
        <v>60.714608206156122</v>
      </c>
    </row>
    <row r="812" spans="1:16">
      <c r="A812" s="75" t="s">
        <v>1178</v>
      </c>
      <c r="B812" s="85">
        <v>808</v>
      </c>
      <c r="C812" s="85">
        <v>558</v>
      </c>
      <c r="D812" s="85">
        <v>808</v>
      </c>
      <c r="E812" s="86" t="s">
        <v>1173</v>
      </c>
      <c r="F812" s="85" t="s">
        <v>1171</v>
      </c>
      <c r="G812" s="86" t="s">
        <v>1174</v>
      </c>
      <c r="H812" s="85" t="s">
        <v>1</v>
      </c>
      <c r="I812" s="85">
        <v>1</v>
      </c>
      <c r="J812" s="88">
        <v>0.40673273623910139</v>
      </c>
      <c r="K812" s="146">
        <v>1.3604511597542142</v>
      </c>
      <c r="L812" s="147">
        <v>4.0717389074828424E-9</v>
      </c>
      <c r="M812" s="147">
        <v>1.8559502801801461E-2</v>
      </c>
      <c r="N812" s="87">
        <v>4.5392829656734124</v>
      </c>
      <c r="O812" s="88">
        <v>0.37515326870063481</v>
      </c>
      <c r="P812" s="89">
        <v>82.645931425202534</v>
      </c>
    </row>
    <row r="813" spans="1:16">
      <c r="A813" s="75" t="s">
        <v>12788</v>
      </c>
      <c r="B813" s="85">
        <v>809</v>
      </c>
      <c r="C813" s="85">
        <v>8554</v>
      </c>
      <c r="D813" s="85">
        <v>809</v>
      </c>
      <c r="E813" s="86" t="s">
        <v>12789</v>
      </c>
      <c r="F813" s="85" t="s">
        <v>232</v>
      </c>
      <c r="G813" s="86" t="s">
        <v>1174</v>
      </c>
      <c r="H813" s="85" t="s">
        <v>1</v>
      </c>
      <c r="I813" s="85">
        <v>1</v>
      </c>
      <c r="J813" s="88">
        <v>0.2336739281021484</v>
      </c>
      <c r="K813" s="146">
        <v>0.61008642569835847</v>
      </c>
      <c r="L813" s="147">
        <v>2.2730125207558502E-9</v>
      </c>
      <c r="M813" s="147">
        <v>2.2222666788622961E-2</v>
      </c>
      <c r="N813" s="87">
        <v>2.8699968924928339</v>
      </c>
      <c r="O813" s="88">
        <v>0.1928702425787252</v>
      </c>
      <c r="P813" s="89">
        <v>67.202247878115699</v>
      </c>
    </row>
    <row r="814" spans="1:16">
      <c r="A814" s="75" t="s">
        <v>12790</v>
      </c>
      <c r="B814" s="85">
        <v>810</v>
      </c>
      <c r="C814" s="85">
        <v>8555</v>
      </c>
      <c r="D814" s="85">
        <v>810</v>
      </c>
      <c r="E814" s="86" t="s">
        <v>12789</v>
      </c>
      <c r="F814" s="85" t="s">
        <v>283</v>
      </c>
      <c r="G814" s="86" t="s">
        <v>1174</v>
      </c>
      <c r="H814" s="85" t="s">
        <v>1</v>
      </c>
      <c r="I814" s="85">
        <v>1</v>
      </c>
      <c r="J814" s="88">
        <v>0.51499405801756126</v>
      </c>
      <c r="K814" s="146">
        <v>0.90709782873265288</v>
      </c>
      <c r="L814" s="147">
        <v>4.7770379309159879E-9</v>
      </c>
      <c r="M814" s="147">
        <v>2.7778052545225411E-2</v>
      </c>
      <c r="N814" s="87">
        <v>5.583593565745403</v>
      </c>
      <c r="O814" s="88">
        <v>0.42999099805042329</v>
      </c>
      <c r="P814" s="89">
        <v>77.009723753598465</v>
      </c>
    </row>
    <row r="815" spans="1:16">
      <c r="A815" s="75" t="s">
        <v>12791</v>
      </c>
      <c r="B815" s="85">
        <v>811</v>
      </c>
      <c r="C815" s="85">
        <v>8556</v>
      </c>
      <c r="D815" s="85">
        <v>811</v>
      </c>
      <c r="E815" s="86" t="s">
        <v>12789</v>
      </c>
      <c r="F815" s="85" t="s">
        <v>235</v>
      </c>
      <c r="G815" s="86" t="s">
        <v>1174</v>
      </c>
      <c r="H815" s="85" t="s">
        <v>1</v>
      </c>
      <c r="I815" s="85">
        <v>1</v>
      </c>
      <c r="J815" s="88">
        <v>0.23292040361509789</v>
      </c>
      <c r="K815" s="146">
        <v>0.58289935611203769</v>
      </c>
      <c r="L815" s="147">
        <v>2.6911310246873591E-9</v>
      </c>
      <c r="M815" s="147">
        <v>2.1245791805102561E-2</v>
      </c>
      <c r="N815" s="87">
        <v>2.8075648230210368</v>
      </c>
      <c r="O815" s="88">
        <v>0.1979063714156965</v>
      </c>
      <c r="P815" s="89">
        <v>70.490401430070065</v>
      </c>
    </row>
    <row r="816" spans="1:16">
      <c r="A816" s="75" t="s">
        <v>12792</v>
      </c>
      <c r="B816" s="85">
        <v>812</v>
      </c>
      <c r="C816" s="85">
        <v>8557</v>
      </c>
      <c r="D816" s="85">
        <v>812</v>
      </c>
      <c r="E816" s="86" t="s">
        <v>12789</v>
      </c>
      <c r="F816" s="85" t="s">
        <v>38</v>
      </c>
      <c r="G816" s="86" t="s">
        <v>1174</v>
      </c>
      <c r="H816" s="85" t="s">
        <v>1</v>
      </c>
      <c r="I816" s="85">
        <v>1</v>
      </c>
      <c r="J816" s="88">
        <v>0.329437214808801</v>
      </c>
      <c r="K816" s="146">
        <v>0.77201248709831338</v>
      </c>
      <c r="L816" s="147">
        <v>3.8675777651746677E-9</v>
      </c>
      <c r="M816" s="147">
        <v>2.6253574763326029E-2</v>
      </c>
      <c r="N816" s="87">
        <v>4.8607480259842824</v>
      </c>
      <c r="O816" s="88">
        <v>0.29511450482398571</v>
      </c>
      <c r="P816" s="89">
        <v>60.713804386975234</v>
      </c>
    </row>
    <row r="817" spans="1:16">
      <c r="A817" s="75" t="s">
        <v>12793</v>
      </c>
      <c r="B817" s="85">
        <v>813</v>
      </c>
      <c r="C817" s="85">
        <v>8558</v>
      </c>
      <c r="D817" s="85">
        <v>813</v>
      </c>
      <c r="E817" s="86" t="s">
        <v>12789</v>
      </c>
      <c r="F817" s="85" t="s">
        <v>1171</v>
      </c>
      <c r="G817" s="86" t="s">
        <v>1174</v>
      </c>
      <c r="H817" s="85" t="s">
        <v>1</v>
      </c>
      <c r="I817" s="85">
        <v>1</v>
      </c>
      <c r="J817" s="88">
        <v>0.43903586525406602</v>
      </c>
      <c r="K817" s="146">
        <v>1.3956982259304311</v>
      </c>
      <c r="L817" s="147">
        <v>4.2270912700191122E-9</v>
      </c>
      <c r="M817" s="147">
        <v>2.3113544950575139E-2</v>
      </c>
      <c r="N817" s="87">
        <v>5.0330916979209173</v>
      </c>
      <c r="O817" s="88">
        <v>0.40445783370292421</v>
      </c>
      <c r="P817" s="89">
        <v>80.359718832462107</v>
      </c>
    </row>
    <row r="818" spans="1:16">
      <c r="A818" s="75" t="s">
        <v>1179</v>
      </c>
      <c r="B818" s="85">
        <v>814</v>
      </c>
      <c r="C818" s="85">
        <v>559</v>
      </c>
      <c r="D818" s="85">
        <v>814</v>
      </c>
      <c r="E818" s="86" t="s">
        <v>1180</v>
      </c>
      <c r="F818" s="85" t="s">
        <v>235</v>
      </c>
      <c r="G818" s="86" t="s">
        <v>1181</v>
      </c>
      <c r="H818" s="85" t="s">
        <v>1</v>
      </c>
      <c r="I818" s="85">
        <v>1</v>
      </c>
      <c r="J818" s="88">
        <v>3.5092664570610992E-2</v>
      </c>
      <c r="K818" s="146">
        <v>0.20900682518886371</v>
      </c>
      <c r="L818" s="147">
        <v>1.7077681164498441E-9</v>
      </c>
      <c r="M818" s="147">
        <v>8.2696293226338386E-3</v>
      </c>
      <c r="N818" s="87">
        <v>1.162019049572955</v>
      </c>
      <c r="O818" s="88">
        <v>-5.8795253494576122E-3</v>
      </c>
      <c r="P818" s="89">
        <v>-5.0597495382010766</v>
      </c>
    </row>
    <row r="819" spans="1:16">
      <c r="A819" s="75" t="s">
        <v>1182</v>
      </c>
      <c r="B819" s="85">
        <v>815</v>
      </c>
      <c r="C819" s="85">
        <v>560</v>
      </c>
      <c r="D819" s="85">
        <v>815</v>
      </c>
      <c r="E819" s="86" t="s">
        <v>1180</v>
      </c>
      <c r="F819" s="85" t="s">
        <v>1183</v>
      </c>
      <c r="G819" s="86" t="s">
        <v>1181</v>
      </c>
      <c r="H819" s="85" t="s">
        <v>1</v>
      </c>
      <c r="I819" s="85">
        <v>1</v>
      </c>
      <c r="J819" s="88">
        <v>5.0977167657778738E-2</v>
      </c>
      <c r="K819" s="146">
        <v>0.22229319676043499</v>
      </c>
      <c r="L819" s="147">
        <v>2.112129781873493E-9</v>
      </c>
      <c r="M819" s="147">
        <v>3.3618742821851311E-3</v>
      </c>
      <c r="N819" s="87">
        <v>0.46610573177370251</v>
      </c>
      <c r="O819" s="88">
        <v>2.408802907357116E-2</v>
      </c>
      <c r="P819" s="89">
        <v>51.679323877669162</v>
      </c>
    </row>
    <row r="820" spans="1:16">
      <c r="A820" s="75" t="s">
        <v>1184</v>
      </c>
      <c r="B820" s="85">
        <v>816</v>
      </c>
      <c r="C820" s="85">
        <v>561</v>
      </c>
      <c r="D820" s="85">
        <v>816</v>
      </c>
      <c r="E820" s="86" t="s">
        <v>1180</v>
      </c>
      <c r="F820" s="85" t="s">
        <v>1185</v>
      </c>
      <c r="G820" s="86" t="s">
        <v>1181</v>
      </c>
      <c r="H820" s="85" t="s">
        <v>1</v>
      </c>
      <c r="I820" s="85">
        <v>1</v>
      </c>
      <c r="J820" s="88">
        <v>0.1732561035108803</v>
      </c>
      <c r="K820" s="146">
        <v>0.39445905239543266</v>
      </c>
      <c r="L820" s="147">
        <v>3.0051333531616201E-9</v>
      </c>
      <c r="M820" s="147">
        <v>1.398640776425455E-2</v>
      </c>
      <c r="N820" s="87">
        <v>1.8596028179510209</v>
      </c>
      <c r="O820" s="88">
        <v>9.1104592972376483E-2</v>
      </c>
      <c r="P820" s="89">
        <v>48.991425530726438</v>
      </c>
    </row>
    <row r="821" spans="1:16">
      <c r="A821" s="75" t="s">
        <v>1186</v>
      </c>
      <c r="B821" s="85">
        <v>817</v>
      </c>
      <c r="C821" s="85">
        <v>562</v>
      </c>
      <c r="D821" s="85">
        <v>817</v>
      </c>
      <c r="E821" s="86" t="s">
        <v>1180</v>
      </c>
      <c r="F821" s="85" t="s">
        <v>38</v>
      </c>
      <c r="G821" s="86" t="s">
        <v>1181</v>
      </c>
      <c r="H821" s="85" t="s">
        <v>1</v>
      </c>
      <c r="I821" s="85">
        <v>1</v>
      </c>
      <c r="J821" s="88">
        <v>0.14545175679628461</v>
      </c>
      <c r="K821" s="146">
        <v>0.37550447356743749</v>
      </c>
      <c r="L821" s="147">
        <v>2.569438269877407E-9</v>
      </c>
      <c r="M821" s="147">
        <v>6.9489010436939438E-3</v>
      </c>
      <c r="N821" s="87">
        <v>1.029706747959974</v>
      </c>
      <c r="O821" s="88">
        <v>0.1075786664251055</v>
      </c>
      <c r="P821" s="89">
        <v>104.47505237606467</v>
      </c>
    </row>
    <row r="822" spans="1:16">
      <c r="A822" s="75" t="s">
        <v>1187</v>
      </c>
      <c r="B822" s="85">
        <v>818</v>
      </c>
      <c r="C822" s="85">
        <v>563</v>
      </c>
      <c r="D822" s="85">
        <v>818</v>
      </c>
      <c r="E822" s="86" t="s">
        <v>1180</v>
      </c>
      <c r="F822" s="85" t="s">
        <v>238</v>
      </c>
      <c r="G822" s="86" t="s">
        <v>1181</v>
      </c>
      <c r="H822" s="85" t="s">
        <v>1</v>
      </c>
      <c r="I822" s="85">
        <v>1</v>
      </c>
      <c r="J822" s="88">
        <v>7.835873411423655E-2</v>
      </c>
      <c r="K822" s="146">
        <v>0.37203806197911993</v>
      </c>
      <c r="L822" s="147">
        <v>2.6797391427379091E-9</v>
      </c>
      <c r="M822" s="147">
        <v>4.3862391704337826E-3</v>
      </c>
      <c r="N822" s="87">
        <v>0.91004688810098588</v>
      </c>
      <c r="O822" s="88">
        <v>5.3154360460467107E-2</v>
      </c>
      <c r="P822" s="89">
        <v>58.408375607311221</v>
      </c>
    </row>
    <row r="823" spans="1:16">
      <c r="A823" s="75" t="s">
        <v>12794</v>
      </c>
      <c r="B823" s="85">
        <v>819</v>
      </c>
      <c r="C823" s="85">
        <v>8559</v>
      </c>
      <c r="D823" s="85">
        <v>819</v>
      </c>
      <c r="E823" s="86" t="s">
        <v>12795</v>
      </c>
      <c r="F823" s="85" t="s">
        <v>55</v>
      </c>
      <c r="G823" s="86" t="s">
        <v>1181</v>
      </c>
      <c r="H823" s="85" t="s">
        <v>1</v>
      </c>
      <c r="I823" s="85">
        <v>1</v>
      </c>
      <c r="J823" s="88">
        <v>0.28599841201274362</v>
      </c>
      <c r="K823" s="146">
        <v>0.60898496102168753</v>
      </c>
      <c r="L823" s="147">
        <v>3.7267834618862799E-9</v>
      </c>
      <c r="M823" s="147">
        <v>2.35664452775418E-2</v>
      </c>
      <c r="N823" s="87">
        <v>2.933448244330533</v>
      </c>
      <c r="O823" s="88">
        <v>0.20884349035832289</v>
      </c>
      <c r="P823" s="89">
        <v>71.193855477748457</v>
      </c>
    </row>
    <row r="824" spans="1:16">
      <c r="A824" s="75" t="s">
        <v>1188</v>
      </c>
      <c r="B824" s="85">
        <v>820</v>
      </c>
      <c r="C824" s="85">
        <v>564</v>
      </c>
      <c r="D824" s="85">
        <v>820</v>
      </c>
      <c r="E824" s="86" t="s">
        <v>1189</v>
      </c>
      <c r="F824" s="85" t="s">
        <v>38</v>
      </c>
      <c r="G824" s="86" t="s">
        <v>1190</v>
      </c>
      <c r="H824" s="85" t="s">
        <v>260</v>
      </c>
      <c r="I824" s="85">
        <v>1</v>
      </c>
      <c r="J824" s="88">
        <v>1094581.394072124</v>
      </c>
      <c r="K824" s="146">
        <v>2659111.5650722822</v>
      </c>
      <c r="L824" s="147">
        <v>5.5557467146845159E-3</v>
      </c>
      <c r="M824" s="147">
        <v>92805.403631927722</v>
      </c>
      <c r="N824" s="87">
        <v>11824805.13240201</v>
      </c>
      <c r="O824" s="88">
        <v>978391.17655938317</v>
      </c>
      <c r="P824" s="89">
        <v>82.74057505424949</v>
      </c>
    </row>
    <row r="825" spans="1:16">
      <c r="A825" s="75" t="s">
        <v>1191</v>
      </c>
      <c r="B825" s="85">
        <v>821</v>
      </c>
      <c r="C825" s="85">
        <v>565</v>
      </c>
      <c r="D825" s="85">
        <v>821</v>
      </c>
      <c r="E825" s="86" t="s">
        <v>1189</v>
      </c>
      <c r="F825" s="85" t="s">
        <v>11</v>
      </c>
      <c r="G825" s="86" t="s">
        <v>1190</v>
      </c>
      <c r="H825" s="85" t="s">
        <v>260</v>
      </c>
      <c r="I825" s="85">
        <v>1</v>
      </c>
      <c r="J825" s="88">
        <v>925059.00292748865</v>
      </c>
      <c r="K825" s="146">
        <v>2400097.1963507622</v>
      </c>
      <c r="L825" s="147">
        <v>4.745502164747996E-3</v>
      </c>
      <c r="M825" s="147">
        <v>92589.881547482</v>
      </c>
      <c r="N825" s="87">
        <v>10936315.50046744</v>
      </c>
      <c r="O825" s="88">
        <v>831182.61847715091</v>
      </c>
      <c r="P825" s="89">
        <v>76.002070207431785</v>
      </c>
    </row>
    <row r="826" spans="1:16">
      <c r="A826" s="75" t="s">
        <v>12796</v>
      </c>
      <c r="B826" s="85">
        <v>822</v>
      </c>
      <c r="C826" s="85">
        <v>8560</v>
      </c>
      <c r="D826" s="85">
        <v>822</v>
      </c>
      <c r="E826" s="86" t="s">
        <v>12797</v>
      </c>
      <c r="F826" s="85" t="s">
        <v>55</v>
      </c>
      <c r="G826" s="86" t="s">
        <v>1190</v>
      </c>
      <c r="H826" s="85" t="s">
        <v>260</v>
      </c>
      <c r="I826" s="85">
        <v>1</v>
      </c>
      <c r="J826" s="88">
        <v>1038538.588128101</v>
      </c>
      <c r="K826" s="146">
        <v>2573483.3958082655</v>
      </c>
      <c r="L826" s="147">
        <v>5.2878860635180791E-3</v>
      </c>
      <c r="M826" s="147">
        <v>92734.15367920055</v>
      </c>
      <c r="N826" s="87">
        <v>11531077.25557363</v>
      </c>
      <c r="O826" s="88">
        <v>929725.15316154761</v>
      </c>
      <c r="P826" s="89">
        <v>80.627779396080129</v>
      </c>
    </row>
    <row r="827" spans="1:16">
      <c r="A827" s="75" t="s">
        <v>1192</v>
      </c>
      <c r="B827" s="85">
        <v>823</v>
      </c>
      <c r="C827" s="85">
        <v>566</v>
      </c>
      <c r="D827" s="85">
        <v>823</v>
      </c>
      <c r="E827" s="86" t="s">
        <v>1193</v>
      </c>
      <c r="F827" s="85" t="s">
        <v>38</v>
      </c>
      <c r="G827" s="86" t="s">
        <v>1194</v>
      </c>
      <c r="H827" s="85" t="s">
        <v>260</v>
      </c>
      <c r="I827" s="85">
        <v>1</v>
      </c>
      <c r="J827" s="88">
        <v>1313348.3619650709</v>
      </c>
      <c r="K827" s="146">
        <v>3190239.6138457549</v>
      </c>
      <c r="L827" s="147">
        <v>6.6660991354381511E-3</v>
      </c>
      <c r="M827" s="147">
        <v>111346.80736768671</v>
      </c>
      <c r="N827" s="87">
        <v>14187750.65808541</v>
      </c>
      <c r="O827" s="88">
        <v>1173938.104387145</v>
      </c>
      <c r="P827" s="89">
        <v>82.743074126280433</v>
      </c>
    </row>
    <row r="828" spans="1:16">
      <c r="A828" s="75" t="s">
        <v>1195</v>
      </c>
      <c r="B828" s="85">
        <v>824</v>
      </c>
      <c r="C828" s="85">
        <v>567</v>
      </c>
      <c r="D828" s="85">
        <v>824</v>
      </c>
      <c r="E828" s="86" t="s">
        <v>1193</v>
      </c>
      <c r="F828" s="85" t="s">
        <v>11</v>
      </c>
      <c r="G828" s="86" t="s">
        <v>1194</v>
      </c>
      <c r="H828" s="85" t="s">
        <v>260</v>
      </c>
      <c r="I828" s="85">
        <v>1</v>
      </c>
      <c r="J828" s="88">
        <v>1109925.238010155</v>
      </c>
      <c r="K828" s="146">
        <v>2879418.0830434505</v>
      </c>
      <c r="L828" s="147">
        <v>5.6938225764601872E-3</v>
      </c>
      <c r="M828" s="147">
        <v>111088.3636242776</v>
      </c>
      <c r="N828" s="87">
        <v>13121593.147015771</v>
      </c>
      <c r="O828" s="88">
        <v>997291.1419172457</v>
      </c>
      <c r="P828" s="89">
        <v>76.003815294643431</v>
      </c>
    </row>
    <row r="829" spans="1:16">
      <c r="A829" s="75" t="s">
        <v>12798</v>
      </c>
      <c r="B829" s="85">
        <v>825</v>
      </c>
      <c r="C829" s="85">
        <v>8561</v>
      </c>
      <c r="D829" s="85">
        <v>825</v>
      </c>
      <c r="E829" s="86" t="s">
        <v>12799</v>
      </c>
      <c r="F829" s="85" t="s">
        <v>55</v>
      </c>
      <c r="G829" s="86" t="s">
        <v>1194</v>
      </c>
      <c r="H829" s="85" t="s">
        <v>260</v>
      </c>
      <c r="I829" s="85">
        <v>1</v>
      </c>
      <c r="J829" s="88">
        <v>1246098.233039004</v>
      </c>
      <c r="K829" s="146">
        <v>3087484.3930376959</v>
      </c>
      <c r="L829" s="147">
        <v>6.3446719413618692E-3</v>
      </c>
      <c r="M829" s="147">
        <v>111261.3678427866</v>
      </c>
      <c r="N829" s="87">
        <v>13835287.13928299</v>
      </c>
      <c r="O829" s="88">
        <v>1115539.969654283</v>
      </c>
      <c r="P829" s="89">
        <v>80.630055482324849</v>
      </c>
    </row>
    <row r="830" spans="1:16">
      <c r="A830" s="75" t="s">
        <v>1196</v>
      </c>
      <c r="B830" s="85">
        <v>826</v>
      </c>
      <c r="C830" s="85">
        <v>568</v>
      </c>
      <c r="D830" s="85">
        <v>826</v>
      </c>
      <c r="E830" s="86" t="s">
        <v>1197</v>
      </c>
      <c r="F830" s="85" t="s">
        <v>509</v>
      </c>
      <c r="G830" s="86" t="s">
        <v>1198</v>
      </c>
      <c r="H830" s="85" t="s">
        <v>1</v>
      </c>
      <c r="I830" s="85">
        <v>1</v>
      </c>
      <c r="J830" s="88">
        <v>2.303648329640515E-2</v>
      </c>
      <c r="K830" s="146">
        <v>8.2548861912471808E-2</v>
      </c>
      <c r="L830" s="147">
        <v>1.5598210643273269E-10</v>
      </c>
      <c r="M830" s="147">
        <v>2.7132156865640211E-3</v>
      </c>
      <c r="N830" s="87">
        <v>0.30243857962927367</v>
      </c>
      <c r="O830" s="88">
        <v>2.081798112439642E-2</v>
      </c>
      <c r="P830" s="89">
        <v>68.833748491726496</v>
      </c>
    </row>
    <row r="831" spans="1:16">
      <c r="A831" s="75" t="s">
        <v>1199</v>
      </c>
      <c r="B831" s="85">
        <v>827</v>
      </c>
      <c r="C831" s="85">
        <v>569</v>
      </c>
      <c r="D831" s="85">
        <v>827</v>
      </c>
      <c r="E831" s="86" t="s">
        <v>1197</v>
      </c>
      <c r="F831" s="85" t="s">
        <v>38</v>
      </c>
      <c r="G831" s="86" t="s">
        <v>1198</v>
      </c>
      <c r="H831" s="85" t="s">
        <v>1</v>
      </c>
      <c r="I831" s="85">
        <v>1</v>
      </c>
      <c r="J831" s="88">
        <v>2.364612170945601E-2</v>
      </c>
      <c r="K831" s="146">
        <v>8.3526766423225624E-2</v>
      </c>
      <c r="L831" s="147">
        <v>1.587112191824443E-10</v>
      </c>
      <c r="M831" s="147">
        <v>2.6828894098971409E-3</v>
      </c>
      <c r="N831" s="87">
        <v>0.30727359938783821</v>
      </c>
      <c r="O831" s="88">
        <v>2.1343687663630859E-2</v>
      </c>
      <c r="P831" s="89">
        <v>69.461508265443371</v>
      </c>
    </row>
    <row r="832" spans="1:16">
      <c r="A832" s="75" t="s">
        <v>1200</v>
      </c>
      <c r="B832" s="85">
        <v>828</v>
      </c>
      <c r="C832" s="85">
        <v>570</v>
      </c>
      <c r="D832" s="85">
        <v>828</v>
      </c>
      <c r="E832" s="86" t="s">
        <v>1197</v>
      </c>
      <c r="F832" s="85" t="s">
        <v>11</v>
      </c>
      <c r="G832" s="86" t="s">
        <v>1198</v>
      </c>
      <c r="H832" s="85" t="s">
        <v>1</v>
      </c>
      <c r="I832" s="85">
        <v>1</v>
      </c>
      <c r="J832" s="88">
        <v>2.3092034844948432E-2</v>
      </c>
      <c r="K832" s="146">
        <v>8.2550328597587097E-2</v>
      </c>
      <c r="L832" s="147">
        <v>1.559420706877778E-10</v>
      </c>
      <c r="M832" s="147">
        <v>2.6843151094456952E-3</v>
      </c>
      <c r="N832" s="87">
        <v>0.30519998310486168</v>
      </c>
      <c r="O832" s="88">
        <v>2.0807810309897951E-2</v>
      </c>
      <c r="P832" s="89">
        <v>68.177626021521533</v>
      </c>
    </row>
    <row r="833" spans="1:16">
      <c r="A833" s="75" t="s">
        <v>12800</v>
      </c>
      <c r="B833" s="85">
        <v>829</v>
      </c>
      <c r="C833" s="85">
        <v>8562</v>
      </c>
      <c r="D833" s="85">
        <v>829</v>
      </c>
      <c r="E833" s="86" t="s">
        <v>12801</v>
      </c>
      <c r="F833" s="85" t="s">
        <v>55</v>
      </c>
      <c r="G833" s="86" t="s">
        <v>1198</v>
      </c>
      <c r="H833" s="85" t="s">
        <v>1</v>
      </c>
      <c r="I833" s="85">
        <v>1</v>
      </c>
      <c r="J833" s="88">
        <v>0.10308378376088891</v>
      </c>
      <c r="K833" s="146">
        <v>0.2276934956407663</v>
      </c>
      <c r="L833" s="147">
        <v>6.6245377052369742E-10</v>
      </c>
      <c r="M833" s="147">
        <v>1.309316895155754E-2</v>
      </c>
      <c r="N833" s="87">
        <v>1.4068665639003</v>
      </c>
      <c r="O833" s="88">
        <v>9.3433703551712197E-2</v>
      </c>
      <c r="P833" s="89">
        <v>66.412626434651372</v>
      </c>
    </row>
    <row r="834" spans="1:16">
      <c r="A834" s="75" t="s">
        <v>24858</v>
      </c>
      <c r="B834" s="85">
        <v>830</v>
      </c>
      <c r="C834" s="85">
        <v>15239</v>
      </c>
      <c r="D834" s="85">
        <v>830</v>
      </c>
      <c r="E834" s="86" t="s">
        <v>24859</v>
      </c>
      <c r="F834" s="85" t="s">
        <v>232</v>
      </c>
      <c r="G834" s="86" t="s">
        <v>1198</v>
      </c>
      <c r="H834" s="85" t="s">
        <v>1</v>
      </c>
      <c r="I834" s="85">
        <v>1</v>
      </c>
      <c r="J834" s="88">
        <v>1.5198366658436159E-2</v>
      </c>
      <c r="K834" s="146">
        <v>0.46568168899387696</v>
      </c>
      <c r="L834" s="147">
        <v>2.6313950250740698E-10</v>
      </c>
      <c r="M834" s="147">
        <v>1.3136963729402309E-2</v>
      </c>
      <c r="N834" s="87">
        <v>0.19101539827244399</v>
      </c>
      <c r="O834" s="88">
        <v>1.2208809375490541E-2</v>
      </c>
      <c r="P834" s="89">
        <v>63.915315131177003</v>
      </c>
    </row>
    <row r="835" spans="1:16">
      <c r="A835" s="75" t="s">
        <v>24862</v>
      </c>
      <c r="B835" s="85">
        <v>831</v>
      </c>
      <c r="C835" s="85">
        <v>15242</v>
      </c>
      <c r="D835" s="85">
        <v>831</v>
      </c>
      <c r="E835" s="86" t="s">
        <v>24859</v>
      </c>
      <c r="F835" s="85" t="s">
        <v>38</v>
      </c>
      <c r="G835" s="86" t="s">
        <v>1198</v>
      </c>
      <c r="H835" s="85" t="s">
        <v>1</v>
      </c>
      <c r="I835" s="85">
        <v>1</v>
      </c>
      <c r="J835" s="88">
        <v>2.7743076821256461E-2</v>
      </c>
      <c r="K835" s="146">
        <v>0.48234514604112472</v>
      </c>
      <c r="L835" s="147">
        <v>3.1492081144264122E-10</v>
      </c>
      <c r="M835" s="147">
        <v>1.3649159660883431E-2</v>
      </c>
      <c r="N835" s="87">
        <v>0.37484104359858328</v>
      </c>
      <c r="O835" s="88">
        <v>2.3962415271676859E-2</v>
      </c>
      <c r="P835" s="89">
        <v>63.926871619048669</v>
      </c>
    </row>
    <row r="836" spans="1:16">
      <c r="A836" s="75" t="s">
        <v>1201</v>
      </c>
      <c r="B836" s="85">
        <v>832</v>
      </c>
      <c r="C836" s="85">
        <v>571</v>
      </c>
      <c r="D836" s="85">
        <v>832</v>
      </c>
      <c r="E836" s="86" t="s">
        <v>1202</v>
      </c>
      <c r="F836" s="85" t="s">
        <v>55</v>
      </c>
      <c r="G836" s="86" t="s">
        <v>1203</v>
      </c>
      <c r="H836" s="85" t="s">
        <v>1</v>
      </c>
      <c r="I836" s="85">
        <v>1</v>
      </c>
      <c r="J836" s="88">
        <v>1.108794348483825</v>
      </c>
      <c r="K836" s="146">
        <v>5.57459107467061</v>
      </c>
      <c r="L836" s="147">
        <v>6.2643163912393217E-9</v>
      </c>
      <c r="M836" s="147">
        <v>6.9861479350796785E-2</v>
      </c>
      <c r="N836" s="87">
        <v>15.84429427308836</v>
      </c>
      <c r="O836" s="88">
        <v>0.96085552146970099</v>
      </c>
      <c r="P836" s="89">
        <v>60.643630123792924</v>
      </c>
    </row>
    <row r="837" spans="1:16">
      <c r="A837" s="75" t="s">
        <v>12802</v>
      </c>
      <c r="B837" s="85">
        <v>833</v>
      </c>
      <c r="C837" s="85">
        <v>8563</v>
      </c>
      <c r="D837" s="85">
        <v>833</v>
      </c>
      <c r="E837" s="86" t="s">
        <v>12803</v>
      </c>
      <c r="F837" s="85" t="s">
        <v>55</v>
      </c>
      <c r="G837" s="86" t="s">
        <v>1203</v>
      </c>
      <c r="H837" s="85" t="s">
        <v>1</v>
      </c>
      <c r="I837" s="85">
        <v>1</v>
      </c>
      <c r="J837" s="88">
        <v>1.163214449303184</v>
      </c>
      <c r="K837" s="146">
        <v>5.6508582178126172</v>
      </c>
      <c r="L837" s="147">
        <v>6.5715447456094507E-9</v>
      </c>
      <c r="M837" s="147">
        <v>7.6839148766936399E-2</v>
      </c>
      <c r="N837" s="87">
        <v>16.628363260633421</v>
      </c>
      <c r="O837" s="88">
        <v>1.0102666442469801</v>
      </c>
      <c r="P837" s="89">
        <v>60.755627502961836</v>
      </c>
    </row>
    <row r="838" spans="1:16">
      <c r="A838" s="75" t="s">
        <v>1204</v>
      </c>
      <c r="B838" s="85">
        <v>834</v>
      </c>
      <c r="C838" s="85">
        <v>572</v>
      </c>
      <c r="D838" s="85">
        <v>834</v>
      </c>
      <c r="E838" s="86" t="s">
        <v>1205</v>
      </c>
      <c r="F838" s="85" t="s">
        <v>55</v>
      </c>
      <c r="G838" s="86" t="s">
        <v>1206</v>
      </c>
      <c r="H838" s="85" t="s">
        <v>1</v>
      </c>
      <c r="I838" s="85">
        <v>1</v>
      </c>
      <c r="J838" s="88">
        <v>2.9439329772391458</v>
      </c>
      <c r="K838" s="146">
        <v>10.926532246937651</v>
      </c>
      <c r="L838" s="147">
        <v>1.4659599417139161E-8</v>
      </c>
      <c r="M838" s="147">
        <v>0.17859184400066291</v>
      </c>
      <c r="N838" s="87">
        <v>38.088660665485143</v>
      </c>
      <c r="O838" s="88">
        <v>2.6182981600700459</v>
      </c>
      <c r="P838" s="89">
        <v>68.742195559600574</v>
      </c>
    </row>
    <row r="839" spans="1:16">
      <c r="A839" s="75" t="s">
        <v>12804</v>
      </c>
      <c r="B839" s="85">
        <v>835</v>
      </c>
      <c r="C839" s="85">
        <v>8564</v>
      </c>
      <c r="D839" s="85">
        <v>835</v>
      </c>
      <c r="E839" s="86" t="s">
        <v>12805</v>
      </c>
      <c r="F839" s="85" t="s">
        <v>55</v>
      </c>
      <c r="G839" s="86" t="s">
        <v>1206</v>
      </c>
      <c r="H839" s="85" t="s">
        <v>1</v>
      </c>
      <c r="I839" s="85">
        <v>1</v>
      </c>
      <c r="J839" s="88">
        <v>2.9983530780585022</v>
      </c>
      <c r="K839" s="146">
        <v>11.002799390079687</v>
      </c>
      <c r="L839" s="147">
        <v>1.4966827771509272E-8</v>
      </c>
      <c r="M839" s="147">
        <v>0.18556951341680281</v>
      </c>
      <c r="N839" s="87">
        <v>38.872729653030198</v>
      </c>
      <c r="O839" s="88">
        <v>2.6677092828473241</v>
      </c>
      <c r="P839" s="89">
        <v>68.626754711046431</v>
      </c>
    </row>
    <row r="840" spans="1:16">
      <c r="A840" s="75" t="s">
        <v>1207</v>
      </c>
      <c r="B840" s="85">
        <v>836</v>
      </c>
      <c r="C840" s="85">
        <v>573</v>
      </c>
      <c r="D840" s="85">
        <v>836</v>
      </c>
      <c r="E840" s="86" t="s">
        <v>1208</v>
      </c>
      <c r="F840" s="85" t="s">
        <v>55</v>
      </c>
      <c r="G840" s="86" t="s">
        <v>1209</v>
      </c>
      <c r="H840" s="85" t="s">
        <v>1</v>
      </c>
      <c r="I840" s="85">
        <v>1</v>
      </c>
      <c r="J840" s="88">
        <v>2.4558181510521231</v>
      </c>
      <c r="K840" s="146">
        <v>9.6629518204833449</v>
      </c>
      <c r="L840" s="147">
        <v>1.242297965545551E-8</v>
      </c>
      <c r="M840" s="147">
        <v>0.1421569308132572</v>
      </c>
      <c r="N840" s="87">
        <v>30.827679972800912</v>
      </c>
      <c r="O840" s="88">
        <v>2.1839125199516292</v>
      </c>
      <c r="P840" s="89">
        <v>70.842584387747721</v>
      </c>
    </row>
    <row r="841" spans="1:16">
      <c r="A841" s="75" t="s">
        <v>12806</v>
      </c>
      <c r="B841" s="85">
        <v>837</v>
      </c>
      <c r="C841" s="85">
        <v>8565</v>
      </c>
      <c r="D841" s="85">
        <v>837</v>
      </c>
      <c r="E841" s="86" t="s">
        <v>12807</v>
      </c>
      <c r="F841" s="85" t="s">
        <v>55</v>
      </c>
      <c r="G841" s="86" t="s">
        <v>1209</v>
      </c>
      <c r="H841" s="85" t="s">
        <v>1</v>
      </c>
      <c r="I841" s="85">
        <v>1</v>
      </c>
      <c r="J841" s="88">
        <v>2.5102382518714732</v>
      </c>
      <c r="K841" s="146">
        <v>9.7392189636253459</v>
      </c>
      <c r="L841" s="147">
        <v>1.273020800982558E-8</v>
      </c>
      <c r="M841" s="147">
        <v>0.14913460022939751</v>
      </c>
      <c r="N841" s="87">
        <v>31.61174896034597</v>
      </c>
      <c r="O841" s="88">
        <v>2.2333236427289038</v>
      </c>
      <c r="P841" s="89">
        <v>70.648531516886422</v>
      </c>
    </row>
    <row r="842" spans="1:16">
      <c r="A842" s="75" t="s">
        <v>1210</v>
      </c>
      <c r="B842" s="85">
        <v>838</v>
      </c>
      <c r="C842" s="85">
        <v>574</v>
      </c>
      <c r="D842" s="85">
        <v>838</v>
      </c>
      <c r="E842" s="86" t="s">
        <v>1211</v>
      </c>
      <c r="F842" s="85" t="s">
        <v>55</v>
      </c>
      <c r="G842" s="86" t="s">
        <v>1212</v>
      </c>
      <c r="H842" s="85" t="s">
        <v>1</v>
      </c>
      <c r="I842" s="85">
        <v>1</v>
      </c>
      <c r="J842" s="88">
        <v>1.3843759865472181</v>
      </c>
      <c r="K842" s="146">
        <v>1.8154076577360936</v>
      </c>
      <c r="L842" s="147">
        <v>5.8180636483042814E-9</v>
      </c>
      <c r="M842" s="147">
        <v>6.6786382699431893E-2</v>
      </c>
      <c r="N842" s="87">
        <v>15.08423208745466</v>
      </c>
      <c r="O842" s="88">
        <v>1.246602441735486</v>
      </c>
      <c r="P842" s="89">
        <v>82.642751351742149</v>
      </c>
    </row>
    <row r="843" spans="1:16">
      <c r="A843" s="75" t="s">
        <v>12808</v>
      </c>
      <c r="B843" s="85">
        <v>839</v>
      </c>
      <c r="C843" s="85">
        <v>8566</v>
      </c>
      <c r="D843" s="85">
        <v>839</v>
      </c>
      <c r="E843" s="86" t="s">
        <v>12809</v>
      </c>
      <c r="F843" s="85" t="s">
        <v>55</v>
      </c>
      <c r="G843" s="86" t="s">
        <v>1212</v>
      </c>
      <c r="H843" s="85" t="s">
        <v>1</v>
      </c>
      <c r="I843" s="85">
        <v>1</v>
      </c>
      <c r="J843" s="88">
        <v>1.4387960873665799</v>
      </c>
      <c r="K843" s="146">
        <v>1.891674800878107</v>
      </c>
      <c r="L843" s="147">
        <v>6.1252920026743798E-9</v>
      </c>
      <c r="M843" s="147">
        <v>7.3764052115571382E-2</v>
      </c>
      <c r="N843" s="87">
        <v>15.86830107499974</v>
      </c>
      <c r="O843" s="88">
        <v>1.2960135645127679</v>
      </c>
      <c r="P843" s="89">
        <v>81.673114115197691</v>
      </c>
    </row>
    <row r="844" spans="1:16">
      <c r="A844" s="75" t="s">
        <v>11747</v>
      </c>
      <c r="B844" s="85">
        <v>840</v>
      </c>
      <c r="C844" s="85">
        <v>7974</v>
      </c>
      <c r="D844" s="85">
        <v>840</v>
      </c>
      <c r="E844" s="86" t="s">
        <v>11748</v>
      </c>
      <c r="F844" s="85" t="s">
        <v>38</v>
      </c>
      <c r="G844" s="86" t="s">
        <v>11749</v>
      </c>
      <c r="H844" s="85" t="s">
        <v>1</v>
      </c>
      <c r="I844" s="85">
        <v>1</v>
      </c>
      <c r="J844" s="88">
        <v>4.7562562969714749E-2</v>
      </c>
      <c r="K844" s="146">
        <v>6.4631079511436651E-2</v>
      </c>
      <c r="L844" s="147">
        <v>9.1649215580258739E-10</v>
      </c>
      <c r="M844" s="147">
        <v>4.4506707994169383E-3</v>
      </c>
      <c r="N844" s="87">
        <v>0.62644713023935128</v>
      </c>
      <c r="O844" s="88">
        <v>4.0550687691664193E-2</v>
      </c>
      <c r="P844" s="89">
        <v>64.731221094700672</v>
      </c>
    </row>
    <row r="845" spans="1:16">
      <c r="A845" s="75" t="s">
        <v>11756</v>
      </c>
      <c r="B845" s="85">
        <v>841</v>
      </c>
      <c r="C845" s="85">
        <v>7979</v>
      </c>
      <c r="D845" s="85">
        <v>841</v>
      </c>
      <c r="E845" s="86" t="s">
        <v>11748</v>
      </c>
      <c r="F845" s="85" t="s">
        <v>11</v>
      </c>
      <c r="G845" s="86" t="s">
        <v>11749</v>
      </c>
      <c r="H845" s="85" t="s">
        <v>1</v>
      </c>
      <c r="I845" s="85">
        <v>1</v>
      </c>
      <c r="J845" s="88">
        <v>2.100548856725382E-2</v>
      </c>
      <c r="K845" s="146">
        <v>2.8188334080433256E-2</v>
      </c>
      <c r="L845" s="147">
        <v>9.1036843422313377E-10</v>
      </c>
      <c r="M845" s="147">
        <v>3.1810803116430978E-3</v>
      </c>
      <c r="N845" s="87">
        <v>0.47525756481707532</v>
      </c>
      <c r="O845" s="88">
        <v>1.696446423143665E-2</v>
      </c>
      <c r="P845" s="89">
        <v>35.695306055709402</v>
      </c>
    </row>
    <row r="846" spans="1:16">
      <c r="A846" s="75" t="s">
        <v>12810</v>
      </c>
      <c r="B846" s="85">
        <v>842</v>
      </c>
      <c r="C846" s="85">
        <v>8567</v>
      </c>
      <c r="D846" s="85">
        <v>842</v>
      </c>
      <c r="E846" s="86" t="s">
        <v>12811</v>
      </c>
      <c r="F846" s="85" t="s">
        <v>55</v>
      </c>
      <c r="G846" s="86" t="s">
        <v>11749</v>
      </c>
      <c r="H846" s="85" t="s">
        <v>1</v>
      </c>
      <c r="I846" s="85">
        <v>1</v>
      </c>
      <c r="J846" s="88">
        <v>7.8148792041266846E-3</v>
      </c>
      <c r="K846" s="146">
        <v>1.0338917903509401E-2</v>
      </c>
      <c r="L846" s="147">
        <v>1.3940019184784389E-9</v>
      </c>
      <c r="M846" s="147">
        <v>8.2706423297763856E-4</v>
      </c>
      <c r="N846" s="87">
        <v>0.1112573774574778</v>
      </c>
      <c r="O846" s="88">
        <v>6.9591342380840096E-3</v>
      </c>
      <c r="P846" s="89">
        <v>62.549867677258234</v>
      </c>
    </row>
    <row r="847" spans="1:16">
      <c r="A847" s="75" t="s">
        <v>27099</v>
      </c>
      <c r="B847" s="85">
        <v>843</v>
      </c>
      <c r="C847" s="85">
        <v>16924</v>
      </c>
      <c r="D847" s="85">
        <v>843</v>
      </c>
      <c r="E847" s="86" t="s">
        <v>27100</v>
      </c>
      <c r="F847" s="85" t="s">
        <v>509</v>
      </c>
      <c r="G847" s="86" t="s">
        <v>11749</v>
      </c>
      <c r="H847" s="85" t="s">
        <v>1</v>
      </c>
      <c r="I847" s="85">
        <v>1</v>
      </c>
      <c r="J847" s="88">
        <v>3.9592070813719233E-3</v>
      </c>
      <c r="K847" s="146">
        <v>5.2787124710288518E-3</v>
      </c>
      <c r="L847" s="147">
        <v>8.6216665113472771E-10</v>
      </c>
      <c r="M847" s="147">
        <v>4.9146398452069244E-4</v>
      </c>
      <c r="N847" s="87">
        <v>5.5291188057018673E-2</v>
      </c>
      <c r="O847" s="88">
        <v>3.4856968183229991E-3</v>
      </c>
      <c r="P847" s="89">
        <v>63.042537894617084</v>
      </c>
    </row>
    <row r="848" spans="1:16">
      <c r="A848" s="75" t="s">
        <v>27104</v>
      </c>
      <c r="B848" s="85">
        <v>844</v>
      </c>
      <c r="C848" s="85">
        <v>16928</v>
      </c>
      <c r="D848" s="85">
        <v>844</v>
      </c>
      <c r="E848" s="86" t="s">
        <v>27100</v>
      </c>
      <c r="F848" s="85" t="s">
        <v>32</v>
      </c>
      <c r="G848" s="86" t="s">
        <v>11749</v>
      </c>
      <c r="H848" s="85" t="s">
        <v>1</v>
      </c>
      <c r="I848" s="85">
        <v>1</v>
      </c>
      <c r="J848" s="88">
        <v>6.2551162890616234E-3</v>
      </c>
      <c r="K848" s="146">
        <v>7.0543888037372833E-3</v>
      </c>
      <c r="L848" s="147">
        <v>6.6769786685020945E-10</v>
      </c>
      <c r="M848" s="147">
        <v>8.5594822997891843E-4</v>
      </c>
      <c r="N848" s="87">
        <v>9.9767430089313172E-2</v>
      </c>
      <c r="O848" s="88">
        <v>5.5003363800244266E-3</v>
      </c>
      <c r="P848" s="89">
        <v>55.13158327422537</v>
      </c>
    </row>
    <row r="849" spans="1:16">
      <c r="A849" s="75" t="s">
        <v>27108</v>
      </c>
      <c r="B849" s="85">
        <v>845</v>
      </c>
      <c r="C849" s="85">
        <v>16932</v>
      </c>
      <c r="D849" s="85">
        <v>845</v>
      </c>
      <c r="E849" s="86" t="s">
        <v>27100</v>
      </c>
      <c r="F849" s="85" t="s">
        <v>31</v>
      </c>
      <c r="G849" s="86" t="s">
        <v>11749</v>
      </c>
      <c r="H849" s="85" t="s">
        <v>1</v>
      </c>
      <c r="I849" s="85">
        <v>1</v>
      </c>
      <c r="J849" s="88">
        <v>6.6274672181521072E-3</v>
      </c>
      <c r="K849" s="146">
        <v>7.939864253541427E-3</v>
      </c>
      <c r="L849" s="147">
        <v>9.4327086854807731E-10</v>
      </c>
      <c r="M849" s="147">
        <v>8.1194910653372169E-4</v>
      </c>
      <c r="N849" s="87">
        <v>0.1051356375362115</v>
      </c>
      <c r="O849" s="88">
        <v>5.8532311680606621E-3</v>
      </c>
      <c r="P849" s="89">
        <v>55.673140956078328</v>
      </c>
    </row>
    <row r="850" spans="1:16">
      <c r="A850" s="75" t="s">
        <v>27112</v>
      </c>
      <c r="B850" s="85">
        <v>846</v>
      </c>
      <c r="C850" s="85">
        <v>16936</v>
      </c>
      <c r="D850" s="85">
        <v>846</v>
      </c>
      <c r="E850" s="86" t="s">
        <v>27100</v>
      </c>
      <c r="F850" s="85" t="s">
        <v>38</v>
      </c>
      <c r="G850" s="86" t="s">
        <v>11749</v>
      </c>
      <c r="H850" s="85" t="s">
        <v>1</v>
      </c>
      <c r="I850" s="85">
        <v>1</v>
      </c>
      <c r="J850" s="88">
        <v>5.8152359935126881E-3</v>
      </c>
      <c r="K850" s="146">
        <v>7.7263715851673062E-3</v>
      </c>
      <c r="L850" s="147">
        <v>8.6992183773876754E-10</v>
      </c>
      <c r="M850" s="147">
        <v>5.7588884732439531E-4</v>
      </c>
      <c r="N850" s="87">
        <v>7.9370559293712659E-2</v>
      </c>
      <c r="O850" s="88">
        <v>5.1294127912375042E-3</v>
      </c>
      <c r="P850" s="89">
        <v>64.626138922065408</v>
      </c>
    </row>
    <row r="851" spans="1:16">
      <c r="A851" s="75" t="s">
        <v>27116</v>
      </c>
      <c r="B851" s="85">
        <v>847</v>
      </c>
      <c r="C851" s="85">
        <v>16940</v>
      </c>
      <c r="D851" s="85">
        <v>847</v>
      </c>
      <c r="E851" s="86" t="s">
        <v>27117</v>
      </c>
      <c r="F851" s="85" t="s">
        <v>509</v>
      </c>
      <c r="G851" s="86" t="s">
        <v>11749</v>
      </c>
      <c r="H851" s="85" t="s">
        <v>1</v>
      </c>
      <c r="I851" s="85">
        <v>1</v>
      </c>
      <c r="J851" s="88">
        <v>1.7031928927126509E-2</v>
      </c>
      <c r="K851" s="146">
        <v>2.4195229056045514E-2</v>
      </c>
      <c r="L851" s="147">
        <v>7.3170429871386657E-9</v>
      </c>
      <c r="M851" s="147">
        <v>2.2950627968344041E-3</v>
      </c>
      <c r="N851" s="87">
        <v>0.2429092948615956</v>
      </c>
      <c r="O851" s="88">
        <v>1.549357797230864E-2</v>
      </c>
      <c r="P851" s="89">
        <v>63.783388697153569</v>
      </c>
    </row>
    <row r="852" spans="1:16">
      <c r="A852" s="75" t="s">
        <v>27121</v>
      </c>
      <c r="B852" s="85">
        <v>848</v>
      </c>
      <c r="C852" s="85">
        <v>16944</v>
      </c>
      <c r="D852" s="85">
        <v>848</v>
      </c>
      <c r="E852" s="86" t="s">
        <v>27117</v>
      </c>
      <c r="F852" s="85" t="s">
        <v>32</v>
      </c>
      <c r="G852" s="86" t="s">
        <v>11749</v>
      </c>
      <c r="H852" s="85" t="s">
        <v>1</v>
      </c>
      <c r="I852" s="85">
        <v>1</v>
      </c>
      <c r="J852" s="88">
        <v>7.6554120154702114E-3</v>
      </c>
      <c r="K852" s="146">
        <v>8.5851198146320636E-3</v>
      </c>
      <c r="L852" s="147">
        <v>8.5675403415263726E-10</v>
      </c>
      <c r="M852" s="147">
        <v>1.0232251724151889E-3</v>
      </c>
      <c r="N852" s="87">
        <v>0.1214632049753062</v>
      </c>
      <c r="O852" s="88">
        <v>6.5890413278842444E-3</v>
      </c>
      <c r="P852" s="89">
        <v>54.247221034747227</v>
      </c>
    </row>
    <row r="853" spans="1:16">
      <c r="A853" s="75" t="s">
        <v>27125</v>
      </c>
      <c r="B853" s="85">
        <v>849</v>
      </c>
      <c r="C853" s="85">
        <v>16948</v>
      </c>
      <c r="D853" s="85">
        <v>849</v>
      </c>
      <c r="E853" s="86" t="s">
        <v>27117</v>
      </c>
      <c r="F853" s="85" t="s">
        <v>31</v>
      </c>
      <c r="G853" s="86" t="s">
        <v>11749</v>
      </c>
      <c r="H853" s="85" t="s">
        <v>1</v>
      </c>
      <c r="I853" s="85">
        <v>1</v>
      </c>
      <c r="J853" s="88">
        <v>8.5406890300773353E-3</v>
      </c>
      <c r="K853" s="146">
        <v>1.0458457313163338E-2</v>
      </c>
      <c r="L853" s="147">
        <v>1.245153593595488E-9</v>
      </c>
      <c r="M853" s="147">
        <v>1.03049061836606E-3</v>
      </c>
      <c r="N853" s="87">
        <v>0.13673210935642571</v>
      </c>
      <c r="O853" s="88">
        <v>7.5855026096490136E-3</v>
      </c>
      <c r="P853" s="89">
        <v>55.477112474550829</v>
      </c>
    </row>
    <row r="854" spans="1:16">
      <c r="A854" s="75" t="s">
        <v>27129</v>
      </c>
      <c r="B854" s="85">
        <v>850</v>
      </c>
      <c r="C854" s="85">
        <v>16952</v>
      </c>
      <c r="D854" s="85">
        <v>850</v>
      </c>
      <c r="E854" s="86" t="s">
        <v>27117</v>
      </c>
      <c r="F854" s="85" t="s">
        <v>38</v>
      </c>
      <c r="G854" s="86" t="s">
        <v>11749</v>
      </c>
      <c r="H854" s="85" t="s">
        <v>1</v>
      </c>
      <c r="I854" s="85">
        <v>1</v>
      </c>
      <c r="J854" s="88">
        <v>8.1328666079150316E-3</v>
      </c>
      <c r="K854" s="146">
        <v>1.1041518530728264E-2</v>
      </c>
      <c r="L854" s="147">
        <v>1.399696059066481E-9</v>
      </c>
      <c r="M854" s="147">
        <v>7.8702766638847406E-4</v>
      </c>
      <c r="N854" s="87">
        <v>0.1105738681308229</v>
      </c>
      <c r="O854" s="88">
        <v>7.2671507779014611E-3</v>
      </c>
      <c r="P854" s="89">
        <v>65.722135806115602</v>
      </c>
    </row>
    <row r="855" spans="1:16">
      <c r="A855" s="75" t="s">
        <v>1213</v>
      </c>
      <c r="B855" s="85">
        <v>851</v>
      </c>
      <c r="C855" s="85">
        <v>575</v>
      </c>
      <c r="D855" s="85">
        <v>851</v>
      </c>
      <c r="E855" s="86" t="s">
        <v>1214</v>
      </c>
      <c r="F855" s="85" t="s">
        <v>509</v>
      </c>
      <c r="G855" s="86" t="s">
        <v>1215</v>
      </c>
      <c r="H855" s="85" t="s">
        <v>1</v>
      </c>
      <c r="I855" s="85">
        <v>1</v>
      </c>
      <c r="J855" s="88">
        <v>8.1687152779354334E-3</v>
      </c>
      <c r="K855" s="146">
        <v>1.1053924503261734E-2</v>
      </c>
      <c r="L855" s="147">
        <v>1.3965920494778651E-9</v>
      </c>
      <c r="M855" s="147">
        <v>8.4111203687446592E-4</v>
      </c>
      <c r="N855" s="87">
        <v>0.11530071030754099</v>
      </c>
      <c r="O855" s="88">
        <v>7.2605078098656323E-3</v>
      </c>
      <c r="P855" s="89">
        <v>62.97019151486333</v>
      </c>
    </row>
    <row r="856" spans="1:16">
      <c r="A856" s="75" t="s">
        <v>1216</v>
      </c>
      <c r="B856" s="85">
        <v>852</v>
      </c>
      <c r="C856" s="85">
        <v>576</v>
      </c>
      <c r="D856" s="85">
        <v>852</v>
      </c>
      <c r="E856" s="86" t="s">
        <v>1214</v>
      </c>
      <c r="F856" s="85" t="s">
        <v>32</v>
      </c>
      <c r="G856" s="86" t="s">
        <v>1215</v>
      </c>
      <c r="H856" s="85" t="s">
        <v>1</v>
      </c>
      <c r="I856" s="85">
        <v>1</v>
      </c>
      <c r="J856" s="88">
        <v>8.2579362080541664E-3</v>
      </c>
      <c r="K856" s="146">
        <v>1.1181671323842731E-2</v>
      </c>
      <c r="L856" s="147">
        <v>1.3964369638526769E-9</v>
      </c>
      <c r="M856" s="147">
        <v>8.6027256909438255E-4</v>
      </c>
      <c r="N856" s="87">
        <v>0.15794233287957671</v>
      </c>
      <c r="O856" s="88">
        <v>7.2848009242895886E-3</v>
      </c>
      <c r="P856" s="89">
        <v>46.123169079969792</v>
      </c>
    </row>
    <row r="857" spans="1:16">
      <c r="A857" s="75" t="s">
        <v>1217</v>
      </c>
      <c r="B857" s="85">
        <v>853</v>
      </c>
      <c r="C857" s="85">
        <v>577</v>
      </c>
      <c r="D857" s="85">
        <v>853</v>
      </c>
      <c r="E857" s="86" t="s">
        <v>1214</v>
      </c>
      <c r="F857" s="85" t="s">
        <v>31</v>
      </c>
      <c r="G857" s="86" t="s">
        <v>1215</v>
      </c>
      <c r="H857" s="85" t="s">
        <v>1</v>
      </c>
      <c r="I857" s="85">
        <v>1</v>
      </c>
      <c r="J857" s="88">
        <v>1.287725942902551E-2</v>
      </c>
      <c r="K857" s="146">
        <v>1.656017947879089E-2</v>
      </c>
      <c r="L857" s="147">
        <v>1.4179675507728E-9</v>
      </c>
      <c r="M857" s="147">
        <v>1.122824467925279E-3</v>
      </c>
      <c r="N857" s="87">
        <v>0.23311979930466639</v>
      </c>
      <c r="O857" s="88">
        <v>1.158561101045647E-2</v>
      </c>
      <c r="P857" s="89">
        <v>49.698099625228011</v>
      </c>
    </row>
    <row r="858" spans="1:16">
      <c r="A858" s="75" t="s">
        <v>1218</v>
      </c>
      <c r="B858" s="85">
        <v>854</v>
      </c>
      <c r="C858" s="85">
        <v>578</v>
      </c>
      <c r="D858" s="85">
        <v>854</v>
      </c>
      <c r="E858" s="86" t="s">
        <v>1214</v>
      </c>
      <c r="F858" s="85" t="s">
        <v>38</v>
      </c>
      <c r="G858" s="86" t="s">
        <v>1215</v>
      </c>
      <c r="H858" s="85" t="s">
        <v>1</v>
      </c>
      <c r="I858" s="85">
        <v>1</v>
      </c>
      <c r="J858" s="88">
        <v>1.8770393037442271E-2</v>
      </c>
      <c r="K858" s="146">
        <v>2.5035006922546635E-2</v>
      </c>
      <c r="L858" s="147">
        <v>1.4408898450580131E-9</v>
      </c>
      <c r="M858" s="147">
        <v>1.323348700581974E-3</v>
      </c>
      <c r="N858" s="87">
        <v>0.25284260571288969</v>
      </c>
      <c r="O858" s="88">
        <v>1.6649449414710731E-2</v>
      </c>
      <c r="P858" s="89">
        <v>65.84906593478425</v>
      </c>
    </row>
    <row r="859" spans="1:16">
      <c r="A859" s="75" t="s">
        <v>1219</v>
      </c>
      <c r="B859" s="85">
        <v>855</v>
      </c>
      <c r="C859" s="85">
        <v>579</v>
      </c>
      <c r="D859" s="85">
        <v>855</v>
      </c>
      <c r="E859" s="86" t="s">
        <v>1220</v>
      </c>
      <c r="F859" s="85" t="s">
        <v>509</v>
      </c>
      <c r="G859" s="86" t="s">
        <v>1215</v>
      </c>
      <c r="H859" s="85" t="s">
        <v>1</v>
      </c>
      <c r="I859" s="85">
        <v>1</v>
      </c>
      <c r="J859" s="88">
        <v>8.3306824948197068E-3</v>
      </c>
      <c r="K859" s="146">
        <v>1.1381216256669494E-2</v>
      </c>
      <c r="L859" s="147">
        <v>1.3977776728226741E-9</v>
      </c>
      <c r="M859" s="147">
        <v>8.475423696441398E-4</v>
      </c>
      <c r="N859" s="87">
        <v>0.11715153168256991</v>
      </c>
      <c r="O859" s="88">
        <v>7.3984605011741108E-3</v>
      </c>
      <c r="P859" s="89">
        <v>63.152913111035936</v>
      </c>
    </row>
    <row r="860" spans="1:16">
      <c r="A860" s="75" t="s">
        <v>1221</v>
      </c>
      <c r="B860" s="85">
        <v>856</v>
      </c>
      <c r="C860" s="85">
        <v>580</v>
      </c>
      <c r="D860" s="85">
        <v>856</v>
      </c>
      <c r="E860" s="86" t="s">
        <v>1220</v>
      </c>
      <c r="F860" s="85" t="s">
        <v>32</v>
      </c>
      <c r="G860" s="86" t="s">
        <v>1215</v>
      </c>
      <c r="H860" s="85" t="s">
        <v>1</v>
      </c>
      <c r="I860" s="85">
        <v>1</v>
      </c>
      <c r="J860" s="88">
        <v>8.460743991542119E-3</v>
      </c>
      <c r="K860" s="146">
        <v>1.1567438734558694E-2</v>
      </c>
      <c r="L860" s="147">
        <v>1.39755159729863E-9</v>
      </c>
      <c r="M860" s="147">
        <v>8.7547356802106105E-4</v>
      </c>
      <c r="N860" s="87">
        <v>0.17931220684039659</v>
      </c>
      <c r="O860" s="88">
        <v>7.4338737031865252E-3</v>
      </c>
      <c r="P860" s="89">
        <v>41.45771129682943</v>
      </c>
    </row>
    <row r="861" spans="1:16">
      <c r="A861" s="75" t="s">
        <v>1222</v>
      </c>
      <c r="B861" s="85">
        <v>857</v>
      </c>
      <c r="C861" s="85">
        <v>581</v>
      </c>
      <c r="D861" s="85">
        <v>857</v>
      </c>
      <c r="E861" s="86" t="s">
        <v>1220</v>
      </c>
      <c r="F861" s="85" t="s">
        <v>31</v>
      </c>
      <c r="G861" s="86" t="s">
        <v>1215</v>
      </c>
      <c r="H861" s="85" t="s">
        <v>1</v>
      </c>
      <c r="I861" s="85">
        <v>1</v>
      </c>
      <c r="J861" s="88">
        <v>1.5194546151690479E-2</v>
      </c>
      <c r="K861" s="146">
        <v>1.9407940059025446E-2</v>
      </c>
      <c r="L861" s="147">
        <v>1.428937734569511E-9</v>
      </c>
      <c r="M861" s="147">
        <v>1.2582076740632821E-3</v>
      </c>
      <c r="N861" s="87">
        <v>0.28890189381218218</v>
      </c>
      <c r="O861" s="88">
        <v>1.3703364462598811E-2</v>
      </c>
      <c r="P861" s="89">
        <v>47.432587864957007</v>
      </c>
    </row>
    <row r="862" spans="1:16">
      <c r="A862" s="75" t="s">
        <v>1223</v>
      </c>
      <c r="B862" s="85">
        <v>858</v>
      </c>
      <c r="C862" s="85">
        <v>582</v>
      </c>
      <c r="D862" s="85">
        <v>858</v>
      </c>
      <c r="E862" s="86" t="s">
        <v>1220</v>
      </c>
      <c r="F862" s="85" t="s">
        <v>38</v>
      </c>
      <c r="G862" s="86" t="s">
        <v>1215</v>
      </c>
      <c r="H862" s="85" t="s">
        <v>1</v>
      </c>
      <c r="I862" s="85">
        <v>1</v>
      </c>
      <c r="J862" s="88">
        <v>2.3785240918889571E-2</v>
      </c>
      <c r="K862" s="146">
        <v>3.1762089924218626E-2</v>
      </c>
      <c r="L862" s="147">
        <v>1.4623526283514819E-9</v>
      </c>
      <c r="M862" s="147">
        <v>1.550521168147339E-3</v>
      </c>
      <c r="N862" s="87">
        <v>0.31765274540726868</v>
      </c>
      <c r="O862" s="88">
        <v>2.1085157065983549E-2</v>
      </c>
      <c r="P862" s="89">
        <v>66.37800985774534</v>
      </c>
    </row>
    <row r="863" spans="1:16">
      <c r="A863" s="75" t="s">
        <v>3849</v>
      </c>
      <c r="B863" s="85">
        <v>859</v>
      </c>
      <c r="C863" s="85">
        <v>2090</v>
      </c>
      <c r="D863" s="85">
        <v>859</v>
      </c>
      <c r="E863" s="86" t="s">
        <v>3850</v>
      </c>
      <c r="F863" s="85" t="s">
        <v>38</v>
      </c>
      <c r="G863" s="86" t="s">
        <v>1215</v>
      </c>
      <c r="H863" s="85" t="s">
        <v>1</v>
      </c>
      <c r="I863" s="85">
        <v>1</v>
      </c>
      <c r="J863" s="88">
        <v>6.7394601273256423E-3</v>
      </c>
      <c r="K863" s="146">
        <v>8.1924300039715858E-3</v>
      </c>
      <c r="L863" s="147">
        <v>1.9134081159397279E-9</v>
      </c>
      <c r="M863" s="147">
        <v>8.5984450035976742E-4</v>
      </c>
      <c r="N863" s="87">
        <v>9.5054323618459127E-2</v>
      </c>
      <c r="O863" s="88">
        <v>6.0665761394636409E-3</v>
      </c>
      <c r="P863" s="89">
        <v>63.822200911285421</v>
      </c>
    </row>
    <row r="864" spans="1:16">
      <c r="A864" s="75" t="s">
        <v>3853</v>
      </c>
      <c r="B864" s="85">
        <v>860</v>
      </c>
      <c r="C864" s="85">
        <v>2092</v>
      </c>
      <c r="D864" s="85">
        <v>860</v>
      </c>
      <c r="E864" s="86" t="s">
        <v>3850</v>
      </c>
      <c r="F864" s="85" t="s">
        <v>11</v>
      </c>
      <c r="G864" s="86" t="s">
        <v>1215</v>
      </c>
      <c r="H864" s="85" t="s">
        <v>1</v>
      </c>
      <c r="I864" s="85">
        <v>1</v>
      </c>
      <c r="J864" s="88">
        <v>9.3212860848947542E-3</v>
      </c>
      <c r="K864" s="146">
        <v>1.0326503552850082E-2</v>
      </c>
      <c r="L864" s="147">
        <v>1.6355119297315191E-9</v>
      </c>
      <c r="M864" s="147">
        <v>1.247982453082054E-3</v>
      </c>
      <c r="N864" s="87">
        <v>0.13598590056300719</v>
      </c>
      <c r="O864" s="88">
        <v>8.2271679662789341E-3</v>
      </c>
      <c r="P864" s="89">
        <v>60.500154297003682</v>
      </c>
    </row>
    <row r="865" spans="1:16">
      <c r="A865" s="75" t="s">
        <v>8130</v>
      </c>
      <c r="B865" s="85">
        <v>861</v>
      </c>
      <c r="C865" s="85">
        <v>5440</v>
      </c>
      <c r="D865" s="85">
        <v>861</v>
      </c>
      <c r="E865" s="86" t="s">
        <v>8131</v>
      </c>
      <c r="F865" s="85" t="s">
        <v>38</v>
      </c>
      <c r="G865" s="86" t="s">
        <v>1215</v>
      </c>
      <c r="H865" s="85" t="s">
        <v>1</v>
      </c>
      <c r="I865" s="85">
        <v>1</v>
      </c>
      <c r="J865" s="88">
        <v>8.6258827199144808E-2</v>
      </c>
      <c r="K865" s="146">
        <v>0.12386623785384303</v>
      </c>
      <c r="L865" s="147">
        <v>1.154551613300114E-9</v>
      </c>
      <c r="M865" s="147">
        <v>4.2234889382178056E-3</v>
      </c>
      <c r="N865" s="87">
        <v>0.998758404789302</v>
      </c>
      <c r="O865" s="88">
        <v>7.5636939817982501E-2</v>
      </c>
      <c r="P865" s="89">
        <v>75.730967023940963</v>
      </c>
    </row>
    <row r="866" spans="1:16">
      <c r="A866" s="75" t="s">
        <v>8136</v>
      </c>
      <c r="B866" s="85">
        <v>862</v>
      </c>
      <c r="C866" s="85">
        <v>5443</v>
      </c>
      <c r="D866" s="85">
        <v>862</v>
      </c>
      <c r="E866" s="86" t="s">
        <v>8131</v>
      </c>
      <c r="F866" s="85" t="s">
        <v>11</v>
      </c>
      <c r="G866" s="86" t="s">
        <v>1215</v>
      </c>
      <c r="H866" s="85" t="s">
        <v>1</v>
      </c>
      <c r="I866" s="85">
        <v>1</v>
      </c>
      <c r="J866" s="88">
        <v>6.857654066001044E-2</v>
      </c>
      <c r="K866" s="146">
        <v>9.4935564514941326E-2</v>
      </c>
      <c r="L866" s="147">
        <v>1.0589227570559159E-9</v>
      </c>
      <c r="M866" s="147">
        <v>3.494578320032206E-3</v>
      </c>
      <c r="N866" s="87">
        <v>0.9347486373259003</v>
      </c>
      <c r="O866" s="88">
        <v>6.2228857118007533E-2</v>
      </c>
      <c r="P866" s="89">
        <v>66.572824643029065</v>
      </c>
    </row>
    <row r="867" spans="1:16">
      <c r="A867" s="75" t="s">
        <v>8139</v>
      </c>
      <c r="B867" s="85">
        <v>863</v>
      </c>
      <c r="C867" s="85">
        <v>5446</v>
      </c>
      <c r="D867" s="85">
        <v>863</v>
      </c>
      <c r="E867" s="86" t="s">
        <v>8140</v>
      </c>
      <c r="F867" s="85" t="s">
        <v>509</v>
      </c>
      <c r="G867" s="86" t="s">
        <v>1215</v>
      </c>
      <c r="H867" s="85" t="s">
        <v>1</v>
      </c>
      <c r="I867" s="85">
        <v>1</v>
      </c>
      <c r="J867" s="88">
        <v>2.553595179935321E-2</v>
      </c>
      <c r="K867" s="146">
        <v>3.7207136727798962E-2</v>
      </c>
      <c r="L867" s="147">
        <v>5.5808030056588273E-10</v>
      </c>
      <c r="M867" s="147">
        <v>2.1050987039266671E-3</v>
      </c>
      <c r="N867" s="87">
        <v>0.34501889787974283</v>
      </c>
      <c r="O867" s="88">
        <v>2.2198744545746042E-2</v>
      </c>
      <c r="P867" s="89">
        <v>64.340662735185788</v>
      </c>
    </row>
    <row r="868" spans="1:16">
      <c r="A868" s="75" t="s">
        <v>8144</v>
      </c>
      <c r="B868" s="85">
        <v>864</v>
      </c>
      <c r="C868" s="85">
        <v>5449</v>
      </c>
      <c r="D868" s="85">
        <v>864</v>
      </c>
      <c r="E868" s="86" t="s">
        <v>8140</v>
      </c>
      <c r="F868" s="85" t="s">
        <v>31</v>
      </c>
      <c r="G868" s="86" t="s">
        <v>1215</v>
      </c>
      <c r="H868" s="85" t="s">
        <v>1</v>
      </c>
      <c r="I868" s="85">
        <v>1</v>
      </c>
      <c r="J868" s="88">
        <v>3.291428238752047E-2</v>
      </c>
      <c r="K868" s="146">
        <v>4.5058144106577096E-2</v>
      </c>
      <c r="L868" s="147">
        <v>4.4823690719875511E-10</v>
      </c>
      <c r="M868" s="147">
        <v>2.372204729647942E-3</v>
      </c>
      <c r="N868" s="87">
        <v>0.48913659156226752</v>
      </c>
      <c r="O868" s="88">
        <v>2.935382546630947E-2</v>
      </c>
      <c r="P868" s="89">
        <v>60.011510021271235</v>
      </c>
    </row>
    <row r="869" spans="1:16">
      <c r="A869" s="75" t="s">
        <v>8147</v>
      </c>
      <c r="B869" s="85">
        <v>865</v>
      </c>
      <c r="C869" s="85">
        <v>5452</v>
      </c>
      <c r="D869" s="85">
        <v>865</v>
      </c>
      <c r="E869" s="86" t="s">
        <v>8140</v>
      </c>
      <c r="F869" s="85" t="s">
        <v>38</v>
      </c>
      <c r="G869" s="86" t="s">
        <v>1215</v>
      </c>
      <c r="H869" s="85" t="s">
        <v>1</v>
      </c>
      <c r="I869" s="85">
        <v>1</v>
      </c>
      <c r="J869" s="88">
        <v>3.8963632170841617E-2</v>
      </c>
      <c r="K869" s="146">
        <v>5.4854384060909964E-2</v>
      </c>
      <c r="L869" s="147">
        <v>5.079235897114244E-10</v>
      </c>
      <c r="M869" s="147">
        <v>2.6933034751056928E-3</v>
      </c>
      <c r="N869" s="87">
        <v>0.51886504148166868</v>
      </c>
      <c r="O869" s="88">
        <v>3.4082298519237018E-2</v>
      </c>
      <c r="P869" s="89">
        <v>65.686249399095686</v>
      </c>
    </row>
    <row r="870" spans="1:16">
      <c r="A870" s="75" t="s">
        <v>8331</v>
      </c>
      <c r="B870" s="85">
        <v>866</v>
      </c>
      <c r="C870" s="85">
        <v>5551</v>
      </c>
      <c r="D870" s="85">
        <v>866</v>
      </c>
      <c r="E870" s="86" t="s">
        <v>8332</v>
      </c>
      <c r="F870" s="85" t="s">
        <v>38</v>
      </c>
      <c r="G870" s="86" t="s">
        <v>1215</v>
      </c>
      <c r="H870" s="85" t="s">
        <v>1</v>
      </c>
      <c r="I870" s="85">
        <v>1</v>
      </c>
      <c r="J870" s="88">
        <v>8.7006596906688854E-2</v>
      </c>
      <c r="K870" s="146">
        <v>0.12369304172102256</v>
      </c>
      <c r="L870" s="147">
        <v>6.8219593555435749E-10</v>
      </c>
      <c r="M870" s="147">
        <v>7.4582116260306754E-3</v>
      </c>
      <c r="N870" s="87">
        <v>1.16449211541702</v>
      </c>
      <c r="O870" s="88">
        <v>7.6195856707173368E-2</v>
      </c>
      <c r="P870" s="89">
        <v>65.432694389593721</v>
      </c>
    </row>
    <row r="871" spans="1:16">
      <c r="A871" s="75" t="s">
        <v>8336</v>
      </c>
      <c r="B871" s="85">
        <v>867</v>
      </c>
      <c r="C871" s="85">
        <v>5554</v>
      </c>
      <c r="D871" s="85">
        <v>867</v>
      </c>
      <c r="E871" s="86" t="s">
        <v>8332</v>
      </c>
      <c r="F871" s="85" t="s">
        <v>11</v>
      </c>
      <c r="G871" s="86" t="s">
        <v>1215</v>
      </c>
      <c r="H871" s="85" t="s">
        <v>1</v>
      </c>
      <c r="I871" s="85">
        <v>1</v>
      </c>
      <c r="J871" s="88">
        <v>6.2442647693564481E-2</v>
      </c>
      <c r="K871" s="146">
        <v>8.6444336903968216E-2</v>
      </c>
      <c r="L871" s="147">
        <v>6.0524939949891267E-10</v>
      </c>
      <c r="M871" s="147">
        <v>7.2907751274562194E-3</v>
      </c>
      <c r="N871" s="87">
        <v>1.081389687545695</v>
      </c>
      <c r="O871" s="88">
        <v>5.5136434476302558E-2</v>
      </c>
      <c r="P871" s="89">
        <v>50.986647192317271</v>
      </c>
    </row>
    <row r="872" spans="1:16">
      <c r="A872" s="75" t="s">
        <v>10930</v>
      </c>
      <c r="B872" s="85">
        <v>868</v>
      </c>
      <c r="C872" s="85">
        <v>7329</v>
      </c>
      <c r="D872" s="85">
        <v>868</v>
      </c>
      <c r="E872" s="86" t="s">
        <v>10931</v>
      </c>
      <c r="F872" s="85" t="s">
        <v>38</v>
      </c>
      <c r="G872" s="86" t="s">
        <v>1215</v>
      </c>
      <c r="H872" s="85" t="s">
        <v>1</v>
      </c>
      <c r="I872" s="85">
        <v>1</v>
      </c>
      <c r="J872" s="88">
        <v>5.3611934523700652E-2</v>
      </c>
      <c r="K872" s="146">
        <v>7.5931001146369345E-2</v>
      </c>
      <c r="L872" s="147">
        <v>1.3611204484676201E-9</v>
      </c>
      <c r="M872" s="147">
        <v>5.0650796697001661E-3</v>
      </c>
      <c r="N872" s="87">
        <v>0.65980805023038325</v>
      </c>
      <c r="O872" s="88">
        <v>4.6512255131051013E-2</v>
      </c>
      <c r="P872" s="89">
        <v>70.493615703552663</v>
      </c>
    </row>
    <row r="873" spans="1:16">
      <c r="A873" s="75" t="s">
        <v>10938</v>
      </c>
      <c r="B873" s="85">
        <v>869</v>
      </c>
      <c r="C873" s="85">
        <v>7335</v>
      </c>
      <c r="D873" s="85">
        <v>869</v>
      </c>
      <c r="E873" s="86" t="s">
        <v>10931</v>
      </c>
      <c r="F873" s="85" t="s">
        <v>11</v>
      </c>
      <c r="G873" s="86" t="s">
        <v>1215</v>
      </c>
      <c r="H873" s="85" t="s">
        <v>1</v>
      </c>
      <c r="I873" s="85">
        <v>1</v>
      </c>
      <c r="J873" s="88">
        <v>3.9499628452049899E-2</v>
      </c>
      <c r="K873" s="146">
        <v>5.2987087294674919E-2</v>
      </c>
      <c r="L873" s="147">
        <v>1.0960756077345579E-9</v>
      </c>
      <c r="M873" s="147">
        <v>4.9730977541912504E-3</v>
      </c>
      <c r="N873" s="87">
        <v>0.62383908946338629</v>
      </c>
      <c r="O873" s="88">
        <v>3.4399193284540289E-2</v>
      </c>
      <c r="P873" s="89">
        <v>55.141131528211503</v>
      </c>
    </row>
    <row r="874" spans="1:16">
      <c r="A874" s="75" t="s">
        <v>12812</v>
      </c>
      <c r="B874" s="85">
        <v>870</v>
      </c>
      <c r="C874" s="85">
        <v>8568</v>
      </c>
      <c r="D874" s="85">
        <v>870</v>
      </c>
      <c r="E874" s="86" t="s">
        <v>12813</v>
      </c>
      <c r="F874" s="85" t="s">
        <v>509</v>
      </c>
      <c r="G874" s="86" t="s">
        <v>1215</v>
      </c>
      <c r="H874" s="85" t="s">
        <v>1</v>
      </c>
      <c r="I874" s="85">
        <v>1</v>
      </c>
      <c r="J874" s="88">
        <v>2.669791241462682E-2</v>
      </c>
      <c r="K874" s="146">
        <v>3.1393519545865049E-2</v>
      </c>
      <c r="L874" s="147">
        <v>1.4859702800980021E-9</v>
      </c>
      <c r="M874" s="147">
        <v>3.4400380819266051E-3</v>
      </c>
      <c r="N874" s="87">
        <v>0.39804541685017508</v>
      </c>
      <c r="O874" s="88">
        <v>2.406243107815851E-2</v>
      </c>
      <c r="P874" s="89">
        <v>60.451471263179108</v>
      </c>
    </row>
    <row r="875" spans="1:16">
      <c r="A875" s="75" t="s">
        <v>12814</v>
      </c>
      <c r="B875" s="85">
        <v>871</v>
      </c>
      <c r="C875" s="85">
        <v>8569</v>
      </c>
      <c r="D875" s="85">
        <v>871</v>
      </c>
      <c r="E875" s="86" t="s">
        <v>12813</v>
      </c>
      <c r="F875" s="85" t="s">
        <v>32</v>
      </c>
      <c r="G875" s="86" t="s">
        <v>1215</v>
      </c>
      <c r="H875" s="85" t="s">
        <v>1</v>
      </c>
      <c r="I875" s="85">
        <v>1</v>
      </c>
      <c r="J875" s="88">
        <v>3.4892864724451481E-2</v>
      </c>
      <c r="K875" s="146">
        <v>4.7180639180440388E-2</v>
      </c>
      <c r="L875" s="147">
        <v>1.596478093225864E-9</v>
      </c>
      <c r="M875" s="147">
        <v>1.4087714948627129E-2</v>
      </c>
      <c r="N875" s="87">
        <v>0.56935377230248263</v>
      </c>
      <c r="O875" s="88">
        <v>3.108268770869178E-2</v>
      </c>
      <c r="P875" s="89">
        <v>54.59292485758462</v>
      </c>
    </row>
    <row r="876" spans="1:16">
      <c r="A876" s="75" t="s">
        <v>12815</v>
      </c>
      <c r="B876" s="85">
        <v>872</v>
      </c>
      <c r="C876" s="85">
        <v>8570</v>
      </c>
      <c r="D876" s="85">
        <v>872</v>
      </c>
      <c r="E876" s="86" t="s">
        <v>12813</v>
      </c>
      <c r="F876" s="85" t="s">
        <v>31</v>
      </c>
      <c r="G876" s="86" t="s">
        <v>1215</v>
      </c>
      <c r="H876" s="85" t="s">
        <v>1</v>
      </c>
      <c r="I876" s="85">
        <v>1</v>
      </c>
      <c r="J876" s="88">
        <v>3.4882814401399703E-2</v>
      </c>
      <c r="K876" s="146">
        <v>4.3359913453657493E-2</v>
      </c>
      <c r="L876" s="147">
        <v>1.578288343818489E-9</v>
      </c>
      <c r="M876" s="147">
        <v>8.4659307413870004E-3</v>
      </c>
      <c r="N876" s="87">
        <v>0.57612822796948315</v>
      </c>
      <c r="O876" s="88">
        <v>3.1265542438054877E-2</v>
      </c>
      <c r="P876" s="89">
        <v>54.268374504487873</v>
      </c>
    </row>
    <row r="877" spans="1:16">
      <c r="A877" s="75" t="s">
        <v>12816</v>
      </c>
      <c r="B877" s="85">
        <v>873</v>
      </c>
      <c r="C877" s="85">
        <v>8571</v>
      </c>
      <c r="D877" s="85">
        <v>873</v>
      </c>
      <c r="E877" s="86" t="s">
        <v>12813</v>
      </c>
      <c r="F877" s="85" t="s">
        <v>38</v>
      </c>
      <c r="G877" s="86" t="s">
        <v>1215</v>
      </c>
      <c r="H877" s="85" t="s">
        <v>1</v>
      </c>
      <c r="I877" s="85">
        <v>1</v>
      </c>
      <c r="J877" s="88">
        <v>3.0232375946677489E-2</v>
      </c>
      <c r="K877" s="146">
        <v>4.0549399486170985E-2</v>
      </c>
      <c r="L877" s="147">
        <v>1.5546604183485499E-9</v>
      </c>
      <c r="M877" s="147">
        <v>5.1741920290777968E-3</v>
      </c>
      <c r="N877" s="87">
        <v>0.41678036749269942</v>
      </c>
      <c r="O877" s="88">
        <v>2.6951270750478439E-2</v>
      </c>
      <c r="P877" s="89">
        <v>64.665403777567647</v>
      </c>
    </row>
    <row r="878" spans="1:16">
      <c r="A878" s="75" t="s">
        <v>25413</v>
      </c>
      <c r="B878" s="85">
        <v>874</v>
      </c>
      <c r="C878" s="85">
        <v>15668</v>
      </c>
      <c r="D878" s="85">
        <v>874</v>
      </c>
      <c r="E878" s="86" t="s">
        <v>25411</v>
      </c>
      <c r="F878" s="85" t="s">
        <v>38</v>
      </c>
      <c r="G878" s="86" t="s">
        <v>1215</v>
      </c>
      <c r="H878" s="85" t="s">
        <v>1</v>
      </c>
      <c r="I878" s="85">
        <v>1</v>
      </c>
      <c r="J878" s="88">
        <v>1.794632988294681E-2</v>
      </c>
      <c r="K878" s="146">
        <v>2.9220882204008088E-2</v>
      </c>
      <c r="L878" s="147">
        <v>5.9623892688483832E-10</v>
      </c>
      <c r="M878" s="147">
        <v>2.1496159405866629E-3</v>
      </c>
      <c r="N878" s="87">
        <v>0.31591245246096211</v>
      </c>
      <c r="O878" s="88">
        <v>1.486173177176214E-2</v>
      </c>
      <c r="P878" s="89">
        <v>47.043830200389564</v>
      </c>
    </row>
    <row r="879" spans="1:16">
      <c r="A879" s="75" t="s">
        <v>25416</v>
      </c>
      <c r="B879" s="85">
        <v>875</v>
      </c>
      <c r="C879" s="85">
        <v>15671</v>
      </c>
      <c r="D879" s="85">
        <v>875</v>
      </c>
      <c r="E879" s="86" t="s">
        <v>25411</v>
      </c>
      <c r="F879" s="85" t="s">
        <v>11</v>
      </c>
      <c r="G879" s="86" t="s">
        <v>1215</v>
      </c>
      <c r="H879" s="85" t="s">
        <v>1</v>
      </c>
      <c r="I879" s="85">
        <v>1</v>
      </c>
      <c r="J879" s="88">
        <v>1.361426157339971E-2</v>
      </c>
      <c r="K879" s="146">
        <v>2.2315048448332819E-2</v>
      </c>
      <c r="L879" s="147">
        <v>5.5775803515951597E-10</v>
      </c>
      <c r="M879" s="147">
        <v>2.0199603749572271E-3</v>
      </c>
      <c r="N879" s="87">
        <v>0.30967073501996029</v>
      </c>
      <c r="O879" s="88">
        <v>1.177267476577743E-2</v>
      </c>
      <c r="P879" s="89">
        <v>38.016749516284143</v>
      </c>
    </row>
    <row r="880" spans="1:16">
      <c r="A880" s="75" t="s">
        <v>25612</v>
      </c>
      <c r="B880" s="85">
        <v>876</v>
      </c>
      <c r="C880" s="85">
        <v>15808</v>
      </c>
      <c r="D880" s="85">
        <v>876</v>
      </c>
      <c r="E880" s="86" t="s">
        <v>25613</v>
      </c>
      <c r="F880" s="85" t="s">
        <v>38</v>
      </c>
      <c r="G880" s="86" t="s">
        <v>1215</v>
      </c>
      <c r="H880" s="85" t="s">
        <v>1</v>
      </c>
      <c r="I880" s="85">
        <v>1</v>
      </c>
      <c r="J880" s="88">
        <v>5.5036911798992588E-2</v>
      </c>
      <c r="K880" s="146">
        <v>8.2620358415348316E-2</v>
      </c>
      <c r="L880" s="147">
        <v>6.639342978198308E-10</v>
      </c>
      <c r="M880" s="147">
        <v>5.6876050621561128E-3</v>
      </c>
      <c r="N880" s="87">
        <v>0.9236292850148371</v>
      </c>
      <c r="O880" s="88">
        <v>4.7288015994978727E-2</v>
      </c>
      <c r="P880" s="89">
        <v>51.198047487438743</v>
      </c>
    </row>
    <row r="881" spans="1:16">
      <c r="A881" s="75" t="s">
        <v>25617</v>
      </c>
      <c r="B881" s="85">
        <v>877</v>
      </c>
      <c r="C881" s="85">
        <v>15812</v>
      </c>
      <c r="D881" s="85">
        <v>877</v>
      </c>
      <c r="E881" s="86" t="s">
        <v>25613</v>
      </c>
      <c r="F881" s="85" t="s">
        <v>11</v>
      </c>
      <c r="G881" s="86" t="s">
        <v>1215</v>
      </c>
      <c r="H881" s="85" t="s">
        <v>1</v>
      </c>
      <c r="I881" s="85">
        <v>1</v>
      </c>
      <c r="J881" s="88">
        <v>3.815762955219032E-2</v>
      </c>
      <c r="K881" s="146">
        <v>5.4303936187606996E-2</v>
      </c>
      <c r="L881" s="147">
        <v>4.9884528972107924E-10</v>
      </c>
      <c r="M881" s="147">
        <v>5.2036757811504139E-3</v>
      </c>
      <c r="N881" s="87">
        <v>0.83325323663699669</v>
      </c>
      <c r="O881" s="88">
        <v>3.2896687346613537E-2</v>
      </c>
      <c r="P881" s="89">
        <v>39.479819459669066</v>
      </c>
    </row>
    <row r="882" spans="1:16">
      <c r="A882" s="75" t="s">
        <v>28009</v>
      </c>
      <c r="B882" s="85">
        <v>878</v>
      </c>
      <c r="C882" s="85">
        <v>17594</v>
      </c>
      <c r="D882" s="85">
        <v>878</v>
      </c>
      <c r="E882" s="86" t="s">
        <v>28010</v>
      </c>
      <c r="F882" s="85" t="s">
        <v>38</v>
      </c>
      <c r="G882" s="86" t="s">
        <v>1215</v>
      </c>
      <c r="H882" s="85" t="s">
        <v>1</v>
      </c>
      <c r="I882" s="85">
        <v>1</v>
      </c>
      <c r="J882" s="88">
        <v>3.5921439864374488E-2</v>
      </c>
      <c r="K882" s="146">
        <v>6.6378891425016656E-2</v>
      </c>
      <c r="L882" s="147">
        <v>2.0839104933138721E-9</v>
      </c>
      <c r="M882" s="147">
        <v>3.4889312042426443E-2</v>
      </c>
      <c r="N882" s="87">
        <v>0.46852966533956608</v>
      </c>
      <c r="O882" s="88">
        <v>3.1548437830459908E-2</v>
      </c>
      <c r="P882" s="89">
        <v>67.334984664408026</v>
      </c>
    </row>
    <row r="883" spans="1:16">
      <c r="A883" s="75" t="s">
        <v>28018</v>
      </c>
      <c r="B883" s="85">
        <v>879</v>
      </c>
      <c r="C883" s="85">
        <v>17602</v>
      </c>
      <c r="D883" s="85">
        <v>879</v>
      </c>
      <c r="E883" s="86" t="s">
        <v>28010</v>
      </c>
      <c r="F883" s="85" t="s">
        <v>11</v>
      </c>
      <c r="G883" s="86" t="s">
        <v>1215</v>
      </c>
      <c r="H883" s="85" t="s">
        <v>1</v>
      </c>
      <c r="I883" s="85">
        <v>1</v>
      </c>
      <c r="J883" s="88">
        <v>2.915410376373001E-2</v>
      </c>
      <c r="K883" s="146">
        <v>5.4631189221789681E-2</v>
      </c>
      <c r="L883" s="147">
        <v>1.8065531403443549E-9</v>
      </c>
      <c r="M883" s="147">
        <v>3.4659408443056497E-2</v>
      </c>
      <c r="N883" s="87">
        <v>0.45572493666121072</v>
      </c>
      <c r="O883" s="88">
        <v>2.5761630003005329E-2</v>
      </c>
      <c r="P883" s="89">
        <v>56.528901384557578</v>
      </c>
    </row>
    <row r="884" spans="1:16">
      <c r="A884" s="75" t="s">
        <v>28026</v>
      </c>
      <c r="B884" s="85">
        <v>880</v>
      </c>
      <c r="C884" s="85">
        <v>17610</v>
      </c>
      <c r="D884" s="85">
        <v>880</v>
      </c>
      <c r="E884" s="86" t="s">
        <v>28027</v>
      </c>
      <c r="F884" s="85" t="s">
        <v>38</v>
      </c>
      <c r="G884" s="86" t="s">
        <v>1215</v>
      </c>
      <c r="H884" s="85" t="s">
        <v>1</v>
      </c>
      <c r="I884" s="85">
        <v>1</v>
      </c>
      <c r="J884" s="88">
        <v>3.2338410783733181E-2</v>
      </c>
      <c r="K884" s="146">
        <v>5.7426014947247667E-2</v>
      </c>
      <c r="L884" s="147">
        <v>1.910237697386572E-9</v>
      </c>
      <c r="M884" s="147">
        <v>3.1789897412224421E-3</v>
      </c>
      <c r="N884" s="87">
        <v>0.40845688791719348</v>
      </c>
      <c r="O884" s="88">
        <v>2.9027931989198931E-2</v>
      </c>
      <c r="P884" s="89">
        <v>71.067309299687381</v>
      </c>
    </row>
    <row r="885" spans="1:16">
      <c r="A885" s="75" t="s">
        <v>28034</v>
      </c>
      <c r="B885" s="85">
        <v>881</v>
      </c>
      <c r="C885" s="85">
        <v>17617</v>
      </c>
      <c r="D885" s="85">
        <v>881</v>
      </c>
      <c r="E885" s="86" t="s">
        <v>28027</v>
      </c>
      <c r="F885" s="85" t="s">
        <v>11</v>
      </c>
      <c r="G885" s="86" t="s">
        <v>1215</v>
      </c>
      <c r="H885" s="85" t="s">
        <v>1</v>
      </c>
      <c r="I885" s="85">
        <v>1</v>
      </c>
      <c r="J885" s="88">
        <v>2.550195205232815E-2</v>
      </c>
      <c r="K885" s="146">
        <v>3.573053861590228E-2</v>
      </c>
      <c r="L885" s="147">
        <v>1.6634791242652501E-9</v>
      </c>
      <c r="M885" s="147">
        <v>2.598032878244306E-3</v>
      </c>
      <c r="N885" s="87">
        <v>0.37492794067907798</v>
      </c>
      <c r="O885" s="88">
        <v>2.3186476111134079E-2</v>
      </c>
      <c r="P885" s="89">
        <v>61.842486503241688</v>
      </c>
    </row>
    <row r="886" spans="1:16">
      <c r="A886" s="75" t="s">
        <v>1249</v>
      </c>
      <c r="B886" s="85">
        <v>882</v>
      </c>
      <c r="C886" s="85">
        <v>598</v>
      </c>
      <c r="D886" s="85">
        <v>882</v>
      </c>
      <c r="E886" s="86" t="s">
        <v>1250</v>
      </c>
      <c r="F886" s="85" t="s">
        <v>509</v>
      </c>
      <c r="G886" s="86" t="s">
        <v>1251</v>
      </c>
      <c r="H886" s="85" t="s">
        <v>1</v>
      </c>
      <c r="I886" s="85">
        <v>1</v>
      </c>
      <c r="J886" s="88">
        <v>0.61865118172500644</v>
      </c>
      <c r="K886" s="146">
        <v>0.63623716189015123</v>
      </c>
      <c r="L886" s="147">
        <v>2.7967250438956169E-8</v>
      </c>
      <c r="M886" s="147">
        <v>3.1761865343766453E-2</v>
      </c>
      <c r="N886" s="87">
        <v>3.928048457383241</v>
      </c>
      <c r="O886" s="88">
        <v>0.27590980679197508</v>
      </c>
      <c r="P886" s="89">
        <v>70.240937652734218</v>
      </c>
    </row>
    <row r="887" spans="1:16">
      <c r="A887" s="75" t="s">
        <v>1252</v>
      </c>
      <c r="B887" s="85">
        <v>883</v>
      </c>
      <c r="C887" s="85">
        <v>599</v>
      </c>
      <c r="D887" s="85">
        <v>883</v>
      </c>
      <c r="E887" s="86" t="s">
        <v>1250</v>
      </c>
      <c r="F887" s="85" t="s">
        <v>429</v>
      </c>
      <c r="G887" s="86" t="s">
        <v>1251</v>
      </c>
      <c r="H887" s="85" t="s">
        <v>1</v>
      </c>
      <c r="I887" s="85">
        <v>1</v>
      </c>
      <c r="J887" s="88">
        <v>0.39217396654767972</v>
      </c>
      <c r="K887" s="146">
        <v>0.60028006152724578</v>
      </c>
      <c r="L887" s="147">
        <v>1.3258733399143599E-8</v>
      </c>
      <c r="M887" s="147">
        <v>3.05984519024999E-2</v>
      </c>
      <c r="N887" s="87">
        <v>4.1724447487861074</v>
      </c>
      <c r="O887" s="88">
        <v>0.24794621865574759</v>
      </c>
      <c r="P887" s="89">
        <v>59.424685905758921</v>
      </c>
    </row>
    <row r="888" spans="1:16">
      <c r="A888" s="75" t="s">
        <v>1253</v>
      </c>
      <c r="B888" s="85">
        <v>884</v>
      </c>
      <c r="C888" s="85">
        <v>600</v>
      </c>
      <c r="D888" s="85">
        <v>884</v>
      </c>
      <c r="E888" s="86" t="s">
        <v>1250</v>
      </c>
      <c r="F888" s="85" t="s">
        <v>965</v>
      </c>
      <c r="G888" s="86" t="s">
        <v>1251</v>
      </c>
      <c r="H888" s="85" t="s">
        <v>1</v>
      </c>
      <c r="I888" s="85">
        <v>1</v>
      </c>
      <c r="J888" s="88">
        <v>0.67428816185478491</v>
      </c>
      <c r="K888" s="146">
        <v>1.5224905898182426</v>
      </c>
      <c r="L888" s="147">
        <v>3.6456117043417473E-8</v>
      </c>
      <c r="M888" s="147">
        <v>5.4232377758383417E-2</v>
      </c>
      <c r="N888" s="87">
        <v>7.0631125656159943</v>
      </c>
      <c r="O888" s="88">
        <v>0.40064972283544892</v>
      </c>
      <c r="P888" s="89">
        <v>56.724244320535917</v>
      </c>
    </row>
    <row r="889" spans="1:16">
      <c r="A889" s="75" t="s">
        <v>1254</v>
      </c>
      <c r="B889" s="85">
        <v>885</v>
      </c>
      <c r="C889" s="85">
        <v>601</v>
      </c>
      <c r="D889" s="85">
        <v>885</v>
      </c>
      <c r="E889" s="86" t="s">
        <v>1250</v>
      </c>
      <c r="F889" s="85" t="s">
        <v>1084</v>
      </c>
      <c r="G889" s="86" t="s">
        <v>1251</v>
      </c>
      <c r="H889" s="85" t="s">
        <v>1</v>
      </c>
      <c r="I889" s="85">
        <v>1</v>
      </c>
      <c r="J889" s="88">
        <v>0.3923466218336138</v>
      </c>
      <c r="K889" s="146">
        <v>0.73548053772168176</v>
      </c>
      <c r="L889" s="147">
        <v>1.6195597593095301E-8</v>
      </c>
      <c r="M889" s="147">
        <v>2.6820672647633069E-2</v>
      </c>
      <c r="N889" s="87">
        <v>3.634709217558207</v>
      </c>
      <c r="O889" s="88">
        <v>0.20410138463221869</v>
      </c>
      <c r="P889" s="89">
        <v>56.153428628145868</v>
      </c>
    </row>
    <row r="890" spans="1:16">
      <c r="A890" s="75" t="s">
        <v>1255</v>
      </c>
      <c r="B890" s="85">
        <v>886</v>
      </c>
      <c r="C890" s="85">
        <v>602</v>
      </c>
      <c r="D890" s="85">
        <v>886</v>
      </c>
      <c r="E890" s="86" t="s">
        <v>1250</v>
      </c>
      <c r="F890" s="85" t="s">
        <v>38</v>
      </c>
      <c r="G890" s="86" t="s">
        <v>1251</v>
      </c>
      <c r="H890" s="85" t="s">
        <v>1</v>
      </c>
      <c r="I890" s="85">
        <v>1</v>
      </c>
      <c r="J890" s="88">
        <v>0.49898698466079527</v>
      </c>
      <c r="K890" s="146">
        <v>0.87479510335560096</v>
      </c>
      <c r="L890" s="147">
        <v>1.865668469651892E-8</v>
      </c>
      <c r="M890" s="147">
        <v>2.954537156972268E-2</v>
      </c>
      <c r="N890" s="87">
        <v>4.1604995783885457</v>
      </c>
      <c r="O890" s="88">
        <v>0.27929237747297447</v>
      </c>
      <c r="P890" s="89">
        <v>67.129529089184686</v>
      </c>
    </row>
    <row r="891" spans="1:16">
      <c r="A891" s="75" t="s">
        <v>12817</v>
      </c>
      <c r="B891" s="85">
        <v>887</v>
      </c>
      <c r="C891" s="85">
        <v>8572</v>
      </c>
      <c r="D891" s="85">
        <v>887</v>
      </c>
      <c r="E891" s="86" t="s">
        <v>12818</v>
      </c>
      <c r="F891" s="85" t="s">
        <v>55</v>
      </c>
      <c r="G891" s="86" t="s">
        <v>1251</v>
      </c>
      <c r="H891" s="85" t="s">
        <v>1</v>
      </c>
      <c r="I891" s="85">
        <v>1</v>
      </c>
      <c r="J891" s="88">
        <v>0.52088668257126458</v>
      </c>
      <c r="K891" s="146">
        <v>0.90890338042345797</v>
      </c>
      <c r="L891" s="147">
        <v>1.8816555851525649E-8</v>
      </c>
      <c r="M891" s="147">
        <v>3.4311736589553651E-2</v>
      </c>
      <c r="N891" s="87">
        <v>4.679263582208212</v>
      </c>
      <c r="O891" s="88">
        <v>0.30482921935442941</v>
      </c>
      <c r="P891" s="89">
        <v>65.144699373950658</v>
      </c>
    </row>
    <row r="892" spans="1:16">
      <c r="A892" s="75" t="s">
        <v>1238</v>
      </c>
      <c r="B892" s="85">
        <v>888</v>
      </c>
      <c r="C892" s="85">
        <v>593</v>
      </c>
      <c r="D892" s="85">
        <v>888</v>
      </c>
      <c r="E892" s="86" t="s">
        <v>1239</v>
      </c>
      <c r="F892" s="85" t="s">
        <v>509</v>
      </c>
      <c r="G892" s="86" t="s">
        <v>1240</v>
      </c>
      <c r="H892" s="85" t="s">
        <v>1</v>
      </c>
      <c r="I892" s="85">
        <v>1</v>
      </c>
      <c r="J892" s="88">
        <v>0.5343478117790047</v>
      </c>
      <c r="K892" s="146">
        <v>0.92818168566394943</v>
      </c>
      <c r="L892" s="147">
        <v>1.8883313666447351E-8</v>
      </c>
      <c r="M892" s="147">
        <v>3.5806268030700361E-2</v>
      </c>
      <c r="N892" s="87">
        <v>4.8849658020969082</v>
      </c>
      <c r="O892" s="88">
        <v>0.31695957184528278</v>
      </c>
      <c r="P892" s="89">
        <v>64.884706400447158</v>
      </c>
    </row>
    <row r="893" spans="1:16">
      <c r="A893" s="75" t="s">
        <v>1241</v>
      </c>
      <c r="B893" s="85">
        <v>889</v>
      </c>
      <c r="C893" s="85">
        <v>594</v>
      </c>
      <c r="D893" s="85">
        <v>889</v>
      </c>
      <c r="E893" s="86" t="s">
        <v>1239</v>
      </c>
      <c r="F893" s="85" t="s">
        <v>38</v>
      </c>
      <c r="G893" s="86" t="s">
        <v>1240</v>
      </c>
      <c r="H893" s="85" t="s">
        <v>1</v>
      </c>
      <c r="I893" s="85">
        <v>1</v>
      </c>
      <c r="J893" s="88">
        <v>0.55535131347238154</v>
      </c>
      <c r="K893" s="146">
        <v>0.96084450755728501</v>
      </c>
      <c r="L893" s="147">
        <v>1.8980013249117051E-8</v>
      </c>
      <c r="M893" s="147">
        <v>3.6555346629040773E-2</v>
      </c>
      <c r="N893" s="87">
        <v>5.1712188187347854</v>
      </c>
      <c r="O893" s="88">
        <v>0.33537636882639971</v>
      </c>
      <c r="P893" s="89">
        <v>64.854414516625397</v>
      </c>
    </row>
    <row r="894" spans="1:16">
      <c r="A894" s="75" t="s">
        <v>12821</v>
      </c>
      <c r="B894" s="85">
        <v>890</v>
      </c>
      <c r="C894" s="85">
        <v>8574</v>
      </c>
      <c r="D894" s="85">
        <v>890</v>
      </c>
      <c r="E894" s="86" t="s">
        <v>12822</v>
      </c>
      <c r="F894" s="85" t="s">
        <v>55</v>
      </c>
      <c r="G894" s="86" t="s">
        <v>1240</v>
      </c>
      <c r="H894" s="85" t="s">
        <v>1</v>
      </c>
      <c r="I894" s="85">
        <v>1</v>
      </c>
      <c r="J894" s="88">
        <v>0.59462364790709232</v>
      </c>
      <c r="K894" s="146">
        <v>1.0247054704022136</v>
      </c>
      <c r="L894" s="147">
        <v>1.9230233094923931E-8</v>
      </c>
      <c r="M894" s="147">
        <v>4.1436479479681862E-2</v>
      </c>
      <c r="N894" s="87">
        <v>5.7173865378205964</v>
      </c>
      <c r="O894" s="88">
        <v>0.37107713387986169</v>
      </c>
      <c r="P894" s="89">
        <v>64.903279046323178</v>
      </c>
    </row>
    <row r="895" spans="1:16">
      <c r="A895" s="75" t="s">
        <v>1245</v>
      </c>
      <c r="B895" s="85">
        <v>891</v>
      </c>
      <c r="C895" s="85">
        <v>596</v>
      </c>
      <c r="D895" s="85">
        <v>891</v>
      </c>
      <c r="E895" s="86" t="s">
        <v>1246</v>
      </c>
      <c r="F895" s="85" t="s">
        <v>32</v>
      </c>
      <c r="G895" s="86" t="s">
        <v>1247</v>
      </c>
      <c r="H895" s="85" t="s">
        <v>1</v>
      </c>
      <c r="I895" s="85">
        <v>1</v>
      </c>
      <c r="J895" s="88">
        <v>0.38298933069395152</v>
      </c>
      <c r="K895" s="146">
        <v>1.4417641563314803</v>
      </c>
      <c r="L895" s="147">
        <v>2.1092396897655651E-8</v>
      </c>
      <c r="M895" s="147">
        <v>2.369574597211372E-2</v>
      </c>
      <c r="N895" s="87">
        <v>2.8952168993756469</v>
      </c>
      <c r="O895" s="88">
        <v>0.18297652048109089</v>
      </c>
      <c r="P895" s="89">
        <v>63.199589820213383</v>
      </c>
    </row>
    <row r="896" spans="1:16">
      <c r="A896" s="75" t="s">
        <v>1248</v>
      </c>
      <c r="B896" s="85">
        <v>892</v>
      </c>
      <c r="C896" s="85">
        <v>597</v>
      </c>
      <c r="D896" s="85">
        <v>892</v>
      </c>
      <c r="E896" s="86" t="s">
        <v>1246</v>
      </c>
      <c r="F896" s="85" t="s">
        <v>38</v>
      </c>
      <c r="G896" s="86" t="s">
        <v>1247</v>
      </c>
      <c r="H896" s="85" t="s">
        <v>1</v>
      </c>
      <c r="I896" s="85">
        <v>1</v>
      </c>
      <c r="J896" s="88">
        <v>0.40909316787015387</v>
      </c>
      <c r="K896" s="146">
        <v>1.4749517670167538</v>
      </c>
      <c r="L896" s="147">
        <v>2.1201625260278779E-8</v>
      </c>
      <c r="M896" s="147">
        <v>2.5134416941406931E-2</v>
      </c>
      <c r="N896" s="87">
        <v>3.1719519285531121</v>
      </c>
      <c r="O896" s="88">
        <v>0.2065149708082443</v>
      </c>
      <c r="P896" s="89">
        <v>65.106589084547139</v>
      </c>
    </row>
    <row r="897" spans="1:16">
      <c r="A897" s="75" t="s">
        <v>12825</v>
      </c>
      <c r="B897" s="85">
        <v>893</v>
      </c>
      <c r="C897" s="85">
        <v>8576</v>
      </c>
      <c r="D897" s="85">
        <v>893</v>
      </c>
      <c r="E897" s="86" t="s">
        <v>12826</v>
      </c>
      <c r="F897" s="85" t="s">
        <v>55</v>
      </c>
      <c r="G897" s="86" t="s">
        <v>1247</v>
      </c>
      <c r="H897" s="85" t="s">
        <v>1</v>
      </c>
      <c r="I897" s="85">
        <v>1</v>
      </c>
      <c r="J897" s="88">
        <v>0.44328552167194829</v>
      </c>
      <c r="K897" s="146">
        <v>1.5256738659265332</v>
      </c>
      <c r="L897" s="147">
        <v>2.1404129518642789E-8</v>
      </c>
      <c r="M897" s="147">
        <v>2.9378550383918109E-2</v>
      </c>
      <c r="N897" s="87">
        <v>3.651724448029408</v>
      </c>
      <c r="O897" s="88">
        <v>0.23756697592264359</v>
      </c>
      <c r="P897" s="89">
        <v>65.056106862291486</v>
      </c>
    </row>
    <row r="898" spans="1:16">
      <c r="A898" s="75" t="s">
        <v>1242</v>
      </c>
      <c r="B898" s="85">
        <v>894</v>
      </c>
      <c r="C898" s="85">
        <v>595</v>
      </c>
      <c r="D898" s="85">
        <v>894</v>
      </c>
      <c r="E898" s="86" t="s">
        <v>1243</v>
      </c>
      <c r="F898" s="85" t="s">
        <v>32</v>
      </c>
      <c r="G898" s="86" t="s">
        <v>1244</v>
      </c>
      <c r="H898" s="85" t="s">
        <v>1</v>
      </c>
      <c r="I898" s="85">
        <v>1</v>
      </c>
      <c r="J898" s="88">
        <v>0.38791619380173742</v>
      </c>
      <c r="K898" s="146">
        <v>0.60620560530748102</v>
      </c>
      <c r="L898" s="147">
        <v>1.43763361470592E-8</v>
      </c>
      <c r="M898" s="147">
        <v>2.97168873518357E-2</v>
      </c>
      <c r="N898" s="87">
        <v>3.8419897085106798</v>
      </c>
      <c r="O898" s="88">
        <v>0.2219608680730373</v>
      </c>
      <c r="P898" s="89">
        <v>57.772374449977086</v>
      </c>
    </row>
    <row r="899" spans="1:16">
      <c r="A899" s="75" t="s">
        <v>12823</v>
      </c>
      <c r="B899" s="85">
        <v>895</v>
      </c>
      <c r="C899" s="85">
        <v>8575</v>
      </c>
      <c r="D899" s="85">
        <v>895</v>
      </c>
      <c r="E899" s="86" t="s">
        <v>12824</v>
      </c>
      <c r="F899" s="85" t="s">
        <v>32</v>
      </c>
      <c r="G899" s="86" t="s">
        <v>1244</v>
      </c>
      <c r="H899" s="85" t="s">
        <v>1</v>
      </c>
      <c r="I899" s="85">
        <v>1</v>
      </c>
      <c r="J899" s="88">
        <v>0.39672650736422782</v>
      </c>
      <c r="K899" s="146">
        <v>0.6158120986097575</v>
      </c>
      <c r="L899" s="147">
        <v>1.441904915501516E-8</v>
      </c>
      <c r="M899" s="147">
        <v>3.097748558164554E-2</v>
      </c>
      <c r="N899" s="87">
        <v>3.978821364638939</v>
      </c>
      <c r="O899" s="88">
        <v>0.22985437561392319</v>
      </c>
      <c r="P899" s="89">
        <v>57.769463504120267</v>
      </c>
    </row>
    <row r="900" spans="1:16">
      <c r="A900" s="75" t="s">
        <v>1264</v>
      </c>
      <c r="B900" s="85">
        <v>896</v>
      </c>
      <c r="C900" s="85">
        <v>607</v>
      </c>
      <c r="D900" s="85">
        <v>896</v>
      </c>
      <c r="E900" s="86" t="s">
        <v>1265</v>
      </c>
      <c r="F900" s="85" t="s">
        <v>32</v>
      </c>
      <c r="G900" s="86" t="s">
        <v>1266</v>
      </c>
      <c r="H900" s="85" t="s">
        <v>1</v>
      </c>
      <c r="I900" s="85">
        <v>1</v>
      </c>
      <c r="J900" s="88">
        <v>0.34195663861697051</v>
      </c>
      <c r="K900" s="146">
        <v>1.4158854686316438</v>
      </c>
      <c r="L900" s="147">
        <v>2.0844546622036131E-8</v>
      </c>
      <c r="M900" s="147">
        <v>1.8749531905814749E-2</v>
      </c>
      <c r="N900" s="87">
        <v>2.2158449973166738</v>
      </c>
      <c r="O900" s="88">
        <v>0.13981090418164421</v>
      </c>
      <c r="P900" s="89">
        <v>63.09597663688178</v>
      </c>
    </row>
    <row r="901" spans="1:16">
      <c r="A901" s="75" t="s">
        <v>1269</v>
      </c>
      <c r="B901" s="85">
        <v>897</v>
      </c>
      <c r="C901" s="85">
        <v>609</v>
      </c>
      <c r="D901" s="85">
        <v>897</v>
      </c>
      <c r="E901" s="86" t="s">
        <v>1265</v>
      </c>
      <c r="F901" s="85" t="s">
        <v>38</v>
      </c>
      <c r="G901" s="86" t="s">
        <v>1266</v>
      </c>
      <c r="H901" s="85" t="s">
        <v>1</v>
      </c>
      <c r="I901" s="85">
        <v>1</v>
      </c>
      <c r="J901" s="88">
        <v>0.34198436190380249</v>
      </c>
      <c r="K901" s="146">
        <v>1.3765752558877171</v>
      </c>
      <c r="L901" s="147">
        <v>2.0853135853808961E-8</v>
      </c>
      <c r="M901" s="147">
        <v>1.8839256449842301E-2</v>
      </c>
      <c r="N901" s="87">
        <v>2.2209997178666212</v>
      </c>
      <c r="O901" s="88">
        <v>0.14637964052631439</v>
      </c>
      <c r="P901" s="89">
        <v>65.907095506936471</v>
      </c>
    </row>
    <row r="902" spans="1:16">
      <c r="A902" s="75" t="s">
        <v>12827</v>
      </c>
      <c r="B902" s="85">
        <v>898</v>
      </c>
      <c r="C902" s="85">
        <v>8577</v>
      </c>
      <c r="D902" s="85">
        <v>898</v>
      </c>
      <c r="E902" s="86" t="s">
        <v>12828</v>
      </c>
      <c r="F902" s="85" t="s">
        <v>55</v>
      </c>
      <c r="G902" s="86" t="s">
        <v>1266</v>
      </c>
      <c r="H902" s="85" t="s">
        <v>1</v>
      </c>
      <c r="I902" s="85">
        <v>1</v>
      </c>
      <c r="J902" s="88">
        <v>0.37471530702384781</v>
      </c>
      <c r="K902" s="146">
        <v>1.4231392843877939</v>
      </c>
      <c r="L902" s="147">
        <v>2.1038616336302451E-8</v>
      </c>
      <c r="M902" s="147">
        <v>2.2891822431247731E-2</v>
      </c>
      <c r="N902" s="87">
        <v>2.6813664411808502</v>
      </c>
      <c r="O902" s="88">
        <v>0.1760417545269585</v>
      </c>
      <c r="P902" s="89">
        <v>65.653747217568394</v>
      </c>
    </row>
    <row r="903" spans="1:16">
      <c r="A903" s="75" t="s">
        <v>1256</v>
      </c>
      <c r="B903" s="85">
        <v>899</v>
      </c>
      <c r="C903" s="85">
        <v>603</v>
      </c>
      <c r="D903" s="85">
        <v>899</v>
      </c>
      <c r="E903" s="86" t="s">
        <v>1257</v>
      </c>
      <c r="F903" s="85" t="s">
        <v>32</v>
      </c>
      <c r="G903" s="86" t="s">
        <v>1258</v>
      </c>
      <c r="H903" s="85" t="s">
        <v>1</v>
      </c>
      <c r="I903" s="85">
        <v>1</v>
      </c>
      <c r="J903" s="88">
        <v>0.3917066330788741</v>
      </c>
      <c r="K903" s="146">
        <v>0.60974075135992778</v>
      </c>
      <c r="L903" s="147">
        <v>1.552129957576598E-8</v>
      </c>
      <c r="M903" s="147">
        <v>2.9168371656447489E-2</v>
      </c>
      <c r="N903" s="87">
        <v>3.675418722830841</v>
      </c>
      <c r="O903" s="88">
        <v>0.21854125544182179</v>
      </c>
      <c r="P903" s="89">
        <v>59.460233492389492</v>
      </c>
    </row>
    <row r="904" spans="1:16">
      <c r="A904" s="75" t="s">
        <v>1261</v>
      </c>
      <c r="B904" s="85">
        <v>900</v>
      </c>
      <c r="C904" s="85">
        <v>605</v>
      </c>
      <c r="D904" s="85">
        <v>900</v>
      </c>
      <c r="E904" s="86" t="s">
        <v>1262</v>
      </c>
      <c r="F904" s="85" t="s">
        <v>32</v>
      </c>
      <c r="G904" s="86" t="s">
        <v>1258</v>
      </c>
      <c r="H904" s="85" t="s">
        <v>1</v>
      </c>
      <c r="I904" s="85">
        <v>1</v>
      </c>
      <c r="J904" s="88">
        <v>0.34100111327070798</v>
      </c>
      <c r="K904" s="146">
        <v>0.53257884894975716</v>
      </c>
      <c r="L904" s="147">
        <v>1.2505759630964771E-8</v>
      </c>
      <c r="M904" s="147">
        <v>2.5485942958637441E-2</v>
      </c>
      <c r="N904" s="87">
        <v>3.2282067262869929</v>
      </c>
      <c r="O904" s="88">
        <v>0.19082924237454191</v>
      </c>
      <c r="P904" s="89">
        <v>59.113079971191681</v>
      </c>
    </row>
    <row r="905" spans="1:16">
      <c r="A905" s="75" t="s">
        <v>12819</v>
      </c>
      <c r="B905" s="85">
        <v>901</v>
      </c>
      <c r="C905" s="85">
        <v>8573</v>
      </c>
      <c r="D905" s="85">
        <v>901</v>
      </c>
      <c r="E905" s="86" t="s">
        <v>12820</v>
      </c>
      <c r="F905" s="85" t="s">
        <v>32</v>
      </c>
      <c r="G905" s="86" t="s">
        <v>1258</v>
      </c>
      <c r="H905" s="85" t="s">
        <v>1</v>
      </c>
      <c r="I905" s="85">
        <v>1</v>
      </c>
      <c r="J905" s="88">
        <v>0.37964217013163448</v>
      </c>
      <c r="K905" s="146">
        <v>0.58758073336379646</v>
      </c>
      <c r="L905" s="147">
        <v>1.4322555585705959E-8</v>
      </c>
      <c r="M905" s="147">
        <v>2.8912963810969691E-2</v>
      </c>
      <c r="N905" s="87">
        <v>3.6281392503158809</v>
      </c>
      <c r="O905" s="88">
        <v>0.21502610211890541</v>
      </c>
      <c r="P905" s="89">
        <v>59.266220859682917</v>
      </c>
    </row>
    <row r="906" spans="1:16">
      <c r="A906" s="75" t="s">
        <v>1274</v>
      </c>
      <c r="B906" s="85">
        <v>902</v>
      </c>
      <c r="C906" s="85">
        <v>612</v>
      </c>
      <c r="D906" s="85">
        <v>902</v>
      </c>
      <c r="E906" s="86" t="s">
        <v>1275</v>
      </c>
      <c r="F906" s="85" t="s">
        <v>55</v>
      </c>
      <c r="G906" s="86" t="s">
        <v>1276</v>
      </c>
      <c r="H906" s="85" t="s">
        <v>1</v>
      </c>
      <c r="I906" s="85">
        <v>1</v>
      </c>
      <c r="J906" s="88">
        <v>0.5462800063511617</v>
      </c>
      <c r="K906" s="146">
        <v>0.96332164347006466</v>
      </c>
      <c r="L906" s="147">
        <v>1.897226682532543E-8</v>
      </c>
      <c r="M906" s="147">
        <v>3.5841797420705111E-2</v>
      </c>
      <c r="N906" s="87">
        <v>5.0153546937856159</v>
      </c>
      <c r="O906" s="88">
        <v>0.32726529404225929</v>
      </c>
      <c r="P906" s="89">
        <v>65.252671849463496</v>
      </c>
    </row>
    <row r="907" spans="1:16">
      <c r="A907" s="75" t="s">
        <v>12831</v>
      </c>
      <c r="B907" s="85">
        <v>903</v>
      </c>
      <c r="C907" s="85">
        <v>8579</v>
      </c>
      <c r="D907" s="85">
        <v>903</v>
      </c>
      <c r="E907" s="86" t="s">
        <v>12832</v>
      </c>
      <c r="F907" s="85" t="s">
        <v>55</v>
      </c>
      <c r="G907" s="86" t="s">
        <v>1276</v>
      </c>
      <c r="H907" s="85" t="s">
        <v>1</v>
      </c>
      <c r="I907" s="85">
        <v>1</v>
      </c>
      <c r="J907" s="88">
        <v>0.5462800063511617</v>
      </c>
      <c r="K907" s="146">
        <v>0.96332164347006466</v>
      </c>
      <c r="L907" s="147">
        <v>1.897226682532543E-8</v>
      </c>
      <c r="M907" s="147">
        <v>3.5841797420705111E-2</v>
      </c>
      <c r="N907" s="87">
        <v>5.0153546937856159</v>
      </c>
      <c r="O907" s="88">
        <v>0.32726529404225929</v>
      </c>
      <c r="P907" s="89">
        <v>65.252671849463496</v>
      </c>
    </row>
    <row r="908" spans="1:16">
      <c r="A908" s="75" t="s">
        <v>1277</v>
      </c>
      <c r="B908" s="85">
        <v>904</v>
      </c>
      <c r="C908" s="85">
        <v>613</v>
      </c>
      <c r="D908" s="85">
        <v>904</v>
      </c>
      <c r="E908" s="86" t="s">
        <v>1278</v>
      </c>
      <c r="F908" s="85" t="s">
        <v>32</v>
      </c>
      <c r="G908" s="86" t="s">
        <v>1279</v>
      </c>
      <c r="H908" s="85" t="s">
        <v>1</v>
      </c>
      <c r="I908" s="85">
        <v>1</v>
      </c>
      <c r="J908" s="88">
        <v>0.38191544408790262</v>
      </c>
      <c r="K908" s="146">
        <v>1.4535484085071284</v>
      </c>
      <c r="L908" s="147">
        <v>2.1115325328829359E-8</v>
      </c>
      <c r="M908" s="147">
        <v>2.3449913244637591E-2</v>
      </c>
      <c r="N908" s="87">
        <v>2.831998903560661</v>
      </c>
      <c r="O908" s="88">
        <v>0.18230255091740061</v>
      </c>
      <c r="P908" s="89">
        <v>64.372394596690114</v>
      </c>
    </row>
    <row r="909" spans="1:16">
      <c r="A909" s="75" t="s">
        <v>1280</v>
      </c>
      <c r="B909" s="85">
        <v>905</v>
      </c>
      <c r="C909" s="85">
        <v>614</v>
      </c>
      <c r="D909" s="85">
        <v>905</v>
      </c>
      <c r="E909" s="86" t="s">
        <v>1278</v>
      </c>
      <c r="F909" s="85" t="s">
        <v>38</v>
      </c>
      <c r="G909" s="86" t="s">
        <v>1279</v>
      </c>
      <c r="H909" s="85" t="s">
        <v>1</v>
      </c>
      <c r="I909" s="85">
        <v>1</v>
      </c>
      <c r="J909" s="88">
        <v>0.39873257200747009</v>
      </c>
      <c r="K909" s="146">
        <v>1.475823458983331</v>
      </c>
      <c r="L909" s="147">
        <v>2.1187931192625081E-8</v>
      </c>
      <c r="M909" s="147">
        <v>2.424409274381395E-2</v>
      </c>
      <c r="N909" s="87">
        <v>2.995932663765954</v>
      </c>
      <c r="O909" s="88">
        <v>0.19729891630803209</v>
      </c>
      <c r="P909" s="89">
        <v>65.855591046570098</v>
      </c>
    </row>
    <row r="910" spans="1:16">
      <c r="A910" s="75" t="s">
        <v>12833</v>
      </c>
      <c r="B910" s="85">
        <v>906</v>
      </c>
      <c r="C910" s="85">
        <v>8580</v>
      </c>
      <c r="D910" s="85">
        <v>906</v>
      </c>
      <c r="E910" s="86" t="s">
        <v>12834</v>
      </c>
      <c r="F910" s="85" t="s">
        <v>55</v>
      </c>
      <c r="G910" s="86" t="s">
        <v>1279</v>
      </c>
      <c r="H910" s="85" t="s">
        <v>1</v>
      </c>
      <c r="I910" s="85">
        <v>1</v>
      </c>
      <c r="J910" s="88">
        <v>0.39860215682919198</v>
      </c>
      <c r="K910" s="146">
        <v>1.4756507181507164</v>
      </c>
      <c r="L910" s="147">
        <v>2.1187368141269579E-8</v>
      </c>
      <c r="M910" s="147">
        <v>2.4237933959658561E-2</v>
      </c>
      <c r="N910" s="87">
        <v>2.9946613735274998</v>
      </c>
      <c r="O910" s="88">
        <v>0.1971826209646598</v>
      </c>
      <c r="P910" s="89">
        <v>65.844713765547581</v>
      </c>
    </row>
    <row r="911" spans="1:16">
      <c r="A911" s="75" t="s">
        <v>1271</v>
      </c>
      <c r="B911" s="85">
        <v>907</v>
      </c>
      <c r="C911" s="85">
        <v>611</v>
      </c>
      <c r="D911" s="85">
        <v>907</v>
      </c>
      <c r="E911" s="86" t="s">
        <v>1272</v>
      </c>
      <c r="F911" s="85" t="s">
        <v>32</v>
      </c>
      <c r="G911" s="86" t="s">
        <v>1273</v>
      </c>
      <c r="H911" s="85" t="s">
        <v>1</v>
      </c>
      <c r="I911" s="85">
        <v>1</v>
      </c>
      <c r="J911" s="88">
        <v>0.43063224305227599</v>
      </c>
      <c r="K911" s="146">
        <v>0.71617412329028451</v>
      </c>
      <c r="L911" s="147">
        <v>1.5754033097500931E-8</v>
      </c>
      <c r="M911" s="147">
        <v>3.127037783285111E-2</v>
      </c>
      <c r="N911" s="87">
        <v>4.1160293018082603</v>
      </c>
      <c r="O911" s="88">
        <v>0.24944295269589761</v>
      </c>
      <c r="P911" s="89">
        <v>60.602812663727143</v>
      </c>
    </row>
    <row r="912" spans="1:16">
      <c r="A912" s="75" t="s">
        <v>12829</v>
      </c>
      <c r="B912" s="85">
        <v>908</v>
      </c>
      <c r="C912" s="85">
        <v>8578</v>
      </c>
      <c r="D912" s="85">
        <v>908</v>
      </c>
      <c r="E912" s="86" t="s">
        <v>12830</v>
      </c>
      <c r="F912" s="85" t="s">
        <v>32</v>
      </c>
      <c r="G912" s="86" t="s">
        <v>1273</v>
      </c>
      <c r="H912" s="85" t="s">
        <v>1</v>
      </c>
      <c r="I912" s="85">
        <v>1</v>
      </c>
      <c r="J912" s="88">
        <v>0.43063224305227599</v>
      </c>
      <c r="K912" s="146">
        <v>0.71617412329028451</v>
      </c>
      <c r="L912" s="147">
        <v>1.5754033097500931E-8</v>
      </c>
      <c r="M912" s="147">
        <v>3.127037783285111E-2</v>
      </c>
      <c r="N912" s="87">
        <v>4.1160293018082603</v>
      </c>
      <c r="O912" s="88">
        <v>0.24944295269589761</v>
      </c>
      <c r="P912" s="89">
        <v>60.602812663727143</v>
      </c>
    </row>
    <row r="913" spans="1:16">
      <c r="A913" s="75" t="s">
        <v>1281</v>
      </c>
      <c r="B913" s="85">
        <v>909</v>
      </c>
      <c r="C913" s="85">
        <v>615</v>
      </c>
      <c r="D913" s="85">
        <v>909</v>
      </c>
      <c r="E913" s="86" t="s">
        <v>1282</v>
      </c>
      <c r="F913" s="85" t="s">
        <v>38</v>
      </c>
      <c r="G913" s="86" t="s">
        <v>1283</v>
      </c>
      <c r="H913" s="85" t="s">
        <v>1</v>
      </c>
      <c r="I913" s="85">
        <v>1</v>
      </c>
      <c r="J913" s="88">
        <v>9.44060917370706E-3</v>
      </c>
      <c r="K913" s="146">
        <v>1.7066867268595895E-2</v>
      </c>
      <c r="L913" s="147">
        <v>1.0452920665508991E-10</v>
      </c>
      <c r="M913" s="147">
        <v>0.18382821377201949</v>
      </c>
      <c r="N913" s="87">
        <v>0.12671216348413489</v>
      </c>
      <c r="O913" s="88">
        <v>8.3435025774060475E-3</v>
      </c>
      <c r="P913" s="89">
        <v>65.846106229972975</v>
      </c>
    </row>
    <row r="914" spans="1:16">
      <c r="A914" s="75" t="s">
        <v>1284</v>
      </c>
      <c r="B914" s="85">
        <v>910</v>
      </c>
      <c r="C914" s="85">
        <v>616</v>
      </c>
      <c r="D914" s="85">
        <v>910</v>
      </c>
      <c r="E914" s="86" t="s">
        <v>1282</v>
      </c>
      <c r="F914" s="85" t="s">
        <v>11</v>
      </c>
      <c r="G914" s="86" t="s">
        <v>1283</v>
      </c>
      <c r="H914" s="85" t="s">
        <v>1</v>
      </c>
      <c r="I914" s="85">
        <v>1</v>
      </c>
      <c r="J914" s="88">
        <v>6.8346798340439587E-3</v>
      </c>
      <c r="K914" s="146">
        <v>1.3298922755917538E-2</v>
      </c>
      <c r="L914" s="147">
        <v>9.4344028614885438E-11</v>
      </c>
      <c r="M914" s="147">
        <v>0.1837405471126754</v>
      </c>
      <c r="N914" s="87">
        <v>0.117988654279466</v>
      </c>
      <c r="O914" s="88">
        <v>6.1257409293769636E-3</v>
      </c>
      <c r="P914" s="89">
        <v>51.918050653138508</v>
      </c>
    </row>
    <row r="915" spans="1:16">
      <c r="A915" s="75" t="s">
        <v>12835</v>
      </c>
      <c r="B915" s="85">
        <v>911</v>
      </c>
      <c r="C915" s="85">
        <v>8581</v>
      </c>
      <c r="D915" s="85">
        <v>911</v>
      </c>
      <c r="E915" s="86" t="s">
        <v>12836</v>
      </c>
      <c r="F915" s="85" t="s">
        <v>55</v>
      </c>
      <c r="G915" s="86" t="s">
        <v>1283</v>
      </c>
      <c r="H915" s="85" t="s">
        <v>1</v>
      </c>
      <c r="I915" s="85">
        <v>1</v>
      </c>
      <c r="J915" s="88">
        <v>1.6639024507463272E-2</v>
      </c>
      <c r="K915" s="146">
        <v>2.6000260182833738E-2</v>
      </c>
      <c r="L915" s="147">
        <v>1.422408171721734E-10</v>
      </c>
      <c r="M915" s="147">
        <v>0.18488055148259491</v>
      </c>
      <c r="N915" s="87">
        <v>0.2434542452579809</v>
      </c>
      <c r="O915" s="88">
        <v>1.49163235187446E-2</v>
      </c>
      <c r="P915" s="89">
        <v>61.269514947000559</v>
      </c>
    </row>
    <row r="916" spans="1:16">
      <c r="A916" s="75" t="s">
        <v>1285</v>
      </c>
      <c r="B916" s="85">
        <v>912</v>
      </c>
      <c r="C916" s="85">
        <v>617</v>
      </c>
      <c r="D916" s="85">
        <v>912</v>
      </c>
      <c r="E916" s="86" t="s">
        <v>1286</v>
      </c>
      <c r="F916" s="85" t="s">
        <v>232</v>
      </c>
      <c r="G916" s="86" t="s">
        <v>1287</v>
      </c>
      <c r="H916" s="85" t="s">
        <v>1</v>
      </c>
      <c r="I916" s="85">
        <v>1</v>
      </c>
      <c r="J916" s="88">
        <v>1.3419419236547201</v>
      </c>
      <c r="K916" s="146">
        <v>1.2534626642685183</v>
      </c>
      <c r="L916" s="147">
        <v>5.4017890833643647E-9</v>
      </c>
      <c r="M916" s="147">
        <v>0.63062454273587454</v>
      </c>
      <c r="N916" s="87">
        <v>64.058239164098666</v>
      </c>
      <c r="O916" s="88">
        <v>1.062539587114596</v>
      </c>
      <c r="P916" s="89">
        <v>16.587087016124141</v>
      </c>
    </row>
    <row r="917" spans="1:16">
      <c r="A917" s="75" t="s">
        <v>1288</v>
      </c>
      <c r="B917" s="85">
        <v>913</v>
      </c>
      <c r="C917" s="85">
        <v>618</v>
      </c>
      <c r="D917" s="85">
        <v>913</v>
      </c>
      <c r="E917" s="86" t="s">
        <v>1286</v>
      </c>
      <c r="F917" s="85" t="s">
        <v>235</v>
      </c>
      <c r="G917" s="86" t="s">
        <v>1287</v>
      </c>
      <c r="H917" s="85" t="s">
        <v>1</v>
      </c>
      <c r="I917" s="85">
        <v>1</v>
      </c>
      <c r="J917" s="88">
        <v>1.6251004246564069</v>
      </c>
      <c r="K917" s="146">
        <v>1.4724344641974139</v>
      </c>
      <c r="L917" s="147">
        <v>6.5228938791953943E-9</v>
      </c>
      <c r="M917" s="147">
        <v>0.64880979978381115</v>
      </c>
      <c r="N917" s="87">
        <v>66.648884175056892</v>
      </c>
      <c r="O917" s="88">
        <v>1.2224481119050821</v>
      </c>
      <c r="P917" s="89">
        <v>18.341614072551554</v>
      </c>
    </row>
    <row r="918" spans="1:16">
      <c r="A918" s="75" t="s">
        <v>1289</v>
      </c>
      <c r="B918" s="85">
        <v>914</v>
      </c>
      <c r="C918" s="85">
        <v>619</v>
      </c>
      <c r="D918" s="85">
        <v>914</v>
      </c>
      <c r="E918" s="86" t="s">
        <v>1286</v>
      </c>
      <c r="F918" s="85" t="s">
        <v>31</v>
      </c>
      <c r="G918" s="86" t="s">
        <v>1287</v>
      </c>
      <c r="H918" s="85" t="s">
        <v>1</v>
      </c>
      <c r="I918" s="85">
        <v>1</v>
      </c>
      <c r="J918" s="88">
        <v>1.634252679685477</v>
      </c>
      <c r="K918" s="146">
        <v>1.6948671157134367</v>
      </c>
      <c r="L918" s="147">
        <v>6.9727570420803388E-9</v>
      </c>
      <c r="M918" s="147">
        <v>0.64756399446275725</v>
      </c>
      <c r="N918" s="87">
        <v>66.822896699716651</v>
      </c>
      <c r="O918" s="88">
        <v>1.2064173087154531</v>
      </c>
      <c r="P918" s="89">
        <v>18.05395109009946</v>
      </c>
    </row>
    <row r="919" spans="1:16">
      <c r="A919" s="75" t="s">
        <v>1290</v>
      </c>
      <c r="B919" s="85">
        <v>915</v>
      </c>
      <c r="C919" s="85">
        <v>620</v>
      </c>
      <c r="D919" s="85">
        <v>915</v>
      </c>
      <c r="E919" s="86" t="s">
        <v>1286</v>
      </c>
      <c r="F919" s="85" t="s">
        <v>238</v>
      </c>
      <c r="G919" s="86" t="s">
        <v>1287</v>
      </c>
      <c r="H919" s="85" t="s">
        <v>1</v>
      </c>
      <c r="I919" s="85">
        <v>1</v>
      </c>
      <c r="J919" s="88">
        <v>1.6672835692870289</v>
      </c>
      <c r="K919" s="146">
        <v>1.5626834492653947</v>
      </c>
      <c r="L919" s="147">
        <v>6.7837915660982891E-9</v>
      </c>
      <c r="M919" s="147">
        <v>0.65126680292347083</v>
      </c>
      <c r="N919" s="87">
        <v>66.853483728876611</v>
      </c>
      <c r="O919" s="88">
        <v>1.264120262551153</v>
      </c>
      <c r="P919" s="89">
        <v>18.908816594775754</v>
      </c>
    </row>
    <row r="920" spans="1:16">
      <c r="A920" s="75" t="s">
        <v>1291</v>
      </c>
      <c r="B920" s="85">
        <v>916</v>
      </c>
      <c r="C920" s="85">
        <v>621</v>
      </c>
      <c r="D920" s="85">
        <v>916</v>
      </c>
      <c r="E920" s="86" t="s">
        <v>1286</v>
      </c>
      <c r="F920" s="85" t="s">
        <v>240</v>
      </c>
      <c r="G920" s="86" t="s">
        <v>1287</v>
      </c>
      <c r="H920" s="85" t="s">
        <v>1</v>
      </c>
      <c r="I920" s="85">
        <v>1</v>
      </c>
      <c r="J920" s="88">
        <v>1.5880319092902411</v>
      </c>
      <c r="K920" s="146">
        <v>1.5057594151567641</v>
      </c>
      <c r="L920" s="147">
        <v>6.5305406555005896E-9</v>
      </c>
      <c r="M920" s="147">
        <v>0.64588466413749113</v>
      </c>
      <c r="N920" s="87">
        <v>66.296331888019651</v>
      </c>
      <c r="O920" s="88">
        <v>1.185188426294943</v>
      </c>
      <c r="P920" s="89">
        <v>17.877134262825141</v>
      </c>
    </row>
    <row r="921" spans="1:16">
      <c r="A921" s="75" t="s">
        <v>1292</v>
      </c>
      <c r="B921" s="85">
        <v>917</v>
      </c>
      <c r="C921" s="85">
        <v>622</v>
      </c>
      <c r="D921" s="85">
        <v>917</v>
      </c>
      <c r="E921" s="86" t="s">
        <v>1286</v>
      </c>
      <c r="F921" s="85" t="s">
        <v>38</v>
      </c>
      <c r="G921" s="86" t="s">
        <v>1287</v>
      </c>
      <c r="H921" s="85" t="s">
        <v>1</v>
      </c>
      <c r="I921" s="85">
        <v>1</v>
      </c>
      <c r="J921" s="88">
        <v>1.5796106054796479</v>
      </c>
      <c r="K921" s="146">
        <v>1.7253277952561266</v>
      </c>
      <c r="L921" s="147">
        <v>6.9129699137926874E-9</v>
      </c>
      <c r="M921" s="147">
        <v>0.64802844348280564</v>
      </c>
      <c r="N921" s="87">
        <v>66.648987965884359</v>
      </c>
      <c r="O921" s="88">
        <v>1.219502650199856</v>
      </c>
      <c r="P921" s="89">
        <v>18.297391864735939</v>
      </c>
    </row>
    <row r="922" spans="1:16">
      <c r="A922" s="75" t="s">
        <v>1293</v>
      </c>
      <c r="B922" s="85">
        <v>918</v>
      </c>
      <c r="C922" s="85">
        <v>623</v>
      </c>
      <c r="D922" s="85">
        <v>918</v>
      </c>
      <c r="E922" s="86" t="s">
        <v>1286</v>
      </c>
      <c r="F922" s="85" t="s">
        <v>243</v>
      </c>
      <c r="G922" s="86" t="s">
        <v>1287</v>
      </c>
      <c r="H922" s="85" t="s">
        <v>1</v>
      </c>
      <c r="I922" s="85">
        <v>1</v>
      </c>
      <c r="J922" s="88">
        <v>1.580023533028263</v>
      </c>
      <c r="K922" s="146">
        <v>1.613217652110307</v>
      </c>
      <c r="L922" s="147">
        <v>6.7265921430392118E-9</v>
      </c>
      <c r="M922" s="147">
        <v>0.64322946234361444</v>
      </c>
      <c r="N922" s="87">
        <v>66.028088026059436</v>
      </c>
      <c r="O922" s="88">
        <v>1.1792697956863909</v>
      </c>
      <c r="P922" s="89">
        <v>17.860123334496166</v>
      </c>
    </row>
    <row r="923" spans="1:16">
      <c r="A923" s="75" t="s">
        <v>12837</v>
      </c>
      <c r="B923" s="85">
        <v>919</v>
      </c>
      <c r="C923" s="85">
        <v>8582</v>
      </c>
      <c r="D923" s="85">
        <v>919</v>
      </c>
      <c r="E923" s="86" t="s">
        <v>12838</v>
      </c>
      <c r="F923" s="85" t="s">
        <v>55</v>
      </c>
      <c r="G923" s="86" t="s">
        <v>1287</v>
      </c>
      <c r="H923" s="85" t="s">
        <v>1</v>
      </c>
      <c r="I923" s="85">
        <v>1</v>
      </c>
      <c r="J923" s="88">
        <v>1.607648453961547</v>
      </c>
      <c r="K923" s="146">
        <v>1.7025284172355499</v>
      </c>
      <c r="L923" s="147">
        <v>6.9406418060201178E-9</v>
      </c>
      <c r="M923" s="147">
        <v>0.65008164094634679</v>
      </c>
      <c r="N923" s="87">
        <v>66.854029650932773</v>
      </c>
      <c r="O923" s="88">
        <v>1.2332886356581441</v>
      </c>
      <c r="P923" s="89">
        <v>18.447483900335644</v>
      </c>
    </row>
    <row r="924" spans="1:16">
      <c r="A924" s="75" t="s">
        <v>1294</v>
      </c>
      <c r="B924" s="85">
        <v>920</v>
      </c>
      <c r="C924" s="85">
        <v>624</v>
      </c>
      <c r="D924" s="85">
        <v>920</v>
      </c>
      <c r="E924" s="86" t="s">
        <v>1295</v>
      </c>
      <c r="F924" s="85" t="s">
        <v>32</v>
      </c>
      <c r="G924" s="86" t="s">
        <v>1296</v>
      </c>
      <c r="H924" s="85" t="s">
        <v>1</v>
      </c>
      <c r="I924" s="85">
        <v>1</v>
      </c>
      <c r="J924" s="88">
        <v>0.20984093410906951</v>
      </c>
      <c r="K924" s="146">
        <v>0.16373784033781155</v>
      </c>
      <c r="L924" s="147">
        <v>8.3960092096170162E-10</v>
      </c>
      <c r="M924" s="147">
        <v>5.7990052115385639E-3</v>
      </c>
      <c r="N924" s="87">
        <v>1.1034273642155561</v>
      </c>
      <c r="O924" s="88">
        <v>0.20251697013888609</v>
      </c>
      <c r="P924" s="89">
        <v>183.53448238331356</v>
      </c>
    </row>
    <row r="925" spans="1:16">
      <c r="A925" s="75" t="s">
        <v>1297</v>
      </c>
      <c r="B925" s="85">
        <v>921</v>
      </c>
      <c r="C925" s="85">
        <v>625</v>
      </c>
      <c r="D925" s="85">
        <v>921</v>
      </c>
      <c r="E925" s="86" t="s">
        <v>1295</v>
      </c>
      <c r="F925" s="85" t="s">
        <v>38</v>
      </c>
      <c r="G925" s="86" t="s">
        <v>1296</v>
      </c>
      <c r="H925" s="85" t="s">
        <v>1</v>
      </c>
      <c r="I925" s="85">
        <v>1</v>
      </c>
      <c r="J925" s="88">
        <v>0.27612928462815961</v>
      </c>
      <c r="K925" s="146">
        <v>0.24929255506818623</v>
      </c>
      <c r="L925" s="147">
        <v>1.1567573411838981E-9</v>
      </c>
      <c r="M925" s="147">
        <v>1.0848566683473729E-2</v>
      </c>
      <c r="N925" s="87">
        <v>1.7831779005897459</v>
      </c>
      <c r="O925" s="88">
        <v>0.25625665327914349</v>
      </c>
      <c r="P925" s="89">
        <v>143.70784496285668</v>
      </c>
    </row>
    <row r="926" spans="1:16">
      <c r="A926" s="75" t="s">
        <v>12839</v>
      </c>
      <c r="B926" s="85">
        <v>922</v>
      </c>
      <c r="C926" s="85">
        <v>8583</v>
      </c>
      <c r="D926" s="85">
        <v>922</v>
      </c>
      <c r="E926" s="86" t="s">
        <v>12840</v>
      </c>
      <c r="F926" s="85" t="s">
        <v>55</v>
      </c>
      <c r="G926" s="86" t="s">
        <v>1296</v>
      </c>
      <c r="H926" s="85" t="s">
        <v>1</v>
      </c>
      <c r="I926" s="85">
        <v>1</v>
      </c>
      <c r="J926" s="88">
        <v>0.27557134316790072</v>
      </c>
      <c r="K926" s="146">
        <v>0.24857245082520998</v>
      </c>
      <c r="L926" s="147">
        <v>1.15408787189037E-9</v>
      </c>
      <c r="M926" s="147">
        <v>1.0806065102437919E-2</v>
      </c>
      <c r="N926" s="87">
        <v>1.777456518115957</v>
      </c>
      <c r="O926" s="88">
        <v>0.2558043325161386</v>
      </c>
      <c r="P926" s="89">
        <v>143.91594388327567</v>
      </c>
    </row>
    <row r="927" spans="1:16">
      <c r="A927" s="75" t="s">
        <v>1298</v>
      </c>
      <c r="B927" s="85">
        <v>923</v>
      </c>
      <c r="C927" s="85">
        <v>626</v>
      </c>
      <c r="D927" s="85">
        <v>923</v>
      </c>
      <c r="E927" s="86" t="s">
        <v>1299</v>
      </c>
      <c r="F927" s="85" t="s">
        <v>38</v>
      </c>
      <c r="G927" s="86" t="s">
        <v>1300</v>
      </c>
      <c r="H927" s="85" t="s">
        <v>1</v>
      </c>
      <c r="I927" s="85">
        <v>-1</v>
      </c>
      <c r="J927" s="88">
        <v>0</v>
      </c>
      <c r="K927" s="146">
        <v>0</v>
      </c>
      <c r="L927" s="147">
        <v>0</v>
      </c>
      <c r="M927" s="147">
        <v>0</v>
      </c>
      <c r="N927" s="87">
        <v>0</v>
      </c>
      <c r="O927" s="88">
        <v>0</v>
      </c>
      <c r="P927" s="89" t="e">
        <v>#DIV/0!</v>
      </c>
    </row>
    <row r="928" spans="1:16">
      <c r="A928" s="75" t="s">
        <v>1301</v>
      </c>
      <c r="B928" s="85">
        <v>924</v>
      </c>
      <c r="C928" s="85">
        <v>627</v>
      </c>
      <c r="D928" s="85">
        <v>924</v>
      </c>
      <c r="E928" s="86" t="s">
        <v>1299</v>
      </c>
      <c r="F928" s="85" t="s">
        <v>11</v>
      </c>
      <c r="G928" s="86" t="s">
        <v>1300</v>
      </c>
      <c r="H928" s="85" t="s">
        <v>1</v>
      </c>
      <c r="I928" s="85">
        <v>-1</v>
      </c>
      <c r="J928" s="88">
        <v>0</v>
      </c>
      <c r="K928" s="146">
        <v>0</v>
      </c>
      <c r="L928" s="147">
        <v>0</v>
      </c>
      <c r="M928" s="147">
        <v>0</v>
      </c>
      <c r="N928" s="87">
        <v>0</v>
      </c>
      <c r="O928" s="88">
        <v>0</v>
      </c>
      <c r="P928" s="89" t="e">
        <v>#DIV/0!</v>
      </c>
    </row>
    <row r="929" spans="1:16">
      <c r="A929" s="75" t="s">
        <v>12841</v>
      </c>
      <c r="B929" s="85">
        <v>925</v>
      </c>
      <c r="C929" s="85">
        <v>8584</v>
      </c>
      <c r="D929" s="85">
        <v>925</v>
      </c>
      <c r="E929" s="86" t="s">
        <v>12842</v>
      </c>
      <c r="F929" s="85" t="s">
        <v>38</v>
      </c>
      <c r="G929" s="86" t="s">
        <v>1300</v>
      </c>
      <c r="H929" s="85" t="s">
        <v>1</v>
      </c>
      <c r="I929" s="85">
        <v>-1</v>
      </c>
      <c r="J929" s="88">
        <v>9.3225647233585993E-2</v>
      </c>
      <c r="K929" s="146">
        <v>0.22438713861474924</v>
      </c>
      <c r="L929" s="147">
        <v>5.6846448903509605E-10</v>
      </c>
      <c r="M929" s="147">
        <v>7.5973261851641051E-3</v>
      </c>
      <c r="N929" s="87">
        <v>0.92273046423451477</v>
      </c>
      <c r="O929" s="88">
        <v>8.6971897350611782E-2</v>
      </c>
      <c r="P929" s="89">
        <v>94.254932205757981</v>
      </c>
    </row>
    <row r="930" spans="1:16">
      <c r="A930" s="75" t="s">
        <v>12843</v>
      </c>
      <c r="B930" s="85">
        <v>926</v>
      </c>
      <c r="C930" s="85">
        <v>8585</v>
      </c>
      <c r="D930" s="85">
        <v>926</v>
      </c>
      <c r="E930" s="86" t="s">
        <v>12842</v>
      </c>
      <c r="F930" s="85" t="s">
        <v>238</v>
      </c>
      <c r="G930" s="86" t="s">
        <v>1300</v>
      </c>
      <c r="H930" s="85" t="s">
        <v>1</v>
      </c>
      <c r="I930" s="85">
        <v>-1</v>
      </c>
      <c r="J930" s="88">
        <v>0.38940456802856638</v>
      </c>
      <c r="K930" s="146">
        <v>1.1732241700381836</v>
      </c>
      <c r="L930" s="147">
        <v>2.5290998040952788E-9</v>
      </c>
      <c r="M930" s="147">
        <v>2.065892605056242E-2</v>
      </c>
      <c r="N930" s="87">
        <v>2.841117199139271</v>
      </c>
      <c r="O930" s="88">
        <v>0.36864393897742292</v>
      </c>
      <c r="P930" s="89">
        <v>129.75316156936617</v>
      </c>
    </row>
    <row r="931" spans="1:16">
      <c r="A931" s="75" t="s">
        <v>12844</v>
      </c>
      <c r="B931" s="85">
        <v>927</v>
      </c>
      <c r="C931" s="85">
        <v>8586</v>
      </c>
      <c r="D931" s="85">
        <v>927</v>
      </c>
      <c r="E931" s="86" t="s">
        <v>12842</v>
      </c>
      <c r="F931" s="85" t="s">
        <v>11</v>
      </c>
      <c r="G931" s="86" t="s">
        <v>1300</v>
      </c>
      <c r="H931" s="85" t="s">
        <v>1</v>
      </c>
      <c r="I931" s="85">
        <v>-1</v>
      </c>
      <c r="J931" s="88">
        <v>6.5323158336256876E-2</v>
      </c>
      <c r="K931" s="146">
        <v>0.18756410093316081</v>
      </c>
      <c r="L931" s="147">
        <v>4.1666755105695899E-10</v>
      </c>
      <c r="M931" s="147">
        <v>3.9380249271908181E-3</v>
      </c>
      <c r="N931" s="87">
        <v>0.51703175064566431</v>
      </c>
      <c r="O931" s="88">
        <v>6.1531999326833682E-2</v>
      </c>
      <c r="P931" s="89">
        <v>119.0100980258816</v>
      </c>
    </row>
    <row r="932" spans="1:16">
      <c r="A932" s="75" t="s">
        <v>28996</v>
      </c>
      <c r="B932" s="85">
        <v>928</v>
      </c>
      <c r="C932" s="85">
        <v>18390</v>
      </c>
      <c r="D932" s="85">
        <v>928</v>
      </c>
      <c r="E932" s="86" t="s">
        <v>28997</v>
      </c>
      <c r="F932" s="85" t="s">
        <v>55</v>
      </c>
      <c r="G932" s="86" t="s">
        <v>1300</v>
      </c>
      <c r="H932" s="85" t="s">
        <v>1</v>
      </c>
      <c r="I932" s="85">
        <v>-1</v>
      </c>
      <c r="J932" s="88">
        <v>0.35483910632568821</v>
      </c>
      <c r="K932" s="146">
        <v>1.1334608419832937</v>
      </c>
      <c r="L932" s="147">
        <v>2.3604898214193741E-9</v>
      </c>
      <c r="M932" s="147">
        <v>1.614733680299333E-2</v>
      </c>
      <c r="N932" s="87">
        <v>2.3263127404765589</v>
      </c>
      <c r="O932" s="88">
        <v>0.33716216447411779</v>
      </c>
      <c r="P932" s="89">
        <v>144.93415206291144</v>
      </c>
    </row>
    <row r="933" spans="1:16">
      <c r="A933" s="75" t="s">
        <v>1306</v>
      </c>
      <c r="B933" s="85">
        <v>929</v>
      </c>
      <c r="C933" s="85">
        <v>630</v>
      </c>
      <c r="D933" s="85">
        <v>929</v>
      </c>
      <c r="E933" s="86" t="s">
        <v>1307</v>
      </c>
      <c r="F933" s="85" t="s">
        <v>55</v>
      </c>
      <c r="G933" s="86" t="s">
        <v>1308</v>
      </c>
      <c r="H933" s="85" t="s">
        <v>1</v>
      </c>
      <c r="I933" s="85">
        <v>1</v>
      </c>
      <c r="J933" s="88">
        <v>0</v>
      </c>
      <c r="K933" s="146">
        <v>0</v>
      </c>
      <c r="L933" s="147">
        <v>0</v>
      </c>
      <c r="M933" s="147">
        <v>0</v>
      </c>
      <c r="N933" s="87">
        <v>0</v>
      </c>
      <c r="O933" s="88">
        <v>0</v>
      </c>
      <c r="P933" s="89" t="e">
        <v>#DIV/0!</v>
      </c>
    </row>
    <row r="934" spans="1:16">
      <c r="A934" s="75" t="s">
        <v>12845</v>
      </c>
      <c r="B934" s="85">
        <v>930</v>
      </c>
      <c r="C934" s="85">
        <v>8587</v>
      </c>
      <c r="D934" s="85">
        <v>930</v>
      </c>
      <c r="E934" s="86" t="s">
        <v>12846</v>
      </c>
      <c r="F934" s="85" t="s">
        <v>38</v>
      </c>
      <c r="G934" s="86" t="s">
        <v>1308</v>
      </c>
      <c r="H934" s="85" t="s">
        <v>1</v>
      </c>
      <c r="I934" s="85">
        <v>1</v>
      </c>
      <c r="J934" s="88">
        <v>0</v>
      </c>
      <c r="K934" s="146">
        <v>0</v>
      </c>
      <c r="L934" s="147">
        <v>0</v>
      </c>
      <c r="M934" s="147">
        <v>0</v>
      </c>
      <c r="N934" s="87">
        <v>0</v>
      </c>
      <c r="O934" s="88">
        <v>0</v>
      </c>
      <c r="P934" s="89" t="e">
        <v>#DIV/0!</v>
      </c>
    </row>
    <row r="935" spans="1:16">
      <c r="A935" s="75" t="s">
        <v>12847</v>
      </c>
      <c r="B935" s="85">
        <v>931</v>
      </c>
      <c r="C935" s="85">
        <v>8588</v>
      </c>
      <c r="D935" s="85">
        <v>931</v>
      </c>
      <c r="E935" s="86" t="s">
        <v>12846</v>
      </c>
      <c r="F935" s="85" t="s">
        <v>11</v>
      </c>
      <c r="G935" s="86" t="s">
        <v>1308</v>
      </c>
      <c r="H935" s="85" t="s">
        <v>1</v>
      </c>
      <c r="I935" s="85">
        <v>1</v>
      </c>
      <c r="J935" s="88">
        <v>0</v>
      </c>
      <c r="K935" s="146">
        <v>0</v>
      </c>
      <c r="L935" s="147">
        <v>0</v>
      </c>
      <c r="M935" s="147">
        <v>0</v>
      </c>
      <c r="N935" s="87">
        <v>0</v>
      </c>
      <c r="O935" s="88">
        <v>0</v>
      </c>
      <c r="P935" s="89" t="e">
        <v>#DIV/0!</v>
      </c>
    </row>
    <row r="936" spans="1:16">
      <c r="A936" s="75" t="s">
        <v>1309</v>
      </c>
      <c r="B936" s="85">
        <v>932</v>
      </c>
      <c r="C936" s="85">
        <v>631</v>
      </c>
      <c r="D936" s="85">
        <v>932</v>
      </c>
      <c r="E936" s="86" t="s">
        <v>1310</v>
      </c>
      <c r="F936" s="85" t="s">
        <v>38</v>
      </c>
      <c r="G936" s="86" t="s">
        <v>1311</v>
      </c>
      <c r="H936" s="85" t="s">
        <v>1</v>
      </c>
      <c r="I936" s="85">
        <v>-1</v>
      </c>
      <c r="J936" s="88">
        <v>0</v>
      </c>
      <c r="K936" s="146">
        <v>0</v>
      </c>
      <c r="L936" s="147">
        <v>0</v>
      </c>
      <c r="M936" s="147">
        <v>0</v>
      </c>
      <c r="N936" s="87">
        <v>0</v>
      </c>
      <c r="O936" s="88">
        <v>0</v>
      </c>
      <c r="P936" s="89" t="e">
        <v>#DIV/0!</v>
      </c>
    </row>
    <row r="937" spans="1:16">
      <c r="A937" s="75" t="s">
        <v>1312</v>
      </c>
      <c r="B937" s="85">
        <v>933</v>
      </c>
      <c r="C937" s="85">
        <v>632</v>
      </c>
      <c r="D937" s="85">
        <v>933</v>
      </c>
      <c r="E937" s="86" t="s">
        <v>1310</v>
      </c>
      <c r="F937" s="85" t="s">
        <v>11</v>
      </c>
      <c r="G937" s="86" t="s">
        <v>1311</v>
      </c>
      <c r="H937" s="85" t="s">
        <v>1</v>
      </c>
      <c r="I937" s="85">
        <v>-1</v>
      </c>
      <c r="J937" s="88">
        <v>0</v>
      </c>
      <c r="K937" s="146">
        <v>0</v>
      </c>
      <c r="L937" s="147">
        <v>0</v>
      </c>
      <c r="M937" s="147">
        <v>0</v>
      </c>
      <c r="N937" s="87">
        <v>0</v>
      </c>
      <c r="O937" s="88">
        <v>0</v>
      </c>
      <c r="P937" s="89" t="e">
        <v>#DIV/0!</v>
      </c>
    </row>
    <row r="938" spans="1:16">
      <c r="A938" s="75" t="s">
        <v>12848</v>
      </c>
      <c r="B938" s="85">
        <v>934</v>
      </c>
      <c r="C938" s="85">
        <v>8589</v>
      </c>
      <c r="D938" s="85">
        <v>934</v>
      </c>
      <c r="E938" s="86" t="s">
        <v>12849</v>
      </c>
      <c r="F938" s="85" t="s">
        <v>38</v>
      </c>
      <c r="G938" s="86" t="s">
        <v>1311</v>
      </c>
      <c r="H938" s="85" t="s">
        <v>1</v>
      </c>
      <c r="I938" s="85">
        <v>-1</v>
      </c>
      <c r="J938" s="88">
        <v>0.32830244644864648</v>
      </c>
      <c r="K938" s="146">
        <v>2.7769978438946255</v>
      </c>
      <c r="L938" s="147">
        <v>1.469368925827236E-9</v>
      </c>
      <c r="M938" s="147">
        <v>1.8270500276210921E-2</v>
      </c>
      <c r="N938" s="87">
        <v>2.4627023759297662</v>
      </c>
      <c r="O938" s="88">
        <v>0.31035328465452738</v>
      </c>
      <c r="P938" s="89">
        <v>126.02143388819239</v>
      </c>
    </row>
    <row r="939" spans="1:16">
      <c r="A939" s="75" t="s">
        <v>12850</v>
      </c>
      <c r="B939" s="85">
        <v>935</v>
      </c>
      <c r="C939" s="85">
        <v>8590</v>
      </c>
      <c r="D939" s="85">
        <v>935</v>
      </c>
      <c r="E939" s="86" t="s">
        <v>12849</v>
      </c>
      <c r="F939" s="85" t="s">
        <v>11</v>
      </c>
      <c r="G939" s="86" t="s">
        <v>1311</v>
      </c>
      <c r="H939" s="85" t="s">
        <v>1</v>
      </c>
      <c r="I939" s="85">
        <v>-1</v>
      </c>
      <c r="J939" s="88">
        <v>0.30054687727044638</v>
      </c>
      <c r="K939" s="146">
        <v>2.7403970639279382</v>
      </c>
      <c r="L939" s="147">
        <v>1.3185774994468749E-9</v>
      </c>
      <c r="M939" s="147">
        <v>1.4642134327682891E-2</v>
      </c>
      <c r="N939" s="87">
        <v>2.0591502050773269</v>
      </c>
      <c r="O939" s="88">
        <v>0.28503762990045428</v>
      </c>
      <c r="P939" s="89">
        <v>138.42488478869868</v>
      </c>
    </row>
    <row r="940" spans="1:16">
      <c r="A940" s="75" t="s">
        <v>28998</v>
      </c>
      <c r="B940" s="85">
        <v>936</v>
      </c>
      <c r="C940" s="85">
        <v>18391</v>
      </c>
      <c r="D940" s="85">
        <v>936</v>
      </c>
      <c r="E940" s="86" t="s">
        <v>28999</v>
      </c>
      <c r="F940" s="85" t="s">
        <v>55</v>
      </c>
      <c r="G940" s="86" t="s">
        <v>1311</v>
      </c>
      <c r="H940" s="85" t="s">
        <v>1</v>
      </c>
      <c r="I940" s="85">
        <v>-1</v>
      </c>
      <c r="J940" s="88">
        <v>0.35483910632568821</v>
      </c>
      <c r="K940" s="146">
        <v>3.3338143039565349</v>
      </c>
      <c r="L940" s="147">
        <v>1.5508480877050001E-9</v>
      </c>
      <c r="M940" s="147">
        <v>1.614733680299333E-2</v>
      </c>
      <c r="N940" s="87">
        <v>2.3263127404765589</v>
      </c>
      <c r="O940" s="88">
        <v>0.33716216447411779</v>
      </c>
      <c r="P940" s="89">
        <v>144.93415206291144</v>
      </c>
    </row>
    <row r="941" spans="1:16">
      <c r="A941" s="75" t="s">
        <v>1316</v>
      </c>
      <c r="B941" s="85">
        <v>937</v>
      </c>
      <c r="C941" s="85">
        <v>635</v>
      </c>
      <c r="D941" s="85">
        <v>937</v>
      </c>
      <c r="E941" s="86" t="s">
        <v>1317</v>
      </c>
      <c r="F941" s="85" t="s">
        <v>55</v>
      </c>
      <c r="G941" s="86" t="s">
        <v>1318</v>
      </c>
      <c r="H941" s="85" t="s">
        <v>1</v>
      </c>
      <c r="I941" s="85">
        <v>1</v>
      </c>
      <c r="J941" s="88">
        <v>0</v>
      </c>
      <c r="K941" s="146">
        <v>0</v>
      </c>
      <c r="L941" s="147">
        <v>0</v>
      </c>
      <c r="M941" s="147">
        <v>0</v>
      </c>
      <c r="N941" s="87">
        <v>0</v>
      </c>
      <c r="O941" s="88">
        <v>0</v>
      </c>
      <c r="P941" s="89" t="e">
        <v>#DIV/0!</v>
      </c>
    </row>
    <row r="942" spans="1:16">
      <c r="A942" s="75" t="s">
        <v>12851</v>
      </c>
      <c r="B942" s="85">
        <v>938</v>
      </c>
      <c r="C942" s="85">
        <v>8591</v>
      </c>
      <c r="D942" s="85">
        <v>938</v>
      </c>
      <c r="E942" s="86" t="s">
        <v>12852</v>
      </c>
      <c r="F942" s="85" t="s">
        <v>38</v>
      </c>
      <c r="G942" s="86" t="s">
        <v>1318</v>
      </c>
      <c r="H942" s="85" t="s">
        <v>1</v>
      </c>
      <c r="I942" s="85">
        <v>1</v>
      </c>
      <c r="J942" s="88">
        <v>0</v>
      </c>
      <c r="K942" s="146">
        <v>0</v>
      </c>
      <c r="L942" s="147">
        <v>0</v>
      </c>
      <c r="M942" s="147">
        <v>0</v>
      </c>
      <c r="N942" s="87">
        <v>0</v>
      </c>
      <c r="O942" s="88">
        <v>0</v>
      </c>
      <c r="P942" s="89" t="e">
        <v>#DIV/0!</v>
      </c>
    </row>
    <row r="943" spans="1:16">
      <c r="A943" s="75" t="s">
        <v>12853</v>
      </c>
      <c r="B943" s="85">
        <v>939</v>
      </c>
      <c r="C943" s="85">
        <v>8592</v>
      </c>
      <c r="D943" s="85">
        <v>939</v>
      </c>
      <c r="E943" s="86" t="s">
        <v>12852</v>
      </c>
      <c r="F943" s="85" t="s">
        <v>11</v>
      </c>
      <c r="G943" s="86" t="s">
        <v>1318</v>
      </c>
      <c r="H943" s="85" t="s">
        <v>1</v>
      </c>
      <c r="I943" s="85">
        <v>1</v>
      </c>
      <c r="J943" s="88">
        <v>0</v>
      </c>
      <c r="K943" s="146">
        <v>0</v>
      </c>
      <c r="L943" s="147">
        <v>0</v>
      </c>
      <c r="M943" s="147">
        <v>0</v>
      </c>
      <c r="N943" s="87">
        <v>0</v>
      </c>
      <c r="O943" s="88">
        <v>0</v>
      </c>
      <c r="P943" s="89" t="e">
        <v>#DIV/0!</v>
      </c>
    </row>
    <row r="944" spans="1:16">
      <c r="A944" s="75" t="s">
        <v>1319</v>
      </c>
      <c r="B944" s="85">
        <v>940</v>
      </c>
      <c r="C944" s="85">
        <v>636</v>
      </c>
      <c r="D944" s="85">
        <v>940</v>
      </c>
      <c r="E944" s="86" t="s">
        <v>1320</v>
      </c>
      <c r="F944" s="85" t="s">
        <v>38</v>
      </c>
      <c r="G944" s="86" t="s">
        <v>1321</v>
      </c>
      <c r="H944" s="85" t="s">
        <v>1</v>
      </c>
      <c r="I944" s="85">
        <v>-1</v>
      </c>
      <c r="J944" s="88">
        <v>0</v>
      </c>
      <c r="K944" s="146">
        <v>0</v>
      </c>
      <c r="L944" s="147">
        <v>0</v>
      </c>
      <c r="M944" s="147">
        <v>0</v>
      </c>
      <c r="N944" s="87">
        <v>0</v>
      </c>
      <c r="O944" s="88">
        <v>0</v>
      </c>
      <c r="P944" s="89" t="e">
        <v>#DIV/0!</v>
      </c>
    </row>
    <row r="945" spans="1:16">
      <c r="A945" s="75" t="s">
        <v>1322</v>
      </c>
      <c r="B945" s="85">
        <v>941</v>
      </c>
      <c r="C945" s="85">
        <v>637</v>
      </c>
      <c r="D945" s="85">
        <v>941</v>
      </c>
      <c r="E945" s="86" t="s">
        <v>1320</v>
      </c>
      <c r="F945" s="85" t="s">
        <v>11</v>
      </c>
      <c r="G945" s="86" t="s">
        <v>1321</v>
      </c>
      <c r="H945" s="85" t="s">
        <v>1</v>
      </c>
      <c r="I945" s="85">
        <v>-1</v>
      </c>
      <c r="J945" s="88">
        <v>0</v>
      </c>
      <c r="K945" s="146">
        <v>0</v>
      </c>
      <c r="L945" s="147">
        <v>0</v>
      </c>
      <c r="M945" s="147">
        <v>0</v>
      </c>
      <c r="N945" s="87">
        <v>0</v>
      </c>
      <c r="O945" s="88">
        <v>0</v>
      </c>
      <c r="P945" s="89" t="e">
        <v>#DIV/0!</v>
      </c>
    </row>
    <row r="946" spans="1:16">
      <c r="A946" s="75" t="s">
        <v>12854</v>
      </c>
      <c r="B946" s="85">
        <v>942</v>
      </c>
      <c r="C946" s="85">
        <v>8593</v>
      </c>
      <c r="D946" s="85">
        <v>942</v>
      </c>
      <c r="E946" s="86" t="s">
        <v>12855</v>
      </c>
      <c r="F946" s="85" t="s">
        <v>38</v>
      </c>
      <c r="G946" s="86" t="s">
        <v>1321</v>
      </c>
      <c r="H946" s="85" t="s">
        <v>1</v>
      </c>
      <c r="I946" s="85">
        <v>-1</v>
      </c>
      <c r="J946" s="88">
        <v>0.31783955977952499</v>
      </c>
      <c r="K946" s="146">
        <v>6.6862099440052098</v>
      </c>
      <c r="L946" s="147">
        <v>3.1032862506958218E-9</v>
      </c>
      <c r="M946" s="147">
        <v>1.7794375317135E-2</v>
      </c>
      <c r="N946" s="87">
        <v>2.3941080577539142</v>
      </c>
      <c r="O946" s="88">
        <v>0.30041162531337662</v>
      </c>
      <c r="P946" s="89">
        <v>125.47955984710835</v>
      </c>
    </row>
    <row r="947" spans="1:16">
      <c r="A947" s="75" t="s">
        <v>12856</v>
      </c>
      <c r="B947" s="85">
        <v>943</v>
      </c>
      <c r="C947" s="85">
        <v>8594</v>
      </c>
      <c r="D947" s="85">
        <v>943</v>
      </c>
      <c r="E947" s="86" t="s">
        <v>12855</v>
      </c>
      <c r="F947" s="85" t="s">
        <v>11</v>
      </c>
      <c r="G947" s="86" t="s">
        <v>1321</v>
      </c>
      <c r="H947" s="85" t="s">
        <v>1</v>
      </c>
      <c r="I947" s="85">
        <v>-1</v>
      </c>
      <c r="J947" s="88">
        <v>0.29008399060132611</v>
      </c>
      <c r="K947" s="146">
        <v>6.6496091640385222</v>
      </c>
      <c r="L947" s="147">
        <v>2.9524948243154662E-9</v>
      </c>
      <c r="M947" s="147">
        <v>1.4166009368606991E-2</v>
      </c>
      <c r="N947" s="87">
        <v>1.990555886901477</v>
      </c>
      <c r="O947" s="88">
        <v>0.27509597055930451</v>
      </c>
      <c r="P947" s="89">
        <v>138.20057621568324</v>
      </c>
    </row>
    <row r="948" spans="1:16">
      <c r="A948" s="75" t="s">
        <v>29000</v>
      </c>
      <c r="B948" s="85">
        <v>944</v>
      </c>
      <c r="C948" s="85">
        <v>18392</v>
      </c>
      <c r="D948" s="85">
        <v>944</v>
      </c>
      <c r="E948" s="86" t="s">
        <v>29001</v>
      </c>
      <c r="F948" s="85" t="s">
        <v>55</v>
      </c>
      <c r="G948" s="86" t="s">
        <v>1321</v>
      </c>
      <c r="H948" s="85" t="s">
        <v>1</v>
      </c>
      <c r="I948" s="85">
        <v>-1</v>
      </c>
      <c r="J948" s="88">
        <v>0.35483910632568821</v>
      </c>
      <c r="K948" s="146">
        <v>8.411584135983043</v>
      </c>
      <c r="L948" s="147">
        <v>3.6790643273627699E-9</v>
      </c>
      <c r="M948" s="147">
        <v>1.614733680299333E-2</v>
      </c>
      <c r="N948" s="87">
        <v>2.3263127404765589</v>
      </c>
      <c r="O948" s="88">
        <v>0.33716216447411779</v>
      </c>
      <c r="P948" s="89">
        <v>144.93415206291144</v>
      </c>
    </row>
    <row r="949" spans="1:16">
      <c r="A949" s="75" t="s">
        <v>1326</v>
      </c>
      <c r="B949" s="85">
        <v>945</v>
      </c>
      <c r="C949" s="85">
        <v>640</v>
      </c>
      <c r="D949" s="85">
        <v>945</v>
      </c>
      <c r="E949" s="86" t="s">
        <v>1327</v>
      </c>
      <c r="F949" s="85" t="s">
        <v>55</v>
      </c>
      <c r="G949" s="86" t="s">
        <v>1328</v>
      </c>
      <c r="H949" s="85" t="s">
        <v>1</v>
      </c>
      <c r="I949" s="85">
        <v>1</v>
      </c>
      <c r="J949" s="88">
        <v>0</v>
      </c>
      <c r="K949" s="146">
        <v>0</v>
      </c>
      <c r="L949" s="147">
        <v>0</v>
      </c>
      <c r="M949" s="147">
        <v>0</v>
      </c>
      <c r="N949" s="87">
        <v>0</v>
      </c>
      <c r="O949" s="88">
        <v>0</v>
      </c>
      <c r="P949" s="89" t="e">
        <v>#DIV/0!</v>
      </c>
    </row>
    <row r="950" spans="1:16">
      <c r="A950" s="75" t="s">
        <v>12857</v>
      </c>
      <c r="B950" s="85">
        <v>946</v>
      </c>
      <c r="C950" s="85">
        <v>8595</v>
      </c>
      <c r="D950" s="85">
        <v>946</v>
      </c>
      <c r="E950" s="86" t="s">
        <v>12858</v>
      </c>
      <c r="F950" s="85" t="s">
        <v>38</v>
      </c>
      <c r="G950" s="86" t="s">
        <v>1328</v>
      </c>
      <c r="H950" s="85" t="s">
        <v>1</v>
      </c>
      <c r="I950" s="85">
        <v>1</v>
      </c>
      <c r="J950" s="88">
        <v>0</v>
      </c>
      <c r="K950" s="146">
        <v>0</v>
      </c>
      <c r="L950" s="147">
        <v>0</v>
      </c>
      <c r="M950" s="147">
        <v>0</v>
      </c>
      <c r="N950" s="87">
        <v>0</v>
      </c>
      <c r="O950" s="88">
        <v>0</v>
      </c>
      <c r="P950" s="89" t="e">
        <v>#DIV/0!</v>
      </c>
    </row>
    <row r="951" spans="1:16">
      <c r="A951" s="75" t="s">
        <v>12859</v>
      </c>
      <c r="B951" s="85">
        <v>947</v>
      </c>
      <c r="C951" s="85">
        <v>8596</v>
      </c>
      <c r="D951" s="85">
        <v>947</v>
      </c>
      <c r="E951" s="86" t="s">
        <v>12858</v>
      </c>
      <c r="F951" s="85" t="s">
        <v>11</v>
      </c>
      <c r="G951" s="86" t="s">
        <v>1328</v>
      </c>
      <c r="H951" s="85" t="s">
        <v>1</v>
      </c>
      <c r="I951" s="85">
        <v>1</v>
      </c>
      <c r="J951" s="88">
        <v>0</v>
      </c>
      <c r="K951" s="146">
        <v>0</v>
      </c>
      <c r="L951" s="147">
        <v>0</v>
      </c>
      <c r="M951" s="147">
        <v>0</v>
      </c>
      <c r="N951" s="87">
        <v>0</v>
      </c>
      <c r="O951" s="88">
        <v>0</v>
      </c>
      <c r="P951" s="89" t="e">
        <v>#DIV/0!</v>
      </c>
    </row>
    <row r="952" spans="1:16">
      <c r="A952" s="75" t="s">
        <v>1329</v>
      </c>
      <c r="B952" s="85">
        <v>948</v>
      </c>
      <c r="C952" s="85">
        <v>641</v>
      </c>
      <c r="D952" s="85">
        <v>948</v>
      </c>
      <c r="E952" s="86" t="s">
        <v>1330</v>
      </c>
      <c r="F952" s="85" t="s">
        <v>38</v>
      </c>
      <c r="G952" s="86" t="s">
        <v>1331</v>
      </c>
      <c r="H952" s="85" t="s">
        <v>1</v>
      </c>
      <c r="I952" s="85">
        <v>-1</v>
      </c>
      <c r="J952" s="88">
        <v>0</v>
      </c>
      <c r="K952" s="146">
        <v>0</v>
      </c>
      <c r="L952" s="147">
        <v>0</v>
      </c>
      <c r="M952" s="147">
        <v>0</v>
      </c>
      <c r="N952" s="87">
        <v>0</v>
      </c>
      <c r="O952" s="88">
        <v>0</v>
      </c>
      <c r="P952" s="89" t="e">
        <v>#DIV/0!</v>
      </c>
    </row>
    <row r="953" spans="1:16">
      <c r="A953" s="75" t="s">
        <v>1332</v>
      </c>
      <c r="B953" s="85">
        <v>949</v>
      </c>
      <c r="C953" s="85">
        <v>642</v>
      </c>
      <c r="D953" s="85">
        <v>949</v>
      </c>
      <c r="E953" s="86" t="s">
        <v>1330</v>
      </c>
      <c r="F953" s="85" t="s">
        <v>11</v>
      </c>
      <c r="G953" s="86" t="s">
        <v>1331</v>
      </c>
      <c r="H953" s="85" t="s">
        <v>1</v>
      </c>
      <c r="I953" s="85">
        <v>-1</v>
      </c>
      <c r="J953" s="88">
        <v>0</v>
      </c>
      <c r="K953" s="146">
        <v>0</v>
      </c>
      <c r="L953" s="147">
        <v>0</v>
      </c>
      <c r="M953" s="147">
        <v>0</v>
      </c>
      <c r="N953" s="87">
        <v>0</v>
      </c>
      <c r="O953" s="88">
        <v>0</v>
      </c>
      <c r="P953" s="89" t="e">
        <v>#DIV/0!</v>
      </c>
    </row>
    <row r="954" spans="1:16">
      <c r="A954" s="75" t="s">
        <v>12860</v>
      </c>
      <c r="B954" s="85">
        <v>950</v>
      </c>
      <c r="C954" s="85">
        <v>8597</v>
      </c>
      <c r="D954" s="85">
        <v>950</v>
      </c>
      <c r="E954" s="86" t="s">
        <v>12861</v>
      </c>
      <c r="F954" s="85" t="s">
        <v>38</v>
      </c>
      <c r="G954" s="86" t="s">
        <v>1331</v>
      </c>
      <c r="H954" s="85" t="s">
        <v>1</v>
      </c>
      <c r="I954" s="85">
        <v>-1</v>
      </c>
      <c r="J954" s="88">
        <v>0.1149298335678294</v>
      </c>
      <c r="K954" s="146">
        <v>0.44806956923943225</v>
      </c>
      <c r="L954" s="147">
        <v>5.5789026066538609E-10</v>
      </c>
      <c r="M954" s="147">
        <v>8.5607490585452011E-3</v>
      </c>
      <c r="N954" s="87">
        <v>1.063839006688202</v>
      </c>
      <c r="O954" s="88">
        <v>0.107610208381634</v>
      </c>
      <c r="P954" s="89">
        <v>101.15271926024914</v>
      </c>
    </row>
    <row r="955" spans="1:16">
      <c r="A955" s="75" t="s">
        <v>12862</v>
      </c>
      <c r="B955" s="85">
        <v>951</v>
      </c>
      <c r="C955" s="85">
        <v>8598</v>
      </c>
      <c r="D955" s="85">
        <v>951</v>
      </c>
      <c r="E955" s="86" t="s">
        <v>12861</v>
      </c>
      <c r="F955" s="85" t="s">
        <v>11</v>
      </c>
      <c r="G955" s="86" t="s">
        <v>1331</v>
      </c>
      <c r="H955" s="85" t="s">
        <v>1</v>
      </c>
      <c r="I955" s="85">
        <v>-1</v>
      </c>
      <c r="J955" s="88">
        <v>8.7174264389629608E-2</v>
      </c>
      <c r="K955" s="146">
        <v>0.41146878927274699</v>
      </c>
      <c r="L955" s="147">
        <v>4.0709883428502721E-10</v>
      </c>
      <c r="M955" s="147">
        <v>4.9323831100171614E-3</v>
      </c>
      <c r="N955" s="87">
        <v>0.66028683583576442</v>
      </c>
      <c r="O955" s="88">
        <v>8.229455362756101E-2</v>
      </c>
      <c r="P955" s="89">
        <v>124.63455147246104</v>
      </c>
    </row>
    <row r="956" spans="1:16">
      <c r="A956" s="75" t="s">
        <v>29002</v>
      </c>
      <c r="B956" s="85">
        <v>952</v>
      </c>
      <c r="C956" s="85">
        <v>18393</v>
      </c>
      <c r="D956" s="85">
        <v>952</v>
      </c>
      <c r="E956" s="86" t="s">
        <v>29003</v>
      </c>
      <c r="F956" s="85" t="s">
        <v>55</v>
      </c>
      <c r="G956" s="86" t="s">
        <v>1331</v>
      </c>
      <c r="H956" s="85" t="s">
        <v>1</v>
      </c>
      <c r="I956" s="85">
        <v>-1</v>
      </c>
      <c r="J956" s="88">
        <v>0.35483910632568821</v>
      </c>
      <c r="K956" s="146">
        <v>1.8423475491475694</v>
      </c>
      <c r="L956" s="147">
        <v>1.647819008571398E-9</v>
      </c>
      <c r="M956" s="147">
        <v>1.614733680299333E-2</v>
      </c>
      <c r="N956" s="87">
        <v>2.3263127404765589</v>
      </c>
      <c r="O956" s="88">
        <v>0.33716216447411779</v>
      </c>
      <c r="P956" s="89">
        <v>144.93415206291144</v>
      </c>
    </row>
    <row r="957" spans="1:16">
      <c r="A957" s="75" t="s">
        <v>1336</v>
      </c>
      <c r="B957" s="85">
        <v>953</v>
      </c>
      <c r="C957" s="85">
        <v>645</v>
      </c>
      <c r="D957" s="85">
        <v>953</v>
      </c>
      <c r="E957" s="86" t="s">
        <v>1337</v>
      </c>
      <c r="F957" s="85" t="s">
        <v>55</v>
      </c>
      <c r="G957" s="86" t="s">
        <v>1338</v>
      </c>
      <c r="H957" s="85" t="s">
        <v>1</v>
      </c>
      <c r="I957" s="85">
        <v>1</v>
      </c>
      <c r="J957" s="88">
        <v>0</v>
      </c>
      <c r="K957" s="146">
        <v>0</v>
      </c>
      <c r="L957" s="147">
        <v>0</v>
      </c>
      <c r="M957" s="147">
        <v>0</v>
      </c>
      <c r="N957" s="87">
        <v>0</v>
      </c>
      <c r="O957" s="88">
        <v>0</v>
      </c>
      <c r="P957" s="89" t="e">
        <v>#DIV/0!</v>
      </c>
    </row>
    <row r="958" spans="1:16">
      <c r="A958" s="75" t="s">
        <v>12863</v>
      </c>
      <c r="B958" s="85">
        <v>954</v>
      </c>
      <c r="C958" s="85">
        <v>8599</v>
      </c>
      <c r="D958" s="85">
        <v>954</v>
      </c>
      <c r="E958" s="86" t="s">
        <v>12864</v>
      </c>
      <c r="F958" s="85" t="s">
        <v>38</v>
      </c>
      <c r="G958" s="86" t="s">
        <v>1338</v>
      </c>
      <c r="H958" s="85" t="s">
        <v>1</v>
      </c>
      <c r="I958" s="85">
        <v>1</v>
      </c>
      <c r="J958" s="88">
        <v>0</v>
      </c>
      <c r="K958" s="146">
        <v>0</v>
      </c>
      <c r="L958" s="147">
        <v>0</v>
      </c>
      <c r="M958" s="147">
        <v>0</v>
      </c>
      <c r="N958" s="87">
        <v>0</v>
      </c>
      <c r="O958" s="88">
        <v>0</v>
      </c>
      <c r="P958" s="89" t="e">
        <v>#DIV/0!</v>
      </c>
    </row>
    <row r="959" spans="1:16">
      <c r="A959" s="75" t="s">
        <v>12865</v>
      </c>
      <c r="B959" s="85">
        <v>955</v>
      </c>
      <c r="C959" s="85">
        <v>8600</v>
      </c>
      <c r="D959" s="85">
        <v>955</v>
      </c>
      <c r="E959" s="86" t="s">
        <v>12864</v>
      </c>
      <c r="F959" s="85" t="s">
        <v>11</v>
      </c>
      <c r="G959" s="86" t="s">
        <v>1338</v>
      </c>
      <c r="H959" s="85" t="s">
        <v>1</v>
      </c>
      <c r="I959" s="85">
        <v>1</v>
      </c>
      <c r="J959" s="88">
        <v>0</v>
      </c>
      <c r="K959" s="146">
        <v>0</v>
      </c>
      <c r="L959" s="147">
        <v>0</v>
      </c>
      <c r="M959" s="147">
        <v>0</v>
      </c>
      <c r="N959" s="87">
        <v>0</v>
      </c>
      <c r="O959" s="88">
        <v>0</v>
      </c>
      <c r="P959" s="89" t="e">
        <v>#DIV/0!</v>
      </c>
    </row>
    <row r="960" spans="1:16">
      <c r="A960" s="75" t="s">
        <v>12866</v>
      </c>
      <c r="B960" s="85">
        <v>956</v>
      </c>
      <c r="C960" s="85">
        <v>8601</v>
      </c>
      <c r="D960" s="85">
        <v>956</v>
      </c>
      <c r="E960" s="86" t="s">
        <v>12867</v>
      </c>
      <c r="F960" s="85" t="s">
        <v>55</v>
      </c>
      <c r="G960" s="86" t="s">
        <v>12868</v>
      </c>
      <c r="H960" s="85" t="s">
        <v>1</v>
      </c>
      <c r="I960" s="85">
        <v>-1</v>
      </c>
      <c r="J960" s="88">
        <v>0.35774863742468999</v>
      </c>
      <c r="K960" s="146">
        <v>13.393224161860562</v>
      </c>
      <c r="L960" s="147">
        <v>6.5748050645266366E-9</v>
      </c>
      <c r="M960" s="147">
        <v>1.656872734595562E-2</v>
      </c>
      <c r="N960" s="87">
        <v>2.372133637815792</v>
      </c>
      <c r="O960" s="88">
        <v>0.33980926500311148</v>
      </c>
      <c r="P960" s="89">
        <v>143.25047273306251</v>
      </c>
    </row>
    <row r="961" spans="1:16">
      <c r="A961" s="75" t="s">
        <v>29004</v>
      </c>
      <c r="B961" s="85">
        <v>957</v>
      </c>
      <c r="C961" s="85">
        <v>18394</v>
      </c>
      <c r="D961" s="85">
        <v>957</v>
      </c>
      <c r="E961" s="86" t="s">
        <v>29005</v>
      </c>
      <c r="F961" s="85" t="s">
        <v>32</v>
      </c>
      <c r="G961" s="86" t="s">
        <v>12868</v>
      </c>
      <c r="H961" s="85" t="s">
        <v>1</v>
      </c>
      <c r="I961" s="85">
        <v>-1</v>
      </c>
      <c r="J961" s="88">
        <v>0.27857336228769231</v>
      </c>
      <c r="K961" s="146">
        <v>13.289728599105741</v>
      </c>
      <c r="L961" s="147">
        <v>6.1974521607830853E-9</v>
      </c>
      <c r="M961" s="147">
        <v>1.001027394085811E-2</v>
      </c>
      <c r="N961" s="87">
        <v>1.505964928704925</v>
      </c>
      <c r="O961" s="88">
        <v>0.26849003055746729</v>
      </c>
      <c r="P961" s="89">
        <v>178.2843846093806</v>
      </c>
    </row>
    <row r="962" spans="1:16">
      <c r="A962" s="75" t="s">
        <v>29006</v>
      </c>
      <c r="B962" s="85">
        <v>958</v>
      </c>
      <c r="C962" s="85">
        <v>18395</v>
      </c>
      <c r="D962" s="85">
        <v>958</v>
      </c>
      <c r="E962" s="86" t="s">
        <v>29005</v>
      </c>
      <c r="F962" s="85" t="s">
        <v>38</v>
      </c>
      <c r="G962" s="86" t="s">
        <v>12868</v>
      </c>
      <c r="H962" s="85" t="s">
        <v>1</v>
      </c>
      <c r="I962" s="85">
        <v>-1</v>
      </c>
      <c r="J962" s="88">
        <v>0.3549341434545229</v>
      </c>
      <c r="K962" s="146">
        <v>13.39001292034161</v>
      </c>
      <c r="L962" s="147">
        <v>6.5605516055240512E-9</v>
      </c>
      <c r="M962" s="147">
        <v>1.615423608454547E-2</v>
      </c>
      <c r="N962" s="87">
        <v>2.327320590541369</v>
      </c>
      <c r="O962" s="88">
        <v>0.33725333608413521</v>
      </c>
      <c r="P962" s="89">
        <v>144.91056258204853</v>
      </c>
    </row>
    <row r="963" spans="1:16">
      <c r="A963" s="75" t="s">
        <v>1339</v>
      </c>
      <c r="B963" s="85">
        <v>959</v>
      </c>
      <c r="C963" s="85">
        <v>646</v>
      </c>
      <c r="D963" s="85">
        <v>959</v>
      </c>
      <c r="E963" s="86" t="s">
        <v>1340</v>
      </c>
      <c r="F963" s="85" t="s">
        <v>1341</v>
      </c>
      <c r="G963" s="86" t="s">
        <v>1340</v>
      </c>
      <c r="H963" s="85" t="s">
        <v>1</v>
      </c>
      <c r="I963" s="85">
        <v>1</v>
      </c>
      <c r="J963" s="88">
        <v>0.49759224264946422</v>
      </c>
      <c r="K963" s="146">
        <v>0.71984863976132263</v>
      </c>
      <c r="L963" s="147">
        <v>2.3646120171798659E-9</v>
      </c>
      <c r="M963" s="147">
        <v>6.512562112851962E-2</v>
      </c>
      <c r="N963" s="87">
        <v>7.3848926066431284</v>
      </c>
      <c r="O963" s="88">
        <v>0.43513542704575298</v>
      </c>
      <c r="P963" s="89">
        <v>58.922377104620864</v>
      </c>
    </row>
    <row r="964" spans="1:16">
      <c r="A964" s="75" t="s">
        <v>1342</v>
      </c>
      <c r="B964" s="85">
        <v>960</v>
      </c>
      <c r="C964" s="85">
        <v>647</v>
      </c>
      <c r="D964" s="85">
        <v>960</v>
      </c>
      <c r="E964" s="86" t="s">
        <v>1340</v>
      </c>
      <c r="F964" s="85" t="s">
        <v>38</v>
      </c>
      <c r="G964" s="86" t="s">
        <v>1340</v>
      </c>
      <c r="H964" s="85" t="s">
        <v>1</v>
      </c>
      <c r="I964" s="85">
        <v>1</v>
      </c>
      <c r="J964" s="88">
        <v>4.0693365818738529</v>
      </c>
      <c r="K964" s="146">
        <v>4.3901824883157952</v>
      </c>
      <c r="L964" s="147">
        <v>1.607551113703311E-8</v>
      </c>
      <c r="M964" s="147">
        <v>0.39425944752991648</v>
      </c>
      <c r="N964" s="87">
        <v>56.254261962767167</v>
      </c>
      <c r="O964" s="88">
        <v>3.5687292534903641</v>
      </c>
      <c r="P964" s="89">
        <v>63.439268936678758</v>
      </c>
    </row>
    <row r="965" spans="1:16">
      <c r="A965" s="75" t="s">
        <v>1343</v>
      </c>
      <c r="B965" s="85">
        <v>961</v>
      </c>
      <c r="C965" s="85">
        <v>648</v>
      </c>
      <c r="D965" s="85">
        <v>961</v>
      </c>
      <c r="E965" s="86" t="s">
        <v>1340</v>
      </c>
      <c r="F965" s="85" t="s">
        <v>238</v>
      </c>
      <c r="G965" s="86" t="s">
        <v>1340</v>
      </c>
      <c r="H965" s="85" t="s">
        <v>1</v>
      </c>
      <c r="I965" s="85">
        <v>1</v>
      </c>
      <c r="J965" s="88">
        <v>4.0307325188545029</v>
      </c>
      <c r="K965" s="146">
        <v>6.9001032629006822</v>
      </c>
      <c r="L965" s="147">
        <v>2.150494768834985E-8</v>
      </c>
      <c r="M965" s="147">
        <v>0.33172594186441817</v>
      </c>
      <c r="N965" s="87">
        <v>53.091813126521409</v>
      </c>
      <c r="O965" s="88">
        <v>3.7273835053981021</v>
      </c>
      <c r="P965" s="89">
        <v>70.20637054747958</v>
      </c>
    </row>
    <row r="966" spans="1:16">
      <c r="A966" s="75" t="s">
        <v>12869</v>
      </c>
      <c r="B966" s="85">
        <v>962</v>
      </c>
      <c r="C966" s="85">
        <v>8602</v>
      </c>
      <c r="D966" s="85">
        <v>962</v>
      </c>
      <c r="E966" s="86" t="s">
        <v>12870</v>
      </c>
      <c r="F966" s="85" t="s">
        <v>55</v>
      </c>
      <c r="G966" s="86" t="s">
        <v>1340</v>
      </c>
      <c r="H966" s="85" t="s">
        <v>1</v>
      </c>
      <c r="I966" s="85">
        <v>1</v>
      </c>
      <c r="J966" s="88">
        <v>3.9941423544022658</v>
      </c>
      <c r="K966" s="146">
        <v>4.3137200125893171</v>
      </c>
      <c r="L966" s="147">
        <v>1.5788628242671479E-8</v>
      </c>
      <c r="M966" s="147">
        <v>0.3873116759167074</v>
      </c>
      <c r="N966" s="87">
        <v>55.22460435341803</v>
      </c>
      <c r="O966" s="88">
        <v>3.5028201604137621</v>
      </c>
      <c r="P966" s="89">
        <v>63.428614861537902</v>
      </c>
    </row>
    <row r="967" spans="1:16">
      <c r="A967" s="75" t="s">
        <v>1348</v>
      </c>
      <c r="B967" s="85">
        <v>963</v>
      </c>
      <c r="C967" s="85">
        <v>651</v>
      </c>
      <c r="D967" s="85">
        <v>963</v>
      </c>
      <c r="E967" s="86" t="s">
        <v>1349</v>
      </c>
      <c r="F967" s="85" t="s">
        <v>283</v>
      </c>
      <c r="G967" s="86" t="s">
        <v>1350</v>
      </c>
      <c r="H967" s="85" t="s">
        <v>1</v>
      </c>
      <c r="I967" s="85">
        <v>1</v>
      </c>
      <c r="J967" s="88">
        <v>9.3424038473676561</v>
      </c>
      <c r="K967" s="146">
        <v>33.391887245192443</v>
      </c>
      <c r="L967" s="147">
        <v>8.9726228967061035E-8</v>
      </c>
      <c r="M967" s="147">
        <v>2.1379194299165261</v>
      </c>
      <c r="N967" s="87">
        <v>125.2424048995554</v>
      </c>
      <c r="O967" s="88">
        <v>8.0086856852971469</v>
      </c>
      <c r="P967" s="89">
        <v>63.945479901317171</v>
      </c>
    </row>
    <row r="968" spans="1:16">
      <c r="A968" s="75" t="s">
        <v>1351</v>
      </c>
      <c r="B968" s="85">
        <v>964</v>
      </c>
      <c r="C968" s="85">
        <v>652</v>
      </c>
      <c r="D968" s="85">
        <v>964</v>
      </c>
      <c r="E968" s="86" t="s">
        <v>1349</v>
      </c>
      <c r="F968" s="85" t="s">
        <v>38</v>
      </c>
      <c r="G968" s="86" t="s">
        <v>1350</v>
      </c>
      <c r="H968" s="85" t="s">
        <v>1</v>
      </c>
      <c r="I968" s="85">
        <v>1</v>
      </c>
      <c r="J968" s="88">
        <v>8.7530312252611377</v>
      </c>
      <c r="K968" s="146">
        <v>33.102401136018202</v>
      </c>
      <c r="L968" s="147">
        <v>8.7317367898822906E-8</v>
      </c>
      <c r="M968" s="147">
        <v>2.1940440951764191</v>
      </c>
      <c r="N968" s="87">
        <v>128.22673601302139</v>
      </c>
      <c r="O968" s="88">
        <v>7.6267908097625954</v>
      </c>
      <c r="P968" s="89">
        <v>59.478943681355943</v>
      </c>
    </row>
    <row r="969" spans="1:16">
      <c r="A969" s="75" t="s">
        <v>12871</v>
      </c>
      <c r="B969" s="85">
        <v>965</v>
      </c>
      <c r="C969" s="85">
        <v>8603</v>
      </c>
      <c r="D969" s="85">
        <v>965</v>
      </c>
      <c r="E969" s="86" t="s">
        <v>12872</v>
      </c>
      <c r="F969" s="85" t="s">
        <v>55</v>
      </c>
      <c r="G969" s="86" t="s">
        <v>1350</v>
      </c>
      <c r="H969" s="85" t="s">
        <v>1</v>
      </c>
      <c r="I969" s="85">
        <v>1</v>
      </c>
      <c r="J969" s="88">
        <v>8.9899070801798757</v>
      </c>
      <c r="K969" s="146">
        <v>33.268286235098117</v>
      </c>
      <c r="L969" s="147">
        <v>8.8370323754751881E-8</v>
      </c>
      <c r="M969" s="147">
        <v>2.1836465981642448</v>
      </c>
      <c r="N969" s="87">
        <v>128.0869007022124</v>
      </c>
      <c r="O969" s="88">
        <v>7.7944272284248912</v>
      </c>
      <c r="P969" s="89">
        <v>60.852649144396544</v>
      </c>
    </row>
    <row r="970" spans="1:16">
      <c r="A970" s="75" t="s">
        <v>1352</v>
      </c>
      <c r="B970" s="85">
        <v>966</v>
      </c>
      <c r="C970" s="85">
        <v>653</v>
      </c>
      <c r="D970" s="85">
        <v>966</v>
      </c>
      <c r="E970" s="86" t="s">
        <v>1353</v>
      </c>
      <c r="F970" s="85" t="s">
        <v>283</v>
      </c>
      <c r="G970" s="86" t="s">
        <v>1354</v>
      </c>
      <c r="H970" s="85" t="s">
        <v>1</v>
      </c>
      <c r="I970" s="85">
        <v>1</v>
      </c>
      <c r="J970" s="88">
        <v>8.8792916217015954</v>
      </c>
      <c r="K970" s="146">
        <v>14.621760412749556</v>
      </c>
      <c r="L970" s="147">
        <v>4.5465983021795663E-8</v>
      </c>
      <c r="M970" s="147">
        <v>1.3070422791280329</v>
      </c>
      <c r="N970" s="87">
        <v>125.6196321004842</v>
      </c>
      <c r="O970" s="88">
        <v>7.5786375096315863</v>
      </c>
      <c r="P970" s="89">
        <v>60.330040638627011</v>
      </c>
    </row>
    <row r="971" spans="1:16">
      <c r="A971" s="75" t="s">
        <v>1355</v>
      </c>
      <c r="B971" s="85">
        <v>967</v>
      </c>
      <c r="C971" s="85">
        <v>654</v>
      </c>
      <c r="D971" s="85">
        <v>967</v>
      </c>
      <c r="E971" s="86" t="s">
        <v>1353</v>
      </c>
      <c r="F971" s="85" t="s">
        <v>38</v>
      </c>
      <c r="G971" s="86" t="s">
        <v>1354</v>
      </c>
      <c r="H971" s="85" t="s">
        <v>1</v>
      </c>
      <c r="I971" s="85">
        <v>1</v>
      </c>
      <c r="J971" s="88">
        <v>8.2909766896907549</v>
      </c>
      <c r="K971" s="146">
        <v>14.352854155020125</v>
      </c>
      <c r="L971" s="147">
        <v>4.3130286267125043E-8</v>
      </c>
      <c r="M971" s="147">
        <v>1.3420499130299199</v>
      </c>
      <c r="N971" s="87">
        <v>126.7263169512094</v>
      </c>
      <c r="O971" s="88">
        <v>7.1803218781130891</v>
      </c>
      <c r="P971" s="89">
        <v>56.66006912263984</v>
      </c>
    </row>
    <row r="972" spans="1:16">
      <c r="A972" s="75" t="s">
        <v>12873</v>
      </c>
      <c r="B972" s="85">
        <v>968</v>
      </c>
      <c r="C972" s="85">
        <v>8604</v>
      </c>
      <c r="D972" s="85">
        <v>968</v>
      </c>
      <c r="E972" s="86" t="s">
        <v>12874</v>
      </c>
      <c r="F972" s="85" t="s">
        <v>55</v>
      </c>
      <c r="G972" s="86" t="s">
        <v>1354</v>
      </c>
      <c r="H972" s="85" t="s">
        <v>1</v>
      </c>
      <c r="I972" s="85">
        <v>1</v>
      </c>
      <c r="J972" s="88">
        <v>8.3240361179043241</v>
      </c>
      <c r="K972" s="146">
        <v>14.37100186563284</v>
      </c>
      <c r="L972" s="147">
        <v>4.3266001851658517E-8</v>
      </c>
      <c r="M972" s="147">
        <v>1.3408499107278109</v>
      </c>
      <c r="N972" s="87">
        <v>126.7309896151116</v>
      </c>
      <c r="O972" s="88">
        <v>7.2036271127701186</v>
      </c>
      <c r="P972" s="89">
        <v>56.841875334895569</v>
      </c>
    </row>
    <row r="973" spans="1:16">
      <c r="A973" s="75" t="s">
        <v>1356</v>
      </c>
      <c r="B973" s="85">
        <v>969</v>
      </c>
      <c r="C973" s="85">
        <v>655</v>
      </c>
      <c r="D973" s="85">
        <v>969</v>
      </c>
      <c r="E973" s="86" t="s">
        <v>1357</v>
      </c>
      <c r="F973" s="85" t="s">
        <v>283</v>
      </c>
      <c r="G973" s="86" t="s">
        <v>1358</v>
      </c>
      <c r="H973" s="85" t="s">
        <v>1</v>
      </c>
      <c r="I973" s="85">
        <v>1</v>
      </c>
      <c r="J973" s="88">
        <v>17.144684982353159</v>
      </c>
      <c r="K973" s="146">
        <v>50.472735003273442</v>
      </c>
      <c r="L973" s="147">
        <v>1.2638517926503639E-7</v>
      </c>
      <c r="M973" s="147">
        <v>3.0130791697795329</v>
      </c>
      <c r="N973" s="87">
        <v>253.48370392816261</v>
      </c>
      <c r="O973" s="88">
        <v>14.635889683822651</v>
      </c>
      <c r="P973" s="89">
        <v>57.738976735050656</v>
      </c>
    </row>
    <row r="974" spans="1:16">
      <c r="A974" s="75" t="s">
        <v>1359</v>
      </c>
      <c r="B974" s="85">
        <v>970</v>
      </c>
      <c r="C974" s="85">
        <v>656</v>
      </c>
      <c r="D974" s="85">
        <v>970</v>
      </c>
      <c r="E974" s="86" t="s">
        <v>1357</v>
      </c>
      <c r="F974" s="85" t="s">
        <v>38</v>
      </c>
      <c r="G974" s="86" t="s">
        <v>1358</v>
      </c>
      <c r="H974" s="85" t="s">
        <v>1</v>
      </c>
      <c r="I974" s="85">
        <v>1</v>
      </c>
      <c r="J974" s="88">
        <v>15.564034831315899</v>
      </c>
      <c r="K974" s="146">
        <v>49.721988812596258</v>
      </c>
      <c r="L974" s="147">
        <v>1.19918296697258E-7</v>
      </c>
      <c r="M974" s="147">
        <v>3.125171585442466</v>
      </c>
      <c r="N974" s="87">
        <v>258.3228068723605</v>
      </c>
      <c r="O974" s="88">
        <v>13.588971834857031</v>
      </c>
      <c r="P974" s="89">
        <v>52.604615130136217</v>
      </c>
    </row>
    <row r="975" spans="1:16">
      <c r="A975" s="75" t="s">
        <v>12875</v>
      </c>
      <c r="B975" s="85">
        <v>971</v>
      </c>
      <c r="C975" s="85">
        <v>8605</v>
      </c>
      <c r="D975" s="85">
        <v>971</v>
      </c>
      <c r="E975" s="86" t="s">
        <v>12876</v>
      </c>
      <c r="F975" s="85" t="s">
        <v>55</v>
      </c>
      <c r="G975" s="86" t="s">
        <v>1358</v>
      </c>
      <c r="H975" s="85" t="s">
        <v>1</v>
      </c>
      <c r="I975" s="85">
        <v>1</v>
      </c>
      <c r="J975" s="88">
        <v>15.868476271880221</v>
      </c>
      <c r="K975" s="146">
        <v>49.92740588476962</v>
      </c>
      <c r="L975" s="147">
        <v>1.2124920141220119E-7</v>
      </c>
      <c r="M975" s="147">
        <v>3.1188401672839601</v>
      </c>
      <c r="N975" s="87">
        <v>258.71542414112918</v>
      </c>
      <c r="O975" s="88">
        <v>13.808612779434769</v>
      </c>
      <c r="P975" s="89">
        <v>53.373751585456986</v>
      </c>
    </row>
    <row r="976" spans="1:16">
      <c r="A976" s="75" t="s">
        <v>1360</v>
      </c>
      <c r="B976" s="85">
        <v>972</v>
      </c>
      <c r="C976" s="85">
        <v>657</v>
      </c>
      <c r="D976" s="85">
        <v>972</v>
      </c>
      <c r="E976" s="86" t="s">
        <v>1361</v>
      </c>
      <c r="F976" s="85" t="s">
        <v>283</v>
      </c>
      <c r="G976" s="86" t="s">
        <v>1362</v>
      </c>
      <c r="H976" s="85" t="s">
        <v>1</v>
      </c>
      <c r="I976" s="85">
        <v>1</v>
      </c>
      <c r="J976" s="88">
        <v>19.122200889213151</v>
      </c>
      <c r="K976" s="146">
        <v>52.195361102913779</v>
      </c>
      <c r="L976" s="147">
        <v>1.3231656182666109E-7</v>
      </c>
      <c r="M976" s="147">
        <v>3.3363483244148679</v>
      </c>
      <c r="N976" s="87">
        <v>285.1592588178587</v>
      </c>
      <c r="O976" s="88">
        <v>16.36746359733818</v>
      </c>
      <c r="P976" s="89">
        <v>57.397622876389427</v>
      </c>
    </row>
    <row r="977" spans="1:16">
      <c r="A977" s="75" t="s">
        <v>1363</v>
      </c>
      <c r="B977" s="85">
        <v>973</v>
      </c>
      <c r="C977" s="85">
        <v>658</v>
      </c>
      <c r="D977" s="85">
        <v>973</v>
      </c>
      <c r="E977" s="86" t="s">
        <v>1361</v>
      </c>
      <c r="F977" s="85" t="s">
        <v>38</v>
      </c>
      <c r="G977" s="86" t="s">
        <v>1362</v>
      </c>
      <c r="H977" s="85" t="s">
        <v>1</v>
      </c>
      <c r="I977" s="85">
        <v>1</v>
      </c>
      <c r="J977" s="88">
        <v>17.56580991951158</v>
      </c>
      <c r="K977" s="146">
        <v>51.450430658895911</v>
      </c>
      <c r="L977" s="147">
        <v>1.2594550462724421E-7</v>
      </c>
      <c r="M977" s="147">
        <v>3.4491361120318311</v>
      </c>
      <c r="N977" s="87">
        <v>290.15162681132841</v>
      </c>
      <c r="O977" s="88">
        <v>15.337835195159069</v>
      </c>
      <c r="P977" s="89">
        <v>52.861448214910482</v>
      </c>
    </row>
    <row r="978" spans="1:16">
      <c r="A978" s="75" t="s">
        <v>12877</v>
      </c>
      <c r="B978" s="85">
        <v>974</v>
      </c>
      <c r="C978" s="85">
        <v>8606</v>
      </c>
      <c r="D978" s="85">
        <v>974</v>
      </c>
      <c r="E978" s="86" t="s">
        <v>12878</v>
      </c>
      <c r="F978" s="85" t="s">
        <v>55</v>
      </c>
      <c r="G978" s="86" t="s">
        <v>1362</v>
      </c>
      <c r="H978" s="85" t="s">
        <v>1</v>
      </c>
      <c r="I978" s="85">
        <v>1</v>
      </c>
      <c r="J978" s="88">
        <v>17.864540212149219</v>
      </c>
      <c r="K978" s="146">
        <v>51.653960332227136</v>
      </c>
      <c r="L978" s="147">
        <v>1.2725353881242239E-7</v>
      </c>
      <c r="M978" s="147">
        <v>3.442860378600554</v>
      </c>
      <c r="N978" s="87">
        <v>290.52882622020383</v>
      </c>
      <c r="O978" s="88">
        <v>15.5535167803921</v>
      </c>
      <c r="P978" s="89">
        <v>53.53519298840056</v>
      </c>
    </row>
    <row r="979" spans="1:16">
      <c r="A979" s="75" t="s">
        <v>1364</v>
      </c>
      <c r="B979" s="85">
        <v>975</v>
      </c>
      <c r="C979" s="85">
        <v>659</v>
      </c>
      <c r="D979" s="85">
        <v>975</v>
      </c>
      <c r="E979" s="86" t="s">
        <v>1365</v>
      </c>
      <c r="F979" s="85" t="s">
        <v>283</v>
      </c>
      <c r="G979" s="86" t="s">
        <v>1366</v>
      </c>
      <c r="H979" s="85" t="s">
        <v>1</v>
      </c>
      <c r="I979" s="85">
        <v>1</v>
      </c>
      <c r="J979" s="88">
        <v>16.094711923939389</v>
      </c>
      <c r="K979" s="146">
        <v>47.179794680713698</v>
      </c>
      <c r="L979" s="147">
        <v>1.187504417254343E-7</v>
      </c>
      <c r="M979" s="147">
        <v>2.890299516677787</v>
      </c>
      <c r="N979" s="87">
        <v>235.69496995697429</v>
      </c>
      <c r="O979" s="88">
        <v>13.736827275865259</v>
      </c>
      <c r="P979" s="89">
        <v>58.282225023185241</v>
      </c>
    </row>
    <row r="980" spans="1:16">
      <c r="A980" s="75" t="s">
        <v>1367</v>
      </c>
      <c r="B980" s="85">
        <v>976</v>
      </c>
      <c r="C980" s="85">
        <v>660</v>
      </c>
      <c r="D980" s="85">
        <v>976</v>
      </c>
      <c r="E980" s="86" t="s">
        <v>1365</v>
      </c>
      <c r="F980" s="85" t="s">
        <v>38</v>
      </c>
      <c r="G980" s="86" t="s">
        <v>1366</v>
      </c>
      <c r="H980" s="85" t="s">
        <v>1</v>
      </c>
      <c r="I980" s="85">
        <v>1</v>
      </c>
      <c r="J980" s="88">
        <v>14.567854901908291</v>
      </c>
      <c r="K980" s="146">
        <v>46.460592144784151</v>
      </c>
      <c r="L980" s="147">
        <v>1.1250715225836411E-7</v>
      </c>
      <c r="M980" s="147">
        <v>2.999065466467048</v>
      </c>
      <c r="N980" s="87">
        <v>240.40761594858861</v>
      </c>
      <c r="O980" s="88">
        <v>12.72662318292676</v>
      </c>
      <c r="P980" s="89">
        <v>52.937687238861685</v>
      </c>
    </row>
    <row r="981" spans="1:16">
      <c r="A981" s="75" t="s">
        <v>12879</v>
      </c>
      <c r="B981" s="85">
        <v>977</v>
      </c>
      <c r="C981" s="85">
        <v>8607</v>
      </c>
      <c r="D981" s="85">
        <v>977</v>
      </c>
      <c r="E981" s="86" t="s">
        <v>12880</v>
      </c>
      <c r="F981" s="85" t="s">
        <v>55</v>
      </c>
      <c r="G981" s="86" t="s">
        <v>1366</v>
      </c>
      <c r="H981" s="85" t="s">
        <v>1</v>
      </c>
      <c r="I981" s="85">
        <v>1</v>
      </c>
      <c r="J981" s="88">
        <v>14.8638075543378</v>
      </c>
      <c r="K981" s="146">
        <v>46.661104752383487</v>
      </c>
      <c r="L981" s="147">
        <v>1.138028159201723E-7</v>
      </c>
      <c r="M981" s="147">
        <v>2.9932649470223152</v>
      </c>
      <c r="N981" s="87">
        <v>240.82065590980309</v>
      </c>
      <c r="O981" s="88">
        <v>12.94048379627791</v>
      </c>
      <c r="P981" s="89">
        <v>53.734941246587397</v>
      </c>
    </row>
    <row r="982" spans="1:16">
      <c r="A982" s="75" t="s">
        <v>1368</v>
      </c>
      <c r="B982" s="85">
        <v>978</v>
      </c>
      <c r="C982" s="85">
        <v>661</v>
      </c>
      <c r="D982" s="85">
        <v>978</v>
      </c>
      <c r="E982" s="86" t="s">
        <v>1369</v>
      </c>
      <c r="F982" s="85" t="s">
        <v>55</v>
      </c>
      <c r="G982" s="86" t="s">
        <v>1370</v>
      </c>
      <c r="H982" s="85" t="s">
        <v>1</v>
      </c>
      <c r="I982" s="85">
        <v>1</v>
      </c>
      <c r="J982" s="88">
        <v>50.359527356944191</v>
      </c>
      <c r="K982" s="146">
        <v>163.30417321645547</v>
      </c>
      <c r="L982" s="147">
        <v>3.6187520307043399E-7</v>
      </c>
      <c r="M982" s="147">
        <v>3.897493315752464</v>
      </c>
      <c r="N982" s="87">
        <v>650.64894475689243</v>
      </c>
      <c r="O982" s="88">
        <v>44.521121495249851</v>
      </c>
      <c r="P982" s="89">
        <v>68.425718436974734</v>
      </c>
    </row>
    <row r="983" spans="1:16">
      <c r="A983" s="75" t="s">
        <v>12881</v>
      </c>
      <c r="B983" s="85">
        <v>979</v>
      </c>
      <c r="C983" s="85">
        <v>8608</v>
      </c>
      <c r="D983" s="85">
        <v>979</v>
      </c>
      <c r="E983" s="86" t="s">
        <v>12882</v>
      </c>
      <c r="F983" s="85" t="s">
        <v>55</v>
      </c>
      <c r="G983" s="86" t="s">
        <v>1370</v>
      </c>
      <c r="H983" s="85" t="s">
        <v>1</v>
      </c>
      <c r="I983" s="85">
        <v>1</v>
      </c>
      <c r="J983" s="88">
        <v>50.433196909927041</v>
      </c>
      <c r="K983" s="146">
        <v>163.39998278604313</v>
      </c>
      <c r="L983" s="147">
        <v>3.6226195534534848E-7</v>
      </c>
      <c r="M983" s="147">
        <v>3.9075271750901259</v>
      </c>
      <c r="N983" s="87">
        <v>651.74806176559389</v>
      </c>
      <c r="O983" s="88">
        <v>44.587914443710247</v>
      </c>
      <c r="P983" s="89">
        <v>68.412807125073783</v>
      </c>
    </row>
    <row r="984" spans="1:16">
      <c r="A984" s="75" t="s">
        <v>1371</v>
      </c>
      <c r="B984" s="85">
        <v>980</v>
      </c>
      <c r="C984" s="85">
        <v>662</v>
      </c>
      <c r="D984" s="85">
        <v>980</v>
      </c>
      <c r="E984" s="86" t="s">
        <v>1372</v>
      </c>
      <c r="F984" s="85" t="s">
        <v>283</v>
      </c>
      <c r="G984" s="86" t="s">
        <v>1373</v>
      </c>
      <c r="H984" s="85" t="s">
        <v>1</v>
      </c>
      <c r="I984" s="85">
        <v>1</v>
      </c>
      <c r="J984" s="88">
        <v>19.75219404854781</v>
      </c>
      <c r="K984" s="146">
        <v>54.277931115231858</v>
      </c>
      <c r="L984" s="147">
        <v>1.248756577991337E-7</v>
      </c>
      <c r="M984" s="147">
        <v>1.24989241400234</v>
      </c>
      <c r="N984" s="87">
        <v>237.91555624279491</v>
      </c>
      <c r="O984" s="88">
        <v>17.0443706262513</v>
      </c>
      <c r="P984" s="89">
        <v>71.640421061233056</v>
      </c>
    </row>
    <row r="985" spans="1:16">
      <c r="A985" s="75" t="s">
        <v>1374</v>
      </c>
      <c r="B985" s="85">
        <v>981</v>
      </c>
      <c r="C985" s="85">
        <v>663</v>
      </c>
      <c r="D985" s="85">
        <v>981</v>
      </c>
      <c r="E985" s="86" t="s">
        <v>1372</v>
      </c>
      <c r="F985" s="85" t="s">
        <v>38</v>
      </c>
      <c r="G985" s="86" t="s">
        <v>1373</v>
      </c>
      <c r="H985" s="85" t="s">
        <v>1</v>
      </c>
      <c r="I985" s="85">
        <v>1</v>
      </c>
      <c r="J985" s="88">
        <v>19.75219404854781</v>
      </c>
      <c r="K985" s="146">
        <v>54.277931115231858</v>
      </c>
      <c r="L985" s="147">
        <v>1.248756577991337E-7</v>
      </c>
      <c r="M985" s="147">
        <v>1.24989241400234</v>
      </c>
      <c r="N985" s="87">
        <v>237.91555624279491</v>
      </c>
      <c r="O985" s="88">
        <v>17.0443706262513</v>
      </c>
      <c r="P985" s="89">
        <v>71.640421061233056</v>
      </c>
    </row>
    <row r="986" spans="1:16">
      <c r="A986" s="75" t="s">
        <v>12883</v>
      </c>
      <c r="B986" s="85">
        <v>982</v>
      </c>
      <c r="C986" s="85">
        <v>8609</v>
      </c>
      <c r="D986" s="85">
        <v>982</v>
      </c>
      <c r="E986" s="86" t="s">
        <v>12884</v>
      </c>
      <c r="F986" s="85" t="s">
        <v>55</v>
      </c>
      <c r="G986" s="86" t="s">
        <v>1373</v>
      </c>
      <c r="H986" s="85" t="s">
        <v>1</v>
      </c>
      <c r="I986" s="85">
        <v>1</v>
      </c>
      <c r="J986" s="88">
        <v>19.825863601530799</v>
      </c>
      <c r="K986" s="146">
        <v>54.373740684819481</v>
      </c>
      <c r="L986" s="147">
        <v>1.2526241007404829E-7</v>
      </c>
      <c r="M986" s="147">
        <v>1.259926273340005</v>
      </c>
      <c r="N986" s="87">
        <v>239.0146732514965</v>
      </c>
      <c r="O986" s="88">
        <v>17.11116357471187</v>
      </c>
      <c r="P986" s="89">
        <v>71.590431423878016</v>
      </c>
    </row>
    <row r="987" spans="1:16">
      <c r="A987" s="75" t="s">
        <v>1404</v>
      </c>
      <c r="B987" s="85">
        <v>983</v>
      </c>
      <c r="C987" s="85">
        <v>677</v>
      </c>
      <c r="D987" s="85">
        <v>983</v>
      </c>
      <c r="E987" s="86" t="s">
        <v>1405</v>
      </c>
      <c r="F987" s="85" t="s">
        <v>283</v>
      </c>
      <c r="G987" s="86" t="s">
        <v>1406</v>
      </c>
      <c r="H987" s="85" t="s">
        <v>1</v>
      </c>
      <c r="I987" s="85">
        <v>1</v>
      </c>
      <c r="J987" s="88">
        <v>39.561533346171629</v>
      </c>
      <c r="K987" s="146">
        <v>43.789711407657876</v>
      </c>
      <c r="L987" s="147">
        <v>1.6641422761643339E-7</v>
      </c>
      <c r="M987" s="147">
        <v>1.8209686268732159</v>
      </c>
      <c r="N987" s="87">
        <v>479.06060670783228</v>
      </c>
      <c r="O987" s="88">
        <v>33.032322231545763</v>
      </c>
      <c r="P987" s="89">
        <v>68.952282381446977</v>
      </c>
    </row>
    <row r="988" spans="1:16">
      <c r="A988" s="75" t="s">
        <v>1407</v>
      </c>
      <c r="B988" s="85">
        <v>984</v>
      </c>
      <c r="C988" s="85">
        <v>678</v>
      </c>
      <c r="D988" s="85">
        <v>984</v>
      </c>
      <c r="E988" s="86" t="s">
        <v>1405</v>
      </c>
      <c r="F988" s="85" t="s">
        <v>38</v>
      </c>
      <c r="G988" s="86" t="s">
        <v>1406</v>
      </c>
      <c r="H988" s="85" t="s">
        <v>1</v>
      </c>
      <c r="I988" s="85">
        <v>1</v>
      </c>
      <c r="J988" s="88">
        <v>26.841272406325199</v>
      </c>
      <c r="K988" s="146">
        <v>37.289280990102874</v>
      </c>
      <c r="L988" s="147">
        <v>1.1496552434146299E-7</v>
      </c>
      <c r="M988" s="147">
        <v>2.384290516429421</v>
      </c>
      <c r="N988" s="87">
        <v>485.61315618323061</v>
      </c>
      <c r="O988" s="88">
        <v>24.18043154970648</v>
      </c>
      <c r="P988" s="89">
        <v>49.793608846509024</v>
      </c>
    </row>
    <row r="989" spans="1:16">
      <c r="A989" s="75" t="s">
        <v>12885</v>
      </c>
      <c r="B989" s="85">
        <v>985</v>
      </c>
      <c r="C989" s="85">
        <v>8610</v>
      </c>
      <c r="D989" s="85">
        <v>985</v>
      </c>
      <c r="E989" s="86" t="s">
        <v>12886</v>
      </c>
      <c r="F989" s="85" t="s">
        <v>55</v>
      </c>
      <c r="G989" s="86" t="s">
        <v>1406</v>
      </c>
      <c r="H989" s="85" t="s">
        <v>1</v>
      </c>
      <c r="I989" s="85">
        <v>1</v>
      </c>
      <c r="J989" s="88">
        <v>34.477442086185803</v>
      </c>
      <c r="K989" s="146">
        <v>41.194410498950838</v>
      </c>
      <c r="L989" s="147">
        <v>1.458551437618755E-7</v>
      </c>
      <c r="M989" s="147">
        <v>2.0468257789272601</v>
      </c>
      <c r="N989" s="87">
        <v>481.7409384579571</v>
      </c>
      <c r="O989" s="88">
        <v>29.495205535531259</v>
      </c>
      <c r="P989" s="89">
        <v>61.226279896296148</v>
      </c>
    </row>
    <row r="990" spans="1:16">
      <c r="A990" s="75" t="s">
        <v>1400</v>
      </c>
      <c r="B990" s="85">
        <v>986</v>
      </c>
      <c r="C990" s="85">
        <v>675</v>
      </c>
      <c r="D990" s="85">
        <v>986</v>
      </c>
      <c r="E990" s="86" t="s">
        <v>1401</v>
      </c>
      <c r="F990" s="85" t="s">
        <v>38</v>
      </c>
      <c r="G990" s="86" t="s">
        <v>1402</v>
      </c>
      <c r="H990" s="85" t="s">
        <v>1</v>
      </c>
      <c r="I990" s="85">
        <v>1</v>
      </c>
      <c r="J990" s="88">
        <v>2.7477650289311311</v>
      </c>
      <c r="K990" s="146">
        <v>12.138491526362946</v>
      </c>
      <c r="L990" s="147">
        <v>1.873142818137743E-8</v>
      </c>
      <c r="M990" s="147">
        <v>0.28730533625073212</v>
      </c>
      <c r="N990" s="87">
        <v>40.830303776578333</v>
      </c>
      <c r="O990" s="88">
        <v>2.4243194592942219</v>
      </c>
      <c r="P990" s="89">
        <v>59.375494058530492</v>
      </c>
    </row>
    <row r="991" spans="1:16">
      <c r="A991" s="75" t="s">
        <v>1403</v>
      </c>
      <c r="B991" s="85">
        <v>987</v>
      </c>
      <c r="C991" s="85">
        <v>676</v>
      </c>
      <c r="D991" s="85">
        <v>987</v>
      </c>
      <c r="E991" s="86" t="s">
        <v>1401</v>
      </c>
      <c r="F991" s="85" t="s">
        <v>139</v>
      </c>
      <c r="G991" s="86" t="s">
        <v>1402</v>
      </c>
      <c r="H991" s="85" t="s">
        <v>1</v>
      </c>
      <c r="I991" s="85">
        <v>1</v>
      </c>
      <c r="J991" s="88">
        <v>2.3588915447140089</v>
      </c>
      <c r="K991" s="146">
        <v>11.644943200665036</v>
      </c>
      <c r="L991" s="147">
        <v>1.691079514742117E-8</v>
      </c>
      <c r="M991" s="147">
        <v>0.28351309733857788</v>
      </c>
      <c r="N991" s="87">
        <v>39.501338949739882</v>
      </c>
      <c r="O991" s="88">
        <v>2.1029284479610828</v>
      </c>
      <c r="P991" s="89">
        <v>53.236890289637401</v>
      </c>
    </row>
    <row r="992" spans="1:16">
      <c r="A992" s="75" t="s">
        <v>12901</v>
      </c>
      <c r="B992" s="85">
        <v>988</v>
      </c>
      <c r="C992" s="85">
        <v>8618</v>
      </c>
      <c r="D992" s="85">
        <v>988</v>
      </c>
      <c r="E992" s="86" t="s">
        <v>12902</v>
      </c>
      <c r="F992" s="85" t="s">
        <v>55</v>
      </c>
      <c r="G992" s="86" t="s">
        <v>1402</v>
      </c>
      <c r="H992" s="85" t="s">
        <v>1</v>
      </c>
      <c r="I992" s="85">
        <v>1</v>
      </c>
      <c r="J992" s="88">
        <v>2.754596951811342</v>
      </c>
      <c r="K992" s="146">
        <v>12.149472477467452</v>
      </c>
      <c r="L992" s="147">
        <v>1.8805259153567241E-8</v>
      </c>
      <c r="M992" s="147">
        <v>0.29668740452534248</v>
      </c>
      <c r="N992" s="87">
        <v>41.701004955657282</v>
      </c>
      <c r="O992" s="88">
        <v>2.4358733276794582</v>
      </c>
      <c r="P992" s="89">
        <v>58.412820752632733</v>
      </c>
    </row>
    <row r="993" spans="1:16">
      <c r="A993" s="75" t="s">
        <v>1375</v>
      </c>
      <c r="B993" s="85">
        <v>989</v>
      </c>
      <c r="C993" s="85">
        <v>664</v>
      </c>
      <c r="D993" s="85">
        <v>989</v>
      </c>
      <c r="E993" s="86" t="s">
        <v>1376</v>
      </c>
      <c r="F993" s="85" t="s">
        <v>283</v>
      </c>
      <c r="G993" s="86" t="s">
        <v>1377</v>
      </c>
      <c r="H993" s="85" t="s">
        <v>1</v>
      </c>
      <c r="I993" s="85">
        <v>1</v>
      </c>
      <c r="J993" s="88">
        <v>11.11959663015087</v>
      </c>
      <c r="K993" s="146">
        <v>35.039949692048296</v>
      </c>
      <c r="L993" s="147">
        <v>9.1192423202744165E-8</v>
      </c>
      <c r="M993" s="147">
        <v>1.877429580819528</v>
      </c>
      <c r="N993" s="87">
        <v>147.6545922581688</v>
      </c>
      <c r="O993" s="88">
        <v>9.6200544667741461</v>
      </c>
      <c r="P993" s="89">
        <v>65.152423095340126</v>
      </c>
    </row>
    <row r="994" spans="1:16">
      <c r="A994" s="75" t="s">
        <v>1378</v>
      </c>
      <c r="B994" s="85">
        <v>990</v>
      </c>
      <c r="C994" s="85">
        <v>665</v>
      </c>
      <c r="D994" s="85">
        <v>990</v>
      </c>
      <c r="E994" s="86" t="s">
        <v>1376</v>
      </c>
      <c r="F994" s="85" t="s">
        <v>38</v>
      </c>
      <c r="G994" s="86" t="s">
        <v>1377</v>
      </c>
      <c r="H994" s="85" t="s">
        <v>1</v>
      </c>
      <c r="I994" s="85">
        <v>1</v>
      </c>
      <c r="J994" s="88">
        <v>11.119487000391709</v>
      </c>
      <c r="K994" s="146">
        <v>35.039881307457392</v>
      </c>
      <c r="L994" s="147">
        <v>9.1191979672516609E-8</v>
      </c>
      <c r="M994" s="147">
        <v>1.8774331629503891</v>
      </c>
      <c r="N994" s="87">
        <v>147.65451187007639</v>
      </c>
      <c r="O994" s="88">
        <v>9.6199762566663338</v>
      </c>
      <c r="P994" s="89">
        <v>65.151928883359204</v>
      </c>
    </row>
    <row r="995" spans="1:16">
      <c r="A995" s="75" t="s">
        <v>12887</v>
      </c>
      <c r="B995" s="85">
        <v>991</v>
      </c>
      <c r="C995" s="85">
        <v>8611</v>
      </c>
      <c r="D995" s="85">
        <v>991</v>
      </c>
      <c r="E995" s="86" t="s">
        <v>12888</v>
      </c>
      <c r="F995" s="85" t="s">
        <v>55</v>
      </c>
      <c r="G995" s="86" t="s">
        <v>1377</v>
      </c>
      <c r="H995" s="85" t="s">
        <v>1</v>
      </c>
      <c r="I995" s="85">
        <v>1</v>
      </c>
      <c r="J995" s="88">
        <v>11.173939959439149</v>
      </c>
      <c r="K995" s="146">
        <v>35.116169027912441</v>
      </c>
      <c r="L995" s="147">
        <v>9.1499342291712986E-8</v>
      </c>
      <c r="M995" s="147">
        <v>1.884409522156556</v>
      </c>
      <c r="N995" s="87">
        <v>148.4385848916356</v>
      </c>
      <c r="O995" s="88">
        <v>9.6694106115580816</v>
      </c>
      <c r="P995" s="89">
        <v>65.140816443494302</v>
      </c>
    </row>
    <row r="996" spans="1:16">
      <c r="A996" s="75" t="s">
        <v>1379</v>
      </c>
      <c r="B996" s="85">
        <v>992</v>
      </c>
      <c r="C996" s="85">
        <v>666</v>
      </c>
      <c r="D996" s="85">
        <v>992</v>
      </c>
      <c r="E996" s="86" t="s">
        <v>1380</v>
      </c>
      <c r="F996" s="85" t="s">
        <v>55</v>
      </c>
      <c r="G996" s="86" t="s">
        <v>1381</v>
      </c>
      <c r="H996" s="85" t="s">
        <v>1</v>
      </c>
      <c r="I996" s="85">
        <v>1</v>
      </c>
      <c r="J996" s="88">
        <v>8.4296787950900267</v>
      </c>
      <c r="K996" s="146">
        <v>17.887180741815239</v>
      </c>
      <c r="L996" s="147">
        <v>4.8297512178136803E-8</v>
      </c>
      <c r="M996" s="147">
        <v>1.2276161832167589</v>
      </c>
      <c r="N996" s="87">
        <v>126.1782434471635</v>
      </c>
      <c r="O996" s="88">
        <v>7.3147990262514151</v>
      </c>
      <c r="P996" s="89">
        <v>57.971951632964767</v>
      </c>
    </row>
    <row r="997" spans="1:16">
      <c r="A997" s="75" t="s">
        <v>12889</v>
      </c>
      <c r="B997" s="85">
        <v>993</v>
      </c>
      <c r="C997" s="85">
        <v>8612</v>
      </c>
      <c r="D997" s="85">
        <v>993</v>
      </c>
      <c r="E997" s="86" t="s">
        <v>12890</v>
      </c>
      <c r="F997" s="85" t="s">
        <v>55</v>
      </c>
      <c r="G997" s="86" t="s">
        <v>1381</v>
      </c>
      <c r="H997" s="85" t="s">
        <v>1</v>
      </c>
      <c r="I997" s="85">
        <v>1</v>
      </c>
      <c r="J997" s="88">
        <v>8.5033483480729579</v>
      </c>
      <c r="K997" s="146">
        <v>17.982990311402752</v>
      </c>
      <c r="L997" s="147">
        <v>4.8684264453051433E-8</v>
      </c>
      <c r="M997" s="147">
        <v>1.2376500425544239</v>
      </c>
      <c r="N997" s="87">
        <v>127.27736045586521</v>
      </c>
      <c r="O997" s="88">
        <v>7.381591974711939</v>
      </c>
      <c r="P997" s="89">
        <v>57.99611139226591</v>
      </c>
    </row>
    <row r="998" spans="1:16">
      <c r="A998" s="75" t="s">
        <v>1382</v>
      </c>
      <c r="B998" s="85">
        <v>994</v>
      </c>
      <c r="C998" s="85">
        <v>667</v>
      </c>
      <c r="D998" s="85">
        <v>994</v>
      </c>
      <c r="E998" s="86" t="s">
        <v>1383</v>
      </c>
      <c r="F998" s="85" t="s">
        <v>283</v>
      </c>
      <c r="G998" s="86" t="s">
        <v>1384</v>
      </c>
      <c r="H998" s="85" t="s">
        <v>1</v>
      </c>
      <c r="I998" s="85">
        <v>1</v>
      </c>
      <c r="J998" s="88">
        <v>17.333145673919869</v>
      </c>
      <c r="K998" s="146">
        <v>48.301434870693697</v>
      </c>
      <c r="L998" s="147">
        <v>1.2060619869930351E-7</v>
      </c>
      <c r="M998" s="147">
        <v>2.4683782176484801</v>
      </c>
      <c r="N998" s="87">
        <v>241.70285918050681</v>
      </c>
      <c r="O998" s="88">
        <v>14.850627123033281</v>
      </c>
      <c r="P998" s="89">
        <v>61.441669218909162</v>
      </c>
    </row>
    <row r="999" spans="1:16">
      <c r="A999" s="75" t="s">
        <v>1385</v>
      </c>
      <c r="B999" s="85">
        <v>995</v>
      </c>
      <c r="C999" s="85">
        <v>668</v>
      </c>
      <c r="D999" s="85">
        <v>995</v>
      </c>
      <c r="E999" s="86" t="s">
        <v>1383</v>
      </c>
      <c r="F999" s="85" t="s">
        <v>38</v>
      </c>
      <c r="G999" s="86" t="s">
        <v>1384</v>
      </c>
      <c r="H999" s="85" t="s">
        <v>1</v>
      </c>
      <c r="I999" s="85">
        <v>1</v>
      </c>
      <c r="J999" s="88">
        <v>16.214742502657931</v>
      </c>
      <c r="K999" s="146">
        <v>47.770222193519452</v>
      </c>
      <c r="L999" s="147">
        <v>1.160305031014089E-7</v>
      </c>
      <c r="M999" s="147">
        <v>2.5476861017547838</v>
      </c>
      <c r="N999" s="87">
        <v>245.1264027189012</v>
      </c>
      <c r="O999" s="88">
        <v>14.109865548434289</v>
      </c>
      <c r="P999" s="89">
        <v>57.561590232345488</v>
      </c>
    </row>
    <row r="1000" spans="1:16">
      <c r="A1000" s="75" t="s">
        <v>12891</v>
      </c>
      <c r="B1000" s="85">
        <v>996</v>
      </c>
      <c r="C1000" s="85">
        <v>8613</v>
      </c>
      <c r="D1000" s="85">
        <v>996</v>
      </c>
      <c r="E1000" s="86" t="s">
        <v>12892</v>
      </c>
      <c r="F1000" s="85" t="s">
        <v>55</v>
      </c>
      <c r="G1000" s="86" t="s">
        <v>1384</v>
      </c>
      <c r="H1000" s="85" t="s">
        <v>1</v>
      </c>
      <c r="I1000" s="85">
        <v>1</v>
      </c>
      <c r="J1000" s="88">
        <v>16.45102309726337</v>
      </c>
      <c r="K1000" s="146">
        <v>47.943267816238766</v>
      </c>
      <c r="L1000" s="147">
        <v>1.1708254196209161E-7</v>
      </c>
      <c r="M1000" s="147">
        <v>2.5461889336644341</v>
      </c>
      <c r="N1000" s="87">
        <v>245.72775112758171</v>
      </c>
      <c r="O1000" s="88">
        <v>14.284362064208169</v>
      </c>
      <c r="P1000" s="89">
        <v>58.13084602231897</v>
      </c>
    </row>
    <row r="1001" spans="1:16">
      <c r="A1001" s="75" t="s">
        <v>1386</v>
      </c>
      <c r="B1001" s="85">
        <v>997</v>
      </c>
      <c r="C1001" s="85">
        <v>669</v>
      </c>
      <c r="D1001" s="85">
        <v>997</v>
      </c>
      <c r="E1001" s="86" t="s">
        <v>1387</v>
      </c>
      <c r="F1001" s="85" t="s">
        <v>283</v>
      </c>
      <c r="G1001" s="86" t="s">
        <v>1388</v>
      </c>
      <c r="H1001" s="85" t="s">
        <v>1</v>
      </c>
      <c r="I1001" s="85">
        <v>1</v>
      </c>
      <c r="J1001" s="88">
        <v>18.730904579911119</v>
      </c>
      <c r="K1001" s="146">
        <v>49.597420470926053</v>
      </c>
      <c r="L1001" s="147">
        <v>1.25015937432669E-7</v>
      </c>
      <c r="M1001" s="147">
        <v>2.7338590454420588</v>
      </c>
      <c r="N1001" s="87">
        <v>265.01952703816181</v>
      </c>
      <c r="O1001" s="88">
        <v>16.07035632103603</v>
      </c>
      <c r="P1001" s="89">
        <v>60.638385784765056</v>
      </c>
    </row>
    <row r="1002" spans="1:16">
      <c r="A1002" s="75" t="s">
        <v>1389</v>
      </c>
      <c r="B1002" s="85">
        <v>998</v>
      </c>
      <c r="C1002" s="85">
        <v>670</v>
      </c>
      <c r="D1002" s="85">
        <v>998</v>
      </c>
      <c r="E1002" s="86" t="s">
        <v>1387</v>
      </c>
      <c r="F1002" s="85" t="s">
        <v>38</v>
      </c>
      <c r="G1002" s="86" t="s">
        <v>1388</v>
      </c>
      <c r="H1002" s="85" t="s">
        <v>1</v>
      </c>
      <c r="I1002" s="85">
        <v>1</v>
      </c>
      <c r="J1002" s="88">
        <v>17.600996695754951</v>
      </c>
      <c r="K1002" s="146">
        <v>49.056602327200956</v>
      </c>
      <c r="L1002" s="147">
        <v>1.203906861744304E-7</v>
      </c>
      <c r="M1002" s="147">
        <v>2.8157365032269368</v>
      </c>
      <c r="N1002" s="87">
        <v>268.64347318771831</v>
      </c>
      <c r="O1002" s="88">
        <v>15.322861858370279</v>
      </c>
      <c r="P1002" s="89">
        <v>57.037908557946686</v>
      </c>
    </row>
    <row r="1003" spans="1:16">
      <c r="A1003" s="75" t="s">
        <v>12893</v>
      </c>
      <c r="B1003" s="85">
        <v>999</v>
      </c>
      <c r="C1003" s="85">
        <v>8614</v>
      </c>
      <c r="D1003" s="85">
        <v>999</v>
      </c>
      <c r="E1003" s="86" t="s">
        <v>12894</v>
      </c>
      <c r="F1003" s="85" t="s">
        <v>55</v>
      </c>
      <c r="G1003" s="86" t="s">
        <v>1388</v>
      </c>
      <c r="H1003" s="85" t="s">
        <v>1</v>
      </c>
      <c r="I1003" s="85">
        <v>1</v>
      </c>
      <c r="J1003" s="88">
        <v>17.83957467959717</v>
      </c>
      <c r="K1003" s="146">
        <v>49.231343527156412</v>
      </c>
      <c r="L1003" s="147">
        <v>1.2145248721926831E-7</v>
      </c>
      <c r="M1003" s="147">
        <v>2.8138204653425509</v>
      </c>
      <c r="N1003" s="87">
        <v>269.21368046720971</v>
      </c>
      <c r="O1003" s="88">
        <v>15.498750548742789</v>
      </c>
      <c r="P1003" s="89">
        <v>57.570441895245885</v>
      </c>
    </row>
    <row r="1004" spans="1:16">
      <c r="A1004" s="75" t="s">
        <v>1390</v>
      </c>
      <c r="B1004" s="85">
        <v>1000</v>
      </c>
      <c r="C1004" s="85">
        <v>671</v>
      </c>
      <c r="D1004" s="85">
        <v>1000</v>
      </c>
      <c r="E1004" s="86" t="s">
        <v>1391</v>
      </c>
      <c r="F1004" s="85" t="s">
        <v>283</v>
      </c>
      <c r="G1004" s="86" t="s">
        <v>1392</v>
      </c>
      <c r="H1004" s="85" t="s">
        <v>1</v>
      </c>
      <c r="I1004" s="85">
        <v>1</v>
      </c>
      <c r="J1004" s="88">
        <v>16.490285039987</v>
      </c>
      <c r="K1004" s="146">
        <v>45.742755577508618</v>
      </c>
      <c r="L1004" s="147">
        <v>1.1464442914455851E-7</v>
      </c>
      <c r="M1004" s="147">
        <v>2.3836679237016951</v>
      </c>
      <c r="N1004" s="87">
        <v>227.9889537447666</v>
      </c>
      <c r="O1004" s="88">
        <v>14.124380182401399</v>
      </c>
      <c r="P1004" s="89">
        <v>61.952037370256228</v>
      </c>
    </row>
    <row r="1005" spans="1:16">
      <c r="A1005" s="75" t="s">
        <v>1393</v>
      </c>
      <c r="B1005" s="85">
        <v>1001</v>
      </c>
      <c r="C1005" s="85">
        <v>672</v>
      </c>
      <c r="D1005" s="85">
        <v>1001</v>
      </c>
      <c r="E1005" s="86" t="s">
        <v>1391</v>
      </c>
      <c r="F1005" s="85" t="s">
        <v>38</v>
      </c>
      <c r="G1005" s="86" t="s">
        <v>1392</v>
      </c>
      <c r="H1005" s="85" t="s">
        <v>1</v>
      </c>
      <c r="I1005" s="85">
        <v>1</v>
      </c>
      <c r="J1005" s="88">
        <v>15.400626449169691</v>
      </c>
      <c r="K1005" s="146">
        <v>45.229473133177841</v>
      </c>
      <c r="L1005" s="147">
        <v>1.1018884066371731E-7</v>
      </c>
      <c r="M1005" s="147">
        <v>2.4612858575886798</v>
      </c>
      <c r="N1005" s="87">
        <v>231.35178078201659</v>
      </c>
      <c r="O1005" s="88">
        <v>13.403431242173101</v>
      </c>
      <c r="P1005" s="89">
        <v>57.935284512903884</v>
      </c>
    </row>
    <row r="1006" spans="1:16">
      <c r="A1006" s="75" t="s">
        <v>12895</v>
      </c>
      <c r="B1006" s="85">
        <v>1002</v>
      </c>
      <c r="C1006" s="85">
        <v>8615</v>
      </c>
      <c r="D1006" s="85">
        <v>1002</v>
      </c>
      <c r="E1006" s="86" t="s">
        <v>12896</v>
      </c>
      <c r="F1006" s="85" t="s">
        <v>55</v>
      </c>
      <c r="G1006" s="86" t="s">
        <v>1392</v>
      </c>
      <c r="H1006" s="85" t="s">
        <v>1</v>
      </c>
      <c r="I1006" s="85">
        <v>1</v>
      </c>
      <c r="J1006" s="88">
        <v>15.63296811691313</v>
      </c>
      <c r="K1006" s="146">
        <v>45.400025022605547</v>
      </c>
      <c r="L1006" s="147">
        <v>1.1122439950310589E-7</v>
      </c>
      <c r="M1006" s="147">
        <v>2.4600172761279429</v>
      </c>
      <c r="N1006" s="87">
        <v>231.96121516712381</v>
      </c>
      <c r="O1006" s="88">
        <v>13.57520614915199</v>
      </c>
      <c r="P1006" s="89">
        <v>58.523603350548505</v>
      </c>
    </row>
    <row r="1007" spans="1:16">
      <c r="A1007" s="75" t="s">
        <v>1394</v>
      </c>
      <c r="B1007" s="85">
        <v>1003</v>
      </c>
      <c r="C1007" s="85">
        <v>673</v>
      </c>
      <c r="D1007" s="85">
        <v>1003</v>
      </c>
      <c r="E1007" s="86" t="s">
        <v>1395</v>
      </c>
      <c r="F1007" s="85" t="s">
        <v>32</v>
      </c>
      <c r="G1007" s="86" t="s">
        <v>1396</v>
      </c>
      <c r="H1007" s="85" t="s">
        <v>1</v>
      </c>
      <c r="I1007" s="85">
        <v>1</v>
      </c>
      <c r="J1007" s="88">
        <v>6.8382099590855114</v>
      </c>
      <c r="K1007" s="146">
        <v>48.012552295616004</v>
      </c>
      <c r="L1007" s="147">
        <v>1.075079914584989E-7</v>
      </c>
      <c r="M1007" s="147">
        <v>0.85970985011454581</v>
      </c>
      <c r="N1007" s="87">
        <v>108.68632298998931</v>
      </c>
      <c r="O1007" s="88">
        <v>5.9324985916375486</v>
      </c>
      <c r="P1007" s="89">
        <v>54.583671877315865</v>
      </c>
    </row>
    <row r="1008" spans="1:16">
      <c r="A1008" s="75" t="s">
        <v>12897</v>
      </c>
      <c r="B1008" s="85">
        <v>1004</v>
      </c>
      <c r="C1008" s="85">
        <v>8616</v>
      </c>
      <c r="D1008" s="85">
        <v>1004</v>
      </c>
      <c r="E1008" s="86" t="s">
        <v>12898</v>
      </c>
      <c r="F1008" s="85" t="s">
        <v>55</v>
      </c>
      <c r="G1008" s="86" t="s">
        <v>1396</v>
      </c>
      <c r="H1008" s="85" t="s">
        <v>1</v>
      </c>
      <c r="I1008" s="85">
        <v>1</v>
      </c>
      <c r="J1008" s="88">
        <v>6.9118795120684489</v>
      </c>
      <c r="K1008" s="146">
        <v>48.108361865203442</v>
      </c>
      <c r="L1008" s="147">
        <v>1.078947437334134E-7</v>
      </c>
      <c r="M1008" s="147">
        <v>0.86974370945221124</v>
      </c>
      <c r="N1008" s="87">
        <v>109.7854399986911</v>
      </c>
      <c r="O1008" s="88">
        <v>5.9992915400980689</v>
      </c>
      <c r="P1008" s="89">
        <v>54.645602733564623</v>
      </c>
    </row>
    <row r="1009" spans="1:16">
      <c r="A1009" s="75" t="s">
        <v>1397</v>
      </c>
      <c r="B1009" s="85">
        <v>1005</v>
      </c>
      <c r="C1009" s="85">
        <v>674</v>
      </c>
      <c r="D1009" s="85">
        <v>1005</v>
      </c>
      <c r="E1009" s="86" t="s">
        <v>1398</v>
      </c>
      <c r="F1009" s="85" t="s">
        <v>55</v>
      </c>
      <c r="G1009" s="86" t="s">
        <v>1399</v>
      </c>
      <c r="H1009" s="85" t="s">
        <v>1</v>
      </c>
      <c r="I1009" s="85">
        <v>1</v>
      </c>
      <c r="J1009" s="88">
        <v>27.357385885267309</v>
      </c>
      <c r="K1009" s="146">
        <v>114.80429959451176</v>
      </c>
      <c r="L1009" s="147">
        <v>3.1169520117212152E-7</v>
      </c>
      <c r="M1009" s="147">
        <v>382.76506191212718</v>
      </c>
      <c r="N1009" s="87">
        <v>359.03401225319078</v>
      </c>
      <c r="O1009" s="88">
        <v>22.722091207449619</v>
      </c>
      <c r="P1009" s="89">
        <v>63.286737278322263</v>
      </c>
    </row>
    <row r="1010" spans="1:16">
      <c r="A1010" s="75" t="s">
        <v>12899</v>
      </c>
      <c r="B1010" s="85">
        <v>1006</v>
      </c>
      <c r="C1010" s="85">
        <v>8617</v>
      </c>
      <c r="D1010" s="85">
        <v>1006</v>
      </c>
      <c r="E1010" s="86" t="s">
        <v>12900</v>
      </c>
      <c r="F1010" s="85" t="s">
        <v>55</v>
      </c>
      <c r="G1010" s="86" t="s">
        <v>1399</v>
      </c>
      <c r="H1010" s="85" t="s">
        <v>1</v>
      </c>
      <c r="I1010" s="85">
        <v>1</v>
      </c>
      <c r="J1010" s="88">
        <v>27.431055438250301</v>
      </c>
      <c r="K1010" s="146">
        <v>114.90010916409915</v>
      </c>
      <c r="L1010" s="147">
        <v>3.1208195344703621E-7</v>
      </c>
      <c r="M1010" s="147">
        <v>382.77509577146509</v>
      </c>
      <c r="N1010" s="87">
        <v>360.1331292618928</v>
      </c>
      <c r="O1010" s="88">
        <v>22.788884155910178</v>
      </c>
      <c r="P1010" s="89">
        <v>63.279055172227288</v>
      </c>
    </row>
    <row r="1011" spans="1:16">
      <c r="A1011" s="75" t="s">
        <v>1408</v>
      </c>
      <c r="B1011" s="85">
        <v>1007</v>
      </c>
      <c r="C1011" s="85">
        <v>679</v>
      </c>
      <c r="D1011" s="85">
        <v>1007</v>
      </c>
      <c r="E1011" s="86" t="s">
        <v>1409</v>
      </c>
      <c r="F1011" s="85" t="s">
        <v>55</v>
      </c>
      <c r="G1011" s="86" t="s">
        <v>1410</v>
      </c>
      <c r="H1011" s="85" t="s">
        <v>1</v>
      </c>
      <c r="I1011" s="85">
        <v>1</v>
      </c>
      <c r="J1011" s="88">
        <v>1.30095668669452E-2</v>
      </c>
      <c r="K1011" s="146">
        <v>1.8737734384210648E-2</v>
      </c>
      <c r="L1011" s="147">
        <v>7.2657156621724145E-11</v>
      </c>
      <c r="M1011" s="147">
        <v>1.115579092638466E-2</v>
      </c>
      <c r="N1011" s="87">
        <v>0.1744668475868594</v>
      </c>
      <c r="O1011" s="88">
        <v>1.1736879381562201E-2</v>
      </c>
      <c r="P1011" s="89">
        <v>67.272834603828798</v>
      </c>
    </row>
    <row r="1012" spans="1:16">
      <c r="A1012" s="75" t="s">
        <v>12903</v>
      </c>
      <c r="B1012" s="85">
        <v>1008</v>
      </c>
      <c r="C1012" s="85">
        <v>8619</v>
      </c>
      <c r="D1012" s="85">
        <v>1008</v>
      </c>
      <c r="E1012" s="86" t="s">
        <v>12904</v>
      </c>
      <c r="F1012" s="85" t="s">
        <v>55</v>
      </c>
      <c r="G1012" s="86" t="s">
        <v>1410</v>
      </c>
      <c r="H1012" s="85" t="s">
        <v>1</v>
      </c>
      <c r="I1012" s="85">
        <v>1</v>
      </c>
      <c r="J1012" s="88">
        <v>2.8775300130552638E-2</v>
      </c>
      <c r="K1012" s="146">
        <v>5.5974874896200677E-2</v>
      </c>
      <c r="L1012" s="147">
        <v>2.052484032519099E-10</v>
      </c>
      <c r="M1012" s="147">
        <v>1.3119032482294891E-2</v>
      </c>
      <c r="N1012" s="87">
        <v>0.38130842533617409</v>
      </c>
      <c r="O1012" s="88">
        <v>2.6155179654875481E-2</v>
      </c>
      <c r="P1012" s="89">
        <v>68.593238221306578</v>
      </c>
    </row>
    <row r="1013" spans="1:16">
      <c r="A1013" s="75" t="s">
        <v>1463</v>
      </c>
      <c r="B1013" s="85">
        <v>1009</v>
      </c>
      <c r="C1013" s="85">
        <v>717</v>
      </c>
      <c r="D1013" s="85">
        <v>1009</v>
      </c>
      <c r="E1013" s="86" t="s">
        <v>1464</v>
      </c>
      <c r="F1013" s="85" t="s">
        <v>32</v>
      </c>
      <c r="G1013" s="86" t="s">
        <v>1465</v>
      </c>
      <c r="H1013" s="85" t="s">
        <v>1</v>
      </c>
      <c r="I1013" s="85">
        <v>1</v>
      </c>
      <c r="J1013" s="88">
        <v>1.9446125614813039</v>
      </c>
      <c r="K1013" s="146">
        <v>2.5685906075680389</v>
      </c>
      <c r="L1013" s="147">
        <v>4.5908580733748322E-8</v>
      </c>
      <c r="M1013" s="147">
        <v>0.16495956423123839</v>
      </c>
      <c r="N1013" s="87">
        <v>20.652699437033021</v>
      </c>
      <c r="O1013" s="88">
        <v>1.1468648454804069</v>
      </c>
      <c r="P1013" s="89">
        <v>55.530989979156267</v>
      </c>
    </row>
    <row r="1014" spans="1:16">
      <c r="A1014" s="75" t="s">
        <v>12905</v>
      </c>
      <c r="B1014" s="85">
        <v>1010</v>
      </c>
      <c r="C1014" s="85">
        <v>8620</v>
      </c>
      <c r="D1014" s="85">
        <v>1010</v>
      </c>
      <c r="E1014" s="86" t="s">
        <v>12906</v>
      </c>
      <c r="F1014" s="85" t="s">
        <v>55</v>
      </c>
      <c r="G1014" s="86" t="s">
        <v>1465</v>
      </c>
      <c r="H1014" s="85" t="s">
        <v>1</v>
      </c>
      <c r="I1014" s="85">
        <v>1</v>
      </c>
      <c r="J1014" s="88">
        <v>1.9446125614813039</v>
      </c>
      <c r="K1014" s="146">
        <v>2.5685906075680398</v>
      </c>
      <c r="L1014" s="147">
        <v>4.5908580733748328E-8</v>
      </c>
      <c r="M1014" s="147">
        <v>0.1649595642312385</v>
      </c>
      <c r="N1014" s="87">
        <v>20.652699437033021</v>
      </c>
      <c r="O1014" s="88">
        <v>1.146864845480408</v>
      </c>
      <c r="P1014" s="89">
        <v>55.530989979156317</v>
      </c>
    </row>
    <row r="1015" spans="1:16">
      <c r="A1015" s="75" t="s">
        <v>1476</v>
      </c>
      <c r="B1015" s="85">
        <v>1011</v>
      </c>
      <c r="C1015" s="85">
        <v>724</v>
      </c>
      <c r="D1015" s="85">
        <v>1011</v>
      </c>
      <c r="E1015" s="86" t="s">
        <v>1477</v>
      </c>
      <c r="F1015" s="85" t="s">
        <v>55</v>
      </c>
      <c r="G1015" s="86" t="s">
        <v>1478</v>
      </c>
      <c r="H1015" s="85" t="s">
        <v>1</v>
      </c>
      <c r="I1015" s="85">
        <v>1</v>
      </c>
      <c r="J1015" s="88">
        <v>2.2002824122234812</v>
      </c>
      <c r="K1015" s="146">
        <v>2.5534539375688627</v>
      </c>
      <c r="L1015" s="147">
        <v>9.9716082703984591E-9</v>
      </c>
      <c r="M1015" s="147">
        <v>7.437460495664186E-2</v>
      </c>
      <c r="N1015" s="87">
        <v>21.00636969945959</v>
      </c>
      <c r="O1015" s="88">
        <v>1.9100823123125159</v>
      </c>
      <c r="P1015" s="89">
        <v>90.928720175845271</v>
      </c>
    </row>
    <row r="1016" spans="1:16">
      <c r="A1016" s="75" t="s">
        <v>1479</v>
      </c>
      <c r="B1016" s="85">
        <v>1012</v>
      </c>
      <c r="C1016" s="85">
        <v>725</v>
      </c>
      <c r="D1016" s="85">
        <v>1012</v>
      </c>
      <c r="E1016" s="86" t="s">
        <v>1480</v>
      </c>
      <c r="F1016" s="85" t="s">
        <v>38</v>
      </c>
      <c r="G1016" s="86" t="s">
        <v>1478</v>
      </c>
      <c r="H1016" s="85" t="s">
        <v>1</v>
      </c>
      <c r="I1016" s="85">
        <v>1</v>
      </c>
      <c r="J1016" s="88">
        <v>1.4660711043320549</v>
      </c>
      <c r="K1016" s="146">
        <v>9.354647477731703</v>
      </c>
      <c r="L1016" s="147">
        <v>2.9942300197683812E-8</v>
      </c>
      <c r="M1016" s="147">
        <v>4.5344089955342393E-2</v>
      </c>
      <c r="N1016" s="87">
        <v>6.9783194029889666</v>
      </c>
      <c r="O1016" s="88">
        <v>0.48902464979395222</v>
      </c>
      <c r="P1016" s="89">
        <v>70.077710914821736</v>
      </c>
    </row>
    <row r="1017" spans="1:16">
      <c r="A1017" s="75" t="s">
        <v>1481</v>
      </c>
      <c r="B1017" s="85">
        <v>1013</v>
      </c>
      <c r="C1017" s="85">
        <v>726</v>
      </c>
      <c r="D1017" s="85">
        <v>1013</v>
      </c>
      <c r="E1017" s="86" t="s">
        <v>1480</v>
      </c>
      <c r="F1017" s="85" t="s">
        <v>1482</v>
      </c>
      <c r="G1017" s="86" t="s">
        <v>1478</v>
      </c>
      <c r="H1017" s="85" t="s">
        <v>1</v>
      </c>
      <c r="I1017" s="85">
        <v>1</v>
      </c>
      <c r="J1017" s="88">
        <v>9.4310604730957828E-2</v>
      </c>
      <c r="K1017" s="146">
        <v>0.40510822246980716</v>
      </c>
      <c r="L1017" s="147">
        <v>1.7031550728333361E-9</v>
      </c>
      <c r="M1017" s="147">
        <v>5.3882136763397231E-3</v>
      </c>
      <c r="N1017" s="87">
        <v>0.86032241682234245</v>
      </c>
      <c r="O1017" s="88">
        <v>5.8355753300900433E-2</v>
      </c>
      <c r="P1017" s="89">
        <v>67.830097367962651</v>
      </c>
    </row>
    <row r="1018" spans="1:16">
      <c r="A1018" s="75" t="s">
        <v>1483</v>
      </c>
      <c r="B1018" s="85">
        <v>1014</v>
      </c>
      <c r="C1018" s="85">
        <v>727</v>
      </c>
      <c r="D1018" s="85">
        <v>1014</v>
      </c>
      <c r="E1018" s="86" t="s">
        <v>1480</v>
      </c>
      <c r="F1018" s="85" t="s">
        <v>1484</v>
      </c>
      <c r="G1018" s="86" t="s">
        <v>1478</v>
      </c>
      <c r="H1018" s="85" t="s">
        <v>1</v>
      </c>
      <c r="I1018" s="85">
        <v>1</v>
      </c>
      <c r="J1018" s="88">
        <v>1.8899605625807789</v>
      </c>
      <c r="K1018" s="146">
        <v>12.486132989509137</v>
      </c>
      <c r="L1018" s="147">
        <v>3.9797689156767627E-8</v>
      </c>
      <c r="M1018" s="147">
        <v>6.2489384238267949E-2</v>
      </c>
      <c r="N1018" s="87">
        <v>9.1550547068673946</v>
      </c>
      <c r="O1018" s="88">
        <v>0.60200908827373512</v>
      </c>
      <c r="P1018" s="89">
        <v>65.757017030401329</v>
      </c>
    </row>
    <row r="1019" spans="1:16">
      <c r="A1019" s="75" t="s">
        <v>12907</v>
      </c>
      <c r="B1019" s="85">
        <v>1015</v>
      </c>
      <c r="C1019" s="85">
        <v>8621</v>
      </c>
      <c r="D1019" s="85">
        <v>1015</v>
      </c>
      <c r="E1019" s="86" t="s">
        <v>12908</v>
      </c>
      <c r="F1019" s="85" t="s">
        <v>55</v>
      </c>
      <c r="G1019" s="86" t="s">
        <v>1478</v>
      </c>
      <c r="H1019" s="85" t="s">
        <v>1</v>
      </c>
      <c r="I1019" s="85">
        <v>1</v>
      </c>
      <c r="J1019" s="88">
        <v>2.2206001280346301</v>
      </c>
      <c r="K1019" s="146">
        <v>6.6619945733294568</v>
      </c>
      <c r="L1019" s="147">
        <v>2.2546352526047829E-8</v>
      </c>
      <c r="M1019" s="147">
        <v>8.0992762992031134E-2</v>
      </c>
      <c r="N1019" s="87">
        <v>17.697585778568811</v>
      </c>
      <c r="O1019" s="88">
        <v>1.4926882023339001</v>
      </c>
      <c r="P1019" s="89">
        <v>84.34417106436608</v>
      </c>
    </row>
    <row r="1020" spans="1:16">
      <c r="A1020" s="75" t="s">
        <v>1489</v>
      </c>
      <c r="B1020" s="85">
        <v>1016</v>
      </c>
      <c r="C1020" s="85">
        <v>730</v>
      </c>
      <c r="D1020" s="85">
        <v>1016</v>
      </c>
      <c r="E1020" s="86" t="s">
        <v>1490</v>
      </c>
      <c r="F1020" s="85" t="s">
        <v>429</v>
      </c>
      <c r="G1020" s="86" t="s">
        <v>1491</v>
      </c>
      <c r="H1020" s="85" t="s">
        <v>1</v>
      </c>
      <c r="I1020" s="85">
        <v>1</v>
      </c>
      <c r="J1020" s="88">
        <v>4.0994443178342492E-2</v>
      </c>
      <c r="K1020" s="146">
        <v>5.7248121167781503E-2</v>
      </c>
      <c r="L1020" s="147">
        <v>2.5369892485568938E-10</v>
      </c>
      <c r="M1020" s="147">
        <v>7.0787179774987261E-3</v>
      </c>
      <c r="N1020" s="87">
        <v>0.54663753042531038</v>
      </c>
      <c r="O1020" s="88">
        <v>3.7082310286282047E-2</v>
      </c>
      <c r="P1020" s="89">
        <v>67.837110008583238</v>
      </c>
    </row>
    <row r="1021" spans="1:16">
      <c r="A1021" s="75" t="s">
        <v>1492</v>
      </c>
      <c r="B1021" s="85">
        <v>1017</v>
      </c>
      <c r="C1021" s="85">
        <v>731</v>
      </c>
      <c r="D1021" s="85">
        <v>1017</v>
      </c>
      <c r="E1021" s="86" t="s">
        <v>1490</v>
      </c>
      <c r="F1021" s="85" t="s">
        <v>38</v>
      </c>
      <c r="G1021" s="86" t="s">
        <v>1491</v>
      </c>
      <c r="H1021" s="85" t="s">
        <v>1</v>
      </c>
      <c r="I1021" s="85">
        <v>1</v>
      </c>
      <c r="J1021" s="88">
        <v>4.1720851445587043E-2</v>
      </c>
      <c r="K1021" s="146">
        <v>5.8636537324668128E-2</v>
      </c>
      <c r="L1021" s="147">
        <v>2.571493961552975E-10</v>
      </c>
      <c r="M1021" s="147">
        <v>7.0986869445306949E-3</v>
      </c>
      <c r="N1021" s="87">
        <v>0.55120549493497462</v>
      </c>
      <c r="O1021" s="88">
        <v>3.7440164847141438E-2</v>
      </c>
      <c r="P1021" s="89">
        <v>67.924150232860498</v>
      </c>
    </row>
    <row r="1022" spans="1:16">
      <c r="A1022" s="75" t="s">
        <v>12909</v>
      </c>
      <c r="B1022" s="85">
        <v>1018</v>
      </c>
      <c r="C1022" s="85">
        <v>8622</v>
      </c>
      <c r="D1022" s="85">
        <v>1018</v>
      </c>
      <c r="E1022" s="86" t="s">
        <v>12910</v>
      </c>
      <c r="F1022" s="85" t="s">
        <v>55</v>
      </c>
      <c r="G1022" s="86" t="s">
        <v>1491</v>
      </c>
      <c r="H1022" s="85" t="s">
        <v>1</v>
      </c>
      <c r="I1022" s="85">
        <v>1</v>
      </c>
      <c r="J1022" s="88">
        <v>4.9764634640310598E-2</v>
      </c>
      <c r="K1022" s="146">
        <v>6.8784749217563293E-2</v>
      </c>
      <c r="L1022" s="147">
        <v>2.9815151879493552E-10</v>
      </c>
      <c r="M1022" s="147">
        <v>8.1795631011098817E-3</v>
      </c>
      <c r="N1022" s="87">
        <v>0.67073005443093925</v>
      </c>
      <c r="O1022" s="88">
        <v>4.4738213409316177E-2</v>
      </c>
      <c r="P1022" s="89">
        <v>66.700773453894158</v>
      </c>
    </row>
    <row r="1023" spans="1:16">
      <c r="A1023" s="75" t="s">
        <v>1485</v>
      </c>
      <c r="B1023" s="85">
        <v>1019</v>
      </c>
      <c r="C1023" s="85">
        <v>728</v>
      </c>
      <c r="D1023" s="85">
        <v>1019</v>
      </c>
      <c r="E1023" s="86" t="s">
        <v>1486</v>
      </c>
      <c r="F1023" s="85" t="s">
        <v>429</v>
      </c>
      <c r="G1023" s="86" t="s">
        <v>1487</v>
      </c>
      <c r="H1023" s="85" t="s">
        <v>260</v>
      </c>
      <c r="I1023" s="85">
        <v>1</v>
      </c>
      <c r="J1023" s="88">
        <v>111094548.1847453</v>
      </c>
      <c r="K1023" s="146">
        <v>453702483.11470497</v>
      </c>
      <c r="L1023" s="147">
        <v>1.1592640631174611</v>
      </c>
      <c r="M1023" s="147">
        <v>8800391.8132052403</v>
      </c>
      <c r="N1023" s="87">
        <v>1220743554.253058</v>
      </c>
      <c r="O1023" s="88">
        <v>98679974.34314312</v>
      </c>
      <c r="P1023" s="89">
        <v>80.835957723752145</v>
      </c>
    </row>
    <row r="1024" spans="1:16">
      <c r="A1024" s="75" t="s">
        <v>1488</v>
      </c>
      <c r="B1024" s="85">
        <v>1020</v>
      </c>
      <c r="C1024" s="85">
        <v>729</v>
      </c>
      <c r="D1024" s="85">
        <v>1020</v>
      </c>
      <c r="E1024" s="86" t="s">
        <v>1486</v>
      </c>
      <c r="F1024" s="85" t="s">
        <v>38</v>
      </c>
      <c r="G1024" s="86" t="s">
        <v>1487</v>
      </c>
      <c r="H1024" s="85" t="s">
        <v>260</v>
      </c>
      <c r="I1024" s="85">
        <v>1</v>
      </c>
      <c r="J1024" s="88">
        <v>113963147.42590129</v>
      </c>
      <c r="K1024" s="146">
        <v>459299577.55301243</v>
      </c>
      <c r="L1024" s="147">
        <v>1.187857639532869</v>
      </c>
      <c r="M1024" s="147">
        <v>9015066.8509265035</v>
      </c>
      <c r="N1024" s="87">
        <v>1246393898.6288159</v>
      </c>
      <c r="O1024" s="88">
        <v>100806418.45785379</v>
      </c>
      <c r="P1024" s="89">
        <v>80.878459505259968</v>
      </c>
    </row>
    <row r="1025" spans="1:16">
      <c r="A1025" s="75" t="s">
        <v>12911</v>
      </c>
      <c r="B1025" s="85">
        <v>1021</v>
      </c>
      <c r="C1025" s="85">
        <v>8623</v>
      </c>
      <c r="D1025" s="85">
        <v>1021</v>
      </c>
      <c r="E1025" s="86" t="s">
        <v>12912</v>
      </c>
      <c r="F1025" s="85" t="s">
        <v>55</v>
      </c>
      <c r="G1025" s="86" t="s">
        <v>1487</v>
      </c>
      <c r="H1025" s="85" t="s">
        <v>260</v>
      </c>
      <c r="I1025" s="85">
        <v>1</v>
      </c>
      <c r="J1025" s="88">
        <v>113790396.6501615</v>
      </c>
      <c r="K1025" s="146">
        <v>458962513.24921107</v>
      </c>
      <c r="L1025" s="147">
        <v>1.186135697186907</v>
      </c>
      <c r="M1025" s="147">
        <v>9002138.8410580512</v>
      </c>
      <c r="N1025" s="87">
        <v>1244849201.5427511</v>
      </c>
      <c r="O1025" s="88">
        <v>100678361.228697</v>
      </c>
      <c r="P1025" s="89">
        <v>80.875949555918538</v>
      </c>
    </row>
    <row r="1026" spans="1:16">
      <c r="A1026" s="75" t="s">
        <v>1493</v>
      </c>
      <c r="B1026" s="85">
        <v>1022</v>
      </c>
      <c r="C1026" s="85">
        <v>732</v>
      </c>
      <c r="D1026" s="85">
        <v>1022</v>
      </c>
      <c r="E1026" s="86" t="s">
        <v>1494</v>
      </c>
      <c r="F1026" s="85" t="s">
        <v>38</v>
      </c>
      <c r="G1026" s="86" t="s">
        <v>1495</v>
      </c>
      <c r="H1026" s="85" t="s">
        <v>1</v>
      </c>
      <c r="I1026" s="85">
        <v>1</v>
      </c>
      <c r="J1026" s="88">
        <v>2.6086008805394081</v>
      </c>
      <c r="K1026" s="146">
        <v>3.0427944125536319</v>
      </c>
      <c r="L1026" s="147">
        <v>1.0913486049824461E-8</v>
      </c>
      <c r="M1026" s="147">
        <v>0.45041849941231132</v>
      </c>
      <c r="N1026" s="87">
        <v>59.309758882223427</v>
      </c>
      <c r="O1026" s="88">
        <v>2.209636259906318</v>
      </c>
      <c r="P1026" s="89">
        <v>37.255863142087392</v>
      </c>
    </row>
    <row r="1027" spans="1:16">
      <c r="A1027" s="75" t="s">
        <v>1496</v>
      </c>
      <c r="B1027" s="85">
        <v>1023</v>
      </c>
      <c r="C1027" s="85">
        <v>733</v>
      </c>
      <c r="D1027" s="85">
        <v>1023</v>
      </c>
      <c r="E1027" s="86" t="s">
        <v>1494</v>
      </c>
      <c r="F1027" s="85" t="s">
        <v>11</v>
      </c>
      <c r="G1027" s="86" t="s">
        <v>1495</v>
      </c>
      <c r="H1027" s="85" t="s">
        <v>1</v>
      </c>
      <c r="I1027" s="85">
        <v>1</v>
      </c>
      <c r="J1027" s="88">
        <v>2.049239367707349</v>
      </c>
      <c r="K1027" s="146">
        <v>2.1814892574428777</v>
      </c>
      <c r="L1027" s="147">
        <v>8.5598684677430329E-9</v>
      </c>
      <c r="M1027" s="147">
        <v>0.43687100532728729</v>
      </c>
      <c r="N1027" s="87">
        <v>57.752408219615113</v>
      </c>
      <c r="O1027" s="88">
        <v>1.730446080957958</v>
      </c>
      <c r="P1027" s="89">
        <v>29.963184814347304</v>
      </c>
    </row>
    <row r="1028" spans="1:16">
      <c r="A1028" s="75" t="s">
        <v>12913</v>
      </c>
      <c r="B1028" s="85">
        <v>1024</v>
      </c>
      <c r="C1028" s="85">
        <v>8624</v>
      </c>
      <c r="D1028" s="85">
        <v>1024</v>
      </c>
      <c r="E1028" s="86" t="s">
        <v>12914</v>
      </c>
      <c r="F1028" s="85" t="s">
        <v>38</v>
      </c>
      <c r="G1028" s="86" t="s">
        <v>1495</v>
      </c>
      <c r="H1028" s="85" t="s">
        <v>1</v>
      </c>
      <c r="I1028" s="85">
        <v>1</v>
      </c>
      <c r="J1028" s="88">
        <v>2.6631490478287221</v>
      </c>
      <c r="K1028" s="146">
        <v>3.1193829370672956</v>
      </c>
      <c r="L1028" s="147">
        <v>1.122171232840727E-8</v>
      </c>
      <c r="M1028" s="147">
        <v>0.4574049935409995</v>
      </c>
      <c r="N1028" s="87">
        <v>60.09298126299521</v>
      </c>
      <c r="O1028" s="88">
        <v>2.2592011330453321</v>
      </c>
      <c r="P1028" s="89">
        <v>37.595091565818691</v>
      </c>
    </row>
    <row r="1029" spans="1:16">
      <c r="A1029" s="75" t="s">
        <v>12915</v>
      </c>
      <c r="B1029" s="85">
        <v>1025</v>
      </c>
      <c r="C1029" s="85">
        <v>8625</v>
      </c>
      <c r="D1029" s="85">
        <v>1025</v>
      </c>
      <c r="E1029" s="86" t="s">
        <v>12914</v>
      </c>
      <c r="F1029" s="85" t="s">
        <v>11</v>
      </c>
      <c r="G1029" s="86" t="s">
        <v>1495</v>
      </c>
      <c r="H1029" s="85" t="s">
        <v>1</v>
      </c>
      <c r="I1029" s="85">
        <v>1</v>
      </c>
      <c r="J1029" s="88">
        <v>2.0778124592767662</v>
      </c>
      <c r="K1029" s="146">
        <v>2.2131848308163948</v>
      </c>
      <c r="L1029" s="147">
        <v>8.7001460928587649E-9</v>
      </c>
      <c r="M1029" s="147">
        <v>0.44086241074406041</v>
      </c>
      <c r="N1029" s="87">
        <v>58.191664845523299</v>
      </c>
      <c r="O1029" s="88">
        <v>1.7560771138604989</v>
      </c>
      <c r="P1029" s="89">
        <v>30.177468173873606</v>
      </c>
    </row>
    <row r="1030" spans="1:16">
      <c r="A1030" s="75" t="s">
        <v>1497</v>
      </c>
      <c r="B1030" s="85">
        <v>1026</v>
      </c>
      <c r="C1030" s="85">
        <v>734</v>
      </c>
      <c r="D1030" s="85">
        <v>1026</v>
      </c>
      <c r="E1030" s="86" t="s">
        <v>1498</v>
      </c>
      <c r="F1030" s="85" t="s">
        <v>38</v>
      </c>
      <c r="G1030" s="86" t="s">
        <v>1499</v>
      </c>
      <c r="H1030" s="85" t="s">
        <v>1</v>
      </c>
      <c r="I1030" s="85">
        <v>1</v>
      </c>
      <c r="J1030" s="88">
        <v>4.9035227054334536</v>
      </c>
      <c r="K1030" s="146">
        <v>5.7593118482758969</v>
      </c>
      <c r="L1030" s="147">
        <v>2.0750477517714571E-8</v>
      </c>
      <c r="M1030" s="147">
        <v>0.76278595789388193</v>
      </c>
      <c r="N1030" s="87">
        <v>102.16014273165609</v>
      </c>
      <c r="O1030" s="88">
        <v>4.2056088402220491</v>
      </c>
      <c r="P1030" s="89">
        <v>41.166826198245587</v>
      </c>
    </row>
    <row r="1031" spans="1:16">
      <c r="A1031" s="75" t="s">
        <v>1500</v>
      </c>
      <c r="B1031" s="85">
        <v>1027</v>
      </c>
      <c r="C1031" s="85">
        <v>735</v>
      </c>
      <c r="D1031" s="85">
        <v>1027</v>
      </c>
      <c r="E1031" s="86" t="s">
        <v>1498</v>
      </c>
      <c r="F1031" s="85" t="s">
        <v>11</v>
      </c>
      <c r="G1031" s="86" t="s">
        <v>1499</v>
      </c>
      <c r="H1031" s="85" t="s">
        <v>1</v>
      </c>
      <c r="I1031" s="85">
        <v>1</v>
      </c>
      <c r="J1031" s="88">
        <v>3.9142316746786898</v>
      </c>
      <c r="K1031" s="146">
        <v>4.1604999161180363</v>
      </c>
      <c r="L1031" s="147">
        <v>1.6338666768316231E-8</v>
      </c>
      <c r="M1031" s="147">
        <v>0.74441856390886718</v>
      </c>
      <c r="N1031" s="87">
        <v>99.575959026200962</v>
      </c>
      <c r="O1031" s="88">
        <v>3.3574983906062088</v>
      </c>
      <c r="P1031" s="89">
        <v>33.71796187996307</v>
      </c>
    </row>
    <row r="1032" spans="1:16">
      <c r="A1032" s="75" t="s">
        <v>12916</v>
      </c>
      <c r="B1032" s="85">
        <v>1028</v>
      </c>
      <c r="C1032" s="85">
        <v>8626</v>
      </c>
      <c r="D1032" s="85">
        <v>1028</v>
      </c>
      <c r="E1032" s="86" t="s">
        <v>12917</v>
      </c>
      <c r="F1032" s="85" t="s">
        <v>38</v>
      </c>
      <c r="G1032" s="86" t="s">
        <v>1499</v>
      </c>
      <c r="H1032" s="85" t="s">
        <v>1</v>
      </c>
      <c r="I1032" s="85">
        <v>1</v>
      </c>
      <c r="J1032" s="88">
        <v>4.958070872722784</v>
      </c>
      <c r="K1032" s="146">
        <v>5.8359003727895695</v>
      </c>
      <c r="L1032" s="147">
        <v>2.1058703796297399E-8</v>
      </c>
      <c r="M1032" s="147">
        <v>0.76977245202257005</v>
      </c>
      <c r="N1032" s="87">
        <v>102.9433651124279</v>
      </c>
      <c r="O1032" s="88">
        <v>4.2551737133610779</v>
      </c>
      <c r="P1032" s="89">
        <v>41.335094386256557</v>
      </c>
    </row>
    <row r="1033" spans="1:16">
      <c r="A1033" s="75" t="s">
        <v>12918</v>
      </c>
      <c r="B1033" s="85">
        <v>1029</v>
      </c>
      <c r="C1033" s="85">
        <v>8627</v>
      </c>
      <c r="D1033" s="85">
        <v>1029</v>
      </c>
      <c r="E1033" s="86" t="s">
        <v>12917</v>
      </c>
      <c r="F1033" s="85" t="s">
        <v>11</v>
      </c>
      <c r="G1033" s="86" t="s">
        <v>1499</v>
      </c>
      <c r="H1033" s="85" t="s">
        <v>1</v>
      </c>
      <c r="I1033" s="85">
        <v>1</v>
      </c>
      <c r="J1033" s="88">
        <v>3.9428047662480981</v>
      </c>
      <c r="K1033" s="146">
        <v>4.1921954894915441</v>
      </c>
      <c r="L1033" s="147">
        <v>1.6478944393431829E-8</v>
      </c>
      <c r="M1033" s="147">
        <v>0.74840996932563986</v>
      </c>
      <c r="N1033" s="87">
        <v>100.01521565210911</v>
      </c>
      <c r="O1033" s="88">
        <v>3.383129423508755</v>
      </c>
      <c r="P1033" s="89">
        <v>33.826147366182397</v>
      </c>
    </row>
    <row r="1034" spans="1:16">
      <c r="A1034" s="75" t="s">
        <v>1501</v>
      </c>
      <c r="B1034" s="85">
        <v>1030</v>
      </c>
      <c r="C1034" s="85">
        <v>736</v>
      </c>
      <c r="D1034" s="85">
        <v>1030</v>
      </c>
      <c r="E1034" s="86" t="s">
        <v>1502</v>
      </c>
      <c r="F1034" s="85" t="s">
        <v>55</v>
      </c>
      <c r="G1034" s="86" t="s">
        <v>1503</v>
      </c>
      <c r="H1034" s="85" t="s">
        <v>1</v>
      </c>
      <c r="I1034" s="85">
        <v>1</v>
      </c>
      <c r="J1034" s="88">
        <v>12.7620845099003</v>
      </c>
      <c r="K1034" s="146">
        <v>16.549658987820624</v>
      </c>
      <c r="L1034" s="147">
        <v>5.6071467434465473E-8</v>
      </c>
      <c r="M1034" s="147">
        <v>1.125613713143176</v>
      </c>
      <c r="N1034" s="87">
        <v>187.29402870293131</v>
      </c>
      <c r="O1034" s="88">
        <v>11.41767226952172</v>
      </c>
      <c r="P1034" s="89">
        <v>60.961218831121357</v>
      </c>
    </row>
    <row r="1035" spans="1:16">
      <c r="A1035" s="75" t="s">
        <v>12919</v>
      </c>
      <c r="B1035" s="85">
        <v>1031</v>
      </c>
      <c r="C1035" s="85">
        <v>8628</v>
      </c>
      <c r="D1035" s="85">
        <v>1031</v>
      </c>
      <c r="E1035" s="86" t="s">
        <v>12920</v>
      </c>
      <c r="F1035" s="85" t="s">
        <v>55</v>
      </c>
      <c r="G1035" s="86" t="s">
        <v>1503</v>
      </c>
      <c r="H1035" s="85" t="s">
        <v>1</v>
      </c>
      <c r="I1035" s="85">
        <v>1</v>
      </c>
      <c r="J1035" s="88">
        <v>12.81650461071963</v>
      </c>
      <c r="K1035" s="146">
        <v>16.625926130962601</v>
      </c>
      <c r="L1035" s="147">
        <v>5.6378695788835329E-8</v>
      </c>
      <c r="M1035" s="147">
        <v>1.132591382559317</v>
      </c>
      <c r="N1035" s="87">
        <v>188.07809769047631</v>
      </c>
      <c r="O1035" s="88">
        <v>11.467083392298971</v>
      </c>
      <c r="P1035" s="89">
        <v>60.969796765865674</v>
      </c>
    </row>
    <row r="1036" spans="1:16">
      <c r="A1036" s="75" t="s">
        <v>1516</v>
      </c>
      <c r="B1036" s="85">
        <v>1032</v>
      </c>
      <c r="C1036" s="85">
        <v>745</v>
      </c>
      <c r="D1036" s="85">
        <v>1032</v>
      </c>
      <c r="E1036" s="86" t="s">
        <v>1517</v>
      </c>
      <c r="F1036" s="85" t="s">
        <v>38</v>
      </c>
      <c r="G1036" s="86" t="s">
        <v>1518</v>
      </c>
      <c r="H1036" s="85" t="s">
        <v>1</v>
      </c>
      <c r="I1036" s="85">
        <v>1</v>
      </c>
      <c r="J1036" s="88">
        <v>1.8488026488212339</v>
      </c>
      <c r="K1036" s="146">
        <v>1.5805460151001525</v>
      </c>
      <c r="L1036" s="147">
        <v>6.9948365520473481E-9</v>
      </c>
      <c r="M1036" s="147">
        <v>0.59336555703397531</v>
      </c>
      <c r="N1036" s="87">
        <v>68.712947496602297</v>
      </c>
      <c r="O1036" s="88">
        <v>1.4574578505121969</v>
      </c>
      <c r="P1036" s="89">
        <v>21.210818391748731</v>
      </c>
    </row>
    <row r="1037" spans="1:16">
      <c r="A1037" s="75" t="s">
        <v>1519</v>
      </c>
      <c r="B1037" s="85">
        <v>1033</v>
      </c>
      <c r="C1037" s="85">
        <v>746</v>
      </c>
      <c r="D1037" s="85">
        <v>1033</v>
      </c>
      <c r="E1037" s="86" t="s">
        <v>1517</v>
      </c>
      <c r="F1037" s="85" t="s">
        <v>11</v>
      </c>
      <c r="G1037" s="86" t="s">
        <v>1518</v>
      </c>
      <c r="H1037" s="85" t="s">
        <v>1</v>
      </c>
      <c r="I1037" s="85">
        <v>1</v>
      </c>
      <c r="J1037" s="88">
        <v>1.8479264060210221</v>
      </c>
      <c r="K1037" s="146">
        <v>1.5785940002426699</v>
      </c>
      <c r="L1037" s="147">
        <v>6.9903919961926937E-9</v>
      </c>
      <c r="M1037" s="147">
        <v>0.59333973834914011</v>
      </c>
      <c r="N1037" s="87">
        <v>68.709477837685426</v>
      </c>
      <c r="O1037" s="88">
        <v>1.457442438247414</v>
      </c>
      <c r="P1037" s="89">
        <v>21.211665175077833</v>
      </c>
    </row>
    <row r="1038" spans="1:16">
      <c r="A1038" s="75" t="s">
        <v>3233</v>
      </c>
      <c r="B1038" s="85">
        <v>1034</v>
      </c>
      <c r="C1038" s="85">
        <v>1737</v>
      </c>
      <c r="D1038" s="85">
        <v>1034</v>
      </c>
      <c r="E1038" s="86" t="s">
        <v>3234</v>
      </c>
      <c r="F1038" s="85" t="s">
        <v>429</v>
      </c>
      <c r="G1038" s="86" t="s">
        <v>1518</v>
      </c>
      <c r="H1038" s="85" t="s">
        <v>1</v>
      </c>
      <c r="I1038" s="85">
        <v>1</v>
      </c>
      <c r="J1038" s="88">
        <v>1.652559699139462</v>
      </c>
      <c r="K1038" s="146">
        <v>3.9823308720849515</v>
      </c>
      <c r="L1038" s="147">
        <v>1.250920966736558E-8</v>
      </c>
      <c r="M1038" s="147">
        <v>0.26092480219468239</v>
      </c>
      <c r="N1038" s="87">
        <v>109.0149070883927</v>
      </c>
      <c r="O1038" s="88">
        <v>0.92679082573541949</v>
      </c>
      <c r="P1038" s="89">
        <v>8.5015054407554427</v>
      </c>
    </row>
    <row r="1039" spans="1:16">
      <c r="A1039" s="75" t="s">
        <v>3241</v>
      </c>
      <c r="B1039" s="85">
        <v>1035</v>
      </c>
      <c r="C1039" s="85">
        <v>1741</v>
      </c>
      <c r="D1039" s="85">
        <v>1035</v>
      </c>
      <c r="E1039" s="86" t="s">
        <v>3234</v>
      </c>
      <c r="F1039" s="85" t="s">
        <v>38</v>
      </c>
      <c r="G1039" s="86" t="s">
        <v>1518</v>
      </c>
      <c r="H1039" s="85" t="s">
        <v>1</v>
      </c>
      <c r="I1039" s="85">
        <v>1</v>
      </c>
      <c r="J1039" s="88">
        <v>2.2538182621501259</v>
      </c>
      <c r="K1039" s="146">
        <v>6.1355062335926833</v>
      </c>
      <c r="L1039" s="147">
        <v>1.4820936280494249E-8</v>
      </c>
      <c r="M1039" s="147">
        <v>0.20669257445689659</v>
      </c>
      <c r="N1039" s="87">
        <v>94.962772498663213</v>
      </c>
      <c r="O1039" s="88">
        <v>1.083451661241319</v>
      </c>
      <c r="P1039" s="89">
        <v>11.409225244098373</v>
      </c>
    </row>
    <row r="1040" spans="1:16">
      <c r="A1040" s="75" t="s">
        <v>12921</v>
      </c>
      <c r="B1040" s="85">
        <v>1036</v>
      </c>
      <c r="C1040" s="85">
        <v>8629</v>
      </c>
      <c r="D1040" s="85">
        <v>1036</v>
      </c>
      <c r="E1040" s="86" t="s">
        <v>12922</v>
      </c>
      <c r="F1040" s="85" t="s">
        <v>55</v>
      </c>
      <c r="G1040" s="86" t="s">
        <v>1518</v>
      </c>
      <c r="H1040" s="85" t="s">
        <v>1</v>
      </c>
      <c r="I1040" s="85">
        <v>1</v>
      </c>
      <c r="J1040" s="88">
        <v>1.9065951696392089</v>
      </c>
      <c r="K1040" s="146">
        <v>2.0291724413618502</v>
      </c>
      <c r="L1040" s="147">
        <v>7.8366624471852103E-9</v>
      </c>
      <c r="M1040" s="147">
        <v>0.56064213757250903</v>
      </c>
      <c r="N1040" s="87">
        <v>71.433580155518513</v>
      </c>
      <c r="O1040" s="88">
        <v>1.4421853583551261</v>
      </c>
      <c r="P1040" s="89">
        <v>20.189179307761631</v>
      </c>
    </row>
    <row r="1041" spans="1:16">
      <c r="A1041" s="75" t="s">
        <v>1520</v>
      </c>
      <c r="B1041" s="85">
        <v>1037</v>
      </c>
      <c r="C1041" s="85">
        <v>747</v>
      </c>
      <c r="D1041" s="85">
        <v>1037</v>
      </c>
      <c r="E1041" s="86" t="s">
        <v>1521</v>
      </c>
      <c r="F1041" s="85" t="s">
        <v>38</v>
      </c>
      <c r="G1041" s="86" t="s">
        <v>1522</v>
      </c>
      <c r="H1041" s="85" t="s">
        <v>1</v>
      </c>
      <c r="I1041" s="85">
        <v>1</v>
      </c>
      <c r="J1041" s="88">
        <v>8.6808093533728918</v>
      </c>
      <c r="K1041" s="146">
        <v>41.510434780849323</v>
      </c>
      <c r="L1041" s="147">
        <v>1.048309734709635E-7</v>
      </c>
      <c r="M1041" s="147">
        <v>0.93248260114227</v>
      </c>
      <c r="N1041" s="87">
        <v>145.49038649748309</v>
      </c>
      <c r="O1041" s="88">
        <v>7.1908490838454178</v>
      </c>
      <c r="P1041" s="89">
        <v>49.424908799522747</v>
      </c>
    </row>
    <row r="1042" spans="1:16">
      <c r="A1042" s="75" t="s">
        <v>1523</v>
      </c>
      <c r="B1042" s="85">
        <v>1038</v>
      </c>
      <c r="C1042" s="85">
        <v>748</v>
      </c>
      <c r="D1042" s="85">
        <v>1038</v>
      </c>
      <c r="E1042" s="86" t="s">
        <v>1521</v>
      </c>
      <c r="F1042" s="85" t="s">
        <v>11</v>
      </c>
      <c r="G1042" s="86" t="s">
        <v>1522</v>
      </c>
      <c r="H1042" s="85" t="s">
        <v>1</v>
      </c>
      <c r="I1042" s="85">
        <v>1</v>
      </c>
      <c r="J1042" s="88">
        <v>6.5196617648271067</v>
      </c>
      <c r="K1042" s="146">
        <v>38.321176747096047</v>
      </c>
      <c r="L1042" s="147">
        <v>9.5983557911472476E-8</v>
      </c>
      <c r="M1042" s="147">
        <v>0.90634641502698821</v>
      </c>
      <c r="N1042" s="87">
        <v>140.5531479007139</v>
      </c>
      <c r="O1042" s="88">
        <v>5.6242897444248436</v>
      </c>
      <c r="P1042" s="89">
        <v>40.015395090245981</v>
      </c>
    </row>
    <row r="1043" spans="1:16">
      <c r="A1043" s="75" t="s">
        <v>12923</v>
      </c>
      <c r="B1043" s="85">
        <v>1039</v>
      </c>
      <c r="C1043" s="85">
        <v>8630</v>
      </c>
      <c r="D1043" s="85">
        <v>1039</v>
      </c>
      <c r="E1043" s="86" t="s">
        <v>12924</v>
      </c>
      <c r="F1043" s="85" t="s">
        <v>55</v>
      </c>
      <c r="G1043" s="86" t="s">
        <v>1522</v>
      </c>
      <c r="H1043" s="85" t="s">
        <v>1</v>
      </c>
      <c r="I1043" s="85">
        <v>1</v>
      </c>
      <c r="J1043" s="88">
        <v>8.3278173647983884</v>
      </c>
      <c r="K1043" s="146">
        <v>40.972403286969907</v>
      </c>
      <c r="L1043" s="147">
        <v>1.034565736571998E-7</v>
      </c>
      <c r="M1043" s="147">
        <v>0.93731380619506111</v>
      </c>
      <c r="N1043" s="87">
        <v>145.61828715152001</v>
      </c>
      <c r="O1043" s="88">
        <v>6.9483656983607984</v>
      </c>
      <c r="P1043" s="89">
        <v>47.716298785542122</v>
      </c>
    </row>
    <row r="1044" spans="1:16">
      <c r="A1044" s="75" t="s">
        <v>1524</v>
      </c>
      <c r="B1044" s="85">
        <v>1040</v>
      </c>
      <c r="C1044" s="85">
        <v>749</v>
      </c>
      <c r="D1044" s="85">
        <v>1040</v>
      </c>
      <c r="E1044" s="86" t="s">
        <v>1525</v>
      </c>
      <c r="F1044" s="85" t="s">
        <v>38</v>
      </c>
      <c r="G1044" s="86" t="s">
        <v>1526</v>
      </c>
      <c r="H1044" s="85" t="s">
        <v>1</v>
      </c>
      <c r="I1044" s="85">
        <v>1</v>
      </c>
      <c r="J1044" s="88">
        <v>10.872215042652829</v>
      </c>
      <c r="K1044" s="146">
        <v>20.685546830974921</v>
      </c>
      <c r="L1044" s="147">
        <v>6.3883628272330958E-8</v>
      </c>
      <c r="M1044" s="147">
        <v>1.284967560681745</v>
      </c>
      <c r="N1044" s="87">
        <v>173.45019054827171</v>
      </c>
      <c r="O1044" s="88">
        <v>9.1323848917916823</v>
      </c>
      <c r="P1044" s="89">
        <v>52.651339631997189</v>
      </c>
    </row>
    <row r="1045" spans="1:16">
      <c r="A1045" s="75" t="s">
        <v>1527</v>
      </c>
      <c r="B1045" s="85">
        <v>1041</v>
      </c>
      <c r="C1045" s="85">
        <v>750</v>
      </c>
      <c r="D1045" s="85">
        <v>1041</v>
      </c>
      <c r="E1045" s="86" t="s">
        <v>1525</v>
      </c>
      <c r="F1045" s="85" t="s">
        <v>11</v>
      </c>
      <c r="G1045" s="86" t="s">
        <v>1526</v>
      </c>
      <c r="H1045" s="85" t="s">
        <v>1</v>
      </c>
      <c r="I1045" s="85">
        <v>1</v>
      </c>
      <c r="J1045" s="88">
        <v>8.6485585508363343</v>
      </c>
      <c r="K1045" s="146">
        <v>17.349194264890389</v>
      </c>
      <c r="L1045" s="147">
        <v>5.4584719112613383E-8</v>
      </c>
      <c r="M1045" s="147">
        <v>1.1481724704097021</v>
      </c>
      <c r="N1045" s="87">
        <v>169.3571464730932</v>
      </c>
      <c r="O1045" s="88">
        <v>7.4015627407219764</v>
      </c>
      <c r="P1045" s="89">
        <v>43.703870163506259</v>
      </c>
    </row>
    <row r="1046" spans="1:16">
      <c r="A1046" s="75" t="s">
        <v>12925</v>
      </c>
      <c r="B1046" s="85">
        <v>1042</v>
      </c>
      <c r="C1046" s="85">
        <v>8631</v>
      </c>
      <c r="D1046" s="85">
        <v>1042</v>
      </c>
      <c r="E1046" s="86" t="s">
        <v>12926</v>
      </c>
      <c r="F1046" s="85" t="s">
        <v>55</v>
      </c>
      <c r="G1046" s="86" t="s">
        <v>1526</v>
      </c>
      <c r="H1046" s="85" t="s">
        <v>1</v>
      </c>
      <c r="I1046" s="85">
        <v>1</v>
      </c>
      <c r="J1046" s="88">
        <v>10.506878164991191</v>
      </c>
      <c r="K1046" s="146">
        <v>20.118465624303528</v>
      </c>
      <c r="L1046" s="147">
        <v>6.2420062945708248E-8</v>
      </c>
      <c r="M1046" s="147">
        <v>1.2679447285199581</v>
      </c>
      <c r="N1046" s="87">
        <v>173.74481125644041</v>
      </c>
      <c r="O1046" s="88">
        <v>8.8574612284450502</v>
      </c>
      <c r="P1046" s="89">
        <v>50.979716541703169</v>
      </c>
    </row>
    <row r="1047" spans="1:16">
      <c r="A1047" s="75" t="s">
        <v>12927</v>
      </c>
      <c r="B1047" s="85">
        <v>1043</v>
      </c>
      <c r="C1047" s="85">
        <v>8632</v>
      </c>
      <c r="D1047" s="85">
        <v>1043</v>
      </c>
      <c r="E1047" s="86" t="s">
        <v>12928</v>
      </c>
      <c r="F1047" s="85" t="s">
        <v>38</v>
      </c>
      <c r="G1047" s="86" t="s">
        <v>12929</v>
      </c>
      <c r="H1047" s="85" t="s">
        <v>1</v>
      </c>
      <c r="I1047" s="85">
        <v>1</v>
      </c>
      <c r="J1047" s="88">
        <v>2.2601089759669302</v>
      </c>
      <c r="K1047" s="146">
        <v>2.3391854653264046</v>
      </c>
      <c r="L1047" s="147">
        <v>9.0133027834099481E-9</v>
      </c>
      <c r="M1047" s="147">
        <v>0.54101098233671385</v>
      </c>
      <c r="N1047" s="87">
        <v>67.86198657359175</v>
      </c>
      <c r="O1047" s="88">
        <v>1.842374665792345</v>
      </c>
      <c r="P1047" s="89">
        <v>27.148846634402808</v>
      </c>
    </row>
    <row r="1048" spans="1:16">
      <c r="A1048" s="75" t="s">
        <v>12930</v>
      </c>
      <c r="B1048" s="85">
        <v>1044</v>
      </c>
      <c r="C1048" s="85">
        <v>8633</v>
      </c>
      <c r="D1048" s="85">
        <v>1044</v>
      </c>
      <c r="E1048" s="86" t="s">
        <v>12928</v>
      </c>
      <c r="F1048" s="85" t="s">
        <v>11</v>
      </c>
      <c r="G1048" s="86" t="s">
        <v>12929</v>
      </c>
      <c r="H1048" s="85" t="s">
        <v>1</v>
      </c>
      <c r="I1048" s="85">
        <v>1</v>
      </c>
      <c r="J1048" s="88">
        <v>1.921235733865071</v>
      </c>
      <c r="K1048" s="146">
        <v>1.8057455292576874</v>
      </c>
      <c r="L1048" s="147">
        <v>7.530069965917589E-9</v>
      </c>
      <c r="M1048" s="147">
        <v>0.52865897177406362</v>
      </c>
      <c r="N1048" s="87">
        <v>66.681582611615397</v>
      </c>
      <c r="O1048" s="88">
        <v>1.5500571728035519</v>
      </c>
      <c r="P1048" s="89">
        <v>23.245656628034869</v>
      </c>
    </row>
    <row r="1049" spans="1:16">
      <c r="A1049" s="75" t="s">
        <v>28447</v>
      </c>
      <c r="B1049" s="85">
        <v>1045</v>
      </c>
      <c r="C1049" s="85">
        <v>17933</v>
      </c>
      <c r="D1049" s="85">
        <v>1045</v>
      </c>
      <c r="E1049" s="86" t="s">
        <v>28448</v>
      </c>
      <c r="F1049" s="85" t="s">
        <v>38</v>
      </c>
      <c r="G1049" s="86" t="s">
        <v>12929</v>
      </c>
      <c r="H1049" s="85" t="s">
        <v>1</v>
      </c>
      <c r="I1049" s="85">
        <v>1</v>
      </c>
      <c r="J1049" s="88">
        <v>2.2055608086776131</v>
      </c>
      <c r="K1049" s="146">
        <v>2.2625969408127387</v>
      </c>
      <c r="L1049" s="147">
        <v>8.705076504827132E-9</v>
      </c>
      <c r="M1049" s="147">
        <v>0.53402448820802573</v>
      </c>
      <c r="N1049" s="87">
        <v>67.07876419281996</v>
      </c>
      <c r="O1049" s="88">
        <v>1.792809792653328</v>
      </c>
      <c r="P1049" s="89">
        <v>26.726935330827523</v>
      </c>
    </row>
    <row r="1050" spans="1:16">
      <c r="A1050" s="75" t="s">
        <v>28449</v>
      </c>
      <c r="B1050" s="85">
        <v>1046</v>
      </c>
      <c r="C1050" s="85">
        <v>17934</v>
      </c>
      <c r="D1050" s="85">
        <v>1046</v>
      </c>
      <c r="E1050" s="86" t="s">
        <v>28448</v>
      </c>
      <c r="F1050" s="85" t="s">
        <v>11</v>
      </c>
      <c r="G1050" s="86" t="s">
        <v>12929</v>
      </c>
      <c r="H1050" s="85" t="s">
        <v>1</v>
      </c>
      <c r="I1050" s="85">
        <v>1</v>
      </c>
      <c r="J1050" s="88">
        <v>1.8926626422956541</v>
      </c>
      <c r="K1050" s="146">
        <v>1.7740499558841727</v>
      </c>
      <c r="L1050" s="147">
        <v>7.3897923408019893E-9</v>
      </c>
      <c r="M1050" s="147">
        <v>0.52466756635729039</v>
      </c>
      <c r="N1050" s="87">
        <v>66.242325985707211</v>
      </c>
      <c r="O1050" s="88">
        <v>1.5244261399010151</v>
      </c>
      <c r="P1050" s="89">
        <v>23.012871562359283</v>
      </c>
    </row>
    <row r="1051" spans="1:16">
      <c r="A1051" s="75" t="s">
        <v>1528</v>
      </c>
      <c r="B1051" s="85">
        <v>1047</v>
      </c>
      <c r="C1051" s="85">
        <v>751</v>
      </c>
      <c r="D1051" s="85">
        <v>1047</v>
      </c>
      <c r="E1051" s="86" t="s">
        <v>1529</v>
      </c>
      <c r="F1051" s="85" t="s">
        <v>38</v>
      </c>
      <c r="G1051" s="86" t="s">
        <v>1530</v>
      </c>
      <c r="H1051" s="85" t="s">
        <v>1</v>
      </c>
      <c r="I1051" s="85">
        <v>1</v>
      </c>
      <c r="J1051" s="88">
        <v>10.872215042652829</v>
      </c>
      <c r="K1051" s="146">
        <v>20.685546830974921</v>
      </c>
      <c r="L1051" s="147">
        <v>6.3883628272330945E-8</v>
      </c>
      <c r="M1051" s="147">
        <v>1.284967560681745</v>
      </c>
      <c r="N1051" s="87">
        <v>173.45019054827171</v>
      </c>
      <c r="O1051" s="88">
        <v>9.1323848917916806</v>
      </c>
      <c r="P1051" s="89">
        <v>52.651339631997182</v>
      </c>
    </row>
    <row r="1052" spans="1:16">
      <c r="A1052" s="75" t="s">
        <v>1531</v>
      </c>
      <c r="B1052" s="85">
        <v>1048</v>
      </c>
      <c r="C1052" s="85">
        <v>752</v>
      </c>
      <c r="D1052" s="85">
        <v>1048</v>
      </c>
      <c r="E1052" s="86" t="s">
        <v>1529</v>
      </c>
      <c r="F1052" s="85" t="s">
        <v>11</v>
      </c>
      <c r="G1052" s="86" t="s">
        <v>1530</v>
      </c>
      <c r="H1052" s="85" t="s">
        <v>1</v>
      </c>
      <c r="I1052" s="85">
        <v>1</v>
      </c>
      <c r="J1052" s="88">
        <v>8.6485585508363343</v>
      </c>
      <c r="K1052" s="146">
        <v>17.349194264890389</v>
      </c>
      <c r="L1052" s="147">
        <v>5.4584719112613383E-8</v>
      </c>
      <c r="M1052" s="147">
        <v>1.1481724704097021</v>
      </c>
      <c r="N1052" s="87">
        <v>169.3571464730932</v>
      </c>
      <c r="O1052" s="88">
        <v>7.4015627407219764</v>
      </c>
      <c r="P1052" s="89">
        <v>43.703870163506259</v>
      </c>
    </row>
    <row r="1053" spans="1:16">
      <c r="A1053" s="75" t="s">
        <v>12931</v>
      </c>
      <c r="B1053" s="85">
        <v>1049</v>
      </c>
      <c r="C1053" s="85">
        <v>8634</v>
      </c>
      <c r="D1053" s="85">
        <v>1049</v>
      </c>
      <c r="E1053" s="86" t="s">
        <v>12932</v>
      </c>
      <c r="F1053" s="85" t="s">
        <v>55</v>
      </c>
      <c r="G1053" s="86" t="s">
        <v>1530</v>
      </c>
      <c r="H1053" s="85" t="s">
        <v>1</v>
      </c>
      <c r="I1053" s="85">
        <v>1</v>
      </c>
      <c r="J1053" s="88">
        <v>10.506878164991191</v>
      </c>
      <c r="K1053" s="146">
        <v>20.118465624303518</v>
      </c>
      <c r="L1053" s="147">
        <v>6.2420062945708274E-8</v>
      </c>
      <c r="M1053" s="147">
        <v>1.267944728519959</v>
      </c>
      <c r="N1053" s="87">
        <v>173.7448112564405</v>
      </c>
      <c r="O1053" s="88">
        <v>8.8574612284450502</v>
      </c>
      <c r="P1053" s="89">
        <v>50.979716541703141</v>
      </c>
    </row>
    <row r="1054" spans="1:16">
      <c r="A1054" s="75" t="s">
        <v>1532</v>
      </c>
      <c r="B1054" s="85">
        <v>1050</v>
      </c>
      <c r="C1054" s="85">
        <v>753</v>
      </c>
      <c r="D1054" s="85">
        <v>1050</v>
      </c>
      <c r="E1054" s="86" t="s">
        <v>1533</v>
      </c>
      <c r="F1054" s="85" t="s">
        <v>38</v>
      </c>
      <c r="G1054" s="86" t="s">
        <v>1534</v>
      </c>
      <c r="H1054" s="85" t="s">
        <v>1</v>
      </c>
      <c r="I1054" s="85">
        <v>1</v>
      </c>
      <c r="J1054" s="88">
        <v>4.1283515467527074</v>
      </c>
      <c r="K1054" s="146">
        <v>4.848352120528614</v>
      </c>
      <c r="L1054" s="147">
        <v>1.7852556313374131E-8</v>
      </c>
      <c r="M1054" s="147">
        <v>0.67430904304867456</v>
      </c>
      <c r="N1054" s="87">
        <v>88.266671906836834</v>
      </c>
      <c r="O1054" s="88">
        <v>3.5365365976113101</v>
      </c>
      <c r="P1054" s="89">
        <v>40.066499860151424</v>
      </c>
    </row>
    <row r="1055" spans="1:16">
      <c r="A1055" s="75" t="s">
        <v>1535</v>
      </c>
      <c r="B1055" s="85">
        <v>1051</v>
      </c>
      <c r="C1055" s="85">
        <v>754</v>
      </c>
      <c r="D1055" s="85">
        <v>1051</v>
      </c>
      <c r="E1055" s="86" t="s">
        <v>1533</v>
      </c>
      <c r="F1055" s="85" t="s">
        <v>11</v>
      </c>
      <c r="G1055" s="86" t="s">
        <v>1534</v>
      </c>
      <c r="H1055" s="85" t="s">
        <v>1</v>
      </c>
      <c r="I1055" s="85">
        <v>1</v>
      </c>
      <c r="J1055" s="88">
        <v>3.5429844803271231</v>
      </c>
      <c r="K1055" s="146">
        <v>3.8716280506181109</v>
      </c>
      <c r="L1055" s="147">
        <v>1.51422770897705E-8</v>
      </c>
      <c r="M1055" s="147">
        <v>0.66576933240330172</v>
      </c>
      <c r="N1055" s="87">
        <v>86.806174205527057</v>
      </c>
      <c r="O1055" s="88">
        <v>3.0346235708612168</v>
      </c>
      <c r="P1055" s="89">
        <v>34.958614391601635</v>
      </c>
    </row>
    <row r="1056" spans="1:16">
      <c r="A1056" s="75" t="s">
        <v>12933</v>
      </c>
      <c r="B1056" s="85">
        <v>1052</v>
      </c>
      <c r="C1056" s="85">
        <v>8635</v>
      </c>
      <c r="D1056" s="85">
        <v>1052</v>
      </c>
      <c r="E1056" s="86" t="s">
        <v>12934</v>
      </c>
      <c r="F1056" s="85" t="s">
        <v>55</v>
      </c>
      <c r="G1056" s="86" t="s">
        <v>1534</v>
      </c>
      <c r="H1056" s="85" t="s">
        <v>1</v>
      </c>
      <c r="I1056" s="85">
        <v>1</v>
      </c>
      <c r="J1056" s="88">
        <v>4.0809177780140047</v>
      </c>
      <c r="K1056" s="146">
        <v>4.7546692755061883</v>
      </c>
      <c r="L1056" s="147">
        <v>1.7688196082837221E-8</v>
      </c>
      <c r="M1056" s="147">
        <v>0.67980080281251931</v>
      </c>
      <c r="N1056" s="87">
        <v>88.796614294353958</v>
      </c>
      <c r="O1056" s="88">
        <v>3.4986148537340629</v>
      </c>
      <c r="P1056" s="89">
        <v>39.400318148802647</v>
      </c>
    </row>
    <row r="1057" spans="1:16">
      <c r="A1057" s="75" t="s">
        <v>1536</v>
      </c>
      <c r="B1057" s="85">
        <v>1053</v>
      </c>
      <c r="C1057" s="85">
        <v>755</v>
      </c>
      <c r="D1057" s="85">
        <v>1053</v>
      </c>
      <c r="E1057" s="86" t="s">
        <v>1537</v>
      </c>
      <c r="F1057" s="85" t="s">
        <v>38</v>
      </c>
      <c r="G1057" s="86" t="s">
        <v>1538</v>
      </c>
      <c r="H1057" s="85" t="s">
        <v>1</v>
      </c>
      <c r="I1057" s="85">
        <v>1</v>
      </c>
      <c r="J1057" s="88">
        <v>2.543239097183605</v>
      </c>
      <c r="K1057" s="146">
        <v>2.7496011752468208</v>
      </c>
      <c r="L1057" s="147">
        <v>1.036325816536238E-8</v>
      </c>
      <c r="M1057" s="147">
        <v>0.51586752310200568</v>
      </c>
      <c r="N1057" s="87">
        <v>65.420159563817407</v>
      </c>
      <c r="O1057" s="88">
        <v>2.123895308929372</v>
      </c>
      <c r="P1057" s="89">
        <v>32.465455955629558</v>
      </c>
    </row>
    <row r="1058" spans="1:16">
      <c r="A1058" s="75" t="s">
        <v>1539</v>
      </c>
      <c r="B1058" s="85">
        <v>1054</v>
      </c>
      <c r="C1058" s="85">
        <v>756</v>
      </c>
      <c r="D1058" s="85">
        <v>1054</v>
      </c>
      <c r="E1058" s="86" t="s">
        <v>1537</v>
      </c>
      <c r="F1058" s="85" t="s">
        <v>11</v>
      </c>
      <c r="G1058" s="86" t="s">
        <v>1538</v>
      </c>
      <c r="H1058" s="85" t="s">
        <v>1</v>
      </c>
      <c r="I1058" s="85">
        <v>1</v>
      </c>
      <c r="J1058" s="88">
        <v>2.1329984958255439</v>
      </c>
      <c r="K1058" s="146">
        <v>2.0988223109668289</v>
      </c>
      <c r="L1058" s="147">
        <v>8.5769426541331175E-9</v>
      </c>
      <c r="M1058" s="147">
        <v>0.50749095563819424</v>
      </c>
      <c r="N1058" s="87">
        <v>64.333470890610315</v>
      </c>
      <c r="O1058" s="88">
        <v>1.7725418342803001</v>
      </c>
      <c r="P1058" s="89">
        <v>27.552404832847415</v>
      </c>
    </row>
    <row r="1059" spans="1:16">
      <c r="A1059" s="75" t="s">
        <v>12935</v>
      </c>
      <c r="B1059" s="85">
        <v>1055</v>
      </c>
      <c r="C1059" s="85">
        <v>8636</v>
      </c>
      <c r="D1059" s="85">
        <v>1055</v>
      </c>
      <c r="E1059" s="86" t="s">
        <v>12936</v>
      </c>
      <c r="F1059" s="85" t="s">
        <v>38</v>
      </c>
      <c r="G1059" s="86" t="s">
        <v>1538</v>
      </c>
      <c r="H1059" s="85" t="s">
        <v>1</v>
      </c>
      <c r="I1059" s="85">
        <v>1</v>
      </c>
      <c r="J1059" s="88">
        <v>2.597787264472923</v>
      </c>
      <c r="K1059" s="146">
        <v>2.826189699760485</v>
      </c>
      <c r="L1059" s="147">
        <v>1.067148444394521E-8</v>
      </c>
      <c r="M1059" s="147">
        <v>0.52285401723069347</v>
      </c>
      <c r="N1059" s="87">
        <v>66.203381944589182</v>
      </c>
      <c r="O1059" s="88">
        <v>2.1734601820683901</v>
      </c>
      <c r="P1059" s="89">
        <v>32.830047623360535</v>
      </c>
    </row>
    <row r="1060" spans="1:16">
      <c r="A1060" s="75" t="s">
        <v>12937</v>
      </c>
      <c r="B1060" s="85">
        <v>1056</v>
      </c>
      <c r="C1060" s="85">
        <v>8637</v>
      </c>
      <c r="D1060" s="85">
        <v>1056</v>
      </c>
      <c r="E1060" s="86" t="s">
        <v>12936</v>
      </c>
      <c r="F1060" s="85" t="s">
        <v>11</v>
      </c>
      <c r="G1060" s="86" t="s">
        <v>1538</v>
      </c>
      <c r="H1060" s="85" t="s">
        <v>1</v>
      </c>
      <c r="I1060" s="85">
        <v>1</v>
      </c>
      <c r="J1060" s="88">
        <v>2.1615715873949628</v>
      </c>
      <c r="K1060" s="146">
        <v>2.1305178843403429</v>
      </c>
      <c r="L1060" s="147">
        <v>8.7172202792484492E-9</v>
      </c>
      <c r="M1060" s="147">
        <v>0.51148236105496736</v>
      </c>
      <c r="N1060" s="87">
        <v>64.772727516518501</v>
      </c>
      <c r="O1060" s="88">
        <v>1.798172867182837</v>
      </c>
      <c r="P1060" s="89">
        <v>27.761265213422774</v>
      </c>
    </row>
    <row r="1061" spans="1:16">
      <c r="A1061" s="75" t="s">
        <v>1544</v>
      </c>
      <c r="B1061" s="85">
        <v>1057</v>
      </c>
      <c r="C1061" s="85">
        <v>759</v>
      </c>
      <c r="D1061" s="85">
        <v>1057</v>
      </c>
      <c r="E1061" s="86" t="s">
        <v>1545</v>
      </c>
      <c r="F1061" s="85" t="s">
        <v>38</v>
      </c>
      <c r="G1061" s="86" t="s">
        <v>1546</v>
      </c>
      <c r="H1061" s="85" t="s">
        <v>1</v>
      </c>
      <c r="I1061" s="85">
        <v>1</v>
      </c>
      <c r="J1061" s="88">
        <v>802.16590735201339</v>
      </c>
      <c r="K1061" s="146">
        <v>1333.4452102184102</v>
      </c>
      <c r="L1061" s="147">
        <v>4.9087409692006782E-6</v>
      </c>
      <c r="M1061" s="147">
        <v>97.681356015155075</v>
      </c>
      <c r="N1061" s="87">
        <v>11165.236181178459</v>
      </c>
      <c r="O1061" s="88">
        <v>709.90570922170957</v>
      </c>
      <c r="P1061" s="89">
        <v>63.581790631390035</v>
      </c>
    </row>
    <row r="1062" spans="1:16">
      <c r="A1062" s="75" t="s">
        <v>1547</v>
      </c>
      <c r="B1062" s="85">
        <v>1058</v>
      </c>
      <c r="C1062" s="85">
        <v>760</v>
      </c>
      <c r="D1062" s="85">
        <v>1058</v>
      </c>
      <c r="E1062" s="86" t="s">
        <v>1545</v>
      </c>
      <c r="F1062" s="85" t="s">
        <v>139</v>
      </c>
      <c r="G1062" s="86" t="s">
        <v>1546</v>
      </c>
      <c r="H1062" s="85" t="s">
        <v>1</v>
      </c>
      <c r="I1062" s="85">
        <v>1</v>
      </c>
      <c r="J1062" s="88">
        <v>632.95121130943301</v>
      </c>
      <c r="K1062" s="146">
        <v>1182.1822817859904</v>
      </c>
      <c r="L1062" s="147">
        <v>4.2156721330082532E-6</v>
      </c>
      <c r="M1062" s="147">
        <v>103.97346031448799</v>
      </c>
      <c r="N1062" s="87">
        <v>10650.71196168966</v>
      </c>
      <c r="O1062" s="88">
        <v>570.00614285112283</v>
      </c>
      <c r="P1062" s="89">
        <v>53.518125821205238</v>
      </c>
    </row>
    <row r="1063" spans="1:16">
      <c r="A1063" s="75" t="s">
        <v>12938</v>
      </c>
      <c r="B1063" s="85">
        <v>1059</v>
      </c>
      <c r="C1063" s="85">
        <v>8638</v>
      </c>
      <c r="D1063" s="85">
        <v>1059</v>
      </c>
      <c r="E1063" s="86" t="s">
        <v>12939</v>
      </c>
      <c r="F1063" s="85" t="s">
        <v>55</v>
      </c>
      <c r="G1063" s="86" t="s">
        <v>1546</v>
      </c>
      <c r="H1063" s="85" t="s">
        <v>1</v>
      </c>
      <c r="I1063" s="85">
        <v>1</v>
      </c>
      <c r="J1063" s="88">
        <v>691.59940803693098</v>
      </c>
      <c r="K1063" s="146">
        <v>1234.6324488955674</v>
      </c>
      <c r="L1063" s="147">
        <v>4.4559582926082722E-6</v>
      </c>
      <c r="M1063" s="147">
        <v>101.8051445709191</v>
      </c>
      <c r="N1063" s="87">
        <v>10829.905787229131</v>
      </c>
      <c r="O1063" s="88">
        <v>618.49991486699309</v>
      </c>
      <c r="P1063" s="89">
        <v>57.110368919029952</v>
      </c>
    </row>
    <row r="1064" spans="1:16">
      <c r="A1064" s="75" t="s">
        <v>1540</v>
      </c>
      <c r="B1064" s="85">
        <v>1060</v>
      </c>
      <c r="C1064" s="85">
        <v>757</v>
      </c>
      <c r="D1064" s="85">
        <v>1060</v>
      </c>
      <c r="E1064" s="86" t="s">
        <v>1541</v>
      </c>
      <c r="F1064" s="85" t="s">
        <v>38</v>
      </c>
      <c r="G1064" s="86" t="s">
        <v>1542</v>
      </c>
      <c r="H1064" s="85" t="s">
        <v>1</v>
      </c>
      <c r="I1064" s="85">
        <v>1</v>
      </c>
      <c r="J1064" s="88">
        <v>26.805942853062511</v>
      </c>
      <c r="K1064" s="146">
        <v>33.809009796691207</v>
      </c>
      <c r="L1064" s="147">
        <v>1.234649374612302E-7</v>
      </c>
      <c r="M1064" s="147">
        <v>5.9760274964556626</v>
      </c>
      <c r="N1064" s="87">
        <v>345.05385262791248</v>
      </c>
      <c r="O1064" s="88">
        <v>24.02799374240599</v>
      </c>
      <c r="P1064" s="89">
        <v>69.635488951681083</v>
      </c>
    </row>
    <row r="1065" spans="1:16">
      <c r="A1065" s="75" t="s">
        <v>1543</v>
      </c>
      <c r="B1065" s="85">
        <v>1061</v>
      </c>
      <c r="C1065" s="85">
        <v>758</v>
      </c>
      <c r="D1065" s="85">
        <v>1061</v>
      </c>
      <c r="E1065" s="86" t="s">
        <v>1541</v>
      </c>
      <c r="F1065" s="85" t="s">
        <v>139</v>
      </c>
      <c r="G1065" s="86" t="s">
        <v>1542</v>
      </c>
      <c r="H1065" s="85" t="s">
        <v>1</v>
      </c>
      <c r="I1065" s="85">
        <v>1</v>
      </c>
      <c r="J1065" s="88">
        <v>19.5467886660328</v>
      </c>
      <c r="K1065" s="146">
        <v>24.031753896721305</v>
      </c>
      <c r="L1065" s="147">
        <v>8.834081595881529E-8</v>
      </c>
      <c r="M1065" s="147">
        <v>6.21639685086868</v>
      </c>
      <c r="N1065" s="87">
        <v>333.94234746455919</v>
      </c>
      <c r="O1065" s="88">
        <v>17.839459902077909</v>
      </c>
      <c r="P1065" s="89">
        <v>53.42077768070785</v>
      </c>
    </row>
    <row r="1066" spans="1:16">
      <c r="A1066" s="75" t="s">
        <v>12940</v>
      </c>
      <c r="B1066" s="85">
        <v>1062</v>
      </c>
      <c r="C1066" s="85">
        <v>8639</v>
      </c>
      <c r="D1066" s="85">
        <v>1062</v>
      </c>
      <c r="E1066" s="86" t="s">
        <v>12941</v>
      </c>
      <c r="F1066" s="85" t="s">
        <v>55</v>
      </c>
      <c r="G1066" s="86" t="s">
        <v>1542</v>
      </c>
      <c r="H1066" s="85" t="s">
        <v>1</v>
      </c>
      <c r="I1066" s="85">
        <v>1</v>
      </c>
      <c r="J1066" s="88">
        <v>21.987778529405759</v>
      </c>
      <c r="K1066" s="146">
        <v>27.314077579288167</v>
      </c>
      <c r="L1066" s="147">
        <v>1.0018737024732411E-7</v>
      </c>
      <c r="M1066" s="147">
        <v>6.1482656188112514</v>
      </c>
      <c r="N1066" s="87">
        <v>338.69339353560309</v>
      </c>
      <c r="O1066" s="88">
        <v>19.9246638493848</v>
      </c>
      <c r="P1066" s="89">
        <v>58.82802626113326</v>
      </c>
    </row>
    <row r="1067" spans="1:16">
      <c r="A1067" s="75" t="s">
        <v>1548</v>
      </c>
      <c r="B1067" s="85">
        <v>1063</v>
      </c>
      <c r="C1067" s="85">
        <v>761</v>
      </c>
      <c r="D1067" s="85">
        <v>1063</v>
      </c>
      <c r="E1067" s="86" t="s">
        <v>1549</v>
      </c>
      <c r="F1067" s="85" t="s">
        <v>55</v>
      </c>
      <c r="G1067" s="86" t="s">
        <v>1549</v>
      </c>
      <c r="H1067" s="85" t="s">
        <v>1042</v>
      </c>
      <c r="I1067" s="85">
        <v>1</v>
      </c>
      <c r="J1067" s="88">
        <v>9.3048952239887961E-2</v>
      </c>
      <c r="K1067" s="146">
        <v>0.11472515519148875</v>
      </c>
      <c r="L1067" s="147">
        <v>4.7696329631261649E-10</v>
      </c>
      <c r="M1067" s="147">
        <v>7.2398494759135399E-3</v>
      </c>
      <c r="N1067" s="87">
        <v>1.418684712222146</v>
      </c>
      <c r="O1067" s="88">
        <v>8.1324798050988162E-2</v>
      </c>
      <c r="P1067" s="89">
        <v>57.324081489258937</v>
      </c>
    </row>
    <row r="1068" spans="1:16">
      <c r="A1068" s="75" t="s">
        <v>12942</v>
      </c>
      <c r="B1068" s="85">
        <v>1064</v>
      </c>
      <c r="C1068" s="85">
        <v>8640</v>
      </c>
      <c r="D1068" s="85">
        <v>1064</v>
      </c>
      <c r="E1068" s="86" t="s">
        <v>12943</v>
      </c>
      <c r="F1068" s="85" t="s">
        <v>55</v>
      </c>
      <c r="G1068" s="86" t="s">
        <v>1549</v>
      </c>
      <c r="H1068" s="85" t="s">
        <v>1042</v>
      </c>
      <c r="I1068" s="85">
        <v>1</v>
      </c>
      <c r="J1068" s="88">
        <v>9.3048952239887961E-2</v>
      </c>
      <c r="K1068" s="146">
        <v>0.11472515519148875</v>
      </c>
      <c r="L1068" s="147">
        <v>4.7696329631261649E-10</v>
      </c>
      <c r="M1068" s="147">
        <v>7.2398494759135399E-3</v>
      </c>
      <c r="N1068" s="87">
        <v>1.418684712222146</v>
      </c>
      <c r="O1068" s="88">
        <v>8.1324798050988162E-2</v>
      </c>
      <c r="P1068" s="89">
        <v>57.324081489258937</v>
      </c>
    </row>
    <row r="1069" spans="1:16">
      <c r="A1069" s="75" t="s">
        <v>1550</v>
      </c>
      <c r="B1069" s="85">
        <v>1065</v>
      </c>
      <c r="C1069" s="85">
        <v>762</v>
      </c>
      <c r="D1069" s="85">
        <v>1065</v>
      </c>
      <c r="E1069" s="86" t="s">
        <v>1551</v>
      </c>
      <c r="F1069" s="85" t="s">
        <v>38</v>
      </c>
      <c r="G1069" s="86" t="s">
        <v>1552</v>
      </c>
      <c r="H1069" s="85" t="s">
        <v>260</v>
      </c>
      <c r="I1069" s="85">
        <v>1</v>
      </c>
      <c r="J1069" s="88">
        <v>150.5065348178664</v>
      </c>
      <c r="K1069" s="146">
        <v>353.00136205742018</v>
      </c>
      <c r="L1069" s="147">
        <v>6.9765459820857134E-7</v>
      </c>
      <c r="M1069" s="147">
        <v>8.9714768521018815</v>
      </c>
      <c r="N1069" s="87">
        <v>1708.2054444774101</v>
      </c>
      <c r="O1069" s="88">
        <v>126.2269942770334</v>
      </c>
      <c r="P1069" s="89">
        <v>73.894504133049367</v>
      </c>
    </row>
    <row r="1070" spans="1:16">
      <c r="A1070" s="75" t="s">
        <v>1553</v>
      </c>
      <c r="B1070" s="85">
        <v>1066</v>
      </c>
      <c r="C1070" s="85">
        <v>763</v>
      </c>
      <c r="D1070" s="85">
        <v>1066</v>
      </c>
      <c r="E1070" s="86" t="s">
        <v>1551</v>
      </c>
      <c r="F1070" s="85" t="s">
        <v>11</v>
      </c>
      <c r="G1070" s="86" t="s">
        <v>1552</v>
      </c>
      <c r="H1070" s="85" t="s">
        <v>260</v>
      </c>
      <c r="I1070" s="85">
        <v>1</v>
      </c>
      <c r="J1070" s="88">
        <v>145.40026149809961</v>
      </c>
      <c r="K1070" s="146">
        <v>343.60290465207771</v>
      </c>
      <c r="L1070" s="147">
        <v>6.7558059896248128E-7</v>
      </c>
      <c r="M1070" s="147">
        <v>8.8912949867682602</v>
      </c>
      <c r="N1070" s="87">
        <v>1702.2837371201019</v>
      </c>
      <c r="O1070" s="88">
        <v>123.6989039456699</v>
      </c>
      <c r="P1070" s="89">
        <v>72.666442878049125</v>
      </c>
    </row>
    <row r="1071" spans="1:16">
      <c r="A1071" s="75" t="s">
        <v>12944</v>
      </c>
      <c r="B1071" s="85">
        <v>1067</v>
      </c>
      <c r="C1071" s="85">
        <v>8641</v>
      </c>
      <c r="D1071" s="85">
        <v>1067</v>
      </c>
      <c r="E1071" s="86" t="s">
        <v>12945</v>
      </c>
      <c r="F1071" s="85" t="s">
        <v>55</v>
      </c>
      <c r="G1071" s="86" t="s">
        <v>1552</v>
      </c>
      <c r="H1071" s="85" t="s">
        <v>260</v>
      </c>
      <c r="I1071" s="85">
        <v>1</v>
      </c>
      <c r="J1071" s="88">
        <v>148.8184399129718</v>
      </c>
      <c r="K1071" s="146">
        <v>349.89430392200677</v>
      </c>
      <c r="L1071" s="147">
        <v>6.9035710288772136E-7</v>
      </c>
      <c r="M1071" s="147">
        <v>8.9449693406824178</v>
      </c>
      <c r="N1071" s="87">
        <v>1706.247773316438</v>
      </c>
      <c r="O1071" s="88">
        <v>125.3912269492313</v>
      </c>
      <c r="P1071" s="89">
        <v>73.489459684690488</v>
      </c>
    </row>
    <row r="1072" spans="1:16">
      <c r="A1072" s="75" t="s">
        <v>12946</v>
      </c>
      <c r="B1072" s="85">
        <v>1068</v>
      </c>
      <c r="C1072" s="85">
        <v>8642</v>
      </c>
      <c r="D1072" s="85">
        <v>1068</v>
      </c>
      <c r="E1072" s="86" t="s">
        <v>12947</v>
      </c>
      <c r="F1072" s="85" t="s">
        <v>32</v>
      </c>
      <c r="G1072" s="86" t="s">
        <v>12948</v>
      </c>
      <c r="H1072" s="85" t="s">
        <v>1</v>
      </c>
      <c r="I1072" s="85">
        <v>-1</v>
      </c>
      <c r="J1072" s="88">
        <v>2.3639551077662579</v>
      </c>
      <c r="K1072" s="146">
        <v>1.5581836352360467</v>
      </c>
      <c r="L1072" s="147">
        <v>7.7440901237903351E-9</v>
      </c>
      <c r="M1072" s="147">
        <v>0.26662625718144489</v>
      </c>
      <c r="N1072" s="87">
        <v>27.7609231119309</v>
      </c>
      <c r="O1072" s="88">
        <v>2.1475053420977899</v>
      </c>
      <c r="P1072" s="89">
        <v>77.357130144380889</v>
      </c>
    </row>
    <row r="1073" spans="1:16">
      <c r="A1073" s="75" t="s">
        <v>12949</v>
      </c>
      <c r="B1073" s="85">
        <v>1069</v>
      </c>
      <c r="C1073" s="85">
        <v>8643</v>
      </c>
      <c r="D1073" s="85">
        <v>1069</v>
      </c>
      <c r="E1073" s="86" t="s">
        <v>12947</v>
      </c>
      <c r="F1073" s="85" t="s">
        <v>31</v>
      </c>
      <c r="G1073" s="86" t="s">
        <v>12948</v>
      </c>
      <c r="H1073" s="85" t="s">
        <v>1</v>
      </c>
      <c r="I1073" s="85">
        <v>-1</v>
      </c>
      <c r="J1073" s="88">
        <v>2.347656838624292</v>
      </c>
      <c r="K1073" s="146">
        <v>1.5757800741107733</v>
      </c>
      <c r="L1073" s="147">
        <v>7.7153053530010432E-9</v>
      </c>
      <c r="M1073" s="147">
        <v>0.2708660506429762</v>
      </c>
      <c r="N1073" s="87">
        <v>28.29171086317697</v>
      </c>
      <c r="O1073" s="88">
        <v>2.1644462975442882</v>
      </c>
      <c r="P1073" s="89">
        <v>76.504609707482189</v>
      </c>
    </row>
    <row r="1074" spans="1:16">
      <c r="A1074" s="75" t="s">
        <v>12950</v>
      </c>
      <c r="B1074" s="85">
        <v>1070</v>
      </c>
      <c r="C1074" s="85">
        <v>8644</v>
      </c>
      <c r="D1074" s="85">
        <v>1070</v>
      </c>
      <c r="E1074" s="86" t="s">
        <v>12947</v>
      </c>
      <c r="F1074" s="85" t="s">
        <v>38</v>
      </c>
      <c r="G1074" s="86" t="s">
        <v>12948</v>
      </c>
      <c r="H1074" s="85" t="s">
        <v>1</v>
      </c>
      <c r="I1074" s="85">
        <v>-1</v>
      </c>
      <c r="J1074" s="88">
        <v>2.3406321754937789</v>
      </c>
      <c r="K1074" s="146">
        <v>1.6084257282969645</v>
      </c>
      <c r="L1074" s="147">
        <v>7.7459778712208793E-9</v>
      </c>
      <c r="M1074" s="147">
        <v>0.27131986780501821</v>
      </c>
      <c r="N1074" s="87">
        <v>28.214683682558661</v>
      </c>
      <c r="O1074" s="88">
        <v>2.1822432057634309</v>
      </c>
      <c r="P1074" s="89">
        <v>77.344237855568011</v>
      </c>
    </row>
    <row r="1075" spans="1:16">
      <c r="A1075" s="75" t="s">
        <v>29007</v>
      </c>
      <c r="B1075" s="85">
        <v>1071</v>
      </c>
      <c r="C1075" s="85">
        <v>18396</v>
      </c>
      <c r="D1075" s="85">
        <v>1071</v>
      </c>
      <c r="E1075" s="86" t="s">
        <v>29008</v>
      </c>
      <c r="F1075" s="85" t="s">
        <v>32</v>
      </c>
      <c r="G1075" s="86" t="s">
        <v>12948</v>
      </c>
      <c r="H1075" s="85" t="s">
        <v>1</v>
      </c>
      <c r="I1075" s="85">
        <v>-1</v>
      </c>
      <c r="J1075" s="88">
        <v>2.3600623458852792</v>
      </c>
      <c r="K1075" s="146">
        <v>1.553943673736419</v>
      </c>
      <c r="L1075" s="147">
        <v>7.7252240461399774E-9</v>
      </c>
      <c r="M1075" s="147">
        <v>0.26606906254001939</v>
      </c>
      <c r="N1075" s="87">
        <v>27.70048933840577</v>
      </c>
      <c r="O1075" s="88">
        <v>2.1440175488849071</v>
      </c>
      <c r="P1075" s="89">
        <v>77.399988234586928</v>
      </c>
    </row>
    <row r="1076" spans="1:16">
      <c r="A1076" s="75" t="s">
        <v>29009</v>
      </c>
      <c r="B1076" s="85">
        <v>1072</v>
      </c>
      <c r="C1076" s="85">
        <v>18397</v>
      </c>
      <c r="D1076" s="85">
        <v>1072</v>
      </c>
      <c r="E1076" s="86" t="s">
        <v>29008</v>
      </c>
      <c r="F1076" s="85" t="s">
        <v>31</v>
      </c>
      <c r="G1076" s="86" t="s">
        <v>12948</v>
      </c>
      <c r="H1076" s="85" t="s">
        <v>1</v>
      </c>
      <c r="I1076" s="85">
        <v>-1</v>
      </c>
      <c r="J1076" s="88">
        <v>2.3442599362243959</v>
      </c>
      <c r="K1076" s="146">
        <v>1.5719144684606681</v>
      </c>
      <c r="L1076" s="147">
        <v>7.6985500992943195E-9</v>
      </c>
      <c r="M1076" s="147">
        <v>0.27040085003923869</v>
      </c>
      <c r="N1076" s="87">
        <v>28.23918390294299</v>
      </c>
      <c r="O1076" s="88">
        <v>2.1613967749263261</v>
      </c>
      <c r="P1076" s="89">
        <v>76.538924862523132</v>
      </c>
    </row>
    <row r="1077" spans="1:16">
      <c r="A1077" s="75" t="s">
        <v>29010</v>
      </c>
      <c r="B1077" s="85">
        <v>1073</v>
      </c>
      <c r="C1077" s="85">
        <v>18398</v>
      </c>
      <c r="D1077" s="85">
        <v>1073</v>
      </c>
      <c r="E1077" s="86" t="s">
        <v>29008</v>
      </c>
      <c r="F1077" s="85" t="s">
        <v>38</v>
      </c>
      <c r="G1077" s="86" t="s">
        <v>12948</v>
      </c>
      <c r="H1077" s="85" t="s">
        <v>1</v>
      </c>
      <c r="I1077" s="85">
        <v>-1</v>
      </c>
      <c r="J1077" s="88">
        <v>2.337170382151331</v>
      </c>
      <c r="K1077" s="146">
        <v>1.604355304711641</v>
      </c>
      <c r="L1077" s="147">
        <v>7.7286255136173225E-9</v>
      </c>
      <c r="M1077" s="147">
        <v>0.27085384528019868</v>
      </c>
      <c r="N1077" s="87">
        <v>28.16301023420942</v>
      </c>
      <c r="O1077" s="88">
        <v>2.1791013574766329</v>
      </c>
      <c r="P1077" s="89">
        <v>77.374589553985004</v>
      </c>
    </row>
    <row r="1078" spans="1:16">
      <c r="A1078" s="75" t="s">
        <v>29011</v>
      </c>
      <c r="B1078" s="85">
        <v>1074</v>
      </c>
      <c r="C1078" s="85">
        <v>18399</v>
      </c>
      <c r="D1078" s="85">
        <v>1074</v>
      </c>
      <c r="E1078" s="86" t="s">
        <v>29012</v>
      </c>
      <c r="F1078" s="85" t="s">
        <v>32</v>
      </c>
      <c r="G1078" s="86" t="s">
        <v>12948</v>
      </c>
      <c r="H1078" s="85" t="s">
        <v>1</v>
      </c>
      <c r="I1078" s="85">
        <v>-1</v>
      </c>
      <c r="J1078" s="88">
        <v>2.3600623458852792</v>
      </c>
      <c r="K1078" s="146">
        <v>1.553943673736419</v>
      </c>
      <c r="L1078" s="147">
        <v>7.7252240461399774E-9</v>
      </c>
      <c r="M1078" s="147">
        <v>0.26606906254001939</v>
      </c>
      <c r="N1078" s="87">
        <v>27.70048933840577</v>
      </c>
      <c r="O1078" s="88">
        <v>2.1440175488849071</v>
      </c>
      <c r="P1078" s="89">
        <v>77.399988234586928</v>
      </c>
    </row>
    <row r="1079" spans="1:16">
      <c r="A1079" s="75" t="s">
        <v>29015</v>
      </c>
      <c r="B1079" s="85">
        <v>1075</v>
      </c>
      <c r="C1079" s="85">
        <v>18402</v>
      </c>
      <c r="D1079" s="85">
        <v>1075</v>
      </c>
      <c r="E1079" s="86" t="s">
        <v>29012</v>
      </c>
      <c r="F1079" s="85" t="s">
        <v>31</v>
      </c>
      <c r="G1079" s="86" t="s">
        <v>12948</v>
      </c>
      <c r="H1079" s="85" t="s">
        <v>1</v>
      </c>
      <c r="I1079" s="85">
        <v>-1</v>
      </c>
      <c r="J1079" s="88">
        <v>2.3442599362243959</v>
      </c>
      <c r="K1079" s="146">
        <v>1.5719144684606681</v>
      </c>
      <c r="L1079" s="147">
        <v>7.6985500992943195E-9</v>
      </c>
      <c r="M1079" s="147">
        <v>0.27040085003923869</v>
      </c>
      <c r="N1079" s="87">
        <v>28.23918390294299</v>
      </c>
      <c r="O1079" s="88">
        <v>2.1613967749263261</v>
      </c>
      <c r="P1079" s="89">
        <v>76.538924862523132</v>
      </c>
    </row>
    <row r="1080" spans="1:16">
      <c r="A1080" s="75" t="s">
        <v>29018</v>
      </c>
      <c r="B1080" s="85">
        <v>1076</v>
      </c>
      <c r="C1080" s="85">
        <v>18405</v>
      </c>
      <c r="D1080" s="85">
        <v>1076</v>
      </c>
      <c r="E1080" s="86" t="s">
        <v>29012</v>
      </c>
      <c r="F1080" s="85" t="s">
        <v>38</v>
      </c>
      <c r="G1080" s="86" t="s">
        <v>12948</v>
      </c>
      <c r="H1080" s="85" t="s">
        <v>1</v>
      </c>
      <c r="I1080" s="85">
        <v>-1</v>
      </c>
      <c r="J1080" s="88">
        <v>2.337170382151331</v>
      </c>
      <c r="K1080" s="146">
        <v>1.604355304711641</v>
      </c>
      <c r="L1080" s="147">
        <v>7.7286255136173225E-9</v>
      </c>
      <c r="M1080" s="147">
        <v>0.27085384528019868</v>
      </c>
      <c r="N1080" s="87">
        <v>28.16301023420942</v>
      </c>
      <c r="O1080" s="88">
        <v>2.1791013574766329</v>
      </c>
      <c r="P1080" s="89">
        <v>77.374589553985004</v>
      </c>
    </row>
    <row r="1081" spans="1:16">
      <c r="A1081" s="75" t="s">
        <v>942</v>
      </c>
      <c r="B1081" s="85">
        <v>1077</v>
      </c>
      <c r="C1081" s="85">
        <v>427</v>
      </c>
      <c r="D1081" s="85">
        <v>1077</v>
      </c>
      <c r="E1081" s="86" t="s">
        <v>943</v>
      </c>
      <c r="F1081" s="85" t="s">
        <v>32</v>
      </c>
      <c r="G1081" s="86" t="s">
        <v>944</v>
      </c>
      <c r="H1081" s="85" t="s">
        <v>945</v>
      </c>
      <c r="I1081" s="85">
        <v>1</v>
      </c>
      <c r="J1081" s="88">
        <v>0.83929781350224542</v>
      </c>
      <c r="K1081" s="146">
        <v>0.80384762807635957</v>
      </c>
      <c r="L1081" s="147">
        <v>4.4268848434460753E-9</v>
      </c>
      <c r="M1081" s="147">
        <v>2.9237998209640011E-2</v>
      </c>
      <c r="N1081" s="87">
        <v>3.6324070892772449</v>
      </c>
      <c r="O1081" s="88">
        <v>0.2077340617755111</v>
      </c>
      <c r="P1081" s="89">
        <v>57.189091605050471</v>
      </c>
    </row>
    <row r="1082" spans="1:16">
      <c r="A1082" s="75" t="s">
        <v>946</v>
      </c>
      <c r="B1082" s="85">
        <v>1078</v>
      </c>
      <c r="C1082" s="85">
        <v>428</v>
      </c>
      <c r="D1082" s="85">
        <v>1078</v>
      </c>
      <c r="E1082" s="86" t="s">
        <v>943</v>
      </c>
      <c r="F1082" s="85" t="s">
        <v>38</v>
      </c>
      <c r="G1082" s="86" t="s">
        <v>944</v>
      </c>
      <c r="H1082" s="85" t="s">
        <v>945</v>
      </c>
      <c r="I1082" s="85">
        <v>1</v>
      </c>
      <c r="J1082" s="88">
        <v>1.2094172378903429</v>
      </c>
      <c r="K1082" s="146">
        <v>1.2351386461356597</v>
      </c>
      <c r="L1082" s="147">
        <v>5.7733431248548799E-9</v>
      </c>
      <c r="M1082" s="147">
        <v>2.324560560387853E-2</v>
      </c>
      <c r="N1082" s="87">
        <v>6.0490351499221706</v>
      </c>
      <c r="O1082" s="88">
        <v>0.52852156938744477</v>
      </c>
      <c r="P1082" s="89">
        <v>87.372871257698819</v>
      </c>
    </row>
    <row r="1083" spans="1:16">
      <c r="A1083" s="75" t="s">
        <v>12951</v>
      </c>
      <c r="B1083" s="85">
        <v>1079</v>
      </c>
      <c r="C1083" s="85">
        <v>8645</v>
      </c>
      <c r="D1083" s="85">
        <v>1079</v>
      </c>
      <c r="E1083" s="86" t="s">
        <v>12952</v>
      </c>
      <c r="F1083" s="85" t="s">
        <v>32</v>
      </c>
      <c r="G1083" s="86" t="s">
        <v>944</v>
      </c>
      <c r="H1083" s="85" t="s">
        <v>945</v>
      </c>
      <c r="I1083" s="85">
        <v>1</v>
      </c>
      <c r="J1083" s="88">
        <v>0.42604830279592187</v>
      </c>
      <c r="K1083" s="146">
        <v>0.40828333908703596</v>
      </c>
      <c r="L1083" s="147">
        <v>2.2484260346907392E-9</v>
      </c>
      <c r="M1083" s="147">
        <v>1.492637147553197E-2</v>
      </c>
      <c r="N1083" s="87">
        <v>1.8545254778100211</v>
      </c>
      <c r="O1083" s="88">
        <v>0.10605477175496129</v>
      </c>
      <c r="P1083" s="89">
        <v>57.187012539832907</v>
      </c>
    </row>
    <row r="1084" spans="1:16">
      <c r="A1084" s="75" t="s">
        <v>12953</v>
      </c>
      <c r="B1084" s="85">
        <v>1080</v>
      </c>
      <c r="C1084" s="85">
        <v>8646</v>
      </c>
      <c r="D1084" s="85">
        <v>1080</v>
      </c>
      <c r="E1084" s="86" t="s">
        <v>12952</v>
      </c>
      <c r="F1084" s="85" t="s">
        <v>38</v>
      </c>
      <c r="G1084" s="86" t="s">
        <v>944</v>
      </c>
      <c r="H1084" s="85" t="s">
        <v>945</v>
      </c>
      <c r="I1084" s="85">
        <v>1</v>
      </c>
      <c r="J1084" s="88">
        <v>0.61497141730041172</v>
      </c>
      <c r="K1084" s="146">
        <v>0.62845341600418081</v>
      </c>
      <c r="L1084" s="147">
        <v>2.9355320929758601E-9</v>
      </c>
      <c r="M1084" s="147">
        <v>1.186209478646456E-2</v>
      </c>
      <c r="N1084" s="87">
        <v>3.0883072266976979</v>
      </c>
      <c r="O1084" s="88">
        <v>0.26986452465317501</v>
      </c>
      <c r="P1084" s="89">
        <v>87.382667864213417</v>
      </c>
    </row>
    <row r="1085" spans="1:16">
      <c r="A1085" s="75" t="s">
        <v>29021</v>
      </c>
      <c r="B1085" s="85">
        <v>1081</v>
      </c>
      <c r="C1085" s="85">
        <v>18408</v>
      </c>
      <c r="D1085" s="85">
        <v>1081</v>
      </c>
      <c r="E1085" s="86" t="s">
        <v>29022</v>
      </c>
      <c r="F1085" s="85" t="s">
        <v>32</v>
      </c>
      <c r="G1085" s="86" t="s">
        <v>944</v>
      </c>
      <c r="H1085" s="85" t="s">
        <v>945</v>
      </c>
      <c r="I1085" s="85">
        <v>1</v>
      </c>
      <c r="J1085" s="88">
        <v>0</v>
      </c>
      <c r="K1085" s="146">
        <v>0</v>
      </c>
      <c r="L1085" s="147">
        <v>0</v>
      </c>
      <c r="M1085" s="147">
        <v>0</v>
      </c>
      <c r="N1085" s="87">
        <v>0</v>
      </c>
      <c r="O1085" s="88">
        <v>0</v>
      </c>
      <c r="P1085" s="89" t="e">
        <v>#DIV/0!</v>
      </c>
    </row>
    <row r="1086" spans="1:16">
      <c r="A1086" s="75" t="s">
        <v>29024</v>
      </c>
      <c r="B1086" s="85">
        <v>1082</v>
      </c>
      <c r="C1086" s="85">
        <v>18410</v>
      </c>
      <c r="D1086" s="85">
        <v>1082</v>
      </c>
      <c r="E1086" s="86" t="s">
        <v>29022</v>
      </c>
      <c r="F1086" s="85" t="s">
        <v>38</v>
      </c>
      <c r="G1086" s="86" t="s">
        <v>944</v>
      </c>
      <c r="H1086" s="85" t="s">
        <v>945</v>
      </c>
      <c r="I1086" s="85">
        <v>1</v>
      </c>
      <c r="J1086" s="88">
        <v>0</v>
      </c>
      <c r="K1086" s="146">
        <v>0</v>
      </c>
      <c r="L1086" s="147">
        <v>0</v>
      </c>
      <c r="M1086" s="147">
        <v>0</v>
      </c>
      <c r="N1086" s="87">
        <v>0</v>
      </c>
      <c r="O1086" s="88">
        <v>0</v>
      </c>
      <c r="P1086" s="89" t="e">
        <v>#DIV/0!</v>
      </c>
    </row>
    <row r="1087" spans="1:16">
      <c r="A1087" s="75" t="s">
        <v>30036</v>
      </c>
      <c r="B1087" s="85">
        <v>1083</v>
      </c>
      <c r="C1087" s="85">
        <v>19175</v>
      </c>
      <c r="D1087" s="85">
        <v>1083</v>
      </c>
      <c r="E1087" s="86" t="s">
        <v>30037</v>
      </c>
      <c r="F1087" s="85" t="s">
        <v>32</v>
      </c>
      <c r="G1087" s="86" t="s">
        <v>944</v>
      </c>
      <c r="H1087" s="85" t="s">
        <v>945</v>
      </c>
      <c r="I1087" s="85">
        <v>1</v>
      </c>
      <c r="J1087" s="88">
        <v>0</v>
      </c>
      <c r="K1087" s="146">
        <v>0</v>
      </c>
      <c r="L1087" s="147">
        <v>0</v>
      </c>
      <c r="M1087" s="147">
        <v>0</v>
      </c>
      <c r="N1087" s="87">
        <v>0</v>
      </c>
      <c r="O1087" s="88">
        <v>0</v>
      </c>
      <c r="P1087" s="89" t="e">
        <v>#DIV/0!</v>
      </c>
    </row>
    <row r="1088" spans="1:16">
      <c r="A1088" s="75" t="s">
        <v>30039</v>
      </c>
      <c r="B1088" s="85">
        <v>1084</v>
      </c>
      <c r="C1088" s="85">
        <v>19177</v>
      </c>
      <c r="D1088" s="85">
        <v>1084</v>
      </c>
      <c r="E1088" s="86" t="s">
        <v>30037</v>
      </c>
      <c r="F1088" s="85" t="s">
        <v>38</v>
      </c>
      <c r="G1088" s="86" t="s">
        <v>944</v>
      </c>
      <c r="H1088" s="85" t="s">
        <v>945</v>
      </c>
      <c r="I1088" s="85">
        <v>1</v>
      </c>
      <c r="J1088" s="88">
        <v>0</v>
      </c>
      <c r="K1088" s="146">
        <v>0</v>
      </c>
      <c r="L1088" s="147">
        <v>0</v>
      </c>
      <c r="M1088" s="147">
        <v>0</v>
      </c>
      <c r="N1088" s="87">
        <v>0</v>
      </c>
      <c r="O1088" s="88">
        <v>0</v>
      </c>
      <c r="P1088" s="89" t="e">
        <v>#DIV/0!</v>
      </c>
    </row>
    <row r="1089" spans="1:16">
      <c r="A1089" s="75" t="s">
        <v>31018</v>
      </c>
      <c r="B1089" s="85">
        <v>1085</v>
      </c>
      <c r="C1089" s="85">
        <v>19898</v>
      </c>
      <c r="D1089" s="85">
        <v>1085</v>
      </c>
      <c r="E1089" s="86" t="s">
        <v>31019</v>
      </c>
      <c r="F1089" s="85" t="s">
        <v>32</v>
      </c>
      <c r="G1089" s="86" t="s">
        <v>944</v>
      </c>
      <c r="H1089" s="85" t="s">
        <v>945</v>
      </c>
      <c r="I1089" s="85">
        <v>1</v>
      </c>
      <c r="J1089" s="88">
        <v>0.28438797382997089</v>
      </c>
      <c r="K1089" s="146">
        <v>0.31945016136863363</v>
      </c>
      <c r="L1089" s="147">
        <v>1.7512724552866819E-9</v>
      </c>
      <c r="M1089" s="147">
        <v>2.7157677131307661E-2</v>
      </c>
      <c r="N1089" s="87">
        <v>3.4015912792923251</v>
      </c>
      <c r="O1089" s="88">
        <v>0.19374623200760821</v>
      </c>
      <c r="P1089" s="89">
        <v>56.957528432962008</v>
      </c>
    </row>
    <row r="1090" spans="1:16">
      <c r="A1090" s="75" t="s">
        <v>31020</v>
      </c>
      <c r="B1090" s="85">
        <v>1086</v>
      </c>
      <c r="C1090" s="85">
        <v>19899</v>
      </c>
      <c r="D1090" s="85">
        <v>1086</v>
      </c>
      <c r="E1090" s="86" t="s">
        <v>31019</v>
      </c>
      <c r="F1090" s="85" t="s">
        <v>38</v>
      </c>
      <c r="G1090" s="86" t="s">
        <v>944</v>
      </c>
      <c r="H1090" s="85" t="s">
        <v>945</v>
      </c>
      <c r="I1090" s="85">
        <v>1</v>
      </c>
      <c r="J1090" s="88">
        <v>0.65450739821806714</v>
      </c>
      <c r="K1090" s="146">
        <v>0.75074117942793539</v>
      </c>
      <c r="L1090" s="147">
        <v>3.0977307366954811E-9</v>
      </c>
      <c r="M1090" s="147">
        <v>2.11652845255462E-2</v>
      </c>
      <c r="N1090" s="87">
        <v>5.8182193399372544</v>
      </c>
      <c r="O1090" s="88">
        <v>0.51453373961954185</v>
      </c>
      <c r="P1090" s="89">
        <v>88.434916175760875</v>
      </c>
    </row>
    <row r="1091" spans="1:16">
      <c r="A1091" s="75" t="s">
        <v>1554</v>
      </c>
      <c r="B1091" s="85">
        <v>1087</v>
      </c>
      <c r="C1091" s="85">
        <v>764</v>
      </c>
      <c r="D1091" s="85">
        <v>1087</v>
      </c>
      <c r="E1091" s="86" t="s">
        <v>1555</v>
      </c>
      <c r="F1091" s="85" t="s">
        <v>32</v>
      </c>
      <c r="G1091" s="86" t="s">
        <v>1556</v>
      </c>
      <c r="H1091" s="85" t="s">
        <v>945</v>
      </c>
      <c r="I1091" s="85">
        <v>1</v>
      </c>
      <c r="J1091" s="88">
        <v>9.3357518138099588E-2</v>
      </c>
      <c r="K1091" s="146">
        <v>0.18300303980009544</v>
      </c>
      <c r="L1091" s="147">
        <v>2.589020360139146E-9</v>
      </c>
      <c r="M1091" s="147">
        <v>7.6465360613497506E-3</v>
      </c>
      <c r="N1091" s="87">
        <v>1.253255428074501</v>
      </c>
      <c r="O1091" s="88">
        <v>5.7283986397161687E-2</v>
      </c>
      <c r="P1091" s="89">
        <v>45.708149443384166</v>
      </c>
    </row>
    <row r="1092" spans="1:16">
      <c r="A1092" s="75" t="s">
        <v>12954</v>
      </c>
      <c r="B1092" s="85">
        <v>1088</v>
      </c>
      <c r="C1092" s="85">
        <v>8647</v>
      </c>
      <c r="D1092" s="85">
        <v>1088</v>
      </c>
      <c r="E1092" s="86" t="s">
        <v>12955</v>
      </c>
      <c r="F1092" s="85" t="s">
        <v>32</v>
      </c>
      <c r="G1092" s="86" t="s">
        <v>1556</v>
      </c>
      <c r="H1092" s="85" t="s">
        <v>945</v>
      </c>
      <c r="I1092" s="85">
        <v>1</v>
      </c>
      <c r="J1092" s="88">
        <v>9.3357518138099588E-2</v>
      </c>
      <c r="K1092" s="146">
        <v>0.18300303980009544</v>
      </c>
      <c r="L1092" s="147">
        <v>2.589020360139146E-9</v>
      </c>
      <c r="M1092" s="147">
        <v>7.6465360613497506E-3</v>
      </c>
      <c r="N1092" s="87">
        <v>1.253255428074501</v>
      </c>
      <c r="O1092" s="88">
        <v>5.7283986397161687E-2</v>
      </c>
      <c r="P1092" s="89">
        <v>45.708149443384166</v>
      </c>
    </row>
    <row r="1093" spans="1:16">
      <c r="A1093" s="75" t="s">
        <v>1560</v>
      </c>
      <c r="B1093" s="85">
        <v>1089</v>
      </c>
      <c r="C1093" s="85">
        <v>767</v>
      </c>
      <c r="D1093" s="85">
        <v>1089</v>
      </c>
      <c r="E1093" s="86" t="s">
        <v>1561</v>
      </c>
      <c r="F1093" s="85" t="s">
        <v>32</v>
      </c>
      <c r="G1093" s="86" t="s">
        <v>1562</v>
      </c>
      <c r="H1093" s="85" t="s">
        <v>945</v>
      </c>
      <c r="I1093" s="85">
        <v>1</v>
      </c>
      <c r="J1093" s="88">
        <v>0.31273517562378322</v>
      </c>
      <c r="K1093" s="146">
        <v>0.28399340608749413</v>
      </c>
      <c r="L1093" s="147">
        <v>1.2091749809070719E-9</v>
      </c>
      <c r="M1093" s="147">
        <v>3.4135752141885863E-2</v>
      </c>
      <c r="N1093" s="87">
        <v>4.9182115053450071</v>
      </c>
      <c r="O1093" s="88">
        <v>0.24723003147588521</v>
      </c>
      <c r="P1093" s="89">
        <v>50.268279679961083</v>
      </c>
    </row>
    <row r="1094" spans="1:16">
      <c r="A1094" s="75" t="s">
        <v>1563</v>
      </c>
      <c r="B1094" s="85">
        <v>1090</v>
      </c>
      <c r="C1094" s="85">
        <v>768</v>
      </c>
      <c r="D1094" s="85">
        <v>1090</v>
      </c>
      <c r="E1094" s="86" t="s">
        <v>1561</v>
      </c>
      <c r="F1094" s="85" t="s">
        <v>38</v>
      </c>
      <c r="G1094" s="86" t="s">
        <v>1562</v>
      </c>
      <c r="H1094" s="85" t="s">
        <v>945</v>
      </c>
      <c r="I1094" s="85">
        <v>1</v>
      </c>
      <c r="J1094" s="88">
        <v>0.44236638032129239</v>
      </c>
      <c r="K1094" s="146">
        <v>0.43775917804460285</v>
      </c>
      <c r="L1094" s="147">
        <v>1.7311206407934541E-9</v>
      </c>
      <c r="M1094" s="147">
        <v>4.2219846183178852E-2</v>
      </c>
      <c r="N1094" s="87">
        <v>6.4284227137140784</v>
      </c>
      <c r="O1094" s="88">
        <v>0.36861083033110448</v>
      </c>
      <c r="P1094" s="89">
        <v>57.340788984633576</v>
      </c>
    </row>
    <row r="1095" spans="1:16">
      <c r="A1095" s="75" t="s">
        <v>1564</v>
      </c>
      <c r="B1095" s="85">
        <v>1091</v>
      </c>
      <c r="C1095" s="85">
        <v>769</v>
      </c>
      <c r="D1095" s="85">
        <v>1091</v>
      </c>
      <c r="E1095" s="86" t="s">
        <v>1565</v>
      </c>
      <c r="F1095" s="85" t="s">
        <v>32</v>
      </c>
      <c r="G1095" s="86" t="s">
        <v>1562</v>
      </c>
      <c r="H1095" s="85" t="s">
        <v>945</v>
      </c>
      <c r="I1095" s="85">
        <v>1</v>
      </c>
      <c r="J1095" s="88">
        <v>0.1804651781705246</v>
      </c>
      <c r="K1095" s="146">
        <v>0.20434760032836641</v>
      </c>
      <c r="L1095" s="147">
        <v>8.1390218889885478E-10</v>
      </c>
      <c r="M1095" s="147">
        <v>3.588309843802808E-3</v>
      </c>
      <c r="N1095" s="87">
        <v>2.2757468244750192</v>
      </c>
      <c r="O1095" s="88">
        <v>3.7379295184378769E-2</v>
      </c>
      <c r="P1095" s="89">
        <v>16.425067490976996</v>
      </c>
    </row>
    <row r="1096" spans="1:16">
      <c r="A1096" s="75" t="s">
        <v>1566</v>
      </c>
      <c r="B1096" s="85">
        <v>1092</v>
      </c>
      <c r="C1096" s="85">
        <v>770</v>
      </c>
      <c r="D1096" s="85">
        <v>1092</v>
      </c>
      <c r="E1096" s="86" t="s">
        <v>1565</v>
      </c>
      <c r="F1096" s="85" t="s">
        <v>38</v>
      </c>
      <c r="G1096" s="86" t="s">
        <v>1562</v>
      </c>
      <c r="H1096" s="85" t="s">
        <v>945</v>
      </c>
      <c r="I1096" s="85">
        <v>1</v>
      </c>
      <c r="J1096" s="88">
        <v>0.58816815892933272</v>
      </c>
      <c r="K1096" s="146">
        <v>0.73997302384438723</v>
      </c>
      <c r="L1096" s="147">
        <v>2.5416767460094132E-9</v>
      </c>
      <c r="M1096" s="147">
        <v>2.209981868845682E-2</v>
      </c>
      <c r="N1096" s="87">
        <v>6.2223685304686871</v>
      </c>
      <c r="O1096" s="88">
        <v>0.40139145228771123</v>
      </c>
      <c r="P1096" s="89">
        <v>64.507823720540259</v>
      </c>
    </row>
    <row r="1097" spans="1:16">
      <c r="A1097" s="75" t="s">
        <v>1567</v>
      </c>
      <c r="B1097" s="85">
        <v>1093</v>
      </c>
      <c r="C1097" s="85">
        <v>771</v>
      </c>
      <c r="D1097" s="85">
        <v>1093</v>
      </c>
      <c r="E1097" s="86" t="s">
        <v>1568</v>
      </c>
      <c r="F1097" s="85" t="s">
        <v>32</v>
      </c>
      <c r="G1097" s="86" t="s">
        <v>1562</v>
      </c>
      <c r="H1097" s="85" t="s">
        <v>945</v>
      </c>
      <c r="I1097" s="85">
        <v>1</v>
      </c>
      <c r="J1097" s="88">
        <v>0.26945116958498172</v>
      </c>
      <c r="K1097" s="146">
        <v>0.21391251997653923</v>
      </c>
      <c r="L1097" s="147">
        <v>1.0559706959405831E-9</v>
      </c>
      <c r="M1097" s="147">
        <v>2.010233156528042E-3</v>
      </c>
      <c r="N1097" s="87">
        <v>0.84540266994598801</v>
      </c>
      <c r="O1097" s="88">
        <v>1.7905531818822248E-2</v>
      </c>
      <c r="P1097" s="89">
        <v>21.179885580401841</v>
      </c>
    </row>
    <row r="1098" spans="1:16">
      <c r="A1098" s="75" t="s">
        <v>1569</v>
      </c>
      <c r="B1098" s="85">
        <v>1094</v>
      </c>
      <c r="C1098" s="85">
        <v>772</v>
      </c>
      <c r="D1098" s="85">
        <v>1094</v>
      </c>
      <c r="E1098" s="86" t="s">
        <v>1568</v>
      </c>
      <c r="F1098" s="85" t="s">
        <v>38</v>
      </c>
      <c r="G1098" s="86" t="s">
        <v>1562</v>
      </c>
      <c r="H1098" s="85" t="s">
        <v>945</v>
      </c>
      <c r="I1098" s="85">
        <v>1</v>
      </c>
      <c r="J1098" s="88">
        <v>0.40772882364572682</v>
      </c>
      <c r="K1098" s="146">
        <v>0.39462265490610782</v>
      </c>
      <c r="L1098" s="147">
        <v>1.638066629885579E-9</v>
      </c>
      <c r="M1098" s="147">
        <v>7.8860089643015933E-3</v>
      </c>
      <c r="N1098" s="87">
        <v>2.163227968790197</v>
      </c>
      <c r="O1098" s="88">
        <v>0.14119840805391329</v>
      </c>
      <c r="P1098" s="89">
        <v>65.272088790937588</v>
      </c>
    </row>
    <row r="1099" spans="1:16">
      <c r="A1099" s="75" t="s">
        <v>1574</v>
      </c>
      <c r="B1099" s="85">
        <v>1095</v>
      </c>
      <c r="C1099" s="85">
        <v>775</v>
      </c>
      <c r="D1099" s="85">
        <v>1095</v>
      </c>
      <c r="E1099" s="86" t="s">
        <v>1575</v>
      </c>
      <c r="F1099" s="85" t="s">
        <v>32</v>
      </c>
      <c r="G1099" s="86" t="s">
        <v>1562</v>
      </c>
      <c r="H1099" s="85" t="s">
        <v>945</v>
      </c>
      <c r="I1099" s="85">
        <v>1</v>
      </c>
      <c r="J1099" s="88">
        <v>0.3232162759536516</v>
      </c>
      <c r="K1099" s="146">
        <v>0.7053184603253404</v>
      </c>
      <c r="L1099" s="147">
        <v>1.8813284897981052E-8</v>
      </c>
      <c r="M1099" s="147">
        <v>3.0492217004139999E-2</v>
      </c>
      <c r="N1099" s="87">
        <v>6.3606782517134111</v>
      </c>
      <c r="O1099" s="88">
        <v>0.25205243018872259</v>
      </c>
      <c r="P1099" s="89">
        <v>39.626659330052711</v>
      </c>
    </row>
    <row r="1100" spans="1:16">
      <c r="A1100" s="75" t="s">
        <v>1576</v>
      </c>
      <c r="B1100" s="85">
        <v>1096</v>
      </c>
      <c r="C1100" s="85">
        <v>776</v>
      </c>
      <c r="D1100" s="85">
        <v>1096</v>
      </c>
      <c r="E1100" s="86" t="s">
        <v>1575</v>
      </c>
      <c r="F1100" s="85" t="s">
        <v>38</v>
      </c>
      <c r="G1100" s="86" t="s">
        <v>1562</v>
      </c>
      <c r="H1100" s="85" t="s">
        <v>945</v>
      </c>
      <c r="I1100" s="85">
        <v>1</v>
      </c>
      <c r="J1100" s="88">
        <v>0.99562781936777989</v>
      </c>
      <c r="K1100" s="146">
        <v>1.6052096192462273</v>
      </c>
      <c r="L1100" s="147">
        <v>3.0217130045671507E-8</v>
      </c>
      <c r="M1100" s="147">
        <v>6.4820612661154201E-2</v>
      </c>
      <c r="N1100" s="87">
        <v>13.21231062979323</v>
      </c>
      <c r="O1100" s="88">
        <v>0.85432786908021729</v>
      </c>
      <c r="P1100" s="89">
        <v>64.661503428003144</v>
      </c>
    </row>
    <row r="1101" spans="1:16">
      <c r="A1101" s="75" t="s">
        <v>1577</v>
      </c>
      <c r="B1101" s="85">
        <v>1097</v>
      </c>
      <c r="C1101" s="85">
        <v>777</v>
      </c>
      <c r="D1101" s="85">
        <v>1097</v>
      </c>
      <c r="E1101" s="86" t="s">
        <v>1578</v>
      </c>
      <c r="F1101" s="85" t="s">
        <v>32</v>
      </c>
      <c r="G1101" s="86" t="s">
        <v>1562</v>
      </c>
      <c r="H1101" s="85" t="s">
        <v>945</v>
      </c>
      <c r="I1101" s="85">
        <v>1</v>
      </c>
      <c r="J1101" s="88">
        <v>0.36400083436183028</v>
      </c>
      <c r="K1101" s="146">
        <v>0.77440570663357866</v>
      </c>
      <c r="L1101" s="147">
        <v>1.8464746375144479E-8</v>
      </c>
      <c r="M1101" s="147">
        <v>3.3760997459046073E-2</v>
      </c>
      <c r="N1101" s="87">
        <v>6.8758509785285806</v>
      </c>
      <c r="O1101" s="88">
        <v>0.28892707527703382</v>
      </c>
      <c r="P1101" s="89">
        <v>42.020555154449212</v>
      </c>
    </row>
    <row r="1102" spans="1:16">
      <c r="A1102" s="75" t="s">
        <v>1579</v>
      </c>
      <c r="B1102" s="85">
        <v>1098</v>
      </c>
      <c r="C1102" s="85">
        <v>778</v>
      </c>
      <c r="D1102" s="85">
        <v>1098</v>
      </c>
      <c r="E1102" s="86" t="s">
        <v>1578</v>
      </c>
      <c r="F1102" s="85" t="s">
        <v>38</v>
      </c>
      <c r="G1102" s="86" t="s">
        <v>1562</v>
      </c>
      <c r="H1102" s="85" t="s">
        <v>945</v>
      </c>
      <c r="I1102" s="85">
        <v>1</v>
      </c>
      <c r="J1102" s="88">
        <v>1.0305826134761751</v>
      </c>
      <c r="K1102" s="146">
        <v>1.6702027136135784</v>
      </c>
      <c r="L1102" s="147">
        <v>2.9558286967312619E-8</v>
      </c>
      <c r="M1102" s="147">
        <v>6.7774028531221622E-2</v>
      </c>
      <c r="N1102" s="87">
        <v>13.656253224246861</v>
      </c>
      <c r="O1102" s="88">
        <v>0.88590369827394178</v>
      </c>
      <c r="P1102" s="89">
        <v>64.871651376602188</v>
      </c>
    </row>
    <row r="1103" spans="1:16">
      <c r="A1103" s="75" t="s">
        <v>12956</v>
      </c>
      <c r="B1103" s="85">
        <v>1099</v>
      </c>
      <c r="C1103" s="85">
        <v>8648</v>
      </c>
      <c r="D1103" s="85">
        <v>1099</v>
      </c>
      <c r="E1103" s="86" t="s">
        <v>12957</v>
      </c>
      <c r="F1103" s="85" t="s">
        <v>32</v>
      </c>
      <c r="G1103" s="86" t="s">
        <v>1562</v>
      </c>
      <c r="H1103" s="85" t="s">
        <v>945</v>
      </c>
      <c r="I1103" s="85">
        <v>1</v>
      </c>
      <c r="J1103" s="88">
        <v>0.2812680866221498</v>
      </c>
      <c r="K1103" s="146">
        <v>0.27299423889019797</v>
      </c>
      <c r="L1103" s="147">
        <v>1.474053207699652E-9</v>
      </c>
      <c r="M1103" s="147">
        <v>2.1683502090067659E-2</v>
      </c>
      <c r="N1103" s="87">
        <v>3.702578364478077</v>
      </c>
      <c r="O1103" s="88">
        <v>0.16139328276030029</v>
      </c>
      <c r="P1103" s="89">
        <v>43.589430627230122</v>
      </c>
    </row>
    <row r="1104" spans="1:16">
      <c r="A1104" s="75" t="s">
        <v>12958</v>
      </c>
      <c r="B1104" s="85">
        <v>1100</v>
      </c>
      <c r="C1104" s="85">
        <v>8649</v>
      </c>
      <c r="D1104" s="85">
        <v>1100</v>
      </c>
      <c r="E1104" s="86" t="s">
        <v>12957</v>
      </c>
      <c r="F1104" s="85" t="s">
        <v>38</v>
      </c>
      <c r="G1104" s="86" t="s">
        <v>1562</v>
      </c>
      <c r="H1104" s="85" t="s">
        <v>945</v>
      </c>
      <c r="I1104" s="85">
        <v>1</v>
      </c>
      <c r="J1104" s="88">
        <v>0.49405760844865748</v>
      </c>
      <c r="K1104" s="146">
        <v>0.54050975758554709</v>
      </c>
      <c r="L1104" s="147">
        <v>2.3518049900045402E-9</v>
      </c>
      <c r="M1104" s="147">
        <v>3.2538080914704483E-2</v>
      </c>
      <c r="N1104" s="87">
        <v>5.8934506390382726</v>
      </c>
      <c r="O1104" s="88">
        <v>0.35425766976206702</v>
      </c>
      <c r="P1104" s="89">
        <v>60.110399061538054</v>
      </c>
    </row>
    <row r="1105" spans="1:16">
      <c r="A1105" s="75" t="s">
        <v>1580</v>
      </c>
      <c r="B1105" s="85">
        <v>1101</v>
      </c>
      <c r="C1105" s="85">
        <v>779</v>
      </c>
      <c r="D1105" s="85">
        <v>1101</v>
      </c>
      <c r="E1105" s="86" t="s">
        <v>1581</v>
      </c>
      <c r="F1105" s="85" t="s">
        <v>32</v>
      </c>
      <c r="G1105" s="86" t="s">
        <v>1582</v>
      </c>
      <c r="H1105" s="85" t="s">
        <v>1</v>
      </c>
      <c r="I1105" s="85">
        <v>1</v>
      </c>
      <c r="J1105" s="88">
        <v>0.38799387671872398</v>
      </c>
      <c r="K1105" s="146">
        <v>0.38329437913773462</v>
      </c>
      <c r="L1105" s="147">
        <v>2.030570748230933E-9</v>
      </c>
      <c r="M1105" s="147">
        <v>2.9566907364856419E-2</v>
      </c>
      <c r="N1105" s="87">
        <v>5.6356810621971274</v>
      </c>
      <c r="O1105" s="88">
        <v>0.22165161986098461</v>
      </c>
      <c r="P1105" s="89">
        <v>39.330050337265092</v>
      </c>
    </row>
    <row r="1106" spans="1:16">
      <c r="A1106" s="75" t="s">
        <v>1583</v>
      </c>
      <c r="B1106" s="85">
        <v>1102</v>
      </c>
      <c r="C1106" s="85">
        <v>780</v>
      </c>
      <c r="D1106" s="85">
        <v>1102</v>
      </c>
      <c r="E1106" s="86" t="s">
        <v>1581</v>
      </c>
      <c r="F1106" s="85" t="s">
        <v>38</v>
      </c>
      <c r="G1106" s="86" t="s">
        <v>1582</v>
      </c>
      <c r="H1106" s="85" t="s">
        <v>1</v>
      </c>
      <c r="I1106" s="85">
        <v>1</v>
      </c>
      <c r="J1106" s="88">
        <v>0.8122432885731099</v>
      </c>
      <c r="K1106" s="146">
        <v>0.92485891103596662</v>
      </c>
      <c r="L1106" s="147">
        <v>3.7984321106728012E-9</v>
      </c>
      <c r="M1106" s="147">
        <v>5.0543308700251567E-2</v>
      </c>
      <c r="N1106" s="87">
        <v>9.9134335836157899</v>
      </c>
      <c r="O1106" s="88">
        <v>0.60433834649873364</v>
      </c>
      <c r="P1106" s="89">
        <v>60.961557002564739</v>
      </c>
    </row>
    <row r="1107" spans="1:16">
      <c r="A1107" s="75" t="s">
        <v>12959</v>
      </c>
      <c r="B1107" s="85">
        <v>1103</v>
      </c>
      <c r="C1107" s="85">
        <v>8650</v>
      </c>
      <c r="D1107" s="85">
        <v>1103</v>
      </c>
      <c r="E1107" s="86" t="s">
        <v>12960</v>
      </c>
      <c r="F1107" s="85" t="s">
        <v>32</v>
      </c>
      <c r="G1107" s="86" t="s">
        <v>1582</v>
      </c>
      <c r="H1107" s="85" t="s">
        <v>1</v>
      </c>
      <c r="I1107" s="85">
        <v>1</v>
      </c>
      <c r="J1107" s="88">
        <v>0.38799387671872398</v>
      </c>
      <c r="K1107" s="146">
        <v>0.38329437913773462</v>
      </c>
      <c r="L1107" s="147">
        <v>2.030570748230933E-9</v>
      </c>
      <c r="M1107" s="147">
        <v>2.9566907364856419E-2</v>
      </c>
      <c r="N1107" s="87">
        <v>5.6356810621971274</v>
      </c>
      <c r="O1107" s="88">
        <v>0.22165161986098461</v>
      </c>
      <c r="P1107" s="89">
        <v>39.330050337265092</v>
      </c>
    </row>
    <row r="1108" spans="1:16">
      <c r="A1108" s="75" t="s">
        <v>12961</v>
      </c>
      <c r="B1108" s="85">
        <v>1104</v>
      </c>
      <c r="C1108" s="85">
        <v>8651</v>
      </c>
      <c r="D1108" s="85">
        <v>1104</v>
      </c>
      <c r="E1108" s="86" t="s">
        <v>12960</v>
      </c>
      <c r="F1108" s="85" t="s">
        <v>38</v>
      </c>
      <c r="G1108" s="86" t="s">
        <v>1582</v>
      </c>
      <c r="H1108" s="85" t="s">
        <v>1</v>
      </c>
      <c r="I1108" s="85">
        <v>1</v>
      </c>
      <c r="J1108" s="88">
        <v>0.8122432885731099</v>
      </c>
      <c r="K1108" s="146">
        <v>0.92485891103596662</v>
      </c>
      <c r="L1108" s="147">
        <v>3.7984321106728012E-9</v>
      </c>
      <c r="M1108" s="147">
        <v>5.0543308700251567E-2</v>
      </c>
      <c r="N1108" s="87">
        <v>9.9134335836157899</v>
      </c>
      <c r="O1108" s="88">
        <v>0.60433834649873364</v>
      </c>
      <c r="P1108" s="89">
        <v>60.961557002564739</v>
      </c>
    </row>
    <row r="1109" spans="1:16">
      <c r="A1109" s="75" t="s">
        <v>1570</v>
      </c>
      <c r="B1109" s="85">
        <v>1105</v>
      </c>
      <c r="C1109" s="85">
        <v>773</v>
      </c>
      <c r="D1109" s="85">
        <v>1105</v>
      </c>
      <c r="E1109" s="86" t="s">
        <v>1571</v>
      </c>
      <c r="F1109" s="85" t="s">
        <v>32</v>
      </c>
      <c r="G1109" s="86" t="s">
        <v>1572</v>
      </c>
      <c r="H1109" s="85" t="s">
        <v>53</v>
      </c>
      <c r="I1109" s="85">
        <v>1</v>
      </c>
      <c r="J1109" s="88">
        <v>1.2337585504382249E-2</v>
      </c>
      <c r="K1109" s="146">
        <v>1.0999444510600731E-2</v>
      </c>
      <c r="L1109" s="147">
        <v>5.8163184717181222E-11</v>
      </c>
      <c r="M1109" s="147">
        <v>6.6638574779252432E-4</v>
      </c>
      <c r="N1109" s="87">
        <v>0.1120183824146327</v>
      </c>
      <c r="O1109" s="88">
        <v>4.933670827828176E-3</v>
      </c>
      <c r="P1109" s="89">
        <v>44.043403604654287</v>
      </c>
    </row>
    <row r="1110" spans="1:16">
      <c r="A1110" s="75" t="s">
        <v>1573</v>
      </c>
      <c r="B1110" s="85">
        <v>1106</v>
      </c>
      <c r="C1110" s="85">
        <v>774</v>
      </c>
      <c r="D1110" s="85">
        <v>1106</v>
      </c>
      <c r="E1110" s="86" t="s">
        <v>1571</v>
      </c>
      <c r="F1110" s="85" t="s">
        <v>38</v>
      </c>
      <c r="G1110" s="86" t="s">
        <v>1572</v>
      </c>
      <c r="H1110" s="85" t="s">
        <v>53</v>
      </c>
      <c r="I1110" s="85">
        <v>1</v>
      </c>
      <c r="J1110" s="88">
        <v>1.856085710492807E-2</v>
      </c>
      <c r="K1110" s="146">
        <v>1.8822552911434323E-2</v>
      </c>
      <c r="L1110" s="147">
        <v>8.3833084138205886E-11</v>
      </c>
      <c r="M1110" s="147">
        <v>9.8396851032365724E-4</v>
      </c>
      <c r="N1110" s="87">
        <v>0.17610632391201639</v>
      </c>
      <c r="O1110" s="88">
        <v>1.0574485927012441E-2</v>
      </c>
      <c r="P1110" s="89">
        <v>60.046031806873145</v>
      </c>
    </row>
    <row r="1111" spans="1:16">
      <c r="A1111" s="75" t="s">
        <v>12962</v>
      </c>
      <c r="B1111" s="85">
        <v>1107</v>
      </c>
      <c r="C1111" s="85">
        <v>8652</v>
      </c>
      <c r="D1111" s="85">
        <v>1107</v>
      </c>
      <c r="E1111" s="86" t="s">
        <v>12963</v>
      </c>
      <c r="F1111" s="85" t="s">
        <v>32</v>
      </c>
      <c r="G1111" s="86" t="s">
        <v>1572</v>
      </c>
      <c r="H1111" s="85" t="s">
        <v>53</v>
      </c>
      <c r="I1111" s="85">
        <v>1</v>
      </c>
      <c r="J1111" s="88">
        <v>1.2337585504382249E-2</v>
      </c>
      <c r="K1111" s="146">
        <v>1.0999444510600731E-2</v>
      </c>
      <c r="L1111" s="147">
        <v>5.8163184717181222E-11</v>
      </c>
      <c r="M1111" s="147">
        <v>6.6638574779252432E-4</v>
      </c>
      <c r="N1111" s="87">
        <v>0.1120183824146327</v>
      </c>
      <c r="O1111" s="88">
        <v>4.933670827828176E-3</v>
      </c>
      <c r="P1111" s="89">
        <v>44.043403604654287</v>
      </c>
    </row>
    <row r="1112" spans="1:16">
      <c r="A1112" s="75" t="s">
        <v>12964</v>
      </c>
      <c r="B1112" s="85">
        <v>1108</v>
      </c>
      <c r="C1112" s="85">
        <v>8653</v>
      </c>
      <c r="D1112" s="85">
        <v>1108</v>
      </c>
      <c r="E1112" s="86" t="s">
        <v>12963</v>
      </c>
      <c r="F1112" s="85" t="s">
        <v>38</v>
      </c>
      <c r="G1112" s="86" t="s">
        <v>1572</v>
      </c>
      <c r="H1112" s="85" t="s">
        <v>53</v>
      </c>
      <c r="I1112" s="85">
        <v>1</v>
      </c>
      <c r="J1112" s="88">
        <v>1.856085710492807E-2</v>
      </c>
      <c r="K1112" s="146">
        <v>1.8822552911434323E-2</v>
      </c>
      <c r="L1112" s="147">
        <v>8.3833084138205886E-11</v>
      </c>
      <c r="M1112" s="147">
        <v>9.8396851032365724E-4</v>
      </c>
      <c r="N1112" s="87">
        <v>0.17610632391201639</v>
      </c>
      <c r="O1112" s="88">
        <v>1.0574485927012441E-2</v>
      </c>
      <c r="P1112" s="89">
        <v>60.046031806873145</v>
      </c>
    </row>
    <row r="1113" spans="1:16">
      <c r="A1113" s="75" t="s">
        <v>1584</v>
      </c>
      <c r="B1113" s="85">
        <v>1109</v>
      </c>
      <c r="C1113" s="85">
        <v>781</v>
      </c>
      <c r="D1113" s="85">
        <v>1109</v>
      </c>
      <c r="E1113" s="86" t="s">
        <v>1585</v>
      </c>
      <c r="F1113" s="85" t="s">
        <v>32</v>
      </c>
      <c r="G1113" s="86" t="s">
        <v>1586</v>
      </c>
      <c r="H1113" s="85" t="s">
        <v>1</v>
      </c>
      <c r="I1113" s="85">
        <v>1</v>
      </c>
      <c r="J1113" s="88">
        <v>0.59505632516771845</v>
      </c>
      <c r="K1113" s="146">
        <v>0.55437891840242437</v>
      </c>
      <c r="L1113" s="147">
        <v>2.821803687524423E-9</v>
      </c>
      <c r="M1113" s="147">
        <v>3.2439609625085027E-2</v>
      </c>
      <c r="N1113" s="87">
        <v>7.5307297306513394</v>
      </c>
      <c r="O1113" s="88">
        <v>0.24464247711927409</v>
      </c>
      <c r="P1113" s="89">
        <v>32.485892585354371</v>
      </c>
    </row>
    <row r="1114" spans="1:16">
      <c r="A1114" s="75" t="s">
        <v>1587</v>
      </c>
      <c r="B1114" s="85">
        <v>1110</v>
      </c>
      <c r="C1114" s="85">
        <v>782</v>
      </c>
      <c r="D1114" s="85">
        <v>1110</v>
      </c>
      <c r="E1114" s="86" t="s">
        <v>1585</v>
      </c>
      <c r="F1114" s="85" t="s">
        <v>38</v>
      </c>
      <c r="G1114" s="86" t="s">
        <v>1586</v>
      </c>
      <c r="H1114" s="85" t="s">
        <v>1</v>
      </c>
      <c r="I1114" s="85">
        <v>1</v>
      </c>
      <c r="J1114" s="88">
        <v>1.370478733204705</v>
      </c>
      <c r="K1114" s="146">
        <v>1.5577380673552423</v>
      </c>
      <c r="L1114" s="147">
        <v>6.0829001850752094E-9</v>
      </c>
      <c r="M1114" s="147">
        <v>6.9703833167121768E-2</v>
      </c>
      <c r="N1114" s="87">
        <v>15.20211790071466</v>
      </c>
      <c r="O1114" s="88">
        <v>0.94107757503504708</v>
      </c>
      <c r="P1114" s="89">
        <v>61.904372876282359</v>
      </c>
    </row>
    <row r="1115" spans="1:16">
      <c r="A1115" s="75" t="s">
        <v>12965</v>
      </c>
      <c r="B1115" s="85">
        <v>1111</v>
      </c>
      <c r="C1115" s="85">
        <v>8654</v>
      </c>
      <c r="D1115" s="85">
        <v>1111</v>
      </c>
      <c r="E1115" s="86" t="s">
        <v>12966</v>
      </c>
      <c r="F1115" s="85" t="s">
        <v>32</v>
      </c>
      <c r="G1115" s="86" t="s">
        <v>1586</v>
      </c>
      <c r="H1115" s="85" t="s">
        <v>1</v>
      </c>
      <c r="I1115" s="85">
        <v>1</v>
      </c>
      <c r="J1115" s="88">
        <v>0.59505632516771845</v>
      </c>
      <c r="K1115" s="146">
        <v>0.55437891840242437</v>
      </c>
      <c r="L1115" s="147">
        <v>2.821803687524423E-9</v>
      </c>
      <c r="M1115" s="147">
        <v>3.2439609625085027E-2</v>
      </c>
      <c r="N1115" s="87">
        <v>7.5307297306513394</v>
      </c>
      <c r="O1115" s="88">
        <v>0.24464247711927409</v>
      </c>
      <c r="P1115" s="89">
        <v>32.485892585354371</v>
      </c>
    </row>
    <row r="1116" spans="1:16">
      <c r="A1116" s="75" t="s">
        <v>12967</v>
      </c>
      <c r="B1116" s="85">
        <v>1112</v>
      </c>
      <c r="C1116" s="85">
        <v>8655</v>
      </c>
      <c r="D1116" s="85">
        <v>1112</v>
      </c>
      <c r="E1116" s="86" t="s">
        <v>12966</v>
      </c>
      <c r="F1116" s="85" t="s">
        <v>38</v>
      </c>
      <c r="G1116" s="86" t="s">
        <v>1586</v>
      </c>
      <c r="H1116" s="85" t="s">
        <v>1</v>
      </c>
      <c r="I1116" s="85">
        <v>1</v>
      </c>
      <c r="J1116" s="88">
        <v>1.370478733204705</v>
      </c>
      <c r="K1116" s="146">
        <v>1.5577380673552423</v>
      </c>
      <c r="L1116" s="147">
        <v>6.0829001850752094E-9</v>
      </c>
      <c r="M1116" s="147">
        <v>6.9703833167121768E-2</v>
      </c>
      <c r="N1116" s="87">
        <v>15.20211790071466</v>
      </c>
      <c r="O1116" s="88">
        <v>0.94107757503504708</v>
      </c>
      <c r="P1116" s="89">
        <v>61.904372876282359</v>
      </c>
    </row>
    <row r="1117" spans="1:16">
      <c r="A1117" s="75" t="s">
        <v>1588</v>
      </c>
      <c r="B1117" s="85">
        <v>1113</v>
      </c>
      <c r="C1117" s="85">
        <v>783</v>
      </c>
      <c r="D1117" s="85">
        <v>1113</v>
      </c>
      <c r="E1117" s="86" t="s">
        <v>1589</v>
      </c>
      <c r="F1117" s="85" t="s">
        <v>32</v>
      </c>
      <c r="G1117" s="86" t="s">
        <v>1590</v>
      </c>
      <c r="H1117" s="85" t="s">
        <v>1</v>
      </c>
      <c r="I1117" s="85">
        <v>1</v>
      </c>
      <c r="J1117" s="88">
        <v>0.39276765993005591</v>
      </c>
      <c r="K1117" s="146">
        <v>0.3923747504976654</v>
      </c>
      <c r="L1117" s="147">
        <v>2.0568075047280061E-9</v>
      </c>
      <c r="M1117" s="147">
        <v>2.9924715493438239E-2</v>
      </c>
      <c r="N1117" s="87">
        <v>6.1386950185056559</v>
      </c>
      <c r="O1117" s="88">
        <v>0.22516056373348189</v>
      </c>
      <c r="P1117" s="89">
        <v>36.678897233811881</v>
      </c>
    </row>
    <row r="1118" spans="1:16">
      <c r="A1118" s="75" t="s">
        <v>1591</v>
      </c>
      <c r="B1118" s="85">
        <v>1114</v>
      </c>
      <c r="C1118" s="85">
        <v>784</v>
      </c>
      <c r="D1118" s="85">
        <v>1114</v>
      </c>
      <c r="E1118" s="86" t="s">
        <v>1589</v>
      </c>
      <c r="F1118" s="85" t="s">
        <v>38</v>
      </c>
      <c r="G1118" s="86" t="s">
        <v>1590</v>
      </c>
      <c r="H1118" s="85" t="s">
        <v>1</v>
      </c>
      <c r="I1118" s="85">
        <v>1</v>
      </c>
      <c r="J1118" s="88">
        <v>0.92084359614107925</v>
      </c>
      <c r="K1118" s="146">
        <v>1.0705037684676988</v>
      </c>
      <c r="L1118" s="147">
        <v>4.2660753724387688E-9</v>
      </c>
      <c r="M1118" s="147">
        <v>5.5708290625085283E-2</v>
      </c>
      <c r="N1118" s="87">
        <v>11.419017008866531</v>
      </c>
      <c r="O1118" s="88">
        <v>0.70060053578437531</v>
      </c>
      <c r="P1118" s="89">
        <v>61.353839410203136</v>
      </c>
    </row>
    <row r="1119" spans="1:16">
      <c r="A1119" s="75" t="s">
        <v>12968</v>
      </c>
      <c r="B1119" s="85">
        <v>1115</v>
      </c>
      <c r="C1119" s="85">
        <v>8656</v>
      </c>
      <c r="D1119" s="85">
        <v>1115</v>
      </c>
      <c r="E1119" s="86" t="s">
        <v>12969</v>
      </c>
      <c r="F1119" s="85" t="s">
        <v>32</v>
      </c>
      <c r="G1119" s="86" t="s">
        <v>1590</v>
      </c>
      <c r="H1119" s="85" t="s">
        <v>1</v>
      </c>
      <c r="I1119" s="85">
        <v>1</v>
      </c>
      <c r="J1119" s="88">
        <v>0.39276765993005591</v>
      </c>
      <c r="K1119" s="146">
        <v>0.3923747504976654</v>
      </c>
      <c r="L1119" s="147">
        <v>2.0568075047280061E-9</v>
      </c>
      <c r="M1119" s="147">
        <v>2.9924715493438239E-2</v>
      </c>
      <c r="N1119" s="87">
        <v>6.1386950185056559</v>
      </c>
      <c r="O1119" s="88">
        <v>0.22516056373348189</v>
      </c>
      <c r="P1119" s="89">
        <v>36.678897233811881</v>
      </c>
    </row>
    <row r="1120" spans="1:16">
      <c r="A1120" s="75" t="s">
        <v>12970</v>
      </c>
      <c r="B1120" s="85">
        <v>1116</v>
      </c>
      <c r="C1120" s="85">
        <v>8657</v>
      </c>
      <c r="D1120" s="85">
        <v>1116</v>
      </c>
      <c r="E1120" s="86" t="s">
        <v>12969</v>
      </c>
      <c r="F1120" s="85" t="s">
        <v>38</v>
      </c>
      <c r="G1120" s="86" t="s">
        <v>1590</v>
      </c>
      <c r="H1120" s="85" t="s">
        <v>1</v>
      </c>
      <c r="I1120" s="85">
        <v>1</v>
      </c>
      <c r="J1120" s="88">
        <v>0.92084359614107925</v>
      </c>
      <c r="K1120" s="146">
        <v>1.0705037684676988</v>
      </c>
      <c r="L1120" s="147">
        <v>4.2660753724387688E-9</v>
      </c>
      <c r="M1120" s="147">
        <v>5.5708290625085283E-2</v>
      </c>
      <c r="N1120" s="87">
        <v>11.419017008866531</v>
      </c>
      <c r="O1120" s="88">
        <v>0.70060053578437531</v>
      </c>
      <c r="P1120" s="89">
        <v>61.353839410203136</v>
      </c>
    </row>
    <row r="1121" spans="1:16">
      <c r="A1121" s="75" t="s">
        <v>3009</v>
      </c>
      <c r="B1121" s="85">
        <v>1117</v>
      </c>
      <c r="C1121" s="85">
        <v>1585</v>
      </c>
      <c r="D1121" s="85">
        <v>1117</v>
      </c>
      <c r="E1121" s="86" t="s">
        <v>3010</v>
      </c>
      <c r="F1121" s="85" t="s">
        <v>232</v>
      </c>
      <c r="G1121" s="86" t="s">
        <v>3011</v>
      </c>
      <c r="H1121" s="85" t="s">
        <v>1</v>
      </c>
      <c r="I1121" s="85">
        <v>-1</v>
      </c>
      <c r="J1121" s="88">
        <v>0</v>
      </c>
      <c r="K1121" s="146">
        <v>0</v>
      </c>
      <c r="L1121" s="147">
        <v>0</v>
      </c>
      <c r="M1121" s="147">
        <v>0</v>
      </c>
      <c r="N1121" s="87">
        <v>0</v>
      </c>
      <c r="O1121" s="88">
        <v>0</v>
      </c>
      <c r="P1121" s="89" t="e">
        <v>#DIV/0!</v>
      </c>
    </row>
    <row r="1122" spans="1:16">
      <c r="A1122" s="75" t="s">
        <v>3053</v>
      </c>
      <c r="B1122" s="85">
        <v>1118</v>
      </c>
      <c r="C1122" s="85">
        <v>1613</v>
      </c>
      <c r="D1122" s="85">
        <v>1118</v>
      </c>
      <c r="E1122" s="86" t="s">
        <v>3010</v>
      </c>
      <c r="F1122" s="85" t="s">
        <v>235</v>
      </c>
      <c r="G1122" s="86" t="s">
        <v>3011</v>
      </c>
      <c r="H1122" s="85" t="s">
        <v>1</v>
      </c>
      <c r="I1122" s="85">
        <v>-1</v>
      </c>
      <c r="J1122" s="88">
        <v>0</v>
      </c>
      <c r="K1122" s="146">
        <v>0</v>
      </c>
      <c r="L1122" s="147">
        <v>0</v>
      </c>
      <c r="M1122" s="147">
        <v>0</v>
      </c>
      <c r="N1122" s="87">
        <v>0</v>
      </c>
      <c r="O1122" s="88">
        <v>0</v>
      </c>
      <c r="P1122" s="89" t="e">
        <v>#DIV/0!</v>
      </c>
    </row>
    <row r="1123" spans="1:16">
      <c r="A1123" s="75" t="s">
        <v>3078</v>
      </c>
      <c r="B1123" s="85">
        <v>1119</v>
      </c>
      <c r="C1123" s="85">
        <v>1635</v>
      </c>
      <c r="D1123" s="85">
        <v>1119</v>
      </c>
      <c r="E1123" s="86" t="s">
        <v>3010</v>
      </c>
      <c r="F1123" s="85" t="s">
        <v>38</v>
      </c>
      <c r="G1123" s="86" t="s">
        <v>3011</v>
      </c>
      <c r="H1123" s="85" t="s">
        <v>1</v>
      </c>
      <c r="I1123" s="85">
        <v>-1</v>
      </c>
      <c r="J1123" s="88">
        <v>0</v>
      </c>
      <c r="K1123" s="146">
        <v>0</v>
      </c>
      <c r="L1123" s="147">
        <v>0</v>
      </c>
      <c r="M1123" s="147">
        <v>0</v>
      </c>
      <c r="N1123" s="87">
        <v>0</v>
      </c>
      <c r="O1123" s="88">
        <v>0</v>
      </c>
      <c r="P1123" s="89" t="e">
        <v>#DIV/0!</v>
      </c>
    </row>
    <row r="1124" spans="1:16">
      <c r="A1124" s="75" t="s">
        <v>12971</v>
      </c>
      <c r="B1124" s="85">
        <v>1120</v>
      </c>
      <c r="C1124" s="85">
        <v>8658</v>
      </c>
      <c r="D1124" s="85">
        <v>1120</v>
      </c>
      <c r="E1124" s="86" t="s">
        <v>12972</v>
      </c>
      <c r="F1124" s="85" t="s">
        <v>32</v>
      </c>
      <c r="G1124" s="86" t="s">
        <v>3011</v>
      </c>
      <c r="H1124" s="85" t="s">
        <v>1</v>
      </c>
      <c r="I1124" s="85">
        <v>-1</v>
      </c>
      <c r="J1124" s="88">
        <v>6.4292090164980054E-2</v>
      </c>
      <c r="K1124" s="146">
        <v>0.10277558272069486</v>
      </c>
      <c r="L1124" s="147">
        <v>3.907523270931113E-10</v>
      </c>
      <c r="M1124" s="147">
        <v>3.8632165113763749E-3</v>
      </c>
      <c r="N1124" s="87">
        <v>0.43628256727768577</v>
      </c>
      <c r="O1124" s="88">
        <v>2.7422394729165231E-2</v>
      </c>
      <c r="P1124" s="89">
        <v>62.854665269518748</v>
      </c>
    </row>
    <row r="1125" spans="1:16">
      <c r="A1125" s="75" t="s">
        <v>12973</v>
      </c>
      <c r="B1125" s="85">
        <v>1121</v>
      </c>
      <c r="C1125" s="85">
        <v>8659</v>
      </c>
      <c r="D1125" s="85">
        <v>1121</v>
      </c>
      <c r="E1125" s="86" t="s">
        <v>12972</v>
      </c>
      <c r="F1125" s="85" t="s">
        <v>38</v>
      </c>
      <c r="G1125" s="86" t="s">
        <v>3011</v>
      </c>
      <c r="H1125" s="85" t="s">
        <v>1</v>
      </c>
      <c r="I1125" s="85">
        <v>-1</v>
      </c>
      <c r="J1125" s="88">
        <v>0.19188711048294879</v>
      </c>
      <c r="K1125" s="146">
        <v>0.1882489809029361</v>
      </c>
      <c r="L1125" s="147">
        <v>8.4482631741285864E-10</v>
      </c>
      <c r="M1125" s="147">
        <v>3.670711433288855E-3</v>
      </c>
      <c r="N1125" s="87">
        <v>0.46244696290661719</v>
      </c>
      <c r="O1125" s="88">
        <v>3.26097408750547E-2</v>
      </c>
      <c r="P1125" s="89">
        <v>70.515634203958754</v>
      </c>
    </row>
    <row r="1126" spans="1:16">
      <c r="A1126" s="75" t="s">
        <v>29023</v>
      </c>
      <c r="B1126" s="85">
        <v>1122</v>
      </c>
      <c r="C1126" s="85">
        <v>18409</v>
      </c>
      <c r="D1126" s="85">
        <v>1122</v>
      </c>
      <c r="E1126" s="86" t="s">
        <v>29022</v>
      </c>
      <c r="F1126" s="85" t="s">
        <v>32</v>
      </c>
      <c r="G1126" s="86" t="s">
        <v>3011</v>
      </c>
      <c r="H1126" s="85" t="s">
        <v>1</v>
      </c>
      <c r="I1126" s="85">
        <v>-1</v>
      </c>
      <c r="J1126" s="88">
        <v>9.8079858597453939E-2</v>
      </c>
      <c r="K1126" s="146">
        <v>7.3301949639309791E-2</v>
      </c>
      <c r="L1126" s="147">
        <v>3.8576812334535828E-10</v>
      </c>
      <c r="M1126" s="147">
        <v>3.105852031687509E-3</v>
      </c>
      <c r="N1126" s="87">
        <v>0.33397944726095341</v>
      </c>
      <c r="O1126" s="88">
        <v>2.1689768177781839E-2</v>
      </c>
      <c r="P1126" s="89">
        <v>64.943421984990096</v>
      </c>
    </row>
    <row r="1127" spans="1:16">
      <c r="A1127" s="75" t="s">
        <v>29025</v>
      </c>
      <c r="B1127" s="85">
        <v>1123</v>
      </c>
      <c r="C1127" s="85">
        <v>18411</v>
      </c>
      <c r="D1127" s="85">
        <v>1123</v>
      </c>
      <c r="E1127" s="86" t="s">
        <v>29022</v>
      </c>
      <c r="F1127" s="85" t="s">
        <v>38</v>
      </c>
      <c r="G1127" s="86" t="s">
        <v>3011</v>
      </c>
      <c r="H1127" s="85" t="s">
        <v>1</v>
      </c>
      <c r="I1127" s="85">
        <v>-1</v>
      </c>
      <c r="J1127" s="88">
        <v>0.11792873586671571</v>
      </c>
      <c r="K1127" s="146">
        <v>9.5577165139126591E-2</v>
      </c>
      <c r="L1127" s="147">
        <v>4.441884095116961E-10</v>
      </c>
      <c r="M1127" s="147">
        <v>2.4127062219456469E-3</v>
      </c>
      <c r="N1127" s="87">
        <v>0.44398690987149259</v>
      </c>
      <c r="O1127" s="88">
        <v>3.8755074896751042E-2</v>
      </c>
      <c r="P1127" s="89">
        <v>87.288778193862285</v>
      </c>
    </row>
    <row r="1128" spans="1:16">
      <c r="A1128" s="75" t="s">
        <v>29026</v>
      </c>
      <c r="B1128" s="85">
        <v>1124</v>
      </c>
      <c r="C1128" s="85">
        <v>18412</v>
      </c>
      <c r="D1128" s="85">
        <v>1124</v>
      </c>
      <c r="E1128" s="86" t="s">
        <v>29027</v>
      </c>
      <c r="F1128" s="85" t="s">
        <v>32</v>
      </c>
      <c r="G1128" s="86" t="s">
        <v>3011</v>
      </c>
      <c r="H1128" s="85" t="s">
        <v>1</v>
      </c>
      <c r="I1128" s="85">
        <v>-1</v>
      </c>
      <c r="J1128" s="88">
        <v>4.9516933740787167E-2</v>
      </c>
      <c r="K1128" s="146">
        <v>9.8752224348964551E-2</v>
      </c>
      <c r="L1128" s="147">
        <v>4.8686961690150618E-10</v>
      </c>
      <c r="M1128" s="147">
        <v>2.4118911689844811E-3</v>
      </c>
      <c r="N1128" s="87">
        <v>0.29190150415212629</v>
      </c>
      <c r="O1128" s="88">
        <v>1.363147373554284E-2</v>
      </c>
      <c r="P1128" s="89">
        <v>46.698881443374518</v>
      </c>
    </row>
    <row r="1129" spans="1:16">
      <c r="A1129" s="75" t="s">
        <v>29029</v>
      </c>
      <c r="B1129" s="85">
        <v>1125</v>
      </c>
      <c r="C1129" s="85">
        <v>18414</v>
      </c>
      <c r="D1129" s="85">
        <v>1125</v>
      </c>
      <c r="E1129" s="86" t="s">
        <v>29027</v>
      </c>
      <c r="F1129" s="85" t="s">
        <v>38</v>
      </c>
      <c r="G1129" s="86" t="s">
        <v>3011</v>
      </c>
      <c r="H1129" s="85" t="s">
        <v>1</v>
      </c>
      <c r="I1129" s="85">
        <v>-1</v>
      </c>
      <c r="J1129" s="88">
        <v>6.0273243360346521E-2</v>
      </c>
      <c r="K1129" s="146">
        <v>0.11398415346867187</v>
      </c>
      <c r="L1129" s="147">
        <v>5.490921993404193E-10</v>
      </c>
      <c r="M1129" s="147">
        <v>3.077386700748177E-3</v>
      </c>
      <c r="N1129" s="87">
        <v>0.40995543704700971</v>
      </c>
      <c r="O1129" s="88">
        <v>2.3555612706210361E-2</v>
      </c>
      <c r="P1129" s="89">
        <v>57.458959139281355</v>
      </c>
    </row>
    <row r="1130" spans="1:16">
      <c r="A1130" s="75" t="s">
        <v>29031</v>
      </c>
      <c r="B1130" s="85">
        <v>1126</v>
      </c>
      <c r="C1130" s="85">
        <v>18416</v>
      </c>
      <c r="D1130" s="85">
        <v>1126</v>
      </c>
      <c r="E1130" s="86" t="s">
        <v>29032</v>
      </c>
      <c r="F1130" s="85" t="s">
        <v>55</v>
      </c>
      <c r="G1130" s="86" t="s">
        <v>3011</v>
      </c>
      <c r="H1130" s="85" t="s">
        <v>1</v>
      </c>
      <c r="I1130" s="85">
        <v>-1</v>
      </c>
      <c r="J1130" s="88">
        <v>3.9278290683929941E-2</v>
      </c>
      <c r="K1130" s="146">
        <v>9.5059795475871983E-2</v>
      </c>
      <c r="L1130" s="147">
        <v>2.2368670961184289E-10</v>
      </c>
      <c r="M1130" s="147">
        <v>2.1841141995746329E-3</v>
      </c>
      <c r="N1130" s="87">
        <v>0.27627216129998999</v>
      </c>
      <c r="O1130" s="88">
        <v>2.3057554227045991E-2</v>
      </c>
      <c r="P1130" s="89">
        <v>83.459564360554438</v>
      </c>
    </row>
    <row r="1131" spans="1:16">
      <c r="A1131" s="75" t="s">
        <v>29035</v>
      </c>
      <c r="B1131" s="85">
        <v>1127</v>
      </c>
      <c r="C1131" s="85">
        <v>18419</v>
      </c>
      <c r="D1131" s="85">
        <v>1127</v>
      </c>
      <c r="E1131" s="86" t="s">
        <v>29036</v>
      </c>
      <c r="F1131" s="85" t="s">
        <v>32</v>
      </c>
      <c r="G1131" s="86" t="s">
        <v>3011</v>
      </c>
      <c r="H1131" s="85" t="s">
        <v>1</v>
      </c>
      <c r="I1131" s="85">
        <v>-1</v>
      </c>
      <c r="J1131" s="88">
        <v>3.3054788403928781E-2</v>
      </c>
      <c r="K1131" s="146">
        <v>9.2069714996390592E-2</v>
      </c>
      <c r="L1131" s="147">
        <v>1.9154154500912349E-10</v>
      </c>
      <c r="M1131" s="147">
        <v>1.880063008607679E-3</v>
      </c>
      <c r="N1131" s="87">
        <v>0.23410635473366059</v>
      </c>
      <c r="O1131" s="88">
        <v>1.683084387132049E-2</v>
      </c>
      <c r="P1131" s="89">
        <v>71.894006852008332</v>
      </c>
    </row>
    <row r="1132" spans="1:16">
      <c r="A1132" s="75" t="s">
        <v>29039</v>
      </c>
      <c r="B1132" s="85">
        <v>1128</v>
      </c>
      <c r="C1132" s="85">
        <v>18422</v>
      </c>
      <c r="D1132" s="85">
        <v>1128</v>
      </c>
      <c r="E1132" s="86" t="s">
        <v>29040</v>
      </c>
      <c r="F1132" s="85" t="s">
        <v>38</v>
      </c>
      <c r="G1132" s="86" t="s">
        <v>3011</v>
      </c>
      <c r="H1132" s="85" t="s">
        <v>1</v>
      </c>
      <c r="I1132" s="85">
        <v>-1</v>
      </c>
      <c r="J1132" s="88">
        <v>0.60315300000000005</v>
      </c>
      <c r="K1132" s="146">
        <v>0.45803214773504403</v>
      </c>
      <c r="L1132" s="147">
        <v>2.2384919304806758E-9</v>
      </c>
      <c r="M1132" s="147">
        <v>0</v>
      </c>
      <c r="N1132" s="87">
        <v>0</v>
      </c>
      <c r="O1132" s="88">
        <v>0</v>
      </c>
      <c r="P1132" s="89" t="e">
        <v>#DIV/0!</v>
      </c>
    </row>
    <row r="1133" spans="1:16">
      <c r="A1133" s="75" t="s">
        <v>29041</v>
      </c>
      <c r="B1133" s="85">
        <v>1129</v>
      </c>
      <c r="C1133" s="85">
        <v>18423</v>
      </c>
      <c r="D1133" s="85">
        <v>1129</v>
      </c>
      <c r="E1133" s="86" t="s">
        <v>29040</v>
      </c>
      <c r="F1133" s="85" t="s">
        <v>238</v>
      </c>
      <c r="G1133" s="86" t="s">
        <v>3011</v>
      </c>
      <c r="H1133" s="85" t="s">
        <v>1</v>
      </c>
      <c r="I1133" s="85">
        <v>-1</v>
      </c>
      <c r="J1133" s="88">
        <v>0.60315300000000005</v>
      </c>
      <c r="K1133" s="146">
        <v>0.45794910770939007</v>
      </c>
      <c r="L1133" s="147">
        <v>2.238477533773846E-9</v>
      </c>
      <c r="M1133" s="147">
        <v>0</v>
      </c>
      <c r="N1133" s="87">
        <v>0</v>
      </c>
      <c r="O1133" s="88">
        <v>0</v>
      </c>
      <c r="P1133" s="89" t="e">
        <v>#DIV/0!</v>
      </c>
    </row>
    <row r="1134" spans="1:16">
      <c r="A1134" s="75" t="s">
        <v>12974</v>
      </c>
      <c r="B1134" s="85">
        <v>1130</v>
      </c>
      <c r="C1134" s="85">
        <v>8660</v>
      </c>
      <c r="D1134" s="85">
        <v>1130</v>
      </c>
      <c r="E1134" s="86" t="s">
        <v>12975</v>
      </c>
      <c r="F1134" s="85" t="s">
        <v>55</v>
      </c>
      <c r="G1134" s="86" t="s">
        <v>12976</v>
      </c>
      <c r="H1134" s="85" t="s">
        <v>1</v>
      </c>
      <c r="I1134" s="85">
        <v>-1</v>
      </c>
      <c r="J1134" s="88">
        <v>1.603351200000001E-2</v>
      </c>
      <c r="K1134" s="146">
        <v>1.0728707540256004E-2</v>
      </c>
      <c r="L1134" s="147">
        <v>9.7771149026640036E-11</v>
      </c>
      <c r="M1134" s="147">
        <v>2.7170100000000012E-12</v>
      </c>
      <c r="N1134" s="87">
        <v>0</v>
      </c>
      <c r="O1134" s="88">
        <v>0</v>
      </c>
      <c r="P1134" s="89" t="e">
        <v>#DIV/0!</v>
      </c>
    </row>
    <row r="1135" spans="1:16">
      <c r="A1135" s="75" t="s">
        <v>29473</v>
      </c>
      <c r="B1135" s="85">
        <v>1131</v>
      </c>
      <c r="C1135" s="85">
        <v>18765</v>
      </c>
      <c r="D1135" s="85">
        <v>1131</v>
      </c>
      <c r="E1135" s="86" t="s">
        <v>29474</v>
      </c>
      <c r="F1135" s="85" t="s">
        <v>1084</v>
      </c>
      <c r="G1135" s="86" t="s">
        <v>12976</v>
      </c>
      <c r="H1135" s="85" t="s">
        <v>1</v>
      </c>
      <c r="I1135" s="85">
        <v>-1</v>
      </c>
      <c r="J1135" s="88">
        <v>1.6033512E-2</v>
      </c>
      <c r="K1135" s="146">
        <v>1.0728707540255998E-2</v>
      </c>
      <c r="L1135" s="147">
        <v>9.777114902664001E-11</v>
      </c>
      <c r="M1135" s="147">
        <v>2.71701E-12</v>
      </c>
      <c r="N1135" s="87">
        <v>0</v>
      </c>
      <c r="O1135" s="88">
        <v>0</v>
      </c>
      <c r="P1135" s="89" t="e">
        <v>#DIV/0!</v>
      </c>
    </row>
    <row r="1136" spans="1:16">
      <c r="A1136" s="75" t="s">
        <v>29476</v>
      </c>
      <c r="B1136" s="85">
        <v>1132</v>
      </c>
      <c r="C1136" s="85">
        <v>18767</v>
      </c>
      <c r="D1136" s="85">
        <v>1132</v>
      </c>
      <c r="E1136" s="86" t="s">
        <v>29474</v>
      </c>
      <c r="F1136" s="85" t="s">
        <v>38</v>
      </c>
      <c r="G1136" s="86" t="s">
        <v>12976</v>
      </c>
      <c r="H1136" s="85" t="s">
        <v>1</v>
      </c>
      <c r="I1136" s="85">
        <v>-1</v>
      </c>
      <c r="J1136" s="88">
        <v>1.6033512E-2</v>
      </c>
      <c r="K1136" s="146">
        <v>1.0728707540255998E-2</v>
      </c>
      <c r="L1136" s="147">
        <v>9.777114902664001E-11</v>
      </c>
      <c r="M1136" s="147">
        <v>2.71701E-12</v>
      </c>
      <c r="N1136" s="87">
        <v>0</v>
      </c>
      <c r="O1136" s="88">
        <v>0</v>
      </c>
      <c r="P1136" s="89" t="e">
        <v>#DIV/0!</v>
      </c>
    </row>
    <row r="1137" spans="1:16">
      <c r="A1137" s="75" t="s">
        <v>12977</v>
      </c>
      <c r="B1137" s="85">
        <v>1133</v>
      </c>
      <c r="C1137" s="85">
        <v>8661</v>
      </c>
      <c r="D1137" s="85">
        <v>1133</v>
      </c>
      <c r="E1137" s="86" t="s">
        <v>12978</v>
      </c>
      <c r="F1137" s="85" t="s">
        <v>55</v>
      </c>
      <c r="G1137" s="86" t="s">
        <v>12979</v>
      </c>
      <c r="H1137" s="85" t="s">
        <v>1</v>
      </c>
      <c r="I1137" s="85">
        <v>-1</v>
      </c>
      <c r="J1137" s="88">
        <v>2.270901835294227E-2</v>
      </c>
      <c r="K1137" s="146">
        <v>1.8733692863903976E-2</v>
      </c>
      <c r="L1137" s="147">
        <v>4.526280846229714E-10</v>
      </c>
      <c r="M1137" s="147">
        <v>8.643286770652225E-4</v>
      </c>
      <c r="N1137" s="87">
        <v>0.115006767923055</v>
      </c>
      <c r="O1137" s="88">
        <v>4.1653426439422006E-3</v>
      </c>
      <c r="P1137" s="89">
        <v>36.21823931900262</v>
      </c>
    </row>
    <row r="1138" spans="1:16">
      <c r="A1138" s="75" t="s">
        <v>29544</v>
      </c>
      <c r="B1138" s="85">
        <v>1134</v>
      </c>
      <c r="C1138" s="85">
        <v>18818</v>
      </c>
      <c r="D1138" s="85">
        <v>1134</v>
      </c>
      <c r="E1138" s="86" t="s">
        <v>29545</v>
      </c>
      <c r="F1138" s="85" t="s">
        <v>1084</v>
      </c>
      <c r="G1138" s="86" t="s">
        <v>12979</v>
      </c>
      <c r="H1138" s="85" t="s">
        <v>1</v>
      </c>
      <c r="I1138" s="85">
        <v>-1</v>
      </c>
      <c r="J1138" s="88">
        <v>2.354043412542715E-2</v>
      </c>
      <c r="K1138" s="146">
        <v>1.8264042565535873E-2</v>
      </c>
      <c r="L1138" s="147">
        <v>4.54323043702419E-10</v>
      </c>
      <c r="M1138" s="147">
        <v>8.5769997587180488E-4</v>
      </c>
      <c r="N1138" s="87">
        <v>0.1145513512355521</v>
      </c>
      <c r="O1138" s="88">
        <v>5.16574389388578E-3</v>
      </c>
      <c r="P1138" s="89">
        <v>45.095442682849317</v>
      </c>
    </row>
    <row r="1139" spans="1:16">
      <c r="A1139" s="75" t="s">
        <v>29547</v>
      </c>
      <c r="B1139" s="85">
        <v>1135</v>
      </c>
      <c r="C1139" s="85">
        <v>18820</v>
      </c>
      <c r="D1139" s="85">
        <v>1135</v>
      </c>
      <c r="E1139" s="86" t="s">
        <v>29545</v>
      </c>
      <c r="F1139" s="85" t="s">
        <v>38</v>
      </c>
      <c r="G1139" s="86" t="s">
        <v>12979</v>
      </c>
      <c r="H1139" s="85" t="s">
        <v>1</v>
      </c>
      <c r="I1139" s="85">
        <v>-1</v>
      </c>
      <c r="J1139" s="88">
        <v>2.2689444172770919E-2</v>
      </c>
      <c r="K1139" s="146">
        <v>1.8744749930490974E-2</v>
      </c>
      <c r="L1139" s="147">
        <v>4.5258817987795497E-10</v>
      </c>
      <c r="M1139" s="147">
        <v>8.6448473784221994E-4</v>
      </c>
      <c r="N1139" s="87">
        <v>0.1150174898850255</v>
      </c>
      <c r="O1139" s="88">
        <v>4.1417900064314329E-3</v>
      </c>
      <c r="P1139" s="89">
        <v>36.010088644532885</v>
      </c>
    </row>
    <row r="1140" spans="1:16">
      <c r="A1140" s="75" t="s">
        <v>1614</v>
      </c>
      <c r="B1140" s="85">
        <v>1136</v>
      </c>
      <c r="C1140" s="85">
        <v>801</v>
      </c>
      <c r="D1140" s="85">
        <v>1136</v>
      </c>
      <c r="E1140" s="86" t="s">
        <v>1615</v>
      </c>
      <c r="F1140" s="85" t="s">
        <v>38</v>
      </c>
      <c r="G1140" s="86" t="s">
        <v>1616</v>
      </c>
      <c r="H1140" s="85" t="s">
        <v>1</v>
      </c>
      <c r="I1140" s="85">
        <v>1</v>
      </c>
      <c r="J1140" s="88">
        <v>10.872215042652829</v>
      </c>
      <c r="K1140" s="146">
        <v>20.685546830974921</v>
      </c>
      <c r="L1140" s="147">
        <v>6.3883628272330945E-8</v>
      </c>
      <c r="M1140" s="147">
        <v>1.284967560681745</v>
      </c>
      <c r="N1140" s="87">
        <v>173.45019054827171</v>
      </c>
      <c r="O1140" s="88">
        <v>9.1323848917916806</v>
      </c>
      <c r="P1140" s="89">
        <v>52.651339631997182</v>
      </c>
    </row>
    <row r="1141" spans="1:16">
      <c r="A1141" s="75" t="s">
        <v>1617</v>
      </c>
      <c r="B1141" s="85">
        <v>1137</v>
      </c>
      <c r="C1141" s="85">
        <v>802</v>
      </c>
      <c r="D1141" s="85">
        <v>1137</v>
      </c>
      <c r="E1141" s="86" t="s">
        <v>1615</v>
      </c>
      <c r="F1141" s="85" t="s">
        <v>11</v>
      </c>
      <c r="G1141" s="86" t="s">
        <v>1616</v>
      </c>
      <c r="H1141" s="85" t="s">
        <v>1</v>
      </c>
      <c r="I1141" s="85">
        <v>1</v>
      </c>
      <c r="J1141" s="88">
        <v>8.6485585508363343</v>
      </c>
      <c r="K1141" s="146">
        <v>17.349194264890389</v>
      </c>
      <c r="L1141" s="147">
        <v>5.458471911261339E-8</v>
      </c>
      <c r="M1141" s="147">
        <v>1.1481724704097021</v>
      </c>
      <c r="N1141" s="87">
        <v>169.3571464730932</v>
      </c>
      <c r="O1141" s="88">
        <v>7.4015627407219764</v>
      </c>
      <c r="P1141" s="89">
        <v>43.703870163506259</v>
      </c>
    </row>
    <row r="1142" spans="1:16">
      <c r="A1142" s="75" t="s">
        <v>12980</v>
      </c>
      <c r="B1142" s="85">
        <v>1138</v>
      </c>
      <c r="C1142" s="85">
        <v>8662</v>
      </c>
      <c r="D1142" s="85">
        <v>1138</v>
      </c>
      <c r="E1142" s="86" t="s">
        <v>12981</v>
      </c>
      <c r="F1142" s="85" t="s">
        <v>55</v>
      </c>
      <c r="G1142" s="86" t="s">
        <v>1616</v>
      </c>
      <c r="H1142" s="85" t="s">
        <v>1</v>
      </c>
      <c r="I1142" s="85">
        <v>1</v>
      </c>
      <c r="J1142" s="88">
        <v>10.506878164991191</v>
      </c>
      <c r="K1142" s="146">
        <v>20.118465624303518</v>
      </c>
      <c r="L1142" s="147">
        <v>6.2420062945708274E-8</v>
      </c>
      <c r="M1142" s="147">
        <v>1.267944728519959</v>
      </c>
      <c r="N1142" s="87">
        <v>173.7448112564405</v>
      </c>
      <c r="O1142" s="88">
        <v>8.8574612284450502</v>
      </c>
      <c r="P1142" s="89">
        <v>50.979716541703141</v>
      </c>
    </row>
    <row r="1143" spans="1:16">
      <c r="A1143" s="75" t="s">
        <v>1618</v>
      </c>
      <c r="B1143" s="85">
        <v>1139</v>
      </c>
      <c r="C1143" s="85">
        <v>803</v>
      </c>
      <c r="D1143" s="85">
        <v>1139</v>
      </c>
      <c r="E1143" s="86" t="s">
        <v>1619</v>
      </c>
      <c r="F1143" s="85" t="s">
        <v>38</v>
      </c>
      <c r="G1143" s="86" t="s">
        <v>1620</v>
      </c>
      <c r="H1143" s="85" t="s">
        <v>1</v>
      </c>
      <c r="I1143" s="85">
        <v>1</v>
      </c>
      <c r="J1143" s="88">
        <v>4.6375718916705582</v>
      </c>
      <c r="K1143" s="146">
        <v>5.5108144144209517</v>
      </c>
      <c r="L1143" s="147">
        <v>1.9892959181333811E-8</v>
      </c>
      <c r="M1143" s="147">
        <v>0.77019447922416739</v>
      </c>
      <c r="N1143" s="87">
        <v>104.72079337928071</v>
      </c>
      <c r="O1143" s="88">
        <v>3.932054930905394</v>
      </c>
      <c r="P1143" s="89">
        <v>37.547986450638959</v>
      </c>
    </row>
    <row r="1144" spans="1:16">
      <c r="A1144" s="75" t="s">
        <v>1621</v>
      </c>
      <c r="B1144" s="85">
        <v>1140</v>
      </c>
      <c r="C1144" s="85">
        <v>804</v>
      </c>
      <c r="D1144" s="85">
        <v>1140</v>
      </c>
      <c r="E1144" s="86" t="s">
        <v>1619</v>
      </c>
      <c r="F1144" s="85" t="s">
        <v>11</v>
      </c>
      <c r="G1144" s="86" t="s">
        <v>1620</v>
      </c>
      <c r="H1144" s="85" t="s">
        <v>1</v>
      </c>
      <c r="I1144" s="85">
        <v>1</v>
      </c>
      <c r="J1144" s="88">
        <v>4.4881189798124703</v>
      </c>
      <c r="K1144" s="146">
        <v>5.2856520028249339</v>
      </c>
      <c r="L1144" s="147">
        <v>1.925167364207626E-8</v>
      </c>
      <c r="M1144" s="147">
        <v>0.76439486143488877</v>
      </c>
      <c r="N1144" s="87">
        <v>104.1182253225208</v>
      </c>
      <c r="O1144" s="88">
        <v>3.8017770785229321</v>
      </c>
      <c r="P1144" s="89">
        <v>36.514040330080491</v>
      </c>
    </row>
    <row r="1145" spans="1:16">
      <c r="A1145" s="75" t="s">
        <v>12982</v>
      </c>
      <c r="B1145" s="85">
        <v>1141</v>
      </c>
      <c r="C1145" s="85">
        <v>8663</v>
      </c>
      <c r="D1145" s="85">
        <v>1141</v>
      </c>
      <c r="E1145" s="86" t="s">
        <v>12983</v>
      </c>
      <c r="F1145" s="85" t="s">
        <v>55</v>
      </c>
      <c r="G1145" s="86" t="s">
        <v>1620</v>
      </c>
      <c r="H1145" s="85" t="s">
        <v>1</v>
      </c>
      <c r="I1145" s="85">
        <v>1</v>
      </c>
      <c r="J1145" s="88">
        <v>4.6762618957135107</v>
      </c>
      <c r="K1145" s="146">
        <v>5.5481243343168147</v>
      </c>
      <c r="L1145" s="147">
        <v>2.014623895154871E-8</v>
      </c>
      <c r="M1145" s="147">
        <v>0.77999800833665456</v>
      </c>
      <c r="N1145" s="87">
        <v>105.81925350720191</v>
      </c>
      <c r="O1145" s="88">
        <v>3.968888102082317</v>
      </c>
      <c r="P1145" s="89">
        <v>37.506294653762609</v>
      </c>
    </row>
    <row r="1146" spans="1:16">
      <c r="A1146" s="75" t="s">
        <v>1622</v>
      </c>
      <c r="B1146" s="85">
        <v>1142</v>
      </c>
      <c r="C1146" s="85">
        <v>805</v>
      </c>
      <c r="D1146" s="85">
        <v>1142</v>
      </c>
      <c r="E1146" s="86" t="s">
        <v>1623</v>
      </c>
      <c r="F1146" s="85" t="s">
        <v>38</v>
      </c>
      <c r="G1146" s="86" t="s">
        <v>1624</v>
      </c>
      <c r="H1146" s="85" t="s">
        <v>1</v>
      </c>
      <c r="I1146" s="85">
        <v>1</v>
      </c>
      <c r="J1146" s="88">
        <v>3.7369812389963548</v>
      </c>
      <c r="K1146" s="146">
        <v>4.1751699948209762</v>
      </c>
      <c r="L1146" s="147">
        <v>1.5468062937854401E-8</v>
      </c>
      <c r="M1146" s="147">
        <v>0.72214098104600066</v>
      </c>
      <c r="N1146" s="87">
        <v>96.674644779082897</v>
      </c>
      <c r="O1146" s="88">
        <v>3.130001668564498</v>
      </c>
      <c r="P1146" s="89">
        <v>32.376655489317343</v>
      </c>
    </row>
    <row r="1147" spans="1:16">
      <c r="A1147" s="75" t="s">
        <v>1625</v>
      </c>
      <c r="B1147" s="85">
        <v>1143</v>
      </c>
      <c r="C1147" s="85">
        <v>806</v>
      </c>
      <c r="D1147" s="85">
        <v>1143</v>
      </c>
      <c r="E1147" s="86" t="s">
        <v>1623</v>
      </c>
      <c r="F1147" s="85" t="s">
        <v>11</v>
      </c>
      <c r="G1147" s="86" t="s">
        <v>1624</v>
      </c>
      <c r="H1147" s="85" t="s">
        <v>1</v>
      </c>
      <c r="I1147" s="85">
        <v>1</v>
      </c>
      <c r="J1147" s="88">
        <v>3.3907573801221709</v>
      </c>
      <c r="K1147" s="146">
        <v>3.6144174047454447</v>
      </c>
      <c r="L1147" s="147">
        <v>1.390784427659055E-8</v>
      </c>
      <c r="M1147" s="147">
        <v>0.71489125181774793</v>
      </c>
      <c r="N1147" s="87">
        <v>95.552639917537235</v>
      </c>
      <c r="O1147" s="88">
        <v>2.8286971642159502</v>
      </c>
      <c r="P1147" s="89">
        <v>29.603548019784075</v>
      </c>
    </row>
    <row r="1148" spans="1:16">
      <c r="A1148" s="75" t="s">
        <v>12984</v>
      </c>
      <c r="B1148" s="85">
        <v>1144</v>
      </c>
      <c r="C1148" s="85">
        <v>8664</v>
      </c>
      <c r="D1148" s="85">
        <v>1144</v>
      </c>
      <c r="E1148" s="86" t="s">
        <v>12985</v>
      </c>
      <c r="F1148" s="85" t="s">
        <v>55</v>
      </c>
      <c r="G1148" s="86" t="s">
        <v>1624</v>
      </c>
      <c r="H1148" s="85" t="s">
        <v>1</v>
      </c>
      <c r="I1148" s="85">
        <v>1</v>
      </c>
      <c r="J1148" s="88">
        <v>3.7311583883716031</v>
      </c>
      <c r="K1148" s="146">
        <v>4.1538661872898404</v>
      </c>
      <c r="L1148" s="147">
        <v>1.5503813245164618E-8</v>
      </c>
      <c r="M1148" s="147">
        <v>0.7278571975764242</v>
      </c>
      <c r="N1148" s="87">
        <v>97.263484920718994</v>
      </c>
      <c r="O1148" s="88">
        <v>3.126985807585124</v>
      </c>
      <c r="P1148" s="89">
        <v>32.14963776111847</v>
      </c>
    </row>
    <row r="1149" spans="1:16">
      <c r="A1149" s="75" t="s">
        <v>1626</v>
      </c>
      <c r="B1149" s="85">
        <v>1145</v>
      </c>
      <c r="C1149" s="85">
        <v>807</v>
      </c>
      <c r="D1149" s="85">
        <v>1145</v>
      </c>
      <c r="E1149" s="86" t="s">
        <v>1627</v>
      </c>
      <c r="F1149" s="85" t="s">
        <v>38</v>
      </c>
      <c r="G1149" s="86" t="s">
        <v>1628</v>
      </c>
      <c r="H1149" s="85" t="s">
        <v>1</v>
      </c>
      <c r="I1149" s="85">
        <v>1</v>
      </c>
      <c r="J1149" s="88">
        <v>0.54039195656708727</v>
      </c>
      <c r="K1149" s="146">
        <v>0.60147263210460655</v>
      </c>
      <c r="L1149" s="147">
        <v>3.8320393210130024E-9</v>
      </c>
      <c r="M1149" s="147">
        <v>0.2390415958115622</v>
      </c>
      <c r="N1149" s="87">
        <v>26.19147532473529</v>
      </c>
      <c r="O1149" s="88">
        <v>0.3946740888526834</v>
      </c>
      <c r="P1149" s="89">
        <v>15.068799445594891</v>
      </c>
    </row>
    <row r="1150" spans="1:16">
      <c r="A1150" s="75" t="s">
        <v>1629</v>
      </c>
      <c r="B1150" s="85">
        <v>1146</v>
      </c>
      <c r="C1150" s="85">
        <v>808</v>
      </c>
      <c r="D1150" s="85">
        <v>1146</v>
      </c>
      <c r="E1150" s="86" t="s">
        <v>1627</v>
      </c>
      <c r="F1150" s="85" t="s">
        <v>11</v>
      </c>
      <c r="G1150" s="86" t="s">
        <v>1628</v>
      </c>
      <c r="H1150" s="85" t="s">
        <v>1</v>
      </c>
      <c r="I1150" s="85">
        <v>1</v>
      </c>
      <c r="J1150" s="88">
        <v>0.52207256853024442</v>
      </c>
      <c r="K1150" s="146">
        <v>0.54255255690900006</v>
      </c>
      <c r="L1150" s="147">
        <v>3.7117842202532951E-9</v>
      </c>
      <c r="M1150" s="147">
        <v>0.2387519172904754</v>
      </c>
      <c r="N1150" s="87">
        <v>26.178870453878609</v>
      </c>
      <c r="O1150" s="88">
        <v>0.36046523382774309</v>
      </c>
      <c r="P1150" s="89">
        <v>13.769319591645608</v>
      </c>
    </row>
    <row r="1151" spans="1:16">
      <c r="A1151" s="75" t="s">
        <v>12986</v>
      </c>
      <c r="B1151" s="85">
        <v>1147</v>
      </c>
      <c r="C1151" s="85">
        <v>8665</v>
      </c>
      <c r="D1151" s="85">
        <v>1147</v>
      </c>
      <c r="E1151" s="86" t="s">
        <v>12987</v>
      </c>
      <c r="F1151" s="85" t="s">
        <v>55</v>
      </c>
      <c r="G1151" s="86" t="s">
        <v>1628</v>
      </c>
      <c r="H1151" s="85" t="s">
        <v>1</v>
      </c>
      <c r="I1151" s="85">
        <v>1</v>
      </c>
      <c r="J1151" s="88">
        <v>0.54737605560132019</v>
      </c>
      <c r="K1151" s="146">
        <v>0.59725544310477452</v>
      </c>
      <c r="L1151" s="147">
        <v>3.855106088343841E-9</v>
      </c>
      <c r="M1151" s="147">
        <v>0.24071801266570339</v>
      </c>
      <c r="N1151" s="87">
        <v>26.383422140664859</v>
      </c>
      <c r="O1151" s="88">
        <v>0.39517688031673398</v>
      </c>
      <c r="P1151" s="89">
        <v>14.97822678990708</v>
      </c>
    </row>
    <row r="1152" spans="1:16">
      <c r="A1152" s="75" t="s">
        <v>1630</v>
      </c>
      <c r="B1152" s="85">
        <v>1148</v>
      </c>
      <c r="C1152" s="85">
        <v>809</v>
      </c>
      <c r="D1152" s="85">
        <v>1148</v>
      </c>
      <c r="E1152" s="86" t="s">
        <v>1631</v>
      </c>
      <c r="F1152" s="85" t="s">
        <v>38</v>
      </c>
      <c r="G1152" s="86" t="s">
        <v>1632</v>
      </c>
      <c r="H1152" s="85" t="s">
        <v>1</v>
      </c>
      <c r="I1152" s="85">
        <v>1</v>
      </c>
      <c r="J1152" s="88">
        <v>0.80549604890454918</v>
      </c>
      <c r="K1152" s="146">
        <v>0.82947821022424362</v>
      </c>
      <c r="L1152" s="147">
        <v>3.5767616274953041E-9</v>
      </c>
      <c r="M1152" s="147">
        <v>0.50619630653885161</v>
      </c>
      <c r="N1152" s="87">
        <v>52.399860103218437</v>
      </c>
      <c r="O1152" s="88">
        <v>0.5247964175967802</v>
      </c>
      <c r="P1152" s="89">
        <v>10.015225547606887</v>
      </c>
    </row>
    <row r="1153" spans="1:16">
      <c r="A1153" s="75" t="s">
        <v>1633</v>
      </c>
      <c r="B1153" s="85">
        <v>1149</v>
      </c>
      <c r="C1153" s="85">
        <v>810</v>
      </c>
      <c r="D1153" s="85">
        <v>1149</v>
      </c>
      <c r="E1153" s="86" t="s">
        <v>1631</v>
      </c>
      <c r="F1153" s="85" t="s">
        <v>11</v>
      </c>
      <c r="G1153" s="86" t="s">
        <v>1632</v>
      </c>
      <c r="H1153" s="85" t="s">
        <v>1</v>
      </c>
      <c r="I1153" s="85">
        <v>1</v>
      </c>
      <c r="J1153" s="88">
        <v>0.86440003741428717</v>
      </c>
      <c r="K1153" s="146">
        <v>0.81357931011152562</v>
      </c>
      <c r="L1153" s="147">
        <v>3.6644576370704681E-9</v>
      </c>
      <c r="M1153" s="147">
        <v>0.51071227902063598</v>
      </c>
      <c r="N1153" s="87">
        <v>52.968033100896193</v>
      </c>
      <c r="O1153" s="88">
        <v>0.52931827432724576</v>
      </c>
      <c r="P1153" s="89">
        <v>9.9931646191009857</v>
      </c>
    </row>
    <row r="1154" spans="1:16">
      <c r="A1154" s="75" t="s">
        <v>12988</v>
      </c>
      <c r="B1154" s="85">
        <v>1150</v>
      </c>
      <c r="C1154" s="85">
        <v>8666</v>
      </c>
      <c r="D1154" s="85">
        <v>1150</v>
      </c>
      <c r="E1154" s="86" t="s">
        <v>12989</v>
      </c>
      <c r="F1154" s="85" t="s">
        <v>55</v>
      </c>
      <c r="G1154" s="86" t="s">
        <v>1632</v>
      </c>
      <c r="H1154" s="85" t="s">
        <v>1</v>
      </c>
      <c r="I1154" s="85">
        <v>1</v>
      </c>
      <c r="J1154" s="88">
        <v>0.83800960559284343</v>
      </c>
      <c r="K1154" s="146">
        <v>0.83948349266534761</v>
      </c>
      <c r="L1154" s="147">
        <v>3.6685754414177509E-9</v>
      </c>
      <c r="M1154" s="147">
        <v>0.50946143485919027</v>
      </c>
      <c r="N1154" s="87">
        <v>52.78380764048692</v>
      </c>
      <c r="O1154" s="88">
        <v>0.53810328614071368</v>
      </c>
      <c r="P1154" s="89">
        <v>10.194476491839341</v>
      </c>
    </row>
    <row r="1155" spans="1:16">
      <c r="A1155" s="75" t="s">
        <v>1634</v>
      </c>
      <c r="B1155" s="85">
        <v>1151</v>
      </c>
      <c r="C1155" s="85">
        <v>811</v>
      </c>
      <c r="D1155" s="85">
        <v>1151</v>
      </c>
      <c r="E1155" s="86" t="s">
        <v>1635</v>
      </c>
      <c r="F1155" s="85" t="s">
        <v>38</v>
      </c>
      <c r="G1155" s="86" t="s">
        <v>1636</v>
      </c>
      <c r="H1155" s="85" t="s">
        <v>1</v>
      </c>
      <c r="I1155" s="85">
        <v>1</v>
      </c>
      <c r="J1155" s="88">
        <v>1.341177843234362</v>
      </c>
      <c r="K1155" s="146">
        <v>1.4651991313820723</v>
      </c>
      <c r="L1155" s="147">
        <v>5.9055739538594741E-9</v>
      </c>
      <c r="M1155" s="147">
        <v>0.43708085384804479</v>
      </c>
      <c r="N1155" s="87">
        <v>48.17790098161862</v>
      </c>
      <c r="O1155" s="88">
        <v>1.042892251972781</v>
      </c>
      <c r="P1155" s="89">
        <v>21.646693415943485</v>
      </c>
    </row>
    <row r="1156" spans="1:16">
      <c r="A1156" s="75" t="s">
        <v>1637</v>
      </c>
      <c r="B1156" s="85">
        <v>1152</v>
      </c>
      <c r="C1156" s="85">
        <v>812</v>
      </c>
      <c r="D1156" s="85">
        <v>1152</v>
      </c>
      <c r="E1156" s="86" t="s">
        <v>1635</v>
      </c>
      <c r="F1156" s="85" t="s">
        <v>11</v>
      </c>
      <c r="G1156" s="86" t="s">
        <v>1636</v>
      </c>
      <c r="H1156" s="85" t="s">
        <v>1</v>
      </c>
      <c r="I1156" s="85">
        <v>1</v>
      </c>
      <c r="J1156" s="88">
        <v>1.3082474818356511</v>
      </c>
      <c r="K1156" s="146">
        <v>1.348142951568607</v>
      </c>
      <c r="L1156" s="147">
        <v>5.6308615650611481E-9</v>
      </c>
      <c r="M1156" s="147">
        <v>0.43773052104294441</v>
      </c>
      <c r="N1156" s="87">
        <v>47.973466305123793</v>
      </c>
      <c r="O1156" s="88">
        <v>0.98080400463363082</v>
      </c>
      <c r="P1156" s="89">
        <v>20.444718303144093</v>
      </c>
    </row>
    <row r="1157" spans="1:16">
      <c r="A1157" s="75" t="s">
        <v>12990</v>
      </c>
      <c r="B1157" s="85">
        <v>1153</v>
      </c>
      <c r="C1157" s="85">
        <v>8667</v>
      </c>
      <c r="D1157" s="85">
        <v>1153</v>
      </c>
      <c r="E1157" s="86" t="s">
        <v>12991</v>
      </c>
      <c r="F1157" s="85" t="s">
        <v>55</v>
      </c>
      <c r="G1157" s="86" t="s">
        <v>1636</v>
      </c>
      <c r="H1157" s="85" t="s">
        <v>1</v>
      </c>
      <c r="I1157" s="85">
        <v>1</v>
      </c>
      <c r="J1157" s="88">
        <v>1.3433316662251571</v>
      </c>
      <c r="K1157" s="146">
        <v>1.4417625908414728</v>
      </c>
      <c r="L1157" s="147">
        <v>5.8775783231098019E-9</v>
      </c>
      <c r="M1157" s="147">
        <v>0.43906781121143662</v>
      </c>
      <c r="N1157" s="87">
        <v>48.306430330987801</v>
      </c>
      <c r="O1157" s="88">
        <v>1.034178329569404</v>
      </c>
      <c r="P1157" s="89">
        <v>21.408709409562707</v>
      </c>
    </row>
    <row r="1158" spans="1:16">
      <c r="A1158" s="75" t="s">
        <v>1638</v>
      </c>
      <c r="B1158" s="85">
        <v>1154</v>
      </c>
      <c r="C1158" s="85">
        <v>813</v>
      </c>
      <c r="D1158" s="85">
        <v>1154</v>
      </c>
      <c r="E1158" s="86" t="s">
        <v>1639</v>
      </c>
      <c r="F1158" s="85" t="s">
        <v>38</v>
      </c>
      <c r="G1158" s="86" t="s">
        <v>1640</v>
      </c>
      <c r="H1158" s="85" t="s">
        <v>1</v>
      </c>
      <c r="I1158" s="85">
        <v>1</v>
      </c>
      <c r="J1158" s="88">
        <v>2.1572630501321211</v>
      </c>
      <c r="K1158" s="146">
        <v>3.2373084930082889</v>
      </c>
      <c r="L1158" s="147">
        <v>9.9334771838258846E-9</v>
      </c>
      <c r="M1158" s="147">
        <v>0.40460927745769371</v>
      </c>
      <c r="N1158" s="87">
        <v>52.236219246241262</v>
      </c>
      <c r="O1158" s="88">
        <v>1.743825914837714</v>
      </c>
      <c r="P1158" s="89">
        <v>33.38346342826474</v>
      </c>
    </row>
    <row r="1159" spans="1:16">
      <c r="A1159" s="75" t="s">
        <v>1641</v>
      </c>
      <c r="B1159" s="85">
        <v>1155</v>
      </c>
      <c r="C1159" s="85">
        <v>814</v>
      </c>
      <c r="D1159" s="85">
        <v>1155</v>
      </c>
      <c r="E1159" s="86" t="s">
        <v>1639</v>
      </c>
      <c r="F1159" s="85" t="s">
        <v>11</v>
      </c>
      <c r="G1159" s="86" t="s">
        <v>1640</v>
      </c>
      <c r="H1159" s="85" t="s">
        <v>1</v>
      </c>
      <c r="I1159" s="85">
        <v>1</v>
      </c>
      <c r="J1159" s="88">
        <v>1.9706645832692751</v>
      </c>
      <c r="K1159" s="146">
        <v>2.9019993422814232</v>
      </c>
      <c r="L1159" s="147">
        <v>9.1136095224576337E-9</v>
      </c>
      <c r="M1159" s="147">
        <v>0.39896863066093652</v>
      </c>
      <c r="N1159" s="87">
        <v>51.733586991851233</v>
      </c>
      <c r="O1159" s="88">
        <v>1.5528966762257781</v>
      </c>
      <c r="P1159" s="89">
        <v>30.017185478949706</v>
      </c>
    </row>
    <row r="1160" spans="1:16">
      <c r="A1160" s="75" t="s">
        <v>12992</v>
      </c>
      <c r="B1160" s="85">
        <v>1156</v>
      </c>
      <c r="C1160" s="85">
        <v>8668</v>
      </c>
      <c r="D1160" s="85">
        <v>1156</v>
      </c>
      <c r="E1160" s="86" t="s">
        <v>12993</v>
      </c>
      <c r="F1160" s="85" t="s">
        <v>55</v>
      </c>
      <c r="G1160" s="86" t="s">
        <v>1640</v>
      </c>
      <c r="H1160" s="85" t="s">
        <v>1</v>
      </c>
      <c r="I1160" s="85">
        <v>1</v>
      </c>
      <c r="J1160" s="88">
        <v>2.1086153727655672</v>
      </c>
      <c r="K1160" s="146">
        <v>3.141719189561162</v>
      </c>
      <c r="L1160" s="147">
        <v>9.7252573895087529E-9</v>
      </c>
      <c r="M1160" s="147">
        <v>0.40451670512603349</v>
      </c>
      <c r="N1160" s="87">
        <v>52.266166757080867</v>
      </c>
      <c r="O1160" s="88">
        <v>1.6925181461419261</v>
      </c>
      <c r="P1160" s="89">
        <v>32.382672217159076</v>
      </c>
    </row>
    <row r="1161" spans="1:16">
      <c r="A1161" s="75" t="s">
        <v>1651</v>
      </c>
      <c r="B1161" s="85">
        <v>1157</v>
      </c>
      <c r="C1161" s="85">
        <v>820</v>
      </c>
      <c r="D1161" s="85">
        <v>1157</v>
      </c>
      <c r="E1161" s="86" t="s">
        <v>1652</v>
      </c>
      <c r="F1161" s="85" t="s">
        <v>509</v>
      </c>
      <c r="G1161" s="86" t="s">
        <v>1653</v>
      </c>
      <c r="H1161" s="85" t="s">
        <v>1</v>
      </c>
      <c r="I1161" s="85">
        <v>1</v>
      </c>
      <c r="J1161" s="88">
        <v>0.81297477700175091</v>
      </c>
      <c r="K1161" s="146">
        <v>1.0659688574535966</v>
      </c>
      <c r="L1161" s="147">
        <v>3.8398430573451947E-9</v>
      </c>
      <c r="M1161" s="147">
        <v>0.3612585245330816</v>
      </c>
      <c r="N1161" s="87">
        <v>39.12604634815591</v>
      </c>
      <c r="O1161" s="88">
        <v>0.59702386294709542</v>
      </c>
      <c r="P1161" s="89">
        <v>15.258987775932908</v>
      </c>
    </row>
    <row r="1162" spans="1:16">
      <c r="A1162" s="75" t="s">
        <v>1654</v>
      </c>
      <c r="B1162" s="85">
        <v>1158</v>
      </c>
      <c r="C1162" s="85">
        <v>821</v>
      </c>
      <c r="D1162" s="85">
        <v>1158</v>
      </c>
      <c r="E1162" s="86" t="s">
        <v>1652</v>
      </c>
      <c r="F1162" s="85" t="s">
        <v>38</v>
      </c>
      <c r="G1162" s="86" t="s">
        <v>1653</v>
      </c>
      <c r="H1162" s="85" t="s">
        <v>1</v>
      </c>
      <c r="I1162" s="85">
        <v>1</v>
      </c>
      <c r="J1162" s="88">
        <v>1.13049618903955</v>
      </c>
      <c r="K1162" s="146">
        <v>1.4819815817401722</v>
      </c>
      <c r="L1162" s="147">
        <v>5.1645774982652323E-9</v>
      </c>
      <c r="M1162" s="147">
        <v>0.37408478203079421</v>
      </c>
      <c r="N1162" s="87">
        <v>43.129925814420353</v>
      </c>
      <c r="O1162" s="88">
        <v>0.87690080628786082</v>
      </c>
      <c r="P1162" s="89">
        <v>20.331609427314891</v>
      </c>
    </row>
    <row r="1163" spans="1:16">
      <c r="A1163" s="75" t="s">
        <v>1655</v>
      </c>
      <c r="B1163" s="85">
        <v>1159</v>
      </c>
      <c r="C1163" s="85">
        <v>822</v>
      </c>
      <c r="D1163" s="85">
        <v>1159</v>
      </c>
      <c r="E1163" s="86" t="s">
        <v>1652</v>
      </c>
      <c r="F1163" s="85" t="s">
        <v>11</v>
      </c>
      <c r="G1163" s="86" t="s">
        <v>1653</v>
      </c>
      <c r="H1163" s="85" t="s">
        <v>1</v>
      </c>
      <c r="I1163" s="85">
        <v>1</v>
      </c>
      <c r="J1163" s="88">
        <v>0.9634179114911976</v>
      </c>
      <c r="K1163" s="146">
        <v>1.1845296687609732</v>
      </c>
      <c r="L1163" s="147">
        <v>4.4335672751237148E-9</v>
      </c>
      <c r="M1163" s="147">
        <v>0.36858973006158757</v>
      </c>
      <c r="N1163" s="87">
        <v>42.597400211843102</v>
      </c>
      <c r="O1163" s="88">
        <v>0.70820674420832086</v>
      </c>
      <c r="P1163" s="89">
        <v>16.625586084744729</v>
      </c>
    </row>
    <row r="1164" spans="1:16">
      <c r="A1164" s="75" t="s">
        <v>12998</v>
      </c>
      <c r="B1164" s="85">
        <v>1160</v>
      </c>
      <c r="C1164" s="85">
        <v>8671</v>
      </c>
      <c r="D1164" s="85">
        <v>1160</v>
      </c>
      <c r="E1164" s="86" t="s">
        <v>12999</v>
      </c>
      <c r="F1164" s="85" t="s">
        <v>55</v>
      </c>
      <c r="G1164" s="86" t="s">
        <v>1653</v>
      </c>
      <c r="H1164" s="85" t="s">
        <v>1</v>
      </c>
      <c r="I1164" s="85">
        <v>1</v>
      </c>
      <c r="J1164" s="88">
        <v>1.08689103468944</v>
      </c>
      <c r="K1164" s="146">
        <v>1.3970593064430019</v>
      </c>
      <c r="L1164" s="147">
        <v>4.9798476875388897E-9</v>
      </c>
      <c r="M1164" s="147">
        <v>0.37398335700582092</v>
      </c>
      <c r="N1164" s="87">
        <v>43.13220214849855</v>
      </c>
      <c r="O1164" s="88">
        <v>0.83170036361419142</v>
      </c>
      <c r="P1164" s="89">
        <v>19.282585219061051</v>
      </c>
    </row>
    <row r="1165" spans="1:16">
      <c r="A1165" s="75" t="s">
        <v>1642</v>
      </c>
      <c r="B1165" s="85">
        <v>1161</v>
      </c>
      <c r="C1165" s="85">
        <v>815</v>
      </c>
      <c r="D1165" s="85">
        <v>1161</v>
      </c>
      <c r="E1165" s="86" t="s">
        <v>1643</v>
      </c>
      <c r="F1165" s="85" t="s">
        <v>509</v>
      </c>
      <c r="G1165" s="86" t="s">
        <v>1644</v>
      </c>
      <c r="H1165" s="85" t="s">
        <v>1</v>
      </c>
      <c r="I1165" s="85">
        <v>1</v>
      </c>
      <c r="J1165" s="88">
        <v>0.64719292376327675</v>
      </c>
      <c r="K1165" s="146">
        <v>0.85467533093870529</v>
      </c>
      <c r="L1165" s="147">
        <v>3.146174234203155E-9</v>
      </c>
      <c r="M1165" s="147">
        <v>0.36459154316488718</v>
      </c>
      <c r="N1165" s="87">
        <v>38.148711083947397</v>
      </c>
      <c r="O1165" s="88">
        <v>0.43952935478362581</v>
      </c>
      <c r="P1165" s="89">
        <v>11.521473263314929</v>
      </c>
    </row>
    <row r="1166" spans="1:16">
      <c r="A1166" s="75" t="s">
        <v>1645</v>
      </c>
      <c r="B1166" s="85">
        <v>1162</v>
      </c>
      <c r="C1166" s="85">
        <v>816</v>
      </c>
      <c r="D1166" s="85">
        <v>1162</v>
      </c>
      <c r="E1166" s="86" t="s">
        <v>1643</v>
      </c>
      <c r="F1166" s="85" t="s">
        <v>38</v>
      </c>
      <c r="G1166" s="86" t="s">
        <v>1644</v>
      </c>
      <c r="H1166" s="85" t="s">
        <v>1</v>
      </c>
      <c r="I1166" s="85">
        <v>1</v>
      </c>
      <c r="J1166" s="88">
        <v>0.96467851196164289</v>
      </c>
      <c r="K1166" s="146">
        <v>1.2691465231056784</v>
      </c>
      <c r="L1166" s="147">
        <v>4.4701626138096796E-9</v>
      </c>
      <c r="M1166" s="147">
        <v>0.37710348109791841</v>
      </c>
      <c r="N1166" s="87">
        <v>42.145769423914231</v>
      </c>
      <c r="O1166" s="88">
        <v>0.72000655420441118</v>
      </c>
      <c r="P1166" s="89">
        <v>17.083720716126425</v>
      </c>
    </row>
    <row r="1167" spans="1:16">
      <c r="A1167" s="75" t="s">
        <v>1646</v>
      </c>
      <c r="B1167" s="85">
        <v>1163</v>
      </c>
      <c r="C1167" s="85">
        <v>817</v>
      </c>
      <c r="D1167" s="85">
        <v>1163</v>
      </c>
      <c r="E1167" s="86" t="s">
        <v>1643</v>
      </c>
      <c r="F1167" s="85" t="s">
        <v>11</v>
      </c>
      <c r="G1167" s="86" t="s">
        <v>1644</v>
      </c>
      <c r="H1167" s="85" t="s">
        <v>1</v>
      </c>
      <c r="I1167" s="85">
        <v>1</v>
      </c>
      <c r="J1167" s="88">
        <v>0.80507691401561421</v>
      </c>
      <c r="K1167" s="146">
        <v>0.97282707452366501</v>
      </c>
      <c r="L1167" s="147">
        <v>3.7529890607330527E-9</v>
      </c>
      <c r="M1167" s="147">
        <v>0.37199546503687231</v>
      </c>
      <c r="N1167" s="87">
        <v>41.655182404534941</v>
      </c>
      <c r="O1167" s="88">
        <v>0.54927201513615853</v>
      </c>
      <c r="P1167" s="89">
        <v>13.186162763660352</v>
      </c>
    </row>
    <row r="1168" spans="1:16">
      <c r="A1168" s="75" t="s">
        <v>12994</v>
      </c>
      <c r="B1168" s="85">
        <v>1164</v>
      </c>
      <c r="C1168" s="85">
        <v>8669</v>
      </c>
      <c r="D1168" s="85">
        <v>1164</v>
      </c>
      <c r="E1168" s="86" t="s">
        <v>12995</v>
      </c>
      <c r="F1168" s="85" t="s">
        <v>55</v>
      </c>
      <c r="G1168" s="86" t="s">
        <v>1644</v>
      </c>
      <c r="H1168" s="85" t="s">
        <v>1</v>
      </c>
      <c r="I1168" s="85">
        <v>1</v>
      </c>
      <c r="J1168" s="88">
        <v>0.92354524986391584</v>
      </c>
      <c r="K1168" s="146">
        <v>1.1846054806837059</v>
      </c>
      <c r="L1168" s="147">
        <v>4.2900104150227926E-9</v>
      </c>
      <c r="M1168" s="147">
        <v>0.37713140366091558</v>
      </c>
      <c r="N1168" s="87">
        <v>42.161940638125948</v>
      </c>
      <c r="O1168" s="88">
        <v>0.67412887859256199</v>
      </c>
      <c r="P1168" s="89">
        <v>15.989038179683901</v>
      </c>
    </row>
    <row r="1169" spans="1:16">
      <c r="A1169" s="75" t="s">
        <v>1647</v>
      </c>
      <c r="B1169" s="85">
        <v>1165</v>
      </c>
      <c r="C1169" s="85">
        <v>818</v>
      </c>
      <c r="D1169" s="85">
        <v>1165</v>
      </c>
      <c r="E1169" s="86" t="s">
        <v>1648</v>
      </c>
      <c r="F1169" s="85" t="s">
        <v>38</v>
      </c>
      <c r="G1169" s="86" t="s">
        <v>1649</v>
      </c>
      <c r="H1169" s="85" t="s">
        <v>1</v>
      </c>
      <c r="I1169" s="85">
        <v>1</v>
      </c>
      <c r="J1169" s="88">
        <v>1.5593688660938581</v>
      </c>
      <c r="K1169" s="146">
        <v>2.0647189609131189</v>
      </c>
      <c r="L1169" s="147">
        <v>7.0949687305958102E-9</v>
      </c>
      <c r="M1169" s="147">
        <v>0.41460331557909252</v>
      </c>
      <c r="N1169" s="87">
        <v>50.601083590418561</v>
      </c>
      <c r="O1169" s="88">
        <v>1.2403202741976589</v>
      </c>
      <c r="P1169" s="89">
        <v>24.511733468737745</v>
      </c>
    </row>
    <row r="1170" spans="1:16">
      <c r="A1170" s="75" t="s">
        <v>1650</v>
      </c>
      <c r="B1170" s="85">
        <v>1166</v>
      </c>
      <c r="C1170" s="85">
        <v>819</v>
      </c>
      <c r="D1170" s="85">
        <v>1166</v>
      </c>
      <c r="E1170" s="86" t="s">
        <v>1648</v>
      </c>
      <c r="F1170" s="85" t="s">
        <v>11</v>
      </c>
      <c r="G1170" s="86" t="s">
        <v>1649</v>
      </c>
      <c r="H1170" s="85" t="s">
        <v>1</v>
      </c>
      <c r="I1170" s="85">
        <v>1</v>
      </c>
      <c r="J1170" s="88">
        <v>1.113088212776538</v>
      </c>
      <c r="K1170" s="146">
        <v>1.3572966904008472</v>
      </c>
      <c r="L1170" s="147">
        <v>5.2453451364314363E-9</v>
      </c>
      <c r="M1170" s="147">
        <v>0.39976723925278951</v>
      </c>
      <c r="N1170" s="87">
        <v>49.157463435217373</v>
      </c>
      <c r="O1170" s="88">
        <v>0.82413243897286503</v>
      </c>
      <c r="P1170" s="89">
        <v>16.765153882664343</v>
      </c>
    </row>
    <row r="1171" spans="1:16">
      <c r="A1171" s="75" t="s">
        <v>12996</v>
      </c>
      <c r="B1171" s="85">
        <v>1167</v>
      </c>
      <c r="C1171" s="85">
        <v>8670</v>
      </c>
      <c r="D1171" s="85">
        <v>1167</v>
      </c>
      <c r="E1171" s="86" t="s">
        <v>12997</v>
      </c>
      <c r="F1171" s="85" t="s">
        <v>55</v>
      </c>
      <c r="G1171" s="86" t="s">
        <v>1649</v>
      </c>
      <c r="H1171" s="85" t="s">
        <v>1</v>
      </c>
      <c r="I1171" s="85">
        <v>1</v>
      </c>
      <c r="J1171" s="88">
        <v>1.424872244028484</v>
      </c>
      <c r="K1171" s="146">
        <v>1.8461119061203015</v>
      </c>
      <c r="L1171" s="147">
        <v>6.5463195008411067E-9</v>
      </c>
      <c r="M1171" s="147">
        <v>0.41147080457492652</v>
      </c>
      <c r="N1171" s="87">
        <v>50.319947698264862</v>
      </c>
      <c r="O1171" s="88">
        <v>1.114543736320655</v>
      </c>
      <c r="P1171" s="89">
        <v>22.149143377569263</v>
      </c>
    </row>
    <row r="1172" spans="1:16">
      <c r="A1172" s="75" t="s">
        <v>1669</v>
      </c>
      <c r="B1172" s="85">
        <v>1168</v>
      </c>
      <c r="C1172" s="85">
        <v>829</v>
      </c>
      <c r="D1172" s="85">
        <v>1168</v>
      </c>
      <c r="E1172" s="86" t="s">
        <v>1670</v>
      </c>
      <c r="F1172" s="85" t="s">
        <v>38</v>
      </c>
      <c r="G1172" s="86" t="s">
        <v>1671</v>
      </c>
      <c r="H1172" s="85" t="s">
        <v>260</v>
      </c>
      <c r="I1172" s="85">
        <v>1</v>
      </c>
      <c r="J1172" s="88">
        <v>75448806.953118324</v>
      </c>
      <c r="K1172" s="146">
        <v>278233710.17651749</v>
      </c>
      <c r="L1172" s="147">
        <v>0.77268523886894069</v>
      </c>
      <c r="M1172" s="147">
        <v>7781301.2528122254</v>
      </c>
      <c r="N1172" s="87">
        <v>853256169.81375122</v>
      </c>
      <c r="O1172" s="88">
        <v>67459118.553078383</v>
      </c>
      <c r="P1172" s="89">
        <v>79.060803706585986</v>
      </c>
    </row>
    <row r="1173" spans="1:16">
      <c r="A1173" s="75" t="s">
        <v>1672</v>
      </c>
      <c r="B1173" s="85">
        <v>1169</v>
      </c>
      <c r="C1173" s="85">
        <v>830</v>
      </c>
      <c r="D1173" s="85">
        <v>1169</v>
      </c>
      <c r="E1173" s="86" t="s">
        <v>1670</v>
      </c>
      <c r="F1173" s="85" t="s">
        <v>11</v>
      </c>
      <c r="G1173" s="86" t="s">
        <v>1671</v>
      </c>
      <c r="H1173" s="85" t="s">
        <v>260</v>
      </c>
      <c r="I1173" s="85">
        <v>1</v>
      </c>
      <c r="J1173" s="88">
        <v>73668810.017675325</v>
      </c>
      <c r="K1173" s="146">
        <v>275479646.15340358</v>
      </c>
      <c r="L1173" s="147">
        <v>0.7618519502933222</v>
      </c>
      <c r="M1173" s="147">
        <v>7600054.1725181462</v>
      </c>
      <c r="N1173" s="87">
        <v>832651706.02485061</v>
      </c>
      <c r="O1173" s="88">
        <v>65933134.826800577</v>
      </c>
      <c r="P1173" s="89">
        <v>79.18453099864638</v>
      </c>
    </row>
    <row r="1174" spans="1:16">
      <c r="A1174" s="75" t="s">
        <v>13000</v>
      </c>
      <c r="B1174" s="85">
        <v>1170</v>
      </c>
      <c r="C1174" s="85">
        <v>8672</v>
      </c>
      <c r="D1174" s="85">
        <v>1170</v>
      </c>
      <c r="E1174" s="86" t="s">
        <v>13001</v>
      </c>
      <c r="F1174" s="85" t="s">
        <v>55</v>
      </c>
      <c r="G1174" s="86" t="s">
        <v>1671</v>
      </c>
      <c r="H1174" s="85" t="s">
        <v>260</v>
      </c>
      <c r="I1174" s="85">
        <v>1</v>
      </c>
      <c r="J1174" s="88">
        <v>74999918.837064132</v>
      </c>
      <c r="K1174" s="146">
        <v>277539177.17693102</v>
      </c>
      <c r="L1174" s="147">
        <v>0.76995324849156843</v>
      </c>
      <c r="M1174" s="147">
        <v>7735593.4997293334</v>
      </c>
      <c r="N1174" s="87">
        <v>848060037.87198198</v>
      </c>
      <c r="O1174" s="88">
        <v>67074288.699510276</v>
      </c>
      <c r="P1174" s="89">
        <v>79.09143893611386</v>
      </c>
    </row>
    <row r="1175" spans="1:16">
      <c r="A1175" s="75" t="s">
        <v>1656</v>
      </c>
      <c r="B1175" s="85">
        <v>1171</v>
      </c>
      <c r="C1175" s="85">
        <v>823</v>
      </c>
      <c r="D1175" s="85">
        <v>1171</v>
      </c>
      <c r="E1175" s="86" t="s">
        <v>1657</v>
      </c>
      <c r="F1175" s="85" t="s">
        <v>38</v>
      </c>
      <c r="G1175" s="86" t="s">
        <v>1658</v>
      </c>
      <c r="H1175" s="85" t="s">
        <v>1</v>
      </c>
      <c r="I1175" s="85">
        <v>-1</v>
      </c>
      <c r="J1175" s="88">
        <v>0</v>
      </c>
      <c r="K1175" s="146">
        <v>0</v>
      </c>
      <c r="L1175" s="147">
        <v>0</v>
      </c>
      <c r="M1175" s="147">
        <v>0</v>
      </c>
      <c r="N1175" s="87">
        <v>0</v>
      </c>
      <c r="O1175" s="88">
        <v>0</v>
      </c>
      <c r="P1175" s="89" t="e">
        <v>#DIV/0!</v>
      </c>
    </row>
    <row r="1176" spans="1:16">
      <c r="A1176" s="75" t="s">
        <v>1659</v>
      </c>
      <c r="B1176" s="85">
        <v>1172</v>
      </c>
      <c r="C1176" s="85">
        <v>824</v>
      </c>
      <c r="D1176" s="85">
        <v>1172</v>
      </c>
      <c r="E1176" s="86" t="s">
        <v>1657</v>
      </c>
      <c r="F1176" s="85" t="s">
        <v>11</v>
      </c>
      <c r="G1176" s="86" t="s">
        <v>1658</v>
      </c>
      <c r="H1176" s="85" t="s">
        <v>1</v>
      </c>
      <c r="I1176" s="85">
        <v>-1</v>
      </c>
      <c r="J1176" s="88">
        <v>0</v>
      </c>
      <c r="K1176" s="146">
        <v>0</v>
      </c>
      <c r="L1176" s="147">
        <v>0</v>
      </c>
      <c r="M1176" s="147">
        <v>0</v>
      </c>
      <c r="N1176" s="87">
        <v>0</v>
      </c>
      <c r="O1176" s="88">
        <v>0</v>
      </c>
      <c r="P1176" s="89" t="e">
        <v>#DIV/0!</v>
      </c>
    </row>
    <row r="1177" spans="1:16">
      <c r="A1177" s="75" t="s">
        <v>13002</v>
      </c>
      <c r="B1177" s="85">
        <v>1173</v>
      </c>
      <c r="C1177" s="85">
        <v>8673</v>
      </c>
      <c r="D1177" s="85">
        <v>1173</v>
      </c>
      <c r="E1177" s="86" t="s">
        <v>13003</v>
      </c>
      <c r="F1177" s="85" t="s">
        <v>38</v>
      </c>
      <c r="G1177" s="86" t="s">
        <v>1658</v>
      </c>
      <c r="H1177" s="85" t="s">
        <v>1</v>
      </c>
      <c r="I1177" s="85">
        <v>-1</v>
      </c>
      <c r="J1177" s="88">
        <v>7.6037028630804013E-2</v>
      </c>
      <c r="K1177" s="146">
        <v>9.8549654080925794E-2</v>
      </c>
      <c r="L1177" s="147">
        <v>3.7591124031260912E-10</v>
      </c>
      <c r="M1177" s="147">
        <v>6.7908899608987256E-3</v>
      </c>
      <c r="N1177" s="87">
        <v>0.80885914109574553</v>
      </c>
      <c r="O1177" s="88">
        <v>7.0654917768876016E-2</v>
      </c>
      <c r="P1177" s="89">
        <v>87.35132506898691</v>
      </c>
    </row>
    <row r="1178" spans="1:16">
      <c r="A1178" s="75" t="s">
        <v>13004</v>
      </c>
      <c r="B1178" s="85">
        <v>1174</v>
      </c>
      <c r="C1178" s="85">
        <v>8674</v>
      </c>
      <c r="D1178" s="85">
        <v>1174</v>
      </c>
      <c r="E1178" s="86" t="s">
        <v>13003</v>
      </c>
      <c r="F1178" s="85" t="s">
        <v>11</v>
      </c>
      <c r="G1178" s="86" t="s">
        <v>1658</v>
      </c>
      <c r="H1178" s="85" t="s">
        <v>1</v>
      </c>
      <c r="I1178" s="85">
        <v>-1</v>
      </c>
      <c r="J1178" s="88">
        <v>4.8281459452604272E-2</v>
      </c>
      <c r="K1178" s="146">
        <v>6.1948874114239195E-2</v>
      </c>
      <c r="L1178" s="147">
        <v>2.251198139322498E-10</v>
      </c>
      <c r="M1178" s="147">
        <v>3.1625240123706721E-3</v>
      </c>
      <c r="N1178" s="87">
        <v>0.40530697024330731</v>
      </c>
      <c r="O1178" s="88">
        <v>4.5339263014803052E-2</v>
      </c>
      <c r="P1178" s="89">
        <v>111.86401010470094</v>
      </c>
    </row>
    <row r="1179" spans="1:16">
      <c r="A1179" s="75" t="s">
        <v>29042</v>
      </c>
      <c r="B1179" s="85">
        <v>1175</v>
      </c>
      <c r="C1179" s="85">
        <v>18424</v>
      </c>
      <c r="D1179" s="85">
        <v>1175</v>
      </c>
      <c r="E1179" s="86" t="s">
        <v>29043</v>
      </c>
      <c r="F1179" s="85" t="s">
        <v>55</v>
      </c>
      <c r="G1179" s="86" t="s">
        <v>1658</v>
      </c>
      <c r="H1179" s="85" t="s">
        <v>1</v>
      </c>
      <c r="I1179" s="85">
        <v>-1</v>
      </c>
      <c r="J1179" s="88">
        <v>0.35483910632568821</v>
      </c>
      <c r="K1179" s="146">
        <v>0.47307780051785864</v>
      </c>
      <c r="L1179" s="147">
        <v>1.6351387801500019E-9</v>
      </c>
      <c r="M1179" s="147">
        <v>1.614733680299333E-2</v>
      </c>
      <c r="N1179" s="87">
        <v>2.3263127404765589</v>
      </c>
      <c r="O1179" s="88">
        <v>0.33716216447411779</v>
      </c>
      <c r="P1179" s="89">
        <v>144.93415206291144</v>
      </c>
    </row>
    <row r="1180" spans="1:16">
      <c r="A1180" s="75" t="s">
        <v>1663</v>
      </c>
      <c r="B1180" s="85">
        <v>1176</v>
      </c>
      <c r="C1180" s="85">
        <v>827</v>
      </c>
      <c r="D1180" s="85">
        <v>1176</v>
      </c>
      <c r="E1180" s="86" t="s">
        <v>1664</v>
      </c>
      <c r="F1180" s="85" t="s">
        <v>55</v>
      </c>
      <c r="G1180" s="86" t="s">
        <v>1665</v>
      </c>
      <c r="H1180" s="85" t="s">
        <v>1</v>
      </c>
      <c r="I1180" s="85">
        <v>1</v>
      </c>
      <c r="J1180" s="88">
        <v>0</v>
      </c>
      <c r="K1180" s="146">
        <v>0</v>
      </c>
      <c r="L1180" s="147">
        <v>0</v>
      </c>
      <c r="M1180" s="147">
        <v>0</v>
      </c>
      <c r="N1180" s="87">
        <v>0</v>
      </c>
      <c r="O1180" s="88">
        <v>0</v>
      </c>
      <c r="P1180" s="89" t="e">
        <v>#DIV/0!</v>
      </c>
    </row>
    <row r="1181" spans="1:16">
      <c r="A1181" s="75" t="s">
        <v>13005</v>
      </c>
      <c r="B1181" s="85">
        <v>1177</v>
      </c>
      <c r="C1181" s="85">
        <v>8675</v>
      </c>
      <c r="D1181" s="85">
        <v>1177</v>
      </c>
      <c r="E1181" s="86" t="s">
        <v>13006</v>
      </c>
      <c r="F1181" s="85" t="s">
        <v>38</v>
      </c>
      <c r="G1181" s="86" t="s">
        <v>1665</v>
      </c>
      <c r="H1181" s="85" t="s">
        <v>1</v>
      </c>
      <c r="I1181" s="85">
        <v>1</v>
      </c>
      <c r="J1181" s="88">
        <v>0</v>
      </c>
      <c r="K1181" s="146">
        <v>0</v>
      </c>
      <c r="L1181" s="147">
        <v>0</v>
      </c>
      <c r="M1181" s="147">
        <v>0</v>
      </c>
      <c r="N1181" s="87">
        <v>0</v>
      </c>
      <c r="O1181" s="88">
        <v>0</v>
      </c>
      <c r="P1181" s="89" t="e">
        <v>#DIV/0!</v>
      </c>
    </row>
    <row r="1182" spans="1:16">
      <c r="A1182" s="75" t="s">
        <v>13007</v>
      </c>
      <c r="B1182" s="85">
        <v>1178</v>
      </c>
      <c r="C1182" s="85">
        <v>8676</v>
      </c>
      <c r="D1182" s="85">
        <v>1178</v>
      </c>
      <c r="E1182" s="86" t="s">
        <v>13006</v>
      </c>
      <c r="F1182" s="85" t="s">
        <v>11</v>
      </c>
      <c r="G1182" s="86" t="s">
        <v>1665</v>
      </c>
      <c r="H1182" s="85" t="s">
        <v>1</v>
      </c>
      <c r="I1182" s="85">
        <v>1</v>
      </c>
      <c r="J1182" s="88">
        <v>0</v>
      </c>
      <c r="K1182" s="146">
        <v>0</v>
      </c>
      <c r="L1182" s="147">
        <v>0</v>
      </c>
      <c r="M1182" s="147">
        <v>0</v>
      </c>
      <c r="N1182" s="87">
        <v>0</v>
      </c>
      <c r="O1182" s="88">
        <v>0</v>
      </c>
      <c r="P1182" s="89" t="e">
        <v>#DIV/0!</v>
      </c>
    </row>
    <row r="1183" spans="1:16">
      <c r="A1183" s="75" t="s">
        <v>1666</v>
      </c>
      <c r="B1183" s="85">
        <v>1179</v>
      </c>
      <c r="C1183" s="85">
        <v>828</v>
      </c>
      <c r="D1183" s="85">
        <v>1179</v>
      </c>
      <c r="E1183" s="86" t="s">
        <v>1667</v>
      </c>
      <c r="F1183" s="85" t="s">
        <v>55</v>
      </c>
      <c r="G1183" s="86" t="s">
        <v>1668</v>
      </c>
      <c r="H1183" s="85" t="s">
        <v>53</v>
      </c>
      <c r="I1183" s="85">
        <v>1</v>
      </c>
      <c r="J1183" s="88">
        <v>0</v>
      </c>
      <c r="K1183" s="146">
        <v>0</v>
      </c>
      <c r="L1183" s="147">
        <v>0</v>
      </c>
      <c r="M1183" s="147">
        <v>0</v>
      </c>
      <c r="N1183" s="87">
        <v>0</v>
      </c>
      <c r="O1183" s="88">
        <v>0</v>
      </c>
      <c r="P1183" s="89" t="e">
        <v>#DIV/0!</v>
      </c>
    </row>
    <row r="1184" spans="1:16">
      <c r="A1184" s="75" t="s">
        <v>13008</v>
      </c>
      <c r="B1184" s="85">
        <v>1180</v>
      </c>
      <c r="C1184" s="85">
        <v>8677</v>
      </c>
      <c r="D1184" s="85">
        <v>1180</v>
      </c>
      <c r="E1184" s="86" t="s">
        <v>13009</v>
      </c>
      <c r="F1184" s="85" t="s">
        <v>55</v>
      </c>
      <c r="G1184" s="86" t="s">
        <v>1668</v>
      </c>
      <c r="H1184" s="85" t="s">
        <v>53</v>
      </c>
      <c r="I1184" s="85">
        <v>1</v>
      </c>
      <c r="J1184" s="88">
        <v>0</v>
      </c>
      <c r="K1184" s="146">
        <v>0</v>
      </c>
      <c r="L1184" s="147">
        <v>0</v>
      </c>
      <c r="M1184" s="147">
        <v>0</v>
      </c>
      <c r="N1184" s="87">
        <v>0</v>
      </c>
      <c r="O1184" s="88">
        <v>0</v>
      </c>
      <c r="P1184" s="89" t="e">
        <v>#DIV/0!</v>
      </c>
    </row>
    <row r="1185" spans="1:16">
      <c r="A1185" s="75" t="s">
        <v>1673</v>
      </c>
      <c r="B1185" s="85">
        <v>1181</v>
      </c>
      <c r="C1185" s="85">
        <v>831</v>
      </c>
      <c r="D1185" s="85">
        <v>1181</v>
      </c>
      <c r="E1185" s="86" t="s">
        <v>1674</v>
      </c>
      <c r="F1185" s="85" t="s">
        <v>55</v>
      </c>
      <c r="G1185" s="86" t="s">
        <v>1675</v>
      </c>
      <c r="H1185" s="85" t="s">
        <v>1</v>
      </c>
      <c r="I1185" s="85">
        <v>1</v>
      </c>
      <c r="J1185" s="88">
        <v>0</v>
      </c>
      <c r="K1185" s="146">
        <v>0</v>
      </c>
      <c r="L1185" s="147">
        <v>0</v>
      </c>
      <c r="M1185" s="147">
        <v>0</v>
      </c>
      <c r="N1185" s="87">
        <v>0</v>
      </c>
      <c r="O1185" s="88">
        <v>0</v>
      </c>
      <c r="P1185" s="89" t="e">
        <v>#DIV/0!</v>
      </c>
    </row>
    <row r="1186" spans="1:16">
      <c r="A1186" s="75" t="s">
        <v>13010</v>
      </c>
      <c r="B1186" s="85">
        <v>1182</v>
      </c>
      <c r="C1186" s="85">
        <v>8678</v>
      </c>
      <c r="D1186" s="85">
        <v>1182</v>
      </c>
      <c r="E1186" s="86" t="s">
        <v>13011</v>
      </c>
      <c r="F1186" s="85" t="s">
        <v>55</v>
      </c>
      <c r="G1186" s="86" t="s">
        <v>1675</v>
      </c>
      <c r="H1186" s="85" t="s">
        <v>1</v>
      </c>
      <c r="I1186" s="85">
        <v>1</v>
      </c>
      <c r="J1186" s="88">
        <v>3.4572139264956898E-3</v>
      </c>
      <c r="K1186" s="146">
        <v>4.0553231741970001E-3</v>
      </c>
      <c r="L1186" s="147">
        <v>1.7309625475753601E-11</v>
      </c>
      <c r="M1186" s="147">
        <v>4.6620428765652979E-4</v>
      </c>
      <c r="N1186" s="87">
        <v>5.1726303883891607E-2</v>
      </c>
      <c r="O1186" s="88">
        <v>3.1347017922991392E-3</v>
      </c>
      <c r="P1186" s="89">
        <v>60.601696949689362</v>
      </c>
    </row>
    <row r="1187" spans="1:16">
      <c r="A1187" s="75" t="s">
        <v>1676</v>
      </c>
      <c r="B1187" s="85">
        <v>1183</v>
      </c>
      <c r="C1187" s="85">
        <v>832</v>
      </c>
      <c r="D1187" s="85">
        <v>1183</v>
      </c>
      <c r="E1187" s="86" t="s">
        <v>1677</v>
      </c>
      <c r="F1187" s="85" t="s">
        <v>38</v>
      </c>
      <c r="G1187" s="86" t="s">
        <v>1678</v>
      </c>
      <c r="H1187" s="85" t="s">
        <v>1</v>
      </c>
      <c r="I1187" s="85">
        <v>-1</v>
      </c>
      <c r="J1187" s="88">
        <v>0</v>
      </c>
      <c r="K1187" s="146">
        <v>0</v>
      </c>
      <c r="L1187" s="147">
        <v>0</v>
      </c>
      <c r="M1187" s="147">
        <v>0</v>
      </c>
      <c r="N1187" s="87">
        <v>0</v>
      </c>
      <c r="O1187" s="88">
        <v>0</v>
      </c>
      <c r="P1187" s="89" t="e">
        <v>#DIV/0!</v>
      </c>
    </row>
    <row r="1188" spans="1:16">
      <c r="A1188" s="75" t="s">
        <v>1679</v>
      </c>
      <c r="B1188" s="85">
        <v>1184</v>
      </c>
      <c r="C1188" s="85">
        <v>833</v>
      </c>
      <c r="D1188" s="85">
        <v>1184</v>
      </c>
      <c r="E1188" s="86" t="s">
        <v>1677</v>
      </c>
      <c r="F1188" s="85" t="s">
        <v>11</v>
      </c>
      <c r="G1188" s="86" t="s">
        <v>1678</v>
      </c>
      <c r="H1188" s="85" t="s">
        <v>1</v>
      </c>
      <c r="I1188" s="85">
        <v>-1</v>
      </c>
      <c r="J1188" s="88">
        <v>0</v>
      </c>
      <c r="K1188" s="146">
        <v>0</v>
      </c>
      <c r="L1188" s="147">
        <v>0</v>
      </c>
      <c r="M1188" s="147">
        <v>0</v>
      </c>
      <c r="N1188" s="87">
        <v>0</v>
      </c>
      <c r="O1188" s="88">
        <v>0</v>
      </c>
      <c r="P1188" s="89" t="e">
        <v>#DIV/0!</v>
      </c>
    </row>
    <row r="1189" spans="1:16">
      <c r="A1189" s="75" t="s">
        <v>3039</v>
      </c>
      <c r="B1189" s="85">
        <v>1185</v>
      </c>
      <c r="C1189" s="85">
        <v>1602</v>
      </c>
      <c r="D1189" s="85">
        <v>1185</v>
      </c>
      <c r="E1189" s="86" t="s">
        <v>3010</v>
      </c>
      <c r="F1189" s="85" t="s">
        <v>32</v>
      </c>
      <c r="G1189" s="86" t="s">
        <v>1678</v>
      </c>
      <c r="H1189" s="85" t="s">
        <v>1</v>
      </c>
      <c r="I1189" s="85">
        <v>-1</v>
      </c>
      <c r="J1189" s="88">
        <v>0</v>
      </c>
      <c r="K1189" s="146">
        <v>0</v>
      </c>
      <c r="L1189" s="147">
        <v>0</v>
      </c>
      <c r="M1189" s="147">
        <v>0</v>
      </c>
      <c r="N1189" s="87">
        <v>0</v>
      </c>
      <c r="O1189" s="88">
        <v>0</v>
      </c>
      <c r="P1189" s="89" t="e">
        <v>#DIV/0!</v>
      </c>
    </row>
    <row r="1190" spans="1:16">
      <c r="A1190" s="75" t="s">
        <v>3063</v>
      </c>
      <c r="B1190" s="85">
        <v>1186</v>
      </c>
      <c r="C1190" s="85">
        <v>1621</v>
      </c>
      <c r="D1190" s="85">
        <v>1186</v>
      </c>
      <c r="E1190" s="86" t="s">
        <v>3010</v>
      </c>
      <c r="F1190" s="85" t="s">
        <v>31</v>
      </c>
      <c r="G1190" s="86" t="s">
        <v>1678</v>
      </c>
      <c r="H1190" s="85" t="s">
        <v>1</v>
      </c>
      <c r="I1190" s="85">
        <v>-1</v>
      </c>
      <c r="J1190" s="88">
        <v>0</v>
      </c>
      <c r="K1190" s="146">
        <v>0</v>
      </c>
      <c r="L1190" s="147">
        <v>0</v>
      </c>
      <c r="M1190" s="147">
        <v>0</v>
      </c>
      <c r="N1190" s="87">
        <v>0</v>
      </c>
      <c r="O1190" s="88">
        <v>0</v>
      </c>
      <c r="P1190" s="89" t="e">
        <v>#DIV/0!</v>
      </c>
    </row>
    <row r="1191" spans="1:16">
      <c r="A1191" s="75" t="s">
        <v>3079</v>
      </c>
      <c r="B1191" s="85">
        <v>1187</v>
      </c>
      <c r="C1191" s="85">
        <v>1636</v>
      </c>
      <c r="D1191" s="85">
        <v>1187</v>
      </c>
      <c r="E1191" s="86" t="s">
        <v>3010</v>
      </c>
      <c r="F1191" s="85" t="s">
        <v>38</v>
      </c>
      <c r="G1191" s="86" t="s">
        <v>1678</v>
      </c>
      <c r="H1191" s="85" t="s">
        <v>1</v>
      </c>
      <c r="I1191" s="85">
        <v>-1</v>
      </c>
      <c r="J1191" s="88">
        <v>0</v>
      </c>
      <c r="K1191" s="146">
        <v>0</v>
      </c>
      <c r="L1191" s="147">
        <v>0</v>
      </c>
      <c r="M1191" s="147">
        <v>0</v>
      </c>
      <c r="N1191" s="87">
        <v>0</v>
      </c>
      <c r="O1191" s="88">
        <v>0</v>
      </c>
      <c r="P1191" s="89" t="e">
        <v>#DIV/0!</v>
      </c>
    </row>
    <row r="1192" spans="1:16">
      <c r="A1192" s="75" t="s">
        <v>3101</v>
      </c>
      <c r="B1192" s="85">
        <v>1188</v>
      </c>
      <c r="C1192" s="85">
        <v>1658</v>
      </c>
      <c r="D1192" s="85">
        <v>1188</v>
      </c>
      <c r="E1192" s="86" t="s">
        <v>3010</v>
      </c>
      <c r="F1192" s="85" t="s">
        <v>139</v>
      </c>
      <c r="G1192" s="86" t="s">
        <v>1678</v>
      </c>
      <c r="H1192" s="85" t="s">
        <v>1</v>
      </c>
      <c r="I1192" s="85">
        <v>-1</v>
      </c>
      <c r="J1192" s="88">
        <v>0</v>
      </c>
      <c r="K1192" s="146">
        <v>0</v>
      </c>
      <c r="L1192" s="147">
        <v>0</v>
      </c>
      <c r="M1192" s="147">
        <v>0</v>
      </c>
      <c r="N1192" s="87">
        <v>0</v>
      </c>
      <c r="O1192" s="88">
        <v>0</v>
      </c>
      <c r="P1192" s="89" t="e">
        <v>#DIV/0!</v>
      </c>
    </row>
    <row r="1193" spans="1:16">
      <c r="A1193" s="75" t="s">
        <v>13012</v>
      </c>
      <c r="B1193" s="85">
        <v>1189</v>
      </c>
      <c r="C1193" s="85">
        <v>8679</v>
      </c>
      <c r="D1193" s="85">
        <v>1189</v>
      </c>
      <c r="E1193" s="86" t="s">
        <v>13013</v>
      </c>
      <c r="F1193" s="85" t="s">
        <v>32</v>
      </c>
      <c r="G1193" s="86" t="s">
        <v>1678</v>
      </c>
      <c r="H1193" s="85" t="s">
        <v>1</v>
      </c>
      <c r="I1193" s="85">
        <v>-1</v>
      </c>
      <c r="J1193" s="88">
        <v>3.3976059078922843E-2</v>
      </c>
      <c r="K1193" s="146">
        <v>0.13831219354286067</v>
      </c>
      <c r="L1193" s="147">
        <v>1.677401093410017E-10</v>
      </c>
      <c r="M1193" s="147">
        <v>1.647955965625277E-3</v>
      </c>
      <c r="N1193" s="87">
        <v>0.2241756572637833</v>
      </c>
      <c r="O1193" s="88">
        <v>3.2577541015729371E-2</v>
      </c>
      <c r="P1193" s="89">
        <v>145.32149214308308</v>
      </c>
    </row>
    <row r="1194" spans="1:16">
      <c r="A1194" s="75" t="s">
        <v>13014</v>
      </c>
      <c r="B1194" s="85">
        <v>1190</v>
      </c>
      <c r="C1194" s="85">
        <v>8680</v>
      </c>
      <c r="D1194" s="85">
        <v>1190</v>
      </c>
      <c r="E1194" s="86" t="s">
        <v>13013</v>
      </c>
      <c r="F1194" s="85" t="s">
        <v>31</v>
      </c>
      <c r="G1194" s="86" t="s">
        <v>1678</v>
      </c>
      <c r="H1194" s="85" t="s">
        <v>1</v>
      </c>
      <c r="I1194" s="85">
        <v>-1</v>
      </c>
      <c r="J1194" s="88">
        <v>4.5813854780726353E-2</v>
      </c>
      <c r="K1194" s="146">
        <v>0.15048641966992377</v>
      </c>
      <c r="L1194" s="147">
        <v>2.204997136952573E-10</v>
      </c>
      <c r="M1194" s="147">
        <v>3.018966277427329E-3</v>
      </c>
      <c r="N1194" s="87">
        <v>0.37916406675421138</v>
      </c>
      <c r="O1194" s="88">
        <v>4.3418496316171319E-2</v>
      </c>
      <c r="P1194" s="89">
        <v>114.51110514730513</v>
      </c>
    </row>
    <row r="1195" spans="1:16">
      <c r="A1195" s="75" t="s">
        <v>13015</v>
      </c>
      <c r="B1195" s="85">
        <v>1191</v>
      </c>
      <c r="C1195" s="85">
        <v>8681</v>
      </c>
      <c r="D1195" s="85">
        <v>1191</v>
      </c>
      <c r="E1195" s="86" t="s">
        <v>13013</v>
      </c>
      <c r="F1195" s="85" t="s">
        <v>38</v>
      </c>
      <c r="G1195" s="86" t="s">
        <v>1678</v>
      </c>
      <c r="H1195" s="85" t="s">
        <v>1</v>
      </c>
      <c r="I1195" s="85">
        <v>-1</v>
      </c>
      <c r="J1195" s="88">
        <v>4.6653685089178151E-2</v>
      </c>
      <c r="K1195" s="146">
        <v>0.15263682985037019</v>
      </c>
      <c r="L1195" s="147">
        <v>2.267292416138827E-10</v>
      </c>
      <c r="M1195" s="147">
        <v>3.0379871567940589E-3</v>
      </c>
      <c r="N1195" s="87">
        <v>0.38583612897415231</v>
      </c>
      <c r="O1195" s="88">
        <v>4.4162469591691567E-2</v>
      </c>
      <c r="P1195" s="89">
        <v>114.45913504551585</v>
      </c>
    </row>
    <row r="1196" spans="1:16">
      <c r="A1196" s="75" t="s">
        <v>13016</v>
      </c>
      <c r="B1196" s="85">
        <v>1192</v>
      </c>
      <c r="C1196" s="85">
        <v>8682</v>
      </c>
      <c r="D1196" s="85">
        <v>1192</v>
      </c>
      <c r="E1196" s="86" t="s">
        <v>13013</v>
      </c>
      <c r="F1196" s="85" t="s">
        <v>238</v>
      </c>
      <c r="G1196" s="86" t="s">
        <v>1678</v>
      </c>
      <c r="H1196" s="85" t="s">
        <v>1</v>
      </c>
      <c r="I1196" s="85">
        <v>-1</v>
      </c>
      <c r="J1196" s="88">
        <v>0.39079085203143238</v>
      </c>
      <c r="K1196" s="146">
        <v>1.384740568578311</v>
      </c>
      <c r="L1196" s="147">
        <v>1.9167922124838601E-9</v>
      </c>
      <c r="M1196" s="147">
        <v>2.0736975705498231E-2</v>
      </c>
      <c r="N1196" s="87">
        <v>2.8549922904538438</v>
      </c>
      <c r="O1196" s="88">
        <v>0.3697568980433405</v>
      </c>
      <c r="P1196" s="89">
        <v>129.51239808236474</v>
      </c>
    </row>
    <row r="1197" spans="1:16">
      <c r="A1197" s="75" t="s">
        <v>29183</v>
      </c>
      <c r="B1197" s="85">
        <v>1193</v>
      </c>
      <c r="C1197" s="85">
        <v>18563</v>
      </c>
      <c r="D1197" s="85">
        <v>1193</v>
      </c>
      <c r="E1197" s="86" t="s">
        <v>29184</v>
      </c>
      <c r="F1197" s="85" t="s">
        <v>32</v>
      </c>
      <c r="G1197" s="86" t="s">
        <v>1678</v>
      </c>
      <c r="H1197" s="85" t="s">
        <v>1</v>
      </c>
      <c r="I1197" s="85">
        <v>-1</v>
      </c>
      <c r="J1197" s="88">
        <v>0.2791533155942289</v>
      </c>
      <c r="K1197" s="146">
        <v>1.2439488071649698</v>
      </c>
      <c r="L1197" s="147">
        <v>1.38145573323504E-9</v>
      </c>
      <c r="M1197" s="147">
        <v>1.012636121156657E-2</v>
      </c>
      <c r="N1197" s="87">
        <v>1.5199196976149441</v>
      </c>
      <c r="O1197" s="88">
        <v>0.26993035204786919</v>
      </c>
      <c r="P1197" s="89">
        <v>177.59514036922053</v>
      </c>
    </row>
    <row r="1198" spans="1:16">
      <c r="A1198" s="75" t="s">
        <v>29185</v>
      </c>
      <c r="B1198" s="85">
        <v>1194</v>
      </c>
      <c r="C1198" s="85">
        <v>18564</v>
      </c>
      <c r="D1198" s="85">
        <v>1194</v>
      </c>
      <c r="E1198" s="86" t="s">
        <v>29184</v>
      </c>
      <c r="F1198" s="85" t="s">
        <v>31</v>
      </c>
      <c r="G1198" s="86" t="s">
        <v>1678</v>
      </c>
      <c r="H1198" s="85" t="s">
        <v>1</v>
      </c>
      <c r="I1198" s="85">
        <v>-1</v>
      </c>
      <c r="J1198" s="88">
        <v>0.33187409015686109</v>
      </c>
      <c r="K1198" s="146">
        <v>1.2944246045309129</v>
      </c>
      <c r="L1198" s="147">
        <v>1.591906479802012E-9</v>
      </c>
      <c r="M1198" s="147">
        <v>1.4808330792482831E-2</v>
      </c>
      <c r="N1198" s="87">
        <v>2.082841515599223</v>
      </c>
      <c r="O1198" s="88">
        <v>0.31927611073699169</v>
      </c>
      <c r="P1198" s="89">
        <v>153.28872040710095</v>
      </c>
    </row>
    <row r="1199" spans="1:16">
      <c r="A1199" s="75" t="s">
        <v>29186</v>
      </c>
      <c r="B1199" s="85">
        <v>1195</v>
      </c>
      <c r="C1199" s="85">
        <v>18565</v>
      </c>
      <c r="D1199" s="85">
        <v>1195</v>
      </c>
      <c r="E1199" s="86" t="s">
        <v>29184</v>
      </c>
      <c r="F1199" s="85" t="s">
        <v>38</v>
      </c>
      <c r="G1199" s="86" t="s">
        <v>1678</v>
      </c>
      <c r="H1199" s="85" t="s">
        <v>1</v>
      </c>
      <c r="I1199" s="85">
        <v>-1</v>
      </c>
      <c r="J1199" s="88">
        <v>0.35622539032855433</v>
      </c>
      <c r="K1199" s="146">
        <v>1.3449772405234199</v>
      </c>
      <c r="L1199" s="147">
        <v>1.7481822298079589E-9</v>
      </c>
      <c r="M1199" s="147">
        <v>1.6225386457929151E-2</v>
      </c>
      <c r="N1199" s="87">
        <v>2.340187831791134</v>
      </c>
      <c r="O1199" s="88">
        <v>0.33827512354003542</v>
      </c>
      <c r="P1199" s="89">
        <v>144.55041554554461</v>
      </c>
    </row>
    <row r="1200" spans="1:16">
      <c r="A1200" s="75" t="s">
        <v>1683</v>
      </c>
      <c r="B1200" s="85">
        <v>1196</v>
      </c>
      <c r="C1200" s="85">
        <v>836</v>
      </c>
      <c r="D1200" s="85">
        <v>1196</v>
      </c>
      <c r="E1200" s="86" t="s">
        <v>1684</v>
      </c>
      <c r="F1200" s="85" t="s">
        <v>55</v>
      </c>
      <c r="G1200" s="86" t="s">
        <v>1685</v>
      </c>
      <c r="H1200" s="85" t="s">
        <v>1</v>
      </c>
      <c r="I1200" s="85">
        <v>1</v>
      </c>
      <c r="J1200" s="88">
        <v>0</v>
      </c>
      <c r="K1200" s="146">
        <v>0</v>
      </c>
      <c r="L1200" s="147">
        <v>0</v>
      </c>
      <c r="M1200" s="147">
        <v>0</v>
      </c>
      <c r="N1200" s="87">
        <v>0</v>
      </c>
      <c r="O1200" s="88">
        <v>0</v>
      </c>
      <c r="P1200" s="89" t="e">
        <v>#DIV/0!</v>
      </c>
    </row>
    <row r="1201" spans="1:16">
      <c r="A1201" s="75" t="s">
        <v>13017</v>
      </c>
      <c r="B1201" s="85">
        <v>1197</v>
      </c>
      <c r="C1201" s="85">
        <v>8683</v>
      </c>
      <c r="D1201" s="85">
        <v>1197</v>
      </c>
      <c r="E1201" s="86" t="s">
        <v>13018</v>
      </c>
      <c r="F1201" s="85" t="s">
        <v>38</v>
      </c>
      <c r="G1201" s="86" t="s">
        <v>1685</v>
      </c>
      <c r="H1201" s="85" t="s">
        <v>1</v>
      </c>
      <c r="I1201" s="85">
        <v>1</v>
      </c>
      <c r="J1201" s="88">
        <v>0</v>
      </c>
      <c r="K1201" s="146">
        <v>0</v>
      </c>
      <c r="L1201" s="147">
        <v>0</v>
      </c>
      <c r="M1201" s="147">
        <v>0</v>
      </c>
      <c r="N1201" s="87">
        <v>0</v>
      </c>
      <c r="O1201" s="88">
        <v>0</v>
      </c>
      <c r="P1201" s="89" t="e">
        <v>#DIV/0!</v>
      </c>
    </row>
    <row r="1202" spans="1:16">
      <c r="A1202" s="75" t="s">
        <v>13019</v>
      </c>
      <c r="B1202" s="85">
        <v>1198</v>
      </c>
      <c r="C1202" s="85">
        <v>8684</v>
      </c>
      <c r="D1202" s="85">
        <v>1198</v>
      </c>
      <c r="E1202" s="86" t="s">
        <v>13018</v>
      </c>
      <c r="F1202" s="85" t="s">
        <v>11</v>
      </c>
      <c r="G1202" s="86" t="s">
        <v>1685</v>
      </c>
      <c r="H1202" s="85" t="s">
        <v>1</v>
      </c>
      <c r="I1202" s="85">
        <v>1</v>
      </c>
      <c r="J1202" s="88">
        <v>0</v>
      </c>
      <c r="K1202" s="146">
        <v>0</v>
      </c>
      <c r="L1202" s="147">
        <v>0</v>
      </c>
      <c r="M1202" s="147">
        <v>0</v>
      </c>
      <c r="N1202" s="87">
        <v>0</v>
      </c>
      <c r="O1202" s="88">
        <v>0</v>
      </c>
      <c r="P1202" s="89" t="e">
        <v>#DIV/0!</v>
      </c>
    </row>
    <row r="1203" spans="1:16">
      <c r="A1203" s="75" t="s">
        <v>1686</v>
      </c>
      <c r="B1203" s="85">
        <v>1199</v>
      </c>
      <c r="C1203" s="85">
        <v>837</v>
      </c>
      <c r="D1203" s="85">
        <v>1199</v>
      </c>
      <c r="E1203" s="86" t="s">
        <v>1687</v>
      </c>
      <c r="F1203" s="85" t="s">
        <v>38</v>
      </c>
      <c r="G1203" s="86" t="s">
        <v>1688</v>
      </c>
      <c r="H1203" s="85" t="s">
        <v>260</v>
      </c>
      <c r="I1203" s="85">
        <v>1</v>
      </c>
      <c r="J1203" s="88">
        <v>213160301.77828029</v>
      </c>
      <c r="K1203" s="146">
        <v>497054504.02355719</v>
      </c>
      <c r="L1203" s="147">
        <v>1.454675508112552</v>
      </c>
      <c r="M1203" s="147">
        <v>19811443.4352181</v>
      </c>
      <c r="N1203" s="87">
        <v>2363160030.068254</v>
      </c>
      <c r="O1203" s="88">
        <v>190536688.30776039</v>
      </c>
      <c r="P1203" s="89">
        <v>80.627924424676905</v>
      </c>
    </row>
    <row r="1204" spans="1:16">
      <c r="A1204" s="75" t="s">
        <v>1689</v>
      </c>
      <c r="B1204" s="85">
        <v>1200</v>
      </c>
      <c r="C1204" s="85">
        <v>838</v>
      </c>
      <c r="D1204" s="85">
        <v>1200</v>
      </c>
      <c r="E1204" s="86" t="s">
        <v>1687</v>
      </c>
      <c r="F1204" s="85" t="s">
        <v>11</v>
      </c>
      <c r="G1204" s="86" t="s">
        <v>1688</v>
      </c>
      <c r="H1204" s="85" t="s">
        <v>260</v>
      </c>
      <c r="I1204" s="85">
        <v>1</v>
      </c>
      <c r="J1204" s="88">
        <v>211542167.1311892</v>
      </c>
      <c r="K1204" s="146">
        <v>494603056.33630073</v>
      </c>
      <c r="L1204" s="147">
        <v>1.4456749068813359</v>
      </c>
      <c r="M1204" s="147">
        <v>19640011.755659159</v>
      </c>
      <c r="N1204" s="87">
        <v>2343839349.9978051</v>
      </c>
      <c r="O1204" s="88">
        <v>189123597.86945251</v>
      </c>
      <c r="P1204" s="89">
        <v>80.689658986068991</v>
      </c>
    </row>
    <row r="1205" spans="1:16">
      <c r="A1205" s="75" t="s">
        <v>13020</v>
      </c>
      <c r="B1205" s="85">
        <v>1201</v>
      </c>
      <c r="C1205" s="85">
        <v>8685</v>
      </c>
      <c r="D1205" s="85">
        <v>1201</v>
      </c>
      <c r="E1205" s="86" t="s">
        <v>13021</v>
      </c>
      <c r="F1205" s="85" t="s">
        <v>55</v>
      </c>
      <c r="G1205" s="86" t="s">
        <v>1688</v>
      </c>
      <c r="H1205" s="85" t="s">
        <v>260</v>
      </c>
      <c r="I1205" s="85">
        <v>1</v>
      </c>
      <c r="J1205" s="88">
        <v>212885189.93528259</v>
      </c>
      <c r="K1205" s="146">
        <v>496637714.05340898</v>
      </c>
      <c r="L1205" s="147">
        <v>1.4531452448571029</v>
      </c>
      <c r="M1205" s="147">
        <v>19782296.982296869</v>
      </c>
      <c r="N1205" s="87">
        <v>2359875168.7548251</v>
      </c>
      <c r="O1205" s="88">
        <v>190296437.649075</v>
      </c>
      <c r="P1205" s="89">
        <v>80.638349082457552</v>
      </c>
    </row>
    <row r="1206" spans="1:16">
      <c r="A1206" s="75" t="s">
        <v>1690</v>
      </c>
      <c r="B1206" s="85">
        <v>1202</v>
      </c>
      <c r="C1206" s="85">
        <v>839</v>
      </c>
      <c r="D1206" s="85">
        <v>1202</v>
      </c>
      <c r="E1206" s="86" t="s">
        <v>1691</v>
      </c>
      <c r="F1206" s="85" t="s">
        <v>38</v>
      </c>
      <c r="G1206" s="86" t="s">
        <v>1691</v>
      </c>
      <c r="H1206" s="85" t="s">
        <v>1</v>
      </c>
      <c r="I1206" s="85">
        <v>1</v>
      </c>
      <c r="J1206" s="88">
        <v>4.5106333351269701</v>
      </c>
      <c r="K1206" s="146">
        <v>24.088139292152796</v>
      </c>
      <c r="L1206" s="147">
        <v>1.1445463828305921E-7</v>
      </c>
      <c r="M1206" s="147">
        <v>0.24733455640318969</v>
      </c>
      <c r="N1206" s="87">
        <v>41.34458517502155</v>
      </c>
      <c r="O1206" s="88">
        <v>3.08281182165058</v>
      </c>
      <c r="P1206" s="89">
        <v>74.563859054342856</v>
      </c>
    </row>
    <row r="1207" spans="1:16">
      <c r="A1207" s="75" t="s">
        <v>1692</v>
      </c>
      <c r="B1207" s="85">
        <v>1203</v>
      </c>
      <c r="C1207" s="85">
        <v>840</v>
      </c>
      <c r="D1207" s="85">
        <v>1203</v>
      </c>
      <c r="E1207" s="86" t="s">
        <v>1691</v>
      </c>
      <c r="F1207" s="85" t="s">
        <v>11</v>
      </c>
      <c r="G1207" s="86" t="s">
        <v>1691</v>
      </c>
      <c r="H1207" s="85" t="s">
        <v>1</v>
      </c>
      <c r="I1207" s="85">
        <v>1</v>
      </c>
      <c r="J1207" s="88">
        <v>4.5106333351269701</v>
      </c>
      <c r="K1207" s="146">
        <v>24.088139292152796</v>
      </c>
      <c r="L1207" s="147">
        <v>1.1445463828305921E-7</v>
      </c>
      <c r="M1207" s="147">
        <v>0.24733455640318969</v>
      </c>
      <c r="N1207" s="87">
        <v>41.34458517502155</v>
      </c>
      <c r="O1207" s="88">
        <v>3.08281182165058</v>
      </c>
      <c r="P1207" s="89">
        <v>74.563859054342856</v>
      </c>
    </row>
    <row r="1208" spans="1:16">
      <c r="A1208" s="75" t="s">
        <v>13022</v>
      </c>
      <c r="B1208" s="85">
        <v>1204</v>
      </c>
      <c r="C1208" s="85">
        <v>8686</v>
      </c>
      <c r="D1208" s="85">
        <v>1204</v>
      </c>
      <c r="E1208" s="86" t="s">
        <v>13023</v>
      </c>
      <c r="F1208" s="85" t="s">
        <v>55</v>
      </c>
      <c r="G1208" s="86" t="s">
        <v>1691</v>
      </c>
      <c r="H1208" s="85" t="s">
        <v>1</v>
      </c>
      <c r="I1208" s="85">
        <v>1</v>
      </c>
      <c r="J1208" s="88">
        <v>4.5106333351269701</v>
      </c>
      <c r="K1208" s="146">
        <v>24.088139292152796</v>
      </c>
      <c r="L1208" s="147">
        <v>1.1445463828305921E-7</v>
      </c>
      <c r="M1208" s="147">
        <v>0.24733455640318969</v>
      </c>
      <c r="N1208" s="87">
        <v>41.34458517502155</v>
      </c>
      <c r="O1208" s="88">
        <v>3.08281182165058</v>
      </c>
      <c r="P1208" s="89">
        <v>74.563859054342856</v>
      </c>
    </row>
    <row r="1209" spans="1:16">
      <c r="A1209" s="75" t="s">
        <v>1693</v>
      </c>
      <c r="B1209" s="85">
        <v>1205</v>
      </c>
      <c r="C1209" s="85">
        <v>841</v>
      </c>
      <c r="D1209" s="85">
        <v>1205</v>
      </c>
      <c r="E1209" s="86" t="s">
        <v>1694</v>
      </c>
      <c r="F1209" s="85" t="s">
        <v>1341</v>
      </c>
      <c r="G1209" s="86" t="s">
        <v>1694</v>
      </c>
      <c r="H1209" s="85" t="s">
        <v>1</v>
      </c>
      <c r="I1209" s="85">
        <v>1</v>
      </c>
      <c r="J1209" s="88">
        <v>2.7616414563984168</v>
      </c>
      <c r="K1209" s="146">
        <v>2.8543476269290786</v>
      </c>
      <c r="L1209" s="147">
        <v>1.109017762043184E-8</v>
      </c>
      <c r="M1209" s="147">
        <v>0.28879370766720908</v>
      </c>
      <c r="N1209" s="87">
        <v>38.112019485750473</v>
      </c>
      <c r="O1209" s="88">
        <v>2.4932566078805589</v>
      </c>
      <c r="P1209" s="89">
        <v>65.41916806095125</v>
      </c>
    </row>
    <row r="1210" spans="1:16">
      <c r="A1210" s="75" t="s">
        <v>1695</v>
      </c>
      <c r="B1210" s="85">
        <v>1206</v>
      </c>
      <c r="C1210" s="85">
        <v>842</v>
      </c>
      <c r="D1210" s="85">
        <v>1206</v>
      </c>
      <c r="E1210" s="86" t="s">
        <v>1694</v>
      </c>
      <c r="F1210" s="85" t="s">
        <v>38</v>
      </c>
      <c r="G1210" s="86" t="s">
        <v>1694</v>
      </c>
      <c r="H1210" s="85" t="s">
        <v>1</v>
      </c>
      <c r="I1210" s="85">
        <v>1</v>
      </c>
      <c r="J1210" s="88">
        <v>2.6188882521809811</v>
      </c>
      <c r="K1210" s="146">
        <v>2.9774687152683232</v>
      </c>
      <c r="L1210" s="147">
        <v>1.090281291366131E-8</v>
      </c>
      <c r="M1210" s="147">
        <v>0.24244592249784369</v>
      </c>
      <c r="N1210" s="87">
        <v>35.813875151175402</v>
      </c>
      <c r="O1210" s="88">
        <v>2.343073272204935</v>
      </c>
      <c r="P1210" s="89">
        <v>65.423617587164003</v>
      </c>
    </row>
    <row r="1211" spans="1:16">
      <c r="A1211" s="75" t="s">
        <v>1696</v>
      </c>
      <c r="B1211" s="85">
        <v>1207</v>
      </c>
      <c r="C1211" s="85">
        <v>843</v>
      </c>
      <c r="D1211" s="85">
        <v>1207</v>
      </c>
      <c r="E1211" s="86" t="s">
        <v>1694</v>
      </c>
      <c r="F1211" s="85" t="s">
        <v>238</v>
      </c>
      <c r="G1211" s="86" t="s">
        <v>1694</v>
      </c>
      <c r="H1211" s="85" t="s">
        <v>1</v>
      </c>
      <c r="I1211" s="85">
        <v>1</v>
      </c>
      <c r="J1211" s="88">
        <v>4.829212257248015</v>
      </c>
      <c r="K1211" s="146">
        <v>7.8580722622608725</v>
      </c>
      <c r="L1211" s="147">
        <v>2.333537282985322E-8</v>
      </c>
      <c r="M1211" s="147">
        <v>0.2127313509590025</v>
      </c>
      <c r="N1211" s="87">
        <v>61.821138699131282</v>
      </c>
      <c r="O1211" s="88">
        <v>4.565965125821279</v>
      </c>
      <c r="P1211" s="89">
        <v>73.857667812343948</v>
      </c>
    </row>
    <row r="1212" spans="1:16">
      <c r="A1212" s="75" t="s">
        <v>13024</v>
      </c>
      <c r="B1212" s="85">
        <v>1208</v>
      </c>
      <c r="C1212" s="85">
        <v>8687</v>
      </c>
      <c r="D1212" s="85">
        <v>1208</v>
      </c>
      <c r="E1212" s="86" t="s">
        <v>13025</v>
      </c>
      <c r="F1212" s="85" t="s">
        <v>55</v>
      </c>
      <c r="G1212" s="86" t="s">
        <v>1694</v>
      </c>
      <c r="H1212" s="85" t="s">
        <v>1</v>
      </c>
      <c r="I1212" s="85">
        <v>1</v>
      </c>
      <c r="J1212" s="88">
        <v>2.620230524908143</v>
      </c>
      <c r="K1212" s="146">
        <v>2.9784600786225095</v>
      </c>
      <c r="L1212" s="147">
        <v>1.0907592736135239E-8</v>
      </c>
      <c r="M1212" s="147">
        <v>0.2426450786242754</v>
      </c>
      <c r="N1212" s="87">
        <v>35.832451814917363</v>
      </c>
      <c r="O1212" s="88">
        <v>2.344452960043129</v>
      </c>
      <c r="P1212" s="89">
        <v>65.428203801201022</v>
      </c>
    </row>
    <row r="1213" spans="1:16">
      <c r="A1213" s="75" t="s">
        <v>1697</v>
      </c>
      <c r="B1213" s="85">
        <v>1209</v>
      </c>
      <c r="C1213" s="85">
        <v>844</v>
      </c>
      <c r="D1213" s="85">
        <v>1209</v>
      </c>
      <c r="E1213" s="86" t="s">
        <v>1698</v>
      </c>
      <c r="F1213" s="85" t="s">
        <v>1341</v>
      </c>
      <c r="G1213" s="86" t="s">
        <v>1698</v>
      </c>
      <c r="H1213" s="85" t="s">
        <v>1</v>
      </c>
      <c r="I1213" s="85">
        <v>1</v>
      </c>
      <c r="J1213" s="88">
        <v>0.1836684072469158</v>
      </c>
      <c r="K1213" s="146">
        <v>0.21660466371649559</v>
      </c>
      <c r="L1213" s="147">
        <v>7.5322456835945414E-10</v>
      </c>
      <c r="M1213" s="147">
        <v>2.060847885035148E-2</v>
      </c>
      <c r="N1213" s="87">
        <v>2.727995635163476</v>
      </c>
      <c r="O1213" s="88">
        <v>0.16186287609295791</v>
      </c>
      <c r="P1213" s="89">
        <v>59.333993796239426</v>
      </c>
    </row>
    <row r="1214" spans="1:16">
      <c r="A1214" s="75" t="s">
        <v>1699</v>
      </c>
      <c r="B1214" s="85">
        <v>1210</v>
      </c>
      <c r="C1214" s="85">
        <v>845</v>
      </c>
      <c r="D1214" s="85">
        <v>1210</v>
      </c>
      <c r="E1214" s="86" t="s">
        <v>1698</v>
      </c>
      <c r="F1214" s="85" t="s">
        <v>38</v>
      </c>
      <c r="G1214" s="86" t="s">
        <v>1698</v>
      </c>
      <c r="H1214" s="85" t="s">
        <v>1</v>
      </c>
      <c r="I1214" s="85">
        <v>1</v>
      </c>
      <c r="J1214" s="88">
        <v>0.1057122775174351</v>
      </c>
      <c r="K1214" s="146">
        <v>0.16792040162256086</v>
      </c>
      <c r="L1214" s="147">
        <v>5.1659581131989075E-10</v>
      </c>
      <c r="M1214" s="147">
        <v>1.2168348576764481E-2</v>
      </c>
      <c r="N1214" s="87">
        <v>1.484517999932063</v>
      </c>
      <c r="O1214" s="88">
        <v>9.085935872958803E-2</v>
      </c>
      <c r="P1214" s="89">
        <v>61.204619097744917</v>
      </c>
    </row>
    <row r="1215" spans="1:16">
      <c r="A1215" s="75" t="s">
        <v>1700</v>
      </c>
      <c r="B1215" s="85">
        <v>1211</v>
      </c>
      <c r="C1215" s="85">
        <v>846</v>
      </c>
      <c r="D1215" s="85">
        <v>1211</v>
      </c>
      <c r="E1215" s="86" t="s">
        <v>1698</v>
      </c>
      <c r="F1215" s="85" t="s">
        <v>238</v>
      </c>
      <c r="G1215" s="86" t="s">
        <v>1698</v>
      </c>
      <c r="H1215" s="85" t="s">
        <v>1</v>
      </c>
      <c r="I1215" s="85">
        <v>1</v>
      </c>
      <c r="J1215" s="88">
        <v>1.3934273080469859</v>
      </c>
      <c r="K1215" s="146">
        <v>2.4261822168871663</v>
      </c>
      <c r="L1215" s="147">
        <v>7.7160970795092049E-9</v>
      </c>
      <c r="M1215" s="147">
        <v>0.1270896675836985</v>
      </c>
      <c r="N1215" s="87">
        <v>18.274626967180119</v>
      </c>
      <c r="O1215" s="88">
        <v>1.2780090278605749</v>
      </c>
      <c r="P1215" s="89">
        <v>69.933522044295884</v>
      </c>
    </row>
    <row r="1216" spans="1:16">
      <c r="A1216" s="75" t="s">
        <v>13026</v>
      </c>
      <c r="B1216" s="85">
        <v>1212</v>
      </c>
      <c r="C1216" s="85">
        <v>8688</v>
      </c>
      <c r="D1216" s="85">
        <v>1212</v>
      </c>
      <c r="E1216" s="86" t="s">
        <v>13027</v>
      </c>
      <c r="F1216" s="85" t="s">
        <v>55</v>
      </c>
      <c r="G1216" s="86" t="s">
        <v>1698</v>
      </c>
      <c r="H1216" s="85" t="s">
        <v>1</v>
      </c>
      <c r="I1216" s="85">
        <v>1</v>
      </c>
      <c r="J1216" s="88">
        <v>0.1081686754206294</v>
      </c>
      <c r="K1216" s="146">
        <v>0.17037528647052655</v>
      </c>
      <c r="L1216" s="147">
        <v>5.2613597499282148E-10</v>
      </c>
      <c r="M1216" s="147">
        <v>1.24187837525002E-2</v>
      </c>
      <c r="N1216" s="87">
        <v>1.521325021174071</v>
      </c>
      <c r="O1216" s="88">
        <v>9.3105723793101114E-2</v>
      </c>
      <c r="P1216" s="89">
        <v>61.200415754187418</v>
      </c>
    </row>
    <row r="1217" spans="1:16">
      <c r="A1217" s="75" t="s">
        <v>1701</v>
      </c>
      <c r="B1217" s="85">
        <v>1213</v>
      </c>
      <c r="C1217" s="85">
        <v>847</v>
      </c>
      <c r="D1217" s="85">
        <v>1213</v>
      </c>
      <c r="E1217" s="86" t="s">
        <v>1702</v>
      </c>
      <c r="F1217" s="85" t="s">
        <v>509</v>
      </c>
      <c r="G1217" s="86" t="s">
        <v>1702</v>
      </c>
      <c r="H1217" s="85" t="s">
        <v>1</v>
      </c>
      <c r="I1217" s="85">
        <v>1</v>
      </c>
      <c r="J1217" s="88">
        <v>0.2633568847312846</v>
      </c>
      <c r="K1217" s="146">
        <v>0.38806996736290478</v>
      </c>
      <c r="L1217" s="147">
        <v>2.9903855842929419E-9</v>
      </c>
      <c r="M1217" s="147">
        <v>3.3084115571937002E-2</v>
      </c>
      <c r="N1217" s="87">
        <v>4.9623381725174927</v>
      </c>
      <c r="O1217" s="88">
        <v>0.22749995875228959</v>
      </c>
      <c r="P1217" s="89">
        <v>45.845315422522759</v>
      </c>
    </row>
    <row r="1218" spans="1:16">
      <c r="A1218" s="75" t="s">
        <v>1703</v>
      </c>
      <c r="B1218" s="85">
        <v>1214</v>
      </c>
      <c r="C1218" s="85">
        <v>848</v>
      </c>
      <c r="D1218" s="85">
        <v>1214</v>
      </c>
      <c r="E1218" s="86" t="s">
        <v>1702</v>
      </c>
      <c r="F1218" s="85" t="s">
        <v>38</v>
      </c>
      <c r="G1218" s="86" t="s">
        <v>1702</v>
      </c>
      <c r="H1218" s="85" t="s">
        <v>1</v>
      </c>
      <c r="I1218" s="85">
        <v>1</v>
      </c>
      <c r="J1218" s="88">
        <v>1.532424376401921</v>
      </c>
      <c r="K1218" s="146">
        <v>2.0615904111494947</v>
      </c>
      <c r="L1218" s="147">
        <v>8.2931651902103604E-9</v>
      </c>
      <c r="M1218" s="147">
        <v>9.0816958075706847E-2</v>
      </c>
      <c r="N1218" s="87">
        <v>21.42864885971585</v>
      </c>
      <c r="O1218" s="88">
        <v>1.351374072164564</v>
      </c>
      <c r="P1218" s="89">
        <v>63.063895489231676</v>
      </c>
    </row>
    <row r="1219" spans="1:16">
      <c r="A1219" s="75" t="s">
        <v>1704</v>
      </c>
      <c r="B1219" s="85">
        <v>1215</v>
      </c>
      <c r="C1219" s="85">
        <v>849</v>
      </c>
      <c r="D1219" s="85">
        <v>1215</v>
      </c>
      <c r="E1219" s="86" t="s">
        <v>1702</v>
      </c>
      <c r="F1219" s="85" t="s">
        <v>11</v>
      </c>
      <c r="G1219" s="86" t="s">
        <v>1702</v>
      </c>
      <c r="H1219" s="85" t="s">
        <v>1</v>
      </c>
      <c r="I1219" s="85">
        <v>1</v>
      </c>
      <c r="J1219" s="88">
        <v>0.74570324054770099</v>
      </c>
      <c r="K1219" s="146">
        <v>0.93131779681417559</v>
      </c>
      <c r="L1219" s="147">
        <v>5.1043224973427327E-9</v>
      </c>
      <c r="M1219" s="147">
        <v>6.2671227871509097E-2</v>
      </c>
      <c r="N1219" s="87">
        <v>18.494961019290251</v>
      </c>
      <c r="O1219" s="88">
        <v>0.67343810956224637</v>
      </c>
      <c r="P1219" s="89">
        <v>36.411977773829868</v>
      </c>
    </row>
    <row r="1220" spans="1:16">
      <c r="A1220" s="75" t="s">
        <v>13028</v>
      </c>
      <c r="B1220" s="85">
        <v>1216</v>
      </c>
      <c r="C1220" s="85">
        <v>8689</v>
      </c>
      <c r="D1220" s="85">
        <v>1216</v>
      </c>
      <c r="E1220" s="86" t="s">
        <v>13029</v>
      </c>
      <c r="F1220" s="85" t="s">
        <v>55</v>
      </c>
      <c r="G1220" s="86" t="s">
        <v>1702</v>
      </c>
      <c r="H1220" s="85" t="s">
        <v>1</v>
      </c>
      <c r="I1220" s="85">
        <v>1</v>
      </c>
      <c r="J1220" s="88">
        <v>1.2671082691815381</v>
      </c>
      <c r="K1220" s="146">
        <v>1.6810797735922798</v>
      </c>
      <c r="L1220" s="147">
        <v>7.2170444801177349E-9</v>
      </c>
      <c r="M1220" s="147">
        <v>8.1270184548232371E-2</v>
      </c>
      <c r="N1220" s="87">
        <v>20.38711059506079</v>
      </c>
      <c r="O1220" s="88">
        <v>1.1226103160631531</v>
      </c>
      <c r="P1220" s="89">
        <v>55.064709186162425</v>
      </c>
    </row>
    <row r="1221" spans="1:16">
      <c r="A1221" s="75" t="s">
        <v>1705</v>
      </c>
      <c r="B1221" s="85">
        <v>1217</v>
      </c>
      <c r="C1221" s="85">
        <v>850</v>
      </c>
      <c r="D1221" s="85">
        <v>1217</v>
      </c>
      <c r="E1221" s="86" t="s">
        <v>1706</v>
      </c>
      <c r="F1221" s="85" t="s">
        <v>38</v>
      </c>
      <c r="G1221" s="86" t="s">
        <v>1707</v>
      </c>
      <c r="H1221" s="85" t="s">
        <v>260</v>
      </c>
      <c r="I1221" s="85">
        <v>1</v>
      </c>
      <c r="J1221" s="88">
        <v>430.13755757917409</v>
      </c>
      <c r="K1221" s="146">
        <v>845.63373034208962</v>
      </c>
      <c r="L1221" s="147">
        <v>2.2572029513227471E-6</v>
      </c>
      <c r="M1221" s="147">
        <v>23.137647825123899</v>
      </c>
      <c r="N1221" s="87">
        <v>4674.5891814198822</v>
      </c>
      <c r="O1221" s="88">
        <v>369.8589381126846</v>
      </c>
      <c r="P1221" s="89">
        <v>79.121164183318001</v>
      </c>
    </row>
    <row r="1222" spans="1:16">
      <c r="A1222" s="75" t="s">
        <v>1708</v>
      </c>
      <c r="B1222" s="85">
        <v>1218</v>
      </c>
      <c r="C1222" s="85">
        <v>851</v>
      </c>
      <c r="D1222" s="85">
        <v>1218</v>
      </c>
      <c r="E1222" s="86" t="s">
        <v>1706</v>
      </c>
      <c r="F1222" s="85" t="s">
        <v>11</v>
      </c>
      <c r="G1222" s="86" t="s">
        <v>1707</v>
      </c>
      <c r="H1222" s="85" t="s">
        <v>260</v>
      </c>
      <c r="I1222" s="85">
        <v>1</v>
      </c>
      <c r="J1222" s="88">
        <v>411.14129874374049</v>
      </c>
      <c r="K1222" s="146">
        <v>815.14828682867517</v>
      </c>
      <c r="L1222" s="147">
        <v>2.176178761486224E-6</v>
      </c>
      <c r="M1222" s="147">
        <v>22.86160836539349</v>
      </c>
      <c r="N1222" s="87">
        <v>4640.4597615202392</v>
      </c>
      <c r="O1222" s="88">
        <v>353.69844957781339</v>
      </c>
      <c r="P1222" s="89">
        <v>76.220561701830135</v>
      </c>
    </row>
    <row r="1223" spans="1:16">
      <c r="A1223" s="75" t="s">
        <v>13030</v>
      </c>
      <c r="B1223" s="85">
        <v>1219</v>
      </c>
      <c r="C1223" s="85">
        <v>8690</v>
      </c>
      <c r="D1223" s="85">
        <v>1219</v>
      </c>
      <c r="E1223" s="86" t="s">
        <v>13031</v>
      </c>
      <c r="F1223" s="85" t="s">
        <v>55</v>
      </c>
      <c r="G1223" s="86" t="s">
        <v>1707</v>
      </c>
      <c r="H1223" s="85" t="s">
        <v>260</v>
      </c>
      <c r="I1223" s="85">
        <v>1</v>
      </c>
      <c r="J1223" s="88">
        <v>426.48586052452771</v>
      </c>
      <c r="K1223" s="146">
        <v>838.96856048903771</v>
      </c>
      <c r="L1223" s="147">
        <v>2.2441971691765401E-6</v>
      </c>
      <c r="M1223" s="147">
        <v>23.40422300527365</v>
      </c>
      <c r="N1223" s="87">
        <v>4702.5162117426644</v>
      </c>
      <c r="O1223" s="88">
        <v>366.89934568334178</v>
      </c>
      <c r="P1223" s="89">
        <v>78.021920427867229</v>
      </c>
    </row>
    <row r="1224" spans="1:16">
      <c r="A1224" s="75" t="s">
        <v>1729</v>
      </c>
      <c r="B1224" s="85">
        <v>1220</v>
      </c>
      <c r="C1224" s="85">
        <v>862</v>
      </c>
      <c r="D1224" s="85">
        <v>1220</v>
      </c>
      <c r="E1224" s="86" t="s">
        <v>1730</v>
      </c>
      <c r="F1224" s="85" t="s">
        <v>38</v>
      </c>
      <c r="G1224" s="86" t="s">
        <v>1731</v>
      </c>
      <c r="H1224" s="85" t="s">
        <v>260</v>
      </c>
      <c r="I1224" s="85">
        <v>1</v>
      </c>
      <c r="J1224" s="88">
        <v>971.00659641151606</v>
      </c>
      <c r="K1224" s="146">
        <v>2521.7853732419812</v>
      </c>
      <c r="L1224" s="147">
        <v>6.2534198375663542E-6</v>
      </c>
      <c r="M1224" s="147">
        <v>73.727396863001587</v>
      </c>
      <c r="N1224" s="87">
        <v>11331.55244918907</v>
      </c>
      <c r="O1224" s="88">
        <v>847.09781477857791</v>
      </c>
      <c r="P1224" s="89">
        <v>74.75567170314774</v>
      </c>
    </row>
    <row r="1225" spans="1:16">
      <c r="A1225" s="75" t="s">
        <v>1732</v>
      </c>
      <c r="B1225" s="85">
        <v>1221</v>
      </c>
      <c r="C1225" s="85">
        <v>863</v>
      </c>
      <c r="D1225" s="85">
        <v>1221</v>
      </c>
      <c r="E1225" s="86" t="s">
        <v>1730</v>
      </c>
      <c r="F1225" s="85" t="s">
        <v>11</v>
      </c>
      <c r="G1225" s="86" t="s">
        <v>1731</v>
      </c>
      <c r="H1225" s="85" t="s">
        <v>260</v>
      </c>
      <c r="I1225" s="85">
        <v>1</v>
      </c>
      <c r="J1225" s="88">
        <v>924.40506821450583</v>
      </c>
      <c r="K1225" s="146">
        <v>2440.3198091863064</v>
      </c>
      <c r="L1225" s="147">
        <v>6.0413675084405467E-6</v>
      </c>
      <c r="M1225" s="147">
        <v>73.764631622058829</v>
      </c>
      <c r="N1225" s="87">
        <v>11310.49456867872</v>
      </c>
      <c r="O1225" s="88">
        <v>807.65450002409</v>
      </c>
      <c r="P1225" s="89">
        <v>71.407531750261867</v>
      </c>
    </row>
    <row r="1226" spans="1:16">
      <c r="A1226" s="75" t="s">
        <v>13042</v>
      </c>
      <c r="B1226" s="85">
        <v>1222</v>
      </c>
      <c r="C1226" s="85">
        <v>8696</v>
      </c>
      <c r="D1226" s="85">
        <v>1222</v>
      </c>
      <c r="E1226" s="86" t="s">
        <v>13043</v>
      </c>
      <c r="F1226" s="85" t="s">
        <v>55</v>
      </c>
      <c r="G1226" s="86" t="s">
        <v>1731</v>
      </c>
      <c r="H1226" s="85" t="s">
        <v>260</v>
      </c>
      <c r="I1226" s="85">
        <v>1</v>
      </c>
      <c r="J1226" s="88">
        <v>966.33905556154536</v>
      </c>
      <c r="K1226" s="146">
        <v>2508.7983693877663</v>
      </c>
      <c r="L1226" s="147">
        <v>6.2396189002542072E-6</v>
      </c>
      <c r="M1226" s="147">
        <v>75.201704536506057</v>
      </c>
      <c r="N1226" s="87">
        <v>11484.791550309759</v>
      </c>
      <c r="O1226" s="88">
        <v>843.79417464037238</v>
      </c>
      <c r="P1226" s="89">
        <v>73.470569399896007</v>
      </c>
    </row>
    <row r="1227" spans="1:16">
      <c r="A1227" s="75" t="s">
        <v>1733</v>
      </c>
      <c r="B1227" s="85">
        <v>1223</v>
      </c>
      <c r="C1227" s="85">
        <v>864</v>
      </c>
      <c r="D1227" s="85">
        <v>1223</v>
      </c>
      <c r="E1227" s="86" t="s">
        <v>1734</v>
      </c>
      <c r="F1227" s="85" t="s">
        <v>38</v>
      </c>
      <c r="G1227" s="86" t="s">
        <v>1735</v>
      </c>
      <c r="H1227" s="85" t="s">
        <v>260</v>
      </c>
      <c r="I1227" s="85">
        <v>1</v>
      </c>
      <c r="J1227" s="88">
        <v>301.43206436510633</v>
      </c>
      <c r="K1227" s="146">
        <v>690.44753917206049</v>
      </c>
      <c r="L1227" s="147">
        <v>1.7455992924963899E-6</v>
      </c>
      <c r="M1227" s="147">
        <v>26.917853192098619</v>
      </c>
      <c r="N1227" s="87">
        <v>4019.418898018856</v>
      </c>
      <c r="O1227" s="88">
        <v>259.00759250537197</v>
      </c>
      <c r="P1227" s="89">
        <v>64.439064222202617</v>
      </c>
    </row>
    <row r="1228" spans="1:16">
      <c r="A1228" s="75" t="s">
        <v>1736</v>
      </c>
      <c r="B1228" s="85">
        <v>1224</v>
      </c>
      <c r="C1228" s="85">
        <v>865</v>
      </c>
      <c r="D1228" s="85">
        <v>1224</v>
      </c>
      <c r="E1228" s="86" t="s">
        <v>1734</v>
      </c>
      <c r="F1228" s="85" t="s">
        <v>11</v>
      </c>
      <c r="G1228" s="86" t="s">
        <v>1735</v>
      </c>
      <c r="H1228" s="85" t="s">
        <v>260</v>
      </c>
      <c r="I1228" s="85">
        <v>1</v>
      </c>
      <c r="J1228" s="88">
        <v>284.63396494461432</v>
      </c>
      <c r="K1228" s="146">
        <v>661.31992348957999</v>
      </c>
      <c r="L1228" s="147">
        <v>1.669772866853976E-6</v>
      </c>
      <c r="M1228" s="147">
        <v>26.769493132186749</v>
      </c>
      <c r="N1228" s="87">
        <v>3997.17482852902</v>
      </c>
      <c r="O1228" s="88">
        <v>244.90626638387269</v>
      </c>
      <c r="P1228" s="89">
        <v>61.269841047708034</v>
      </c>
    </row>
    <row r="1229" spans="1:16">
      <c r="A1229" s="75" t="s">
        <v>13044</v>
      </c>
      <c r="B1229" s="85">
        <v>1225</v>
      </c>
      <c r="C1229" s="85">
        <v>8697</v>
      </c>
      <c r="D1229" s="85">
        <v>1225</v>
      </c>
      <c r="E1229" s="86" t="s">
        <v>13045</v>
      </c>
      <c r="F1229" s="85" t="s">
        <v>55</v>
      </c>
      <c r="G1229" s="86" t="s">
        <v>1735</v>
      </c>
      <c r="H1229" s="85" t="s">
        <v>260</v>
      </c>
      <c r="I1229" s="85">
        <v>1</v>
      </c>
      <c r="J1229" s="88">
        <v>299.11533053476307</v>
      </c>
      <c r="K1229" s="146">
        <v>685.02114210993886</v>
      </c>
      <c r="L1229" s="147">
        <v>1.737500982353314E-6</v>
      </c>
      <c r="M1229" s="147">
        <v>27.309450687739581</v>
      </c>
      <c r="N1229" s="87">
        <v>4060.349438272543</v>
      </c>
      <c r="O1229" s="88">
        <v>257.28022416296352</v>
      </c>
      <c r="P1229" s="89">
        <v>63.364059688523305</v>
      </c>
    </row>
    <row r="1230" spans="1:16">
      <c r="A1230" s="75" t="s">
        <v>1709</v>
      </c>
      <c r="B1230" s="85">
        <v>1226</v>
      </c>
      <c r="C1230" s="85">
        <v>852</v>
      </c>
      <c r="D1230" s="85">
        <v>1226</v>
      </c>
      <c r="E1230" s="86" t="s">
        <v>1710</v>
      </c>
      <c r="F1230" s="85" t="s">
        <v>32</v>
      </c>
      <c r="G1230" s="86" t="s">
        <v>1711</v>
      </c>
      <c r="H1230" s="85" t="s">
        <v>260</v>
      </c>
      <c r="I1230" s="85">
        <v>1</v>
      </c>
      <c r="J1230" s="88">
        <v>522.46898752536811</v>
      </c>
      <c r="K1230" s="146">
        <v>1274.8198321108441</v>
      </c>
      <c r="L1230" s="147">
        <v>3.0748322641770561E-6</v>
      </c>
      <c r="M1230" s="147">
        <v>35.668716370913643</v>
      </c>
      <c r="N1230" s="87">
        <v>6127.0236868206166</v>
      </c>
      <c r="O1230" s="88">
        <v>452.12685780904962</v>
      </c>
      <c r="P1230" s="89">
        <v>73.792249046072072</v>
      </c>
    </row>
    <row r="1231" spans="1:16">
      <c r="A1231" s="75" t="s">
        <v>1712</v>
      </c>
      <c r="B1231" s="85">
        <v>1227</v>
      </c>
      <c r="C1231" s="85">
        <v>853</v>
      </c>
      <c r="D1231" s="85">
        <v>1227</v>
      </c>
      <c r="E1231" s="86" t="s">
        <v>1710</v>
      </c>
      <c r="F1231" s="85" t="s">
        <v>38</v>
      </c>
      <c r="G1231" s="86" t="s">
        <v>1711</v>
      </c>
      <c r="H1231" s="85" t="s">
        <v>260</v>
      </c>
      <c r="I1231" s="85">
        <v>1</v>
      </c>
      <c r="J1231" s="88">
        <v>571.17914188811756</v>
      </c>
      <c r="K1231" s="146">
        <v>1343.0379347730948</v>
      </c>
      <c r="L1231" s="147">
        <v>3.294570509691111E-6</v>
      </c>
      <c r="M1231" s="147">
        <v>37.475411948009103</v>
      </c>
      <c r="N1231" s="87">
        <v>6505.9947191558267</v>
      </c>
      <c r="O1231" s="88">
        <v>495.49551805870681</v>
      </c>
      <c r="P1231" s="89">
        <v>76.159840185514156</v>
      </c>
    </row>
    <row r="1232" spans="1:16">
      <c r="A1232" s="75" t="s">
        <v>13032</v>
      </c>
      <c r="B1232" s="85">
        <v>1228</v>
      </c>
      <c r="C1232" s="85">
        <v>8691</v>
      </c>
      <c r="D1232" s="85">
        <v>1228</v>
      </c>
      <c r="E1232" s="86" t="s">
        <v>13033</v>
      </c>
      <c r="F1232" s="85" t="s">
        <v>55</v>
      </c>
      <c r="G1232" s="86" t="s">
        <v>1711</v>
      </c>
      <c r="H1232" s="85" t="s">
        <v>260</v>
      </c>
      <c r="I1232" s="85">
        <v>1</v>
      </c>
      <c r="J1232" s="88">
        <v>575.65032134173828</v>
      </c>
      <c r="K1232" s="146">
        <v>1348.8023365119725</v>
      </c>
      <c r="L1232" s="147">
        <v>3.3183127893183461E-6</v>
      </c>
      <c r="M1232" s="147">
        <v>38.124749810343268</v>
      </c>
      <c r="N1232" s="87">
        <v>6575.62345214585</v>
      </c>
      <c r="O1232" s="88">
        <v>499.55595175529749</v>
      </c>
      <c r="P1232" s="89">
        <v>75.97088783912578</v>
      </c>
    </row>
    <row r="1233" spans="1:16">
      <c r="A1233" s="75" t="s">
        <v>1713</v>
      </c>
      <c r="B1233" s="85">
        <v>1229</v>
      </c>
      <c r="C1233" s="85">
        <v>854</v>
      </c>
      <c r="D1233" s="85">
        <v>1229</v>
      </c>
      <c r="E1233" s="86" t="s">
        <v>1714</v>
      </c>
      <c r="F1233" s="85" t="s">
        <v>38</v>
      </c>
      <c r="G1233" s="86" t="s">
        <v>1715</v>
      </c>
      <c r="H1233" s="85" t="s">
        <v>260</v>
      </c>
      <c r="I1233" s="85">
        <v>1</v>
      </c>
      <c r="J1233" s="88">
        <v>269.27972662035347</v>
      </c>
      <c r="K1233" s="146">
        <v>723.17700249558663</v>
      </c>
      <c r="L1233" s="147">
        <v>1.7658972129004309E-6</v>
      </c>
      <c r="M1233" s="147">
        <v>20.809209355345839</v>
      </c>
      <c r="N1233" s="87">
        <v>3163.5628626461998</v>
      </c>
      <c r="O1233" s="88">
        <v>235.32084451821279</v>
      </c>
      <c r="P1233" s="89">
        <v>74.384753752411882</v>
      </c>
    </row>
    <row r="1234" spans="1:16">
      <c r="A1234" s="75" t="s">
        <v>1716</v>
      </c>
      <c r="B1234" s="85">
        <v>1230</v>
      </c>
      <c r="C1234" s="85">
        <v>855</v>
      </c>
      <c r="D1234" s="85">
        <v>1230</v>
      </c>
      <c r="E1234" s="86" t="s">
        <v>1714</v>
      </c>
      <c r="F1234" s="85" t="s">
        <v>11</v>
      </c>
      <c r="G1234" s="86" t="s">
        <v>1715</v>
      </c>
      <c r="H1234" s="85" t="s">
        <v>260</v>
      </c>
      <c r="I1234" s="85">
        <v>1</v>
      </c>
      <c r="J1234" s="88">
        <v>253.79350984548151</v>
      </c>
      <c r="K1234" s="146">
        <v>696.75912173113511</v>
      </c>
      <c r="L1234" s="147">
        <v>1.696907243273942E-6</v>
      </c>
      <c r="M1234" s="147">
        <v>20.74703865881073</v>
      </c>
      <c r="N1234" s="87">
        <v>3150.927203073381</v>
      </c>
      <c r="O1234" s="88">
        <v>222.18429782913691</v>
      </c>
      <c r="P1234" s="89">
        <v>70.513941931892518</v>
      </c>
    </row>
    <row r="1235" spans="1:16">
      <c r="A1235" s="75" t="s">
        <v>13034</v>
      </c>
      <c r="B1235" s="85">
        <v>1231</v>
      </c>
      <c r="C1235" s="85">
        <v>8692</v>
      </c>
      <c r="D1235" s="85">
        <v>1231</v>
      </c>
      <c r="E1235" s="86" t="s">
        <v>13035</v>
      </c>
      <c r="F1235" s="85" t="s">
        <v>55</v>
      </c>
      <c r="G1235" s="86" t="s">
        <v>1715</v>
      </c>
      <c r="H1235" s="85" t="s">
        <v>260</v>
      </c>
      <c r="I1235" s="85">
        <v>1</v>
      </c>
      <c r="J1235" s="88">
        <v>267.16389702858919</v>
      </c>
      <c r="K1235" s="146">
        <v>718.34412129269765</v>
      </c>
      <c r="L1235" s="147">
        <v>1.7588384512438151E-6</v>
      </c>
      <c r="M1235" s="147">
        <v>21.197606729189239</v>
      </c>
      <c r="N1235" s="87">
        <v>3204.1969879563489</v>
      </c>
      <c r="O1235" s="88">
        <v>233.7013643461822</v>
      </c>
      <c r="P1235" s="89">
        <v>72.936016488561137</v>
      </c>
    </row>
    <row r="1236" spans="1:16">
      <c r="A1236" s="75" t="s">
        <v>1717</v>
      </c>
      <c r="B1236" s="85">
        <v>1232</v>
      </c>
      <c r="C1236" s="85">
        <v>856</v>
      </c>
      <c r="D1236" s="85">
        <v>1232</v>
      </c>
      <c r="E1236" s="86" t="s">
        <v>1718</v>
      </c>
      <c r="F1236" s="85" t="s">
        <v>38</v>
      </c>
      <c r="G1236" s="86" t="s">
        <v>1719</v>
      </c>
      <c r="H1236" s="85" t="s">
        <v>260</v>
      </c>
      <c r="I1236" s="85">
        <v>1</v>
      </c>
      <c r="J1236" s="88">
        <v>1154.109490444883</v>
      </c>
      <c r="K1236" s="146">
        <v>2986.5610299175783</v>
      </c>
      <c r="L1236" s="147">
        <v>7.4220933882346821E-6</v>
      </c>
      <c r="M1236" s="147">
        <v>87.558781580664458</v>
      </c>
      <c r="N1236" s="87">
        <v>13453.43157832993</v>
      </c>
      <c r="O1236" s="88">
        <v>1006.7385630181039</v>
      </c>
      <c r="P1236" s="89">
        <v>74.831358613344776</v>
      </c>
    </row>
    <row r="1237" spans="1:16">
      <c r="A1237" s="75" t="s">
        <v>1720</v>
      </c>
      <c r="B1237" s="85">
        <v>1233</v>
      </c>
      <c r="C1237" s="85">
        <v>857</v>
      </c>
      <c r="D1237" s="85">
        <v>1233</v>
      </c>
      <c r="E1237" s="86" t="s">
        <v>1718</v>
      </c>
      <c r="F1237" s="85" t="s">
        <v>11</v>
      </c>
      <c r="G1237" s="86" t="s">
        <v>1719</v>
      </c>
      <c r="H1237" s="85" t="s">
        <v>260</v>
      </c>
      <c r="I1237" s="85">
        <v>1</v>
      </c>
      <c r="J1237" s="88">
        <v>1099.5864993802611</v>
      </c>
      <c r="K1237" s="146">
        <v>2890.8746526512714</v>
      </c>
      <c r="L1237" s="147">
        <v>7.1733099858153773E-6</v>
      </c>
      <c r="M1237" s="147">
        <v>87.644916290493271</v>
      </c>
      <c r="N1237" s="87">
        <v>13432.978026200981</v>
      </c>
      <c r="O1237" s="88">
        <v>960.60759059145494</v>
      </c>
      <c r="P1237" s="89">
        <v>71.511141365510525</v>
      </c>
    </row>
    <row r="1238" spans="1:16">
      <c r="A1238" s="75" t="s">
        <v>13036</v>
      </c>
      <c r="B1238" s="85">
        <v>1234</v>
      </c>
      <c r="C1238" s="85">
        <v>8693</v>
      </c>
      <c r="D1238" s="85">
        <v>1234</v>
      </c>
      <c r="E1238" s="86" t="s">
        <v>13037</v>
      </c>
      <c r="F1238" s="85" t="s">
        <v>55</v>
      </c>
      <c r="G1238" s="86" t="s">
        <v>1719</v>
      </c>
      <c r="H1238" s="85" t="s">
        <v>260</v>
      </c>
      <c r="I1238" s="85">
        <v>1</v>
      </c>
      <c r="J1238" s="88">
        <v>1148.8507363372271</v>
      </c>
      <c r="K1238" s="146">
        <v>2971.5056849657913</v>
      </c>
      <c r="L1238" s="147">
        <v>7.4067798754073973E-6</v>
      </c>
      <c r="M1238" s="147">
        <v>89.325296812054034</v>
      </c>
      <c r="N1238" s="87">
        <v>13637.11814575431</v>
      </c>
      <c r="O1238" s="88">
        <v>1003.062303544075</v>
      </c>
      <c r="P1238" s="89">
        <v>73.553832475695145</v>
      </c>
    </row>
    <row r="1239" spans="1:16">
      <c r="A1239" s="75" t="s">
        <v>1721</v>
      </c>
      <c r="B1239" s="85">
        <v>1235</v>
      </c>
      <c r="C1239" s="85">
        <v>858</v>
      </c>
      <c r="D1239" s="85">
        <v>1235</v>
      </c>
      <c r="E1239" s="86" t="s">
        <v>1722</v>
      </c>
      <c r="F1239" s="85" t="s">
        <v>38</v>
      </c>
      <c r="G1239" s="86" t="s">
        <v>1723</v>
      </c>
      <c r="H1239" s="85" t="s">
        <v>260</v>
      </c>
      <c r="I1239" s="85">
        <v>1</v>
      </c>
      <c r="J1239" s="88">
        <v>171.97244313949071</v>
      </c>
      <c r="K1239" s="146">
        <v>434.58845142223089</v>
      </c>
      <c r="L1239" s="147">
        <v>1.0361150827872919E-6</v>
      </c>
      <c r="M1239" s="147">
        <v>19.763515021220609</v>
      </c>
      <c r="N1239" s="87">
        <v>2581.0067930329751</v>
      </c>
      <c r="O1239" s="88">
        <v>147.5148190026899</v>
      </c>
      <c r="P1239" s="89">
        <v>57.153983244400258</v>
      </c>
    </row>
    <row r="1240" spans="1:16">
      <c r="A1240" s="75" t="s">
        <v>1724</v>
      </c>
      <c r="B1240" s="85">
        <v>1236</v>
      </c>
      <c r="C1240" s="85">
        <v>859</v>
      </c>
      <c r="D1240" s="85">
        <v>1236</v>
      </c>
      <c r="E1240" s="86" t="s">
        <v>1722</v>
      </c>
      <c r="F1240" s="85" t="s">
        <v>11</v>
      </c>
      <c r="G1240" s="86" t="s">
        <v>1723</v>
      </c>
      <c r="H1240" s="85" t="s">
        <v>260</v>
      </c>
      <c r="I1240" s="85">
        <v>1</v>
      </c>
      <c r="J1240" s="88">
        <v>161.3982559279776</v>
      </c>
      <c r="K1240" s="146">
        <v>415.61393689437477</v>
      </c>
      <c r="L1240" s="147">
        <v>9.869489693641779E-7</v>
      </c>
      <c r="M1240" s="147">
        <v>19.706269369008929</v>
      </c>
      <c r="N1240" s="87">
        <v>2567.7811283066012</v>
      </c>
      <c r="O1240" s="88">
        <v>138.69788829023119</v>
      </c>
      <c r="P1240" s="89">
        <v>54.014684803645856</v>
      </c>
    </row>
    <row r="1241" spans="1:16">
      <c r="A1241" s="75" t="s">
        <v>13038</v>
      </c>
      <c r="B1241" s="85">
        <v>1237</v>
      </c>
      <c r="C1241" s="85">
        <v>8694</v>
      </c>
      <c r="D1241" s="85">
        <v>1237</v>
      </c>
      <c r="E1241" s="86" t="s">
        <v>13039</v>
      </c>
      <c r="F1241" s="85" t="s">
        <v>55</v>
      </c>
      <c r="G1241" s="86" t="s">
        <v>1723</v>
      </c>
      <c r="H1241" s="85" t="s">
        <v>260</v>
      </c>
      <c r="I1241" s="85">
        <v>1</v>
      </c>
      <c r="J1241" s="88">
        <v>170.93230032295341</v>
      </c>
      <c r="K1241" s="146">
        <v>431.50441823491559</v>
      </c>
      <c r="L1241" s="147">
        <v>1.0327357813493919E-6</v>
      </c>
      <c r="M1241" s="147">
        <v>20.078907105211769</v>
      </c>
      <c r="N1241" s="87">
        <v>2613.2677907175112</v>
      </c>
      <c r="O1241" s="88">
        <v>146.82635732606249</v>
      </c>
      <c r="P1241" s="89">
        <v>56.184964222801348</v>
      </c>
    </row>
    <row r="1242" spans="1:16">
      <c r="A1242" s="75" t="s">
        <v>1725</v>
      </c>
      <c r="B1242" s="85">
        <v>1238</v>
      </c>
      <c r="C1242" s="85">
        <v>860</v>
      </c>
      <c r="D1242" s="85">
        <v>1238</v>
      </c>
      <c r="E1242" s="86" t="s">
        <v>1726</v>
      </c>
      <c r="F1242" s="85" t="s">
        <v>38</v>
      </c>
      <c r="G1242" s="86" t="s">
        <v>1727</v>
      </c>
      <c r="H1242" s="85" t="s">
        <v>260</v>
      </c>
      <c r="I1242" s="85">
        <v>1</v>
      </c>
      <c r="J1242" s="88">
        <v>805.65245176526059</v>
      </c>
      <c r="K1242" s="146">
        <v>2117.1987102761809</v>
      </c>
      <c r="L1242" s="147">
        <v>5.2240836095182934E-6</v>
      </c>
      <c r="M1242" s="147">
        <v>61.026787075777712</v>
      </c>
      <c r="N1242" s="87">
        <v>9372.9841122379676</v>
      </c>
      <c r="O1242" s="88">
        <v>702.71291877444128</v>
      </c>
      <c r="P1242" s="89">
        <v>74.972165786233901</v>
      </c>
    </row>
    <row r="1243" spans="1:16">
      <c r="A1243" s="75" t="s">
        <v>1728</v>
      </c>
      <c r="B1243" s="85">
        <v>1239</v>
      </c>
      <c r="C1243" s="85">
        <v>861</v>
      </c>
      <c r="D1243" s="85">
        <v>1239</v>
      </c>
      <c r="E1243" s="86" t="s">
        <v>1726</v>
      </c>
      <c r="F1243" s="85" t="s">
        <v>11</v>
      </c>
      <c r="G1243" s="86" t="s">
        <v>1727</v>
      </c>
      <c r="H1243" s="85" t="s">
        <v>260</v>
      </c>
      <c r="I1243" s="85">
        <v>1</v>
      </c>
      <c r="J1243" s="88">
        <v>766.34782551184333</v>
      </c>
      <c r="K1243" s="146">
        <v>2049.5560152009812</v>
      </c>
      <c r="L1243" s="147">
        <v>5.0463501311362869E-6</v>
      </c>
      <c r="M1243" s="147">
        <v>60.921160139338717</v>
      </c>
      <c r="N1243" s="87">
        <v>9335.4939380637479</v>
      </c>
      <c r="O1243" s="88">
        <v>669.39131161463331</v>
      </c>
      <c r="P1243" s="89">
        <v>71.70389869627725</v>
      </c>
    </row>
    <row r="1244" spans="1:16">
      <c r="A1244" s="75" t="s">
        <v>13040</v>
      </c>
      <c r="B1244" s="85">
        <v>1240</v>
      </c>
      <c r="C1244" s="85">
        <v>8695</v>
      </c>
      <c r="D1244" s="85">
        <v>1240</v>
      </c>
      <c r="E1244" s="86" t="s">
        <v>13041</v>
      </c>
      <c r="F1244" s="85" t="s">
        <v>55</v>
      </c>
      <c r="G1244" s="86" t="s">
        <v>1727</v>
      </c>
      <c r="H1244" s="85" t="s">
        <v>260</v>
      </c>
      <c r="I1244" s="85">
        <v>1</v>
      </c>
      <c r="J1244" s="88">
        <v>801.67002863134917</v>
      </c>
      <c r="K1244" s="146">
        <v>2106.5385570131266</v>
      </c>
      <c r="L1244" s="147">
        <v>5.212572664860127E-6</v>
      </c>
      <c r="M1244" s="147">
        <v>62.218719210305878</v>
      </c>
      <c r="N1244" s="87">
        <v>9495.0242805628677</v>
      </c>
      <c r="O1244" s="88">
        <v>699.86713537407036</v>
      </c>
      <c r="P1244" s="89">
        <v>73.708830508918098</v>
      </c>
    </row>
    <row r="1245" spans="1:16">
      <c r="A1245" s="75" t="s">
        <v>1771</v>
      </c>
      <c r="B1245" s="85">
        <v>1241</v>
      </c>
      <c r="C1245" s="85">
        <v>890</v>
      </c>
      <c r="D1245" s="85">
        <v>1241</v>
      </c>
      <c r="E1245" s="86" t="s">
        <v>1772</v>
      </c>
      <c r="F1245" s="85" t="s">
        <v>38</v>
      </c>
      <c r="G1245" s="86" t="s">
        <v>1773</v>
      </c>
      <c r="H1245" s="85" t="s">
        <v>1</v>
      </c>
      <c r="I1245" s="85">
        <v>1</v>
      </c>
      <c r="J1245" s="88">
        <v>1.9504972088528629</v>
      </c>
      <c r="K1245" s="146">
        <v>2.2023512021907163</v>
      </c>
      <c r="L1245" s="147">
        <v>8.2465715415563811E-9</v>
      </c>
      <c r="M1245" s="147">
        <v>0.18116261869563971</v>
      </c>
      <c r="N1245" s="87">
        <v>29.16248364478114</v>
      </c>
      <c r="O1245" s="88">
        <v>1.7331795201343989</v>
      </c>
      <c r="P1245" s="89">
        <v>59.431821419797529</v>
      </c>
    </row>
    <row r="1246" spans="1:16">
      <c r="A1246" s="75" t="s">
        <v>1774</v>
      </c>
      <c r="B1246" s="85">
        <v>1242</v>
      </c>
      <c r="C1246" s="85">
        <v>891</v>
      </c>
      <c r="D1246" s="85">
        <v>1242</v>
      </c>
      <c r="E1246" s="86" t="s">
        <v>1772</v>
      </c>
      <c r="F1246" s="85" t="s">
        <v>11</v>
      </c>
      <c r="G1246" s="86" t="s">
        <v>1773</v>
      </c>
      <c r="H1246" s="85" t="s">
        <v>1</v>
      </c>
      <c r="I1246" s="85">
        <v>1</v>
      </c>
      <c r="J1246" s="88">
        <v>1.7854983156307289</v>
      </c>
      <c r="K1246" s="146">
        <v>1.765428567672142</v>
      </c>
      <c r="L1246" s="147">
        <v>7.3984598946219468E-9</v>
      </c>
      <c r="M1246" s="147">
        <v>0.19408423003757011</v>
      </c>
      <c r="N1246" s="87">
        <v>31.36730341020581</v>
      </c>
      <c r="O1246" s="88">
        <v>1.6029176910696969</v>
      </c>
      <c r="P1246" s="89">
        <v>51.101545775470271</v>
      </c>
    </row>
    <row r="1247" spans="1:16">
      <c r="A1247" s="75" t="s">
        <v>13046</v>
      </c>
      <c r="B1247" s="85">
        <v>1243</v>
      </c>
      <c r="C1247" s="85">
        <v>8698</v>
      </c>
      <c r="D1247" s="85">
        <v>1243</v>
      </c>
      <c r="E1247" s="86" t="s">
        <v>13047</v>
      </c>
      <c r="F1247" s="85" t="s">
        <v>55</v>
      </c>
      <c r="G1247" s="86" t="s">
        <v>1773</v>
      </c>
      <c r="H1247" s="85" t="s">
        <v>1</v>
      </c>
      <c r="I1247" s="85">
        <v>1</v>
      </c>
      <c r="J1247" s="88">
        <v>2.0047904887144101</v>
      </c>
      <c r="K1247" s="146">
        <v>2.2782825191588927</v>
      </c>
      <c r="L1247" s="147">
        <v>8.5531480228787567E-9</v>
      </c>
      <c r="M1247" s="147">
        <v>0.18815021988219999</v>
      </c>
      <c r="N1247" s="87">
        <v>29.948247294326851</v>
      </c>
      <c r="O1247" s="88">
        <v>1.7824905214526461</v>
      </c>
      <c r="P1247" s="89">
        <v>59.519026403602133</v>
      </c>
    </row>
    <row r="1248" spans="1:16">
      <c r="A1248" s="75" t="s">
        <v>1775</v>
      </c>
      <c r="B1248" s="85">
        <v>1244</v>
      </c>
      <c r="C1248" s="85">
        <v>892</v>
      </c>
      <c r="D1248" s="85">
        <v>1244</v>
      </c>
      <c r="E1248" s="86" t="s">
        <v>1776</v>
      </c>
      <c r="F1248" s="85" t="s">
        <v>32</v>
      </c>
      <c r="G1248" s="86" t="s">
        <v>1777</v>
      </c>
      <c r="H1248" s="85" t="s">
        <v>260</v>
      </c>
      <c r="I1248" s="85">
        <v>1</v>
      </c>
      <c r="J1248" s="88">
        <v>2758.8234856608051</v>
      </c>
      <c r="K1248" s="146">
        <v>3539.6682377912712</v>
      </c>
      <c r="L1248" s="147">
        <v>1.3471277484263279E-5</v>
      </c>
      <c r="M1248" s="147">
        <v>412.94843690635321</v>
      </c>
      <c r="N1248" s="87">
        <v>46854.651187533942</v>
      </c>
      <c r="O1248" s="88">
        <v>2478.2280759721561</v>
      </c>
      <c r="P1248" s="89">
        <v>52.891826385669667</v>
      </c>
    </row>
    <row r="1249" spans="1:16">
      <c r="A1249" s="75" t="s">
        <v>1778</v>
      </c>
      <c r="B1249" s="85">
        <v>1245</v>
      </c>
      <c r="C1249" s="85">
        <v>893</v>
      </c>
      <c r="D1249" s="85">
        <v>1245</v>
      </c>
      <c r="E1249" s="86" t="s">
        <v>1776</v>
      </c>
      <c r="F1249" s="85" t="s">
        <v>38</v>
      </c>
      <c r="G1249" s="86" t="s">
        <v>1777</v>
      </c>
      <c r="H1249" s="85" t="s">
        <v>260</v>
      </c>
      <c r="I1249" s="85">
        <v>1</v>
      </c>
      <c r="J1249" s="88">
        <v>2660.0955769383572</v>
      </c>
      <c r="K1249" s="146">
        <v>3514.4310208610073</v>
      </c>
      <c r="L1249" s="147">
        <v>1.324680711072317E-5</v>
      </c>
      <c r="M1249" s="147">
        <v>414.37697001313887</v>
      </c>
      <c r="N1249" s="87">
        <v>46988.296698375532</v>
      </c>
      <c r="O1249" s="88">
        <v>2367.8583339282209</v>
      </c>
      <c r="P1249" s="89">
        <v>50.3925126107004</v>
      </c>
    </row>
    <row r="1250" spans="1:16">
      <c r="A1250" s="75" t="s">
        <v>13048</v>
      </c>
      <c r="B1250" s="85">
        <v>1246</v>
      </c>
      <c r="C1250" s="85">
        <v>8699</v>
      </c>
      <c r="D1250" s="85">
        <v>1246</v>
      </c>
      <c r="E1250" s="86" t="s">
        <v>13049</v>
      </c>
      <c r="F1250" s="85" t="s">
        <v>55</v>
      </c>
      <c r="G1250" s="86" t="s">
        <v>1777</v>
      </c>
      <c r="H1250" s="85" t="s">
        <v>260</v>
      </c>
      <c r="I1250" s="85">
        <v>1</v>
      </c>
      <c r="J1250" s="88">
        <v>2660.9265516437822</v>
      </c>
      <c r="K1250" s="146">
        <v>3514.6434378885319</v>
      </c>
      <c r="L1250" s="147">
        <v>1.3248696436699399E-5</v>
      </c>
      <c r="M1250" s="147">
        <v>414.36494631190823</v>
      </c>
      <c r="N1250" s="87">
        <v>46987.171828615392</v>
      </c>
      <c r="O1250" s="88">
        <v>2368.7872958101202</v>
      </c>
      <c r="P1250" s="89">
        <v>50.413489546683437</v>
      </c>
    </row>
    <row r="1251" spans="1:16">
      <c r="A1251" s="75" t="s">
        <v>1779</v>
      </c>
      <c r="B1251" s="85">
        <v>1247</v>
      </c>
      <c r="C1251" s="85">
        <v>894</v>
      </c>
      <c r="D1251" s="85">
        <v>1247</v>
      </c>
      <c r="E1251" s="86" t="s">
        <v>1780</v>
      </c>
      <c r="F1251" s="85" t="s">
        <v>38</v>
      </c>
      <c r="G1251" s="86" t="s">
        <v>1781</v>
      </c>
      <c r="H1251" s="85" t="s">
        <v>1</v>
      </c>
      <c r="I1251" s="85">
        <v>1</v>
      </c>
      <c r="J1251" s="88">
        <v>1.4109314215558271</v>
      </c>
      <c r="K1251" s="146">
        <v>3.6060436866533485</v>
      </c>
      <c r="L1251" s="147">
        <v>9.7861529116792144E-9</v>
      </c>
      <c r="M1251" s="147">
        <v>0.13908979199024951</v>
      </c>
      <c r="N1251" s="87">
        <v>20.09466502876575</v>
      </c>
      <c r="O1251" s="88">
        <v>1.262095155530544</v>
      </c>
      <c r="P1251" s="89">
        <v>62.807474208892749</v>
      </c>
    </row>
    <row r="1252" spans="1:16">
      <c r="A1252" s="75" t="s">
        <v>1782</v>
      </c>
      <c r="B1252" s="85">
        <v>1248</v>
      </c>
      <c r="C1252" s="85">
        <v>895</v>
      </c>
      <c r="D1252" s="85">
        <v>1248</v>
      </c>
      <c r="E1252" s="86" t="s">
        <v>1780</v>
      </c>
      <c r="F1252" s="85" t="s">
        <v>11</v>
      </c>
      <c r="G1252" s="86" t="s">
        <v>1781</v>
      </c>
      <c r="H1252" s="85" t="s">
        <v>1</v>
      </c>
      <c r="I1252" s="85">
        <v>1</v>
      </c>
      <c r="J1252" s="88">
        <v>1.199338216864744</v>
      </c>
      <c r="K1252" s="146">
        <v>2.9176243086958547</v>
      </c>
      <c r="L1252" s="147">
        <v>8.56800781253064E-9</v>
      </c>
      <c r="M1252" s="147">
        <v>0.12961676157273849</v>
      </c>
      <c r="N1252" s="87">
        <v>19.40515503129188</v>
      </c>
      <c r="O1252" s="88">
        <v>1.080558375458321</v>
      </c>
      <c r="P1252" s="89">
        <v>55.684088775166252</v>
      </c>
    </row>
    <row r="1253" spans="1:16">
      <c r="A1253" s="75" t="s">
        <v>13050</v>
      </c>
      <c r="B1253" s="85">
        <v>1249</v>
      </c>
      <c r="C1253" s="85">
        <v>8700</v>
      </c>
      <c r="D1253" s="85">
        <v>1249</v>
      </c>
      <c r="E1253" s="86" t="s">
        <v>13051</v>
      </c>
      <c r="F1253" s="85" t="s">
        <v>55</v>
      </c>
      <c r="G1253" s="86" t="s">
        <v>1781</v>
      </c>
      <c r="H1253" s="85" t="s">
        <v>1</v>
      </c>
      <c r="I1253" s="85">
        <v>1</v>
      </c>
      <c r="J1253" s="88">
        <v>1.460591172857886</v>
      </c>
      <c r="K1253" s="146">
        <v>3.724718249115714</v>
      </c>
      <c r="L1253" s="147">
        <v>1.024137962997134E-8</v>
      </c>
      <c r="M1253" s="147">
        <v>0.14565589051864969</v>
      </c>
      <c r="N1253" s="87">
        <v>20.786988147301269</v>
      </c>
      <c r="O1253" s="88">
        <v>1.307681911568978</v>
      </c>
      <c r="P1253" s="89">
        <v>62.908676442322964</v>
      </c>
    </row>
    <row r="1254" spans="1:16">
      <c r="A1254" s="75" t="s">
        <v>1783</v>
      </c>
      <c r="B1254" s="85">
        <v>1250</v>
      </c>
      <c r="C1254" s="85">
        <v>896</v>
      </c>
      <c r="D1254" s="85">
        <v>1250</v>
      </c>
      <c r="E1254" s="86" t="s">
        <v>1784</v>
      </c>
      <c r="F1254" s="85" t="s">
        <v>55</v>
      </c>
      <c r="G1254" s="86" t="s">
        <v>1785</v>
      </c>
      <c r="H1254" s="85" t="s">
        <v>1</v>
      </c>
      <c r="I1254" s="85">
        <v>1</v>
      </c>
      <c r="J1254" s="88">
        <v>3.10578897985109</v>
      </c>
      <c r="K1254" s="146">
        <v>7.527348296092816</v>
      </c>
      <c r="L1254" s="147">
        <v>2.083922758575438E-8</v>
      </c>
      <c r="M1254" s="147">
        <v>0.29855397467803169</v>
      </c>
      <c r="N1254" s="87">
        <v>44.319871815249627</v>
      </c>
      <c r="O1254" s="88">
        <v>2.777618287121657</v>
      </c>
      <c r="P1254" s="89">
        <v>62.672074023597048</v>
      </c>
    </row>
    <row r="1255" spans="1:16">
      <c r="A1255" s="75" t="s">
        <v>13052</v>
      </c>
      <c r="B1255" s="85">
        <v>1251</v>
      </c>
      <c r="C1255" s="85">
        <v>8701</v>
      </c>
      <c r="D1255" s="85">
        <v>1251</v>
      </c>
      <c r="E1255" s="86" t="s">
        <v>13053</v>
      </c>
      <c r="F1255" s="85" t="s">
        <v>55</v>
      </c>
      <c r="G1255" s="86" t="s">
        <v>1785</v>
      </c>
      <c r="H1255" s="85" t="s">
        <v>1</v>
      </c>
      <c r="I1255" s="85">
        <v>1</v>
      </c>
      <c r="J1255" s="88">
        <v>3.160209080670453</v>
      </c>
      <c r="K1255" s="146">
        <v>7.6036154392348108</v>
      </c>
      <c r="L1255" s="147">
        <v>2.1146455940124521E-8</v>
      </c>
      <c r="M1255" s="147">
        <v>0.30553164409417061</v>
      </c>
      <c r="N1255" s="87">
        <v>45.103940802794646</v>
      </c>
      <c r="O1255" s="88">
        <v>2.8270294098989379</v>
      </c>
      <c r="P1255" s="89">
        <v>62.678102169816938</v>
      </c>
    </row>
    <row r="1256" spans="1:16">
      <c r="A1256" s="75" t="s">
        <v>1786</v>
      </c>
      <c r="B1256" s="85">
        <v>1252</v>
      </c>
      <c r="C1256" s="85">
        <v>897</v>
      </c>
      <c r="D1256" s="85">
        <v>1252</v>
      </c>
      <c r="E1256" s="86" t="s">
        <v>1787</v>
      </c>
      <c r="F1256" s="85" t="s">
        <v>55</v>
      </c>
      <c r="G1256" s="86" t="s">
        <v>1788</v>
      </c>
      <c r="H1256" s="85" t="s">
        <v>1</v>
      </c>
      <c r="I1256" s="85">
        <v>1</v>
      </c>
      <c r="J1256" s="88">
        <v>18.866200454157511</v>
      </c>
      <c r="K1256" s="146">
        <v>30.11079128299545</v>
      </c>
      <c r="L1256" s="147">
        <v>9.3678001465527393E-8</v>
      </c>
      <c r="M1256" s="147">
        <v>1.0778516514266889</v>
      </c>
      <c r="N1256" s="87">
        <v>204.39374457533111</v>
      </c>
      <c r="O1256" s="88">
        <v>17.276453764962831</v>
      </c>
      <c r="P1256" s="89">
        <v>84.525354730684725</v>
      </c>
    </row>
    <row r="1257" spans="1:16">
      <c r="A1257" s="75" t="s">
        <v>13054</v>
      </c>
      <c r="B1257" s="85">
        <v>1253</v>
      </c>
      <c r="C1257" s="85">
        <v>8702</v>
      </c>
      <c r="D1257" s="85">
        <v>1253</v>
      </c>
      <c r="E1257" s="86" t="s">
        <v>13055</v>
      </c>
      <c r="F1257" s="85" t="s">
        <v>55</v>
      </c>
      <c r="G1257" s="86" t="s">
        <v>1788</v>
      </c>
      <c r="H1257" s="85" t="s">
        <v>1</v>
      </c>
      <c r="I1257" s="85">
        <v>1</v>
      </c>
      <c r="J1257" s="88">
        <v>18.920620554976889</v>
      </c>
      <c r="K1257" s="146">
        <v>30.187058426137469</v>
      </c>
      <c r="L1257" s="147">
        <v>9.3985229819897639E-8</v>
      </c>
      <c r="M1257" s="147">
        <v>1.0848293208428139</v>
      </c>
      <c r="N1257" s="87">
        <v>205.1778135628762</v>
      </c>
      <c r="O1257" s="88">
        <v>17.32586488774011</v>
      </c>
      <c r="P1257" s="89">
        <v>84.443169497128125</v>
      </c>
    </row>
    <row r="1258" spans="1:16">
      <c r="A1258" s="75" t="s">
        <v>1789</v>
      </c>
      <c r="B1258" s="85">
        <v>1254</v>
      </c>
      <c r="C1258" s="85">
        <v>898</v>
      </c>
      <c r="D1258" s="85">
        <v>1254</v>
      </c>
      <c r="E1258" s="86" t="s">
        <v>1790</v>
      </c>
      <c r="F1258" s="85" t="s">
        <v>55</v>
      </c>
      <c r="G1258" s="86" t="s">
        <v>1791</v>
      </c>
      <c r="H1258" s="85" t="s">
        <v>1</v>
      </c>
      <c r="I1258" s="85">
        <v>1</v>
      </c>
      <c r="J1258" s="88">
        <v>3.1126053256860158</v>
      </c>
      <c r="K1258" s="146">
        <v>9.12260162066997</v>
      </c>
      <c r="L1258" s="147">
        <v>2.362073237689237E-8</v>
      </c>
      <c r="M1258" s="147">
        <v>4.0675874103091019</v>
      </c>
      <c r="N1258" s="87">
        <v>44.11867878015839</v>
      </c>
      <c r="O1258" s="88">
        <v>2.7632933360441609</v>
      </c>
      <c r="P1258" s="89">
        <v>62.633184230505648</v>
      </c>
    </row>
    <row r="1259" spans="1:16">
      <c r="A1259" s="75" t="s">
        <v>13056</v>
      </c>
      <c r="B1259" s="85">
        <v>1255</v>
      </c>
      <c r="C1259" s="85">
        <v>8703</v>
      </c>
      <c r="D1259" s="85">
        <v>1255</v>
      </c>
      <c r="E1259" s="86" t="s">
        <v>13057</v>
      </c>
      <c r="F1259" s="85" t="s">
        <v>55</v>
      </c>
      <c r="G1259" s="86" t="s">
        <v>1791</v>
      </c>
      <c r="H1259" s="85" t="s">
        <v>1</v>
      </c>
      <c r="I1259" s="85">
        <v>1</v>
      </c>
      <c r="J1259" s="88">
        <v>3.1267287685895089</v>
      </c>
      <c r="K1259" s="146">
        <v>9.1402682414728442</v>
      </c>
      <c r="L1259" s="147">
        <v>2.3693489742103581E-8</v>
      </c>
      <c r="M1259" s="147">
        <v>4.0694062357969338</v>
      </c>
      <c r="N1259" s="87">
        <v>44.325080870509197</v>
      </c>
      <c r="O1259" s="88">
        <v>2.776104827927623</v>
      </c>
      <c r="P1259" s="89">
        <v>62.630564308223263</v>
      </c>
    </row>
    <row r="1260" spans="1:16">
      <c r="A1260" s="75" t="s">
        <v>13207</v>
      </c>
      <c r="B1260" s="85">
        <v>1256</v>
      </c>
      <c r="C1260" s="85">
        <v>8759</v>
      </c>
      <c r="D1260" s="85">
        <v>1256</v>
      </c>
      <c r="E1260" s="86" t="s">
        <v>13208</v>
      </c>
      <c r="F1260" s="85" t="s">
        <v>32</v>
      </c>
      <c r="G1260" s="86" t="s">
        <v>13209</v>
      </c>
      <c r="H1260" s="85" t="s">
        <v>1</v>
      </c>
      <c r="I1260" s="85">
        <v>-1</v>
      </c>
      <c r="J1260" s="88">
        <v>1.1285683315124121E-2</v>
      </c>
      <c r="K1260" s="146">
        <v>2.4028553312303544</v>
      </c>
      <c r="L1260" s="147">
        <v>1.48513029257672E-9</v>
      </c>
      <c r="M1260" s="147">
        <v>2.4006583602609491E-3</v>
      </c>
      <c r="N1260" s="87">
        <v>0.26135965811812412</v>
      </c>
      <c r="O1260" s="88">
        <v>9.721228090290324E-3</v>
      </c>
      <c r="P1260" s="89">
        <v>37.194830144355016</v>
      </c>
    </row>
    <row r="1261" spans="1:16">
      <c r="A1261" s="75" t="s">
        <v>29289</v>
      </c>
      <c r="B1261" s="85">
        <v>1257</v>
      </c>
      <c r="C1261" s="85">
        <v>18621</v>
      </c>
      <c r="D1261" s="85">
        <v>1257</v>
      </c>
      <c r="E1261" s="86" t="s">
        <v>29290</v>
      </c>
      <c r="F1261" s="85" t="s">
        <v>32</v>
      </c>
      <c r="G1261" s="86" t="s">
        <v>13209</v>
      </c>
      <c r="H1261" s="85" t="s">
        <v>1</v>
      </c>
      <c r="I1261" s="85">
        <v>-1</v>
      </c>
      <c r="J1261" s="88">
        <v>7.3980055577351168E-3</v>
      </c>
      <c r="K1261" s="146">
        <v>2.3986214522322205</v>
      </c>
      <c r="L1261" s="147">
        <v>1.466289603584404E-9</v>
      </c>
      <c r="M1261" s="147">
        <v>1.844166477319497E-3</v>
      </c>
      <c r="N1261" s="87">
        <v>0.20100768083679019</v>
      </c>
      <c r="O1261" s="88">
        <v>6.2379765168464277E-3</v>
      </c>
      <c r="P1261" s="89">
        <v>31.033523151343669</v>
      </c>
    </row>
    <row r="1262" spans="1:16">
      <c r="A1262" s="75" t="s">
        <v>13210</v>
      </c>
      <c r="B1262" s="85">
        <v>1258</v>
      </c>
      <c r="C1262" s="85">
        <v>8760</v>
      </c>
      <c r="D1262" s="85">
        <v>1258</v>
      </c>
      <c r="E1262" s="86" t="s">
        <v>13211</v>
      </c>
      <c r="F1262" s="85" t="s">
        <v>32</v>
      </c>
      <c r="G1262" s="86" t="s">
        <v>13212</v>
      </c>
      <c r="H1262" s="85" t="s">
        <v>1</v>
      </c>
      <c r="I1262" s="85">
        <v>-1</v>
      </c>
      <c r="J1262" s="88">
        <v>1.1285683315124121E-2</v>
      </c>
      <c r="K1262" s="146">
        <v>1.3681631627843289E-2</v>
      </c>
      <c r="L1262" s="147">
        <v>7.2320723545399158E-11</v>
      </c>
      <c r="M1262" s="147">
        <v>2.4006583602609491E-3</v>
      </c>
      <c r="N1262" s="87">
        <v>0.26135965811812412</v>
      </c>
      <c r="O1262" s="88">
        <v>9.721228090290324E-3</v>
      </c>
      <c r="P1262" s="89">
        <v>37.194830144355016</v>
      </c>
    </row>
    <row r="1263" spans="1:16">
      <c r="A1263" s="75" t="s">
        <v>29291</v>
      </c>
      <c r="B1263" s="85">
        <v>1259</v>
      </c>
      <c r="C1263" s="85">
        <v>18622</v>
      </c>
      <c r="D1263" s="85">
        <v>1259</v>
      </c>
      <c r="E1263" s="86" t="s">
        <v>29292</v>
      </c>
      <c r="F1263" s="85" t="s">
        <v>32</v>
      </c>
      <c r="G1263" s="86" t="s">
        <v>13212</v>
      </c>
      <c r="H1263" s="85" t="s">
        <v>1</v>
      </c>
      <c r="I1263" s="85">
        <v>-1</v>
      </c>
      <c r="J1263" s="88">
        <v>7.3980055577351168E-3</v>
      </c>
      <c r="K1263" s="146">
        <v>9.4477526297102703E-3</v>
      </c>
      <c r="L1263" s="147">
        <v>5.348003455308521E-11</v>
      </c>
      <c r="M1263" s="147">
        <v>1.844166477319497E-3</v>
      </c>
      <c r="N1263" s="87">
        <v>0.20100768083679019</v>
      </c>
      <c r="O1263" s="88">
        <v>6.2379765168464277E-3</v>
      </c>
      <c r="P1263" s="89">
        <v>31.033523151343669</v>
      </c>
    </row>
    <row r="1264" spans="1:16">
      <c r="A1264" s="75" t="s">
        <v>13213</v>
      </c>
      <c r="B1264" s="85">
        <v>1260</v>
      </c>
      <c r="C1264" s="85">
        <v>8761</v>
      </c>
      <c r="D1264" s="85">
        <v>1260</v>
      </c>
      <c r="E1264" s="86" t="s">
        <v>13214</v>
      </c>
      <c r="F1264" s="85" t="s">
        <v>32</v>
      </c>
      <c r="G1264" s="86" t="s">
        <v>13215</v>
      </c>
      <c r="H1264" s="85" t="s">
        <v>1</v>
      </c>
      <c r="I1264" s="85">
        <v>-1</v>
      </c>
      <c r="J1264" s="88">
        <v>1.1285683315124121E-2</v>
      </c>
      <c r="K1264" s="146">
        <v>6.1315332222156957</v>
      </c>
      <c r="L1264" s="147">
        <v>1.5090448578417219E-9</v>
      </c>
      <c r="M1264" s="147">
        <v>2.4006583602609491E-3</v>
      </c>
      <c r="N1264" s="87">
        <v>0.26135965811812412</v>
      </c>
      <c r="O1264" s="88">
        <v>9.721228090290324E-3</v>
      </c>
      <c r="P1264" s="89">
        <v>37.194830144355016</v>
      </c>
    </row>
    <row r="1265" spans="1:16">
      <c r="A1265" s="75" t="s">
        <v>29293</v>
      </c>
      <c r="B1265" s="85">
        <v>1261</v>
      </c>
      <c r="C1265" s="85">
        <v>18623</v>
      </c>
      <c r="D1265" s="85">
        <v>1261</v>
      </c>
      <c r="E1265" s="86" t="s">
        <v>29294</v>
      </c>
      <c r="F1265" s="85" t="s">
        <v>32</v>
      </c>
      <c r="G1265" s="86" t="s">
        <v>13215</v>
      </c>
      <c r="H1265" s="85" t="s">
        <v>1</v>
      </c>
      <c r="I1265" s="85">
        <v>-1</v>
      </c>
      <c r="J1265" s="88">
        <v>7.3980055577351168E-3</v>
      </c>
      <c r="K1265" s="146">
        <v>6.1272993432175564</v>
      </c>
      <c r="L1265" s="147">
        <v>1.4902041688494069E-9</v>
      </c>
      <c r="M1265" s="147">
        <v>1.844166477319497E-3</v>
      </c>
      <c r="N1265" s="87">
        <v>0.20100768083679019</v>
      </c>
      <c r="O1265" s="88">
        <v>6.2379765168464277E-3</v>
      </c>
      <c r="P1265" s="89">
        <v>31.033523151343669</v>
      </c>
    </row>
    <row r="1266" spans="1:16">
      <c r="A1266" s="75" t="s">
        <v>13165</v>
      </c>
      <c r="B1266" s="85">
        <v>1262</v>
      </c>
      <c r="C1266" s="85">
        <v>8745</v>
      </c>
      <c r="D1266" s="85">
        <v>1262</v>
      </c>
      <c r="E1266" s="86" t="s">
        <v>13166</v>
      </c>
      <c r="F1266" s="85" t="s">
        <v>32</v>
      </c>
      <c r="G1266" s="86" t="s">
        <v>13167</v>
      </c>
      <c r="H1266" s="85" t="s">
        <v>1</v>
      </c>
      <c r="I1266" s="85">
        <v>-1</v>
      </c>
      <c r="J1266" s="88">
        <v>1.1285683315124121E-2</v>
      </c>
      <c r="K1266" s="146">
        <v>71.824388270805954</v>
      </c>
      <c r="L1266" s="147">
        <v>5.0352313648777028E-8</v>
      </c>
      <c r="M1266" s="147">
        <v>2.4006583602609491E-3</v>
      </c>
      <c r="N1266" s="87">
        <v>0.26135965811812412</v>
      </c>
      <c r="O1266" s="88">
        <v>9.721228090290324E-3</v>
      </c>
      <c r="P1266" s="89">
        <v>37.194830144355016</v>
      </c>
    </row>
    <row r="1267" spans="1:16">
      <c r="A1267" s="75" t="s">
        <v>29261</v>
      </c>
      <c r="B1267" s="85">
        <v>1263</v>
      </c>
      <c r="C1267" s="85">
        <v>18607</v>
      </c>
      <c r="D1267" s="85">
        <v>1263</v>
      </c>
      <c r="E1267" s="86" t="s">
        <v>29262</v>
      </c>
      <c r="F1267" s="85" t="s">
        <v>32</v>
      </c>
      <c r="G1267" s="86" t="s">
        <v>13167</v>
      </c>
      <c r="H1267" s="85" t="s">
        <v>1</v>
      </c>
      <c r="I1267" s="85">
        <v>-1</v>
      </c>
      <c r="J1267" s="88">
        <v>7.3980055577351168E-3</v>
      </c>
      <c r="K1267" s="146">
        <v>71.820154391807876</v>
      </c>
      <c r="L1267" s="147">
        <v>5.0333472959784788E-8</v>
      </c>
      <c r="M1267" s="147">
        <v>1.844166477319497E-3</v>
      </c>
      <c r="N1267" s="87">
        <v>0.20100768083679019</v>
      </c>
      <c r="O1267" s="88">
        <v>6.2379765168464277E-3</v>
      </c>
      <c r="P1267" s="89">
        <v>31.033523151343669</v>
      </c>
    </row>
    <row r="1268" spans="1:16">
      <c r="A1268" s="75" t="s">
        <v>13168</v>
      </c>
      <c r="B1268" s="85">
        <v>1264</v>
      </c>
      <c r="C1268" s="85">
        <v>8746</v>
      </c>
      <c r="D1268" s="85">
        <v>1264</v>
      </c>
      <c r="E1268" s="86" t="s">
        <v>13169</v>
      </c>
      <c r="F1268" s="85" t="s">
        <v>32</v>
      </c>
      <c r="G1268" s="86" t="s">
        <v>13170</v>
      </c>
      <c r="H1268" s="85" t="s">
        <v>1</v>
      </c>
      <c r="I1268" s="85">
        <v>-1</v>
      </c>
      <c r="J1268" s="88">
        <v>1.1285683315124121E-2</v>
      </c>
      <c r="K1268" s="146">
        <v>24.498708846430912</v>
      </c>
      <c r="L1268" s="147">
        <v>4.7572040899544983E-9</v>
      </c>
      <c r="M1268" s="147">
        <v>2.4006583602609491E-3</v>
      </c>
      <c r="N1268" s="87">
        <v>0.26135965811812412</v>
      </c>
      <c r="O1268" s="88">
        <v>9.721228090290324E-3</v>
      </c>
      <c r="P1268" s="89">
        <v>37.194830144355016</v>
      </c>
    </row>
    <row r="1269" spans="1:16">
      <c r="A1269" s="75" t="s">
        <v>29263</v>
      </c>
      <c r="B1269" s="85">
        <v>1265</v>
      </c>
      <c r="C1269" s="85">
        <v>18608</v>
      </c>
      <c r="D1269" s="85">
        <v>1265</v>
      </c>
      <c r="E1269" s="86" t="s">
        <v>29264</v>
      </c>
      <c r="F1269" s="85" t="s">
        <v>32</v>
      </c>
      <c r="G1269" s="86" t="s">
        <v>13170</v>
      </c>
      <c r="H1269" s="85" t="s">
        <v>1</v>
      </c>
      <c r="I1269" s="85">
        <v>-1</v>
      </c>
      <c r="J1269" s="88">
        <v>7.3980055577351168E-3</v>
      </c>
      <c r="K1269" s="146">
        <v>24.49447496743274</v>
      </c>
      <c r="L1269" s="147">
        <v>4.7383634009621839E-9</v>
      </c>
      <c r="M1269" s="147">
        <v>1.844166477319497E-3</v>
      </c>
      <c r="N1269" s="87">
        <v>0.20100768083679019</v>
      </c>
      <c r="O1269" s="88">
        <v>6.2379765168464277E-3</v>
      </c>
      <c r="P1269" s="89">
        <v>31.033523151343669</v>
      </c>
    </row>
    <row r="1270" spans="1:16">
      <c r="A1270" s="75" t="s">
        <v>13171</v>
      </c>
      <c r="B1270" s="85">
        <v>1266</v>
      </c>
      <c r="C1270" s="85">
        <v>8747</v>
      </c>
      <c r="D1270" s="85">
        <v>1266</v>
      </c>
      <c r="E1270" s="86" t="s">
        <v>13172</v>
      </c>
      <c r="F1270" s="85" t="s">
        <v>32</v>
      </c>
      <c r="G1270" s="86" t="s">
        <v>13173</v>
      </c>
      <c r="H1270" s="85" t="s">
        <v>1</v>
      </c>
      <c r="I1270" s="85">
        <v>-1</v>
      </c>
      <c r="J1270" s="88">
        <v>1.1285683315124121E-2</v>
      </c>
      <c r="K1270" s="146">
        <v>1.2201093516922565</v>
      </c>
      <c r="L1270" s="147">
        <v>2.5400934914457322E-10</v>
      </c>
      <c r="M1270" s="147">
        <v>2.4006583602609491E-3</v>
      </c>
      <c r="N1270" s="87">
        <v>0.26135965811812412</v>
      </c>
      <c r="O1270" s="88">
        <v>9.721228090290324E-3</v>
      </c>
      <c r="P1270" s="89">
        <v>37.194830144355016</v>
      </c>
    </row>
    <row r="1271" spans="1:16">
      <c r="A1271" s="75" t="s">
        <v>29265</v>
      </c>
      <c r="B1271" s="85">
        <v>1267</v>
      </c>
      <c r="C1271" s="85">
        <v>18609</v>
      </c>
      <c r="D1271" s="85">
        <v>1267</v>
      </c>
      <c r="E1271" s="86" t="s">
        <v>29266</v>
      </c>
      <c r="F1271" s="85" t="s">
        <v>32</v>
      </c>
      <c r="G1271" s="86" t="s">
        <v>13173</v>
      </c>
      <c r="H1271" s="85" t="s">
        <v>1</v>
      </c>
      <c r="I1271" s="85">
        <v>-1</v>
      </c>
      <c r="J1271" s="88">
        <v>7.3980055577351168E-3</v>
      </c>
      <c r="K1271" s="146">
        <v>1.2158754726941217</v>
      </c>
      <c r="L1271" s="147">
        <v>2.3516866015225898E-10</v>
      </c>
      <c r="M1271" s="147">
        <v>1.844166477319497E-3</v>
      </c>
      <c r="N1271" s="87">
        <v>0.20100768083679019</v>
      </c>
      <c r="O1271" s="88">
        <v>6.2379765168464277E-3</v>
      </c>
      <c r="P1271" s="89">
        <v>31.033523151343669</v>
      </c>
    </row>
    <row r="1272" spans="1:16">
      <c r="A1272" s="75" t="s">
        <v>13153</v>
      </c>
      <c r="B1272" s="85">
        <v>1268</v>
      </c>
      <c r="C1272" s="85">
        <v>8741</v>
      </c>
      <c r="D1272" s="85">
        <v>1268</v>
      </c>
      <c r="E1272" s="86" t="s">
        <v>13154</v>
      </c>
      <c r="F1272" s="85" t="s">
        <v>32</v>
      </c>
      <c r="G1272" s="86" t="s">
        <v>13155</v>
      </c>
      <c r="H1272" s="85" t="s">
        <v>1</v>
      </c>
      <c r="I1272" s="85">
        <v>-1</v>
      </c>
      <c r="J1272" s="88">
        <v>1.1285683315124121E-2</v>
      </c>
      <c r="K1272" s="146">
        <v>28.845868285837639</v>
      </c>
      <c r="L1272" s="147">
        <v>4.3031246822760479E-9</v>
      </c>
      <c r="M1272" s="147">
        <v>2.4006583602609491E-3</v>
      </c>
      <c r="N1272" s="87">
        <v>0.26135965811812412</v>
      </c>
      <c r="O1272" s="88">
        <v>9.721228090290324E-3</v>
      </c>
      <c r="P1272" s="89">
        <v>37.194830144355016</v>
      </c>
    </row>
    <row r="1273" spans="1:16">
      <c r="A1273" s="75" t="s">
        <v>29253</v>
      </c>
      <c r="B1273" s="85">
        <v>1269</v>
      </c>
      <c r="C1273" s="85">
        <v>18603</v>
      </c>
      <c r="D1273" s="85">
        <v>1269</v>
      </c>
      <c r="E1273" s="86" t="s">
        <v>29254</v>
      </c>
      <c r="F1273" s="85" t="s">
        <v>32</v>
      </c>
      <c r="G1273" s="86" t="s">
        <v>13155</v>
      </c>
      <c r="H1273" s="85" t="s">
        <v>1</v>
      </c>
      <c r="I1273" s="85">
        <v>-1</v>
      </c>
      <c r="J1273" s="88">
        <v>7.3980055577351168E-3</v>
      </c>
      <c r="K1273" s="146">
        <v>28.841634406839471</v>
      </c>
      <c r="L1273" s="147">
        <v>4.2842839932837277E-9</v>
      </c>
      <c r="M1273" s="147">
        <v>1.844166477319497E-3</v>
      </c>
      <c r="N1273" s="87">
        <v>0.20100768083679019</v>
      </c>
      <c r="O1273" s="88">
        <v>6.2379765168464277E-3</v>
      </c>
      <c r="P1273" s="89">
        <v>31.033523151343669</v>
      </c>
    </row>
    <row r="1274" spans="1:16">
      <c r="A1274" s="75" t="s">
        <v>13174</v>
      </c>
      <c r="B1274" s="85">
        <v>1270</v>
      </c>
      <c r="C1274" s="85">
        <v>8748</v>
      </c>
      <c r="D1274" s="85">
        <v>1270</v>
      </c>
      <c r="E1274" s="86" t="s">
        <v>13175</v>
      </c>
      <c r="F1274" s="85" t="s">
        <v>32</v>
      </c>
      <c r="G1274" s="86" t="s">
        <v>13176</v>
      </c>
      <c r="H1274" s="85" t="s">
        <v>1</v>
      </c>
      <c r="I1274" s="85">
        <v>-1</v>
      </c>
      <c r="J1274" s="88">
        <v>1.1285683315124121E-2</v>
      </c>
      <c r="K1274" s="146">
        <v>47.387647711010814</v>
      </c>
      <c r="L1274" s="147">
        <v>3.4778350675057471E-9</v>
      </c>
      <c r="M1274" s="147">
        <v>2.4006583602609491E-3</v>
      </c>
      <c r="N1274" s="87">
        <v>0.26135965811812412</v>
      </c>
      <c r="O1274" s="88">
        <v>9.721228090290324E-3</v>
      </c>
      <c r="P1274" s="89">
        <v>37.194830144355016</v>
      </c>
    </row>
    <row r="1275" spans="1:16">
      <c r="A1275" s="75" t="s">
        <v>29267</v>
      </c>
      <c r="B1275" s="85">
        <v>1271</v>
      </c>
      <c r="C1275" s="85">
        <v>18610</v>
      </c>
      <c r="D1275" s="85">
        <v>1271</v>
      </c>
      <c r="E1275" s="86" t="s">
        <v>29268</v>
      </c>
      <c r="F1275" s="85" t="s">
        <v>32</v>
      </c>
      <c r="G1275" s="86" t="s">
        <v>13176</v>
      </c>
      <c r="H1275" s="85" t="s">
        <v>1</v>
      </c>
      <c r="I1275" s="85">
        <v>-1</v>
      </c>
      <c r="J1275" s="88">
        <v>7.3980055577351168E-3</v>
      </c>
      <c r="K1275" s="146">
        <v>47.383413832012657</v>
      </c>
      <c r="L1275" s="147">
        <v>3.4589943785134261E-9</v>
      </c>
      <c r="M1275" s="147">
        <v>1.844166477319497E-3</v>
      </c>
      <c r="N1275" s="87">
        <v>0.20100768083679019</v>
      </c>
      <c r="O1275" s="88">
        <v>6.2379765168464277E-3</v>
      </c>
      <c r="P1275" s="89">
        <v>31.033523151343669</v>
      </c>
    </row>
    <row r="1276" spans="1:16">
      <c r="A1276" s="75" t="s">
        <v>13177</v>
      </c>
      <c r="B1276" s="85">
        <v>1272</v>
      </c>
      <c r="C1276" s="85">
        <v>8749</v>
      </c>
      <c r="D1276" s="85">
        <v>1272</v>
      </c>
      <c r="E1276" s="86" t="s">
        <v>13178</v>
      </c>
      <c r="F1276" s="85" t="s">
        <v>32</v>
      </c>
      <c r="G1276" s="86" t="s">
        <v>13179</v>
      </c>
      <c r="H1276" s="85" t="s">
        <v>1</v>
      </c>
      <c r="I1276" s="85">
        <v>-1</v>
      </c>
      <c r="J1276" s="88">
        <v>1.1285683315124121E-2</v>
      </c>
      <c r="K1276" s="146">
        <v>1.3681631627843289E-2</v>
      </c>
      <c r="L1276" s="147">
        <v>7.2320723545399158E-11</v>
      </c>
      <c r="M1276" s="147">
        <v>2.4006583602609491E-3</v>
      </c>
      <c r="N1276" s="87">
        <v>0.26135965811812412</v>
      </c>
      <c r="O1276" s="88">
        <v>9.721228090290324E-3</v>
      </c>
      <c r="P1276" s="89">
        <v>37.194830144355016</v>
      </c>
    </row>
    <row r="1277" spans="1:16">
      <c r="A1277" s="75" t="s">
        <v>29269</v>
      </c>
      <c r="B1277" s="85">
        <v>1273</v>
      </c>
      <c r="C1277" s="85">
        <v>18611</v>
      </c>
      <c r="D1277" s="85">
        <v>1273</v>
      </c>
      <c r="E1277" s="86" t="s">
        <v>29270</v>
      </c>
      <c r="F1277" s="85" t="s">
        <v>32</v>
      </c>
      <c r="G1277" s="86" t="s">
        <v>13179</v>
      </c>
      <c r="H1277" s="85" t="s">
        <v>1</v>
      </c>
      <c r="I1277" s="85">
        <v>-1</v>
      </c>
      <c r="J1277" s="88">
        <v>7.3980055577351168E-3</v>
      </c>
      <c r="K1277" s="146">
        <v>9.4477526297102703E-3</v>
      </c>
      <c r="L1277" s="147">
        <v>5.348003455308521E-11</v>
      </c>
      <c r="M1277" s="147">
        <v>1.844166477319497E-3</v>
      </c>
      <c r="N1277" s="87">
        <v>0.20100768083679019</v>
      </c>
      <c r="O1277" s="88">
        <v>6.2379765168464277E-3</v>
      </c>
      <c r="P1277" s="89">
        <v>31.033523151343669</v>
      </c>
    </row>
    <row r="1278" spans="1:16">
      <c r="A1278" s="75" t="s">
        <v>13156</v>
      </c>
      <c r="B1278" s="85">
        <v>1274</v>
      </c>
      <c r="C1278" s="85">
        <v>8742</v>
      </c>
      <c r="D1278" s="85">
        <v>1274</v>
      </c>
      <c r="E1278" s="86" t="s">
        <v>13157</v>
      </c>
      <c r="F1278" s="85" t="s">
        <v>32</v>
      </c>
      <c r="G1278" s="86" t="s">
        <v>13158</v>
      </c>
      <c r="H1278" s="85" t="s">
        <v>1</v>
      </c>
      <c r="I1278" s="85">
        <v>-1</v>
      </c>
      <c r="J1278" s="88">
        <v>1.1285683315124121E-2</v>
      </c>
      <c r="K1278" s="146">
        <v>1.4870038888701029</v>
      </c>
      <c r="L1278" s="147">
        <v>5.4998239407088645E-10</v>
      </c>
      <c r="M1278" s="147">
        <v>2.4006583602609491E-3</v>
      </c>
      <c r="N1278" s="87">
        <v>0.26135965811812412</v>
      </c>
      <c r="O1278" s="88">
        <v>9.721228090290324E-3</v>
      </c>
      <c r="P1278" s="89">
        <v>37.194830144355016</v>
      </c>
    </row>
    <row r="1279" spans="1:16">
      <c r="A1279" s="75" t="s">
        <v>29255</v>
      </c>
      <c r="B1279" s="85">
        <v>1275</v>
      </c>
      <c r="C1279" s="85">
        <v>18604</v>
      </c>
      <c r="D1279" s="85">
        <v>1275</v>
      </c>
      <c r="E1279" s="86" t="s">
        <v>29256</v>
      </c>
      <c r="F1279" s="85" t="s">
        <v>32</v>
      </c>
      <c r="G1279" s="86" t="s">
        <v>13158</v>
      </c>
      <c r="H1279" s="85" t="s">
        <v>1</v>
      </c>
      <c r="I1279" s="85">
        <v>-1</v>
      </c>
      <c r="J1279" s="88">
        <v>7.3980055577351168E-3</v>
      </c>
      <c r="K1279" s="146">
        <v>1.4827700098719656</v>
      </c>
      <c r="L1279" s="147">
        <v>5.3114170507857123E-10</v>
      </c>
      <c r="M1279" s="147">
        <v>1.844166477319497E-3</v>
      </c>
      <c r="N1279" s="87">
        <v>0.20100768083679019</v>
      </c>
      <c r="O1279" s="88">
        <v>6.2379765168464277E-3</v>
      </c>
      <c r="P1279" s="89">
        <v>31.033523151343669</v>
      </c>
    </row>
    <row r="1280" spans="1:16">
      <c r="A1280" s="75" t="s">
        <v>13159</v>
      </c>
      <c r="B1280" s="85">
        <v>1276</v>
      </c>
      <c r="C1280" s="85">
        <v>8743</v>
      </c>
      <c r="D1280" s="85">
        <v>1276</v>
      </c>
      <c r="E1280" s="86" t="s">
        <v>13160</v>
      </c>
      <c r="F1280" s="85" t="s">
        <v>32</v>
      </c>
      <c r="G1280" s="86" t="s">
        <v>13161</v>
      </c>
      <c r="H1280" s="85" t="s">
        <v>1</v>
      </c>
      <c r="I1280" s="85">
        <v>-1</v>
      </c>
      <c r="J1280" s="88">
        <v>1.1285683315124121E-2</v>
      </c>
      <c r="K1280" s="146">
        <v>1.3681631627843289E-2</v>
      </c>
      <c r="L1280" s="147">
        <v>1.0113082634539921E-10</v>
      </c>
      <c r="M1280" s="147">
        <v>2.4006583602609491E-3</v>
      </c>
      <c r="N1280" s="87">
        <v>0.26135965811812412</v>
      </c>
      <c r="O1280" s="88">
        <v>9.721228090290324E-3</v>
      </c>
      <c r="P1280" s="89">
        <v>37.194830144355016</v>
      </c>
    </row>
    <row r="1281" spans="1:16">
      <c r="A1281" s="75" t="s">
        <v>29257</v>
      </c>
      <c r="B1281" s="85">
        <v>1277</v>
      </c>
      <c r="C1281" s="85">
        <v>18605</v>
      </c>
      <c r="D1281" s="85">
        <v>1277</v>
      </c>
      <c r="E1281" s="86" t="s">
        <v>29258</v>
      </c>
      <c r="F1281" s="85" t="s">
        <v>32</v>
      </c>
      <c r="G1281" s="86" t="s">
        <v>13161</v>
      </c>
      <c r="H1281" s="85" t="s">
        <v>1</v>
      </c>
      <c r="I1281" s="85">
        <v>-1</v>
      </c>
      <c r="J1281" s="88">
        <v>7.3980055577351168E-3</v>
      </c>
      <c r="K1281" s="146">
        <v>9.4477526297102703E-3</v>
      </c>
      <c r="L1281" s="147">
        <v>8.2290137353085084E-11</v>
      </c>
      <c r="M1281" s="147">
        <v>1.844166477319497E-3</v>
      </c>
      <c r="N1281" s="87">
        <v>0.20100768083679019</v>
      </c>
      <c r="O1281" s="88">
        <v>6.2379765168464277E-3</v>
      </c>
      <c r="P1281" s="89">
        <v>31.033523151343669</v>
      </c>
    </row>
    <row r="1282" spans="1:16">
      <c r="A1282" s="75" t="s">
        <v>13180</v>
      </c>
      <c r="B1282" s="85">
        <v>1278</v>
      </c>
      <c r="C1282" s="85">
        <v>8750</v>
      </c>
      <c r="D1282" s="85">
        <v>1278</v>
      </c>
      <c r="E1282" s="86" t="s">
        <v>13181</v>
      </c>
      <c r="F1282" s="85" t="s">
        <v>32</v>
      </c>
      <c r="G1282" s="86" t="s">
        <v>13182</v>
      </c>
      <c r="H1282" s="85" t="s">
        <v>1</v>
      </c>
      <c r="I1282" s="85">
        <v>-1</v>
      </c>
      <c r="J1282" s="88">
        <v>1.1285683315124121E-2</v>
      </c>
      <c r="K1282" s="146">
        <v>1.3681631627843289E-2</v>
      </c>
      <c r="L1282" s="147">
        <v>7.2276685345399153E-11</v>
      </c>
      <c r="M1282" s="147">
        <v>2.4006583602609491E-3</v>
      </c>
      <c r="N1282" s="87">
        <v>0.26135965811812412</v>
      </c>
      <c r="O1282" s="88">
        <v>9.721228090290324E-3</v>
      </c>
      <c r="P1282" s="89">
        <v>37.194830144355016</v>
      </c>
    </row>
    <row r="1283" spans="1:16">
      <c r="A1283" s="75" t="s">
        <v>29271</v>
      </c>
      <c r="B1283" s="85">
        <v>1279</v>
      </c>
      <c r="C1283" s="85">
        <v>18612</v>
      </c>
      <c r="D1283" s="85">
        <v>1279</v>
      </c>
      <c r="E1283" s="86" t="s">
        <v>29272</v>
      </c>
      <c r="F1283" s="85" t="s">
        <v>32</v>
      </c>
      <c r="G1283" s="86" t="s">
        <v>13182</v>
      </c>
      <c r="H1283" s="85" t="s">
        <v>1</v>
      </c>
      <c r="I1283" s="85">
        <v>-1</v>
      </c>
      <c r="J1283" s="88">
        <v>7.3980055577351168E-3</v>
      </c>
      <c r="K1283" s="146">
        <v>9.4477526297102703E-3</v>
      </c>
      <c r="L1283" s="147">
        <v>5.3435996353085218E-11</v>
      </c>
      <c r="M1283" s="147">
        <v>1.844166477319497E-3</v>
      </c>
      <c r="N1283" s="87">
        <v>0.20100768083679019</v>
      </c>
      <c r="O1283" s="88">
        <v>6.2379765168464277E-3</v>
      </c>
      <c r="P1283" s="89">
        <v>31.033523151343669</v>
      </c>
    </row>
    <row r="1284" spans="1:16">
      <c r="A1284" s="75" t="s">
        <v>13183</v>
      </c>
      <c r="B1284" s="85">
        <v>1280</v>
      </c>
      <c r="C1284" s="85">
        <v>8751</v>
      </c>
      <c r="D1284" s="85">
        <v>1280</v>
      </c>
      <c r="E1284" s="86" t="s">
        <v>13184</v>
      </c>
      <c r="F1284" s="85" t="s">
        <v>32</v>
      </c>
      <c r="G1284" s="86" t="s">
        <v>13185</v>
      </c>
      <c r="H1284" s="85" t="s">
        <v>1</v>
      </c>
      <c r="I1284" s="85">
        <v>-1</v>
      </c>
      <c r="J1284" s="88">
        <v>1.1285683315124121E-2</v>
      </c>
      <c r="K1284" s="146">
        <v>1.3681631627843289E-2</v>
      </c>
      <c r="L1284" s="147">
        <v>2.271007943745398E-9</v>
      </c>
      <c r="M1284" s="147">
        <v>2.4006583602609491E-3</v>
      </c>
      <c r="N1284" s="87">
        <v>0.26135965811812412</v>
      </c>
      <c r="O1284" s="88">
        <v>9.721228090290324E-3</v>
      </c>
      <c r="P1284" s="89">
        <v>37.194830144355016</v>
      </c>
    </row>
    <row r="1285" spans="1:16">
      <c r="A1285" s="75" t="s">
        <v>29273</v>
      </c>
      <c r="B1285" s="85">
        <v>1281</v>
      </c>
      <c r="C1285" s="85">
        <v>18613</v>
      </c>
      <c r="D1285" s="85">
        <v>1281</v>
      </c>
      <c r="E1285" s="86" t="s">
        <v>29274</v>
      </c>
      <c r="F1285" s="85" t="s">
        <v>32</v>
      </c>
      <c r="G1285" s="86" t="s">
        <v>13185</v>
      </c>
      <c r="H1285" s="85" t="s">
        <v>1</v>
      </c>
      <c r="I1285" s="85">
        <v>-1</v>
      </c>
      <c r="J1285" s="88">
        <v>7.3980055577351168E-3</v>
      </c>
      <c r="K1285" s="146">
        <v>9.4477526297102703E-3</v>
      </c>
      <c r="L1285" s="147">
        <v>2.2521672547530828E-9</v>
      </c>
      <c r="M1285" s="147">
        <v>1.844166477319497E-3</v>
      </c>
      <c r="N1285" s="87">
        <v>0.20100768083679019</v>
      </c>
      <c r="O1285" s="88">
        <v>6.2379765168464277E-3</v>
      </c>
      <c r="P1285" s="89">
        <v>31.033523151343669</v>
      </c>
    </row>
    <row r="1286" spans="1:16">
      <c r="A1286" s="75" t="s">
        <v>13186</v>
      </c>
      <c r="B1286" s="85">
        <v>1282</v>
      </c>
      <c r="C1286" s="85">
        <v>8752</v>
      </c>
      <c r="D1286" s="85">
        <v>1282</v>
      </c>
      <c r="E1286" s="86" t="s">
        <v>13187</v>
      </c>
      <c r="F1286" s="85" t="s">
        <v>32</v>
      </c>
      <c r="G1286" s="86" t="s">
        <v>13188</v>
      </c>
      <c r="H1286" s="85" t="s">
        <v>1</v>
      </c>
      <c r="I1286" s="85">
        <v>-1</v>
      </c>
      <c r="J1286" s="88">
        <v>1.1285683315124121E-2</v>
      </c>
      <c r="K1286" s="146">
        <v>306.49396272657003</v>
      </c>
      <c r="L1286" s="147">
        <v>7.3804714623125081E-8</v>
      </c>
      <c r="M1286" s="147">
        <v>2.4006583602609491E-3</v>
      </c>
      <c r="N1286" s="87">
        <v>0.26135965811812412</v>
      </c>
      <c r="O1286" s="88">
        <v>9.721228090290324E-3</v>
      </c>
      <c r="P1286" s="89">
        <v>37.194830144355016</v>
      </c>
    </row>
    <row r="1287" spans="1:16">
      <c r="A1287" s="75" t="s">
        <v>29275</v>
      </c>
      <c r="B1287" s="85">
        <v>1283</v>
      </c>
      <c r="C1287" s="85">
        <v>18614</v>
      </c>
      <c r="D1287" s="85">
        <v>1283</v>
      </c>
      <c r="E1287" s="86" t="s">
        <v>29276</v>
      </c>
      <c r="F1287" s="85" t="s">
        <v>32</v>
      </c>
      <c r="G1287" s="86" t="s">
        <v>13188</v>
      </c>
      <c r="H1287" s="85" t="s">
        <v>1</v>
      </c>
      <c r="I1287" s="85">
        <v>-1</v>
      </c>
      <c r="J1287" s="88">
        <v>7.3980055577351168E-3</v>
      </c>
      <c r="K1287" s="146">
        <v>306.48972884757188</v>
      </c>
      <c r="L1287" s="147">
        <v>7.3785873934132722E-8</v>
      </c>
      <c r="M1287" s="147">
        <v>1.844166477319497E-3</v>
      </c>
      <c r="N1287" s="87">
        <v>0.20100768083679019</v>
      </c>
      <c r="O1287" s="88">
        <v>6.2379765168464277E-3</v>
      </c>
      <c r="P1287" s="89">
        <v>31.033523151343669</v>
      </c>
    </row>
    <row r="1288" spans="1:16">
      <c r="A1288" s="75" t="s">
        <v>13189</v>
      </c>
      <c r="B1288" s="85">
        <v>1284</v>
      </c>
      <c r="C1288" s="85">
        <v>8753</v>
      </c>
      <c r="D1288" s="85">
        <v>1284</v>
      </c>
      <c r="E1288" s="86" t="s">
        <v>13190</v>
      </c>
      <c r="F1288" s="85" t="s">
        <v>32</v>
      </c>
      <c r="G1288" s="86" t="s">
        <v>13191</v>
      </c>
      <c r="H1288" s="85" t="s">
        <v>1</v>
      </c>
      <c r="I1288" s="85">
        <v>-1</v>
      </c>
      <c r="J1288" s="88">
        <v>1.1285683315124121E-2</v>
      </c>
      <c r="K1288" s="146">
        <v>3.5197111745120417</v>
      </c>
      <c r="L1288" s="147">
        <v>1.480620593856799E-9</v>
      </c>
      <c r="M1288" s="147">
        <v>2.4006583602609491E-3</v>
      </c>
      <c r="N1288" s="87">
        <v>0.26135965811812412</v>
      </c>
      <c r="O1288" s="88">
        <v>9.721228090290324E-3</v>
      </c>
      <c r="P1288" s="89">
        <v>37.194830144355016</v>
      </c>
    </row>
    <row r="1289" spans="1:16">
      <c r="A1289" s="75" t="s">
        <v>29277</v>
      </c>
      <c r="B1289" s="85">
        <v>1285</v>
      </c>
      <c r="C1289" s="85">
        <v>18615</v>
      </c>
      <c r="D1289" s="85">
        <v>1285</v>
      </c>
      <c r="E1289" s="86" t="s">
        <v>29278</v>
      </c>
      <c r="F1289" s="85" t="s">
        <v>32</v>
      </c>
      <c r="G1289" s="86" t="s">
        <v>13191</v>
      </c>
      <c r="H1289" s="85" t="s">
        <v>1</v>
      </c>
      <c r="I1289" s="85">
        <v>-1</v>
      </c>
      <c r="J1289" s="88">
        <v>7.3980055577351168E-3</v>
      </c>
      <c r="K1289" s="146">
        <v>3.5154772955139117</v>
      </c>
      <c r="L1289" s="147">
        <v>1.461779904864484E-9</v>
      </c>
      <c r="M1289" s="147">
        <v>1.844166477319497E-3</v>
      </c>
      <c r="N1289" s="87">
        <v>0.20100768083679019</v>
      </c>
      <c r="O1289" s="88">
        <v>6.2379765168464277E-3</v>
      </c>
      <c r="P1289" s="89">
        <v>31.033523151343669</v>
      </c>
    </row>
    <row r="1290" spans="1:16">
      <c r="A1290" s="75" t="s">
        <v>13192</v>
      </c>
      <c r="B1290" s="85">
        <v>1286</v>
      </c>
      <c r="C1290" s="85">
        <v>8754</v>
      </c>
      <c r="D1290" s="85">
        <v>1286</v>
      </c>
      <c r="E1290" s="86" t="s">
        <v>13193</v>
      </c>
      <c r="F1290" s="85" t="s">
        <v>32</v>
      </c>
      <c r="G1290" s="86" t="s">
        <v>13194</v>
      </c>
      <c r="H1290" s="85" t="s">
        <v>1</v>
      </c>
      <c r="I1290" s="85">
        <v>-1</v>
      </c>
      <c r="J1290" s="88">
        <v>1.1285683315124121E-2</v>
      </c>
      <c r="K1290" s="146">
        <v>1.3681631627843289E-2</v>
      </c>
      <c r="L1290" s="147">
        <v>7.3372852345399158E-11</v>
      </c>
      <c r="M1290" s="147">
        <v>2.4006583602609491E-3</v>
      </c>
      <c r="N1290" s="87">
        <v>0.26135965811812412</v>
      </c>
      <c r="O1290" s="88">
        <v>9.721228090290324E-3</v>
      </c>
      <c r="P1290" s="89">
        <v>37.194830144355016</v>
      </c>
    </row>
    <row r="1291" spans="1:16">
      <c r="A1291" s="75" t="s">
        <v>29279</v>
      </c>
      <c r="B1291" s="85">
        <v>1287</v>
      </c>
      <c r="C1291" s="85">
        <v>18616</v>
      </c>
      <c r="D1291" s="85">
        <v>1287</v>
      </c>
      <c r="E1291" s="86" t="s">
        <v>29280</v>
      </c>
      <c r="F1291" s="85" t="s">
        <v>32</v>
      </c>
      <c r="G1291" s="86" t="s">
        <v>13194</v>
      </c>
      <c r="H1291" s="85" t="s">
        <v>1</v>
      </c>
      <c r="I1291" s="85">
        <v>-1</v>
      </c>
      <c r="J1291" s="88">
        <v>7.3980055577351168E-3</v>
      </c>
      <c r="K1291" s="146">
        <v>9.4477526297102703E-3</v>
      </c>
      <c r="L1291" s="147">
        <v>5.453216335308521E-11</v>
      </c>
      <c r="M1291" s="147">
        <v>1.844166477319497E-3</v>
      </c>
      <c r="N1291" s="87">
        <v>0.20100768083679019</v>
      </c>
      <c r="O1291" s="88">
        <v>6.2379765168464277E-3</v>
      </c>
      <c r="P1291" s="89">
        <v>31.033523151343669</v>
      </c>
    </row>
    <row r="1292" spans="1:16">
      <c r="A1292" s="75" t="s">
        <v>13162</v>
      </c>
      <c r="B1292" s="85">
        <v>1288</v>
      </c>
      <c r="C1292" s="85">
        <v>8744</v>
      </c>
      <c r="D1292" s="85">
        <v>1288</v>
      </c>
      <c r="E1292" s="86" t="s">
        <v>13163</v>
      </c>
      <c r="F1292" s="85" t="s">
        <v>32</v>
      </c>
      <c r="G1292" s="86" t="s">
        <v>13164</v>
      </c>
      <c r="H1292" s="85" t="s">
        <v>1</v>
      </c>
      <c r="I1292" s="85">
        <v>-1</v>
      </c>
      <c r="J1292" s="88">
        <v>1.1285683315124121E-2</v>
      </c>
      <c r="K1292" s="146">
        <v>1.3681631627843289E-2</v>
      </c>
      <c r="L1292" s="147">
        <v>5.0845388126539893E-10</v>
      </c>
      <c r="M1292" s="147">
        <v>2.4006583602609491E-3</v>
      </c>
      <c r="N1292" s="87">
        <v>0.26135965811812412</v>
      </c>
      <c r="O1292" s="88">
        <v>9.721228090290324E-3</v>
      </c>
      <c r="P1292" s="89">
        <v>37.194830144355016</v>
      </c>
    </row>
    <row r="1293" spans="1:16">
      <c r="A1293" s="75" t="s">
        <v>29259</v>
      </c>
      <c r="B1293" s="85">
        <v>1289</v>
      </c>
      <c r="C1293" s="85">
        <v>18606</v>
      </c>
      <c r="D1293" s="85">
        <v>1289</v>
      </c>
      <c r="E1293" s="86" t="s">
        <v>29260</v>
      </c>
      <c r="F1293" s="85" t="s">
        <v>32</v>
      </c>
      <c r="G1293" s="86" t="s">
        <v>13164</v>
      </c>
      <c r="H1293" s="85" t="s">
        <v>1</v>
      </c>
      <c r="I1293" s="85">
        <v>-1</v>
      </c>
      <c r="J1293" s="88">
        <v>7.3980055577351168E-3</v>
      </c>
      <c r="K1293" s="146">
        <v>9.4477526297102703E-3</v>
      </c>
      <c r="L1293" s="147">
        <v>4.8961319227308382E-10</v>
      </c>
      <c r="M1293" s="147">
        <v>1.844166477319497E-3</v>
      </c>
      <c r="N1293" s="87">
        <v>0.20100768083679019</v>
      </c>
      <c r="O1293" s="88">
        <v>6.2379765168464277E-3</v>
      </c>
      <c r="P1293" s="89">
        <v>31.033523151343669</v>
      </c>
    </row>
    <row r="1294" spans="1:16">
      <c r="A1294" s="75" t="s">
        <v>13195</v>
      </c>
      <c r="B1294" s="85">
        <v>1290</v>
      </c>
      <c r="C1294" s="85">
        <v>8755</v>
      </c>
      <c r="D1294" s="85">
        <v>1290</v>
      </c>
      <c r="E1294" s="86" t="s">
        <v>13196</v>
      </c>
      <c r="F1294" s="85" t="s">
        <v>32</v>
      </c>
      <c r="G1294" s="86" t="s">
        <v>13197</v>
      </c>
      <c r="H1294" s="85" t="s">
        <v>1</v>
      </c>
      <c r="I1294" s="85">
        <v>-1</v>
      </c>
      <c r="J1294" s="88">
        <v>1.1285683315124121E-2</v>
      </c>
      <c r="K1294" s="146">
        <v>1.3681631627843289E-2</v>
      </c>
      <c r="L1294" s="147">
        <v>1.1710157127539929E-10</v>
      </c>
      <c r="M1294" s="147">
        <v>2.4006583602609491E-3</v>
      </c>
      <c r="N1294" s="87">
        <v>0.26135965811812412</v>
      </c>
      <c r="O1294" s="88">
        <v>9.721228090290324E-3</v>
      </c>
      <c r="P1294" s="89">
        <v>37.194830144355016</v>
      </c>
    </row>
    <row r="1295" spans="1:16">
      <c r="A1295" s="75" t="s">
        <v>29281</v>
      </c>
      <c r="B1295" s="85">
        <v>1291</v>
      </c>
      <c r="C1295" s="85">
        <v>18617</v>
      </c>
      <c r="D1295" s="85">
        <v>1291</v>
      </c>
      <c r="E1295" s="86" t="s">
        <v>29282</v>
      </c>
      <c r="F1295" s="85" t="s">
        <v>32</v>
      </c>
      <c r="G1295" s="86" t="s">
        <v>13197</v>
      </c>
      <c r="H1295" s="85" t="s">
        <v>1</v>
      </c>
      <c r="I1295" s="85">
        <v>-1</v>
      </c>
      <c r="J1295" s="88">
        <v>7.3980055577351168E-3</v>
      </c>
      <c r="K1295" s="146">
        <v>9.4477526297102703E-3</v>
      </c>
      <c r="L1295" s="147">
        <v>9.8260882283085062E-11</v>
      </c>
      <c r="M1295" s="147">
        <v>1.844166477319497E-3</v>
      </c>
      <c r="N1295" s="87">
        <v>0.20100768083679019</v>
      </c>
      <c r="O1295" s="88">
        <v>6.2379765168464277E-3</v>
      </c>
      <c r="P1295" s="89">
        <v>31.033523151343669</v>
      </c>
    </row>
    <row r="1296" spans="1:16">
      <c r="A1296" s="75" t="s">
        <v>13198</v>
      </c>
      <c r="B1296" s="85">
        <v>1292</v>
      </c>
      <c r="C1296" s="85">
        <v>8756</v>
      </c>
      <c r="D1296" s="85">
        <v>1292</v>
      </c>
      <c r="E1296" s="86" t="s">
        <v>13199</v>
      </c>
      <c r="F1296" s="85" t="s">
        <v>32</v>
      </c>
      <c r="G1296" s="86" t="s">
        <v>13200</v>
      </c>
      <c r="H1296" s="85" t="s">
        <v>1</v>
      </c>
      <c r="I1296" s="85">
        <v>-1</v>
      </c>
      <c r="J1296" s="88">
        <v>1.1285683315124121E-2</v>
      </c>
      <c r="K1296" s="146">
        <v>7.1121369700641797</v>
      </c>
      <c r="L1296" s="147">
        <v>3.5794131895927562E-8</v>
      </c>
      <c r="M1296" s="147">
        <v>2.4006583602609491E-3</v>
      </c>
      <c r="N1296" s="87">
        <v>0.26135965811812412</v>
      </c>
      <c r="O1296" s="88">
        <v>9.721228090290324E-3</v>
      </c>
      <c r="P1296" s="89">
        <v>37.194830144355016</v>
      </c>
    </row>
    <row r="1297" spans="1:16">
      <c r="A1297" s="75" t="s">
        <v>29283</v>
      </c>
      <c r="B1297" s="85">
        <v>1293</v>
      </c>
      <c r="C1297" s="85">
        <v>18618</v>
      </c>
      <c r="D1297" s="85">
        <v>1293</v>
      </c>
      <c r="E1297" s="86" t="s">
        <v>29284</v>
      </c>
      <c r="F1297" s="85" t="s">
        <v>32</v>
      </c>
      <c r="G1297" s="86" t="s">
        <v>13200</v>
      </c>
      <c r="H1297" s="85" t="s">
        <v>1</v>
      </c>
      <c r="I1297" s="85">
        <v>-1</v>
      </c>
      <c r="J1297" s="88">
        <v>7.3980055577351168E-3</v>
      </c>
      <c r="K1297" s="146">
        <v>7.1079030910660457</v>
      </c>
      <c r="L1297" s="147">
        <v>3.5775291206935282E-8</v>
      </c>
      <c r="M1297" s="147">
        <v>1.844166477319497E-3</v>
      </c>
      <c r="N1297" s="87">
        <v>0.20100768083679019</v>
      </c>
      <c r="O1297" s="88">
        <v>6.2379765168464277E-3</v>
      </c>
      <c r="P1297" s="89">
        <v>31.033523151343669</v>
      </c>
    </row>
    <row r="1298" spans="1:16">
      <c r="A1298" s="75" t="s">
        <v>13201</v>
      </c>
      <c r="B1298" s="85">
        <v>1294</v>
      </c>
      <c r="C1298" s="85">
        <v>8757</v>
      </c>
      <c r="D1298" s="85">
        <v>1294</v>
      </c>
      <c r="E1298" s="86" t="s">
        <v>13202</v>
      </c>
      <c r="F1298" s="85" t="s">
        <v>32</v>
      </c>
      <c r="G1298" s="86" t="s">
        <v>13203</v>
      </c>
      <c r="H1298" s="85" t="s">
        <v>1</v>
      </c>
      <c r="I1298" s="85">
        <v>-1</v>
      </c>
      <c r="J1298" s="88">
        <v>1.1285683315124121E-2</v>
      </c>
      <c r="K1298" s="146">
        <v>46.213258660590817</v>
      </c>
      <c r="L1298" s="147">
        <v>1.412396033108963E-8</v>
      </c>
      <c r="M1298" s="147">
        <v>2.4006583602609491E-3</v>
      </c>
      <c r="N1298" s="87">
        <v>0.26135965811812412</v>
      </c>
      <c r="O1298" s="88">
        <v>9.721228090290324E-3</v>
      </c>
      <c r="P1298" s="89">
        <v>37.194830144355016</v>
      </c>
    </row>
    <row r="1299" spans="1:16">
      <c r="A1299" s="75" t="s">
        <v>29285</v>
      </c>
      <c r="B1299" s="85">
        <v>1295</v>
      </c>
      <c r="C1299" s="85">
        <v>18619</v>
      </c>
      <c r="D1299" s="85">
        <v>1295</v>
      </c>
      <c r="E1299" s="86" t="s">
        <v>29286</v>
      </c>
      <c r="F1299" s="85" t="s">
        <v>32</v>
      </c>
      <c r="G1299" s="86" t="s">
        <v>13203</v>
      </c>
      <c r="H1299" s="85" t="s">
        <v>1</v>
      </c>
      <c r="I1299" s="85">
        <v>-1</v>
      </c>
      <c r="J1299" s="88">
        <v>7.3980055577351168E-3</v>
      </c>
      <c r="K1299" s="146">
        <v>46.209024781592639</v>
      </c>
      <c r="L1299" s="147">
        <v>1.410511964209732E-8</v>
      </c>
      <c r="M1299" s="147">
        <v>1.844166477319497E-3</v>
      </c>
      <c r="N1299" s="87">
        <v>0.20100768083679019</v>
      </c>
      <c r="O1299" s="88">
        <v>6.2379765168464277E-3</v>
      </c>
      <c r="P1299" s="89">
        <v>31.033523151343669</v>
      </c>
    </row>
    <row r="1300" spans="1:16">
      <c r="A1300" s="75" t="s">
        <v>13204</v>
      </c>
      <c r="B1300" s="85">
        <v>1296</v>
      </c>
      <c r="C1300" s="85">
        <v>8758</v>
      </c>
      <c r="D1300" s="85">
        <v>1296</v>
      </c>
      <c r="E1300" s="86" t="s">
        <v>13205</v>
      </c>
      <c r="F1300" s="85" t="s">
        <v>32</v>
      </c>
      <c r="G1300" s="86" t="s">
        <v>13206</v>
      </c>
      <c r="H1300" s="85" t="s">
        <v>1</v>
      </c>
      <c r="I1300" s="85">
        <v>-1</v>
      </c>
      <c r="J1300" s="88">
        <v>1.1285683315124121E-2</v>
      </c>
      <c r="K1300" s="146">
        <v>1.6574222945014669</v>
      </c>
      <c r="L1300" s="147">
        <v>1.403359908732908E-9</v>
      </c>
      <c r="M1300" s="147">
        <v>2.4006583602609491E-3</v>
      </c>
      <c r="N1300" s="87">
        <v>0.26135965811812412</v>
      </c>
      <c r="O1300" s="88">
        <v>9.721228090290324E-3</v>
      </c>
      <c r="P1300" s="89">
        <v>37.194830144355016</v>
      </c>
    </row>
    <row r="1301" spans="1:16">
      <c r="A1301" s="75" t="s">
        <v>29287</v>
      </c>
      <c r="B1301" s="85">
        <v>1297</v>
      </c>
      <c r="C1301" s="85">
        <v>18620</v>
      </c>
      <c r="D1301" s="85">
        <v>1297</v>
      </c>
      <c r="E1301" s="86" t="s">
        <v>29288</v>
      </c>
      <c r="F1301" s="85" t="s">
        <v>32</v>
      </c>
      <c r="G1301" s="86" t="s">
        <v>13206</v>
      </c>
      <c r="H1301" s="85" t="s">
        <v>1</v>
      </c>
      <c r="I1301" s="85">
        <v>-1</v>
      </c>
      <c r="J1301" s="88">
        <v>7.3980055577351168E-3</v>
      </c>
      <c r="K1301" s="146">
        <v>1.6531884155033347</v>
      </c>
      <c r="L1301" s="147">
        <v>1.3845192197405909E-9</v>
      </c>
      <c r="M1301" s="147">
        <v>1.844166477319497E-3</v>
      </c>
      <c r="N1301" s="87">
        <v>0.20100768083679019</v>
      </c>
      <c r="O1301" s="88">
        <v>6.2379765168464277E-3</v>
      </c>
      <c r="P1301" s="89">
        <v>31.033523151343669</v>
      </c>
    </row>
    <row r="1302" spans="1:16">
      <c r="A1302" s="75" t="s">
        <v>13216</v>
      </c>
      <c r="B1302" s="85">
        <v>1298</v>
      </c>
      <c r="C1302" s="85">
        <v>8762</v>
      </c>
      <c r="D1302" s="85">
        <v>1298</v>
      </c>
      <c r="E1302" s="86" t="s">
        <v>13217</v>
      </c>
      <c r="F1302" s="85" t="s">
        <v>32</v>
      </c>
      <c r="G1302" s="86" t="s">
        <v>13218</v>
      </c>
      <c r="H1302" s="85" t="s">
        <v>1</v>
      </c>
      <c r="I1302" s="85">
        <v>-1</v>
      </c>
      <c r="J1302" s="88">
        <v>1.1285683315124121E-2</v>
      </c>
      <c r="K1302" s="146">
        <v>1.3681631627843289E-2</v>
      </c>
      <c r="L1302" s="147">
        <v>1.5947459674254001E-9</v>
      </c>
      <c r="M1302" s="147">
        <v>2.4006583602609491E-3</v>
      </c>
      <c r="N1302" s="87">
        <v>0.26135965811812412</v>
      </c>
      <c r="O1302" s="88">
        <v>9.721228090290324E-3</v>
      </c>
      <c r="P1302" s="89">
        <v>37.194830144355016</v>
      </c>
    </row>
    <row r="1303" spans="1:16">
      <c r="A1303" s="75" t="s">
        <v>29295</v>
      </c>
      <c r="B1303" s="85">
        <v>1299</v>
      </c>
      <c r="C1303" s="85">
        <v>18624</v>
      </c>
      <c r="D1303" s="85">
        <v>1299</v>
      </c>
      <c r="E1303" s="86" t="s">
        <v>29296</v>
      </c>
      <c r="F1303" s="85" t="s">
        <v>32</v>
      </c>
      <c r="G1303" s="86" t="s">
        <v>13218</v>
      </c>
      <c r="H1303" s="85" t="s">
        <v>1</v>
      </c>
      <c r="I1303" s="85">
        <v>-1</v>
      </c>
      <c r="J1303" s="88">
        <v>7.3980055577351168E-3</v>
      </c>
      <c r="K1303" s="146">
        <v>9.4477526297102703E-3</v>
      </c>
      <c r="L1303" s="147">
        <v>1.5759052784330851E-9</v>
      </c>
      <c r="M1303" s="147">
        <v>1.844166477319497E-3</v>
      </c>
      <c r="N1303" s="87">
        <v>0.20100768083679019</v>
      </c>
      <c r="O1303" s="88">
        <v>6.2379765168464277E-3</v>
      </c>
      <c r="P1303" s="89">
        <v>31.033523151343669</v>
      </c>
    </row>
    <row r="1304" spans="1:16">
      <c r="A1304" s="75" t="s">
        <v>13219</v>
      </c>
      <c r="B1304" s="85">
        <v>1300</v>
      </c>
      <c r="C1304" s="85">
        <v>8763</v>
      </c>
      <c r="D1304" s="85">
        <v>1300</v>
      </c>
      <c r="E1304" s="86" t="s">
        <v>13220</v>
      </c>
      <c r="F1304" s="85" t="s">
        <v>32</v>
      </c>
      <c r="G1304" s="86" t="s">
        <v>13221</v>
      </c>
      <c r="H1304" s="85" t="s">
        <v>1</v>
      </c>
      <c r="I1304" s="85">
        <v>-1</v>
      </c>
      <c r="J1304" s="88">
        <v>1.1285683315124121E-2</v>
      </c>
      <c r="K1304" s="146">
        <v>333.08522889112453</v>
      </c>
      <c r="L1304" s="147">
        <v>6.6409086646130315E-8</v>
      </c>
      <c r="M1304" s="147">
        <v>2.4006583602609491E-3</v>
      </c>
      <c r="N1304" s="87">
        <v>0.26135965811812412</v>
      </c>
      <c r="O1304" s="88">
        <v>9.721228090290324E-3</v>
      </c>
      <c r="P1304" s="89">
        <v>37.194830144355016</v>
      </c>
    </row>
    <row r="1305" spans="1:16">
      <c r="A1305" s="75" t="s">
        <v>29297</v>
      </c>
      <c r="B1305" s="85">
        <v>1301</v>
      </c>
      <c r="C1305" s="85">
        <v>18625</v>
      </c>
      <c r="D1305" s="85">
        <v>1301</v>
      </c>
      <c r="E1305" s="86" t="s">
        <v>29298</v>
      </c>
      <c r="F1305" s="85" t="s">
        <v>32</v>
      </c>
      <c r="G1305" s="86" t="s">
        <v>13221</v>
      </c>
      <c r="H1305" s="85" t="s">
        <v>1</v>
      </c>
      <c r="I1305" s="85">
        <v>-1</v>
      </c>
      <c r="J1305" s="88">
        <v>7.3980055577351168E-3</v>
      </c>
      <c r="K1305" s="146">
        <v>333.08099501212644</v>
      </c>
      <c r="L1305" s="147">
        <v>6.6390245957137995E-8</v>
      </c>
      <c r="M1305" s="147">
        <v>1.844166477319497E-3</v>
      </c>
      <c r="N1305" s="87">
        <v>0.20100768083679019</v>
      </c>
      <c r="O1305" s="88">
        <v>6.2379765168464277E-3</v>
      </c>
      <c r="P1305" s="89">
        <v>31.033523151343669</v>
      </c>
    </row>
    <row r="1306" spans="1:16">
      <c r="A1306" s="75" t="s">
        <v>13137</v>
      </c>
      <c r="B1306" s="85">
        <v>1302</v>
      </c>
      <c r="C1306" s="85">
        <v>8735</v>
      </c>
      <c r="D1306" s="85">
        <v>1302</v>
      </c>
      <c r="E1306" s="86" t="s">
        <v>13138</v>
      </c>
      <c r="F1306" s="85" t="s">
        <v>55</v>
      </c>
      <c r="G1306" s="86" t="s">
        <v>13139</v>
      </c>
      <c r="H1306" s="85" t="s">
        <v>1</v>
      </c>
      <c r="I1306" s="85">
        <v>-1</v>
      </c>
      <c r="J1306" s="88">
        <v>1.8944411975054441E-2</v>
      </c>
      <c r="K1306" s="146">
        <v>2.4452547961184892</v>
      </c>
      <c r="L1306" s="147">
        <v>1.7200419996922721E-9</v>
      </c>
      <c r="M1306" s="147">
        <v>3.456010939719153E-3</v>
      </c>
      <c r="N1306" s="87">
        <v>0.37695084560190623</v>
      </c>
      <c r="O1306" s="88">
        <v>1.669934813833596E-2</v>
      </c>
      <c r="P1306" s="89">
        <v>44.301129267055586</v>
      </c>
    </row>
    <row r="1307" spans="1:16">
      <c r="A1307" s="75" t="s">
        <v>29242</v>
      </c>
      <c r="B1307" s="85">
        <v>1303</v>
      </c>
      <c r="C1307" s="85">
        <v>18597</v>
      </c>
      <c r="D1307" s="85">
        <v>1303</v>
      </c>
      <c r="E1307" s="86" t="s">
        <v>29243</v>
      </c>
      <c r="F1307" s="85" t="s">
        <v>55</v>
      </c>
      <c r="G1307" s="86" t="s">
        <v>13139</v>
      </c>
      <c r="H1307" s="85" t="s">
        <v>1</v>
      </c>
      <c r="I1307" s="85">
        <v>-1</v>
      </c>
      <c r="J1307" s="88">
        <v>7.4715163523214351E-3</v>
      </c>
      <c r="K1307" s="146">
        <v>2.4326672067254518</v>
      </c>
      <c r="L1307" s="147">
        <v>1.6642165214337841E-9</v>
      </c>
      <c r="M1307" s="147">
        <v>1.8410744071365079E-3</v>
      </c>
      <c r="N1307" s="87">
        <v>0.2014097513459906</v>
      </c>
      <c r="O1307" s="88">
        <v>6.3011351103651018E-3</v>
      </c>
      <c r="P1307" s="89">
        <v>31.285154111236313</v>
      </c>
    </row>
    <row r="1308" spans="1:16">
      <c r="A1308" s="75" t="s">
        <v>13140</v>
      </c>
      <c r="B1308" s="85">
        <v>1304</v>
      </c>
      <c r="C1308" s="85">
        <v>8736</v>
      </c>
      <c r="D1308" s="85">
        <v>1304</v>
      </c>
      <c r="E1308" s="86" t="s">
        <v>13141</v>
      </c>
      <c r="F1308" s="85" t="s">
        <v>55</v>
      </c>
      <c r="G1308" s="86" t="s">
        <v>13142</v>
      </c>
      <c r="H1308" s="85" t="s">
        <v>1</v>
      </c>
      <c r="I1308" s="85">
        <v>-1</v>
      </c>
      <c r="J1308" s="88">
        <v>1.8944411975054441E-2</v>
      </c>
      <c r="K1308" s="146">
        <v>2.2116599693943587E-2</v>
      </c>
      <c r="L1308" s="147">
        <v>1.097594047461131E-10</v>
      </c>
      <c r="M1308" s="147">
        <v>3.456010939719153E-3</v>
      </c>
      <c r="N1308" s="87">
        <v>0.37695084560190623</v>
      </c>
      <c r="O1308" s="88">
        <v>1.669934813833596E-2</v>
      </c>
      <c r="P1308" s="89">
        <v>44.301129267055586</v>
      </c>
    </row>
    <row r="1309" spans="1:16">
      <c r="A1309" s="75" t="s">
        <v>29244</v>
      </c>
      <c r="B1309" s="85">
        <v>1305</v>
      </c>
      <c r="C1309" s="85">
        <v>18598</v>
      </c>
      <c r="D1309" s="85">
        <v>1305</v>
      </c>
      <c r="E1309" s="86" t="s">
        <v>29245</v>
      </c>
      <c r="F1309" s="85" t="s">
        <v>55</v>
      </c>
      <c r="G1309" s="86" t="s">
        <v>13142</v>
      </c>
      <c r="H1309" s="85" t="s">
        <v>1</v>
      </c>
      <c r="I1309" s="85">
        <v>-1</v>
      </c>
      <c r="J1309" s="88">
        <v>7.4715163523214351E-3</v>
      </c>
      <c r="K1309" s="146">
        <v>9.5290103009093314E-3</v>
      </c>
      <c r="L1309" s="147">
        <v>5.3933926487625388E-11</v>
      </c>
      <c r="M1309" s="147">
        <v>1.8410744071365079E-3</v>
      </c>
      <c r="N1309" s="87">
        <v>0.2014097513459906</v>
      </c>
      <c r="O1309" s="88">
        <v>6.3011351103651018E-3</v>
      </c>
      <c r="P1309" s="89">
        <v>31.285154111236313</v>
      </c>
    </row>
    <row r="1310" spans="1:16">
      <c r="A1310" s="75" t="s">
        <v>13143</v>
      </c>
      <c r="B1310" s="85">
        <v>1306</v>
      </c>
      <c r="C1310" s="85">
        <v>8737</v>
      </c>
      <c r="D1310" s="85">
        <v>1306</v>
      </c>
      <c r="E1310" s="86" t="s">
        <v>13144</v>
      </c>
      <c r="F1310" s="85" t="s">
        <v>31</v>
      </c>
      <c r="G1310" s="86" t="s">
        <v>13145</v>
      </c>
      <c r="H1310" s="85" t="s">
        <v>1</v>
      </c>
      <c r="I1310" s="85">
        <v>-1</v>
      </c>
      <c r="J1310" s="88">
        <v>1.8904417427754582E-2</v>
      </c>
      <c r="K1310" s="146">
        <v>4.9844241355143026</v>
      </c>
      <c r="L1310" s="147">
        <v>1.376015951970182E-9</v>
      </c>
      <c r="M1310" s="147">
        <v>3.487375037065866E-3</v>
      </c>
      <c r="N1310" s="87">
        <v>0.37824130057075073</v>
      </c>
      <c r="O1310" s="88">
        <v>1.6549573077841322E-2</v>
      </c>
      <c r="P1310" s="89">
        <v>43.754008493701477</v>
      </c>
    </row>
    <row r="1311" spans="1:16">
      <c r="A1311" s="75" t="s">
        <v>13146</v>
      </c>
      <c r="B1311" s="85">
        <v>1307</v>
      </c>
      <c r="C1311" s="85">
        <v>8738</v>
      </c>
      <c r="D1311" s="85">
        <v>1307</v>
      </c>
      <c r="E1311" s="86" t="s">
        <v>13144</v>
      </c>
      <c r="F1311" s="85" t="s">
        <v>38</v>
      </c>
      <c r="G1311" s="86" t="s">
        <v>13145</v>
      </c>
      <c r="H1311" s="85" t="s">
        <v>1</v>
      </c>
      <c r="I1311" s="85">
        <v>-1</v>
      </c>
      <c r="J1311" s="88">
        <v>1.8953554038376189E-2</v>
      </c>
      <c r="K1311" s="146">
        <v>5.0658139439328727</v>
      </c>
      <c r="L1311" s="147">
        <v>1.3658243211336841E-9</v>
      </c>
      <c r="M1311" s="147">
        <v>3.4529255127772468E-3</v>
      </c>
      <c r="N1311" s="87">
        <v>0.37684353705208151</v>
      </c>
      <c r="O1311" s="88">
        <v>1.6718701164162571E-2</v>
      </c>
      <c r="P1311" s="89">
        <v>44.365099889856857</v>
      </c>
    </row>
    <row r="1312" spans="1:16">
      <c r="A1312" s="75" t="s">
        <v>29246</v>
      </c>
      <c r="B1312" s="85">
        <v>1308</v>
      </c>
      <c r="C1312" s="85">
        <v>18599</v>
      </c>
      <c r="D1312" s="85">
        <v>1308</v>
      </c>
      <c r="E1312" s="86" t="s">
        <v>29247</v>
      </c>
      <c r="F1312" s="85" t="s">
        <v>31</v>
      </c>
      <c r="G1312" s="86" t="s">
        <v>13145</v>
      </c>
      <c r="H1312" s="85" t="s">
        <v>1</v>
      </c>
      <c r="I1312" s="85">
        <v>-1</v>
      </c>
      <c r="J1312" s="88">
        <v>7.4537815661796297E-3</v>
      </c>
      <c r="K1312" s="146">
        <v>4.9721156809618599</v>
      </c>
      <c r="L1312" s="147">
        <v>1.320745623878303E-9</v>
      </c>
      <c r="M1312" s="147">
        <v>1.840887110820722E-3</v>
      </c>
      <c r="N1312" s="87">
        <v>0.20133426195356899</v>
      </c>
      <c r="O1312" s="88">
        <v>6.2860875313782757E-3</v>
      </c>
      <c r="P1312" s="89">
        <v>31.222145055608824</v>
      </c>
    </row>
    <row r="1313" spans="1:16">
      <c r="A1313" s="75" t="s">
        <v>29248</v>
      </c>
      <c r="B1313" s="85">
        <v>1309</v>
      </c>
      <c r="C1313" s="85">
        <v>18600</v>
      </c>
      <c r="D1313" s="85">
        <v>1309</v>
      </c>
      <c r="E1313" s="86" t="s">
        <v>29247</v>
      </c>
      <c r="F1313" s="85" t="s">
        <v>38</v>
      </c>
      <c r="G1313" s="86" t="s">
        <v>13145</v>
      </c>
      <c r="H1313" s="85" t="s">
        <v>1</v>
      </c>
      <c r="I1313" s="85">
        <v>-1</v>
      </c>
      <c r="J1313" s="88">
        <v>7.4784301089081979E-3</v>
      </c>
      <c r="K1313" s="146">
        <v>5.0531984118300901</v>
      </c>
      <c r="L1313" s="147">
        <v>1.3099432697337589E-9</v>
      </c>
      <c r="M1313" s="147">
        <v>1.8411474230232831E-3</v>
      </c>
      <c r="N1313" s="87">
        <v>0.2014391802480314</v>
      </c>
      <c r="O1313" s="88">
        <v>6.3070012819390446E-3</v>
      </c>
      <c r="P1313" s="89">
        <v>31.309704865623733</v>
      </c>
    </row>
    <row r="1314" spans="1:16">
      <c r="A1314" s="75" t="s">
        <v>13074</v>
      </c>
      <c r="B1314" s="85">
        <v>1310</v>
      </c>
      <c r="C1314" s="85">
        <v>8710</v>
      </c>
      <c r="D1314" s="85">
        <v>1310</v>
      </c>
      <c r="E1314" s="86" t="s">
        <v>13075</v>
      </c>
      <c r="F1314" s="85" t="s">
        <v>283</v>
      </c>
      <c r="G1314" s="86" t="s">
        <v>13076</v>
      </c>
      <c r="H1314" s="85" t="s">
        <v>1</v>
      </c>
      <c r="I1314" s="85">
        <v>-1</v>
      </c>
      <c r="J1314" s="88">
        <v>1.9284512267238131E-2</v>
      </c>
      <c r="K1314" s="146">
        <v>12.041697465695586</v>
      </c>
      <c r="L1314" s="147">
        <v>2.3850228802811778E-9</v>
      </c>
      <c r="M1314" s="147">
        <v>3.50537958257527E-3</v>
      </c>
      <c r="N1314" s="87">
        <v>0.38190595068307359</v>
      </c>
      <c r="O1314" s="88">
        <v>1.7017127769991789E-2</v>
      </c>
      <c r="P1314" s="89">
        <v>44.558425286526976</v>
      </c>
    </row>
    <row r="1315" spans="1:16">
      <c r="A1315" s="75" t="s">
        <v>13077</v>
      </c>
      <c r="B1315" s="85">
        <v>1311</v>
      </c>
      <c r="C1315" s="85">
        <v>8711</v>
      </c>
      <c r="D1315" s="85">
        <v>1311</v>
      </c>
      <c r="E1315" s="86" t="s">
        <v>13075</v>
      </c>
      <c r="F1315" s="85" t="s">
        <v>38</v>
      </c>
      <c r="G1315" s="86" t="s">
        <v>13076</v>
      </c>
      <c r="H1315" s="85" t="s">
        <v>1</v>
      </c>
      <c r="I1315" s="85">
        <v>-1</v>
      </c>
      <c r="J1315" s="88">
        <v>1.8944411975054441E-2</v>
      </c>
      <c r="K1315" s="146">
        <v>11.143516628591991</v>
      </c>
      <c r="L1315" s="147">
        <v>2.3373731745581139E-9</v>
      </c>
      <c r="M1315" s="147">
        <v>3.456010939719153E-3</v>
      </c>
      <c r="N1315" s="87">
        <v>0.37695084560190623</v>
      </c>
      <c r="O1315" s="88">
        <v>1.669934813833596E-2</v>
      </c>
      <c r="P1315" s="89">
        <v>44.301129267055586</v>
      </c>
    </row>
    <row r="1316" spans="1:16">
      <c r="A1316" s="75" t="s">
        <v>29198</v>
      </c>
      <c r="B1316" s="85">
        <v>1312</v>
      </c>
      <c r="C1316" s="85">
        <v>18572</v>
      </c>
      <c r="D1316" s="85">
        <v>1312</v>
      </c>
      <c r="E1316" s="86" t="s">
        <v>29199</v>
      </c>
      <c r="F1316" s="85" t="s">
        <v>283</v>
      </c>
      <c r="G1316" s="86" t="s">
        <v>13076</v>
      </c>
      <c r="H1316" s="85" t="s">
        <v>1</v>
      </c>
      <c r="I1316" s="85">
        <v>-1</v>
      </c>
      <c r="J1316" s="88">
        <v>7.4793820624335493E-3</v>
      </c>
      <c r="K1316" s="146">
        <v>12.028816478056426</v>
      </c>
      <c r="L1316" s="147">
        <v>2.328249591646664E-9</v>
      </c>
      <c r="M1316" s="147">
        <v>1.841111687674581E-3</v>
      </c>
      <c r="N1316" s="87">
        <v>0.2014442877354807</v>
      </c>
      <c r="O1316" s="88">
        <v>6.3078183007163726E-3</v>
      </c>
      <c r="P1316" s="89">
        <v>31.312966833784124</v>
      </c>
    </row>
    <row r="1317" spans="1:16">
      <c r="A1317" s="75" t="s">
        <v>29200</v>
      </c>
      <c r="B1317" s="85">
        <v>1313</v>
      </c>
      <c r="C1317" s="85">
        <v>18573</v>
      </c>
      <c r="D1317" s="85">
        <v>1313</v>
      </c>
      <c r="E1317" s="86" t="s">
        <v>29199</v>
      </c>
      <c r="F1317" s="85" t="s">
        <v>38</v>
      </c>
      <c r="G1317" s="86" t="s">
        <v>13076</v>
      </c>
      <c r="H1317" s="85" t="s">
        <v>1</v>
      </c>
      <c r="I1317" s="85">
        <v>-1</v>
      </c>
      <c r="J1317" s="88">
        <v>7.4715163523214351E-3</v>
      </c>
      <c r="K1317" s="146">
        <v>11.130929039198994</v>
      </c>
      <c r="L1317" s="147">
        <v>2.2815476962996281E-9</v>
      </c>
      <c r="M1317" s="147">
        <v>1.8410744071365079E-3</v>
      </c>
      <c r="N1317" s="87">
        <v>0.2014097513459906</v>
      </c>
      <c r="O1317" s="88">
        <v>6.3011351103651018E-3</v>
      </c>
      <c r="P1317" s="89">
        <v>31.285154111236313</v>
      </c>
    </row>
    <row r="1318" spans="1:16">
      <c r="A1318" s="75" t="s">
        <v>13078</v>
      </c>
      <c r="B1318" s="85">
        <v>1314</v>
      </c>
      <c r="C1318" s="85">
        <v>8712</v>
      </c>
      <c r="D1318" s="85">
        <v>1314</v>
      </c>
      <c r="E1318" s="86" t="s">
        <v>13079</v>
      </c>
      <c r="F1318" s="85" t="s">
        <v>55</v>
      </c>
      <c r="G1318" s="86" t="s">
        <v>13080</v>
      </c>
      <c r="H1318" s="85" t="s">
        <v>1</v>
      </c>
      <c r="I1318" s="85">
        <v>-1</v>
      </c>
      <c r="J1318" s="88">
        <v>1.8944411975054441E-2</v>
      </c>
      <c r="K1318" s="146">
        <v>63.708905524107053</v>
      </c>
      <c r="L1318" s="147">
        <v>5.75198189250194E-8</v>
      </c>
      <c r="M1318" s="147">
        <v>3.456010939719153E-3</v>
      </c>
      <c r="N1318" s="87">
        <v>0.37695084560190623</v>
      </c>
      <c r="O1318" s="88">
        <v>1.669934813833596E-2</v>
      </c>
      <c r="P1318" s="89">
        <v>44.301129267055586</v>
      </c>
    </row>
    <row r="1319" spans="1:16">
      <c r="A1319" s="75" t="s">
        <v>29201</v>
      </c>
      <c r="B1319" s="85">
        <v>1315</v>
      </c>
      <c r="C1319" s="85">
        <v>18574</v>
      </c>
      <c r="D1319" s="85">
        <v>1315</v>
      </c>
      <c r="E1319" s="86" t="s">
        <v>29202</v>
      </c>
      <c r="F1319" s="85" t="s">
        <v>55</v>
      </c>
      <c r="G1319" s="86" t="s">
        <v>13080</v>
      </c>
      <c r="H1319" s="85" t="s">
        <v>1</v>
      </c>
      <c r="I1319" s="85">
        <v>-1</v>
      </c>
      <c r="J1319" s="88">
        <v>7.4715163523214351E-3</v>
      </c>
      <c r="K1319" s="146">
        <v>63.696317934714017</v>
      </c>
      <c r="L1319" s="147">
        <v>5.7463993446760797E-8</v>
      </c>
      <c r="M1319" s="147">
        <v>1.8410744071365079E-3</v>
      </c>
      <c r="N1319" s="87">
        <v>0.2014097513459906</v>
      </c>
      <c r="O1319" s="88">
        <v>6.3011351103651018E-3</v>
      </c>
      <c r="P1319" s="89">
        <v>31.285154111236313</v>
      </c>
    </row>
    <row r="1320" spans="1:16">
      <c r="A1320" s="75" t="s">
        <v>13081</v>
      </c>
      <c r="B1320" s="85">
        <v>1316</v>
      </c>
      <c r="C1320" s="85">
        <v>8713</v>
      </c>
      <c r="D1320" s="85">
        <v>1316</v>
      </c>
      <c r="E1320" s="86" t="s">
        <v>13082</v>
      </c>
      <c r="F1320" s="85" t="s">
        <v>55</v>
      </c>
      <c r="G1320" s="86" t="s">
        <v>13083</v>
      </c>
      <c r="H1320" s="85" t="s">
        <v>1</v>
      </c>
      <c r="I1320" s="85">
        <v>-1</v>
      </c>
      <c r="J1320" s="88">
        <v>1.8944411975054441E-2</v>
      </c>
      <c r="K1320" s="146">
        <v>27.666521392068987</v>
      </c>
      <c r="L1320" s="147">
        <v>6.1808430331898706E-9</v>
      </c>
      <c r="M1320" s="147">
        <v>3.456010939719153E-3</v>
      </c>
      <c r="N1320" s="87">
        <v>0.37695084560190623</v>
      </c>
      <c r="O1320" s="88">
        <v>1.669934813833596E-2</v>
      </c>
      <c r="P1320" s="89">
        <v>44.301129267055586</v>
      </c>
    </row>
    <row r="1321" spans="1:16">
      <c r="A1321" s="75" t="s">
        <v>29203</v>
      </c>
      <c r="B1321" s="85">
        <v>1317</v>
      </c>
      <c r="C1321" s="85">
        <v>18575</v>
      </c>
      <c r="D1321" s="85">
        <v>1317</v>
      </c>
      <c r="E1321" s="86" t="s">
        <v>29204</v>
      </c>
      <c r="F1321" s="85" t="s">
        <v>55</v>
      </c>
      <c r="G1321" s="86" t="s">
        <v>13083</v>
      </c>
      <c r="H1321" s="85" t="s">
        <v>1</v>
      </c>
      <c r="I1321" s="85">
        <v>-1</v>
      </c>
      <c r="J1321" s="88">
        <v>7.4715163523214351E-3</v>
      </c>
      <c r="K1321" s="146">
        <v>27.653933802675965</v>
      </c>
      <c r="L1321" s="147">
        <v>6.1250175549313812E-9</v>
      </c>
      <c r="M1321" s="147">
        <v>1.8410744071365079E-3</v>
      </c>
      <c r="N1321" s="87">
        <v>0.2014097513459906</v>
      </c>
      <c r="O1321" s="88">
        <v>6.3011351103651018E-3</v>
      </c>
      <c r="P1321" s="89">
        <v>31.285154111236313</v>
      </c>
    </row>
    <row r="1322" spans="1:16">
      <c r="A1322" s="75" t="s">
        <v>13084</v>
      </c>
      <c r="B1322" s="85">
        <v>1318</v>
      </c>
      <c r="C1322" s="85">
        <v>8714</v>
      </c>
      <c r="D1322" s="85">
        <v>1318</v>
      </c>
      <c r="E1322" s="86" t="s">
        <v>13085</v>
      </c>
      <c r="F1322" s="85" t="s">
        <v>55</v>
      </c>
      <c r="G1322" s="86" t="s">
        <v>13086</v>
      </c>
      <c r="H1322" s="85" t="s">
        <v>1</v>
      </c>
      <c r="I1322" s="85">
        <v>-1</v>
      </c>
      <c r="J1322" s="88">
        <v>1.8944411975054441E-2</v>
      </c>
      <c r="K1322" s="146">
        <v>1.2033446463852671</v>
      </c>
      <c r="L1322" s="147">
        <v>3.030856745660549E-10</v>
      </c>
      <c r="M1322" s="147">
        <v>3.456010939719153E-3</v>
      </c>
      <c r="N1322" s="87">
        <v>0.37695084560190623</v>
      </c>
      <c r="O1322" s="88">
        <v>1.669934813833596E-2</v>
      </c>
      <c r="P1322" s="89">
        <v>44.301129267055586</v>
      </c>
    </row>
    <row r="1323" spans="1:16">
      <c r="A1323" s="75" t="s">
        <v>29205</v>
      </c>
      <c r="B1323" s="85">
        <v>1319</v>
      </c>
      <c r="C1323" s="85">
        <v>18576</v>
      </c>
      <c r="D1323" s="85">
        <v>1319</v>
      </c>
      <c r="E1323" s="86" t="s">
        <v>29206</v>
      </c>
      <c r="F1323" s="85" t="s">
        <v>55</v>
      </c>
      <c r="G1323" s="86" t="s">
        <v>13086</v>
      </c>
      <c r="H1323" s="85" t="s">
        <v>1</v>
      </c>
      <c r="I1323" s="85">
        <v>-1</v>
      </c>
      <c r="J1323" s="88">
        <v>7.4715163523214351E-3</v>
      </c>
      <c r="K1323" s="146">
        <v>1.1907570569922346</v>
      </c>
      <c r="L1323" s="147">
        <v>2.4726019630756748E-10</v>
      </c>
      <c r="M1323" s="147">
        <v>1.8410744071365079E-3</v>
      </c>
      <c r="N1323" s="87">
        <v>0.2014097513459906</v>
      </c>
      <c r="O1323" s="88">
        <v>6.3011351103651018E-3</v>
      </c>
      <c r="P1323" s="89">
        <v>31.285154111236313</v>
      </c>
    </row>
    <row r="1324" spans="1:16">
      <c r="A1324" s="75" t="s">
        <v>13058</v>
      </c>
      <c r="B1324" s="85">
        <v>1320</v>
      </c>
      <c r="C1324" s="85">
        <v>8704</v>
      </c>
      <c r="D1324" s="85">
        <v>1320</v>
      </c>
      <c r="E1324" s="86" t="s">
        <v>13059</v>
      </c>
      <c r="F1324" s="85" t="s">
        <v>55</v>
      </c>
      <c r="G1324" s="86" t="s">
        <v>13060</v>
      </c>
      <c r="H1324" s="85" t="s">
        <v>1</v>
      </c>
      <c r="I1324" s="85">
        <v>-1</v>
      </c>
      <c r="J1324" s="88">
        <v>1.8944411975054441E-2</v>
      </c>
      <c r="K1324" s="146">
        <v>14.901994187314662</v>
      </c>
      <c r="L1324" s="147">
        <v>2.2687202806850751E-9</v>
      </c>
      <c r="M1324" s="147">
        <v>3.456010939719153E-3</v>
      </c>
      <c r="N1324" s="87">
        <v>0.37695084560190623</v>
      </c>
      <c r="O1324" s="88">
        <v>1.669934813833596E-2</v>
      </c>
      <c r="P1324" s="89">
        <v>44.301129267055586</v>
      </c>
    </row>
    <row r="1325" spans="1:16">
      <c r="A1325" s="75" t="s">
        <v>29187</v>
      </c>
      <c r="B1325" s="85">
        <v>1321</v>
      </c>
      <c r="C1325" s="85">
        <v>18566</v>
      </c>
      <c r="D1325" s="85">
        <v>1321</v>
      </c>
      <c r="E1325" s="86" t="s">
        <v>29188</v>
      </c>
      <c r="F1325" s="85" t="s">
        <v>55</v>
      </c>
      <c r="G1325" s="86" t="s">
        <v>13060</v>
      </c>
      <c r="H1325" s="85" t="s">
        <v>1</v>
      </c>
      <c r="I1325" s="85">
        <v>-1</v>
      </c>
      <c r="J1325" s="88">
        <v>7.4715163523214351E-3</v>
      </c>
      <c r="K1325" s="146">
        <v>14.889406597921624</v>
      </c>
      <c r="L1325" s="147">
        <v>2.2128948024265882E-9</v>
      </c>
      <c r="M1325" s="147">
        <v>1.8410744071365079E-3</v>
      </c>
      <c r="N1325" s="87">
        <v>0.2014097513459906</v>
      </c>
      <c r="O1325" s="88">
        <v>6.3011351103651018E-3</v>
      </c>
      <c r="P1325" s="89">
        <v>31.285154111236313</v>
      </c>
    </row>
    <row r="1326" spans="1:16">
      <c r="A1326" s="75" t="s">
        <v>13061</v>
      </c>
      <c r="B1326" s="85">
        <v>1322</v>
      </c>
      <c r="C1326" s="85">
        <v>8705</v>
      </c>
      <c r="D1326" s="85">
        <v>1322</v>
      </c>
      <c r="E1326" s="86" t="s">
        <v>13062</v>
      </c>
      <c r="F1326" s="85" t="s">
        <v>38</v>
      </c>
      <c r="G1326" s="86" t="s">
        <v>13063</v>
      </c>
      <c r="H1326" s="85" t="s">
        <v>1</v>
      </c>
      <c r="I1326" s="85">
        <v>-1</v>
      </c>
      <c r="J1326" s="88">
        <v>1.8944411975054441E-2</v>
      </c>
      <c r="K1326" s="146">
        <v>8.0440765634747677</v>
      </c>
      <c r="L1326" s="147">
        <v>2.2087108685828918E-9</v>
      </c>
      <c r="M1326" s="147">
        <v>3.456010939719153E-3</v>
      </c>
      <c r="N1326" s="87">
        <v>0.37695084560190623</v>
      </c>
      <c r="O1326" s="88">
        <v>1.669934813833596E-2</v>
      </c>
      <c r="P1326" s="89">
        <v>44.301129267055586</v>
      </c>
    </row>
    <row r="1327" spans="1:16">
      <c r="A1327" s="75" t="s">
        <v>13064</v>
      </c>
      <c r="B1327" s="85">
        <v>1323</v>
      </c>
      <c r="C1327" s="85">
        <v>8706</v>
      </c>
      <c r="D1327" s="85">
        <v>1323</v>
      </c>
      <c r="E1327" s="86" t="s">
        <v>13062</v>
      </c>
      <c r="F1327" s="85" t="s">
        <v>139</v>
      </c>
      <c r="G1327" s="86" t="s">
        <v>13063</v>
      </c>
      <c r="H1327" s="85" t="s">
        <v>1</v>
      </c>
      <c r="I1327" s="85">
        <v>-1</v>
      </c>
      <c r="J1327" s="88">
        <v>1.9284512267238131E-2</v>
      </c>
      <c r="K1327" s="146">
        <v>8.2652971595160878</v>
      </c>
      <c r="L1327" s="147">
        <v>2.2670393478006788E-9</v>
      </c>
      <c r="M1327" s="147">
        <v>3.50537958257527E-3</v>
      </c>
      <c r="N1327" s="87">
        <v>0.38190595068307359</v>
      </c>
      <c r="O1327" s="88">
        <v>1.7017127769991789E-2</v>
      </c>
      <c r="P1327" s="89">
        <v>44.558425286526976</v>
      </c>
    </row>
    <row r="1328" spans="1:16">
      <c r="A1328" s="75" t="s">
        <v>29189</v>
      </c>
      <c r="B1328" s="85">
        <v>1324</v>
      </c>
      <c r="C1328" s="85">
        <v>18567</v>
      </c>
      <c r="D1328" s="85">
        <v>1324</v>
      </c>
      <c r="E1328" s="86" t="s">
        <v>29190</v>
      </c>
      <c r="F1328" s="85" t="s">
        <v>38</v>
      </c>
      <c r="G1328" s="86" t="s">
        <v>13063</v>
      </c>
      <c r="H1328" s="85" t="s">
        <v>1</v>
      </c>
      <c r="I1328" s="85">
        <v>-1</v>
      </c>
      <c r="J1328" s="88">
        <v>7.4715163523214351E-3</v>
      </c>
      <c r="K1328" s="146">
        <v>8.031488974081741</v>
      </c>
      <c r="L1328" s="147">
        <v>2.1528853903244069E-9</v>
      </c>
      <c r="M1328" s="147">
        <v>1.8410744071365079E-3</v>
      </c>
      <c r="N1328" s="87">
        <v>0.2014097513459906</v>
      </c>
      <c r="O1328" s="88">
        <v>6.3011351103651018E-3</v>
      </c>
      <c r="P1328" s="89">
        <v>31.285154111236313</v>
      </c>
    </row>
    <row r="1329" spans="1:16">
      <c r="A1329" s="75" t="s">
        <v>29191</v>
      </c>
      <c r="B1329" s="85">
        <v>1325</v>
      </c>
      <c r="C1329" s="85">
        <v>18568</v>
      </c>
      <c r="D1329" s="85">
        <v>1325</v>
      </c>
      <c r="E1329" s="86" t="s">
        <v>29190</v>
      </c>
      <c r="F1329" s="85" t="s">
        <v>139</v>
      </c>
      <c r="G1329" s="86" t="s">
        <v>13063</v>
      </c>
      <c r="H1329" s="85" t="s">
        <v>1</v>
      </c>
      <c r="I1329" s="85">
        <v>-1</v>
      </c>
      <c r="J1329" s="88">
        <v>7.4793820624335493E-3</v>
      </c>
      <c r="K1329" s="146">
        <v>8.252416171876936</v>
      </c>
      <c r="L1329" s="147">
        <v>2.2102660591661621E-9</v>
      </c>
      <c r="M1329" s="147">
        <v>1.841111687674581E-3</v>
      </c>
      <c r="N1329" s="87">
        <v>0.2014442877354807</v>
      </c>
      <c r="O1329" s="88">
        <v>6.3078183007163726E-3</v>
      </c>
      <c r="P1329" s="89">
        <v>31.312966833784124</v>
      </c>
    </row>
    <row r="1330" spans="1:16">
      <c r="A1330" s="75" t="s">
        <v>13087</v>
      </c>
      <c r="B1330" s="85">
        <v>1326</v>
      </c>
      <c r="C1330" s="85">
        <v>8715</v>
      </c>
      <c r="D1330" s="85">
        <v>1326</v>
      </c>
      <c r="E1330" s="86" t="s">
        <v>13088</v>
      </c>
      <c r="F1330" s="85" t="s">
        <v>55</v>
      </c>
      <c r="G1330" s="86" t="s">
        <v>13089</v>
      </c>
      <c r="H1330" s="85" t="s">
        <v>1</v>
      </c>
      <c r="I1330" s="85">
        <v>-1</v>
      </c>
      <c r="J1330" s="88">
        <v>1.8944411975054441E-2</v>
      </c>
      <c r="K1330" s="146">
        <v>34.971341587178443</v>
      </c>
      <c r="L1330" s="147">
        <v>3.9563797469940458E-9</v>
      </c>
      <c r="M1330" s="147">
        <v>3.456010939719153E-3</v>
      </c>
      <c r="N1330" s="87">
        <v>0.37695084560190623</v>
      </c>
      <c r="O1330" s="88">
        <v>1.669934813833596E-2</v>
      </c>
      <c r="P1330" s="89">
        <v>44.301129267055586</v>
      </c>
    </row>
    <row r="1331" spans="1:16">
      <c r="A1331" s="75" t="s">
        <v>29207</v>
      </c>
      <c r="B1331" s="85">
        <v>1327</v>
      </c>
      <c r="C1331" s="85">
        <v>18577</v>
      </c>
      <c r="D1331" s="85">
        <v>1327</v>
      </c>
      <c r="E1331" s="86" t="s">
        <v>29208</v>
      </c>
      <c r="F1331" s="85" t="s">
        <v>55</v>
      </c>
      <c r="G1331" s="86" t="s">
        <v>13089</v>
      </c>
      <c r="H1331" s="85" t="s">
        <v>1</v>
      </c>
      <c r="I1331" s="85">
        <v>-1</v>
      </c>
      <c r="J1331" s="88">
        <v>7.4715163523214351E-3</v>
      </c>
      <c r="K1331" s="146">
        <v>34.958753997785436</v>
      </c>
      <c r="L1331" s="147">
        <v>3.900554268735558E-9</v>
      </c>
      <c r="M1331" s="147">
        <v>1.8410744071365079E-3</v>
      </c>
      <c r="N1331" s="87">
        <v>0.2014097513459906</v>
      </c>
      <c r="O1331" s="88">
        <v>6.3011351103651018E-3</v>
      </c>
      <c r="P1331" s="89">
        <v>31.285154111236313</v>
      </c>
    </row>
    <row r="1332" spans="1:16">
      <c r="A1332" s="75" t="s">
        <v>13090</v>
      </c>
      <c r="B1332" s="85">
        <v>1328</v>
      </c>
      <c r="C1332" s="85">
        <v>8716</v>
      </c>
      <c r="D1332" s="85">
        <v>1328</v>
      </c>
      <c r="E1332" s="86" t="s">
        <v>13091</v>
      </c>
      <c r="F1332" s="85" t="s">
        <v>55</v>
      </c>
      <c r="G1332" s="86" t="s">
        <v>13092</v>
      </c>
      <c r="H1332" s="85" t="s">
        <v>1</v>
      </c>
      <c r="I1332" s="85">
        <v>-1</v>
      </c>
      <c r="J1332" s="88">
        <v>1.8944411975054441E-2</v>
      </c>
      <c r="K1332" s="146">
        <v>2.2116599693943587E-2</v>
      </c>
      <c r="L1332" s="147">
        <v>1.097594047461131E-10</v>
      </c>
      <c r="M1332" s="147">
        <v>3.456010939719153E-3</v>
      </c>
      <c r="N1332" s="87">
        <v>0.37695084560190623</v>
      </c>
      <c r="O1332" s="88">
        <v>1.669934813833596E-2</v>
      </c>
      <c r="P1332" s="89">
        <v>44.301129267055586</v>
      </c>
    </row>
    <row r="1333" spans="1:16">
      <c r="A1333" s="75" t="s">
        <v>29209</v>
      </c>
      <c r="B1333" s="85">
        <v>1329</v>
      </c>
      <c r="C1333" s="85">
        <v>18578</v>
      </c>
      <c r="D1333" s="85">
        <v>1329</v>
      </c>
      <c r="E1333" s="86" t="s">
        <v>29210</v>
      </c>
      <c r="F1333" s="85" t="s">
        <v>55</v>
      </c>
      <c r="G1333" s="86" t="s">
        <v>13092</v>
      </c>
      <c r="H1333" s="85" t="s">
        <v>1</v>
      </c>
      <c r="I1333" s="85">
        <v>-1</v>
      </c>
      <c r="J1333" s="88">
        <v>7.4715163523214351E-3</v>
      </c>
      <c r="K1333" s="146">
        <v>9.5290103009093314E-3</v>
      </c>
      <c r="L1333" s="147">
        <v>5.3933926487625388E-11</v>
      </c>
      <c r="M1333" s="147">
        <v>1.8410744071365079E-3</v>
      </c>
      <c r="N1333" s="87">
        <v>0.2014097513459906</v>
      </c>
      <c r="O1333" s="88">
        <v>6.3011351103651018E-3</v>
      </c>
      <c r="P1333" s="89">
        <v>31.285154111236313</v>
      </c>
    </row>
    <row r="1334" spans="1:16">
      <c r="A1334" s="75" t="s">
        <v>13093</v>
      </c>
      <c r="B1334" s="85">
        <v>1330</v>
      </c>
      <c r="C1334" s="85">
        <v>8717</v>
      </c>
      <c r="D1334" s="85">
        <v>1330</v>
      </c>
      <c r="E1334" s="86" t="s">
        <v>13094</v>
      </c>
      <c r="F1334" s="85" t="s">
        <v>38</v>
      </c>
      <c r="G1334" s="86" t="s">
        <v>13095</v>
      </c>
      <c r="H1334" s="85" t="s">
        <v>1</v>
      </c>
      <c r="I1334" s="85">
        <v>-1</v>
      </c>
      <c r="J1334" s="88">
        <v>1.8954505991901561E-2</v>
      </c>
      <c r="K1334" s="146">
        <v>2.2153856722823141E-2</v>
      </c>
      <c r="L1334" s="147">
        <v>1.4265386248155899E-9</v>
      </c>
      <c r="M1334" s="147">
        <v>3.452889777428541E-3</v>
      </c>
      <c r="N1334" s="87">
        <v>0.37684864453953038</v>
      </c>
      <c r="O1334" s="88">
        <v>1.6719518182939899E-2</v>
      </c>
      <c r="P1334" s="89">
        <v>44.366666631823499</v>
      </c>
    </row>
    <row r="1335" spans="1:16">
      <c r="A1335" s="75" t="s">
        <v>13096</v>
      </c>
      <c r="B1335" s="85">
        <v>1331</v>
      </c>
      <c r="C1335" s="85">
        <v>8718</v>
      </c>
      <c r="D1335" s="85">
        <v>1331</v>
      </c>
      <c r="E1335" s="86" t="s">
        <v>13094</v>
      </c>
      <c r="F1335" s="85" t="s">
        <v>11</v>
      </c>
      <c r="G1335" s="86" t="s">
        <v>13095</v>
      </c>
      <c r="H1335" s="85" t="s">
        <v>1</v>
      </c>
      <c r="I1335" s="85">
        <v>-1</v>
      </c>
      <c r="J1335" s="88">
        <v>1.8902792493982239E-2</v>
      </c>
      <c r="K1335" s="146">
        <v>2.1814539700153818E-2</v>
      </c>
      <c r="L1335" s="147">
        <v>1.5716549023938621E-9</v>
      </c>
      <c r="M1335" s="147">
        <v>3.4874705755155401E-3</v>
      </c>
      <c r="N1335" s="87">
        <v>0.37823178621680398</v>
      </c>
      <c r="O1335" s="88">
        <v>1.6548171449892041E-2</v>
      </c>
      <c r="P1335" s="89">
        <v>43.751403379954326</v>
      </c>
    </row>
    <row r="1336" spans="1:16">
      <c r="A1336" s="75" t="s">
        <v>29211</v>
      </c>
      <c r="B1336" s="85">
        <v>1332</v>
      </c>
      <c r="C1336" s="85">
        <v>18579</v>
      </c>
      <c r="D1336" s="85">
        <v>1332</v>
      </c>
      <c r="E1336" s="86" t="s">
        <v>29212</v>
      </c>
      <c r="F1336" s="85" t="s">
        <v>38</v>
      </c>
      <c r="G1336" s="86" t="s">
        <v>13095</v>
      </c>
      <c r="H1336" s="85" t="s">
        <v>1</v>
      </c>
      <c r="I1336" s="85">
        <v>-1</v>
      </c>
      <c r="J1336" s="88">
        <v>7.4793820624335493E-3</v>
      </c>
      <c r="K1336" s="146">
        <v>9.5383246200346754E-3</v>
      </c>
      <c r="L1336" s="147">
        <v>1.370657573415666E-9</v>
      </c>
      <c r="M1336" s="147">
        <v>1.841111687674581E-3</v>
      </c>
      <c r="N1336" s="87">
        <v>0.2014442877354807</v>
      </c>
      <c r="O1336" s="88">
        <v>6.3078183007163726E-3</v>
      </c>
      <c r="P1336" s="89">
        <v>31.312966833784124</v>
      </c>
    </row>
    <row r="1337" spans="1:16">
      <c r="A1337" s="75" t="s">
        <v>29213</v>
      </c>
      <c r="B1337" s="85">
        <v>1333</v>
      </c>
      <c r="C1337" s="85">
        <v>18580</v>
      </c>
      <c r="D1337" s="85">
        <v>1333</v>
      </c>
      <c r="E1337" s="86" t="s">
        <v>29212</v>
      </c>
      <c r="F1337" s="85" t="s">
        <v>11</v>
      </c>
      <c r="G1337" s="86" t="s">
        <v>13095</v>
      </c>
      <c r="H1337" s="85" t="s">
        <v>1</v>
      </c>
      <c r="I1337" s="85">
        <v>-1</v>
      </c>
      <c r="J1337" s="88">
        <v>7.4521566324072773E-3</v>
      </c>
      <c r="K1337" s="146">
        <v>9.5060851476952042E-3</v>
      </c>
      <c r="L1337" s="147">
        <v>1.516384574301978E-9</v>
      </c>
      <c r="M1337" s="147">
        <v>1.8409826492703969E-3</v>
      </c>
      <c r="N1337" s="87">
        <v>0.20132474759962249</v>
      </c>
      <c r="O1337" s="88">
        <v>6.2846859034289973E-3</v>
      </c>
      <c r="P1337" s="89">
        <v>31.216658549735005</v>
      </c>
    </row>
    <row r="1338" spans="1:16">
      <c r="A1338" s="75" t="s">
        <v>13065</v>
      </c>
      <c r="B1338" s="85">
        <v>1334</v>
      </c>
      <c r="C1338" s="85">
        <v>8707</v>
      </c>
      <c r="D1338" s="85">
        <v>1334</v>
      </c>
      <c r="E1338" s="86" t="s">
        <v>13066</v>
      </c>
      <c r="F1338" s="85" t="s">
        <v>55</v>
      </c>
      <c r="G1338" s="86" t="s">
        <v>13067</v>
      </c>
      <c r="H1338" s="85" t="s">
        <v>1</v>
      </c>
      <c r="I1338" s="85">
        <v>-1</v>
      </c>
      <c r="J1338" s="88">
        <v>1.8944411975054441E-2</v>
      </c>
      <c r="K1338" s="146">
        <v>0.71384139447708495</v>
      </c>
      <c r="L1338" s="147">
        <v>5.6363723226593793E-10</v>
      </c>
      <c r="M1338" s="147">
        <v>3.456010939719153E-3</v>
      </c>
      <c r="N1338" s="87">
        <v>0.37695084560190623</v>
      </c>
      <c r="O1338" s="88">
        <v>1.669934813833596E-2</v>
      </c>
      <c r="P1338" s="89">
        <v>44.301129267055586</v>
      </c>
    </row>
    <row r="1339" spans="1:16">
      <c r="A1339" s="75" t="s">
        <v>29192</v>
      </c>
      <c r="B1339" s="85">
        <v>1335</v>
      </c>
      <c r="C1339" s="85">
        <v>18569</v>
      </c>
      <c r="D1339" s="85">
        <v>1335</v>
      </c>
      <c r="E1339" s="86" t="s">
        <v>29193</v>
      </c>
      <c r="F1339" s="85" t="s">
        <v>55</v>
      </c>
      <c r="G1339" s="86" t="s">
        <v>13067</v>
      </c>
      <c r="H1339" s="85" t="s">
        <v>1</v>
      </c>
      <c r="I1339" s="85">
        <v>-1</v>
      </c>
      <c r="J1339" s="88">
        <v>7.4715163523214351E-3</v>
      </c>
      <c r="K1339" s="146">
        <v>0.701253805084051</v>
      </c>
      <c r="L1339" s="147">
        <v>5.0781175400744839E-10</v>
      </c>
      <c r="M1339" s="147">
        <v>1.8410744071365079E-3</v>
      </c>
      <c r="N1339" s="87">
        <v>0.2014097513459906</v>
      </c>
      <c r="O1339" s="88">
        <v>6.3011351103651018E-3</v>
      </c>
      <c r="P1339" s="89">
        <v>31.285154111236313</v>
      </c>
    </row>
    <row r="1340" spans="1:16">
      <c r="A1340" s="75" t="s">
        <v>13068</v>
      </c>
      <c r="B1340" s="85">
        <v>1336</v>
      </c>
      <c r="C1340" s="85">
        <v>8708</v>
      </c>
      <c r="D1340" s="85">
        <v>1336</v>
      </c>
      <c r="E1340" s="86" t="s">
        <v>13069</v>
      </c>
      <c r="F1340" s="85" t="s">
        <v>55</v>
      </c>
      <c r="G1340" s="86" t="s">
        <v>13070</v>
      </c>
      <c r="H1340" s="85" t="s">
        <v>1</v>
      </c>
      <c r="I1340" s="85">
        <v>-1</v>
      </c>
      <c r="J1340" s="88">
        <v>1.8944411975054441E-2</v>
      </c>
      <c r="K1340" s="146">
        <v>2.2116599693943587E-2</v>
      </c>
      <c r="L1340" s="147">
        <v>1.4332046894611299E-10</v>
      </c>
      <c r="M1340" s="147">
        <v>3.456010939719153E-3</v>
      </c>
      <c r="N1340" s="87">
        <v>0.37695084560190623</v>
      </c>
      <c r="O1340" s="88">
        <v>1.669934813833596E-2</v>
      </c>
      <c r="P1340" s="89">
        <v>44.301129267055586</v>
      </c>
    </row>
    <row r="1341" spans="1:16">
      <c r="A1341" s="75" t="s">
        <v>29194</v>
      </c>
      <c r="B1341" s="85">
        <v>1337</v>
      </c>
      <c r="C1341" s="85">
        <v>18570</v>
      </c>
      <c r="D1341" s="85">
        <v>1337</v>
      </c>
      <c r="E1341" s="86" t="s">
        <v>29195</v>
      </c>
      <c r="F1341" s="85" t="s">
        <v>55</v>
      </c>
      <c r="G1341" s="86" t="s">
        <v>13070</v>
      </c>
      <c r="H1341" s="85" t="s">
        <v>1</v>
      </c>
      <c r="I1341" s="85">
        <v>-1</v>
      </c>
      <c r="J1341" s="88">
        <v>7.4715163523214351E-3</v>
      </c>
      <c r="K1341" s="146">
        <v>9.5290103009093314E-3</v>
      </c>
      <c r="L1341" s="147">
        <v>8.7494990687625341E-11</v>
      </c>
      <c r="M1341" s="147">
        <v>1.8410744071365079E-3</v>
      </c>
      <c r="N1341" s="87">
        <v>0.2014097513459906</v>
      </c>
      <c r="O1341" s="88">
        <v>6.3011351103651018E-3</v>
      </c>
      <c r="P1341" s="89">
        <v>31.285154111236313</v>
      </c>
    </row>
    <row r="1342" spans="1:16">
      <c r="A1342" s="75" t="s">
        <v>13097</v>
      </c>
      <c r="B1342" s="85">
        <v>1338</v>
      </c>
      <c r="C1342" s="85">
        <v>8719</v>
      </c>
      <c r="D1342" s="85">
        <v>1338</v>
      </c>
      <c r="E1342" s="86" t="s">
        <v>13098</v>
      </c>
      <c r="F1342" s="85" t="s">
        <v>55</v>
      </c>
      <c r="G1342" s="86" t="s">
        <v>13099</v>
      </c>
      <c r="H1342" s="85" t="s">
        <v>1</v>
      </c>
      <c r="I1342" s="85">
        <v>-1</v>
      </c>
      <c r="J1342" s="88">
        <v>1.8944411975054441E-2</v>
      </c>
      <c r="K1342" s="146">
        <v>2.2116599693943587E-2</v>
      </c>
      <c r="L1342" s="147">
        <v>1.0972430414611311E-10</v>
      </c>
      <c r="M1342" s="147">
        <v>3.456010939719153E-3</v>
      </c>
      <c r="N1342" s="87">
        <v>0.37695084560190623</v>
      </c>
      <c r="O1342" s="88">
        <v>1.669934813833596E-2</v>
      </c>
      <c r="P1342" s="89">
        <v>44.301129267055586</v>
      </c>
    </row>
    <row r="1343" spans="1:16">
      <c r="A1343" s="75" t="s">
        <v>29214</v>
      </c>
      <c r="B1343" s="85">
        <v>1339</v>
      </c>
      <c r="C1343" s="85">
        <v>18581</v>
      </c>
      <c r="D1343" s="85">
        <v>1339</v>
      </c>
      <c r="E1343" s="86" t="s">
        <v>29215</v>
      </c>
      <c r="F1343" s="85" t="s">
        <v>55</v>
      </c>
      <c r="G1343" s="86" t="s">
        <v>13099</v>
      </c>
      <c r="H1343" s="85" t="s">
        <v>1</v>
      </c>
      <c r="I1343" s="85">
        <v>-1</v>
      </c>
      <c r="J1343" s="88">
        <v>7.4715163523214351E-3</v>
      </c>
      <c r="K1343" s="146">
        <v>9.5290103009093314E-3</v>
      </c>
      <c r="L1343" s="147">
        <v>5.3898825887625391E-11</v>
      </c>
      <c r="M1343" s="147">
        <v>1.8410744071365079E-3</v>
      </c>
      <c r="N1343" s="87">
        <v>0.2014097513459906</v>
      </c>
      <c r="O1343" s="88">
        <v>6.3011351103651018E-3</v>
      </c>
      <c r="P1343" s="89">
        <v>31.285154111236313</v>
      </c>
    </row>
    <row r="1344" spans="1:16">
      <c r="A1344" s="75" t="s">
        <v>13100</v>
      </c>
      <c r="B1344" s="85">
        <v>1340</v>
      </c>
      <c r="C1344" s="85">
        <v>8720</v>
      </c>
      <c r="D1344" s="85">
        <v>1340</v>
      </c>
      <c r="E1344" s="86" t="s">
        <v>13101</v>
      </c>
      <c r="F1344" s="85" t="s">
        <v>55</v>
      </c>
      <c r="G1344" s="86" t="s">
        <v>13102</v>
      </c>
      <c r="H1344" s="85" t="s">
        <v>1</v>
      </c>
      <c r="I1344" s="85">
        <v>-1</v>
      </c>
      <c r="J1344" s="88">
        <v>1.8944411975054441E-2</v>
      </c>
      <c r="K1344" s="146">
        <v>2.2116599693943587E-2</v>
      </c>
      <c r="L1344" s="147">
        <v>2.4219482531461142E-9</v>
      </c>
      <c r="M1344" s="147">
        <v>3.456010939719153E-3</v>
      </c>
      <c r="N1344" s="87">
        <v>0.37695084560190623</v>
      </c>
      <c r="O1344" s="88">
        <v>1.669934813833596E-2</v>
      </c>
      <c r="P1344" s="89">
        <v>44.301129267055586</v>
      </c>
    </row>
    <row r="1345" spans="1:16">
      <c r="A1345" s="75" t="s">
        <v>29216</v>
      </c>
      <c r="B1345" s="85">
        <v>1341</v>
      </c>
      <c r="C1345" s="85">
        <v>18582</v>
      </c>
      <c r="D1345" s="85">
        <v>1341</v>
      </c>
      <c r="E1345" s="86" t="s">
        <v>29217</v>
      </c>
      <c r="F1345" s="85" t="s">
        <v>55</v>
      </c>
      <c r="G1345" s="86" t="s">
        <v>13102</v>
      </c>
      <c r="H1345" s="85" t="s">
        <v>1</v>
      </c>
      <c r="I1345" s="85">
        <v>-1</v>
      </c>
      <c r="J1345" s="88">
        <v>7.4715163523214351E-3</v>
      </c>
      <c r="K1345" s="146">
        <v>9.5290103009093314E-3</v>
      </c>
      <c r="L1345" s="147">
        <v>2.3661227748876281E-9</v>
      </c>
      <c r="M1345" s="147">
        <v>1.8410744071365079E-3</v>
      </c>
      <c r="N1345" s="87">
        <v>0.2014097513459906</v>
      </c>
      <c r="O1345" s="88">
        <v>6.3011351103651018E-3</v>
      </c>
      <c r="P1345" s="89">
        <v>31.285154111236313</v>
      </c>
    </row>
    <row r="1346" spans="1:16">
      <c r="A1346" s="75" t="s">
        <v>13103</v>
      </c>
      <c r="B1346" s="85">
        <v>1342</v>
      </c>
      <c r="C1346" s="85">
        <v>8721</v>
      </c>
      <c r="D1346" s="85">
        <v>1342</v>
      </c>
      <c r="E1346" s="86" t="s">
        <v>13104</v>
      </c>
      <c r="F1346" s="85" t="s">
        <v>38</v>
      </c>
      <c r="G1346" s="86" t="s">
        <v>13105</v>
      </c>
      <c r="H1346" s="85" t="s">
        <v>1</v>
      </c>
      <c r="I1346" s="85">
        <v>-1</v>
      </c>
      <c r="J1346" s="88">
        <v>1.8954505991901561E-2</v>
      </c>
      <c r="K1346" s="146">
        <v>14.040977546390476</v>
      </c>
      <c r="L1346" s="147">
        <v>5.5085158840295944E-9</v>
      </c>
      <c r="M1346" s="147">
        <v>3.452889777428541E-3</v>
      </c>
      <c r="N1346" s="87">
        <v>0.37684864453953038</v>
      </c>
      <c r="O1346" s="88">
        <v>1.6719518182939899E-2</v>
      </c>
      <c r="P1346" s="89">
        <v>44.366666631823499</v>
      </c>
    </row>
    <row r="1347" spans="1:16">
      <c r="A1347" s="75" t="s">
        <v>13106</v>
      </c>
      <c r="B1347" s="85">
        <v>1343</v>
      </c>
      <c r="C1347" s="85">
        <v>8722</v>
      </c>
      <c r="D1347" s="85">
        <v>1343</v>
      </c>
      <c r="E1347" s="86" t="s">
        <v>13104</v>
      </c>
      <c r="F1347" s="85" t="s">
        <v>11</v>
      </c>
      <c r="G1347" s="86" t="s">
        <v>13105</v>
      </c>
      <c r="H1347" s="85" t="s">
        <v>1</v>
      </c>
      <c r="I1347" s="85">
        <v>-1</v>
      </c>
      <c r="J1347" s="88">
        <v>1.8902792493982239E-2</v>
      </c>
      <c r="K1347" s="146">
        <v>16.597112192039187</v>
      </c>
      <c r="L1347" s="147">
        <v>6.4988004782358541E-9</v>
      </c>
      <c r="M1347" s="147">
        <v>3.4874705755155401E-3</v>
      </c>
      <c r="N1347" s="87">
        <v>0.37823178621680398</v>
      </c>
      <c r="O1347" s="88">
        <v>1.6548171449892041E-2</v>
      </c>
      <c r="P1347" s="89">
        <v>43.751403379954326</v>
      </c>
    </row>
    <row r="1348" spans="1:16">
      <c r="A1348" s="75" t="s">
        <v>29218</v>
      </c>
      <c r="B1348" s="85">
        <v>1344</v>
      </c>
      <c r="C1348" s="85">
        <v>18583</v>
      </c>
      <c r="D1348" s="85">
        <v>1344</v>
      </c>
      <c r="E1348" s="86" t="s">
        <v>29219</v>
      </c>
      <c r="F1348" s="85" t="s">
        <v>38</v>
      </c>
      <c r="G1348" s="86" t="s">
        <v>13105</v>
      </c>
      <c r="H1348" s="85" t="s">
        <v>1</v>
      </c>
      <c r="I1348" s="85">
        <v>-1</v>
      </c>
      <c r="J1348" s="88">
        <v>7.4793820624335493E-3</v>
      </c>
      <c r="K1348" s="146">
        <v>14.028362014287667</v>
      </c>
      <c r="L1348" s="147">
        <v>5.4526348326296608E-9</v>
      </c>
      <c r="M1348" s="147">
        <v>1.841111687674581E-3</v>
      </c>
      <c r="N1348" s="87">
        <v>0.2014442877354807</v>
      </c>
      <c r="O1348" s="88">
        <v>6.3078183007163726E-3</v>
      </c>
      <c r="P1348" s="89">
        <v>31.312966833784124</v>
      </c>
    </row>
    <row r="1349" spans="1:16">
      <c r="A1349" s="75" t="s">
        <v>29220</v>
      </c>
      <c r="B1349" s="85">
        <v>1345</v>
      </c>
      <c r="C1349" s="85">
        <v>18584</v>
      </c>
      <c r="D1349" s="85">
        <v>1345</v>
      </c>
      <c r="E1349" s="86" t="s">
        <v>29219</v>
      </c>
      <c r="F1349" s="85" t="s">
        <v>11</v>
      </c>
      <c r="G1349" s="86" t="s">
        <v>13105</v>
      </c>
      <c r="H1349" s="85" t="s">
        <v>1</v>
      </c>
      <c r="I1349" s="85">
        <v>-1</v>
      </c>
      <c r="J1349" s="88">
        <v>7.4521566324072773E-3</v>
      </c>
      <c r="K1349" s="146">
        <v>16.58480373748673</v>
      </c>
      <c r="L1349" s="147">
        <v>6.4435301501439787E-9</v>
      </c>
      <c r="M1349" s="147">
        <v>1.8409826492703969E-3</v>
      </c>
      <c r="N1349" s="87">
        <v>0.20132474759962249</v>
      </c>
      <c r="O1349" s="88">
        <v>6.2846859034289973E-3</v>
      </c>
      <c r="P1349" s="89">
        <v>31.216658549735005</v>
      </c>
    </row>
    <row r="1350" spans="1:16">
      <c r="A1350" s="75" t="s">
        <v>13107</v>
      </c>
      <c r="B1350" s="85">
        <v>1346</v>
      </c>
      <c r="C1350" s="85">
        <v>8723</v>
      </c>
      <c r="D1350" s="85">
        <v>1346</v>
      </c>
      <c r="E1350" s="86" t="s">
        <v>13108</v>
      </c>
      <c r="F1350" s="85" t="s">
        <v>38</v>
      </c>
      <c r="G1350" s="86" t="s">
        <v>13109</v>
      </c>
      <c r="H1350" s="85" t="s">
        <v>1</v>
      </c>
      <c r="I1350" s="85">
        <v>-1</v>
      </c>
      <c r="J1350" s="88">
        <v>1.8954505991901561E-2</v>
      </c>
      <c r="K1350" s="146">
        <v>2.2153856722823141E-2</v>
      </c>
      <c r="L1350" s="147">
        <v>1.098488946155911E-10</v>
      </c>
      <c r="M1350" s="147">
        <v>3.452889777428541E-3</v>
      </c>
      <c r="N1350" s="87">
        <v>0.37684864453953038</v>
      </c>
      <c r="O1350" s="88">
        <v>1.6719518182939899E-2</v>
      </c>
      <c r="P1350" s="89">
        <v>44.366666631823499</v>
      </c>
    </row>
    <row r="1351" spans="1:16">
      <c r="A1351" s="75" t="s">
        <v>13110</v>
      </c>
      <c r="B1351" s="85">
        <v>1347</v>
      </c>
      <c r="C1351" s="85">
        <v>8724</v>
      </c>
      <c r="D1351" s="85">
        <v>1347</v>
      </c>
      <c r="E1351" s="86" t="s">
        <v>13108</v>
      </c>
      <c r="F1351" s="85" t="s">
        <v>11</v>
      </c>
      <c r="G1351" s="86" t="s">
        <v>13109</v>
      </c>
      <c r="H1351" s="85" t="s">
        <v>1</v>
      </c>
      <c r="I1351" s="85">
        <v>-1</v>
      </c>
      <c r="J1351" s="88">
        <v>1.8902792493982239E-2</v>
      </c>
      <c r="K1351" s="146">
        <v>2.1814539700153818E-2</v>
      </c>
      <c r="L1351" s="147">
        <v>1.091450465938602E-10</v>
      </c>
      <c r="M1351" s="147">
        <v>3.4874705755155401E-3</v>
      </c>
      <c r="N1351" s="87">
        <v>0.37823178621680398</v>
      </c>
      <c r="O1351" s="88">
        <v>1.6548171449892041E-2</v>
      </c>
      <c r="P1351" s="89">
        <v>43.751403379954326</v>
      </c>
    </row>
    <row r="1352" spans="1:16">
      <c r="A1352" s="75" t="s">
        <v>29221</v>
      </c>
      <c r="B1352" s="85">
        <v>1348</v>
      </c>
      <c r="C1352" s="85">
        <v>18585</v>
      </c>
      <c r="D1352" s="85">
        <v>1348</v>
      </c>
      <c r="E1352" s="86" t="s">
        <v>29222</v>
      </c>
      <c r="F1352" s="85" t="s">
        <v>38</v>
      </c>
      <c r="G1352" s="86" t="s">
        <v>13109</v>
      </c>
      <c r="H1352" s="85" t="s">
        <v>1</v>
      </c>
      <c r="I1352" s="85">
        <v>-1</v>
      </c>
      <c r="J1352" s="88">
        <v>7.4793820624335493E-3</v>
      </c>
      <c r="K1352" s="146">
        <v>9.5383246200346754E-3</v>
      </c>
      <c r="L1352" s="147">
        <v>5.3967843215665978E-11</v>
      </c>
      <c r="M1352" s="147">
        <v>1.841111687674581E-3</v>
      </c>
      <c r="N1352" s="87">
        <v>0.2014442877354807</v>
      </c>
      <c r="O1352" s="88">
        <v>6.3078183007163726E-3</v>
      </c>
      <c r="P1352" s="89">
        <v>31.312966833784124</v>
      </c>
    </row>
    <row r="1353" spans="1:16">
      <c r="A1353" s="75" t="s">
        <v>29223</v>
      </c>
      <c r="B1353" s="85">
        <v>1349</v>
      </c>
      <c r="C1353" s="85">
        <v>18586</v>
      </c>
      <c r="D1353" s="85">
        <v>1349</v>
      </c>
      <c r="E1353" s="86" t="s">
        <v>29222</v>
      </c>
      <c r="F1353" s="85" t="s">
        <v>11</v>
      </c>
      <c r="G1353" s="86" t="s">
        <v>13109</v>
      </c>
      <c r="H1353" s="85" t="s">
        <v>1</v>
      </c>
      <c r="I1353" s="85">
        <v>-1</v>
      </c>
      <c r="J1353" s="88">
        <v>7.4521566324072773E-3</v>
      </c>
      <c r="K1353" s="146">
        <v>9.5060851476952042E-3</v>
      </c>
      <c r="L1353" s="147">
        <v>5.3874718501978032E-11</v>
      </c>
      <c r="M1353" s="147">
        <v>1.8409826492703969E-3</v>
      </c>
      <c r="N1353" s="87">
        <v>0.20132474759962249</v>
      </c>
      <c r="O1353" s="88">
        <v>6.2846859034289973E-3</v>
      </c>
      <c r="P1353" s="89">
        <v>31.216658549735005</v>
      </c>
    </row>
    <row r="1354" spans="1:16">
      <c r="A1354" s="75" t="s">
        <v>13111</v>
      </c>
      <c r="B1354" s="85">
        <v>1350</v>
      </c>
      <c r="C1354" s="85">
        <v>8725</v>
      </c>
      <c r="D1354" s="85">
        <v>1350</v>
      </c>
      <c r="E1354" s="86" t="s">
        <v>13112</v>
      </c>
      <c r="F1354" s="85" t="s">
        <v>31</v>
      </c>
      <c r="G1354" s="86" t="s">
        <v>13113</v>
      </c>
      <c r="H1354" s="85" t="s">
        <v>1</v>
      </c>
      <c r="I1354" s="85">
        <v>-1</v>
      </c>
      <c r="J1354" s="88">
        <v>1.8904417427754582E-2</v>
      </c>
      <c r="K1354" s="146">
        <v>305.08936790875617</v>
      </c>
      <c r="L1354" s="147">
        <v>8.1752642893590288E-8</v>
      </c>
      <c r="M1354" s="147">
        <v>3.487375037065866E-3</v>
      </c>
      <c r="N1354" s="87">
        <v>0.37824130057075073</v>
      </c>
      <c r="O1354" s="88">
        <v>1.6549573077841322E-2</v>
      </c>
      <c r="P1354" s="89">
        <v>43.754008493701477</v>
      </c>
    </row>
    <row r="1355" spans="1:16">
      <c r="A1355" s="75" t="s">
        <v>13114</v>
      </c>
      <c r="B1355" s="85">
        <v>1351</v>
      </c>
      <c r="C1355" s="85">
        <v>8726</v>
      </c>
      <c r="D1355" s="85">
        <v>1351</v>
      </c>
      <c r="E1355" s="86" t="s">
        <v>13112</v>
      </c>
      <c r="F1355" s="85" t="s">
        <v>38</v>
      </c>
      <c r="G1355" s="86" t="s">
        <v>13113</v>
      </c>
      <c r="H1355" s="85" t="s">
        <v>1</v>
      </c>
      <c r="I1355" s="85">
        <v>-1</v>
      </c>
      <c r="J1355" s="88">
        <v>1.8953554038376189E-2</v>
      </c>
      <c r="K1355" s="146">
        <v>304.94640848426053</v>
      </c>
      <c r="L1355" s="147">
        <v>8.1715193345991028E-8</v>
      </c>
      <c r="M1355" s="147">
        <v>3.4529255127772468E-3</v>
      </c>
      <c r="N1355" s="87">
        <v>0.37684353705208151</v>
      </c>
      <c r="O1355" s="88">
        <v>1.6718701164162571E-2</v>
      </c>
      <c r="P1355" s="89">
        <v>44.365099889856857</v>
      </c>
    </row>
    <row r="1356" spans="1:16">
      <c r="A1356" s="75" t="s">
        <v>29224</v>
      </c>
      <c r="B1356" s="85">
        <v>1352</v>
      </c>
      <c r="C1356" s="85">
        <v>18587</v>
      </c>
      <c r="D1356" s="85">
        <v>1352</v>
      </c>
      <c r="E1356" s="86" t="s">
        <v>29225</v>
      </c>
      <c r="F1356" s="85" t="s">
        <v>31</v>
      </c>
      <c r="G1356" s="86" t="s">
        <v>13113</v>
      </c>
      <c r="H1356" s="85" t="s">
        <v>1</v>
      </c>
      <c r="I1356" s="85">
        <v>-1</v>
      </c>
      <c r="J1356" s="88">
        <v>7.4537815661796297E-3</v>
      </c>
      <c r="K1356" s="146">
        <v>305.07705945420309</v>
      </c>
      <c r="L1356" s="147">
        <v>8.1697372565498313E-8</v>
      </c>
      <c r="M1356" s="147">
        <v>1.840887110820722E-3</v>
      </c>
      <c r="N1356" s="87">
        <v>0.20133426195356899</v>
      </c>
      <c r="O1356" s="88">
        <v>6.2860875313782757E-3</v>
      </c>
      <c r="P1356" s="89">
        <v>31.222145055608824</v>
      </c>
    </row>
    <row r="1357" spans="1:16">
      <c r="A1357" s="75" t="s">
        <v>29226</v>
      </c>
      <c r="B1357" s="85">
        <v>1353</v>
      </c>
      <c r="C1357" s="85">
        <v>18588</v>
      </c>
      <c r="D1357" s="85">
        <v>1353</v>
      </c>
      <c r="E1357" s="86" t="s">
        <v>29225</v>
      </c>
      <c r="F1357" s="85" t="s">
        <v>38</v>
      </c>
      <c r="G1357" s="86" t="s">
        <v>13113</v>
      </c>
      <c r="H1357" s="85" t="s">
        <v>1</v>
      </c>
      <c r="I1357" s="85">
        <v>-1</v>
      </c>
      <c r="J1357" s="88">
        <v>7.4784301089081979E-3</v>
      </c>
      <c r="K1357" s="146">
        <v>304.93379295215846</v>
      </c>
      <c r="L1357" s="147">
        <v>8.165931229459128E-8</v>
      </c>
      <c r="M1357" s="147">
        <v>1.8411474230232831E-3</v>
      </c>
      <c r="N1357" s="87">
        <v>0.2014391802480314</v>
      </c>
      <c r="O1357" s="88">
        <v>6.3070012819390446E-3</v>
      </c>
      <c r="P1357" s="89">
        <v>31.309704865623733</v>
      </c>
    </row>
    <row r="1358" spans="1:16">
      <c r="A1358" s="75" t="s">
        <v>13115</v>
      </c>
      <c r="B1358" s="85">
        <v>1354</v>
      </c>
      <c r="C1358" s="85">
        <v>8727</v>
      </c>
      <c r="D1358" s="85">
        <v>1354</v>
      </c>
      <c r="E1358" s="86" t="s">
        <v>13116</v>
      </c>
      <c r="F1358" s="85" t="s">
        <v>55</v>
      </c>
      <c r="G1358" s="86" t="s">
        <v>13117</v>
      </c>
      <c r="H1358" s="85" t="s">
        <v>1</v>
      </c>
      <c r="I1358" s="85">
        <v>-1</v>
      </c>
      <c r="J1358" s="88">
        <v>1.8944411975054441E-2</v>
      </c>
      <c r="K1358" s="146">
        <v>1.8425181379613442</v>
      </c>
      <c r="L1358" s="147">
        <v>9.4485046763751336E-10</v>
      </c>
      <c r="M1358" s="147">
        <v>3.456010939719153E-3</v>
      </c>
      <c r="N1358" s="87">
        <v>0.37695084560190623</v>
      </c>
      <c r="O1358" s="88">
        <v>1.669934813833596E-2</v>
      </c>
      <c r="P1358" s="89">
        <v>44.301129267055586</v>
      </c>
    </row>
    <row r="1359" spans="1:16">
      <c r="A1359" s="75" t="s">
        <v>29227</v>
      </c>
      <c r="B1359" s="85">
        <v>1355</v>
      </c>
      <c r="C1359" s="85">
        <v>18589</v>
      </c>
      <c r="D1359" s="85">
        <v>1355</v>
      </c>
      <c r="E1359" s="86" t="s">
        <v>29228</v>
      </c>
      <c r="F1359" s="85" t="s">
        <v>55</v>
      </c>
      <c r="G1359" s="86" t="s">
        <v>13117</v>
      </c>
      <c r="H1359" s="85" t="s">
        <v>1</v>
      </c>
      <c r="I1359" s="85">
        <v>-1</v>
      </c>
      <c r="J1359" s="88">
        <v>7.4715163523214351E-3</v>
      </c>
      <c r="K1359" s="146">
        <v>1.8299305485683095</v>
      </c>
      <c r="L1359" s="147">
        <v>8.8902498937902455E-10</v>
      </c>
      <c r="M1359" s="147">
        <v>1.8410744071365079E-3</v>
      </c>
      <c r="N1359" s="87">
        <v>0.2014097513459906</v>
      </c>
      <c r="O1359" s="88">
        <v>6.3011351103651018E-3</v>
      </c>
      <c r="P1359" s="89">
        <v>31.285154111236313</v>
      </c>
    </row>
    <row r="1360" spans="1:16">
      <c r="A1360" s="75" t="s">
        <v>13118</v>
      </c>
      <c r="B1360" s="85">
        <v>1356</v>
      </c>
      <c r="C1360" s="85">
        <v>8728</v>
      </c>
      <c r="D1360" s="85">
        <v>1356</v>
      </c>
      <c r="E1360" s="86" t="s">
        <v>13119</v>
      </c>
      <c r="F1360" s="85" t="s">
        <v>55</v>
      </c>
      <c r="G1360" s="86" t="s">
        <v>13120</v>
      </c>
      <c r="H1360" s="85" t="s">
        <v>1</v>
      </c>
      <c r="I1360" s="85">
        <v>-1</v>
      </c>
      <c r="J1360" s="88">
        <v>1.8944411975054441E-2</v>
      </c>
      <c r="K1360" s="146">
        <v>2.2116599693943587E-2</v>
      </c>
      <c r="L1360" s="147">
        <v>1.1110609814611309E-10</v>
      </c>
      <c r="M1360" s="147">
        <v>3.456010939719153E-3</v>
      </c>
      <c r="N1360" s="87">
        <v>0.37695084560190623</v>
      </c>
      <c r="O1360" s="88">
        <v>1.669934813833596E-2</v>
      </c>
      <c r="P1360" s="89">
        <v>44.301129267055586</v>
      </c>
    </row>
    <row r="1361" spans="1:16">
      <c r="A1361" s="75" t="s">
        <v>29229</v>
      </c>
      <c r="B1361" s="85">
        <v>1357</v>
      </c>
      <c r="C1361" s="85">
        <v>18590</v>
      </c>
      <c r="D1361" s="85">
        <v>1357</v>
      </c>
      <c r="E1361" s="86" t="s">
        <v>29230</v>
      </c>
      <c r="F1361" s="85" t="s">
        <v>55</v>
      </c>
      <c r="G1361" s="86" t="s">
        <v>13120</v>
      </c>
      <c r="H1361" s="85" t="s">
        <v>1</v>
      </c>
      <c r="I1361" s="85">
        <v>-1</v>
      </c>
      <c r="J1361" s="88">
        <v>7.4715163523214351E-3</v>
      </c>
      <c r="K1361" s="146">
        <v>9.5290103009093314E-3</v>
      </c>
      <c r="L1361" s="147">
        <v>5.5280619887625392E-11</v>
      </c>
      <c r="M1361" s="147">
        <v>1.8410744071365079E-3</v>
      </c>
      <c r="N1361" s="87">
        <v>0.2014097513459906</v>
      </c>
      <c r="O1361" s="88">
        <v>6.3011351103651018E-3</v>
      </c>
      <c r="P1361" s="89">
        <v>31.285154111236313</v>
      </c>
    </row>
    <row r="1362" spans="1:16">
      <c r="A1362" s="75" t="s">
        <v>13071</v>
      </c>
      <c r="B1362" s="85">
        <v>1358</v>
      </c>
      <c r="C1362" s="85">
        <v>8709</v>
      </c>
      <c r="D1362" s="85">
        <v>1358</v>
      </c>
      <c r="E1362" s="86" t="s">
        <v>13072</v>
      </c>
      <c r="F1362" s="85" t="s">
        <v>55</v>
      </c>
      <c r="G1362" s="86" t="s">
        <v>13073</v>
      </c>
      <c r="H1362" s="85" t="s">
        <v>1</v>
      </c>
      <c r="I1362" s="85">
        <v>-1</v>
      </c>
      <c r="J1362" s="88">
        <v>1.8944411975054441E-2</v>
      </c>
      <c r="K1362" s="146">
        <v>2.2116599693943587E-2</v>
      </c>
      <c r="L1362" s="147">
        <v>4.9751952174611353E-10</v>
      </c>
      <c r="M1362" s="147">
        <v>3.456010939719153E-3</v>
      </c>
      <c r="N1362" s="87">
        <v>0.37695084560190623</v>
      </c>
      <c r="O1362" s="88">
        <v>1.669934813833596E-2</v>
      </c>
      <c r="P1362" s="89">
        <v>44.301129267055586</v>
      </c>
    </row>
    <row r="1363" spans="1:16">
      <c r="A1363" s="75" t="s">
        <v>29196</v>
      </c>
      <c r="B1363" s="85">
        <v>1359</v>
      </c>
      <c r="C1363" s="85">
        <v>18571</v>
      </c>
      <c r="D1363" s="85">
        <v>1359</v>
      </c>
      <c r="E1363" s="86" t="s">
        <v>29197</v>
      </c>
      <c r="F1363" s="85" t="s">
        <v>55</v>
      </c>
      <c r="G1363" s="86" t="s">
        <v>13073</v>
      </c>
      <c r="H1363" s="85" t="s">
        <v>1</v>
      </c>
      <c r="I1363" s="85">
        <v>-1</v>
      </c>
      <c r="J1363" s="88">
        <v>7.4715163523214351E-3</v>
      </c>
      <c r="K1363" s="146">
        <v>9.5290103009093314E-3</v>
      </c>
      <c r="L1363" s="147">
        <v>4.4169404348762529E-10</v>
      </c>
      <c r="M1363" s="147">
        <v>1.8410744071365079E-3</v>
      </c>
      <c r="N1363" s="87">
        <v>0.2014097513459906</v>
      </c>
      <c r="O1363" s="88">
        <v>6.3011351103651018E-3</v>
      </c>
      <c r="P1363" s="89">
        <v>31.285154111236313</v>
      </c>
    </row>
    <row r="1364" spans="1:16">
      <c r="A1364" s="75" t="s">
        <v>13121</v>
      </c>
      <c r="B1364" s="85">
        <v>1360</v>
      </c>
      <c r="C1364" s="85">
        <v>8729</v>
      </c>
      <c r="D1364" s="85">
        <v>1360</v>
      </c>
      <c r="E1364" s="86" t="s">
        <v>13122</v>
      </c>
      <c r="F1364" s="85" t="s">
        <v>55</v>
      </c>
      <c r="G1364" s="86" t="s">
        <v>13123</v>
      </c>
      <c r="H1364" s="85" t="s">
        <v>1</v>
      </c>
      <c r="I1364" s="85">
        <v>-1</v>
      </c>
      <c r="J1364" s="88">
        <v>1.8944411975054441E-2</v>
      </c>
      <c r="K1364" s="146">
        <v>2.2116599693943587E-2</v>
      </c>
      <c r="L1364" s="147">
        <v>1.34107369166113E-10</v>
      </c>
      <c r="M1364" s="147">
        <v>3.456010939719153E-3</v>
      </c>
      <c r="N1364" s="87">
        <v>0.37695084560190623</v>
      </c>
      <c r="O1364" s="88">
        <v>1.669934813833596E-2</v>
      </c>
      <c r="P1364" s="89">
        <v>44.301129267055586</v>
      </c>
    </row>
    <row r="1365" spans="1:16">
      <c r="A1365" s="75" t="s">
        <v>29231</v>
      </c>
      <c r="B1365" s="85">
        <v>1361</v>
      </c>
      <c r="C1365" s="85">
        <v>18591</v>
      </c>
      <c r="D1365" s="85">
        <v>1361</v>
      </c>
      <c r="E1365" s="86" t="s">
        <v>29232</v>
      </c>
      <c r="F1365" s="85" t="s">
        <v>55</v>
      </c>
      <c r="G1365" s="86" t="s">
        <v>13123</v>
      </c>
      <c r="H1365" s="85" t="s">
        <v>1</v>
      </c>
      <c r="I1365" s="85">
        <v>-1</v>
      </c>
      <c r="J1365" s="88">
        <v>7.4715163523214351E-3</v>
      </c>
      <c r="K1365" s="146">
        <v>9.5290103009093314E-3</v>
      </c>
      <c r="L1365" s="147">
        <v>7.8281890907625393E-11</v>
      </c>
      <c r="M1365" s="147">
        <v>1.8410744071365079E-3</v>
      </c>
      <c r="N1365" s="87">
        <v>0.2014097513459906</v>
      </c>
      <c r="O1365" s="88">
        <v>6.3011351103651018E-3</v>
      </c>
      <c r="P1365" s="89">
        <v>31.285154111236313</v>
      </c>
    </row>
    <row r="1366" spans="1:16">
      <c r="A1366" s="75" t="s">
        <v>13124</v>
      </c>
      <c r="B1366" s="85">
        <v>1362</v>
      </c>
      <c r="C1366" s="85">
        <v>8730</v>
      </c>
      <c r="D1366" s="85">
        <v>1362</v>
      </c>
      <c r="E1366" s="86" t="s">
        <v>13125</v>
      </c>
      <c r="F1366" s="85" t="s">
        <v>55</v>
      </c>
      <c r="G1366" s="86" t="s">
        <v>13126</v>
      </c>
      <c r="H1366" s="85" t="s">
        <v>1</v>
      </c>
      <c r="I1366" s="85">
        <v>-1</v>
      </c>
      <c r="J1366" s="88">
        <v>1.8944411975054441E-2</v>
      </c>
      <c r="K1366" s="146">
        <v>11.776352690217319</v>
      </c>
      <c r="L1366" s="147">
        <v>5.8393694681502058E-8</v>
      </c>
      <c r="M1366" s="147">
        <v>3.456010939719153E-3</v>
      </c>
      <c r="N1366" s="87">
        <v>0.37695084560190623</v>
      </c>
      <c r="O1366" s="88">
        <v>1.669934813833596E-2</v>
      </c>
      <c r="P1366" s="89">
        <v>44.301129267055586</v>
      </c>
    </row>
    <row r="1367" spans="1:16">
      <c r="A1367" s="75" t="s">
        <v>29233</v>
      </c>
      <c r="B1367" s="85">
        <v>1363</v>
      </c>
      <c r="C1367" s="85">
        <v>18592</v>
      </c>
      <c r="D1367" s="85">
        <v>1363</v>
      </c>
      <c r="E1367" s="86" t="s">
        <v>29234</v>
      </c>
      <c r="F1367" s="85" t="s">
        <v>55</v>
      </c>
      <c r="G1367" s="86" t="s">
        <v>13126</v>
      </c>
      <c r="H1367" s="85" t="s">
        <v>1</v>
      </c>
      <c r="I1367" s="85">
        <v>-1</v>
      </c>
      <c r="J1367" s="88">
        <v>7.4715163523214351E-3</v>
      </c>
      <c r="K1367" s="146">
        <v>11.763765100824276</v>
      </c>
      <c r="L1367" s="147">
        <v>5.8337869203243528E-8</v>
      </c>
      <c r="M1367" s="147">
        <v>1.8410744071365079E-3</v>
      </c>
      <c r="N1367" s="87">
        <v>0.2014097513459906</v>
      </c>
      <c r="O1367" s="88">
        <v>6.3011351103651018E-3</v>
      </c>
      <c r="P1367" s="89">
        <v>31.285154111236313</v>
      </c>
    </row>
    <row r="1368" spans="1:16">
      <c r="A1368" s="75" t="s">
        <v>13127</v>
      </c>
      <c r="B1368" s="85">
        <v>1364</v>
      </c>
      <c r="C1368" s="85">
        <v>8731</v>
      </c>
      <c r="D1368" s="85">
        <v>1364</v>
      </c>
      <c r="E1368" s="86" t="s">
        <v>13128</v>
      </c>
      <c r="F1368" s="85" t="s">
        <v>55</v>
      </c>
      <c r="G1368" s="86" t="s">
        <v>13129</v>
      </c>
      <c r="H1368" s="85" t="s">
        <v>1</v>
      </c>
      <c r="I1368" s="85">
        <v>-1</v>
      </c>
      <c r="J1368" s="88">
        <v>1.8944411975054441E-2</v>
      </c>
      <c r="K1368" s="146">
        <v>0.28214556933335511</v>
      </c>
      <c r="L1368" s="147">
        <v>2.490858297772078E-9</v>
      </c>
      <c r="M1368" s="147">
        <v>3.456010939719153E-3</v>
      </c>
      <c r="N1368" s="87">
        <v>0.37695084560190623</v>
      </c>
      <c r="O1368" s="88">
        <v>1.669934813833596E-2</v>
      </c>
      <c r="P1368" s="89">
        <v>44.301129267055586</v>
      </c>
    </row>
    <row r="1369" spans="1:16">
      <c r="A1369" s="75" t="s">
        <v>29235</v>
      </c>
      <c r="B1369" s="85">
        <v>1365</v>
      </c>
      <c r="C1369" s="85">
        <v>18593</v>
      </c>
      <c r="D1369" s="85">
        <v>1365</v>
      </c>
      <c r="E1369" s="86" t="s">
        <v>29236</v>
      </c>
      <c r="F1369" s="85" t="s">
        <v>55</v>
      </c>
      <c r="G1369" s="86" t="s">
        <v>13129</v>
      </c>
      <c r="H1369" s="85" t="s">
        <v>1</v>
      </c>
      <c r="I1369" s="85">
        <v>-1</v>
      </c>
      <c r="J1369" s="88">
        <v>7.4715163523214351E-3</v>
      </c>
      <c r="K1369" s="146">
        <v>0.26955797994031999</v>
      </c>
      <c r="L1369" s="147">
        <v>2.4350328195135911E-9</v>
      </c>
      <c r="M1369" s="147">
        <v>1.8410744071365079E-3</v>
      </c>
      <c r="N1369" s="87">
        <v>0.2014097513459906</v>
      </c>
      <c r="O1369" s="88">
        <v>6.3011351103651018E-3</v>
      </c>
      <c r="P1369" s="89">
        <v>31.285154111236313</v>
      </c>
    </row>
    <row r="1370" spans="1:16">
      <c r="A1370" s="75" t="s">
        <v>13130</v>
      </c>
      <c r="B1370" s="85">
        <v>1366</v>
      </c>
      <c r="C1370" s="85">
        <v>8732</v>
      </c>
      <c r="D1370" s="85">
        <v>1366</v>
      </c>
      <c r="E1370" s="86" t="s">
        <v>13131</v>
      </c>
      <c r="F1370" s="85" t="s">
        <v>55</v>
      </c>
      <c r="G1370" s="86" t="s">
        <v>13132</v>
      </c>
      <c r="H1370" s="85" t="s">
        <v>1</v>
      </c>
      <c r="I1370" s="85">
        <v>-1</v>
      </c>
      <c r="J1370" s="88">
        <v>1.8944411975054441E-2</v>
      </c>
      <c r="K1370" s="146">
        <v>30.899846073455834</v>
      </c>
      <c r="L1370" s="147">
        <v>1.6970777781939109E-8</v>
      </c>
      <c r="M1370" s="147">
        <v>3.456010939719153E-3</v>
      </c>
      <c r="N1370" s="87">
        <v>0.37695084560190623</v>
      </c>
      <c r="O1370" s="88">
        <v>1.669934813833596E-2</v>
      </c>
      <c r="P1370" s="89">
        <v>44.301129267055586</v>
      </c>
    </row>
    <row r="1371" spans="1:16">
      <c r="A1371" s="75" t="s">
        <v>29237</v>
      </c>
      <c r="B1371" s="85">
        <v>1367</v>
      </c>
      <c r="C1371" s="85">
        <v>18594</v>
      </c>
      <c r="D1371" s="85">
        <v>1367</v>
      </c>
      <c r="E1371" s="86" t="s">
        <v>29238</v>
      </c>
      <c r="F1371" s="85" t="s">
        <v>55</v>
      </c>
      <c r="G1371" s="86" t="s">
        <v>13132</v>
      </c>
      <c r="H1371" s="85" t="s">
        <v>1</v>
      </c>
      <c r="I1371" s="85">
        <v>-1</v>
      </c>
      <c r="J1371" s="88">
        <v>7.4715163523214351E-3</v>
      </c>
      <c r="K1371" s="146">
        <v>30.887258484062816</v>
      </c>
      <c r="L1371" s="147">
        <v>1.6914952303680639E-8</v>
      </c>
      <c r="M1371" s="147">
        <v>1.8410744071365079E-3</v>
      </c>
      <c r="N1371" s="87">
        <v>0.2014097513459906</v>
      </c>
      <c r="O1371" s="88">
        <v>6.3011351103651018E-3</v>
      </c>
      <c r="P1371" s="89">
        <v>31.285154111236313</v>
      </c>
    </row>
    <row r="1372" spans="1:16">
      <c r="A1372" s="75" t="s">
        <v>13133</v>
      </c>
      <c r="B1372" s="85">
        <v>1368</v>
      </c>
      <c r="C1372" s="85">
        <v>8733</v>
      </c>
      <c r="D1372" s="85">
        <v>1368</v>
      </c>
      <c r="E1372" s="86" t="s">
        <v>13134</v>
      </c>
      <c r="F1372" s="85" t="s">
        <v>31</v>
      </c>
      <c r="G1372" s="86" t="s">
        <v>13135</v>
      </c>
      <c r="H1372" s="85" t="s">
        <v>1</v>
      </c>
      <c r="I1372" s="85">
        <v>-1</v>
      </c>
      <c r="J1372" s="88">
        <v>1.8904417427754582E-2</v>
      </c>
      <c r="K1372" s="146">
        <v>1.2760893343275874</v>
      </c>
      <c r="L1372" s="147">
        <v>1.4240191705025121E-9</v>
      </c>
      <c r="M1372" s="147">
        <v>3.487375037065866E-3</v>
      </c>
      <c r="N1372" s="87">
        <v>0.37824130057075073</v>
      </c>
      <c r="O1372" s="88">
        <v>1.6549573077841322E-2</v>
      </c>
      <c r="P1372" s="89">
        <v>43.754008493701477</v>
      </c>
    </row>
    <row r="1373" spans="1:16">
      <c r="A1373" s="75" t="s">
        <v>13136</v>
      </c>
      <c r="B1373" s="85">
        <v>1369</v>
      </c>
      <c r="C1373" s="85">
        <v>8734</v>
      </c>
      <c r="D1373" s="85">
        <v>1369</v>
      </c>
      <c r="E1373" s="86" t="s">
        <v>13134</v>
      </c>
      <c r="F1373" s="85" t="s">
        <v>38</v>
      </c>
      <c r="G1373" s="86" t="s">
        <v>13135</v>
      </c>
      <c r="H1373" s="85" t="s">
        <v>1</v>
      </c>
      <c r="I1373" s="85">
        <v>-1</v>
      </c>
      <c r="J1373" s="88">
        <v>1.8953554038376189E-2</v>
      </c>
      <c r="K1373" s="146">
        <v>1.3491101789500453</v>
      </c>
      <c r="L1373" s="147">
        <v>1.39183551952762E-9</v>
      </c>
      <c r="M1373" s="147">
        <v>3.4529255127772468E-3</v>
      </c>
      <c r="N1373" s="87">
        <v>0.37684353705208151</v>
      </c>
      <c r="O1373" s="88">
        <v>1.6718701164162571E-2</v>
      </c>
      <c r="P1373" s="89">
        <v>44.365099889856857</v>
      </c>
    </row>
    <row r="1374" spans="1:16">
      <c r="A1374" s="75" t="s">
        <v>29239</v>
      </c>
      <c r="B1374" s="85">
        <v>1370</v>
      </c>
      <c r="C1374" s="85">
        <v>18595</v>
      </c>
      <c r="D1374" s="85">
        <v>1370</v>
      </c>
      <c r="E1374" s="86" t="s">
        <v>29240</v>
      </c>
      <c r="F1374" s="85" t="s">
        <v>31</v>
      </c>
      <c r="G1374" s="86" t="s">
        <v>13135</v>
      </c>
      <c r="H1374" s="85" t="s">
        <v>1</v>
      </c>
      <c r="I1374" s="85">
        <v>-1</v>
      </c>
      <c r="J1374" s="88">
        <v>7.4537815661796297E-3</v>
      </c>
      <c r="K1374" s="146">
        <v>1.26378087977513</v>
      </c>
      <c r="L1374" s="147">
        <v>1.36874884241063E-9</v>
      </c>
      <c r="M1374" s="147">
        <v>1.840887110820722E-3</v>
      </c>
      <c r="N1374" s="87">
        <v>0.20133426195356899</v>
      </c>
      <c r="O1374" s="88">
        <v>6.2860875313782757E-3</v>
      </c>
      <c r="P1374" s="89">
        <v>31.222145055608824</v>
      </c>
    </row>
    <row r="1375" spans="1:16">
      <c r="A1375" s="75" t="s">
        <v>29241</v>
      </c>
      <c r="B1375" s="85">
        <v>1371</v>
      </c>
      <c r="C1375" s="85">
        <v>18596</v>
      </c>
      <c r="D1375" s="85">
        <v>1371</v>
      </c>
      <c r="E1375" s="86" t="s">
        <v>29240</v>
      </c>
      <c r="F1375" s="85" t="s">
        <v>38</v>
      </c>
      <c r="G1375" s="86" t="s">
        <v>13135</v>
      </c>
      <c r="H1375" s="85" t="s">
        <v>1</v>
      </c>
      <c r="I1375" s="85">
        <v>-1</v>
      </c>
      <c r="J1375" s="88">
        <v>7.4784301089081979E-3</v>
      </c>
      <c r="K1375" s="146">
        <v>1.3364946468472594</v>
      </c>
      <c r="L1375" s="147">
        <v>1.335954468127694E-9</v>
      </c>
      <c r="M1375" s="147">
        <v>1.8411474230232831E-3</v>
      </c>
      <c r="N1375" s="87">
        <v>0.2014391802480314</v>
      </c>
      <c r="O1375" s="88">
        <v>6.3070012819390446E-3</v>
      </c>
      <c r="P1375" s="89">
        <v>31.309704865623733</v>
      </c>
    </row>
    <row r="1376" spans="1:16">
      <c r="A1376" s="75" t="s">
        <v>13147</v>
      </c>
      <c r="B1376" s="85">
        <v>1372</v>
      </c>
      <c r="C1376" s="85">
        <v>8739</v>
      </c>
      <c r="D1376" s="85">
        <v>1372</v>
      </c>
      <c r="E1376" s="86" t="s">
        <v>13148</v>
      </c>
      <c r="F1376" s="85" t="s">
        <v>55</v>
      </c>
      <c r="G1376" s="86" t="s">
        <v>13149</v>
      </c>
      <c r="H1376" s="85" t="s">
        <v>1</v>
      </c>
      <c r="I1376" s="85">
        <v>-1</v>
      </c>
      <c r="J1376" s="88">
        <v>1.8944411975054441E-2</v>
      </c>
      <c r="K1376" s="146">
        <v>2.2116599693943587E-2</v>
      </c>
      <c r="L1376" s="147">
        <v>1.7006588289461111E-9</v>
      </c>
      <c r="M1376" s="147">
        <v>3.456010939719153E-3</v>
      </c>
      <c r="N1376" s="87">
        <v>0.37695084560190623</v>
      </c>
      <c r="O1376" s="88">
        <v>1.669934813833596E-2</v>
      </c>
      <c r="P1376" s="89">
        <v>44.301129267055586</v>
      </c>
    </row>
    <row r="1377" spans="1:16">
      <c r="A1377" s="75" t="s">
        <v>29249</v>
      </c>
      <c r="B1377" s="85">
        <v>1373</v>
      </c>
      <c r="C1377" s="85">
        <v>18601</v>
      </c>
      <c r="D1377" s="85">
        <v>1373</v>
      </c>
      <c r="E1377" s="86" t="s">
        <v>29250</v>
      </c>
      <c r="F1377" s="85" t="s">
        <v>55</v>
      </c>
      <c r="G1377" s="86" t="s">
        <v>13149</v>
      </c>
      <c r="H1377" s="85" t="s">
        <v>1</v>
      </c>
      <c r="I1377" s="85">
        <v>-1</v>
      </c>
      <c r="J1377" s="88">
        <v>7.4715163523214351E-3</v>
      </c>
      <c r="K1377" s="146">
        <v>9.5290103009093314E-3</v>
      </c>
      <c r="L1377" s="147">
        <v>1.6448333506876239E-9</v>
      </c>
      <c r="M1377" s="147">
        <v>1.8410744071365079E-3</v>
      </c>
      <c r="N1377" s="87">
        <v>0.2014097513459906</v>
      </c>
      <c r="O1377" s="88">
        <v>6.3011351103651018E-3</v>
      </c>
      <c r="P1377" s="89">
        <v>31.285154111236313</v>
      </c>
    </row>
    <row r="1378" spans="1:16">
      <c r="A1378" s="75" t="s">
        <v>13150</v>
      </c>
      <c r="B1378" s="85">
        <v>1374</v>
      </c>
      <c r="C1378" s="85">
        <v>8740</v>
      </c>
      <c r="D1378" s="85">
        <v>1374</v>
      </c>
      <c r="E1378" s="86" t="s">
        <v>13151</v>
      </c>
      <c r="F1378" s="85" t="s">
        <v>55</v>
      </c>
      <c r="G1378" s="86" t="s">
        <v>13152</v>
      </c>
      <c r="H1378" s="85" t="s">
        <v>1</v>
      </c>
      <c r="I1378" s="85">
        <v>-1</v>
      </c>
      <c r="J1378" s="88">
        <v>1.8944411975054441E-2</v>
      </c>
      <c r="K1378" s="146">
        <v>322.5107784120965</v>
      </c>
      <c r="L1378" s="147">
        <v>6.7329128294709518E-8</v>
      </c>
      <c r="M1378" s="147">
        <v>3.456010939719153E-3</v>
      </c>
      <c r="N1378" s="87">
        <v>0.37695084560190623</v>
      </c>
      <c r="O1378" s="88">
        <v>1.669934813833596E-2</v>
      </c>
      <c r="P1378" s="89">
        <v>44.301129267055586</v>
      </c>
    </row>
    <row r="1379" spans="1:16">
      <c r="A1379" s="75" t="s">
        <v>29251</v>
      </c>
      <c r="B1379" s="85">
        <v>1375</v>
      </c>
      <c r="C1379" s="85">
        <v>18602</v>
      </c>
      <c r="D1379" s="85">
        <v>1375</v>
      </c>
      <c r="E1379" s="86" t="s">
        <v>29252</v>
      </c>
      <c r="F1379" s="85" t="s">
        <v>55</v>
      </c>
      <c r="G1379" s="86" t="s">
        <v>13152</v>
      </c>
      <c r="H1379" s="85" t="s">
        <v>1</v>
      </c>
      <c r="I1379" s="85">
        <v>-1</v>
      </c>
      <c r="J1379" s="88">
        <v>7.4715163523214351E-3</v>
      </c>
      <c r="K1379" s="146">
        <v>322.49819082270403</v>
      </c>
      <c r="L1379" s="147">
        <v>6.7273302816451187E-8</v>
      </c>
      <c r="M1379" s="147">
        <v>1.8410744071365079E-3</v>
      </c>
      <c r="N1379" s="87">
        <v>0.2014097513459906</v>
      </c>
      <c r="O1379" s="88">
        <v>6.3011351103651018E-3</v>
      </c>
      <c r="P1379" s="89">
        <v>31.285154111236313</v>
      </c>
    </row>
    <row r="1380" spans="1:16">
      <c r="A1380" s="75" t="s">
        <v>13222</v>
      </c>
      <c r="B1380" s="85">
        <v>1376</v>
      </c>
      <c r="C1380" s="85">
        <v>8764</v>
      </c>
      <c r="D1380" s="85">
        <v>1376</v>
      </c>
      <c r="E1380" s="86" t="s">
        <v>13223</v>
      </c>
      <c r="F1380" s="85" t="s">
        <v>55</v>
      </c>
      <c r="G1380" s="86" t="s">
        <v>13224</v>
      </c>
      <c r="H1380" s="85" t="s">
        <v>1</v>
      </c>
      <c r="I1380" s="85">
        <v>-1</v>
      </c>
      <c r="J1380" s="88">
        <v>0</v>
      </c>
      <c r="K1380" s="146">
        <v>243.49810433689515</v>
      </c>
      <c r="L1380" s="147">
        <v>1.71795323868497E-6</v>
      </c>
      <c r="M1380" s="147">
        <v>0</v>
      </c>
      <c r="N1380" s="87">
        <v>0</v>
      </c>
      <c r="O1380" s="88">
        <v>0</v>
      </c>
      <c r="P1380" s="89" t="e">
        <v>#DIV/0!</v>
      </c>
    </row>
    <row r="1381" spans="1:16">
      <c r="A1381" s="75" t="s">
        <v>29299</v>
      </c>
      <c r="B1381" s="85">
        <v>1377</v>
      </c>
      <c r="C1381" s="85">
        <v>18626</v>
      </c>
      <c r="D1381" s="85">
        <v>1377</v>
      </c>
      <c r="E1381" s="86" t="s">
        <v>29300</v>
      </c>
      <c r="F1381" s="85" t="s">
        <v>38</v>
      </c>
      <c r="G1381" s="86" t="s">
        <v>13224</v>
      </c>
      <c r="H1381" s="85" t="s">
        <v>1</v>
      </c>
      <c r="I1381" s="85">
        <v>-1</v>
      </c>
      <c r="J1381" s="88">
        <v>0</v>
      </c>
      <c r="K1381" s="146">
        <v>243.49810433689515</v>
      </c>
      <c r="L1381" s="147">
        <v>1.71795323868497E-6</v>
      </c>
      <c r="M1381" s="147">
        <v>0</v>
      </c>
      <c r="N1381" s="87">
        <v>0</v>
      </c>
      <c r="O1381" s="88">
        <v>0</v>
      </c>
      <c r="P1381" s="89" t="e">
        <v>#DIV/0!</v>
      </c>
    </row>
    <row r="1382" spans="1:16">
      <c r="A1382" s="75" t="s">
        <v>29301</v>
      </c>
      <c r="B1382" s="85">
        <v>1378</v>
      </c>
      <c r="C1382" s="85">
        <v>18627</v>
      </c>
      <c r="D1382" s="85">
        <v>1378</v>
      </c>
      <c r="E1382" s="86" t="s">
        <v>29300</v>
      </c>
      <c r="F1382" s="85" t="s">
        <v>11</v>
      </c>
      <c r="G1382" s="86" t="s">
        <v>13224</v>
      </c>
      <c r="H1382" s="85" t="s">
        <v>1</v>
      </c>
      <c r="I1382" s="85">
        <v>-1</v>
      </c>
      <c r="J1382" s="88">
        <v>0</v>
      </c>
      <c r="K1382" s="146">
        <v>243.49810433689515</v>
      </c>
      <c r="L1382" s="147">
        <v>1.71795323868497E-6</v>
      </c>
      <c r="M1382" s="147">
        <v>0</v>
      </c>
      <c r="N1382" s="87">
        <v>0</v>
      </c>
      <c r="O1382" s="88">
        <v>0</v>
      </c>
      <c r="P1382" s="89" t="e">
        <v>#DIV/0!</v>
      </c>
    </row>
    <row r="1383" spans="1:16">
      <c r="A1383" s="75" t="s">
        <v>13225</v>
      </c>
      <c r="B1383" s="85">
        <v>1379</v>
      </c>
      <c r="C1383" s="85">
        <v>8765</v>
      </c>
      <c r="D1383" s="85">
        <v>1379</v>
      </c>
      <c r="E1383" s="86" t="s">
        <v>13226</v>
      </c>
      <c r="F1383" s="85" t="s">
        <v>55</v>
      </c>
      <c r="G1383" s="86" t="s">
        <v>13227</v>
      </c>
      <c r="H1383" s="85" t="s">
        <v>1</v>
      </c>
      <c r="I1383" s="85">
        <v>-1</v>
      </c>
      <c r="J1383" s="88">
        <v>0</v>
      </c>
      <c r="K1383" s="146">
        <v>243.49810433689521</v>
      </c>
      <c r="L1383" s="147">
        <v>1.71795323868497E-6</v>
      </c>
      <c r="M1383" s="147">
        <v>0</v>
      </c>
      <c r="N1383" s="87">
        <v>0</v>
      </c>
      <c r="O1383" s="88">
        <v>0</v>
      </c>
      <c r="P1383" s="89" t="e">
        <v>#DIV/0!</v>
      </c>
    </row>
    <row r="1384" spans="1:16">
      <c r="A1384" s="75" t="s">
        <v>29302</v>
      </c>
      <c r="B1384" s="85">
        <v>1380</v>
      </c>
      <c r="C1384" s="85">
        <v>18628</v>
      </c>
      <c r="D1384" s="85">
        <v>1380</v>
      </c>
      <c r="E1384" s="86" t="s">
        <v>29303</v>
      </c>
      <c r="F1384" s="85" t="s">
        <v>38</v>
      </c>
      <c r="G1384" s="86" t="s">
        <v>13227</v>
      </c>
      <c r="H1384" s="85" t="s">
        <v>1</v>
      </c>
      <c r="I1384" s="85">
        <v>-1</v>
      </c>
      <c r="J1384" s="88">
        <v>0</v>
      </c>
      <c r="K1384" s="146">
        <v>243.49810433689515</v>
      </c>
      <c r="L1384" s="147">
        <v>1.71795323868497E-6</v>
      </c>
      <c r="M1384" s="147">
        <v>0</v>
      </c>
      <c r="N1384" s="87">
        <v>0</v>
      </c>
      <c r="O1384" s="88">
        <v>0</v>
      </c>
      <c r="P1384" s="89" t="e">
        <v>#DIV/0!</v>
      </c>
    </row>
    <row r="1385" spans="1:16">
      <c r="A1385" s="75" t="s">
        <v>29304</v>
      </c>
      <c r="B1385" s="85">
        <v>1381</v>
      </c>
      <c r="C1385" s="85">
        <v>18629</v>
      </c>
      <c r="D1385" s="85">
        <v>1381</v>
      </c>
      <c r="E1385" s="86" t="s">
        <v>29303</v>
      </c>
      <c r="F1385" s="85" t="s">
        <v>11</v>
      </c>
      <c r="G1385" s="86" t="s">
        <v>13227</v>
      </c>
      <c r="H1385" s="85" t="s">
        <v>1</v>
      </c>
      <c r="I1385" s="85">
        <v>-1</v>
      </c>
      <c r="J1385" s="88">
        <v>0</v>
      </c>
      <c r="K1385" s="146">
        <v>243.49810433689515</v>
      </c>
      <c r="L1385" s="147">
        <v>1.71795323868497E-6</v>
      </c>
      <c r="M1385" s="147">
        <v>0</v>
      </c>
      <c r="N1385" s="87">
        <v>0</v>
      </c>
      <c r="O1385" s="88">
        <v>0</v>
      </c>
      <c r="P1385" s="89" t="e">
        <v>#DIV/0!</v>
      </c>
    </row>
    <row r="1386" spans="1:16">
      <c r="A1386" s="75" t="s">
        <v>1800</v>
      </c>
      <c r="B1386" s="85">
        <v>1382</v>
      </c>
      <c r="C1386" s="85">
        <v>903</v>
      </c>
      <c r="D1386" s="85">
        <v>1382</v>
      </c>
      <c r="E1386" s="86" t="s">
        <v>1801</v>
      </c>
      <c r="F1386" s="85" t="s">
        <v>32</v>
      </c>
      <c r="G1386" s="86" t="s">
        <v>1802</v>
      </c>
      <c r="H1386" s="85" t="s">
        <v>1</v>
      </c>
      <c r="I1386" s="85">
        <v>1</v>
      </c>
      <c r="J1386" s="88">
        <v>5.6852123866258903</v>
      </c>
      <c r="K1386" s="146">
        <v>89.442826501189373</v>
      </c>
      <c r="L1386" s="147">
        <v>1.6427517816151581E-7</v>
      </c>
      <c r="M1386" s="147">
        <v>0.65773726893543849</v>
      </c>
      <c r="N1386" s="87">
        <v>77.124490568379855</v>
      </c>
      <c r="O1386" s="88">
        <v>5.019086199369136</v>
      </c>
      <c r="P1386" s="89">
        <v>65.077722554538383</v>
      </c>
    </row>
    <row r="1387" spans="1:16">
      <c r="A1387" s="75" t="s">
        <v>1803</v>
      </c>
      <c r="B1387" s="85">
        <v>1383</v>
      </c>
      <c r="C1387" s="85">
        <v>904</v>
      </c>
      <c r="D1387" s="85">
        <v>1383</v>
      </c>
      <c r="E1387" s="86" t="s">
        <v>1801</v>
      </c>
      <c r="F1387" s="85" t="s">
        <v>38</v>
      </c>
      <c r="G1387" s="86" t="s">
        <v>1802</v>
      </c>
      <c r="H1387" s="85" t="s">
        <v>1</v>
      </c>
      <c r="I1387" s="85">
        <v>1</v>
      </c>
      <c r="J1387" s="88">
        <v>5.729304395212119</v>
      </c>
      <c r="K1387" s="146">
        <v>89.497344848321774</v>
      </c>
      <c r="L1387" s="147">
        <v>1.644822912412169E-7</v>
      </c>
      <c r="M1387" s="147">
        <v>0.65970013630397961</v>
      </c>
      <c r="N1387" s="87">
        <v>77.588082145091761</v>
      </c>
      <c r="O1387" s="88">
        <v>5.0593065940442479</v>
      </c>
      <c r="P1387" s="89">
        <v>65.207264494348649</v>
      </c>
    </row>
    <row r="1388" spans="1:16">
      <c r="A1388" s="75" t="s">
        <v>13228</v>
      </c>
      <c r="B1388" s="85">
        <v>1384</v>
      </c>
      <c r="C1388" s="85">
        <v>8766</v>
      </c>
      <c r="D1388" s="85">
        <v>1384</v>
      </c>
      <c r="E1388" s="86" t="s">
        <v>13229</v>
      </c>
      <c r="F1388" s="85" t="s">
        <v>32</v>
      </c>
      <c r="G1388" s="86" t="s">
        <v>1802</v>
      </c>
      <c r="H1388" s="85" t="s">
        <v>1</v>
      </c>
      <c r="I1388" s="85">
        <v>1</v>
      </c>
      <c r="J1388" s="88">
        <v>5.6944153079514166</v>
      </c>
      <c r="K1388" s="146">
        <v>89.453129494493339</v>
      </c>
      <c r="L1388" s="147">
        <v>1.643201633508571E-7</v>
      </c>
      <c r="M1388" s="147">
        <v>0.65904174621441258</v>
      </c>
      <c r="N1388" s="87">
        <v>77.268831960905487</v>
      </c>
      <c r="O1388" s="88">
        <v>5.0273247721781322</v>
      </c>
      <c r="P1388" s="89">
        <v>65.062776860943487</v>
      </c>
    </row>
    <row r="1389" spans="1:16">
      <c r="A1389" s="75" t="s">
        <v>13230</v>
      </c>
      <c r="B1389" s="85">
        <v>1385</v>
      </c>
      <c r="C1389" s="85">
        <v>8767</v>
      </c>
      <c r="D1389" s="85">
        <v>1385</v>
      </c>
      <c r="E1389" s="86" t="s">
        <v>13229</v>
      </c>
      <c r="F1389" s="85" t="s">
        <v>38</v>
      </c>
      <c r="G1389" s="86" t="s">
        <v>1802</v>
      </c>
      <c r="H1389" s="85" t="s">
        <v>1</v>
      </c>
      <c r="I1389" s="85">
        <v>1</v>
      </c>
      <c r="J1389" s="88">
        <v>5.8065573097625416</v>
      </c>
      <c r="K1389" s="146">
        <v>89.596111027106716</v>
      </c>
      <c r="L1389" s="147">
        <v>1.64891899803568E-7</v>
      </c>
      <c r="M1389" s="147">
        <v>0.66982856297545879</v>
      </c>
      <c r="N1389" s="87">
        <v>78.720556759500312</v>
      </c>
      <c r="O1389" s="88">
        <v>5.1294524923290163</v>
      </c>
      <c r="P1389" s="89">
        <v>65.160266942725514</v>
      </c>
    </row>
    <row r="1390" spans="1:16">
      <c r="A1390" s="75" t="s">
        <v>1792</v>
      </c>
      <c r="B1390" s="85">
        <v>1386</v>
      </c>
      <c r="C1390" s="85">
        <v>899</v>
      </c>
      <c r="D1390" s="85">
        <v>1386</v>
      </c>
      <c r="E1390" s="86" t="s">
        <v>1793</v>
      </c>
      <c r="F1390" s="85" t="s">
        <v>38</v>
      </c>
      <c r="G1390" s="86" t="s">
        <v>1794</v>
      </c>
      <c r="H1390" s="85" t="s">
        <v>1</v>
      </c>
      <c r="I1390" s="85">
        <v>1</v>
      </c>
      <c r="J1390" s="88">
        <v>7.7230194275093664</v>
      </c>
      <c r="K1390" s="146">
        <v>92.633927215947836</v>
      </c>
      <c r="L1390" s="147">
        <v>1.741100202675198E-7</v>
      </c>
      <c r="M1390" s="147">
        <v>0.76625636407558351</v>
      </c>
      <c r="N1390" s="87">
        <v>94.573099290066125</v>
      </c>
      <c r="O1390" s="88">
        <v>6.4105911207699178</v>
      </c>
      <c r="P1390" s="89">
        <v>67.78450921977219</v>
      </c>
    </row>
    <row r="1391" spans="1:16">
      <c r="A1391" s="75" t="s">
        <v>1795</v>
      </c>
      <c r="B1391" s="85">
        <v>1387</v>
      </c>
      <c r="C1391" s="85">
        <v>900</v>
      </c>
      <c r="D1391" s="85">
        <v>1387</v>
      </c>
      <c r="E1391" s="86" t="s">
        <v>1793</v>
      </c>
      <c r="F1391" s="85" t="s">
        <v>11</v>
      </c>
      <c r="G1391" s="86" t="s">
        <v>1794</v>
      </c>
      <c r="H1391" s="85" t="s">
        <v>1</v>
      </c>
      <c r="I1391" s="85">
        <v>1</v>
      </c>
      <c r="J1391" s="88">
        <v>7.2008384030374479</v>
      </c>
      <c r="K1391" s="146">
        <v>91.591935894036496</v>
      </c>
      <c r="L1391" s="147">
        <v>1.7152585741253679E-7</v>
      </c>
      <c r="M1391" s="147">
        <v>0.75562243479052671</v>
      </c>
      <c r="N1391" s="87">
        <v>92.726096043977506</v>
      </c>
      <c r="O1391" s="88">
        <v>6.2072232223817618</v>
      </c>
      <c r="P1391" s="89">
        <v>66.941492063225027</v>
      </c>
    </row>
    <row r="1392" spans="1:16">
      <c r="A1392" s="75" t="s">
        <v>13231</v>
      </c>
      <c r="B1392" s="85">
        <v>1388</v>
      </c>
      <c r="C1392" s="85">
        <v>8768</v>
      </c>
      <c r="D1392" s="85">
        <v>1388</v>
      </c>
      <c r="E1392" s="86" t="s">
        <v>13232</v>
      </c>
      <c r="F1392" s="85" t="s">
        <v>55</v>
      </c>
      <c r="G1392" s="86" t="s">
        <v>1794</v>
      </c>
      <c r="H1392" s="85" t="s">
        <v>1</v>
      </c>
      <c r="I1392" s="85">
        <v>1</v>
      </c>
      <c r="J1392" s="88">
        <v>7.5503903746478089</v>
      </c>
      <c r="K1392" s="146">
        <v>92.289452854449479</v>
      </c>
      <c r="L1392" s="147">
        <v>1.732557157922724E-7</v>
      </c>
      <c r="M1392" s="147">
        <v>0.76274086838607302</v>
      </c>
      <c r="N1392" s="87">
        <v>93.96249414345661</v>
      </c>
      <c r="O1392" s="88">
        <v>6.3433592489938633</v>
      </c>
      <c r="P1392" s="89">
        <v>67.509481382105321</v>
      </c>
    </row>
    <row r="1393" spans="1:16">
      <c r="A1393" s="75" t="s">
        <v>1796</v>
      </c>
      <c r="B1393" s="85">
        <v>1389</v>
      </c>
      <c r="C1393" s="85">
        <v>901</v>
      </c>
      <c r="D1393" s="85">
        <v>1389</v>
      </c>
      <c r="E1393" s="86" t="s">
        <v>1797</v>
      </c>
      <c r="F1393" s="85" t="s">
        <v>38</v>
      </c>
      <c r="G1393" s="86" t="s">
        <v>1798</v>
      </c>
      <c r="H1393" s="85" t="s">
        <v>1</v>
      </c>
      <c r="I1393" s="85">
        <v>1</v>
      </c>
      <c r="J1393" s="88">
        <v>7.5154913725180528</v>
      </c>
      <c r="K1393" s="146">
        <v>92.341300619069713</v>
      </c>
      <c r="L1393" s="147">
        <v>1.731958877327372E-7</v>
      </c>
      <c r="M1393" s="147">
        <v>0.75482907038000646</v>
      </c>
      <c r="N1393" s="87">
        <v>91.797048014121643</v>
      </c>
      <c r="O1393" s="88">
        <v>6.2269250299389602</v>
      </c>
      <c r="P1393" s="89">
        <v>67.833608646990896</v>
      </c>
    </row>
    <row r="1394" spans="1:16">
      <c r="A1394" s="75" t="s">
        <v>1799</v>
      </c>
      <c r="B1394" s="85">
        <v>1390</v>
      </c>
      <c r="C1394" s="85">
        <v>902</v>
      </c>
      <c r="D1394" s="85">
        <v>1390</v>
      </c>
      <c r="E1394" s="86" t="s">
        <v>1797</v>
      </c>
      <c r="F1394" s="85" t="s">
        <v>11</v>
      </c>
      <c r="G1394" s="86" t="s">
        <v>1798</v>
      </c>
      <c r="H1394" s="85" t="s">
        <v>1</v>
      </c>
      <c r="I1394" s="85">
        <v>1</v>
      </c>
      <c r="J1394" s="88">
        <v>7.0976201169454942</v>
      </c>
      <c r="K1394" s="146">
        <v>91.449739596050478</v>
      </c>
      <c r="L1394" s="147">
        <v>1.7102027111528919E-7</v>
      </c>
      <c r="M1394" s="147">
        <v>0.74797520963493735</v>
      </c>
      <c r="N1394" s="87">
        <v>90.368763309168273</v>
      </c>
      <c r="O1394" s="88">
        <v>6.113367164195104</v>
      </c>
      <c r="P1394" s="89">
        <v>67.649118349447178</v>
      </c>
    </row>
    <row r="1395" spans="1:16">
      <c r="A1395" s="75" t="s">
        <v>13233</v>
      </c>
      <c r="B1395" s="85">
        <v>1391</v>
      </c>
      <c r="C1395" s="85">
        <v>8769</v>
      </c>
      <c r="D1395" s="85">
        <v>1391</v>
      </c>
      <c r="E1395" s="86" t="s">
        <v>13234</v>
      </c>
      <c r="F1395" s="85" t="s">
        <v>55</v>
      </c>
      <c r="G1395" s="86" t="s">
        <v>1798</v>
      </c>
      <c r="H1395" s="85" t="s">
        <v>1</v>
      </c>
      <c r="I1395" s="85">
        <v>1</v>
      </c>
      <c r="J1395" s="88">
        <v>7.3773463314558283</v>
      </c>
      <c r="K1395" s="146">
        <v>92.046557363839696</v>
      </c>
      <c r="L1395" s="147">
        <v>1.724766455189093E-7</v>
      </c>
      <c r="M1395" s="147">
        <v>0.75256323643848333</v>
      </c>
      <c r="N1395" s="87">
        <v>91.324868014700286</v>
      </c>
      <c r="O1395" s="88">
        <v>6.1893836680555383</v>
      </c>
      <c r="P1395" s="89">
        <v>67.773256097772318</v>
      </c>
    </row>
    <row r="1396" spans="1:16">
      <c r="A1396" s="75" t="s">
        <v>1804</v>
      </c>
      <c r="B1396" s="85">
        <v>1392</v>
      </c>
      <c r="C1396" s="85">
        <v>905</v>
      </c>
      <c r="D1396" s="85">
        <v>1392</v>
      </c>
      <c r="E1396" s="86" t="s">
        <v>1805</v>
      </c>
      <c r="F1396" s="85" t="s">
        <v>38</v>
      </c>
      <c r="G1396" s="86" t="s">
        <v>1806</v>
      </c>
      <c r="H1396" s="85" t="s">
        <v>1</v>
      </c>
      <c r="I1396" s="85">
        <v>1</v>
      </c>
      <c r="J1396" s="88">
        <v>8.4591029342103905</v>
      </c>
      <c r="K1396" s="146">
        <v>93.671423835688799</v>
      </c>
      <c r="L1396" s="147">
        <v>1.773547436723349E-7</v>
      </c>
      <c r="M1396" s="147">
        <v>0.80041960283890268</v>
      </c>
      <c r="N1396" s="87">
        <v>104.11569815115691</v>
      </c>
      <c r="O1396" s="88">
        <v>7.0617227418515283</v>
      </c>
      <c r="P1396" s="89">
        <v>67.82572529647932</v>
      </c>
    </row>
    <row r="1397" spans="1:16">
      <c r="A1397" s="75" t="s">
        <v>1807</v>
      </c>
      <c r="B1397" s="85">
        <v>1393</v>
      </c>
      <c r="C1397" s="85">
        <v>906</v>
      </c>
      <c r="D1397" s="85">
        <v>1393</v>
      </c>
      <c r="E1397" s="86" t="s">
        <v>1805</v>
      </c>
      <c r="F1397" s="85" t="s">
        <v>11</v>
      </c>
      <c r="G1397" s="86" t="s">
        <v>1806</v>
      </c>
      <c r="H1397" s="85" t="s">
        <v>1</v>
      </c>
      <c r="I1397" s="85">
        <v>1</v>
      </c>
      <c r="J1397" s="88">
        <v>7.5328501698662684</v>
      </c>
      <c r="K1397" s="146">
        <v>92.054748167625206</v>
      </c>
      <c r="L1397" s="147">
        <v>1.7319785442083719E-7</v>
      </c>
      <c r="M1397" s="147">
        <v>0.77533567172092788</v>
      </c>
      <c r="N1397" s="87">
        <v>100.6650152564808</v>
      </c>
      <c r="O1397" s="88">
        <v>6.5100882143126899</v>
      </c>
      <c r="P1397" s="89">
        <v>64.670811380953637</v>
      </c>
    </row>
    <row r="1398" spans="1:16">
      <c r="A1398" s="75" t="s">
        <v>13235</v>
      </c>
      <c r="B1398" s="85">
        <v>1394</v>
      </c>
      <c r="C1398" s="85">
        <v>8770</v>
      </c>
      <c r="D1398" s="85">
        <v>1394</v>
      </c>
      <c r="E1398" s="86" t="s">
        <v>13236</v>
      </c>
      <c r="F1398" s="85" t="s">
        <v>55</v>
      </c>
      <c r="G1398" s="86" t="s">
        <v>1806</v>
      </c>
      <c r="H1398" s="85" t="s">
        <v>1</v>
      </c>
      <c r="I1398" s="85">
        <v>1</v>
      </c>
      <c r="J1398" s="88">
        <v>8.152890854633398</v>
      </c>
      <c r="K1398" s="146">
        <v>93.136963224745429</v>
      </c>
      <c r="L1398" s="147">
        <v>1.7598050787917759E-7</v>
      </c>
      <c r="M1398" s="147">
        <v>0.79212704706224701</v>
      </c>
      <c r="N1398" s="87">
        <v>102.97492877824359</v>
      </c>
      <c r="O1398" s="88">
        <v>6.8793565861469697</v>
      </c>
      <c r="P1398" s="89">
        <v>66.806131043427641</v>
      </c>
    </row>
    <row r="1399" spans="1:16">
      <c r="A1399" s="75" t="s">
        <v>1808</v>
      </c>
      <c r="B1399" s="85">
        <v>1395</v>
      </c>
      <c r="C1399" s="85">
        <v>907</v>
      </c>
      <c r="D1399" s="85">
        <v>1395</v>
      </c>
      <c r="E1399" s="86" t="s">
        <v>1809</v>
      </c>
      <c r="F1399" s="85" t="s">
        <v>38</v>
      </c>
      <c r="G1399" s="86" t="s">
        <v>1810</v>
      </c>
      <c r="H1399" s="85" t="s">
        <v>1</v>
      </c>
      <c r="I1399" s="85">
        <v>1</v>
      </c>
      <c r="J1399" s="88">
        <v>7.6493078237877743</v>
      </c>
      <c r="K1399" s="146">
        <v>92.531895417271897</v>
      </c>
      <c r="L1399" s="147">
        <v>1.7378790947237721E-7</v>
      </c>
      <c r="M1399" s="147">
        <v>0.76106951315971783</v>
      </c>
      <c r="N1399" s="87">
        <v>93.531708206932237</v>
      </c>
      <c r="O1399" s="88">
        <v>6.3452906441988084</v>
      </c>
      <c r="P1399" s="89">
        <v>67.841064445870117</v>
      </c>
    </row>
    <row r="1400" spans="1:16">
      <c r="A1400" s="75" t="s">
        <v>1811</v>
      </c>
      <c r="B1400" s="85">
        <v>1396</v>
      </c>
      <c r="C1400" s="85">
        <v>908</v>
      </c>
      <c r="D1400" s="85">
        <v>1396</v>
      </c>
      <c r="E1400" s="86" t="s">
        <v>1809</v>
      </c>
      <c r="F1400" s="85" t="s">
        <v>11</v>
      </c>
      <c r="G1400" s="86" t="s">
        <v>1810</v>
      </c>
      <c r="H1400" s="85" t="s">
        <v>1</v>
      </c>
      <c r="I1400" s="85">
        <v>1</v>
      </c>
      <c r="J1400" s="88">
        <v>7.1582813177463578</v>
      </c>
      <c r="K1400" s="146">
        <v>91.536270871932047</v>
      </c>
      <c r="L1400" s="147">
        <v>1.7132753646212629E-7</v>
      </c>
      <c r="M1400" s="147">
        <v>0.75159928412715338</v>
      </c>
      <c r="N1400" s="87">
        <v>91.813054083786866</v>
      </c>
      <c r="O1400" s="88">
        <v>6.1686853118097709</v>
      </c>
      <c r="P1400" s="89">
        <v>67.187453607417794</v>
      </c>
    </row>
    <row r="1401" spans="1:16">
      <c r="A1401" s="75" t="s">
        <v>13237</v>
      </c>
      <c r="B1401" s="85">
        <v>1397</v>
      </c>
      <c r="C1401" s="85">
        <v>8771</v>
      </c>
      <c r="D1401" s="85">
        <v>1397</v>
      </c>
      <c r="E1401" s="86" t="s">
        <v>13238</v>
      </c>
      <c r="F1401" s="85" t="s">
        <v>55</v>
      </c>
      <c r="G1401" s="86" t="s">
        <v>1810</v>
      </c>
      <c r="H1401" s="85" t="s">
        <v>1</v>
      </c>
      <c r="I1401" s="85">
        <v>1</v>
      </c>
      <c r="J1401" s="88">
        <v>7.4869782164383079</v>
      </c>
      <c r="K1401" s="146">
        <v>92.202749557478143</v>
      </c>
      <c r="L1401" s="147">
        <v>1.7297452897300851E-7</v>
      </c>
      <c r="M1401" s="147">
        <v>0.75793872787327898</v>
      </c>
      <c r="N1401" s="87">
        <v>92.963534298707089</v>
      </c>
      <c r="O1401" s="88">
        <v>6.2869062720522679</v>
      </c>
      <c r="P1401" s="89">
        <v>67.627659807461782</v>
      </c>
    </row>
    <row r="1402" spans="1:16">
      <c r="A1402" s="75" t="s">
        <v>1812</v>
      </c>
      <c r="B1402" s="85">
        <v>1398</v>
      </c>
      <c r="C1402" s="85">
        <v>909</v>
      </c>
      <c r="D1402" s="85">
        <v>1398</v>
      </c>
      <c r="E1402" s="86" t="s">
        <v>1813</v>
      </c>
      <c r="F1402" s="85" t="s">
        <v>38</v>
      </c>
      <c r="G1402" s="86" t="s">
        <v>1814</v>
      </c>
      <c r="H1402" s="85" t="s">
        <v>1</v>
      </c>
      <c r="I1402" s="85">
        <v>1</v>
      </c>
      <c r="J1402" s="88">
        <v>9.0904034862059433</v>
      </c>
      <c r="K1402" s="146">
        <v>94.55915226546422</v>
      </c>
      <c r="L1402" s="147">
        <v>1.801353241646636E-7</v>
      </c>
      <c r="M1402" s="147">
        <v>0.82968847344828311</v>
      </c>
      <c r="N1402" s="87">
        <v>112.30003423061061</v>
      </c>
      <c r="O1402" s="88">
        <v>7.6201718071921221</v>
      </c>
      <c r="P1402" s="89">
        <v>67.855471811735427</v>
      </c>
    </row>
    <row r="1403" spans="1:16">
      <c r="A1403" s="75" t="s">
        <v>1815</v>
      </c>
      <c r="B1403" s="85">
        <v>1399</v>
      </c>
      <c r="C1403" s="85">
        <v>910</v>
      </c>
      <c r="D1403" s="85">
        <v>1399</v>
      </c>
      <c r="E1403" s="86" t="s">
        <v>1813</v>
      </c>
      <c r="F1403" s="85" t="s">
        <v>11</v>
      </c>
      <c r="G1403" s="86" t="s">
        <v>1814</v>
      </c>
      <c r="H1403" s="85" t="s">
        <v>1</v>
      </c>
      <c r="I1403" s="85">
        <v>1</v>
      </c>
      <c r="J1403" s="88">
        <v>7.8172817365157776</v>
      </c>
      <c r="K1403" s="146">
        <v>92.449168548776228</v>
      </c>
      <c r="L1403" s="147">
        <v>1.74628375721044E-7</v>
      </c>
      <c r="M1403" s="147">
        <v>0.79220044464312167</v>
      </c>
      <c r="N1403" s="87">
        <v>107.4727303404576</v>
      </c>
      <c r="O1403" s="88">
        <v>6.7695685528971534</v>
      </c>
      <c r="P1403" s="89">
        <v>62.988709149308555</v>
      </c>
    </row>
    <row r="1404" spans="1:16">
      <c r="A1404" s="75" t="s">
        <v>13239</v>
      </c>
      <c r="B1404" s="85">
        <v>1400</v>
      </c>
      <c r="C1404" s="85">
        <v>8772</v>
      </c>
      <c r="D1404" s="85">
        <v>1400</v>
      </c>
      <c r="E1404" s="86" t="s">
        <v>13240</v>
      </c>
      <c r="F1404" s="85" t="s">
        <v>55</v>
      </c>
      <c r="G1404" s="86" t="s">
        <v>1814</v>
      </c>
      <c r="H1404" s="85" t="s">
        <v>1</v>
      </c>
      <c r="I1404" s="85">
        <v>1</v>
      </c>
      <c r="J1404" s="88">
        <v>8.6695191730526791</v>
      </c>
      <c r="K1404" s="146">
        <v>93.861607786643731</v>
      </c>
      <c r="L1404" s="147">
        <v>1.7831476912833079E-7</v>
      </c>
      <c r="M1404" s="147">
        <v>0.81729521784726122</v>
      </c>
      <c r="N1404" s="87">
        <v>110.7041644854868</v>
      </c>
      <c r="O1404" s="88">
        <v>7.3389688770426584</v>
      </c>
      <c r="P1404" s="89">
        <v>66.29352121622118</v>
      </c>
    </row>
    <row r="1405" spans="1:16">
      <c r="A1405" s="75" t="s">
        <v>1816</v>
      </c>
      <c r="B1405" s="85">
        <v>1401</v>
      </c>
      <c r="C1405" s="85">
        <v>911</v>
      </c>
      <c r="D1405" s="85">
        <v>1401</v>
      </c>
      <c r="E1405" s="86" t="s">
        <v>1817</v>
      </c>
      <c r="F1405" s="85" t="s">
        <v>38</v>
      </c>
      <c r="G1405" s="86" t="s">
        <v>1818</v>
      </c>
      <c r="H1405" s="85" t="s">
        <v>1</v>
      </c>
      <c r="I1405" s="85">
        <v>1</v>
      </c>
      <c r="J1405" s="88">
        <v>7.7410758238272468</v>
      </c>
      <c r="K1405" s="146">
        <v>92.660938647665247</v>
      </c>
      <c r="L1405" s="147">
        <v>1.7419210413040989E-7</v>
      </c>
      <c r="M1405" s="147">
        <v>0.7653241359550651</v>
      </c>
      <c r="N1405" s="87">
        <v>94.721411195925768</v>
      </c>
      <c r="O1405" s="88">
        <v>6.4264687038222741</v>
      </c>
      <c r="P1405" s="89">
        <v>67.845998308972554</v>
      </c>
    </row>
    <row r="1406" spans="1:16">
      <c r="A1406" s="75" t="s">
        <v>1819</v>
      </c>
      <c r="B1406" s="85">
        <v>1402</v>
      </c>
      <c r="C1406" s="85">
        <v>912</v>
      </c>
      <c r="D1406" s="85">
        <v>1402</v>
      </c>
      <c r="E1406" s="86" t="s">
        <v>1817</v>
      </c>
      <c r="F1406" s="85" t="s">
        <v>11</v>
      </c>
      <c r="G1406" s="86" t="s">
        <v>1818</v>
      </c>
      <c r="H1406" s="85" t="s">
        <v>1</v>
      </c>
      <c r="I1406" s="85">
        <v>1</v>
      </c>
      <c r="J1406" s="88">
        <v>7.199627259765613</v>
      </c>
      <c r="K1406" s="146">
        <v>91.593605162926636</v>
      </c>
      <c r="L1406" s="147">
        <v>1.7153548191428729E-7</v>
      </c>
      <c r="M1406" s="147">
        <v>0.75405080500306387</v>
      </c>
      <c r="N1406" s="87">
        <v>92.802646752635894</v>
      </c>
      <c r="O1406" s="88">
        <v>6.206404258270692</v>
      </c>
      <c r="P1406" s="89">
        <v>66.877448816883117</v>
      </c>
    </row>
    <row r="1407" spans="1:16">
      <c r="A1407" s="75" t="s">
        <v>13241</v>
      </c>
      <c r="B1407" s="85">
        <v>1403</v>
      </c>
      <c r="C1407" s="85">
        <v>8773</v>
      </c>
      <c r="D1407" s="85">
        <v>1403</v>
      </c>
      <c r="E1407" s="86" t="s">
        <v>13242</v>
      </c>
      <c r="F1407" s="85" t="s">
        <v>55</v>
      </c>
      <c r="G1407" s="86" t="s">
        <v>1818</v>
      </c>
      <c r="H1407" s="85" t="s">
        <v>1</v>
      </c>
      <c r="I1407" s="85">
        <v>1</v>
      </c>
      <c r="J1407" s="88">
        <v>7.5620770697423616</v>
      </c>
      <c r="K1407" s="146">
        <v>92.308086360962079</v>
      </c>
      <c r="L1407" s="147">
        <v>1.733138451445646E-7</v>
      </c>
      <c r="M1407" s="147">
        <v>0.76159725896483399</v>
      </c>
      <c r="N1407" s="87">
        <v>94.087082346376391</v>
      </c>
      <c r="O1407" s="88">
        <v>6.3537170812551542</v>
      </c>
      <c r="P1407" s="89">
        <v>67.530174417188277</v>
      </c>
    </row>
    <row r="1408" spans="1:16">
      <c r="A1408" s="75" t="s">
        <v>1820</v>
      </c>
      <c r="B1408" s="85">
        <v>1404</v>
      </c>
      <c r="C1408" s="85">
        <v>913</v>
      </c>
      <c r="D1408" s="85">
        <v>1404</v>
      </c>
      <c r="E1408" s="86" t="s">
        <v>1821</v>
      </c>
      <c r="F1408" s="85" t="s">
        <v>38</v>
      </c>
      <c r="G1408" s="86" t="s">
        <v>1822</v>
      </c>
      <c r="H1408" s="85" t="s">
        <v>1</v>
      </c>
      <c r="I1408" s="85">
        <v>1</v>
      </c>
      <c r="J1408" s="88">
        <v>7.8293845891121041</v>
      </c>
      <c r="K1408" s="146">
        <v>92.785920289196156</v>
      </c>
      <c r="L1408" s="147">
        <v>1.7458113205342099E-7</v>
      </c>
      <c r="M1408" s="147">
        <v>0.7712240877949601</v>
      </c>
      <c r="N1408" s="87">
        <v>95.951874192203604</v>
      </c>
      <c r="O1408" s="88">
        <v>6.5046732982286057</v>
      </c>
      <c r="P1408" s="89">
        <v>67.790997862104618</v>
      </c>
    </row>
    <row r="1409" spans="1:16">
      <c r="A1409" s="75" t="s">
        <v>1823</v>
      </c>
      <c r="B1409" s="85">
        <v>1405</v>
      </c>
      <c r="C1409" s="85">
        <v>914</v>
      </c>
      <c r="D1409" s="85">
        <v>1405</v>
      </c>
      <c r="E1409" s="86" t="s">
        <v>1821</v>
      </c>
      <c r="F1409" s="85" t="s">
        <v>11</v>
      </c>
      <c r="G1409" s="86" t="s">
        <v>1822</v>
      </c>
      <c r="H1409" s="85" t="s">
        <v>1</v>
      </c>
      <c r="I1409" s="85">
        <v>1</v>
      </c>
      <c r="J1409" s="88">
        <v>7.2491314642860321</v>
      </c>
      <c r="K1409" s="146">
        <v>91.661316308732779</v>
      </c>
      <c r="L1409" s="147">
        <v>1.7177091838704671E-7</v>
      </c>
      <c r="M1409" s="147">
        <v>0.75851316640004041</v>
      </c>
      <c r="N1409" s="87">
        <v>93.874362115070227</v>
      </c>
      <c r="O1409" s="88">
        <v>6.2512582023913286</v>
      </c>
      <c r="P1409" s="89">
        <v>66.5917515873887</v>
      </c>
    </row>
    <row r="1410" spans="1:16">
      <c r="A1410" s="75" t="s">
        <v>13243</v>
      </c>
      <c r="B1410" s="85">
        <v>1406</v>
      </c>
      <c r="C1410" s="85">
        <v>8774</v>
      </c>
      <c r="D1410" s="85">
        <v>1406</v>
      </c>
      <c r="E1410" s="86" t="s">
        <v>13244</v>
      </c>
      <c r="F1410" s="85" t="s">
        <v>55</v>
      </c>
      <c r="G1410" s="86" t="s">
        <v>1822</v>
      </c>
      <c r="H1410" s="85" t="s">
        <v>1</v>
      </c>
      <c r="I1410" s="85">
        <v>1</v>
      </c>
      <c r="J1410" s="88">
        <v>7.6375573440297702</v>
      </c>
      <c r="K1410" s="146">
        <v>92.414134814631822</v>
      </c>
      <c r="L1410" s="147">
        <v>1.7365209690884521E-7</v>
      </c>
      <c r="M1410" s="147">
        <v>0.76702195439950949</v>
      </c>
      <c r="N1410" s="87">
        <v>95.265064589064636</v>
      </c>
      <c r="O1410" s="88">
        <v>6.42089620575483</v>
      </c>
      <c r="P1410" s="89">
        <v>67.400323859034856</v>
      </c>
    </row>
    <row r="1411" spans="1:16">
      <c r="A1411" s="75" t="s">
        <v>1824</v>
      </c>
      <c r="B1411" s="85">
        <v>1407</v>
      </c>
      <c r="C1411" s="85">
        <v>915</v>
      </c>
      <c r="D1411" s="85">
        <v>1407</v>
      </c>
      <c r="E1411" s="86" t="s">
        <v>1825</v>
      </c>
      <c r="F1411" s="85" t="s">
        <v>38</v>
      </c>
      <c r="G1411" s="86" t="s">
        <v>1826</v>
      </c>
      <c r="H1411" s="85" t="s">
        <v>1</v>
      </c>
      <c r="I1411" s="85">
        <v>1</v>
      </c>
      <c r="J1411" s="88">
        <v>7.5573024927136832</v>
      </c>
      <c r="K1411" s="146">
        <v>92.402518454385927</v>
      </c>
      <c r="L1411" s="147">
        <v>1.733826694833319E-7</v>
      </c>
      <c r="M1411" s="147">
        <v>0.75680388702954837</v>
      </c>
      <c r="N1411" s="87">
        <v>92.338928399863391</v>
      </c>
      <c r="O1411" s="88">
        <v>6.2639026413176691</v>
      </c>
      <c r="P1411" s="89">
        <v>67.835990192484587</v>
      </c>
    </row>
    <row r="1412" spans="1:16">
      <c r="A1412" s="75" t="s">
        <v>1827</v>
      </c>
      <c r="B1412" s="85">
        <v>1408</v>
      </c>
      <c r="C1412" s="85">
        <v>916</v>
      </c>
      <c r="D1412" s="85">
        <v>1408</v>
      </c>
      <c r="E1412" s="86" t="s">
        <v>1825</v>
      </c>
      <c r="F1412" s="85" t="s">
        <v>11</v>
      </c>
      <c r="G1412" s="86" t="s">
        <v>1826</v>
      </c>
      <c r="H1412" s="85" t="s">
        <v>1</v>
      </c>
      <c r="I1412" s="85">
        <v>1</v>
      </c>
      <c r="J1412" s="88">
        <v>7.1168284465667249</v>
      </c>
      <c r="K1412" s="146">
        <v>91.478788302598744</v>
      </c>
      <c r="L1412" s="147">
        <v>1.711190532200033E-7</v>
      </c>
      <c r="M1412" s="147">
        <v>0.74914142311104914</v>
      </c>
      <c r="N1412" s="87">
        <v>90.820902123553125</v>
      </c>
      <c r="O1412" s="88">
        <v>6.1308688163493938</v>
      </c>
      <c r="P1412" s="89">
        <v>67.505042044274518</v>
      </c>
    </row>
    <row r="1413" spans="1:16">
      <c r="A1413" s="75" t="s">
        <v>13245</v>
      </c>
      <c r="B1413" s="85">
        <v>1409</v>
      </c>
      <c r="C1413" s="85">
        <v>8775</v>
      </c>
      <c r="D1413" s="85">
        <v>1409</v>
      </c>
      <c r="E1413" s="86" t="s">
        <v>13246</v>
      </c>
      <c r="F1413" s="85" t="s">
        <v>55</v>
      </c>
      <c r="G1413" s="86" t="s">
        <v>1826</v>
      </c>
      <c r="H1413" s="85" t="s">
        <v>1</v>
      </c>
      <c r="I1413" s="85">
        <v>1</v>
      </c>
      <c r="J1413" s="88">
        <v>7.4116851419619012</v>
      </c>
      <c r="K1413" s="146">
        <v>92.097140331226569</v>
      </c>
      <c r="L1413" s="147">
        <v>1.726343352596294E-7</v>
      </c>
      <c r="M1413" s="147">
        <v>0.75427073506338294</v>
      </c>
      <c r="N1413" s="87">
        <v>91.837080523327955</v>
      </c>
      <c r="O1413" s="88">
        <v>6.2199226762738533</v>
      </c>
      <c r="P1413" s="89">
        <v>67.727791876984838</v>
      </c>
    </row>
    <row r="1414" spans="1:16">
      <c r="A1414" s="75" t="s">
        <v>1828</v>
      </c>
      <c r="B1414" s="85">
        <v>1410</v>
      </c>
      <c r="C1414" s="85">
        <v>917</v>
      </c>
      <c r="D1414" s="85">
        <v>1410</v>
      </c>
      <c r="E1414" s="86" t="s">
        <v>1829</v>
      </c>
      <c r="F1414" s="85" t="s">
        <v>38</v>
      </c>
      <c r="G1414" s="86" t="s">
        <v>1830</v>
      </c>
      <c r="H1414" s="85" t="s">
        <v>1</v>
      </c>
      <c r="I1414" s="85">
        <v>1</v>
      </c>
      <c r="J1414" s="88">
        <v>5.3067516468558598</v>
      </c>
      <c r="K1414" s="146">
        <v>79.31045501179176</v>
      </c>
      <c r="L1414" s="147">
        <v>1.4410889283399969E-7</v>
      </c>
      <c r="M1414" s="147">
        <v>0.60229559140149513</v>
      </c>
      <c r="N1414" s="87">
        <v>72.838970224421999</v>
      </c>
      <c r="O1414" s="88">
        <v>4.6979118910876103</v>
      </c>
      <c r="P1414" s="89">
        <v>64.49723103735559</v>
      </c>
    </row>
    <row r="1415" spans="1:16">
      <c r="A1415" s="75" t="s">
        <v>1831</v>
      </c>
      <c r="B1415" s="85">
        <v>1411</v>
      </c>
      <c r="C1415" s="85">
        <v>918</v>
      </c>
      <c r="D1415" s="85">
        <v>1411</v>
      </c>
      <c r="E1415" s="86" t="s">
        <v>1829</v>
      </c>
      <c r="F1415" s="85" t="s">
        <v>11</v>
      </c>
      <c r="G1415" s="86" t="s">
        <v>1830</v>
      </c>
      <c r="H1415" s="85" t="s">
        <v>1</v>
      </c>
      <c r="I1415" s="85">
        <v>1</v>
      </c>
      <c r="J1415" s="88">
        <v>5.2970764500182286</v>
      </c>
      <c r="K1415" s="146">
        <v>79.291024132173845</v>
      </c>
      <c r="L1415" s="147">
        <v>1.4405535826548559E-7</v>
      </c>
      <c r="M1415" s="147">
        <v>0.60297231988640843</v>
      </c>
      <c r="N1415" s="87">
        <v>72.862397332861974</v>
      </c>
      <c r="O1415" s="88">
        <v>4.6900365525504926</v>
      </c>
      <c r="P1415" s="89">
        <v>64.368408455251569</v>
      </c>
    </row>
    <row r="1416" spans="1:16">
      <c r="A1416" s="75" t="s">
        <v>13247</v>
      </c>
      <c r="B1416" s="85">
        <v>1412</v>
      </c>
      <c r="C1416" s="85">
        <v>8776</v>
      </c>
      <c r="D1416" s="85">
        <v>1412</v>
      </c>
      <c r="E1416" s="86" t="s">
        <v>13248</v>
      </c>
      <c r="F1416" s="85" t="s">
        <v>55</v>
      </c>
      <c r="G1416" s="86" t="s">
        <v>1830</v>
      </c>
      <c r="H1416" s="85" t="s">
        <v>1</v>
      </c>
      <c r="I1416" s="85">
        <v>1</v>
      </c>
      <c r="J1416" s="88">
        <v>5.3879193055986816</v>
      </c>
      <c r="K1416" s="146">
        <v>79.409864828783583</v>
      </c>
      <c r="L1416" s="147">
        <v>1.4452027264246931E-7</v>
      </c>
      <c r="M1416" s="147">
        <v>0.61393482583588166</v>
      </c>
      <c r="N1416" s="87">
        <v>74.1061499909394</v>
      </c>
      <c r="O1416" s="88">
        <v>4.7717749138737009</v>
      </c>
      <c r="P1416" s="89">
        <v>64.391078398447675</v>
      </c>
    </row>
    <row r="1417" spans="1:16">
      <c r="A1417" s="75" t="s">
        <v>1832</v>
      </c>
      <c r="B1417" s="85">
        <v>1413</v>
      </c>
      <c r="C1417" s="85">
        <v>919</v>
      </c>
      <c r="D1417" s="85">
        <v>1413</v>
      </c>
      <c r="E1417" s="86" t="s">
        <v>1833</v>
      </c>
      <c r="F1417" s="85" t="s">
        <v>38</v>
      </c>
      <c r="G1417" s="86" t="s">
        <v>1834</v>
      </c>
      <c r="H1417" s="85" t="s">
        <v>1</v>
      </c>
      <c r="I1417" s="85">
        <v>1</v>
      </c>
      <c r="J1417" s="88">
        <v>1.068391217214794</v>
      </c>
      <c r="K1417" s="146">
        <v>1.6719317900713608</v>
      </c>
      <c r="L1417" s="147">
        <v>3.3813665413084922E-8</v>
      </c>
      <c r="M1417" s="147">
        <v>6.2708006990810777E-2</v>
      </c>
      <c r="N1417" s="87">
        <v>8.9178860020798041</v>
      </c>
      <c r="O1417" s="88">
        <v>0.71246823880717269</v>
      </c>
      <c r="P1417" s="89">
        <v>79.892054982650919</v>
      </c>
    </row>
    <row r="1418" spans="1:16">
      <c r="A1418" s="75" t="s">
        <v>1835</v>
      </c>
      <c r="B1418" s="85">
        <v>1414</v>
      </c>
      <c r="C1418" s="85">
        <v>920</v>
      </c>
      <c r="D1418" s="85">
        <v>1414</v>
      </c>
      <c r="E1418" s="86" t="s">
        <v>1833</v>
      </c>
      <c r="F1418" s="85" t="s">
        <v>11</v>
      </c>
      <c r="G1418" s="86" t="s">
        <v>1834</v>
      </c>
      <c r="H1418" s="85" t="s">
        <v>1</v>
      </c>
      <c r="I1418" s="85">
        <v>1</v>
      </c>
      <c r="J1418" s="88">
        <v>1.037190871696942</v>
      </c>
      <c r="K1418" s="146">
        <v>1.6265998944784121</v>
      </c>
      <c r="L1418" s="147">
        <v>3.3691550377243723E-8</v>
      </c>
      <c r="M1418" s="147">
        <v>6.1596762823820317E-2</v>
      </c>
      <c r="N1418" s="87">
        <v>8.8017045683822772</v>
      </c>
      <c r="O1418" s="88">
        <v>0.68506122393763902</v>
      </c>
      <c r="P1418" s="89">
        <v>77.832790070974966</v>
      </c>
    </row>
    <row r="1419" spans="1:16">
      <c r="A1419" s="75" t="s">
        <v>13249</v>
      </c>
      <c r="B1419" s="85">
        <v>1415</v>
      </c>
      <c r="C1419" s="85">
        <v>8777</v>
      </c>
      <c r="D1419" s="85">
        <v>1415</v>
      </c>
      <c r="E1419" s="86" t="s">
        <v>13250</v>
      </c>
      <c r="F1419" s="85" t="s">
        <v>55</v>
      </c>
      <c r="G1419" s="86" t="s">
        <v>1834</v>
      </c>
      <c r="H1419" s="85" t="s">
        <v>1</v>
      </c>
      <c r="I1419" s="85">
        <v>1</v>
      </c>
      <c r="J1419" s="88">
        <v>1.1009806171945691</v>
      </c>
      <c r="K1419" s="146">
        <v>1.7080117059518221</v>
      </c>
      <c r="L1419" s="147">
        <v>3.3980219465344732E-8</v>
      </c>
      <c r="M1419" s="147">
        <v>6.8035749185426764E-2</v>
      </c>
      <c r="N1419" s="87">
        <v>9.5094928970776369</v>
      </c>
      <c r="O1419" s="88">
        <v>0.74223845028859625</v>
      </c>
      <c r="P1419" s="89">
        <v>78.052369176982467</v>
      </c>
    </row>
    <row r="1420" spans="1:16">
      <c r="A1420" s="75" t="s">
        <v>1836</v>
      </c>
      <c r="B1420" s="85">
        <v>1416</v>
      </c>
      <c r="C1420" s="85">
        <v>921</v>
      </c>
      <c r="D1420" s="85">
        <v>1416</v>
      </c>
      <c r="E1420" s="86" t="s">
        <v>1837</v>
      </c>
      <c r="F1420" s="85" t="s">
        <v>509</v>
      </c>
      <c r="G1420" s="86" t="s">
        <v>1838</v>
      </c>
      <c r="H1420" s="85" t="s">
        <v>260</v>
      </c>
      <c r="I1420" s="85">
        <v>1</v>
      </c>
      <c r="J1420" s="88">
        <v>12359005.622833701</v>
      </c>
      <c r="K1420" s="146">
        <v>39223135.931785509</v>
      </c>
      <c r="L1420" s="147">
        <v>0.23375545643853221</v>
      </c>
      <c r="M1420" s="147">
        <v>1256728.8617238279</v>
      </c>
      <c r="N1420" s="87">
        <v>140545920.9669123</v>
      </c>
      <c r="O1420" s="88">
        <v>11087265.38694549</v>
      </c>
      <c r="P1420" s="89">
        <v>78.887137461326134</v>
      </c>
    </row>
    <row r="1421" spans="1:16">
      <c r="A1421" s="75" t="s">
        <v>1839</v>
      </c>
      <c r="B1421" s="85">
        <v>1417</v>
      </c>
      <c r="C1421" s="85">
        <v>922</v>
      </c>
      <c r="D1421" s="85">
        <v>1417</v>
      </c>
      <c r="E1421" s="86" t="s">
        <v>1837</v>
      </c>
      <c r="F1421" s="85" t="s">
        <v>38</v>
      </c>
      <c r="G1421" s="86" t="s">
        <v>1838</v>
      </c>
      <c r="H1421" s="85" t="s">
        <v>260</v>
      </c>
      <c r="I1421" s="85">
        <v>1</v>
      </c>
      <c r="J1421" s="88">
        <v>12319975.64752385</v>
      </c>
      <c r="K1421" s="146">
        <v>39150922.262972124</v>
      </c>
      <c r="L1421" s="147">
        <v>0.23352550025881799</v>
      </c>
      <c r="M1421" s="147">
        <v>1252388.705331116</v>
      </c>
      <c r="N1421" s="87">
        <v>140085663.16003159</v>
      </c>
      <c r="O1421" s="88">
        <v>11053387.084531831</v>
      </c>
      <c r="P1421" s="89">
        <v>78.904484835858042</v>
      </c>
    </row>
    <row r="1422" spans="1:16">
      <c r="A1422" s="75" t="s">
        <v>13251</v>
      </c>
      <c r="B1422" s="85">
        <v>1418</v>
      </c>
      <c r="C1422" s="85">
        <v>8778</v>
      </c>
      <c r="D1422" s="85">
        <v>1418</v>
      </c>
      <c r="E1422" s="86" t="s">
        <v>13252</v>
      </c>
      <c r="F1422" s="85" t="s">
        <v>55</v>
      </c>
      <c r="G1422" s="86" t="s">
        <v>1838</v>
      </c>
      <c r="H1422" s="85" t="s">
        <v>260</v>
      </c>
      <c r="I1422" s="85">
        <v>1</v>
      </c>
      <c r="J1422" s="88">
        <v>12319975.64752385</v>
      </c>
      <c r="K1422" s="146">
        <v>39150922.262972124</v>
      </c>
      <c r="L1422" s="147">
        <v>0.23352550025881799</v>
      </c>
      <c r="M1422" s="147">
        <v>1252388.705331116</v>
      </c>
      <c r="N1422" s="87">
        <v>140085663.16003159</v>
      </c>
      <c r="O1422" s="88">
        <v>11053387.084531831</v>
      </c>
      <c r="P1422" s="89">
        <v>78.904484835858042</v>
      </c>
    </row>
    <row r="1423" spans="1:16">
      <c r="A1423" s="75" t="s">
        <v>1840</v>
      </c>
      <c r="B1423" s="85">
        <v>1419</v>
      </c>
      <c r="C1423" s="85">
        <v>923</v>
      </c>
      <c r="D1423" s="85">
        <v>1419</v>
      </c>
      <c r="E1423" s="86" t="s">
        <v>1841</v>
      </c>
      <c r="F1423" s="85" t="s">
        <v>55</v>
      </c>
      <c r="G1423" s="86" t="s">
        <v>1842</v>
      </c>
      <c r="H1423" s="85" t="s">
        <v>1</v>
      </c>
      <c r="I1423" s="85">
        <v>1</v>
      </c>
      <c r="J1423" s="88">
        <v>0.38753663437878377</v>
      </c>
      <c r="K1423" s="146">
        <v>0.53319835638561219</v>
      </c>
      <c r="L1423" s="147">
        <v>2.6849155059269622E-9</v>
      </c>
      <c r="M1423" s="147">
        <v>2.27176866396234E-2</v>
      </c>
      <c r="N1423" s="87">
        <v>3.7753352338817558</v>
      </c>
      <c r="O1423" s="88">
        <v>0.27104445995865889</v>
      </c>
      <c r="P1423" s="89">
        <v>71.793481417536029</v>
      </c>
    </row>
    <row r="1424" spans="1:16">
      <c r="A1424" s="75" t="s">
        <v>13253</v>
      </c>
      <c r="B1424" s="85">
        <v>1420</v>
      </c>
      <c r="C1424" s="85">
        <v>8779</v>
      </c>
      <c r="D1424" s="85">
        <v>1420</v>
      </c>
      <c r="E1424" s="86" t="s">
        <v>13254</v>
      </c>
      <c r="F1424" s="85" t="s">
        <v>55</v>
      </c>
      <c r="G1424" s="86" t="s">
        <v>1842</v>
      </c>
      <c r="H1424" s="85" t="s">
        <v>1</v>
      </c>
      <c r="I1424" s="85">
        <v>1</v>
      </c>
      <c r="J1424" s="88">
        <v>0.54713403196222077</v>
      </c>
      <c r="K1424" s="146">
        <v>0.72471145109686852</v>
      </c>
      <c r="L1424" s="147">
        <v>3.5631817443894699E-9</v>
      </c>
      <c r="M1424" s="147">
        <v>3.7103427904098853E-2</v>
      </c>
      <c r="N1424" s="87">
        <v>5.5345901890965923</v>
      </c>
      <c r="O1424" s="88">
        <v>0.38410791375128139</v>
      </c>
      <c r="P1424" s="89">
        <v>69.401328847796606</v>
      </c>
    </row>
    <row r="1425" spans="1:16">
      <c r="A1425" s="75" t="s">
        <v>1843</v>
      </c>
      <c r="B1425" s="85">
        <v>1421</v>
      </c>
      <c r="C1425" s="85">
        <v>924</v>
      </c>
      <c r="D1425" s="85">
        <v>1421</v>
      </c>
      <c r="E1425" s="86" t="s">
        <v>1844</v>
      </c>
      <c r="F1425" s="85" t="s">
        <v>38</v>
      </c>
      <c r="G1425" s="86" t="s">
        <v>1845</v>
      </c>
      <c r="H1425" s="85" t="s">
        <v>1</v>
      </c>
      <c r="I1425" s="85">
        <v>1</v>
      </c>
      <c r="J1425" s="88">
        <v>5.7852042604001523</v>
      </c>
      <c r="K1425" s="146">
        <v>6.0634416664160184</v>
      </c>
      <c r="L1425" s="147">
        <v>2.2374630110290729E-8</v>
      </c>
      <c r="M1425" s="147">
        <v>0.53443895775513162</v>
      </c>
      <c r="N1425" s="87">
        <v>76.934910096371169</v>
      </c>
      <c r="O1425" s="88">
        <v>5.2583837471839754</v>
      </c>
      <c r="P1425" s="89">
        <v>68.348474581918055</v>
      </c>
    </row>
    <row r="1426" spans="1:16">
      <c r="A1426" s="75" t="s">
        <v>1846</v>
      </c>
      <c r="B1426" s="85">
        <v>1422</v>
      </c>
      <c r="C1426" s="85">
        <v>925</v>
      </c>
      <c r="D1426" s="85">
        <v>1422</v>
      </c>
      <c r="E1426" s="86" t="s">
        <v>1844</v>
      </c>
      <c r="F1426" s="85" t="s">
        <v>11</v>
      </c>
      <c r="G1426" s="86" t="s">
        <v>1845</v>
      </c>
      <c r="H1426" s="85" t="s">
        <v>1</v>
      </c>
      <c r="I1426" s="85">
        <v>1</v>
      </c>
      <c r="J1426" s="88">
        <v>4.840758822044422</v>
      </c>
      <c r="K1426" s="146">
        <v>4.7176194392484474</v>
      </c>
      <c r="L1426" s="147">
        <v>1.8293385684413299E-8</v>
      </c>
      <c r="M1426" s="147">
        <v>0.53486101034020483</v>
      </c>
      <c r="N1426" s="87">
        <v>75.116933121278748</v>
      </c>
      <c r="O1426" s="88">
        <v>4.3857763885706316</v>
      </c>
      <c r="P1426" s="89">
        <v>58.385988436051456</v>
      </c>
    </row>
    <row r="1427" spans="1:16">
      <c r="A1427" s="75" t="s">
        <v>13255</v>
      </c>
      <c r="B1427" s="85">
        <v>1423</v>
      </c>
      <c r="C1427" s="85">
        <v>8780</v>
      </c>
      <c r="D1427" s="85">
        <v>1423</v>
      </c>
      <c r="E1427" s="86" t="s">
        <v>13256</v>
      </c>
      <c r="F1427" s="85" t="s">
        <v>55</v>
      </c>
      <c r="G1427" s="86" t="s">
        <v>1845</v>
      </c>
      <c r="H1427" s="85" t="s">
        <v>1</v>
      </c>
      <c r="I1427" s="85">
        <v>1</v>
      </c>
      <c r="J1427" s="88">
        <v>5.4741832394552272</v>
      </c>
      <c r="K1427" s="146">
        <v>5.617783496882522</v>
      </c>
      <c r="L1427" s="147">
        <v>2.1042331056413539E-8</v>
      </c>
      <c r="M1427" s="147">
        <v>0.53640207770817938</v>
      </c>
      <c r="N1427" s="87">
        <v>76.515339495385845</v>
      </c>
      <c r="O1427" s="88">
        <v>4.9707826173034304</v>
      </c>
      <c r="P1427" s="89">
        <v>64.964524108308851</v>
      </c>
    </row>
    <row r="1428" spans="1:16">
      <c r="A1428" s="75" t="s">
        <v>1847</v>
      </c>
      <c r="B1428" s="85">
        <v>1424</v>
      </c>
      <c r="C1428" s="85">
        <v>926</v>
      </c>
      <c r="D1428" s="85">
        <v>1424</v>
      </c>
      <c r="E1428" s="86" t="s">
        <v>1848</v>
      </c>
      <c r="F1428" s="85" t="s">
        <v>38</v>
      </c>
      <c r="G1428" s="86" t="s">
        <v>1849</v>
      </c>
      <c r="H1428" s="85" t="s">
        <v>1</v>
      </c>
      <c r="I1428" s="85">
        <v>1</v>
      </c>
      <c r="J1428" s="88">
        <v>5.1806374827886437</v>
      </c>
      <c r="K1428" s="146">
        <v>5.6727682022484229</v>
      </c>
      <c r="L1428" s="147">
        <v>2.0732593112038749E-8</v>
      </c>
      <c r="M1428" s="147">
        <v>0.67253823537375468</v>
      </c>
      <c r="N1428" s="87">
        <v>88.996710752120592</v>
      </c>
      <c r="O1428" s="88">
        <v>4.6026221906528164</v>
      </c>
      <c r="P1428" s="89">
        <v>51.716767414835566</v>
      </c>
    </row>
    <row r="1429" spans="1:16">
      <c r="A1429" s="75" t="s">
        <v>1850</v>
      </c>
      <c r="B1429" s="85">
        <v>1425</v>
      </c>
      <c r="C1429" s="85">
        <v>927</v>
      </c>
      <c r="D1429" s="85">
        <v>1425</v>
      </c>
      <c r="E1429" s="86" t="s">
        <v>1848</v>
      </c>
      <c r="F1429" s="85" t="s">
        <v>11</v>
      </c>
      <c r="G1429" s="86" t="s">
        <v>1849</v>
      </c>
      <c r="H1429" s="85" t="s">
        <v>1</v>
      </c>
      <c r="I1429" s="85">
        <v>1</v>
      </c>
      <c r="J1429" s="88">
        <v>4.9275294498848377</v>
      </c>
      <c r="K1429" s="146">
        <v>5.2936300060956478</v>
      </c>
      <c r="L1429" s="147">
        <v>1.974305804986144E-8</v>
      </c>
      <c r="M1429" s="147">
        <v>0.6650712110098842</v>
      </c>
      <c r="N1429" s="87">
        <v>88.140906933128846</v>
      </c>
      <c r="O1429" s="88">
        <v>4.3744705407620152</v>
      </c>
      <c r="P1429" s="89">
        <v>49.630423522654006</v>
      </c>
    </row>
    <row r="1430" spans="1:16">
      <c r="A1430" s="75" t="s">
        <v>13257</v>
      </c>
      <c r="B1430" s="85">
        <v>1426</v>
      </c>
      <c r="C1430" s="85">
        <v>8781</v>
      </c>
      <c r="D1430" s="85">
        <v>1426</v>
      </c>
      <c r="E1430" s="86" t="s">
        <v>13258</v>
      </c>
      <c r="F1430" s="85" t="s">
        <v>55</v>
      </c>
      <c r="G1430" s="86" t="s">
        <v>1849</v>
      </c>
      <c r="H1430" s="85" t="s">
        <v>1</v>
      </c>
      <c r="I1430" s="85">
        <v>1</v>
      </c>
      <c r="J1430" s="88">
        <v>5.1515319327497417</v>
      </c>
      <c r="K1430" s="146">
        <v>5.6239197406600203</v>
      </c>
      <c r="L1430" s="147">
        <v>2.071327489589036E-8</v>
      </c>
      <c r="M1430" s="147">
        <v>0.6770517867498167</v>
      </c>
      <c r="N1430" s="87">
        <v>89.498364479398333</v>
      </c>
      <c r="O1430" s="88">
        <v>4.5767432689661334</v>
      </c>
      <c r="P1430" s="89">
        <v>51.137730790819717</v>
      </c>
    </row>
    <row r="1431" spans="1:16">
      <c r="A1431" s="75" t="s">
        <v>1851</v>
      </c>
      <c r="B1431" s="85">
        <v>1427</v>
      </c>
      <c r="C1431" s="85">
        <v>928</v>
      </c>
      <c r="D1431" s="85">
        <v>1427</v>
      </c>
      <c r="E1431" s="86" t="s">
        <v>1852</v>
      </c>
      <c r="F1431" s="85" t="s">
        <v>55</v>
      </c>
      <c r="G1431" s="86" t="s">
        <v>1853</v>
      </c>
      <c r="H1431" s="85" t="s">
        <v>1</v>
      </c>
      <c r="I1431" s="85">
        <v>1</v>
      </c>
      <c r="J1431" s="88">
        <v>9.4958727955188795</v>
      </c>
      <c r="K1431" s="146">
        <v>14.810652578921289</v>
      </c>
      <c r="L1431" s="147">
        <v>4.5516425098988679E-8</v>
      </c>
      <c r="M1431" s="147">
        <v>0.8245551405316498</v>
      </c>
      <c r="N1431" s="87">
        <v>135.76668612827589</v>
      </c>
      <c r="O1431" s="88">
        <v>7.2250525295628556</v>
      </c>
      <c r="P1431" s="89">
        <v>53.21668176194887</v>
      </c>
    </row>
    <row r="1432" spans="1:16">
      <c r="A1432" s="75" t="s">
        <v>13259</v>
      </c>
      <c r="B1432" s="85">
        <v>1428</v>
      </c>
      <c r="C1432" s="85">
        <v>8782</v>
      </c>
      <c r="D1432" s="85">
        <v>1428</v>
      </c>
      <c r="E1432" s="86" t="s">
        <v>13260</v>
      </c>
      <c r="F1432" s="85" t="s">
        <v>55</v>
      </c>
      <c r="G1432" s="86" t="s">
        <v>1853</v>
      </c>
      <c r="H1432" s="85" t="s">
        <v>1</v>
      </c>
      <c r="I1432" s="85">
        <v>1</v>
      </c>
      <c r="J1432" s="88">
        <v>9.5502928963382558</v>
      </c>
      <c r="K1432" s="146">
        <v>14.886919722063311</v>
      </c>
      <c r="L1432" s="147">
        <v>4.58236534533588E-8</v>
      </c>
      <c r="M1432" s="147">
        <v>0.83153280994778966</v>
      </c>
      <c r="N1432" s="87">
        <v>136.550755115821</v>
      </c>
      <c r="O1432" s="88">
        <v>7.2744636523401391</v>
      </c>
      <c r="P1432" s="89">
        <v>53.272965397884548</v>
      </c>
    </row>
    <row r="1433" spans="1:16">
      <c r="A1433" s="75" t="s">
        <v>1854</v>
      </c>
      <c r="B1433" s="85">
        <v>1429</v>
      </c>
      <c r="C1433" s="85">
        <v>929</v>
      </c>
      <c r="D1433" s="85">
        <v>1429</v>
      </c>
      <c r="E1433" s="86" t="s">
        <v>1855</v>
      </c>
      <c r="F1433" s="85" t="s">
        <v>32</v>
      </c>
      <c r="G1433" s="86" t="s">
        <v>1856</v>
      </c>
      <c r="H1433" s="85" t="s">
        <v>1</v>
      </c>
      <c r="I1433" s="85">
        <v>1</v>
      </c>
      <c r="J1433" s="88">
        <v>7.1237906697337179</v>
      </c>
      <c r="K1433" s="146">
        <v>119.41905471681673</v>
      </c>
      <c r="L1433" s="147">
        <v>2.1857656107062339E-7</v>
      </c>
      <c r="M1433" s="147">
        <v>0.92087814253288769</v>
      </c>
      <c r="N1433" s="87">
        <v>93.832834856319565</v>
      </c>
      <c r="O1433" s="88">
        <v>6.2547312585068768</v>
      </c>
      <c r="P1433" s="89">
        <v>66.658236086380214</v>
      </c>
    </row>
    <row r="1434" spans="1:16">
      <c r="A1434" s="75" t="s">
        <v>1857</v>
      </c>
      <c r="B1434" s="85">
        <v>1430</v>
      </c>
      <c r="C1434" s="85">
        <v>930</v>
      </c>
      <c r="D1434" s="85">
        <v>1430</v>
      </c>
      <c r="E1434" s="86" t="s">
        <v>1855</v>
      </c>
      <c r="F1434" s="85" t="s">
        <v>38</v>
      </c>
      <c r="G1434" s="86" t="s">
        <v>1856</v>
      </c>
      <c r="H1434" s="85" t="s">
        <v>1</v>
      </c>
      <c r="I1434" s="85">
        <v>1</v>
      </c>
      <c r="J1434" s="88">
        <v>7.1686161410170293</v>
      </c>
      <c r="K1434" s="146">
        <v>119.47447499620851</v>
      </c>
      <c r="L1434" s="147">
        <v>2.18787141272052E-7</v>
      </c>
      <c r="M1434" s="147">
        <v>0.922873180742669</v>
      </c>
      <c r="N1434" s="87">
        <v>94.304165098787877</v>
      </c>
      <c r="O1434" s="88">
        <v>6.2956206098642093</v>
      </c>
      <c r="P1434" s="89">
        <v>66.758669707422371</v>
      </c>
    </row>
    <row r="1435" spans="1:16">
      <c r="A1435" s="75" t="s">
        <v>1858</v>
      </c>
      <c r="B1435" s="85">
        <v>1431</v>
      </c>
      <c r="C1435" s="85">
        <v>931</v>
      </c>
      <c r="D1435" s="85">
        <v>1431</v>
      </c>
      <c r="E1435" s="86" t="s">
        <v>1859</v>
      </c>
      <c r="F1435" s="85" t="s">
        <v>55</v>
      </c>
      <c r="G1435" s="86" t="s">
        <v>1856</v>
      </c>
      <c r="H1435" s="85" t="s">
        <v>1</v>
      </c>
      <c r="I1435" s="85">
        <v>1</v>
      </c>
      <c r="J1435" s="88">
        <v>3.7736147828130243E-2</v>
      </c>
      <c r="K1435" s="146">
        <v>4.739014171966268E-2</v>
      </c>
      <c r="L1435" s="147">
        <v>1.99198767567975E-10</v>
      </c>
      <c r="M1435" s="147">
        <v>5.0518435630368856E-3</v>
      </c>
      <c r="N1435" s="87">
        <v>0.55861824438320551</v>
      </c>
      <c r="O1435" s="88">
        <v>3.423182992638598E-2</v>
      </c>
      <c r="P1435" s="89">
        <v>61.279469961069424</v>
      </c>
    </row>
    <row r="1436" spans="1:16">
      <c r="A1436" s="75" t="s">
        <v>13261</v>
      </c>
      <c r="B1436" s="85">
        <v>1432</v>
      </c>
      <c r="C1436" s="85">
        <v>8783</v>
      </c>
      <c r="D1436" s="85">
        <v>1432</v>
      </c>
      <c r="E1436" s="86" t="s">
        <v>13262</v>
      </c>
      <c r="F1436" s="85" t="s">
        <v>55</v>
      </c>
      <c r="G1436" s="86" t="s">
        <v>1856</v>
      </c>
      <c r="H1436" s="85" t="s">
        <v>1</v>
      </c>
      <c r="I1436" s="85">
        <v>1</v>
      </c>
      <c r="J1436" s="88">
        <v>7.2455943490274812</v>
      </c>
      <c r="K1436" s="146">
        <v>119.57276835227567</v>
      </c>
      <c r="L1436" s="147">
        <v>2.191952274730945E-7</v>
      </c>
      <c r="M1436" s="147">
        <v>0.93300308710292734</v>
      </c>
      <c r="N1436" s="87">
        <v>95.434631700120889</v>
      </c>
      <c r="O1436" s="88">
        <v>6.3654570856987762</v>
      </c>
      <c r="P1436" s="89">
        <v>66.699655798962056</v>
      </c>
    </row>
    <row r="1437" spans="1:16">
      <c r="A1437" s="75" t="s">
        <v>1860</v>
      </c>
      <c r="B1437" s="85">
        <v>1433</v>
      </c>
      <c r="C1437" s="85">
        <v>932</v>
      </c>
      <c r="D1437" s="85">
        <v>1433</v>
      </c>
      <c r="E1437" s="86" t="s">
        <v>1861</v>
      </c>
      <c r="F1437" s="85" t="s">
        <v>55</v>
      </c>
      <c r="G1437" s="86" t="s">
        <v>1862</v>
      </c>
      <c r="H1437" s="85" t="s">
        <v>1</v>
      </c>
      <c r="I1437" s="85">
        <v>1</v>
      </c>
      <c r="J1437" s="88">
        <v>0</v>
      </c>
      <c r="K1437" s="146">
        <v>0</v>
      </c>
      <c r="L1437" s="147">
        <v>0</v>
      </c>
      <c r="M1437" s="147">
        <v>0</v>
      </c>
      <c r="N1437" s="87">
        <v>0</v>
      </c>
      <c r="O1437" s="88">
        <v>0</v>
      </c>
      <c r="P1437" s="89" t="e">
        <v>#DIV/0!</v>
      </c>
    </row>
    <row r="1438" spans="1:16">
      <c r="A1438" s="75" t="s">
        <v>13263</v>
      </c>
      <c r="B1438" s="85">
        <v>1434</v>
      </c>
      <c r="C1438" s="85">
        <v>8784</v>
      </c>
      <c r="D1438" s="85">
        <v>1434</v>
      </c>
      <c r="E1438" s="86" t="s">
        <v>13264</v>
      </c>
      <c r="F1438" s="85" t="s">
        <v>55</v>
      </c>
      <c r="G1438" s="86" t="s">
        <v>1862</v>
      </c>
      <c r="H1438" s="85" t="s">
        <v>1</v>
      </c>
      <c r="I1438" s="85">
        <v>1</v>
      </c>
      <c r="J1438" s="88">
        <v>3.7736147828130243E-2</v>
      </c>
      <c r="K1438" s="146">
        <v>4.739014171966268E-2</v>
      </c>
      <c r="L1438" s="147">
        <v>1.99198767567975E-10</v>
      </c>
      <c r="M1438" s="147">
        <v>5.0518435630368856E-3</v>
      </c>
      <c r="N1438" s="87">
        <v>0.55861824438320551</v>
      </c>
      <c r="O1438" s="88">
        <v>3.423182992638598E-2</v>
      </c>
      <c r="P1438" s="89">
        <v>61.279469961069424</v>
      </c>
    </row>
    <row r="1439" spans="1:16">
      <c r="A1439" s="75" t="s">
        <v>1894</v>
      </c>
      <c r="B1439" s="85">
        <v>1435</v>
      </c>
      <c r="C1439" s="85">
        <v>948</v>
      </c>
      <c r="D1439" s="85">
        <v>1435</v>
      </c>
      <c r="E1439" s="86" t="s">
        <v>1895</v>
      </c>
      <c r="F1439" s="85" t="s">
        <v>38</v>
      </c>
      <c r="G1439" s="86" t="s">
        <v>1896</v>
      </c>
      <c r="H1439" s="85" t="s">
        <v>260</v>
      </c>
      <c r="I1439" s="85">
        <v>1</v>
      </c>
      <c r="J1439" s="88">
        <v>32222.01127204558</v>
      </c>
      <c r="K1439" s="146">
        <v>75519.236052476772</v>
      </c>
      <c r="L1439" s="147">
        <v>1.365102750112951E-4</v>
      </c>
      <c r="M1439" s="147">
        <v>3341.8473367142801</v>
      </c>
      <c r="N1439" s="87">
        <v>400736.5965078093</v>
      </c>
      <c r="O1439" s="88">
        <v>28623.813152897899</v>
      </c>
      <c r="P1439" s="89">
        <v>71.427998845970379</v>
      </c>
    </row>
    <row r="1440" spans="1:16">
      <c r="A1440" s="75" t="s">
        <v>1897</v>
      </c>
      <c r="B1440" s="85">
        <v>1436</v>
      </c>
      <c r="C1440" s="85">
        <v>949</v>
      </c>
      <c r="D1440" s="85">
        <v>1436</v>
      </c>
      <c r="E1440" s="86" t="s">
        <v>1895</v>
      </c>
      <c r="F1440" s="85" t="s">
        <v>11</v>
      </c>
      <c r="G1440" s="86" t="s">
        <v>1896</v>
      </c>
      <c r="H1440" s="85" t="s">
        <v>260</v>
      </c>
      <c r="I1440" s="85">
        <v>1</v>
      </c>
      <c r="J1440" s="88">
        <v>29921.8480541192</v>
      </c>
      <c r="K1440" s="146">
        <v>70893.340956485627</v>
      </c>
      <c r="L1440" s="147">
        <v>1.2620031398128661E-4</v>
      </c>
      <c r="M1440" s="147">
        <v>3386.1560087583589</v>
      </c>
      <c r="N1440" s="87">
        <v>411265.73813879519</v>
      </c>
      <c r="O1440" s="88">
        <v>26722.663038270381</v>
      </c>
      <c r="P1440" s="89">
        <v>64.976633257137351</v>
      </c>
    </row>
    <row r="1441" spans="1:16">
      <c r="A1441" s="75" t="s">
        <v>13265</v>
      </c>
      <c r="B1441" s="85">
        <v>1437</v>
      </c>
      <c r="C1441" s="85">
        <v>8785</v>
      </c>
      <c r="D1441" s="85">
        <v>1437</v>
      </c>
      <c r="E1441" s="86" t="s">
        <v>13266</v>
      </c>
      <c r="F1441" s="85" t="s">
        <v>55</v>
      </c>
      <c r="G1441" s="86" t="s">
        <v>1896</v>
      </c>
      <c r="H1441" s="85" t="s">
        <v>260</v>
      </c>
      <c r="I1441" s="85">
        <v>1</v>
      </c>
      <c r="J1441" s="88">
        <v>31461.594904677051</v>
      </c>
      <c r="K1441" s="146">
        <v>73989.950514256518</v>
      </c>
      <c r="L1441" s="147">
        <v>1.3310188074907461E-4</v>
      </c>
      <c r="M1441" s="147">
        <v>3356.49544480335</v>
      </c>
      <c r="N1441" s="87">
        <v>404217.45020034071</v>
      </c>
      <c r="O1441" s="88">
        <v>27995.307465683851</v>
      </c>
      <c r="P1441" s="89">
        <v>69.258037850193375</v>
      </c>
    </row>
    <row r="1442" spans="1:16">
      <c r="A1442" s="75" t="s">
        <v>1898</v>
      </c>
      <c r="B1442" s="85">
        <v>1438</v>
      </c>
      <c r="C1442" s="85">
        <v>950</v>
      </c>
      <c r="D1442" s="85">
        <v>1438</v>
      </c>
      <c r="E1442" s="86" t="s">
        <v>1899</v>
      </c>
      <c r="F1442" s="85" t="s">
        <v>232</v>
      </c>
      <c r="G1442" s="86" t="s">
        <v>1899</v>
      </c>
      <c r="H1442" s="85" t="s">
        <v>1900</v>
      </c>
      <c r="I1442" s="85">
        <v>1</v>
      </c>
      <c r="J1442" s="88">
        <v>7.0045290482223033</v>
      </c>
      <c r="K1442" s="146">
        <v>13.935478245028616</v>
      </c>
      <c r="L1442" s="147">
        <v>3.8871457111528671E-8</v>
      </c>
      <c r="M1442" s="147">
        <v>0.26538972738343147</v>
      </c>
      <c r="N1442" s="87">
        <v>39.443351559150578</v>
      </c>
      <c r="O1442" s="88">
        <v>3.2603608671442448</v>
      </c>
      <c r="P1442" s="89">
        <v>82.659326306358565</v>
      </c>
    </row>
    <row r="1443" spans="1:16">
      <c r="A1443" s="75" t="s">
        <v>1901</v>
      </c>
      <c r="B1443" s="85">
        <v>1439</v>
      </c>
      <c r="C1443" s="85">
        <v>951</v>
      </c>
      <c r="D1443" s="85">
        <v>1439</v>
      </c>
      <c r="E1443" s="86" t="s">
        <v>1899</v>
      </c>
      <c r="F1443" s="85" t="s">
        <v>240</v>
      </c>
      <c r="G1443" s="86" t="s">
        <v>1899</v>
      </c>
      <c r="H1443" s="85" t="s">
        <v>1900</v>
      </c>
      <c r="I1443" s="85">
        <v>1</v>
      </c>
      <c r="J1443" s="88">
        <v>19.16161675369252</v>
      </c>
      <c r="K1443" s="146">
        <v>32.961566735069155</v>
      </c>
      <c r="L1443" s="147">
        <v>1.1901961966411059E-7</v>
      </c>
      <c r="M1443" s="147">
        <v>0.77686651090837389</v>
      </c>
      <c r="N1443" s="87">
        <v>131.87738267626989</v>
      </c>
      <c r="O1443" s="88">
        <v>11.8489854905329</v>
      </c>
      <c r="P1443" s="89">
        <v>89.848503587757477</v>
      </c>
    </row>
    <row r="1444" spans="1:16">
      <c r="A1444" s="75" t="s">
        <v>13267</v>
      </c>
      <c r="B1444" s="85">
        <v>1440</v>
      </c>
      <c r="C1444" s="85">
        <v>8786</v>
      </c>
      <c r="D1444" s="85">
        <v>1440</v>
      </c>
      <c r="E1444" s="86" t="s">
        <v>13268</v>
      </c>
      <c r="F1444" s="85" t="s">
        <v>55</v>
      </c>
      <c r="G1444" s="86" t="s">
        <v>1899</v>
      </c>
      <c r="H1444" s="85" t="s">
        <v>1900</v>
      </c>
      <c r="I1444" s="85">
        <v>1</v>
      </c>
      <c r="J1444" s="88">
        <v>8.6527561148557073</v>
      </c>
      <c r="K1444" s="146">
        <v>16.514986987680572</v>
      </c>
      <c r="L1444" s="147">
        <v>4.9737741378003023E-8</v>
      </c>
      <c r="M1444" s="147">
        <v>0.33473445031251559</v>
      </c>
      <c r="N1444" s="87">
        <v>51.975322673969323</v>
      </c>
      <c r="O1444" s="88">
        <v>4.4247847746112967</v>
      </c>
      <c r="P1444" s="89">
        <v>85.132415672858372</v>
      </c>
    </row>
    <row r="1445" spans="1:16">
      <c r="A1445" s="75" t="s">
        <v>1902</v>
      </c>
      <c r="B1445" s="85">
        <v>1441</v>
      </c>
      <c r="C1445" s="85">
        <v>952</v>
      </c>
      <c r="D1445" s="85">
        <v>1441</v>
      </c>
      <c r="E1445" s="86" t="s">
        <v>1903</v>
      </c>
      <c r="F1445" s="85" t="s">
        <v>232</v>
      </c>
      <c r="G1445" s="86" t="s">
        <v>1903</v>
      </c>
      <c r="H1445" s="85" t="s">
        <v>1900</v>
      </c>
      <c r="I1445" s="85">
        <v>1</v>
      </c>
      <c r="J1445" s="88">
        <v>4.2295309198219924</v>
      </c>
      <c r="K1445" s="146">
        <v>8.8557711915685502</v>
      </c>
      <c r="L1445" s="147">
        <v>2.017736482672829E-8</v>
      </c>
      <c r="M1445" s="147">
        <v>0.12895910597399321</v>
      </c>
      <c r="N1445" s="87">
        <v>20.966509032974091</v>
      </c>
      <c r="O1445" s="88">
        <v>1.683853462149937</v>
      </c>
      <c r="P1445" s="89">
        <v>80.311579743758756</v>
      </c>
    </row>
    <row r="1446" spans="1:16">
      <c r="A1446" s="75" t="s">
        <v>1904</v>
      </c>
      <c r="B1446" s="85">
        <v>1442</v>
      </c>
      <c r="C1446" s="85">
        <v>953</v>
      </c>
      <c r="D1446" s="85">
        <v>1442</v>
      </c>
      <c r="E1446" s="86" t="s">
        <v>1903</v>
      </c>
      <c r="F1446" s="85" t="s">
        <v>240</v>
      </c>
      <c r="G1446" s="86" t="s">
        <v>1903</v>
      </c>
      <c r="H1446" s="85" t="s">
        <v>1900</v>
      </c>
      <c r="I1446" s="85">
        <v>1</v>
      </c>
      <c r="J1446" s="88">
        <v>7.0945442382346817</v>
      </c>
      <c r="K1446" s="146">
        <v>12.450711062452804</v>
      </c>
      <c r="L1446" s="147">
        <v>4.103270875370924E-8</v>
      </c>
      <c r="M1446" s="147">
        <v>0.29375973627698149</v>
      </c>
      <c r="N1446" s="87">
        <v>53.821687667607677</v>
      </c>
      <c r="O1446" s="88">
        <v>4.2758198174604356</v>
      </c>
      <c r="P1446" s="89">
        <v>79.444179526050377</v>
      </c>
    </row>
    <row r="1447" spans="1:16">
      <c r="A1447" s="75" t="s">
        <v>13269</v>
      </c>
      <c r="B1447" s="85">
        <v>1443</v>
      </c>
      <c r="C1447" s="85">
        <v>8787</v>
      </c>
      <c r="D1447" s="85">
        <v>1443</v>
      </c>
      <c r="E1447" s="86" t="s">
        <v>13270</v>
      </c>
      <c r="F1447" s="85" t="s">
        <v>55</v>
      </c>
      <c r="G1447" s="86" t="s">
        <v>1903</v>
      </c>
      <c r="H1447" s="85" t="s">
        <v>1900</v>
      </c>
      <c r="I1447" s="85">
        <v>1</v>
      </c>
      <c r="J1447" s="88">
        <v>6.2463011031068074</v>
      </c>
      <c r="K1447" s="146">
        <v>11.386358918929602</v>
      </c>
      <c r="L1447" s="147">
        <v>3.4858076962959423E-8</v>
      </c>
      <c r="M1447" s="147">
        <v>0.2449672917808752</v>
      </c>
      <c r="N1447" s="87">
        <v>44.094270503045131</v>
      </c>
      <c r="O1447" s="88">
        <v>3.5084175672703228</v>
      </c>
      <c r="P1447" s="89">
        <v>79.566291203933929</v>
      </c>
    </row>
    <row r="1448" spans="1:16">
      <c r="A1448" s="75" t="s">
        <v>1905</v>
      </c>
      <c r="B1448" s="85">
        <v>1444</v>
      </c>
      <c r="C1448" s="85">
        <v>954</v>
      </c>
      <c r="D1448" s="85">
        <v>1444</v>
      </c>
      <c r="E1448" s="86" t="s">
        <v>1906</v>
      </c>
      <c r="F1448" s="85" t="s">
        <v>232</v>
      </c>
      <c r="G1448" s="86" t="s">
        <v>1906</v>
      </c>
      <c r="H1448" s="85" t="s">
        <v>1900</v>
      </c>
      <c r="I1448" s="85">
        <v>1</v>
      </c>
      <c r="J1448" s="88">
        <v>28.58888928717343</v>
      </c>
      <c r="K1448" s="146">
        <v>44.710939722133915</v>
      </c>
      <c r="L1448" s="147">
        <v>1.514560840932567E-7</v>
      </c>
      <c r="M1448" s="147">
        <v>1.7596179386728601</v>
      </c>
      <c r="N1448" s="87">
        <v>282.60037294375383</v>
      </c>
      <c r="O1448" s="88">
        <v>22.522208438111651</v>
      </c>
      <c r="P1448" s="89">
        <v>79.696315342776501</v>
      </c>
    </row>
    <row r="1449" spans="1:16">
      <c r="A1449" s="75" t="s">
        <v>1907</v>
      </c>
      <c r="B1449" s="85">
        <v>1445</v>
      </c>
      <c r="C1449" s="85">
        <v>955</v>
      </c>
      <c r="D1449" s="85">
        <v>1445</v>
      </c>
      <c r="E1449" s="86" t="s">
        <v>1906</v>
      </c>
      <c r="F1449" s="85" t="s">
        <v>240</v>
      </c>
      <c r="G1449" s="86" t="s">
        <v>1906</v>
      </c>
      <c r="H1449" s="85" t="s">
        <v>1900</v>
      </c>
      <c r="I1449" s="85">
        <v>1</v>
      </c>
      <c r="J1449" s="88">
        <v>17.455433422131051</v>
      </c>
      <c r="K1449" s="146">
        <v>26.814102021296751</v>
      </c>
      <c r="L1449" s="147">
        <v>8.5708267334043025E-8</v>
      </c>
      <c r="M1449" s="147">
        <v>1.155340396390572</v>
      </c>
      <c r="N1449" s="87">
        <v>181.58961819881861</v>
      </c>
      <c r="O1449" s="88">
        <v>13.19944109527667</v>
      </c>
      <c r="P1449" s="89">
        <v>72.688302482275631</v>
      </c>
    </row>
    <row r="1450" spans="1:16">
      <c r="A1450" s="75" t="s">
        <v>13271</v>
      </c>
      <c r="B1450" s="85">
        <v>1446</v>
      </c>
      <c r="C1450" s="85">
        <v>8788</v>
      </c>
      <c r="D1450" s="85">
        <v>1446</v>
      </c>
      <c r="E1450" s="86" t="s">
        <v>13272</v>
      </c>
      <c r="F1450" s="85" t="s">
        <v>55</v>
      </c>
      <c r="G1450" s="86" t="s">
        <v>1906</v>
      </c>
      <c r="H1450" s="85" t="s">
        <v>1900</v>
      </c>
      <c r="I1450" s="85">
        <v>1</v>
      </c>
      <c r="J1450" s="88">
        <v>27.827032503343862</v>
      </c>
      <c r="K1450" s="146">
        <v>43.486268121800855</v>
      </c>
      <c r="L1450" s="147">
        <v>1.469569940688135E-7</v>
      </c>
      <c r="M1450" s="147">
        <v>1.7182675304542281</v>
      </c>
      <c r="N1450" s="87">
        <v>275.6882578130149</v>
      </c>
      <c r="O1450" s="88">
        <v>21.88425615893615</v>
      </c>
      <c r="P1450" s="89">
        <v>79.380443449205984</v>
      </c>
    </row>
    <row r="1451" spans="1:16">
      <c r="A1451" s="75" t="s">
        <v>1908</v>
      </c>
      <c r="B1451" s="85">
        <v>1447</v>
      </c>
      <c r="C1451" s="85">
        <v>956</v>
      </c>
      <c r="D1451" s="85">
        <v>1447</v>
      </c>
      <c r="E1451" s="86" t="s">
        <v>1909</v>
      </c>
      <c r="F1451" s="85" t="s">
        <v>240</v>
      </c>
      <c r="G1451" s="86" t="s">
        <v>1909</v>
      </c>
      <c r="H1451" s="85" t="s">
        <v>1900</v>
      </c>
      <c r="I1451" s="85">
        <v>1</v>
      </c>
      <c r="J1451" s="88">
        <v>7.9004955577015838</v>
      </c>
      <c r="K1451" s="146">
        <v>12.460555741851069</v>
      </c>
      <c r="L1451" s="147">
        <v>4.5038048051314002E-8</v>
      </c>
      <c r="M1451" s="147">
        <v>0.39013524498611679</v>
      </c>
      <c r="N1451" s="87">
        <v>67.623970897745039</v>
      </c>
      <c r="O1451" s="88">
        <v>5.8697289190457722</v>
      </c>
      <c r="P1451" s="89">
        <v>86.799530419789377</v>
      </c>
    </row>
    <row r="1452" spans="1:16">
      <c r="A1452" s="75" t="s">
        <v>13273</v>
      </c>
      <c r="B1452" s="85">
        <v>1448</v>
      </c>
      <c r="C1452" s="85">
        <v>8789</v>
      </c>
      <c r="D1452" s="85">
        <v>1448</v>
      </c>
      <c r="E1452" s="86" t="s">
        <v>13274</v>
      </c>
      <c r="F1452" s="85" t="s">
        <v>55</v>
      </c>
      <c r="G1452" s="86" t="s">
        <v>1909</v>
      </c>
      <c r="H1452" s="85" t="s">
        <v>1900</v>
      </c>
      <c r="I1452" s="85">
        <v>1</v>
      </c>
      <c r="J1452" s="88">
        <v>7.9004955577015838</v>
      </c>
      <c r="K1452" s="146">
        <v>12.460555741851069</v>
      </c>
      <c r="L1452" s="147">
        <v>4.5038048051314002E-8</v>
      </c>
      <c r="M1452" s="147">
        <v>0.39013524498611679</v>
      </c>
      <c r="N1452" s="87">
        <v>67.623970897745039</v>
      </c>
      <c r="O1452" s="88">
        <v>5.8697289190457722</v>
      </c>
      <c r="P1452" s="89">
        <v>86.799530419789377</v>
      </c>
    </row>
    <row r="1453" spans="1:16">
      <c r="A1453" s="75" t="s">
        <v>1863</v>
      </c>
      <c r="B1453" s="85">
        <v>1449</v>
      </c>
      <c r="C1453" s="85">
        <v>933</v>
      </c>
      <c r="D1453" s="85">
        <v>1449</v>
      </c>
      <c r="E1453" s="86" t="s">
        <v>1864</v>
      </c>
      <c r="F1453" s="85" t="s">
        <v>232</v>
      </c>
      <c r="G1453" s="86" t="s">
        <v>1865</v>
      </c>
      <c r="H1453" s="85" t="s">
        <v>260</v>
      </c>
      <c r="I1453" s="85">
        <v>1</v>
      </c>
      <c r="J1453" s="88">
        <v>1359923.380653939</v>
      </c>
      <c r="K1453" s="146">
        <v>1917332.5363423403</v>
      </c>
      <c r="L1453" s="147">
        <v>7.4361324518985002E-3</v>
      </c>
      <c r="M1453" s="147">
        <v>121733.2762655861</v>
      </c>
      <c r="N1453" s="87">
        <v>14546143.503174741</v>
      </c>
      <c r="O1453" s="88">
        <v>1245781.5977326599</v>
      </c>
      <c r="P1453" s="89">
        <v>85.643428270920353</v>
      </c>
    </row>
    <row r="1454" spans="1:16">
      <c r="A1454" s="75" t="s">
        <v>1866</v>
      </c>
      <c r="B1454" s="85">
        <v>1450</v>
      </c>
      <c r="C1454" s="85">
        <v>934</v>
      </c>
      <c r="D1454" s="85">
        <v>1450</v>
      </c>
      <c r="E1454" s="86" t="s">
        <v>1864</v>
      </c>
      <c r="F1454" s="85" t="s">
        <v>240</v>
      </c>
      <c r="G1454" s="86" t="s">
        <v>1865</v>
      </c>
      <c r="H1454" s="85" t="s">
        <v>260</v>
      </c>
      <c r="I1454" s="85">
        <v>1</v>
      </c>
      <c r="J1454" s="88">
        <v>2214732.1914716801</v>
      </c>
      <c r="K1454" s="146">
        <v>2693492.7106022034</v>
      </c>
      <c r="L1454" s="147">
        <v>1.6777822913716791E-2</v>
      </c>
      <c r="M1454" s="147">
        <v>131659.67698252629</v>
      </c>
      <c r="N1454" s="87">
        <v>20542875.624259759</v>
      </c>
      <c r="O1454" s="88">
        <v>2010149.968365245</v>
      </c>
      <c r="P1454" s="89">
        <v>97.851440330553956</v>
      </c>
    </row>
    <row r="1455" spans="1:16">
      <c r="A1455" s="75" t="s">
        <v>13275</v>
      </c>
      <c r="B1455" s="85">
        <v>1451</v>
      </c>
      <c r="C1455" s="85">
        <v>8790</v>
      </c>
      <c r="D1455" s="85">
        <v>1451</v>
      </c>
      <c r="E1455" s="86" t="s">
        <v>13276</v>
      </c>
      <c r="F1455" s="85" t="s">
        <v>55</v>
      </c>
      <c r="G1455" s="86" t="s">
        <v>1865</v>
      </c>
      <c r="H1455" s="85" t="s">
        <v>260</v>
      </c>
      <c r="I1455" s="85">
        <v>1</v>
      </c>
      <c r="J1455" s="88">
        <v>1960828.5842980959</v>
      </c>
      <c r="K1455" s="146">
        <v>2462950.0845844354</v>
      </c>
      <c r="L1455" s="147">
        <v>1.400306337060246E-2</v>
      </c>
      <c r="M1455" s="147">
        <v>128711.2411260096</v>
      </c>
      <c r="N1455" s="87">
        <v>18761668.063541479</v>
      </c>
      <c r="O1455" s="88">
        <v>1783109.8582763621</v>
      </c>
      <c r="P1455" s="89">
        <v>95.040049330228882</v>
      </c>
    </row>
    <row r="1456" spans="1:16">
      <c r="A1456" s="75" t="s">
        <v>1867</v>
      </c>
      <c r="B1456" s="85">
        <v>1452</v>
      </c>
      <c r="C1456" s="85">
        <v>935</v>
      </c>
      <c r="D1456" s="85">
        <v>1452</v>
      </c>
      <c r="E1456" s="86" t="s">
        <v>1868</v>
      </c>
      <c r="F1456" s="85" t="s">
        <v>32</v>
      </c>
      <c r="G1456" s="86" t="s">
        <v>1869</v>
      </c>
      <c r="H1456" s="85" t="s">
        <v>1042</v>
      </c>
      <c r="I1456" s="85">
        <v>1</v>
      </c>
      <c r="J1456" s="88">
        <v>356.2851358582642</v>
      </c>
      <c r="K1456" s="146">
        <v>588.47232400058704</v>
      </c>
      <c r="L1456" s="147">
        <v>2.1064093392165952E-6</v>
      </c>
      <c r="M1456" s="147">
        <v>29.386984827785749</v>
      </c>
      <c r="N1456" s="87">
        <v>3720.1431236644512</v>
      </c>
      <c r="O1456" s="88">
        <v>323.66335328790223</v>
      </c>
      <c r="P1456" s="89">
        <v>87.002930405829176</v>
      </c>
    </row>
    <row r="1457" spans="1:16">
      <c r="A1457" s="75" t="s">
        <v>1870</v>
      </c>
      <c r="B1457" s="85">
        <v>1453</v>
      </c>
      <c r="C1457" s="85">
        <v>936</v>
      </c>
      <c r="D1457" s="85">
        <v>1453</v>
      </c>
      <c r="E1457" s="86" t="s">
        <v>1868</v>
      </c>
      <c r="F1457" s="85" t="s">
        <v>38</v>
      </c>
      <c r="G1457" s="86" t="s">
        <v>1869</v>
      </c>
      <c r="H1457" s="85" t="s">
        <v>1042</v>
      </c>
      <c r="I1457" s="85">
        <v>1</v>
      </c>
      <c r="J1457" s="88">
        <v>382.66697956102422</v>
      </c>
      <c r="K1457" s="146">
        <v>650.66513289043598</v>
      </c>
      <c r="L1457" s="147">
        <v>2.401037975519236E-6</v>
      </c>
      <c r="M1457" s="147">
        <v>33.296902644581941</v>
      </c>
      <c r="N1457" s="87">
        <v>4194.1285894222437</v>
      </c>
      <c r="O1457" s="88">
        <v>341.73000794239829</v>
      </c>
      <c r="P1457" s="89">
        <v>81.478190440859322</v>
      </c>
    </row>
    <row r="1458" spans="1:16">
      <c r="A1458" s="75" t="s">
        <v>13277</v>
      </c>
      <c r="B1458" s="85">
        <v>1454</v>
      </c>
      <c r="C1458" s="85">
        <v>8791</v>
      </c>
      <c r="D1458" s="85">
        <v>1454</v>
      </c>
      <c r="E1458" s="86" t="s">
        <v>13278</v>
      </c>
      <c r="F1458" s="85" t="s">
        <v>55</v>
      </c>
      <c r="G1458" s="86" t="s">
        <v>1869</v>
      </c>
      <c r="H1458" s="85" t="s">
        <v>1042</v>
      </c>
      <c r="I1458" s="85">
        <v>1</v>
      </c>
      <c r="J1458" s="88">
        <v>382.4449266017254</v>
      </c>
      <c r="K1458" s="146">
        <v>650.1416631353768</v>
      </c>
      <c r="L1458" s="147">
        <v>2.3985581200048881E-6</v>
      </c>
      <c r="M1458" s="147">
        <v>33.263993313770293</v>
      </c>
      <c r="N1458" s="87">
        <v>4190.1391080000158</v>
      </c>
      <c r="O1458" s="88">
        <v>341.57794297772529</v>
      </c>
      <c r="P1458" s="89">
        <v>81.519475648330669</v>
      </c>
    </row>
    <row r="1459" spans="1:16">
      <c r="A1459" s="75" t="s">
        <v>1871</v>
      </c>
      <c r="B1459" s="85">
        <v>1455</v>
      </c>
      <c r="C1459" s="85">
        <v>937</v>
      </c>
      <c r="D1459" s="85">
        <v>1455</v>
      </c>
      <c r="E1459" s="86" t="s">
        <v>1872</v>
      </c>
      <c r="F1459" s="85" t="s">
        <v>32</v>
      </c>
      <c r="G1459" s="86" t="s">
        <v>1873</v>
      </c>
      <c r="H1459" s="85" t="s">
        <v>1042</v>
      </c>
      <c r="I1459" s="85">
        <v>1</v>
      </c>
      <c r="J1459" s="88">
        <v>379.09902021021139</v>
      </c>
      <c r="K1459" s="146">
        <v>625.40620252179394</v>
      </c>
      <c r="L1459" s="147">
        <v>1.8898417134973671E-6</v>
      </c>
      <c r="M1459" s="147">
        <v>31.601162921088271</v>
      </c>
      <c r="N1459" s="87">
        <v>3941.2104490196339</v>
      </c>
      <c r="O1459" s="88">
        <v>344.9133123058478</v>
      </c>
      <c r="P1459" s="89">
        <v>87.514563550303208</v>
      </c>
    </row>
    <row r="1460" spans="1:16">
      <c r="A1460" s="75" t="s">
        <v>1874</v>
      </c>
      <c r="B1460" s="85">
        <v>1456</v>
      </c>
      <c r="C1460" s="85">
        <v>938</v>
      </c>
      <c r="D1460" s="85">
        <v>1456</v>
      </c>
      <c r="E1460" s="86" t="s">
        <v>1872</v>
      </c>
      <c r="F1460" s="85" t="s">
        <v>38</v>
      </c>
      <c r="G1460" s="86" t="s">
        <v>1873</v>
      </c>
      <c r="H1460" s="85" t="s">
        <v>1042</v>
      </c>
      <c r="I1460" s="85">
        <v>1</v>
      </c>
      <c r="J1460" s="88">
        <v>402.38816702577822</v>
      </c>
      <c r="K1460" s="146">
        <v>671.0412797526634</v>
      </c>
      <c r="L1460" s="147">
        <v>2.036003645484547E-6</v>
      </c>
      <c r="M1460" s="147">
        <v>35.506321612740592</v>
      </c>
      <c r="N1460" s="87">
        <v>4407.6625839068038</v>
      </c>
      <c r="O1460" s="88">
        <v>363.69666645065661</v>
      </c>
      <c r="P1460" s="89">
        <v>82.514634350320009</v>
      </c>
    </row>
    <row r="1461" spans="1:16">
      <c r="A1461" s="75" t="s">
        <v>13279</v>
      </c>
      <c r="B1461" s="85">
        <v>1457</v>
      </c>
      <c r="C1461" s="85">
        <v>8792</v>
      </c>
      <c r="D1461" s="85">
        <v>1457</v>
      </c>
      <c r="E1461" s="86" t="s">
        <v>13280</v>
      </c>
      <c r="F1461" s="85" t="s">
        <v>55</v>
      </c>
      <c r="G1461" s="86" t="s">
        <v>1873</v>
      </c>
      <c r="H1461" s="85" t="s">
        <v>1042</v>
      </c>
      <c r="I1461" s="85">
        <v>1</v>
      </c>
      <c r="J1461" s="88">
        <v>402.19214494224991</v>
      </c>
      <c r="K1461" s="146">
        <v>670.65717453010484</v>
      </c>
      <c r="L1461" s="147">
        <v>2.0347734172298331E-6</v>
      </c>
      <c r="M1461" s="147">
        <v>35.473452338940561</v>
      </c>
      <c r="N1461" s="87">
        <v>4403.7365096683934</v>
      </c>
      <c r="O1461" s="88">
        <v>363.5385691083934</v>
      </c>
      <c r="P1461" s="89">
        <v>82.55229810190626</v>
      </c>
    </row>
    <row r="1462" spans="1:16">
      <c r="A1462" s="75" t="s">
        <v>1875</v>
      </c>
      <c r="B1462" s="85">
        <v>1458</v>
      </c>
      <c r="C1462" s="85">
        <v>939</v>
      </c>
      <c r="D1462" s="85">
        <v>1458</v>
      </c>
      <c r="E1462" s="86" t="s">
        <v>1876</v>
      </c>
      <c r="F1462" s="85" t="s">
        <v>32</v>
      </c>
      <c r="G1462" s="86" t="s">
        <v>1877</v>
      </c>
      <c r="H1462" s="85" t="s">
        <v>1042</v>
      </c>
      <c r="I1462" s="85">
        <v>1</v>
      </c>
      <c r="J1462" s="88">
        <v>303.05273903705307</v>
      </c>
      <c r="K1462" s="146">
        <v>502.29327411776967</v>
      </c>
      <c r="L1462" s="147">
        <v>2.6117337992281439E-6</v>
      </c>
      <c r="M1462" s="147">
        <v>24.220569276746492</v>
      </c>
      <c r="N1462" s="87">
        <v>3204.319364502348</v>
      </c>
      <c r="O1462" s="88">
        <v>274.08011557936283</v>
      </c>
      <c r="P1462" s="89">
        <v>85.53458142020412</v>
      </c>
    </row>
    <row r="1463" spans="1:16">
      <c r="A1463" s="75" t="s">
        <v>1878</v>
      </c>
      <c r="B1463" s="85">
        <v>1459</v>
      </c>
      <c r="C1463" s="85">
        <v>940</v>
      </c>
      <c r="D1463" s="85">
        <v>1459</v>
      </c>
      <c r="E1463" s="86" t="s">
        <v>1876</v>
      </c>
      <c r="F1463" s="85" t="s">
        <v>38</v>
      </c>
      <c r="G1463" s="86" t="s">
        <v>1877</v>
      </c>
      <c r="H1463" s="85" t="s">
        <v>1042</v>
      </c>
      <c r="I1463" s="85">
        <v>1</v>
      </c>
      <c r="J1463" s="88">
        <v>337.31061251107661</v>
      </c>
      <c r="K1463" s="146">
        <v>604.62146119329611</v>
      </c>
      <c r="L1463" s="147">
        <v>3.259481351191615E-6</v>
      </c>
      <c r="M1463" s="147">
        <v>28.242040454772649</v>
      </c>
      <c r="N1463" s="87">
        <v>3708.018660333099</v>
      </c>
      <c r="O1463" s="88">
        <v>290.94296962833039</v>
      </c>
      <c r="P1463" s="89">
        <v>78.463189179904063</v>
      </c>
    </row>
    <row r="1464" spans="1:16">
      <c r="A1464" s="75" t="s">
        <v>13281</v>
      </c>
      <c r="B1464" s="85">
        <v>1460</v>
      </c>
      <c r="C1464" s="85">
        <v>8793</v>
      </c>
      <c r="D1464" s="85">
        <v>1460</v>
      </c>
      <c r="E1464" s="86" t="s">
        <v>13282</v>
      </c>
      <c r="F1464" s="85" t="s">
        <v>55</v>
      </c>
      <c r="G1464" s="86" t="s">
        <v>1877</v>
      </c>
      <c r="H1464" s="85" t="s">
        <v>1042</v>
      </c>
      <c r="I1464" s="85">
        <v>1</v>
      </c>
      <c r="J1464" s="88">
        <v>337.10826033816778</v>
      </c>
      <c r="K1464" s="146">
        <v>604.01703573121335</v>
      </c>
      <c r="L1464" s="147">
        <v>3.2556552781945391E-6</v>
      </c>
      <c r="M1464" s="147">
        <v>28.218286691078589</v>
      </c>
      <c r="N1464" s="87">
        <v>3705.0434421812429</v>
      </c>
      <c r="O1464" s="88">
        <v>290.84336522174522</v>
      </c>
      <c r="P1464" s="89">
        <v>78.499313101311216</v>
      </c>
    </row>
    <row r="1465" spans="1:16">
      <c r="A1465" s="75" t="s">
        <v>1879</v>
      </c>
      <c r="B1465" s="85">
        <v>1461</v>
      </c>
      <c r="C1465" s="85">
        <v>941</v>
      </c>
      <c r="D1465" s="85">
        <v>1461</v>
      </c>
      <c r="E1465" s="86" t="s">
        <v>1880</v>
      </c>
      <c r="F1465" s="85" t="s">
        <v>232</v>
      </c>
      <c r="G1465" s="86" t="s">
        <v>1881</v>
      </c>
      <c r="H1465" s="85" t="s">
        <v>260</v>
      </c>
      <c r="I1465" s="85">
        <v>1</v>
      </c>
      <c r="J1465" s="88">
        <v>361248.79339034448</v>
      </c>
      <c r="K1465" s="146">
        <v>706994.57921745558</v>
      </c>
      <c r="L1465" s="147">
        <v>1.769114644661083E-3</v>
      </c>
      <c r="M1465" s="147">
        <v>25920.87568644125</v>
      </c>
      <c r="N1465" s="87">
        <v>4348990.1061843634</v>
      </c>
      <c r="O1465" s="88">
        <v>316079.7665712806</v>
      </c>
      <c r="P1465" s="89">
        <v>72.678888397977261</v>
      </c>
    </row>
    <row r="1466" spans="1:16">
      <c r="A1466" s="75" t="s">
        <v>1882</v>
      </c>
      <c r="B1466" s="85">
        <v>1462</v>
      </c>
      <c r="C1466" s="85">
        <v>942</v>
      </c>
      <c r="D1466" s="85">
        <v>1462</v>
      </c>
      <c r="E1466" s="86" t="s">
        <v>1880</v>
      </c>
      <c r="F1466" s="85" t="s">
        <v>240</v>
      </c>
      <c r="G1466" s="86" t="s">
        <v>1881</v>
      </c>
      <c r="H1466" s="85" t="s">
        <v>260</v>
      </c>
      <c r="I1466" s="85">
        <v>1</v>
      </c>
      <c r="J1466" s="88">
        <v>501724.78038367297</v>
      </c>
      <c r="K1466" s="146">
        <v>770693.01188783045</v>
      </c>
      <c r="L1466" s="147">
        <v>5.4950781309819549E-3</v>
      </c>
      <c r="M1466" s="147">
        <v>32629.032244633399</v>
      </c>
      <c r="N1466" s="87">
        <v>5333213.6537123751</v>
      </c>
      <c r="O1466" s="88">
        <v>437869.17590511678</v>
      </c>
      <c r="P1466" s="89">
        <v>82.102312852274764</v>
      </c>
    </row>
    <row r="1467" spans="1:16">
      <c r="A1467" s="75" t="s">
        <v>13283</v>
      </c>
      <c r="B1467" s="85">
        <v>1463</v>
      </c>
      <c r="C1467" s="85">
        <v>8794</v>
      </c>
      <c r="D1467" s="85">
        <v>1463</v>
      </c>
      <c r="E1467" s="86" t="s">
        <v>13284</v>
      </c>
      <c r="F1467" s="85" t="s">
        <v>55</v>
      </c>
      <c r="G1467" s="86" t="s">
        <v>1881</v>
      </c>
      <c r="H1467" s="85" t="s">
        <v>260</v>
      </c>
      <c r="I1467" s="85">
        <v>1</v>
      </c>
      <c r="J1467" s="88">
        <v>480456.54442548199</v>
      </c>
      <c r="K1467" s="146">
        <v>761048.99140292918</v>
      </c>
      <c r="L1467" s="147">
        <v>4.9309627095865446E-3</v>
      </c>
      <c r="M1467" s="147">
        <v>31613.4091507669</v>
      </c>
      <c r="N1467" s="87">
        <v>5184201.0068360986</v>
      </c>
      <c r="O1467" s="88">
        <v>419430.11062171229</v>
      </c>
      <c r="P1467" s="89">
        <v>80.905449088226831</v>
      </c>
    </row>
    <row r="1468" spans="1:16">
      <c r="A1468" s="75" t="s">
        <v>1883</v>
      </c>
      <c r="B1468" s="85">
        <v>1464</v>
      </c>
      <c r="C1468" s="85">
        <v>943</v>
      </c>
      <c r="D1468" s="85">
        <v>1464</v>
      </c>
      <c r="E1468" s="86" t="s">
        <v>1884</v>
      </c>
      <c r="F1468" s="85" t="s">
        <v>232</v>
      </c>
      <c r="G1468" s="86" t="s">
        <v>1885</v>
      </c>
      <c r="H1468" s="85" t="s">
        <v>260</v>
      </c>
      <c r="I1468" s="85">
        <v>1</v>
      </c>
      <c r="J1468" s="88">
        <v>320141174.67823011</v>
      </c>
      <c r="K1468" s="146">
        <v>460732194.17708653</v>
      </c>
      <c r="L1468" s="147">
        <v>1.588176991316975</v>
      </c>
      <c r="M1468" s="147">
        <v>22011725.474119309</v>
      </c>
      <c r="N1468" s="87">
        <v>3502972404.0381312</v>
      </c>
      <c r="O1468" s="88">
        <v>282668558.10667223</v>
      </c>
      <c r="P1468" s="89">
        <v>80.69391519636855</v>
      </c>
    </row>
    <row r="1469" spans="1:16">
      <c r="A1469" s="75" t="s">
        <v>1886</v>
      </c>
      <c r="B1469" s="85">
        <v>1465</v>
      </c>
      <c r="C1469" s="85">
        <v>944</v>
      </c>
      <c r="D1469" s="85">
        <v>1465</v>
      </c>
      <c r="E1469" s="86" t="s">
        <v>1884</v>
      </c>
      <c r="F1469" s="85" t="s">
        <v>240</v>
      </c>
      <c r="G1469" s="86" t="s">
        <v>1885</v>
      </c>
      <c r="H1469" s="85" t="s">
        <v>260</v>
      </c>
      <c r="I1469" s="85">
        <v>1</v>
      </c>
      <c r="J1469" s="88">
        <v>23316557.770034671</v>
      </c>
      <c r="K1469" s="146">
        <v>25492313.079635631</v>
      </c>
      <c r="L1469" s="147">
        <v>0.11264900345172491</v>
      </c>
      <c r="M1469" s="147">
        <v>1267858.8338134049</v>
      </c>
      <c r="N1469" s="87">
        <v>203813567.0367156</v>
      </c>
      <c r="O1469" s="88">
        <v>21769396.752835069</v>
      </c>
      <c r="P1469" s="89">
        <v>106.8103417713771</v>
      </c>
    </row>
    <row r="1470" spans="1:16">
      <c r="A1470" s="75" t="s">
        <v>13285</v>
      </c>
      <c r="B1470" s="85">
        <v>1466</v>
      </c>
      <c r="C1470" s="85">
        <v>8795</v>
      </c>
      <c r="D1470" s="85">
        <v>1466</v>
      </c>
      <c r="E1470" s="86" t="s">
        <v>13286</v>
      </c>
      <c r="F1470" s="85" t="s">
        <v>55</v>
      </c>
      <c r="G1470" s="86" t="s">
        <v>1885</v>
      </c>
      <c r="H1470" s="85" t="s">
        <v>260</v>
      </c>
      <c r="I1470" s="85">
        <v>1</v>
      </c>
      <c r="J1470" s="88">
        <v>211832458.22384149</v>
      </c>
      <c r="K1470" s="146">
        <v>301916953.84273934</v>
      </c>
      <c r="L1470" s="147">
        <v>1.049769684932276</v>
      </c>
      <c r="M1470" s="147">
        <v>14442469.279955899</v>
      </c>
      <c r="N1470" s="87">
        <v>2299138090.2376232</v>
      </c>
      <c r="O1470" s="88">
        <v>187468727.3628484</v>
      </c>
      <c r="P1470" s="89">
        <v>81.538698418707384</v>
      </c>
    </row>
    <row r="1471" spans="1:16">
      <c r="A1471" s="75" t="s">
        <v>1887</v>
      </c>
      <c r="B1471" s="85">
        <v>1467</v>
      </c>
      <c r="C1471" s="85">
        <v>945</v>
      </c>
      <c r="D1471" s="85">
        <v>1467</v>
      </c>
      <c r="E1471" s="86" t="s">
        <v>1888</v>
      </c>
      <c r="F1471" s="85" t="s">
        <v>38</v>
      </c>
      <c r="G1471" s="86" t="s">
        <v>1889</v>
      </c>
      <c r="H1471" s="85" t="s">
        <v>945</v>
      </c>
      <c r="I1471" s="85">
        <v>1</v>
      </c>
      <c r="J1471" s="88">
        <v>325.87567917861571</v>
      </c>
      <c r="K1471" s="146">
        <v>1401.6828493922046</v>
      </c>
      <c r="L1471" s="147">
        <v>3.538439002133221E-6</v>
      </c>
      <c r="M1471" s="147">
        <v>25.19208113215991</v>
      </c>
      <c r="N1471" s="87">
        <v>3542.692222728278</v>
      </c>
      <c r="O1471" s="88">
        <v>286.56958451622762</v>
      </c>
      <c r="P1471" s="89">
        <v>80.890341723091126</v>
      </c>
    </row>
    <row r="1472" spans="1:16">
      <c r="A1472" s="75" t="s">
        <v>1890</v>
      </c>
      <c r="B1472" s="85">
        <v>1468</v>
      </c>
      <c r="C1472" s="85">
        <v>946</v>
      </c>
      <c r="D1472" s="85">
        <v>1468</v>
      </c>
      <c r="E1472" s="86" t="s">
        <v>1888</v>
      </c>
      <c r="F1472" s="85" t="s">
        <v>11</v>
      </c>
      <c r="G1472" s="86" t="s">
        <v>1889</v>
      </c>
      <c r="H1472" s="85" t="s">
        <v>945</v>
      </c>
      <c r="I1472" s="85">
        <v>1</v>
      </c>
      <c r="J1472" s="88">
        <v>311.59455154900672</v>
      </c>
      <c r="K1472" s="146">
        <v>1373.8260770005395</v>
      </c>
      <c r="L1472" s="147">
        <v>3.396112037739649E-6</v>
      </c>
      <c r="M1472" s="147">
        <v>24.124325093203581</v>
      </c>
      <c r="N1472" s="87">
        <v>3415.0690965316471</v>
      </c>
      <c r="O1472" s="88">
        <v>275.98514276502868</v>
      </c>
      <c r="P1472" s="89">
        <v>80.813926443046171</v>
      </c>
    </row>
    <row r="1473" spans="1:16">
      <c r="A1473" s="75" t="s">
        <v>13287</v>
      </c>
      <c r="B1473" s="85">
        <v>1469</v>
      </c>
      <c r="C1473" s="85">
        <v>8796</v>
      </c>
      <c r="D1473" s="85">
        <v>1469</v>
      </c>
      <c r="E1473" s="86" t="s">
        <v>13288</v>
      </c>
      <c r="F1473" s="85" t="s">
        <v>55</v>
      </c>
      <c r="G1473" s="86" t="s">
        <v>1889</v>
      </c>
      <c r="H1473" s="85" t="s">
        <v>945</v>
      </c>
      <c r="I1473" s="85">
        <v>1</v>
      </c>
      <c r="J1473" s="88">
        <v>321.15444761148302</v>
      </c>
      <c r="K1473" s="146">
        <v>1392.4736134981656</v>
      </c>
      <c r="L1473" s="147">
        <v>3.491386796272671E-6</v>
      </c>
      <c r="M1473" s="147">
        <v>24.839089152264322</v>
      </c>
      <c r="N1473" s="87">
        <v>3500.5009933153769</v>
      </c>
      <c r="O1473" s="88">
        <v>283.07044902691041</v>
      </c>
      <c r="P1473" s="89">
        <v>80.865695958226297</v>
      </c>
    </row>
    <row r="1474" spans="1:16">
      <c r="A1474" s="75" t="s">
        <v>1891</v>
      </c>
      <c r="B1474" s="85">
        <v>1470</v>
      </c>
      <c r="C1474" s="85">
        <v>947</v>
      </c>
      <c r="D1474" s="85">
        <v>1470</v>
      </c>
      <c r="E1474" s="86" t="s">
        <v>1892</v>
      </c>
      <c r="F1474" s="85" t="s">
        <v>240</v>
      </c>
      <c r="G1474" s="86" t="s">
        <v>1893</v>
      </c>
      <c r="H1474" s="85" t="s">
        <v>260</v>
      </c>
      <c r="I1474" s="85">
        <v>1</v>
      </c>
      <c r="J1474" s="88">
        <v>7654885.8268430103</v>
      </c>
      <c r="K1474" s="146">
        <v>7818895.9379071807</v>
      </c>
      <c r="L1474" s="147">
        <v>3.6387056507075917E-2</v>
      </c>
      <c r="M1474" s="147">
        <v>438686.51880738809</v>
      </c>
      <c r="N1474" s="87">
        <v>65639201.57969223</v>
      </c>
      <c r="O1474" s="88">
        <v>7229115.5744662369</v>
      </c>
      <c r="P1474" s="89">
        <v>110.13411803447065</v>
      </c>
    </row>
    <row r="1475" spans="1:16">
      <c r="A1475" s="75" t="s">
        <v>13289</v>
      </c>
      <c r="B1475" s="85">
        <v>1471</v>
      </c>
      <c r="C1475" s="85">
        <v>8797</v>
      </c>
      <c r="D1475" s="85">
        <v>1471</v>
      </c>
      <c r="E1475" s="86" t="s">
        <v>13290</v>
      </c>
      <c r="F1475" s="85" t="s">
        <v>55</v>
      </c>
      <c r="G1475" s="86" t="s">
        <v>1893</v>
      </c>
      <c r="H1475" s="85" t="s">
        <v>260</v>
      </c>
      <c r="I1475" s="85">
        <v>1</v>
      </c>
      <c r="J1475" s="88">
        <v>7654885.8268430103</v>
      </c>
      <c r="K1475" s="146">
        <v>7818895.9379071807</v>
      </c>
      <c r="L1475" s="147">
        <v>3.6387056507075917E-2</v>
      </c>
      <c r="M1475" s="147">
        <v>438686.51880738809</v>
      </c>
      <c r="N1475" s="87">
        <v>65639201.57969223</v>
      </c>
      <c r="O1475" s="88">
        <v>7229115.5744662369</v>
      </c>
      <c r="P1475" s="89">
        <v>110.13411803447065</v>
      </c>
    </row>
    <row r="1476" spans="1:16">
      <c r="A1476" s="75" t="s">
        <v>1910</v>
      </c>
      <c r="B1476" s="85">
        <v>1472</v>
      </c>
      <c r="C1476" s="85">
        <v>957</v>
      </c>
      <c r="D1476" s="85">
        <v>1472</v>
      </c>
      <c r="E1476" s="86" t="s">
        <v>1911</v>
      </c>
      <c r="F1476" s="85" t="s">
        <v>55</v>
      </c>
      <c r="G1476" s="86" t="s">
        <v>1912</v>
      </c>
      <c r="H1476" s="85" t="s">
        <v>260</v>
      </c>
      <c r="I1476" s="85">
        <v>1</v>
      </c>
      <c r="J1476" s="88">
        <v>46988888.015167907</v>
      </c>
      <c r="K1476" s="146">
        <v>128872195.27463455</v>
      </c>
      <c r="L1476" s="147">
        <v>0.22543435421691679</v>
      </c>
      <c r="M1476" s="147">
        <v>4692992.8670735992</v>
      </c>
      <c r="N1476" s="87">
        <v>548113561.40210223</v>
      </c>
      <c r="O1476" s="88">
        <v>41871185.70334819</v>
      </c>
      <c r="P1476" s="89">
        <v>76.39144267155072</v>
      </c>
    </row>
    <row r="1477" spans="1:16">
      <c r="A1477" s="75" t="s">
        <v>13291</v>
      </c>
      <c r="B1477" s="85">
        <v>1473</v>
      </c>
      <c r="C1477" s="85">
        <v>8798</v>
      </c>
      <c r="D1477" s="85">
        <v>1473</v>
      </c>
      <c r="E1477" s="86" t="s">
        <v>13292</v>
      </c>
      <c r="F1477" s="85" t="s">
        <v>55</v>
      </c>
      <c r="G1477" s="86" t="s">
        <v>1912</v>
      </c>
      <c r="H1477" s="85" t="s">
        <v>260</v>
      </c>
      <c r="I1477" s="85">
        <v>1</v>
      </c>
      <c r="J1477" s="88">
        <v>46988888.015167907</v>
      </c>
      <c r="K1477" s="146">
        <v>128872195.27463455</v>
      </c>
      <c r="L1477" s="147">
        <v>0.22543435421691679</v>
      </c>
      <c r="M1477" s="147">
        <v>4692992.8670735992</v>
      </c>
      <c r="N1477" s="87">
        <v>548113561.40210223</v>
      </c>
      <c r="O1477" s="88">
        <v>41871185.70334819</v>
      </c>
      <c r="P1477" s="89">
        <v>76.39144267155072</v>
      </c>
    </row>
    <row r="1478" spans="1:16">
      <c r="A1478" s="75" t="s">
        <v>13293</v>
      </c>
      <c r="B1478" s="85">
        <v>1474</v>
      </c>
      <c r="C1478" s="85">
        <v>8799</v>
      </c>
      <c r="D1478" s="85">
        <v>1474</v>
      </c>
      <c r="E1478" s="86" t="s">
        <v>13294</v>
      </c>
      <c r="F1478" s="85" t="s">
        <v>55</v>
      </c>
      <c r="G1478" s="86" t="s">
        <v>13295</v>
      </c>
      <c r="H1478" s="85" t="s">
        <v>1</v>
      </c>
      <c r="I1478" s="85">
        <v>1</v>
      </c>
      <c r="J1478" s="88">
        <v>0.49224993688210039</v>
      </c>
      <c r="K1478" s="146">
        <v>9.2028224257268967</v>
      </c>
      <c r="L1478" s="147">
        <v>6.1387758952376541E-9</v>
      </c>
      <c r="M1478" s="147">
        <v>8.4640377940759806E-2</v>
      </c>
      <c r="N1478" s="87">
        <v>7.1404543756610792</v>
      </c>
      <c r="O1478" s="88">
        <v>0.44853547680823108</v>
      </c>
      <c r="P1478" s="89">
        <v>62.816097297268236</v>
      </c>
    </row>
    <row r="1479" spans="1:16">
      <c r="A1479" s="75" t="s">
        <v>32898</v>
      </c>
      <c r="B1479" s="85">
        <v>1475</v>
      </c>
      <c r="C1479" s="85">
        <v>21201</v>
      </c>
      <c r="D1479" s="85">
        <v>1475</v>
      </c>
      <c r="E1479" s="86" t="s">
        <v>32899</v>
      </c>
      <c r="F1479" s="85" t="s">
        <v>55</v>
      </c>
      <c r="G1479" s="86" t="s">
        <v>13295</v>
      </c>
      <c r="H1479" s="85" t="s">
        <v>1</v>
      </c>
      <c r="I1479" s="85">
        <v>1</v>
      </c>
      <c r="J1479" s="88">
        <v>0.41767837944321512</v>
      </c>
      <c r="K1479" s="146">
        <v>9.0937049087508246</v>
      </c>
      <c r="L1479" s="147">
        <v>5.699758116490884E-9</v>
      </c>
      <c r="M1479" s="147">
        <v>7.5430607526579277E-2</v>
      </c>
      <c r="N1479" s="87">
        <v>6.1048030744354289</v>
      </c>
      <c r="O1479" s="88">
        <v>0.38083185939824549</v>
      </c>
      <c r="P1479" s="89">
        <v>62.382333181724249</v>
      </c>
    </row>
    <row r="1480" spans="1:16">
      <c r="A1480" s="75" t="s">
        <v>9048</v>
      </c>
      <c r="B1480" s="85">
        <v>1476</v>
      </c>
      <c r="C1480" s="85">
        <v>5937</v>
      </c>
      <c r="D1480" s="85">
        <v>1476</v>
      </c>
      <c r="E1480" s="86" t="s">
        <v>9049</v>
      </c>
      <c r="F1480" s="85" t="s">
        <v>38</v>
      </c>
      <c r="G1480" s="86" t="s">
        <v>9050</v>
      </c>
      <c r="H1480" s="85" t="s">
        <v>1</v>
      </c>
      <c r="I1480" s="85">
        <v>1</v>
      </c>
      <c r="J1480" s="88">
        <v>3.3078300469209031E-2</v>
      </c>
      <c r="K1480" s="146">
        <v>3.6794282125739625E-2</v>
      </c>
      <c r="L1480" s="147">
        <v>5.4566554893142962E-9</v>
      </c>
      <c r="M1480" s="147">
        <v>4.4226547194070771E-3</v>
      </c>
      <c r="N1480" s="87">
        <v>0.48692501848984349</v>
      </c>
      <c r="O1480" s="88">
        <v>2.9617827080460391E-2</v>
      </c>
      <c r="P1480" s="89">
        <v>60.82625857327595</v>
      </c>
    </row>
    <row r="1481" spans="1:16">
      <c r="A1481" s="75" t="s">
        <v>9055</v>
      </c>
      <c r="B1481" s="85">
        <v>1477</v>
      </c>
      <c r="C1481" s="85">
        <v>5942</v>
      </c>
      <c r="D1481" s="85">
        <v>1477</v>
      </c>
      <c r="E1481" s="86" t="s">
        <v>9049</v>
      </c>
      <c r="F1481" s="85" t="s">
        <v>1039</v>
      </c>
      <c r="G1481" s="86" t="s">
        <v>9050</v>
      </c>
      <c r="H1481" s="85" t="s">
        <v>1</v>
      </c>
      <c r="I1481" s="85">
        <v>1</v>
      </c>
      <c r="J1481" s="88">
        <v>3.3182306927056218E-2</v>
      </c>
      <c r="K1481" s="146">
        <v>3.5226183113110841E-2</v>
      </c>
      <c r="L1481" s="147">
        <v>5.4510939822137413E-9</v>
      </c>
      <c r="M1481" s="147">
        <v>4.4545406781978901E-3</v>
      </c>
      <c r="N1481" s="87">
        <v>0.48761570408372751</v>
      </c>
      <c r="O1481" s="88">
        <v>2.9408730351576508E-2</v>
      </c>
      <c r="P1481" s="89">
        <v>60.311286337338295</v>
      </c>
    </row>
    <row r="1482" spans="1:16">
      <c r="A1482" s="75" t="s">
        <v>13296</v>
      </c>
      <c r="B1482" s="85">
        <v>1478</v>
      </c>
      <c r="C1482" s="85">
        <v>8800</v>
      </c>
      <c r="D1482" s="85">
        <v>1478</v>
      </c>
      <c r="E1482" s="86" t="s">
        <v>13297</v>
      </c>
      <c r="F1482" s="85" t="s">
        <v>38</v>
      </c>
      <c r="G1482" s="86" t="s">
        <v>9050</v>
      </c>
      <c r="H1482" s="85" t="s">
        <v>1</v>
      </c>
      <c r="I1482" s="85">
        <v>1</v>
      </c>
      <c r="J1482" s="88">
        <v>5.6494992662977993E-2</v>
      </c>
      <c r="K1482" s="146">
        <v>6.5685452843224801E-2</v>
      </c>
      <c r="L1482" s="147">
        <v>7.552474296359058E-9</v>
      </c>
      <c r="M1482" s="147">
        <v>7.5459568449110911E-3</v>
      </c>
      <c r="N1482" s="87">
        <v>0.83353125045213483</v>
      </c>
      <c r="O1482" s="88">
        <v>5.0844171255314652E-2</v>
      </c>
      <c r="P1482" s="89">
        <v>60.998518325179887</v>
      </c>
    </row>
    <row r="1483" spans="1:16">
      <c r="A1483" s="75" t="s">
        <v>13298</v>
      </c>
      <c r="B1483" s="85">
        <v>1479</v>
      </c>
      <c r="C1483" s="85">
        <v>8801</v>
      </c>
      <c r="D1483" s="85">
        <v>1479</v>
      </c>
      <c r="E1483" s="86" t="s">
        <v>13297</v>
      </c>
      <c r="F1483" s="85" t="s">
        <v>1039</v>
      </c>
      <c r="G1483" s="86" t="s">
        <v>9050</v>
      </c>
      <c r="H1483" s="85" t="s">
        <v>1</v>
      </c>
      <c r="I1483" s="85">
        <v>1</v>
      </c>
      <c r="J1483" s="88">
        <v>5.7313038805878652E-2</v>
      </c>
      <c r="K1483" s="146">
        <v>6.5175289587265886E-2</v>
      </c>
      <c r="L1483" s="147">
        <v>7.5536022864990756E-9</v>
      </c>
      <c r="M1483" s="147">
        <v>7.4175241933103564E-3</v>
      </c>
      <c r="N1483" s="87">
        <v>0.85783604779662381</v>
      </c>
      <c r="O1483" s="88">
        <v>5.1127219419366057E-2</v>
      </c>
      <c r="P1483" s="89">
        <v>59.600222619098098</v>
      </c>
    </row>
    <row r="1484" spans="1:16">
      <c r="A1484" s="75" t="s">
        <v>27582</v>
      </c>
      <c r="B1484" s="85">
        <v>1480</v>
      </c>
      <c r="C1484" s="85">
        <v>17269</v>
      </c>
      <c r="D1484" s="85">
        <v>1480</v>
      </c>
      <c r="E1484" s="86" t="s">
        <v>27578</v>
      </c>
      <c r="F1484" s="85" t="s">
        <v>38</v>
      </c>
      <c r="G1484" s="86" t="s">
        <v>9050</v>
      </c>
      <c r="H1484" s="85" t="s">
        <v>1</v>
      </c>
      <c r="I1484" s="85">
        <v>1</v>
      </c>
      <c r="J1484" s="88">
        <v>5.290910326703549E-2</v>
      </c>
      <c r="K1484" s="146">
        <v>5.9690507213294039E-2</v>
      </c>
      <c r="L1484" s="147">
        <v>1.0505736122035551E-8</v>
      </c>
      <c r="M1484" s="147">
        <v>6.9223519620797433E-3</v>
      </c>
      <c r="N1484" s="87">
        <v>0.77624962279780463</v>
      </c>
      <c r="O1484" s="88">
        <v>4.7431247347508372E-2</v>
      </c>
      <c r="P1484" s="89">
        <v>61.103085856008377</v>
      </c>
    </row>
    <row r="1485" spans="1:16">
      <c r="A1485" s="75" t="s">
        <v>27587</v>
      </c>
      <c r="B1485" s="85">
        <v>1481</v>
      </c>
      <c r="C1485" s="85">
        <v>17274</v>
      </c>
      <c r="D1485" s="85">
        <v>1481</v>
      </c>
      <c r="E1485" s="86" t="s">
        <v>27578</v>
      </c>
      <c r="F1485" s="85" t="s">
        <v>1039</v>
      </c>
      <c r="G1485" s="86" t="s">
        <v>9050</v>
      </c>
      <c r="H1485" s="85" t="s">
        <v>1</v>
      </c>
      <c r="I1485" s="85">
        <v>1</v>
      </c>
      <c r="J1485" s="88">
        <v>5.236130660505936E-2</v>
      </c>
      <c r="K1485" s="146">
        <v>5.6396470050228832E-2</v>
      </c>
      <c r="L1485" s="147">
        <v>1.049526901302834E-8</v>
      </c>
      <c r="M1485" s="147">
        <v>6.9699767176612526E-3</v>
      </c>
      <c r="N1485" s="87">
        <v>0.77633088895673175</v>
      </c>
      <c r="O1485" s="88">
        <v>4.6536958503744633E-2</v>
      </c>
      <c r="P1485" s="89">
        <v>59.944746712684697</v>
      </c>
    </row>
    <row r="1486" spans="1:16">
      <c r="A1486" s="75" t="s">
        <v>27597</v>
      </c>
      <c r="B1486" s="85">
        <v>1482</v>
      </c>
      <c r="C1486" s="85">
        <v>17283</v>
      </c>
      <c r="D1486" s="85">
        <v>1482</v>
      </c>
      <c r="E1486" s="86" t="s">
        <v>27593</v>
      </c>
      <c r="F1486" s="85" t="s">
        <v>38</v>
      </c>
      <c r="G1486" s="86" t="s">
        <v>9050</v>
      </c>
      <c r="H1486" s="85" t="s">
        <v>1</v>
      </c>
      <c r="I1486" s="85">
        <v>1</v>
      </c>
      <c r="J1486" s="88">
        <v>4.706624132878634E-2</v>
      </c>
      <c r="K1486" s="146">
        <v>5.2966199729927478E-2</v>
      </c>
      <c r="L1486" s="147">
        <v>9.4057401524326098E-9</v>
      </c>
      <c r="M1486" s="147">
        <v>6.2036136245305021E-3</v>
      </c>
      <c r="N1486" s="87">
        <v>0.69039610855252087</v>
      </c>
      <c r="O1486" s="88">
        <v>4.2326149506209283E-2</v>
      </c>
      <c r="P1486" s="89">
        <v>61.30705109991127</v>
      </c>
    </row>
    <row r="1487" spans="1:16">
      <c r="A1487" s="75" t="s">
        <v>27602</v>
      </c>
      <c r="B1487" s="85">
        <v>1483</v>
      </c>
      <c r="C1487" s="85">
        <v>17288</v>
      </c>
      <c r="D1487" s="85">
        <v>1483</v>
      </c>
      <c r="E1487" s="86" t="s">
        <v>27593</v>
      </c>
      <c r="F1487" s="85" t="s">
        <v>1039</v>
      </c>
      <c r="G1487" s="86" t="s">
        <v>9050</v>
      </c>
      <c r="H1487" s="85" t="s">
        <v>1</v>
      </c>
      <c r="I1487" s="85">
        <v>1</v>
      </c>
      <c r="J1487" s="88">
        <v>4.681490950256921E-2</v>
      </c>
      <c r="K1487" s="146">
        <v>5.0158670702806288E-2</v>
      </c>
      <c r="L1487" s="147">
        <v>9.3963301361027441E-9</v>
      </c>
      <c r="M1487" s="147">
        <v>6.2467094998155132E-3</v>
      </c>
      <c r="N1487" s="87">
        <v>0.69065701275477365</v>
      </c>
      <c r="O1487" s="88">
        <v>4.1702088202557247E-2</v>
      </c>
      <c r="P1487" s="89">
        <v>60.38031531197106</v>
      </c>
    </row>
    <row r="1488" spans="1:16">
      <c r="A1488" s="75" t="s">
        <v>1918</v>
      </c>
      <c r="B1488" s="85">
        <v>1484</v>
      </c>
      <c r="C1488" s="85">
        <v>960</v>
      </c>
      <c r="D1488" s="85">
        <v>1484</v>
      </c>
      <c r="E1488" s="86" t="s">
        <v>1919</v>
      </c>
      <c r="F1488" s="85" t="s">
        <v>429</v>
      </c>
      <c r="G1488" s="86" t="s">
        <v>1920</v>
      </c>
      <c r="H1488" s="85" t="s">
        <v>1</v>
      </c>
      <c r="I1488" s="85">
        <v>1</v>
      </c>
      <c r="J1488" s="88">
        <v>0.36344667591181828</v>
      </c>
      <c r="K1488" s="146">
        <v>0.2336395994880702</v>
      </c>
      <c r="L1488" s="147">
        <v>1.196713817038153E-9</v>
      </c>
      <c r="M1488" s="147">
        <v>2.3406982987627441E-2</v>
      </c>
      <c r="N1488" s="87">
        <v>2.3603299028362539</v>
      </c>
      <c r="O1488" s="88">
        <v>0.36314148617499409</v>
      </c>
      <c r="P1488" s="89">
        <v>153.85200422137208</v>
      </c>
    </row>
    <row r="1489" spans="1:16">
      <c r="A1489" s="75" t="s">
        <v>1922</v>
      </c>
      <c r="B1489" s="85">
        <v>1485</v>
      </c>
      <c r="C1489" s="85">
        <v>962</v>
      </c>
      <c r="D1489" s="85">
        <v>1485</v>
      </c>
      <c r="E1489" s="86" t="s">
        <v>1919</v>
      </c>
      <c r="F1489" s="85" t="s">
        <v>38</v>
      </c>
      <c r="G1489" s="86" t="s">
        <v>1920</v>
      </c>
      <c r="H1489" s="85" t="s">
        <v>1</v>
      </c>
      <c r="I1489" s="85">
        <v>1</v>
      </c>
      <c r="J1489" s="88">
        <v>0.36384505738146172</v>
      </c>
      <c r="K1489" s="146">
        <v>0.23437408782422015</v>
      </c>
      <c r="L1489" s="147">
        <v>1.1984504598363011E-9</v>
      </c>
      <c r="M1489" s="147">
        <v>2.3428918844006729E-2</v>
      </c>
      <c r="N1489" s="87">
        <v>2.364563630413854</v>
      </c>
      <c r="O1489" s="88">
        <v>0.36349594491451731</v>
      </c>
      <c r="P1489" s="89">
        <v>153.7264382480995</v>
      </c>
    </row>
    <row r="1490" spans="1:16">
      <c r="A1490" s="75" t="s">
        <v>13299</v>
      </c>
      <c r="B1490" s="85">
        <v>1486</v>
      </c>
      <c r="C1490" s="85">
        <v>8802</v>
      </c>
      <c r="D1490" s="85">
        <v>1486</v>
      </c>
      <c r="E1490" s="86" t="s">
        <v>13300</v>
      </c>
      <c r="F1490" s="85" t="s">
        <v>55</v>
      </c>
      <c r="G1490" s="86" t="s">
        <v>1920</v>
      </c>
      <c r="H1490" s="85" t="s">
        <v>1</v>
      </c>
      <c r="I1490" s="85">
        <v>1</v>
      </c>
      <c r="J1490" s="88">
        <v>0.36727034499861072</v>
      </c>
      <c r="K1490" s="146">
        <v>0.23837054906929142</v>
      </c>
      <c r="L1490" s="147">
        <v>1.2156209106781389E-9</v>
      </c>
      <c r="M1490" s="147">
        <v>2.3893365191121591E-2</v>
      </c>
      <c r="N1490" s="87">
        <v>2.4159506431744608</v>
      </c>
      <c r="O1490" s="88">
        <v>0.366602240367087</v>
      </c>
      <c r="P1490" s="89">
        <v>151.74243786925487</v>
      </c>
    </row>
    <row r="1491" spans="1:16">
      <c r="A1491" s="75" t="s">
        <v>1924</v>
      </c>
      <c r="B1491" s="85">
        <v>1487</v>
      </c>
      <c r="C1491" s="85">
        <v>964</v>
      </c>
      <c r="D1491" s="85">
        <v>1487</v>
      </c>
      <c r="E1491" s="86" t="s">
        <v>1925</v>
      </c>
      <c r="F1491" s="85" t="s">
        <v>38</v>
      </c>
      <c r="G1491" s="86" t="s">
        <v>1926</v>
      </c>
      <c r="H1491" s="85" t="s">
        <v>260</v>
      </c>
      <c r="I1491" s="85">
        <v>1</v>
      </c>
      <c r="J1491" s="88">
        <v>37517.139648025041</v>
      </c>
      <c r="K1491" s="146">
        <v>99908.451650923467</v>
      </c>
      <c r="L1491" s="147">
        <v>1.9550616685365339E-4</v>
      </c>
      <c r="M1491" s="147">
        <v>3755.7078198844201</v>
      </c>
      <c r="N1491" s="87">
        <v>491133.57869636192</v>
      </c>
      <c r="O1491" s="88">
        <v>32859.291107636484</v>
      </c>
      <c r="P1491" s="89">
        <v>66.904998014707914</v>
      </c>
    </row>
    <row r="1492" spans="1:16">
      <c r="A1492" s="75" t="s">
        <v>1927</v>
      </c>
      <c r="B1492" s="85">
        <v>1488</v>
      </c>
      <c r="C1492" s="85">
        <v>965</v>
      </c>
      <c r="D1492" s="85">
        <v>1488</v>
      </c>
      <c r="E1492" s="86" t="s">
        <v>1925</v>
      </c>
      <c r="F1492" s="85" t="s">
        <v>11</v>
      </c>
      <c r="G1492" s="86" t="s">
        <v>1926</v>
      </c>
      <c r="H1492" s="85" t="s">
        <v>260</v>
      </c>
      <c r="I1492" s="85">
        <v>1</v>
      </c>
      <c r="J1492" s="88">
        <v>35875.240525956331</v>
      </c>
      <c r="K1492" s="146">
        <v>97038.485909603245</v>
      </c>
      <c r="L1492" s="147">
        <v>1.8853524870965309E-4</v>
      </c>
      <c r="M1492" s="147">
        <v>3749.1962404366918</v>
      </c>
      <c r="N1492" s="87">
        <v>491963.69518998539</v>
      </c>
      <c r="O1492" s="88">
        <v>31464.146020243072</v>
      </c>
      <c r="P1492" s="89">
        <v>63.956235648836483</v>
      </c>
    </row>
    <row r="1493" spans="1:16">
      <c r="A1493" s="75" t="s">
        <v>13301</v>
      </c>
      <c r="B1493" s="85">
        <v>1489</v>
      </c>
      <c r="C1493" s="85">
        <v>8803</v>
      </c>
      <c r="D1493" s="85">
        <v>1489</v>
      </c>
      <c r="E1493" s="86" t="s">
        <v>13302</v>
      </c>
      <c r="F1493" s="85" t="s">
        <v>55</v>
      </c>
      <c r="G1493" s="86" t="s">
        <v>1926</v>
      </c>
      <c r="H1493" s="85" t="s">
        <v>260</v>
      </c>
      <c r="I1493" s="85">
        <v>1</v>
      </c>
      <c r="J1493" s="88">
        <v>36974.340356105902</v>
      </c>
      <c r="K1493" s="146">
        <v>98959.662927376237</v>
      </c>
      <c r="L1493" s="147">
        <v>1.9320163463134281E-4</v>
      </c>
      <c r="M1493" s="147">
        <v>3753.555141521912</v>
      </c>
      <c r="N1493" s="87">
        <v>491408.00886012358</v>
      </c>
      <c r="O1493" s="88">
        <v>32398.066812317131</v>
      </c>
      <c r="P1493" s="89">
        <v>65.929057378344552</v>
      </c>
    </row>
    <row r="1494" spans="1:16">
      <c r="A1494" s="75" t="s">
        <v>1928</v>
      </c>
      <c r="B1494" s="85">
        <v>1490</v>
      </c>
      <c r="C1494" s="85">
        <v>966</v>
      </c>
      <c r="D1494" s="85">
        <v>1490</v>
      </c>
      <c r="E1494" s="86" t="s">
        <v>1929</v>
      </c>
      <c r="F1494" s="85" t="s">
        <v>38</v>
      </c>
      <c r="G1494" s="86" t="s">
        <v>1930</v>
      </c>
      <c r="H1494" s="85" t="s">
        <v>1</v>
      </c>
      <c r="I1494" s="85">
        <v>1</v>
      </c>
      <c r="J1494" s="88">
        <v>1.1952258151424731</v>
      </c>
      <c r="K1494" s="146">
        <v>0.95919332682294389</v>
      </c>
      <c r="L1494" s="147">
        <v>4.4416686470352404E-9</v>
      </c>
      <c r="M1494" s="147">
        <v>0.62052723328319714</v>
      </c>
      <c r="N1494" s="87">
        <v>67.028018049485823</v>
      </c>
      <c r="O1494" s="88">
        <v>1.029757467725428</v>
      </c>
      <c r="P1494" s="89">
        <v>15.363089909135802</v>
      </c>
    </row>
    <row r="1495" spans="1:16">
      <c r="A1495" s="75" t="s">
        <v>1931</v>
      </c>
      <c r="B1495" s="85">
        <v>1491</v>
      </c>
      <c r="C1495" s="85">
        <v>967</v>
      </c>
      <c r="D1495" s="85">
        <v>1491</v>
      </c>
      <c r="E1495" s="86" t="s">
        <v>1929</v>
      </c>
      <c r="F1495" s="85" t="s">
        <v>11</v>
      </c>
      <c r="G1495" s="86" t="s">
        <v>1930</v>
      </c>
      <c r="H1495" s="85" t="s">
        <v>1</v>
      </c>
      <c r="I1495" s="85">
        <v>1</v>
      </c>
      <c r="J1495" s="88">
        <v>1.194587310204914</v>
      </c>
      <c r="K1495" s="146">
        <v>0.95759129277966071</v>
      </c>
      <c r="L1495" s="147">
        <v>4.438375432874651E-9</v>
      </c>
      <c r="M1495" s="147">
        <v>0.62051882723199214</v>
      </c>
      <c r="N1495" s="87">
        <v>67.026882320186786</v>
      </c>
      <c r="O1495" s="88">
        <v>1.0299268237925969</v>
      </c>
      <c r="P1495" s="89">
        <v>15.365876915961065</v>
      </c>
    </row>
    <row r="1496" spans="1:16">
      <c r="A1496" s="75" t="s">
        <v>13303</v>
      </c>
      <c r="B1496" s="85">
        <v>1492</v>
      </c>
      <c r="C1496" s="85">
        <v>8804</v>
      </c>
      <c r="D1496" s="85">
        <v>1492</v>
      </c>
      <c r="E1496" s="86" t="s">
        <v>13304</v>
      </c>
      <c r="F1496" s="85" t="s">
        <v>38</v>
      </c>
      <c r="G1496" s="86" t="s">
        <v>1930</v>
      </c>
      <c r="H1496" s="85" t="s">
        <v>1</v>
      </c>
      <c r="I1496" s="85">
        <v>1</v>
      </c>
      <c r="J1496" s="88">
        <v>1.1952258151424731</v>
      </c>
      <c r="K1496" s="146">
        <v>0.95919332682294389</v>
      </c>
      <c r="L1496" s="147">
        <v>4.4416686470352387E-9</v>
      </c>
      <c r="M1496" s="147">
        <v>0.62052723328319692</v>
      </c>
      <c r="N1496" s="87">
        <v>67.028018049485823</v>
      </c>
      <c r="O1496" s="88">
        <v>1.029757467725428</v>
      </c>
      <c r="P1496" s="89">
        <v>15.363089909135802</v>
      </c>
    </row>
    <row r="1497" spans="1:16">
      <c r="A1497" s="75" t="s">
        <v>13305</v>
      </c>
      <c r="B1497" s="85">
        <v>1493</v>
      </c>
      <c r="C1497" s="85">
        <v>8805</v>
      </c>
      <c r="D1497" s="85">
        <v>1493</v>
      </c>
      <c r="E1497" s="86" t="s">
        <v>13304</v>
      </c>
      <c r="F1497" s="85" t="s">
        <v>11</v>
      </c>
      <c r="G1497" s="86" t="s">
        <v>1930</v>
      </c>
      <c r="H1497" s="85" t="s">
        <v>1</v>
      </c>
      <c r="I1497" s="85">
        <v>1</v>
      </c>
      <c r="J1497" s="88">
        <v>1.194587310204914</v>
      </c>
      <c r="K1497" s="146">
        <v>0.95759129277966071</v>
      </c>
      <c r="L1497" s="147">
        <v>4.438375432874651E-9</v>
      </c>
      <c r="M1497" s="147">
        <v>0.62051882723199214</v>
      </c>
      <c r="N1497" s="87">
        <v>67.026882320186786</v>
      </c>
      <c r="O1497" s="88">
        <v>1.0299268237925969</v>
      </c>
      <c r="P1497" s="89">
        <v>15.365876915961065</v>
      </c>
    </row>
    <row r="1498" spans="1:16">
      <c r="A1498" s="75" t="s">
        <v>184</v>
      </c>
      <c r="B1498" s="85">
        <v>1494</v>
      </c>
      <c r="C1498" s="85">
        <v>21</v>
      </c>
      <c r="D1498" s="85">
        <v>1494</v>
      </c>
      <c r="E1498" s="86" t="s">
        <v>182</v>
      </c>
      <c r="F1498" s="85" t="s">
        <v>38</v>
      </c>
      <c r="G1498" s="86" t="s">
        <v>185</v>
      </c>
      <c r="H1498" s="85" t="s">
        <v>1</v>
      </c>
      <c r="I1498" s="85">
        <v>1</v>
      </c>
      <c r="J1498" s="88">
        <v>1.990452330128023</v>
      </c>
      <c r="K1498" s="146">
        <v>2.064217934319875</v>
      </c>
      <c r="L1498" s="147">
        <v>8.4804737336110905E-9</v>
      </c>
      <c r="M1498" s="147">
        <v>0.35285629423165571</v>
      </c>
      <c r="N1498" s="87">
        <v>46.114074448742223</v>
      </c>
      <c r="O1498" s="88">
        <v>1.667599510507159</v>
      </c>
      <c r="P1498" s="89">
        <v>36.162484673974483</v>
      </c>
    </row>
    <row r="1499" spans="1:16">
      <c r="A1499" s="75" t="s">
        <v>187</v>
      </c>
      <c r="B1499" s="85">
        <v>1495</v>
      </c>
      <c r="C1499" s="85">
        <v>23</v>
      </c>
      <c r="D1499" s="85">
        <v>1495</v>
      </c>
      <c r="E1499" s="86" t="s">
        <v>182</v>
      </c>
      <c r="F1499" s="85" t="s">
        <v>11</v>
      </c>
      <c r="G1499" s="86" t="s">
        <v>185</v>
      </c>
      <c r="H1499" s="85" t="s">
        <v>1</v>
      </c>
      <c r="I1499" s="85">
        <v>1</v>
      </c>
      <c r="J1499" s="88">
        <v>1.8707798443802111</v>
      </c>
      <c r="K1499" s="146">
        <v>1.7238010308304985</v>
      </c>
      <c r="L1499" s="147">
        <v>7.6237811260294191E-9</v>
      </c>
      <c r="M1499" s="147">
        <v>0.37126870876946089</v>
      </c>
      <c r="N1499" s="87">
        <v>47.159935273510953</v>
      </c>
      <c r="O1499" s="88">
        <v>1.5700252650427771</v>
      </c>
      <c r="P1499" s="89">
        <v>33.291505934797947</v>
      </c>
    </row>
    <row r="1500" spans="1:16">
      <c r="A1500" s="75" t="s">
        <v>13306</v>
      </c>
      <c r="B1500" s="85">
        <v>1496</v>
      </c>
      <c r="C1500" s="85">
        <v>8806</v>
      </c>
      <c r="D1500" s="85">
        <v>1496</v>
      </c>
      <c r="E1500" s="86" t="s">
        <v>13307</v>
      </c>
      <c r="F1500" s="85" t="s">
        <v>55</v>
      </c>
      <c r="G1500" s="86" t="s">
        <v>185</v>
      </c>
      <c r="H1500" s="85" t="s">
        <v>1</v>
      </c>
      <c r="I1500" s="85">
        <v>1</v>
      </c>
      <c r="J1500" s="88">
        <v>1.0966275792742199</v>
      </c>
      <c r="K1500" s="146">
        <v>1.2857298085514866</v>
      </c>
      <c r="L1500" s="147">
        <v>4.8272543772805084E-9</v>
      </c>
      <c r="M1500" s="147">
        <v>0.45990401215688609</v>
      </c>
      <c r="N1500" s="87">
        <v>62.730778636096751</v>
      </c>
      <c r="O1500" s="88">
        <v>0.73931864819013349</v>
      </c>
      <c r="P1500" s="89">
        <v>11.785580607550633</v>
      </c>
    </row>
    <row r="1501" spans="1:16">
      <c r="A1501" s="75" t="s">
        <v>24565</v>
      </c>
      <c r="B1501" s="85">
        <v>1497</v>
      </c>
      <c r="C1501" s="85">
        <v>15013</v>
      </c>
      <c r="D1501" s="85">
        <v>1497</v>
      </c>
      <c r="E1501" s="86" t="s">
        <v>24566</v>
      </c>
      <c r="F1501" s="85" t="s">
        <v>55</v>
      </c>
      <c r="G1501" s="86" t="s">
        <v>185</v>
      </c>
      <c r="H1501" s="85" t="s">
        <v>1</v>
      </c>
      <c r="I1501" s="85">
        <v>1</v>
      </c>
      <c r="J1501" s="88">
        <v>1.038671726385366</v>
      </c>
      <c r="K1501" s="146">
        <v>1.2065576025099243</v>
      </c>
      <c r="L1501" s="147">
        <v>4.5056914756507699E-9</v>
      </c>
      <c r="M1501" s="147">
        <v>0.45329246187648392</v>
      </c>
      <c r="N1501" s="87">
        <v>62.006900509873688</v>
      </c>
      <c r="O1501" s="88">
        <v>0.68623065790014359</v>
      </c>
      <c r="P1501" s="89">
        <v>11.067004676211342</v>
      </c>
    </row>
    <row r="1502" spans="1:16">
      <c r="A1502" s="75" t="s">
        <v>1932</v>
      </c>
      <c r="B1502" s="85">
        <v>1498</v>
      </c>
      <c r="C1502" s="85">
        <v>968</v>
      </c>
      <c r="D1502" s="85">
        <v>1498</v>
      </c>
      <c r="E1502" s="86" t="s">
        <v>1933</v>
      </c>
      <c r="F1502" s="85" t="s">
        <v>38</v>
      </c>
      <c r="G1502" s="86" t="s">
        <v>1934</v>
      </c>
      <c r="H1502" s="85" t="s">
        <v>1</v>
      </c>
      <c r="I1502" s="85">
        <v>1</v>
      </c>
      <c r="J1502" s="88">
        <v>5.0705153492023216</v>
      </c>
      <c r="K1502" s="146">
        <v>6.4692435535820065</v>
      </c>
      <c r="L1502" s="147">
        <v>2.2186866097272522E-8</v>
      </c>
      <c r="M1502" s="147">
        <v>0.48654489381845528</v>
      </c>
      <c r="N1502" s="87">
        <v>85.918651637138282</v>
      </c>
      <c r="O1502" s="88">
        <v>4.3940248950547476</v>
      </c>
      <c r="P1502" s="89">
        <v>51.141688228675989</v>
      </c>
    </row>
    <row r="1503" spans="1:16">
      <c r="A1503" s="75" t="s">
        <v>1935</v>
      </c>
      <c r="B1503" s="85">
        <v>1499</v>
      </c>
      <c r="C1503" s="85">
        <v>969</v>
      </c>
      <c r="D1503" s="85">
        <v>1499</v>
      </c>
      <c r="E1503" s="86" t="s">
        <v>1933</v>
      </c>
      <c r="F1503" s="85" t="s">
        <v>11</v>
      </c>
      <c r="G1503" s="86" t="s">
        <v>1934</v>
      </c>
      <c r="H1503" s="85" t="s">
        <v>1</v>
      </c>
      <c r="I1503" s="85">
        <v>1</v>
      </c>
      <c r="J1503" s="88">
        <v>3.714123244478547</v>
      </c>
      <c r="K1503" s="146">
        <v>4.1875882053533404</v>
      </c>
      <c r="L1503" s="147">
        <v>1.6078075349114199E-8</v>
      </c>
      <c r="M1503" s="147">
        <v>0.48268219835584769</v>
      </c>
      <c r="N1503" s="87">
        <v>83.929017635658838</v>
      </c>
      <c r="O1503" s="88">
        <v>3.235952362184789</v>
      </c>
      <c r="P1503" s="89">
        <v>38.555823162761925</v>
      </c>
    </row>
    <row r="1504" spans="1:16">
      <c r="A1504" s="75" t="s">
        <v>13308</v>
      </c>
      <c r="B1504" s="85">
        <v>1500</v>
      </c>
      <c r="C1504" s="85">
        <v>8807</v>
      </c>
      <c r="D1504" s="85">
        <v>1500</v>
      </c>
      <c r="E1504" s="86" t="s">
        <v>13309</v>
      </c>
      <c r="F1504" s="85" t="s">
        <v>55</v>
      </c>
      <c r="G1504" s="86" t="s">
        <v>1934</v>
      </c>
      <c r="H1504" s="85" t="s">
        <v>1</v>
      </c>
      <c r="I1504" s="85">
        <v>1</v>
      </c>
      <c r="J1504" s="88">
        <v>4.6765225943760749</v>
      </c>
      <c r="K1504" s="146">
        <v>5.7912128895227211</v>
      </c>
      <c r="L1504" s="147">
        <v>2.0474574952536562E-8</v>
      </c>
      <c r="M1504" s="147">
        <v>0.49224558565794491</v>
      </c>
      <c r="N1504" s="87">
        <v>86.044962841232717</v>
      </c>
      <c r="O1504" s="88">
        <v>4.0605860958216651</v>
      </c>
      <c r="P1504" s="89">
        <v>47.191444585944247</v>
      </c>
    </row>
    <row r="1505" spans="1:16">
      <c r="A1505" s="75" t="s">
        <v>1936</v>
      </c>
      <c r="B1505" s="85">
        <v>1501</v>
      </c>
      <c r="C1505" s="85">
        <v>970</v>
      </c>
      <c r="D1505" s="85">
        <v>1501</v>
      </c>
      <c r="E1505" s="86" t="s">
        <v>1937</v>
      </c>
      <c r="F1505" s="85" t="s">
        <v>38</v>
      </c>
      <c r="G1505" s="86" t="s">
        <v>1938</v>
      </c>
      <c r="H1505" s="85" t="s">
        <v>1</v>
      </c>
      <c r="I1505" s="85">
        <v>1</v>
      </c>
      <c r="J1505" s="88">
        <v>1.601399629674181</v>
      </c>
      <c r="K1505" s="146">
        <v>1.2280936728360297</v>
      </c>
      <c r="L1505" s="147">
        <v>5.7598357086464483E-9</v>
      </c>
      <c r="M1505" s="147">
        <v>0.58010521683053395</v>
      </c>
      <c r="N1505" s="87">
        <v>67.295309049491848</v>
      </c>
      <c r="O1505" s="88">
        <v>1.170508035364439</v>
      </c>
      <c r="P1505" s="89">
        <v>17.393605169471726</v>
      </c>
    </row>
    <row r="1506" spans="1:16">
      <c r="A1506" s="75" t="s">
        <v>1939</v>
      </c>
      <c r="B1506" s="85">
        <v>1502</v>
      </c>
      <c r="C1506" s="85">
        <v>971</v>
      </c>
      <c r="D1506" s="85">
        <v>1502</v>
      </c>
      <c r="E1506" s="86" t="s">
        <v>1937</v>
      </c>
      <c r="F1506" s="85" t="s">
        <v>11</v>
      </c>
      <c r="G1506" s="86" t="s">
        <v>1938</v>
      </c>
      <c r="H1506" s="85" t="s">
        <v>1</v>
      </c>
      <c r="I1506" s="85">
        <v>1</v>
      </c>
      <c r="J1506" s="88">
        <v>1.6006118407992289</v>
      </c>
      <c r="K1506" s="146">
        <v>1.2263651706286551</v>
      </c>
      <c r="L1506" s="147">
        <v>5.7558484826590932E-9</v>
      </c>
      <c r="M1506" s="147">
        <v>0.58008072785055675</v>
      </c>
      <c r="N1506" s="87">
        <v>67.292022821501092</v>
      </c>
      <c r="O1506" s="88">
        <v>1.170467970258513</v>
      </c>
      <c r="P1506" s="89">
        <v>17.393859200269517</v>
      </c>
    </row>
    <row r="1507" spans="1:16">
      <c r="A1507" s="75" t="s">
        <v>13310</v>
      </c>
      <c r="B1507" s="85">
        <v>1503</v>
      </c>
      <c r="C1507" s="85">
        <v>8808</v>
      </c>
      <c r="D1507" s="85">
        <v>1503</v>
      </c>
      <c r="E1507" s="86" t="s">
        <v>13311</v>
      </c>
      <c r="F1507" s="85" t="s">
        <v>38</v>
      </c>
      <c r="G1507" s="86" t="s">
        <v>1938</v>
      </c>
      <c r="H1507" s="85" t="s">
        <v>1</v>
      </c>
      <c r="I1507" s="85">
        <v>1</v>
      </c>
      <c r="J1507" s="88">
        <v>1.602878044094588</v>
      </c>
      <c r="K1507" s="146">
        <v>1.229892819955877</v>
      </c>
      <c r="L1507" s="147">
        <v>5.7670879518694724E-9</v>
      </c>
      <c r="M1507" s="147">
        <v>0.58030069143295715</v>
      </c>
      <c r="N1507" s="87">
        <v>67.31720019598545</v>
      </c>
      <c r="O1507" s="88">
        <v>1.171848785496836</v>
      </c>
      <c r="P1507" s="89">
        <v>17.407865777025005</v>
      </c>
    </row>
    <row r="1508" spans="1:16">
      <c r="A1508" s="75" t="s">
        <v>13312</v>
      </c>
      <c r="B1508" s="85">
        <v>1504</v>
      </c>
      <c r="C1508" s="85">
        <v>8809</v>
      </c>
      <c r="D1508" s="85">
        <v>1504</v>
      </c>
      <c r="E1508" s="86" t="s">
        <v>13311</v>
      </c>
      <c r="F1508" s="85" t="s">
        <v>11</v>
      </c>
      <c r="G1508" s="86" t="s">
        <v>1938</v>
      </c>
      <c r="H1508" s="85" t="s">
        <v>1</v>
      </c>
      <c r="I1508" s="85">
        <v>1</v>
      </c>
      <c r="J1508" s="88">
        <v>1.603355977883864</v>
      </c>
      <c r="K1508" s="146">
        <v>1.2293985009893169</v>
      </c>
      <c r="L1508" s="147">
        <v>5.7692334077691204E-9</v>
      </c>
      <c r="M1508" s="147">
        <v>0.58046637859553396</v>
      </c>
      <c r="N1508" s="87">
        <v>67.334448031135068</v>
      </c>
      <c r="O1508" s="88">
        <v>1.172929372091801</v>
      </c>
      <c r="P1508" s="89">
        <v>17.419454772235529</v>
      </c>
    </row>
    <row r="1509" spans="1:16">
      <c r="A1509" s="75" t="s">
        <v>1940</v>
      </c>
      <c r="B1509" s="85">
        <v>1505</v>
      </c>
      <c r="C1509" s="85">
        <v>972</v>
      </c>
      <c r="D1509" s="85">
        <v>1505</v>
      </c>
      <c r="E1509" s="86" t="s">
        <v>1941</v>
      </c>
      <c r="F1509" s="85" t="s">
        <v>55</v>
      </c>
      <c r="G1509" s="86" t="s">
        <v>1942</v>
      </c>
      <c r="H1509" s="85" t="s">
        <v>1</v>
      </c>
      <c r="I1509" s="85">
        <v>1</v>
      </c>
      <c r="J1509" s="88">
        <v>8.5367131694295058</v>
      </c>
      <c r="K1509" s="146">
        <v>10.434934749207244</v>
      </c>
      <c r="L1509" s="147">
        <v>4.4045112619512882E-7</v>
      </c>
      <c r="M1509" s="147">
        <v>0.31931652234093361</v>
      </c>
      <c r="N1509" s="87">
        <v>49.039709576349487</v>
      </c>
      <c r="O1509" s="88">
        <v>4.4038653767261993</v>
      </c>
      <c r="P1509" s="89">
        <v>89.802028086440046</v>
      </c>
    </row>
    <row r="1510" spans="1:16">
      <c r="A1510" s="75" t="s">
        <v>1947</v>
      </c>
      <c r="B1510" s="85">
        <v>1506</v>
      </c>
      <c r="C1510" s="85">
        <v>975</v>
      </c>
      <c r="D1510" s="85">
        <v>1506</v>
      </c>
      <c r="E1510" s="86" t="s">
        <v>1948</v>
      </c>
      <c r="F1510" s="85" t="s">
        <v>55</v>
      </c>
      <c r="G1510" s="86" t="s">
        <v>1942</v>
      </c>
      <c r="H1510" s="85" t="s">
        <v>1</v>
      </c>
      <c r="I1510" s="85">
        <v>1</v>
      </c>
      <c r="J1510" s="88">
        <v>5.6283097515070466</v>
      </c>
      <c r="K1510" s="146">
        <v>7.3038514482299437</v>
      </c>
      <c r="L1510" s="147">
        <v>2.4254128388543482E-7</v>
      </c>
      <c r="M1510" s="147">
        <v>0.24890661470283729</v>
      </c>
      <c r="N1510" s="87">
        <v>40.861917543869161</v>
      </c>
      <c r="O1510" s="88">
        <v>3.256833549759742</v>
      </c>
      <c r="P1510" s="89">
        <v>79.703394885059438</v>
      </c>
    </row>
    <row r="1511" spans="1:16">
      <c r="A1511" s="75" t="s">
        <v>13313</v>
      </c>
      <c r="B1511" s="85">
        <v>1507</v>
      </c>
      <c r="C1511" s="85">
        <v>8810</v>
      </c>
      <c r="D1511" s="85">
        <v>1507</v>
      </c>
      <c r="E1511" s="86" t="s">
        <v>13314</v>
      </c>
      <c r="F1511" s="85" t="s">
        <v>55</v>
      </c>
      <c r="G1511" s="86" t="s">
        <v>1942</v>
      </c>
      <c r="H1511" s="85" t="s">
        <v>1</v>
      </c>
      <c r="I1511" s="85">
        <v>1</v>
      </c>
      <c r="J1511" s="88">
        <v>7.1275835047261733</v>
      </c>
      <c r="K1511" s="146">
        <v>8.923142984014115</v>
      </c>
      <c r="L1511" s="147">
        <v>3.4171598780851552E-7</v>
      </c>
      <c r="M1511" s="147">
        <v>0.29022942711482241</v>
      </c>
      <c r="N1511" s="87">
        <v>45.627211149943321</v>
      </c>
      <c r="O1511" s="88">
        <v>3.871168118172974</v>
      </c>
      <c r="P1511" s="89">
        <v>84.843408584655137</v>
      </c>
    </row>
    <row r="1512" spans="1:16">
      <c r="A1512" s="75" t="s">
        <v>1943</v>
      </c>
      <c r="B1512" s="85">
        <v>1508</v>
      </c>
      <c r="C1512" s="85">
        <v>973</v>
      </c>
      <c r="D1512" s="85">
        <v>1508</v>
      </c>
      <c r="E1512" s="86" t="s">
        <v>1941</v>
      </c>
      <c r="F1512" s="85" t="s">
        <v>55</v>
      </c>
      <c r="G1512" s="86" t="s">
        <v>1944</v>
      </c>
      <c r="H1512" s="85" t="s">
        <v>1</v>
      </c>
      <c r="I1512" s="85">
        <v>1</v>
      </c>
      <c r="J1512" s="88">
        <v>3.7712387495471709</v>
      </c>
      <c r="K1512" s="146">
        <v>4.6098105317783125</v>
      </c>
      <c r="L1512" s="147">
        <v>1.945768027368039E-7</v>
      </c>
      <c r="M1512" s="147">
        <v>0.14106352392571381</v>
      </c>
      <c r="N1512" s="87">
        <v>21.66412872850783</v>
      </c>
      <c r="O1512" s="88">
        <v>1.9454826965457139</v>
      </c>
      <c r="P1512" s="89">
        <v>89.802028086440103</v>
      </c>
    </row>
    <row r="1513" spans="1:16">
      <c r="A1513" s="75" t="s">
        <v>1949</v>
      </c>
      <c r="B1513" s="85">
        <v>1509</v>
      </c>
      <c r="C1513" s="85">
        <v>976</v>
      </c>
      <c r="D1513" s="85">
        <v>1509</v>
      </c>
      <c r="E1513" s="86" t="s">
        <v>1948</v>
      </c>
      <c r="F1513" s="85" t="s">
        <v>55</v>
      </c>
      <c r="G1513" s="86" t="s">
        <v>1944</v>
      </c>
      <c r="H1513" s="85" t="s">
        <v>1</v>
      </c>
      <c r="I1513" s="85">
        <v>1</v>
      </c>
      <c r="J1513" s="88">
        <v>2.486401898256132</v>
      </c>
      <c r="K1513" s="146">
        <v>3.2266010413867363</v>
      </c>
      <c r="L1513" s="147">
        <v>1.071467519172603E-7</v>
      </c>
      <c r="M1513" s="147">
        <v>0.109958745451053</v>
      </c>
      <c r="N1513" s="87">
        <v>18.051449517371971</v>
      </c>
      <c r="O1513" s="88">
        <v>1.438761809130813</v>
      </c>
      <c r="P1513" s="89">
        <v>79.703394885059396</v>
      </c>
    </row>
    <row r="1514" spans="1:16">
      <c r="A1514" s="75" t="s">
        <v>13315</v>
      </c>
      <c r="B1514" s="85">
        <v>1510</v>
      </c>
      <c r="C1514" s="85">
        <v>8811</v>
      </c>
      <c r="D1514" s="85">
        <v>1510</v>
      </c>
      <c r="E1514" s="86" t="s">
        <v>13316</v>
      </c>
      <c r="F1514" s="85" t="s">
        <v>55</v>
      </c>
      <c r="G1514" s="86" t="s">
        <v>1944</v>
      </c>
      <c r="H1514" s="85" t="s">
        <v>1</v>
      </c>
      <c r="I1514" s="85">
        <v>1</v>
      </c>
      <c r="J1514" s="88">
        <v>3.128820323901655</v>
      </c>
      <c r="K1514" s="146">
        <v>3.918205786582543</v>
      </c>
      <c r="L1514" s="147">
        <v>1.5086177732703209E-7</v>
      </c>
      <c r="M1514" s="147">
        <v>0.12551113468838379</v>
      </c>
      <c r="N1514" s="87">
        <v>19.85778912293997</v>
      </c>
      <c r="O1514" s="88">
        <v>1.692122252838266</v>
      </c>
      <c r="P1514" s="89">
        <v>85.212016421480925</v>
      </c>
    </row>
    <row r="1515" spans="1:16">
      <c r="A1515" s="75" t="s">
        <v>1954</v>
      </c>
      <c r="B1515" s="85">
        <v>1511</v>
      </c>
      <c r="C1515" s="85">
        <v>980</v>
      </c>
      <c r="D1515" s="85">
        <v>1511</v>
      </c>
      <c r="E1515" s="86" t="s">
        <v>1955</v>
      </c>
      <c r="F1515" s="85" t="s">
        <v>38</v>
      </c>
      <c r="G1515" s="86" t="s">
        <v>1956</v>
      </c>
      <c r="H1515" s="85" t="s">
        <v>1</v>
      </c>
      <c r="I1515" s="85">
        <v>1</v>
      </c>
      <c r="J1515" s="88">
        <v>4.3865451556826072</v>
      </c>
      <c r="K1515" s="146">
        <v>5.2556920039089734</v>
      </c>
      <c r="L1515" s="147">
        <v>1.9473004311302141E-8</v>
      </c>
      <c r="M1515" s="147">
        <v>0.66556376565072983</v>
      </c>
      <c r="N1515" s="87">
        <v>97.570783808615602</v>
      </c>
      <c r="O1515" s="88">
        <v>3.7027114990068859</v>
      </c>
      <c r="P1515" s="89">
        <v>37.948977700842583</v>
      </c>
    </row>
    <row r="1516" spans="1:16">
      <c r="A1516" s="75" t="s">
        <v>1957</v>
      </c>
      <c r="B1516" s="85">
        <v>1512</v>
      </c>
      <c r="C1516" s="85">
        <v>981</v>
      </c>
      <c r="D1516" s="85">
        <v>1512</v>
      </c>
      <c r="E1516" s="86" t="s">
        <v>1955</v>
      </c>
      <c r="F1516" s="85" t="s">
        <v>11</v>
      </c>
      <c r="G1516" s="86" t="s">
        <v>1956</v>
      </c>
      <c r="H1516" s="85" t="s">
        <v>1</v>
      </c>
      <c r="I1516" s="85">
        <v>1</v>
      </c>
      <c r="J1516" s="88">
        <v>4.3120620652315962</v>
      </c>
      <c r="K1516" s="146">
        <v>5.0276862004688398</v>
      </c>
      <c r="L1516" s="147">
        <v>1.890394776161989E-8</v>
      </c>
      <c r="M1516" s="147">
        <v>0.67870407873726912</v>
      </c>
      <c r="N1516" s="87">
        <v>98.325034729998492</v>
      </c>
      <c r="O1516" s="88">
        <v>3.6421924221120459</v>
      </c>
      <c r="P1516" s="89">
        <v>37.042371071757479</v>
      </c>
    </row>
    <row r="1517" spans="1:16">
      <c r="A1517" s="75" t="s">
        <v>13317</v>
      </c>
      <c r="B1517" s="85">
        <v>1513</v>
      </c>
      <c r="C1517" s="85">
        <v>8812</v>
      </c>
      <c r="D1517" s="85">
        <v>1513</v>
      </c>
      <c r="E1517" s="86" t="s">
        <v>13318</v>
      </c>
      <c r="F1517" s="85" t="s">
        <v>38</v>
      </c>
      <c r="G1517" s="86" t="s">
        <v>1956</v>
      </c>
      <c r="H1517" s="85" t="s">
        <v>1</v>
      </c>
      <c r="I1517" s="85">
        <v>1</v>
      </c>
      <c r="J1517" s="88">
        <v>4.4410933229719278</v>
      </c>
      <c r="K1517" s="146">
        <v>5.3322805284226353</v>
      </c>
      <c r="L1517" s="147">
        <v>1.9781230589884909E-8</v>
      </c>
      <c r="M1517" s="147">
        <v>0.6725502597794184</v>
      </c>
      <c r="N1517" s="87">
        <v>98.354006189387377</v>
      </c>
      <c r="O1517" s="88">
        <v>3.7522763721459049</v>
      </c>
      <c r="P1517" s="89">
        <v>38.150722248371252</v>
      </c>
    </row>
    <row r="1518" spans="1:16">
      <c r="A1518" s="75" t="s">
        <v>13319</v>
      </c>
      <c r="B1518" s="85">
        <v>1514</v>
      </c>
      <c r="C1518" s="85">
        <v>8813</v>
      </c>
      <c r="D1518" s="85">
        <v>1514</v>
      </c>
      <c r="E1518" s="86" t="s">
        <v>13318</v>
      </c>
      <c r="F1518" s="85" t="s">
        <v>11</v>
      </c>
      <c r="G1518" s="86" t="s">
        <v>1956</v>
      </c>
      <c r="H1518" s="85" t="s">
        <v>1</v>
      </c>
      <c r="I1518" s="85">
        <v>1</v>
      </c>
      <c r="J1518" s="88">
        <v>4.3406351568010173</v>
      </c>
      <c r="K1518" s="146">
        <v>5.0593817738423619</v>
      </c>
      <c r="L1518" s="147">
        <v>1.9044225386735418E-8</v>
      </c>
      <c r="M1518" s="147">
        <v>0.68269548415404191</v>
      </c>
      <c r="N1518" s="87">
        <v>98.764291355906693</v>
      </c>
      <c r="O1518" s="88">
        <v>3.6678234550145818</v>
      </c>
      <c r="P1518" s="89">
        <v>37.1371414168024</v>
      </c>
    </row>
    <row r="1519" spans="1:16">
      <c r="A1519" s="75" t="s">
        <v>1958</v>
      </c>
      <c r="B1519" s="85">
        <v>1515</v>
      </c>
      <c r="C1519" s="85">
        <v>982</v>
      </c>
      <c r="D1519" s="85">
        <v>1515</v>
      </c>
      <c r="E1519" s="86" t="s">
        <v>1959</v>
      </c>
      <c r="F1519" s="85" t="s">
        <v>38</v>
      </c>
      <c r="G1519" s="86" t="s">
        <v>1960</v>
      </c>
      <c r="H1519" s="85" t="s">
        <v>1</v>
      </c>
      <c r="I1519" s="85">
        <v>1</v>
      </c>
      <c r="J1519" s="88">
        <v>4.6715232687076771</v>
      </c>
      <c r="K1519" s="146">
        <v>5.5240044481631045</v>
      </c>
      <c r="L1519" s="147">
        <v>2.0695356894876302E-8</v>
      </c>
      <c r="M1519" s="147">
        <v>0.67822744848725669</v>
      </c>
      <c r="N1519" s="87">
        <v>96.504932418070112</v>
      </c>
      <c r="O1519" s="88">
        <v>4.0802895081122967</v>
      </c>
      <c r="P1519" s="89">
        <v>42.280631734303775</v>
      </c>
    </row>
    <row r="1520" spans="1:16">
      <c r="A1520" s="75" t="s">
        <v>1961</v>
      </c>
      <c r="B1520" s="85">
        <v>1516</v>
      </c>
      <c r="C1520" s="85">
        <v>983</v>
      </c>
      <c r="D1520" s="85">
        <v>1516</v>
      </c>
      <c r="E1520" s="86" t="s">
        <v>1959</v>
      </c>
      <c r="F1520" s="85" t="s">
        <v>11</v>
      </c>
      <c r="G1520" s="86" t="s">
        <v>1960</v>
      </c>
      <c r="H1520" s="85" t="s">
        <v>1</v>
      </c>
      <c r="I1520" s="85">
        <v>1</v>
      </c>
      <c r="J1520" s="88">
        <v>4.2655949140166332</v>
      </c>
      <c r="K1520" s="146">
        <v>4.7930943166812119</v>
      </c>
      <c r="L1520" s="147">
        <v>1.8492469486259369E-8</v>
      </c>
      <c r="M1520" s="147">
        <v>0.6892066346757646</v>
      </c>
      <c r="N1520" s="87">
        <v>95.035244263708506</v>
      </c>
      <c r="O1520" s="88">
        <v>3.7255228526899109</v>
      </c>
      <c r="P1520" s="89">
        <v>39.201486580622088</v>
      </c>
    </row>
    <row r="1521" spans="1:16">
      <c r="A1521" s="75" t="s">
        <v>13320</v>
      </c>
      <c r="B1521" s="85">
        <v>1517</v>
      </c>
      <c r="C1521" s="85">
        <v>8814</v>
      </c>
      <c r="D1521" s="85">
        <v>1517</v>
      </c>
      <c r="E1521" s="86" t="s">
        <v>13321</v>
      </c>
      <c r="F1521" s="85" t="s">
        <v>38</v>
      </c>
      <c r="G1521" s="86" t="s">
        <v>1960</v>
      </c>
      <c r="H1521" s="85" t="s">
        <v>1</v>
      </c>
      <c r="I1521" s="85">
        <v>1</v>
      </c>
      <c r="J1521" s="88">
        <v>5.3636669354476991</v>
      </c>
      <c r="K1521" s="146">
        <v>6.462752886519052</v>
      </c>
      <c r="L1521" s="147">
        <v>2.4308354116106229E-8</v>
      </c>
      <c r="M1521" s="147">
        <v>0.70636664995464415</v>
      </c>
      <c r="N1521" s="87">
        <v>106.9485181559688</v>
      </c>
      <c r="O1521" s="88">
        <v>4.7261034102048507</v>
      </c>
      <c r="P1521" s="89">
        <v>44.190452487733573</v>
      </c>
    </row>
    <row r="1522" spans="1:16">
      <c r="A1522" s="75" t="s">
        <v>13322</v>
      </c>
      <c r="B1522" s="85">
        <v>1518</v>
      </c>
      <c r="C1522" s="85">
        <v>8815</v>
      </c>
      <c r="D1522" s="85">
        <v>1518</v>
      </c>
      <c r="E1522" s="86" t="s">
        <v>13321</v>
      </c>
      <c r="F1522" s="85" t="s">
        <v>11</v>
      </c>
      <c r="G1522" s="86" t="s">
        <v>1960</v>
      </c>
      <c r="H1522" s="85" t="s">
        <v>1</v>
      </c>
      <c r="I1522" s="85">
        <v>1</v>
      </c>
      <c r="J1522" s="88">
        <v>4.2941680055860596</v>
      </c>
      <c r="K1522" s="146">
        <v>4.8247898900547321</v>
      </c>
      <c r="L1522" s="147">
        <v>1.8632747111374851E-8</v>
      </c>
      <c r="M1522" s="147">
        <v>0.69319804009253772</v>
      </c>
      <c r="N1522" s="87">
        <v>95.474500889616692</v>
      </c>
      <c r="O1522" s="88">
        <v>3.7511538855924571</v>
      </c>
      <c r="P1522" s="89">
        <v>39.289588849795315</v>
      </c>
    </row>
    <row r="1523" spans="1:16">
      <c r="A1523" s="75" t="s">
        <v>28128</v>
      </c>
      <c r="B1523" s="85">
        <v>1519</v>
      </c>
      <c r="C1523" s="85">
        <v>17690</v>
      </c>
      <c r="D1523" s="85">
        <v>1519</v>
      </c>
      <c r="E1523" s="86" t="s">
        <v>28124</v>
      </c>
      <c r="F1523" s="85" t="s">
        <v>243</v>
      </c>
      <c r="G1523" s="86" t="s">
        <v>1960</v>
      </c>
      <c r="H1523" s="85" t="s">
        <v>1</v>
      </c>
      <c r="I1523" s="85">
        <v>1</v>
      </c>
      <c r="J1523" s="88">
        <v>28.020102236169169</v>
      </c>
      <c r="K1523" s="146">
        <v>37.096073021841292</v>
      </c>
      <c r="L1523" s="147">
        <v>1.4171519688785619E-7</v>
      </c>
      <c r="M1523" s="147">
        <v>1.452834010325774</v>
      </c>
      <c r="N1523" s="87">
        <v>450.26488977750802</v>
      </c>
      <c r="O1523" s="88">
        <v>25.914771634770069</v>
      </c>
      <c r="P1523" s="89">
        <v>57.554502301024371</v>
      </c>
    </row>
    <row r="1524" spans="1:16">
      <c r="A1524" s="75" t="s">
        <v>1962</v>
      </c>
      <c r="B1524" s="85">
        <v>1520</v>
      </c>
      <c r="C1524" s="85">
        <v>984</v>
      </c>
      <c r="D1524" s="85">
        <v>1520</v>
      </c>
      <c r="E1524" s="86" t="s">
        <v>1963</v>
      </c>
      <c r="F1524" s="85" t="s">
        <v>55</v>
      </c>
      <c r="G1524" s="86" t="s">
        <v>1964</v>
      </c>
      <c r="H1524" s="85" t="s">
        <v>1</v>
      </c>
      <c r="I1524" s="85">
        <v>1</v>
      </c>
      <c r="J1524" s="88">
        <v>3.628154360059924</v>
      </c>
      <c r="K1524" s="146">
        <v>4.229278628007056</v>
      </c>
      <c r="L1524" s="147">
        <v>1.546583708466391E-8</v>
      </c>
      <c r="M1524" s="147">
        <v>0.63601573047289894</v>
      </c>
      <c r="N1524" s="87">
        <v>89.584474979924764</v>
      </c>
      <c r="O1524" s="88">
        <v>3.0612880892338108</v>
      </c>
      <c r="P1524" s="89">
        <v>34.172082717678741</v>
      </c>
    </row>
    <row r="1525" spans="1:16">
      <c r="A1525" s="75" t="s">
        <v>13323</v>
      </c>
      <c r="B1525" s="85">
        <v>1521</v>
      </c>
      <c r="C1525" s="85">
        <v>8816</v>
      </c>
      <c r="D1525" s="85">
        <v>1521</v>
      </c>
      <c r="E1525" s="86" t="s">
        <v>13324</v>
      </c>
      <c r="F1525" s="85" t="s">
        <v>55</v>
      </c>
      <c r="G1525" s="86" t="s">
        <v>1964</v>
      </c>
      <c r="H1525" s="85" t="s">
        <v>1</v>
      </c>
      <c r="I1525" s="85">
        <v>1</v>
      </c>
      <c r="J1525" s="88">
        <v>3.682574460879287</v>
      </c>
      <c r="K1525" s="146">
        <v>4.3055457711490721</v>
      </c>
      <c r="L1525" s="147">
        <v>1.5773065439034021E-8</v>
      </c>
      <c r="M1525" s="147">
        <v>0.64299339988903881</v>
      </c>
      <c r="N1525" s="87">
        <v>90.368543967469805</v>
      </c>
      <c r="O1525" s="88">
        <v>3.1106992120110948</v>
      </c>
      <c r="P1525" s="89">
        <v>34.422367291110291</v>
      </c>
    </row>
    <row r="1526" spans="1:16">
      <c r="A1526" s="75" t="s">
        <v>3929</v>
      </c>
      <c r="B1526" s="85">
        <v>1522</v>
      </c>
      <c r="C1526" s="85">
        <v>2141</v>
      </c>
      <c r="D1526" s="85">
        <v>1522</v>
      </c>
      <c r="E1526" s="86" t="s">
        <v>3930</v>
      </c>
      <c r="F1526" s="85" t="s">
        <v>38</v>
      </c>
      <c r="G1526" s="86" t="s">
        <v>3931</v>
      </c>
      <c r="H1526" s="85" t="s">
        <v>1</v>
      </c>
      <c r="I1526" s="85">
        <v>1</v>
      </c>
      <c r="J1526" s="88">
        <v>5.53682637634597</v>
      </c>
      <c r="K1526" s="146">
        <v>6.9561376678612179</v>
      </c>
      <c r="L1526" s="147">
        <v>2.4273830421028002E-8</v>
      </c>
      <c r="M1526" s="147">
        <v>0.56468616878950439</v>
      </c>
      <c r="N1526" s="87">
        <v>99.616149232822153</v>
      </c>
      <c r="O1526" s="88">
        <v>4.8175332847267054</v>
      </c>
      <c r="P1526" s="89">
        <v>48.360966789302417</v>
      </c>
    </row>
    <row r="1527" spans="1:16">
      <c r="A1527" s="75" t="s">
        <v>3933</v>
      </c>
      <c r="B1527" s="85">
        <v>1523</v>
      </c>
      <c r="C1527" s="85">
        <v>2143</v>
      </c>
      <c r="D1527" s="85">
        <v>1523</v>
      </c>
      <c r="E1527" s="86" t="s">
        <v>3930</v>
      </c>
      <c r="F1527" s="85" t="s">
        <v>11</v>
      </c>
      <c r="G1527" s="86" t="s">
        <v>3931</v>
      </c>
      <c r="H1527" s="85" t="s">
        <v>1</v>
      </c>
      <c r="I1527" s="85">
        <v>1</v>
      </c>
      <c r="J1527" s="88">
        <v>5.4195404227528616</v>
      </c>
      <c r="K1527" s="146">
        <v>6.7571326690722886</v>
      </c>
      <c r="L1527" s="147">
        <v>2.3783039622136721E-8</v>
      </c>
      <c r="M1527" s="147">
        <v>0.56349692061019174</v>
      </c>
      <c r="N1527" s="87">
        <v>99.636439623293981</v>
      </c>
      <c r="O1527" s="88">
        <v>4.7184814072737824</v>
      </c>
      <c r="P1527" s="89">
        <v>47.356985306916258</v>
      </c>
    </row>
    <row r="1528" spans="1:16">
      <c r="A1528" s="75" t="s">
        <v>13325</v>
      </c>
      <c r="B1528" s="85">
        <v>1524</v>
      </c>
      <c r="C1528" s="85">
        <v>8817</v>
      </c>
      <c r="D1528" s="85">
        <v>1524</v>
      </c>
      <c r="E1528" s="86" t="s">
        <v>13326</v>
      </c>
      <c r="F1528" s="85" t="s">
        <v>38</v>
      </c>
      <c r="G1528" s="86" t="s">
        <v>3931</v>
      </c>
      <c r="H1528" s="85" t="s">
        <v>1</v>
      </c>
      <c r="I1528" s="85">
        <v>1</v>
      </c>
      <c r="J1528" s="88">
        <v>5.5913745436352862</v>
      </c>
      <c r="K1528" s="146">
        <v>7.0327261923748754</v>
      </c>
      <c r="L1528" s="147">
        <v>2.4582056699610819E-8</v>
      </c>
      <c r="M1528" s="147">
        <v>0.57167266291819285</v>
      </c>
      <c r="N1528" s="87">
        <v>100.3993716135939</v>
      </c>
      <c r="O1528" s="88">
        <v>4.8670981578657173</v>
      </c>
      <c r="P1528" s="89">
        <v>48.477376697113918</v>
      </c>
    </row>
    <row r="1529" spans="1:16">
      <c r="A1529" s="75" t="s">
        <v>13327</v>
      </c>
      <c r="B1529" s="85">
        <v>1525</v>
      </c>
      <c r="C1529" s="85">
        <v>8818</v>
      </c>
      <c r="D1529" s="85">
        <v>1525</v>
      </c>
      <c r="E1529" s="86" t="s">
        <v>13326</v>
      </c>
      <c r="F1529" s="85" t="s">
        <v>11</v>
      </c>
      <c r="G1529" s="86" t="s">
        <v>3931</v>
      </c>
      <c r="H1529" s="85" t="s">
        <v>1</v>
      </c>
      <c r="I1529" s="85">
        <v>1</v>
      </c>
      <c r="J1529" s="88">
        <v>5.4481135143222899</v>
      </c>
      <c r="K1529" s="146">
        <v>6.7888282424457937</v>
      </c>
      <c r="L1529" s="147">
        <v>2.3923317247252111E-8</v>
      </c>
      <c r="M1529" s="147">
        <v>0.56748832602696431</v>
      </c>
      <c r="N1529" s="87">
        <v>100.0756962492021</v>
      </c>
      <c r="O1529" s="88">
        <v>4.7441124401763251</v>
      </c>
      <c r="P1529" s="89">
        <v>47.405240412845487</v>
      </c>
    </row>
    <row r="1530" spans="1:16">
      <c r="A1530" s="75" t="s">
        <v>230</v>
      </c>
      <c r="B1530" s="85">
        <v>1526</v>
      </c>
      <c r="C1530" s="85">
        <v>44</v>
      </c>
      <c r="D1530" s="85">
        <v>1526</v>
      </c>
      <c r="E1530" s="86" t="s">
        <v>231</v>
      </c>
      <c r="F1530" s="85" t="s">
        <v>232</v>
      </c>
      <c r="G1530" s="86" t="s">
        <v>233</v>
      </c>
      <c r="H1530" s="85" t="s">
        <v>1</v>
      </c>
      <c r="I1530" s="85">
        <v>1</v>
      </c>
      <c r="J1530" s="88">
        <v>0.87009734772667835</v>
      </c>
      <c r="K1530" s="146">
        <v>0.96812284554495642</v>
      </c>
      <c r="L1530" s="147">
        <v>3.9090515366614731E-9</v>
      </c>
      <c r="M1530" s="147">
        <v>0.58465930232190366</v>
      </c>
      <c r="N1530" s="87">
        <v>57.667797829287053</v>
      </c>
      <c r="O1530" s="88">
        <v>0.62242034782633504</v>
      </c>
      <c r="P1530" s="89">
        <v>10.793204721790744</v>
      </c>
    </row>
    <row r="1531" spans="1:16">
      <c r="A1531" s="75" t="s">
        <v>234</v>
      </c>
      <c r="B1531" s="85">
        <v>1527</v>
      </c>
      <c r="C1531" s="85">
        <v>45</v>
      </c>
      <c r="D1531" s="85">
        <v>1527</v>
      </c>
      <c r="E1531" s="86" t="s">
        <v>231</v>
      </c>
      <c r="F1531" s="85" t="s">
        <v>235</v>
      </c>
      <c r="G1531" s="86" t="s">
        <v>233</v>
      </c>
      <c r="H1531" s="85" t="s">
        <v>1</v>
      </c>
      <c r="I1531" s="85">
        <v>1</v>
      </c>
      <c r="J1531" s="88">
        <v>1.1542524468666839</v>
      </c>
      <c r="K1531" s="146">
        <v>1.2673485133114384</v>
      </c>
      <c r="L1531" s="147">
        <v>5.1952139321487764E-9</v>
      </c>
      <c r="M1531" s="147">
        <v>0.60574173934961795</v>
      </c>
      <c r="N1531" s="87">
        <v>60.285766160132553</v>
      </c>
      <c r="O1531" s="88">
        <v>0.79237021761419901</v>
      </c>
      <c r="P1531" s="89">
        <v>13.143570499037626</v>
      </c>
    </row>
    <row r="1532" spans="1:16">
      <c r="A1532" s="75" t="s">
        <v>236</v>
      </c>
      <c r="B1532" s="85">
        <v>1528</v>
      </c>
      <c r="C1532" s="85">
        <v>46</v>
      </c>
      <c r="D1532" s="85">
        <v>1528</v>
      </c>
      <c r="E1532" s="86" t="s">
        <v>231</v>
      </c>
      <c r="F1532" s="85" t="s">
        <v>31</v>
      </c>
      <c r="G1532" s="86" t="s">
        <v>233</v>
      </c>
      <c r="H1532" s="85" t="s">
        <v>1</v>
      </c>
      <c r="I1532" s="85">
        <v>1</v>
      </c>
      <c r="J1532" s="88">
        <v>1.145456507830628</v>
      </c>
      <c r="K1532" s="146">
        <v>1.3313851555384595</v>
      </c>
      <c r="L1532" s="147">
        <v>5.3169735662042262E-9</v>
      </c>
      <c r="M1532" s="147">
        <v>0.60128369277380078</v>
      </c>
      <c r="N1532" s="87">
        <v>60.233899962295581</v>
      </c>
      <c r="O1532" s="88">
        <v>0.76344361008436834</v>
      </c>
      <c r="P1532" s="89">
        <v>12.674650164811819</v>
      </c>
    </row>
    <row r="1533" spans="1:16">
      <c r="A1533" s="75" t="s">
        <v>237</v>
      </c>
      <c r="B1533" s="85">
        <v>1529</v>
      </c>
      <c r="C1533" s="85">
        <v>47</v>
      </c>
      <c r="D1533" s="85">
        <v>1529</v>
      </c>
      <c r="E1533" s="86" t="s">
        <v>231</v>
      </c>
      <c r="F1533" s="85" t="s">
        <v>238</v>
      </c>
      <c r="G1533" s="86" t="s">
        <v>233</v>
      </c>
      <c r="H1533" s="85" t="s">
        <v>1</v>
      </c>
      <c r="I1533" s="85">
        <v>1</v>
      </c>
      <c r="J1533" s="88">
        <v>1.2334301769927809</v>
      </c>
      <c r="K1533" s="146">
        <v>1.4888601749838779</v>
      </c>
      <c r="L1533" s="147">
        <v>5.8542038863014981E-9</v>
      </c>
      <c r="M1533" s="147">
        <v>0.61776253780913704</v>
      </c>
      <c r="N1533" s="87">
        <v>61.31612120860585</v>
      </c>
      <c r="O1533" s="88">
        <v>0.86503232581330924</v>
      </c>
      <c r="P1533" s="89">
        <v>14.107747012736679</v>
      </c>
    </row>
    <row r="1534" spans="1:16">
      <c r="A1534" s="75" t="s">
        <v>239</v>
      </c>
      <c r="B1534" s="85">
        <v>1530</v>
      </c>
      <c r="C1534" s="85">
        <v>48</v>
      </c>
      <c r="D1534" s="85">
        <v>1530</v>
      </c>
      <c r="E1534" s="86" t="s">
        <v>231</v>
      </c>
      <c r="F1534" s="85" t="s">
        <v>240</v>
      </c>
      <c r="G1534" s="86" t="s">
        <v>233</v>
      </c>
      <c r="H1534" s="85" t="s">
        <v>1</v>
      </c>
      <c r="I1534" s="85">
        <v>1</v>
      </c>
      <c r="J1534" s="88">
        <v>1.0908104597288879</v>
      </c>
      <c r="K1534" s="146">
        <v>1.2066848830260417</v>
      </c>
      <c r="L1534" s="147">
        <v>4.9419784034945207E-9</v>
      </c>
      <c r="M1534" s="147">
        <v>0.59835176663525036</v>
      </c>
      <c r="N1534" s="87">
        <v>59.676546617518163</v>
      </c>
      <c r="O1534" s="88">
        <v>0.73229432965682439</v>
      </c>
      <c r="P1534" s="89">
        <v>12.271057411386101</v>
      </c>
    </row>
    <row r="1535" spans="1:16">
      <c r="A1535" s="75" t="s">
        <v>241</v>
      </c>
      <c r="B1535" s="85">
        <v>1531</v>
      </c>
      <c r="C1535" s="85">
        <v>49</v>
      </c>
      <c r="D1535" s="85">
        <v>1531</v>
      </c>
      <c r="E1535" s="86" t="s">
        <v>231</v>
      </c>
      <c r="F1535" s="85" t="s">
        <v>38</v>
      </c>
      <c r="G1535" s="86" t="s">
        <v>233</v>
      </c>
      <c r="H1535" s="85" t="s">
        <v>1</v>
      </c>
      <c r="I1535" s="85">
        <v>1</v>
      </c>
      <c r="J1535" s="88">
        <v>1.0954375055713499</v>
      </c>
      <c r="K1535" s="146">
        <v>1.36065690911975</v>
      </c>
      <c r="L1535" s="147">
        <v>5.2666058506379169E-9</v>
      </c>
      <c r="M1535" s="147">
        <v>0.6015728113182397</v>
      </c>
      <c r="N1535" s="87">
        <v>60.062293025212277</v>
      </c>
      <c r="O1535" s="88">
        <v>0.77425472339368695</v>
      </c>
      <c r="P1535" s="89">
        <v>12.89086187682976</v>
      </c>
    </row>
    <row r="1536" spans="1:16">
      <c r="A1536" s="75" t="s">
        <v>242</v>
      </c>
      <c r="B1536" s="85">
        <v>1532</v>
      </c>
      <c r="C1536" s="85">
        <v>50</v>
      </c>
      <c r="D1536" s="85">
        <v>1532</v>
      </c>
      <c r="E1536" s="86" t="s">
        <v>231</v>
      </c>
      <c r="F1536" s="85" t="s">
        <v>243</v>
      </c>
      <c r="G1536" s="86" t="s">
        <v>233</v>
      </c>
      <c r="H1536" s="85" t="s">
        <v>1</v>
      </c>
      <c r="I1536" s="85">
        <v>1</v>
      </c>
      <c r="J1536" s="88">
        <v>1.0826647891482371</v>
      </c>
      <c r="K1536" s="146">
        <v>1.2715134849331489</v>
      </c>
      <c r="L1536" s="147">
        <v>5.0699009161963303E-9</v>
      </c>
      <c r="M1536" s="147">
        <v>0.59507425843428363</v>
      </c>
      <c r="N1536" s="87">
        <v>59.340895567393758</v>
      </c>
      <c r="O1536" s="88">
        <v>0.72625589051975348</v>
      </c>
      <c r="P1536" s="89">
        <v>12.238707953015993</v>
      </c>
    </row>
    <row r="1537" spans="1:16">
      <c r="A1537" s="75" t="s">
        <v>12307</v>
      </c>
      <c r="B1537" s="85">
        <v>1533</v>
      </c>
      <c r="C1537" s="85">
        <v>8281</v>
      </c>
      <c r="D1537" s="85">
        <v>1533</v>
      </c>
      <c r="E1537" s="86" t="s">
        <v>12308</v>
      </c>
      <c r="F1537" s="85" t="s">
        <v>55</v>
      </c>
      <c r="G1537" s="86" t="s">
        <v>233</v>
      </c>
      <c r="H1537" s="85" t="s">
        <v>1</v>
      </c>
      <c r="I1537" s="85">
        <v>1</v>
      </c>
      <c r="J1537" s="88">
        <v>1.111696995703608</v>
      </c>
      <c r="K1537" s="146">
        <v>1.3506291976455456</v>
      </c>
      <c r="L1537" s="147">
        <v>5.2817606300438768E-9</v>
      </c>
      <c r="M1537" s="147">
        <v>0.60310298356867187</v>
      </c>
      <c r="N1537" s="87">
        <v>60.139102581799079</v>
      </c>
      <c r="O1537" s="88">
        <v>0.7775634821835844</v>
      </c>
      <c r="P1537" s="89">
        <v>12.929416117009229</v>
      </c>
    </row>
    <row r="1538" spans="1:16">
      <c r="A1538" s="75" t="s">
        <v>1965</v>
      </c>
      <c r="B1538" s="85">
        <v>1534</v>
      </c>
      <c r="C1538" s="85">
        <v>985</v>
      </c>
      <c r="D1538" s="85">
        <v>1534</v>
      </c>
      <c r="E1538" s="86" t="s">
        <v>1966</v>
      </c>
      <c r="F1538" s="85" t="s">
        <v>55</v>
      </c>
      <c r="G1538" s="86" t="s">
        <v>1967</v>
      </c>
      <c r="H1538" s="85" t="s">
        <v>1</v>
      </c>
      <c r="I1538" s="85">
        <v>1</v>
      </c>
      <c r="J1538" s="88">
        <v>0.26947499853742057</v>
      </c>
      <c r="K1538" s="146">
        <v>0.36362364738660879</v>
      </c>
      <c r="L1538" s="147">
        <v>2.0975462636368662E-9</v>
      </c>
      <c r="M1538" s="147">
        <v>1.457499297305301E-2</v>
      </c>
      <c r="N1538" s="87">
        <v>3.2991198104525159</v>
      </c>
      <c r="O1538" s="88">
        <v>0.21379523714230411</v>
      </c>
      <c r="P1538" s="89">
        <v>64.803720211961448</v>
      </c>
    </row>
    <row r="1539" spans="1:16">
      <c r="A1539" s="75" t="s">
        <v>13328</v>
      </c>
      <c r="B1539" s="85">
        <v>1535</v>
      </c>
      <c r="C1539" s="85">
        <v>8819</v>
      </c>
      <c r="D1539" s="85">
        <v>1535</v>
      </c>
      <c r="E1539" s="86" t="s">
        <v>13329</v>
      </c>
      <c r="F1539" s="85" t="s">
        <v>55</v>
      </c>
      <c r="G1539" s="86" t="s">
        <v>1967</v>
      </c>
      <c r="H1539" s="85" t="s">
        <v>1</v>
      </c>
      <c r="I1539" s="85">
        <v>1</v>
      </c>
      <c r="J1539" s="88">
        <v>0.43217336066238082</v>
      </c>
      <c r="K1539" s="146">
        <v>0.56873306624409892</v>
      </c>
      <c r="L1539" s="147">
        <v>3.0290141234532721E-9</v>
      </c>
      <c r="M1539" s="147">
        <v>3.0212702578923629E-2</v>
      </c>
      <c r="N1539" s="87">
        <v>5.2469926817845751</v>
      </c>
      <c r="O1539" s="88">
        <v>0.33627566095957417</v>
      </c>
      <c r="P1539" s="89">
        <v>64.089218596966319</v>
      </c>
    </row>
    <row r="1540" spans="1:16">
      <c r="A1540" s="75" t="s">
        <v>1968</v>
      </c>
      <c r="B1540" s="85">
        <v>1536</v>
      </c>
      <c r="C1540" s="85">
        <v>986</v>
      </c>
      <c r="D1540" s="85">
        <v>1536</v>
      </c>
      <c r="E1540" s="86" t="s">
        <v>1969</v>
      </c>
      <c r="F1540" s="85" t="s">
        <v>38</v>
      </c>
      <c r="G1540" s="86" t="s">
        <v>1970</v>
      </c>
      <c r="H1540" s="85" t="s">
        <v>1</v>
      </c>
      <c r="I1540" s="85">
        <v>1</v>
      </c>
      <c r="J1540" s="88">
        <v>0.25682764774975197</v>
      </c>
      <c r="K1540" s="146">
        <v>0.34438735569784867</v>
      </c>
      <c r="L1540" s="147">
        <v>1.982920311953892E-9</v>
      </c>
      <c r="M1540" s="147">
        <v>1.405009419041074E-2</v>
      </c>
      <c r="N1540" s="87">
        <v>3.1877779170904041</v>
      </c>
      <c r="O1540" s="88">
        <v>0.2033504665529238</v>
      </c>
      <c r="P1540" s="89">
        <v>63.79066291372294</v>
      </c>
    </row>
    <row r="1541" spans="1:16">
      <c r="A1541" s="75" t="s">
        <v>1971</v>
      </c>
      <c r="B1541" s="85">
        <v>1537</v>
      </c>
      <c r="C1541" s="85">
        <v>987</v>
      </c>
      <c r="D1541" s="85">
        <v>1537</v>
      </c>
      <c r="E1541" s="86" t="s">
        <v>1969</v>
      </c>
      <c r="F1541" s="85" t="s">
        <v>1482</v>
      </c>
      <c r="G1541" s="86" t="s">
        <v>1970</v>
      </c>
      <c r="H1541" s="85" t="s">
        <v>1</v>
      </c>
      <c r="I1541" s="85">
        <v>1</v>
      </c>
      <c r="J1541" s="88">
        <v>7.2203740565428637E-2</v>
      </c>
      <c r="K1541" s="146">
        <v>0.47995588560912489</v>
      </c>
      <c r="L1541" s="147">
        <v>1.0251276376066689E-9</v>
      </c>
      <c r="M1541" s="147">
        <v>3.902086363112422E-3</v>
      </c>
      <c r="N1541" s="87">
        <v>0.63152985404603268</v>
      </c>
      <c r="O1541" s="88">
        <v>3.8035910263615663E-2</v>
      </c>
      <c r="P1541" s="89">
        <v>60.228206188401664</v>
      </c>
    </row>
    <row r="1542" spans="1:16">
      <c r="A1542" s="75" t="s">
        <v>1972</v>
      </c>
      <c r="B1542" s="85">
        <v>1538</v>
      </c>
      <c r="C1542" s="85">
        <v>988</v>
      </c>
      <c r="D1542" s="85">
        <v>1538</v>
      </c>
      <c r="E1542" s="86" t="s">
        <v>1969</v>
      </c>
      <c r="F1542" s="85" t="s">
        <v>1484</v>
      </c>
      <c r="G1542" s="86" t="s">
        <v>1970</v>
      </c>
      <c r="H1542" s="85" t="s">
        <v>1</v>
      </c>
      <c r="I1542" s="85">
        <v>1</v>
      </c>
      <c r="J1542" s="88">
        <v>0.14141369542247101</v>
      </c>
      <c r="K1542" s="146">
        <v>0.8253249871786501</v>
      </c>
      <c r="L1542" s="147">
        <v>2.0232575819263749E-9</v>
      </c>
      <c r="M1542" s="147">
        <v>4.3537398330307101E-3</v>
      </c>
      <c r="N1542" s="87">
        <v>0.62884818935525888</v>
      </c>
      <c r="O1542" s="88">
        <v>4.6680966369251467E-2</v>
      </c>
      <c r="P1542" s="89">
        <v>74.232489111739682</v>
      </c>
    </row>
    <row r="1543" spans="1:16">
      <c r="A1543" s="75" t="s">
        <v>13330</v>
      </c>
      <c r="B1543" s="85">
        <v>1539</v>
      </c>
      <c r="C1543" s="85">
        <v>8820</v>
      </c>
      <c r="D1543" s="85">
        <v>1539</v>
      </c>
      <c r="E1543" s="86" t="s">
        <v>13331</v>
      </c>
      <c r="F1543" s="85" t="s">
        <v>55</v>
      </c>
      <c r="G1543" s="86" t="s">
        <v>1970</v>
      </c>
      <c r="H1543" s="85" t="s">
        <v>1</v>
      </c>
      <c r="I1543" s="85">
        <v>1</v>
      </c>
      <c r="J1543" s="88">
        <v>0.41518273196414301</v>
      </c>
      <c r="K1543" s="146">
        <v>0.5533325963457254</v>
      </c>
      <c r="L1543" s="147">
        <v>2.892489421906536E-9</v>
      </c>
      <c r="M1543" s="147">
        <v>2.943390685063408E-2</v>
      </c>
      <c r="N1543" s="87">
        <v>5.073208776057343</v>
      </c>
      <c r="O1543" s="88">
        <v>0.3214512908376132</v>
      </c>
      <c r="P1543" s="89">
        <v>63.362519665005763</v>
      </c>
    </row>
    <row r="1544" spans="1:16">
      <c r="A1544" s="75" t="s">
        <v>2000</v>
      </c>
      <c r="B1544" s="85">
        <v>1540</v>
      </c>
      <c r="C1544" s="85">
        <v>998</v>
      </c>
      <c r="D1544" s="85">
        <v>1540</v>
      </c>
      <c r="E1544" s="86" t="s">
        <v>2001</v>
      </c>
      <c r="F1544" s="85" t="s">
        <v>55</v>
      </c>
      <c r="G1544" s="86" t="s">
        <v>2002</v>
      </c>
      <c r="H1544" s="85" t="s">
        <v>260</v>
      </c>
      <c r="I1544" s="85">
        <v>1</v>
      </c>
      <c r="J1544" s="88">
        <v>23033.50424647277</v>
      </c>
      <c r="K1544" s="146">
        <v>81397.777094403064</v>
      </c>
      <c r="L1544" s="147">
        <v>1.178665863872333E-4</v>
      </c>
      <c r="M1544" s="147">
        <v>2294.7879005133091</v>
      </c>
      <c r="N1544" s="87">
        <v>269769.48042880389</v>
      </c>
      <c r="O1544" s="88">
        <v>20558.456267584192</v>
      </c>
      <c r="P1544" s="89">
        <v>76.207494765182929</v>
      </c>
    </row>
    <row r="1545" spans="1:16">
      <c r="A1545" s="75" t="s">
        <v>13332</v>
      </c>
      <c r="B1545" s="85">
        <v>1541</v>
      </c>
      <c r="C1545" s="85">
        <v>8821</v>
      </c>
      <c r="D1545" s="85">
        <v>1541</v>
      </c>
      <c r="E1545" s="86" t="s">
        <v>13333</v>
      </c>
      <c r="F1545" s="85" t="s">
        <v>55</v>
      </c>
      <c r="G1545" s="86" t="s">
        <v>2002</v>
      </c>
      <c r="H1545" s="85" t="s">
        <v>260</v>
      </c>
      <c r="I1545" s="85">
        <v>1</v>
      </c>
      <c r="J1545" s="88">
        <v>23419.49193195521</v>
      </c>
      <c r="K1545" s="146">
        <v>81899.012946368326</v>
      </c>
      <c r="L1545" s="147">
        <v>1.1989030649056039E-4</v>
      </c>
      <c r="M1545" s="147">
        <v>2347.338043485966</v>
      </c>
      <c r="N1545" s="87">
        <v>275527.74244304199</v>
      </c>
      <c r="O1545" s="88">
        <v>20908.408243384929</v>
      </c>
      <c r="P1545" s="89">
        <v>75.884947403099289</v>
      </c>
    </row>
    <row r="1546" spans="1:16">
      <c r="A1546" s="75" t="s">
        <v>13334</v>
      </c>
      <c r="B1546" s="85">
        <v>1542</v>
      </c>
      <c r="C1546" s="85">
        <v>8822</v>
      </c>
      <c r="D1546" s="85">
        <v>1542</v>
      </c>
      <c r="E1546" s="86" t="s">
        <v>13335</v>
      </c>
      <c r="F1546" s="85" t="s">
        <v>55</v>
      </c>
      <c r="G1546" s="86" t="s">
        <v>13336</v>
      </c>
      <c r="H1546" s="85" t="s">
        <v>3007</v>
      </c>
      <c r="I1546" s="85">
        <v>1</v>
      </c>
      <c r="J1546" s="88">
        <v>76.928717166196805</v>
      </c>
      <c r="K1546" s="146">
        <v>79.878310030096415</v>
      </c>
      <c r="L1546" s="147">
        <v>3.4008947398040979E-7</v>
      </c>
      <c r="M1546" s="147">
        <v>10.38895186729275</v>
      </c>
      <c r="N1546" s="87">
        <v>1097.88626034399</v>
      </c>
      <c r="O1546" s="88">
        <v>69.975532811268138</v>
      </c>
      <c r="P1546" s="89">
        <v>63.736595801229342</v>
      </c>
    </row>
    <row r="1547" spans="1:16">
      <c r="A1547" s="75" t="s">
        <v>32840</v>
      </c>
      <c r="B1547" s="85">
        <v>1543</v>
      </c>
      <c r="C1547" s="85">
        <v>21162</v>
      </c>
      <c r="D1547" s="85">
        <v>1543</v>
      </c>
      <c r="E1547" s="86" t="s">
        <v>32841</v>
      </c>
      <c r="F1547" s="85" t="s">
        <v>38</v>
      </c>
      <c r="G1547" s="86" t="s">
        <v>13336</v>
      </c>
      <c r="H1547" s="85" t="s">
        <v>3007</v>
      </c>
      <c r="I1547" s="85">
        <v>1</v>
      </c>
      <c r="J1547" s="88">
        <v>134.3336821454607</v>
      </c>
      <c r="K1547" s="146">
        <v>142.81735565630095</v>
      </c>
      <c r="L1547" s="147">
        <v>6.1159885277625166E-7</v>
      </c>
      <c r="M1547" s="147">
        <v>18.104024296758531</v>
      </c>
      <c r="N1547" s="87">
        <v>1918.1587711098091</v>
      </c>
      <c r="O1547" s="88">
        <v>122.6443791858317</v>
      </c>
      <c r="P1547" s="89">
        <v>63.938596237720233</v>
      </c>
    </row>
    <row r="1548" spans="1:16">
      <c r="A1548" s="75" t="s">
        <v>32842</v>
      </c>
      <c r="B1548" s="85">
        <v>1544</v>
      </c>
      <c r="C1548" s="85">
        <v>21163</v>
      </c>
      <c r="D1548" s="85">
        <v>1544</v>
      </c>
      <c r="E1548" s="86" t="s">
        <v>32841</v>
      </c>
      <c r="F1548" s="85" t="s">
        <v>11</v>
      </c>
      <c r="G1548" s="86" t="s">
        <v>13336</v>
      </c>
      <c r="H1548" s="85" t="s">
        <v>3007</v>
      </c>
      <c r="I1548" s="85">
        <v>1</v>
      </c>
      <c r="J1548" s="88">
        <v>135.48667705949259</v>
      </c>
      <c r="K1548" s="146">
        <v>130.8863816527568</v>
      </c>
      <c r="L1548" s="147">
        <v>5.4780410463387989E-7</v>
      </c>
      <c r="M1548" s="147">
        <v>18.266468862959542</v>
      </c>
      <c r="N1548" s="87">
        <v>1925.107482957538</v>
      </c>
      <c r="O1548" s="88">
        <v>121.7822508036644</v>
      </c>
      <c r="P1548" s="89">
        <v>63.259974771159591</v>
      </c>
    </row>
    <row r="1549" spans="1:16">
      <c r="A1549" s="75" t="s">
        <v>32843</v>
      </c>
      <c r="B1549" s="85">
        <v>1545</v>
      </c>
      <c r="C1549" s="85">
        <v>21164</v>
      </c>
      <c r="D1549" s="85">
        <v>1545</v>
      </c>
      <c r="E1549" s="86" t="s">
        <v>32844</v>
      </c>
      <c r="F1549" s="85" t="s">
        <v>38</v>
      </c>
      <c r="G1549" s="86" t="s">
        <v>13336</v>
      </c>
      <c r="H1549" s="85" t="s">
        <v>3007</v>
      </c>
      <c r="I1549" s="85">
        <v>1</v>
      </c>
      <c r="J1549" s="88">
        <v>67.134531388116258</v>
      </c>
      <c r="K1549" s="146">
        <v>68.701684928152488</v>
      </c>
      <c r="L1549" s="147">
        <v>2.9398583837792878E-7</v>
      </c>
      <c r="M1549" s="147">
        <v>9.0770134866029348</v>
      </c>
      <c r="N1549" s="87">
        <v>960.16330679744226</v>
      </c>
      <c r="O1549" s="88">
        <v>61.278808892973103</v>
      </c>
      <c r="P1549" s="89">
        <v>63.821235886803777</v>
      </c>
    </row>
    <row r="1550" spans="1:16">
      <c r="A1550" s="75" t="s">
        <v>32845</v>
      </c>
      <c r="B1550" s="85">
        <v>1546</v>
      </c>
      <c r="C1550" s="85">
        <v>21165</v>
      </c>
      <c r="D1550" s="85">
        <v>1546</v>
      </c>
      <c r="E1550" s="86" t="s">
        <v>32844</v>
      </c>
      <c r="F1550" s="85" t="s">
        <v>11</v>
      </c>
      <c r="G1550" s="86" t="s">
        <v>13336</v>
      </c>
      <c r="H1550" s="85" t="s">
        <v>3007</v>
      </c>
      <c r="I1550" s="85">
        <v>1</v>
      </c>
      <c r="J1550" s="88">
        <v>66.967432297241018</v>
      </c>
      <c r="K1550" s="146">
        <v>59.53195150620882</v>
      </c>
      <c r="L1550" s="147">
        <v>2.5633989735923358E-7</v>
      </c>
      <c r="M1550" s="147">
        <v>9.0936528524087699</v>
      </c>
      <c r="N1550" s="87">
        <v>954.04987216581935</v>
      </c>
      <c r="O1550" s="88">
        <v>60.192403846631009</v>
      </c>
      <c r="P1550" s="89">
        <v>63.091464715556533</v>
      </c>
    </row>
    <row r="1551" spans="1:16">
      <c r="A1551" s="75" t="s">
        <v>32846</v>
      </c>
      <c r="B1551" s="85">
        <v>1547</v>
      </c>
      <c r="C1551" s="85">
        <v>21166</v>
      </c>
      <c r="D1551" s="85">
        <v>1547</v>
      </c>
      <c r="E1551" s="86" t="s">
        <v>32847</v>
      </c>
      <c r="F1551" s="85" t="s">
        <v>38</v>
      </c>
      <c r="G1551" s="86" t="s">
        <v>13336</v>
      </c>
      <c r="H1551" s="85" t="s">
        <v>3007</v>
      </c>
      <c r="I1551" s="85">
        <v>1</v>
      </c>
      <c r="J1551" s="88">
        <v>22.751540601846742</v>
      </c>
      <c r="K1551" s="146">
        <v>28.052788749831166</v>
      </c>
      <c r="L1551" s="147">
        <v>1.1729450416647081E-7</v>
      </c>
      <c r="M1551" s="147">
        <v>3.0878265206014528</v>
      </c>
      <c r="N1551" s="87">
        <v>324.973248429975</v>
      </c>
      <c r="O1551" s="88">
        <v>20.754524906022731</v>
      </c>
      <c r="P1551" s="89">
        <v>63.865333550662704</v>
      </c>
    </row>
    <row r="1552" spans="1:16">
      <c r="A1552" s="75" t="s">
        <v>32848</v>
      </c>
      <c r="B1552" s="85">
        <v>1548</v>
      </c>
      <c r="C1552" s="85">
        <v>21167</v>
      </c>
      <c r="D1552" s="85">
        <v>1548</v>
      </c>
      <c r="E1552" s="86" t="s">
        <v>32847</v>
      </c>
      <c r="F1552" s="85" t="s">
        <v>11</v>
      </c>
      <c r="G1552" s="86" t="s">
        <v>13336</v>
      </c>
      <c r="H1552" s="85" t="s">
        <v>3007</v>
      </c>
      <c r="I1552" s="85">
        <v>1</v>
      </c>
      <c r="J1552" s="88">
        <v>22.730053623090459</v>
      </c>
      <c r="K1552" s="146">
        <v>22.351705786835325</v>
      </c>
      <c r="L1552" s="147">
        <v>9.0839657511995813E-8</v>
      </c>
      <c r="M1552" s="147">
        <v>3.0973393245310241</v>
      </c>
      <c r="N1552" s="87">
        <v>323.3534876485208</v>
      </c>
      <c r="O1552" s="88">
        <v>20.428361775622552</v>
      </c>
      <c r="P1552" s="89">
        <v>63.176562356512449</v>
      </c>
    </row>
    <row r="1553" spans="1:16">
      <c r="A1553" s="75" t="s">
        <v>1973</v>
      </c>
      <c r="B1553" s="85">
        <v>1549</v>
      </c>
      <c r="C1553" s="85">
        <v>989</v>
      </c>
      <c r="D1553" s="85">
        <v>1549</v>
      </c>
      <c r="E1553" s="86" t="s">
        <v>1974</v>
      </c>
      <c r="F1553" s="85" t="s">
        <v>55</v>
      </c>
      <c r="G1553" s="86" t="s">
        <v>1975</v>
      </c>
      <c r="H1553" s="85" t="s">
        <v>646</v>
      </c>
      <c r="I1553" s="85">
        <v>1</v>
      </c>
      <c r="J1553" s="88">
        <v>0.52516195390449572</v>
      </c>
      <c r="K1553" s="146">
        <v>3.2406231638675322</v>
      </c>
      <c r="L1553" s="147">
        <v>6.9148551161376522E-9</v>
      </c>
      <c r="M1553" s="147">
        <v>5.8370105954982619E-2</v>
      </c>
      <c r="N1553" s="87">
        <v>8.2146435037071495</v>
      </c>
      <c r="O1553" s="88">
        <v>0.45954878121395132</v>
      </c>
      <c r="P1553" s="89">
        <v>55.942632325622363</v>
      </c>
    </row>
    <row r="1554" spans="1:16">
      <c r="A1554" s="75" t="s">
        <v>13337</v>
      </c>
      <c r="B1554" s="85">
        <v>1550</v>
      </c>
      <c r="C1554" s="85">
        <v>8823</v>
      </c>
      <c r="D1554" s="85">
        <v>1550</v>
      </c>
      <c r="E1554" s="86" t="s">
        <v>13338</v>
      </c>
      <c r="F1554" s="85" t="s">
        <v>55</v>
      </c>
      <c r="G1554" s="86" t="s">
        <v>1975</v>
      </c>
      <c r="H1554" s="85" t="s">
        <v>646</v>
      </c>
      <c r="I1554" s="85">
        <v>1</v>
      </c>
      <c r="J1554" s="88">
        <v>0.52542280644142547</v>
      </c>
      <c r="K1554" s="146">
        <v>3.2409397956580031</v>
      </c>
      <c r="L1554" s="147">
        <v>6.9161809507406504E-9</v>
      </c>
      <c r="M1554" s="147">
        <v>5.8404451710034257E-2</v>
      </c>
      <c r="N1554" s="87">
        <v>8.2184987811048966</v>
      </c>
      <c r="O1554" s="88">
        <v>0.45978535370083162</v>
      </c>
      <c r="P1554" s="89">
        <v>55.945175140491777</v>
      </c>
    </row>
    <row r="1555" spans="1:16">
      <c r="A1555" s="75" t="s">
        <v>1976</v>
      </c>
      <c r="B1555" s="85">
        <v>1551</v>
      </c>
      <c r="C1555" s="85">
        <v>990</v>
      </c>
      <c r="D1555" s="85">
        <v>1551</v>
      </c>
      <c r="E1555" s="86" t="s">
        <v>1977</v>
      </c>
      <c r="F1555" s="85" t="s">
        <v>55</v>
      </c>
      <c r="G1555" s="86" t="s">
        <v>1978</v>
      </c>
      <c r="H1555" s="85" t="s">
        <v>646</v>
      </c>
      <c r="I1555" s="85">
        <v>1</v>
      </c>
      <c r="J1555" s="88">
        <v>0.26174841055972659</v>
      </c>
      <c r="K1555" s="146">
        <v>2.1060804866758378</v>
      </c>
      <c r="L1555" s="147">
        <v>4.2806149884245843E-9</v>
      </c>
      <c r="M1555" s="147">
        <v>4.1149250551571558E-2</v>
      </c>
      <c r="N1555" s="87">
        <v>5.2352790908628606</v>
      </c>
      <c r="O1555" s="88">
        <v>0.22518326120679441</v>
      </c>
      <c r="P1555" s="89">
        <v>43.012656498066555</v>
      </c>
    </row>
    <row r="1556" spans="1:16">
      <c r="A1556" s="75" t="s">
        <v>13339</v>
      </c>
      <c r="B1556" s="85">
        <v>1552</v>
      </c>
      <c r="C1556" s="85">
        <v>8824</v>
      </c>
      <c r="D1556" s="85">
        <v>1552</v>
      </c>
      <c r="E1556" s="86" t="s">
        <v>13340</v>
      </c>
      <c r="F1556" s="85" t="s">
        <v>55</v>
      </c>
      <c r="G1556" s="86" t="s">
        <v>1978</v>
      </c>
      <c r="H1556" s="85" t="s">
        <v>646</v>
      </c>
      <c r="I1556" s="85">
        <v>1</v>
      </c>
      <c r="J1556" s="88">
        <v>0.27027465927031158</v>
      </c>
      <c r="K1556" s="146">
        <v>2.1172067024741446</v>
      </c>
      <c r="L1556" s="147">
        <v>4.3254998381616297E-9</v>
      </c>
      <c r="M1556" s="147">
        <v>4.2310260556108509E-2</v>
      </c>
      <c r="N1556" s="87">
        <v>5.3624347557594083</v>
      </c>
      <c r="O1556" s="88">
        <v>0.2329138938695611</v>
      </c>
      <c r="P1556" s="89">
        <v>43.434354817912691</v>
      </c>
    </row>
    <row r="1557" spans="1:16">
      <c r="A1557" s="75" t="s">
        <v>1979</v>
      </c>
      <c r="B1557" s="85">
        <v>1553</v>
      </c>
      <c r="C1557" s="85">
        <v>991</v>
      </c>
      <c r="D1557" s="85">
        <v>1553</v>
      </c>
      <c r="E1557" s="86" t="s">
        <v>1980</v>
      </c>
      <c r="F1557" s="85" t="s">
        <v>55</v>
      </c>
      <c r="G1557" s="86" t="s">
        <v>1981</v>
      </c>
      <c r="H1557" s="85" t="s">
        <v>646</v>
      </c>
      <c r="I1557" s="85">
        <v>1</v>
      </c>
      <c r="J1557" s="88">
        <v>0.53649122231608015</v>
      </c>
      <c r="K1557" s="146">
        <v>3.6361343236813406</v>
      </c>
      <c r="L1557" s="147">
        <v>6.7575163624379663E-9</v>
      </c>
      <c r="M1557" s="147">
        <v>5.0345189293601551E-2</v>
      </c>
      <c r="N1557" s="87">
        <v>7.6832036195578688</v>
      </c>
      <c r="O1557" s="88">
        <v>0.47694404895197051</v>
      </c>
      <c r="P1557" s="89">
        <v>62.07619536958417</v>
      </c>
    </row>
    <row r="1558" spans="1:16">
      <c r="A1558" s="75" t="s">
        <v>13341</v>
      </c>
      <c r="B1558" s="85">
        <v>1554</v>
      </c>
      <c r="C1558" s="85">
        <v>8825</v>
      </c>
      <c r="D1558" s="85">
        <v>1554</v>
      </c>
      <c r="E1558" s="86" t="s">
        <v>13342</v>
      </c>
      <c r="F1558" s="85" t="s">
        <v>55</v>
      </c>
      <c r="G1558" s="86" t="s">
        <v>1981</v>
      </c>
      <c r="H1558" s="85" t="s">
        <v>646</v>
      </c>
      <c r="I1558" s="85">
        <v>1</v>
      </c>
      <c r="J1558" s="88">
        <v>0.54037660147533095</v>
      </c>
      <c r="K1558" s="146">
        <v>3.6412044979691709</v>
      </c>
      <c r="L1558" s="147">
        <v>6.7779702180143269E-9</v>
      </c>
      <c r="M1558" s="147">
        <v>5.0874257143770231E-2</v>
      </c>
      <c r="N1558" s="87">
        <v>7.7411479731816053</v>
      </c>
      <c r="O1558" s="88">
        <v>0.48046686889955792</v>
      </c>
      <c r="P1558" s="89">
        <v>62.06661732395311</v>
      </c>
    </row>
    <row r="1559" spans="1:16">
      <c r="A1559" s="75" t="s">
        <v>1982</v>
      </c>
      <c r="B1559" s="85">
        <v>1555</v>
      </c>
      <c r="C1559" s="85">
        <v>992</v>
      </c>
      <c r="D1559" s="85">
        <v>1555</v>
      </c>
      <c r="E1559" s="86" t="s">
        <v>1983</v>
      </c>
      <c r="F1559" s="85" t="s">
        <v>55</v>
      </c>
      <c r="G1559" s="86" t="s">
        <v>1984</v>
      </c>
      <c r="H1559" s="85" t="s">
        <v>646</v>
      </c>
      <c r="I1559" s="85">
        <v>1</v>
      </c>
      <c r="J1559" s="88">
        <v>0.54539562347087833</v>
      </c>
      <c r="K1559" s="146">
        <v>3.300737540072312</v>
      </c>
      <c r="L1559" s="147">
        <v>7.0619372978703148E-9</v>
      </c>
      <c r="M1559" s="147">
        <v>5.8243944192367322E-2</v>
      </c>
      <c r="N1559" s="87">
        <v>8.2730432567775178</v>
      </c>
      <c r="O1559" s="88">
        <v>0.47817371160785632</v>
      </c>
      <c r="P1559" s="89">
        <v>57.799010202941034</v>
      </c>
    </row>
    <row r="1560" spans="1:16">
      <c r="A1560" s="75" t="s">
        <v>13343</v>
      </c>
      <c r="B1560" s="85">
        <v>1556</v>
      </c>
      <c r="C1560" s="85">
        <v>8826</v>
      </c>
      <c r="D1560" s="85">
        <v>1556</v>
      </c>
      <c r="E1560" s="86" t="s">
        <v>13344</v>
      </c>
      <c r="F1560" s="85" t="s">
        <v>55</v>
      </c>
      <c r="G1560" s="86" t="s">
        <v>1984</v>
      </c>
      <c r="H1560" s="85" t="s">
        <v>646</v>
      </c>
      <c r="I1560" s="85">
        <v>1</v>
      </c>
      <c r="J1560" s="88">
        <v>0.55316638178938604</v>
      </c>
      <c r="K1560" s="146">
        <v>3.3108778886479793</v>
      </c>
      <c r="L1560" s="147">
        <v>7.1028450090230584E-9</v>
      </c>
      <c r="M1560" s="147">
        <v>5.9302079892704827E-2</v>
      </c>
      <c r="N1560" s="87">
        <v>8.3889319640250104</v>
      </c>
      <c r="O1560" s="88">
        <v>0.48521935150303508</v>
      </c>
      <c r="P1560" s="89">
        <v>57.840420399622211</v>
      </c>
    </row>
    <row r="1561" spans="1:16">
      <c r="A1561" s="75" t="s">
        <v>1985</v>
      </c>
      <c r="B1561" s="85">
        <v>1557</v>
      </c>
      <c r="C1561" s="85">
        <v>993</v>
      </c>
      <c r="D1561" s="85">
        <v>1557</v>
      </c>
      <c r="E1561" s="86" t="s">
        <v>1986</v>
      </c>
      <c r="F1561" s="85" t="s">
        <v>55</v>
      </c>
      <c r="G1561" s="86" t="s">
        <v>1987</v>
      </c>
      <c r="H1561" s="85" t="s">
        <v>1</v>
      </c>
      <c r="I1561" s="85">
        <v>1</v>
      </c>
      <c r="J1561" s="88">
        <v>10.217581262292031</v>
      </c>
      <c r="K1561" s="146">
        <v>46.908756269022064</v>
      </c>
      <c r="L1561" s="147">
        <v>9.2463953025819697E-8</v>
      </c>
      <c r="M1561" s="147">
        <v>1.2140724620625221</v>
      </c>
      <c r="N1561" s="87">
        <v>176.4563578576722</v>
      </c>
      <c r="O1561" s="88">
        <v>8.9952343480705892</v>
      </c>
      <c r="P1561" s="89">
        <v>50.977105372003926</v>
      </c>
    </row>
    <row r="1562" spans="1:16">
      <c r="A1562" s="75" t="s">
        <v>13345</v>
      </c>
      <c r="B1562" s="85">
        <v>1558</v>
      </c>
      <c r="C1562" s="85">
        <v>8827</v>
      </c>
      <c r="D1562" s="85">
        <v>1558</v>
      </c>
      <c r="E1562" s="86" t="s">
        <v>13346</v>
      </c>
      <c r="F1562" s="85" t="s">
        <v>55</v>
      </c>
      <c r="G1562" s="86" t="s">
        <v>1987</v>
      </c>
      <c r="H1562" s="85" t="s">
        <v>1</v>
      </c>
      <c r="I1562" s="85">
        <v>1</v>
      </c>
      <c r="J1562" s="88">
        <v>10.221594378244809</v>
      </c>
      <c r="K1562" s="146">
        <v>46.913627527337034</v>
      </c>
      <c r="L1562" s="147">
        <v>9.2484350481250499E-8</v>
      </c>
      <c r="M1562" s="147">
        <v>1.2146008582940839</v>
      </c>
      <c r="N1562" s="87">
        <v>176.51566981763739</v>
      </c>
      <c r="O1562" s="88">
        <v>8.9988739247918232</v>
      </c>
      <c r="P1562" s="89">
        <v>50.980595287029061</v>
      </c>
    </row>
    <row r="1563" spans="1:16">
      <c r="A1563" s="75" t="s">
        <v>1988</v>
      </c>
      <c r="B1563" s="85">
        <v>1559</v>
      </c>
      <c r="C1563" s="85">
        <v>994</v>
      </c>
      <c r="D1563" s="85">
        <v>1559</v>
      </c>
      <c r="E1563" s="86" t="s">
        <v>1989</v>
      </c>
      <c r="F1563" s="85" t="s">
        <v>55</v>
      </c>
      <c r="G1563" s="86" t="s">
        <v>1990</v>
      </c>
      <c r="H1563" s="85" t="s">
        <v>646</v>
      </c>
      <c r="I1563" s="85">
        <v>1</v>
      </c>
      <c r="J1563" s="88">
        <v>5.2295916744043041</v>
      </c>
      <c r="K1563" s="146">
        <v>62.693757136554552</v>
      </c>
      <c r="L1563" s="147">
        <v>1.2149994459403279E-7</v>
      </c>
      <c r="M1563" s="147">
        <v>0.80656905954384217</v>
      </c>
      <c r="N1563" s="87">
        <v>96.573277992714424</v>
      </c>
      <c r="O1563" s="88">
        <v>4.5240680079272604</v>
      </c>
      <c r="P1563" s="89">
        <v>46.845960932055768</v>
      </c>
    </row>
    <row r="1564" spans="1:16">
      <c r="A1564" s="75" t="s">
        <v>13347</v>
      </c>
      <c r="B1564" s="85">
        <v>1560</v>
      </c>
      <c r="C1564" s="85">
        <v>8828</v>
      </c>
      <c r="D1564" s="85">
        <v>1560</v>
      </c>
      <c r="E1564" s="86" t="s">
        <v>13348</v>
      </c>
      <c r="F1564" s="85" t="s">
        <v>55</v>
      </c>
      <c r="G1564" s="86" t="s">
        <v>1990</v>
      </c>
      <c r="H1564" s="85" t="s">
        <v>646</v>
      </c>
      <c r="I1564" s="85">
        <v>1</v>
      </c>
      <c r="J1564" s="88">
        <v>5.3030909007146132</v>
      </c>
      <c r="K1564" s="146">
        <v>62.78528824096874</v>
      </c>
      <c r="L1564" s="147">
        <v>1.2187269525694411E-7</v>
      </c>
      <c r="M1564" s="147">
        <v>0.81661080057158997</v>
      </c>
      <c r="N1564" s="87">
        <v>97.675527631554459</v>
      </c>
      <c r="O1564" s="88">
        <v>4.5906796688755911</v>
      </c>
      <c r="P1564" s="89">
        <v>46.999282012504366</v>
      </c>
    </row>
    <row r="1565" spans="1:16">
      <c r="A1565" s="75" t="s">
        <v>1991</v>
      </c>
      <c r="B1565" s="85">
        <v>1561</v>
      </c>
      <c r="C1565" s="85">
        <v>995</v>
      </c>
      <c r="D1565" s="85">
        <v>1561</v>
      </c>
      <c r="E1565" s="86" t="s">
        <v>1992</v>
      </c>
      <c r="F1565" s="85" t="s">
        <v>55</v>
      </c>
      <c r="G1565" s="86" t="s">
        <v>1993</v>
      </c>
      <c r="H1565" s="85" t="s">
        <v>1</v>
      </c>
      <c r="I1565" s="85">
        <v>1</v>
      </c>
      <c r="J1565" s="88">
        <v>5.9239753892155802</v>
      </c>
      <c r="K1565" s="146">
        <v>82.854734228054411</v>
      </c>
      <c r="L1565" s="147">
        <v>1.5822781484887709E-7</v>
      </c>
      <c r="M1565" s="147">
        <v>0.81068557565510646</v>
      </c>
      <c r="N1565" s="87">
        <v>95.174167443415541</v>
      </c>
      <c r="O1565" s="88">
        <v>5.1567091713640094</v>
      </c>
      <c r="P1565" s="89">
        <v>54.181815401010553</v>
      </c>
    </row>
    <row r="1566" spans="1:16">
      <c r="A1566" s="75" t="s">
        <v>13349</v>
      </c>
      <c r="B1566" s="85">
        <v>1562</v>
      </c>
      <c r="C1566" s="85">
        <v>8829</v>
      </c>
      <c r="D1566" s="85">
        <v>1562</v>
      </c>
      <c r="E1566" s="86" t="s">
        <v>13350</v>
      </c>
      <c r="F1566" s="85" t="s">
        <v>55</v>
      </c>
      <c r="G1566" s="86" t="s">
        <v>1993</v>
      </c>
      <c r="H1566" s="85" t="s">
        <v>1</v>
      </c>
      <c r="I1566" s="85">
        <v>1</v>
      </c>
      <c r="J1566" s="88">
        <v>5.9946477222062624</v>
      </c>
      <c r="K1566" s="146">
        <v>82.942744905375733</v>
      </c>
      <c r="L1566" s="147">
        <v>1.5858622894783039E-7</v>
      </c>
      <c r="M1566" s="147">
        <v>0.82034109587409298</v>
      </c>
      <c r="N1566" s="87">
        <v>96.234022865377014</v>
      </c>
      <c r="O1566" s="88">
        <v>5.2207588453527807</v>
      </c>
      <c r="P1566" s="89">
        <v>54.250655744238877</v>
      </c>
    </row>
    <row r="1567" spans="1:16">
      <c r="A1567" s="75" t="s">
        <v>2007</v>
      </c>
      <c r="B1567" s="85">
        <v>1563</v>
      </c>
      <c r="C1567" s="85">
        <v>1001</v>
      </c>
      <c r="D1567" s="85">
        <v>1563</v>
      </c>
      <c r="E1567" s="86" t="s">
        <v>2008</v>
      </c>
      <c r="F1567" s="85" t="s">
        <v>509</v>
      </c>
      <c r="G1567" s="86" t="s">
        <v>2009</v>
      </c>
      <c r="H1567" s="85" t="s">
        <v>1</v>
      </c>
      <c r="I1567" s="85">
        <v>1</v>
      </c>
      <c r="J1567" s="88">
        <v>4.6690688715651412</v>
      </c>
      <c r="K1567" s="146">
        <v>30.710637139405527</v>
      </c>
      <c r="L1567" s="147">
        <v>3.6828282862521952E-8</v>
      </c>
      <c r="M1567" s="147">
        <v>0.4472650208186037</v>
      </c>
      <c r="N1567" s="87">
        <v>74.288810255930187</v>
      </c>
      <c r="O1567" s="88">
        <v>4.2528664807976737</v>
      </c>
      <c r="P1567" s="89">
        <v>57.247739816349849</v>
      </c>
    </row>
    <row r="1568" spans="1:16">
      <c r="A1568" s="75" t="s">
        <v>2010</v>
      </c>
      <c r="B1568" s="85">
        <v>1564</v>
      </c>
      <c r="C1568" s="85">
        <v>1002</v>
      </c>
      <c r="D1568" s="85">
        <v>1564</v>
      </c>
      <c r="E1568" s="86" t="s">
        <v>2008</v>
      </c>
      <c r="F1568" s="85" t="s">
        <v>38</v>
      </c>
      <c r="G1568" s="86" t="s">
        <v>2009</v>
      </c>
      <c r="H1568" s="85" t="s">
        <v>1</v>
      </c>
      <c r="I1568" s="85">
        <v>1</v>
      </c>
      <c r="J1568" s="88">
        <v>5.5296070741614542</v>
      </c>
      <c r="K1568" s="146">
        <v>31.842085788645484</v>
      </c>
      <c r="L1568" s="147">
        <v>4.043809449922603E-8</v>
      </c>
      <c r="M1568" s="147">
        <v>0.48842409588157859</v>
      </c>
      <c r="N1568" s="87">
        <v>86.30485942308718</v>
      </c>
      <c r="O1568" s="88">
        <v>5.0167140451422361</v>
      </c>
      <c r="P1568" s="89">
        <v>58.127828243704073</v>
      </c>
    </row>
    <row r="1569" spans="1:16">
      <c r="A1569" s="75" t="s">
        <v>13351</v>
      </c>
      <c r="B1569" s="85">
        <v>1565</v>
      </c>
      <c r="C1569" s="85">
        <v>8830</v>
      </c>
      <c r="D1569" s="85">
        <v>1565</v>
      </c>
      <c r="E1569" s="86" t="s">
        <v>13352</v>
      </c>
      <c r="F1569" s="85" t="s">
        <v>55</v>
      </c>
      <c r="G1569" s="86" t="s">
        <v>2009</v>
      </c>
      <c r="H1569" s="85" t="s">
        <v>1</v>
      </c>
      <c r="I1569" s="85">
        <v>1</v>
      </c>
      <c r="J1569" s="88">
        <v>3.9053628432660581</v>
      </c>
      <c r="K1569" s="146">
        <v>23.65393370040886</v>
      </c>
      <c r="L1569" s="147">
        <v>2.864413592510378E-8</v>
      </c>
      <c r="M1569" s="147">
        <v>0.3568158171281362</v>
      </c>
      <c r="N1569" s="87">
        <v>62.203877407878338</v>
      </c>
      <c r="O1569" s="88">
        <v>3.5573102000514698</v>
      </c>
      <c r="P1569" s="89">
        <v>57.187917350003076</v>
      </c>
    </row>
    <row r="1570" spans="1:16">
      <c r="A1570" s="75" t="s">
        <v>26575</v>
      </c>
      <c r="B1570" s="85">
        <v>1566</v>
      </c>
      <c r="C1570" s="85">
        <v>16540</v>
      </c>
      <c r="D1570" s="85">
        <v>1566</v>
      </c>
      <c r="E1570" s="86" t="s">
        <v>26569</v>
      </c>
      <c r="F1570" s="85" t="s">
        <v>38</v>
      </c>
      <c r="G1570" s="86" t="s">
        <v>2009</v>
      </c>
      <c r="H1570" s="85" t="s">
        <v>1</v>
      </c>
      <c r="I1570" s="85">
        <v>1</v>
      </c>
      <c r="J1570" s="88">
        <v>3.145749584121059</v>
      </c>
      <c r="K1570" s="146">
        <v>20.009537445475807</v>
      </c>
      <c r="L1570" s="147">
        <v>2.317284946603762E-8</v>
      </c>
      <c r="M1570" s="147">
        <v>0.29069238027044542</v>
      </c>
      <c r="N1570" s="87">
        <v>50.942822998044981</v>
      </c>
      <c r="O1570" s="88">
        <v>2.8737598506482862</v>
      </c>
      <c r="P1570" s="89">
        <v>56.411476269357351</v>
      </c>
    </row>
    <row r="1571" spans="1:16">
      <c r="A1571" s="75" t="s">
        <v>2003</v>
      </c>
      <c r="B1571" s="85">
        <v>1567</v>
      </c>
      <c r="C1571" s="85">
        <v>999</v>
      </c>
      <c r="D1571" s="85">
        <v>1567</v>
      </c>
      <c r="E1571" s="86" t="s">
        <v>2004</v>
      </c>
      <c r="F1571" s="85" t="s">
        <v>38</v>
      </c>
      <c r="G1571" s="86" t="s">
        <v>2005</v>
      </c>
      <c r="H1571" s="85" t="s">
        <v>1</v>
      </c>
      <c r="I1571" s="85">
        <v>1</v>
      </c>
      <c r="J1571" s="88">
        <v>4.8958861497633483</v>
      </c>
      <c r="K1571" s="146">
        <v>18.829508461169329</v>
      </c>
      <c r="L1571" s="147">
        <v>2.9437145493381919E-8</v>
      </c>
      <c r="M1571" s="147">
        <v>0.35873502911947419</v>
      </c>
      <c r="N1571" s="87">
        <v>71.98376411761835</v>
      </c>
      <c r="O1571" s="88">
        <v>4.3878558837402197</v>
      </c>
      <c r="P1571" s="89">
        <v>60.956188350621026</v>
      </c>
    </row>
    <row r="1572" spans="1:16">
      <c r="A1572" s="75" t="s">
        <v>2006</v>
      </c>
      <c r="B1572" s="85">
        <v>1568</v>
      </c>
      <c r="C1572" s="85">
        <v>1000</v>
      </c>
      <c r="D1572" s="85">
        <v>1568</v>
      </c>
      <c r="E1572" s="86" t="s">
        <v>2004</v>
      </c>
      <c r="F1572" s="85" t="s">
        <v>139</v>
      </c>
      <c r="G1572" s="86" t="s">
        <v>2005</v>
      </c>
      <c r="H1572" s="85" t="s">
        <v>1</v>
      </c>
      <c r="I1572" s="85">
        <v>1</v>
      </c>
      <c r="J1572" s="88">
        <v>4.1875458519168864</v>
      </c>
      <c r="K1572" s="146">
        <v>17.886266658451387</v>
      </c>
      <c r="L1572" s="147">
        <v>2.5980861220635991E-8</v>
      </c>
      <c r="M1572" s="147">
        <v>0.35676378103245099</v>
      </c>
      <c r="N1572" s="87">
        <v>70.107877591734578</v>
      </c>
      <c r="O1572" s="88">
        <v>3.8066619835000419</v>
      </c>
      <c r="P1572" s="89">
        <v>54.297207592957164</v>
      </c>
    </row>
    <row r="1573" spans="1:16">
      <c r="A1573" s="75" t="s">
        <v>13353</v>
      </c>
      <c r="B1573" s="85">
        <v>1569</v>
      </c>
      <c r="C1573" s="85">
        <v>8831</v>
      </c>
      <c r="D1573" s="85">
        <v>1569</v>
      </c>
      <c r="E1573" s="86" t="s">
        <v>13354</v>
      </c>
      <c r="F1573" s="85" t="s">
        <v>55</v>
      </c>
      <c r="G1573" s="86" t="s">
        <v>2005</v>
      </c>
      <c r="H1573" s="85" t="s">
        <v>1</v>
      </c>
      <c r="I1573" s="85">
        <v>1</v>
      </c>
      <c r="J1573" s="88">
        <v>4.9503062505827007</v>
      </c>
      <c r="K1573" s="146">
        <v>18.905775604311319</v>
      </c>
      <c r="L1573" s="147">
        <v>2.974437384775198E-8</v>
      </c>
      <c r="M1573" s="147">
        <v>0.36571269853561372</v>
      </c>
      <c r="N1573" s="87">
        <v>72.76783310516339</v>
      </c>
      <c r="O1573" s="88">
        <v>4.4372670065174944</v>
      </c>
      <c r="P1573" s="89">
        <v>60.978413361640129</v>
      </c>
    </row>
    <row r="1574" spans="1:16">
      <c r="A1574" s="75" t="s">
        <v>13355</v>
      </c>
      <c r="B1574" s="85">
        <v>1570</v>
      </c>
      <c r="C1574" s="85">
        <v>8832</v>
      </c>
      <c r="D1574" s="85">
        <v>1570</v>
      </c>
      <c r="E1574" s="86" t="s">
        <v>13356</v>
      </c>
      <c r="F1574" s="85" t="s">
        <v>55</v>
      </c>
      <c r="G1574" s="86" t="s">
        <v>13357</v>
      </c>
      <c r="H1574" s="85" t="s">
        <v>1</v>
      </c>
      <c r="I1574" s="85">
        <v>1</v>
      </c>
      <c r="J1574" s="88">
        <v>2.4053234348461969</v>
      </c>
      <c r="K1574" s="146">
        <v>16.09499538581759</v>
      </c>
      <c r="L1574" s="147">
        <v>1.896736780865558E-8</v>
      </c>
      <c r="M1574" s="147">
        <v>0.23274176980357891</v>
      </c>
      <c r="N1574" s="87">
        <v>38.537547362182011</v>
      </c>
      <c r="O1574" s="88">
        <v>2.1933485652488298</v>
      </c>
      <c r="P1574" s="89">
        <v>56.91458630294737</v>
      </c>
    </row>
    <row r="1575" spans="1:16">
      <c r="A1575" s="75" t="s">
        <v>24500</v>
      </c>
      <c r="B1575" s="85">
        <v>1571</v>
      </c>
      <c r="C1575" s="85">
        <v>14963</v>
      </c>
      <c r="D1575" s="85">
        <v>1571</v>
      </c>
      <c r="E1575" s="86" t="s">
        <v>24501</v>
      </c>
      <c r="F1575" s="85" t="s">
        <v>38</v>
      </c>
      <c r="G1575" s="86" t="s">
        <v>13357</v>
      </c>
      <c r="H1575" s="85" t="s">
        <v>1</v>
      </c>
      <c r="I1575" s="85">
        <v>1</v>
      </c>
      <c r="J1575" s="88">
        <v>1.324003484757343</v>
      </c>
      <c r="K1575" s="146">
        <v>15.38563681970845</v>
      </c>
      <c r="L1575" s="147">
        <v>2.792790693114772E-8</v>
      </c>
      <c r="M1575" s="147">
        <v>0.27070033187722831</v>
      </c>
      <c r="N1575" s="87">
        <v>16.362152595725021</v>
      </c>
      <c r="O1575" s="88">
        <v>1.141977808097661</v>
      </c>
      <c r="P1575" s="89">
        <v>69.793861254907753</v>
      </c>
    </row>
    <row r="1576" spans="1:16">
      <c r="A1576" s="75" t="s">
        <v>24504</v>
      </c>
      <c r="B1576" s="85">
        <v>1572</v>
      </c>
      <c r="C1576" s="85">
        <v>14966</v>
      </c>
      <c r="D1576" s="85">
        <v>1572</v>
      </c>
      <c r="E1576" s="86" t="s">
        <v>24501</v>
      </c>
      <c r="F1576" s="85" t="s">
        <v>11</v>
      </c>
      <c r="G1576" s="86" t="s">
        <v>13357</v>
      </c>
      <c r="H1576" s="85" t="s">
        <v>1</v>
      </c>
      <c r="I1576" s="85">
        <v>1</v>
      </c>
      <c r="J1576" s="88">
        <v>1.1865419064841121</v>
      </c>
      <c r="K1576" s="146">
        <v>15.183954788349411</v>
      </c>
      <c r="L1576" s="147">
        <v>2.7368353304437241E-8</v>
      </c>
      <c r="M1576" s="147">
        <v>0.26716271806171538</v>
      </c>
      <c r="N1576" s="87">
        <v>15.907317797443261</v>
      </c>
      <c r="O1576" s="88">
        <v>1.023068173613475</v>
      </c>
      <c r="P1576" s="89">
        <v>64.314310347022172</v>
      </c>
    </row>
    <row r="1577" spans="1:16">
      <c r="A1577" s="75" t="s">
        <v>26568</v>
      </c>
      <c r="B1577" s="85">
        <v>1573</v>
      </c>
      <c r="C1577" s="85">
        <v>16534</v>
      </c>
      <c r="D1577" s="85">
        <v>1573</v>
      </c>
      <c r="E1577" s="86" t="s">
        <v>26569</v>
      </c>
      <c r="F1577" s="85" t="s">
        <v>509</v>
      </c>
      <c r="G1577" s="86" t="s">
        <v>13357</v>
      </c>
      <c r="H1577" s="85" t="s">
        <v>1</v>
      </c>
      <c r="I1577" s="85">
        <v>1</v>
      </c>
      <c r="J1577" s="88">
        <v>1.33658735175248</v>
      </c>
      <c r="K1577" s="146">
        <v>18.887512174180319</v>
      </c>
      <c r="L1577" s="147">
        <v>1.7124250800949771E-8</v>
      </c>
      <c r="M1577" s="147">
        <v>0.18947371078828509</v>
      </c>
      <c r="N1577" s="87">
        <v>17.994200364656411</v>
      </c>
      <c r="O1577" s="88">
        <v>1.209103177649572</v>
      </c>
      <c r="P1577" s="89">
        <v>67.194048812774739</v>
      </c>
    </row>
    <row r="1578" spans="1:16">
      <c r="A1578" s="75" t="s">
        <v>26576</v>
      </c>
      <c r="B1578" s="85">
        <v>1574</v>
      </c>
      <c r="C1578" s="85">
        <v>16541</v>
      </c>
      <c r="D1578" s="85">
        <v>1574</v>
      </c>
      <c r="E1578" s="86" t="s">
        <v>26569</v>
      </c>
      <c r="F1578" s="85" t="s">
        <v>38</v>
      </c>
      <c r="G1578" s="86" t="s">
        <v>13357</v>
      </c>
      <c r="H1578" s="85" t="s">
        <v>1</v>
      </c>
      <c r="I1578" s="85">
        <v>1</v>
      </c>
      <c r="J1578" s="88">
        <v>2.5165996672968518</v>
      </c>
      <c r="K1578" s="146">
        <v>16.007629956380658</v>
      </c>
      <c r="L1578" s="147">
        <v>1.8538279572830111E-8</v>
      </c>
      <c r="M1578" s="147">
        <v>0.23255390421635691</v>
      </c>
      <c r="N1578" s="87">
        <v>40.754258398436107</v>
      </c>
      <c r="O1578" s="88">
        <v>2.2990078805186371</v>
      </c>
      <c r="P1578" s="89">
        <v>56.411476269357379</v>
      </c>
    </row>
    <row r="1579" spans="1:16">
      <c r="A1579" s="75" t="s">
        <v>2015</v>
      </c>
      <c r="B1579" s="85">
        <v>1575</v>
      </c>
      <c r="C1579" s="85">
        <v>1005</v>
      </c>
      <c r="D1579" s="85">
        <v>1575</v>
      </c>
      <c r="E1579" s="86" t="s">
        <v>2016</v>
      </c>
      <c r="F1579" s="85" t="s">
        <v>38</v>
      </c>
      <c r="G1579" s="86" t="s">
        <v>2016</v>
      </c>
      <c r="H1579" s="85" t="s">
        <v>1</v>
      </c>
      <c r="I1579" s="85">
        <v>1</v>
      </c>
      <c r="J1579" s="88">
        <v>2.9026568945287381E-4</v>
      </c>
      <c r="K1579" s="146">
        <v>3.6682224167167735E-4</v>
      </c>
      <c r="L1579" s="147">
        <v>3.0873971233911179E-12</v>
      </c>
      <c r="M1579" s="147">
        <v>7.8400934669036458E-5</v>
      </c>
      <c r="N1579" s="87">
        <v>8.9077349854211913E-3</v>
      </c>
      <c r="O1579" s="88">
        <v>2.319975331337073E-4</v>
      </c>
      <c r="P1579" s="89">
        <v>26.044503289939037</v>
      </c>
    </row>
    <row r="1580" spans="1:16">
      <c r="A1580" s="75" t="s">
        <v>2017</v>
      </c>
      <c r="B1580" s="85">
        <v>1576</v>
      </c>
      <c r="C1580" s="85">
        <v>1006</v>
      </c>
      <c r="D1580" s="85">
        <v>1576</v>
      </c>
      <c r="E1580" s="86" t="s">
        <v>2016</v>
      </c>
      <c r="F1580" s="85" t="s">
        <v>139</v>
      </c>
      <c r="G1580" s="86" t="s">
        <v>2016</v>
      </c>
      <c r="H1580" s="85" t="s">
        <v>1</v>
      </c>
      <c r="I1580" s="85">
        <v>1</v>
      </c>
      <c r="J1580" s="88">
        <v>2.4056045398423431</v>
      </c>
      <c r="K1580" s="146">
        <v>16.095352811328986</v>
      </c>
      <c r="L1580" s="147">
        <v>1.8970404892419289E-8</v>
      </c>
      <c r="M1580" s="147">
        <v>0.23281865385713441</v>
      </c>
      <c r="N1580" s="87">
        <v>38.546311300257123</v>
      </c>
      <c r="O1580" s="88">
        <v>2.1935720915826931</v>
      </c>
      <c r="P1580" s="89">
        <v>56.907445033996304</v>
      </c>
    </row>
    <row r="1581" spans="1:16">
      <c r="A1581" s="75" t="s">
        <v>13358</v>
      </c>
      <c r="B1581" s="85">
        <v>1577</v>
      </c>
      <c r="C1581" s="85">
        <v>8833</v>
      </c>
      <c r="D1581" s="85">
        <v>1577</v>
      </c>
      <c r="E1581" s="86" t="s">
        <v>13359</v>
      </c>
      <c r="F1581" s="85" t="s">
        <v>55</v>
      </c>
      <c r="G1581" s="86" t="s">
        <v>2016</v>
      </c>
      <c r="H1581" s="85" t="s">
        <v>1</v>
      </c>
      <c r="I1581" s="85">
        <v>1</v>
      </c>
      <c r="J1581" s="88">
        <v>0.1753304628679058</v>
      </c>
      <c r="K1581" s="146">
        <v>1.1716356046158511</v>
      </c>
      <c r="L1581" s="147">
        <v>1.3833822841573021E-9</v>
      </c>
      <c r="M1581" s="147">
        <v>1.7015439142393E-2</v>
      </c>
      <c r="N1581" s="87">
        <v>2.813362350874006</v>
      </c>
      <c r="O1581" s="88">
        <v>0.15984635091198779</v>
      </c>
      <c r="P1581" s="89">
        <v>56.816837284514577</v>
      </c>
    </row>
    <row r="1582" spans="1:16">
      <c r="A1582" s="75" t="s">
        <v>2018</v>
      </c>
      <c r="B1582" s="85">
        <v>1578</v>
      </c>
      <c r="C1582" s="85">
        <v>1007</v>
      </c>
      <c r="D1582" s="85">
        <v>1578</v>
      </c>
      <c r="E1582" s="86" t="s">
        <v>2019</v>
      </c>
      <c r="F1582" s="85" t="s">
        <v>38</v>
      </c>
      <c r="G1582" s="86" t="s">
        <v>2020</v>
      </c>
      <c r="H1582" s="85" t="s">
        <v>1</v>
      </c>
      <c r="I1582" s="85">
        <v>1</v>
      </c>
      <c r="J1582" s="88">
        <v>6.8538277750549188</v>
      </c>
      <c r="K1582" s="146">
        <v>26.16102980851927</v>
      </c>
      <c r="L1582" s="147">
        <v>4.2035854918221209E-8</v>
      </c>
      <c r="M1582" s="147">
        <v>0.51699123144390047</v>
      </c>
      <c r="N1582" s="87">
        <v>101.3034330828246</v>
      </c>
      <c r="O1582" s="88">
        <v>6.1378038263215888</v>
      </c>
      <c r="P1582" s="89">
        <v>60.588310183953851</v>
      </c>
    </row>
    <row r="1583" spans="1:16">
      <c r="A1583" s="75" t="s">
        <v>2021</v>
      </c>
      <c r="B1583" s="85">
        <v>1579</v>
      </c>
      <c r="C1583" s="85">
        <v>1008</v>
      </c>
      <c r="D1583" s="85">
        <v>1579</v>
      </c>
      <c r="E1583" s="86" t="s">
        <v>2019</v>
      </c>
      <c r="F1583" s="85" t="s">
        <v>139</v>
      </c>
      <c r="G1583" s="86" t="s">
        <v>2020</v>
      </c>
      <c r="H1583" s="85" t="s">
        <v>1</v>
      </c>
      <c r="I1583" s="85">
        <v>1</v>
      </c>
      <c r="J1583" s="88">
        <v>5.8784575511732973</v>
      </c>
      <c r="K1583" s="146">
        <v>24.855240306079313</v>
      </c>
      <c r="L1583" s="147">
        <v>3.7231830948202732E-8</v>
      </c>
      <c r="M1583" s="147">
        <v>0.51020433075355309</v>
      </c>
      <c r="N1583" s="87">
        <v>98.315430220340474</v>
      </c>
      <c r="O1583" s="88">
        <v>5.3348078041185953</v>
      </c>
      <c r="P1583" s="89">
        <v>54.262162024439547</v>
      </c>
    </row>
    <row r="1584" spans="1:16">
      <c r="A1584" s="75" t="s">
        <v>13360</v>
      </c>
      <c r="B1584" s="85">
        <v>1580</v>
      </c>
      <c r="C1584" s="85">
        <v>8834</v>
      </c>
      <c r="D1584" s="85">
        <v>1580</v>
      </c>
      <c r="E1584" s="86" t="s">
        <v>13361</v>
      </c>
      <c r="F1584" s="85" t="s">
        <v>55</v>
      </c>
      <c r="G1584" s="86" t="s">
        <v>2020</v>
      </c>
      <c r="H1584" s="85" t="s">
        <v>1</v>
      </c>
      <c r="I1584" s="85">
        <v>1</v>
      </c>
      <c r="J1584" s="88">
        <v>6.7208821205375742</v>
      </c>
      <c r="K1584" s="146">
        <v>25.986458623357905</v>
      </c>
      <c r="L1584" s="147">
        <v>4.1420244377411651E-8</v>
      </c>
      <c r="M1584" s="147">
        <v>0.52266515717061224</v>
      </c>
      <c r="N1584" s="87">
        <v>101.51351549627741</v>
      </c>
      <c r="O1584" s="88">
        <v>6.0329617716400739</v>
      </c>
      <c r="P1584" s="89">
        <v>59.430133437367836</v>
      </c>
    </row>
    <row r="1585" spans="1:16">
      <c r="A1585" s="75" t="s">
        <v>2022</v>
      </c>
      <c r="B1585" s="85">
        <v>1581</v>
      </c>
      <c r="C1585" s="85">
        <v>1009</v>
      </c>
      <c r="D1585" s="85">
        <v>1581</v>
      </c>
      <c r="E1585" s="86" t="s">
        <v>2023</v>
      </c>
      <c r="F1585" s="85" t="s">
        <v>38</v>
      </c>
      <c r="G1585" s="86" t="s">
        <v>2024</v>
      </c>
      <c r="H1585" s="85" t="s">
        <v>1</v>
      </c>
      <c r="I1585" s="85">
        <v>1</v>
      </c>
      <c r="J1585" s="88">
        <v>16.910336766288509</v>
      </c>
      <c r="K1585" s="146">
        <v>48.681781121744237</v>
      </c>
      <c r="L1585" s="147">
        <v>1.0876067391018051E-7</v>
      </c>
      <c r="M1585" s="147">
        <v>0.94848343181265171</v>
      </c>
      <c r="N1585" s="87">
        <v>230.09048732772499</v>
      </c>
      <c r="O1585" s="88">
        <v>14.98866943253403</v>
      </c>
      <c r="P1585" s="89">
        <v>65.142499399313294</v>
      </c>
    </row>
    <row r="1586" spans="1:16">
      <c r="A1586" s="75" t="s">
        <v>2025</v>
      </c>
      <c r="B1586" s="85">
        <v>1582</v>
      </c>
      <c r="C1586" s="85">
        <v>1010</v>
      </c>
      <c r="D1586" s="85">
        <v>1582</v>
      </c>
      <c r="E1586" s="86" t="s">
        <v>2023</v>
      </c>
      <c r="F1586" s="85" t="s">
        <v>139</v>
      </c>
      <c r="G1586" s="86" t="s">
        <v>2024</v>
      </c>
      <c r="H1586" s="85" t="s">
        <v>1</v>
      </c>
      <c r="I1586" s="85">
        <v>1</v>
      </c>
      <c r="J1586" s="88">
        <v>12.8461923771063</v>
      </c>
      <c r="K1586" s="146">
        <v>43.247757665499833</v>
      </c>
      <c r="L1586" s="147">
        <v>8.9112394991763479E-8</v>
      </c>
      <c r="M1586" s="147">
        <v>0.94272147601940193</v>
      </c>
      <c r="N1586" s="87">
        <v>220.09874668875551</v>
      </c>
      <c r="O1586" s="88">
        <v>11.65752881530018</v>
      </c>
      <c r="P1586" s="89">
        <v>52.964994079613014</v>
      </c>
    </row>
    <row r="1587" spans="1:16">
      <c r="A1587" s="75" t="s">
        <v>13362</v>
      </c>
      <c r="B1587" s="85">
        <v>1583</v>
      </c>
      <c r="C1587" s="85">
        <v>8835</v>
      </c>
      <c r="D1587" s="85">
        <v>1583</v>
      </c>
      <c r="E1587" s="86" t="s">
        <v>13363</v>
      </c>
      <c r="F1587" s="85" t="s">
        <v>55</v>
      </c>
      <c r="G1587" s="86" t="s">
        <v>2024</v>
      </c>
      <c r="H1587" s="85" t="s">
        <v>1</v>
      </c>
      <c r="I1587" s="85">
        <v>1</v>
      </c>
      <c r="J1587" s="88">
        <v>16.964756867107901</v>
      </c>
      <c r="K1587" s="146">
        <v>48.758048264886263</v>
      </c>
      <c r="L1587" s="147">
        <v>1.090679022645504E-7</v>
      </c>
      <c r="M1587" s="147">
        <v>0.95546110122879158</v>
      </c>
      <c r="N1587" s="87">
        <v>230.87455631527021</v>
      </c>
      <c r="O1587" s="88">
        <v>15.038080555311289</v>
      </c>
      <c r="P1587" s="89">
        <v>65.135287297644325</v>
      </c>
    </row>
    <row r="1588" spans="1:16">
      <c r="A1588" s="75" t="s">
        <v>2011</v>
      </c>
      <c r="B1588" s="85">
        <v>1584</v>
      </c>
      <c r="C1588" s="85">
        <v>1003</v>
      </c>
      <c r="D1588" s="85">
        <v>1584</v>
      </c>
      <c r="E1588" s="86" t="s">
        <v>2012</v>
      </c>
      <c r="F1588" s="85" t="s">
        <v>38</v>
      </c>
      <c r="G1588" s="86" t="s">
        <v>2013</v>
      </c>
      <c r="H1588" s="85" t="s">
        <v>1</v>
      </c>
      <c r="I1588" s="85">
        <v>1</v>
      </c>
      <c r="J1588" s="88">
        <v>6.8781733125876627</v>
      </c>
      <c r="K1588" s="146">
        <v>27.790273366270696</v>
      </c>
      <c r="L1588" s="147">
        <v>4.1749837212509348E-8</v>
      </c>
      <c r="M1588" s="147">
        <v>0.49127706008679928</v>
      </c>
      <c r="N1588" s="87">
        <v>101.31002794169051</v>
      </c>
      <c r="O1588" s="88">
        <v>6.1802900109815768</v>
      </c>
      <c r="P1588" s="89">
        <v>61.003734147015273</v>
      </c>
    </row>
    <row r="1589" spans="1:16">
      <c r="A1589" s="75" t="s">
        <v>2014</v>
      </c>
      <c r="B1589" s="85">
        <v>1585</v>
      </c>
      <c r="C1589" s="85">
        <v>1004</v>
      </c>
      <c r="D1589" s="85">
        <v>1585</v>
      </c>
      <c r="E1589" s="86" t="s">
        <v>2012</v>
      </c>
      <c r="F1589" s="85" t="s">
        <v>139</v>
      </c>
      <c r="G1589" s="86" t="s">
        <v>2013</v>
      </c>
      <c r="H1589" s="85" t="s">
        <v>1</v>
      </c>
      <c r="I1589" s="85">
        <v>1</v>
      </c>
      <c r="J1589" s="88">
        <v>5.7887615647987172</v>
      </c>
      <c r="K1589" s="146">
        <v>26.334454155007073</v>
      </c>
      <c r="L1589" s="147">
        <v>3.6487247782542913E-8</v>
      </c>
      <c r="M1589" s="147">
        <v>0.49017200542132999</v>
      </c>
      <c r="N1589" s="87">
        <v>98.67411205955635</v>
      </c>
      <c r="O1589" s="88">
        <v>5.2876731476694658</v>
      </c>
      <c r="P1589" s="89">
        <v>53.587238205680585</v>
      </c>
    </row>
    <row r="1590" spans="1:16">
      <c r="A1590" s="75" t="s">
        <v>13364</v>
      </c>
      <c r="B1590" s="85">
        <v>1586</v>
      </c>
      <c r="C1590" s="85">
        <v>8836</v>
      </c>
      <c r="D1590" s="85">
        <v>1586</v>
      </c>
      <c r="E1590" s="86" t="s">
        <v>13365</v>
      </c>
      <c r="F1590" s="85" t="s">
        <v>55</v>
      </c>
      <c r="G1590" s="86" t="s">
        <v>2013</v>
      </c>
      <c r="H1590" s="85" t="s">
        <v>1</v>
      </c>
      <c r="I1590" s="85">
        <v>1</v>
      </c>
      <c r="J1590" s="88">
        <v>6.9325934134070293</v>
      </c>
      <c r="K1590" s="146">
        <v>27.866540509412737</v>
      </c>
      <c r="L1590" s="147">
        <v>4.2057065566879468E-8</v>
      </c>
      <c r="M1590" s="147">
        <v>0.49825472950293881</v>
      </c>
      <c r="N1590" s="87">
        <v>102.0940969292355</v>
      </c>
      <c r="O1590" s="88">
        <v>6.2297011337588666</v>
      </c>
      <c r="P1590" s="89">
        <v>61.019209936073587</v>
      </c>
    </row>
    <row r="1591" spans="1:16">
      <c r="A1591" s="75" t="s">
        <v>2026</v>
      </c>
      <c r="B1591" s="85">
        <v>1587</v>
      </c>
      <c r="C1591" s="85">
        <v>1011</v>
      </c>
      <c r="D1591" s="85">
        <v>1587</v>
      </c>
      <c r="E1591" s="86" t="s">
        <v>2027</v>
      </c>
      <c r="F1591" s="85" t="s">
        <v>32</v>
      </c>
      <c r="G1591" s="86" t="s">
        <v>2028</v>
      </c>
      <c r="H1591" s="85" t="s">
        <v>1</v>
      </c>
      <c r="I1591" s="85">
        <v>1</v>
      </c>
      <c r="J1591" s="88">
        <v>6.7958847202322786E-3</v>
      </c>
      <c r="K1591" s="146">
        <v>1.4153642668582654E-2</v>
      </c>
      <c r="L1591" s="147">
        <v>4.250243612467164E-11</v>
      </c>
      <c r="M1591" s="147">
        <v>1.4758615156845311E-3</v>
      </c>
      <c r="N1591" s="87">
        <v>9.5837887498994009E-2</v>
      </c>
      <c r="O1591" s="88">
        <v>6.0688553457059133E-3</v>
      </c>
      <c r="P1591" s="89">
        <v>63.324176941709162</v>
      </c>
    </row>
    <row r="1592" spans="1:16">
      <c r="A1592" s="75" t="s">
        <v>2029</v>
      </c>
      <c r="B1592" s="85">
        <v>1588</v>
      </c>
      <c r="C1592" s="85">
        <v>1012</v>
      </c>
      <c r="D1592" s="85">
        <v>1588</v>
      </c>
      <c r="E1592" s="86" t="s">
        <v>2027</v>
      </c>
      <c r="F1592" s="85" t="s">
        <v>38</v>
      </c>
      <c r="G1592" s="86" t="s">
        <v>2028</v>
      </c>
      <c r="H1592" s="85" t="s">
        <v>1</v>
      </c>
      <c r="I1592" s="85">
        <v>1</v>
      </c>
      <c r="J1592" s="88">
        <v>7.3349007428328856E-3</v>
      </c>
      <c r="K1592" s="146">
        <v>1.4992971075742692E-2</v>
      </c>
      <c r="L1592" s="147">
        <v>4.9692045498799871E-11</v>
      </c>
      <c r="M1592" s="147">
        <v>1.5018253258551079E-3</v>
      </c>
      <c r="N1592" s="87">
        <v>0.10073432432923379</v>
      </c>
      <c r="O1592" s="88">
        <v>6.5785400873418446E-3</v>
      </c>
      <c r="P1592" s="89">
        <v>65.305844171257405</v>
      </c>
    </row>
    <row r="1593" spans="1:16">
      <c r="A1593" s="75" t="s">
        <v>13366</v>
      </c>
      <c r="B1593" s="85">
        <v>1589</v>
      </c>
      <c r="C1593" s="85">
        <v>8837</v>
      </c>
      <c r="D1593" s="85">
        <v>1589</v>
      </c>
      <c r="E1593" s="86" t="s">
        <v>13367</v>
      </c>
      <c r="F1593" s="85" t="s">
        <v>38</v>
      </c>
      <c r="G1593" s="86" t="s">
        <v>2028</v>
      </c>
      <c r="H1593" s="85" t="s">
        <v>1</v>
      </c>
      <c r="I1593" s="85">
        <v>1</v>
      </c>
      <c r="J1593" s="88">
        <v>7.3349007428328856E-3</v>
      </c>
      <c r="K1593" s="146">
        <v>1.4992971075742692E-2</v>
      </c>
      <c r="L1593" s="147">
        <v>4.9692045498799871E-11</v>
      </c>
      <c r="M1593" s="147">
        <v>1.5018253258551079E-3</v>
      </c>
      <c r="N1593" s="87">
        <v>0.10073432432923379</v>
      </c>
      <c r="O1593" s="88">
        <v>6.5785400873418446E-3</v>
      </c>
      <c r="P1593" s="89">
        <v>65.305844171257405</v>
      </c>
    </row>
    <row r="1594" spans="1:16">
      <c r="A1594" s="75" t="s">
        <v>13368</v>
      </c>
      <c r="B1594" s="85">
        <v>1590</v>
      </c>
      <c r="C1594" s="85">
        <v>8838</v>
      </c>
      <c r="D1594" s="85">
        <v>1590</v>
      </c>
      <c r="E1594" s="86" t="s">
        <v>13367</v>
      </c>
      <c r="F1594" s="85" t="s">
        <v>11</v>
      </c>
      <c r="G1594" s="86" t="s">
        <v>2028</v>
      </c>
      <c r="H1594" s="85" t="s">
        <v>1</v>
      </c>
      <c r="I1594" s="85">
        <v>1</v>
      </c>
      <c r="J1594" s="88">
        <v>6.7958847202322786E-3</v>
      </c>
      <c r="K1594" s="146">
        <v>1.4153642668582654E-2</v>
      </c>
      <c r="L1594" s="147">
        <v>4.250243612467164E-11</v>
      </c>
      <c r="M1594" s="147">
        <v>1.4758615156845311E-3</v>
      </c>
      <c r="N1594" s="87">
        <v>9.5837887498994009E-2</v>
      </c>
      <c r="O1594" s="88">
        <v>6.0688553457059133E-3</v>
      </c>
      <c r="P1594" s="89">
        <v>63.324176941709162</v>
      </c>
    </row>
    <row r="1595" spans="1:16">
      <c r="A1595" s="75" t="s">
        <v>2030</v>
      </c>
      <c r="B1595" s="85">
        <v>1591</v>
      </c>
      <c r="C1595" s="85">
        <v>1013</v>
      </c>
      <c r="D1595" s="85">
        <v>1591</v>
      </c>
      <c r="E1595" s="86" t="s">
        <v>2031</v>
      </c>
      <c r="F1595" s="85" t="s">
        <v>232</v>
      </c>
      <c r="G1595" s="86" t="s">
        <v>2032</v>
      </c>
      <c r="H1595" s="85" t="s">
        <v>1</v>
      </c>
      <c r="I1595" s="85">
        <v>1</v>
      </c>
      <c r="J1595" s="88">
        <v>0.25871054684097511</v>
      </c>
      <c r="K1595" s="146">
        <v>0.17724591457122196</v>
      </c>
      <c r="L1595" s="147">
        <v>8.4532882164036133E-10</v>
      </c>
      <c r="M1595" s="147">
        <v>3.0034576960163931E-2</v>
      </c>
      <c r="N1595" s="87">
        <v>2.7990671372489149</v>
      </c>
      <c r="O1595" s="88">
        <v>0.24163862884113349</v>
      </c>
      <c r="P1595" s="89">
        <v>86.328271882263564</v>
      </c>
    </row>
    <row r="1596" spans="1:16">
      <c r="A1596" s="75" t="s">
        <v>2033</v>
      </c>
      <c r="B1596" s="85">
        <v>1592</v>
      </c>
      <c r="C1596" s="85">
        <v>1014</v>
      </c>
      <c r="D1596" s="85">
        <v>1592</v>
      </c>
      <c r="E1596" s="86" t="s">
        <v>2031</v>
      </c>
      <c r="F1596" s="85" t="s">
        <v>38</v>
      </c>
      <c r="G1596" s="86" t="s">
        <v>2032</v>
      </c>
      <c r="H1596" s="85" t="s">
        <v>1</v>
      </c>
      <c r="I1596" s="85">
        <v>1</v>
      </c>
      <c r="J1596" s="88">
        <v>0.27259034557433209</v>
      </c>
      <c r="K1596" s="146">
        <v>0.19568564418475851</v>
      </c>
      <c r="L1596" s="147">
        <v>9.0262330212663736E-10</v>
      </c>
      <c r="M1596" s="147">
        <v>3.0601247978937731E-2</v>
      </c>
      <c r="N1596" s="87">
        <v>3.002433995884525</v>
      </c>
      <c r="O1596" s="88">
        <v>0.25464294393204101</v>
      </c>
      <c r="P1596" s="89">
        <v>84.812170486040117</v>
      </c>
    </row>
    <row r="1597" spans="1:16">
      <c r="A1597" s="75" t="s">
        <v>13369</v>
      </c>
      <c r="B1597" s="85">
        <v>1593</v>
      </c>
      <c r="C1597" s="85">
        <v>8839</v>
      </c>
      <c r="D1597" s="85">
        <v>1593</v>
      </c>
      <c r="E1597" s="86" t="s">
        <v>13370</v>
      </c>
      <c r="F1597" s="85" t="s">
        <v>232</v>
      </c>
      <c r="G1597" s="86" t="s">
        <v>2032</v>
      </c>
      <c r="H1597" s="85" t="s">
        <v>1</v>
      </c>
      <c r="I1597" s="85">
        <v>1</v>
      </c>
      <c r="J1597" s="88">
        <v>0.25871054684097511</v>
      </c>
      <c r="K1597" s="146">
        <v>0.17724591457122196</v>
      </c>
      <c r="L1597" s="147">
        <v>8.4532882164036133E-10</v>
      </c>
      <c r="M1597" s="147">
        <v>3.0034576960163931E-2</v>
      </c>
      <c r="N1597" s="87">
        <v>2.7990671372489149</v>
      </c>
      <c r="O1597" s="88">
        <v>0.24163862884113349</v>
      </c>
      <c r="P1597" s="89">
        <v>86.328271882263564</v>
      </c>
    </row>
    <row r="1598" spans="1:16">
      <c r="A1598" s="75" t="s">
        <v>13371</v>
      </c>
      <c r="B1598" s="85">
        <v>1594</v>
      </c>
      <c r="C1598" s="85">
        <v>8840</v>
      </c>
      <c r="D1598" s="85">
        <v>1594</v>
      </c>
      <c r="E1598" s="86" t="s">
        <v>13370</v>
      </c>
      <c r="F1598" s="85" t="s">
        <v>38</v>
      </c>
      <c r="G1598" s="86" t="s">
        <v>2032</v>
      </c>
      <c r="H1598" s="85" t="s">
        <v>1</v>
      </c>
      <c r="I1598" s="85">
        <v>1</v>
      </c>
      <c r="J1598" s="88">
        <v>0.27259034557433209</v>
      </c>
      <c r="K1598" s="146">
        <v>0.19568564418475856</v>
      </c>
      <c r="L1598" s="147">
        <v>9.0262330212663746E-10</v>
      </c>
      <c r="M1598" s="147">
        <v>3.0601247978937731E-2</v>
      </c>
      <c r="N1598" s="87">
        <v>3.002433995884525</v>
      </c>
      <c r="O1598" s="88">
        <v>0.25464294393204101</v>
      </c>
      <c r="P1598" s="89">
        <v>84.812170486040117</v>
      </c>
    </row>
    <row r="1599" spans="1:16">
      <c r="A1599" s="75" t="s">
        <v>2037</v>
      </c>
      <c r="B1599" s="85">
        <v>1595</v>
      </c>
      <c r="C1599" s="85">
        <v>1017</v>
      </c>
      <c r="D1599" s="85">
        <v>1595</v>
      </c>
      <c r="E1599" s="86" t="s">
        <v>2038</v>
      </c>
      <c r="F1599" s="85" t="s">
        <v>283</v>
      </c>
      <c r="G1599" s="86" t="s">
        <v>2039</v>
      </c>
      <c r="H1599" s="85" t="s">
        <v>1</v>
      </c>
      <c r="I1599" s="85">
        <v>1</v>
      </c>
      <c r="J1599" s="88">
        <v>3.197986336200378</v>
      </c>
      <c r="K1599" s="146">
        <v>3.0549886256852177</v>
      </c>
      <c r="L1599" s="147">
        <v>1.252914185022342E-8</v>
      </c>
      <c r="M1599" s="147">
        <v>7.0785061864869908E-2</v>
      </c>
      <c r="N1599" s="87">
        <v>18.83940186961896</v>
      </c>
      <c r="O1599" s="88">
        <v>1.801885205376009</v>
      </c>
      <c r="P1599" s="89">
        <v>95.644501765302252</v>
      </c>
    </row>
    <row r="1600" spans="1:16">
      <c r="A1600" s="75" t="s">
        <v>2040</v>
      </c>
      <c r="B1600" s="85">
        <v>1596</v>
      </c>
      <c r="C1600" s="85">
        <v>1018</v>
      </c>
      <c r="D1600" s="85">
        <v>1596</v>
      </c>
      <c r="E1600" s="86" t="s">
        <v>2038</v>
      </c>
      <c r="F1600" s="85" t="s">
        <v>38</v>
      </c>
      <c r="G1600" s="86" t="s">
        <v>2039</v>
      </c>
      <c r="H1600" s="85" t="s">
        <v>1</v>
      </c>
      <c r="I1600" s="85">
        <v>1</v>
      </c>
      <c r="J1600" s="88">
        <v>2.086307914268164</v>
      </c>
      <c r="K1600" s="146">
        <v>1.9418562399308985</v>
      </c>
      <c r="L1600" s="147">
        <v>8.2588600179705713E-9</v>
      </c>
      <c r="M1600" s="147">
        <v>0.1225500173509579</v>
      </c>
      <c r="N1600" s="87">
        <v>18.949939534257581</v>
      </c>
      <c r="O1600" s="88">
        <v>1.244803729514353</v>
      </c>
      <c r="P1600" s="89">
        <v>65.689060762648069</v>
      </c>
    </row>
    <row r="1601" spans="1:16">
      <c r="A1601" s="75" t="s">
        <v>2041</v>
      </c>
      <c r="B1601" s="85">
        <v>1597</v>
      </c>
      <c r="C1601" s="85">
        <v>1019</v>
      </c>
      <c r="D1601" s="85">
        <v>1597</v>
      </c>
      <c r="E1601" s="86" t="s">
        <v>2038</v>
      </c>
      <c r="F1601" s="85" t="s">
        <v>11</v>
      </c>
      <c r="G1601" s="86" t="s">
        <v>2039</v>
      </c>
      <c r="H1601" s="85" t="s">
        <v>1</v>
      </c>
      <c r="I1601" s="85">
        <v>1</v>
      </c>
      <c r="J1601" s="88">
        <v>1.2891981202975551</v>
      </c>
      <c r="K1601" s="146">
        <v>1.301767906923984</v>
      </c>
      <c r="L1601" s="147">
        <v>5.4028402299569687E-9</v>
      </c>
      <c r="M1601" s="147">
        <v>0.13530193346021779</v>
      </c>
      <c r="N1601" s="87">
        <v>19.09469833736501</v>
      </c>
      <c r="O1601" s="88">
        <v>1.0632156807284681</v>
      </c>
      <c r="P1601" s="89">
        <v>55.681198097167083</v>
      </c>
    </row>
    <row r="1602" spans="1:16">
      <c r="A1602" s="75" t="s">
        <v>2042</v>
      </c>
      <c r="B1602" s="85">
        <v>1598</v>
      </c>
      <c r="C1602" s="85">
        <v>1020</v>
      </c>
      <c r="D1602" s="85">
        <v>1598</v>
      </c>
      <c r="E1602" s="86" t="s">
        <v>2038</v>
      </c>
      <c r="F1602" s="85" t="s">
        <v>318</v>
      </c>
      <c r="G1602" s="86" t="s">
        <v>2039</v>
      </c>
      <c r="H1602" s="85" t="s">
        <v>1</v>
      </c>
      <c r="I1602" s="85">
        <v>1</v>
      </c>
      <c r="J1602" s="88">
        <v>2.0326625745565501</v>
      </c>
      <c r="K1602" s="146">
        <v>1.754883773910064</v>
      </c>
      <c r="L1602" s="147">
        <v>7.7563341932267382E-9</v>
      </c>
      <c r="M1602" s="147">
        <v>0.13369251161067311</v>
      </c>
      <c r="N1602" s="87">
        <v>18.5631947368956</v>
      </c>
      <c r="O1602" s="88">
        <v>1.076487034413903</v>
      </c>
      <c r="P1602" s="89">
        <v>57.990397109518682</v>
      </c>
    </row>
    <row r="1603" spans="1:16">
      <c r="A1603" s="75" t="s">
        <v>13372</v>
      </c>
      <c r="B1603" s="85">
        <v>1599</v>
      </c>
      <c r="C1603" s="85">
        <v>8841</v>
      </c>
      <c r="D1603" s="85">
        <v>1599</v>
      </c>
      <c r="E1603" s="86" t="s">
        <v>13373</v>
      </c>
      <c r="F1603" s="85" t="s">
        <v>283</v>
      </c>
      <c r="G1603" s="86" t="s">
        <v>2039</v>
      </c>
      <c r="H1603" s="85" t="s">
        <v>1</v>
      </c>
      <c r="I1603" s="85">
        <v>1</v>
      </c>
      <c r="J1603" s="88">
        <v>3.244840306555469</v>
      </c>
      <c r="K1603" s="146">
        <v>3.1271194425294033</v>
      </c>
      <c r="L1603" s="147">
        <v>1.280701005702406E-8</v>
      </c>
      <c r="M1603" s="147">
        <v>7.655157154189865E-2</v>
      </c>
      <c r="N1603" s="87">
        <v>19.492986878229878</v>
      </c>
      <c r="O1603" s="88">
        <v>1.844279701266726</v>
      </c>
      <c r="P1603" s="89">
        <v>94.612473336574752</v>
      </c>
    </row>
    <row r="1604" spans="1:16">
      <c r="A1604" s="75" t="s">
        <v>13374</v>
      </c>
      <c r="B1604" s="85">
        <v>1600</v>
      </c>
      <c r="C1604" s="85">
        <v>8842</v>
      </c>
      <c r="D1604" s="85">
        <v>1600</v>
      </c>
      <c r="E1604" s="86" t="s">
        <v>13373</v>
      </c>
      <c r="F1604" s="85" t="s">
        <v>38</v>
      </c>
      <c r="G1604" s="86" t="s">
        <v>2039</v>
      </c>
      <c r="H1604" s="85" t="s">
        <v>1</v>
      </c>
      <c r="I1604" s="85">
        <v>1</v>
      </c>
      <c r="J1604" s="88">
        <v>2.1327870295391231</v>
      </c>
      <c r="K1604" s="146">
        <v>2.0124679686870373</v>
      </c>
      <c r="L1604" s="147">
        <v>8.5368574932132096E-9</v>
      </c>
      <c r="M1604" s="147">
        <v>0.12838876567717261</v>
      </c>
      <c r="N1604" s="87">
        <v>19.610351357182029</v>
      </c>
      <c r="O1604" s="88">
        <v>1.2871455060649239</v>
      </c>
      <c r="P1604" s="89">
        <v>65.636024700471467</v>
      </c>
    </row>
    <row r="1605" spans="1:16">
      <c r="A1605" s="75" t="s">
        <v>13375</v>
      </c>
      <c r="B1605" s="85">
        <v>1601</v>
      </c>
      <c r="C1605" s="85">
        <v>8843</v>
      </c>
      <c r="D1605" s="85">
        <v>1601</v>
      </c>
      <c r="E1605" s="86" t="s">
        <v>13373</v>
      </c>
      <c r="F1605" s="85" t="s">
        <v>11</v>
      </c>
      <c r="G1605" s="86" t="s">
        <v>2039</v>
      </c>
      <c r="H1605" s="85" t="s">
        <v>1</v>
      </c>
      <c r="I1605" s="85">
        <v>1</v>
      </c>
      <c r="J1605" s="88">
        <v>1.317770407467231</v>
      </c>
      <c r="K1605" s="146">
        <v>1.3334627779667554</v>
      </c>
      <c r="L1605" s="147">
        <v>5.5431132212088026E-9</v>
      </c>
      <c r="M1605" s="147">
        <v>0.13929322322270199</v>
      </c>
      <c r="N1605" s="87">
        <v>19.533946172538698</v>
      </c>
      <c r="O1605" s="88">
        <v>1.088845996690228</v>
      </c>
      <c r="P1605" s="89">
        <v>55.741220287632125</v>
      </c>
    </row>
    <row r="1606" spans="1:16">
      <c r="A1606" s="75" t="s">
        <v>13376</v>
      </c>
      <c r="B1606" s="85">
        <v>1602</v>
      </c>
      <c r="C1606" s="85">
        <v>8844</v>
      </c>
      <c r="D1606" s="85">
        <v>1602</v>
      </c>
      <c r="E1606" s="86" t="s">
        <v>13373</v>
      </c>
      <c r="F1606" s="85" t="s">
        <v>318</v>
      </c>
      <c r="G1606" s="86" t="s">
        <v>2039</v>
      </c>
      <c r="H1606" s="85" t="s">
        <v>1</v>
      </c>
      <c r="I1606" s="85">
        <v>1</v>
      </c>
      <c r="J1606" s="88">
        <v>2.0831530459421321</v>
      </c>
      <c r="K1606" s="146">
        <v>1.8291404309348716</v>
      </c>
      <c r="L1606" s="147">
        <v>8.0589461411397423E-9</v>
      </c>
      <c r="M1606" s="147">
        <v>0.1402706181398955</v>
      </c>
      <c r="N1606" s="87">
        <v>19.27913632570646</v>
      </c>
      <c r="O1606" s="88">
        <v>1.12243939833373</v>
      </c>
      <c r="P1606" s="89">
        <v>58.220419181179246</v>
      </c>
    </row>
    <row r="1607" spans="1:16">
      <c r="A1607" s="75" t="s">
        <v>3245</v>
      </c>
      <c r="B1607" s="85">
        <v>1603</v>
      </c>
      <c r="C1607" s="85">
        <v>1745</v>
      </c>
      <c r="D1607" s="85">
        <v>1603</v>
      </c>
      <c r="E1607" s="86" t="s">
        <v>3246</v>
      </c>
      <c r="F1607" s="85" t="s">
        <v>38</v>
      </c>
      <c r="G1607" s="86" t="s">
        <v>3247</v>
      </c>
      <c r="H1607" s="85" t="s">
        <v>1</v>
      </c>
      <c r="I1607" s="85">
        <v>1</v>
      </c>
      <c r="J1607" s="88">
        <v>0.32471249913429151</v>
      </c>
      <c r="K1607" s="146">
        <v>0.38061139469640576</v>
      </c>
      <c r="L1607" s="147">
        <v>1.539544653754655E-9</v>
      </c>
      <c r="M1607" s="147">
        <v>3.7396595936266951E-2</v>
      </c>
      <c r="N1607" s="87">
        <v>4.9243422186953021</v>
      </c>
      <c r="O1607" s="88">
        <v>0.2897280645353254</v>
      </c>
      <c r="P1607" s="89">
        <v>58.835891509605204</v>
      </c>
    </row>
    <row r="1608" spans="1:16">
      <c r="A1608" s="75" t="s">
        <v>3248</v>
      </c>
      <c r="B1608" s="85">
        <v>1604</v>
      </c>
      <c r="C1608" s="85">
        <v>1746</v>
      </c>
      <c r="D1608" s="85">
        <v>1604</v>
      </c>
      <c r="E1608" s="86" t="s">
        <v>3246</v>
      </c>
      <c r="F1608" s="85" t="s">
        <v>1088</v>
      </c>
      <c r="G1608" s="86" t="s">
        <v>3247</v>
      </c>
      <c r="H1608" s="85" t="s">
        <v>1</v>
      </c>
      <c r="I1608" s="85">
        <v>1</v>
      </c>
      <c r="J1608" s="88">
        <v>0.29085680519631552</v>
      </c>
      <c r="K1608" s="146">
        <v>0.5635499763876417</v>
      </c>
      <c r="L1608" s="147">
        <v>1.4851946173726169E-9</v>
      </c>
      <c r="M1608" s="147">
        <v>3.3476136049496549E-2</v>
      </c>
      <c r="N1608" s="87">
        <v>4.1924412158020008</v>
      </c>
      <c r="O1608" s="88">
        <v>0.26366776100450462</v>
      </c>
      <c r="P1608" s="89">
        <v>62.891224332662659</v>
      </c>
    </row>
    <row r="1609" spans="1:16">
      <c r="A1609" s="75" t="s">
        <v>13377</v>
      </c>
      <c r="B1609" s="85">
        <v>1605</v>
      </c>
      <c r="C1609" s="85">
        <v>8845</v>
      </c>
      <c r="D1609" s="85">
        <v>1605</v>
      </c>
      <c r="E1609" s="86" t="s">
        <v>13378</v>
      </c>
      <c r="F1609" s="85" t="s">
        <v>55</v>
      </c>
      <c r="G1609" s="86" t="s">
        <v>3247</v>
      </c>
      <c r="H1609" s="85" t="s">
        <v>1</v>
      </c>
      <c r="I1609" s="85">
        <v>1</v>
      </c>
      <c r="J1609" s="88">
        <v>0.36576718669666192</v>
      </c>
      <c r="K1609" s="146">
        <v>0.57387022454608028</v>
      </c>
      <c r="L1609" s="147">
        <v>1.9944270841666989E-9</v>
      </c>
      <c r="M1609" s="147">
        <v>4.2735786637367837E-2</v>
      </c>
      <c r="N1609" s="87">
        <v>5.371072472846194</v>
      </c>
      <c r="O1609" s="88">
        <v>0.32897727829908452</v>
      </c>
      <c r="P1609" s="89">
        <v>61.249830450482754</v>
      </c>
    </row>
    <row r="1610" spans="1:16">
      <c r="A1610" s="75" t="s">
        <v>2043</v>
      </c>
      <c r="B1610" s="85">
        <v>1606</v>
      </c>
      <c r="C1610" s="85">
        <v>1021</v>
      </c>
      <c r="D1610" s="85">
        <v>1606</v>
      </c>
      <c r="E1610" s="86" t="s">
        <v>2044</v>
      </c>
      <c r="F1610" s="85" t="s">
        <v>38</v>
      </c>
      <c r="G1610" s="86" t="s">
        <v>2045</v>
      </c>
      <c r="H1610" s="85" t="s">
        <v>1</v>
      </c>
      <c r="I1610" s="85">
        <v>1</v>
      </c>
      <c r="J1610" s="88">
        <v>3.972719771789301</v>
      </c>
      <c r="K1610" s="146">
        <v>5.254070536147176</v>
      </c>
      <c r="L1610" s="147">
        <v>1.6922803102723771E-8</v>
      </c>
      <c r="M1610" s="147">
        <v>0.19498277315782939</v>
      </c>
      <c r="N1610" s="87">
        <v>54.112492943623728</v>
      </c>
      <c r="O1610" s="88">
        <v>3.4004885609665849</v>
      </c>
      <c r="P1610" s="89">
        <v>62.841099642356745</v>
      </c>
    </row>
    <row r="1611" spans="1:16">
      <c r="A1611" s="75" t="s">
        <v>2046</v>
      </c>
      <c r="B1611" s="85">
        <v>1607</v>
      </c>
      <c r="C1611" s="85">
        <v>1022</v>
      </c>
      <c r="D1611" s="85">
        <v>1607</v>
      </c>
      <c r="E1611" s="86" t="s">
        <v>2044</v>
      </c>
      <c r="F1611" s="85" t="s">
        <v>11</v>
      </c>
      <c r="G1611" s="86" t="s">
        <v>2045</v>
      </c>
      <c r="H1611" s="85" t="s">
        <v>1</v>
      </c>
      <c r="I1611" s="85">
        <v>1</v>
      </c>
      <c r="J1611" s="88">
        <v>2.6792767488460689</v>
      </c>
      <c r="K1611" s="146">
        <v>3.3295515300363743</v>
      </c>
      <c r="L1611" s="147">
        <v>1.1791957274138791E-8</v>
      </c>
      <c r="M1611" s="147">
        <v>0.14910135159961219</v>
      </c>
      <c r="N1611" s="87">
        <v>49.417570565915277</v>
      </c>
      <c r="O1611" s="88">
        <v>2.269987278099459</v>
      </c>
      <c r="P1611" s="89">
        <v>45.934821402676043</v>
      </c>
    </row>
    <row r="1612" spans="1:16">
      <c r="A1612" s="75" t="s">
        <v>13379</v>
      </c>
      <c r="B1612" s="85">
        <v>1608</v>
      </c>
      <c r="C1612" s="85">
        <v>8846</v>
      </c>
      <c r="D1612" s="85">
        <v>1608</v>
      </c>
      <c r="E1612" s="86" t="s">
        <v>13380</v>
      </c>
      <c r="F1612" s="85" t="s">
        <v>38</v>
      </c>
      <c r="G1612" s="86" t="s">
        <v>2045</v>
      </c>
      <c r="H1612" s="85" t="s">
        <v>1</v>
      </c>
      <c r="I1612" s="85">
        <v>1</v>
      </c>
      <c r="J1612" s="88">
        <v>4.0272679390786319</v>
      </c>
      <c r="K1612" s="146">
        <v>5.3306590606608362</v>
      </c>
      <c r="L1612" s="147">
        <v>1.7231029381306578E-8</v>
      </c>
      <c r="M1612" s="147">
        <v>0.20196926728651751</v>
      </c>
      <c r="N1612" s="87">
        <v>54.895715324395482</v>
      </c>
      <c r="O1612" s="88">
        <v>3.4500534341056119</v>
      </c>
      <c r="P1612" s="89">
        <v>62.847408285295074</v>
      </c>
    </row>
    <row r="1613" spans="1:16">
      <c r="A1613" s="75" t="s">
        <v>13381</v>
      </c>
      <c r="B1613" s="85">
        <v>1609</v>
      </c>
      <c r="C1613" s="85">
        <v>8847</v>
      </c>
      <c r="D1613" s="85">
        <v>1609</v>
      </c>
      <c r="E1613" s="86" t="s">
        <v>13380</v>
      </c>
      <c r="F1613" s="85" t="s">
        <v>11</v>
      </c>
      <c r="G1613" s="86" t="s">
        <v>2045</v>
      </c>
      <c r="H1613" s="85" t="s">
        <v>1</v>
      </c>
      <c r="I1613" s="85">
        <v>1</v>
      </c>
      <c r="J1613" s="88">
        <v>2.7078498404154878</v>
      </c>
      <c r="K1613" s="146">
        <v>3.3612471034098808</v>
      </c>
      <c r="L1613" s="147">
        <v>1.1932234899254509E-8</v>
      </c>
      <c r="M1613" s="147">
        <v>0.15309275701638511</v>
      </c>
      <c r="N1613" s="87">
        <v>49.856827191823498</v>
      </c>
      <c r="O1613" s="88">
        <v>2.295618311002011</v>
      </c>
      <c r="P1613" s="89">
        <v>46.044211802119882</v>
      </c>
    </row>
    <row r="1614" spans="1:16">
      <c r="A1614" s="75" t="s">
        <v>2047</v>
      </c>
      <c r="B1614" s="85">
        <v>1610</v>
      </c>
      <c r="C1614" s="85">
        <v>1023</v>
      </c>
      <c r="D1614" s="85">
        <v>1610</v>
      </c>
      <c r="E1614" s="86" t="s">
        <v>2048</v>
      </c>
      <c r="F1614" s="85" t="s">
        <v>38</v>
      </c>
      <c r="G1614" s="86" t="s">
        <v>2049</v>
      </c>
      <c r="H1614" s="85" t="s">
        <v>1</v>
      </c>
      <c r="I1614" s="85">
        <v>1</v>
      </c>
      <c r="J1614" s="88">
        <v>0.34251152970948368</v>
      </c>
      <c r="K1614" s="146">
        <v>0.4843517079134747</v>
      </c>
      <c r="L1614" s="147">
        <v>1.600715401344949E-9</v>
      </c>
      <c r="M1614" s="147">
        <v>3.1574105632303513E-2</v>
      </c>
      <c r="N1614" s="87">
        <v>4.7689243415891021</v>
      </c>
      <c r="O1614" s="88">
        <v>0.30827091207315022</v>
      </c>
      <c r="P1614" s="89">
        <v>64.641602590496973</v>
      </c>
    </row>
    <row r="1615" spans="1:16">
      <c r="A1615" s="75" t="s">
        <v>2050</v>
      </c>
      <c r="B1615" s="85">
        <v>1611</v>
      </c>
      <c r="C1615" s="85">
        <v>1024</v>
      </c>
      <c r="D1615" s="85">
        <v>1611</v>
      </c>
      <c r="E1615" s="86" t="s">
        <v>2048</v>
      </c>
      <c r="F1615" s="85" t="s">
        <v>11</v>
      </c>
      <c r="G1615" s="86" t="s">
        <v>2049</v>
      </c>
      <c r="H1615" s="85" t="s">
        <v>1</v>
      </c>
      <c r="I1615" s="85">
        <v>1</v>
      </c>
      <c r="J1615" s="88">
        <v>0.36121910819264169</v>
      </c>
      <c r="K1615" s="146">
        <v>0.45721091163698219</v>
      </c>
      <c r="L1615" s="147">
        <v>1.6030176328768259E-9</v>
      </c>
      <c r="M1615" s="147">
        <v>3.7550453790109677E-2</v>
      </c>
      <c r="N1615" s="87">
        <v>5.5824422657701023</v>
      </c>
      <c r="O1615" s="88">
        <v>0.32683259769856038</v>
      </c>
      <c r="P1615" s="89">
        <v>58.546525362671808</v>
      </c>
    </row>
    <row r="1616" spans="1:16">
      <c r="A1616" s="75" t="s">
        <v>3134</v>
      </c>
      <c r="B1616" s="85">
        <v>1612</v>
      </c>
      <c r="C1616" s="85">
        <v>1680</v>
      </c>
      <c r="D1616" s="85">
        <v>1612</v>
      </c>
      <c r="E1616" s="86" t="s">
        <v>3132</v>
      </c>
      <c r="F1616" s="85" t="s">
        <v>55</v>
      </c>
      <c r="G1616" s="86" t="s">
        <v>2049</v>
      </c>
      <c r="H1616" s="85" t="s">
        <v>1</v>
      </c>
      <c r="I1616" s="85">
        <v>1</v>
      </c>
      <c r="J1616" s="88">
        <v>0.70429804942422169</v>
      </c>
      <c r="K1616" s="146">
        <v>1.9414694433189232</v>
      </c>
      <c r="L1616" s="147">
        <v>4.5196644051283856E-9</v>
      </c>
      <c r="M1616" s="147">
        <v>0.1583245251705756</v>
      </c>
      <c r="N1616" s="87">
        <v>15.924841008923011</v>
      </c>
      <c r="O1616" s="88">
        <v>0.58166089627490658</v>
      </c>
      <c r="P1616" s="89">
        <v>36.525381694485375</v>
      </c>
    </row>
    <row r="1617" spans="1:16">
      <c r="A1617" s="75" t="s">
        <v>13382</v>
      </c>
      <c r="B1617" s="85">
        <v>1613</v>
      </c>
      <c r="C1617" s="85">
        <v>8848</v>
      </c>
      <c r="D1617" s="85">
        <v>1613</v>
      </c>
      <c r="E1617" s="86" t="s">
        <v>13383</v>
      </c>
      <c r="F1617" s="85" t="s">
        <v>38</v>
      </c>
      <c r="G1617" s="86" t="s">
        <v>2049</v>
      </c>
      <c r="H1617" s="85" t="s">
        <v>1</v>
      </c>
      <c r="I1617" s="85">
        <v>1</v>
      </c>
      <c r="J1617" s="88">
        <v>0.40142200756460772</v>
      </c>
      <c r="K1617" s="146">
        <v>0.57693878196689108</v>
      </c>
      <c r="L1617" s="147">
        <v>1.940895776017431E-9</v>
      </c>
      <c r="M1617" s="147">
        <v>9.8655339626185598E-2</v>
      </c>
      <c r="N1617" s="87">
        <v>5.6644954888637757</v>
      </c>
      <c r="O1617" s="88">
        <v>0.36125520326675808</v>
      </c>
      <c r="P1617" s="89">
        <v>63.775353688068897</v>
      </c>
    </row>
    <row r="1618" spans="1:16">
      <c r="A1618" s="75" t="s">
        <v>13384</v>
      </c>
      <c r="B1618" s="85">
        <v>1614</v>
      </c>
      <c r="C1618" s="85">
        <v>8849</v>
      </c>
      <c r="D1618" s="85">
        <v>1614</v>
      </c>
      <c r="E1618" s="86" t="s">
        <v>13383</v>
      </c>
      <c r="F1618" s="85" t="s">
        <v>11</v>
      </c>
      <c r="G1618" s="86" t="s">
        <v>2049</v>
      </c>
      <c r="H1618" s="85" t="s">
        <v>1</v>
      </c>
      <c r="I1618" s="85">
        <v>1</v>
      </c>
      <c r="J1618" s="88">
        <v>0.38979219976206131</v>
      </c>
      <c r="K1618" s="146">
        <v>0.48890648501049627</v>
      </c>
      <c r="L1618" s="147">
        <v>1.7432952579923519E-9</v>
      </c>
      <c r="M1618" s="147">
        <v>4.1541859206882512E-2</v>
      </c>
      <c r="N1618" s="87">
        <v>6.0216988916782972</v>
      </c>
      <c r="O1618" s="88">
        <v>0.35246363060109942</v>
      </c>
      <c r="P1618" s="89">
        <v>58.532257580694953</v>
      </c>
    </row>
    <row r="1619" spans="1:16">
      <c r="A1619" s="75" t="s">
        <v>26858</v>
      </c>
      <c r="B1619" s="85">
        <v>1615</v>
      </c>
      <c r="C1619" s="85">
        <v>16748</v>
      </c>
      <c r="D1619" s="85">
        <v>1615</v>
      </c>
      <c r="E1619" s="86" t="s">
        <v>26859</v>
      </c>
      <c r="F1619" s="85" t="s">
        <v>4469</v>
      </c>
      <c r="G1619" s="86" t="s">
        <v>2049</v>
      </c>
      <c r="H1619" s="85" t="s">
        <v>1</v>
      </c>
      <c r="I1619" s="85">
        <v>1</v>
      </c>
      <c r="J1619" s="88">
        <v>3.429357087225672</v>
      </c>
      <c r="K1619" s="146">
        <v>7.9737258194490979</v>
      </c>
      <c r="L1619" s="147">
        <v>1.6305532019006089E-8</v>
      </c>
      <c r="M1619" s="147">
        <v>185.39839857556549</v>
      </c>
      <c r="N1619" s="87">
        <v>30.206618869421789</v>
      </c>
      <c r="O1619" s="88">
        <v>3.0278214364202429</v>
      </c>
      <c r="P1619" s="89">
        <v>100.23701922777302</v>
      </c>
    </row>
    <row r="1620" spans="1:16">
      <c r="A1620" s="75" t="s">
        <v>7577</v>
      </c>
      <c r="B1620" s="85">
        <v>1616</v>
      </c>
      <c r="C1620" s="85">
        <v>5116</v>
      </c>
      <c r="D1620" s="85">
        <v>1616</v>
      </c>
      <c r="E1620" s="86" t="s">
        <v>7578</v>
      </c>
      <c r="F1620" s="85" t="s">
        <v>38</v>
      </c>
      <c r="G1620" s="86" t="s">
        <v>7579</v>
      </c>
      <c r="H1620" s="85" t="s">
        <v>1</v>
      </c>
      <c r="I1620" s="85">
        <v>1</v>
      </c>
      <c r="J1620" s="88">
        <v>0.4239017576560295</v>
      </c>
      <c r="K1620" s="146">
        <v>0.49725257485725433</v>
      </c>
      <c r="L1620" s="147">
        <v>1.7701036361942781E-9</v>
      </c>
      <c r="M1620" s="147">
        <v>5.3224843933789567E-2</v>
      </c>
      <c r="N1620" s="87">
        <v>7.2723004777944764</v>
      </c>
      <c r="O1620" s="88">
        <v>0.37481713299024771</v>
      </c>
      <c r="P1620" s="89">
        <v>51.540380397472411</v>
      </c>
    </row>
    <row r="1621" spans="1:16">
      <c r="A1621" s="75" t="s">
        <v>7584</v>
      </c>
      <c r="B1621" s="85">
        <v>1617</v>
      </c>
      <c r="C1621" s="85">
        <v>5119</v>
      </c>
      <c r="D1621" s="85">
        <v>1617</v>
      </c>
      <c r="E1621" s="86" t="s">
        <v>7578</v>
      </c>
      <c r="F1621" s="85" t="s">
        <v>11</v>
      </c>
      <c r="G1621" s="86" t="s">
        <v>7579</v>
      </c>
      <c r="H1621" s="85" t="s">
        <v>1</v>
      </c>
      <c r="I1621" s="85">
        <v>1</v>
      </c>
      <c r="J1621" s="88">
        <v>0.31536972532524299</v>
      </c>
      <c r="K1621" s="146">
        <v>0.33505151791452686</v>
      </c>
      <c r="L1621" s="147">
        <v>1.306743522386738E-9</v>
      </c>
      <c r="M1621" s="147">
        <v>4.9804125452201677E-2</v>
      </c>
      <c r="N1621" s="87">
        <v>6.7791825858066392</v>
      </c>
      <c r="O1621" s="88">
        <v>0.27986778637457532</v>
      </c>
      <c r="P1621" s="89">
        <v>41.2834118025565</v>
      </c>
    </row>
    <row r="1622" spans="1:16">
      <c r="A1622" s="75" t="s">
        <v>13385</v>
      </c>
      <c r="B1622" s="85">
        <v>1618</v>
      </c>
      <c r="C1622" s="85">
        <v>8850</v>
      </c>
      <c r="D1622" s="85">
        <v>1618</v>
      </c>
      <c r="E1622" s="86" t="s">
        <v>13386</v>
      </c>
      <c r="F1622" s="85" t="s">
        <v>38</v>
      </c>
      <c r="G1622" s="86" t="s">
        <v>7579</v>
      </c>
      <c r="H1622" s="85" t="s">
        <v>1</v>
      </c>
      <c r="I1622" s="85">
        <v>1</v>
      </c>
      <c r="J1622" s="88">
        <v>0.71782127489730641</v>
      </c>
      <c r="K1622" s="146">
        <v>1.3268489227094282</v>
      </c>
      <c r="L1622" s="147">
        <v>4.4662768358662418E-9</v>
      </c>
      <c r="M1622" s="147">
        <v>4.2265627894966087E-2</v>
      </c>
      <c r="N1622" s="87">
        <v>7.604216612483234</v>
      </c>
      <c r="O1622" s="88">
        <v>0.64042674126132237</v>
      </c>
      <c r="P1622" s="89">
        <v>84.219949785489405</v>
      </c>
    </row>
    <row r="1623" spans="1:16">
      <c r="A1623" s="75" t="s">
        <v>13387</v>
      </c>
      <c r="B1623" s="85">
        <v>1619</v>
      </c>
      <c r="C1623" s="85">
        <v>8851</v>
      </c>
      <c r="D1623" s="85">
        <v>1619</v>
      </c>
      <c r="E1623" s="86" t="s">
        <v>13386</v>
      </c>
      <c r="F1623" s="85" t="s">
        <v>11</v>
      </c>
      <c r="G1623" s="86" t="s">
        <v>7579</v>
      </c>
      <c r="H1623" s="85" t="s">
        <v>1</v>
      </c>
      <c r="I1623" s="85">
        <v>1</v>
      </c>
      <c r="J1623" s="88">
        <v>0.50676053426510981</v>
      </c>
      <c r="K1623" s="146">
        <v>0.97675014982026842</v>
      </c>
      <c r="L1623" s="147">
        <v>3.379412382550397E-9</v>
      </c>
      <c r="M1623" s="147">
        <v>3.2073141109364878E-2</v>
      </c>
      <c r="N1623" s="87">
        <v>6.2098131722292296</v>
      </c>
      <c r="O1623" s="88">
        <v>0.45459397699526749</v>
      </c>
      <c r="P1623" s="89">
        <v>73.20574136243701</v>
      </c>
    </row>
    <row r="1624" spans="1:16">
      <c r="A1624" s="75" t="s">
        <v>26860</v>
      </c>
      <c r="B1624" s="85">
        <v>1620</v>
      </c>
      <c r="C1624" s="85">
        <v>16749</v>
      </c>
      <c r="D1624" s="85">
        <v>1620</v>
      </c>
      <c r="E1624" s="86" t="s">
        <v>26859</v>
      </c>
      <c r="F1624" s="85" t="s">
        <v>4469</v>
      </c>
      <c r="G1624" s="86" t="s">
        <v>7579</v>
      </c>
      <c r="H1624" s="85" t="s">
        <v>1</v>
      </c>
      <c r="I1624" s="85">
        <v>1</v>
      </c>
      <c r="J1624" s="88">
        <v>0.95597122343016461</v>
      </c>
      <c r="K1624" s="146">
        <v>2.2227642771030651</v>
      </c>
      <c r="L1624" s="147">
        <v>4.5453474212273506E-9</v>
      </c>
      <c r="M1624" s="147">
        <v>51.681854470179807</v>
      </c>
      <c r="N1624" s="87">
        <v>8.4204291538653724</v>
      </c>
      <c r="O1624" s="88">
        <v>0.8440387190021027</v>
      </c>
      <c r="P1624" s="89">
        <v>100.23701922777288</v>
      </c>
    </row>
    <row r="1625" spans="1:16">
      <c r="A1625" s="75" t="s">
        <v>27424</v>
      </c>
      <c r="B1625" s="85">
        <v>1621</v>
      </c>
      <c r="C1625" s="85">
        <v>17166</v>
      </c>
      <c r="D1625" s="85">
        <v>1621</v>
      </c>
      <c r="E1625" s="86" t="s">
        <v>27425</v>
      </c>
      <c r="F1625" s="85" t="s">
        <v>38</v>
      </c>
      <c r="G1625" s="86" t="s">
        <v>7579</v>
      </c>
      <c r="H1625" s="85" t="s">
        <v>1</v>
      </c>
      <c r="I1625" s="85">
        <v>1</v>
      </c>
      <c r="J1625" s="88">
        <v>0.66655080435397396</v>
      </c>
      <c r="K1625" s="146">
        <v>1.2605642044317684</v>
      </c>
      <c r="L1625" s="147">
        <v>4.1910952186341076E-9</v>
      </c>
      <c r="M1625" s="147">
        <v>2.7961252583569879E-2</v>
      </c>
      <c r="N1625" s="87">
        <v>6.8145200660948602</v>
      </c>
      <c r="O1625" s="88">
        <v>0.5938216603618417</v>
      </c>
      <c r="P1625" s="89">
        <v>87.140643009675372</v>
      </c>
    </row>
    <row r="1626" spans="1:16">
      <c r="A1626" s="75" t="s">
        <v>27428</v>
      </c>
      <c r="B1626" s="85">
        <v>1622</v>
      </c>
      <c r="C1626" s="85">
        <v>17169</v>
      </c>
      <c r="D1626" s="85">
        <v>1622</v>
      </c>
      <c r="E1626" s="86" t="s">
        <v>27425</v>
      </c>
      <c r="F1626" s="85" t="s">
        <v>11</v>
      </c>
      <c r="G1626" s="86" t="s">
        <v>7579</v>
      </c>
      <c r="H1626" s="85" t="s">
        <v>1</v>
      </c>
      <c r="I1626" s="85">
        <v>1</v>
      </c>
      <c r="J1626" s="88">
        <v>0.4807979189581133</v>
      </c>
      <c r="K1626" s="146">
        <v>0.95483482966502964</v>
      </c>
      <c r="L1626" s="147">
        <v>3.270117021099284E-9</v>
      </c>
      <c r="M1626" s="147">
        <v>2.7733457975974929E-2</v>
      </c>
      <c r="N1626" s="87">
        <v>5.754385122373666</v>
      </c>
      <c r="O1626" s="88">
        <v>0.43135340488748269</v>
      </c>
      <c r="P1626" s="89">
        <v>74.960816093162492</v>
      </c>
    </row>
    <row r="1627" spans="1:16">
      <c r="A1627" s="75" t="s">
        <v>2057</v>
      </c>
      <c r="B1627" s="85">
        <v>1623</v>
      </c>
      <c r="C1627" s="85">
        <v>1028</v>
      </c>
      <c r="D1627" s="85">
        <v>1623</v>
      </c>
      <c r="E1627" s="86" t="s">
        <v>2056</v>
      </c>
      <c r="F1627" s="85" t="s">
        <v>38</v>
      </c>
      <c r="G1627" s="86" t="s">
        <v>2058</v>
      </c>
      <c r="H1627" s="85" t="s">
        <v>1</v>
      </c>
      <c r="I1627" s="85">
        <v>1</v>
      </c>
      <c r="J1627" s="88">
        <v>2.780102205264261</v>
      </c>
      <c r="K1627" s="146">
        <v>2.6983163852896306</v>
      </c>
      <c r="L1627" s="147">
        <v>1.1039332761806081E-8</v>
      </c>
      <c r="M1627" s="147">
        <v>0.1217421355852647</v>
      </c>
      <c r="N1627" s="87">
        <v>18.644053718274201</v>
      </c>
      <c r="O1627" s="88">
        <v>1.5416397908531601</v>
      </c>
      <c r="P1627" s="89">
        <v>82.688014857096391</v>
      </c>
    </row>
    <row r="1628" spans="1:16">
      <c r="A1628" s="75" t="s">
        <v>2060</v>
      </c>
      <c r="B1628" s="85">
        <v>1624</v>
      </c>
      <c r="C1628" s="85">
        <v>1030</v>
      </c>
      <c r="D1628" s="85">
        <v>1624</v>
      </c>
      <c r="E1628" s="86" t="s">
        <v>2056</v>
      </c>
      <c r="F1628" s="85" t="s">
        <v>11</v>
      </c>
      <c r="G1628" s="86" t="s">
        <v>2058</v>
      </c>
      <c r="H1628" s="85" t="s">
        <v>1</v>
      </c>
      <c r="I1628" s="85">
        <v>1</v>
      </c>
      <c r="J1628" s="88">
        <v>1.6155906379002261</v>
      </c>
      <c r="K1628" s="146">
        <v>1.8735455803417809</v>
      </c>
      <c r="L1628" s="147">
        <v>7.1086846065952373E-9</v>
      </c>
      <c r="M1628" s="147">
        <v>0.1321496077904572</v>
      </c>
      <c r="N1628" s="87">
        <v>18.596457467544081</v>
      </c>
      <c r="O1628" s="88">
        <v>1.355372998672475</v>
      </c>
      <c r="P1628" s="89">
        <v>72.883397337260206</v>
      </c>
    </row>
    <row r="1629" spans="1:16">
      <c r="A1629" s="75" t="s">
        <v>13388</v>
      </c>
      <c r="B1629" s="85">
        <v>1625</v>
      </c>
      <c r="C1629" s="85">
        <v>8852</v>
      </c>
      <c r="D1629" s="85">
        <v>1625</v>
      </c>
      <c r="E1629" s="86" t="s">
        <v>13389</v>
      </c>
      <c r="F1629" s="85" t="s">
        <v>38</v>
      </c>
      <c r="G1629" s="86" t="s">
        <v>2058</v>
      </c>
      <c r="H1629" s="85" t="s">
        <v>1</v>
      </c>
      <c r="I1629" s="85">
        <v>1</v>
      </c>
      <c r="J1629" s="88">
        <v>2.827479278826686</v>
      </c>
      <c r="K1629" s="146">
        <v>2.7700888440276303</v>
      </c>
      <c r="L1629" s="147">
        <v>1.132339696405223E-8</v>
      </c>
      <c r="M1629" s="147">
        <v>0.12771816428590371</v>
      </c>
      <c r="N1629" s="87">
        <v>19.313234965807339</v>
      </c>
      <c r="O1629" s="88">
        <v>1.5847146668259791</v>
      </c>
      <c r="P1629" s="89">
        <v>82.053300217783288</v>
      </c>
    </row>
    <row r="1630" spans="1:16">
      <c r="A1630" s="75" t="s">
        <v>13390</v>
      </c>
      <c r="B1630" s="85">
        <v>1626</v>
      </c>
      <c r="C1630" s="85">
        <v>8853</v>
      </c>
      <c r="D1630" s="85">
        <v>1626</v>
      </c>
      <c r="E1630" s="86" t="s">
        <v>13389</v>
      </c>
      <c r="F1630" s="85" t="s">
        <v>11</v>
      </c>
      <c r="G1630" s="86" t="s">
        <v>2058</v>
      </c>
      <c r="H1630" s="85" t="s">
        <v>1</v>
      </c>
      <c r="I1630" s="85">
        <v>1</v>
      </c>
      <c r="J1630" s="88">
        <v>1.644162925069901</v>
      </c>
      <c r="K1630" s="146">
        <v>1.9052404513845531</v>
      </c>
      <c r="L1630" s="147">
        <v>7.2489575978470662E-9</v>
      </c>
      <c r="M1630" s="147">
        <v>0.13614089755294129</v>
      </c>
      <c r="N1630" s="87">
        <v>19.03570530271778</v>
      </c>
      <c r="O1630" s="88">
        <v>1.381003314634234</v>
      </c>
      <c r="P1630" s="89">
        <v>72.548050764216455</v>
      </c>
    </row>
    <row r="1631" spans="1:16">
      <c r="A1631" s="75" t="s">
        <v>2061</v>
      </c>
      <c r="B1631" s="85">
        <v>1627</v>
      </c>
      <c r="C1631" s="85">
        <v>1031</v>
      </c>
      <c r="D1631" s="85">
        <v>1627</v>
      </c>
      <c r="E1631" s="86" t="s">
        <v>2062</v>
      </c>
      <c r="F1631" s="85" t="s">
        <v>38</v>
      </c>
      <c r="G1631" s="86" t="s">
        <v>2062</v>
      </c>
      <c r="H1631" s="85" t="s">
        <v>1</v>
      </c>
      <c r="I1631" s="85">
        <v>1</v>
      </c>
      <c r="J1631" s="88">
        <v>0.50643335968599579</v>
      </c>
      <c r="K1631" s="146">
        <v>0.68550841583140398</v>
      </c>
      <c r="L1631" s="147">
        <v>2.3674702612616459E-9</v>
      </c>
      <c r="M1631" s="147">
        <v>2.9831073429813861E-2</v>
      </c>
      <c r="N1631" s="87">
        <v>6.7146627110532311</v>
      </c>
      <c r="O1631" s="88">
        <v>0.44955587149338461</v>
      </c>
      <c r="P1631" s="89">
        <v>66.951370580886461</v>
      </c>
    </row>
    <row r="1632" spans="1:16">
      <c r="A1632" s="75" t="s">
        <v>2063</v>
      </c>
      <c r="B1632" s="85">
        <v>1628</v>
      </c>
      <c r="C1632" s="85">
        <v>1032</v>
      </c>
      <c r="D1632" s="85">
        <v>1628</v>
      </c>
      <c r="E1632" s="86" t="s">
        <v>2062</v>
      </c>
      <c r="F1632" s="85" t="s">
        <v>11</v>
      </c>
      <c r="G1632" s="86" t="s">
        <v>2062</v>
      </c>
      <c r="H1632" s="85" t="s">
        <v>1</v>
      </c>
      <c r="I1632" s="85">
        <v>1</v>
      </c>
      <c r="J1632" s="88">
        <v>0.28901582707505707</v>
      </c>
      <c r="K1632" s="146">
        <v>0.34512478062345864</v>
      </c>
      <c r="L1632" s="147">
        <v>1.45414350742044E-9</v>
      </c>
      <c r="M1632" s="147">
        <v>2.3096780063312439E-2</v>
      </c>
      <c r="N1632" s="87">
        <v>6.0283746124559601</v>
      </c>
      <c r="O1632" s="88">
        <v>0.26220770721102438</v>
      </c>
      <c r="P1632" s="89">
        <v>43.49558945279297</v>
      </c>
    </row>
    <row r="1633" spans="1:16">
      <c r="A1633" s="75" t="s">
        <v>13391</v>
      </c>
      <c r="B1633" s="85">
        <v>1629</v>
      </c>
      <c r="C1633" s="85">
        <v>8854</v>
      </c>
      <c r="D1633" s="85">
        <v>1629</v>
      </c>
      <c r="E1633" s="86" t="s">
        <v>13392</v>
      </c>
      <c r="F1633" s="85" t="s">
        <v>55</v>
      </c>
      <c r="G1633" s="86" t="s">
        <v>2062</v>
      </c>
      <c r="H1633" s="85" t="s">
        <v>1</v>
      </c>
      <c r="I1633" s="85">
        <v>1</v>
      </c>
      <c r="J1633" s="88">
        <v>0.47229718107883112</v>
      </c>
      <c r="K1633" s="146">
        <v>0.6320656394974149</v>
      </c>
      <c r="L1633" s="147">
        <v>2.2240711304674501E-9</v>
      </c>
      <c r="M1633" s="147">
        <v>2.8773739007923901E-2</v>
      </c>
      <c r="N1633" s="87">
        <v>6.6069103470725006</v>
      </c>
      <c r="O1633" s="88">
        <v>0.42014080859175879</v>
      </c>
      <c r="P1633" s="89">
        <v>63.591116954980585</v>
      </c>
    </row>
    <row r="1634" spans="1:16">
      <c r="A1634" s="75" t="s">
        <v>2064</v>
      </c>
      <c r="B1634" s="85">
        <v>1630</v>
      </c>
      <c r="C1634" s="85">
        <v>1033</v>
      </c>
      <c r="D1634" s="85">
        <v>1630</v>
      </c>
      <c r="E1634" s="86" t="s">
        <v>2065</v>
      </c>
      <c r="F1634" s="85" t="s">
        <v>38</v>
      </c>
      <c r="G1634" s="86" t="s">
        <v>2066</v>
      </c>
      <c r="H1634" s="85" t="s">
        <v>2067</v>
      </c>
      <c r="I1634" s="85">
        <v>1</v>
      </c>
      <c r="J1634" s="88">
        <v>70.71350521520975</v>
      </c>
      <c r="K1634" s="146">
        <v>99.105553165827601</v>
      </c>
      <c r="L1634" s="147">
        <v>4.2258997427229471E-7</v>
      </c>
      <c r="M1634" s="147">
        <v>5.0336206248112587</v>
      </c>
      <c r="N1634" s="87">
        <v>615.62256711240423</v>
      </c>
      <c r="O1634" s="88">
        <v>65.582441572545292</v>
      </c>
      <c r="P1634" s="89">
        <v>106.53027532788745</v>
      </c>
    </row>
    <row r="1635" spans="1:16">
      <c r="A1635" s="75" t="s">
        <v>2068</v>
      </c>
      <c r="B1635" s="85">
        <v>1631</v>
      </c>
      <c r="C1635" s="85">
        <v>1034</v>
      </c>
      <c r="D1635" s="85">
        <v>1631</v>
      </c>
      <c r="E1635" s="86" t="s">
        <v>2065</v>
      </c>
      <c r="F1635" s="85" t="s">
        <v>11</v>
      </c>
      <c r="G1635" s="86" t="s">
        <v>2066</v>
      </c>
      <c r="H1635" s="85" t="s">
        <v>2067</v>
      </c>
      <c r="I1635" s="85">
        <v>1</v>
      </c>
      <c r="J1635" s="88">
        <v>69.579999217165636</v>
      </c>
      <c r="K1635" s="146">
        <v>97.385986687681381</v>
      </c>
      <c r="L1635" s="147">
        <v>4.1803349021387492E-7</v>
      </c>
      <c r="M1635" s="147">
        <v>5.0043262890126217</v>
      </c>
      <c r="N1635" s="87">
        <v>613.25775050679442</v>
      </c>
      <c r="O1635" s="88">
        <v>64.55837597115746</v>
      </c>
      <c r="P1635" s="89">
        <v>105.27119456347124</v>
      </c>
    </row>
    <row r="1636" spans="1:16">
      <c r="A1636" s="75" t="s">
        <v>13393</v>
      </c>
      <c r="B1636" s="85">
        <v>1632</v>
      </c>
      <c r="C1636" s="85">
        <v>8855</v>
      </c>
      <c r="D1636" s="85">
        <v>1632</v>
      </c>
      <c r="E1636" s="86" t="s">
        <v>13394</v>
      </c>
      <c r="F1636" s="85" t="s">
        <v>55</v>
      </c>
      <c r="G1636" s="86" t="s">
        <v>2066</v>
      </c>
      <c r="H1636" s="85" t="s">
        <v>2067</v>
      </c>
      <c r="I1636" s="85">
        <v>1</v>
      </c>
      <c r="J1636" s="88">
        <v>70.338835002470091</v>
      </c>
      <c r="K1636" s="146">
        <v>98.537165932501566</v>
      </c>
      <c r="L1636" s="147">
        <v>4.2108386944844927E-7</v>
      </c>
      <c r="M1636" s="147">
        <v>5.0239376455904434</v>
      </c>
      <c r="N1636" s="87">
        <v>614.84089825291665</v>
      </c>
      <c r="O1636" s="88">
        <v>65.243945898597943</v>
      </c>
      <c r="P1636" s="89">
        <v>106.11516911771808</v>
      </c>
    </row>
    <row r="1637" spans="1:16">
      <c r="A1637" s="75" t="s">
        <v>2069</v>
      </c>
      <c r="B1637" s="85">
        <v>1633</v>
      </c>
      <c r="C1637" s="85">
        <v>1035</v>
      </c>
      <c r="D1637" s="85">
        <v>1633</v>
      </c>
      <c r="E1637" s="86" t="s">
        <v>2070</v>
      </c>
      <c r="F1637" s="85" t="s">
        <v>55</v>
      </c>
      <c r="G1637" s="86" t="s">
        <v>2071</v>
      </c>
      <c r="H1637" s="85" t="s">
        <v>1</v>
      </c>
      <c r="I1637" s="85">
        <v>1</v>
      </c>
      <c r="J1637" s="88">
        <v>39.320259942615763</v>
      </c>
      <c r="K1637" s="146">
        <v>50.985335877744419</v>
      </c>
      <c r="L1637" s="147">
        <v>1.7403015664337601E-7</v>
      </c>
      <c r="M1637" s="147">
        <v>2.3087874253987439</v>
      </c>
      <c r="N1637" s="87">
        <v>568.66297100680629</v>
      </c>
      <c r="O1637" s="88">
        <v>34.774482534048587</v>
      </c>
      <c r="P1637" s="89">
        <v>61.151304563546788</v>
      </c>
    </row>
    <row r="1638" spans="1:16">
      <c r="A1638" s="75" t="s">
        <v>13395</v>
      </c>
      <c r="B1638" s="85">
        <v>1634</v>
      </c>
      <c r="C1638" s="85">
        <v>8856</v>
      </c>
      <c r="D1638" s="85">
        <v>1634</v>
      </c>
      <c r="E1638" s="86" t="s">
        <v>13396</v>
      </c>
      <c r="F1638" s="85" t="s">
        <v>55</v>
      </c>
      <c r="G1638" s="86" t="s">
        <v>2071</v>
      </c>
      <c r="H1638" s="85" t="s">
        <v>1</v>
      </c>
      <c r="I1638" s="85">
        <v>1</v>
      </c>
      <c r="J1638" s="88">
        <v>39.320259942615763</v>
      </c>
      <c r="K1638" s="146">
        <v>50.985335877744426</v>
      </c>
      <c r="L1638" s="147">
        <v>1.7403015664337609E-7</v>
      </c>
      <c r="M1638" s="147">
        <v>2.3087874253987439</v>
      </c>
      <c r="N1638" s="87">
        <v>568.66297100680629</v>
      </c>
      <c r="O1638" s="88">
        <v>34.774482534048587</v>
      </c>
      <c r="P1638" s="89">
        <v>61.151304563546788</v>
      </c>
    </row>
    <row r="1639" spans="1:16">
      <c r="A1639" s="75" t="s">
        <v>2072</v>
      </c>
      <c r="B1639" s="85">
        <v>1635</v>
      </c>
      <c r="C1639" s="85">
        <v>1036</v>
      </c>
      <c r="D1639" s="85">
        <v>1635</v>
      </c>
      <c r="E1639" s="86" t="s">
        <v>2073</v>
      </c>
      <c r="F1639" s="85" t="s">
        <v>55</v>
      </c>
      <c r="G1639" s="86" t="s">
        <v>2074</v>
      </c>
      <c r="H1639" s="85" t="s">
        <v>1</v>
      </c>
      <c r="I1639" s="85">
        <v>1</v>
      </c>
      <c r="J1639" s="88">
        <v>62.539624366390271</v>
      </c>
      <c r="K1639" s="146">
        <v>135.08849404006341</v>
      </c>
      <c r="L1639" s="147">
        <v>3.4557548806087149E-7</v>
      </c>
      <c r="M1639" s="147">
        <v>4.4065149675796382</v>
      </c>
      <c r="N1639" s="87">
        <v>874.24471399766549</v>
      </c>
      <c r="O1639" s="88">
        <v>54.889513621392418</v>
      </c>
      <c r="P1639" s="89">
        <v>62.785067776273671</v>
      </c>
    </row>
    <row r="1640" spans="1:16">
      <c r="A1640" s="75" t="s">
        <v>13397</v>
      </c>
      <c r="B1640" s="85">
        <v>1636</v>
      </c>
      <c r="C1640" s="85">
        <v>8857</v>
      </c>
      <c r="D1640" s="85">
        <v>1636</v>
      </c>
      <c r="E1640" s="86" t="s">
        <v>13398</v>
      </c>
      <c r="F1640" s="85" t="s">
        <v>55</v>
      </c>
      <c r="G1640" s="86" t="s">
        <v>2074</v>
      </c>
      <c r="H1640" s="85" t="s">
        <v>1</v>
      </c>
      <c r="I1640" s="85">
        <v>1</v>
      </c>
      <c r="J1640" s="88">
        <v>62.543637482342987</v>
      </c>
      <c r="K1640" s="146">
        <v>135.09336529837847</v>
      </c>
      <c r="L1640" s="147">
        <v>3.4559588551630118E-7</v>
      </c>
      <c r="M1640" s="147">
        <v>4.4070433638112014</v>
      </c>
      <c r="N1640" s="87">
        <v>874.30402595763064</v>
      </c>
      <c r="O1640" s="88">
        <v>54.893153198113623</v>
      </c>
      <c r="P1640" s="89">
        <v>62.78497132389252</v>
      </c>
    </row>
    <row r="1641" spans="1:16">
      <c r="A1641" s="75" t="s">
        <v>2075</v>
      </c>
      <c r="B1641" s="85">
        <v>1637</v>
      </c>
      <c r="C1641" s="85">
        <v>1037</v>
      </c>
      <c r="D1641" s="85">
        <v>1637</v>
      </c>
      <c r="E1641" s="86" t="s">
        <v>2076</v>
      </c>
      <c r="F1641" s="85" t="s">
        <v>55</v>
      </c>
      <c r="G1641" s="86" t="s">
        <v>2077</v>
      </c>
      <c r="H1641" s="85" t="s">
        <v>1</v>
      </c>
      <c r="I1641" s="85">
        <v>1</v>
      </c>
      <c r="J1641" s="88">
        <v>51.369060319103419</v>
      </c>
      <c r="K1641" s="146">
        <v>71.732569909580889</v>
      </c>
      <c r="L1641" s="147">
        <v>2.3421066596893611E-7</v>
      </c>
      <c r="M1641" s="147">
        <v>3.0421445318015778</v>
      </c>
      <c r="N1641" s="87">
        <v>711.94418250372723</v>
      </c>
      <c r="O1641" s="88">
        <v>45.006951044927447</v>
      </c>
      <c r="P1641" s="89">
        <v>63.216965811349709</v>
      </c>
    </row>
    <row r="1642" spans="1:16">
      <c r="A1642" s="75" t="s">
        <v>13399</v>
      </c>
      <c r="B1642" s="85">
        <v>1638</v>
      </c>
      <c r="C1642" s="85">
        <v>8858</v>
      </c>
      <c r="D1642" s="85">
        <v>1638</v>
      </c>
      <c r="E1642" s="86" t="s">
        <v>13400</v>
      </c>
      <c r="F1642" s="85" t="s">
        <v>55</v>
      </c>
      <c r="G1642" s="86" t="s">
        <v>2077</v>
      </c>
      <c r="H1642" s="85" t="s">
        <v>1</v>
      </c>
      <c r="I1642" s="85">
        <v>1</v>
      </c>
      <c r="J1642" s="88">
        <v>51.373073435056327</v>
      </c>
      <c r="K1642" s="146">
        <v>71.737441167895867</v>
      </c>
      <c r="L1642" s="147">
        <v>2.342310634243666E-7</v>
      </c>
      <c r="M1642" s="147">
        <v>3.0426729280331379</v>
      </c>
      <c r="N1642" s="87">
        <v>712.00349446369216</v>
      </c>
      <c r="O1642" s="88">
        <v>45.010590621648838</v>
      </c>
      <c r="P1642" s="89">
        <v>63.216811394377359</v>
      </c>
    </row>
    <row r="1643" spans="1:16">
      <c r="A1643" s="75" t="s">
        <v>2078</v>
      </c>
      <c r="B1643" s="85">
        <v>1639</v>
      </c>
      <c r="C1643" s="85">
        <v>1038</v>
      </c>
      <c r="D1643" s="85">
        <v>1639</v>
      </c>
      <c r="E1643" s="86" t="s">
        <v>2079</v>
      </c>
      <c r="F1643" s="85" t="s">
        <v>55</v>
      </c>
      <c r="G1643" s="86" t="s">
        <v>2080</v>
      </c>
      <c r="H1643" s="85" t="s">
        <v>1</v>
      </c>
      <c r="I1643" s="85">
        <v>1</v>
      </c>
      <c r="J1643" s="88">
        <v>47.596221975744179</v>
      </c>
      <c r="K1643" s="146">
        <v>109.08391456941449</v>
      </c>
      <c r="L1643" s="147">
        <v>2.8845380661313312E-7</v>
      </c>
      <c r="M1643" s="147">
        <v>3.4300475219530102</v>
      </c>
      <c r="N1643" s="87">
        <v>709.42022304135583</v>
      </c>
      <c r="O1643" s="88">
        <v>41.949845610350387</v>
      </c>
      <c r="P1643" s="89">
        <v>59.13257650100131</v>
      </c>
    </row>
    <row r="1644" spans="1:16">
      <c r="A1644" s="75" t="s">
        <v>13401</v>
      </c>
      <c r="B1644" s="85">
        <v>1640</v>
      </c>
      <c r="C1644" s="85">
        <v>8859</v>
      </c>
      <c r="D1644" s="85">
        <v>1640</v>
      </c>
      <c r="E1644" s="86" t="s">
        <v>13402</v>
      </c>
      <c r="F1644" s="85" t="s">
        <v>55</v>
      </c>
      <c r="G1644" s="86" t="s">
        <v>2080</v>
      </c>
      <c r="H1644" s="85" t="s">
        <v>1</v>
      </c>
      <c r="I1644" s="85">
        <v>1</v>
      </c>
      <c r="J1644" s="88">
        <v>47.600235091696938</v>
      </c>
      <c r="K1644" s="146">
        <v>109.08878582772958</v>
      </c>
      <c r="L1644" s="147">
        <v>2.884742040685627E-7</v>
      </c>
      <c r="M1644" s="147">
        <v>3.4305759181845699</v>
      </c>
      <c r="N1644" s="87">
        <v>709.4795350013211</v>
      </c>
      <c r="O1644" s="88">
        <v>41.953485187071657</v>
      </c>
      <c r="P1644" s="89">
        <v>59.132762986593455</v>
      </c>
    </row>
    <row r="1645" spans="1:16">
      <c r="A1645" s="75" t="s">
        <v>2081</v>
      </c>
      <c r="B1645" s="85">
        <v>1641</v>
      </c>
      <c r="C1645" s="85">
        <v>1039</v>
      </c>
      <c r="D1645" s="85">
        <v>1641</v>
      </c>
      <c r="E1645" s="86" t="s">
        <v>2082</v>
      </c>
      <c r="F1645" s="85" t="s">
        <v>55</v>
      </c>
      <c r="G1645" s="86" t="s">
        <v>2083</v>
      </c>
      <c r="H1645" s="85" t="s">
        <v>1</v>
      </c>
      <c r="I1645" s="85">
        <v>1</v>
      </c>
      <c r="J1645" s="88">
        <v>78.747434982206599</v>
      </c>
      <c r="K1645" s="146">
        <v>460.83468292346242</v>
      </c>
      <c r="L1645" s="147">
        <v>1.0314151330004139E-6</v>
      </c>
      <c r="M1645" s="147">
        <v>6.9226672017397126</v>
      </c>
      <c r="N1645" s="87">
        <v>1151.5634187501059</v>
      </c>
      <c r="O1645" s="88">
        <v>69.870453299075223</v>
      </c>
      <c r="P1645" s="89">
        <v>60.674429355277567</v>
      </c>
    </row>
    <row r="1646" spans="1:16">
      <c r="A1646" s="75" t="s">
        <v>13403</v>
      </c>
      <c r="B1646" s="85">
        <v>1642</v>
      </c>
      <c r="C1646" s="85">
        <v>8860</v>
      </c>
      <c r="D1646" s="85">
        <v>1642</v>
      </c>
      <c r="E1646" s="86" t="s">
        <v>13404</v>
      </c>
      <c r="F1646" s="85" t="s">
        <v>55</v>
      </c>
      <c r="G1646" s="86" t="s">
        <v>2083</v>
      </c>
      <c r="H1646" s="85" t="s">
        <v>1</v>
      </c>
      <c r="I1646" s="85">
        <v>1</v>
      </c>
      <c r="J1646" s="88">
        <v>78.751448098159372</v>
      </c>
      <c r="K1646" s="146">
        <v>460.83955418177828</v>
      </c>
      <c r="L1646" s="147">
        <v>1.0314355304558451E-6</v>
      </c>
      <c r="M1646" s="147">
        <v>6.9231955979712776</v>
      </c>
      <c r="N1646" s="87">
        <v>1151.622730710071</v>
      </c>
      <c r="O1646" s="88">
        <v>69.874092875796421</v>
      </c>
      <c r="P1646" s="89">
        <v>60.674464833386232</v>
      </c>
    </row>
    <row r="1647" spans="1:16">
      <c r="A1647" s="75" t="s">
        <v>2084</v>
      </c>
      <c r="B1647" s="85">
        <v>1643</v>
      </c>
      <c r="C1647" s="85">
        <v>1040</v>
      </c>
      <c r="D1647" s="85">
        <v>1643</v>
      </c>
      <c r="E1647" s="86" t="s">
        <v>2085</v>
      </c>
      <c r="F1647" s="85" t="s">
        <v>55</v>
      </c>
      <c r="G1647" s="86" t="s">
        <v>2086</v>
      </c>
      <c r="H1647" s="85" t="s">
        <v>1</v>
      </c>
      <c r="I1647" s="85">
        <v>1</v>
      </c>
      <c r="J1647" s="88">
        <v>157.1125615959912</v>
      </c>
      <c r="K1647" s="146">
        <v>937.11034653226454</v>
      </c>
      <c r="L1647" s="147">
        <v>1.2262396443551319E-6</v>
      </c>
      <c r="M1647" s="147">
        <v>31.601845911423649</v>
      </c>
      <c r="N1647" s="87">
        <v>2157.415030604921</v>
      </c>
      <c r="O1647" s="88">
        <v>139.03537189615619</v>
      </c>
      <c r="P1647" s="89">
        <v>64.445352388766779</v>
      </c>
    </row>
    <row r="1648" spans="1:16">
      <c r="A1648" s="75" t="s">
        <v>13405</v>
      </c>
      <c r="B1648" s="85">
        <v>1644</v>
      </c>
      <c r="C1648" s="85">
        <v>8861</v>
      </c>
      <c r="D1648" s="85">
        <v>1644</v>
      </c>
      <c r="E1648" s="86" t="s">
        <v>13406</v>
      </c>
      <c r="F1648" s="85" t="s">
        <v>55</v>
      </c>
      <c r="G1648" s="86" t="s">
        <v>2086</v>
      </c>
      <c r="H1648" s="85" t="s">
        <v>1</v>
      </c>
      <c r="I1648" s="85">
        <v>1</v>
      </c>
      <c r="J1648" s="88">
        <v>157.11657471194431</v>
      </c>
      <c r="K1648" s="146">
        <v>937.11521779057944</v>
      </c>
      <c r="L1648" s="147">
        <v>1.226260041810565E-6</v>
      </c>
      <c r="M1648" s="147">
        <v>31.6023743076552</v>
      </c>
      <c r="N1648" s="87">
        <v>2157.474342564884</v>
      </c>
      <c r="O1648" s="88">
        <v>139.03901147287769</v>
      </c>
      <c r="P1648" s="89">
        <v>64.445267658470996</v>
      </c>
    </row>
    <row r="1649" spans="1:16">
      <c r="A1649" s="75" t="s">
        <v>2087</v>
      </c>
      <c r="B1649" s="85">
        <v>1645</v>
      </c>
      <c r="C1649" s="85">
        <v>1041</v>
      </c>
      <c r="D1649" s="85">
        <v>1645</v>
      </c>
      <c r="E1649" s="86" t="s">
        <v>2088</v>
      </c>
      <c r="F1649" s="85" t="s">
        <v>38</v>
      </c>
      <c r="G1649" s="86" t="s">
        <v>2089</v>
      </c>
      <c r="H1649" s="85" t="s">
        <v>1</v>
      </c>
      <c r="I1649" s="85">
        <v>1</v>
      </c>
      <c r="J1649" s="88">
        <v>4.7918730521923152</v>
      </c>
      <c r="K1649" s="146">
        <v>7.0239235584881747</v>
      </c>
      <c r="L1649" s="147">
        <v>2.3322375230169761E-8</v>
      </c>
      <c r="M1649" s="147">
        <v>0.59163320962051824</v>
      </c>
      <c r="N1649" s="87">
        <v>83.894526413184963</v>
      </c>
      <c r="O1649" s="88">
        <v>4.2402569564511374</v>
      </c>
      <c r="P1649" s="89">
        <v>50.542712829292924</v>
      </c>
    </row>
    <row r="1650" spans="1:16">
      <c r="A1650" s="75" t="s">
        <v>2090</v>
      </c>
      <c r="B1650" s="85">
        <v>1646</v>
      </c>
      <c r="C1650" s="85">
        <v>1042</v>
      </c>
      <c r="D1650" s="85">
        <v>1646</v>
      </c>
      <c r="E1650" s="86" t="s">
        <v>2088</v>
      </c>
      <c r="F1650" s="85" t="s">
        <v>11</v>
      </c>
      <c r="G1650" s="86" t="s">
        <v>2089</v>
      </c>
      <c r="H1650" s="85" t="s">
        <v>1</v>
      </c>
      <c r="I1650" s="85">
        <v>1</v>
      </c>
      <c r="J1650" s="88">
        <v>4.0290598727863696</v>
      </c>
      <c r="K1650" s="146">
        <v>5.8478495212456192</v>
      </c>
      <c r="L1650" s="147">
        <v>2.0046472933947029E-8</v>
      </c>
      <c r="M1650" s="147">
        <v>0.59080143789505124</v>
      </c>
      <c r="N1650" s="87">
        <v>82.652173700957619</v>
      </c>
      <c r="O1650" s="88">
        <v>3.579307885836454</v>
      </c>
      <c r="P1650" s="89">
        <v>43.30567153365724</v>
      </c>
    </row>
    <row r="1651" spans="1:16">
      <c r="A1651" s="75" t="s">
        <v>13407</v>
      </c>
      <c r="B1651" s="85">
        <v>1647</v>
      </c>
      <c r="C1651" s="85">
        <v>8862</v>
      </c>
      <c r="D1651" s="85">
        <v>1647</v>
      </c>
      <c r="E1651" s="86" t="s">
        <v>13408</v>
      </c>
      <c r="F1651" s="85" t="s">
        <v>55</v>
      </c>
      <c r="G1651" s="86" t="s">
        <v>2089</v>
      </c>
      <c r="H1651" s="85" t="s">
        <v>1</v>
      </c>
      <c r="I1651" s="85">
        <v>1</v>
      </c>
      <c r="J1651" s="88">
        <v>4.6135060978803644</v>
      </c>
      <c r="K1651" s="146">
        <v>6.7269378469323291</v>
      </c>
      <c r="L1651" s="147">
        <v>2.2612264089523821E-8</v>
      </c>
      <c r="M1651" s="147">
        <v>0.60135107511528807</v>
      </c>
      <c r="N1651" s="87">
        <v>84.586770469544973</v>
      </c>
      <c r="O1651" s="88">
        <v>4.0886488122005407</v>
      </c>
      <c r="P1651" s="89">
        <v>48.336740952565833</v>
      </c>
    </row>
    <row r="1652" spans="1:16">
      <c r="A1652" s="75" t="s">
        <v>2091</v>
      </c>
      <c r="B1652" s="85">
        <v>1648</v>
      </c>
      <c r="C1652" s="85">
        <v>1043</v>
      </c>
      <c r="D1652" s="85">
        <v>1648</v>
      </c>
      <c r="E1652" s="86" t="s">
        <v>2092</v>
      </c>
      <c r="F1652" s="85" t="s">
        <v>55</v>
      </c>
      <c r="G1652" s="86" t="s">
        <v>2093</v>
      </c>
      <c r="H1652" s="85" t="s">
        <v>1</v>
      </c>
      <c r="I1652" s="85">
        <v>1</v>
      </c>
      <c r="J1652" s="88">
        <v>2.3143288123565662</v>
      </c>
      <c r="K1652" s="146">
        <v>2.4435396994936496</v>
      </c>
      <c r="L1652" s="147">
        <v>9.1509821486319066E-9</v>
      </c>
      <c r="M1652" s="147">
        <v>0.80514839038457586</v>
      </c>
      <c r="N1652" s="87">
        <v>83.386056430983544</v>
      </c>
      <c r="O1652" s="88">
        <v>1.8604339183131331</v>
      </c>
      <c r="P1652" s="89">
        <v>22.311091301613065</v>
      </c>
    </row>
    <row r="1653" spans="1:16">
      <c r="A1653" s="75" t="s">
        <v>13409</v>
      </c>
      <c r="B1653" s="85">
        <v>1649</v>
      </c>
      <c r="C1653" s="85">
        <v>8863</v>
      </c>
      <c r="D1653" s="85">
        <v>1649</v>
      </c>
      <c r="E1653" s="86" t="s">
        <v>13410</v>
      </c>
      <c r="F1653" s="85" t="s">
        <v>55</v>
      </c>
      <c r="G1653" s="86" t="s">
        <v>2093</v>
      </c>
      <c r="H1653" s="85" t="s">
        <v>1</v>
      </c>
      <c r="I1653" s="85">
        <v>1</v>
      </c>
      <c r="J1653" s="88">
        <v>2.3687489131759309</v>
      </c>
      <c r="K1653" s="146">
        <v>2.5198068426356603</v>
      </c>
      <c r="L1653" s="147">
        <v>9.4582105030020389E-9</v>
      </c>
      <c r="M1653" s="147">
        <v>0.81212605980071717</v>
      </c>
      <c r="N1653" s="87">
        <v>84.170125418528698</v>
      </c>
      <c r="O1653" s="88">
        <v>1.909845041090416</v>
      </c>
      <c r="P1653" s="89">
        <v>22.69029577411078</v>
      </c>
    </row>
    <row r="1654" spans="1:16">
      <c r="A1654" s="75" t="s">
        <v>872</v>
      </c>
      <c r="B1654" s="85">
        <v>1650</v>
      </c>
      <c r="C1654" s="85">
        <v>385</v>
      </c>
      <c r="D1654" s="85">
        <v>1650</v>
      </c>
      <c r="E1654" s="86" t="s">
        <v>870</v>
      </c>
      <c r="F1654" s="85" t="s">
        <v>283</v>
      </c>
      <c r="G1654" s="86" t="s">
        <v>873</v>
      </c>
      <c r="H1654" s="85" t="s">
        <v>1</v>
      </c>
      <c r="I1654" s="85">
        <v>1</v>
      </c>
      <c r="J1654" s="88">
        <v>0</v>
      </c>
      <c r="K1654" s="146">
        <v>0</v>
      </c>
      <c r="L1654" s="147">
        <v>0</v>
      </c>
      <c r="M1654" s="147">
        <v>0</v>
      </c>
      <c r="N1654" s="87">
        <v>0</v>
      </c>
      <c r="O1654" s="88">
        <v>0</v>
      </c>
      <c r="P1654" s="89" t="e">
        <v>#DIV/0!</v>
      </c>
    </row>
    <row r="1655" spans="1:16">
      <c r="A1655" s="75" t="s">
        <v>875</v>
      </c>
      <c r="B1655" s="85">
        <v>1651</v>
      </c>
      <c r="C1655" s="85">
        <v>387</v>
      </c>
      <c r="D1655" s="85">
        <v>1651</v>
      </c>
      <c r="E1655" s="86" t="s">
        <v>870</v>
      </c>
      <c r="F1655" s="85" t="s">
        <v>38</v>
      </c>
      <c r="G1655" s="86" t="s">
        <v>873</v>
      </c>
      <c r="H1655" s="85" t="s">
        <v>1</v>
      </c>
      <c r="I1655" s="85">
        <v>1</v>
      </c>
      <c r="J1655" s="88">
        <v>0</v>
      </c>
      <c r="K1655" s="146">
        <v>0</v>
      </c>
      <c r="L1655" s="147">
        <v>0</v>
      </c>
      <c r="M1655" s="147">
        <v>0</v>
      </c>
      <c r="N1655" s="87">
        <v>0</v>
      </c>
      <c r="O1655" s="88">
        <v>0</v>
      </c>
      <c r="P1655" s="89" t="e">
        <v>#DIV/0!</v>
      </c>
    </row>
    <row r="1656" spans="1:16">
      <c r="A1656" s="75" t="s">
        <v>878</v>
      </c>
      <c r="B1656" s="85">
        <v>1652</v>
      </c>
      <c r="C1656" s="85">
        <v>389</v>
      </c>
      <c r="D1656" s="85">
        <v>1652</v>
      </c>
      <c r="E1656" s="86" t="s">
        <v>877</v>
      </c>
      <c r="F1656" s="85" t="s">
        <v>283</v>
      </c>
      <c r="G1656" s="86" t="s">
        <v>873</v>
      </c>
      <c r="H1656" s="85" t="s">
        <v>1</v>
      </c>
      <c r="I1656" s="85">
        <v>1</v>
      </c>
      <c r="J1656" s="88">
        <v>0</v>
      </c>
      <c r="K1656" s="146">
        <v>0</v>
      </c>
      <c r="L1656" s="147">
        <v>0</v>
      </c>
      <c r="M1656" s="147">
        <v>0</v>
      </c>
      <c r="N1656" s="87">
        <v>0</v>
      </c>
      <c r="O1656" s="88">
        <v>0</v>
      </c>
      <c r="P1656" s="89" t="e">
        <v>#DIV/0!</v>
      </c>
    </row>
    <row r="1657" spans="1:16">
      <c r="A1657" s="75" t="s">
        <v>883</v>
      </c>
      <c r="B1657" s="85">
        <v>1653</v>
      </c>
      <c r="C1657" s="85">
        <v>392</v>
      </c>
      <c r="D1657" s="85">
        <v>1653</v>
      </c>
      <c r="E1657" s="86" t="s">
        <v>877</v>
      </c>
      <c r="F1657" s="85" t="s">
        <v>882</v>
      </c>
      <c r="G1657" s="86" t="s">
        <v>873</v>
      </c>
      <c r="H1657" s="85" t="s">
        <v>1</v>
      </c>
      <c r="I1657" s="85">
        <v>1</v>
      </c>
      <c r="J1657" s="88">
        <v>0</v>
      </c>
      <c r="K1657" s="146">
        <v>0</v>
      </c>
      <c r="L1657" s="147">
        <v>0</v>
      </c>
      <c r="M1657" s="147">
        <v>0</v>
      </c>
      <c r="N1657" s="87">
        <v>0</v>
      </c>
      <c r="O1657" s="88">
        <v>0</v>
      </c>
      <c r="P1657" s="89" t="e">
        <v>#DIV/0!</v>
      </c>
    </row>
    <row r="1658" spans="1:16">
      <c r="A1658" s="75" t="s">
        <v>889</v>
      </c>
      <c r="B1658" s="85">
        <v>1654</v>
      </c>
      <c r="C1658" s="85">
        <v>396</v>
      </c>
      <c r="D1658" s="85">
        <v>1654</v>
      </c>
      <c r="E1658" s="86" t="s">
        <v>877</v>
      </c>
      <c r="F1658" s="85" t="s">
        <v>318</v>
      </c>
      <c r="G1658" s="86" t="s">
        <v>873</v>
      </c>
      <c r="H1658" s="85" t="s">
        <v>1</v>
      </c>
      <c r="I1658" s="85">
        <v>1</v>
      </c>
      <c r="J1658" s="88">
        <v>0</v>
      </c>
      <c r="K1658" s="146">
        <v>0</v>
      </c>
      <c r="L1658" s="147">
        <v>0</v>
      </c>
      <c r="M1658" s="147">
        <v>0</v>
      </c>
      <c r="N1658" s="87">
        <v>0</v>
      </c>
      <c r="O1658" s="88">
        <v>0</v>
      </c>
      <c r="P1658" s="89" t="e">
        <v>#DIV/0!</v>
      </c>
    </row>
    <row r="1659" spans="1:16">
      <c r="A1659" s="75" t="s">
        <v>893</v>
      </c>
      <c r="B1659" s="85">
        <v>1655</v>
      </c>
      <c r="C1659" s="85">
        <v>399</v>
      </c>
      <c r="D1659" s="85">
        <v>1655</v>
      </c>
      <c r="E1659" s="86" t="s">
        <v>877</v>
      </c>
      <c r="F1659" s="85" t="s">
        <v>38</v>
      </c>
      <c r="G1659" s="86" t="s">
        <v>873</v>
      </c>
      <c r="H1659" s="85" t="s">
        <v>1</v>
      </c>
      <c r="I1659" s="85">
        <v>1</v>
      </c>
      <c r="J1659" s="88">
        <v>0</v>
      </c>
      <c r="K1659" s="146">
        <v>0</v>
      </c>
      <c r="L1659" s="147">
        <v>0</v>
      </c>
      <c r="M1659" s="147">
        <v>0</v>
      </c>
      <c r="N1659" s="87">
        <v>0</v>
      </c>
      <c r="O1659" s="88">
        <v>0</v>
      </c>
      <c r="P1659" s="89" t="e">
        <v>#DIV/0!</v>
      </c>
    </row>
    <row r="1660" spans="1:16">
      <c r="A1660" s="75" t="s">
        <v>13411</v>
      </c>
      <c r="B1660" s="85">
        <v>1656</v>
      </c>
      <c r="C1660" s="85">
        <v>8864</v>
      </c>
      <c r="D1660" s="85">
        <v>1656</v>
      </c>
      <c r="E1660" s="86" t="s">
        <v>13412</v>
      </c>
      <c r="F1660" s="85" t="s">
        <v>55</v>
      </c>
      <c r="G1660" s="86" t="s">
        <v>873</v>
      </c>
      <c r="H1660" s="85" t="s">
        <v>1</v>
      </c>
      <c r="I1660" s="85">
        <v>1</v>
      </c>
      <c r="J1660" s="88">
        <v>0</v>
      </c>
      <c r="K1660" s="146">
        <v>0</v>
      </c>
      <c r="L1660" s="147">
        <v>0</v>
      </c>
      <c r="M1660" s="147">
        <v>0</v>
      </c>
      <c r="N1660" s="87">
        <v>0</v>
      </c>
      <c r="O1660" s="88">
        <v>0</v>
      </c>
      <c r="P1660" s="89" t="e">
        <v>#DIV/0!</v>
      </c>
    </row>
    <row r="1661" spans="1:16">
      <c r="A1661" s="75" t="s">
        <v>2094</v>
      </c>
      <c r="B1661" s="85">
        <v>1657</v>
      </c>
      <c r="C1661" s="85">
        <v>1044</v>
      </c>
      <c r="D1661" s="85">
        <v>1657</v>
      </c>
      <c r="E1661" s="86" t="s">
        <v>2095</v>
      </c>
      <c r="F1661" s="85" t="s">
        <v>38</v>
      </c>
      <c r="G1661" s="86" t="s">
        <v>2096</v>
      </c>
      <c r="H1661" s="85" t="s">
        <v>1</v>
      </c>
      <c r="I1661" s="85">
        <v>1</v>
      </c>
      <c r="J1661" s="88">
        <v>0.87684139213290957</v>
      </c>
      <c r="K1661" s="146">
        <v>0.97752124786125316</v>
      </c>
      <c r="L1661" s="147">
        <v>3.6352068383342798E-9</v>
      </c>
      <c r="M1661" s="147">
        <v>4.1330789160283481E-2</v>
      </c>
      <c r="N1661" s="87">
        <v>8.1085309080635657</v>
      </c>
      <c r="O1661" s="88">
        <v>0.5138244777574934</v>
      </c>
      <c r="P1661" s="89">
        <v>63.368381225077194</v>
      </c>
    </row>
    <row r="1662" spans="1:16">
      <c r="A1662" s="75" t="s">
        <v>2097</v>
      </c>
      <c r="B1662" s="85">
        <v>1658</v>
      </c>
      <c r="C1662" s="85">
        <v>1045</v>
      </c>
      <c r="D1662" s="85">
        <v>1658</v>
      </c>
      <c r="E1662" s="86" t="s">
        <v>2095</v>
      </c>
      <c r="F1662" s="85" t="s">
        <v>11</v>
      </c>
      <c r="G1662" s="86" t="s">
        <v>2096</v>
      </c>
      <c r="H1662" s="85" t="s">
        <v>1</v>
      </c>
      <c r="I1662" s="85">
        <v>1</v>
      </c>
      <c r="J1662" s="88">
        <v>0.73286773911607717</v>
      </c>
      <c r="K1662" s="146">
        <v>0.72589431794021442</v>
      </c>
      <c r="L1662" s="147">
        <v>3.0051892612082619E-9</v>
      </c>
      <c r="M1662" s="147">
        <v>4.1220695681521223E-2</v>
      </c>
      <c r="N1662" s="87">
        <v>8.1552648895678352</v>
      </c>
      <c r="O1662" s="88">
        <v>0.39221174092800432</v>
      </c>
      <c r="P1662" s="89">
        <v>48.09307192826062</v>
      </c>
    </row>
    <row r="1663" spans="1:16">
      <c r="A1663" s="75" t="s">
        <v>13413</v>
      </c>
      <c r="B1663" s="85">
        <v>1659</v>
      </c>
      <c r="C1663" s="85">
        <v>8865</v>
      </c>
      <c r="D1663" s="85">
        <v>1659</v>
      </c>
      <c r="E1663" s="86" t="s">
        <v>13414</v>
      </c>
      <c r="F1663" s="85" t="s">
        <v>38</v>
      </c>
      <c r="G1663" s="86" t="s">
        <v>2096</v>
      </c>
      <c r="H1663" s="85" t="s">
        <v>1</v>
      </c>
      <c r="I1663" s="85">
        <v>1</v>
      </c>
      <c r="J1663" s="88">
        <v>0.88156090602885784</v>
      </c>
      <c r="K1663" s="146">
        <v>0.98344002376382911</v>
      </c>
      <c r="L1663" s="147">
        <v>3.6595538137348508E-9</v>
      </c>
      <c r="M1663" s="147">
        <v>4.1937893327527842E-2</v>
      </c>
      <c r="N1663" s="87">
        <v>8.1772433398769877</v>
      </c>
      <c r="O1663" s="88">
        <v>0.51810901615026073</v>
      </c>
      <c r="P1663" s="89">
        <v>63.359862806535325</v>
      </c>
    </row>
    <row r="1664" spans="1:16">
      <c r="A1664" s="75" t="s">
        <v>13415</v>
      </c>
      <c r="B1664" s="85">
        <v>1660</v>
      </c>
      <c r="C1664" s="85">
        <v>8866</v>
      </c>
      <c r="D1664" s="85">
        <v>1660</v>
      </c>
      <c r="E1664" s="86" t="s">
        <v>13414</v>
      </c>
      <c r="F1664" s="85" t="s">
        <v>11</v>
      </c>
      <c r="G1664" s="86" t="s">
        <v>2096</v>
      </c>
      <c r="H1664" s="85" t="s">
        <v>1</v>
      </c>
      <c r="I1664" s="85">
        <v>1</v>
      </c>
      <c r="J1664" s="88">
        <v>0.73738625041263028</v>
      </c>
      <c r="K1664" s="146">
        <v>0.73133874498108142</v>
      </c>
      <c r="L1664" s="147">
        <v>3.0279788550763162E-9</v>
      </c>
      <c r="M1664" s="147">
        <v>4.1807686834339372E-2</v>
      </c>
      <c r="N1664" s="87">
        <v>8.2252814506861345</v>
      </c>
      <c r="O1664" s="88">
        <v>0.39627418904358208</v>
      </c>
      <c r="P1664" s="89">
        <v>48.177584125163982</v>
      </c>
    </row>
    <row r="1665" spans="1:16">
      <c r="A1665" s="75" t="s">
        <v>2098</v>
      </c>
      <c r="B1665" s="85">
        <v>1661</v>
      </c>
      <c r="C1665" s="85">
        <v>1046</v>
      </c>
      <c r="D1665" s="85">
        <v>1661</v>
      </c>
      <c r="E1665" s="86" t="s">
        <v>2099</v>
      </c>
      <c r="F1665" s="85" t="s">
        <v>55</v>
      </c>
      <c r="G1665" s="86" t="s">
        <v>2100</v>
      </c>
      <c r="H1665" s="85" t="s">
        <v>1</v>
      </c>
      <c r="I1665" s="85">
        <v>1</v>
      </c>
      <c r="J1665" s="88">
        <v>3.486412192728197</v>
      </c>
      <c r="K1665" s="146">
        <v>8.4023091419253948</v>
      </c>
      <c r="L1665" s="147">
        <v>2.7595582177388499E-8</v>
      </c>
      <c r="M1665" s="147">
        <v>0.24961658687670221</v>
      </c>
      <c r="N1665" s="87">
        <v>42.600421089192743</v>
      </c>
      <c r="O1665" s="88">
        <v>2.9093175370655451</v>
      </c>
      <c r="P1665" s="89">
        <v>68.293163839256195</v>
      </c>
    </row>
    <row r="1666" spans="1:16">
      <c r="A1666" s="75" t="s">
        <v>2101</v>
      </c>
      <c r="B1666" s="85">
        <v>1662</v>
      </c>
      <c r="C1666" s="85">
        <v>1047</v>
      </c>
      <c r="D1666" s="85">
        <v>1662</v>
      </c>
      <c r="E1666" s="86" t="s">
        <v>2102</v>
      </c>
      <c r="F1666" s="85" t="s">
        <v>55</v>
      </c>
      <c r="G1666" s="86" t="s">
        <v>2100</v>
      </c>
      <c r="H1666" s="85" t="s">
        <v>1</v>
      </c>
      <c r="I1666" s="85">
        <v>1</v>
      </c>
      <c r="J1666" s="88">
        <v>2.315439872304565</v>
      </c>
      <c r="K1666" s="146">
        <v>7.5370674097508346</v>
      </c>
      <c r="L1666" s="147">
        <v>2.0602846831886711E-8</v>
      </c>
      <c r="M1666" s="147">
        <v>0.27860435135137079</v>
      </c>
      <c r="N1666" s="87">
        <v>40.440735830461144</v>
      </c>
      <c r="O1666" s="88">
        <v>2.0592631382885158</v>
      </c>
      <c r="P1666" s="89">
        <v>50.920516058894719</v>
      </c>
    </row>
    <row r="1667" spans="1:16">
      <c r="A1667" s="75" t="s">
        <v>13416</v>
      </c>
      <c r="B1667" s="85">
        <v>1663</v>
      </c>
      <c r="C1667" s="85">
        <v>8867</v>
      </c>
      <c r="D1667" s="85">
        <v>1663</v>
      </c>
      <c r="E1667" s="86" t="s">
        <v>13417</v>
      </c>
      <c r="F1667" s="85" t="s">
        <v>55</v>
      </c>
      <c r="G1667" s="86" t="s">
        <v>2100</v>
      </c>
      <c r="H1667" s="85" t="s">
        <v>1</v>
      </c>
      <c r="I1667" s="85">
        <v>1</v>
      </c>
      <c r="J1667" s="88">
        <v>2.5455058211874682</v>
      </c>
      <c r="K1667" s="146">
        <v>7.7431208127190301</v>
      </c>
      <c r="L1667" s="147">
        <v>2.195898548808207E-8</v>
      </c>
      <c r="M1667" s="147">
        <v>0.2812338560963103</v>
      </c>
      <c r="N1667" s="87">
        <v>41.54875760681594</v>
      </c>
      <c r="O1667" s="88">
        <v>2.2361824208823489</v>
      </c>
      <c r="P1667" s="89">
        <v>53.820680802150157</v>
      </c>
    </row>
    <row r="1668" spans="1:16">
      <c r="A1668" s="75" t="s">
        <v>2103</v>
      </c>
      <c r="B1668" s="85">
        <v>1664</v>
      </c>
      <c r="C1668" s="85">
        <v>1048</v>
      </c>
      <c r="D1668" s="85">
        <v>1664</v>
      </c>
      <c r="E1668" s="86" t="s">
        <v>2104</v>
      </c>
      <c r="F1668" s="85" t="s">
        <v>55</v>
      </c>
      <c r="G1668" s="86" t="s">
        <v>2104</v>
      </c>
      <c r="H1668" s="85" t="s">
        <v>1</v>
      </c>
      <c r="I1668" s="85">
        <v>1</v>
      </c>
      <c r="J1668" s="88">
        <v>83.294108414917474</v>
      </c>
      <c r="K1668" s="146">
        <v>106.94590688608589</v>
      </c>
      <c r="L1668" s="147">
        <v>3.752613662144056E-7</v>
      </c>
      <c r="M1668" s="147">
        <v>4.8121507546728681</v>
      </c>
      <c r="N1668" s="87">
        <v>1074.271313696087</v>
      </c>
      <c r="O1668" s="88">
        <v>73.767384050538112</v>
      </c>
      <c r="P1668" s="89">
        <v>68.667368392010346</v>
      </c>
    </row>
    <row r="1669" spans="1:16">
      <c r="A1669" s="75" t="s">
        <v>13418</v>
      </c>
      <c r="B1669" s="85">
        <v>1665</v>
      </c>
      <c r="C1669" s="85">
        <v>8868</v>
      </c>
      <c r="D1669" s="85">
        <v>1665</v>
      </c>
      <c r="E1669" s="86" t="s">
        <v>13419</v>
      </c>
      <c r="F1669" s="85" t="s">
        <v>55</v>
      </c>
      <c r="G1669" s="86" t="s">
        <v>2104</v>
      </c>
      <c r="H1669" s="85" t="s">
        <v>1</v>
      </c>
      <c r="I1669" s="85">
        <v>1</v>
      </c>
      <c r="J1669" s="88">
        <v>83.379730802035965</v>
      </c>
      <c r="K1669" s="146">
        <v>107.05378156155584</v>
      </c>
      <c r="L1669" s="147">
        <v>3.7569591125746048E-7</v>
      </c>
      <c r="M1669" s="147">
        <v>4.823533375489327</v>
      </c>
      <c r="N1669" s="87">
        <v>1075.539918163367</v>
      </c>
      <c r="O1669" s="88">
        <v>73.844994365417023</v>
      </c>
      <c r="P1669" s="89">
        <v>68.658534302955076</v>
      </c>
    </row>
    <row r="1670" spans="1:16">
      <c r="A1670" s="75" t="s">
        <v>2105</v>
      </c>
      <c r="B1670" s="85">
        <v>1666</v>
      </c>
      <c r="C1670" s="85">
        <v>1049</v>
      </c>
      <c r="D1670" s="85">
        <v>1666</v>
      </c>
      <c r="E1670" s="86" t="s">
        <v>2106</v>
      </c>
      <c r="F1670" s="85" t="s">
        <v>38</v>
      </c>
      <c r="G1670" s="86" t="s">
        <v>2107</v>
      </c>
      <c r="H1670" s="85" t="s">
        <v>1</v>
      </c>
      <c r="I1670" s="85">
        <v>1</v>
      </c>
      <c r="J1670" s="88">
        <v>3.5064123472143112</v>
      </c>
      <c r="K1670" s="146">
        <v>4.7301677994178828</v>
      </c>
      <c r="L1670" s="147">
        <v>1.5310925874817689E-8</v>
      </c>
      <c r="M1670" s="147">
        <v>0.46404978564100918</v>
      </c>
      <c r="N1670" s="87">
        <v>72.969257441250917</v>
      </c>
      <c r="O1670" s="88">
        <v>2.976303792750298</v>
      </c>
      <c r="P1670" s="89">
        <v>40.788462115659911</v>
      </c>
    </row>
    <row r="1671" spans="1:16">
      <c r="A1671" s="75" t="s">
        <v>2108</v>
      </c>
      <c r="B1671" s="85">
        <v>1667</v>
      </c>
      <c r="C1671" s="85">
        <v>1050</v>
      </c>
      <c r="D1671" s="85">
        <v>1667</v>
      </c>
      <c r="E1671" s="86" t="s">
        <v>2106</v>
      </c>
      <c r="F1671" s="85" t="s">
        <v>11</v>
      </c>
      <c r="G1671" s="86" t="s">
        <v>2107</v>
      </c>
      <c r="H1671" s="85" t="s">
        <v>1</v>
      </c>
      <c r="I1671" s="85">
        <v>1</v>
      </c>
      <c r="J1671" s="88">
        <v>1.896362585196218</v>
      </c>
      <c r="K1671" s="146">
        <v>2.3606707421782982</v>
      </c>
      <c r="L1671" s="147">
        <v>8.9538553812323709E-9</v>
      </c>
      <c r="M1671" s="147">
        <v>0.40839219255378562</v>
      </c>
      <c r="N1671" s="87">
        <v>67.542614774356224</v>
      </c>
      <c r="O1671" s="88">
        <v>1.5592882234382079</v>
      </c>
      <c r="P1671" s="89">
        <v>23.085991394431773</v>
      </c>
    </row>
    <row r="1672" spans="1:16">
      <c r="A1672" s="75" t="s">
        <v>13420</v>
      </c>
      <c r="B1672" s="85">
        <v>1668</v>
      </c>
      <c r="C1672" s="85">
        <v>8869</v>
      </c>
      <c r="D1672" s="85">
        <v>1668</v>
      </c>
      <c r="E1672" s="86" t="s">
        <v>13421</v>
      </c>
      <c r="F1672" s="85" t="s">
        <v>38</v>
      </c>
      <c r="G1672" s="86" t="s">
        <v>2107</v>
      </c>
      <c r="H1672" s="85" t="s">
        <v>1</v>
      </c>
      <c r="I1672" s="85">
        <v>1</v>
      </c>
      <c r="J1672" s="88">
        <v>3.5067439739284101</v>
      </c>
      <c r="K1672" s="146">
        <v>4.7307892197832251</v>
      </c>
      <c r="L1672" s="147">
        <v>1.5312823340527679E-8</v>
      </c>
      <c r="M1672" s="147">
        <v>0.46416010416154341</v>
      </c>
      <c r="N1672" s="87">
        <v>72.963337737210082</v>
      </c>
      <c r="O1672" s="88">
        <v>2.976725747314096</v>
      </c>
      <c r="P1672" s="89">
        <v>40.797554492850672</v>
      </c>
    </row>
    <row r="1673" spans="1:16">
      <c r="A1673" s="75" t="s">
        <v>13422</v>
      </c>
      <c r="B1673" s="85">
        <v>1669</v>
      </c>
      <c r="C1673" s="85">
        <v>8870</v>
      </c>
      <c r="D1673" s="85">
        <v>1669</v>
      </c>
      <c r="E1673" s="86" t="s">
        <v>13421</v>
      </c>
      <c r="F1673" s="85" t="s">
        <v>11</v>
      </c>
      <c r="G1673" s="86" t="s">
        <v>2107</v>
      </c>
      <c r="H1673" s="85" t="s">
        <v>1</v>
      </c>
      <c r="I1673" s="85">
        <v>1</v>
      </c>
      <c r="J1673" s="88">
        <v>1.896362585196218</v>
      </c>
      <c r="K1673" s="146">
        <v>2.3606707421782982</v>
      </c>
      <c r="L1673" s="147">
        <v>8.9538553812323709E-9</v>
      </c>
      <c r="M1673" s="147">
        <v>0.40839219255378562</v>
      </c>
      <c r="N1673" s="87">
        <v>67.542614774356224</v>
      </c>
      <c r="O1673" s="88">
        <v>1.5592882234382079</v>
      </c>
      <c r="P1673" s="89">
        <v>23.085991394431773</v>
      </c>
    </row>
    <row r="1674" spans="1:16">
      <c r="A1674" s="75" t="s">
        <v>27345</v>
      </c>
      <c r="B1674" s="85">
        <v>1670</v>
      </c>
      <c r="C1674" s="85">
        <v>17107</v>
      </c>
      <c r="D1674" s="85">
        <v>1670</v>
      </c>
      <c r="E1674" s="86" t="s">
        <v>27346</v>
      </c>
      <c r="F1674" s="85" t="s">
        <v>55</v>
      </c>
      <c r="G1674" s="86" t="s">
        <v>2107</v>
      </c>
      <c r="H1674" s="85" t="s">
        <v>1</v>
      </c>
      <c r="I1674" s="85">
        <v>1</v>
      </c>
      <c r="J1674" s="88">
        <v>3.6920807157467168</v>
      </c>
      <c r="K1674" s="146">
        <v>5.0780833939575922</v>
      </c>
      <c r="L1674" s="147">
        <v>1.6373262977772891E-8</v>
      </c>
      <c r="M1674" s="147">
        <v>0.52581398874857743</v>
      </c>
      <c r="N1674" s="87">
        <v>69.654983455873463</v>
      </c>
      <c r="O1674" s="88">
        <v>3.212544156156997</v>
      </c>
      <c r="P1674" s="89">
        <v>46.120808544763321</v>
      </c>
    </row>
    <row r="1675" spans="1:16">
      <c r="A1675" s="75" t="s">
        <v>2109</v>
      </c>
      <c r="B1675" s="85">
        <v>1671</v>
      </c>
      <c r="C1675" s="85">
        <v>1051</v>
      </c>
      <c r="D1675" s="85">
        <v>1671</v>
      </c>
      <c r="E1675" s="86" t="s">
        <v>2110</v>
      </c>
      <c r="F1675" s="85" t="s">
        <v>38</v>
      </c>
      <c r="G1675" s="86" t="s">
        <v>2111</v>
      </c>
      <c r="H1675" s="85" t="s">
        <v>1</v>
      </c>
      <c r="I1675" s="85">
        <v>1</v>
      </c>
      <c r="J1675" s="88">
        <v>1.686380226601738</v>
      </c>
      <c r="K1675" s="146">
        <v>2.2422590752904465</v>
      </c>
      <c r="L1675" s="147">
        <v>8.0150386128799781E-9</v>
      </c>
      <c r="M1675" s="147">
        <v>0.16818945479876801</v>
      </c>
      <c r="N1675" s="87">
        <v>34.607798519253947</v>
      </c>
      <c r="O1675" s="88">
        <v>1.4088386939971189</v>
      </c>
      <c r="P1675" s="89">
        <v>40.708705964446587</v>
      </c>
    </row>
    <row r="1676" spans="1:16">
      <c r="A1676" s="75" t="s">
        <v>2112</v>
      </c>
      <c r="B1676" s="85">
        <v>1672</v>
      </c>
      <c r="C1676" s="85">
        <v>1052</v>
      </c>
      <c r="D1676" s="85">
        <v>1672</v>
      </c>
      <c r="E1676" s="86" t="s">
        <v>2110</v>
      </c>
      <c r="F1676" s="85" t="s">
        <v>11</v>
      </c>
      <c r="G1676" s="86" t="s">
        <v>2111</v>
      </c>
      <c r="H1676" s="85" t="s">
        <v>1</v>
      </c>
      <c r="I1676" s="85">
        <v>1</v>
      </c>
      <c r="J1676" s="88">
        <v>1.6828522313692691</v>
      </c>
      <c r="K1676" s="146">
        <v>2.234818310491014</v>
      </c>
      <c r="L1676" s="147">
        <v>7.9972766059320175E-9</v>
      </c>
      <c r="M1676" s="147">
        <v>0.1680679497457902</v>
      </c>
      <c r="N1676" s="87">
        <v>34.591583602328427</v>
      </c>
      <c r="O1676" s="88">
        <v>1.4086104919291571</v>
      </c>
      <c r="P1676" s="89">
        <v>40.72119126209477</v>
      </c>
    </row>
    <row r="1677" spans="1:16">
      <c r="A1677" s="75" t="s">
        <v>13423</v>
      </c>
      <c r="B1677" s="85">
        <v>1673</v>
      </c>
      <c r="C1677" s="85">
        <v>8871</v>
      </c>
      <c r="D1677" s="85">
        <v>1673</v>
      </c>
      <c r="E1677" s="86" t="s">
        <v>13424</v>
      </c>
      <c r="F1677" s="85" t="s">
        <v>38</v>
      </c>
      <c r="G1677" s="86" t="s">
        <v>2111</v>
      </c>
      <c r="H1677" s="85" t="s">
        <v>1</v>
      </c>
      <c r="I1677" s="85">
        <v>1</v>
      </c>
      <c r="J1677" s="88">
        <v>1.7005312467029401</v>
      </c>
      <c r="K1677" s="146">
        <v>2.2600064251752476</v>
      </c>
      <c r="L1677" s="147">
        <v>8.0880415868556346E-9</v>
      </c>
      <c r="M1677" s="147">
        <v>0.1700097649790297</v>
      </c>
      <c r="N1677" s="87">
        <v>34.813824169920927</v>
      </c>
      <c r="O1677" s="88">
        <v>1.4216854823087139</v>
      </c>
      <c r="P1677" s="89">
        <v>40.836808831161022</v>
      </c>
    </row>
    <row r="1678" spans="1:16">
      <c r="A1678" s="75" t="s">
        <v>13425</v>
      </c>
      <c r="B1678" s="85">
        <v>1674</v>
      </c>
      <c r="C1678" s="85">
        <v>8872</v>
      </c>
      <c r="D1678" s="85">
        <v>1674</v>
      </c>
      <c r="E1678" s="86" t="s">
        <v>13424</v>
      </c>
      <c r="F1678" s="85" t="s">
        <v>11</v>
      </c>
      <c r="G1678" s="86" t="s">
        <v>2111</v>
      </c>
      <c r="H1678" s="85" t="s">
        <v>1</v>
      </c>
      <c r="I1678" s="85">
        <v>1</v>
      </c>
      <c r="J1678" s="88">
        <v>1.691094940768245</v>
      </c>
      <c r="K1678" s="146">
        <v>2.2439274707982406</v>
      </c>
      <c r="L1678" s="147">
        <v>8.0374779198749626E-9</v>
      </c>
      <c r="M1678" s="147">
        <v>0.16922658568292229</v>
      </c>
      <c r="N1678" s="87">
        <v>34.719017661038109</v>
      </c>
      <c r="O1678" s="88">
        <v>1.4160038878062631</v>
      </c>
      <c r="P1678" s="89">
        <v>40.784676042125213</v>
      </c>
    </row>
    <row r="1679" spans="1:16">
      <c r="A1679" s="75" t="s">
        <v>2113</v>
      </c>
      <c r="B1679" s="85">
        <v>1675</v>
      </c>
      <c r="C1679" s="85">
        <v>1053</v>
      </c>
      <c r="D1679" s="85">
        <v>1675</v>
      </c>
      <c r="E1679" s="86" t="s">
        <v>2114</v>
      </c>
      <c r="F1679" s="85" t="s">
        <v>38</v>
      </c>
      <c r="G1679" s="86" t="s">
        <v>2115</v>
      </c>
      <c r="H1679" s="85" t="s">
        <v>1</v>
      </c>
      <c r="I1679" s="85">
        <v>1</v>
      </c>
      <c r="J1679" s="88">
        <v>4.2829163550027287</v>
      </c>
      <c r="K1679" s="146">
        <v>5.7080548831498383</v>
      </c>
      <c r="L1679" s="147">
        <v>2.4328857405283831E-8</v>
      </c>
      <c r="M1679" s="147">
        <v>0.40103574619428822</v>
      </c>
      <c r="N1679" s="87">
        <v>60.306983328566197</v>
      </c>
      <c r="O1679" s="88">
        <v>3.753271496889389</v>
      </c>
      <c r="P1679" s="89">
        <v>62.236100858182709</v>
      </c>
    </row>
    <row r="1680" spans="1:16">
      <c r="A1680" s="75" t="s">
        <v>2116</v>
      </c>
      <c r="B1680" s="85">
        <v>1676</v>
      </c>
      <c r="C1680" s="85">
        <v>1054</v>
      </c>
      <c r="D1680" s="85">
        <v>1676</v>
      </c>
      <c r="E1680" s="86" t="s">
        <v>2114</v>
      </c>
      <c r="F1680" s="85" t="s">
        <v>11</v>
      </c>
      <c r="G1680" s="86" t="s">
        <v>2115</v>
      </c>
      <c r="H1680" s="85" t="s">
        <v>1</v>
      </c>
      <c r="I1680" s="85">
        <v>1</v>
      </c>
      <c r="J1680" s="88">
        <v>3.38058977584849</v>
      </c>
      <c r="K1680" s="146">
        <v>4.0371262451696595</v>
      </c>
      <c r="L1680" s="147">
        <v>2.1015752998615189E-8</v>
      </c>
      <c r="M1680" s="147">
        <v>0.44596481893653428</v>
      </c>
      <c r="N1680" s="87">
        <v>59.610306840552688</v>
      </c>
      <c r="O1680" s="88">
        <v>2.9918971454170311</v>
      </c>
      <c r="P1680" s="89">
        <v>50.190936836138775</v>
      </c>
    </row>
    <row r="1681" spans="1:16">
      <c r="A1681" s="75" t="s">
        <v>13426</v>
      </c>
      <c r="B1681" s="85">
        <v>1677</v>
      </c>
      <c r="C1681" s="85">
        <v>8873</v>
      </c>
      <c r="D1681" s="85">
        <v>1677</v>
      </c>
      <c r="E1681" s="86" t="s">
        <v>13427</v>
      </c>
      <c r="F1681" s="85" t="s">
        <v>55</v>
      </c>
      <c r="G1681" s="86" t="s">
        <v>2115</v>
      </c>
      <c r="H1681" s="85" t="s">
        <v>1</v>
      </c>
      <c r="I1681" s="85">
        <v>1</v>
      </c>
      <c r="J1681" s="88">
        <v>4.0390341900728419</v>
      </c>
      <c r="K1681" s="146">
        <v>5.2319257984405381</v>
      </c>
      <c r="L1681" s="147">
        <v>2.3540798782626918E-8</v>
      </c>
      <c r="M1681" s="147">
        <v>0.42286662342526038</v>
      </c>
      <c r="N1681" s="87">
        <v>60.860736397607091</v>
      </c>
      <c r="O1681" s="88">
        <v>3.5509780823355701</v>
      </c>
      <c r="P1681" s="89">
        <v>58.345959850646608</v>
      </c>
    </row>
    <row r="1682" spans="1:16">
      <c r="A1682" s="75" t="s">
        <v>2117</v>
      </c>
      <c r="B1682" s="85">
        <v>1678</v>
      </c>
      <c r="C1682" s="85">
        <v>1055</v>
      </c>
      <c r="D1682" s="85">
        <v>1678</v>
      </c>
      <c r="E1682" s="86" t="s">
        <v>2118</v>
      </c>
      <c r="F1682" s="85" t="s">
        <v>283</v>
      </c>
      <c r="G1682" s="86" t="s">
        <v>2119</v>
      </c>
      <c r="H1682" s="85" t="s">
        <v>1</v>
      </c>
      <c r="I1682" s="85">
        <v>1</v>
      </c>
      <c r="J1682" s="88">
        <v>0.10817801555209711</v>
      </c>
      <c r="K1682" s="146">
        <v>0.32706335138556375</v>
      </c>
      <c r="L1682" s="147">
        <v>3.5044645644382919E-9</v>
      </c>
      <c r="M1682" s="147">
        <v>4.7670394446039073E-3</v>
      </c>
      <c r="N1682" s="87">
        <v>0.80449971293886069</v>
      </c>
      <c r="O1682" s="88">
        <v>6.3131835953787172E-2</v>
      </c>
      <c r="P1682" s="89">
        <v>78.473410168370052</v>
      </c>
    </row>
    <row r="1683" spans="1:16">
      <c r="A1683" s="75" t="s">
        <v>2120</v>
      </c>
      <c r="B1683" s="85">
        <v>1679</v>
      </c>
      <c r="C1683" s="85">
        <v>1056</v>
      </c>
      <c r="D1683" s="85">
        <v>1679</v>
      </c>
      <c r="E1683" s="86" t="s">
        <v>2118</v>
      </c>
      <c r="F1683" s="85" t="s">
        <v>38</v>
      </c>
      <c r="G1683" s="86" t="s">
        <v>2119</v>
      </c>
      <c r="H1683" s="85" t="s">
        <v>1</v>
      </c>
      <c r="I1683" s="85">
        <v>1</v>
      </c>
      <c r="J1683" s="88">
        <v>0.1138161162038351</v>
      </c>
      <c r="K1683" s="146">
        <v>0.32294819074105724</v>
      </c>
      <c r="L1683" s="147">
        <v>3.4494515709292229E-9</v>
      </c>
      <c r="M1683" s="147">
        <v>5.8843965036419433E-3</v>
      </c>
      <c r="N1683" s="87">
        <v>0.87092413390595835</v>
      </c>
      <c r="O1683" s="88">
        <v>7.2287914825001617E-2</v>
      </c>
      <c r="P1683" s="89">
        <v>83.001391293179168</v>
      </c>
    </row>
    <row r="1684" spans="1:16">
      <c r="A1684" s="75" t="s">
        <v>2121</v>
      </c>
      <c r="B1684" s="85">
        <v>1680</v>
      </c>
      <c r="C1684" s="85">
        <v>1057</v>
      </c>
      <c r="D1684" s="85">
        <v>1680</v>
      </c>
      <c r="E1684" s="86" t="s">
        <v>2118</v>
      </c>
      <c r="F1684" s="85" t="s">
        <v>2122</v>
      </c>
      <c r="G1684" s="86" t="s">
        <v>2119</v>
      </c>
      <c r="H1684" s="85" t="s">
        <v>1</v>
      </c>
      <c r="I1684" s="85">
        <v>1</v>
      </c>
      <c r="J1684" s="88">
        <v>9.0383866835863247E-2</v>
      </c>
      <c r="K1684" s="146">
        <v>0.29546566165060845</v>
      </c>
      <c r="L1684" s="147">
        <v>2.044022689789908E-9</v>
      </c>
      <c r="M1684" s="147">
        <v>4.6301650889591347E-3</v>
      </c>
      <c r="N1684" s="87">
        <v>0.70313144289863116</v>
      </c>
      <c r="O1684" s="88">
        <v>5.6421625156557562E-2</v>
      </c>
      <c r="P1684" s="89">
        <v>80.243353822951903</v>
      </c>
    </row>
    <row r="1685" spans="1:16">
      <c r="A1685" s="75" t="s">
        <v>2123</v>
      </c>
      <c r="B1685" s="85">
        <v>1681</v>
      </c>
      <c r="C1685" s="85">
        <v>1058</v>
      </c>
      <c r="D1685" s="85">
        <v>1681</v>
      </c>
      <c r="E1685" s="86" t="s">
        <v>2118</v>
      </c>
      <c r="F1685" s="85" t="s">
        <v>2124</v>
      </c>
      <c r="G1685" s="86" t="s">
        <v>2119</v>
      </c>
      <c r="H1685" s="85" t="s">
        <v>1</v>
      </c>
      <c r="I1685" s="85">
        <v>1</v>
      </c>
      <c r="J1685" s="88">
        <v>6.6418720544040952E-2</v>
      </c>
      <c r="K1685" s="146">
        <v>9.654138825384527E-2</v>
      </c>
      <c r="L1685" s="147">
        <v>1.925797600621231E-9</v>
      </c>
      <c r="M1685" s="147">
        <v>4.3670610557351337E-3</v>
      </c>
      <c r="N1685" s="87">
        <v>0.56991067942708695</v>
      </c>
      <c r="O1685" s="88">
        <v>3.7729153221016408E-2</v>
      </c>
      <c r="P1685" s="89">
        <v>66.201870894829213</v>
      </c>
    </row>
    <row r="1686" spans="1:16">
      <c r="A1686" s="75" t="s">
        <v>13428</v>
      </c>
      <c r="B1686" s="85">
        <v>1682</v>
      </c>
      <c r="C1686" s="85">
        <v>8874</v>
      </c>
      <c r="D1686" s="85">
        <v>1682</v>
      </c>
      <c r="E1686" s="86" t="s">
        <v>13429</v>
      </c>
      <c r="F1686" s="85" t="s">
        <v>55</v>
      </c>
      <c r="G1686" s="86" t="s">
        <v>2119</v>
      </c>
      <c r="H1686" s="85" t="s">
        <v>1</v>
      </c>
      <c r="I1686" s="85">
        <v>1</v>
      </c>
      <c r="J1686" s="88">
        <v>0.25140129288459262</v>
      </c>
      <c r="K1686" s="146">
        <v>0.52066613855080934</v>
      </c>
      <c r="L1686" s="147">
        <v>4.5566570216568306E-9</v>
      </c>
      <c r="M1686" s="147">
        <v>1.972521149809317E-2</v>
      </c>
      <c r="N1686" s="87">
        <v>2.4470446664833569</v>
      </c>
      <c r="O1686" s="88">
        <v>0.17004630995965539</v>
      </c>
      <c r="P1686" s="89">
        <v>69.490480614736228</v>
      </c>
    </row>
    <row r="1687" spans="1:16">
      <c r="A1687" s="75" t="s">
        <v>2128</v>
      </c>
      <c r="B1687" s="85">
        <v>1683</v>
      </c>
      <c r="C1687" s="85">
        <v>1060</v>
      </c>
      <c r="D1687" s="85">
        <v>1683</v>
      </c>
      <c r="E1687" s="86" t="s">
        <v>2129</v>
      </c>
      <c r="F1687" s="85" t="s">
        <v>32</v>
      </c>
      <c r="G1687" s="86" t="s">
        <v>2130</v>
      </c>
      <c r="H1687" s="85" t="s">
        <v>1</v>
      </c>
      <c r="I1687" s="85">
        <v>1</v>
      </c>
      <c r="J1687" s="88">
        <v>1.6108004149821169</v>
      </c>
      <c r="K1687" s="146">
        <v>2.0194002159675368</v>
      </c>
      <c r="L1687" s="147">
        <v>5.5024789712184819E-8</v>
      </c>
      <c r="M1687" s="147">
        <v>0.15245124263509599</v>
      </c>
      <c r="N1687" s="87">
        <v>20.423509259549672</v>
      </c>
      <c r="O1687" s="88">
        <v>1.138731049529258</v>
      </c>
      <c r="P1687" s="89">
        <v>55.755895573960068</v>
      </c>
    </row>
    <row r="1688" spans="1:16">
      <c r="A1688" s="75" t="s">
        <v>2131</v>
      </c>
      <c r="B1688" s="85">
        <v>1684</v>
      </c>
      <c r="C1688" s="85">
        <v>1061</v>
      </c>
      <c r="D1688" s="85">
        <v>1684</v>
      </c>
      <c r="E1688" s="86" t="s">
        <v>2129</v>
      </c>
      <c r="F1688" s="85" t="s">
        <v>38</v>
      </c>
      <c r="G1688" s="86" t="s">
        <v>2130</v>
      </c>
      <c r="H1688" s="85" t="s">
        <v>1</v>
      </c>
      <c r="I1688" s="85">
        <v>1</v>
      </c>
      <c r="J1688" s="88">
        <v>1.6511709437326381</v>
      </c>
      <c r="K1688" s="146">
        <v>2.0727032410842652</v>
      </c>
      <c r="L1688" s="147">
        <v>5.5197554431532693E-8</v>
      </c>
      <c r="M1688" s="147">
        <v>0.15435025810976519</v>
      </c>
      <c r="N1688" s="87">
        <v>20.817261942970259</v>
      </c>
      <c r="O1688" s="88">
        <v>1.1747715155458649</v>
      </c>
      <c r="P1688" s="89">
        <v>56.432566336735327</v>
      </c>
    </row>
    <row r="1689" spans="1:16">
      <c r="A1689" s="75" t="s">
        <v>13432</v>
      </c>
      <c r="B1689" s="85">
        <v>1685</v>
      </c>
      <c r="C1689" s="85">
        <v>8876</v>
      </c>
      <c r="D1689" s="85">
        <v>1685</v>
      </c>
      <c r="E1689" s="86" t="s">
        <v>13433</v>
      </c>
      <c r="F1689" s="85" t="s">
        <v>55</v>
      </c>
      <c r="G1689" s="86" t="s">
        <v>2130</v>
      </c>
      <c r="H1689" s="85" t="s">
        <v>1</v>
      </c>
      <c r="I1689" s="85">
        <v>1</v>
      </c>
      <c r="J1689" s="88">
        <v>1.6510919731435301</v>
      </c>
      <c r="K1689" s="146">
        <v>2.0725989726630951</v>
      </c>
      <c r="L1689" s="147">
        <v>5.5197216478771368E-8</v>
      </c>
      <c r="M1689" s="147">
        <v>0.1543465433610266</v>
      </c>
      <c r="N1689" s="87">
        <v>20.816491705811259</v>
      </c>
      <c r="O1689" s="88">
        <v>1.174701015185303</v>
      </c>
      <c r="P1689" s="89">
        <v>56.431267659639609</v>
      </c>
    </row>
    <row r="1690" spans="1:16">
      <c r="A1690" s="75" t="s">
        <v>2125</v>
      </c>
      <c r="B1690" s="85">
        <v>1686</v>
      </c>
      <c r="C1690" s="85">
        <v>1059</v>
      </c>
      <c r="D1690" s="85">
        <v>1686</v>
      </c>
      <c r="E1690" s="86" t="s">
        <v>2126</v>
      </c>
      <c r="F1690" s="85" t="s">
        <v>32</v>
      </c>
      <c r="G1690" s="86" t="s">
        <v>2127</v>
      </c>
      <c r="H1690" s="85" t="s">
        <v>1</v>
      </c>
      <c r="I1690" s="85">
        <v>1</v>
      </c>
      <c r="J1690" s="88">
        <v>1.4837626595273909</v>
      </c>
      <c r="K1690" s="146">
        <v>1.8293485933042446</v>
      </c>
      <c r="L1690" s="147">
        <v>5.4325318606684563E-8</v>
      </c>
      <c r="M1690" s="147">
        <v>0.1360354616596596</v>
      </c>
      <c r="N1690" s="87">
        <v>18.409692765672169</v>
      </c>
      <c r="O1690" s="88">
        <v>1.024066352045369</v>
      </c>
      <c r="P1690" s="89">
        <v>55.626477045554246</v>
      </c>
    </row>
    <row r="1691" spans="1:16">
      <c r="A1691" s="75" t="s">
        <v>13430</v>
      </c>
      <c r="B1691" s="85">
        <v>1687</v>
      </c>
      <c r="C1691" s="85">
        <v>8875</v>
      </c>
      <c r="D1691" s="85">
        <v>1687</v>
      </c>
      <c r="E1691" s="86" t="s">
        <v>13431</v>
      </c>
      <c r="F1691" s="85" t="s">
        <v>55</v>
      </c>
      <c r="G1691" s="86" t="s">
        <v>2127</v>
      </c>
      <c r="H1691" s="85" t="s">
        <v>1</v>
      </c>
      <c r="I1691" s="85">
        <v>1</v>
      </c>
      <c r="J1691" s="88">
        <v>1.6022285960378739</v>
      </c>
      <c r="K1691" s="146">
        <v>1.9848365715274938</v>
      </c>
      <c r="L1691" s="147">
        <v>5.493754226131409E-8</v>
      </c>
      <c r="M1691" s="147">
        <v>0.15178604571371099</v>
      </c>
      <c r="N1691" s="87">
        <v>20.156241099866861</v>
      </c>
      <c r="O1691" s="88">
        <v>1.131420370630698</v>
      </c>
      <c r="P1691" s="89">
        <v>56.132508289860226</v>
      </c>
    </row>
    <row r="1692" spans="1:16">
      <c r="A1692" s="75" t="s">
        <v>2132</v>
      </c>
      <c r="B1692" s="85">
        <v>1688</v>
      </c>
      <c r="C1692" s="85">
        <v>1062</v>
      </c>
      <c r="D1692" s="85">
        <v>1688</v>
      </c>
      <c r="E1692" s="86" t="s">
        <v>2133</v>
      </c>
      <c r="F1692" s="85" t="s">
        <v>509</v>
      </c>
      <c r="G1692" s="86" t="s">
        <v>2134</v>
      </c>
      <c r="H1692" s="85" t="s">
        <v>1</v>
      </c>
      <c r="I1692" s="85">
        <v>1</v>
      </c>
      <c r="J1692" s="88">
        <v>0.29290305266430261</v>
      </c>
      <c r="K1692" s="146">
        <v>0.38845689507743719</v>
      </c>
      <c r="L1692" s="147">
        <v>1.827696212330744E-9</v>
      </c>
      <c r="M1692" s="147">
        <v>3.9116294328353757E-2</v>
      </c>
      <c r="N1692" s="87">
        <v>4.8107227031890929</v>
      </c>
      <c r="O1692" s="88">
        <v>0.2272771649669085</v>
      </c>
      <c r="P1692" s="89">
        <v>47.24387144913662</v>
      </c>
    </row>
    <row r="1693" spans="1:16">
      <c r="A1693" s="75" t="s">
        <v>2135</v>
      </c>
      <c r="B1693" s="85">
        <v>1689</v>
      </c>
      <c r="C1693" s="85">
        <v>1063</v>
      </c>
      <c r="D1693" s="85">
        <v>1689</v>
      </c>
      <c r="E1693" s="86" t="s">
        <v>2133</v>
      </c>
      <c r="F1693" s="85" t="s">
        <v>32</v>
      </c>
      <c r="G1693" s="86" t="s">
        <v>2134</v>
      </c>
      <c r="H1693" s="85" t="s">
        <v>1</v>
      </c>
      <c r="I1693" s="85">
        <v>1</v>
      </c>
      <c r="J1693" s="88">
        <v>0.23491328810362061</v>
      </c>
      <c r="K1693" s="146">
        <v>0.29530948345159636</v>
      </c>
      <c r="L1693" s="147">
        <v>1.495965301859139E-9</v>
      </c>
      <c r="M1693" s="147">
        <v>3.5446857188507652E-2</v>
      </c>
      <c r="N1693" s="87">
        <v>6.1518933211494327</v>
      </c>
      <c r="O1693" s="88">
        <v>0.2001600581789541</v>
      </c>
      <c r="P1693" s="89">
        <v>32.536334381942076</v>
      </c>
    </row>
    <row r="1694" spans="1:16">
      <c r="A1694" s="75" t="s">
        <v>2136</v>
      </c>
      <c r="B1694" s="85">
        <v>1690</v>
      </c>
      <c r="C1694" s="85">
        <v>1064</v>
      </c>
      <c r="D1694" s="85">
        <v>1690</v>
      </c>
      <c r="E1694" s="86" t="s">
        <v>2133</v>
      </c>
      <c r="F1694" s="85" t="s">
        <v>38</v>
      </c>
      <c r="G1694" s="86" t="s">
        <v>2134</v>
      </c>
      <c r="H1694" s="85" t="s">
        <v>1</v>
      </c>
      <c r="I1694" s="85">
        <v>1</v>
      </c>
      <c r="J1694" s="88">
        <v>0.75483841437955279</v>
      </c>
      <c r="K1694" s="146">
        <v>1.0099843994669453</v>
      </c>
      <c r="L1694" s="147">
        <v>3.7716316496951648E-9</v>
      </c>
      <c r="M1694" s="147">
        <v>5.7395349309299001E-2</v>
      </c>
      <c r="N1694" s="87">
        <v>10.87839025612981</v>
      </c>
      <c r="O1694" s="88">
        <v>0.62904293772258579</v>
      </c>
      <c r="P1694" s="89">
        <v>57.82500194531351</v>
      </c>
    </row>
    <row r="1695" spans="1:16">
      <c r="A1695" s="75" t="s">
        <v>13434</v>
      </c>
      <c r="B1695" s="85">
        <v>1691</v>
      </c>
      <c r="C1695" s="85">
        <v>8877</v>
      </c>
      <c r="D1695" s="85">
        <v>1691</v>
      </c>
      <c r="E1695" s="86" t="s">
        <v>13435</v>
      </c>
      <c r="F1695" s="85" t="s">
        <v>55</v>
      </c>
      <c r="G1695" s="86" t="s">
        <v>2134</v>
      </c>
      <c r="H1695" s="85" t="s">
        <v>1</v>
      </c>
      <c r="I1695" s="85">
        <v>1</v>
      </c>
      <c r="J1695" s="88">
        <v>0.74840995127075149</v>
      </c>
      <c r="K1695" s="146">
        <v>1.001207704574113</v>
      </c>
      <c r="L1695" s="147">
        <v>3.7438409990302723E-9</v>
      </c>
      <c r="M1695" s="147">
        <v>5.7129400132924037E-2</v>
      </c>
      <c r="N1695" s="87">
        <v>10.811650092201839</v>
      </c>
      <c r="O1695" s="88">
        <v>0.6236480916737186</v>
      </c>
      <c r="P1695" s="89">
        <v>57.682970347286734</v>
      </c>
    </row>
    <row r="1696" spans="1:16">
      <c r="A1696" s="75" t="s">
        <v>2137</v>
      </c>
      <c r="B1696" s="85">
        <v>1692</v>
      </c>
      <c r="C1696" s="85">
        <v>1065</v>
      </c>
      <c r="D1696" s="85">
        <v>1692</v>
      </c>
      <c r="E1696" s="86" t="s">
        <v>2138</v>
      </c>
      <c r="F1696" s="85" t="s">
        <v>509</v>
      </c>
      <c r="G1696" s="86" t="s">
        <v>2139</v>
      </c>
      <c r="H1696" s="85" t="s">
        <v>1</v>
      </c>
      <c r="I1696" s="85">
        <v>1</v>
      </c>
      <c r="J1696" s="88">
        <v>0.38554036854419388</v>
      </c>
      <c r="K1696" s="146">
        <v>0.46424889249620227</v>
      </c>
      <c r="L1696" s="147">
        <v>2.73347276302532E-9</v>
      </c>
      <c r="M1696" s="147">
        <v>5.7779056151931359E-2</v>
      </c>
      <c r="N1696" s="87">
        <v>5.6087306903980227</v>
      </c>
      <c r="O1696" s="88">
        <v>0.32264235860012641</v>
      </c>
      <c r="P1696" s="89">
        <v>57.525022399895285</v>
      </c>
    </row>
    <row r="1697" spans="1:16">
      <c r="A1697" s="75" t="s">
        <v>2140</v>
      </c>
      <c r="B1697" s="85">
        <v>1693</v>
      </c>
      <c r="C1697" s="85">
        <v>1066</v>
      </c>
      <c r="D1697" s="85">
        <v>1693</v>
      </c>
      <c r="E1697" s="86" t="s">
        <v>2138</v>
      </c>
      <c r="F1697" s="85" t="s">
        <v>32</v>
      </c>
      <c r="G1697" s="86" t="s">
        <v>2139</v>
      </c>
      <c r="H1697" s="85" t="s">
        <v>1</v>
      </c>
      <c r="I1697" s="85">
        <v>1</v>
      </c>
      <c r="J1697" s="88">
        <v>0.25876103560436869</v>
      </c>
      <c r="K1697" s="146">
        <v>0.32095755133083925</v>
      </c>
      <c r="L1697" s="147">
        <v>2.2080031574469611E-9</v>
      </c>
      <c r="M1697" s="147">
        <v>4.6293973359501563E-2</v>
      </c>
      <c r="N1697" s="87">
        <v>4.9666343742330472</v>
      </c>
      <c r="O1697" s="88">
        <v>0.22434955190995309</v>
      </c>
      <c r="P1697" s="89">
        <v>45.171344416629701</v>
      </c>
    </row>
    <row r="1698" spans="1:16">
      <c r="A1698" s="75" t="s">
        <v>2141</v>
      </c>
      <c r="B1698" s="85">
        <v>1694</v>
      </c>
      <c r="C1698" s="85">
        <v>1067</v>
      </c>
      <c r="D1698" s="85">
        <v>1694</v>
      </c>
      <c r="E1698" s="86" t="s">
        <v>2138</v>
      </c>
      <c r="F1698" s="85" t="s">
        <v>38</v>
      </c>
      <c r="G1698" s="86" t="s">
        <v>2139</v>
      </c>
      <c r="H1698" s="85" t="s">
        <v>1</v>
      </c>
      <c r="I1698" s="85">
        <v>1</v>
      </c>
      <c r="J1698" s="88">
        <v>0.59789400816996263</v>
      </c>
      <c r="K1698" s="146">
        <v>0.78549921165401215</v>
      </c>
      <c r="L1698" s="147">
        <v>3.674973889577852E-9</v>
      </c>
      <c r="M1698" s="147">
        <v>6.0901974688500997E-2</v>
      </c>
      <c r="N1698" s="87">
        <v>8.1162841670966497</v>
      </c>
      <c r="O1698" s="88">
        <v>0.50267874742449437</v>
      </c>
      <c r="P1698" s="89">
        <v>61.934591874240922</v>
      </c>
    </row>
    <row r="1699" spans="1:16">
      <c r="A1699" s="75" t="s">
        <v>13436</v>
      </c>
      <c r="B1699" s="85">
        <v>1695</v>
      </c>
      <c r="C1699" s="85">
        <v>8878</v>
      </c>
      <c r="D1699" s="85">
        <v>1695</v>
      </c>
      <c r="E1699" s="86" t="s">
        <v>13437</v>
      </c>
      <c r="F1699" s="85" t="s">
        <v>55</v>
      </c>
      <c r="G1699" s="86" t="s">
        <v>2139</v>
      </c>
      <c r="H1699" s="85" t="s">
        <v>1</v>
      </c>
      <c r="I1699" s="85">
        <v>1</v>
      </c>
      <c r="J1699" s="88">
        <v>0.59409610786574152</v>
      </c>
      <c r="K1699" s="146">
        <v>0.78016194838625064</v>
      </c>
      <c r="L1699" s="147">
        <v>3.6584436098010029E-9</v>
      </c>
      <c r="M1699" s="147">
        <v>6.0765146132132422E-2</v>
      </c>
      <c r="N1699" s="87">
        <v>8.0786332233620062</v>
      </c>
      <c r="O1699" s="88">
        <v>0.49953620648186797</v>
      </c>
      <c r="P1699" s="89">
        <v>61.834247535498449</v>
      </c>
    </row>
    <row r="1700" spans="1:16">
      <c r="A1700" s="75" t="s">
        <v>2142</v>
      </c>
      <c r="B1700" s="85">
        <v>1696</v>
      </c>
      <c r="C1700" s="85">
        <v>1068</v>
      </c>
      <c r="D1700" s="85">
        <v>1696</v>
      </c>
      <c r="E1700" s="86" t="s">
        <v>2143</v>
      </c>
      <c r="F1700" s="85" t="s">
        <v>38</v>
      </c>
      <c r="G1700" s="86" t="s">
        <v>2144</v>
      </c>
      <c r="H1700" s="85" t="s">
        <v>1</v>
      </c>
      <c r="I1700" s="85">
        <v>1</v>
      </c>
      <c r="J1700" s="88">
        <v>7.6860261934987184</v>
      </c>
      <c r="K1700" s="146">
        <v>18.991359735843183</v>
      </c>
      <c r="L1700" s="147">
        <v>1.4608098180987899E-7</v>
      </c>
      <c r="M1700" s="147">
        <v>0.5614782697628683</v>
      </c>
      <c r="N1700" s="87">
        <v>80.434821517179998</v>
      </c>
      <c r="O1700" s="88">
        <v>4.3322823039668616</v>
      </c>
      <c r="P1700" s="89">
        <v>53.860780968371188</v>
      </c>
    </row>
    <row r="1701" spans="1:16">
      <c r="A1701" s="75" t="s">
        <v>2145</v>
      </c>
      <c r="B1701" s="85">
        <v>1697</v>
      </c>
      <c r="C1701" s="85">
        <v>1069</v>
      </c>
      <c r="D1701" s="85">
        <v>1697</v>
      </c>
      <c r="E1701" s="86" t="s">
        <v>2143</v>
      </c>
      <c r="F1701" s="85" t="s">
        <v>238</v>
      </c>
      <c r="G1701" s="86" t="s">
        <v>2144</v>
      </c>
      <c r="H1701" s="85" t="s">
        <v>1</v>
      </c>
      <c r="I1701" s="85">
        <v>1</v>
      </c>
      <c r="J1701" s="88">
        <v>6.7600103857377398</v>
      </c>
      <c r="K1701" s="146">
        <v>18.265900985695357</v>
      </c>
      <c r="L1701" s="147">
        <v>1.518963023324655E-7</v>
      </c>
      <c r="M1701" s="147">
        <v>0.55696750830853126</v>
      </c>
      <c r="N1701" s="87">
        <v>76.925506759392235</v>
      </c>
      <c r="O1701" s="88">
        <v>3.5424697280800932</v>
      </c>
      <c r="P1701" s="89">
        <v>46.050651822941354</v>
      </c>
    </row>
    <row r="1702" spans="1:16">
      <c r="A1702" s="75" t="s">
        <v>13438</v>
      </c>
      <c r="B1702" s="85">
        <v>1698</v>
      </c>
      <c r="C1702" s="85">
        <v>8879</v>
      </c>
      <c r="D1702" s="85">
        <v>1698</v>
      </c>
      <c r="E1702" s="86" t="s">
        <v>13439</v>
      </c>
      <c r="F1702" s="85" t="s">
        <v>55</v>
      </c>
      <c r="G1702" s="86" t="s">
        <v>2144</v>
      </c>
      <c r="H1702" s="85" t="s">
        <v>1</v>
      </c>
      <c r="I1702" s="85">
        <v>1</v>
      </c>
      <c r="J1702" s="88">
        <v>7.7725011124789409</v>
      </c>
      <c r="K1702" s="146">
        <v>19.112662041618989</v>
      </c>
      <c r="L1702" s="147">
        <v>1.465813193520284E-7</v>
      </c>
      <c r="M1702" s="147">
        <v>0.57317573887921369</v>
      </c>
      <c r="N1702" s="87">
        <v>81.707525658760886</v>
      </c>
      <c r="O1702" s="88">
        <v>4.4105509153607194</v>
      </c>
      <c r="P1702" s="89">
        <v>53.979739073004339</v>
      </c>
    </row>
    <row r="1703" spans="1:16">
      <c r="A1703" s="75" t="s">
        <v>2170</v>
      </c>
      <c r="B1703" s="85">
        <v>1699</v>
      </c>
      <c r="C1703" s="85">
        <v>1082</v>
      </c>
      <c r="D1703" s="85">
        <v>1699</v>
      </c>
      <c r="E1703" s="86" t="s">
        <v>2171</v>
      </c>
      <c r="F1703" s="85" t="s">
        <v>38</v>
      </c>
      <c r="G1703" s="86" t="s">
        <v>2172</v>
      </c>
      <c r="H1703" s="85" t="s">
        <v>1</v>
      </c>
      <c r="I1703" s="85">
        <v>1</v>
      </c>
      <c r="J1703" s="88">
        <v>1.772299815555259</v>
      </c>
      <c r="K1703" s="146">
        <v>10.617291830982863</v>
      </c>
      <c r="L1703" s="147">
        <v>7.6174319103713179E-9</v>
      </c>
      <c r="M1703" s="147">
        <v>0.21978599666713111</v>
      </c>
      <c r="N1703" s="87">
        <v>20.98871998877059</v>
      </c>
      <c r="O1703" s="88">
        <v>1.5608014032315201</v>
      </c>
      <c r="P1703" s="89">
        <v>74.363820379069409</v>
      </c>
    </row>
    <row r="1704" spans="1:16">
      <c r="A1704" s="75" t="s">
        <v>2173</v>
      </c>
      <c r="B1704" s="85">
        <v>1700</v>
      </c>
      <c r="C1704" s="85">
        <v>1083</v>
      </c>
      <c r="D1704" s="85">
        <v>1700</v>
      </c>
      <c r="E1704" s="86" t="s">
        <v>2171</v>
      </c>
      <c r="F1704" s="85" t="s">
        <v>11</v>
      </c>
      <c r="G1704" s="86" t="s">
        <v>2172</v>
      </c>
      <c r="H1704" s="85" t="s">
        <v>1</v>
      </c>
      <c r="I1704" s="85">
        <v>1</v>
      </c>
      <c r="J1704" s="88">
        <v>1.5440363079389701</v>
      </c>
      <c r="K1704" s="146">
        <v>10.218048001978669</v>
      </c>
      <c r="L1704" s="147">
        <v>6.679441304411043E-9</v>
      </c>
      <c r="M1704" s="147">
        <v>0.21853890183765229</v>
      </c>
      <c r="N1704" s="87">
        <v>20.319266140643052</v>
      </c>
      <c r="O1704" s="88">
        <v>1.372681740971694</v>
      </c>
      <c r="P1704" s="89">
        <v>67.555675065745859</v>
      </c>
    </row>
    <row r="1705" spans="1:16">
      <c r="A1705" s="75" t="s">
        <v>13440</v>
      </c>
      <c r="B1705" s="85">
        <v>1701</v>
      </c>
      <c r="C1705" s="85">
        <v>8880</v>
      </c>
      <c r="D1705" s="85">
        <v>1701</v>
      </c>
      <c r="E1705" s="86" t="s">
        <v>13441</v>
      </c>
      <c r="F1705" s="85" t="s">
        <v>55</v>
      </c>
      <c r="G1705" s="86" t="s">
        <v>2172</v>
      </c>
      <c r="H1705" s="85" t="s">
        <v>1</v>
      </c>
      <c r="I1705" s="85">
        <v>1</v>
      </c>
      <c r="J1705" s="88">
        <v>1.788911450321143</v>
      </c>
      <c r="K1705" s="146">
        <v>10.625945253140422</v>
      </c>
      <c r="L1705" s="147">
        <v>7.7404904106284265E-9</v>
      </c>
      <c r="M1705" s="147">
        <v>0.22551172748190201</v>
      </c>
      <c r="N1705" s="87">
        <v>21.561668458860119</v>
      </c>
      <c r="O1705" s="88">
        <v>1.5782173610499339</v>
      </c>
      <c r="P1705" s="89">
        <v>73.195511936434258</v>
      </c>
    </row>
    <row r="1706" spans="1:16">
      <c r="A1706" s="75" t="s">
        <v>2146</v>
      </c>
      <c r="B1706" s="85">
        <v>1702</v>
      </c>
      <c r="C1706" s="85">
        <v>1070</v>
      </c>
      <c r="D1706" s="85">
        <v>1702</v>
      </c>
      <c r="E1706" s="86" t="s">
        <v>2147</v>
      </c>
      <c r="F1706" s="85" t="s">
        <v>38</v>
      </c>
      <c r="G1706" s="86" t="s">
        <v>2148</v>
      </c>
      <c r="H1706" s="85" t="s">
        <v>1</v>
      </c>
      <c r="I1706" s="85">
        <v>1</v>
      </c>
      <c r="J1706" s="88">
        <v>3.7880438784483692</v>
      </c>
      <c r="K1706" s="146">
        <v>13.780011593499795</v>
      </c>
      <c r="L1706" s="147">
        <v>1.7322734510481069E-8</v>
      </c>
      <c r="M1706" s="147">
        <v>0.32577235687611389</v>
      </c>
      <c r="N1706" s="87">
        <v>38.485969285545217</v>
      </c>
      <c r="O1706" s="88">
        <v>2.932486224237842</v>
      </c>
      <c r="P1706" s="89">
        <v>76.196241868831976</v>
      </c>
    </row>
    <row r="1707" spans="1:16">
      <c r="A1707" s="75" t="s">
        <v>2149</v>
      </c>
      <c r="B1707" s="85">
        <v>1703</v>
      </c>
      <c r="C1707" s="85">
        <v>1071</v>
      </c>
      <c r="D1707" s="85">
        <v>1703</v>
      </c>
      <c r="E1707" s="86" t="s">
        <v>2147</v>
      </c>
      <c r="F1707" s="85" t="s">
        <v>11</v>
      </c>
      <c r="G1707" s="86" t="s">
        <v>2148</v>
      </c>
      <c r="H1707" s="85" t="s">
        <v>1</v>
      </c>
      <c r="I1707" s="85">
        <v>1</v>
      </c>
      <c r="J1707" s="88">
        <v>3.3325815362779632</v>
      </c>
      <c r="K1707" s="146">
        <v>12.816401940691433</v>
      </c>
      <c r="L1707" s="147">
        <v>1.513351464257343E-8</v>
      </c>
      <c r="M1707" s="147">
        <v>0.32430089822640151</v>
      </c>
      <c r="N1707" s="87">
        <v>37.910419041024632</v>
      </c>
      <c r="O1707" s="88">
        <v>2.7920953794015428</v>
      </c>
      <c r="P1707" s="89">
        <v>73.64981580340978</v>
      </c>
    </row>
    <row r="1708" spans="1:16">
      <c r="A1708" s="75" t="s">
        <v>13442</v>
      </c>
      <c r="B1708" s="85">
        <v>1704</v>
      </c>
      <c r="C1708" s="85">
        <v>8881</v>
      </c>
      <c r="D1708" s="85">
        <v>1704</v>
      </c>
      <c r="E1708" s="86" t="s">
        <v>13443</v>
      </c>
      <c r="F1708" s="85" t="s">
        <v>55</v>
      </c>
      <c r="G1708" s="86" t="s">
        <v>2148</v>
      </c>
      <c r="H1708" s="85" t="s">
        <v>1</v>
      </c>
      <c r="I1708" s="85">
        <v>1</v>
      </c>
      <c r="J1708" s="88">
        <v>3.637471511667064</v>
      </c>
      <c r="K1708" s="146">
        <v>13.461449612315478</v>
      </c>
      <c r="L1708" s="147">
        <v>1.6598995166093771E-8</v>
      </c>
      <c r="M1708" s="147">
        <v>0.32528590390076312</v>
      </c>
      <c r="N1708" s="87">
        <v>38.295696776722039</v>
      </c>
      <c r="O1708" s="88">
        <v>2.8860740846947439</v>
      </c>
      <c r="P1708" s="89">
        <v>75.362882193307883</v>
      </c>
    </row>
    <row r="1709" spans="1:16">
      <c r="A1709" s="75" t="s">
        <v>2150</v>
      </c>
      <c r="B1709" s="85">
        <v>1705</v>
      </c>
      <c r="C1709" s="85">
        <v>1072</v>
      </c>
      <c r="D1709" s="85">
        <v>1705</v>
      </c>
      <c r="E1709" s="86" t="s">
        <v>2151</v>
      </c>
      <c r="F1709" s="85" t="s">
        <v>38</v>
      </c>
      <c r="G1709" s="86" t="s">
        <v>2152</v>
      </c>
      <c r="H1709" s="85" t="s">
        <v>1</v>
      </c>
      <c r="I1709" s="85">
        <v>1</v>
      </c>
      <c r="J1709" s="88">
        <v>3.525375913088459</v>
      </c>
      <c r="K1709" s="146">
        <v>13.40984781422123</v>
      </c>
      <c r="L1709" s="147">
        <v>1.6165736737207611E-8</v>
      </c>
      <c r="M1709" s="147">
        <v>0.31178862172505167</v>
      </c>
      <c r="N1709" s="87">
        <v>34.995070610178978</v>
      </c>
      <c r="O1709" s="88">
        <v>2.7000433165468829</v>
      </c>
      <c r="P1709" s="89">
        <v>77.154961240784701</v>
      </c>
    </row>
    <row r="1710" spans="1:16">
      <c r="A1710" s="75" t="s">
        <v>2153</v>
      </c>
      <c r="B1710" s="85">
        <v>1706</v>
      </c>
      <c r="C1710" s="85">
        <v>1073</v>
      </c>
      <c r="D1710" s="85">
        <v>1706</v>
      </c>
      <c r="E1710" s="86" t="s">
        <v>2151</v>
      </c>
      <c r="F1710" s="85" t="s">
        <v>11</v>
      </c>
      <c r="G1710" s="86" t="s">
        <v>2152</v>
      </c>
      <c r="H1710" s="85" t="s">
        <v>1</v>
      </c>
      <c r="I1710" s="85">
        <v>1</v>
      </c>
      <c r="J1710" s="88">
        <v>3.2045200419209969</v>
      </c>
      <c r="K1710" s="146">
        <v>12.639755641995887</v>
      </c>
      <c r="L1710" s="147">
        <v>1.4502981810709019E-8</v>
      </c>
      <c r="M1710" s="147">
        <v>0.31518064716519928</v>
      </c>
      <c r="N1710" s="87">
        <v>34.958477607777581</v>
      </c>
      <c r="O1710" s="88">
        <v>2.6755754370051861</v>
      </c>
      <c r="P1710" s="89">
        <v>76.535811056312198</v>
      </c>
    </row>
    <row r="1711" spans="1:16">
      <c r="A1711" s="75" t="s">
        <v>13444</v>
      </c>
      <c r="B1711" s="85">
        <v>1707</v>
      </c>
      <c r="C1711" s="85">
        <v>8882</v>
      </c>
      <c r="D1711" s="85">
        <v>1707</v>
      </c>
      <c r="E1711" s="86" t="s">
        <v>13445</v>
      </c>
      <c r="F1711" s="85" t="s">
        <v>55</v>
      </c>
      <c r="G1711" s="86" t="s">
        <v>2152</v>
      </c>
      <c r="H1711" s="85" t="s">
        <v>1</v>
      </c>
      <c r="I1711" s="85">
        <v>1</v>
      </c>
      <c r="J1711" s="88">
        <v>3.4193034161019229</v>
      </c>
      <c r="K1711" s="146">
        <v>13.15526123202617</v>
      </c>
      <c r="L1711" s="147">
        <v>1.5616042675856571E-8</v>
      </c>
      <c r="M1711" s="147">
        <v>0.31290999939212938</v>
      </c>
      <c r="N1711" s="87">
        <v>34.982973243461458</v>
      </c>
      <c r="O1711" s="88">
        <v>2.691954422709558</v>
      </c>
      <c r="P1711" s="89">
        <v>76.950418249903933</v>
      </c>
    </row>
    <row r="1712" spans="1:16">
      <c r="A1712" s="75" t="s">
        <v>2154</v>
      </c>
      <c r="B1712" s="85">
        <v>1708</v>
      </c>
      <c r="C1712" s="85">
        <v>1074</v>
      </c>
      <c r="D1712" s="85">
        <v>1708</v>
      </c>
      <c r="E1712" s="86" t="s">
        <v>2155</v>
      </c>
      <c r="F1712" s="85" t="s">
        <v>38</v>
      </c>
      <c r="G1712" s="86" t="s">
        <v>2156</v>
      </c>
      <c r="H1712" s="85" t="s">
        <v>1</v>
      </c>
      <c r="I1712" s="85">
        <v>1</v>
      </c>
      <c r="J1712" s="88">
        <v>3.7737657641371309</v>
      </c>
      <c r="K1712" s="146">
        <v>13.769714494633895</v>
      </c>
      <c r="L1712" s="147">
        <v>1.7262473504306941E-8</v>
      </c>
      <c r="M1712" s="147">
        <v>0.32514671881597762</v>
      </c>
      <c r="N1712" s="87">
        <v>38.300694999566261</v>
      </c>
      <c r="O1712" s="88">
        <v>2.9198472457260212</v>
      </c>
      <c r="P1712" s="89">
        <v>76.234837142226453</v>
      </c>
    </row>
    <row r="1713" spans="1:16">
      <c r="A1713" s="75" t="s">
        <v>2157</v>
      </c>
      <c r="B1713" s="85">
        <v>1709</v>
      </c>
      <c r="C1713" s="85">
        <v>1075</v>
      </c>
      <c r="D1713" s="85">
        <v>1709</v>
      </c>
      <c r="E1713" s="86" t="s">
        <v>2155</v>
      </c>
      <c r="F1713" s="85" t="s">
        <v>11</v>
      </c>
      <c r="G1713" s="86" t="s">
        <v>2156</v>
      </c>
      <c r="H1713" s="85" t="s">
        <v>1</v>
      </c>
      <c r="I1713" s="85">
        <v>1</v>
      </c>
      <c r="J1713" s="88">
        <v>3.326518940992639</v>
      </c>
      <c r="K1713" s="146">
        <v>12.817764711362685</v>
      </c>
      <c r="L1713" s="147">
        <v>1.5105202858590371E-8</v>
      </c>
      <c r="M1713" s="147">
        <v>0.32396872532118248</v>
      </c>
      <c r="N1713" s="87">
        <v>37.757711991432259</v>
      </c>
      <c r="O1713" s="88">
        <v>2.7865429513482831</v>
      </c>
      <c r="P1713" s="89">
        <v>73.800630503791865</v>
      </c>
    </row>
    <row r="1714" spans="1:16">
      <c r="A1714" s="75" t="s">
        <v>13446</v>
      </c>
      <c r="B1714" s="85">
        <v>1710</v>
      </c>
      <c r="C1714" s="85">
        <v>8883</v>
      </c>
      <c r="D1714" s="85">
        <v>1710</v>
      </c>
      <c r="E1714" s="86" t="s">
        <v>13447</v>
      </c>
      <c r="F1714" s="85" t="s">
        <v>55</v>
      </c>
      <c r="G1714" s="86" t="s">
        <v>2156</v>
      </c>
      <c r="H1714" s="85" t="s">
        <v>1</v>
      </c>
      <c r="I1714" s="85">
        <v>1</v>
      </c>
      <c r="J1714" s="88">
        <v>3.625909385110587</v>
      </c>
      <c r="K1714" s="146">
        <v>13.455007177139766</v>
      </c>
      <c r="L1714" s="147">
        <v>1.654929632841707E-8</v>
      </c>
      <c r="M1714" s="147">
        <v>0.32475728317631741</v>
      </c>
      <c r="N1714" s="87">
        <v>38.12118897000704</v>
      </c>
      <c r="O1714" s="88">
        <v>2.8757778655640678</v>
      </c>
      <c r="P1714" s="89">
        <v>75.43777996606218</v>
      </c>
    </row>
    <row r="1715" spans="1:16">
      <c r="A1715" s="75" t="s">
        <v>2158</v>
      </c>
      <c r="B1715" s="85">
        <v>1711</v>
      </c>
      <c r="C1715" s="85">
        <v>1076</v>
      </c>
      <c r="D1715" s="85">
        <v>1711</v>
      </c>
      <c r="E1715" s="86" t="s">
        <v>2159</v>
      </c>
      <c r="F1715" s="85" t="s">
        <v>38</v>
      </c>
      <c r="G1715" s="86" t="s">
        <v>2160</v>
      </c>
      <c r="H1715" s="85" t="s">
        <v>1</v>
      </c>
      <c r="I1715" s="85">
        <v>1</v>
      </c>
      <c r="J1715" s="88">
        <v>5.6660852132265136</v>
      </c>
      <c r="K1715" s="146">
        <v>16.430674900677385</v>
      </c>
      <c r="L1715" s="147">
        <v>2.559724610787844E-8</v>
      </c>
      <c r="M1715" s="147">
        <v>0.41287997507868091</v>
      </c>
      <c r="N1715" s="87">
        <v>62.833191117426509</v>
      </c>
      <c r="O1715" s="88">
        <v>4.5937948200301273</v>
      </c>
      <c r="P1715" s="89">
        <v>73.11095836983614</v>
      </c>
    </row>
    <row r="1716" spans="1:16">
      <c r="A1716" s="75" t="s">
        <v>2161</v>
      </c>
      <c r="B1716" s="85">
        <v>1712</v>
      </c>
      <c r="C1716" s="85">
        <v>1077</v>
      </c>
      <c r="D1716" s="85">
        <v>1712</v>
      </c>
      <c r="E1716" s="86" t="s">
        <v>2159</v>
      </c>
      <c r="F1716" s="85" t="s">
        <v>11</v>
      </c>
      <c r="G1716" s="86" t="s">
        <v>2160</v>
      </c>
      <c r="H1716" s="85" t="s">
        <v>1</v>
      </c>
      <c r="I1716" s="85">
        <v>1</v>
      </c>
      <c r="J1716" s="88">
        <v>4.17910077987188</v>
      </c>
      <c r="K1716" s="146">
        <v>14.000037332557037</v>
      </c>
      <c r="L1716" s="147">
        <v>1.93931814927944E-8</v>
      </c>
      <c r="M1716" s="147">
        <v>0.37452077648645721</v>
      </c>
      <c r="N1716" s="87">
        <v>58.163795300796288</v>
      </c>
      <c r="O1716" s="88">
        <v>3.5643336404385519</v>
      </c>
      <c r="P1716" s="89">
        <v>61.280967344126431</v>
      </c>
    </row>
    <row r="1717" spans="1:16">
      <c r="A1717" s="75" t="s">
        <v>13448</v>
      </c>
      <c r="B1717" s="85">
        <v>1713</v>
      </c>
      <c r="C1717" s="85">
        <v>8884</v>
      </c>
      <c r="D1717" s="85">
        <v>1713</v>
      </c>
      <c r="E1717" s="86" t="s">
        <v>13449</v>
      </c>
      <c r="F1717" s="85" t="s">
        <v>55</v>
      </c>
      <c r="G1717" s="86" t="s">
        <v>2160</v>
      </c>
      <c r="H1717" s="85" t="s">
        <v>1</v>
      </c>
      <c r="I1717" s="85">
        <v>1</v>
      </c>
      <c r="J1717" s="88">
        <v>5.1744995325527361</v>
      </c>
      <c r="K1717" s="146">
        <v>15.627124711049547</v>
      </c>
      <c r="L1717" s="147">
        <v>2.3546229797055371E-8</v>
      </c>
      <c r="M1717" s="147">
        <v>0.40019871740907592</v>
      </c>
      <c r="N1717" s="87">
        <v>61.289524573671507</v>
      </c>
      <c r="O1717" s="88">
        <v>4.2534628277475477</v>
      </c>
      <c r="P1717" s="89">
        <v>69.399507621156076</v>
      </c>
    </row>
    <row r="1718" spans="1:16">
      <c r="A1718" s="75" t="s">
        <v>2162</v>
      </c>
      <c r="B1718" s="85">
        <v>1714</v>
      </c>
      <c r="C1718" s="85">
        <v>1078</v>
      </c>
      <c r="D1718" s="85">
        <v>1714</v>
      </c>
      <c r="E1718" s="86" t="s">
        <v>2163</v>
      </c>
      <c r="F1718" s="85" t="s">
        <v>38</v>
      </c>
      <c r="G1718" s="86" t="s">
        <v>2164</v>
      </c>
      <c r="H1718" s="85" t="s">
        <v>1</v>
      </c>
      <c r="I1718" s="85">
        <v>1</v>
      </c>
      <c r="J1718" s="88">
        <v>3.7088161710057141</v>
      </c>
      <c r="K1718" s="146">
        <v>13.678383035881218</v>
      </c>
      <c r="L1718" s="147">
        <v>1.6976401250647271E-8</v>
      </c>
      <c r="M1718" s="147">
        <v>0.32213547285478361</v>
      </c>
      <c r="N1718" s="87">
        <v>37.458672453045409</v>
      </c>
      <c r="O1718" s="88">
        <v>2.8623927742166302</v>
      </c>
      <c r="P1718" s="89">
        <v>76.414688155450534</v>
      </c>
    </row>
    <row r="1719" spans="1:16">
      <c r="A1719" s="75" t="s">
        <v>2165</v>
      </c>
      <c r="B1719" s="85">
        <v>1715</v>
      </c>
      <c r="C1719" s="85">
        <v>1079</v>
      </c>
      <c r="D1719" s="85">
        <v>1715</v>
      </c>
      <c r="E1719" s="86" t="s">
        <v>2163</v>
      </c>
      <c r="F1719" s="85" t="s">
        <v>11</v>
      </c>
      <c r="G1719" s="86" t="s">
        <v>2164</v>
      </c>
      <c r="H1719" s="85" t="s">
        <v>1</v>
      </c>
      <c r="I1719" s="85">
        <v>1</v>
      </c>
      <c r="J1719" s="88">
        <v>3.2972559940979971</v>
      </c>
      <c r="K1719" s="146">
        <v>12.7771858726503</v>
      </c>
      <c r="L1719" s="147">
        <v>1.4958027672190629E-8</v>
      </c>
      <c r="M1719" s="147">
        <v>0.32223364028745782</v>
      </c>
      <c r="N1719" s="87">
        <v>37.05731924908325</v>
      </c>
      <c r="O1719" s="88">
        <v>2.7598470418272489</v>
      </c>
      <c r="P1719" s="89">
        <v>74.475086103146111</v>
      </c>
    </row>
    <row r="1720" spans="1:16">
      <c r="A1720" s="75" t="s">
        <v>13450</v>
      </c>
      <c r="B1720" s="85">
        <v>1716</v>
      </c>
      <c r="C1720" s="85">
        <v>8885</v>
      </c>
      <c r="D1720" s="85">
        <v>1716</v>
      </c>
      <c r="E1720" s="86" t="s">
        <v>13451</v>
      </c>
      <c r="F1720" s="85" t="s">
        <v>55</v>
      </c>
      <c r="G1720" s="86" t="s">
        <v>2164</v>
      </c>
      <c r="H1720" s="85" t="s">
        <v>1</v>
      </c>
      <c r="I1720" s="85">
        <v>1</v>
      </c>
      <c r="J1720" s="88">
        <v>3.5727575242806928</v>
      </c>
      <c r="K1720" s="146">
        <v>13.380454146397978</v>
      </c>
      <c r="L1720" s="147">
        <v>1.6309142382858601E-8</v>
      </c>
      <c r="M1720" s="147">
        <v>0.32216792625720492</v>
      </c>
      <c r="N1720" s="87">
        <v>37.3259881535094</v>
      </c>
      <c r="O1720" s="88">
        <v>2.8284919393954411</v>
      </c>
      <c r="P1720" s="89">
        <v>75.778085974918937</v>
      </c>
    </row>
    <row r="1721" spans="1:16">
      <c r="A1721" s="75" t="s">
        <v>2166</v>
      </c>
      <c r="B1721" s="85">
        <v>1717</v>
      </c>
      <c r="C1721" s="85">
        <v>1080</v>
      </c>
      <c r="D1721" s="85">
        <v>1717</v>
      </c>
      <c r="E1721" s="86" t="s">
        <v>2167</v>
      </c>
      <c r="F1721" s="85" t="s">
        <v>38</v>
      </c>
      <c r="G1721" s="86" t="s">
        <v>2168</v>
      </c>
      <c r="H1721" s="85" t="s">
        <v>1</v>
      </c>
      <c r="I1721" s="85">
        <v>1</v>
      </c>
      <c r="J1721" s="88">
        <v>4.2152014884648112</v>
      </c>
      <c r="K1721" s="146">
        <v>14.390456930491837</v>
      </c>
      <c r="L1721" s="147">
        <v>1.9206789186912491E-8</v>
      </c>
      <c r="M1721" s="147">
        <v>0.34561292157291079</v>
      </c>
      <c r="N1721" s="87">
        <v>44.023576619033257</v>
      </c>
      <c r="O1721" s="88">
        <v>3.310341704949114</v>
      </c>
      <c r="P1721" s="89">
        <v>75.194746978325085</v>
      </c>
    </row>
    <row r="1722" spans="1:16">
      <c r="A1722" s="75" t="s">
        <v>2169</v>
      </c>
      <c r="B1722" s="85">
        <v>1718</v>
      </c>
      <c r="C1722" s="85">
        <v>1081</v>
      </c>
      <c r="D1722" s="85">
        <v>1718</v>
      </c>
      <c r="E1722" s="86" t="s">
        <v>2167</v>
      </c>
      <c r="F1722" s="85" t="s">
        <v>11</v>
      </c>
      <c r="G1722" s="86" t="s">
        <v>2168</v>
      </c>
      <c r="H1722" s="85" t="s">
        <v>1</v>
      </c>
      <c r="I1722" s="85">
        <v>1</v>
      </c>
      <c r="J1722" s="88">
        <v>3.5254071793265092</v>
      </c>
      <c r="K1722" s="146">
        <v>13.093562421490782</v>
      </c>
      <c r="L1722" s="147">
        <v>1.6105492188810201E-8</v>
      </c>
      <c r="M1722" s="147">
        <v>0.33576138608632577</v>
      </c>
      <c r="N1722" s="87">
        <v>42.517993967446117</v>
      </c>
      <c r="O1722" s="88">
        <v>2.96798409035847</v>
      </c>
      <c r="P1722" s="89">
        <v>69.805365056284302</v>
      </c>
    </row>
    <row r="1723" spans="1:16">
      <c r="A1723" s="75" t="s">
        <v>13452</v>
      </c>
      <c r="B1723" s="85">
        <v>1719</v>
      </c>
      <c r="C1723" s="85">
        <v>8886</v>
      </c>
      <c r="D1723" s="85">
        <v>1719</v>
      </c>
      <c r="E1723" s="86" t="s">
        <v>13453</v>
      </c>
      <c r="F1723" s="85" t="s">
        <v>55</v>
      </c>
      <c r="G1723" s="86" t="s">
        <v>2168</v>
      </c>
      <c r="H1723" s="85" t="s">
        <v>1</v>
      </c>
      <c r="I1723" s="85">
        <v>1</v>
      </c>
      <c r="J1723" s="88">
        <v>3.9871607656593842</v>
      </c>
      <c r="K1723" s="146">
        <v>13.961713524933074</v>
      </c>
      <c r="L1723" s="147">
        <v>1.818152411917801E-8</v>
      </c>
      <c r="M1723" s="147">
        <v>0.34235607928914269</v>
      </c>
      <c r="N1723" s="87">
        <v>43.525842509657828</v>
      </c>
      <c r="O1723" s="88">
        <v>3.1971608960399789</v>
      </c>
      <c r="P1723" s="89">
        <v>73.454313844254017</v>
      </c>
    </row>
    <row r="1724" spans="1:16">
      <c r="A1724" s="75" t="s">
        <v>2174</v>
      </c>
      <c r="B1724" s="85">
        <v>1720</v>
      </c>
      <c r="C1724" s="85">
        <v>1084</v>
      </c>
      <c r="D1724" s="85">
        <v>1720</v>
      </c>
      <c r="E1724" s="86" t="s">
        <v>2175</v>
      </c>
      <c r="F1724" s="85" t="s">
        <v>38</v>
      </c>
      <c r="G1724" s="86" t="s">
        <v>2176</v>
      </c>
      <c r="H1724" s="85" t="s">
        <v>1</v>
      </c>
      <c r="I1724" s="85">
        <v>1</v>
      </c>
      <c r="J1724" s="88">
        <v>4.5664514196502592</v>
      </c>
      <c r="K1724" s="146">
        <v>14.877023841051447</v>
      </c>
      <c r="L1724" s="147">
        <v>2.07538752791297E-8</v>
      </c>
      <c r="M1724" s="147">
        <v>0.36189785701486832</v>
      </c>
      <c r="N1724" s="87">
        <v>48.577267370006773</v>
      </c>
      <c r="O1724" s="88">
        <v>3.6210577262663941</v>
      </c>
      <c r="P1724" s="89">
        <v>74.542227719094711</v>
      </c>
    </row>
    <row r="1725" spans="1:16">
      <c r="A1725" s="75" t="s">
        <v>2177</v>
      </c>
      <c r="B1725" s="85">
        <v>1721</v>
      </c>
      <c r="C1725" s="85">
        <v>1085</v>
      </c>
      <c r="D1725" s="85">
        <v>1721</v>
      </c>
      <c r="E1725" s="86" t="s">
        <v>2175</v>
      </c>
      <c r="F1725" s="85" t="s">
        <v>11</v>
      </c>
      <c r="G1725" s="86" t="s">
        <v>2176</v>
      </c>
      <c r="H1725" s="85" t="s">
        <v>1</v>
      </c>
      <c r="I1725" s="85">
        <v>1</v>
      </c>
      <c r="J1725" s="88">
        <v>3.6836623367104462</v>
      </c>
      <c r="K1725" s="146">
        <v>13.305657184695656</v>
      </c>
      <c r="L1725" s="147">
        <v>1.6901417527516371E-8</v>
      </c>
      <c r="M1725" s="147">
        <v>0.34514479349180738</v>
      </c>
      <c r="N1725" s="87">
        <v>46.305745217177567</v>
      </c>
      <c r="O1725" s="88">
        <v>3.112356609570877</v>
      </c>
      <c r="P1725" s="89">
        <v>67.213184778123775</v>
      </c>
    </row>
    <row r="1726" spans="1:16">
      <c r="A1726" s="75" t="s">
        <v>13454</v>
      </c>
      <c r="B1726" s="85">
        <v>1722</v>
      </c>
      <c r="C1726" s="85">
        <v>8887</v>
      </c>
      <c r="D1726" s="85">
        <v>1722</v>
      </c>
      <c r="E1726" s="86" t="s">
        <v>13455</v>
      </c>
      <c r="F1726" s="85" t="s">
        <v>55</v>
      </c>
      <c r="G1726" s="86" t="s">
        <v>2176</v>
      </c>
      <c r="H1726" s="85" t="s">
        <v>1</v>
      </c>
      <c r="I1726" s="85">
        <v>1</v>
      </c>
      <c r="J1726" s="88">
        <v>4.2746081007197159</v>
      </c>
      <c r="K1726" s="146">
        <v>14.357542042839299</v>
      </c>
      <c r="L1726" s="147">
        <v>1.9480282211433059E-8</v>
      </c>
      <c r="M1726" s="147">
        <v>0.35635942234761958</v>
      </c>
      <c r="N1726" s="87">
        <v>47.826319519702643</v>
      </c>
      <c r="O1726" s="88">
        <v>3.4528850278165129</v>
      </c>
      <c r="P1726" s="89">
        <v>72.196335877237104</v>
      </c>
    </row>
    <row r="1727" spans="1:16">
      <c r="A1727" s="75" t="s">
        <v>2178</v>
      </c>
      <c r="B1727" s="85">
        <v>1723</v>
      </c>
      <c r="C1727" s="85">
        <v>1086</v>
      </c>
      <c r="D1727" s="85">
        <v>1723</v>
      </c>
      <c r="E1727" s="86" t="s">
        <v>2179</v>
      </c>
      <c r="F1727" s="85" t="s">
        <v>38</v>
      </c>
      <c r="G1727" s="86" t="s">
        <v>2180</v>
      </c>
      <c r="H1727" s="85" t="s">
        <v>1</v>
      </c>
      <c r="I1727" s="85">
        <v>1</v>
      </c>
      <c r="J1727" s="88">
        <v>3.6546039643562529</v>
      </c>
      <c r="K1727" s="146">
        <v>13.593990450904037</v>
      </c>
      <c r="L1727" s="147">
        <v>1.6737548743946409E-8</v>
      </c>
      <c r="M1727" s="147">
        <v>0.3178163333649982</v>
      </c>
      <c r="N1727" s="87">
        <v>36.670245653540661</v>
      </c>
      <c r="O1727" s="88">
        <v>2.8143500278255962</v>
      </c>
      <c r="P1727" s="89">
        <v>76.747509531719189</v>
      </c>
    </row>
    <row r="1728" spans="1:16">
      <c r="A1728" s="75" t="s">
        <v>2181</v>
      </c>
      <c r="B1728" s="85">
        <v>1724</v>
      </c>
      <c r="C1728" s="85">
        <v>1087</v>
      </c>
      <c r="D1728" s="85">
        <v>1724</v>
      </c>
      <c r="E1728" s="86" t="s">
        <v>2179</v>
      </c>
      <c r="F1728" s="85" t="s">
        <v>11</v>
      </c>
      <c r="G1728" s="86" t="s">
        <v>2180</v>
      </c>
      <c r="H1728" s="85" t="s">
        <v>1</v>
      </c>
      <c r="I1728" s="85">
        <v>1</v>
      </c>
      <c r="J1728" s="88">
        <v>3.2631139456209119</v>
      </c>
      <c r="K1728" s="146">
        <v>12.723420203327798</v>
      </c>
      <c r="L1728" s="147">
        <v>1.4799849884937999E-8</v>
      </c>
      <c r="M1728" s="147">
        <v>0.31868214561362168</v>
      </c>
      <c r="N1728" s="87">
        <v>36.353288748953879</v>
      </c>
      <c r="O1728" s="88">
        <v>2.7290076372968151</v>
      </c>
      <c r="P1728" s="89">
        <v>75.06907163592858</v>
      </c>
    </row>
    <row r="1729" spans="1:16">
      <c r="A1729" s="75" t="s">
        <v>13456</v>
      </c>
      <c r="B1729" s="85">
        <v>1725</v>
      </c>
      <c r="C1729" s="85">
        <v>8888</v>
      </c>
      <c r="D1729" s="85">
        <v>1725</v>
      </c>
      <c r="E1729" s="86" t="s">
        <v>13457</v>
      </c>
      <c r="F1729" s="85" t="s">
        <v>55</v>
      </c>
      <c r="G1729" s="86" t="s">
        <v>2180</v>
      </c>
      <c r="H1729" s="85" t="s">
        <v>1</v>
      </c>
      <c r="I1729" s="85">
        <v>1</v>
      </c>
      <c r="J1729" s="88">
        <v>3.5251803584191772</v>
      </c>
      <c r="K1729" s="146">
        <v>13.306186585490472</v>
      </c>
      <c r="L1729" s="147">
        <v>1.6096960321377719E-8</v>
      </c>
      <c r="M1729" s="147">
        <v>0.31810256427234562</v>
      </c>
      <c r="N1729" s="87">
        <v>36.565462125084352</v>
      </c>
      <c r="O1729" s="88">
        <v>2.786136486246126</v>
      </c>
      <c r="P1729" s="89">
        <v>76.195850519137906</v>
      </c>
    </row>
    <row r="1730" spans="1:16">
      <c r="A1730" s="75" t="s">
        <v>2182</v>
      </c>
      <c r="B1730" s="85">
        <v>1726</v>
      </c>
      <c r="C1730" s="85">
        <v>1088</v>
      </c>
      <c r="D1730" s="85">
        <v>1726</v>
      </c>
      <c r="E1730" s="86" t="s">
        <v>2183</v>
      </c>
      <c r="F1730" s="85" t="s">
        <v>38</v>
      </c>
      <c r="G1730" s="86" t="s">
        <v>2184</v>
      </c>
      <c r="H1730" s="85" t="s">
        <v>1</v>
      </c>
      <c r="I1730" s="85">
        <v>1</v>
      </c>
      <c r="J1730" s="88">
        <v>5.2942665923769932</v>
      </c>
      <c r="K1730" s="146">
        <v>15.900470151068317</v>
      </c>
      <c r="L1730" s="147">
        <v>2.3959557049734421E-8</v>
      </c>
      <c r="M1730" s="147">
        <v>0.395641417115911</v>
      </c>
      <c r="N1730" s="87">
        <v>58.01284279995371</v>
      </c>
      <c r="O1730" s="88">
        <v>4.2648837163834026</v>
      </c>
      <c r="P1730" s="89">
        <v>73.516199354167938</v>
      </c>
    </row>
    <row r="1731" spans="1:16">
      <c r="A1731" s="75" t="s">
        <v>2185</v>
      </c>
      <c r="B1731" s="85">
        <v>1727</v>
      </c>
      <c r="C1731" s="85">
        <v>1089</v>
      </c>
      <c r="D1731" s="85">
        <v>1727</v>
      </c>
      <c r="E1731" s="86" t="s">
        <v>2183</v>
      </c>
      <c r="F1731" s="85" t="s">
        <v>11</v>
      </c>
      <c r="G1731" s="86" t="s">
        <v>2184</v>
      </c>
      <c r="H1731" s="85" t="s">
        <v>1</v>
      </c>
      <c r="I1731" s="85">
        <v>1</v>
      </c>
      <c r="J1731" s="88">
        <v>4.011578428587085</v>
      </c>
      <c r="K1731" s="146">
        <v>13.760377423616548</v>
      </c>
      <c r="L1731" s="147">
        <v>1.8550640079133311E-8</v>
      </c>
      <c r="M1731" s="147">
        <v>0.36458789009383591</v>
      </c>
      <c r="N1731" s="87">
        <v>54.154238797702199</v>
      </c>
      <c r="O1731" s="88">
        <v>3.411506874605601</v>
      </c>
      <c r="P1731" s="89">
        <v>62.996119054495026</v>
      </c>
    </row>
    <row r="1732" spans="1:16">
      <c r="A1732" s="75" t="s">
        <v>13458</v>
      </c>
      <c r="B1732" s="85">
        <v>1728</v>
      </c>
      <c r="C1732" s="85">
        <v>8889</v>
      </c>
      <c r="D1732" s="85">
        <v>1728</v>
      </c>
      <c r="E1732" s="86" t="s">
        <v>13459</v>
      </c>
      <c r="F1732" s="85" t="s">
        <v>55</v>
      </c>
      <c r="G1732" s="86" t="s">
        <v>2184</v>
      </c>
      <c r="H1732" s="85" t="s">
        <v>1</v>
      </c>
      <c r="I1732" s="85">
        <v>1</v>
      </c>
      <c r="J1732" s="88">
        <v>4.870219695889821</v>
      </c>
      <c r="K1732" s="146">
        <v>15.192971863573952</v>
      </c>
      <c r="L1732" s="147">
        <v>2.2171410468601899E-8</v>
      </c>
      <c r="M1732" s="147">
        <v>0.38537535859099131</v>
      </c>
      <c r="N1732" s="87">
        <v>56.73721782880498</v>
      </c>
      <c r="O1732" s="88">
        <v>3.982763859425583</v>
      </c>
      <c r="P1732" s="89">
        <v>70.196671811488955</v>
      </c>
    </row>
    <row r="1733" spans="1:16">
      <c r="A1733" s="75" t="s">
        <v>2186</v>
      </c>
      <c r="B1733" s="85">
        <v>1729</v>
      </c>
      <c r="C1733" s="85">
        <v>1090</v>
      </c>
      <c r="D1733" s="85">
        <v>1729</v>
      </c>
      <c r="E1733" s="86" t="s">
        <v>2187</v>
      </c>
      <c r="F1733" s="85" t="s">
        <v>38</v>
      </c>
      <c r="G1733" s="86" t="s">
        <v>2188</v>
      </c>
      <c r="H1733" s="85" t="s">
        <v>1</v>
      </c>
      <c r="I1733" s="85">
        <v>1</v>
      </c>
      <c r="J1733" s="88">
        <v>3.7614029299193472</v>
      </c>
      <c r="K1733" s="146">
        <v>13.744170072482444</v>
      </c>
      <c r="L1733" s="147">
        <v>1.7207947699415219E-8</v>
      </c>
      <c r="M1733" s="147">
        <v>0.32276783403199472</v>
      </c>
      <c r="N1733" s="87">
        <v>38.054813787282008</v>
      </c>
      <c r="O1733" s="88">
        <v>2.9088244937666232</v>
      </c>
      <c r="P1733" s="89">
        <v>76.437753973158522</v>
      </c>
    </row>
    <row r="1734" spans="1:16">
      <c r="A1734" s="75" t="s">
        <v>2189</v>
      </c>
      <c r="B1734" s="85">
        <v>1730</v>
      </c>
      <c r="C1734" s="85">
        <v>1091</v>
      </c>
      <c r="D1734" s="85">
        <v>1730</v>
      </c>
      <c r="E1734" s="86" t="s">
        <v>2187</v>
      </c>
      <c r="F1734" s="85" t="s">
        <v>11</v>
      </c>
      <c r="G1734" s="86" t="s">
        <v>2188</v>
      </c>
      <c r="H1734" s="85" t="s">
        <v>1</v>
      </c>
      <c r="I1734" s="85">
        <v>1</v>
      </c>
      <c r="J1734" s="88">
        <v>3.3112320677984561</v>
      </c>
      <c r="K1734" s="146">
        <v>12.790145455778138</v>
      </c>
      <c r="L1734" s="147">
        <v>1.5041855368055711E-8</v>
      </c>
      <c r="M1734" s="147">
        <v>0.32153520870196323</v>
      </c>
      <c r="N1734" s="87">
        <v>37.504969872183018</v>
      </c>
      <c r="O1734" s="88">
        <v>2.7729046870573391</v>
      </c>
      <c r="P1734" s="89">
        <v>73.934326477461568</v>
      </c>
    </row>
    <row r="1735" spans="1:16">
      <c r="A1735" s="75" t="s">
        <v>13460</v>
      </c>
      <c r="B1735" s="85">
        <v>1731</v>
      </c>
      <c r="C1735" s="85">
        <v>8890</v>
      </c>
      <c r="D1735" s="85">
        <v>1731</v>
      </c>
      <c r="E1735" s="86" t="s">
        <v>13461</v>
      </c>
      <c r="F1735" s="85" t="s">
        <v>55</v>
      </c>
      <c r="G1735" s="86" t="s">
        <v>2188</v>
      </c>
      <c r="H1735" s="85" t="s">
        <v>1</v>
      </c>
      <c r="I1735" s="85">
        <v>1</v>
      </c>
      <c r="J1735" s="88">
        <v>3.6125798859713081</v>
      </c>
      <c r="K1735" s="146">
        <v>13.428776830924354</v>
      </c>
      <c r="L1735" s="147">
        <v>1.649185414172311E-8</v>
      </c>
      <c r="M1735" s="147">
        <v>0.32236033752544829</v>
      </c>
      <c r="N1735" s="87">
        <v>37.873039594354751</v>
      </c>
      <c r="O1735" s="88">
        <v>2.8638904452322391</v>
      </c>
      <c r="P1735" s="89">
        <v>75.618183169515731</v>
      </c>
    </row>
    <row r="1736" spans="1:16">
      <c r="A1736" s="75" t="s">
        <v>2190</v>
      </c>
      <c r="B1736" s="85">
        <v>1732</v>
      </c>
      <c r="C1736" s="85">
        <v>1092</v>
      </c>
      <c r="D1736" s="85">
        <v>1732</v>
      </c>
      <c r="E1736" s="86" t="s">
        <v>2191</v>
      </c>
      <c r="F1736" s="85" t="s">
        <v>38</v>
      </c>
      <c r="G1736" s="86" t="s">
        <v>2192</v>
      </c>
      <c r="H1736" s="85" t="s">
        <v>1</v>
      </c>
      <c r="I1736" s="85">
        <v>1</v>
      </c>
      <c r="J1736" s="88">
        <v>3.8370540400264468</v>
      </c>
      <c r="K1736" s="146">
        <v>13.851352647752389</v>
      </c>
      <c r="L1736" s="147">
        <v>1.754122463511164E-8</v>
      </c>
      <c r="M1736" s="147">
        <v>0.32808094134839999</v>
      </c>
      <c r="N1736" s="87">
        <v>39.121179819562137</v>
      </c>
      <c r="O1736" s="88">
        <v>2.9758321144318769</v>
      </c>
      <c r="P1736" s="89">
        <v>76.06703397385381</v>
      </c>
    </row>
    <row r="1737" spans="1:16">
      <c r="A1737" s="75" t="s">
        <v>2193</v>
      </c>
      <c r="B1737" s="85">
        <v>1733</v>
      </c>
      <c r="C1737" s="85">
        <v>1093</v>
      </c>
      <c r="D1737" s="85">
        <v>1733</v>
      </c>
      <c r="E1737" s="86" t="s">
        <v>2191</v>
      </c>
      <c r="F1737" s="85" t="s">
        <v>11</v>
      </c>
      <c r="G1737" s="86" t="s">
        <v>2192</v>
      </c>
      <c r="H1737" s="85" t="s">
        <v>1</v>
      </c>
      <c r="I1737" s="85">
        <v>1</v>
      </c>
      <c r="J1737" s="88">
        <v>3.3550333837645181</v>
      </c>
      <c r="K1737" s="146">
        <v>12.849948423516203</v>
      </c>
      <c r="L1737" s="147">
        <v>1.5248609709482891E-8</v>
      </c>
      <c r="M1737" s="147">
        <v>0.32565942928847003</v>
      </c>
      <c r="N1737" s="87">
        <v>38.440189694086577</v>
      </c>
      <c r="O1737" s="88">
        <v>2.812556017873038</v>
      </c>
      <c r="P1737" s="89">
        <v>73.167069160059469</v>
      </c>
    </row>
    <row r="1738" spans="1:16">
      <c r="A1738" s="75" t="s">
        <v>13462</v>
      </c>
      <c r="B1738" s="85">
        <v>1734</v>
      </c>
      <c r="C1738" s="85">
        <v>8891</v>
      </c>
      <c r="D1738" s="85">
        <v>1734</v>
      </c>
      <c r="E1738" s="86" t="s">
        <v>13463</v>
      </c>
      <c r="F1738" s="85" t="s">
        <v>55</v>
      </c>
      <c r="G1738" s="86" t="s">
        <v>2192</v>
      </c>
      <c r="H1738" s="85" t="s">
        <v>1</v>
      </c>
      <c r="I1738" s="85">
        <v>1</v>
      </c>
      <c r="J1738" s="88">
        <v>3.6777016977341201</v>
      </c>
      <c r="K1738" s="146">
        <v>13.52029607032072</v>
      </c>
      <c r="L1738" s="147">
        <v>1.678330367544485E-8</v>
      </c>
      <c r="M1738" s="147">
        <v>0.32728040798198649</v>
      </c>
      <c r="N1738" s="87">
        <v>38.896049692538362</v>
      </c>
      <c r="O1738" s="88">
        <v>2.9218542857040259</v>
      </c>
      <c r="P1738" s="89">
        <v>75.119563780908607</v>
      </c>
    </row>
    <row r="1739" spans="1:16">
      <c r="A1739" s="75" t="s">
        <v>2194</v>
      </c>
      <c r="B1739" s="85">
        <v>1735</v>
      </c>
      <c r="C1739" s="85">
        <v>1094</v>
      </c>
      <c r="D1739" s="85">
        <v>1735</v>
      </c>
      <c r="E1739" s="86" t="s">
        <v>2195</v>
      </c>
      <c r="F1739" s="85" t="s">
        <v>38</v>
      </c>
      <c r="G1739" s="86" t="s">
        <v>2196</v>
      </c>
      <c r="H1739" s="85" t="s">
        <v>1</v>
      </c>
      <c r="I1739" s="85">
        <v>1</v>
      </c>
      <c r="J1739" s="88">
        <v>3.5487543229314031</v>
      </c>
      <c r="K1739" s="146">
        <v>13.445145759295039</v>
      </c>
      <c r="L1739" s="147">
        <v>1.627133111252574E-8</v>
      </c>
      <c r="M1739" s="147">
        <v>0.31290884603725783</v>
      </c>
      <c r="N1739" s="87">
        <v>35.297984792098063</v>
      </c>
      <c r="O1739" s="88">
        <v>2.720715334915079</v>
      </c>
      <c r="P1739" s="89">
        <v>77.078489067856026</v>
      </c>
    </row>
    <row r="1740" spans="1:16">
      <c r="A1740" s="75" t="s">
        <v>2197</v>
      </c>
      <c r="B1740" s="85">
        <v>1736</v>
      </c>
      <c r="C1740" s="85">
        <v>1095</v>
      </c>
      <c r="D1740" s="85">
        <v>1736</v>
      </c>
      <c r="E1740" s="86" t="s">
        <v>2195</v>
      </c>
      <c r="F1740" s="85" t="s">
        <v>11</v>
      </c>
      <c r="G1740" s="86" t="s">
        <v>2196</v>
      </c>
      <c r="H1740" s="85" t="s">
        <v>1</v>
      </c>
      <c r="I1740" s="85">
        <v>1</v>
      </c>
      <c r="J1740" s="88">
        <v>3.2154235400849411</v>
      </c>
      <c r="K1740" s="146">
        <v>12.657288064232585</v>
      </c>
      <c r="L1740" s="147">
        <v>1.455999556167023E-8</v>
      </c>
      <c r="M1740" s="147">
        <v>0.31585444308606592</v>
      </c>
      <c r="N1740" s="87">
        <v>35.211844791264518</v>
      </c>
      <c r="O1740" s="88">
        <v>2.6855007835341538</v>
      </c>
      <c r="P1740" s="89">
        <v>76.266972078679117</v>
      </c>
    </row>
    <row r="1741" spans="1:16">
      <c r="A1741" s="75" t="s">
        <v>13464</v>
      </c>
      <c r="B1741" s="85">
        <v>1737</v>
      </c>
      <c r="C1741" s="85">
        <v>8892</v>
      </c>
      <c r="D1741" s="85">
        <v>1737</v>
      </c>
      <c r="E1741" s="86" t="s">
        <v>13465</v>
      </c>
      <c r="F1741" s="85" t="s">
        <v>55</v>
      </c>
      <c r="G1741" s="86" t="s">
        <v>2196</v>
      </c>
      <c r="H1741" s="85" t="s">
        <v>1</v>
      </c>
      <c r="I1741" s="85">
        <v>1</v>
      </c>
      <c r="J1741" s="88">
        <v>3.4385577155564189</v>
      </c>
      <c r="K1741" s="146">
        <v>13.184686031127159</v>
      </c>
      <c r="L1741" s="147">
        <v>1.57055766683244E-8</v>
      </c>
      <c r="M1741" s="147">
        <v>0.31388263789260429</v>
      </c>
      <c r="N1741" s="87">
        <v>35.269507566652237</v>
      </c>
      <c r="O1741" s="88">
        <v>2.7090736735621359</v>
      </c>
      <c r="P1741" s="89">
        <v>76.810646376123458</v>
      </c>
    </row>
    <row r="1742" spans="1:16">
      <c r="A1742" s="75" t="s">
        <v>2198</v>
      </c>
      <c r="B1742" s="85">
        <v>1738</v>
      </c>
      <c r="C1742" s="85">
        <v>1096</v>
      </c>
      <c r="D1742" s="85">
        <v>1738</v>
      </c>
      <c r="E1742" s="86" t="s">
        <v>2199</v>
      </c>
      <c r="F1742" s="85" t="s">
        <v>509</v>
      </c>
      <c r="G1742" s="86" t="s">
        <v>2199</v>
      </c>
      <c r="H1742" s="85" t="s">
        <v>1</v>
      </c>
      <c r="I1742" s="85">
        <v>1</v>
      </c>
      <c r="J1742" s="88">
        <v>32.991317685883118</v>
      </c>
      <c r="K1742" s="146">
        <v>40.012643603760104</v>
      </c>
      <c r="L1742" s="147">
        <v>1.4765610078682299E-7</v>
      </c>
      <c r="M1742" s="147">
        <v>3.562784102876011</v>
      </c>
      <c r="N1742" s="87">
        <v>489.8577643829791</v>
      </c>
      <c r="O1742" s="88">
        <v>29.538559710689871</v>
      </c>
      <c r="P1742" s="89">
        <v>60.300278689869096</v>
      </c>
    </row>
    <row r="1743" spans="1:16">
      <c r="A1743" s="75" t="s">
        <v>2200</v>
      </c>
      <c r="B1743" s="85">
        <v>1739</v>
      </c>
      <c r="C1743" s="85">
        <v>1097</v>
      </c>
      <c r="D1743" s="85">
        <v>1739</v>
      </c>
      <c r="E1743" s="86" t="s">
        <v>2199</v>
      </c>
      <c r="F1743" s="85" t="s">
        <v>38</v>
      </c>
      <c r="G1743" s="86" t="s">
        <v>2199</v>
      </c>
      <c r="H1743" s="85" t="s">
        <v>1</v>
      </c>
      <c r="I1743" s="85">
        <v>1</v>
      </c>
      <c r="J1743" s="88">
        <v>100.5013388661184</v>
      </c>
      <c r="K1743" s="146">
        <v>127.63143094010599</v>
      </c>
      <c r="L1743" s="147">
        <v>4.2985069988335949E-7</v>
      </c>
      <c r="M1743" s="147">
        <v>6.7290596635650228</v>
      </c>
      <c r="N1743" s="87">
        <v>1419.79741995566</v>
      </c>
      <c r="O1743" s="88">
        <v>89.286654150183381</v>
      </c>
      <c r="P1743" s="89">
        <v>62.88689702857171</v>
      </c>
    </row>
    <row r="1744" spans="1:16">
      <c r="A1744" s="75" t="s">
        <v>13466</v>
      </c>
      <c r="B1744" s="85">
        <v>1740</v>
      </c>
      <c r="C1744" s="85">
        <v>8893</v>
      </c>
      <c r="D1744" s="85">
        <v>1740</v>
      </c>
      <c r="E1744" s="86" t="s">
        <v>13467</v>
      </c>
      <c r="F1744" s="85" t="s">
        <v>55</v>
      </c>
      <c r="G1744" s="86" t="s">
        <v>2199</v>
      </c>
      <c r="H1744" s="85" t="s">
        <v>1</v>
      </c>
      <c r="I1744" s="85">
        <v>1</v>
      </c>
      <c r="J1744" s="88">
        <v>100.16378876021651</v>
      </c>
      <c r="K1744" s="146">
        <v>127.19333700342223</v>
      </c>
      <c r="L1744" s="147">
        <v>4.2843972688787143E-7</v>
      </c>
      <c r="M1744" s="147">
        <v>6.7132282857615246</v>
      </c>
      <c r="N1744" s="87">
        <v>1415.147721677786</v>
      </c>
      <c r="O1744" s="88">
        <v>88.987913677985333</v>
      </c>
      <c r="P1744" s="89">
        <v>62.88242019884828</v>
      </c>
    </row>
    <row r="1745" spans="1:16">
      <c r="A1745" s="75" t="s">
        <v>2201</v>
      </c>
      <c r="B1745" s="85">
        <v>1741</v>
      </c>
      <c r="C1745" s="85">
        <v>1098</v>
      </c>
      <c r="D1745" s="85">
        <v>1741</v>
      </c>
      <c r="E1745" s="86" t="s">
        <v>2202</v>
      </c>
      <c r="F1745" s="85" t="s">
        <v>32</v>
      </c>
      <c r="G1745" s="86" t="s">
        <v>2202</v>
      </c>
      <c r="H1745" s="85" t="s">
        <v>1</v>
      </c>
      <c r="I1745" s="85">
        <v>1</v>
      </c>
      <c r="J1745" s="88">
        <v>1.6448775980827689E-2</v>
      </c>
      <c r="K1745" s="146">
        <v>0.31605259897720828</v>
      </c>
      <c r="L1745" s="147">
        <v>5.4541771672576999E-10</v>
      </c>
      <c r="M1745" s="147">
        <v>1.6336244750620029E-3</v>
      </c>
      <c r="N1745" s="87">
        <v>0.27265011514597842</v>
      </c>
      <c r="O1745" s="88">
        <v>1.4109073870099079E-2</v>
      </c>
      <c r="P1745" s="89">
        <v>51.747910917055734</v>
      </c>
    </row>
    <row r="1746" spans="1:16">
      <c r="A1746" s="75" t="s">
        <v>2203</v>
      </c>
      <c r="B1746" s="85">
        <v>1742</v>
      </c>
      <c r="C1746" s="85">
        <v>1099</v>
      </c>
      <c r="D1746" s="85">
        <v>1742</v>
      </c>
      <c r="E1746" s="86" t="s">
        <v>2202</v>
      </c>
      <c r="F1746" s="85" t="s">
        <v>38</v>
      </c>
      <c r="G1746" s="86" t="s">
        <v>2202</v>
      </c>
      <c r="H1746" s="85" t="s">
        <v>1</v>
      </c>
      <c r="I1746" s="85">
        <v>1</v>
      </c>
      <c r="J1746" s="88">
        <v>6.0576548809364208E-2</v>
      </c>
      <c r="K1746" s="146">
        <v>0.37063183745783917</v>
      </c>
      <c r="L1746" s="147">
        <v>7.5269207693466032E-10</v>
      </c>
      <c r="M1746" s="147">
        <v>3.598148235917753E-3</v>
      </c>
      <c r="N1746" s="87">
        <v>0.73647883589406649</v>
      </c>
      <c r="O1746" s="88">
        <v>5.4363439377147459E-2</v>
      </c>
      <c r="P1746" s="89">
        <v>73.815345027738147</v>
      </c>
    </row>
    <row r="1747" spans="1:16">
      <c r="A1747" s="75" t="s">
        <v>13468</v>
      </c>
      <c r="B1747" s="85">
        <v>1743</v>
      </c>
      <c r="C1747" s="85">
        <v>8894</v>
      </c>
      <c r="D1747" s="85">
        <v>1743</v>
      </c>
      <c r="E1747" s="86" t="s">
        <v>13469</v>
      </c>
      <c r="F1747" s="85" t="s">
        <v>55</v>
      </c>
      <c r="G1747" s="86" t="s">
        <v>2202</v>
      </c>
      <c r="H1747" s="85" t="s">
        <v>1</v>
      </c>
      <c r="I1747" s="85">
        <v>1</v>
      </c>
      <c r="J1747" s="88">
        <v>6.0355909945221303E-2</v>
      </c>
      <c r="K1747" s="146">
        <v>0.37035894126543584</v>
      </c>
      <c r="L1747" s="147">
        <v>7.5165570513361507E-10</v>
      </c>
      <c r="M1747" s="147">
        <v>3.5883256171134539E-3</v>
      </c>
      <c r="N1747" s="87">
        <v>0.73415969229032274</v>
      </c>
      <c r="O1747" s="88">
        <v>5.4162167549611978E-2</v>
      </c>
      <c r="P1747" s="89">
        <v>73.774368326657736</v>
      </c>
    </row>
    <row r="1748" spans="1:16">
      <c r="A1748" s="75" t="s">
        <v>2204</v>
      </c>
      <c r="B1748" s="85">
        <v>1744</v>
      </c>
      <c r="C1748" s="85">
        <v>1100</v>
      </c>
      <c r="D1748" s="85">
        <v>1744</v>
      </c>
      <c r="E1748" s="86" t="s">
        <v>2205</v>
      </c>
      <c r="F1748" s="85" t="s">
        <v>32</v>
      </c>
      <c r="G1748" s="86" t="s">
        <v>2205</v>
      </c>
      <c r="H1748" s="85" t="s">
        <v>1</v>
      </c>
      <c r="I1748" s="85">
        <v>1</v>
      </c>
      <c r="J1748" s="88">
        <v>1.674603682244041E-2</v>
      </c>
      <c r="K1748" s="146">
        <v>1.6742872607339428E-2</v>
      </c>
      <c r="L1748" s="147">
        <v>1.040189188393612E-10</v>
      </c>
      <c r="M1748" s="147">
        <v>1.6616267434858419E-3</v>
      </c>
      <c r="N1748" s="87">
        <v>0.27724058612032071</v>
      </c>
      <c r="O1748" s="88">
        <v>1.4366577846564799E-2</v>
      </c>
      <c r="P1748" s="89">
        <v>51.819894221150555</v>
      </c>
    </row>
    <row r="1749" spans="1:16">
      <c r="A1749" s="75" t="s">
        <v>2206</v>
      </c>
      <c r="B1749" s="85">
        <v>1745</v>
      </c>
      <c r="C1749" s="85">
        <v>1101</v>
      </c>
      <c r="D1749" s="85">
        <v>1745</v>
      </c>
      <c r="E1749" s="86" t="s">
        <v>2205</v>
      </c>
      <c r="F1749" s="85" t="s">
        <v>38</v>
      </c>
      <c r="G1749" s="86" t="s">
        <v>2205</v>
      </c>
      <c r="H1749" s="85" t="s">
        <v>1</v>
      </c>
      <c r="I1749" s="85">
        <v>1</v>
      </c>
      <c r="J1749" s="88">
        <v>6.1589390226874249E-2</v>
      </c>
      <c r="K1749" s="146">
        <v>7.2193597673161733E-2</v>
      </c>
      <c r="L1749" s="147">
        <v>3.146797605217767E-10</v>
      </c>
      <c r="M1749" s="147">
        <v>3.657493149422532E-3</v>
      </c>
      <c r="N1749" s="87">
        <v>0.74868940060631639</v>
      </c>
      <c r="O1749" s="88">
        <v>5.5272914619838028E-2</v>
      </c>
      <c r="P1749" s="89">
        <v>73.826228306526005</v>
      </c>
    </row>
    <row r="1750" spans="1:16">
      <c r="A1750" s="75" t="s">
        <v>13470</v>
      </c>
      <c r="B1750" s="85">
        <v>1746</v>
      </c>
      <c r="C1750" s="85">
        <v>8895</v>
      </c>
      <c r="D1750" s="85">
        <v>1746</v>
      </c>
      <c r="E1750" s="86" t="s">
        <v>13471</v>
      </c>
      <c r="F1750" s="85" t="s">
        <v>55</v>
      </c>
      <c r="G1750" s="86" t="s">
        <v>2205</v>
      </c>
      <c r="H1750" s="85" t="s">
        <v>1</v>
      </c>
      <c r="I1750" s="85">
        <v>1</v>
      </c>
      <c r="J1750" s="88">
        <v>6.1365173459852089E-2</v>
      </c>
      <c r="K1750" s="146">
        <v>7.1916344047832773E-2</v>
      </c>
      <c r="L1750" s="147">
        <v>3.1362645631336451E-10</v>
      </c>
      <c r="M1750" s="147">
        <v>3.647513817392855E-3</v>
      </c>
      <c r="N1750" s="87">
        <v>0.74633215653388729</v>
      </c>
      <c r="O1750" s="88">
        <v>5.5068382935971653E-2</v>
      </c>
      <c r="P1750" s="89">
        <v>73.785354756413028</v>
      </c>
    </row>
    <row r="1751" spans="1:16">
      <c r="A1751" s="75" t="s">
        <v>2207</v>
      </c>
      <c r="B1751" s="85">
        <v>1747</v>
      </c>
      <c r="C1751" s="85">
        <v>1102</v>
      </c>
      <c r="D1751" s="85">
        <v>1747</v>
      </c>
      <c r="E1751" s="86" t="s">
        <v>2208</v>
      </c>
      <c r="F1751" s="85" t="s">
        <v>509</v>
      </c>
      <c r="G1751" s="86" t="s">
        <v>2208</v>
      </c>
      <c r="H1751" s="85" t="s">
        <v>1</v>
      </c>
      <c r="I1751" s="85">
        <v>1</v>
      </c>
      <c r="J1751" s="88">
        <v>21.20724226264327</v>
      </c>
      <c r="K1751" s="146">
        <v>57.919839579627364</v>
      </c>
      <c r="L1751" s="147">
        <v>9.2905755988570508E-8</v>
      </c>
      <c r="M1751" s="147">
        <v>2.2855807618704169</v>
      </c>
      <c r="N1751" s="87">
        <v>305.4039638660426</v>
      </c>
      <c r="O1751" s="88">
        <v>18.14350376137719</v>
      </c>
      <c r="P1751" s="89">
        <v>59.408213081790123</v>
      </c>
    </row>
    <row r="1752" spans="1:16">
      <c r="A1752" s="75" t="s">
        <v>2209</v>
      </c>
      <c r="B1752" s="85">
        <v>1748</v>
      </c>
      <c r="C1752" s="85">
        <v>1103</v>
      </c>
      <c r="D1752" s="85">
        <v>1748</v>
      </c>
      <c r="E1752" s="86" t="s">
        <v>2208</v>
      </c>
      <c r="F1752" s="85" t="s">
        <v>38</v>
      </c>
      <c r="G1752" s="86" t="s">
        <v>2208</v>
      </c>
      <c r="H1752" s="85" t="s">
        <v>1</v>
      </c>
      <c r="I1752" s="85">
        <v>1</v>
      </c>
      <c r="J1752" s="88">
        <v>34.544424933143333</v>
      </c>
      <c r="K1752" s="146">
        <v>78.088862121806073</v>
      </c>
      <c r="L1752" s="147">
        <v>1.5267547260972759E-7</v>
      </c>
      <c r="M1752" s="147">
        <v>2.6823045679378699</v>
      </c>
      <c r="N1752" s="87">
        <v>478.255110140385</v>
      </c>
      <c r="O1752" s="88">
        <v>29.539705396664189</v>
      </c>
      <c r="P1752" s="89">
        <v>61.765582364594557</v>
      </c>
    </row>
    <row r="1753" spans="1:16">
      <c r="A1753" s="75" t="s">
        <v>13472</v>
      </c>
      <c r="B1753" s="85">
        <v>1749</v>
      </c>
      <c r="C1753" s="85">
        <v>8896</v>
      </c>
      <c r="D1753" s="85">
        <v>1749</v>
      </c>
      <c r="E1753" s="86" t="s">
        <v>13473</v>
      </c>
      <c r="F1753" s="85" t="s">
        <v>55</v>
      </c>
      <c r="G1753" s="86" t="s">
        <v>2208</v>
      </c>
      <c r="H1753" s="85" t="s">
        <v>1</v>
      </c>
      <c r="I1753" s="85">
        <v>1</v>
      </c>
      <c r="J1753" s="88">
        <v>34.485169735850093</v>
      </c>
      <c r="K1753" s="146">
        <v>77.999254035939828</v>
      </c>
      <c r="L1753" s="147">
        <v>1.5240992429731041E-7</v>
      </c>
      <c r="M1753" s="147">
        <v>2.6805419807423312</v>
      </c>
      <c r="N1753" s="87">
        <v>477.48715719050699</v>
      </c>
      <c r="O1753" s="88">
        <v>29.48907370082738</v>
      </c>
      <c r="P1753" s="89">
        <v>61.758883473093874</v>
      </c>
    </row>
    <row r="1754" spans="1:16">
      <c r="A1754" s="75" t="s">
        <v>2210</v>
      </c>
      <c r="B1754" s="85">
        <v>1750</v>
      </c>
      <c r="C1754" s="85">
        <v>1104</v>
      </c>
      <c r="D1754" s="85">
        <v>1750</v>
      </c>
      <c r="E1754" s="86" t="s">
        <v>2211</v>
      </c>
      <c r="F1754" s="85" t="s">
        <v>38</v>
      </c>
      <c r="G1754" s="86" t="s">
        <v>2212</v>
      </c>
      <c r="H1754" s="85" t="s">
        <v>1</v>
      </c>
      <c r="I1754" s="85">
        <v>1</v>
      </c>
      <c r="J1754" s="88">
        <v>3.7046096805554281</v>
      </c>
      <c r="K1754" s="146">
        <v>12.991896611365748</v>
      </c>
      <c r="L1754" s="147">
        <v>1.794068740950721E-7</v>
      </c>
      <c r="M1754" s="147">
        <v>0.1923654251525968</v>
      </c>
      <c r="N1754" s="87">
        <v>27.066080028929651</v>
      </c>
      <c r="O1754" s="88">
        <v>1.899274829807283</v>
      </c>
      <c r="P1754" s="89">
        <v>70.171773222322486</v>
      </c>
    </row>
    <row r="1755" spans="1:16">
      <c r="A1755" s="75" t="s">
        <v>2213</v>
      </c>
      <c r="B1755" s="85">
        <v>1751</v>
      </c>
      <c r="C1755" s="85">
        <v>1105</v>
      </c>
      <c r="D1755" s="85">
        <v>1751</v>
      </c>
      <c r="E1755" s="86" t="s">
        <v>2211</v>
      </c>
      <c r="F1755" s="85" t="s">
        <v>238</v>
      </c>
      <c r="G1755" s="86" t="s">
        <v>2212</v>
      </c>
      <c r="H1755" s="85" t="s">
        <v>1</v>
      </c>
      <c r="I1755" s="85">
        <v>1</v>
      </c>
      <c r="J1755" s="88">
        <v>4.2010337457952973</v>
      </c>
      <c r="K1755" s="146">
        <v>13.126411758652376</v>
      </c>
      <c r="L1755" s="147">
        <v>1.826666731067517E-7</v>
      </c>
      <c r="M1755" s="147">
        <v>0.20010152576648249</v>
      </c>
      <c r="N1755" s="87">
        <v>26.90117165606733</v>
      </c>
      <c r="O1755" s="88">
        <v>2.4159710119779398</v>
      </c>
      <c r="P1755" s="89">
        <v>89.809137046751573</v>
      </c>
    </row>
    <row r="1756" spans="1:16">
      <c r="A1756" s="75" t="s">
        <v>13474</v>
      </c>
      <c r="B1756" s="85">
        <v>1752</v>
      </c>
      <c r="C1756" s="85">
        <v>8897</v>
      </c>
      <c r="D1756" s="85">
        <v>1752</v>
      </c>
      <c r="E1756" s="86" t="s">
        <v>13475</v>
      </c>
      <c r="F1756" s="85" t="s">
        <v>55</v>
      </c>
      <c r="G1756" s="86" t="s">
        <v>2212</v>
      </c>
      <c r="H1756" s="85" t="s">
        <v>1</v>
      </c>
      <c r="I1756" s="85">
        <v>1</v>
      </c>
      <c r="J1756" s="88">
        <v>4.2016249402527954</v>
      </c>
      <c r="K1756" s="146">
        <v>13.17153792669043</v>
      </c>
      <c r="L1756" s="147">
        <v>1.8264845107651659E-7</v>
      </c>
      <c r="M1756" s="147">
        <v>0.20403894238772219</v>
      </c>
      <c r="N1756" s="87">
        <v>27.41918076916841</v>
      </c>
      <c r="O1756" s="88">
        <v>2.4117914809966141</v>
      </c>
      <c r="P1756" s="89">
        <v>87.960012419793415</v>
      </c>
    </row>
    <row r="1757" spans="1:16">
      <c r="A1757" s="75" t="s">
        <v>2214</v>
      </c>
      <c r="B1757" s="85">
        <v>1753</v>
      </c>
      <c r="C1757" s="85">
        <v>1106</v>
      </c>
      <c r="D1757" s="85">
        <v>1753</v>
      </c>
      <c r="E1757" s="86" t="s">
        <v>2215</v>
      </c>
      <c r="F1757" s="85" t="s">
        <v>38</v>
      </c>
      <c r="G1757" s="86" t="s">
        <v>2216</v>
      </c>
      <c r="H1757" s="85" t="s">
        <v>260</v>
      </c>
      <c r="I1757" s="85">
        <v>1</v>
      </c>
      <c r="J1757" s="88">
        <v>2191.4377649063422</v>
      </c>
      <c r="K1757" s="146">
        <v>16329.945634295178</v>
      </c>
      <c r="L1757" s="147">
        <v>3.2743094475805503E-5</v>
      </c>
      <c r="M1757" s="147">
        <v>191.8851023021586</v>
      </c>
      <c r="N1757" s="87">
        <v>32871.027190506342</v>
      </c>
      <c r="O1757" s="88">
        <v>1985.86944258735</v>
      </c>
      <c r="P1757" s="89">
        <v>60.41397584195056</v>
      </c>
    </row>
    <row r="1758" spans="1:16">
      <c r="A1758" s="75" t="s">
        <v>2217</v>
      </c>
      <c r="B1758" s="85">
        <v>1754</v>
      </c>
      <c r="C1758" s="85">
        <v>1107</v>
      </c>
      <c r="D1758" s="85">
        <v>1754</v>
      </c>
      <c r="E1758" s="86" t="s">
        <v>2215</v>
      </c>
      <c r="F1758" s="85" t="s">
        <v>11</v>
      </c>
      <c r="G1758" s="86" t="s">
        <v>2216</v>
      </c>
      <c r="H1758" s="85" t="s">
        <v>260</v>
      </c>
      <c r="I1758" s="85">
        <v>1</v>
      </c>
      <c r="J1758" s="88">
        <v>2108.6480151146111</v>
      </c>
      <c r="K1758" s="146">
        <v>16211.046904619039</v>
      </c>
      <c r="L1758" s="147">
        <v>3.2420557812464972E-5</v>
      </c>
      <c r="M1758" s="147">
        <v>189.05702759021449</v>
      </c>
      <c r="N1758" s="87">
        <v>32592.074914924469</v>
      </c>
      <c r="O1758" s="88">
        <v>1914.6818257860079</v>
      </c>
      <c r="P1758" s="89">
        <v>58.746852748219553</v>
      </c>
    </row>
    <row r="1759" spans="1:16">
      <c r="A1759" s="75" t="s">
        <v>13476</v>
      </c>
      <c r="B1759" s="85">
        <v>1755</v>
      </c>
      <c r="C1759" s="85">
        <v>8898</v>
      </c>
      <c r="D1759" s="85">
        <v>1755</v>
      </c>
      <c r="E1759" s="86" t="s">
        <v>13477</v>
      </c>
      <c r="F1759" s="85" t="s">
        <v>55</v>
      </c>
      <c r="G1759" s="86" t="s">
        <v>2216</v>
      </c>
      <c r="H1759" s="85" t="s">
        <v>260</v>
      </c>
      <c r="I1759" s="85">
        <v>1</v>
      </c>
      <c r="J1759" s="88">
        <v>2164.0681068310619</v>
      </c>
      <c r="K1759" s="146">
        <v>16290.638623644621</v>
      </c>
      <c r="L1759" s="147">
        <v>3.2636466321781852E-5</v>
      </c>
      <c r="M1759" s="147">
        <v>190.9501624325253</v>
      </c>
      <c r="N1759" s="87">
        <v>32778.80770172659</v>
      </c>
      <c r="O1759" s="88">
        <v>1962.3353609413959</v>
      </c>
      <c r="P1759" s="89">
        <v>59.865977396061055</v>
      </c>
    </row>
    <row r="1760" spans="1:16">
      <c r="A1760" s="75" t="s">
        <v>2218</v>
      </c>
      <c r="B1760" s="85">
        <v>1756</v>
      </c>
      <c r="C1760" s="85">
        <v>1108</v>
      </c>
      <c r="D1760" s="85">
        <v>1756</v>
      </c>
      <c r="E1760" s="86" t="s">
        <v>2219</v>
      </c>
      <c r="F1760" s="85" t="s">
        <v>38</v>
      </c>
      <c r="G1760" s="86" t="s">
        <v>2220</v>
      </c>
      <c r="H1760" s="85" t="s">
        <v>260</v>
      </c>
      <c r="I1760" s="85">
        <v>1</v>
      </c>
      <c r="J1760" s="88">
        <v>2659.2044436780379</v>
      </c>
      <c r="K1760" s="146">
        <v>7220.8273648969553</v>
      </c>
      <c r="L1760" s="147">
        <v>1.2089245483963321E-5</v>
      </c>
      <c r="M1760" s="147">
        <v>159.54259553597029</v>
      </c>
      <c r="N1760" s="87">
        <v>33310.673214711467</v>
      </c>
      <c r="O1760" s="88">
        <v>2364.7084096084718</v>
      </c>
      <c r="P1760" s="89">
        <v>70.989511210602373</v>
      </c>
    </row>
    <row r="1761" spans="1:16">
      <c r="A1761" s="75" t="s">
        <v>2221</v>
      </c>
      <c r="B1761" s="85">
        <v>1757</v>
      </c>
      <c r="C1761" s="85">
        <v>1109</v>
      </c>
      <c r="D1761" s="85">
        <v>1757</v>
      </c>
      <c r="E1761" s="86" t="s">
        <v>2219</v>
      </c>
      <c r="F1761" s="85" t="s">
        <v>11</v>
      </c>
      <c r="G1761" s="86" t="s">
        <v>2220</v>
      </c>
      <c r="H1761" s="85" t="s">
        <v>260</v>
      </c>
      <c r="I1761" s="85">
        <v>1</v>
      </c>
      <c r="J1761" s="88">
        <v>1830.7535360481811</v>
      </c>
      <c r="K1761" s="146">
        <v>6032.4626847061609</v>
      </c>
      <c r="L1761" s="147">
        <v>8.8644398872008228E-6</v>
      </c>
      <c r="M1761" s="147">
        <v>131.23677024818889</v>
      </c>
      <c r="N1761" s="87">
        <v>30516.53730142273</v>
      </c>
      <c r="O1761" s="88">
        <v>1652.34709342318</v>
      </c>
      <c r="P1761" s="89">
        <v>54.145956243408556</v>
      </c>
    </row>
    <row r="1762" spans="1:16">
      <c r="A1762" s="75" t="s">
        <v>13478</v>
      </c>
      <c r="B1762" s="85">
        <v>1758</v>
      </c>
      <c r="C1762" s="85">
        <v>8899</v>
      </c>
      <c r="D1762" s="85">
        <v>1758</v>
      </c>
      <c r="E1762" s="86" t="s">
        <v>13479</v>
      </c>
      <c r="F1762" s="85" t="s">
        <v>55</v>
      </c>
      <c r="G1762" s="86" t="s">
        <v>2220</v>
      </c>
      <c r="H1762" s="85" t="s">
        <v>260</v>
      </c>
      <c r="I1762" s="85">
        <v>1</v>
      </c>
      <c r="J1762" s="88">
        <v>2385.3249099069808</v>
      </c>
      <c r="K1762" s="146">
        <v>6827.9630906676184</v>
      </c>
      <c r="L1762" s="147">
        <v>1.1023149418150031E-5</v>
      </c>
      <c r="M1762" s="147">
        <v>150.18490618899139</v>
      </c>
      <c r="N1762" s="87">
        <v>32386.953252337509</v>
      </c>
      <c r="O1762" s="88">
        <v>2129.207206873913</v>
      </c>
      <c r="P1762" s="89">
        <v>65.742744934497324</v>
      </c>
    </row>
    <row r="1763" spans="1:16">
      <c r="A1763" s="75" t="s">
        <v>2222</v>
      </c>
      <c r="B1763" s="85">
        <v>1759</v>
      </c>
      <c r="C1763" s="85">
        <v>1110</v>
      </c>
      <c r="D1763" s="85">
        <v>1759</v>
      </c>
      <c r="E1763" s="86" t="s">
        <v>2223</v>
      </c>
      <c r="F1763" s="85" t="s">
        <v>38</v>
      </c>
      <c r="G1763" s="86" t="s">
        <v>2224</v>
      </c>
      <c r="H1763" s="85" t="s">
        <v>260</v>
      </c>
      <c r="I1763" s="85">
        <v>1</v>
      </c>
      <c r="J1763" s="88">
        <v>4114.9929276267767</v>
      </c>
      <c r="K1763" s="146">
        <v>31385.866703280928</v>
      </c>
      <c r="L1763" s="147">
        <v>6.4276990506945432E-5</v>
      </c>
      <c r="M1763" s="147">
        <v>370.18445868026367</v>
      </c>
      <c r="N1763" s="87">
        <v>63506.602658443073</v>
      </c>
      <c r="O1763" s="88">
        <v>3738.5119486305998</v>
      </c>
      <c r="P1763" s="89">
        <v>58.868082878522117</v>
      </c>
    </row>
    <row r="1764" spans="1:16">
      <c r="A1764" s="75" t="s">
        <v>2225</v>
      </c>
      <c r="B1764" s="85">
        <v>1760</v>
      </c>
      <c r="C1764" s="85">
        <v>1111</v>
      </c>
      <c r="D1764" s="85">
        <v>1760</v>
      </c>
      <c r="E1764" s="86" t="s">
        <v>2223</v>
      </c>
      <c r="F1764" s="85" t="s">
        <v>11</v>
      </c>
      <c r="G1764" s="86" t="s">
        <v>2224</v>
      </c>
      <c r="H1764" s="85" t="s">
        <v>260</v>
      </c>
      <c r="I1764" s="85">
        <v>1</v>
      </c>
      <c r="J1764" s="88">
        <v>4035.7906148310358</v>
      </c>
      <c r="K1764" s="146">
        <v>31272.020852615169</v>
      </c>
      <c r="L1764" s="147">
        <v>6.3966752445753712E-5</v>
      </c>
      <c r="M1764" s="147">
        <v>367.47536788935957</v>
      </c>
      <c r="N1764" s="87">
        <v>63238.642572817007</v>
      </c>
      <c r="O1764" s="88">
        <v>3670.4166735391468</v>
      </c>
      <c r="P1764" s="89">
        <v>58.04072516757131</v>
      </c>
    </row>
    <row r="1765" spans="1:16">
      <c r="A1765" s="75" t="s">
        <v>13480</v>
      </c>
      <c r="B1765" s="85">
        <v>1761</v>
      </c>
      <c r="C1765" s="85">
        <v>8900</v>
      </c>
      <c r="D1765" s="85">
        <v>1761</v>
      </c>
      <c r="E1765" s="86" t="s">
        <v>13481</v>
      </c>
      <c r="F1765" s="85" t="s">
        <v>55</v>
      </c>
      <c r="G1765" s="86" t="s">
        <v>2224</v>
      </c>
      <c r="H1765" s="85" t="s">
        <v>260</v>
      </c>
      <c r="I1765" s="85">
        <v>1</v>
      </c>
      <c r="J1765" s="88">
        <v>4088.8092487843601</v>
      </c>
      <c r="K1765" s="146">
        <v>31348.230135784917</v>
      </c>
      <c r="L1765" s="147">
        <v>6.4174428176727973E-5</v>
      </c>
      <c r="M1765" s="147">
        <v>369.28885398489422</v>
      </c>
      <c r="N1765" s="87">
        <v>63418.01710359042</v>
      </c>
      <c r="O1765" s="88">
        <v>3716.0001715025901</v>
      </c>
      <c r="P1765" s="89">
        <v>58.595338378881735</v>
      </c>
    </row>
    <row r="1766" spans="1:16">
      <c r="A1766" s="75" t="s">
        <v>2226</v>
      </c>
      <c r="B1766" s="85">
        <v>1762</v>
      </c>
      <c r="C1766" s="85">
        <v>1112</v>
      </c>
      <c r="D1766" s="85">
        <v>1762</v>
      </c>
      <c r="E1766" s="86" t="s">
        <v>2227</v>
      </c>
      <c r="F1766" s="85" t="s">
        <v>32</v>
      </c>
      <c r="G1766" s="86" t="s">
        <v>2228</v>
      </c>
      <c r="H1766" s="85" t="s">
        <v>260</v>
      </c>
      <c r="I1766" s="85">
        <v>1</v>
      </c>
      <c r="J1766" s="88">
        <v>24.756815644115719</v>
      </c>
      <c r="K1766" s="146">
        <v>260.64674430819485</v>
      </c>
      <c r="L1766" s="147">
        <v>5.4265604636751936E-7</v>
      </c>
      <c r="M1766" s="147">
        <v>2.3786235025268589</v>
      </c>
      <c r="N1766" s="87">
        <v>390.41062500086008</v>
      </c>
      <c r="O1766" s="88">
        <v>22.462136762178272</v>
      </c>
      <c r="P1766" s="89">
        <v>57.53464512429391</v>
      </c>
    </row>
    <row r="1767" spans="1:16">
      <c r="A1767" s="75" t="s">
        <v>2229</v>
      </c>
      <c r="B1767" s="85">
        <v>1763</v>
      </c>
      <c r="C1767" s="85">
        <v>1113</v>
      </c>
      <c r="D1767" s="85">
        <v>1763</v>
      </c>
      <c r="E1767" s="86" t="s">
        <v>2227</v>
      </c>
      <c r="F1767" s="85" t="s">
        <v>38</v>
      </c>
      <c r="G1767" s="86" t="s">
        <v>2228</v>
      </c>
      <c r="H1767" s="85" t="s">
        <v>260</v>
      </c>
      <c r="I1767" s="85">
        <v>1</v>
      </c>
      <c r="J1767" s="88">
        <v>26.589041089728831</v>
      </c>
      <c r="K1767" s="146">
        <v>263.05670199919416</v>
      </c>
      <c r="L1767" s="147">
        <v>5.5044554876909946E-7</v>
      </c>
      <c r="M1767" s="147">
        <v>2.4634555039659118</v>
      </c>
      <c r="N1767" s="87">
        <v>408.10296827048171</v>
      </c>
      <c r="O1767" s="88">
        <v>24.0989478856423</v>
      </c>
      <c r="P1767" s="89">
        <v>59.051145811980582</v>
      </c>
    </row>
    <row r="1768" spans="1:16">
      <c r="A1768" s="75" t="s">
        <v>13482</v>
      </c>
      <c r="B1768" s="85">
        <v>1764</v>
      </c>
      <c r="C1768" s="85">
        <v>8901</v>
      </c>
      <c r="D1768" s="85">
        <v>1764</v>
      </c>
      <c r="E1768" s="86" t="s">
        <v>13483</v>
      </c>
      <c r="F1768" s="85" t="s">
        <v>55</v>
      </c>
      <c r="G1768" s="86" t="s">
        <v>2228</v>
      </c>
      <c r="H1768" s="85" t="s">
        <v>260</v>
      </c>
      <c r="I1768" s="85">
        <v>1</v>
      </c>
      <c r="J1768" s="88">
        <v>26.589041089728831</v>
      </c>
      <c r="K1768" s="146">
        <v>263.05670199919416</v>
      </c>
      <c r="L1768" s="147">
        <v>5.5044554876909946E-7</v>
      </c>
      <c r="M1768" s="147">
        <v>2.4634555039659118</v>
      </c>
      <c r="N1768" s="87">
        <v>408.10296827048171</v>
      </c>
      <c r="O1768" s="88">
        <v>24.0989478856423</v>
      </c>
      <c r="P1768" s="89">
        <v>59.051145811980582</v>
      </c>
    </row>
    <row r="1769" spans="1:16">
      <c r="A1769" s="75" t="s">
        <v>2290</v>
      </c>
      <c r="B1769" s="85">
        <v>1765</v>
      </c>
      <c r="C1769" s="85">
        <v>1143</v>
      </c>
      <c r="D1769" s="85">
        <v>1765</v>
      </c>
      <c r="E1769" s="86" t="s">
        <v>2291</v>
      </c>
      <c r="F1769" s="85" t="s">
        <v>38</v>
      </c>
      <c r="G1769" s="86" t="s">
        <v>2292</v>
      </c>
      <c r="H1769" s="85" t="s">
        <v>1</v>
      </c>
      <c r="I1769" s="85">
        <v>1</v>
      </c>
      <c r="J1769" s="88">
        <v>2.4121588889363119</v>
      </c>
      <c r="K1769" s="146">
        <v>4.9542388355787859</v>
      </c>
      <c r="L1769" s="147">
        <v>1.3071929155512069E-8</v>
      </c>
      <c r="M1769" s="147">
        <v>0.30361396238346422</v>
      </c>
      <c r="N1769" s="87">
        <v>45.039588085726407</v>
      </c>
      <c r="O1769" s="88">
        <v>1.9920840134766531</v>
      </c>
      <c r="P1769" s="89">
        <v>44.229623274640225</v>
      </c>
    </row>
    <row r="1770" spans="1:16">
      <c r="A1770" s="75" t="s">
        <v>2293</v>
      </c>
      <c r="B1770" s="85">
        <v>1766</v>
      </c>
      <c r="C1770" s="85">
        <v>1144</v>
      </c>
      <c r="D1770" s="85">
        <v>1766</v>
      </c>
      <c r="E1770" s="86" t="s">
        <v>2291</v>
      </c>
      <c r="F1770" s="85" t="s">
        <v>11</v>
      </c>
      <c r="G1770" s="86" t="s">
        <v>2292</v>
      </c>
      <c r="H1770" s="85" t="s">
        <v>1</v>
      </c>
      <c r="I1770" s="85">
        <v>1</v>
      </c>
      <c r="J1770" s="88">
        <v>2.3357070890226468</v>
      </c>
      <c r="K1770" s="146">
        <v>4.7976040166058826</v>
      </c>
      <c r="L1770" s="147">
        <v>1.267563462867138E-8</v>
      </c>
      <c r="M1770" s="147">
        <v>0.30573226146522298</v>
      </c>
      <c r="N1770" s="87">
        <v>45.210461849892923</v>
      </c>
      <c r="O1770" s="88">
        <v>1.918000559046436</v>
      </c>
      <c r="P1770" s="89">
        <v>42.423821402545094</v>
      </c>
    </row>
    <row r="1771" spans="1:16">
      <c r="A1771" s="75" t="s">
        <v>13498</v>
      </c>
      <c r="B1771" s="85">
        <v>1767</v>
      </c>
      <c r="C1771" s="85">
        <v>8911</v>
      </c>
      <c r="D1771" s="85">
        <v>1767</v>
      </c>
      <c r="E1771" s="86" t="s">
        <v>13499</v>
      </c>
      <c r="F1771" s="85" t="s">
        <v>55</v>
      </c>
      <c r="G1771" s="86" t="s">
        <v>2292</v>
      </c>
      <c r="H1771" s="85" t="s">
        <v>1</v>
      </c>
      <c r="I1771" s="85">
        <v>1</v>
      </c>
      <c r="J1771" s="88">
        <v>2.3868845086157928</v>
      </c>
      <c r="K1771" s="146">
        <v>4.9024565624259191</v>
      </c>
      <c r="L1771" s="147">
        <v>1.294091721594202E-8</v>
      </c>
      <c r="M1771" s="147">
        <v>0.30431425585837812</v>
      </c>
      <c r="N1771" s="87">
        <v>45.096077645255669</v>
      </c>
      <c r="O1771" s="88">
        <v>1.967592590059003</v>
      </c>
      <c r="P1771" s="89">
        <v>43.631124762931648</v>
      </c>
    </row>
    <row r="1772" spans="1:16">
      <c r="A1772" s="75" t="s">
        <v>2270</v>
      </c>
      <c r="B1772" s="85">
        <v>1768</v>
      </c>
      <c r="C1772" s="85">
        <v>1133</v>
      </c>
      <c r="D1772" s="85">
        <v>1768</v>
      </c>
      <c r="E1772" s="86" t="s">
        <v>2271</v>
      </c>
      <c r="F1772" s="85" t="s">
        <v>283</v>
      </c>
      <c r="G1772" s="86" t="s">
        <v>2272</v>
      </c>
      <c r="H1772" s="85" t="s">
        <v>1</v>
      </c>
      <c r="I1772" s="85">
        <v>1</v>
      </c>
      <c r="J1772" s="88">
        <v>8.1062182181114526</v>
      </c>
      <c r="K1772" s="146">
        <v>19.705602807468132</v>
      </c>
      <c r="L1772" s="147">
        <v>8.0786291804460664E-8</v>
      </c>
      <c r="M1772" s="147">
        <v>3.1149829117466261</v>
      </c>
      <c r="N1772" s="87">
        <v>106.4343204335412</v>
      </c>
      <c r="O1772" s="88">
        <v>6.9563014275813133</v>
      </c>
      <c r="P1772" s="89">
        <v>65.357691008370807</v>
      </c>
    </row>
    <row r="1773" spans="1:16">
      <c r="A1773" s="75" t="s">
        <v>2273</v>
      </c>
      <c r="B1773" s="85">
        <v>1769</v>
      </c>
      <c r="C1773" s="85">
        <v>1134</v>
      </c>
      <c r="D1773" s="85">
        <v>1769</v>
      </c>
      <c r="E1773" s="86" t="s">
        <v>2271</v>
      </c>
      <c r="F1773" s="85" t="s">
        <v>38</v>
      </c>
      <c r="G1773" s="86" t="s">
        <v>2272</v>
      </c>
      <c r="H1773" s="85" t="s">
        <v>1</v>
      </c>
      <c r="I1773" s="85">
        <v>1</v>
      </c>
      <c r="J1773" s="88">
        <v>7.9123723929967174</v>
      </c>
      <c r="K1773" s="146">
        <v>19.55225716342521</v>
      </c>
      <c r="L1773" s="147">
        <v>7.9931563334284868E-8</v>
      </c>
      <c r="M1773" s="147">
        <v>3.166198693532015</v>
      </c>
      <c r="N1773" s="87">
        <v>110.1461993872433</v>
      </c>
      <c r="O1773" s="88">
        <v>6.8475871411055342</v>
      </c>
      <c r="P1773" s="89">
        <v>62.16816539471624</v>
      </c>
    </row>
    <row r="1774" spans="1:16">
      <c r="A1774" s="75" t="s">
        <v>13484</v>
      </c>
      <c r="B1774" s="85">
        <v>1770</v>
      </c>
      <c r="C1774" s="85">
        <v>8902</v>
      </c>
      <c r="D1774" s="85">
        <v>1770</v>
      </c>
      <c r="E1774" s="86" t="s">
        <v>13485</v>
      </c>
      <c r="F1774" s="85" t="s">
        <v>283</v>
      </c>
      <c r="G1774" s="86" t="s">
        <v>2272</v>
      </c>
      <c r="H1774" s="85" t="s">
        <v>1</v>
      </c>
      <c r="I1774" s="85">
        <v>1</v>
      </c>
      <c r="J1774" s="88">
        <v>8.1119811623761464</v>
      </c>
      <c r="K1774" s="146">
        <v>19.713811135827633</v>
      </c>
      <c r="L1774" s="147">
        <v>8.0818409168139313E-8</v>
      </c>
      <c r="M1774" s="147">
        <v>3.115704695074426</v>
      </c>
      <c r="N1774" s="87">
        <v>106.51612382098079</v>
      </c>
      <c r="O1774" s="88">
        <v>6.9615133366043169</v>
      </c>
      <c r="P1774" s="89">
        <v>65.356427617516132</v>
      </c>
    </row>
    <row r="1775" spans="1:16">
      <c r="A1775" s="75" t="s">
        <v>13486</v>
      </c>
      <c r="B1775" s="85">
        <v>1771</v>
      </c>
      <c r="C1775" s="85">
        <v>8903</v>
      </c>
      <c r="D1775" s="85">
        <v>1771</v>
      </c>
      <c r="E1775" s="86" t="s">
        <v>13485</v>
      </c>
      <c r="F1775" s="85" t="s">
        <v>38</v>
      </c>
      <c r="G1775" s="86" t="s">
        <v>2272</v>
      </c>
      <c r="H1775" s="85" t="s">
        <v>1</v>
      </c>
      <c r="I1775" s="85">
        <v>1</v>
      </c>
      <c r="J1775" s="88">
        <v>7.967179979976974</v>
      </c>
      <c r="K1775" s="146">
        <v>19.628506282592021</v>
      </c>
      <c r="L1775" s="147">
        <v>8.0241432693408424E-8</v>
      </c>
      <c r="M1775" s="147">
        <v>3.1732846030131872</v>
      </c>
      <c r="N1775" s="87">
        <v>110.93971041615259</v>
      </c>
      <c r="O1775" s="88">
        <v>6.8974230654748032</v>
      </c>
      <c r="P1775" s="89">
        <v>62.17271560923917</v>
      </c>
    </row>
    <row r="1776" spans="1:16">
      <c r="A1776" s="75" t="s">
        <v>2274</v>
      </c>
      <c r="B1776" s="85">
        <v>1772</v>
      </c>
      <c r="C1776" s="85">
        <v>1135</v>
      </c>
      <c r="D1776" s="85">
        <v>1772</v>
      </c>
      <c r="E1776" s="86" t="s">
        <v>2275</v>
      </c>
      <c r="F1776" s="85" t="s">
        <v>283</v>
      </c>
      <c r="G1776" s="86" t="s">
        <v>2276</v>
      </c>
      <c r="H1776" s="85" t="s">
        <v>1</v>
      </c>
      <c r="I1776" s="85">
        <v>1</v>
      </c>
      <c r="J1776" s="88">
        <v>9.7943018808681188</v>
      </c>
      <c r="K1776" s="146">
        <v>14.709733762349661</v>
      </c>
      <c r="L1776" s="147">
        <v>4.4886120850027448E-8</v>
      </c>
      <c r="M1776" s="147">
        <v>1.3673220051390971</v>
      </c>
      <c r="N1776" s="87">
        <v>111.1199524982332</v>
      </c>
      <c r="O1776" s="88">
        <v>8.5409963373844544</v>
      </c>
      <c r="P1776" s="89">
        <v>76.862850868481559</v>
      </c>
    </row>
    <row r="1777" spans="1:16">
      <c r="A1777" s="75" t="s">
        <v>2277</v>
      </c>
      <c r="B1777" s="85">
        <v>1773</v>
      </c>
      <c r="C1777" s="85">
        <v>1136</v>
      </c>
      <c r="D1777" s="85">
        <v>1773</v>
      </c>
      <c r="E1777" s="86" t="s">
        <v>2275</v>
      </c>
      <c r="F1777" s="85" t="s">
        <v>38</v>
      </c>
      <c r="G1777" s="86" t="s">
        <v>2276</v>
      </c>
      <c r="H1777" s="85" t="s">
        <v>1</v>
      </c>
      <c r="I1777" s="85">
        <v>1</v>
      </c>
      <c r="J1777" s="88">
        <v>9.7965779793491947</v>
      </c>
      <c r="K1777" s="146">
        <v>14.710753422742037</v>
      </c>
      <c r="L1777" s="147">
        <v>4.4891323333142619E-8</v>
      </c>
      <c r="M1777" s="147">
        <v>1.3677001071700781</v>
      </c>
      <c r="N1777" s="87">
        <v>111.1673672436652</v>
      </c>
      <c r="O1777" s="88">
        <v>8.5432495902684931</v>
      </c>
      <c r="P1777" s="89">
        <v>76.850336587919188</v>
      </c>
    </row>
    <row r="1778" spans="1:16">
      <c r="A1778" s="75" t="s">
        <v>13487</v>
      </c>
      <c r="B1778" s="85">
        <v>1774</v>
      </c>
      <c r="C1778" s="85">
        <v>8904</v>
      </c>
      <c r="D1778" s="85">
        <v>1774</v>
      </c>
      <c r="E1778" s="86" t="s">
        <v>13488</v>
      </c>
      <c r="F1778" s="85" t="s">
        <v>55</v>
      </c>
      <c r="G1778" s="86" t="s">
        <v>2276</v>
      </c>
      <c r="H1778" s="85" t="s">
        <v>1</v>
      </c>
      <c r="I1778" s="85">
        <v>1</v>
      </c>
      <c r="J1778" s="88">
        <v>9.7964656037088229</v>
      </c>
      <c r="K1778" s="146">
        <v>14.710703080021563</v>
      </c>
      <c r="L1778" s="147">
        <v>4.4891066475903538E-8</v>
      </c>
      <c r="M1778" s="147">
        <v>1.367681439498972</v>
      </c>
      <c r="N1778" s="87">
        <v>111.16502628064229</v>
      </c>
      <c r="O1778" s="88">
        <v>8.5431383425620151</v>
      </c>
      <c r="P1778" s="89">
        <v>76.850954193042583</v>
      </c>
    </row>
    <row r="1779" spans="1:16">
      <c r="A1779" s="75" t="s">
        <v>2278</v>
      </c>
      <c r="B1779" s="85">
        <v>1775</v>
      </c>
      <c r="C1779" s="85">
        <v>1137</v>
      </c>
      <c r="D1779" s="85">
        <v>1775</v>
      </c>
      <c r="E1779" s="86" t="s">
        <v>2279</v>
      </c>
      <c r="F1779" s="85" t="s">
        <v>283</v>
      </c>
      <c r="G1779" s="86" t="s">
        <v>2280</v>
      </c>
      <c r="H1779" s="85" t="s">
        <v>1</v>
      </c>
      <c r="I1779" s="85">
        <v>1</v>
      </c>
      <c r="J1779" s="88">
        <v>27.281618356015588</v>
      </c>
      <c r="K1779" s="146">
        <v>54.472440768017371</v>
      </c>
      <c r="L1779" s="147">
        <v>1.547009710060196E-7</v>
      </c>
      <c r="M1779" s="147">
        <v>5.7110392079082759</v>
      </c>
      <c r="N1779" s="87">
        <v>426.46001558182462</v>
      </c>
      <c r="O1779" s="88">
        <v>23.246733447596291</v>
      </c>
      <c r="P1779" s="89">
        <v>54.510933260367885</v>
      </c>
    </row>
    <row r="1780" spans="1:16">
      <c r="A1780" s="75" t="s">
        <v>2281</v>
      </c>
      <c r="B1780" s="85">
        <v>1776</v>
      </c>
      <c r="C1780" s="85">
        <v>1138</v>
      </c>
      <c r="D1780" s="85">
        <v>1776</v>
      </c>
      <c r="E1780" s="86" t="s">
        <v>2279</v>
      </c>
      <c r="F1780" s="85" t="s">
        <v>38</v>
      </c>
      <c r="G1780" s="86" t="s">
        <v>2280</v>
      </c>
      <c r="H1780" s="85" t="s">
        <v>1</v>
      </c>
      <c r="I1780" s="85">
        <v>1</v>
      </c>
      <c r="J1780" s="88">
        <v>24.944405592067682</v>
      </c>
      <c r="K1780" s="146">
        <v>53.332956747361791</v>
      </c>
      <c r="L1780" s="147">
        <v>1.450821243031293E-7</v>
      </c>
      <c r="M1780" s="147">
        <v>5.8771339631353614</v>
      </c>
      <c r="N1780" s="87">
        <v>433.70055813486562</v>
      </c>
      <c r="O1780" s="88">
        <v>21.697564677143241</v>
      </c>
      <c r="P1780" s="89">
        <v>50.02890651202727</v>
      </c>
    </row>
    <row r="1781" spans="1:16">
      <c r="A1781" s="75" t="s">
        <v>13489</v>
      </c>
      <c r="B1781" s="85">
        <v>1777</v>
      </c>
      <c r="C1781" s="85">
        <v>8905</v>
      </c>
      <c r="D1781" s="85">
        <v>1777</v>
      </c>
      <c r="E1781" s="86" t="s">
        <v>13490</v>
      </c>
      <c r="F1781" s="85" t="s">
        <v>283</v>
      </c>
      <c r="G1781" s="86" t="s">
        <v>2280</v>
      </c>
      <c r="H1781" s="85" t="s">
        <v>1</v>
      </c>
      <c r="I1781" s="85">
        <v>1</v>
      </c>
      <c r="J1781" s="88">
        <v>27.292915915246081</v>
      </c>
      <c r="K1781" s="146">
        <v>54.488004295599595</v>
      </c>
      <c r="L1781" s="147">
        <v>1.547651222811848E-7</v>
      </c>
      <c r="M1781" s="147">
        <v>5.7125945257314079</v>
      </c>
      <c r="N1781" s="87">
        <v>426.62776104196331</v>
      </c>
      <c r="O1781" s="88">
        <v>23.256997433629049</v>
      </c>
      <c r="P1781" s="89">
        <v>54.513558557061366</v>
      </c>
    </row>
    <row r="1782" spans="1:16">
      <c r="A1782" s="75" t="s">
        <v>13491</v>
      </c>
      <c r="B1782" s="85">
        <v>1778</v>
      </c>
      <c r="C1782" s="85">
        <v>8906</v>
      </c>
      <c r="D1782" s="85">
        <v>1778</v>
      </c>
      <c r="E1782" s="86" t="s">
        <v>13490</v>
      </c>
      <c r="F1782" s="85" t="s">
        <v>38</v>
      </c>
      <c r="G1782" s="86" t="s">
        <v>2280</v>
      </c>
      <c r="H1782" s="85" t="s">
        <v>1</v>
      </c>
      <c r="I1782" s="85">
        <v>1</v>
      </c>
      <c r="J1782" s="88">
        <v>25.004180698002859</v>
      </c>
      <c r="K1782" s="146">
        <v>53.415877104302254</v>
      </c>
      <c r="L1782" s="147">
        <v>1.454255343331172E-7</v>
      </c>
      <c r="M1782" s="147">
        <v>5.8853589788541774</v>
      </c>
      <c r="N1782" s="87">
        <v>434.58887282651489</v>
      </c>
      <c r="O1782" s="88">
        <v>21.75184700485098</v>
      </c>
      <c r="P1782" s="89">
        <v>50.051550706716277</v>
      </c>
    </row>
    <row r="1783" spans="1:16">
      <c r="A1783" s="75" t="s">
        <v>2282</v>
      </c>
      <c r="B1783" s="85">
        <v>1779</v>
      </c>
      <c r="C1783" s="85">
        <v>1139</v>
      </c>
      <c r="D1783" s="85">
        <v>1779</v>
      </c>
      <c r="E1783" s="86" t="s">
        <v>2283</v>
      </c>
      <c r="F1783" s="85" t="s">
        <v>283</v>
      </c>
      <c r="G1783" s="86" t="s">
        <v>2284</v>
      </c>
      <c r="H1783" s="85" t="s">
        <v>1</v>
      </c>
      <c r="I1783" s="85">
        <v>1</v>
      </c>
      <c r="J1783" s="88">
        <v>30.931545927726081</v>
      </c>
      <c r="K1783" s="146">
        <v>59.4108141174571</v>
      </c>
      <c r="L1783" s="147">
        <v>1.682474590684061E-7</v>
      </c>
      <c r="M1783" s="147">
        <v>6.1092499254859538</v>
      </c>
      <c r="N1783" s="87">
        <v>482.95704831872979</v>
      </c>
      <c r="O1783" s="88">
        <v>26.472950688071471</v>
      </c>
      <c r="P1783" s="89">
        <v>54.814296178571389</v>
      </c>
    </row>
    <row r="1784" spans="1:16">
      <c r="A1784" s="75" t="s">
        <v>2285</v>
      </c>
      <c r="B1784" s="85">
        <v>1780</v>
      </c>
      <c r="C1784" s="85">
        <v>1140</v>
      </c>
      <c r="D1784" s="85">
        <v>1780</v>
      </c>
      <c r="E1784" s="86" t="s">
        <v>2283</v>
      </c>
      <c r="F1784" s="85" t="s">
        <v>38</v>
      </c>
      <c r="G1784" s="86" t="s">
        <v>2284</v>
      </c>
      <c r="H1784" s="85" t="s">
        <v>1</v>
      </c>
      <c r="I1784" s="85">
        <v>1</v>
      </c>
      <c r="J1784" s="88">
        <v>28.638856527988299</v>
      </c>
      <c r="K1784" s="146">
        <v>58.275682042718586</v>
      </c>
      <c r="L1784" s="147">
        <v>1.5879655792465171E-7</v>
      </c>
      <c r="M1784" s="147">
        <v>6.2761775691314901</v>
      </c>
      <c r="N1784" s="87">
        <v>490.44418635984613</v>
      </c>
      <c r="O1784" s="88">
        <v>24.954353613843811</v>
      </c>
      <c r="P1784" s="89">
        <v>50.881128389060834</v>
      </c>
    </row>
    <row r="1785" spans="1:16">
      <c r="A1785" s="75" t="s">
        <v>13492</v>
      </c>
      <c r="B1785" s="85">
        <v>1781</v>
      </c>
      <c r="C1785" s="85">
        <v>8907</v>
      </c>
      <c r="D1785" s="85">
        <v>1781</v>
      </c>
      <c r="E1785" s="86" t="s">
        <v>13493</v>
      </c>
      <c r="F1785" s="85" t="s">
        <v>283</v>
      </c>
      <c r="G1785" s="86" t="s">
        <v>2284</v>
      </c>
      <c r="H1785" s="85" t="s">
        <v>1</v>
      </c>
      <c r="I1785" s="85">
        <v>1</v>
      </c>
      <c r="J1785" s="88">
        <v>30.94284348695663</v>
      </c>
      <c r="K1785" s="146">
        <v>59.42637764503943</v>
      </c>
      <c r="L1785" s="147">
        <v>1.6831161034357159E-7</v>
      </c>
      <c r="M1785" s="147">
        <v>6.1108052433090903</v>
      </c>
      <c r="N1785" s="87">
        <v>483.12479377886922</v>
      </c>
      <c r="O1785" s="88">
        <v>26.483214674104278</v>
      </c>
      <c r="P1785" s="89">
        <v>54.816509140340031</v>
      </c>
    </row>
    <row r="1786" spans="1:16">
      <c r="A1786" s="75" t="s">
        <v>13494</v>
      </c>
      <c r="B1786" s="85">
        <v>1782</v>
      </c>
      <c r="C1786" s="85">
        <v>8908</v>
      </c>
      <c r="D1786" s="85">
        <v>1782</v>
      </c>
      <c r="E1786" s="86" t="s">
        <v>13493</v>
      </c>
      <c r="F1786" s="85" t="s">
        <v>38</v>
      </c>
      <c r="G1786" s="86" t="s">
        <v>2284</v>
      </c>
      <c r="H1786" s="85" t="s">
        <v>1</v>
      </c>
      <c r="I1786" s="85">
        <v>1</v>
      </c>
      <c r="J1786" s="88">
        <v>28.698631633923419</v>
      </c>
      <c r="K1786" s="146">
        <v>58.358602399659155</v>
      </c>
      <c r="L1786" s="147">
        <v>1.5913996795463889E-7</v>
      </c>
      <c r="M1786" s="147">
        <v>6.2844025848503042</v>
      </c>
      <c r="N1786" s="87">
        <v>491.33250105149511</v>
      </c>
      <c r="O1786" s="88">
        <v>25.008635941551521</v>
      </c>
      <c r="P1786" s="89">
        <v>50.899616630348739</v>
      </c>
    </row>
    <row r="1787" spans="1:16">
      <c r="A1787" s="75" t="s">
        <v>2286</v>
      </c>
      <c r="B1787" s="85">
        <v>1783</v>
      </c>
      <c r="C1787" s="85">
        <v>1141</v>
      </c>
      <c r="D1787" s="85">
        <v>1783</v>
      </c>
      <c r="E1787" s="86" t="s">
        <v>2287</v>
      </c>
      <c r="F1787" s="85" t="s">
        <v>283</v>
      </c>
      <c r="G1787" s="86" t="s">
        <v>2288</v>
      </c>
      <c r="H1787" s="85" t="s">
        <v>1</v>
      </c>
      <c r="I1787" s="85">
        <v>1</v>
      </c>
      <c r="J1787" s="88">
        <v>24.781255633610879</v>
      </c>
      <c r="K1787" s="146">
        <v>48.938041832373969</v>
      </c>
      <c r="L1787" s="147">
        <v>1.4078355281155999E-7</v>
      </c>
      <c r="M1787" s="147">
        <v>5.2552120502920889</v>
      </c>
      <c r="N1787" s="87">
        <v>381.8398683428365</v>
      </c>
      <c r="O1787" s="88">
        <v>21.104334391247971</v>
      </c>
      <c r="P1787" s="89">
        <v>55.270117504595817</v>
      </c>
    </row>
    <row r="1788" spans="1:16">
      <c r="A1788" s="75" t="s">
        <v>2289</v>
      </c>
      <c r="B1788" s="85">
        <v>1784</v>
      </c>
      <c r="C1788" s="85">
        <v>1142</v>
      </c>
      <c r="D1788" s="85">
        <v>1784</v>
      </c>
      <c r="E1788" s="86" t="s">
        <v>2287</v>
      </c>
      <c r="F1788" s="85" t="s">
        <v>38</v>
      </c>
      <c r="G1788" s="86" t="s">
        <v>2288</v>
      </c>
      <c r="H1788" s="85" t="s">
        <v>1</v>
      </c>
      <c r="I1788" s="85">
        <v>1</v>
      </c>
      <c r="J1788" s="88">
        <v>22.491140586852751</v>
      </c>
      <c r="K1788" s="146">
        <v>47.835488643096767</v>
      </c>
      <c r="L1788" s="147">
        <v>1.313637274879994E-7</v>
      </c>
      <c r="M1788" s="147">
        <v>5.4185762454801978</v>
      </c>
      <c r="N1788" s="87">
        <v>388.97638435168562</v>
      </c>
      <c r="O1788" s="88">
        <v>19.588554584850971</v>
      </c>
      <c r="P1788" s="89">
        <v>50.35923869131436</v>
      </c>
    </row>
    <row r="1789" spans="1:16">
      <c r="A1789" s="75" t="s">
        <v>13495</v>
      </c>
      <c r="B1789" s="85">
        <v>1785</v>
      </c>
      <c r="C1789" s="85">
        <v>8909</v>
      </c>
      <c r="D1789" s="85">
        <v>1785</v>
      </c>
      <c r="E1789" s="86" t="s">
        <v>13496</v>
      </c>
      <c r="F1789" s="85" t="s">
        <v>283</v>
      </c>
      <c r="G1789" s="86" t="s">
        <v>2288</v>
      </c>
      <c r="H1789" s="85" t="s">
        <v>1</v>
      </c>
      <c r="I1789" s="85">
        <v>1</v>
      </c>
      <c r="J1789" s="88">
        <v>24.792553192841389</v>
      </c>
      <c r="K1789" s="146">
        <v>48.953605359956214</v>
      </c>
      <c r="L1789" s="147">
        <v>1.408477040867253E-7</v>
      </c>
      <c r="M1789" s="147">
        <v>5.2567673681152254</v>
      </c>
      <c r="N1789" s="87">
        <v>382.00761380297541</v>
      </c>
      <c r="O1789" s="88">
        <v>21.114598377280789</v>
      </c>
      <c r="P1789" s="89">
        <v>55.272716077776593</v>
      </c>
    </row>
    <row r="1790" spans="1:16">
      <c r="A1790" s="75" t="s">
        <v>13497</v>
      </c>
      <c r="B1790" s="85">
        <v>1786</v>
      </c>
      <c r="C1790" s="85">
        <v>8910</v>
      </c>
      <c r="D1790" s="85">
        <v>1786</v>
      </c>
      <c r="E1790" s="86" t="s">
        <v>13496</v>
      </c>
      <c r="F1790" s="85" t="s">
        <v>38</v>
      </c>
      <c r="G1790" s="86" t="s">
        <v>2288</v>
      </c>
      <c r="H1790" s="85" t="s">
        <v>1</v>
      </c>
      <c r="I1790" s="85">
        <v>1</v>
      </c>
      <c r="J1790" s="88">
        <v>22.550915692787878</v>
      </c>
      <c r="K1790" s="146">
        <v>47.918409000037229</v>
      </c>
      <c r="L1790" s="147">
        <v>1.3170713751798669E-7</v>
      </c>
      <c r="M1790" s="147">
        <v>5.4268012611990137</v>
      </c>
      <c r="N1790" s="87">
        <v>389.86469904333501</v>
      </c>
      <c r="O1790" s="88">
        <v>19.642836912558678</v>
      </c>
      <c r="P1790" s="89">
        <v>50.383727895239112</v>
      </c>
    </row>
    <row r="1791" spans="1:16">
      <c r="A1791" s="75" t="s">
        <v>2294</v>
      </c>
      <c r="B1791" s="85">
        <v>1787</v>
      </c>
      <c r="C1791" s="85">
        <v>1145</v>
      </c>
      <c r="D1791" s="85">
        <v>1787</v>
      </c>
      <c r="E1791" s="86" t="s">
        <v>2295</v>
      </c>
      <c r="F1791" s="85" t="s">
        <v>55</v>
      </c>
      <c r="G1791" s="86" t="s">
        <v>2296</v>
      </c>
      <c r="H1791" s="85" t="s">
        <v>1</v>
      </c>
      <c r="I1791" s="85">
        <v>1</v>
      </c>
      <c r="J1791" s="88">
        <v>7.5090804884633897</v>
      </c>
      <c r="K1791" s="146">
        <v>24.352750919543809</v>
      </c>
      <c r="L1791" s="147">
        <v>5.630949891795201E-8</v>
      </c>
      <c r="M1791" s="147">
        <v>1.278732650437769</v>
      </c>
      <c r="N1791" s="87">
        <v>91.122926129030802</v>
      </c>
      <c r="O1791" s="88">
        <v>6.5875575364119543</v>
      </c>
      <c r="P1791" s="89">
        <v>72.29308601310629</v>
      </c>
    </row>
    <row r="1792" spans="1:16">
      <c r="A1792" s="75" t="s">
        <v>13500</v>
      </c>
      <c r="B1792" s="85">
        <v>1788</v>
      </c>
      <c r="C1792" s="85">
        <v>8912</v>
      </c>
      <c r="D1792" s="85">
        <v>1788</v>
      </c>
      <c r="E1792" s="86" t="s">
        <v>13501</v>
      </c>
      <c r="F1792" s="85" t="s">
        <v>55</v>
      </c>
      <c r="G1792" s="86" t="s">
        <v>2296</v>
      </c>
      <c r="H1792" s="85" t="s">
        <v>1</v>
      </c>
      <c r="I1792" s="85">
        <v>1</v>
      </c>
      <c r="J1792" s="88">
        <v>7.5130936044161629</v>
      </c>
      <c r="K1792" s="146">
        <v>24.357622177858786</v>
      </c>
      <c r="L1792" s="147">
        <v>5.6329896373382753E-8</v>
      </c>
      <c r="M1792" s="147">
        <v>1.279261046669331</v>
      </c>
      <c r="N1792" s="87">
        <v>91.182238088996073</v>
      </c>
      <c r="O1792" s="88">
        <v>6.5911971131331972</v>
      </c>
      <c r="P1792" s="89">
        <v>72.28597642777784</v>
      </c>
    </row>
    <row r="1793" spans="1:16">
      <c r="A1793" s="75" t="s">
        <v>2297</v>
      </c>
      <c r="B1793" s="85">
        <v>1789</v>
      </c>
      <c r="C1793" s="85">
        <v>1146</v>
      </c>
      <c r="D1793" s="85">
        <v>1789</v>
      </c>
      <c r="E1793" s="86" t="s">
        <v>2298</v>
      </c>
      <c r="F1793" s="85" t="s">
        <v>32</v>
      </c>
      <c r="G1793" s="86" t="s">
        <v>2299</v>
      </c>
      <c r="H1793" s="85" t="s">
        <v>1</v>
      </c>
      <c r="I1793" s="85">
        <v>1</v>
      </c>
      <c r="J1793" s="88">
        <v>1.3943232495715701</v>
      </c>
      <c r="K1793" s="146">
        <v>1.6149815883135539</v>
      </c>
      <c r="L1793" s="147">
        <v>6.0306659762728409E-9</v>
      </c>
      <c r="M1793" s="147">
        <v>0.25196651475283838</v>
      </c>
      <c r="N1793" s="87">
        <v>31.98922748159919</v>
      </c>
      <c r="O1793" s="88">
        <v>1.0803263805728041</v>
      </c>
      <c r="P1793" s="89">
        <v>33.771568294177413</v>
      </c>
    </row>
    <row r="1794" spans="1:16">
      <c r="A1794" s="75" t="s">
        <v>2300</v>
      </c>
      <c r="B1794" s="85">
        <v>1790</v>
      </c>
      <c r="C1794" s="85">
        <v>1147</v>
      </c>
      <c r="D1794" s="85">
        <v>1790</v>
      </c>
      <c r="E1794" s="86" t="s">
        <v>2298</v>
      </c>
      <c r="F1794" s="85" t="s">
        <v>38</v>
      </c>
      <c r="G1794" s="86" t="s">
        <v>2299</v>
      </c>
      <c r="H1794" s="85" t="s">
        <v>1</v>
      </c>
      <c r="I1794" s="85">
        <v>1</v>
      </c>
      <c r="J1794" s="88">
        <v>1.6981158317820459</v>
      </c>
      <c r="K1794" s="146">
        <v>2.1206517967239229</v>
      </c>
      <c r="L1794" s="147">
        <v>7.4193335653765387E-9</v>
      </c>
      <c r="M1794" s="147">
        <v>0.27171735695943539</v>
      </c>
      <c r="N1794" s="87">
        <v>35.519498405785072</v>
      </c>
      <c r="O1794" s="88">
        <v>1.34912024215441</v>
      </c>
      <c r="P1794" s="89">
        <v>37.982525168054693</v>
      </c>
    </row>
    <row r="1795" spans="1:16">
      <c r="A1795" s="75" t="s">
        <v>13502</v>
      </c>
      <c r="B1795" s="85">
        <v>1791</v>
      </c>
      <c r="C1795" s="85">
        <v>8913</v>
      </c>
      <c r="D1795" s="85">
        <v>1791</v>
      </c>
      <c r="E1795" s="86" t="s">
        <v>13503</v>
      </c>
      <c r="F1795" s="85" t="s">
        <v>38</v>
      </c>
      <c r="G1795" s="86" t="s">
        <v>2299</v>
      </c>
      <c r="H1795" s="85" t="s">
        <v>1</v>
      </c>
      <c r="I1795" s="85">
        <v>1</v>
      </c>
      <c r="J1795" s="88">
        <v>1.785588717913698</v>
      </c>
      <c r="K1795" s="146">
        <v>2.2316531137266269</v>
      </c>
      <c r="L1795" s="147">
        <v>7.8825017057660578E-9</v>
      </c>
      <c r="M1795" s="147">
        <v>0.28340667793085339</v>
      </c>
      <c r="N1795" s="87">
        <v>36.812894323852149</v>
      </c>
      <c r="O1795" s="88">
        <v>1.4285515481682269</v>
      </c>
      <c r="P1795" s="89">
        <v>38.805738435041405</v>
      </c>
    </row>
    <row r="1796" spans="1:16">
      <c r="A1796" s="75" t="s">
        <v>13504</v>
      </c>
      <c r="B1796" s="85">
        <v>1792</v>
      </c>
      <c r="C1796" s="85">
        <v>8914</v>
      </c>
      <c r="D1796" s="85">
        <v>1792</v>
      </c>
      <c r="E1796" s="86" t="s">
        <v>13503</v>
      </c>
      <c r="F1796" s="85" t="s">
        <v>11</v>
      </c>
      <c r="G1796" s="86" t="s">
        <v>2299</v>
      </c>
      <c r="H1796" s="85" t="s">
        <v>1</v>
      </c>
      <c r="I1796" s="85">
        <v>1</v>
      </c>
      <c r="J1796" s="88">
        <v>1.4228963411409901</v>
      </c>
      <c r="K1796" s="146">
        <v>1.6466771616870677</v>
      </c>
      <c r="L1796" s="147">
        <v>6.1709436013883587E-9</v>
      </c>
      <c r="M1796" s="147">
        <v>0.25595792016961127</v>
      </c>
      <c r="N1796" s="87">
        <v>32.428484107507373</v>
      </c>
      <c r="O1796" s="88">
        <v>1.105957413475344</v>
      </c>
      <c r="P1796" s="89">
        <v>34.104505465283495</v>
      </c>
    </row>
    <row r="1797" spans="1:16">
      <c r="A1797" s="75" t="s">
        <v>1445</v>
      </c>
      <c r="B1797" s="85">
        <v>1793</v>
      </c>
      <c r="C1797" s="85">
        <v>704</v>
      </c>
      <c r="D1797" s="85">
        <v>1793</v>
      </c>
      <c r="E1797" s="86" t="s">
        <v>1446</v>
      </c>
      <c r="F1797" s="85" t="s">
        <v>232</v>
      </c>
      <c r="G1797" s="86" t="s">
        <v>1447</v>
      </c>
      <c r="H1797" s="85" t="s">
        <v>1</v>
      </c>
      <c r="I1797" s="85">
        <v>1</v>
      </c>
      <c r="J1797" s="88">
        <v>34.275266695957413</v>
      </c>
      <c r="K1797" s="146">
        <v>671.14580268879399</v>
      </c>
      <c r="L1797" s="147">
        <v>9.7732569683842093E-7</v>
      </c>
      <c r="M1797" s="147">
        <v>6.1606790606818958E-2</v>
      </c>
      <c r="N1797" s="87">
        <v>169.66589088774009</v>
      </c>
      <c r="O1797" s="88">
        <v>15.37252912102872</v>
      </c>
      <c r="P1797" s="89">
        <v>90.604711651795682</v>
      </c>
    </row>
    <row r="1798" spans="1:16">
      <c r="A1798" s="75" t="s">
        <v>1450</v>
      </c>
      <c r="B1798" s="85">
        <v>1794</v>
      </c>
      <c r="C1798" s="85">
        <v>706</v>
      </c>
      <c r="D1798" s="85">
        <v>1794</v>
      </c>
      <c r="E1798" s="86" t="s">
        <v>1446</v>
      </c>
      <c r="F1798" s="85" t="s">
        <v>38</v>
      </c>
      <c r="G1798" s="86" t="s">
        <v>1447</v>
      </c>
      <c r="H1798" s="85" t="s">
        <v>1</v>
      </c>
      <c r="I1798" s="85">
        <v>1</v>
      </c>
      <c r="J1798" s="88">
        <v>24.624688653474479</v>
      </c>
      <c r="K1798" s="146">
        <v>593.67128883544683</v>
      </c>
      <c r="L1798" s="147">
        <v>9.9175995070817371E-7</v>
      </c>
      <c r="M1798" s="147">
        <v>6.0918466882385683E-2</v>
      </c>
      <c r="N1798" s="87">
        <v>8.0618386293662656</v>
      </c>
      <c r="O1798" s="88">
        <v>1.0104341698491099</v>
      </c>
      <c r="P1798" s="89">
        <v>125.33544967874646</v>
      </c>
    </row>
    <row r="1799" spans="1:16">
      <c r="A1799" s="75" t="s">
        <v>1452</v>
      </c>
      <c r="B1799" s="85">
        <v>1795</v>
      </c>
      <c r="C1799" s="85">
        <v>708</v>
      </c>
      <c r="D1799" s="85">
        <v>1795</v>
      </c>
      <c r="E1799" s="86" t="s">
        <v>1446</v>
      </c>
      <c r="F1799" s="85" t="s">
        <v>243</v>
      </c>
      <c r="G1799" s="86" t="s">
        <v>1447</v>
      </c>
      <c r="H1799" s="85" t="s">
        <v>1</v>
      </c>
      <c r="I1799" s="85">
        <v>1</v>
      </c>
      <c r="J1799" s="88">
        <v>60.760351997983193</v>
      </c>
      <c r="K1799" s="146">
        <v>78.600359461213372</v>
      </c>
      <c r="L1799" s="147">
        <v>2.4177432459928711E-6</v>
      </c>
      <c r="M1799" s="147">
        <v>7.6946331744708107E-2</v>
      </c>
      <c r="N1799" s="87">
        <v>9.8975737492795286</v>
      </c>
      <c r="O1799" s="88">
        <v>0.57140424731641792</v>
      </c>
      <c r="P1799" s="89">
        <v>57.731749395452802</v>
      </c>
    </row>
    <row r="1800" spans="1:16">
      <c r="A1800" s="75" t="s">
        <v>1453</v>
      </c>
      <c r="B1800" s="85">
        <v>1796</v>
      </c>
      <c r="C1800" s="85">
        <v>709</v>
      </c>
      <c r="D1800" s="85">
        <v>1796</v>
      </c>
      <c r="E1800" s="86" t="s">
        <v>1454</v>
      </c>
      <c r="F1800" s="85" t="s">
        <v>232</v>
      </c>
      <c r="G1800" s="86" t="s">
        <v>1447</v>
      </c>
      <c r="H1800" s="85" t="s">
        <v>1</v>
      </c>
      <c r="I1800" s="85">
        <v>1</v>
      </c>
      <c r="J1800" s="88">
        <v>22.84953192717191</v>
      </c>
      <c r="K1800" s="146">
        <v>226.02966541688315</v>
      </c>
      <c r="L1800" s="147">
        <v>3.740262036748715E-7</v>
      </c>
      <c r="M1800" s="147">
        <v>8.6373287365867982E-2</v>
      </c>
      <c r="N1800" s="87">
        <v>70.432925730156967</v>
      </c>
      <c r="O1800" s="88">
        <v>6.7911281526917264</v>
      </c>
      <c r="P1800" s="89">
        <v>96.41979347428979</v>
      </c>
    </row>
    <row r="1801" spans="1:16">
      <c r="A1801" s="75" t="s">
        <v>1456</v>
      </c>
      <c r="B1801" s="85">
        <v>1797</v>
      </c>
      <c r="C1801" s="85">
        <v>711</v>
      </c>
      <c r="D1801" s="85">
        <v>1797</v>
      </c>
      <c r="E1801" s="86" t="s">
        <v>1454</v>
      </c>
      <c r="F1801" s="85" t="s">
        <v>38</v>
      </c>
      <c r="G1801" s="86" t="s">
        <v>1447</v>
      </c>
      <c r="H1801" s="85" t="s">
        <v>1</v>
      </c>
      <c r="I1801" s="85">
        <v>1</v>
      </c>
      <c r="J1801" s="88">
        <v>18.561890306455439</v>
      </c>
      <c r="K1801" s="146">
        <v>223.54831515250677</v>
      </c>
      <c r="L1801" s="147">
        <v>3.2121665808178967E-7</v>
      </c>
      <c r="M1801" s="147">
        <v>0.1256843010574564</v>
      </c>
      <c r="N1801" s="87">
        <v>17.825324671728119</v>
      </c>
      <c r="O1801" s="88">
        <v>2.1945951133609261</v>
      </c>
      <c r="P1801" s="89">
        <v>123.11669794389029</v>
      </c>
    </row>
    <row r="1802" spans="1:16">
      <c r="A1802" s="75" t="s">
        <v>1458</v>
      </c>
      <c r="B1802" s="85">
        <v>1798</v>
      </c>
      <c r="C1802" s="85">
        <v>713</v>
      </c>
      <c r="D1802" s="85">
        <v>1798</v>
      </c>
      <c r="E1802" s="86" t="s">
        <v>1459</v>
      </c>
      <c r="F1802" s="85" t="s">
        <v>232</v>
      </c>
      <c r="G1802" s="86" t="s">
        <v>1447</v>
      </c>
      <c r="H1802" s="85" t="s">
        <v>1</v>
      </c>
      <c r="I1802" s="85">
        <v>1</v>
      </c>
      <c r="J1802" s="88">
        <v>29.511608281709041</v>
      </c>
      <c r="K1802" s="146">
        <v>505.23642061871158</v>
      </c>
      <c r="L1802" s="147">
        <v>7.4734554107061825E-7</v>
      </c>
      <c r="M1802" s="147">
        <v>5.4855724126530218E-2</v>
      </c>
      <c r="N1802" s="87">
        <v>128.03081824298971</v>
      </c>
      <c r="O1802" s="88">
        <v>11.577407887925681</v>
      </c>
      <c r="P1802" s="89">
        <v>90.426727305240803</v>
      </c>
    </row>
    <row r="1803" spans="1:16">
      <c r="A1803" s="75" t="s">
        <v>1461</v>
      </c>
      <c r="B1803" s="85">
        <v>1799</v>
      </c>
      <c r="C1803" s="85">
        <v>715</v>
      </c>
      <c r="D1803" s="85">
        <v>1799</v>
      </c>
      <c r="E1803" s="86" t="s">
        <v>1459</v>
      </c>
      <c r="F1803" s="85" t="s">
        <v>38</v>
      </c>
      <c r="G1803" s="86" t="s">
        <v>1447</v>
      </c>
      <c r="H1803" s="85" t="s">
        <v>1</v>
      </c>
      <c r="I1803" s="85">
        <v>1</v>
      </c>
      <c r="J1803" s="88">
        <v>19.004880971989529</v>
      </c>
      <c r="K1803" s="146">
        <v>501.04076481429468</v>
      </c>
      <c r="L1803" s="147">
        <v>6.255647248806334E-7</v>
      </c>
      <c r="M1803" s="147">
        <v>5.6768938508475073E-2</v>
      </c>
      <c r="N1803" s="87">
        <v>7.2411941536069024</v>
      </c>
      <c r="O1803" s="88">
        <v>0.8910864803146743</v>
      </c>
      <c r="P1803" s="89">
        <v>123.05794616359185</v>
      </c>
    </row>
    <row r="1804" spans="1:16">
      <c r="A1804" s="75" t="s">
        <v>7924</v>
      </c>
      <c r="B1804" s="85">
        <v>1800</v>
      </c>
      <c r="C1804" s="85">
        <v>5326</v>
      </c>
      <c r="D1804" s="85">
        <v>1800</v>
      </c>
      <c r="E1804" s="86" t="s">
        <v>7925</v>
      </c>
      <c r="F1804" s="85" t="s">
        <v>232</v>
      </c>
      <c r="G1804" s="86" t="s">
        <v>1447</v>
      </c>
      <c r="H1804" s="85" t="s">
        <v>1</v>
      </c>
      <c r="I1804" s="85">
        <v>1</v>
      </c>
      <c r="J1804" s="88">
        <v>23.168823421942591</v>
      </c>
      <c r="K1804" s="146">
        <v>387.14022676790546</v>
      </c>
      <c r="L1804" s="147">
        <v>5.6409993924852002E-7</v>
      </c>
      <c r="M1804" s="147">
        <v>7.2827164212874523E-2</v>
      </c>
      <c r="N1804" s="87">
        <v>85.687394110113601</v>
      </c>
      <c r="O1804" s="88">
        <v>7.6826299390663406</v>
      </c>
      <c r="P1804" s="89">
        <v>89.658811763999793</v>
      </c>
    </row>
    <row r="1805" spans="1:16">
      <c r="A1805" s="75" t="s">
        <v>7926</v>
      </c>
      <c r="B1805" s="85">
        <v>1801</v>
      </c>
      <c r="C1805" s="85">
        <v>5327</v>
      </c>
      <c r="D1805" s="85">
        <v>1801</v>
      </c>
      <c r="E1805" s="86" t="s">
        <v>7925</v>
      </c>
      <c r="F1805" s="85" t="s">
        <v>38</v>
      </c>
      <c r="G1805" s="86" t="s">
        <v>1447</v>
      </c>
      <c r="H1805" s="85" t="s">
        <v>1</v>
      </c>
      <c r="I1805" s="85">
        <v>1</v>
      </c>
      <c r="J1805" s="88">
        <v>14.54338762256997</v>
      </c>
      <c r="K1805" s="146">
        <v>238.08118808771195</v>
      </c>
      <c r="L1805" s="147">
        <v>4.0852309105417681E-7</v>
      </c>
      <c r="M1805" s="147">
        <v>8.3597977113197303E-2</v>
      </c>
      <c r="N1805" s="87">
        <v>11.67029673255151</v>
      </c>
      <c r="O1805" s="88">
        <v>1.0541155708791521</v>
      </c>
      <c r="P1805" s="89">
        <v>90.324658835704511</v>
      </c>
    </row>
    <row r="1806" spans="1:16">
      <c r="A1806" s="75" t="s">
        <v>7927</v>
      </c>
      <c r="B1806" s="85">
        <v>1802</v>
      </c>
      <c r="C1806" s="85">
        <v>5328</v>
      </c>
      <c r="D1806" s="85">
        <v>1802</v>
      </c>
      <c r="E1806" s="86" t="s">
        <v>7928</v>
      </c>
      <c r="F1806" s="85" t="s">
        <v>38</v>
      </c>
      <c r="G1806" s="86" t="s">
        <v>1447</v>
      </c>
      <c r="H1806" s="85" t="s">
        <v>1</v>
      </c>
      <c r="I1806" s="85">
        <v>1</v>
      </c>
      <c r="J1806" s="88">
        <v>13.36149300318635</v>
      </c>
      <c r="K1806" s="146">
        <v>210.00896120223732</v>
      </c>
      <c r="L1806" s="147">
        <v>3.9222823357397611E-7</v>
      </c>
      <c r="M1806" s="147">
        <v>9.7889849214893021E-2</v>
      </c>
      <c r="N1806" s="87">
        <v>23.129114028495842</v>
      </c>
      <c r="O1806" s="88">
        <v>1.9585056924921851</v>
      </c>
      <c r="P1806" s="89">
        <v>84.677073669109873</v>
      </c>
    </row>
    <row r="1807" spans="1:16">
      <c r="A1807" s="75" t="s">
        <v>7929</v>
      </c>
      <c r="B1807" s="85">
        <v>1803</v>
      </c>
      <c r="C1807" s="85">
        <v>5329</v>
      </c>
      <c r="D1807" s="85">
        <v>1803</v>
      </c>
      <c r="E1807" s="86" t="s">
        <v>7928</v>
      </c>
      <c r="F1807" s="85" t="s">
        <v>243</v>
      </c>
      <c r="G1807" s="86" t="s">
        <v>1447</v>
      </c>
      <c r="H1807" s="85" t="s">
        <v>1</v>
      </c>
      <c r="I1807" s="85">
        <v>1</v>
      </c>
      <c r="J1807" s="88">
        <v>9.5315436238286608</v>
      </c>
      <c r="K1807" s="146">
        <v>13.42424494304101</v>
      </c>
      <c r="L1807" s="147">
        <v>4.5861310670931009E-7</v>
      </c>
      <c r="M1807" s="147">
        <v>0.1027157895659621</v>
      </c>
      <c r="N1807" s="87">
        <v>13.671387398166701</v>
      </c>
      <c r="O1807" s="88">
        <v>0.82426916630377622</v>
      </c>
      <c r="P1807" s="89">
        <v>60.291552151781516</v>
      </c>
    </row>
    <row r="1808" spans="1:16">
      <c r="A1808" s="75" t="s">
        <v>7930</v>
      </c>
      <c r="B1808" s="85">
        <v>1804</v>
      </c>
      <c r="C1808" s="85">
        <v>5330</v>
      </c>
      <c r="D1808" s="85">
        <v>1804</v>
      </c>
      <c r="E1808" s="86" t="s">
        <v>7931</v>
      </c>
      <c r="F1808" s="85" t="s">
        <v>232</v>
      </c>
      <c r="G1808" s="86" t="s">
        <v>1447</v>
      </c>
      <c r="H1808" s="85" t="s">
        <v>1</v>
      </c>
      <c r="I1808" s="85">
        <v>1</v>
      </c>
      <c r="J1808" s="88">
        <v>23.616791040995562</v>
      </c>
      <c r="K1808" s="146">
        <v>321.88235885041848</v>
      </c>
      <c r="L1808" s="147">
        <v>4.8981607251410847E-7</v>
      </c>
      <c r="M1808" s="147">
        <v>7.9874032980336768E-2</v>
      </c>
      <c r="N1808" s="87">
        <v>80.960167457809206</v>
      </c>
      <c r="O1808" s="88">
        <v>7.2750471823147711</v>
      </c>
      <c r="P1808" s="89">
        <v>89.85958664309851</v>
      </c>
    </row>
    <row r="1809" spans="1:16">
      <c r="A1809" s="75" t="s">
        <v>7932</v>
      </c>
      <c r="B1809" s="85">
        <v>1805</v>
      </c>
      <c r="C1809" s="85">
        <v>5331</v>
      </c>
      <c r="D1809" s="85">
        <v>1805</v>
      </c>
      <c r="E1809" s="86" t="s">
        <v>7931</v>
      </c>
      <c r="F1809" s="85" t="s">
        <v>38</v>
      </c>
      <c r="G1809" s="86" t="s">
        <v>1447</v>
      </c>
      <c r="H1809" s="85" t="s">
        <v>1</v>
      </c>
      <c r="I1809" s="85">
        <v>1</v>
      </c>
      <c r="J1809" s="88">
        <v>16.924995943083221</v>
      </c>
      <c r="K1809" s="146">
        <v>254.21300009924596</v>
      </c>
      <c r="L1809" s="147">
        <v>3.8525370832412969E-7</v>
      </c>
      <c r="M1809" s="147">
        <v>9.5020653492539492E-2</v>
      </c>
      <c r="N1809" s="87">
        <v>13.442452484403599</v>
      </c>
      <c r="O1809" s="88">
        <v>1.2551610752517179</v>
      </c>
      <c r="P1809" s="89">
        <v>93.372922590427564</v>
      </c>
    </row>
    <row r="1810" spans="1:16">
      <c r="A1810" s="75" t="s">
        <v>7933</v>
      </c>
      <c r="B1810" s="85">
        <v>1806</v>
      </c>
      <c r="C1810" s="85">
        <v>5332</v>
      </c>
      <c r="D1810" s="85">
        <v>1806</v>
      </c>
      <c r="E1810" s="86" t="s">
        <v>7934</v>
      </c>
      <c r="F1810" s="85" t="s">
        <v>38</v>
      </c>
      <c r="G1810" s="86" t="s">
        <v>1447</v>
      </c>
      <c r="H1810" s="85" t="s">
        <v>1</v>
      </c>
      <c r="I1810" s="85">
        <v>1</v>
      </c>
      <c r="J1810" s="88">
        <v>17.85196032127438</v>
      </c>
      <c r="K1810" s="146">
        <v>261.66156750385852</v>
      </c>
      <c r="L1810" s="147">
        <v>4.4697027759286799E-7</v>
      </c>
      <c r="M1810" s="147">
        <v>0.12787647935339569</v>
      </c>
      <c r="N1810" s="87">
        <v>28.991750543700419</v>
      </c>
      <c r="O1810" s="88">
        <v>2.6391521907303068</v>
      </c>
      <c r="P1810" s="89">
        <v>91.031143040231655</v>
      </c>
    </row>
    <row r="1811" spans="1:16">
      <c r="A1811" s="75" t="s">
        <v>7935</v>
      </c>
      <c r="B1811" s="85">
        <v>1807</v>
      </c>
      <c r="C1811" s="85">
        <v>5333</v>
      </c>
      <c r="D1811" s="85">
        <v>1807</v>
      </c>
      <c r="E1811" s="86" t="s">
        <v>7934</v>
      </c>
      <c r="F1811" s="85" t="s">
        <v>243</v>
      </c>
      <c r="G1811" s="86" t="s">
        <v>1447</v>
      </c>
      <c r="H1811" s="85" t="s">
        <v>1</v>
      </c>
      <c r="I1811" s="85">
        <v>1</v>
      </c>
      <c r="J1811" s="88">
        <v>15.057211566911439</v>
      </c>
      <c r="K1811" s="146">
        <v>20.89350557518636</v>
      </c>
      <c r="L1811" s="147">
        <v>8.1002017003938076E-7</v>
      </c>
      <c r="M1811" s="147">
        <v>0.13042962792655299</v>
      </c>
      <c r="N1811" s="87">
        <v>17.176677005573719</v>
      </c>
      <c r="O1811" s="88">
        <v>1.0255170213080409</v>
      </c>
      <c r="P1811" s="89">
        <v>59.704040599661241</v>
      </c>
    </row>
    <row r="1812" spans="1:16">
      <c r="A1812" s="75" t="s">
        <v>10679</v>
      </c>
      <c r="B1812" s="85">
        <v>1808</v>
      </c>
      <c r="C1812" s="85">
        <v>7177</v>
      </c>
      <c r="D1812" s="85">
        <v>1808</v>
      </c>
      <c r="E1812" s="86" t="s">
        <v>10680</v>
      </c>
      <c r="F1812" s="85" t="s">
        <v>232</v>
      </c>
      <c r="G1812" s="86" t="s">
        <v>1447</v>
      </c>
      <c r="H1812" s="85" t="s">
        <v>1</v>
      </c>
      <c r="I1812" s="85">
        <v>1</v>
      </c>
      <c r="J1812" s="88">
        <v>23.391996689923729</v>
      </c>
      <c r="K1812" s="146">
        <v>285.57646477254258</v>
      </c>
      <c r="L1812" s="147">
        <v>4.4855577560716758E-7</v>
      </c>
      <c r="M1812" s="147">
        <v>6.5573519357660287E-2</v>
      </c>
      <c r="N1812" s="87">
        <v>77.647053982833015</v>
      </c>
      <c r="O1812" s="88">
        <v>6.9694084772647829</v>
      </c>
      <c r="P1812" s="89">
        <v>89.757539015010778</v>
      </c>
    </row>
    <row r="1813" spans="1:16">
      <c r="A1813" s="75" t="s">
        <v>10684</v>
      </c>
      <c r="B1813" s="85">
        <v>1809</v>
      </c>
      <c r="C1813" s="85">
        <v>7180</v>
      </c>
      <c r="D1813" s="85">
        <v>1809</v>
      </c>
      <c r="E1813" s="86" t="s">
        <v>10680</v>
      </c>
      <c r="F1813" s="85" t="s">
        <v>38</v>
      </c>
      <c r="G1813" s="86" t="s">
        <v>1447</v>
      </c>
      <c r="H1813" s="85" t="s">
        <v>1</v>
      </c>
      <c r="I1813" s="85">
        <v>1</v>
      </c>
      <c r="J1813" s="88">
        <v>17.601687297487072</v>
      </c>
      <c r="K1813" s="146">
        <v>281.7007288024742</v>
      </c>
      <c r="L1813" s="147">
        <v>3.7899926785964721E-7</v>
      </c>
      <c r="M1813" s="147">
        <v>7.4252904882395512E-2</v>
      </c>
      <c r="N1813" s="87">
        <v>10.4451949032863</v>
      </c>
      <c r="O1813" s="88">
        <v>1.0205297401355971</v>
      </c>
      <c r="P1813" s="89">
        <v>97.703274049440168</v>
      </c>
    </row>
    <row r="1814" spans="1:16">
      <c r="A1814" s="75" t="s">
        <v>10687</v>
      </c>
      <c r="B1814" s="85">
        <v>1810</v>
      </c>
      <c r="C1814" s="85">
        <v>7183</v>
      </c>
      <c r="D1814" s="85">
        <v>1810</v>
      </c>
      <c r="E1814" s="86" t="s">
        <v>10688</v>
      </c>
      <c r="F1814" s="85" t="s">
        <v>232</v>
      </c>
      <c r="G1814" s="86" t="s">
        <v>1447</v>
      </c>
      <c r="H1814" s="85" t="s">
        <v>1</v>
      </c>
      <c r="I1814" s="85">
        <v>1</v>
      </c>
      <c r="J1814" s="88">
        <v>23.40170574384976</v>
      </c>
      <c r="K1814" s="146">
        <v>253.46679182874675</v>
      </c>
      <c r="L1814" s="147">
        <v>4.031537845422496E-7</v>
      </c>
      <c r="M1814" s="147">
        <v>9.0308817222274587E-2</v>
      </c>
      <c r="N1814" s="87">
        <v>75.220488218520629</v>
      </c>
      <c r="O1814" s="88">
        <v>7.159245181637921</v>
      </c>
      <c r="P1814" s="89">
        <v>95.176797587910187</v>
      </c>
    </row>
    <row r="1815" spans="1:16">
      <c r="A1815" s="75" t="s">
        <v>10690</v>
      </c>
      <c r="B1815" s="85">
        <v>1811</v>
      </c>
      <c r="C1815" s="85">
        <v>7185</v>
      </c>
      <c r="D1815" s="85">
        <v>1811</v>
      </c>
      <c r="E1815" s="86" t="s">
        <v>10688</v>
      </c>
      <c r="F1815" s="85" t="s">
        <v>38</v>
      </c>
      <c r="G1815" s="86" t="s">
        <v>1447</v>
      </c>
      <c r="H1815" s="85" t="s">
        <v>1</v>
      </c>
      <c r="I1815" s="85">
        <v>1</v>
      </c>
      <c r="J1815" s="88">
        <v>18.472611660678989</v>
      </c>
      <c r="K1815" s="146">
        <v>250.43813554592654</v>
      </c>
      <c r="L1815" s="147">
        <v>3.4256609577931298E-7</v>
      </c>
      <c r="M1815" s="147">
        <v>0.11091203982450069</v>
      </c>
      <c r="N1815" s="87">
        <v>16.66683766566608</v>
      </c>
      <c r="O1815" s="88">
        <v>1.991751483001257</v>
      </c>
      <c r="P1815" s="89">
        <v>119.50386287761673</v>
      </c>
    </row>
    <row r="1816" spans="1:16">
      <c r="A1816" s="75" t="s">
        <v>13505</v>
      </c>
      <c r="B1816" s="85">
        <v>1812</v>
      </c>
      <c r="C1816" s="85">
        <v>8915</v>
      </c>
      <c r="D1816" s="85">
        <v>1812</v>
      </c>
      <c r="E1816" s="86" t="s">
        <v>13506</v>
      </c>
      <c r="F1816" s="85" t="s">
        <v>232</v>
      </c>
      <c r="G1816" s="86" t="s">
        <v>1447</v>
      </c>
      <c r="H1816" s="85" t="s">
        <v>1</v>
      </c>
      <c r="I1816" s="85">
        <v>1</v>
      </c>
      <c r="J1816" s="88">
        <v>24.610967577619519</v>
      </c>
      <c r="K1816" s="146">
        <v>346.73101866975747</v>
      </c>
      <c r="L1816" s="147">
        <v>5.2511027721558933E-7</v>
      </c>
      <c r="M1816" s="147">
        <v>7.6964964537218905E-2</v>
      </c>
      <c r="N1816" s="87">
        <v>87.962660421560173</v>
      </c>
      <c r="O1816" s="88">
        <v>7.9901842937777188</v>
      </c>
      <c r="P1816" s="89">
        <v>90.836091763082663</v>
      </c>
    </row>
    <row r="1817" spans="1:16">
      <c r="A1817" s="75" t="s">
        <v>13507</v>
      </c>
      <c r="B1817" s="85">
        <v>1813</v>
      </c>
      <c r="C1817" s="85">
        <v>8916</v>
      </c>
      <c r="D1817" s="85">
        <v>1813</v>
      </c>
      <c r="E1817" s="86" t="s">
        <v>13506</v>
      </c>
      <c r="F1817" s="85" t="s">
        <v>38</v>
      </c>
      <c r="G1817" s="86" t="s">
        <v>1447</v>
      </c>
      <c r="H1817" s="85" t="s">
        <v>1</v>
      </c>
      <c r="I1817" s="85">
        <v>1</v>
      </c>
      <c r="J1817" s="88">
        <v>16.471821113419871</v>
      </c>
      <c r="K1817" s="146">
        <v>241.19782671854875</v>
      </c>
      <c r="L1817" s="147">
        <v>4.3562127233579572E-7</v>
      </c>
      <c r="M1817" s="147">
        <v>0.1261518198748425</v>
      </c>
      <c r="N1817" s="87">
        <v>18.46023089989372</v>
      </c>
      <c r="O1817" s="88">
        <v>1.823875799844906</v>
      </c>
      <c r="P1817" s="89">
        <v>98.800270144801189</v>
      </c>
    </row>
    <row r="1818" spans="1:16">
      <c r="A1818" s="75" t="s">
        <v>13508</v>
      </c>
      <c r="B1818" s="85">
        <v>1814</v>
      </c>
      <c r="C1818" s="85">
        <v>8917</v>
      </c>
      <c r="D1818" s="85">
        <v>1814</v>
      </c>
      <c r="E1818" s="86" t="s">
        <v>13506</v>
      </c>
      <c r="F1818" s="85" t="s">
        <v>243</v>
      </c>
      <c r="G1818" s="86" t="s">
        <v>1447</v>
      </c>
      <c r="H1818" s="85" t="s">
        <v>1</v>
      </c>
      <c r="I1818" s="85">
        <v>1</v>
      </c>
      <c r="J1818" s="88">
        <v>14.621115436314479</v>
      </c>
      <c r="K1818" s="146">
        <v>19.999947840271364</v>
      </c>
      <c r="L1818" s="147">
        <v>7.6743797534708992E-7</v>
      </c>
      <c r="M1818" s="147">
        <v>0.1207617853732901</v>
      </c>
      <c r="N1818" s="87">
        <v>17.005967842169259</v>
      </c>
      <c r="O1818" s="88">
        <v>1.07874294870888</v>
      </c>
      <c r="P1818" s="89">
        <v>63.433199375689099</v>
      </c>
    </row>
    <row r="1819" spans="1:16">
      <c r="A1819" s="75" t="s">
        <v>24365</v>
      </c>
      <c r="B1819" s="85">
        <v>1815</v>
      </c>
      <c r="C1819" s="85">
        <v>14866</v>
      </c>
      <c r="D1819" s="85">
        <v>1815</v>
      </c>
      <c r="E1819" s="86" t="s">
        <v>24366</v>
      </c>
      <c r="F1819" s="85" t="s">
        <v>509</v>
      </c>
      <c r="G1819" s="86" t="s">
        <v>1447</v>
      </c>
      <c r="H1819" s="85" t="s">
        <v>1</v>
      </c>
      <c r="I1819" s="85">
        <v>1</v>
      </c>
      <c r="J1819" s="88">
        <v>7.3493654051699613</v>
      </c>
      <c r="K1819" s="146">
        <v>8.0277917260906904</v>
      </c>
      <c r="L1819" s="147">
        <v>1.087123873293721E-7</v>
      </c>
      <c r="M1819" s="147">
        <v>0.18083221525456711</v>
      </c>
      <c r="N1819" s="87">
        <v>22.694914855627289</v>
      </c>
      <c r="O1819" s="88">
        <v>1.7139505970329429</v>
      </c>
      <c r="P1819" s="89">
        <v>75.521349515350238</v>
      </c>
    </row>
    <row r="1820" spans="1:16">
      <c r="A1820" s="75" t="s">
        <v>24368</v>
      </c>
      <c r="B1820" s="85">
        <v>1816</v>
      </c>
      <c r="C1820" s="85">
        <v>14868</v>
      </c>
      <c r="D1820" s="85">
        <v>1816</v>
      </c>
      <c r="E1820" s="86" t="s">
        <v>24366</v>
      </c>
      <c r="F1820" s="85" t="s">
        <v>38</v>
      </c>
      <c r="G1820" s="86" t="s">
        <v>1447</v>
      </c>
      <c r="H1820" s="85" t="s">
        <v>1</v>
      </c>
      <c r="I1820" s="85">
        <v>1</v>
      </c>
      <c r="J1820" s="88">
        <v>8.6255871519661245</v>
      </c>
      <c r="K1820" s="146">
        <v>10.399631700532911</v>
      </c>
      <c r="L1820" s="147">
        <v>4.9904099579725564E-7</v>
      </c>
      <c r="M1820" s="147">
        <v>0.23167910128336219</v>
      </c>
      <c r="N1820" s="87">
        <v>39.134576766512247</v>
      </c>
      <c r="O1820" s="88">
        <v>4.0101801133408177</v>
      </c>
      <c r="P1820" s="89">
        <v>102.47153399068722</v>
      </c>
    </row>
    <row r="1821" spans="1:16">
      <c r="A1821" s="75" t="s">
        <v>24370</v>
      </c>
      <c r="B1821" s="85">
        <v>1817</v>
      </c>
      <c r="C1821" s="85">
        <v>14870</v>
      </c>
      <c r="D1821" s="85">
        <v>1817</v>
      </c>
      <c r="E1821" s="86" t="s">
        <v>24366</v>
      </c>
      <c r="F1821" s="85" t="s">
        <v>243</v>
      </c>
      <c r="G1821" s="86" t="s">
        <v>1447</v>
      </c>
      <c r="H1821" s="85" t="s">
        <v>1</v>
      </c>
      <c r="I1821" s="85">
        <v>1</v>
      </c>
      <c r="J1821" s="88">
        <v>9.025138550293061</v>
      </c>
      <c r="K1821" s="146">
        <v>13.29691945445896</v>
      </c>
      <c r="L1821" s="147">
        <v>1.134848304328234E-6</v>
      </c>
      <c r="M1821" s="147">
        <v>0.31907295619737319</v>
      </c>
      <c r="N1821" s="87">
        <v>57.233282704075798</v>
      </c>
      <c r="O1821" s="88">
        <v>4.292534738949807</v>
      </c>
      <c r="P1821" s="89">
        <v>75.000673317033403</v>
      </c>
    </row>
    <row r="1822" spans="1:16">
      <c r="A1822" s="75" t="s">
        <v>32544</v>
      </c>
      <c r="B1822" s="85">
        <v>1818</v>
      </c>
      <c r="C1822" s="85">
        <v>20946</v>
      </c>
      <c r="D1822" s="85">
        <v>1818</v>
      </c>
      <c r="E1822" s="86" t="s">
        <v>32545</v>
      </c>
      <c r="F1822" s="85" t="s">
        <v>232</v>
      </c>
      <c r="G1822" s="86" t="s">
        <v>1447</v>
      </c>
      <c r="H1822" s="85" t="s">
        <v>1</v>
      </c>
      <c r="I1822" s="85">
        <v>1</v>
      </c>
      <c r="J1822" s="88">
        <v>22.673548935168341</v>
      </c>
      <c r="K1822" s="146">
        <v>988.96944329795213</v>
      </c>
      <c r="L1822" s="147">
        <v>1.222458779051222E-6</v>
      </c>
      <c r="M1822" s="147">
        <v>3.4276881048358701E-2</v>
      </c>
      <c r="N1822" s="87">
        <v>76.91933085706583</v>
      </c>
      <c r="O1822" s="88">
        <v>6.9531157491958284</v>
      </c>
      <c r="P1822" s="89">
        <v>90.39490686829231</v>
      </c>
    </row>
    <row r="1823" spans="1:16">
      <c r="A1823" s="75" t="s">
        <v>32548</v>
      </c>
      <c r="B1823" s="85">
        <v>1819</v>
      </c>
      <c r="C1823" s="85">
        <v>20949</v>
      </c>
      <c r="D1823" s="85">
        <v>1819</v>
      </c>
      <c r="E1823" s="86" t="s">
        <v>32549</v>
      </c>
      <c r="F1823" s="85" t="s">
        <v>232</v>
      </c>
      <c r="G1823" s="86" t="s">
        <v>1447</v>
      </c>
      <c r="H1823" s="85" t="s">
        <v>1</v>
      </c>
      <c r="I1823" s="85">
        <v>1</v>
      </c>
      <c r="J1823" s="88">
        <v>17.679734044302631</v>
      </c>
      <c r="K1823" s="146">
        <v>1537.6476876734775</v>
      </c>
      <c r="L1823" s="147">
        <v>1.7626896710664601E-6</v>
      </c>
      <c r="M1823" s="147">
        <v>1.147293780460514E-2</v>
      </c>
      <c r="N1823" s="87">
        <v>8.9390420136899813</v>
      </c>
      <c r="O1823" s="88">
        <v>0.7873760930225091</v>
      </c>
      <c r="P1823" s="89">
        <v>88.082827199677197</v>
      </c>
    </row>
    <row r="1824" spans="1:16">
      <c r="A1824" s="75" t="s">
        <v>32552</v>
      </c>
      <c r="B1824" s="85">
        <v>1820</v>
      </c>
      <c r="C1824" s="85">
        <v>20952</v>
      </c>
      <c r="D1824" s="85">
        <v>1820</v>
      </c>
      <c r="E1824" s="86" t="s">
        <v>32553</v>
      </c>
      <c r="F1824" s="85" t="s">
        <v>232</v>
      </c>
      <c r="G1824" s="86" t="s">
        <v>1447</v>
      </c>
      <c r="H1824" s="85" t="s">
        <v>1</v>
      </c>
      <c r="I1824" s="85">
        <v>1</v>
      </c>
      <c r="J1824" s="88">
        <v>32.937552729070191</v>
      </c>
      <c r="K1824" s="146">
        <v>538.47874339283339</v>
      </c>
      <c r="L1824" s="147">
        <v>8.0083420082648879E-7</v>
      </c>
      <c r="M1824" s="147">
        <v>5.8607812870010302E-2</v>
      </c>
      <c r="N1824" s="87">
        <v>136.1519679687097</v>
      </c>
      <c r="O1824" s="88">
        <v>12.31113153781086</v>
      </c>
      <c r="P1824" s="89">
        <v>90.421987441563772</v>
      </c>
    </row>
    <row r="1825" spans="1:16">
      <c r="A1825" s="75" t="s">
        <v>32556</v>
      </c>
      <c r="B1825" s="85">
        <v>1821</v>
      </c>
      <c r="C1825" s="85">
        <v>20955</v>
      </c>
      <c r="D1825" s="85">
        <v>1821</v>
      </c>
      <c r="E1825" s="86" t="s">
        <v>32553</v>
      </c>
      <c r="F1825" s="85" t="s">
        <v>38</v>
      </c>
      <c r="G1825" s="86" t="s">
        <v>1447</v>
      </c>
      <c r="H1825" s="85" t="s">
        <v>1</v>
      </c>
      <c r="I1825" s="85">
        <v>1</v>
      </c>
      <c r="J1825" s="88">
        <v>22.812750943471301</v>
      </c>
      <c r="K1825" s="146">
        <v>440.59298006359302</v>
      </c>
      <c r="L1825" s="147">
        <v>8.6007193304856852E-7</v>
      </c>
      <c r="M1825" s="147">
        <v>7.3317614578979326E-2</v>
      </c>
      <c r="N1825" s="87">
        <v>9.6124385701385791</v>
      </c>
      <c r="O1825" s="88">
        <v>0.97892211602186241</v>
      </c>
      <c r="P1825" s="89">
        <v>101.83910241704147</v>
      </c>
    </row>
    <row r="1826" spans="1:16">
      <c r="A1826" s="75" t="s">
        <v>32559</v>
      </c>
      <c r="B1826" s="85">
        <v>1822</v>
      </c>
      <c r="C1826" s="85">
        <v>20958</v>
      </c>
      <c r="D1826" s="85">
        <v>1822</v>
      </c>
      <c r="E1826" s="86" t="s">
        <v>32553</v>
      </c>
      <c r="F1826" s="85" t="s">
        <v>243</v>
      </c>
      <c r="G1826" s="86" t="s">
        <v>1447</v>
      </c>
      <c r="H1826" s="85" t="s">
        <v>1</v>
      </c>
      <c r="I1826" s="85">
        <v>1</v>
      </c>
      <c r="J1826" s="88">
        <v>19.571673153631071</v>
      </c>
      <c r="K1826" s="146">
        <v>26.478904323139645</v>
      </c>
      <c r="L1826" s="147">
        <v>1.202015970631321E-6</v>
      </c>
      <c r="M1826" s="147">
        <v>0.10801246830619771</v>
      </c>
      <c r="N1826" s="87">
        <v>13.879021205418461</v>
      </c>
      <c r="O1826" s="88">
        <v>0.80601545540029695</v>
      </c>
      <c r="P1826" s="89">
        <v>58.074373075071257</v>
      </c>
    </row>
    <row r="1827" spans="1:16">
      <c r="A1827" s="75" t="s">
        <v>2304</v>
      </c>
      <c r="B1827" s="85">
        <v>1823</v>
      </c>
      <c r="C1827" s="85">
        <v>1149</v>
      </c>
      <c r="D1827" s="85">
        <v>1823</v>
      </c>
      <c r="E1827" s="86" t="s">
        <v>2305</v>
      </c>
      <c r="F1827" s="85" t="s">
        <v>55</v>
      </c>
      <c r="G1827" s="86" t="s">
        <v>2306</v>
      </c>
      <c r="H1827" s="85" t="s">
        <v>1</v>
      </c>
      <c r="I1827" s="85">
        <v>1</v>
      </c>
      <c r="J1827" s="88">
        <v>0.3347221060165349</v>
      </c>
      <c r="K1827" s="146">
        <v>0.45818651543184585</v>
      </c>
      <c r="L1827" s="147">
        <v>2.547660974793741E-9</v>
      </c>
      <c r="M1827" s="147">
        <v>1.9726557412010081E-2</v>
      </c>
      <c r="N1827" s="87">
        <v>3.2047885705884158</v>
      </c>
      <c r="O1827" s="88">
        <v>0.2306020812902726</v>
      </c>
      <c r="P1827" s="89">
        <v>71.955474194646442</v>
      </c>
    </row>
    <row r="1828" spans="1:16">
      <c r="A1828" s="75" t="s">
        <v>13509</v>
      </c>
      <c r="B1828" s="85">
        <v>1824</v>
      </c>
      <c r="C1828" s="85">
        <v>8918</v>
      </c>
      <c r="D1828" s="85">
        <v>1824</v>
      </c>
      <c r="E1828" s="86" t="s">
        <v>13510</v>
      </c>
      <c r="F1828" s="85" t="s">
        <v>55</v>
      </c>
      <c r="G1828" s="86" t="s">
        <v>2306</v>
      </c>
      <c r="H1828" s="85" t="s">
        <v>1</v>
      </c>
      <c r="I1828" s="85">
        <v>1</v>
      </c>
      <c r="J1828" s="88">
        <v>0.50631780097955681</v>
      </c>
      <c r="K1828" s="146">
        <v>0.67619087084096008</v>
      </c>
      <c r="L1828" s="147">
        <v>3.540508113404272E-9</v>
      </c>
      <c r="M1828" s="147">
        <v>3.606675307773851E-2</v>
      </c>
      <c r="N1828" s="87">
        <v>5.139798091029915</v>
      </c>
      <c r="O1828" s="88">
        <v>0.35537434749135738</v>
      </c>
      <c r="P1828" s="89">
        <v>69.141694128328552</v>
      </c>
    </row>
    <row r="1829" spans="1:16">
      <c r="A1829" s="75" t="s">
        <v>2307</v>
      </c>
      <c r="B1829" s="85">
        <v>1825</v>
      </c>
      <c r="C1829" s="85">
        <v>1150</v>
      </c>
      <c r="D1829" s="85">
        <v>1825</v>
      </c>
      <c r="E1829" s="86" t="s">
        <v>2308</v>
      </c>
      <c r="F1829" s="85" t="s">
        <v>55</v>
      </c>
      <c r="G1829" s="86" t="s">
        <v>2309</v>
      </c>
      <c r="H1829" s="85" t="s">
        <v>1</v>
      </c>
      <c r="I1829" s="85">
        <v>1</v>
      </c>
      <c r="J1829" s="88">
        <v>0.38641121589785538</v>
      </c>
      <c r="K1829" s="146">
        <v>0.54875389343660264</v>
      </c>
      <c r="L1829" s="147">
        <v>2.8826943961203371E-9</v>
      </c>
      <c r="M1829" s="147">
        <v>2.225475718758738E-2</v>
      </c>
      <c r="N1829" s="87">
        <v>5.0909031096006769</v>
      </c>
      <c r="O1829" s="88">
        <v>0.30596683186788148</v>
      </c>
      <c r="P1829" s="89">
        <v>60.100698300636303</v>
      </c>
    </row>
    <row r="1830" spans="1:16">
      <c r="A1830" s="75" t="s">
        <v>13511</v>
      </c>
      <c r="B1830" s="85">
        <v>1826</v>
      </c>
      <c r="C1830" s="85">
        <v>8919</v>
      </c>
      <c r="D1830" s="85">
        <v>1826</v>
      </c>
      <c r="E1830" s="86" t="s">
        <v>13512</v>
      </c>
      <c r="F1830" s="85" t="s">
        <v>55</v>
      </c>
      <c r="G1830" s="86" t="s">
        <v>2309</v>
      </c>
      <c r="H1830" s="85" t="s">
        <v>1</v>
      </c>
      <c r="I1830" s="85">
        <v>1</v>
      </c>
      <c r="J1830" s="88">
        <v>0.56505542584469404</v>
      </c>
      <c r="K1830" s="146">
        <v>0.77910834584636535</v>
      </c>
      <c r="L1830" s="147">
        <v>3.9212279103663117E-9</v>
      </c>
      <c r="M1830" s="147">
        <v>3.893970736816723E-2</v>
      </c>
      <c r="N1830" s="87">
        <v>7.2831100671802123</v>
      </c>
      <c r="O1830" s="88">
        <v>0.44101610951136783</v>
      </c>
      <c r="P1830" s="89">
        <v>60.553267140464236</v>
      </c>
    </row>
    <row r="1831" spans="1:16">
      <c r="A1831" s="75" t="s">
        <v>2310</v>
      </c>
      <c r="B1831" s="85">
        <v>1827</v>
      </c>
      <c r="C1831" s="85">
        <v>1151</v>
      </c>
      <c r="D1831" s="85">
        <v>1827</v>
      </c>
      <c r="E1831" s="86" t="s">
        <v>2311</v>
      </c>
      <c r="F1831" s="85" t="s">
        <v>32</v>
      </c>
      <c r="G1831" s="86" t="s">
        <v>2312</v>
      </c>
      <c r="H1831" s="85" t="s">
        <v>1</v>
      </c>
      <c r="I1831" s="85">
        <v>1</v>
      </c>
      <c r="J1831" s="88">
        <v>0.18517885006896109</v>
      </c>
      <c r="K1831" s="146">
        <v>0.40287484797099193</v>
      </c>
      <c r="L1831" s="147">
        <v>9.9126379053465654E-10</v>
      </c>
      <c r="M1831" s="147">
        <v>1.52731573366856E-2</v>
      </c>
      <c r="N1831" s="87">
        <v>2.4364769146942802</v>
      </c>
      <c r="O1831" s="88">
        <v>0.15087991626066041</v>
      </c>
      <c r="P1831" s="89">
        <v>61.925444624864113</v>
      </c>
    </row>
    <row r="1832" spans="1:16">
      <c r="A1832" s="75" t="s">
        <v>2313</v>
      </c>
      <c r="B1832" s="85">
        <v>1828</v>
      </c>
      <c r="C1832" s="85">
        <v>1152</v>
      </c>
      <c r="D1832" s="85">
        <v>1828</v>
      </c>
      <c r="E1832" s="86" t="s">
        <v>2311</v>
      </c>
      <c r="F1832" s="85" t="s">
        <v>38</v>
      </c>
      <c r="G1832" s="86" t="s">
        <v>2312</v>
      </c>
      <c r="H1832" s="85" t="s">
        <v>1</v>
      </c>
      <c r="I1832" s="85">
        <v>1</v>
      </c>
      <c r="J1832" s="88">
        <v>0.27817520423639391</v>
      </c>
      <c r="K1832" s="146">
        <v>0.52717758312229357</v>
      </c>
      <c r="L1832" s="147">
        <v>1.3875242212727801E-9</v>
      </c>
      <c r="M1832" s="147">
        <v>1.9593749024857519E-2</v>
      </c>
      <c r="N1832" s="87">
        <v>3.3267590390028658</v>
      </c>
      <c r="O1832" s="88">
        <v>0.2304413035284722</v>
      </c>
      <c r="P1832" s="89">
        <v>69.26900951550212</v>
      </c>
    </row>
    <row r="1833" spans="1:16">
      <c r="A1833" s="75" t="s">
        <v>13513</v>
      </c>
      <c r="B1833" s="85">
        <v>1829</v>
      </c>
      <c r="C1833" s="85">
        <v>8920</v>
      </c>
      <c r="D1833" s="85">
        <v>1829</v>
      </c>
      <c r="E1833" s="86" t="s">
        <v>13514</v>
      </c>
      <c r="F1833" s="85" t="s">
        <v>32</v>
      </c>
      <c r="G1833" s="86" t="s">
        <v>2312</v>
      </c>
      <c r="H1833" s="85" t="s">
        <v>1</v>
      </c>
      <c r="I1833" s="85">
        <v>1</v>
      </c>
      <c r="J1833" s="88">
        <v>0.21321483925992529</v>
      </c>
      <c r="K1833" s="146">
        <v>0.43342961385365175</v>
      </c>
      <c r="L1833" s="147">
        <v>1.1278102548765661E-9</v>
      </c>
      <c r="M1833" s="147">
        <v>1.9298672969858831E-2</v>
      </c>
      <c r="N1833" s="87">
        <v>2.8691681836804608</v>
      </c>
      <c r="O1833" s="88">
        <v>0.17601339799381219</v>
      </c>
      <c r="P1833" s="89">
        <v>61.346490245834538</v>
      </c>
    </row>
    <row r="1834" spans="1:16">
      <c r="A1834" s="75" t="s">
        <v>13515</v>
      </c>
      <c r="B1834" s="85">
        <v>1830</v>
      </c>
      <c r="C1834" s="85">
        <v>8921</v>
      </c>
      <c r="D1834" s="85">
        <v>1830</v>
      </c>
      <c r="E1834" s="86" t="s">
        <v>13514</v>
      </c>
      <c r="F1834" s="85" t="s">
        <v>38</v>
      </c>
      <c r="G1834" s="86" t="s">
        <v>2312</v>
      </c>
      <c r="H1834" s="85" t="s">
        <v>1</v>
      </c>
      <c r="I1834" s="85">
        <v>1</v>
      </c>
      <c r="J1834" s="88">
        <v>0.33567112956048761</v>
      </c>
      <c r="K1834" s="146">
        <v>0.6009448008502013</v>
      </c>
      <c r="L1834" s="147">
        <v>1.6983952739119291E-9</v>
      </c>
      <c r="M1834" s="147">
        <v>2.7493226500951779E-2</v>
      </c>
      <c r="N1834" s="87">
        <v>4.1868895421107597</v>
      </c>
      <c r="O1834" s="88">
        <v>0.28266214276018781</v>
      </c>
      <c r="P1834" s="89">
        <v>67.511249082938008</v>
      </c>
    </row>
    <row r="1835" spans="1:16">
      <c r="A1835" s="75" t="s">
        <v>2314</v>
      </c>
      <c r="B1835" s="85">
        <v>1831</v>
      </c>
      <c r="C1835" s="85">
        <v>1153</v>
      </c>
      <c r="D1835" s="85">
        <v>1831</v>
      </c>
      <c r="E1835" s="86" t="s">
        <v>2315</v>
      </c>
      <c r="F1835" s="85" t="s">
        <v>32</v>
      </c>
      <c r="G1835" s="86" t="s">
        <v>2316</v>
      </c>
      <c r="H1835" s="85" t="s">
        <v>1</v>
      </c>
      <c r="I1835" s="85">
        <v>1</v>
      </c>
      <c r="J1835" s="88">
        <v>0.14746727240103219</v>
      </c>
      <c r="K1835" s="146">
        <v>0.11166916392930545</v>
      </c>
      <c r="L1835" s="147">
        <v>5.6652239676901284E-10</v>
      </c>
      <c r="M1835" s="147">
        <v>2.8672151298467061E-3</v>
      </c>
      <c r="N1835" s="87">
        <v>0.58063047671660284</v>
      </c>
      <c r="O1835" s="88">
        <v>0.1440109157655893</v>
      </c>
      <c r="P1835" s="89">
        <v>248.02507195274026</v>
      </c>
    </row>
    <row r="1836" spans="1:16">
      <c r="A1836" s="75" t="s">
        <v>2317</v>
      </c>
      <c r="B1836" s="85">
        <v>1832</v>
      </c>
      <c r="C1836" s="85">
        <v>1154</v>
      </c>
      <c r="D1836" s="85">
        <v>1832</v>
      </c>
      <c r="E1836" s="86" t="s">
        <v>2315</v>
      </c>
      <c r="F1836" s="85" t="s">
        <v>38</v>
      </c>
      <c r="G1836" s="86" t="s">
        <v>2316</v>
      </c>
      <c r="H1836" s="85" t="s">
        <v>1</v>
      </c>
      <c r="I1836" s="85">
        <v>1</v>
      </c>
      <c r="J1836" s="88">
        <v>0.19657436327710931</v>
      </c>
      <c r="K1836" s="146">
        <v>0.17436183446922057</v>
      </c>
      <c r="L1836" s="147">
        <v>8.3288978499022343E-10</v>
      </c>
      <c r="M1836" s="147">
        <v>7.2095569845444674E-3</v>
      </c>
      <c r="N1836" s="87">
        <v>1.100564527151136</v>
      </c>
      <c r="O1836" s="88">
        <v>0.18242341235836909</v>
      </c>
      <c r="P1836" s="89">
        <v>165.75439954491432</v>
      </c>
    </row>
    <row r="1837" spans="1:16">
      <c r="A1837" s="75" t="s">
        <v>13516</v>
      </c>
      <c r="B1837" s="85">
        <v>1833</v>
      </c>
      <c r="C1837" s="85">
        <v>8922</v>
      </c>
      <c r="D1837" s="85">
        <v>1833</v>
      </c>
      <c r="E1837" s="86" t="s">
        <v>13517</v>
      </c>
      <c r="F1837" s="85" t="s">
        <v>55</v>
      </c>
      <c r="G1837" s="86" t="s">
        <v>2316</v>
      </c>
      <c r="H1837" s="85" t="s">
        <v>1</v>
      </c>
      <c r="I1837" s="85">
        <v>1</v>
      </c>
      <c r="J1837" s="88">
        <v>0.20915040696029219</v>
      </c>
      <c r="K1837" s="146">
        <v>0.18903300195315342</v>
      </c>
      <c r="L1837" s="147">
        <v>8.9317960354149954E-10</v>
      </c>
      <c r="M1837" s="147">
        <v>8.9392376444398132E-3</v>
      </c>
      <c r="N1837" s="87">
        <v>1.291639020770083</v>
      </c>
      <c r="O1837" s="88">
        <v>0.19386597773438621</v>
      </c>
      <c r="P1837" s="89">
        <v>150.09300169547538</v>
      </c>
    </row>
    <row r="1838" spans="1:16">
      <c r="A1838" s="75" t="s">
        <v>2318</v>
      </c>
      <c r="B1838" s="85">
        <v>1834</v>
      </c>
      <c r="C1838" s="85">
        <v>1155</v>
      </c>
      <c r="D1838" s="85">
        <v>1834</v>
      </c>
      <c r="E1838" s="86" t="s">
        <v>2319</v>
      </c>
      <c r="F1838" s="85" t="s">
        <v>32</v>
      </c>
      <c r="G1838" s="86" t="s">
        <v>2320</v>
      </c>
      <c r="H1838" s="85" t="s">
        <v>260</v>
      </c>
      <c r="I1838" s="85">
        <v>1</v>
      </c>
      <c r="J1838" s="88">
        <v>48627547.516563922</v>
      </c>
      <c r="K1838" s="146">
        <v>188553974.17026889</v>
      </c>
      <c r="L1838" s="147">
        <v>0.51326795786345358</v>
      </c>
      <c r="M1838" s="147">
        <v>3881434.8957806602</v>
      </c>
      <c r="N1838" s="87">
        <v>529201534.48266292</v>
      </c>
      <c r="O1838" s="88">
        <v>43303130.5096597</v>
      </c>
      <c r="P1838" s="89">
        <v>81.827295818391747</v>
      </c>
    </row>
    <row r="1839" spans="1:16">
      <c r="A1839" s="75" t="s">
        <v>2321</v>
      </c>
      <c r="B1839" s="85">
        <v>1835</v>
      </c>
      <c r="C1839" s="85">
        <v>1156</v>
      </c>
      <c r="D1839" s="85">
        <v>1835</v>
      </c>
      <c r="E1839" s="86" t="s">
        <v>2319</v>
      </c>
      <c r="F1839" s="85" t="s">
        <v>38</v>
      </c>
      <c r="G1839" s="86" t="s">
        <v>2320</v>
      </c>
      <c r="H1839" s="85" t="s">
        <v>260</v>
      </c>
      <c r="I1839" s="85">
        <v>1</v>
      </c>
      <c r="J1839" s="88">
        <v>50342724.802373476</v>
      </c>
      <c r="K1839" s="146">
        <v>191902848.88915274</v>
      </c>
      <c r="L1839" s="147">
        <v>0.52829484379349345</v>
      </c>
      <c r="M1839" s="147">
        <v>4060670.6047109999</v>
      </c>
      <c r="N1839" s="87">
        <v>550593785.96304095</v>
      </c>
      <c r="O1839" s="88">
        <v>44611809.778835282</v>
      </c>
      <c r="P1839" s="89">
        <v>81.024906049030292</v>
      </c>
    </row>
    <row r="1840" spans="1:16">
      <c r="A1840" s="75" t="s">
        <v>13518</v>
      </c>
      <c r="B1840" s="85">
        <v>1836</v>
      </c>
      <c r="C1840" s="85">
        <v>8923</v>
      </c>
      <c r="D1840" s="85">
        <v>1836</v>
      </c>
      <c r="E1840" s="86" t="s">
        <v>13519</v>
      </c>
      <c r="F1840" s="85" t="s">
        <v>55</v>
      </c>
      <c r="G1840" s="86" t="s">
        <v>2320</v>
      </c>
      <c r="H1840" s="85" t="s">
        <v>260</v>
      </c>
      <c r="I1840" s="85">
        <v>1</v>
      </c>
      <c r="J1840" s="88">
        <v>50342724.802373469</v>
      </c>
      <c r="K1840" s="146">
        <v>191902848.88915262</v>
      </c>
      <c r="L1840" s="147">
        <v>0.52829484379349312</v>
      </c>
      <c r="M1840" s="147">
        <v>4060670.604710998</v>
      </c>
      <c r="N1840" s="87">
        <v>550593785.96304059</v>
      </c>
      <c r="O1840" s="88">
        <v>44611809.778835267</v>
      </c>
      <c r="P1840" s="89">
        <v>81.024906049030321</v>
      </c>
    </row>
    <row r="1841" spans="1:16">
      <c r="A1841" s="75" t="s">
        <v>2322</v>
      </c>
      <c r="B1841" s="85">
        <v>1837</v>
      </c>
      <c r="C1841" s="85">
        <v>1157</v>
      </c>
      <c r="D1841" s="85">
        <v>1837</v>
      </c>
      <c r="E1841" s="86" t="s">
        <v>2323</v>
      </c>
      <c r="F1841" s="85" t="s">
        <v>32</v>
      </c>
      <c r="G1841" s="86" t="s">
        <v>2324</v>
      </c>
      <c r="H1841" s="85" t="s">
        <v>1</v>
      </c>
      <c r="I1841" s="85">
        <v>1</v>
      </c>
      <c r="J1841" s="88">
        <v>0.1857524346183653</v>
      </c>
      <c r="K1841" s="146">
        <v>0.15015205457974545</v>
      </c>
      <c r="L1841" s="147">
        <v>7.651207996069615E-10</v>
      </c>
      <c r="M1841" s="147">
        <v>4.8818170893936636E-3</v>
      </c>
      <c r="N1841" s="87">
        <v>0.99945830404834257</v>
      </c>
      <c r="O1841" s="88">
        <v>0.17942303713771721</v>
      </c>
      <c r="P1841" s="89">
        <v>179.52028254801385</v>
      </c>
    </row>
    <row r="1842" spans="1:16">
      <c r="A1842" s="75" t="s">
        <v>2325</v>
      </c>
      <c r="B1842" s="85">
        <v>1838</v>
      </c>
      <c r="C1842" s="85">
        <v>1158</v>
      </c>
      <c r="D1842" s="85">
        <v>1838</v>
      </c>
      <c r="E1842" s="86" t="s">
        <v>2323</v>
      </c>
      <c r="F1842" s="85" t="s">
        <v>38</v>
      </c>
      <c r="G1842" s="86" t="s">
        <v>2324</v>
      </c>
      <c r="H1842" s="85" t="s">
        <v>1</v>
      </c>
      <c r="I1842" s="85">
        <v>1</v>
      </c>
      <c r="J1842" s="88">
        <v>0.2494395140303543</v>
      </c>
      <c r="K1842" s="146">
        <v>0.23172847596723672</v>
      </c>
      <c r="L1842" s="147">
        <v>1.067987981259341E-9</v>
      </c>
      <c r="M1842" s="147">
        <v>9.6616278312774001E-3</v>
      </c>
      <c r="N1842" s="87">
        <v>1.645652308312455</v>
      </c>
      <c r="O1842" s="88">
        <v>0.2307038244094122</v>
      </c>
      <c r="P1842" s="89">
        <v>140.18989506111953</v>
      </c>
    </row>
    <row r="1843" spans="1:16">
      <c r="A1843" s="75" t="s">
        <v>2326</v>
      </c>
      <c r="B1843" s="85">
        <v>1839</v>
      </c>
      <c r="C1843" s="85">
        <v>1159</v>
      </c>
      <c r="D1843" s="85">
        <v>1839</v>
      </c>
      <c r="E1843" s="86" t="s">
        <v>2327</v>
      </c>
      <c r="F1843" s="85" t="s">
        <v>38</v>
      </c>
      <c r="G1843" s="86" t="s">
        <v>2324</v>
      </c>
      <c r="H1843" s="85" t="s">
        <v>1</v>
      </c>
      <c r="I1843" s="85">
        <v>1</v>
      </c>
      <c r="J1843" s="88">
        <v>0.23876365355132251</v>
      </c>
      <c r="K1843" s="146">
        <v>0.19875297413577253</v>
      </c>
      <c r="L1843" s="147">
        <v>9.11075556636686E-10</v>
      </c>
      <c r="M1843" s="147">
        <v>8.3755423756080236E-3</v>
      </c>
      <c r="N1843" s="87">
        <v>1.294675316939641</v>
      </c>
      <c r="O1843" s="88">
        <v>0.22793497343076671</v>
      </c>
      <c r="P1843" s="89">
        <v>176.05570327050057</v>
      </c>
    </row>
    <row r="1844" spans="1:16">
      <c r="A1844" s="75" t="s">
        <v>2328</v>
      </c>
      <c r="B1844" s="85">
        <v>1840</v>
      </c>
      <c r="C1844" s="85">
        <v>1160</v>
      </c>
      <c r="D1844" s="85">
        <v>1840</v>
      </c>
      <c r="E1844" s="86" t="s">
        <v>2327</v>
      </c>
      <c r="F1844" s="85" t="s">
        <v>238</v>
      </c>
      <c r="G1844" s="86" t="s">
        <v>2324</v>
      </c>
      <c r="H1844" s="85" t="s">
        <v>1</v>
      </c>
      <c r="I1844" s="85">
        <v>1</v>
      </c>
      <c r="J1844" s="88">
        <v>0.20772505878903941</v>
      </c>
      <c r="K1844" s="146">
        <v>0.18900444738543709</v>
      </c>
      <c r="L1844" s="147">
        <v>9.0110214412276748E-10</v>
      </c>
      <c r="M1844" s="147">
        <v>9.5889136474884163E-3</v>
      </c>
      <c r="N1844" s="87">
        <v>1.554328779127701</v>
      </c>
      <c r="O1844" s="88">
        <v>0.20060015101488421</v>
      </c>
      <c r="P1844" s="89">
        <v>129.05902130144065</v>
      </c>
    </row>
    <row r="1845" spans="1:16">
      <c r="A1845" s="75" t="s">
        <v>13520</v>
      </c>
      <c r="B1845" s="85">
        <v>1841</v>
      </c>
      <c r="C1845" s="85">
        <v>8924</v>
      </c>
      <c r="D1845" s="85">
        <v>1841</v>
      </c>
      <c r="E1845" s="86" t="s">
        <v>13521</v>
      </c>
      <c r="F1845" s="85" t="s">
        <v>32</v>
      </c>
      <c r="G1845" s="86" t="s">
        <v>2324</v>
      </c>
      <c r="H1845" s="85" t="s">
        <v>1</v>
      </c>
      <c r="I1845" s="85">
        <v>1</v>
      </c>
      <c r="J1845" s="88">
        <v>0.1896616245472118</v>
      </c>
      <c r="K1845" s="146">
        <v>0.15441121858456347</v>
      </c>
      <c r="L1845" s="147">
        <v>7.8406829381410219E-10</v>
      </c>
      <c r="M1845" s="147">
        <v>5.4413032010308289E-3</v>
      </c>
      <c r="N1845" s="87">
        <v>1.060154005533098</v>
      </c>
      <c r="O1845" s="88">
        <v>0.18292551674967719</v>
      </c>
      <c r="P1845" s="89">
        <v>172.54617328705294</v>
      </c>
    </row>
    <row r="1846" spans="1:16">
      <c r="A1846" s="75" t="s">
        <v>13522</v>
      </c>
      <c r="B1846" s="85">
        <v>1842</v>
      </c>
      <c r="C1846" s="85">
        <v>8925</v>
      </c>
      <c r="D1846" s="85">
        <v>1842</v>
      </c>
      <c r="E1846" s="86" t="s">
        <v>13521</v>
      </c>
      <c r="F1846" s="85" t="s">
        <v>38</v>
      </c>
      <c r="G1846" s="86" t="s">
        <v>2324</v>
      </c>
      <c r="H1846" s="85" t="s">
        <v>1</v>
      </c>
      <c r="I1846" s="85">
        <v>1</v>
      </c>
      <c r="J1846" s="88">
        <v>0.27120240811224011</v>
      </c>
      <c r="K1846" s="146">
        <v>0.25322265784527648</v>
      </c>
      <c r="L1846" s="147">
        <v>1.1521792460909169E-9</v>
      </c>
      <c r="M1846" s="147">
        <v>1.2650604631870829E-2</v>
      </c>
      <c r="N1846" s="87">
        <v>1.935515012608557</v>
      </c>
      <c r="O1846" s="88">
        <v>0.25178536371093913</v>
      </c>
      <c r="P1846" s="89">
        <v>130.0870115037753</v>
      </c>
    </row>
    <row r="1847" spans="1:16">
      <c r="A1847" s="75" t="s">
        <v>13523</v>
      </c>
      <c r="B1847" s="85">
        <v>1843</v>
      </c>
      <c r="C1847" s="85">
        <v>8926</v>
      </c>
      <c r="D1847" s="85">
        <v>1843</v>
      </c>
      <c r="E1847" s="86" t="s">
        <v>13521</v>
      </c>
      <c r="F1847" s="85" t="s">
        <v>238</v>
      </c>
      <c r="G1847" s="86" t="s">
        <v>2324</v>
      </c>
      <c r="H1847" s="85" t="s">
        <v>1</v>
      </c>
      <c r="I1847" s="85">
        <v>1</v>
      </c>
      <c r="J1847" s="88">
        <v>0.20772505878903941</v>
      </c>
      <c r="K1847" s="146">
        <v>0.18900444738543704</v>
      </c>
      <c r="L1847" s="147">
        <v>9.0110214412276717E-10</v>
      </c>
      <c r="M1847" s="147">
        <v>9.5889136474884163E-3</v>
      </c>
      <c r="N1847" s="87">
        <v>1.554328779127701</v>
      </c>
      <c r="O1847" s="88">
        <v>0.2006001510148841</v>
      </c>
      <c r="P1847" s="89">
        <v>129.05902130144059</v>
      </c>
    </row>
    <row r="1848" spans="1:16">
      <c r="A1848" s="75" t="s">
        <v>2329</v>
      </c>
      <c r="B1848" s="85">
        <v>1844</v>
      </c>
      <c r="C1848" s="85">
        <v>1161</v>
      </c>
      <c r="D1848" s="85">
        <v>1844</v>
      </c>
      <c r="E1848" s="86" t="s">
        <v>2330</v>
      </c>
      <c r="F1848" s="85" t="s">
        <v>38</v>
      </c>
      <c r="G1848" s="86" t="s">
        <v>2331</v>
      </c>
      <c r="H1848" s="85" t="s">
        <v>945</v>
      </c>
      <c r="I1848" s="85">
        <v>1</v>
      </c>
      <c r="J1848" s="88">
        <v>207.2910833421636</v>
      </c>
      <c r="K1848" s="146">
        <v>178.44522010649433</v>
      </c>
      <c r="L1848" s="147">
        <v>8.3957369814731159E-7</v>
      </c>
      <c r="M1848" s="147">
        <v>8.3059498155463078</v>
      </c>
      <c r="N1848" s="87">
        <v>1219.329371343641</v>
      </c>
      <c r="O1848" s="88">
        <v>197.34147228947711</v>
      </c>
      <c r="P1848" s="89">
        <v>161.84427024177768</v>
      </c>
    </row>
    <row r="1849" spans="1:16">
      <c r="A1849" s="75" t="s">
        <v>2332</v>
      </c>
      <c r="B1849" s="85">
        <v>1845</v>
      </c>
      <c r="C1849" s="85">
        <v>1162</v>
      </c>
      <c r="D1849" s="85">
        <v>1845</v>
      </c>
      <c r="E1849" s="86" t="s">
        <v>2330</v>
      </c>
      <c r="F1849" s="85" t="s">
        <v>238</v>
      </c>
      <c r="G1849" s="86" t="s">
        <v>2331</v>
      </c>
      <c r="H1849" s="85" t="s">
        <v>945</v>
      </c>
      <c r="I1849" s="85">
        <v>1</v>
      </c>
      <c r="J1849" s="88">
        <v>226.01536168673141</v>
      </c>
      <c r="K1849" s="146">
        <v>214.43608008471952</v>
      </c>
      <c r="L1849" s="147">
        <v>1.0325682835515619E-6</v>
      </c>
      <c r="M1849" s="147">
        <v>13.75767445464534</v>
      </c>
      <c r="N1849" s="87">
        <v>1963.523764641091</v>
      </c>
      <c r="O1849" s="88">
        <v>216.20573588508159</v>
      </c>
      <c r="P1849" s="89">
        <v>110.11108690329574</v>
      </c>
    </row>
    <row r="1850" spans="1:16">
      <c r="A1850" s="75" t="s">
        <v>13524</v>
      </c>
      <c r="B1850" s="85">
        <v>1846</v>
      </c>
      <c r="C1850" s="85">
        <v>8927</v>
      </c>
      <c r="D1850" s="85">
        <v>1846</v>
      </c>
      <c r="E1850" s="86" t="s">
        <v>13525</v>
      </c>
      <c r="F1850" s="85" t="s">
        <v>38</v>
      </c>
      <c r="G1850" s="86" t="s">
        <v>2331</v>
      </c>
      <c r="H1850" s="85" t="s">
        <v>945</v>
      </c>
      <c r="I1850" s="85">
        <v>1</v>
      </c>
      <c r="J1850" s="88">
        <v>207.2910833421636</v>
      </c>
      <c r="K1850" s="146">
        <v>178.44522010649433</v>
      </c>
      <c r="L1850" s="147">
        <v>8.3957369814731159E-7</v>
      </c>
      <c r="M1850" s="147">
        <v>8.3059498155463078</v>
      </c>
      <c r="N1850" s="87">
        <v>1219.329371343641</v>
      </c>
      <c r="O1850" s="88">
        <v>197.34147228947711</v>
      </c>
      <c r="P1850" s="89">
        <v>161.84427024177768</v>
      </c>
    </row>
    <row r="1851" spans="1:16">
      <c r="A1851" s="75" t="s">
        <v>13526</v>
      </c>
      <c r="B1851" s="85">
        <v>1847</v>
      </c>
      <c r="C1851" s="85">
        <v>8928</v>
      </c>
      <c r="D1851" s="85">
        <v>1847</v>
      </c>
      <c r="E1851" s="86" t="s">
        <v>13525</v>
      </c>
      <c r="F1851" s="85" t="s">
        <v>238</v>
      </c>
      <c r="G1851" s="86" t="s">
        <v>2331</v>
      </c>
      <c r="H1851" s="85" t="s">
        <v>945</v>
      </c>
      <c r="I1851" s="85">
        <v>1</v>
      </c>
      <c r="J1851" s="88">
        <v>226.01536168673141</v>
      </c>
      <c r="K1851" s="146">
        <v>214.43608008471952</v>
      </c>
      <c r="L1851" s="147">
        <v>1.0325682835515619E-6</v>
      </c>
      <c r="M1851" s="147">
        <v>13.75767445464534</v>
      </c>
      <c r="N1851" s="87">
        <v>1963.523764641091</v>
      </c>
      <c r="O1851" s="88">
        <v>216.20573588508159</v>
      </c>
      <c r="P1851" s="89">
        <v>110.11108690329574</v>
      </c>
    </row>
    <row r="1852" spans="1:16">
      <c r="A1852" s="75" t="s">
        <v>2501</v>
      </c>
      <c r="B1852" s="85">
        <v>1848</v>
      </c>
      <c r="C1852" s="85">
        <v>1259</v>
      </c>
      <c r="D1852" s="85">
        <v>1848</v>
      </c>
      <c r="E1852" s="86" t="s">
        <v>2502</v>
      </c>
      <c r="F1852" s="85" t="s">
        <v>32</v>
      </c>
      <c r="G1852" s="86" t="s">
        <v>2503</v>
      </c>
      <c r="H1852" s="85" t="s">
        <v>1</v>
      </c>
      <c r="I1852" s="85">
        <v>1</v>
      </c>
      <c r="J1852" s="88">
        <v>0.20124162202727691</v>
      </c>
      <c r="K1852" s="146">
        <v>0.16416602055903898</v>
      </c>
      <c r="L1852" s="147">
        <v>7.3057497033431715E-10</v>
      </c>
      <c r="M1852" s="147">
        <v>4.122851497756169E-3</v>
      </c>
      <c r="N1852" s="87">
        <v>0.81223849618223043</v>
      </c>
      <c r="O1852" s="88">
        <v>0.19650776973162001</v>
      </c>
      <c r="P1852" s="89">
        <v>241.93358312277329</v>
      </c>
    </row>
    <row r="1853" spans="1:16">
      <c r="A1853" s="75" t="s">
        <v>2504</v>
      </c>
      <c r="B1853" s="85">
        <v>1849</v>
      </c>
      <c r="C1853" s="85">
        <v>1260</v>
      </c>
      <c r="D1853" s="85">
        <v>1849</v>
      </c>
      <c r="E1853" s="86" t="s">
        <v>2502</v>
      </c>
      <c r="F1853" s="85" t="s">
        <v>38</v>
      </c>
      <c r="G1853" s="86" t="s">
        <v>2503</v>
      </c>
      <c r="H1853" s="85" t="s">
        <v>1</v>
      </c>
      <c r="I1853" s="85">
        <v>1</v>
      </c>
      <c r="J1853" s="88">
        <v>0.26130088532973927</v>
      </c>
      <c r="K1853" s="146">
        <v>0.24302582645850179</v>
      </c>
      <c r="L1853" s="147">
        <v>1.0196655651435839E-9</v>
      </c>
      <c r="M1853" s="147">
        <v>9.7587117280282798E-3</v>
      </c>
      <c r="N1853" s="87">
        <v>1.5079017915948221</v>
      </c>
      <c r="O1853" s="88">
        <v>0.24865812215104979</v>
      </c>
      <c r="P1853" s="89">
        <v>164.90339326943715</v>
      </c>
    </row>
    <row r="1854" spans="1:16">
      <c r="A1854" s="75" t="s">
        <v>13527</v>
      </c>
      <c r="B1854" s="85">
        <v>1850</v>
      </c>
      <c r="C1854" s="85">
        <v>8929</v>
      </c>
      <c r="D1854" s="85">
        <v>1850</v>
      </c>
      <c r="E1854" s="86" t="s">
        <v>13528</v>
      </c>
      <c r="F1854" s="85" t="s">
        <v>55</v>
      </c>
      <c r="G1854" s="86" t="s">
        <v>2503</v>
      </c>
      <c r="H1854" s="85" t="s">
        <v>1</v>
      </c>
      <c r="I1854" s="85">
        <v>1</v>
      </c>
      <c r="J1854" s="88">
        <v>0.27378474583097978</v>
      </c>
      <c r="K1854" s="146">
        <v>0.25756091701428596</v>
      </c>
      <c r="L1854" s="147">
        <v>1.0797641250654611E-9</v>
      </c>
      <c r="M1854" s="147">
        <v>1.1477504991787089E-2</v>
      </c>
      <c r="N1854" s="87">
        <v>1.6974971922693021</v>
      </c>
      <c r="O1854" s="88">
        <v>0.25998505756673879</v>
      </c>
      <c r="P1854" s="89">
        <v>153.15787192506474</v>
      </c>
    </row>
    <row r="1855" spans="1:16">
      <c r="A1855" s="75" t="s">
        <v>2333</v>
      </c>
      <c r="B1855" s="85">
        <v>1851</v>
      </c>
      <c r="C1855" s="85">
        <v>1163</v>
      </c>
      <c r="D1855" s="85">
        <v>1851</v>
      </c>
      <c r="E1855" s="86" t="s">
        <v>2334</v>
      </c>
      <c r="F1855" s="85" t="s">
        <v>235</v>
      </c>
      <c r="G1855" s="86" t="s">
        <v>2335</v>
      </c>
      <c r="H1855" s="85" t="s">
        <v>1</v>
      </c>
      <c r="I1855" s="85">
        <v>1</v>
      </c>
      <c r="J1855" s="88">
        <v>0.72432836852838289</v>
      </c>
      <c r="K1855" s="146">
        <v>0.59519904384304467</v>
      </c>
      <c r="L1855" s="147">
        <v>2.713869544934583E-9</v>
      </c>
      <c r="M1855" s="147">
        <v>1.4066406077588311E-2</v>
      </c>
      <c r="N1855" s="87">
        <v>3.4584831477911719</v>
      </c>
      <c r="O1855" s="88">
        <v>0.71106937231871314</v>
      </c>
      <c r="P1855" s="89">
        <v>205.60151428606832</v>
      </c>
    </row>
    <row r="1856" spans="1:16">
      <c r="A1856" s="75" t="s">
        <v>13529</v>
      </c>
      <c r="B1856" s="85">
        <v>1852</v>
      </c>
      <c r="C1856" s="85">
        <v>8930</v>
      </c>
      <c r="D1856" s="85">
        <v>1852</v>
      </c>
      <c r="E1856" s="86" t="s">
        <v>13530</v>
      </c>
      <c r="F1856" s="85" t="s">
        <v>235</v>
      </c>
      <c r="G1856" s="86" t="s">
        <v>2335</v>
      </c>
      <c r="H1856" s="85" t="s">
        <v>1</v>
      </c>
      <c r="I1856" s="85">
        <v>1</v>
      </c>
      <c r="J1856" s="88">
        <v>0.78608603764013008</v>
      </c>
      <c r="K1856" s="146">
        <v>0.66787586617778227</v>
      </c>
      <c r="L1856" s="147">
        <v>3.0445989202084679E-9</v>
      </c>
      <c r="M1856" s="147">
        <v>2.3011253278856419E-2</v>
      </c>
      <c r="N1856" s="87">
        <v>4.4267638930461768</v>
      </c>
      <c r="O1856" s="88">
        <v>0.76712478970726816</v>
      </c>
      <c r="P1856" s="89">
        <v>173.29245657585517</v>
      </c>
    </row>
    <row r="1857" spans="1:16">
      <c r="A1857" s="75" t="s">
        <v>2337</v>
      </c>
      <c r="B1857" s="85">
        <v>1853</v>
      </c>
      <c r="C1857" s="85">
        <v>1165</v>
      </c>
      <c r="D1857" s="85">
        <v>1853</v>
      </c>
      <c r="E1857" s="86" t="s">
        <v>2338</v>
      </c>
      <c r="F1857" s="85" t="s">
        <v>509</v>
      </c>
      <c r="G1857" s="86" t="s">
        <v>2339</v>
      </c>
      <c r="H1857" s="85" t="s">
        <v>1</v>
      </c>
      <c r="I1857" s="85">
        <v>1</v>
      </c>
      <c r="J1857" s="88">
        <v>0.76132934066317692</v>
      </c>
      <c r="K1857" s="146">
        <v>0.77369703442595317</v>
      </c>
      <c r="L1857" s="147">
        <v>3.284986760700193E-9</v>
      </c>
      <c r="M1857" s="147">
        <v>2.0696914232750691E-2</v>
      </c>
      <c r="N1857" s="87">
        <v>3.845765804454091</v>
      </c>
      <c r="O1857" s="88">
        <v>0.74222565554113773</v>
      </c>
      <c r="P1857" s="89">
        <v>192.9981421857531</v>
      </c>
    </row>
    <row r="1858" spans="1:16">
      <c r="A1858" s="75" t="s">
        <v>2340</v>
      </c>
      <c r="B1858" s="85">
        <v>1854</v>
      </c>
      <c r="C1858" s="85">
        <v>1166</v>
      </c>
      <c r="D1858" s="85">
        <v>1854</v>
      </c>
      <c r="E1858" s="86" t="s">
        <v>2338</v>
      </c>
      <c r="F1858" s="85" t="s">
        <v>32</v>
      </c>
      <c r="G1858" s="86" t="s">
        <v>2339</v>
      </c>
      <c r="H1858" s="85" t="s">
        <v>1</v>
      </c>
      <c r="I1858" s="85">
        <v>1</v>
      </c>
      <c r="J1858" s="88">
        <v>0.6423413014848246</v>
      </c>
      <c r="K1858" s="146">
        <v>0.43079124286983278</v>
      </c>
      <c r="L1858" s="147">
        <v>2.1632488602659322E-9</v>
      </c>
      <c r="M1858" s="147">
        <v>7.5905411736691634E-3</v>
      </c>
      <c r="N1858" s="87">
        <v>1.971920651940221</v>
      </c>
      <c r="O1858" s="88">
        <v>0.6317783111373837</v>
      </c>
      <c r="P1858" s="89">
        <v>320.38728866486673</v>
      </c>
    </row>
    <row r="1859" spans="1:16">
      <c r="A1859" s="75" t="s">
        <v>2341</v>
      </c>
      <c r="B1859" s="85">
        <v>1855</v>
      </c>
      <c r="C1859" s="85">
        <v>1167</v>
      </c>
      <c r="D1859" s="85">
        <v>1855</v>
      </c>
      <c r="E1859" s="86" t="s">
        <v>2338</v>
      </c>
      <c r="F1859" s="85" t="s">
        <v>31</v>
      </c>
      <c r="G1859" s="86" t="s">
        <v>2339</v>
      </c>
      <c r="H1859" s="85" t="s">
        <v>1</v>
      </c>
      <c r="I1859" s="85">
        <v>1</v>
      </c>
      <c r="J1859" s="88">
        <v>0.78786292683546655</v>
      </c>
      <c r="K1859" s="146">
        <v>0.54828933623934895</v>
      </c>
      <c r="L1859" s="147">
        <v>2.69670013970767E-9</v>
      </c>
      <c r="M1859" s="147">
        <v>1.9654743560287131E-2</v>
      </c>
      <c r="N1859" s="87">
        <v>3.3018330946387091</v>
      </c>
      <c r="O1859" s="88">
        <v>0.7682933470932326</v>
      </c>
      <c r="P1859" s="89">
        <v>232.68691210974134</v>
      </c>
    </row>
    <row r="1860" spans="1:16">
      <c r="A1860" s="75" t="s">
        <v>2343</v>
      </c>
      <c r="B1860" s="85">
        <v>1856</v>
      </c>
      <c r="C1860" s="85">
        <v>1169</v>
      </c>
      <c r="D1860" s="85">
        <v>1856</v>
      </c>
      <c r="E1860" s="86" t="s">
        <v>2338</v>
      </c>
      <c r="F1860" s="85" t="s">
        <v>38</v>
      </c>
      <c r="G1860" s="86" t="s">
        <v>2339</v>
      </c>
      <c r="H1860" s="85" t="s">
        <v>1</v>
      </c>
      <c r="I1860" s="85">
        <v>1</v>
      </c>
      <c r="J1860" s="88">
        <v>0.81204573182960271</v>
      </c>
      <c r="K1860" s="146">
        <v>0.63720626703277272</v>
      </c>
      <c r="L1860" s="147">
        <v>2.9046256953380518E-9</v>
      </c>
      <c r="M1860" s="147">
        <v>2.1775403791064879E-2</v>
      </c>
      <c r="N1860" s="87">
        <v>3.701706261891037</v>
      </c>
      <c r="O1860" s="88">
        <v>0.77819490891838772</v>
      </c>
      <c r="P1860" s="89">
        <v>210.22600224385243</v>
      </c>
    </row>
    <row r="1861" spans="1:16">
      <c r="A1861" s="75" t="s">
        <v>13531</v>
      </c>
      <c r="B1861" s="85">
        <v>1857</v>
      </c>
      <c r="C1861" s="85">
        <v>8931</v>
      </c>
      <c r="D1861" s="85">
        <v>1857</v>
      </c>
      <c r="E1861" s="86" t="s">
        <v>13532</v>
      </c>
      <c r="F1861" s="85" t="s">
        <v>509</v>
      </c>
      <c r="G1861" s="86" t="s">
        <v>2339</v>
      </c>
      <c r="H1861" s="85" t="s">
        <v>1</v>
      </c>
      <c r="I1861" s="85">
        <v>1</v>
      </c>
      <c r="J1861" s="88">
        <v>0.78588508586594397</v>
      </c>
      <c r="K1861" s="146">
        <v>0.80236628712084335</v>
      </c>
      <c r="L1861" s="147">
        <v>3.402217604003236E-9</v>
      </c>
      <c r="M1861" s="147">
        <v>2.4047765804557659E-2</v>
      </c>
      <c r="N1861" s="87">
        <v>4.2151892163085476</v>
      </c>
      <c r="O1861" s="88">
        <v>0.76448960318742243</v>
      </c>
      <c r="P1861" s="89">
        <v>181.36542962997146</v>
      </c>
    </row>
    <row r="1862" spans="1:16">
      <c r="A1862" s="75" t="s">
        <v>13533</v>
      </c>
      <c r="B1862" s="85">
        <v>1858</v>
      </c>
      <c r="C1862" s="85">
        <v>8932</v>
      </c>
      <c r="D1862" s="85">
        <v>1858</v>
      </c>
      <c r="E1862" s="86" t="s">
        <v>13532</v>
      </c>
      <c r="F1862" s="85" t="s">
        <v>32</v>
      </c>
      <c r="G1862" s="86" t="s">
        <v>2339</v>
      </c>
      <c r="H1862" s="85" t="s">
        <v>1</v>
      </c>
      <c r="I1862" s="85">
        <v>1</v>
      </c>
      <c r="J1862" s="88">
        <v>0.64625049141367152</v>
      </c>
      <c r="K1862" s="146">
        <v>0.4350504068746503</v>
      </c>
      <c r="L1862" s="147">
        <v>2.1821963544730721E-9</v>
      </c>
      <c r="M1862" s="147">
        <v>8.150027285306333E-3</v>
      </c>
      <c r="N1862" s="87">
        <v>2.0326163534249768</v>
      </c>
      <c r="O1862" s="88">
        <v>0.63528079074934418</v>
      </c>
      <c r="P1862" s="89">
        <v>312.54338265993499</v>
      </c>
    </row>
    <row r="1863" spans="1:16">
      <c r="A1863" s="75" t="s">
        <v>13534</v>
      </c>
      <c r="B1863" s="85">
        <v>1859</v>
      </c>
      <c r="C1863" s="85">
        <v>8933</v>
      </c>
      <c r="D1863" s="85">
        <v>1859</v>
      </c>
      <c r="E1863" s="86" t="s">
        <v>13532</v>
      </c>
      <c r="F1863" s="85" t="s">
        <v>31</v>
      </c>
      <c r="G1863" s="86" t="s">
        <v>2339</v>
      </c>
      <c r="H1863" s="85" t="s">
        <v>1</v>
      </c>
      <c r="I1863" s="85">
        <v>1</v>
      </c>
      <c r="J1863" s="88">
        <v>0.81154860682463392</v>
      </c>
      <c r="K1863" s="146">
        <v>0.57542864841878649</v>
      </c>
      <c r="L1863" s="147">
        <v>2.8096873670233551E-9</v>
      </c>
      <c r="M1863" s="147">
        <v>2.294982122202982E-2</v>
      </c>
      <c r="N1863" s="87">
        <v>3.6659328594824858</v>
      </c>
      <c r="O1863" s="88">
        <v>0.78953863575796612</v>
      </c>
      <c r="P1863" s="89">
        <v>215.37182104023151</v>
      </c>
    </row>
    <row r="1864" spans="1:16">
      <c r="A1864" s="75" t="s">
        <v>13535</v>
      </c>
      <c r="B1864" s="85">
        <v>1860</v>
      </c>
      <c r="C1864" s="85">
        <v>8934</v>
      </c>
      <c r="D1864" s="85">
        <v>1860</v>
      </c>
      <c r="E1864" s="86" t="s">
        <v>13532</v>
      </c>
      <c r="F1864" s="85" t="s">
        <v>38</v>
      </c>
      <c r="G1864" s="86" t="s">
        <v>2339</v>
      </c>
      <c r="H1864" s="85" t="s">
        <v>1</v>
      </c>
      <c r="I1864" s="85">
        <v>1</v>
      </c>
      <c r="J1864" s="88">
        <v>0.84037288771719432</v>
      </c>
      <c r="K1864" s="146">
        <v>0.67684526439448345</v>
      </c>
      <c r="L1864" s="147">
        <v>3.0619479260829969E-9</v>
      </c>
      <c r="M1864" s="147">
        <v>2.5575172160954701E-2</v>
      </c>
      <c r="N1864" s="87">
        <v>4.1184869576640439</v>
      </c>
      <c r="O1864" s="88">
        <v>0.80391811930411561</v>
      </c>
      <c r="P1864" s="89">
        <v>195.19744206257928</v>
      </c>
    </row>
    <row r="1865" spans="1:16">
      <c r="A1865" s="75" t="s">
        <v>2345</v>
      </c>
      <c r="B1865" s="85">
        <v>1861</v>
      </c>
      <c r="C1865" s="85">
        <v>1171</v>
      </c>
      <c r="D1865" s="85">
        <v>1861</v>
      </c>
      <c r="E1865" s="86" t="s">
        <v>2346</v>
      </c>
      <c r="F1865" s="85" t="s">
        <v>243</v>
      </c>
      <c r="G1865" s="86" t="s">
        <v>2347</v>
      </c>
      <c r="H1865" s="85" t="s">
        <v>1</v>
      </c>
      <c r="I1865" s="85">
        <v>1</v>
      </c>
      <c r="J1865" s="88">
        <v>0.86085052443964449</v>
      </c>
      <c r="K1865" s="146">
        <v>0.75751830566505751</v>
      </c>
      <c r="L1865" s="147">
        <v>3.4088683660102362E-9</v>
      </c>
      <c r="M1865" s="147">
        <v>1.5515059817701019E-2</v>
      </c>
      <c r="N1865" s="87">
        <v>5.8093263083160966</v>
      </c>
      <c r="O1865" s="88">
        <v>0.84909731232470431</v>
      </c>
      <c r="P1865" s="89">
        <v>146.16106365194443</v>
      </c>
    </row>
    <row r="1866" spans="1:16">
      <c r="A1866" s="75" t="s">
        <v>13536</v>
      </c>
      <c r="B1866" s="85">
        <v>1862</v>
      </c>
      <c r="C1866" s="85">
        <v>8935</v>
      </c>
      <c r="D1866" s="85">
        <v>1862</v>
      </c>
      <c r="E1866" s="86" t="s">
        <v>13537</v>
      </c>
      <c r="F1866" s="85" t="s">
        <v>243</v>
      </c>
      <c r="G1866" s="86" t="s">
        <v>2347</v>
      </c>
      <c r="H1866" s="85" t="s">
        <v>1</v>
      </c>
      <c r="I1866" s="85">
        <v>1</v>
      </c>
      <c r="J1866" s="88">
        <v>0.89044368025665255</v>
      </c>
      <c r="K1866" s="146">
        <v>0.79542590634490862</v>
      </c>
      <c r="L1866" s="147">
        <v>3.578865895765758E-9</v>
      </c>
      <c r="M1866" s="147">
        <v>1.9009358520143491E-2</v>
      </c>
      <c r="N1866" s="87">
        <v>6.2517835584718302</v>
      </c>
      <c r="O1866" s="88">
        <v>0.87602326446721579</v>
      </c>
      <c r="P1866" s="89">
        <v>140.12373529472421</v>
      </c>
    </row>
    <row r="1867" spans="1:16">
      <c r="A1867" s="75" t="s">
        <v>2348</v>
      </c>
      <c r="B1867" s="85">
        <v>1863</v>
      </c>
      <c r="C1867" s="85">
        <v>1172</v>
      </c>
      <c r="D1867" s="85">
        <v>1863</v>
      </c>
      <c r="E1867" s="86" t="s">
        <v>2349</v>
      </c>
      <c r="F1867" s="85" t="s">
        <v>243</v>
      </c>
      <c r="G1867" s="86" t="s">
        <v>2350</v>
      </c>
      <c r="H1867" s="85" t="s">
        <v>1</v>
      </c>
      <c r="I1867" s="85">
        <v>1</v>
      </c>
      <c r="J1867" s="88">
        <v>0.85970596119340514</v>
      </c>
      <c r="K1867" s="146">
        <v>0.76641178758381023</v>
      </c>
      <c r="L1867" s="147">
        <v>3.4251074051422051E-9</v>
      </c>
      <c r="M1867" s="147">
        <v>1.6747059739003669E-2</v>
      </c>
      <c r="N1867" s="87">
        <v>6.0280244777074889</v>
      </c>
      <c r="O1867" s="88">
        <v>0.84708270278351838</v>
      </c>
      <c r="P1867" s="89">
        <v>140.52409805503501</v>
      </c>
    </row>
    <row r="1868" spans="1:16">
      <c r="A1868" s="75" t="s">
        <v>13538</v>
      </c>
      <c r="B1868" s="85">
        <v>1864</v>
      </c>
      <c r="C1868" s="85">
        <v>8936</v>
      </c>
      <c r="D1868" s="85">
        <v>1864</v>
      </c>
      <c r="E1868" s="86" t="s">
        <v>13539</v>
      </c>
      <c r="F1868" s="85" t="s">
        <v>243</v>
      </c>
      <c r="G1868" s="86" t="s">
        <v>2350</v>
      </c>
      <c r="H1868" s="85" t="s">
        <v>1</v>
      </c>
      <c r="I1868" s="85">
        <v>1</v>
      </c>
      <c r="J1868" s="88">
        <v>0.8892991170104142</v>
      </c>
      <c r="K1868" s="146">
        <v>0.80431938826365934</v>
      </c>
      <c r="L1868" s="147">
        <v>3.5951049348977289E-9</v>
      </c>
      <c r="M1868" s="147">
        <v>2.024135844144612E-2</v>
      </c>
      <c r="N1868" s="87">
        <v>6.4704817278632172</v>
      </c>
      <c r="O1868" s="88">
        <v>0.87400865492603097</v>
      </c>
      <c r="P1868" s="89">
        <v>135.07628824023581</v>
      </c>
    </row>
    <row r="1869" spans="1:16">
      <c r="A1869" s="75" t="s">
        <v>2351</v>
      </c>
      <c r="B1869" s="85">
        <v>1865</v>
      </c>
      <c r="C1869" s="85">
        <v>1173</v>
      </c>
      <c r="D1869" s="85">
        <v>1865</v>
      </c>
      <c r="E1869" s="86" t="s">
        <v>2352</v>
      </c>
      <c r="F1869" s="85" t="s">
        <v>243</v>
      </c>
      <c r="G1869" s="86" t="s">
        <v>2353</v>
      </c>
      <c r="H1869" s="85" t="s">
        <v>1</v>
      </c>
      <c r="I1869" s="85">
        <v>1</v>
      </c>
      <c r="J1869" s="88">
        <v>0.81002486526138029</v>
      </c>
      <c r="K1869" s="146">
        <v>0.71492679462704789</v>
      </c>
      <c r="L1869" s="147">
        <v>3.21340940341321E-9</v>
      </c>
      <c r="M1869" s="147">
        <v>1.4594751787741269E-2</v>
      </c>
      <c r="N1869" s="87">
        <v>5.4888406738604418</v>
      </c>
      <c r="O1869" s="88">
        <v>0.79894752346344378</v>
      </c>
      <c r="P1869" s="89">
        <v>145.55851971952461</v>
      </c>
    </row>
    <row r="1870" spans="1:16">
      <c r="A1870" s="75" t="s">
        <v>13540</v>
      </c>
      <c r="B1870" s="85">
        <v>1866</v>
      </c>
      <c r="C1870" s="85">
        <v>8937</v>
      </c>
      <c r="D1870" s="85">
        <v>1866</v>
      </c>
      <c r="E1870" s="86" t="s">
        <v>13541</v>
      </c>
      <c r="F1870" s="85" t="s">
        <v>243</v>
      </c>
      <c r="G1870" s="86" t="s">
        <v>2353</v>
      </c>
      <c r="H1870" s="85" t="s">
        <v>1</v>
      </c>
      <c r="I1870" s="85">
        <v>1</v>
      </c>
      <c r="J1870" s="88">
        <v>0.83961802107838901</v>
      </c>
      <c r="K1870" s="146">
        <v>0.752834395306898</v>
      </c>
      <c r="L1870" s="147">
        <v>3.383406933168724E-9</v>
      </c>
      <c r="M1870" s="147">
        <v>1.8089050490183729E-2</v>
      </c>
      <c r="N1870" s="87">
        <v>5.9312979240161683</v>
      </c>
      <c r="O1870" s="88">
        <v>0.82587347560595625</v>
      </c>
      <c r="P1870" s="89">
        <v>139.23992458074764</v>
      </c>
    </row>
    <row r="1871" spans="1:16">
      <c r="A1871" s="75" t="s">
        <v>2355</v>
      </c>
      <c r="B1871" s="85">
        <v>1867</v>
      </c>
      <c r="C1871" s="85">
        <v>1175</v>
      </c>
      <c r="D1871" s="85">
        <v>1867</v>
      </c>
      <c r="E1871" s="86" t="s">
        <v>2356</v>
      </c>
      <c r="F1871" s="85" t="s">
        <v>32</v>
      </c>
      <c r="G1871" s="86" t="s">
        <v>2357</v>
      </c>
      <c r="H1871" s="85" t="s">
        <v>1</v>
      </c>
      <c r="I1871" s="85">
        <v>1</v>
      </c>
      <c r="J1871" s="88">
        <v>0.61024798295487737</v>
      </c>
      <c r="K1871" s="146">
        <v>0.4080141077816547</v>
      </c>
      <c r="L1871" s="147">
        <v>2.0525112433621812E-9</v>
      </c>
      <c r="M1871" s="147">
        <v>9.7883630751883239E-3</v>
      </c>
      <c r="N1871" s="87">
        <v>2.0621374231456908</v>
      </c>
      <c r="O1871" s="88">
        <v>0.60095297467884723</v>
      </c>
      <c r="P1871" s="89">
        <v>291.42236978664715</v>
      </c>
    </row>
    <row r="1872" spans="1:16">
      <c r="A1872" s="75" t="s">
        <v>2359</v>
      </c>
      <c r="B1872" s="85">
        <v>1868</v>
      </c>
      <c r="C1872" s="85">
        <v>1177</v>
      </c>
      <c r="D1872" s="85">
        <v>1868</v>
      </c>
      <c r="E1872" s="86" t="s">
        <v>2356</v>
      </c>
      <c r="F1872" s="85" t="s">
        <v>31</v>
      </c>
      <c r="G1872" s="86" t="s">
        <v>2357</v>
      </c>
      <c r="H1872" s="85" t="s">
        <v>1</v>
      </c>
      <c r="I1872" s="85">
        <v>1</v>
      </c>
      <c r="J1872" s="88">
        <v>0.65806604820546832</v>
      </c>
      <c r="K1872" s="146">
        <v>0.46280969604469224</v>
      </c>
      <c r="L1872" s="147">
        <v>2.2629197270177278E-9</v>
      </c>
      <c r="M1872" s="147">
        <v>1.6750479244603569E-2</v>
      </c>
      <c r="N1872" s="87">
        <v>2.831727401116698</v>
      </c>
      <c r="O1872" s="88">
        <v>0.64134152580673798</v>
      </c>
      <c r="P1872" s="89">
        <v>226.48420379511938</v>
      </c>
    </row>
    <row r="1873" spans="1:16">
      <c r="A1873" s="75" t="s">
        <v>2361</v>
      </c>
      <c r="B1873" s="85">
        <v>1869</v>
      </c>
      <c r="C1873" s="85">
        <v>1179</v>
      </c>
      <c r="D1873" s="85">
        <v>1869</v>
      </c>
      <c r="E1873" s="86" t="s">
        <v>2356</v>
      </c>
      <c r="F1873" s="85" t="s">
        <v>38</v>
      </c>
      <c r="G1873" s="86" t="s">
        <v>2357</v>
      </c>
      <c r="H1873" s="85" t="s">
        <v>1</v>
      </c>
      <c r="I1873" s="85">
        <v>1</v>
      </c>
      <c r="J1873" s="88">
        <v>0.68042943564420477</v>
      </c>
      <c r="K1873" s="146">
        <v>0.53983826425223902</v>
      </c>
      <c r="L1873" s="147">
        <v>2.444520952431045E-9</v>
      </c>
      <c r="M1873" s="147">
        <v>1.856358922642342E-2</v>
      </c>
      <c r="N1873" s="87">
        <v>3.168025504308726</v>
      </c>
      <c r="O1873" s="88">
        <v>0.65158832059236582</v>
      </c>
      <c r="P1873" s="89">
        <v>205.67647568056577</v>
      </c>
    </row>
    <row r="1874" spans="1:16">
      <c r="A1874" s="75" t="s">
        <v>13542</v>
      </c>
      <c r="B1874" s="85">
        <v>1870</v>
      </c>
      <c r="C1874" s="85">
        <v>8938</v>
      </c>
      <c r="D1874" s="85">
        <v>1870</v>
      </c>
      <c r="E1874" s="86" t="s">
        <v>13543</v>
      </c>
      <c r="F1874" s="85" t="s">
        <v>32</v>
      </c>
      <c r="G1874" s="86" t="s">
        <v>2357</v>
      </c>
      <c r="H1874" s="85" t="s">
        <v>1</v>
      </c>
      <c r="I1874" s="85">
        <v>1</v>
      </c>
      <c r="J1874" s="88">
        <v>0.61415717288372262</v>
      </c>
      <c r="K1874" s="146">
        <v>0.41227327178647155</v>
      </c>
      <c r="L1874" s="147">
        <v>2.0714587375693169E-9</v>
      </c>
      <c r="M1874" s="147">
        <v>1.034784918682548E-2</v>
      </c>
      <c r="N1874" s="87">
        <v>2.122833124630445</v>
      </c>
      <c r="O1874" s="88">
        <v>0.6044554542908066</v>
      </c>
      <c r="P1874" s="89">
        <v>284.73997662724133</v>
      </c>
    </row>
    <row r="1875" spans="1:16">
      <c r="A1875" s="75" t="s">
        <v>13544</v>
      </c>
      <c r="B1875" s="85">
        <v>1871</v>
      </c>
      <c r="C1875" s="85">
        <v>8939</v>
      </c>
      <c r="D1875" s="85">
        <v>1871</v>
      </c>
      <c r="E1875" s="86" t="s">
        <v>13543</v>
      </c>
      <c r="F1875" s="85" t="s">
        <v>31</v>
      </c>
      <c r="G1875" s="86" t="s">
        <v>2357</v>
      </c>
      <c r="H1875" s="85" t="s">
        <v>1</v>
      </c>
      <c r="I1875" s="85">
        <v>1</v>
      </c>
      <c r="J1875" s="88">
        <v>0.68175172819463625</v>
      </c>
      <c r="K1875" s="146">
        <v>0.48994900822413212</v>
      </c>
      <c r="L1875" s="147">
        <v>2.3759069543334228E-9</v>
      </c>
      <c r="M1875" s="147">
        <v>2.0045556906346289E-2</v>
      </c>
      <c r="N1875" s="87">
        <v>3.19582716596048</v>
      </c>
      <c r="O1875" s="88">
        <v>0.66258681447147216</v>
      </c>
      <c r="P1875" s="89">
        <v>207.32873840264045</v>
      </c>
    </row>
    <row r="1876" spans="1:16">
      <c r="A1876" s="75" t="s">
        <v>13545</v>
      </c>
      <c r="B1876" s="85">
        <v>1872</v>
      </c>
      <c r="C1876" s="85">
        <v>8940</v>
      </c>
      <c r="D1876" s="85">
        <v>1872</v>
      </c>
      <c r="E1876" s="86" t="s">
        <v>13543</v>
      </c>
      <c r="F1876" s="85" t="s">
        <v>38</v>
      </c>
      <c r="G1876" s="86" t="s">
        <v>2357</v>
      </c>
      <c r="H1876" s="85" t="s">
        <v>1</v>
      </c>
      <c r="I1876" s="85">
        <v>1</v>
      </c>
      <c r="J1876" s="88">
        <v>0.70875659153179438</v>
      </c>
      <c r="K1876" s="146">
        <v>0.57947726161394975</v>
      </c>
      <c r="L1876" s="147">
        <v>2.6018431831759822E-9</v>
      </c>
      <c r="M1876" s="147">
        <v>2.236335759631326E-2</v>
      </c>
      <c r="N1876" s="87">
        <v>3.5848062000817351</v>
      </c>
      <c r="O1876" s="88">
        <v>0.67731153097809216</v>
      </c>
      <c r="P1876" s="89">
        <v>188.93951114083913</v>
      </c>
    </row>
    <row r="1877" spans="1:16">
      <c r="A1877" s="75" t="s">
        <v>2363</v>
      </c>
      <c r="B1877" s="85">
        <v>1873</v>
      </c>
      <c r="C1877" s="85">
        <v>1181</v>
      </c>
      <c r="D1877" s="85">
        <v>1873</v>
      </c>
      <c r="E1877" s="86" t="s">
        <v>2364</v>
      </c>
      <c r="F1877" s="85" t="s">
        <v>243</v>
      </c>
      <c r="G1877" s="86" t="s">
        <v>2365</v>
      </c>
      <c r="H1877" s="85" t="s">
        <v>1</v>
      </c>
      <c r="I1877" s="85">
        <v>1</v>
      </c>
      <c r="J1877" s="88">
        <v>0.86085052443964449</v>
      </c>
      <c r="K1877" s="146">
        <v>0.75751830566505751</v>
      </c>
      <c r="L1877" s="147">
        <v>3.4088683660102362E-9</v>
      </c>
      <c r="M1877" s="147">
        <v>1.5515059817701019E-2</v>
      </c>
      <c r="N1877" s="87">
        <v>5.8093263083160966</v>
      </c>
      <c r="O1877" s="88">
        <v>0.84909731232470431</v>
      </c>
      <c r="P1877" s="89">
        <v>146.16106365194443</v>
      </c>
    </row>
    <row r="1878" spans="1:16">
      <c r="A1878" s="75" t="s">
        <v>13546</v>
      </c>
      <c r="B1878" s="85">
        <v>1874</v>
      </c>
      <c r="C1878" s="85">
        <v>8941</v>
      </c>
      <c r="D1878" s="85">
        <v>1874</v>
      </c>
      <c r="E1878" s="86" t="s">
        <v>13547</v>
      </c>
      <c r="F1878" s="85" t="s">
        <v>243</v>
      </c>
      <c r="G1878" s="86" t="s">
        <v>2365</v>
      </c>
      <c r="H1878" s="85" t="s">
        <v>1</v>
      </c>
      <c r="I1878" s="85">
        <v>1</v>
      </c>
      <c r="J1878" s="88">
        <v>0.89044368025665255</v>
      </c>
      <c r="K1878" s="146">
        <v>0.79542590634490862</v>
      </c>
      <c r="L1878" s="147">
        <v>3.578865895765758E-9</v>
      </c>
      <c r="M1878" s="147">
        <v>1.9009358520143491E-2</v>
      </c>
      <c r="N1878" s="87">
        <v>6.2517835584718302</v>
      </c>
      <c r="O1878" s="88">
        <v>0.87602326446721579</v>
      </c>
      <c r="P1878" s="89">
        <v>140.12373529472421</v>
      </c>
    </row>
    <row r="1879" spans="1:16">
      <c r="A1879" s="75" t="s">
        <v>2366</v>
      </c>
      <c r="B1879" s="85">
        <v>1875</v>
      </c>
      <c r="C1879" s="85">
        <v>1182</v>
      </c>
      <c r="D1879" s="85">
        <v>1875</v>
      </c>
      <c r="E1879" s="86" t="s">
        <v>2367</v>
      </c>
      <c r="F1879" s="85" t="s">
        <v>243</v>
      </c>
      <c r="G1879" s="86" t="s">
        <v>2368</v>
      </c>
      <c r="H1879" s="85" t="s">
        <v>1</v>
      </c>
      <c r="I1879" s="85">
        <v>1</v>
      </c>
      <c r="J1879" s="88">
        <v>0.79738853538288745</v>
      </c>
      <c r="K1879" s="146">
        <v>0.73599588422394957</v>
      </c>
      <c r="L1879" s="147">
        <v>3.237871541811853E-9</v>
      </c>
      <c r="M1879" s="147">
        <v>1.6388265353972281E-2</v>
      </c>
      <c r="N1879" s="87">
        <v>5.8769379698628281</v>
      </c>
      <c r="O1879" s="88">
        <v>0.78479628640225885</v>
      </c>
      <c r="P1879" s="89">
        <v>133.53829671620247</v>
      </c>
    </row>
    <row r="1880" spans="1:16">
      <c r="A1880" s="75" t="s">
        <v>13548</v>
      </c>
      <c r="B1880" s="85">
        <v>1876</v>
      </c>
      <c r="C1880" s="85">
        <v>8942</v>
      </c>
      <c r="D1880" s="85">
        <v>1876</v>
      </c>
      <c r="E1880" s="86" t="s">
        <v>13549</v>
      </c>
      <c r="F1880" s="85" t="s">
        <v>243</v>
      </c>
      <c r="G1880" s="86" t="s">
        <v>2368</v>
      </c>
      <c r="H1880" s="85" t="s">
        <v>1</v>
      </c>
      <c r="I1880" s="85">
        <v>1</v>
      </c>
      <c r="J1880" s="88">
        <v>0.8269816911998964</v>
      </c>
      <c r="K1880" s="146">
        <v>0.77390348490380079</v>
      </c>
      <c r="L1880" s="147">
        <v>3.4078690715673699E-9</v>
      </c>
      <c r="M1880" s="147">
        <v>1.9882564056414729E-2</v>
      </c>
      <c r="N1880" s="87">
        <v>6.3193952200185572</v>
      </c>
      <c r="O1880" s="88">
        <v>0.8117222385447711</v>
      </c>
      <c r="P1880" s="89">
        <v>128.44935476948814</v>
      </c>
    </row>
    <row r="1881" spans="1:16">
      <c r="A1881" s="75" t="s">
        <v>2369</v>
      </c>
      <c r="B1881" s="85">
        <v>1877</v>
      </c>
      <c r="C1881" s="85">
        <v>1183</v>
      </c>
      <c r="D1881" s="85">
        <v>1877</v>
      </c>
      <c r="E1881" s="86" t="s">
        <v>2370</v>
      </c>
      <c r="F1881" s="85" t="s">
        <v>243</v>
      </c>
      <c r="G1881" s="86" t="s">
        <v>2371</v>
      </c>
      <c r="H1881" s="85" t="s">
        <v>1</v>
      </c>
      <c r="I1881" s="85">
        <v>1</v>
      </c>
      <c r="J1881" s="88">
        <v>0.70957192042877137</v>
      </c>
      <c r="K1881" s="146">
        <v>0.63320727477012151</v>
      </c>
      <c r="L1881" s="147">
        <v>2.831826147763767E-9</v>
      </c>
      <c r="M1881" s="147">
        <v>1.2886751351493621E-2</v>
      </c>
      <c r="N1881" s="87">
        <v>4.863381335344398</v>
      </c>
      <c r="O1881" s="88">
        <v>0.69970155811997226</v>
      </c>
      <c r="P1881" s="89">
        <v>143.8714157647733</v>
      </c>
    </row>
    <row r="1882" spans="1:16">
      <c r="A1882" s="75" t="s">
        <v>13550</v>
      </c>
      <c r="B1882" s="85">
        <v>1878</v>
      </c>
      <c r="C1882" s="85">
        <v>8943</v>
      </c>
      <c r="D1882" s="85">
        <v>1878</v>
      </c>
      <c r="E1882" s="86" t="s">
        <v>13551</v>
      </c>
      <c r="F1882" s="85" t="s">
        <v>243</v>
      </c>
      <c r="G1882" s="86" t="s">
        <v>2371</v>
      </c>
      <c r="H1882" s="85" t="s">
        <v>1</v>
      </c>
      <c r="I1882" s="85">
        <v>1</v>
      </c>
      <c r="J1882" s="88">
        <v>0.73916507624578043</v>
      </c>
      <c r="K1882" s="146">
        <v>0.67111487544997206</v>
      </c>
      <c r="L1882" s="147">
        <v>3.0018236775192822E-9</v>
      </c>
      <c r="M1882" s="147">
        <v>1.6381050053936069E-2</v>
      </c>
      <c r="N1882" s="87">
        <v>5.3058385855001209</v>
      </c>
      <c r="O1882" s="88">
        <v>0.7266275102624854</v>
      </c>
      <c r="P1882" s="89">
        <v>136.94866486293506</v>
      </c>
    </row>
    <row r="1883" spans="1:16">
      <c r="A1883" s="75" t="s">
        <v>2373</v>
      </c>
      <c r="B1883" s="85">
        <v>1879</v>
      </c>
      <c r="C1883" s="85">
        <v>1185</v>
      </c>
      <c r="D1883" s="85">
        <v>1879</v>
      </c>
      <c r="E1883" s="86" t="s">
        <v>2374</v>
      </c>
      <c r="F1883" s="85" t="s">
        <v>32</v>
      </c>
      <c r="G1883" s="86" t="s">
        <v>2375</v>
      </c>
      <c r="H1883" s="85" t="s">
        <v>1</v>
      </c>
      <c r="I1883" s="85">
        <v>1</v>
      </c>
      <c r="J1883" s="88">
        <v>0.45164128564747708</v>
      </c>
      <c r="K1883" s="146">
        <v>0.35427990807710208</v>
      </c>
      <c r="L1883" s="147">
        <v>1.6239507616257861E-9</v>
      </c>
      <c r="M1883" s="147">
        <v>1.088423266713137E-2</v>
      </c>
      <c r="N1883" s="87">
        <v>2.2716467131094831</v>
      </c>
      <c r="O1883" s="88">
        <v>0.43738731412866161</v>
      </c>
      <c r="P1883" s="89">
        <v>192.54196156670668</v>
      </c>
    </row>
    <row r="1884" spans="1:16">
      <c r="A1884" s="75" t="s">
        <v>2376</v>
      </c>
      <c r="B1884" s="85">
        <v>1880</v>
      </c>
      <c r="C1884" s="85">
        <v>1186</v>
      </c>
      <c r="D1884" s="85">
        <v>1880</v>
      </c>
      <c r="E1884" s="86" t="s">
        <v>2374</v>
      </c>
      <c r="F1884" s="85" t="s">
        <v>31</v>
      </c>
      <c r="G1884" s="86" t="s">
        <v>2375</v>
      </c>
      <c r="H1884" s="85" t="s">
        <v>1</v>
      </c>
      <c r="I1884" s="85">
        <v>1</v>
      </c>
      <c r="J1884" s="88">
        <v>0.53495764416378278</v>
      </c>
      <c r="K1884" s="146">
        <v>0.42961749034485852</v>
      </c>
      <c r="L1884" s="147">
        <v>1.9555087443007239E-9</v>
      </c>
      <c r="M1884" s="147">
        <v>1.8434906013168509E-2</v>
      </c>
      <c r="N1884" s="87">
        <v>3.2096451110613979</v>
      </c>
      <c r="O1884" s="88">
        <v>0.51458952788601442</v>
      </c>
      <c r="P1884" s="89">
        <v>160.32598934772722</v>
      </c>
    </row>
    <row r="1885" spans="1:16">
      <c r="A1885" s="75" t="s">
        <v>2377</v>
      </c>
      <c r="B1885" s="85">
        <v>1881</v>
      </c>
      <c r="C1885" s="85">
        <v>1187</v>
      </c>
      <c r="D1885" s="85">
        <v>1881</v>
      </c>
      <c r="E1885" s="86" t="s">
        <v>2374</v>
      </c>
      <c r="F1885" s="85" t="s">
        <v>38</v>
      </c>
      <c r="G1885" s="86" t="s">
        <v>2375</v>
      </c>
      <c r="H1885" s="85" t="s">
        <v>1</v>
      </c>
      <c r="I1885" s="85">
        <v>1</v>
      </c>
      <c r="J1885" s="88">
        <v>0.57089277232659674</v>
      </c>
      <c r="K1885" s="146">
        <v>0.51355750768034747</v>
      </c>
      <c r="L1885" s="147">
        <v>2.1726601619143649E-9</v>
      </c>
      <c r="M1885" s="147">
        <v>1.969830317499079E-2</v>
      </c>
      <c r="N1885" s="87">
        <v>3.499285680093347</v>
      </c>
      <c r="O1885" s="88">
        <v>0.54060823332734675</v>
      </c>
      <c r="P1885" s="89">
        <v>154.49102552636558</v>
      </c>
    </row>
    <row r="1886" spans="1:16">
      <c r="A1886" s="75" t="s">
        <v>2378</v>
      </c>
      <c r="B1886" s="85">
        <v>1882</v>
      </c>
      <c r="C1886" s="85">
        <v>1188</v>
      </c>
      <c r="D1886" s="85">
        <v>1882</v>
      </c>
      <c r="E1886" s="86" t="s">
        <v>2374</v>
      </c>
      <c r="F1886" s="85" t="s">
        <v>243</v>
      </c>
      <c r="G1886" s="86" t="s">
        <v>2375</v>
      </c>
      <c r="H1886" s="85" t="s">
        <v>1</v>
      </c>
      <c r="I1886" s="85">
        <v>1</v>
      </c>
      <c r="J1886" s="88">
        <v>0.64666356854859197</v>
      </c>
      <c r="K1886" s="146">
        <v>0.63129319276942675</v>
      </c>
      <c r="L1886" s="147">
        <v>2.706730969969031E-9</v>
      </c>
      <c r="M1886" s="147">
        <v>1.497312962575049E-2</v>
      </c>
      <c r="N1886" s="87">
        <v>5.205194512555555</v>
      </c>
      <c r="O1886" s="88">
        <v>0.63492991473376337</v>
      </c>
      <c r="P1886" s="89">
        <v>121.98005534706456</v>
      </c>
    </row>
    <row r="1887" spans="1:16">
      <c r="A1887" s="75" t="s">
        <v>13552</v>
      </c>
      <c r="B1887" s="85">
        <v>1883</v>
      </c>
      <c r="C1887" s="85">
        <v>8944</v>
      </c>
      <c r="D1887" s="85">
        <v>1883</v>
      </c>
      <c r="E1887" s="86" t="s">
        <v>13553</v>
      </c>
      <c r="F1887" s="85" t="s">
        <v>32</v>
      </c>
      <c r="G1887" s="86" t="s">
        <v>2375</v>
      </c>
      <c r="H1887" s="85" t="s">
        <v>1</v>
      </c>
      <c r="I1887" s="85">
        <v>1</v>
      </c>
      <c r="J1887" s="88">
        <v>0.45555047557632422</v>
      </c>
      <c r="K1887" s="146">
        <v>0.35853907208191954</v>
      </c>
      <c r="L1887" s="147">
        <v>1.642898255832928E-9</v>
      </c>
      <c r="M1887" s="147">
        <v>1.1443718778768531E-2</v>
      </c>
      <c r="N1887" s="87">
        <v>2.3323424145942382</v>
      </c>
      <c r="O1887" s="88">
        <v>0.4408897937406217</v>
      </c>
      <c r="P1887" s="89">
        <v>189.03304719831377</v>
      </c>
    </row>
    <row r="1888" spans="1:16">
      <c r="A1888" s="75" t="s">
        <v>13554</v>
      </c>
      <c r="B1888" s="85">
        <v>1884</v>
      </c>
      <c r="C1888" s="85">
        <v>8945</v>
      </c>
      <c r="D1888" s="85">
        <v>1884</v>
      </c>
      <c r="E1888" s="86" t="s">
        <v>13553</v>
      </c>
      <c r="F1888" s="85" t="s">
        <v>31</v>
      </c>
      <c r="G1888" s="86" t="s">
        <v>2375</v>
      </c>
      <c r="H1888" s="85" t="s">
        <v>1</v>
      </c>
      <c r="I1888" s="85">
        <v>1</v>
      </c>
      <c r="J1888" s="88">
        <v>0.55864332415294649</v>
      </c>
      <c r="K1888" s="146">
        <v>0.45675680252429524</v>
      </c>
      <c r="L1888" s="147">
        <v>2.068495971616395E-9</v>
      </c>
      <c r="M1888" s="147">
        <v>2.1729983674911239E-2</v>
      </c>
      <c r="N1888" s="87">
        <v>3.5737448759051782</v>
      </c>
      <c r="O1888" s="88">
        <v>0.53583481655074505</v>
      </c>
      <c r="P1888" s="89">
        <v>149.93650502682451</v>
      </c>
    </row>
    <row r="1889" spans="1:16">
      <c r="A1889" s="75" t="s">
        <v>13555</v>
      </c>
      <c r="B1889" s="85">
        <v>1885</v>
      </c>
      <c r="C1889" s="85">
        <v>8946</v>
      </c>
      <c r="D1889" s="85">
        <v>1885</v>
      </c>
      <c r="E1889" s="86" t="s">
        <v>13553</v>
      </c>
      <c r="F1889" s="85" t="s">
        <v>38</v>
      </c>
      <c r="G1889" s="86" t="s">
        <v>2375</v>
      </c>
      <c r="H1889" s="85" t="s">
        <v>1</v>
      </c>
      <c r="I1889" s="85">
        <v>1</v>
      </c>
      <c r="J1889" s="88">
        <v>0.59951342937997176</v>
      </c>
      <c r="K1889" s="146">
        <v>0.55351644505873621</v>
      </c>
      <c r="L1889" s="147">
        <v>2.3310661815184181E-9</v>
      </c>
      <c r="M1889" s="147">
        <v>2.354826000710402E-2</v>
      </c>
      <c r="N1889" s="87">
        <v>3.9206222087235418</v>
      </c>
      <c r="O1889" s="88">
        <v>0.56659454055913772</v>
      </c>
      <c r="P1889" s="89">
        <v>144.51648498507257</v>
      </c>
    </row>
    <row r="1890" spans="1:16">
      <c r="A1890" s="75" t="s">
        <v>13556</v>
      </c>
      <c r="B1890" s="85">
        <v>1886</v>
      </c>
      <c r="C1890" s="85">
        <v>8947</v>
      </c>
      <c r="D1890" s="85">
        <v>1886</v>
      </c>
      <c r="E1890" s="86" t="s">
        <v>13553</v>
      </c>
      <c r="F1890" s="85" t="s">
        <v>243</v>
      </c>
      <c r="G1890" s="86" t="s">
        <v>2375</v>
      </c>
      <c r="H1890" s="85" t="s">
        <v>1</v>
      </c>
      <c r="I1890" s="85">
        <v>1</v>
      </c>
      <c r="J1890" s="88">
        <v>0.67625672436560169</v>
      </c>
      <c r="K1890" s="146">
        <v>0.66920079344927674</v>
      </c>
      <c r="L1890" s="147">
        <v>2.8767284997245491E-9</v>
      </c>
      <c r="M1890" s="147">
        <v>1.8467428328192939E-2</v>
      </c>
      <c r="N1890" s="87">
        <v>5.647651762711277</v>
      </c>
      <c r="O1890" s="88">
        <v>0.66185586687627673</v>
      </c>
      <c r="P1890" s="89">
        <v>117.19133804357274</v>
      </c>
    </row>
    <row r="1891" spans="1:16">
      <c r="A1891" s="75" t="s">
        <v>2379</v>
      </c>
      <c r="B1891" s="85">
        <v>1887</v>
      </c>
      <c r="C1891" s="85">
        <v>1189</v>
      </c>
      <c r="D1891" s="85">
        <v>1887</v>
      </c>
      <c r="E1891" s="86" t="s">
        <v>2380</v>
      </c>
      <c r="F1891" s="85" t="s">
        <v>32</v>
      </c>
      <c r="G1891" s="86" t="s">
        <v>2381</v>
      </c>
      <c r="H1891" s="85" t="s">
        <v>1</v>
      </c>
      <c r="I1891" s="85">
        <v>1</v>
      </c>
      <c r="J1891" s="88">
        <v>0.30782927073402211</v>
      </c>
      <c r="K1891" s="146">
        <v>0.27971350240122123</v>
      </c>
      <c r="L1891" s="147">
        <v>1.183331693622616E-9</v>
      </c>
      <c r="M1891" s="147">
        <v>1.1614299240641361E-2</v>
      </c>
      <c r="N1891" s="87">
        <v>2.218314453855978</v>
      </c>
      <c r="O1891" s="88">
        <v>0.2929370400919063</v>
      </c>
      <c r="P1891" s="89">
        <v>132.0538842375162</v>
      </c>
    </row>
    <row r="1892" spans="1:16">
      <c r="A1892" s="75" t="s">
        <v>2382</v>
      </c>
      <c r="B1892" s="85">
        <v>1888</v>
      </c>
      <c r="C1892" s="85">
        <v>1190</v>
      </c>
      <c r="D1892" s="85">
        <v>1888</v>
      </c>
      <c r="E1892" s="86" t="s">
        <v>2380</v>
      </c>
      <c r="F1892" s="85" t="s">
        <v>31</v>
      </c>
      <c r="G1892" s="86" t="s">
        <v>2381</v>
      </c>
      <c r="H1892" s="85" t="s">
        <v>1</v>
      </c>
      <c r="I1892" s="85">
        <v>1</v>
      </c>
      <c r="J1892" s="88">
        <v>0.37221325752731937</v>
      </c>
      <c r="K1892" s="146">
        <v>0.34360654977057409</v>
      </c>
      <c r="L1892" s="147">
        <v>1.457692085618101E-9</v>
      </c>
      <c r="M1892" s="147">
        <v>1.670610255552122E-2</v>
      </c>
      <c r="N1892" s="87">
        <v>2.979101485672687</v>
      </c>
      <c r="O1892" s="88">
        <v>0.35263276639724589</v>
      </c>
      <c r="P1892" s="89">
        <v>118.36883305021773</v>
      </c>
    </row>
    <row r="1893" spans="1:16">
      <c r="A1893" s="75" t="s">
        <v>2383</v>
      </c>
      <c r="B1893" s="85">
        <v>1889</v>
      </c>
      <c r="C1893" s="85">
        <v>1191</v>
      </c>
      <c r="D1893" s="85">
        <v>1889</v>
      </c>
      <c r="E1893" s="86" t="s">
        <v>2380</v>
      </c>
      <c r="F1893" s="85" t="s">
        <v>38</v>
      </c>
      <c r="G1893" s="86" t="s">
        <v>2381</v>
      </c>
      <c r="H1893" s="85" t="s">
        <v>1</v>
      </c>
      <c r="I1893" s="85">
        <v>1</v>
      </c>
      <c r="J1893" s="88">
        <v>0.4142985623609704</v>
      </c>
      <c r="K1893" s="146">
        <v>0.42275810729238661</v>
      </c>
      <c r="L1893" s="147">
        <v>1.677339407678945E-9</v>
      </c>
      <c r="M1893" s="147">
        <v>1.7464399796708271E-2</v>
      </c>
      <c r="N1893" s="87">
        <v>3.212439081738367</v>
      </c>
      <c r="O1893" s="88">
        <v>0.38764333109296017</v>
      </c>
      <c r="P1893" s="89">
        <v>120.66947301711706</v>
      </c>
    </row>
    <row r="1894" spans="1:16">
      <c r="A1894" s="75" t="s">
        <v>13557</v>
      </c>
      <c r="B1894" s="85">
        <v>1890</v>
      </c>
      <c r="C1894" s="85">
        <v>8948</v>
      </c>
      <c r="D1894" s="85">
        <v>1890</v>
      </c>
      <c r="E1894" s="86" t="s">
        <v>13558</v>
      </c>
      <c r="F1894" s="85" t="s">
        <v>32</v>
      </c>
      <c r="G1894" s="86" t="s">
        <v>2381</v>
      </c>
      <c r="H1894" s="85" t="s">
        <v>1</v>
      </c>
      <c r="I1894" s="85">
        <v>1</v>
      </c>
      <c r="J1894" s="88">
        <v>0.31173846066286942</v>
      </c>
      <c r="K1894" s="146">
        <v>0.28397266640603885</v>
      </c>
      <c r="L1894" s="147">
        <v>1.202279187829755E-9</v>
      </c>
      <c r="M1894" s="147">
        <v>1.217378535227852E-2</v>
      </c>
      <c r="N1894" s="87">
        <v>2.2790101553407331</v>
      </c>
      <c r="O1894" s="88">
        <v>0.296439519703867</v>
      </c>
      <c r="P1894" s="89">
        <v>130.0738037560638</v>
      </c>
    </row>
    <row r="1895" spans="1:16">
      <c r="A1895" s="75" t="s">
        <v>13559</v>
      </c>
      <c r="B1895" s="85">
        <v>1891</v>
      </c>
      <c r="C1895" s="85">
        <v>8949</v>
      </c>
      <c r="D1895" s="85">
        <v>1891</v>
      </c>
      <c r="E1895" s="86" t="s">
        <v>13558</v>
      </c>
      <c r="F1895" s="85" t="s">
        <v>31</v>
      </c>
      <c r="G1895" s="86" t="s">
        <v>2381</v>
      </c>
      <c r="H1895" s="85" t="s">
        <v>1</v>
      </c>
      <c r="I1895" s="85">
        <v>1</v>
      </c>
      <c r="J1895" s="88">
        <v>0.39589893751648553</v>
      </c>
      <c r="K1895" s="146">
        <v>0.37074586195001186</v>
      </c>
      <c r="L1895" s="147">
        <v>1.570679312933789E-9</v>
      </c>
      <c r="M1895" s="147">
        <v>2.0001180217263929E-2</v>
      </c>
      <c r="N1895" s="87">
        <v>3.343201250516465</v>
      </c>
      <c r="O1895" s="88">
        <v>0.3738780550619783</v>
      </c>
      <c r="P1895" s="89">
        <v>111.83235080574967</v>
      </c>
    </row>
    <row r="1896" spans="1:16">
      <c r="A1896" s="75" t="s">
        <v>13560</v>
      </c>
      <c r="B1896" s="85">
        <v>1892</v>
      </c>
      <c r="C1896" s="85">
        <v>8950</v>
      </c>
      <c r="D1896" s="85">
        <v>1892</v>
      </c>
      <c r="E1896" s="86" t="s">
        <v>13558</v>
      </c>
      <c r="F1896" s="85" t="s">
        <v>38</v>
      </c>
      <c r="G1896" s="86" t="s">
        <v>2381</v>
      </c>
      <c r="H1896" s="85" t="s">
        <v>1</v>
      </c>
      <c r="I1896" s="85">
        <v>1</v>
      </c>
      <c r="J1896" s="88">
        <v>0.44262571824855951</v>
      </c>
      <c r="K1896" s="146">
        <v>0.46239710465409717</v>
      </c>
      <c r="L1896" s="147">
        <v>1.834661638423882E-9</v>
      </c>
      <c r="M1896" s="147">
        <v>2.126416816659811E-2</v>
      </c>
      <c r="N1896" s="87">
        <v>3.6292197775113708</v>
      </c>
      <c r="O1896" s="88">
        <v>0.41336654147868601</v>
      </c>
      <c r="P1896" s="89">
        <v>113.89956156420479</v>
      </c>
    </row>
    <row r="1897" spans="1:16">
      <c r="A1897" s="75" t="s">
        <v>2384</v>
      </c>
      <c r="B1897" s="85">
        <v>1893</v>
      </c>
      <c r="C1897" s="85">
        <v>1192</v>
      </c>
      <c r="D1897" s="85">
        <v>1893</v>
      </c>
      <c r="E1897" s="86" t="s">
        <v>2385</v>
      </c>
      <c r="F1897" s="85" t="s">
        <v>32</v>
      </c>
      <c r="G1897" s="86" t="s">
        <v>2386</v>
      </c>
      <c r="H1897" s="85" t="s">
        <v>1</v>
      </c>
      <c r="I1897" s="85">
        <v>1</v>
      </c>
      <c r="J1897" s="88">
        <v>0.21130411002273669</v>
      </c>
      <c r="K1897" s="146">
        <v>0.22957142492189905</v>
      </c>
      <c r="L1897" s="147">
        <v>8.8740555857940396E-10</v>
      </c>
      <c r="M1897" s="147">
        <v>1.209353316196171E-2</v>
      </c>
      <c r="N1897" s="87">
        <v>2.180682001892237</v>
      </c>
      <c r="O1897" s="88">
        <v>0.1959970606209149</v>
      </c>
      <c r="P1897" s="89">
        <v>89.878790420080932</v>
      </c>
    </row>
    <row r="1898" spans="1:16">
      <c r="A1898" s="75" t="s">
        <v>2387</v>
      </c>
      <c r="B1898" s="85">
        <v>1894</v>
      </c>
      <c r="C1898" s="85">
        <v>1193</v>
      </c>
      <c r="D1898" s="85">
        <v>1894</v>
      </c>
      <c r="E1898" s="86" t="s">
        <v>2385</v>
      </c>
      <c r="F1898" s="85" t="s">
        <v>31</v>
      </c>
      <c r="G1898" s="86" t="s">
        <v>2386</v>
      </c>
      <c r="H1898" s="85" t="s">
        <v>1</v>
      </c>
      <c r="I1898" s="85">
        <v>1</v>
      </c>
      <c r="J1898" s="88">
        <v>0.26294928279249541</v>
      </c>
      <c r="K1898" s="146">
        <v>0.28573666545338094</v>
      </c>
      <c r="L1898" s="147">
        <v>1.12319472017593E-9</v>
      </c>
      <c r="M1898" s="147">
        <v>1.5534440961818999E-2</v>
      </c>
      <c r="N1898" s="87">
        <v>2.8220198869033069</v>
      </c>
      <c r="O1898" s="88">
        <v>0.24391317206105231</v>
      </c>
      <c r="P1898" s="89">
        <v>86.43212373981747</v>
      </c>
    </row>
    <row r="1899" spans="1:16">
      <c r="A1899" s="75" t="s">
        <v>2388</v>
      </c>
      <c r="B1899" s="85">
        <v>1895</v>
      </c>
      <c r="C1899" s="85">
        <v>1194</v>
      </c>
      <c r="D1899" s="85">
        <v>1895</v>
      </c>
      <c r="E1899" s="86" t="s">
        <v>2385</v>
      </c>
      <c r="F1899" s="85" t="s">
        <v>38</v>
      </c>
      <c r="G1899" s="86" t="s">
        <v>2386</v>
      </c>
      <c r="H1899" s="85" t="s">
        <v>1</v>
      </c>
      <c r="I1899" s="85">
        <v>1</v>
      </c>
      <c r="J1899" s="88">
        <v>0.30846954636094481</v>
      </c>
      <c r="K1899" s="146">
        <v>0.36082868362146536</v>
      </c>
      <c r="L1899" s="147">
        <v>1.3408228146990971E-9</v>
      </c>
      <c r="M1899" s="147">
        <v>1.596094223822667E-2</v>
      </c>
      <c r="N1899" s="87">
        <v>3.0108232685260261</v>
      </c>
      <c r="O1899" s="88">
        <v>0.28422433281196441</v>
      </c>
      <c r="P1899" s="89">
        <v>94.400868952732935</v>
      </c>
    </row>
    <row r="1900" spans="1:16">
      <c r="A1900" s="75" t="s">
        <v>13561</v>
      </c>
      <c r="B1900" s="85">
        <v>1896</v>
      </c>
      <c r="C1900" s="85">
        <v>8951</v>
      </c>
      <c r="D1900" s="85">
        <v>1896</v>
      </c>
      <c r="E1900" s="86" t="s">
        <v>13562</v>
      </c>
      <c r="F1900" s="85" t="s">
        <v>32</v>
      </c>
      <c r="G1900" s="86" t="s">
        <v>2386</v>
      </c>
      <c r="H1900" s="85" t="s">
        <v>1</v>
      </c>
      <c r="I1900" s="85">
        <v>1</v>
      </c>
      <c r="J1900" s="88">
        <v>0.21521329995158359</v>
      </c>
      <c r="K1900" s="146">
        <v>0.23383058892671671</v>
      </c>
      <c r="L1900" s="147">
        <v>9.0635305278654217E-10</v>
      </c>
      <c r="M1900" s="147">
        <v>1.2653019273598871E-2</v>
      </c>
      <c r="N1900" s="87">
        <v>2.2413777033769908</v>
      </c>
      <c r="O1900" s="88">
        <v>0.19949954023287531</v>
      </c>
      <c r="P1900" s="89">
        <v>89.007550995219432</v>
      </c>
    </row>
    <row r="1901" spans="1:16">
      <c r="A1901" s="75" t="s">
        <v>13563</v>
      </c>
      <c r="B1901" s="85">
        <v>1897</v>
      </c>
      <c r="C1901" s="85">
        <v>8952</v>
      </c>
      <c r="D1901" s="85">
        <v>1897</v>
      </c>
      <c r="E1901" s="86" t="s">
        <v>13562</v>
      </c>
      <c r="F1901" s="85" t="s">
        <v>31</v>
      </c>
      <c r="G1901" s="86" t="s">
        <v>2386</v>
      </c>
      <c r="H1901" s="85" t="s">
        <v>1</v>
      </c>
      <c r="I1901" s="85">
        <v>1</v>
      </c>
      <c r="J1901" s="88">
        <v>0.28663496278166051</v>
      </c>
      <c r="K1901" s="146">
        <v>0.31287597763281827</v>
      </c>
      <c r="L1901" s="147">
        <v>1.2361819474916229E-9</v>
      </c>
      <c r="M1901" s="147">
        <v>1.8829518623561751E-2</v>
      </c>
      <c r="N1901" s="87">
        <v>3.1861196517470902</v>
      </c>
      <c r="O1901" s="88">
        <v>0.26515846072578392</v>
      </c>
      <c r="P1901" s="89">
        <v>83.223007830351193</v>
      </c>
    </row>
    <row r="1902" spans="1:16">
      <c r="A1902" s="75" t="s">
        <v>13564</v>
      </c>
      <c r="B1902" s="85">
        <v>1898</v>
      </c>
      <c r="C1902" s="85">
        <v>8953</v>
      </c>
      <c r="D1902" s="85">
        <v>1898</v>
      </c>
      <c r="E1902" s="86" t="s">
        <v>13562</v>
      </c>
      <c r="F1902" s="85" t="s">
        <v>38</v>
      </c>
      <c r="G1902" s="86" t="s">
        <v>2386</v>
      </c>
      <c r="H1902" s="85" t="s">
        <v>1</v>
      </c>
      <c r="I1902" s="85">
        <v>1</v>
      </c>
      <c r="J1902" s="88">
        <v>0.33679670224853442</v>
      </c>
      <c r="K1902" s="146">
        <v>0.40046768098317648</v>
      </c>
      <c r="L1902" s="147">
        <v>1.4981450454440359E-9</v>
      </c>
      <c r="M1902" s="147">
        <v>1.9760710608116499E-2</v>
      </c>
      <c r="N1902" s="87">
        <v>3.4276039642990339</v>
      </c>
      <c r="O1902" s="88">
        <v>0.30994754319769008</v>
      </c>
      <c r="P1902" s="89">
        <v>90.426883159786598</v>
      </c>
    </row>
    <row r="1903" spans="1:16">
      <c r="A1903" s="75" t="s">
        <v>2389</v>
      </c>
      <c r="B1903" s="85">
        <v>1899</v>
      </c>
      <c r="C1903" s="85">
        <v>1195</v>
      </c>
      <c r="D1903" s="85">
        <v>1899</v>
      </c>
      <c r="E1903" s="86" t="s">
        <v>2390</v>
      </c>
      <c r="F1903" s="85" t="s">
        <v>32</v>
      </c>
      <c r="G1903" s="86" t="s">
        <v>2391</v>
      </c>
      <c r="H1903" s="85" t="s">
        <v>1</v>
      </c>
      <c r="I1903" s="85">
        <v>1</v>
      </c>
      <c r="J1903" s="88">
        <v>0.59722952339781632</v>
      </c>
      <c r="K1903" s="146">
        <v>0.40428736089533912</v>
      </c>
      <c r="L1903" s="147">
        <v>2.019291574523707E-9</v>
      </c>
      <c r="M1903" s="147">
        <v>7.1022488383658882E-3</v>
      </c>
      <c r="N1903" s="87">
        <v>1.8505690430119071</v>
      </c>
      <c r="O1903" s="88">
        <v>0.58731051400443191</v>
      </c>
      <c r="P1903" s="89">
        <v>317.36752336921751</v>
      </c>
    </row>
    <row r="1904" spans="1:16">
      <c r="A1904" s="75" t="s">
        <v>2393</v>
      </c>
      <c r="B1904" s="85">
        <v>1900</v>
      </c>
      <c r="C1904" s="85">
        <v>1197</v>
      </c>
      <c r="D1904" s="85">
        <v>1900</v>
      </c>
      <c r="E1904" s="86" t="s">
        <v>2390</v>
      </c>
      <c r="F1904" s="85" t="s">
        <v>31</v>
      </c>
      <c r="G1904" s="86" t="s">
        <v>2391</v>
      </c>
      <c r="H1904" s="85" t="s">
        <v>1</v>
      </c>
      <c r="I1904" s="85">
        <v>1</v>
      </c>
      <c r="J1904" s="88">
        <v>0.69538876610327194</v>
      </c>
      <c r="K1904" s="146">
        <v>0.48355490229155218</v>
      </c>
      <c r="L1904" s="147">
        <v>2.3794247009534769E-9</v>
      </c>
      <c r="M1904" s="147">
        <v>1.7244466067009561E-2</v>
      </c>
      <c r="N1904" s="87">
        <v>2.8993879194787269</v>
      </c>
      <c r="O1904" s="88">
        <v>0.67820488738721962</v>
      </c>
      <c r="P1904" s="89">
        <v>233.91312450151625</v>
      </c>
    </row>
    <row r="1905" spans="1:16">
      <c r="A1905" s="75" t="s">
        <v>2395</v>
      </c>
      <c r="B1905" s="85">
        <v>1901</v>
      </c>
      <c r="C1905" s="85">
        <v>1199</v>
      </c>
      <c r="D1905" s="85">
        <v>1901</v>
      </c>
      <c r="E1905" s="86" t="s">
        <v>2390</v>
      </c>
      <c r="F1905" s="85" t="s">
        <v>38</v>
      </c>
      <c r="G1905" s="86" t="s">
        <v>2391</v>
      </c>
      <c r="H1905" s="85" t="s">
        <v>1</v>
      </c>
      <c r="I1905" s="85">
        <v>1</v>
      </c>
      <c r="J1905" s="88">
        <v>0.71627408570601847</v>
      </c>
      <c r="K1905" s="146">
        <v>0.56151264964637959</v>
      </c>
      <c r="L1905" s="147">
        <v>2.5610623312265009E-9</v>
      </c>
      <c r="M1905" s="147">
        <v>1.9113878029119191E-2</v>
      </c>
      <c r="N1905" s="87">
        <v>3.2493718040397579</v>
      </c>
      <c r="O1905" s="88">
        <v>0.68649051360481861</v>
      </c>
      <c r="P1905" s="89">
        <v>211.26868668933</v>
      </c>
    </row>
    <row r="1906" spans="1:16">
      <c r="A1906" s="75" t="s">
        <v>13565</v>
      </c>
      <c r="B1906" s="85">
        <v>1902</v>
      </c>
      <c r="C1906" s="85">
        <v>8954</v>
      </c>
      <c r="D1906" s="85">
        <v>1902</v>
      </c>
      <c r="E1906" s="86" t="s">
        <v>13566</v>
      </c>
      <c r="F1906" s="85" t="s">
        <v>32</v>
      </c>
      <c r="G1906" s="86" t="s">
        <v>2391</v>
      </c>
      <c r="H1906" s="85" t="s">
        <v>1</v>
      </c>
      <c r="I1906" s="85">
        <v>1</v>
      </c>
      <c r="J1906" s="88">
        <v>0.60113871332666247</v>
      </c>
      <c r="K1906" s="146">
        <v>0.40854652490015625</v>
      </c>
      <c r="L1906" s="147">
        <v>2.038239068730841E-9</v>
      </c>
      <c r="M1906" s="147">
        <v>7.6617349500030319E-3</v>
      </c>
      <c r="N1906" s="87">
        <v>1.911264744496658</v>
      </c>
      <c r="O1906" s="88">
        <v>0.59081299361639128</v>
      </c>
      <c r="P1906" s="89">
        <v>309.12148372829694</v>
      </c>
    </row>
    <row r="1907" spans="1:16">
      <c r="A1907" s="75" t="s">
        <v>13567</v>
      </c>
      <c r="B1907" s="85">
        <v>1903</v>
      </c>
      <c r="C1907" s="85">
        <v>8955</v>
      </c>
      <c r="D1907" s="85">
        <v>1903</v>
      </c>
      <c r="E1907" s="86" t="s">
        <v>13566</v>
      </c>
      <c r="F1907" s="85" t="s">
        <v>31</v>
      </c>
      <c r="G1907" s="86" t="s">
        <v>2391</v>
      </c>
      <c r="H1907" s="85" t="s">
        <v>1</v>
      </c>
      <c r="I1907" s="85">
        <v>1</v>
      </c>
      <c r="J1907" s="88">
        <v>0.7190744460924362</v>
      </c>
      <c r="K1907" s="146">
        <v>0.51069421447098939</v>
      </c>
      <c r="L1907" s="147">
        <v>2.4924119282691591E-9</v>
      </c>
      <c r="M1907" s="147">
        <v>2.0539543728752271E-2</v>
      </c>
      <c r="N1907" s="87">
        <v>3.263487684322508</v>
      </c>
      <c r="O1907" s="88">
        <v>0.69945017605195092</v>
      </c>
      <c r="P1907" s="89">
        <v>214.32597383837074</v>
      </c>
    </row>
    <row r="1908" spans="1:16">
      <c r="A1908" s="75" t="s">
        <v>13568</v>
      </c>
      <c r="B1908" s="85">
        <v>1904</v>
      </c>
      <c r="C1908" s="85">
        <v>8956</v>
      </c>
      <c r="D1908" s="85">
        <v>1904</v>
      </c>
      <c r="E1908" s="86" t="s">
        <v>13566</v>
      </c>
      <c r="F1908" s="85" t="s">
        <v>38</v>
      </c>
      <c r="G1908" s="86" t="s">
        <v>2391</v>
      </c>
      <c r="H1908" s="85" t="s">
        <v>1</v>
      </c>
      <c r="I1908" s="85">
        <v>1</v>
      </c>
      <c r="J1908" s="88">
        <v>0.7446012415936103</v>
      </c>
      <c r="K1908" s="146">
        <v>0.60115164700809132</v>
      </c>
      <c r="L1908" s="147">
        <v>2.7183845619714521E-9</v>
      </c>
      <c r="M1908" s="147">
        <v>2.2913646399009099E-2</v>
      </c>
      <c r="N1908" s="87">
        <v>3.6661524998127679</v>
      </c>
      <c r="O1908" s="88">
        <v>0.71221372399054628</v>
      </c>
      <c r="P1908" s="89">
        <v>194.26734813320488</v>
      </c>
    </row>
    <row r="1909" spans="1:16">
      <c r="A1909" s="75" t="s">
        <v>2397</v>
      </c>
      <c r="B1909" s="85">
        <v>1905</v>
      </c>
      <c r="C1909" s="85">
        <v>1201</v>
      </c>
      <c r="D1909" s="85">
        <v>1905</v>
      </c>
      <c r="E1909" s="86" t="s">
        <v>2398</v>
      </c>
      <c r="F1909" s="85" t="s">
        <v>32</v>
      </c>
      <c r="G1909" s="86" t="s">
        <v>2399</v>
      </c>
      <c r="H1909" s="85" t="s">
        <v>1</v>
      </c>
      <c r="I1909" s="85">
        <v>1</v>
      </c>
      <c r="J1909" s="88">
        <v>0.42405068113382433</v>
      </c>
      <c r="K1909" s="146">
        <v>0.29002183114160363</v>
      </c>
      <c r="L1909" s="147">
        <v>1.4398521450597271E-9</v>
      </c>
      <c r="M1909" s="147">
        <v>5.1708002850679924E-3</v>
      </c>
      <c r="N1909" s="87">
        <v>1.342460195382277</v>
      </c>
      <c r="O1909" s="88">
        <v>0.41685360768408503</v>
      </c>
      <c r="P1909" s="89">
        <v>310.51468722719369</v>
      </c>
    </row>
    <row r="1910" spans="1:16">
      <c r="A1910" s="75" t="s">
        <v>2401</v>
      </c>
      <c r="B1910" s="85">
        <v>1906</v>
      </c>
      <c r="C1910" s="85">
        <v>1203</v>
      </c>
      <c r="D1910" s="85">
        <v>1906</v>
      </c>
      <c r="E1910" s="86" t="s">
        <v>2398</v>
      </c>
      <c r="F1910" s="85" t="s">
        <v>31</v>
      </c>
      <c r="G1910" s="86" t="s">
        <v>2399</v>
      </c>
      <c r="H1910" s="85" t="s">
        <v>1</v>
      </c>
      <c r="I1910" s="85">
        <v>1</v>
      </c>
      <c r="J1910" s="88">
        <v>0.49502816955341022</v>
      </c>
      <c r="K1910" s="146">
        <v>0.34789340641547883</v>
      </c>
      <c r="L1910" s="147">
        <v>1.7018518224700051E-9</v>
      </c>
      <c r="M1910" s="147">
        <v>1.243629606831545E-2</v>
      </c>
      <c r="N1910" s="87">
        <v>2.1090968202977791</v>
      </c>
      <c r="O1910" s="88">
        <v>0.48258102372340073</v>
      </c>
      <c r="P1910" s="89">
        <v>228.80932685454718</v>
      </c>
    </row>
    <row r="1911" spans="1:16">
      <c r="A1911" s="75" t="s">
        <v>2403</v>
      </c>
      <c r="B1911" s="85">
        <v>1907</v>
      </c>
      <c r="C1911" s="85">
        <v>1205</v>
      </c>
      <c r="D1911" s="85">
        <v>1907</v>
      </c>
      <c r="E1911" s="86" t="s">
        <v>2398</v>
      </c>
      <c r="F1911" s="85" t="s">
        <v>38</v>
      </c>
      <c r="G1911" s="86" t="s">
        <v>2399</v>
      </c>
      <c r="H1911" s="85" t="s">
        <v>1</v>
      </c>
      <c r="I1911" s="85">
        <v>1</v>
      </c>
      <c r="J1911" s="88">
        <v>0.51165292567877785</v>
      </c>
      <c r="K1911" s="146">
        <v>0.40572770783226925</v>
      </c>
      <c r="L1911" s="147">
        <v>1.8375780810568319E-9</v>
      </c>
      <c r="M1911" s="147">
        <v>1.382187142294993E-2</v>
      </c>
      <c r="N1911" s="87">
        <v>2.3626952455172301</v>
      </c>
      <c r="O1911" s="88">
        <v>0.49002708268970518</v>
      </c>
      <c r="P1911" s="89">
        <v>207.4017305530366</v>
      </c>
    </row>
    <row r="1912" spans="1:16">
      <c r="A1912" s="75" t="s">
        <v>13569</v>
      </c>
      <c r="B1912" s="85">
        <v>1908</v>
      </c>
      <c r="C1912" s="85">
        <v>8957</v>
      </c>
      <c r="D1912" s="85">
        <v>1908</v>
      </c>
      <c r="E1912" s="86" t="s">
        <v>13570</v>
      </c>
      <c r="F1912" s="85" t="s">
        <v>32</v>
      </c>
      <c r="G1912" s="86" t="s">
        <v>2399</v>
      </c>
      <c r="H1912" s="85" t="s">
        <v>1</v>
      </c>
      <c r="I1912" s="85">
        <v>1</v>
      </c>
      <c r="J1912" s="88">
        <v>0.42795987106267092</v>
      </c>
      <c r="K1912" s="146">
        <v>0.29428099514642092</v>
      </c>
      <c r="L1912" s="147">
        <v>1.4587996392668659E-9</v>
      </c>
      <c r="M1912" s="147">
        <v>5.7302863967051559E-3</v>
      </c>
      <c r="N1912" s="87">
        <v>1.4031558968670319</v>
      </c>
      <c r="O1912" s="88">
        <v>0.42035608729604512</v>
      </c>
      <c r="P1912" s="89">
        <v>299.57903340221617</v>
      </c>
    </row>
    <row r="1913" spans="1:16">
      <c r="A1913" s="75" t="s">
        <v>13571</v>
      </c>
      <c r="B1913" s="85">
        <v>1909</v>
      </c>
      <c r="C1913" s="85">
        <v>8958</v>
      </c>
      <c r="D1913" s="85">
        <v>1909</v>
      </c>
      <c r="E1913" s="86" t="s">
        <v>13570</v>
      </c>
      <c r="F1913" s="85" t="s">
        <v>31</v>
      </c>
      <c r="G1913" s="86" t="s">
        <v>2399</v>
      </c>
      <c r="H1913" s="85" t="s">
        <v>1</v>
      </c>
      <c r="I1913" s="85">
        <v>1</v>
      </c>
      <c r="J1913" s="88">
        <v>0.51871384954257582</v>
      </c>
      <c r="K1913" s="146">
        <v>0.3750327185949161</v>
      </c>
      <c r="L1913" s="147">
        <v>1.8148390497856881E-9</v>
      </c>
      <c r="M1913" s="147">
        <v>1.573137373005818E-2</v>
      </c>
      <c r="N1913" s="87">
        <v>2.4731965851415589</v>
      </c>
      <c r="O1913" s="88">
        <v>0.50382631238813247</v>
      </c>
      <c r="P1913" s="89">
        <v>203.71462398703534</v>
      </c>
    </row>
    <row r="1914" spans="1:16">
      <c r="A1914" s="75" t="s">
        <v>13572</v>
      </c>
      <c r="B1914" s="85">
        <v>1910</v>
      </c>
      <c r="C1914" s="85">
        <v>8959</v>
      </c>
      <c r="D1914" s="85">
        <v>1910</v>
      </c>
      <c r="E1914" s="86" t="s">
        <v>13570</v>
      </c>
      <c r="F1914" s="85" t="s">
        <v>38</v>
      </c>
      <c r="G1914" s="86" t="s">
        <v>2399</v>
      </c>
      <c r="H1914" s="85" t="s">
        <v>1</v>
      </c>
      <c r="I1914" s="85">
        <v>1</v>
      </c>
      <c r="J1914" s="88">
        <v>0.53998008156636812</v>
      </c>
      <c r="K1914" s="146">
        <v>0.44536670519398053</v>
      </c>
      <c r="L1914" s="147">
        <v>1.9949003118017761E-9</v>
      </c>
      <c r="M1914" s="147">
        <v>1.7621639792839761E-2</v>
      </c>
      <c r="N1914" s="87">
        <v>2.7794759412902401</v>
      </c>
      <c r="O1914" s="88">
        <v>0.51575029307543163</v>
      </c>
      <c r="P1914" s="89">
        <v>185.55666750474515</v>
      </c>
    </row>
    <row r="1915" spans="1:16">
      <c r="A1915" s="75" t="s">
        <v>2405</v>
      </c>
      <c r="B1915" s="85">
        <v>1911</v>
      </c>
      <c r="C1915" s="85">
        <v>1207</v>
      </c>
      <c r="D1915" s="85">
        <v>1911</v>
      </c>
      <c r="E1915" s="86" t="s">
        <v>2406</v>
      </c>
      <c r="F1915" s="85" t="s">
        <v>32</v>
      </c>
      <c r="G1915" s="86" t="s">
        <v>2407</v>
      </c>
      <c r="H1915" s="85" t="s">
        <v>1</v>
      </c>
      <c r="I1915" s="85">
        <v>1</v>
      </c>
      <c r="J1915" s="88">
        <v>0.43797033721142609</v>
      </c>
      <c r="K1915" s="146">
        <v>0.32213345103321767</v>
      </c>
      <c r="L1915" s="147">
        <v>1.5321732185238571E-9</v>
      </c>
      <c r="M1915" s="147">
        <v>7.9613072062661456E-3</v>
      </c>
      <c r="N1915" s="87">
        <v>1.7876805447640931</v>
      </c>
      <c r="O1915" s="88">
        <v>0.42743680486069091</v>
      </c>
      <c r="P1915" s="89">
        <v>239.10133503024534</v>
      </c>
    </row>
    <row r="1916" spans="1:16">
      <c r="A1916" s="75" t="s">
        <v>2409</v>
      </c>
      <c r="B1916" s="85">
        <v>1912</v>
      </c>
      <c r="C1916" s="85">
        <v>1209</v>
      </c>
      <c r="D1916" s="85">
        <v>1912</v>
      </c>
      <c r="E1916" s="86" t="s">
        <v>2406</v>
      </c>
      <c r="F1916" s="85" t="s">
        <v>31</v>
      </c>
      <c r="G1916" s="86" t="s">
        <v>2407</v>
      </c>
      <c r="H1916" s="85" t="s">
        <v>1</v>
      </c>
      <c r="I1916" s="85">
        <v>1</v>
      </c>
      <c r="J1916" s="88">
        <v>0.51479897828003163</v>
      </c>
      <c r="K1916" s="146">
        <v>0.38836907939006055</v>
      </c>
      <c r="L1916" s="147">
        <v>1.827316945186424E-9</v>
      </c>
      <c r="M1916" s="147">
        <v>1.53560788452453E-2</v>
      </c>
      <c r="N1916" s="87">
        <v>2.635747277237896</v>
      </c>
      <c r="O1916" s="88">
        <v>0.49860109280538911</v>
      </c>
      <c r="P1916" s="89">
        <v>189.16877847556498</v>
      </c>
    </row>
    <row r="1917" spans="1:16">
      <c r="A1917" s="75" t="s">
        <v>2411</v>
      </c>
      <c r="B1917" s="85">
        <v>1913</v>
      </c>
      <c r="C1917" s="85">
        <v>1211</v>
      </c>
      <c r="D1917" s="85">
        <v>1913</v>
      </c>
      <c r="E1917" s="86" t="s">
        <v>2406</v>
      </c>
      <c r="F1917" s="85" t="s">
        <v>38</v>
      </c>
      <c r="G1917" s="86" t="s">
        <v>2407</v>
      </c>
      <c r="H1917" s="85" t="s">
        <v>1</v>
      </c>
      <c r="I1917" s="85">
        <v>1</v>
      </c>
      <c r="J1917" s="88">
        <v>0.54103683399198987</v>
      </c>
      <c r="K1917" s="146">
        <v>0.45905722461182863</v>
      </c>
      <c r="L1917" s="147">
        <v>2.0041055930408442E-9</v>
      </c>
      <c r="M1917" s="147">
        <v>1.6676013650055142E-2</v>
      </c>
      <c r="N1917" s="87">
        <v>2.9106719426312311</v>
      </c>
      <c r="O1917" s="88">
        <v>0.51535940705269689</v>
      </c>
      <c r="P1917" s="89">
        <v>177.05856833416098</v>
      </c>
    </row>
    <row r="1918" spans="1:16">
      <c r="A1918" s="75" t="s">
        <v>13573</v>
      </c>
      <c r="B1918" s="85">
        <v>1914</v>
      </c>
      <c r="C1918" s="85">
        <v>8960</v>
      </c>
      <c r="D1918" s="85">
        <v>1914</v>
      </c>
      <c r="E1918" s="86" t="s">
        <v>13574</v>
      </c>
      <c r="F1918" s="85" t="s">
        <v>32</v>
      </c>
      <c r="G1918" s="86" t="s">
        <v>2407</v>
      </c>
      <c r="H1918" s="85" t="s">
        <v>1</v>
      </c>
      <c r="I1918" s="85">
        <v>1</v>
      </c>
      <c r="J1918" s="88">
        <v>0.44187952714027401</v>
      </c>
      <c r="K1918" s="146">
        <v>0.32639261503803563</v>
      </c>
      <c r="L1918" s="147">
        <v>1.551120712731E-9</v>
      </c>
      <c r="M1918" s="147">
        <v>8.5207933179033083E-3</v>
      </c>
      <c r="N1918" s="87">
        <v>1.8483762462488471</v>
      </c>
      <c r="O1918" s="88">
        <v>0.43093928447265217</v>
      </c>
      <c r="P1918" s="89">
        <v>233.14478605057488</v>
      </c>
    </row>
    <row r="1919" spans="1:16">
      <c r="A1919" s="75" t="s">
        <v>13575</v>
      </c>
      <c r="B1919" s="85">
        <v>1915</v>
      </c>
      <c r="C1919" s="85">
        <v>8961</v>
      </c>
      <c r="D1919" s="85">
        <v>1915</v>
      </c>
      <c r="E1919" s="86" t="s">
        <v>13574</v>
      </c>
      <c r="F1919" s="85" t="s">
        <v>31</v>
      </c>
      <c r="G1919" s="86" t="s">
        <v>2407</v>
      </c>
      <c r="H1919" s="85" t="s">
        <v>1</v>
      </c>
      <c r="I1919" s="85">
        <v>1</v>
      </c>
      <c r="J1919" s="88">
        <v>0.53848465826919667</v>
      </c>
      <c r="K1919" s="146">
        <v>0.41550839156949793</v>
      </c>
      <c r="L1919" s="147">
        <v>1.940304172502114E-9</v>
      </c>
      <c r="M1919" s="147">
        <v>1.865115650698804E-2</v>
      </c>
      <c r="N1919" s="87">
        <v>2.999847042081679</v>
      </c>
      <c r="O1919" s="88">
        <v>0.51984638147012119</v>
      </c>
      <c r="P1919" s="89">
        <v>173.29096256500634</v>
      </c>
    </row>
    <row r="1920" spans="1:16">
      <c r="A1920" s="75" t="s">
        <v>13576</v>
      </c>
      <c r="B1920" s="85">
        <v>1916</v>
      </c>
      <c r="C1920" s="85">
        <v>8962</v>
      </c>
      <c r="D1920" s="85">
        <v>1916</v>
      </c>
      <c r="E1920" s="86" t="s">
        <v>13574</v>
      </c>
      <c r="F1920" s="85" t="s">
        <v>38</v>
      </c>
      <c r="G1920" s="86" t="s">
        <v>2407</v>
      </c>
      <c r="H1920" s="85" t="s">
        <v>1</v>
      </c>
      <c r="I1920" s="85">
        <v>1</v>
      </c>
      <c r="J1920" s="88">
        <v>0.5693639898795777</v>
      </c>
      <c r="K1920" s="146">
        <v>0.49869622197353897</v>
      </c>
      <c r="L1920" s="147">
        <v>2.1614278237857731E-9</v>
      </c>
      <c r="M1920" s="147">
        <v>2.047578201994495E-2</v>
      </c>
      <c r="N1920" s="87">
        <v>3.3274526384042331</v>
      </c>
      <c r="O1920" s="88">
        <v>0.54108261743842145</v>
      </c>
      <c r="P1920" s="89">
        <v>162.61166611162099</v>
      </c>
    </row>
    <row r="1921" spans="1:16">
      <c r="A1921" s="75" t="s">
        <v>2413</v>
      </c>
      <c r="B1921" s="85">
        <v>1917</v>
      </c>
      <c r="C1921" s="85">
        <v>1213</v>
      </c>
      <c r="D1921" s="85">
        <v>1917</v>
      </c>
      <c r="E1921" s="86" t="s">
        <v>2414</v>
      </c>
      <c r="F1921" s="85" t="s">
        <v>32</v>
      </c>
      <c r="G1921" s="86" t="s">
        <v>2415</v>
      </c>
      <c r="H1921" s="85" t="s">
        <v>1</v>
      </c>
      <c r="I1921" s="85">
        <v>1</v>
      </c>
      <c r="J1921" s="88">
        <v>0.3506741230165733</v>
      </c>
      <c r="K1921" s="146">
        <v>0.27080597154108249</v>
      </c>
      <c r="L1921" s="147">
        <v>1.2525911224688661E-9</v>
      </c>
      <c r="M1921" s="147">
        <v>7.7289596258284729E-3</v>
      </c>
      <c r="N1921" s="87">
        <v>1.644186597079597</v>
      </c>
      <c r="O1921" s="88">
        <v>0.34064961766591351</v>
      </c>
      <c r="P1921" s="89">
        <v>207.18428082978849</v>
      </c>
    </row>
    <row r="1922" spans="1:16">
      <c r="A1922" s="75" t="s">
        <v>2417</v>
      </c>
      <c r="B1922" s="85">
        <v>1918</v>
      </c>
      <c r="C1922" s="85">
        <v>1215</v>
      </c>
      <c r="D1922" s="85">
        <v>1918</v>
      </c>
      <c r="E1922" s="86" t="s">
        <v>2414</v>
      </c>
      <c r="F1922" s="85" t="s">
        <v>31</v>
      </c>
      <c r="G1922" s="86" t="s">
        <v>2415</v>
      </c>
      <c r="H1922" s="85" t="s">
        <v>1</v>
      </c>
      <c r="I1922" s="85">
        <v>1</v>
      </c>
      <c r="J1922" s="88">
        <v>0.41472859736962547</v>
      </c>
      <c r="K1922" s="146">
        <v>0.32798837242196194</v>
      </c>
      <c r="L1922" s="147">
        <v>1.504827448778457E-9</v>
      </c>
      <c r="M1922" s="147">
        <v>1.364118501399755E-2</v>
      </c>
      <c r="N1922" s="87">
        <v>2.3649933564894621</v>
      </c>
      <c r="O1922" s="88">
        <v>0.39999164047411773</v>
      </c>
      <c r="P1922" s="89">
        <v>169.13013280843015</v>
      </c>
    </row>
    <row r="1923" spans="1:16">
      <c r="A1923" s="75" t="s">
        <v>2419</v>
      </c>
      <c r="B1923" s="85">
        <v>1919</v>
      </c>
      <c r="C1923" s="85">
        <v>1217</v>
      </c>
      <c r="D1923" s="85">
        <v>1919</v>
      </c>
      <c r="E1923" s="86" t="s">
        <v>2414</v>
      </c>
      <c r="F1923" s="85" t="s">
        <v>38</v>
      </c>
      <c r="G1923" s="86" t="s">
        <v>2415</v>
      </c>
      <c r="H1923" s="85" t="s">
        <v>1</v>
      </c>
      <c r="I1923" s="85">
        <v>1</v>
      </c>
      <c r="J1923" s="88">
        <v>0.44127174456434348</v>
      </c>
      <c r="K1923" s="146">
        <v>0.39148077417986366</v>
      </c>
      <c r="L1923" s="147">
        <v>1.6683403560302169E-9</v>
      </c>
      <c r="M1923" s="147">
        <v>1.4686590271487981E-2</v>
      </c>
      <c r="N1923" s="87">
        <v>2.5947456391533348</v>
      </c>
      <c r="O1923" s="88">
        <v>0.41878318015389482</v>
      </c>
      <c r="P1923" s="89">
        <v>161.39662163207015</v>
      </c>
    </row>
    <row r="1924" spans="1:16">
      <c r="A1924" s="75" t="s">
        <v>13577</v>
      </c>
      <c r="B1924" s="85">
        <v>1920</v>
      </c>
      <c r="C1924" s="85">
        <v>8963</v>
      </c>
      <c r="D1924" s="85">
        <v>1920</v>
      </c>
      <c r="E1924" s="86" t="s">
        <v>13578</v>
      </c>
      <c r="F1924" s="85" t="s">
        <v>32</v>
      </c>
      <c r="G1924" s="86" t="s">
        <v>2415</v>
      </c>
      <c r="H1924" s="85" t="s">
        <v>1</v>
      </c>
      <c r="I1924" s="85">
        <v>1</v>
      </c>
      <c r="J1924" s="88">
        <v>0.35458331294542123</v>
      </c>
      <c r="K1924" s="146">
        <v>0.27506513554590006</v>
      </c>
      <c r="L1924" s="147">
        <v>1.271538616676007E-9</v>
      </c>
      <c r="M1924" s="147">
        <v>8.2884457374656374E-3</v>
      </c>
      <c r="N1924" s="87">
        <v>1.704882298564353</v>
      </c>
      <c r="O1924" s="88">
        <v>0.34415209727787488</v>
      </c>
      <c r="P1924" s="89">
        <v>201.86267261246036</v>
      </c>
    </row>
    <row r="1925" spans="1:16">
      <c r="A1925" s="75" t="s">
        <v>13579</v>
      </c>
      <c r="B1925" s="85">
        <v>1921</v>
      </c>
      <c r="C1925" s="85">
        <v>8964</v>
      </c>
      <c r="D1925" s="85">
        <v>1921</v>
      </c>
      <c r="E1925" s="86" t="s">
        <v>13578</v>
      </c>
      <c r="F1925" s="85" t="s">
        <v>31</v>
      </c>
      <c r="G1925" s="86" t="s">
        <v>2415</v>
      </c>
      <c r="H1925" s="85" t="s">
        <v>1</v>
      </c>
      <c r="I1925" s="85">
        <v>1</v>
      </c>
      <c r="J1925" s="88">
        <v>0.43841427735879118</v>
      </c>
      <c r="K1925" s="146">
        <v>0.35512768460139915</v>
      </c>
      <c r="L1925" s="147">
        <v>1.617814676094141E-9</v>
      </c>
      <c r="M1925" s="147">
        <v>1.693626267574027E-2</v>
      </c>
      <c r="N1925" s="87">
        <v>2.729093121333241</v>
      </c>
      <c r="O1925" s="88">
        <v>0.42123692913884919</v>
      </c>
      <c r="P1925" s="89">
        <v>154.35051513854637</v>
      </c>
    </row>
    <row r="1926" spans="1:16">
      <c r="A1926" s="75" t="s">
        <v>13580</v>
      </c>
      <c r="B1926" s="85">
        <v>1922</v>
      </c>
      <c r="C1926" s="85">
        <v>8965</v>
      </c>
      <c r="D1926" s="85">
        <v>1922</v>
      </c>
      <c r="E1926" s="86" t="s">
        <v>13578</v>
      </c>
      <c r="F1926" s="85" t="s">
        <v>38</v>
      </c>
      <c r="G1926" s="86" t="s">
        <v>2415</v>
      </c>
      <c r="H1926" s="85" t="s">
        <v>1</v>
      </c>
      <c r="I1926" s="85">
        <v>1</v>
      </c>
      <c r="J1926" s="88">
        <v>0.46959890045193331</v>
      </c>
      <c r="K1926" s="146">
        <v>0.43111977154157366</v>
      </c>
      <c r="L1926" s="147">
        <v>1.825662586775157E-9</v>
      </c>
      <c r="M1926" s="147">
        <v>1.848635864137781E-2</v>
      </c>
      <c r="N1926" s="87">
        <v>3.011526334926343</v>
      </c>
      <c r="O1926" s="88">
        <v>0.4445063905396206</v>
      </c>
      <c r="P1926" s="89">
        <v>147.60169465710234</v>
      </c>
    </row>
    <row r="1927" spans="1:16">
      <c r="A1927" s="75" t="s">
        <v>2421</v>
      </c>
      <c r="B1927" s="85">
        <v>1923</v>
      </c>
      <c r="C1927" s="85">
        <v>1219</v>
      </c>
      <c r="D1927" s="85">
        <v>1923</v>
      </c>
      <c r="E1927" s="86" t="s">
        <v>2422</v>
      </c>
      <c r="F1927" s="85" t="s">
        <v>232</v>
      </c>
      <c r="G1927" s="86" t="s">
        <v>2423</v>
      </c>
      <c r="H1927" s="85" t="s">
        <v>1</v>
      </c>
      <c r="I1927" s="85">
        <v>1</v>
      </c>
      <c r="J1927" s="88">
        <v>0.63537591165149709</v>
      </c>
      <c r="K1927" s="146">
        <v>0.51508194119763651</v>
      </c>
      <c r="L1927" s="147">
        <v>2.4738354556787211E-9</v>
      </c>
      <c r="M1927" s="147">
        <v>2.7858355297923541E-2</v>
      </c>
      <c r="N1927" s="87">
        <v>2.9599576655615252</v>
      </c>
      <c r="O1927" s="88">
        <v>0.6084696503262913</v>
      </c>
      <c r="P1927" s="89">
        <v>205.5670111115796</v>
      </c>
    </row>
    <row r="1928" spans="1:16">
      <c r="A1928" s="75" t="s">
        <v>13581</v>
      </c>
      <c r="B1928" s="85">
        <v>1924</v>
      </c>
      <c r="C1928" s="85">
        <v>8966</v>
      </c>
      <c r="D1928" s="85">
        <v>1924</v>
      </c>
      <c r="E1928" s="86" t="s">
        <v>13582</v>
      </c>
      <c r="F1928" s="85" t="s">
        <v>232</v>
      </c>
      <c r="G1928" s="86" t="s">
        <v>2423</v>
      </c>
      <c r="H1928" s="85" t="s">
        <v>1</v>
      </c>
      <c r="I1928" s="85">
        <v>1</v>
      </c>
      <c r="J1928" s="88">
        <v>0.67035376896855248</v>
      </c>
      <c r="K1928" s="146">
        <v>0.55843601877895976</v>
      </c>
      <c r="L1928" s="147">
        <v>2.677424452673194E-9</v>
      </c>
      <c r="M1928" s="147">
        <v>3.2796089090336412E-2</v>
      </c>
      <c r="N1928" s="87">
        <v>3.5009416540700569</v>
      </c>
      <c r="O1928" s="88">
        <v>0.64032146877287643</v>
      </c>
      <c r="P1928" s="89">
        <v>182.8997829850903</v>
      </c>
    </row>
    <row r="1929" spans="1:16">
      <c r="A1929" s="75" t="s">
        <v>2424</v>
      </c>
      <c r="B1929" s="85">
        <v>1925</v>
      </c>
      <c r="C1929" s="85">
        <v>1220</v>
      </c>
      <c r="D1929" s="85">
        <v>1925</v>
      </c>
      <c r="E1929" s="86" t="s">
        <v>2425</v>
      </c>
      <c r="F1929" s="85" t="s">
        <v>232</v>
      </c>
      <c r="G1929" s="86" t="s">
        <v>2426</v>
      </c>
      <c r="H1929" s="85" t="s">
        <v>1</v>
      </c>
      <c r="I1929" s="85">
        <v>1</v>
      </c>
      <c r="J1929" s="88">
        <v>0.81687622387199466</v>
      </c>
      <c r="K1929" s="146">
        <v>0.65531689927708492</v>
      </c>
      <c r="L1929" s="147">
        <v>3.1632954961104312E-9</v>
      </c>
      <c r="M1929" s="147">
        <v>3.5061862438360701E-2</v>
      </c>
      <c r="N1929" s="87">
        <v>3.7085733854166771</v>
      </c>
      <c r="O1929" s="88">
        <v>0.78329876461530346</v>
      </c>
      <c r="P1929" s="89">
        <v>211.21296067525324</v>
      </c>
    </row>
    <row r="1930" spans="1:16">
      <c r="A1930" s="75" t="s">
        <v>13583</v>
      </c>
      <c r="B1930" s="85">
        <v>1926</v>
      </c>
      <c r="C1930" s="85">
        <v>8967</v>
      </c>
      <c r="D1930" s="85">
        <v>1926</v>
      </c>
      <c r="E1930" s="86" t="s">
        <v>13584</v>
      </c>
      <c r="F1930" s="85" t="s">
        <v>232</v>
      </c>
      <c r="G1930" s="86" t="s">
        <v>2426</v>
      </c>
      <c r="H1930" s="85" t="s">
        <v>1</v>
      </c>
      <c r="I1930" s="85">
        <v>1</v>
      </c>
      <c r="J1930" s="88">
        <v>0.85185408118904515</v>
      </c>
      <c r="K1930" s="146">
        <v>0.69867097685840474</v>
      </c>
      <c r="L1930" s="147">
        <v>3.3668844931048888E-9</v>
      </c>
      <c r="M1930" s="147">
        <v>3.999959623077344E-2</v>
      </c>
      <c r="N1930" s="87">
        <v>4.2495573739251968</v>
      </c>
      <c r="O1930" s="88">
        <v>0.8151505830618837</v>
      </c>
      <c r="P1930" s="89">
        <v>191.82011474031518</v>
      </c>
    </row>
    <row r="1931" spans="1:16">
      <c r="A1931" s="75" t="s">
        <v>2433</v>
      </c>
      <c r="B1931" s="85">
        <v>1927</v>
      </c>
      <c r="C1931" s="85">
        <v>1224</v>
      </c>
      <c r="D1931" s="85">
        <v>1927</v>
      </c>
      <c r="E1931" s="86" t="s">
        <v>2434</v>
      </c>
      <c r="F1931" s="85" t="s">
        <v>232</v>
      </c>
      <c r="G1931" s="86" t="s">
        <v>2435</v>
      </c>
      <c r="H1931" s="85" t="s">
        <v>1</v>
      </c>
      <c r="I1931" s="85">
        <v>1</v>
      </c>
      <c r="J1931" s="88">
        <v>0.40009046908716589</v>
      </c>
      <c r="K1931" s="146">
        <v>0.33296432445943208</v>
      </c>
      <c r="L1931" s="147">
        <v>1.5808456721293771E-9</v>
      </c>
      <c r="M1931" s="147">
        <v>1.8576349739290308E-2</v>
      </c>
      <c r="N1931" s="87">
        <v>1.997411568650409</v>
      </c>
      <c r="O1931" s="88">
        <v>0.38179791239087629</v>
      </c>
      <c r="P1931" s="89">
        <v>191.146340785863</v>
      </c>
    </row>
    <row r="1932" spans="1:16">
      <c r="A1932" s="75" t="s">
        <v>13587</v>
      </c>
      <c r="B1932" s="85">
        <v>1928</v>
      </c>
      <c r="C1932" s="85">
        <v>8969</v>
      </c>
      <c r="D1932" s="85">
        <v>1928</v>
      </c>
      <c r="E1932" s="86" t="s">
        <v>13588</v>
      </c>
      <c r="F1932" s="85" t="s">
        <v>232</v>
      </c>
      <c r="G1932" s="86" t="s">
        <v>2435</v>
      </c>
      <c r="H1932" s="85" t="s">
        <v>1</v>
      </c>
      <c r="I1932" s="85">
        <v>1</v>
      </c>
      <c r="J1932" s="88">
        <v>0.43506832640421761</v>
      </c>
      <c r="K1932" s="146">
        <v>0.3763184020407519</v>
      </c>
      <c r="L1932" s="147">
        <v>1.784434669123836E-9</v>
      </c>
      <c r="M1932" s="147">
        <v>2.3514083531703121E-2</v>
      </c>
      <c r="N1932" s="87">
        <v>2.5383955571589358</v>
      </c>
      <c r="O1932" s="88">
        <v>0.41364973083745832</v>
      </c>
      <c r="P1932" s="89">
        <v>162.95715995517659</v>
      </c>
    </row>
    <row r="1933" spans="1:16">
      <c r="A1933" s="75" t="s">
        <v>2427</v>
      </c>
      <c r="B1933" s="85">
        <v>1929</v>
      </c>
      <c r="C1933" s="85">
        <v>1221</v>
      </c>
      <c r="D1933" s="85">
        <v>1929</v>
      </c>
      <c r="E1933" s="86" t="s">
        <v>2428</v>
      </c>
      <c r="F1933" s="85" t="s">
        <v>232</v>
      </c>
      <c r="G1933" s="86" t="s">
        <v>2429</v>
      </c>
      <c r="H1933" s="85" t="s">
        <v>1</v>
      </c>
      <c r="I1933" s="85">
        <v>1</v>
      </c>
      <c r="J1933" s="88">
        <v>0.71273172514947847</v>
      </c>
      <c r="K1933" s="146">
        <v>0.57267399688833076</v>
      </c>
      <c r="L1933" s="147">
        <v>2.7598788251801962E-9</v>
      </c>
      <c r="M1933" s="147">
        <v>3.1152430957857909E-2</v>
      </c>
      <c r="N1933" s="87">
        <v>3.2909959736448711</v>
      </c>
      <c r="O1933" s="88">
        <v>0.68293433683724991</v>
      </c>
      <c r="P1933" s="89">
        <v>207.51600497428771</v>
      </c>
    </row>
    <row r="1934" spans="1:16">
      <c r="A1934" s="75" t="s">
        <v>13585</v>
      </c>
      <c r="B1934" s="85">
        <v>1930</v>
      </c>
      <c r="C1934" s="85">
        <v>8968</v>
      </c>
      <c r="D1934" s="85">
        <v>1930</v>
      </c>
      <c r="E1934" s="86" t="s">
        <v>13586</v>
      </c>
      <c r="F1934" s="85" t="s">
        <v>232</v>
      </c>
      <c r="G1934" s="86" t="s">
        <v>2429</v>
      </c>
      <c r="H1934" s="85" t="s">
        <v>1</v>
      </c>
      <c r="I1934" s="85">
        <v>1</v>
      </c>
      <c r="J1934" s="88">
        <v>0.74770958246653219</v>
      </c>
      <c r="K1934" s="146">
        <v>0.61602807446965102</v>
      </c>
      <c r="L1934" s="147">
        <v>2.96346782217466E-9</v>
      </c>
      <c r="M1934" s="147">
        <v>3.6090164750270673E-2</v>
      </c>
      <c r="N1934" s="87">
        <v>3.8319799621533939</v>
      </c>
      <c r="O1934" s="88">
        <v>0.71478615528383393</v>
      </c>
      <c r="P1934" s="89">
        <v>186.53180923267601</v>
      </c>
    </row>
    <row r="1935" spans="1:16">
      <c r="A1935" s="75" t="s">
        <v>2436</v>
      </c>
      <c r="B1935" s="85">
        <v>1931</v>
      </c>
      <c r="C1935" s="85">
        <v>1225</v>
      </c>
      <c r="D1935" s="85">
        <v>1931</v>
      </c>
      <c r="E1935" s="86" t="s">
        <v>2437</v>
      </c>
      <c r="F1935" s="85" t="s">
        <v>232</v>
      </c>
      <c r="G1935" s="86" t="s">
        <v>2438</v>
      </c>
      <c r="H1935" s="85" t="s">
        <v>1</v>
      </c>
      <c r="I1935" s="85">
        <v>1</v>
      </c>
      <c r="J1935" s="88">
        <v>0.56741727205651404</v>
      </c>
      <c r="K1935" s="146">
        <v>0.45870634507153846</v>
      </c>
      <c r="L1935" s="147">
        <v>2.20254154701857E-9</v>
      </c>
      <c r="M1935" s="147">
        <v>2.5246704118679571E-2</v>
      </c>
      <c r="N1935" s="87">
        <v>2.677951671020907</v>
      </c>
      <c r="O1935" s="88">
        <v>0.54300968936409488</v>
      </c>
      <c r="P1935" s="89">
        <v>202.77053362844484</v>
      </c>
    </row>
    <row r="1936" spans="1:16">
      <c r="A1936" s="75" t="s">
        <v>13589</v>
      </c>
      <c r="B1936" s="85">
        <v>1932</v>
      </c>
      <c r="C1936" s="85">
        <v>8970</v>
      </c>
      <c r="D1936" s="85">
        <v>1932</v>
      </c>
      <c r="E1936" s="86" t="s">
        <v>13590</v>
      </c>
      <c r="F1936" s="85" t="s">
        <v>232</v>
      </c>
      <c r="G1936" s="86" t="s">
        <v>2438</v>
      </c>
      <c r="H1936" s="85" t="s">
        <v>1</v>
      </c>
      <c r="I1936" s="85">
        <v>1</v>
      </c>
      <c r="J1936" s="88">
        <v>0.60239512937356643</v>
      </c>
      <c r="K1936" s="146">
        <v>0.50206042265285888</v>
      </c>
      <c r="L1936" s="147">
        <v>2.406130544013038E-9</v>
      </c>
      <c r="M1936" s="147">
        <v>3.0184437911092411E-2</v>
      </c>
      <c r="N1936" s="87">
        <v>3.2189356595294361</v>
      </c>
      <c r="O1936" s="88">
        <v>0.57486150781067791</v>
      </c>
      <c r="P1936" s="89">
        <v>178.58744896277756</v>
      </c>
    </row>
    <row r="1937" spans="1:16">
      <c r="A1937" s="75" t="s">
        <v>2441</v>
      </c>
      <c r="B1937" s="85">
        <v>1933</v>
      </c>
      <c r="C1937" s="85">
        <v>1228</v>
      </c>
      <c r="D1937" s="85">
        <v>1933</v>
      </c>
      <c r="E1937" s="86" t="s">
        <v>2442</v>
      </c>
      <c r="F1937" s="85" t="s">
        <v>232</v>
      </c>
      <c r="G1937" s="86" t="s">
        <v>2443</v>
      </c>
      <c r="H1937" s="85" t="s">
        <v>1</v>
      </c>
      <c r="I1937" s="85">
        <v>1</v>
      </c>
      <c r="J1937" s="88">
        <v>0.71390248163934567</v>
      </c>
      <c r="K1937" s="146">
        <v>0.57440028307008639</v>
      </c>
      <c r="L1937" s="147">
        <v>2.767064421829343E-9</v>
      </c>
      <c r="M1937" s="147">
        <v>3.067988350234525E-2</v>
      </c>
      <c r="N1937" s="87">
        <v>3.2495191483876469</v>
      </c>
      <c r="O1937" s="88">
        <v>0.6842813425501858</v>
      </c>
      <c r="P1937" s="89">
        <v>210.57926151618892</v>
      </c>
    </row>
    <row r="1938" spans="1:16">
      <c r="A1938" s="75" t="s">
        <v>13591</v>
      </c>
      <c r="B1938" s="85">
        <v>1934</v>
      </c>
      <c r="C1938" s="85">
        <v>8971</v>
      </c>
      <c r="D1938" s="85">
        <v>1934</v>
      </c>
      <c r="E1938" s="86" t="s">
        <v>13592</v>
      </c>
      <c r="F1938" s="85" t="s">
        <v>232</v>
      </c>
      <c r="G1938" s="86" t="s">
        <v>2443</v>
      </c>
      <c r="H1938" s="85" t="s">
        <v>1</v>
      </c>
      <c r="I1938" s="85">
        <v>1</v>
      </c>
      <c r="J1938" s="88">
        <v>0.74888033895639849</v>
      </c>
      <c r="K1938" s="146">
        <v>0.61775436065140776</v>
      </c>
      <c r="L1938" s="147">
        <v>2.970653418823811E-9</v>
      </c>
      <c r="M1938" s="147">
        <v>3.5617617294758097E-2</v>
      </c>
      <c r="N1938" s="87">
        <v>3.7905031368961799</v>
      </c>
      <c r="O1938" s="88">
        <v>0.71613316099676894</v>
      </c>
      <c r="P1938" s="89">
        <v>188.92825968828197</v>
      </c>
    </row>
    <row r="1939" spans="1:16">
      <c r="A1939" s="75" t="s">
        <v>2446</v>
      </c>
      <c r="B1939" s="85">
        <v>1935</v>
      </c>
      <c r="C1939" s="85">
        <v>1231</v>
      </c>
      <c r="D1939" s="85">
        <v>1935</v>
      </c>
      <c r="E1939" s="86" t="s">
        <v>2447</v>
      </c>
      <c r="F1939" s="85" t="s">
        <v>232</v>
      </c>
      <c r="G1939" s="86" t="s">
        <v>2448</v>
      </c>
      <c r="H1939" s="85" t="s">
        <v>1</v>
      </c>
      <c r="I1939" s="85">
        <v>1</v>
      </c>
      <c r="J1939" s="88">
        <v>0.84428294922908231</v>
      </c>
      <c r="K1939" s="146">
        <v>0.67718196556913879</v>
      </c>
      <c r="L1939" s="147">
        <v>3.2685694993996669E-9</v>
      </c>
      <c r="M1939" s="147">
        <v>3.6281125794991757E-2</v>
      </c>
      <c r="N1939" s="87">
        <v>3.8363928532058571</v>
      </c>
      <c r="O1939" s="88">
        <v>0.80962887348329948</v>
      </c>
      <c r="P1939" s="89">
        <v>211.0390943948137</v>
      </c>
    </row>
    <row r="1940" spans="1:16">
      <c r="A1940" s="75" t="s">
        <v>2449</v>
      </c>
      <c r="B1940" s="85">
        <v>1936</v>
      </c>
      <c r="C1940" s="85">
        <v>1232</v>
      </c>
      <c r="D1940" s="85">
        <v>1936</v>
      </c>
      <c r="E1940" s="86" t="s">
        <v>2447</v>
      </c>
      <c r="F1940" s="85" t="s">
        <v>509</v>
      </c>
      <c r="G1940" s="86" t="s">
        <v>2448</v>
      </c>
      <c r="H1940" s="85" t="s">
        <v>1</v>
      </c>
      <c r="I1940" s="85">
        <v>1</v>
      </c>
      <c r="J1940" s="88">
        <v>0.84218356104024272</v>
      </c>
      <c r="K1940" s="146">
        <v>0.85450018313418952</v>
      </c>
      <c r="L1940" s="147">
        <v>3.6313981896049539E-9</v>
      </c>
      <c r="M1940" s="147">
        <v>2.2799301640445409E-2</v>
      </c>
      <c r="N1940" s="87">
        <v>4.2456334461737564</v>
      </c>
      <c r="O1940" s="88">
        <v>0.82112262504726896</v>
      </c>
      <c r="P1940" s="89">
        <v>193.40403156736951</v>
      </c>
    </row>
    <row r="1941" spans="1:16">
      <c r="A1941" s="75" t="s">
        <v>2450</v>
      </c>
      <c r="B1941" s="85">
        <v>1937</v>
      </c>
      <c r="C1941" s="85">
        <v>1233</v>
      </c>
      <c r="D1941" s="85">
        <v>1937</v>
      </c>
      <c r="E1941" s="86" t="s">
        <v>2447</v>
      </c>
      <c r="F1941" s="85" t="s">
        <v>32</v>
      </c>
      <c r="G1941" s="86" t="s">
        <v>2448</v>
      </c>
      <c r="H1941" s="85" t="s">
        <v>1</v>
      </c>
      <c r="I1941" s="85">
        <v>1</v>
      </c>
      <c r="J1941" s="88">
        <v>0.73616820396542471</v>
      </c>
      <c r="K1941" s="146">
        <v>0.49221370539344811</v>
      </c>
      <c r="L1941" s="147">
        <v>2.4760788021512271E-9</v>
      </c>
      <c r="M1941" s="147">
        <v>8.6188875352941757E-3</v>
      </c>
      <c r="N1941" s="87">
        <v>2.274870521285564</v>
      </c>
      <c r="O1941" s="88">
        <v>0.72410308580633087</v>
      </c>
      <c r="P1941" s="89">
        <v>318.30518661656805</v>
      </c>
    </row>
    <row r="1942" spans="1:16">
      <c r="A1942" s="75" t="s">
        <v>2451</v>
      </c>
      <c r="B1942" s="85">
        <v>1938</v>
      </c>
      <c r="C1942" s="85">
        <v>1234</v>
      </c>
      <c r="D1942" s="85">
        <v>1938</v>
      </c>
      <c r="E1942" s="86" t="s">
        <v>2447</v>
      </c>
      <c r="F1942" s="85" t="s">
        <v>31</v>
      </c>
      <c r="G1942" s="86" t="s">
        <v>2448</v>
      </c>
      <c r="H1942" s="85" t="s">
        <v>1</v>
      </c>
      <c r="I1942" s="85">
        <v>1</v>
      </c>
      <c r="J1942" s="88">
        <v>0.85620803243073806</v>
      </c>
      <c r="K1942" s="146">
        <v>0.59295636867292845</v>
      </c>
      <c r="L1942" s="147">
        <v>2.9243350465044749E-9</v>
      </c>
      <c r="M1942" s="147">
        <v>2.1145551535994941E-2</v>
      </c>
      <c r="N1942" s="87">
        <v>3.5422519839706341</v>
      </c>
      <c r="O1942" s="88">
        <v>0.83517879530711392</v>
      </c>
      <c r="P1942" s="89">
        <v>235.77622345515147</v>
      </c>
    </row>
    <row r="1943" spans="1:16">
      <c r="A1943" s="75" t="s">
        <v>2452</v>
      </c>
      <c r="B1943" s="85">
        <v>1939</v>
      </c>
      <c r="C1943" s="85">
        <v>1235</v>
      </c>
      <c r="D1943" s="85">
        <v>1939</v>
      </c>
      <c r="E1943" s="86" t="s">
        <v>2447</v>
      </c>
      <c r="F1943" s="85" t="s">
        <v>238</v>
      </c>
      <c r="G1943" s="86" t="s">
        <v>2448</v>
      </c>
      <c r="H1943" s="85" t="s">
        <v>1</v>
      </c>
      <c r="I1943" s="85">
        <v>1</v>
      </c>
      <c r="J1943" s="88">
        <v>0.88898489745540632</v>
      </c>
      <c r="K1943" s="146">
        <v>0.75084530681465034</v>
      </c>
      <c r="L1943" s="147">
        <v>3.6005568055520839E-9</v>
      </c>
      <c r="M1943" s="147">
        <v>2.2776594458850889E-2</v>
      </c>
      <c r="N1943" s="87">
        <v>5.0775850046316062</v>
      </c>
      <c r="O1943" s="88">
        <v>0.87015058959218983</v>
      </c>
      <c r="P1943" s="89">
        <v>171.37095465629173</v>
      </c>
    </row>
    <row r="1944" spans="1:16">
      <c r="A1944" s="75" t="s">
        <v>2453</v>
      </c>
      <c r="B1944" s="85">
        <v>1940</v>
      </c>
      <c r="C1944" s="85">
        <v>1236</v>
      </c>
      <c r="D1944" s="85">
        <v>1940</v>
      </c>
      <c r="E1944" s="86" t="s">
        <v>2447</v>
      </c>
      <c r="F1944" s="85" t="s">
        <v>240</v>
      </c>
      <c r="G1944" s="86" t="s">
        <v>2448</v>
      </c>
      <c r="H1944" s="85" t="s">
        <v>1</v>
      </c>
      <c r="I1944" s="85">
        <v>1</v>
      </c>
      <c r="J1944" s="88">
        <v>0.89018400911961792</v>
      </c>
      <c r="K1944" s="146">
        <v>0.67101225934177178</v>
      </c>
      <c r="L1944" s="147">
        <v>3.1246608861805918E-9</v>
      </c>
      <c r="M1944" s="147">
        <v>2.1943932469654079E-2</v>
      </c>
      <c r="N1944" s="87">
        <v>4.5054484302586966</v>
      </c>
      <c r="O1944" s="88">
        <v>0.87216464230346646</v>
      </c>
      <c r="P1944" s="89">
        <v>193.57998561164044</v>
      </c>
    </row>
    <row r="1945" spans="1:16">
      <c r="A1945" s="75" t="s">
        <v>2454</v>
      </c>
      <c r="B1945" s="85">
        <v>1941</v>
      </c>
      <c r="C1945" s="85">
        <v>1237</v>
      </c>
      <c r="D1945" s="85">
        <v>1941</v>
      </c>
      <c r="E1945" s="86" t="s">
        <v>2447</v>
      </c>
      <c r="F1945" s="85" t="s">
        <v>38</v>
      </c>
      <c r="G1945" s="86" t="s">
        <v>2448</v>
      </c>
      <c r="H1945" s="85" t="s">
        <v>1</v>
      </c>
      <c r="I1945" s="85">
        <v>1</v>
      </c>
      <c r="J1945" s="88">
        <v>0.91246347413593232</v>
      </c>
      <c r="K1945" s="146">
        <v>0.71598423424235591</v>
      </c>
      <c r="L1945" s="147">
        <v>3.2685366856739322E-9</v>
      </c>
      <c r="M1945" s="147">
        <v>2.4989439673158351E-2</v>
      </c>
      <c r="N1945" s="87">
        <v>4.2011303909298974</v>
      </c>
      <c r="O1945" s="88">
        <v>0.87373873895936394</v>
      </c>
      <c r="P1945" s="89">
        <v>207.97705799509038</v>
      </c>
    </row>
    <row r="1946" spans="1:16">
      <c r="A1946" s="75" t="s">
        <v>2455</v>
      </c>
      <c r="B1946" s="85">
        <v>1942</v>
      </c>
      <c r="C1946" s="85">
        <v>1238</v>
      </c>
      <c r="D1946" s="85">
        <v>1942</v>
      </c>
      <c r="E1946" s="86" t="s">
        <v>2447</v>
      </c>
      <c r="F1946" s="85" t="s">
        <v>139</v>
      </c>
      <c r="G1946" s="86" t="s">
        <v>2448</v>
      </c>
      <c r="H1946" s="85" t="s">
        <v>1</v>
      </c>
      <c r="I1946" s="85">
        <v>1</v>
      </c>
      <c r="J1946" s="88">
        <v>0.88308167205636556</v>
      </c>
      <c r="K1946" s="146">
        <v>0.65929435432563577</v>
      </c>
      <c r="L1946" s="147">
        <v>3.02225412103208E-9</v>
      </c>
      <c r="M1946" s="147">
        <v>2.3891392083106231E-2</v>
      </c>
      <c r="N1946" s="87">
        <v>3.828413949706551</v>
      </c>
      <c r="O1946" s="88">
        <v>0.86324961651856502</v>
      </c>
      <c r="P1946" s="89">
        <v>225.48492087297231</v>
      </c>
    </row>
    <row r="1947" spans="1:16">
      <c r="A1947" s="75" t="s">
        <v>2456</v>
      </c>
      <c r="B1947" s="85">
        <v>1943</v>
      </c>
      <c r="C1947" s="85">
        <v>1239</v>
      </c>
      <c r="D1947" s="85">
        <v>1943</v>
      </c>
      <c r="E1947" s="86" t="s">
        <v>2447</v>
      </c>
      <c r="F1947" s="85" t="s">
        <v>243</v>
      </c>
      <c r="G1947" s="86" t="s">
        <v>2448</v>
      </c>
      <c r="H1947" s="85" t="s">
        <v>1</v>
      </c>
      <c r="I1947" s="85">
        <v>1</v>
      </c>
      <c r="J1947" s="88">
        <v>0.99807054860339484</v>
      </c>
      <c r="K1947" s="146">
        <v>0.85666731269803764</v>
      </c>
      <c r="L1947" s="147">
        <v>3.8995601139086612E-9</v>
      </c>
      <c r="M1947" s="147">
        <v>1.7667236859273999E-2</v>
      </c>
      <c r="N1947" s="87">
        <v>6.5573988179101388</v>
      </c>
      <c r="O1947" s="88">
        <v>0.98496282345728292</v>
      </c>
      <c r="P1947" s="89">
        <v>150.20633193257464</v>
      </c>
    </row>
    <row r="1948" spans="1:16">
      <c r="A1948" s="75" t="s">
        <v>13593</v>
      </c>
      <c r="B1948" s="85">
        <v>1944</v>
      </c>
      <c r="C1948" s="85">
        <v>8972</v>
      </c>
      <c r="D1948" s="85">
        <v>1944</v>
      </c>
      <c r="E1948" s="86" t="s">
        <v>13594</v>
      </c>
      <c r="F1948" s="85" t="s">
        <v>232</v>
      </c>
      <c r="G1948" s="86" t="s">
        <v>2448</v>
      </c>
      <c r="H1948" s="85" t="s">
        <v>1</v>
      </c>
      <c r="I1948" s="85">
        <v>1</v>
      </c>
      <c r="J1948" s="88">
        <v>0.87926080654613381</v>
      </c>
      <c r="K1948" s="146">
        <v>0.72053604315045849</v>
      </c>
      <c r="L1948" s="147">
        <v>3.4721584963941229E-9</v>
      </c>
      <c r="M1948" s="147">
        <v>4.1218859587404538E-2</v>
      </c>
      <c r="N1948" s="87">
        <v>4.3773768417143799</v>
      </c>
      <c r="O1948" s="88">
        <v>0.8414806919298814</v>
      </c>
      <c r="P1948" s="89">
        <v>192.2340073422418</v>
      </c>
    </row>
    <row r="1949" spans="1:16">
      <c r="A1949" s="75" t="s">
        <v>13595</v>
      </c>
      <c r="B1949" s="85">
        <v>1945</v>
      </c>
      <c r="C1949" s="85">
        <v>8973</v>
      </c>
      <c r="D1949" s="85">
        <v>1945</v>
      </c>
      <c r="E1949" s="86" t="s">
        <v>13594</v>
      </c>
      <c r="F1949" s="85" t="s">
        <v>509</v>
      </c>
      <c r="G1949" s="86" t="s">
        <v>2448</v>
      </c>
      <c r="H1949" s="85" t="s">
        <v>1</v>
      </c>
      <c r="I1949" s="85">
        <v>1</v>
      </c>
      <c r="J1949" s="88">
        <v>0.86673930624301121</v>
      </c>
      <c r="K1949" s="146">
        <v>0.8831694358290807</v>
      </c>
      <c r="L1949" s="147">
        <v>3.7486290329080036E-9</v>
      </c>
      <c r="M1949" s="147">
        <v>2.6150153212252399E-2</v>
      </c>
      <c r="N1949" s="87">
        <v>4.6150568580282112</v>
      </c>
      <c r="O1949" s="88">
        <v>0.84338657269355566</v>
      </c>
      <c r="P1949" s="89">
        <v>182.74673501073477</v>
      </c>
    </row>
    <row r="1950" spans="1:16">
      <c r="A1950" s="75" t="s">
        <v>13596</v>
      </c>
      <c r="B1950" s="85">
        <v>1946</v>
      </c>
      <c r="C1950" s="85">
        <v>8974</v>
      </c>
      <c r="D1950" s="85">
        <v>1946</v>
      </c>
      <c r="E1950" s="86" t="s">
        <v>13594</v>
      </c>
      <c r="F1950" s="85" t="s">
        <v>32</v>
      </c>
      <c r="G1950" s="86" t="s">
        <v>2448</v>
      </c>
      <c r="H1950" s="85" t="s">
        <v>1</v>
      </c>
      <c r="I1950" s="85">
        <v>1</v>
      </c>
      <c r="J1950" s="88">
        <v>0.74007739389427096</v>
      </c>
      <c r="K1950" s="146">
        <v>0.49647286939826496</v>
      </c>
      <c r="L1950" s="147">
        <v>2.4950262963583608E-9</v>
      </c>
      <c r="M1950" s="147">
        <v>9.1783736469313332E-3</v>
      </c>
      <c r="N1950" s="87">
        <v>2.3355662227703178</v>
      </c>
      <c r="O1950" s="88">
        <v>0.72760556541829002</v>
      </c>
      <c r="P1950" s="89">
        <v>311.53283444699122</v>
      </c>
    </row>
    <row r="1951" spans="1:16">
      <c r="A1951" s="75" t="s">
        <v>13597</v>
      </c>
      <c r="B1951" s="85">
        <v>1947</v>
      </c>
      <c r="C1951" s="85">
        <v>8975</v>
      </c>
      <c r="D1951" s="85">
        <v>1947</v>
      </c>
      <c r="E1951" s="86" t="s">
        <v>13594</v>
      </c>
      <c r="F1951" s="85" t="s">
        <v>31</v>
      </c>
      <c r="G1951" s="86" t="s">
        <v>2448</v>
      </c>
      <c r="H1951" s="85" t="s">
        <v>1</v>
      </c>
      <c r="I1951" s="85">
        <v>1</v>
      </c>
      <c r="J1951" s="88">
        <v>0.87989371241990455</v>
      </c>
      <c r="K1951" s="146">
        <v>0.62009568085236622</v>
      </c>
      <c r="L1951" s="147">
        <v>3.0373222738201558E-9</v>
      </c>
      <c r="M1951" s="147">
        <v>2.44406291977377E-2</v>
      </c>
      <c r="N1951" s="87">
        <v>3.9063517488144179</v>
      </c>
      <c r="O1951" s="88">
        <v>0.85642408397184666</v>
      </c>
      <c r="P1951" s="89">
        <v>219.23885482964312</v>
      </c>
    </row>
    <row r="1952" spans="1:16">
      <c r="A1952" s="75" t="s">
        <v>13598</v>
      </c>
      <c r="B1952" s="85">
        <v>1948</v>
      </c>
      <c r="C1952" s="85">
        <v>8976</v>
      </c>
      <c r="D1952" s="85">
        <v>1948</v>
      </c>
      <c r="E1952" s="86" t="s">
        <v>13594</v>
      </c>
      <c r="F1952" s="85" t="s">
        <v>238</v>
      </c>
      <c r="G1952" s="86" t="s">
        <v>2448</v>
      </c>
      <c r="H1952" s="85" t="s">
        <v>1</v>
      </c>
      <c r="I1952" s="85">
        <v>1</v>
      </c>
      <c r="J1952" s="88">
        <v>0.93117128026425577</v>
      </c>
      <c r="K1952" s="146">
        <v>0.7996291240750153</v>
      </c>
      <c r="L1952" s="147">
        <v>3.8055723804787266E-9</v>
      </c>
      <c r="M1952" s="147">
        <v>2.8237829514276721E-2</v>
      </c>
      <c r="N1952" s="87">
        <v>5.706327091350559</v>
      </c>
      <c r="O1952" s="88">
        <v>0.90860207453150577</v>
      </c>
      <c r="P1952" s="89">
        <v>159.2271280608382</v>
      </c>
    </row>
    <row r="1953" spans="1:16">
      <c r="A1953" s="75" t="s">
        <v>13599</v>
      </c>
      <c r="B1953" s="85">
        <v>1949</v>
      </c>
      <c r="C1953" s="85">
        <v>8977</v>
      </c>
      <c r="D1953" s="85">
        <v>1949</v>
      </c>
      <c r="E1953" s="86" t="s">
        <v>13594</v>
      </c>
      <c r="F1953" s="85" t="s">
        <v>240</v>
      </c>
      <c r="G1953" s="86" t="s">
        <v>2448</v>
      </c>
      <c r="H1953" s="85" t="s">
        <v>1</v>
      </c>
      <c r="I1953" s="85">
        <v>1</v>
      </c>
      <c r="J1953" s="88">
        <v>0.91637777912218443</v>
      </c>
      <c r="K1953" s="146">
        <v>0.70183725640098771</v>
      </c>
      <c r="L1953" s="147">
        <v>3.2649357591415849E-9</v>
      </c>
      <c r="M1953" s="147">
        <v>2.573778145501952E-2</v>
      </c>
      <c r="N1953" s="87">
        <v>4.9161330222116852</v>
      </c>
      <c r="O1953" s="88">
        <v>0.89593987105792072</v>
      </c>
      <c r="P1953" s="89">
        <v>182.24483898420888</v>
      </c>
    </row>
    <row r="1954" spans="1:16">
      <c r="A1954" s="75" t="s">
        <v>13600</v>
      </c>
      <c r="B1954" s="85">
        <v>1950</v>
      </c>
      <c r="C1954" s="85">
        <v>8978</v>
      </c>
      <c r="D1954" s="85">
        <v>1950</v>
      </c>
      <c r="E1954" s="86" t="s">
        <v>13594</v>
      </c>
      <c r="F1954" s="85" t="s">
        <v>38</v>
      </c>
      <c r="G1954" s="86" t="s">
        <v>2448</v>
      </c>
      <c r="H1954" s="85" t="s">
        <v>1</v>
      </c>
      <c r="I1954" s="85">
        <v>1</v>
      </c>
      <c r="J1954" s="88">
        <v>0.94146689015842699</v>
      </c>
      <c r="K1954" s="146">
        <v>0.75632957454898475</v>
      </c>
      <c r="L1954" s="147">
        <v>3.4279485861604179E-9</v>
      </c>
      <c r="M1954" s="147">
        <v>2.8893078904778019E-2</v>
      </c>
      <c r="N1954" s="87">
        <v>4.6282377648295059</v>
      </c>
      <c r="O1954" s="88">
        <v>0.90006490682109219</v>
      </c>
      <c r="P1954" s="89">
        <v>194.4724866256409</v>
      </c>
    </row>
    <row r="1955" spans="1:16">
      <c r="A1955" s="75" t="s">
        <v>13601</v>
      </c>
      <c r="B1955" s="85">
        <v>1951</v>
      </c>
      <c r="C1955" s="85">
        <v>8979</v>
      </c>
      <c r="D1955" s="85">
        <v>1951</v>
      </c>
      <c r="E1955" s="86" t="s">
        <v>13594</v>
      </c>
      <c r="F1955" s="85" t="s">
        <v>139</v>
      </c>
      <c r="G1955" s="86" t="s">
        <v>2448</v>
      </c>
      <c r="H1955" s="85" t="s">
        <v>1</v>
      </c>
      <c r="I1955" s="85">
        <v>1</v>
      </c>
      <c r="J1955" s="88">
        <v>0.90785589773148156</v>
      </c>
      <c r="K1955" s="146">
        <v>0.68811281196176333</v>
      </c>
      <c r="L1955" s="147">
        <v>3.140984863944815E-9</v>
      </c>
      <c r="M1955" s="147">
        <v>2.7281192975412909E-2</v>
      </c>
      <c r="N1955" s="87">
        <v>4.2006583364585897</v>
      </c>
      <c r="O1955" s="88">
        <v>0.88571382445315816</v>
      </c>
      <c r="P1955" s="89">
        <v>210.8511936726253</v>
      </c>
    </row>
    <row r="1956" spans="1:16">
      <c r="A1956" s="75" t="s">
        <v>13602</v>
      </c>
      <c r="B1956" s="85">
        <v>1952</v>
      </c>
      <c r="C1956" s="85">
        <v>8980</v>
      </c>
      <c r="D1956" s="85">
        <v>1952</v>
      </c>
      <c r="E1956" s="86" t="s">
        <v>13594</v>
      </c>
      <c r="F1956" s="85" t="s">
        <v>243</v>
      </c>
      <c r="G1956" s="86" t="s">
        <v>2448</v>
      </c>
      <c r="H1956" s="85" t="s">
        <v>1</v>
      </c>
      <c r="I1956" s="85">
        <v>1</v>
      </c>
      <c r="J1956" s="88">
        <v>1.027663704420402</v>
      </c>
      <c r="K1956" s="146">
        <v>0.89457491337788775</v>
      </c>
      <c r="L1956" s="147">
        <v>4.0695576436641851E-9</v>
      </c>
      <c r="M1956" s="147">
        <v>2.1161535561716419E-2</v>
      </c>
      <c r="N1956" s="87">
        <v>6.9998560680658599</v>
      </c>
      <c r="O1956" s="88">
        <v>1.011888775599795</v>
      </c>
      <c r="P1956" s="89">
        <v>144.55851174085518</v>
      </c>
    </row>
    <row r="1957" spans="1:16">
      <c r="A1957" s="75" t="s">
        <v>2457</v>
      </c>
      <c r="B1957" s="85">
        <v>1953</v>
      </c>
      <c r="C1957" s="85">
        <v>1240</v>
      </c>
      <c r="D1957" s="85">
        <v>1953</v>
      </c>
      <c r="E1957" s="86" t="s">
        <v>2458</v>
      </c>
      <c r="F1957" s="85" t="s">
        <v>238</v>
      </c>
      <c r="G1957" s="86" t="s">
        <v>2459</v>
      </c>
      <c r="H1957" s="85" t="s">
        <v>1</v>
      </c>
      <c r="I1957" s="85">
        <v>1</v>
      </c>
      <c r="J1957" s="88">
        <v>0.5857197775540709</v>
      </c>
      <c r="K1957" s="146">
        <v>0.5709608519267757</v>
      </c>
      <c r="L1957" s="147">
        <v>2.484743091580442E-9</v>
      </c>
      <c r="M1957" s="147">
        <v>1.7779148457108911E-2</v>
      </c>
      <c r="N1957" s="87">
        <v>3.99605169401404</v>
      </c>
      <c r="O1957" s="88">
        <v>0.56789398911502409</v>
      </c>
      <c r="P1957" s="89">
        <v>142.11377444533849</v>
      </c>
    </row>
    <row r="1958" spans="1:16">
      <c r="A1958" s="75" t="s">
        <v>13603</v>
      </c>
      <c r="B1958" s="85">
        <v>1954</v>
      </c>
      <c r="C1958" s="85">
        <v>8981</v>
      </c>
      <c r="D1958" s="85">
        <v>1954</v>
      </c>
      <c r="E1958" s="86" t="s">
        <v>13604</v>
      </c>
      <c r="F1958" s="85" t="s">
        <v>238</v>
      </c>
      <c r="G1958" s="86" t="s">
        <v>2459</v>
      </c>
      <c r="H1958" s="85" t="s">
        <v>1</v>
      </c>
      <c r="I1958" s="85">
        <v>1</v>
      </c>
      <c r="J1958" s="88">
        <v>0.62790616036291769</v>
      </c>
      <c r="K1958" s="146">
        <v>0.61974466918713955</v>
      </c>
      <c r="L1958" s="147">
        <v>2.6897586665070691E-9</v>
      </c>
      <c r="M1958" s="147">
        <v>2.3240383512534751E-2</v>
      </c>
      <c r="N1958" s="87">
        <v>4.6247937807329942</v>
      </c>
      <c r="O1958" s="88">
        <v>0.60634547405433648</v>
      </c>
      <c r="P1958" s="89">
        <v>131.10756993758008</v>
      </c>
    </row>
    <row r="1959" spans="1:16">
      <c r="A1959" s="75" t="s">
        <v>2460</v>
      </c>
      <c r="B1959" s="85">
        <v>1955</v>
      </c>
      <c r="C1959" s="85">
        <v>1241</v>
      </c>
      <c r="D1959" s="85">
        <v>1955</v>
      </c>
      <c r="E1959" s="86" t="s">
        <v>2461</v>
      </c>
      <c r="F1959" s="85" t="s">
        <v>238</v>
      </c>
      <c r="G1959" s="86" t="s">
        <v>2462</v>
      </c>
      <c r="H1959" s="85" t="s">
        <v>1</v>
      </c>
      <c r="I1959" s="85">
        <v>1</v>
      </c>
      <c r="J1959" s="88">
        <v>0.62035880900662754</v>
      </c>
      <c r="K1959" s="146">
        <v>0.53014657769097862</v>
      </c>
      <c r="L1959" s="147">
        <v>2.5271909181703209E-9</v>
      </c>
      <c r="M1959" s="147">
        <v>1.6073167695676929E-2</v>
      </c>
      <c r="N1959" s="87">
        <v>3.5875543049320462</v>
      </c>
      <c r="O1959" s="88">
        <v>0.60696880584596002</v>
      </c>
      <c r="P1959" s="89">
        <v>169.1873500037394</v>
      </c>
    </row>
    <row r="1960" spans="1:16">
      <c r="A1960" s="75" t="s">
        <v>13605</v>
      </c>
      <c r="B1960" s="85">
        <v>1956</v>
      </c>
      <c r="C1960" s="85">
        <v>8982</v>
      </c>
      <c r="D1960" s="85">
        <v>1956</v>
      </c>
      <c r="E1960" s="86" t="s">
        <v>13606</v>
      </c>
      <c r="F1960" s="85" t="s">
        <v>238</v>
      </c>
      <c r="G1960" s="86" t="s">
        <v>2462</v>
      </c>
      <c r="H1960" s="85" t="s">
        <v>1</v>
      </c>
      <c r="I1960" s="85">
        <v>1</v>
      </c>
      <c r="J1960" s="88">
        <v>0.66254519181547245</v>
      </c>
      <c r="K1960" s="146">
        <v>0.57893039495134224</v>
      </c>
      <c r="L1960" s="147">
        <v>2.7322064930969471E-9</v>
      </c>
      <c r="M1960" s="147">
        <v>2.153440275110274E-2</v>
      </c>
      <c r="N1960" s="87">
        <v>4.2162963916509986</v>
      </c>
      <c r="O1960" s="88">
        <v>0.64542029078527097</v>
      </c>
      <c r="P1960" s="89">
        <v>153.07754266595575</v>
      </c>
    </row>
    <row r="1961" spans="1:16">
      <c r="A1961" s="75" t="s">
        <v>2497</v>
      </c>
      <c r="B1961" s="85">
        <v>1957</v>
      </c>
      <c r="C1961" s="85">
        <v>1257</v>
      </c>
      <c r="D1961" s="85">
        <v>1957</v>
      </c>
      <c r="E1961" s="86" t="s">
        <v>2498</v>
      </c>
      <c r="F1961" s="85" t="s">
        <v>235</v>
      </c>
      <c r="G1961" s="86" t="s">
        <v>2499</v>
      </c>
      <c r="H1961" s="85" t="s">
        <v>1</v>
      </c>
      <c r="I1961" s="85">
        <v>1</v>
      </c>
      <c r="J1961" s="88">
        <v>0.54712922613049331</v>
      </c>
      <c r="K1961" s="146">
        <v>0.46050278818642892</v>
      </c>
      <c r="L1961" s="147">
        <v>2.0764770675403382E-9</v>
      </c>
      <c r="M1961" s="147">
        <v>1.1944545760377449E-2</v>
      </c>
      <c r="N1961" s="87">
        <v>2.75694006524364</v>
      </c>
      <c r="O1961" s="88">
        <v>0.53546458332546265</v>
      </c>
      <c r="P1961" s="89">
        <v>194.22423797890647</v>
      </c>
    </row>
    <row r="1962" spans="1:16">
      <c r="A1962" s="75" t="s">
        <v>13623</v>
      </c>
      <c r="B1962" s="85">
        <v>1958</v>
      </c>
      <c r="C1962" s="85">
        <v>8991</v>
      </c>
      <c r="D1962" s="85">
        <v>1958</v>
      </c>
      <c r="E1962" s="86" t="s">
        <v>13624</v>
      </c>
      <c r="F1962" s="85" t="s">
        <v>235</v>
      </c>
      <c r="G1962" s="86" t="s">
        <v>2499</v>
      </c>
      <c r="H1962" s="85" t="s">
        <v>1</v>
      </c>
      <c r="I1962" s="85">
        <v>1</v>
      </c>
      <c r="J1962" s="88">
        <v>0.60888689524224071</v>
      </c>
      <c r="K1962" s="146">
        <v>0.53317961052116503</v>
      </c>
      <c r="L1962" s="147">
        <v>2.40720644281423E-9</v>
      </c>
      <c r="M1962" s="147">
        <v>2.0889392961645541E-2</v>
      </c>
      <c r="N1962" s="87">
        <v>3.7252208104986431</v>
      </c>
      <c r="O1962" s="88">
        <v>0.59152000071401745</v>
      </c>
      <c r="P1962" s="89">
        <v>158.78790300079928</v>
      </c>
    </row>
    <row r="1963" spans="1:16">
      <c r="A1963" s="75" t="s">
        <v>2473</v>
      </c>
      <c r="B1963" s="85">
        <v>1959</v>
      </c>
      <c r="C1963" s="85">
        <v>1247</v>
      </c>
      <c r="D1963" s="85">
        <v>1959</v>
      </c>
      <c r="E1963" s="86" t="s">
        <v>2474</v>
      </c>
      <c r="F1963" s="85" t="s">
        <v>139</v>
      </c>
      <c r="G1963" s="86" t="s">
        <v>2475</v>
      </c>
      <c r="H1963" s="85" t="s">
        <v>1</v>
      </c>
      <c r="I1963" s="85">
        <v>1</v>
      </c>
      <c r="J1963" s="88">
        <v>0.81752469025200414</v>
      </c>
      <c r="K1963" s="146">
        <v>0.6277418484158146</v>
      </c>
      <c r="L1963" s="147">
        <v>2.8325743141953499E-9</v>
      </c>
      <c r="M1963" s="147">
        <v>2.3737316830759841E-2</v>
      </c>
      <c r="N1963" s="87">
        <v>3.871760082156539</v>
      </c>
      <c r="O1963" s="88">
        <v>0.79733906249644937</v>
      </c>
      <c r="P1963" s="89">
        <v>205.93710498000124</v>
      </c>
    </row>
    <row r="1964" spans="1:16">
      <c r="A1964" s="75" t="s">
        <v>13609</v>
      </c>
      <c r="B1964" s="85">
        <v>1960</v>
      </c>
      <c r="C1964" s="85">
        <v>8984</v>
      </c>
      <c r="D1964" s="85">
        <v>1960</v>
      </c>
      <c r="E1964" s="86" t="s">
        <v>13610</v>
      </c>
      <c r="F1964" s="85" t="s">
        <v>139</v>
      </c>
      <c r="G1964" s="86" t="s">
        <v>2475</v>
      </c>
      <c r="H1964" s="85" t="s">
        <v>1</v>
      </c>
      <c r="I1964" s="85">
        <v>1</v>
      </c>
      <c r="J1964" s="88">
        <v>0.84229891592711781</v>
      </c>
      <c r="K1964" s="146">
        <v>0.65656030605193949</v>
      </c>
      <c r="L1964" s="147">
        <v>2.9513050571080861E-9</v>
      </c>
      <c r="M1964" s="147">
        <v>2.7127117723066481E-2</v>
      </c>
      <c r="N1964" s="87">
        <v>4.2440044689085683</v>
      </c>
      <c r="O1964" s="88">
        <v>0.81980327043103984</v>
      </c>
      <c r="P1964" s="89">
        <v>193.16739094807525</v>
      </c>
    </row>
    <row r="1965" spans="1:16">
      <c r="A1965" s="75" t="s">
        <v>2480</v>
      </c>
      <c r="B1965" s="85">
        <v>1961</v>
      </c>
      <c r="C1965" s="85">
        <v>1250</v>
      </c>
      <c r="D1965" s="85">
        <v>1961</v>
      </c>
      <c r="E1965" s="86" t="s">
        <v>2481</v>
      </c>
      <c r="F1965" s="85" t="s">
        <v>240</v>
      </c>
      <c r="G1965" s="86" t="s">
        <v>2482</v>
      </c>
      <c r="H1965" s="85" t="s">
        <v>1</v>
      </c>
      <c r="I1965" s="85">
        <v>1</v>
      </c>
      <c r="J1965" s="88">
        <v>0.6598721158130415</v>
      </c>
      <c r="K1965" s="146">
        <v>0.50257182450457982</v>
      </c>
      <c r="L1965" s="147">
        <v>2.32494758360357E-9</v>
      </c>
      <c r="M1965" s="147">
        <v>1.66446418170027E-2</v>
      </c>
      <c r="N1965" s="87">
        <v>3.3810986967361871</v>
      </c>
      <c r="O1965" s="88">
        <v>0.64610203373586916</v>
      </c>
      <c r="P1965" s="89">
        <v>191.09233172032475</v>
      </c>
    </row>
    <row r="1966" spans="1:16">
      <c r="A1966" s="75" t="s">
        <v>13613</v>
      </c>
      <c r="B1966" s="85">
        <v>1962</v>
      </c>
      <c r="C1966" s="85">
        <v>8986</v>
      </c>
      <c r="D1966" s="85">
        <v>1962</v>
      </c>
      <c r="E1966" s="86" t="s">
        <v>13614</v>
      </c>
      <c r="F1966" s="85" t="s">
        <v>240</v>
      </c>
      <c r="G1966" s="86" t="s">
        <v>2482</v>
      </c>
      <c r="H1966" s="85" t="s">
        <v>1</v>
      </c>
      <c r="I1966" s="85">
        <v>1</v>
      </c>
      <c r="J1966" s="88">
        <v>0.68606588581560857</v>
      </c>
      <c r="K1966" s="146">
        <v>0.53339682156379442</v>
      </c>
      <c r="L1966" s="147">
        <v>2.4652224565645639E-9</v>
      </c>
      <c r="M1966" s="147">
        <v>2.0438490802368141E-2</v>
      </c>
      <c r="N1966" s="87">
        <v>3.7917832886891731</v>
      </c>
      <c r="O1966" s="88">
        <v>0.66987726249032331</v>
      </c>
      <c r="P1966" s="89">
        <v>176.66549258987351</v>
      </c>
    </row>
    <row r="1967" spans="1:16">
      <c r="A1967" s="75" t="s">
        <v>2484</v>
      </c>
      <c r="B1967" s="85">
        <v>1963</v>
      </c>
      <c r="C1967" s="85">
        <v>1252</v>
      </c>
      <c r="D1967" s="85">
        <v>1963</v>
      </c>
      <c r="E1967" s="86" t="s">
        <v>2485</v>
      </c>
      <c r="F1967" s="85" t="s">
        <v>240</v>
      </c>
      <c r="G1967" s="86" t="s">
        <v>2486</v>
      </c>
      <c r="H1967" s="85" t="s">
        <v>1</v>
      </c>
      <c r="I1967" s="85">
        <v>1</v>
      </c>
      <c r="J1967" s="88">
        <v>0.57064589385279429</v>
      </c>
      <c r="K1967" s="146">
        <v>0.44036073710282475</v>
      </c>
      <c r="L1967" s="147">
        <v>2.020083098090131E-9</v>
      </c>
      <c r="M1967" s="147">
        <v>1.5782096130097491E-2</v>
      </c>
      <c r="N1967" s="87">
        <v>2.9694547871277468</v>
      </c>
      <c r="O1967" s="88">
        <v>0.55832369492216349</v>
      </c>
      <c r="P1967" s="89">
        <v>188.02229195151719</v>
      </c>
    </row>
    <row r="1968" spans="1:16">
      <c r="A1968" s="75" t="s">
        <v>13615</v>
      </c>
      <c r="B1968" s="85">
        <v>1964</v>
      </c>
      <c r="C1968" s="85">
        <v>8987</v>
      </c>
      <c r="D1968" s="85">
        <v>1964</v>
      </c>
      <c r="E1968" s="86" t="s">
        <v>13616</v>
      </c>
      <c r="F1968" s="85" t="s">
        <v>240</v>
      </c>
      <c r="G1968" s="86" t="s">
        <v>2486</v>
      </c>
      <c r="H1968" s="85" t="s">
        <v>1</v>
      </c>
      <c r="I1968" s="85">
        <v>1</v>
      </c>
      <c r="J1968" s="88">
        <v>0.59683966385536369</v>
      </c>
      <c r="K1968" s="146">
        <v>0.47118573416204151</v>
      </c>
      <c r="L1968" s="147">
        <v>2.160357971051134E-9</v>
      </c>
      <c r="M1968" s="147">
        <v>1.9575945115462911E-2</v>
      </c>
      <c r="N1968" s="87">
        <v>3.3801393790807301</v>
      </c>
      <c r="O1968" s="88">
        <v>0.58209892367662031</v>
      </c>
      <c r="P1968" s="89">
        <v>172.21151508696934</v>
      </c>
    </row>
    <row r="1969" spans="1:16">
      <c r="A1969" s="75" t="s">
        <v>2487</v>
      </c>
      <c r="B1969" s="85">
        <v>1965</v>
      </c>
      <c r="C1969" s="85">
        <v>1253</v>
      </c>
      <c r="D1969" s="85">
        <v>1965</v>
      </c>
      <c r="E1969" s="86" t="s">
        <v>2488</v>
      </c>
      <c r="F1969" s="85" t="s">
        <v>139</v>
      </c>
      <c r="G1969" s="86" t="s">
        <v>2489</v>
      </c>
      <c r="H1969" s="85" t="s">
        <v>1</v>
      </c>
      <c r="I1969" s="85">
        <v>1</v>
      </c>
      <c r="J1969" s="88">
        <v>0.67716819942654749</v>
      </c>
      <c r="K1969" s="146">
        <v>0.50895816697947871</v>
      </c>
      <c r="L1969" s="147">
        <v>2.3233149394864379E-9</v>
      </c>
      <c r="M1969" s="147">
        <v>1.8508303898656969E-2</v>
      </c>
      <c r="N1969" s="87">
        <v>2.982143011996079</v>
      </c>
      <c r="O1969" s="88">
        <v>0.66173279441394761</v>
      </c>
      <c r="P1969" s="89">
        <v>221.89841055644774</v>
      </c>
    </row>
    <row r="1970" spans="1:16">
      <c r="A1970" s="75" t="s">
        <v>13617</v>
      </c>
      <c r="B1970" s="85">
        <v>1966</v>
      </c>
      <c r="C1970" s="85">
        <v>8988</v>
      </c>
      <c r="D1970" s="85">
        <v>1966</v>
      </c>
      <c r="E1970" s="86" t="s">
        <v>13618</v>
      </c>
      <c r="F1970" s="85" t="s">
        <v>139</v>
      </c>
      <c r="G1970" s="86" t="s">
        <v>2489</v>
      </c>
      <c r="H1970" s="85" t="s">
        <v>1</v>
      </c>
      <c r="I1970" s="85">
        <v>1</v>
      </c>
      <c r="J1970" s="88">
        <v>0.70194242510166327</v>
      </c>
      <c r="K1970" s="146">
        <v>0.53777662461560416</v>
      </c>
      <c r="L1970" s="147">
        <v>2.4420456823991762E-9</v>
      </c>
      <c r="M1970" s="147">
        <v>2.1898104790963598E-2</v>
      </c>
      <c r="N1970" s="87">
        <v>3.354387398748107</v>
      </c>
      <c r="O1970" s="88">
        <v>0.68419700234854008</v>
      </c>
      <c r="P1970" s="89">
        <v>203.97077648332737</v>
      </c>
    </row>
    <row r="1971" spans="1:16">
      <c r="A1971" s="75" t="s">
        <v>2476</v>
      </c>
      <c r="B1971" s="85">
        <v>1967</v>
      </c>
      <c r="C1971" s="85">
        <v>1248</v>
      </c>
      <c r="D1971" s="85">
        <v>1967</v>
      </c>
      <c r="E1971" s="86" t="s">
        <v>2477</v>
      </c>
      <c r="F1971" s="85" t="s">
        <v>139</v>
      </c>
      <c r="G1971" s="86" t="s">
        <v>2478</v>
      </c>
      <c r="H1971" s="85" t="s">
        <v>1</v>
      </c>
      <c r="I1971" s="85">
        <v>1</v>
      </c>
      <c r="J1971" s="88">
        <v>0.83707217090799424</v>
      </c>
      <c r="K1971" s="146">
        <v>0.62537153436955606</v>
      </c>
      <c r="L1971" s="147">
        <v>2.8654811123171791E-9</v>
      </c>
      <c r="M1971" s="147">
        <v>2.2671031939910609E-2</v>
      </c>
      <c r="N1971" s="87">
        <v>3.636121951311539</v>
      </c>
      <c r="O1971" s="88">
        <v>0.81824291693153028</v>
      </c>
      <c r="P1971" s="89">
        <v>225.03175852954888</v>
      </c>
    </row>
    <row r="1972" spans="1:16">
      <c r="A1972" s="75" t="s">
        <v>13611</v>
      </c>
      <c r="B1972" s="85">
        <v>1968</v>
      </c>
      <c r="C1972" s="85">
        <v>8985</v>
      </c>
      <c r="D1972" s="85">
        <v>1968</v>
      </c>
      <c r="E1972" s="86" t="s">
        <v>13612</v>
      </c>
      <c r="F1972" s="85" t="s">
        <v>139</v>
      </c>
      <c r="G1972" s="86" t="s">
        <v>2478</v>
      </c>
      <c r="H1972" s="85" t="s">
        <v>1</v>
      </c>
      <c r="I1972" s="85">
        <v>1</v>
      </c>
      <c r="J1972" s="88">
        <v>0.86184639658310946</v>
      </c>
      <c r="K1972" s="146">
        <v>0.65418999200568195</v>
      </c>
      <c r="L1972" s="147">
        <v>2.9842118552299211E-9</v>
      </c>
      <c r="M1972" s="147">
        <v>2.6060832832217221E-2</v>
      </c>
      <c r="N1972" s="87">
        <v>4.0083663380635652</v>
      </c>
      <c r="O1972" s="88">
        <v>0.84070712486612198</v>
      </c>
      <c r="P1972" s="89">
        <v>209.73809626199639</v>
      </c>
    </row>
    <row r="1973" spans="1:16">
      <c r="A1973" s="75" t="s">
        <v>2491</v>
      </c>
      <c r="B1973" s="85">
        <v>1969</v>
      </c>
      <c r="C1973" s="85">
        <v>1255</v>
      </c>
      <c r="D1973" s="85">
        <v>1969</v>
      </c>
      <c r="E1973" s="86" t="s">
        <v>2492</v>
      </c>
      <c r="F1973" s="85" t="s">
        <v>139</v>
      </c>
      <c r="G1973" s="86" t="s">
        <v>2493</v>
      </c>
      <c r="H1973" s="85" t="s">
        <v>1</v>
      </c>
      <c r="I1973" s="85">
        <v>1</v>
      </c>
      <c r="J1973" s="88">
        <v>0.57691496116165086</v>
      </c>
      <c r="K1973" s="146">
        <v>0.48837904225785911</v>
      </c>
      <c r="L1973" s="147">
        <v>2.0888817391560072E-9</v>
      </c>
      <c r="M1973" s="147">
        <v>2.0867778001506531E-2</v>
      </c>
      <c r="N1973" s="87">
        <v>3.5668014943291011</v>
      </c>
      <c r="O1973" s="88">
        <v>0.55801817051451263</v>
      </c>
      <c r="P1973" s="89">
        <v>156.44777860548513</v>
      </c>
    </row>
    <row r="1974" spans="1:16">
      <c r="A1974" s="75" t="s">
        <v>13619</v>
      </c>
      <c r="B1974" s="85">
        <v>1970</v>
      </c>
      <c r="C1974" s="85">
        <v>8989</v>
      </c>
      <c r="D1974" s="85">
        <v>1970</v>
      </c>
      <c r="E1974" s="86" t="s">
        <v>13620</v>
      </c>
      <c r="F1974" s="85" t="s">
        <v>139</v>
      </c>
      <c r="G1974" s="86" t="s">
        <v>2493</v>
      </c>
      <c r="H1974" s="85" t="s">
        <v>1</v>
      </c>
      <c r="I1974" s="85">
        <v>1</v>
      </c>
      <c r="J1974" s="88">
        <v>0.60168918683676398</v>
      </c>
      <c r="K1974" s="146">
        <v>0.51719749989398289</v>
      </c>
      <c r="L1974" s="147">
        <v>2.2076124820687401E-9</v>
      </c>
      <c r="M1974" s="147">
        <v>2.425757889381315E-2</v>
      </c>
      <c r="N1974" s="87">
        <v>3.93904588108113</v>
      </c>
      <c r="O1974" s="88">
        <v>0.580482378449102</v>
      </c>
      <c r="P1974" s="89">
        <v>147.36623943303243</v>
      </c>
    </row>
    <row r="1975" spans="1:16">
      <c r="A1975" s="75" t="s">
        <v>2494</v>
      </c>
      <c r="B1975" s="85">
        <v>1971</v>
      </c>
      <c r="C1975" s="85">
        <v>1256</v>
      </c>
      <c r="D1975" s="85">
        <v>1971</v>
      </c>
      <c r="E1975" s="86" t="s">
        <v>2495</v>
      </c>
      <c r="F1975" s="85" t="s">
        <v>139</v>
      </c>
      <c r="G1975" s="86" t="s">
        <v>2496</v>
      </c>
      <c r="H1975" s="85" t="s">
        <v>1</v>
      </c>
      <c r="I1975" s="85">
        <v>1</v>
      </c>
      <c r="J1975" s="88">
        <v>0.29964814296527859</v>
      </c>
      <c r="K1975" s="146">
        <v>0.32801088587756633</v>
      </c>
      <c r="L1975" s="147">
        <v>1.2322640656553641E-9</v>
      </c>
      <c r="M1975" s="147">
        <v>1.761429671403094E-2</v>
      </c>
      <c r="N1975" s="87">
        <v>3.223691015642864</v>
      </c>
      <c r="O1975" s="88">
        <v>0.28219272893083841</v>
      </c>
      <c r="P1975" s="89">
        <v>87.537151532670677</v>
      </c>
    </row>
    <row r="1976" spans="1:16">
      <c r="A1976" s="75" t="s">
        <v>13621</v>
      </c>
      <c r="B1976" s="85">
        <v>1972</v>
      </c>
      <c r="C1976" s="85">
        <v>8990</v>
      </c>
      <c r="D1976" s="85">
        <v>1972</v>
      </c>
      <c r="E1976" s="86" t="s">
        <v>13622</v>
      </c>
      <c r="F1976" s="85" t="s">
        <v>139</v>
      </c>
      <c r="G1976" s="86" t="s">
        <v>2496</v>
      </c>
      <c r="H1976" s="85" t="s">
        <v>1</v>
      </c>
      <c r="I1976" s="85">
        <v>1</v>
      </c>
      <c r="J1976" s="88">
        <v>0.3244223686403947</v>
      </c>
      <c r="K1976" s="146">
        <v>0.35682934351369172</v>
      </c>
      <c r="L1976" s="147">
        <v>1.3509948085681051E-9</v>
      </c>
      <c r="M1976" s="147">
        <v>2.100409760633757E-2</v>
      </c>
      <c r="N1976" s="87">
        <v>3.595935402394896</v>
      </c>
      <c r="O1976" s="88">
        <v>0.30465693686543049</v>
      </c>
      <c r="P1976" s="89">
        <v>84.722583354119408</v>
      </c>
    </row>
    <row r="1977" spans="1:16">
      <c r="A1977" s="75" t="s">
        <v>2505</v>
      </c>
      <c r="B1977" s="85">
        <v>1973</v>
      </c>
      <c r="C1977" s="85">
        <v>1261</v>
      </c>
      <c r="D1977" s="85">
        <v>1973</v>
      </c>
      <c r="E1977" s="86" t="s">
        <v>2506</v>
      </c>
      <c r="F1977" s="85" t="s">
        <v>232</v>
      </c>
      <c r="G1977" s="86" t="s">
        <v>2507</v>
      </c>
      <c r="H1977" s="85" t="s">
        <v>1</v>
      </c>
      <c r="I1977" s="85">
        <v>1</v>
      </c>
      <c r="J1977" s="88">
        <v>0.69268353446651121</v>
      </c>
      <c r="K1977" s="146">
        <v>0.57458427055044436</v>
      </c>
      <c r="L1977" s="147">
        <v>2.7586082963254819E-9</v>
      </c>
      <c r="M1977" s="147">
        <v>3.3742630233221917E-2</v>
      </c>
      <c r="N1977" s="87">
        <v>3.595568337450521</v>
      </c>
      <c r="O1977" s="88">
        <v>0.66182012443895732</v>
      </c>
      <c r="P1977" s="89">
        <v>184.06551129778512</v>
      </c>
    </row>
    <row r="1978" spans="1:16">
      <c r="A1978" s="75" t="s">
        <v>2508</v>
      </c>
      <c r="B1978" s="85">
        <v>1974</v>
      </c>
      <c r="C1978" s="85">
        <v>1262</v>
      </c>
      <c r="D1978" s="85">
        <v>1974</v>
      </c>
      <c r="E1978" s="86" t="s">
        <v>2506</v>
      </c>
      <c r="F1978" s="85" t="s">
        <v>509</v>
      </c>
      <c r="G1978" s="86" t="s">
        <v>2507</v>
      </c>
      <c r="H1978" s="85" t="s">
        <v>1</v>
      </c>
      <c r="I1978" s="85">
        <v>1</v>
      </c>
      <c r="J1978" s="88">
        <v>0.85461117318645019</v>
      </c>
      <c r="K1978" s="146">
        <v>0.87104896352284567</v>
      </c>
      <c r="L1978" s="147">
        <v>3.696667318572289E-9</v>
      </c>
      <c r="M1978" s="147">
        <v>2.5834795101098169E-2</v>
      </c>
      <c r="N1978" s="87">
        <v>4.5550767117702584</v>
      </c>
      <c r="O1978" s="88">
        <v>0.83155202726763511</v>
      </c>
      <c r="P1978" s="89">
        <v>182.55499959395098</v>
      </c>
    </row>
    <row r="1979" spans="1:16">
      <c r="A1979" s="75" t="s">
        <v>2509</v>
      </c>
      <c r="B1979" s="85">
        <v>1975</v>
      </c>
      <c r="C1979" s="85">
        <v>1263</v>
      </c>
      <c r="D1979" s="85">
        <v>1975</v>
      </c>
      <c r="E1979" s="86" t="s">
        <v>2506</v>
      </c>
      <c r="F1979" s="85" t="s">
        <v>32</v>
      </c>
      <c r="G1979" s="86" t="s">
        <v>2507</v>
      </c>
      <c r="H1979" s="85" t="s">
        <v>1</v>
      </c>
      <c r="I1979" s="85">
        <v>1</v>
      </c>
      <c r="J1979" s="88">
        <v>0.62594097775249158</v>
      </c>
      <c r="K1979" s="146">
        <v>0.42140740023175527</v>
      </c>
      <c r="L1979" s="147">
        <v>2.1136739422884278E-9</v>
      </c>
      <c r="M1979" s="147">
        <v>9.4875811685467236E-3</v>
      </c>
      <c r="N1979" s="87">
        <v>2.0937074459540321</v>
      </c>
      <c r="O1979" s="88">
        <v>0.61565021874753856</v>
      </c>
      <c r="P1979" s="89">
        <v>294.04787184439107</v>
      </c>
    </row>
    <row r="1980" spans="1:16">
      <c r="A1980" s="75" t="s">
        <v>2510</v>
      </c>
      <c r="B1980" s="85">
        <v>1976</v>
      </c>
      <c r="C1980" s="85">
        <v>1264</v>
      </c>
      <c r="D1980" s="85">
        <v>1976</v>
      </c>
      <c r="E1980" s="86" t="s">
        <v>2506</v>
      </c>
      <c r="F1980" s="85" t="s">
        <v>235</v>
      </c>
      <c r="G1980" s="86" t="s">
        <v>2507</v>
      </c>
      <c r="H1980" s="85" t="s">
        <v>1</v>
      </c>
      <c r="I1980" s="85">
        <v>1</v>
      </c>
      <c r="J1980" s="88">
        <v>0.65184426309627408</v>
      </c>
      <c r="K1980" s="146">
        <v>0.56583324825610237</v>
      </c>
      <c r="L1980" s="147">
        <v>2.561725831273439E-9</v>
      </c>
      <c r="M1980" s="147">
        <v>2.1403783341575462E-2</v>
      </c>
      <c r="N1980" s="87">
        <v>3.8952918608131988</v>
      </c>
      <c r="O1980" s="88">
        <v>0.63409085865177506</v>
      </c>
      <c r="P1980" s="89">
        <v>162.78391486675389</v>
      </c>
    </row>
    <row r="1981" spans="1:16">
      <c r="A1981" s="75" t="s">
        <v>2511</v>
      </c>
      <c r="B1981" s="85">
        <v>1977</v>
      </c>
      <c r="C1981" s="85">
        <v>1265</v>
      </c>
      <c r="D1981" s="85">
        <v>1977</v>
      </c>
      <c r="E1981" s="86" t="s">
        <v>2506</v>
      </c>
      <c r="F1981" s="85" t="s">
        <v>31</v>
      </c>
      <c r="G1981" s="86" t="s">
        <v>2507</v>
      </c>
      <c r="H1981" s="85" t="s">
        <v>1</v>
      </c>
      <c r="I1981" s="85">
        <v>1</v>
      </c>
      <c r="J1981" s="88">
        <v>0.77419603450257313</v>
      </c>
      <c r="K1981" s="146">
        <v>0.55903066101222643</v>
      </c>
      <c r="L1981" s="147">
        <v>2.7026631526396049E-9</v>
      </c>
      <c r="M1981" s="147">
        <v>2.2870589453094298E-2</v>
      </c>
      <c r="N1981" s="87">
        <v>3.67059419037454</v>
      </c>
      <c r="O1981" s="88">
        <v>0.75191442448606083</v>
      </c>
      <c r="P1981" s="89">
        <v>204.84814868879226</v>
      </c>
    </row>
    <row r="1982" spans="1:16">
      <c r="A1982" s="75" t="s">
        <v>2512</v>
      </c>
      <c r="B1982" s="85">
        <v>1978</v>
      </c>
      <c r="C1982" s="85">
        <v>1266</v>
      </c>
      <c r="D1982" s="85">
        <v>1978</v>
      </c>
      <c r="E1982" s="86" t="s">
        <v>2506</v>
      </c>
      <c r="F1982" s="85" t="s">
        <v>238</v>
      </c>
      <c r="G1982" s="86" t="s">
        <v>2507</v>
      </c>
      <c r="H1982" s="85" t="s">
        <v>1</v>
      </c>
      <c r="I1982" s="85">
        <v>1</v>
      </c>
      <c r="J1982" s="88">
        <v>0.73533576437945236</v>
      </c>
      <c r="K1982" s="146">
        <v>0.64358303830247598</v>
      </c>
      <c r="L1982" s="147">
        <v>3.0297775937025511E-9</v>
      </c>
      <c r="M1982" s="147">
        <v>2.353078089809171E-2</v>
      </c>
      <c r="N1982" s="87">
        <v>4.6620998048026134</v>
      </c>
      <c r="O1982" s="88">
        <v>0.71637595306305102</v>
      </c>
      <c r="P1982" s="89">
        <v>153.65950602882501</v>
      </c>
    </row>
    <row r="1983" spans="1:16">
      <c r="A1983" s="75" t="s">
        <v>2513</v>
      </c>
      <c r="B1983" s="85">
        <v>1979</v>
      </c>
      <c r="C1983" s="85">
        <v>1267</v>
      </c>
      <c r="D1983" s="85">
        <v>1979</v>
      </c>
      <c r="E1983" s="86" t="s">
        <v>2506</v>
      </c>
      <c r="F1983" s="85" t="s">
        <v>240</v>
      </c>
      <c r="G1983" s="86" t="s">
        <v>2507</v>
      </c>
      <c r="H1983" s="85" t="s">
        <v>1</v>
      </c>
      <c r="I1983" s="85">
        <v>1</v>
      </c>
      <c r="J1983" s="88">
        <v>0.77914459157733218</v>
      </c>
      <c r="K1983" s="146">
        <v>0.60247289746276367</v>
      </c>
      <c r="L1983" s="147">
        <v>2.7900513440341442E-9</v>
      </c>
      <c r="M1983" s="147">
        <v>2.2971959406346019E-2</v>
      </c>
      <c r="N1983" s="87">
        <v>4.2540611012651626</v>
      </c>
      <c r="O1983" s="88">
        <v>0.76117337334875257</v>
      </c>
      <c r="P1983" s="89">
        <v>178.9286414157001</v>
      </c>
    </row>
    <row r="1984" spans="1:16">
      <c r="A1984" s="75" t="s">
        <v>2514</v>
      </c>
      <c r="B1984" s="85">
        <v>1980</v>
      </c>
      <c r="C1984" s="85">
        <v>1268</v>
      </c>
      <c r="D1984" s="85">
        <v>1980</v>
      </c>
      <c r="E1984" s="86" t="s">
        <v>2506</v>
      </c>
      <c r="F1984" s="85" t="s">
        <v>38</v>
      </c>
      <c r="G1984" s="86" t="s">
        <v>2507</v>
      </c>
      <c r="H1984" s="85" t="s">
        <v>1</v>
      </c>
      <c r="I1984" s="85">
        <v>1</v>
      </c>
      <c r="J1984" s="88">
        <v>0.84499925242722007</v>
      </c>
      <c r="K1984" s="146">
        <v>0.68977476923377501</v>
      </c>
      <c r="L1984" s="147">
        <v>3.098926055022724E-9</v>
      </c>
      <c r="M1984" s="147">
        <v>2.660043213011001E-2</v>
      </c>
      <c r="N1984" s="87">
        <v>4.2877666808693498</v>
      </c>
      <c r="O1984" s="88">
        <v>0.80710360426157768</v>
      </c>
      <c r="P1984" s="89">
        <v>188.23403051817562</v>
      </c>
    </row>
    <row r="1985" spans="1:16">
      <c r="A1985" s="75" t="s">
        <v>2515</v>
      </c>
      <c r="B1985" s="85">
        <v>1981</v>
      </c>
      <c r="C1985" s="85">
        <v>1269</v>
      </c>
      <c r="D1985" s="85">
        <v>1981</v>
      </c>
      <c r="E1985" s="86" t="s">
        <v>2506</v>
      </c>
      <c r="F1985" s="85" t="s">
        <v>139</v>
      </c>
      <c r="G1985" s="86" t="s">
        <v>2507</v>
      </c>
      <c r="H1985" s="85" t="s">
        <v>1</v>
      </c>
      <c r="I1985" s="85">
        <v>1</v>
      </c>
      <c r="J1985" s="88">
        <v>0.90516627283605255</v>
      </c>
      <c r="K1985" s="146">
        <v>0.68658702650791859</v>
      </c>
      <c r="L1985" s="147">
        <v>3.1327373687245311E-9</v>
      </c>
      <c r="M1985" s="147">
        <v>2.725275258194676E-2</v>
      </c>
      <c r="N1985" s="87">
        <v>4.1979953325299748</v>
      </c>
      <c r="O1985" s="88">
        <v>0.88303456902878108</v>
      </c>
      <c r="P1985" s="89">
        <v>210.34672482511056</v>
      </c>
    </row>
    <row r="1986" spans="1:16">
      <c r="A1986" s="75" t="s">
        <v>2516</v>
      </c>
      <c r="B1986" s="85">
        <v>1982</v>
      </c>
      <c r="C1986" s="85">
        <v>1270</v>
      </c>
      <c r="D1986" s="85">
        <v>1982</v>
      </c>
      <c r="E1986" s="86" t="s">
        <v>2506</v>
      </c>
      <c r="F1986" s="85" t="s">
        <v>243</v>
      </c>
      <c r="G1986" s="86" t="s">
        <v>2507</v>
      </c>
      <c r="H1986" s="85" t="s">
        <v>1</v>
      </c>
      <c r="I1986" s="85">
        <v>1</v>
      </c>
      <c r="J1986" s="88">
        <v>0.89826066992863995</v>
      </c>
      <c r="K1986" s="146">
        <v>0.80370196793034543</v>
      </c>
      <c r="L1986" s="147">
        <v>3.6123795322991391E-9</v>
      </c>
      <c r="M1986" s="147">
        <v>1.9542253514559481E-2</v>
      </c>
      <c r="N1986" s="87">
        <v>6.3686812193026876</v>
      </c>
      <c r="O1986" s="88">
        <v>0.88348466324202746</v>
      </c>
      <c r="P1986" s="89">
        <v>138.72332949626909</v>
      </c>
    </row>
    <row r="1987" spans="1:16">
      <c r="A1987" s="75" t="s">
        <v>2517</v>
      </c>
      <c r="B1987" s="85">
        <v>1983</v>
      </c>
      <c r="C1987" s="85">
        <v>1271</v>
      </c>
      <c r="D1987" s="85">
        <v>1983</v>
      </c>
      <c r="E1987" s="86" t="s">
        <v>2518</v>
      </c>
      <c r="F1987" s="85" t="s">
        <v>32</v>
      </c>
      <c r="G1987" s="86" t="s">
        <v>2507</v>
      </c>
      <c r="H1987" s="85" t="s">
        <v>1</v>
      </c>
      <c r="I1987" s="85">
        <v>1</v>
      </c>
      <c r="J1987" s="88">
        <v>0.77419603450257268</v>
      </c>
      <c r="K1987" s="146">
        <v>0.55903066101222598</v>
      </c>
      <c r="L1987" s="147">
        <v>2.7026631526396041E-9</v>
      </c>
      <c r="M1987" s="147">
        <v>2.2870589453094291E-2</v>
      </c>
      <c r="N1987" s="87">
        <v>3.6705941903745378</v>
      </c>
      <c r="O1987" s="88">
        <v>0.75191442448606038</v>
      </c>
      <c r="P1987" s="89">
        <v>204.84814868879226</v>
      </c>
    </row>
    <row r="1988" spans="1:16">
      <c r="A1988" s="75" t="s">
        <v>13625</v>
      </c>
      <c r="B1988" s="85">
        <v>1984</v>
      </c>
      <c r="C1988" s="85">
        <v>8992</v>
      </c>
      <c r="D1988" s="85">
        <v>1984</v>
      </c>
      <c r="E1988" s="86" t="s">
        <v>13626</v>
      </c>
      <c r="F1988" s="85" t="s">
        <v>232</v>
      </c>
      <c r="G1988" s="86" t="s">
        <v>2507</v>
      </c>
      <c r="H1988" s="85" t="s">
        <v>1</v>
      </c>
      <c r="I1988" s="85">
        <v>1</v>
      </c>
      <c r="J1988" s="88">
        <v>0.6926835344665111</v>
      </c>
      <c r="K1988" s="146">
        <v>0.57458427055044436</v>
      </c>
      <c r="L1988" s="147">
        <v>2.758608296325481E-9</v>
      </c>
      <c r="M1988" s="147">
        <v>3.3742630233221917E-2</v>
      </c>
      <c r="N1988" s="87">
        <v>3.595568337450521</v>
      </c>
      <c r="O1988" s="88">
        <v>0.66182012443895721</v>
      </c>
      <c r="P1988" s="89">
        <v>184.06551129778509</v>
      </c>
    </row>
    <row r="1989" spans="1:16">
      <c r="A1989" s="75" t="s">
        <v>13627</v>
      </c>
      <c r="B1989" s="85">
        <v>1985</v>
      </c>
      <c r="C1989" s="85">
        <v>8993</v>
      </c>
      <c r="D1989" s="85">
        <v>1985</v>
      </c>
      <c r="E1989" s="86" t="s">
        <v>13626</v>
      </c>
      <c r="F1989" s="85" t="s">
        <v>509</v>
      </c>
      <c r="G1989" s="86" t="s">
        <v>2507</v>
      </c>
      <c r="H1989" s="85" t="s">
        <v>1</v>
      </c>
      <c r="I1989" s="85">
        <v>1</v>
      </c>
      <c r="J1989" s="88">
        <v>0.85461117318645019</v>
      </c>
      <c r="K1989" s="146">
        <v>0.87104896352284567</v>
      </c>
      <c r="L1989" s="147">
        <v>3.6966673185722898E-9</v>
      </c>
      <c r="M1989" s="147">
        <v>2.5834795101098169E-2</v>
      </c>
      <c r="N1989" s="87">
        <v>4.5550767117702602</v>
      </c>
      <c r="O1989" s="88">
        <v>0.83155202726763511</v>
      </c>
      <c r="P1989" s="89">
        <v>182.55499959395092</v>
      </c>
    </row>
    <row r="1990" spans="1:16">
      <c r="A1990" s="75" t="s">
        <v>13628</v>
      </c>
      <c r="B1990" s="85">
        <v>1986</v>
      </c>
      <c r="C1990" s="85">
        <v>8994</v>
      </c>
      <c r="D1990" s="85">
        <v>1986</v>
      </c>
      <c r="E1990" s="86" t="s">
        <v>13626</v>
      </c>
      <c r="F1990" s="85" t="s">
        <v>32</v>
      </c>
      <c r="G1990" s="86" t="s">
        <v>2507</v>
      </c>
      <c r="H1990" s="85" t="s">
        <v>1</v>
      </c>
      <c r="I1990" s="85">
        <v>1</v>
      </c>
      <c r="J1990" s="88">
        <v>0.6441907990892094</v>
      </c>
      <c r="K1990" s="146">
        <v>0.43834847445935499</v>
      </c>
      <c r="L1990" s="147">
        <v>2.186177019713192E-9</v>
      </c>
      <c r="M1990" s="147">
        <v>1.113499553332299E-2</v>
      </c>
      <c r="N1990" s="87">
        <v>2.2878182033525092</v>
      </c>
      <c r="O1990" s="88">
        <v>0.63242399674763672</v>
      </c>
      <c r="P1990" s="89">
        <v>276.4310537528284</v>
      </c>
    </row>
    <row r="1991" spans="1:16">
      <c r="A1991" s="75" t="s">
        <v>13629</v>
      </c>
      <c r="B1991" s="85">
        <v>1987</v>
      </c>
      <c r="C1991" s="85">
        <v>8995</v>
      </c>
      <c r="D1991" s="85">
        <v>1987</v>
      </c>
      <c r="E1991" s="86" t="s">
        <v>13626</v>
      </c>
      <c r="F1991" s="85" t="s">
        <v>235</v>
      </c>
      <c r="G1991" s="86" t="s">
        <v>2507</v>
      </c>
      <c r="H1991" s="85" t="s">
        <v>1</v>
      </c>
      <c r="I1991" s="85">
        <v>1</v>
      </c>
      <c r="J1991" s="88">
        <v>0.65184426309627441</v>
      </c>
      <c r="K1991" s="146">
        <v>0.56583324825610237</v>
      </c>
      <c r="L1991" s="147">
        <v>2.5617258312734398E-9</v>
      </c>
      <c r="M1991" s="147">
        <v>2.1403783341575462E-2</v>
      </c>
      <c r="N1991" s="87">
        <v>3.8952918608131988</v>
      </c>
      <c r="O1991" s="88">
        <v>0.6340908586517755</v>
      </c>
      <c r="P1991" s="89">
        <v>162.783914866754</v>
      </c>
    </row>
    <row r="1992" spans="1:16">
      <c r="A1992" s="75" t="s">
        <v>13630</v>
      </c>
      <c r="B1992" s="85">
        <v>1988</v>
      </c>
      <c r="C1992" s="85">
        <v>8996</v>
      </c>
      <c r="D1992" s="85">
        <v>1988</v>
      </c>
      <c r="E1992" s="86" t="s">
        <v>13626</v>
      </c>
      <c r="F1992" s="85" t="s">
        <v>31</v>
      </c>
      <c r="G1992" s="86" t="s">
        <v>2507</v>
      </c>
      <c r="H1992" s="85" t="s">
        <v>1</v>
      </c>
      <c r="I1992" s="85">
        <v>1</v>
      </c>
      <c r="J1992" s="88">
        <v>0.77419603450257268</v>
      </c>
      <c r="K1992" s="146">
        <v>0.55903066101222598</v>
      </c>
      <c r="L1992" s="147">
        <v>2.7026631526396041E-9</v>
      </c>
      <c r="M1992" s="147">
        <v>2.2870589453094291E-2</v>
      </c>
      <c r="N1992" s="87">
        <v>3.6705941903745378</v>
      </c>
      <c r="O1992" s="88">
        <v>0.75191442448606038</v>
      </c>
      <c r="P1992" s="89">
        <v>204.84814868879226</v>
      </c>
    </row>
    <row r="1993" spans="1:16">
      <c r="A1993" s="75" t="s">
        <v>13631</v>
      </c>
      <c r="B1993" s="85">
        <v>1989</v>
      </c>
      <c r="C1993" s="85">
        <v>8997</v>
      </c>
      <c r="D1993" s="85">
        <v>1989</v>
      </c>
      <c r="E1993" s="86" t="s">
        <v>13626</v>
      </c>
      <c r="F1993" s="85" t="s">
        <v>238</v>
      </c>
      <c r="G1993" s="86" t="s">
        <v>2507</v>
      </c>
      <c r="H1993" s="85" t="s">
        <v>1</v>
      </c>
      <c r="I1993" s="85">
        <v>1</v>
      </c>
      <c r="J1993" s="88">
        <v>0.73533576437945236</v>
      </c>
      <c r="K1993" s="146">
        <v>0.64358303830247598</v>
      </c>
      <c r="L1993" s="147">
        <v>3.0297775937025511E-9</v>
      </c>
      <c r="M1993" s="147">
        <v>2.353078089809171E-2</v>
      </c>
      <c r="N1993" s="87">
        <v>4.6620998048026134</v>
      </c>
      <c r="O1993" s="88">
        <v>0.71637595306305102</v>
      </c>
      <c r="P1993" s="89">
        <v>153.65950602882501</v>
      </c>
    </row>
    <row r="1994" spans="1:16">
      <c r="A1994" s="75" t="s">
        <v>13632</v>
      </c>
      <c r="B1994" s="85">
        <v>1990</v>
      </c>
      <c r="C1994" s="85">
        <v>8998</v>
      </c>
      <c r="D1994" s="85">
        <v>1990</v>
      </c>
      <c r="E1994" s="86" t="s">
        <v>13626</v>
      </c>
      <c r="F1994" s="85" t="s">
        <v>240</v>
      </c>
      <c r="G1994" s="86" t="s">
        <v>2507</v>
      </c>
      <c r="H1994" s="85" t="s">
        <v>1</v>
      </c>
      <c r="I1994" s="85">
        <v>1</v>
      </c>
      <c r="J1994" s="88">
        <v>0.77914459157733218</v>
      </c>
      <c r="K1994" s="146">
        <v>0.60247289746276367</v>
      </c>
      <c r="L1994" s="147">
        <v>2.7900513440341442E-9</v>
      </c>
      <c r="M1994" s="147">
        <v>2.2971959406346019E-2</v>
      </c>
      <c r="N1994" s="87">
        <v>4.2540611012651626</v>
      </c>
      <c r="O1994" s="88">
        <v>0.76117337334875257</v>
      </c>
      <c r="P1994" s="89">
        <v>178.9286414157001</v>
      </c>
    </row>
    <row r="1995" spans="1:16">
      <c r="A1995" s="75" t="s">
        <v>13633</v>
      </c>
      <c r="B1995" s="85">
        <v>1991</v>
      </c>
      <c r="C1995" s="85">
        <v>8999</v>
      </c>
      <c r="D1995" s="85">
        <v>1991</v>
      </c>
      <c r="E1995" s="86" t="s">
        <v>13626</v>
      </c>
      <c r="F1995" s="85" t="s">
        <v>38</v>
      </c>
      <c r="G1995" s="86" t="s">
        <v>2507</v>
      </c>
      <c r="H1995" s="85" t="s">
        <v>1</v>
      </c>
      <c r="I1995" s="85">
        <v>1</v>
      </c>
      <c r="J1995" s="88">
        <v>0.8449992524272204</v>
      </c>
      <c r="K1995" s="146">
        <v>0.68977476923377501</v>
      </c>
      <c r="L1995" s="147">
        <v>3.0989260550227248E-9</v>
      </c>
      <c r="M1995" s="147">
        <v>2.660043213011002E-2</v>
      </c>
      <c r="N1995" s="87">
        <v>4.2877666808693533</v>
      </c>
      <c r="O1995" s="88">
        <v>0.80710360426157801</v>
      </c>
      <c r="P1995" s="89">
        <v>188.23403051817553</v>
      </c>
    </row>
    <row r="1996" spans="1:16">
      <c r="A1996" s="75" t="s">
        <v>13634</v>
      </c>
      <c r="B1996" s="85">
        <v>1992</v>
      </c>
      <c r="C1996" s="85">
        <v>9000</v>
      </c>
      <c r="D1996" s="85">
        <v>1992</v>
      </c>
      <c r="E1996" s="86" t="s">
        <v>13626</v>
      </c>
      <c r="F1996" s="85" t="s">
        <v>139</v>
      </c>
      <c r="G1996" s="86" t="s">
        <v>2507</v>
      </c>
      <c r="H1996" s="85" t="s">
        <v>1</v>
      </c>
      <c r="I1996" s="85">
        <v>1</v>
      </c>
      <c r="J1996" s="88">
        <v>0.90516627283605267</v>
      </c>
      <c r="K1996" s="146">
        <v>0.68658702650791859</v>
      </c>
      <c r="L1996" s="147">
        <v>3.1327373687245319E-9</v>
      </c>
      <c r="M1996" s="147">
        <v>2.725275258194677E-2</v>
      </c>
      <c r="N1996" s="87">
        <v>4.1979953325299766</v>
      </c>
      <c r="O1996" s="88">
        <v>0.88303456902878119</v>
      </c>
      <c r="P1996" s="89">
        <v>210.3467248251105</v>
      </c>
    </row>
    <row r="1997" spans="1:16">
      <c r="A1997" s="75" t="s">
        <v>13635</v>
      </c>
      <c r="B1997" s="85">
        <v>1993</v>
      </c>
      <c r="C1997" s="85">
        <v>9001</v>
      </c>
      <c r="D1997" s="85">
        <v>1993</v>
      </c>
      <c r="E1997" s="86" t="s">
        <v>13626</v>
      </c>
      <c r="F1997" s="85" t="s">
        <v>243</v>
      </c>
      <c r="G1997" s="86" t="s">
        <v>2507</v>
      </c>
      <c r="H1997" s="85" t="s">
        <v>1</v>
      </c>
      <c r="I1997" s="85">
        <v>1</v>
      </c>
      <c r="J1997" s="88">
        <v>0.89826066992864018</v>
      </c>
      <c r="K1997" s="146">
        <v>0.80370196793034543</v>
      </c>
      <c r="L1997" s="147">
        <v>3.6123795322991411E-9</v>
      </c>
      <c r="M1997" s="147">
        <v>1.9542253514559481E-2</v>
      </c>
      <c r="N1997" s="87">
        <v>6.3686812193026894</v>
      </c>
      <c r="O1997" s="88">
        <v>0.88348466324202768</v>
      </c>
      <c r="P1997" s="89">
        <v>138.72332949626909</v>
      </c>
    </row>
    <row r="1998" spans="1:16">
      <c r="A1998" s="75" t="s">
        <v>24054</v>
      </c>
      <c r="B1998" s="85">
        <v>1994</v>
      </c>
      <c r="C1998" s="85">
        <v>14652</v>
      </c>
      <c r="D1998" s="85">
        <v>1994</v>
      </c>
      <c r="E1998" s="86" t="s">
        <v>24055</v>
      </c>
      <c r="F1998" s="85" t="s">
        <v>55</v>
      </c>
      <c r="G1998" s="86" t="s">
        <v>2507</v>
      </c>
      <c r="H1998" s="85" t="s">
        <v>1</v>
      </c>
      <c r="I1998" s="85">
        <v>1</v>
      </c>
      <c r="J1998" s="88">
        <v>0.83099476386684412</v>
      </c>
      <c r="K1998" s="146">
        <v>0.67755715690996765</v>
      </c>
      <c r="L1998" s="147">
        <v>3.068463356945873E-9</v>
      </c>
      <c r="M1998" s="147">
        <v>2.6211885964796532E-2</v>
      </c>
      <c r="N1998" s="87">
        <v>4.2787886592500106</v>
      </c>
      <c r="O1998" s="88">
        <v>0.79606209446438936</v>
      </c>
      <c r="P1998" s="89">
        <v>186.04847256090554</v>
      </c>
    </row>
    <row r="1999" spans="1:16">
      <c r="A1999" s="75" t="s">
        <v>2464</v>
      </c>
      <c r="B1999" s="85">
        <v>1995</v>
      </c>
      <c r="C1999" s="85">
        <v>1243</v>
      </c>
      <c r="D1999" s="85">
        <v>1995</v>
      </c>
      <c r="E1999" s="86" t="s">
        <v>2465</v>
      </c>
      <c r="F1999" s="85" t="s">
        <v>32</v>
      </c>
      <c r="G1999" s="86" t="s">
        <v>2466</v>
      </c>
      <c r="H1999" s="85" t="s">
        <v>1</v>
      </c>
      <c r="I1999" s="85">
        <v>1</v>
      </c>
      <c r="J1999" s="88">
        <v>0.51905370896233538</v>
      </c>
      <c r="K1999" s="146">
        <v>0.35487419701943734</v>
      </c>
      <c r="L1999" s="147">
        <v>1.760918445218416E-9</v>
      </c>
      <c r="M1999" s="147">
        <v>1.021525783118492E-2</v>
      </c>
      <c r="N1999" s="87">
        <v>1.9753626681342431</v>
      </c>
      <c r="O1999" s="88">
        <v>0.51095925243495455</v>
      </c>
      <c r="P1999" s="89">
        <v>258.6660468366361</v>
      </c>
    </row>
    <row r="2000" spans="1:16">
      <c r="A2000" s="75" t="s">
        <v>13607</v>
      </c>
      <c r="B2000" s="85">
        <v>1996</v>
      </c>
      <c r="C2000" s="85">
        <v>8983</v>
      </c>
      <c r="D2000" s="85">
        <v>1996</v>
      </c>
      <c r="E2000" s="86" t="s">
        <v>13608</v>
      </c>
      <c r="F2000" s="85" t="s">
        <v>32</v>
      </c>
      <c r="G2000" s="86" t="s">
        <v>2466</v>
      </c>
      <c r="H2000" s="85" t="s">
        <v>1</v>
      </c>
      <c r="I2000" s="85">
        <v>1</v>
      </c>
      <c r="J2000" s="88">
        <v>0.5229628988911823</v>
      </c>
      <c r="K2000" s="146">
        <v>0.35913336102425547</v>
      </c>
      <c r="L2000" s="147">
        <v>1.779865939425554E-9</v>
      </c>
      <c r="M2000" s="147">
        <v>1.0774743942822081E-2</v>
      </c>
      <c r="N2000" s="87">
        <v>2.0360583696189969</v>
      </c>
      <c r="O2000" s="88">
        <v>0.51446173204691437</v>
      </c>
      <c r="P2000" s="89">
        <v>252.67533569933187</v>
      </c>
    </row>
    <row r="2001" spans="1:16">
      <c r="A2001" s="75" t="s">
        <v>2519</v>
      </c>
      <c r="B2001" s="85">
        <v>1997</v>
      </c>
      <c r="C2001" s="85">
        <v>1272</v>
      </c>
      <c r="D2001" s="85">
        <v>1997</v>
      </c>
      <c r="E2001" s="86" t="s">
        <v>2520</v>
      </c>
      <c r="F2001" s="85" t="s">
        <v>32</v>
      </c>
      <c r="G2001" s="86" t="s">
        <v>2521</v>
      </c>
      <c r="H2001" s="85" t="s">
        <v>260</v>
      </c>
      <c r="I2001" s="85">
        <v>1</v>
      </c>
      <c r="J2001" s="88">
        <v>19120568.005995441</v>
      </c>
      <c r="K2001" s="146">
        <v>55225140.890627332</v>
      </c>
      <c r="L2001" s="147">
        <v>0.1787177122094929</v>
      </c>
      <c r="M2001" s="147">
        <v>1547189.2669406249</v>
      </c>
      <c r="N2001" s="87">
        <v>204393835.6179271</v>
      </c>
      <c r="O2001" s="88">
        <v>17177328.375757709</v>
      </c>
      <c r="P2001" s="89">
        <v>84.040344581953278</v>
      </c>
    </row>
    <row r="2002" spans="1:16">
      <c r="A2002" s="75" t="s">
        <v>2522</v>
      </c>
      <c r="B2002" s="85">
        <v>1998</v>
      </c>
      <c r="C2002" s="85">
        <v>1273</v>
      </c>
      <c r="D2002" s="85">
        <v>1998</v>
      </c>
      <c r="E2002" s="86" t="s">
        <v>2520</v>
      </c>
      <c r="F2002" s="85" t="s">
        <v>38</v>
      </c>
      <c r="G2002" s="86" t="s">
        <v>2521</v>
      </c>
      <c r="H2002" s="85" t="s">
        <v>260</v>
      </c>
      <c r="I2002" s="85">
        <v>1</v>
      </c>
      <c r="J2002" s="88">
        <v>20150318.50041043</v>
      </c>
      <c r="K2002" s="146">
        <v>57547049.088391192</v>
      </c>
      <c r="L2002" s="147">
        <v>0.18988078033829481</v>
      </c>
      <c r="M2002" s="147">
        <v>1681094.5037455419</v>
      </c>
      <c r="N2002" s="87">
        <v>220583540.44984499</v>
      </c>
      <c r="O2002" s="88">
        <v>17897891.070478771</v>
      </c>
      <c r="P2002" s="89">
        <v>81.138833087812785</v>
      </c>
    </row>
    <row r="2003" spans="1:16">
      <c r="A2003" s="75" t="s">
        <v>13636</v>
      </c>
      <c r="B2003" s="85">
        <v>1999</v>
      </c>
      <c r="C2003" s="85">
        <v>9002</v>
      </c>
      <c r="D2003" s="85">
        <v>1999</v>
      </c>
      <c r="E2003" s="86" t="s">
        <v>13637</v>
      </c>
      <c r="F2003" s="85" t="s">
        <v>55</v>
      </c>
      <c r="G2003" s="86" t="s">
        <v>2521</v>
      </c>
      <c r="H2003" s="85" t="s">
        <v>260</v>
      </c>
      <c r="I2003" s="85">
        <v>1</v>
      </c>
      <c r="J2003" s="88">
        <v>20141651.20841261</v>
      </c>
      <c r="K2003" s="146">
        <v>57527505.852965444</v>
      </c>
      <c r="L2003" s="147">
        <v>0.18978682207210451</v>
      </c>
      <c r="M2003" s="147">
        <v>1679967.438700451</v>
      </c>
      <c r="N2003" s="87">
        <v>220447273.55811039</v>
      </c>
      <c r="O2003" s="88">
        <v>17891826.176786792</v>
      </c>
      <c r="P2003" s="89">
        <v>81.161476338560689</v>
      </c>
    </row>
    <row r="2004" spans="1:16">
      <c r="A2004" s="75" t="s">
        <v>2523</v>
      </c>
      <c r="B2004" s="85">
        <v>2000</v>
      </c>
      <c r="C2004" s="85">
        <v>1274</v>
      </c>
      <c r="D2004" s="85">
        <v>2000</v>
      </c>
      <c r="E2004" s="86" t="s">
        <v>2524</v>
      </c>
      <c r="F2004" s="85" t="s">
        <v>32</v>
      </c>
      <c r="G2004" s="86" t="s">
        <v>2525</v>
      </c>
      <c r="H2004" s="85" t="s">
        <v>1</v>
      </c>
      <c r="I2004" s="85">
        <v>1</v>
      </c>
      <c r="J2004" s="88">
        <v>0.41337635068331657</v>
      </c>
      <c r="K2004" s="146">
        <v>3.6718812787121298</v>
      </c>
      <c r="L2004" s="147">
        <v>2.4270359955375239E-9</v>
      </c>
      <c r="M2004" s="147">
        <v>4.5690163008366591E-2</v>
      </c>
      <c r="N2004" s="87">
        <v>6.5976995674111993</v>
      </c>
      <c r="O2004" s="88">
        <v>0.36022934495243242</v>
      </c>
      <c r="P2004" s="89">
        <v>54.599234365225719</v>
      </c>
    </row>
    <row r="2005" spans="1:16">
      <c r="A2005" s="75" t="s">
        <v>2526</v>
      </c>
      <c r="B2005" s="85">
        <v>2001</v>
      </c>
      <c r="C2005" s="85">
        <v>1275</v>
      </c>
      <c r="D2005" s="85">
        <v>2001</v>
      </c>
      <c r="E2005" s="86" t="s">
        <v>2524</v>
      </c>
      <c r="F2005" s="85" t="s">
        <v>38</v>
      </c>
      <c r="G2005" s="86" t="s">
        <v>2525</v>
      </c>
      <c r="H2005" s="85" t="s">
        <v>1</v>
      </c>
      <c r="I2005" s="85">
        <v>1</v>
      </c>
      <c r="J2005" s="88">
        <v>0.73889967330099526</v>
      </c>
      <c r="K2005" s="146">
        <v>3.9703660926930078</v>
      </c>
      <c r="L2005" s="147">
        <v>3.5702821173130871E-9</v>
      </c>
      <c r="M2005" s="147">
        <v>6.9691496082759319E-2</v>
      </c>
      <c r="N2005" s="87">
        <v>10.60632442221611</v>
      </c>
      <c r="O2005" s="88">
        <v>0.65801698013895416</v>
      </c>
      <c r="P2005" s="89">
        <v>62.04005779425956</v>
      </c>
    </row>
    <row r="2006" spans="1:16">
      <c r="A2006" s="75" t="s">
        <v>13638</v>
      </c>
      <c r="B2006" s="85">
        <v>2002</v>
      </c>
      <c r="C2006" s="85">
        <v>9003</v>
      </c>
      <c r="D2006" s="85">
        <v>2002</v>
      </c>
      <c r="E2006" s="86" t="s">
        <v>13639</v>
      </c>
      <c r="F2006" s="85" t="s">
        <v>55</v>
      </c>
      <c r="G2006" s="86" t="s">
        <v>2525</v>
      </c>
      <c r="H2006" s="85" t="s">
        <v>1</v>
      </c>
      <c r="I2006" s="85">
        <v>1</v>
      </c>
      <c r="J2006" s="88">
        <v>0.80476664301255629</v>
      </c>
      <c r="K2006" s="146">
        <v>4.048129643265459</v>
      </c>
      <c r="L2006" s="147">
        <v>3.8909460714393627E-9</v>
      </c>
      <c r="M2006" s="147">
        <v>7.8818321404222583E-2</v>
      </c>
      <c r="N2006" s="87">
        <v>11.60491016401998</v>
      </c>
      <c r="O2006" s="88">
        <v>0.71765522973200313</v>
      </c>
      <c r="P2006" s="89">
        <v>61.840653618933743</v>
      </c>
    </row>
    <row r="2007" spans="1:16">
      <c r="A2007" s="75" t="s">
        <v>13640</v>
      </c>
      <c r="B2007" s="85">
        <v>2003</v>
      </c>
      <c r="C2007" s="85">
        <v>9004</v>
      </c>
      <c r="D2007" s="85">
        <v>2003</v>
      </c>
      <c r="E2007" s="86" t="s">
        <v>13641</v>
      </c>
      <c r="F2007" s="85" t="s">
        <v>55</v>
      </c>
      <c r="G2007" s="86" t="s">
        <v>13642</v>
      </c>
      <c r="H2007" s="85" t="s">
        <v>1</v>
      </c>
      <c r="I2007" s="85">
        <v>1</v>
      </c>
      <c r="J2007" s="88">
        <v>16.308351887006349</v>
      </c>
      <c r="K2007" s="146">
        <v>33.126568083934501</v>
      </c>
      <c r="L2007" s="147">
        <v>9.2484013507222827E-8</v>
      </c>
      <c r="M2007" s="147">
        <v>1249.413618113666</v>
      </c>
      <c r="N2007" s="87">
        <v>183.73204808838781</v>
      </c>
      <c r="O2007" s="88">
        <v>14.37335657215286</v>
      </c>
      <c r="P2007" s="89">
        <v>78.229991564880834</v>
      </c>
    </row>
    <row r="2008" spans="1:16">
      <c r="A2008" s="75" t="s">
        <v>26819</v>
      </c>
      <c r="B2008" s="85">
        <v>2004</v>
      </c>
      <c r="C2008" s="85">
        <v>16711</v>
      </c>
      <c r="D2008" s="85">
        <v>2004</v>
      </c>
      <c r="E2008" s="86" t="s">
        <v>26820</v>
      </c>
      <c r="F2008" s="85" t="s">
        <v>4432</v>
      </c>
      <c r="G2008" s="86" t="s">
        <v>13642</v>
      </c>
      <c r="H2008" s="85" t="s">
        <v>1</v>
      </c>
      <c r="I2008" s="85">
        <v>1</v>
      </c>
      <c r="J2008" s="88">
        <v>26.043637741757401</v>
      </c>
      <c r="K2008" s="146">
        <v>49.329704509675949</v>
      </c>
      <c r="L2008" s="147">
        <v>2.164259847680533E-7</v>
      </c>
      <c r="M2008" s="147">
        <v>5.8560699005060286</v>
      </c>
      <c r="N2008" s="87">
        <v>318.01622299611688</v>
      </c>
      <c r="O2008" s="88">
        <v>22.643962055640579</v>
      </c>
      <c r="P2008" s="89">
        <v>71.203795335677171</v>
      </c>
    </row>
    <row r="2009" spans="1:16">
      <c r="A2009" s="75" t="s">
        <v>26835</v>
      </c>
      <c r="B2009" s="85">
        <v>2005</v>
      </c>
      <c r="C2009" s="85">
        <v>16726</v>
      </c>
      <c r="D2009" s="85">
        <v>2005</v>
      </c>
      <c r="E2009" s="86" t="s">
        <v>26820</v>
      </c>
      <c r="F2009" s="85" t="s">
        <v>38</v>
      </c>
      <c r="G2009" s="86" t="s">
        <v>13642</v>
      </c>
      <c r="H2009" s="85" t="s">
        <v>1</v>
      </c>
      <c r="I2009" s="85">
        <v>1</v>
      </c>
      <c r="J2009" s="88">
        <v>26.03653204037051</v>
      </c>
      <c r="K2009" s="146">
        <v>49.269947484805243</v>
      </c>
      <c r="L2009" s="147">
        <v>2.16278358653663E-7</v>
      </c>
      <c r="M2009" s="147">
        <v>5.8586936801089182</v>
      </c>
      <c r="N2009" s="87">
        <v>317.98574280404642</v>
      </c>
      <c r="O2009" s="88">
        <v>22.659967611002731</v>
      </c>
      <c r="P2009" s="89">
        <v>71.260954693074311</v>
      </c>
    </row>
    <row r="2010" spans="1:16">
      <c r="A2010" s="75" t="s">
        <v>26850</v>
      </c>
      <c r="B2010" s="85">
        <v>2006</v>
      </c>
      <c r="C2010" s="85">
        <v>16741</v>
      </c>
      <c r="D2010" s="85">
        <v>2006</v>
      </c>
      <c r="E2010" s="86" t="s">
        <v>26851</v>
      </c>
      <c r="F2010" s="85" t="s">
        <v>4461</v>
      </c>
      <c r="G2010" s="86" t="s">
        <v>13642</v>
      </c>
      <c r="H2010" s="85" t="s">
        <v>1</v>
      </c>
      <c r="I2010" s="85">
        <v>1</v>
      </c>
      <c r="J2010" s="88">
        <v>10.48969733331411</v>
      </c>
      <c r="K2010" s="146">
        <v>18.72732379723853</v>
      </c>
      <c r="L2010" s="147">
        <v>5.483459084296158E-8</v>
      </c>
      <c r="M2010" s="147">
        <v>1521.586822236756</v>
      </c>
      <c r="N2010" s="87">
        <v>141.18962132364109</v>
      </c>
      <c r="O2010" s="88">
        <v>9.2902690206199434</v>
      </c>
      <c r="P2010" s="89">
        <v>65.799942896116832</v>
      </c>
    </row>
    <row r="2011" spans="1:16">
      <c r="A2011" s="75" t="s">
        <v>26861</v>
      </c>
      <c r="B2011" s="85">
        <v>2007</v>
      </c>
      <c r="C2011" s="85">
        <v>16750</v>
      </c>
      <c r="D2011" s="85">
        <v>2007</v>
      </c>
      <c r="E2011" s="86" t="s">
        <v>26859</v>
      </c>
      <c r="F2011" s="85" t="s">
        <v>4469</v>
      </c>
      <c r="G2011" s="86" t="s">
        <v>13642</v>
      </c>
      <c r="H2011" s="85" t="s">
        <v>1</v>
      </c>
      <c r="I2011" s="85">
        <v>1</v>
      </c>
      <c r="J2011" s="88">
        <v>23.361198130875771</v>
      </c>
      <c r="K2011" s="146">
        <v>54.317991381914148</v>
      </c>
      <c r="L2011" s="147">
        <v>1.110752699228239E-7</v>
      </c>
      <c r="M2011" s="147">
        <v>1262.956470297097</v>
      </c>
      <c r="N2011" s="87">
        <v>205.77116652593659</v>
      </c>
      <c r="O2011" s="88">
        <v>20.62588837558155</v>
      </c>
      <c r="P2011" s="89">
        <v>100.23701922777282</v>
      </c>
    </row>
    <row r="2012" spans="1:16">
      <c r="A2012" s="75" t="s">
        <v>2530</v>
      </c>
      <c r="B2012" s="85">
        <v>2008</v>
      </c>
      <c r="C2012" s="85">
        <v>1277</v>
      </c>
      <c r="D2012" s="85">
        <v>2008</v>
      </c>
      <c r="E2012" s="86" t="s">
        <v>2531</v>
      </c>
      <c r="F2012" s="85" t="s">
        <v>55</v>
      </c>
      <c r="G2012" s="86" t="s">
        <v>2532</v>
      </c>
      <c r="H2012" s="85" t="s">
        <v>1</v>
      </c>
      <c r="I2012" s="85">
        <v>1</v>
      </c>
      <c r="J2012" s="88">
        <v>1.4661893332408531</v>
      </c>
      <c r="K2012" s="146">
        <v>1.2160463608860108</v>
      </c>
      <c r="L2012" s="147">
        <v>1.7991769557353072E-8</v>
      </c>
      <c r="M2012" s="147">
        <v>1.8803046828492681E-2</v>
      </c>
      <c r="N2012" s="87">
        <v>3.0546331092910268</v>
      </c>
      <c r="O2012" s="88">
        <v>0.2264211151841663</v>
      </c>
      <c r="P2012" s="89">
        <v>74.123833234007634</v>
      </c>
    </row>
    <row r="2013" spans="1:16">
      <c r="A2013" s="75" t="s">
        <v>13643</v>
      </c>
      <c r="B2013" s="85">
        <v>2009</v>
      </c>
      <c r="C2013" s="85">
        <v>9005</v>
      </c>
      <c r="D2013" s="85">
        <v>2009</v>
      </c>
      <c r="E2013" s="86" t="s">
        <v>13644</v>
      </c>
      <c r="F2013" s="85" t="s">
        <v>55</v>
      </c>
      <c r="G2013" s="86" t="s">
        <v>2532</v>
      </c>
      <c r="H2013" s="85" t="s">
        <v>1</v>
      </c>
      <c r="I2013" s="85">
        <v>1</v>
      </c>
      <c r="J2013" s="88">
        <v>1.486866915716355</v>
      </c>
      <c r="K2013" s="146">
        <v>1.2423675030246319</v>
      </c>
      <c r="L2013" s="147">
        <v>1.8097801851960499E-8</v>
      </c>
      <c r="M2013" s="147">
        <v>2.1597486535970191E-2</v>
      </c>
      <c r="N2013" s="87">
        <v>3.3624611865809122</v>
      </c>
      <c r="O2013" s="88">
        <v>0.24516679493155119</v>
      </c>
      <c r="P2013" s="89">
        <v>72.91289960757787</v>
      </c>
    </row>
    <row r="2014" spans="1:16">
      <c r="A2014" s="75" t="s">
        <v>2533</v>
      </c>
      <c r="B2014" s="85">
        <v>2010</v>
      </c>
      <c r="C2014" s="85">
        <v>1278</v>
      </c>
      <c r="D2014" s="85">
        <v>2010</v>
      </c>
      <c r="E2014" s="86" t="s">
        <v>2534</v>
      </c>
      <c r="F2014" s="85" t="s">
        <v>55</v>
      </c>
      <c r="G2014" s="86" t="s">
        <v>2535</v>
      </c>
      <c r="H2014" s="85" t="s">
        <v>1</v>
      </c>
      <c r="I2014" s="85">
        <v>1</v>
      </c>
      <c r="J2014" s="88">
        <v>28.25542894287798</v>
      </c>
      <c r="K2014" s="146">
        <v>81.133689233994403</v>
      </c>
      <c r="L2014" s="147">
        <v>1.831805600272415E-7</v>
      </c>
      <c r="M2014" s="147">
        <v>1.6951775222172669</v>
      </c>
      <c r="N2014" s="87">
        <v>352.66765095000108</v>
      </c>
      <c r="O2014" s="88">
        <v>24.541118491814188</v>
      </c>
      <c r="P2014" s="89">
        <v>69.587098294120167</v>
      </c>
    </row>
    <row r="2015" spans="1:16">
      <c r="A2015" s="75" t="s">
        <v>13645</v>
      </c>
      <c r="B2015" s="85">
        <v>2011</v>
      </c>
      <c r="C2015" s="85">
        <v>9006</v>
      </c>
      <c r="D2015" s="85">
        <v>2011</v>
      </c>
      <c r="E2015" s="86" t="s">
        <v>13646</v>
      </c>
      <c r="F2015" s="85" t="s">
        <v>55</v>
      </c>
      <c r="G2015" s="86" t="s">
        <v>2535</v>
      </c>
      <c r="H2015" s="85" t="s">
        <v>1</v>
      </c>
      <c r="I2015" s="85">
        <v>1</v>
      </c>
      <c r="J2015" s="88">
        <v>28.25542894287798</v>
      </c>
      <c r="K2015" s="146">
        <v>81.133689233994403</v>
      </c>
      <c r="L2015" s="147">
        <v>1.831805600272415E-7</v>
      </c>
      <c r="M2015" s="147">
        <v>1.6951775222172669</v>
      </c>
      <c r="N2015" s="87">
        <v>352.66765095000108</v>
      </c>
      <c r="O2015" s="88">
        <v>24.541118491814188</v>
      </c>
      <c r="P2015" s="89">
        <v>69.587098294120167</v>
      </c>
    </row>
    <row r="2016" spans="1:16">
      <c r="A2016" s="75" t="s">
        <v>2536</v>
      </c>
      <c r="B2016" s="85">
        <v>2012</v>
      </c>
      <c r="C2016" s="85">
        <v>1279</v>
      </c>
      <c r="D2016" s="85">
        <v>2012</v>
      </c>
      <c r="E2016" s="86" t="s">
        <v>2537</v>
      </c>
      <c r="F2016" s="85" t="s">
        <v>55</v>
      </c>
      <c r="G2016" s="86" t="s">
        <v>2538</v>
      </c>
      <c r="H2016" s="85" t="s">
        <v>1</v>
      </c>
      <c r="I2016" s="85">
        <v>1</v>
      </c>
      <c r="J2016" s="88">
        <v>26.50910436315851</v>
      </c>
      <c r="K2016" s="146">
        <v>58.607839603835401</v>
      </c>
      <c r="L2016" s="147">
        <v>1.4768525640638599E-7</v>
      </c>
      <c r="M2016" s="147">
        <v>1.868258312905027</v>
      </c>
      <c r="N2016" s="87">
        <v>388.01149854185678</v>
      </c>
      <c r="O2016" s="88">
        <v>23.280374688003661</v>
      </c>
      <c r="P2016" s="89">
        <v>59.999187589777804</v>
      </c>
    </row>
    <row r="2017" spans="1:16">
      <c r="A2017" s="75" t="s">
        <v>13647</v>
      </c>
      <c r="B2017" s="85">
        <v>2013</v>
      </c>
      <c r="C2017" s="85">
        <v>9007</v>
      </c>
      <c r="D2017" s="85">
        <v>2013</v>
      </c>
      <c r="E2017" s="86" t="s">
        <v>13648</v>
      </c>
      <c r="F2017" s="85" t="s">
        <v>55</v>
      </c>
      <c r="G2017" s="86" t="s">
        <v>2538</v>
      </c>
      <c r="H2017" s="85" t="s">
        <v>1</v>
      </c>
      <c r="I2017" s="85">
        <v>1</v>
      </c>
      <c r="J2017" s="88">
        <v>26.50910436315851</v>
      </c>
      <c r="K2017" s="146">
        <v>58.607839603835401</v>
      </c>
      <c r="L2017" s="147">
        <v>1.4768525640638599E-7</v>
      </c>
      <c r="M2017" s="147">
        <v>1.868258312905027</v>
      </c>
      <c r="N2017" s="87">
        <v>388.01149854185678</v>
      </c>
      <c r="O2017" s="88">
        <v>23.280374688003661</v>
      </c>
      <c r="P2017" s="89">
        <v>59.999187589777804</v>
      </c>
    </row>
    <row r="2018" spans="1:16">
      <c r="A2018" s="75" t="s">
        <v>2539</v>
      </c>
      <c r="B2018" s="85">
        <v>2014</v>
      </c>
      <c r="C2018" s="85">
        <v>1280</v>
      </c>
      <c r="D2018" s="85">
        <v>2014</v>
      </c>
      <c r="E2018" s="86" t="s">
        <v>2540</v>
      </c>
      <c r="F2018" s="85" t="s">
        <v>38</v>
      </c>
      <c r="G2018" s="86" t="s">
        <v>2541</v>
      </c>
      <c r="H2018" s="85" t="s">
        <v>1</v>
      </c>
      <c r="I2018" s="85">
        <v>1</v>
      </c>
      <c r="J2018" s="88">
        <v>4.9523715636845216</v>
      </c>
      <c r="K2018" s="146">
        <v>28.416286919709478</v>
      </c>
      <c r="L2018" s="147">
        <v>5.3209407250810589E-8</v>
      </c>
      <c r="M2018" s="147">
        <v>0.47097054085306228</v>
      </c>
      <c r="N2018" s="87">
        <v>62.059787966963484</v>
      </c>
      <c r="O2018" s="88">
        <v>4.3896985780271862</v>
      </c>
      <c r="P2018" s="89">
        <v>70.733380210128516</v>
      </c>
    </row>
    <row r="2019" spans="1:16">
      <c r="A2019" s="75" t="s">
        <v>2542</v>
      </c>
      <c r="B2019" s="85">
        <v>2015</v>
      </c>
      <c r="C2019" s="85">
        <v>1281</v>
      </c>
      <c r="D2019" s="85">
        <v>2015</v>
      </c>
      <c r="E2019" s="86" t="s">
        <v>2540</v>
      </c>
      <c r="F2019" s="85" t="s">
        <v>11</v>
      </c>
      <c r="G2019" s="86" t="s">
        <v>2541</v>
      </c>
      <c r="H2019" s="85" t="s">
        <v>1</v>
      </c>
      <c r="I2019" s="85">
        <v>1</v>
      </c>
      <c r="J2019" s="88">
        <v>4.4426012204601673</v>
      </c>
      <c r="K2019" s="146">
        <v>27.649175810140559</v>
      </c>
      <c r="L2019" s="147">
        <v>5.1124837828551827E-8</v>
      </c>
      <c r="M2019" s="147">
        <v>0.45510427409676107</v>
      </c>
      <c r="N2019" s="87">
        <v>60.369318146417157</v>
      </c>
      <c r="O2019" s="88">
        <v>3.951981140002629</v>
      </c>
      <c r="P2019" s="89">
        <v>65.46340527513766</v>
      </c>
    </row>
    <row r="2020" spans="1:16">
      <c r="A2020" s="75" t="s">
        <v>13649</v>
      </c>
      <c r="B2020" s="85">
        <v>2016</v>
      </c>
      <c r="C2020" s="85">
        <v>9008</v>
      </c>
      <c r="D2020" s="85">
        <v>2016</v>
      </c>
      <c r="E2020" s="86" t="s">
        <v>13650</v>
      </c>
      <c r="F2020" s="85" t="s">
        <v>55</v>
      </c>
      <c r="G2020" s="86" t="s">
        <v>2541</v>
      </c>
      <c r="H2020" s="85" t="s">
        <v>1</v>
      </c>
      <c r="I2020" s="85">
        <v>1</v>
      </c>
      <c r="J2020" s="88">
        <v>4.8588897200724386</v>
      </c>
      <c r="K2020" s="146">
        <v>28.258129006317205</v>
      </c>
      <c r="L2020" s="147">
        <v>5.2905488232046118E-8</v>
      </c>
      <c r="M2020" s="147">
        <v>0.4757833534355827</v>
      </c>
      <c r="N2020" s="87">
        <v>62.615082139512843</v>
      </c>
      <c r="O2020" s="88">
        <v>4.3130189324068011</v>
      </c>
      <c r="P2020" s="89">
        <v>68.881470486566656</v>
      </c>
    </row>
    <row r="2021" spans="1:16">
      <c r="A2021" s="75" t="s">
        <v>2543</v>
      </c>
      <c r="B2021" s="85">
        <v>2017</v>
      </c>
      <c r="C2021" s="85">
        <v>1282</v>
      </c>
      <c r="D2021" s="85">
        <v>2017</v>
      </c>
      <c r="E2021" s="86" t="s">
        <v>2544</v>
      </c>
      <c r="F2021" s="85" t="s">
        <v>55</v>
      </c>
      <c r="G2021" s="86" t="s">
        <v>2545</v>
      </c>
      <c r="H2021" s="85" t="s">
        <v>1</v>
      </c>
      <c r="I2021" s="85">
        <v>1</v>
      </c>
      <c r="J2021" s="88">
        <v>12.468864698512711</v>
      </c>
      <c r="K2021" s="146">
        <v>15.265049594871973</v>
      </c>
      <c r="L2021" s="147">
        <v>5.9955800149936854E-7</v>
      </c>
      <c r="M2021" s="147">
        <v>0.57662006701898716</v>
      </c>
      <c r="N2021" s="87">
        <v>83.582702522589258</v>
      </c>
      <c r="O2021" s="88">
        <v>6.7184118735443992</v>
      </c>
      <c r="P2021" s="89">
        <v>80.380409711311572</v>
      </c>
    </row>
    <row r="2022" spans="1:16">
      <c r="A2022" s="75" t="s">
        <v>13651</v>
      </c>
      <c r="B2022" s="85">
        <v>2018</v>
      </c>
      <c r="C2022" s="85">
        <v>9009</v>
      </c>
      <c r="D2022" s="85">
        <v>2018</v>
      </c>
      <c r="E2022" s="86" t="s">
        <v>13652</v>
      </c>
      <c r="F2022" s="85" t="s">
        <v>55</v>
      </c>
      <c r="G2022" s="86" t="s">
        <v>2545</v>
      </c>
      <c r="H2022" s="85" t="s">
        <v>1</v>
      </c>
      <c r="I2022" s="85">
        <v>1</v>
      </c>
      <c r="J2022" s="88">
        <v>12.48580648028633</v>
      </c>
      <c r="K2022" s="146">
        <v>15.285685370595537</v>
      </c>
      <c r="L2022" s="147">
        <v>5.9835966633729527E-7</v>
      </c>
      <c r="M2022" s="147">
        <v>0.58135502829019281</v>
      </c>
      <c r="N2022" s="87">
        <v>84.07413023717254</v>
      </c>
      <c r="O2022" s="88">
        <v>6.7445932703393119</v>
      </c>
      <c r="P2022" s="89">
        <v>80.22198090319651</v>
      </c>
    </row>
    <row r="2023" spans="1:16">
      <c r="A2023" s="75" t="s">
        <v>32872</v>
      </c>
      <c r="B2023" s="85">
        <v>2019</v>
      </c>
      <c r="C2023" s="85">
        <v>21183</v>
      </c>
      <c r="D2023" s="85">
        <v>2019</v>
      </c>
      <c r="E2023" s="86" t="s">
        <v>32873</v>
      </c>
      <c r="F2023" s="85" t="s">
        <v>509</v>
      </c>
      <c r="G2023" s="86" t="s">
        <v>2545</v>
      </c>
      <c r="H2023" s="85" t="s">
        <v>1</v>
      </c>
      <c r="I2023" s="85">
        <v>1</v>
      </c>
      <c r="J2023" s="88">
        <v>4.4592073282143518</v>
      </c>
      <c r="K2023" s="146">
        <v>5.3016348069798589</v>
      </c>
      <c r="L2023" s="147">
        <v>8.2088032037406865E-8</v>
      </c>
      <c r="M2023" s="147">
        <v>0.1653459425171506</v>
      </c>
      <c r="N2023" s="87">
        <v>22.162714947987809</v>
      </c>
      <c r="O2023" s="88">
        <v>1.575701411466768</v>
      </c>
      <c r="P2023" s="89">
        <v>71.096948869516936</v>
      </c>
    </row>
    <row r="2024" spans="1:16">
      <c r="A2024" s="75" t="s">
        <v>32876</v>
      </c>
      <c r="B2024" s="85">
        <v>2020</v>
      </c>
      <c r="C2024" s="85">
        <v>21186</v>
      </c>
      <c r="D2024" s="85">
        <v>2020</v>
      </c>
      <c r="E2024" s="86" t="s">
        <v>32873</v>
      </c>
      <c r="F2024" s="85" t="s">
        <v>38</v>
      </c>
      <c r="G2024" s="86" t="s">
        <v>2545</v>
      </c>
      <c r="H2024" s="85" t="s">
        <v>1</v>
      </c>
      <c r="I2024" s="85">
        <v>1</v>
      </c>
      <c r="J2024" s="88">
        <v>5.7110924154197482</v>
      </c>
      <c r="K2024" s="146">
        <v>7.3123868842846855</v>
      </c>
      <c r="L2024" s="147">
        <v>2.5938887904308651E-7</v>
      </c>
      <c r="M2024" s="147">
        <v>0.24448287621384179</v>
      </c>
      <c r="N2024" s="87">
        <v>39.186191225583258</v>
      </c>
      <c r="O2024" s="88">
        <v>3.2064339053068518</v>
      </c>
      <c r="P2024" s="89">
        <v>81.825607567940565</v>
      </c>
    </row>
    <row r="2025" spans="1:16">
      <c r="A2025" s="75" t="s">
        <v>2552</v>
      </c>
      <c r="B2025" s="85">
        <v>2021</v>
      </c>
      <c r="C2025" s="85">
        <v>1286</v>
      </c>
      <c r="D2025" s="85">
        <v>2021</v>
      </c>
      <c r="E2025" s="86" t="s">
        <v>2553</v>
      </c>
      <c r="F2025" s="85" t="s">
        <v>38</v>
      </c>
      <c r="G2025" s="86" t="s">
        <v>2554</v>
      </c>
      <c r="H2025" s="85" t="s">
        <v>1</v>
      </c>
      <c r="I2025" s="85">
        <v>1</v>
      </c>
      <c r="J2025" s="88">
        <v>8.9769819915931937</v>
      </c>
      <c r="K2025" s="146">
        <v>24.274767540698704</v>
      </c>
      <c r="L2025" s="147">
        <v>4.9049124111597793E-8</v>
      </c>
      <c r="M2025" s="147">
        <v>0.5744387810946916</v>
      </c>
      <c r="N2025" s="87">
        <v>112.98657686558219</v>
      </c>
      <c r="O2025" s="88">
        <v>7.955877959012513</v>
      </c>
      <c r="P2025" s="89">
        <v>70.414364075101204</v>
      </c>
    </row>
    <row r="2026" spans="1:16">
      <c r="A2026" s="75" t="s">
        <v>2555</v>
      </c>
      <c r="B2026" s="85">
        <v>2022</v>
      </c>
      <c r="C2026" s="85">
        <v>1287</v>
      </c>
      <c r="D2026" s="85">
        <v>2022</v>
      </c>
      <c r="E2026" s="86" t="s">
        <v>2553</v>
      </c>
      <c r="F2026" s="85" t="s">
        <v>11</v>
      </c>
      <c r="G2026" s="86" t="s">
        <v>2554</v>
      </c>
      <c r="H2026" s="85" t="s">
        <v>1</v>
      </c>
      <c r="I2026" s="85">
        <v>1</v>
      </c>
      <c r="J2026" s="88">
        <v>6.3893839980596772</v>
      </c>
      <c r="K2026" s="146">
        <v>20.53673571041152</v>
      </c>
      <c r="L2026" s="147">
        <v>3.8740412209670553E-8</v>
      </c>
      <c r="M2026" s="147">
        <v>0.49385221190519479</v>
      </c>
      <c r="N2026" s="87">
        <v>103.7442161829471</v>
      </c>
      <c r="O2026" s="88">
        <v>5.7278706019645202</v>
      </c>
      <c r="P2026" s="89">
        <v>55.21146925303038</v>
      </c>
    </row>
    <row r="2027" spans="1:16">
      <c r="A2027" s="75" t="s">
        <v>13655</v>
      </c>
      <c r="B2027" s="85">
        <v>2023</v>
      </c>
      <c r="C2027" s="85">
        <v>9011</v>
      </c>
      <c r="D2027" s="85">
        <v>2023</v>
      </c>
      <c r="E2027" s="86" t="s">
        <v>13656</v>
      </c>
      <c r="F2027" s="85" t="s">
        <v>55</v>
      </c>
      <c r="G2027" s="86" t="s">
        <v>2554</v>
      </c>
      <c r="H2027" s="85" t="s">
        <v>1</v>
      </c>
      <c r="I2027" s="85">
        <v>1</v>
      </c>
      <c r="J2027" s="88">
        <v>8.1215418858138015</v>
      </c>
      <c r="K2027" s="146">
        <v>23.0390028074215</v>
      </c>
      <c r="L2027" s="147">
        <v>4.5641142801567352E-8</v>
      </c>
      <c r="M2027" s="147">
        <v>0.54779747767579223</v>
      </c>
      <c r="N2027" s="87">
        <v>109.93112311281121</v>
      </c>
      <c r="O2027" s="88">
        <v>7.2193157673763499</v>
      </c>
      <c r="P2027" s="89">
        <v>65.671263632664747</v>
      </c>
    </row>
    <row r="2028" spans="1:16">
      <c r="A2028" s="75" t="s">
        <v>2556</v>
      </c>
      <c r="B2028" s="85">
        <v>2024</v>
      </c>
      <c r="C2028" s="85">
        <v>1288</v>
      </c>
      <c r="D2028" s="85">
        <v>2024</v>
      </c>
      <c r="E2028" s="86" t="s">
        <v>2557</v>
      </c>
      <c r="F2028" s="85" t="s">
        <v>38</v>
      </c>
      <c r="G2028" s="86" t="s">
        <v>2558</v>
      </c>
      <c r="H2028" s="85" t="s">
        <v>260</v>
      </c>
      <c r="I2028" s="85">
        <v>1</v>
      </c>
      <c r="J2028" s="88">
        <v>158465155.3608135</v>
      </c>
      <c r="K2028" s="146">
        <v>518577292.81670493</v>
      </c>
      <c r="L2028" s="147">
        <v>1.171529074719067</v>
      </c>
      <c r="M2028" s="147">
        <v>11286085.40838407</v>
      </c>
      <c r="N2028" s="87">
        <v>1994103590.083195</v>
      </c>
      <c r="O2028" s="88">
        <v>140603806.446293</v>
      </c>
      <c r="P2028" s="89">
        <v>70.509780507655037</v>
      </c>
    </row>
    <row r="2029" spans="1:16">
      <c r="A2029" s="75" t="s">
        <v>2559</v>
      </c>
      <c r="B2029" s="85">
        <v>2025</v>
      </c>
      <c r="C2029" s="85">
        <v>1289</v>
      </c>
      <c r="D2029" s="85">
        <v>2025</v>
      </c>
      <c r="E2029" s="86" t="s">
        <v>2557</v>
      </c>
      <c r="F2029" s="85" t="s">
        <v>11</v>
      </c>
      <c r="G2029" s="86" t="s">
        <v>2558</v>
      </c>
      <c r="H2029" s="85" t="s">
        <v>260</v>
      </c>
      <c r="I2029" s="85">
        <v>1</v>
      </c>
      <c r="J2029" s="88">
        <v>135129502.39724049</v>
      </c>
      <c r="K2029" s="146">
        <v>484102416.62775373</v>
      </c>
      <c r="L2029" s="147">
        <v>1.0695264574129399</v>
      </c>
      <c r="M2029" s="147">
        <v>10493442.338342929</v>
      </c>
      <c r="N2029" s="87">
        <v>1902650323.0750771</v>
      </c>
      <c r="O2029" s="88">
        <v>120692118.9727267</v>
      </c>
      <c r="P2029" s="89">
        <v>63.433683798325717</v>
      </c>
    </row>
    <row r="2030" spans="1:16">
      <c r="A2030" s="75" t="s">
        <v>13657</v>
      </c>
      <c r="B2030" s="85">
        <v>2026</v>
      </c>
      <c r="C2030" s="85">
        <v>9012</v>
      </c>
      <c r="D2030" s="85">
        <v>2026</v>
      </c>
      <c r="E2030" s="86" t="s">
        <v>13658</v>
      </c>
      <c r="F2030" s="85" t="s">
        <v>55</v>
      </c>
      <c r="G2030" s="86" t="s">
        <v>2558</v>
      </c>
      <c r="H2030" s="85" t="s">
        <v>260</v>
      </c>
      <c r="I2030" s="85">
        <v>1</v>
      </c>
      <c r="J2030" s="88">
        <v>150750566.97054669</v>
      </c>
      <c r="K2030" s="146">
        <v>507180162.42492563</v>
      </c>
      <c r="L2030" s="147">
        <v>1.1378077895904679</v>
      </c>
      <c r="M2030" s="147">
        <v>11024043.671848571</v>
      </c>
      <c r="N2030" s="87">
        <v>1963869839.4778831</v>
      </c>
      <c r="O2030" s="88">
        <v>134021154.8592997</v>
      </c>
      <c r="P2030" s="89">
        <v>68.243399926611602</v>
      </c>
    </row>
    <row r="2031" spans="1:16">
      <c r="A2031" s="75" t="s">
        <v>2560</v>
      </c>
      <c r="B2031" s="85">
        <v>2027</v>
      </c>
      <c r="C2031" s="85">
        <v>1290</v>
      </c>
      <c r="D2031" s="85">
        <v>2027</v>
      </c>
      <c r="E2031" s="86" t="s">
        <v>2561</v>
      </c>
      <c r="F2031" s="85" t="s">
        <v>55</v>
      </c>
      <c r="G2031" s="86" t="s">
        <v>2562</v>
      </c>
      <c r="H2031" s="85" t="s">
        <v>1</v>
      </c>
      <c r="I2031" s="85">
        <v>1</v>
      </c>
      <c r="J2031" s="88">
        <v>1.8550233254221049</v>
      </c>
      <c r="K2031" s="146">
        <v>3.1010492299992407</v>
      </c>
      <c r="L2031" s="147">
        <v>9.6229973962343351E-9</v>
      </c>
      <c r="M2031" s="147">
        <v>0.33950440126951548</v>
      </c>
      <c r="N2031" s="87">
        <v>21.52664310279317</v>
      </c>
      <c r="O2031" s="88">
        <v>1.5160647627848971</v>
      </c>
      <c r="P2031" s="89">
        <v>70.427365546288144</v>
      </c>
    </row>
    <row r="2032" spans="1:16">
      <c r="A2032" s="75" t="s">
        <v>13659</v>
      </c>
      <c r="B2032" s="85">
        <v>2028</v>
      </c>
      <c r="C2032" s="85">
        <v>9013</v>
      </c>
      <c r="D2032" s="85">
        <v>2028</v>
      </c>
      <c r="E2032" s="86" t="s">
        <v>13660</v>
      </c>
      <c r="F2032" s="85" t="s">
        <v>55</v>
      </c>
      <c r="G2032" s="86" t="s">
        <v>2562</v>
      </c>
      <c r="H2032" s="85" t="s">
        <v>1</v>
      </c>
      <c r="I2032" s="85">
        <v>1</v>
      </c>
      <c r="J2032" s="88">
        <v>1.8550233254221049</v>
      </c>
      <c r="K2032" s="146">
        <v>3.1010492299992416</v>
      </c>
      <c r="L2032" s="147">
        <v>9.6229973962343334E-9</v>
      </c>
      <c r="M2032" s="147">
        <v>0.33950440126951559</v>
      </c>
      <c r="N2032" s="87">
        <v>21.52664310279318</v>
      </c>
      <c r="O2032" s="88">
        <v>1.5160647627848971</v>
      </c>
      <c r="P2032" s="89">
        <v>70.427365546288115</v>
      </c>
    </row>
    <row r="2033" spans="1:16">
      <c r="A2033" s="75" t="s">
        <v>2563</v>
      </c>
      <c r="B2033" s="85">
        <v>2029</v>
      </c>
      <c r="C2033" s="85">
        <v>1291</v>
      </c>
      <c r="D2033" s="85">
        <v>2029</v>
      </c>
      <c r="E2033" s="86" t="s">
        <v>2564</v>
      </c>
      <c r="F2033" s="85" t="s">
        <v>55</v>
      </c>
      <c r="G2033" s="86" t="s">
        <v>2565</v>
      </c>
      <c r="H2033" s="85" t="s">
        <v>1</v>
      </c>
      <c r="I2033" s="85">
        <v>1</v>
      </c>
      <c r="J2033" s="88">
        <v>2.005482205572318</v>
      </c>
      <c r="K2033" s="146">
        <v>2.1179156099615879</v>
      </c>
      <c r="L2033" s="147">
        <v>8.2020073587486454E-9</v>
      </c>
      <c r="M2033" s="147">
        <v>0.49163873999125662</v>
      </c>
      <c r="N2033" s="87">
        <v>62.741530610832072</v>
      </c>
      <c r="O2033" s="88">
        <v>1.6369586542197809</v>
      </c>
      <c r="P2033" s="89">
        <v>26.090511950901728</v>
      </c>
    </row>
    <row r="2034" spans="1:16">
      <c r="A2034" s="75" t="s">
        <v>8369</v>
      </c>
      <c r="B2034" s="85">
        <v>2030</v>
      </c>
      <c r="C2034" s="85">
        <v>5572</v>
      </c>
      <c r="D2034" s="85">
        <v>2030</v>
      </c>
      <c r="E2034" s="86" t="s">
        <v>8370</v>
      </c>
      <c r="F2034" s="85" t="s">
        <v>55</v>
      </c>
      <c r="G2034" s="86" t="s">
        <v>2565</v>
      </c>
      <c r="H2034" s="85" t="s">
        <v>1</v>
      </c>
      <c r="I2034" s="85">
        <v>1</v>
      </c>
      <c r="J2034" s="88">
        <v>1.274187572619309</v>
      </c>
      <c r="K2034" s="146">
        <v>1.4549727176651377</v>
      </c>
      <c r="L2034" s="147">
        <v>6.1231367092178726E-9</v>
      </c>
      <c r="M2034" s="147">
        <v>0.63869103755774703</v>
      </c>
      <c r="N2034" s="87">
        <v>67.659528858910434</v>
      </c>
      <c r="O2034" s="88">
        <v>0.88045713289648997</v>
      </c>
      <c r="P2034" s="89">
        <v>13.013054446957444</v>
      </c>
    </row>
    <row r="2035" spans="1:16">
      <c r="A2035" s="75" t="s">
        <v>8371</v>
      </c>
      <c r="B2035" s="85">
        <v>2031</v>
      </c>
      <c r="C2035" s="85">
        <v>5573</v>
      </c>
      <c r="D2035" s="85">
        <v>2031</v>
      </c>
      <c r="E2035" s="86" t="s">
        <v>8372</v>
      </c>
      <c r="F2035" s="85" t="s">
        <v>55</v>
      </c>
      <c r="G2035" s="86" t="s">
        <v>2565</v>
      </c>
      <c r="H2035" s="85" t="s">
        <v>1</v>
      </c>
      <c r="I2035" s="85">
        <v>1</v>
      </c>
      <c r="J2035" s="88">
        <v>1.2741875726193099</v>
      </c>
      <c r="K2035" s="146">
        <v>1.4549727176651377</v>
      </c>
      <c r="L2035" s="147">
        <v>6.1231367092178726E-9</v>
      </c>
      <c r="M2035" s="147">
        <v>0.63869103755774725</v>
      </c>
      <c r="N2035" s="87">
        <v>67.659528858910448</v>
      </c>
      <c r="O2035" s="88">
        <v>0.88045713289649019</v>
      </c>
      <c r="P2035" s="89">
        <v>13.013054446957444</v>
      </c>
    </row>
    <row r="2036" spans="1:16">
      <c r="A2036" s="75" t="s">
        <v>8373</v>
      </c>
      <c r="B2036" s="85">
        <v>2032</v>
      </c>
      <c r="C2036" s="85">
        <v>5574</v>
      </c>
      <c r="D2036" s="85">
        <v>2032</v>
      </c>
      <c r="E2036" s="86" t="s">
        <v>8374</v>
      </c>
      <c r="F2036" s="85" t="s">
        <v>55</v>
      </c>
      <c r="G2036" s="86" t="s">
        <v>2565</v>
      </c>
      <c r="H2036" s="85" t="s">
        <v>1</v>
      </c>
      <c r="I2036" s="85">
        <v>1</v>
      </c>
      <c r="J2036" s="88">
        <v>1.2741875726193099</v>
      </c>
      <c r="K2036" s="146">
        <v>1.4549727176651388</v>
      </c>
      <c r="L2036" s="147">
        <v>6.1231367092178743E-9</v>
      </c>
      <c r="M2036" s="147">
        <v>0.63869103755774725</v>
      </c>
      <c r="N2036" s="87">
        <v>67.659528858910448</v>
      </c>
      <c r="O2036" s="88">
        <v>0.88045713289649041</v>
      </c>
      <c r="P2036" s="89">
        <v>13.013054446957447</v>
      </c>
    </row>
    <row r="2037" spans="1:16">
      <c r="A2037" s="75" t="s">
        <v>13661</v>
      </c>
      <c r="B2037" s="85">
        <v>2033</v>
      </c>
      <c r="C2037" s="85">
        <v>9014</v>
      </c>
      <c r="D2037" s="85">
        <v>2033</v>
      </c>
      <c r="E2037" s="86" t="s">
        <v>13662</v>
      </c>
      <c r="F2037" s="85" t="s">
        <v>55</v>
      </c>
      <c r="G2037" s="86" t="s">
        <v>2565</v>
      </c>
      <c r="H2037" s="85" t="s">
        <v>1</v>
      </c>
      <c r="I2037" s="85">
        <v>1</v>
      </c>
      <c r="J2037" s="88">
        <v>2.0274568890657179</v>
      </c>
      <c r="K2037" s="146">
        <v>2.1489159273304081</v>
      </c>
      <c r="L2037" s="147">
        <v>8.3223696562254882E-9</v>
      </c>
      <c r="M2037" s="147">
        <v>0.49322724738179441</v>
      </c>
      <c r="N2037" s="87">
        <v>63.139507321245631</v>
      </c>
      <c r="O2037" s="88">
        <v>1.6571370414747559</v>
      </c>
      <c r="P2037" s="89">
        <v>26.24564415815691</v>
      </c>
    </row>
    <row r="2038" spans="1:16">
      <c r="A2038" s="75" t="s">
        <v>28129</v>
      </c>
      <c r="B2038" s="85">
        <v>2034</v>
      </c>
      <c r="C2038" s="85">
        <v>17691</v>
      </c>
      <c r="D2038" s="85">
        <v>2034</v>
      </c>
      <c r="E2038" s="86" t="s">
        <v>28124</v>
      </c>
      <c r="F2038" s="85" t="s">
        <v>243</v>
      </c>
      <c r="G2038" s="86" t="s">
        <v>2565</v>
      </c>
      <c r="H2038" s="85" t="s">
        <v>1</v>
      </c>
      <c r="I2038" s="85">
        <v>1</v>
      </c>
      <c r="J2038" s="88">
        <v>27.49472531924102</v>
      </c>
      <c r="K2038" s="146">
        <v>36.40052165268186</v>
      </c>
      <c r="L2038" s="147">
        <v>1.3905803694620931E-7</v>
      </c>
      <c r="M2038" s="147">
        <v>1.425593372632165</v>
      </c>
      <c r="N2038" s="87">
        <v>441.82242309417973</v>
      </c>
      <c r="O2038" s="88">
        <v>25.42886966661812</v>
      </c>
      <c r="P2038" s="89">
        <v>57.554502301024343</v>
      </c>
    </row>
    <row r="2039" spans="1:16">
      <c r="A2039" s="75" t="s">
        <v>2548</v>
      </c>
      <c r="B2039" s="85">
        <v>2035</v>
      </c>
      <c r="C2039" s="85">
        <v>1284</v>
      </c>
      <c r="D2039" s="85">
        <v>2035</v>
      </c>
      <c r="E2039" s="86" t="s">
        <v>2549</v>
      </c>
      <c r="F2039" s="85" t="s">
        <v>38</v>
      </c>
      <c r="G2039" s="86" t="s">
        <v>2550</v>
      </c>
      <c r="H2039" s="85" t="s">
        <v>1</v>
      </c>
      <c r="I2039" s="85">
        <v>1</v>
      </c>
      <c r="J2039" s="88">
        <v>1.897073801400101</v>
      </c>
      <c r="K2039" s="146">
        <v>2.7744129140490967</v>
      </c>
      <c r="L2039" s="147">
        <v>1.094565740210727E-8</v>
      </c>
      <c r="M2039" s="147">
        <v>8.9371813595313071E-2</v>
      </c>
      <c r="N2039" s="87">
        <v>22.935124234297561</v>
      </c>
      <c r="O2039" s="88">
        <v>1.6138734533862931</v>
      </c>
      <c r="P2039" s="89">
        <v>70.366893891635442</v>
      </c>
    </row>
    <row r="2040" spans="1:16">
      <c r="A2040" s="75" t="s">
        <v>2551</v>
      </c>
      <c r="B2040" s="85">
        <v>2036</v>
      </c>
      <c r="C2040" s="85">
        <v>1285</v>
      </c>
      <c r="D2040" s="85">
        <v>2036</v>
      </c>
      <c r="E2040" s="86" t="s">
        <v>2549</v>
      </c>
      <c r="F2040" s="85" t="s">
        <v>11</v>
      </c>
      <c r="G2040" s="86" t="s">
        <v>2550</v>
      </c>
      <c r="H2040" s="85" t="s">
        <v>1</v>
      </c>
      <c r="I2040" s="85">
        <v>1</v>
      </c>
      <c r="J2040" s="88">
        <v>1.032627966853946</v>
      </c>
      <c r="K2040" s="146">
        <v>1.3595571184913813</v>
      </c>
      <c r="L2040" s="147">
        <v>7.0232049067668091E-9</v>
      </c>
      <c r="M2040" s="147">
        <v>6.461035492426534E-2</v>
      </c>
      <c r="N2040" s="87">
        <v>20.169557731535871</v>
      </c>
      <c r="O2040" s="88">
        <v>0.91613749045219706</v>
      </c>
      <c r="P2040" s="89">
        <v>45.421793707443634</v>
      </c>
    </row>
    <row r="2041" spans="1:16">
      <c r="A2041" s="75" t="s">
        <v>13653</v>
      </c>
      <c r="B2041" s="85">
        <v>2037</v>
      </c>
      <c r="C2041" s="85">
        <v>9010</v>
      </c>
      <c r="D2041" s="85">
        <v>2037</v>
      </c>
      <c r="E2041" s="86" t="s">
        <v>13654</v>
      </c>
      <c r="F2041" s="85" t="s">
        <v>55</v>
      </c>
      <c r="G2041" s="86" t="s">
        <v>2550</v>
      </c>
      <c r="H2041" s="85" t="s">
        <v>1</v>
      </c>
      <c r="I2041" s="85">
        <v>1</v>
      </c>
      <c r="J2041" s="88">
        <v>1.747885941787652</v>
      </c>
      <c r="K2041" s="146">
        <v>2.530234158869674</v>
      </c>
      <c r="L2041" s="147">
        <v>1.026871239430511E-8</v>
      </c>
      <c r="M2041" s="147">
        <v>8.509842957009521E-2</v>
      </c>
      <c r="N2041" s="87">
        <v>22.457837016666979</v>
      </c>
      <c r="O2041" s="88">
        <v>1.4934567300650241</v>
      </c>
      <c r="P2041" s="89">
        <v>66.500470591030748</v>
      </c>
    </row>
    <row r="2042" spans="1:16">
      <c r="A2042" s="75" t="s">
        <v>2579</v>
      </c>
      <c r="B2042" s="85">
        <v>2038</v>
      </c>
      <c r="C2042" s="85">
        <v>1300</v>
      </c>
      <c r="D2042" s="85">
        <v>2038</v>
      </c>
      <c r="E2042" s="86" t="s">
        <v>2580</v>
      </c>
      <c r="F2042" s="85" t="s">
        <v>55</v>
      </c>
      <c r="G2042" s="86" t="s">
        <v>2581</v>
      </c>
      <c r="H2042" s="85" t="s">
        <v>1</v>
      </c>
      <c r="I2042" s="85">
        <v>1</v>
      </c>
      <c r="J2042" s="88">
        <v>2.3343736971948958</v>
      </c>
      <c r="K2042" s="146">
        <v>4.0369797579848381</v>
      </c>
      <c r="L2042" s="147">
        <v>3.2775976834284831E-8</v>
      </c>
      <c r="M2042" s="147">
        <v>9.475160842843397E-2</v>
      </c>
      <c r="N2042" s="87">
        <v>17.00885096306936</v>
      </c>
      <c r="O2042" s="88">
        <v>1.5554143140043331</v>
      </c>
      <c r="P2042" s="89">
        <v>91.447348053171964</v>
      </c>
    </row>
    <row r="2043" spans="1:16">
      <c r="A2043" s="75" t="s">
        <v>13663</v>
      </c>
      <c r="B2043" s="85">
        <v>2039</v>
      </c>
      <c r="C2043" s="85">
        <v>9015</v>
      </c>
      <c r="D2043" s="85">
        <v>2039</v>
      </c>
      <c r="E2043" s="86" t="s">
        <v>13664</v>
      </c>
      <c r="F2043" s="85" t="s">
        <v>55</v>
      </c>
      <c r="G2043" s="86" t="s">
        <v>2581</v>
      </c>
      <c r="H2043" s="85" t="s">
        <v>1</v>
      </c>
      <c r="I2043" s="85">
        <v>1</v>
      </c>
      <c r="J2043" s="88">
        <v>2.4446326940886949</v>
      </c>
      <c r="K2043" s="146">
        <v>4.1579513963075128</v>
      </c>
      <c r="L2043" s="147">
        <v>3.3312481430535173E-8</v>
      </c>
      <c r="M2043" s="147">
        <v>0.1102717777026051</v>
      </c>
      <c r="N2043" s="87">
        <v>18.69586927150285</v>
      </c>
      <c r="O2043" s="88">
        <v>1.6553451924549629</v>
      </c>
      <c r="P2043" s="89">
        <v>88.540691444506422</v>
      </c>
    </row>
    <row r="2044" spans="1:16">
      <c r="A2044" s="75" t="s">
        <v>2582</v>
      </c>
      <c r="B2044" s="85">
        <v>2040</v>
      </c>
      <c r="C2044" s="85">
        <v>1301</v>
      </c>
      <c r="D2044" s="85">
        <v>2040</v>
      </c>
      <c r="E2044" s="86" t="s">
        <v>2583</v>
      </c>
      <c r="F2044" s="85" t="s">
        <v>38</v>
      </c>
      <c r="G2044" s="86" t="s">
        <v>2584</v>
      </c>
      <c r="H2044" s="85" t="s">
        <v>1</v>
      </c>
      <c r="I2044" s="85">
        <v>1</v>
      </c>
      <c r="J2044" s="88">
        <v>0.76747147640417657</v>
      </c>
      <c r="K2044" s="146">
        <v>3.7641095834969098</v>
      </c>
      <c r="L2044" s="147">
        <v>1.7781418215866518E-8</v>
      </c>
      <c r="M2044" s="147">
        <v>4.2191557180365671E-2</v>
      </c>
      <c r="N2044" s="87">
        <v>5.817583543728837</v>
      </c>
      <c r="O2044" s="88">
        <v>0.39166445547965312</v>
      </c>
      <c r="P2044" s="89">
        <v>67.324251132045106</v>
      </c>
    </row>
    <row r="2045" spans="1:16">
      <c r="A2045" s="75" t="s">
        <v>2585</v>
      </c>
      <c r="B2045" s="85">
        <v>2041</v>
      </c>
      <c r="C2045" s="85">
        <v>1302</v>
      </c>
      <c r="D2045" s="85">
        <v>2041</v>
      </c>
      <c r="E2045" s="86" t="s">
        <v>2583</v>
      </c>
      <c r="F2045" s="85" t="s">
        <v>238</v>
      </c>
      <c r="G2045" s="86" t="s">
        <v>2584</v>
      </c>
      <c r="H2045" s="85" t="s">
        <v>1</v>
      </c>
      <c r="I2045" s="85">
        <v>1</v>
      </c>
      <c r="J2045" s="88">
        <v>0.79697515067659719</v>
      </c>
      <c r="K2045" s="146">
        <v>3.7833978092336449</v>
      </c>
      <c r="L2045" s="147">
        <v>1.798148657505439E-8</v>
      </c>
      <c r="M2045" s="147">
        <v>4.2092791003445311E-2</v>
      </c>
      <c r="N2045" s="87">
        <v>5.9187445254043469</v>
      </c>
      <c r="O2045" s="88">
        <v>0.43093567353329298</v>
      </c>
      <c r="P2045" s="89">
        <v>72.808628871146126</v>
      </c>
    </row>
    <row r="2046" spans="1:16">
      <c r="A2046" s="75" t="s">
        <v>13665</v>
      </c>
      <c r="B2046" s="85">
        <v>2042</v>
      </c>
      <c r="C2046" s="85">
        <v>9016</v>
      </c>
      <c r="D2046" s="85">
        <v>2042</v>
      </c>
      <c r="E2046" s="86" t="s">
        <v>13666</v>
      </c>
      <c r="F2046" s="85" t="s">
        <v>55</v>
      </c>
      <c r="G2046" s="86" t="s">
        <v>2584</v>
      </c>
      <c r="H2046" s="85" t="s">
        <v>1</v>
      </c>
      <c r="I2046" s="85">
        <v>1</v>
      </c>
      <c r="J2046" s="88">
        <v>0.821219342049337</v>
      </c>
      <c r="K2046" s="146">
        <v>3.830344958841005</v>
      </c>
      <c r="L2046" s="147">
        <v>1.811601146078263E-8</v>
      </c>
      <c r="M2046" s="147">
        <v>4.6625723832666922E-2</v>
      </c>
      <c r="N2046" s="87">
        <v>6.3838162898362159</v>
      </c>
      <c r="O2046" s="88">
        <v>0.44789629993363428</v>
      </c>
      <c r="P2046" s="89">
        <v>70.161213856786205</v>
      </c>
    </row>
    <row r="2047" spans="1:16">
      <c r="A2047" s="75" t="s">
        <v>2586</v>
      </c>
      <c r="B2047" s="85">
        <v>2043</v>
      </c>
      <c r="C2047" s="85">
        <v>1303</v>
      </c>
      <c r="D2047" s="85">
        <v>2043</v>
      </c>
      <c r="E2047" s="86" t="s">
        <v>2587</v>
      </c>
      <c r="F2047" s="85" t="s">
        <v>38</v>
      </c>
      <c r="G2047" s="86" t="s">
        <v>2588</v>
      </c>
      <c r="H2047" s="85" t="s">
        <v>1</v>
      </c>
      <c r="I2047" s="85">
        <v>1</v>
      </c>
      <c r="J2047" s="88">
        <v>0.14299489942670099</v>
      </c>
      <c r="K2047" s="146">
        <v>1.1788031179045093</v>
      </c>
      <c r="L2047" s="147">
        <v>2.8836450266932761E-9</v>
      </c>
      <c r="M2047" s="147">
        <v>3.8917098372334169E-3</v>
      </c>
      <c r="N2047" s="87">
        <v>0.56986172314300854</v>
      </c>
      <c r="O2047" s="88">
        <v>3.9087723718770062E-2</v>
      </c>
      <c r="P2047" s="89">
        <v>68.591593594295304</v>
      </c>
    </row>
    <row r="2048" spans="1:16">
      <c r="A2048" s="75" t="s">
        <v>2589</v>
      </c>
      <c r="B2048" s="85">
        <v>2044</v>
      </c>
      <c r="C2048" s="85">
        <v>1304</v>
      </c>
      <c r="D2048" s="85">
        <v>2044</v>
      </c>
      <c r="E2048" s="86" t="s">
        <v>2587</v>
      </c>
      <c r="F2048" s="85" t="s">
        <v>1484</v>
      </c>
      <c r="G2048" s="86" t="s">
        <v>2588</v>
      </c>
      <c r="H2048" s="85" t="s">
        <v>1</v>
      </c>
      <c r="I2048" s="85">
        <v>1</v>
      </c>
      <c r="J2048" s="88">
        <v>0.14910889881206679</v>
      </c>
      <c r="K2048" s="146">
        <v>1.1803024540500047</v>
      </c>
      <c r="L2048" s="147">
        <v>2.926101482345644E-9</v>
      </c>
      <c r="M2048" s="147">
        <v>3.9724824446638659E-3</v>
      </c>
      <c r="N2048" s="87">
        <v>0.56921064857981662</v>
      </c>
      <c r="O2048" s="88">
        <v>4.616742088195739E-2</v>
      </c>
      <c r="P2048" s="89">
        <v>81.107795500919281</v>
      </c>
    </row>
    <row r="2049" spans="1:16">
      <c r="A2049" s="75" t="s">
        <v>13667</v>
      </c>
      <c r="B2049" s="85">
        <v>2045</v>
      </c>
      <c r="C2049" s="85">
        <v>9017</v>
      </c>
      <c r="D2049" s="85">
        <v>2045</v>
      </c>
      <c r="E2049" s="86" t="s">
        <v>13668</v>
      </c>
      <c r="F2049" s="85" t="s">
        <v>55</v>
      </c>
      <c r="G2049" s="86" t="s">
        <v>2588</v>
      </c>
      <c r="H2049" s="85" t="s">
        <v>1</v>
      </c>
      <c r="I2049" s="85">
        <v>1</v>
      </c>
      <c r="J2049" s="88">
        <v>0.2309599871837428</v>
      </c>
      <c r="K2049" s="146">
        <v>1.3011322049400302</v>
      </c>
      <c r="L2049" s="147">
        <v>3.3780802714898811E-9</v>
      </c>
      <c r="M2049" s="147">
        <v>1.559861727862368E-2</v>
      </c>
      <c r="N2049" s="87">
        <v>1.847194950403422</v>
      </c>
      <c r="O2049" s="88">
        <v>0.1187070370656437</v>
      </c>
      <c r="P2049" s="89">
        <v>64.26340492091451</v>
      </c>
    </row>
    <row r="2050" spans="1:16">
      <c r="A2050" s="75" t="s">
        <v>2590</v>
      </c>
      <c r="B2050" s="85">
        <v>2046</v>
      </c>
      <c r="C2050" s="85">
        <v>1305</v>
      </c>
      <c r="D2050" s="85">
        <v>2046</v>
      </c>
      <c r="E2050" s="86" t="s">
        <v>2591</v>
      </c>
      <c r="F2050" s="85" t="s">
        <v>32</v>
      </c>
      <c r="G2050" s="86" t="s">
        <v>2592</v>
      </c>
      <c r="H2050" s="85" t="s">
        <v>646</v>
      </c>
      <c r="I2050" s="85">
        <v>1</v>
      </c>
      <c r="J2050" s="88">
        <v>10.50908958513935</v>
      </c>
      <c r="K2050" s="146">
        <v>8.7952842754412348</v>
      </c>
      <c r="L2050" s="147">
        <v>4.0916269065668297E-8</v>
      </c>
      <c r="M2050" s="147">
        <v>0.55614853915386908</v>
      </c>
      <c r="N2050" s="87">
        <v>71.701664591111808</v>
      </c>
      <c r="O2050" s="88">
        <v>10.02143705538808</v>
      </c>
      <c r="P2050" s="89">
        <v>139.76575177907858</v>
      </c>
    </row>
    <row r="2051" spans="1:16">
      <c r="A2051" s="75" t="s">
        <v>2593</v>
      </c>
      <c r="B2051" s="85">
        <v>2047</v>
      </c>
      <c r="C2051" s="85">
        <v>1306</v>
      </c>
      <c r="D2051" s="85">
        <v>2047</v>
      </c>
      <c r="E2051" s="86" t="s">
        <v>2591</v>
      </c>
      <c r="F2051" s="85" t="s">
        <v>38</v>
      </c>
      <c r="G2051" s="86" t="s">
        <v>2592</v>
      </c>
      <c r="H2051" s="85" t="s">
        <v>646</v>
      </c>
      <c r="I2051" s="85">
        <v>1</v>
      </c>
      <c r="J2051" s="88">
        <v>17.291394149525591</v>
      </c>
      <c r="K2051" s="146">
        <v>16.479832789081261</v>
      </c>
      <c r="L2051" s="147">
        <v>7.1496162269528715E-8</v>
      </c>
      <c r="M2051" s="147">
        <v>1.084586174696579</v>
      </c>
      <c r="N2051" s="87">
        <v>141.67963594518841</v>
      </c>
      <c r="O2051" s="88">
        <v>16.240126638304439</v>
      </c>
      <c r="P2051" s="89">
        <v>114.62569429940697</v>
      </c>
    </row>
    <row r="2052" spans="1:16">
      <c r="A2052" s="75" t="s">
        <v>13669</v>
      </c>
      <c r="B2052" s="85">
        <v>2048</v>
      </c>
      <c r="C2052" s="85">
        <v>9018</v>
      </c>
      <c r="D2052" s="85">
        <v>2048</v>
      </c>
      <c r="E2052" s="86" t="s">
        <v>13670</v>
      </c>
      <c r="F2052" s="85" t="s">
        <v>55</v>
      </c>
      <c r="G2052" s="86" t="s">
        <v>2592</v>
      </c>
      <c r="H2052" s="85" t="s">
        <v>646</v>
      </c>
      <c r="I2052" s="85">
        <v>1</v>
      </c>
      <c r="J2052" s="88">
        <v>17.234308268176221</v>
      </c>
      <c r="K2052" s="146">
        <v>16.415152823664016</v>
      </c>
      <c r="L2052" s="147">
        <v>7.1238774808004244E-8</v>
      </c>
      <c r="M2052" s="147">
        <v>1.0801383755927829</v>
      </c>
      <c r="N2052" s="87">
        <v>141.09063936860181</v>
      </c>
      <c r="O2052" s="88">
        <v>16.187784639753811</v>
      </c>
      <c r="P2052" s="89">
        <v>114.73322902352817</v>
      </c>
    </row>
    <row r="2053" spans="1:16">
      <c r="A2053" s="75" t="s">
        <v>2594</v>
      </c>
      <c r="B2053" s="85">
        <v>2049</v>
      </c>
      <c r="C2053" s="85">
        <v>1307</v>
      </c>
      <c r="D2053" s="85">
        <v>2049</v>
      </c>
      <c r="E2053" s="86" t="s">
        <v>2595</v>
      </c>
      <c r="F2053" s="85" t="s">
        <v>55</v>
      </c>
      <c r="G2053" s="86" t="s">
        <v>2596</v>
      </c>
      <c r="H2053" s="85" t="s">
        <v>260</v>
      </c>
      <c r="I2053" s="85">
        <v>1</v>
      </c>
      <c r="J2053" s="88">
        <v>256090.46654540341</v>
      </c>
      <c r="K2053" s="146">
        <v>713152.50009921659</v>
      </c>
      <c r="L2053" s="147">
        <v>1.1497224117295039E-3</v>
      </c>
      <c r="M2053" s="147">
        <v>23551.573980465979</v>
      </c>
      <c r="N2053" s="87">
        <v>3260261.5349004031</v>
      </c>
      <c r="O2053" s="88">
        <v>228053.6547595436</v>
      </c>
      <c r="P2053" s="89">
        <v>69.94949709349325</v>
      </c>
    </row>
    <row r="2054" spans="1:16">
      <c r="A2054" s="75" t="s">
        <v>13671</v>
      </c>
      <c r="B2054" s="85">
        <v>2050</v>
      </c>
      <c r="C2054" s="85">
        <v>9019</v>
      </c>
      <c r="D2054" s="85">
        <v>2050</v>
      </c>
      <c r="E2054" s="86" t="s">
        <v>13672</v>
      </c>
      <c r="F2054" s="85" t="s">
        <v>55</v>
      </c>
      <c r="G2054" s="86" t="s">
        <v>2596</v>
      </c>
      <c r="H2054" s="85" t="s">
        <v>260</v>
      </c>
      <c r="I2054" s="85">
        <v>1</v>
      </c>
      <c r="J2054" s="88">
        <v>256090.46654540341</v>
      </c>
      <c r="K2054" s="146">
        <v>713152.50009921659</v>
      </c>
      <c r="L2054" s="147">
        <v>1.1497224117295039E-3</v>
      </c>
      <c r="M2054" s="147">
        <v>23551.573980465979</v>
      </c>
      <c r="N2054" s="87">
        <v>3260261.5349004031</v>
      </c>
      <c r="O2054" s="88">
        <v>228053.6547595436</v>
      </c>
      <c r="P2054" s="89">
        <v>69.94949709349325</v>
      </c>
    </row>
    <row r="2055" spans="1:16">
      <c r="A2055" s="75" t="s">
        <v>2597</v>
      </c>
      <c r="B2055" s="85">
        <v>2051</v>
      </c>
      <c r="C2055" s="85">
        <v>1308</v>
      </c>
      <c r="D2055" s="85">
        <v>2051</v>
      </c>
      <c r="E2055" s="86" t="s">
        <v>2598</v>
      </c>
      <c r="F2055" s="85" t="s">
        <v>55</v>
      </c>
      <c r="G2055" s="86" t="s">
        <v>2599</v>
      </c>
      <c r="H2055" s="85" t="s">
        <v>260</v>
      </c>
      <c r="I2055" s="85">
        <v>1</v>
      </c>
      <c r="J2055" s="88">
        <v>7614.0611033172827</v>
      </c>
      <c r="K2055" s="146">
        <v>22235.746403127563</v>
      </c>
      <c r="L2055" s="147">
        <v>3.3479551108693893E-5</v>
      </c>
      <c r="M2055" s="147">
        <v>749.46269302112444</v>
      </c>
      <c r="N2055" s="87">
        <v>81571.081715214576</v>
      </c>
      <c r="O2055" s="88">
        <v>6888.2437447039038</v>
      </c>
      <c r="P2055" s="89">
        <v>84.44467818573888</v>
      </c>
    </row>
    <row r="2056" spans="1:16">
      <c r="A2056" s="75" t="s">
        <v>13673</v>
      </c>
      <c r="B2056" s="85">
        <v>2052</v>
      </c>
      <c r="C2056" s="85">
        <v>9020</v>
      </c>
      <c r="D2056" s="85">
        <v>2052</v>
      </c>
      <c r="E2056" s="86" t="s">
        <v>13674</v>
      </c>
      <c r="F2056" s="85" t="s">
        <v>55</v>
      </c>
      <c r="G2056" s="86" t="s">
        <v>2599</v>
      </c>
      <c r="H2056" s="85" t="s">
        <v>260</v>
      </c>
      <c r="I2056" s="85">
        <v>1</v>
      </c>
      <c r="J2056" s="88">
        <v>7614.0611033172827</v>
      </c>
      <c r="K2056" s="146">
        <v>22235.746403127574</v>
      </c>
      <c r="L2056" s="147">
        <v>3.3479551108693941E-5</v>
      </c>
      <c r="M2056" s="147">
        <v>749.46269302112421</v>
      </c>
      <c r="N2056" s="87">
        <v>81571.08171521459</v>
      </c>
      <c r="O2056" s="88">
        <v>6888.2437447039019</v>
      </c>
      <c r="P2056" s="89">
        <v>84.444678185738837</v>
      </c>
    </row>
    <row r="2057" spans="1:16">
      <c r="A2057" s="75" t="s">
        <v>2626</v>
      </c>
      <c r="B2057" s="85">
        <v>2053</v>
      </c>
      <c r="C2057" s="85">
        <v>1330</v>
      </c>
      <c r="D2057" s="85">
        <v>2053</v>
      </c>
      <c r="E2057" s="86" t="s">
        <v>2627</v>
      </c>
      <c r="F2057" s="85" t="s">
        <v>55</v>
      </c>
      <c r="G2057" s="86" t="s">
        <v>2628</v>
      </c>
      <c r="H2057" s="85" t="s">
        <v>1</v>
      </c>
      <c r="I2057" s="85">
        <v>1</v>
      </c>
      <c r="J2057" s="88">
        <v>9.4546875077222623</v>
      </c>
      <c r="K2057" s="146">
        <v>13.555936020107682</v>
      </c>
      <c r="L2057" s="147">
        <v>4.3210556562468039E-8</v>
      </c>
      <c r="M2057" s="147">
        <v>0.88613764459892097</v>
      </c>
      <c r="N2057" s="87">
        <v>147.64567097149481</v>
      </c>
      <c r="O2057" s="88">
        <v>7.9651079156992424</v>
      </c>
      <c r="P2057" s="89">
        <v>53.947453137566256</v>
      </c>
    </row>
    <row r="2058" spans="1:16">
      <c r="A2058" s="75" t="s">
        <v>13675</v>
      </c>
      <c r="B2058" s="85">
        <v>2054</v>
      </c>
      <c r="C2058" s="85">
        <v>9021</v>
      </c>
      <c r="D2058" s="85">
        <v>2054</v>
      </c>
      <c r="E2058" s="86" t="s">
        <v>13676</v>
      </c>
      <c r="F2058" s="85" t="s">
        <v>55</v>
      </c>
      <c r="G2058" s="86" t="s">
        <v>2628</v>
      </c>
      <c r="H2058" s="85" t="s">
        <v>1</v>
      </c>
      <c r="I2058" s="85">
        <v>1</v>
      </c>
      <c r="J2058" s="88">
        <v>9.5091076085416351</v>
      </c>
      <c r="K2058" s="146">
        <v>13.632203163249677</v>
      </c>
      <c r="L2058" s="147">
        <v>4.3517784916838028E-8</v>
      </c>
      <c r="M2058" s="147">
        <v>0.8931153140150615</v>
      </c>
      <c r="N2058" s="87">
        <v>148.42973995903989</v>
      </c>
      <c r="O2058" s="88">
        <v>8.0145190384765304</v>
      </c>
      <c r="P2058" s="89">
        <v>53.995372091119926</v>
      </c>
    </row>
    <row r="2059" spans="1:16">
      <c r="A2059" s="75" t="s">
        <v>2629</v>
      </c>
      <c r="B2059" s="85">
        <v>2055</v>
      </c>
      <c r="C2059" s="85">
        <v>1331</v>
      </c>
      <c r="D2059" s="85">
        <v>2055</v>
      </c>
      <c r="E2059" s="86" t="s">
        <v>2630</v>
      </c>
      <c r="F2059" s="85" t="s">
        <v>38</v>
      </c>
      <c r="G2059" s="86" t="s">
        <v>2631</v>
      </c>
      <c r="H2059" s="85" t="s">
        <v>1</v>
      </c>
      <c r="I2059" s="85">
        <v>1</v>
      </c>
      <c r="J2059" s="88">
        <v>8.7723307877695724</v>
      </c>
      <c r="K2059" s="146">
        <v>15.344384122260085</v>
      </c>
      <c r="L2059" s="147">
        <v>4.244512841681301E-8</v>
      </c>
      <c r="M2059" s="147">
        <v>0.52415921987402114</v>
      </c>
      <c r="N2059" s="87">
        <v>111.64826693349821</v>
      </c>
      <c r="O2059" s="88">
        <v>7.6540977749458552</v>
      </c>
      <c r="P2059" s="89">
        <v>68.555455316694847</v>
      </c>
    </row>
    <row r="2060" spans="1:16">
      <c r="A2060" s="75" t="s">
        <v>2632</v>
      </c>
      <c r="B2060" s="85">
        <v>2056</v>
      </c>
      <c r="C2060" s="85">
        <v>1332</v>
      </c>
      <c r="D2060" s="85">
        <v>2056</v>
      </c>
      <c r="E2060" s="86" t="s">
        <v>2630</v>
      </c>
      <c r="F2060" s="85" t="s">
        <v>11</v>
      </c>
      <c r="G2060" s="86" t="s">
        <v>2631</v>
      </c>
      <c r="H2060" s="85" t="s">
        <v>1</v>
      </c>
      <c r="I2060" s="85">
        <v>1</v>
      </c>
      <c r="J2060" s="88">
        <v>4.6004292630248642</v>
      </c>
      <c r="K2060" s="146">
        <v>8.7616860597364461</v>
      </c>
      <c r="L2060" s="147">
        <v>2.5473342585263949E-8</v>
      </c>
      <c r="M2060" s="147">
        <v>0.37537769000700938</v>
      </c>
      <c r="N2060" s="87">
        <v>96.762592043134958</v>
      </c>
      <c r="O2060" s="88">
        <v>4.134108660676131</v>
      </c>
      <c r="P2060" s="89">
        <v>42.724244704329777</v>
      </c>
    </row>
    <row r="2061" spans="1:16">
      <c r="A2061" s="75" t="s">
        <v>13677</v>
      </c>
      <c r="B2061" s="85">
        <v>2057</v>
      </c>
      <c r="C2061" s="85">
        <v>9022</v>
      </c>
      <c r="D2061" s="85">
        <v>2057</v>
      </c>
      <c r="E2061" s="86" t="s">
        <v>13678</v>
      </c>
      <c r="F2061" s="85" t="s">
        <v>38</v>
      </c>
      <c r="G2061" s="86" t="s">
        <v>2631</v>
      </c>
      <c r="H2061" s="85" t="s">
        <v>1</v>
      </c>
      <c r="I2061" s="85">
        <v>1</v>
      </c>
      <c r="J2061" s="88">
        <v>8.786481807870743</v>
      </c>
      <c r="K2061" s="146">
        <v>15.362131472144862</v>
      </c>
      <c r="L2061" s="147">
        <v>4.2518131390788612E-8</v>
      </c>
      <c r="M2061" s="147">
        <v>0.52597953005428277</v>
      </c>
      <c r="N2061" s="87">
        <v>111.85429258416519</v>
      </c>
      <c r="O2061" s="88">
        <v>7.6669445632574194</v>
      </c>
      <c r="P2061" s="89">
        <v>68.544035156168889</v>
      </c>
    </row>
    <row r="2062" spans="1:16">
      <c r="A2062" s="75" t="s">
        <v>13679</v>
      </c>
      <c r="B2062" s="85">
        <v>2058</v>
      </c>
      <c r="C2062" s="85">
        <v>9023</v>
      </c>
      <c r="D2062" s="85">
        <v>2058</v>
      </c>
      <c r="E2062" s="86" t="s">
        <v>13678</v>
      </c>
      <c r="F2062" s="85" t="s">
        <v>11</v>
      </c>
      <c r="G2062" s="86" t="s">
        <v>2631</v>
      </c>
      <c r="H2062" s="85" t="s">
        <v>1</v>
      </c>
      <c r="I2062" s="85">
        <v>1</v>
      </c>
      <c r="J2062" s="88">
        <v>4.6086719724238412</v>
      </c>
      <c r="K2062" s="146">
        <v>8.7707952200436967</v>
      </c>
      <c r="L2062" s="147">
        <v>2.551354389920829E-8</v>
      </c>
      <c r="M2062" s="147">
        <v>0.37653632594414149</v>
      </c>
      <c r="N2062" s="87">
        <v>96.890026101844597</v>
      </c>
      <c r="O2062" s="88">
        <v>4.1415020565532457</v>
      </c>
      <c r="P2062" s="89">
        <v>42.744358972511407</v>
      </c>
    </row>
    <row r="2063" spans="1:16">
      <c r="A2063" s="75" t="s">
        <v>7449</v>
      </c>
      <c r="B2063" s="85">
        <v>2059</v>
      </c>
      <c r="C2063" s="85">
        <v>5047</v>
      </c>
      <c r="D2063" s="85">
        <v>2059</v>
      </c>
      <c r="E2063" s="86" t="s">
        <v>7450</v>
      </c>
      <c r="F2063" s="85" t="s">
        <v>283</v>
      </c>
      <c r="G2063" s="86" t="s">
        <v>7451</v>
      </c>
      <c r="H2063" s="85" t="s">
        <v>1</v>
      </c>
      <c r="I2063" s="85">
        <v>1</v>
      </c>
      <c r="J2063" s="88">
        <v>1.0495867305603559</v>
      </c>
      <c r="K2063" s="146">
        <v>1.1952848317584037</v>
      </c>
      <c r="L2063" s="147">
        <v>4.4602690685434252E-9</v>
      </c>
      <c r="M2063" s="147">
        <v>2.6008045424643599E-2</v>
      </c>
      <c r="N2063" s="87">
        <v>10.754497356836881</v>
      </c>
      <c r="O2063" s="88">
        <v>0.87989155866639135</v>
      </c>
      <c r="P2063" s="89">
        <v>81.816149046428848</v>
      </c>
    </row>
    <row r="2064" spans="1:16">
      <c r="A2064" s="75" t="s">
        <v>7454</v>
      </c>
      <c r="B2064" s="85">
        <v>2060</v>
      </c>
      <c r="C2064" s="85">
        <v>5049</v>
      </c>
      <c r="D2064" s="85">
        <v>2060</v>
      </c>
      <c r="E2064" s="86" t="s">
        <v>7450</v>
      </c>
      <c r="F2064" s="85" t="s">
        <v>38</v>
      </c>
      <c r="G2064" s="86" t="s">
        <v>7451</v>
      </c>
      <c r="H2064" s="85" t="s">
        <v>1</v>
      </c>
      <c r="I2064" s="85">
        <v>1</v>
      </c>
      <c r="J2064" s="88">
        <v>0.65310077225728547</v>
      </c>
      <c r="K2064" s="146">
        <v>1.0094170856386497</v>
      </c>
      <c r="L2064" s="147">
        <v>2.869183819568868E-9</v>
      </c>
      <c r="M2064" s="147">
        <v>4.1894684514326798E-2</v>
      </c>
      <c r="N2064" s="87">
        <v>10.876776369695969</v>
      </c>
      <c r="O2064" s="88">
        <v>0.60220395202170318</v>
      </c>
      <c r="P2064" s="89">
        <v>55.366032319972774</v>
      </c>
    </row>
    <row r="2065" spans="1:16">
      <c r="A2065" s="75" t="s">
        <v>7456</v>
      </c>
      <c r="B2065" s="85">
        <v>2061</v>
      </c>
      <c r="C2065" s="85">
        <v>5051</v>
      </c>
      <c r="D2065" s="85">
        <v>2061</v>
      </c>
      <c r="E2065" s="86" t="s">
        <v>7450</v>
      </c>
      <c r="F2065" s="85" t="s">
        <v>2641</v>
      </c>
      <c r="G2065" s="86" t="s">
        <v>7451</v>
      </c>
      <c r="H2065" s="85" t="s">
        <v>1</v>
      </c>
      <c r="I2065" s="85">
        <v>1</v>
      </c>
      <c r="J2065" s="88">
        <v>0.73657693675427505</v>
      </c>
      <c r="K2065" s="146">
        <v>0.72157897285108885</v>
      </c>
      <c r="L2065" s="147">
        <v>3.0874619289729702E-9</v>
      </c>
      <c r="M2065" s="147">
        <v>5.1716718466057188E-2</v>
      </c>
      <c r="N2065" s="87">
        <v>10.50937947408671</v>
      </c>
      <c r="O2065" s="88">
        <v>0.6688680284961217</v>
      </c>
      <c r="P2065" s="89">
        <v>63.644864108805805</v>
      </c>
    </row>
    <row r="2066" spans="1:16">
      <c r="A2066" s="75" t="s">
        <v>13680</v>
      </c>
      <c r="B2066" s="85">
        <v>2062</v>
      </c>
      <c r="C2066" s="85">
        <v>9024</v>
      </c>
      <c r="D2066" s="85">
        <v>2062</v>
      </c>
      <c r="E2066" s="86" t="s">
        <v>13681</v>
      </c>
      <c r="F2066" s="85" t="s">
        <v>283</v>
      </c>
      <c r="G2066" s="86" t="s">
        <v>7451</v>
      </c>
      <c r="H2066" s="85" t="s">
        <v>1</v>
      </c>
      <c r="I2066" s="85">
        <v>1</v>
      </c>
      <c r="J2066" s="88">
        <v>1.0495867305603559</v>
      </c>
      <c r="K2066" s="146">
        <v>1.1952848317584037</v>
      </c>
      <c r="L2066" s="147">
        <v>4.4602690685434252E-9</v>
      </c>
      <c r="M2066" s="147">
        <v>2.6008045424643599E-2</v>
      </c>
      <c r="N2066" s="87">
        <v>10.754497356836881</v>
      </c>
      <c r="O2066" s="88">
        <v>0.87989155866639135</v>
      </c>
      <c r="P2066" s="89">
        <v>81.816149046428848</v>
      </c>
    </row>
    <row r="2067" spans="1:16">
      <c r="A2067" s="75" t="s">
        <v>13682</v>
      </c>
      <c r="B2067" s="85">
        <v>2063</v>
      </c>
      <c r="C2067" s="85">
        <v>9025</v>
      </c>
      <c r="D2067" s="85">
        <v>2063</v>
      </c>
      <c r="E2067" s="86" t="s">
        <v>13681</v>
      </c>
      <c r="F2067" s="85" t="s">
        <v>38</v>
      </c>
      <c r="G2067" s="86" t="s">
        <v>7451</v>
      </c>
      <c r="H2067" s="85" t="s">
        <v>1</v>
      </c>
      <c r="I2067" s="85">
        <v>1</v>
      </c>
      <c r="J2067" s="88">
        <v>0.65310077225728547</v>
      </c>
      <c r="K2067" s="146">
        <v>1.0094170856386497</v>
      </c>
      <c r="L2067" s="147">
        <v>2.869183819568868E-9</v>
      </c>
      <c r="M2067" s="147">
        <v>4.1894684514326798E-2</v>
      </c>
      <c r="N2067" s="87">
        <v>10.876776369695969</v>
      </c>
      <c r="O2067" s="88">
        <v>0.60220395202170318</v>
      </c>
      <c r="P2067" s="89">
        <v>55.366032319972774</v>
      </c>
    </row>
    <row r="2068" spans="1:16">
      <c r="A2068" s="75" t="s">
        <v>13683</v>
      </c>
      <c r="B2068" s="85">
        <v>2064</v>
      </c>
      <c r="C2068" s="85">
        <v>9026</v>
      </c>
      <c r="D2068" s="85">
        <v>2064</v>
      </c>
      <c r="E2068" s="86" t="s">
        <v>13681</v>
      </c>
      <c r="F2068" s="85" t="s">
        <v>2641</v>
      </c>
      <c r="G2068" s="86" t="s">
        <v>7451</v>
      </c>
      <c r="H2068" s="85" t="s">
        <v>1</v>
      </c>
      <c r="I2068" s="85">
        <v>1</v>
      </c>
      <c r="J2068" s="88">
        <v>0.73657693675427505</v>
      </c>
      <c r="K2068" s="146">
        <v>0.72157897285108885</v>
      </c>
      <c r="L2068" s="147">
        <v>3.0874619289729702E-9</v>
      </c>
      <c r="M2068" s="147">
        <v>5.1716718466057188E-2</v>
      </c>
      <c r="N2068" s="87">
        <v>10.50937947408671</v>
      </c>
      <c r="O2068" s="88">
        <v>0.6688680284961217</v>
      </c>
      <c r="P2068" s="89">
        <v>63.644864108805805</v>
      </c>
    </row>
    <row r="2069" spans="1:16">
      <c r="A2069" s="75" t="s">
        <v>7440</v>
      </c>
      <c r="B2069" s="85">
        <v>2065</v>
      </c>
      <c r="C2069" s="85">
        <v>5041</v>
      </c>
      <c r="D2069" s="85">
        <v>2065</v>
      </c>
      <c r="E2069" s="86" t="s">
        <v>7441</v>
      </c>
      <c r="F2069" s="85" t="s">
        <v>1084</v>
      </c>
      <c r="G2069" s="86" t="s">
        <v>7442</v>
      </c>
      <c r="H2069" s="85" t="s">
        <v>1</v>
      </c>
      <c r="I2069" s="85">
        <v>1</v>
      </c>
      <c r="J2069" s="88">
        <v>8.7059800777026394E-2</v>
      </c>
      <c r="K2069" s="146">
        <v>0.12283423093120277</v>
      </c>
      <c r="L2069" s="147">
        <v>3.9482859630480418E-10</v>
      </c>
      <c r="M2069" s="147">
        <v>9.6988718794871892E-3</v>
      </c>
      <c r="N2069" s="87">
        <v>12.90829021423424</v>
      </c>
      <c r="O2069" s="88">
        <v>7.5095249477876991E-2</v>
      </c>
      <c r="P2069" s="89">
        <v>5.8175984759831234</v>
      </c>
    </row>
    <row r="2070" spans="1:16">
      <c r="A2070" s="75" t="s">
        <v>7445</v>
      </c>
      <c r="B2070" s="85">
        <v>2066</v>
      </c>
      <c r="C2070" s="85">
        <v>5043</v>
      </c>
      <c r="D2070" s="85">
        <v>2066</v>
      </c>
      <c r="E2070" s="86" t="s">
        <v>7441</v>
      </c>
      <c r="F2070" s="85" t="s">
        <v>38</v>
      </c>
      <c r="G2070" s="86" t="s">
        <v>7442</v>
      </c>
      <c r="H2070" s="85" t="s">
        <v>1</v>
      </c>
      <c r="I2070" s="85">
        <v>1</v>
      </c>
      <c r="J2070" s="88">
        <v>0.84913049994351975</v>
      </c>
      <c r="K2070" s="146">
        <v>1.1499651455691866</v>
      </c>
      <c r="L2070" s="147">
        <v>3.699783528174589E-9</v>
      </c>
      <c r="M2070" s="147">
        <v>3.7963098065934717E-2</v>
      </c>
      <c r="N2070" s="87">
        <v>10.90522115078519</v>
      </c>
      <c r="O2070" s="88">
        <v>0.74914016387971805</v>
      </c>
      <c r="P2070" s="89">
        <v>68.695549913334773</v>
      </c>
    </row>
    <row r="2071" spans="1:16">
      <c r="A2071" s="75" t="s">
        <v>7447</v>
      </c>
      <c r="B2071" s="85">
        <v>2067</v>
      </c>
      <c r="C2071" s="85">
        <v>5045</v>
      </c>
      <c r="D2071" s="85">
        <v>2067</v>
      </c>
      <c r="E2071" s="86" t="s">
        <v>7441</v>
      </c>
      <c r="F2071" s="85" t="s">
        <v>139</v>
      </c>
      <c r="G2071" s="86" t="s">
        <v>7442</v>
      </c>
      <c r="H2071" s="85" t="s">
        <v>1</v>
      </c>
      <c r="I2071" s="85">
        <v>1</v>
      </c>
      <c r="J2071" s="88">
        <v>0.52137327349817797</v>
      </c>
      <c r="K2071" s="146">
        <v>0.71178660446775621</v>
      </c>
      <c r="L2071" s="147">
        <v>2.125062272589647E-9</v>
      </c>
      <c r="M2071" s="147">
        <v>3.7006840000392033E-2</v>
      </c>
      <c r="N2071" s="87">
        <v>10.199492087790549</v>
      </c>
      <c r="O2071" s="88">
        <v>0.47946378334249162</v>
      </c>
      <c r="P2071" s="89">
        <v>47.008594076605121</v>
      </c>
    </row>
    <row r="2072" spans="1:16">
      <c r="A2072" s="75" t="s">
        <v>7458</v>
      </c>
      <c r="B2072" s="85">
        <v>2068</v>
      </c>
      <c r="C2072" s="85">
        <v>5053</v>
      </c>
      <c r="D2072" s="85">
        <v>2068</v>
      </c>
      <c r="E2072" s="86" t="s">
        <v>7459</v>
      </c>
      <c r="F2072" s="85" t="s">
        <v>1084</v>
      </c>
      <c r="G2072" s="86" t="s">
        <v>7442</v>
      </c>
      <c r="H2072" s="85" t="s">
        <v>1</v>
      </c>
      <c r="I2072" s="85">
        <v>1</v>
      </c>
      <c r="J2072" s="88">
        <v>8.7059800777026394E-2</v>
      </c>
      <c r="K2072" s="146">
        <v>0.12283423093120277</v>
      </c>
      <c r="L2072" s="147">
        <v>3.9482859630480418E-10</v>
      </c>
      <c r="M2072" s="147">
        <v>9.6988718794871892E-3</v>
      </c>
      <c r="N2072" s="87">
        <v>12.90829021423424</v>
      </c>
      <c r="O2072" s="88">
        <v>7.5095249477876991E-2</v>
      </c>
      <c r="P2072" s="89">
        <v>5.8175984759831234</v>
      </c>
    </row>
    <row r="2073" spans="1:16">
      <c r="A2073" s="75" t="s">
        <v>7462</v>
      </c>
      <c r="B2073" s="85">
        <v>2069</v>
      </c>
      <c r="C2073" s="85">
        <v>5055</v>
      </c>
      <c r="D2073" s="85">
        <v>2069</v>
      </c>
      <c r="E2073" s="86" t="s">
        <v>7459</v>
      </c>
      <c r="F2073" s="85" t="s">
        <v>38</v>
      </c>
      <c r="G2073" s="86" t="s">
        <v>7442</v>
      </c>
      <c r="H2073" s="85" t="s">
        <v>1</v>
      </c>
      <c r="I2073" s="85">
        <v>1</v>
      </c>
      <c r="J2073" s="88">
        <v>0.84913049994351975</v>
      </c>
      <c r="K2073" s="146">
        <v>1.1499651455691866</v>
      </c>
      <c r="L2073" s="147">
        <v>3.699783528174589E-9</v>
      </c>
      <c r="M2073" s="147">
        <v>3.7963098065934717E-2</v>
      </c>
      <c r="N2073" s="87">
        <v>10.90522115078519</v>
      </c>
      <c r="O2073" s="88">
        <v>0.74914016387971805</v>
      </c>
      <c r="P2073" s="89">
        <v>68.695549913334773</v>
      </c>
    </row>
    <row r="2074" spans="1:16">
      <c r="A2074" s="75" t="s">
        <v>7464</v>
      </c>
      <c r="B2074" s="85">
        <v>2070</v>
      </c>
      <c r="C2074" s="85">
        <v>5057</v>
      </c>
      <c r="D2074" s="85">
        <v>2070</v>
      </c>
      <c r="E2074" s="86" t="s">
        <v>7459</v>
      </c>
      <c r="F2074" s="85" t="s">
        <v>139</v>
      </c>
      <c r="G2074" s="86" t="s">
        <v>7442</v>
      </c>
      <c r="H2074" s="85" t="s">
        <v>1</v>
      </c>
      <c r="I2074" s="85">
        <v>1</v>
      </c>
      <c r="J2074" s="88">
        <v>0.52137327349817797</v>
      </c>
      <c r="K2074" s="146">
        <v>0.71178660446775621</v>
      </c>
      <c r="L2074" s="147">
        <v>2.125062272589647E-9</v>
      </c>
      <c r="M2074" s="147">
        <v>3.7006840000392033E-2</v>
      </c>
      <c r="N2074" s="87">
        <v>10.199492087790549</v>
      </c>
      <c r="O2074" s="88">
        <v>0.47946378334249162</v>
      </c>
      <c r="P2074" s="89">
        <v>47.008594076605121</v>
      </c>
    </row>
    <row r="2075" spans="1:16">
      <c r="A2075" s="75" t="s">
        <v>13684</v>
      </c>
      <c r="B2075" s="85">
        <v>2071</v>
      </c>
      <c r="C2075" s="85">
        <v>9027</v>
      </c>
      <c r="D2075" s="85">
        <v>2071</v>
      </c>
      <c r="E2075" s="86" t="s">
        <v>13685</v>
      </c>
      <c r="F2075" s="85" t="s">
        <v>1084</v>
      </c>
      <c r="G2075" s="86" t="s">
        <v>7442</v>
      </c>
      <c r="H2075" s="85" t="s">
        <v>1</v>
      </c>
      <c r="I2075" s="85">
        <v>1</v>
      </c>
      <c r="J2075" s="88">
        <v>8.7059800777026408E-2</v>
      </c>
      <c r="K2075" s="146">
        <v>0.12283423093120277</v>
      </c>
      <c r="L2075" s="147">
        <v>3.9482859630480418E-10</v>
      </c>
      <c r="M2075" s="147">
        <v>9.6988718794871892E-3</v>
      </c>
      <c r="N2075" s="87">
        <v>12.90829021423424</v>
      </c>
      <c r="O2075" s="88">
        <v>7.5095249477877005E-2</v>
      </c>
      <c r="P2075" s="89">
        <v>5.8175984759831252</v>
      </c>
    </row>
    <row r="2076" spans="1:16">
      <c r="A2076" s="75" t="s">
        <v>13686</v>
      </c>
      <c r="B2076" s="85">
        <v>2072</v>
      </c>
      <c r="C2076" s="85">
        <v>9028</v>
      </c>
      <c r="D2076" s="85">
        <v>2072</v>
      </c>
      <c r="E2076" s="86" t="s">
        <v>13685</v>
      </c>
      <c r="F2076" s="85" t="s">
        <v>38</v>
      </c>
      <c r="G2076" s="86" t="s">
        <v>7442</v>
      </c>
      <c r="H2076" s="85" t="s">
        <v>1</v>
      </c>
      <c r="I2076" s="85">
        <v>1</v>
      </c>
      <c r="J2076" s="88">
        <v>0.84913049994352008</v>
      </c>
      <c r="K2076" s="146">
        <v>1.1499651455691866</v>
      </c>
      <c r="L2076" s="147">
        <v>3.6997835281745911E-9</v>
      </c>
      <c r="M2076" s="147">
        <v>3.7963098065934717E-2</v>
      </c>
      <c r="N2076" s="87">
        <v>10.90522115078519</v>
      </c>
      <c r="O2076" s="88">
        <v>0.74914016387971838</v>
      </c>
      <c r="P2076" s="89">
        <v>68.695549913334801</v>
      </c>
    </row>
    <row r="2077" spans="1:16">
      <c r="A2077" s="75" t="s">
        <v>13687</v>
      </c>
      <c r="B2077" s="85">
        <v>2073</v>
      </c>
      <c r="C2077" s="85">
        <v>9029</v>
      </c>
      <c r="D2077" s="85">
        <v>2073</v>
      </c>
      <c r="E2077" s="86" t="s">
        <v>13685</v>
      </c>
      <c r="F2077" s="85" t="s">
        <v>139</v>
      </c>
      <c r="G2077" s="86" t="s">
        <v>7442</v>
      </c>
      <c r="H2077" s="85" t="s">
        <v>1</v>
      </c>
      <c r="I2077" s="85">
        <v>1</v>
      </c>
      <c r="J2077" s="88">
        <v>0.52137327349817797</v>
      </c>
      <c r="K2077" s="146">
        <v>0.71178660446775621</v>
      </c>
      <c r="L2077" s="147">
        <v>2.125062272589647E-9</v>
      </c>
      <c r="M2077" s="147">
        <v>3.7006840000392033E-2</v>
      </c>
      <c r="N2077" s="87">
        <v>10.199492087790549</v>
      </c>
      <c r="O2077" s="88">
        <v>0.47946378334249162</v>
      </c>
      <c r="P2077" s="89">
        <v>47.008594076605121</v>
      </c>
    </row>
    <row r="2078" spans="1:16">
      <c r="A2078" s="75" t="s">
        <v>2600</v>
      </c>
      <c r="B2078" s="85">
        <v>2074</v>
      </c>
      <c r="C2078" s="85">
        <v>1309</v>
      </c>
      <c r="D2078" s="85">
        <v>2074</v>
      </c>
      <c r="E2078" s="86" t="s">
        <v>2601</v>
      </c>
      <c r="F2078" s="85" t="s">
        <v>38</v>
      </c>
      <c r="G2078" s="86" t="s">
        <v>2602</v>
      </c>
      <c r="H2078" s="85" t="s">
        <v>1</v>
      </c>
      <c r="I2078" s="85">
        <v>1</v>
      </c>
      <c r="J2078" s="88">
        <v>1.087030861742728</v>
      </c>
      <c r="K2078" s="146">
        <v>1.616282368881278</v>
      </c>
      <c r="L2078" s="147">
        <v>4.8944817408011076E-9</v>
      </c>
      <c r="M2078" s="147">
        <v>7.8943475756294082E-2</v>
      </c>
      <c r="N2078" s="87">
        <v>13.99320670499921</v>
      </c>
      <c r="O2078" s="88">
        <v>0.9622783289355743</v>
      </c>
      <c r="P2078" s="89">
        <v>68.767534791849457</v>
      </c>
    </row>
    <row r="2079" spans="1:16">
      <c r="A2079" s="75" t="s">
        <v>2606</v>
      </c>
      <c r="B2079" s="85">
        <v>2075</v>
      </c>
      <c r="C2079" s="85">
        <v>1312</v>
      </c>
      <c r="D2079" s="85">
        <v>2075</v>
      </c>
      <c r="E2079" s="86" t="s">
        <v>2601</v>
      </c>
      <c r="F2079" s="85" t="s">
        <v>11</v>
      </c>
      <c r="G2079" s="86" t="s">
        <v>2602</v>
      </c>
      <c r="H2079" s="85" t="s">
        <v>1</v>
      </c>
      <c r="I2079" s="85">
        <v>1</v>
      </c>
      <c r="J2079" s="88">
        <v>0.5971084315165307</v>
      </c>
      <c r="K2079" s="146">
        <v>0.91091650785774292</v>
      </c>
      <c r="L2079" s="147">
        <v>2.98142680936216E-9</v>
      </c>
      <c r="M2079" s="147">
        <v>6.2168727502012709E-2</v>
      </c>
      <c r="N2079" s="87">
        <v>12.333776521871901</v>
      </c>
      <c r="O2079" s="88">
        <v>0.54102851269965957</v>
      </c>
      <c r="P2079" s="89">
        <v>43.865600429863107</v>
      </c>
    </row>
    <row r="2080" spans="1:16">
      <c r="A2080" s="75" t="s">
        <v>2609</v>
      </c>
      <c r="B2080" s="85">
        <v>2076</v>
      </c>
      <c r="C2080" s="85">
        <v>1315</v>
      </c>
      <c r="D2080" s="85">
        <v>2076</v>
      </c>
      <c r="E2080" s="86" t="s">
        <v>2610</v>
      </c>
      <c r="F2080" s="85" t="s">
        <v>509</v>
      </c>
      <c r="G2080" s="86" t="s">
        <v>2602</v>
      </c>
      <c r="H2080" s="85" t="s">
        <v>1</v>
      </c>
      <c r="I2080" s="85">
        <v>1</v>
      </c>
      <c r="J2080" s="88">
        <v>0.23479643904008959</v>
      </c>
      <c r="K2080" s="146">
        <v>0.46370199080243168</v>
      </c>
      <c r="L2080" s="147">
        <v>1.3258068646012189E-9</v>
      </c>
      <c r="M2080" s="147">
        <v>4.0793316608791527E-2</v>
      </c>
      <c r="N2080" s="87">
        <v>2.9521638501212841</v>
      </c>
      <c r="O2080" s="88">
        <v>0.2074736380851212</v>
      </c>
      <c r="P2080" s="89">
        <v>70.278496932545778</v>
      </c>
    </row>
    <row r="2081" spans="1:16">
      <c r="A2081" s="75" t="s">
        <v>2613</v>
      </c>
      <c r="B2081" s="85">
        <v>2077</v>
      </c>
      <c r="C2081" s="85">
        <v>1318</v>
      </c>
      <c r="D2081" s="85">
        <v>2077</v>
      </c>
      <c r="E2081" s="86" t="s">
        <v>2610</v>
      </c>
      <c r="F2081" s="85" t="s">
        <v>38</v>
      </c>
      <c r="G2081" s="86" t="s">
        <v>2602</v>
      </c>
      <c r="H2081" s="85" t="s">
        <v>1</v>
      </c>
      <c r="I2081" s="85">
        <v>1</v>
      </c>
      <c r="J2081" s="88">
        <v>0.95875102841189597</v>
      </c>
      <c r="K2081" s="146">
        <v>1.4184190754119417</v>
      </c>
      <c r="L2081" s="147">
        <v>4.3507589741278523E-9</v>
      </c>
      <c r="M2081" s="147">
        <v>7.3723533128468674E-2</v>
      </c>
      <c r="N2081" s="87">
        <v>12.344405333742641</v>
      </c>
      <c r="O2081" s="88">
        <v>0.84861067827398895</v>
      </c>
      <c r="P2081" s="89">
        <v>68.744557176388739</v>
      </c>
    </row>
    <row r="2082" spans="1:16">
      <c r="A2082" s="75" t="s">
        <v>2616</v>
      </c>
      <c r="B2082" s="85">
        <v>2078</v>
      </c>
      <c r="C2082" s="85">
        <v>1321</v>
      </c>
      <c r="D2082" s="85">
        <v>2078</v>
      </c>
      <c r="E2082" s="86" t="s">
        <v>2610</v>
      </c>
      <c r="F2082" s="85" t="s">
        <v>11</v>
      </c>
      <c r="G2082" s="86" t="s">
        <v>2602</v>
      </c>
      <c r="H2082" s="85" t="s">
        <v>1</v>
      </c>
      <c r="I2082" s="85">
        <v>1</v>
      </c>
      <c r="J2082" s="88">
        <v>0.54428395578674782</v>
      </c>
      <c r="K2082" s="146">
        <v>0.82225530466256114</v>
      </c>
      <c r="L2082" s="147">
        <v>2.7297376157307669E-9</v>
      </c>
      <c r="M2082" s="147">
        <v>5.9455434373206793E-2</v>
      </c>
      <c r="N2082" s="87">
        <v>10.874648718619291</v>
      </c>
      <c r="O2082" s="88">
        <v>0.49223111468927322</v>
      </c>
      <c r="P2082" s="89">
        <v>45.26409334459585</v>
      </c>
    </row>
    <row r="2083" spans="1:16">
      <c r="A2083" s="75" t="s">
        <v>2619</v>
      </c>
      <c r="B2083" s="85">
        <v>2079</v>
      </c>
      <c r="C2083" s="85">
        <v>1324</v>
      </c>
      <c r="D2083" s="85">
        <v>2079</v>
      </c>
      <c r="E2083" s="86" t="s">
        <v>2620</v>
      </c>
      <c r="F2083" s="85" t="s">
        <v>38</v>
      </c>
      <c r="G2083" s="86" t="s">
        <v>2602</v>
      </c>
      <c r="H2083" s="85" t="s">
        <v>1</v>
      </c>
      <c r="I2083" s="85">
        <v>1</v>
      </c>
      <c r="J2083" s="88">
        <v>1.0837365353135651</v>
      </c>
      <c r="K2083" s="146">
        <v>1.5869039319304603</v>
      </c>
      <c r="L2083" s="147">
        <v>4.8912727962213727E-9</v>
      </c>
      <c r="M2083" s="147">
        <v>7.8853475769858225E-2</v>
      </c>
      <c r="N2083" s="87">
        <v>13.95181239489432</v>
      </c>
      <c r="O2083" s="88">
        <v>0.95937095971172381</v>
      </c>
      <c r="P2083" s="89">
        <v>68.763178041499941</v>
      </c>
    </row>
    <row r="2084" spans="1:16">
      <c r="A2084" s="75" t="s">
        <v>2623</v>
      </c>
      <c r="B2084" s="85">
        <v>2080</v>
      </c>
      <c r="C2084" s="85">
        <v>1327</v>
      </c>
      <c r="D2084" s="85">
        <v>2080</v>
      </c>
      <c r="E2084" s="86" t="s">
        <v>2620</v>
      </c>
      <c r="F2084" s="85" t="s">
        <v>11</v>
      </c>
      <c r="G2084" s="86" t="s">
        <v>2602</v>
      </c>
      <c r="H2084" s="85" t="s">
        <v>1</v>
      </c>
      <c r="I2084" s="85">
        <v>1</v>
      </c>
      <c r="J2084" s="88">
        <v>0.59651955385009159</v>
      </c>
      <c r="K2084" s="146">
        <v>0.88543165920192535</v>
      </c>
      <c r="L2084" s="147">
        <v>2.9887688880465001E-9</v>
      </c>
      <c r="M2084" s="147">
        <v>6.2171360658927907E-2</v>
      </c>
      <c r="N2084" s="87">
        <v>12.301519002267741</v>
      </c>
      <c r="O2084" s="88">
        <v>0.54044753852424232</v>
      </c>
      <c r="P2084" s="89">
        <v>43.933398666019443</v>
      </c>
    </row>
    <row r="2085" spans="1:16">
      <c r="A2085" s="75" t="s">
        <v>7436</v>
      </c>
      <c r="B2085" s="85">
        <v>2081</v>
      </c>
      <c r="C2085" s="85">
        <v>5039</v>
      </c>
      <c r="D2085" s="85">
        <v>2081</v>
      </c>
      <c r="E2085" s="86" t="s">
        <v>7437</v>
      </c>
      <c r="F2085" s="85" t="s">
        <v>55</v>
      </c>
      <c r="G2085" s="86" t="s">
        <v>2602</v>
      </c>
      <c r="H2085" s="85" t="s">
        <v>1</v>
      </c>
      <c r="I2085" s="85">
        <v>1</v>
      </c>
      <c r="J2085" s="88">
        <v>0.23145322060773471</v>
      </c>
      <c r="K2085" s="146">
        <v>0.35691683084210835</v>
      </c>
      <c r="L2085" s="147">
        <v>1.173035330293037E-9</v>
      </c>
      <c r="M2085" s="147">
        <v>0.1240649152711196</v>
      </c>
      <c r="N2085" s="87">
        <v>2.9194649254380232</v>
      </c>
      <c r="O2085" s="88">
        <v>0.20604539553680029</v>
      </c>
      <c r="P2085" s="89">
        <v>70.576424378822153</v>
      </c>
    </row>
    <row r="2086" spans="1:16">
      <c r="A2086" s="75" t="s">
        <v>13688</v>
      </c>
      <c r="B2086" s="85">
        <v>2082</v>
      </c>
      <c r="C2086" s="85">
        <v>9030</v>
      </c>
      <c r="D2086" s="85">
        <v>2082</v>
      </c>
      <c r="E2086" s="86" t="s">
        <v>13689</v>
      </c>
      <c r="F2086" s="85" t="s">
        <v>38</v>
      </c>
      <c r="G2086" s="86" t="s">
        <v>2602</v>
      </c>
      <c r="H2086" s="85" t="s">
        <v>1</v>
      </c>
      <c r="I2086" s="85">
        <v>1</v>
      </c>
      <c r="J2086" s="88">
        <v>0.97643190961633175</v>
      </c>
      <c r="K2086" s="146">
        <v>1.4457180351997927</v>
      </c>
      <c r="L2086" s="147">
        <v>4.4239686823579924E-9</v>
      </c>
      <c r="M2086" s="147">
        <v>7.4177852697430033E-2</v>
      </c>
      <c r="N2086" s="87">
        <v>12.57269941959837</v>
      </c>
      <c r="O2086" s="88">
        <v>0.86429712024512417</v>
      </c>
      <c r="P2086" s="89">
        <v>68.743957952089005</v>
      </c>
    </row>
    <row r="2087" spans="1:16">
      <c r="A2087" s="75" t="s">
        <v>13690</v>
      </c>
      <c r="B2087" s="85">
        <v>2083</v>
      </c>
      <c r="C2087" s="85">
        <v>9031</v>
      </c>
      <c r="D2087" s="85">
        <v>2083</v>
      </c>
      <c r="E2087" s="86" t="s">
        <v>13689</v>
      </c>
      <c r="F2087" s="85" t="s">
        <v>11</v>
      </c>
      <c r="G2087" s="86" t="s">
        <v>2602</v>
      </c>
      <c r="H2087" s="85" t="s">
        <v>1</v>
      </c>
      <c r="I2087" s="85">
        <v>1</v>
      </c>
      <c r="J2087" s="88">
        <v>0.55759183386281275</v>
      </c>
      <c r="K2087" s="146">
        <v>0.83975672358615971</v>
      </c>
      <c r="L2087" s="147">
        <v>2.7933655936468319E-9</v>
      </c>
      <c r="M2087" s="147">
        <v>5.9881913246376213E-2</v>
      </c>
      <c r="N2087" s="87">
        <v>11.26773788613299</v>
      </c>
      <c r="O2087" s="88">
        <v>0.50460023521749486</v>
      </c>
      <c r="P2087" s="89">
        <v>44.782745242813789</v>
      </c>
    </row>
    <row r="2088" spans="1:16">
      <c r="A2088" s="75" t="s">
        <v>26458</v>
      </c>
      <c r="B2088" s="85">
        <v>2084</v>
      </c>
      <c r="C2088" s="85">
        <v>16461</v>
      </c>
      <c r="D2088" s="85">
        <v>2084</v>
      </c>
      <c r="E2088" s="86" t="s">
        <v>26459</v>
      </c>
      <c r="F2088" s="85" t="s">
        <v>38</v>
      </c>
      <c r="G2088" s="86" t="s">
        <v>2602</v>
      </c>
      <c r="H2088" s="85" t="s">
        <v>1</v>
      </c>
      <c r="I2088" s="85">
        <v>1</v>
      </c>
      <c r="J2088" s="88">
        <v>0.29563379766997849</v>
      </c>
      <c r="K2088" s="146">
        <v>0.41703716732769353</v>
      </c>
      <c r="L2088" s="147">
        <v>1.380752110136858E-9</v>
      </c>
      <c r="M2088" s="147">
        <v>1.9724387921377162E-2</v>
      </c>
      <c r="N2088" s="87">
        <v>3.9383127066514509</v>
      </c>
      <c r="O2088" s="88">
        <v>0.26267108710675618</v>
      </c>
      <c r="P2088" s="89">
        <v>66.696351120907352</v>
      </c>
    </row>
    <row r="2089" spans="1:16">
      <c r="A2089" s="75" t="s">
        <v>26462</v>
      </c>
      <c r="B2089" s="85">
        <v>2085</v>
      </c>
      <c r="C2089" s="85">
        <v>16464</v>
      </c>
      <c r="D2089" s="85">
        <v>2085</v>
      </c>
      <c r="E2089" s="86" t="s">
        <v>26459</v>
      </c>
      <c r="F2089" s="85" t="s">
        <v>11</v>
      </c>
      <c r="G2089" s="86" t="s">
        <v>2602</v>
      </c>
      <c r="H2089" s="85" t="s">
        <v>1</v>
      </c>
      <c r="I2089" s="85">
        <v>1</v>
      </c>
      <c r="J2089" s="88">
        <v>0.23340941553264591</v>
      </c>
      <c r="K2089" s="146">
        <v>0.28865745838004186</v>
      </c>
      <c r="L2089" s="147">
        <v>1.1128366530653221E-9</v>
      </c>
      <c r="M2089" s="147">
        <v>2.283206775058598E-2</v>
      </c>
      <c r="N2089" s="87">
        <v>4.2686801504348164</v>
      </c>
      <c r="O2089" s="88">
        <v>0.2107059611649082</v>
      </c>
      <c r="P2089" s="89">
        <v>49.360915725542299</v>
      </c>
    </row>
    <row r="2090" spans="1:16">
      <c r="A2090" s="75" t="s">
        <v>27447</v>
      </c>
      <c r="B2090" s="85">
        <v>2086</v>
      </c>
      <c r="C2090" s="85">
        <v>17182</v>
      </c>
      <c r="D2090" s="85">
        <v>2086</v>
      </c>
      <c r="E2090" s="86" t="s">
        <v>27448</v>
      </c>
      <c r="F2090" s="85" t="s">
        <v>38</v>
      </c>
      <c r="G2090" s="86" t="s">
        <v>2602</v>
      </c>
      <c r="H2090" s="85" t="s">
        <v>1</v>
      </c>
      <c r="I2090" s="85">
        <v>1</v>
      </c>
      <c r="J2090" s="88">
        <v>0.17838152358858381</v>
      </c>
      <c r="K2090" s="146">
        <v>0.24795799879236993</v>
      </c>
      <c r="L2090" s="147">
        <v>8.0388151817403464E-10</v>
      </c>
      <c r="M2090" s="147">
        <v>2.056771717953872E-2</v>
      </c>
      <c r="N2090" s="87">
        <v>2.324116894216095</v>
      </c>
      <c r="O2090" s="88">
        <v>0.15985877191995931</v>
      </c>
      <c r="P2090" s="89">
        <v>68.782586761359227</v>
      </c>
    </row>
    <row r="2091" spans="1:16">
      <c r="A2091" s="75" t="s">
        <v>27450</v>
      </c>
      <c r="B2091" s="85">
        <v>2087</v>
      </c>
      <c r="C2091" s="85">
        <v>17184</v>
      </c>
      <c r="D2091" s="85">
        <v>2087</v>
      </c>
      <c r="E2091" s="86" t="s">
        <v>27448</v>
      </c>
      <c r="F2091" s="85" t="s">
        <v>11</v>
      </c>
      <c r="G2091" s="86" t="s">
        <v>2602</v>
      </c>
      <c r="H2091" s="85" t="s">
        <v>1</v>
      </c>
      <c r="I2091" s="85">
        <v>1</v>
      </c>
      <c r="J2091" s="88">
        <v>0.13315055958592639</v>
      </c>
      <c r="K2091" s="146">
        <v>0.18322140656903926</v>
      </c>
      <c r="L2091" s="147">
        <v>6.236700627238634E-10</v>
      </c>
      <c r="M2091" s="147">
        <v>1.9353070759398381E-2</v>
      </c>
      <c r="N2091" s="87">
        <v>2.1852370698396539</v>
      </c>
      <c r="O2091" s="88">
        <v>0.1203725472288121</v>
      </c>
      <c r="P2091" s="89">
        <v>55.084434037010304</v>
      </c>
    </row>
    <row r="2092" spans="1:16">
      <c r="A2092" s="75" t="s">
        <v>2633</v>
      </c>
      <c r="B2092" s="85">
        <v>2088</v>
      </c>
      <c r="C2092" s="85">
        <v>1333</v>
      </c>
      <c r="D2092" s="85">
        <v>2088</v>
      </c>
      <c r="E2092" s="86" t="s">
        <v>2634</v>
      </c>
      <c r="F2092" s="85" t="s">
        <v>38</v>
      </c>
      <c r="G2092" s="86" t="s">
        <v>2635</v>
      </c>
      <c r="H2092" s="85" t="s">
        <v>1</v>
      </c>
      <c r="I2092" s="85">
        <v>1</v>
      </c>
      <c r="J2092" s="88">
        <v>1.0299477294633841</v>
      </c>
      <c r="K2092" s="146">
        <v>1.5175170424739632</v>
      </c>
      <c r="L2092" s="147">
        <v>4.653057965540706E-9</v>
      </c>
      <c r="M2092" s="147">
        <v>7.6602026224897646E-2</v>
      </c>
      <c r="N2092" s="87">
        <v>13.26429466838831</v>
      </c>
      <c r="O2092" s="88">
        <v>0.91163212367609248</v>
      </c>
      <c r="P2092" s="89">
        <v>68.728277414456841</v>
      </c>
    </row>
    <row r="2093" spans="1:16">
      <c r="A2093" s="75" t="s">
        <v>2636</v>
      </c>
      <c r="B2093" s="85">
        <v>2089</v>
      </c>
      <c r="C2093" s="85">
        <v>1334</v>
      </c>
      <c r="D2093" s="85">
        <v>2089</v>
      </c>
      <c r="E2093" s="86" t="s">
        <v>2634</v>
      </c>
      <c r="F2093" s="85" t="s">
        <v>11</v>
      </c>
      <c r="G2093" s="86" t="s">
        <v>2635</v>
      </c>
      <c r="H2093" s="85" t="s">
        <v>1</v>
      </c>
      <c r="I2093" s="85">
        <v>1</v>
      </c>
      <c r="J2093" s="88">
        <v>0.58213048533274936</v>
      </c>
      <c r="K2093" s="146">
        <v>0.86993967864364607</v>
      </c>
      <c r="L2093" s="147">
        <v>2.909563597819781E-9</v>
      </c>
      <c r="M2093" s="147">
        <v>6.1316199447559401E-2</v>
      </c>
      <c r="N2093" s="87">
        <v>11.861685808144349</v>
      </c>
      <c r="O2093" s="88">
        <v>0.5270188023244069</v>
      </c>
      <c r="P2093" s="89">
        <v>44.43034580822826</v>
      </c>
    </row>
    <row r="2094" spans="1:16">
      <c r="A2094" s="75" t="s">
        <v>2637</v>
      </c>
      <c r="B2094" s="85">
        <v>2090</v>
      </c>
      <c r="C2094" s="85">
        <v>1335</v>
      </c>
      <c r="D2094" s="85">
        <v>2090</v>
      </c>
      <c r="E2094" s="86" t="s">
        <v>2638</v>
      </c>
      <c r="F2094" s="85" t="s">
        <v>283</v>
      </c>
      <c r="G2094" s="86" t="s">
        <v>2635</v>
      </c>
      <c r="H2094" s="85" t="s">
        <v>1</v>
      </c>
      <c r="I2094" s="85">
        <v>1</v>
      </c>
      <c r="J2094" s="88">
        <v>1.0495867305603559</v>
      </c>
      <c r="K2094" s="146">
        <v>1.1952848317584037</v>
      </c>
      <c r="L2094" s="147">
        <v>4.4602690685434252E-9</v>
      </c>
      <c r="M2094" s="147">
        <v>2.6008045424643599E-2</v>
      </c>
      <c r="N2094" s="87">
        <v>10.754497356836881</v>
      </c>
      <c r="O2094" s="88">
        <v>0.87989155866639135</v>
      </c>
      <c r="P2094" s="89">
        <v>81.816149046428848</v>
      </c>
    </row>
    <row r="2095" spans="1:16">
      <c r="A2095" s="75" t="s">
        <v>2639</v>
      </c>
      <c r="B2095" s="85">
        <v>2091</v>
      </c>
      <c r="C2095" s="85">
        <v>1336</v>
      </c>
      <c r="D2095" s="85">
        <v>2091</v>
      </c>
      <c r="E2095" s="86" t="s">
        <v>2638</v>
      </c>
      <c r="F2095" s="85" t="s">
        <v>38</v>
      </c>
      <c r="G2095" s="86" t="s">
        <v>2635</v>
      </c>
      <c r="H2095" s="85" t="s">
        <v>1</v>
      </c>
      <c r="I2095" s="85">
        <v>1</v>
      </c>
      <c r="J2095" s="88">
        <v>0.65310077225728547</v>
      </c>
      <c r="K2095" s="146">
        <v>1.0094170856386497</v>
      </c>
      <c r="L2095" s="147">
        <v>2.869183819568868E-9</v>
      </c>
      <c r="M2095" s="147">
        <v>4.1894684514326798E-2</v>
      </c>
      <c r="N2095" s="87">
        <v>10.876776369695969</v>
      </c>
      <c r="O2095" s="88">
        <v>0.60220395202170318</v>
      </c>
      <c r="P2095" s="89">
        <v>55.366032319972774</v>
      </c>
    </row>
    <row r="2096" spans="1:16">
      <c r="A2096" s="75" t="s">
        <v>2640</v>
      </c>
      <c r="B2096" s="85">
        <v>2092</v>
      </c>
      <c r="C2096" s="85">
        <v>1337</v>
      </c>
      <c r="D2096" s="85">
        <v>2092</v>
      </c>
      <c r="E2096" s="86" t="s">
        <v>2638</v>
      </c>
      <c r="F2096" s="85" t="s">
        <v>2641</v>
      </c>
      <c r="G2096" s="86" t="s">
        <v>2635</v>
      </c>
      <c r="H2096" s="85" t="s">
        <v>1</v>
      </c>
      <c r="I2096" s="85">
        <v>1</v>
      </c>
      <c r="J2096" s="88">
        <v>0.73657693675427505</v>
      </c>
      <c r="K2096" s="146">
        <v>0.72157897285108885</v>
      </c>
      <c r="L2096" s="147">
        <v>3.0874619289729702E-9</v>
      </c>
      <c r="M2096" s="147">
        <v>5.1716718466057188E-2</v>
      </c>
      <c r="N2096" s="87">
        <v>10.50937947408671</v>
      </c>
      <c r="O2096" s="88">
        <v>0.6688680284961217</v>
      </c>
      <c r="P2096" s="89">
        <v>63.644864108805805</v>
      </c>
    </row>
    <row r="2097" spans="1:16">
      <c r="A2097" s="75" t="s">
        <v>2642</v>
      </c>
      <c r="B2097" s="85">
        <v>2093</v>
      </c>
      <c r="C2097" s="85">
        <v>1338</v>
      </c>
      <c r="D2097" s="85">
        <v>2093</v>
      </c>
      <c r="E2097" s="86" t="s">
        <v>2643</v>
      </c>
      <c r="F2097" s="85" t="s">
        <v>1084</v>
      </c>
      <c r="G2097" s="86" t="s">
        <v>2635</v>
      </c>
      <c r="H2097" s="85" t="s">
        <v>1</v>
      </c>
      <c r="I2097" s="85">
        <v>1</v>
      </c>
      <c r="J2097" s="88">
        <v>8.7059800777026408E-2</v>
      </c>
      <c r="K2097" s="146">
        <v>0.12283423093120277</v>
      </c>
      <c r="L2097" s="147">
        <v>3.9482859630480418E-10</v>
      </c>
      <c r="M2097" s="147">
        <v>9.6988718794871892E-3</v>
      </c>
      <c r="N2097" s="87">
        <v>12.90829021423424</v>
      </c>
      <c r="O2097" s="88">
        <v>7.5095249477877005E-2</v>
      </c>
      <c r="P2097" s="89">
        <v>5.8175984759831252</v>
      </c>
    </row>
    <row r="2098" spans="1:16">
      <c r="A2098" s="75" t="s">
        <v>2644</v>
      </c>
      <c r="B2098" s="85">
        <v>2094</v>
      </c>
      <c r="C2098" s="85">
        <v>1339</v>
      </c>
      <c r="D2098" s="85">
        <v>2094</v>
      </c>
      <c r="E2098" s="86" t="s">
        <v>2643</v>
      </c>
      <c r="F2098" s="85" t="s">
        <v>38</v>
      </c>
      <c r="G2098" s="86" t="s">
        <v>2635</v>
      </c>
      <c r="H2098" s="85" t="s">
        <v>1</v>
      </c>
      <c r="I2098" s="85">
        <v>1</v>
      </c>
      <c r="J2098" s="88">
        <v>0.84913049994352008</v>
      </c>
      <c r="K2098" s="146">
        <v>1.1499651455691866</v>
      </c>
      <c r="L2098" s="147">
        <v>3.6997835281745911E-9</v>
      </c>
      <c r="M2098" s="147">
        <v>3.7963098065934717E-2</v>
      </c>
      <c r="N2098" s="87">
        <v>10.90522115078519</v>
      </c>
      <c r="O2098" s="88">
        <v>0.74914016387971838</v>
      </c>
      <c r="P2098" s="89">
        <v>68.695549913334801</v>
      </c>
    </row>
    <row r="2099" spans="1:16">
      <c r="A2099" s="75" t="s">
        <v>2645</v>
      </c>
      <c r="B2099" s="85">
        <v>2095</v>
      </c>
      <c r="C2099" s="85">
        <v>1340</v>
      </c>
      <c r="D2099" s="85">
        <v>2095</v>
      </c>
      <c r="E2099" s="86" t="s">
        <v>2643</v>
      </c>
      <c r="F2099" s="85" t="s">
        <v>139</v>
      </c>
      <c r="G2099" s="86" t="s">
        <v>2635</v>
      </c>
      <c r="H2099" s="85" t="s">
        <v>1</v>
      </c>
      <c r="I2099" s="85">
        <v>1</v>
      </c>
      <c r="J2099" s="88">
        <v>0.52137327349817797</v>
      </c>
      <c r="K2099" s="146">
        <v>0.71178660446775621</v>
      </c>
      <c r="L2099" s="147">
        <v>2.125062272589647E-9</v>
      </c>
      <c r="M2099" s="147">
        <v>3.7006840000392033E-2</v>
      </c>
      <c r="N2099" s="87">
        <v>10.199492087790549</v>
      </c>
      <c r="O2099" s="88">
        <v>0.47946378334249162</v>
      </c>
      <c r="P2099" s="89">
        <v>47.008594076605121</v>
      </c>
    </row>
    <row r="2100" spans="1:16">
      <c r="A2100" s="75" t="s">
        <v>11892</v>
      </c>
      <c r="B2100" s="85">
        <v>2096</v>
      </c>
      <c r="C2100" s="85">
        <v>8047</v>
      </c>
      <c r="D2100" s="85">
        <v>2096</v>
      </c>
      <c r="E2100" s="86" t="s">
        <v>11893</v>
      </c>
      <c r="F2100" s="85" t="s">
        <v>38</v>
      </c>
      <c r="G2100" s="86" t="s">
        <v>2635</v>
      </c>
      <c r="H2100" s="85" t="s">
        <v>1</v>
      </c>
      <c r="I2100" s="85">
        <v>1</v>
      </c>
      <c r="J2100" s="88">
        <v>1.2935166485985241</v>
      </c>
      <c r="K2100" s="146">
        <v>0.77126518390358967</v>
      </c>
      <c r="L2100" s="147">
        <v>4.064905467067895E-9</v>
      </c>
      <c r="M2100" s="147">
        <v>0.164319022247219</v>
      </c>
      <c r="N2100" s="87">
        <v>21.777133017029371</v>
      </c>
      <c r="O2100" s="88">
        <v>1.082085632742092</v>
      </c>
      <c r="P2100" s="89">
        <v>49.689076697833379</v>
      </c>
    </row>
    <row r="2101" spans="1:16">
      <c r="A2101" s="75" t="s">
        <v>11896</v>
      </c>
      <c r="B2101" s="85">
        <v>2097</v>
      </c>
      <c r="C2101" s="85">
        <v>8049</v>
      </c>
      <c r="D2101" s="85">
        <v>2097</v>
      </c>
      <c r="E2101" s="86" t="s">
        <v>11893</v>
      </c>
      <c r="F2101" s="85" t="s">
        <v>2122</v>
      </c>
      <c r="G2101" s="86" t="s">
        <v>2635</v>
      </c>
      <c r="H2101" s="85" t="s">
        <v>1</v>
      </c>
      <c r="I2101" s="85">
        <v>1</v>
      </c>
      <c r="J2101" s="88">
        <v>1.293507217677637</v>
      </c>
      <c r="K2101" s="146">
        <v>0.77124573112770622</v>
      </c>
      <c r="L2101" s="147">
        <v>4.0649004098642421E-9</v>
      </c>
      <c r="M2101" s="147">
        <v>0.1643186159903921</v>
      </c>
      <c r="N2101" s="87">
        <v>21.77698050959884</v>
      </c>
      <c r="O2101" s="88">
        <v>1.082099203494689</v>
      </c>
      <c r="P2101" s="89">
        <v>49.690047847437903</v>
      </c>
    </row>
    <row r="2102" spans="1:16">
      <c r="A2102" s="75" t="s">
        <v>13691</v>
      </c>
      <c r="B2102" s="85">
        <v>2098</v>
      </c>
      <c r="C2102" s="85">
        <v>9032</v>
      </c>
      <c r="D2102" s="85">
        <v>2098</v>
      </c>
      <c r="E2102" s="86" t="s">
        <v>13692</v>
      </c>
      <c r="F2102" s="85" t="s">
        <v>38</v>
      </c>
      <c r="G2102" s="86" t="s">
        <v>2635</v>
      </c>
      <c r="H2102" s="85" t="s">
        <v>1</v>
      </c>
      <c r="I2102" s="85">
        <v>1</v>
      </c>
      <c r="J2102" s="88">
        <v>1.0467915127794269</v>
      </c>
      <c r="K2102" s="146">
        <v>1.5276704490859569</v>
      </c>
      <c r="L2102" s="147">
        <v>4.7201067325519099E-9</v>
      </c>
      <c r="M2102" s="147">
        <v>7.9317006070569643E-2</v>
      </c>
      <c r="N2102" s="87">
        <v>13.55716114804839</v>
      </c>
      <c r="O2102" s="88">
        <v>0.92622236404472646</v>
      </c>
      <c r="P2102" s="89">
        <v>68.31978715382165</v>
      </c>
    </row>
    <row r="2103" spans="1:16">
      <c r="A2103" s="75" t="s">
        <v>13693</v>
      </c>
      <c r="B2103" s="85">
        <v>2099</v>
      </c>
      <c r="C2103" s="85">
        <v>9033</v>
      </c>
      <c r="D2103" s="85">
        <v>2099</v>
      </c>
      <c r="E2103" s="86" t="s">
        <v>13692</v>
      </c>
      <c r="F2103" s="85" t="s">
        <v>11</v>
      </c>
      <c r="G2103" s="86" t="s">
        <v>2635</v>
      </c>
      <c r="H2103" s="85" t="s">
        <v>1</v>
      </c>
      <c r="I2103" s="85">
        <v>1</v>
      </c>
      <c r="J2103" s="88">
        <v>0.59037319473172545</v>
      </c>
      <c r="K2103" s="146">
        <v>0.87904883895087382</v>
      </c>
      <c r="L2103" s="147">
        <v>2.9497649117629491E-9</v>
      </c>
      <c r="M2103" s="147">
        <v>6.2474835384691473E-2</v>
      </c>
      <c r="N2103" s="87">
        <v>11.98911986685401</v>
      </c>
      <c r="O2103" s="88">
        <v>0.53441219820151509</v>
      </c>
      <c r="P2103" s="89">
        <v>44.574764798122487</v>
      </c>
    </row>
    <row r="2104" spans="1:16">
      <c r="A2104" s="75" t="s">
        <v>2646</v>
      </c>
      <c r="B2104" s="85">
        <v>2100</v>
      </c>
      <c r="C2104" s="85">
        <v>1341</v>
      </c>
      <c r="D2104" s="85">
        <v>2100</v>
      </c>
      <c r="E2104" s="86" t="s">
        <v>2647</v>
      </c>
      <c r="F2104" s="85" t="s">
        <v>55</v>
      </c>
      <c r="G2104" s="86" t="s">
        <v>2648</v>
      </c>
      <c r="H2104" s="85" t="s">
        <v>1</v>
      </c>
      <c r="I2104" s="85">
        <v>1</v>
      </c>
      <c r="J2104" s="88">
        <v>2.6488874158919229</v>
      </c>
      <c r="K2104" s="146">
        <v>3.2612213631170248</v>
      </c>
      <c r="L2104" s="147">
        <v>1.128685081348935E-8</v>
      </c>
      <c r="M2104" s="147">
        <v>0.42540324876430868</v>
      </c>
      <c r="N2104" s="87">
        <v>61.226061125409949</v>
      </c>
      <c r="O2104" s="88">
        <v>2.2442461842636972</v>
      </c>
      <c r="P2104" s="89">
        <v>36.655080255232903</v>
      </c>
    </row>
    <row r="2105" spans="1:16">
      <c r="A2105" s="75" t="s">
        <v>13694</v>
      </c>
      <c r="B2105" s="85">
        <v>2101</v>
      </c>
      <c r="C2105" s="85">
        <v>9034</v>
      </c>
      <c r="D2105" s="85">
        <v>2101</v>
      </c>
      <c r="E2105" s="86" t="s">
        <v>13695</v>
      </c>
      <c r="F2105" s="85" t="s">
        <v>55</v>
      </c>
      <c r="G2105" s="86" t="s">
        <v>2648</v>
      </c>
      <c r="H2105" s="85" t="s">
        <v>1</v>
      </c>
      <c r="I2105" s="85">
        <v>1</v>
      </c>
      <c r="J2105" s="88">
        <v>2.7033075167112748</v>
      </c>
      <c r="K2105" s="146">
        <v>3.3374885062590374</v>
      </c>
      <c r="L2105" s="147">
        <v>1.1594079167859441E-8</v>
      </c>
      <c r="M2105" s="147">
        <v>0.43238091818044849</v>
      </c>
      <c r="N2105" s="87">
        <v>62.010130112955018</v>
      </c>
      <c r="O2105" s="88">
        <v>2.2936573070409718</v>
      </c>
      <c r="P2105" s="89">
        <v>36.988429194761295</v>
      </c>
    </row>
    <row r="2106" spans="1:16">
      <c r="A2106" s="75" t="s">
        <v>2649</v>
      </c>
      <c r="B2106" s="85">
        <v>2102</v>
      </c>
      <c r="C2106" s="85">
        <v>1342</v>
      </c>
      <c r="D2106" s="85">
        <v>2102</v>
      </c>
      <c r="E2106" s="86" t="s">
        <v>2650</v>
      </c>
      <c r="F2106" s="85" t="s">
        <v>38</v>
      </c>
      <c r="G2106" s="86" t="s">
        <v>2651</v>
      </c>
      <c r="H2106" s="85" t="s">
        <v>1</v>
      </c>
      <c r="I2106" s="85">
        <v>1</v>
      </c>
      <c r="J2106" s="88">
        <v>2.5237615513855691</v>
      </c>
      <c r="K2106" s="146">
        <v>3.4319307031057065</v>
      </c>
      <c r="L2106" s="147">
        <v>1.134393136745602E-8</v>
      </c>
      <c r="M2106" s="147">
        <v>0.33091022248035551</v>
      </c>
      <c r="N2106" s="87">
        <v>50.170597244949342</v>
      </c>
      <c r="O2106" s="88">
        <v>2.0791523886076448</v>
      </c>
      <c r="P2106" s="89">
        <v>41.441651141933583</v>
      </c>
    </row>
    <row r="2107" spans="1:16">
      <c r="A2107" s="75" t="s">
        <v>2652</v>
      </c>
      <c r="B2107" s="85">
        <v>2103</v>
      </c>
      <c r="C2107" s="85">
        <v>1343</v>
      </c>
      <c r="D2107" s="85">
        <v>2103</v>
      </c>
      <c r="E2107" s="86" t="s">
        <v>2650</v>
      </c>
      <c r="F2107" s="85" t="s">
        <v>11</v>
      </c>
      <c r="G2107" s="86" t="s">
        <v>2651</v>
      </c>
      <c r="H2107" s="85" t="s">
        <v>1</v>
      </c>
      <c r="I2107" s="85">
        <v>1</v>
      </c>
      <c r="J2107" s="88">
        <v>2.1264570439176591</v>
      </c>
      <c r="K2107" s="146">
        <v>2.8425567581038571</v>
      </c>
      <c r="L2107" s="147">
        <v>9.7437255709528857E-9</v>
      </c>
      <c r="M2107" s="147">
        <v>0.3195951939539835</v>
      </c>
      <c r="N2107" s="87">
        <v>49.011948871626132</v>
      </c>
      <c r="O2107" s="88">
        <v>1.7387703525024609</v>
      </c>
      <c r="P2107" s="89">
        <v>35.476458139967278</v>
      </c>
    </row>
    <row r="2108" spans="1:16">
      <c r="A2108" s="75" t="s">
        <v>13696</v>
      </c>
      <c r="B2108" s="85">
        <v>2104</v>
      </c>
      <c r="C2108" s="85">
        <v>9035</v>
      </c>
      <c r="D2108" s="85">
        <v>2104</v>
      </c>
      <c r="E2108" s="86" t="s">
        <v>13697</v>
      </c>
      <c r="F2108" s="85" t="s">
        <v>38</v>
      </c>
      <c r="G2108" s="86" t="s">
        <v>2651</v>
      </c>
      <c r="H2108" s="85" t="s">
        <v>1</v>
      </c>
      <c r="I2108" s="85">
        <v>1</v>
      </c>
      <c r="J2108" s="88">
        <v>2.578309718674888</v>
      </c>
      <c r="K2108" s="146">
        <v>3.5085192276193653</v>
      </c>
      <c r="L2108" s="147">
        <v>1.165215764603878E-8</v>
      </c>
      <c r="M2108" s="147">
        <v>0.33789671660904358</v>
      </c>
      <c r="N2108" s="87">
        <v>50.953819625721117</v>
      </c>
      <c r="O2108" s="88">
        <v>2.1287172617466652</v>
      </c>
      <c r="P2108" s="89">
        <v>41.777383469640895</v>
      </c>
    </row>
    <row r="2109" spans="1:16">
      <c r="A2109" s="75" t="s">
        <v>13698</v>
      </c>
      <c r="B2109" s="85">
        <v>2105</v>
      </c>
      <c r="C2109" s="85">
        <v>9036</v>
      </c>
      <c r="D2109" s="85">
        <v>2105</v>
      </c>
      <c r="E2109" s="86" t="s">
        <v>13697</v>
      </c>
      <c r="F2109" s="85" t="s">
        <v>11</v>
      </c>
      <c r="G2109" s="86" t="s">
        <v>2651</v>
      </c>
      <c r="H2109" s="85" t="s">
        <v>1</v>
      </c>
      <c r="I2109" s="85">
        <v>1</v>
      </c>
      <c r="J2109" s="88">
        <v>2.1550301354870962</v>
      </c>
      <c r="K2109" s="146">
        <v>2.8742523314773791</v>
      </c>
      <c r="L2109" s="147">
        <v>9.8840031960684093E-9</v>
      </c>
      <c r="M2109" s="147">
        <v>0.3235865993707564</v>
      </c>
      <c r="N2109" s="87">
        <v>49.451205497534339</v>
      </c>
      <c r="O2109" s="88">
        <v>1.764401385405</v>
      </c>
      <c r="P2109" s="89">
        <v>35.679643552733488</v>
      </c>
    </row>
    <row r="2110" spans="1:16">
      <c r="A2110" s="75" t="s">
        <v>2653</v>
      </c>
      <c r="B2110" s="85">
        <v>2106</v>
      </c>
      <c r="C2110" s="85">
        <v>1344</v>
      </c>
      <c r="D2110" s="85">
        <v>2106</v>
      </c>
      <c r="E2110" s="86" t="s">
        <v>2654</v>
      </c>
      <c r="F2110" s="85" t="s">
        <v>38</v>
      </c>
      <c r="G2110" s="86" t="s">
        <v>2655</v>
      </c>
      <c r="H2110" s="85" t="s">
        <v>1</v>
      </c>
      <c r="I2110" s="85">
        <v>1</v>
      </c>
      <c r="J2110" s="88">
        <v>4.4562264075866782</v>
      </c>
      <c r="K2110" s="146">
        <v>8.3404537756284718</v>
      </c>
      <c r="L2110" s="147">
        <v>2.455754181762667E-8</v>
      </c>
      <c r="M2110" s="147">
        <v>0.4631268928818863</v>
      </c>
      <c r="N2110" s="87">
        <v>73.338318129384177</v>
      </c>
      <c r="O2110" s="88">
        <v>3.8255914114427299</v>
      </c>
      <c r="P2110" s="89">
        <v>52.163609815725309</v>
      </c>
    </row>
    <row r="2111" spans="1:16">
      <c r="A2111" s="75" t="s">
        <v>2656</v>
      </c>
      <c r="B2111" s="85">
        <v>2107</v>
      </c>
      <c r="C2111" s="85">
        <v>1345</v>
      </c>
      <c r="D2111" s="85">
        <v>2107</v>
      </c>
      <c r="E2111" s="86" t="s">
        <v>2654</v>
      </c>
      <c r="F2111" s="85" t="s">
        <v>11</v>
      </c>
      <c r="G2111" s="86" t="s">
        <v>2655</v>
      </c>
      <c r="H2111" s="85" t="s">
        <v>1</v>
      </c>
      <c r="I2111" s="85">
        <v>1</v>
      </c>
      <c r="J2111" s="88">
        <v>3.5019099782564092</v>
      </c>
      <c r="K2111" s="146">
        <v>7.1762382544882231</v>
      </c>
      <c r="L2111" s="147">
        <v>2.133057906578651E-8</v>
      </c>
      <c r="M2111" s="147">
        <v>0.42960723951546359</v>
      </c>
      <c r="N2111" s="87">
        <v>69.921491302405855</v>
      </c>
      <c r="O2111" s="88">
        <v>3.0008429518612001</v>
      </c>
      <c r="P2111" s="89">
        <v>42.917319066933963</v>
      </c>
    </row>
    <row r="2112" spans="1:16">
      <c r="A2112" s="75" t="s">
        <v>13699</v>
      </c>
      <c r="B2112" s="85">
        <v>2108</v>
      </c>
      <c r="C2112" s="85">
        <v>9037</v>
      </c>
      <c r="D2112" s="85">
        <v>2108</v>
      </c>
      <c r="E2112" s="86" t="s">
        <v>13700</v>
      </c>
      <c r="F2112" s="85" t="s">
        <v>55</v>
      </c>
      <c r="G2112" s="86" t="s">
        <v>2655</v>
      </c>
      <c r="H2112" s="85" t="s">
        <v>1</v>
      </c>
      <c r="I2112" s="85">
        <v>1</v>
      </c>
      <c r="J2112" s="88">
        <v>4.1957220867270584</v>
      </c>
      <c r="K2112" s="146">
        <v>8.0325297967941989</v>
      </c>
      <c r="L2112" s="147">
        <v>2.3799872463889571E-8</v>
      </c>
      <c r="M2112" s="147">
        <v>0.45904307668710692</v>
      </c>
      <c r="N2112" s="87">
        <v>72.994834264026395</v>
      </c>
      <c r="O2112" s="88">
        <v>3.6028355425581111</v>
      </c>
      <c r="P2112" s="89">
        <v>49.357404244887434</v>
      </c>
    </row>
    <row r="2113" spans="1:16">
      <c r="A2113" s="75" t="s">
        <v>2657</v>
      </c>
      <c r="B2113" s="85">
        <v>2109</v>
      </c>
      <c r="C2113" s="85">
        <v>1346</v>
      </c>
      <c r="D2113" s="85">
        <v>2109</v>
      </c>
      <c r="E2113" s="86" t="s">
        <v>2658</v>
      </c>
      <c r="F2113" s="85" t="s">
        <v>38</v>
      </c>
      <c r="G2113" s="86" t="s">
        <v>2659</v>
      </c>
      <c r="H2113" s="85" t="s">
        <v>1</v>
      </c>
      <c r="I2113" s="85">
        <v>1</v>
      </c>
      <c r="J2113" s="88">
        <v>77.050856286179553</v>
      </c>
      <c r="K2113" s="146">
        <v>43.994147011785657</v>
      </c>
      <c r="L2113" s="147">
        <v>2.1781898345920109E-7</v>
      </c>
      <c r="M2113" s="147">
        <v>3.452503966849918</v>
      </c>
      <c r="N2113" s="87">
        <v>72.404928824569112</v>
      </c>
      <c r="O2113" s="88">
        <v>3.764625897886408</v>
      </c>
      <c r="P2113" s="89">
        <v>51.994055639606685</v>
      </c>
    </row>
    <row r="2114" spans="1:16">
      <c r="A2114" s="75" t="s">
        <v>2660</v>
      </c>
      <c r="B2114" s="85">
        <v>2110</v>
      </c>
      <c r="C2114" s="85">
        <v>1347</v>
      </c>
      <c r="D2114" s="85">
        <v>2110</v>
      </c>
      <c r="E2114" s="86" t="s">
        <v>2658</v>
      </c>
      <c r="F2114" s="85" t="s">
        <v>2124</v>
      </c>
      <c r="G2114" s="86" t="s">
        <v>2659</v>
      </c>
      <c r="H2114" s="85" t="s">
        <v>1</v>
      </c>
      <c r="I2114" s="85">
        <v>1</v>
      </c>
      <c r="J2114" s="88">
        <v>76.210483855503824</v>
      </c>
      <c r="K2114" s="146">
        <v>41.81865886562445</v>
      </c>
      <c r="L2114" s="147">
        <v>2.1347341304960761E-7</v>
      </c>
      <c r="M2114" s="147">
        <v>0.45069439798377009</v>
      </c>
      <c r="N2114" s="87">
        <v>72.796467220558242</v>
      </c>
      <c r="O2114" s="88">
        <v>3.0720679858759081</v>
      </c>
      <c r="P2114" s="89">
        <v>42.200783955190815</v>
      </c>
    </row>
    <row r="2115" spans="1:16">
      <c r="A2115" s="75" t="s">
        <v>13701</v>
      </c>
      <c r="B2115" s="85">
        <v>2111</v>
      </c>
      <c r="C2115" s="85">
        <v>9038</v>
      </c>
      <c r="D2115" s="85">
        <v>2111</v>
      </c>
      <c r="E2115" s="86" t="s">
        <v>13702</v>
      </c>
      <c r="F2115" s="85" t="s">
        <v>38</v>
      </c>
      <c r="G2115" s="86" t="s">
        <v>2659</v>
      </c>
      <c r="H2115" s="85" t="s">
        <v>1</v>
      </c>
      <c r="I2115" s="85">
        <v>1</v>
      </c>
      <c r="J2115" s="88">
        <v>77.065007306280748</v>
      </c>
      <c r="K2115" s="146">
        <v>44.011894361670414</v>
      </c>
      <c r="L2115" s="147">
        <v>2.178919864331767E-7</v>
      </c>
      <c r="M2115" s="147">
        <v>3.4543242770301781</v>
      </c>
      <c r="N2115" s="87">
        <v>72.610954475235999</v>
      </c>
      <c r="O2115" s="88">
        <v>3.777472686197993</v>
      </c>
      <c r="P2115" s="89">
        <v>52.023454497989029</v>
      </c>
    </row>
    <row r="2116" spans="1:16">
      <c r="A2116" s="75" t="s">
        <v>13703</v>
      </c>
      <c r="B2116" s="85">
        <v>2112</v>
      </c>
      <c r="C2116" s="85">
        <v>9039</v>
      </c>
      <c r="D2116" s="85">
        <v>2112</v>
      </c>
      <c r="E2116" s="86" t="s">
        <v>13702</v>
      </c>
      <c r="F2116" s="85" t="s">
        <v>11</v>
      </c>
      <c r="G2116" s="86" t="s">
        <v>2659</v>
      </c>
      <c r="H2116" s="85" t="s">
        <v>1</v>
      </c>
      <c r="I2116" s="85">
        <v>1</v>
      </c>
      <c r="J2116" s="88">
        <v>76.218726564902752</v>
      </c>
      <c r="K2116" s="146">
        <v>41.827768025931668</v>
      </c>
      <c r="L2116" s="147">
        <v>2.135136143635513E-7</v>
      </c>
      <c r="M2116" s="147">
        <v>0.45185303392090181</v>
      </c>
      <c r="N2116" s="87">
        <v>72.923901279267881</v>
      </c>
      <c r="O2116" s="88">
        <v>3.0794613817530232</v>
      </c>
      <c r="P2116" s="89">
        <v>42.228423434999463</v>
      </c>
    </row>
    <row r="2117" spans="1:16">
      <c r="A2117" s="75" t="s">
        <v>2666</v>
      </c>
      <c r="B2117" s="85">
        <v>2113</v>
      </c>
      <c r="C2117" s="85">
        <v>1350</v>
      </c>
      <c r="D2117" s="85">
        <v>2113</v>
      </c>
      <c r="E2117" s="86" t="s">
        <v>2667</v>
      </c>
      <c r="F2117" s="85" t="s">
        <v>38</v>
      </c>
      <c r="G2117" s="86" t="s">
        <v>2668</v>
      </c>
      <c r="H2117" s="85" t="s">
        <v>1</v>
      </c>
      <c r="I2117" s="85">
        <v>1</v>
      </c>
      <c r="J2117" s="88">
        <v>1.625201944163043</v>
      </c>
      <c r="K2117" s="146">
        <v>2.1739852591447457</v>
      </c>
      <c r="L2117" s="147">
        <v>7.1441052059497569E-9</v>
      </c>
      <c r="M2117" s="147">
        <v>0.29282624028896792</v>
      </c>
      <c r="N2117" s="87">
        <v>42.302403732225322</v>
      </c>
      <c r="O2117" s="88">
        <v>1.3220840187639009</v>
      </c>
      <c r="P2117" s="89">
        <v>31.253165355158234</v>
      </c>
    </row>
    <row r="2118" spans="1:16">
      <c r="A2118" s="75" t="s">
        <v>2669</v>
      </c>
      <c r="B2118" s="85">
        <v>2114</v>
      </c>
      <c r="C2118" s="85">
        <v>1351</v>
      </c>
      <c r="D2118" s="85">
        <v>2114</v>
      </c>
      <c r="E2118" s="86" t="s">
        <v>2667</v>
      </c>
      <c r="F2118" s="85" t="s">
        <v>11</v>
      </c>
      <c r="G2118" s="86" t="s">
        <v>2668</v>
      </c>
      <c r="H2118" s="85" t="s">
        <v>1</v>
      </c>
      <c r="I2118" s="85">
        <v>1</v>
      </c>
      <c r="J2118" s="88">
        <v>1.3231196141858379</v>
      </c>
      <c r="K2118" s="146">
        <v>1.6791601913039951</v>
      </c>
      <c r="L2118" s="147">
        <v>5.8506770179673003E-9</v>
      </c>
      <c r="M2118" s="147">
        <v>0.28388465291974319</v>
      </c>
      <c r="N2118" s="87">
        <v>41.438935811583711</v>
      </c>
      <c r="O2118" s="88">
        <v>1.065217798824259</v>
      </c>
      <c r="P2118" s="89">
        <v>25.705722841620158</v>
      </c>
    </row>
    <row r="2119" spans="1:16">
      <c r="A2119" s="75" t="s">
        <v>13704</v>
      </c>
      <c r="B2119" s="85">
        <v>2115</v>
      </c>
      <c r="C2119" s="85">
        <v>9040</v>
      </c>
      <c r="D2119" s="85">
        <v>2115</v>
      </c>
      <c r="E2119" s="86" t="s">
        <v>13705</v>
      </c>
      <c r="F2119" s="85" t="s">
        <v>38</v>
      </c>
      <c r="G2119" s="86" t="s">
        <v>2668</v>
      </c>
      <c r="H2119" s="85" t="s">
        <v>1</v>
      </c>
      <c r="I2119" s="85">
        <v>1</v>
      </c>
      <c r="J2119" s="88">
        <v>1.679750111452359</v>
      </c>
      <c r="K2119" s="146">
        <v>2.250573783658413</v>
      </c>
      <c r="L2119" s="147">
        <v>7.4523314845325507E-9</v>
      </c>
      <c r="M2119" s="147">
        <v>0.29981273441765588</v>
      </c>
      <c r="N2119" s="87">
        <v>43.085626112997097</v>
      </c>
      <c r="O2119" s="88">
        <v>1.3716488919029171</v>
      </c>
      <c r="P2119" s="89">
        <v>31.835417415209594</v>
      </c>
    </row>
    <row r="2120" spans="1:16">
      <c r="A2120" s="75" t="s">
        <v>13706</v>
      </c>
      <c r="B2120" s="85">
        <v>2116</v>
      </c>
      <c r="C2120" s="85">
        <v>9041</v>
      </c>
      <c r="D2120" s="85">
        <v>2116</v>
      </c>
      <c r="E2120" s="86" t="s">
        <v>13705</v>
      </c>
      <c r="F2120" s="85" t="s">
        <v>11</v>
      </c>
      <c r="G2120" s="86" t="s">
        <v>2668</v>
      </c>
      <c r="H2120" s="85" t="s">
        <v>1</v>
      </c>
      <c r="I2120" s="85">
        <v>1</v>
      </c>
      <c r="J2120" s="88">
        <v>1.3516927057552539</v>
      </c>
      <c r="K2120" s="146">
        <v>1.7108557646775082</v>
      </c>
      <c r="L2120" s="147">
        <v>5.99095464308289E-9</v>
      </c>
      <c r="M2120" s="147">
        <v>0.28787605833651608</v>
      </c>
      <c r="N2120" s="87">
        <v>41.87819243749189</v>
      </c>
      <c r="O2120" s="88">
        <v>1.090848831726799</v>
      </c>
      <c r="P2120" s="89">
        <v>26.048135514803292</v>
      </c>
    </row>
    <row r="2121" spans="1:16">
      <c r="A2121" s="75" t="s">
        <v>2670</v>
      </c>
      <c r="B2121" s="85">
        <v>2117</v>
      </c>
      <c r="C2121" s="85">
        <v>1352</v>
      </c>
      <c r="D2121" s="85">
        <v>2117</v>
      </c>
      <c r="E2121" s="86" t="s">
        <v>2671</v>
      </c>
      <c r="F2121" s="85" t="s">
        <v>38</v>
      </c>
      <c r="G2121" s="86" t="s">
        <v>2672</v>
      </c>
      <c r="H2121" s="85" t="s">
        <v>1</v>
      </c>
      <c r="I2121" s="85">
        <v>1</v>
      </c>
      <c r="J2121" s="88">
        <v>4.1039264852491621</v>
      </c>
      <c r="K2121" s="146">
        <v>4.6153434447042523</v>
      </c>
      <c r="L2121" s="147">
        <v>1.7143807233893649E-8</v>
      </c>
      <c r="M2121" s="147">
        <v>0.5425194995185757</v>
      </c>
      <c r="N2121" s="87">
        <v>74.480428590079939</v>
      </c>
      <c r="O2121" s="88">
        <v>2.9942020174190871</v>
      </c>
      <c r="P2121" s="89">
        <v>40.201192099717389</v>
      </c>
    </row>
    <row r="2122" spans="1:16">
      <c r="A2122" s="75" t="s">
        <v>2673</v>
      </c>
      <c r="B2122" s="85">
        <v>2118</v>
      </c>
      <c r="C2122" s="85">
        <v>1353</v>
      </c>
      <c r="D2122" s="85">
        <v>2118</v>
      </c>
      <c r="E2122" s="86" t="s">
        <v>2671</v>
      </c>
      <c r="F2122" s="85" t="s">
        <v>11</v>
      </c>
      <c r="G2122" s="86" t="s">
        <v>2672</v>
      </c>
      <c r="H2122" s="85" t="s">
        <v>1</v>
      </c>
      <c r="I2122" s="85">
        <v>1</v>
      </c>
      <c r="J2122" s="88">
        <v>3.1255748636263729</v>
      </c>
      <c r="K2122" s="146">
        <v>3.6564557005975127</v>
      </c>
      <c r="L2122" s="147">
        <v>1.354595064279924E-8</v>
      </c>
      <c r="M2122" s="147">
        <v>0.53899852358382472</v>
      </c>
      <c r="N2122" s="87">
        <v>73.3050273406527</v>
      </c>
      <c r="O2122" s="88">
        <v>2.5837689324683022</v>
      </c>
      <c r="P2122" s="89">
        <v>35.246817663151241</v>
      </c>
    </row>
    <row r="2123" spans="1:16">
      <c r="A2123" s="75" t="s">
        <v>13707</v>
      </c>
      <c r="B2123" s="85">
        <v>2119</v>
      </c>
      <c r="C2123" s="85">
        <v>9042</v>
      </c>
      <c r="D2123" s="85">
        <v>2119</v>
      </c>
      <c r="E2123" s="86" t="s">
        <v>13708</v>
      </c>
      <c r="F2123" s="85" t="s">
        <v>55</v>
      </c>
      <c r="G2123" s="86" t="s">
        <v>2672</v>
      </c>
      <c r="H2123" s="85" t="s">
        <v>1</v>
      </c>
      <c r="I2123" s="85">
        <v>1</v>
      </c>
      <c r="J2123" s="88">
        <v>3.8196864093529421</v>
      </c>
      <c r="K2123" s="146">
        <v>4.3596879071939387</v>
      </c>
      <c r="L2123" s="147">
        <v>1.6205623691346441E-8</v>
      </c>
      <c r="M2123" s="147">
        <v>0.54827836957268661</v>
      </c>
      <c r="N2123" s="87">
        <v>74.857627914361785</v>
      </c>
      <c r="O2123" s="88">
        <v>2.9015401492518671</v>
      </c>
      <c r="P2123" s="89">
        <v>38.760781367147658</v>
      </c>
    </row>
    <row r="2124" spans="1:16">
      <c r="A2124" s="75" t="s">
        <v>2674</v>
      </c>
      <c r="B2124" s="85">
        <v>2120</v>
      </c>
      <c r="C2124" s="85">
        <v>1354</v>
      </c>
      <c r="D2124" s="85">
        <v>2120</v>
      </c>
      <c r="E2124" s="86" t="s">
        <v>2675</v>
      </c>
      <c r="F2124" s="85" t="s">
        <v>38</v>
      </c>
      <c r="G2124" s="86" t="s">
        <v>2676</v>
      </c>
      <c r="H2124" s="85" t="s">
        <v>1</v>
      </c>
      <c r="I2124" s="85">
        <v>1</v>
      </c>
      <c r="J2124" s="88">
        <v>3.5870782043841309</v>
      </c>
      <c r="K2124" s="146">
        <v>4.6315399230149552</v>
      </c>
      <c r="L2124" s="147">
        <v>1.5634306701182531E-8</v>
      </c>
      <c r="M2124" s="147">
        <v>0.46570995794935849</v>
      </c>
      <c r="N2124" s="87">
        <v>69.453549676321074</v>
      </c>
      <c r="O2124" s="88">
        <v>3.1256932107547559</v>
      </c>
      <c r="P2124" s="89">
        <v>45.00408150946393</v>
      </c>
    </row>
    <row r="2125" spans="1:16">
      <c r="A2125" s="75" t="s">
        <v>2677</v>
      </c>
      <c r="B2125" s="85">
        <v>2121</v>
      </c>
      <c r="C2125" s="85">
        <v>1355</v>
      </c>
      <c r="D2125" s="85">
        <v>2121</v>
      </c>
      <c r="E2125" s="86" t="s">
        <v>2675</v>
      </c>
      <c r="F2125" s="85" t="s">
        <v>11</v>
      </c>
      <c r="G2125" s="86" t="s">
        <v>2676</v>
      </c>
      <c r="H2125" s="85" t="s">
        <v>1</v>
      </c>
      <c r="I2125" s="85">
        <v>1</v>
      </c>
      <c r="J2125" s="88">
        <v>3.0986186651523409</v>
      </c>
      <c r="K2125" s="146">
        <v>3.9356918284631539</v>
      </c>
      <c r="L2125" s="147">
        <v>1.371445422724728E-8</v>
      </c>
      <c r="M2125" s="147">
        <v>0.44985403354251341</v>
      </c>
      <c r="N2125" s="87">
        <v>67.853871099640614</v>
      </c>
      <c r="O2125" s="88">
        <v>2.7031287175741041</v>
      </c>
      <c r="P2125" s="89">
        <v>39.837501881133221</v>
      </c>
    </row>
    <row r="2126" spans="1:16">
      <c r="A2126" s="75" t="s">
        <v>13709</v>
      </c>
      <c r="B2126" s="85">
        <v>2122</v>
      </c>
      <c r="C2126" s="85">
        <v>9043</v>
      </c>
      <c r="D2126" s="85">
        <v>2122</v>
      </c>
      <c r="E2126" s="86" t="s">
        <v>13710</v>
      </c>
      <c r="F2126" s="85" t="s">
        <v>55</v>
      </c>
      <c r="G2126" s="86" t="s">
        <v>2676</v>
      </c>
      <c r="H2126" s="85" t="s">
        <v>1</v>
      </c>
      <c r="I2126" s="85">
        <v>1</v>
      </c>
      <c r="J2126" s="88">
        <v>3.4803066572570009</v>
      </c>
      <c r="K2126" s="146">
        <v>4.478177194954867</v>
      </c>
      <c r="L2126" s="147">
        <v>1.5307983739154092E-8</v>
      </c>
      <c r="M2126" s="147">
        <v>0.46745517231123951</v>
      </c>
      <c r="N2126" s="87">
        <v>69.7097247335616</v>
      </c>
      <c r="O2126" s="88">
        <v>3.0356580507824238</v>
      </c>
      <c r="P2126" s="89">
        <v>43.547124341475303</v>
      </c>
    </row>
    <row r="2127" spans="1:16">
      <c r="A2127" s="75" t="s">
        <v>2678</v>
      </c>
      <c r="B2127" s="85">
        <v>2123</v>
      </c>
      <c r="C2127" s="85">
        <v>1356</v>
      </c>
      <c r="D2127" s="85">
        <v>2123</v>
      </c>
      <c r="E2127" s="86" t="s">
        <v>2679</v>
      </c>
      <c r="F2127" s="85" t="s">
        <v>38</v>
      </c>
      <c r="G2127" s="86" t="s">
        <v>2680</v>
      </c>
      <c r="H2127" s="85" t="s">
        <v>1</v>
      </c>
      <c r="I2127" s="85">
        <v>1</v>
      </c>
      <c r="J2127" s="88">
        <v>0.8257985384952804</v>
      </c>
      <c r="K2127" s="146">
        <v>3.1092851055617494</v>
      </c>
      <c r="L2127" s="147">
        <v>7.3071317249448501E-9</v>
      </c>
      <c r="M2127" s="147">
        <v>6.8610620296562966E-2</v>
      </c>
      <c r="N2127" s="87">
        <v>11.21168135634632</v>
      </c>
      <c r="O2127" s="88">
        <v>0.72887088603666883</v>
      </c>
      <c r="P2127" s="89">
        <v>65.009953714399401</v>
      </c>
    </row>
    <row r="2128" spans="1:16">
      <c r="A2128" s="75" t="s">
        <v>2681</v>
      </c>
      <c r="B2128" s="85">
        <v>2124</v>
      </c>
      <c r="C2128" s="85">
        <v>1357</v>
      </c>
      <c r="D2128" s="85">
        <v>2124</v>
      </c>
      <c r="E2128" s="86" t="s">
        <v>2679</v>
      </c>
      <c r="F2128" s="85" t="s">
        <v>11</v>
      </c>
      <c r="G2128" s="86" t="s">
        <v>2680</v>
      </c>
      <c r="H2128" s="85" t="s">
        <v>1</v>
      </c>
      <c r="I2128" s="85">
        <v>1</v>
      </c>
      <c r="J2128" s="88">
        <v>0.53764904245829948</v>
      </c>
      <c r="K2128" s="146">
        <v>2.3311288111101049</v>
      </c>
      <c r="L2128" s="147">
        <v>5.7893711039329268E-9</v>
      </c>
      <c r="M2128" s="147">
        <v>5.3497541064637041E-2</v>
      </c>
      <c r="N2128" s="87">
        <v>9.7467227960408529</v>
      </c>
      <c r="O2128" s="88">
        <v>0.48085592091409662</v>
      </c>
      <c r="P2128" s="89">
        <v>49.335138689839596</v>
      </c>
    </row>
    <row r="2129" spans="1:16">
      <c r="A2129" s="75" t="s">
        <v>13711</v>
      </c>
      <c r="B2129" s="85">
        <v>2125</v>
      </c>
      <c r="C2129" s="85">
        <v>9044</v>
      </c>
      <c r="D2129" s="85">
        <v>2125</v>
      </c>
      <c r="E2129" s="86" t="s">
        <v>13712</v>
      </c>
      <c r="F2129" s="85" t="s">
        <v>38</v>
      </c>
      <c r="G2129" s="86" t="s">
        <v>2680</v>
      </c>
      <c r="H2129" s="85" t="s">
        <v>1</v>
      </c>
      <c r="I2129" s="85">
        <v>1</v>
      </c>
      <c r="J2129" s="88">
        <v>0.83994955859648179</v>
      </c>
      <c r="K2129" s="146">
        <v>3.127032455446551</v>
      </c>
      <c r="L2129" s="147">
        <v>7.3801346989205058E-9</v>
      </c>
      <c r="M2129" s="147">
        <v>7.0430930476824735E-2</v>
      </c>
      <c r="N2129" s="87">
        <v>11.417707007013311</v>
      </c>
      <c r="O2129" s="88">
        <v>0.74171767434826219</v>
      </c>
      <c r="P2129" s="89">
        <v>64.962051828152809</v>
      </c>
    </row>
    <row r="2130" spans="1:16">
      <c r="A2130" s="75" t="s">
        <v>13713</v>
      </c>
      <c r="B2130" s="85">
        <v>2126</v>
      </c>
      <c r="C2130" s="85">
        <v>9045</v>
      </c>
      <c r="D2130" s="85">
        <v>2126</v>
      </c>
      <c r="E2130" s="86" t="s">
        <v>13712</v>
      </c>
      <c r="F2130" s="85" t="s">
        <v>11</v>
      </c>
      <c r="G2130" s="86" t="s">
        <v>2680</v>
      </c>
      <c r="H2130" s="85" t="s">
        <v>1</v>
      </c>
      <c r="I2130" s="85">
        <v>1</v>
      </c>
      <c r="J2130" s="88">
        <v>0.54589175185727401</v>
      </c>
      <c r="K2130" s="146">
        <v>2.3402379714173338</v>
      </c>
      <c r="L2130" s="147">
        <v>5.8295724178757214E-9</v>
      </c>
      <c r="M2130" s="147">
        <v>5.4656177001769092E-2</v>
      </c>
      <c r="N2130" s="87">
        <v>9.8741568547505274</v>
      </c>
      <c r="O2130" s="88">
        <v>0.4882493167912032</v>
      </c>
      <c r="P2130" s="89">
        <v>49.447190678999895</v>
      </c>
    </row>
    <row r="2131" spans="1:16">
      <c r="A2131" s="75" t="s">
        <v>2682</v>
      </c>
      <c r="B2131" s="85">
        <v>2127</v>
      </c>
      <c r="C2131" s="85">
        <v>1358</v>
      </c>
      <c r="D2131" s="85">
        <v>2127</v>
      </c>
      <c r="E2131" s="86" t="s">
        <v>2683</v>
      </c>
      <c r="F2131" s="85" t="s">
        <v>38</v>
      </c>
      <c r="G2131" s="86" t="s">
        <v>2684</v>
      </c>
      <c r="H2131" s="85" t="s">
        <v>1</v>
      </c>
      <c r="I2131" s="85">
        <v>1</v>
      </c>
      <c r="J2131" s="88">
        <v>4.2552332759966021</v>
      </c>
      <c r="K2131" s="146">
        <v>5.2603615631152509</v>
      </c>
      <c r="L2131" s="147">
        <v>1.8162581477444551E-8</v>
      </c>
      <c r="M2131" s="147">
        <v>0.48505646389204221</v>
      </c>
      <c r="N2131" s="87">
        <v>73.575395452451971</v>
      </c>
      <c r="O2131" s="88">
        <v>3.7185140325136929</v>
      </c>
      <c r="P2131" s="89">
        <v>50.540184115174469</v>
      </c>
    </row>
    <row r="2132" spans="1:16">
      <c r="A2132" s="75" t="s">
        <v>2685</v>
      </c>
      <c r="B2132" s="85">
        <v>2128</v>
      </c>
      <c r="C2132" s="85">
        <v>1359</v>
      </c>
      <c r="D2132" s="85">
        <v>2128</v>
      </c>
      <c r="E2132" s="86" t="s">
        <v>2683</v>
      </c>
      <c r="F2132" s="85" t="s">
        <v>11</v>
      </c>
      <c r="G2132" s="86" t="s">
        <v>2684</v>
      </c>
      <c r="H2132" s="85" t="s">
        <v>1</v>
      </c>
      <c r="I2132" s="85">
        <v>1</v>
      </c>
      <c r="J2132" s="88">
        <v>3.3390052965438031</v>
      </c>
      <c r="K2132" s="146">
        <v>3.8777655404978386</v>
      </c>
      <c r="L2132" s="147">
        <v>1.4281771680391401E-8</v>
      </c>
      <c r="M2132" s="147">
        <v>0.47802502128836588</v>
      </c>
      <c r="N2132" s="87">
        <v>71.635388036698743</v>
      </c>
      <c r="O2132" s="88">
        <v>2.923109596858056</v>
      </c>
      <c r="P2132" s="89">
        <v>40.805385117207017</v>
      </c>
    </row>
    <row r="2133" spans="1:16">
      <c r="A2133" s="75" t="s">
        <v>13714</v>
      </c>
      <c r="B2133" s="85">
        <v>2129</v>
      </c>
      <c r="C2133" s="85">
        <v>9046</v>
      </c>
      <c r="D2133" s="85">
        <v>2129</v>
      </c>
      <c r="E2133" s="86" t="s">
        <v>13715</v>
      </c>
      <c r="F2133" s="85" t="s">
        <v>55</v>
      </c>
      <c r="G2133" s="86" t="s">
        <v>2684</v>
      </c>
      <c r="H2133" s="85" t="s">
        <v>1</v>
      </c>
      <c r="I2133" s="85">
        <v>1</v>
      </c>
      <c r="J2133" s="88">
        <v>4.0261485621608921</v>
      </c>
      <c r="K2133" s="146">
        <v>4.8951012627491108</v>
      </c>
      <c r="L2133" s="147">
        <v>1.72524925435748E-8</v>
      </c>
      <c r="M2133" s="147">
        <v>0.49272476561179479</v>
      </c>
      <c r="N2133" s="87">
        <v>74.037000199741115</v>
      </c>
      <c r="O2133" s="88">
        <v>3.5224559729436908</v>
      </c>
      <c r="P2133" s="89">
        <v>47.576967778821597</v>
      </c>
    </row>
    <row r="2134" spans="1:16">
      <c r="A2134" s="75" t="s">
        <v>2686</v>
      </c>
      <c r="B2134" s="85">
        <v>2130</v>
      </c>
      <c r="C2134" s="85">
        <v>1360</v>
      </c>
      <c r="D2134" s="85">
        <v>2130</v>
      </c>
      <c r="E2134" s="86" t="s">
        <v>2687</v>
      </c>
      <c r="F2134" s="85" t="s">
        <v>38</v>
      </c>
      <c r="G2134" s="86" t="s">
        <v>2688</v>
      </c>
      <c r="H2134" s="85" t="s">
        <v>1</v>
      </c>
      <c r="I2134" s="85">
        <v>1</v>
      </c>
      <c r="J2134" s="88">
        <v>7.0140581743981487</v>
      </c>
      <c r="K2134" s="146">
        <v>9.0141631170290921</v>
      </c>
      <c r="L2134" s="147">
        <v>3.0685654925655713E-8</v>
      </c>
      <c r="M2134" s="147">
        <v>0.74376764162154929</v>
      </c>
      <c r="N2134" s="87">
        <v>112.8403984658886</v>
      </c>
      <c r="O2134" s="88">
        <v>5.6698620700211579</v>
      </c>
      <c r="P2134" s="89">
        <v>50.246739174136692</v>
      </c>
    </row>
    <row r="2135" spans="1:16">
      <c r="A2135" s="75" t="s">
        <v>2689</v>
      </c>
      <c r="B2135" s="85">
        <v>2131</v>
      </c>
      <c r="C2135" s="85">
        <v>1361</v>
      </c>
      <c r="D2135" s="85">
        <v>2131</v>
      </c>
      <c r="E2135" s="86" t="s">
        <v>2687</v>
      </c>
      <c r="F2135" s="85" t="s">
        <v>11</v>
      </c>
      <c r="G2135" s="86" t="s">
        <v>2688</v>
      </c>
      <c r="H2135" s="85" t="s">
        <v>1</v>
      </c>
      <c r="I2135" s="85">
        <v>1</v>
      </c>
      <c r="J2135" s="88">
        <v>5.143903849134607</v>
      </c>
      <c r="K2135" s="146">
        <v>6.4587473408635034</v>
      </c>
      <c r="L2135" s="147">
        <v>2.3172175735108029E-8</v>
      </c>
      <c r="M2135" s="147">
        <v>0.72158360138984101</v>
      </c>
      <c r="N2135" s="87">
        <v>109.6821879006682</v>
      </c>
      <c r="O2135" s="88">
        <v>4.4430233903105849</v>
      </c>
      <c r="P2135" s="89">
        <v>40.508157936586144</v>
      </c>
    </row>
    <row r="2136" spans="1:16">
      <c r="A2136" s="75" t="s">
        <v>13716</v>
      </c>
      <c r="B2136" s="85">
        <v>2132</v>
      </c>
      <c r="C2136" s="85">
        <v>9047</v>
      </c>
      <c r="D2136" s="85">
        <v>2132</v>
      </c>
      <c r="E2136" s="86" t="s">
        <v>13717</v>
      </c>
      <c r="F2136" s="85" t="s">
        <v>55</v>
      </c>
      <c r="G2136" s="86" t="s">
        <v>2688</v>
      </c>
      <c r="H2136" s="85" t="s">
        <v>1</v>
      </c>
      <c r="I2136" s="85">
        <v>1</v>
      </c>
      <c r="J2136" s="88">
        <v>6.469612706610179</v>
      </c>
      <c r="K2136" s="146">
        <v>8.2611775762884214</v>
      </c>
      <c r="L2136" s="147">
        <v>2.857463327426247E-8</v>
      </c>
      <c r="M2136" s="147">
        <v>0.74642661045800696</v>
      </c>
      <c r="N2136" s="87">
        <v>112.89927456922101</v>
      </c>
      <c r="O2136" s="88">
        <v>5.3311751491313037</v>
      </c>
      <c r="P2136" s="89">
        <v>47.220632457320569</v>
      </c>
    </row>
    <row r="2137" spans="1:16">
      <c r="A2137" s="75" t="s">
        <v>2690</v>
      </c>
      <c r="B2137" s="85">
        <v>2133</v>
      </c>
      <c r="C2137" s="85">
        <v>1362</v>
      </c>
      <c r="D2137" s="85">
        <v>2133</v>
      </c>
      <c r="E2137" s="86" t="s">
        <v>2691</v>
      </c>
      <c r="F2137" s="85" t="s">
        <v>55</v>
      </c>
      <c r="G2137" s="86" t="s">
        <v>2692</v>
      </c>
      <c r="H2137" s="85" t="s">
        <v>1</v>
      </c>
      <c r="I2137" s="85">
        <v>1</v>
      </c>
      <c r="J2137" s="88">
        <v>6.8274768157153627</v>
      </c>
      <c r="K2137" s="146">
        <v>8.7165953191624475</v>
      </c>
      <c r="L2137" s="147">
        <v>2.9785303766930341E-8</v>
      </c>
      <c r="M2137" s="147">
        <v>0.85759252377133532</v>
      </c>
      <c r="N2137" s="87">
        <v>125.79301201603209</v>
      </c>
      <c r="O2137" s="88">
        <v>5.6316048622469923</v>
      </c>
      <c r="P2137" s="89">
        <v>44.768821192780202</v>
      </c>
    </row>
    <row r="2138" spans="1:16">
      <c r="A2138" s="75" t="s">
        <v>13718</v>
      </c>
      <c r="B2138" s="85">
        <v>2134</v>
      </c>
      <c r="C2138" s="85">
        <v>9048</v>
      </c>
      <c r="D2138" s="85">
        <v>2134</v>
      </c>
      <c r="E2138" s="86" t="s">
        <v>13719</v>
      </c>
      <c r="F2138" s="85" t="s">
        <v>55</v>
      </c>
      <c r="G2138" s="86" t="s">
        <v>2692</v>
      </c>
      <c r="H2138" s="85" t="s">
        <v>1</v>
      </c>
      <c r="I2138" s="85">
        <v>1</v>
      </c>
      <c r="J2138" s="88">
        <v>6.8818969165347292</v>
      </c>
      <c r="K2138" s="146">
        <v>8.7928624623044858</v>
      </c>
      <c r="L2138" s="147">
        <v>3.0092532121300452E-8</v>
      </c>
      <c r="M2138" s="147">
        <v>0.86457019318747497</v>
      </c>
      <c r="N2138" s="87">
        <v>126.57708100357721</v>
      </c>
      <c r="O2138" s="88">
        <v>5.6810159850242758</v>
      </c>
      <c r="P2138" s="89">
        <v>44.88186913445827</v>
      </c>
    </row>
    <row r="2139" spans="1:16">
      <c r="A2139" s="75" t="s">
        <v>2693</v>
      </c>
      <c r="B2139" s="85">
        <v>2135</v>
      </c>
      <c r="C2139" s="85">
        <v>1363</v>
      </c>
      <c r="D2139" s="85">
        <v>2135</v>
      </c>
      <c r="E2139" s="86" t="s">
        <v>2694</v>
      </c>
      <c r="F2139" s="85" t="s">
        <v>32</v>
      </c>
      <c r="G2139" s="86" t="s">
        <v>2694</v>
      </c>
      <c r="H2139" s="85" t="s">
        <v>1073</v>
      </c>
      <c r="I2139" s="85">
        <v>1</v>
      </c>
      <c r="J2139" s="88">
        <v>395.40797042522098</v>
      </c>
      <c r="K2139" s="146">
        <v>679.07166130105861</v>
      </c>
      <c r="L2139" s="147">
        <v>2.0971701524700162E-6</v>
      </c>
      <c r="M2139" s="147">
        <v>41.255689598692364</v>
      </c>
      <c r="N2139" s="87">
        <v>4933.8878385207554</v>
      </c>
      <c r="O2139" s="88">
        <v>340.94209307061573</v>
      </c>
      <c r="P2139" s="89">
        <v>69.102116673336184</v>
      </c>
    </row>
    <row r="2140" spans="1:16">
      <c r="A2140" s="75" t="s">
        <v>2695</v>
      </c>
      <c r="B2140" s="85">
        <v>2136</v>
      </c>
      <c r="C2140" s="85">
        <v>1364</v>
      </c>
      <c r="D2140" s="85">
        <v>2136</v>
      </c>
      <c r="E2140" s="86" t="s">
        <v>2694</v>
      </c>
      <c r="F2140" s="85" t="s">
        <v>38</v>
      </c>
      <c r="G2140" s="86" t="s">
        <v>2694</v>
      </c>
      <c r="H2140" s="85" t="s">
        <v>1073</v>
      </c>
      <c r="I2140" s="85">
        <v>1</v>
      </c>
      <c r="J2140" s="88">
        <v>388.86284228346591</v>
      </c>
      <c r="K2140" s="146">
        <v>689.67170573572707</v>
      </c>
      <c r="L2140" s="147">
        <v>2.1065249921150441E-6</v>
      </c>
      <c r="M2140" s="147">
        <v>42.857396824601231</v>
      </c>
      <c r="N2140" s="87">
        <v>5078.5970154181477</v>
      </c>
      <c r="O2140" s="88">
        <v>348.43844692256721</v>
      </c>
      <c r="P2140" s="89">
        <v>68.609193811743779</v>
      </c>
    </row>
    <row r="2141" spans="1:16">
      <c r="A2141" s="75" t="s">
        <v>13720</v>
      </c>
      <c r="B2141" s="85">
        <v>2137</v>
      </c>
      <c r="C2141" s="85">
        <v>9049</v>
      </c>
      <c r="D2141" s="85">
        <v>2137</v>
      </c>
      <c r="E2141" s="86" t="s">
        <v>13721</v>
      </c>
      <c r="F2141" s="85" t="s">
        <v>55</v>
      </c>
      <c r="G2141" s="86" t="s">
        <v>2694</v>
      </c>
      <c r="H2141" s="85" t="s">
        <v>1073</v>
      </c>
      <c r="I2141" s="85">
        <v>1</v>
      </c>
      <c r="J2141" s="88">
        <v>388.86326332332658</v>
      </c>
      <c r="K2141" s="146">
        <v>689.67102384820112</v>
      </c>
      <c r="L2141" s="147">
        <v>2.1065243903299729E-6</v>
      </c>
      <c r="M2141" s="147">
        <v>42.857293788790059</v>
      </c>
      <c r="N2141" s="87">
        <v>5078.5877064588194</v>
      </c>
      <c r="O2141" s="88">
        <v>348.43796469155262</v>
      </c>
      <c r="P2141" s="89">
        <v>68.609224617390794</v>
      </c>
    </row>
    <row r="2142" spans="1:16">
      <c r="A2142" s="75" t="s">
        <v>2696</v>
      </c>
      <c r="B2142" s="85">
        <v>2138</v>
      </c>
      <c r="C2142" s="85">
        <v>1365</v>
      </c>
      <c r="D2142" s="85">
        <v>2138</v>
      </c>
      <c r="E2142" s="86" t="s">
        <v>2697</v>
      </c>
      <c r="F2142" s="85" t="s">
        <v>38</v>
      </c>
      <c r="G2142" s="86" t="s">
        <v>2698</v>
      </c>
      <c r="H2142" s="85" t="s">
        <v>1</v>
      </c>
      <c r="I2142" s="85">
        <v>1</v>
      </c>
      <c r="J2142" s="88">
        <v>3.5143882419641399E-2</v>
      </c>
      <c r="K2142" s="146">
        <v>0.10378641069331224</v>
      </c>
      <c r="L2142" s="147">
        <v>4.4871634155442112E-10</v>
      </c>
      <c r="M2142" s="147">
        <v>1.0950128587374319E-2</v>
      </c>
      <c r="N2142" s="87">
        <v>0.43099645720862179</v>
      </c>
      <c r="O2142" s="88">
        <v>2.9995506863694059E-2</v>
      </c>
      <c r="P2142" s="89">
        <v>69.595715607413624</v>
      </c>
    </row>
    <row r="2143" spans="1:16">
      <c r="A2143" s="75" t="s">
        <v>2699</v>
      </c>
      <c r="B2143" s="85">
        <v>2139</v>
      </c>
      <c r="C2143" s="85">
        <v>1366</v>
      </c>
      <c r="D2143" s="85">
        <v>2139</v>
      </c>
      <c r="E2143" s="86" t="s">
        <v>2697</v>
      </c>
      <c r="F2143" s="85" t="s">
        <v>2700</v>
      </c>
      <c r="G2143" s="86" t="s">
        <v>2698</v>
      </c>
      <c r="H2143" s="85" t="s">
        <v>1</v>
      </c>
      <c r="I2143" s="85">
        <v>1</v>
      </c>
      <c r="J2143" s="88">
        <v>7.0795882409614208E-2</v>
      </c>
      <c r="K2143" s="146">
        <v>0.14148560264644927</v>
      </c>
      <c r="L2143" s="147">
        <v>6.022810893036407E-10</v>
      </c>
      <c r="M2143" s="147">
        <v>1.2006169274708279E-2</v>
      </c>
      <c r="N2143" s="87">
        <v>0.78766758074294685</v>
      </c>
      <c r="O2143" s="88">
        <v>6.1997887136140482E-2</v>
      </c>
      <c r="P2143" s="89">
        <v>78.710726011679441</v>
      </c>
    </row>
    <row r="2144" spans="1:16">
      <c r="A2144" s="75" t="s">
        <v>13722</v>
      </c>
      <c r="B2144" s="85">
        <v>2140</v>
      </c>
      <c r="C2144" s="85">
        <v>9050</v>
      </c>
      <c r="D2144" s="85">
        <v>2140</v>
      </c>
      <c r="E2144" s="86" t="s">
        <v>13723</v>
      </c>
      <c r="F2144" s="85" t="s">
        <v>55</v>
      </c>
      <c r="G2144" s="86" t="s">
        <v>2698</v>
      </c>
      <c r="H2144" s="85" t="s">
        <v>1</v>
      </c>
      <c r="I2144" s="85">
        <v>1</v>
      </c>
      <c r="J2144" s="88">
        <v>4.7711177250198147E-2</v>
      </c>
      <c r="K2144" s="146">
        <v>0.11737137937712447</v>
      </c>
      <c r="L2144" s="147">
        <v>5.070087955613441E-10</v>
      </c>
      <c r="M2144" s="147">
        <v>1.215036903718883E-2</v>
      </c>
      <c r="N2144" s="87">
        <v>0.59617949858611163</v>
      </c>
      <c r="O2144" s="88">
        <v>4.1341102283397657E-2</v>
      </c>
      <c r="P2144" s="89">
        <v>69.343381282720145</v>
      </c>
    </row>
    <row r="2145" spans="1:16">
      <c r="A2145" s="75" t="s">
        <v>2703</v>
      </c>
      <c r="B2145" s="85">
        <v>2141</v>
      </c>
      <c r="C2145" s="85">
        <v>1369</v>
      </c>
      <c r="D2145" s="85">
        <v>2141</v>
      </c>
      <c r="E2145" s="86" t="s">
        <v>2704</v>
      </c>
      <c r="F2145" s="85" t="s">
        <v>38</v>
      </c>
      <c r="G2145" s="86" t="s">
        <v>2705</v>
      </c>
      <c r="H2145" s="85" t="s">
        <v>1</v>
      </c>
      <c r="I2145" s="85">
        <v>1</v>
      </c>
      <c r="J2145" s="88">
        <v>29.53989228503124</v>
      </c>
      <c r="K2145" s="146">
        <v>107.05898104185452</v>
      </c>
      <c r="L2145" s="147">
        <v>1.2690789092764159E-7</v>
      </c>
      <c r="M2145" s="147">
        <v>1.694126318852168</v>
      </c>
      <c r="N2145" s="87">
        <v>371.97333969972499</v>
      </c>
      <c r="O2145" s="88">
        <v>25.98005035341437</v>
      </c>
      <c r="P2145" s="89">
        <v>69.843850568394856</v>
      </c>
    </row>
    <row r="2146" spans="1:16">
      <c r="A2146" s="75" t="s">
        <v>2706</v>
      </c>
      <c r="B2146" s="85">
        <v>2142</v>
      </c>
      <c r="C2146" s="85">
        <v>1370</v>
      </c>
      <c r="D2146" s="85">
        <v>2142</v>
      </c>
      <c r="E2146" s="86" t="s">
        <v>2704</v>
      </c>
      <c r="F2146" s="85" t="s">
        <v>11</v>
      </c>
      <c r="G2146" s="86" t="s">
        <v>2705</v>
      </c>
      <c r="H2146" s="85" t="s">
        <v>1</v>
      </c>
      <c r="I2146" s="85">
        <v>1</v>
      </c>
      <c r="J2146" s="88">
        <v>22.55585051924254</v>
      </c>
      <c r="K2146" s="146">
        <v>95.590904914171304</v>
      </c>
      <c r="L2146" s="147">
        <v>9.8232500841831903E-8</v>
      </c>
      <c r="M2146" s="147">
        <v>1.5891475456748569</v>
      </c>
      <c r="N2146" s="87">
        <v>368.31317980397603</v>
      </c>
      <c r="O2146" s="88">
        <v>20.058087750246241</v>
      </c>
      <c r="P2146" s="89">
        <v>54.459326600589137</v>
      </c>
    </row>
    <row r="2147" spans="1:16">
      <c r="A2147" s="75" t="s">
        <v>13724</v>
      </c>
      <c r="B2147" s="85">
        <v>2143</v>
      </c>
      <c r="C2147" s="85">
        <v>9051</v>
      </c>
      <c r="D2147" s="85">
        <v>2143</v>
      </c>
      <c r="E2147" s="86" t="s">
        <v>13725</v>
      </c>
      <c r="F2147" s="85" t="s">
        <v>55</v>
      </c>
      <c r="G2147" s="86" t="s">
        <v>2705</v>
      </c>
      <c r="H2147" s="85" t="s">
        <v>1</v>
      </c>
      <c r="I2147" s="85">
        <v>1</v>
      </c>
      <c r="J2147" s="88">
        <v>27.422304302069701</v>
      </c>
      <c r="K2147" s="146">
        <v>103.69489608620628</v>
      </c>
      <c r="L2147" s="147">
        <v>1.189939665031981E-7</v>
      </c>
      <c r="M2147" s="147">
        <v>1.682673356247179</v>
      </c>
      <c r="N2147" s="87">
        <v>373.30295378695848</v>
      </c>
      <c r="O2147" s="88">
        <v>24.19693137160392</v>
      </c>
      <c r="P2147" s="89">
        <v>64.818483556422521</v>
      </c>
    </row>
    <row r="2148" spans="1:16">
      <c r="A2148" s="75" t="s">
        <v>2701</v>
      </c>
      <c r="B2148" s="85">
        <v>2144</v>
      </c>
      <c r="C2148" s="85">
        <v>1367</v>
      </c>
      <c r="D2148" s="85">
        <v>2144</v>
      </c>
      <c r="E2148" s="86" t="s">
        <v>40</v>
      </c>
      <c r="F2148" s="85" t="s">
        <v>38</v>
      </c>
      <c r="G2148" s="86" t="s">
        <v>41</v>
      </c>
      <c r="H2148" s="85" t="s">
        <v>1</v>
      </c>
      <c r="I2148" s="85">
        <v>1</v>
      </c>
      <c r="J2148" s="88">
        <v>6.0955973039315046</v>
      </c>
      <c r="K2148" s="146">
        <v>245.84425197805518</v>
      </c>
      <c r="L2148" s="147">
        <v>3.0787108275405819E-8</v>
      </c>
      <c r="M2148" s="147">
        <v>0.35498324633345402</v>
      </c>
      <c r="N2148" s="87">
        <v>55.672020165026098</v>
      </c>
      <c r="O2148" s="88">
        <v>5.6561838983882424</v>
      </c>
      <c r="P2148" s="89">
        <v>101.59832320835257</v>
      </c>
    </row>
    <row r="2149" spans="1:16">
      <c r="A2149" s="75" t="s">
        <v>2702</v>
      </c>
      <c r="B2149" s="85">
        <v>2145</v>
      </c>
      <c r="C2149" s="85">
        <v>1368</v>
      </c>
      <c r="D2149" s="85">
        <v>2145</v>
      </c>
      <c r="E2149" s="86" t="s">
        <v>40</v>
      </c>
      <c r="F2149" s="85" t="s">
        <v>11</v>
      </c>
      <c r="G2149" s="86" t="s">
        <v>41</v>
      </c>
      <c r="H2149" s="85" t="s">
        <v>1</v>
      </c>
      <c r="I2149" s="85">
        <v>1</v>
      </c>
      <c r="J2149" s="88">
        <v>5.8900580889762164</v>
      </c>
      <c r="K2149" s="146">
        <v>245.19948933099357</v>
      </c>
      <c r="L2149" s="147">
        <v>2.9627892853338579E-8</v>
      </c>
      <c r="M2149" s="147">
        <v>0.34624708129219628</v>
      </c>
      <c r="N2149" s="87">
        <v>55.044170570624793</v>
      </c>
      <c r="O2149" s="88">
        <v>5.4799679001142474</v>
      </c>
      <c r="P2149" s="89">
        <v>99.555826589904513</v>
      </c>
    </row>
    <row r="2150" spans="1:16">
      <c r="A2150" s="75" t="s">
        <v>13726</v>
      </c>
      <c r="B2150" s="85">
        <v>2146</v>
      </c>
      <c r="C2150" s="85">
        <v>9052</v>
      </c>
      <c r="D2150" s="85">
        <v>2146</v>
      </c>
      <c r="E2150" s="86" t="s">
        <v>13727</v>
      </c>
      <c r="F2150" s="85" t="s">
        <v>55</v>
      </c>
      <c r="G2150" s="86" t="s">
        <v>41</v>
      </c>
      <c r="H2150" s="85" t="s">
        <v>1</v>
      </c>
      <c r="I2150" s="85">
        <v>1</v>
      </c>
      <c r="J2150" s="88">
        <v>6.1142535813486552</v>
      </c>
      <c r="K2150" s="146">
        <v>245.80833042060888</v>
      </c>
      <c r="L2150" s="147">
        <v>3.0892633146336393E-8</v>
      </c>
      <c r="M2150" s="147">
        <v>0.36044082303241648</v>
      </c>
      <c r="N2150" s="87">
        <v>56.346843323145571</v>
      </c>
      <c r="O2150" s="88">
        <v>5.6749334374658522</v>
      </c>
      <c r="P2150" s="89">
        <v>100.71430984909783</v>
      </c>
    </row>
    <row r="2151" spans="1:16">
      <c r="A2151" s="75" t="s">
        <v>2731</v>
      </c>
      <c r="B2151" s="85">
        <v>2147</v>
      </c>
      <c r="C2151" s="85">
        <v>1383</v>
      </c>
      <c r="D2151" s="85">
        <v>2147</v>
      </c>
      <c r="E2151" s="86" t="s">
        <v>2732</v>
      </c>
      <c r="F2151" s="85" t="s">
        <v>55</v>
      </c>
      <c r="G2151" s="86" t="s">
        <v>2733</v>
      </c>
      <c r="H2151" s="85" t="s">
        <v>1</v>
      </c>
      <c r="I2151" s="85">
        <v>1</v>
      </c>
      <c r="J2151" s="88">
        <v>5.3405278688634503</v>
      </c>
      <c r="K2151" s="146">
        <v>25.07858101666622</v>
      </c>
      <c r="L2151" s="147">
        <v>2.6395881567816621E-8</v>
      </c>
      <c r="M2151" s="147">
        <v>0.39500778937685299</v>
      </c>
      <c r="N2151" s="87">
        <v>62.423726571875413</v>
      </c>
      <c r="O2151" s="88">
        <v>4.8010883687544332</v>
      </c>
      <c r="P2151" s="89">
        <v>76.911274485133532</v>
      </c>
    </row>
    <row r="2152" spans="1:16">
      <c r="A2152" s="75" t="s">
        <v>13728</v>
      </c>
      <c r="B2152" s="85">
        <v>2148</v>
      </c>
      <c r="C2152" s="85">
        <v>9053</v>
      </c>
      <c r="D2152" s="85">
        <v>2148</v>
      </c>
      <c r="E2152" s="86" t="s">
        <v>13729</v>
      </c>
      <c r="F2152" s="85" t="s">
        <v>55</v>
      </c>
      <c r="G2152" s="86" t="s">
        <v>2733</v>
      </c>
      <c r="H2152" s="85" t="s">
        <v>1</v>
      </c>
      <c r="I2152" s="85">
        <v>1</v>
      </c>
      <c r="J2152" s="88">
        <v>5.3852745965257469</v>
      </c>
      <c r="K2152" s="146">
        <v>25.136444066480252</v>
      </c>
      <c r="L2152" s="147">
        <v>2.6634554049082879E-8</v>
      </c>
      <c r="M2152" s="147">
        <v>0.40088723345593208</v>
      </c>
      <c r="N2152" s="87">
        <v>63.079189966946281</v>
      </c>
      <c r="O2152" s="88">
        <v>4.8416914064026164</v>
      </c>
      <c r="P2152" s="89">
        <v>76.755763809580941</v>
      </c>
    </row>
    <row r="2153" spans="1:16">
      <c r="A2153" s="75" t="s">
        <v>2707</v>
      </c>
      <c r="B2153" s="85">
        <v>2149</v>
      </c>
      <c r="C2153" s="85">
        <v>1371</v>
      </c>
      <c r="D2153" s="85">
        <v>2149</v>
      </c>
      <c r="E2153" s="86" t="s">
        <v>2708</v>
      </c>
      <c r="F2153" s="85" t="s">
        <v>38</v>
      </c>
      <c r="G2153" s="86" t="s">
        <v>2709</v>
      </c>
      <c r="H2153" s="85" t="s">
        <v>1</v>
      </c>
      <c r="I2153" s="85">
        <v>1</v>
      </c>
      <c r="J2153" s="88">
        <v>7.6715642670805639</v>
      </c>
      <c r="K2153" s="146">
        <v>28.496502583716069</v>
      </c>
      <c r="L2153" s="147">
        <v>3.7406741072387243E-8</v>
      </c>
      <c r="M2153" s="147">
        <v>0.52023513110712638</v>
      </c>
      <c r="N2153" s="87">
        <v>85.651952392962457</v>
      </c>
      <c r="O2153" s="88">
        <v>6.4325930394603708</v>
      </c>
      <c r="P2153" s="89">
        <v>75.101534287838376</v>
      </c>
    </row>
    <row r="2154" spans="1:16">
      <c r="A2154" s="75" t="s">
        <v>2710</v>
      </c>
      <c r="B2154" s="85">
        <v>2150</v>
      </c>
      <c r="C2154" s="85">
        <v>1372</v>
      </c>
      <c r="D2154" s="85">
        <v>2150</v>
      </c>
      <c r="E2154" s="86" t="s">
        <v>2708</v>
      </c>
      <c r="F2154" s="85" t="s">
        <v>11</v>
      </c>
      <c r="G2154" s="86" t="s">
        <v>2709</v>
      </c>
      <c r="H2154" s="85" t="s">
        <v>1</v>
      </c>
      <c r="I2154" s="85">
        <v>1</v>
      </c>
      <c r="J2154" s="88">
        <v>6.9626876160671376</v>
      </c>
      <c r="K2154" s="146">
        <v>27.172493692376325</v>
      </c>
      <c r="L2154" s="147">
        <v>3.4231199764621291E-8</v>
      </c>
      <c r="M2154" s="147">
        <v>0.50970153091401926</v>
      </c>
      <c r="N2154" s="87">
        <v>84.070675280819316</v>
      </c>
      <c r="O2154" s="88">
        <v>6.0737826862295616</v>
      </c>
      <c r="P2154" s="89">
        <v>72.246150824189854</v>
      </c>
    </row>
    <row r="2155" spans="1:16">
      <c r="A2155" s="75" t="s">
        <v>13730</v>
      </c>
      <c r="B2155" s="85">
        <v>2151</v>
      </c>
      <c r="C2155" s="85">
        <v>9054</v>
      </c>
      <c r="D2155" s="85">
        <v>2151</v>
      </c>
      <c r="E2155" s="86" t="s">
        <v>13731</v>
      </c>
      <c r="F2155" s="85" t="s">
        <v>55</v>
      </c>
      <c r="G2155" s="86" t="s">
        <v>2709</v>
      </c>
      <c r="H2155" s="85" t="s">
        <v>1</v>
      </c>
      <c r="I2155" s="85">
        <v>1</v>
      </c>
      <c r="J2155" s="88">
        <v>7.4372150679997917</v>
      </c>
      <c r="K2155" s="146">
        <v>28.058795370736611</v>
      </c>
      <c r="L2155" s="147">
        <v>3.6356931403724907E-8</v>
      </c>
      <c r="M2155" s="147">
        <v>0.51675280344805585</v>
      </c>
      <c r="N2155" s="87">
        <v>85.129194273864982</v>
      </c>
      <c r="O2155" s="88">
        <v>6.3139730809932217</v>
      </c>
      <c r="P2155" s="89">
        <v>74.169303901559857</v>
      </c>
    </row>
    <row r="2156" spans="1:16">
      <c r="A2156" s="75" t="s">
        <v>2711</v>
      </c>
      <c r="B2156" s="85">
        <v>2152</v>
      </c>
      <c r="C2156" s="85">
        <v>1373</v>
      </c>
      <c r="D2156" s="85">
        <v>2152</v>
      </c>
      <c r="E2156" s="86" t="s">
        <v>2712</v>
      </c>
      <c r="F2156" s="85" t="s">
        <v>38</v>
      </c>
      <c r="G2156" s="86" t="s">
        <v>2713</v>
      </c>
      <c r="H2156" s="85" t="s">
        <v>1</v>
      </c>
      <c r="I2156" s="85">
        <v>1</v>
      </c>
      <c r="J2156" s="88">
        <v>7.1014735015884787</v>
      </c>
      <c r="K2156" s="146">
        <v>27.694043982619437</v>
      </c>
      <c r="L2156" s="147">
        <v>3.4895691194704103E-8</v>
      </c>
      <c r="M2156" s="147">
        <v>0.49199840959164481</v>
      </c>
      <c r="N2156" s="87">
        <v>78.175548704468795</v>
      </c>
      <c r="O2156" s="88">
        <v>5.9282036320308586</v>
      </c>
      <c r="P2156" s="89">
        <v>75.831941448106292</v>
      </c>
    </row>
    <row r="2157" spans="1:16">
      <c r="A2157" s="75" t="s">
        <v>2714</v>
      </c>
      <c r="B2157" s="85">
        <v>2153</v>
      </c>
      <c r="C2157" s="85">
        <v>1374</v>
      </c>
      <c r="D2157" s="85">
        <v>2153</v>
      </c>
      <c r="E2157" s="86" t="s">
        <v>2712</v>
      </c>
      <c r="F2157" s="85" t="s">
        <v>11</v>
      </c>
      <c r="G2157" s="86" t="s">
        <v>2713</v>
      </c>
      <c r="H2157" s="85" t="s">
        <v>1</v>
      </c>
      <c r="I2157" s="85">
        <v>1</v>
      </c>
      <c r="J2157" s="88">
        <v>6.6961172159457609</v>
      </c>
      <c r="K2157" s="146">
        <v>26.803777518849664</v>
      </c>
      <c r="L2157" s="147">
        <v>3.2904049668019582E-8</v>
      </c>
      <c r="M2157" s="147">
        <v>0.49236868491852531</v>
      </c>
      <c r="N2157" s="87">
        <v>77.803598406928941</v>
      </c>
      <c r="O2157" s="88">
        <v>5.8309042731891898</v>
      </c>
      <c r="P2157" s="89">
        <v>74.943889390466907</v>
      </c>
    </row>
    <row r="2158" spans="1:16">
      <c r="A2158" s="75" t="s">
        <v>13732</v>
      </c>
      <c r="B2158" s="85">
        <v>2154</v>
      </c>
      <c r="C2158" s="85">
        <v>9055</v>
      </c>
      <c r="D2158" s="85">
        <v>2154</v>
      </c>
      <c r="E2158" s="86" t="s">
        <v>13733</v>
      </c>
      <c r="F2158" s="85" t="s">
        <v>55</v>
      </c>
      <c r="G2158" s="86" t="s">
        <v>2713</v>
      </c>
      <c r="H2158" s="85" t="s">
        <v>1</v>
      </c>
      <c r="I2158" s="85">
        <v>1</v>
      </c>
      <c r="J2158" s="88">
        <v>6.9674658138661076</v>
      </c>
      <c r="K2158" s="146">
        <v>27.399728698776268</v>
      </c>
      <c r="L2158" s="147">
        <v>3.4237269738775169E-8</v>
      </c>
      <c r="M2158" s="147">
        <v>0.49212081978271482</v>
      </c>
      <c r="N2158" s="87">
        <v>78.052584780912582</v>
      </c>
      <c r="O2158" s="88">
        <v>5.8960372081784227</v>
      </c>
      <c r="P2158" s="89">
        <v>75.539294755300318</v>
      </c>
    </row>
    <row r="2159" spans="1:16">
      <c r="A2159" s="75" t="s">
        <v>2715</v>
      </c>
      <c r="B2159" s="85">
        <v>2155</v>
      </c>
      <c r="C2159" s="85">
        <v>1375</v>
      </c>
      <c r="D2159" s="85">
        <v>2155</v>
      </c>
      <c r="E2159" s="86" t="s">
        <v>2716</v>
      </c>
      <c r="F2159" s="85" t="s">
        <v>38</v>
      </c>
      <c r="G2159" s="86" t="s">
        <v>2717</v>
      </c>
      <c r="H2159" s="85" t="s">
        <v>1</v>
      </c>
      <c r="I2159" s="85">
        <v>1</v>
      </c>
      <c r="J2159" s="88">
        <v>7.6090288424037551</v>
      </c>
      <c r="K2159" s="146">
        <v>28.418346544729413</v>
      </c>
      <c r="L2159" s="147">
        <v>3.7133929427075177E-8</v>
      </c>
      <c r="M2159" s="147">
        <v>0.51737214830115918</v>
      </c>
      <c r="N2159" s="87">
        <v>84.841058431736911</v>
      </c>
      <c r="O2159" s="88">
        <v>6.377265598560359</v>
      </c>
      <c r="P2159" s="89">
        <v>75.167209325794829</v>
      </c>
    </row>
    <row r="2160" spans="1:16">
      <c r="A2160" s="75" t="s">
        <v>2718</v>
      </c>
      <c r="B2160" s="85">
        <v>2156</v>
      </c>
      <c r="C2160" s="85">
        <v>1376</v>
      </c>
      <c r="D2160" s="85">
        <v>2156</v>
      </c>
      <c r="E2160" s="86" t="s">
        <v>2716</v>
      </c>
      <c r="F2160" s="85" t="s">
        <v>11</v>
      </c>
      <c r="G2160" s="86" t="s">
        <v>2717</v>
      </c>
      <c r="H2160" s="85" t="s">
        <v>1</v>
      </c>
      <c r="I2160" s="85">
        <v>1</v>
      </c>
      <c r="J2160" s="88">
        <v>6.9348827581682588</v>
      </c>
      <c r="K2160" s="146">
        <v>27.143706534162593</v>
      </c>
      <c r="L2160" s="147">
        <v>3.4093537354933277E-8</v>
      </c>
      <c r="M2160" s="147">
        <v>0.50808019616888256</v>
      </c>
      <c r="N2160" s="87">
        <v>83.397578982953007</v>
      </c>
      <c r="O2160" s="88">
        <v>6.0483952949511757</v>
      </c>
      <c r="P2160" s="89">
        <v>72.524830681086144</v>
      </c>
    </row>
    <row r="2161" spans="1:16">
      <c r="A2161" s="75" t="s">
        <v>13734</v>
      </c>
      <c r="B2161" s="85">
        <v>2157</v>
      </c>
      <c r="C2161" s="85">
        <v>9056</v>
      </c>
      <c r="D2161" s="85">
        <v>2157</v>
      </c>
      <c r="E2161" s="86" t="s">
        <v>13735</v>
      </c>
      <c r="F2161" s="85" t="s">
        <v>55</v>
      </c>
      <c r="G2161" s="86" t="s">
        <v>2717</v>
      </c>
      <c r="H2161" s="85" t="s">
        <v>1</v>
      </c>
      <c r="I2161" s="85">
        <v>1</v>
      </c>
      <c r="J2161" s="88">
        <v>7.3861613030679454</v>
      </c>
      <c r="K2161" s="146">
        <v>27.996960306142686</v>
      </c>
      <c r="L2161" s="147">
        <v>3.6128799062040568E-8</v>
      </c>
      <c r="M2161" s="147">
        <v>0.51430029999443294</v>
      </c>
      <c r="N2161" s="87">
        <v>84.363855166220972</v>
      </c>
      <c r="O2161" s="88">
        <v>6.2685435915058916</v>
      </c>
      <c r="P2161" s="89">
        <v>74.303664515509212</v>
      </c>
    </row>
    <row r="2162" spans="1:16">
      <c r="A2162" s="75" t="s">
        <v>2719</v>
      </c>
      <c r="B2162" s="85">
        <v>2158</v>
      </c>
      <c r="C2162" s="85">
        <v>1377</v>
      </c>
      <c r="D2162" s="85">
        <v>2158</v>
      </c>
      <c r="E2162" s="86" t="s">
        <v>2720</v>
      </c>
      <c r="F2162" s="85" t="s">
        <v>38</v>
      </c>
      <c r="G2162" s="86" t="s">
        <v>2721</v>
      </c>
      <c r="H2162" s="85" t="s">
        <v>1</v>
      </c>
      <c r="I2162" s="85">
        <v>1</v>
      </c>
      <c r="J2162" s="88">
        <v>16.176679190914591</v>
      </c>
      <c r="K2162" s="146">
        <v>40.466089520252154</v>
      </c>
      <c r="L2162" s="147">
        <v>7.4870378965820586E-8</v>
      </c>
      <c r="M2162" s="147">
        <v>0.91459253514274186</v>
      </c>
      <c r="N2162" s="87">
        <v>195.9141909386037</v>
      </c>
      <c r="O2162" s="88">
        <v>13.956217199611119</v>
      </c>
      <c r="P2162" s="89">
        <v>71.236377174866163</v>
      </c>
    </row>
    <row r="2163" spans="1:16">
      <c r="A2163" s="75" t="s">
        <v>2722</v>
      </c>
      <c r="B2163" s="85">
        <v>2159</v>
      </c>
      <c r="C2163" s="85">
        <v>1378</v>
      </c>
      <c r="D2163" s="85">
        <v>2159</v>
      </c>
      <c r="E2163" s="86" t="s">
        <v>2720</v>
      </c>
      <c r="F2163" s="85" t="s">
        <v>11</v>
      </c>
      <c r="G2163" s="86" t="s">
        <v>2721</v>
      </c>
      <c r="H2163" s="85" t="s">
        <v>1</v>
      </c>
      <c r="I2163" s="85">
        <v>1</v>
      </c>
      <c r="J2163" s="88">
        <v>10.795025448411661</v>
      </c>
      <c r="K2163" s="146">
        <v>32.49655456406844</v>
      </c>
      <c r="L2163" s="147">
        <v>5.3507755000597598E-8</v>
      </c>
      <c r="M2163" s="147">
        <v>0.73695925725580869</v>
      </c>
      <c r="N2163" s="87">
        <v>175.7879979797811</v>
      </c>
      <c r="O2163" s="88">
        <v>9.5699141757403243</v>
      </c>
      <c r="P2163" s="89">
        <v>54.440088548258245</v>
      </c>
    </row>
    <row r="2164" spans="1:16">
      <c r="A2164" s="75" t="s">
        <v>13736</v>
      </c>
      <c r="B2164" s="85">
        <v>2160</v>
      </c>
      <c r="C2164" s="85">
        <v>9057</v>
      </c>
      <c r="D2164" s="85">
        <v>2160</v>
      </c>
      <c r="E2164" s="86" t="s">
        <v>13737</v>
      </c>
      <c r="F2164" s="85" t="s">
        <v>55</v>
      </c>
      <c r="G2164" s="86" t="s">
        <v>2721</v>
      </c>
      <c r="H2164" s="85" t="s">
        <v>1</v>
      </c>
      <c r="I2164" s="85">
        <v>1</v>
      </c>
      <c r="J2164" s="88">
        <v>14.397545624472111</v>
      </c>
      <c r="K2164" s="146">
        <v>37.831422217615717</v>
      </c>
      <c r="L2164" s="147">
        <v>6.7808058871971311E-8</v>
      </c>
      <c r="M2164" s="147">
        <v>0.85586833207670332</v>
      </c>
      <c r="N2164" s="87">
        <v>189.26062547880019</v>
      </c>
      <c r="O2164" s="88">
        <v>12.50613896794709</v>
      </c>
      <c r="P2164" s="89">
        <v>66.078926540100397</v>
      </c>
    </row>
    <row r="2165" spans="1:16">
      <c r="A2165" s="75" t="s">
        <v>2723</v>
      </c>
      <c r="B2165" s="85">
        <v>2161</v>
      </c>
      <c r="C2165" s="85">
        <v>1379</v>
      </c>
      <c r="D2165" s="85">
        <v>2161</v>
      </c>
      <c r="E2165" s="86" t="s">
        <v>2724</v>
      </c>
      <c r="F2165" s="85" t="s">
        <v>38</v>
      </c>
      <c r="G2165" s="86" t="s">
        <v>2725</v>
      </c>
      <c r="H2165" s="85" t="s">
        <v>1</v>
      </c>
      <c r="I2165" s="85">
        <v>1</v>
      </c>
      <c r="J2165" s="88">
        <v>7.3147383595186266</v>
      </c>
      <c r="K2165" s="146">
        <v>28.004518254157542</v>
      </c>
      <c r="L2165" s="147">
        <v>3.5837718972004859E-8</v>
      </c>
      <c r="M2165" s="147">
        <v>0.50372801312987103</v>
      </c>
      <c r="N2165" s="87">
        <v>81.025804018758933</v>
      </c>
      <c r="O2165" s="88">
        <v>6.1169359590782886</v>
      </c>
      <c r="P2165" s="89">
        <v>75.493678009811632</v>
      </c>
    </row>
    <row r="2166" spans="1:16">
      <c r="A2166" s="75" t="s">
        <v>2726</v>
      </c>
      <c r="B2166" s="85">
        <v>2162</v>
      </c>
      <c r="C2166" s="85">
        <v>1380</v>
      </c>
      <c r="D2166" s="85">
        <v>2162</v>
      </c>
      <c r="E2166" s="86" t="s">
        <v>2724</v>
      </c>
      <c r="F2166" s="85" t="s">
        <v>11</v>
      </c>
      <c r="G2166" s="86" t="s">
        <v>2725</v>
      </c>
      <c r="H2166" s="85" t="s">
        <v>1</v>
      </c>
      <c r="I2166" s="85">
        <v>1</v>
      </c>
      <c r="J2166" s="88">
        <v>6.8022905992789946</v>
      </c>
      <c r="K2166" s="146">
        <v>26.959841394077142</v>
      </c>
      <c r="L2166" s="147">
        <v>3.3426677801453302E-8</v>
      </c>
      <c r="M2166" s="147">
        <v>0.50021842232545333</v>
      </c>
      <c r="N2166" s="87">
        <v>80.22405766561036</v>
      </c>
      <c r="O2166" s="88">
        <v>5.9274345356110354</v>
      </c>
      <c r="P2166" s="89">
        <v>73.885997643222524</v>
      </c>
    </row>
    <row r="2167" spans="1:16">
      <c r="A2167" s="75" t="s">
        <v>13738</v>
      </c>
      <c r="B2167" s="85">
        <v>2163</v>
      </c>
      <c r="C2167" s="85">
        <v>9058</v>
      </c>
      <c r="D2167" s="85">
        <v>2163</v>
      </c>
      <c r="E2167" s="86" t="s">
        <v>13739</v>
      </c>
      <c r="F2167" s="85" t="s">
        <v>55</v>
      </c>
      <c r="G2167" s="86" t="s">
        <v>2725</v>
      </c>
      <c r="H2167" s="85" t="s">
        <v>1</v>
      </c>
      <c r="I2167" s="85">
        <v>1</v>
      </c>
      <c r="J2167" s="88">
        <v>7.1453270493687207</v>
      </c>
      <c r="K2167" s="146">
        <v>27.659156074280361</v>
      </c>
      <c r="L2167" s="147">
        <v>3.5040647201533152E-8</v>
      </c>
      <c r="M2167" s="147">
        <v>0.50256776925254676</v>
      </c>
      <c r="N2167" s="87">
        <v>80.760752806453326</v>
      </c>
      <c r="O2167" s="88">
        <v>6.0542882378552596</v>
      </c>
      <c r="P2167" s="89">
        <v>74.965723169577501</v>
      </c>
    </row>
    <row r="2168" spans="1:16">
      <c r="A2168" s="75" t="s">
        <v>2727</v>
      </c>
      <c r="B2168" s="85">
        <v>2164</v>
      </c>
      <c r="C2168" s="85">
        <v>1381</v>
      </c>
      <c r="D2168" s="85">
        <v>2164</v>
      </c>
      <c r="E2168" s="86" t="s">
        <v>2728</v>
      </c>
      <c r="F2168" s="85" t="s">
        <v>38</v>
      </c>
      <c r="G2168" s="86" t="s">
        <v>2729</v>
      </c>
      <c r="H2168" s="85" t="s">
        <v>1</v>
      </c>
      <c r="I2168" s="85">
        <v>1</v>
      </c>
      <c r="J2168" s="88">
        <v>9.602609532915988</v>
      </c>
      <c r="K2168" s="146">
        <v>31.221699480862199</v>
      </c>
      <c r="L2168" s="147">
        <v>4.5914709929165577E-8</v>
      </c>
      <c r="M2168" s="147">
        <v>0.60980016075183308</v>
      </c>
      <c r="N2168" s="87">
        <v>110.6863302615897</v>
      </c>
      <c r="O2168" s="88">
        <v>8.1407889627937884</v>
      </c>
      <c r="P2168" s="89">
        <v>73.548277764330223</v>
      </c>
    </row>
    <row r="2169" spans="1:16">
      <c r="A2169" s="75" t="s">
        <v>2730</v>
      </c>
      <c r="B2169" s="85">
        <v>2165</v>
      </c>
      <c r="C2169" s="85">
        <v>1382</v>
      </c>
      <c r="D2169" s="85">
        <v>2165</v>
      </c>
      <c r="E2169" s="86" t="s">
        <v>2728</v>
      </c>
      <c r="F2169" s="85" t="s">
        <v>11</v>
      </c>
      <c r="G2169" s="86" t="s">
        <v>2729</v>
      </c>
      <c r="H2169" s="85" t="s">
        <v>1</v>
      </c>
      <c r="I2169" s="85">
        <v>1</v>
      </c>
      <c r="J2169" s="88">
        <v>7.8330877054824946</v>
      </c>
      <c r="K2169" s="146">
        <v>28.389244579902449</v>
      </c>
      <c r="L2169" s="147">
        <v>3.8610973039796793E-8</v>
      </c>
      <c r="M2169" s="147">
        <v>0.56133737381791804</v>
      </c>
      <c r="N2169" s="87">
        <v>104.8956266165639</v>
      </c>
      <c r="O2169" s="88">
        <v>6.8678068904810443</v>
      </c>
      <c r="P2169" s="89">
        <v>65.472766711101002</v>
      </c>
    </row>
    <row r="2170" spans="1:16">
      <c r="A2170" s="75" t="s">
        <v>13740</v>
      </c>
      <c r="B2170" s="85">
        <v>2166</v>
      </c>
      <c r="C2170" s="85">
        <v>9059</v>
      </c>
      <c r="D2170" s="85">
        <v>2166</v>
      </c>
      <c r="E2170" s="86" t="s">
        <v>13741</v>
      </c>
      <c r="F2170" s="85" t="s">
        <v>55</v>
      </c>
      <c r="G2170" s="86" t="s">
        <v>2729</v>
      </c>
      <c r="H2170" s="85" t="s">
        <v>1</v>
      </c>
      <c r="I2170" s="85">
        <v>1</v>
      </c>
      <c r="J2170" s="88">
        <v>9.0176191507076542</v>
      </c>
      <c r="K2170" s="146">
        <v>30.285311554241584</v>
      </c>
      <c r="L2170" s="147">
        <v>4.3500150375154493E-8</v>
      </c>
      <c r="M2170" s="147">
        <v>0.59377873405235515</v>
      </c>
      <c r="N2170" s="87">
        <v>108.77196792593421</v>
      </c>
      <c r="O2170" s="88">
        <v>7.7199508259132257</v>
      </c>
      <c r="P2170" s="89">
        <v>70.97371660288384</v>
      </c>
    </row>
    <row r="2171" spans="1:16">
      <c r="A2171" s="75" t="s">
        <v>2734</v>
      </c>
      <c r="B2171" s="85">
        <v>2167</v>
      </c>
      <c r="C2171" s="85">
        <v>1384</v>
      </c>
      <c r="D2171" s="85">
        <v>2167</v>
      </c>
      <c r="E2171" s="86" t="s">
        <v>2735</v>
      </c>
      <c r="F2171" s="85" t="s">
        <v>38</v>
      </c>
      <c r="G2171" s="86" t="s">
        <v>2736</v>
      </c>
      <c r="H2171" s="85" t="s">
        <v>1</v>
      </c>
      <c r="I2171" s="85">
        <v>1</v>
      </c>
      <c r="J2171" s="88">
        <v>9.0646591878571581</v>
      </c>
      <c r="K2171" s="146">
        <v>30.457881986575526</v>
      </c>
      <c r="L2171" s="147">
        <v>4.3545289162514368E-8</v>
      </c>
      <c r="M2171" s="147">
        <v>0.58485926841817726</v>
      </c>
      <c r="N2171" s="87">
        <v>103.7122092916298</v>
      </c>
      <c r="O2171" s="88">
        <v>7.6649175787943111</v>
      </c>
      <c r="P2171" s="89">
        <v>73.905643618498402</v>
      </c>
    </row>
    <row r="2172" spans="1:16">
      <c r="A2172" s="75" t="s">
        <v>2737</v>
      </c>
      <c r="B2172" s="85">
        <v>2168</v>
      </c>
      <c r="C2172" s="85">
        <v>1385</v>
      </c>
      <c r="D2172" s="85">
        <v>2168</v>
      </c>
      <c r="E2172" s="86" t="s">
        <v>2735</v>
      </c>
      <c r="F2172" s="85" t="s">
        <v>11</v>
      </c>
      <c r="G2172" s="86" t="s">
        <v>2736</v>
      </c>
      <c r="H2172" s="85" t="s">
        <v>1</v>
      </c>
      <c r="I2172" s="85">
        <v>1</v>
      </c>
      <c r="J2172" s="88">
        <v>7.5907149419215214</v>
      </c>
      <c r="K2172" s="146">
        <v>28.045789833816958</v>
      </c>
      <c r="L2172" s="147">
        <v>3.7391978652397178E-8</v>
      </c>
      <c r="M2172" s="147">
        <v>0.54696638928787733</v>
      </c>
      <c r="N2172" s="87">
        <v>99.0945661440023</v>
      </c>
      <c r="O2172" s="88">
        <v>6.6466958250206156</v>
      </c>
      <c r="P2172" s="89">
        <v>67.074271412236328</v>
      </c>
    </row>
    <row r="2173" spans="1:16">
      <c r="A2173" s="75" t="s">
        <v>13742</v>
      </c>
      <c r="B2173" s="85">
        <v>2169</v>
      </c>
      <c r="C2173" s="85">
        <v>9060</v>
      </c>
      <c r="D2173" s="85">
        <v>2169</v>
      </c>
      <c r="E2173" s="86" t="s">
        <v>13743</v>
      </c>
      <c r="F2173" s="85" t="s">
        <v>55</v>
      </c>
      <c r="G2173" s="86" t="s">
        <v>2736</v>
      </c>
      <c r="H2173" s="85" t="s">
        <v>1</v>
      </c>
      <c r="I2173" s="85">
        <v>1</v>
      </c>
      <c r="J2173" s="88">
        <v>8.5773844934080952</v>
      </c>
      <c r="K2173" s="146">
        <v>29.660462769424388</v>
      </c>
      <c r="L2173" s="147">
        <v>4.1511051770608043E-8</v>
      </c>
      <c r="M2173" s="147">
        <v>0.57233217239611001</v>
      </c>
      <c r="N2173" s="87">
        <v>102.18565178442491</v>
      </c>
      <c r="O2173" s="88">
        <v>7.3283012547239892</v>
      </c>
      <c r="P2173" s="89">
        <v>71.715560127600682</v>
      </c>
    </row>
    <row r="2174" spans="1:16">
      <c r="A2174" s="75" t="s">
        <v>2738</v>
      </c>
      <c r="B2174" s="85">
        <v>2170</v>
      </c>
      <c r="C2174" s="85">
        <v>1386</v>
      </c>
      <c r="D2174" s="85">
        <v>2170</v>
      </c>
      <c r="E2174" s="86" t="s">
        <v>2739</v>
      </c>
      <c r="F2174" s="85" t="s">
        <v>38</v>
      </c>
      <c r="G2174" s="86" t="s">
        <v>2740</v>
      </c>
      <c r="H2174" s="85" t="s">
        <v>1</v>
      </c>
      <c r="I2174" s="85">
        <v>1</v>
      </c>
      <c r="J2174" s="88">
        <v>7.2818068356368402</v>
      </c>
      <c r="K2174" s="146">
        <v>27.950050349331669</v>
      </c>
      <c r="L2174" s="147">
        <v>3.5692597812726519E-8</v>
      </c>
      <c r="M2174" s="147">
        <v>0.50039550599520677</v>
      </c>
      <c r="N2174" s="87">
        <v>80.513265239976391</v>
      </c>
      <c r="O2174" s="88">
        <v>6.0877181247895056</v>
      </c>
      <c r="P2174" s="89">
        <v>75.611367973272024</v>
      </c>
    </row>
    <row r="2175" spans="1:16">
      <c r="A2175" s="75" t="s">
        <v>2741</v>
      </c>
      <c r="B2175" s="85">
        <v>2171</v>
      </c>
      <c r="C2175" s="85">
        <v>1387</v>
      </c>
      <c r="D2175" s="85">
        <v>2171</v>
      </c>
      <c r="E2175" s="86" t="s">
        <v>2739</v>
      </c>
      <c r="F2175" s="85" t="s">
        <v>11</v>
      </c>
      <c r="G2175" s="86" t="s">
        <v>2740</v>
      </c>
      <c r="H2175" s="85" t="s">
        <v>1</v>
      </c>
      <c r="I2175" s="85">
        <v>1</v>
      </c>
      <c r="J2175" s="88">
        <v>6.7777365321839813</v>
      </c>
      <c r="K2175" s="146">
        <v>26.919371349131847</v>
      </c>
      <c r="L2175" s="147">
        <v>3.3316721847503481E-8</v>
      </c>
      <c r="M2175" s="147">
        <v>0.49723542688922062</v>
      </c>
      <c r="N2175" s="87">
        <v>79.749510292998579</v>
      </c>
      <c r="O2175" s="88">
        <v>5.9053420246995678</v>
      </c>
      <c r="P2175" s="89">
        <v>74.048630555892117</v>
      </c>
    </row>
    <row r="2176" spans="1:16">
      <c r="A2176" s="75" t="s">
        <v>13744</v>
      </c>
      <c r="B2176" s="85">
        <v>2172</v>
      </c>
      <c r="C2176" s="85">
        <v>9061</v>
      </c>
      <c r="D2176" s="85">
        <v>2172</v>
      </c>
      <c r="E2176" s="86" t="s">
        <v>13745</v>
      </c>
      <c r="F2176" s="85" t="s">
        <v>55</v>
      </c>
      <c r="G2176" s="86" t="s">
        <v>2740</v>
      </c>
      <c r="H2176" s="85" t="s">
        <v>1</v>
      </c>
      <c r="I2176" s="85">
        <v>1</v>
      </c>
      <c r="J2176" s="88">
        <v>7.1602579407902116</v>
      </c>
      <c r="K2176" s="146">
        <v>27.701517768543276</v>
      </c>
      <c r="L2176" s="147">
        <v>3.5119691422710307E-8</v>
      </c>
      <c r="M2176" s="147">
        <v>0.49963350093295711</v>
      </c>
      <c r="N2176" s="87">
        <v>80.329097338985221</v>
      </c>
      <c r="O2176" s="88">
        <v>6.0437408992705137</v>
      </c>
      <c r="P2176" s="89">
        <v>75.237256479631469</v>
      </c>
    </row>
    <row r="2177" spans="1:16">
      <c r="A2177" s="75" t="s">
        <v>2742</v>
      </c>
      <c r="B2177" s="85">
        <v>2173</v>
      </c>
      <c r="C2177" s="85">
        <v>1388</v>
      </c>
      <c r="D2177" s="85">
        <v>2173</v>
      </c>
      <c r="E2177" s="86" t="s">
        <v>2743</v>
      </c>
      <c r="F2177" s="85" t="s">
        <v>38</v>
      </c>
      <c r="G2177" s="86" t="s">
        <v>2744</v>
      </c>
      <c r="H2177" s="85" t="s">
        <v>1</v>
      </c>
      <c r="I2177" s="85">
        <v>1</v>
      </c>
      <c r="J2177" s="88">
        <v>10.65477711957517</v>
      </c>
      <c r="K2177" s="146">
        <v>32.69388968563355</v>
      </c>
      <c r="L2177" s="147">
        <v>5.0549006943943152E-8</v>
      </c>
      <c r="M2177" s="147">
        <v>0.65858161168240104</v>
      </c>
      <c r="N2177" s="87">
        <v>124.3268903940115</v>
      </c>
      <c r="O2177" s="88">
        <v>9.0715374050280495</v>
      </c>
      <c r="P2177" s="89">
        <v>72.965207898942197</v>
      </c>
    </row>
    <row r="2178" spans="1:16">
      <c r="A2178" s="75" t="s">
        <v>2745</v>
      </c>
      <c r="B2178" s="85">
        <v>2174</v>
      </c>
      <c r="C2178" s="85">
        <v>1389</v>
      </c>
      <c r="D2178" s="85">
        <v>2174</v>
      </c>
      <c r="E2178" s="86" t="s">
        <v>2743</v>
      </c>
      <c r="F2178" s="85" t="s">
        <v>11</v>
      </c>
      <c r="G2178" s="86" t="s">
        <v>2744</v>
      </c>
      <c r="H2178" s="85" t="s">
        <v>1</v>
      </c>
      <c r="I2178" s="85">
        <v>1</v>
      </c>
      <c r="J2178" s="88">
        <v>8.3071403165650306</v>
      </c>
      <c r="K2178" s="146">
        <v>29.039254703633262</v>
      </c>
      <c r="L2178" s="147">
        <v>4.0995171401038518E-8</v>
      </c>
      <c r="M2178" s="147">
        <v>0.58944532860318</v>
      </c>
      <c r="N2178" s="87">
        <v>116.241818423192</v>
      </c>
      <c r="O2178" s="88">
        <v>7.3002741214551596</v>
      </c>
      <c r="P2178" s="89">
        <v>62.802476944034503</v>
      </c>
    </row>
    <row r="2179" spans="1:16">
      <c r="A2179" s="75" t="s">
        <v>13746</v>
      </c>
      <c r="B2179" s="85">
        <v>2175</v>
      </c>
      <c r="C2179" s="85">
        <v>9062</v>
      </c>
      <c r="D2179" s="85">
        <v>2175</v>
      </c>
      <c r="E2179" s="86" t="s">
        <v>13747</v>
      </c>
      <c r="F2179" s="85" t="s">
        <v>55</v>
      </c>
      <c r="G2179" s="86" t="s">
        <v>2744</v>
      </c>
      <c r="H2179" s="85" t="s">
        <v>1</v>
      </c>
      <c r="I2179" s="85">
        <v>1</v>
      </c>
      <c r="J2179" s="88">
        <v>9.8786663480730788</v>
      </c>
      <c r="K2179" s="146">
        <v>31.485695312550828</v>
      </c>
      <c r="L2179" s="147">
        <v>4.7390581984639021E-8</v>
      </c>
      <c r="M2179" s="147">
        <v>0.63572568527564011</v>
      </c>
      <c r="N2179" s="87">
        <v>121.6540274380053</v>
      </c>
      <c r="O2179" s="88">
        <v>8.4859713107393357</v>
      </c>
      <c r="P2179" s="89">
        <v>69.754955832134485</v>
      </c>
    </row>
    <row r="2180" spans="1:16">
      <c r="A2180" s="75" t="s">
        <v>2746</v>
      </c>
      <c r="B2180" s="85">
        <v>2176</v>
      </c>
      <c r="C2180" s="85">
        <v>1390</v>
      </c>
      <c r="D2180" s="85">
        <v>2176</v>
      </c>
      <c r="E2180" s="86" t="s">
        <v>2747</v>
      </c>
      <c r="F2180" s="85" t="s">
        <v>38</v>
      </c>
      <c r="G2180" s="86" t="s">
        <v>2748</v>
      </c>
      <c r="H2180" s="85" t="s">
        <v>1</v>
      </c>
      <c r="I2180" s="85">
        <v>1</v>
      </c>
      <c r="J2180" s="88">
        <v>7.5128090426326741</v>
      </c>
      <c r="K2180" s="146">
        <v>28.274883308597801</v>
      </c>
      <c r="L2180" s="147">
        <v>3.6710053331222503E-8</v>
      </c>
      <c r="M2180" s="147">
        <v>0.51110541854901426</v>
      </c>
      <c r="N2180" s="87">
        <v>83.508034832958955</v>
      </c>
      <c r="O2180" s="88">
        <v>6.2920628955657358</v>
      </c>
      <c r="P2180" s="89">
        <v>75.346796366981252</v>
      </c>
    </row>
    <row r="2181" spans="1:16">
      <c r="A2181" s="75" t="s">
        <v>2749</v>
      </c>
      <c r="B2181" s="85">
        <v>2177</v>
      </c>
      <c r="C2181" s="85">
        <v>1391</v>
      </c>
      <c r="D2181" s="85">
        <v>2177</v>
      </c>
      <c r="E2181" s="86" t="s">
        <v>2747</v>
      </c>
      <c r="F2181" s="85" t="s">
        <v>11</v>
      </c>
      <c r="G2181" s="86" t="s">
        <v>2748</v>
      </c>
      <c r="H2181" s="85" t="s">
        <v>1</v>
      </c>
      <c r="I2181" s="85">
        <v>1</v>
      </c>
      <c r="J2181" s="88">
        <v>6.8818142483013363</v>
      </c>
      <c r="K2181" s="146">
        <v>27.063695598876308</v>
      </c>
      <c r="L2181" s="147">
        <v>3.3840170744320897E-8</v>
      </c>
      <c r="M2181" s="147">
        <v>0.50340649668029946</v>
      </c>
      <c r="N2181" s="87">
        <v>82.240553907686831</v>
      </c>
      <c r="O2181" s="88">
        <v>6.0002897175149297</v>
      </c>
      <c r="P2181" s="89">
        <v>72.960229867251613</v>
      </c>
    </row>
    <row r="2182" spans="1:16">
      <c r="A2182" s="75" t="s">
        <v>13748</v>
      </c>
      <c r="B2182" s="85">
        <v>2178</v>
      </c>
      <c r="C2182" s="85">
        <v>9063</v>
      </c>
      <c r="D2182" s="85">
        <v>2178</v>
      </c>
      <c r="E2182" s="86" t="s">
        <v>13749</v>
      </c>
      <c r="F2182" s="85" t="s">
        <v>55</v>
      </c>
      <c r="G2182" s="86" t="s">
        <v>2748</v>
      </c>
      <c r="H2182" s="85" t="s">
        <v>1</v>
      </c>
      <c r="I2182" s="85">
        <v>1</v>
      </c>
      <c r="J2182" s="88">
        <v>7.3042069897025561</v>
      </c>
      <c r="K2182" s="146">
        <v>27.874473915364398</v>
      </c>
      <c r="L2182" s="147">
        <v>3.5761292097890141E-8</v>
      </c>
      <c r="M2182" s="147">
        <v>0.50856021386334971</v>
      </c>
      <c r="N2182" s="87">
        <v>83.089015333215642</v>
      </c>
      <c r="O2182" s="88">
        <v>6.1956049144886798</v>
      </c>
      <c r="P2182" s="89">
        <v>74.565872391701419</v>
      </c>
    </row>
    <row r="2183" spans="1:16">
      <c r="A2183" s="75" t="s">
        <v>2750</v>
      </c>
      <c r="B2183" s="85">
        <v>2179</v>
      </c>
      <c r="C2183" s="85">
        <v>1392</v>
      </c>
      <c r="D2183" s="85">
        <v>2179</v>
      </c>
      <c r="E2183" s="86" t="s">
        <v>2751</v>
      </c>
      <c r="F2183" s="85" t="s">
        <v>38</v>
      </c>
      <c r="G2183" s="86" t="s">
        <v>2752</v>
      </c>
      <c r="H2183" s="85" t="s">
        <v>1</v>
      </c>
      <c r="I2183" s="85">
        <v>1</v>
      </c>
      <c r="J2183" s="88">
        <v>7.4713768423446032</v>
      </c>
      <c r="K2183" s="146">
        <v>28.217424520951994</v>
      </c>
      <c r="L2183" s="147">
        <v>3.6527633634256531E-8</v>
      </c>
      <c r="M2183" s="147">
        <v>0.51099021402307632</v>
      </c>
      <c r="N2183" s="87">
        <v>83.05650394824761</v>
      </c>
      <c r="O2183" s="88">
        <v>6.2554985091252133</v>
      </c>
      <c r="P2183" s="89">
        <v>75.316178887363307</v>
      </c>
    </row>
    <row r="2184" spans="1:16">
      <c r="A2184" s="75" t="s">
        <v>2753</v>
      </c>
      <c r="B2184" s="85">
        <v>2180</v>
      </c>
      <c r="C2184" s="85">
        <v>1393</v>
      </c>
      <c r="D2184" s="85">
        <v>2180</v>
      </c>
      <c r="E2184" s="86" t="s">
        <v>2751</v>
      </c>
      <c r="F2184" s="85" t="s">
        <v>11</v>
      </c>
      <c r="G2184" s="86" t="s">
        <v>2752</v>
      </c>
      <c r="H2184" s="85" t="s">
        <v>1</v>
      </c>
      <c r="I2184" s="85">
        <v>1</v>
      </c>
      <c r="J2184" s="88">
        <v>6.8728638451394062</v>
      </c>
      <c r="K2184" s="146">
        <v>27.050347919483627</v>
      </c>
      <c r="L2184" s="147">
        <v>3.3781615370922693E-8</v>
      </c>
      <c r="M2184" s="147">
        <v>0.50440291476995847</v>
      </c>
      <c r="N2184" s="87">
        <v>81.913189979679913</v>
      </c>
      <c r="O2184" s="88">
        <v>5.9918168752598131</v>
      </c>
      <c r="P2184" s="89">
        <v>73.148376674699094</v>
      </c>
    </row>
    <row r="2185" spans="1:16">
      <c r="A2185" s="75" t="s">
        <v>13750</v>
      </c>
      <c r="B2185" s="85">
        <v>2181</v>
      </c>
      <c r="C2185" s="85">
        <v>9064</v>
      </c>
      <c r="D2185" s="85">
        <v>2181</v>
      </c>
      <c r="E2185" s="86" t="s">
        <v>13751</v>
      </c>
      <c r="F2185" s="85" t="s">
        <v>55</v>
      </c>
      <c r="G2185" s="86" t="s">
        <v>2752</v>
      </c>
      <c r="H2185" s="85" t="s">
        <v>1</v>
      </c>
      <c r="I2185" s="85">
        <v>1</v>
      </c>
      <c r="J2185" s="88">
        <v>7.2735130231118186</v>
      </c>
      <c r="K2185" s="146">
        <v>27.831597922729248</v>
      </c>
      <c r="L2185" s="147">
        <v>3.5619820998936302E-8</v>
      </c>
      <c r="M2185" s="147">
        <v>0.50881250327203442</v>
      </c>
      <c r="N2185" s="87">
        <v>82.678533094716357</v>
      </c>
      <c r="O2185" s="88">
        <v>6.1683273777015328</v>
      </c>
      <c r="P2185" s="89">
        <v>74.606154062205107</v>
      </c>
    </row>
    <row r="2186" spans="1:16">
      <c r="A2186" s="75" t="s">
        <v>2754</v>
      </c>
      <c r="B2186" s="85">
        <v>2182</v>
      </c>
      <c r="C2186" s="85">
        <v>1394</v>
      </c>
      <c r="D2186" s="85">
        <v>2182</v>
      </c>
      <c r="E2186" s="86" t="s">
        <v>2755</v>
      </c>
      <c r="F2186" s="85" t="s">
        <v>38</v>
      </c>
      <c r="G2186" s="86" t="s">
        <v>2756</v>
      </c>
      <c r="H2186" s="85" t="s">
        <v>1</v>
      </c>
      <c r="I2186" s="85">
        <v>1</v>
      </c>
      <c r="J2186" s="88">
        <v>7.0500135251924272</v>
      </c>
      <c r="K2186" s="146">
        <v>27.624104948424314</v>
      </c>
      <c r="L2186" s="147">
        <v>3.4671657857523517E-8</v>
      </c>
      <c r="M2186" s="147">
        <v>0.48964891565868429</v>
      </c>
      <c r="N2186" s="87">
        <v>77.508239586744281</v>
      </c>
      <c r="O2186" s="88">
        <v>5.882673543154489</v>
      </c>
      <c r="P2186" s="89">
        <v>75.897395870678039</v>
      </c>
    </row>
    <row r="2187" spans="1:16">
      <c r="A2187" s="75" t="s">
        <v>2757</v>
      </c>
      <c r="B2187" s="85">
        <v>2183</v>
      </c>
      <c r="C2187" s="85">
        <v>1395</v>
      </c>
      <c r="D2187" s="85">
        <v>2183</v>
      </c>
      <c r="E2187" s="86" t="s">
        <v>2755</v>
      </c>
      <c r="F2187" s="85" t="s">
        <v>11</v>
      </c>
      <c r="G2187" s="86" t="s">
        <v>2756</v>
      </c>
      <c r="H2187" s="85" t="s">
        <v>1</v>
      </c>
      <c r="I2187" s="85">
        <v>1</v>
      </c>
      <c r="J2187" s="88">
        <v>6.6733023855319589</v>
      </c>
      <c r="K2187" s="146">
        <v>26.774552838258149</v>
      </c>
      <c r="L2187" s="147">
        <v>3.2791480317477497E-8</v>
      </c>
      <c r="M2187" s="147">
        <v>0.4910432232974879</v>
      </c>
      <c r="N2187" s="87">
        <v>77.249935707027134</v>
      </c>
      <c r="O2187" s="88">
        <v>5.8100691685526336</v>
      </c>
      <c r="P2187" s="89">
        <v>75.211313969082212</v>
      </c>
    </row>
    <row r="2188" spans="1:16">
      <c r="A2188" s="75" t="s">
        <v>13752</v>
      </c>
      <c r="B2188" s="85">
        <v>2184</v>
      </c>
      <c r="C2188" s="85">
        <v>9065</v>
      </c>
      <c r="D2188" s="85">
        <v>2184</v>
      </c>
      <c r="E2188" s="86" t="s">
        <v>13753</v>
      </c>
      <c r="F2188" s="85" t="s">
        <v>55</v>
      </c>
      <c r="G2188" s="86" t="s">
        <v>2756</v>
      </c>
      <c r="H2188" s="85" t="s">
        <v>1</v>
      </c>
      <c r="I2188" s="85">
        <v>1</v>
      </c>
      <c r="J2188" s="88">
        <v>6.9254757036433006</v>
      </c>
      <c r="K2188" s="146">
        <v>27.343249518484207</v>
      </c>
      <c r="L2188" s="147">
        <v>3.4050085543060048E-8</v>
      </c>
      <c r="M2188" s="147">
        <v>0.49010986309990229</v>
      </c>
      <c r="N2188" s="87">
        <v>77.422846299710471</v>
      </c>
      <c r="O2188" s="88">
        <v>5.8586710922155136</v>
      </c>
      <c r="P2188" s="89">
        <v>75.671088990142465</v>
      </c>
    </row>
    <row r="2189" spans="1:16">
      <c r="A2189" s="75" t="s">
        <v>2758</v>
      </c>
      <c r="B2189" s="85">
        <v>2185</v>
      </c>
      <c r="C2189" s="85">
        <v>1396</v>
      </c>
      <c r="D2189" s="85">
        <v>2185</v>
      </c>
      <c r="E2189" s="86" t="s">
        <v>2759</v>
      </c>
      <c r="F2189" s="85" t="s">
        <v>283</v>
      </c>
      <c r="G2189" s="86" t="s">
        <v>2760</v>
      </c>
      <c r="H2189" s="85" t="s">
        <v>1</v>
      </c>
      <c r="I2189" s="85">
        <v>1</v>
      </c>
      <c r="J2189" s="88">
        <v>7.0571658782949998</v>
      </c>
      <c r="K2189" s="146">
        <v>11.145851494163905</v>
      </c>
      <c r="L2189" s="147">
        <v>4.3093658994524709E-8</v>
      </c>
      <c r="M2189" s="147">
        <v>0.32300067401517829</v>
      </c>
      <c r="N2189" s="87">
        <v>68.395429911519869</v>
      </c>
      <c r="O2189" s="88">
        <v>6.0157323974895034</v>
      </c>
      <c r="P2189" s="89">
        <v>87.955180708298627</v>
      </c>
    </row>
    <row r="2190" spans="1:16">
      <c r="A2190" s="75" t="s">
        <v>2765</v>
      </c>
      <c r="B2190" s="85">
        <v>2186</v>
      </c>
      <c r="C2190" s="85">
        <v>1400</v>
      </c>
      <c r="D2190" s="85">
        <v>2186</v>
      </c>
      <c r="E2190" s="86" t="s">
        <v>2759</v>
      </c>
      <c r="F2190" s="85" t="s">
        <v>38</v>
      </c>
      <c r="G2190" s="86" t="s">
        <v>2760</v>
      </c>
      <c r="H2190" s="85" t="s">
        <v>1</v>
      </c>
      <c r="I2190" s="85">
        <v>1</v>
      </c>
      <c r="J2190" s="88">
        <v>6.923175673342258</v>
      </c>
      <c r="K2190" s="146">
        <v>11.439774331864822</v>
      </c>
      <c r="L2190" s="147">
        <v>4.3339810258854429E-8</v>
      </c>
      <c r="M2190" s="147">
        <v>0.35050488044506167</v>
      </c>
      <c r="N2190" s="87">
        <v>70.057977246764068</v>
      </c>
      <c r="O2190" s="88">
        <v>6.0041974745461637</v>
      </c>
      <c r="P2190" s="89">
        <v>85.70326621617518</v>
      </c>
    </row>
    <row r="2191" spans="1:16">
      <c r="A2191" s="75" t="s">
        <v>2769</v>
      </c>
      <c r="B2191" s="85">
        <v>2187</v>
      </c>
      <c r="C2191" s="85">
        <v>1404</v>
      </c>
      <c r="D2191" s="85">
        <v>2187</v>
      </c>
      <c r="E2191" s="86" t="s">
        <v>2759</v>
      </c>
      <c r="F2191" s="85" t="s">
        <v>11</v>
      </c>
      <c r="G2191" s="86" t="s">
        <v>2760</v>
      </c>
      <c r="H2191" s="85" t="s">
        <v>1</v>
      </c>
      <c r="I2191" s="85">
        <v>1</v>
      </c>
      <c r="J2191" s="88">
        <v>2.75875141000484</v>
      </c>
      <c r="K2191" s="146">
        <v>3.6738277556289769</v>
      </c>
      <c r="L2191" s="147">
        <v>1.890153852557793E-8</v>
      </c>
      <c r="M2191" s="147">
        <v>0.2215927315318218</v>
      </c>
      <c r="N2191" s="87">
        <v>39.201791882853477</v>
      </c>
      <c r="O2191" s="88">
        <v>2.2913402749957128</v>
      </c>
      <c r="P2191" s="89">
        <v>58.449886215479985</v>
      </c>
    </row>
    <row r="2192" spans="1:16">
      <c r="A2192" s="75" t="s">
        <v>2773</v>
      </c>
      <c r="B2192" s="85">
        <v>2188</v>
      </c>
      <c r="C2192" s="85">
        <v>1408</v>
      </c>
      <c r="D2192" s="85">
        <v>2188</v>
      </c>
      <c r="E2192" s="86" t="s">
        <v>2759</v>
      </c>
      <c r="F2192" s="85" t="s">
        <v>318</v>
      </c>
      <c r="G2192" s="86" t="s">
        <v>2760</v>
      </c>
      <c r="H2192" s="85" t="s">
        <v>1</v>
      </c>
      <c r="I2192" s="85">
        <v>1</v>
      </c>
      <c r="J2192" s="88">
        <v>4.1503470480509694</v>
      </c>
      <c r="K2192" s="146">
        <v>4.3830985759339223</v>
      </c>
      <c r="L2192" s="147">
        <v>2.442688930127728E-8</v>
      </c>
      <c r="M2192" s="147">
        <v>0.47299596000594651</v>
      </c>
      <c r="N2192" s="87">
        <v>61.367023467797807</v>
      </c>
      <c r="O2192" s="88">
        <v>3.542587381210681</v>
      </c>
      <c r="P2192" s="89">
        <v>57.727867200038553</v>
      </c>
    </row>
    <row r="2193" spans="1:16">
      <c r="A2193" s="75" t="s">
        <v>13754</v>
      </c>
      <c r="B2193" s="85">
        <v>2189</v>
      </c>
      <c r="C2193" s="85">
        <v>9066</v>
      </c>
      <c r="D2193" s="85">
        <v>2189</v>
      </c>
      <c r="E2193" s="86" t="s">
        <v>13755</v>
      </c>
      <c r="F2193" s="85" t="s">
        <v>55</v>
      </c>
      <c r="G2193" s="86" t="s">
        <v>2760</v>
      </c>
      <c r="H2193" s="85" t="s">
        <v>1</v>
      </c>
      <c r="I2193" s="85">
        <v>1</v>
      </c>
      <c r="J2193" s="88">
        <v>5.9366225871244627</v>
      </c>
      <c r="K2193" s="146">
        <v>8.9118570999126252</v>
      </c>
      <c r="L2193" s="147">
        <v>3.6451801679262343E-8</v>
      </c>
      <c r="M2193" s="147">
        <v>0.34498801218932151</v>
      </c>
      <c r="N2193" s="87">
        <v>63.753311575898977</v>
      </c>
      <c r="O2193" s="88">
        <v>5.0644897293281268</v>
      </c>
      <c r="P2193" s="89">
        <v>79.438849592915659</v>
      </c>
    </row>
    <row r="2194" spans="1:16">
      <c r="A2194" s="75" t="s">
        <v>2777</v>
      </c>
      <c r="B2194" s="85">
        <v>2190</v>
      </c>
      <c r="C2194" s="85">
        <v>1412</v>
      </c>
      <c r="D2194" s="85">
        <v>2190</v>
      </c>
      <c r="E2194" s="86" t="s">
        <v>2778</v>
      </c>
      <c r="F2194" s="85" t="s">
        <v>38</v>
      </c>
      <c r="G2194" s="86" t="s">
        <v>2779</v>
      </c>
      <c r="H2194" s="85" t="s">
        <v>1042</v>
      </c>
      <c r="I2194" s="85">
        <v>1</v>
      </c>
      <c r="J2194" s="88">
        <v>192.75211474054009</v>
      </c>
      <c r="K2194" s="146">
        <v>381.63473028088924</v>
      </c>
      <c r="L2194" s="147">
        <v>9.2474596000463812E-7</v>
      </c>
      <c r="M2194" s="147">
        <v>16.438385268286439</v>
      </c>
      <c r="N2194" s="87">
        <v>2360.8357394042391</v>
      </c>
      <c r="O2194" s="88">
        <v>169.30332559997331</v>
      </c>
      <c r="P2194" s="89">
        <v>71.713301681334798</v>
      </c>
    </row>
    <row r="2195" spans="1:16">
      <c r="A2195" s="75" t="s">
        <v>2780</v>
      </c>
      <c r="B2195" s="85">
        <v>2191</v>
      </c>
      <c r="C2195" s="85">
        <v>1413</v>
      </c>
      <c r="D2195" s="85">
        <v>2191</v>
      </c>
      <c r="E2195" s="86" t="s">
        <v>2778</v>
      </c>
      <c r="F2195" s="85" t="s">
        <v>11</v>
      </c>
      <c r="G2195" s="86" t="s">
        <v>2779</v>
      </c>
      <c r="H2195" s="85" t="s">
        <v>1042</v>
      </c>
      <c r="I2195" s="85">
        <v>1</v>
      </c>
      <c r="J2195" s="88">
        <v>187.64763027982241</v>
      </c>
      <c r="K2195" s="146">
        <v>373.38993751500033</v>
      </c>
      <c r="L2195" s="147">
        <v>9.0444513676269961E-7</v>
      </c>
      <c r="M2195" s="147">
        <v>16.326002112140529</v>
      </c>
      <c r="N2195" s="87">
        <v>2352.048600763289</v>
      </c>
      <c r="O2195" s="88">
        <v>165.03979949505</v>
      </c>
      <c r="P2195" s="89">
        <v>70.168532844725718</v>
      </c>
    </row>
    <row r="2196" spans="1:16">
      <c r="A2196" s="75" t="s">
        <v>13756</v>
      </c>
      <c r="B2196" s="85">
        <v>2192</v>
      </c>
      <c r="C2196" s="85">
        <v>9067</v>
      </c>
      <c r="D2196" s="85">
        <v>2192</v>
      </c>
      <c r="E2196" s="86" t="s">
        <v>13757</v>
      </c>
      <c r="F2196" s="85" t="s">
        <v>55</v>
      </c>
      <c r="G2196" s="86" t="s">
        <v>2779</v>
      </c>
      <c r="H2196" s="85" t="s">
        <v>1042</v>
      </c>
      <c r="I2196" s="85">
        <v>1</v>
      </c>
      <c r="J2196" s="88">
        <v>196.47988090545951</v>
      </c>
      <c r="K2196" s="146">
        <v>385.92787210268847</v>
      </c>
      <c r="L2196" s="147">
        <v>9.4742777662740597E-7</v>
      </c>
      <c r="M2196" s="147">
        <v>17.139199966848739</v>
      </c>
      <c r="N2196" s="87">
        <v>2438.60058644731</v>
      </c>
      <c r="O2196" s="88">
        <v>172.80807651590041</v>
      </c>
      <c r="P2196" s="89">
        <v>70.86362460350955</v>
      </c>
    </row>
    <row r="2197" spans="1:16">
      <c r="A2197" s="75" t="s">
        <v>2789</v>
      </c>
      <c r="B2197" s="85">
        <v>2193</v>
      </c>
      <c r="C2197" s="85">
        <v>1418</v>
      </c>
      <c r="D2197" s="85">
        <v>2193</v>
      </c>
      <c r="E2197" s="86" t="s">
        <v>2790</v>
      </c>
      <c r="F2197" s="85" t="s">
        <v>32</v>
      </c>
      <c r="G2197" s="86" t="s">
        <v>2791</v>
      </c>
      <c r="H2197" s="85" t="s">
        <v>1</v>
      </c>
      <c r="I2197" s="85">
        <v>1</v>
      </c>
      <c r="J2197" s="88">
        <v>7.9045659401846685E-3</v>
      </c>
      <c r="K2197" s="146">
        <v>1.9803094996498381E-2</v>
      </c>
      <c r="L2197" s="147">
        <v>4.9390820388998729E-11</v>
      </c>
      <c r="M2197" s="147">
        <v>3.297089368570481E-3</v>
      </c>
      <c r="N2197" s="87">
        <v>9.6988416770957112E-2</v>
      </c>
      <c r="O2197" s="88">
        <v>7.1476087147002163E-3</v>
      </c>
      <c r="P2197" s="89">
        <v>73.695488107406106</v>
      </c>
    </row>
    <row r="2198" spans="1:16">
      <c r="A2198" s="75" t="s">
        <v>2792</v>
      </c>
      <c r="B2198" s="85">
        <v>2194</v>
      </c>
      <c r="C2198" s="85">
        <v>1419</v>
      </c>
      <c r="D2198" s="85">
        <v>2194</v>
      </c>
      <c r="E2198" s="86" t="s">
        <v>2790</v>
      </c>
      <c r="F2198" s="85" t="s">
        <v>38</v>
      </c>
      <c r="G2198" s="86" t="s">
        <v>2791</v>
      </c>
      <c r="H2198" s="85" t="s">
        <v>1</v>
      </c>
      <c r="I2198" s="85">
        <v>1</v>
      </c>
      <c r="J2198" s="88">
        <v>8.066957993523801E-3</v>
      </c>
      <c r="K2198" s="146">
        <v>2.0116900577663344E-2</v>
      </c>
      <c r="L2198" s="147">
        <v>5.0447554517538301E-11</v>
      </c>
      <c r="M2198" s="147">
        <v>3.3207860257665469E-3</v>
      </c>
      <c r="N2198" s="87">
        <v>9.9760673249286003E-2</v>
      </c>
      <c r="O2198" s="88">
        <v>7.2800553667828408E-3</v>
      </c>
      <c r="P2198" s="89">
        <v>72.975202849635394</v>
      </c>
    </row>
    <row r="2199" spans="1:16">
      <c r="A2199" s="75" t="s">
        <v>13758</v>
      </c>
      <c r="B2199" s="85">
        <v>2195</v>
      </c>
      <c r="C2199" s="85">
        <v>9068</v>
      </c>
      <c r="D2199" s="85">
        <v>2195</v>
      </c>
      <c r="E2199" s="86" t="s">
        <v>13759</v>
      </c>
      <c r="F2199" s="85" t="s">
        <v>32</v>
      </c>
      <c r="G2199" s="86" t="s">
        <v>2791</v>
      </c>
      <c r="H2199" s="85" t="s">
        <v>1</v>
      </c>
      <c r="I2199" s="85">
        <v>1</v>
      </c>
      <c r="J2199" s="88">
        <v>1.0980982351825959E-2</v>
      </c>
      <c r="K2199" s="146">
        <v>2.316709867022812E-2</v>
      </c>
      <c r="L2199" s="147">
        <v>6.4318654371274656E-11</v>
      </c>
      <c r="M2199" s="147">
        <v>3.7368309037534471E-3</v>
      </c>
      <c r="N2199" s="87">
        <v>0.14481815181082569</v>
      </c>
      <c r="O2199" s="88">
        <v>9.9036530141904163E-3</v>
      </c>
      <c r="P2199" s="89">
        <v>68.386820922334692</v>
      </c>
    </row>
    <row r="2200" spans="1:16">
      <c r="A2200" s="75" t="s">
        <v>13760</v>
      </c>
      <c r="B2200" s="85">
        <v>2196</v>
      </c>
      <c r="C2200" s="85">
        <v>9069</v>
      </c>
      <c r="D2200" s="85">
        <v>2196</v>
      </c>
      <c r="E2200" s="86" t="s">
        <v>13759</v>
      </c>
      <c r="F2200" s="85" t="s">
        <v>38</v>
      </c>
      <c r="G2200" s="86" t="s">
        <v>2791</v>
      </c>
      <c r="H2200" s="85" t="s">
        <v>1</v>
      </c>
      <c r="I2200" s="85">
        <v>1</v>
      </c>
      <c r="J2200" s="88">
        <v>1.089848208001592E-2</v>
      </c>
      <c r="K2200" s="146">
        <v>2.3229824083546208E-2</v>
      </c>
      <c r="L2200" s="147">
        <v>6.4236385382454921E-11</v>
      </c>
      <c r="M2200" s="147">
        <v>3.7184975024590851E-3</v>
      </c>
      <c r="N2200" s="87">
        <v>0.14304226778535031</v>
      </c>
      <c r="O2200" s="88">
        <v>9.8491761169419018E-3</v>
      </c>
      <c r="P2200" s="89">
        <v>68.855005373108355</v>
      </c>
    </row>
    <row r="2201" spans="1:16">
      <c r="A2201" s="75" t="s">
        <v>2781</v>
      </c>
      <c r="B2201" s="85">
        <v>2197</v>
      </c>
      <c r="C2201" s="85">
        <v>1414</v>
      </c>
      <c r="D2201" s="85">
        <v>2197</v>
      </c>
      <c r="E2201" s="86" t="s">
        <v>2782</v>
      </c>
      <c r="F2201" s="85" t="s">
        <v>38</v>
      </c>
      <c r="G2201" s="86" t="s">
        <v>2783</v>
      </c>
      <c r="H2201" s="85" t="s">
        <v>1</v>
      </c>
      <c r="I2201" s="85">
        <v>1</v>
      </c>
      <c r="J2201" s="88">
        <v>0.26565312742092068</v>
      </c>
      <c r="K2201" s="146">
        <v>0.23908798585870317</v>
      </c>
      <c r="L2201" s="147">
        <v>1.0259654379341539E-9</v>
      </c>
      <c r="M2201" s="147">
        <v>2.2817970976161551E-2</v>
      </c>
      <c r="N2201" s="87">
        <v>2.6680529405866169</v>
      </c>
      <c r="O2201" s="88">
        <v>0.24898856076344331</v>
      </c>
      <c r="P2201" s="89">
        <v>93.322196488612008</v>
      </c>
    </row>
    <row r="2202" spans="1:16">
      <c r="A2202" s="75" t="s">
        <v>2784</v>
      </c>
      <c r="B2202" s="85">
        <v>2198</v>
      </c>
      <c r="C2202" s="85">
        <v>1415</v>
      </c>
      <c r="D2202" s="85">
        <v>2198</v>
      </c>
      <c r="E2202" s="86" t="s">
        <v>2782</v>
      </c>
      <c r="F2202" s="85" t="s">
        <v>11</v>
      </c>
      <c r="G2202" s="86" t="s">
        <v>2783</v>
      </c>
      <c r="H2202" s="85" t="s">
        <v>1</v>
      </c>
      <c r="I2202" s="85">
        <v>1</v>
      </c>
      <c r="J2202" s="88">
        <v>0.25045253219888253</v>
      </c>
      <c r="K2202" s="146">
        <v>0.21301853463604972</v>
      </c>
      <c r="L2202" s="147">
        <v>9.4048911007115314E-10</v>
      </c>
      <c r="M2202" s="147">
        <v>2.237238098107025E-2</v>
      </c>
      <c r="N2202" s="87">
        <v>2.625548541173238</v>
      </c>
      <c r="O2202" s="88">
        <v>0.2347512211122911</v>
      </c>
      <c r="P2202" s="89">
        <v>89.410352705721252</v>
      </c>
    </row>
    <row r="2203" spans="1:16">
      <c r="A2203" s="75" t="s">
        <v>13761</v>
      </c>
      <c r="B2203" s="85">
        <v>2199</v>
      </c>
      <c r="C2203" s="85">
        <v>9070</v>
      </c>
      <c r="D2203" s="85">
        <v>2199</v>
      </c>
      <c r="E2203" s="86" t="s">
        <v>13762</v>
      </c>
      <c r="F2203" s="85" t="s">
        <v>55</v>
      </c>
      <c r="G2203" s="86" t="s">
        <v>2783</v>
      </c>
      <c r="H2203" s="85" t="s">
        <v>1</v>
      </c>
      <c r="I2203" s="85">
        <v>1</v>
      </c>
      <c r="J2203" s="88">
        <v>0.33030783492823501</v>
      </c>
      <c r="K2203" s="146">
        <v>0.31258579163385919</v>
      </c>
      <c r="L2203" s="147">
        <v>1.3340281185895959E-9</v>
      </c>
      <c r="M2203" s="147">
        <v>3.2030959372668318E-2</v>
      </c>
      <c r="N2203" s="87">
        <v>3.6893276751976418</v>
      </c>
      <c r="O2203" s="88">
        <v>0.30743154649364729</v>
      </c>
      <c r="P2203" s="89">
        <v>83.329965120861161</v>
      </c>
    </row>
    <row r="2204" spans="1:16">
      <c r="A2204" s="75" t="s">
        <v>2785</v>
      </c>
      <c r="B2204" s="85">
        <v>2200</v>
      </c>
      <c r="C2204" s="85">
        <v>1416</v>
      </c>
      <c r="D2204" s="85">
        <v>2200</v>
      </c>
      <c r="E2204" s="86" t="s">
        <v>2786</v>
      </c>
      <c r="F2204" s="85" t="s">
        <v>32</v>
      </c>
      <c r="G2204" s="86" t="s">
        <v>2787</v>
      </c>
      <c r="H2204" s="85" t="s">
        <v>260</v>
      </c>
      <c r="I2204" s="85">
        <v>1</v>
      </c>
      <c r="J2204" s="88">
        <v>18958634.227520771</v>
      </c>
      <c r="K2204" s="146">
        <v>61401424.488391057</v>
      </c>
      <c r="L2204" s="147">
        <v>0.124312476926947</v>
      </c>
      <c r="M2204" s="147">
        <v>1835726.7262906779</v>
      </c>
      <c r="N2204" s="87">
        <v>210451894.80207819</v>
      </c>
      <c r="O2204" s="88">
        <v>17039030.434314322</v>
      </c>
      <c r="P2204" s="89">
        <v>80.964015317319266</v>
      </c>
    </row>
    <row r="2205" spans="1:16">
      <c r="A2205" s="75" t="s">
        <v>2788</v>
      </c>
      <c r="B2205" s="85">
        <v>2201</v>
      </c>
      <c r="C2205" s="85">
        <v>1417</v>
      </c>
      <c r="D2205" s="85">
        <v>2201</v>
      </c>
      <c r="E2205" s="86" t="s">
        <v>2786</v>
      </c>
      <c r="F2205" s="85" t="s">
        <v>38</v>
      </c>
      <c r="G2205" s="86" t="s">
        <v>2787</v>
      </c>
      <c r="H2205" s="85" t="s">
        <v>260</v>
      </c>
      <c r="I2205" s="85">
        <v>1</v>
      </c>
      <c r="J2205" s="88">
        <v>19612177.28427387</v>
      </c>
      <c r="K2205" s="146">
        <v>62664327.780293249</v>
      </c>
      <c r="L2205" s="147">
        <v>0.12856527894736849</v>
      </c>
      <c r="M2205" s="147">
        <v>1931093.374228844</v>
      </c>
      <c r="N2205" s="87">
        <v>221608776.7781136</v>
      </c>
      <c r="O2205" s="88">
        <v>17572058.917413939</v>
      </c>
      <c r="P2205" s="89">
        <v>79.29315423733425</v>
      </c>
    </row>
    <row r="2206" spans="1:16">
      <c r="A2206" s="75" t="s">
        <v>13763</v>
      </c>
      <c r="B2206" s="85">
        <v>2202</v>
      </c>
      <c r="C2206" s="85">
        <v>9071</v>
      </c>
      <c r="D2206" s="85">
        <v>2202</v>
      </c>
      <c r="E2206" s="86" t="s">
        <v>13764</v>
      </c>
      <c r="F2206" s="85" t="s">
        <v>55</v>
      </c>
      <c r="G2206" s="86" t="s">
        <v>2787</v>
      </c>
      <c r="H2206" s="85" t="s">
        <v>260</v>
      </c>
      <c r="I2206" s="85">
        <v>1</v>
      </c>
      <c r="J2206" s="88">
        <v>19608202.440877281</v>
      </c>
      <c r="K2206" s="146">
        <v>62656646.813050926</v>
      </c>
      <c r="L2206" s="147">
        <v>0.12853941344110531</v>
      </c>
      <c r="M2206" s="147">
        <v>1930513.3550749479</v>
      </c>
      <c r="N2206" s="87">
        <v>221540920.71539399</v>
      </c>
      <c r="O2206" s="88">
        <v>17568817.042644762</v>
      </c>
      <c r="P2206" s="89">
        <v>79.302807742750218</v>
      </c>
    </row>
    <row r="2207" spans="1:16">
      <c r="A2207" s="75" t="s">
        <v>2793</v>
      </c>
      <c r="B2207" s="85">
        <v>2203</v>
      </c>
      <c r="C2207" s="85">
        <v>1420</v>
      </c>
      <c r="D2207" s="85">
        <v>2203</v>
      </c>
      <c r="E2207" s="86" t="s">
        <v>2794</v>
      </c>
      <c r="F2207" s="85" t="s">
        <v>509</v>
      </c>
      <c r="G2207" s="86" t="s">
        <v>2795</v>
      </c>
      <c r="H2207" s="85" t="s">
        <v>1</v>
      </c>
      <c r="I2207" s="85">
        <v>1</v>
      </c>
      <c r="J2207" s="88">
        <v>2.6992927057135109E-2</v>
      </c>
      <c r="K2207" s="146">
        <v>3.889650454068138E-2</v>
      </c>
      <c r="L2207" s="147">
        <v>1.6039295718120601E-10</v>
      </c>
      <c r="M2207" s="147">
        <v>2.7919399180596069E-3</v>
      </c>
      <c r="N2207" s="87">
        <v>0.31911080412637499</v>
      </c>
      <c r="O2207" s="88">
        <v>2.441712271435998E-2</v>
      </c>
      <c r="P2207" s="89">
        <v>76.516126682725087</v>
      </c>
    </row>
    <row r="2208" spans="1:16">
      <c r="A2208" s="75" t="s">
        <v>2796</v>
      </c>
      <c r="B2208" s="85">
        <v>2204</v>
      </c>
      <c r="C2208" s="85">
        <v>1421</v>
      </c>
      <c r="D2208" s="85">
        <v>2204</v>
      </c>
      <c r="E2208" s="86" t="s">
        <v>2794</v>
      </c>
      <c r="F2208" s="85" t="s">
        <v>32</v>
      </c>
      <c r="G2208" s="86" t="s">
        <v>2795</v>
      </c>
      <c r="H2208" s="85" t="s">
        <v>1</v>
      </c>
      <c r="I2208" s="85">
        <v>1</v>
      </c>
      <c r="J2208" s="88">
        <v>2.716361616953384E-2</v>
      </c>
      <c r="K2208" s="146">
        <v>3.9028416721710917E-2</v>
      </c>
      <c r="L2208" s="147">
        <v>1.5999507256899029E-10</v>
      </c>
      <c r="M2208" s="147">
        <v>2.8314957882977039E-3</v>
      </c>
      <c r="N2208" s="87">
        <v>0.4030086129100019</v>
      </c>
      <c r="O2208" s="88">
        <v>2.4456218771942251E-2</v>
      </c>
      <c r="P2208" s="89">
        <v>60.684109442106902</v>
      </c>
    </row>
    <row r="2209" spans="1:16">
      <c r="A2209" s="75" t="s">
        <v>2797</v>
      </c>
      <c r="B2209" s="85">
        <v>2205</v>
      </c>
      <c r="C2209" s="85">
        <v>1422</v>
      </c>
      <c r="D2209" s="85">
        <v>2205</v>
      </c>
      <c r="E2209" s="86" t="s">
        <v>2794</v>
      </c>
      <c r="F2209" s="85" t="s">
        <v>38</v>
      </c>
      <c r="G2209" s="86" t="s">
        <v>2795</v>
      </c>
      <c r="H2209" s="85" t="s">
        <v>1</v>
      </c>
      <c r="I2209" s="85">
        <v>1</v>
      </c>
      <c r="J2209" s="88">
        <v>4.6315239481706218E-2</v>
      </c>
      <c r="K2209" s="146">
        <v>6.4375273624324658E-2</v>
      </c>
      <c r="L2209" s="147">
        <v>2.4149950508944362E-10</v>
      </c>
      <c r="M2209" s="147">
        <v>3.7173629329690459E-3</v>
      </c>
      <c r="N2209" s="87">
        <v>0.58871618050899621</v>
      </c>
      <c r="O2209" s="88">
        <v>4.1568482370419678E-2</v>
      </c>
      <c r="P2209" s="89">
        <v>70.608696935219484</v>
      </c>
    </row>
    <row r="2210" spans="1:16">
      <c r="A2210" s="75" t="s">
        <v>13765</v>
      </c>
      <c r="B2210" s="85">
        <v>2206</v>
      </c>
      <c r="C2210" s="85">
        <v>9072</v>
      </c>
      <c r="D2210" s="85">
        <v>2206</v>
      </c>
      <c r="E2210" s="86" t="s">
        <v>13766</v>
      </c>
      <c r="F2210" s="85" t="s">
        <v>55</v>
      </c>
      <c r="G2210" s="86" t="s">
        <v>2795</v>
      </c>
      <c r="H2210" s="85" t="s">
        <v>1</v>
      </c>
      <c r="I2210" s="85">
        <v>1</v>
      </c>
      <c r="J2210" s="88">
        <v>0.11480928273372749</v>
      </c>
      <c r="K2210" s="146">
        <v>0.14450224021158109</v>
      </c>
      <c r="L2210" s="147">
        <v>5.7131089707297916E-10</v>
      </c>
      <c r="M2210" s="147">
        <v>1.3040845569488049E-2</v>
      </c>
      <c r="N2210" s="87">
        <v>1.61958269420385</v>
      </c>
      <c r="O2210" s="88">
        <v>0.1036128748207938</v>
      </c>
      <c r="P2210" s="89">
        <v>63.975044430644239</v>
      </c>
    </row>
    <row r="2211" spans="1:16">
      <c r="A2211" s="75" t="s">
        <v>2800</v>
      </c>
      <c r="B2211" s="85">
        <v>2207</v>
      </c>
      <c r="C2211" s="85">
        <v>1424</v>
      </c>
      <c r="D2211" s="85">
        <v>2207</v>
      </c>
      <c r="E2211" s="86" t="s">
        <v>2801</v>
      </c>
      <c r="F2211" s="85" t="s">
        <v>55</v>
      </c>
      <c r="G2211" s="86" t="s">
        <v>2801</v>
      </c>
      <c r="H2211" s="85" t="s">
        <v>1</v>
      </c>
      <c r="I2211" s="85">
        <v>1</v>
      </c>
      <c r="J2211" s="88">
        <v>3.3595308150954142</v>
      </c>
      <c r="K2211" s="146">
        <v>4.6437297258809229</v>
      </c>
      <c r="L2211" s="147">
        <v>2.078807890085512E-8</v>
      </c>
      <c r="M2211" s="147">
        <v>0.37865233523707659</v>
      </c>
      <c r="N2211" s="87">
        <v>56.748964968403648</v>
      </c>
      <c r="O2211" s="88">
        <v>2.9009758582344989</v>
      </c>
      <c r="P2211" s="89">
        <v>51.119449664847401</v>
      </c>
    </row>
    <row r="2212" spans="1:16">
      <c r="A2212" s="75" t="s">
        <v>13767</v>
      </c>
      <c r="B2212" s="85">
        <v>2208</v>
      </c>
      <c r="C2212" s="85">
        <v>9073</v>
      </c>
      <c r="D2212" s="85">
        <v>2208</v>
      </c>
      <c r="E2212" s="86" t="s">
        <v>13768</v>
      </c>
      <c r="F2212" s="85" t="s">
        <v>55</v>
      </c>
      <c r="G2212" s="86" t="s">
        <v>2801</v>
      </c>
      <c r="H2212" s="85" t="s">
        <v>1</v>
      </c>
      <c r="I2212" s="85">
        <v>1</v>
      </c>
      <c r="J2212" s="88">
        <v>3.4597735339695599</v>
      </c>
      <c r="K2212" s="146">
        <v>4.7656659924944096</v>
      </c>
      <c r="L2212" s="147">
        <v>2.12856058814387E-8</v>
      </c>
      <c r="M2212" s="147">
        <v>0.39224231582835772</v>
      </c>
      <c r="N2212" s="87">
        <v>58.2505975993706</v>
      </c>
      <c r="O2212" s="88">
        <v>2.9918073703645391</v>
      </c>
      <c r="P2212" s="89">
        <v>51.360972997071293</v>
      </c>
    </row>
    <row r="2213" spans="1:16">
      <c r="A2213" s="75" t="s">
        <v>3718</v>
      </c>
      <c r="B2213" s="85">
        <v>2209</v>
      </c>
      <c r="C2213" s="85">
        <v>2021</v>
      </c>
      <c r="D2213" s="85">
        <v>2209</v>
      </c>
      <c r="E2213" s="86" t="s">
        <v>3719</v>
      </c>
      <c r="F2213" s="85" t="s">
        <v>38</v>
      </c>
      <c r="G2213" s="86" t="s">
        <v>3720</v>
      </c>
      <c r="H2213" s="85" t="s">
        <v>1</v>
      </c>
      <c r="I2213" s="85">
        <v>1</v>
      </c>
      <c r="J2213" s="88">
        <v>4.4430689443854498E-4</v>
      </c>
      <c r="K2213" s="146">
        <v>5.2665371713506062E-4</v>
      </c>
      <c r="L2213" s="147">
        <v>1.139689249122156E-9</v>
      </c>
      <c r="M2213" s="147">
        <v>5.7243655387478717E-5</v>
      </c>
      <c r="N2213" s="87">
        <v>6.0557568792159152E-3</v>
      </c>
      <c r="O2213" s="88">
        <v>3.6899132944320518E-4</v>
      </c>
      <c r="P2213" s="89">
        <v>60.932322218817561</v>
      </c>
    </row>
    <row r="2214" spans="1:16">
      <c r="A2214" s="75" t="s">
        <v>3723</v>
      </c>
      <c r="B2214" s="85">
        <v>2210</v>
      </c>
      <c r="C2214" s="85">
        <v>2023</v>
      </c>
      <c r="D2214" s="85">
        <v>2210</v>
      </c>
      <c r="E2214" s="86" t="s">
        <v>3719</v>
      </c>
      <c r="F2214" s="85" t="s">
        <v>3724</v>
      </c>
      <c r="G2214" s="86" t="s">
        <v>3720</v>
      </c>
      <c r="H2214" s="85" t="s">
        <v>1</v>
      </c>
      <c r="I2214" s="85">
        <v>1</v>
      </c>
      <c r="J2214" s="88">
        <v>4.4430085226856991E-4</v>
      </c>
      <c r="K2214" s="146">
        <v>5.2664684340086193E-4</v>
      </c>
      <c r="L2214" s="147">
        <v>1.13968922443493E-9</v>
      </c>
      <c r="M2214" s="147">
        <v>5.7242902727958268E-5</v>
      </c>
      <c r="N2214" s="87">
        <v>6.0556705847599106E-3</v>
      </c>
      <c r="O2214" s="88">
        <v>3.6898587460683032E-4</v>
      </c>
      <c r="P2214" s="89">
        <v>60.932289734425758</v>
      </c>
    </row>
    <row r="2215" spans="1:16">
      <c r="A2215" s="75" t="s">
        <v>9036</v>
      </c>
      <c r="B2215" s="85">
        <v>2211</v>
      </c>
      <c r="C2215" s="85">
        <v>5929</v>
      </c>
      <c r="D2215" s="85">
        <v>2211</v>
      </c>
      <c r="E2215" s="86" t="s">
        <v>9037</v>
      </c>
      <c r="F2215" s="85" t="s">
        <v>429</v>
      </c>
      <c r="G2215" s="86" t="s">
        <v>3720</v>
      </c>
      <c r="H2215" s="85" t="s">
        <v>1</v>
      </c>
      <c r="I2215" s="85">
        <v>1</v>
      </c>
      <c r="J2215" s="88">
        <v>3.715017333407452E-2</v>
      </c>
      <c r="K2215" s="146">
        <v>3.7497795006751669E-2</v>
      </c>
      <c r="L2215" s="147">
        <v>7.9607091518535546E-9</v>
      </c>
      <c r="M2215" s="147">
        <v>4.8034701228282326E-3</v>
      </c>
      <c r="N2215" s="87">
        <v>0.52929087318146639</v>
      </c>
      <c r="O2215" s="88">
        <v>3.2373390653422297E-2</v>
      </c>
      <c r="P2215" s="89">
        <v>61.16370467306951</v>
      </c>
    </row>
    <row r="2216" spans="1:16">
      <c r="A2216" s="75" t="s">
        <v>9044</v>
      </c>
      <c r="B2216" s="85">
        <v>2212</v>
      </c>
      <c r="C2216" s="85">
        <v>5933</v>
      </c>
      <c r="D2216" s="85">
        <v>2212</v>
      </c>
      <c r="E2216" s="86" t="s">
        <v>9037</v>
      </c>
      <c r="F2216" s="85" t="s">
        <v>38</v>
      </c>
      <c r="G2216" s="86" t="s">
        <v>3720</v>
      </c>
      <c r="H2216" s="85" t="s">
        <v>1</v>
      </c>
      <c r="I2216" s="85">
        <v>1</v>
      </c>
      <c r="J2216" s="88">
        <v>3.8144319576723748E-2</v>
      </c>
      <c r="K2216" s="146">
        <v>4.0248525857363063E-2</v>
      </c>
      <c r="L2216" s="147">
        <v>7.9704450618425728E-9</v>
      </c>
      <c r="M2216" s="147">
        <v>4.9090429993678521E-3</v>
      </c>
      <c r="N2216" s="87">
        <v>0.54184739007494431</v>
      </c>
      <c r="O2216" s="88">
        <v>3.3578783863578793E-2</v>
      </c>
      <c r="P2216" s="89">
        <v>61.970924800310328</v>
      </c>
    </row>
    <row r="2217" spans="1:16">
      <c r="A2217" s="75" t="s">
        <v>9051</v>
      </c>
      <c r="B2217" s="85">
        <v>2213</v>
      </c>
      <c r="C2217" s="85">
        <v>5938</v>
      </c>
      <c r="D2217" s="85">
        <v>2213</v>
      </c>
      <c r="E2217" s="86" t="s">
        <v>9049</v>
      </c>
      <c r="F2217" s="85" t="s">
        <v>38</v>
      </c>
      <c r="G2217" s="86" t="s">
        <v>3720</v>
      </c>
      <c r="H2217" s="85" t="s">
        <v>1</v>
      </c>
      <c r="I2217" s="85">
        <v>1</v>
      </c>
      <c r="J2217" s="88">
        <v>2.9474782197370739E-2</v>
      </c>
      <c r="K2217" s="146">
        <v>3.035914969366435E-2</v>
      </c>
      <c r="L2217" s="147">
        <v>5.4370156111332093E-9</v>
      </c>
      <c r="M2217" s="147">
        <v>3.9496324437049493E-3</v>
      </c>
      <c r="N2217" s="87">
        <v>0.42241948404029223</v>
      </c>
      <c r="O2217" s="88">
        <v>2.6556584393782431E-2</v>
      </c>
      <c r="P2217" s="89">
        <v>62.8678017874037</v>
      </c>
    </row>
    <row r="2218" spans="1:16">
      <c r="A2218" s="75" t="s">
        <v>9056</v>
      </c>
      <c r="B2218" s="85">
        <v>2214</v>
      </c>
      <c r="C2218" s="85">
        <v>5943</v>
      </c>
      <c r="D2218" s="85">
        <v>2214</v>
      </c>
      <c r="E2218" s="86" t="s">
        <v>9049</v>
      </c>
      <c r="F2218" s="85" t="s">
        <v>1039</v>
      </c>
      <c r="G2218" s="86" t="s">
        <v>3720</v>
      </c>
      <c r="H2218" s="85" t="s">
        <v>1</v>
      </c>
      <c r="I2218" s="85">
        <v>1</v>
      </c>
      <c r="J2218" s="88">
        <v>2.9507709055026251E-2</v>
      </c>
      <c r="K2218" s="146">
        <v>2.8797532828389205E-2</v>
      </c>
      <c r="L2218" s="147">
        <v>5.4313223962315663E-9</v>
      </c>
      <c r="M2218" s="147">
        <v>3.9533244303366676E-3</v>
      </c>
      <c r="N2218" s="87">
        <v>0.42010064948916881</v>
      </c>
      <c r="O2218" s="88">
        <v>2.6251691617134549E-2</v>
      </c>
      <c r="P2218" s="89">
        <v>62.489052680722835</v>
      </c>
    </row>
    <row r="2219" spans="1:16">
      <c r="A2219" s="75" t="s">
        <v>9060</v>
      </c>
      <c r="B2219" s="85">
        <v>2215</v>
      </c>
      <c r="C2219" s="85">
        <v>5947</v>
      </c>
      <c r="D2219" s="85">
        <v>2215</v>
      </c>
      <c r="E2219" s="86" t="s">
        <v>9061</v>
      </c>
      <c r="F2219" s="85" t="s">
        <v>2821</v>
      </c>
      <c r="G2219" s="86" t="s">
        <v>3720</v>
      </c>
      <c r="H2219" s="85" t="s">
        <v>1</v>
      </c>
      <c r="I2219" s="85">
        <v>1</v>
      </c>
      <c r="J2219" s="88">
        <v>0.1054629408063142</v>
      </c>
      <c r="K2219" s="146">
        <v>0.13816065750967374</v>
      </c>
      <c r="L2219" s="147">
        <v>1.903476538499439E-9</v>
      </c>
      <c r="M2219" s="147">
        <v>1.65635911196519E-3</v>
      </c>
      <c r="N2219" s="87">
        <v>0.58514918847890096</v>
      </c>
      <c r="O2219" s="88">
        <v>5.3635421741520459E-2</v>
      </c>
      <c r="P2219" s="89">
        <v>91.661105915477862</v>
      </c>
    </row>
    <row r="2220" spans="1:16">
      <c r="A2220" s="75" t="s">
        <v>9062</v>
      </c>
      <c r="B2220" s="85">
        <v>2216</v>
      </c>
      <c r="C2220" s="85">
        <v>5948</v>
      </c>
      <c r="D2220" s="85">
        <v>2216</v>
      </c>
      <c r="E2220" s="86" t="s">
        <v>9061</v>
      </c>
      <c r="F2220" s="85" t="s">
        <v>2825</v>
      </c>
      <c r="G2220" s="86" t="s">
        <v>3720</v>
      </c>
      <c r="H2220" s="85" t="s">
        <v>1</v>
      </c>
      <c r="I2220" s="85">
        <v>1</v>
      </c>
      <c r="J2220" s="88">
        <v>0.14074757571340071</v>
      </c>
      <c r="K2220" s="146">
        <v>9.7157866397187598E-2</v>
      </c>
      <c r="L2220" s="147">
        <v>2.083030698917983E-9</v>
      </c>
      <c r="M2220" s="147">
        <v>1.2144227086762381E-3</v>
      </c>
      <c r="N2220" s="87">
        <v>0.15595556213123041</v>
      </c>
      <c r="O2220" s="88">
        <v>1.7875943133477321E-2</v>
      </c>
      <c r="P2220" s="89">
        <v>114.6220300782567</v>
      </c>
    </row>
    <row r="2221" spans="1:16">
      <c r="A2221" s="75" t="s">
        <v>9063</v>
      </c>
      <c r="B2221" s="85">
        <v>2217</v>
      </c>
      <c r="C2221" s="85">
        <v>5949</v>
      </c>
      <c r="D2221" s="85">
        <v>2217</v>
      </c>
      <c r="E2221" s="86" t="s">
        <v>9061</v>
      </c>
      <c r="F2221" s="85" t="s">
        <v>3208</v>
      </c>
      <c r="G2221" s="86" t="s">
        <v>3720</v>
      </c>
      <c r="H2221" s="85" t="s">
        <v>1</v>
      </c>
      <c r="I2221" s="85">
        <v>1</v>
      </c>
      <c r="J2221" s="88">
        <v>3.1145612078391949E-2</v>
      </c>
      <c r="K2221" s="146">
        <v>8.8176541251590773E-2</v>
      </c>
      <c r="L2221" s="147">
        <v>5.753515686346305E-10</v>
      </c>
      <c r="M2221" s="147">
        <v>1.3188318481228639E-3</v>
      </c>
      <c r="N2221" s="87">
        <v>0.16245381764691641</v>
      </c>
      <c r="O2221" s="88">
        <v>1.227646002630301E-2</v>
      </c>
      <c r="P2221" s="89">
        <v>75.568922935287091</v>
      </c>
    </row>
    <row r="2222" spans="1:16">
      <c r="A2222" s="75" t="s">
        <v>9064</v>
      </c>
      <c r="B2222" s="85">
        <v>2218</v>
      </c>
      <c r="C2222" s="85">
        <v>5950</v>
      </c>
      <c r="D2222" s="85">
        <v>2218</v>
      </c>
      <c r="E2222" s="86" t="s">
        <v>9061</v>
      </c>
      <c r="F2222" s="85" t="s">
        <v>38</v>
      </c>
      <c r="G2222" s="86" t="s">
        <v>3720</v>
      </c>
      <c r="H2222" s="85" t="s">
        <v>1</v>
      </c>
      <c r="I2222" s="85">
        <v>1</v>
      </c>
      <c r="J2222" s="88">
        <v>0.1364362700471704</v>
      </c>
      <c r="K2222" s="146">
        <v>9.2919052829541104E-2</v>
      </c>
      <c r="L2222" s="147">
        <v>1.822483448426581E-9</v>
      </c>
      <c r="M2222" s="147">
        <v>1.319763900735166E-3</v>
      </c>
      <c r="N2222" s="87">
        <v>0.16635630836051229</v>
      </c>
      <c r="O2222" s="88">
        <v>1.553346635178705E-2</v>
      </c>
      <c r="P2222" s="89">
        <v>93.374675747939364</v>
      </c>
    </row>
    <row r="2223" spans="1:16">
      <c r="A2223" s="75" t="s">
        <v>9073</v>
      </c>
      <c r="B2223" s="85">
        <v>2219</v>
      </c>
      <c r="C2223" s="85">
        <v>5955</v>
      </c>
      <c r="D2223" s="85">
        <v>2219</v>
      </c>
      <c r="E2223" s="86" t="s">
        <v>9074</v>
      </c>
      <c r="F2223" s="85" t="s">
        <v>32</v>
      </c>
      <c r="G2223" s="86" t="s">
        <v>3720</v>
      </c>
      <c r="H2223" s="85" t="s">
        <v>1</v>
      </c>
      <c r="I2223" s="85">
        <v>1</v>
      </c>
      <c r="J2223" s="88">
        <v>3.0249077887935051E-2</v>
      </c>
      <c r="K2223" s="146">
        <v>2.8531615886719746E-2</v>
      </c>
      <c r="L2223" s="147">
        <v>5.0695522008860713E-9</v>
      </c>
      <c r="M2223" s="147">
        <v>4.0474613573697688E-3</v>
      </c>
      <c r="N2223" s="87">
        <v>0.42967006350614478</v>
      </c>
      <c r="O2223" s="88">
        <v>2.6349933123537169E-2</v>
      </c>
      <c r="P2223" s="89">
        <v>61.325969299605006</v>
      </c>
    </row>
    <row r="2224" spans="1:16">
      <c r="A2224" s="75" t="s">
        <v>9078</v>
      </c>
      <c r="B2224" s="85">
        <v>2220</v>
      </c>
      <c r="C2224" s="85">
        <v>5959</v>
      </c>
      <c r="D2224" s="85">
        <v>2220</v>
      </c>
      <c r="E2224" s="86" t="s">
        <v>9079</v>
      </c>
      <c r="F2224" s="85" t="s">
        <v>429</v>
      </c>
      <c r="G2224" s="86" t="s">
        <v>3720</v>
      </c>
      <c r="H2224" s="85" t="s">
        <v>1</v>
      </c>
      <c r="I2224" s="85">
        <v>1</v>
      </c>
      <c r="J2224" s="88">
        <v>3.5692343063337718E-2</v>
      </c>
      <c r="K2224" s="146">
        <v>3.6344284773449462E-2</v>
      </c>
      <c r="L2224" s="147">
        <v>7.7353957480023347E-9</v>
      </c>
      <c r="M2224" s="147">
        <v>4.6160284393070754E-3</v>
      </c>
      <c r="N2224" s="87">
        <v>0.51057882477878014</v>
      </c>
      <c r="O2224" s="88">
        <v>3.1274725335621478E-2</v>
      </c>
      <c r="P2224" s="89">
        <v>61.253471193545799</v>
      </c>
    </row>
    <row r="2225" spans="1:16">
      <c r="A2225" s="75" t="s">
        <v>9083</v>
      </c>
      <c r="B2225" s="85">
        <v>2221</v>
      </c>
      <c r="C2225" s="85">
        <v>5963</v>
      </c>
      <c r="D2225" s="85">
        <v>2221</v>
      </c>
      <c r="E2225" s="86" t="s">
        <v>9079</v>
      </c>
      <c r="F2225" s="85" t="s">
        <v>38</v>
      </c>
      <c r="G2225" s="86" t="s">
        <v>3720</v>
      </c>
      <c r="H2225" s="85" t="s">
        <v>1</v>
      </c>
      <c r="I2225" s="85">
        <v>1</v>
      </c>
      <c r="J2225" s="88">
        <v>3.675034797174663E-2</v>
      </c>
      <c r="K2225" s="146">
        <v>3.9182918997481143E-2</v>
      </c>
      <c r="L2225" s="147">
        <v>7.7454384675394442E-9</v>
      </c>
      <c r="M2225" s="147">
        <v>4.7194678332546083E-3</v>
      </c>
      <c r="N2225" s="87">
        <v>0.52284347660431918</v>
      </c>
      <c r="O2225" s="88">
        <v>3.2521429541658972E-2</v>
      </c>
      <c r="P2225" s="89">
        <v>62.201081197137604</v>
      </c>
    </row>
    <row r="2226" spans="1:16">
      <c r="A2226" s="75" t="s">
        <v>13769</v>
      </c>
      <c r="B2226" s="85">
        <v>2222</v>
      </c>
      <c r="C2226" s="85">
        <v>9074</v>
      </c>
      <c r="D2226" s="85">
        <v>2222</v>
      </c>
      <c r="E2226" s="86" t="s">
        <v>13770</v>
      </c>
      <c r="F2226" s="85" t="s">
        <v>232</v>
      </c>
      <c r="G2226" s="86" t="s">
        <v>3720</v>
      </c>
      <c r="H2226" s="85" t="s">
        <v>1</v>
      </c>
      <c r="I2226" s="85">
        <v>1</v>
      </c>
      <c r="J2226" s="88">
        <v>9.1976346692199756E-2</v>
      </c>
      <c r="K2226" s="146">
        <v>0.10667432813002339</v>
      </c>
      <c r="L2226" s="147">
        <v>1.447483288760838E-9</v>
      </c>
      <c r="M2226" s="147">
        <v>1.8694311838861491E-3</v>
      </c>
      <c r="N2226" s="87">
        <v>0.30892768034183848</v>
      </c>
      <c r="O2226" s="88">
        <v>2.6744632245129421E-2</v>
      </c>
      <c r="P2226" s="89">
        <v>86.572469697553871</v>
      </c>
    </row>
    <row r="2227" spans="1:16">
      <c r="A2227" s="75" t="s">
        <v>13771</v>
      </c>
      <c r="B2227" s="85">
        <v>2223</v>
      </c>
      <c r="C2227" s="85">
        <v>9075</v>
      </c>
      <c r="D2227" s="85">
        <v>2223</v>
      </c>
      <c r="E2227" s="86" t="s">
        <v>13770</v>
      </c>
      <c r="F2227" s="85" t="s">
        <v>32</v>
      </c>
      <c r="G2227" s="86" t="s">
        <v>3720</v>
      </c>
      <c r="H2227" s="85" t="s">
        <v>1</v>
      </c>
      <c r="I2227" s="85">
        <v>1</v>
      </c>
      <c r="J2227" s="88">
        <v>3.606991421525383E-2</v>
      </c>
      <c r="K2227" s="146">
        <v>3.4144899933827549E-2</v>
      </c>
      <c r="L2227" s="147">
        <v>5.2928635749918131E-9</v>
      </c>
      <c r="M2227" s="147">
        <v>4.8350227035187984E-3</v>
      </c>
      <c r="N2227" s="87">
        <v>0.51370641952640039</v>
      </c>
      <c r="O2227" s="88">
        <v>3.132487434278456E-2</v>
      </c>
      <c r="P2227" s="89">
        <v>60.978164087697778</v>
      </c>
    </row>
    <row r="2228" spans="1:16">
      <c r="A2228" s="75" t="s">
        <v>13772</v>
      </c>
      <c r="B2228" s="85">
        <v>2224</v>
      </c>
      <c r="C2228" s="85">
        <v>9076</v>
      </c>
      <c r="D2228" s="85">
        <v>2224</v>
      </c>
      <c r="E2228" s="86" t="s">
        <v>13770</v>
      </c>
      <c r="F2228" s="85" t="s">
        <v>31</v>
      </c>
      <c r="G2228" s="86" t="s">
        <v>3720</v>
      </c>
      <c r="H2228" s="85" t="s">
        <v>1</v>
      </c>
      <c r="I2228" s="85">
        <v>1</v>
      </c>
      <c r="J2228" s="88">
        <v>3.8011369395939298E-2</v>
      </c>
      <c r="K2228" s="146">
        <v>3.8151100875089494E-2</v>
      </c>
      <c r="L2228" s="147">
        <v>7.0816496459926964E-9</v>
      </c>
      <c r="M2228" s="147">
        <v>4.9721116542979782E-3</v>
      </c>
      <c r="N2228" s="87">
        <v>0.54340560469972021</v>
      </c>
      <c r="O2228" s="88">
        <v>3.3210284758896133E-2</v>
      </c>
      <c r="P2228" s="89">
        <v>61.115094271520739</v>
      </c>
    </row>
    <row r="2229" spans="1:16">
      <c r="A2229" s="75" t="s">
        <v>13773</v>
      </c>
      <c r="B2229" s="85">
        <v>2225</v>
      </c>
      <c r="C2229" s="85">
        <v>9077</v>
      </c>
      <c r="D2229" s="85">
        <v>2225</v>
      </c>
      <c r="E2229" s="86" t="s">
        <v>13770</v>
      </c>
      <c r="F2229" s="85" t="s">
        <v>38</v>
      </c>
      <c r="G2229" s="86" t="s">
        <v>3720</v>
      </c>
      <c r="H2229" s="85" t="s">
        <v>1</v>
      </c>
      <c r="I2229" s="85">
        <v>1</v>
      </c>
      <c r="J2229" s="88">
        <v>9.2049656038122984E-2</v>
      </c>
      <c r="K2229" s="146">
        <v>7.9945858418739038E-2</v>
      </c>
      <c r="L2229" s="147">
        <v>5.3698457125101968E-9</v>
      </c>
      <c r="M2229" s="147">
        <v>5.5316485478139627E-3</v>
      </c>
      <c r="N2229" s="87">
        <v>0.61220031768764938</v>
      </c>
      <c r="O2229" s="88">
        <v>3.9980691432000302E-2</v>
      </c>
      <c r="P2229" s="89">
        <v>65.306551265788215</v>
      </c>
    </row>
    <row r="2230" spans="1:16">
      <c r="A2230" s="75" t="s">
        <v>27569</v>
      </c>
      <c r="B2230" s="85">
        <v>2226</v>
      </c>
      <c r="C2230" s="85">
        <v>17259</v>
      </c>
      <c r="D2230" s="85">
        <v>2226</v>
      </c>
      <c r="E2230" s="86" t="s">
        <v>27570</v>
      </c>
      <c r="F2230" s="85" t="s">
        <v>32</v>
      </c>
      <c r="G2230" s="86" t="s">
        <v>3720</v>
      </c>
      <c r="H2230" s="85" t="s">
        <v>1</v>
      </c>
      <c r="I2230" s="85">
        <v>1</v>
      </c>
      <c r="J2230" s="88">
        <v>4.7176524337629269E-2</v>
      </c>
      <c r="K2230" s="146">
        <v>4.3924733978026501E-2</v>
      </c>
      <c r="L2230" s="147">
        <v>6.0012643278484541E-9</v>
      </c>
      <c r="M2230" s="147">
        <v>6.266287839737694E-3</v>
      </c>
      <c r="N2230" s="87">
        <v>0.66553251753951992</v>
      </c>
      <c r="O2230" s="88">
        <v>4.0466885606813191E-2</v>
      </c>
      <c r="P2230" s="89">
        <v>60.803769222906872</v>
      </c>
    </row>
    <row r="2231" spans="1:16">
      <c r="A2231" s="75" t="s">
        <v>27577</v>
      </c>
      <c r="B2231" s="85">
        <v>2227</v>
      </c>
      <c r="C2231" s="85">
        <v>17265</v>
      </c>
      <c r="D2231" s="85">
        <v>2227</v>
      </c>
      <c r="E2231" s="86" t="s">
        <v>27578</v>
      </c>
      <c r="F2231" s="85" t="s">
        <v>429</v>
      </c>
      <c r="G2231" s="86" t="s">
        <v>3720</v>
      </c>
      <c r="H2231" s="85" t="s">
        <v>1</v>
      </c>
      <c r="I2231" s="85">
        <v>1</v>
      </c>
      <c r="J2231" s="88">
        <v>4.4880621941962073E-2</v>
      </c>
      <c r="K2231" s="146">
        <v>4.519683138410973E-2</v>
      </c>
      <c r="L2231" s="147">
        <v>8.9803454125433198E-9</v>
      </c>
      <c r="M2231" s="147">
        <v>5.8089794428016284E-3</v>
      </c>
      <c r="N2231" s="87">
        <v>0.63970706824898338</v>
      </c>
      <c r="O2231" s="88">
        <v>3.9068570381819143E-2</v>
      </c>
      <c r="P2231" s="89">
        <v>61.072594506042073</v>
      </c>
    </row>
    <row r="2232" spans="1:16">
      <c r="A2232" s="75" t="s">
        <v>27583</v>
      </c>
      <c r="B2232" s="85">
        <v>2228</v>
      </c>
      <c r="C2232" s="85">
        <v>17270</v>
      </c>
      <c r="D2232" s="85">
        <v>2228</v>
      </c>
      <c r="E2232" s="86" t="s">
        <v>27578</v>
      </c>
      <c r="F2232" s="85" t="s">
        <v>38</v>
      </c>
      <c r="G2232" s="86" t="s">
        <v>3720</v>
      </c>
      <c r="H2232" s="85" t="s">
        <v>1</v>
      </c>
      <c r="I2232" s="85">
        <v>1</v>
      </c>
      <c r="J2232" s="88">
        <v>4.1488018078157017E-2</v>
      </c>
      <c r="K2232" s="146">
        <v>4.3828322910900976E-2</v>
      </c>
      <c r="L2232" s="147">
        <v>1.044920267085785E-8</v>
      </c>
      <c r="M2232" s="147">
        <v>5.3827837475162489E-3</v>
      </c>
      <c r="N2232" s="87">
        <v>0.58972818277232764</v>
      </c>
      <c r="O2232" s="88">
        <v>3.7385335370676252E-2</v>
      </c>
      <c r="P2232" s="89">
        <v>63.394181358141665</v>
      </c>
    </row>
    <row r="2233" spans="1:16">
      <c r="A2233" s="75" t="s">
        <v>27588</v>
      </c>
      <c r="B2233" s="85">
        <v>2229</v>
      </c>
      <c r="C2233" s="85">
        <v>17275</v>
      </c>
      <c r="D2233" s="85">
        <v>2229</v>
      </c>
      <c r="E2233" s="86" t="s">
        <v>27578</v>
      </c>
      <c r="F2233" s="85" t="s">
        <v>1039</v>
      </c>
      <c r="G2233" s="86" t="s">
        <v>3720</v>
      </c>
      <c r="H2233" s="85" t="s">
        <v>1</v>
      </c>
      <c r="I2233" s="85">
        <v>1</v>
      </c>
      <c r="J2233" s="88">
        <v>4.0808360109396792E-2</v>
      </c>
      <c r="K2233" s="146">
        <v>4.0765554932302342E-2</v>
      </c>
      <c r="L2233" s="147">
        <v>1.043917333111067E-8</v>
      </c>
      <c r="M2233" s="147">
        <v>5.382931206333417E-3</v>
      </c>
      <c r="N2233" s="87">
        <v>0.58532760520753901</v>
      </c>
      <c r="O2233" s="88">
        <v>3.6391220995921639E-2</v>
      </c>
      <c r="P2233" s="89">
        <v>62.172398281161605</v>
      </c>
    </row>
    <row r="2234" spans="1:16">
      <c r="A2234" s="75" t="s">
        <v>27592</v>
      </c>
      <c r="B2234" s="85">
        <v>2230</v>
      </c>
      <c r="C2234" s="85">
        <v>17279</v>
      </c>
      <c r="D2234" s="85">
        <v>2230</v>
      </c>
      <c r="E2234" s="86" t="s">
        <v>27593</v>
      </c>
      <c r="F2234" s="85" t="s">
        <v>429</v>
      </c>
      <c r="G2234" s="86" t="s">
        <v>3720</v>
      </c>
      <c r="H2234" s="85" t="s">
        <v>1</v>
      </c>
      <c r="I2234" s="85">
        <v>1</v>
      </c>
      <c r="J2234" s="88">
        <v>4.7845830994048551E-2</v>
      </c>
      <c r="K2234" s="146">
        <v>4.687550962575248E-2</v>
      </c>
      <c r="L2234" s="147">
        <v>6.7797720494377408E-9</v>
      </c>
      <c r="M2234" s="147">
        <v>6.2631473693023102E-3</v>
      </c>
      <c r="N2234" s="87">
        <v>0.67770591403038227</v>
      </c>
      <c r="O2234" s="88">
        <v>4.1510283871381101E-2</v>
      </c>
      <c r="P2234" s="89">
        <v>61.251175490730851</v>
      </c>
    </row>
    <row r="2235" spans="1:16">
      <c r="A2235" s="75" t="s">
        <v>27598</v>
      </c>
      <c r="B2235" s="85">
        <v>2231</v>
      </c>
      <c r="C2235" s="85">
        <v>17284</v>
      </c>
      <c r="D2235" s="85">
        <v>2231</v>
      </c>
      <c r="E2235" s="86" t="s">
        <v>27593</v>
      </c>
      <c r="F2235" s="85" t="s">
        <v>38</v>
      </c>
      <c r="G2235" s="86" t="s">
        <v>3720</v>
      </c>
      <c r="H2235" s="85" t="s">
        <v>1</v>
      </c>
      <c r="I2235" s="85">
        <v>1</v>
      </c>
      <c r="J2235" s="88">
        <v>4.371784125500245E-2</v>
      </c>
      <c r="K2235" s="146">
        <v>4.5637623879842278E-2</v>
      </c>
      <c r="L2235" s="147">
        <v>9.3857872613063857E-9</v>
      </c>
      <c r="M2235" s="147">
        <v>5.77653831923377E-3</v>
      </c>
      <c r="N2235" s="87">
        <v>0.62526876614104032</v>
      </c>
      <c r="O2235" s="88">
        <v>3.9582382251824609E-2</v>
      </c>
      <c r="P2235" s="89">
        <v>63.304588994768537</v>
      </c>
    </row>
    <row r="2236" spans="1:16">
      <c r="A2236" s="75" t="s">
        <v>27603</v>
      </c>
      <c r="B2236" s="85">
        <v>2232</v>
      </c>
      <c r="C2236" s="85">
        <v>17289</v>
      </c>
      <c r="D2236" s="85">
        <v>2232</v>
      </c>
      <c r="E2236" s="86" t="s">
        <v>27593</v>
      </c>
      <c r="F2236" s="85" t="s">
        <v>1039</v>
      </c>
      <c r="G2236" s="86" t="s">
        <v>3720</v>
      </c>
      <c r="H2236" s="85" t="s">
        <v>1</v>
      </c>
      <c r="I2236" s="85">
        <v>1</v>
      </c>
      <c r="J2236" s="88">
        <v>4.3373173323897181E-2</v>
      </c>
      <c r="K2236" s="146">
        <v>4.2783817337039516E-2</v>
      </c>
      <c r="L2236" s="147">
        <v>9.3760553042304301E-9</v>
      </c>
      <c r="M2236" s="147">
        <v>5.7811409338278698E-3</v>
      </c>
      <c r="N2236" s="87">
        <v>0.62124701726356635</v>
      </c>
      <c r="O2236" s="88">
        <v>3.8809393046666703E-2</v>
      </c>
      <c r="P2236" s="89">
        <v>62.470147893203766</v>
      </c>
    </row>
    <row r="2237" spans="1:16">
      <c r="A2237" s="75" t="s">
        <v>3004</v>
      </c>
      <c r="B2237" s="85">
        <v>2233</v>
      </c>
      <c r="C2237" s="85">
        <v>1583</v>
      </c>
      <c r="D2237" s="85">
        <v>2233</v>
      </c>
      <c r="E2237" s="86" t="s">
        <v>3005</v>
      </c>
      <c r="F2237" s="85" t="s">
        <v>38</v>
      </c>
      <c r="G2237" s="86" t="s">
        <v>3006</v>
      </c>
      <c r="H2237" s="85" t="s">
        <v>3007</v>
      </c>
      <c r="I2237" s="85">
        <v>1</v>
      </c>
      <c r="J2237" s="88">
        <v>26.315560995262619</v>
      </c>
      <c r="K2237" s="146">
        <v>24.013651133468816</v>
      </c>
      <c r="L2237" s="147">
        <v>1.143798609245067E-7</v>
      </c>
      <c r="M2237" s="147">
        <v>3.6746542439642038</v>
      </c>
      <c r="N2237" s="87">
        <v>385.22119640078608</v>
      </c>
      <c r="O2237" s="88">
        <v>24.04582089620957</v>
      </c>
      <c r="P2237" s="89">
        <v>62.420814640719243</v>
      </c>
    </row>
    <row r="2238" spans="1:16">
      <c r="A2238" s="75" t="s">
        <v>3008</v>
      </c>
      <c r="B2238" s="85">
        <v>2234</v>
      </c>
      <c r="C2238" s="85">
        <v>1584</v>
      </c>
      <c r="D2238" s="85">
        <v>2234</v>
      </c>
      <c r="E2238" s="86" t="s">
        <v>3005</v>
      </c>
      <c r="F2238" s="85" t="s">
        <v>11</v>
      </c>
      <c r="G2238" s="86" t="s">
        <v>3006</v>
      </c>
      <c r="H2238" s="85" t="s">
        <v>3007</v>
      </c>
      <c r="I2238" s="85">
        <v>1</v>
      </c>
      <c r="J2238" s="88">
        <v>26.378743993461999</v>
      </c>
      <c r="K2238" s="146">
        <v>23.258436541802279</v>
      </c>
      <c r="L2238" s="147">
        <v>1.128981417117834E-7</v>
      </c>
      <c r="M2238" s="147">
        <v>3.6739881560638481</v>
      </c>
      <c r="N2238" s="87">
        <v>382.20337882908632</v>
      </c>
      <c r="O2238" s="88">
        <v>23.7377378229634</v>
      </c>
      <c r="P2238" s="89">
        <v>62.107608508553866</v>
      </c>
    </row>
    <row r="2239" spans="1:16">
      <c r="A2239" s="75" t="s">
        <v>13774</v>
      </c>
      <c r="B2239" s="85">
        <v>2235</v>
      </c>
      <c r="C2239" s="85">
        <v>9078</v>
      </c>
      <c r="D2239" s="85">
        <v>2235</v>
      </c>
      <c r="E2239" s="86" t="s">
        <v>13775</v>
      </c>
      <c r="F2239" s="85" t="s">
        <v>55</v>
      </c>
      <c r="G2239" s="86" t="s">
        <v>3006</v>
      </c>
      <c r="H2239" s="85" t="s">
        <v>3007</v>
      </c>
      <c r="I2239" s="85">
        <v>1</v>
      </c>
      <c r="J2239" s="88">
        <v>26.315560995262619</v>
      </c>
      <c r="K2239" s="146">
        <v>24.013651133468816</v>
      </c>
      <c r="L2239" s="147">
        <v>1.143798609245067E-7</v>
      </c>
      <c r="M2239" s="147">
        <v>3.6746542439642038</v>
      </c>
      <c r="N2239" s="87">
        <v>385.22119640078608</v>
      </c>
      <c r="O2239" s="88">
        <v>24.04582089620957</v>
      </c>
      <c r="P2239" s="89">
        <v>62.420814640719243</v>
      </c>
    </row>
    <row r="2240" spans="1:16">
      <c r="A2240" s="75" t="s">
        <v>3012</v>
      </c>
      <c r="B2240" s="85">
        <v>2236</v>
      </c>
      <c r="C2240" s="85">
        <v>1586</v>
      </c>
      <c r="D2240" s="85">
        <v>2236</v>
      </c>
      <c r="E2240" s="86" t="s">
        <v>3010</v>
      </c>
      <c r="F2240" s="85" t="s">
        <v>232</v>
      </c>
      <c r="G2240" s="86" t="s">
        <v>3013</v>
      </c>
      <c r="H2240" s="85" t="s">
        <v>1</v>
      </c>
      <c r="I2240" s="85">
        <v>1</v>
      </c>
      <c r="J2240" s="88">
        <v>0.92163217319211144</v>
      </c>
      <c r="K2240" s="146">
        <v>0.71869289773396938</v>
      </c>
      <c r="L2240" s="147">
        <v>3.5198233026655479E-9</v>
      </c>
      <c r="M2240" s="147">
        <v>3.7719296018788019E-2</v>
      </c>
      <c r="N2240" s="87">
        <v>3.9225677381940689</v>
      </c>
      <c r="O2240" s="88">
        <v>0.88712979342847675</v>
      </c>
      <c r="P2240" s="89">
        <v>226.16047768671726</v>
      </c>
    </row>
    <row r="2241" spans="1:16">
      <c r="A2241" s="75" t="s">
        <v>3038</v>
      </c>
      <c r="B2241" s="85">
        <v>2237</v>
      </c>
      <c r="C2241" s="85">
        <v>1601</v>
      </c>
      <c r="D2241" s="85">
        <v>2237</v>
      </c>
      <c r="E2241" s="86" t="s">
        <v>3010</v>
      </c>
      <c r="F2241" s="85" t="s">
        <v>509</v>
      </c>
      <c r="G2241" s="86" t="s">
        <v>3013</v>
      </c>
      <c r="H2241" s="85" t="s">
        <v>1</v>
      </c>
      <c r="I2241" s="85">
        <v>1</v>
      </c>
      <c r="J2241" s="88">
        <v>0.90962744425393038</v>
      </c>
      <c r="K2241" s="146">
        <v>0.91052826967048084</v>
      </c>
      <c r="L2241" s="147">
        <v>3.8982665768727416E-9</v>
      </c>
      <c r="M2241" s="147">
        <v>2.4248954499761648E-2</v>
      </c>
      <c r="N2241" s="87">
        <v>4.5417529759059647</v>
      </c>
      <c r="O2241" s="88">
        <v>0.88744684737899693</v>
      </c>
      <c r="P2241" s="89">
        <v>195.39742740014913</v>
      </c>
    </row>
    <row r="2242" spans="1:16">
      <c r="A2242" s="75" t="s">
        <v>3040</v>
      </c>
      <c r="B2242" s="85">
        <v>2238</v>
      </c>
      <c r="C2242" s="85">
        <v>1603</v>
      </c>
      <c r="D2242" s="85">
        <v>2238</v>
      </c>
      <c r="E2242" s="86" t="s">
        <v>3010</v>
      </c>
      <c r="F2242" s="85" t="s">
        <v>32</v>
      </c>
      <c r="G2242" s="86" t="s">
        <v>3013</v>
      </c>
      <c r="H2242" s="85" t="s">
        <v>1</v>
      </c>
      <c r="I2242" s="85">
        <v>1</v>
      </c>
      <c r="J2242" s="88">
        <v>0.81016257995793306</v>
      </c>
      <c r="K2242" s="146">
        <v>0.53240443547077509</v>
      </c>
      <c r="L2242" s="147">
        <v>2.7087384151127112E-9</v>
      </c>
      <c r="M2242" s="147">
        <v>9.0786408199270766E-3</v>
      </c>
      <c r="N2242" s="87">
        <v>2.3178859380545411</v>
      </c>
      <c r="O2242" s="88">
        <v>0.79752966132001935</v>
      </c>
      <c r="P2242" s="89">
        <v>344.07631895355718</v>
      </c>
    </row>
    <row r="2243" spans="1:16">
      <c r="A2243" s="75" t="s">
        <v>3054</v>
      </c>
      <c r="B2243" s="85">
        <v>2239</v>
      </c>
      <c r="C2243" s="85">
        <v>1614</v>
      </c>
      <c r="D2243" s="85">
        <v>2239</v>
      </c>
      <c r="E2243" s="86" t="s">
        <v>3010</v>
      </c>
      <c r="F2243" s="85" t="s">
        <v>235</v>
      </c>
      <c r="G2243" s="86" t="s">
        <v>3013</v>
      </c>
      <c r="H2243" s="85" t="s">
        <v>1</v>
      </c>
      <c r="I2243" s="85">
        <v>1</v>
      </c>
      <c r="J2243" s="88">
        <v>0.92874564591858932</v>
      </c>
      <c r="K2243" s="146">
        <v>0.73446494457274403</v>
      </c>
      <c r="L2243" s="147">
        <v>3.4191414977058091E-9</v>
      </c>
      <c r="M2243" s="147">
        <v>1.51215866435857E-2</v>
      </c>
      <c r="N2243" s="87">
        <v>4.1213791597361409</v>
      </c>
      <c r="O2243" s="88">
        <v>0.91580459187228613</v>
      </c>
      <c r="P2243" s="89">
        <v>222.20828426058179</v>
      </c>
    </row>
    <row r="2244" spans="1:16">
      <c r="A2244" s="75" t="s">
        <v>3064</v>
      </c>
      <c r="B2244" s="85">
        <v>2240</v>
      </c>
      <c r="C2244" s="85">
        <v>1622</v>
      </c>
      <c r="D2244" s="85">
        <v>2240</v>
      </c>
      <c r="E2244" s="86" t="s">
        <v>3010</v>
      </c>
      <c r="F2244" s="85" t="s">
        <v>31</v>
      </c>
      <c r="G2244" s="86" t="s">
        <v>3013</v>
      </c>
      <c r="H2244" s="85" t="s">
        <v>1</v>
      </c>
      <c r="I2244" s="85">
        <v>1</v>
      </c>
      <c r="J2244" s="88">
        <v>0.9295949691939922</v>
      </c>
      <c r="K2244" s="146">
        <v>0.62348655247927653</v>
      </c>
      <c r="L2244" s="147">
        <v>3.1317643046327591E-9</v>
      </c>
      <c r="M2244" s="147">
        <v>2.209887777201499E-2</v>
      </c>
      <c r="N2244" s="87">
        <v>3.5119986843886908</v>
      </c>
      <c r="O2244" s="88">
        <v>0.9080692036683996</v>
      </c>
      <c r="P2244" s="89">
        <v>258.56194300552846</v>
      </c>
    </row>
    <row r="2245" spans="1:16">
      <c r="A2245" s="75" t="s">
        <v>3074</v>
      </c>
      <c r="B2245" s="85">
        <v>2241</v>
      </c>
      <c r="C2245" s="85">
        <v>1632</v>
      </c>
      <c r="D2245" s="85">
        <v>2241</v>
      </c>
      <c r="E2245" s="86" t="s">
        <v>3010</v>
      </c>
      <c r="F2245" s="85" t="s">
        <v>238</v>
      </c>
      <c r="G2245" s="86" t="s">
        <v>3013</v>
      </c>
      <c r="H2245" s="85" t="s">
        <v>1</v>
      </c>
      <c r="I2245" s="85">
        <v>1</v>
      </c>
      <c r="J2245" s="88">
        <v>0.88024397296091628</v>
      </c>
      <c r="K2245" s="146">
        <v>0.70018225147181734</v>
      </c>
      <c r="L2245" s="147">
        <v>3.487195939711363E-9</v>
      </c>
      <c r="M2245" s="147">
        <v>2.203046570744004E-2</v>
      </c>
      <c r="N2245" s="87">
        <v>4.6919600666527099</v>
      </c>
      <c r="O2245" s="88">
        <v>0.86294157691811901</v>
      </c>
      <c r="P2245" s="89">
        <v>183.91920746541007</v>
      </c>
    </row>
    <row r="2246" spans="1:16">
      <c r="A2246" s="75" t="s">
        <v>3077</v>
      </c>
      <c r="B2246" s="85">
        <v>2242</v>
      </c>
      <c r="C2246" s="85">
        <v>1634</v>
      </c>
      <c r="D2246" s="85">
        <v>2242</v>
      </c>
      <c r="E2246" s="86" t="s">
        <v>3010</v>
      </c>
      <c r="F2246" s="85" t="s">
        <v>240</v>
      </c>
      <c r="G2246" s="86" t="s">
        <v>3013</v>
      </c>
      <c r="H2246" s="85" t="s">
        <v>1</v>
      </c>
      <c r="I2246" s="85">
        <v>1</v>
      </c>
      <c r="J2246" s="88">
        <v>0.92332553617662894</v>
      </c>
      <c r="K2246" s="146">
        <v>0.68020023453196943</v>
      </c>
      <c r="L2246" s="147">
        <v>3.2173101327254322E-9</v>
      </c>
      <c r="M2246" s="147">
        <v>2.1370509411277518E-2</v>
      </c>
      <c r="N2246" s="87">
        <v>4.5220782202185053</v>
      </c>
      <c r="O2246" s="88">
        <v>0.90605217356192225</v>
      </c>
      <c r="P2246" s="89">
        <v>200.36189765822806</v>
      </c>
    </row>
    <row r="2247" spans="1:16">
      <c r="A2247" s="75" t="s">
        <v>3080</v>
      </c>
      <c r="B2247" s="85">
        <v>2243</v>
      </c>
      <c r="C2247" s="85">
        <v>1637</v>
      </c>
      <c r="D2247" s="85">
        <v>2243</v>
      </c>
      <c r="E2247" s="86" t="s">
        <v>3010</v>
      </c>
      <c r="F2247" s="85" t="s">
        <v>38</v>
      </c>
      <c r="G2247" s="86" t="s">
        <v>3013</v>
      </c>
      <c r="H2247" s="85" t="s">
        <v>1</v>
      </c>
      <c r="I2247" s="85">
        <v>1</v>
      </c>
      <c r="J2247" s="88">
        <v>0.93958624941335578</v>
      </c>
      <c r="K2247" s="146">
        <v>0.70333000970289283</v>
      </c>
      <c r="L2247" s="147">
        <v>3.3069318100923918E-9</v>
      </c>
      <c r="M2247" s="147">
        <v>2.4008907665748449E-2</v>
      </c>
      <c r="N2247" s="87">
        <v>3.9292487038888919</v>
      </c>
      <c r="O2247" s="88">
        <v>0.90344379182300638</v>
      </c>
      <c r="P2247" s="89">
        <v>229.92787168927276</v>
      </c>
    </row>
    <row r="2248" spans="1:16">
      <c r="A2248" s="75" t="s">
        <v>3102</v>
      </c>
      <c r="B2248" s="85">
        <v>2244</v>
      </c>
      <c r="C2248" s="85">
        <v>1659</v>
      </c>
      <c r="D2248" s="85">
        <v>2244</v>
      </c>
      <c r="E2248" s="86" t="s">
        <v>3010</v>
      </c>
      <c r="F2248" s="85" t="s">
        <v>139</v>
      </c>
      <c r="G2248" s="86" t="s">
        <v>3013</v>
      </c>
      <c r="H2248" s="85" t="s">
        <v>1</v>
      </c>
      <c r="I2248" s="85">
        <v>1</v>
      </c>
      <c r="J2248" s="88">
        <v>0.94484376189338259</v>
      </c>
      <c r="K2248" s="146">
        <v>0.67573458210235782</v>
      </c>
      <c r="L2248" s="147">
        <v>3.1915564343735559E-9</v>
      </c>
      <c r="M2248" s="147">
        <v>2.3925443196568259E-2</v>
      </c>
      <c r="N2248" s="87">
        <v>3.6125317238831012</v>
      </c>
      <c r="O2248" s="88">
        <v>0.92572356639091569</v>
      </c>
      <c r="P2248" s="89">
        <v>256.25340817653989</v>
      </c>
    </row>
    <row r="2249" spans="1:16">
      <c r="A2249" s="75" t="s">
        <v>3112</v>
      </c>
      <c r="B2249" s="85">
        <v>2245</v>
      </c>
      <c r="C2249" s="85">
        <v>1669</v>
      </c>
      <c r="D2249" s="85">
        <v>2245</v>
      </c>
      <c r="E2249" s="86" t="s">
        <v>3010</v>
      </c>
      <c r="F2249" s="85" t="s">
        <v>243</v>
      </c>
      <c r="G2249" s="86" t="s">
        <v>3013</v>
      </c>
      <c r="H2249" s="85" t="s">
        <v>1</v>
      </c>
      <c r="I2249" s="85">
        <v>1</v>
      </c>
      <c r="J2249" s="88">
        <v>1.0274248629834659</v>
      </c>
      <c r="K2249" s="146">
        <v>0.82030354688697094</v>
      </c>
      <c r="L2249" s="147">
        <v>3.8440664803406284E-9</v>
      </c>
      <c r="M2249" s="147">
        <v>1.4409415110611831E-2</v>
      </c>
      <c r="N2249" s="87">
        <v>6.135865049817685</v>
      </c>
      <c r="O2249" s="88">
        <v>1.01742229420774</v>
      </c>
      <c r="P2249" s="89">
        <v>165.81562435731385</v>
      </c>
    </row>
    <row r="2250" spans="1:16">
      <c r="A2250" s="75" t="s">
        <v>13776</v>
      </c>
      <c r="B2250" s="85">
        <v>2246</v>
      </c>
      <c r="C2250" s="85">
        <v>9079</v>
      </c>
      <c r="D2250" s="85">
        <v>2246</v>
      </c>
      <c r="E2250" s="86" t="s">
        <v>13777</v>
      </c>
      <c r="F2250" s="85" t="s">
        <v>232</v>
      </c>
      <c r="G2250" s="86" t="s">
        <v>3013</v>
      </c>
      <c r="H2250" s="85" t="s">
        <v>1</v>
      </c>
      <c r="I2250" s="85">
        <v>1</v>
      </c>
      <c r="J2250" s="88">
        <v>0.93352464467990648</v>
      </c>
      <c r="K2250" s="146">
        <v>0.73343328411161757</v>
      </c>
      <c r="L2250" s="147">
        <v>3.589043561643662E-9</v>
      </c>
      <c r="M2250" s="147">
        <v>3.9398125508208377E-2</v>
      </c>
      <c r="N2250" s="87">
        <v>4.1065022942869662</v>
      </c>
      <c r="O2250" s="88">
        <v>0.89795941170031246</v>
      </c>
      <c r="P2250" s="89">
        <v>218.66769999119896</v>
      </c>
    </row>
    <row r="2251" spans="1:16">
      <c r="A2251" s="75" t="s">
        <v>13778</v>
      </c>
      <c r="B2251" s="85">
        <v>2247</v>
      </c>
      <c r="C2251" s="85">
        <v>9080</v>
      </c>
      <c r="D2251" s="85">
        <v>2247</v>
      </c>
      <c r="E2251" s="86" t="s">
        <v>13777</v>
      </c>
      <c r="F2251" s="85" t="s">
        <v>32</v>
      </c>
      <c r="G2251" s="86" t="s">
        <v>3013</v>
      </c>
      <c r="H2251" s="85" t="s">
        <v>1</v>
      </c>
      <c r="I2251" s="85">
        <v>1</v>
      </c>
      <c r="J2251" s="88">
        <v>0.81407176988677998</v>
      </c>
      <c r="K2251" s="146">
        <v>0.5366635994755935</v>
      </c>
      <c r="L2251" s="147">
        <v>2.727685909319849E-9</v>
      </c>
      <c r="M2251" s="147">
        <v>9.6381269315642497E-3</v>
      </c>
      <c r="N2251" s="87">
        <v>2.378581639539298</v>
      </c>
      <c r="O2251" s="88">
        <v>0.80103214093197972</v>
      </c>
      <c r="P2251" s="89">
        <v>336.76882374620942</v>
      </c>
    </row>
    <row r="2252" spans="1:16">
      <c r="A2252" s="75" t="s">
        <v>13779</v>
      </c>
      <c r="B2252" s="85">
        <v>2248</v>
      </c>
      <c r="C2252" s="85">
        <v>9081</v>
      </c>
      <c r="D2252" s="85">
        <v>2248</v>
      </c>
      <c r="E2252" s="86" t="s">
        <v>13777</v>
      </c>
      <c r="F2252" s="85" t="s">
        <v>235</v>
      </c>
      <c r="G2252" s="86" t="s">
        <v>3013</v>
      </c>
      <c r="H2252" s="85" t="s">
        <v>1</v>
      </c>
      <c r="I2252" s="85">
        <v>1</v>
      </c>
      <c r="J2252" s="88">
        <v>0.935134370309461</v>
      </c>
      <c r="K2252" s="146">
        <v>0.74198323653840736</v>
      </c>
      <c r="L2252" s="147">
        <v>3.453354881354838E-9</v>
      </c>
      <c r="M2252" s="147">
        <v>1.604691566440658E-2</v>
      </c>
      <c r="N2252" s="87">
        <v>4.2215461333832156</v>
      </c>
      <c r="O2252" s="88">
        <v>0.92160342815386176</v>
      </c>
      <c r="P2252" s="89">
        <v>218.30945322757228</v>
      </c>
    </row>
    <row r="2253" spans="1:16">
      <c r="A2253" s="75" t="s">
        <v>13780</v>
      </c>
      <c r="B2253" s="85">
        <v>2249</v>
      </c>
      <c r="C2253" s="85">
        <v>9082</v>
      </c>
      <c r="D2253" s="85">
        <v>2249</v>
      </c>
      <c r="E2253" s="86" t="s">
        <v>13777</v>
      </c>
      <c r="F2253" s="85" t="s">
        <v>31</v>
      </c>
      <c r="G2253" s="86" t="s">
        <v>3013</v>
      </c>
      <c r="H2253" s="85" t="s">
        <v>1</v>
      </c>
      <c r="I2253" s="85">
        <v>1</v>
      </c>
      <c r="J2253" s="88">
        <v>0.94137117694711492</v>
      </c>
      <c r="K2253" s="146">
        <v>0.63631164668530826</v>
      </c>
      <c r="L2253" s="147">
        <v>3.188951294047384E-9</v>
      </c>
      <c r="M2253" s="147">
        <v>2.377300067993713E-2</v>
      </c>
      <c r="N2253" s="87">
        <v>3.6937424270384849</v>
      </c>
      <c r="O2253" s="88">
        <v>0.9186281799154723</v>
      </c>
      <c r="P2253" s="89">
        <v>248.69849429430755</v>
      </c>
    </row>
    <row r="2254" spans="1:16">
      <c r="A2254" s="75" t="s">
        <v>13781</v>
      </c>
      <c r="B2254" s="85">
        <v>2250</v>
      </c>
      <c r="C2254" s="85">
        <v>9083</v>
      </c>
      <c r="D2254" s="85">
        <v>2250</v>
      </c>
      <c r="E2254" s="86" t="s">
        <v>13777</v>
      </c>
      <c r="F2254" s="85" t="s">
        <v>38</v>
      </c>
      <c r="G2254" s="86" t="s">
        <v>3013</v>
      </c>
      <c r="H2254" s="85" t="s">
        <v>1</v>
      </c>
      <c r="I2254" s="85">
        <v>1</v>
      </c>
      <c r="J2254" s="88">
        <v>0.94726024278770582</v>
      </c>
      <c r="K2254" s="146">
        <v>0.71165059454929114</v>
      </c>
      <c r="L2254" s="147">
        <v>3.3436149039161258E-9</v>
      </c>
      <c r="M2254" s="147">
        <v>2.508946895167451E-2</v>
      </c>
      <c r="N2254" s="87">
        <v>4.0459301324255499</v>
      </c>
      <c r="O2254" s="88">
        <v>0.91043316525610296</v>
      </c>
      <c r="P2254" s="89">
        <v>225.02444072366987</v>
      </c>
    </row>
    <row r="2255" spans="1:16">
      <c r="A2255" s="75" t="s">
        <v>13782</v>
      </c>
      <c r="B2255" s="85">
        <v>2251</v>
      </c>
      <c r="C2255" s="85">
        <v>9084</v>
      </c>
      <c r="D2255" s="85">
        <v>2251</v>
      </c>
      <c r="E2255" s="86" t="s">
        <v>13777</v>
      </c>
      <c r="F2255" s="85" t="s">
        <v>238</v>
      </c>
      <c r="G2255" s="86" t="s">
        <v>3013</v>
      </c>
      <c r="H2255" s="85" t="s">
        <v>1</v>
      </c>
      <c r="I2255" s="85">
        <v>1</v>
      </c>
      <c r="J2255" s="88">
        <v>0.89009459020820281</v>
      </c>
      <c r="K2255" s="146">
        <v>0.71158439021771036</v>
      </c>
      <c r="L2255" s="147">
        <v>3.535076073207506E-9</v>
      </c>
      <c r="M2255" s="147">
        <v>2.3303733119834059E-2</v>
      </c>
      <c r="N2255" s="87">
        <v>4.8387082247345994</v>
      </c>
      <c r="O2255" s="88">
        <v>0.87192081090762896</v>
      </c>
      <c r="P2255" s="89">
        <v>180.1970216865997</v>
      </c>
    </row>
    <row r="2256" spans="1:16">
      <c r="A2256" s="75" t="s">
        <v>13783</v>
      </c>
      <c r="B2256" s="85">
        <v>2252</v>
      </c>
      <c r="C2256" s="85">
        <v>9085</v>
      </c>
      <c r="D2256" s="85">
        <v>2252</v>
      </c>
      <c r="E2256" s="86" t="s">
        <v>13777</v>
      </c>
      <c r="F2256" s="85" t="s">
        <v>240</v>
      </c>
      <c r="G2256" s="86" t="s">
        <v>3013</v>
      </c>
      <c r="H2256" s="85" t="s">
        <v>1</v>
      </c>
      <c r="I2256" s="85">
        <v>1</v>
      </c>
      <c r="J2256" s="88">
        <v>0.92385792987586679</v>
      </c>
      <c r="K2256" s="146">
        <v>0.68082675886243971</v>
      </c>
      <c r="L2256" s="147">
        <v>3.2201612480295141E-9</v>
      </c>
      <c r="M2256" s="147">
        <v>2.144762016301258E-2</v>
      </c>
      <c r="N2256" s="87">
        <v>4.5304254680224254</v>
      </c>
      <c r="O2256" s="88">
        <v>0.90653540991871839</v>
      </c>
      <c r="P2256" s="89">
        <v>200.09939823917463</v>
      </c>
    </row>
    <row r="2257" spans="1:16">
      <c r="A2257" s="75" t="s">
        <v>13784</v>
      </c>
      <c r="B2257" s="85">
        <v>2253</v>
      </c>
      <c r="C2257" s="85">
        <v>9086</v>
      </c>
      <c r="D2257" s="85">
        <v>2253</v>
      </c>
      <c r="E2257" s="86" t="s">
        <v>13777</v>
      </c>
      <c r="F2257" s="85" t="s">
        <v>243</v>
      </c>
      <c r="G2257" s="86" t="s">
        <v>3013</v>
      </c>
      <c r="H2257" s="85" t="s">
        <v>1</v>
      </c>
      <c r="I2257" s="85">
        <v>1</v>
      </c>
      <c r="J2257" s="88">
        <v>1.057018018800475</v>
      </c>
      <c r="K2257" s="146">
        <v>0.85821114756682093</v>
      </c>
      <c r="L2257" s="147">
        <v>4.0140640100961432E-9</v>
      </c>
      <c r="M2257" s="147">
        <v>1.7903713813054278E-2</v>
      </c>
      <c r="N2257" s="87">
        <v>6.5783222999734132</v>
      </c>
      <c r="O2257" s="88">
        <v>1.044348246350252</v>
      </c>
      <c r="P2257" s="89">
        <v>158.7560169185497</v>
      </c>
    </row>
    <row r="2258" spans="1:16">
      <c r="A2258" s="75" t="s">
        <v>3113</v>
      </c>
      <c r="B2258" s="85">
        <v>2254</v>
      </c>
      <c r="C2258" s="85">
        <v>1670</v>
      </c>
      <c r="D2258" s="85">
        <v>2254</v>
      </c>
      <c r="E2258" s="86" t="s">
        <v>3114</v>
      </c>
      <c r="F2258" s="85" t="s">
        <v>32</v>
      </c>
      <c r="G2258" s="86" t="s">
        <v>3115</v>
      </c>
      <c r="H2258" s="85" t="s">
        <v>1</v>
      </c>
      <c r="I2258" s="85">
        <v>1</v>
      </c>
      <c r="J2258" s="88">
        <v>1.539976683468284</v>
      </c>
      <c r="K2258" s="146">
        <v>1.9799808237251852</v>
      </c>
      <c r="L2258" s="147">
        <v>1.2270910289804049E-7</v>
      </c>
      <c r="M2258" s="147">
        <v>0.16487419175885601</v>
      </c>
      <c r="N2258" s="87">
        <v>20.94731206948974</v>
      </c>
      <c r="O2258" s="88">
        <v>1.214193132195825</v>
      </c>
      <c r="P2258" s="89">
        <v>57.964149680298419</v>
      </c>
    </row>
    <row r="2259" spans="1:16">
      <c r="A2259" s="75" t="s">
        <v>13785</v>
      </c>
      <c r="B2259" s="85">
        <v>2255</v>
      </c>
      <c r="C2259" s="85">
        <v>9087</v>
      </c>
      <c r="D2259" s="85">
        <v>2255</v>
      </c>
      <c r="E2259" s="86" t="s">
        <v>13786</v>
      </c>
      <c r="F2259" s="85" t="s">
        <v>55</v>
      </c>
      <c r="G2259" s="86" t="s">
        <v>3115</v>
      </c>
      <c r="H2259" s="85" t="s">
        <v>1</v>
      </c>
      <c r="I2259" s="85">
        <v>1</v>
      </c>
      <c r="J2259" s="88">
        <v>1.5676179490718301</v>
      </c>
      <c r="K2259" s="146">
        <v>2.011557864660571</v>
      </c>
      <c r="L2259" s="147">
        <v>1.228459248096271E-7</v>
      </c>
      <c r="M2259" s="147">
        <v>0.16866756541273081</v>
      </c>
      <c r="N2259" s="87">
        <v>21.364655110486211</v>
      </c>
      <c r="O2259" s="88">
        <v>1.2392515423009871</v>
      </c>
      <c r="P2259" s="89">
        <v>58.004752985351821</v>
      </c>
    </row>
    <row r="2260" spans="1:16">
      <c r="A2260" s="75" t="s">
        <v>3116</v>
      </c>
      <c r="B2260" s="85">
        <v>2256</v>
      </c>
      <c r="C2260" s="85">
        <v>1671</v>
      </c>
      <c r="D2260" s="85">
        <v>2256</v>
      </c>
      <c r="E2260" s="86" t="s">
        <v>3117</v>
      </c>
      <c r="F2260" s="85" t="s">
        <v>32</v>
      </c>
      <c r="G2260" s="86" t="s">
        <v>3118</v>
      </c>
      <c r="H2260" s="85" t="s">
        <v>1</v>
      </c>
      <c r="I2260" s="85">
        <v>1</v>
      </c>
      <c r="J2260" s="88">
        <v>1.576189768016073</v>
      </c>
      <c r="K2260" s="146">
        <v>2.0461215091006166</v>
      </c>
      <c r="L2260" s="147">
        <v>1.229331722604981E-7</v>
      </c>
      <c r="M2260" s="147">
        <v>0.16933276233411551</v>
      </c>
      <c r="N2260" s="87">
        <v>21.631923270169029</v>
      </c>
      <c r="O2260" s="88">
        <v>1.246562221199548</v>
      </c>
      <c r="P2260" s="89">
        <v>57.626046728752449</v>
      </c>
    </row>
    <row r="2261" spans="1:16">
      <c r="A2261" s="75" t="s">
        <v>13787</v>
      </c>
      <c r="B2261" s="85">
        <v>2257</v>
      </c>
      <c r="C2261" s="85">
        <v>9088</v>
      </c>
      <c r="D2261" s="85">
        <v>2257</v>
      </c>
      <c r="E2261" s="86" t="s">
        <v>13788</v>
      </c>
      <c r="F2261" s="85" t="s">
        <v>55</v>
      </c>
      <c r="G2261" s="86" t="s">
        <v>3118</v>
      </c>
      <c r="H2261" s="85" t="s">
        <v>1</v>
      </c>
      <c r="I2261" s="85">
        <v>1</v>
      </c>
      <c r="J2261" s="88">
        <v>1.576189768016073</v>
      </c>
      <c r="K2261" s="146">
        <v>2.0461215091006157</v>
      </c>
      <c r="L2261" s="147">
        <v>1.229331722604981E-7</v>
      </c>
      <c r="M2261" s="147">
        <v>0.1693327623341154</v>
      </c>
      <c r="N2261" s="87">
        <v>21.631923270169018</v>
      </c>
      <c r="O2261" s="88">
        <v>1.246562221199548</v>
      </c>
      <c r="P2261" s="89">
        <v>57.626046728752478</v>
      </c>
    </row>
    <row r="2262" spans="1:16">
      <c r="A2262" s="75" t="s">
        <v>3235</v>
      </c>
      <c r="B2262" s="85">
        <v>2258</v>
      </c>
      <c r="C2262" s="85">
        <v>1738</v>
      </c>
      <c r="D2262" s="85">
        <v>2258</v>
      </c>
      <c r="E2262" s="86" t="s">
        <v>3234</v>
      </c>
      <c r="F2262" s="85" t="s">
        <v>429</v>
      </c>
      <c r="G2262" s="86" t="s">
        <v>3236</v>
      </c>
      <c r="H2262" s="85" t="s">
        <v>53</v>
      </c>
      <c r="I2262" s="85">
        <v>1</v>
      </c>
      <c r="J2262" s="88">
        <v>4.3054570582334202E-2</v>
      </c>
      <c r="K2262" s="146">
        <v>0.10375270902689485</v>
      </c>
      <c r="L2262" s="147">
        <v>3.2590571513589632E-10</v>
      </c>
      <c r="M2262" s="147">
        <v>6.7979421975632101E-3</v>
      </c>
      <c r="N2262" s="87">
        <v>2.8401939211078959</v>
      </c>
      <c r="O2262" s="88">
        <v>2.4145924073099331E-2</v>
      </c>
      <c r="P2262" s="89">
        <v>8.5015054407554498</v>
      </c>
    </row>
    <row r="2263" spans="1:16">
      <c r="A2263" s="75" t="s">
        <v>3242</v>
      </c>
      <c r="B2263" s="85">
        <v>2259</v>
      </c>
      <c r="C2263" s="85">
        <v>1742</v>
      </c>
      <c r="D2263" s="85">
        <v>2259</v>
      </c>
      <c r="E2263" s="86" t="s">
        <v>3234</v>
      </c>
      <c r="F2263" s="85" t="s">
        <v>38</v>
      </c>
      <c r="G2263" s="86" t="s">
        <v>3236</v>
      </c>
      <c r="H2263" s="85" t="s">
        <v>53</v>
      </c>
      <c r="I2263" s="85">
        <v>1</v>
      </c>
      <c r="J2263" s="88">
        <v>5.8719317370517138E-2</v>
      </c>
      <c r="K2263" s="146">
        <v>0.15984995055254231</v>
      </c>
      <c r="L2263" s="147">
        <v>3.861337339383864E-10</v>
      </c>
      <c r="M2263" s="147">
        <v>5.3850157670145499E-3</v>
      </c>
      <c r="N2263" s="87">
        <v>2.474089978938057</v>
      </c>
      <c r="O2263" s="88">
        <v>2.8227449843870961E-2</v>
      </c>
      <c r="P2263" s="89">
        <v>11.409225244098401</v>
      </c>
    </row>
    <row r="2264" spans="1:16">
      <c r="A2264" s="75" t="s">
        <v>13789</v>
      </c>
      <c r="B2264" s="85">
        <v>2260</v>
      </c>
      <c r="C2264" s="85">
        <v>9089</v>
      </c>
      <c r="D2264" s="85">
        <v>2260</v>
      </c>
      <c r="E2264" s="86" t="s">
        <v>13790</v>
      </c>
      <c r="F2264" s="85" t="s">
        <v>55</v>
      </c>
      <c r="G2264" s="86" t="s">
        <v>3236</v>
      </c>
      <c r="H2264" s="85" t="s">
        <v>53</v>
      </c>
      <c r="I2264" s="85">
        <v>1</v>
      </c>
      <c r="J2264" s="88">
        <v>5.8600112235616453E-2</v>
      </c>
      <c r="K2264" s="146">
        <v>0.15942306339413204</v>
      </c>
      <c r="L2264" s="147">
        <v>3.8567541251109238E-10</v>
      </c>
      <c r="M2264" s="147">
        <v>5.3957678135069641E-3</v>
      </c>
      <c r="N2264" s="87">
        <v>2.476875946078426</v>
      </c>
      <c r="O2264" s="88">
        <v>2.819639036766719E-2</v>
      </c>
      <c r="P2264" s="89">
        <v>11.383852474448632</v>
      </c>
    </row>
    <row r="2265" spans="1:16">
      <c r="A2265" s="75" t="s">
        <v>13791</v>
      </c>
      <c r="B2265" s="85">
        <v>2261</v>
      </c>
      <c r="C2265" s="85">
        <v>9090</v>
      </c>
      <c r="D2265" s="85">
        <v>2261</v>
      </c>
      <c r="E2265" s="86" t="s">
        <v>13792</v>
      </c>
      <c r="F2265" s="85" t="s">
        <v>55</v>
      </c>
      <c r="G2265" s="86" t="s">
        <v>13793</v>
      </c>
      <c r="H2265" s="85" t="s">
        <v>1</v>
      </c>
      <c r="I2265" s="85">
        <v>-1</v>
      </c>
      <c r="J2265" s="88">
        <v>0</v>
      </c>
      <c r="K2265" s="146">
        <v>0.15252682986289437</v>
      </c>
      <c r="L2265" s="147">
        <v>1.269267944851528E-11</v>
      </c>
      <c r="M2265" s="147">
        <v>0</v>
      </c>
      <c r="N2265" s="87">
        <v>0</v>
      </c>
      <c r="O2265" s="88">
        <v>0</v>
      </c>
      <c r="P2265" s="89" t="e">
        <v>#DIV/0!</v>
      </c>
    </row>
    <row r="2266" spans="1:16">
      <c r="A2266" s="75" t="s">
        <v>29374</v>
      </c>
      <c r="B2266" s="85">
        <v>2262</v>
      </c>
      <c r="C2266" s="85">
        <v>18698</v>
      </c>
      <c r="D2266" s="85">
        <v>2262</v>
      </c>
      <c r="E2266" s="86" t="s">
        <v>29375</v>
      </c>
      <c r="F2266" s="85" t="s">
        <v>55</v>
      </c>
      <c r="G2266" s="86" t="s">
        <v>13793</v>
      </c>
      <c r="H2266" s="85" t="s">
        <v>1</v>
      </c>
      <c r="I2266" s="85">
        <v>-1</v>
      </c>
      <c r="J2266" s="88">
        <v>0</v>
      </c>
      <c r="K2266" s="146">
        <v>0.15252682986289437</v>
      </c>
      <c r="L2266" s="147">
        <v>1.269267944851528E-11</v>
      </c>
      <c r="M2266" s="147">
        <v>0</v>
      </c>
      <c r="N2266" s="87">
        <v>0</v>
      </c>
      <c r="O2266" s="88">
        <v>0</v>
      </c>
      <c r="P2266" s="89" t="e">
        <v>#DIV/0!</v>
      </c>
    </row>
    <row r="2267" spans="1:16">
      <c r="A2267" s="75" t="s">
        <v>3119</v>
      </c>
      <c r="B2267" s="85">
        <v>2263</v>
      </c>
      <c r="C2267" s="85">
        <v>1672</v>
      </c>
      <c r="D2267" s="85">
        <v>2263</v>
      </c>
      <c r="E2267" s="86" t="s">
        <v>3120</v>
      </c>
      <c r="F2267" s="85" t="s">
        <v>38</v>
      </c>
      <c r="G2267" s="86" t="s">
        <v>3121</v>
      </c>
      <c r="H2267" s="85" t="s">
        <v>260</v>
      </c>
      <c r="I2267" s="85">
        <v>1</v>
      </c>
      <c r="J2267" s="88">
        <v>821.84147014193434</v>
      </c>
      <c r="K2267" s="146">
        <v>2709.3937855750546</v>
      </c>
      <c r="L2267" s="147">
        <v>5.9796730285641008E-6</v>
      </c>
      <c r="M2267" s="147">
        <v>88.393003384474838</v>
      </c>
      <c r="N2267" s="87">
        <v>9473.8510336437939</v>
      </c>
      <c r="O2267" s="88">
        <v>733.80537439305238</v>
      </c>
      <c r="P2267" s="89">
        <v>77.455870035019871</v>
      </c>
    </row>
    <row r="2268" spans="1:16">
      <c r="A2268" s="75" t="s">
        <v>3122</v>
      </c>
      <c r="B2268" s="85">
        <v>2264</v>
      </c>
      <c r="C2268" s="85">
        <v>1673</v>
      </c>
      <c r="D2268" s="85">
        <v>2264</v>
      </c>
      <c r="E2268" s="86" t="s">
        <v>3120</v>
      </c>
      <c r="F2268" s="85" t="s">
        <v>11</v>
      </c>
      <c r="G2268" s="86" t="s">
        <v>3121</v>
      </c>
      <c r="H2268" s="85" t="s">
        <v>260</v>
      </c>
      <c r="I2268" s="85">
        <v>1</v>
      </c>
      <c r="J2268" s="88">
        <v>767.52294796994408</v>
      </c>
      <c r="K2268" s="146">
        <v>2626.937752725943</v>
      </c>
      <c r="L2268" s="147">
        <v>5.7306843116340512E-6</v>
      </c>
      <c r="M2268" s="147">
        <v>88.513443013815333</v>
      </c>
      <c r="N2268" s="87">
        <v>9251.1051153220396</v>
      </c>
      <c r="O2268" s="88">
        <v>686.47443589838599</v>
      </c>
      <c r="P2268" s="89">
        <v>74.204587164556187</v>
      </c>
    </row>
    <row r="2269" spans="1:16">
      <c r="A2269" s="75" t="s">
        <v>13794</v>
      </c>
      <c r="B2269" s="85">
        <v>2265</v>
      </c>
      <c r="C2269" s="85">
        <v>9091</v>
      </c>
      <c r="D2269" s="85">
        <v>2265</v>
      </c>
      <c r="E2269" s="86" t="s">
        <v>13795</v>
      </c>
      <c r="F2269" s="85" t="s">
        <v>55</v>
      </c>
      <c r="G2269" s="86" t="s">
        <v>3121</v>
      </c>
      <c r="H2269" s="85" t="s">
        <v>260</v>
      </c>
      <c r="I2269" s="85">
        <v>1</v>
      </c>
      <c r="J2269" s="88">
        <v>803.88418215952493</v>
      </c>
      <c r="K2269" s="146">
        <v>2682.1344517686139</v>
      </c>
      <c r="L2269" s="147">
        <v>5.8973592631025374E-6</v>
      </c>
      <c r="M2269" s="147">
        <v>88.432819804769139</v>
      </c>
      <c r="N2269" s="87">
        <v>9400.2129366877543</v>
      </c>
      <c r="O2269" s="88">
        <v>718.15812813080595</v>
      </c>
      <c r="P2269" s="89">
        <v>76.398070231785098</v>
      </c>
    </row>
    <row r="2270" spans="1:16">
      <c r="A2270" s="75" t="s">
        <v>3237</v>
      </c>
      <c r="B2270" s="85">
        <v>2266</v>
      </c>
      <c r="C2270" s="85">
        <v>1739</v>
      </c>
      <c r="D2270" s="85">
        <v>2266</v>
      </c>
      <c r="E2270" s="86" t="s">
        <v>3234</v>
      </c>
      <c r="F2270" s="85" t="s">
        <v>429</v>
      </c>
      <c r="G2270" s="86" t="s">
        <v>3238</v>
      </c>
      <c r="H2270" s="85" t="s">
        <v>1</v>
      </c>
      <c r="I2270" s="85">
        <v>1</v>
      </c>
      <c r="J2270" s="88">
        <v>0.56257972227583297</v>
      </c>
      <c r="K2270" s="146">
        <v>1.3557020646180915</v>
      </c>
      <c r="L2270" s="147">
        <v>4.258501344442373E-9</v>
      </c>
      <c r="M2270" s="147">
        <v>8.8826444714825953E-2</v>
      </c>
      <c r="N2270" s="87">
        <v>37.111867235809846</v>
      </c>
      <c r="O2270" s="88">
        <v>0.31550674122183109</v>
      </c>
      <c r="P2270" s="89">
        <v>8.5015054407554445</v>
      </c>
    </row>
    <row r="2271" spans="1:16">
      <c r="A2271" s="75" t="s">
        <v>3243</v>
      </c>
      <c r="B2271" s="85">
        <v>2267</v>
      </c>
      <c r="C2271" s="85">
        <v>1743</v>
      </c>
      <c r="D2271" s="85">
        <v>2267</v>
      </c>
      <c r="E2271" s="86" t="s">
        <v>3234</v>
      </c>
      <c r="F2271" s="85" t="s">
        <v>38</v>
      </c>
      <c r="G2271" s="86" t="s">
        <v>3238</v>
      </c>
      <c r="H2271" s="85" t="s">
        <v>1</v>
      </c>
      <c r="I2271" s="85">
        <v>1</v>
      </c>
      <c r="J2271" s="88">
        <v>0.76726574697475802</v>
      </c>
      <c r="K2271" s="146">
        <v>2.0887060205532193</v>
      </c>
      <c r="L2271" s="147">
        <v>5.0454807901282472E-9</v>
      </c>
      <c r="M2271" s="147">
        <v>7.0364206022323406E-2</v>
      </c>
      <c r="N2271" s="87">
        <v>32.328109058123928</v>
      </c>
      <c r="O2271" s="88">
        <v>0.36883867795991349</v>
      </c>
      <c r="P2271" s="89">
        <v>11.409225244098394</v>
      </c>
    </row>
    <row r="2272" spans="1:16">
      <c r="A2272" s="75" t="s">
        <v>13796</v>
      </c>
      <c r="B2272" s="85">
        <v>2268</v>
      </c>
      <c r="C2272" s="85">
        <v>9092</v>
      </c>
      <c r="D2272" s="85">
        <v>2268</v>
      </c>
      <c r="E2272" s="86" t="s">
        <v>13797</v>
      </c>
      <c r="F2272" s="85" t="s">
        <v>55</v>
      </c>
      <c r="G2272" s="86" t="s">
        <v>3238</v>
      </c>
      <c r="H2272" s="85" t="s">
        <v>1</v>
      </c>
      <c r="I2272" s="85">
        <v>1</v>
      </c>
      <c r="J2272" s="88">
        <v>0.76919192748251897</v>
      </c>
      <c r="K2272" s="146">
        <v>2.0872139856620544</v>
      </c>
      <c r="L2272" s="147">
        <v>5.0568642292503091E-9</v>
      </c>
      <c r="M2272" s="147">
        <v>7.5261606542590162E-2</v>
      </c>
      <c r="N2272" s="87">
        <v>32.415488903927667</v>
      </c>
      <c r="O2272" s="88">
        <v>0.37161486533367433</v>
      </c>
      <c r="P2272" s="89">
        <v>11.464114159593844</v>
      </c>
    </row>
    <row r="2273" spans="1:16">
      <c r="A2273" s="75" t="s">
        <v>26862</v>
      </c>
      <c r="B2273" s="85">
        <v>2269</v>
      </c>
      <c r="C2273" s="85">
        <v>16751</v>
      </c>
      <c r="D2273" s="85">
        <v>2269</v>
      </c>
      <c r="E2273" s="86" t="s">
        <v>26859</v>
      </c>
      <c r="F2273" s="85" t="s">
        <v>4469</v>
      </c>
      <c r="G2273" s="86" t="s">
        <v>3238</v>
      </c>
      <c r="H2273" s="85" t="s">
        <v>1</v>
      </c>
      <c r="I2273" s="85">
        <v>1</v>
      </c>
      <c r="J2273" s="88">
        <v>1.487066347558035</v>
      </c>
      <c r="K2273" s="146">
        <v>3.4576333199381031</v>
      </c>
      <c r="L2273" s="147">
        <v>7.0705404330203287E-9</v>
      </c>
      <c r="M2273" s="147">
        <v>80.393995842501909</v>
      </c>
      <c r="N2273" s="87">
        <v>13.09844535045726</v>
      </c>
      <c r="O2273" s="88">
        <v>1.312949118447716</v>
      </c>
      <c r="P2273" s="89">
        <v>100.23701922777283</v>
      </c>
    </row>
    <row r="2274" spans="1:16">
      <c r="A2274" s="75" t="s">
        <v>13798</v>
      </c>
      <c r="B2274" s="85">
        <v>2270</v>
      </c>
      <c r="C2274" s="85">
        <v>9093</v>
      </c>
      <c r="D2274" s="85">
        <v>2270</v>
      </c>
      <c r="E2274" s="86" t="s">
        <v>13799</v>
      </c>
      <c r="F2274" s="85" t="s">
        <v>32</v>
      </c>
      <c r="G2274" s="86" t="s">
        <v>13800</v>
      </c>
      <c r="H2274" s="85" t="s">
        <v>1</v>
      </c>
      <c r="I2274" s="85">
        <v>-1</v>
      </c>
      <c r="J2274" s="88">
        <v>2.8599638253568781E-2</v>
      </c>
      <c r="K2274" s="146">
        <v>364.23885919348322</v>
      </c>
      <c r="L2274" s="147">
        <v>6.6989771561624874E-8</v>
      </c>
      <c r="M2274" s="147">
        <v>5.0798428281532719E-3</v>
      </c>
      <c r="N2274" s="87">
        <v>0.55070113674944476</v>
      </c>
      <c r="O2274" s="88">
        <v>2.4122616673711541E-2</v>
      </c>
      <c r="P2274" s="89">
        <v>43.80346264781133</v>
      </c>
    </row>
    <row r="2275" spans="1:16">
      <c r="A2275" s="75" t="s">
        <v>13801</v>
      </c>
      <c r="B2275" s="85">
        <v>2271</v>
      </c>
      <c r="C2275" s="85">
        <v>9094</v>
      </c>
      <c r="D2275" s="85">
        <v>2271</v>
      </c>
      <c r="E2275" s="86" t="s">
        <v>13799</v>
      </c>
      <c r="F2275" s="85" t="s">
        <v>38</v>
      </c>
      <c r="G2275" s="86" t="s">
        <v>13800</v>
      </c>
      <c r="H2275" s="85" t="s">
        <v>1</v>
      </c>
      <c r="I2275" s="85">
        <v>-1</v>
      </c>
      <c r="J2275" s="88">
        <v>3.1178502072268612E-2</v>
      </c>
      <c r="K2275" s="146">
        <v>364.24428973671212</v>
      </c>
      <c r="L2275" s="147">
        <v>6.7006366943026611E-8</v>
      </c>
      <c r="M2275" s="147">
        <v>5.4087178309612403E-3</v>
      </c>
      <c r="N2275" s="87">
        <v>0.59574500322463675</v>
      </c>
      <c r="O2275" s="88">
        <v>2.741876165112073E-2</v>
      </c>
      <c r="P2275" s="89">
        <v>46.024325009373136</v>
      </c>
    </row>
    <row r="2276" spans="1:16">
      <c r="A2276" s="75" t="s">
        <v>29378</v>
      </c>
      <c r="B2276" s="85">
        <v>2272</v>
      </c>
      <c r="C2276" s="85">
        <v>18700</v>
      </c>
      <c r="D2276" s="85">
        <v>2272</v>
      </c>
      <c r="E2276" s="86" t="s">
        <v>29379</v>
      </c>
      <c r="F2276" s="85" t="s">
        <v>32</v>
      </c>
      <c r="G2276" s="86" t="s">
        <v>13800</v>
      </c>
      <c r="H2276" s="85" t="s">
        <v>1</v>
      </c>
      <c r="I2276" s="85">
        <v>-1</v>
      </c>
      <c r="J2276" s="88">
        <v>2.4690448324722041E-2</v>
      </c>
      <c r="K2276" s="146">
        <v>364.23460002947843</v>
      </c>
      <c r="L2276" s="147">
        <v>6.6970824067417743E-8</v>
      </c>
      <c r="M2276" s="147">
        <v>4.5203567165161109E-3</v>
      </c>
      <c r="N2276" s="87">
        <v>0.49000543526469031</v>
      </c>
      <c r="O2276" s="88">
        <v>2.0620137061751299E-2</v>
      </c>
      <c r="P2276" s="89">
        <v>42.081445587665264</v>
      </c>
    </row>
    <row r="2277" spans="1:16">
      <c r="A2277" s="75" t="s">
        <v>29380</v>
      </c>
      <c r="B2277" s="85">
        <v>2273</v>
      </c>
      <c r="C2277" s="85">
        <v>18701</v>
      </c>
      <c r="D2277" s="85">
        <v>2273</v>
      </c>
      <c r="E2277" s="86" t="s">
        <v>29381</v>
      </c>
      <c r="F2277" s="85" t="s">
        <v>32</v>
      </c>
      <c r="G2277" s="86" t="s">
        <v>13800</v>
      </c>
      <c r="H2277" s="85" t="s">
        <v>1</v>
      </c>
      <c r="I2277" s="85">
        <v>-1</v>
      </c>
      <c r="J2277" s="88">
        <v>1.7576140213357731E-2</v>
      </c>
      <c r="K2277" s="146">
        <v>364.24048511567776</v>
      </c>
      <c r="L2277" s="147">
        <v>6.6994974028127936E-8</v>
      </c>
      <c r="M2277" s="147">
        <v>3.3210978845835881E-3</v>
      </c>
      <c r="N2277" s="87">
        <v>0.36734594381554148</v>
      </c>
      <c r="O2277" s="88">
        <v>1.39295430045658E-2</v>
      </c>
      <c r="P2277" s="89">
        <v>37.91941421724357</v>
      </c>
    </row>
    <row r="2278" spans="1:16">
      <c r="A2278" s="75" t="s">
        <v>29382</v>
      </c>
      <c r="B2278" s="85">
        <v>2274</v>
      </c>
      <c r="C2278" s="85">
        <v>18702</v>
      </c>
      <c r="D2278" s="85">
        <v>2274</v>
      </c>
      <c r="E2278" s="86" t="s">
        <v>29381</v>
      </c>
      <c r="F2278" s="85" t="s">
        <v>38</v>
      </c>
      <c r="G2278" s="86" t="s">
        <v>13800</v>
      </c>
      <c r="H2278" s="85" t="s">
        <v>1</v>
      </c>
      <c r="I2278" s="85">
        <v>-1</v>
      </c>
      <c r="J2278" s="88">
        <v>2.7719956449916049E-2</v>
      </c>
      <c r="K2278" s="146">
        <v>364.24022637666428</v>
      </c>
      <c r="L2278" s="147">
        <v>6.6989039123984184E-8</v>
      </c>
      <c r="M2278" s="147">
        <v>4.9432222093886702E-3</v>
      </c>
      <c r="N2278" s="87">
        <v>0.54404521365882175</v>
      </c>
      <c r="O2278" s="88">
        <v>2.4279961548689361E-2</v>
      </c>
      <c r="P2278" s="89">
        <v>44.628573028703563</v>
      </c>
    </row>
    <row r="2279" spans="1:16">
      <c r="A2279" s="75" t="s">
        <v>3123</v>
      </c>
      <c r="B2279" s="85">
        <v>2275</v>
      </c>
      <c r="C2279" s="85">
        <v>1674</v>
      </c>
      <c r="D2279" s="85">
        <v>2275</v>
      </c>
      <c r="E2279" s="86" t="s">
        <v>3124</v>
      </c>
      <c r="F2279" s="85" t="s">
        <v>38</v>
      </c>
      <c r="G2279" s="86" t="s">
        <v>3125</v>
      </c>
      <c r="H2279" s="85" t="s">
        <v>1</v>
      </c>
      <c r="I2279" s="85">
        <v>1</v>
      </c>
      <c r="J2279" s="88">
        <v>7.3690877320756414</v>
      </c>
      <c r="K2279" s="146">
        <v>9.9279575464115162</v>
      </c>
      <c r="L2279" s="147">
        <v>3.5555356937722539E-8</v>
      </c>
      <c r="M2279" s="147">
        <v>0.80533345449863547</v>
      </c>
      <c r="N2279" s="87">
        <v>117.9063347691763</v>
      </c>
      <c r="O2279" s="88">
        <v>6.4266267982929692</v>
      </c>
      <c r="P2279" s="89">
        <v>54.506204529843906</v>
      </c>
    </row>
    <row r="2280" spans="1:16">
      <c r="A2280" s="75" t="s">
        <v>3126</v>
      </c>
      <c r="B2280" s="85">
        <v>2276</v>
      </c>
      <c r="C2280" s="85">
        <v>1675</v>
      </c>
      <c r="D2280" s="85">
        <v>2276</v>
      </c>
      <c r="E2280" s="86" t="s">
        <v>3124</v>
      </c>
      <c r="F2280" s="85" t="s">
        <v>11</v>
      </c>
      <c r="G2280" s="86" t="s">
        <v>3125</v>
      </c>
      <c r="H2280" s="85" t="s">
        <v>1</v>
      </c>
      <c r="I2280" s="85">
        <v>1</v>
      </c>
      <c r="J2280" s="88">
        <v>5.8074361548207483</v>
      </c>
      <c r="K2280" s="146">
        <v>9.3579655869917797</v>
      </c>
      <c r="L2280" s="147">
        <v>3.1396945434001933E-8</v>
      </c>
      <c r="M2280" s="147">
        <v>0.76885465554987464</v>
      </c>
      <c r="N2280" s="87">
        <v>113.055826911182</v>
      </c>
      <c r="O2280" s="88">
        <v>4.972063126258691</v>
      </c>
      <c r="P2280" s="89">
        <v>43.97883118545321</v>
      </c>
    </row>
    <row r="2281" spans="1:16">
      <c r="A2281" s="75" t="s">
        <v>13802</v>
      </c>
      <c r="B2281" s="85">
        <v>2277</v>
      </c>
      <c r="C2281" s="85">
        <v>9095</v>
      </c>
      <c r="D2281" s="85">
        <v>2277</v>
      </c>
      <c r="E2281" s="86" t="s">
        <v>13803</v>
      </c>
      <c r="F2281" s="85" t="s">
        <v>38</v>
      </c>
      <c r="G2281" s="86" t="s">
        <v>3125</v>
      </c>
      <c r="H2281" s="85" t="s">
        <v>1</v>
      </c>
      <c r="I2281" s="85">
        <v>1</v>
      </c>
      <c r="J2281" s="88">
        <v>7.4679886009871002</v>
      </c>
      <c r="K2281" s="146">
        <v>10.047676278918512</v>
      </c>
      <c r="L2281" s="147">
        <v>3.6043946379846927E-8</v>
      </c>
      <c r="M2281" s="147">
        <v>0.81871421438668168</v>
      </c>
      <c r="N2281" s="87">
        <v>119.3861146940996</v>
      </c>
      <c r="O2281" s="88">
        <v>6.5163244840763914</v>
      </c>
      <c r="P2281" s="89">
        <v>54.581929404211074</v>
      </c>
    </row>
    <row r="2282" spans="1:16">
      <c r="A2282" s="75" t="s">
        <v>13804</v>
      </c>
      <c r="B2282" s="85">
        <v>2278</v>
      </c>
      <c r="C2282" s="85">
        <v>9096</v>
      </c>
      <c r="D2282" s="85">
        <v>2278</v>
      </c>
      <c r="E2282" s="86" t="s">
        <v>13803</v>
      </c>
      <c r="F2282" s="85" t="s">
        <v>11</v>
      </c>
      <c r="G2282" s="86" t="s">
        <v>3125</v>
      </c>
      <c r="H2282" s="85" t="s">
        <v>1</v>
      </c>
      <c r="I2282" s="85">
        <v>1</v>
      </c>
      <c r="J2282" s="88">
        <v>5.8360092463901481</v>
      </c>
      <c r="K2282" s="146">
        <v>9.3896611603653071</v>
      </c>
      <c r="L2282" s="147">
        <v>3.1537223059117673E-8</v>
      </c>
      <c r="M2282" s="147">
        <v>0.77284606096664787</v>
      </c>
      <c r="N2282" s="87">
        <v>113.4950835370902</v>
      </c>
      <c r="O2282" s="88">
        <v>4.9976941591612247</v>
      </c>
      <c r="P2282" s="89">
        <v>44.034455091862888</v>
      </c>
    </row>
    <row r="2283" spans="1:16">
      <c r="A2283" s="75" t="s">
        <v>3127</v>
      </c>
      <c r="B2283" s="85">
        <v>2279</v>
      </c>
      <c r="C2283" s="85">
        <v>1676</v>
      </c>
      <c r="D2283" s="85">
        <v>2279</v>
      </c>
      <c r="E2283" s="86" t="s">
        <v>3128</v>
      </c>
      <c r="F2283" s="85" t="s">
        <v>38</v>
      </c>
      <c r="G2283" s="86" t="s">
        <v>3129</v>
      </c>
      <c r="H2283" s="85" t="s">
        <v>1042</v>
      </c>
      <c r="I2283" s="85">
        <v>1</v>
      </c>
      <c r="J2283" s="88">
        <v>2.526091259831607</v>
      </c>
      <c r="K2283" s="146">
        <v>3.2018362130892455</v>
      </c>
      <c r="L2283" s="147">
        <v>1.5668366586120882E-8</v>
      </c>
      <c r="M2283" s="147">
        <v>0.2927787064500702</v>
      </c>
      <c r="N2283" s="87">
        <v>46.426635275932007</v>
      </c>
      <c r="O2283" s="88">
        <v>2.1598690777082918</v>
      </c>
      <c r="P2283" s="89">
        <v>46.522197115326762</v>
      </c>
    </row>
    <row r="2284" spans="1:16">
      <c r="A2284" s="75" t="s">
        <v>3130</v>
      </c>
      <c r="B2284" s="85">
        <v>2280</v>
      </c>
      <c r="C2284" s="85">
        <v>1677</v>
      </c>
      <c r="D2284" s="85">
        <v>2280</v>
      </c>
      <c r="E2284" s="86" t="s">
        <v>3128</v>
      </c>
      <c r="F2284" s="85" t="s">
        <v>11</v>
      </c>
      <c r="G2284" s="86" t="s">
        <v>3129</v>
      </c>
      <c r="H2284" s="85" t="s">
        <v>1042</v>
      </c>
      <c r="I2284" s="85">
        <v>1</v>
      </c>
      <c r="J2284" s="88">
        <v>2.2013283909329462</v>
      </c>
      <c r="K2284" s="146">
        <v>2.6799852241921718</v>
      </c>
      <c r="L2284" s="147">
        <v>1.329592693796624E-8</v>
      </c>
      <c r="M2284" s="147">
        <v>0.29322107322027802</v>
      </c>
      <c r="N2284" s="87">
        <v>45.668008244739717</v>
      </c>
      <c r="O2284" s="88">
        <v>1.8770357935720241</v>
      </c>
      <c r="P2284" s="89">
        <v>41.101766109719293</v>
      </c>
    </row>
    <row r="2285" spans="1:16">
      <c r="A2285" s="75" t="s">
        <v>13805</v>
      </c>
      <c r="B2285" s="85">
        <v>2281</v>
      </c>
      <c r="C2285" s="85">
        <v>9097</v>
      </c>
      <c r="D2285" s="85">
        <v>2281</v>
      </c>
      <c r="E2285" s="86" t="s">
        <v>13806</v>
      </c>
      <c r="F2285" s="85" t="s">
        <v>55</v>
      </c>
      <c r="G2285" s="86" t="s">
        <v>3129</v>
      </c>
      <c r="H2285" s="85" t="s">
        <v>1042</v>
      </c>
      <c r="I2285" s="85">
        <v>1</v>
      </c>
      <c r="J2285" s="88">
        <v>2.4430609827786092</v>
      </c>
      <c r="K2285" s="146">
        <v>3.0684175364546742</v>
      </c>
      <c r="L2285" s="147">
        <v>1.506181842393159E-8</v>
      </c>
      <c r="M2285" s="147">
        <v>0.292891803848224</v>
      </c>
      <c r="N2285" s="87">
        <v>46.232681414170052</v>
      </c>
      <c r="O2285" s="88">
        <v>2.0875586993042479</v>
      </c>
      <c r="P2285" s="89">
        <v>45.153312233895718</v>
      </c>
    </row>
    <row r="2286" spans="1:16">
      <c r="A2286" s="75" t="s">
        <v>3135</v>
      </c>
      <c r="B2286" s="85">
        <v>2282</v>
      </c>
      <c r="C2286" s="85">
        <v>1681</v>
      </c>
      <c r="D2286" s="85">
        <v>2282</v>
      </c>
      <c r="E2286" s="86" t="s">
        <v>3132</v>
      </c>
      <c r="F2286" s="85" t="s">
        <v>55</v>
      </c>
      <c r="G2286" s="86" t="s">
        <v>3136</v>
      </c>
      <c r="H2286" s="85" t="s">
        <v>1</v>
      </c>
      <c r="I2286" s="85">
        <v>1</v>
      </c>
      <c r="J2286" s="88">
        <v>41.32854039182714</v>
      </c>
      <c r="K2286" s="146">
        <v>113.92633896018974</v>
      </c>
      <c r="L2286" s="147">
        <v>2.6521603045409207E-7</v>
      </c>
      <c r="M2286" s="147">
        <v>9.290557511664673</v>
      </c>
      <c r="N2286" s="87">
        <v>934.47715126962407</v>
      </c>
      <c r="O2286" s="88">
        <v>34.132134634898357</v>
      </c>
      <c r="P2286" s="89">
        <v>36.525381694485361</v>
      </c>
    </row>
    <row r="2287" spans="1:16">
      <c r="A2287" s="75" t="s">
        <v>13807</v>
      </c>
      <c r="B2287" s="85">
        <v>2283</v>
      </c>
      <c r="C2287" s="85">
        <v>9098</v>
      </c>
      <c r="D2287" s="85">
        <v>2283</v>
      </c>
      <c r="E2287" s="86" t="s">
        <v>13808</v>
      </c>
      <c r="F2287" s="85" t="s">
        <v>55</v>
      </c>
      <c r="G2287" s="86" t="s">
        <v>3136</v>
      </c>
      <c r="H2287" s="85" t="s">
        <v>1</v>
      </c>
      <c r="I2287" s="85">
        <v>1</v>
      </c>
      <c r="J2287" s="88">
        <v>45.274126626098948</v>
      </c>
      <c r="K2287" s="146">
        <v>162.91709078568655</v>
      </c>
      <c r="L2287" s="147">
        <v>3.0058414200394363E-7</v>
      </c>
      <c r="M2287" s="147">
        <v>8.7659432568458371</v>
      </c>
      <c r="N2287" s="87">
        <v>954.96413387062739</v>
      </c>
      <c r="O2287" s="88">
        <v>38.326635652437048</v>
      </c>
      <c r="P2287" s="89">
        <v>40.134110060335843</v>
      </c>
    </row>
    <row r="2288" spans="1:16">
      <c r="A2288" s="75" t="s">
        <v>26577</v>
      </c>
      <c r="B2288" s="85">
        <v>2284</v>
      </c>
      <c r="C2288" s="85">
        <v>16542</v>
      </c>
      <c r="D2288" s="85">
        <v>2284</v>
      </c>
      <c r="E2288" s="86" t="s">
        <v>26569</v>
      </c>
      <c r="F2288" s="85" t="s">
        <v>38</v>
      </c>
      <c r="G2288" s="86" t="s">
        <v>3136</v>
      </c>
      <c r="H2288" s="85" t="s">
        <v>1</v>
      </c>
      <c r="I2288" s="85">
        <v>1</v>
      </c>
      <c r="J2288" s="88">
        <v>67.412868827695789</v>
      </c>
      <c r="K2288" s="146">
        <v>428.8009223377569</v>
      </c>
      <c r="L2288" s="147">
        <v>4.9659015113703161E-7</v>
      </c>
      <c r="M2288" s="147">
        <v>6.2294873690200356</v>
      </c>
      <c r="N2288" s="87">
        <v>1091.6958749083849</v>
      </c>
      <c r="O2288" s="88">
        <v>61.584175940749702</v>
      </c>
      <c r="P2288" s="89">
        <v>56.411476269357387</v>
      </c>
    </row>
    <row r="2289" spans="1:16">
      <c r="A2289" s="75" t="s">
        <v>30754</v>
      </c>
      <c r="B2289" s="85">
        <v>2285</v>
      </c>
      <c r="C2289" s="85">
        <v>19731</v>
      </c>
      <c r="D2289" s="85">
        <v>2285</v>
      </c>
      <c r="E2289" s="86" t="s">
        <v>30755</v>
      </c>
      <c r="F2289" s="85" t="s">
        <v>55</v>
      </c>
      <c r="G2289" s="86" t="s">
        <v>3136</v>
      </c>
      <c r="H2289" s="85" t="s">
        <v>1</v>
      </c>
      <c r="I2289" s="85">
        <v>1</v>
      </c>
      <c r="J2289" s="88">
        <v>0</v>
      </c>
      <c r="K2289" s="146">
        <v>0</v>
      </c>
      <c r="L2289" s="147">
        <v>0</v>
      </c>
      <c r="M2289" s="147">
        <v>0</v>
      </c>
      <c r="N2289" s="87">
        <v>0</v>
      </c>
      <c r="O2289" s="88">
        <v>0</v>
      </c>
      <c r="P2289" s="89" t="e">
        <v>#DIV/0!</v>
      </c>
    </row>
    <row r="2290" spans="1:16">
      <c r="A2290" s="75" t="s">
        <v>30758</v>
      </c>
      <c r="B2290" s="85">
        <v>2286</v>
      </c>
      <c r="C2290" s="85">
        <v>19734</v>
      </c>
      <c r="D2290" s="85">
        <v>2286</v>
      </c>
      <c r="E2290" s="86" t="s">
        <v>30759</v>
      </c>
      <c r="F2290" s="85" t="s">
        <v>55</v>
      </c>
      <c r="G2290" s="86" t="s">
        <v>3136</v>
      </c>
      <c r="H2290" s="85" t="s">
        <v>1</v>
      </c>
      <c r="I2290" s="85">
        <v>1</v>
      </c>
      <c r="J2290" s="88">
        <v>0</v>
      </c>
      <c r="K2290" s="146">
        <v>0</v>
      </c>
      <c r="L2290" s="147">
        <v>0</v>
      </c>
      <c r="M2290" s="147">
        <v>0</v>
      </c>
      <c r="N2290" s="87">
        <v>0</v>
      </c>
      <c r="O2290" s="88">
        <v>0</v>
      </c>
      <c r="P2290" s="89" t="e">
        <v>#DIV/0!</v>
      </c>
    </row>
    <row r="2291" spans="1:16">
      <c r="A2291" s="75" t="s">
        <v>3137</v>
      </c>
      <c r="B2291" s="85">
        <v>2287</v>
      </c>
      <c r="C2291" s="85">
        <v>1682</v>
      </c>
      <c r="D2291" s="85">
        <v>2287</v>
      </c>
      <c r="E2291" s="86" t="s">
        <v>3132</v>
      </c>
      <c r="F2291" s="85" t="s">
        <v>55</v>
      </c>
      <c r="G2291" s="86" t="s">
        <v>3138</v>
      </c>
      <c r="H2291" s="85" t="s">
        <v>1</v>
      </c>
      <c r="I2291" s="85">
        <v>1</v>
      </c>
      <c r="J2291" s="88">
        <v>8.9301282653088858</v>
      </c>
      <c r="K2291" s="146">
        <v>24.616809838092895</v>
      </c>
      <c r="L2291" s="147">
        <v>5.7306963844275262E-8</v>
      </c>
      <c r="M2291" s="147">
        <v>2.0074715789334121</v>
      </c>
      <c r="N2291" s="87">
        <v>201.91859530293141</v>
      </c>
      <c r="O2291" s="88">
        <v>7.3751537646538958</v>
      </c>
      <c r="P2291" s="89">
        <v>36.525381694485397</v>
      </c>
    </row>
    <row r="2292" spans="1:16">
      <c r="A2292" s="75" t="s">
        <v>13809</v>
      </c>
      <c r="B2292" s="85">
        <v>2288</v>
      </c>
      <c r="C2292" s="85">
        <v>9099</v>
      </c>
      <c r="D2292" s="85">
        <v>2288</v>
      </c>
      <c r="E2292" s="86" t="s">
        <v>13810</v>
      </c>
      <c r="F2292" s="85" t="s">
        <v>55</v>
      </c>
      <c r="G2292" s="86" t="s">
        <v>3138</v>
      </c>
      <c r="H2292" s="85" t="s">
        <v>1</v>
      </c>
      <c r="I2292" s="85">
        <v>1</v>
      </c>
      <c r="J2292" s="88">
        <v>9.0099311641776669</v>
      </c>
      <c r="K2292" s="146">
        <v>24.741539219926029</v>
      </c>
      <c r="L2292" s="147">
        <v>5.7805167259315587E-8</v>
      </c>
      <c r="M2292" s="147">
        <v>2.017349195007101</v>
      </c>
      <c r="N2292" s="87">
        <v>203.0230350782563</v>
      </c>
      <c r="O2292" s="88">
        <v>7.4476480707973396</v>
      </c>
      <c r="P2292" s="89">
        <v>36.683758904139147</v>
      </c>
    </row>
    <row r="2293" spans="1:16">
      <c r="A2293" s="75" t="s">
        <v>3139</v>
      </c>
      <c r="B2293" s="85">
        <v>2289</v>
      </c>
      <c r="C2293" s="85">
        <v>1683</v>
      </c>
      <c r="D2293" s="85">
        <v>2289</v>
      </c>
      <c r="E2293" s="86" t="s">
        <v>3132</v>
      </c>
      <c r="F2293" s="85" t="s">
        <v>55</v>
      </c>
      <c r="G2293" s="86" t="s">
        <v>3140</v>
      </c>
      <c r="H2293" s="85" t="s">
        <v>1</v>
      </c>
      <c r="I2293" s="85">
        <v>1</v>
      </c>
      <c r="J2293" s="88">
        <v>21.176892608631899</v>
      </c>
      <c r="K2293" s="146">
        <v>58.376265471297295</v>
      </c>
      <c r="L2293" s="147">
        <v>1.3589764704404209E-7</v>
      </c>
      <c r="M2293" s="147">
        <v>4.7605150540895496</v>
      </c>
      <c r="N2293" s="87">
        <v>478.82945030331859</v>
      </c>
      <c r="O2293" s="88">
        <v>17.489428438889341</v>
      </c>
      <c r="P2293" s="89">
        <v>36.525381694485404</v>
      </c>
    </row>
    <row r="2294" spans="1:16">
      <c r="A2294" s="75" t="s">
        <v>13811</v>
      </c>
      <c r="B2294" s="85">
        <v>2290</v>
      </c>
      <c r="C2294" s="85">
        <v>9100</v>
      </c>
      <c r="D2294" s="85">
        <v>2290</v>
      </c>
      <c r="E2294" s="86" t="s">
        <v>13812</v>
      </c>
      <c r="F2294" s="85" t="s">
        <v>55</v>
      </c>
      <c r="G2294" s="86" t="s">
        <v>3140</v>
      </c>
      <c r="H2294" s="85" t="s">
        <v>1</v>
      </c>
      <c r="I2294" s="85">
        <v>1</v>
      </c>
      <c r="J2294" s="88">
        <v>21.256695507500691</v>
      </c>
      <c r="K2294" s="146">
        <v>58.500994853130393</v>
      </c>
      <c r="L2294" s="147">
        <v>1.3639585045908239E-7</v>
      </c>
      <c r="M2294" s="147">
        <v>4.7703926701632389</v>
      </c>
      <c r="N2294" s="87">
        <v>479.9338900786434</v>
      </c>
      <c r="O2294" s="88">
        <v>17.561922745032788</v>
      </c>
      <c r="P2294" s="89">
        <v>36.592378884006379</v>
      </c>
    </row>
    <row r="2295" spans="1:16">
      <c r="A2295" s="75" t="s">
        <v>3141</v>
      </c>
      <c r="B2295" s="85">
        <v>2291</v>
      </c>
      <c r="C2295" s="85">
        <v>1684</v>
      </c>
      <c r="D2295" s="85">
        <v>2291</v>
      </c>
      <c r="E2295" s="86" t="s">
        <v>3132</v>
      </c>
      <c r="F2295" s="85" t="s">
        <v>55</v>
      </c>
      <c r="G2295" s="86" t="s">
        <v>3142</v>
      </c>
      <c r="H2295" s="85" t="s">
        <v>1</v>
      </c>
      <c r="I2295" s="85">
        <v>1</v>
      </c>
      <c r="J2295" s="88">
        <v>31.791825887687789</v>
      </c>
      <c r="K2295" s="146">
        <v>87.637412255679322</v>
      </c>
      <c r="L2295" s="147">
        <v>2.0401644439607609E-7</v>
      </c>
      <c r="M2295" s="147">
        <v>7.1467267900127096</v>
      </c>
      <c r="N2295" s="87">
        <v>718.84307085428486</v>
      </c>
      <c r="O2295" s="88">
        <v>26.256017541388729</v>
      </c>
      <c r="P2295" s="89">
        <v>36.525381694485347</v>
      </c>
    </row>
    <row r="2296" spans="1:16">
      <c r="A2296" s="75" t="s">
        <v>13813</v>
      </c>
      <c r="B2296" s="85">
        <v>2292</v>
      </c>
      <c r="C2296" s="85">
        <v>9101</v>
      </c>
      <c r="D2296" s="85">
        <v>2292</v>
      </c>
      <c r="E2296" s="86" t="s">
        <v>13814</v>
      </c>
      <c r="F2296" s="85" t="s">
        <v>55</v>
      </c>
      <c r="G2296" s="86" t="s">
        <v>3142</v>
      </c>
      <c r="H2296" s="85" t="s">
        <v>1</v>
      </c>
      <c r="I2296" s="85">
        <v>1</v>
      </c>
      <c r="J2296" s="88">
        <v>31.87162878655657</v>
      </c>
      <c r="K2296" s="146">
        <v>87.762141637512514</v>
      </c>
      <c r="L2296" s="147">
        <v>2.0451464781111641E-7</v>
      </c>
      <c r="M2296" s="147">
        <v>7.1566044060863954</v>
      </c>
      <c r="N2296" s="87">
        <v>719.94751062960995</v>
      </c>
      <c r="O2296" s="88">
        <v>26.328511847532219</v>
      </c>
      <c r="P2296" s="89">
        <v>36.570043591799291</v>
      </c>
    </row>
    <row r="2297" spans="1:16">
      <c r="A2297" s="75" t="s">
        <v>3143</v>
      </c>
      <c r="B2297" s="85">
        <v>2293</v>
      </c>
      <c r="C2297" s="85">
        <v>1685</v>
      </c>
      <c r="D2297" s="85">
        <v>2293</v>
      </c>
      <c r="E2297" s="86" t="s">
        <v>3132</v>
      </c>
      <c r="F2297" s="85" t="s">
        <v>55</v>
      </c>
      <c r="G2297" s="86" t="s">
        <v>3144</v>
      </c>
      <c r="H2297" s="85" t="s">
        <v>1</v>
      </c>
      <c r="I2297" s="85">
        <v>1</v>
      </c>
      <c r="J2297" s="88">
        <v>32.94305229706481</v>
      </c>
      <c r="K2297" s="146">
        <v>90.810885330003941</v>
      </c>
      <c r="L2297" s="147">
        <v>2.1140416473543939E-7</v>
      </c>
      <c r="M2297" s="147">
        <v>7.4055197467409606</v>
      </c>
      <c r="N2297" s="87">
        <v>744.87338223962729</v>
      </c>
      <c r="O2297" s="88">
        <v>27.206784600364731</v>
      </c>
      <c r="P2297" s="89">
        <v>36.525381694485432</v>
      </c>
    </row>
    <row r="2298" spans="1:16">
      <c r="A2298" s="75" t="s">
        <v>13815</v>
      </c>
      <c r="B2298" s="85">
        <v>2294</v>
      </c>
      <c r="C2298" s="85">
        <v>9102</v>
      </c>
      <c r="D2298" s="85">
        <v>2294</v>
      </c>
      <c r="E2298" s="86" t="s">
        <v>13816</v>
      </c>
      <c r="F2298" s="85" t="s">
        <v>55</v>
      </c>
      <c r="G2298" s="86" t="s">
        <v>3144</v>
      </c>
      <c r="H2298" s="85" t="s">
        <v>1</v>
      </c>
      <c r="I2298" s="85">
        <v>1</v>
      </c>
      <c r="J2298" s="88">
        <v>33.022855195933559</v>
      </c>
      <c r="K2298" s="146">
        <v>90.935614711837033</v>
      </c>
      <c r="L2298" s="147">
        <v>2.119023681504794E-7</v>
      </c>
      <c r="M2298" s="147">
        <v>7.4153973628146517</v>
      </c>
      <c r="N2298" s="87">
        <v>745.97782201495204</v>
      </c>
      <c r="O2298" s="88">
        <v>27.279278906508139</v>
      </c>
      <c r="P2298" s="89">
        <v>36.568485149899495</v>
      </c>
    </row>
    <row r="2299" spans="1:16">
      <c r="A2299" s="75" t="s">
        <v>3169</v>
      </c>
      <c r="B2299" s="85">
        <v>2295</v>
      </c>
      <c r="C2299" s="85">
        <v>1700</v>
      </c>
      <c r="D2299" s="85">
        <v>2295</v>
      </c>
      <c r="E2299" s="86" t="s">
        <v>3170</v>
      </c>
      <c r="F2299" s="85" t="s">
        <v>283</v>
      </c>
      <c r="G2299" s="86" t="s">
        <v>3171</v>
      </c>
      <c r="H2299" s="85" t="s">
        <v>1</v>
      </c>
      <c r="I2299" s="85">
        <v>1</v>
      </c>
      <c r="J2299" s="88">
        <v>28.889006480986769</v>
      </c>
      <c r="K2299" s="146">
        <v>64.423981969253518</v>
      </c>
      <c r="L2299" s="147">
        <v>1.6275648595764581E-7</v>
      </c>
      <c r="M2299" s="147">
        <v>4.8472697819286434</v>
      </c>
      <c r="N2299" s="87">
        <v>515.65688218554396</v>
      </c>
      <c r="O2299" s="88">
        <v>24.803329994388921</v>
      </c>
      <c r="P2299" s="89">
        <v>48.100453715003795</v>
      </c>
    </row>
    <row r="2300" spans="1:16">
      <c r="A2300" s="75" t="s">
        <v>3172</v>
      </c>
      <c r="B2300" s="85">
        <v>2296</v>
      </c>
      <c r="C2300" s="85">
        <v>1701</v>
      </c>
      <c r="D2300" s="85">
        <v>2296</v>
      </c>
      <c r="E2300" s="86" t="s">
        <v>3170</v>
      </c>
      <c r="F2300" s="85" t="s">
        <v>38</v>
      </c>
      <c r="G2300" s="86" t="s">
        <v>3171</v>
      </c>
      <c r="H2300" s="85" t="s">
        <v>1</v>
      </c>
      <c r="I2300" s="85">
        <v>1</v>
      </c>
      <c r="J2300" s="88">
        <v>28.45547285279531</v>
      </c>
      <c r="K2300" s="146">
        <v>64.070753332866914</v>
      </c>
      <c r="L2300" s="147">
        <v>1.608438491849657E-7</v>
      </c>
      <c r="M2300" s="147">
        <v>4.8709237392055318</v>
      </c>
      <c r="N2300" s="87">
        <v>516.45704390462095</v>
      </c>
      <c r="O2300" s="88">
        <v>24.492472246336259</v>
      </c>
      <c r="P2300" s="89">
        <v>47.42402593865971</v>
      </c>
    </row>
    <row r="2301" spans="1:16">
      <c r="A2301" s="75" t="s">
        <v>13817</v>
      </c>
      <c r="B2301" s="85">
        <v>2297</v>
      </c>
      <c r="C2301" s="85">
        <v>9103</v>
      </c>
      <c r="D2301" s="85">
        <v>2297</v>
      </c>
      <c r="E2301" s="86" t="s">
        <v>13818</v>
      </c>
      <c r="F2301" s="85" t="s">
        <v>283</v>
      </c>
      <c r="G2301" s="86" t="s">
        <v>3171</v>
      </c>
      <c r="H2301" s="85" t="s">
        <v>1</v>
      </c>
      <c r="I2301" s="85">
        <v>1</v>
      </c>
      <c r="J2301" s="88">
        <v>28.894769425251479</v>
      </c>
      <c r="K2301" s="146">
        <v>64.432190297613204</v>
      </c>
      <c r="L2301" s="147">
        <v>1.6278860332132439E-7</v>
      </c>
      <c r="M2301" s="147">
        <v>4.8479915652564438</v>
      </c>
      <c r="N2301" s="87">
        <v>515.73868557298374</v>
      </c>
      <c r="O2301" s="88">
        <v>24.808541903411939</v>
      </c>
      <c r="P2301" s="89">
        <v>48.102930025211784</v>
      </c>
    </row>
    <row r="2302" spans="1:16">
      <c r="A2302" s="75" t="s">
        <v>13819</v>
      </c>
      <c r="B2302" s="85">
        <v>2298</v>
      </c>
      <c r="C2302" s="85">
        <v>9104</v>
      </c>
      <c r="D2302" s="85">
        <v>2298</v>
      </c>
      <c r="E2302" s="86" t="s">
        <v>13818</v>
      </c>
      <c r="F2302" s="85" t="s">
        <v>38</v>
      </c>
      <c r="G2302" s="86" t="s">
        <v>3171</v>
      </c>
      <c r="H2302" s="85" t="s">
        <v>1</v>
      </c>
      <c r="I2302" s="85">
        <v>1</v>
      </c>
      <c r="J2302" s="88">
        <v>28.51032641013925</v>
      </c>
      <c r="K2302" s="146">
        <v>64.147052734484106</v>
      </c>
      <c r="L2302" s="147">
        <v>1.6115395233605529E-7</v>
      </c>
      <c r="M2302" s="147">
        <v>4.8780158433731913</v>
      </c>
      <c r="N2302" s="87">
        <v>517.25122513663291</v>
      </c>
      <c r="O2302" s="88">
        <v>24.542349756922029</v>
      </c>
      <c r="P2302" s="89">
        <v>47.447639685027561</v>
      </c>
    </row>
    <row r="2303" spans="1:16">
      <c r="A2303" s="75" t="s">
        <v>3173</v>
      </c>
      <c r="B2303" s="85">
        <v>2299</v>
      </c>
      <c r="C2303" s="85">
        <v>1702</v>
      </c>
      <c r="D2303" s="85">
        <v>2299</v>
      </c>
      <c r="E2303" s="86" t="s">
        <v>3174</v>
      </c>
      <c r="F2303" s="85" t="s">
        <v>32</v>
      </c>
      <c r="G2303" s="86" t="s">
        <v>3175</v>
      </c>
      <c r="H2303" s="85" t="s">
        <v>1</v>
      </c>
      <c r="I2303" s="85">
        <v>1</v>
      </c>
      <c r="J2303" s="88">
        <v>7.2360048227394199E-3</v>
      </c>
      <c r="K2303" s="146">
        <v>1.1553886252619992E-2</v>
      </c>
      <c r="L2303" s="147">
        <v>3.1013135580803741E-10</v>
      </c>
      <c r="M2303" s="147">
        <v>3.357397070475999E-3</v>
      </c>
      <c r="N2303" s="87">
        <v>0.13724864244446169</v>
      </c>
      <c r="O2303" s="88">
        <v>6.3758536459557038E-3</v>
      </c>
      <c r="P2303" s="89">
        <v>46.454766563798422</v>
      </c>
    </row>
    <row r="2304" spans="1:16">
      <c r="A2304" s="75" t="s">
        <v>3176</v>
      </c>
      <c r="B2304" s="85">
        <v>2300</v>
      </c>
      <c r="C2304" s="85">
        <v>1703</v>
      </c>
      <c r="D2304" s="85">
        <v>2300</v>
      </c>
      <c r="E2304" s="86" t="s">
        <v>3174</v>
      </c>
      <c r="F2304" s="85" t="s">
        <v>38</v>
      </c>
      <c r="G2304" s="86" t="s">
        <v>3175</v>
      </c>
      <c r="H2304" s="85" t="s">
        <v>1</v>
      </c>
      <c r="I2304" s="85">
        <v>1</v>
      </c>
      <c r="J2304" s="88">
        <v>1.854044643630897E-2</v>
      </c>
      <c r="K2304" s="146">
        <v>3.0061583759385353E-2</v>
      </c>
      <c r="L2304" s="147">
        <v>4.581009387404284E-10</v>
      </c>
      <c r="M2304" s="147">
        <v>4.0202786244972971E-3</v>
      </c>
      <c r="N2304" s="87">
        <v>0.27252534860784178</v>
      </c>
      <c r="O2304" s="88">
        <v>1.615114945339113E-2</v>
      </c>
      <c r="P2304" s="89">
        <v>59.264760272382198</v>
      </c>
    </row>
    <row r="2305" spans="1:16">
      <c r="A2305" s="75" t="s">
        <v>13820</v>
      </c>
      <c r="B2305" s="85">
        <v>2301</v>
      </c>
      <c r="C2305" s="85">
        <v>9105</v>
      </c>
      <c r="D2305" s="85">
        <v>2301</v>
      </c>
      <c r="E2305" s="86" t="s">
        <v>13821</v>
      </c>
      <c r="F2305" s="85" t="s">
        <v>55</v>
      </c>
      <c r="G2305" s="86" t="s">
        <v>3175</v>
      </c>
      <c r="H2305" s="85" t="s">
        <v>1</v>
      </c>
      <c r="I2305" s="85">
        <v>1</v>
      </c>
      <c r="J2305" s="88">
        <v>8.7052160509975995E-2</v>
      </c>
      <c r="K2305" s="146">
        <v>0.1101816696805436</v>
      </c>
      <c r="L2305" s="147">
        <v>7.8714202159439687E-10</v>
      </c>
      <c r="M2305" s="147">
        <v>1.3343541021548E-2</v>
      </c>
      <c r="N2305" s="87">
        <v>1.303712618511679</v>
      </c>
      <c r="O2305" s="88">
        <v>7.8213565946771757E-2</v>
      </c>
      <c r="P2305" s="89">
        <v>59.992950007694581</v>
      </c>
    </row>
    <row r="2306" spans="1:16">
      <c r="A2306" s="75" t="s">
        <v>3179</v>
      </c>
      <c r="B2306" s="85">
        <v>2302</v>
      </c>
      <c r="C2306" s="85">
        <v>1705</v>
      </c>
      <c r="D2306" s="85">
        <v>2302</v>
      </c>
      <c r="E2306" s="86" t="s">
        <v>3178</v>
      </c>
      <c r="F2306" s="85" t="s">
        <v>38</v>
      </c>
      <c r="G2306" s="86" t="s">
        <v>3180</v>
      </c>
      <c r="H2306" s="85" t="s">
        <v>1</v>
      </c>
      <c r="I2306" s="85">
        <v>1</v>
      </c>
      <c r="J2306" s="88">
        <v>4.0811265397231677</v>
      </c>
      <c r="K2306" s="146">
        <v>6.7326267058391833</v>
      </c>
      <c r="L2306" s="147">
        <v>6.58600328351098E-8</v>
      </c>
      <c r="M2306" s="147">
        <v>0.32543572292519352</v>
      </c>
      <c r="N2306" s="87">
        <v>51.993087765217297</v>
      </c>
      <c r="O2306" s="88">
        <v>3.3954490924729912</v>
      </c>
      <c r="P2306" s="89">
        <v>65.305778872100433</v>
      </c>
    </row>
    <row r="2307" spans="1:16">
      <c r="A2307" s="75" t="s">
        <v>3182</v>
      </c>
      <c r="B2307" s="85">
        <v>2303</v>
      </c>
      <c r="C2307" s="85">
        <v>1707</v>
      </c>
      <c r="D2307" s="85">
        <v>2303</v>
      </c>
      <c r="E2307" s="86" t="s">
        <v>3178</v>
      </c>
      <c r="F2307" s="85" t="s">
        <v>11</v>
      </c>
      <c r="G2307" s="86" t="s">
        <v>3180</v>
      </c>
      <c r="H2307" s="85" t="s">
        <v>1</v>
      </c>
      <c r="I2307" s="85">
        <v>1</v>
      </c>
      <c r="J2307" s="88">
        <v>3.9325450413736922</v>
      </c>
      <c r="K2307" s="146">
        <v>6.4879081154657623</v>
      </c>
      <c r="L2307" s="147">
        <v>6.5244501758029878E-8</v>
      </c>
      <c r="M2307" s="147">
        <v>0.3234243450397562</v>
      </c>
      <c r="N2307" s="87">
        <v>51.926646503730836</v>
      </c>
      <c r="O2307" s="88">
        <v>3.269236017107279</v>
      </c>
      <c r="P2307" s="89">
        <v>62.958735778795003</v>
      </c>
    </row>
    <row r="2308" spans="1:16">
      <c r="A2308" s="75" t="s">
        <v>13822</v>
      </c>
      <c r="B2308" s="85">
        <v>2304</v>
      </c>
      <c r="C2308" s="85">
        <v>9106</v>
      </c>
      <c r="D2308" s="85">
        <v>2304</v>
      </c>
      <c r="E2308" s="86" t="s">
        <v>13823</v>
      </c>
      <c r="F2308" s="85" t="s">
        <v>55</v>
      </c>
      <c r="G2308" s="86" t="s">
        <v>3180</v>
      </c>
      <c r="H2308" s="85" t="s">
        <v>1</v>
      </c>
      <c r="I2308" s="85">
        <v>1</v>
      </c>
      <c r="J2308" s="88">
        <v>4.1555160778845126</v>
      </c>
      <c r="K2308" s="146">
        <v>6.811981937727702</v>
      </c>
      <c r="L2308" s="147">
        <v>6.6250457408281413E-8</v>
      </c>
      <c r="M2308" s="147">
        <v>0.33867572376440819</v>
      </c>
      <c r="N2308" s="87">
        <v>53.483159616685633</v>
      </c>
      <c r="O2308" s="88">
        <v>3.4643195294894049</v>
      </c>
      <c r="P2308" s="89">
        <v>64.774025213136611</v>
      </c>
    </row>
    <row r="2309" spans="1:16">
      <c r="A2309" s="75" t="s">
        <v>3183</v>
      </c>
      <c r="B2309" s="85">
        <v>2305</v>
      </c>
      <c r="C2309" s="85">
        <v>1708</v>
      </c>
      <c r="D2309" s="85">
        <v>2305</v>
      </c>
      <c r="E2309" s="86" t="s">
        <v>3184</v>
      </c>
      <c r="F2309" s="85" t="s">
        <v>2972</v>
      </c>
      <c r="G2309" s="86" t="s">
        <v>3185</v>
      </c>
      <c r="H2309" s="85" t="s">
        <v>1</v>
      </c>
      <c r="I2309" s="85">
        <v>1</v>
      </c>
      <c r="J2309" s="88">
        <v>10.41109054252385</v>
      </c>
      <c r="K2309" s="146">
        <v>12.676692099961191</v>
      </c>
      <c r="L2309" s="147">
        <v>1.902129868211402E-7</v>
      </c>
      <c r="M2309" s="147">
        <v>8.245986014210098E-2</v>
      </c>
      <c r="N2309" s="87">
        <v>19.941035156851939</v>
      </c>
      <c r="O2309" s="88">
        <v>9.4287949683200267</v>
      </c>
      <c r="P2309" s="89">
        <v>472.83377689047393</v>
      </c>
    </row>
    <row r="2310" spans="1:16">
      <c r="A2310" s="75" t="s">
        <v>3186</v>
      </c>
      <c r="B2310" s="85">
        <v>2306</v>
      </c>
      <c r="C2310" s="85">
        <v>1709</v>
      </c>
      <c r="D2310" s="85">
        <v>2306</v>
      </c>
      <c r="E2310" s="86" t="s">
        <v>3184</v>
      </c>
      <c r="F2310" s="85" t="s">
        <v>2895</v>
      </c>
      <c r="G2310" s="86" t="s">
        <v>3185</v>
      </c>
      <c r="H2310" s="85" t="s">
        <v>1</v>
      </c>
      <c r="I2310" s="85">
        <v>1</v>
      </c>
      <c r="J2310" s="88">
        <v>15.736883457811521</v>
      </c>
      <c r="K2310" s="146">
        <v>18.854261495502275</v>
      </c>
      <c r="L2310" s="147">
        <v>4.0218079818134769E-7</v>
      </c>
      <c r="M2310" s="147">
        <v>0.1107158881871787</v>
      </c>
      <c r="N2310" s="87">
        <v>35.118902286398978</v>
      </c>
      <c r="O2310" s="88">
        <v>14.82380273757089</v>
      </c>
      <c r="P2310" s="89">
        <v>422.10324846377461</v>
      </c>
    </row>
    <row r="2311" spans="1:16">
      <c r="A2311" s="75" t="s">
        <v>3187</v>
      </c>
      <c r="B2311" s="85">
        <v>2307</v>
      </c>
      <c r="C2311" s="85">
        <v>1710</v>
      </c>
      <c r="D2311" s="85">
        <v>2307</v>
      </c>
      <c r="E2311" s="86" t="s">
        <v>3184</v>
      </c>
      <c r="F2311" s="85" t="s">
        <v>38</v>
      </c>
      <c r="G2311" s="86" t="s">
        <v>3185</v>
      </c>
      <c r="H2311" s="85" t="s">
        <v>1</v>
      </c>
      <c r="I2311" s="85">
        <v>1</v>
      </c>
      <c r="J2311" s="88">
        <v>10.76154479112938</v>
      </c>
      <c r="K2311" s="146">
        <v>9.0535151335329669</v>
      </c>
      <c r="L2311" s="147">
        <v>1.5593333546390491E-7</v>
      </c>
      <c r="M2311" s="147">
        <v>9.6079198995069975E-2</v>
      </c>
      <c r="N2311" s="87">
        <v>14.339230660463061</v>
      </c>
      <c r="O2311" s="88">
        <v>9.8705273755358736</v>
      </c>
      <c r="P2311" s="89">
        <v>688.35822571370238</v>
      </c>
    </row>
    <row r="2312" spans="1:16">
      <c r="A2312" s="75" t="s">
        <v>3188</v>
      </c>
      <c r="B2312" s="85">
        <v>2308</v>
      </c>
      <c r="C2312" s="85">
        <v>1711</v>
      </c>
      <c r="D2312" s="85">
        <v>2308</v>
      </c>
      <c r="E2312" s="86" t="s">
        <v>3184</v>
      </c>
      <c r="F2312" s="85" t="s">
        <v>2897</v>
      </c>
      <c r="G2312" s="86" t="s">
        <v>3185</v>
      </c>
      <c r="H2312" s="85" t="s">
        <v>1</v>
      </c>
      <c r="I2312" s="85">
        <v>1</v>
      </c>
      <c r="J2312" s="88">
        <v>41.019374767400137</v>
      </c>
      <c r="K2312" s="146">
        <v>39.119183919559703</v>
      </c>
      <c r="L2312" s="147">
        <v>5.4249004072105424E-7</v>
      </c>
      <c r="M2312" s="147">
        <v>0.18589457209217611</v>
      </c>
      <c r="N2312" s="87">
        <v>252.15459268085311</v>
      </c>
      <c r="O2312" s="88">
        <v>37.386808940977573</v>
      </c>
      <c r="P2312" s="89">
        <v>148.26939514957513</v>
      </c>
    </row>
    <row r="2313" spans="1:16">
      <c r="A2313" s="75" t="s">
        <v>13824</v>
      </c>
      <c r="B2313" s="85">
        <v>2309</v>
      </c>
      <c r="C2313" s="85">
        <v>9107</v>
      </c>
      <c r="D2313" s="85">
        <v>2309</v>
      </c>
      <c r="E2313" s="86" t="s">
        <v>13825</v>
      </c>
      <c r="F2313" s="85" t="s">
        <v>55</v>
      </c>
      <c r="G2313" s="86" t="s">
        <v>3185</v>
      </c>
      <c r="H2313" s="85" t="s">
        <v>1</v>
      </c>
      <c r="I2313" s="85">
        <v>1</v>
      </c>
      <c r="J2313" s="88">
        <v>19.168848371834269</v>
      </c>
      <c r="K2313" s="146">
        <v>19.532516369822115</v>
      </c>
      <c r="L2313" s="147">
        <v>3.1245634610333999E-7</v>
      </c>
      <c r="M2313" s="147">
        <v>0.1408282521044385</v>
      </c>
      <c r="N2313" s="87">
        <v>70.978018739379053</v>
      </c>
      <c r="O2313" s="88">
        <v>17.542597512218919</v>
      </c>
      <c r="P2313" s="89">
        <v>247.15535631718296</v>
      </c>
    </row>
    <row r="2314" spans="1:16">
      <c r="A2314" s="75" t="s">
        <v>3189</v>
      </c>
      <c r="B2314" s="85">
        <v>2310</v>
      </c>
      <c r="C2314" s="85">
        <v>1712</v>
      </c>
      <c r="D2314" s="85">
        <v>2310</v>
      </c>
      <c r="E2314" s="86" t="s">
        <v>3190</v>
      </c>
      <c r="F2314" s="85" t="s">
        <v>55</v>
      </c>
      <c r="G2314" s="86" t="s">
        <v>3191</v>
      </c>
      <c r="H2314" s="85" t="s">
        <v>1</v>
      </c>
      <c r="I2314" s="85">
        <v>1</v>
      </c>
      <c r="J2314" s="88">
        <v>0</v>
      </c>
      <c r="K2314" s="146">
        <v>0</v>
      </c>
      <c r="L2314" s="147">
        <v>0</v>
      </c>
      <c r="M2314" s="147">
        <v>0</v>
      </c>
      <c r="N2314" s="87">
        <v>0</v>
      </c>
      <c r="O2314" s="88">
        <v>0</v>
      </c>
      <c r="P2314" s="89" t="e">
        <v>#DIV/0!</v>
      </c>
    </row>
    <row r="2315" spans="1:16">
      <c r="A2315" s="75" t="s">
        <v>13826</v>
      </c>
      <c r="B2315" s="85">
        <v>2311</v>
      </c>
      <c r="C2315" s="85">
        <v>9108</v>
      </c>
      <c r="D2315" s="85">
        <v>2311</v>
      </c>
      <c r="E2315" s="86" t="s">
        <v>13827</v>
      </c>
      <c r="F2315" s="85" t="s">
        <v>55</v>
      </c>
      <c r="G2315" s="86" t="s">
        <v>3191</v>
      </c>
      <c r="H2315" s="85" t="s">
        <v>1</v>
      </c>
      <c r="I2315" s="85">
        <v>1</v>
      </c>
      <c r="J2315" s="88">
        <v>7.4499322225538857E-4</v>
      </c>
      <c r="K2315" s="146">
        <v>8.1737593461261567E-4</v>
      </c>
      <c r="L2315" s="147">
        <v>3.6250310557459461E-12</v>
      </c>
      <c r="M2315" s="147">
        <v>1.048660086092626E-4</v>
      </c>
      <c r="N2315" s="87">
        <v>1.139877235428023E-2</v>
      </c>
      <c r="O2315" s="88">
        <v>6.7520863817992574E-4</v>
      </c>
      <c r="P2315" s="89">
        <v>59.235206844567379</v>
      </c>
    </row>
    <row r="2316" spans="1:16">
      <c r="A2316" s="75" t="s">
        <v>3192</v>
      </c>
      <c r="B2316" s="85">
        <v>2312</v>
      </c>
      <c r="C2316" s="85">
        <v>1713</v>
      </c>
      <c r="D2316" s="85">
        <v>2312</v>
      </c>
      <c r="E2316" s="86" t="s">
        <v>3193</v>
      </c>
      <c r="F2316" s="85" t="s">
        <v>38</v>
      </c>
      <c r="G2316" s="86" t="s">
        <v>3194</v>
      </c>
      <c r="H2316" s="85" t="s">
        <v>1</v>
      </c>
      <c r="I2316" s="85">
        <v>1</v>
      </c>
      <c r="J2316" s="88">
        <v>2.6456663817032902</v>
      </c>
      <c r="K2316" s="146">
        <v>4.7444742829106188</v>
      </c>
      <c r="L2316" s="147">
        <v>5.5264710718360668E-8</v>
      </c>
      <c r="M2316" s="147">
        <v>0.1177127821047028</v>
      </c>
      <c r="N2316" s="87">
        <v>22.836963618398411</v>
      </c>
      <c r="O2316" s="88">
        <v>2.111634652697532</v>
      </c>
      <c r="P2316" s="89">
        <v>92.465648585449912</v>
      </c>
    </row>
    <row r="2317" spans="1:16">
      <c r="A2317" s="75" t="s">
        <v>3195</v>
      </c>
      <c r="B2317" s="85">
        <v>2313</v>
      </c>
      <c r="C2317" s="85">
        <v>1714</v>
      </c>
      <c r="D2317" s="85">
        <v>2313</v>
      </c>
      <c r="E2317" s="86" t="s">
        <v>3193</v>
      </c>
      <c r="F2317" s="85" t="s">
        <v>1171</v>
      </c>
      <c r="G2317" s="86" t="s">
        <v>3194</v>
      </c>
      <c r="H2317" s="85" t="s">
        <v>1</v>
      </c>
      <c r="I2317" s="85">
        <v>1</v>
      </c>
      <c r="J2317" s="88">
        <v>2.3677328875575738</v>
      </c>
      <c r="K2317" s="146">
        <v>5.6300401258606056</v>
      </c>
      <c r="L2317" s="147">
        <v>7.1669006388372693E-8</v>
      </c>
      <c r="M2317" s="147">
        <v>9.668251802630784E-2</v>
      </c>
      <c r="N2317" s="87">
        <v>17.901312478685561</v>
      </c>
      <c r="O2317" s="88">
        <v>1.869465294466784</v>
      </c>
      <c r="P2317" s="89">
        <v>104.43174469428921</v>
      </c>
    </row>
    <row r="2318" spans="1:16">
      <c r="A2318" s="75" t="s">
        <v>13828</v>
      </c>
      <c r="B2318" s="85">
        <v>2314</v>
      </c>
      <c r="C2318" s="85">
        <v>9109</v>
      </c>
      <c r="D2318" s="85">
        <v>2314</v>
      </c>
      <c r="E2318" s="86" t="s">
        <v>13829</v>
      </c>
      <c r="F2318" s="85" t="s">
        <v>55</v>
      </c>
      <c r="G2318" s="86" t="s">
        <v>3194</v>
      </c>
      <c r="H2318" s="85" t="s">
        <v>1</v>
      </c>
      <c r="I2318" s="85">
        <v>1</v>
      </c>
      <c r="J2318" s="88">
        <v>2.5229279329455889</v>
      </c>
      <c r="K2318" s="146">
        <v>5.1355497744434899</v>
      </c>
      <c r="L2318" s="147">
        <v>6.2509025800602273E-8</v>
      </c>
      <c r="M2318" s="147">
        <v>0.1084255891455351</v>
      </c>
      <c r="N2318" s="87">
        <v>20.657326484847601</v>
      </c>
      <c r="O2318" s="88">
        <v>2.0046900346792871</v>
      </c>
      <c r="P2318" s="89">
        <v>97.044989638409959</v>
      </c>
    </row>
    <row r="2319" spans="1:16">
      <c r="A2319" s="75" t="s">
        <v>3196</v>
      </c>
      <c r="B2319" s="85">
        <v>2315</v>
      </c>
      <c r="C2319" s="85">
        <v>1715</v>
      </c>
      <c r="D2319" s="85">
        <v>2315</v>
      </c>
      <c r="E2319" s="86" t="s">
        <v>3197</v>
      </c>
      <c r="F2319" s="85" t="s">
        <v>38</v>
      </c>
      <c r="G2319" s="86" t="s">
        <v>3198</v>
      </c>
      <c r="H2319" s="85" t="s">
        <v>1</v>
      </c>
      <c r="I2319" s="85">
        <v>1</v>
      </c>
      <c r="J2319" s="88">
        <v>0.4987297315190436</v>
      </c>
      <c r="K2319" s="146">
        <v>1.0979248204781007</v>
      </c>
      <c r="L2319" s="147">
        <v>1.4719116327033E-8</v>
      </c>
      <c r="M2319" s="147">
        <v>2.5114891590904409E-2</v>
      </c>
      <c r="N2319" s="87">
        <v>3.915177413108673</v>
      </c>
      <c r="O2319" s="88">
        <v>0.34681660603035919</v>
      </c>
      <c r="P2319" s="89">
        <v>88.582602890269754</v>
      </c>
    </row>
    <row r="2320" spans="1:16">
      <c r="A2320" s="75" t="s">
        <v>3199</v>
      </c>
      <c r="B2320" s="85">
        <v>2316</v>
      </c>
      <c r="C2320" s="85">
        <v>1716</v>
      </c>
      <c r="D2320" s="85">
        <v>2316</v>
      </c>
      <c r="E2320" s="86" t="s">
        <v>3197</v>
      </c>
      <c r="F2320" s="85" t="s">
        <v>2897</v>
      </c>
      <c r="G2320" s="86" t="s">
        <v>3198</v>
      </c>
      <c r="H2320" s="85" t="s">
        <v>1</v>
      </c>
      <c r="I2320" s="85">
        <v>1</v>
      </c>
      <c r="J2320" s="88">
        <v>1.203518785581809</v>
      </c>
      <c r="K2320" s="146">
        <v>1.6848777095494305</v>
      </c>
      <c r="L2320" s="147">
        <v>2.2457180066190859E-8</v>
      </c>
      <c r="M2320" s="147">
        <v>2.4984536692258079E-2</v>
      </c>
      <c r="N2320" s="87">
        <v>8.7216077914442653</v>
      </c>
      <c r="O2320" s="88">
        <v>1.0108358575932579</v>
      </c>
      <c r="P2320" s="89">
        <v>115.90017365661284</v>
      </c>
    </row>
    <row r="2321" spans="1:16">
      <c r="A2321" s="75" t="s">
        <v>3200</v>
      </c>
      <c r="B2321" s="85">
        <v>2317</v>
      </c>
      <c r="C2321" s="85">
        <v>1717</v>
      </c>
      <c r="D2321" s="85">
        <v>2317</v>
      </c>
      <c r="E2321" s="86" t="s">
        <v>3197</v>
      </c>
      <c r="F2321" s="85" t="s">
        <v>238</v>
      </c>
      <c r="G2321" s="86" t="s">
        <v>3198</v>
      </c>
      <c r="H2321" s="85" t="s">
        <v>1</v>
      </c>
      <c r="I2321" s="85">
        <v>1</v>
      </c>
      <c r="J2321" s="88">
        <v>0.26426384341750292</v>
      </c>
      <c r="K2321" s="146">
        <v>0.69220962487119186</v>
      </c>
      <c r="L2321" s="147">
        <v>9.3646446544437465E-9</v>
      </c>
      <c r="M2321" s="147">
        <v>1.636396217461587E-2</v>
      </c>
      <c r="N2321" s="87">
        <v>2.4166557462449889</v>
      </c>
      <c r="O2321" s="88">
        <v>0.13408102644222991</v>
      </c>
      <c r="P2321" s="89">
        <v>55.482054757102098</v>
      </c>
    </row>
    <row r="2322" spans="1:16">
      <c r="A2322" s="75" t="s">
        <v>3201</v>
      </c>
      <c r="B2322" s="85">
        <v>2318</v>
      </c>
      <c r="C2322" s="85">
        <v>1718</v>
      </c>
      <c r="D2322" s="85">
        <v>2318</v>
      </c>
      <c r="E2322" s="86" t="s">
        <v>3197</v>
      </c>
      <c r="F2322" s="85" t="s">
        <v>1171</v>
      </c>
      <c r="G2322" s="86" t="s">
        <v>3198</v>
      </c>
      <c r="H2322" s="85" t="s">
        <v>1</v>
      </c>
      <c r="I2322" s="85">
        <v>1</v>
      </c>
      <c r="J2322" s="88">
        <v>0.70590006165871244</v>
      </c>
      <c r="K2322" s="146">
        <v>1.5968729986057972</v>
      </c>
      <c r="L2322" s="147">
        <v>2.3586637514172721E-8</v>
      </c>
      <c r="M2322" s="147">
        <v>2.8481071222286079E-2</v>
      </c>
      <c r="N2322" s="87">
        <v>4.976849271835504</v>
      </c>
      <c r="O2322" s="88">
        <v>0.54384829167359494</v>
      </c>
      <c r="P2322" s="89">
        <v>109.27562037116289</v>
      </c>
    </row>
    <row r="2323" spans="1:16">
      <c r="A2323" s="75" t="s">
        <v>13830</v>
      </c>
      <c r="B2323" s="85">
        <v>2319</v>
      </c>
      <c r="C2323" s="85">
        <v>9110</v>
      </c>
      <c r="D2323" s="85">
        <v>2319</v>
      </c>
      <c r="E2323" s="86" t="s">
        <v>13831</v>
      </c>
      <c r="F2323" s="85" t="s">
        <v>55</v>
      </c>
      <c r="G2323" s="86" t="s">
        <v>3198</v>
      </c>
      <c r="H2323" s="85" t="s">
        <v>1</v>
      </c>
      <c r="I2323" s="85">
        <v>1</v>
      </c>
      <c r="J2323" s="88">
        <v>0.81869465022216659</v>
      </c>
      <c r="K2323" s="146">
        <v>1.4220334180768337</v>
      </c>
      <c r="L2323" s="147">
        <v>1.820881726931839E-8</v>
      </c>
      <c r="M2323" s="147">
        <v>3.589031665761528E-2</v>
      </c>
      <c r="N2323" s="87">
        <v>6.7606423340396926</v>
      </c>
      <c r="O2323" s="88">
        <v>0.64682241946096719</v>
      </c>
      <c r="P2323" s="89">
        <v>95.674698867625324</v>
      </c>
    </row>
    <row r="2324" spans="1:16">
      <c r="A2324" s="75" t="s">
        <v>3202</v>
      </c>
      <c r="B2324" s="85">
        <v>2320</v>
      </c>
      <c r="C2324" s="85">
        <v>1719</v>
      </c>
      <c r="D2324" s="85">
        <v>2320</v>
      </c>
      <c r="E2324" s="86" t="s">
        <v>3203</v>
      </c>
      <c r="F2324" s="85" t="s">
        <v>38</v>
      </c>
      <c r="G2324" s="86" t="s">
        <v>3204</v>
      </c>
      <c r="H2324" s="85" t="s">
        <v>1</v>
      </c>
      <c r="I2324" s="85">
        <v>1</v>
      </c>
      <c r="J2324" s="88">
        <v>17.010230724207489</v>
      </c>
      <c r="K2324" s="146">
        <v>33.214605567404256</v>
      </c>
      <c r="L2324" s="147">
        <v>1.8734991365324279E-7</v>
      </c>
      <c r="M2324" s="147">
        <v>0.99564545045415709</v>
      </c>
      <c r="N2324" s="87">
        <v>139.7451770550517</v>
      </c>
      <c r="O2324" s="88">
        <v>11.31050012830436</v>
      </c>
      <c r="P2324" s="89">
        <v>80.936604515865781</v>
      </c>
    </row>
    <row r="2325" spans="1:16">
      <c r="A2325" s="75" t="s">
        <v>3205</v>
      </c>
      <c r="B2325" s="85">
        <v>2321</v>
      </c>
      <c r="C2325" s="85">
        <v>1720</v>
      </c>
      <c r="D2325" s="85">
        <v>2321</v>
      </c>
      <c r="E2325" s="86" t="s">
        <v>3203</v>
      </c>
      <c r="F2325" s="85" t="s">
        <v>238</v>
      </c>
      <c r="G2325" s="86" t="s">
        <v>3204</v>
      </c>
      <c r="H2325" s="85" t="s">
        <v>1</v>
      </c>
      <c r="I2325" s="85">
        <v>1</v>
      </c>
      <c r="J2325" s="88">
        <v>17.991055819978829</v>
      </c>
      <c r="K2325" s="146">
        <v>34.959026091169328</v>
      </c>
      <c r="L2325" s="147">
        <v>1.92031354269293E-7</v>
      </c>
      <c r="M2325" s="147">
        <v>0.99415196739397182</v>
      </c>
      <c r="N2325" s="87">
        <v>149.68350169774379</v>
      </c>
      <c r="O2325" s="88">
        <v>12.312983577265831</v>
      </c>
      <c r="P2325" s="89">
        <v>82.260125114720154</v>
      </c>
    </row>
    <row r="2326" spans="1:16">
      <c r="A2326" s="75" t="s">
        <v>13832</v>
      </c>
      <c r="B2326" s="85">
        <v>2322</v>
      </c>
      <c r="C2326" s="85">
        <v>9111</v>
      </c>
      <c r="D2326" s="85">
        <v>2322</v>
      </c>
      <c r="E2326" s="86" t="s">
        <v>13833</v>
      </c>
      <c r="F2326" s="85" t="s">
        <v>38</v>
      </c>
      <c r="G2326" s="86" t="s">
        <v>3204</v>
      </c>
      <c r="H2326" s="85" t="s">
        <v>1</v>
      </c>
      <c r="I2326" s="85">
        <v>1</v>
      </c>
      <c r="J2326" s="88">
        <v>17.010230724207489</v>
      </c>
      <c r="K2326" s="146">
        <v>33.214605567404256</v>
      </c>
      <c r="L2326" s="147">
        <v>1.8734991365324279E-7</v>
      </c>
      <c r="M2326" s="147">
        <v>0.99564545045415709</v>
      </c>
      <c r="N2326" s="87">
        <v>139.7451770550517</v>
      </c>
      <c r="O2326" s="88">
        <v>11.31050012830436</v>
      </c>
      <c r="P2326" s="89">
        <v>80.936604515865781</v>
      </c>
    </row>
    <row r="2327" spans="1:16">
      <c r="A2327" s="75" t="s">
        <v>13834</v>
      </c>
      <c r="B2327" s="85">
        <v>2323</v>
      </c>
      <c r="C2327" s="85">
        <v>9112</v>
      </c>
      <c r="D2327" s="85">
        <v>2323</v>
      </c>
      <c r="E2327" s="86" t="s">
        <v>13833</v>
      </c>
      <c r="F2327" s="85" t="s">
        <v>238</v>
      </c>
      <c r="G2327" s="86" t="s">
        <v>3204</v>
      </c>
      <c r="H2327" s="85" t="s">
        <v>1</v>
      </c>
      <c r="I2327" s="85">
        <v>1</v>
      </c>
      <c r="J2327" s="88">
        <v>17.991055819978829</v>
      </c>
      <c r="K2327" s="146">
        <v>34.959026091169328</v>
      </c>
      <c r="L2327" s="147">
        <v>1.92031354269293E-7</v>
      </c>
      <c r="M2327" s="147">
        <v>0.99415196739397182</v>
      </c>
      <c r="N2327" s="87">
        <v>149.68350169774379</v>
      </c>
      <c r="O2327" s="88">
        <v>12.312983577265831</v>
      </c>
      <c r="P2327" s="89">
        <v>82.260125114720154</v>
      </c>
    </row>
    <row r="2328" spans="1:16">
      <c r="A2328" s="75" t="s">
        <v>3230</v>
      </c>
      <c r="B2328" s="85">
        <v>2324</v>
      </c>
      <c r="C2328" s="85">
        <v>1736</v>
      </c>
      <c r="D2328" s="85">
        <v>2324</v>
      </c>
      <c r="E2328" s="86" t="s">
        <v>3231</v>
      </c>
      <c r="F2328" s="85" t="s">
        <v>55</v>
      </c>
      <c r="G2328" s="86" t="s">
        <v>3232</v>
      </c>
      <c r="H2328" s="85" t="s">
        <v>260</v>
      </c>
      <c r="I2328" s="85">
        <v>1</v>
      </c>
      <c r="J2328" s="88">
        <v>41.575559813727089</v>
      </c>
      <c r="K2328" s="146">
        <v>66.284838777741271</v>
      </c>
      <c r="L2328" s="147">
        <v>2.013436105735151E-7</v>
      </c>
      <c r="M2328" s="147">
        <v>2.6448058856040468</v>
      </c>
      <c r="N2328" s="87">
        <v>615.54084402784667</v>
      </c>
      <c r="O2328" s="88">
        <v>36.606529024523937</v>
      </c>
      <c r="P2328" s="89">
        <v>59.470511794125365</v>
      </c>
    </row>
    <row r="2329" spans="1:16">
      <c r="A2329" s="75" t="s">
        <v>13835</v>
      </c>
      <c r="B2329" s="85">
        <v>2325</v>
      </c>
      <c r="C2329" s="85">
        <v>9113</v>
      </c>
      <c r="D2329" s="85">
        <v>2325</v>
      </c>
      <c r="E2329" s="86" t="s">
        <v>13836</v>
      </c>
      <c r="F2329" s="85" t="s">
        <v>55</v>
      </c>
      <c r="G2329" s="86" t="s">
        <v>3232</v>
      </c>
      <c r="H2329" s="85" t="s">
        <v>260</v>
      </c>
      <c r="I2329" s="85">
        <v>1</v>
      </c>
      <c r="J2329" s="88">
        <v>41.718833259986013</v>
      </c>
      <c r="K2329" s="146">
        <v>66.470902985676034</v>
      </c>
      <c r="L2329" s="147">
        <v>2.0209429105755301E-7</v>
      </c>
      <c r="M2329" s="147">
        <v>2.6643074012774428</v>
      </c>
      <c r="N2329" s="87">
        <v>617.67812095322643</v>
      </c>
      <c r="O2329" s="88">
        <v>36.73642459721848</v>
      </c>
      <c r="P2329" s="89">
        <v>59.475029713737165</v>
      </c>
    </row>
    <row r="2330" spans="1:16">
      <c r="A2330" s="75" t="s">
        <v>3206</v>
      </c>
      <c r="B2330" s="85">
        <v>2326</v>
      </c>
      <c r="C2330" s="85">
        <v>1721</v>
      </c>
      <c r="D2330" s="85">
        <v>2326</v>
      </c>
      <c r="E2330" s="86" t="s">
        <v>3207</v>
      </c>
      <c r="F2330" s="85" t="s">
        <v>3208</v>
      </c>
      <c r="G2330" s="86" t="s">
        <v>3209</v>
      </c>
      <c r="H2330" s="85" t="s">
        <v>1</v>
      </c>
      <c r="I2330" s="85">
        <v>1</v>
      </c>
      <c r="J2330" s="88">
        <v>5.2076259905948916</v>
      </c>
      <c r="K2330" s="146">
        <v>6.3327891526934215</v>
      </c>
      <c r="L2330" s="147">
        <v>6.4544866498088106E-8</v>
      </c>
      <c r="M2330" s="147">
        <v>0.21099984318824891</v>
      </c>
      <c r="N2330" s="87">
        <v>30.444547358713439</v>
      </c>
      <c r="O2330" s="88">
        <v>2.462090702863347</v>
      </c>
      <c r="P2330" s="89">
        <v>80.871319052759034</v>
      </c>
    </row>
    <row r="2331" spans="1:16">
      <c r="A2331" s="75" t="s">
        <v>3210</v>
      </c>
      <c r="B2331" s="85">
        <v>2327</v>
      </c>
      <c r="C2331" s="85">
        <v>1722</v>
      </c>
      <c r="D2331" s="85">
        <v>2327</v>
      </c>
      <c r="E2331" s="86" t="s">
        <v>3207</v>
      </c>
      <c r="F2331" s="85" t="s">
        <v>235</v>
      </c>
      <c r="G2331" s="86" t="s">
        <v>3209</v>
      </c>
      <c r="H2331" s="85" t="s">
        <v>1</v>
      </c>
      <c r="I2331" s="85">
        <v>1</v>
      </c>
      <c r="J2331" s="88">
        <v>6.5605780451025257</v>
      </c>
      <c r="K2331" s="146">
        <v>11.548658052168111</v>
      </c>
      <c r="L2331" s="147">
        <v>1.742860863130702E-7</v>
      </c>
      <c r="M2331" s="147">
        <v>0.39070551182862268</v>
      </c>
      <c r="N2331" s="87">
        <v>56.020560795448489</v>
      </c>
      <c r="O2331" s="88">
        <v>3.5509613067350649</v>
      </c>
      <c r="P2331" s="89">
        <v>63.38675044151951</v>
      </c>
    </row>
    <row r="2332" spans="1:16">
      <c r="A2332" s="75" t="s">
        <v>3211</v>
      </c>
      <c r="B2332" s="85">
        <v>2328</v>
      </c>
      <c r="C2332" s="85">
        <v>1723</v>
      </c>
      <c r="D2332" s="85">
        <v>2328</v>
      </c>
      <c r="E2332" s="86" t="s">
        <v>3207</v>
      </c>
      <c r="F2332" s="85" t="s">
        <v>38</v>
      </c>
      <c r="G2332" s="86" t="s">
        <v>3209</v>
      </c>
      <c r="H2332" s="85" t="s">
        <v>1</v>
      </c>
      <c r="I2332" s="85">
        <v>1</v>
      </c>
      <c r="J2332" s="88">
        <v>6.8368285610159694</v>
      </c>
      <c r="K2332" s="146">
        <v>12.243916396867016</v>
      </c>
      <c r="L2332" s="147">
        <v>1.0884700224910409E-7</v>
      </c>
      <c r="M2332" s="147">
        <v>0.33893198352877157</v>
      </c>
      <c r="N2332" s="87">
        <v>51.420044398476797</v>
      </c>
      <c r="O2332" s="88">
        <v>4.599316595142283</v>
      </c>
      <c r="P2332" s="89">
        <v>89.445986462013394</v>
      </c>
    </row>
    <row r="2333" spans="1:16">
      <c r="A2333" s="75" t="s">
        <v>3212</v>
      </c>
      <c r="B2333" s="85">
        <v>2329</v>
      </c>
      <c r="C2333" s="85">
        <v>1724</v>
      </c>
      <c r="D2333" s="85">
        <v>2329</v>
      </c>
      <c r="E2333" s="86" t="s">
        <v>3207</v>
      </c>
      <c r="F2333" s="85" t="s">
        <v>2976</v>
      </c>
      <c r="G2333" s="86" t="s">
        <v>3209</v>
      </c>
      <c r="H2333" s="85" t="s">
        <v>1</v>
      </c>
      <c r="I2333" s="85">
        <v>1</v>
      </c>
      <c r="J2333" s="88">
        <v>10.21377704014108</v>
      </c>
      <c r="K2333" s="146">
        <v>16.228159473800446</v>
      </c>
      <c r="L2333" s="147">
        <v>1.7513944954817821E-7</v>
      </c>
      <c r="M2333" s="147">
        <v>0.29468115126183531</v>
      </c>
      <c r="N2333" s="87">
        <v>48.137938953183387</v>
      </c>
      <c r="O2333" s="88">
        <v>7.3654776431077087</v>
      </c>
      <c r="P2333" s="89">
        <v>153.00774821853119</v>
      </c>
    </row>
    <row r="2334" spans="1:16">
      <c r="A2334" s="75" t="s">
        <v>3213</v>
      </c>
      <c r="B2334" s="85">
        <v>2330</v>
      </c>
      <c r="C2334" s="85">
        <v>1725</v>
      </c>
      <c r="D2334" s="85">
        <v>2330</v>
      </c>
      <c r="E2334" s="86" t="s">
        <v>3207</v>
      </c>
      <c r="F2334" s="85" t="s">
        <v>238</v>
      </c>
      <c r="G2334" s="86" t="s">
        <v>3209</v>
      </c>
      <c r="H2334" s="85" t="s">
        <v>1</v>
      </c>
      <c r="I2334" s="85">
        <v>1</v>
      </c>
      <c r="J2334" s="88">
        <v>17.709822221540598</v>
      </c>
      <c r="K2334" s="146">
        <v>44.20873477234413</v>
      </c>
      <c r="L2334" s="147">
        <v>3.0343522258335069E-7</v>
      </c>
      <c r="M2334" s="147">
        <v>0.94858033995525737</v>
      </c>
      <c r="N2334" s="87">
        <v>139.48810957926679</v>
      </c>
      <c r="O2334" s="88">
        <v>9.1194155458072785</v>
      </c>
      <c r="P2334" s="89">
        <v>65.377726985575038</v>
      </c>
    </row>
    <row r="2335" spans="1:16">
      <c r="A2335" s="75" t="s">
        <v>3214</v>
      </c>
      <c r="B2335" s="85">
        <v>2331</v>
      </c>
      <c r="C2335" s="85">
        <v>1726</v>
      </c>
      <c r="D2335" s="85">
        <v>2331</v>
      </c>
      <c r="E2335" s="86" t="s">
        <v>3215</v>
      </c>
      <c r="F2335" s="85" t="s">
        <v>2825</v>
      </c>
      <c r="G2335" s="86" t="s">
        <v>3209</v>
      </c>
      <c r="H2335" s="85" t="s">
        <v>1</v>
      </c>
      <c r="I2335" s="85">
        <v>1</v>
      </c>
      <c r="J2335" s="88">
        <v>2.22465861927046</v>
      </c>
      <c r="K2335" s="146">
        <v>2.3700979340243684</v>
      </c>
      <c r="L2335" s="147">
        <v>3.6499607111765362E-8</v>
      </c>
      <c r="M2335" s="147">
        <v>9.2410447099589746E-2</v>
      </c>
      <c r="N2335" s="87">
        <v>13.78110876281271</v>
      </c>
      <c r="O2335" s="88">
        <v>1.019804394881618</v>
      </c>
      <c r="P2335" s="89">
        <v>74.000170264491615</v>
      </c>
    </row>
    <row r="2336" spans="1:16">
      <c r="A2336" s="75" t="s">
        <v>3216</v>
      </c>
      <c r="B2336" s="85">
        <v>2332</v>
      </c>
      <c r="C2336" s="85">
        <v>1727</v>
      </c>
      <c r="D2336" s="85">
        <v>2332</v>
      </c>
      <c r="E2336" s="86" t="s">
        <v>3217</v>
      </c>
      <c r="F2336" s="85" t="s">
        <v>2825</v>
      </c>
      <c r="G2336" s="86" t="s">
        <v>3209</v>
      </c>
      <c r="H2336" s="85" t="s">
        <v>1</v>
      </c>
      <c r="I2336" s="85">
        <v>1</v>
      </c>
      <c r="J2336" s="88">
        <v>2.9051521098278088</v>
      </c>
      <c r="K2336" s="146">
        <v>2.8828172157420529</v>
      </c>
      <c r="L2336" s="147">
        <v>4.9170968395880198E-8</v>
      </c>
      <c r="M2336" s="147">
        <v>0.1002954278192736</v>
      </c>
      <c r="N2336" s="87">
        <v>15.629907307365199</v>
      </c>
      <c r="O2336" s="88">
        <v>1.230886069553959</v>
      </c>
      <c r="P2336" s="89">
        <v>78.751975002048468</v>
      </c>
    </row>
    <row r="2337" spans="1:16">
      <c r="A2337" s="75" t="s">
        <v>3218</v>
      </c>
      <c r="B2337" s="85">
        <v>2333</v>
      </c>
      <c r="C2337" s="85">
        <v>1728</v>
      </c>
      <c r="D2337" s="85">
        <v>2333</v>
      </c>
      <c r="E2337" s="86" t="s">
        <v>3219</v>
      </c>
      <c r="F2337" s="85" t="s">
        <v>2825</v>
      </c>
      <c r="G2337" s="86" t="s">
        <v>3209</v>
      </c>
      <c r="H2337" s="85" t="s">
        <v>1</v>
      </c>
      <c r="I2337" s="85">
        <v>1</v>
      </c>
      <c r="J2337" s="88">
        <v>4.9180726043708018</v>
      </c>
      <c r="K2337" s="146">
        <v>6.1819464519371623</v>
      </c>
      <c r="L2337" s="147">
        <v>6.2350668831844376E-8</v>
      </c>
      <c r="M2337" s="147">
        <v>0.26332770841966519</v>
      </c>
      <c r="N2337" s="87">
        <v>37.418282455970541</v>
      </c>
      <c r="O2337" s="88">
        <v>2.7210843040740662</v>
      </c>
      <c r="P2337" s="89">
        <v>72.720716331005306</v>
      </c>
    </row>
    <row r="2338" spans="1:16">
      <c r="A2338" s="75" t="s">
        <v>3220</v>
      </c>
      <c r="B2338" s="85">
        <v>2334</v>
      </c>
      <c r="C2338" s="85">
        <v>1729</v>
      </c>
      <c r="D2338" s="85">
        <v>2334</v>
      </c>
      <c r="E2338" s="86" t="s">
        <v>3221</v>
      </c>
      <c r="F2338" s="85" t="s">
        <v>2825</v>
      </c>
      <c r="G2338" s="86" t="s">
        <v>3209</v>
      </c>
      <c r="H2338" s="85" t="s">
        <v>1</v>
      </c>
      <c r="I2338" s="85">
        <v>1</v>
      </c>
      <c r="J2338" s="88">
        <v>2.001966467717641</v>
      </c>
      <c r="K2338" s="146">
        <v>2.3437107551277951</v>
      </c>
      <c r="L2338" s="147">
        <v>3.9038885667118407E-8</v>
      </c>
      <c r="M2338" s="147">
        <v>8.5513320974316451E-2</v>
      </c>
      <c r="N2338" s="87">
        <v>12.55669916230268</v>
      </c>
      <c r="O2338" s="88">
        <v>0.97994502748934431</v>
      </c>
      <c r="P2338" s="89">
        <v>78.041610683108814</v>
      </c>
    </row>
    <row r="2339" spans="1:16">
      <c r="A2339" s="75" t="s">
        <v>3222</v>
      </c>
      <c r="B2339" s="85">
        <v>2335</v>
      </c>
      <c r="C2339" s="85">
        <v>1730</v>
      </c>
      <c r="D2339" s="85">
        <v>2335</v>
      </c>
      <c r="E2339" s="86" t="s">
        <v>3223</v>
      </c>
      <c r="F2339" s="85" t="s">
        <v>2825</v>
      </c>
      <c r="G2339" s="86" t="s">
        <v>3209</v>
      </c>
      <c r="H2339" s="85" t="s">
        <v>1</v>
      </c>
      <c r="I2339" s="85">
        <v>1</v>
      </c>
      <c r="J2339" s="88">
        <v>3.424585568335603</v>
      </c>
      <c r="K2339" s="146">
        <v>3.6177263817261087</v>
      </c>
      <c r="L2339" s="147">
        <v>5.6480231344085573E-8</v>
      </c>
      <c r="M2339" s="147">
        <v>0.14988411856576961</v>
      </c>
      <c r="N2339" s="87">
        <v>21.520176694238309</v>
      </c>
      <c r="O2339" s="88">
        <v>1.6728800910473951</v>
      </c>
      <c r="P2339" s="89">
        <v>77.735425448215892</v>
      </c>
    </row>
    <row r="2340" spans="1:16">
      <c r="A2340" s="75" t="s">
        <v>3224</v>
      </c>
      <c r="B2340" s="85">
        <v>2336</v>
      </c>
      <c r="C2340" s="85">
        <v>1731</v>
      </c>
      <c r="D2340" s="85">
        <v>2336</v>
      </c>
      <c r="E2340" s="86" t="s">
        <v>3225</v>
      </c>
      <c r="F2340" s="85" t="s">
        <v>232</v>
      </c>
      <c r="G2340" s="86" t="s">
        <v>3209</v>
      </c>
      <c r="H2340" s="85" t="s">
        <v>1</v>
      </c>
      <c r="I2340" s="85">
        <v>1</v>
      </c>
      <c r="J2340" s="88">
        <v>2.7896193891770911</v>
      </c>
      <c r="K2340" s="146">
        <v>4.9294345807093993</v>
      </c>
      <c r="L2340" s="147">
        <v>3.415131400129381E-8</v>
      </c>
      <c r="M2340" s="147">
        <v>0.11722249948572611</v>
      </c>
      <c r="N2340" s="87">
        <v>20.20845141828827</v>
      </c>
      <c r="O2340" s="88">
        <v>1.531458578153253</v>
      </c>
      <c r="P2340" s="89">
        <v>75.78307444019741</v>
      </c>
    </row>
    <row r="2341" spans="1:16">
      <c r="A2341" s="75" t="s">
        <v>3226</v>
      </c>
      <c r="B2341" s="85">
        <v>2337</v>
      </c>
      <c r="C2341" s="85">
        <v>1732</v>
      </c>
      <c r="D2341" s="85">
        <v>2337</v>
      </c>
      <c r="E2341" s="86" t="s">
        <v>3225</v>
      </c>
      <c r="F2341" s="85" t="s">
        <v>38</v>
      </c>
      <c r="G2341" s="86" t="s">
        <v>3209</v>
      </c>
      <c r="H2341" s="85" t="s">
        <v>1</v>
      </c>
      <c r="I2341" s="85">
        <v>1</v>
      </c>
      <c r="J2341" s="88">
        <v>5.66051826629384</v>
      </c>
      <c r="K2341" s="146">
        <v>10.589025697820867</v>
      </c>
      <c r="L2341" s="147">
        <v>7.9295740053839393E-8</v>
      </c>
      <c r="M2341" s="147">
        <v>0.2384374160601451</v>
      </c>
      <c r="N2341" s="87">
        <v>36.778472992902792</v>
      </c>
      <c r="O2341" s="88">
        <v>3.2207132099787619</v>
      </c>
      <c r="P2341" s="89">
        <v>87.570607148379125</v>
      </c>
    </row>
    <row r="2342" spans="1:16">
      <c r="A2342" s="75" t="s">
        <v>3227</v>
      </c>
      <c r="B2342" s="85">
        <v>2338</v>
      </c>
      <c r="C2342" s="85">
        <v>1733</v>
      </c>
      <c r="D2342" s="85">
        <v>2338</v>
      </c>
      <c r="E2342" s="86" t="s">
        <v>3225</v>
      </c>
      <c r="F2342" s="85" t="s">
        <v>2897</v>
      </c>
      <c r="G2342" s="86" t="s">
        <v>3209</v>
      </c>
      <c r="H2342" s="85" t="s">
        <v>1</v>
      </c>
      <c r="I2342" s="85">
        <v>1</v>
      </c>
      <c r="J2342" s="88">
        <v>18.143320397787608</v>
      </c>
      <c r="K2342" s="146">
        <v>28.821624736570701</v>
      </c>
      <c r="L2342" s="147">
        <v>2.5901656114849178E-7</v>
      </c>
      <c r="M2342" s="147">
        <v>0.45146731689618308</v>
      </c>
      <c r="N2342" s="87">
        <v>123.538416118207</v>
      </c>
      <c r="O2342" s="88">
        <v>13.425973250619981</v>
      </c>
      <c r="P2342" s="89">
        <v>108.67852828688866</v>
      </c>
    </row>
    <row r="2343" spans="1:16">
      <c r="A2343" s="75" t="s">
        <v>3228</v>
      </c>
      <c r="B2343" s="85">
        <v>2339</v>
      </c>
      <c r="C2343" s="85">
        <v>1734</v>
      </c>
      <c r="D2343" s="85">
        <v>2339</v>
      </c>
      <c r="E2343" s="86" t="s">
        <v>3225</v>
      </c>
      <c r="F2343" s="85" t="s">
        <v>238</v>
      </c>
      <c r="G2343" s="86" t="s">
        <v>3209</v>
      </c>
      <c r="H2343" s="85" t="s">
        <v>1</v>
      </c>
      <c r="I2343" s="85">
        <v>1</v>
      </c>
      <c r="J2343" s="88">
        <v>8.3976294379978587</v>
      </c>
      <c r="K2343" s="146">
        <v>20.507392103955731</v>
      </c>
      <c r="L2343" s="147">
        <v>1.3935182908445851E-7</v>
      </c>
      <c r="M2343" s="147">
        <v>0.43161988909015542</v>
      </c>
      <c r="N2343" s="87">
        <v>63.434391107063938</v>
      </c>
      <c r="O2343" s="88">
        <v>4.1394741575047407</v>
      </c>
      <c r="P2343" s="89">
        <v>65.255992613189534</v>
      </c>
    </row>
    <row r="2344" spans="1:16">
      <c r="A2344" s="75" t="s">
        <v>3229</v>
      </c>
      <c r="B2344" s="85">
        <v>2340</v>
      </c>
      <c r="C2344" s="85">
        <v>1735</v>
      </c>
      <c r="D2344" s="85">
        <v>2340</v>
      </c>
      <c r="E2344" s="86" t="s">
        <v>3225</v>
      </c>
      <c r="F2344" s="85" t="s">
        <v>2985</v>
      </c>
      <c r="G2344" s="86" t="s">
        <v>3209</v>
      </c>
      <c r="H2344" s="85" t="s">
        <v>1</v>
      </c>
      <c r="I2344" s="85">
        <v>1</v>
      </c>
      <c r="J2344" s="88">
        <v>6.636179228628305</v>
      </c>
      <c r="K2344" s="146">
        <v>8.5493302258423025</v>
      </c>
      <c r="L2344" s="147">
        <v>1.091347603810758E-7</v>
      </c>
      <c r="M2344" s="147">
        <v>0.17226051729727651</v>
      </c>
      <c r="N2344" s="87">
        <v>24.49111819274933</v>
      </c>
      <c r="O2344" s="88">
        <v>4.8217478726758172</v>
      </c>
      <c r="P2344" s="89">
        <v>196.87740815784028</v>
      </c>
    </row>
    <row r="2345" spans="1:16">
      <c r="A2345" s="75" t="s">
        <v>13837</v>
      </c>
      <c r="B2345" s="85">
        <v>2341</v>
      </c>
      <c r="C2345" s="85">
        <v>9114</v>
      </c>
      <c r="D2345" s="85">
        <v>2341</v>
      </c>
      <c r="E2345" s="86" t="s">
        <v>13838</v>
      </c>
      <c r="F2345" s="85" t="s">
        <v>55</v>
      </c>
      <c r="G2345" s="86" t="s">
        <v>3209</v>
      </c>
      <c r="H2345" s="85" t="s">
        <v>1</v>
      </c>
      <c r="I2345" s="85">
        <v>1</v>
      </c>
      <c r="J2345" s="88">
        <v>7.10781888785771</v>
      </c>
      <c r="K2345" s="146">
        <v>11.440952153004767</v>
      </c>
      <c r="L2345" s="147">
        <v>1.098905856797568E-7</v>
      </c>
      <c r="M2345" s="147">
        <v>0.29608514061911478</v>
      </c>
      <c r="N2345" s="87">
        <v>47.355082879083213</v>
      </c>
      <c r="O2345" s="88">
        <v>4.4629978539928734</v>
      </c>
      <c r="P2345" s="89">
        <v>94.245381544125308</v>
      </c>
    </row>
    <row r="2346" spans="1:16">
      <c r="A2346" s="75" t="s">
        <v>3239</v>
      </c>
      <c r="B2346" s="85">
        <v>2342</v>
      </c>
      <c r="C2346" s="85">
        <v>1740</v>
      </c>
      <c r="D2346" s="85">
        <v>2342</v>
      </c>
      <c r="E2346" s="86" t="s">
        <v>3234</v>
      </c>
      <c r="F2346" s="85" t="s">
        <v>429</v>
      </c>
      <c r="G2346" s="86" t="s">
        <v>3240</v>
      </c>
      <c r="H2346" s="85" t="s">
        <v>53</v>
      </c>
      <c r="I2346" s="85">
        <v>1</v>
      </c>
      <c r="J2346" s="88">
        <v>1.722182823293366E-2</v>
      </c>
      <c r="K2346" s="146">
        <v>4.1501083610757973E-2</v>
      </c>
      <c r="L2346" s="147">
        <v>1.303622860543584E-10</v>
      </c>
      <c r="M2346" s="147">
        <v>2.719176879025286E-3</v>
      </c>
      <c r="N2346" s="87">
        <v>1.1360775684431601</v>
      </c>
      <c r="O2346" s="88">
        <v>9.6583696292397211E-3</v>
      </c>
      <c r="P2346" s="89">
        <v>8.5015054407554267</v>
      </c>
    </row>
    <row r="2347" spans="1:16">
      <c r="A2347" s="75" t="s">
        <v>3244</v>
      </c>
      <c r="B2347" s="85">
        <v>2343</v>
      </c>
      <c r="C2347" s="85">
        <v>1744</v>
      </c>
      <c r="D2347" s="85">
        <v>2343</v>
      </c>
      <c r="E2347" s="86" t="s">
        <v>3234</v>
      </c>
      <c r="F2347" s="85" t="s">
        <v>38</v>
      </c>
      <c r="G2347" s="86" t="s">
        <v>3240</v>
      </c>
      <c r="H2347" s="85" t="s">
        <v>53</v>
      </c>
      <c r="I2347" s="85">
        <v>1</v>
      </c>
      <c r="J2347" s="88">
        <v>2.3487726948206791E-2</v>
      </c>
      <c r="K2347" s="146">
        <v>6.3939980221016865E-2</v>
      </c>
      <c r="L2347" s="147">
        <v>1.544534935753543E-10</v>
      </c>
      <c r="M2347" s="147">
        <v>2.1540063068058181E-3</v>
      </c>
      <c r="N2347" s="87">
        <v>0.98963599157522264</v>
      </c>
      <c r="O2347" s="88">
        <v>1.1290979937548341E-2</v>
      </c>
      <c r="P2347" s="89">
        <v>11.409225244098359</v>
      </c>
    </row>
    <row r="2348" spans="1:16">
      <c r="A2348" s="75" t="s">
        <v>13839</v>
      </c>
      <c r="B2348" s="85">
        <v>2344</v>
      </c>
      <c r="C2348" s="85">
        <v>9115</v>
      </c>
      <c r="D2348" s="85">
        <v>2344</v>
      </c>
      <c r="E2348" s="86" t="s">
        <v>13840</v>
      </c>
      <c r="F2348" s="85" t="s">
        <v>55</v>
      </c>
      <c r="G2348" s="86" t="s">
        <v>3240</v>
      </c>
      <c r="H2348" s="85" t="s">
        <v>53</v>
      </c>
      <c r="I2348" s="85">
        <v>1</v>
      </c>
      <c r="J2348" s="88">
        <v>2.415612383263049E-2</v>
      </c>
      <c r="K2348" s="146">
        <v>6.4834389567134748E-2</v>
      </c>
      <c r="L2348" s="147">
        <v>1.5841527665423699E-10</v>
      </c>
      <c r="M2348" s="147">
        <v>2.252587807676404E-3</v>
      </c>
      <c r="N2348" s="87">
        <v>1.0009287718427411</v>
      </c>
      <c r="O2348" s="88">
        <v>1.192787368114198E-2</v>
      </c>
      <c r="P2348" s="89">
        <v>11.916805687563953</v>
      </c>
    </row>
    <row r="2349" spans="1:16">
      <c r="A2349" s="75" t="s">
        <v>25835</v>
      </c>
      <c r="B2349" s="85">
        <v>2345</v>
      </c>
      <c r="C2349" s="85">
        <v>15995</v>
      </c>
      <c r="D2349" s="85">
        <v>2345</v>
      </c>
      <c r="E2349" s="86" t="s">
        <v>25836</v>
      </c>
      <c r="F2349" s="85" t="s">
        <v>55</v>
      </c>
      <c r="G2349" s="86" t="s">
        <v>3240</v>
      </c>
      <c r="H2349" s="85" t="s">
        <v>53</v>
      </c>
      <c r="I2349" s="85">
        <v>1</v>
      </c>
      <c r="J2349" s="88">
        <v>1.802445596577636E-2</v>
      </c>
      <c r="K2349" s="146">
        <v>1.9464258950127281E-2</v>
      </c>
      <c r="L2349" s="147">
        <v>8.1332972999264593E-11</v>
      </c>
      <c r="M2349" s="147">
        <v>1.127519604348581E-2</v>
      </c>
      <c r="N2349" s="87">
        <v>1.1612986742071849</v>
      </c>
      <c r="O2349" s="88">
        <v>1.1674164967173601E-2</v>
      </c>
      <c r="P2349" s="89">
        <v>10.052680870529295</v>
      </c>
    </row>
    <row r="2350" spans="1:16">
      <c r="A2350" s="75" t="s">
        <v>3253</v>
      </c>
      <c r="B2350" s="85">
        <v>2346</v>
      </c>
      <c r="C2350" s="85">
        <v>1749</v>
      </c>
      <c r="D2350" s="85">
        <v>2346</v>
      </c>
      <c r="E2350" s="86" t="s">
        <v>3254</v>
      </c>
      <c r="F2350" s="85" t="s">
        <v>38</v>
      </c>
      <c r="G2350" s="86" t="s">
        <v>3255</v>
      </c>
      <c r="H2350" s="85" t="s">
        <v>260</v>
      </c>
      <c r="I2350" s="85">
        <v>1</v>
      </c>
      <c r="J2350" s="88">
        <v>59032234.143703043</v>
      </c>
      <c r="K2350" s="146">
        <v>138500216.23740602</v>
      </c>
      <c r="L2350" s="147">
        <v>0.27258065172871809</v>
      </c>
      <c r="M2350" s="147">
        <v>6283377.551621736</v>
      </c>
      <c r="N2350" s="87">
        <v>656179305.57569921</v>
      </c>
      <c r="O2350" s="88">
        <v>53113410.465571523</v>
      </c>
      <c r="P2350" s="89">
        <v>80.94344032836031</v>
      </c>
    </row>
    <row r="2351" spans="1:16">
      <c r="A2351" s="75" t="s">
        <v>3256</v>
      </c>
      <c r="B2351" s="85">
        <v>2347</v>
      </c>
      <c r="C2351" s="85">
        <v>1750</v>
      </c>
      <c r="D2351" s="85">
        <v>2347</v>
      </c>
      <c r="E2351" s="86" t="s">
        <v>3254</v>
      </c>
      <c r="F2351" s="85" t="s">
        <v>243</v>
      </c>
      <c r="G2351" s="86" t="s">
        <v>3255</v>
      </c>
      <c r="H2351" s="85" t="s">
        <v>260</v>
      </c>
      <c r="I2351" s="85">
        <v>1</v>
      </c>
      <c r="J2351" s="88">
        <v>59030263.783492118</v>
      </c>
      <c r="K2351" s="146">
        <v>138075504.80180123</v>
      </c>
      <c r="L2351" s="147">
        <v>0.27454341253329823</v>
      </c>
      <c r="M2351" s="147">
        <v>6180072.6857846947</v>
      </c>
      <c r="N2351" s="87">
        <v>663242830.13374209</v>
      </c>
      <c r="O2351" s="88">
        <v>53325166.380569533</v>
      </c>
      <c r="P2351" s="89">
        <v>80.400667685795526</v>
      </c>
    </row>
    <row r="2352" spans="1:16">
      <c r="A2352" s="75" t="s">
        <v>13841</v>
      </c>
      <c r="B2352" s="85">
        <v>2348</v>
      </c>
      <c r="C2352" s="85">
        <v>9116</v>
      </c>
      <c r="D2352" s="85">
        <v>2348</v>
      </c>
      <c r="E2352" s="86" t="s">
        <v>13842</v>
      </c>
      <c r="F2352" s="85" t="s">
        <v>55</v>
      </c>
      <c r="G2352" s="86" t="s">
        <v>3255</v>
      </c>
      <c r="H2352" s="85" t="s">
        <v>260</v>
      </c>
      <c r="I2352" s="85">
        <v>1</v>
      </c>
      <c r="J2352" s="88">
        <v>59032234.143703043</v>
      </c>
      <c r="K2352" s="146">
        <v>138500216.23740602</v>
      </c>
      <c r="L2352" s="147">
        <v>0.27258065172871809</v>
      </c>
      <c r="M2352" s="147">
        <v>6283377.551621736</v>
      </c>
      <c r="N2352" s="87">
        <v>656179305.57569921</v>
      </c>
      <c r="O2352" s="88">
        <v>53113410.465571523</v>
      </c>
      <c r="P2352" s="89">
        <v>80.94344032836031</v>
      </c>
    </row>
    <row r="2353" spans="1:16">
      <c r="A2353" s="75" t="s">
        <v>3257</v>
      </c>
      <c r="B2353" s="85">
        <v>2349</v>
      </c>
      <c r="C2353" s="85">
        <v>1751</v>
      </c>
      <c r="D2353" s="85">
        <v>2349</v>
      </c>
      <c r="E2353" s="86" t="s">
        <v>3258</v>
      </c>
      <c r="F2353" s="85" t="s">
        <v>38</v>
      </c>
      <c r="G2353" s="86" t="s">
        <v>3259</v>
      </c>
      <c r="H2353" s="85" t="s">
        <v>260</v>
      </c>
      <c r="I2353" s="85">
        <v>1</v>
      </c>
      <c r="J2353" s="88">
        <v>18740328.670719869</v>
      </c>
      <c r="K2353" s="146">
        <v>53475098.311531611</v>
      </c>
      <c r="L2353" s="147">
        <v>9.2898190034123876E-2</v>
      </c>
      <c r="M2353" s="147">
        <v>2137410.1504387399</v>
      </c>
      <c r="N2353" s="87">
        <v>214564286.46805781</v>
      </c>
      <c r="O2353" s="88">
        <v>16758704.96122583</v>
      </c>
      <c r="P2353" s="89">
        <v>78.105752066622216</v>
      </c>
    </row>
    <row r="2354" spans="1:16">
      <c r="A2354" s="75" t="s">
        <v>3260</v>
      </c>
      <c r="B2354" s="85">
        <v>2350</v>
      </c>
      <c r="C2354" s="85">
        <v>1752</v>
      </c>
      <c r="D2354" s="85">
        <v>2350</v>
      </c>
      <c r="E2354" s="86" t="s">
        <v>3258</v>
      </c>
      <c r="F2354" s="85" t="s">
        <v>243</v>
      </c>
      <c r="G2354" s="86" t="s">
        <v>3259</v>
      </c>
      <c r="H2354" s="85" t="s">
        <v>260</v>
      </c>
      <c r="I2354" s="85">
        <v>1</v>
      </c>
      <c r="J2354" s="88">
        <v>18776502.22336708</v>
      </c>
      <c r="K2354" s="146">
        <v>53329119.995760158</v>
      </c>
      <c r="L2354" s="147">
        <v>9.3337451427946388E-2</v>
      </c>
      <c r="M2354" s="147">
        <v>2127939.83718313</v>
      </c>
      <c r="N2354" s="87">
        <v>215731697.67491871</v>
      </c>
      <c r="O2354" s="88">
        <v>16826051.33216311</v>
      </c>
      <c r="P2354" s="89">
        <v>77.995266868561487</v>
      </c>
    </row>
    <row r="2355" spans="1:16">
      <c r="A2355" s="75" t="s">
        <v>13843</v>
      </c>
      <c r="B2355" s="85">
        <v>2351</v>
      </c>
      <c r="C2355" s="85">
        <v>9117</v>
      </c>
      <c r="D2355" s="85">
        <v>2351</v>
      </c>
      <c r="E2355" s="86" t="s">
        <v>13844</v>
      </c>
      <c r="F2355" s="85" t="s">
        <v>55</v>
      </c>
      <c r="G2355" s="86" t="s">
        <v>3259</v>
      </c>
      <c r="H2355" s="85" t="s">
        <v>260</v>
      </c>
      <c r="I2355" s="85">
        <v>1</v>
      </c>
      <c r="J2355" s="88">
        <v>18740328.670719869</v>
      </c>
      <c r="K2355" s="146">
        <v>53475098.311531611</v>
      </c>
      <c r="L2355" s="147">
        <v>9.2898190034123876E-2</v>
      </c>
      <c r="M2355" s="147">
        <v>2137410.1504387399</v>
      </c>
      <c r="N2355" s="87">
        <v>214564286.46805781</v>
      </c>
      <c r="O2355" s="88">
        <v>16758704.96122583</v>
      </c>
      <c r="P2355" s="89">
        <v>78.105752066622216</v>
      </c>
    </row>
    <row r="2356" spans="1:16">
      <c r="A2356" s="75" t="s">
        <v>3261</v>
      </c>
      <c r="B2356" s="85">
        <v>2352</v>
      </c>
      <c r="C2356" s="85">
        <v>1753</v>
      </c>
      <c r="D2356" s="85">
        <v>2352</v>
      </c>
      <c r="E2356" s="86" t="s">
        <v>3262</v>
      </c>
      <c r="F2356" s="85" t="s">
        <v>232</v>
      </c>
      <c r="G2356" s="86" t="s">
        <v>3262</v>
      </c>
      <c r="H2356" s="85" t="s">
        <v>1073</v>
      </c>
      <c r="I2356" s="85">
        <v>1</v>
      </c>
      <c r="J2356" s="88">
        <v>62.97570076286857</v>
      </c>
      <c r="K2356" s="146">
        <v>132.62782956729984</v>
      </c>
      <c r="L2356" s="147">
        <v>3.6631740561765168E-7</v>
      </c>
      <c r="M2356" s="147">
        <v>6.540972541777041</v>
      </c>
      <c r="N2356" s="87">
        <v>824.60999395074134</v>
      </c>
      <c r="O2356" s="88">
        <v>56.307121226602767</v>
      </c>
      <c r="P2356" s="89">
        <v>68.2833359280949</v>
      </c>
    </row>
    <row r="2357" spans="1:16">
      <c r="A2357" s="75" t="s">
        <v>3263</v>
      </c>
      <c r="B2357" s="85">
        <v>2353</v>
      </c>
      <c r="C2357" s="85">
        <v>1754</v>
      </c>
      <c r="D2357" s="85">
        <v>2353</v>
      </c>
      <c r="E2357" s="86" t="s">
        <v>3262</v>
      </c>
      <c r="F2357" s="85" t="s">
        <v>509</v>
      </c>
      <c r="G2357" s="86" t="s">
        <v>3262</v>
      </c>
      <c r="H2357" s="85" t="s">
        <v>1073</v>
      </c>
      <c r="I2357" s="85">
        <v>1</v>
      </c>
      <c r="J2357" s="88">
        <v>103.4230274439586</v>
      </c>
      <c r="K2357" s="146">
        <v>192.71219317832535</v>
      </c>
      <c r="L2357" s="147">
        <v>6.0472738542210757E-7</v>
      </c>
      <c r="M2357" s="147">
        <v>12.02794644666222</v>
      </c>
      <c r="N2357" s="87">
        <v>1392.613671698577</v>
      </c>
      <c r="O2357" s="88">
        <v>93.098318106304831</v>
      </c>
      <c r="P2357" s="89">
        <v>66.851503757501106</v>
      </c>
    </row>
    <row r="2358" spans="1:16">
      <c r="A2358" s="75" t="s">
        <v>3264</v>
      </c>
      <c r="B2358" s="85">
        <v>2354</v>
      </c>
      <c r="C2358" s="85">
        <v>1755</v>
      </c>
      <c r="D2358" s="85">
        <v>2354</v>
      </c>
      <c r="E2358" s="86" t="s">
        <v>3262</v>
      </c>
      <c r="F2358" s="85" t="s">
        <v>32</v>
      </c>
      <c r="G2358" s="86" t="s">
        <v>3262</v>
      </c>
      <c r="H2358" s="85" t="s">
        <v>1073</v>
      </c>
      <c r="I2358" s="85">
        <v>1</v>
      </c>
      <c r="J2358" s="88">
        <v>180.23410561290939</v>
      </c>
      <c r="K2358" s="146">
        <v>293.73471793517905</v>
      </c>
      <c r="L2358" s="147">
        <v>1.0316365426472111E-6</v>
      </c>
      <c r="M2358" s="147">
        <v>20.7905307879352</v>
      </c>
      <c r="N2358" s="87">
        <v>2310.07382351968</v>
      </c>
      <c r="O2358" s="88">
        <v>154.41206432236001</v>
      </c>
      <c r="P2358" s="89">
        <v>66.842913308759265</v>
      </c>
    </row>
    <row r="2359" spans="1:16">
      <c r="A2359" s="75" t="s">
        <v>3265</v>
      </c>
      <c r="B2359" s="85">
        <v>2355</v>
      </c>
      <c r="C2359" s="85">
        <v>1756</v>
      </c>
      <c r="D2359" s="85">
        <v>2355</v>
      </c>
      <c r="E2359" s="86" t="s">
        <v>3262</v>
      </c>
      <c r="F2359" s="85" t="s">
        <v>1077</v>
      </c>
      <c r="G2359" s="86" t="s">
        <v>3262</v>
      </c>
      <c r="H2359" s="85" t="s">
        <v>1073</v>
      </c>
      <c r="I2359" s="85">
        <v>1</v>
      </c>
      <c r="J2359" s="88">
        <v>57.792038960326302</v>
      </c>
      <c r="K2359" s="146">
        <v>124.73311758216754</v>
      </c>
      <c r="L2359" s="147">
        <v>3.3452936055369122E-7</v>
      </c>
      <c r="M2359" s="147">
        <v>5.7704545926436426</v>
      </c>
      <c r="N2359" s="87">
        <v>749.20202592871919</v>
      </c>
      <c r="O2359" s="88">
        <v>51.31179128452937</v>
      </c>
      <c r="P2359" s="89">
        <v>68.488591205987063</v>
      </c>
    </row>
    <row r="2360" spans="1:16">
      <c r="A2360" s="75" t="s">
        <v>3266</v>
      </c>
      <c r="B2360" s="85">
        <v>2356</v>
      </c>
      <c r="C2360" s="85">
        <v>1757</v>
      </c>
      <c r="D2360" s="85">
        <v>2356</v>
      </c>
      <c r="E2360" s="86" t="s">
        <v>3262</v>
      </c>
      <c r="F2360" s="85" t="s">
        <v>38</v>
      </c>
      <c r="G2360" s="86" t="s">
        <v>3262</v>
      </c>
      <c r="H2360" s="85" t="s">
        <v>1073</v>
      </c>
      <c r="I2360" s="85">
        <v>1</v>
      </c>
      <c r="J2360" s="88">
        <v>174.18247909816679</v>
      </c>
      <c r="K2360" s="146">
        <v>297.34988484040218</v>
      </c>
      <c r="L2360" s="147">
        <v>1.0219258099738069E-6</v>
      </c>
      <c r="M2360" s="147">
        <v>21.68284165729521</v>
      </c>
      <c r="N2360" s="87">
        <v>2386.2908558134741</v>
      </c>
      <c r="O2360" s="88">
        <v>157.53490715483031</v>
      </c>
      <c r="P2360" s="89">
        <v>66.016641169723414</v>
      </c>
    </row>
    <row r="2361" spans="1:16">
      <c r="A2361" s="75" t="s">
        <v>3267</v>
      </c>
      <c r="B2361" s="85">
        <v>2357</v>
      </c>
      <c r="C2361" s="85">
        <v>1758</v>
      </c>
      <c r="D2361" s="85">
        <v>2357</v>
      </c>
      <c r="E2361" s="86" t="s">
        <v>3262</v>
      </c>
      <c r="F2361" s="85" t="s">
        <v>243</v>
      </c>
      <c r="G2361" s="86" t="s">
        <v>3262</v>
      </c>
      <c r="H2361" s="85" t="s">
        <v>1073</v>
      </c>
      <c r="I2361" s="85">
        <v>1</v>
      </c>
      <c r="J2361" s="88">
        <v>103.6503794799264</v>
      </c>
      <c r="K2361" s="146">
        <v>193.09834452226019</v>
      </c>
      <c r="L2361" s="147">
        <v>6.0713114431915448E-7</v>
      </c>
      <c r="M2361" s="147">
        <v>11.99671985111967</v>
      </c>
      <c r="N2361" s="87">
        <v>1389.163574253269</v>
      </c>
      <c r="O2361" s="88">
        <v>92.988265590850887</v>
      </c>
      <c r="P2361" s="89">
        <v>66.938312603564924</v>
      </c>
    </row>
    <row r="2362" spans="1:16">
      <c r="A2362" s="75" t="s">
        <v>13845</v>
      </c>
      <c r="B2362" s="85">
        <v>2358</v>
      </c>
      <c r="C2362" s="85">
        <v>9118</v>
      </c>
      <c r="D2362" s="85">
        <v>2358</v>
      </c>
      <c r="E2362" s="86" t="s">
        <v>13846</v>
      </c>
      <c r="F2362" s="85" t="s">
        <v>55</v>
      </c>
      <c r="G2362" s="86" t="s">
        <v>3262</v>
      </c>
      <c r="H2362" s="85" t="s">
        <v>1073</v>
      </c>
      <c r="I2362" s="85">
        <v>1</v>
      </c>
      <c r="J2362" s="88">
        <v>167.11623794501131</v>
      </c>
      <c r="K2362" s="146">
        <v>286.87886719805221</v>
      </c>
      <c r="L2362" s="147">
        <v>9.8024191086550244E-7</v>
      </c>
      <c r="M2362" s="147">
        <v>20.71892041245173</v>
      </c>
      <c r="N2362" s="87">
        <v>2286.9769411424709</v>
      </c>
      <c r="O2362" s="88">
        <v>151.09515338655959</v>
      </c>
      <c r="P2362" s="89">
        <v>66.067633069828517</v>
      </c>
    </row>
    <row r="2363" spans="1:16">
      <c r="A2363" s="75" t="s">
        <v>3268</v>
      </c>
      <c r="B2363" s="85">
        <v>2359</v>
      </c>
      <c r="C2363" s="85">
        <v>1759</v>
      </c>
      <c r="D2363" s="85">
        <v>2359</v>
      </c>
      <c r="E2363" s="86" t="s">
        <v>3269</v>
      </c>
      <c r="F2363" s="85" t="s">
        <v>55</v>
      </c>
      <c r="G2363" s="86" t="s">
        <v>3270</v>
      </c>
      <c r="H2363" s="85" t="s">
        <v>260</v>
      </c>
      <c r="I2363" s="85">
        <v>1</v>
      </c>
      <c r="J2363" s="88">
        <v>3.747350034188079</v>
      </c>
      <c r="K2363" s="146">
        <v>11.559949359561434</v>
      </c>
      <c r="L2363" s="147">
        <v>2.545739344261214E-8</v>
      </c>
      <c r="M2363" s="147">
        <v>0.25789101862290342</v>
      </c>
      <c r="N2363" s="87">
        <v>51.647811365132647</v>
      </c>
      <c r="O2363" s="88">
        <v>3.2696643071936768</v>
      </c>
      <c r="P2363" s="89">
        <v>63.306928614617384</v>
      </c>
    </row>
    <row r="2364" spans="1:16">
      <c r="A2364" s="75" t="s">
        <v>13847</v>
      </c>
      <c r="B2364" s="85">
        <v>2360</v>
      </c>
      <c r="C2364" s="85">
        <v>9119</v>
      </c>
      <c r="D2364" s="85">
        <v>2360</v>
      </c>
      <c r="E2364" s="86" t="s">
        <v>13848</v>
      </c>
      <c r="F2364" s="85" t="s">
        <v>55</v>
      </c>
      <c r="G2364" s="86" t="s">
        <v>3270</v>
      </c>
      <c r="H2364" s="85" t="s">
        <v>260</v>
      </c>
      <c r="I2364" s="85">
        <v>1</v>
      </c>
      <c r="J2364" s="88">
        <v>3.8060506243309411</v>
      </c>
      <c r="K2364" s="146">
        <v>11.639993564464106</v>
      </c>
      <c r="L2364" s="147">
        <v>2.5777141167423048E-8</v>
      </c>
      <c r="M2364" s="147">
        <v>0.26585444341244219</v>
      </c>
      <c r="N2364" s="87">
        <v>52.518327994560771</v>
      </c>
      <c r="O2364" s="88">
        <v>3.3229085835066678</v>
      </c>
      <c r="P2364" s="89">
        <v>63.271408485259002</v>
      </c>
    </row>
    <row r="2365" spans="1:16">
      <c r="A2365" s="75" t="s">
        <v>13849</v>
      </c>
      <c r="B2365" s="85">
        <v>2361</v>
      </c>
      <c r="C2365" s="85">
        <v>9120</v>
      </c>
      <c r="D2365" s="85">
        <v>2361</v>
      </c>
      <c r="E2365" s="86" t="s">
        <v>13850</v>
      </c>
      <c r="F2365" s="85" t="s">
        <v>55</v>
      </c>
      <c r="G2365" s="86" t="s">
        <v>13851</v>
      </c>
      <c r="H2365" s="85" t="s">
        <v>1</v>
      </c>
      <c r="I2365" s="85">
        <v>1</v>
      </c>
      <c r="J2365" s="88">
        <v>3.4572139264956898E-3</v>
      </c>
      <c r="K2365" s="146">
        <v>4.0553231741970001E-3</v>
      </c>
      <c r="L2365" s="147">
        <v>1.7309625475753601E-11</v>
      </c>
      <c r="M2365" s="147">
        <v>4.6620428765652979E-4</v>
      </c>
      <c r="N2365" s="87">
        <v>5.1726303883891607E-2</v>
      </c>
      <c r="O2365" s="88">
        <v>3.1347017922991392E-3</v>
      </c>
      <c r="P2365" s="89">
        <v>60.601696949689362</v>
      </c>
    </row>
    <row r="2366" spans="1:16">
      <c r="A2366" s="75" t="s">
        <v>29028</v>
      </c>
      <c r="B2366" s="85">
        <v>2362</v>
      </c>
      <c r="C2366" s="85">
        <v>18413</v>
      </c>
      <c r="D2366" s="85">
        <v>2362</v>
      </c>
      <c r="E2366" s="86" t="s">
        <v>29027</v>
      </c>
      <c r="F2366" s="85" t="s">
        <v>32</v>
      </c>
      <c r="G2366" s="86" t="s">
        <v>13851</v>
      </c>
      <c r="H2366" s="85" t="s">
        <v>1</v>
      </c>
      <c r="I2366" s="85">
        <v>1</v>
      </c>
      <c r="J2366" s="88">
        <v>0</v>
      </c>
      <c r="K2366" s="146">
        <v>0</v>
      </c>
      <c r="L2366" s="147">
        <v>0</v>
      </c>
      <c r="M2366" s="147">
        <v>0</v>
      </c>
      <c r="N2366" s="87">
        <v>0</v>
      </c>
      <c r="O2366" s="88">
        <v>0</v>
      </c>
      <c r="P2366" s="89" t="e">
        <v>#DIV/0!</v>
      </c>
    </row>
    <row r="2367" spans="1:16">
      <c r="A2367" s="75" t="s">
        <v>29030</v>
      </c>
      <c r="B2367" s="85">
        <v>2363</v>
      </c>
      <c r="C2367" s="85">
        <v>18415</v>
      </c>
      <c r="D2367" s="85">
        <v>2363</v>
      </c>
      <c r="E2367" s="86" t="s">
        <v>29027</v>
      </c>
      <c r="F2367" s="85" t="s">
        <v>38</v>
      </c>
      <c r="G2367" s="86" t="s">
        <v>13851</v>
      </c>
      <c r="H2367" s="85" t="s">
        <v>1</v>
      </c>
      <c r="I2367" s="85">
        <v>1</v>
      </c>
      <c r="J2367" s="88">
        <v>0</v>
      </c>
      <c r="K2367" s="146">
        <v>0</v>
      </c>
      <c r="L2367" s="147">
        <v>0</v>
      </c>
      <c r="M2367" s="147">
        <v>0</v>
      </c>
      <c r="N2367" s="87">
        <v>0</v>
      </c>
      <c r="O2367" s="88">
        <v>0</v>
      </c>
      <c r="P2367" s="89" t="e">
        <v>#DIV/0!</v>
      </c>
    </row>
    <row r="2368" spans="1:16">
      <c r="A2368" s="75" t="s">
        <v>29475</v>
      </c>
      <c r="B2368" s="85">
        <v>2364</v>
      </c>
      <c r="C2368" s="85">
        <v>18766</v>
      </c>
      <c r="D2368" s="85">
        <v>2364</v>
      </c>
      <c r="E2368" s="86" t="s">
        <v>29474</v>
      </c>
      <c r="F2368" s="85" t="s">
        <v>1084</v>
      </c>
      <c r="G2368" s="86" t="s">
        <v>13851</v>
      </c>
      <c r="H2368" s="85" t="s">
        <v>1</v>
      </c>
      <c r="I2368" s="85">
        <v>1</v>
      </c>
      <c r="J2368" s="88">
        <v>0</v>
      </c>
      <c r="K2368" s="146">
        <v>0</v>
      </c>
      <c r="L2368" s="147">
        <v>0</v>
      </c>
      <c r="M2368" s="147">
        <v>0</v>
      </c>
      <c r="N2368" s="87">
        <v>0</v>
      </c>
      <c r="O2368" s="88">
        <v>0</v>
      </c>
      <c r="P2368" s="89" t="e">
        <v>#DIV/0!</v>
      </c>
    </row>
    <row r="2369" spans="1:16">
      <c r="A2369" s="75" t="s">
        <v>29477</v>
      </c>
      <c r="B2369" s="85">
        <v>2365</v>
      </c>
      <c r="C2369" s="85">
        <v>18768</v>
      </c>
      <c r="D2369" s="85">
        <v>2365</v>
      </c>
      <c r="E2369" s="86" t="s">
        <v>29474</v>
      </c>
      <c r="F2369" s="85" t="s">
        <v>38</v>
      </c>
      <c r="G2369" s="86" t="s">
        <v>13851</v>
      </c>
      <c r="H2369" s="85" t="s">
        <v>1</v>
      </c>
      <c r="I2369" s="85">
        <v>1</v>
      </c>
      <c r="J2369" s="88">
        <v>0</v>
      </c>
      <c r="K2369" s="146">
        <v>0</v>
      </c>
      <c r="L2369" s="147">
        <v>0</v>
      </c>
      <c r="M2369" s="147">
        <v>0</v>
      </c>
      <c r="N2369" s="87">
        <v>0</v>
      </c>
      <c r="O2369" s="88">
        <v>0</v>
      </c>
      <c r="P2369" s="89" t="e">
        <v>#DIV/0!</v>
      </c>
    </row>
    <row r="2370" spans="1:16">
      <c r="A2370" s="75" t="s">
        <v>29546</v>
      </c>
      <c r="B2370" s="85">
        <v>2366</v>
      </c>
      <c r="C2370" s="85">
        <v>18819</v>
      </c>
      <c r="D2370" s="85">
        <v>2366</v>
      </c>
      <c r="E2370" s="86" t="s">
        <v>29545</v>
      </c>
      <c r="F2370" s="85" t="s">
        <v>1084</v>
      </c>
      <c r="G2370" s="86" t="s">
        <v>13851</v>
      </c>
      <c r="H2370" s="85" t="s">
        <v>1</v>
      </c>
      <c r="I2370" s="85">
        <v>1</v>
      </c>
      <c r="J2370" s="88">
        <v>0</v>
      </c>
      <c r="K2370" s="146">
        <v>0</v>
      </c>
      <c r="L2370" s="147">
        <v>0</v>
      </c>
      <c r="M2370" s="147">
        <v>0</v>
      </c>
      <c r="N2370" s="87">
        <v>0</v>
      </c>
      <c r="O2370" s="88">
        <v>0</v>
      </c>
      <c r="P2370" s="89" t="e">
        <v>#DIV/0!</v>
      </c>
    </row>
    <row r="2371" spans="1:16">
      <c r="A2371" s="75" t="s">
        <v>29548</v>
      </c>
      <c r="B2371" s="85">
        <v>2367</v>
      </c>
      <c r="C2371" s="85">
        <v>18821</v>
      </c>
      <c r="D2371" s="85">
        <v>2367</v>
      </c>
      <c r="E2371" s="86" t="s">
        <v>29545</v>
      </c>
      <c r="F2371" s="85" t="s">
        <v>38</v>
      </c>
      <c r="G2371" s="86" t="s">
        <v>13851</v>
      </c>
      <c r="H2371" s="85" t="s">
        <v>1</v>
      </c>
      <c r="I2371" s="85">
        <v>1</v>
      </c>
      <c r="J2371" s="88">
        <v>0</v>
      </c>
      <c r="K2371" s="146">
        <v>0</v>
      </c>
      <c r="L2371" s="147">
        <v>0</v>
      </c>
      <c r="M2371" s="147">
        <v>0</v>
      </c>
      <c r="N2371" s="87">
        <v>0</v>
      </c>
      <c r="O2371" s="88">
        <v>0</v>
      </c>
      <c r="P2371" s="89" t="e">
        <v>#DIV/0!</v>
      </c>
    </row>
    <row r="2372" spans="1:16">
      <c r="A2372" s="75" t="s">
        <v>3271</v>
      </c>
      <c r="B2372" s="85">
        <v>2368</v>
      </c>
      <c r="C2372" s="85">
        <v>1760</v>
      </c>
      <c r="D2372" s="85">
        <v>2368</v>
      </c>
      <c r="E2372" s="86" t="s">
        <v>3272</v>
      </c>
      <c r="F2372" s="85" t="s">
        <v>32</v>
      </c>
      <c r="G2372" s="86" t="s">
        <v>3273</v>
      </c>
      <c r="H2372" s="85" t="s">
        <v>260</v>
      </c>
      <c r="I2372" s="85">
        <v>1</v>
      </c>
      <c r="J2372" s="88">
        <v>831850.08803162922</v>
      </c>
      <c r="K2372" s="146">
        <v>1818869.9358283277</v>
      </c>
      <c r="L2372" s="147">
        <v>5.7097841404068206E-3</v>
      </c>
      <c r="M2372" s="147">
        <v>157402.28132237669</v>
      </c>
      <c r="N2372" s="87">
        <v>16988605.54144932</v>
      </c>
      <c r="O2372" s="88">
        <v>674838.35377163498</v>
      </c>
      <c r="P2372" s="89">
        <v>39.722998578379119</v>
      </c>
    </row>
    <row r="2373" spans="1:16">
      <c r="A2373" s="75" t="s">
        <v>3274</v>
      </c>
      <c r="B2373" s="85">
        <v>2369</v>
      </c>
      <c r="C2373" s="85">
        <v>1761</v>
      </c>
      <c r="D2373" s="85">
        <v>2369</v>
      </c>
      <c r="E2373" s="86" t="s">
        <v>3272</v>
      </c>
      <c r="F2373" s="85" t="s">
        <v>38</v>
      </c>
      <c r="G2373" s="86" t="s">
        <v>3273</v>
      </c>
      <c r="H2373" s="85" t="s">
        <v>260</v>
      </c>
      <c r="I2373" s="85">
        <v>1</v>
      </c>
      <c r="J2373" s="88">
        <v>1181105.2497561909</v>
      </c>
      <c r="K2373" s="146">
        <v>2418977.2875544797</v>
      </c>
      <c r="L2373" s="147">
        <v>9.3921155856797316E-3</v>
      </c>
      <c r="M2373" s="147">
        <v>195757.3133857814</v>
      </c>
      <c r="N2373" s="87">
        <v>22201552.393217258</v>
      </c>
      <c r="O2373" s="88">
        <v>1031807.898196136</v>
      </c>
      <c r="P2373" s="89">
        <v>46.474583394959403</v>
      </c>
    </row>
    <row r="2374" spans="1:16">
      <c r="A2374" s="75" t="s">
        <v>13852</v>
      </c>
      <c r="B2374" s="85">
        <v>2370</v>
      </c>
      <c r="C2374" s="85">
        <v>9121</v>
      </c>
      <c r="D2374" s="85">
        <v>2370</v>
      </c>
      <c r="E2374" s="86" t="s">
        <v>13853</v>
      </c>
      <c r="F2374" s="85" t="s">
        <v>55</v>
      </c>
      <c r="G2374" s="86" t="s">
        <v>3273</v>
      </c>
      <c r="H2374" s="85" t="s">
        <v>260</v>
      </c>
      <c r="I2374" s="85">
        <v>1</v>
      </c>
      <c r="J2374" s="88">
        <v>1178165.6090288169</v>
      </c>
      <c r="K2374" s="146">
        <v>2413926.2526514619</v>
      </c>
      <c r="L2374" s="147">
        <v>9.3611218233120175E-3</v>
      </c>
      <c r="M2374" s="147">
        <v>195434.48347026529</v>
      </c>
      <c r="N2374" s="87">
        <v>22157675.616137151</v>
      </c>
      <c r="O2374" s="88">
        <v>1028803.326392417</v>
      </c>
      <c r="P2374" s="89">
        <v>46.431013081676888</v>
      </c>
    </row>
    <row r="2375" spans="1:16">
      <c r="A2375" s="75" t="s">
        <v>3275</v>
      </c>
      <c r="B2375" s="85">
        <v>2371</v>
      </c>
      <c r="C2375" s="85">
        <v>1762</v>
      </c>
      <c r="D2375" s="85">
        <v>2371</v>
      </c>
      <c r="E2375" s="86" t="s">
        <v>3276</v>
      </c>
      <c r="F2375" s="85" t="s">
        <v>38</v>
      </c>
      <c r="G2375" s="86" t="s">
        <v>3277</v>
      </c>
      <c r="H2375" s="85" t="s">
        <v>260</v>
      </c>
      <c r="I2375" s="85">
        <v>1</v>
      </c>
      <c r="J2375" s="88">
        <v>11566011.48677934</v>
      </c>
      <c r="K2375" s="146">
        <v>31468122.902381711</v>
      </c>
      <c r="L2375" s="147">
        <v>9.1793669730814681E-2</v>
      </c>
      <c r="M2375" s="147">
        <v>1063350.0510662971</v>
      </c>
      <c r="N2375" s="87">
        <v>133115023.6451645</v>
      </c>
      <c r="O2375" s="88">
        <v>10372219.39898812</v>
      </c>
      <c r="P2375" s="89">
        <v>77.919224404276321</v>
      </c>
    </row>
    <row r="2376" spans="1:16">
      <c r="A2376" s="75" t="s">
        <v>3278</v>
      </c>
      <c r="B2376" s="85">
        <v>2372</v>
      </c>
      <c r="C2376" s="85">
        <v>1763</v>
      </c>
      <c r="D2376" s="85">
        <v>2372</v>
      </c>
      <c r="E2376" s="86" t="s">
        <v>3276</v>
      </c>
      <c r="F2376" s="85" t="s">
        <v>11</v>
      </c>
      <c r="G2376" s="86" t="s">
        <v>3277</v>
      </c>
      <c r="H2376" s="85" t="s">
        <v>260</v>
      </c>
      <c r="I2376" s="85">
        <v>1</v>
      </c>
      <c r="J2376" s="88">
        <v>10272464.498275969</v>
      </c>
      <c r="K2376" s="146">
        <v>29471412.317815699</v>
      </c>
      <c r="L2376" s="147">
        <v>8.5511520638106978E-2</v>
      </c>
      <c r="M2376" s="147">
        <v>1053311.774943609</v>
      </c>
      <c r="N2376" s="87">
        <v>125695859.29192901</v>
      </c>
      <c r="O2376" s="88">
        <v>9247658.4489672389</v>
      </c>
      <c r="P2376" s="89">
        <v>73.571703165571464</v>
      </c>
    </row>
    <row r="2377" spans="1:16">
      <c r="A2377" s="75" t="s">
        <v>13854</v>
      </c>
      <c r="B2377" s="85">
        <v>2373</v>
      </c>
      <c r="C2377" s="85">
        <v>9122</v>
      </c>
      <c r="D2377" s="85">
        <v>2373</v>
      </c>
      <c r="E2377" s="86" t="s">
        <v>13855</v>
      </c>
      <c r="F2377" s="85" t="s">
        <v>55</v>
      </c>
      <c r="G2377" s="86" t="s">
        <v>3277</v>
      </c>
      <c r="H2377" s="85" t="s">
        <v>260</v>
      </c>
      <c r="I2377" s="85">
        <v>1</v>
      </c>
      <c r="J2377" s="88">
        <v>11242624.73965513</v>
      </c>
      <c r="K2377" s="146">
        <v>30968945.256242789</v>
      </c>
      <c r="L2377" s="147">
        <v>9.02231324576456E-2</v>
      </c>
      <c r="M2377" s="147">
        <v>1060840.4820356369</v>
      </c>
      <c r="N2377" s="87">
        <v>131260232.55686501</v>
      </c>
      <c r="O2377" s="88">
        <v>10091079.161484331</v>
      </c>
      <c r="P2377" s="89">
        <v>76.87841903763686</v>
      </c>
    </row>
    <row r="2378" spans="1:16">
      <c r="A2378" s="75" t="s">
        <v>3279</v>
      </c>
      <c r="B2378" s="85">
        <v>2374</v>
      </c>
      <c r="C2378" s="85">
        <v>1764</v>
      </c>
      <c r="D2378" s="85">
        <v>2374</v>
      </c>
      <c r="E2378" s="86" t="s">
        <v>3280</v>
      </c>
      <c r="F2378" s="85" t="s">
        <v>38</v>
      </c>
      <c r="G2378" s="86" t="s">
        <v>3281</v>
      </c>
      <c r="H2378" s="85" t="s">
        <v>260</v>
      </c>
      <c r="I2378" s="85">
        <v>1</v>
      </c>
      <c r="J2378" s="88">
        <v>189897836.65268111</v>
      </c>
      <c r="K2378" s="146">
        <v>203112475.82383811</v>
      </c>
      <c r="L2378" s="147">
        <v>0.77177542075483285</v>
      </c>
      <c r="M2378" s="147">
        <v>30669115.40010215</v>
      </c>
      <c r="N2378" s="87">
        <v>3470992107.0983829</v>
      </c>
      <c r="O2378" s="88">
        <v>169801526.08315909</v>
      </c>
      <c r="P2378" s="89">
        <v>48.920170615169361</v>
      </c>
    </row>
    <row r="2379" spans="1:16">
      <c r="A2379" s="75" t="s">
        <v>3282</v>
      </c>
      <c r="B2379" s="85">
        <v>2375</v>
      </c>
      <c r="C2379" s="85">
        <v>1765</v>
      </c>
      <c r="D2379" s="85">
        <v>2375</v>
      </c>
      <c r="E2379" s="86" t="s">
        <v>3280</v>
      </c>
      <c r="F2379" s="85" t="s">
        <v>11</v>
      </c>
      <c r="G2379" s="86" t="s">
        <v>3281</v>
      </c>
      <c r="H2379" s="85" t="s">
        <v>260</v>
      </c>
      <c r="I2379" s="85">
        <v>1</v>
      </c>
      <c r="J2379" s="88">
        <v>188927780.46112281</v>
      </c>
      <c r="K2379" s="146">
        <v>201615056.92697716</v>
      </c>
      <c r="L2379" s="147">
        <v>0.76706428161224838</v>
      </c>
      <c r="M2379" s="147">
        <v>30661594.324035861</v>
      </c>
      <c r="N2379" s="87">
        <v>3465428668.8482208</v>
      </c>
      <c r="O2379" s="88">
        <v>168958201.7999877</v>
      </c>
      <c r="P2379" s="89">
        <v>48.755354083263555</v>
      </c>
    </row>
    <row r="2380" spans="1:16">
      <c r="A2380" s="75" t="s">
        <v>13856</v>
      </c>
      <c r="B2380" s="85">
        <v>2376</v>
      </c>
      <c r="C2380" s="85">
        <v>9123</v>
      </c>
      <c r="D2380" s="85">
        <v>2376</v>
      </c>
      <c r="E2380" s="86" t="s">
        <v>13857</v>
      </c>
      <c r="F2380" s="85" t="s">
        <v>55</v>
      </c>
      <c r="G2380" s="86" t="s">
        <v>3281</v>
      </c>
      <c r="H2380" s="85" t="s">
        <v>260</v>
      </c>
      <c r="I2380" s="85">
        <v>1</v>
      </c>
      <c r="J2380" s="88">
        <v>189655322.60479331</v>
      </c>
      <c r="K2380" s="146">
        <v>202738121.09962538</v>
      </c>
      <c r="L2380" s="147">
        <v>0.77059763596919528</v>
      </c>
      <c r="M2380" s="147">
        <v>30667235.131085619</v>
      </c>
      <c r="N2380" s="87">
        <v>3469601247.5358558</v>
      </c>
      <c r="O2380" s="88">
        <v>169590695.0123679</v>
      </c>
      <c r="P2380" s="89">
        <v>48.879016034713743</v>
      </c>
    </row>
    <row r="2381" spans="1:16">
      <c r="A2381" s="75" t="s">
        <v>3283</v>
      </c>
      <c r="B2381" s="85">
        <v>2377</v>
      </c>
      <c r="C2381" s="85">
        <v>1766</v>
      </c>
      <c r="D2381" s="85">
        <v>2377</v>
      </c>
      <c r="E2381" s="86" t="s">
        <v>3284</v>
      </c>
      <c r="F2381" s="85" t="s">
        <v>38</v>
      </c>
      <c r="G2381" s="86" t="s">
        <v>3285</v>
      </c>
      <c r="H2381" s="85" t="s">
        <v>945</v>
      </c>
      <c r="I2381" s="85">
        <v>1</v>
      </c>
      <c r="J2381" s="88">
        <v>0.41844389251145953</v>
      </c>
      <c r="K2381" s="146">
        <v>1.1104327168021502</v>
      </c>
      <c r="L2381" s="147">
        <v>2.5408974891264298E-9</v>
      </c>
      <c r="M2381" s="147">
        <v>2.4732570883416211E-2</v>
      </c>
      <c r="N2381" s="87">
        <v>5.3585330737430494</v>
      </c>
      <c r="O2381" s="88">
        <v>0.36817835289736489</v>
      </c>
      <c r="P2381" s="89">
        <v>68.708795454011167</v>
      </c>
    </row>
    <row r="2382" spans="1:16">
      <c r="A2382" s="75" t="s">
        <v>3286</v>
      </c>
      <c r="B2382" s="85">
        <v>2378</v>
      </c>
      <c r="C2382" s="85">
        <v>1767</v>
      </c>
      <c r="D2382" s="85">
        <v>2378</v>
      </c>
      <c r="E2382" s="86" t="s">
        <v>3284</v>
      </c>
      <c r="F2382" s="85" t="s">
        <v>11</v>
      </c>
      <c r="G2382" s="86" t="s">
        <v>3285</v>
      </c>
      <c r="H2382" s="85" t="s">
        <v>945</v>
      </c>
      <c r="I2382" s="85">
        <v>1</v>
      </c>
      <c r="J2382" s="88">
        <v>0.26109541301671513</v>
      </c>
      <c r="K2382" s="146">
        <v>0.88664444582213875</v>
      </c>
      <c r="L2382" s="147">
        <v>1.928462508936407E-9</v>
      </c>
      <c r="M2382" s="147">
        <v>1.91055391700512E-2</v>
      </c>
      <c r="N2382" s="87">
        <v>4.7340453992837439</v>
      </c>
      <c r="O2382" s="88">
        <v>0.23255923326762051</v>
      </c>
      <c r="P2382" s="89">
        <v>49.124842212710185</v>
      </c>
    </row>
    <row r="2383" spans="1:16">
      <c r="A2383" s="75" t="s">
        <v>3287</v>
      </c>
      <c r="B2383" s="85">
        <v>2379</v>
      </c>
      <c r="C2383" s="85">
        <v>1768</v>
      </c>
      <c r="D2383" s="85">
        <v>2379</v>
      </c>
      <c r="E2383" s="86" t="s">
        <v>3288</v>
      </c>
      <c r="F2383" s="85" t="s">
        <v>38</v>
      </c>
      <c r="G2383" s="86" t="s">
        <v>3285</v>
      </c>
      <c r="H2383" s="85" t="s">
        <v>945</v>
      </c>
      <c r="I2383" s="85">
        <v>1</v>
      </c>
      <c r="J2383" s="88">
        <v>0.1954436498431511</v>
      </c>
      <c r="K2383" s="146">
        <v>0.5496222084805733</v>
      </c>
      <c r="L2383" s="147">
        <v>1.228179172168539E-9</v>
      </c>
      <c r="M2383" s="147">
        <v>1.186749238562807E-2</v>
      </c>
      <c r="N2383" s="87">
        <v>2.498456162242026</v>
      </c>
      <c r="O2383" s="88">
        <v>0.17184285265380619</v>
      </c>
      <c r="P2383" s="89">
        <v>68.779614888099729</v>
      </c>
    </row>
    <row r="2384" spans="1:16">
      <c r="A2384" s="75" t="s">
        <v>3289</v>
      </c>
      <c r="B2384" s="85">
        <v>2380</v>
      </c>
      <c r="C2384" s="85">
        <v>1769</v>
      </c>
      <c r="D2384" s="85">
        <v>2380</v>
      </c>
      <c r="E2384" s="86" t="s">
        <v>3288</v>
      </c>
      <c r="F2384" s="85" t="s">
        <v>11</v>
      </c>
      <c r="G2384" s="86" t="s">
        <v>3285</v>
      </c>
      <c r="H2384" s="85" t="s">
        <v>945</v>
      </c>
      <c r="I2384" s="85">
        <v>1</v>
      </c>
      <c r="J2384" s="88">
        <v>0.1263534452339565</v>
      </c>
      <c r="K2384" s="146">
        <v>0.45135771869868674</v>
      </c>
      <c r="L2384" s="147">
        <v>9.592632098227814E-10</v>
      </c>
      <c r="M2384" s="147">
        <v>9.3967162288130512E-3</v>
      </c>
      <c r="N2384" s="87">
        <v>2.224251379345366</v>
      </c>
      <c r="O2384" s="88">
        <v>0.1122939020972008</v>
      </c>
      <c r="P2384" s="89">
        <v>50.486155989369678</v>
      </c>
    </row>
    <row r="2385" spans="1:16">
      <c r="A2385" s="75" t="s">
        <v>13858</v>
      </c>
      <c r="B2385" s="85">
        <v>2381</v>
      </c>
      <c r="C2385" s="85">
        <v>9124</v>
      </c>
      <c r="D2385" s="85">
        <v>2381</v>
      </c>
      <c r="E2385" s="86" t="s">
        <v>13859</v>
      </c>
      <c r="F2385" s="85" t="s">
        <v>38</v>
      </c>
      <c r="G2385" s="86" t="s">
        <v>3285</v>
      </c>
      <c r="H2385" s="85" t="s">
        <v>945</v>
      </c>
      <c r="I2385" s="85">
        <v>1</v>
      </c>
      <c r="J2385" s="88">
        <v>0.30694377117730548</v>
      </c>
      <c r="K2385" s="146">
        <v>0.83002746264136207</v>
      </c>
      <c r="L2385" s="147">
        <v>1.8845383306474851E-9</v>
      </c>
      <c r="M2385" s="147">
        <v>1.8300031634522158E-2</v>
      </c>
      <c r="N2385" s="87">
        <v>3.9284946179925382</v>
      </c>
      <c r="O2385" s="88">
        <v>0.27001060277558581</v>
      </c>
      <c r="P2385" s="89">
        <v>68.73131543541767</v>
      </c>
    </row>
    <row r="2386" spans="1:16">
      <c r="A2386" s="75" t="s">
        <v>13860</v>
      </c>
      <c r="B2386" s="85">
        <v>2382</v>
      </c>
      <c r="C2386" s="85">
        <v>9125</v>
      </c>
      <c r="D2386" s="85">
        <v>2382</v>
      </c>
      <c r="E2386" s="86" t="s">
        <v>13859</v>
      </c>
      <c r="F2386" s="85" t="s">
        <v>11</v>
      </c>
      <c r="G2386" s="86" t="s">
        <v>3285</v>
      </c>
      <c r="H2386" s="85" t="s">
        <v>945</v>
      </c>
      <c r="I2386" s="85">
        <v>1</v>
      </c>
      <c r="J2386" s="88">
        <v>0.19372442912533569</v>
      </c>
      <c r="K2386" s="146">
        <v>0.66900108226041233</v>
      </c>
      <c r="L2386" s="147">
        <v>1.443862859379593E-9</v>
      </c>
      <c r="M2386" s="147">
        <v>1.425112769943211E-2</v>
      </c>
      <c r="N2386" s="87">
        <v>3.4791483893145529</v>
      </c>
      <c r="O2386" s="88">
        <v>0.17242656768241049</v>
      </c>
      <c r="P2386" s="89">
        <v>49.55999238548754</v>
      </c>
    </row>
    <row r="2387" spans="1:16">
      <c r="A2387" s="75" t="s">
        <v>3290</v>
      </c>
      <c r="B2387" s="85">
        <v>2383</v>
      </c>
      <c r="C2387" s="85">
        <v>1770</v>
      </c>
      <c r="D2387" s="85">
        <v>2383</v>
      </c>
      <c r="E2387" s="86" t="s">
        <v>3291</v>
      </c>
      <c r="F2387" s="85" t="s">
        <v>38</v>
      </c>
      <c r="G2387" s="86" t="s">
        <v>3292</v>
      </c>
      <c r="H2387" s="85" t="s">
        <v>945</v>
      </c>
      <c r="I2387" s="85">
        <v>1</v>
      </c>
      <c r="J2387" s="88">
        <v>0.45958127183948871</v>
      </c>
      <c r="K2387" s="146">
        <v>1.1682796821509189</v>
      </c>
      <c r="L2387" s="147">
        <v>2.722088197899718E-9</v>
      </c>
      <c r="M2387" s="147">
        <v>2.6639815584779281E-2</v>
      </c>
      <c r="N2387" s="87">
        <v>5.891848206740006</v>
      </c>
      <c r="O2387" s="88">
        <v>0.40456851755614881</v>
      </c>
      <c r="P2387" s="89">
        <v>68.665807970636592</v>
      </c>
    </row>
    <row r="2388" spans="1:16">
      <c r="A2388" s="75" t="s">
        <v>3293</v>
      </c>
      <c r="B2388" s="85">
        <v>2384</v>
      </c>
      <c r="C2388" s="85">
        <v>1771</v>
      </c>
      <c r="D2388" s="85">
        <v>2384</v>
      </c>
      <c r="E2388" s="86" t="s">
        <v>3291</v>
      </c>
      <c r="F2388" s="85" t="s">
        <v>11</v>
      </c>
      <c r="G2388" s="86" t="s">
        <v>3292</v>
      </c>
      <c r="H2388" s="85" t="s">
        <v>945</v>
      </c>
      <c r="I2388" s="85">
        <v>1</v>
      </c>
      <c r="J2388" s="88">
        <v>0.27962980081843819</v>
      </c>
      <c r="K2388" s="146">
        <v>0.91234602454375591</v>
      </c>
      <c r="L2388" s="147">
        <v>2.021679435766933E-9</v>
      </c>
      <c r="M2388" s="147">
        <v>2.0204496804078931E-2</v>
      </c>
      <c r="N2388" s="87">
        <v>5.1776559060090506</v>
      </c>
      <c r="O2388" s="88">
        <v>0.24946772650871379</v>
      </c>
      <c r="P2388" s="89">
        <v>48.181596273940904</v>
      </c>
    </row>
    <row r="2389" spans="1:16">
      <c r="A2389" s="75" t="s">
        <v>3294</v>
      </c>
      <c r="B2389" s="85">
        <v>2385</v>
      </c>
      <c r="C2389" s="85">
        <v>1772</v>
      </c>
      <c r="D2389" s="85">
        <v>2385</v>
      </c>
      <c r="E2389" s="86" t="s">
        <v>3295</v>
      </c>
      <c r="F2389" s="85" t="s">
        <v>38</v>
      </c>
      <c r="G2389" s="86" t="s">
        <v>3292</v>
      </c>
      <c r="H2389" s="85" t="s">
        <v>945</v>
      </c>
      <c r="I2389" s="85">
        <v>1</v>
      </c>
      <c r="J2389" s="88">
        <v>0.27614592273712812</v>
      </c>
      <c r="K2389" s="146">
        <v>0.91055221449281987</v>
      </c>
      <c r="L2389" s="147">
        <v>1.914426439361667E-9</v>
      </c>
      <c r="M2389" s="147">
        <v>1.8133073068426458E-2</v>
      </c>
      <c r="N2389" s="87">
        <v>3.5135042683976749</v>
      </c>
      <c r="O2389" s="88">
        <v>0.24230045636545641</v>
      </c>
      <c r="P2389" s="89">
        <v>68.962619042428813</v>
      </c>
    </row>
    <row r="2390" spans="1:16">
      <c r="A2390" s="75" t="s">
        <v>3296</v>
      </c>
      <c r="B2390" s="85">
        <v>2386</v>
      </c>
      <c r="C2390" s="85">
        <v>1773</v>
      </c>
      <c r="D2390" s="85">
        <v>2386</v>
      </c>
      <c r="E2390" s="86" t="s">
        <v>3295</v>
      </c>
      <c r="F2390" s="85" t="s">
        <v>11</v>
      </c>
      <c r="G2390" s="86" t="s">
        <v>3292</v>
      </c>
      <c r="H2390" s="85" t="s">
        <v>945</v>
      </c>
      <c r="I2390" s="85">
        <v>1</v>
      </c>
      <c r="J2390" s="88">
        <v>0.19698960854131961</v>
      </c>
      <c r="K2390" s="146">
        <v>0.79797196548426486</v>
      </c>
      <c r="L2390" s="147">
        <v>1.6063318696729771E-9</v>
      </c>
      <c r="M2390" s="147">
        <v>1.5302331011178659E-2</v>
      </c>
      <c r="N2390" s="87">
        <v>3.199350056797039</v>
      </c>
      <c r="O2390" s="88">
        <v>0.17407545780906961</v>
      </c>
      <c r="P2390" s="89">
        <v>54.409631556023456</v>
      </c>
    </row>
    <row r="2391" spans="1:16">
      <c r="A2391" s="75" t="s">
        <v>13861</v>
      </c>
      <c r="B2391" s="85">
        <v>2387</v>
      </c>
      <c r="C2391" s="85">
        <v>9126</v>
      </c>
      <c r="D2391" s="85">
        <v>2387</v>
      </c>
      <c r="E2391" s="86" t="s">
        <v>13862</v>
      </c>
      <c r="F2391" s="85" t="s">
        <v>38</v>
      </c>
      <c r="G2391" s="86" t="s">
        <v>3292</v>
      </c>
      <c r="H2391" s="85" t="s">
        <v>945</v>
      </c>
      <c r="I2391" s="85">
        <v>1</v>
      </c>
      <c r="J2391" s="88">
        <v>0.36786359728830892</v>
      </c>
      <c r="K2391" s="146">
        <v>1.0394159483218706</v>
      </c>
      <c r="L2391" s="147">
        <v>2.318257318630695E-9</v>
      </c>
      <c r="M2391" s="147">
        <v>2.2386444326602872E-2</v>
      </c>
      <c r="N2391" s="87">
        <v>4.7026762375688378</v>
      </c>
      <c r="O2391" s="88">
        <v>0.32343448696080318</v>
      </c>
      <c r="P2391" s="89">
        <v>68.776686002098771</v>
      </c>
    </row>
    <row r="2392" spans="1:16">
      <c r="A2392" s="75" t="s">
        <v>13863</v>
      </c>
      <c r="B2392" s="85">
        <v>2388</v>
      </c>
      <c r="C2392" s="85">
        <v>9127</v>
      </c>
      <c r="D2392" s="85">
        <v>2388</v>
      </c>
      <c r="E2392" s="86" t="s">
        <v>13862</v>
      </c>
      <c r="F2392" s="85" t="s">
        <v>11</v>
      </c>
      <c r="G2392" s="86" t="s">
        <v>3292</v>
      </c>
      <c r="H2392" s="85" t="s">
        <v>945</v>
      </c>
      <c r="I2392" s="85">
        <v>1</v>
      </c>
      <c r="J2392" s="88">
        <v>0.23830970467987861</v>
      </c>
      <c r="K2392" s="146">
        <v>0.8551589950140096</v>
      </c>
      <c r="L2392" s="147">
        <v>1.814005652719953E-9</v>
      </c>
      <c r="M2392" s="147">
        <v>1.775341390762878E-2</v>
      </c>
      <c r="N2392" s="87">
        <v>4.1885029814030439</v>
      </c>
      <c r="O2392" s="88">
        <v>0.21177159215889141</v>
      </c>
      <c r="P2392" s="89">
        <v>50.560210437752446</v>
      </c>
    </row>
    <row r="2393" spans="1:16">
      <c r="A2393" s="75" t="s">
        <v>3297</v>
      </c>
      <c r="B2393" s="85">
        <v>2389</v>
      </c>
      <c r="C2393" s="85">
        <v>1774</v>
      </c>
      <c r="D2393" s="85">
        <v>2389</v>
      </c>
      <c r="E2393" s="86" t="s">
        <v>3298</v>
      </c>
      <c r="F2393" s="85" t="s">
        <v>38</v>
      </c>
      <c r="G2393" s="86" t="s">
        <v>3299</v>
      </c>
      <c r="H2393" s="85" t="s">
        <v>945</v>
      </c>
      <c r="I2393" s="85">
        <v>1</v>
      </c>
      <c r="J2393" s="88">
        <v>0.1586973772644274</v>
      </c>
      <c r="K2393" s="146">
        <v>0.22942526766784299</v>
      </c>
      <c r="L2393" s="147">
        <v>7.0454385825050697E-10</v>
      </c>
      <c r="M2393" s="147">
        <v>7.4458255902455838E-3</v>
      </c>
      <c r="N2393" s="87">
        <v>2.055712330872955</v>
      </c>
      <c r="O2393" s="88">
        <v>0.14038014032248661</v>
      </c>
      <c r="P2393" s="89">
        <v>68.287832988224778</v>
      </c>
    </row>
    <row r="2394" spans="1:16">
      <c r="A2394" s="75" t="s">
        <v>3300</v>
      </c>
      <c r="B2394" s="85">
        <v>2390</v>
      </c>
      <c r="C2394" s="85">
        <v>1775</v>
      </c>
      <c r="D2394" s="85">
        <v>2390</v>
      </c>
      <c r="E2394" s="86" t="s">
        <v>3298</v>
      </c>
      <c r="F2394" s="85" t="s">
        <v>11</v>
      </c>
      <c r="G2394" s="86" t="s">
        <v>3299</v>
      </c>
      <c r="H2394" s="85" t="s">
        <v>945</v>
      </c>
      <c r="I2394" s="85">
        <v>1</v>
      </c>
      <c r="J2394" s="88">
        <v>7.2383717978528814E-2</v>
      </c>
      <c r="K2394" s="146">
        <v>0.10666911438844623</v>
      </c>
      <c r="L2394" s="147">
        <v>3.6859640247566569E-10</v>
      </c>
      <c r="M2394" s="147">
        <v>4.3591784900585198E-3</v>
      </c>
      <c r="N2394" s="87">
        <v>1.7131548386952651</v>
      </c>
      <c r="O2394" s="88">
        <v>6.5986043434534444E-2</v>
      </c>
      <c r="P2394" s="89">
        <v>38.517267642187711</v>
      </c>
    </row>
    <row r="2395" spans="1:16">
      <c r="A2395" s="75" t="s">
        <v>3301</v>
      </c>
      <c r="B2395" s="85">
        <v>2391</v>
      </c>
      <c r="C2395" s="85">
        <v>1776</v>
      </c>
      <c r="D2395" s="85">
        <v>2391</v>
      </c>
      <c r="E2395" s="86" t="s">
        <v>3302</v>
      </c>
      <c r="F2395" s="85" t="s">
        <v>38</v>
      </c>
      <c r="G2395" s="86" t="s">
        <v>3299</v>
      </c>
      <c r="H2395" s="85" t="s">
        <v>945</v>
      </c>
      <c r="I2395" s="85">
        <v>1</v>
      </c>
      <c r="J2395" s="88">
        <v>8.159388871341651E-2</v>
      </c>
      <c r="K2395" s="146">
        <v>0.12100437245948573</v>
      </c>
      <c r="L2395" s="147">
        <v>3.6494065851975737E-10</v>
      </c>
      <c r="M2395" s="147">
        <v>3.8707981640491839E-3</v>
      </c>
      <c r="N2395" s="87">
        <v>1.056108514740727</v>
      </c>
      <c r="O2395" s="88">
        <v>7.2174305642078926E-2</v>
      </c>
      <c r="P2395" s="89">
        <v>68.339857727401821</v>
      </c>
    </row>
    <row r="2396" spans="1:16">
      <c r="A2396" s="75" t="s">
        <v>3303</v>
      </c>
      <c r="B2396" s="85">
        <v>2392</v>
      </c>
      <c r="C2396" s="85">
        <v>1777</v>
      </c>
      <c r="D2396" s="85">
        <v>2392</v>
      </c>
      <c r="E2396" s="86" t="s">
        <v>3302</v>
      </c>
      <c r="F2396" s="85" t="s">
        <v>11</v>
      </c>
      <c r="G2396" s="86" t="s">
        <v>3299</v>
      </c>
      <c r="H2396" s="85" t="s">
        <v>945</v>
      </c>
      <c r="I2396" s="85">
        <v>1</v>
      </c>
      <c r="J2396" s="88">
        <v>3.7643366282858533E-2</v>
      </c>
      <c r="K2396" s="146">
        <v>5.849633005331327E-2</v>
      </c>
      <c r="L2396" s="147">
        <v>1.9387648123694011E-10</v>
      </c>
      <c r="M2396" s="147">
        <v>2.299073124229186E-3</v>
      </c>
      <c r="N2396" s="87">
        <v>0.88167867380044673</v>
      </c>
      <c r="O2396" s="88">
        <v>3.4293266787923063E-2</v>
      </c>
      <c r="P2396" s="89">
        <v>38.895425064670185</v>
      </c>
    </row>
    <row r="2397" spans="1:16">
      <c r="A2397" s="75" t="s">
        <v>3304</v>
      </c>
      <c r="B2397" s="85">
        <v>2393</v>
      </c>
      <c r="C2397" s="85">
        <v>1778</v>
      </c>
      <c r="D2397" s="85">
        <v>2393</v>
      </c>
      <c r="E2397" s="86" t="s">
        <v>3305</v>
      </c>
      <c r="F2397" s="85" t="s">
        <v>38</v>
      </c>
      <c r="G2397" s="86" t="s">
        <v>3299</v>
      </c>
      <c r="H2397" s="85" t="s">
        <v>945</v>
      </c>
      <c r="I2397" s="85">
        <v>1</v>
      </c>
      <c r="J2397" s="88">
        <v>0.1123594953890427</v>
      </c>
      <c r="K2397" s="146">
        <v>0.16426639942727675</v>
      </c>
      <c r="L2397" s="147">
        <v>5.0044836118768546E-10</v>
      </c>
      <c r="M2397" s="147">
        <v>5.2972385441441214E-3</v>
      </c>
      <c r="N2397" s="87">
        <v>1.454964552178613</v>
      </c>
      <c r="O2397" s="88">
        <v>9.9389593654121131E-2</v>
      </c>
      <c r="P2397" s="89">
        <v>68.310663311555345</v>
      </c>
    </row>
    <row r="2398" spans="1:16">
      <c r="A2398" s="75" t="s">
        <v>3306</v>
      </c>
      <c r="B2398" s="85">
        <v>2394</v>
      </c>
      <c r="C2398" s="85">
        <v>1779</v>
      </c>
      <c r="D2398" s="85">
        <v>2394</v>
      </c>
      <c r="E2398" s="86" t="s">
        <v>3305</v>
      </c>
      <c r="F2398" s="85" t="s">
        <v>11</v>
      </c>
      <c r="G2398" s="86" t="s">
        <v>3299</v>
      </c>
      <c r="H2398" s="85" t="s">
        <v>945</v>
      </c>
      <c r="I2398" s="85">
        <v>1</v>
      </c>
      <c r="J2398" s="88">
        <v>5.1505072284174482E-2</v>
      </c>
      <c r="K2398" s="146">
        <v>7.7717995143710833E-2</v>
      </c>
      <c r="L2398" s="147">
        <v>2.6359191364781671E-10</v>
      </c>
      <c r="M2398" s="147">
        <v>3.1210251824529498E-3</v>
      </c>
      <c r="N2398" s="87">
        <v>1.213447931903336</v>
      </c>
      <c r="O2398" s="88">
        <v>4.6938971750403853E-2</v>
      </c>
      <c r="P2398" s="89">
        <v>38.68231220830252</v>
      </c>
    </row>
    <row r="2399" spans="1:16">
      <c r="A2399" s="75" t="s">
        <v>13864</v>
      </c>
      <c r="B2399" s="85">
        <v>2395</v>
      </c>
      <c r="C2399" s="85">
        <v>9128</v>
      </c>
      <c r="D2399" s="85">
        <v>2395</v>
      </c>
      <c r="E2399" s="86" t="s">
        <v>13865</v>
      </c>
      <c r="F2399" s="85" t="s">
        <v>38</v>
      </c>
      <c r="G2399" s="86" t="s">
        <v>3299</v>
      </c>
      <c r="H2399" s="85" t="s">
        <v>945</v>
      </c>
      <c r="I2399" s="85">
        <v>1</v>
      </c>
      <c r="J2399" s="88">
        <v>0.11755025378896219</v>
      </c>
      <c r="K2399" s="146">
        <v>0.17156534651820166</v>
      </c>
      <c r="L2399" s="147">
        <v>5.2331095931931686E-10</v>
      </c>
      <c r="M2399" s="147">
        <v>5.5379540994796236E-3</v>
      </c>
      <c r="N2399" s="87">
        <v>1.522261799264097</v>
      </c>
      <c r="O2399" s="88">
        <v>0.1039813465395622</v>
      </c>
      <c r="P2399" s="89">
        <v>68.307137832552613</v>
      </c>
    </row>
    <row r="2400" spans="1:16">
      <c r="A2400" s="75" t="s">
        <v>13866</v>
      </c>
      <c r="B2400" s="85">
        <v>2396</v>
      </c>
      <c r="C2400" s="85">
        <v>9129</v>
      </c>
      <c r="D2400" s="85">
        <v>2396</v>
      </c>
      <c r="E2400" s="86" t="s">
        <v>13865</v>
      </c>
      <c r="F2400" s="85" t="s">
        <v>11</v>
      </c>
      <c r="G2400" s="86" t="s">
        <v>3299</v>
      </c>
      <c r="H2400" s="85" t="s">
        <v>945</v>
      </c>
      <c r="I2400" s="85">
        <v>1</v>
      </c>
      <c r="J2400" s="88">
        <v>5.384405218185391E-2</v>
      </c>
      <c r="K2400" s="146">
        <v>8.0961146528490013E-2</v>
      </c>
      <c r="L2400" s="147">
        <v>2.7535493245347407E-10</v>
      </c>
      <c r="M2400" s="147">
        <v>3.2597589322468819E-3</v>
      </c>
      <c r="N2400" s="87">
        <v>1.2694271481330139</v>
      </c>
      <c r="O2400" s="88">
        <v>4.9072760657620403E-2</v>
      </c>
      <c r="P2400" s="89">
        <v>38.657406003797263</v>
      </c>
    </row>
    <row r="2401" spans="1:16">
      <c r="A2401" s="75" t="s">
        <v>3307</v>
      </c>
      <c r="B2401" s="85">
        <v>2397</v>
      </c>
      <c r="C2401" s="85">
        <v>1780</v>
      </c>
      <c r="D2401" s="85">
        <v>2397</v>
      </c>
      <c r="E2401" s="86" t="s">
        <v>3308</v>
      </c>
      <c r="F2401" s="85" t="s">
        <v>38</v>
      </c>
      <c r="G2401" s="86" t="s">
        <v>3309</v>
      </c>
      <c r="H2401" s="85" t="s">
        <v>945</v>
      </c>
      <c r="I2401" s="85">
        <v>1</v>
      </c>
      <c r="J2401" s="88">
        <v>0.16999885510179849</v>
      </c>
      <c r="K2401" s="146">
        <v>0.24531729111530728</v>
      </c>
      <c r="L2401" s="147">
        <v>7.5432152549591898E-10</v>
      </c>
      <c r="M2401" s="147">
        <v>7.9697939147958755E-3</v>
      </c>
      <c r="N2401" s="87">
        <v>2.2022274773006898</v>
      </c>
      <c r="O2401" s="88">
        <v>0.1503774383056693</v>
      </c>
      <c r="P2401" s="89">
        <v>68.284243955574311</v>
      </c>
    </row>
    <row r="2402" spans="1:16">
      <c r="A2402" s="75" t="s">
        <v>3310</v>
      </c>
      <c r="B2402" s="85">
        <v>2398</v>
      </c>
      <c r="C2402" s="85">
        <v>1781</v>
      </c>
      <c r="D2402" s="85">
        <v>2398</v>
      </c>
      <c r="E2402" s="86" t="s">
        <v>3308</v>
      </c>
      <c r="F2402" s="85" t="s">
        <v>11</v>
      </c>
      <c r="G2402" s="86" t="s">
        <v>3309</v>
      </c>
      <c r="H2402" s="85" t="s">
        <v>945</v>
      </c>
      <c r="I2402" s="85">
        <v>1</v>
      </c>
      <c r="J2402" s="88">
        <v>7.7475582759221756E-2</v>
      </c>
      <c r="K2402" s="146">
        <v>0.11372998766361549</v>
      </c>
      <c r="L2402" s="147">
        <v>3.9420544830822707E-10</v>
      </c>
      <c r="M2402" s="147">
        <v>4.6610899279782214E-3</v>
      </c>
      <c r="N2402" s="87">
        <v>1.835025857026392</v>
      </c>
      <c r="O2402" s="88">
        <v>7.0631233885384059E-2</v>
      </c>
      <c r="P2402" s="89">
        <v>38.490593260544017</v>
      </c>
    </row>
    <row r="2403" spans="1:16">
      <c r="A2403" s="75" t="s">
        <v>3311</v>
      </c>
      <c r="B2403" s="85">
        <v>2399</v>
      </c>
      <c r="C2403" s="85">
        <v>1782</v>
      </c>
      <c r="D2403" s="85">
        <v>2399</v>
      </c>
      <c r="E2403" s="86" t="s">
        <v>3312</v>
      </c>
      <c r="F2403" s="85" t="s">
        <v>38</v>
      </c>
      <c r="G2403" s="86" t="s">
        <v>3309</v>
      </c>
      <c r="H2403" s="85" t="s">
        <v>945</v>
      </c>
      <c r="I2403" s="85">
        <v>1</v>
      </c>
      <c r="J2403" s="88">
        <v>8.7219513236908075E-2</v>
      </c>
      <c r="K2403" s="146">
        <v>0.12891506857555707</v>
      </c>
      <c r="L2403" s="147">
        <v>3.8971887510413922E-10</v>
      </c>
      <c r="M2403" s="147">
        <v>4.1316179522697758E-3</v>
      </c>
      <c r="N2403" s="87">
        <v>1.1290404987403111</v>
      </c>
      <c r="O2403" s="88">
        <v>7.7150738415930203E-2</v>
      </c>
      <c r="P2403" s="89">
        <v>68.33301241364552</v>
      </c>
    </row>
    <row r="2404" spans="1:16">
      <c r="A2404" s="75" t="s">
        <v>3313</v>
      </c>
      <c r="B2404" s="85">
        <v>2400</v>
      </c>
      <c r="C2404" s="85">
        <v>1783</v>
      </c>
      <c r="D2404" s="85">
        <v>2400</v>
      </c>
      <c r="E2404" s="86" t="s">
        <v>3312</v>
      </c>
      <c r="F2404" s="85" t="s">
        <v>11</v>
      </c>
      <c r="G2404" s="86" t="s">
        <v>3309</v>
      </c>
      <c r="H2404" s="85" t="s">
        <v>945</v>
      </c>
      <c r="I2404" s="85">
        <v>1</v>
      </c>
      <c r="J2404" s="88">
        <v>4.0177983418136803E-2</v>
      </c>
      <c r="K2404" s="146">
        <v>6.2011075861397549E-2</v>
      </c>
      <c r="L2404" s="147">
        <v>2.0662409516248161E-10</v>
      </c>
      <c r="M2404" s="147">
        <v>2.4493579288825469E-3</v>
      </c>
      <c r="N2404" s="87">
        <v>0.94234335848082984</v>
      </c>
      <c r="O2404" s="88">
        <v>3.6605539367901493E-2</v>
      </c>
      <c r="P2404" s="89">
        <v>38.845224554788608</v>
      </c>
    </row>
    <row r="2405" spans="1:16">
      <c r="A2405" s="75" t="s">
        <v>3314</v>
      </c>
      <c r="B2405" s="85">
        <v>2401</v>
      </c>
      <c r="C2405" s="85">
        <v>1784</v>
      </c>
      <c r="D2405" s="85">
        <v>2401</v>
      </c>
      <c r="E2405" s="86" t="s">
        <v>3315</v>
      </c>
      <c r="F2405" s="85" t="s">
        <v>38</v>
      </c>
      <c r="G2405" s="86" t="s">
        <v>3309</v>
      </c>
      <c r="H2405" s="85" t="s">
        <v>945</v>
      </c>
      <c r="I2405" s="85">
        <v>1</v>
      </c>
      <c r="J2405" s="88">
        <v>0.1207358848449762</v>
      </c>
      <c r="K2405" s="146">
        <v>0.1760451932765737</v>
      </c>
      <c r="L2405" s="147">
        <v>5.3734239691075376E-10</v>
      </c>
      <c r="M2405" s="147">
        <v>5.6855915376343444E-3</v>
      </c>
      <c r="N2405" s="87">
        <v>1.5635581312956419</v>
      </c>
      <c r="O2405" s="88">
        <v>0.10679935568871531</v>
      </c>
      <c r="P2405" s="89">
        <v>68.305330995411126</v>
      </c>
    </row>
    <row r="2406" spans="1:16">
      <c r="A2406" s="75" t="s">
        <v>3316</v>
      </c>
      <c r="B2406" s="85">
        <v>2402</v>
      </c>
      <c r="C2406" s="85">
        <v>1785</v>
      </c>
      <c r="D2406" s="85">
        <v>2402</v>
      </c>
      <c r="E2406" s="86" t="s">
        <v>3315</v>
      </c>
      <c r="F2406" s="85" t="s">
        <v>11</v>
      </c>
      <c r="G2406" s="86" t="s">
        <v>3309</v>
      </c>
      <c r="H2406" s="85" t="s">
        <v>945</v>
      </c>
      <c r="I2406" s="85">
        <v>1</v>
      </c>
      <c r="J2406" s="88">
        <v>5.5279042651040951E-2</v>
      </c>
      <c r="K2406" s="146">
        <v>8.2951348277071749E-2</v>
      </c>
      <c r="L2406" s="147">
        <v>2.825727358531266E-10</v>
      </c>
      <c r="M2406" s="147">
        <v>3.3447948364404931E-3</v>
      </c>
      <c r="N2406" s="87">
        <v>1.303775863136996</v>
      </c>
      <c r="O2406" s="88">
        <v>5.0381877613974668E-2</v>
      </c>
      <c r="P2406" s="89">
        <v>38.64305133917081</v>
      </c>
    </row>
    <row r="2407" spans="1:16">
      <c r="A2407" s="75" t="s">
        <v>13867</v>
      </c>
      <c r="B2407" s="85">
        <v>2403</v>
      </c>
      <c r="C2407" s="85">
        <v>9130</v>
      </c>
      <c r="D2407" s="85">
        <v>2403</v>
      </c>
      <c r="E2407" s="86" t="s">
        <v>13868</v>
      </c>
      <c r="F2407" s="85" t="s">
        <v>38</v>
      </c>
      <c r="G2407" s="86" t="s">
        <v>3309</v>
      </c>
      <c r="H2407" s="85" t="s">
        <v>945</v>
      </c>
      <c r="I2407" s="85">
        <v>1</v>
      </c>
      <c r="J2407" s="88">
        <v>0.1259847510612272</v>
      </c>
      <c r="K2407" s="146">
        <v>0.18342585098914585</v>
      </c>
      <c r="L2407" s="147">
        <v>5.6046093250360218E-10</v>
      </c>
      <c r="M2407" s="147">
        <v>5.929001134899998E-3</v>
      </c>
      <c r="N2407" s="87">
        <v>1.6316087024455459</v>
      </c>
      <c r="O2407" s="88">
        <v>0.1114425108034378</v>
      </c>
      <c r="P2407" s="89">
        <v>68.302228736829832</v>
      </c>
    </row>
    <row r="2408" spans="1:16">
      <c r="A2408" s="75" t="s">
        <v>13869</v>
      </c>
      <c r="B2408" s="85">
        <v>2404</v>
      </c>
      <c r="C2408" s="85">
        <v>9131</v>
      </c>
      <c r="D2408" s="85">
        <v>2404</v>
      </c>
      <c r="E2408" s="86" t="s">
        <v>13868</v>
      </c>
      <c r="F2408" s="85" t="s">
        <v>11</v>
      </c>
      <c r="G2408" s="86" t="s">
        <v>3309</v>
      </c>
      <c r="H2408" s="85" t="s">
        <v>945</v>
      </c>
      <c r="I2408" s="85">
        <v>1</v>
      </c>
      <c r="J2408" s="88">
        <v>5.764420294279983E-2</v>
      </c>
      <c r="K2408" s="146">
        <v>8.6230803934028086E-2</v>
      </c>
      <c r="L2408" s="147">
        <v>2.9446742644127849E-10</v>
      </c>
      <c r="M2408" s="147">
        <v>3.4850808977670848E-3</v>
      </c>
      <c r="N2408" s="87">
        <v>1.360381692881405</v>
      </c>
      <c r="O2408" s="88">
        <v>5.2539550289086731E-2</v>
      </c>
      <c r="P2408" s="89">
        <v>38.621182984169295</v>
      </c>
    </row>
    <row r="2409" spans="1:16">
      <c r="A2409" s="75" t="s">
        <v>3317</v>
      </c>
      <c r="B2409" s="85">
        <v>2405</v>
      </c>
      <c r="C2409" s="85">
        <v>1786</v>
      </c>
      <c r="D2409" s="85">
        <v>2405</v>
      </c>
      <c r="E2409" s="86" t="s">
        <v>3318</v>
      </c>
      <c r="F2409" s="85" t="s">
        <v>38</v>
      </c>
      <c r="G2409" s="86" t="s">
        <v>3319</v>
      </c>
      <c r="H2409" s="85" t="s">
        <v>945</v>
      </c>
      <c r="I2409" s="85">
        <v>1</v>
      </c>
      <c r="J2409" s="88">
        <v>0.38047092697789381</v>
      </c>
      <c r="K2409" s="146">
        <v>1.0570355180186708</v>
      </c>
      <c r="L2409" s="147">
        <v>2.3736445271818571E-9</v>
      </c>
      <c r="M2409" s="147">
        <v>2.2972037312927251E-2</v>
      </c>
      <c r="N2409" s="87">
        <v>4.866242181745859</v>
      </c>
      <c r="O2409" s="88">
        <v>0.33458743167387128</v>
      </c>
      <c r="P2409" s="89">
        <v>68.756839297675796</v>
      </c>
    </row>
    <row r="2410" spans="1:16">
      <c r="A2410" s="75" t="s">
        <v>3320</v>
      </c>
      <c r="B2410" s="85">
        <v>2406</v>
      </c>
      <c r="C2410" s="85">
        <v>1787</v>
      </c>
      <c r="D2410" s="85">
        <v>2406</v>
      </c>
      <c r="E2410" s="86" t="s">
        <v>3318</v>
      </c>
      <c r="F2410" s="85" t="s">
        <v>11</v>
      </c>
      <c r="G2410" s="86" t="s">
        <v>3319</v>
      </c>
      <c r="H2410" s="85" t="s">
        <v>945</v>
      </c>
      <c r="I2410" s="85">
        <v>1</v>
      </c>
      <c r="J2410" s="88">
        <v>0.24398674735358639</v>
      </c>
      <c r="K2410" s="146">
        <v>0.86291991161756909</v>
      </c>
      <c r="L2410" s="147">
        <v>1.842416114939004E-9</v>
      </c>
      <c r="M2410" s="147">
        <v>1.809111673864101E-2</v>
      </c>
      <c r="N2410" s="87">
        <v>4.3245587776911574</v>
      </c>
      <c r="O2410" s="88">
        <v>0.2169513933527657</v>
      </c>
      <c r="P2410" s="89">
        <v>50.167289775766228</v>
      </c>
    </row>
    <row r="2411" spans="1:16">
      <c r="A2411" s="75" t="s">
        <v>3321</v>
      </c>
      <c r="B2411" s="85">
        <v>2407</v>
      </c>
      <c r="C2411" s="85">
        <v>1788</v>
      </c>
      <c r="D2411" s="85">
        <v>2407</v>
      </c>
      <c r="E2411" s="86" t="s">
        <v>3322</v>
      </c>
      <c r="F2411" s="85" t="s">
        <v>38</v>
      </c>
      <c r="G2411" s="86" t="s">
        <v>3319</v>
      </c>
      <c r="H2411" s="85" t="s">
        <v>945</v>
      </c>
      <c r="I2411" s="85">
        <v>1</v>
      </c>
      <c r="J2411" s="88">
        <v>0.2411708229035813</v>
      </c>
      <c r="K2411" s="146">
        <v>0.86137058403435096</v>
      </c>
      <c r="L2411" s="147">
        <v>1.7603776586232431E-9</v>
      </c>
      <c r="M2411" s="147">
        <v>1.6511528990344509E-2</v>
      </c>
      <c r="N2411" s="87">
        <v>3.0600784468213171</v>
      </c>
      <c r="O2411" s="88">
        <v>0.21136144997539719</v>
      </c>
      <c r="P2411" s="89">
        <v>69.070598564213526</v>
      </c>
    </row>
    <row r="2412" spans="1:16">
      <c r="A2412" s="75" t="s">
        <v>3323</v>
      </c>
      <c r="B2412" s="85">
        <v>2408</v>
      </c>
      <c r="C2412" s="85">
        <v>1789</v>
      </c>
      <c r="D2412" s="85">
        <v>2408</v>
      </c>
      <c r="E2412" s="86" t="s">
        <v>3322</v>
      </c>
      <c r="F2412" s="85" t="s">
        <v>11</v>
      </c>
      <c r="G2412" s="86" t="s">
        <v>3319</v>
      </c>
      <c r="H2412" s="85" t="s">
        <v>945</v>
      </c>
      <c r="I2412" s="85">
        <v>1</v>
      </c>
      <c r="J2412" s="88">
        <v>0.18123162700949061</v>
      </c>
      <c r="K2412" s="146">
        <v>0.77612042082216226</v>
      </c>
      <c r="L2412" s="147">
        <v>1.527078612043787E-9</v>
      </c>
      <c r="M2412" s="147">
        <v>1.4367994561195601E-2</v>
      </c>
      <c r="N2412" s="87">
        <v>2.8221913263828138</v>
      </c>
      <c r="O2412" s="88">
        <v>0.15969981578222969</v>
      </c>
      <c r="P2412" s="89">
        <v>56.587168378451516</v>
      </c>
    </row>
    <row r="2413" spans="1:16">
      <c r="A2413" s="75" t="s">
        <v>3324</v>
      </c>
      <c r="B2413" s="85">
        <v>2409</v>
      </c>
      <c r="C2413" s="85">
        <v>1790</v>
      </c>
      <c r="D2413" s="85">
        <v>2409</v>
      </c>
      <c r="E2413" s="86" t="s">
        <v>3325</v>
      </c>
      <c r="F2413" s="85" t="s">
        <v>38</v>
      </c>
      <c r="G2413" s="86" t="s">
        <v>3319</v>
      </c>
      <c r="H2413" s="85" t="s">
        <v>945</v>
      </c>
      <c r="I2413" s="85">
        <v>1</v>
      </c>
      <c r="J2413" s="88">
        <v>0.181300332939169</v>
      </c>
      <c r="K2413" s="146">
        <v>0.26120931456277124</v>
      </c>
      <c r="L2413" s="147">
        <v>8.0409919274132531E-10</v>
      </c>
      <c r="M2413" s="147">
        <v>8.4937622393461698E-3</v>
      </c>
      <c r="N2413" s="87">
        <v>2.348742623728425</v>
      </c>
      <c r="O2413" s="88">
        <v>0.16037473628885171</v>
      </c>
      <c r="P2413" s="89">
        <v>68.281102692414521</v>
      </c>
    </row>
    <row r="2414" spans="1:16">
      <c r="A2414" s="75" t="s">
        <v>3326</v>
      </c>
      <c r="B2414" s="85">
        <v>2410</v>
      </c>
      <c r="C2414" s="85">
        <v>1791</v>
      </c>
      <c r="D2414" s="85">
        <v>2410</v>
      </c>
      <c r="E2414" s="86" t="s">
        <v>3325</v>
      </c>
      <c r="F2414" s="85" t="s">
        <v>11</v>
      </c>
      <c r="G2414" s="86" t="s">
        <v>3319</v>
      </c>
      <c r="H2414" s="85" t="s">
        <v>945</v>
      </c>
      <c r="I2414" s="85">
        <v>1</v>
      </c>
      <c r="J2414" s="88">
        <v>8.2567447539914698E-2</v>
      </c>
      <c r="K2414" s="146">
        <v>0.12079086093878479</v>
      </c>
      <c r="L2414" s="147">
        <v>4.1981449414078779E-10</v>
      </c>
      <c r="M2414" s="147">
        <v>4.9630013658979264E-3</v>
      </c>
      <c r="N2414" s="87">
        <v>1.9568968753575211</v>
      </c>
      <c r="O2414" s="88">
        <v>7.5276424336233605E-2</v>
      </c>
      <c r="P2414" s="89">
        <v>38.467241316679377</v>
      </c>
    </row>
    <row r="2415" spans="1:16">
      <c r="A2415" s="75" t="s">
        <v>3327</v>
      </c>
      <c r="B2415" s="85">
        <v>2411</v>
      </c>
      <c r="C2415" s="85">
        <v>1792</v>
      </c>
      <c r="D2415" s="85">
        <v>2411</v>
      </c>
      <c r="E2415" s="86" t="s">
        <v>3328</v>
      </c>
      <c r="F2415" s="85" t="s">
        <v>38</v>
      </c>
      <c r="G2415" s="86" t="s">
        <v>3319</v>
      </c>
      <c r="H2415" s="85" t="s">
        <v>945</v>
      </c>
      <c r="I2415" s="85">
        <v>1</v>
      </c>
      <c r="J2415" s="88">
        <v>9.3020938526758176E-2</v>
      </c>
      <c r="K2415" s="146">
        <v>0.13707297394525531</v>
      </c>
      <c r="L2415" s="147">
        <v>4.1527141095678211E-10</v>
      </c>
      <c r="M2415" s="147">
        <v>4.4005883588722596E-3</v>
      </c>
      <c r="N2415" s="87">
        <v>1.204251607239883</v>
      </c>
      <c r="O2415" s="88">
        <v>8.2282684713963661E-2</v>
      </c>
      <c r="P2415" s="89">
        <v>68.326821587187823</v>
      </c>
    </row>
    <row r="2416" spans="1:16">
      <c r="A2416" s="75" t="s">
        <v>3329</v>
      </c>
      <c r="B2416" s="85">
        <v>2412</v>
      </c>
      <c r="C2416" s="85">
        <v>1793</v>
      </c>
      <c r="D2416" s="85">
        <v>2412</v>
      </c>
      <c r="E2416" s="86" t="s">
        <v>3328</v>
      </c>
      <c r="F2416" s="85" t="s">
        <v>11</v>
      </c>
      <c r="G2416" s="86" t="s">
        <v>3319</v>
      </c>
      <c r="H2416" s="85" t="s">
        <v>945</v>
      </c>
      <c r="I2416" s="85">
        <v>1</v>
      </c>
      <c r="J2416" s="88">
        <v>4.2791807338892499E-2</v>
      </c>
      <c r="K2416" s="146">
        <v>6.5635657475984419E-2</v>
      </c>
      <c r="L2416" s="147">
        <v>2.197700720231959E-10</v>
      </c>
      <c r="M2416" s="147">
        <v>2.6043391336813288E-3</v>
      </c>
      <c r="N2416" s="87">
        <v>1.004903814557476</v>
      </c>
      <c r="O2416" s="88">
        <v>3.8990070466004313E-2</v>
      </c>
      <c r="P2416" s="89">
        <v>38.799803425140901</v>
      </c>
    </row>
    <row r="2417" spans="1:16">
      <c r="A2417" s="75" t="s">
        <v>3330</v>
      </c>
      <c r="B2417" s="85">
        <v>2413</v>
      </c>
      <c r="C2417" s="85">
        <v>1794</v>
      </c>
      <c r="D2417" s="85">
        <v>2413</v>
      </c>
      <c r="E2417" s="86" t="s">
        <v>3331</v>
      </c>
      <c r="F2417" s="85" t="s">
        <v>38</v>
      </c>
      <c r="G2417" s="86" t="s">
        <v>3319</v>
      </c>
      <c r="H2417" s="85" t="s">
        <v>945</v>
      </c>
      <c r="I2417" s="85">
        <v>1</v>
      </c>
      <c r="J2417" s="88">
        <v>0.1291122743009103</v>
      </c>
      <c r="K2417" s="146">
        <v>0.18782398712587073</v>
      </c>
      <c r="L2417" s="147">
        <v>5.7423643263382268E-10</v>
      </c>
      <c r="M2417" s="147">
        <v>6.0739445311245588E-3</v>
      </c>
      <c r="N2417" s="87">
        <v>1.6721517104126691</v>
      </c>
      <c r="O2417" s="88">
        <v>0.1142091177233098</v>
      </c>
      <c r="P2417" s="89">
        <v>68.300691266299154</v>
      </c>
    </row>
    <row r="2418" spans="1:16">
      <c r="A2418" s="75" t="s">
        <v>3332</v>
      </c>
      <c r="B2418" s="85">
        <v>2414</v>
      </c>
      <c r="C2418" s="85">
        <v>1795</v>
      </c>
      <c r="D2418" s="85">
        <v>2414</v>
      </c>
      <c r="E2418" s="86" t="s">
        <v>3331</v>
      </c>
      <c r="F2418" s="85" t="s">
        <v>11</v>
      </c>
      <c r="G2418" s="86" t="s">
        <v>3319</v>
      </c>
      <c r="H2418" s="85" t="s">
        <v>945</v>
      </c>
      <c r="I2418" s="85">
        <v>1</v>
      </c>
      <c r="J2418" s="88">
        <v>5.9053013017907677E-2</v>
      </c>
      <c r="K2418" s="146">
        <v>8.8184701410432456E-2</v>
      </c>
      <c r="L2418" s="147">
        <v>3.0155355805843742E-10</v>
      </c>
      <c r="M2418" s="147">
        <v>3.5685644904280369E-3</v>
      </c>
      <c r="N2418" s="87">
        <v>1.394103794370656</v>
      </c>
      <c r="O2418" s="88">
        <v>5.3824783477545733E-2</v>
      </c>
      <c r="P2418" s="89">
        <v>38.608878115738861</v>
      </c>
    </row>
    <row r="2419" spans="1:16">
      <c r="A2419" s="75" t="s">
        <v>13870</v>
      </c>
      <c r="B2419" s="85">
        <v>2415</v>
      </c>
      <c r="C2419" s="85">
        <v>9132</v>
      </c>
      <c r="D2419" s="85">
        <v>2415</v>
      </c>
      <c r="E2419" s="86" t="s">
        <v>13871</v>
      </c>
      <c r="F2419" s="85" t="s">
        <v>38</v>
      </c>
      <c r="G2419" s="86" t="s">
        <v>3319</v>
      </c>
      <c r="H2419" s="85" t="s">
        <v>945</v>
      </c>
      <c r="I2419" s="85">
        <v>1</v>
      </c>
      <c r="J2419" s="88">
        <v>0.20501505912966239</v>
      </c>
      <c r="K2419" s="146">
        <v>0.50090247553738398</v>
      </c>
      <c r="L2419" s="147">
        <v>1.185525844427403E-9</v>
      </c>
      <c r="M2419" s="147">
        <v>1.169037228652295E-2</v>
      </c>
      <c r="N2419" s="87">
        <v>2.6302933139896312</v>
      </c>
      <c r="O2419" s="88">
        <v>0.18056308407507859</v>
      </c>
      <c r="P2419" s="89">
        <v>68.647509049551715</v>
      </c>
    </row>
    <row r="2420" spans="1:16">
      <c r="A2420" s="75" t="s">
        <v>13872</v>
      </c>
      <c r="B2420" s="85">
        <v>2416</v>
      </c>
      <c r="C2420" s="85">
        <v>9133</v>
      </c>
      <c r="D2420" s="85">
        <v>2416</v>
      </c>
      <c r="E2420" s="86" t="s">
        <v>13871</v>
      </c>
      <c r="F2420" s="85" t="s">
        <v>11</v>
      </c>
      <c r="G2420" s="86" t="s">
        <v>3319</v>
      </c>
      <c r="H2420" s="85" t="s">
        <v>945</v>
      </c>
      <c r="I2420" s="85">
        <v>1</v>
      </c>
      <c r="J2420" s="88">
        <v>0.12192612845195849</v>
      </c>
      <c r="K2420" s="146">
        <v>0.38273031045298633</v>
      </c>
      <c r="L2420" s="147">
        <v>8.621265702410419E-10</v>
      </c>
      <c r="M2420" s="147">
        <v>8.7190032579687726E-3</v>
      </c>
      <c r="N2420" s="87">
        <v>2.3005309176719231</v>
      </c>
      <c r="O2420" s="88">
        <v>0.1089484974829559</v>
      </c>
      <c r="P2420" s="89">
        <v>47.357980127999724</v>
      </c>
    </row>
    <row r="2421" spans="1:16">
      <c r="A2421" s="75" t="s">
        <v>3333</v>
      </c>
      <c r="B2421" s="85">
        <v>2417</v>
      </c>
      <c r="C2421" s="85">
        <v>1796</v>
      </c>
      <c r="D2421" s="85">
        <v>2417</v>
      </c>
      <c r="E2421" s="86" t="s">
        <v>3334</v>
      </c>
      <c r="F2421" s="85" t="s">
        <v>55</v>
      </c>
      <c r="G2421" s="86" t="s">
        <v>3335</v>
      </c>
      <c r="H2421" s="85" t="s">
        <v>260</v>
      </c>
      <c r="I2421" s="85">
        <v>1</v>
      </c>
      <c r="J2421" s="88">
        <v>223.06213546461771</v>
      </c>
      <c r="K2421" s="146">
        <v>599.65188504153218</v>
      </c>
      <c r="L2421" s="147">
        <v>1.350537036875281E-6</v>
      </c>
      <c r="M2421" s="147">
        <v>15.79128596208294</v>
      </c>
      <c r="N2421" s="87">
        <v>2988.6981266283628</v>
      </c>
      <c r="O2421" s="88">
        <v>195.42440893803681</v>
      </c>
      <c r="P2421" s="89">
        <v>65.387804541672054</v>
      </c>
    </row>
    <row r="2422" spans="1:16">
      <c r="A2422" s="75" t="s">
        <v>13873</v>
      </c>
      <c r="B2422" s="85">
        <v>2418</v>
      </c>
      <c r="C2422" s="85">
        <v>9134</v>
      </c>
      <c r="D2422" s="85">
        <v>2418</v>
      </c>
      <c r="E2422" s="86" t="s">
        <v>13874</v>
      </c>
      <c r="F2422" s="85" t="s">
        <v>55</v>
      </c>
      <c r="G2422" s="86" t="s">
        <v>3335</v>
      </c>
      <c r="H2422" s="85" t="s">
        <v>260</v>
      </c>
      <c r="I2422" s="85">
        <v>1</v>
      </c>
      <c r="J2422" s="88">
        <v>224.43479718619349</v>
      </c>
      <c r="K2422" s="146">
        <v>601.42003236557628</v>
      </c>
      <c r="L2422" s="147">
        <v>1.3576878108974049E-6</v>
      </c>
      <c r="M2422" s="147">
        <v>15.978369903800591</v>
      </c>
      <c r="N2422" s="87">
        <v>3009.201323537693</v>
      </c>
      <c r="O2422" s="88">
        <v>196.66882672075349</v>
      </c>
      <c r="P2422" s="89">
        <v>65.355822218483084</v>
      </c>
    </row>
    <row r="2423" spans="1:16">
      <c r="A2423" s="75" t="s">
        <v>3336</v>
      </c>
      <c r="B2423" s="85">
        <v>2419</v>
      </c>
      <c r="C2423" s="85">
        <v>1797</v>
      </c>
      <c r="D2423" s="85">
        <v>2419</v>
      </c>
      <c r="E2423" s="86" t="s">
        <v>3337</v>
      </c>
      <c r="F2423" s="85" t="s">
        <v>55</v>
      </c>
      <c r="G2423" s="86" t="s">
        <v>3338</v>
      </c>
      <c r="H2423" s="85" t="s">
        <v>260</v>
      </c>
      <c r="I2423" s="85">
        <v>1</v>
      </c>
      <c r="J2423" s="88">
        <v>170.97448884130591</v>
      </c>
      <c r="K2423" s="146">
        <v>363.91860764633088</v>
      </c>
      <c r="L2423" s="147">
        <v>9.335734571963847E-7</v>
      </c>
      <c r="M2423" s="147">
        <v>10.78482065574728</v>
      </c>
      <c r="N2423" s="87">
        <v>2274.4500736064938</v>
      </c>
      <c r="O2423" s="88">
        <v>147.75560068393719</v>
      </c>
      <c r="P2423" s="89">
        <v>64.963220076160098</v>
      </c>
    </row>
    <row r="2424" spans="1:16">
      <c r="A2424" s="75" t="s">
        <v>13875</v>
      </c>
      <c r="B2424" s="85">
        <v>2420</v>
      </c>
      <c r="C2424" s="85">
        <v>9135</v>
      </c>
      <c r="D2424" s="85">
        <v>2420</v>
      </c>
      <c r="E2424" s="86" t="s">
        <v>13876</v>
      </c>
      <c r="F2424" s="85" t="s">
        <v>55</v>
      </c>
      <c r="G2424" s="86" t="s">
        <v>3338</v>
      </c>
      <c r="H2424" s="85" t="s">
        <v>260</v>
      </c>
      <c r="I2424" s="85">
        <v>1</v>
      </c>
      <c r="J2424" s="88">
        <v>171.35713348050601</v>
      </c>
      <c r="K2424" s="146">
        <v>364.41149827205908</v>
      </c>
      <c r="L2424" s="147">
        <v>9.3556681455652943E-7</v>
      </c>
      <c r="M2424" s="147">
        <v>10.836972374013669</v>
      </c>
      <c r="N2424" s="87">
        <v>2280.165566550239</v>
      </c>
      <c r="O2424" s="88">
        <v>148.1024959065528</v>
      </c>
      <c r="P2424" s="89">
        <v>64.952518395680997</v>
      </c>
    </row>
    <row r="2425" spans="1:16">
      <c r="A2425" s="75" t="s">
        <v>3339</v>
      </c>
      <c r="B2425" s="85">
        <v>2421</v>
      </c>
      <c r="C2425" s="85">
        <v>1798</v>
      </c>
      <c r="D2425" s="85">
        <v>2421</v>
      </c>
      <c r="E2425" s="86" t="s">
        <v>3340</v>
      </c>
      <c r="F2425" s="85" t="s">
        <v>38</v>
      </c>
      <c r="G2425" s="86" t="s">
        <v>3341</v>
      </c>
      <c r="H2425" s="85" t="s">
        <v>260</v>
      </c>
      <c r="I2425" s="85">
        <v>1</v>
      </c>
      <c r="J2425" s="88">
        <v>154327026.72793019</v>
      </c>
      <c r="K2425" s="146">
        <v>310220501.19340032</v>
      </c>
      <c r="L2425" s="147">
        <v>1.1512570261500861</v>
      </c>
      <c r="M2425" s="147">
        <v>18269319.721790042</v>
      </c>
      <c r="N2425" s="87">
        <v>1928832785.158453</v>
      </c>
      <c r="O2425" s="88">
        <v>136735632.64601561</v>
      </c>
      <c r="P2425" s="89">
        <v>70.890350733427013</v>
      </c>
    </row>
    <row r="2426" spans="1:16">
      <c r="A2426" s="75" t="s">
        <v>3342</v>
      </c>
      <c r="B2426" s="85">
        <v>2422</v>
      </c>
      <c r="C2426" s="85">
        <v>1799</v>
      </c>
      <c r="D2426" s="85">
        <v>2422</v>
      </c>
      <c r="E2426" s="86" t="s">
        <v>3340</v>
      </c>
      <c r="F2426" s="85" t="s">
        <v>243</v>
      </c>
      <c r="G2426" s="86" t="s">
        <v>3341</v>
      </c>
      <c r="H2426" s="85" t="s">
        <v>260</v>
      </c>
      <c r="I2426" s="85">
        <v>1</v>
      </c>
      <c r="J2426" s="88">
        <v>153893954.55187419</v>
      </c>
      <c r="K2426" s="146">
        <v>311752206.02879864</v>
      </c>
      <c r="L2426" s="147">
        <v>1.1586005358362681</v>
      </c>
      <c r="M2426" s="147">
        <v>18087980.594898399</v>
      </c>
      <c r="N2426" s="87">
        <v>1951369772.5238841</v>
      </c>
      <c r="O2426" s="88">
        <v>136667475.24490941</v>
      </c>
      <c r="P2426" s="89">
        <v>70.036687648463953</v>
      </c>
    </row>
    <row r="2427" spans="1:16">
      <c r="A2427" s="75" t="s">
        <v>13877</v>
      </c>
      <c r="B2427" s="85">
        <v>2423</v>
      </c>
      <c r="C2427" s="85">
        <v>9136</v>
      </c>
      <c r="D2427" s="85">
        <v>2423</v>
      </c>
      <c r="E2427" s="86" t="s">
        <v>13878</v>
      </c>
      <c r="F2427" s="85" t="s">
        <v>55</v>
      </c>
      <c r="G2427" s="86" t="s">
        <v>3341</v>
      </c>
      <c r="H2427" s="85" t="s">
        <v>260</v>
      </c>
      <c r="I2427" s="85">
        <v>1</v>
      </c>
      <c r="J2427" s="88">
        <v>154273328.23530751</v>
      </c>
      <c r="K2427" s="146">
        <v>310410423.90224969</v>
      </c>
      <c r="L2427" s="147">
        <v>1.1521675796848301</v>
      </c>
      <c r="M2427" s="147">
        <v>18246834.698955592</v>
      </c>
      <c r="N2427" s="87">
        <v>1931627243.719147</v>
      </c>
      <c r="O2427" s="88">
        <v>136727181.51499659</v>
      </c>
      <c r="P2427" s="89">
        <v>70.783419502689682</v>
      </c>
    </row>
    <row r="2428" spans="1:16">
      <c r="A2428" s="75" t="s">
        <v>3343</v>
      </c>
      <c r="B2428" s="85">
        <v>2424</v>
      </c>
      <c r="C2428" s="85">
        <v>1800</v>
      </c>
      <c r="D2428" s="85">
        <v>2424</v>
      </c>
      <c r="E2428" s="86" t="s">
        <v>3344</v>
      </c>
      <c r="F2428" s="85" t="s">
        <v>38</v>
      </c>
      <c r="G2428" s="86" t="s">
        <v>3345</v>
      </c>
      <c r="H2428" s="85" t="s">
        <v>260</v>
      </c>
      <c r="I2428" s="85">
        <v>1</v>
      </c>
      <c r="J2428" s="88">
        <v>51721541.474249318</v>
      </c>
      <c r="K2428" s="146">
        <v>135336448.09589538</v>
      </c>
      <c r="L2428" s="147">
        <v>0.46230575082667968</v>
      </c>
      <c r="M2428" s="147">
        <v>5211010.2745260112</v>
      </c>
      <c r="N2428" s="87">
        <v>593527644.51476848</v>
      </c>
      <c r="O2428" s="88">
        <v>45994455.277493767</v>
      </c>
      <c r="P2428" s="89">
        <v>77.493366488592102</v>
      </c>
    </row>
    <row r="2429" spans="1:16">
      <c r="A2429" s="75" t="s">
        <v>3346</v>
      </c>
      <c r="B2429" s="85">
        <v>2425</v>
      </c>
      <c r="C2429" s="85">
        <v>1801</v>
      </c>
      <c r="D2429" s="85">
        <v>2425</v>
      </c>
      <c r="E2429" s="86" t="s">
        <v>3344</v>
      </c>
      <c r="F2429" s="85" t="s">
        <v>243</v>
      </c>
      <c r="G2429" s="86" t="s">
        <v>3345</v>
      </c>
      <c r="H2429" s="85" t="s">
        <v>260</v>
      </c>
      <c r="I2429" s="85">
        <v>1</v>
      </c>
      <c r="J2429" s="88">
        <v>51580344.156453587</v>
      </c>
      <c r="K2429" s="146">
        <v>135443589.37565985</v>
      </c>
      <c r="L2429" s="147">
        <v>0.46368351149011489</v>
      </c>
      <c r="M2429" s="147">
        <v>5125582.715373395</v>
      </c>
      <c r="N2429" s="87">
        <v>598865196.04252291</v>
      </c>
      <c r="O2429" s="88">
        <v>46000016.174050689</v>
      </c>
      <c r="P2429" s="89">
        <v>76.811971171529592</v>
      </c>
    </row>
    <row r="2430" spans="1:16">
      <c r="A2430" s="75" t="s">
        <v>13879</v>
      </c>
      <c r="B2430" s="85">
        <v>2426</v>
      </c>
      <c r="C2430" s="85">
        <v>9137</v>
      </c>
      <c r="D2430" s="85">
        <v>2426</v>
      </c>
      <c r="E2430" s="86" t="s">
        <v>13880</v>
      </c>
      <c r="F2430" s="85" t="s">
        <v>55</v>
      </c>
      <c r="G2430" s="86" t="s">
        <v>3345</v>
      </c>
      <c r="H2430" s="85" t="s">
        <v>260</v>
      </c>
      <c r="I2430" s="85">
        <v>1</v>
      </c>
      <c r="J2430" s="88">
        <v>51651209.664416216</v>
      </c>
      <c r="K2430" s="146">
        <v>135389816.24928054</v>
      </c>
      <c r="L2430" s="147">
        <v>0.46299202732604311</v>
      </c>
      <c r="M2430" s="147">
        <v>5168457.9446473187</v>
      </c>
      <c r="N2430" s="87">
        <v>596186332.83041775</v>
      </c>
      <c r="O2430" s="88">
        <v>45997225.216223799</v>
      </c>
      <c r="P2430" s="89">
        <v>77.152431518935003</v>
      </c>
    </row>
    <row r="2431" spans="1:16">
      <c r="A2431" s="75" t="s">
        <v>3347</v>
      </c>
      <c r="B2431" s="85">
        <v>2427</v>
      </c>
      <c r="C2431" s="85">
        <v>1802</v>
      </c>
      <c r="D2431" s="85">
        <v>2427</v>
      </c>
      <c r="E2431" s="86" t="s">
        <v>3348</v>
      </c>
      <c r="F2431" s="85" t="s">
        <v>232</v>
      </c>
      <c r="G2431" s="86" t="s">
        <v>3349</v>
      </c>
      <c r="H2431" s="85" t="s">
        <v>1</v>
      </c>
      <c r="I2431" s="85">
        <v>1</v>
      </c>
      <c r="J2431" s="88">
        <v>6.6919183071964747E-2</v>
      </c>
      <c r="K2431" s="146">
        <v>6.628478226035292E-2</v>
      </c>
      <c r="L2431" s="147">
        <v>3.4261255648651571E-10</v>
      </c>
      <c r="M2431" s="147">
        <v>4.3245664922491539E-3</v>
      </c>
      <c r="N2431" s="87">
        <v>0.47229161211462323</v>
      </c>
      <c r="O2431" s="88">
        <v>6.2803211262885003E-2</v>
      </c>
      <c r="P2431" s="89">
        <v>132.97549575714871</v>
      </c>
    </row>
    <row r="2432" spans="1:16">
      <c r="A2432" s="75" t="s">
        <v>3350</v>
      </c>
      <c r="B2432" s="85">
        <v>2428</v>
      </c>
      <c r="C2432" s="85">
        <v>1803</v>
      </c>
      <c r="D2432" s="85">
        <v>2428</v>
      </c>
      <c r="E2432" s="86" t="s">
        <v>3348</v>
      </c>
      <c r="F2432" s="85" t="s">
        <v>429</v>
      </c>
      <c r="G2432" s="86" t="s">
        <v>3349</v>
      </c>
      <c r="H2432" s="85" t="s">
        <v>1</v>
      </c>
      <c r="I2432" s="85">
        <v>1</v>
      </c>
      <c r="J2432" s="88">
        <v>0.14255223884010421</v>
      </c>
      <c r="K2432" s="146">
        <v>0.15478779529275774</v>
      </c>
      <c r="L2432" s="147">
        <v>6.1827511838098289E-10</v>
      </c>
      <c r="M2432" s="147">
        <v>8.0790551247773706E-3</v>
      </c>
      <c r="N2432" s="87">
        <v>1.122619368634824</v>
      </c>
      <c r="O2432" s="88">
        <v>0.13375123688354709</v>
      </c>
      <c r="P2432" s="89">
        <v>119.14210695134989</v>
      </c>
    </row>
    <row r="2433" spans="1:16">
      <c r="A2433" s="75" t="s">
        <v>3351</v>
      </c>
      <c r="B2433" s="85">
        <v>2429</v>
      </c>
      <c r="C2433" s="85">
        <v>1804</v>
      </c>
      <c r="D2433" s="85">
        <v>2429</v>
      </c>
      <c r="E2433" s="86" t="s">
        <v>3348</v>
      </c>
      <c r="F2433" s="85" t="s">
        <v>38</v>
      </c>
      <c r="G2433" s="86" t="s">
        <v>3349</v>
      </c>
      <c r="H2433" s="85" t="s">
        <v>1</v>
      </c>
      <c r="I2433" s="85">
        <v>1</v>
      </c>
      <c r="J2433" s="88">
        <v>0.1435987329519556</v>
      </c>
      <c r="K2433" s="146">
        <v>0.15608486779072636</v>
      </c>
      <c r="L2433" s="147">
        <v>6.2248359582499468E-10</v>
      </c>
      <c r="M2433" s="147">
        <v>8.1502218499628128E-3</v>
      </c>
      <c r="N2433" s="87">
        <v>1.134032006466146</v>
      </c>
      <c r="O2433" s="88">
        <v>0.13484815063047631</v>
      </c>
      <c r="P2433" s="89">
        <v>118.91035690490619</v>
      </c>
    </row>
    <row r="2434" spans="1:16">
      <c r="A2434" s="75" t="s">
        <v>13881</v>
      </c>
      <c r="B2434" s="85">
        <v>2430</v>
      </c>
      <c r="C2434" s="85">
        <v>9138</v>
      </c>
      <c r="D2434" s="85">
        <v>2430</v>
      </c>
      <c r="E2434" s="86" t="s">
        <v>13882</v>
      </c>
      <c r="F2434" s="85" t="s">
        <v>232</v>
      </c>
      <c r="G2434" s="86" t="s">
        <v>3349</v>
      </c>
      <c r="H2434" s="85" t="s">
        <v>1</v>
      </c>
      <c r="I2434" s="85">
        <v>1</v>
      </c>
      <c r="J2434" s="88">
        <v>7.1727522726922135E-2</v>
      </c>
      <c r="K2434" s="146">
        <v>7.2086544988680085E-2</v>
      </c>
      <c r="L2434" s="147">
        <v>3.6882324206174621E-10</v>
      </c>
      <c r="M2434" s="147">
        <v>4.9774422136107102E-3</v>
      </c>
      <c r="N2434" s="87">
        <v>0.54372289399936746</v>
      </c>
      <c r="O2434" s="88">
        <v>6.7200382091676766E-2</v>
      </c>
      <c r="P2434" s="89">
        <v>123.59307072281371</v>
      </c>
    </row>
    <row r="2435" spans="1:16">
      <c r="A2435" s="75" t="s">
        <v>13883</v>
      </c>
      <c r="B2435" s="85">
        <v>2431</v>
      </c>
      <c r="C2435" s="85">
        <v>9139</v>
      </c>
      <c r="D2435" s="85">
        <v>2431</v>
      </c>
      <c r="E2435" s="86" t="s">
        <v>13882</v>
      </c>
      <c r="F2435" s="85" t="s">
        <v>429</v>
      </c>
      <c r="G2435" s="86" t="s">
        <v>3349</v>
      </c>
      <c r="H2435" s="85" t="s">
        <v>1</v>
      </c>
      <c r="I2435" s="85">
        <v>1</v>
      </c>
      <c r="J2435" s="88">
        <v>0.15546864798833671</v>
      </c>
      <c r="K2435" s="146">
        <v>0.16958707958974475</v>
      </c>
      <c r="L2435" s="147">
        <v>6.7988861491666915E-10</v>
      </c>
      <c r="M2435" s="147">
        <v>9.8760067256526401E-3</v>
      </c>
      <c r="N2435" s="87">
        <v>1.321171927513179</v>
      </c>
      <c r="O2435" s="88">
        <v>0.1453368244070172</v>
      </c>
      <c r="P2435" s="89">
        <v>110.00598891060484</v>
      </c>
    </row>
    <row r="2436" spans="1:16">
      <c r="A2436" s="75" t="s">
        <v>13884</v>
      </c>
      <c r="B2436" s="85">
        <v>2432</v>
      </c>
      <c r="C2436" s="85">
        <v>9140</v>
      </c>
      <c r="D2436" s="85">
        <v>2432</v>
      </c>
      <c r="E2436" s="86" t="s">
        <v>13882</v>
      </c>
      <c r="F2436" s="85" t="s">
        <v>38</v>
      </c>
      <c r="G2436" s="86" t="s">
        <v>3349</v>
      </c>
      <c r="H2436" s="85" t="s">
        <v>1</v>
      </c>
      <c r="I2436" s="85">
        <v>1</v>
      </c>
      <c r="J2436" s="88">
        <v>0.15682149250450059</v>
      </c>
      <c r="K2436" s="146">
        <v>0.17152660458858413</v>
      </c>
      <c r="L2436" s="147">
        <v>6.8581107241707287E-10</v>
      </c>
      <c r="M2436" s="147">
        <v>9.9458554700484515E-3</v>
      </c>
      <c r="N2436" s="87">
        <v>1.332632296474564</v>
      </c>
      <c r="O2436" s="88">
        <v>0.14683651113216659</v>
      </c>
      <c r="P2436" s="89">
        <v>110.18531632515426</v>
      </c>
    </row>
    <row r="2437" spans="1:16">
      <c r="A2437" s="75" t="s">
        <v>3352</v>
      </c>
      <c r="B2437" s="85">
        <v>2433</v>
      </c>
      <c r="C2437" s="85">
        <v>1805</v>
      </c>
      <c r="D2437" s="85">
        <v>2433</v>
      </c>
      <c r="E2437" s="86" t="s">
        <v>3353</v>
      </c>
      <c r="F2437" s="85" t="s">
        <v>32</v>
      </c>
      <c r="G2437" s="86" t="s">
        <v>3354</v>
      </c>
      <c r="H2437" s="85" t="s">
        <v>260</v>
      </c>
      <c r="I2437" s="85">
        <v>1</v>
      </c>
      <c r="J2437" s="88">
        <v>4193712.1260719299</v>
      </c>
      <c r="K2437" s="146">
        <v>15900806.260397298</v>
      </c>
      <c r="L2437" s="147">
        <v>3.6183608251368952E-2</v>
      </c>
      <c r="M2437" s="147">
        <v>372026.23555326252</v>
      </c>
      <c r="N2437" s="87">
        <v>46527060.781571038</v>
      </c>
      <c r="O2437" s="88">
        <v>3740891.2109778519</v>
      </c>
      <c r="P2437" s="89">
        <v>80.402482945142026</v>
      </c>
    </row>
    <row r="2438" spans="1:16">
      <c r="A2438" s="75" t="s">
        <v>3355</v>
      </c>
      <c r="B2438" s="85">
        <v>2434</v>
      </c>
      <c r="C2438" s="85">
        <v>1806</v>
      </c>
      <c r="D2438" s="85">
        <v>2434</v>
      </c>
      <c r="E2438" s="86" t="s">
        <v>3353</v>
      </c>
      <c r="F2438" s="85" t="s">
        <v>38</v>
      </c>
      <c r="G2438" s="86" t="s">
        <v>3354</v>
      </c>
      <c r="H2438" s="85" t="s">
        <v>260</v>
      </c>
      <c r="I2438" s="85">
        <v>1</v>
      </c>
      <c r="J2438" s="88">
        <v>4301074.7258047713</v>
      </c>
      <c r="K2438" s="146">
        <v>16109883.392817223</v>
      </c>
      <c r="L2438" s="147">
        <v>3.7108636194379159E-2</v>
      </c>
      <c r="M2438" s="147">
        <v>383286.77690868638</v>
      </c>
      <c r="N2438" s="87">
        <v>47863104.422074609</v>
      </c>
      <c r="O2438" s="88">
        <v>3823375.3931755419</v>
      </c>
      <c r="P2438" s="89">
        <v>79.881475289600928</v>
      </c>
    </row>
    <row r="2439" spans="1:16">
      <c r="A2439" s="75" t="s">
        <v>13885</v>
      </c>
      <c r="B2439" s="85">
        <v>2435</v>
      </c>
      <c r="C2439" s="85">
        <v>9141</v>
      </c>
      <c r="D2439" s="85">
        <v>2435</v>
      </c>
      <c r="E2439" s="86" t="s">
        <v>13886</v>
      </c>
      <c r="F2439" s="85" t="s">
        <v>55</v>
      </c>
      <c r="G2439" s="86" t="s">
        <v>3354</v>
      </c>
      <c r="H2439" s="85" t="s">
        <v>260</v>
      </c>
      <c r="I2439" s="85">
        <v>1</v>
      </c>
      <c r="J2439" s="88">
        <v>4300171.0670894235</v>
      </c>
      <c r="K2439" s="146">
        <v>16108123.61452052</v>
      </c>
      <c r="L2439" s="147">
        <v>3.7100850340043331E-2</v>
      </c>
      <c r="M2439" s="147">
        <v>383191.99822075799</v>
      </c>
      <c r="N2439" s="87">
        <v>47851859.095649756</v>
      </c>
      <c r="O2439" s="88">
        <v>3822681.133253498</v>
      </c>
      <c r="P2439" s="89">
        <v>79.885739143644273</v>
      </c>
    </row>
    <row r="2440" spans="1:16">
      <c r="A2440" s="75" t="s">
        <v>3548</v>
      </c>
      <c r="B2440" s="85">
        <v>2436</v>
      </c>
      <c r="C2440" s="85">
        <v>1916</v>
      </c>
      <c r="D2440" s="85">
        <v>2436</v>
      </c>
      <c r="E2440" s="86" t="s">
        <v>3549</v>
      </c>
      <c r="F2440" s="85" t="s">
        <v>32</v>
      </c>
      <c r="G2440" s="86" t="s">
        <v>3550</v>
      </c>
      <c r="H2440" s="85" t="s">
        <v>1</v>
      </c>
      <c r="I2440" s="85">
        <v>1</v>
      </c>
      <c r="J2440" s="88">
        <v>0.19974738280348489</v>
      </c>
      <c r="K2440" s="146">
        <v>0.20893908815663009</v>
      </c>
      <c r="L2440" s="147">
        <v>8.2322273694427713E-10</v>
      </c>
      <c r="M2440" s="147">
        <v>9.7565603286967634E-3</v>
      </c>
      <c r="N2440" s="87">
        <v>1.3828971620107331</v>
      </c>
      <c r="O2440" s="88">
        <v>0.19141125255528491</v>
      </c>
      <c r="P2440" s="89">
        <v>138.41322248212072</v>
      </c>
    </row>
    <row r="2441" spans="1:16">
      <c r="A2441" s="75" t="s">
        <v>3551</v>
      </c>
      <c r="B2441" s="85">
        <v>2437</v>
      </c>
      <c r="C2441" s="85">
        <v>1917</v>
      </c>
      <c r="D2441" s="85">
        <v>2437</v>
      </c>
      <c r="E2441" s="86" t="s">
        <v>3549</v>
      </c>
      <c r="F2441" s="85" t="s">
        <v>38</v>
      </c>
      <c r="G2441" s="86" t="s">
        <v>3550</v>
      </c>
      <c r="H2441" s="85" t="s">
        <v>1</v>
      </c>
      <c r="I2441" s="85">
        <v>1</v>
      </c>
      <c r="J2441" s="88">
        <v>0.26102234777200473</v>
      </c>
      <c r="K2441" s="146">
        <v>0.27323916682606558</v>
      </c>
      <c r="L2441" s="147">
        <v>1.0991060998436771E-9</v>
      </c>
      <c r="M2441" s="147">
        <v>1.5058479119169389E-2</v>
      </c>
      <c r="N2441" s="87">
        <v>2.0516046518846678</v>
      </c>
      <c r="O2441" s="88">
        <v>0.24475539409084071</v>
      </c>
      <c r="P2441" s="89">
        <v>119.29949265127703</v>
      </c>
    </row>
    <row r="2442" spans="1:16">
      <c r="A2442" s="75" t="s">
        <v>13887</v>
      </c>
      <c r="B2442" s="85">
        <v>2438</v>
      </c>
      <c r="C2442" s="85">
        <v>9142</v>
      </c>
      <c r="D2442" s="85">
        <v>2438</v>
      </c>
      <c r="E2442" s="86" t="s">
        <v>13888</v>
      </c>
      <c r="F2442" s="85" t="s">
        <v>55</v>
      </c>
      <c r="G2442" s="86" t="s">
        <v>3550</v>
      </c>
      <c r="H2442" s="85" t="s">
        <v>1</v>
      </c>
      <c r="I2442" s="85">
        <v>1</v>
      </c>
      <c r="J2442" s="88">
        <v>0.2734959758514468</v>
      </c>
      <c r="K2442" s="146">
        <v>0.28789680493972453</v>
      </c>
      <c r="L2442" s="147">
        <v>1.159315823525094E-9</v>
      </c>
      <c r="M2442" s="147">
        <v>1.6780083129810591E-2</v>
      </c>
      <c r="N2442" s="87">
        <v>2.2414269364895332</v>
      </c>
      <c r="O2442" s="88">
        <v>0.2560722815201566</v>
      </c>
      <c r="P2442" s="89">
        <v>114.24520574434187</v>
      </c>
    </row>
    <row r="2443" spans="1:16">
      <c r="A2443" s="75" t="s">
        <v>3552</v>
      </c>
      <c r="B2443" s="85">
        <v>2439</v>
      </c>
      <c r="C2443" s="85">
        <v>1918</v>
      </c>
      <c r="D2443" s="85">
        <v>2439</v>
      </c>
      <c r="E2443" s="86" t="s">
        <v>3553</v>
      </c>
      <c r="F2443" s="85" t="s">
        <v>38</v>
      </c>
      <c r="G2443" s="86" t="s">
        <v>3554</v>
      </c>
      <c r="H2443" s="85" t="s">
        <v>945</v>
      </c>
      <c r="I2443" s="85">
        <v>1</v>
      </c>
      <c r="J2443" s="88">
        <v>984.48738135886867</v>
      </c>
      <c r="K2443" s="146">
        <v>1416.5330681730775</v>
      </c>
      <c r="L2443" s="147">
        <v>4.2291046415858894E-6</v>
      </c>
      <c r="M2443" s="147">
        <v>62.316899964251242</v>
      </c>
      <c r="N2443" s="87">
        <v>11146.46029770267</v>
      </c>
      <c r="O2443" s="88">
        <v>887.28078770545608</v>
      </c>
      <c r="P2443" s="89">
        <v>79.602022885088303</v>
      </c>
    </row>
    <row r="2444" spans="1:16">
      <c r="A2444" s="75" t="s">
        <v>3555</v>
      </c>
      <c r="B2444" s="85">
        <v>2440</v>
      </c>
      <c r="C2444" s="85">
        <v>1919</v>
      </c>
      <c r="D2444" s="85">
        <v>2440</v>
      </c>
      <c r="E2444" s="86" t="s">
        <v>3553</v>
      </c>
      <c r="F2444" s="85" t="s">
        <v>238</v>
      </c>
      <c r="G2444" s="86" t="s">
        <v>3554</v>
      </c>
      <c r="H2444" s="85" t="s">
        <v>945</v>
      </c>
      <c r="I2444" s="85">
        <v>1</v>
      </c>
      <c r="J2444" s="88">
        <v>1503.2208791343551</v>
      </c>
      <c r="K2444" s="146">
        <v>2292.3632118266355</v>
      </c>
      <c r="L2444" s="147">
        <v>6.7809973970223656E-6</v>
      </c>
      <c r="M2444" s="147">
        <v>66.78210089478101</v>
      </c>
      <c r="N2444" s="87">
        <v>16588.738307626289</v>
      </c>
      <c r="O2444" s="88">
        <v>1426.2704221608089</v>
      </c>
      <c r="P2444" s="89">
        <v>85.978233890464963</v>
      </c>
    </row>
    <row r="2445" spans="1:16">
      <c r="A2445" s="75" t="s">
        <v>13889</v>
      </c>
      <c r="B2445" s="85">
        <v>2441</v>
      </c>
      <c r="C2445" s="85">
        <v>9143</v>
      </c>
      <c r="D2445" s="85">
        <v>2441</v>
      </c>
      <c r="E2445" s="86" t="s">
        <v>13890</v>
      </c>
      <c r="F2445" s="85" t="s">
        <v>38</v>
      </c>
      <c r="G2445" s="86" t="s">
        <v>3554</v>
      </c>
      <c r="H2445" s="85" t="s">
        <v>945</v>
      </c>
      <c r="I2445" s="85">
        <v>1</v>
      </c>
      <c r="J2445" s="88">
        <v>984.48738135886867</v>
      </c>
      <c r="K2445" s="146">
        <v>1416.5330681730775</v>
      </c>
      <c r="L2445" s="147">
        <v>4.2291046415858894E-6</v>
      </c>
      <c r="M2445" s="147">
        <v>62.316899964251242</v>
      </c>
      <c r="N2445" s="87">
        <v>11146.46029770267</v>
      </c>
      <c r="O2445" s="88">
        <v>887.28078770545608</v>
      </c>
      <c r="P2445" s="89">
        <v>79.602022885088303</v>
      </c>
    </row>
    <row r="2446" spans="1:16">
      <c r="A2446" s="75" t="s">
        <v>13891</v>
      </c>
      <c r="B2446" s="85">
        <v>2442</v>
      </c>
      <c r="C2446" s="85">
        <v>9144</v>
      </c>
      <c r="D2446" s="85">
        <v>2442</v>
      </c>
      <c r="E2446" s="86" t="s">
        <v>13890</v>
      </c>
      <c r="F2446" s="85" t="s">
        <v>238</v>
      </c>
      <c r="G2446" s="86" t="s">
        <v>3554</v>
      </c>
      <c r="H2446" s="85" t="s">
        <v>945</v>
      </c>
      <c r="I2446" s="85">
        <v>1</v>
      </c>
      <c r="J2446" s="88">
        <v>1503.2208791343551</v>
      </c>
      <c r="K2446" s="146">
        <v>2292.3632118266355</v>
      </c>
      <c r="L2446" s="147">
        <v>6.7809973970223656E-6</v>
      </c>
      <c r="M2446" s="147">
        <v>66.78210089478101</v>
      </c>
      <c r="N2446" s="87">
        <v>16588.738307626289</v>
      </c>
      <c r="O2446" s="88">
        <v>1426.2704221608089</v>
      </c>
      <c r="P2446" s="89">
        <v>85.978233890464963</v>
      </c>
    </row>
    <row r="2447" spans="1:16">
      <c r="A2447" s="75" t="s">
        <v>3356</v>
      </c>
      <c r="B2447" s="85">
        <v>2443</v>
      </c>
      <c r="C2447" s="85">
        <v>1807</v>
      </c>
      <c r="D2447" s="85">
        <v>2443</v>
      </c>
      <c r="E2447" s="86" t="s">
        <v>3357</v>
      </c>
      <c r="F2447" s="85" t="s">
        <v>235</v>
      </c>
      <c r="G2447" s="86" t="s">
        <v>3358</v>
      </c>
      <c r="H2447" s="85" t="s">
        <v>945</v>
      </c>
      <c r="I2447" s="85">
        <v>1</v>
      </c>
      <c r="J2447" s="88">
        <v>258.06730828171072</v>
      </c>
      <c r="K2447" s="146">
        <v>243.84000257456216</v>
      </c>
      <c r="L2447" s="147">
        <v>1.0710432755937811E-6</v>
      </c>
      <c r="M2447" s="147">
        <v>11.21152799752104</v>
      </c>
      <c r="N2447" s="87">
        <v>1862.9645204378489</v>
      </c>
      <c r="O2447" s="88">
        <v>248.31905500525201</v>
      </c>
      <c r="P2447" s="89">
        <v>133.29242306068718</v>
      </c>
    </row>
    <row r="2448" spans="1:16">
      <c r="A2448" s="75" t="s">
        <v>3359</v>
      </c>
      <c r="B2448" s="85">
        <v>2444</v>
      </c>
      <c r="C2448" s="85">
        <v>1808</v>
      </c>
      <c r="D2448" s="85">
        <v>2444</v>
      </c>
      <c r="E2448" s="86" t="s">
        <v>3360</v>
      </c>
      <c r="F2448" s="85" t="s">
        <v>240</v>
      </c>
      <c r="G2448" s="86" t="s">
        <v>3358</v>
      </c>
      <c r="H2448" s="85" t="s">
        <v>945</v>
      </c>
      <c r="I2448" s="85">
        <v>1</v>
      </c>
      <c r="J2448" s="88">
        <v>324.39301900672069</v>
      </c>
      <c r="K2448" s="146">
        <v>276.85582665682597</v>
      </c>
      <c r="L2448" s="147">
        <v>1.2397431642365939E-6</v>
      </c>
      <c r="M2448" s="147">
        <v>13.26483714195367</v>
      </c>
      <c r="N2448" s="87">
        <v>2212.4167221742318</v>
      </c>
      <c r="O2448" s="88">
        <v>313.30894461467028</v>
      </c>
      <c r="P2448" s="89">
        <v>141.61389284147558</v>
      </c>
    </row>
    <row r="2449" spans="1:16">
      <c r="A2449" s="75" t="s">
        <v>3361</v>
      </c>
      <c r="B2449" s="85">
        <v>2445</v>
      </c>
      <c r="C2449" s="85">
        <v>1809</v>
      </c>
      <c r="D2449" s="85">
        <v>2445</v>
      </c>
      <c r="E2449" s="86" t="s">
        <v>3362</v>
      </c>
      <c r="F2449" s="85" t="s">
        <v>240</v>
      </c>
      <c r="G2449" s="86" t="s">
        <v>3358</v>
      </c>
      <c r="H2449" s="85" t="s">
        <v>945</v>
      </c>
      <c r="I2449" s="85">
        <v>1</v>
      </c>
      <c r="J2449" s="88">
        <v>311.72083946513197</v>
      </c>
      <c r="K2449" s="146">
        <v>271.00288775622892</v>
      </c>
      <c r="L2449" s="147">
        <v>1.203827299639824E-6</v>
      </c>
      <c r="M2449" s="147">
        <v>13.761317927555099</v>
      </c>
      <c r="N2449" s="87">
        <v>2234.7472513364032</v>
      </c>
      <c r="O2449" s="88">
        <v>300.27918964390079</v>
      </c>
      <c r="P2449" s="89">
        <v>134.3683002470774</v>
      </c>
    </row>
    <row r="2450" spans="1:16">
      <c r="A2450" s="75" t="s">
        <v>3363</v>
      </c>
      <c r="B2450" s="85">
        <v>2446</v>
      </c>
      <c r="C2450" s="85">
        <v>1810</v>
      </c>
      <c r="D2450" s="85">
        <v>2446</v>
      </c>
      <c r="E2450" s="86" t="s">
        <v>3364</v>
      </c>
      <c r="F2450" s="85" t="s">
        <v>240</v>
      </c>
      <c r="G2450" s="86" t="s">
        <v>3358</v>
      </c>
      <c r="H2450" s="85" t="s">
        <v>945</v>
      </c>
      <c r="I2450" s="85">
        <v>1</v>
      </c>
      <c r="J2450" s="88">
        <v>225.6557679320313</v>
      </c>
      <c r="K2450" s="146">
        <v>205.58453950371202</v>
      </c>
      <c r="L2450" s="147">
        <v>8.9842878034129451E-7</v>
      </c>
      <c r="M2450" s="147">
        <v>11.360835235320041</v>
      </c>
      <c r="N2450" s="87">
        <v>1737.7952813228801</v>
      </c>
      <c r="O2450" s="88">
        <v>216.33211485796451</v>
      </c>
      <c r="P2450" s="89">
        <v>124.48653600514081</v>
      </c>
    </row>
    <row r="2451" spans="1:16">
      <c r="A2451" s="75" t="s">
        <v>3365</v>
      </c>
      <c r="B2451" s="85">
        <v>2447</v>
      </c>
      <c r="C2451" s="85">
        <v>1811</v>
      </c>
      <c r="D2451" s="85">
        <v>2447</v>
      </c>
      <c r="E2451" s="86" t="s">
        <v>3366</v>
      </c>
      <c r="F2451" s="85" t="s">
        <v>240</v>
      </c>
      <c r="G2451" s="86" t="s">
        <v>3358</v>
      </c>
      <c r="H2451" s="85" t="s">
        <v>945</v>
      </c>
      <c r="I2451" s="85">
        <v>1</v>
      </c>
      <c r="J2451" s="88">
        <v>391.06175350485267</v>
      </c>
      <c r="K2451" s="146">
        <v>318.5563253482423</v>
      </c>
      <c r="L2451" s="147">
        <v>1.4586838393893521E-6</v>
      </c>
      <c r="M2451" s="147">
        <v>13.401102548242321</v>
      </c>
      <c r="N2451" s="87">
        <v>2366.6074695586299</v>
      </c>
      <c r="O2451" s="88">
        <v>379.93350662455362</v>
      </c>
      <c r="P2451" s="89">
        <v>160.53930003669382</v>
      </c>
    </row>
    <row r="2452" spans="1:16">
      <c r="A2452" s="75" t="s">
        <v>3367</v>
      </c>
      <c r="B2452" s="85">
        <v>2448</v>
      </c>
      <c r="C2452" s="85">
        <v>1812</v>
      </c>
      <c r="D2452" s="85">
        <v>2448</v>
      </c>
      <c r="E2452" s="86" t="s">
        <v>3368</v>
      </c>
      <c r="F2452" s="85" t="s">
        <v>240</v>
      </c>
      <c r="G2452" s="86" t="s">
        <v>3358</v>
      </c>
      <c r="H2452" s="85" t="s">
        <v>945</v>
      </c>
      <c r="I2452" s="85">
        <v>1</v>
      </c>
      <c r="J2452" s="88">
        <v>300.32462533939571</v>
      </c>
      <c r="K2452" s="146">
        <v>252.19500503325983</v>
      </c>
      <c r="L2452" s="147">
        <v>1.143616791006574E-6</v>
      </c>
      <c r="M2452" s="147">
        <v>11.313314513363981</v>
      </c>
      <c r="N2452" s="87">
        <v>1923.6417832940961</v>
      </c>
      <c r="O2452" s="88">
        <v>290.87049041413559</v>
      </c>
      <c r="P2452" s="89">
        <v>151.20824102502138</v>
      </c>
    </row>
    <row r="2453" spans="1:16">
      <c r="A2453" s="75" t="s">
        <v>3369</v>
      </c>
      <c r="B2453" s="85">
        <v>2449</v>
      </c>
      <c r="C2453" s="85">
        <v>1813</v>
      </c>
      <c r="D2453" s="85">
        <v>2449</v>
      </c>
      <c r="E2453" s="86" t="s">
        <v>3370</v>
      </c>
      <c r="F2453" s="85" t="s">
        <v>240</v>
      </c>
      <c r="G2453" s="86" t="s">
        <v>3358</v>
      </c>
      <c r="H2453" s="85" t="s">
        <v>945</v>
      </c>
      <c r="I2453" s="85">
        <v>1</v>
      </c>
      <c r="J2453" s="88">
        <v>265.17172454260719</v>
      </c>
      <c r="K2453" s="146">
        <v>227.68539187415317</v>
      </c>
      <c r="L2453" s="147">
        <v>1.023507805326419E-6</v>
      </c>
      <c r="M2453" s="147">
        <v>10.973493076365481</v>
      </c>
      <c r="N2453" s="87">
        <v>1761.464374006109</v>
      </c>
      <c r="O2453" s="88">
        <v>256.28801938000612</v>
      </c>
      <c r="P2453" s="89">
        <v>145.49713474881625</v>
      </c>
    </row>
    <row r="2454" spans="1:16">
      <c r="A2454" s="75" t="s">
        <v>3371</v>
      </c>
      <c r="B2454" s="85">
        <v>2450</v>
      </c>
      <c r="C2454" s="85">
        <v>1814</v>
      </c>
      <c r="D2454" s="85">
        <v>2450</v>
      </c>
      <c r="E2454" s="86" t="s">
        <v>3372</v>
      </c>
      <c r="F2454" s="85" t="s">
        <v>235</v>
      </c>
      <c r="G2454" s="86" t="s">
        <v>3358</v>
      </c>
      <c r="H2454" s="85" t="s">
        <v>945</v>
      </c>
      <c r="I2454" s="85">
        <v>1</v>
      </c>
      <c r="J2454" s="88">
        <v>250.02567137001029</v>
      </c>
      <c r="K2454" s="146">
        <v>234.90994294826876</v>
      </c>
      <c r="L2454" s="147">
        <v>1.0432655580116171E-6</v>
      </c>
      <c r="M2454" s="147">
        <v>10.820700831600391</v>
      </c>
      <c r="N2454" s="87">
        <v>1777.656589288453</v>
      </c>
      <c r="O2454" s="88">
        <v>240.6273281562957</v>
      </c>
      <c r="P2454" s="89">
        <v>135.36209952261487</v>
      </c>
    </row>
    <row r="2455" spans="1:16">
      <c r="A2455" s="75" t="s">
        <v>3373</v>
      </c>
      <c r="B2455" s="85">
        <v>2451</v>
      </c>
      <c r="C2455" s="85">
        <v>1815</v>
      </c>
      <c r="D2455" s="85">
        <v>2451</v>
      </c>
      <c r="E2455" s="86" t="s">
        <v>3374</v>
      </c>
      <c r="F2455" s="85" t="s">
        <v>55</v>
      </c>
      <c r="G2455" s="86" t="s">
        <v>3358</v>
      </c>
      <c r="H2455" s="85" t="s">
        <v>945</v>
      </c>
      <c r="I2455" s="85">
        <v>1</v>
      </c>
      <c r="J2455" s="88">
        <v>218.86256683335881</v>
      </c>
      <c r="K2455" s="146">
        <v>200.15871172428905</v>
      </c>
      <c r="L2455" s="147">
        <v>8.9145287440982228E-7</v>
      </c>
      <c r="M2455" s="147">
        <v>10.35995794415415</v>
      </c>
      <c r="N2455" s="87">
        <v>1500.6984420847621</v>
      </c>
      <c r="O2455" s="88">
        <v>207.1328573589297</v>
      </c>
      <c r="P2455" s="89">
        <v>138.02430358439091</v>
      </c>
    </row>
    <row r="2456" spans="1:16">
      <c r="A2456" s="75" t="s">
        <v>3375</v>
      </c>
      <c r="B2456" s="85">
        <v>2452</v>
      </c>
      <c r="C2456" s="85">
        <v>1816</v>
      </c>
      <c r="D2456" s="85">
        <v>2452</v>
      </c>
      <c r="E2456" s="86" t="s">
        <v>3376</v>
      </c>
      <c r="F2456" s="85" t="s">
        <v>243</v>
      </c>
      <c r="G2456" s="86" t="s">
        <v>3358</v>
      </c>
      <c r="H2456" s="85" t="s">
        <v>945</v>
      </c>
      <c r="I2456" s="85">
        <v>1</v>
      </c>
      <c r="J2456" s="88">
        <v>232.2481824418017</v>
      </c>
      <c r="K2456" s="146">
        <v>231.13988916696027</v>
      </c>
      <c r="L2456" s="147">
        <v>1.021780532924446E-6</v>
      </c>
      <c r="M2456" s="147">
        <v>8.9054244982605564</v>
      </c>
      <c r="N2456" s="87">
        <v>1977.077305994181</v>
      </c>
      <c r="O2456" s="88">
        <v>225.20645784708179</v>
      </c>
      <c r="P2456" s="89">
        <v>113.90877694275888</v>
      </c>
    </row>
    <row r="2457" spans="1:16">
      <c r="A2457" s="75" t="s">
        <v>3377</v>
      </c>
      <c r="B2457" s="85">
        <v>2453</v>
      </c>
      <c r="C2457" s="85">
        <v>1817</v>
      </c>
      <c r="D2457" s="85">
        <v>2453</v>
      </c>
      <c r="E2457" s="86" t="s">
        <v>3378</v>
      </c>
      <c r="F2457" s="85" t="s">
        <v>509</v>
      </c>
      <c r="G2457" s="86" t="s">
        <v>3358</v>
      </c>
      <c r="H2457" s="85" t="s">
        <v>945</v>
      </c>
      <c r="I2457" s="85">
        <v>1</v>
      </c>
      <c r="J2457" s="88">
        <v>237.70108163728349</v>
      </c>
      <c r="K2457" s="146">
        <v>256.29800397353875</v>
      </c>
      <c r="L2457" s="147">
        <v>1.0879248744701961E-6</v>
      </c>
      <c r="M2457" s="147">
        <v>10.02841187849304</v>
      </c>
      <c r="N2457" s="87">
        <v>1558.140215220237</v>
      </c>
      <c r="O2457" s="88">
        <v>229.06486356535629</v>
      </c>
      <c r="P2457" s="89">
        <v>147.01171391881371</v>
      </c>
    </row>
    <row r="2458" spans="1:16">
      <c r="A2458" s="75" t="s">
        <v>3380</v>
      </c>
      <c r="B2458" s="85">
        <v>2454</v>
      </c>
      <c r="C2458" s="85">
        <v>1819</v>
      </c>
      <c r="D2458" s="85">
        <v>2454</v>
      </c>
      <c r="E2458" s="86" t="s">
        <v>3378</v>
      </c>
      <c r="F2458" s="85" t="s">
        <v>38</v>
      </c>
      <c r="G2458" s="86" t="s">
        <v>3358</v>
      </c>
      <c r="H2458" s="85" t="s">
        <v>945</v>
      </c>
      <c r="I2458" s="85">
        <v>1</v>
      </c>
      <c r="J2458" s="88">
        <v>227.66440762441729</v>
      </c>
      <c r="K2458" s="146">
        <v>206.21010863334129</v>
      </c>
      <c r="L2458" s="147">
        <v>9.1762761667821804E-7</v>
      </c>
      <c r="M2458" s="147">
        <v>10.124265615847751</v>
      </c>
      <c r="N2458" s="87">
        <v>1483.703833862425</v>
      </c>
      <c r="O2458" s="88">
        <v>215.9894429093838</v>
      </c>
      <c r="P2458" s="89">
        <v>145.57449942493795</v>
      </c>
    </row>
    <row r="2459" spans="1:16">
      <c r="A2459" s="75" t="s">
        <v>3382</v>
      </c>
      <c r="B2459" s="85">
        <v>2455</v>
      </c>
      <c r="C2459" s="85">
        <v>1821</v>
      </c>
      <c r="D2459" s="85">
        <v>2455</v>
      </c>
      <c r="E2459" s="86" t="s">
        <v>3378</v>
      </c>
      <c r="F2459" s="85" t="s">
        <v>3383</v>
      </c>
      <c r="G2459" s="86" t="s">
        <v>3358</v>
      </c>
      <c r="H2459" s="85" t="s">
        <v>945</v>
      </c>
      <c r="I2459" s="85">
        <v>1</v>
      </c>
      <c r="J2459" s="88">
        <v>220.1075930282536</v>
      </c>
      <c r="K2459" s="146">
        <v>191.19195334573709</v>
      </c>
      <c r="L2459" s="147">
        <v>8.5085792260878981E-7</v>
      </c>
      <c r="M2459" s="147">
        <v>9.823625093455048</v>
      </c>
      <c r="N2459" s="87">
        <v>1385.535416332332</v>
      </c>
      <c r="O2459" s="88">
        <v>212.26134303522349</v>
      </c>
      <c r="P2459" s="89">
        <v>153.19806374715643</v>
      </c>
    </row>
    <row r="2460" spans="1:16">
      <c r="A2460" s="75" t="s">
        <v>13892</v>
      </c>
      <c r="B2460" s="85">
        <v>2456</v>
      </c>
      <c r="C2460" s="85">
        <v>9145</v>
      </c>
      <c r="D2460" s="85">
        <v>2456</v>
      </c>
      <c r="E2460" s="86" t="s">
        <v>13893</v>
      </c>
      <c r="F2460" s="85" t="s">
        <v>235</v>
      </c>
      <c r="G2460" s="86" t="s">
        <v>3358</v>
      </c>
      <c r="H2460" s="85" t="s">
        <v>945</v>
      </c>
      <c r="I2460" s="85">
        <v>1</v>
      </c>
      <c r="J2460" s="88">
        <v>259.89156270037392</v>
      </c>
      <c r="K2460" s="146">
        <v>246.37430277750215</v>
      </c>
      <c r="L2460" s="147">
        <v>1.091918942857357E-6</v>
      </c>
      <c r="M2460" s="147">
        <v>12.037988556666241</v>
      </c>
      <c r="N2460" s="87">
        <v>1921.189041398103</v>
      </c>
      <c r="O2460" s="88">
        <v>249.68965185800181</v>
      </c>
      <c r="P2460" s="89">
        <v>129.96620659271287</v>
      </c>
    </row>
    <row r="2461" spans="1:16">
      <c r="A2461" s="75" t="s">
        <v>13894</v>
      </c>
      <c r="B2461" s="85">
        <v>2457</v>
      </c>
      <c r="C2461" s="85">
        <v>9146</v>
      </c>
      <c r="D2461" s="85">
        <v>2457</v>
      </c>
      <c r="E2461" s="86" t="s">
        <v>13893</v>
      </c>
      <c r="F2461" s="85" t="s">
        <v>38</v>
      </c>
      <c r="G2461" s="86" t="s">
        <v>3358</v>
      </c>
      <c r="H2461" s="85" t="s">
        <v>945</v>
      </c>
      <c r="I2461" s="85">
        <v>1</v>
      </c>
      <c r="J2461" s="88">
        <v>253.5134840034705</v>
      </c>
      <c r="K2461" s="146">
        <v>237.73987801492387</v>
      </c>
      <c r="L2461" s="147">
        <v>1.0479633245714181E-6</v>
      </c>
      <c r="M2461" s="147">
        <v>13.91240919077533</v>
      </c>
      <c r="N2461" s="87">
        <v>1903.099526492711</v>
      </c>
      <c r="O2461" s="88">
        <v>239.14118052154109</v>
      </c>
      <c r="P2461" s="89">
        <v>125.65878830428947</v>
      </c>
    </row>
    <row r="2462" spans="1:16">
      <c r="A2462" s="75" t="s">
        <v>13895</v>
      </c>
      <c r="B2462" s="85">
        <v>2458</v>
      </c>
      <c r="C2462" s="85">
        <v>9147</v>
      </c>
      <c r="D2462" s="85">
        <v>2458</v>
      </c>
      <c r="E2462" s="86" t="s">
        <v>13893</v>
      </c>
      <c r="F2462" s="85" t="s">
        <v>240</v>
      </c>
      <c r="G2462" s="86" t="s">
        <v>3358</v>
      </c>
      <c r="H2462" s="85" t="s">
        <v>945</v>
      </c>
      <c r="I2462" s="85">
        <v>1</v>
      </c>
      <c r="J2462" s="88">
        <v>349.86802500403593</v>
      </c>
      <c r="K2462" s="146">
        <v>292.47546848593544</v>
      </c>
      <c r="L2462" s="147">
        <v>1.331186170041529E-6</v>
      </c>
      <c r="M2462" s="147">
        <v>13.56382707401213</v>
      </c>
      <c r="N2462" s="87">
        <v>2259.3314781260751</v>
      </c>
      <c r="O2462" s="88">
        <v>338.8539899214918</v>
      </c>
      <c r="P2462" s="89">
        <v>149.97975870390766</v>
      </c>
    </row>
    <row r="2463" spans="1:16">
      <c r="A2463" s="75" t="s">
        <v>13896</v>
      </c>
      <c r="B2463" s="85">
        <v>2459</v>
      </c>
      <c r="C2463" s="85">
        <v>9148</v>
      </c>
      <c r="D2463" s="85">
        <v>2459</v>
      </c>
      <c r="E2463" s="86" t="s">
        <v>13893</v>
      </c>
      <c r="F2463" s="85" t="s">
        <v>318</v>
      </c>
      <c r="G2463" s="86" t="s">
        <v>3358</v>
      </c>
      <c r="H2463" s="85" t="s">
        <v>945</v>
      </c>
      <c r="I2463" s="85">
        <v>1</v>
      </c>
      <c r="J2463" s="88">
        <v>251.55160964497961</v>
      </c>
      <c r="K2463" s="146">
        <v>229.25080839887735</v>
      </c>
      <c r="L2463" s="147">
        <v>1.0066226261346911E-6</v>
      </c>
      <c r="M2463" s="147">
        <v>14.05294233724576</v>
      </c>
      <c r="N2463" s="87">
        <v>1854.9560144876559</v>
      </c>
      <c r="O2463" s="88">
        <v>240.80165863171919</v>
      </c>
      <c r="P2463" s="89">
        <v>129.81529305870325</v>
      </c>
    </row>
    <row r="2464" spans="1:16">
      <c r="A2464" s="75" t="s">
        <v>13897</v>
      </c>
      <c r="B2464" s="85">
        <v>2460</v>
      </c>
      <c r="C2464" s="85">
        <v>9149</v>
      </c>
      <c r="D2464" s="85">
        <v>2460</v>
      </c>
      <c r="E2464" s="86" t="s">
        <v>13893</v>
      </c>
      <c r="F2464" s="85" t="s">
        <v>243</v>
      </c>
      <c r="G2464" s="86" t="s">
        <v>3358</v>
      </c>
      <c r="H2464" s="85" t="s">
        <v>945</v>
      </c>
      <c r="I2464" s="85">
        <v>1</v>
      </c>
      <c r="J2464" s="88">
        <v>236.8335896839595</v>
      </c>
      <c r="K2464" s="146">
        <v>237.00751937717183</v>
      </c>
      <c r="L2464" s="147">
        <v>1.0481222153167431E-6</v>
      </c>
      <c r="M2464" s="147">
        <v>9.4478230886031724</v>
      </c>
      <c r="N2464" s="87">
        <v>2045.661613695926</v>
      </c>
      <c r="O2464" s="88">
        <v>229.37816852412271</v>
      </c>
      <c r="P2464" s="89">
        <v>112.12908674064715</v>
      </c>
    </row>
    <row r="2465" spans="1:16">
      <c r="A2465" s="75" t="s">
        <v>3385</v>
      </c>
      <c r="B2465" s="85">
        <v>2461</v>
      </c>
      <c r="C2465" s="85">
        <v>1823</v>
      </c>
      <c r="D2465" s="85">
        <v>2461</v>
      </c>
      <c r="E2465" s="86" t="s">
        <v>3386</v>
      </c>
      <c r="F2465" s="85" t="s">
        <v>238</v>
      </c>
      <c r="G2465" s="86" t="s">
        <v>3387</v>
      </c>
      <c r="H2465" s="85" t="s">
        <v>945</v>
      </c>
      <c r="I2465" s="85">
        <v>1</v>
      </c>
      <c r="J2465" s="88">
        <v>370.43966971706141</v>
      </c>
      <c r="K2465" s="146">
        <v>352.71971913336591</v>
      </c>
      <c r="L2465" s="147">
        <v>1.616107000724887E-6</v>
      </c>
      <c r="M2465" s="147">
        <v>19.547158031829738</v>
      </c>
      <c r="N2465" s="87">
        <v>3038.0307907027191</v>
      </c>
      <c r="O2465" s="88">
        <v>355.81833075112093</v>
      </c>
      <c r="P2465" s="89">
        <v>117.12137080375591</v>
      </c>
    </row>
    <row r="2466" spans="1:16">
      <c r="A2466" s="75" t="s">
        <v>13898</v>
      </c>
      <c r="B2466" s="85">
        <v>2462</v>
      </c>
      <c r="C2466" s="85">
        <v>9150</v>
      </c>
      <c r="D2466" s="85">
        <v>2462</v>
      </c>
      <c r="E2466" s="86" t="s">
        <v>13899</v>
      </c>
      <c r="F2466" s="85" t="s">
        <v>238</v>
      </c>
      <c r="G2466" s="86" t="s">
        <v>3387</v>
      </c>
      <c r="H2466" s="85" t="s">
        <v>945</v>
      </c>
      <c r="I2466" s="85">
        <v>1</v>
      </c>
      <c r="J2466" s="88">
        <v>398.47302111899012</v>
      </c>
      <c r="K2466" s="146">
        <v>383.30788263750139</v>
      </c>
      <c r="L2466" s="147">
        <v>1.7509251283459419E-6</v>
      </c>
      <c r="M2466" s="147">
        <v>23.499253935499748</v>
      </c>
      <c r="N2466" s="87">
        <v>3466.568648754243</v>
      </c>
      <c r="O2466" s="88">
        <v>381.2494636921208</v>
      </c>
      <c r="P2466" s="89">
        <v>109.97891642189974</v>
      </c>
    </row>
    <row r="2467" spans="1:16">
      <c r="A2467" s="75" t="s">
        <v>3388</v>
      </c>
      <c r="B2467" s="85">
        <v>2463</v>
      </c>
      <c r="C2467" s="85">
        <v>1824</v>
      </c>
      <c r="D2467" s="85">
        <v>2463</v>
      </c>
      <c r="E2467" s="86" t="s">
        <v>3389</v>
      </c>
      <c r="F2467" s="85" t="s">
        <v>931</v>
      </c>
      <c r="G2467" s="86" t="s">
        <v>3390</v>
      </c>
      <c r="H2467" s="85" t="s">
        <v>945</v>
      </c>
      <c r="I2467" s="85">
        <v>1</v>
      </c>
      <c r="J2467" s="88">
        <v>232.39709013183909</v>
      </c>
      <c r="K2467" s="146">
        <v>200.07613385330853</v>
      </c>
      <c r="L2467" s="147">
        <v>9.1026844910217853E-7</v>
      </c>
      <c r="M2467" s="147">
        <v>10.636683683428849</v>
      </c>
      <c r="N2467" s="87">
        <v>1559.5891639247409</v>
      </c>
      <c r="O2467" s="88">
        <v>222.31753115245289</v>
      </c>
      <c r="P2467" s="89">
        <v>142.54877905985566</v>
      </c>
    </row>
    <row r="2468" spans="1:16">
      <c r="A2468" s="75" t="s">
        <v>3392</v>
      </c>
      <c r="B2468" s="85">
        <v>2464</v>
      </c>
      <c r="C2468" s="85">
        <v>1826</v>
      </c>
      <c r="D2468" s="85">
        <v>2464</v>
      </c>
      <c r="E2468" s="86" t="s">
        <v>3393</v>
      </c>
      <c r="F2468" s="85" t="s">
        <v>931</v>
      </c>
      <c r="G2468" s="86" t="s">
        <v>3390</v>
      </c>
      <c r="H2468" s="85" t="s">
        <v>945</v>
      </c>
      <c r="I2468" s="85">
        <v>1</v>
      </c>
      <c r="J2468" s="88">
        <v>237.70841456435591</v>
      </c>
      <c r="K2468" s="146">
        <v>203.96169380945531</v>
      </c>
      <c r="L2468" s="147">
        <v>9.2614237687056331E-7</v>
      </c>
      <c r="M2468" s="147">
        <v>10.71692082576652</v>
      </c>
      <c r="N2468" s="87">
        <v>1578.143155701536</v>
      </c>
      <c r="O2468" s="88">
        <v>227.4998025592011</v>
      </c>
      <c r="P2468" s="89">
        <v>144.15663226576555</v>
      </c>
    </row>
    <row r="2469" spans="1:16">
      <c r="A2469" s="75" t="s">
        <v>3395</v>
      </c>
      <c r="B2469" s="85">
        <v>2465</v>
      </c>
      <c r="C2469" s="85">
        <v>1828</v>
      </c>
      <c r="D2469" s="85">
        <v>2465</v>
      </c>
      <c r="E2469" s="86" t="s">
        <v>3396</v>
      </c>
      <c r="F2469" s="85" t="s">
        <v>32</v>
      </c>
      <c r="G2469" s="86" t="s">
        <v>3390</v>
      </c>
      <c r="H2469" s="85" t="s">
        <v>945</v>
      </c>
      <c r="I2469" s="85">
        <v>1</v>
      </c>
      <c r="J2469" s="88">
        <v>165.8313852843086</v>
      </c>
      <c r="K2469" s="146">
        <v>127.50378040633719</v>
      </c>
      <c r="L2469" s="147">
        <v>5.9762243264470331E-7</v>
      </c>
      <c r="M2469" s="147">
        <v>4.9231204334541676</v>
      </c>
      <c r="N2469" s="87">
        <v>817.98621372167418</v>
      </c>
      <c r="O2469" s="88">
        <v>161.8876329825741</v>
      </c>
      <c r="P2469" s="89">
        <v>197.90997729169254</v>
      </c>
    </row>
    <row r="2470" spans="1:16">
      <c r="A2470" s="75" t="s">
        <v>3397</v>
      </c>
      <c r="B2470" s="85">
        <v>2466</v>
      </c>
      <c r="C2470" s="85">
        <v>1829</v>
      </c>
      <c r="D2470" s="85">
        <v>2466</v>
      </c>
      <c r="E2470" s="86" t="s">
        <v>3398</v>
      </c>
      <c r="F2470" s="85" t="s">
        <v>32</v>
      </c>
      <c r="G2470" s="86" t="s">
        <v>3390</v>
      </c>
      <c r="H2470" s="85" t="s">
        <v>945</v>
      </c>
      <c r="I2470" s="85">
        <v>1</v>
      </c>
      <c r="J2470" s="88">
        <v>168.2162905697916</v>
      </c>
      <c r="K2470" s="146">
        <v>127.51523660988589</v>
      </c>
      <c r="L2470" s="147">
        <v>5.9701276624137644E-7</v>
      </c>
      <c r="M2470" s="147">
        <v>4.7543462051444694</v>
      </c>
      <c r="N2470" s="87">
        <v>814.40580046267939</v>
      </c>
      <c r="O2470" s="88">
        <v>164.33618551439079</v>
      </c>
      <c r="P2470" s="89">
        <v>201.78660984613356</v>
      </c>
    </row>
    <row r="2471" spans="1:16">
      <c r="A2471" s="75" t="s">
        <v>3400</v>
      </c>
      <c r="B2471" s="85">
        <v>2467</v>
      </c>
      <c r="C2471" s="85">
        <v>1831</v>
      </c>
      <c r="D2471" s="85">
        <v>2467</v>
      </c>
      <c r="E2471" s="86" t="s">
        <v>3401</v>
      </c>
      <c r="F2471" s="85" t="s">
        <v>32</v>
      </c>
      <c r="G2471" s="86" t="s">
        <v>3390</v>
      </c>
      <c r="H2471" s="85" t="s">
        <v>945</v>
      </c>
      <c r="I2471" s="85">
        <v>1</v>
      </c>
      <c r="J2471" s="88">
        <v>176.44388872918711</v>
      </c>
      <c r="K2471" s="146">
        <v>135.29145916741459</v>
      </c>
      <c r="L2471" s="147">
        <v>6.3081486391033795E-7</v>
      </c>
      <c r="M2471" s="147">
        <v>5.3082661308212282</v>
      </c>
      <c r="N2471" s="87">
        <v>891.68811773710013</v>
      </c>
      <c r="O2471" s="88">
        <v>172.1161367209931</v>
      </c>
      <c r="P2471" s="89">
        <v>193.02279944896469</v>
      </c>
    </row>
    <row r="2472" spans="1:16">
      <c r="A2472" s="75" t="s">
        <v>3404</v>
      </c>
      <c r="B2472" s="85">
        <v>2468</v>
      </c>
      <c r="C2472" s="85">
        <v>1833</v>
      </c>
      <c r="D2472" s="85">
        <v>2468</v>
      </c>
      <c r="E2472" s="86" t="s">
        <v>3405</v>
      </c>
      <c r="F2472" s="85" t="s">
        <v>509</v>
      </c>
      <c r="G2472" s="86" t="s">
        <v>3390</v>
      </c>
      <c r="H2472" s="85" t="s">
        <v>945</v>
      </c>
      <c r="I2472" s="85">
        <v>1</v>
      </c>
      <c r="J2472" s="88">
        <v>275.71426620842658</v>
      </c>
      <c r="K2472" s="146">
        <v>295.29624966763413</v>
      </c>
      <c r="L2472" s="147">
        <v>1.2533838782463969E-6</v>
      </c>
      <c r="M2472" s="147">
        <v>11.334998304358299</v>
      </c>
      <c r="N2472" s="87">
        <v>1779.2913295303561</v>
      </c>
      <c r="O2472" s="88">
        <v>265.91544887173012</v>
      </c>
      <c r="P2472" s="89">
        <v>149.45020214419776</v>
      </c>
    </row>
    <row r="2473" spans="1:16">
      <c r="A2473" s="75" t="s">
        <v>3407</v>
      </c>
      <c r="B2473" s="85">
        <v>2469</v>
      </c>
      <c r="C2473" s="85">
        <v>1835</v>
      </c>
      <c r="D2473" s="85">
        <v>2469</v>
      </c>
      <c r="E2473" s="86" t="s">
        <v>3405</v>
      </c>
      <c r="F2473" s="85" t="s">
        <v>38</v>
      </c>
      <c r="G2473" s="86" t="s">
        <v>3390</v>
      </c>
      <c r="H2473" s="85" t="s">
        <v>945</v>
      </c>
      <c r="I2473" s="85">
        <v>1</v>
      </c>
      <c r="J2473" s="88">
        <v>298.86227446125309</v>
      </c>
      <c r="K2473" s="146">
        <v>262.83914388708592</v>
      </c>
      <c r="L2473" s="147">
        <v>1.178004676938478E-6</v>
      </c>
      <c r="M2473" s="147">
        <v>12.16104203657749</v>
      </c>
      <c r="N2473" s="87">
        <v>1829.256814503475</v>
      </c>
      <c r="O2473" s="88">
        <v>284.10152844364268</v>
      </c>
      <c r="P2473" s="89">
        <v>155.30981007757399</v>
      </c>
    </row>
    <row r="2474" spans="1:16">
      <c r="A2474" s="75" t="s">
        <v>3409</v>
      </c>
      <c r="B2474" s="85">
        <v>2470</v>
      </c>
      <c r="C2474" s="85">
        <v>1837</v>
      </c>
      <c r="D2474" s="85">
        <v>2470</v>
      </c>
      <c r="E2474" s="86" t="s">
        <v>3405</v>
      </c>
      <c r="F2474" s="85" t="s">
        <v>3383</v>
      </c>
      <c r="G2474" s="86" t="s">
        <v>3390</v>
      </c>
      <c r="H2474" s="85" t="s">
        <v>945</v>
      </c>
      <c r="I2474" s="85">
        <v>1</v>
      </c>
      <c r="J2474" s="88">
        <v>223.2009781584805</v>
      </c>
      <c r="K2474" s="146">
        <v>193.46327958839532</v>
      </c>
      <c r="L2474" s="147">
        <v>8.6149968175852397E-7</v>
      </c>
      <c r="M2474" s="147">
        <v>9.9647081428672379</v>
      </c>
      <c r="N2474" s="87">
        <v>1414.788278512365</v>
      </c>
      <c r="O2474" s="88">
        <v>215.06127313819479</v>
      </c>
      <c r="P2474" s="89">
        <v>152.0095101185949</v>
      </c>
    </row>
    <row r="2475" spans="1:16">
      <c r="A2475" s="75" t="s">
        <v>3411</v>
      </c>
      <c r="B2475" s="85">
        <v>2471</v>
      </c>
      <c r="C2475" s="85">
        <v>1839</v>
      </c>
      <c r="D2475" s="85">
        <v>2471</v>
      </c>
      <c r="E2475" s="86" t="s">
        <v>3412</v>
      </c>
      <c r="F2475" s="85" t="s">
        <v>32</v>
      </c>
      <c r="G2475" s="86" t="s">
        <v>3390</v>
      </c>
      <c r="H2475" s="85" t="s">
        <v>945</v>
      </c>
      <c r="I2475" s="85">
        <v>1</v>
      </c>
      <c r="J2475" s="88">
        <v>201.1560135104765</v>
      </c>
      <c r="K2475" s="146">
        <v>148.44685510690186</v>
      </c>
      <c r="L2475" s="147">
        <v>7.1292163827707858E-7</v>
      </c>
      <c r="M2475" s="147">
        <v>4.1614069369377544</v>
      </c>
      <c r="N2475" s="87">
        <v>816.90578774811286</v>
      </c>
      <c r="O2475" s="88">
        <v>196.49699680931059</v>
      </c>
      <c r="P2475" s="89">
        <v>240.5381376363795</v>
      </c>
    </row>
    <row r="2476" spans="1:16">
      <c r="A2476" s="75" t="s">
        <v>3413</v>
      </c>
      <c r="B2476" s="85">
        <v>2472</v>
      </c>
      <c r="C2476" s="85">
        <v>1840</v>
      </c>
      <c r="D2476" s="85">
        <v>2472</v>
      </c>
      <c r="E2476" s="86" t="s">
        <v>3412</v>
      </c>
      <c r="F2476" s="85" t="s">
        <v>38</v>
      </c>
      <c r="G2476" s="86" t="s">
        <v>3390</v>
      </c>
      <c r="H2476" s="85" t="s">
        <v>945</v>
      </c>
      <c r="I2476" s="85">
        <v>1</v>
      </c>
      <c r="J2476" s="88">
        <v>274.2198633962513</v>
      </c>
      <c r="K2476" s="146">
        <v>240.54893191631854</v>
      </c>
      <c r="L2476" s="147">
        <v>1.0697436158490709E-6</v>
      </c>
      <c r="M2476" s="147">
        <v>10.741287991992991</v>
      </c>
      <c r="N2476" s="87">
        <v>1624.765257323083</v>
      </c>
      <c r="O2476" s="88">
        <v>260.78024498850817</v>
      </c>
      <c r="P2476" s="89">
        <v>160.50333659778167</v>
      </c>
    </row>
    <row r="2477" spans="1:16">
      <c r="A2477" s="75" t="s">
        <v>3414</v>
      </c>
      <c r="B2477" s="85">
        <v>2473</v>
      </c>
      <c r="C2477" s="85">
        <v>1841</v>
      </c>
      <c r="D2477" s="85">
        <v>2473</v>
      </c>
      <c r="E2477" s="86" t="s">
        <v>3415</v>
      </c>
      <c r="F2477" s="85" t="s">
        <v>32</v>
      </c>
      <c r="G2477" s="86" t="s">
        <v>3390</v>
      </c>
      <c r="H2477" s="85" t="s">
        <v>945</v>
      </c>
      <c r="I2477" s="85">
        <v>1</v>
      </c>
      <c r="J2477" s="88">
        <v>191.84895113679221</v>
      </c>
      <c r="K2477" s="146">
        <v>141.84148593133025</v>
      </c>
      <c r="L2477" s="147">
        <v>6.8080772937498994E-7</v>
      </c>
      <c r="M2477" s="147">
        <v>4.7987752883783088</v>
      </c>
      <c r="N2477" s="87">
        <v>843.06865139769866</v>
      </c>
      <c r="O2477" s="88">
        <v>187.55764923633549</v>
      </c>
      <c r="P2477" s="89">
        <v>222.47019732662247</v>
      </c>
    </row>
    <row r="2478" spans="1:16">
      <c r="A2478" s="75" t="s">
        <v>3416</v>
      </c>
      <c r="B2478" s="85">
        <v>2474</v>
      </c>
      <c r="C2478" s="85">
        <v>1842</v>
      </c>
      <c r="D2478" s="85">
        <v>2474</v>
      </c>
      <c r="E2478" s="86" t="s">
        <v>3415</v>
      </c>
      <c r="F2478" s="85" t="s">
        <v>38</v>
      </c>
      <c r="G2478" s="86" t="s">
        <v>3390</v>
      </c>
      <c r="H2478" s="85" t="s">
        <v>945</v>
      </c>
      <c r="I2478" s="85">
        <v>1</v>
      </c>
      <c r="J2478" s="88">
        <v>236.08406743034629</v>
      </c>
      <c r="K2478" s="146">
        <v>212.49074819461254</v>
      </c>
      <c r="L2478" s="147">
        <v>9.3669140532624143E-7</v>
      </c>
      <c r="M2478" s="147">
        <v>9.815118177176025</v>
      </c>
      <c r="N2478" s="87">
        <v>1471.0580460747699</v>
      </c>
      <c r="O2478" s="88">
        <v>224.058404794696</v>
      </c>
      <c r="P2478" s="89">
        <v>152.31105624455265</v>
      </c>
    </row>
    <row r="2479" spans="1:16">
      <c r="A2479" s="75" t="s">
        <v>3417</v>
      </c>
      <c r="B2479" s="85">
        <v>2475</v>
      </c>
      <c r="C2479" s="85">
        <v>1843</v>
      </c>
      <c r="D2479" s="85">
        <v>2475</v>
      </c>
      <c r="E2479" s="86" t="s">
        <v>3418</v>
      </c>
      <c r="F2479" s="85" t="s">
        <v>243</v>
      </c>
      <c r="G2479" s="86" t="s">
        <v>3390</v>
      </c>
      <c r="H2479" s="85" t="s">
        <v>945</v>
      </c>
      <c r="I2479" s="85">
        <v>1</v>
      </c>
      <c r="J2479" s="88">
        <v>245.33302213021429</v>
      </c>
      <c r="K2479" s="146">
        <v>242.90006011364969</v>
      </c>
      <c r="L2479" s="147">
        <v>1.06811909579957E-6</v>
      </c>
      <c r="M2479" s="147">
        <v>9.2919956609859522</v>
      </c>
      <c r="N2479" s="87">
        <v>2080.5480591196801</v>
      </c>
      <c r="O2479" s="88">
        <v>237.97837939147851</v>
      </c>
      <c r="P2479" s="89">
        <v>114.38254374771411</v>
      </c>
    </row>
    <row r="2480" spans="1:16">
      <c r="A2480" s="75" t="s">
        <v>3419</v>
      </c>
      <c r="B2480" s="85">
        <v>2476</v>
      </c>
      <c r="C2480" s="85">
        <v>1844</v>
      </c>
      <c r="D2480" s="85">
        <v>2476</v>
      </c>
      <c r="E2480" s="86" t="s">
        <v>3420</v>
      </c>
      <c r="F2480" s="85" t="s">
        <v>55</v>
      </c>
      <c r="G2480" s="86" t="s">
        <v>3390</v>
      </c>
      <c r="H2480" s="85" t="s">
        <v>945</v>
      </c>
      <c r="I2480" s="85">
        <v>1</v>
      </c>
      <c r="J2480" s="88">
        <v>235.14508831716299</v>
      </c>
      <c r="K2480" s="146">
        <v>239.39998031106254</v>
      </c>
      <c r="L2480" s="147">
        <v>9.9250662850938839E-7</v>
      </c>
      <c r="M2480" s="147">
        <v>13.00136130666448</v>
      </c>
      <c r="N2480" s="87">
        <v>1956.757278169888</v>
      </c>
      <c r="O2480" s="88">
        <v>219.98588468963121</v>
      </c>
      <c r="P2480" s="89">
        <v>112.42369564373317</v>
      </c>
    </row>
    <row r="2481" spans="1:16">
      <c r="A2481" s="75" t="s">
        <v>3421</v>
      </c>
      <c r="B2481" s="85">
        <v>2477</v>
      </c>
      <c r="C2481" s="85">
        <v>1845</v>
      </c>
      <c r="D2481" s="85">
        <v>2477</v>
      </c>
      <c r="E2481" s="86" t="s">
        <v>3422</v>
      </c>
      <c r="F2481" s="85" t="s">
        <v>232</v>
      </c>
      <c r="G2481" s="86" t="s">
        <v>3390</v>
      </c>
      <c r="H2481" s="85" t="s">
        <v>945</v>
      </c>
      <c r="I2481" s="85">
        <v>1</v>
      </c>
      <c r="J2481" s="88">
        <v>166.22864605547949</v>
      </c>
      <c r="K2481" s="146">
        <v>169.4174344718316</v>
      </c>
      <c r="L2481" s="147">
        <v>8.2258409493124059E-7</v>
      </c>
      <c r="M2481" s="147">
        <v>11.44017001251949</v>
      </c>
      <c r="N2481" s="87">
        <v>1265.8548006118419</v>
      </c>
      <c r="O2481" s="88">
        <v>155.82946827059251</v>
      </c>
      <c r="P2481" s="89">
        <v>123.10216637427408</v>
      </c>
    </row>
    <row r="2482" spans="1:16">
      <c r="A2482" s="75" t="s">
        <v>3423</v>
      </c>
      <c r="B2482" s="85">
        <v>2478</v>
      </c>
      <c r="C2482" s="85">
        <v>1846</v>
      </c>
      <c r="D2482" s="85">
        <v>2478</v>
      </c>
      <c r="E2482" s="86" t="s">
        <v>3424</v>
      </c>
      <c r="F2482" s="85" t="s">
        <v>232</v>
      </c>
      <c r="G2482" s="86" t="s">
        <v>3390</v>
      </c>
      <c r="H2482" s="85" t="s">
        <v>945</v>
      </c>
      <c r="I2482" s="85">
        <v>1</v>
      </c>
      <c r="J2482" s="88">
        <v>190.40316045789319</v>
      </c>
      <c r="K2482" s="146">
        <v>187.05737480751142</v>
      </c>
      <c r="L2482" s="147">
        <v>8.9411966487993987E-7</v>
      </c>
      <c r="M2482" s="147">
        <v>11.789930380452519</v>
      </c>
      <c r="N2482" s="87">
        <v>1296.6363910214579</v>
      </c>
      <c r="O2482" s="88">
        <v>179.407190332119</v>
      </c>
      <c r="P2482" s="89">
        <v>138.36353165345488</v>
      </c>
    </row>
    <row r="2483" spans="1:16">
      <c r="A2483" s="75" t="s">
        <v>3425</v>
      </c>
      <c r="B2483" s="85">
        <v>2479</v>
      </c>
      <c r="C2483" s="85">
        <v>1847</v>
      </c>
      <c r="D2483" s="85">
        <v>2479</v>
      </c>
      <c r="E2483" s="86" t="s">
        <v>3426</v>
      </c>
      <c r="F2483" s="85" t="s">
        <v>232</v>
      </c>
      <c r="G2483" s="86" t="s">
        <v>3390</v>
      </c>
      <c r="H2483" s="85" t="s">
        <v>945</v>
      </c>
      <c r="I2483" s="85">
        <v>1</v>
      </c>
      <c r="J2483" s="88">
        <v>255.7460644720534</v>
      </c>
      <c r="K2483" s="146">
        <v>237.79044432243614</v>
      </c>
      <c r="L2483" s="147">
        <v>1.1424955389349461E-6</v>
      </c>
      <c r="M2483" s="147">
        <v>14.621505626721669</v>
      </c>
      <c r="N2483" s="87">
        <v>1596.013308753943</v>
      </c>
      <c r="O2483" s="88">
        <v>242.196167733317</v>
      </c>
      <c r="P2483" s="89">
        <v>151.75071937364172</v>
      </c>
    </row>
    <row r="2484" spans="1:16">
      <c r="A2484" s="75" t="s">
        <v>13900</v>
      </c>
      <c r="B2484" s="85">
        <v>2480</v>
      </c>
      <c r="C2484" s="85">
        <v>9151</v>
      </c>
      <c r="D2484" s="85">
        <v>2480</v>
      </c>
      <c r="E2484" s="86" t="s">
        <v>13901</v>
      </c>
      <c r="F2484" s="85" t="s">
        <v>931</v>
      </c>
      <c r="G2484" s="86" t="s">
        <v>3390</v>
      </c>
      <c r="H2484" s="85" t="s">
        <v>945</v>
      </c>
      <c r="I2484" s="85">
        <v>1</v>
      </c>
      <c r="J2484" s="88">
        <v>257.99030242778127</v>
      </c>
      <c r="K2484" s="146">
        <v>227.22733571987743</v>
      </c>
      <c r="L2484" s="147">
        <v>1.0295449468141821E-6</v>
      </c>
      <c r="M2484" s="147">
        <v>13.875365005963561</v>
      </c>
      <c r="N2484" s="87">
        <v>1920.518281528143</v>
      </c>
      <c r="O2484" s="88">
        <v>245.50134918966501</v>
      </c>
      <c r="P2484" s="89">
        <v>127.83077961347041</v>
      </c>
    </row>
    <row r="2485" spans="1:16">
      <c r="A2485" s="75" t="s">
        <v>13902</v>
      </c>
      <c r="B2485" s="85">
        <v>2481</v>
      </c>
      <c r="C2485" s="85">
        <v>9152</v>
      </c>
      <c r="D2485" s="85">
        <v>2481</v>
      </c>
      <c r="E2485" s="86" t="s">
        <v>13901</v>
      </c>
      <c r="F2485" s="85" t="s">
        <v>232</v>
      </c>
      <c r="G2485" s="86" t="s">
        <v>3390</v>
      </c>
      <c r="H2485" s="85" t="s">
        <v>945</v>
      </c>
      <c r="I2485" s="85">
        <v>1</v>
      </c>
      <c r="J2485" s="88">
        <v>175.84766288320029</v>
      </c>
      <c r="K2485" s="146">
        <v>179.12767339621209</v>
      </c>
      <c r="L2485" s="147">
        <v>8.6755085642836372E-7</v>
      </c>
      <c r="M2485" s="147">
        <v>12.295277432395</v>
      </c>
      <c r="N2485" s="87">
        <v>1358.3170292667171</v>
      </c>
      <c r="O2485" s="88">
        <v>164.848019052278</v>
      </c>
      <c r="P2485" s="89">
        <v>121.36196153063815</v>
      </c>
    </row>
    <row r="2486" spans="1:16">
      <c r="A2486" s="75" t="s">
        <v>13903</v>
      </c>
      <c r="B2486" s="85">
        <v>2482</v>
      </c>
      <c r="C2486" s="85">
        <v>9153</v>
      </c>
      <c r="D2486" s="85">
        <v>2482</v>
      </c>
      <c r="E2486" s="86" t="s">
        <v>13901</v>
      </c>
      <c r="F2486" s="85" t="s">
        <v>32</v>
      </c>
      <c r="G2486" s="86" t="s">
        <v>3390</v>
      </c>
      <c r="H2486" s="85" t="s">
        <v>945</v>
      </c>
      <c r="I2486" s="85">
        <v>1</v>
      </c>
      <c r="J2486" s="88">
        <v>206.04090575002061</v>
      </c>
      <c r="K2486" s="146">
        <v>155.53653069087161</v>
      </c>
      <c r="L2486" s="147">
        <v>7.4309656969145637E-7</v>
      </c>
      <c r="M2486" s="147">
        <v>5.8452372250527089</v>
      </c>
      <c r="N2486" s="87">
        <v>978.0847311957076</v>
      </c>
      <c r="O2486" s="88">
        <v>200.57337327600629</v>
      </c>
      <c r="P2486" s="89">
        <v>205.06748227303942</v>
      </c>
    </row>
    <row r="2487" spans="1:16">
      <c r="A2487" s="75" t="s">
        <v>13904</v>
      </c>
      <c r="B2487" s="85">
        <v>2483</v>
      </c>
      <c r="C2487" s="85">
        <v>9154</v>
      </c>
      <c r="D2487" s="85">
        <v>2483</v>
      </c>
      <c r="E2487" s="86" t="s">
        <v>13901</v>
      </c>
      <c r="F2487" s="85" t="s">
        <v>38</v>
      </c>
      <c r="G2487" s="86" t="s">
        <v>3390</v>
      </c>
      <c r="H2487" s="85" t="s">
        <v>945</v>
      </c>
      <c r="I2487" s="85">
        <v>1</v>
      </c>
      <c r="J2487" s="88">
        <v>310.84691848565092</v>
      </c>
      <c r="K2487" s="146">
        <v>291.58816610914857</v>
      </c>
      <c r="L2487" s="147">
        <v>1.2690843948996199E-6</v>
      </c>
      <c r="M2487" s="147">
        <v>16.639386362426009</v>
      </c>
      <c r="N2487" s="87">
        <v>2327.7240749469979</v>
      </c>
      <c r="O2487" s="88">
        <v>293.10010975177062</v>
      </c>
      <c r="P2487" s="89">
        <v>125.91703325422901</v>
      </c>
    </row>
    <row r="2488" spans="1:16">
      <c r="A2488" s="75" t="s">
        <v>13905</v>
      </c>
      <c r="B2488" s="85">
        <v>2484</v>
      </c>
      <c r="C2488" s="85">
        <v>9155</v>
      </c>
      <c r="D2488" s="85">
        <v>2484</v>
      </c>
      <c r="E2488" s="86" t="s">
        <v>13901</v>
      </c>
      <c r="F2488" s="85" t="s">
        <v>318</v>
      </c>
      <c r="G2488" s="86" t="s">
        <v>3390</v>
      </c>
      <c r="H2488" s="85" t="s">
        <v>945</v>
      </c>
      <c r="I2488" s="85">
        <v>1</v>
      </c>
      <c r="J2488" s="88">
        <v>255.8050544550407</v>
      </c>
      <c r="K2488" s="146">
        <v>232.74222808715422</v>
      </c>
      <c r="L2488" s="147">
        <v>1.0224075202997971E-6</v>
      </c>
      <c r="M2488" s="147">
        <v>14.23274420793936</v>
      </c>
      <c r="N2488" s="87">
        <v>1890.5838681765511</v>
      </c>
      <c r="O2488" s="88">
        <v>244.73277484703479</v>
      </c>
      <c r="P2488" s="89">
        <v>129.44825086393925</v>
      </c>
    </row>
    <row r="2489" spans="1:16">
      <c r="A2489" s="75" t="s">
        <v>13906</v>
      </c>
      <c r="B2489" s="85">
        <v>2485</v>
      </c>
      <c r="C2489" s="85">
        <v>9156</v>
      </c>
      <c r="D2489" s="85">
        <v>2485</v>
      </c>
      <c r="E2489" s="86" t="s">
        <v>13901</v>
      </c>
      <c r="F2489" s="85" t="s">
        <v>243</v>
      </c>
      <c r="G2489" s="86" t="s">
        <v>3390</v>
      </c>
      <c r="H2489" s="85" t="s">
        <v>945</v>
      </c>
      <c r="I2489" s="85">
        <v>1</v>
      </c>
      <c r="J2489" s="88">
        <v>249.95097884702821</v>
      </c>
      <c r="K2489" s="146">
        <v>248.80934164744585</v>
      </c>
      <c r="L2489" s="147">
        <v>1.0946477644022781E-6</v>
      </c>
      <c r="M2489" s="147">
        <v>9.8382444631499819</v>
      </c>
      <c r="N2489" s="87">
        <v>2149.6192119515149</v>
      </c>
      <c r="O2489" s="88">
        <v>242.17970292159521</v>
      </c>
      <c r="P2489" s="89">
        <v>112.66167587967092</v>
      </c>
    </row>
    <row r="2490" spans="1:16">
      <c r="A2490" s="75" t="s">
        <v>3427</v>
      </c>
      <c r="B2490" s="85">
        <v>2486</v>
      </c>
      <c r="C2490" s="85">
        <v>1848</v>
      </c>
      <c r="D2490" s="85">
        <v>2486</v>
      </c>
      <c r="E2490" s="86" t="s">
        <v>3428</v>
      </c>
      <c r="F2490" s="85" t="s">
        <v>509</v>
      </c>
      <c r="G2490" s="86" t="s">
        <v>3429</v>
      </c>
      <c r="H2490" s="85" t="s">
        <v>945</v>
      </c>
      <c r="I2490" s="85">
        <v>1</v>
      </c>
      <c r="J2490" s="88">
        <v>327.76207153615752</v>
      </c>
      <c r="K2490" s="146">
        <v>347.74180713070103</v>
      </c>
      <c r="L2490" s="147">
        <v>1.4734756069534069E-6</v>
      </c>
      <c r="M2490" s="147">
        <v>12.85602733122718</v>
      </c>
      <c r="N2490" s="87">
        <v>2053.3004908821181</v>
      </c>
      <c r="O2490" s="88">
        <v>316.62346918426141</v>
      </c>
      <c r="P2490" s="89">
        <v>154.20220790393753</v>
      </c>
    </row>
    <row r="2491" spans="1:16">
      <c r="A2491" s="75" t="s">
        <v>3431</v>
      </c>
      <c r="B2491" s="85">
        <v>2487</v>
      </c>
      <c r="C2491" s="85">
        <v>1850</v>
      </c>
      <c r="D2491" s="85">
        <v>2487</v>
      </c>
      <c r="E2491" s="86" t="s">
        <v>3428</v>
      </c>
      <c r="F2491" s="85" t="s">
        <v>3383</v>
      </c>
      <c r="G2491" s="86" t="s">
        <v>3429</v>
      </c>
      <c r="H2491" s="85" t="s">
        <v>945</v>
      </c>
      <c r="I2491" s="85">
        <v>1</v>
      </c>
      <c r="J2491" s="88">
        <v>306.88605455089231</v>
      </c>
      <c r="K2491" s="146">
        <v>257.98300219364029</v>
      </c>
      <c r="L2491" s="147">
        <v>1.1463065015771671E-6</v>
      </c>
      <c r="M2491" s="147">
        <v>13.10263454210652</v>
      </c>
      <c r="N2491" s="87">
        <v>1859.304599724238</v>
      </c>
      <c r="O2491" s="88">
        <v>296.67962337008788</v>
      </c>
      <c r="P2491" s="89">
        <v>159.56483053615304</v>
      </c>
    </row>
    <row r="2492" spans="1:16">
      <c r="A2492" s="75" t="s">
        <v>13907</v>
      </c>
      <c r="B2492" s="85">
        <v>2488</v>
      </c>
      <c r="C2492" s="85">
        <v>9157</v>
      </c>
      <c r="D2492" s="85">
        <v>2488</v>
      </c>
      <c r="E2492" s="86" t="s">
        <v>13908</v>
      </c>
      <c r="F2492" s="85" t="s">
        <v>318</v>
      </c>
      <c r="G2492" s="86" t="s">
        <v>3429</v>
      </c>
      <c r="H2492" s="85" t="s">
        <v>945</v>
      </c>
      <c r="I2492" s="85">
        <v>1</v>
      </c>
      <c r="J2492" s="88">
        <v>338.43911901090883</v>
      </c>
      <c r="K2492" s="146">
        <v>296.86083864784592</v>
      </c>
      <c r="L2492" s="147">
        <v>1.3050644604204611E-6</v>
      </c>
      <c r="M2492" s="147">
        <v>17.316956167859129</v>
      </c>
      <c r="N2492" s="87">
        <v>2329.4358246313559</v>
      </c>
      <c r="O2492" s="88">
        <v>325.32426272565118</v>
      </c>
      <c r="P2492" s="89">
        <v>139.65796322254778</v>
      </c>
    </row>
    <row r="2493" spans="1:16">
      <c r="A2493" s="75" t="s">
        <v>3433</v>
      </c>
      <c r="B2493" s="85">
        <v>2489</v>
      </c>
      <c r="C2493" s="85">
        <v>1852</v>
      </c>
      <c r="D2493" s="85">
        <v>2489</v>
      </c>
      <c r="E2493" s="86" t="s">
        <v>3434</v>
      </c>
      <c r="F2493" s="85" t="s">
        <v>931</v>
      </c>
      <c r="G2493" s="86" t="s">
        <v>3435</v>
      </c>
      <c r="H2493" s="85" t="s">
        <v>945</v>
      </c>
      <c r="I2493" s="85">
        <v>1</v>
      </c>
      <c r="J2493" s="88">
        <v>265.23963980621193</v>
      </c>
      <c r="K2493" s="146">
        <v>223.96689429638636</v>
      </c>
      <c r="L2493" s="147">
        <v>1.023125584831322E-6</v>
      </c>
      <c r="M2493" s="147">
        <v>11.69845504842953</v>
      </c>
      <c r="N2493" s="87">
        <v>1728.9894557546211</v>
      </c>
      <c r="O2493" s="88">
        <v>254.12586496509141</v>
      </c>
      <c r="P2493" s="89">
        <v>146.97941859580493</v>
      </c>
    </row>
    <row r="2494" spans="1:16">
      <c r="A2494" s="75" t="s">
        <v>3437</v>
      </c>
      <c r="B2494" s="85">
        <v>2490</v>
      </c>
      <c r="C2494" s="85">
        <v>1854</v>
      </c>
      <c r="D2494" s="85">
        <v>2490</v>
      </c>
      <c r="E2494" s="86" t="s">
        <v>3438</v>
      </c>
      <c r="F2494" s="85" t="s">
        <v>931</v>
      </c>
      <c r="G2494" s="86" t="s">
        <v>3435</v>
      </c>
      <c r="H2494" s="85" t="s">
        <v>945</v>
      </c>
      <c r="I2494" s="85">
        <v>1</v>
      </c>
      <c r="J2494" s="88">
        <v>245.1026703308714</v>
      </c>
      <c r="K2494" s="146">
        <v>209.07170026769455</v>
      </c>
      <c r="L2494" s="147">
        <v>9.5244063407088808E-7</v>
      </c>
      <c r="M2494" s="147">
        <v>10.95958371972392</v>
      </c>
      <c r="N2494" s="87">
        <v>1614.8960782949871</v>
      </c>
      <c r="O2494" s="88">
        <v>234.68444475387369</v>
      </c>
      <c r="P2494" s="89">
        <v>145.32479699972666</v>
      </c>
    </row>
    <row r="2495" spans="1:16">
      <c r="A2495" s="75" t="s">
        <v>3440</v>
      </c>
      <c r="B2495" s="85">
        <v>2491</v>
      </c>
      <c r="C2495" s="85">
        <v>1856</v>
      </c>
      <c r="D2495" s="85">
        <v>2491</v>
      </c>
      <c r="E2495" s="86" t="s">
        <v>3441</v>
      </c>
      <c r="F2495" s="85" t="s">
        <v>32</v>
      </c>
      <c r="G2495" s="86" t="s">
        <v>3435</v>
      </c>
      <c r="H2495" s="85" t="s">
        <v>945</v>
      </c>
      <c r="I2495" s="85">
        <v>1</v>
      </c>
      <c r="J2495" s="88">
        <v>165.8306189127172</v>
      </c>
      <c r="K2495" s="146">
        <v>127.50140356355517</v>
      </c>
      <c r="L2495" s="147">
        <v>5.9761849082789398E-7</v>
      </c>
      <c r="M2495" s="147">
        <v>4.9230445928275692</v>
      </c>
      <c r="N2495" s="87">
        <v>817.96268722399918</v>
      </c>
      <c r="O2495" s="88">
        <v>161.88696993004521</v>
      </c>
      <c r="P2495" s="89">
        <v>197.91485902548564</v>
      </c>
    </row>
    <row r="2496" spans="1:16">
      <c r="A2496" s="75" t="s">
        <v>3442</v>
      </c>
      <c r="B2496" s="85">
        <v>2492</v>
      </c>
      <c r="C2496" s="85">
        <v>1857</v>
      </c>
      <c r="D2496" s="85">
        <v>2492</v>
      </c>
      <c r="E2496" s="86" t="s">
        <v>3443</v>
      </c>
      <c r="F2496" s="85" t="s">
        <v>32</v>
      </c>
      <c r="G2496" s="86" t="s">
        <v>3435</v>
      </c>
      <c r="H2496" s="85" t="s">
        <v>945</v>
      </c>
      <c r="I2496" s="85">
        <v>1</v>
      </c>
      <c r="J2496" s="88">
        <v>182.22060924379571</v>
      </c>
      <c r="K2496" s="146">
        <v>139.68265271752486</v>
      </c>
      <c r="L2496" s="147">
        <v>6.5123719029487835E-7</v>
      </c>
      <c r="M2496" s="147">
        <v>5.5109498565588613</v>
      </c>
      <c r="N2496" s="87">
        <v>925.20600497447651</v>
      </c>
      <c r="O2496" s="88">
        <v>177.72367343874569</v>
      </c>
      <c r="P2496" s="89">
        <v>192.09092081460119</v>
      </c>
    </row>
    <row r="2497" spans="1:16">
      <c r="A2497" s="75" t="s">
        <v>3445</v>
      </c>
      <c r="B2497" s="85">
        <v>2493</v>
      </c>
      <c r="C2497" s="85">
        <v>1859</v>
      </c>
      <c r="D2497" s="85">
        <v>2493</v>
      </c>
      <c r="E2497" s="86" t="s">
        <v>3446</v>
      </c>
      <c r="F2497" s="85" t="s">
        <v>32</v>
      </c>
      <c r="G2497" s="86" t="s">
        <v>3435</v>
      </c>
      <c r="H2497" s="85" t="s">
        <v>945</v>
      </c>
      <c r="I2497" s="85">
        <v>1</v>
      </c>
      <c r="J2497" s="88">
        <v>175.1129543904793</v>
      </c>
      <c r="K2497" s="146">
        <v>133.53994241653109</v>
      </c>
      <c r="L2497" s="147">
        <v>6.2282831310674584E-7</v>
      </c>
      <c r="M2497" s="147">
        <v>5.1503948106332809</v>
      </c>
      <c r="N2497" s="87">
        <v>874.64248131916236</v>
      </c>
      <c r="O2497" s="88">
        <v>170.89271463406891</v>
      </c>
      <c r="P2497" s="89">
        <v>195.3857928056768</v>
      </c>
    </row>
    <row r="2498" spans="1:16">
      <c r="A2498" s="75" t="s">
        <v>3448</v>
      </c>
      <c r="B2498" s="85">
        <v>2494</v>
      </c>
      <c r="C2498" s="85">
        <v>1861</v>
      </c>
      <c r="D2498" s="85">
        <v>2494</v>
      </c>
      <c r="E2498" s="86" t="s">
        <v>3449</v>
      </c>
      <c r="F2498" s="85" t="s">
        <v>55</v>
      </c>
      <c r="G2498" s="86" t="s">
        <v>3435</v>
      </c>
      <c r="H2498" s="85" t="s">
        <v>945</v>
      </c>
      <c r="I2498" s="85">
        <v>1</v>
      </c>
      <c r="J2498" s="88">
        <v>253.1928712563315</v>
      </c>
      <c r="K2498" s="146">
        <v>256.83692026582349</v>
      </c>
      <c r="L2498" s="147">
        <v>1.062003436033139E-6</v>
      </c>
      <c r="M2498" s="147">
        <v>13.97706797747232</v>
      </c>
      <c r="N2498" s="87">
        <v>2107.3027954965778</v>
      </c>
      <c r="O2498" s="88">
        <v>236.87279072494991</v>
      </c>
      <c r="P2498" s="89">
        <v>112.40567384580902</v>
      </c>
    </row>
    <row r="2499" spans="1:16">
      <c r="A2499" s="75" t="s">
        <v>3450</v>
      </c>
      <c r="B2499" s="85">
        <v>2495</v>
      </c>
      <c r="C2499" s="85">
        <v>1862</v>
      </c>
      <c r="D2499" s="85">
        <v>2495</v>
      </c>
      <c r="E2499" s="86" t="s">
        <v>3451</v>
      </c>
      <c r="F2499" s="85" t="s">
        <v>232</v>
      </c>
      <c r="G2499" s="86" t="s">
        <v>3435</v>
      </c>
      <c r="H2499" s="85" t="s">
        <v>945</v>
      </c>
      <c r="I2499" s="85">
        <v>1</v>
      </c>
      <c r="J2499" s="88">
        <v>178.14724520666351</v>
      </c>
      <c r="K2499" s="146">
        <v>180.72220215950287</v>
      </c>
      <c r="L2499" s="147">
        <v>8.6916278231948406E-7</v>
      </c>
      <c r="M2499" s="147">
        <v>12.19772776084992</v>
      </c>
      <c r="N2499" s="87">
        <v>1352.3328044424111</v>
      </c>
      <c r="O2499" s="88">
        <v>167.00235870180421</v>
      </c>
      <c r="P2499" s="89">
        <v>123.49205621072102</v>
      </c>
    </row>
    <row r="2500" spans="1:16">
      <c r="A2500" s="75" t="s">
        <v>3452</v>
      </c>
      <c r="B2500" s="85">
        <v>2496</v>
      </c>
      <c r="C2500" s="85">
        <v>1863</v>
      </c>
      <c r="D2500" s="85">
        <v>2496</v>
      </c>
      <c r="E2500" s="86" t="s">
        <v>3453</v>
      </c>
      <c r="F2500" s="85" t="s">
        <v>232</v>
      </c>
      <c r="G2500" s="86" t="s">
        <v>3435</v>
      </c>
      <c r="H2500" s="85" t="s">
        <v>945</v>
      </c>
      <c r="I2500" s="85">
        <v>1</v>
      </c>
      <c r="J2500" s="88">
        <v>224.80449547685711</v>
      </c>
      <c r="K2500" s="146">
        <v>215.47388718116358</v>
      </c>
      <c r="L2500" s="147">
        <v>1.0296551844658611E-6</v>
      </c>
      <c r="M2500" s="147">
        <v>13.5721711653353</v>
      </c>
      <c r="N2500" s="87">
        <v>1489.8509649312521</v>
      </c>
      <c r="O2500" s="88">
        <v>212.21040239905881</v>
      </c>
      <c r="P2500" s="89">
        <v>142.43733594443864</v>
      </c>
    </row>
    <row r="2501" spans="1:16">
      <c r="A2501" s="75" t="s">
        <v>3454</v>
      </c>
      <c r="B2501" s="85">
        <v>2497</v>
      </c>
      <c r="C2501" s="85">
        <v>1864</v>
      </c>
      <c r="D2501" s="85">
        <v>2497</v>
      </c>
      <c r="E2501" s="86" t="s">
        <v>3455</v>
      </c>
      <c r="F2501" s="85" t="s">
        <v>232</v>
      </c>
      <c r="G2501" s="86" t="s">
        <v>3435</v>
      </c>
      <c r="H2501" s="85" t="s">
        <v>945</v>
      </c>
      <c r="I2501" s="85">
        <v>1</v>
      </c>
      <c r="J2501" s="88">
        <v>288.61481025613892</v>
      </c>
      <c r="K2501" s="146">
        <v>264.48786081695437</v>
      </c>
      <c r="L2501" s="147">
        <v>1.271033854679558E-6</v>
      </c>
      <c r="M2501" s="147">
        <v>16.227089603263199</v>
      </c>
      <c r="N2501" s="87">
        <v>1768.447870271129</v>
      </c>
      <c r="O2501" s="88">
        <v>273.61939127834802</v>
      </c>
      <c r="P2501" s="89">
        <v>154.72290468839103</v>
      </c>
    </row>
    <row r="2502" spans="1:16">
      <c r="A2502" s="75" t="s">
        <v>3456</v>
      </c>
      <c r="B2502" s="85">
        <v>2498</v>
      </c>
      <c r="C2502" s="85">
        <v>1865</v>
      </c>
      <c r="D2502" s="85">
        <v>2498</v>
      </c>
      <c r="E2502" s="86" t="s">
        <v>3457</v>
      </c>
      <c r="F2502" s="85" t="s">
        <v>32</v>
      </c>
      <c r="G2502" s="86" t="s">
        <v>3435</v>
      </c>
      <c r="H2502" s="85" t="s">
        <v>945</v>
      </c>
      <c r="I2502" s="85">
        <v>1</v>
      </c>
      <c r="J2502" s="88">
        <v>199.48240041536229</v>
      </c>
      <c r="K2502" s="146">
        <v>150.28414985191088</v>
      </c>
      <c r="L2502" s="147">
        <v>7.1101856833105549E-7</v>
      </c>
      <c r="M2502" s="147">
        <v>5.5741769636909044</v>
      </c>
      <c r="N2502" s="87">
        <v>946.54723577757386</v>
      </c>
      <c r="O2502" s="88">
        <v>195.01118911557319</v>
      </c>
      <c r="P2502" s="89">
        <v>206.02372680891571</v>
      </c>
    </row>
    <row r="2503" spans="1:16">
      <c r="A2503" s="75" t="s">
        <v>3458</v>
      </c>
      <c r="B2503" s="85">
        <v>2499</v>
      </c>
      <c r="C2503" s="85">
        <v>1866</v>
      </c>
      <c r="D2503" s="85">
        <v>2499</v>
      </c>
      <c r="E2503" s="86" t="s">
        <v>3459</v>
      </c>
      <c r="F2503" s="85" t="s">
        <v>32</v>
      </c>
      <c r="G2503" s="86" t="s">
        <v>3435</v>
      </c>
      <c r="H2503" s="85" t="s">
        <v>945</v>
      </c>
      <c r="I2503" s="85">
        <v>1</v>
      </c>
      <c r="J2503" s="88">
        <v>242.82148852708269</v>
      </c>
      <c r="K2503" s="146">
        <v>176.16420937553309</v>
      </c>
      <c r="L2503" s="147">
        <v>8.5247319275832832E-7</v>
      </c>
      <c r="M2503" s="147">
        <v>4.6419327250625626</v>
      </c>
      <c r="N2503" s="87">
        <v>945.26660524907516</v>
      </c>
      <c r="O2503" s="88">
        <v>237.4744548104957</v>
      </c>
      <c r="P2503" s="89">
        <v>251.22484333181521</v>
      </c>
    </row>
    <row r="2504" spans="1:16">
      <c r="A2504" s="75" t="s">
        <v>3460</v>
      </c>
      <c r="B2504" s="85">
        <v>2500</v>
      </c>
      <c r="C2504" s="85">
        <v>1867</v>
      </c>
      <c r="D2504" s="85">
        <v>2500</v>
      </c>
      <c r="E2504" s="86" t="s">
        <v>3459</v>
      </c>
      <c r="F2504" s="85" t="s">
        <v>38</v>
      </c>
      <c r="G2504" s="86" t="s">
        <v>3435</v>
      </c>
      <c r="H2504" s="85" t="s">
        <v>945</v>
      </c>
      <c r="I2504" s="85">
        <v>1</v>
      </c>
      <c r="J2504" s="88">
        <v>328.2059256718731</v>
      </c>
      <c r="K2504" s="146">
        <v>283.32557762390508</v>
      </c>
      <c r="L2504" s="147">
        <v>1.2642642888111041E-6</v>
      </c>
      <c r="M2504" s="147">
        <v>12.29440420966278</v>
      </c>
      <c r="N2504" s="87">
        <v>1883.0610993302689</v>
      </c>
      <c r="O2504" s="88">
        <v>312.4983129620727</v>
      </c>
      <c r="P2504" s="89">
        <v>165.95229601058412</v>
      </c>
    </row>
    <row r="2505" spans="1:16">
      <c r="A2505" s="75" t="s">
        <v>3461</v>
      </c>
      <c r="B2505" s="85">
        <v>2501</v>
      </c>
      <c r="C2505" s="85">
        <v>1868</v>
      </c>
      <c r="D2505" s="85">
        <v>2501</v>
      </c>
      <c r="E2505" s="86" t="s">
        <v>3462</v>
      </c>
      <c r="F2505" s="85" t="s">
        <v>32</v>
      </c>
      <c r="G2505" s="86" t="s">
        <v>3435</v>
      </c>
      <c r="H2505" s="85" t="s">
        <v>945</v>
      </c>
      <c r="I2505" s="85">
        <v>1</v>
      </c>
      <c r="J2505" s="88">
        <v>231.42836044895199</v>
      </c>
      <c r="K2505" s="146">
        <v>168.07832641922991</v>
      </c>
      <c r="L2505" s="147">
        <v>8.1316133875749759E-7</v>
      </c>
      <c r="M2505" s="147">
        <v>5.4221595001018716</v>
      </c>
      <c r="N2505" s="87">
        <v>977.29355902701764</v>
      </c>
      <c r="O2505" s="88">
        <v>226.53146036771591</v>
      </c>
      <c r="P2505" s="89">
        <v>231.79469287943334</v>
      </c>
    </row>
    <row r="2506" spans="1:16">
      <c r="A2506" s="75" t="s">
        <v>3463</v>
      </c>
      <c r="B2506" s="85">
        <v>2502</v>
      </c>
      <c r="C2506" s="85">
        <v>1869</v>
      </c>
      <c r="D2506" s="85">
        <v>2502</v>
      </c>
      <c r="E2506" s="86" t="s">
        <v>3462</v>
      </c>
      <c r="F2506" s="85" t="s">
        <v>38</v>
      </c>
      <c r="G2506" s="86" t="s">
        <v>3435</v>
      </c>
      <c r="H2506" s="85" t="s">
        <v>945</v>
      </c>
      <c r="I2506" s="85">
        <v>1</v>
      </c>
      <c r="J2506" s="88">
        <v>281.52245129981702</v>
      </c>
      <c r="K2506" s="146">
        <v>248.97849065423088</v>
      </c>
      <c r="L2506" s="147">
        <v>1.1013900311021239E-6</v>
      </c>
      <c r="M2506" s="147">
        <v>11.160644608766161</v>
      </c>
      <c r="N2506" s="87">
        <v>1694.9022717676789</v>
      </c>
      <c r="O2506" s="88">
        <v>267.54571548344097</v>
      </c>
      <c r="P2506" s="89">
        <v>157.85318123646579</v>
      </c>
    </row>
    <row r="2507" spans="1:16">
      <c r="A2507" s="75" t="s">
        <v>3464</v>
      </c>
      <c r="B2507" s="85">
        <v>2503</v>
      </c>
      <c r="C2507" s="85">
        <v>1870</v>
      </c>
      <c r="D2507" s="85">
        <v>2503</v>
      </c>
      <c r="E2507" s="86" t="s">
        <v>3465</v>
      </c>
      <c r="F2507" s="85" t="s">
        <v>32</v>
      </c>
      <c r="G2507" s="86" t="s">
        <v>3435</v>
      </c>
      <c r="H2507" s="85" t="s">
        <v>945</v>
      </c>
      <c r="I2507" s="85">
        <v>1</v>
      </c>
      <c r="J2507" s="88">
        <v>276.13003890769579</v>
      </c>
      <c r="K2507" s="146">
        <v>197.96918357141644</v>
      </c>
      <c r="L2507" s="147">
        <v>9.635278221276073E-7</v>
      </c>
      <c r="M2507" s="147">
        <v>5.0069956834394436</v>
      </c>
      <c r="N2507" s="87">
        <v>1052.8138088666719</v>
      </c>
      <c r="O2507" s="88">
        <v>270.24974981797197</v>
      </c>
      <c r="P2507" s="89">
        <v>256.69282407008808</v>
      </c>
    </row>
    <row r="2508" spans="1:16">
      <c r="A2508" s="75" t="s">
        <v>3466</v>
      </c>
      <c r="B2508" s="85">
        <v>2504</v>
      </c>
      <c r="C2508" s="85">
        <v>1871</v>
      </c>
      <c r="D2508" s="85">
        <v>2504</v>
      </c>
      <c r="E2508" s="86" t="s">
        <v>3465</v>
      </c>
      <c r="F2508" s="85" t="s">
        <v>38</v>
      </c>
      <c r="G2508" s="86" t="s">
        <v>3435</v>
      </c>
      <c r="H2508" s="85" t="s">
        <v>945</v>
      </c>
      <c r="I2508" s="85">
        <v>1</v>
      </c>
      <c r="J2508" s="88">
        <v>363.31195464845831</v>
      </c>
      <c r="K2508" s="146">
        <v>312.05933434967477</v>
      </c>
      <c r="L2508" s="147">
        <v>1.397873146249589E-6</v>
      </c>
      <c r="M2508" s="147">
        <v>13.44090311850225</v>
      </c>
      <c r="N2508" s="87">
        <v>2079.3592038936922</v>
      </c>
      <c r="O2508" s="88">
        <v>346.38807615068748</v>
      </c>
      <c r="P2508" s="89">
        <v>166.5840493081044</v>
      </c>
    </row>
    <row r="2509" spans="1:16">
      <c r="A2509" s="75" t="s">
        <v>3467</v>
      </c>
      <c r="B2509" s="85">
        <v>2505</v>
      </c>
      <c r="C2509" s="85">
        <v>1872</v>
      </c>
      <c r="D2509" s="85">
        <v>2505</v>
      </c>
      <c r="E2509" s="86" t="s">
        <v>3468</v>
      </c>
      <c r="F2509" s="85" t="s">
        <v>243</v>
      </c>
      <c r="G2509" s="86" t="s">
        <v>3435</v>
      </c>
      <c r="H2509" s="85" t="s">
        <v>945</v>
      </c>
      <c r="I2509" s="85">
        <v>1</v>
      </c>
      <c r="J2509" s="88">
        <v>324.75405124481358</v>
      </c>
      <c r="K2509" s="146">
        <v>314.59325276567108</v>
      </c>
      <c r="L2509" s="147">
        <v>1.393472029533734E-6</v>
      </c>
      <c r="M2509" s="147">
        <v>11.09513207514366</v>
      </c>
      <c r="N2509" s="87">
        <v>2654.3609097390731</v>
      </c>
      <c r="O2509" s="88">
        <v>316.03437666437981</v>
      </c>
      <c r="P2509" s="89">
        <v>119.06232325258526</v>
      </c>
    </row>
    <row r="2510" spans="1:16">
      <c r="A2510" s="75" t="s">
        <v>13909</v>
      </c>
      <c r="B2510" s="85">
        <v>2506</v>
      </c>
      <c r="C2510" s="85">
        <v>9158</v>
      </c>
      <c r="D2510" s="85">
        <v>2506</v>
      </c>
      <c r="E2510" s="86" t="s">
        <v>13910</v>
      </c>
      <c r="F2510" s="85" t="s">
        <v>931</v>
      </c>
      <c r="G2510" s="86" t="s">
        <v>3435</v>
      </c>
      <c r="H2510" s="85" t="s">
        <v>945</v>
      </c>
      <c r="I2510" s="85">
        <v>1</v>
      </c>
      <c r="J2510" s="88">
        <v>281.79873916727968</v>
      </c>
      <c r="K2510" s="146">
        <v>244.5982926726017</v>
      </c>
      <c r="L2510" s="147">
        <v>1.1127225137305659E-6</v>
      </c>
      <c r="M2510" s="147">
        <v>14.708007585086911</v>
      </c>
      <c r="N2510" s="87">
        <v>2048.772186308543</v>
      </c>
      <c r="O2510" s="88">
        <v>268.53171866980563</v>
      </c>
      <c r="P2510" s="89">
        <v>131.06958424384089</v>
      </c>
    </row>
    <row r="2511" spans="1:16">
      <c r="A2511" s="75" t="s">
        <v>13911</v>
      </c>
      <c r="B2511" s="85">
        <v>2507</v>
      </c>
      <c r="C2511" s="85">
        <v>9159</v>
      </c>
      <c r="D2511" s="85">
        <v>2507</v>
      </c>
      <c r="E2511" s="86" t="s">
        <v>13910</v>
      </c>
      <c r="F2511" s="85" t="s">
        <v>232</v>
      </c>
      <c r="G2511" s="86" t="s">
        <v>3435</v>
      </c>
      <c r="H2511" s="85" t="s">
        <v>945</v>
      </c>
      <c r="I2511" s="85">
        <v>1</v>
      </c>
      <c r="J2511" s="88">
        <v>218.48562460516209</v>
      </c>
      <c r="K2511" s="146">
        <v>213.53269918031353</v>
      </c>
      <c r="L2511" s="147">
        <v>1.0238931809630899E-6</v>
      </c>
      <c r="M2511" s="147">
        <v>14.09554069470243</v>
      </c>
      <c r="N2511" s="87">
        <v>1551.218336598178</v>
      </c>
      <c r="O2511" s="88">
        <v>205.71677656560871</v>
      </c>
      <c r="P2511" s="89">
        <v>132.61626149723423</v>
      </c>
    </row>
    <row r="2512" spans="1:16">
      <c r="A2512" s="75" t="s">
        <v>13912</v>
      </c>
      <c r="B2512" s="85">
        <v>2508</v>
      </c>
      <c r="C2512" s="85">
        <v>9160</v>
      </c>
      <c r="D2512" s="85">
        <v>2508</v>
      </c>
      <c r="E2512" s="86" t="s">
        <v>13910</v>
      </c>
      <c r="F2512" s="85" t="s">
        <v>32</v>
      </c>
      <c r="G2512" s="86" t="s">
        <v>3435</v>
      </c>
      <c r="H2512" s="85" t="s">
        <v>945</v>
      </c>
      <c r="I2512" s="85">
        <v>1</v>
      </c>
      <c r="J2512" s="88">
        <v>270.99072392793698</v>
      </c>
      <c r="K2512" s="146">
        <v>198.59671174892324</v>
      </c>
      <c r="L2512" s="147">
        <v>9.6036455866384145E-7</v>
      </c>
      <c r="M2512" s="147">
        <v>6.2733675538472564</v>
      </c>
      <c r="N2512" s="87">
        <v>1157.7568708385679</v>
      </c>
      <c r="O2512" s="88">
        <v>264.39874624522878</v>
      </c>
      <c r="P2512" s="89">
        <v>228.37156306722991</v>
      </c>
    </row>
    <row r="2513" spans="1:16">
      <c r="A2513" s="75" t="s">
        <v>13913</v>
      </c>
      <c r="B2513" s="85">
        <v>2509</v>
      </c>
      <c r="C2513" s="85">
        <v>9161</v>
      </c>
      <c r="D2513" s="85">
        <v>2509</v>
      </c>
      <c r="E2513" s="86" t="s">
        <v>13910</v>
      </c>
      <c r="F2513" s="85" t="s">
        <v>38</v>
      </c>
      <c r="G2513" s="86" t="s">
        <v>3435</v>
      </c>
      <c r="H2513" s="85" t="s">
        <v>945</v>
      </c>
      <c r="I2513" s="85">
        <v>1</v>
      </c>
      <c r="J2513" s="88">
        <v>300.4581909018994</v>
      </c>
      <c r="K2513" s="146">
        <v>284.55640295899212</v>
      </c>
      <c r="L2513" s="147">
        <v>1.218176610020968E-6</v>
      </c>
      <c r="M2513" s="147">
        <v>14.83631396107792</v>
      </c>
      <c r="N2513" s="87">
        <v>2157.3590290826392</v>
      </c>
      <c r="O2513" s="88">
        <v>283.50476473042511</v>
      </c>
      <c r="P2513" s="89">
        <v>131.41288070673065</v>
      </c>
    </row>
    <row r="2514" spans="1:16">
      <c r="A2514" s="75" t="s">
        <v>13914</v>
      </c>
      <c r="B2514" s="85">
        <v>2510</v>
      </c>
      <c r="C2514" s="85">
        <v>9162</v>
      </c>
      <c r="D2514" s="85">
        <v>2510</v>
      </c>
      <c r="E2514" s="86" t="s">
        <v>13910</v>
      </c>
      <c r="F2514" s="85" t="s">
        <v>243</v>
      </c>
      <c r="G2514" s="86" t="s">
        <v>3435</v>
      </c>
      <c r="H2514" s="85" t="s">
        <v>945</v>
      </c>
      <c r="I2514" s="85">
        <v>1</v>
      </c>
      <c r="J2514" s="88">
        <v>329.40252309411738</v>
      </c>
      <c r="K2514" s="146">
        <v>320.54158241533099</v>
      </c>
      <c r="L2514" s="147">
        <v>1.4201759977087089E-6</v>
      </c>
      <c r="M2514" s="147">
        <v>11.644990450890299</v>
      </c>
      <c r="N2514" s="87">
        <v>2723.8884798803729</v>
      </c>
      <c r="O2514" s="88">
        <v>320.26346224425509</v>
      </c>
      <c r="P2514" s="89">
        <v>117.57583491755886</v>
      </c>
    </row>
    <row r="2515" spans="1:16">
      <c r="A2515" s="75" t="s">
        <v>3469</v>
      </c>
      <c r="B2515" s="85">
        <v>2511</v>
      </c>
      <c r="C2515" s="85">
        <v>1873</v>
      </c>
      <c r="D2515" s="85">
        <v>2511</v>
      </c>
      <c r="E2515" s="86" t="s">
        <v>3470</v>
      </c>
      <c r="F2515" s="85" t="s">
        <v>55</v>
      </c>
      <c r="G2515" s="86" t="s">
        <v>3471</v>
      </c>
      <c r="H2515" s="85" t="s">
        <v>945</v>
      </c>
      <c r="I2515" s="85">
        <v>1</v>
      </c>
      <c r="J2515" s="88">
        <v>335.9382132823884</v>
      </c>
      <c r="K2515" s="146">
        <v>299.15186601182023</v>
      </c>
      <c r="L2515" s="147">
        <v>1.306652256356244E-6</v>
      </c>
      <c r="M2515" s="147">
        <v>14.84489354668559</v>
      </c>
      <c r="N2515" s="87">
        <v>2199.2795469923649</v>
      </c>
      <c r="O2515" s="88">
        <v>318.34634892278649</v>
      </c>
      <c r="P2515" s="89">
        <v>144.75028850158796</v>
      </c>
    </row>
    <row r="2516" spans="1:16">
      <c r="A2516" s="75" t="s">
        <v>3472</v>
      </c>
      <c r="B2516" s="85">
        <v>2512</v>
      </c>
      <c r="C2516" s="85">
        <v>1874</v>
      </c>
      <c r="D2516" s="85">
        <v>2512</v>
      </c>
      <c r="E2516" s="86" t="s">
        <v>3473</v>
      </c>
      <c r="F2516" s="85" t="s">
        <v>55</v>
      </c>
      <c r="G2516" s="86" t="s">
        <v>3471</v>
      </c>
      <c r="H2516" s="85" t="s">
        <v>945</v>
      </c>
      <c r="I2516" s="85">
        <v>1</v>
      </c>
      <c r="J2516" s="88">
        <v>277.32654543993908</v>
      </c>
      <c r="K2516" s="146">
        <v>278.45866379655149</v>
      </c>
      <c r="L2516" s="147">
        <v>1.152344937905597E-6</v>
      </c>
      <c r="M2516" s="147">
        <v>14.975920275536939</v>
      </c>
      <c r="N2516" s="87">
        <v>2273.1604686609539</v>
      </c>
      <c r="O2516" s="88">
        <v>259.66467217520989</v>
      </c>
      <c r="P2516" s="89">
        <v>114.23068267950747</v>
      </c>
    </row>
    <row r="2517" spans="1:16">
      <c r="A2517" s="75" t="s">
        <v>3474</v>
      </c>
      <c r="B2517" s="85">
        <v>2513</v>
      </c>
      <c r="C2517" s="85">
        <v>1875</v>
      </c>
      <c r="D2517" s="85">
        <v>2513</v>
      </c>
      <c r="E2517" s="86" t="s">
        <v>3475</v>
      </c>
      <c r="F2517" s="85" t="s">
        <v>232</v>
      </c>
      <c r="G2517" s="86" t="s">
        <v>3471</v>
      </c>
      <c r="H2517" s="85" t="s">
        <v>945</v>
      </c>
      <c r="I2517" s="85">
        <v>1</v>
      </c>
      <c r="J2517" s="88">
        <v>195.9744819221595</v>
      </c>
      <c r="K2517" s="146">
        <v>195.59147484464862</v>
      </c>
      <c r="L2517" s="147">
        <v>9.3548271809045949E-7</v>
      </c>
      <c r="M2517" s="147">
        <v>13.232652108622769</v>
      </c>
      <c r="N2517" s="87">
        <v>1467.680366874748</v>
      </c>
      <c r="O2517" s="88">
        <v>183.9027299425851</v>
      </c>
      <c r="P2517" s="89">
        <v>125.30162158821015</v>
      </c>
    </row>
    <row r="2518" spans="1:16">
      <c r="A2518" s="75" t="s">
        <v>3476</v>
      </c>
      <c r="B2518" s="85">
        <v>2514</v>
      </c>
      <c r="C2518" s="85">
        <v>1876</v>
      </c>
      <c r="D2518" s="85">
        <v>2514</v>
      </c>
      <c r="E2518" s="86" t="s">
        <v>3477</v>
      </c>
      <c r="F2518" s="85" t="s">
        <v>232</v>
      </c>
      <c r="G2518" s="86" t="s">
        <v>3471</v>
      </c>
      <c r="H2518" s="85" t="s">
        <v>945</v>
      </c>
      <c r="I2518" s="85">
        <v>1</v>
      </c>
      <c r="J2518" s="88">
        <v>247.03867432234381</v>
      </c>
      <c r="K2518" s="146">
        <v>233.82477446008707</v>
      </c>
      <c r="L2518" s="147">
        <v>1.113840642678854E-6</v>
      </c>
      <c r="M2518" s="147">
        <v>14.724863002728741</v>
      </c>
      <c r="N2518" s="87">
        <v>1616.1032855686481</v>
      </c>
      <c r="O2518" s="88">
        <v>233.38981865411719</v>
      </c>
      <c r="P2518" s="89">
        <v>144.41516253213715</v>
      </c>
    </row>
    <row r="2519" spans="1:16">
      <c r="A2519" s="75" t="s">
        <v>3478</v>
      </c>
      <c r="B2519" s="85">
        <v>2515</v>
      </c>
      <c r="C2519" s="85">
        <v>1877</v>
      </c>
      <c r="D2519" s="85">
        <v>2515</v>
      </c>
      <c r="E2519" s="86" t="s">
        <v>3479</v>
      </c>
      <c r="F2519" s="85" t="s">
        <v>232</v>
      </c>
      <c r="G2519" s="86" t="s">
        <v>3471</v>
      </c>
      <c r="H2519" s="85" t="s">
        <v>945</v>
      </c>
      <c r="I2519" s="85">
        <v>1</v>
      </c>
      <c r="J2519" s="88">
        <v>319.34322519763651</v>
      </c>
      <c r="K2519" s="146">
        <v>289.93626693491666</v>
      </c>
      <c r="L2519" s="147">
        <v>1.3912528089369E-6</v>
      </c>
      <c r="M2519" s="147">
        <v>17.815198999980758</v>
      </c>
      <c r="N2519" s="87">
        <v>1941.6099149207839</v>
      </c>
      <c r="O2519" s="88">
        <v>302.90731266931601</v>
      </c>
      <c r="P2519" s="89">
        <v>156.00832605022742</v>
      </c>
    </row>
    <row r="2520" spans="1:16">
      <c r="A2520" s="75" t="s">
        <v>3480</v>
      </c>
      <c r="B2520" s="85">
        <v>2516</v>
      </c>
      <c r="C2520" s="85">
        <v>1878</v>
      </c>
      <c r="D2520" s="85">
        <v>2516</v>
      </c>
      <c r="E2520" s="86" t="s">
        <v>3481</v>
      </c>
      <c r="F2520" s="85" t="s">
        <v>509</v>
      </c>
      <c r="G2520" s="86" t="s">
        <v>3471</v>
      </c>
      <c r="H2520" s="85" t="s">
        <v>945</v>
      </c>
      <c r="I2520" s="85">
        <v>1</v>
      </c>
      <c r="J2520" s="88">
        <v>307.09520002062652</v>
      </c>
      <c r="K2520" s="146">
        <v>326.83308644926808</v>
      </c>
      <c r="L2520" s="147">
        <v>1.3815773406082961E-6</v>
      </c>
      <c r="M2520" s="147">
        <v>12.998049198981279</v>
      </c>
      <c r="N2520" s="87">
        <v>2038.102059791026</v>
      </c>
      <c r="O2520" s="88">
        <v>295.94218058739671</v>
      </c>
      <c r="P2520" s="89">
        <v>145.20478950781333</v>
      </c>
    </row>
    <row r="2521" spans="1:16">
      <c r="A2521" s="75" t="s">
        <v>3483</v>
      </c>
      <c r="B2521" s="85">
        <v>2517</v>
      </c>
      <c r="C2521" s="85">
        <v>1880</v>
      </c>
      <c r="D2521" s="85">
        <v>2517</v>
      </c>
      <c r="E2521" s="86" t="s">
        <v>3481</v>
      </c>
      <c r="F2521" s="85" t="s">
        <v>38</v>
      </c>
      <c r="G2521" s="86" t="s">
        <v>3471</v>
      </c>
      <c r="H2521" s="85" t="s">
        <v>945</v>
      </c>
      <c r="I2521" s="85">
        <v>1</v>
      </c>
      <c r="J2521" s="88">
        <v>332.38981016492289</v>
      </c>
      <c r="K2521" s="146">
        <v>289.66461158757289</v>
      </c>
      <c r="L2521" s="147">
        <v>1.2944103479739879E-6</v>
      </c>
      <c r="M2521" s="147">
        <v>13.90146620806815</v>
      </c>
      <c r="N2521" s="87">
        <v>2088.0448172126371</v>
      </c>
      <c r="O2521" s="88">
        <v>315.75772247261131</v>
      </c>
      <c r="P2521" s="89">
        <v>151.22171701952314</v>
      </c>
    </row>
    <row r="2522" spans="1:16">
      <c r="A2522" s="75" t="s">
        <v>3485</v>
      </c>
      <c r="B2522" s="85">
        <v>2518</v>
      </c>
      <c r="C2522" s="85">
        <v>1882</v>
      </c>
      <c r="D2522" s="85">
        <v>2518</v>
      </c>
      <c r="E2522" s="86" t="s">
        <v>3481</v>
      </c>
      <c r="F2522" s="85" t="s">
        <v>3383</v>
      </c>
      <c r="G2522" s="86" t="s">
        <v>3471</v>
      </c>
      <c r="H2522" s="85" t="s">
        <v>945</v>
      </c>
      <c r="I2522" s="85">
        <v>1</v>
      </c>
      <c r="J2522" s="88">
        <v>321.70356117353839</v>
      </c>
      <c r="K2522" s="146">
        <v>267.82624781728157</v>
      </c>
      <c r="L2522" s="147">
        <v>1.1967905327773701E-6</v>
      </c>
      <c r="M2522" s="147">
        <v>13.453599003848691</v>
      </c>
      <c r="N2522" s="87">
        <v>1940.9961944174399</v>
      </c>
      <c r="O2522" s="88">
        <v>310.79074312666381</v>
      </c>
      <c r="P2522" s="89">
        <v>160.11919241291602</v>
      </c>
    </row>
    <row r="2523" spans="1:16">
      <c r="A2523" s="75" t="s">
        <v>3487</v>
      </c>
      <c r="B2523" s="85">
        <v>2519</v>
      </c>
      <c r="C2523" s="85">
        <v>1884</v>
      </c>
      <c r="D2523" s="85">
        <v>2519</v>
      </c>
      <c r="E2523" s="86" t="s">
        <v>3488</v>
      </c>
      <c r="F2523" s="85" t="s">
        <v>55</v>
      </c>
      <c r="G2523" s="86" t="s">
        <v>3471</v>
      </c>
      <c r="H2523" s="85" t="s">
        <v>945</v>
      </c>
      <c r="I2523" s="85">
        <v>1</v>
      </c>
      <c r="J2523" s="88">
        <v>284.65035024482432</v>
      </c>
      <c r="K2523" s="146">
        <v>253.01425082867158</v>
      </c>
      <c r="L2523" s="147">
        <v>1.126880725258701E-6</v>
      </c>
      <c r="M2523" s="147">
        <v>12.638631092546699</v>
      </c>
      <c r="N2523" s="87">
        <v>1861.08401398043</v>
      </c>
      <c r="O2523" s="88">
        <v>269.94965858715659</v>
      </c>
      <c r="P2523" s="89">
        <v>145.04968962137096</v>
      </c>
    </row>
    <row r="2524" spans="1:16">
      <c r="A2524" s="75" t="s">
        <v>3489</v>
      </c>
      <c r="B2524" s="85">
        <v>2520</v>
      </c>
      <c r="C2524" s="85">
        <v>1885</v>
      </c>
      <c r="D2524" s="85">
        <v>2520</v>
      </c>
      <c r="E2524" s="86" t="s">
        <v>3490</v>
      </c>
      <c r="F2524" s="85" t="s">
        <v>243</v>
      </c>
      <c r="G2524" s="86" t="s">
        <v>3471</v>
      </c>
      <c r="H2524" s="85" t="s">
        <v>945</v>
      </c>
      <c r="I2524" s="85">
        <v>1</v>
      </c>
      <c r="J2524" s="88">
        <v>302.43890147031942</v>
      </c>
      <c r="K2524" s="146">
        <v>293.98971440407342</v>
      </c>
      <c r="L2524" s="147">
        <v>1.300121395276543E-6</v>
      </c>
      <c r="M2524" s="147">
        <v>10.67096827888683</v>
      </c>
      <c r="N2524" s="87">
        <v>2501.2030798406959</v>
      </c>
      <c r="O2524" s="88">
        <v>294.042708220181</v>
      </c>
      <c r="P2524" s="89">
        <v>117.56050941649603</v>
      </c>
    </row>
    <row r="2525" spans="1:16">
      <c r="A2525" s="75" t="s">
        <v>13915</v>
      </c>
      <c r="B2525" s="85">
        <v>2521</v>
      </c>
      <c r="C2525" s="85">
        <v>9163</v>
      </c>
      <c r="D2525" s="85">
        <v>2521</v>
      </c>
      <c r="E2525" s="86" t="s">
        <v>13916</v>
      </c>
      <c r="F2525" s="85" t="s">
        <v>232</v>
      </c>
      <c r="G2525" s="86" t="s">
        <v>3471</v>
      </c>
      <c r="H2525" s="85" t="s">
        <v>945</v>
      </c>
      <c r="I2525" s="85">
        <v>1</v>
      </c>
      <c r="J2525" s="88">
        <v>240.09875198974581</v>
      </c>
      <c r="K2525" s="146">
        <v>231.4770914308765</v>
      </c>
      <c r="L2525" s="147">
        <v>1.1059060131205021E-6</v>
      </c>
      <c r="M2525" s="147">
        <v>15.27186626958953</v>
      </c>
      <c r="N2525" s="87">
        <v>1680.8794106285311</v>
      </c>
      <c r="O2525" s="88">
        <v>226.26697687584411</v>
      </c>
      <c r="P2525" s="89">
        <v>134.61226037103762</v>
      </c>
    </row>
    <row r="2526" spans="1:16">
      <c r="A2526" s="75" t="s">
        <v>13917</v>
      </c>
      <c r="B2526" s="85">
        <v>2522</v>
      </c>
      <c r="C2526" s="85">
        <v>9164</v>
      </c>
      <c r="D2526" s="85">
        <v>2522</v>
      </c>
      <c r="E2526" s="86" t="s">
        <v>13916</v>
      </c>
      <c r="F2526" s="85" t="s">
        <v>38</v>
      </c>
      <c r="G2526" s="86" t="s">
        <v>3471</v>
      </c>
      <c r="H2526" s="85" t="s">
        <v>945</v>
      </c>
      <c r="I2526" s="85">
        <v>1</v>
      </c>
      <c r="J2526" s="88">
        <v>362.19592116884911</v>
      </c>
      <c r="K2526" s="146">
        <v>325.02077374225138</v>
      </c>
      <c r="L2526" s="147">
        <v>1.4377575125615461E-6</v>
      </c>
      <c r="M2526" s="147">
        <v>18.06675411186724</v>
      </c>
      <c r="N2526" s="87">
        <v>2549.1128259465881</v>
      </c>
      <c r="O2526" s="88">
        <v>342.66534880242079</v>
      </c>
      <c r="P2526" s="89">
        <v>134.42533626387265</v>
      </c>
    </row>
    <row r="2527" spans="1:16">
      <c r="A2527" s="75" t="s">
        <v>13918</v>
      </c>
      <c r="B2527" s="85">
        <v>2523</v>
      </c>
      <c r="C2527" s="85">
        <v>9165</v>
      </c>
      <c r="D2527" s="85">
        <v>2523</v>
      </c>
      <c r="E2527" s="86" t="s">
        <v>13916</v>
      </c>
      <c r="F2527" s="85" t="s">
        <v>318</v>
      </c>
      <c r="G2527" s="86" t="s">
        <v>3471</v>
      </c>
      <c r="H2527" s="85" t="s">
        <v>945</v>
      </c>
      <c r="I2527" s="85">
        <v>1</v>
      </c>
      <c r="J2527" s="88">
        <v>352.07781026229941</v>
      </c>
      <c r="K2527" s="146">
        <v>305.68248286605791</v>
      </c>
      <c r="L2527" s="147">
        <v>1.350818454073225E-6</v>
      </c>
      <c r="M2527" s="147">
        <v>17.660979413369631</v>
      </c>
      <c r="N2527" s="87">
        <v>2407.9086662363379</v>
      </c>
      <c r="O2527" s="88">
        <v>338.27955482166288</v>
      </c>
      <c r="P2527" s="89">
        <v>140.4868712692529</v>
      </c>
    </row>
    <row r="2528" spans="1:16">
      <c r="A2528" s="75" t="s">
        <v>13919</v>
      </c>
      <c r="B2528" s="85">
        <v>2524</v>
      </c>
      <c r="C2528" s="85">
        <v>9166</v>
      </c>
      <c r="D2528" s="85">
        <v>2524</v>
      </c>
      <c r="E2528" s="86" t="s">
        <v>13916</v>
      </c>
      <c r="F2528" s="85" t="s">
        <v>243</v>
      </c>
      <c r="G2528" s="86" t="s">
        <v>3471</v>
      </c>
      <c r="H2528" s="85" t="s">
        <v>945</v>
      </c>
      <c r="I2528" s="85">
        <v>1</v>
      </c>
      <c r="J2528" s="88">
        <v>306.99582792215358</v>
      </c>
      <c r="K2528" s="146">
        <v>299.82089970614777</v>
      </c>
      <c r="L2528" s="147">
        <v>1.32629946473473E-6</v>
      </c>
      <c r="M2528" s="147">
        <v>11.20999793388571</v>
      </c>
      <c r="N2528" s="87">
        <v>2569.3613980536129</v>
      </c>
      <c r="O2528" s="88">
        <v>298.18850765078088</v>
      </c>
      <c r="P2528" s="89">
        <v>116.05549451963815</v>
      </c>
    </row>
    <row r="2529" spans="1:16">
      <c r="A2529" s="75" t="s">
        <v>3491</v>
      </c>
      <c r="B2529" s="85">
        <v>2525</v>
      </c>
      <c r="C2529" s="85">
        <v>1886</v>
      </c>
      <c r="D2529" s="85">
        <v>2525</v>
      </c>
      <c r="E2529" s="86" t="s">
        <v>3492</v>
      </c>
      <c r="F2529" s="85" t="s">
        <v>32</v>
      </c>
      <c r="G2529" s="86" t="s">
        <v>3493</v>
      </c>
      <c r="H2529" s="85" t="s">
        <v>945</v>
      </c>
      <c r="I2529" s="85">
        <v>1</v>
      </c>
      <c r="J2529" s="88">
        <v>176.28834414735891</v>
      </c>
      <c r="K2529" s="146">
        <v>134.67931709847721</v>
      </c>
      <c r="L2529" s="147">
        <v>6.3320792598278563E-7</v>
      </c>
      <c r="M2529" s="147">
        <v>5.1383877904308202</v>
      </c>
      <c r="N2529" s="87">
        <v>858.63680162102935</v>
      </c>
      <c r="O2529" s="88">
        <v>172.1748784659267</v>
      </c>
      <c r="P2529" s="89">
        <v>200.52119608765423</v>
      </c>
    </row>
    <row r="2530" spans="1:16">
      <c r="A2530" s="75" t="s">
        <v>3494</v>
      </c>
      <c r="B2530" s="85">
        <v>2526</v>
      </c>
      <c r="C2530" s="85">
        <v>1887</v>
      </c>
      <c r="D2530" s="85">
        <v>2526</v>
      </c>
      <c r="E2530" s="86" t="s">
        <v>3495</v>
      </c>
      <c r="F2530" s="85" t="s">
        <v>32</v>
      </c>
      <c r="G2530" s="86" t="s">
        <v>3493</v>
      </c>
      <c r="H2530" s="85" t="s">
        <v>945</v>
      </c>
      <c r="I2530" s="85">
        <v>1</v>
      </c>
      <c r="J2530" s="88">
        <v>183.29094931294011</v>
      </c>
      <c r="K2530" s="146">
        <v>141.26080626345885</v>
      </c>
      <c r="L2530" s="147">
        <v>6.5623398166870094E-7</v>
      </c>
      <c r="M2530" s="147">
        <v>5.7030035170109894</v>
      </c>
      <c r="N2530" s="87">
        <v>952.19895939012758</v>
      </c>
      <c r="O2530" s="88">
        <v>178.62108232351389</v>
      </c>
      <c r="P2530" s="89">
        <v>187.58798312268544</v>
      </c>
    </row>
    <row r="2531" spans="1:16">
      <c r="A2531" s="75" t="s">
        <v>3497</v>
      </c>
      <c r="B2531" s="85">
        <v>2527</v>
      </c>
      <c r="C2531" s="85">
        <v>1889</v>
      </c>
      <c r="D2531" s="85">
        <v>2527</v>
      </c>
      <c r="E2531" s="86" t="s">
        <v>3498</v>
      </c>
      <c r="F2531" s="85" t="s">
        <v>32</v>
      </c>
      <c r="G2531" s="86" t="s">
        <v>3493</v>
      </c>
      <c r="H2531" s="85" t="s">
        <v>945</v>
      </c>
      <c r="I2531" s="85">
        <v>1</v>
      </c>
      <c r="J2531" s="88">
        <v>190.77013909152731</v>
      </c>
      <c r="K2531" s="146">
        <v>147.15428242366085</v>
      </c>
      <c r="L2531" s="147">
        <v>6.8686555027883659E-7</v>
      </c>
      <c r="M2531" s="147">
        <v>6.0432060405418513</v>
      </c>
      <c r="N2531" s="87">
        <v>993.83309957256483</v>
      </c>
      <c r="O2531" s="88">
        <v>185.89883181641099</v>
      </c>
      <c r="P2531" s="89">
        <v>187.0523651268646</v>
      </c>
    </row>
    <row r="2532" spans="1:16">
      <c r="A2532" s="75" t="s">
        <v>3499</v>
      </c>
      <c r="B2532" s="85">
        <v>2528</v>
      </c>
      <c r="C2532" s="85">
        <v>1890</v>
      </c>
      <c r="D2532" s="85">
        <v>2528</v>
      </c>
      <c r="E2532" s="86" t="s">
        <v>3500</v>
      </c>
      <c r="F2532" s="85" t="s">
        <v>32</v>
      </c>
      <c r="G2532" s="86" t="s">
        <v>3493</v>
      </c>
      <c r="H2532" s="85" t="s">
        <v>945</v>
      </c>
      <c r="I2532" s="85">
        <v>1</v>
      </c>
      <c r="J2532" s="88">
        <v>218.10202756191271</v>
      </c>
      <c r="K2532" s="146">
        <v>162.43540766353021</v>
      </c>
      <c r="L2532" s="147">
        <v>7.7461798724046142E-7</v>
      </c>
      <c r="M2532" s="147">
        <v>5.0135791726452856</v>
      </c>
      <c r="N2532" s="87">
        <v>951.98619238041863</v>
      </c>
      <c r="O2532" s="88">
        <v>212.63600522878659</v>
      </c>
      <c r="P2532" s="89">
        <v>223.360387924425</v>
      </c>
    </row>
    <row r="2533" spans="1:16">
      <c r="A2533" s="75" t="s">
        <v>3501</v>
      </c>
      <c r="B2533" s="85">
        <v>2529</v>
      </c>
      <c r="C2533" s="85">
        <v>1891</v>
      </c>
      <c r="D2533" s="85">
        <v>2529</v>
      </c>
      <c r="E2533" s="86" t="s">
        <v>3502</v>
      </c>
      <c r="F2533" s="85" t="s">
        <v>32</v>
      </c>
      <c r="G2533" s="86" t="s">
        <v>3493</v>
      </c>
      <c r="H2533" s="85" t="s">
        <v>945</v>
      </c>
      <c r="I2533" s="85">
        <v>1</v>
      </c>
      <c r="J2533" s="88">
        <v>208.15309881763011</v>
      </c>
      <c r="K2533" s="146">
        <v>155.3744957861953</v>
      </c>
      <c r="L2533" s="147">
        <v>7.4028932600030108E-7</v>
      </c>
      <c r="M2533" s="147">
        <v>5.6949039621162294</v>
      </c>
      <c r="N2533" s="87">
        <v>979.95339145411515</v>
      </c>
      <c r="O2533" s="88">
        <v>203.08015092664129</v>
      </c>
      <c r="P2533" s="89">
        <v>207.23449982177058</v>
      </c>
    </row>
    <row r="2534" spans="1:16">
      <c r="A2534" s="75" t="s">
        <v>3503</v>
      </c>
      <c r="B2534" s="85">
        <v>2530</v>
      </c>
      <c r="C2534" s="85">
        <v>1892</v>
      </c>
      <c r="D2534" s="85">
        <v>2530</v>
      </c>
      <c r="E2534" s="86" t="s">
        <v>3504</v>
      </c>
      <c r="F2534" s="85" t="s">
        <v>32</v>
      </c>
      <c r="G2534" s="86" t="s">
        <v>3493</v>
      </c>
      <c r="H2534" s="85" t="s">
        <v>945</v>
      </c>
      <c r="I2534" s="85">
        <v>1</v>
      </c>
      <c r="J2534" s="88">
        <v>247.1883673308985</v>
      </c>
      <c r="K2534" s="146">
        <v>181.47637104585095</v>
      </c>
      <c r="L2534" s="147">
        <v>8.7159526922490137E-7</v>
      </c>
      <c r="M2534" s="147">
        <v>5.3323665447490436</v>
      </c>
      <c r="N2534" s="87">
        <v>1045.900651877475</v>
      </c>
      <c r="O2534" s="88">
        <v>241.25668537615999</v>
      </c>
      <c r="P2534" s="89">
        <v>230.66883546069602</v>
      </c>
    </row>
    <row r="2535" spans="1:16">
      <c r="A2535" s="75" t="s">
        <v>13920</v>
      </c>
      <c r="B2535" s="85">
        <v>2531</v>
      </c>
      <c r="C2535" s="85">
        <v>9167</v>
      </c>
      <c r="D2535" s="85">
        <v>2531</v>
      </c>
      <c r="E2535" s="86" t="s">
        <v>13921</v>
      </c>
      <c r="F2535" s="85" t="s">
        <v>32</v>
      </c>
      <c r="G2535" s="86" t="s">
        <v>3493</v>
      </c>
      <c r="H2535" s="85" t="s">
        <v>945</v>
      </c>
      <c r="I2535" s="85">
        <v>1</v>
      </c>
      <c r="J2535" s="88">
        <v>229.0773611792944</v>
      </c>
      <c r="K2535" s="146">
        <v>173.62952623950522</v>
      </c>
      <c r="L2535" s="147">
        <v>8.2538207944460597E-7</v>
      </c>
      <c r="M2535" s="147">
        <v>6.6393331193713623</v>
      </c>
      <c r="N2535" s="87">
        <v>1123.471468172158</v>
      </c>
      <c r="O2535" s="88">
        <v>222.66093840761121</v>
      </c>
      <c r="P2535" s="89">
        <v>198.19011404879859</v>
      </c>
    </row>
    <row r="2536" spans="1:16">
      <c r="A2536" s="75" t="s">
        <v>3505</v>
      </c>
      <c r="B2536" s="85">
        <v>2532</v>
      </c>
      <c r="C2536" s="85">
        <v>1893</v>
      </c>
      <c r="D2536" s="85">
        <v>2532</v>
      </c>
      <c r="E2536" s="86" t="s">
        <v>3506</v>
      </c>
      <c r="F2536" s="85" t="s">
        <v>55</v>
      </c>
      <c r="G2536" s="86" t="s">
        <v>3507</v>
      </c>
      <c r="H2536" s="85" t="s">
        <v>945</v>
      </c>
      <c r="I2536" s="85">
        <v>1</v>
      </c>
      <c r="J2536" s="88">
        <v>361.75744388279372</v>
      </c>
      <c r="K2536" s="146">
        <v>320.06889120830135</v>
      </c>
      <c r="L2536" s="147">
        <v>1.3991116330237191E-6</v>
      </c>
      <c r="M2536" s="147">
        <v>15.68279876927202</v>
      </c>
      <c r="N2536" s="87">
        <v>2333.0658042581758</v>
      </c>
      <c r="O2536" s="88">
        <v>343.02318711477619</v>
      </c>
      <c r="P2536" s="89">
        <v>147.02679473879829</v>
      </c>
    </row>
    <row r="2537" spans="1:16">
      <c r="A2537" s="75" t="s">
        <v>3508</v>
      </c>
      <c r="B2537" s="85">
        <v>2533</v>
      </c>
      <c r="C2537" s="85">
        <v>1894</v>
      </c>
      <c r="D2537" s="85">
        <v>2533</v>
      </c>
      <c r="E2537" s="86" t="s">
        <v>3509</v>
      </c>
      <c r="F2537" s="85" t="s">
        <v>55</v>
      </c>
      <c r="G2537" s="86" t="s">
        <v>3507</v>
      </c>
      <c r="H2537" s="85" t="s">
        <v>945</v>
      </c>
      <c r="I2537" s="85">
        <v>1</v>
      </c>
      <c r="J2537" s="88">
        <v>300.76473573514397</v>
      </c>
      <c r="K2537" s="146">
        <v>297.67792703565715</v>
      </c>
      <c r="L2537" s="147">
        <v>1.2330604381349399E-6</v>
      </c>
      <c r="M2537" s="147">
        <v>15.556138026821809</v>
      </c>
      <c r="N2537" s="87">
        <v>2391.5313988308699</v>
      </c>
      <c r="O2537" s="88">
        <v>282.03998744198702</v>
      </c>
      <c r="P2537" s="89">
        <v>117.93279719424373</v>
      </c>
    </row>
    <row r="2538" spans="1:16">
      <c r="A2538" s="75" t="s">
        <v>3510</v>
      </c>
      <c r="B2538" s="85">
        <v>2534</v>
      </c>
      <c r="C2538" s="85">
        <v>1895</v>
      </c>
      <c r="D2538" s="85">
        <v>2534</v>
      </c>
      <c r="E2538" s="86" t="s">
        <v>3511</v>
      </c>
      <c r="F2538" s="85" t="s">
        <v>232</v>
      </c>
      <c r="G2538" s="86" t="s">
        <v>3507</v>
      </c>
      <c r="H2538" s="85" t="s">
        <v>945</v>
      </c>
      <c r="I2538" s="85">
        <v>1</v>
      </c>
      <c r="J2538" s="88">
        <v>213.9197367043918</v>
      </c>
      <c r="K2538" s="146">
        <v>208.55987373247555</v>
      </c>
      <c r="L2538" s="147">
        <v>9.8944217594815873E-7</v>
      </c>
      <c r="M2538" s="147">
        <v>14.027098735308231</v>
      </c>
      <c r="N2538" s="87">
        <v>1553.894205298697</v>
      </c>
      <c r="O2538" s="88">
        <v>201.12915424477771</v>
      </c>
      <c r="P2538" s="89">
        <v>129.43555202081194</v>
      </c>
    </row>
    <row r="2539" spans="1:16">
      <c r="A2539" s="75" t="s">
        <v>3512</v>
      </c>
      <c r="B2539" s="85">
        <v>2535</v>
      </c>
      <c r="C2539" s="85">
        <v>1896</v>
      </c>
      <c r="D2539" s="85">
        <v>2535</v>
      </c>
      <c r="E2539" s="86" t="s">
        <v>3513</v>
      </c>
      <c r="F2539" s="85" t="s">
        <v>232</v>
      </c>
      <c r="G2539" s="86" t="s">
        <v>3507</v>
      </c>
      <c r="H2539" s="85" t="s">
        <v>945</v>
      </c>
      <c r="I2539" s="85">
        <v>1</v>
      </c>
      <c r="J2539" s="88">
        <v>277.26345658216678</v>
      </c>
      <c r="K2539" s="146">
        <v>258.83761991172537</v>
      </c>
      <c r="L2539" s="147">
        <v>1.2317493923801821E-6</v>
      </c>
      <c r="M2539" s="147">
        <v>16.31238866233123</v>
      </c>
      <c r="N2539" s="87">
        <v>1789.2189733767709</v>
      </c>
      <c r="O2539" s="88">
        <v>262.1856021556344</v>
      </c>
      <c r="P2539" s="89">
        <v>146.53634130696409</v>
      </c>
    </row>
    <row r="2540" spans="1:16">
      <c r="A2540" s="75" t="s">
        <v>3514</v>
      </c>
      <c r="B2540" s="85">
        <v>2536</v>
      </c>
      <c r="C2540" s="85">
        <v>1897</v>
      </c>
      <c r="D2540" s="85">
        <v>2536</v>
      </c>
      <c r="E2540" s="86" t="s">
        <v>3515</v>
      </c>
      <c r="F2540" s="85" t="s">
        <v>232</v>
      </c>
      <c r="G2540" s="86" t="s">
        <v>3507</v>
      </c>
      <c r="H2540" s="85" t="s">
        <v>945</v>
      </c>
      <c r="I2540" s="85">
        <v>1</v>
      </c>
      <c r="J2540" s="88">
        <v>368.19857004418719</v>
      </c>
      <c r="K2540" s="146">
        <v>328.94556270539869</v>
      </c>
      <c r="L2540" s="147">
        <v>1.5736171385931721E-6</v>
      </c>
      <c r="M2540" s="147">
        <v>20.16643454779274</v>
      </c>
      <c r="N2540" s="87">
        <v>2195.9085215663549</v>
      </c>
      <c r="O2540" s="88">
        <v>349.62648195113007</v>
      </c>
      <c r="P2540" s="89">
        <v>159.21723446919336</v>
      </c>
    </row>
    <row r="2541" spans="1:16">
      <c r="A2541" s="75" t="s">
        <v>3516</v>
      </c>
      <c r="B2541" s="85">
        <v>2537</v>
      </c>
      <c r="C2541" s="85">
        <v>1898</v>
      </c>
      <c r="D2541" s="85">
        <v>2537</v>
      </c>
      <c r="E2541" s="86" t="s">
        <v>3517</v>
      </c>
      <c r="F2541" s="85" t="s">
        <v>235</v>
      </c>
      <c r="G2541" s="86" t="s">
        <v>3507</v>
      </c>
      <c r="H2541" s="85" t="s">
        <v>945</v>
      </c>
      <c r="I2541" s="85">
        <v>1</v>
      </c>
      <c r="J2541" s="88">
        <v>307.70211874368948</v>
      </c>
      <c r="K2541" s="146">
        <v>286.24164468187593</v>
      </c>
      <c r="L2541" s="147">
        <v>1.2635620417193291E-6</v>
      </c>
      <c r="M2541" s="147">
        <v>12.889016406118939</v>
      </c>
      <c r="N2541" s="87">
        <v>2169.154577004887</v>
      </c>
      <c r="O2541" s="88">
        <v>296.59048290644932</v>
      </c>
      <c r="P2541" s="89">
        <v>136.73091168817203</v>
      </c>
    </row>
    <row r="2542" spans="1:16">
      <c r="A2542" s="75" t="s">
        <v>3518</v>
      </c>
      <c r="B2542" s="85">
        <v>2538</v>
      </c>
      <c r="C2542" s="85">
        <v>1899</v>
      </c>
      <c r="D2542" s="85">
        <v>2538</v>
      </c>
      <c r="E2542" s="86" t="s">
        <v>3519</v>
      </c>
      <c r="F2542" s="85" t="s">
        <v>55</v>
      </c>
      <c r="G2542" s="86" t="s">
        <v>3507</v>
      </c>
      <c r="H2542" s="85" t="s">
        <v>945</v>
      </c>
      <c r="I2542" s="85">
        <v>1</v>
      </c>
      <c r="J2542" s="88">
        <v>324.62054043824747</v>
      </c>
      <c r="K2542" s="146">
        <v>291.52034032438473</v>
      </c>
      <c r="L2542" s="147">
        <v>1.2769023379708119E-6</v>
      </c>
      <c r="M2542" s="147">
        <v>15.018491261189901</v>
      </c>
      <c r="N2542" s="87">
        <v>2212.6888798056152</v>
      </c>
      <c r="O2542" s="88">
        <v>307.21645473637079</v>
      </c>
      <c r="P2542" s="89">
        <v>138.84304184841375</v>
      </c>
    </row>
    <row r="2543" spans="1:16">
      <c r="A2543" s="75" t="s">
        <v>3520</v>
      </c>
      <c r="B2543" s="85">
        <v>2539</v>
      </c>
      <c r="C2543" s="85">
        <v>1900</v>
      </c>
      <c r="D2543" s="85">
        <v>2539</v>
      </c>
      <c r="E2543" s="86" t="s">
        <v>3521</v>
      </c>
      <c r="F2543" s="85" t="s">
        <v>55</v>
      </c>
      <c r="G2543" s="86" t="s">
        <v>3507</v>
      </c>
      <c r="H2543" s="85" t="s">
        <v>945</v>
      </c>
      <c r="I2543" s="85">
        <v>1</v>
      </c>
      <c r="J2543" s="88">
        <v>259.09314744954861</v>
      </c>
      <c r="K2543" s="146">
        <v>240.33553096810738</v>
      </c>
      <c r="L2543" s="147">
        <v>1.0429385469912609E-6</v>
      </c>
      <c r="M2543" s="147">
        <v>13.227232220707251</v>
      </c>
      <c r="N2543" s="87">
        <v>1906.3555292482611</v>
      </c>
      <c r="O2543" s="88">
        <v>244.32485714533439</v>
      </c>
      <c r="P2543" s="89">
        <v>128.16332179217366</v>
      </c>
    </row>
    <row r="2544" spans="1:16">
      <c r="A2544" s="75" t="s">
        <v>3522</v>
      </c>
      <c r="B2544" s="85">
        <v>2540</v>
      </c>
      <c r="C2544" s="85">
        <v>1901</v>
      </c>
      <c r="D2544" s="85">
        <v>2540</v>
      </c>
      <c r="E2544" s="86" t="s">
        <v>3523</v>
      </c>
      <c r="F2544" s="85" t="s">
        <v>38</v>
      </c>
      <c r="G2544" s="86" t="s">
        <v>3507</v>
      </c>
      <c r="H2544" s="85" t="s">
        <v>945</v>
      </c>
      <c r="I2544" s="85">
        <v>1</v>
      </c>
      <c r="J2544" s="88">
        <v>415.60364340710811</v>
      </c>
      <c r="K2544" s="146">
        <v>362.47355072007889</v>
      </c>
      <c r="L2544" s="147">
        <v>1.6079928989083729E-6</v>
      </c>
      <c r="M2544" s="147">
        <v>17.633274350604871</v>
      </c>
      <c r="N2544" s="87">
        <v>2648.3053728323462</v>
      </c>
      <c r="O2544" s="88">
        <v>394.78144075927821</v>
      </c>
      <c r="P2544" s="89">
        <v>149.06945581470535</v>
      </c>
    </row>
    <row r="2545" spans="1:16">
      <c r="A2545" s="75" t="s">
        <v>3524</v>
      </c>
      <c r="B2545" s="85">
        <v>2541</v>
      </c>
      <c r="C2545" s="85">
        <v>1902</v>
      </c>
      <c r="D2545" s="85">
        <v>2541</v>
      </c>
      <c r="E2545" s="86" t="s">
        <v>3523</v>
      </c>
      <c r="F2545" s="85" t="s">
        <v>240</v>
      </c>
      <c r="G2545" s="86" t="s">
        <v>3507</v>
      </c>
      <c r="H2545" s="85" t="s">
        <v>945</v>
      </c>
      <c r="I2545" s="85">
        <v>1</v>
      </c>
      <c r="J2545" s="88">
        <v>401.83558101064222</v>
      </c>
      <c r="K2545" s="146">
        <v>336.86091711456004</v>
      </c>
      <c r="L2545" s="147">
        <v>1.516694846883187E-6</v>
      </c>
      <c r="M2545" s="147">
        <v>15.830956671867931</v>
      </c>
      <c r="N2545" s="87">
        <v>2674.3078271205932</v>
      </c>
      <c r="O2545" s="88">
        <v>388.73442531687908</v>
      </c>
      <c r="P2545" s="89">
        <v>145.35889300949563</v>
      </c>
    </row>
    <row r="2546" spans="1:16">
      <c r="A2546" s="75" t="s">
        <v>3525</v>
      </c>
      <c r="B2546" s="85">
        <v>2542</v>
      </c>
      <c r="C2546" s="85">
        <v>1903</v>
      </c>
      <c r="D2546" s="85">
        <v>2542</v>
      </c>
      <c r="E2546" s="86" t="s">
        <v>3526</v>
      </c>
      <c r="F2546" s="85" t="s">
        <v>240</v>
      </c>
      <c r="G2546" s="86" t="s">
        <v>3507</v>
      </c>
      <c r="H2546" s="85" t="s">
        <v>945</v>
      </c>
      <c r="I2546" s="85">
        <v>1</v>
      </c>
      <c r="J2546" s="88">
        <v>311.51316556216551</v>
      </c>
      <c r="K2546" s="146">
        <v>270.63804751571627</v>
      </c>
      <c r="L2546" s="147">
        <v>1.203014184454251E-6</v>
      </c>
      <c r="M2546" s="147">
        <v>13.7365738459635</v>
      </c>
      <c r="N2546" s="87">
        <v>2231.7298869401679</v>
      </c>
      <c r="O2546" s="88">
        <v>300.08942703546097</v>
      </c>
      <c r="P2546" s="89">
        <v>134.46494075808661</v>
      </c>
    </row>
    <row r="2547" spans="1:16">
      <c r="A2547" s="75" t="s">
        <v>3527</v>
      </c>
      <c r="B2547" s="85">
        <v>2543</v>
      </c>
      <c r="C2547" s="85">
        <v>1904</v>
      </c>
      <c r="D2547" s="85">
        <v>2543</v>
      </c>
      <c r="E2547" s="86" t="s">
        <v>3528</v>
      </c>
      <c r="F2547" s="85" t="s">
        <v>240</v>
      </c>
      <c r="G2547" s="86" t="s">
        <v>3507</v>
      </c>
      <c r="H2547" s="85" t="s">
        <v>945</v>
      </c>
      <c r="I2547" s="85">
        <v>1</v>
      </c>
      <c r="J2547" s="88">
        <v>276.5900222869252</v>
      </c>
      <c r="K2547" s="146">
        <v>246.28862790666957</v>
      </c>
      <c r="L2547" s="147">
        <v>1.083690224824296E-6</v>
      </c>
      <c r="M2547" s="147">
        <v>13.39897346410878</v>
      </c>
      <c r="N2547" s="87">
        <v>2070.612460719422</v>
      </c>
      <c r="O2547" s="88">
        <v>265.73298522377701</v>
      </c>
      <c r="P2547" s="89">
        <v>128.33545159457296</v>
      </c>
    </row>
    <row r="2548" spans="1:16">
      <c r="A2548" s="75" t="s">
        <v>3529</v>
      </c>
      <c r="B2548" s="85">
        <v>2544</v>
      </c>
      <c r="C2548" s="85">
        <v>1905</v>
      </c>
      <c r="D2548" s="85">
        <v>2544</v>
      </c>
      <c r="E2548" s="86" t="s">
        <v>3530</v>
      </c>
      <c r="F2548" s="85" t="s">
        <v>243</v>
      </c>
      <c r="G2548" s="86" t="s">
        <v>3507</v>
      </c>
      <c r="H2548" s="85" t="s">
        <v>945</v>
      </c>
      <c r="I2548" s="85">
        <v>1</v>
      </c>
      <c r="J2548" s="88">
        <v>323.02171398177637</v>
      </c>
      <c r="K2548" s="146">
        <v>312.17807059911377</v>
      </c>
      <c r="L2548" s="147">
        <v>1.37484151138895E-6</v>
      </c>
      <c r="M2548" s="147">
        <v>11.662011271234039</v>
      </c>
      <c r="N2548" s="87">
        <v>2696.14623461151</v>
      </c>
      <c r="O2548" s="88">
        <v>313.84302306444602</v>
      </c>
      <c r="P2548" s="89">
        <v>116.40430294006954</v>
      </c>
    </row>
    <row r="2549" spans="1:16">
      <c r="A2549" s="75" t="s">
        <v>13922</v>
      </c>
      <c r="B2549" s="85">
        <v>2545</v>
      </c>
      <c r="C2549" s="85">
        <v>9168</v>
      </c>
      <c r="D2549" s="85">
        <v>2545</v>
      </c>
      <c r="E2549" s="86" t="s">
        <v>13923</v>
      </c>
      <c r="F2549" s="85" t="s">
        <v>232</v>
      </c>
      <c r="G2549" s="86" t="s">
        <v>3507</v>
      </c>
      <c r="H2549" s="85" t="s">
        <v>945</v>
      </c>
      <c r="I2549" s="85">
        <v>1</v>
      </c>
      <c r="J2549" s="88">
        <v>267.38387942700842</v>
      </c>
      <c r="K2549" s="146">
        <v>252.81854668204568</v>
      </c>
      <c r="L2549" s="147">
        <v>1.2028156186080829E-6</v>
      </c>
      <c r="M2549" s="147">
        <v>16.576421809302939</v>
      </c>
      <c r="N2549" s="87">
        <v>1822.5695226865801</v>
      </c>
      <c r="O2549" s="88">
        <v>252.3636161031595</v>
      </c>
      <c r="P2549" s="89">
        <v>138.46583790732984</v>
      </c>
    </row>
    <row r="2550" spans="1:16">
      <c r="A2550" s="75" t="s">
        <v>13924</v>
      </c>
      <c r="B2550" s="85">
        <v>2546</v>
      </c>
      <c r="C2550" s="85">
        <v>9169</v>
      </c>
      <c r="D2550" s="85">
        <v>2546</v>
      </c>
      <c r="E2550" s="86" t="s">
        <v>13923</v>
      </c>
      <c r="F2550" s="85" t="s">
        <v>235</v>
      </c>
      <c r="G2550" s="86" t="s">
        <v>3507</v>
      </c>
      <c r="H2550" s="85" t="s">
        <v>945</v>
      </c>
      <c r="I2550" s="85">
        <v>1</v>
      </c>
      <c r="J2550" s="88">
        <v>315.36858801273428</v>
      </c>
      <c r="K2550" s="146">
        <v>295.26359504067022</v>
      </c>
      <c r="L2550" s="147">
        <v>1.304618102098159E-6</v>
      </c>
      <c r="M2550" s="147">
        <v>13.99941123110395</v>
      </c>
      <c r="N2550" s="87">
        <v>2289.3549453813698</v>
      </c>
      <c r="O2550" s="88">
        <v>303.5490864443388</v>
      </c>
      <c r="P2550" s="89">
        <v>132.5915350333639</v>
      </c>
    </row>
    <row r="2551" spans="1:16">
      <c r="A2551" s="75" t="s">
        <v>13925</v>
      </c>
      <c r="B2551" s="85">
        <v>2547</v>
      </c>
      <c r="C2551" s="85">
        <v>9170</v>
      </c>
      <c r="D2551" s="85">
        <v>2547</v>
      </c>
      <c r="E2551" s="86" t="s">
        <v>13923</v>
      </c>
      <c r="F2551" s="85" t="s">
        <v>38</v>
      </c>
      <c r="G2551" s="86" t="s">
        <v>3507</v>
      </c>
      <c r="H2551" s="85" t="s">
        <v>945</v>
      </c>
      <c r="I2551" s="85">
        <v>1</v>
      </c>
      <c r="J2551" s="88">
        <v>346.50905037876959</v>
      </c>
      <c r="K2551" s="146">
        <v>322.80857827883045</v>
      </c>
      <c r="L2551" s="147">
        <v>1.3895413843194559E-6</v>
      </c>
      <c r="M2551" s="147">
        <v>17.806087732065091</v>
      </c>
      <c r="N2551" s="87">
        <v>2551.1221549806401</v>
      </c>
      <c r="O2551" s="88">
        <v>326.84898303524687</v>
      </c>
      <c r="P2551" s="89">
        <v>128.11969132764921</v>
      </c>
    </row>
    <row r="2552" spans="1:16">
      <c r="A2552" s="75" t="s">
        <v>13926</v>
      </c>
      <c r="B2552" s="85">
        <v>2548</v>
      </c>
      <c r="C2552" s="85">
        <v>9171</v>
      </c>
      <c r="D2552" s="85">
        <v>2548</v>
      </c>
      <c r="E2552" s="86" t="s">
        <v>13923</v>
      </c>
      <c r="F2552" s="85" t="s">
        <v>240</v>
      </c>
      <c r="G2552" s="86" t="s">
        <v>3507</v>
      </c>
      <c r="H2552" s="85" t="s">
        <v>945</v>
      </c>
      <c r="I2552" s="85">
        <v>1</v>
      </c>
      <c r="J2552" s="88">
        <v>362.98032011628851</v>
      </c>
      <c r="K2552" s="146">
        <v>312.05016123186147</v>
      </c>
      <c r="L2552" s="147">
        <v>1.396616951298986E-6</v>
      </c>
      <c r="M2552" s="147">
        <v>15.966494797705989</v>
      </c>
      <c r="N2552" s="87">
        <v>2568.7538474509279</v>
      </c>
      <c r="O2552" s="88">
        <v>350.01726239518831</v>
      </c>
      <c r="P2552" s="89">
        <v>136.25955742802049</v>
      </c>
    </row>
    <row r="2553" spans="1:16">
      <c r="A2553" s="75" t="s">
        <v>13927</v>
      </c>
      <c r="B2553" s="85">
        <v>2549</v>
      </c>
      <c r="C2553" s="85">
        <v>9172</v>
      </c>
      <c r="D2553" s="85">
        <v>2549</v>
      </c>
      <c r="E2553" s="86" t="s">
        <v>13923</v>
      </c>
      <c r="F2553" s="85" t="s">
        <v>243</v>
      </c>
      <c r="G2553" s="86" t="s">
        <v>3507</v>
      </c>
      <c r="H2553" s="85" t="s">
        <v>945</v>
      </c>
      <c r="I2553" s="85">
        <v>1</v>
      </c>
      <c r="J2553" s="88">
        <v>327.63967069859092</v>
      </c>
      <c r="K2553" s="146">
        <v>318.08735213291101</v>
      </c>
      <c r="L2553" s="147">
        <v>1.4013701799916629E-6</v>
      </c>
      <c r="M2553" s="147">
        <v>12.208260073398071</v>
      </c>
      <c r="N2553" s="87">
        <v>2765.217387443347</v>
      </c>
      <c r="O2553" s="88">
        <v>318.04434659456348</v>
      </c>
      <c r="P2553" s="89">
        <v>115.01603745108069</v>
      </c>
    </row>
    <row r="2554" spans="1:16">
      <c r="A2554" s="75" t="s">
        <v>3531</v>
      </c>
      <c r="B2554" s="85">
        <v>2550</v>
      </c>
      <c r="C2554" s="85">
        <v>1906</v>
      </c>
      <c r="D2554" s="85">
        <v>2550</v>
      </c>
      <c r="E2554" s="86" t="s">
        <v>3532</v>
      </c>
      <c r="F2554" s="85" t="s">
        <v>55</v>
      </c>
      <c r="G2554" s="86" t="s">
        <v>3533</v>
      </c>
      <c r="H2554" s="85" t="s">
        <v>945</v>
      </c>
      <c r="I2554" s="85">
        <v>1</v>
      </c>
      <c r="J2554" s="88">
        <v>378.77704598038059</v>
      </c>
      <c r="K2554" s="146">
        <v>327.03402419578572</v>
      </c>
      <c r="L2554" s="147">
        <v>1.4547282664927949E-6</v>
      </c>
      <c r="M2554" s="147">
        <v>15.901743256787871</v>
      </c>
      <c r="N2554" s="87">
        <v>2370.1682138885972</v>
      </c>
      <c r="O2554" s="88">
        <v>359.96375478937591</v>
      </c>
      <c r="P2554" s="89">
        <v>151.8726614761255</v>
      </c>
    </row>
    <row r="2555" spans="1:16">
      <c r="A2555" s="75" t="s">
        <v>3534</v>
      </c>
      <c r="B2555" s="85">
        <v>2551</v>
      </c>
      <c r="C2555" s="85">
        <v>1907</v>
      </c>
      <c r="D2555" s="85">
        <v>2551</v>
      </c>
      <c r="E2555" s="86" t="s">
        <v>3535</v>
      </c>
      <c r="F2555" s="85" t="s">
        <v>243</v>
      </c>
      <c r="G2555" s="86" t="s">
        <v>3533</v>
      </c>
      <c r="H2555" s="85" t="s">
        <v>945</v>
      </c>
      <c r="I2555" s="85">
        <v>1</v>
      </c>
      <c r="J2555" s="88">
        <v>396.70168747004169</v>
      </c>
      <c r="K2555" s="146">
        <v>378.38039580766605</v>
      </c>
      <c r="L2555" s="147">
        <v>1.6685180784155909E-6</v>
      </c>
      <c r="M2555" s="147">
        <v>13.266044195225261</v>
      </c>
      <c r="N2555" s="87">
        <v>3224.6697127974098</v>
      </c>
      <c r="O2555" s="88">
        <v>386.29619311138492</v>
      </c>
      <c r="P2555" s="89">
        <v>119.79403396829498</v>
      </c>
    </row>
    <row r="2556" spans="1:16">
      <c r="A2556" s="75" t="s">
        <v>13928</v>
      </c>
      <c r="B2556" s="85">
        <v>2552</v>
      </c>
      <c r="C2556" s="85">
        <v>9173</v>
      </c>
      <c r="D2556" s="85">
        <v>2552</v>
      </c>
      <c r="E2556" s="86" t="s">
        <v>13929</v>
      </c>
      <c r="F2556" s="85" t="s">
        <v>38</v>
      </c>
      <c r="G2556" s="86" t="s">
        <v>3533</v>
      </c>
      <c r="H2556" s="85" t="s">
        <v>945</v>
      </c>
      <c r="I2556" s="85">
        <v>1</v>
      </c>
      <c r="J2556" s="88">
        <v>399.92394781418511</v>
      </c>
      <c r="K2556" s="146">
        <v>355.08487594772561</v>
      </c>
      <c r="L2556" s="147">
        <v>1.5605210290961059E-6</v>
      </c>
      <c r="M2556" s="147">
        <v>18.539286614448859</v>
      </c>
      <c r="N2556" s="87">
        <v>2674.4922998807019</v>
      </c>
      <c r="O2556" s="88">
        <v>379.12147749127871</v>
      </c>
      <c r="P2556" s="89">
        <v>141.75455936373035</v>
      </c>
    </row>
    <row r="2557" spans="1:16">
      <c r="A2557" s="75" t="s">
        <v>13930</v>
      </c>
      <c r="B2557" s="85">
        <v>2553</v>
      </c>
      <c r="C2557" s="85">
        <v>9174</v>
      </c>
      <c r="D2557" s="85">
        <v>2553</v>
      </c>
      <c r="E2557" s="86" t="s">
        <v>13929</v>
      </c>
      <c r="F2557" s="85" t="s">
        <v>243</v>
      </c>
      <c r="G2557" s="86" t="s">
        <v>3533</v>
      </c>
      <c r="H2557" s="85" t="s">
        <v>945</v>
      </c>
      <c r="I2557" s="85">
        <v>1</v>
      </c>
      <c r="J2557" s="88">
        <v>401.2993007651952</v>
      </c>
      <c r="K2557" s="146">
        <v>384.26364526422202</v>
      </c>
      <c r="L2557" s="147">
        <v>1.6949298806367931E-6</v>
      </c>
      <c r="M2557" s="147">
        <v>13.80988661500092</v>
      </c>
      <c r="N2557" s="87">
        <v>3293.436587422942</v>
      </c>
      <c r="O2557" s="88">
        <v>390.47900860832891</v>
      </c>
      <c r="P2557" s="89">
        <v>118.56278335508262</v>
      </c>
    </row>
    <row r="2558" spans="1:16">
      <c r="A2558" s="75" t="s">
        <v>3536</v>
      </c>
      <c r="B2558" s="85">
        <v>2554</v>
      </c>
      <c r="C2558" s="85">
        <v>1908</v>
      </c>
      <c r="D2558" s="85">
        <v>2554</v>
      </c>
      <c r="E2558" s="86" t="s">
        <v>3537</v>
      </c>
      <c r="F2558" s="85" t="s">
        <v>55</v>
      </c>
      <c r="G2558" s="86" t="s">
        <v>3538</v>
      </c>
      <c r="H2558" s="85" t="s">
        <v>945</v>
      </c>
      <c r="I2558" s="85">
        <v>1</v>
      </c>
      <c r="J2558" s="88">
        <v>424.2694974991976</v>
      </c>
      <c r="K2558" s="146">
        <v>364.53511166636082</v>
      </c>
      <c r="L2558" s="147">
        <v>1.6233309675506599E-6</v>
      </c>
      <c r="M2558" s="147">
        <v>16.711108763190719</v>
      </c>
      <c r="N2558" s="87">
        <v>2531.6609363796001</v>
      </c>
      <c r="O2558" s="88">
        <v>403.73321361770809</v>
      </c>
      <c r="P2558" s="89">
        <v>159.47365139467155</v>
      </c>
    </row>
    <row r="2559" spans="1:16">
      <c r="A2559" s="75" t="s">
        <v>3539</v>
      </c>
      <c r="B2559" s="85">
        <v>2555</v>
      </c>
      <c r="C2559" s="85">
        <v>1909</v>
      </c>
      <c r="D2559" s="85">
        <v>2555</v>
      </c>
      <c r="E2559" s="86" t="s">
        <v>3540</v>
      </c>
      <c r="F2559" s="85" t="s">
        <v>243</v>
      </c>
      <c r="G2559" s="86" t="s">
        <v>3538</v>
      </c>
      <c r="H2559" s="85" t="s">
        <v>945</v>
      </c>
      <c r="I2559" s="85">
        <v>1</v>
      </c>
      <c r="J2559" s="88">
        <v>448.78798807937937</v>
      </c>
      <c r="K2559" s="146">
        <v>425.73357597667797</v>
      </c>
      <c r="L2559" s="147">
        <v>1.8821888478724601E-6</v>
      </c>
      <c r="M2559" s="147">
        <v>13.60798932186087</v>
      </c>
      <c r="N2559" s="87">
        <v>3529.7644177769812</v>
      </c>
      <c r="O2559" s="88">
        <v>438.1421894699896</v>
      </c>
      <c r="P2559" s="89">
        <v>124.12788436060224</v>
      </c>
    </row>
    <row r="2560" spans="1:16">
      <c r="A2560" s="75" t="s">
        <v>3541</v>
      </c>
      <c r="B2560" s="85">
        <v>2556</v>
      </c>
      <c r="C2560" s="85">
        <v>1910</v>
      </c>
      <c r="D2560" s="85">
        <v>2556</v>
      </c>
      <c r="E2560" s="86" t="s">
        <v>3542</v>
      </c>
      <c r="F2560" s="85" t="s">
        <v>509</v>
      </c>
      <c r="G2560" s="86" t="s">
        <v>3538</v>
      </c>
      <c r="H2560" s="85" t="s">
        <v>945</v>
      </c>
      <c r="I2560" s="85">
        <v>1</v>
      </c>
      <c r="J2560" s="88">
        <v>337.00318248695038</v>
      </c>
      <c r="K2560" s="146">
        <v>357.47948504020809</v>
      </c>
      <c r="L2560" s="147">
        <v>1.5132108275389689E-6</v>
      </c>
      <c r="M2560" s="147">
        <v>14.23229745041748</v>
      </c>
      <c r="N2560" s="87">
        <v>2238.1647396282492</v>
      </c>
      <c r="O2560" s="88">
        <v>324.77549514119403</v>
      </c>
      <c r="P2560" s="89">
        <v>145.10794911152877</v>
      </c>
    </row>
    <row r="2561" spans="1:16">
      <c r="A2561" s="75" t="s">
        <v>3544</v>
      </c>
      <c r="B2561" s="85">
        <v>2557</v>
      </c>
      <c r="C2561" s="85">
        <v>1912</v>
      </c>
      <c r="D2561" s="85">
        <v>2557</v>
      </c>
      <c r="E2561" s="86" t="s">
        <v>3542</v>
      </c>
      <c r="F2561" s="85" t="s">
        <v>38</v>
      </c>
      <c r="G2561" s="86" t="s">
        <v>3538</v>
      </c>
      <c r="H2561" s="85" t="s">
        <v>945</v>
      </c>
      <c r="I2561" s="85">
        <v>1</v>
      </c>
      <c r="J2561" s="88">
        <v>364.54985735483558</v>
      </c>
      <c r="K2561" s="146">
        <v>316.02275112539712</v>
      </c>
      <c r="L2561" s="147">
        <v>1.41554007694287E-6</v>
      </c>
      <c r="M2561" s="147">
        <v>15.21583344887131</v>
      </c>
      <c r="N2561" s="87">
        <v>2289.1522564742359</v>
      </c>
      <c r="O2561" s="88">
        <v>346.32287363996329</v>
      </c>
      <c r="P2561" s="89">
        <v>151.28870203390122</v>
      </c>
    </row>
    <row r="2562" spans="1:16">
      <c r="A2562" s="75" t="s">
        <v>3546</v>
      </c>
      <c r="B2562" s="85">
        <v>2558</v>
      </c>
      <c r="C2562" s="85">
        <v>1914</v>
      </c>
      <c r="D2562" s="85">
        <v>2558</v>
      </c>
      <c r="E2562" s="86" t="s">
        <v>3542</v>
      </c>
      <c r="F2562" s="85" t="s">
        <v>3383</v>
      </c>
      <c r="G2562" s="86" t="s">
        <v>3538</v>
      </c>
      <c r="H2562" s="85" t="s">
        <v>945</v>
      </c>
      <c r="I2562" s="85">
        <v>1</v>
      </c>
      <c r="J2562" s="88">
        <v>352.9328894056834</v>
      </c>
      <c r="K2562" s="146">
        <v>292.15722519778808</v>
      </c>
      <c r="L2562" s="147">
        <v>1.3087571108538449E-6</v>
      </c>
      <c r="M2562" s="147">
        <v>14.723978238621431</v>
      </c>
      <c r="N2562" s="87">
        <v>2127.5733462067478</v>
      </c>
      <c r="O2562" s="88">
        <v>340.98542440279658</v>
      </c>
      <c r="P2562" s="89">
        <v>160.26964476253653</v>
      </c>
    </row>
    <row r="2563" spans="1:16">
      <c r="A2563" s="75" t="s">
        <v>13931</v>
      </c>
      <c r="B2563" s="85">
        <v>2559</v>
      </c>
      <c r="C2563" s="85">
        <v>9175</v>
      </c>
      <c r="D2563" s="85">
        <v>2559</v>
      </c>
      <c r="E2563" s="86" t="s">
        <v>13932</v>
      </c>
      <c r="F2563" s="85" t="s">
        <v>38</v>
      </c>
      <c r="G2563" s="86" t="s">
        <v>3538</v>
      </c>
      <c r="H2563" s="85" t="s">
        <v>945</v>
      </c>
      <c r="I2563" s="85">
        <v>1</v>
      </c>
      <c r="J2563" s="88">
        <v>396.29435662275313</v>
      </c>
      <c r="K2563" s="146">
        <v>352.32273516859112</v>
      </c>
      <c r="L2563" s="147">
        <v>1.566268765483764E-6</v>
      </c>
      <c r="M2563" s="147">
        <v>19.12019758680875</v>
      </c>
      <c r="N2563" s="87">
        <v>2727.924647223595</v>
      </c>
      <c r="O2563" s="88">
        <v>375.18884784337109</v>
      </c>
      <c r="P2563" s="89">
        <v>137.5363678850982</v>
      </c>
    </row>
    <row r="2564" spans="1:16">
      <c r="A2564" s="75" t="s">
        <v>13933</v>
      </c>
      <c r="B2564" s="85">
        <v>2560</v>
      </c>
      <c r="C2564" s="85">
        <v>9176</v>
      </c>
      <c r="D2564" s="85">
        <v>2560</v>
      </c>
      <c r="E2564" s="86" t="s">
        <v>13932</v>
      </c>
      <c r="F2564" s="85" t="s">
        <v>318</v>
      </c>
      <c r="G2564" s="86" t="s">
        <v>3538</v>
      </c>
      <c r="H2564" s="85" t="s">
        <v>945</v>
      </c>
      <c r="I2564" s="85">
        <v>1</v>
      </c>
      <c r="J2564" s="88">
        <v>383.26324248213677</v>
      </c>
      <c r="K2564" s="146">
        <v>330.22326286928018</v>
      </c>
      <c r="L2564" s="147">
        <v>1.46343838034626E-6</v>
      </c>
      <c r="M2564" s="147">
        <v>18.930158352103131</v>
      </c>
      <c r="N2564" s="87">
        <v>2594.9338165136191</v>
      </c>
      <c r="O2564" s="88">
        <v>368.42901056187281</v>
      </c>
      <c r="P2564" s="89">
        <v>141.98011842046498</v>
      </c>
    </row>
    <row r="2565" spans="1:16">
      <c r="A2565" s="75" t="s">
        <v>13934</v>
      </c>
      <c r="B2565" s="85">
        <v>2561</v>
      </c>
      <c r="C2565" s="85">
        <v>9177</v>
      </c>
      <c r="D2565" s="85">
        <v>2561</v>
      </c>
      <c r="E2565" s="86" t="s">
        <v>13932</v>
      </c>
      <c r="F2565" s="85" t="s">
        <v>243</v>
      </c>
      <c r="G2565" s="86" t="s">
        <v>3538</v>
      </c>
      <c r="H2565" s="85" t="s">
        <v>945</v>
      </c>
      <c r="I2565" s="85">
        <v>1</v>
      </c>
      <c r="J2565" s="88">
        <v>453.32863979388509</v>
      </c>
      <c r="K2565" s="146">
        <v>431.54393561695855</v>
      </c>
      <c r="L2565" s="147">
        <v>1.9082734242254359E-6</v>
      </c>
      <c r="M2565" s="147">
        <v>14.145093870949051</v>
      </c>
      <c r="N2565" s="87">
        <v>3597.6793134248542</v>
      </c>
      <c r="O2565" s="88">
        <v>442.27318247405151</v>
      </c>
      <c r="P2565" s="89">
        <v>122.93290867357052</v>
      </c>
    </row>
    <row r="2566" spans="1:16">
      <c r="A2566" s="75" t="s">
        <v>3556</v>
      </c>
      <c r="B2566" s="85">
        <v>2562</v>
      </c>
      <c r="C2566" s="85">
        <v>1920</v>
      </c>
      <c r="D2566" s="85">
        <v>2562</v>
      </c>
      <c r="E2566" s="86" t="s">
        <v>3557</v>
      </c>
      <c r="F2566" s="85" t="s">
        <v>232</v>
      </c>
      <c r="G2566" s="86" t="s">
        <v>3558</v>
      </c>
      <c r="H2566" s="85" t="s">
        <v>945</v>
      </c>
      <c r="I2566" s="85">
        <v>1</v>
      </c>
      <c r="J2566" s="88">
        <v>267.38387942700842</v>
      </c>
      <c r="K2566" s="146">
        <v>252.81854668204568</v>
      </c>
      <c r="L2566" s="147">
        <v>1.2028156186080829E-6</v>
      </c>
      <c r="M2566" s="147">
        <v>16.576421809302939</v>
      </c>
      <c r="N2566" s="87">
        <v>1822.5695226865801</v>
      </c>
      <c r="O2566" s="88">
        <v>252.3636161031595</v>
      </c>
      <c r="P2566" s="89">
        <v>138.46583790732984</v>
      </c>
    </row>
    <row r="2567" spans="1:16">
      <c r="A2567" s="75" t="s">
        <v>3559</v>
      </c>
      <c r="B2567" s="85">
        <v>2563</v>
      </c>
      <c r="C2567" s="85">
        <v>1921</v>
      </c>
      <c r="D2567" s="85">
        <v>2563</v>
      </c>
      <c r="E2567" s="86" t="s">
        <v>3557</v>
      </c>
      <c r="F2567" s="85" t="s">
        <v>235</v>
      </c>
      <c r="G2567" s="86" t="s">
        <v>3558</v>
      </c>
      <c r="H2567" s="85" t="s">
        <v>945</v>
      </c>
      <c r="I2567" s="85">
        <v>1</v>
      </c>
      <c r="J2567" s="88">
        <v>315.36858801273428</v>
      </c>
      <c r="K2567" s="146">
        <v>295.26359504067022</v>
      </c>
      <c r="L2567" s="147">
        <v>1.304618102098159E-6</v>
      </c>
      <c r="M2567" s="147">
        <v>13.99941123110395</v>
      </c>
      <c r="N2567" s="87">
        <v>2289.3549453813698</v>
      </c>
      <c r="O2567" s="88">
        <v>303.5490864443388</v>
      </c>
      <c r="P2567" s="89">
        <v>132.5915350333639</v>
      </c>
    </row>
    <row r="2568" spans="1:16">
      <c r="A2568" s="75" t="s">
        <v>3560</v>
      </c>
      <c r="B2568" s="85">
        <v>2564</v>
      </c>
      <c r="C2568" s="85">
        <v>1922</v>
      </c>
      <c r="D2568" s="85">
        <v>2564</v>
      </c>
      <c r="E2568" s="86" t="s">
        <v>3557</v>
      </c>
      <c r="F2568" s="85" t="s">
        <v>38</v>
      </c>
      <c r="G2568" s="86" t="s">
        <v>3558</v>
      </c>
      <c r="H2568" s="85" t="s">
        <v>945</v>
      </c>
      <c r="I2568" s="85">
        <v>1</v>
      </c>
      <c r="J2568" s="88">
        <v>365.0995536594823</v>
      </c>
      <c r="K2568" s="146">
        <v>333.82966241743122</v>
      </c>
      <c r="L2568" s="147">
        <v>1.455530689699215E-6</v>
      </c>
      <c r="M2568" s="147">
        <v>18.296682283443879</v>
      </c>
      <c r="N2568" s="87">
        <v>2617.1316324023151</v>
      </c>
      <c r="O2568" s="88">
        <v>344.89980647878372</v>
      </c>
      <c r="P2568" s="89">
        <v>131.78542577248726</v>
      </c>
    </row>
    <row r="2569" spans="1:16">
      <c r="A2569" s="75" t="s">
        <v>3561</v>
      </c>
      <c r="B2569" s="85">
        <v>2565</v>
      </c>
      <c r="C2569" s="85">
        <v>1923</v>
      </c>
      <c r="D2569" s="85">
        <v>2565</v>
      </c>
      <c r="E2569" s="86" t="s">
        <v>3557</v>
      </c>
      <c r="F2569" s="85" t="s">
        <v>240</v>
      </c>
      <c r="G2569" s="86" t="s">
        <v>3558</v>
      </c>
      <c r="H2569" s="85" t="s">
        <v>945</v>
      </c>
      <c r="I2569" s="85">
        <v>1</v>
      </c>
      <c r="J2569" s="88">
        <v>362.98032011628851</v>
      </c>
      <c r="K2569" s="146">
        <v>312.05016123186147</v>
      </c>
      <c r="L2569" s="147">
        <v>1.396616951298986E-6</v>
      </c>
      <c r="M2569" s="147">
        <v>15.966494797705989</v>
      </c>
      <c r="N2569" s="87">
        <v>2568.7538474509279</v>
      </c>
      <c r="O2569" s="88">
        <v>350.01726239518831</v>
      </c>
      <c r="P2569" s="89">
        <v>136.25955742802049</v>
      </c>
    </row>
    <row r="2570" spans="1:16">
      <c r="A2570" s="75" t="s">
        <v>3562</v>
      </c>
      <c r="B2570" s="85">
        <v>2566</v>
      </c>
      <c r="C2570" s="85">
        <v>1924</v>
      </c>
      <c r="D2570" s="85">
        <v>2566</v>
      </c>
      <c r="E2570" s="86" t="s">
        <v>3557</v>
      </c>
      <c r="F2570" s="85" t="s">
        <v>318</v>
      </c>
      <c r="G2570" s="86" t="s">
        <v>3558</v>
      </c>
      <c r="H2570" s="85" t="s">
        <v>945</v>
      </c>
      <c r="I2570" s="85">
        <v>1</v>
      </c>
      <c r="J2570" s="88">
        <v>383.26324248213677</v>
      </c>
      <c r="K2570" s="146">
        <v>330.22326286928018</v>
      </c>
      <c r="L2570" s="147">
        <v>1.46343838034626E-6</v>
      </c>
      <c r="M2570" s="147">
        <v>18.930158352103131</v>
      </c>
      <c r="N2570" s="87">
        <v>2594.9338165136191</v>
      </c>
      <c r="O2570" s="88">
        <v>368.42901056187281</v>
      </c>
      <c r="P2570" s="89">
        <v>141.98011842046498</v>
      </c>
    </row>
    <row r="2571" spans="1:16">
      <c r="A2571" s="75" t="s">
        <v>3563</v>
      </c>
      <c r="B2571" s="85">
        <v>2567</v>
      </c>
      <c r="C2571" s="85">
        <v>1925</v>
      </c>
      <c r="D2571" s="85">
        <v>2567</v>
      </c>
      <c r="E2571" s="86" t="s">
        <v>3557</v>
      </c>
      <c r="F2571" s="85" t="s">
        <v>243</v>
      </c>
      <c r="G2571" s="86" t="s">
        <v>3558</v>
      </c>
      <c r="H2571" s="85" t="s">
        <v>945</v>
      </c>
      <c r="I2571" s="85">
        <v>1</v>
      </c>
      <c r="J2571" s="88">
        <v>350.08596682761947</v>
      </c>
      <c r="K2571" s="146">
        <v>338.34880028620262</v>
      </c>
      <c r="L2571" s="147">
        <v>1.491892517165921E-6</v>
      </c>
      <c r="M2571" s="147">
        <v>12.554618115903761</v>
      </c>
      <c r="N2571" s="87">
        <v>2913.9238294680358</v>
      </c>
      <c r="O2571" s="88">
        <v>340.22951404312539</v>
      </c>
      <c r="P2571" s="89">
        <v>116.75992028427095</v>
      </c>
    </row>
    <row r="2572" spans="1:16">
      <c r="A2572" s="75" t="s">
        <v>13935</v>
      </c>
      <c r="B2572" s="85">
        <v>2568</v>
      </c>
      <c r="C2572" s="85">
        <v>9178</v>
      </c>
      <c r="D2572" s="85">
        <v>2568</v>
      </c>
      <c r="E2572" s="86" t="s">
        <v>13936</v>
      </c>
      <c r="F2572" s="85" t="s">
        <v>232</v>
      </c>
      <c r="G2572" s="86" t="s">
        <v>3558</v>
      </c>
      <c r="H2572" s="85" t="s">
        <v>945</v>
      </c>
      <c r="I2572" s="85">
        <v>1</v>
      </c>
      <c r="J2572" s="88">
        <v>267.38387942700842</v>
      </c>
      <c r="K2572" s="146">
        <v>252.81854668204568</v>
      </c>
      <c r="L2572" s="147">
        <v>1.2028156186080829E-6</v>
      </c>
      <c r="M2572" s="147">
        <v>16.576421809302939</v>
      </c>
      <c r="N2572" s="87">
        <v>1822.5695226865801</v>
      </c>
      <c r="O2572" s="88">
        <v>252.3636161031595</v>
      </c>
      <c r="P2572" s="89">
        <v>138.46583790732984</v>
      </c>
    </row>
    <row r="2573" spans="1:16">
      <c r="A2573" s="75" t="s">
        <v>13937</v>
      </c>
      <c r="B2573" s="85">
        <v>2569</v>
      </c>
      <c r="C2573" s="85">
        <v>9179</v>
      </c>
      <c r="D2573" s="85">
        <v>2569</v>
      </c>
      <c r="E2573" s="86" t="s">
        <v>13936</v>
      </c>
      <c r="F2573" s="85" t="s">
        <v>235</v>
      </c>
      <c r="G2573" s="86" t="s">
        <v>3558</v>
      </c>
      <c r="H2573" s="85" t="s">
        <v>945</v>
      </c>
      <c r="I2573" s="85">
        <v>1</v>
      </c>
      <c r="J2573" s="88">
        <v>315.36858801273428</v>
      </c>
      <c r="K2573" s="146">
        <v>295.26359504067022</v>
      </c>
      <c r="L2573" s="147">
        <v>1.304618102098159E-6</v>
      </c>
      <c r="M2573" s="147">
        <v>13.99941123110395</v>
      </c>
      <c r="N2573" s="87">
        <v>2289.3549453813698</v>
      </c>
      <c r="O2573" s="88">
        <v>303.5490864443388</v>
      </c>
      <c r="P2573" s="89">
        <v>132.5915350333639</v>
      </c>
    </row>
    <row r="2574" spans="1:16">
      <c r="A2574" s="75" t="s">
        <v>13938</v>
      </c>
      <c r="B2574" s="85">
        <v>2570</v>
      </c>
      <c r="C2574" s="85">
        <v>9180</v>
      </c>
      <c r="D2574" s="85">
        <v>2570</v>
      </c>
      <c r="E2574" s="86" t="s">
        <v>13936</v>
      </c>
      <c r="F2574" s="85" t="s">
        <v>38</v>
      </c>
      <c r="G2574" s="86" t="s">
        <v>3558</v>
      </c>
      <c r="H2574" s="85" t="s">
        <v>945</v>
      </c>
      <c r="I2574" s="85">
        <v>1</v>
      </c>
      <c r="J2574" s="88">
        <v>365.0995536594823</v>
      </c>
      <c r="K2574" s="146">
        <v>333.82966241743117</v>
      </c>
      <c r="L2574" s="147">
        <v>1.455530689699215E-6</v>
      </c>
      <c r="M2574" s="147">
        <v>18.296682283443879</v>
      </c>
      <c r="N2574" s="87">
        <v>2617.1316324023151</v>
      </c>
      <c r="O2574" s="88">
        <v>344.89980647878377</v>
      </c>
      <c r="P2574" s="89">
        <v>131.78542577248729</v>
      </c>
    </row>
    <row r="2575" spans="1:16">
      <c r="A2575" s="75" t="s">
        <v>13939</v>
      </c>
      <c r="B2575" s="85">
        <v>2571</v>
      </c>
      <c r="C2575" s="85">
        <v>9181</v>
      </c>
      <c r="D2575" s="85">
        <v>2571</v>
      </c>
      <c r="E2575" s="86" t="s">
        <v>13936</v>
      </c>
      <c r="F2575" s="85" t="s">
        <v>240</v>
      </c>
      <c r="G2575" s="86" t="s">
        <v>3558</v>
      </c>
      <c r="H2575" s="85" t="s">
        <v>945</v>
      </c>
      <c r="I2575" s="85">
        <v>1</v>
      </c>
      <c r="J2575" s="88">
        <v>362.98032011628851</v>
      </c>
      <c r="K2575" s="146">
        <v>312.05016123186147</v>
      </c>
      <c r="L2575" s="147">
        <v>1.396616951298986E-6</v>
      </c>
      <c r="M2575" s="147">
        <v>15.966494797705989</v>
      </c>
      <c r="N2575" s="87">
        <v>2568.7538474509279</v>
      </c>
      <c r="O2575" s="88">
        <v>350.01726239518831</v>
      </c>
      <c r="P2575" s="89">
        <v>136.25955742802049</v>
      </c>
    </row>
    <row r="2576" spans="1:16">
      <c r="A2576" s="75" t="s">
        <v>13940</v>
      </c>
      <c r="B2576" s="85">
        <v>2572</v>
      </c>
      <c r="C2576" s="85">
        <v>9182</v>
      </c>
      <c r="D2576" s="85">
        <v>2572</v>
      </c>
      <c r="E2576" s="86" t="s">
        <v>13936</v>
      </c>
      <c r="F2576" s="85" t="s">
        <v>318</v>
      </c>
      <c r="G2576" s="86" t="s">
        <v>3558</v>
      </c>
      <c r="H2576" s="85" t="s">
        <v>945</v>
      </c>
      <c r="I2576" s="85">
        <v>1</v>
      </c>
      <c r="J2576" s="88">
        <v>383.26324248213677</v>
      </c>
      <c r="K2576" s="146">
        <v>330.22326286928018</v>
      </c>
      <c r="L2576" s="147">
        <v>1.46343838034626E-6</v>
      </c>
      <c r="M2576" s="147">
        <v>18.930158352103131</v>
      </c>
      <c r="N2576" s="87">
        <v>2594.9338165136191</v>
      </c>
      <c r="O2576" s="88">
        <v>368.42901056187281</v>
      </c>
      <c r="P2576" s="89">
        <v>141.98011842046498</v>
      </c>
    </row>
    <row r="2577" spans="1:16">
      <c r="A2577" s="75" t="s">
        <v>13941</v>
      </c>
      <c r="B2577" s="85">
        <v>2573</v>
      </c>
      <c r="C2577" s="85">
        <v>9183</v>
      </c>
      <c r="D2577" s="85">
        <v>2573</v>
      </c>
      <c r="E2577" s="86" t="s">
        <v>13936</v>
      </c>
      <c r="F2577" s="85" t="s">
        <v>243</v>
      </c>
      <c r="G2577" s="86" t="s">
        <v>3558</v>
      </c>
      <c r="H2577" s="85" t="s">
        <v>945</v>
      </c>
      <c r="I2577" s="85">
        <v>1</v>
      </c>
      <c r="J2577" s="88">
        <v>350.08596682761947</v>
      </c>
      <c r="K2577" s="146">
        <v>338.34880028620262</v>
      </c>
      <c r="L2577" s="147">
        <v>1.491892517165921E-6</v>
      </c>
      <c r="M2577" s="147">
        <v>12.554618115903761</v>
      </c>
      <c r="N2577" s="87">
        <v>2913.9238294680358</v>
      </c>
      <c r="O2577" s="88">
        <v>340.22951404312539</v>
      </c>
      <c r="P2577" s="89">
        <v>116.75992028427095</v>
      </c>
    </row>
    <row r="2578" spans="1:16">
      <c r="A2578" s="75" t="s">
        <v>24056</v>
      </c>
      <c r="B2578" s="85">
        <v>2574</v>
      </c>
      <c r="C2578" s="85">
        <v>14653</v>
      </c>
      <c r="D2578" s="85">
        <v>2574</v>
      </c>
      <c r="E2578" s="86" t="s">
        <v>24057</v>
      </c>
      <c r="F2578" s="85" t="s">
        <v>55</v>
      </c>
      <c r="G2578" s="86" t="s">
        <v>3558</v>
      </c>
      <c r="H2578" s="85" t="s">
        <v>945</v>
      </c>
      <c r="I2578" s="85">
        <v>1</v>
      </c>
      <c r="J2578" s="88">
        <v>363.05265883968178</v>
      </c>
      <c r="K2578" s="146">
        <v>331.30760736228791</v>
      </c>
      <c r="L2578" s="147">
        <v>1.4482116119870619E-6</v>
      </c>
      <c r="M2578" s="147">
        <v>18.147904660471891</v>
      </c>
      <c r="N2578" s="87">
        <v>2599.0449524637829</v>
      </c>
      <c r="O2578" s="88">
        <v>343.38411249528582</v>
      </c>
      <c r="P2578" s="89">
        <v>132.11934336486655</v>
      </c>
    </row>
    <row r="2579" spans="1:16">
      <c r="A2579" s="75" t="s">
        <v>3564</v>
      </c>
      <c r="B2579" s="85">
        <v>2575</v>
      </c>
      <c r="C2579" s="85">
        <v>1926</v>
      </c>
      <c r="D2579" s="85">
        <v>2575</v>
      </c>
      <c r="E2579" s="86" t="s">
        <v>3565</v>
      </c>
      <c r="F2579" s="85" t="s">
        <v>931</v>
      </c>
      <c r="G2579" s="86" t="s">
        <v>3566</v>
      </c>
      <c r="H2579" s="85" t="s">
        <v>945</v>
      </c>
      <c r="I2579" s="85">
        <v>1</v>
      </c>
      <c r="J2579" s="88">
        <v>268.07163781430609</v>
      </c>
      <c r="K2579" s="146">
        <v>234.58281415558517</v>
      </c>
      <c r="L2579" s="147">
        <v>1.0647652747128231E-6</v>
      </c>
      <c r="M2579" s="147">
        <v>14.22793536533189</v>
      </c>
      <c r="N2579" s="87">
        <v>1974.825527437217</v>
      </c>
      <c r="O2579" s="88">
        <v>255.25322334021351</v>
      </c>
      <c r="P2579" s="89">
        <v>129.25355672886317</v>
      </c>
    </row>
    <row r="2580" spans="1:16">
      <c r="A2580" s="75" t="s">
        <v>3567</v>
      </c>
      <c r="B2580" s="85">
        <v>2576</v>
      </c>
      <c r="C2580" s="85">
        <v>1927</v>
      </c>
      <c r="D2580" s="85">
        <v>2576</v>
      </c>
      <c r="E2580" s="86" t="s">
        <v>3565</v>
      </c>
      <c r="F2580" s="85" t="s">
        <v>232</v>
      </c>
      <c r="G2580" s="86" t="s">
        <v>3566</v>
      </c>
      <c r="H2580" s="85" t="s">
        <v>945</v>
      </c>
      <c r="I2580" s="85">
        <v>1</v>
      </c>
      <c r="J2580" s="88">
        <v>183.31224764978001</v>
      </c>
      <c r="K2580" s="146">
        <v>185.15597170201502</v>
      </c>
      <c r="L2580" s="147">
        <v>8.9494917992084127E-7</v>
      </c>
      <c r="M2580" s="147">
        <v>12.61308544273613</v>
      </c>
      <c r="N2580" s="87">
        <v>1392.406862253368</v>
      </c>
      <c r="O2580" s="88">
        <v>172.00120983264691</v>
      </c>
      <c r="P2580" s="89">
        <v>123.52798201115793</v>
      </c>
    </row>
    <row r="2581" spans="1:16">
      <c r="A2581" s="75" t="s">
        <v>3568</v>
      </c>
      <c r="B2581" s="85">
        <v>2577</v>
      </c>
      <c r="C2581" s="85">
        <v>1928</v>
      </c>
      <c r="D2581" s="85">
        <v>2577</v>
      </c>
      <c r="E2581" s="86" t="s">
        <v>3565</v>
      </c>
      <c r="F2581" s="85" t="s">
        <v>32</v>
      </c>
      <c r="G2581" s="86" t="s">
        <v>3566</v>
      </c>
      <c r="H2581" s="85" t="s">
        <v>945</v>
      </c>
      <c r="I2581" s="85">
        <v>1</v>
      </c>
      <c r="J2581" s="88">
        <v>214.26597246268591</v>
      </c>
      <c r="K2581" s="146">
        <v>161.60866049706141</v>
      </c>
      <c r="L2581" s="147">
        <v>7.7175768105055577E-7</v>
      </c>
      <c r="M2581" s="147">
        <v>6.0404353642345887</v>
      </c>
      <c r="N2581" s="87">
        <v>1018.763387587751</v>
      </c>
      <c r="O2581" s="88">
        <v>208.5352960107104</v>
      </c>
      <c r="P2581" s="89">
        <v>204.69453314815777</v>
      </c>
    </row>
    <row r="2582" spans="1:16">
      <c r="A2582" s="75" t="s">
        <v>3569</v>
      </c>
      <c r="B2582" s="85">
        <v>2578</v>
      </c>
      <c r="C2582" s="85">
        <v>1929</v>
      </c>
      <c r="D2582" s="85">
        <v>2578</v>
      </c>
      <c r="E2582" s="86" t="s">
        <v>3565</v>
      </c>
      <c r="F2582" s="85" t="s">
        <v>235</v>
      </c>
      <c r="G2582" s="86" t="s">
        <v>3566</v>
      </c>
      <c r="H2582" s="85" t="s">
        <v>945</v>
      </c>
      <c r="I2582" s="85">
        <v>1</v>
      </c>
      <c r="J2582" s="88">
        <v>259.89156270037392</v>
      </c>
      <c r="K2582" s="146">
        <v>246.37430277750215</v>
      </c>
      <c r="L2582" s="147">
        <v>1.091918942857357E-6</v>
      </c>
      <c r="M2582" s="147">
        <v>12.037988556666241</v>
      </c>
      <c r="N2582" s="87">
        <v>1921.189041398103</v>
      </c>
      <c r="O2582" s="88">
        <v>249.68965185800181</v>
      </c>
      <c r="P2582" s="89">
        <v>129.96620659271287</v>
      </c>
    </row>
    <row r="2583" spans="1:16">
      <c r="A2583" s="75" t="s">
        <v>3570</v>
      </c>
      <c r="B2583" s="85">
        <v>2579</v>
      </c>
      <c r="C2583" s="85">
        <v>1930</v>
      </c>
      <c r="D2583" s="85">
        <v>2579</v>
      </c>
      <c r="E2583" s="86" t="s">
        <v>3565</v>
      </c>
      <c r="F2583" s="85" t="s">
        <v>238</v>
      </c>
      <c r="G2583" s="86" t="s">
        <v>3566</v>
      </c>
      <c r="H2583" s="85" t="s">
        <v>945</v>
      </c>
      <c r="I2583" s="85">
        <v>1</v>
      </c>
      <c r="J2583" s="88">
        <v>398.47302111899012</v>
      </c>
      <c r="K2583" s="146">
        <v>383.30788263750139</v>
      </c>
      <c r="L2583" s="147">
        <v>1.7509251283459419E-6</v>
      </c>
      <c r="M2583" s="147">
        <v>23.499253935499748</v>
      </c>
      <c r="N2583" s="87">
        <v>3466.568648754243</v>
      </c>
      <c r="O2583" s="88">
        <v>381.2494636921208</v>
      </c>
      <c r="P2583" s="89">
        <v>109.97891642189974</v>
      </c>
    </row>
    <row r="2584" spans="1:16">
      <c r="A2584" s="75" t="s">
        <v>3571</v>
      </c>
      <c r="B2584" s="85">
        <v>2580</v>
      </c>
      <c r="C2584" s="85">
        <v>1931</v>
      </c>
      <c r="D2584" s="85">
        <v>2580</v>
      </c>
      <c r="E2584" s="86" t="s">
        <v>3565</v>
      </c>
      <c r="F2584" s="85" t="s">
        <v>240</v>
      </c>
      <c r="G2584" s="86" t="s">
        <v>3566</v>
      </c>
      <c r="H2584" s="85" t="s">
        <v>945</v>
      </c>
      <c r="I2584" s="85">
        <v>1</v>
      </c>
      <c r="J2584" s="88">
        <v>349.86802500403593</v>
      </c>
      <c r="K2584" s="146">
        <v>292.47546848593544</v>
      </c>
      <c r="L2584" s="147">
        <v>1.331186170041529E-6</v>
      </c>
      <c r="M2584" s="147">
        <v>13.56382707401213</v>
      </c>
      <c r="N2584" s="87">
        <v>2259.3314781260751</v>
      </c>
      <c r="O2584" s="88">
        <v>338.8539899214918</v>
      </c>
      <c r="P2584" s="89">
        <v>149.97975870390766</v>
      </c>
    </row>
    <row r="2585" spans="1:16">
      <c r="A2585" s="75" t="s">
        <v>3572</v>
      </c>
      <c r="B2585" s="85">
        <v>2581</v>
      </c>
      <c r="C2585" s="85">
        <v>1932</v>
      </c>
      <c r="D2585" s="85">
        <v>2581</v>
      </c>
      <c r="E2585" s="86" t="s">
        <v>3565</v>
      </c>
      <c r="F2585" s="85" t="s">
        <v>318</v>
      </c>
      <c r="G2585" s="86" t="s">
        <v>3566</v>
      </c>
      <c r="H2585" s="85" t="s">
        <v>945</v>
      </c>
      <c r="I2585" s="85">
        <v>1</v>
      </c>
      <c r="J2585" s="88">
        <v>290.80424332125779</v>
      </c>
      <c r="K2585" s="146">
        <v>259.43453177184267</v>
      </c>
      <c r="L2585" s="147">
        <v>1.1416582725499591E-6</v>
      </c>
      <c r="M2585" s="147">
        <v>15.49485736768119</v>
      </c>
      <c r="N2585" s="87">
        <v>2075.285140242996</v>
      </c>
      <c r="O2585" s="88">
        <v>278.82691628295129</v>
      </c>
      <c r="P2585" s="89">
        <v>134.3559546956055</v>
      </c>
    </row>
    <row r="2586" spans="1:16">
      <c r="A2586" s="75" t="s">
        <v>3573</v>
      </c>
      <c r="B2586" s="85">
        <v>2582</v>
      </c>
      <c r="C2586" s="85">
        <v>1933</v>
      </c>
      <c r="D2586" s="85">
        <v>2582</v>
      </c>
      <c r="E2586" s="86" t="s">
        <v>3565</v>
      </c>
      <c r="F2586" s="85" t="s">
        <v>38</v>
      </c>
      <c r="G2586" s="86" t="s">
        <v>3566</v>
      </c>
      <c r="H2586" s="85" t="s">
        <v>945</v>
      </c>
      <c r="I2586" s="85">
        <v>1</v>
      </c>
      <c r="J2586" s="88">
        <v>307.92297268172422</v>
      </c>
      <c r="K2586" s="146">
        <v>285.83526065726721</v>
      </c>
      <c r="L2586" s="147">
        <v>1.2512029140163549E-6</v>
      </c>
      <c r="M2586" s="147">
        <v>16.235468474328059</v>
      </c>
      <c r="N2586" s="87">
        <v>2268.9688757333129</v>
      </c>
      <c r="O2586" s="88">
        <v>290.61601365943011</v>
      </c>
      <c r="P2586" s="89">
        <v>128.08285594728807</v>
      </c>
    </row>
    <row r="2587" spans="1:16">
      <c r="A2587" s="75" t="s">
        <v>3574</v>
      </c>
      <c r="B2587" s="85">
        <v>2583</v>
      </c>
      <c r="C2587" s="85">
        <v>1934</v>
      </c>
      <c r="D2587" s="85">
        <v>2583</v>
      </c>
      <c r="E2587" s="86" t="s">
        <v>3565</v>
      </c>
      <c r="F2587" s="85" t="s">
        <v>243</v>
      </c>
      <c r="G2587" s="86" t="s">
        <v>3566</v>
      </c>
      <c r="H2587" s="85" t="s">
        <v>945</v>
      </c>
      <c r="I2587" s="85">
        <v>1</v>
      </c>
      <c r="J2587" s="88">
        <v>295.97687507016133</v>
      </c>
      <c r="K2587" s="146">
        <v>290.34057908190755</v>
      </c>
      <c r="L2587" s="147">
        <v>1.283409855774021E-6</v>
      </c>
      <c r="M2587" s="147">
        <v>10.884925574962059</v>
      </c>
      <c r="N2587" s="87">
        <v>2482.296114687269</v>
      </c>
      <c r="O2587" s="88">
        <v>287.41414940961897</v>
      </c>
      <c r="P2587" s="89">
        <v>115.78560176968601</v>
      </c>
    </row>
    <row r="2588" spans="1:16">
      <c r="A2588" s="75" t="s">
        <v>13942</v>
      </c>
      <c r="B2588" s="85">
        <v>2584</v>
      </c>
      <c r="C2588" s="85">
        <v>9184</v>
      </c>
      <c r="D2588" s="85">
        <v>2584</v>
      </c>
      <c r="E2588" s="86" t="s">
        <v>13943</v>
      </c>
      <c r="F2588" s="85" t="s">
        <v>931</v>
      </c>
      <c r="G2588" s="86" t="s">
        <v>3566</v>
      </c>
      <c r="H2588" s="85" t="s">
        <v>945</v>
      </c>
      <c r="I2588" s="85">
        <v>1</v>
      </c>
      <c r="J2588" s="88">
        <v>268.07163781430609</v>
      </c>
      <c r="K2588" s="146">
        <v>234.58281415558517</v>
      </c>
      <c r="L2588" s="147">
        <v>1.0647652747128231E-6</v>
      </c>
      <c r="M2588" s="147">
        <v>14.22793536533189</v>
      </c>
      <c r="N2588" s="87">
        <v>1974.825527437217</v>
      </c>
      <c r="O2588" s="88">
        <v>255.25322334021351</v>
      </c>
      <c r="P2588" s="89">
        <v>129.25355672886317</v>
      </c>
    </row>
    <row r="2589" spans="1:16">
      <c r="A2589" s="75" t="s">
        <v>13944</v>
      </c>
      <c r="B2589" s="85">
        <v>2585</v>
      </c>
      <c r="C2589" s="85">
        <v>9185</v>
      </c>
      <c r="D2589" s="85">
        <v>2585</v>
      </c>
      <c r="E2589" s="86" t="s">
        <v>13943</v>
      </c>
      <c r="F2589" s="85" t="s">
        <v>232</v>
      </c>
      <c r="G2589" s="86" t="s">
        <v>3566</v>
      </c>
      <c r="H2589" s="85" t="s">
        <v>945</v>
      </c>
      <c r="I2589" s="85">
        <v>1</v>
      </c>
      <c r="J2589" s="88">
        <v>183.31224764977989</v>
      </c>
      <c r="K2589" s="146">
        <v>185.15597170201494</v>
      </c>
      <c r="L2589" s="147">
        <v>8.9494917992084085E-7</v>
      </c>
      <c r="M2589" s="147">
        <v>12.61308544273612</v>
      </c>
      <c r="N2589" s="87">
        <v>1392.4068622533671</v>
      </c>
      <c r="O2589" s="88">
        <v>172.00120983264691</v>
      </c>
      <c r="P2589" s="89">
        <v>123.52798201115802</v>
      </c>
    </row>
    <row r="2590" spans="1:16">
      <c r="A2590" s="75" t="s">
        <v>13945</v>
      </c>
      <c r="B2590" s="85">
        <v>2586</v>
      </c>
      <c r="C2590" s="85">
        <v>9186</v>
      </c>
      <c r="D2590" s="85">
        <v>2586</v>
      </c>
      <c r="E2590" s="86" t="s">
        <v>13943</v>
      </c>
      <c r="F2590" s="85" t="s">
        <v>32</v>
      </c>
      <c r="G2590" s="86" t="s">
        <v>3566</v>
      </c>
      <c r="H2590" s="85" t="s">
        <v>945</v>
      </c>
      <c r="I2590" s="85">
        <v>1</v>
      </c>
      <c r="J2590" s="88">
        <v>214.26597246268591</v>
      </c>
      <c r="K2590" s="146">
        <v>161.60866049706141</v>
      </c>
      <c r="L2590" s="147">
        <v>7.7175768105055577E-7</v>
      </c>
      <c r="M2590" s="147">
        <v>6.0404353642345869</v>
      </c>
      <c r="N2590" s="87">
        <v>1018.763387587751</v>
      </c>
      <c r="O2590" s="88">
        <v>208.5352960107104</v>
      </c>
      <c r="P2590" s="89">
        <v>204.69453314815777</v>
      </c>
    </row>
    <row r="2591" spans="1:16">
      <c r="A2591" s="75" t="s">
        <v>13946</v>
      </c>
      <c r="B2591" s="85">
        <v>2587</v>
      </c>
      <c r="C2591" s="85">
        <v>9187</v>
      </c>
      <c r="D2591" s="85">
        <v>2587</v>
      </c>
      <c r="E2591" s="86" t="s">
        <v>13943</v>
      </c>
      <c r="F2591" s="85" t="s">
        <v>235</v>
      </c>
      <c r="G2591" s="86" t="s">
        <v>3566</v>
      </c>
      <c r="H2591" s="85" t="s">
        <v>945</v>
      </c>
      <c r="I2591" s="85">
        <v>1</v>
      </c>
      <c r="J2591" s="88">
        <v>259.89156270037398</v>
      </c>
      <c r="K2591" s="146">
        <v>246.37430277750215</v>
      </c>
      <c r="L2591" s="147">
        <v>1.091918942857357E-6</v>
      </c>
      <c r="M2591" s="147">
        <v>12.037988556666241</v>
      </c>
      <c r="N2591" s="87">
        <v>1921.189041398103</v>
      </c>
      <c r="O2591" s="88">
        <v>249.68965185800181</v>
      </c>
      <c r="P2591" s="89">
        <v>129.96620659271287</v>
      </c>
    </row>
    <row r="2592" spans="1:16">
      <c r="A2592" s="75" t="s">
        <v>13947</v>
      </c>
      <c r="B2592" s="85">
        <v>2588</v>
      </c>
      <c r="C2592" s="85">
        <v>9188</v>
      </c>
      <c r="D2592" s="85">
        <v>2588</v>
      </c>
      <c r="E2592" s="86" t="s">
        <v>13943</v>
      </c>
      <c r="F2592" s="85" t="s">
        <v>238</v>
      </c>
      <c r="G2592" s="86" t="s">
        <v>3566</v>
      </c>
      <c r="H2592" s="85" t="s">
        <v>945</v>
      </c>
      <c r="I2592" s="85">
        <v>1</v>
      </c>
      <c r="J2592" s="88">
        <v>398.47302111899012</v>
      </c>
      <c r="K2592" s="146">
        <v>383.30788263750145</v>
      </c>
      <c r="L2592" s="147">
        <v>1.7509251283459419E-6</v>
      </c>
      <c r="M2592" s="147">
        <v>23.499253935499748</v>
      </c>
      <c r="N2592" s="87">
        <v>3466.568648754243</v>
      </c>
      <c r="O2592" s="88">
        <v>381.2494636921208</v>
      </c>
      <c r="P2592" s="89">
        <v>109.97891642189974</v>
      </c>
    </row>
    <row r="2593" spans="1:16">
      <c r="A2593" s="75" t="s">
        <v>13948</v>
      </c>
      <c r="B2593" s="85">
        <v>2589</v>
      </c>
      <c r="C2593" s="85">
        <v>9189</v>
      </c>
      <c r="D2593" s="85">
        <v>2589</v>
      </c>
      <c r="E2593" s="86" t="s">
        <v>13943</v>
      </c>
      <c r="F2593" s="85" t="s">
        <v>240</v>
      </c>
      <c r="G2593" s="86" t="s">
        <v>3566</v>
      </c>
      <c r="H2593" s="85" t="s">
        <v>945</v>
      </c>
      <c r="I2593" s="85">
        <v>1</v>
      </c>
      <c r="J2593" s="88">
        <v>349.86802500403593</v>
      </c>
      <c r="K2593" s="146">
        <v>292.47546848593538</v>
      </c>
      <c r="L2593" s="147">
        <v>1.331186170041529E-6</v>
      </c>
      <c r="M2593" s="147">
        <v>13.56382707401213</v>
      </c>
      <c r="N2593" s="87">
        <v>2259.3314781260751</v>
      </c>
      <c r="O2593" s="88">
        <v>338.8539899214918</v>
      </c>
      <c r="P2593" s="89">
        <v>149.97975870390766</v>
      </c>
    </row>
    <row r="2594" spans="1:16">
      <c r="A2594" s="75" t="s">
        <v>13949</v>
      </c>
      <c r="B2594" s="85">
        <v>2590</v>
      </c>
      <c r="C2594" s="85">
        <v>9190</v>
      </c>
      <c r="D2594" s="85">
        <v>2590</v>
      </c>
      <c r="E2594" s="86" t="s">
        <v>13943</v>
      </c>
      <c r="F2594" s="85" t="s">
        <v>318</v>
      </c>
      <c r="G2594" s="86" t="s">
        <v>3566</v>
      </c>
      <c r="H2594" s="85" t="s">
        <v>945</v>
      </c>
      <c r="I2594" s="85">
        <v>1</v>
      </c>
      <c r="J2594" s="88">
        <v>290.80424332125779</v>
      </c>
      <c r="K2594" s="146">
        <v>259.43453177184256</v>
      </c>
      <c r="L2594" s="147">
        <v>1.1416582725499591E-6</v>
      </c>
      <c r="M2594" s="147">
        <v>15.49485736768119</v>
      </c>
      <c r="N2594" s="87">
        <v>2075.285140242996</v>
      </c>
      <c r="O2594" s="88">
        <v>278.82691628295129</v>
      </c>
      <c r="P2594" s="89">
        <v>134.3559546956055</v>
      </c>
    </row>
    <row r="2595" spans="1:16">
      <c r="A2595" s="75" t="s">
        <v>13950</v>
      </c>
      <c r="B2595" s="85">
        <v>2591</v>
      </c>
      <c r="C2595" s="85">
        <v>9191</v>
      </c>
      <c r="D2595" s="85">
        <v>2591</v>
      </c>
      <c r="E2595" s="86" t="s">
        <v>13943</v>
      </c>
      <c r="F2595" s="85" t="s">
        <v>38</v>
      </c>
      <c r="G2595" s="86" t="s">
        <v>3566</v>
      </c>
      <c r="H2595" s="85" t="s">
        <v>945</v>
      </c>
      <c r="I2595" s="85">
        <v>1</v>
      </c>
      <c r="J2595" s="88">
        <v>307.92297268172422</v>
      </c>
      <c r="K2595" s="146">
        <v>285.83526065726733</v>
      </c>
      <c r="L2595" s="147">
        <v>1.251202914016356E-6</v>
      </c>
      <c r="M2595" s="147">
        <v>16.235468474328069</v>
      </c>
      <c r="N2595" s="87">
        <v>2268.9688757333138</v>
      </c>
      <c r="O2595" s="88">
        <v>290.61601365943022</v>
      </c>
      <c r="P2595" s="89">
        <v>128.08285594728807</v>
      </c>
    </row>
    <row r="2596" spans="1:16">
      <c r="A2596" s="75" t="s">
        <v>13951</v>
      </c>
      <c r="B2596" s="85">
        <v>2592</v>
      </c>
      <c r="C2596" s="85">
        <v>9192</v>
      </c>
      <c r="D2596" s="85">
        <v>2592</v>
      </c>
      <c r="E2596" s="86" t="s">
        <v>13943</v>
      </c>
      <c r="F2596" s="85" t="s">
        <v>243</v>
      </c>
      <c r="G2596" s="86" t="s">
        <v>3566</v>
      </c>
      <c r="H2596" s="85" t="s">
        <v>945</v>
      </c>
      <c r="I2596" s="85">
        <v>1</v>
      </c>
      <c r="J2596" s="88">
        <v>295.9768750701611</v>
      </c>
      <c r="K2596" s="146">
        <v>290.34057908190749</v>
      </c>
      <c r="L2596" s="147">
        <v>1.283409855774021E-6</v>
      </c>
      <c r="M2596" s="147">
        <v>10.884925574962059</v>
      </c>
      <c r="N2596" s="87">
        <v>2482.2961146872681</v>
      </c>
      <c r="O2596" s="88">
        <v>287.41414940961869</v>
      </c>
      <c r="P2596" s="89">
        <v>115.78560176968594</v>
      </c>
    </row>
    <row r="2597" spans="1:16">
      <c r="A2597" s="75" t="s">
        <v>24058</v>
      </c>
      <c r="B2597" s="85">
        <v>2593</v>
      </c>
      <c r="C2597" s="85">
        <v>14654</v>
      </c>
      <c r="D2597" s="85">
        <v>2593</v>
      </c>
      <c r="E2597" s="86" t="s">
        <v>24059</v>
      </c>
      <c r="F2597" s="85" t="s">
        <v>55</v>
      </c>
      <c r="G2597" s="86" t="s">
        <v>3566</v>
      </c>
      <c r="H2597" s="85" t="s">
        <v>945</v>
      </c>
      <c r="I2597" s="85">
        <v>1</v>
      </c>
      <c r="J2597" s="88">
        <v>305.7623335309649</v>
      </c>
      <c r="K2597" s="146">
        <v>283.4355098795329</v>
      </c>
      <c r="L2597" s="147">
        <v>1.2455988826981461E-6</v>
      </c>
      <c r="M2597" s="147">
        <v>16.163628021871229</v>
      </c>
      <c r="N2597" s="87">
        <v>2256.277153934695</v>
      </c>
      <c r="O2597" s="88">
        <v>289.03292864486428</v>
      </c>
      <c r="P2597" s="89">
        <v>128.10169537054577</v>
      </c>
    </row>
    <row r="2598" spans="1:16">
      <c r="A2598" s="75" t="s">
        <v>13952</v>
      </c>
      <c r="B2598" s="85">
        <v>2594</v>
      </c>
      <c r="C2598" s="85">
        <v>9193</v>
      </c>
      <c r="D2598" s="85">
        <v>2594</v>
      </c>
      <c r="E2598" s="86" t="s">
        <v>13953</v>
      </c>
      <c r="F2598" s="85" t="s">
        <v>32</v>
      </c>
      <c r="G2598" s="86" t="s">
        <v>13954</v>
      </c>
      <c r="H2598" s="85" t="s">
        <v>945</v>
      </c>
      <c r="I2598" s="85">
        <v>-1</v>
      </c>
      <c r="J2598" s="88">
        <v>0.27028977811498872</v>
      </c>
      <c r="K2598" s="146">
        <v>0.86470248066144639</v>
      </c>
      <c r="L2598" s="147">
        <v>1.169976500681437E-9</v>
      </c>
      <c r="M2598" s="147">
        <v>1.5545557819977089E-2</v>
      </c>
      <c r="N2598" s="87">
        <v>2.3324782756861402</v>
      </c>
      <c r="O2598" s="88">
        <v>0.24858433085748449</v>
      </c>
      <c r="P2598" s="89">
        <v>106.57519662615462</v>
      </c>
    </row>
    <row r="2599" spans="1:16">
      <c r="A2599" s="75" t="s">
        <v>13955</v>
      </c>
      <c r="B2599" s="85">
        <v>2595</v>
      </c>
      <c r="C2599" s="85">
        <v>9194</v>
      </c>
      <c r="D2599" s="85">
        <v>2595</v>
      </c>
      <c r="E2599" s="86" t="s">
        <v>13953</v>
      </c>
      <c r="F2599" s="85" t="s">
        <v>38</v>
      </c>
      <c r="G2599" s="86" t="s">
        <v>13954</v>
      </c>
      <c r="H2599" s="85" t="s">
        <v>945</v>
      </c>
      <c r="I2599" s="85">
        <v>-1</v>
      </c>
      <c r="J2599" s="88">
        <v>0.1988204579655061</v>
      </c>
      <c r="K2599" s="146">
        <v>0.63252394858538874</v>
      </c>
      <c r="L2599" s="147">
        <v>8.9273655501015862E-10</v>
      </c>
      <c r="M2599" s="147">
        <v>1.3681108119529731E-2</v>
      </c>
      <c r="N2599" s="87">
        <v>1.9954752014685979</v>
      </c>
      <c r="O2599" s="88">
        <v>0.1685362476504326</v>
      </c>
      <c r="P2599" s="89">
        <v>84.459204266931508</v>
      </c>
    </row>
    <row r="2600" spans="1:16">
      <c r="A2600" s="75" t="s">
        <v>29383</v>
      </c>
      <c r="B2600" s="85">
        <v>2596</v>
      </c>
      <c r="C2600" s="85">
        <v>18703</v>
      </c>
      <c r="D2600" s="85">
        <v>2596</v>
      </c>
      <c r="E2600" s="86" t="s">
        <v>29384</v>
      </c>
      <c r="F2600" s="85" t="s">
        <v>32</v>
      </c>
      <c r="G2600" s="86" t="s">
        <v>13954</v>
      </c>
      <c r="H2600" s="85" t="s">
        <v>945</v>
      </c>
      <c r="I2600" s="85">
        <v>-1</v>
      </c>
      <c r="J2600" s="88">
        <v>0.18103230872860529</v>
      </c>
      <c r="K2600" s="146">
        <v>0.69935267656335354</v>
      </c>
      <c r="L2600" s="147">
        <v>7.8895782494482474E-10</v>
      </c>
      <c r="M2600" s="147">
        <v>6.2637998166816342E-3</v>
      </c>
      <c r="N2600" s="87">
        <v>1.1443705493654379</v>
      </c>
      <c r="O2600" s="88">
        <v>0.16838634999989771</v>
      </c>
      <c r="P2600" s="89">
        <v>147.14320470171941</v>
      </c>
    </row>
    <row r="2601" spans="1:16">
      <c r="A2601" s="75" t="s">
        <v>29385</v>
      </c>
      <c r="B2601" s="85">
        <v>2597</v>
      </c>
      <c r="C2601" s="85">
        <v>18704</v>
      </c>
      <c r="D2601" s="85">
        <v>2597</v>
      </c>
      <c r="E2601" s="86" t="s">
        <v>29384</v>
      </c>
      <c r="F2601" s="85" t="s">
        <v>38</v>
      </c>
      <c r="G2601" s="86" t="s">
        <v>13954</v>
      </c>
      <c r="H2601" s="85" t="s">
        <v>945</v>
      </c>
      <c r="I2601" s="85">
        <v>-1</v>
      </c>
      <c r="J2601" s="88">
        <v>0.27607577399900002</v>
      </c>
      <c r="K2601" s="146">
        <v>1.0026355422978177</v>
      </c>
      <c r="L2601" s="147">
        <v>1.167694737742031E-9</v>
      </c>
      <c r="M2601" s="147">
        <v>1.2062633043628391E-2</v>
      </c>
      <c r="N2601" s="87">
        <v>2.1161764511415928</v>
      </c>
      <c r="O2601" s="88">
        <v>0.2235065021469364</v>
      </c>
      <c r="P2601" s="89">
        <v>105.6180839865048</v>
      </c>
    </row>
    <row r="2602" spans="1:16">
      <c r="A2602" s="75" t="s">
        <v>13956</v>
      </c>
      <c r="B2602" s="85">
        <v>2598</v>
      </c>
      <c r="C2602" s="85">
        <v>9195</v>
      </c>
      <c r="D2602" s="85">
        <v>2598</v>
      </c>
      <c r="E2602" s="86" t="s">
        <v>13957</v>
      </c>
      <c r="F2602" s="85" t="s">
        <v>32</v>
      </c>
      <c r="G2602" s="86" t="s">
        <v>13958</v>
      </c>
      <c r="H2602" s="85" t="s">
        <v>945</v>
      </c>
      <c r="I2602" s="85">
        <v>-1</v>
      </c>
      <c r="J2602" s="88">
        <v>15940.809311845749</v>
      </c>
      <c r="K2602" s="146">
        <v>37942.080650555188</v>
      </c>
      <c r="L2602" s="147">
        <v>9.39407579071701E-5</v>
      </c>
      <c r="M2602" s="147">
        <v>1740.1562164204011</v>
      </c>
      <c r="N2602" s="87">
        <v>247188.8948612551</v>
      </c>
      <c r="O2602" s="88">
        <v>14084.296257109139</v>
      </c>
      <c r="P2602" s="89">
        <v>56.977868140130354</v>
      </c>
    </row>
    <row r="2603" spans="1:16">
      <c r="A2603" s="75" t="s">
        <v>13959</v>
      </c>
      <c r="B2603" s="85">
        <v>2599</v>
      </c>
      <c r="C2603" s="85">
        <v>9196</v>
      </c>
      <c r="D2603" s="85">
        <v>2599</v>
      </c>
      <c r="E2603" s="86" t="s">
        <v>13957</v>
      </c>
      <c r="F2603" s="85" t="s">
        <v>31</v>
      </c>
      <c r="G2603" s="86" t="s">
        <v>13958</v>
      </c>
      <c r="H2603" s="85" t="s">
        <v>945</v>
      </c>
      <c r="I2603" s="85">
        <v>-1</v>
      </c>
      <c r="J2603" s="88">
        <v>25442.069985360409</v>
      </c>
      <c r="K2603" s="146">
        <v>50073.996568751863</v>
      </c>
      <c r="L2603" s="147">
        <v>1.3530082353884539E-4</v>
      </c>
      <c r="M2603" s="147">
        <v>2240.6659968795461</v>
      </c>
      <c r="N2603" s="87">
        <v>338694.9520618532</v>
      </c>
      <c r="O2603" s="88">
        <v>22629.254367307331</v>
      </c>
      <c r="P2603" s="89">
        <v>66.813084250439985</v>
      </c>
    </row>
    <row r="2604" spans="1:16">
      <c r="A2604" s="75" t="s">
        <v>13960</v>
      </c>
      <c r="B2604" s="85">
        <v>2600</v>
      </c>
      <c r="C2604" s="85">
        <v>9197</v>
      </c>
      <c r="D2604" s="85">
        <v>2600</v>
      </c>
      <c r="E2604" s="86" t="s">
        <v>13957</v>
      </c>
      <c r="F2604" s="85" t="s">
        <v>38</v>
      </c>
      <c r="G2604" s="86" t="s">
        <v>13958</v>
      </c>
      <c r="H2604" s="85" t="s">
        <v>945</v>
      </c>
      <c r="I2604" s="85">
        <v>-1</v>
      </c>
      <c r="J2604" s="88">
        <v>25442.069985360409</v>
      </c>
      <c r="K2604" s="146">
        <v>50073.996568751863</v>
      </c>
      <c r="L2604" s="147">
        <v>1.3530082353884539E-4</v>
      </c>
      <c r="M2604" s="147">
        <v>2240.6659968795461</v>
      </c>
      <c r="N2604" s="87">
        <v>338694.9520618532</v>
      </c>
      <c r="O2604" s="88">
        <v>22629.254367307331</v>
      </c>
      <c r="P2604" s="89">
        <v>66.813084250439985</v>
      </c>
    </row>
    <row r="2605" spans="1:16">
      <c r="A2605" s="75" t="s">
        <v>29386</v>
      </c>
      <c r="B2605" s="85">
        <v>2601</v>
      </c>
      <c r="C2605" s="85">
        <v>18705</v>
      </c>
      <c r="D2605" s="85">
        <v>2601</v>
      </c>
      <c r="E2605" s="86" t="s">
        <v>29387</v>
      </c>
      <c r="F2605" s="85" t="s">
        <v>32</v>
      </c>
      <c r="G2605" s="86" t="s">
        <v>13958</v>
      </c>
      <c r="H2605" s="85" t="s">
        <v>945</v>
      </c>
      <c r="I2605" s="85">
        <v>-1</v>
      </c>
      <c r="J2605" s="88">
        <v>15940.809311845749</v>
      </c>
      <c r="K2605" s="146">
        <v>37942.080650555188</v>
      </c>
      <c r="L2605" s="147">
        <v>9.39407579071701E-5</v>
      </c>
      <c r="M2605" s="147">
        <v>1740.1562164204011</v>
      </c>
      <c r="N2605" s="87">
        <v>247188.8948612551</v>
      </c>
      <c r="O2605" s="88">
        <v>14084.296257109139</v>
      </c>
      <c r="P2605" s="89">
        <v>56.977868140130354</v>
      </c>
    </row>
    <row r="2606" spans="1:16">
      <c r="A2606" s="75" t="s">
        <v>29388</v>
      </c>
      <c r="B2606" s="85">
        <v>2602</v>
      </c>
      <c r="C2606" s="85">
        <v>18706</v>
      </c>
      <c r="D2606" s="85">
        <v>2602</v>
      </c>
      <c r="E2606" s="86" t="s">
        <v>29387</v>
      </c>
      <c r="F2606" s="85" t="s">
        <v>31</v>
      </c>
      <c r="G2606" s="86" t="s">
        <v>13958</v>
      </c>
      <c r="H2606" s="85" t="s">
        <v>945</v>
      </c>
      <c r="I2606" s="85">
        <v>-1</v>
      </c>
      <c r="J2606" s="88">
        <v>25442.069985360409</v>
      </c>
      <c r="K2606" s="146">
        <v>50073.996568751863</v>
      </c>
      <c r="L2606" s="147">
        <v>1.3530082353884539E-4</v>
      </c>
      <c r="M2606" s="147">
        <v>2240.6659968795461</v>
      </c>
      <c r="N2606" s="87">
        <v>338694.9520618532</v>
      </c>
      <c r="O2606" s="88">
        <v>22629.254367307331</v>
      </c>
      <c r="P2606" s="89">
        <v>66.813084250439985</v>
      </c>
    </row>
    <row r="2607" spans="1:16">
      <c r="A2607" s="75" t="s">
        <v>29389</v>
      </c>
      <c r="B2607" s="85">
        <v>2603</v>
      </c>
      <c r="C2607" s="85">
        <v>18707</v>
      </c>
      <c r="D2607" s="85">
        <v>2603</v>
      </c>
      <c r="E2607" s="86" t="s">
        <v>29387</v>
      </c>
      <c r="F2607" s="85" t="s">
        <v>38</v>
      </c>
      <c r="G2607" s="86" t="s">
        <v>13958</v>
      </c>
      <c r="H2607" s="85" t="s">
        <v>945</v>
      </c>
      <c r="I2607" s="85">
        <v>-1</v>
      </c>
      <c r="J2607" s="88">
        <v>25442.069985360409</v>
      </c>
      <c r="K2607" s="146">
        <v>50073.996568751863</v>
      </c>
      <c r="L2607" s="147">
        <v>1.3530082353884539E-4</v>
      </c>
      <c r="M2607" s="147">
        <v>2240.6659968795461</v>
      </c>
      <c r="N2607" s="87">
        <v>338694.9520618532</v>
      </c>
      <c r="O2607" s="88">
        <v>22629.254367307331</v>
      </c>
      <c r="P2607" s="89">
        <v>66.813084250439985</v>
      </c>
    </row>
    <row r="2608" spans="1:16">
      <c r="A2608" s="75" t="s">
        <v>3575</v>
      </c>
      <c r="B2608" s="85">
        <v>2604</v>
      </c>
      <c r="C2608" s="85">
        <v>1935</v>
      </c>
      <c r="D2608" s="85">
        <v>2604</v>
      </c>
      <c r="E2608" s="86" t="s">
        <v>3576</v>
      </c>
      <c r="F2608" s="85" t="s">
        <v>38</v>
      </c>
      <c r="G2608" s="86" t="s">
        <v>3576</v>
      </c>
      <c r="H2608" s="85" t="s">
        <v>260</v>
      </c>
      <c r="I2608" s="85">
        <v>1</v>
      </c>
      <c r="J2608" s="88">
        <v>4420.9861039148254</v>
      </c>
      <c r="K2608" s="146">
        <v>6143.2961883641483</v>
      </c>
      <c r="L2608" s="147">
        <v>1.9988335154761849E-5</v>
      </c>
      <c r="M2608" s="147">
        <v>278.60523595926719</v>
      </c>
      <c r="N2608" s="87">
        <v>49333.479872492622</v>
      </c>
      <c r="O2608" s="88">
        <v>3988.3030533907349</v>
      </c>
      <c r="P2608" s="89">
        <v>80.843740674667757</v>
      </c>
    </row>
    <row r="2609" spans="1:16">
      <c r="A2609" s="75" t="s">
        <v>3577</v>
      </c>
      <c r="B2609" s="85">
        <v>2605</v>
      </c>
      <c r="C2609" s="85">
        <v>1936</v>
      </c>
      <c r="D2609" s="85">
        <v>2605</v>
      </c>
      <c r="E2609" s="86" t="s">
        <v>3576</v>
      </c>
      <c r="F2609" s="85" t="s">
        <v>11</v>
      </c>
      <c r="G2609" s="86" t="s">
        <v>3576</v>
      </c>
      <c r="H2609" s="85" t="s">
        <v>260</v>
      </c>
      <c r="I2609" s="85">
        <v>1</v>
      </c>
      <c r="J2609" s="88">
        <v>3024.5758616778098</v>
      </c>
      <c r="K2609" s="146">
        <v>4107.4497354988252</v>
      </c>
      <c r="L2609" s="147">
        <v>1.386954346261169E-5</v>
      </c>
      <c r="M2609" s="147">
        <v>234.4670646273876</v>
      </c>
      <c r="N2609" s="87">
        <v>41508.192310292259</v>
      </c>
      <c r="O2609" s="88">
        <v>2777.4468981202599</v>
      </c>
      <c r="P2609" s="89">
        <v>66.913222270861738</v>
      </c>
    </row>
    <row r="2610" spans="1:16">
      <c r="A2610" s="75" t="s">
        <v>13961</v>
      </c>
      <c r="B2610" s="85">
        <v>2606</v>
      </c>
      <c r="C2610" s="85">
        <v>9198</v>
      </c>
      <c r="D2610" s="85">
        <v>2606</v>
      </c>
      <c r="E2610" s="86" t="s">
        <v>13962</v>
      </c>
      <c r="F2610" s="85" t="s">
        <v>55</v>
      </c>
      <c r="G2610" s="86" t="s">
        <v>3576</v>
      </c>
      <c r="H2610" s="85" t="s">
        <v>260</v>
      </c>
      <c r="I2610" s="85">
        <v>1</v>
      </c>
      <c r="J2610" s="88">
        <v>3959.343558080483</v>
      </c>
      <c r="K2610" s="146">
        <v>5470.2609219348715</v>
      </c>
      <c r="L2610" s="147">
        <v>1.7965509420062941E-5</v>
      </c>
      <c r="M2610" s="147">
        <v>264.01349410160259</v>
      </c>
      <c r="N2610" s="87">
        <v>46746.499655050997</v>
      </c>
      <c r="O2610" s="88">
        <v>3588.0032695229438</v>
      </c>
      <c r="P2610" s="89">
        <v>76.754479928964201</v>
      </c>
    </row>
    <row r="2611" spans="1:16">
      <c r="A2611" s="75" t="s">
        <v>3578</v>
      </c>
      <c r="B2611" s="85">
        <v>2607</v>
      </c>
      <c r="C2611" s="85">
        <v>1937</v>
      </c>
      <c r="D2611" s="85">
        <v>2607</v>
      </c>
      <c r="E2611" s="86" t="s">
        <v>3579</v>
      </c>
      <c r="F2611" s="85" t="s">
        <v>55</v>
      </c>
      <c r="G2611" s="86" t="s">
        <v>3580</v>
      </c>
      <c r="H2611" s="85" t="s">
        <v>260</v>
      </c>
      <c r="I2611" s="85">
        <v>1</v>
      </c>
      <c r="J2611" s="88">
        <v>38.880454157656843</v>
      </c>
      <c r="K2611" s="146">
        <v>58.686040211716865</v>
      </c>
      <c r="L2611" s="147">
        <v>1.799547671186263E-7</v>
      </c>
      <c r="M2611" s="147">
        <v>2.3964231126443121</v>
      </c>
      <c r="N2611" s="87">
        <v>533.88900171145519</v>
      </c>
      <c r="O2611" s="88">
        <v>33.049495791441288</v>
      </c>
      <c r="P2611" s="89">
        <v>61.903308900345486</v>
      </c>
    </row>
    <row r="2612" spans="1:16">
      <c r="A2612" s="75" t="s">
        <v>13963</v>
      </c>
      <c r="B2612" s="85">
        <v>2608</v>
      </c>
      <c r="C2612" s="85">
        <v>9199</v>
      </c>
      <c r="D2612" s="85">
        <v>2608</v>
      </c>
      <c r="E2612" s="86" t="s">
        <v>13964</v>
      </c>
      <c r="F2612" s="85" t="s">
        <v>55</v>
      </c>
      <c r="G2612" s="86" t="s">
        <v>3580</v>
      </c>
      <c r="H2612" s="85" t="s">
        <v>260</v>
      </c>
      <c r="I2612" s="85">
        <v>1</v>
      </c>
      <c r="J2612" s="88">
        <v>38.880454157656843</v>
      </c>
      <c r="K2612" s="146">
        <v>58.686040211716865</v>
      </c>
      <c r="L2612" s="147">
        <v>1.799547671186263E-7</v>
      </c>
      <c r="M2612" s="147">
        <v>2.3964231126443121</v>
      </c>
      <c r="N2612" s="87">
        <v>533.88900171145519</v>
      </c>
      <c r="O2612" s="88">
        <v>33.049495791441288</v>
      </c>
      <c r="P2612" s="89">
        <v>61.903308900345486</v>
      </c>
    </row>
    <row r="2613" spans="1:16">
      <c r="A2613" s="75" t="s">
        <v>3581</v>
      </c>
      <c r="B2613" s="85">
        <v>2609</v>
      </c>
      <c r="C2613" s="85">
        <v>1938</v>
      </c>
      <c r="D2613" s="85">
        <v>2609</v>
      </c>
      <c r="E2613" s="86" t="s">
        <v>3582</v>
      </c>
      <c r="F2613" s="85" t="s">
        <v>55</v>
      </c>
      <c r="G2613" s="86" t="s">
        <v>3583</v>
      </c>
      <c r="H2613" s="85" t="s">
        <v>260</v>
      </c>
      <c r="I2613" s="85">
        <v>1</v>
      </c>
      <c r="J2613" s="88">
        <v>87.949897616248165</v>
      </c>
      <c r="K2613" s="146">
        <v>130.74630989187432</v>
      </c>
      <c r="L2613" s="147">
        <v>4.0605732556517681E-7</v>
      </c>
      <c r="M2613" s="147">
        <v>5.4310895698869412</v>
      </c>
      <c r="N2613" s="87">
        <v>1200.34759334249</v>
      </c>
      <c r="O2613" s="88">
        <v>74.649420626277902</v>
      </c>
      <c r="P2613" s="89">
        <v>62.189836544270484</v>
      </c>
    </row>
    <row r="2614" spans="1:16">
      <c r="A2614" s="75" t="s">
        <v>13965</v>
      </c>
      <c r="B2614" s="85">
        <v>2610</v>
      </c>
      <c r="C2614" s="85">
        <v>9200</v>
      </c>
      <c r="D2614" s="85">
        <v>2610</v>
      </c>
      <c r="E2614" s="86" t="s">
        <v>13966</v>
      </c>
      <c r="F2614" s="85" t="s">
        <v>55</v>
      </c>
      <c r="G2614" s="86" t="s">
        <v>3583</v>
      </c>
      <c r="H2614" s="85" t="s">
        <v>260</v>
      </c>
      <c r="I2614" s="85">
        <v>1</v>
      </c>
      <c r="J2614" s="88">
        <v>87.949897616248165</v>
      </c>
      <c r="K2614" s="146">
        <v>130.74630989187432</v>
      </c>
      <c r="L2614" s="147">
        <v>4.0605732556517681E-7</v>
      </c>
      <c r="M2614" s="147">
        <v>5.4310895698869412</v>
      </c>
      <c r="N2614" s="87">
        <v>1200.34759334249</v>
      </c>
      <c r="O2614" s="88">
        <v>74.649420626277902</v>
      </c>
      <c r="P2614" s="89">
        <v>62.189836544270484</v>
      </c>
    </row>
    <row r="2615" spans="1:16">
      <c r="A2615" s="75" t="s">
        <v>3590</v>
      </c>
      <c r="B2615" s="85">
        <v>2611</v>
      </c>
      <c r="C2615" s="85">
        <v>1943</v>
      </c>
      <c r="D2615" s="85">
        <v>2611</v>
      </c>
      <c r="E2615" s="86" t="s">
        <v>3591</v>
      </c>
      <c r="F2615" s="85" t="s">
        <v>55</v>
      </c>
      <c r="G2615" s="86" t="s">
        <v>3592</v>
      </c>
      <c r="H2615" s="85" t="s">
        <v>260</v>
      </c>
      <c r="I2615" s="85">
        <v>1</v>
      </c>
      <c r="J2615" s="88">
        <v>77148066.270843208</v>
      </c>
      <c r="K2615" s="146">
        <v>211519861.23320305</v>
      </c>
      <c r="L2615" s="147">
        <v>0.36983151020852578</v>
      </c>
      <c r="M2615" s="147">
        <v>7719298.5026941625</v>
      </c>
      <c r="N2615" s="87">
        <v>899752360.97934663</v>
      </c>
      <c r="O2615" s="88">
        <v>68744214.715950787</v>
      </c>
      <c r="P2615" s="89">
        <v>76.403483555325494</v>
      </c>
    </row>
    <row r="2616" spans="1:16">
      <c r="A2616" s="75" t="s">
        <v>13967</v>
      </c>
      <c r="B2616" s="85">
        <v>2612</v>
      </c>
      <c r="C2616" s="85">
        <v>9201</v>
      </c>
      <c r="D2616" s="85">
        <v>2612</v>
      </c>
      <c r="E2616" s="86" t="s">
        <v>13968</v>
      </c>
      <c r="F2616" s="85" t="s">
        <v>55</v>
      </c>
      <c r="G2616" s="86" t="s">
        <v>3592</v>
      </c>
      <c r="H2616" s="85" t="s">
        <v>260</v>
      </c>
      <c r="I2616" s="85">
        <v>1</v>
      </c>
      <c r="J2616" s="88">
        <v>77148066.270843208</v>
      </c>
      <c r="K2616" s="146">
        <v>211519861.23320305</v>
      </c>
      <c r="L2616" s="147">
        <v>0.36983151020852578</v>
      </c>
      <c r="M2616" s="147">
        <v>7719298.5026941625</v>
      </c>
      <c r="N2616" s="87">
        <v>899752360.97934663</v>
      </c>
      <c r="O2616" s="88">
        <v>68744214.715950787</v>
      </c>
      <c r="P2616" s="89">
        <v>76.403483555325494</v>
      </c>
    </row>
    <row r="2617" spans="1:16">
      <c r="A2617" s="75" t="s">
        <v>3584</v>
      </c>
      <c r="B2617" s="85">
        <v>2613</v>
      </c>
      <c r="C2617" s="85">
        <v>1939</v>
      </c>
      <c r="D2617" s="85">
        <v>2613</v>
      </c>
      <c r="E2617" s="86" t="s">
        <v>3585</v>
      </c>
      <c r="F2617" s="85" t="s">
        <v>32</v>
      </c>
      <c r="G2617" s="86" t="s">
        <v>3586</v>
      </c>
      <c r="H2617" s="85" t="s">
        <v>260</v>
      </c>
      <c r="I2617" s="85">
        <v>1</v>
      </c>
      <c r="J2617" s="88">
        <v>0.1128955175846188</v>
      </c>
      <c r="K2617" s="146">
        <v>0.12364611274646113</v>
      </c>
      <c r="L2617" s="147">
        <v>4.1893165718788559E-10</v>
      </c>
      <c r="M2617" s="147">
        <v>1.30745371102713E-2</v>
      </c>
      <c r="N2617" s="87">
        <v>1.726323941860348</v>
      </c>
      <c r="O2617" s="88">
        <v>0.1035521110005575</v>
      </c>
      <c r="P2617" s="89">
        <v>59.984171272609515</v>
      </c>
    </row>
    <row r="2618" spans="1:16">
      <c r="A2618" s="75" t="s">
        <v>3587</v>
      </c>
      <c r="B2618" s="85">
        <v>2614</v>
      </c>
      <c r="C2618" s="85">
        <v>1940</v>
      </c>
      <c r="D2618" s="85">
        <v>2614</v>
      </c>
      <c r="E2618" s="86" t="s">
        <v>3585</v>
      </c>
      <c r="F2618" s="85" t="s">
        <v>31</v>
      </c>
      <c r="G2618" s="86" t="s">
        <v>3586</v>
      </c>
      <c r="H2618" s="85" t="s">
        <v>260</v>
      </c>
      <c r="I2618" s="85">
        <v>1</v>
      </c>
      <c r="J2618" s="88">
        <v>9.2149273140622864E-2</v>
      </c>
      <c r="K2618" s="146">
        <v>0.1154595715622769</v>
      </c>
      <c r="L2618" s="147">
        <v>3.6363136142926431E-10</v>
      </c>
      <c r="M2618" s="147">
        <v>1.3161434509639081E-2</v>
      </c>
      <c r="N2618" s="87">
        <v>1.7475436505401869</v>
      </c>
      <c r="O2618" s="88">
        <v>8.1785671698582932E-2</v>
      </c>
      <c r="P2618" s="89">
        <v>46.800359849839509</v>
      </c>
    </row>
    <row r="2619" spans="1:16">
      <c r="A2619" s="75" t="s">
        <v>3588</v>
      </c>
      <c r="B2619" s="85">
        <v>2615</v>
      </c>
      <c r="C2619" s="85">
        <v>1941</v>
      </c>
      <c r="D2619" s="85">
        <v>2615</v>
      </c>
      <c r="E2619" s="86" t="s">
        <v>3585</v>
      </c>
      <c r="F2619" s="85" t="s">
        <v>38</v>
      </c>
      <c r="G2619" s="86" t="s">
        <v>3586</v>
      </c>
      <c r="H2619" s="85" t="s">
        <v>260</v>
      </c>
      <c r="I2619" s="85">
        <v>1</v>
      </c>
      <c r="J2619" s="88">
        <v>7.9299025553243127E-2</v>
      </c>
      <c r="K2619" s="146">
        <v>0.12212217141697021</v>
      </c>
      <c r="L2619" s="147">
        <v>3.375069017830104E-10</v>
      </c>
      <c r="M2619" s="147">
        <v>1.328721903196808E-2</v>
      </c>
      <c r="N2619" s="87">
        <v>1.761028943010378</v>
      </c>
      <c r="O2619" s="88">
        <v>6.6594136202232229E-2</v>
      </c>
      <c r="P2619" s="89">
        <v>37.815469454121164</v>
      </c>
    </row>
    <row r="2620" spans="1:16">
      <c r="A2620" s="75" t="s">
        <v>3589</v>
      </c>
      <c r="B2620" s="85">
        <v>2616</v>
      </c>
      <c r="C2620" s="85">
        <v>1942</v>
      </c>
      <c r="D2620" s="85">
        <v>2616</v>
      </c>
      <c r="E2620" s="86" t="s">
        <v>3585</v>
      </c>
      <c r="F2620" s="85" t="s">
        <v>139</v>
      </c>
      <c r="G2620" s="86" t="s">
        <v>3586</v>
      </c>
      <c r="H2620" s="85" t="s">
        <v>260</v>
      </c>
      <c r="I2620" s="85">
        <v>1</v>
      </c>
      <c r="J2620" s="88">
        <v>7.9006566017453733E-2</v>
      </c>
      <c r="K2620" s="146">
        <v>0.12169786278193495</v>
      </c>
      <c r="L2620" s="147">
        <v>3.351962822964879E-10</v>
      </c>
      <c r="M2620" s="147">
        <v>1.3281013610656169E-2</v>
      </c>
      <c r="N2620" s="87">
        <v>1.7580304458732849</v>
      </c>
      <c r="O2620" s="88">
        <v>6.6608625569450006E-2</v>
      </c>
      <c r="P2620" s="89">
        <v>37.88820934575044</v>
      </c>
    </row>
    <row r="2621" spans="1:16">
      <c r="A2621" s="75" t="s">
        <v>13969</v>
      </c>
      <c r="B2621" s="85">
        <v>2617</v>
      </c>
      <c r="C2621" s="85">
        <v>9202</v>
      </c>
      <c r="D2621" s="85">
        <v>2617</v>
      </c>
      <c r="E2621" s="86" t="s">
        <v>13970</v>
      </c>
      <c r="F2621" s="85" t="s">
        <v>32</v>
      </c>
      <c r="G2621" s="86" t="s">
        <v>3586</v>
      </c>
      <c r="H2621" s="85" t="s">
        <v>260</v>
      </c>
      <c r="I2621" s="85">
        <v>1</v>
      </c>
      <c r="J2621" s="88">
        <v>0.1128955175846188</v>
      </c>
      <c r="K2621" s="146">
        <v>0.12364611274646113</v>
      </c>
      <c r="L2621" s="147">
        <v>4.1893165718788559E-10</v>
      </c>
      <c r="M2621" s="147">
        <v>1.30745371102713E-2</v>
      </c>
      <c r="N2621" s="87">
        <v>1.726323941860348</v>
      </c>
      <c r="O2621" s="88">
        <v>0.1035521110005575</v>
      </c>
      <c r="P2621" s="89">
        <v>59.984171272609515</v>
      </c>
    </row>
    <row r="2622" spans="1:16">
      <c r="A2622" s="75" t="s">
        <v>13971</v>
      </c>
      <c r="B2622" s="85">
        <v>2618</v>
      </c>
      <c r="C2622" s="85">
        <v>9203</v>
      </c>
      <c r="D2622" s="85">
        <v>2618</v>
      </c>
      <c r="E2622" s="86" t="s">
        <v>13970</v>
      </c>
      <c r="F2622" s="85" t="s">
        <v>31</v>
      </c>
      <c r="G2622" s="86" t="s">
        <v>3586</v>
      </c>
      <c r="H2622" s="85" t="s">
        <v>260</v>
      </c>
      <c r="I2622" s="85">
        <v>1</v>
      </c>
      <c r="J2622" s="88">
        <v>9.2149273140622864E-2</v>
      </c>
      <c r="K2622" s="146">
        <v>0.1154595715622769</v>
      </c>
      <c r="L2622" s="147">
        <v>3.6363136142926431E-10</v>
      </c>
      <c r="M2622" s="147">
        <v>1.3161434509639081E-2</v>
      </c>
      <c r="N2622" s="87">
        <v>1.7475436505401869</v>
      </c>
      <c r="O2622" s="88">
        <v>8.1785671698582932E-2</v>
      </c>
      <c r="P2622" s="89">
        <v>46.800359849839509</v>
      </c>
    </row>
    <row r="2623" spans="1:16">
      <c r="A2623" s="75" t="s">
        <v>13972</v>
      </c>
      <c r="B2623" s="85">
        <v>2619</v>
      </c>
      <c r="C2623" s="85">
        <v>9204</v>
      </c>
      <c r="D2623" s="85">
        <v>2619</v>
      </c>
      <c r="E2623" s="86" t="s">
        <v>13970</v>
      </c>
      <c r="F2623" s="85" t="s">
        <v>38</v>
      </c>
      <c r="G2623" s="86" t="s">
        <v>3586</v>
      </c>
      <c r="H2623" s="85" t="s">
        <v>260</v>
      </c>
      <c r="I2623" s="85">
        <v>1</v>
      </c>
      <c r="J2623" s="88">
        <v>7.9299025553243127E-2</v>
      </c>
      <c r="K2623" s="146">
        <v>0.12212217141697021</v>
      </c>
      <c r="L2623" s="147">
        <v>3.375069017830104E-10</v>
      </c>
      <c r="M2623" s="147">
        <v>1.328721903196808E-2</v>
      </c>
      <c r="N2623" s="87">
        <v>1.761028943010378</v>
      </c>
      <c r="O2623" s="88">
        <v>6.6594136202232229E-2</v>
      </c>
      <c r="P2623" s="89">
        <v>37.815469454121164</v>
      </c>
    </row>
    <row r="2624" spans="1:16">
      <c r="A2624" s="75" t="s">
        <v>13973</v>
      </c>
      <c r="B2624" s="85">
        <v>2620</v>
      </c>
      <c r="C2624" s="85">
        <v>9205</v>
      </c>
      <c r="D2624" s="85">
        <v>2620</v>
      </c>
      <c r="E2624" s="86" t="s">
        <v>13970</v>
      </c>
      <c r="F2624" s="85" t="s">
        <v>139</v>
      </c>
      <c r="G2624" s="86" t="s">
        <v>3586</v>
      </c>
      <c r="H2624" s="85" t="s">
        <v>260</v>
      </c>
      <c r="I2624" s="85">
        <v>1</v>
      </c>
      <c r="J2624" s="88">
        <v>7.9006566017453733E-2</v>
      </c>
      <c r="K2624" s="146">
        <v>0.12169786278193495</v>
      </c>
      <c r="L2624" s="147">
        <v>3.351962822964879E-10</v>
      </c>
      <c r="M2624" s="147">
        <v>1.3281013610656169E-2</v>
      </c>
      <c r="N2624" s="87">
        <v>1.7580304458732849</v>
      </c>
      <c r="O2624" s="88">
        <v>6.6608625569450006E-2</v>
      </c>
      <c r="P2624" s="89">
        <v>37.88820934575044</v>
      </c>
    </row>
    <row r="2625" spans="1:16">
      <c r="A2625" s="75" t="s">
        <v>3593</v>
      </c>
      <c r="B2625" s="85">
        <v>2621</v>
      </c>
      <c r="C2625" s="85">
        <v>1944</v>
      </c>
      <c r="D2625" s="85">
        <v>2621</v>
      </c>
      <c r="E2625" s="86" t="s">
        <v>3594</v>
      </c>
      <c r="F2625" s="85" t="s">
        <v>38</v>
      </c>
      <c r="G2625" s="86" t="s">
        <v>3595</v>
      </c>
      <c r="H2625" s="85" t="s">
        <v>1</v>
      </c>
      <c r="I2625" s="85">
        <v>1</v>
      </c>
      <c r="J2625" s="88">
        <v>0.8100669823146921</v>
      </c>
      <c r="K2625" s="146">
        <v>0.91608626904503321</v>
      </c>
      <c r="L2625" s="147">
        <v>3.8779601712907941E-9</v>
      </c>
      <c r="M2625" s="147">
        <v>5.7967560888256303E-2</v>
      </c>
      <c r="N2625" s="87">
        <v>9.0493450545676666</v>
      </c>
      <c r="O2625" s="88">
        <v>0.61226605699382219</v>
      </c>
      <c r="P2625" s="89">
        <v>67.658604385383697</v>
      </c>
    </row>
    <row r="2626" spans="1:16">
      <c r="A2626" s="75" t="s">
        <v>3596</v>
      </c>
      <c r="B2626" s="85">
        <v>2622</v>
      </c>
      <c r="C2626" s="85">
        <v>1945</v>
      </c>
      <c r="D2626" s="85">
        <v>2622</v>
      </c>
      <c r="E2626" s="86" t="s">
        <v>3594</v>
      </c>
      <c r="F2626" s="85" t="s">
        <v>11</v>
      </c>
      <c r="G2626" s="86" t="s">
        <v>3595</v>
      </c>
      <c r="H2626" s="85" t="s">
        <v>1</v>
      </c>
      <c r="I2626" s="85">
        <v>1</v>
      </c>
      <c r="J2626" s="88">
        <v>0.72652656310025276</v>
      </c>
      <c r="K2626" s="146">
        <v>0.75763316781004963</v>
      </c>
      <c r="L2626" s="147">
        <v>3.5126366921667971E-9</v>
      </c>
      <c r="M2626" s="147">
        <v>5.732283748452803E-2</v>
      </c>
      <c r="N2626" s="87">
        <v>9.042628204304517</v>
      </c>
      <c r="O2626" s="88">
        <v>0.56678094997429018</v>
      </c>
      <c r="P2626" s="89">
        <v>62.678785101934004</v>
      </c>
    </row>
    <row r="2627" spans="1:16">
      <c r="A2627" s="75" t="s">
        <v>3597</v>
      </c>
      <c r="B2627" s="85">
        <v>2623</v>
      </c>
      <c r="C2627" s="85">
        <v>1946</v>
      </c>
      <c r="D2627" s="85">
        <v>2623</v>
      </c>
      <c r="E2627" s="86" t="s">
        <v>3598</v>
      </c>
      <c r="F2627" s="85" t="s">
        <v>38</v>
      </c>
      <c r="G2627" s="86" t="s">
        <v>3595</v>
      </c>
      <c r="H2627" s="85" t="s">
        <v>1</v>
      </c>
      <c r="I2627" s="85">
        <v>1</v>
      </c>
      <c r="J2627" s="88">
        <v>0.69232301140200536</v>
      </c>
      <c r="K2627" s="146">
        <v>0.92013600828603659</v>
      </c>
      <c r="L2627" s="147">
        <v>9.566860697902696E-9</v>
      </c>
      <c r="M2627" s="147">
        <v>2.63505660285028E-2</v>
      </c>
      <c r="N2627" s="87">
        <v>7.3580432592520424</v>
      </c>
      <c r="O2627" s="88">
        <v>0.57790650613068917</v>
      </c>
      <c r="P2627" s="89">
        <v>78.540786696792864</v>
      </c>
    </row>
    <row r="2628" spans="1:16">
      <c r="A2628" s="75" t="s">
        <v>3603</v>
      </c>
      <c r="B2628" s="85">
        <v>2624</v>
      </c>
      <c r="C2628" s="85">
        <v>1949</v>
      </c>
      <c r="D2628" s="85">
        <v>2624</v>
      </c>
      <c r="E2628" s="86" t="s">
        <v>3598</v>
      </c>
      <c r="F2628" s="85" t="s">
        <v>11</v>
      </c>
      <c r="G2628" s="86" t="s">
        <v>3595</v>
      </c>
      <c r="H2628" s="85" t="s">
        <v>1</v>
      </c>
      <c r="I2628" s="85">
        <v>1</v>
      </c>
      <c r="J2628" s="88">
        <v>0.61331046318341864</v>
      </c>
      <c r="K2628" s="146">
        <v>0.76826725685361485</v>
      </c>
      <c r="L2628" s="147">
        <v>9.820735611967185E-9</v>
      </c>
      <c r="M2628" s="147">
        <v>3.0393347543115911E-2</v>
      </c>
      <c r="N2628" s="87">
        <v>7.5918231590983281</v>
      </c>
      <c r="O2628" s="88">
        <v>0.51419002789696655</v>
      </c>
      <c r="P2628" s="89">
        <v>67.729452744264961</v>
      </c>
    </row>
    <row r="2629" spans="1:16">
      <c r="A2629" s="75" t="s">
        <v>3606</v>
      </c>
      <c r="B2629" s="85">
        <v>2625</v>
      </c>
      <c r="C2629" s="85">
        <v>1952</v>
      </c>
      <c r="D2629" s="85">
        <v>2625</v>
      </c>
      <c r="E2629" s="86" t="s">
        <v>3607</v>
      </c>
      <c r="F2629" s="85" t="s">
        <v>509</v>
      </c>
      <c r="G2629" s="86" t="s">
        <v>3595</v>
      </c>
      <c r="H2629" s="85" t="s">
        <v>1</v>
      </c>
      <c r="I2629" s="85">
        <v>1</v>
      </c>
      <c r="J2629" s="88">
        <v>0.26611749245070287</v>
      </c>
      <c r="K2629" s="146">
        <v>0.51793000684958701</v>
      </c>
      <c r="L2629" s="147">
        <v>6.1031249615383683E-9</v>
      </c>
      <c r="M2629" s="147">
        <v>2.5255381814415528E-2</v>
      </c>
      <c r="N2629" s="87">
        <v>2.9247549524543359</v>
      </c>
      <c r="O2629" s="88">
        <v>0.21051526923434311</v>
      </c>
      <c r="P2629" s="89">
        <v>71.977062234799277</v>
      </c>
    </row>
    <row r="2630" spans="1:16">
      <c r="A2630" s="75" t="s">
        <v>13974</v>
      </c>
      <c r="B2630" s="85">
        <v>2626</v>
      </c>
      <c r="C2630" s="85">
        <v>9206</v>
      </c>
      <c r="D2630" s="85">
        <v>2626</v>
      </c>
      <c r="E2630" s="86" t="s">
        <v>13975</v>
      </c>
      <c r="F2630" s="85" t="s">
        <v>509</v>
      </c>
      <c r="G2630" s="86" t="s">
        <v>3595</v>
      </c>
      <c r="H2630" s="85" t="s">
        <v>1</v>
      </c>
      <c r="I2630" s="85">
        <v>1</v>
      </c>
      <c r="J2630" s="88">
        <v>0.26611749245070287</v>
      </c>
      <c r="K2630" s="146">
        <v>0.51793000684958701</v>
      </c>
      <c r="L2630" s="147">
        <v>6.1031249615383683E-9</v>
      </c>
      <c r="M2630" s="147">
        <v>2.5255381814415528E-2</v>
      </c>
      <c r="N2630" s="87">
        <v>2.9247549524543359</v>
      </c>
      <c r="O2630" s="88">
        <v>0.21051526923434311</v>
      </c>
      <c r="P2630" s="89">
        <v>71.977062234799277</v>
      </c>
    </row>
    <row r="2631" spans="1:16">
      <c r="A2631" s="75" t="s">
        <v>13976</v>
      </c>
      <c r="B2631" s="85">
        <v>2627</v>
      </c>
      <c r="C2631" s="85">
        <v>9207</v>
      </c>
      <c r="D2631" s="85">
        <v>2627</v>
      </c>
      <c r="E2631" s="86" t="s">
        <v>13975</v>
      </c>
      <c r="F2631" s="85" t="s">
        <v>38</v>
      </c>
      <c r="G2631" s="86" t="s">
        <v>3595</v>
      </c>
      <c r="H2631" s="85" t="s">
        <v>1</v>
      </c>
      <c r="I2631" s="85">
        <v>1</v>
      </c>
      <c r="J2631" s="88">
        <v>0.84783395568926712</v>
      </c>
      <c r="K2631" s="146">
        <v>0.97688541748005664</v>
      </c>
      <c r="L2631" s="147">
        <v>4.634252616025031E-9</v>
      </c>
      <c r="M2631" s="147">
        <v>6.1364040080295092E-2</v>
      </c>
      <c r="N2631" s="87">
        <v>9.6017096880125141</v>
      </c>
      <c r="O2631" s="88">
        <v>0.65302194096372523</v>
      </c>
      <c r="P2631" s="89">
        <v>68.011006600106469</v>
      </c>
    </row>
    <row r="2632" spans="1:16">
      <c r="A2632" s="75" t="s">
        <v>13977</v>
      </c>
      <c r="B2632" s="85">
        <v>2628</v>
      </c>
      <c r="C2632" s="85">
        <v>9208</v>
      </c>
      <c r="D2632" s="85">
        <v>2628</v>
      </c>
      <c r="E2632" s="86" t="s">
        <v>13975</v>
      </c>
      <c r="F2632" s="85" t="s">
        <v>11</v>
      </c>
      <c r="G2632" s="86" t="s">
        <v>3595</v>
      </c>
      <c r="H2632" s="85" t="s">
        <v>1</v>
      </c>
      <c r="I2632" s="85">
        <v>1</v>
      </c>
      <c r="J2632" s="88">
        <v>0.78838965393655291</v>
      </c>
      <c r="K2632" s="146">
        <v>0.84161727789139407</v>
      </c>
      <c r="L2632" s="147">
        <v>4.4491492317090062E-9</v>
      </c>
      <c r="M2632" s="147">
        <v>6.4372896515051375E-2</v>
      </c>
      <c r="N2632" s="87">
        <v>9.9674761284363935</v>
      </c>
      <c r="O2632" s="88">
        <v>0.62670052375296093</v>
      </c>
      <c r="P2632" s="89">
        <v>62.87454473706093</v>
      </c>
    </row>
    <row r="2633" spans="1:16">
      <c r="A2633" s="75" t="s">
        <v>3608</v>
      </c>
      <c r="B2633" s="85">
        <v>2629</v>
      </c>
      <c r="C2633" s="85">
        <v>1953</v>
      </c>
      <c r="D2633" s="85">
        <v>2629</v>
      </c>
      <c r="E2633" s="86" t="s">
        <v>3609</v>
      </c>
      <c r="F2633" s="85" t="s">
        <v>509</v>
      </c>
      <c r="G2633" s="86" t="s">
        <v>3610</v>
      </c>
      <c r="H2633" s="85" t="s">
        <v>1</v>
      </c>
      <c r="I2633" s="85">
        <v>1</v>
      </c>
      <c r="J2633" s="88">
        <v>0.36542628027269719</v>
      </c>
      <c r="K2633" s="146">
        <v>0.618226124840766</v>
      </c>
      <c r="L2633" s="147">
        <v>1.2642461863996449E-8</v>
      </c>
      <c r="M2633" s="147">
        <v>3.4698838105679183E-2</v>
      </c>
      <c r="N2633" s="87">
        <v>4.593591596790966</v>
      </c>
      <c r="O2633" s="88">
        <v>0.30728676284661449</v>
      </c>
      <c r="P2633" s="89">
        <v>66.894663221972493</v>
      </c>
    </row>
    <row r="2634" spans="1:16">
      <c r="A2634" s="75" t="s">
        <v>3614</v>
      </c>
      <c r="B2634" s="85">
        <v>2630</v>
      </c>
      <c r="C2634" s="85">
        <v>1957</v>
      </c>
      <c r="D2634" s="85">
        <v>2630</v>
      </c>
      <c r="E2634" s="86" t="s">
        <v>3609</v>
      </c>
      <c r="F2634" s="85" t="s">
        <v>38</v>
      </c>
      <c r="G2634" s="86" t="s">
        <v>3610</v>
      </c>
      <c r="H2634" s="85" t="s">
        <v>1</v>
      </c>
      <c r="I2634" s="85">
        <v>1</v>
      </c>
      <c r="J2634" s="88">
        <v>0.56874282999107517</v>
      </c>
      <c r="K2634" s="146">
        <v>0.88844813414093649</v>
      </c>
      <c r="L2634" s="147">
        <v>1.348934171282842E-8</v>
      </c>
      <c r="M2634" s="147">
        <v>4.3523056129451787E-2</v>
      </c>
      <c r="N2634" s="87">
        <v>7.0951070755874612</v>
      </c>
      <c r="O2634" s="88">
        <v>0.48256044309094809</v>
      </c>
      <c r="P2634" s="89">
        <v>68.013130450324169</v>
      </c>
    </row>
    <row r="2635" spans="1:16">
      <c r="A2635" s="75" t="s">
        <v>3618</v>
      </c>
      <c r="B2635" s="85">
        <v>2631</v>
      </c>
      <c r="C2635" s="85">
        <v>1961</v>
      </c>
      <c r="D2635" s="85">
        <v>2631</v>
      </c>
      <c r="E2635" s="86" t="s">
        <v>3609</v>
      </c>
      <c r="F2635" s="85" t="s">
        <v>11</v>
      </c>
      <c r="G2635" s="86" t="s">
        <v>3610</v>
      </c>
      <c r="H2635" s="85" t="s">
        <v>1</v>
      </c>
      <c r="I2635" s="85">
        <v>1</v>
      </c>
      <c r="J2635" s="88">
        <v>0.51705626084451173</v>
      </c>
      <c r="K2635" s="146">
        <v>0.75835600149061511</v>
      </c>
      <c r="L2635" s="147">
        <v>1.278835399681921E-8</v>
      </c>
      <c r="M2635" s="147">
        <v>5.1744152615328463E-2</v>
      </c>
      <c r="N2635" s="87">
        <v>7.8267783426318154</v>
      </c>
      <c r="O2635" s="88">
        <v>0.4477282631462432</v>
      </c>
      <c r="P2635" s="89">
        <v>57.204668836410548</v>
      </c>
    </row>
    <row r="2636" spans="1:16">
      <c r="A2636" s="75" t="s">
        <v>3622</v>
      </c>
      <c r="B2636" s="85">
        <v>2632</v>
      </c>
      <c r="C2636" s="85">
        <v>1965</v>
      </c>
      <c r="D2636" s="85">
        <v>2632</v>
      </c>
      <c r="E2636" s="86" t="s">
        <v>3623</v>
      </c>
      <c r="F2636" s="85" t="s">
        <v>509</v>
      </c>
      <c r="G2636" s="86" t="s">
        <v>3610</v>
      </c>
      <c r="H2636" s="85" t="s">
        <v>1</v>
      </c>
      <c r="I2636" s="85">
        <v>1</v>
      </c>
      <c r="J2636" s="88">
        <v>0.4806526489818625</v>
      </c>
      <c r="K2636" s="146">
        <v>0.95933881589567283</v>
      </c>
      <c r="L2636" s="147">
        <v>1.830609425110855E-9</v>
      </c>
      <c r="M2636" s="147">
        <v>4.8430212233128898E-2</v>
      </c>
      <c r="N2636" s="87">
        <v>6.3861251670802117</v>
      </c>
      <c r="O2636" s="88">
        <v>0.38147758865744008</v>
      </c>
      <c r="P2636" s="89">
        <v>59.735376096903956</v>
      </c>
    </row>
    <row r="2637" spans="1:16">
      <c r="A2637" s="75" t="s">
        <v>3624</v>
      </c>
      <c r="B2637" s="85">
        <v>2633</v>
      </c>
      <c r="C2637" s="85">
        <v>1966</v>
      </c>
      <c r="D2637" s="85">
        <v>2633</v>
      </c>
      <c r="E2637" s="86" t="s">
        <v>3623</v>
      </c>
      <c r="F2637" s="85" t="s">
        <v>38</v>
      </c>
      <c r="G2637" s="86" t="s">
        <v>3610</v>
      </c>
      <c r="H2637" s="85" t="s">
        <v>1</v>
      </c>
      <c r="I2637" s="85">
        <v>1</v>
      </c>
      <c r="J2637" s="88">
        <v>0.80771767941195516</v>
      </c>
      <c r="K2637" s="146">
        <v>0.93561455572616814</v>
      </c>
      <c r="L2637" s="147">
        <v>3.8496818248096976E-9</v>
      </c>
      <c r="M2637" s="147">
        <v>5.7604918574472502E-2</v>
      </c>
      <c r="N2637" s="87">
        <v>9.0435341247652818</v>
      </c>
      <c r="O2637" s="88">
        <v>0.61144750547740023</v>
      </c>
      <c r="P2637" s="89">
        <v>67.611566124683563</v>
      </c>
    </row>
    <row r="2638" spans="1:16">
      <c r="A2638" s="75" t="s">
        <v>3625</v>
      </c>
      <c r="B2638" s="85">
        <v>2634</v>
      </c>
      <c r="C2638" s="85">
        <v>1967</v>
      </c>
      <c r="D2638" s="85">
        <v>2634</v>
      </c>
      <c r="E2638" s="86" t="s">
        <v>3623</v>
      </c>
      <c r="F2638" s="85" t="s">
        <v>11</v>
      </c>
      <c r="G2638" s="86" t="s">
        <v>3610</v>
      </c>
      <c r="H2638" s="85" t="s">
        <v>1</v>
      </c>
      <c r="I2638" s="85">
        <v>1</v>
      </c>
      <c r="J2638" s="88">
        <v>0.72652656310025288</v>
      </c>
      <c r="K2638" s="146">
        <v>0.75763316781004963</v>
      </c>
      <c r="L2638" s="147">
        <v>3.5126366921667979E-9</v>
      </c>
      <c r="M2638" s="147">
        <v>5.732283748452803E-2</v>
      </c>
      <c r="N2638" s="87">
        <v>9.042628204304517</v>
      </c>
      <c r="O2638" s="88">
        <v>0.56678094997429029</v>
      </c>
      <c r="P2638" s="89">
        <v>62.678785101934018</v>
      </c>
    </row>
    <row r="2639" spans="1:16">
      <c r="A2639" s="75" t="s">
        <v>13978</v>
      </c>
      <c r="B2639" s="85">
        <v>2635</v>
      </c>
      <c r="C2639" s="85">
        <v>9209</v>
      </c>
      <c r="D2639" s="85">
        <v>2635</v>
      </c>
      <c r="E2639" s="86" t="s">
        <v>13979</v>
      </c>
      <c r="F2639" s="85" t="s">
        <v>509</v>
      </c>
      <c r="G2639" s="86" t="s">
        <v>3610</v>
      </c>
      <c r="H2639" s="85" t="s">
        <v>1</v>
      </c>
      <c r="I2639" s="85">
        <v>1</v>
      </c>
      <c r="J2639" s="88">
        <v>0.43000880144436709</v>
      </c>
      <c r="K2639" s="146">
        <v>0.80941428635944446</v>
      </c>
      <c r="L2639" s="147">
        <v>6.5825929567178384E-9</v>
      </c>
      <c r="M2639" s="147">
        <v>4.239505183033853E-2</v>
      </c>
      <c r="N2639" s="87">
        <v>5.5982777511063144</v>
      </c>
      <c r="O2639" s="88">
        <v>0.34886952408736022</v>
      </c>
      <c r="P2639" s="89">
        <v>62.317294639126771</v>
      </c>
    </row>
    <row r="2640" spans="1:16">
      <c r="A2640" s="75" t="s">
        <v>13980</v>
      </c>
      <c r="B2640" s="85">
        <v>2636</v>
      </c>
      <c r="C2640" s="85">
        <v>9210</v>
      </c>
      <c r="D2640" s="85">
        <v>2636</v>
      </c>
      <c r="E2640" s="86" t="s">
        <v>13979</v>
      </c>
      <c r="F2640" s="85" t="s">
        <v>38</v>
      </c>
      <c r="G2640" s="86" t="s">
        <v>3610</v>
      </c>
      <c r="H2640" s="85" t="s">
        <v>1</v>
      </c>
      <c r="I2640" s="85">
        <v>1</v>
      </c>
      <c r="J2640" s="88">
        <v>0.75694154734952823</v>
      </c>
      <c r="K2640" s="146">
        <v>0.97650375169837988</v>
      </c>
      <c r="L2640" s="147">
        <v>8.0937901963556644E-9</v>
      </c>
      <c r="M2640" s="147">
        <v>5.7985290628635E-2</v>
      </c>
      <c r="N2640" s="87">
        <v>8.9392163105946203</v>
      </c>
      <c r="O2640" s="88">
        <v>0.60184948517434556</v>
      </c>
      <c r="P2640" s="89">
        <v>67.326873437556586</v>
      </c>
    </row>
    <row r="2641" spans="1:16">
      <c r="A2641" s="75" t="s">
        <v>13981</v>
      </c>
      <c r="B2641" s="85">
        <v>2637</v>
      </c>
      <c r="C2641" s="85">
        <v>9211</v>
      </c>
      <c r="D2641" s="85">
        <v>2637</v>
      </c>
      <c r="E2641" s="86" t="s">
        <v>13979</v>
      </c>
      <c r="F2641" s="85" t="s">
        <v>11</v>
      </c>
      <c r="G2641" s="86" t="s">
        <v>3610</v>
      </c>
      <c r="H2641" s="85" t="s">
        <v>1</v>
      </c>
      <c r="I2641" s="85">
        <v>1</v>
      </c>
      <c r="J2641" s="88">
        <v>0.71161369098914784</v>
      </c>
      <c r="K2641" s="146">
        <v>0.84096848293663307</v>
      </c>
      <c r="L2641" s="147">
        <v>7.733436665060335E-9</v>
      </c>
      <c r="M2641" s="147">
        <v>6.4461371443885196E-2</v>
      </c>
      <c r="N2641" s="87">
        <v>9.5926329308810452</v>
      </c>
      <c r="O2641" s="88">
        <v>0.58201619738534238</v>
      </c>
      <c r="P2641" s="89">
        <v>60.673248062238372</v>
      </c>
    </row>
    <row r="2642" spans="1:16">
      <c r="A2642" s="75" t="s">
        <v>3626</v>
      </c>
      <c r="B2642" s="85">
        <v>2638</v>
      </c>
      <c r="C2642" s="85">
        <v>1968</v>
      </c>
      <c r="D2642" s="85">
        <v>2638</v>
      </c>
      <c r="E2642" s="86" t="s">
        <v>3627</v>
      </c>
      <c r="F2642" s="85" t="s">
        <v>139</v>
      </c>
      <c r="G2642" s="86" t="s">
        <v>3628</v>
      </c>
      <c r="H2642" s="85" t="s">
        <v>1</v>
      </c>
      <c r="I2642" s="85">
        <v>1</v>
      </c>
      <c r="J2642" s="88">
        <v>0.91153608703925115</v>
      </c>
      <c r="K2642" s="146">
        <v>1.3228982685133592</v>
      </c>
      <c r="L2642" s="147">
        <v>1.105070126475958E-8</v>
      </c>
      <c r="M2642" s="147">
        <v>7.2166704690435138E-2</v>
      </c>
      <c r="N2642" s="87">
        <v>12.25491851344923</v>
      </c>
      <c r="O2642" s="88">
        <v>0.73043199932406766</v>
      </c>
      <c r="P2642" s="89">
        <v>59.603170638992907</v>
      </c>
    </row>
    <row r="2643" spans="1:16">
      <c r="A2643" s="75" t="s">
        <v>13982</v>
      </c>
      <c r="B2643" s="85">
        <v>2639</v>
      </c>
      <c r="C2643" s="85">
        <v>9212</v>
      </c>
      <c r="D2643" s="85">
        <v>2639</v>
      </c>
      <c r="E2643" s="86" t="s">
        <v>13983</v>
      </c>
      <c r="F2643" s="85" t="s">
        <v>139</v>
      </c>
      <c r="G2643" s="86" t="s">
        <v>3628</v>
      </c>
      <c r="H2643" s="85" t="s">
        <v>1</v>
      </c>
      <c r="I2643" s="85">
        <v>1</v>
      </c>
      <c r="J2643" s="88">
        <v>0.96196010568380708</v>
      </c>
      <c r="K2643" s="146">
        <v>1.3843214635478869</v>
      </c>
      <c r="L2643" s="147">
        <v>1.131266873278429E-8</v>
      </c>
      <c r="M2643" s="147">
        <v>7.8891731245395252E-2</v>
      </c>
      <c r="N2643" s="87">
        <v>12.99160746853468</v>
      </c>
      <c r="O2643" s="88">
        <v>0.77626213711092706</v>
      </c>
      <c r="P2643" s="89">
        <v>59.751046126586942</v>
      </c>
    </row>
    <row r="2644" spans="1:16">
      <c r="A2644" s="75" t="s">
        <v>3632</v>
      </c>
      <c r="B2644" s="85">
        <v>2640</v>
      </c>
      <c r="C2644" s="85">
        <v>1972</v>
      </c>
      <c r="D2644" s="85">
        <v>2640</v>
      </c>
      <c r="E2644" s="86" t="s">
        <v>3633</v>
      </c>
      <c r="F2644" s="85" t="s">
        <v>55</v>
      </c>
      <c r="G2644" s="86" t="s">
        <v>3633</v>
      </c>
      <c r="H2644" s="85" t="s">
        <v>1</v>
      </c>
      <c r="I2644" s="85">
        <v>1</v>
      </c>
      <c r="J2644" s="88">
        <v>3.4428497126450619</v>
      </c>
      <c r="K2644" s="146">
        <v>6.2875336054023681</v>
      </c>
      <c r="L2644" s="147">
        <v>1.5006761595040791E-8</v>
      </c>
      <c r="M2644" s="147">
        <v>0.27229349128254648</v>
      </c>
      <c r="N2644" s="87">
        <v>46.138019336096242</v>
      </c>
      <c r="O2644" s="88">
        <v>3.025719203652034</v>
      </c>
      <c r="P2644" s="89">
        <v>65.579737647837248</v>
      </c>
    </row>
    <row r="2645" spans="1:16">
      <c r="A2645" s="75" t="s">
        <v>13984</v>
      </c>
      <c r="B2645" s="85">
        <v>2641</v>
      </c>
      <c r="C2645" s="85">
        <v>9213</v>
      </c>
      <c r="D2645" s="85">
        <v>2641</v>
      </c>
      <c r="E2645" s="86" t="s">
        <v>13985</v>
      </c>
      <c r="F2645" s="85" t="s">
        <v>55</v>
      </c>
      <c r="G2645" s="86" t="s">
        <v>3633</v>
      </c>
      <c r="H2645" s="85" t="s">
        <v>1</v>
      </c>
      <c r="I2645" s="85">
        <v>1</v>
      </c>
      <c r="J2645" s="88">
        <v>3.4428497126450619</v>
      </c>
      <c r="K2645" s="146">
        <v>6.2875336054023681</v>
      </c>
      <c r="L2645" s="147">
        <v>1.5006761595040791E-8</v>
      </c>
      <c r="M2645" s="147">
        <v>0.27229349128254648</v>
      </c>
      <c r="N2645" s="87">
        <v>46.138019336096242</v>
      </c>
      <c r="O2645" s="88">
        <v>3.025719203652034</v>
      </c>
      <c r="P2645" s="89">
        <v>65.579737647837248</v>
      </c>
    </row>
    <row r="2646" spans="1:16">
      <c r="A2646" s="75" t="s">
        <v>3634</v>
      </c>
      <c r="B2646" s="85">
        <v>2642</v>
      </c>
      <c r="C2646" s="85">
        <v>1973</v>
      </c>
      <c r="D2646" s="85">
        <v>2642</v>
      </c>
      <c r="E2646" s="86" t="s">
        <v>3635</v>
      </c>
      <c r="F2646" s="85" t="s">
        <v>509</v>
      </c>
      <c r="G2646" s="86" t="s">
        <v>3635</v>
      </c>
      <c r="H2646" s="85" t="s">
        <v>1</v>
      </c>
      <c r="I2646" s="85">
        <v>1</v>
      </c>
      <c r="J2646" s="88">
        <v>0.42322941981357531</v>
      </c>
      <c r="K2646" s="146">
        <v>4.3671289818105121</v>
      </c>
      <c r="L2646" s="147">
        <v>8.109854457020158E-9</v>
      </c>
      <c r="M2646" s="147">
        <v>5.085246999191767E-2</v>
      </c>
      <c r="N2646" s="87">
        <v>6.257801473282055</v>
      </c>
      <c r="O2646" s="88">
        <v>0.37733042774540693</v>
      </c>
      <c r="P2646" s="89">
        <v>60.297602817288947</v>
      </c>
    </row>
    <row r="2647" spans="1:16">
      <c r="A2647" s="75" t="s">
        <v>3636</v>
      </c>
      <c r="B2647" s="85">
        <v>2643</v>
      </c>
      <c r="C2647" s="85">
        <v>1974</v>
      </c>
      <c r="D2647" s="85">
        <v>2643</v>
      </c>
      <c r="E2647" s="86" t="s">
        <v>3635</v>
      </c>
      <c r="F2647" s="85" t="s">
        <v>38</v>
      </c>
      <c r="G2647" s="86" t="s">
        <v>3635</v>
      </c>
      <c r="H2647" s="85" t="s">
        <v>1</v>
      </c>
      <c r="I2647" s="85">
        <v>1</v>
      </c>
      <c r="J2647" s="88">
        <v>0.54354377784899532</v>
      </c>
      <c r="K2647" s="146">
        <v>4.571983842598903</v>
      </c>
      <c r="L2647" s="147">
        <v>8.6816012279486295E-9</v>
      </c>
      <c r="M2647" s="147">
        <v>5.2469261437788031E-2</v>
      </c>
      <c r="N2647" s="87">
        <v>7.6610841681846642</v>
      </c>
      <c r="O2647" s="88">
        <v>0.48093298724224531</v>
      </c>
      <c r="P2647" s="89">
        <v>62.776100181680299</v>
      </c>
    </row>
    <row r="2648" spans="1:16">
      <c r="A2648" s="75" t="s">
        <v>3637</v>
      </c>
      <c r="B2648" s="85">
        <v>2644</v>
      </c>
      <c r="C2648" s="85">
        <v>1975</v>
      </c>
      <c r="D2648" s="85">
        <v>2644</v>
      </c>
      <c r="E2648" s="86" t="s">
        <v>3635</v>
      </c>
      <c r="F2648" s="85" t="s">
        <v>11</v>
      </c>
      <c r="G2648" s="86" t="s">
        <v>3635</v>
      </c>
      <c r="H2648" s="85" t="s">
        <v>1</v>
      </c>
      <c r="I2648" s="85">
        <v>1</v>
      </c>
      <c r="J2648" s="88">
        <v>0.44768260765058299</v>
      </c>
      <c r="K2648" s="146">
        <v>4.2984188391698517</v>
      </c>
      <c r="L2648" s="147">
        <v>8.1650678059376041E-9</v>
      </c>
      <c r="M2648" s="147">
        <v>4.9416032330638897E-2</v>
      </c>
      <c r="N2648" s="87">
        <v>7.4493934746487103</v>
      </c>
      <c r="O2648" s="88">
        <v>0.39905052884407438</v>
      </c>
      <c r="P2648" s="89">
        <v>53.568190511361372</v>
      </c>
    </row>
    <row r="2649" spans="1:16">
      <c r="A2649" s="75" t="s">
        <v>13986</v>
      </c>
      <c r="B2649" s="85">
        <v>2645</v>
      </c>
      <c r="C2649" s="85">
        <v>9214</v>
      </c>
      <c r="D2649" s="85">
        <v>2645</v>
      </c>
      <c r="E2649" s="86" t="s">
        <v>13987</v>
      </c>
      <c r="F2649" s="85" t="s">
        <v>55</v>
      </c>
      <c r="G2649" s="86" t="s">
        <v>3635</v>
      </c>
      <c r="H2649" s="85" t="s">
        <v>1</v>
      </c>
      <c r="I2649" s="85">
        <v>1</v>
      </c>
      <c r="J2649" s="88">
        <v>0.51904394579441071</v>
      </c>
      <c r="K2649" s="146">
        <v>4.5026824508601466</v>
      </c>
      <c r="L2649" s="147">
        <v>8.5499276832207792E-9</v>
      </c>
      <c r="M2649" s="147">
        <v>5.1698770987577372E-2</v>
      </c>
      <c r="N2649" s="87">
        <v>7.6019269102562479</v>
      </c>
      <c r="O2649" s="88">
        <v>0.46000208127122749</v>
      </c>
      <c r="P2649" s="89">
        <v>60.511247569429948</v>
      </c>
    </row>
    <row r="2650" spans="1:16">
      <c r="A2650" s="75" t="s">
        <v>3638</v>
      </c>
      <c r="B2650" s="85">
        <v>2646</v>
      </c>
      <c r="C2650" s="85">
        <v>1976</v>
      </c>
      <c r="D2650" s="85">
        <v>2646</v>
      </c>
      <c r="E2650" s="86" t="s">
        <v>3639</v>
      </c>
      <c r="F2650" s="85" t="s">
        <v>509</v>
      </c>
      <c r="G2650" s="86" t="s">
        <v>3639</v>
      </c>
      <c r="H2650" s="85" t="s">
        <v>1</v>
      </c>
      <c r="I2650" s="85">
        <v>1</v>
      </c>
      <c r="J2650" s="88">
        <v>0.48027860419819413</v>
      </c>
      <c r="K2650" s="146">
        <v>5.5555235848095155</v>
      </c>
      <c r="L2650" s="147">
        <v>1.026265557915089E-8</v>
      </c>
      <c r="M2650" s="147">
        <v>6.1285760826427081E-2</v>
      </c>
      <c r="N2650" s="87">
        <v>6.9204142602280214</v>
      </c>
      <c r="O2650" s="88">
        <v>0.42633059384495731</v>
      </c>
      <c r="P2650" s="89">
        <v>61.604779398120904</v>
      </c>
    </row>
    <row r="2651" spans="1:16">
      <c r="A2651" s="75" t="s">
        <v>3640</v>
      </c>
      <c r="B2651" s="85">
        <v>2647</v>
      </c>
      <c r="C2651" s="85">
        <v>1977</v>
      </c>
      <c r="D2651" s="85">
        <v>2647</v>
      </c>
      <c r="E2651" s="86" t="s">
        <v>3639</v>
      </c>
      <c r="F2651" s="85" t="s">
        <v>38</v>
      </c>
      <c r="G2651" s="86" t="s">
        <v>3639</v>
      </c>
      <c r="H2651" s="85" t="s">
        <v>1</v>
      </c>
      <c r="I2651" s="85">
        <v>1</v>
      </c>
      <c r="J2651" s="88">
        <v>0.60059296223361114</v>
      </c>
      <c r="K2651" s="146">
        <v>5.7603784455979001</v>
      </c>
      <c r="L2651" s="147">
        <v>1.0834402350079349E-8</v>
      </c>
      <c r="M2651" s="147">
        <v>6.2902552272297296E-2</v>
      </c>
      <c r="N2651" s="87">
        <v>8.3236969551305968</v>
      </c>
      <c r="O2651" s="88">
        <v>0.52993315334179336</v>
      </c>
      <c r="P2651" s="89">
        <v>63.665599095982323</v>
      </c>
    </row>
    <row r="2652" spans="1:16">
      <c r="A2652" s="75" t="s">
        <v>3641</v>
      </c>
      <c r="B2652" s="85">
        <v>2648</v>
      </c>
      <c r="C2652" s="85">
        <v>1978</v>
      </c>
      <c r="D2652" s="85">
        <v>2648</v>
      </c>
      <c r="E2652" s="86" t="s">
        <v>3639</v>
      </c>
      <c r="F2652" s="85" t="s">
        <v>11</v>
      </c>
      <c r="G2652" s="86" t="s">
        <v>3639</v>
      </c>
      <c r="H2652" s="85" t="s">
        <v>1</v>
      </c>
      <c r="I2652" s="85">
        <v>1</v>
      </c>
      <c r="J2652" s="88">
        <v>0.50917754955500094</v>
      </c>
      <c r="K2652" s="146">
        <v>5.492481802047779</v>
      </c>
      <c r="L2652" s="147">
        <v>1.034053484799961E-8</v>
      </c>
      <c r="M2652" s="147">
        <v>6.0276955728823217E-2</v>
      </c>
      <c r="N2652" s="87">
        <v>8.1695584395101744</v>
      </c>
      <c r="O2652" s="88">
        <v>0.45209944628128679</v>
      </c>
      <c r="P2652" s="89">
        <v>55.339520443946235</v>
      </c>
    </row>
    <row r="2653" spans="1:16">
      <c r="A2653" s="75" t="s">
        <v>13988</v>
      </c>
      <c r="B2653" s="85">
        <v>2649</v>
      </c>
      <c r="C2653" s="85">
        <v>9215</v>
      </c>
      <c r="D2653" s="85">
        <v>2649</v>
      </c>
      <c r="E2653" s="86" t="s">
        <v>13989</v>
      </c>
      <c r="F2653" s="85" t="s">
        <v>55</v>
      </c>
      <c r="G2653" s="86" t="s">
        <v>3639</v>
      </c>
      <c r="H2653" s="85" t="s">
        <v>1</v>
      </c>
      <c r="I2653" s="85">
        <v>1</v>
      </c>
      <c r="J2653" s="88">
        <v>0.57720456955897481</v>
      </c>
      <c r="K2653" s="146">
        <v>5.6924941438288768</v>
      </c>
      <c r="L2653" s="147">
        <v>1.0708395285334291E-8</v>
      </c>
      <c r="M2653" s="147">
        <v>6.2238969963005077E-2</v>
      </c>
      <c r="N2653" s="87">
        <v>8.2789277416810236</v>
      </c>
      <c r="O2653" s="88">
        <v>0.51001443520518985</v>
      </c>
      <c r="P2653" s="89">
        <v>61.603923976468025</v>
      </c>
    </row>
    <row r="2654" spans="1:16">
      <c r="A2654" s="75" t="s">
        <v>3642</v>
      </c>
      <c r="B2654" s="85">
        <v>2650</v>
      </c>
      <c r="C2654" s="85">
        <v>1979</v>
      </c>
      <c r="D2654" s="85">
        <v>2650</v>
      </c>
      <c r="E2654" s="86" t="s">
        <v>3643</v>
      </c>
      <c r="F2654" s="85" t="s">
        <v>38</v>
      </c>
      <c r="G2654" s="86" t="s">
        <v>3644</v>
      </c>
      <c r="H2654" s="85" t="s">
        <v>260</v>
      </c>
      <c r="I2654" s="85">
        <v>1</v>
      </c>
      <c r="J2654" s="88">
        <v>14012.77956225472</v>
      </c>
      <c r="K2654" s="146">
        <v>19798.255271825561</v>
      </c>
      <c r="L2654" s="147">
        <v>6.8219829342727853E-5</v>
      </c>
      <c r="M2654" s="147">
        <v>856.15460735151385</v>
      </c>
      <c r="N2654" s="87">
        <v>162742.945507014</v>
      </c>
      <c r="O2654" s="88">
        <v>12578.287028505059</v>
      </c>
      <c r="P2654" s="89">
        <v>77.289291952522476</v>
      </c>
    </row>
    <row r="2655" spans="1:16">
      <c r="A2655" s="75" t="s">
        <v>3645</v>
      </c>
      <c r="B2655" s="85">
        <v>2651</v>
      </c>
      <c r="C2655" s="85">
        <v>1980</v>
      </c>
      <c r="D2655" s="85">
        <v>2651</v>
      </c>
      <c r="E2655" s="86" t="s">
        <v>3643</v>
      </c>
      <c r="F2655" s="85" t="s">
        <v>11</v>
      </c>
      <c r="G2655" s="86" t="s">
        <v>3644</v>
      </c>
      <c r="H2655" s="85" t="s">
        <v>260</v>
      </c>
      <c r="I2655" s="85">
        <v>1</v>
      </c>
      <c r="J2655" s="88">
        <v>11619.609112785811</v>
      </c>
      <c r="K2655" s="146">
        <v>14707.603700273638</v>
      </c>
      <c r="L2655" s="147">
        <v>5.4042911289511857E-5</v>
      </c>
      <c r="M2655" s="147">
        <v>1017.216983940841</v>
      </c>
      <c r="N2655" s="87">
        <v>163075.92929068621</v>
      </c>
      <c r="O2655" s="88">
        <v>10556.11696574147</v>
      </c>
      <c r="P2655" s="89">
        <v>64.731300392745112</v>
      </c>
    </row>
    <row r="2656" spans="1:16">
      <c r="A2656" s="75" t="s">
        <v>13990</v>
      </c>
      <c r="B2656" s="85">
        <v>2652</v>
      </c>
      <c r="C2656" s="85">
        <v>9216</v>
      </c>
      <c r="D2656" s="85">
        <v>2652</v>
      </c>
      <c r="E2656" s="86" t="s">
        <v>13991</v>
      </c>
      <c r="F2656" s="85" t="s">
        <v>55</v>
      </c>
      <c r="G2656" s="86" t="s">
        <v>3644</v>
      </c>
      <c r="H2656" s="85" t="s">
        <v>260</v>
      </c>
      <c r="I2656" s="85">
        <v>1</v>
      </c>
      <c r="J2656" s="88">
        <v>13221.615715491071</v>
      </c>
      <c r="K2656" s="146">
        <v>18115.324797409696</v>
      </c>
      <c r="L2656" s="147">
        <v>6.3533048664517067E-5</v>
      </c>
      <c r="M2656" s="147">
        <v>909.40059718879081</v>
      </c>
      <c r="N2656" s="87">
        <v>162853.02739911541</v>
      </c>
      <c r="O2656" s="88">
        <v>11909.773072041409</v>
      </c>
      <c r="P2656" s="89">
        <v>73.132033602625555</v>
      </c>
    </row>
    <row r="2657" spans="1:16">
      <c r="A2657" s="75" t="s">
        <v>3646</v>
      </c>
      <c r="B2657" s="85">
        <v>2653</v>
      </c>
      <c r="C2657" s="85">
        <v>1981</v>
      </c>
      <c r="D2657" s="85">
        <v>2653</v>
      </c>
      <c r="E2657" s="86" t="s">
        <v>3647</v>
      </c>
      <c r="F2657" s="85" t="s">
        <v>55</v>
      </c>
      <c r="G2657" s="86" t="s">
        <v>3648</v>
      </c>
      <c r="H2657" s="85" t="s">
        <v>1</v>
      </c>
      <c r="I2657" s="85">
        <v>1</v>
      </c>
      <c r="J2657" s="88">
        <v>41.738710660277178</v>
      </c>
      <c r="K2657" s="146">
        <v>78.907363206208601</v>
      </c>
      <c r="L2657" s="147">
        <v>2.2027353458487779E-7</v>
      </c>
      <c r="M2657" s="147">
        <v>2.5896390029758392</v>
      </c>
      <c r="N2657" s="87">
        <v>583.77251637392408</v>
      </c>
      <c r="O2657" s="88">
        <v>36.655446678259807</v>
      </c>
      <c r="P2657" s="89">
        <v>62.790634451144456</v>
      </c>
    </row>
    <row r="2658" spans="1:16">
      <c r="A2658" s="75" t="s">
        <v>13992</v>
      </c>
      <c r="B2658" s="85">
        <v>2654</v>
      </c>
      <c r="C2658" s="85">
        <v>9217</v>
      </c>
      <c r="D2658" s="85">
        <v>2654</v>
      </c>
      <c r="E2658" s="86" t="s">
        <v>13993</v>
      </c>
      <c r="F2658" s="85" t="s">
        <v>55</v>
      </c>
      <c r="G2658" s="86" t="s">
        <v>3648</v>
      </c>
      <c r="H2658" s="85" t="s">
        <v>1</v>
      </c>
      <c r="I2658" s="85">
        <v>1</v>
      </c>
      <c r="J2658" s="88">
        <v>41.738710660277178</v>
      </c>
      <c r="K2658" s="146">
        <v>78.907363206208601</v>
      </c>
      <c r="L2658" s="147">
        <v>2.2027353458487779E-7</v>
      </c>
      <c r="M2658" s="147">
        <v>2.5896390029758392</v>
      </c>
      <c r="N2658" s="87">
        <v>583.77251637392408</v>
      </c>
      <c r="O2658" s="88">
        <v>36.655446678259807</v>
      </c>
      <c r="P2658" s="89">
        <v>62.790634451144456</v>
      </c>
    </row>
    <row r="2659" spans="1:16">
      <c r="A2659" s="75" t="s">
        <v>3649</v>
      </c>
      <c r="B2659" s="85">
        <v>2655</v>
      </c>
      <c r="C2659" s="85">
        <v>1982</v>
      </c>
      <c r="D2659" s="85">
        <v>2655</v>
      </c>
      <c r="E2659" s="86" t="s">
        <v>3650</v>
      </c>
      <c r="F2659" s="85" t="s">
        <v>55</v>
      </c>
      <c r="G2659" s="86" t="s">
        <v>3651</v>
      </c>
      <c r="H2659" s="85" t="s">
        <v>1</v>
      </c>
      <c r="I2659" s="85">
        <v>1</v>
      </c>
      <c r="J2659" s="88">
        <v>40.510068114436208</v>
      </c>
      <c r="K2659" s="146">
        <v>106.4962293917136</v>
      </c>
      <c r="L2659" s="147">
        <v>2.4952551589907928E-7</v>
      </c>
      <c r="M2659" s="147">
        <v>2.2279443651991651</v>
      </c>
      <c r="N2659" s="87">
        <v>488.82331111117401</v>
      </c>
      <c r="O2659" s="88">
        <v>35.185591302978636</v>
      </c>
      <c r="P2659" s="89">
        <v>71.980182825152369</v>
      </c>
    </row>
    <row r="2660" spans="1:16">
      <c r="A2660" s="75" t="s">
        <v>13994</v>
      </c>
      <c r="B2660" s="85">
        <v>2656</v>
      </c>
      <c r="C2660" s="85">
        <v>9218</v>
      </c>
      <c r="D2660" s="85">
        <v>2656</v>
      </c>
      <c r="E2660" s="86" t="s">
        <v>13995</v>
      </c>
      <c r="F2660" s="85" t="s">
        <v>55</v>
      </c>
      <c r="G2660" s="86" t="s">
        <v>3651</v>
      </c>
      <c r="H2660" s="85" t="s">
        <v>1</v>
      </c>
      <c r="I2660" s="85">
        <v>1</v>
      </c>
      <c r="J2660" s="88">
        <v>40.510068114436208</v>
      </c>
      <c r="K2660" s="146">
        <v>106.4962293917136</v>
      </c>
      <c r="L2660" s="147">
        <v>2.4952551589907928E-7</v>
      </c>
      <c r="M2660" s="147">
        <v>2.2279443651991651</v>
      </c>
      <c r="N2660" s="87">
        <v>488.82331111117401</v>
      </c>
      <c r="O2660" s="88">
        <v>35.185591302978636</v>
      </c>
      <c r="P2660" s="89">
        <v>71.980182825152369</v>
      </c>
    </row>
    <row r="2661" spans="1:16">
      <c r="A2661" s="75" t="s">
        <v>3652</v>
      </c>
      <c r="B2661" s="85">
        <v>2657</v>
      </c>
      <c r="C2661" s="85">
        <v>1983</v>
      </c>
      <c r="D2661" s="85">
        <v>2657</v>
      </c>
      <c r="E2661" s="86" t="s">
        <v>3653</v>
      </c>
      <c r="F2661" s="85" t="s">
        <v>38</v>
      </c>
      <c r="G2661" s="86" t="s">
        <v>3654</v>
      </c>
      <c r="H2661" s="85" t="s">
        <v>646</v>
      </c>
      <c r="I2661" s="85">
        <v>1</v>
      </c>
      <c r="J2661" s="88">
        <v>1371.7823543332449</v>
      </c>
      <c r="K2661" s="146">
        <v>4667.5119476009231</v>
      </c>
      <c r="L2661" s="147">
        <v>6.0558097309656066E-6</v>
      </c>
      <c r="M2661" s="147">
        <v>147.73119507928351</v>
      </c>
      <c r="N2661" s="87">
        <v>15813.100601035359</v>
      </c>
      <c r="O2661" s="88">
        <v>1228.9389014534449</v>
      </c>
      <c r="P2661" s="89">
        <v>77.716504337737561</v>
      </c>
    </row>
    <row r="2662" spans="1:16">
      <c r="A2662" s="75" t="s">
        <v>3655</v>
      </c>
      <c r="B2662" s="85">
        <v>2658</v>
      </c>
      <c r="C2662" s="85">
        <v>1984</v>
      </c>
      <c r="D2662" s="85">
        <v>2658</v>
      </c>
      <c r="E2662" s="86" t="s">
        <v>3653</v>
      </c>
      <c r="F2662" s="85" t="s">
        <v>11</v>
      </c>
      <c r="G2662" s="86" t="s">
        <v>3654</v>
      </c>
      <c r="H2662" s="85" t="s">
        <v>646</v>
      </c>
      <c r="I2662" s="85">
        <v>1</v>
      </c>
      <c r="J2662" s="88">
        <v>1364.852624005061</v>
      </c>
      <c r="K2662" s="146">
        <v>4650.2037121239964</v>
      </c>
      <c r="L2662" s="147">
        <v>6.019303471305588E-6</v>
      </c>
      <c r="M2662" s="147">
        <v>147.34428218756261</v>
      </c>
      <c r="N2662" s="87">
        <v>15778.478277625771</v>
      </c>
      <c r="O2662" s="88">
        <v>1223.88062303276</v>
      </c>
      <c r="P2662" s="89">
        <v>77.566454856945839</v>
      </c>
    </row>
    <row r="2663" spans="1:16">
      <c r="A2663" s="75" t="s">
        <v>13996</v>
      </c>
      <c r="B2663" s="85">
        <v>2659</v>
      </c>
      <c r="C2663" s="85">
        <v>9219</v>
      </c>
      <c r="D2663" s="85">
        <v>2659</v>
      </c>
      <c r="E2663" s="86" t="s">
        <v>13997</v>
      </c>
      <c r="F2663" s="85" t="s">
        <v>55</v>
      </c>
      <c r="G2663" s="86" t="s">
        <v>3654</v>
      </c>
      <c r="H2663" s="85" t="s">
        <v>646</v>
      </c>
      <c r="I2663" s="85">
        <v>1</v>
      </c>
      <c r="J2663" s="88">
        <v>1369.54833436129</v>
      </c>
      <c r="K2663" s="146">
        <v>4661.8641014586301</v>
      </c>
      <c r="L2663" s="147">
        <v>6.0440530871496216E-6</v>
      </c>
      <c r="M2663" s="147">
        <v>147.6111504458317</v>
      </c>
      <c r="N2663" s="87">
        <v>15802.50677496053</v>
      </c>
      <c r="O2663" s="88">
        <v>1227.318308683449</v>
      </c>
      <c r="P2663" s="89">
        <v>77.666051732258452</v>
      </c>
    </row>
    <row r="2664" spans="1:16">
      <c r="A2664" s="75" t="s">
        <v>3656</v>
      </c>
      <c r="B2664" s="85">
        <v>2660</v>
      </c>
      <c r="C2664" s="85">
        <v>1985</v>
      </c>
      <c r="D2664" s="85">
        <v>2660</v>
      </c>
      <c r="E2664" s="86" t="s">
        <v>3657</v>
      </c>
      <c r="F2664" s="85" t="s">
        <v>55</v>
      </c>
      <c r="G2664" s="86" t="s">
        <v>3658</v>
      </c>
      <c r="H2664" s="85" t="s">
        <v>260</v>
      </c>
      <c r="I2664" s="85">
        <v>1</v>
      </c>
      <c r="J2664" s="88">
        <v>175.61547854116111</v>
      </c>
      <c r="K2664" s="146">
        <v>484.60785600126826</v>
      </c>
      <c r="L2664" s="147">
        <v>9.9207128296116641E-7</v>
      </c>
      <c r="M2664" s="147">
        <v>16.182162934200399</v>
      </c>
      <c r="N2664" s="87">
        <v>1975.3937936197869</v>
      </c>
      <c r="O2664" s="88">
        <v>157.51684223211171</v>
      </c>
      <c r="P2664" s="89">
        <v>79.739463969597594</v>
      </c>
    </row>
    <row r="2665" spans="1:16">
      <c r="A2665" s="75" t="s">
        <v>13998</v>
      </c>
      <c r="B2665" s="85">
        <v>2661</v>
      </c>
      <c r="C2665" s="85">
        <v>9220</v>
      </c>
      <c r="D2665" s="85">
        <v>2661</v>
      </c>
      <c r="E2665" s="86" t="s">
        <v>13999</v>
      </c>
      <c r="F2665" s="85" t="s">
        <v>55</v>
      </c>
      <c r="G2665" s="86" t="s">
        <v>3658</v>
      </c>
      <c r="H2665" s="85" t="s">
        <v>260</v>
      </c>
      <c r="I2665" s="85">
        <v>1</v>
      </c>
      <c r="J2665" s="88">
        <v>179.98154829821021</v>
      </c>
      <c r="K2665" s="146">
        <v>490.27791791675338</v>
      </c>
      <c r="L2665" s="147">
        <v>1.014947282974753E-6</v>
      </c>
      <c r="M2665" s="147">
        <v>16.77644596445813</v>
      </c>
      <c r="N2665" s="87">
        <v>2040.5244957142529</v>
      </c>
      <c r="O2665" s="88">
        <v>161.4752388947515</v>
      </c>
      <c r="P2665" s="89">
        <v>79.134183017111823</v>
      </c>
    </row>
    <row r="2666" spans="1:16">
      <c r="A2666" s="75" t="s">
        <v>3659</v>
      </c>
      <c r="B2666" s="85">
        <v>2662</v>
      </c>
      <c r="C2666" s="85">
        <v>1986</v>
      </c>
      <c r="D2666" s="85">
        <v>2662</v>
      </c>
      <c r="E2666" s="86" t="s">
        <v>3660</v>
      </c>
      <c r="F2666" s="85" t="s">
        <v>32</v>
      </c>
      <c r="G2666" s="86" t="s">
        <v>3661</v>
      </c>
      <c r="H2666" s="85" t="s">
        <v>53</v>
      </c>
      <c r="I2666" s="85">
        <v>1</v>
      </c>
      <c r="J2666" s="88">
        <v>5.6671810486125809E-2</v>
      </c>
      <c r="K2666" s="146">
        <v>5.0616368500315194E-2</v>
      </c>
      <c r="L2666" s="147">
        <v>2.0013781914909771E-10</v>
      </c>
      <c r="M2666" s="147">
        <v>6.6485992985723611E-3</v>
      </c>
      <c r="N2666" s="87">
        <v>0.94153750436896622</v>
      </c>
      <c r="O2666" s="88">
        <v>4.8682799719661503E-2</v>
      </c>
      <c r="P2666" s="89">
        <v>51.705640501585236</v>
      </c>
    </row>
    <row r="2667" spans="1:16">
      <c r="A2667" s="75" t="s">
        <v>3662</v>
      </c>
      <c r="B2667" s="85">
        <v>2663</v>
      </c>
      <c r="C2667" s="85">
        <v>1987</v>
      </c>
      <c r="D2667" s="85">
        <v>2663</v>
      </c>
      <c r="E2667" s="86" t="s">
        <v>3660</v>
      </c>
      <c r="F2667" s="85" t="s">
        <v>38</v>
      </c>
      <c r="G2667" s="86" t="s">
        <v>3661</v>
      </c>
      <c r="H2667" s="85" t="s">
        <v>53</v>
      </c>
      <c r="I2667" s="85">
        <v>1</v>
      </c>
      <c r="J2667" s="88">
        <v>6.8582821594503032E-2</v>
      </c>
      <c r="K2667" s="146">
        <v>6.8325228022121945E-2</v>
      </c>
      <c r="L2667" s="147">
        <v>2.5385182898212359E-10</v>
      </c>
      <c r="M2667" s="147">
        <v>7.1406299697131231E-3</v>
      </c>
      <c r="N2667" s="87">
        <v>1.057989010072947</v>
      </c>
      <c r="O2667" s="88">
        <v>6.0390819486539987E-2</v>
      </c>
      <c r="P2667" s="89">
        <v>57.080762570847611</v>
      </c>
    </row>
    <row r="2668" spans="1:16">
      <c r="A2668" s="75" t="s">
        <v>14000</v>
      </c>
      <c r="B2668" s="85">
        <v>2664</v>
      </c>
      <c r="C2668" s="85">
        <v>9221</v>
      </c>
      <c r="D2668" s="85">
        <v>2664</v>
      </c>
      <c r="E2668" s="86" t="s">
        <v>14001</v>
      </c>
      <c r="F2668" s="85" t="s">
        <v>55</v>
      </c>
      <c r="G2668" s="86" t="s">
        <v>3661</v>
      </c>
      <c r="H2668" s="85" t="s">
        <v>53</v>
      </c>
      <c r="I2668" s="85">
        <v>1</v>
      </c>
      <c r="J2668" s="88">
        <v>6.8482567971858824E-2</v>
      </c>
      <c r="K2668" s="146">
        <v>6.8176174570336701E-2</v>
      </c>
      <c r="L2668" s="147">
        <v>2.5339972428475568E-10</v>
      </c>
      <c r="M2668" s="147">
        <v>7.1364886036456134E-3</v>
      </c>
      <c r="N2668" s="87">
        <v>1.057008851024906</v>
      </c>
      <c r="O2668" s="88">
        <v>6.029227441887617E-2</v>
      </c>
      <c r="P2668" s="89">
        <v>57.040463152616987</v>
      </c>
    </row>
    <row r="2669" spans="1:16">
      <c r="A2669" s="75" t="s">
        <v>3145</v>
      </c>
      <c r="B2669" s="85">
        <v>2665</v>
      </c>
      <c r="C2669" s="85">
        <v>1686</v>
      </c>
      <c r="D2669" s="85">
        <v>2665</v>
      </c>
      <c r="E2669" s="86" t="s">
        <v>3132</v>
      </c>
      <c r="F2669" s="85" t="s">
        <v>55</v>
      </c>
      <c r="G2669" s="86" t="s">
        <v>3146</v>
      </c>
      <c r="H2669" s="85" t="s">
        <v>1</v>
      </c>
      <c r="I2669" s="85">
        <v>1</v>
      </c>
      <c r="J2669" s="88">
        <v>3.783750199390834</v>
      </c>
      <c r="K2669" s="146">
        <v>10.43029353733794</v>
      </c>
      <c r="L2669" s="147">
        <v>2.42813125892722E-8</v>
      </c>
      <c r="M2669" s="147">
        <v>0.85057803890322881</v>
      </c>
      <c r="N2669" s="87">
        <v>85.554149116329285</v>
      </c>
      <c r="O2669" s="88">
        <v>3.1248979520208469</v>
      </c>
      <c r="P2669" s="89">
        <v>36.52538169448539</v>
      </c>
    </row>
    <row r="2670" spans="1:16">
      <c r="A2670" s="75" t="s">
        <v>14002</v>
      </c>
      <c r="B2670" s="85">
        <v>2666</v>
      </c>
      <c r="C2670" s="85">
        <v>9222</v>
      </c>
      <c r="D2670" s="85">
        <v>2666</v>
      </c>
      <c r="E2670" s="86" t="s">
        <v>14003</v>
      </c>
      <c r="F2670" s="85" t="s">
        <v>55</v>
      </c>
      <c r="G2670" s="86" t="s">
        <v>3146</v>
      </c>
      <c r="H2670" s="85" t="s">
        <v>1</v>
      </c>
      <c r="I2670" s="85">
        <v>1</v>
      </c>
      <c r="J2670" s="88">
        <v>4.5043306334655746</v>
      </c>
      <c r="K2670" s="146">
        <v>18.936673364038526</v>
      </c>
      <c r="L2670" s="147">
        <v>3.065243656584955E-8</v>
      </c>
      <c r="M2670" s="147">
        <v>0.77327332530462378</v>
      </c>
      <c r="N2670" s="87">
        <v>90.033292837365522</v>
      </c>
      <c r="O2670" s="88">
        <v>3.879656029360723</v>
      </c>
      <c r="P2670" s="89">
        <v>43.091348845463891</v>
      </c>
    </row>
    <row r="2671" spans="1:16">
      <c r="A2671" s="75" t="s">
        <v>26570</v>
      </c>
      <c r="B2671" s="85">
        <v>2667</v>
      </c>
      <c r="C2671" s="85">
        <v>16535</v>
      </c>
      <c r="D2671" s="85">
        <v>2667</v>
      </c>
      <c r="E2671" s="86" t="s">
        <v>26569</v>
      </c>
      <c r="F2671" s="85" t="s">
        <v>509</v>
      </c>
      <c r="G2671" s="86" t="s">
        <v>3146</v>
      </c>
      <c r="H2671" s="85" t="s">
        <v>1</v>
      </c>
      <c r="I2671" s="85">
        <v>1</v>
      </c>
      <c r="J2671" s="88">
        <v>3.2787529134401852</v>
      </c>
      <c r="K2671" s="146">
        <v>46.332538975124898</v>
      </c>
      <c r="L2671" s="147">
        <v>4.2007121442888027E-8</v>
      </c>
      <c r="M2671" s="147">
        <v>0.46479377532106059</v>
      </c>
      <c r="N2671" s="87">
        <v>44.141175504382282</v>
      </c>
      <c r="O2671" s="88">
        <v>2.9660243014947141</v>
      </c>
      <c r="P2671" s="89">
        <v>67.194048812774611</v>
      </c>
    </row>
    <row r="2672" spans="1:16">
      <c r="A2672" s="75" t="s">
        <v>26578</v>
      </c>
      <c r="B2672" s="85">
        <v>2668</v>
      </c>
      <c r="C2672" s="85">
        <v>16543</v>
      </c>
      <c r="D2672" s="85">
        <v>2668</v>
      </c>
      <c r="E2672" s="86" t="s">
        <v>26569</v>
      </c>
      <c r="F2672" s="85" t="s">
        <v>38</v>
      </c>
      <c r="G2672" s="86" t="s">
        <v>3146</v>
      </c>
      <c r="H2672" s="85" t="s">
        <v>1</v>
      </c>
      <c r="I2672" s="85">
        <v>1</v>
      </c>
      <c r="J2672" s="88">
        <v>6.1734150635896476</v>
      </c>
      <c r="K2672" s="146">
        <v>39.267963510158303</v>
      </c>
      <c r="L2672" s="147">
        <v>4.5475844193714588E-8</v>
      </c>
      <c r="M2672" s="147">
        <v>0.57047284637366058</v>
      </c>
      <c r="N2672" s="87">
        <v>99.973371200741397</v>
      </c>
      <c r="O2672" s="88">
        <v>5.6396454570582719</v>
      </c>
      <c r="P2672" s="89">
        <v>56.411476269357301</v>
      </c>
    </row>
    <row r="2673" spans="1:16">
      <c r="A2673" s="75" t="s">
        <v>3663</v>
      </c>
      <c r="B2673" s="85">
        <v>2669</v>
      </c>
      <c r="C2673" s="85">
        <v>1988</v>
      </c>
      <c r="D2673" s="85">
        <v>2669</v>
      </c>
      <c r="E2673" s="86" t="s">
        <v>3664</v>
      </c>
      <c r="F2673" s="85" t="s">
        <v>38</v>
      </c>
      <c r="G2673" s="86" t="s">
        <v>3665</v>
      </c>
      <c r="H2673" s="85" t="s">
        <v>1</v>
      </c>
      <c r="I2673" s="85">
        <v>1</v>
      </c>
      <c r="J2673" s="88">
        <v>4.7963258515218294</v>
      </c>
      <c r="K2673" s="146">
        <v>72.179227617903877</v>
      </c>
      <c r="L2673" s="147">
        <v>1.3746991653322329E-7</v>
      </c>
      <c r="M2673" s="147">
        <v>0.53625752466907783</v>
      </c>
      <c r="N2673" s="87">
        <v>62.858087432089192</v>
      </c>
      <c r="O2673" s="88">
        <v>4.2195214538588628</v>
      </c>
      <c r="P2673" s="89">
        <v>67.127741651661964</v>
      </c>
    </row>
    <row r="2674" spans="1:16">
      <c r="A2674" s="75" t="s">
        <v>3666</v>
      </c>
      <c r="B2674" s="85">
        <v>2670</v>
      </c>
      <c r="C2674" s="85">
        <v>1989</v>
      </c>
      <c r="D2674" s="85">
        <v>2670</v>
      </c>
      <c r="E2674" s="86" t="s">
        <v>3664</v>
      </c>
      <c r="F2674" s="85" t="s">
        <v>11</v>
      </c>
      <c r="G2674" s="86" t="s">
        <v>3665</v>
      </c>
      <c r="H2674" s="85" t="s">
        <v>1</v>
      </c>
      <c r="I2674" s="85">
        <v>1</v>
      </c>
      <c r="J2674" s="88">
        <v>4.6357171264079584</v>
      </c>
      <c r="K2674" s="146">
        <v>71.631595345158132</v>
      </c>
      <c r="L2674" s="147">
        <v>1.3652079806959881E-7</v>
      </c>
      <c r="M2674" s="147">
        <v>0.5291468642253514</v>
      </c>
      <c r="N2674" s="87">
        <v>62.380584082081668</v>
      </c>
      <c r="O2674" s="88">
        <v>4.0822183744943557</v>
      </c>
      <c r="P2674" s="89">
        <v>65.440528243898584</v>
      </c>
    </row>
    <row r="2675" spans="1:16">
      <c r="A2675" s="75" t="s">
        <v>14004</v>
      </c>
      <c r="B2675" s="85">
        <v>2671</v>
      </c>
      <c r="C2675" s="85">
        <v>9223</v>
      </c>
      <c r="D2675" s="85">
        <v>2671</v>
      </c>
      <c r="E2675" s="86" t="s">
        <v>14005</v>
      </c>
      <c r="F2675" s="85" t="s">
        <v>55</v>
      </c>
      <c r="G2675" s="86" t="s">
        <v>3665</v>
      </c>
      <c r="H2675" s="85" t="s">
        <v>1</v>
      </c>
      <c r="I2675" s="85">
        <v>1</v>
      </c>
      <c r="J2675" s="88">
        <v>4.7976499362120109</v>
      </c>
      <c r="K2675" s="146">
        <v>72.074451720165371</v>
      </c>
      <c r="L2675" s="147">
        <v>1.374633735827197E-7</v>
      </c>
      <c r="M2675" s="147">
        <v>0.54088446412741942</v>
      </c>
      <c r="N2675" s="87">
        <v>63.484297464239759</v>
      </c>
      <c r="O2675" s="88">
        <v>4.2235412287417207</v>
      </c>
      <c r="P2675" s="89">
        <v>66.528911832422978</v>
      </c>
    </row>
    <row r="2676" spans="1:16">
      <c r="A2676" s="75" t="s">
        <v>3667</v>
      </c>
      <c r="B2676" s="85">
        <v>2672</v>
      </c>
      <c r="C2676" s="85">
        <v>1990</v>
      </c>
      <c r="D2676" s="85">
        <v>2672</v>
      </c>
      <c r="E2676" s="86" t="s">
        <v>3668</v>
      </c>
      <c r="F2676" s="85" t="s">
        <v>55</v>
      </c>
      <c r="G2676" s="86" t="s">
        <v>3669</v>
      </c>
      <c r="H2676" s="85" t="s">
        <v>1</v>
      </c>
      <c r="I2676" s="85">
        <v>1</v>
      </c>
      <c r="J2676" s="88">
        <v>8.6332815325184757</v>
      </c>
      <c r="K2676" s="146">
        <v>125.31157799611694</v>
      </c>
      <c r="L2676" s="147">
        <v>2.3845743341545149E-7</v>
      </c>
      <c r="M2676" s="147">
        <v>0.92525824990186578</v>
      </c>
      <c r="N2676" s="87">
        <v>105.82503456072931</v>
      </c>
      <c r="O2676" s="88">
        <v>7.6517094479047278</v>
      </c>
      <c r="P2676" s="89">
        <v>72.305286548370347</v>
      </c>
    </row>
    <row r="2677" spans="1:16">
      <c r="A2677" s="75" t="s">
        <v>14006</v>
      </c>
      <c r="B2677" s="85">
        <v>2673</v>
      </c>
      <c r="C2677" s="85">
        <v>9224</v>
      </c>
      <c r="D2677" s="85">
        <v>2673</v>
      </c>
      <c r="E2677" s="86" t="s">
        <v>14007</v>
      </c>
      <c r="F2677" s="85" t="s">
        <v>55</v>
      </c>
      <c r="G2677" s="86" t="s">
        <v>3669</v>
      </c>
      <c r="H2677" s="85" t="s">
        <v>1</v>
      </c>
      <c r="I2677" s="85">
        <v>1</v>
      </c>
      <c r="J2677" s="88">
        <v>8.7107644355898728</v>
      </c>
      <c r="K2677" s="146">
        <v>125.41731006274824</v>
      </c>
      <c r="L2677" s="147">
        <v>2.3888024022960189E-7</v>
      </c>
      <c r="M2677" s="147">
        <v>0.93577346847088771</v>
      </c>
      <c r="N2677" s="87">
        <v>106.9741039171584</v>
      </c>
      <c r="O2677" s="88">
        <v>7.7219926526615934</v>
      </c>
      <c r="P2677" s="89">
        <v>72.185625958985042</v>
      </c>
    </row>
    <row r="2678" spans="1:16">
      <c r="A2678" s="75" t="s">
        <v>3147</v>
      </c>
      <c r="B2678" s="85">
        <v>2674</v>
      </c>
      <c r="C2678" s="85">
        <v>1687</v>
      </c>
      <c r="D2678" s="85">
        <v>2674</v>
      </c>
      <c r="E2678" s="86" t="s">
        <v>3132</v>
      </c>
      <c r="F2678" s="85" t="s">
        <v>55</v>
      </c>
      <c r="G2678" s="86" t="s">
        <v>3148</v>
      </c>
      <c r="H2678" s="85" t="s">
        <v>1</v>
      </c>
      <c r="I2678" s="85">
        <v>1</v>
      </c>
      <c r="J2678" s="88">
        <v>1.309184621521567</v>
      </c>
      <c r="K2678" s="146">
        <v>3.6089010049439998</v>
      </c>
      <c r="L2678" s="147">
        <v>8.4013794138289068E-9</v>
      </c>
      <c r="M2678" s="147">
        <v>0.2943015868530009</v>
      </c>
      <c r="N2678" s="87">
        <v>29.60189505863622</v>
      </c>
      <c r="O2678" s="88">
        <v>1.0812205158967889</v>
      </c>
      <c r="P2678" s="89">
        <v>36.52538169448539</v>
      </c>
    </row>
    <row r="2679" spans="1:16">
      <c r="A2679" s="75" t="s">
        <v>3670</v>
      </c>
      <c r="B2679" s="85">
        <v>2675</v>
      </c>
      <c r="C2679" s="85">
        <v>1991</v>
      </c>
      <c r="D2679" s="85">
        <v>2675</v>
      </c>
      <c r="E2679" s="86" t="s">
        <v>3671</v>
      </c>
      <c r="F2679" s="85" t="s">
        <v>2804</v>
      </c>
      <c r="G2679" s="86" t="s">
        <v>3148</v>
      </c>
      <c r="H2679" s="85" t="s">
        <v>1</v>
      </c>
      <c r="I2679" s="85">
        <v>1</v>
      </c>
      <c r="J2679" s="88">
        <v>1.505446504063247</v>
      </c>
      <c r="K2679" s="146">
        <v>13.75610506545652</v>
      </c>
      <c r="L2679" s="147">
        <v>2.8785957973542178E-8</v>
      </c>
      <c r="M2679" s="147">
        <v>0.14819487548676169</v>
      </c>
      <c r="N2679" s="87">
        <v>17.04083045947911</v>
      </c>
      <c r="O2679" s="88">
        <v>1.3527835355318429</v>
      </c>
      <c r="P2679" s="89">
        <v>79.384836246601196</v>
      </c>
    </row>
    <row r="2680" spans="1:16">
      <c r="A2680" s="75" t="s">
        <v>3672</v>
      </c>
      <c r="B2680" s="85">
        <v>2676</v>
      </c>
      <c r="C2680" s="85">
        <v>1992</v>
      </c>
      <c r="D2680" s="85">
        <v>2676</v>
      </c>
      <c r="E2680" s="86" t="s">
        <v>3671</v>
      </c>
      <c r="F2680" s="85" t="s">
        <v>758</v>
      </c>
      <c r="G2680" s="86" t="s">
        <v>3148</v>
      </c>
      <c r="H2680" s="85" t="s">
        <v>1</v>
      </c>
      <c r="I2680" s="85">
        <v>1</v>
      </c>
      <c r="J2680" s="88">
        <v>1.21388269867554</v>
      </c>
      <c r="K2680" s="146">
        <v>25.457031848457053</v>
      </c>
      <c r="L2680" s="147">
        <v>4.5612352577485661E-8</v>
      </c>
      <c r="M2680" s="147">
        <v>0.17811981683006961</v>
      </c>
      <c r="N2680" s="87">
        <v>18.430009929727561</v>
      </c>
      <c r="O2680" s="88">
        <v>1.041804720985978</v>
      </c>
      <c r="P2680" s="89">
        <v>56.527626678352981</v>
      </c>
    </row>
    <row r="2681" spans="1:16">
      <c r="A2681" s="75" t="s">
        <v>3675</v>
      </c>
      <c r="B2681" s="85">
        <v>2677</v>
      </c>
      <c r="C2681" s="85">
        <v>1994</v>
      </c>
      <c r="D2681" s="85">
        <v>2677</v>
      </c>
      <c r="E2681" s="86" t="s">
        <v>3671</v>
      </c>
      <c r="F2681" s="85" t="s">
        <v>1063</v>
      </c>
      <c r="G2681" s="86" t="s">
        <v>3148</v>
      </c>
      <c r="H2681" s="85" t="s">
        <v>1</v>
      </c>
      <c r="I2681" s="85">
        <v>1</v>
      </c>
      <c r="J2681" s="88">
        <v>1.187129349960435</v>
      </c>
      <c r="K2681" s="146">
        <v>16.68968103185767</v>
      </c>
      <c r="L2681" s="147">
        <v>2.9136991995380208E-8</v>
      </c>
      <c r="M2681" s="147">
        <v>0.18181480814080331</v>
      </c>
      <c r="N2681" s="87">
        <v>14.330057773526841</v>
      </c>
      <c r="O2681" s="88">
        <v>1.0479404090133639</v>
      </c>
      <c r="P2681" s="89">
        <v>73.128833503331379</v>
      </c>
    </row>
    <row r="2682" spans="1:16">
      <c r="A2682" s="75" t="s">
        <v>3677</v>
      </c>
      <c r="B2682" s="85">
        <v>2678</v>
      </c>
      <c r="C2682" s="85">
        <v>1996</v>
      </c>
      <c r="D2682" s="85">
        <v>2678</v>
      </c>
      <c r="E2682" s="86" t="s">
        <v>3671</v>
      </c>
      <c r="F2682" s="85" t="s">
        <v>283</v>
      </c>
      <c r="G2682" s="86" t="s">
        <v>3148</v>
      </c>
      <c r="H2682" s="85" t="s">
        <v>1</v>
      </c>
      <c r="I2682" s="85">
        <v>1</v>
      </c>
      <c r="J2682" s="88">
        <v>0.94564258776138066</v>
      </c>
      <c r="K2682" s="146">
        <v>7.9708836019816731</v>
      </c>
      <c r="L2682" s="147">
        <v>1.6946421720841119E-8</v>
      </c>
      <c r="M2682" s="147">
        <v>0.24276670187383181</v>
      </c>
      <c r="N2682" s="87">
        <v>9.9482751305781161</v>
      </c>
      <c r="O2682" s="88">
        <v>0.77998246391860993</v>
      </c>
      <c r="P2682" s="89">
        <v>78.403788966508344</v>
      </c>
    </row>
    <row r="2683" spans="1:16">
      <c r="A2683" s="75" t="s">
        <v>3679</v>
      </c>
      <c r="B2683" s="85">
        <v>2679</v>
      </c>
      <c r="C2683" s="85">
        <v>1998</v>
      </c>
      <c r="D2683" s="85">
        <v>2679</v>
      </c>
      <c r="E2683" s="86" t="s">
        <v>3671</v>
      </c>
      <c r="F2683" s="85" t="s">
        <v>2897</v>
      </c>
      <c r="G2683" s="86" t="s">
        <v>3148</v>
      </c>
      <c r="H2683" s="85" t="s">
        <v>1</v>
      </c>
      <c r="I2683" s="85">
        <v>1</v>
      </c>
      <c r="J2683" s="88">
        <v>1.636770370377701</v>
      </c>
      <c r="K2683" s="146">
        <v>21.471485363175901</v>
      </c>
      <c r="L2683" s="147">
        <v>2.858352970954986E-8</v>
      </c>
      <c r="M2683" s="147">
        <v>0.15243937992912629</v>
      </c>
      <c r="N2683" s="87">
        <v>18.395619506792428</v>
      </c>
      <c r="O2683" s="88">
        <v>1.495358682054132</v>
      </c>
      <c r="P2683" s="89">
        <v>81.288846048483634</v>
      </c>
    </row>
    <row r="2684" spans="1:16">
      <c r="A2684" s="75" t="s">
        <v>3680</v>
      </c>
      <c r="B2684" s="85">
        <v>2680</v>
      </c>
      <c r="C2684" s="85">
        <v>1999</v>
      </c>
      <c r="D2684" s="85">
        <v>2680</v>
      </c>
      <c r="E2684" s="86" t="s">
        <v>3671</v>
      </c>
      <c r="F2684" s="85" t="s">
        <v>2700</v>
      </c>
      <c r="G2684" s="86" t="s">
        <v>3148</v>
      </c>
      <c r="H2684" s="85" t="s">
        <v>1</v>
      </c>
      <c r="I2684" s="85">
        <v>1</v>
      </c>
      <c r="J2684" s="88">
        <v>0.89808930029248368</v>
      </c>
      <c r="K2684" s="146">
        <v>5.6279571019944967</v>
      </c>
      <c r="L2684" s="147">
        <v>1.379024643034714E-8</v>
      </c>
      <c r="M2684" s="147">
        <v>0.12527838619815809</v>
      </c>
      <c r="N2684" s="87">
        <v>9.6927555668616989</v>
      </c>
      <c r="O2684" s="88">
        <v>0.76174799868083432</v>
      </c>
      <c r="P2684" s="89">
        <v>78.589415922666404</v>
      </c>
    </row>
    <row r="2685" spans="1:16">
      <c r="A2685" s="75" t="s">
        <v>3681</v>
      </c>
      <c r="B2685" s="85">
        <v>2681</v>
      </c>
      <c r="C2685" s="85">
        <v>2000</v>
      </c>
      <c r="D2685" s="85">
        <v>2681</v>
      </c>
      <c r="E2685" s="86" t="s">
        <v>3671</v>
      </c>
      <c r="F2685" s="85" t="s">
        <v>891</v>
      </c>
      <c r="G2685" s="86" t="s">
        <v>3148</v>
      </c>
      <c r="H2685" s="85" t="s">
        <v>1</v>
      </c>
      <c r="I2685" s="85">
        <v>1</v>
      </c>
      <c r="J2685" s="88">
        <v>1.1353573107118811</v>
      </c>
      <c r="K2685" s="146">
        <v>11.920651285890154</v>
      </c>
      <c r="L2685" s="147">
        <v>2.3923491768311309E-8</v>
      </c>
      <c r="M2685" s="147">
        <v>0.17641824460133099</v>
      </c>
      <c r="N2685" s="87">
        <v>17.054524953655221</v>
      </c>
      <c r="O2685" s="88">
        <v>0.96488086234642334</v>
      </c>
      <c r="P2685" s="89">
        <v>56.576237976046627</v>
      </c>
    </row>
    <row r="2686" spans="1:16">
      <c r="A2686" s="75" t="s">
        <v>3683</v>
      </c>
      <c r="B2686" s="85">
        <v>2682</v>
      </c>
      <c r="C2686" s="85">
        <v>2002</v>
      </c>
      <c r="D2686" s="85">
        <v>2682</v>
      </c>
      <c r="E2686" s="86" t="s">
        <v>3671</v>
      </c>
      <c r="F2686" s="85" t="s">
        <v>38</v>
      </c>
      <c r="G2686" s="86" t="s">
        <v>3148</v>
      </c>
      <c r="H2686" s="85" t="s">
        <v>1</v>
      </c>
      <c r="I2686" s="85">
        <v>1</v>
      </c>
      <c r="J2686" s="88">
        <v>1.1326586933383569</v>
      </c>
      <c r="K2686" s="146">
        <v>12.843103301715939</v>
      </c>
      <c r="L2686" s="147">
        <v>2.5575906681282109E-8</v>
      </c>
      <c r="M2686" s="147">
        <v>0.19414081177698489</v>
      </c>
      <c r="N2686" s="87">
        <v>15.320477401565981</v>
      </c>
      <c r="O2686" s="88">
        <v>0.98804285085353993</v>
      </c>
      <c r="P2686" s="89">
        <v>64.491648984289952</v>
      </c>
    </row>
    <row r="2687" spans="1:16">
      <c r="A2687" s="75" t="s">
        <v>3685</v>
      </c>
      <c r="B2687" s="85">
        <v>2683</v>
      </c>
      <c r="C2687" s="85">
        <v>2004</v>
      </c>
      <c r="D2687" s="85">
        <v>2683</v>
      </c>
      <c r="E2687" s="86" t="s">
        <v>3671</v>
      </c>
      <c r="F2687" s="85" t="s">
        <v>139</v>
      </c>
      <c r="G2687" s="86" t="s">
        <v>3148</v>
      </c>
      <c r="H2687" s="85" t="s">
        <v>1</v>
      </c>
      <c r="I2687" s="85">
        <v>1</v>
      </c>
      <c r="J2687" s="88">
        <v>1.2831631412539051</v>
      </c>
      <c r="K2687" s="146">
        <v>19.351790325313267</v>
      </c>
      <c r="L2687" s="147">
        <v>3.5870349155917052E-8</v>
      </c>
      <c r="M2687" s="147">
        <v>0.27200364895692491</v>
      </c>
      <c r="N2687" s="87">
        <v>19.40517349385745</v>
      </c>
      <c r="O2687" s="88">
        <v>1.1221540402318</v>
      </c>
      <c r="P2687" s="89">
        <v>57.827570600541591</v>
      </c>
    </row>
    <row r="2688" spans="1:16">
      <c r="A2688" s="75" t="s">
        <v>3687</v>
      </c>
      <c r="B2688" s="85">
        <v>2684</v>
      </c>
      <c r="C2688" s="85">
        <v>2006</v>
      </c>
      <c r="D2688" s="85">
        <v>2684</v>
      </c>
      <c r="E2688" s="86" t="s">
        <v>3671</v>
      </c>
      <c r="F2688" s="85" t="s">
        <v>3688</v>
      </c>
      <c r="G2688" s="86" t="s">
        <v>3148</v>
      </c>
      <c r="H2688" s="85" t="s">
        <v>1</v>
      </c>
      <c r="I2688" s="85">
        <v>1</v>
      </c>
      <c r="J2688" s="88">
        <v>0.56645636919766584</v>
      </c>
      <c r="K2688" s="146">
        <v>8.4055492550466528</v>
      </c>
      <c r="L2688" s="147">
        <v>1.7105283578472262E-8</v>
      </c>
      <c r="M2688" s="147">
        <v>0.1180539766312807</v>
      </c>
      <c r="N2688" s="87">
        <v>6.1276019935179322</v>
      </c>
      <c r="O2688" s="88">
        <v>0.46427521125752708</v>
      </c>
      <c r="P2688" s="89">
        <v>75.767847152713145</v>
      </c>
    </row>
    <row r="2689" spans="1:16">
      <c r="A2689" s="75" t="s">
        <v>8749</v>
      </c>
      <c r="B2689" s="85">
        <v>2685</v>
      </c>
      <c r="C2689" s="85">
        <v>5766</v>
      </c>
      <c r="D2689" s="85">
        <v>2685</v>
      </c>
      <c r="E2689" s="86" t="s">
        <v>8750</v>
      </c>
      <c r="F2689" s="85" t="s">
        <v>509</v>
      </c>
      <c r="G2689" s="86" t="s">
        <v>3148</v>
      </c>
      <c r="H2689" s="85" t="s">
        <v>1</v>
      </c>
      <c r="I2689" s="85">
        <v>1</v>
      </c>
      <c r="J2689" s="88">
        <v>1.023816654830443</v>
      </c>
      <c r="K2689" s="146">
        <v>15.381371659970727</v>
      </c>
      <c r="L2689" s="147">
        <v>1.0897915852190809E-8</v>
      </c>
      <c r="M2689" s="147">
        <v>0.2057929996183997</v>
      </c>
      <c r="N2689" s="87">
        <v>11.513311655909421</v>
      </c>
      <c r="O2689" s="88">
        <v>0.92028204224427335</v>
      </c>
      <c r="P2689" s="89">
        <v>79.932001299723481</v>
      </c>
    </row>
    <row r="2690" spans="1:16">
      <c r="A2690" s="75" t="s">
        <v>14008</v>
      </c>
      <c r="B2690" s="85">
        <v>2686</v>
      </c>
      <c r="C2690" s="85">
        <v>9225</v>
      </c>
      <c r="D2690" s="85">
        <v>2686</v>
      </c>
      <c r="E2690" s="86" t="s">
        <v>14009</v>
      </c>
      <c r="F2690" s="85" t="s">
        <v>55</v>
      </c>
      <c r="G2690" s="86" t="s">
        <v>3148</v>
      </c>
      <c r="H2690" s="85" t="s">
        <v>1</v>
      </c>
      <c r="I2690" s="85">
        <v>1</v>
      </c>
      <c r="J2690" s="88">
        <v>1.1817133888319</v>
      </c>
      <c r="K2690" s="146">
        <v>14.81319777326811</v>
      </c>
      <c r="L2690" s="147">
        <v>2.6388907910616189E-8</v>
      </c>
      <c r="M2690" s="147">
        <v>0.21821729255271921</v>
      </c>
      <c r="N2690" s="87">
        <v>15.665629654060959</v>
      </c>
      <c r="O2690" s="88">
        <v>1.0297676321263609</v>
      </c>
      <c r="P2690" s="89">
        <v>65.734199956617573</v>
      </c>
    </row>
    <row r="2691" spans="1:16">
      <c r="A2691" s="75" t="s">
        <v>24497</v>
      </c>
      <c r="B2691" s="85">
        <v>2687</v>
      </c>
      <c r="C2691" s="85">
        <v>14961</v>
      </c>
      <c r="D2691" s="85">
        <v>2687</v>
      </c>
      <c r="E2691" s="86" t="s">
        <v>24498</v>
      </c>
      <c r="F2691" s="85" t="s">
        <v>55</v>
      </c>
      <c r="G2691" s="86" t="s">
        <v>3148</v>
      </c>
      <c r="H2691" s="85" t="s">
        <v>1</v>
      </c>
      <c r="I2691" s="85">
        <v>1</v>
      </c>
      <c r="J2691" s="88">
        <v>0.57881482741692458</v>
      </c>
      <c r="K2691" s="146">
        <v>22.815549354870399</v>
      </c>
      <c r="L2691" s="147">
        <v>3.1657241445415198E-8</v>
      </c>
      <c r="M2691" s="147">
        <v>0.35313759040230053</v>
      </c>
      <c r="N2691" s="87">
        <v>6.9722971821570754</v>
      </c>
      <c r="O2691" s="88">
        <v>0.481978155768576</v>
      </c>
      <c r="P2691" s="89">
        <v>69.127597860001515</v>
      </c>
    </row>
    <row r="2692" spans="1:16">
      <c r="A2692" s="75" t="s">
        <v>26579</v>
      </c>
      <c r="B2692" s="85">
        <v>2688</v>
      </c>
      <c r="C2692" s="85">
        <v>16544</v>
      </c>
      <c r="D2692" s="85">
        <v>2688</v>
      </c>
      <c r="E2692" s="86" t="s">
        <v>26569</v>
      </c>
      <c r="F2692" s="85" t="s">
        <v>38</v>
      </c>
      <c r="G2692" s="86" t="s">
        <v>3148</v>
      </c>
      <c r="H2692" s="85" t="s">
        <v>1</v>
      </c>
      <c r="I2692" s="85">
        <v>1</v>
      </c>
      <c r="J2692" s="88">
        <v>2.1360131186309168</v>
      </c>
      <c r="K2692" s="146">
        <v>13.586788566075514</v>
      </c>
      <c r="L2692" s="147">
        <v>1.573472685345536E-8</v>
      </c>
      <c r="M2692" s="147">
        <v>0.1973846681496764</v>
      </c>
      <c r="N2692" s="87">
        <v>34.590972775832142</v>
      </c>
      <c r="O2692" s="88">
        <v>1.951327839877842</v>
      </c>
      <c r="P2692" s="89">
        <v>56.411476269357379</v>
      </c>
    </row>
    <row r="2693" spans="1:16">
      <c r="A2693" s="75" t="s">
        <v>27396</v>
      </c>
      <c r="B2693" s="85">
        <v>2689</v>
      </c>
      <c r="C2693" s="85">
        <v>17143</v>
      </c>
      <c r="D2693" s="85">
        <v>2689</v>
      </c>
      <c r="E2693" s="86" t="s">
        <v>27395</v>
      </c>
      <c r="F2693" s="85" t="s">
        <v>55</v>
      </c>
      <c r="G2693" s="86" t="s">
        <v>3148</v>
      </c>
      <c r="H2693" s="85" t="s">
        <v>1</v>
      </c>
      <c r="I2693" s="85">
        <v>1</v>
      </c>
      <c r="J2693" s="88">
        <v>0.73032738546881437</v>
      </c>
      <c r="K2693" s="146">
        <v>10.546876294880297</v>
      </c>
      <c r="L2693" s="147">
        <v>2.3993432100027329E-8</v>
      </c>
      <c r="M2693" s="147">
        <v>0.1055476753746262</v>
      </c>
      <c r="N2693" s="87">
        <v>7.7867708828741806</v>
      </c>
      <c r="O2693" s="88">
        <v>0.65708620805086349</v>
      </c>
      <c r="P2693" s="89">
        <v>84.384941837190141</v>
      </c>
    </row>
    <row r="2694" spans="1:16">
      <c r="A2694" s="75" t="s">
        <v>32900</v>
      </c>
      <c r="B2694" s="85">
        <v>2690</v>
      </c>
      <c r="C2694" s="85">
        <v>21202</v>
      </c>
      <c r="D2694" s="85">
        <v>2690</v>
      </c>
      <c r="E2694" s="86" t="s">
        <v>32899</v>
      </c>
      <c r="F2694" s="85" t="s">
        <v>55</v>
      </c>
      <c r="G2694" s="86" t="s">
        <v>3148</v>
      </c>
      <c r="H2694" s="85" t="s">
        <v>1</v>
      </c>
      <c r="I2694" s="85">
        <v>1</v>
      </c>
      <c r="J2694" s="88">
        <v>0.96675897935007016</v>
      </c>
      <c r="K2694" s="146">
        <v>21.048302494886205</v>
      </c>
      <c r="L2694" s="147">
        <v>1.3192668355461631E-8</v>
      </c>
      <c r="M2694" s="147">
        <v>0.1745917929517001</v>
      </c>
      <c r="N2694" s="87">
        <v>14.130185999193531</v>
      </c>
      <c r="O2694" s="88">
        <v>0.88147397092142632</v>
      </c>
      <c r="P2694" s="89">
        <v>62.38233318172427</v>
      </c>
    </row>
    <row r="2695" spans="1:16">
      <c r="A2695" s="75" t="s">
        <v>14010</v>
      </c>
      <c r="B2695" s="85">
        <v>2691</v>
      </c>
      <c r="C2695" s="85">
        <v>9226</v>
      </c>
      <c r="D2695" s="85">
        <v>2691</v>
      </c>
      <c r="E2695" s="86" t="s">
        <v>14011</v>
      </c>
      <c r="F2695" s="85" t="s">
        <v>32</v>
      </c>
      <c r="G2695" s="86" t="s">
        <v>14012</v>
      </c>
      <c r="H2695" s="85" t="s">
        <v>1</v>
      </c>
      <c r="I2695" s="85">
        <v>-1</v>
      </c>
      <c r="J2695" s="88">
        <v>4.2713031033037037E-2</v>
      </c>
      <c r="K2695" s="146">
        <v>1.418823187884843</v>
      </c>
      <c r="L2695" s="147">
        <v>1.025806386935074E-7</v>
      </c>
      <c r="M2695" s="147">
        <v>5.476566976937272E-3</v>
      </c>
      <c r="N2695" s="87">
        <v>0.64308588241914577</v>
      </c>
      <c r="O2695" s="88">
        <v>3.7608422272442682E-2</v>
      </c>
      <c r="P2695" s="89">
        <v>58.48118159734463</v>
      </c>
    </row>
    <row r="2696" spans="1:16">
      <c r="A2696" s="75" t="s">
        <v>14013</v>
      </c>
      <c r="B2696" s="85">
        <v>2692</v>
      </c>
      <c r="C2696" s="85">
        <v>9227</v>
      </c>
      <c r="D2696" s="85">
        <v>2692</v>
      </c>
      <c r="E2696" s="86" t="s">
        <v>14011</v>
      </c>
      <c r="F2696" s="85" t="s">
        <v>38</v>
      </c>
      <c r="G2696" s="86" t="s">
        <v>14012</v>
      </c>
      <c r="H2696" s="85" t="s">
        <v>1</v>
      </c>
      <c r="I2696" s="85">
        <v>-1</v>
      </c>
      <c r="J2696" s="88">
        <v>8.7292827280332913E-2</v>
      </c>
      <c r="K2696" s="146">
        <v>1.4459638338961125</v>
      </c>
      <c r="L2696" s="147">
        <v>9.9963233361218052E-8</v>
      </c>
      <c r="M2696" s="147">
        <v>1.0019011437068671E-2</v>
      </c>
      <c r="N2696" s="87">
        <v>1.149645529390541</v>
      </c>
      <c r="O2696" s="88">
        <v>7.9767514758899871E-2</v>
      </c>
      <c r="P2696" s="89">
        <v>69.384443047577321</v>
      </c>
    </row>
    <row r="2697" spans="1:16">
      <c r="A2697" s="75" t="s">
        <v>29392</v>
      </c>
      <c r="B2697" s="85">
        <v>2693</v>
      </c>
      <c r="C2697" s="85">
        <v>18709</v>
      </c>
      <c r="D2697" s="85">
        <v>2693</v>
      </c>
      <c r="E2697" s="86" t="s">
        <v>29393</v>
      </c>
      <c r="F2697" s="85" t="s">
        <v>32</v>
      </c>
      <c r="G2697" s="86" t="s">
        <v>14012</v>
      </c>
      <c r="H2697" s="85" t="s">
        <v>1</v>
      </c>
      <c r="I2697" s="85">
        <v>-1</v>
      </c>
      <c r="J2697" s="88">
        <v>5.479365364772381E-2</v>
      </c>
      <c r="K2697" s="146">
        <v>1.2939003633590023</v>
      </c>
      <c r="L2697" s="147">
        <v>1.1195757288349441E-7</v>
      </c>
      <c r="M2697" s="147">
        <v>4.3842893853046523E-3</v>
      </c>
      <c r="N2697" s="87">
        <v>0.55152581575164472</v>
      </c>
      <c r="O2697" s="88">
        <v>4.9914775233370873E-2</v>
      </c>
      <c r="P2697" s="89">
        <v>90.503062246224545</v>
      </c>
    </row>
    <row r="2698" spans="1:16">
      <c r="A2698" s="75" t="s">
        <v>29394</v>
      </c>
      <c r="B2698" s="85">
        <v>2694</v>
      </c>
      <c r="C2698" s="85">
        <v>18710</v>
      </c>
      <c r="D2698" s="85">
        <v>2694</v>
      </c>
      <c r="E2698" s="86" t="s">
        <v>29393</v>
      </c>
      <c r="F2698" s="85" t="s">
        <v>38</v>
      </c>
      <c r="G2698" s="86" t="s">
        <v>14012</v>
      </c>
      <c r="H2698" s="85" t="s">
        <v>1</v>
      </c>
      <c r="I2698" s="85">
        <v>-1</v>
      </c>
      <c r="J2698" s="88">
        <v>4.9534407071220588E-2</v>
      </c>
      <c r="K2698" s="146">
        <v>1.3984752367928848</v>
      </c>
      <c r="L2698" s="147">
        <v>9.9763810009764971E-8</v>
      </c>
      <c r="M2698" s="147">
        <v>4.9738220203369146E-3</v>
      </c>
      <c r="N2698" s="87">
        <v>0.59126327150964264</v>
      </c>
      <c r="O2698" s="88">
        <v>4.548391093273052E-2</v>
      </c>
      <c r="P2698" s="89">
        <v>76.926663847390259</v>
      </c>
    </row>
    <row r="2699" spans="1:16">
      <c r="A2699" s="75" t="s">
        <v>29395</v>
      </c>
      <c r="B2699" s="85">
        <v>2695</v>
      </c>
      <c r="C2699" s="85">
        <v>18711</v>
      </c>
      <c r="D2699" s="85">
        <v>2695</v>
      </c>
      <c r="E2699" s="86" t="s">
        <v>29396</v>
      </c>
      <c r="F2699" s="85" t="s">
        <v>32</v>
      </c>
      <c r="G2699" s="86" t="s">
        <v>14012</v>
      </c>
      <c r="H2699" s="85" t="s">
        <v>1</v>
      </c>
      <c r="I2699" s="85">
        <v>-1</v>
      </c>
      <c r="J2699" s="88">
        <v>3.8825353275648067E-2</v>
      </c>
      <c r="K2699" s="146">
        <v>1.4145893088867088</v>
      </c>
      <c r="L2699" s="147">
        <v>1.0256179800451489E-7</v>
      </c>
      <c r="M2699" s="147">
        <v>4.9200750939958253E-3</v>
      </c>
      <c r="N2699" s="87">
        <v>0.58273390513781254</v>
      </c>
      <c r="O2699" s="88">
        <v>3.4125170698998779E-2</v>
      </c>
      <c r="P2699" s="89">
        <v>58.560468848862349</v>
      </c>
    </row>
    <row r="2700" spans="1:16">
      <c r="A2700" s="75" t="s">
        <v>3689</v>
      </c>
      <c r="B2700" s="85">
        <v>2696</v>
      </c>
      <c r="C2700" s="85">
        <v>2007</v>
      </c>
      <c r="D2700" s="85">
        <v>2696</v>
      </c>
      <c r="E2700" s="86" t="s">
        <v>3690</v>
      </c>
      <c r="F2700" s="85" t="s">
        <v>38</v>
      </c>
      <c r="G2700" s="86" t="s">
        <v>3691</v>
      </c>
      <c r="H2700" s="85" t="s">
        <v>1</v>
      </c>
      <c r="I2700" s="85">
        <v>1</v>
      </c>
      <c r="J2700" s="88">
        <v>6.0938349979139437</v>
      </c>
      <c r="K2700" s="146">
        <v>97.574063843042509</v>
      </c>
      <c r="L2700" s="147">
        <v>1.8421836387622229E-7</v>
      </c>
      <c r="M2700" s="147">
        <v>0.70080767674679201</v>
      </c>
      <c r="N2700" s="87">
        <v>80.289058200480653</v>
      </c>
      <c r="O2700" s="88">
        <v>5.3536746222448617</v>
      </c>
      <c r="P2700" s="89">
        <v>66.68000275799487</v>
      </c>
    </row>
    <row r="2701" spans="1:16">
      <c r="A2701" s="75" t="s">
        <v>3692</v>
      </c>
      <c r="B2701" s="85">
        <v>2697</v>
      </c>
      <c r="C2701" s="85">
        <v>2008</v>
      </c>
      <c r="D2701" s="85">
        <v>2697</v>
      </c>
      <c r="E2701" s="86" t="s">
        <v>3690</v>
      </c>
      <c r="F2701" s="85" t="s">
        <v>11</v>
      </c>
      <c r="G2701" s="86" t="s">
        <v>3691</v>
      </c>
      <c r="H2701" s="85" t="s">
        <v>1</v>
      </c>
      <c r="I2701" s="85">
        <v>1</v>
      </c>
      <c r="J2701" s="88">
        <v>5.9424408506421731</v>
      </c>
      <c r="K2701" s="146">
        <v>97.32474356842566</v>
      </c>
      <c r="L2701" s="147">
        <v>1.8359031351907229E-7</v>
      </c>
      <c r="M2701" s="147">
        <v>0.69885680724112242</v>
      </c>
      <c r="N2701" s="87">
        <v>80.224417562447556</v>
      </c>
      <c r="O2701" s="88">
        <v>5.2250106675760071</v>
      </c>
      <c r="P2701" s="89">
        <v>65.129929594176261</v>
      </c>
    </row>
    <row r="2702" spans="1:16">
      <c r="A2702" s="75" t="s">
        <v>14014</v>
      </c>
      <c r="B2702" s="85">
        <v>2698</v>
      </c>
      <c r="C2702" s="85">
        <v>9228</v>
      </c>
      <c r="D2702" s="85">
        <v>2698</v>
      </c>
      <c r="E2702" s="86" t="s">
        <v>14015</v>
      </c>
      <c r="F2702" s="85" t="s">
        <v>55</v>
      </c>
      <c r="G2702" s="86" t="s">
        <v>3691</v>
      </c>
      <c r="H2702" s="85" t="s">
        <v>1</v>
      </c>
      <c r="I2702" s="85">
        <v>1</v>
      </c>
      <c r="J2702" s="88">
        <v>6.1219125171080142</v>
      </c>
      <c r="K2702" s="146">
        <v>97.606949258401258</v>
      </c>
      <c r="L2702" s="147">
        <v>1.8441631146844831E-7</v>
      </c>
      <c r="M2702" s="147">
        <v>0.70744589486894593</v>
      </c>
      <c r="N2702" s="87">
        <v>81.061879717007955</v>
      </c>
      <c r="O2702" s="88">
        <v>5.3806982169097601</v>
      </c>
      <c r="P2702" s="89">
        <v>66.377664022770148</v>
      </c>
    </row>
    <row r="2703" spans="1:16">
      <c r="A2703" s="75" t="s">
        <v>3696</v>
      </c>
      <c r="B2703" s="85">
        <v>2699</v>
      </c>
      <c r="C2703" s="85">
        <v>2011</v>
      </c>
      <c r="D2703" s="85">
        <v>2699</v>
      </c>
      <c r="E2703" s="86" t="s">
        <v>3697</v>
      </c>
      <c r="F2703" s="85" t="s">
        <v>55</v>
      </c>
      <c r="G2703" s="86" t="s">
        <v>3698</v>
      </c>
      <c r="H2703" s="85" t="s">
        <v>1</v>
      </c>
      <c r="I2703" s="85">
        <v>1</v>
      </c>
      <c r="J2703" s="88">
        <v>0</v>
      </c>
      <c r="K2703" s="146">
        <v>0</v>
      </c>
      <c r="L2703" s="147">
        <v>0</v>
      </c>
      <c r="M2703" s="147">
        <v>0</v>
      </c>
      <c r="N2703" s="87">
        <v>0</v>
      </c>
      <c r="O2703" s="88">
        <v>0</v>
      </c>
      <c r="P2703" s="89" t="e">
        <v>#DIV/0!</v>
      </c>
    </row>
    <row r="2704" spans="1:16">
      <c r="A2704" s="75" t="s">
        <v>14016</v>
      </c>
      <c r="B2704" s="85">
        <v>2700</v>
      </c>
      <c r="C2704" s="85">
        <v>9229</v>
      </c>
      <c r="D2704" s="85">
        <v>2700</v>
      </c>
      <c r="E2704" s="86" t="s">
        <v>14017</v>
      </c>
      <c r="F2704" s="85" t="s">
        <v>55</v>
      </c>
      <c r="G2704" s="86" t="s">
        <v>3698</v>
      </c>
      <c r="H2704" s="85" t="s">
        <v>1</v>
      </c>
      <c r="I2704" s="85">
        <v>1</v>
      </c>
      <c r="J2704" s="88">
        <v>3.7736147828130243E-2</v>
      </c>
      <c r="K2704" s="146">
        <v>4.739014171966268E-2</v>
      </c>
      <c r="L2704" s="147">
        <v>1.99198767567975E-10</v>
      </c>
      <c r="M2704" s="147">
        <v>5.0518435630368856E-3</v>
      </c>
      <c r="N2704" s="87">
        <v>0.55861824438320551</v>
      </c>
      <c r="O2704" s="88">
        <v>3.423182992638598E-2</v>
      </c>
      <c r="P2704" s="89">
        <v>61.279469961069424</v>
      </c>
    </row>
    <row r="2705" spans="1:16">
      <c r="A2705" s="75" t="s">
        <v>14018</v>
      </c>
      <c r="B2705" s="85">
        <v>2701</v>
      </c>
      <c r="C2705" s="85">
        <v>9230</v>
      </c>
      <c r="D2705" s="85">
        <v>2701</v>
      </c>
      <c r="E2705" s="86" t="s">
        <v>14019</v>
      </c>
      <c r="F2705" s="85" t="s">
        <v>55</v>
      </c>
      <c r="G2705" s="86" t="s">
        <v>14020</v>
      </c>
      <c r="H2705" s="85" t="s">
        <v>1</v>
      </c>
      <c r="I2705" s="85">
        <v>-1</v>
      </c>
      <c r="J2705" s="88">
        <v>4.7235648966035312E-2</v>
      </c>
      <c r="K2705" s="146">
        <v>8.0527823856045817</v>
      </c>
      <c r="L2705" s="147">
        <v>4.0258803243782893E-10</v>
      </c>
      <c r="M2705" s="147">
        <v>7.6503641472851543E-3</v>
      </c>
      <c r="N2705" s="87">
        <v>0.84008454227173623</v>
      </c>
      <c r="O2705" s="88">
        <v>4.2047179791401393E-2</v>
      </c>
      <c r="P2705" s="89">
        <v>50.051128994349106</v>
      </c>
    </row>
    <row r="2706" spans="1:16">
      <c r="A2706" s="75" t="s">
        <v>29400</v>
      </c>
      <c r="B2706" s="85">
        <v>2702</v>
      </c>
      <c r="C2706" s="85">
        <v>18714</v>
      </c>
      <c r="D2706" s="85">
        <v>2702</v>
      </c>
      <c r="E2706" s="86" t="s">
        <v>29401</v>
      </c>
      <c r="F2706" s="85" t="s">
        <v>55</v>
      </c>
      <c r="G2706" s="86" t="s">
        <v>14020</v>
      </c>
      <c r="H2706" s="85" t="s">
        <v>1</v>
      </c>
      <c r="I2706" s="85">
        <v>-1</v>
      </c>
      <c r="J2706" s="88">
        <v>9.4995011379051305E-3</v>
      </c>
      <c r="K2706" s="146">
        <v>8.0053922438849003</v>
      </c>
      <c r="L2706" s="147">
        <v>2.0338926486985429E-10</v>
      </c>
      <c r="M2706" s="147">
        <v>2.59852058424826E-3</v>
      </c>
      <c r="N2706" s="87">
        <v>0.28146629788853111</v>
      </c>
      <c r="O2706" s="88">
        <v>7.8153498650154508E-3</v>
      </c>
      <c r="P2706" s="89">
        <v>27.766556506564626</v>
      </c>
    </row>
    <row r="2707" spans="1:16">
      <c r="A2707" s="75" t="s">
        <v>3699</v>
      </c>
      <c r="B2707" s="85">
        <v>2703</v>
      </c>
      <c r="C2707" s="85">
        <v>2012</v>
      </c>
      <c r="D2707" s="85">
        <v>2703</v>
      </c>
      <c r="E2707" s="86" t="s">
        <v>3700</v>
      </c>
      <c r="F2707" s="85" t="s">
        <v>38</v>
      </c>
      <c r="G2707" s="86" t="s">
        <v>3701</v>
      </c>
      <c r="H2707" s="85" t="s">
        <v>260</v>
      </c>
      <c r="I2707" s="85">
        <v>1</v>
      </c>
      <c r="J2707" s="88">
        <v>10129234.94105019</v>
      </c>
      <c r="K2707" s="146">
        <v>13118812.938100506</v>
      </c>
      <c r="L2707" s="147">
        <v>3.9563855109169613E-2</v>
      </c>
      <c r="M2707" s="147">
        <v>1950556.609978206</v>
      </c>
      <c r="N2707" s="87">
        <v>92838186.965924025</v>
      </c>
      <c r="O2707" s="88">
        <v>9431689.7699789107</v>
      </c>
      <c r="P2707" s="89">
        <v>101.59278286467166</v>
      </c>
    </row>
    <row r="2708" spans="1:16">
      <c r="A2708" s="75" t="s">
        <v>3702</v>
      </c>
      <c r="B2708" s="85">
        <v>2704</v>
      </c>
      <c r="C2708" s="85">
        <v>2013</v>
      </c>
      <c r="D2708" s="85">
        <v>2704</v>
      </c>
      <c r="E2708" s="86" t="s">
        <v>3700</v>
      </c>
      <c r="F2708" s="85" t="s">
        <v>1039</v>
      </c>
      <c r="G2708" s="86" t="s">
        <v>3701</v>
      </c>
      <c r="H2708" s="85" t="s">
        <v>260</v>
      </c>
      <c r="I2708" s="85">
        <v>1</v>
      </c>
      <c r="J2708" s="88">
        <v>10128770.32809096</v>
      </c>
      <c r="K2708" s="146">
        <v>13117013.822726056</v>
      </c>
      <c r="L2708" s="147">
        <v>3.9560718081882662E-2</v>
      </c>
      <c r="M2708" s="147">
        <v>1950531.2617888451</v>
      </c>
      <c r="N2708" s="87">
        <v>92836941.910512015</v>
      </c>
      <c r="O2708" s="88">
        <v>9431365.5454791188</v>
      </c>
      <c r="P2708" s="89">
        <v>101.59065293824803</v>
      </c>
    </row>
    <row r="2709" spans="1:16">
      <c r="A2709" s="75" t="s">
        <v>14021</v>
      </c>
      <c r="B2709" s="85">
        <v>2705</v>
      </c>
      <c r="C2709" s="85">
        <v>9231</v>
      </c>
      <c r="D2709" s="85">
        <v>2705</v>
      </c>
      <c r="E2709" s="86" t="s">
        <v>14022</v>
      </c>
      <c r="F2709" s="85" t="s">
        <v>55</v>
      </c>
      <c r="G2709" s="86" t="s">
        <v>3701</v>
      </c>
      <c r="H2709" s="85" t="s">
        <v>260</v>
      </c>
      <c r="I2709" s="85">
        <v>1</v>
      </c>
      <c r="J2709" s="88">
        <v>10129231.17530656</v>
      </c>
      <c r="K2709" s="146">
        <v>13118798.356055073</v>
      </c>
      <c r="L2709" s="147">
        <v>3.9563829683187959E-2</v>
      </c>
      <c r="M2709" s="147">
        <v>1950556.404528097</v>
      </c>
      <c r="N2709" s="87">
        <v>92838176.874600917</v>
      </c>
      <c r="O2709" s="88">
        <v>9431687.1421005428</v>
      </c>
      <c r="P2709" s="89">
        <v>101.59276560159279</v>
      </c>
    </row>
    <row r="2710" spans="1:16">
      <c r="A2710" s="75" t="s">
        <v>3703</v>
      </c>
      <c r="B2710" s="85">
        <v>2706</v>
      </c>
      <c r="C2710" s="85">
        <v>2014</v>
      </c>
      <c r="D2710" s="85">
        <v>2706</v>
      </c>
      <c r="E2710" s="86" t="s">
        <v>3704</v>
      </c>
      <c r="F2710" s="85" t="s">
        <v>55</v>
      </c>
      <c r="G2710" s="86" t="s">
        <v>3705</v>
      </c>
      <c r="H2710" s="85" t="s">
        <v>1</v>
      </c>
      <c r="I2710" s="85">
        <v>1</v>
      </c>
      <c r="J2710" s="88">
        <v>3.866401331862543</v>
      </c>
      <c r="K2710" s="146">
        <v>52.944315823033875</v>
      </c>
      <c r="L2710" s="147">
        <v>1.015184430633414E-7</v>
      </c>
      <c r="M2710" s="147">
        <v>0.42332726418034511</v>
      </c>
      <c r="N2710" s="87">
        <v>51.500237890488641</v>
      </c>
      <c r="O2710" s="88">
        <v>3.4106554490076491</v>
      </c>
      <c r="P2710" s="89">
        <v>66.2260134848338</v>
      </c>
    </row>
    <row r="2711" spans="1:16">
      <c r="A2711" s="75" t="s">
        <v>14023</v>
      </c>
      <c r="B2711" s="85">
        <v>2707</v>
      </c>
      <c r="C2711" s="85">
        <v>9232</v>
      </c>
      <c r="D2711" s="85">
        <v>2707</v>
      </c>
      <c r="E2711" s="86" t="s">
        <v>14024</v>
      </c>
      <c r="F2711" s="85" t="s">
        <v>55</v>
      </c>
      <c r="G2711" s="86" t="s">
        <v>3705</v>
      </c>
      <c r="H2711" s="85" t="s">
        <v>1</v>
      </c>
      <c r="I2711" s="85">
        <v>1</v>
      </c>
      <c r="J2711" s="88">
        <v>3.9251724877234002</v>
      </c>
      <c r="K2711" s="146">
        <v>53.026685724928768</v>
      </c>
      <c r="L2711" s="147">
        <v>1.0180214571342671E-7</v>
      </c>
      <c r="M2711" s="147">
        <v>0.43065675215702559</v>
      </c>
      <c r="N2711" s="87">
        <v>52.363224999552237</v>
      </c>
      <c r="O2711" s="88">
        <v>3.4641338378143351</v>
      </c>
      <c r="P2711" s="89">
        <v>66.15585342277825</v>
      </c>
    </row>
    <row r="2712" spans="1:16">
      <c r="A2712" s="75" t="s">
        <v>26580</v>
      </c>
      <c r="B2712" s="85">
        <v>2708</v>
      </c>
      <c r="C2712" s="85">
        <v>16545</v>
      </c>
      <c r="D2712" s="85">
        <v>2708</v>
      </c>
      <c r="E2712" s="86" t="s">
        <v>26569</v>
      </c>
      <c r="F2712" s="85" t="s">
        <v>38</v>
      </c>
      <c r="G2712" s="86" t="s">
        <v>3705</v>
      </c>
      <c r="H2712" s="85" t="s">
        <v>1</v>
      </c>
      <c r="I2712" s="85">
        <v>1</v>
      </c>
      <c r="J2712" s="88">
        <v>9.5843446289365009</v>
      </c>
      <c r="K2712" s="146">
        <v>60.964262289375412</v>
      </c>
      <c r="L2712" s="147">
        <v>7.0602115450657056E-8</v>
      </c>
      <c r="M2712" s="147">
        <v>0.88566997436201289</v>
      </c>
      <c r="N2712" s="87">
        <v>155.21056553539901</v>
      </c>
      <c r="O2712" s="88">
        <v>8.7556571344536867</v>
      </c>
      <c r="P2712" s="89">
        <v>56.411476269357294</v>
      </c>
    </row>
    <row r="2713" spans="1:16">
      <c r="A2713" s="75" t="s">
        <v>14025</v>
      </c>
      <c r="B2713" s="85">
        <v>2709</v>
      </c>
      <c r="C2713" s="85">
        <v>9233</v>
      </c>
      <c r="D2713" s="85">
        <v>2709</v>
      </c>
      <c r="E2713" s="86" t="s">
        <v>14026</v>
      </c>
      <c r="F2713" s="85" t="s">
        <v>55</v>
      </c>
      <c r="G2713" s="86" t="s">
        <v>14027</v>
      </c>
      <c r="H2713" s="85" t="s">
        <v>1</v>
      </c>
      <c r="I2713" s="85">
        <v>1</v>
      </c>
      <c r="J2713" s="88">
        <v>0.76256793379984644</v>
      </c>
      <c r="K2713" s="146">
        <v>11.356322184112837</v>
      </c>
      <c r="L2713" s="147">
        <v>2.1239331716692611E-8</v>
      </c>
      <c r="M2713" s="147">
        <v>9.0175557869784206E-2</v>
      </c>
      <c r="N2713" s="87">
        <v>10.2611930023899</v>
      </c>
      <c r="O2713" s="88">
        <v>0.67510844197649722</v>
      </c>
      <c r="P2713" s="89">
        <v>65.792392933186221</v>
      </c>
    </row>
    <row r="2714" spans="1:16">
      <c r="A2714" s="75" t="s">
        <v>26656</v>
      </c>
      <c r="B2714" s="85">
        <v>2710</v>
      </c>
      <c r="C2714" s="85">
        <v>16599</v>
      </c>
      <c r="D2714" s="85">
        <v>2710</v>
      </c>
      <c r="E2714" s="86" t="s">
        <v>26657</v>
      </c>
      <c r="F2714" s="85" t="s">
        <v>55</v>
      </c>
      <c r="G2714" s="86" t="s">
        <v>14027</v>
      </c>
      <c r="H2714" s="85" t="s">
        <v>1</v>
      </c>
      <c r="I2714" s="85">
        <v>1</v>
      </c>
      <c r="J2714" s="88">
        <v>0.68536559843298395</v>
      </c>
      <c r="K2714" s="146">
        <v>11.257751726648689</v>
      </c>
      <c r="L2714" s="147">
        <v>2.0830192614642901E-8</v>
      </c>
      <c r="M2714" s="147">
        <v>8.0035676318477217E-2</v>
      </c>
      <c r="N2714" s="87">
        <v>9.1283697498445608</v>
      </c>
      <c r="O2714" s="88">
        <v>0.6050675193851478</v>
      </c>
      <c r="P2714" s="89">
        <v>66.284291277251455</v>
      </c>
    </row>
    <row r="2715" spans="1:16">
      <c r="A2715" s="75" t="s">
        <v>3149</v>
      </c>
      <c r="B2715" s="85">
        <v>2711</v>
      </c>
      <c r="C2715" s="85">
        <v>1688</v>
      </c>
      <c r="D2715" s="85">
        <v>2711</v>
      </c>
      <c r="E2715" s="86" t="s">
        <v>3132</v>
      </c>
      <c r="F2715" s="85" t="s">
        <v>55</v>
      </c>
      <c r="G2715" s="86" t="s">
        <v>3150</v>
      </c>
      <c r="H2715" s="85" t="s">
        <v>1</v>
      </c>
      <c r="I2715" s="85">
        <v>1</v>
      </c>
      <c r="J2715" s="88">
        <v>5.9880974055855942</v>
      </c>
      <c r="K2715" s="146">
        <v>16.506801553782505</v>
      </c>
      <c r="L2715" s="147">
        <v>3.8427183946615229E-8</v>
      </c>
      <c r="M2715" s="147">
        <v>1.3461100441631999</v>
      </c>
      <c r="N2715" s="87">
        <v>135.3965117578465</v>
      </c>
      <c r="O2715" s="88">
        <v>4.9454092720572156</v>
      </c>
      <c r="P2715" s="89">
        <v>36.52538169448534</v>
      </c>
    </row>
    <row r="2716" spans="1:16">
      <c r="A2716" s="75" t="s">
        <v>14028</v>
      </c>
      <c r="B2716" s="85">
        <v>2712</v>
      </c>
      <c r="C2716" s="85">
        <v>9234</v>
      </c>
      <c r="D2716" s="85">
        <v>2712</v>
      </c>
      <c r="E2716" s="86" t="s">
        <v>14029</v>
      </c>
      <c r="F2716" s="85" t="s">
        <v>55</v>
      </c>
      <c r="G2716" s="86" t="s">
        <v>3150</v>
      </c>
      <c r="H2716" s="85" t="s">
        <v>1</v>
      </c>
      <c r="I2716" s="85">
        <v>1</v>
      </c>
      <c r="J2716" s="88">
        <v>6.0756730174218117</v>
      </c>
      <c r="K2716" s="146">
        <v>142.58821201772164</v>
      </c>
      <c r="L2716" s="147">
        <v>2.6778089816028882E-7</v>
      </c>
      <c r="M2716" s="147">
        <v>0.89066154928754793</v>
      </c>
      <c r="N2716" s="87">
        <v>79.038179416516883</v>
      </c>
      <c r="O2716" s="88">
        <v>5.3327783198219496</v>
      </c>
      <c r="P2716" s="89">
        <v>67.470915438463905</v>
      </c>
    </row>
    <row r="2717" spans="1:16">
      <c r="A2717" s="75" t="s">
        <v>27404</v>
      </c>
      <c r="B2717" s="85">
        <v>2713</v>
      </c>
      <c r="C2717" s="85">
        <v>17150</v>
      </c>
      <c r="D2717" s="85">
        <v>2713</v>
      </c>
      <c r="E2717" s="86" t="s">
        <v>27405</v>
      </c>
      <c r="F2717" s="85" t="s">
        <v>1063</v>
      </c>
      <c r="G2717" s="86" t="s">
        <v>3150</v>
      </c>
      <c r="H2717" s="85" t="s">
        <v>1</v>
      </c>
      <c r="I2717" s="85">
        <v>1</v>
      </c>
      <c r="J2717" s="88">
        <v>5.0294256455263184</v>
      </c>
      <c r="K2717" s="146">
        <v>140.15924227046963</v>
      </c>
      <c r="L2717" s="147">
        <v>2.6565712186098919E-7</v>
      </c>
      <c r="M2717" s="147">
        <v>0.73399798351906287</v>
      </c>
      <c r="N2717" s="87">
        <v>63.329078712601572</v>
      </c>
      <c r="O2717" s="88">
        <v>4.457367910600377</v>
      </c>
      <c r="P2717" s="89">
        <v>70.384221612139527</v>
      </c>
    </row>
    <row r="2718" spans="1:16">
      <c r="A2718" s="75" t="s">
        <v>27407</v>
      </c>
      <c r="B2718" s="85">
        <v>2714</v>
      </c>
      <c r="C2718" s="85">
        <v>17152</v>
      </c>
      <c r="D2718" s="85">
        <v>2714</v>
      </c>
      <c r="E2718" s="86" t="s">
        <v>27405</v>
      </c>
      <c r="F2718" s="85" t="s">
        <v>283</v>
      </c>
      <c r="G2718" s="86" t="s">
        <v>3150</v>
      </c>
      <c r="H2718" s="85" t="s">
        <v>1</v>
      </c>
      <c r="I2718" s="85">
        <v>1</v>
      </c>
      <c r="J2718" s="88">
        <v>6.4435045662203292</v>
      </c>
      <c r="K2718" s="146">
        <v>152.80240789362344</v>
      </c>
      <c r="L2718" s="147">
        <v>2.8282976124311029E-7</v>
      </c>
      <c r="M2718" s="147">
        <v>0.91838353984589538</v>
      </c>
      <c r="N2718" s="87">
        <v>80.24022714400158</v>
      </c>
      <c r="O2718" s="88">
        <v>5.6277214286269892</v>
      </c>
      <c r="P2718" s="89">
        <v>70.135910987979969</v>
      </c>
    </row>
    <row r="2719" spans="1:16">
      <c r="A2719" s="75" t="s">
        <v>27409</v>
      </c>
      <c r="B2719" s="85">
        <v>2715</v>
      </c>
      <c r="C2719" s="85">
        <v>17154</v>
      </c>
      <c r="D2719" s="85">
        <v>2715</v>
      </c>
      <c r="E2719" s="86" t="s">
        <v>27405</v>
      </c>
      <c r="F2719" s="85" t="s">
        <v>38</v>
      </c>
      <c r="G2719" s="86" t="s">
        <v>3150</v>
      </c>
      <c r="H2719" s="85" t="s">
        <v>1</v>
      </c>
      <c r="I2719" s="85">
        <v>1</v>
      </c>
      <c r="J2719" s="88">
        <v>5.5126773613450366</v>
      </c>
      <c r="K2719" s="146">
        <v>136.68629781067997</v>
      </c>
      <c r="L2719" s="147">
        <v>2.5815164695346439E-7</v>
      </c>
      <c r="M2719" s="147">
        <v>0.8088813313279366</v>
      </c>
      <c r="N2719" s="87">
        <v>71.44049468562568</v>
      </c>
      <c r="O2719" s="88">
        <v>4.8629270286294517</v>
      </c>
      <c r="P2719" s="89">
        <v>68.069615839430995</v>
      </c>
    </row>
    <row r="2720" spans="1:16">
      <c r="A2720" s="75" t="s">
        <v>27411</v>
      </c>
      <c r="B2720" s="85">
        <v>2716</v>
      </c>
      <c r="C2720" s="85">
        <v>17156</v>
      </c>
      <c r="D2720" s="85">
        <v>2716</v>
      </c>
      <c r="E2720" s="86" t="s">
        <v>27405</v>
      </c>
      <c r="F2720" s="85" t="s">
        <v>238</v>
      </c>
      <c r="G2720" s="86" t="s">
        <v>3150</v>
      </c>
      <c r="H2720" s="85" t="s">
        <v>1</v>
      </c>
      <c r="I2720" s="85">
        <v>1</v>
      </c>
      <c r="J2720" s="88">
        <v>6.9818556725089627</v>
      </c>
      <c r="K2720" s="146">
        <v>117.31551728240709</v>
      </c>
      <c r="L2720" s="147">
        <v>2.033112522903089E-7</v>
      </c>
      <c r="M2720" s="147">
        <v>0.93449248388377204</v>
      </c>
      <c r="N2720" s="87">
        <v>87.332708005244172</v>
      </c>
      <c r="O2720" s="88">
        <v>6.241392169217538</v>
      </c>
      <c r="P2720" s="89">
        <v>71.466834268356294</v>
      </c>
    </row>
    <row r="2721" spans="1:16">
      <c r="A2721" s="75" t="s">
        <v>27413</v>
      </c>
      <c r="B2721" s="85">
        <v>2717</v>
      </c>
      <c r="C2721" s="85">
        <v>17158</v>
      </c>
      <c r="D2721" s="85">
        <v>2717</v>
      </c>
      <c r="E2721" s="86" t="s">
        <v>27405</v>
      </c>
      <c r="F2721" s="85" t="s">
        <v>2641</v>
      </c>
      <c r="G2721" s="86" t="s">
        <v>3150</v>
      </c>
      <c r="H2721" s="85" t="s">
        <v>1</v>
      </c>
      <c r="I2721" s="85">
        <v>1</v>
      </c>
      <c r="J2721" s="88">
        <v>6.3593465458397338</v>
      </c>
      <c r="K2721" s="146">
        <v>120.57212682534295</v>
      </c>
      <c r="L2721" s="147">
        <v>2.1609382366577239E-7</v>
      </c>
      <c r="M2721" s="147">
        <v>0.94322353135367609</v>
      </c>
      <c r="N2721" s="87">
        <v>81.540015328103266</v>
      </c>
      <c r="O2721" s="88">
        <v>5.6019259440466369</v>
      </c>
      <c r="P2721" s="89">
        <v>68.701556180795791</v>
      </c>
    </row>
    <row r="2722" spans="1:16">
      <c r="A2722" s="75" t="s">
        <v>27415</v>
      </c>
      <c r="B2722" s="85">
        <v>2718</v>
      </c>
      <c r="C2722" s="85">
        <v>17160</v>
      </c>
      <c r="D2722" s="85">
        <v>2718</v>
      </c>
      <c r="E2722" s="86" t="s">
        <v>27405</v>
      </c>
      <c r="F2722" s="85" t="s">
        <v>891</v>
      </c>
      <c r="G2722" s="86" t="s">
        <v>3150</v>
      </c>
      <c r="H2722" s="85" t="s">
        <v>1</v>
      </c>
      <c r="I2722" s="85">
        <v>1</v>
      </c>
      <c r="J2722" s="88">
        <v>6.6975809567085136</v>
      </c>
      <c r="K2722" s="146">
        <v>243.6626066017366</v>
      </c>
      <c r="L2722" s="147">
        <v>4.9292315158296777E-7</v>
      </c>
      <c r="M2722" s="147">
        <v>0.94537702075876118</v>
      </c>
      <c r="N2722" s="87">
        <v>84.609830696767546</v>
      </c>
      <c r="O2722" s="88">
        <v>5.9038319178431911</v>
      </c>
      <c r="P2722" s="89">
        <v>69.777139006481221</v>
      </c>
    </row>
    <row r="2723" spans="1:16">
      <c r="A2723" s="75" t="s">
        <v>629</v>
      </c>
      <c r="B2723" s="85">
        <v>2719</v>
      </c>
      <c r="C2723" s="85">
        <v>249</v>
      </c>
      <c r="D2723" s="85">
        <v>2719</v>
      </c>
      <c r="E2723" s="86" t="s">
        <v>627</v>
      </c>
      <c r="F2723" s="85" t="s">
        <v>509</v>
      </c>
      <c r="G2723" s="86" t="s">
        <v>630</v>
      </c>
      <c r="H2723" s="85" t="s">
        <v>1</v>
      </c>
      <c r="I2723" s="85">
        <v>1</v>
      </c>
      <c r="J2723" s="88">
        <v>8.2847712214608702</v>
      </c>
      <c r="K2723" s="146">
        <v>25.493959960297719</v>
      </c>
      <c r="L2723" s="147">
        <v>5.3847176335583332E-8</v>
      </c>
      <c r="M2723" s="147">
        <v>0.57567173069007072</v>
      </c>
      <c r="N2723" s="87">
        <v>93.100082237234119</v>
      </c>
      <c r="O2723" s="88">
        <v>7.2471020869852198</v>
      </c>
      <c r="P2723" s="89">
        <v>77.842058920189004</v>
      </c>
    </row>
    <row r="2724" spans="1:16">
      <c r="A2724" s="75" t="s">
        <v>632</v>
      </c>
      <c r="B2724" s="85">
        <v>2720</v>
      </c>
      <c r="C2724" s="85">
        <v>251</v>
      </c>
      <c r="D2724" s="85">
        <v>2720</v>
      </c>
      <c r="E2724" s="86" t="s">
        <v>627</v>
      </c>
      <c r="F2724" s="85" t="s">
        <v>38</v>
      </c>
      <c r="G2724" s="86" t="s">
        <v>630</v>
      </c>
      <c r="H2724" s="85" t="s">
        <v>1</v>
      </c>
      <c r="I2724" s="85">
        <v>1</v>
      </c>
      <c r="J2724" s="88">
        <v>15.752723059128281</v>
      </c>
      <c r="K2724" s="146">
        <v>33.643611394502614</v>
      </c>
      <c r="L2724" s="147">
        <v>8.4056765792913436E-8</v>
      </c>
      <c r="M2724" s="147">
        <v>0.79792363899590169</v>
      </c>
      <c r="N2724" s="87">
        <v>174.0663241886113</v>
      </c>
      <c r="O2724" s="88">
        <v>13.506582078145501</v>
      </c>
      <c r="P2724" s="89">
        <v>77.594457980914839</v>
      </c>
    </row>
    <row r="2725" spans="1:16">
      <c r="A2725" s="75" t="s">
        <v>640</v>
      </c>
      <c r="B2725" s="85">
        <v>2721</v>
      </c>
      <c r="C2725" s="85">
        <v>255</v>
      </c>
      <c r="D2725" s="85">
        <v>2721</v>
      </c>
      <c r="E2725" s="86" t="s">
        <v>638</v>
      </c>
      <c r="F2725" s="85" t="s">
        <v>509</v>
      </c>
      <c r="G2725" s="86" t="s">
        <v>630</v>
      </c>
      <c r="H2725" s="85" t="s">
        <v>1</v>
      </c>
      <c r="I2725" s="85">
        <v>1</v>
      </c>
      <c r="J2725" s="88">
        <v>6.4235216995773126</v>
      </c>
      <c r="K2725" s="146">
        <v>12.47791705768179</v>
      </c>
      <c r="L2725" s="147">
        <v>3.1685311548233981E-8</v>
      </c>
      <c r="M2725" s="147">
        <v>0.3722473066207565</v>
      </c>
      <c r="N2725" s="87">
        <v>69.82879713375992</v>
      </c>
      <c r="O2725" s="88">
        <v>5.6836161777979433</v>
      </c>
      <c r="P2725" s="89">
        <v>81.39358561355057</v>
      </c>
    </row>
    <row r="2726" spans="1:16">
      <c r="A2726" s="75" t="s">
        <v>642</v>
      </c>
      <c r="B2726" s="85">
        <v>2722</v>
      </c>
      <c r="C2726" s="85">
        <v>257</v>
      </c>
      <c r="D2726" s="85">
        <v>2722</v>
      </c>
      <c r="E2726" s="86" t="s">
        <v>638</v>
      </c>
      <c r="F2726" s="85" t="s">
        <v>38</v>
      </c>
      <c r="G2726" s="86" t="s">
        <v>630</v>
      </c>
      <c r="H2726" s="85" t="s">
        <v>1</v>
      </c>
      <c r="I2726" s="85">
        <v>1</v>
      </c>
      <c r="J2726" s="88">
        <v>11.52389698948776</v>
      </c>
      <c r="K2726" s="146">
        <v>18.098468123620247</v>
      </c>
      <c r="L2726" s="147">
        <v>5.2353517073269278E-8</v>
      </c>
      <c r="M2726" s="147">
        <v>0.52867763677696511</v>
      </c>
      <c r="N2726" s="87">
        <v>125.9027482055911</v>
      </c>
      <c r="O2726" s="88">
        <v>9.9710841006592599</v>
      </c>
      <c r="P2726" s="89">
        <v>79.196715264524016</v>
      </c>
    </row>
    <row r="2727" spans="1:16">
      <c r="A2727" s="75" t="s">
        <v>3151</v>
      </c>
      <c r="B2727" s="85">
        <v>2723</v>
      </c>
      <c r="C2727" s="85">
        <v>1689</v>
      </c>
      <c r="D2727" s="85">
        <v>2723</v>
      </c>
      <c r="E2727" s="86" t="s">
        <v>3132</v>
      </c>
      <c r="F2727" s="85" t="s">
        <v>55</v>
      </c>
      <c r="G2727" s="86" t="s">
        <v>630</v>
      </c>
      <c r="H2727" s="85" t="s">
        <v>1</v>
      </c>
      <c r="I2727" s="85">
        <v>1</v>
      </c>
      <c r="J2727" s="88">
        <v>5.5643385285159246</v>
      </c>
      <c r="K2727" s="146">
        <v>15.338666966673449</v>
      </c>
      <c r="L2727" s="147">
        <v>3.5707812631282602E-8</v>
      </c>
      <c r="M2727" s="147">
        <v>1.25085005721063</v>
      </c>
      <c r="N2727" s="87">
        <v>125.8149251710725</v>
      </c>
      <c r="O2727" s="88">
        <v>4.5954381647365334</v>
      </c>
      <c r="P2727" s="89">
        <v>36.525381694485333</v>
      </c>
    </row>
    <row r="2728" spans="1:16">
      <c r="A2728" s="75" t="s">
        <v>3693</v>
      </c>
      <c r="B2728" s="85">
        <v>2724</v>
      </c>
      <c r="C2728" s="85">
        <v>2009</v>
      </c>
      <c r="D2728" s="85">
        <v>2724</v>
      </c>
      <c r="E2728" s="86" t="s">
        <v>3694</v>
      </c>
      <c r="F2728" s="85" t="s">
        <v>55</v>
      </c>
      <c r="G2728" s="86" t="s">
        <v>630</v>
      </c>
      <c r="H2728" s="85" t="s">
        <v>1</v>
      </c>
      <c r="I2728" s="85">
        <v>1</v>
      </c>
      <c r="J2728" s="88">
        <v>6.8328656741166043</v>
      </c>
      <c r="K2728" s="146">
        <v>137.12903195319788</v>
      </c>
      <c r="L2728" s="147">
        <v>2.2875676961675399E-7</v>
      </c>
      <c r="M2728" s="147">
        <v>0.80314216127800386</v>
      </c>
      <c r="N2728" s="87">
        <v>83.226278845784464</v>
      </c>
      <c r="O2728" s="88">
        <v>5.8414285257509988</v>
      </c>
      <c r="P2728" s="89">
        <v>70.187308705402685</v>
      </c>
    </row>
    <row r="2729" spans="1:16">
      <c r="A2729" s="75" t="s">
        <v>7503</v>
      </c>
      <c r="B2729" s="85">
        <v>2725</v>
      </c>
      <c r="C2729" s="85">
        <v>5073</v>
      </c>
      <c r="D2729" s="85">
        <v>2725</v>
      </c>
      <c r="E2729" s="86" t="s">
        <v>7501</v>
      </c>
      <c r="F2729" s="85" t="s">
        <v>55</v>
      </c>
      <c r="G2729" s="86" t="s">
        <v>630</v>
      </c>
      <c r="H2729" s="85" t="s">
        <v>1</v>
      </c>
      <c r="I2729" s="85">
        <v>1</v>
      </c>
      <c r="J2729" s="88">
        <v>8.3999440560426901</v>
      </c>
      <c r="K2729" s="146">
        <v>145.22034515584804</v>
      </c>
      <c r="L2729" s="147">
        <v>2.770347635906374E-7</v>
      </c>
      <c r="M2729" s="147">
        <v>1.0269445242389119</v>
      </c>
      <c r="N2729" s="87">
        <v>111.7396249351373</v>
      </c>
      <c r="O2729" s="88">
        <v>7.4062528924675171</v>
      </c>
      <c r="P2729" s="89">
        <v>66.281347344477879</v>
      </c>
    </row>
    <row r="2730" spans="1:16">
      <c r="A2730" s="75" t="s">
        <v>8730</v>
      </c>
      <c r="B2730" s="85">
        <v>2726</v>
      </c>
      <c r="C2730" s="85">
        <v>5754</v>
      </c>
      <c r="D2730" s="85">
        <v>2726</v>
      </c>
      <c r="E2730" s="86" t="s">
        <v>8731</v>
      </c>
      <c r="F2730" s="85" t="s">
        <v>1039</v>
      </c>
      <c r="G2730" s="86" t="s">
        <v>630</v>
      </c>
      <c r="H2730" s="85" t="s">
        <v>1</v>
      </c>
      <c r="I2730" s="85">
        <v>1</v>
      </c>
      <c r="J2730" s="88">
        <v>1.7380064488349909</v>
      </c>
      <c r="K2730" s="146">
        <v>7.9396510395387399</v>
      </c>
      <c r="L2730" s="147">
        <v>2.3868643694169681E-8</v>
      </c>
      <c r="M2730" s="147">
        <v>0.3527950291173928</v>
      </c>
      <c r="N2730" s="87">
        <v>45.192200897846867</v>
      </c>
      <c r="O2730" s="88">
        <v>1.25483367573814</v>
      </c>
      <c r="P2730" s="89">
        <v>27.766598014878383</v>
      </c>
    </row>
    <row r="2731" spans="1:16">
      <c r="A2731" s="75" t="s">
        <v>14030</v>
      </c>
      <c r="B2731" s="85">
        <v>2727</v>
      </c>
      <c r="C2731" s="85">
        <v>9235</v>
      </c>
      <c r="D2731" s="85">
        <v>2727</v>
      </c>
      <c r="E2731" s="86" t="s">
        <v>14031</v>
      </c>
      <c r="F2731" s="85" t="s">
        <v>55</v>
      </c>
      <c r="G2731" s="86" t="s">
        <v>630</v>
      </c>
      <c r="H2731" s="85" t="s">
        <v>1</v>
      </c>
      <c r="I2731" s="85">
        <v>1</v>
      </c>
      <c r="J2731" s="88">
        <v>6.8645031105077088</v>
      </c>
      <c r="K2731" s="146">
        <v>118.79899414525637</v>
      </c>
      <c r="L2731" s="147">
        <v>2.2308482476792E-7</v>
      </c>
      <c r="M2731" s="147">
        <v>0.81947066190096174</v>
      </c>
      <c r="N2731" s="87">
        <v>90.100909821463347</v>
      </c>
      <c r="O2731" s="88">
        <v>6.0257629009491183</v>
      </c>
      <c r="P2731" s="89">
        <v>66.877936226052341</v>
      </c>
    </row>
    <row r="2732" spans="1:16">
      <c r="A2732" s="75" t="s">
        <v>26223</v>
      </c>
      <c r="B2732" s="85">
        <v>2728</v>
      </c>
      <c r="C2732" s="85">
        <v>16299</v>
      </c>
      <c r="D2732" s="85">
        <v>2728</v>
      </c>
      <c r="E2732" s="86" t="s">
        <v>26224</v>
      </c>
      <c r="F2732" s="85" t="s">
        <v>891</v>
      </c>
      <c r="G2732" s="86" t="s">
        <v>630</v>
      </c>
      <c r="H2732" s="85" t="s">
        <v>1</v>
      </c>
      <c r="I2732" s="85">
        <v>1</v>
      </c>
      <c r="J2732" s="88">
        <v>2.5279841637227718</v>
      </c>
      <c r="K2732" s="146">
        <v>210.99435880299561</v>
      </c>
      <c r="L2732" s="147">
        <v>4.6745885354592671E-7</v>
      </c>
      <c r="M2732" s="147">
        <v>0.57120924851920785</v>
      </c>
      <c r="N2732" s="87">
        <v>40.626151410941659</v>
      </c>
      <c r="O2732" s="88">
        <v>2.2063760164548119</v>
      </c>
      <c r="P2732" s="89">
        <v>54.309254995307739</v>
      </c>
    </row>
    <row r="2733" spans="1:16">
      <c r="A2733" s="75" t="s">
        <v>26229</v>
      </c>
      <c r="B2733" s="85">
        <v>2729</v>
      </c>
      <c r="C2733" s="85">
        <v>16304</v>
      </c>
      <c r="D2733" s="85">
        <v>2729</v>
      </c>
      <c r="E2733" s="86" t="s">
        <v>26230</v>
      </c>
      <c r="F2733" s="85" t="s">
        <v>243</v>
      </c>
      <c r="G2733" s="86" t="s">
        <v>630</v>
      </c>
      <c r="H2733" s="85" t="s">
        <v>1</v>
      </c>
      <c r="I2733" s="85">
        <v>1</v>
      </c>
      <c r="J2733" s="88">
        <v>14.94522717453653</v>
      </c>
      <c r="K2733" s="146">
        <v>79.225748684047844</v>
      </c>
      <c r="L2733" s="147">
        <v>1.6020439926290109E-7</v>
      </c>
      <c r="M2733" s="147">
        <v>1.315531983495225</v>
      </c>
      <c r="N2733" s="87">
        <v>237.17567742749571</v>
      </c>
      <c r="O2733" s="88">
        <v>13.63271787423214</v>
      </c>
      <c r="P2733" s="89">
        <v>57.479409449139844</v>
      </c>
    </row>
    <row r="2734" spans="1:16">
      <c r="A2734" s="75" t="s">
        <v>26581</v>
      </c>
      <c r="B2734" s="85">
        <v>2730</v>
      </c>
      <c r="C2734" s="85">
        <v>16546</v>
      </c>
      <c r="D2734" s="85">
        <v>2730</v>
      </c>
      <c r="E2734" s="86" t="s">
        <v>26569</v>
      </c>
      <c r="F2734" s="85" t="s">
        <v>38</v>
      </c>
      <c r="G2734" s="86" t="s">
        <v>630</v>
      </c>
      <c r="H2734" s="85" t="s">
        <v>1</v>
      </c>
      <c r="I2734" s="85">
        <v>1</v>
      </c>
      <c r="J2734" s="88">
        <v>9.0785515641024368</v>
      </c>
      <c r="K2734" s="146">
        <v>57.747005161997556</v>
      </c>
      <c r="L2734" s="147">
        <v>6.68762414613452E-8</v>
      </c>
      <c r="M2734" s="147">
        <v>0.83893065643185394</v>
      </c>
      <c r="N2734" s="87">
        <v>147.0196635305021</v>
      </c>
      <c r="O2734" s="88">
        <v>8.2935962603798146</v>
      </c>
      <c r="P2734" s="89">
        <v>56.411476269357301</v>
      </c>
    </row>
    <row r="2735" spans="1:16">
      <c r="A2735" s="75" t="s">
        <v>29390</v>
      </c>
      <c r="B2735" s="85">
        <v>2731</v>
      </c>
      <c r="C2735" s="85">
        <v>18708</v>
      </c>
      <c r="D2735" s="85">
        <v>2731</v>
      </c>
      <c r="E2735" s="86" t="s">
        <v>29391</v>
      </c>
      <c r="F2735" s="85" t="s">
        <v>55</v>
      </c>
      <c r="G2735" s="86" t="s">
        <v>630</v>
      </c>
      <c r="H2735" s="85" t="s">
        <v>1</v>
      </c>
      <c r="I2735" s="85">
        <v>1</v>
      </c>
      <c r="J2735" s="88">
        <v>13.21180055430861</v>
      </c>
      <c r="K2735" s="146">
        <v>133.91460500118492</v>
      </c>
      <c r="L2735" s="147">
        <v>2.5226289065047499E-7</v>
      </c>
      <c r="M2735" s="147">
        <v>2.0832658432539941</v>
      </c>
      <c r="N2735" s="87">
        <v>250.56474011301341</v>
      </c>
      <c r="O2735" s="88">
        <v>11.444480725580689</v>
      </c>
      <c r="P2735" s="89">
        <v>45.674745458673996</v>
      </c>
    </row>
    <row r="2736" spans="1:16">
      <c r="A2736" s="75" t="s">
        <v>29397</v>
      </c>
      <c r="B2736" s="85">
        <v>2732</v>
      </c>
      <c r="C2736" s="85">
        <v>18712</v>
      </c>
      <c r="D2736" s="85">
        <v>2732</v>
      </c>
      <c r="E2736" s="86" t="s">
        <v>29398</v>
      </c>
      <c r="F2736" s="85" t="s">
        <v>38</v>
      </c>
      <c r="G2736" s="86" t="s">
        <v>630</v>
      </c>
      <c r="H2736" s="85" t="s">
        <v>1</v>
      </c>
      <c r="I2736" s="85">
        <v>1</v>
      </c>
      <c r="J2736" s="88">
        <v>2.4869798352814438</v>
      </c>
      <c r="K2736" s="146">
        <v>20.14174719783745</v>
      </c>
      <c r="L2736" s="147">
        <v>4.2738973983239072E-8</v>
      </c>
      <c r="M2736" s="147">
        <v>0.17499065931400831</v>
      </c>
      <c r="N2736" s="87">
        <v>28.828508586831148</v>
      </c>
      <c r="O2736" s="88">
        <v>2.2178797611714369</v>
      </c>
      <c r="P2736" s="89">
        <v>76.933558823940118</v>
      </c>
    </row>
    <row r="2737" spans="1:16">
      <c r="A2737" s="75" t="s">
        <v>29399</v>
      </c>
      <c r="B2737" s="85">
        <v>2733</v>
      </c>
      <c r="C2737" s="85">
        <v>18713</v>
      </c>
      <c r="D2737" s="85">
        <v>2733</v>
      </c>
      <c r="E2737" s="86" t="s">
        <v>29398</v>
      </c>
      <c r="F2737" s="85" t="s">
        <v>11</v>
      </c>
      <c r="G2737" s="86" t="s">
        <v>630</v>
      </c>
      <c r="H2737" s="85" t="s">
        <v>1</v>
      </c>
      <c r="I2737" s="85">
        <v>1</v>
      </c>
      <c r="J2737" s="88">
        <v>1.7321761016095161</v>
      </c>
      <c r="K2737" s="146">
        <v>19.015975754673537</v>
      </c>
      <c r="L2737" s="147">
        <v>3.9444872310512782E-8</v>
      </c>
      <c r="M2737" s="147">
        <v>0.16258695992831909</v>
      </c>
      <c r="N2737" s="87">
        <v>25.617828390823419</v>
      </c>
      <c r="O2737" s="88">
        <v>1.5634095833960511</v>
      </c>
      <c r="P2737" s="89">
        <v>61.028185509903764</v>
      </c>
    </row>
    <row r="2738" spans="1:16">
      <c r="A2738" s="75" t="s">
        <v>29592</v>
      </c>
      <c r="B2738" s="85">
        <v>2734</v>
      </c>
      <c r="C2738" s="85">
        <v>18852</v>
      </c>
      <c r="D2738" s="85">
        <v>2734</v>
      </c>
      <c r="E2738" s="86" t="s">
        <v>29593</v>
      </c>
      <c r="F2738" s="85" t="s">
        <v>38</v>
      </c>
      <c r="G2738" s="86" t="s">
        <v>630</v>
      </c>
      <c r="H2738" s="85" t="s">
        <v>1</v>
      </c>
      <c r="I2738" s="85">
        <v>1</v>
      </c>
      <c r="J2738" s="88">
        <v>0.31824736155092398</v>
      </c>
      <c r="K2738" s="146">
        <v>2.9033841627630705</v>
      </c>
      <c r="L2738" s="147">
        <v>1.2087600459106559E-9</v>
      </c>
      <c r="M2738" s="147">
        <v>1.7142162726614282E-2</v>
      </c>
      <c r="N2738" s="87">
        <v>2.2959656235853161</v>
      </c>
      <c r="O2738" s="88">
        <v>0.30307682188632762</v>
      </c>
      <c r="P2738" s="89">
        <v>132.0040765301404</v>
      </c>
    </row>
    <row r="2739" spans="1:16">
      <c r="A2739" s="75" t="s">
        <v>29596</v>
      </c>
      <c r="B2739" s="85">
        <v>2735</v>
      </c>
      <c r="C2739" s="85">
        <v>18855</v>
      </c>
      <c r="D2739" s="85">
        <v>2735</v>
      </c>
      <c r="E2739" s="86" t="s">
        <v>29593</v>
      </c>
      <c r="F2739" s="85" t="s">
        <v>1039</v>
      </c>
      <c r="G2739" s="86" t="s">
        <v>630</v>
      </c>
      <c r="H2739" s="85" t="s">
        <v>1</v>
      </c>
      <c r="I2739" s="85">
        <v>1</v>
      </c>
      <c r="J2739" s="88">
        <v>0.29108287157833651</v>
      </c>
      <c r="K2739" s="146">
        <v>2.8660036661394677</v>
      </c>
      <c r="L2739" s="147">
        <v>1.0954044430257099E-9</v>
      </c>
      <c r="M2739" s="147">
        <v>1.583342934907676E-2</v>
      </c>
      <c r="N2739" s="87">
        <v>2.1346884642185451</v>
      </c>
      <c r="O2739" s="88">
        <v>0.27885467693539989</v>
      </c>
      <c r="P2739" s="89">
        <v>130.63015124198998</v>
      </c>
    </row>
    <row r="2740" spans="1:16">
      <c r="A2740" s="75" t="s">
        <v>29728</v>
      </c>
      <c r="B2740" s="85">
        <v>2736</v>
      </c>
      <c r="C2740" s="85">
        <v>18971</v>
      </c>
      <c r="D2740" s="85">
        <v>2736</v>
      </c>
      <c r="E2740" s="86" t="s">
        <v>29729</v>
      </c>
      <c r="F2740" s="85" t="s">
        <v>55</v>
      </c>
      <c r="G2740" s="86" t="s">
        <v>630</v>
      </c>
      <c r="H2740" s="85" t="s">
        <v>1</v>
      </c>
      <c r="I2740" s="85">
        <v>1</v>
      </c>
      <c r="J2740" s="88">
        <v>0</v>
      </c>
      <c r="K2740" s="146">
        <v>0</v>
      </c>
      <c r="L2740" s="147">
        <v>0</v>
      </c>
      <c r="M2740" s="147">
        <v>0</v>
      </c>
      <c r="N2740" s="87">
        <v>0</v>
      </c>
      <c r="O2740" s="88">
        <v>0</v>
      </c>
      <c r="P2740" s="89" t="e">
        <v>#DIV/0!</v>
      </c>
    </row>
    <row r="2741" spans="1:16">
      <c r="A2741" s="75" t="s">
        <v>29733</v>
      </c>
      <c r="B2741" s="85">
        <v>2737</v>
      </c>
      <c r="C2741" s="85">
        <v>18975</v>
      </c>
      <c r="D2741" s="85">
        <v>2737</v>
      </c>
      <c r="E2741" s="86" t="s">
        <v>29734</v>
      </c>
      <c r="F2741" s="85" t="s">
        <v>55</v>
      </c>
      <c r="G2741" s="86" t="s">
        <v>630</v>
      </c>
      <c r="H2741" s="85" t="s">
        <v>1</v>
      </c>
      <c r="I2741" s="85">
        <v>1</v>
      </c>
      <c r="J2741" s="88">
        <v>0</v>
      </c>
      <c r="K2741" s="146">
        <v>0</v>
      </c>
      <c r="L2741" s="147">
        <v>0</v>
      </c>
      <c r="M2741" s="147">
        <v>0</v>
      </c>
      <c r="N2741" s="87">
        <v>0</v>
      </c>
      <c r="O2741" s="88">
        <v>0</v>
      </c>
      <c r="P2741" s="89" t="e">
        <v>#DIV/0!</v>
      </c>
    </row>
    <row r="2742" spans="1:16">
      <c r="A2742" s="75" t="s">
        <v>30813</v>
      </c>
      <c r="B2742" s="85">
        <v>2738</v>
      </c>
      <c r="C2742" s="85">
        <v>19771</v>
      </c>
      <c r="D2742" s="85">
        <v>2738</v>
      </c>
      <c r="E2742" s="86" t="s">
        <v>30814</v>
      </c>
      <c r="F2742" s="85" t="s">
        <v>55</v>
      </c>
      <c r="G2742" s="86" t="s">
        <v>630</v>
      </c>
      <c r="H2742" s="85" t="s">
        <v>1</v>
      </c>
      <c r="I2742" s="85">
        <v>1</v>
      </c>
      <c r="J2742" s="88">
        <v>0</v>
      </c>
      <c r="K2742" s="146">
        <v>0</v>
      </c>
      <c r="L2742" s="147">
        <v>0</v>
      </c>
      <c r="M2742" s="147">
        <v>0</v>
      </c>
      <c r="N2742" s="87">
        <v>0</v>
      </c>
      <c r="O2742" s="88">
        <v>0</v>
      </c>
      <c r="P2742" s="89" t="e">
        <v>#DIV/0!</v>
      </c>
    </row>
    <row r="2743" spans="1:16">
      <c r="A2743" s="75" t="s">
        <v>3706</v>
      </c>
      <c r="B2743" s="85">
        <v>2739</v>
      </c>
      <c r="C2743" s="85">
        <v>2015</v>
      </c>
      <c r="D2743" s="85">
        <v>2739</v>
      </c>
      <c r="E2743" s="86" t="s">
        <v>3707</v>
      </c>
      <c r="F2743" s="85" t="s">
        <v>55</v>
      </c>
      <c r="G2743" s="86" t="s">
        <v>3708</v>
      </c>
      <c r="H2743" s="85" t="s">
        <v>1</v>
      </c>
      <c r="I2743" s="85">
        <v>1</v>
      </c>
      <c r="J2743" s="88">
        <v>6.0756730174218117</v>
      </c>
      <c r="K2743" s="146">
        <v>142.58821201772164</v>
      </c>
      <c r="L2743" s="147">
        <v>2.6778089816028882E-7</v>
      </c>
      <c r="M2743" s="147">
        <v>0.89066154928754793</v>
      </c>
      <c r="N2743" s="87">
        <v>79.038179416516883</v>
      </c>
      <c r="O2743" s="88">
        <v>5.3327783198219496</v>
      </c>
      <c r="P2743" s="89">
        <v>67.470915438463905</v>
      </c>
    </row>
    <row r="2744" spans="1:16">
      <c r="A2744" s="75" t="s">
        <v>7472</v>
      </c>
      <c r="B2744" s="85">
        <v>2740</v>
      </c>
      <c r="C2744" s="85">
        <v>5061</v>
      </c>
      <c r="D2744" s="85">
        <v>2740</v>
      </c>
      <c r="E2744" s="86" t="s">
        <v>7473</v>
      </c>
      <c r="F2744" s="85" t="s">
        <v>55</v>
      </c>
      <c r="G2744" s="86" t="s">
        <v>3708</v>
      </c>
      <c r="H2744" s="85" t="s">
        <v>1</v>
      </c>
      <c r="I2744" s="85">
        <v>1</v>
      </c>
      <c r="J2744" s="88">
        <v>4.4669496165268008</v>
      </c>
      <c r="K2744" s="146">
        <v>12.256969047191731</v>
      </c>
      <c r="L2744" s="147">
        <v>2.8622617622068959E-8</v>
      </c>
      <c r="M2744" s="147">
        <v>1.000728489102698</v>
      </c>
      <c r="N2744" s="87">
        <v>100.7072986805567</v>
      </c>
      <c r="O2744" s="88">
        <v>3.6922006090566661</v>
      </c>
      <c r="P2744" s="89">
        <v>36.662691358332594</v>
      </c>
    </row>
    <row r="2745" spans="1:16">
      <c r="A2745" s="75" t="s">
        <v>14032</v>
      </c>
      <c r="B2745" s="85">
        <v>2741</v>
      </c>
      <c r="C2745" s="85">
        <v>9236</v>
      </c>
      <c r="D2745" s="85">
        <v>2741</v>
      </c>
      <c r="E2745" s="86" t="s">
        <v>14033</v>
      </c>
      <c r="F2745" s="85" t="s">
        <v>55</v>
      </c>
      <c r="G2745" s="86" t="s">
        <v>3708</v>
      </c>
      <c r="H2745" s="85" t="s">
        <v>1</v>
      </c>
      <c r="I2745" s="85">
        <v>1</v>
      </c>
      <c r="J2745" s="88">
        <v>5.2713113169742849</v>
      </c>
      <c r="K2745" s="146">
        <v>77.42259053245651</v>
      </c>
      <c r="L2745" s="147">
        <v>1.482017578911786E-7</v>
      </c>
      <c r="M2745" s="147">
        <v>0.94569501919512111</v>
      </c>
      <c r="N2745" s="87">
        <v>89.872739048536673</v>
      </c>
      <c r="O2745" s="88">
        <v>4.5124894644392848</v>
      </c>
      <c r="P2745" s="89">
        <v>50.209768971236869</v>
      </c>
    </row>
    <row r="2746" spans="1:16">
      <c r="A2746" s="75" t="s">
        <v>3709</v>
      </c>
      <c r="B2746" s="85">
        <v>2742</v>
      </c>
      <c r="C2746" s="85">
        <v>2016</v>
      </c>
      <c r="D2746" s="85">
        <v>2742</v>
      </c>
      <c r="E2746" s="86" t="s">
        <v>3710</v>
      </c>
      <c r="F2746" s="85" t="s">
        <v>509</v>
      </c>
      <c r="G2746" s="86" t="s">
        <v>3711</v>
      </c>
      <c r="H2746" s="85" t="s">
        <v>1</v>
      </c>
      <c r="I2746" s="85">
        <v>1</v>
      </c>
      <c r="J2746" s="88">
        <v>0.54810304278680766</v>
      </c>
      <c r="K2746" s="146">
        <v>0.88881481819531871</v>
      </c>
      <c r="L2746" s="147">
        <v>6.8302072466616683E-9</v>
      </c>
      <c r="M2746" s="147">
        <v>5.0973186629086252E-2</v>
      </c>
      <c r="N2746" s="87">
        <v>6.5360441876491766</v>
      </c>
      <c r="O2746" s="88">
        <v>0.44806605825621798</v>
      </c>
      <c r="P2746" s="89">
        <v>68.553095020823932</v>
      </c>
    </row>
    <row r="2747" spans="1:16">
      <c r="A2747" s="75" t="s">
        <v>3712</v>
      </c>
      <c r="B2747" s="85">
        <v>2743</v>
      </c>
      <c r="C2747" s="85">
        <v>2017</v>
      </c>
      <c r="D2747" s="85">
        <v>2743</v>
      </c>
      <c r="E2747" s="86" t="s">
        <v>3710</v>
      </c>
      <c r="F2747" s="85" t="s">
        <v>38</v>
      </c>
      <c r="G2747" s="86" t="s">
        <v>3711</v>
      </c>
      <c r="H2747" s="85" t="s">
        <v>1</v>
      </c>
      <c r="I2747" s="85">
        <v>1</v>
      </c>
      <c r="J2747" s="88">
        <v>0.98080761945857742</v>
      </c>
      <c r="K2747" s="146">
        <v>1.4592453816293185</v>
      </c>
      <c r="L2747" s="147">
        <v>8.6377676102019342E-9</v>
      </c>
      <c r="M2747" s="147">
        <v>7.0640483166613172E-2</v>
      </c>
      <c r="N2747" s="87">
        <v>12.147363433390289</v>
      </c>
      <c r="O2747" s="88">
        <v>0.83121826063165427</v>
      </c>
      <c r="P2747" s="89">
        <v>68.427874508704321</v>
      </c>
    </row>
    <row r="2748" spans="1:16">
      <c r="A2748" s="75" t="s">
        <v>3713</v>
      </c>
      <c r="B2748" s="85">
        <v>2744</v>
      </c>
      <c r="C2748" s="85">
        <v>2018</v>
      </c>
      <c r="D2748" s="85">
        <v>2744</v>
      </c>
      <c r="E2748" s="86" t="s">
        <v>3710</v>
      </c>
      <c r="F2748" s="85" t="s">
        <v>11</v>
      </c>
      <c r="G2748" s="86" t="s">
        <v>3711</v>
      </c>
      <c r="H2748" s="85" t="s">
        <v>1</v>
      </c>
      <c r="I2748" s="85">
        <v>1</v>
      </c>
      <c r="J2748" s="88">
        <v>0.73697258320773484</v>
      </c>
      <c r="K2748" s="146">
        <v>1.1032529984397301</v>
      </c>
      <c r="L2748" s="147">
        <v>7.7914261222356259E-9</v>
      </c>
      <c r="M2748" s="147">
        <v>6.2213648580297147E-2</v>
      </c>
      <c r="N2748" s="87">
        <v>11.292612213052641</v>
      </c>
      <c r="O2748" s="88">
        <v>0.61920563778872417</v>
      </c>
      <c r="P2748" s="89">
        <v>54.832808043564206</v>
      </c>
    </row>
    <row r="2749" spans="1:16">
      <c r="A2749" s="75" t="s">
        <v>14034</v>
      </c>
      <c r="B2749" s="85">
        <v>2745</v>
      </c>
      <c r="C2749" s="85">
        <v>9237</v>
      </c>
      <c r="D2749" s="85">
        <v>2745</v>
      </c>
      <c r="E2749" s="86" t="s">
        <v>14035</v>
      </c>
      <c r="F2749" s="85" t="s">
        <v>55</v>
      </c>
      <c r="G2749" s="86" t="s">
        <v>3711</v>
      </c>
      <c r="H2749" s="85" t="s">
        <v>1</v>
      </c>
      <c r="I2749" s="85">
        <v>1</v>
      </c>
      <c r="J2749" s="88">
        <v>0.97157648469780555</v>
      </c>
      <c r="K2749" s="146">
        <v>1.4357620436220557</v>
      </c>
      <c r="L2749" s="147">
        <v>8.7476720513353794E-9</v>
      </c>
      <c r="M2749" s="147">
        <v>7.7428899974863546E-2</v>
      </c>
      <c r="N2749" s="87">
        <v>12.91560903666532</v>
      </c>
      <c r="O2749" s="88">
        <v>0.82595190152455444</v>
      </c>
      <c r="P2749" s="89">
        <v>63.94989962763745</v>
      </c>
    </row>
    <row r="2750" spans="1:16">
      <c r="A2750" s="75" t="s">
        <v>3714</v>
      </c>
      <c r="B2750" s="85">
        <v>2746</v>
      </c>
      <c r="C2750" s="85">
        <v>2019</v>
      </c>
      <c r="D2750" s="85">
        <v>2746</v>
      </c>
      <c r="E2750" s="86" t="s">
        <v>3715</v>
      </c>
      <c r="F2750" s="85" t="s">
        <v>38</v>
      </c>
      <c r="G2750" s="86" t="s">
        <v>3716</v>
      </c>
      <c r="H2750" s="85" t="s">
        <v>1</v>
      </c>
      <c r="I2750" s="85">
        <v>1</v>
      </c>
      <c r="J2750" s="88">
        <v>0.17552593096674371</v>
      </c>
      <c r="K2750" s="146">
        <v>0.29557707648550574</v>
      </c>
      <c r="L2750" s="147">
        <v>3.811465979428358E-9</v>
      </c>
      <c r="M2750" s="147">
        <v>8.4679729247736559E-3</v>
      </c>
      <c r="N2750" s="87">
        <v>1.3370678643610989</v>
      </c>
      <c r="O2750" s="88">
        <v>9.2059724513894908E-2</v>
      </c>
      <c r="P2750" s="89">
        <v>68.851946088678517</v>
      </c>
    </row>
    <row r="2751" spans="1:16">
      <c r="A2751" s="75" t="s">
        <v>3717</v>
      </c>
      <c r="B2751" s="85">
        <v>2747</v>
      </c>
      <c r="C2751" s="85">
        <v>2020</v>
      </c>
      <c r="D2751" s="85">
        <v>2747</v>
      </c>
      <c r="E2751" s="86" t="s">
        <v>3715</v>
      </c>
      <c r="F2751" s="85" t="s">
        <v>238</v>
      </c>
      <c r="G2751" s="86" t="s">
        <v>3716</v>
      </c>
      <c r="H2751" s="85" t="s">
        <v>1</v>
      </c>
      <c r="I2751" s="85">
        <v>1</v>
      </c>
      <c r="J2751" s="88">
        <v>0.17039022049410751</v>
      </c>
      <c r="K2751" s="146">
        <v>0.29239296753743294</v>
      </c>
      <c r="L2751" s="147">
        <v>3.7939622614239659E-9</v>
      </c>
      <c r="M2751" s="147">
        <v>8.5674215950927134E-3</v>
      </c>
      <c r="N2751" s="87">
        <v>1.360715444362057</v>
      </c>
      <c r="O2751" s="88">
        <v>9.1196361651367477E-2</v>
      </c>
      <c r="P2751" s="89">
        <v>67.020891126963718</v>
      </c>
    </row>
    <row r="2752" spans="1:16">
      <c r="A2752" s="75" t="s">
        <v>14036</v>
      </c>
      <c r="B2752" s="85">
        <v>2748</v>
      </c>
      <c r="C2752" s="85">
        <v>9238</v>
      </c>
      <c r="D2752" s="85">
        <v>2748</v>
      </c>
      <c r="E2752" s="86" t="s">
        <v>14037</v>
      </c>
      <c r="F2752" s="85" t="s">
        <v>55</v>
      </c>
      <c r="G2752" s="86" t="s">
        <v>3716</v>
      </c>
      <c r="H2752" s="85" t="s">
        <v>1</v>
      </c>
      <c r="I2752" s="85">
        <v>1</v>
      </c>
      <c r="J2752" s="88">
        <v>0.20507143831743471</v>
      </c>
      <c r="K2752" s="146">
        <v>0.33969746462326827</v>
      </c>
      <c r="L2752" s="147">
        <v>3.9901883721010684E-9</v>
      </c>
      <c r="M2752" s="147">
        <v>1.321467915313942E-2</v>
      </c>
      <c r="N2752" s="87">
        <v>1.8678484814038641</v>
      </c>
      <c r="O2752" s="88">
        <v>0.1225835844668494</v>
      </c>
      <c r="P2752" s="89">
        <v>65.628227175427142</v>
      </c>
    </row>
    <row r="2753" spans="1:16">
      <c r="A2753" s="75" t="s">
        <v>3726</v>
      </c>
      <c r="B2753" s="85">
        <v>2749</v>
      </c>
      <c r="C2753" s="85">
        <v>2025</v>
      </c>
      <c r="D2753" s="85">
        <v>2749</v>
      </c>
      <c r="E2753" s="86" t="s">
        <v>3727</v>
      </c>
      <c r="F2753" s="85" t="s">
        <v>38</v>
      </c>
      <c r="G2753" s="86" t="s">
        <v>3728</v>
      </c>
      <c r="H2753" s="85" t="s">
        <v>1</v>
      </c>
      <c r="I2753" s="85">
        <v>1</v>
      </c>
      <c r="J2753" s="88">
        <v>1.8955813839478759</v>
      </c>
      <c r="K2753" s="146">
        <v>2.5020676666979984</v>
      </c>
      <c r="L2753" s="147">
        <v>5.313854239324387E-8</v>
      </c>
      <c r="M2753" s="147">
        <v>0.1244887394872236</v>
      </c>
      <c r="N2753" s="87">
        <v>25.950466537514028</v>
      </c>
      <c r="O2753" s="88">
        <v>1.671490804212167</v>
      </c>
      <c r="P2753" s="89">
        <v>64.410819042341984</v>
      </c>
    </row>
    <row r="2754" spans="1:16">
      <c r="A2754" s="75" t="s">
        <v>3729</v>
      </c>
      <c r="B2754" s="85">
        <v>2750</v>
      </c>
      <c r="C2754" s="85">
        <v>2026</v>
      </c>
      <c r="D2754" s="85">
        <v>2750</v>
      </c>
      <c r="E2754" s="86" t="s">
        <v>3727</v>
      </c>
      <c r="F2754" s="85" t="s">
        <v>11</v>
      </c>
      <c r="G2754" s="86" t="s">
        <v>3728</v>
      </c>
      <c r="H2754" s="85" t="s">
        <v>1</v>
      </c>
      <c r="I2754" s="85">
        <v>1</v>
      </c>
      <c r="J2754" s="88">
        <v>0.95098879745553078</v>
      </c>
      <c r="K2754" s="146">
        <v>1.4153339608988555</v>
      </c>
      <c r="L2754" s="147">
        <v>5.0588486119090561E-8</v>
      </c>
      <c r="M2754" s="147">
        <v>0.1039087904095516</v>
      </c>
      <c r="N2754" s="87">
        <v>20.609795418084929</v>
      </c>
      <c r="O2754" s="88">
        <v>0.82937077494501155</v>
      </c>
      <c r="P2754" s="89">
        <v>40.241582127362868</v>
      </c>
    </row>
    <row r="2755" spans="1:16">
      <c r="A2755" s="75" t="s">
        <v>14038</v>
      </c>
      <c r="B2755" s="85">
        <v>2751</v>
      </c>
      <c r="C2755" s="85">
        <v>9239</v>
      </c>
      <c r="D2755" s="85">
        <v>2751</v>
      </c>
      <c r="E2755" s="86" t="s">
        <v>14039</v>
      </c>
      <c r="F2755" s="85" t="s">
        <v>38</v>
      </c>
      <c r="G2755" s="86" t="s">
        <v>3728</v>
      </c>
      <c r="H2755" s="85" t="s">
        <v>1</v>
      </c>
      <c r="I2755" s="85">
        <v>1</v>
      </c>
      <c r="J2755" s="88">
        <v>1.956004928443795</v>
      </c>
      <c r="K2755" s="146">
        <v>2.5759694685766217</v>
      </c>
      <c r="L2755" s="147">
        <v>5.3450341840110092E-8</v>
      </c>
      <c r="M2755" s="147">
        <v>0.13260789967296391</v>
      </c>
      <c r="N2755" s="87">
        <v>26.848825163012169</v>
      </c>
      <c r="O2755" s="88">
        <v>1.72634535538963</v>
      </c>
      <c r="P2755" s="89">
        <v>64.298729829262712</v>
      </c>
    </row>
    <row r="2756" spans="1:16">
      <c r="A2756" s="75" t="s">
        <v>14040</v>
      </c>
      <c r="B2756" s="85">
        <v>2752</v>
      </c>
      <c r="C2756" s="85">
        <v>9240</v>
      </c>
      <c r="D2756" s="85">
        <v>2752</v>
      </c>
      <c r="E2756" s="86" t="s">
        <v>14039</v>
      </c>
      <c r="F2756" s="85" t="s">
        <v>11</v>
      </c>
      <c r="G2756" s="86" t="s">
        <v>3728</v>
      </c>
      <c r="H2756" s="85" t="s">
        <v>1</v>
      </c>
      <c r="I2756" s="85">
        <v>1</v>
      </c>
      <c r="J2756" s="88">
        <v>0.97989040665630167</v>
      </c>
      <c r="K2756" s="146">
        <v>1.4468784975659228</v>
      </c>
      <c r="L2756" s="147">
        <v>5.0728786086360503E-8</v>
      </c>
      <c r="M2756" s="147">
        <v>0.10801353661760441</v>
      </c>
      <c r="N2756" s="87">
        <v>21.056480831294849</v>
      </c>
      <c r="O2756" s="88">
        <v>0.85528607771905518</v>
      </c>
      <c r="P2756" s="89">
        <v>40.618661996353175</v>
      </c>
    </row>
    <row r="2757" spans="1:16">
      <c r="A2757" s="75" t="s">
        <v>3721</v>
      </c>
      <c r="B2757" s="85">
        <v>2753</v>
      </c>
      <c r="C2757" s="85">
        <v>2022</v>
      </c>
      <c r="D2757" s="85">
        <v>2753</v>
      </c>
      <c r="E2757" s="86" t="s">
        <v>3719</v>
      </c>
      <c r="F2757" s="85" t="s">
        <v>38</v>
      </c>
      <c r="G2757" s="86" t="s">
        <v>3722</v>
      </c>
      <c r="H2757" s="85" t="s">
        <v>1</v>
      </c>
      <c r="I2757" s="85">
        <v>1</v>
      </c>
      <c r="J2757" s="88">
        <v>1.6372404740269679E-2</v>
      </c>
      <c r="K2757" s="146">
        <v>1.9406828754702846E-2</v>
      </c>
      <c r="L2757" s="147">
        <v>4.1996768221076738E-8</v>
      </c>
      <c r="M2757" s="147">
        <v>2.1093894930454501E-3</v>
      </c>
      <c r="N2757" s="87">
        <v>0.2231504932204221</v>
      </c>
      <c r="O2757" s="88">
        <v>1.359707775619483E-2</v>
      </c>
      <c r="P2757" s="89">
        <v>60.932322218817596</v>
      </c>
    </row>
    <row r="2758" spans="1:16">
      <c r="A2758" s="75" t="s">
        <v>3725</v>
      </c>
      <c r="B2758" s="85">
        <v>2754</v>
      </c>
      <c r="C2758" s="85">
        <v>2024</v>
      </c>
      <c r="D2758" s="85">
        <v>2754</v>
      </c>
      <c r="E2758" s="86" t="s">
        <v>3719</v>
      </c>
      <c r="F2758" s="85" t="s">
        <v>3724</v>
      </c>
      <c r="G2758" s="86" t="s">
        <v>3722</v>
      </c>
      <c r="H2758" s="85" t="s">
        <v>1</v>
      </c>
      <c r="I2758" s="85">
        <v>1</v>
      </c>
      <c r="J2758" s="88">
        <v>1.6372182090444588E-2</v>
      </c>
      <c r="K2758" s="146">
        <v>1.9406575462305741E-2</v>
      </c>
      <c r="L2758" s="147">
        <v>4.1996767311369348E-8</v>
      </c>
      <c r="M2758" s="147">
        <v>2.1093617580576411E-3</v>
      </c>
      <c r="N2758" s="87">
        <v>0.22314731332882401</v>
      </c>
      <c r="O2758" s="88">
        <v>1.3596876749210609E-2</v>
      </c>
      <c r="P2758" s="89">
        <v>60.932289734425844</v>
      </c>
    </row>
    <row r="2759" spans="1:16">
      <c r="A2759" s="75" t="s">
        <v>14041</v>
      </c>
      <c r="B2759" s="85">
        <v>2755</v>
      </c>
      <c r="C2759" s="85">
        <v>9241</v>
      </c>
      <c r="D2759" s="85">
        <v>2755</v>
      </c>
      <c r="E2759" s="86" t="s">
        <v>14042</v>
      </c>
      <c r="F2759" s="85" t="s">
        <v>38</v>
      </c>
      <c r="G2759" s="86" t="s">
        <v>3722</v>
      </c>
      <c r="H2759" s="85" t="s">
        <v>1</v>
      </c>
      <c r="I2759" s="85">
        <v>1</v>
      </c>
      <c r="J2759" s="88">
        <v>3.22458773747588E-2</v>
      </c>
      <c r="K2759" s="146">
        <v>3.958394250830171E-2</v>
      </c>
      <c r="L2759" s="147">
        <v>4.2081317553193257E-8</v>
      </c>
      <c r="M2759" s="147">
        <v>4.27770053609284E-3</v>
      </c>
      <c r="N2759" s="87">
        <v>0.4598451484244766</v>
      </c>
      <c r="O2759" s="88">
        <v>2.801407508561158E-2</v>
      </c>
      <c r="P2759" s="89">
        <v>60.920671190276821</v>
      </c>
    </row>
    <row r="2760" spans="1:16">
      <c r="A2760" s="75" t="s">
        <v>14043</v>
      </c>
      <c r="B2760" s="85">
        <v>2756</v>
      </c>
      <c r="C2760" s="85">
        <v>9242</v>
      </c>
      <c r="D2760" s="85">
        <v>2756</v>
      </c>
      <c r="E2760" s="86" t="s">
        <v>14042</v>
      </c>
      <c r="F2760" s="85" t="s">
        <v>3724</v>
      </c>
      <c r="G2760" s="86" t="s">
        <v>3722</v>
      </c>
      <c r="H2760" s="85" t="s">
        <v>1</v>
      </c>
      <c r="I2760" s="85">
        <v>1</v>
      </c>
      <c r="J2760" s="88">
        <v>6.3959240216470356E-2</v>
      </c>
      <c r="K2760" s="146">
        <v>7.0558594381614229E-2</v>
      </c>
      <c r="L2760" s="147">
        <v>4.2226462181361598E-8</v>
      </c>
      <c r="M2760" s="147">
        <v>8.9519089840114745E-3</v>
      </c>
      <c r="N2760" s="87">
        <v>0.95834539589373402</v>
      </c>
      <c r="O2760" s="88">
        <v>5.6250323176069948E-2</v>
      </c>
      <c r="P2760" s="89">
        <v>58.695250602849725</v>
      </c>
    </row>
    <row r="2761" spans="1:16">
      <c r="A2761" s="75" t="s">
        <v>3730</v>
      </c>
      <c r="B2761" s="85">
        <v>2757</v>
      </c>
      <c r="C2761" s="85">
        <v>2027</v>
      </c>
      <c r="D2761" s="85">
        <v>2757</v>
      </c>
      <c r="E2761" s="86" t="s">
        <v>3731</v>
      </c>
      <c r="F2761" s="85" t="s">
        <v>509</v>
      </c>
      <c r="G2761" s="86" t="s">
        <v>3732</v>
      </c>
      <c r="H2761" s="85" t="s">
        <v>1</v>
      </c>
      <c r="I2761" s="85">
        <v>1</v>
      </c>
      <c r="J2761" s="88">
        <v>0.49314357803326658</v>
      </c>
      <c r="K2761" s="146">
        <v>0.91308868725383108</v>
      </c>
      <c r="L2761" s="147">
        <v>7.7098561049504143E-9</v>
      </c>
      <c r="M2761" s="147">
        <v>4.7098377047125627E-2</v>
      </c>
      <c r="N2761" s="87">
        <v>6.1592629811346393</v>
      </c>
      <c r="O2761" s="88">
        <v>0.39464153524765933</v>
      </c>
      <c r="P2761" s="89">
        <v>64.072850348559029</v>
      </c>
    </row>
    <row r="2762" spans="1:16">
      <c r="A2762" s="75" t="s">
        <v>3733</v>
      </c>
      <c r="B2762" s="85">
        <v>2758</v>
      </c>
      <c r="C2762" s="85">
        <v>2028</v>
      </c>
      <c r="D2762" s="85">
        <v>2758</v>
      </c>
      <c r="E2762" s="86" t="s">
        <v>3731</v>
      </c>
      <c r="F2762" s="85" t="s">
        <v>38</v>
      </c>
      <c r="G2762" s="86" t="s">
        <v>3732</v>
      </c>
      <c r="H2762" s="85" t="s">
        <v>1</v>
      </c>
      <c r="I2762" s="85">
        <v>1</v>
      </c>
      <c r="J2762" s="88">
        <v>1.21965485557713</v>
      </c>
      <c r="K2762" s="146">
        <v>1.5989029581949998</v>
      </c>
      <c r="L2762" s="147">
        <v>1.1053281556676369E-8</v>
      </c>
      <c r="M2762" s="147">
        <v>9.7757777856571623E-2</v>
      </c>
      <c r="N2762" s="87">
        <v>15.824870358187081</v>
      </c>
      <c r="O2762" s="88">
        <v>0.98970004886566942</v>
      </c>
      <c r="P2762" s="89">
        <v>62.540799795787443</v>
      </c>
    </row>
    <row r="2763" spans="1:16">
      <c r="A2763" s="75" t="s">
        <v>3734</v>
      </c>
      <c r="B2763" s="85">
        <v>2759</v>
      </c>
      <c r="C2763" s="85">
        <v>2029</v>
      </c>
      <c r="D2763" s="85">
        <v>2759</v>
      </c>
      <c r="E2763" s="86" t="s">
        <v>3731</v>
      </c>
      <c r="F2763" s="85" t="s">
        <v>11</v>
      </c>
      <c r="G2763" s="86" t="s">
        <v>3732</v>
      </c>
      <c r="H2763" s="85" t="s">
        <v>1</v>
      </c>
      <c r="I2763" s="85">
        <v>1</v>
      </c>
      <c r="J2763" s="88">
        <v>0.98339923908842775</v>
      </c>
      <c r="K2763" s="146">
        <v>1.1067760315918629</v>
      </c>
      <c r="L2763" s="147">
        <v>7.7123612197039542E-9</v>
      </c>
      <c r="M2763" s="147">
        <v>8.7056016335127745E-2</v>
      </c>
      <c r="N2763" s="87">
        <v>13.638036012874529</v>
      </c>
      <c r="O2763" s="88">
        <v>0.8037929135653038</v>
      </c>
      <c r="P2763" s="89">
        <v>58.937585500324985</v>
      </c>
    </row>
    <row r="2764" spans="1:16">
      <c r="A2764" s="75" t="s">
        <v>3735</v>
      </c>
      <c r="B2764" s="85">
        <v>2760</v>
      </c>
      <c r="C2764" s="85">
        <v>2030</v>
      </c>
      <c r="D2764" s="85">
        <v>2760</v>
      </c>
      <c r="E2764" s="86" t="s">
        <v>3731</v>
      </c>
      <c r="F2764" s="85" t="s">
        <v>139</v>
      </c>
      <c r="G2764" s="86" t="s">
        <v>3732</v>
      </c>
      <c r="H2764" s="85" t="s">
        <v>1</v>
      </c>
      <c r="I2764" s="85">
        <v>1</v>
      </c>
      <c r="J2764" s="88">
        <v>1.277571322755167</v>
      </c>
      <c r="K2764" s="146">
        <v>1.7619399798740296</v>
      </c>
      <c r="L2764" s="147">
        <v>1.340576312883214E-8</v>
      </c>
      <c r="M2764" s="147">
        <v>0.11121593691385651</v>
      </c>
      <c r="N2764" s="87">
        <v>18.151821537175309</v>
      </c>
      <c r="O2764" s="88">
        <v>1.046881086620653</v>
      </c>
      <c r="P2764" s="89">
        <v>57.673610578234189</v>
      </c>
    </row>
    <row r="2765" spans="1:16">
      <c r="A2765" s="75" t="s">
        <v>14044</v>
      </c>
      <c r="B2765" s="85">
        <v>2761</v>
      </c>
      <c r="C2765" s="85">
        <v>9243</v>
      </c>
      <c r="D2765" s="85">
        <v>2761</v>
      </c>
      <c r="E2765" s="86" t="s">
        <v>14045</v>
      </c>
      <c r="F2765" s="85" t="s">
        <v>509</v>
      </c>
      <c r="G2765" s="86" t="s">
        <v>3732</v>
      </c>
      <c r="H2765" s="85" t="s">
        <v>1</v>
      </c>
      <c r="I2765" s="85">
        <v>1</v>
      </c>
      <c r="J2765" s="88">
        <v>0.55714596331251798</v>
      </c>
      <c r="K2765" s="146">
        <v>0.99229424353741491</v>
      </c>
      <c r="L2765" s="147">
        <v>8.0452722170106129E-9</v>
      </c>
      <c r="M2765" s="147">
        <v>5.5263096621783053E-2</v>
      </c>
      <c r="N2765" s="87">
        <v>7.0728452714779273</v>
      </c>
      <c r="O2765" s="88">
        <v>0.45275783312790102</v>
      </c>
      <c r="P2765" s="89">
        <v>64.013535677600601</v>
      </c>
    </row>
    <row r="2766" spans="1:16">
      <c r="A2766" s="75" t="s">
        <v>14046</v>
      </c>
      <c r="B2766" s="85">
        <v>2762</v>
      </c>
      <c r="C2766" s="85">
        <v>9244</v>
      </c>
      <c r="D2766" s="85">
        <v>2762</v>
      </c>
      <c r="E2766" s="86" t="s">
        <v>14045</v>
      </c>
      <c r="F2766" s="85" t="s">
        <v>38</v>
      </c>
      <c r="G2766" s="86" t="s">
        <v>3732</v>
      </c>
      <c r="H2766" s="85" t="s">
        <v>1</v>
      </c>
      <c r="I2766" s="85">
        <v>1</v>
      </c>
      <c r="J2766" s="88">
        <v>1.2859671215502571</v>
      </c>
      <c r="K2766" s="146">
        <v>1.6795165439415278</v>
      </c>
      <c r="L2766" s="147">
        <v>1.13878194251694E-8</v>
      </c>
      <c r="M2766" s="147">
        <v>0.10643947250778681</v>
      </c>
      <c r="N2766" s="87">
        <v>16.804277204085221</v>
      </c>
      <c r="O2766" s="88">
        <v>1.049865754022858</v>
      </c>
      <c r="P2766" s="89">
        <v>62.476103034507744</v>
      </c>
    </row>
    <row r="2767" spans="1:16">
      <c r="A2767" s="75" t="s">
        <v>14047</v>
      </c>
      <c r="B2767" s="85">
        <v>2763</v>
      </c>
      <c r="C2767" s="85">
        <v>9245</v>
      </c>
      <c r="D2767" s="85">
        <v>2763</v>
      </c>
      <c r="E2767" s="86" t="s">
        <v>14045</v>
      </c>
      <c r="F2767" s="85" t="s">
        <v>11</v>
      </c>
      <c r="G2767" s="86" t="s">
        <v>3732</v>
      </c>
      <c r="H2767" s="85" t="s">
        <v>1</v>
      </c>
      <c r="I2767" s="85">
        <v>1</v>
      </c>
      <c r="J2767" s="88">
        <v>1.0441309344446039</v>
      </c>
      <c r="K2767" s="146">
        <v>1.1795936880456395</v>
      </c>
      <c r="L2767" s="147">
        <v>8.0284972769009472E-9</v>
      </c>
      <c r="M2767" s="147">
        <v>9.480688319710516E-2</v>
      </c>
      <c r="N2767" s="87">
        <v>14.54244824362809</v>
      </c>
      <c r="O2767" s="88">
        <v>0.85838075270033742</v>
      </c>
      <c r="P2767" s="89">
        <v>59.025876408151909</v>
      </c>
    </row>
    <row r="2768" spans="1:16">
      <c r="A2768" s="75" t="s">
        <v>14048</v>
      </c>
      <c r="B2768" s="85">
        <v>2764</v>
      </c>
      <c r="C2768" s="85">
        <v>9246</v>
      </c>
      <c r="D2768" s="85">
        <v>2764</v>
      </c>
      <c r="E2768" s="86" t="s">
        <v>14045</v>
      </c>
      <c r="F2768" s="85" t="s">
        <v>139</v>
      </c>
      <c r="G2768" s="86" t="s">
        <v>3732</v>
      </c>
      <c r="H2768" s="85" t="s">
        <v>1</v>
      </c>
      <c r="I2768" s="85">
        <v>1</v>
      </c>
      <c r="J2768" s="88">
        <v>1.3440469069814049</v>
      </c>
      <c r="K2768" s="146">
        <v>1.8428345360923992</v>
      </c>
      <c r="L2768" s="147">
        <v>1.375815810447408E-8</v>
      </c>
      <c r="M2768" s="147">
        <v>0.11982156279657</v>
      </c>
      <c r="N2768" s="87">
        <v>19.09733726335913</v>
      </c>
      <c r="O2768" s="88">
        <v>1.107264330964532</v>
      </c>
      <c r="P2768" s="89">
        <v>57.980037514914244</v>
      </c>
    </row>
    <row r="2769" spans="1:16">
      <c r="A2769" s="75" t="s">
        <v>8076</v>
      </c>
      <c r="B2769" s="85">
        <v>2765</v>
      </c>
      <c r="C2769" s="85">
        <v>5409</v>
      </c>
      <c r="D2769" s="85">
        <v>2765</v>
      </c>
      <c r="E2769" s="86" t="s">
        <v>8077</v>
      </c>
      <c r="F2769" s="85" t="s">
        <v>1341</v>
      </c>
      <c r="G2769" s="86" t="s">
        <v>8078</v>
      </c>
      <c r="H2769" s="85" t="s">
        <v>1</v>
      </c>
      <c r="I2769" s="85">
        <v>1</v>
      </c>
      <c r="J2769" s="88">
        <v>1.014535020808095</v>
      </c>
      <c r="K2769" s="146">
        <v>-0.67588560493164873</v>
      </c>
      <c r="L2769" s="147">
        <v>3.1824025761592177E-8</v>
      </c>
      <c r="M2769" s="147">
        <v>4.8806186517143239E-2</v>
      </c>
      <c r="N2769" s="87">
        <v>6.4692128562086291</v>
      </c>
      <c r="O2769" s="88">
        <v>0.39256272548062948</v>
      </c>
      <c r="P2769" s="89">
        <v>60.681683259792486</v>
      </c>
    </row>
    <row r="2770" spans="1:16">
      <c r="A2770" s="75" t="s">
        <v>8081</v>
      </c>
      <c r="B2770" s="85">
        <v>2766</v>
      </c>
      <c r="C2770" s="85">
        <v>5411</v>
      </c>
      <c r="D2770" s="85">
        <v>2766</v>
      </c>
      <c r="E2770" s="86" t="s">
        <v>8077</v>
      </c>
      <c r="F2770" s="85" t="s">
        <v>38</v>
      </c>
      <c r="G2770" s="86" t="s">
        <v>8078</v>
      </c>
      <c r="H2770" s="85" t="s">
        <v>1</v>
      </c>
      <c r="I2770" s="85">
        <v>1</v>
      </c>
      <c r="J2770" s="88">
        <v>0.45598889382126162</v>
      </c>
      <c r="K2770" s="146">
        <v>0.88106357022194692</v>
      </c>
      <c r="L2770" s="147">
        <v>8.6035722889527049E-9</v>
      </c>
      <c r="M2770" s="147">
        <v>2.7515026478457751E-2</v>
      </c>
      <c r="N2770" s="87">
        <v>3.6941298991667861</v>
      </c>
      <c r="O2770" s="88">
        <v>0.33886740241267549</v>
      </c>
      <c r="P2770" s="89">
        <v>91.731317431232526</v>
      </c>
    </row>
    <row r="2771" spans="1:16">
      <c r="A2771" s="75" t="s">
        <v>8083</v>
      </c>
      <c r="B2771" s="85">
        <v>2767</v>
      </c>
      <c r="C2771" s="85">
        <v>5413</v>
      </c>
      <c r="D2771" s="85">
        <v>2767</v>
      </c>
      <c r="E2771" s="86" t="s">
        <v>8077</v>
      </c>
      <c r="F2771" s="85" t="s">
        <v>238</v>
      </c>
      <c r="G2771" s="86" t="s">
        <v>8078</v>
      </c>
      <c r="H2771" s="85" t="s">
        <v>1</v>
      </c>
      <c r="I2771" s="85">
        <v>1</v>
      </c>
      <c r="J2771" s="88">
        <v>1.543377654411906</v>
      </c>
      <c r="K2771" s="146">
        <v>5.5324832178993901</v>
      </c>
      <c r="L2771" s="147">
        <v>2.7153936265535659E-8</v>
      </c>
      <c r="M2771" s="147">
        <v>5.9144492995822202E-2</v>
      </c>
      <c r="N2771" s="87">
        <v>12.23103596966223</v>
      </c>
      <c r="O2771" s="88">
        <v>0.97946292021707682</v>
      </c>
      <c r="P2771" s="89">
        <v>80.080127525299517</v>
      </c>
    </row>
    <row r="2772" spans="1:16">
      <c r="A2772" s="75" t="s">
        <v>14049</v>
      </c>
      <c r="B2772" s="85">
        <v>2768</v>
      </c>
      <c r="C2772" s="85">
        <v>9247</v>
      </c>
      <c r="D2772" s="85">
        <v>2768</v>
      </c>
      <c r="E2772" s="86" t="s">
        <v>14050</v>
      </c>
      <c r="F2772" s="85" t="s">
        <v>1341</v>
      </c>
      <c r="G2772" s="86" t="s">
        <v>8078</v>
      </c>
      <c r="H2772" s="85" t="s">
        <v>1</v>
      </c>
      <c r="I2772" s="85">
        <v>1</v>
      </c>
      <c r="J2772" s="88">
        <v>1.03753202770057</v>
      </c>
      <c r="K2772" s="146">
        <v>-0.65079277186836737</v>
      </c>
      <c r="L2772" s="147">
        <v>3.1934623077114022E-8</v>
      </c>
      <c r="M2772" s="147">
        <v>5.2048266831884883E-2</v>
      </c>
      <c r="N2772" s="87">
        <v>6.8207615502623788</v>
      </c>
      <c r="O2772" s="88">
        <v>0.41342501665454218</v>
      </c>
      <c r="P2772" s="89">
        <v>60.612735631938151</v>
      </c>
    </row>
    <row r="2773" spans="1:16">
      <c r="A2773" s="75" t="s">
        <v>14051</v>
      </c>
      <c r="B2773" s="85">
        <v>2769</v>
      </c>
      <c r="C2773" s="85">
        <v>9248</v>
      </c>
      <c r="D2773" s="85">
        <v>2769</v>
      </c>
      <c r="E2773" s="86" t="s">
        <v>14050</v>
      </c>
      <c r="F2773" s="85" t="s">
        <v>38</v>
      </c>
      <c r="G2773" s="86" t="s">
        <v>8078</v>
      </c>
      <c r="H2773" s="85" t="s">
        <v>1</v>
      </c>
      <c r="I2773" s="85">
        <v>1</v>
      </c>
      <c r="J2773" s="88">
        <v>0.4905694593298579</v>
      </c>
      <c r="K2773" s="146">
        <v>0.92833349550247091</v>
      </c>
      <c r="L2773" s="147">
        <v>8.7995918247574495E-9</v>
      </c>
      <c r="M2773" s="147">
        <v>3.2174338903661857E-2</v>
      </c>
      <c r="N2773" s="87">
        <v>4.2023416001302074</v>
      </c>
      <c r="O2773" s="88">
        <v>0.37025429169090829</v>
      </c>
      <c r="P2773" s="89">
        <v>88.106662171260936</v>
      </c>
    </row>
    <row r="2774" spans="1:16">
      <c r="A2774" s="75" t="s">
        <v>14052</v>
      </c>
      <c r="B2774" s="85">
        <v>2770</v>
      </c>
      <c r="C2774" s="85">
        <v>9249</v>
      </c>
      <c r="D2774" s="85">
        <v>2770</v>
      </c>
      <c r="E2774" s="86" t="s">
        <v>14050</v>
      </c>
      <c r="F2774" s="85" t="s">
        <v>238</v>
      </c>
      <c r="G2774" s="86" t="s">
        <v>8078</v>
      </c>
      <c r="H2774" s="85" t="s">
        <v>1</v>
      </c>
      <c r="I2774" s="85">
        <v>1</v>
      </c>
      <c r="J2774" s="88">
        <v>1.5663746613043841</v>
      </c>
      <c r="K2774" s="146">
        <v>5.5575760509626644</v>
      </c>
      <c r="L2774" s="147">
        <v>2.7264533581057388E-8</v>
      </c>
      <c r="M2774" s="147">
        <v>6.2386573310563798E-2</v>
      </c>
      <c r="N2774" s="87">
        <v>12.582584663715989</v>
      </c>
      <c r="O2774" s="88">
        <v>1.000325211390992</v>
      </c>
      <c r="P2774" s="89">
        <v>79.500773340758741</v>
      </c>
    </row>
    <row r="2775" spans="1:16">
      <c r="A2775" s="75" t="s">
        <v>3739</v>
      </c>
      <c r="B2775" s="85">
        <v>2771</v>
      </c>
      <c r="C2775" s="85">
        <v>2033</v>
      </c>
      <c r="D2775" s="85">
        <v>2771</v>
      </c>
      <c r="E2775" s="86" t="s">
        <v>3740</v>
      </c>
      <c r="F2775" s="85" t="s">
        <v>38</v>
      </c>
      <c r="G2775" s="86" t="s">
        <v>3741</v>
      </c>
      <c r="H2775" s="85" t="s">
        <v>1</v>
      </c>
      <c r="I2775" s="85">
        <v>1</v>
      </c>
      <c r="J2775" s="88">
        <v>0.38247736278419248</v>
      </c>
      <c r="K2775" s="146">
        <v>0.67684884117722888</v>
      </c>
      <c r="L2775" s="147">
        <v>6.1348016351440013E-9</v>
      </c>
      <c r="M2775" s="147">
        <v>2.3260869010426271E-2</v>
      </c>
      <c r="N2775" s="87">
        <v>3.1370764751898461</v>
      </c>
      <c r="O2775" s="88">
        <v>0.26805626545322808</v>
      </c>
      <c r="P2775" s="89">
        <v>85.447794331187339</v>
      </c>
    </row>
    <row r="2776" spans="1:16">
      <c r="A2776" s="75" t="s">
        <v>3744</v>
      </c>
      <c r="B2776" s="85">
        <v>2772</v>
      </c>
      <c r="C2776" s="85">
        <v>2035</v>
      </c>
      <c r="D2776" s="85">
        <v>2772</v>
      </c>
      <c r="E2776" s="86" t="s">
        <v>3740</v>
      </c>
      <c r="F2776" s="85" t="s">
        <v>238</v>
      </c>
      <c r="G2776" s="86" t="s">
        <v>3741</v>
      </c>
      <c r="H2776" s="85" t="s">
        <v>1</v>
      </c>
      <c r="I2776" s="85">
        <v>1</v>
      </c>
      <c r="J2776" s="88">
        <v>1.1127491238884679</v>
      </c>
      <c r="K2776" s="146">
        <v>3.7905813872388774</v>
      </c>
      <c r="L2776" s="147">
        <v>1.8491400979763631E-8</v>
      </c>
      <c r="M2776" s="147">
        <v>4.3285660150630741E-2</v>
      </c>
      <c r="N2776" s="87">
        <v>8.8538992757805168</v>
      </c>
      <c r="O2776" s="88">
        <v>0.70197691837959053</v>
      </c>
      <c r="P2776" s="89">
        <v>79.284493364389178</v>
      </c>
    </row>
    <row r="2777" spans="1:16">
      <c r="A2777" s="75" t="s">
        <v>14053</v>
      </c>
      <c r="B2777" s="85">
        <v>2773</v>
      </c>
      <c r="C2777" s="85">
        <v>9250</v>
      </c>
      <c r="D2777" s="85">
        <v>2773</v>
      </c>
      <c r="E2777" s="86" t="s">
        <v>14054</v>
      </c>
      <c r="F2777" s="85" t="s">
        <v>55</v>
      </c>
      <c r="G2777" s="86" t="s">
        <v>3741</v>
      </c>
      <c r="H2777" s="85" t="s">
        <v>1</v>
      </c>
      <c r="I2777" s="85">
        <v>1</v>
      </c>
      <c r="J2777" s="88">
        <v>0.51720355025114206</v>
      </c>
      <c r="K2777" s="146">
        <v>1.2406087797715117</v>
      </c>
      <c r="L2777" s="147">
        <v>8.3732544004915487E-9</v>
      </c>
      <c r="M2777" s="147">
        <v>2.73266014714874E-2</v>
      </c>
      <c r="N2777" s="87">
        <v>4.216422222842759</v>
      </c>
      <c r="O2777" s="88">
        <v>0.3491897640516845</v>
      </c>
      <c r="P2777" s="89">
        <v>82.816602701675549</v>
      </c>
    </row>
    <row r="2778" spans="1:16">
      <c r="A2778" s="75" t="s">
        <v>3742</v>
      </c>
      <c r="B2778" s="85">
        <v>2774</v>
      </c>
      <c r="C2778" s="85">
        <v>2034</v>
      </c>
      <c r="D2778" s="85">
        <v>2774</v>
      </c>
      <c r="E2778" s="86" t="s">
        <v>3740</v>
      </c>
      <c r="F2778" s="85" t="s">
        <v>38</v>
      </c>
      <c r="G2778" s="86" t="s">
        <v>3743</v>
      </c>
      <c r="H2778" s="85" t="s">
        <v>1</v>
      </c>
      <c r="I2778" s="85">
        <v>1</v>
      </c>
      <c r="J2778" s="88">
        <v>1.719642316139953</v>
      </c>
      <c r="K2778" s="146">
        <v>3.0431550260802944</v>
      </c>
      <c r="L2778" s="147">
        <v>2.7582454595804859E-8</v>
      </c>
      <c r="M2778" s="147">
        <v>0.104582332322468</v>
      </c>
      <c r="N2778" s="87">
        <v>14.104493443570091</v>
      </c>
      <c r="O2778" s="88">
        <v>1.205197854911759</v>
      </c>
      <c r="P2778" s="89">
        <v>85.447794331187467</v>
      </c>
    </row>
    <row r="2779" spans="1:16">
      <c r="A2779" s="75" t="s">
        <v>3745</v>
      </c>
      <c r="B2779" s="85">
        <v>2775</v>
      </c>
      <c r="C2779" s="85">
        <v>2036</v>
      </c>
      <c r="D2779" s="85">
        <v>2775</v>
      </c>
      <c r="E2779" s="86" t="s">
        <v>3740</v>
      </c>
      <c r="F2779" s="85" t="s">
        <v>238</v>
      </c>
      <c r="G2779" s="86" t="s">
        <v>3743</v>
      </c>
      <c r="H2779" s="85" t="s">
        <v>1</v>
      </c>
      <c r="I2779" s="85">
        <v>1</v>
      </c>
      <c r="J2779" s="88">
        <v>5.0029901554355574</v>
      </c>
      <c r="K2779" s="146">
        <v>17.042692693806313</v>
      </c>
      <c r="L2779" s="147">
        <v>8.31385036176774E-8</v>
      </c>
      <c r="M2779" s="147">
        <v>0.19461505469299339</v>
      </c>
      <c r="N2779" s="87">
        <v>39.807688869847837</v>
      </c>
      <c r="O2779" s="88">
        <v>3.156132444053124</v>
      </c>
      <c r="P2779" s="89">
        <v>79.284493364389277</v>
      </c>
    </row>
    <row r="2780" spans="1:16">
      <c r="A2780" s="75" t="s">
        <v>14055</v>
      </c>
      <c r="B2780" s="85">
        <v>2776</v>
      </c>
      <c r="C2780" s="85">
        <v>9251</v>
      </c>
      <c r="D2780" s="85">
        <v>2776</v>
      </c>
      <c r="E2780" s="86" t="s">
        <v>14056</v>
      </c>
      <c r="F2780" s="85" t="s">
        <v>55</v>
      </c>
      <c r="G2780" s="86" t="s">
        <v>3743</v>
      </c>
      <c r="H2780" s="85" t="s">
        <v>1</v>
      </c>
      <c r="I2780" s="85">
        <v>1</v>
      </c>
      <c r="J2780" s="88">
        <v>2.3098358900895528</v>
      </c>
      <c r="K2780" s="146">
        <v>5.5596222339926529</v>
      </c>
      <c r="L2780" s="147">
        <v>3.7568854067196947E-8</v>
      </c>
      <c r="M2780" s="147">
        <v>0.12076603773202731</v>
      </c>
      <c r="N2780" s="87">
        <v>18.724735194689099</v>
      </c>
      <c r="O2780" s="88">
        <v>1.5558853586622781</v>
      </c>
      <c r="P2780" s="89">
        <v>83.092515994756184</v>
      </c>
    </row>
    <row r="2781" spans="1:16">
      <c r="A2781" s="75" t="s">
        <v>3746</v>
      </c>
      <c r="B2781" s="85">
        <v>2777</v>
      </c>
      <c r="C2781" s="85">
        <v>2037</v>
      </c>
      <c r="D2781" s="85">
        <v>2777</v>
      </c>
      <c r="E2781" s="86" t="s">
        <v>3747</v>
      </c>
      <c r="F2781" s="85" t="s">
        <v>38</v>
      </c>
      <c r="G2781" s="86" t="s">
        <v>3748</v>
      </c>
      <c r="H2781" s="85" t="s">
        <v>1</v>
      </c>
      <c r="I2781" s="85">
        <v>1</v>
      </c>
      <c r="J2781" s="88">
        <v>3.2226889392237941</v>
      </c>
      <c r="K2781" s="146">
        <v>7.061237182540145</v>
      </c>
      <c r="L2781" s="147">
        <v>6.7382929942195414E-8</v>
      </c>
      <c r="M2781" s="147">
        <v>0.1716625283896562</v>
      </c>
      <c r="N2781" s="87">
        <v>28.238226559198509</v>
      </c>
      <c r="O2781" s="88">
        <v>2.164440325984931</v>
      </c>
      <c r="P2781" s="89">
        <v>76.649300955476306</v>
      </c>
    </row>
    <row r="2782" spans="1:16">
      <c r="A2782" s="75" t="s">
        <v>3751</v>
      </c>
      <c r="B2782" s="85">
        <v>2778</v>
      </c>
      <c r="C2782" s="85">
        <v>2039</v>
      </c>
      <c r="D2782" s="85">
        <v>2778</v>
      </c>
      <c r="E2782" s="86" t="s">
        <v>3747</v>
      </c>
      <c r="F2782" s="85" t="s">
        <v>139</v>
      </c>
      <c r="G2782" s="86" t="s">
        <v>3748</v>
      </c>
      <c r="H2782" s="85" t="s">
        <v>1</v>
      </c>
      <c r="I2782" s="85">
        <v>1</v>
      </c>
      <c r="J2782" s="88">
        <v>3.2793807198935498</v>
      </c>
      <c r="K2782" s="146">
        <v>7.1632052488979756</v>
      </c>
      <c r="L2782" s="147">
        <v>6.7622264109933627E-8</v>
      </c>
      <c r="M2782" s="147">
        <v>0.17519288926420359</v>
      </c>
      <c r="N2782" s="87">
        <v>28.872233063927229</v>
      </c>
      <c r="O2782" s="88">
        <v>2.2131708607606142</v>
      </c>
      <c r="P2782" s="89">
        <v>76.653955233055214</v>
      </c>
    </row>
    <row r="2783" spans="1:16">
      <c r="A2783" s="75" t="s">
        <v>14057</v>
      </c>
      <c r="B2783" s="85">
        <v>2779</v>
      </c>
      <c r="C2783" s="85">
        <v>9252</v>
      </c>
      <c r="D2783" s="85">
        <v>2779</v>
      </c>
      <c r="E2783" s="86" t="s">
        <v>14058</v>
      </c>
      <c r="F2783" s="85" t="s">
        <v>55</v>
      </c>
      <c r="G2783" s="86" t="s">
        <v>3748</v>
      </c>
      <c r="H2783" s="85" t="s">
        <v>1</v>
      </c>
      <c r="I2783" s="85">
        <v>1</v>
      </c>
      <c r="J2783" s="88">
        <v>3.2786709771583968</v>
      </c>
      <c r="K2783" s="146">
        <v>7.1278725635939431</v>
      </c>
      <c r="L2783" s="147">
        <v>6.7655222963661129E-8</v>
      </c>
      <c r="M2783" s="147">
        <v>0.1790164313725138</v>
      </c>
      <c r="N2783" s="87">
        <v>29.06654363766042</v>
      </c>
      <c r="O2783" s="88">
        <v>2.214951792036945</v>
      </c>
      <c r="P2783" s="89">
        <v>76.202792449223864</v>
      </c>
    </row>
    <row r="2784" spans="1:16">
      <c r="A2784" s="75" t="s">
        <v>3756</v>
      </c>
      <c r="B2784" s="85">
        <v>2780</v>
      </c>
      <c r="C2784" s="85">
        <v>2042</v>
      </c>
      <c r="D2784" s="85">
        <v>2780</v>
      </c>
      <c r="E2784" s="86" t="s">
        <v>3757</v>
      </c>
      <c r="F2784" s="85" t="s">
        <v>38</v>
      </c>
      <c r="G2784" s="86" t="s">
        <v>3758</v>
      </c>
      <c r="H2784" s="85" t="s">
        <v>1</v>
      </c>
      <c r="I2784" s="85">
        <v>1</v>
      </c>
      <c r="J2784" s="88">
        <v>0.78596566825689251</v>
      </c>
      <c r="K2784" s="146">
        <v>2.0610516138331256</v>
      </c>
      <c r="L2784" s="147">
        <v>1.32600767162552E-8</v>
      </c>
      <c r="M2784" s="147">
        <v>4.1760073764154727E-2</v>
      </c>
      <c r="N2784" s="87">
        <v>6.7771325871935613</v>
      </c>
      <c r="O2784" s="88">
        <v>0.55856234567198304</v>
      </c>
      <c r="P2784" s="89">
        <v>82.418683489750947</v>
      </c>
    </row>
    <row r="2785" spans="1:16">
      <c r="A2785" s="75" t="s">
        <v>3759</v>
      </c>
      <c r="B2785" s="85">
        <v>2781</v>
      </c>
      <c r="C2785" s="85">
        <v>2043</v>
      </c>
      <c r="D2785" s="85">
        <v>2781</v>
      </c>
      <c r="E2785" s="86" t="s">
        <v>3757</v>
      </c>
      <c r="F2785" s="85" t="s">
        <v>139</v>
      </c>
      <c r="G2785" s="86" t="s">
        <v>3758</v>
      </c>
      <c r="H2785" s="85" t="s">
        <v>1</v>
      </c>
      <c r="I2785" s="85">
        <v>1</v>
      </c>
      <c r="J2785" s="88">
        <v>0.52624962407316511</v>
      </c>
      <c r="K2785" s="146">
        <v>0.99943589401761868</v>
      </c>
      <c r="L2785" s="147">
        <v>8.9999784694906186E-9</v>
      </c>
      <c r="M2785" s="147">
        <v>3.4863314852478879E-2</v>
      </c>
      <c r="N2785" s="87">
        <v>4.8380328975841822</v>
      </c>
      <c r="O2785" s="88">
        <v>0.40266820273173692</v>
      </c>
      <c r="P2785" s="89">
        <v>83.229736394063124</v>
      </c>
    </row>
    <row r="2786" spans="1:16">
      <c r="A2786" s="75" t="s">
        <v>14059</v>
      </c>
      <c r="B2786" s="85">
        <v>2782</v>
      </c>
      <c r="C2786" s="85">
        <v>9253</v>
      </c>
      <c r="D2786" s="85">
        <v>2782</v>
      </c>
      <c r="E2786" s="86" t="s">
        <v>14060</v>
      </c>
      <c r="F2786" s="85" t="s">
        <v>55</v>
      </c>
      <c r="G2786" s="86" t="s">
        <v>3758</v>
      </c>
      <c r="H2786" s="85" t="s">
        <v>1</v>
      </c>
      <c r="I2786" s="85">
        <v>1</v>
      </c>
      <c r="J2786" s="88">
        <v>0.75525521145638597</v>
      </c>
      <c r="K2786" s="146">
        <v>1.9355195012345363</v>
      </c>
      <c r="L2786" s="147">
        <v>1.275633593433946E-8</v>
      </c>
      <c r="M2786" s="147">
        <v>4.0944557659686749E-2</v>
      </c>
      <c r="N2786" s="87">
        <v>6.5478412569764108</v>
      </c>
      <c r="O2786" s="88">
        <v>0.54012844276365313</v>
      </c>
      <c r="P2786" s="89">
        <v>82.489544502651484</v>
      </c>
    </row>
    <row r="2787" spans="1:16">
      <c r="A2787" s="75" t="s">
        <v>8085</v>
      </c>
      <c r="B2787" s="85">
        <v>2783</v>
      </c>
      <c r="C2787" s="85">
        <v>5415</v>
      </c>
      <c r="D2787" s="85">
        <v>2783</v>
      </c>
      <c r="E2787" s="86" t="s">
        <v>8086</v>
      </c>
      <c r="F2787" s="85" t="s">
        <v>38</v>
      </c>
      <c r="G2787" s="86" t="s">
        <v>8087</v>
      </c>
      <c r="H2787" s="85" t="s">
        <v>1</v>
      </c>
      <c r="I2787" s="85">
        <v>1</v>
      </c>
      <c r="J2787" s="88">
        <v>9.435003200499574E-2</v>
      </c>
      <c r="K2787" s="146">
        <v>0.18169033688769887</v>
      </c>
      <c r="L2787" s="147">
        <v>2.211057072327438E-8</v>
      </c>
      <c r="M2787" s="147">
        <v>8.8573191271532623E-4</v>
      </c>
      <c r="N2787" s="87">
        <v>9.9104264011835225E-2</v>
      </c>
      <c r="O2787" s="88">
        <v>6.0359270743174766E-3</v>
      </c>
      <c r="P2787" s="89">
        <v>60.904817108541913</v>
      </c>
    </row>
    <row r="2788" spans="1:16">
      <c r="A2788" s="75" t="s">
        <v>8090</v>
      </c>
      <c r="B2788" s="85">
        <v>2784</v>
      </c>
      <c r="C2788" s="85">
        <v>5417</v>
      </c>
      <c r="D2788" s="85">
        <v>2784</v>
      </c>
      <c r="E2788" s="86" t="s">
        <v>8086</v>
      </c>
      <c r="F2788" s="85" t="s">
        <v>238</v>
      </c>
      <c r="G2788" s="86" t="s">
        <v>8087</v>
      </c>
      <c r="H2788" s="85" t="s">
        <v>1</v>
      </c>
      <c r="I2788" s="85">
        <v>1</v>
      </c>
      <c r="J2788" s="88">
        <v>0.22536720982244071</v>
      </c>
      <c r="K2788" s="146">
        <v>0.24619734464862048</v>
      </c>
      <c r="L2788" s="147">
        <v>2.288171384222317E-8</v>
      </c>
      <c r="M2788" s="147">
        <v>8.8826685683124839E-4</v>
      </c>
      <c r="N2788" s="87">
        <v>0.1002564249513212</v>
      </c>
      <c r="O2788" s="88">
        <v>0.1293646804865487</v>
      </c>
      <c r="P2788" s="89">
        <v>1290.3380561331685</v>
      </c>
    </row>
    <row r="2789" spans="1:16">
      <c r="A2789" s="75" t="s">
        <v>14061</v>
      </c>
      <c r="B2789" s="85">
        <v>2785</v>
      </c>
      <c r="C2789" s="85">
        <v>9254</v>
      </c>
      <c r="D2789" s="85">
        <v>2785</v>
      </c>
      <c r="E2789" s="86" t="s">
        <v>14062</v>
      </c>
      <c r="F2789" s="85" t="s">
        <v>38</v>
      </c>
      <c r="G2789" s="86" t="s">
        <v>8087</v>
      </c>
      <c r="H2789" s="85" t="s">
        <v>1</v>
      </c>
      <c r="I2789" s="85">
        <v>1</v>
      </c>
      <c r="J2789" s="88">
        <v>0.12893059751359259</v>
      </c>
      <c r="K2789" s="146">
        <v>0.22896026216822055</v>
      </c>
      <c r="L2789" s="147">
        <v>2.2306590259079139E-8</v>
      </c>
      <c r="M2789" s="147">
        <v>5.5450443379194076E-3</v>
      </c>
      <c r="N2789" s="87">
        <v>0.60731596497525531</v>
      </c>
      <c r="O2789" s="88">
        <v>3.7422816352550708E-2</v>
      </c>
      <c r="P2789" s="89">
        <v>61.620010852300702</v>
      </c>
    </row>
    <row r="2790" spans="1:16">
      <c r="A2790" s="75" t="s">
        <v>14063</v>
      </c>
      <c r="B2790" s="85">
        <v>2786</v>
      </c>
      <c r="C2790" s="85">
        <v>9255</v>
      </c>
      <c r="D2790" s="85">
        <v>2786</v>
      </c>
      <c r="E2790" s="86" t="s">
        <v>14062</v>
      </c>
      <c r="F2790" s="85" t="s">
        <v>238</v>
      </c>
      <c r="G2790" s="86" t="s">
        <v>8087</v>
      </c>
      <c r="H2790" s="85" t="s">
        <v>1</v>
      </c>
      <c r="I2790" s="85">
        <v>1</v>
      </c>
      <c r="J2790" s="88">
        <v>0.24836421671491721</v>
      </c>
      <c r="K2790" s="146">
        <v>0.27129017771189884</v>
      </c>
      <c r="L2790" s="147">
        <v>2.2992311157744979E-8</v>
      </c>
      <c r="M2790" s="147">
        <v>4.1303471715728509E-3</v>
      </c>
      <c r="N2790" s="87">
        <v>0.45180511900507342</v>
      </c>
      <c r="O2790" s="88">
        <v>0.15022697166046181</v>
      </c>
      <c r="P2790" s="89">
        <v>332.50391671364594</v>
      </c>
    </row>
    <row r="2791" spans="1:16">
      <c r="A2791" s="75" t="s">
        <v>3760</v>
      </c>
      <c r="B2791" s="85">
        <v>2787</v>
      </c>
      <c r="C2791" s="85">
        <v>2044</v>
      </c>
      <c r="D2791" s="85">
        <v>2787</v>
      </c>
      <c r="E2791" s="86" t="s">
        <v>3761</v>
      </c>
      <c r="F2791" s="85" t="s">
        <v>38</v>
      </c>
      <c r="G2791" s="86" t="s">
        <v>3762</v>
      </c>
      <c r="H2791" s="85" t="s">
        <v>1</v>
      </c>
      <c r="I2791" s="85">
        <v>1</v>
      </c>
      <c r="J2791" s="88">
        <v>0.1785165257067193</v>
      </c>
      <c r="K2791" s="146">
        <v>0.31865070455528083</v>
      </c>
      <c r="L2791" s="147">
        <v>2.2573953815814171E-8</v>
      </c>
      <c r="M2791" s="147">
        <v>8.2924839957699489E-3</v>
      </c>
      <c r="N2791" s="87">
        <v>1.2814411467071321</v>
      </c>
      <c r="O2791" s="88">
        <v>8.1201491783624069E-2</v>
      </c>
      <c r="P2791" s="89">
        <v>63.367320451886755</v>
      </c>
    </row>
    <row r="2792" spans="1:16">
      <c r="A2792" s="75" t="s">
        <v>3763</v>
      </c>
      <c r="B2792" s="85">
        <v>2788</v>
      </c>
      <c r="C2792" s="85">
        <v>2045</v>
      </c>
      <c r="D2792" s="85">
        <v>2788</v>
      </c>
      <c r="E2792" s="86" t="s">
        <v>3761</v>
      </c>
      <c r="F2792" s="85" t="s">
        <v>3764</v>
      </c>
      <c r="G2792" s="86" t="s">
        <v>3762</v>
      </c>
      <c r="H2792" s="85" t="s">
        <v>1</v>
      </c>
      <c r="I2792" s="85">
        <v>1</v>
      </c>
      <c r="J2792" s="88">
        <v>0.35344771448338408</v>
      </c>
      <c r="K2792" s="146">
        <v>0.45847620839565367</v>
      </c>
      <c r="L2792" s="147">
        <v>2.351860156782807E-8</v>
      </c>
      <c r="M2792" s="147">
        <v>6.8255413404594368E-3</v>
      </c>
      <c r="N2792" s="87">
        <v>1.677549317191974</v>
      </c>
      <c r="O2792" s="88">
        <v>0.25080246365507558</v>
      </c>
      <c r="P2792" s="89">
        <v>149.50527002978981</v>
      </c>
    </row>
    <row r="2793" spans="1:16">
      <c r="A2793" s="75" t="s">
        <v>14064</v>
      </c>
      <c r="B2793" s="85">
        <v>2789</v>
      </c>
      <c r="C2793" s="85">
        <v>9256</v>
      </c>
      <c r="D2793" s="85">
        <v>2789</v>
      </c>
      <c r="E2793" s="86" t="s">
        <v>14065</v>
      </c>
      <c r="F2793" s="85" t="s">
        <v>55</v>
      </c>
      <c r="G2793" s="86" t="s">
        <v>3762</v>
      </c>
      <c r="H2793" s="85" t="s">
        <v>1</v>
      </c>
      <c r="I2793" s="85">
        <v>1</v>
      </c>
      <c r="J2793" s="88">
        <v>0.29561042488785422</v>
      </c>
      <c r="K2793" s="146">
        <v>0.41224586939772134</v>
      </c>
      <c r="L2793" s="147">
        <v>2.3206273812091221E-8</v>
      </c>
      <c r="M2793" s="147">
        <v>7.3105548350144598E-3</v>
      </c>
      <c r="N2793" s="87">
        <v>1.5465845468288331</v>
      </c>
      <c r="O2793" s="88">
        <v>0.19472749729595479</v>
      </c>
      <c r="P2793" s="89">
        <v>125.90808416858317</v>
      </c>
    </row>
    <row r="2794" spans="1:16">
      <c r="A2794" s="75" t="s">
        <v>3777</v>
      </c>
      <c r="B2794" s="85">
        <v>2790</v>
      </c>
      <c r="C2794" s="85">
        <v>2056</v>
      </c>
      <c r="D2794" s="85">
        <v>2790</v>
      </c>
      <c r="E2794" s="86" t="s">
        <v>3778</v>
      </c>
      <c r="F2794" s="85" t="s">
        <v>32</v>
      </c>
      <c r="G2794" s="86" t="s">
        <v>3779</v>
      </c>
      <c r="H2794" s="85" t="s">
        <v>1</v>
      </c>
      <c r="I2794" s="85">
        <v>1</v>
      </c>
      <c r="J2794" s="88">
        <v>0.1003760323112419</v>
      </c>
      <c r="K2794" s="146">
        <v>0.13621557229080211</v>
      </c>
      <c r="L2794" s="147">
        <v>5.2076391647420381E-10</v>
      </c>
      <c r="M2794" s="147">
        <v>9.4126271016783392E-3</v>
      </c>
      <c r="N2794" s="87">
        <v>1.3666399916529519</v>
      </c>
      <c r="O2794" s="88">
        <v>9.0514942001275342E-2</v>
      </c>
      <c r="P2794" s="89">
        <v>66.231738097900575</v>
      </c>
    </row>
    <row r="2795" spans="1:16">
      <c r="A2795" s="75" t="s">
        <v>3780</v>
      </c>
      <c r="B2795" s="85">
        <v>2791</v>
      </c>
      <c r="C2795" s="85">
        <v>2057</v>
      </c>
      <c r="D2795" s="85">
        <v>2791</v>
      </c>
      <c r="E2795" s="86" t="s">
        <v>3778</v>
      </c>
      <c r="F2795" s="85" t="s">
        <v>38</v>
      </c>
      <c r="G2795" s="86" t="s">
        <v>3779</v>
      </c>
      <c r="H2795" s="85" t="s">
        <v>1</v>
      </c>
      <c r="I2795" s="85">
        <v>1</v>
      </c>
      <c r="J2795" s="88">
        <v>0.12551808071351561</v>
      </c>
      <c r="K2795" s="146">
        <v>0.16836363607619617</v>
      </c>
      <c r="L2795" s="147">
        <v>6.4367566372468035E-10</v>
      </c>
      <c r="M2795" s="147">
        <v>1.039888707847568E-2</v>
      </c>
      <c r="N2795" s="87">
        <v>1.5639763674118881</v>
      </c>
      <c r="O2795" s="88">
        <v>0.1085378304207449</v>
      </c>
      <c r="P2795" s="89">
        <v>69.398638420832626</v>
      </c>
    </row>
    <row r="2796" spans="1:16">
      <c r="A2796" s="75" t="s">
        <v>14066</v>
      </c>
      <c r="B2796" s="85">
        <v>2792</v>
      </c>
      <c r="C2796" s="85">
        <v>9257</v>
      </c>
      <c r="D2796" s="85">
        <v>2792</v>
      </c>
      <c r="E2796" s="86" t="s">
        <v>14067</v>
      </c>
      <c r="F2796" s="85" t="s">
        <v>55</v>
      </c>
      <c r="G2796" s="86" t="s">
        <v>3779</v>
      </c>
      <c r="H2796" s="85" t="s">
        <v>1</v>
      </c>
      <c r="I2796" s="85">
        <v>1</v>
      </c>
      <c r="J2796" s="88">
        <v>0.153620545038435</v>
      </c>
      <c r="K2796" s="146">
        <v>0.20766003306869102</v>
      </c>
      <c r="L2796" s="147">
        <v>7.9980735832283452E-10</v>
      </c>
      <c r="M2796" s="147">
        <v>1.419670243840393E-2</v>
      </c>
      <c r="N2796" s="87">
        <v>1.9795978565558541</v>
      </c>
      <c r="O2796" s="88">
        <v>0.13407580811729711</v>
      </c>
      <c r="P2796" s="89">
        <v>67.728810512335571</v>
      </c>
    </row>
    <row r="2797" spans="1:16">
      <c r="A2797" s="75" t="s">
        <v>3781</v>
      </c>
      <c r="B2797" s="85">
        <v>2793</v>
      </c>
      <c r="C2797" s="85">
        <v>2058</v>
      </c>
      <c r="D2797" s="85">
        <v>2793</v>
      </c>
      <c r="E2797" s="86" t="s">
        <v>3782</v>
      </c>
      <c r="F2797" s="85" t="s">
        <v>32</v>
      </c>
      <c r="G2797" s="86" t="s">
        <v>3783</v>
      </c>
      <c r="H2797" s="85" t="s">
        <v>1</v>
      </c>
      <c r="I2797" s="85">
        <v>1</v>
      </c>
      <c r="J2797" s="88">
        <v>0.24495828196938871</v>
      </c>
      <c r="K2797" s="146">
        <v>0.30936677995348488</v>
      </c>
      <c r="L2797" s="147">
        <v>1.135618789150474E-9</v>
      </c>
      <c r="M2797" s="147">
        <v>4.1150601854669767E-2</v>
      </c>
      <c r="N2797" s="87">
        <v>5.8330457496305019</v>
      </c>
      <c r="O2797" s="88">
        <v>0.20785612408651641</v>
      </c>
      <c r="P2797" s="89">
        <v>35.634235184883167</v>
      </c>
    </row>
    <row r="2798" spans="1:16">
      <c r="A2798" s="75" t="s">
        <v>3784</v>
      </c>
      <c r="B2798" s="85">
        <v>2794</v>
      </c>
      <c r="C2798" s="85">
        <v>2059</v>
      </c>
      <c r="D2798" s="85">
        <v>2794</v>
      </c>
      <c r="E2798" s="86" t="s">
        <v>3782</v>
      </c>
      <c r="F2798" s="85" t="s">
        <v>38</v>
      </c>
      <c r="G2798" s="86" t="s">
        <v>3783</v>
      </c>
      <c r="H2798" s="85" t="s">
        <v>1</v>
      </c>
      <c r="I2798" s="85">
        <v>1</v>
      </c>
      <c r="J2798" s="88">
        <v>0.30361301769730981</v>
      </c>
      <c r="K2798" s="146">
        <v>0.39470685216236279</v>
      </c>
      <c r="L2798" s="147">
        <v>1.4057452704795971E-9</v>
      </c>
      <c r="M2798" s="147">
        <v>4.3673781050035013E-2</v>
      </c>
      <c r="N2798" s="87">
        <v>6.3343597268503062</v>
      </c>
      <c r="O2798" s="88">
        <v>0.25991929126428959</v>
      </c>
      <c r="P2798" s="89">
        <v>41.03323816020972</v>
      </c>
    </row>
    <row r="2799" spans="1:16">
      <c r="A2799" s="75" t="s">
        <v>14068</v>
      </c>
      <c r="B2799" s="85">
        <v>2795</v>
      </c>
      <c r="C2799" s="85">
        <v>9258</v>
      </c>
      <c r="D2799" s="85">
        <v>2795</v>
      </c>
      <c r="E2799" s="86" t="s">
        <v>14069</v>
      </c>
      <c r="F2799" s="85" t="s">
        <v>55</v>
      </c>
      <c r="G2799" s="86" t="s">
        <v>3783</v>
      </c>
      <c r="H2799" s="85" t="s">
        <v>1</v>
      </c>
      <c r="I2799" s="85">
        <v>1</v>
      </c>
      <c r="J2799" s="88">
        <v>0.33143340956821188</v>
      </c>
      <c r="K2799" s="146">
        <v>0.43355553810726771</v>
      </c>
      <c r="L2799" s="147">
        <v>1.5606378755083089E-9</v>
      </c>
      <c r="M2799" s="147">
        <v>4.7458660336786078E-2</v>
      </c>
      <c r="N2799" s="87">
        <v>6.7474226713100691</v>
      </c>
      <c r="O2799" s="88">
        <v>0.28517075583011342</v>
      </c>
      <c r="P2799" s="89">
        <v>42.263656765220119</v>
      </c>
    </row>
    <row r="2800" spans="1:16">
      <c r="A2800" s="75" t="s">
        <v>14070</v>
      </c>
      <c r="B2800" s="85">
        <v>2796</v>
      </c>
      <c r="C2800" s="85">
        <v>9259</v>
      </c>
      <c r="D2800" s="85">
        <v>2796</v>
      </c>
      <c r="E2800" s="86" t="s">
        <v>14071</v>
      </c>
      <c r="F2800" s="85" t="s">
        <v>55</v>
      </c>
      <c r="G2800" s="86" t="s">
        <v>14072</v>
      </c>
      <c r="H2800" s="85" t="s">
        <v>1</v>
      </c>
      <c r="I2800" s="85">
        <v>1</v>
      </c>
      <c r="J2800" s="88">
        <v>1.630003832988334</v>
      </c>
      <c r="K2800" s="146">
        <v>1.9769803820473284</v>
      </c>
      <c r="L2800" s="147">
        <v>8.6710924674136308E-8</v>
      </c>
      <c r="M2800" s="147">
        <v>5.9473429814452333E-2</v>
      </c>
      <c r="N2800" s="87">
        <v>8.9041787895836073</v>
      </c>
      <c r="O2800" s="88">
        <v>0.82086177424715512</v>
      </c>
      <c r="P2800" s="89">
        <v>92.188375103993366</v>
      </c>
    </row>
    <row r="2801" spans="1:16">
      <c r="A2801" s="75" t="s">
        <v>24367</v>
      </c>
      <c r="B2801" s="85">
        <v>2797</v>
      </c>
      <c r="C2801" s="85">
        <v>14867</v>
      </c>
      <c r="D2801" s="85">
        <v>2797</v>
      </c>
      <c r="E2801" s="86" t="s">
        <v>24366</v>
      </c>
      <c r="F2801" s="85" t="s">
        <v>509</v>
      </c>
      <c r="G2801" s="86" t="s">
        <v>14072</v>
      </c>
      <c r="H2801" s="85" t="s">
        <v>1</v>
      </c>
      <c r="I2801" s="85">
        <v>1</v>
      </c>
      <c r="J2801" s="88">
        <v>1.2666313710638599</v>
      </c>
      <c r="K2801" s="146">
        <v>1.3835552160027869</v>
      </c>
      <c r="L2801" s="147">
        <v>1.8736110211333759E-8</v>
      </c>
      <c r="M2801" s="147">
        <v>3.116565092535498E-2</v>
      </c>
      <c r="N2801" s="87">
        <v>3.9113705109204528</v>
      </c>
      <c r="O2801" s="88">
        <v>0.29539197943925821</v>
      </c>
      <c r="P2801" s="89">
        <v>75.521349515350408</v>
      </c>
    </row>
    <row r="2802" spans="1:16">
      <c r="A2802" s="75" t="s">
        <v>24369</v>
      </c>
      <c r="B2802" s="85">
        <v>2798</v>
      </c>
      <c r="C2802" s="85">
        <v>14869</v>
      </c>
      <c r="D2802" s="85">
        <v>2798</v>
      </c>
      <c r="E2802" s="86" t="s">
        <v>24366</v>
      </c>
      <c r="F2802" s="85" t="s">
        <v>38</v>
      </c>
      <c r="G2802" s="86" t="s">
        <v>14072</v>
      </c>
      <c r="H2802" s="85" t="s">
        <v>1</v>
      </c>
      <c r="I2802" s="85">
        <v>1</v>
      </c>
      <c r="J2802" s="88">
        <v>1.4865826745857671</v>
      </c>
      <c r="K2802" s="146">
        <v>1.7923315869066592</v>
      </c>
      <c r="L2802" s="147">
        <v>8.6007559275675224E-8</v>
      </c>
      <c r="M2802" s="147">
        <v>3.9928892023651102E-2</v>
      </c>
      <c r="N2802" s="87">
        <v>6.7446752056853301</v>
      </c>
      <c r="O2802" s="88">
        <v>0.69113721459552802</v>
      </c>
      <c r="P2802" s="89">
        <v>102.47153399068698</v>
      </c>
    </row>
    <row r="2803" spans="1:16">
      <c r="A2803" s="75" t="s">
        <v>24371</v>
      </c>
      <c r="B2803" s="85">
        <v>2799</v>
      </c>
      <c r="C2803" s="85">
        <v>14871</v>
      </c>
      <c r="D2803" s="85">
        <v>2799</v>
      </c>
      <c r="E2803" s="86" t="s">
        <v>24366</v>
      </c>
      <c r="F2803" s="85" t="s">
        <v>243</v>
      </c>
      <c r="G2803" s="86" t="s">
        <v>14072</v>
      </c>
      <c r="H2803" s="85" t="s">
        <v>1</v>
      </c>
      <c r="I2803" s="85">
        <v>1</v>
      </c>
      <c r="J2803" s="88">
        <v>1.124919055018675</v>
      </c>
      <c r="K2803" s="146">
        <v>1.6573660320022123</v>
      </c>
      <c r="L2803" s="147">
        <v>1.4145073507519771E-7</v>
      </c>
      <c r="M2803" s="147">
        <v>3.9770164897458507E-2</v>
      </c>
      <c r="N2803" s="87">
        <v>7.1337198799009194</v>
      </c>
      <c r="O2803" s="88">
        <v>0.53503379424767483</v>
      </c>
      <c r="P2803" s="89">
        <v>75.000673317033289</v>
      </c>
    </row>
    <row r="2804" spans="1:16">
      <c r="A2804" s="75" t="s">
        <v>14073</v>
      </c>
      <c r="B2804" s="85">
        <v>2800</v>
      </c>
      <c r="C2804" s="85">
        <v>9260</v>
      </c>
      <c r="D2804" s="85">
        <v>2800</v>
      </c>
      <c r="E2804" s="86" t="s">
        <v>14074</v>
      </c>
      <c r="F2804" s="85" t="s">
        <v>55</v>
      </c>
      <c r="G2804" s="86" t="s">
        <v>14075</v>
      </c>
      <c r="H2804" s="85" t="s">
        <v>1</v>
      </c>
      <c r="I2804" s="85">
        <v>1</v>
      </c>
      <c r="J2804" s="88">
        <v>2.5281991298954059</v>
      </c>
      <c r="K2804" s="146">
        <v>3.2362607880485421</v>
      </c>
      <c r="L2804" s="147">
        <v>1.145897341103679E-7</v>
      </c>
      <c r="M2804" s="147">
        <v>0.1081779333956886</v>
      </c>
      <c r="N2804" s="87">
        <v>17.330427054359951</v>
      </c>
      <c r="O2804" s="88">
        <v>1.417604615216099</v>
      </c>
      <c r="P2804" s="89">
        <v>81.798596812965499</v>
      </c>
    </row>
    <row r="2805" spans="1:16">
      <c r="A2805" s="75" t="s">
        <v>32874</v>
      </c>
      <c r="B2805" s="85">
        <v>2801</v>
      </c>
      <c r="C2805" s="85">
        <v>21184</v>
      </c>
      <c r="D2805" s="85">
        <v>2801</v>
      </c>
      <c r="E2805" s="86" t="s">
        <v>32873</v>
      </c>
      <c r="F2805" s="85" t="s">
        <v>509</v>
      </c>
      <c r="G2805" s="86" t="s">
        <v>14075</v>
      </c>
      <c r="H2805" s="85" t="s">
        <v>1</v>
      </c>
      <c r="I2805" s="85">
        <v>1</v>
      </c>
      <c r="J2805" s="88">
        <v>1.975936181364444</v>
      </c>
      <c r="K2805" s="146">
        <v>2.3492273995000579</v>
      </c>
      <c r="L2805" s="147">
        <v>3.6374337549509703E-8</v>
      </c>
      <c r="M2805" s="147">
        <v>7.3267064348917069E-2</v>
      </c>
      <c r="N2805" s="87">
        <v>9.8206042284496924</v>
      </c>
      <c r="O2805" s="88">
        <v>0.6982149966978497</v>
      </c>
      <c r="P2805" s="89">
        <v>71.09694886951695</v>
      </c>
    </row>
    <row r="2806" spans="1:16">
      <c r="A2806" s="75" t="s">
        <v>32877</v>
      </c>
      <c r="B2806" s="85">
        <v>2802</v>
      </c>
      <c r="C2806" s="85">
        <v>21187</v>
      </c>
      <c r="D2806" s="85">
        <v>2802</v>
      </c>
      <c r="E2806" s="86" t="s">
        <v>32873</v>
      </c>
      <c r="F2806" s="85" t="s">
        <v>38</v>
      </c>
      <c r="G2806" s="86" t="s">
        <v>14075</v>
      </c>
      <c r="H2806" s="85" t="s">
        <v>1</v>
      </c>
      <c r="I2806" s="85">
        <v>1</v>
      </c>
      <c r="J2806" s="88">
        <v>2.530663705036293</v>
      </c>
      <c r="K2806" s="146">
        <v>3.2402193379464981</v>
      </c>
      <c r="L2806" s="147">
        <v>1.1493878472567901E-7</v>
      </c>
      <c r="M2806" s="147">
        <v>0.1083337295797859</v>
      </c>
      <c r="N2806" s="87">
        <v>17.363941022114709</v>
      </c>
      <c r="O2806" s="88">
        <v>1.420815023908423</v>
      </c>
      <c r="P2806" s="89">
        <v>81.825607567940565</v>
      </c>
    </row>
    <row r="2807" spans="1:16">
      <c r="A2807" s="75" t="s">
        <v>3785</v>
      </c>
      <c r="B2807" s="85">
        <v>2803</v>
      </c>
      <c r="C2807" s="85">
        <v>2060</v>
      </c>
      <c r="D2807" s="85">
        <v>2803</v>
      </c>
      <c r="E2807" s="86" t="s">
        <v>3786</v>
      </c>
      <c r="F2807" s="85" t="s">
        <v>38</v>
      </c>
      <c r="G2807" s="86" t="s">
        <v>3787</v>
      </c>
      <c r="H2807" s="85" t="s">
        <v>945</v>
      </c>
      <c r="I2807" s="85">
        <v>1</v>
      </c>
      <c r="J2807" s="88">
        <v>197.9321568268239</v>
      </c>
      <c r="K2807" s="146">
        <v>328.42000185678449</v>
      </c>
      <c r="L2807" s="147">
        <v>2.059312416131731E-5</v>
      </c>
      <c r="M2807" s="147">
        <v>18.19497796538343</v>
      </c>
      <c r="N2807" s="87">
        <v>2828.9318874952469</v>
      </c>
      <c r="O2807" s="88">
        <v>173.5661314444196</v>
      </c>
      <c r="P2807" s="89">
        <v>61.353945003637421</v>
      </c>
    </row>
    <row r="2808" spans="1:16">
      <c r="A2808" s="75" t="s">
        <v>3790</v>
      </c>
      <c r="B2808" s="85">
        <v>2804</v>
      </c>
      <c r="C2808" s="85">
        <v>2062</v>
      </c>
      <c r="D2808" s="85">
        <v>2804</v>
      </c>
      <c r="E2808" s="86" t="s">
        <v>3786</v>
      </c>
      <c r="F2808" s="85" t="s">
        <v>11</v>
      </c>
      <c r="G2808" s="86" t="s">
        <v>3787</v>
      </c>
      <c r="H2808" s="85" t="s">
        <v>945</v>
      </c>
      <c r="I2808" s="85">
        <v>1</v>
      </c>
      <c r="J2808" s="88">
        <v>141.80628152512361</v>
      </c>
      <c r="K2808" s="146">
        <v>240.51270187069963</v>
      </c>
      <c r="L2808" s="147">
        <v>8.3721454072264432E-6</v>
      </c>
      <c r="M2808" s="147">
        <v>15.278197956071059</v>
      </c>
      <c r="N2808" s="87">
        <v>2617.790486185088</v>
      </c>
      <c r="O2808" s="88">
        <v>123.7317468418138</v>
      </c>
      <c r="P2808" s="89">
        <v>47.265717976585805</v>
      </c>
    </row>
    <row r="2809" spans="1:16">
      <c r="A2809" s="75" t="s">
        <v>14076</v>
      </c>
      <c r="B2809" s="85">
        <v>2805</v>
      </c>
      <c r="C2809" s="85">
        <v>9261</v>
      </c>
      <c r="D2809" s="85">
        <v>2805</v>
      </c>
      <c r="E2809" s="86" t="s">
        <v>14077</v>
      </c>
      <c r="F2809" s="85" t="s">
        <v>38</v>
      </c>
      <c r="G2809" s="86" t="s">
        <v>3787</v>
      </c>
      <c r="H2809" s="85" t="s">
        <v>945</v>
      </c>
      <c r="I2809" s="85">
        <v>1</v>
      </c>
      <c r="J2809" s="88">
        <v>224.69866760476651</v>
      </c>
      <c r="K2809" s="146">
        <v>361.15741849601352</v>
      </c>
      <c r="L2809" s="147">
        <v>2.073124595480002E-5</v>
      </c>
      <c r="M2809" s="147">
        <v>21.79158663344489</v>
      </c>
      <c r="N2809" s="87">
        <v>3226.886430976368</v>
      </c>
      <c r="O2809" s="88">
        <v>197.86568209022411</v>
      </c>
      <c r="P2809" s="89">
        <v>61.317832629875156</v>
      </c>
    </row>
    <row r="2810" spans="1:16">
      <c r="A2810" s="75" t="s">
        <v>14078</v>
      </c>
      <c r="B2810" s="85">
        <v>2806</v>
      </c>
      <c r="C2810" s="85">
        <v>9262</v>
      </c>
      <c r="D2810" s="85">
        <v>2806</v>
      </c>
      <c r="E2810" s="86" t="s">
        <v>14077</v>
      </c>
      <c r="F2810" s="85" t="s">
        <v>11</v>
      </c>
      <c r="G2810" s="86" t="s">
        <v>3787</v>
      </c>
      <c r="H2810" s="85" t="s">
        <v>945</v>
      </c>
      <c r="I2810" s="85">
        <v>1</v>
      </c>
      <c r="J2810" s="88">
        <v>154.60967554918639</v>
      </c>
      <c r="K2810" s="146">
        <v>254.4869037467046</v>
      </c>
      <c r="L2810" s="147">
        <v>8.4342981890538247E-6</v>
      </c>
      <c r="M2810" s="147">
        <v>17.096598627435181</v>
      </c>
      <c r="N2810" s="87">
        <v>2815.6718302964759</v>
      </c>
      <c r="O2810" s="88">
        <v>135.2122089128647</v>
      </c>
      <c r="P2810" s="89">
        <v>48.021295471293449</v>
      </c>
    </row>
    <row r="2811" spans="1:16">
      <c r="A2811" s="75" t="s">
        <v>14079</v>
      </c>
      <c r="B2811" s="85">
        <v>2807</v>
      </c>
      <c r="C2811" s="85">
        <v>9263</v>
      </c>
      <c r="D2811" s="85">
        <v>2807</v>
      </c>
      <c r="E2811" s="86" t="s">
        <v>14080</v>
      </c>
      <c r="F2811" s="85" t="s">
        <v>55</v>
      </c>
      <c r="G2811" s="86" t="s">
        <v>14081</v>
      </c>
      <c r="H2811" s="85" t="s">
        <v>1</v>
      </c>
      <c r="I2811" s="85">
        <v>1</v>
      </c>
      <c r="J2811" s="88">
        <v>4.8331690870067234</v>
      </c>
      <c r="K2811" s="146">
        <v>57.156523425727372</v>
      </c>
      <c r="L2811" s="147">
        <v>5.1525410514315452E-8</v>
      </c>
      <c r="M2811" s="147">
        <v>0.65015411377004961</v>
      </c>
      <c r="N2811" s="87">
        <v>56.338360942151702</v>
      </c>
      <c r="O2811" s="88">
        <v>4.3275595429119358</v>
      </c>
      <c r="P2811" s="89">
        <v>76.813728169257161</v>
      </c>
    </row>
    <row r="2812" spans="1:16">
      <c r="A2812" s="75" t="s">
        <v>26564</v>
      </c>
      <c r="B2812" s="85">
        <v>2808</v>
      </c>
      <c r="C2812" s="85">
        <v>16531</v>
      </c>
      <c r="D2812" s="85">
        <v>2808</v>
      </c>
      <c r="E2812" s="86" t="s">
        <v>26565</v>
      </c>
      <c r="F2812" s="85" t="s">
        <v>55</v>
      </c>
      <c r="G2812" s="86" t="s">
        <v>14081</v>
      </c>
      <c r="H2812" s="85" t="s">
        <v>1</v>
      </c>
      <c r="I2812" s="85">
        <v>1</v>
      </c>
      <c r="J2812" s="88">
        <v>4.8331690870067234</v>
      </c>
      <c r="K2812" s="146">
        <v>57.156523425727372</v>
      </c>
      <c r="L2812" s="147">
        <v>5.1525410514315452E-8</v>
      </c>
      <c r="M2812" s="147">
        <v>0.65015411377004961</v>
      </c>
      <c r="N2812" s="87">
        <v>56.338360942151702</v>
      </c>
      <c r="O2812" s="88">
        <v>4.3275595429119358</v>
      </c>
      <c r="P2812" s="89">
        <v>76.813728169257161</v>
      </c>
    </row>
    <row r="2813" spans="1:16">
      <c r="A2813" s="75" t="s">
        <v>3792</v>
      </c>
      <c r="B2813" s="85">
        <v>2809</v>
      </c>
      <c r="C2813" s="85">
        <v>2064</v>
      </c>
      <c r="D2813" s="85">
        <v>2809</v>
      </c>
      <c r="E2813" s="86" t="s">
        <v>3793</v>
      </c>
      <c r="F2813" s="85" t="s">
        <v>38</v>
      </c>
      <c r="G2813" s="86" t="s">
        <v>3794</v>
      </c>
      <c r="H2813" s="85" t="s">
        <v>1</v>
      </c>
      <c r="I2813" s="85">
        <v>1</v>
      </c>
      <c r="J2813" s="88">
        <v>2.3859579048284472</v>
      </c>
      <c r="K2813" s="146">
        <v>6.0086173060713648</v>
      </c>
      <c r="L2813" s="147">
        <v>1.5003798943388201E-8</v>
      </c>
      <c r="M2813" s="147">
        <v>3.3743294723367461</v>
      </c>
      <c r="N2813" s="87">
        <v>31.382733962671999</v>
      </c>
      <c r="O2813" s="88">
        <v>2.1111148404659752</v>
      </c>
      <c r="P2813" s="89">
        <v>67.269946683964122</v>
      </c>
    </row>
    <row r="2814" spans="1:16">
      <c r="A2814" s="75" t="s">
        <v>3795</v>
      </c>
      <c r="B2814" s="85">
        <v>2810</v>
      </c>
      <c r="C2814" s="85">
        <v>2065</v>
      </c>
      <c r="D2814" s="85">
        <v>2810</v>
      </c>
      <c r="E2814" s="86" t="s">
        <v>3793</v>
      </c>
      <c r="F2814" s="85" t="s">
        <v>11</v>
      </c>
      <c r="G2814" s="86" t="s">
        <v>3794</v>
      </c>
      <c r="H2814" s="85" t="s">
        <v>1</v>
      </c>
      <c r="I2814" s="85">
        <v>1</v>
      </c>
      <c r="J2814" s="88">
        <v>2.08548937846219</v>
      </c>
      <c r="K2814" s="146">
        <v>4.9559651727468532</v>
      </c>
      <c r="L2814" s="147">
        <v>1.2826449903091519E-8</v>
      </c>
      <c r="M2814" s="147">
        <v>0.20108872124552279</v>
      </c>
      <c r="N2814" s="87">
        <v>32.271113881970493</v>
      </c>
      <c r="O2814" s="88">
        <v>1.8668055023195289</v>
      </c>
      <c r="P2814" s="89">
        <v>57.847569474894762</v>
      </c>
    </row>
    <row r="2815" spans="1:16">
      <c r="A2815" s="75" t="s">
        <v>3796</v>
      </c>
      <c r="B2815" s="85">
        <v>2811</v>
      </c>
      <c r="C2815" s="85">
        <v>2066</v>
      </c>
      <c r="D2815" s="85">
        <v>2811</v>
      </c>
      <c r="E2815" s="86" t="s">
        <v>3797</v>
      </c>
      <c r="F2815" s="85" t="s">
        <v>55</v>
      </c>
      <c r="G2815" s="86" t="s">
        <v>3794</v>
      </c>
      <c r="H2815" s="85" t="s">
        <v>1</v>
      </c>
      <c r="I2815" s="85">
        <v>1</v>
      </c>
      <c r="J2815" s="88">
        <v>3.1945652078489699</v>
      </c>
      <c r="K2815" s="146">
        <v>8.8490153494143655</v>
      </c>
      <c r="L2815" s="147">
        <v>2.762424335871183E-8</v>
      </c>
      <c r="M2815" s="147">
        <v>0.28532380407227748</v>
      </c>
      <c r="N2815" s="87">
        <v>41.401550802252594</v>
      </c>
      <c r="O2815" s="88">
        <v>2.871982938189487</v>
      </c>
      <c r="P2815" s="89">
        <v>69.368970063634109</v>
      </c>
    </row>
    <row r="2816" spans="1:16">
      <c r="A2816" s="75" t="s">
        <v>14082</v>
      </c>
      <c r="B2816" s="85">
        <v>2812</v>
      </c>
      <c r="C2816" s="85">
        <v>9264</v>
      </c>
      <c r="D2816" s="85">
        <v>2812</v>
      </c>
      <c r="E2816" s="86" t="s">
        <v>14083</v>
      </c>
      <c r="F2816" s="85" t="s">
        <v>55</v>
      </c>
      <c r="G2816" s="86" t="s">
        <v>3794</v>
      </c>
      <c r="H2816" s="85" t="s">
        <v>1</v>
      </c>
      <c r="I2816" s="85">
        <v>1</v>
      </c>
      <c r="J2816" s="88">
        <v>2.5746529052659799</v>
      </c>
      <c r="K2816" s="146">
        <v>6.5571860383643781</v>
      </c>
      <c r="L2816" s="147">
        <v>1.7974267383449951E-8</v>
      </c>
      <c r="M2816" s="147">
        <v>1.89220916947038</v>
      </c>
      <c r="N2816" s="87">
        <v>34.872195394893502</v>
      </c>
      <c r="O2816" s="88">
        <v>2.2955526251410472</v>
      </c>
      <c r="P2816" s="89">
        <v>65.827591269954723</v>
      </c>
    </row>
    <row r="2817" spans="1:16">
      <c r="A2817" s="75" t="s">
        <v>3800</v>
      </c>
      <c r="B2817" s="85">
        <v>2813</v>
      </c>
      <c r="C2817" s="85">
        <v>2068</v>
      </c>
      <c r="D2817" s="85">
        <v>2813</v>
      </c>
      <c r="E2817" s="86" t="s">
        <v>3801</v>
      </c>
      <c r="F2817" s="85" t="s">
        <v>55</v>
      </c>
      <c r="G2817" s="86" t="s">
        <v>3802</v>
      </c>
      <c r="H2817" s="85" t="s">
        <v>1</v>
      </c>
      <c r="I2817" s="85">
        <v>1</v>
      </c>
      <c r="J2817" s="88">
        <v>2.88651066646216</v>
      </c>
      <c r="K2817" s="146">
        <v>3.2326696900911154</v>
      </c>
      <c r="L2817" s="147">
        <v>1.270534939539946E-8</v>
      </c>
      <c r="M2817" s="147">
        <v>8.896326196434555E-2</v>
      </c>
      <c r="N2817" s="87">
        <v>25.88018250655562</v>
      </c>
      <c r="O2817" s="88">
        <v>2.4973619344920288</v>
      </c>
      <c r="P2817" s="89">
        <v>96.497075855606141</v>
      </c>
    </row>
    <row r="2818" spans="1:16">
      <c r="A2818" s="75" t="s">
        <v>14084</v>
      </c>
      <c r="B2818" s="85">
        <v>2814</v>
      </c>
      <c r="C2818" s="85">
        <v>9265</v>
      </c>
      <c r="D2818" s="85">
        <v>2814</v>
      </c>
      <c r="E2818" s="86" t="s">
        <v>14085</v>
      </c>
      <c r="F2818" s="85" t="s">
        <v>55</v>
      </c>
      <c r="G2818" s="86" t="s">
        <v>3802</v>
      </c>
      <c r="H2818" s="85" t="s">
        <v>1</v>
      </c>
      <c r="I2818" s="85">
        <v>1</v>
      </c>
      <c r="J2818" s="88">
        <v>3.3868772502387872</v>
      </c>
      <c r="K2818" s="146">
        <v>3.7922925121258495</v>
      </c>
      <c r="L2818" s="147">
        <v>1.495003843697186E-8</v>
      </c>
      <c r="M2818" s="147">
        <v>0.11238249077310131</v>
      </c>
      <c r="N2818" s="87">
        <v>30.65373481713506</v>
      </c>
      <c r="O2818" s="88">
        <v>2.9140141348119308</v>
      </c>
      <c r="P2818" s="89">
        <v>95.062286934870741</v>
      </c>
    </row>
    <row r="2819" spans="1:16">
      <c r="A2819" s="75" t="s">
        <v>3803</v>
      </c>
      <c r="B2819" s="85">
        <v>2815</v>
      </c>
      <c r="C2819" s="85">
        <v>2069</v>
      </c>
      <c r="D2819" s="85">
        <v>2815</v>
      </c>
      <c r="E2819" s="86" t="s">
        <v>3804</v>
      </c>
      <c r="F2819" s="85" t="s">
        <v>38</v>
      </c>
      <c r="G2819" s="86" t="s">
        <v>3805</v>
      </c>
      <c r="H2819" s="85" t="s">
        <v>1</v>
      </c>
      <c r="I2819" s="85">
        <v>1</v>
      </c>
      <c r="J2819" s="88">
        <v>2.4773631687032709</v>
      </c>
      <c r="K2819" s="146">
        <v>2.6128094909733339</v>
      </c>
      <c r="L2819" s="147">
        <v>1.007012271763796E-8</v>
      </c>
      <c r="M2819" s="147">
        <v>0.63546327799533853</v>
      </c>
      <c r="N2819" s="87">
        <v>80.925727306927527</v>
      </c>
      <c r="O2819" s="88">
        <v>1.9850153347007811</v>
      </c>
      <c r="P2819" s="89">
        <v>24.528853811498049</v>
      </c>
    </row>
    <row r="2820" spans="1:16">
      <c r="A2820" s="75" t="s">
        <v>3806</v>
      </c>
      <c r="B2820" s="85">
        <v>2816</v>
      </c>
      <c r="C2820" s="85">
        <v>2070</v>
      </c>
      <c r="D2820" s="85">
        <v>2816</v>
      </c>
      <c r="E2820" s="86" t="s">
        <v>3804</v>
      </c>
      <c r="F2820" s="85" t="s">
        <v>11</v>
      </c>
      <c r="G2820" s="86" t="s">
        <v>3805</v>
      </c>
      <c r="H2820" s="85" t="s">
        <v>1</v>
      </c>
      <c r="I2820" s="85">
        <v>1</v>
      </c>
      <c r="J2820" s="88">
        <v>2.284982187890757</v>
      </c>
      <c r="K2820" s="146">
        <v>2.3100943238329616</v>
      </c>
      <c r="L2820" s="147">
        <v>9.1782645216022695E-9</v>
      </c>
      <c r="M2820" s="147">
        <v>0.63388593832410878</v>
      </c>
      <c r="N2820" s="87">
        <v>79.964302028214988</v>
      </c>
      <c r="O2820" s="88">
        <v>1.8147429923337499</v>
      </c>
      <c r="P2820" s="89">
        <v>22.694414211149212</v>
      </c>
    </row>
    <row r="2821" spans="1:16">
      <c r="A2821" s="75" t="s">
        <v>14086</v>
      </c>
      <c r="B2821" s="85">
        <v>2817</v>
      </c>
      <c r="C2821" s="85">
        <v>9266</v>
      </c>
      <c r="D2821" s="85">
        <v>2817</v>
      </c>
      <c r="E2821" s="86" t="s">
        <v>14087</v>
      </c>
      <c r="F2821" s="85" t="s">
        <v>55</v>
      </c>
      <c r="G2821" s="86" t="s">
        <v>3805</v>
      </c>
      <c r="H2821" s="85" t="s">
        <v>1</v>
      </c>
      <c r="I2821" s="85">
        <v>1</v>
      </c>
      <c r="J2821" s="88">
        <v>2.468183588665148</v>
      </c>
      <c r="K2821" s="146">
        <v>2.5890013151335296</v>
      </c>
      <c r="L2821" s="147">
        <v>1.008250957365186E-8</v>
      </c>
      <c r="M2821" s="147">
        <v>0.64191949098023204</v>
      </c>
      <c r="N2821" s="87">
        <v>81.391956450657489</v>
      </c>
      <c r="O2821" s="88">
        <v>1.978135723395811</v>
      </c>
      <c r="P2821" s="89">
        <v>24.30382324812431</v>
      </c>
    </row>
    <row r="2822" spans="1:16">
      <c r="A2822" s="75" t="s">
        <v>3807</v>
      </c>
      <c r="B2822" s="85">
        <v>2818</v>
      </c>
      <c r="C2822" s="85">
        <v>2071</v>
      </c>
      <c r="D2822" s="85">
        <v>2818</v>
      </c>
      <c r="E2822" s="86" t="s">
        <v>3808</v>
      </c>
      <c r="F2822" s="85" t="s">
        <v>38</v>
      </c>
      <c r="G2822" s="86" t="s">
        <v>3809</v>
      </c>
      <c r="H2822" s="85" t="s">
        <v>1</v>
      </c>
      <c r="I2822" s="85">
        <v>1</v>
      </c>
      <c r="J2822" s="88">
        <v>5.422125039556092</v>
      </c>
      <c r="K2822" s="146">
        <v>6.6999255393060171</v>
      </c>
      <c r="L2822" s="147">
        <v>2.3760063508860498E-8</v>
      </c>
      <c r="M2822" s="147">
        <v>0.69190248231965079</v>
      </c>
      <c r="N2822" s="87">
        <v>100.7284187385134</v>
      </c>
      <c r="O2822" s="88">
        <v>4.4088891686467999</v>
      </c>
      <c r="P2822" s="89">
        <v>43.770062350448335</v>
      </c>
    </row>
    <row r="2823" spans="1:16">
      <c r="A2823" s="75" t="s">
        <v>3810</v>
      </c>
      <c r="B2823" s="85">
        <v>2819</v>
      </c>
      <c r="C2823" s="85">
        <v>2072</v>
      </c>
      <c r="D2823" s="85">
        <v>2819</v>
      </c>
      <c r="E2823" s="86" t="s">
        <v>3808</v>
      </c>
      <c r="F2823" s="85" t="s">
        <v>11</v>
      </c>
      <c r="G2823" s="86" t="s">
        <v>3809</v>
      </c>
      <c r="H2823" s="85" t="s">
        <v>1</v>
      </c>
      <c r="I2823" s="85">
        <v>1</v>
      </c>
      <c r="J2823" s="88">
        <v>5.1397940567762834</v>
      </c>
      <c r="K2823" s="146">
        <v>5.9563595593654561</v>
      </c>
      <c r="L2823" s="147">
        <v>2.208565774100795E-8</v>
      </c>
      <c r="M2823" s="147">
        <v>0.69717219905097749</v>
      </c>
      <c r="N2823" s="87">
        <v>101.27009862062251</v>
      </c>
      <c r="O2823" s="88">
        <v>3.999147056250854</v>
      </c>
      <c r="P2823" s="89">
        <v>39.489909763319545</v>
      </c>
    </row>
    <row r="2824" spans="1:16">
      <c r="A2824" s="75" t="s">
        <v>14088</v>
      </c>
      <c r="B2824" s="85">
        <v>2820</v>
      </c>
      <c r="C2824" s="85">
        <v>9267</v>
      </c>
      <c r="D2824" s="85">
        <v>2820</v>
      </c>
      <c r="E2824" s="86" t="s">
        <v>14089</v>
      </c>
      <c r="F2824" s="85" t="s">
        <v>38</v>
      </c>
      <c r="G2824" s="86" t="s">
        <v>3809</v>
      </c>
      <c r="H2824" s="85" t="s">
        <v>1</v>
      </c>
      <c r="I2824" s="85">
        <v>1</v>
      </c>
      <c r="J2824" s="88">
        <v>5.4766732068454091</v>
      </c>
      <c r="K2824" s="146">
        <v>6.7765140638196888</v>
      </c>
      <c r="L2824" s="147">
        <v>2.4068289787443349E-8</v>
      </c>
      <c r="M2824" s="147">
        <v>0.69888897644833858</v>
      </c>
      <c r="N2824" s="87">
        <v>101.5116411192852</v>
      </c>
      <c r="O2824" s="88">
        <v>4.4584540417858216</v>
      </c>
      <c r="P2824" s="89">
        <v>43.920618291913357</v>
      </c>
    </row>
    <row r="2825" spans="1:16">
      <c r="A2825" s="75" t="s">
        <v>14090</v>
      </c>
      <c r="B2825" s="85">
        <v>2821</v>
      </c>
      <c r="C2825" s="85">
        <v>9268</v>
      </c>
      <c r="D2825" s="85">
        <v>2821</v>
      </c>
      <c r="E2825" s="86" t="s">
        <v>14089</v>
      </c>
      <c r="F2825" s="85" t="s">
        <v>11</v>
      </c>
      <c r="G2825" s="86" t="s">
        <v>3809</v>
      </c>
      <c r="H2825" s="85" t="s">
        <v>1</v>
      </c>
      <c r="I2825" s="85">
        <v>1</v>
      </c>
      <c r="J2825" s="88">
        <v>5.1683671483457134</v>
      </c>
      <c r="K2825" s="146">
        <v>5.9880551327389826</v>
      </c>
      <c r="L2825" s="147">
        <v>2.222593536612336E-8</v>
      </c>
      <c r="M2825" s="147">
        <v>0.70116360446775028</v>
      </c>
      <c r="N2825" s="87">
        <v>101.70935524653071</v>
      </c>
      <c r="O2825" s="88">
        <v>4.0247780891533953</v>
      </c>
      <c r="P2825" s="89">
        <v>39.571365676223571</v>
      </c>
    </row>
    <row r="2826" spans="1:16">
      <c r="A2826" s="75" t="s">
        <v>3811</v>
      </c>
      <c r="B2826" s="85">
        <v>2822</v>
      </c>
      <c r="C2826" s="85">
        <v>2073</v>
      </c>
      <c r="D2826" s="85">
        <v>2822</v>
      </c>
      <c r="E2826" s="86" t="s">
        <v>3812</v>
      </c>
      <c r="F2826" s="85" t="s">
        <v>38</v>
      </c>
      <c r="G2826" s="86" t="s">
        <v>3813</v>
      </c>
      <c r="H2826" s="85" t="s">
        <v>1</v>
      </c>
      <c r="I2826" s="85">
        <v>1</v>
      </c>
      <c r="J2826" s="88">
        <v>5.0355827901478598</v>
      </c>
      <c r="K2826" s="146">
        <v>5.9041292776138405</v>
      </c>
      <c r="L2826" s="147">
        <v>2.1199164509838471E-8</v>
      </c>
      <c r="M2826" s="147">
        <v>0.54468906467503142</v>
      </c>
      <c r="N2826" s="87">
        <v>80.17820077624765</v>
      </c>
      <c r="O2826" s="88">
        <v>4.1607217142638824</v>
      </c>
      <c r="P2826" s="89">
        <v>51.89342831320397</v>
      </c>
    </row>
    <row r="2827" spans="1:16">
      <c r="A2827" s="75" t="s">
        <v>3814</v>
      </c>
      <c r="B2827" s="85">
        <v>2823</v>
      </c>
      <c r="C2827" s="85">
        <v>2074</v>
      </c>
      <c r="D2827" s="85">
        <v>2823</v>
      </c>
      <c r="E2827" s="86" t="s">
        <v>3812</v>
      </c>
      <c r="F2827" s="85" t="s">
        <v>11</v>
      </c>
      <c r="G2827" s="86" t="s">
        <v>3813</v>
      </c>
      <c r="H2827" s="85" t="s">
        <v>1</v>
      </c>
      <c r="I2827" s="85">
        <v>1</v>
      </c>
      <c r="J2827" s="88">
        <v>4.6204834931209362</v>
      </c>
      <c r="K2827" s="146">
        <v>4.8892725832577666</v>
      </c>
      <c r="L2827" s="147">
        <v>1.8966067673762088E-8</v>
      </c>
      <c r="M2827" s="147">
        <v>0.5512198092082673</v>
      </c>
      <c r="N2827" s="87">
        <v>81.018917103122845</v>
      </c>
      <c r="O2827" s="88">
        <v>3.56942404637328</v>
      </c>
      <c r="P2827" s="89">
        <v>44.056674342240719</v>
      </c>
    </row>
    <row r="2828" spans="1:16">
      <c r="A2828" s="75" t="s">
        <v>14091</v>
      </c>
      <c r="B2828" s="85">
        <v>2824</v>
      </c>
      <c r="C2828" s="85">
        <v>9269</v>
      </c>
      <c r="D2828" s="85">
        <v>2824</v>
      </c>
      <c r="E2828" s="86" t="s">
        <v>14092</v>
      </c>
      <c r="F2828" s="85" t="s">
        <v>55</v>
      </c>
      <c r="G2828" s="86" t="s">
        <v>3813</v>
      </c>
      <c r="H2828" s="85" t="s">
        <v>1</v>
      </c>
      <c r="I2828" s="85">
        <v>1</v>
      </c>
      <c r="J2828" s="88">
        <v>4.9530201229483293</v>
      </c>
      <c r="K2828" s="146">
        <v>5.6454937116183546</v>
      </c>
      <c r="L2828" s="147">
        <v>2.0769470908303419E-8</v>
      </c>
      <c r="M2828" s="147">
        <v>0.55382187978713926</v>
      </c>
      <c r="N2828" s="87">
        <v>81.239706151661522</v>
      </c>
      <c r="O2828" s="88">
        <v>4.0150046066372589</v>
      </c>
      <c r="P2828" s="89">
        <v>49.42170272184255</v>
      </c>
    </row>
    <row r="2829" spans="1:16">
      <c r="A2829" s="75" t="s">
        <v>3815</v>
      </c>
      <c r="B2829" s="85">
        <v>2825</v>
      </c>
      <c r="C2829" s="85">
        <v>2075</v>
      </c>
      <c r="D2829" s="85">
        <v>2825</v>
      </c>
      <c r="E2829" s="86" t="s">
        <v>3816</v>
      </c>
      <c r="F2829" s="85" t="s">
        <v>55</v>
      </c>
      <c r="G2829" s="86" t="s">
        <v>3817</v>
      </c>
      <c r="H2829" s="85" t="s">
        <v>1</v>
      </c>
      <c r="I2829" s="85">
        <v>1</v>
      </c>
      <c r="J2829" s="88">
        <v>5.4573251485117016</v>
      </c>
      <c r="K2829" s="146">
        <v>6.3889534492258226</v>
      </c>
      <c r="L2829" s="147">
        <v>2.2941801748524019E-8</v>
      </c>
      <c r="M2829" s="147">
        <v>0.57780394102814536</v>
      </c>
      <c r="N2829" s="87">
        <v>86.666581566922758</v>
      </c>
      <c r="O2829" s="88">
        <v>4.4479560964294018</v>
      </c>
      <c r="P2829" s="89">
        <v>51.322620738130198</v>
      </c>
    </row>
    <row r="2830" spans="1:16">
      <c r="A2830" s="75" t="s">
        <v>14093</v>
      </c>
      <c r="B2830" s="85">
        <v>2826</v>
      </c>
      <c r="C2830" s="85">
        <v>9270</v>
      </c>
      <c r="D2830" s="85">
        <v>2826</v>
      </c>
      <c r="E2830" s="86" t="s">
        <v>14094</v>
      </c>
      <c r="F2830" s="85" t="s">
        <v>55</v>
      </c>
      <c r="G2830" s="86" t="s">
        <v>3817</v>
      </c>
      <c r="H2830" s="85" t="s">
        <v>1</v>
      </c>
      <c r="I2830" s="85">
        <v>1</v>
      </c>
      <c r="J2830" s="88">
        <v>5.5117452493310672</v>
      </c>
      <c r="K2830" s="146">
        <v>6.4652205923678387</v>
      </c>
      <c r="L2830" s="147">
        <v>2.324903010289408E-8</v>
      </c>
      <c r="M2830" s="147">
        <v>0.58478161044428523</v>
      </c>
      <c r="N2830" s="87">
        <v>87.450650554467842</v>
      </c>
      <c r="O2830" s="88">
        <v>4.4973672192066836</v>
      </c>
      <c r="P2830" s="89">
        <v>51.427487282161948</v>
      </c>
    </row>
    <row r="2831" spans="1:16">
      <c r="A2831" s="75" t="s">
        <v>3818</v>
      </c>
      <c r="B2831" s="85">
        <v>2827</v>
      </c>
      <c r="C2831" s="85">
        <v>2076</v>
      </c>
      <c r="D2831" s="85">
        <v>2827</v>
      </c>
      <c r="E2831" s="86" t="s">
        <v>3819</v>
      </c>
      <c r="F2831" s="85" t="s">
        <v>38</v>
      </c>
      <c r="G2831" s="86" t="s">
        <v>3820</v>
      </c>
      <c r="H2831" s="85" t="s">
        <v>1</v>
      </c>
      <c r="I2831" s="85">
        <v>1</v>
      </c>
      <c r="J2831" s="88">
        <v>15.78210967441419</v>
      </c>
      <c r="K2831" s="146">
        <v>20.210074101764864</v>
      </c>
      <c r="L2831" s="147">
        <v>7.3320269529973646E-8</v>
      </c>
      <c r="M2831" s="147">
        <v>1.93085190829357</v>
      </c>
      <c r="N2831" s="87">
        <v>233.1101305964556</v>
      </c>
      <c r="O2831" s="88">
        <v>13.53686433499159</v>
      </c>
      <c r="P2831" s="89">
        <v>58.070682300915045</v>
      </c>
    </row>
    <row r="2832" spans="1:16">
      <c r="A2832" s="75" t="s">
        <v>3821</v>
      </c>
      <c r="B2832" s="85">
        <v>2828</v>
      </c>
      <c r="C2832" s="85">
        <v>2077</v>
      </c>
      <c r="D2832" s="85">
        <v>2828</v>
      </c>
      <c r="E2832" s="86" t="s">
        <v>3819</v>
      </c>
      <c r="F2832" s="85" t="s">
        <v>11</v>
      </c>
      <c r="G2832" s="86" t="s">
        <v>3820</v>
      </c>
      <c r="H2832" s="85" t="s">
        <v>1</v>
      </c>
      <c r="I2832" s="85">
        <v>1</v>
      </c>
      <c r="J2832" s="88">
        <v>13.29256997758236</v>
      </c>
      <c r="K2832" s="146">
        <v>15.935151975915927</v>
      </c>
      <c r="L2832" s="147">
        <v>6.1807756085450518E-8</v>
      </c>
      <c r="M2832" s="147">
        <v>1.8368956646200101</v>
      </c>
      <c r="N2832" s="87">
        <v>231.25473007543391</v>
      </c>
      <c r="O2832" s="88">
        <v>11.375913699951029</v>
      </c>
      <c r="P2832" s="89">
        <v>49.192134129495528</v>
      </c>
    </row>
    <row r="2833" spans="1:16">
      <c r="A2833" s="75" t="s">
        <v>14095</v>
      </c>
      <c r="B2833" s="85">
        <v>2829</v>
      </c>
      <c r="C2833" s="85">
        <v>9271</v>
      </c>
      <c r="D2833" s="85">
        <v>2829</v>
      </c>
      <c r="E2833" s="86" t="s">
        <v>14096</v>
      </c>
      <c r="F2833" s="85" t="s">
        <v>55</v>
      </c>
      <c r="G2833" s="86" t="s">
        <v>3820</v>
      </c>
      <c r="H2833" s="85" t="s">
        <v>1</v>
      </c>
      <c r="I2833" s="85">
        <v>1</v>
      </c>
      <c r="J2833" s="88">
        <v>15.364263498007739</v>
      </c>
      <c r="K2833" s="146">
        <v>19.457634705945836</v>
      </c>
      <c r="L2833" s="147">
        <v>7.1419539288452037E-8</v>
      </c>
      <c r="M2833" s="147">
        <v>1.922289323907838</v>
      </c>
      <c r="N2833" s="87">
        <v>233.84666373705039</v>
      </c>
      <c r="O2833" s="88">
        <v>13.17699455757144</v>
      </c>
      <c r="P2833" s="89">
        <v>56.348867018211351</v>
      </c>
    </row>
    <row r="2834" spans="1:16">
      <c r="A2834" s="75" t="s">
        <v>3822</v>
      </c>
      <c r="B2834" s="85">
        <v>2830</v>
      </c>
      <c r="C2834" s="85">
        <v>2078</v>
      </c>
      <c r="D2834" s="85">
        <v>2830</v>
      </c>
      <c r="E2834" s="86" t="s">
        <v>3823</v>
      </c>
      <c r="F2834" s="85" t="s">
        <v>38</v>
      </c>
      <c r="G2834" s="86" t="s">
        <v>3824</v>
      </c>
      <c r="H2834" s="85" t="s">
        <v>1</v>
      </c>
      <c r="I2834" s="85">
        <v>1</v>
      </c>
      <c r="J2834" s="88">
        <v>2.414734783463671</v>
      </c>
      <c r="K2834" s="146">
        <v>2.7156478441664285</v>
      </c>
      <c r="L2834" s="147">
        <v>1.016869268572201E-8</v>
      </c>
      <c r="M2834" s="147">
        <v>0.59919924512930156</v>
      </c>
      <c r="N2834" s="87">
        <v>78.001759402926851</v>
      </c>
      <c r="O2834" s="88">
        <v>1.891079805669039</v>
      </c>
      <c r="P2834" s="89">
        <v>24.244066033183355</v>
      </c>
    </row>
    <row r="2835" spans="1:16">
      <c r="A2835" s="75" t="s">
        <v>3825</v>
      </c>
      <c r="B2835" s="85">
        <v>2831</v>
      </c>
      <c r="C2835" s="85">
        <v>2079</v>
      </c>
      <c r="D2835" s="85">
        <v>2831</v>
      </c>
      <c r="E2835" s="86" t="s">
        <v>3823</v>
      </c>
      <c r="F2835" s="85" t="s">
        <v>11</v>
      </c>
      <c r="G2835" s="86" t="s">
        <v>3824</v>
      </c>
      <c r="H2835" s="85" t="s">
        <v>1</v>
      </c>
      <c r="I2835" s="85">
        <v>1</v>
      </c>
      <c r="J2835" s="88">
        <v>2.320203900113007</v>
      </c>
      <c r="K2835" s="146">
        <v>2.5300875695503113</v>
      </c>
      <c r="L2835" s="147">
        <v>9.6812827600925935E-9</v>
      </c>
      <c r="M2835" s="147">
        <v>0.60253519352200313</v>
      </c>
      <c r="N2835" s="87">
        <v>78.090527074103619</v>
      </c>
      <c r="O2835" s="88">
        <v>1.8112217441877341</v>
      </c>
      <c r="P2835" s="89">
        <v>23.193872701985789</v>
      </c>
    </row>
    <row r="2836" spans="1:16">
      <c r="A2836" s="75" t="s">
        <v>14097</v>
      </c>
      <c r="B2836" s="85">
        <v>2832</v>
      </c>
      <c r="C2836" s="85">
        <v>9272</v>
      </c>
      <c r="D2836" s="85">
        <v>2832</v>
      </c>
      <c r="E2836" s="86" t="s">
        <v>14098</v>
      </c>
      <c r="F2836" s="85" t="s">
        <v>55</v>
      </c>
      <c r="G2836" s="86" t="s">
        <v>3824</v>
      </c>
      <c r="H2836" s="85" t="s">
        <v>1</v>
      </c>
      <c r="I2836" s="85">
        <v>1</v>
      </c>
      <c r="J2836" s="88">
        <v>2.4527065105800179</v>
      </c>
      <c r="K2836" s="146">
        <v>2.7596274995252412</v>
      </c>
      <c r="L2836" s="147">
        <v>1.039111171303263E-8</v>
      </c>
      <c r="M2836" s="147">
        <v>0.60675736956577209</v>
      </c>
      <c r="N2836" s="87">
        <v>78.801273965256783</v>
      </c>
      <c r="O2836" s="88">
        <v>1.926595625748573</v>
      </c>
      <c r="P2836" s="89">
        <v>24.448787802567793</v>
      </c>
    </row>
    <row r="2837" spans="1:16">
      <c r="A2837" s="75" t="s">
        <v>3826</v>
      </c>
      <c r="B2837" s="85">
        <v>2833</v>
      </c>
      <c r="C2837" s="85">
        <v>2080</v>
      </c>
      <c r="D2837" s="85">
        <v>2833</v>
      </c>
      <c r="E2837" s="86" t="s">
        <v>3827</v>
      </c>
      <c r="F2837" s="85" t="s">
        <v>38</v>
      </c>
      <c r="G2837" s="86" t="s">
        <v>3828</v>
      </c>
      <c r="H2837" s="85" t="s">
        <v>1</v>
      </c>
      <c r="I2837" s="85">
        <v>1</v>
      </c>
      <c r="J2837" s="88">
        <v>2.8826064452588458</v>
      </c>
      <c r="K2837" s="146">
        <v>3.2395133038017683</v>
      </c>
      <c r="L2837" s="147">
        <v>1.192720667939294E-8</v>
      </c>
      <c r="M2837" s="147">
        <v>0.62852258297548314</v>
      </c>
      <c r="N2837" s="87">
        <v>82.768827871449631</v>
      </c>
      <c r="O2837" s="88">
        <v>2.3465115737015809</v>
      </c>
      <c r="P2837" s="89">
        <v>28.350184895042947</v>
      </c>
    </row>
    <row r="2838" spans="1:16">
      <c r="A2838" s="75" t="s">
        <v>3829</v>
      </c>
      <c r="B2838" s="85">
        <v>2834</v>
      </c>
      <c r="C2838" s="85">
        <v>2081</v>
      </c>
      <c r="D2838" s="85">
        <v>2834</v>
      </c>
      <c r="E2838" s="86" t="s">
        <v>3827</v>
      </c>
      <c r="F2838" s="85" t="s">
        <v>11</v>
      </c>
      <c r="G2838" s="86" t="s">
        <v>3828</v>
      </c>
      <c r="H2838" s="85" t="s">
        <v>1</v>
      </c>
      <c r="I2838" s="85">
        <v>1</v>
      </c>
      <c r="J2838" s="88">
        <v>2.6860711373286938</v>
      </c>
      <c r="K2838" s="146">
        <v>2.9109682777294386</v>
      </c>
      <c r="L2838" s="147">
        <v>1.1080285863510549E-8</v>
      </c>
      <c r="M2838" s="147">
        <v>0.62478914529446206</v>
      </c>
      <c r="N2838" s="87">
        <v>82.556583964947322</v>
      </c>
      <c r="O2838" s="88">
        <v>2.1790161354210791</v>
      </c>
      <c r="P2838" s="89">
        <v>26.394213892695305</v>
      </c>
    </row>
    <row r="2839" spans="1:16">
      <c r="A2839" s="75" t="s">
        <v>14099</v>
      </c>
      <c r="B2839" s="85">
        <v>2835</v>
      </c>
      <c r="C2839" s="85">
        <v>9273</v>
      </c>
      <c r="D2839" s="85">
        <v>2835</v>
      </c>
      <c r="E2839" s="86" t="s">
        <v>14100</v>
      </c>
      <c r="F2839" s="85" t="s">
        <v>38</v>
      </c>
      <c r="G2839" s="86" t="s">
        <v>3828</v>
      </c>
      <c r="H2839" s="85" t="s">
        <v>1</v>
      </c>
      <c r="I2839" s="85">
        <v>1</v>
      </c>
      <c r="J2839" s="88">
        <v>2.9371546125481691</v>
      </c>
      <c r="K2839" s="146">
        <v>3.3161018283154329</v>
      </c>
      <c r="L2839" s="147">
        <v>1.223543295797573E-8</v>
      </c>
      <c r="M2839" s="147">
        <v>0.63550907710417159</v>
      </c>
      <c r="N2839" s="87">
        <v>83.552050252221449</v>
      </c>
      <c r="O2839" s="88">
        <v>2.3960764468406031</v>
      </c>
      <c r="P2839" s="89">
        <v>28.677649915322061</v>
      </c>
    </row>
    <row r="2840" spans="1:16">
      <c r="A2840" s="75" t="s">
        <v>14101</v>
      </c>
      <c r="B2840" s="85">
        <v>2836</v>
      </c>
      <c r="C2840" s="85">
        <v>9274</v>
      </c>
      <c r="D2840" s="85">
        <v>2836</v>
      </c>
      <c r="E2840" s="86" t="s">
        <v>14100</v>
      </c>
      <c r="F2840" s="85" t="s">
        <v>11</v>
      </c>
      <c r="G2840" s="86" t="s">
        <v>3828</v>
      </c>
      <c r="H2840" s="85" t="s">
        <v>1</v>
      </c>
      <c r="I2840" s="85">
        <v>1</v>
      </c>
      <c r="J2840" s="88">
        <v>2.7146442288981181</v>
      </c>
      <c r="K2840" s="146">
        <v>2.9426638511029548</v>
      </c>
      <c r="L2840" s="147">
        <v>1.1220563488626099E-8</v>
      </c>
      <c r="M2840" s="147">
        <v>0.6287805507112344</v>
      </c>
      <c r="N2840" s="87">
        <v>82.995840590855508</v>
      </c>
      <c r="O2840" s="88">
        <v>2.2046471683236222</v>
      </c>
      <c r="P2840" s="89">
        <v>26.563345254756424</v>
      </c>
    </row>
    <row r="2841" spans="1:16">
      <c r="A2841" s="75" t="s">
        <v>3830</v>
      </c>
      <c r="B2841" s="85">
        <v>2837</v>
      </c>
      <c r="C2841" s="85">
        <v>2082</v>
      </c>
      <c r="D2841" s="85">
        <v>2837</v>
      </c>
      <c r="E2841" s="86" t="s">
        <v>3831</v>
      </c>
      <c r="F2841" s="85" t="s">
        <v>38</v>
      </c>
      <c r="G2841" s="86" t="s">
        <v>3832</v>
      </c>
      <c r="H2841" s="85" t="s">
        <v>1</v>
      </c>
      <c r="I2841" s="85">
        <v>1</v>
      </c>
      <c r="J2841" s="88">
        <v>4.2000802581329788</v>
      </c>
      <c r="K2841" s="146">
        <v>5.4355285725798588</v>
      </c>
      <c r="L2841" s="147">
        <v>1.8385652727956511E-8</v>
      </c>
      <c r="M2841" s="147">
        <v>0.68738880283318449</v>
      </c>
      <c r="N2841" s="87">
        <v>96.514334512598722</v>
      </c>
      <c r="O2841" s="88">
        <v>3.5152172833446991</v>
      </c>
      <c r="P2841" s="89">
        <v>36.42171187416551</v>
      </c>
    </row>
    <row r="2842" spans="1:16">
      <c r="A2842" s="75" t="s">
        <v>3833</v>
      </c>
      <c r="B2842" s="85">
        <v>2838</v>
      </c>
      <c r="C2842" s="85">
        <v>2083</v>
      </c>
      <c r="D2842" s="85">
        <v>2838</v>
      </c>
      <c r="E2842" s="86" t="s">
        <v>3831</v>
      </c>
      <c r="F2842" s="85" t="s">
        <v>11</v>
      </c>
      <c r="G2842" s="86" t="s">
        <v>3832</v>
      </c>
      <c r="H2842" s="85" t="s">
        <v>1</v>
      </c>
      <c r="I2842" s="85">
        <v>1</v>
      </c>
      <c r="J2842" s="88">
        <v>3.972229234579935</v>
      </c>
      <c r="K2842" s="146">
        <v>4.8401823697966408</v>
      </c>
      <c r="L2842" s="147">
        <v>1.6870356270488341E-8</v>
      </c>
      <c r="M2842" s="147">
        <v>0.71579562624202997</v>
      </c>
      <c r="N2842" s="87">
        <v>98.069391571343971</v>
      </c>
      <c r="O2842" s="88">
        <v>3.3273631682941129</v>
      </c>
      <c r="P2842" s="89">
        <v>33.928661277290658</v>
      </c>
    </row>
    <row r="2843" spans="1:16">
      <c r="A2843" s="75" t="s">
        <v>14102</v>
      </c>
      <c r="B2843" s="85">
        <v>2839</v>
      </c>
      <c r="C2843" s="85">
        <v>9275</v>
      </c>
      <c r="D2843" s="85">
        <v>2839</v>
      </c>
      <c r="E2843" s="86" t="s">
        <v>14103</v>
      </c>
      <c r="F2843" s="85" t="s">
        <v>38</v>
      </c>
      <c r="G2843" s="86" t="s">
        <v>3832</v>
      </c>
      <c r="H2843" s="85" t="s">
        <v>1</v>
      </c>
      <c r="I2843" s="85">
        <v>1</v>
      </c>
      <c r="J2843" s="88">
        <v>4.2546284254222941</v>
      </c>
      <c r="K2843" s="146">
        <v>5.5121170970935154</v>
      </c>
      <c r="L2843" s="147">
        <v>1.8693879006539349E-8</v>
      </c>
      <c r="M2843" s="147">
        <v>0.69437529696187228</v>
      </c>
      <c r="N2843" s="87">
        <v>97.297556893370455</v>
      </c>
      <c r="O2843" s="88">
        <v>3.564782156483711</v>
      </c>
      <c r="P2843" s="89">
        <v>36.637941077908025</v>
      </c>
    </row>
    <row r="2844" spans="1:16">
      <c r="A2844" s="75" t="s">
        <v>14104</v>
      </c>
      <c r="B2844" s="85">
        <v>2840</v>
      </c>
      <c r="C2844" s="85">
        <v>9276</v>
      </c>
      <c r="D2844" s="85">
        <v>2840</v>
      </c>
      <c r="E2844" s="86" t="s">
        <v>14103</v>
      </c>
      <c r="F2844" s="85" t="s">
        <v>11</v>
      </c>
      <c r="G2844" s="86" t="s">
        <v>3832</v>
      </c>
      <c r="H2844" s="85" t="s">
        <v>1</v>
      </c>
      <c r="I2844" s="85">
        <v>1</v>
      </c>
      <c r="J2844" s="88">
        <v>4.0008023261493459</v>
      </c>
      <c r="K2844" s="146">
        <v>4.8718779431701478</v>
      </c>
      <c r="L2844" s="147">
        <v>1.701063389560381E-8</v>
      </c>
      <c r="M2844" s="147">
        <v>0.71978703165880331</v>
      </c>
      <c r="N2844" s="87">
        <v>98.508648197252242</v>
      </c>
      <c r="O2844" s="88">
        <v>3.352994201196644</v>
      </c>
      <c r="P2844" s="89">
        <v>34.037561803534835</v>
      </c>
    </row>
    <row r="2845" spans="1:16">
      <c r="A2845" s="75" t="s">
        <v>3834</v>
      </c>
      <c r="B2845" s="85">
        <v>2841</v>
      </c>
      <c r="C2845" s="85">
        <v>2084</v>
      </c>
      <c r="D2845" s="85">
        <v>2841</v>
      </c>
      <c r="E2845" s="86" t="s">
        <v>3835</v>
      </c>
      <c r="F2845" s="85" t="s">
        <v>55</v>
      </c>
      <c r="G2845" s="86" t="s">
        <v>3836</v>
      </c>
      <c r="H2845" s="85" t="s">
        <v>945</v>
      </c>
      <c r="I2845" s="85">
        <v>1</v>
      </c>
      <c r="J2845" s="88">
        <v>382.32426636329689</v>
      </c>
      <c r="K2845" s="146">
        <v>1738.1402137618502</v>
      </c>
      <c r="L2845" s="147">
        <v>4.3248764441300047E-6</v>
      </c>
      <c r="M2845" s="147">
        <v>31.16909800865507</v>
      </c>
      <c r="N2845" s="87">
        <v>4388.1291201073973</v>
      </c>
      <c r="O2845" s="88">
        <v>335.91215368694191</v>
      </c>
      <c r="P2845" s="89">
        <v>76.550198157961361</v>
      </c>
    </row>
    <row r="2846" spans="1:16">
      <c r="A2846" s="75" t="s">
        <v>14105</v>
      </c>
      <c r="B2846" s="85">
        <v>2842</v>
      </c>
      <c r="C2846" s="85">
        <v>9277</v>
      </c>
      <c r="D2846" s="85">
        <v>2842</v>
      </c>
      <c r="E2846" s="86" t="s">
        <v>14106</v>
      </c>
      <c r="F2846" s="85" t="s">
        <v>55</v>
      </c>
      <c r="G2846" s="86" t="s">
        <v>3836</v>
      </c>
      <c r="H2846" s="85" t="s">
        <v>945</v>
      </c>
      <c r="I2846" s="85">
        <v>1</v>
      </c>
      <c r="J2846" s="88">
        <v>382.32426636329689</v>
      </c>
      <c r="K2846" s="146">
        <v>1738.1402137618502</v>
      </c>
      <c r="L2846" s="147">
        <v>4.3248764441300047E-6</v>
      </c>
      <c r="M2846" s="147">
        <v>31.16909800865507</v>
      </c>
      <c r="N2846" s="87">
        <v>4388.1291201073973</v>
      </c>
      <c r="O2846" s="88">
        <v>335.91215368694191</v>
      </c>
      <c r="P2846" s="89">
        <v>76.550198157961361</v>
      </c>
    </row>
    <row r="2847" spans="1:16">
      <c r="A2847" s="75" t="s">
        <v>3837</v>
      </c>
      <c r="B2847" s="85">
        <v>2843</v>
      </c>
      <c r="C2847" s="85">
        <v>2085</v>
      </c>
      <c r="D2847" s="85">
        <v>2843</v>
      </c>
      <c r="E2847" s="86" t="s">
        <v>3838</v>
      </c>
      <c r="F2847" s="85" t="s">
        <v>55</v>
      </c>
      <c r="G2847" s="86" t="s">
        <v>3839</v>
      </c>
      <c r="H2847" s="85" t="s">
        <v>1</v>
      </c>
      <c r="I2847" s="85">
        <v>1</v>
      </c>
      <c r="J2847" s="88">
        <v>7.3663914732389077</v>
      </c>
      <c r="K2847" s="146">
        <v>8.7214966496984943</v>
      </c>
      <c r="L2847" s="147">
        <v>3.0880063936834692E-8</v>
      </c>
      <c r="M2847" s="147">
        <v>0.91935201333165506</v>
      </c>
      <c r="N2847" s="87">
        <v>131.3384442817015</v>
      </c>
      <c r="O2847" s="88">
        <v>6.4633289223336883</v>
      </c>
      <c r="P2847" s="89">
        <v>49.21124928563038</v>
      </c>
    </row>
    <row r="2848" spans="1:16">
      <c r="A2848" s="75" t="s">
        <v>14107</v>
      </c>
      <c r="B2848" s="85">
        <v>2844</v>
      </c>
      <c r="C2848" s="85">
        <v>9278</v>
      </c>
      <c r="D2848" s="85">
        <v>2844</v>
      </c>
      <c r="E2848" s="86" t="s">
        <v>14108</v>
      </c>
      <c r="F2848" s="85" t="s">
        <v>55</v>
      </c>
      <c r="G2848" s="86" t="s">
        <v>3839</v>
      </c>
      <c r="H2848" s="85" t="s">
        <v>1</v>
      </c>
      <c r="I2848" s="85">
        <v>1</v>
      </c>
      <c r="J2848" s="88">
        <v>7.4208115740582654</v>
      </c>
      <c r="K2848" s="146">
        <v>8.7977637928404935</v>
      </c>
      <c r="L2848" s="147">
        <v>3.1187292291205017E-8</v>
      </c>
      <c r="M2848" s="147">
        <v>0.92632968274779481</v>
      </c>
      <c r="N2848" s="87">
        <v>132.1225132692465</v>
      </c>
      <c r="O2848" s="88">
        <v>6.5127400451109638</v>
      </c>
      <c r="P2848" s="89">
        <v>49.293189207193969</v>
      </c>
    </row>
    <row r="2849" spans="1:16">
      <c r="A2849" s="75" t="s">
        <v>3855</v>
      </c>
      <c r="B2849" s="85">
        <v>2845</v>
      </c>
      <c r="C2849" s="85">
        <v>2094</v>
      </c>
      <c r="D2849" s="85">
        <v>2845</v>
      </c>
      <c r="E2849" s="86" t="s">
        <v>3856</v>
      </c>
      <c r="F2849" s="85" t="s">
        <v>38</v>
      </c>
      <c r="G2849" s="86" t="s">
        <v>3857</v>
      </c>
      <c r="H2849" s="85" t="s">
        <v>1</v>
      </c>
      <c r="I2849" s="85">
        <v>1</v>
      </c>
      <c r="J2849" s="88">
        <v>12.941973410842779</v>
      </c>
      <c r="K2849" s="146">
        <v>16.385953276971986</v>
      </c>
      <c r="L2849" s="147">
        <v>6.0341563217649723E-8</v>
      </c>
      <c r="M2849" s="147">
        <v>1.395257172890223</v>
      </c>
      <c r="N2849" s="87">
        <v>184.0565792810963</v>
      </c>
      <c r="O2849" s="88">
        <v>11.52602261111438</v>
      </c>
      <c r="P2849" s="89">
        <v>62.622171161355325</v>
      </c>
    </row>
    <row r="2850" spans="1:16">
      <c r="A2850" s="75" t="s">
        <v>3858</v>
      </c>
      <c r="B2850" s="85">
        <v>2846</v>
      </c>
      <c r="C2850" s="85">
        <v>2095</v>
      </c>
      <c r="D2850" s="85">
        <v>2846</v>
      </c>
      <c r="E2850" s="86" t="s">
        <v>3856</v>
      </c>
      <c r="F2850" s="85" t="s">
        <v>11</v>
      </c>
      <c r="G2850" s="86" t="s">
        <v>3857</v>
      </c>
      <c r="H2850" s="85" t="s">
        <v>1</v>
      </c>
      <c r="I2850" s="85">
        <v>1</v>
      </c>
      <c r="J2850" s="88">
        <v>12.79147046621285</v>
      </c>
      <c r="K2850" s="146">
        <v>16.138070001691947</v>
      </c>
      <c r="L2850" s="147">
        <v>5.9718072132684047E-8</v>
      </c>
      <c r="M2850" s="147">
        <v>1.3932197839966891</v>
      </c>
      <c r="N2850" s="87">
        <v>183.98927880553421</v>
      </c>
      <c r="O2850" s="88">
        <v>11.398177356460531</v>
      </c>
      <c r="P2850" s="89">
        <v>61.950225743901797</v>
      </c>
    </row>
    <row r="2851" spans="1:16">
      <c r="A2851" s="75" t="s">
        <v>14111</v>
      </c>
      <c r="B2851" s="85">
        <v>2847</v>
      </c>
      <c r="C2851" s="85">
        <v>9280</v>
      </c>
      <c r="D2851" s="85">
        <v>2847</v>
      </c>
      <c r="E2851" s="86" t="s">
        <v>14112</v>
      </c>
      <c r="F2851" s="85" t="s">
        <v>55</v>
      </c>
      <c r="G2851" s="86" t="s">
        <v>3857</v>
      </c>
      <c r="H2851" s="85" t="s">
        <v>1</v>
      </c>
      <c r="I2851" s="85">
        <v>1</v>
      </c>
      <c r="J2851" s="88">
        <v>12.970205999296549</v>
      </c>
      <c r="K2851" s="146">
        <v>16.419088730215275</v>
      </c>
      <c r="L2851" s="147">
        <v>6.0540304123235858E-8</v>
      </c>
      <c r="M2851" s="147">
        <v>1.4018803366388879</v>
      </c>
      <c r="N2851" s="87">
        <v>184.82893798589359</v>
      </c>
      <c r="O2851" s="88">
        <v>11.55318865958191</v>
      </c>
      <c r="P2851" s="89">
        <v>62.507466555175817</v>
      </c>
    </row>
    <row r="2852" spans="1:16">
      <c r="A2852" s="75" t="s">
        <v>14113</v>
      </c>
      <c r="B2852" s="85">
        <v>2848</v>
      </c>
      <c r="C2852" s="85">
        <v>9281</v>
      </c>
      <c r="D2852" s="85">
        <v>2848</v>
      </c>
      <c r="E2852" s="86" t="s">
        <v>14114</v>
      </c>
      <c r="F2852" s="85" t="s">
        <v>32</v>
      </c>
      <c r="G2852" s="86" t="s">
        <v>14115</v>
      </c>
      <c r="H2852" s="85" t="s">
        <v>1</v>
      </c>
      <c r="I2852" s="85">
        <v>-1</v>
      </c>
      <c r="J2852" s="88">
        <v>1.2392360204698321E-2</v>
      </c>
      <c r="K2852" s="146">
        <v>0.12017780935703988</v>
      </c>
      <c r="L2852" s="147">
        <v>2.2236570938991741E-10</v>
      </c>
      <c r="M2852" s="147">
        <v>3.0563838052351799E-3</v>
      </c>
      <c r="N2852" s="87">
        <v>0.32559481232262683</v>
      </c>
      <c r="O2852" s="88">
        <v>9.5018417159279736E-3</v>
      </c>
      <c r="P2852" s="89">
        <v>29.18302551612139</v>
      </c>
    </row>
    <row r="2853" spans="1:16">
      <c r="A2853" s="75" t="s">
        <v>14116</v>
      </c>
      <c r="B2853" s="85">
        <v>2849</v>
      </c>
      <c r="C2853" s="85">
        <v>9282</v>
      </c>
      <c r="D2853" s="85">
        <v>2849</v>
      </c>
      <c r="E2853" s="86" t="s">
        <v>14114</v>
      </c>
      <c r="F2853" s="85" t="s">
        <v>38</v>
      </c>
      <c r="G2853" s="86" t="s">
        <v>14115</v>
      </c>
      <c r="H2853" s="85" t="s">
        <v>1</v>
      </c>
      <c r="I2853" s="85">
        <v>-1</v>
      </c>
      <c r="J2853" s="88">
        <v>1.2961470885194219E-2</v>
      </c>
      <c r="K2853" s="146">
        <v>0.12236273992151589</v>
      </c>
      <c r="L2853" s="147">
        <v>2.265685776723764E-10</v>
      </c>
      <c r="M2853" s="147">
        <v>3.0638326036881362E-3</v>
      </c>
      <c r="N2853" s="87">
        <v>0.33318155054553428</v>
      </c>
      <c r="O2853" s="88">
        <v>1.0957099787964719E-2</v>
      </c>
      <c r="P2853" s="89">
        <v>32.886274074972427</v>
      </c>
    </row>
    <row r="2854" spans="1:16">
      <c r="A2854" s="75" t="s">
        <v>29404</v>
      </c>
      <c r="B2854" s="85">
        <v>2850</v>
      </c>
      <c r="C2854" s="85">
        <v>18716</v>
      </c>
      <c r="D2854" s="85">
        <v>2850</v>
      </c>
      <c r="E2854" s="86" t="s">
        <v>29405</v>
      </c>
      <c r="F2854" s="85" t="s">
        <v>32</v>
      </c>
      <c r="G2854" s="86" t="s">
        <v>14115</v>
      </c>
      <c r="H2854" s="85" t="s">
        <v>1</v>
      </c>
      <c r="I2854" s="85">
        <v>-1</v>
      </c>
      <c r="J2854" s="88">
        <v>8.5046824473093349E-3</v>
      </c>
      <c r="K2854" s="146">
        <v>0.11594393035890688</v>
      </c>
      <c r="L2854" s="147">
        <v>2.035250203976035E-10</v>
      </c>
      <c r="M2854" s="147">
        <v>2.4998919222937298E-3</v>
      </c>
      <c r="N2854" s="87">
        <v>0.26524283504129342</v>
      </c>
      <c r="O2854" s="88">
        <v>6.0185901424840869E-3</v>
      </c>
      <c r="P2854" s="89">
        <v>22.690867942001535</v>
      </c>
    </row>
    <row r="2855" spans="1:16">
      <c r="A2855" s="75" t="s">
        <v>29406</v>
      </c>
      <c r="B2855" s="85">
        <v>2851</v>
      </c>
      <c r="C2855" s="85">
        <v>18717</v>
      </c>
      <c r="D2855" s="85">
        <v>2851</v>
      </c>
      <c r="E2855" s="86" t="s">
        <v>29405</v>
      </c>
      <c r="F2855" s="85" t="s">
        <v>38</v>
      </c>
      <c r="G2855" s="86" t="s">
        <v>14115</v>
      </c>
      <c r="H2855" s="85" t="s">
        <v>1</v>
      </c>
      <c r="I2855" s="85">
        <v>-1</v>
      </c>
      <c r="J2855" s="88">
        <v>9.5029252628417334E-3</v>
      </c>
      <c r="K2855" s="146">
        <v>0.11829937987269584</v>
      </c>
      <c r="L2855" s="147">
        <v>2.092407586298138E-10</v>
      </c>
      <c r="M2855" s="147">
        <v>2.598336982115567E-3</v>
      </c>
      <c r="N2855" s="87">
        <v>0.28148176097971939</v>
      </c>
      <c r="O2855" s="88">
        <v>7.8182996855334034E-3</v>
      </c>
      <c r="P2855" s="89">
        <v>27.775510776688325</v>
      </c>
    </row>
    <row r="2856" spans="1:16">
      <c r="A2856" s="75" t="s">
        <v>14117</v>
      </c>
      <c r="B2856" s="85">
        <v>2852</v>
      </c>
      <c r="C2856" s="85">
        <v>9283</v>
      </c>
      <c r="D2856" s="85">
        <v>2852</v>
      </c>
      <c r="E2856" s="86" t="s">
        <v>14118</v>
      </c>
      <c r="F2856" s="85" t="s">
        <v>55</v>
      </c>
      <c r="G2856" s="86" t="s">
        <v>14119</v>
      </c>
      <c r="H2856" s="85" t="s">
        <v>260</v>
      </c>
      <c r="I2856" s="85">
        <v>-1</v>
      </c>
      <c r="J2856" s="88">
        <v>4390613.468873335</v>
      </c>
      <c r="K2856" s="146">
        <v>5173498.5113942288</v>
      </c>
      <c r="L2856" s="147">
        <v>2.230945259837103E-2</v>
      </c>
      <c r="M2856" s="147">
        <v>626310.09209798998</v>
      </c>
      <c r="N2856" s="87">
        <v>69124877.641200542</v>
      </c>
      <c r="O2856" s="88">
        <v>3953865.153370935</v>
      </c>
      <c r="P2856" s="89">
        <v>57.198873810581766</v>
      </c>
    </row>
    <row r="2857" spans="1:16">
      <c r="A2857" s="75" t="s">
        <v>29407</v>
      </c>
      <c r="B2857" s="85">
        <v>2853</v>
      </c>
      <c r="C2857" s="85">
        <v>18718</v>
      </c>
      <c r="D2857" s="85">
        <v>2853</v>
      </c>
      <c r="E2857" s="86" t="s">
        <v>29408</v>
      </c>
      <c r="F2857" s="85" t="s">
        <v>38</v>
      </c>
      <c r="G2857" s="86" t="s">
        <v>14119</v>
      </c>
      <c r="H2857" s="85" t="s">
        <v>260</v>
      </c>
      <c r="I2857" s="85">
        <v>-1</v>
      </c>
      <c r="J2857" s="88">
        <v>472603.23999651452</v>
      </c>
      <c r="K2857" s="146">
        <v>593203.02191621508</v>
      </c>
      <c r="L2857" s="147">
        <v>2.7134367819689502E-3</v>
      </c>
      <c r="M2857" s="147">
        <v>97464.379076436948</v>
      </c>
      <c r="N2857" s="87">
        <v>10497023.95067146</v>
      </c>
      <c r="O2857" s="88">
        <v>409752.38865819841</v>
      </c>
      <c r="P2857" s="89">
        <v>39.035100861324402</v>
      </c>
    </row>
    <row r="2858" spans="1:16">
      <c r="A2858" s="75" t="s">
        <v>29409</v>
      </c>
      <c r="B2858" s="85">
        <v>2854</v>
      </c>
      <c r="C2858" s="85">
        <v>18719</v>
      </c>
      <c r="D2858" s="85">
        <v>2854</v>
      </c>
      <c r="E2858" s="86" t="s">
        <v>29408</v>
      </c>
      <c r="F2858" s="85" t="s">
        <v>11</v>
      </c>
      <c r="G2858" s="86" t="s">
        <v>14119</v>
      </c>
      <c r="H2858" s="85" t="s">
        <v>260</v>
      </c>
      <c r="I2858" s="85">
        <v>-1</v>
      </c>
      <c r="J2858" s="88">
        <v>473287.65720166243</v>
      </c>
      <c r="K2858" s="146">
        <v>546989.49667950545</v>
      </c>
      <c r="L2858" s="147">
        <v>2.6541554188814231E-3</v>
      </c>
      <c r="M2858" s="147">
        <v>99078.724238304159</v>
      </c>
      <c r="N2858" s="87">
        <v>10529001.71172012</v>
      </c>
      <c r="O2858" s="88">
        <v>384966.57520582469</v>
      </c>
      <c r="P2858" s="89">
        <v>36.56249526270927</v>
      </c>
    </row>
    <row r="2859" spans="1:16">
      <c r="A2859" s="75" t="s">
        <v>14120</v>
      </c>
      <c r="B2859" s="85">
        <v>2855</v>
      </c>
      <c r="C2859" s="85">
        <v>9284</v>
      </c>
      <c r="D2859" s="85">
        <v>2855</v>
      </c>
      <c r="E2859" s="86" t="s">
        <v>14121</v>
      </c>
      <c r="F2859" s="85" t="s">
        <v>55</v>
      </c>
      <c r="G2859" s="86" t="s">
        <v>14122</v>
      </c>
      <c r="H2859" s="85" t="s">
        <v>1</v>
      </c>
      <c r="I2859" s="85">
        <v>-1</v>
      </c>
      <c r="J2859" s="88">
        <v>9.2722805956483481E-2</v>
      </c>
      <c r="K2859" s="146">
        <v>9.7867156977607839E-2</v>
      </c>
      <c r="L2859" s="147">
        <v>4.1620005772402141E-10</v>
      </c>
      <c r="M2859" s="147">
        <v>6.8880836549561246E-3</v>
      </c>
      <c r="N2859" s="87">
        <v>0.76611496558931502</v>
      </c>
      <c r="O2859" s="88">
        <v>8.7154115512785804E-2</v>
      </c>
      <c r="P2859" s="89">
        <v>113.76114477250115</v>
      </c>
    </row>
    <row r="2860" spans="1:16">
      <c r="A2860" s="75" t="s">
        <v>29410</v>
      </c>
      <c r="B2860" s="85">
        <v>2856</v>
      </c>
      <c r="C2860" s="85">
        <v>18720</v>
      </c>
      <c r="D2860" s="85">
        <v>2856</v>
      </c>
      <c r="E2860" s="86" t="s">
        <v>29411</v>
      </c>
      <c r="F2860" s="85" t="s">
        <v>38</v>
      </c>
      <c r="G2860" s="86" t="s">
        <v>14122</v>
      </c>
      <c r="H2860" s="85" t="s">
        <v>1</v>
      </c>
      <c r="I2860" s="85">
        <v>-1</v>
      </c>
      <c r="J2860" s="88">
        <v>5.4964443547753393E-2</v>
      </c>
      <c r="K2860" s="146">
        <v>4.9788917186928058E-2</v>
      </c>
      <c r="L2860" s="147">
        <v>2.166751195211355E-10</v>
      </c>
      <c r="M2860" s="147">
        <v>1.83461582959783E-3</v>
      </c>
      <c r="N2860" s="87">
        <v>0.2062664966041064</v>
      </c>
      <c r="O2860" s="88">
        <v>5.2908915563866711E-2</v>
      </c>
      <c r="P2860" s="89">
        <v>256.50755907982676</v>
      </c>
    </row>
    <row r="2861" spans="1:16">
      <c r="A2861" s="75" t="s">
        <v>29412</v>
      </c>
      <c r="B2861" s="85">
        <v>2857</v>
      </c>
      <c r="C2861" s="85">
        <v>18721</v>
      </c>
      <c r="D2861" s="85">
        <v>2857</v>
      </c>
      <c r="E2861" s="86" t="s">
        <v>29411</v>
      </c>
      <c r="F2861" s="85" t="s">
        <v>11</v>
      </c>
      <c r="G2861" s="86" t="s">
        <v>14122</v>
      </c>
      <c r="H2861" s="85" t="s">
        <v>1</v>
      </c>
      <c r="I2861" s="85">
        <v>-1</v>
      </c>
      <c r="J2861" s="88">
        <v>5.5031639840982118E-2</v>
      </c>
      <c r="K2861" s="146">
        <v>5.1870326716233393E-2</v>
      </c>
      <c r="L2861" s="147">
        <v>2.1766174438796619E-10</v>
      </c>
      <c r="M2861" s="147">
        <v>1.8395290174358489E-3</v>
      </c>
      <c r="N2861" s="87">
        <v>0.20998777023885429</v>
      </c>
      <c r="O2861" s="88">
        <v>5.2949358188951433E-2</v>
      </c>
      <c r="P2861" s="89">
        <v>252.15448560991555</v>
      </c>
    </row>
    <row r="2862" spans="1:16">
      <c r="A2862" s="75" t="s">
        <v>14123</v>
      </c>
      <c r="B2862" s="85">
        <v>2858</v>
      </c>
      <c r="C2862" s="85">
        <v>9285</v>
      </c>
      <c r="D2862" s="85">
        <v>2858</v>
      </c>
      <c r="E2862" s="86" t="s">
        <v>14124</v>
      </c>
      <c r="F2862" s="85" t="s">
        <v>32</v>
      </c>
      <c r="G2862" s="86" t="s">
        <v>14125</v>
      </c>
      <c r="H2862" s="85" t="s">
        <v>1</v>
      </c>
      <c r="I2862" s="85">
        <v>-1</v>
      </c>
      <c r="J2862" s="88">
        <v>9.5484558358513352E-3</v>
      </c>
      <c r="K2862" s="146">
        <v>1.0976442697865173E-2</v>
      </c>
      <c r="L2862" s="147">
        <v>5.3603140209365718E-11</v>
      </c>
      <c r="M2862" s="147">
        <v>2.0179458309399212E-3</v>
      </c>
      <c r="N2862" s="87">
        <v>0.21450822293045441</v>
      </c>
      <c r="O2862" s="88">
        <v>7.7443348466927214E-3</v>
      </c>
      <c r="P2862" s="89">
        <v>36.102741148545654</v>
      </c>
    </row>
    <row r="2863" spans="1:16">
      <c r="A2863" s="75" t="s">
        <v>14126</v>
      </c>
      <c r="B2863" s="85">
        <v>2859</v>
      </c>
      <c r="C2863" s="85">
        <v>9286</v>
      </c>
      <c r="D2863" s="85">
        <v>2859</v>
      </c>
      <c r="E2863" s="86" t="s">
        <v>14124</v>
      </c>
      <c r="F2863" s="85" t="s">
        <v>38</v>
      </c>
      <c r="G2863" s="86" t="s">
        <v>14125</v>
      </c>
      <c r="H2863" s="85" t="s">
        <v>1</v>
      </c>
      <c r="I2863" s="85">
        <v>-1</v>
      </c>
      <c r="J2863" s="88">
        <v>4.3840948724046487E-2</v>
      </c>
      <c r="K2863" s="146">
        <v>5.5363056967109449E-2</v>
      </c>
      <c r="L2863" s="147">
        <v>2.3695220754141771E-10</v>
      </c>
      <c r="M2863" s="147">
        <v>6.5648876351766926E-3</v>
      </c>
      <c r="N2863" s="87">
        <v>0.72061607904132052</v>
      </c>
      <c r="O2863" s="88">
        <v>3.9406450473445008E-2</v>
      </c>
      <c r="P2863" s="89">
        <v>54.684389676497098</v>
      </c>
    </row>
    <row r="2864" spans="1:16">
      <c r="A2864" s="75" t="s">
        <v>29413</v>
      </c>
      <c r="B2864" s="85">
        <v>2860</v>
      </c>
      <c r="C2864" s="85">
        <v>18722</v>
      </c>
      <c r="D2864" s="85">
        <v>2860</v>
      </c>
      <c r="E2864" s="86" t="s">
        <v>29414</v>
      </c>
      <c r="F2864" s="85" t="s">
        <v>32</v>
      </c>
      <c r="G2864" s="86" t="s">
        <v>14125</v>
      </c>
      <c r="H2864" s="85" t="s">
        <v>1</v>
      </c>
      <c r="I2864" s="85">
        <v>-1</v>
      </c>
      <c r="J2864" s="88">
        <v>5.6607780784623642E-3</v>
      </c>
      <c r="K2864" s="146">
        <v>6.7425636997321828E-3</v>
      </c>
      <c r="L2864" s="147">
        <v>3.4762451217051893E-11</v>
      </c>
      <c r="M2864" s="147">
        <v>1.461453947998472E-3</v>
      </c>
      <c r="N2864" s="87">
        <v>0.15415624564912081</v>
      </c>
      <c r="O2864" s="88">
        <v>4.2610832732488408E-3</v>
      </c>
      <c r="P2864" s="89">
        <v>27.641327507077509</v>
      </c>
    </row>
    <row r="2865" spans="1:16">
      <c r="A2865" s="75" t="s">
        <v>29415</v>
      </c>
      <c r="B2865" s="85">
        <v>2861</v>
      </c>
      <c r="C2865" s="85">
        <v>18723</v>
      </c>
      <c r="D2865" s="85">
        <v>2861</v>
      </c>
      <c r="E2865" s="86" t="s">
        <v>29414</v>
      </c>
      <c r="F2865" s="85" t="s">
        <v>38</v>
      </c>
      <c r="G2865" s="86" t="s">
        <v>14125</v>
      </c>
      <c r="H2865" s="85" t="s">
        <v>1</v>
      </c>
      <c r="I2865" s="85">
        <v>-1</v>
      </c>
      <c r="J2865" s="88">
        <v>6.0825285149338467E-3</v>
      </c>
      <c r="K2865" s="146">
        <v>7.8744598638829967E-3</v>
      </c>
      <c r="L2865" s="147">
        <v>3.7528856088561547E-11</v>
      </c>
      <c r="M2865" s="147">
        <v>1.519698218444897E-3</v>
      </c>
      <c r="N2865" s="87">
        <v>0.16223382116041829</v>
      </c>
      <c r="O2865" s="88">
        <v>5.1228466472753647E-3</v>
      </c>
      <c r="P2865" s="89">
        <v>31.576933900914824</v>
      </c>
    </row>
    <row r="2866" spans="1:16">
      <c r="A2866" s="75" t="s">
        <v>14127</v>
      </c>
      <c r="B2866" s="85">
        <v>2862</v>
      </c>
      <c r="C2866" s="85">
        <v>9287</v>
      </c>
      <c r="D2866" s="85">
        <v>2862</v>
      </c>
      <c r="E2866" s="86" t="s">
        <v>14128</v>
      </c>
      <c r="F2866" s="85" t="s">
        <v>55</v>
      </c>
      <c r="G2866" s="86" t="s">
        <v>14129</v>
      </c>
      <c r="H2866" s="85" t="s">
        <v>2067</v>
      </c>
      <c r="I2866" s="85">
        <v>-1</v>
      </c>
      <c r="J2866" s="88">
        <v>4.6386380120626436</v>
      </c>
      <c r="K2866" s="146">
        <v>5.8305544269235439</v>
      </c>
      <c r="L2866" s="147">
        <v>2.44908240285022E-8</v>
      </c>
      <c r="M2866" s="147">
        <v>0.62098676659957952</v>
      </c>
      <c r="N2866" s="87">
        <v>68.635973178700752</v>
      </c>
      <c r="O2866" s="88">
        <v>4.2078990178328723</v>
      </c>
      <c r="P2866" s="89">
        <v>61.307486773403483</v>
      </c>
    </row>
    <row r="2867" spans="1:16">
      <c r="A2867" s="75" t="s">
        <v>29416</v>
      </c>
      <c r="B2867" s="85">
        <v>2863</v>
      </c>
      <c r="C2867" s="85">
        <v>18724</v>
      </c>
      <c r="D2867" s="85">
        <v>2863</v>
      </c>
      <c r="E2867" s="86" t="s">
        <v>29417</v>
      </c>
      <c r="F2867" s="85" t="s">
        <v>38</v>
      </c>
      <c r="G2867" s="86" t="s">
        <v>14129</v>
      </c>
      <c r="H2867" s="85" t="s">
        <v>2067</v>
      </c>
      <c r="I2867" s="85">
        <v>-1</v>
      </c>
      <c r="J2867" s="88">
        <v>3.4747631822180478E-2</v>
      </c>
      <c r="K2867" s="146">
        <v>4.9028183248208526E-2</v>
      </c>
      <c r="L2867" s="147">
        <v>1.8853719687662599E-10</v>
      </c>
      <c r="M2867" s="147">
        <v>4.6633347344177513E-3</v>
      </c>
      <c r="N2867" s="87">
        <v>0.48428067908803818</v>
      </c>
      <c r="O2867" s="88">
        <v>3.1634320958869373E-2</v>
      </c>
      <c r="P2867" s="89">
        <v>65.322285866206357</v>
      </c>
    </row>
    <row r="2868" spans="1:16">
      <c r="A2868" s="75" t="s">
        <v>29418</v>
      </c>
      <c r="B2868" s="85">
        <v>2864</v>
      </c>
      <c r="C2868" s="85">
        <v>18725</v>
      </c>
      <c r="D2868" s="85">
        <v>2864</v>
      </c>
      <c r="E2868" s="86" t="s">
        <v>29417</v>
      </c>
      <c r="F2868" s="85" t="s">
        <v>11</v>
      </c>
      <c r="G2868" s="86" t="s">
        <v>14129</v>
      </c>
      <c r="H2868" s="85" t="s">
        <v>2067</v>
      </c>
      <c r="I2868" s="85">
        <v>-1</v>
      </c>
      <c r="J2868" s="88">
        <v>3.4990665903808379E-2</v>
      </c>
      <c r="K2868" s="146">
        <v>4.8813277721306829E-2</v>
      </c>
      <c r="L2868" s="147">
        <v>1.8864968687343839E-10</v>
      </c>
      <c r="M2868" s="147">
        <v>4.6588493755357844E-3</v>
      </c>
      <c r="N2868" s="87">
        <v>0.48508736702345667</v>
      </c>
      <c r="O2868" s="88">
        <v>3.1578197019527937E-2</v>
      </c>
      <c r="P2868" s="89">
        <v>65.097957947853459</v>
      </c>
    </row>
    <row r="2869" spans="1:16">
      <c r="A2869" s="75" t="s">
        <v>14130</v>
      </c>
      <c r="B2869" s="85">
        <v>2865</v>
      </c>
      <c r="C2869" s="85">
        <v>9288</v>
      </c>
      <c r="D2869" s="85">
        <v>2865</v>
      </c>
      <c r="E2869" s="86" t="s">
        <v>14131</v>
      </c>
      <c r="F2869" s="85" t="s">
        <v>32</v>
      </c>
      <c r="G2869" s="86" t="s">
        <v>14132</v>
      </c>
      <c r="H2869" s="85" t="s">
        <v>2067</v>
      </c>
      <c r="I2869" s="85">
        <v>-1</v>
      </c>
      <c r="J2869" s="88">
        <v>1.2012924270331939</v>
      </c>
      <c r="K2869" s="146">
        <v>1.3082686104230998</v>
      </c>
      <c r="L2869" s="147">
        <v>5.8217728986249722E-9</v>
      </c>
      <c r="M2869" s="147">
        <v>0.171955991828908</v>
      </c>
      <c r="N2869" s="87">
        <v>18.648760979932081</v>
      </c>
      <c r="O2869" s="88">
        <v>1.0763247361941599</v>
      </c>
      <c r="P2869" s="89">
        <v>57.71561646118969</v>
      </c>
    </row>
    <row r="2870" spans="1:16">
      <c r="A2870" s="75" t="s">
        <v>14133</v>
      </c>
      <c r="B2870" s="85">
        <v>2866</v>
      </c>
      <c r="C2870" s="85">
        <v>9289</v>
      </c>
      <c r="D2870" s="85">
        <v>2866</v>
      </c>
      <c r="E2870" s="86" t="s">
        <v>14131</v>
      </c>
      <c r="F2870" s="85" t="s">
        <v>38</v>
      </c>
      <c r="G2870" s="86" t="s">
        <v>14132</v>
      </c>
      <c r="H2870" s="85" t="s">
        <v>2067</v>
      </c>
      <c r="I2870" s="85">
        <v>-1</v>
      </c>
      <c r="J2870" s="88">
        <v>11.667351844615689</v>
      </c>
      <c r="K2870" s="146">
        <v>14.673976504896764</v>
      </c>
      <c r="L2870" s="147">
        <v>6.1621815598931767E-8</v>
      </c>
      <c r="M2870" s="147">
        <v>1.5589635297701081</v>
      </c>
      <c r="N2870" s="87">
        <v>172.5401176851974</v>
      </c>
      <c r="O2870" s="88">
        <v>10.59363358228631</v>
      </c>
      <c r="P2870" s="89">
        <v>61.398089467022317</v>
      </c>
    </row>
    <row r="2871" spans="1:16">
      <c r="A2871" s="75" t="s">
        <v>29419</v>
      </c>
      <c r="B2871" s="85">
        <v>2867</v>
      </c>
      <c r="C2871" s="85">
        <v>18726</v>
      </c>
      <c r="D2871" s="85">
        <v>2867</v>
      </c>
      <c r="E2871" s="86" t="s">
        <v>29420</v>
      </c>
      <c r="F2871" s="85" t="s">
        <v>32</v>
      </c>
      <c r="G2871" s="86" t="s">
        <v>14132</v>
      </c>
      <c r="H2871" s="85" t="s">
        <v>2067</v>
      </c>
      <c r="I2871" s="85">
        <v>-1</v>
      </c>
      <c r="J2871" s="88">
        <v>0</v>
      </c>
      <c r="K2871" s="146">
        <v>0</v>
      </c>
      <c r="L2871" s="147">
        <v>0</v>
      </c>
      <c r="M2871" s="147">
        <v>0</v>
      </c>
      <c r="N2871" s="87">
        <v>0</v>
      </c>
      <c r="O2871" s="88">
        <v>0</v>
      </c>
      <c r="P2871" s="89" t="e">
        <v>#DIV/0!</v>
      </c>
    </row>
    <row r="2872" spans="1:16">
      <c r="A2872" s="75" t="s">
        <v>29421</v>
      </c>
      <c r="B2872" s="85">
        <v>2868</v>
      </c>
      <c r="C2872" s="85">
        <v>18727</v>
      </c>
      <c r="D2872" s="85">
        <v>2868</v>
      </c>
      <c r="E2872" s="86" t="s">
        <v>29420</v>
      </c>
      <c r="F2872" s="85" t="s">
        <v>38</v>
      </c>
      <c r="G2872" s="86" t="s">
        <v>14132</v>
      </c>
      <c r="H2872" s="85" t="s">
        <v>2067</v>
      </c>
      <c r="I2872" s="85">
        <v>-1</v>
      </c>
      <c r="J2872" s="88">
        <v>0</v>
      </c>
      <c r="K2872" s="146">
        <v>0</v>
      </c>
      <c r="L2872" s="147">
        <v>0</v>
      </c>
      <c r="M2872" s="147">
        <v>0</v>
      </c>
      <c r="N2872" s="87">
        <v>0</v>
      </c>
      <c r="O2872" s="88">
        <v>0</v>
      </c>
      <c r="P2872" s="89" t="e">
        <v>#DIV/0!</v>
      </c>
    </row>
    <row r="2873" spans="1:16">
      <c r="A2873" s="75" t="s">
        <v>3866</v>
      </c>
      <c r="B2873" s="85">
        <v>2869</v>
      </c>
      <c r="C2873" s="85">
        <v>2100</v>
      </c>
      <c r="D2873" s="85">
        <v>2869</v>
      </c>
      <c r="E2873" s="86" t="s">
        <v>3867</v>
      </c>
      <c r="F2873" s="85" t="s">
        <v>38</v>
      </c>
      <c r="G2873" s="86" t="s">
        <v>3867</v>
      </c>
      <c r="H2873" s="85" t="s">
        <v>1</v>
      </c>
      <c r="I2873" s="85">
        <v>1</v>
      </c>
      <c r="J2873" s="88">
        <v>0.38611737817146979</v>
      </c>
      <c r="K2873" s="146">
        <v>0.62039035007853405</v>
      </c>
      <c r="L2873" s="147">
        <v>1.8766655917995801E-9</v>
      </c>
      <c r="M2873" s="147">
        <v>1.9207209037584751E-2</v>
      </c>
      <c r="N2873" s="87">
        <v>2.9470927613183071</v>
      </c>
      <c r="O2873" s="88">
        <v>0.24762558626086609</v>
      </c>
      <c r="P2873" s="89">
        <v>84.023682427321049</v>
      </c>
    </row>
    <row r="2874" spans="1:16">
      <c r="A2874" s="75" t="s">
        <v>3868</v>
      </c>
      <c r="B2874" s="85">
        <v>2870</v>
      </c>
      <c r="C2874" s="85">
        <v>2101</v>
      </c>
      <c r="D2874" s="85">
        <v>2870</v>
      </c>
      <c r="E2874" s="86" t="s">
        <v>3867</v>
      </c>
      <c r="F2874" s="85" t="s">
        <v>11</v>
      </c>
      <c r="G2874" s="86" t="s">
        <v>3867</v>
      </c>
      <c r="H2874" s="85" t="s">
        <v>1</v>
      </c>
      <c r="I2874" s="85">
        <v>1</v>
      </c>
      <c r="J2874" s="88">
        <v>0.31753343684903901</v>
      </c>
      <c r="K2874" s="146">
        <v>0.45170167734463701</v>
      </c>
      <c r="L2874" s="147">
        <v>1.5158650846497849E-9</v>
      </c>
      <c r="M2874" s="147">
        <v>2.0125603610046661E-2</v>
      </c>
      <c r="N2874" s="87">
        <v>2.9553566108895968</v>
      </c>
      <c r="O2874" s="88">
        <v>0.2456732920276434</v>
      </c>
      <c r="P2874" s="89">
        <v>83.128137945319864</v>
      </c>
    </row>
    <row r="2875" spans="1:16">
      <c r="A2875" s="75" t="s">
        <v>14134</v>
      </c>
      <c r="B2875" s="85">
        <v>2871</v>
      </c>
      <c r="C2875" s="85">
        <v>9290</v>
      </c>
      <c r="D2875" s="85">
        <v>2871</v>
      </c>
      <c r="E2875" s="86" t="s">
        <v>14135</v>
      </c>
      <c r="F2875" s="85" t="s">
        <v>55</v>
      </c>
      <c r="G2875" s="86" t="s">
        <v>3867</v>
      </c>
      <c r="H2875" s="85" t="s">
        <v>1</v>
      </c>
      <c r="I2875" s="85">
        <v>1</v>
      </c>
      <c r="J2875" s="88">
        <v>0.36344405172500038</v>
      </c>
      <c r="K2875" s="146">
        <v>0.56462316506453447</v>
      </c>
      <c r="L2875" s="147">
        <v>1.7573877036683069E-9</v>
      </c>
      <c r="M2875" s="147">
        <v>1.9510823259028011E-2</v>
      </c>
      <c r="N2875" s="87">
        <v>2.9498247267817308</v>
      </c>
      <c r="O2875" s="88">
        <v>0.24698017271921729</v>
      </c>
      <c r="P2875" s="89">
        <v>83.727067061599129</v>
      </c>
    </row>
    <row r="2876" spans="1:16">
      <c r="A2876" s="75" t="s">
        <v>3869</v>
      </c>
      <c r="B2876" s="85">
        <v>2872</v>
      </c>
      <c r="C2876" s="85">
        <v>2102</v>
      </c>
      <c r="D2876" s="85">
        <v>2872</v>
      </c>
      <c r="E2876" s="86" t="s">
        <v>3870</v>
      </c>
      <c r="F2876" s="85" t="s">
        <v>38</v>
      </c>
      <c r="G2876" s="86" t="s">
        <v>3870</v>
      </c>
      <c r="H2876" s="85" t="s">
        <v>1</v>
      </c>
      <c r="I2876" s="85">
        <v>1</v>
      </c>
      <c r="J2876" s="88">
        <v>0.54592742841572661</v>
      </c>
      <c r="K2876" s="146">
        <v>0.84674784774014034</v>
      </c>
      <c r="L2876" s="147">
        <v>2.582273248338366E-9</v>
      </c>
      <c r="M2876" s="147">
        <v>2.6640715501291091E-2</v>
      </c>
      <c r="N2876" s="87">
        <v>5.0187453544815757</v>
      </c>
      <c r="O2876" s="88">
        <v>0.38898868260738151</v>
      </c>
      <c r="P2876" s="89">
        <v>77.507156696050998</v>
      </c>
    </row>
    <row r="2877" spans="1:16">
      <c r="A2877" s="75" t="s">
        <v>3871</v>
      </c>
      <c r="B2877" s="85">
        <v>2873</v>
      </c>
      <c r="C2877" s="85">
        <v>2103</v>
      </c>
      <c r="D2877" s="85">
        <v>2873</v>
      </c>
      <c r="E2877" s="86" t="s">
        <v>3870</v>
      </c>
      <c r="F2877" s="85" t="s">
        <v>11</v>
      </c>
      <c r="G2877" s="86" t="s">
        <v>3870</v>
      </c>
      <c r="H2877" s="85" t="s">
        <v>1</v>
      </c>
      <c r="I2877" s="85">
        <v>1</v>
      </c>
      <c r="J2877" s="88">
        <v>0.38978234990042049</v>
      </c>
      <c r="K2877" s="146">
        <v>0.55351817594554908</v>
      </c>
      <c r="L2877" s="147">
        <v>1.8806580765237008E-9</v>
      </c>
      <c r="M2877" s="147">
        <v>2.442772148161499E-2</v>
      </c>
      <c r="N2877" s="87">
        <v>4.6794831241946913</v>
      </c>
      <c r="O2877" s="88">
        <v>0.31157002101343562</v>
      </c>
      <c r="P2877" s="89">
        <v>66.582144383105302</v>
      </c>
    </row>
    <row r="2878" spans="1:16">
      <c r="A2878" s="75" t="s">
        <v>14136</v>
      </c>
      <c r="B2878" s="85">
        <v>2874</v>
      </c>
      <c r="C2878" s="85">
        <v>9291</v>
      </c>
      <c r="D2878" s="85">
        <v>2874</v>
      </c>
      <c r="E2878" s="86" t="s">
        <v>14137</v>
      </c>
      <c r="F2878" s="85" t="s">
        <v>55</v>
      </c>
      <c r="G2878" s="86" t="s">
        <v>3870</v>
      </c>
      <c r="H2878" s="85" t="s">
        <v>1</v>
      </c>
      <c r="I2878" s="85">
        <v>1</v>
      </c>
      <c r="J2878" s="88">
        <v>0.49430705971245043</v>
      </c>
      <c r="K2878" s="146">
        <v>0.74980836097115144</v>
      </c>
      <c r="L2878" s="147">
        <v>2.350324638742361E-9</v>
      </c>
      <c r="M2878" s="147">
        <v>2.590911660416275E-2</v>
      </c>
      <c r="N2878" s="87">
        <v>4.9065878559486631</v>
      </c>
      <c r="O2878" s="88">
        <v>0.36339466521027353</v>
      </c>
      <c r="P2878" s="89">
        <v>74.062602337732542</v>
      </c>
    </row>
    <row r="2879" spans="1:16">
      <c r="A2879" s="75" t="s">
        <v>3872</v>
      </c>
      <c r="B2879" s="85">
        <v>2875</v>
      </c>
      <c r="C2879" s="85">
        <v>2104</v>
      </c>
      <c r="D2879" s="85">
        <v>2875</v>
      </c>
      <c r="E2879" s="86" t="s">
        <v>3873</v>
      </c>
      <c r="F2879" s="85" t="s">
        <v>38</v>
      </c>
      <c r="G2879" s="86" t="s">
        <v>3873</v>
      </c>
      <c r="H2879" s="85" t="s">
        <v>1</v>
      </c>
      <c r="I2879" s="85">
        <v>1</v>
      </c>
      <c r="J2879" s="88">
        <v>0.38469194927475098</v>
      </c>
      <c r="K2879" s="146">
        <v>0.61838270625320868</v>
      </c>
      <c r="L2879" s="147">
        <v>1.8703843958360829E-9</v>
      </c>
      <c r="M2879" s="147">
        <v>1.9141076930525448E-2</v>
      </c>
      <c r="N2879" s="87">
        <v>2.928614017137031</v>
      </c>
      <c r="O2879" s="88">
        <v>0.24636465242163641</v>
      </c>
      <c r="P2879" s="89">
        <v>84.123292103368001</v>
      </c>
    </row>
    <row r="2880" spans="1:16">
      <c r="A2880" s="75" t="s">
        <v>3874</v>
      </c>
      <c r="B2880" s="85">
        <v>2876</v>
      </c>
      <c r="C2880" s="85">
        <v>2105</v>
      </c>
      <c r="D2880" s="85">
        <v>2876</v>
      </c>
      <c r="E2880" s="86" t="s">
        <v>3873</v>
      </c>
      <c r="F2880" s="85" t="s">
        <v>11</v>
      </c>
      <c r="G2880" s="86" t="s">
        <v>3873</v>
      </c>
      <c r="H2880" s="85" t="s">
        <v>1</v>
      </c>
      <c r="I2880" s="85">
        <v>1</v>
      </c>
      <c r="J2880" s="88">
        <v>0.31689075873797179</v>
      </c>
      <c r="K2880" s="146">
        <v>0.45080724281524615</v>
      </c>
      <c r="L2880" s="147">
        <v>1.5126304581678371E-9</v>
      </c>
      <c r="M2880" s="147">
        <v>2.0087462838355871E-2</v>
      </c>
      <c r="N2880" s="87">
        <v>2.939984376168729</v>
      </c>
      <c r="O2880" s="88">
        <v>0.2450870162764226</v>
      </c>
      <c r="P2880" s="89">
        <v>83.363373718267951</v>
      </c>
    </row>
    <row r="2881" spans="1:16">
      <c r="A2881" s="75" t="s">
        <v>14138</v>
      </c>
      <c r="B2881" s="85">
        <v>2877</v>
      </c>
      <c r="C2881" s="85">
        <v>9292</v>
      </c>
      <c r="D2881" s="85">
        <v>2877</v>
      </c>
      <c r="E2881" s="86" t="s">
        <v>14139</v>
      </c>
      <c r="F2881" s="85" t="s">
        <v>55</v>
      </c>
      <c r="G2881" s="86" t="s">
        <v>3873</v>
      </c>
      <c r="H2881" s="85" t="s">
        <v>1</v>
      </c>
      <c r="I2881" s="85">
        <v>1</v>
      </c>
      <c r="J2881" s="88">
        <v>0.36227739425126959</v>
      </c>
      <c r="K2881" s="146">
        <v>0.5629835397182491</v>
      </c>
      <c r="L2881" s="147">
        <v>1.75211368027422E-9</v>
      </c>
      <c r="M2881" s="147">
        <v>1.945394487335456E-2</v>
      </c>
      <c r="N2881" s="87">
        <v>2.932372970868526</v>
      </c>
      <c r="O2881" s="88">
        <v>0.24594227568386551</v>
      </c>
      <c r="P2881" s="89">
        <v>83.871416810604757</v>
      </c>
    </row>
    <row r="2882" spans="1:16">
      <c r="A2882" s="75" t="s">
        <v>3875</v>
      </c>
      <c r="B2882" s="85">
        <v>2878</v>
      </c>
      <c r="C2882" s="85">
        <v>2106</v>
      </c>
      <c r="D2882" s="85">
        <v>2878</v>
      </c>
      <c r="E2882" s="86" t="s">
        <v>3876</v>
      </c>
      <c r="F2882" s="85" t="s">
        <v>38</v>
      </c>
      <c r="G2882" s="86" t="s">
        <v>3876</v>
      </c>
      <c r="H2882" s="85" t="s">
        <v>1</v>
      </c>
      <c r="I2882" s="85">
        <v>1</v>
      </c>
      <c r="J2882" s="88">
        <v>0.44913471719539072</v>
      </c>
      <c r="K2882" s="146">
        <v>0.71042043886819506</v>
      </c>
      <c r="L2882" s="147">
        <v>2.1557533728328351E-9</v>
      </c>
      <c r="M2882" s="147">
        <v>2.215006550020529E-2</v>
      </c>
      <c r="N2882" s="87">
        <v>3.7639596379211691</v>
      </c>
      <c r="O2882" s="88">
        <v>0.30336588837027462</v>
      </c>
      <c r="P2882" s="89">
        <v>80.597540237658677</v>
      </c>
    </row>
    <row r="2883" spans="1:16">
      <c r="A2883" s="75" t="s">
        <v>3877</v>
      </c>
      <c r="B2883" s="85">
        <v>2879</v>
      </c>
      <c r="C2883" s="85">
        <v>2107</v>
      </c>
      <c r="D2883" s="85">
        <v>2879</v>
      </c>
      <c r="E2883" s="86" t="s">
        <v>3876</v>
      </c>
      <c r="F2883" s="85" t="s">
        <v>11</v>
      </c>
      <c r="G2883" s="86" t="s">
        <v>3876</v>
      </c>
      <c r="H2883" s="85" t="s">
        <v>1</v>
      </c>
      <c r="I2883" s="85">
        <v>1</v>
      </c>
      <c r="J2883" s="88">
        <v>0.34614178653888822</v>
      </c>
      <c r="K2883" s="146">
        <v>0.49278247022262434</v>
      </c>
      <c r="L2883" s="147">
        <v>1.6610133833109409E-9</v>
      </c>
      <c r="M2883" s="147">
        <v>2.1837803645087351E-2</v>
      </c>
      <c r="N2883" s="87">
        <v>3.6356427725055438</v>
      </c>
      <c r="O2883" s="88">
        <v>0.27175941516421109</v>
      </c>
      <c r="P2883" s="89">
        <v>74.748657161639954</v>
      </c>
    </row>
    <row r="2884" spans="1:16">
      <c r="A2884" s="75" t="s">
        <v>14140</v>
      </c>
      <c r="B2884" s="85">
        <v>2880</v>
      </c>
      <c r="C2884" s="85">
        <v>9293</v>
      </c>
      <c r="D2884" s="85">
        <v>2880</v>
      </c>
      <c r="E2884" s="86" t="s">
        <v>14141</v>
      </c>
      <c r="F2884" s="85" t="s">
        <v>55</v>
      </c>
      <c r="G2884" s="86" t="s">
        <v>3876</v>
      </c>
      <c r="H2884" s="85" t="s">
        <v>1</v>
      </c>
      <c r="I2884" s="85">
        <v>1</v>
      </c>
      <c r="J2884" s="88">
        <v>0.41508604204744298</v>
      </c>
      <c r="K2884" s="146">
        <v>0.63847099100768157</v>
      </c>
      <c r="L2884" s="147">
        <v>1.9921961162468469E-9</v>
      </c>
      <c r="M2884" s="147">
        <v>2.204683411919528E-2</v>
      </c>
      <c r="N2884" s="87">
        <v>3.7215390636285628</v>
      </c>
      <c r="O2884" s="88">
        <v>0.29291703006606529</v>
      </c>
      <c r="P2884" s="89">
        <v>78.708573269809037</v>
      </c>
    </row>
    <row r="2885" spans="1:16">
      <c r="A2885" s="75" t="s">
        <v>3878</v>
      </c>
      <c r="B2885" s="85">
        <v>2881</v>
      </c>
      <c r="C2885" s="85">
        <v>2108</v>
      </c>
      <c r="D2885" s="85">
        <v>2881</v>
      </c>
      <c r="E2885" s="86" t="s">
        <v>3879</v>
      </c>
      <c r="F2885" s="85" t="s">
        <v>38</v>
      </c>
      <c r="G2885" s="86" t="s">
        <v>3879</v>
      </c>
      <c r="H2885" s="85" t="s">
        <v>1</v>
      </c>
      <c r="I2885" s="85">
        <v>1</v>
      </c>
      <c r="J2885" s="88">
        <v>0.3866399346430559</v>
      </c>
      <c r="K2885" s="146">
        <v>0.62113738506241956</v>
      </c>
      <c r="L2885" s="147">
        <v>1.8789780434654711E-9</v>
      </c>
      <c r="M2885" s="147">
        <v>1.9231607813749271E-2</v>
      </c>
      <c r="N2885" s="87">
        <v>2.9538640193755659</v>
      </c>
      <c r="O2885" s="88">
        <v>0.2480878329575214</v>
      </c>
      <c r="P2885" s="89">
        <v>83.98756047340531</v>
      </c>
    </row>
    <row r="2886" spans="1:16">
      <c r="A2886" s="75" t="s">
        <v>3880</v>
      </c>
      <c r="B2886" s="85">
        <v>2882</v>
      </c>
      <c r="C2886" s="85">
        <v>2109</v>
      </c>
      <c r="D2886" s="85">
        <v>2882</v>
      </c>
      <c r="E2886" s="86" t="s">
        <v>3879</v>
      </c>
      <c r="F2886" s="85" t="s">
        <v>11</v>
      </c>
      <c r="G2886" s="86" t="s">
        <v>3879</v>
      </c>
      <c r="H2886" s="85" t="s">
        <v>1</v>
      </c>
      <c r="I2886" s="85">
        <v>1</v>
      </c>
      <c r="J2886" s="88">
        <v>0.31777059373190419</v>
      </c>
      <c r="K2886" s="146">
        <v>0.45204281880755026</v>
      </c>
      <c r="L2886" s="147">
        <v>1.517066717754244E-9</v>
      </c>
      <c r="M2886" s="147">
        <v>2.0139796348026359E-2</v>
      </c>
      <c r="N2886" s="87">
        <v>2.960995195139831</v>
      </c>
      <c r="O2886" s="88">
        <v>0.24588955131675269</v>
      </c>
      <c r="P2886" s="89">
        <v>83.04287413919316</v>
      </c>
    </row>
    <row r="2887" spans="1:16">
      <c r="A2887" s="75" t="s">
        <v>14142</v>
      </c>
      <c r="B2887" s="85">
        <v>2883</v>
      </c>
      <c r="C2887" s="85">
        <v>9294</v>
      </c>
      <c r="D2887" s="85">
        <v>2883</v>
      </c>
      <c r="E2887" s="86" t="s">
        <v>14143</v>
      </c>
      <c r="F2887" s="85" t="s">
        <v>55</v>
      </c>
      <c r="G2887" s="86" t="s">
        <v>3879</v>
      </c>
      <c r="H2887" s="85" t="s">
        <v>1</v>
      </c>
      <c r="I2887" s="85">
        <v>1</v>
      </c>
      <c r="J2887" s="88">
        <v>0.36387225727539718</v>
      </c>
      <c r="K2887" s="146">
        <v>0.56523601475481899</v>
      </c>
      <c r="L2887" s="147">
        <v>1.7593329272137511E-9</v>
      </c>
      <c r="M2887" s="147">
        <v>1.9531847997028381E-2</v>
      </c>
      <c r="N2887" s="87">
        <v>2.9562215315415341</v>
      </c>
      <c r="O2887" s="88">
        <v>0.24736109786034119</v>
      </c>
      <c r="P2887" s="89">
        <v>83.674750089298513</v>
      </c>
    </row>
    <row r="2888" spans="1:16">
      <c r="A2888" s="75" t="s">
        <v>3881</v>
      </c>
      <c r="B2888" s="85">
        <v>2884</v>
      </c>
      <c r="C2888" s="85">
        <v>2110</v>
      </c>
      <c r="D2888" s="85">
        <v>2884</v>
      </c>
      <c r="E2888" s="86" t="s">
        <v>3882</v>
      </c>
      <c r="F2888" s="85" t="s">
        <v>38</v>
      </c>
      <c r="G2888" s="86" t="s">
        <v>3882</v>
      </c>
      <c r="H2888" s="85" t="s">
        <v>1</v>
      </c>
      <c r="I2888" s="85">
        <v>1</v>
      </c>
      <c r="J2888" s="88">
        <v>0.5815816937479078</v>
      </c>
      <c r="K2888" s="146">
        <v>0.8977136872177307</v>
      </c>
      <c r="L2888" s="147">
        <v>2.7400487106808628E-9</v>
      </c>
      <c r="M2888" s="147">
        <v>2.8305389136682631E-2</v>
      </c>
      <c r="N2888" s="87">
        <v>5.4807526318136839</v>
      </c>
      <c r="O2888" s="88">
        <v>0.42052798739842101</v>
      </c>
      <c r="P2888" s="89">
        <v>76.728145867670804</v>
      </c>
    </row>
    <row r="2889" spans="1:16">
      <c r="A2889" s="75" t="s">
        <v>3883</v>
      </c>
      <c r="B2889" s="85">
        <v>2885</v>
      </c>
      <c r="C2889" s="85">
        <v>2111</v>
      </c>
      <c r="D2889" s="85">
        <v>2885</v>
      </c>
      <c r="E2889" s="86" t="s">
        <v>3882</v>
      </c>
      <c r="F2889" s="85" t="s">
        <v>11</v>
      </c>
      <c r="G2889" s="86" t="s">
        <v>3882</v>
      </c>
      <c r="H2889" s="85" t="s">
        <v>1</v>
      </c>
      <c r="I2889" s="85">
        <v>1</v>
      </c>
      <c r="J2889" s="88">
        <v>0.40596301078131691</v>
      </c>
      <c r="K2889" s="146">
        <v>0.57678877840830489</v>
      </c>
      <c r="L2889" s="147">
        <v>1.9626393140405802E-9</v>
      </c>
      <c r="M2889" s="147">
        <v>2.539600890009467E-2</v>
      </c>
      <c r="N2889" s="87">
        <v>5.0642049329591936</v>
      </c>
      <c r="O2889" s="88">
        <v>0.32632492347410891</v>
      </c>
      <c r="P2889" s="89">
        <v>64.437543068271083</v>
      </c>
    </row>
    <row r="2890" spans="1:16">
      <c r="A2890" s="75" t="s">
        <v>14144</v>
      </c>
      <c r="B2890" s="85">
        <v>2886</v>
      </c>
      <c r="C2890" s="85">
        <v>9295</v>
      </c>
      <c r="D2890" s="85">
        <v>2886</v>
      </c>
      <c r="E2890" s="86" t="s">
        <v>14145</v>
      </c>
      <c r="F2890" s="85" t="s">
        <v>55</v>
      </c>
      <c r="G2890" s="86" t="s">
        <v>3882</v>
      </c>
      <c r="H2890" s="85" t="s">
        <v>1</v>
      </c>
      <c r="I2890" s="85">
        <v>1</v>
      </c>
      <c r="J2890" s="88">
        <v>0.52352350035418471</v>
      </c>
      <c r="K2890" s="146">
        <v>0.79161836691479404</v>
      </c>
      <c r="L2890" s="147">
        <v>2.483043110059053E-9</v>
      </c>
      <c r="M2890" s="147">
        <v>2.7343570282456001E-2</v>
      </c>
      <c r="N2890" s="87">
        <v>5.3430451484794173</v>
      </c>
      <c r="O2890" s="88">
        <v>0.38938517496405439</v>
      </c>
      <c r="P2890" s="89">
        <v>72.877013789574647</v>
      </c>
    </row>
    <row r="2891" spans="1:16">
      <c r="A2891" s="75" t="s">
        <v>3884</v>
      </c>
      <c r="B2891" s="85">
        <v>2887</v>
      </c>
      <c r="C2891" s="85">
        <v>2112</v>
      </c>
      <c r="D2891" s="85">
        <v>2887</v>
      </c>
      <c r="E2891" s="86" t="s">
        <v>3885</v>
      </c>
      <c r="F2891" s="85" t="s">
        <v>38</v>
      </c>
      <c r="G2891" s="86" t="s">
        <v>3885</v>
      </c>
      <c r="H2891" s="85" t="s">
        <v>1</v>
      </c>
      <c r="I2891" s="85">
        <v>1</v>
      </c>
      <c r="J2891" s="88">
        <v>0.38412181586742122</v>
      </c>
      <c r="K2891" s="146">
        <v>0.61758049137067983</v>
      </c>
      <c r="L2891" s="147">
        <v>1.8678727851434501E-9</v>
      </c>
      <c r="M2891" s="147">
        <v>1.911463693400163E-2</v>
      </c>
      <c r="N2891" s="87">
        <v>2.921222801479344</v>
      </c>
      <c r="O2891" s="88">
        <v>0.24586031216646939</v>
      </c>
      <c r="P2891" s="89">
        <v>84.163492097200745</v>
      </c>
    </row>
    <row r="2892" spans="1:16">
      <c r="A2892" s="75" t="s">
        <v>3886</v>
      </c>
      <c r="B2892" s="85">
        <v>2888</v>
      </c>
      <c r="C2892" s="85">
        <v>2113</v>
      </c>
      <c r="D2892" s="85">
        <v>2888</v>
      </c>
      <c r="E2892" s="86" t="s">
        <v>3885</v>
      </c>
      <c r="F2892" s="85" t="s">
        <v>11</v>
      </c>
      <c r="G2892" s="86" t="s">
        <v>3885</v>
      </c>
      <c r="H2892" s="85" t="s">
        <v>1</v>
      </c>
      <c r="I2892" s="85">
        <v>1</v>
      </c>
      <c r="J2892" s="88">
        <v>0.31663381571156002</v>
      </c>
      <c r="K2892" s="146">
        <v>0.45045043937681062</v>
      </c>
      <c r="L2892" s="147">
        <v>1.5113378254152091E-9</v>
      </c>
      <c r="M2892" s="147">
        <v>2.007222259050068E-2</v>
      </c>
      <c r="N2892" s="87">
        <v>2.933836121306034</v>
      </c>
      <c r="O2892" s="88">
        <v>0.24485261691328891</v>
      </c>
      <c r="P2892" s="89">
        <v>83.458177890416621</v>
      </c>
    </row>
    <row r="2893" spans="1:16">
      <c r="A2893" s="75" t="s">
        <v>14146</v>
      </c>
      <c r="B2893" s="85">
        <v>2889</v>
      </c>
      <c r="C2893" s="85">
        <v>9296</v>
      </c>
      <c r="D2893" s="85">
        <v>2889</v>
      </c>
      <c r="E2893" s="86" t="s">
        <v>14147</v>
      </c>
      <c r="F2893" s="85" t="s">
        <v>55</v>
      </c>
      <c r="G2893" s="86" t="s">
        <v>3885</v>
      </c>
      <c r="H2893" s="85" t="s">
        <v>1</v>
      </c>
      <c r="I2893" s="85">
        <v>1</v>
      </c>
      <c r="J2893" s="88">
        <v>0.36181079918846409</v>
      </c>
      <c r="K2893" s="146">
        <v>0.56232857445243667</v>
      </c>
      <c r="L2893" s="147">
        <v>1.750005054365282E-9</v>
      </c>
      <c r="M2893" s="147">
        <v>1.9431207428079949E-2</v>
      </c>
      <c r="N2893" s="87">
        <v>2.9253926685428651</v>
      </c>
      <c r="O2893" s="88">
        <v>0.24552717582298711</v>
      </c>
      <c r="P2893" s="89">
        <v>83.929647620701772</v>
      </c>
    </row>
    <row r="2894" spans="1:16">
      <c r="A2894" s="75" t="s">
        <v>3887</v>
      </c>
      <c r="B2894" s="85">
        <v>2890</v>
      </c>
      <c r="C2894" s="85">
        <v>2114</v>
      </c>
      <c r="D2894" s="85">
        <v>2890</v>
      </c>
      <c r="E2894" s="86" t="s">
        <v>3888</v>
      </c>
      <c r="F2894" s="85" t="s">
        <v>38</v>
      </c>
      <c r="G2894" s="86" t="s">
        <v>3888</v>
      </c>
      <c r="H2894" s="85" t="s">
        <v>1</v>
      </c>
      <c r="I2894" s="85">
        <v>1</v>
      </c>
      <c r="J2894" s="88">
        <v>0.41056117427470679</v>
      </c>
      <c r="K2894" s="146">
        <v>0.65614490178274942</v>
      </c>
      <c r="L2894" s="147">
        <v>1.9858251678280832E-9</v>
      </c>
      <c r="M2894" s="147">
        <v>2.0361212746864921E-2</v>
      </c>
      <c r="N2894" s="87">
        <v>3.2638918229991938</v>
      </c>
      <c r="O2894" s="88">
        <v>0.26924371588687468</v>
      </c>
      <c r="P2894" s="89">
        <v>82.491617519194108</v>
      </c>
    </row>
    <row r="2895" spans="1:16">
      <c r="A2895" s="75" t="s">
        <v>3889</v>
      </c>
      <c r="B2895" s="85">
        <v>2891</v>
      </c>
      <c r="C2895" s="85">
        <v>2115</v>
      </c>
      <c r="D2895" s="85">
        <v>2891</v>
      </c>
      <c r="E2895" s="86" t="s">
        <v>3888</v>
      </c>
      <c r="F2895" s="85" t="s">
        <v>11</v>
      </c>
      <c r="G2895" s="86" t="s">
        <v>3888</v>
      </c>
      <c r="H2895" s="85" t="s">
        <v>1</v>
      </c>
      <c r="I2895" s="85">
        <v>1</v>
      </c>
      <c r="J2895" s="88">
        <v>0.32875777345434798</v>
      </c>
      <c r="K2895" s="146">
        <v>0.46864214694375755</v>
      </c>
      <c r="L2895" s="147">
        <v>1.5735576008687139E-9</v>
      </c>
      <c r="M2895" s="147">
        <v>2.080669258229912E-2</v>
      </c>
      <c r="N2895" s="87">
        <v>3.219669988808175</v>
      </c>
      <c r="O2895" s="88">
        <v>0.25590064070870228</v>
      </c>
      <c r="P2895" s="89">
        <v>79.480394449814099</v>
      </c>
    </row>
    <row r="2896" spans="1:16">
      <c r="A2896" s="75" t="s">
        <v>14148</v>
      </c>
      <c r="B2896" s="85">
        <v>2892</v>
      </c>
      <c r="C2896" s="85">
        <v>9297</v>
      </c>
      <c r="D2896" s="85">
        <v>2892</v>
      </c>
      <c r="E2896" s="86" t="s">
        <v>14149</v>
      </c>
      <c r="F2896" s="85" t="s">
        <v>55</v>
      </c>
      <c r="G2896" s="86" t="s">
        <v>3888</v>
      </c>
      <c r="H2896" s="85" t="s">
        <v>1</v>
      </c>
      <c r="I2896" s="85">
        <v>1</v>
      </c>
      <c r="J2896" s="88">
        <v>0.38351759562541188</v>
      </c>
      <c r="K2896" s="146">
        <v>0.59415792512167731</v>
      </c>
      <c r="L2896" s="147">
        <v>1.849532663362375E-9</v>
      </c>
      <c r="M2896" s="147">
        <v>2.0508484973269049E-2</v>
      </c>
      <c r="N2896" s="87">
        <v>3.249272422840201</v>
      </c>
      <c r="O2896" s="88">
        <v>0.26483259728562281</v>
      </c>
      <c r="P2896" s="89">
        <v>81.505199571457183</v>
      </c>
    </row>
    <row r="2897" spans="1:16">
      <c r="A2897" s="75" t="s">
        <v>3890</v>
      </c>
      <c r="B2897" s="85">
        <v>2893</v>
      </c>
      <c r="C2897" s="85">
        <v>2116</v>
      </c>
      <c r="D2897" s="85">
        <v>2893</v>
      </c>
      <c r="E2897" s="86" t="s">
        <v>3891</v>
      </c>
      <c r="F2897" s="85" t="s">
        <v>55</v>
      </c>
      <c r="G2897" s="86" t="s">
        <v>3892</v>
      </c>
      <c r="H2897" s="85" t="s">
        <v>646</v>
      </c>
      <c r="I2897" s="85">
        <v>1</v>
      </c>
      <c r="J2897" s="88">
        <v>1.6992770402422279</v>
      </c>
      <c r="K2897" s="146">
        <v>1.5112342796381439</v>
      </c>
      <c r="L2897" s="147">
        <v>6.6064842421733066E-9</v>
      </c>
      <c r="M2897" s="147">
        <v>7.4142749598065466E-2</v>
      </c>
      <c r="N2897" s="87">
        <v>10.888527687667221</v>
      </c>
      <c r="O2897" s="88">
        <v>1.613060933094649</v>
      </c>
      <c r="P2897" s="89">
        <v>148.14316309464556</v>
      </c>
    </row>
    <row r="2898" spans="1:16">
      <c r="A2898" s="75" t="s">
        <v>14150</v>
      </c>
      <c r="B2898" s="85">
        <v>2894</v>
      </c>
      <c r="C2898" s="85">
        <v>9298</v>
      </c>
      <c r="D2898" s="85">
        <v>2894</v>
      </c>
      <c r="E2898" s="86" t="s">
        <v>14151</v>
      </c>
      <c r="F2898" s="85" t="s">
        <v>55</v>
      </c>
      <c r="G2898" s="86" t="s">
        <v>3892</v>
      </c>
      <c r="H2898" s="85" t="s">
        <v>646</v>
      </c>
      <c r="I2898" s="85">
        <v>1</v>
      </c>
      <c r="J2898" s="88">
        <v>1.6992770402422279</v>
      </c>
      <c r="K2898" s="146">
        <v>1.5112342796381439</v>
      </c>
      <c r="L2898" s="147">
        <v>6.6064842421733066E-9</v>
      </c>
      <c r="M2898" s="147">
        <v>7.4142749598065466E-2</v>
      </c>
      <c r="N2898" s="87">
        <v>10.888527687667221</v>
      </c>
      <c r="O2898" s="88">
        <v>1.613060933094649</v>
      </c>
      <c r="P2898" s="89">
        <v>148.14316309464556</v>
      </c>
    </row>
    <row r="2899" spans="1:16">
      <c r="A2899" s="75" t="s">
        <v>3893</v>
      </c>
      <c r="B2899" s="85">
        <v>2895</v>
      </c>
      <c r="C2899" s="85">
        <v>2117</v>
      </c>
      <c r="D2899" s="85">
        <v>2895</v>
      </c>
      <c r="E2899" s="86" t="s">
        <v>3894</v>
      </c>
      <c r="F2899" s="85" t="s">
        <v>931</v>
      </c>
      <c r="G2899" s="86" t="s">
        <v>3895</v>
      </c>
      <c r="H2899" s="85" t="s">
        <v>646</v>
      </c>
      <c r="I2899" s="85">
        <v>1</v>
      </c>
      <c r="J2899" s="88">
        <v>1982.3828737844699</v>
      </c>
      <c r="K2899" s="146">
        <v>3178.3702946365852</v>
      </c>
      <c r="L2899" s="147">
        <v>8.6962333832921039E-6</v>
      </c>
      <c r="M2899" s="147">
        <v>158.03029460070371</v>
      </c>
      <c r="N2899" s="87">
        <v>27339.426324923261</v>
      </c>
      <c r="O2899" s="88">
        <v>1786.8845485150539</v>
      </c>
      <c r="P2899" s="89">
        <v>65.359255431270256</v>
      </c>
    </row>
    <row r="2900" spans="1:16">
      <c r="A2900" s="75" t="s">
        <v>3896</v>
      </c>
      <c r="B2900" s="85">
        <v>2896</v>
      </c>
      <c r="C2900" s="85">
        <v>2118</v>
      </c>
      <c r="D2900" s="85">
        <v>2896</v>
      </c>
      <c r="E2900" s="86" t="s">
        <v>3894</v>
      </c>
      <c r="F2900" s="85" t="s">
        <v>32</v>
      </c>
      <c r="G2900" s="86" t="s">
        <v>3895</v>
      </c>
      <c r="H2900" s="85" t="s">
        <v>646</v>
      </c>
      <c r="I2900" s="85">
        <v>1</v>
      </c>
      <c r="J2900" s="88">
        <v>1054.925392739942</v>
      </c>
      <c r="K2900" s="146">
        <v>2364.0035039615505</v>
      </c>
      <c r="L2900" s="147">
        <v>4.6742075883226739E-6</v>
      </c>
      <c r="M2900" s="147">
        <v>107.8732565469395</v>
      </c>
      <c r="N2900" s="87">
        <v>23247.116765890649</v>
      </c>
      <c r="O2900" s="88">
        <v>929.44924602877518</v>
      </c>
      <c r="P2900" s="89">
        <v>39.981269737179204</v>
      </c>
    </row>
    <row r="2901" spans="1:16">
      <c r="A2901" s="75" t="s">
        <v>3897</v>
      </c>
      <c r="B2901" s="85">
        <v>2897</v>
      </c>
      <c r="C2901" s="85">
        <v>2119</v>
      </c>
      <c r="D2901" s="85">
        <v>2897</v>
      </c>
      <c r="E2901" s="86" t="s">
        <v>3894</v>
      </c>
      <c r="F2901" s="85" t="s">
        <v>1183</v>
      </c>
      <c r="G2901" s="86" t="s">
        <v>3895</v>
      </c>
      <c r="H2901" s="85" t="s">
        <v>646</v>
      </c>
      <c r="I2901" s="85">
        <v>1</v>
      </c>
      <c r="J2901" s="88">
        <v>1160.3120332597689</v>
      </c>
      <c r="K2901" s="146">
        <v>2441.4372485387353</v>
      </c>
      <c r="L2901" s="147">
        <v>5.0340264503715167E-6</v>
      </c>
      <c r="M2901" s="147">
        <v>120.68297690085581</v>
      </c>
      <c r="N2901" s="87">
        <v>12973.46498941441</v>
      </c>
      <c r="O2901" s="88">
        <v>1023.800262928233</v>
      </c>
      <c r="P2901" s="89">
        <v>78.914943984786973</v>
      </c>
    </row>
    <row r="2902" spans="1:16">
      <c r="A2902" s="75" t="s">
        <v>3898</v>
      </c>
      <c r="B2902" s="85">
        <v>2898</v>
      </c>
      <c r="C2902" s="85">
        <v>2120</v>
      </c>
      <c r="D2902" s="85">
        <v>2898</v>
      </c>
      <c r="E2902" s="86" t="s">
        <v>3894</v>
      </c>
      <c r="F2902" s="85" t="s">
        <v>429</v>
      </c>
      <c r="G2902" s="86" t="s">
        <v>3895</v>
      </c>
      <c r="H2902" s="85" t="s">
        <v>646</v>
      </c>
      <c r="I2902" s="85">
        <v>1</v>
      </c>
      <c r="J2902" s="88">
        <v>2817.8450213896758</v>
      </c>
      <c r="K2902" s="146">
        <v>4005.0848160796932</v>
      </c>
      <c r="L2902" s="147">
        <v>1.236379799680233E-5</v>
      </c>
      <c r="M2902" s="147">
        <v>159.52938211148231</v>
      </c>
      <c r="N2902" s="87">
        <v>40434.457178833807</v>
      </c>
      <c r="O2902" s="88">
        <v>2580.4861662250901</v>
      </c>
      <c r="P2902" s="89">
        <v>63.818988710843755</v>
      </c>
    </row>
    <row r="2903" spans="1:16">
      <c r="A2903" s="75" t="s">
        <v>3899</v>
      </c>
      <c r="B2903" s="85">
        <v>2899</v>
      </c>
      <c r="C2903" s="85">
        <v>2121</v>
      </c>
      <c r="D2903" s="85">
        <v>2899</v>
      </c>
      <c r="E2903" s="86" t="s">
        <v>3894</v>
      </c>
      <c r="F2903" s="85" t="s">
        <v>2897</v>
      </c>
      <c r="G2903" s="86" t="s">
        <v>3895</v>
      </c>
      <c r="H2903" s="85" t="s">
        <v>646</v>
      </c>
      <c r="I2903" s="85">
        <v>1</v>
      </c>
      <c r="J2903" s="88">
        <v>5602.2126972906744</v>
      </c>
      <c r="K2903" s="146">
        <v>41017.713829700144</v>
      </c>
      <c r="L2903" s="147">
        <v>2.7891095276402061E-5</v>
      </c>
      <c r="M2903" s="147">
        <v>235.62850917928651</v>
      </c>
      <c r="N2903" s="87">
        <v>63229.72751316541</v>
      </c>
      <c r="O2903" s="88">
        <v>5342.1941622118165</v>
      </c>
      <c r="P2903" s="89">
        <v>84.488647544772178</v>
      </c>
    </row>
    <row r="2904" spans="1:16">
      <c r="A2904" s="75" t="s">
        <v>3900</v>
      </c>
      <c r="B2904" s="85">
        <v>2900</v>
      </c>
      <c r="C2904" s="85">
        <v>2122</v>
      </c>
      <c r="D2904" s="85">
        <v>2900</v>
      </c>
      <c r="E2904" s="86" t="s">
        <v>3894</v>
      </c>
      <c r="F2904" s="85" t="s">
        <v>3901</v>
      </c>
      <c r="G2904" s="86" t="s">
        <v>3895</v>
      </c>
      <c r="H2904" s="85" t="s">
        <v>646</v>
      </c>
      <c r="I2904" s="85">
        <v>1</v>
      </c>
      <c r="J2904" s="88">
        <v>1164.634977708748</v>
      </c>
      <c r="K2904" s="146">
        <v>2459.4920195456907</v>
      </c>
      <c r="L2904" s="147">
        <v>4.8350399597798133E-6</v>
      </c>
      <c r="M2904" s="147">
        <v>106.35102528797231</v>
      </c>
      <c r="N2904" s="87">
        <v>11208.401958861559</v>
      </c>
      <c r="O2904" s="88">
        <v>1026.3319563423131</v>
      </c>
      <c r="P2904" s="89">
        <v>91.568089733869428</v>
      </c>
    </row>
    <row r="2905" spans="1:16">
      <c r="A2905" s="75" t="s">
        <v>3902</v>
      </c>
      <c r="B2905" s="85">
        <v>2901</v>
      </c>
      <c r="C2905" s="85">
        <v>2123</v>
      </c>
      <c r="D2905" s="85">
        <v>2901</v>
      </c>
      <c r="E2905" s="86" t="s">
        <v>3894</v>
      </c>
      <c r="F2905" s="85" t="s">
        <v>1068</v>
      </c>
      <c r="G2905" s="86" t="s">
        <v>3895</v>
      </c>
      <c r="H2905" s="85" t="s">
        <v>646</v>
      </c>
      <c r="I2905" s="85">
        <v>1</v>
      </c>
      <c r="J2905" s="88">
        <v>2539.78281430062</v>
      </c>
      <c r="K2905" s="146">
        <v>3560.1929133783042</v>
      </c>
      <c r="L2905" s="147">
        <v>1.0332899336383569E-5</v>
      </c>
      <c r="M2905" s="147">
        <v>265.39676704548032</v>
      </c>
      <c r="N2905" s="87">
        <v>37960.809222361771</v>
      </c>
      <c r="O2905" s="88">
        <v>2210.8177091730299</v>
      </c>
      <c r="P2905" s="89">
        <v>58.239477884225188</v>
      </c>
    </row>
    <row r="2906" spans="1:16">
      <c r="A2906" s="75" t="s">
        <v>3903</v>
      </c>
      <c r="B2906" s="85">
        <v>2902</v>
      </c>
      <c r="C2906" s="85">
        <v>2124</v>
      </c>
      <c r="D2906" s="85">
        <v>2902</v>
      </c>
      <c r="E2906" s="86" t="s">
        <v>3894</v>
      </c>
      <c r="F2906" s="85" t="s">
        <v>2641</v>
      </c>
      <c r="G2906" s="86" t="s">
        <v>3895</v>
      </c>
      <c r="H2906" s="85" t="s">
        <v>646</v>
      </c>
      <c r="I2906" s="85">
        <v>1</v>
      </c>
      <c r="J2906" s="88">
        <v>3607.453637113219</v>
      </c>
      <c r="K2906" s="146">
        <v>4722.6495074596151</v>
      </c>
      <c r="L2906" s="147">
        <v>1.517778358183061E-5</v>
      </c>
      <c r="M2906" s="147">
        <v>287.20793883000579</v>
      </c>
      <c r="N2906" s="87">
        <v>48339.182517732763</v>
      </c>
      <c r="O2906" s="88">
        <v>3266.426185794473</v>
      </c>
      <c r="P2906" s="89">
        <v>67.573053900864295</v>
      </c>
    </row>
    <row r="2907" spans="1:16">
      <c r="A2907" s="75" t="s">
        <v>3904</v>
      </c>
      <c r="B2907" s="85">
        <v>2903</v>
      </c>
      <c r="C2907" s="85">
        <v>2125</v>
      </c>
      <c r="D2907" s="85">
        <v>2903</v>
      </c>
      <c r="E2907" s="86" t="s">
        <v>3894</v>
      </c>
      <c r="F2907" s="85" t="s">
        <v>2979</v>
      </c>
      <c r="G2907" s="86" t="s">
        <v>3895</v>
      </c>
      <c r="H2907" s="85" t="s">
        <v>646</v>
      </c>
      <c r="I2907" s="85">
        <v>1</v>
      </c>
      <c r="J2907" s="88">
        <v>1710.9114471009871</v>
      </c>
      <c r="K2907" s="146">
        <v>3118.9939769073876</v>
      </c>
      <c r="L2907" s="147">
        <v>7.5608853378328133E-6</v>
      </c>
      <c r="M2907" s="147">
        <v>188.1876374075373</v>
      </c>
      <c r="N2907" s="87">
        <v>19974.057010972141</v>
      </c>
      <c r="O2907" s="88">
        <v>1526.149525368071</v>
      </c>
      <c r="P2907" s="89">
        <v>76.40658703085343</v>
      </c>
    </row>
    <row r="2908" spans="1:16">
      <c r="A2908" s="75" t="s">
        <v>3905</v>
      </c>
      <c r="B2908" s="85">
        <v>2904</v>
      </c>
      <c r="C2908" s="85">
        <v>2126</v>
      </c>
      <c r="D2908" s="85">
        <v>2904</v>
      </c>
      <c r="E2908" s="86" t="s">
        <v>3894</v>
      </c>
      <c r="F2908" s="85" t="s">
        <v>3906</v>
      </c>
      <c r="G2908" s="86" t="s">
        <v>3895</v>
      </c>
      <c r="H2908" s="85" t="s">
        <v>646</v>
      </c>
      <c r="I2908" s="85">
        <v>1</v>
      </c>
      <c r="J2908" s="88">
        <v>3493.480798532386</v>
      </c>
      <c r="K2908" s="146">
        <v>4983.9722353974967</v>
      </c>
      <c r="L2908" s="147">
        <v>1.4206674883851821E-5</v>
      </c>
      <c r="M2908" s="147">
        <v>375.2897871400632</v>
      </c>
      <c r="N2908" s="87">
        <v>51038.735325344649</v>
      </c>
      <c r="O2908" s="88">
        <v>3132.8015201592989</v>
      </c>
      <c r="P2908" s="89">
        <v>61.380861030144345</v>
      </c>
    </row>
    <row r="2909" spans="1:16">
      <c r="A2909" s="75" t="s">
        <v>3907</v>
      </c>
      <c r="B2909" s="85">
        <v>2905</v>
      </c>
      <c r="C2909" s="85">
        <v>2127</v>
      </c>
      <c r="D2909" s="85">
        <v>2905</v>
      </c>
      <c r="E2909" s="86" t="s">
        <v>3894</v>
      </c>
      <c r="F2909" s="85" t="s">
        <v>3908</v>
      </c>
      <c r="G2909" s="86" t="s">
        <v>3895</v>
      </c>
      <c r="H2909" s="85" t="s">
        <v>646</v>
      </c>
      <c r="I2909" s="85">
        <v>1</v>
      </c>
      <c r="J2909" s="88">
        <v>3175.086298658649</v>
      </c>
      <c r="K2909" s="146">
        <v>4804.4947760303039</v>
      </c>
      <c r="L2909" s="147">
        <v>1.4415378899228311E-5</v>
      </c>
      <c r="M2909" s="147">
        <v>370.31199917899829</v>
      </c>
      <c r="N2909" s="87">
        <v>38572.387889033678</v>
      </c>
      <c r="O2909" s="88">
        <v>2873.3403401036612</v>
      </c>
      <c r="P2909" s="89">
        <v>74.492156108400181</v>
      </c>
    </row>
    <row r="2910" spans="1:16">
      <c r="A2910" s="75" t="s">
        <v>3909</v>
      </c>
      <c r="B2910" s="85">
        <v>2906</v>
      </c>
      <c r="C2910" s="85">
        <v>2128</v>
      </c>
      <c r="D2910" s="85">
        <v>2906</v>
      </c>
      <c r="E2910" s="86" t="s">
        <v>3894</v>
      </c>
      <c r="F2910" s="85" t="s">
        <v>3910</v>
      </c>
      <c r="G2910" s="86" t="s">
        <v>3895</v>
      </c>
      <c r="H2910" s="85" t="s">
        <v>646</v>
      </c>
      <c r="I2910" s="85">
        <v>1</v>
      </c>
      <c r="J2910" s="88">
        <v>1510.7838678455951</v>
      </c>
      <c r="K2910" s="146">
        <v>3172.0882151670039</v>
      </c>
      <c r="L2910" s="147">
        <v>6.4724127444341363E-6</v>
      </c>
      <c r="M2910" s="147">
        <v>146.32657121990789</v>
      </c>
      <c r="N2910" s="87">
        <v>18332.92428649616</v>
      </c>
      <c r="O2910" s="88">
        <v>1352.395376344155</v>
      </c>
      <c r="P2910" s="89">
        <v>73.768666428209457</v>
      </c>
    </row>
    <row r="2911" spans="1:16">
      <c r="A2911" s="75" t="s">
        <v>3911</v>
      </c>
      <c r="B2911" s="85">
        <v>2907</v>
      </c>
      <c r="C2911" s="85">
        <v>2129</v>
      </c>
      <c r="D2911" s="85">
        <v>2907</v>
      </c>
      <c r="E2911" s="86" t="s">
        <v>3894</v>
      </c>
      <c r="F2911" s="85" t="s">
        <v>1171</v>
      </c>
      <c r="G2911" s="86" t="s">
        <v>3895</v>
      </c>
      <c r="H2911" s="85" t="s">
        <v>646</v>
      </c>
      <c r="I2911" s="85">
        <v>1</v>
      </c>
      <c r="J2911" s="88">
        <v>4588.1242579187201</v>
      </c>
      <c r="K2911" s="146">
        <v>13747.935692963894</v>
      </c>
      <c r="L2911" s="147">
        <v>2.3764904816746038E-5</v>
      </c>
      <c r="M2911" s="147">
        <v>191.81043596975081</v>
      </c>
      <c r="N2911" s="87">
        <v>50529.995352318518</v>
      </c>
      <c r="O2911" s="88">
        <v>4366.7839354138659</v>
      </c>
      <c r="P2911" s="89">
        <v>86.419638572428653</v>
      </c>
    </row>
    <row r="2912" spans="1:16">
      <c r="A2912" s="75" t="s">
        <v>3912</v>
      </c>
      <c r="B2912" s="85">
        <v>2908</v>
      </c>
      <c r="C2912" s="85">
        <v>2130</v>
      </c>
      <c r="D2912" s="85">
        <v>2908</v>
      </c>
      <c r="E2912" s="86" t="s">
        <v>3894</v>
      </c>
      <c r="F2912" s="85" t="s">
        <v>3724</v>
      </c>
      <c r="G2912" s="86" t="s">
        <v>3895</v>
      </c>
      <c r="H2912" s="85" t="s">
        <v>646</v>
      </c>
      <c r="I2912" s="85">
        <v>1</v>
      </c>
      <c r="J2912" s="88">
        <v>2283.5680001007831</v>
      </c>
      <c r="K2912" s="146">
        <v>3611.0909463735966</v>
      </c>
      <c r="L2912" s="147">
        <v>1.0088821704383241E-5</v>
      </c>
      <c r="M2912" s="147">
        <v>214.03322515680111</v>
      </c>
      <c r="N2912" s="87">
        <v>31847.40242012302</v>
      </c>
      <c r="O2912" s="88">
        <v>2030.5391311776659</v>
      </c>
      <c r="P2912" s="89">
        <v>63.758390853712278</v>
      </c>
    </row>
    <row r="2913" spans="1:16">
      <c r="A2913" s="75" t="s">
        <v>3913</v>
      </c>
      <c r="B2913" s="85">
        <v>2909</v>
      </c>
      <c r="C2913" s="85">
        <v>2131</v>
      </c>
      <c r="D2913" s="85">
        <v>2909</v>
      </c>
      <c r="E2913" s="86" t="s">
        <v>3894</v>
      </c>
      <c r="F2913" s="85" t="s">
        <v>891</v>
      </c>
      <c r="G2913" s="86" t="s">
        <v>3895</v>
      </c>
      <c r="H2913" s="85" t="s">
        <v>646</v>
      </c>
      <c r="I2913" s="85">
        <v>1</v>
      </c>
      <c r="J2913" s="88">
        <v>3780.3230152116398</v>
      </c>
      <c r="K2913" s="146">
        <v>6419.7664497952046</v>
      </c>
      <c r="L2913" s="147">
        <v>1.5926283271598642E-5</v>
      </c>
      <c r="M2913" s="147">
        <v>328.01708779131383</v>
      </c>
      <c r="N2913" s="87">
        <v>62205.896838103807</v>
      </c>
      <c r="O2913" s="88">
        <v>3355.943722147812</v>
      </c>
      <c r="P2913" s="89">
        <v>53.94896453115922</v>
      </c>
    </row>
    <row r="2914" spans="1:16">
      <c r="A2914" s="75" t="s">
        <v>3914</v>
      </c>
      <c r="B2914" s="85">
        <v>2910</v>
      </c>
      <c r="C2914" s="85">
        <v>2132</v>
      </c>
      <c r="D2914" s="85">
        <v>2910</v>
      </c>
      <c r="E2914" s="86" t="s">
        <v>3894</v>
      </c>
      <c r="F2914" s="85" t="s">
        <v>38</v>
      </c>
      <c r="G2914" s="86" t="s">
        <v>3895</v>
      </c>
      <c r="H2914" s="85" t="s">
        <v>646</v>
      </c>
      <c r="I2914" s="85">
        <v>1</v>
      </c>
      <c r="J2914" s="88">
        <v>3868.4148851549839</v>
      </c>
      <c r="K2914" s="146">
        <v>5725.8248640241354</v>
      </c>
      <c r="L2914" s="147">
        <v>1.6722362701757331E-5</v>
      </c>
      <c r="M2914" s="147">
        <v>230.17772502721891</v>
      </c>
      <c r="N2914" s="87">
        <v>50327.32929883786</v>
      </c>
      <c r="O2914" s="88">
        <v>3432.037210127919</v>
      </c>
      <c r="P2914" s="89">
        <v>68.194304326162012</v>
      </c>
    </row>
    <row r="2915" spans="1:16">
      <c r="A2915" s="75" t="s">
        <v>3915</v>
      </c>
      <c r="B2915" s="85">
        <v>2911</v>
      </c>
      <c r="C2915" s="85">
        <v>2133</v>
      </c>
      <c r="D2915" s="85">
        <v>2911</v>
      </c>
      <c r="E2915" s="86" t="s">
        <v>3894</v>
      </c>
      <c r="F2915" s="85" t="s">
        <v>3916</v>
      </c>
      <c r="G2915" s="86" t="s">
        <v>3895</v>
      </c>
      <c r="H2915" s="85" t="s">
        <v>646</v>
      </c>
      <c r="I2915" s="85">
        <v>1</v>
      </c>
      <c r="J2915" s="88">
        <v>2683.4490644058401</v>
      </c>
      <c r="K2915" s="146">
        <v>4407.0354543755357</v>
      </c>
      <c r="L2915" s="147">
        <v>1.361471053405141E-5</v>
      </c>
      <c r="M2915" s="147">
        <v>265.25478279896328</v>
      </c>
      <c r="N2915" s="87">
        <v>31331.082289770209</v>
      </c>
      <c r="O2915" s="88">
        <v>2421.196646113417</v>
      </c>
      <c r="P2915" s="89">
        <v>77.277785163008957</v>
      </c>
    </row>
    <row r="2916" spans="1:16">
      <c r="A2916" s="75" t="s">
        <v>3917</v>
      </c>
      <c r="B2916" s="85">
        <v>2912</v>
      </c>
      <c r="C2916" s="85">
        <v>2134</v>
      </c>
      <c r="D2916" s="85">
        <v>2912</v>
      </c>
      <c r="E2916" s="86" t="s">
        <v>3894</v>
      </c>
      <c r="F2916" s="85" t="s">
        <v>2923</v>
      </c>
      <c r="G2916" s="86" t="s">
        <v>3895</v>
      </c>
      <c r="H2916" s="85" t="s">
        <v>646</v>
      </c>
      <c r="I2916" s="85">
        <v>1</v>
      </c>
      <c r="J2916" s="88">
        <v>4056.1935193009681</v>
      </c>
      <c r="K2916" s="146">
        <v>5134.0997331153003</v>
      </c>
      <c r="L2916" s="147">
        <v>1.6554616150405129E-5</v>
      </c>
      <c r="M2916" s="147">
        <v>337.23778413704957</v>
      </c>
      <c r="N2916" s="87">
        <v>53675.84631464511</v>
      </c>
      <c r="O2916" s="88">
        <v>3658.9150819967758</v>
      </c>
      <c r="P2916" s="89">
        <v>68.166882000302323</v>
      </c>
    </row>
    <row r="2917" spans="1:16">
      <c r="A2917" s="75" t="s">
        <v>3918</v>
      </c>
      <c r="B2917" s="85">
        <v>2913</v>
      </c>
      <c r="C2917" s="85">
        <v>2135</v>
      </c>
      <c r="D2917" s="85">
        <v>2913</v>
      </c>
      <c r="E2917" s="86" t="s">
        <v>3894</v>
      </c>
      <c r="F2917" s="85" t="s">
        <v>1088</v>
      </c>
      <c r="G2917" s="86" t="s">
        <v>3895</v>
      </c>
      <c r="H2917" s="85" t="s">
        <v>646</v>
      </c>
      <c r="I2917" s="85">
        <v>1</v>
      </c>
      <c r="J2917" s="88">
        <v>3286.58871083032</v>
      </c>
      <c r="K2917" s="146">
        <v>10588.003006568759</v>
      </c>
      <c r="L2917" s="147">
        <v>1.591800761756575E-5</v>
      </c>
      <c r="M2917" s="147">
        <v>180.62894833458441</v>
      </c>
      <c r="N2917" s="87">
        <v>37072.990157533233</v>
      </c>
      <c r="O2917" s="88">
        <v>3030.9274523825011</v>
      </c>
      <c r="P2917" s="89">
        <v>81.755678177111278</v>
      </c>
    </row>
    <row r="2918" spans="1:16">
      <c r="A2918" s="75" t="s">
        <v>3919</v>
      </c>
      <c r="B2918" s="85">
        <v>2914</v>
      </c>
      <c r="C2918" s="85">
        <v>2136</v>
      </c>
      <c r="D2918" s="85">
        <v>2914</v>
      </c>
      <c r="E2918" s="86" t="s">
        <v>3894</v>
      </c>
      <c r="F2918" s="85" t="s">
        <v>3920</v>
      </c>
      <c r="G2918" s="86" t="s">
        <v>3895</v>
      </c>
      <c r="H2918" s="85" t="s">
        <v>646</v>
      </c>
      <c r="I2918" s="85">
        <v>1</v>
      </c>
      <c r="J2918" s="88">
        <v>4488.741696601096</v>
      </c>
      <c r="K2918" s="146">
        <v>7907.8831149219541</v>
      </c>
      <c r="L2918" s="147">
        <v>2.1062244018343339E-5</v>
      </c>
      <c r="M2918" s="147">
        <v>452.90709961711201</v>
      </c>
      <c r="N2918" s="87">
        <v>53734.346890994108</v>
      </c>
      <c r="O2918" s="88">
        <v>4133.5418114867098</v>
      </c>
      <c r="P2918" s="89">
        <v>76.925505763977057</v>
      </c>
    </row>
    <row r="2919" spans="1:16">
      <c r="A2919" s="75" t="s">
        <v>3921</v>
      </c>
      <c r="B2919" s="85">
        <v>2915</v>
      </c>
      <c r="C2919" s="85">
        <v>2137</v>
      </c>
      <c r="D2919" s="85">
        <v>2915</v>
      </c>
      <c r="E2919" s="86" t="s">
        <v>3894</v>
      </c>
      <c r="F2919" s="85" t="s">
        <v>3922</v>
      </c>
      <c r="G2919" s="86" t="s">
        <v>3895</v>
      </c>
      <c r="H2919" s="85" t="s">
        <v>646</v>
      </c>
      <c r="I2919" s="85">
        <v>1</v>
      </c>
      <c r="J2919" s="88">
        <v>2554.8920122025152</v>
      </c>
      <c r="K2919" s="146">
        <v>4670.3955477393047</v>
      </c>
      <c r="L2919" s="147">
        <v>1.076547596134689E-5</v>
      </c>
      <c r="M2919" s="147">
        <v>209.49988926784849</v>
      </c>
      <c r="N2919" s="87">
        <v>36547.792365552668</v>
      </c>
      <c r="O2919" s="88">
        <v>2337.2424512260841</v>
      </c>
      <c r="P2919" s="89">
        <v>63.950304517681381</v>
      </c>
    </row>
    <row r="2920" spans="1:16">
      <c r="A2920" s="75" t="s">
        <v>14152</v>
      </c>
      <c r="B2920" s="85">
        <v>2916</v>
      </c>
      <c r="C2920" s="85">
        <v>9299</v>
      </c>
      <c r="D2920" s="85">
        <v>2916</v>
      </c>
      <c r="E2920" s="86" t="s">
        <v>14153</v>
      </c>
      <c r="F2920" s="85" t="s">
        <v>55</v>
      </c>
      <c r="G2920" s="86" t="s">
        <v>3895</v>
      </c>
      <c r="H2920" s="85" t="s">
        <v>646</v>
      </c>
      <c r="I2920" s="85">
        <v>1</v>
      </c>
      <c r="J2920" s="88">
        <v>3861.7526894992811</v>
      </c>
      <c r="K2920" s="146">
        <v>5789.9306500032853</v>
      </c>
      <c r="L2920" s="147">
        <v>1.6698028609584548E-5</v>
      </c>
      <c r="M2920" s="147">
        <v>230.26230116946081</v>
      </c>
      <c r="N2920" s="87">
        <v>50243.016334943313</v>
      </c>
      <c r="O2920" s="88">
        <v>3427.2173175970102</v>
      </c>
      <c r="P2920" s="89">
        <v>68.212809811210093</v>
      </c>
    </row>
    <row r="2921" spans="1:16">
      <c r="A2921" s="75" t="s">
        <v>3923</v>
      </c>
      <c r="B2921" s="85">
        <v>2917</v>
      </c>
      <c r="C2921" s="85">
        <v>2138</v>
      </c>
      <c r="D2921" s="85">
        <v>2917</v>
      </c>
      <c r="E2921" s="86" t="s">
        <v>3924</v>
      </c>
      <c r="F2921" s="85" t="s">
        <v>55</v>
      </c>
      <c r="G2921" s="86" t="s">
        <v>3925</v>
      </c>
      <c r="H2921" s="85" t="s">
        <v>646</v>
      </c>
      <c r="I2921" s="85">
        <v>1</v>
      </c>
      <c r="J2921" s="88">
        <v>1548.651770578756</v>
      </c>
      <c r="K2921" s="146">
        <v>3011.8045023320497</v>
      </c>
      <c r="L2921" s="147">
        <v>8.1380764057194545E-6</v>
      </c>
      <c r="M2921" s="147">
        <v>210.36436797896349</v>
      </c>
      <c r="N2921" s="87">
        <v>21505.323446727041</v>
      </c>
      <c r="O2921" s="88">
        <v>1383.480027056645</v>
      </c>
      <c r="P2921" s="89">
        <v>64.331979497253315</v>
      </c>
    </row>
    <row r="2922" spans="1:16">
      <c r="A2922" s="75" t="s">
        <v>14154</v>
      </c>
      <c r="B2922" s="85">
        <v>2918</v>
      </c>
      <c r="C2922" s="85">
        <v>9300</v>
      </c>
      <c r="D2922" s="85">
        <v>2918</v>
      </c>
      <c r="E2922" s="86" t="s">
        <v>14155</v>
      </c>
      <c r="F2922" s="85" t="s">
        <v>55</v>
      </c>
      <c r="G2922" s="86" t="s">
        <v>3925</v>
      </c>
      <c r="H2922" s="85" t="s">
        <v>646</v>
      </c>
      <c r="I2922" s="85">
        <v>1</v>
      </c>
      <c r="J2922" s="88">
        <v>1548.651770578756</v>
      </c>
      <c r="K2922" s="146">
        <v>3011.8045023320497</v>
      </c>
      <c r="L2922" s="147">
        <v>8.1380764057194545E-6</v>
      </c>
      <c r="M2922" s="147">
        <v>210.36436797896349</v>
      </c>
      <c r="N2922" s="87">
        <v>21505.323446727041</v>
      </c>
      <c r="O2922" s="88">
        <v>1383.480027056645</v>
      </c>
      <c r="P2922" s="89">
        <v>64.331979497253315</v>
      </c>
    </row>
    <row r="2923" spans="1:16">
      <c r="A2923" s="75" t="s">
        <v>3926</v>
      </c>
      <c r="B2923" s="85">
        <v>2919</v>
      </c>
      <c r="C2923" s="85">
        <v>2139</v>
      </c>
      <c r="D2923" s="85">
        <v>2919</v>
      </c>
      <c r="E2923" s="86" t="s">
        <v>3927</v>
      </c>
      <c r="F2923" s="85" t="s">
        <v>38</v>
      </c>
      <c r="G2923" s="86" t="s">
        <v>3927</v>
      </c>
      <c r="H2923" s="85" t="s">
        <v>1042</v>
      </c>
      <c r="I2923" s="85">
        <v>1</v>
      </c>
      <c r="J2923" s="88">
        <v>2.3040795769610569E-2</v>
      </c>
      <c r="K2923" s="146">
        <v>5.008787062755915E-2</v>
      </c>
      <c r="L2923" s="147">
        <v>1.344763390545744E-10</v>
      </c>
      <c r="M2923" s="147">
        <v>1.7160114446499841E-3</v>
      </c>
      <c r="N2923" s="87">
        <v>0.28879009102340492</v>
      </c>
      <c r="O2923" s="88">
        <v>1.9872422420789009E-2</v>
      </c>
      <c r="P2923" s="89">
        <v>68.812687964347262</v>
      </c>
    </row>
    <row r="2924" spans="1:16">
      <c r="A2924" s="75" t="s">
        <v>3928</v>
      </c>
      <c r="B2924" s="85">
        <v>2920</v>
      </c>
      <c r="C2924" s="85">
        <v>2140</v>
      </c>
      <c r="D2924" s="85">
        <v>2920</v>
      </c>
      <c r="E2924" s="86" t="s">
        <v>3927</v>
      </c>
      <c r="F2924" s="85" t="s">
        <v>11</v>
      </c>
      <c r="G2924" s="86" t="s">
        <v>3927</v>
      </c>
      <c r="H2924" s="85" t="s">
        <v>1042</v>
      </c>
      <c r="I2924" s="85">
        <v>1</v>
      </c>
      <c r="J2924" s="88">
        <v>1.200177446864693E-2</v>
      </c>
      <c r="K2924" s="146">
        <v>3.0306221279789786E-2</v>
      </c>
      <c r="L2924" s="147">
        <v>7.1788336795738767E-11</v>
      </c>
      <c r="M2924" s="147">
        <v>1.136853165489388E-3</v>
      </c>
      <c r="N2924" s="87">
        <v>0.1790436574282423</v>
      </c>
      <c r="O2924" s="88">
        <v>9.7791782591244852E-3</v>
      </c>
      <c r="P2924" s="89">
        <v>54.618959418005723</v>
      </c>
    </row>
    <row r="2925" spans="1:16">
      <c r="A2925" s="75" t="s">
        <v>14156</v>
      </c>
      <c r="B2925" s="85">
        <v>2921</v>
      </c>
      <c r="C2925" s="85">
        <v>9301</v>
      </c>
      <c r="D2925" s="85">
        <v>2921</v>
      </c>
      <c r="E2925" s="86" t="s">
        <v>14157</v>
      </c>
      <c r="F2925" s="85" t="s">
        <v>55</v>
      </c>
      <c r="G2925" s="86" t="s">
        <v>3927</v>
      </c>
      <c r="H2925" s="85" t="s">
        <v>1042</v>
      </c>
      <c r="I2925" s="85">
        <v>1</v>
      </c>
      <c r="J2925" s="88">
        <v>1.9391379757921601E-2</v>
      </c>
      <c r="K2925" s="146">
        <v>4.3548208650358224E-2</v>
      </c>
      <c r="L2925" s="147">
        <v>1.1375216496821211E-10</v>
      </c>
      <c r="M2925" s="147">
        <v>1.524546147170376E-3</v>
      </c>
      <c r="N2925" s="87">
        <v>0.25250875945704521</v>
      </c>
      <c r="O2925" s="88">
        <v>1.653567309770846E-2</v>
      </c>
      <c r="P2925" s="89">
        <v>65.485542494700582</v>
      </c>
    </row>
    <row r="2926" spans="1:16">
      <c r="A2926" s="75" t="s">
        <v>2051</v>
      </c>
      <c r="B2926" s="85">
        <v>2922</v>
      </c>
      <c r="C2926" s="85">
        <v>1025</v>
      </c>
      <c r="D2926" s="85">
        <v>2922</v>
      </c>
      <c r="E2926" s="86" t="s">
        <v>2052</v>
      </c>
      <c r="F2926" s="85" t="s">
        <v>38</v>
      </c>
      <c r="G2926" s="86" t="s">
        <v>2053</v>
      </c>
      <c r="H2926" s="85" t="s">
        <v>1</v>
      </c>
      <c r="I2926" s="85">
        <v>1</v>
      </c>
      <c r="J2926" s="88">
        <v>0.71782127489730641</v>
      </c>
      <c r="K2926" s="146">
        <v>1.3268489227094282</v>
      </c>
      <c r="L2926" s="147">
        <v>4.4662768358662418E-9</v>
      </c>
      <c r="M2926" s="147">
        <v>4.2265627894966087E-2</v>
      </c>
      <c r="N2926" s="87">
        <v>7.604216612483234</v>
      </c>
      <c r="O2926" s="88">
        <v>0.64042674126132237</v>
      </c>
      <c r="P2926" s="89">
        <v>84.219949785489405</v>
      </c>
    </row>
    <row r="2927" spans="1:16">
      <c r="A2927" s="75" t="s">
        <v>2054</v>
      </c>
      <c r="B2927" s="85">
        <v>2923</v>
      </c>
      <c r="C2927" s="85">
        <v>1026</v>
      </c>
      <c r="D2927" s="85">
        <v>2923</v>
      </c>
      <c r="E2927" s="86" t="s">
        <v>2052</v>
      </c>
      <c r="F2927" s="85" t="s">
        <v>11</v>
      </c>
      <c r="G2927" s="86" t="s">
        <v>2053</v>
      </c>
      <c r="H2927" s="85" t="s">
        <v>1</v>
      </c>
      <c r="I2927" s="85">
        <v>1</v>
      </c>
      <c r="J2927" s="88">
        <v>0.50676053426510981</v>
      </c>
      <c r="K2927" s="146">
        <v>0.97675014982026842</v>
      </c>
      <c r="L2927" s="147">
        <v>3.379412382550397E-9</v>
      </c>
      <c r="M2927" s="147">
        <v>3.2073141109364878E-2</v>
      </c>
      <c r="N2927" s="87">
        <v>6.2098131722292296</v>
      </c>
      <c r="O2927" s="88">
        <v>0.45459397699526749</v>
      </c>
      <c r="P2927" s="89">
        <v>73.20574136243701</v>
      </c>
    </row>
    <row r="2928" spans="1:16">
      <c r="A2928" s="75" t="s">
        <v>14109</v>
      </c>
      <c r="B2928" s="85">
        <v>2924</v>
      </c>
      <c r="C2928" s="85">
        <v>9279</v>
      </c>
      <c r="D2928" s="85">
        <v>2924</v>
      </c>
      <c r="E2928" s="86" t="s">
        <v>14110</v>
      </c>
      <c r="F2928" s="85" t="s">
        <v>55</v>
      </c>
      <c r="G2928" s="86" t="s">
        <v>2053</v>
      </c>
      <c r="H2928" s="85" t="s">
        <v>1</v>
      </c>
      <c r="I2928" s="85">
        <v>1</v>
      </c>
      <c r="J2928" s="88">
        <v>0.71709617702385009</v>
      </c>
      <c r="K2928" s="146">
        <v>1.3069304319918837</v>
      </c>
      <c r="L2928" s="147">
        <v>4.4566215791707889E-9</v>
      </c>
      <c r="M2928" s="147">
        <v>4.8470088679890062E-2</v>
      </c>
      <c r="N2928" s="87">
        <v>7.9718087151784873</v>
      </c>
      <c r="O2928" s="88">
        <v>0.64111092409791959</v>
      </c>
      <c r="P2928" s="89">
        <v>80.422266389462067</v>
      </c>
    </row>
    <row r="2929" spans="1:16">
      <c r="A2929" s="75" t="s">
        <v>27458</v>
      </c>
      <c r="B2929" s="85">
        <v>2925</v>
      </c>
      <c r="C2929" s="85">
        <v>17190</v>
      </c>
      <c r="D2929" s="85">
        <v>2925</v>
      </c>
      <c r="E2929" s="86" t="s">
        <v>27459</v>
      </c>
      <c r="F2929" s="85" t="s">
        <v>55</v>
      </c>
      <c r="G2929" s="86" t="s">
        <v>2053</v>
      </c>
      <c r="H2929" s="85" t="s">
        <v>1</v>
      </c>
      <c r="I2929" s="85">
        <v>1</v>
      </c>
      <c r="J2929" s="88">
        <v>0.27159193535092202</v>
      </c>
      <c r="K2929" s="146">
        <v>0.48188702146464357</v>
      </c>
      <c r="L2929" s="147">
        <v>1.4367549057194929E-9</v>
      </c>
      <c r="M2929" s="147">
        <v>6.272921950806816E-2</v>
      </c>
      <c r="N2929" s="87">
        <v>3.4967559273421149</v>
      </c>
      <c r="O2929" s="88">
        <v>0.24368420497334181</v>
      </c>
      <c r="P2929" s="89">
        <v>69.688651434864738</v>
      </c>
    </row>
    <row r="2930" spans="1:16">
      <c r="A2930" s="75" t="s">
        <v>14158</v>
      </c>
      <c r="B2930" s="85">
        <v>2926</v>
      </c>
      <c r="C2930" s="85">
        <v>9302</v>
      </c>
      <c r="D2930" s="85">
        <v>2926</v>
      </c>
      <c r="E2930" s="86" t="s">
        <v>14159</v>
      </c>
      <c r="F2930" s="85" t="s">
        <v>55</v>
      </c>
      <c r="G2930" s="86" t="s">
        <v>14160</v>
      </c>
      <c r="H2930" s="85" t="s">
        <v>1</v>
      </c>
      <c r="I2930" s="85">
        <v>1</v>
      </c>
      <c r="J2930" s="88">
        <v>0.86482354719144505</v>
      </c>
      <c r="K2930" s="146">
        <v>0.98143853190207331</v>
      </c>
      <c r="L2930" s="147">
        <v>3.7636238061631811E-9</v>
      </c>
      <c r="M2930" s="147">
        <v>2.7702128384788451E-2</v>
      </c>
      <c r="N2930" s="87">
        <v>5.9419743571987391</v>
      </c>
      <c r="O2930" s="88">
        <v>0.38143880000282371</v>
      </c>
      <c r="P2930" s="89">
        <v>64.193949194800581</v>
      </c>
    </row>
    <row r="2931" spans="1:16">
      <c r="A2931" s="75" t="s">
        <v>31408</v>
      </c>
      <c r="B2931" s="85">
        <v>2927</v>
      </c>
      <c r="C2931" s="85">
        <v>20177</v>
      </c>
      <c r="D2931" s="85">
        <v>2927</v>
      </c>
      <c r="E2931" s="86" t="s">
        <v>31409</v>
      </c>
      <c r="F2931" s="85" t="s">
        <v>509</v>
      </c>
      <c r="G2931" s="86" t="s">
        <v>14160</v>
      </c>
      <c r="H2931" s="85" t="s">
        <v>1</v>
      </c>
      <c r="I2931" s="85">
        <v>1</v>
      </c>
      <c r="J2931" s="88">
        <v>0.212866722751236</v>
      </c>
      <c r="K2931" s="146">
        <v>0.36940514107857081</v>
      </c>
      <c r="L2931" s="147">
        <v>1.183491691411048E-9</v>
      </c>
      <c r="M2931" s="147">
        <v>1.430951943750469E-2</v>
      </c>
      <c r="N2931" s="87">
        <v>1.922266903265339</v>
      </c>
      <c r="O2931" s="88">
        <v>0.1549954003280021</v>
      </c>
      <c r="P2931" s="89">
        <v>80.631571018942623</v>
      </c>
    </row>
    <row r="2932" spans="1:16">
      <c r="A2932" s="75" t="s">
        <v>31410</v>
      </c>
      <c r="B2932" s="85">
        <v>2928</v>
      </c>
      <c r="C2932" s="85">
        <v>20178</v>
      </c>
      <c r="D2932" s="85">
        <v>2928</v>
      </c>
      <c r="E2932" s="86" t="s">
        <v>31409</v>
      </c>
      <c r="F2932" s="85" t="s">
        <v>38</v>
      </c>
      <c r="G2932" s="86" t="s">
        <v>14160</v>
      </c>
      <c r="H2932" s="85" t="s">
        <v>1</v>
      </c>
      <c r="I2932" s="85">
        <v>1</v>
      </c>
      <c r="J2932" s="88">
        <v>0.8658711841802571</v>
      </c>
      <c r="K2932" s="146">
        <v>0.98242201546199437</v>
      </c>
      <c r="L2932" s="147">
        <v>3.7677698504073911E-9</v>
      </c>
      <c r="M2932" s="147">
        <v>2.7723649123561182E-2</v>
      </c>
      <c r="N2932" s="87">
        <v>5.9484336717654056</v>
      </c>
      <c r="O2932" s="88">
        <v>0.38180267453021371</v>
      </c>
      <c r="P2932" s="89">
        <v>64.185413437904302</v>
      </c>
    </row>
    <row r="2933" spans="1:16">
      <c r="A2933" s="75" t="s">
        <v>3935</v>
      </c>
      <c r="B2933" s="85">
        <v>2929</v>
      </c>
      <c r="C2933" s="85">
        <v>2145</v>
      </c>
      <c r="D2933" s="85">
        <v>2929</v>
      </c>
      <c r="E2933" s="86" t="s">
        <v>3936</v>
      </c>
      <c r="F2933" s="85" t="s">
        <v>38</v>
      </c>
      <c r="G2933" s="86" t="s">
        <v>3937</v>
      </c>
      <c r="H2933" s="85" t="s">
        <v>1</v>
      </c>
      <c r="I2933" s="85">
        <v>1</v>
      </c>
      <c r="J2933" s="88">
        <v>1.2165927262823331</v>
      </c>
      <c r="K2933" s="146">
        <v>1.4574489595826674</v>
      </c>
      <c r="L2933" s="147">
        <v>8.2450776300797582E-9</v>
      </c>
      <c r="M2933" s="147">
        <v>7.1566873640898157E-2</v>
      </c>
      <c r="N2933" s="87">
        <v>11.76044399836492</v>
      </c>
      <c r="O2933" s="88">
        <v>1.0770602917511041</v>
      </c>
      <c r="P2933" s="89">
        <v>91.583301778474521</v>
      </c>
    </row>
    <row r="2934" spans="1:16">
      <c r="A2934" s="75" t="s">
        <v>3938</v>
      </c>
      <c r="B2934" s="85">
        <v>2930</v>
      </c>
      <c r="C2934" s="85">
        <v>2146</v>
      </c>
      <c r="D2934" s="85">
        <v>2930</v>
      </c>
      <c r="E2934" s="86" t="s">
        <v>3936</v>
      </c>
      <c r="F2934" s="85" t="s">
        <v>11</v>
      </c>
      <c r="G2934" s="86" t="s">
        <v>3937</v>
      </c>
      <c r="H2934" s="85" t="s">
        <v>1</v>
      </c>
      <c r="I2934" s="85">
        <v>1</v>
      </c>
      <c r="J2934" s="88">
        <v>1.133179759181455</v>
      </c>
      <c r="K2934" s="146">
        <v>1.3217604067355921</v>
      </c>
      <c r="L2934" s="147">
        <v>7.876234205289063E-9</v>
      </c>
      <c r="M2934" s="147">
        <v>7.0184593282403368E-2</v>
      </c>
      <c r="N2934" s="87">
        <v>11.57630011024512</v>
      </c>
      <c r="O2934" s="88">
        <v>1.0115608621702781</v>
      </c>
      <c r="P2934" s="89">
        <v>87.382052342875809</v>
      </c>
    </row>
    <row r="2935" spans="1:16">
      <c r="A2935" s="75" t="s">
        <v>14161</v>
      </c>
      <c r="B2935" s="85">
        <v>2931</v>
      </c>
      <c r="C2935" s="85">
        <v>9303</v>
      </c>
      <c r="D2935" s="85">
        <v>2931</v>
      </c>
      <c r="E2935" s="86" t="s">
        <v>14162</v>
      </c>
      <c r="F2935" s="85" t="s">
        <v>38</v>
      </c>
      <c r="G2935" s="86" t="s">
        <v>3937</v>
      </c>
      <c r="H2935" s="85" t="s">
        <v>1</v>
      </c>
      <c r="I2935" s="85">
        <v>1</v>
      </c>
      <c r="J2935" s="88">
        <v>1.2711408935716519</v>
      </c>
      <c r="K2935" s="146">
        <v>1.5340374840963322</v>
      </c>
      <c r="L2935" s="147">
        <v>8.5533039086625694E-9</v>
      </c>
      <c r="M2935" s="147">
        <v>7.8553367769586296E-2</v>
      </c>
      <c r="N2935" s="87">
        <v>12.543666379136701</v>
      </c>
      <c r="O2935" s="88">
        <v>1.1266251648901231</v>
      </c>
      <c r="P2935" s="89">
        <v>89.816257132283638</v>
      </c>
    </row>
    <row r="2936" spans="1:16">
      <c r="A2936" s="75" t="s">
        <v>14163</v>
      </c>
      <c r="B2936" s="85">
        <v>2932</v>
      </c>
      <c r="C2936" s="85">
        <v>9304</v>
      </c>
      <c r="D2936" s="85">
        <v>2932</v>
      </c>
      <c r="E2936" s="86" t="s">
        <v>14162</v>
      </c>
      <c r="F2936" s="85" t="s">
        <v>11</v>
      </c>
      <c r="G2936" s="86" t="s">
        <v>3937</v>
      </c>
      <c r="H2936" s="85" t="s">
        <v>1</v>
      </c>
      <c r="I2936" s="85">
        <v>1</v>
      </c>
      <c r="J2936" s="88">
        <v>1.161752850750873</v>
      </c>
      <c r="K2936" s="146">
        <v>1.3534559801091079</v>
      </c>
      <c r="L2936" s="147">
        <v>8.0165118304045899E-9</v>
      </c>
      <c r="M2936" s="147">
        <v>7.4175998699176154E-2</v>
      </c>
      <c r="N2936" s="87">
        <v>12.0155567361533</v>
      </c>
      <c r="O2936" s="88">
        <v>1.0371918950728169</v>
      </c>
      <c r="P2936" s="89">
        <v>86.320752158910523</v>
      </c>
    </row>
    <row r="2937" spans="1:16">
      <c r="A2937" s="75" t="s">
        <v>3939</v>
      </c>
      <c r="B2937" s="85">
        <v>2933</v>
      </c>
      <c r="C2937" s="85">
        <v>2147</v>
      </c>
      <c r="D2937" s="85">
        <v>2933</v>
      </c>
      <c r="E2937" s="86" t="s">
        <v>3940</v>
      </c>
      <c r="F2937" s="85" t="s">
        <v>38</v>
      </c>
      <c r="G2937" s="86" t="s">
        <v>3941</v>
      </c>
      <c r="H2937" s="85" t="s">
        <v>3007</v>
      </c>
      <c r="I2937" s="85">
        <v>1</v>
      </c>
      <c r="J2937" s="88">
        <v>75.40533576004178</v>
      </c>
      <c r="K2937" s="146">
        <v>75.942147692295677</v>
      </c>
      <c r="L2937" s="147">
        <v>3.1596214192852981E-7</v>
      </c>
      <c r="M2937" s="147">
        <v>10.261089014588</v>
      </c>
      <c r="N2937" s="87">
        <v>1088.5698256905339</v>
      </c>
      <c r="O2937" s="88">
        <v>68.670601131437664</v>
      </c>
      <c r="P2937" s="89">
        <v>63.083322273678213</v>
      </c>
    </row>
    <row r="2938" spans="1:16">
      <c r="A2938" s="75" t="s">
        <v>3942</v>
      </c>
      <c r="B2938" s="85">
        <v>2934</v>
      </c>
      <c r="C2938" s="85">
        <v>2148</v>
      </c>
      <c r="D2938" s="85">
        <v>2934</v>
      </c>
      <c r="E2938" s="86" t="s">
        <v>3940</v>
      </c>
      <c r="F2938" s="85" t="s">
        <v>11</v>
      </c>
      <c r="G2938" s="86" t="s">
        <v>3941</v>
      </c>
      <c r="H2938" s="85" t="s">
        <v>3007</v>
      </c>
      <c r="I2938" s="85">
        <v>1</v>
      </c>
      <c r="J2938" s="88">
        <v>72.885482224997062</v>
      </c>
      <c r="K2938" s="146">
        <v>65.600450058619174</v>
      </c>
      <c r="L2938" s="147">
        <v>2.9167987974588569E-7</v>
      </c>
      <c r="M2938" s="147">
        <v>10.03719353483301</v>
      </c>
      <c r="N2938" s="87">
        <v>1052.0654274723499</v>
      </c>
      <c r="O2938" s="88">
        <v>65.452541603738993</v>
      </c>
      <c r="P2938" s="89">
        <v>62.213375608200181</v>
      </c>
    </row>
    <row r="2939" spans="1:16">
      <c r="A2939" s="75" t="s">
        <v>14164</v>
      </c>
      <c r="B2939" s="85">
        <v>2935</v>
      </c>
      <c r="C2939" s="85">
        <v>9305</v>
      </c>
      <c r="D2939" s="85">
        <v>2935</v>
      </c>
      <c r="E2939" s="86" t="s">
        <v>14165</v>
      </c>
      <c r="F2939" s="85" t="s">
        <v>55</v>
      </c>
      <c r="G2939" s="86" t="s">
        <v>3941</v>
      </c>
      <c r="H2939" s="85" t="s">
        <v>3007</v>
      </c>
      <c r="I2939" s="85">
        <v>1</v>
      </c>
      <c r="J2939" s="88">
        <v>74.82936021704684</v>
      </c>
      <c r="K2939" s="146">
        <v>73.578294068580732</v>
      </c>
      <c r="L2939" s="147">
        <v>3.1041182364562861E-7</v>
      </c>
      <c r="M2939" s="147">
        <v>10.20991210341737</v>
      </c>
      <c r="N2939" s="87">
        <v>1080.225832560375</v>
      </c>
      <c r="O2939" s="88">
        <v>67.935033147791557</v>
      </c>
      <c r="P2939" s="89">
        <v>62.889657977138398</v>
      </c>
    </row>
    <row r="2940" spans="1:16">
      <c r="A2940" s="75" t="s">
        <v>8924</v>
      </c>
      <c r="B2940" s="85">
        <v>2936</v>
      </c>
      <c r="C2940" s="85">
        <v>5860</v>
      </c>
      <c r="D2940" s="85">
        <v>2936</v>
      </c>
      <c r="E2940" s="86" t="s">
        <v>8925</v>
      </c>
      <c r="F2940" s="85" t="s">
        <v>38</v>
      </c>
      <c r="G2940" s="86" t="s">
        <v>8926</v>
      </c>
      <c r="H2940" s="85" t="s">
        <v>1</v>
      </c>
      <c r="I2940" s="85">
        <v>1</v>
      </c>
      <c r="J2940" s="88">
        <v>3.9698336696771062</v>
      </c>
      <c r="K2940" s="146">
        <v>8.4035696856193685</v>
      </c>
      <c r="L2940" s="147">
        <v>3.0884907101848871E-8</v>
      </c>
      <c r="M2940" s="147">
        <v>0.42771932038661398</v>
      </c>
      <c r="N2940" s="87">
        <v>44.130372278392372</v>
      </c>
      <c r="O2940" s="88">
        <v>2.9217081018802959</v>
      </c>
      <c r="P2940" s="89">
        <v>66.206287213009915</v>
      </c>
    </row>
    <row r="2941" spans="1:16">
      <c r="A2941" s="75" t="s">
        <v>8929</v>
      </c>
      <c r="B2941" s="85">
        <v>2937</v>
      </c>
      <c r="C2941" s="85">
        <v>5862</v>
      </c>
      <c r="D2941" s="85">
        <v>2937</v>
      </c>
      <c r="E2941" s="86" t="s">
        <v>8925</v>
      </c>
      <c r="F2941" s="85" t="s">
        <v>11</v>
      </c>
      <c r="G2941" s="86" t="s">
        <v>8926</v>
      </c>
      <c r="H2941" s="85" t="s">
        <v>1</v>
      </c>
      <c r="I2941" s="85">
        <v>1</v>
      </c>
      <c r="J2941" s="88">
        <v>6.7887591579486832</v>
      </c>
      <c r="K2941" s="146">
        <v>14.371036194842528</v>
      </c>
      <c r="L2941" s="147">
        <v>5.2822236449580528E-8</v>
      </c>
      <c r="M2941" s="147">
        <v>0.73128248291662667</v>
      </c>
      <c r="N2941" s="87">
        <v>75.440119509421677</v>
      </c>
      <c r="O2941" s="88">
        <v>4.9968618194930521</v>
      </c>
      <c r="P2941" s="89">
        <v>66.236133399404238</v>
      </c>
    </row>
    <row r="2942" spans="1:16">
      <c r="A2942" s="75" t="s">
        <v>8931</v>
      </c>
      <c r="B2942" s="85">
        <v>2938</v>
      </c>
      <c r="C2942" s="85">
        <v>5864</v>
      </c>
      <c r="D2942" s="85">
        <v>2938</v>
      </c>
      <c r="E2942" s="86" t="s">
        <v>8932</v>
      </c>
      <c r="F2942" s="85" t="s">
        <v>965</v>
      </c>
      <c r="G2942" s="86" t="s">
        <v>8926</v>
      </c>
      <c r="H2942" s="85" t="s">
        <v>1</v>
      </c>
      <c r="I2942" s="85">
        <v>1</v>
      </c>
      <c r="J2942" s="88">
        <v>2.457109019637608</v>
      </c>
      <c r="K2942" s="146">
        <v>4.4590957504789488</v>
      </c>
      <c r="L2942" s="147">
        <v>1.6438040787822351E-8</v>
      </c>
      <c r="M2942" s="147">
        <v>0.22638499313522931</v>
      </c>
      <c r="N2942" s="87">
        <v>23.327736487816878</v>
      </c>
      <c r="O2942" s="88">
        <v>1.5481110773442339</v>
      </c>
      <c r="P2942" s="89">
        <v>66.363535877248481</v>
      </c>
    </row>
    <row r="2943" spans="1:16">
      <c r="A2943" s="75" t="s">
        <v>8934</v>
      </c>
      <c r="B2943" s="85">
        <v>2939</v>
      </c>
      <c r="C2943" s="85">
        <v>5866</v>
      </c>
      <c r="D2943" s="85">
        <v>2939</v>
      </c>
      <c r="E2943" s="86" t="s">
        <v>8932</v>
      </c>
      <c r="F2943" s="85" t="s">
        <v>38</v>
      </c>
      <c r="G2943" s="86" t="s">
        <v>8926</v>
      </c>
      <c r="H2943" s="85" t="s">
        <v>1</v>
      </c>
      <c r="I2943" s="85">
        <v>1</v>
      </c>
      <c r="J2943" s="88">
        <v>1.708080400474554</v>
      </c>
      <c r="K2943" s="146">
        <v>3.1679959151630621</v>
      </c>
      <c r="L2943" s="147">
        <v>1.1667246098450439E-8</v>
      </c>
      <c r="M2943" s="147">
        <v>0.16061094957017211</v>
      </c>
      <c r="N2943" s="87">
        <v>16.552273891320471</v>
      </c>
      <c r="O2943" s="88">
        <v>1.098456693130125</v>
      </c>
      <c r="P2943" s="89">
        <v>66.362887681922871</v>
      </c>
    </row>
    <row r="2944" spans="1:16">
      <c r="A2944" s="75" t="s">
        <v>8936</v>
      </c>
      <c r="B2944" s="85">
        <v>2940</v>
      </c>
      <c r="C2944" s="85">
        <v>5868</v>
      </c>
      <c r="D2944" s="85">
        <v>2940</v>
      </c>
      <c r="E2944" s="86" t="s">
        <v>8932</v>
      </c>
      <c r="F2944" s="85" t="s">
        <v>6300</v>
      </c>
      <c r="G2944" s="86" t="s">
        <v>8926</v>
      </c>
      <c r="H2944" s="85" t="s">
        <v>1</v>
      </c>
      <c r="I2944" s="85">
        <v>1</v>
      </c>
      <c r="J2944" s="88">
        <v>1.0947993330686929</v>
      </c>
      <c r="K2944" s="146">
        <v>2.078373352653117</v>
      </c>
      <c r="L2944" s="147">
        <v>7.4507567413622552E-9</v>
      </c>
      <c r="M2944" s="147">
        <v>0.1026071048806642</v>
      </c>
      <c r="N2944" s="87">
        <v>10.610874122153991</v>
      </c>
      <c r="O2944" s="88">
        <v>0.70850275673385243</v>
      </c>
      <c r="P2944" s="89">
        <v>66.771384579391039</v>
      </c>
    </row>
    <row r="2945" spans="1:16">
      <c r="A2945" s="75" t="s">
        <v>8938</v>
      </c>
      <c r="B2945" s="85">
        <v>2941</v>
      </c>
      <c r="C2945" s="85">
        <v>5870</v>
      </c>
      <c r="D2945" s="85">
        <v>2941</v>
      </c>
      <c r="E2945" s="86" t="s">
        <v>8932</v>
      </c>
      <c r="F2945" s="85" t="s">
        <v>240</v>
      </c>
      <c r="G2945" s="86" t="s">
        <v>8926</v>
      </c>
      <c r="H2945" s="85" t="s">
        <v>1</v>
      </c>
      <c r="I2945" s="85">
        <v>1</v>
      </c>
      <c r="J2945" s="88">
        <v>0.2367714675079135</v>
      </c>
      <c r="K2945" s="146">
        <v>0.63366921792708708</v>
      </c>
      <c r="L2945" s="147">
        <v>2.3298027972358701E-9</v>
      </c>
      <c r="M2945" s="147">
        <v>3.182635255348544E-2</v>
      </c>
      <c r="N2945" s="87">
        <v>3.2825121015304251</v>
      </c>
      <c r="O2945" s="88">
        <v>0.21836001087258311</v>
      </c>
      <c r="P2945" s="89">
        <v>66.52222569743941</v>
      </c>
    </row>
    <row r="2946" spans="1:16">
      <c r="A2946" s="75" t="s">
        <v>14166</v>
      </c>
      <c r="B2946" s="85">
        <v>2942</v>
      </c>
      <c r="C2946" s="85">
        <v>9306</v>
      </c>
      <c r="D2946" s="85">
        <v>2942</v>
      </c>
      <c r="E2946" s="86" t="s">
        <v>14167</v>
      </c>
      <c r="F2946" s="85" t="s">
        <v>55</v>
      </c>
      <c r="G2946" s="86" t="s">
        <v>8926</v>
      </c>
      <c r="H2946" s="85" t="s">
        <v>1</v>
      </c>
      <c r="I2946" s="85">
        <v>1</v>
      </c>
      <c r="J2946" s="88">
        <v>2.1156617059259042</v>
      </c>
      <c r="K2946" s="146">
        <v>3.599547252499173</v>
      </c>
      <c r="L2946" s="147">
        <v>1.353361308682566E-8</v>
      </c>
      <c r="M2946" s="147">
        <v>0.2108352068112434</v>
      </c>
      <c r="N2946" s="87">
        <v>22.00241067375833</v>
      </c>
      <c r="O2946" s="88">
        <v>1.436830229795321</v>
      </c>
      <c r="P2946" s="89">
        <v>65.303309310056136</v>
      </c>
    </row>
    <row r="2947" spans="1:16">
      <c r="A2947" s="75" t="s">
        <v>3961</v>
      </c>
      <c r="B2947" s="85">
        <v>2943</v>
      </c>
      <c r="C2947" s="85">
        <v>2159</v>
      </c>
      <c r="D2947" s="85">
        <v>2943</v>
      </c>
      <c r="E2947" s="86" t="s">
        <v>3962</v>
      </c>
      <c r="F2947" s="85" t="s">
        <v>283</v>
      </c>
      <c r="G2947" s="86" t="s">
        <v>3963</v>
      </c>
      <c r="H2947" s="85" t="s">
        <v>1</v>
      </c>
      <c r="I2947" s="85">
        <v>1</v>
      </c>
      <c r="J2947" s="88">
        <v>2.0441435234906611</v>
      </c>
      <c r="K2947" s="146">
        <v>4.1088650422681541</v>
      </c>
      <c r="L2947" s="147">
        <v>1.410369248381727E-8</v>
      </c>
      <c r="M2947" s="147">
        <v>0.11738576580755861</v>
      </c>
      <c r="N2947" s="87">
        <v>21.289923578690619</v>
      </c>
      <c r="O2947" s="88">
        <v>1.823277683223697</v>
      </c>
      <c r="P2947" s="89">
        <v>85.640405259539818</v>
      </c>
    </row>
    <row r="2948" spans="1:16">
      <c r="A2948" s="75" t="s">
        <v>3964</v>
      </c>
      <c r="B2948" s="85">
        <v>2944</v>
      </c>
      <c r="C2948" s="85">
        <v>2160</v>
      </c>
      <c r="D2948" s="85">
        <v>2944</v>
      </c>
      <c r="E2948" s="86" t="s">
        <v>3962</v>
      </c>
      <c r="F2948" s="85" t="s">
        <v>38</v>
      </c>
      <c r="G2948" s="86" t="s">
        <v>3963</v>
      </c>
      <c r="H2948" s="85" t="s">
        <v>1</v>
      </c>
      <c r="I2948" s="85">
        <v>1</v>
      </c>
      <c r="J2948" s="88">
        <v>1.6065446291162031</v>
      </c>
      <c r="K2948" s="146">
        <v>3.5649582593395532</v>
      </c>
      <c r="L2948" s="147">
        <v>1.227371708027843E-8</v>
      </c>
      <c r="M2948" s="147">
        <v>0.1457568115047066</v>
      </c>
      <c r="N2948" s="87">
        <v>20.980344515799189</v>
      </c>
      <c r="O2948" s="88">
        <v>1.4664954475425289</v>
      </c>
      <c r="P2948" s="89">
        <v>69.898539866120345</v>
      </c>
    </row>
    <row r="2949" spans="1:16">
      <c r="A2949" s="75" t="s">
        <v>3965</v>
      </c>
      <c r="B2949" s="85">
        <v>2945</v>
      </c>
      <c r="C2949" s="85">
        <v>2161</v>
      </c>
      <c r="D2949" s="85">
        <v>2945</v>
      </c>
      <c r="E2949" s="86" t="s">
        <v>3962</v>
      </c>
      <c r="F2949" s="85" t="s">
        <v>11</v>
      </c>
      <c r="G2949" s="86" t="s">
        <v>3963</v>
      </c>
      <c r="H2949" s="85" t="s">
        <v>1</v>
      </c>
      <c r="I2949" s="85">
        <v>1</v>
      </c>
      <c r="J2949" s="88">
        <v>1.492332631079399</v>
      </c>
      <c r="K2949" s="146">
        <v>6.1926461496434477</v>
      </c>
      <c r="L2949" s="147">
        <v>1.7791171093103359E-8</v>
      </c>
      <c r="M2949" s="147">
        <v>0.16880321260378101</v>
      </c>
      <c r="N2949" s="87">
        <v>22.965859142991931</v>
      </c>
      <c r="O2949" s="88">
        <v>1.3522985522954321</v>
      </c>
      <c r="P2949" s="89">
        <v>58.882994268824824</v>
      </c>
    </row>
    <row r="2950" spans="1:16">
      <c r="A2950" s="75" t="s">
        <v>3966</v>
      </c>
      <c r="B2950" s="85">
        <v>2946</v>
      </c>
      <c r="C2950" s="85">
        <v>2162</v>
      </c>
      <c r="D2950" s="85">
        <v>2946</v>
      </c>
      <c r="E2950" s="86" t="s">
        <v>3962</v>
      </c>
      <c r="F2950" s="85" t="s">
        <v>318</v>
      </c>
      <c r="G2950" s="86" t="s">
        <v>3963</v>
      </c>
      <c r="H2950" s="85" t="s">
        <v>1</v>
      </c>
      <c r="I2950" s="85">
        <v>1</v>
      </c>
      <c r="J2950" s="88">
        <v>1.4731464871151809</v>
      </c>
      <c r="K2950" s="146">
        <v>3.3528324680633044</v>
      </c>
      <c r="L2950" s="147">
        <v>1.1542366035799541E-8</v>
      </c>
      <c r="M2950" s="147">
        <v>0.15915231479558889</v>
      </c>
      <c r="N2950" s="87">
        <v>21.081587115211089</v>
      </c>
      <c r="O2950" s="88">
        <v>1.3365259731956101</v>
      </c>
      <c r="P2950" s="89">
        <v>63.397787172829162</v>
      </c>
    </row>
    <row r="2951" spans="1:16">
      <c r="A2951" s="75" t="s">
        <v>14168</v>
      </c>
      <c r="B2951" s="85">
        <v>2947</v>
      </c>
      <c r="C2951" s="85">
        <v>9307</v>
      </c>
      <c r="D2951" s="85">
        <v>2947</v>
      </c>
      <c r="E2951" s="86" t="s">
        <v>14169</v>
      </c>
      <c r="F2951" s="85" t="s">
        <v>283</v>
      </c>
      <c r="G2951" s="86" t="s">
        <v>3963</v>
      </c>
      <c r="H2951" s="85" t="s">
        <v>1</v>
      </c>
      <c r="I2951" s="85">
        <v>1</v>
      </c>
      <c r="J2951" s="88">
        <v>2.0909974938457481</v>
      </c>
      <c r="K2951" s="146">
        <v>4.1809958591123317</v>
      </c>
      <c r="L2951" s="147">
        <v>1.4381560690617901E-8</v>
      </c>
      <c r="M2951" s="147">
        <v>0.1231522754845872</v>
      </c>
      <c r="N2951" s="87">
        <v>21.94350858730153</v>
      </c>
      <c r="O2951" s="88">
        <v>1.865672179114414</v>
      </c>
      <c r="P2951" s="89">
        <v>85.021598605888315</v>
      </c>
    </row>
    <row r="2952" spans="1:16">
      <c r="A2952" s="75" t="s">
        <v>14170</v>
      </c>
      <c r="B2952" s="85">
        <v>2948</v>
      </c>
      <c r="C2952" s="85">
        <v>9308</v>
      </c>
      <c r="D2952" s="85">
        <v>2948</v>
      </c>
      <c r="E2952" s="86" t="s">
        <v>14169</v>
      </c>
      <c r="F2952" s="85" t="s">
        <v>38</v>
      </c>
      <c r="G2952" s="86" t="s">
        <v>3963</v>
      </c>
      <c r="H2952" s="85" t="s">
        <v>1</v>
      </c>
      <c r="I2952" s="85">
        <v>1</v>
      </c>
      <c r="J2952" s="88">
        <v>1.6530237443871609</v>
      </c>
      <c r="K2952" s="146">
        <v>3.6355699880956922</v>
      </c>
      <c r="L2952" s="147">
        <v>1.255171455552107E-8</v>
      </c>
      <c r="M2952" s="147">
        <v>0.15159555983092141</v>
      </c>
      <c r="N2952" s="87">
        <v>21.640756338723651</v>
      </c>
      <c r="O2952" s="88">
        <v>1.5088372240930981</v>
      </c>
      <c r="P2952" s="89">
        <v>69.722018975520129</v>
      </c>
    </row>
    <row r="2953" spans="1:16">
      <c r="A2953" s="75" t="s">
        <v>14171</v>
      </c>
      <c r="B2953" s="85">
        <v>2949</v>
      </c>
      <c r="C2953" s="85">
        <v>9309</v>
      </c>
      <c r="D2953" s="85">
        <v>2949</v>
      </c>
      <c r="E2953" s="86" t="s">
        <v>14169</v>
      </c>
      <c r="F2953" s="85" t="s">
        <v>11</v>
      </c>
      <c r="G2953" s="86" t="s">
        <v>3963</v>
      </c>
      <c r="H2953" s="85" t="s">
        <v>1</v>
      </c>
      <c r="I2953" s="85">
        <v>1</v>
      </c>
      <c r="J2953" s="88">
        <v>1.5209049182490739</v>
      </c>
      <c r="K2953" s="146">
        <v>6.2243410206862189</v>
      </c>
      <c r="L2953" s="147">
        <v>1.7931444084355131E-8</v>
      </c>
      <c r="M2953" s="147">
        <v>0.17279450236626501</v>
      </c>
      <c r="N2953" s="87">
        <v>23.40510697816563</v>
      </c>
      <c r="O2953" s="88">
        <v>1.3779288682571911</v>
      </c>
      <c r="P2953" s="89">
        <v>58.873000219253257</v>
      </c>
    </row>
    <row r="2954" spans="1:16">
      <c r="A2954" s="75" t="s">
        <v>14172</v>
      </c>
      <c r="B2954" s="85">
        <v>2950</v>
      </c>
      <c r="C2954" s="85">
        <v>9310</v>
      </c>
      <c r="D2954" s="85">
        <v>2950</v>
      </c>
      <c r="E2954" s="86" t="s">
        <v>14169</v>
      </c>
      <c r="F2954" s="85" t="s">
        <v>318</v>
      </c>
      <c r="G2954" s="86" t="s">
        <v>3963</v>
      </c>
      <c r="H2954" s="85" t="s">
        <v>1</v>
      </c>
      <c r="I2954" s="85">
        <v>1</v>
      </c>
      <c r="J2954" s="88">
        <v>1.523636958500767</v>
      </c>
      <c r="K2954" s="146">
        <v>3.4270891250881115</v>
      </c>
      <c r="L2954" s="147">
        <v>1.184497798371255E-8</v>
      </c>
      <c r="M2954" s="147">
        <v>0.16573042132481139</v>
      </c>
      <c r="N2954" s="87">
        <v>21.79752870402195</v>
      </c>
      <c r="O2954" s="88">
        <v>1.3824783371154381</v>
      </c>
      <c r="P2954" s="89">
        <v>63.423627324337524</v>
      </c>
    </row>
    <row r="2955" spans="1:16">
      <c r="A2955" s="75" t="s">
        <v>3967</v>
      </c>
      <c r="B2955" s="85">
        <v>2951</v>
      </c>
      <c r="C2955" s="85">
        <v>2163</v>
      </c>
      <c r="D2955" s="85">
        <v>2951</v>
      </c>
      <c r="E2955" s="86" t="s">
        <v>3968</v>
      </c>
      <c r="F2955" s="85" t="s">
        <v>38</v>
      </c>
      <c r="G2955" s="86" t="s">
        <v>3969</v>
      </c>
      <c r="H2955" s="85" t="s">
        <v>1</v>
      </c>
      <c r="I2955" s="85">
        <v>1</v>
      </c>
      <c r="J2955" s="88">
        <v>15.40929640885623</v>
      </c>
      <c r="K2955" s="146">
        <v>27.003802994048971</v>
      </c>
      <c r="L2955" s="147">
        <v>8.7710768501019713E-8</v>
      </c>
      <c r="M2955" s="147">
        <v>1.8462292280921591</v>
      </c>
      <c r="N2955" s="87">
        <v>226.7458277717669</v>
      </c>
      <c r="O2955" s="88">
        <v>13.190796095109659</v>
      </c>
      <c r="P2955" s="89">
        <v>58.174371827414511</v>
      </c>
    </row>
    <row r="2956" spans="1:16">
      <c r="A2956" s="75" t="s">
        <v>3970</v>
      </c>
      <c r="B2956" s="85">
        <v>2952</v>
      </c>
      <c r="C2956" s="85">
        <v>2164</v>
      </c>
      <c r="D2956" s="85">
        <v>2952</v>
      </c>
      <c r="E2956" s="86" t="s">
        <v>3968</v>
      </c>
      <c r="F2956" s="85" t="s">
        <v>11</v>
      </c>
      <c r="G2956" s="86" t="s">
        <v>3969</v>
      </c>
      <c r="H2956" s="85" t="s">
        <v>1</v>
      </c>
      <c r="I2956" s="85">
        <v>1</v>
      </c>
      <c r="J2956" s="88">
        <v>12.370427852395281</v>
      </c>
      <c r="K2956" s="146">
        <v>22.048484437978594</v>
      </c>
      <c r="L2956" s="147">
        <v>7.4626471900429716E-8</v>
      </c>
      <c r="M2956" s="147">
        <v>1.565163935380069</v>
      </c>
      <c r="N2956" s="87">
        <v>219.55104389398829</v>
      </c>
      <c r="O2956" s="88">
        <v>10.62166787502543</v>
      </c>
      <c r="P2956" s="89">
        <v>48.37903608490322</v>
      </c>
    </row>
    <row r="2957" spans="1:16">
      <c r="A2957" s="75" t="s">
        <v>14173</v>
      </c>
      <c r="B2957" s="85">
        <v>2953</v>
      </c>
      <c r="C2957" s="85">
        <v>9311</v>
      </c>
      <c r="D2957" s="85">
        <v>2953</v>
      </c>
      <c r="E2957" s="86" t="s">
        <v>14174</v>
      </c>
      <c r="F2957" s="85" t="s">
        <v>55</v>
      </c>
      <c r="G2957" s="86" t="s">
        <v>3969</v>
      </c>
      <c r="H2957" s="85" t="s">
        <v>1</v>
      </c>
      <c r="I2957" s="85">
        <v>1</v>
      </c>
      <c r="J2957" s="88">
        <v>14.882963225165071</v>
      </c>
      <c r="K2957" s="146">
        <v>26.116992044309054</v>
      </c>
      <c r="L2957" s="147">
        <v>8.5499626658663763E-8</v>
      </c>
      <c r="M2957" s="147">
        <v>1.8007144603097811</v>
      </c>
      <c r="N2957" s="87">
        <v>226.42788559950139</v>
      </c>
      <c r="O2957" s="88">
        <v>12.750315288674949</v>
      </c>
      <c r="P2957" s="89">
        <v>56.310711266488219</v>
      </c>
    </row>
    <row r="2958" spans="1:16">
      <c r="A2958" s="75" t="s">
        <v>3971</v>
      </c>
      <c r="B2958" s="85">
        <v>2954</v>
      </c>
      <c r="C2958" s="85">
        <v>2165</v>
      </c>
      <c r="D2958" s="85">
        <v>2954</v>
      </c>
      <c r="E2958" s="86" t="s">
        <v>3972</v>
      </c>
      <c r="F2958" s="85" t="s">
        <v>38</v>
      </c>
      <c r="G2958" s="86" t="s">
        <v>3973</v>
      </c>
      <c r="H2958" s="85" t="s">
        <v>1</v>
      </c>
      <c r="I2958" s="85">
        <v>1</v>
      </c>
      <c r="J2958" s="88">
        <v>17.65040005429989</v>
      </c>
      <c r="K2958" s="146">
        <v>37.798701220334777</v>
      </c>
      <c r="L2958" s="147">
        <v>1.123912470662742E-7</v>
      </c>
      <c r="M2958" s="147">
        <v>1.7547634103281979</v>
      </c>
      <c r="N2958" s="87">
        <v>270.01845826100703</v>
      </c>
      <c r="O2958" s="88">
        <v>14.15041561713517</v>
      </c>
      <c r="P2958" s="89">
        <v>52.405364093505796</v>
      </c>
    </row>
    <row r="2959" spans="1:16">
      <c r="A2959" s="75" t="s">
        <v>3974</v>
      </c>
      <c r="B2959" s="85">
        <v>2955</v>
      </c>
      <c r="C2959" s="85">
        <v>2166</v>
      </c>
      <c r="D2959" s="85">
        <v>2955</v>
      </c>
      <c r="E2959" s="86" t="s">
        <v>3972</v>
      </c>
      <c r="F2959" s="85" t="s">
        <v>11</v>
      </c>
      <c r="G2959" s="86" t="s">
        <v>3973</v>
      </c>
      <c r="H2959" s="85" t="s">
        <v>1</v>
      </c>
      <c r="I2959" s="85">
        <v>1</v>
      </c>
      <c r="J2959" s="88">
        <v>14.383053195796659</v>
      </c>
      <c r="K2959" s="146">
        <v>32.906261358315021</v>
      </c>
      <c r="L2959" s="147">
        <v>9.8265155783049713E-8</v>
      </c>
      <c r="M2959" s="147">
        <v>1.770822921187803</v>
      </c>
      <c r="N2959" s="87">
        <v>267.1512595737201</v>
      </c>
      <c r="O2959" s="88">
        <v>11.80338917903793</v>
      </c>
      <c r="P2959" s="89">
        <v>44.182420093665321</v>
      </c>
    </row>
    <row r="2960" spans="1:16">
      <c r="A2960" s="75" t="s">
        <v>14175</v>
      </c>
      <c r="B2960" s="85">
        <v>2956</v>
      </c>
      <c r="C2960" s="85">
        <v>9312</v>
      </c>
      <c r="D2960" s="85">
        <v>2956</v>
      </c>
      <c r="E2960" s="86" t="s">
        <v>14176</v>
      </c>
      <c r="F2960" s="85" t="s">
        <v>55</v>
      </c>
      <c r="G2960" s="86" t="s">
        <v>3973</v>
      </c>
      <c r="H2960" s="85" t="s">
        <v>1</v>
      </c>
      <c r="I2960" s="85">
        <v>1</v>
      </c>
      <c r="J2960" s="88">
        <v>17.078944669610959</v>
      </c>
      <c r="K2960" s="146">
        <v>36.924308189697499</v>
      </c>
      <c r="L2960" s="147">
        <v>1.099743610957096E-7</v>
      </c>
      <c r="M2960" s="147">
        <v>1.7679278474784099</v>
      </c>
      <c r="N2960" s="87">
        <v>270.55517128818531</v>
      </c>
      <c r="O2960" s="88">
        <v>13.75379771216291</v>
      </c>
      <c r="P2960" s="89">
        <v>50.835464155711435</v>
      </c>
    </row>
    <row r="2961" spans="1:16">
      <c r="A2961" s="75" t="s">
        <v>8280</v>
      </c>
      <c r="B2961" s="85">
        <v>2957</v>
      </c>
      <c r="C2961" s="85">
        <v>5527</v>
      </c>
      <c r="D2961" s="85">
        <v>2957</v>
      </c>
      <c r="E2961" s="86" t="s">
        <v>8281</v>
      </c>
      <c r="F2961" s="85" t="s">
        <v>55</v>
      </c>
      <c r="G2961" s="86" t="s">
        <v>8282</v>
      </c>
      <c r="H2961" s="85" t="s">
        <v>1</v>
      </c>
      <c r="I2961" s="85">
        <v>1</v>
      </c>
      <c r="J2961" s="88">
        <v>20.11458193236216</v>
      </c>
      <c r="K2961" s="146">
        <v>33.929491342732831</v>
      </c>
      <c r="L2961" s="147">
        <v>1.022798125975889E-7</v>
      </c>
      <c r="M2961" s="147">
        <v>6.290005721739063</v>
      </c>
      <c r="N2961" s="87">
        <v>310.87323900007908</v>
      </c>
      <c r="O2961" s="88">
        <v>17.720988106565471</v>
      </c>
      <c r="P2961" s="89">
        <v>57.003903467422496</v>
      </c>
    </row>
    <row r="2962" spans="1:16">
      <c r="A2962" s="75" t="s">
        <v>14177</v>
      </c>
      <c r="B2962" s="85">
        <v>2958</v>
      </c>
      <c r="C2962" s="85">
        <v>9313</v>
      </c>
      <c r="D2962" s="85">
        <v>2958</v>
      </c>
      <c r="E2962" s="86" t="s">
        <v>14178</v>
      </c>
      <c r="F2962" s="85" t="s">
        <v>55</v>
      </c>
      <c r="G2962" s="86" t="s">
        <v>8282</v>
      </c>
      <c r="H2962" s="85" t="s">
        <v>1</v>
      </c>
      <c r="I2962" s="85">
        <v>1</v>
      </c>
      <c r="J2962" s="88">
        <v>20.128705375265749</v>
      </c>
      <c r="K2962" s="146">
        <v>33.947157963535759</v>
      </c>
      <c r="L2962" s="147">
        <v>1.0235256996280059E-7</v>
      </c>
      <c r="M2962" s="147">
        <v>6.2918245472268932</v>
      </c>
      <c r="N2962" s="87">
        <v>311.07964109042979</v>
      </c>
      <c r="O2962" s="88">
        <v>17.733799598448989</v>
      </c>
      <c r="P2962" s="89">
        <v>57.007265201562433</v>
      </c>
    </row>
    <row r="2963" spans="1:16">
      <c r="A2963" s="75" t="s">
        <v>3975</v>
      </c>
      <c r="B2963" s="85">
        <v>2959</v>
      </c>
      <c r="C2963" s="85">
        <v>2167</v>
      </c>
      <c r="D2963" s="85">
        <v>2959</v>
      </c>
      <c r="E2963" s="86" t="s">
        <v>3976</v>
      </c>
      <c r="F2963" s="85" t="s">
        <v>55</v>
      </c>
      <c r="G2963" s="86" t="s">
        <v>3977</v>
      </c>
      <c r="H2963" s="85" t="s">
        <v>1</v>
      </c>
      <c r="I2963" s="85">
        <v>1</v>
      </c>
      <c r="J2963" s="88">
        <v>12.28238677139491</v>
      </c>
      <c r="K2963" s="146">
        <v>21.025073742771234</v>
      </c>
      <c r="L2963" s="147">
        <v>6.3848175078148123E-8</v>
      </c>
      <c r="M2963" s="147">
        <v>1.1690479611810289</v>
      </c>
      <c r="N2963" s="87">
        <v>189.67314725416449</v>
      </c>
      <c r="O2963" s="88">
        <v>10.839793442696861</v>
      </c>
      <c r="P2963" s="89">
        <v>57.149858056456438</v>
      </c>
    </row>
    <row r="2964" spans="1:16">
      <c r="A2964" s="75" t="s">
        <v>14179</v>
      </c>
      <c r="B2964" s="85">
        <v>2960</v>
      </c>
      <c r="C2964" s="85">
        <v>9314</v>
      </c>
      <c r="D2964" s="85">
        <v>2960</v>
      </c>
      <c r="E2964" s="86" t="s">
        <v>14180</v>
      </c>
      <c r="F2964" s="85" t="s">
        <v>55</v>
      </c>
      <c r="G2964" s="86" t="s">
        <v>3977</v>
      </c>
      <c r="H2964" s="85" t="s">
        <v>1</v>
      </c>
      <c r="I2964" s="85">
        <v>1</v>
      </c>
      <c r="J2964" s="88">
        <v>12.336806872214281</v>
      </c>
      <c r="K2964" s="146">
        <v>21.101340885913288</v>
      </c>
      <c r="L2964" s="147">
        <v>6.4155403432518039E-8</v>
      </c>
      <c r="M2964" s="147">
        <v>1.1760256305971699</v>
      </c>
      <c r="N2964" s="87">
        <v>190.45721624170969</v>
      </c>
      <c r="O2964" s="88">
        <v>10.889204565474159</v>
      </c>
      <c r="P2964" s="89">
        <v>57.174019343297786</v>
      </c>
    </row>
    <row r="2965" spans="1:16">
      <c r="A2965" s="75" t="s">
        <v>3978</v>
      </c>
      <c r="B2965" s="85">
        <v>2961</v>
      </c>
      <c r="C2965" s="85">
        <v>2168</v>
      </c>
      <c r="D2965" s="85">
        <v>2961</v>
      </c>
      <c r="E2965" s="86" t="s">
        <v>3979</v>
      </c>
      <c r="F2965" s="85" t="s">
        <v>38</v>
      </c>
      <c r="G2965" s="86" t="s">
        <v>3980</v>
      </c>
      <c r="H2965" s="85" t="s">
        <v>1</v>
      </c>
      <c r="I2965" s="85">
        <v>1</v>
      </c>
      <c r="J2965" s="88">
        <v>3.568015800663574</v>
      </c>
      <c r="K2965" s="146">
        <v>4.2608542862531458</v>
      </c>
      <c r="L2965" s="147">
        <v>1.5958045853019909E-8</v>
      </c>
      <c r="M2965" s="147">
        <v>0.21433330446271009</v>
      </c>
      <c r="N2965" s="87">
        <v>41.179914504820879</v>
      </c>
      <c r="O2965" s="88">
        <v>2.3114174117862549</v>
      </c>
      <c r="P2965" s="89">
        <v>56.12972828089918</v>
      </c>
    </row>
    <row r="2966" spans="1:16">
      <c r="A2966" s="75" t="s">
        <v>3981</v>
      </c>
      <c r="B2966" s="85">
        <v>2962</v>
      </c>
      <c r="C2966" s="85">
        <v>2169</v>
      </c>
      <c r="D2966" s="85">
        <v>2962</v>
      </c>
      <c r="E2966" s="86" t="s">
        <v>3979</v>
      </c>
      <c r="F2966" s="85" t="s">
        <v>11</v>
      </c>
      <c r="G2966" s="86" t="s">
        <v>3980</v>
      </c>
      <c r="H2966" s="85" t="s">
        <v>1</v>
      </c>
      <c r="I2966" s="85">
        <v>1</v>
      </c>
      <c r="J2966" s="88">
        <v>3.565577728590414</v>
      </c>
      <c r="K2966" s="146">
        <v>4.2570348342767081</v>
      </c>
      <c r="L2966" s="147">
        <v>1.5946254192483149E-8</v>
      </c>
      <c r="M2966" s="147">
        <v>0.214173377428409</v>
      </c>
      <c r="N2966" s="87">
        <v>41.158408978981342</v>
      </c>
      <c r="O2966" s="88">
        <v>2.3098310680425982</v>
      </c>
      <c r="P2966" s="89">
        <v>56.120514017492177</v>
      </c>
    </row>
    <row r="2967" spans="1:16">
      <c r="A2967" s="75" t="s">
        <v>14181</v>
      </c>
      <c r="B2967" s="85">
        <v>2963</v>
      </c>
      <c r="C2967" s="85">
        <v>9315</v>
      </c>
      <c r="D2967" s="85">
        <v>2963</v>
      </c>
      <c r="E2967" s="86" t="s">
        <v>14182</v>
      </c>
      <c r="F2967" s="85" t="s">
        <v>38</v>
      </c>
      <c r="G2967" s="86" t="s">
        <v>3980</v>
      </c>
      <c r="H2967" s="85" t="s">
        <v>1</v>
      </c>
      <c r="I2967" s="85">
        <v>1</v>
      </c>
      <c r="J2967" s="88">
        <v>3.5821668207647699</v>
      </c>
      <c r="K2967" s="146">
        <v>4.2786016361379398</v>
      </c>
      <c r="L2967" s="147">
        <v>1.6031048826995591E-8</v>
      </c>
      <c r="M2967" s="147">
        <v>0.21615361464297189</v>
      </c>
      <c r="N2967" s="87">
        <v>41.385940155487873</v>
      </c>
      <c r="O2967" s="88">
        <v>2.3242642000978448</v>
      </c>
      <c r="P2967" s="89">
        <v>56.160720074632444</v>
      </c>
    </row>
    <row r="2968" spans="1:16">
      <c r="A2968" s="75" t="s">
        <v>14183</v>
      </c>
      <c r="B2968" s="85">
        <v>2964</v>
      </c>
      <c r="C2968" s="85">
        <v>9316</v>
      </c>
      <c r="D2968" s="85">
        <v>2964</v>
      </c>
      <c r="E2968" s="86" t="s">
        <v>14182</v>
      </c>
      <c r="F2968" s="85" t="s">
        <v>11</v>
      </c>
      <c r="G2968" s="86" t="s">
        <v>3980</v>
      </c>
      <c r="H2968" s="85" t="s">
        <v>1</v>
      </c>
      <c r="I2968" s="85">
        <v>1</v>
      </c>
      <c r="J2968" s="88">
        <v>3.5738204379893879</v>
      </c>
      <c r="K2968" s="146">
        <v>4.2661439945839357</v>
      </c>
      <c r="L2968" s="147">
        <v>1.5986455506426141E-8</v>
      </c>
      <c r="M2968" s="147">
        <v>0.21533201336554109</v>
      </c>
      <c r="N2968" s="87">
        <v>41.285843037691031</v>
      </c>
      <c r="O2968" s="88">
        <v>2.3172244639197008</v>
      </c>
      <c r="P2968" s="89">
        <v>56.126369075332683</v>
      </c>
    </row>
    <row r="2969" spans="1:16">
      <c r="A2969" s="75" t="s">
        <v>607</v>
      </c>
      <c r="B2969" s="85">
        <v>2965</v>
      </c>
      <c r="C2969" s="85">
        <v>236</v>
      </c>
      <c r="D2969" s="85">
        <v>2965</v>
      </c>
      <c r="E2969" s="86" t="s">
        <v>605</v>
      </c>
      <c r="F2969" s="85" t="s">
        <v>38</v>
      </c>
      <c r="G2969" s="86" t="s">
        <v>608</v>
      </c>
      <c r="H2969" s="85" t="s">
        <v>1</v>
      </c>
      <c r="I2969" s="85">
        <v>1</v>
      </c>
      <c r="J2969" s="88">
        <v>1.583819461989068</v>
      </c>
      <c r="K2969" s="146">
        <v>1.9215311330973475</v>
      </c>
      <c r="L2969" s="147">
        <v>6.7609297346021149E-9</v>
      </c>
      <c r="M2969" s="147">
        <v>0.3045005762482314</v>
      </c>
      <c r="N2969" s="87">
        <v>39.808865132969231</v>
      </c>
      <c r="O2969" s="88">
        <v>1.343507326942903</v>
      </c>
      <c r="P2969" s="89">
        <v>33.748948191698787</v>
      </c>
    </row>
    <row r="2970" spans="1:16">
      <c r="A2970" s="75" t="s">
        <v>611</v>
      </c>
      <c r="B2970" s="85">
        <v>2966</v>
      </c>
      <c r="C2970" s="85">
        <v>239</v>
      </c>
      <c r="D2970" s="85">
        <v>2966</v>
      </c>
      <c r="E2970" s="86" t="s">
        <v>605</v>
      </c>
      <c r="F2970" s="85" t="s">
        <v>11</v>
      </c>
      <c r="G2970" s="86" t="s">
        <v>608</v>
      </c>
      <c r="H2970" s="85" t="s">
        <v>1</v>
      </c>
      <c r="I2970" s="85">
        <v>1</v>
      </c>
      <c r="J2970" s="88">
        <v>1.1459049681586539</v>
      </c>
      <c r="K2970" s="146">
        <v>1.2816748775815265</v>
      </c>
      <c r="L2970" s="147">
        <v>4.902035691156146E-9</v>
      </c>
      <c r="M2970" s="147">
        <v>0.29327228731738419</v>
      </c>
      <c r="N2970" s="87">
        <v>37.69539890809839</v>
      </c>
      <c r="O2970" s="88">
        <v>0.96126737013280639</v>
      </c>
      <c r="P2970" s="89">
        <v>25.500920483064313</v>
      </c>
    </row>
    <row r="2971" spans="1:16">
      <c r="A2971" s="75" t="s">
        <v>14184</v>
      </c>
      <c r="B2971" s="85">
        <v>2967</v>
      </c>
      <c r="C2971" s="85">
        <v>9317</v>
      </c>
      <c r="D2971" s="85">
        <v>2967</v>
      </c>
      <c r="E2971" s="86" t="s">
        <v>14185</v>
      </c>
      <c r="F2971" s="85" t="s">
        <v>55</v>
      </c>
      <c r="G2971" s="86" t="s">
        <v>608</v>
      </c>
      <c r="H2971" s="85" t="s">
        <v>1</v>
      </c>
      <c r="I2971" s="85">
        <v>1</v>
      </c>
      <c r="J2971" s="88">
        <v>1.3712587759461221</v>
      </c>
      <c r="K2971" s="146">
        <v>1.6079586388193607</v>
      </c>
      <c r="L2971" s="147">
        <v>5.8665415527962609E-9</v>
      </c>
      <c r="M2971" s="147">
        <v>0.30018380821992963</v>
      </c>
      <c r="N2971" s="87">
        <v>38.88818879304732</v>
      </c>
      <c r="O2971" s="88">
        <v>1.1583219468855821</v>
      </c>
      <c r="P2971" s="89">
        <v>29.785957711989774</v>
      </c>
    </row>
    <row r="2972" spans="1:16">
      <c r="A2972" s="75" t="s">
        <v>3985</v>
      </c>
      <c r="B2972" s="85">
        <v>2968</v>
      </c>
      <c r="C2972" s="85">
        <v>2171</v>
      </c>
      <c r="D2972" s="85">
        <v>2968</v>
      </c>
      <c r="E2972" s="86" t="s">
        <v>3986</v>
      </c>
      <c r="F2972" s="85" t="s">
        <v>38</v>
      </c>
      <c r="G2972" s="86" t="s">
        <v>3987</v>
      </c>
      <c r="H2972" s="85" t="s">
        <v>1</v>
      </c>
      <c r="I2972" s="85">
        <v>1</v>
      </c>
      <c r="J2972" s="88">
        <v>2.9072231380553761</v>
      </c>
      <c r="K2972" s="146">
        <v>2.9845193809816668</v>
      </c>
      <c r="L2972" s="147">
        <v>1.1669146472819971E-8</v>
      </c>
      <c r="M2972" s="147">
        <v>0.67719478019345447</v>
      </c>
      <c r="N2972" s="87">
        <v>82.767207899925722</v>
      </c>
      <c r="O2972" s="88">
        <v>2.4809118050193208</v>
      </c>
      <c r="P2972" s="89">
        <v>29.974574085173984</v>
      </c>
    </row>
    <row r="2973" spans="1:16">
      <c r="A2973" s="75" t="s">
        <v>3988</v>
      </c>
      <c r="B2973" s="85">
        <v>2969</v>
      </c>
      <c r="C2973" s="85">
        <v>2172</v>
      </c>
      <c r="D2973" s="85">
        <v>2969</v>
      </c>
      <c r="E2973" s="86" t="s">
        <v>3986</v>
      </c>
      <c r="F2973" s="85" t="s">
        <v>11</v>
      </c>
      <c r="G2973" s="86" t="s">
        <v>3987</v>
      </c>
      <c r="H2973" s="85" t="s">
        <v>1</v>
      </c>
      <c r="I2973" s="85">
        <v>1</v>
      </c>
      <c r="J2973" s="88">
        <v>2.8332314079669678</v>
      </c>
      <c r="K2973" s="146">
        <v>2.8763669323523429</v>
      </c>
      <c r="L2973" s="147">
        <v>1.136447397779772E-8</v>
      </c>
      <c r="M2973" s="147">
        <v>0.67564365035868668</v>
      </c>
      <c r="N2973" s="87">
        <v>82.543959543119954</v>
      </c>
      <c r="O2973" s="88">
        <v>2.4149580220909961</v>
      </c>
      <c r="P2973" s="89">
        <v>29.256629261035773</v>
      </c>
    </row>
    <row r="2974" spans="1:16">
      <c r="A2974" s="75" t="s">
        <v>14186</v>
      </c>
      <c r="B2974" s="85">
        <v>2970</v>
      </c>
      <c r="C2974" s="85">
        <v>9318</v>
      </c>
      <c r="D2974" s="85">
        <v>2970</v>
      </c>
      <c r="E2974" s="86" t="s">
        <v>14187</v>
      </c>
      <c r="F2974" s="85" t="s">
        <v>55</v>
      </c>
      <c r="G2974" s="86" t="s">
        <v>3987</v>
      </c>
      <c r="H2974" s="85" t="s">
        <v>1</v>
      </c>
      <c r="I2974" s="85">
        <v>1</v>
      </c>
      <c r="J2974" s="88">
        <v>2.9847137952672802</v>
      </c>
      <c r="K2974" s="146">
        <v>3.0807284078354678</v>
      </c>
      <c r="L2974" s="147">
        <v>1.2090624476689991E-8</v>
      </c>
      <c r="M2974" s="147">
        <v>0.68868001631570586</v>
      </c>
      <c r="N2974" s="87">
        <v>84.032115274284294</v>
      </c>
      <c r="O2974" s="88">
        <v>2.5513733982937059</v>
      </c>
      <c r="P2974" s="89">
        <v>30.361884738542138</v>
      </c>
    </row>
    <row r="2975" spans="1:16">
      <c r="A2975" s="75" t="s">
        <v>4000</v>
      </c>
      <c r="B2975" s="85">
        <v>2971</v>
      </c>
      <c r="C2975" s="85">
        <v>2181</v>
      </c>
      <c r="D2975" s="85">
        <v>2971</v>
      </c>
      <c r="E2975" s="86" t="s">
        <v>4001</v>
      </c>
      <c r="F2975" s="85" t="s">
        <v>232</v>
      </c>
      <c r="G2975" s="86" t="s">
        <v>4002</v>
      </c>
      <c r="H2975" s="85" t="s">
        <v>1</v>
      </c>
      <c r="I2975" s="85">
        <v>1</v>
      </c>
      <c r="J2975" s="88">
        <v>0.57291048373763198</v>
      </c>
      <c r="K2975" s="146">
        <v>0.55765564815775426</v>
      </c>
      <c r="L2975" s="147">
        <v>2.4539052148557039E-9</v>
      </c>
      <c r="M2975" s="147">
        <v>0.5202308716785834</v>
      </c>
      <c r="N2975" s="87">
        <v>52.660685705776551</v>
      </c>
      <c r="O2975" s="88">
        <v>0.34988221527153651</v>
      </c>
      <c r="P2975" s="89">
        <v>6.6440877208926388</v>
      </c>
    </row>
    <row r="2976" spans="1:16">
      <c r="A2976" s="75" t="s">
        <v>4003</v>
      </c>
      <c r="B2976" s="85">
        <v>2972</v>
      </c>
      <c r="C2976" s="85">
        <v>2182</v>
      </c>
      <c r="D2976" s="85">
        <v>2972</v>
      </c>
      <c r="E2976" s="86" t="s">
        <v>4001</v>
      </c>
      <c r="F2976" s="85" t="s">
        <v>235</v>
      </c>
      <c r="G2976" s="86" t="s">
        <v>4002</v>
      </c>
      <c r="H2976" s="85" t="s">
        <v>1</v>
      </c>
      <c r="I2976" s="85">
        <v>1</v>
      </c>
      <c r="J2976" s="88">
        <v>0.79723916438036191</v>
      </c>
      <c r="K2976" s="146">
        <v>0.78272483946888005</v>
      </c>
      <c r="L2976" s="147">
        <v>3.455447026785411E-9</v>
      </c>
      <c r="M2976" s="147">
        <v>0.53258868738271303</v>
      </c>
      <c r="N2976" s="87">
        <v>54.531442746261021</v>
      </c>
      <c r="O2976" s="88">
        <v>0.47278956218100471</v>
      </c>
      <c r="P2976" s="89">
        <v>8.670035824669645</v>
      </c>
    </row>
    <row r="2977" spans="1:16">
      <c r="A2977" s="75" t="s">
        <v>4004</v>
      </c>
      <c r="B2977" s="85">
        <v>2973</v>
      </c>
      <c r="C2977" s="85">
        <v>2183</v>
      </c>
      <c r="D2977" s="85">
        <v>2973</v>
      </c>
      <c r="E2977" s="86" t="s">
        <v>4001</v>
      </c>
      <c r="F2977" s="85" t="s">
        <v>31</v>
      </c>
      <c r="G2977" s="86" t="s">
        <v>4002</v>
      </c>
      <c r="H2977" s="85" t="s">
        <v>1</v>
      </c>
      <c r="I2977" s="85">
        <v>1</v>
      </c>
      <c r="J2977" s="88">
        <v>0.82912827925801813</v>
      </c>
      <c r="K2977" s="146">
        <v>0.80893496173182899</v>
      </c>
      <c r="L2977" s="147">
        <v>3.5606576646201101E-9</v>
      </c>
      <c r="M2977" s="147">
        <v>0.53768837240342204</v>
      </c>
      <c r="N2977" s="87">
        <v>55.342698546210087</v>
      </c>
      <c r="O2977" s="88">
        <v>0.48061231674056071</v>
      </c>
      <c r="P2977" s="89">
        <v>8.6842949362011819</v>
      </c>
    </row>
    <row r="2978" spans="1:16">
      <c r="A2978" s="75" t="s">
        <v>4005</v>
      </c>
      <c r="B2978" s="85">
        <v>2974</v>
      </c>
      <c r="C2978" s="85">
        <v>2184</v>
      </c>
      <c r="D2978" s="85">
        <v>2974</v>
      </c>
      <c r="E2978" s="86" t="s">
        <v>4001</v>
      </c>
      <c r="F2978" s="85" t="s">
        <v>238</v>
      </c>
      <c r="G2978" s="86" t="s">
        <v>4002</v>
      </c>
      <c r="H2978" s="85" t="s">
        <v>1</v>
      </c>
      <c r="I2978" s="85">
        <v>1</v>
      </c>
      <c r="J2978" s="88">
        <v>0.84266306439113303</v>
      </c>
      <c r="K2978" s="146">
        <v>0.83146736057373483</v>
      </c>
      <c r="L2978" s="147">
        <v>3.6462076775455512E-9</v>
      </c>
      <c r="M2978" s="147">
        <v>0.54048053807552554</v>
      </c>
      <c r="N2978" s="87">
        <v>55.351255476984051</v>
      </c>
      <c r="O2978" s="88">
        <v>0.51319049442100628</v>
      </c>
      <c r="P2978" s="89">
        <v>9.2715240151038518</v>
      </c>
    </row>
    <row r="2979" spans="1:16">
      <c r="A2979" s="75" t="s">
        <v>4006</v>
      </c>
      <c r="B2979" s="85">
        <v>2975</v>
      </c>
      <c r="C2979" s="85">
        <v>2185</v>
      </c>
      <c r="D2979" s="85">
        <v>2975</v>
      </c>
      <c r="E2979" s="86" t="s">
        <v>4001</v>
      </c>
      <c r="F2979" s="85" t="s">
        <v>240</v>
      </c>
      <c r="G2979" s="86" t="s">
        <v>4002</v>
      </c>
      <c r="H2979" s="85" t="s">
        <v>1</v>
      </c>
      <c r="I2979" s="85">
        <v>1</v>
      </c>
      <c r="J2979" s="88">
        <v>0.77477537838502031</v>
      </c>
      <c r="K2979" s="146">
        <v>0.78357188365386299</v>
      </c>
      <c r="L2979" s="147">
        <v>3.4170549879664431E-9</v>
      </c>
      <c r="M2979" s="147">
        <v>0.53239461115303732</v>
      </c>
      <c r="N2979" s="87">
        <v>54.463584188080297</v>
      </c>
      <c r="O2979" s="88">
        <v>0.45017475972871179</v>
      </c>
      <c r="P2979" s="89">
        <v>8.2656102502199165</v>
      </c>
    </row>
    <row r="2980" spans="1:16">
      <c r="A2980" s="75" t="s">
        <v>4007</v>
      </c>
      <c r="B2980" s="85">
        <v>2976</v>
      </c>
      <c r="C2980" s="85">
        <v>2186</v>
      </c>
      <c r="D2980" s="85">
        <v>2976</v>
      </c>
      <c r="E2980" s="86" t="s">
        <v>4001</v>
      </c>
      <c r="F2980" s="85" t="s">
        <v>38</v>
      </c>
      <c r="G2980" s="86" t="s">
        <v>4002</v>
      </c>
      <c r="H2980" s="85" t="s">
        <v>1</v>
      </c>
      <c r="I2980" s="85">
        <v>1</v>
      </c>
      <c r="J2980" s="88">
        <v>0.78258542981618517</v>
      </c>
      <c r="K2980" s="146">
        <v>0.83544263216784154</v>
      </c>
      <c r="L2980" s="147">
        <v>3.5117498318748568E-9</v>
      </c>
      <c r="M2980" s="147">
        <v>0.53800993238974648</v>
      </c>
      <c r="N2980" s="87">
        <v>55.186968847657411</v>
      </c>
      <c r="O2980" s="88">
        <v>0.49032904665210159</v>
      </c>
      <c r="P2980" s="89">
        <v>8.8848700497692796</v>
      </c>
    </row>
    <row r="2981" spans="1:16">
      <c r="A2981" s="75" t="s">
        <v>4008</v>
      </c>
      <c r="B2981" s="85">
        <v>2977</v>
      </c>
      <c r="C2981" s="85">
        <v>2187</v>
      </c>
      <c r="D2981" s="85">
        <v>2977</v>
      </c>
      <c r="E2981" s="86" t="s">
        <v>4001</v>
      </c>
      <c r="F2981" s="85" t="s">
        <v>243</v>
      </c>
      <c r="G2981" s="86" t="s">
        <v>4002</v>
      </c>
      <c r="H2981" s="85" t="s">
        <v>1</v>
      </c>
      <c r="I2981" s="85">
        <v>1</v>
      </c>
      <c r="J2981" s="88">
        <v>0.78552843561559482</v>
      </c>
      <c r="K2981" s="146">
        <v>0.81123827618077593</v>
      </c>
      <c r="L2981" s="147">
        <v>3.495018764909104E-9</v>
      </c>
      <c r="M2981" s="147">
        <v>0.53291569361500446</v>
      </c>
      <c r="N2981" s="87">
        <v>54.578579026374889</v>
      </c>
      <c r="O2981" s="88">
        <v>0.46028614679557511</v>
      </c>
      <c r="P2981" s="89">
        <v>8.4334578694902191</v>
      </c>
    </row>
    <row r="2982" spans="1:16">
      <c r="A2982" s="75" t="s">
        <v>4021</v>
      </c>
      <c r="B2982" s="85">
        <v>2978</v>
      </c>
      <c r="C2982" s="85">
        <v>2194</v>
      </c>
      <c r="D2982" s="85">
        <v>2978</v>
      </c>
      <c r="E2982" s="86" t="s">
        <v>4022</v>
      </c>
      <c r="F2982" s="85" t="s">
        <v>232</v>
      </c>
      <c r="G2982" s="86" t="s">
        <v>4002</v>
      </c>
      <c r="H2982" s="85" t="s">
        <v>1</v>
      </c>
      <c r="I2982" s="85">
        <v>1</v>
      </c>
      <c r="J2982" s="88">
        <v>0.84853329344477457</v>
      </c>
      <c r="K2982" s="146">
        <v>0.99699257791736984</v>
      </c>
      <c r="L2982" s="147">
        <v>4.0925910212203452E-9</v>
      </c>
      <c r="M2982" s="147">
        <v>0.54629935436831301</v>
      </c>
      <c r="N2982" s="87">
        <v>56.049576040581279</v>
      </c>
      <c r="O2982" s="88">
        <v>0.55068358241916793</v>
      </c>
      <c r="P2982" s="89">
        <v>9.8249375163954742</v>
      </c>
    </row>
    <row r="2983" spans="1:16">
      <c r="A2983" s="75" t="s">
        <v>4023</v>
      </c>
      <c r="B2983" s="85">
        <v>2979</v>
      </c>
      <c r="C2983" s="85">
        <v>2195</v>
      </c>
      <c r="D2983" s="85">
        <v>2979</v>
      </c>
      <c r="E2983" s="86" t="s">
        <v>4022</v>
      </c>
      <c r="F2983" s="85" t="s">
        <v>235</v>
      </c>
      <c r="G2983" s="86" t="s">
        <v>4002</v>
      </c>
      <c r="H2983" s="85" t="s">
        <v>1</v>
      </c>
      <c r="I2983" s="85">
        <v>1</v>
      </c>
      <c r="J2983" s="88">
        <v>0.84853329344477457</v>
      </c>
      <c r="K2983" s="146">
        <v>0.99699257791736984</v>
      </c>
      <c r="L2983" s="147">
        <v>4.0925910212203452E-9</v>
      </c>
      <c r="M2983" s="147">
        <v>0.54629935436831301</v>
      </c>
      <c r="N2983" s="87">
        <v>56.049576040581279</v>
      </c>
      <c r="O2983" s="88">
        <v>0.55068358241916793</v>
      </c>
      <c r="P2983" s="89">
        <v>9.8249375163954742</v>
      </c>
    </row>
    <row r="2984" spans="1:16">
      <c r="A2984" s="75" t="s">
        <v>4024</v>
      </c>
      <c r="B2984" s="85">
        <v>2980</v>
      </c>
      <c r="C2984" s="85">
        <v>2196</v>
      </c>
      <c r="D2984" s="85">
        <v>2980</v>
      </c>
      <c r="E2984" s="86" t="s">
        <v>4022</v>
      </c>
      <c r="F2984" s="85" t="s">
        <v>238</v>
      </c>
      <c r="G2984" s="86" t="s">
        <v>4002</v>
      </c>
      <c r="H2984" s="85" t="s">
        <v>1</v>
      </c>
      <c r="I2984" s="85">
        <v>1</v>
      </c>
      <c r="J2984" s="88">
        <v>0.84853329344477457</v>
      </c>
      <c r="K2984" s="146">
        <v>0.99699257791736984</v>
      </c>
      <c r="L2984" s="147">
        <v>4.0925910212203452E-9</v>
      </c>
      <c r="M2984" s="147">
        <v>0.54629935436831301</v>
      </c>
      <c r="N2984" s="87">
        <v>56.049576040581279</v>
      </c>
      <c r="O2984" s="88">
        <v>0.55068358241916793</v>
      </c>
      <c r="P2984" s="89">
        <v>9.8249375163954742</v>
      </c>
    </row>
    <row r="2985" spans="1:16">
      <c r="A2985" s="75" t="s">
        <v>4025</v>
      </c>
      <c r="B2985" s="85">
        <v>2981</v>
      </c>
      <c r="C2985" s="85">
        <v>2197</v>
      </c>
      <c r="D2985" s="85">
        <v>2981</v>
      </c>
      <c r="E2985" s="86" t="s">
        <v>4022</v>
      </c>
      <c r="F2985" s="85" t="s">
        <v>240</v>
      </c>
      <c r="G2985" s="86" t="s">
        <v>4002</v>
      </c>
      <c r="H2985" s="85" t="s">
        <v>1</v>
      </c>
      <c r="I2985" s="85">
        <v>1</v>
      </c>
      <c r="J2985" s="88">
        <v>0.84853329344477457</v>
      </c>
      <c r="K2985" s="146">
        <v>0.99699257791736984</v>
      </c>
      <c r="L2985" s="147">
        <v>4.0925910212203452E-9</v>
      </c>
      <c r="M2985" s="147">
        <v>0.54629935436831301</v>
      </c>
      <c r="N2985" s="87">
        <v>56.049576040581279</v>
      </c>
      <c r="O2985" s="88">
        <v>0.55068358241916793</v>
      </c>
      <c r="P2985" s="89">
        <v>9.8249375163954742</v>
      </c>
    </row>
    <row r="2986" spans="1:16">
      <c r="A2986" s="75" t="s">
        <v>4026</v>
      </c>
      <c r="B2986" s="85">
        <v>2982</v>
      </c>
      <c r="C2986" s="85">
        <v>2198</v>
      </c>
      <c r="D2986" s="85">
        <v>2982</v>
      </c>
      <c r="E2986" s="86" t="s">
        <v>4022</v>
      </c>
      <c r="F2986" s="85" t="s">
        <v>243</v>
      </c>
      <c r="G2986" s="86" t="s">
        <v>4002</v>
      </c>
      <c r="H2986" s="85" t="s">
        <v>1</v>
      </c>
      <c r="I2986" s="85">
        <v>1</v>
      </c>
      <c r="J2986" s="88">
        <v>0.84853329344477457</v>
      </c>
      <c r="K2986" s="146">
        <v>0.99699257791736984</v>
      </c>
      <c r="L2986" s="147">
        <v>4.0925910212203452E-9</v>
      </c>
      <c r="M2986" s="147">
        <v>0.54629935436831301</v>
      </c>
      <c r="N2986" s="87">
        <v>56.049576040581279</v>
      </c>
      <c r="O2986" s="88">
        <v>0.55068358241916793</v>
      </c>
      <c r="P2986" s="89">
        <v>9.8249375163954742</v>
      </c>
    </row>
    <row r="2987" spans="1:16">
      <c r="A2987" s="75" t="s">
        <v>14188</v>
      </c>
      <c r="B2987" s="85">
        <v>2983</v>
      </c>
      <c r="C2987" s="85">
        <v>9319</v>
      </c>
      <c r="D2987" s="85">
        <v>2983</v>
      </c>
      <c r="E2987" s="86" t="s">
        <v>14189</v>
      </c>
      <c r="F2987" s="85" t="s">
        <v>232</v>
      </c>
      <c r="G2987" s="86" t="s">
        <v>4002</v>
      </c>
      <c r="H2987" s="85" t="s">
        <v>1</v>
      </c>
      <c r="I2987" s="85">
        <v>1</v>
      </c>
      <c r="J2987" s="88">
        <v>0.64195442112529488</v>
      </c>
      <c r="K2987" s="146">
        <v>0.65743136023905568</v>
      </c>
      <c r="L2987" s="147">
        <v>2.8564121582312759E-9</v>
      </c>
      <c r="M2987" s="147">
        <v>0.52764087565145235</v>
      </c>
      <c r="N2987" s="87">
        <v>53.559103227769363</v>
      </c>
      <c r="O2987" s="88">
        <v>0.4062165235282636</v>
      </c>
      <c r="P2987" s="89">
        <v>7.5844534177646228</v>
      </c>
    </row>
    <row r="2988" spans="1:16">
      <c r="A2988" s="75" t="s">
        <v>14190</v>
      </c>
      <c r="B2988" s="85">
        <v>2984</v>
      </c>
      <c r="C2988" s="85">
        <v>9320</v>
      </c>
      <c r="D2988" s="85">
        <v>2984</v>
      </c>
      <c r="E2988" s="86" t="s">
        <v>14189</v>
      </c>
      <c r="F2988" s="85" t="s">
        <v>32</v>
      </c>
      <c r="G2988" s="86" t="s">
        <v>4002</v>
      </c>
      <c r="H2988" s="85" t="s">
        <v>1</v>
      </c>
      <c r="I2988" s="85">
        <v>1</v>
      </c>
      <c r="J2988" s="88">
        <v>1.0306003621401241</v>
      </c>
      <c r="K2988" s="146">
        <v>0.80334438099101779</v>
      </c>
      <c r="L2988" s="147">
        <v>4.1498274004324454E-9</v>
      </c>
      <c r="M2988" s="147">
        <v>0.51610931535106142</v>
      </c>
      <c r="N2988" s="87">
        <v>53.591711992727937</v>
      </c>
      <c r="O2988" s="88">
        <v>0.44396312849380759</v>
      </c>
      <c r="P2988" s="89">
        <v>8.2841751454786632</v>
      </c>
    </row>
    <row r="2989" spans="1:16">
      <c r="A2989" s="75" t="s">
        <v>14191</v>
      </c>
      <c r="B2989" s="85">
        <v>2985</v>
      </c>
      <c r="C2989" s="85">
        <v>9321</v>
      </c>
      <c r="D2989" s="85">
        <v>2985</v>
      </c>
      <c r="E2989" s="86" t="s">
        <v>14189</v>
      </c>
      <c r="F2989" s="85" t="s">
        <v>235</v>
      </c>
      <c r="G2989" s="86" t="s">
        <v>4002</v>
      </c>
      <c r="H2989" s="85" t="s">
        <v>1</v>
      </c>
      <c r="I2989" s="85">
        <v>1</v>
      </c>
      <c r="J2989" s="88">
        <v>0.83814547743984924</v>
      </c>
      <c r="K2989" s="146">
        <v>0.86450061020412527</v>
      </c>
      <c r="L2989" s="147">
        <v>3.7284249907199047E-9</v>
      </c>
      <c r="M2989" s="147">
        <v>0.53822765851503995</v>
      </c>
      <c r="N2989" s="87">
        <v>55.230076865766563</v>
      </c>
      <c r="O2989" s="88">
        <v>0.51506329357934666</v>
      </c>
      <c r="P2989" s="89">
        <v>9.3257754254294731</v>
      </c>
    </row>
    <row r="2990" spans="1:16">
      <c r="A2990" s="75" t="s">
        <v>14192</v>
      </c>
      <c r="B2990" s="85">
        <v>2986</v>
      </c>
      <c r="C2990" s="85">
        <v>9322</v>
      </c>
      <c r="D2990" s="85">
        <v>2986</v>
      </c>
      <c r="E2990" s="86" t="s">
        <v>14189</v>
      </c>
      <c r="F2990" s="85" t="s">
        <v>31</v>
      </c>
      <c r="G2990" s="86" t="s">
        <v>4002</v>
      </c>
      <c r="H2990" s="85" t="s">
        <v>1</v>
      </c>
      <c r="I2990" s="85">
        <v>1</v>
      </c>
      <c r="J2990" s="88">
        <v>0.85630932238831581</v>
      </c>
      <c r="K2990" s="146">
        <v>0.84570883650175877</v>
      </c>
      <c r="L2990" s="147">
        <v>3.702601616295679E-9</v>
      </c>
      <c r="M2990" s="147">
        <v>0.54072966755094465</v>
      </c>
      <c r="N2990" s="87">
        <v>55.794853797687551</v>
      </c>
      <c r="O2990" s="88">
        <v>0.50512090609714455</v>
      </c>
      <c r="P2990" s="89">
        <v>9.0531809246909365</v>
      </c>
    </row>
    <row r="2991" spans="1:16">
      <c r="A2991" s="75" t="s">
        <v>14193</v>
      </c>
      <c r="B2991" s="85">
        <v>2987</v>
      </c>
      <c r="C2991" s="85">
        <v>9323</v>
      </c>
      <c r="D2991" s="85">
        <v>2987</v>
      </c>
      <c r="E2991" s="86" t="s">
        <v>14189</v>
      </c>
      <c r="F2991" s="85" t="s">
        <v>38</v>
      </c>
      <c r="G2991" s="86" t="s">
        <v>4002</v>
      </c>
      <c r="H2991" s="85" t="s">
        <v>1</v>
      </c>
      <c r="I2991" s="85">
        <v>1</v>
      </c>
      <c r="J2991" s="88">
        <v>0.82210063307374293</v>
      </c>
      <c r="K2991" s="146">
        <v>0.89433874541021419</v>
      </c>
      <c r="L2991" s="147">
        <v>3.7236080830527521E-9</v>
      </c>
      <c r="M2991" s="147">
        <v>0.54192498197468808</v>
      </c>
      <c r="N2991" s="87">
        <v>55.72214118220716</v>
      </c>
      <c r="O2991" s="88">
        <v>0.5257950050404484</v>
      </c>
      <c r="P2991" s="89">
        <v>9.4360158078121721</v>
      </c>
    </row>
    <row r="2992" spans="1:16">
      <c r="A2992" s="75" t="s">
        <v>14194</v>
      </c>
      <c r="B2992" s="85">
        <v>2988</v>
      </c>
      <c r="C2992" s="85">
        <v>9324</v>
      </c>
      <c r="D2992" s="85">
        <v>2988</v>
      </c>
      <c r="E2992" s="86" t="s">
        <v>14189</v>
      </c>
      <c r="F2992" s="85" t="s">
        <v>238</v>
      </c>
      <c r="G2992" s="86" t="s">
        <v>4002</v>
      </c>
      <c r="H2992" s="85" t="s">
        <v>1</v>
      </c>
      <c r="I2992" s="85">
        <v>1</v>
      </c>
      <c r="J2992" s="88">
        <v>0.88187058736669699</v>
      </c>
      <c r="K2992" s="146">
        <v>0.88764237386959632</v>
      </c>
      <c r="L2992" s="147">
        <v>3.838733074614223E-9</v>
      </c>
      <c r="M2992" s="147">
        <v>0.54367035596292268</v>
      </c>
      <c r="N2992" s="87">
        <v>55.872072921526723</v>
      </c>
      <c r="O2992" s="88">
        <v>0.54911518535623061</v>
      </c>
      <c r="P2992" s="89">
        <v>9.8280796942592801</v>
      </c>
    </row>
    <row r="2993" spans="1:16">
      <c r="A2993" s="75" t="s">
        <v>14195</v>
      </c>
      <c r="B2993" s="85">
        <v>2989</v>
      </c>
      <c r="C2993" s="85">
        <v>9325</v>
      </c>
      <c r="D2993" s="85">
        <v>2989</v>
      </c>
      <c r="E2993" s="86" t="s">
        <v>14189</v>
      </c>
      <c r="F2993" s="85" t="s">
        <v>240</v>
      </c>
      <c r="G2993" s="86" t="s">
        <v>4002</v>
      </c>
      <c r="H2993" s="85" t="s">
        <v>1</v>
      </c>
      <c r="I2993" s="85">
        <v>1</v>
      </c>
      <c r="J2993" s="88">
        <v>0.83669614837903106</v>
      </c>
      <c r="K2993" s="146">
        <v>0.91462325075258555</v>
      </c>
      <c r="L2993" s="147">
        <v>3.8517600523228034E-9</v>
      </c>
      <c r="M2993" s="147">
        <v>0.54142126174921101</v>
      </c>
      <c r="N2993" s="87">
        <v>55.553321128625193</v>
      </c>
      <c r="O2993" s="88">
        <v>0.51978380856130635</v>
      </c>
      <c r="P2993" s="89">
        <v>9.3564848689752811</v>
      </c>
    </row>
    <row r="2994" spans="1:16">
      <c r="A2994" s="75" t="s">
        <v>14196</v>
      </c>
      <c r="B2994" s="85">
        <v>2990</v>
      </c>
      <c r="C2994" s="85">
        <v>9326</v>
      </c>
      <c r="D2994" s="85">
        <v>2990</v>
      </c>
      <c r="E2994" s="86" t="s">
        <v>14189</v>
      </c>
      <c r="F2994" s="85" t="s">
        <v>243</v>
      </c>
      <c r="G2994" s="86" t="s">
        <v>4002</v>
      </c>
      <c r="H2994" s="85" t="s">
        <v>1</v>
      </c>
      <c r="I2994" s="85">
        <v>1</v>
      </c>
      <c r="J2994" s="88">
        <v>0.8367874571026882</v>
      </c>
      <c r="K2994" s="146">
        <v>0.92014630753187043</v>
      </c>
      <c r="L2994" s="147">
        <v>3.8807995754592254E-9</v>
      </c>
      <c r="M2994" s="147">
        <v>0.53990776004041552</v>
      </c>
      <c r="N2994" s="87">
        <v>55.499266670236487</v>
      </c>
      <c r="O2994" s="88">
        <v>0.51868566941682359</v>
      </c>
      <c r="P2994" s="89">
        <v>9.3458112248352965</v>
      </c>
    </row>
    <row r="2995" spans="1:16">
      <c r="A2995" s="75" t="s">
        <v>24060</v>
      </c>
      <c r="B2995" s="85">
        <v>2991</v>
      </c>
      <c r="C2995" s="85">
        <v>14655</v>
      </c>
      <c r="D2995" s="85">
        <v>2991</v>
      </c>
      <c r="E2995" s="86" t="s">
        <v>24061</v>
      </c>
      <c r="F2995" s="85" t="s">
        <v>55</v>
      </c>
      <c r="G2995" s="86" t="s">
        <v>4002</v>
      </c>
      <c r="H2995" s="85" t="s">
        <v>1</v>
      </c>
      <c r="I2995" s="85">
        <v>1</v>
      </c>
      <c r="J2995" s="88">
        <v>0.82549957708813559</v>
      </c>
      <c r="K2995" s="146">
        <v>0.87802600149635723</v>
      </c>
      <c r="L2995" s="147">
        <v>3.6994751916432749E-9</v>
      </c>
      <c r="M2995" s="147">
        <v>0.54131176974879691</v>
      </c>
      <c r="N2995" s="87">
        <v>55.660968427894623</v>
      </c>
      <c r="O2995" s="88">
        <v>0.51985843882608485</v>
      </c>
      <c r="P2995" s="89">
        <v>9.3397303983226525</v>
      </c>
    </row>
    <row r="2996" spans="1:16">
      <c r="A2996" s="75" t="s">
        <v>24062</v>
      </c>
      <c r="B2996" s="85">
        <v>2992</v>
      </c>
      <c r="C2996" s="85">
        <v>14656</v>
      </c>
      <c r="D2996" s="85">
        <v>2992</v>
      </c>
      <c r="E2996" s="86" t="s">
        <v>24061</v>
      </c>
      <c r="F2996" s="85" t="s">
        <v>11</v>
      </c>
      <c r="G2996" s="86" t="s">
        <v>4002</v>
      </c>
      <c r="H2996" s="85" t="s">
        <v>1</v>
      </c>
      <c r="I2996" s="85">
        <v>1</v>
      </c>
      <c r="J2996" s="88">
        <v>0.85704020485651566</v>
      </c>
      <c r="K2996" s="146">
        <v>0.84553118286074158</v>
      </c>
      <c r="L2996" s="147">
        <v>3.704477039641682E-9</v>
      </c>
      <c r="M2996" s="147">
        <v>0.54062642309380127</v>
      </c>
      <c r="N2996" s="87">
        <v>55.78561501110088</v>
      </c>
      <c r="O2996" s="88">
        <v>0.50486444341547798</v>
      </c>
      <c r="P2996" s="89">
        <v>9.0500829526574922</v>
      </c>
    </row>
    <row r="2997" spans="1:16">
      <c r="A2997" s="75" t="s">
        <v>25841</v>
      </c>
      <c r="B2997" s="85">
        <v>2993</v>
      </c>
      <c r="C2997" s="85">
        <v>15999</v>
      </c>
      <c r="D2997" s="85">
        <v>2993</v>
      </c>
      <c r="E2997" s="86" t="s">
        <v>25842</v>
      </c>
      <c r="F2997" s="85" t="s">
        <v>32</v>
      </c>
      <c r="G2997" s="86" t="s">
        <v>4002</v>
      </c>
      <c r="H2997" s="85" t="s">
        <v>1</v>
      </c>
      <c r="I2997" s="85">
        <v>1</v>
      </c>
      <c r="J2997" s="88">
        <v>1.0230085773311881</v>
      </c>
      <c r="K2997" s="146">
        <v>0.79321565518249049</v>
      </c>
      <c r="L2997" s="147">
        <v>4.1026612772464997E-9</v>
      </c>
      <c r="M2997" s="147">
        <v>0.51514375179214567</v>
      </c>
      <c r="N2997" s="87">
        <v>53.460072002684058</v>
      </c>
      <c r="O2997" s="88">
        <v>0.43721582225182598</v>
      </c>
      <c r="P2997" s="89">
        <v>8.1783620162328781</v>
      </c>
    </row>
    <row r="2998" spans="1:16">
      <c r="A2998" s="75" t="s">
        <v>4009</v>
      </c>
      <c r="B2998" s="85">
        <v>2994</v>
      </c>
      <c r="C2998" s="85">
        <v>2188</v>
      </c>
      <c r="D2998" s="85">
        <v>2994</v>
      </c>
      <c r="E2998" s="86" t="s">
        <v>4010</v>
      </c>
      <c r="F2998" s="85" t="s">
        <v>55</v>
      </c>
      <c r="G2998" s="86" t="s">
        <v>4010</v>
      </c>
      <c r="H2998" s="85" t="s">
        <v>53</v>
      </c>
      <c r="I2998" s="85">
        <v>1</v>
      </c>
      <c r="J2998" s="88">
        <v>0.13288964963010619</v>
      </c>
      <c r="K2998" s="146">
        <v>0.2513436745480484</v>
      </c>
      <c r="L2998" s="147">
        <v>7.6500200985180595E-10</v>
      </c>
      <c r="M2998" s="147">
        <v>1.551734028999022E-2</v>
      </c>
      <c r="N2998" s="87">
        <v>1.7668114050063319</v>
      </c>
      <c r="O2998" s="88">
        <v>0.1197266109754679</v>
      </c>
      <c r="P2998" s="89">
        <v>67.764228052987249</v>
      </c>
    </row>
    <row r="2999" spans="1:16">
      <c r="A2999" s="75" t="s">
        <v>14197</v>
      </c>
      <c r="B2999" s="85">
        <v>2995</v>
      </c>
      <c r="C2999" s="85">
        <v>9327</v>
      </c>
      <c r="D2999" s="85">
        <v>2995</v>
      </c>
      <c r="E2999" s="86" t="s">
        <v>14198</v>
      </c>
      <c r="F2999" s="85" t="s">
        <v>55</v>
      </c>
      <c r="G2999" s="86" t="s">
        <v>4010</v>
      </c>
      <c r="H2999" s="85" t="s">
        <v>53</v>
      </c>
      <c r="I2999" s="85">
        <v>1</v>
      </c>
      <c r="J2999" s="88">
        <v>0.13288964963010619</v>
      </c>
      <c r="K2999" s="146">
        <v>0.25134367454804835</v>
      </c>
      <c r="L2999" s="147">
        <v>7.6500200985180584E-10</v>
      </c>
      <c r="M2999" s="147">
        <v>1.551734028999022E-2</v>
      </c>
      <c r="N2999" s="87">
        <v>1.7668114050063319</v>
      </c>
      <c r="O2999" s="88">
        <v>0.1197266109754679</v>
      </c>
      <c r="P2999" s="89">
        <v>67.764228052987249</v>
      </c>
    </row>
    <row r="3000" spans="1:16">
      <c r="A3000" s="75" t="s">
        <v>4011</v>
      </c>
      <c r="B3000" s="85">
        <v>2996</v>
      </c>
      <c r="C3000" s="85">
        <v>2189</v>
      </c>
      <c r="D3000" s="85">
        <v>2996</v>
      </c>
      <c r="E3000" s="86" t="s">
        <v>4012</v>
      </c>
      <c r="F3000" s="85" t="s">
        <v>55</v>
      </c>
      <c r="G3000" s="86" t="s">
        <v>4012</v>
      </c>
      <c r="H3000" s="85" t="s">
        <v>53</v>
      </c>
      <c r="I3000" s="85">
        <v>1</v>
      </c>
      <c r="J3000" s="88">
        <v>9.9251667047309464E-2</v>
      </c>
      <c r="K3000" s="146">
        <v>0.13963813239589559</v>
      </c>
      <c r="L3000" s="147">
        <v>5.4035070441775402E-10</v>
      </c>
      <c r="M3000" s="147">
        <v>1.3427048266190809E-2</v>
      </c>
      <c r="N3000" s="87">
        <v>1.391616299401887</v>
      </c>
      <c r="O3000" s="88">
        <v>9.0563167181127807E-2</v>
      </c>
      <c r="P3000" s="89">
        <v>65.077685005595015</v>
      </c>
    </row>
    <row r="3001" spans="1:16">
      <c r="A3001" s="75" t="s">
        <v>14199</v>
      </c>
      <c r="B3001" s="85">
        <v>2997</v>
      </c>
      <c r="C3001" s="85">
        <v>9328</v>
      </c>
      <c r="D3001" s="85">
        <v>2997</v>
      </c>
      <c r="E3001" s="86" t="s">
        <v>14200</v>
      </c>
      <c r="F3001" s="85" t="s">
        <v>55</v>
      </c>
      <c r="G3001" s="86" t="s">
        <v>4012</v>
      </c>
      <c r="H3001" s="85" t="s">
        <v>53</v>
      </c>
      <c r="I3001" s="85">
        <v>1</v>
      </c>
      <c r="J3001" s="88">
        <v>9.9251667047309422E-2</v>
      </c>
      <c r="K3001" s="146">
        <v>0.13963813239589554</v>
      </c>
      <c r="L3001" s="147">
        <v>5.4035070441775381E-10</v>
      </c>
      <c r="M3001" s="147">
        <v>1.3427048266190809E-2</v>
      </c>
      <c r="N3001" s="87">
        <v>1.391616299401887</v>
      </c>
      <c r="O3001" s="88">
        <v>9.0563167181127766E-2</v>
      </c>
      <c r="P3001" s="89">
        <v>65.077685005594972</v>
      </c>
    </row>
    <row r="3002" spans="1:16">
      <c r="A3002" s="75" t="s">
        <v>4013</v>
      </c>
      <c r="B3002" s="85">
        <v>2998</v>
      </c>
      <c r="C3002" s="85">
        <v>2190</v>
      </c>
      <c r="D3002" s="85">
        <v>2998</v>
      </c>
      <c r="E3002" s="86" t="s">
        <v>4014</v>
      </c>
      <c r="F3002" s="85" t="s">
        <v>55</v>
      </c>
      <c r="G3002" s="86" t="s">
        <v>4014</v>
      </c>
      <c r="H3002" s="85" t="s">
        <v>53</v>
      </c>
      <c r="I3002" s="85">
        <v>1</v>
      </c>
      <c r="J3002" s="88">
        <v>9.4305868725054781E-2</v>
      </c>
      <c r="K3002" s="146">
        <v>0.17090688473595739</v>
      </c>
      <c r="L3002" s="147">
        <v>5.9841064752719071E-10</v>
      </c>
      <c r="M3002" s="147">
        <v>1.2718872801159121E-2</v>
      </c>
      <c r="N3002" s="87">
        <v>1.3082950565166731</v>
      </c>
      <c r="O3002" s="88">
        <v>8.5473597759191819E-2</v>
      </c>
      <c r="P3002" s="89">
        <v>65.33204977993627</v>
      </c>
    </row>
    <row r="3003" spans="1:16">
      <c r="A3003" s="75" t="s">
        <v>14201</v>
      </c>
      <c r="B3003" s="85">
        <v>2999</v>
      </c>
      <c r="C3003" s="85">
        <v>9329</v>
      </c>
      <c r="D3003" s="85">
        <v>2999</v>
      </c>
      <c r="E3003" s="86" t="s">
        <v>14202</v>
      </c>
      <c r="F3003" s="85" t="s">
        <v>55</v>
      </c>
      <c r="G3003" s="86" t="s">
        <v>4014</v>
      </c>
      <c r="H3003" s="85" t="s">
        <v>53</v>
      </c>
      <c r="I3003" s="85">
        <v>1</v>
      </c>
      <c r="J3003" s="88">
        <v>9.4305868725054781E-2</v>
      </c>
      <c r="K3003" s="146">
        <v>0.17090688473595739</v>
      </c>
      <c r="L3003" s="147">
        <v>5.9841064752719071E-10</v>
      </c>
      <c r="M3003" s="147">
        <v>1.2718872801159121E-2</v>
      </c>
      <c r="N3003" s="87">
        <v>1.3082950565166731</v>
      </c>
      <c r="O3003" s="88">
        <v>8.5473597759191819E-2</v>
      </c>
      <c r="P3003" s="89">
        <v>65.33204977993627</v>
      </c>
    </row>
    <row r="3004" spans="1:16">
      <c r="A3004" s="75" t="s">
        <v>4015</v>
      </c>
      <c r="B3004" s="85">
        <v>3000</v>
      </c>
      <c r="C3004" s="85">
        <v>2191</v>
      </c>
      <c r="D3004" s="85">
        <v>3000</v>
      </c>
      <c r="E3004" s="86" t="s">
        <v>4016</v>
      </c>
      <c r="F3004" s="85" t="s">
        <v>55</v>
      </c>
      <c r="G3004" s="86" t="s">
        <v>4016</v>
      </c>
      <c r="H3004" s="85" t="s">
        <v>53</v>
      </c>
      <c r="I3004" s="85">
        <v>1</v>
      </c>
      <c r="J3004" s="88">
        <v>9.4300892491362115E-2</v>
      </c>
      <c r="K3004" s="146">
        <v>0.11426331921272644</v>
      </c>
      <c r="L3004" s="147">
        <v>3.023385813074805E-10</v>
      </c>
      <c r="M3004" s="147">
        <v>1.271887285541373E-2</v>
      </c>
      <c r="N3004" s="87">
        <v>1.308295062096406</v>
      </c>
      <c r="O3004" s="88">
        <v>8.5473597821833544E-2</v>
      </c>
      <c r="P3004" s="89">
        <v>65.33204954918277</v>
      </c>
    </row>
    <row r="3005" spans="1:16">
      <c r="A3005" s="75" t="s">
        <v>14203</v>
      </c>
      <c r="B3005" s="85">
        <v>3001</v>
      </c>
      <c r="C3005" s="85">
        <v>9330</v>
      </c>
      <c r="D3005" s="85">
        <v>3001</v>
      </c>
      <c r="E3005" s="86" t="s">
        <v>14204</v>
      </c>
      <c r="F3005" s="85" t="s">
        <v>55</v>
      </c>
      <c r="G3005" s="86" t="s">
        <v>4016</v>
      </c>
      <c r="H3005" s="85" t="s">
        <v>53</v>
      </c>
      <c r="I3005" s="85">
        <v>1</v>
      </c>
      <c r="J3005" s="88">
        <v>9.4300892491362115E-2</v>
      </c>
      <c r="K3005" s="146">
        <v>0.11426331921272644</v>
      </c>
      <c r="L3005" s="147">
        <v>3.023385813074805E-10</v>
      </c>
      <c r="M3005" s="147">
        <v>1.271887285541373E-2</v>
      </c>
      <c r="N3005" s="87">
        <v>1.308295062096406</v>
      </c>
      <c r="O3005" s="88">
        <v>8.5473597821833544E-2</v>
      </c>
      <c r="P3005" s="89">
        <v>65.33204954918277</v>
      </c>
    </row>
    <row r="3006" spans="1:16">
      <c r="A3006" s="75" t="s">
        <v>4017</v>
      </c>
      <c r="B3006" s="85">
        <v>3002</v>
      </c>
      <c r="C3006" s="85">
        <v>2192</v>
      </c>
      <c r="D3006" s="85">
        <v>3002</v>
      </c>
      <c r="E3006" s="86" t="s">
        <v>4018</v>
      </c>
      <c r="F3006" s="85" t="s">
        <v>55</v>
      </c>
      <c r="G3006" s="86" t="s">
        <v>4018</v>
      </c>
      <c r="H3006" s="85" t="s">
        <v>53</v>
      </c>
      <c r="I3006" s="85">
        <v>1</v>
      </c>
      <c r="J3006" s="88">
        <v>0.103896294350631</v>
      </c>
      <c r="K3006" s="146">
        <v>0.19080225706160067</v>
      </c>
      <c r="L3006" s="147">
        <v>6.4625448781021951E-10</v>
      </c>
      <c r="M3006" s="147">
        <v>1.3323955426534339E-2</v>
      </c>
      <c r="N3006" s="87">
        <v>1.416532351548355</v>
      </c>
      <c r="O3006" s="88">
        <v>9.370711944325022E-2</v>
      </c>
      <c r="P3006" s="89">
        <v>66.152473920431603</v>
      </c>
    </row>
    <row r="3007" spans="1:16">
      <c r="A3007" s="75" t="s">
        <v>14205</v>
      </c>
      <c r="B3007" s="85">
        <v>3003</v>
      </c>
      <c r="C3007" s="85">
        <v>9331</v>
      </c>
      <c r="D3007" s="85">
        <v>3003</v>
      </c>
      <c r="E3007" s="86" t="s">
        <v>14206</v>
      </c>
      <c r="F3007" s="85" t="s">
        <v>55</v>
      </c>
      <c r="G3007" s="86" t="s">
        <v>4018</v>
      </c>
      <c r="H3007" s="85" t="s">
        <v>53</v>
      </c>
      <c r="I3007" s="85">
        <v>1</v>
      </c>
      <c r="J3007" s="88">
        <v>0.103896294350631</v>
      </c>
      <c r="K3007" s="146">
        <v>0.19080225706160067</v>
      </c>
      <c r="L3007" s="147">
        <v>6.4625448781021951E-10</v>
      </c>
      <c r="M3007" s="147">
        <v>1.3323955426534339E-2</v>
      </c>
      <c r="N3007" s="87">
        <v>1.416532351548355</v>
      </c>
      <c r="O3007" s="88">
        <v>9.370711944325022E-2</v>
      </c>
      <c r="P3007" s="89">
        <v>66.152473920431603</v>
      </c>
    </row>
    <row r="3008" spans="1:16">
      <c r="A3008" s="75" t="s">
        <v>4019</v>
      </c>
      <c r="B3008" s="85">
        <v>3004</v>
      </c>
      <c r="C3008" s="85">
        <v>2193</v>
      </c>
      <c r="D3008" s="85">
        <v>3004</v>
      </c>
      <c r="E3008" s="86" t="s">
        <v>4020</v>
      </c>
      <c r="F3008" s="85" t="s">
        <v>55</v>
      </c>
      <c r="G3008" s="86" t="s">
        <v>4020</v>
      </c>
      <c r="H3008" s="85" t="s">
        <v>53</v>
      </c>
      <c r="I3008" s="85">
        <v>1</v>
      </c>
      <c r="J3008" s="88">
        <v>9.3571418667169504E-2</v>
      </c>
      <c r="K3008" s="146">
        <v>0.24777713149187264</v>
      </c>
      <c r="L3008" s="147">
        <v>9.2303290394854082E-10</v>
      </c>
      <c r="M3008" s="147">
        <v>1.267709062643555E-2</v>
      </c>
      <c r="N3008" s="87">
        <v>1.3035355603722421</v>
      </c>
      <c r="O3008" s="88">
        <v>8.641354657672333E-2</v>
      </c>
      <c r="P3008" s="89">
        <v>66.291667986446626</v>
      </c>
    </row>
    <row r="3009" spans="1:16">
      <c r="A3009" s="75" t="s">
        <v>14207</v>
      </c>
      <c r="B3009" s="85">
        <v>3005</v>
      </c>
      <c r="C3009" s="85">
        <v>9332</v>
      </c>
      <c r="D3009" s="85">
        <v>3005</v>
      </c>
      <c r="E3009" s="86" t="s">
        <v>14208</v>
      </c>
      <c r="F3009" s="85" t="s">
        <v>55</v>
      </c>
      <c r="G3009" s="86" t="s">
        <v>4020</v>
      </c>
      <c r="H3009" s="85" t="s">
        <v>53</v>
      </c>
      <c r="I3009" s="85">
        <v>1</v>
      </c>
      <c r="J3009" s="88">
        <v>9.3571418667169504E-2</v>
      </c>
      <c r="K3009" s="146">
        <v>0.24777713149187264</v>
      </c>
      <c r="L3009" s="147">
        <v>9.2303290394854082E-10</v>
      </c>
      <c r="M3009" s="147">
        <v>1.267709062643555E-2</v>
      </c>
      <c r="N3009" s="87">
        <v>1.3035355603722421</v>
      </c>
      <c r="O3009" s="88">
        <v>8.641354657672333E-2</v>
      </c>
      <c r="P3009" s="89">
        <v>66.291667986446626</v>
      </c>
    </row>
    <row r="3010" spans="1:16">
      <c r="A3010" s="75" t="s">
        <v>3989</v>
      </c>
      <c r="B3010" s="85">
        <v>3006</v>
      </c>
      <c r="C3010" s="85">
        <v>2173</v>
      </c>
      <c r="D3010" s="85">
        <v>3006</v>
      </c>
      <c r="E3010" s="86" t="s">
        <v>3990</v>
      </c>
      <c r="F3010" s="85" t="s">
        <v>32</v>
      </c>
      <c r="G3010" s="86" t="s">
        <v>3991</v>
      </c>
      <c r="H3010" s="85" t="s">
        <v>1</v>
      </c>
      <c r="I3010" s="85">
        <v>1</v>
      </c>
      <c r="J3010" s="88">
        <v>1.0254919709282531</v>
      </c>
      <c r="K3010" s="146">
        <v>0.79563199962094644</v>
      </c>
      <c r="L3010" s="147">
        <v>4.1129862281146563E-9</v>
      </c>
      <c r="M3010" s="147">
        <v>0.51543507774840436</v>
      </c>
      <c r="N3010" s="87">
        <v>53.492631875574467</v>
      </c>
      <c r="O3010" s="88">
        <v>0.43936036502347642</v>
      </c>
      <c r="P3010" s="89">
        <v>8.2134744471994274</v>
      </c>
    </row>
    <row r="3011" spans="1:16">
      <c r="A3011" s="75" t="s">
        <v>3992</v>
      </c>
      <c r="B3011" s="85">
        <v>3007</v>
      </c>
      <c r="C3011" s="85">
        <v>2174</v>
      </c>
      <c r="D3011" s="85">
        <v>3007</v>
      </c>
      <c r="E3011" s="86" t="s">
        <v>3993</v>
      </c>
      <c r="F3011" s="85" t="s">
        <v>232</v>
      </c>
      <c r="G3011" s="86" t="s">
        <v>3991</v>
      </c>
      <c r="H3011" s="85" t="s">
        <v>1</v>
      </c>
      <c r="I3011" s="85">
        <v>1</v>
      </c>
      <c r="J3011" s="88">
        <v>0.64872261026397027</v>
      </c>
      <c r="K3011" s="146">
        <v>0.62909442347706335</v>
      </c>
      <c r="L3011" s="147">
        <v>2.7552169426376018E-9</v>
      </c>
      <c r="M3011" s="147">
        <v>0.54399703477165229</v>
      </c>
      <c r="N3011" s="87">
        <v>55.062548202531957</v>
      </c>
      <c r="O3011" s="88">
        <v>0.41479046141011228</v>
      </c>
      <c r="P3011" s="89">
        <v>7.5330778351271226</v>
      </c>
    </row>
    <row r="3012" spans="1:16">
      <c r="A3012" s="75" t="s">
        <v>3994</v>
      </c>
      <c r="B3012" s="85">
        <v>3008</v>
      </c>
      <c r="C3012" s="85">
        <v>2175</v>
      </c>
      <c r="D3012" s="85">
        <v>3008</v>
      </c>
      <c r="E3012" s="86" t="s">
        <v>3993</v>
      </c>
      <c r="F3012" s="85" t="s">
        <v>235</v>
      </c>
      <c r="G3012" s="86" t="s">
        <v>3991</v>
      </c>
      <c r="H3012" s="85" t="s">
        <v>1</v>
      </c>
      <c r="I3012" s="85">
        <v>1</v>
      </c>
      <c r="J3012" s="88">
        <v>0.90543665227605785</v>
      </c>
      <c r="K3012" s="146">
        <v>0.87263362271932665</v>
      </c>
      <c r="L3012" s="147">
        <v>3.8609261304914426E-9</v>
      </c>
      <c r="M3012" s="147">
        <v>0.55883076598169001</v>
      </c>
      <c r="N3012" s="87">
        <v>57.234875618866759</v>
      </c>
      <c r="O3012" s="88">
        <v>0.5645139581235793</v>
      </c>
      <c r="P3012" s="89">
        <v>9.8631114686566086</v>
      </c>
    </row>
    <row r="3013" spans="1:16">
      <c r="A3013" s="75" t="s">
        <v>3995</v>
      </c>
      <c r="B3013" s="85">
        <v>3009</v>
      </c>
      <c r="C3013" s="85">
        <v>2176</v>
      </c>
      <c r="D3013" s="85">
        <v>3009</v>
      </c>
      <c r="E3013" s="86" t="s">
        <v>3993</v>
      </c>
      <c r="F3013" s="85" t="s">
        <v>31</v>
      </c>
      <c r="G3013" s="86" t="s">
        <v>3991</v>
      </c>
      <c r="H3013" s="85" t="s">
        <v>1</v>
      </c>
      <c r="I3013" s="85">
        <v>1</v>
      </c>
      <c r="J3013" s="88">
        <v>0.93579501757391648</v>
      </c>
      <c r="K3013" s="146">
        <v>0.92027237941282924</v>
      </c>
      <c r="L3013" s="147">
        <v>4.0105649204754124E-9</v>
      </c>
      <c r="M3013" s="147">
        <v>0.56974482458493814</v>
      </c>
      <c r="N3013" s="87">
        <v>58.647405920703463</v>
      </c>
      <c r="O3013" s="88">
        <v>0.56578419447621131</v>
      </c>
      <c r="P3013" s="89">
        <v>9.6472160293193898</v>
      </c>
    </row>
    <row r="3014" spans="1:16">
      <c r="A3014" s="75" t="s">
        <v>3996</v>
      </c>
      <c r="B3014" s="85">
        <v>3010</v>
      </c>
      <c r="C3014" s="85">
        <v>2177</v>
      </c>
      <c r="D3014" s="85">
        <v>3010</v>
      </c>
      <c r="E3014" s="86" t="s">
        <v>3993</v>
      </c>
      <c r="F3014" s="85" t="s">
        <v>238</v>
      </c>
      <c r="G3014" s="86" t="s">
        <v>3991</v>
      </c>
      <c r="H3014" s="85" t="s">
        <v>1</v>
      </c>
      <c r="I3014" s="85">
        <v>1</v>
      </c>
      <c r="J3014" s="88">
        <v>1.053133727447146</v>
      </c>
      <c r="K3014" s="146">
        <v>0.99901888362277724</v>
      </c>
      <c r="L3014" s="147">
        <v>4.4129997892861742E-9</v>
      </c>
      <c r="M3014" s="147">
        <v>0.58494379723862466</v>
      </c>
      <c r="N3014" s="87">
        <v>59.909896360735161</v>
      </c>
      <c r="O3014" s="88">
        <v>0.69574469412321371</v>
      </c>
      <c r="P3014" s="89">
        <v>11.613184738860665</v>
      </c>
    </row>
    <row r="3015" spans="1:16">
      <c r="A3015" s="75" t="s">
        <v>3997</v>
      </c>
      <c r="B3015" s="85">
        <v>3011</v>
      </c>
      <c r="C3015" s="85">
        <v>2178</v>
      </c>
      <c r="D3015" s="85">
        <v>3011</v>
      </c>
      <c r="E3015" s="86" t="s">
        <v>3993</v>
      </c>
      <c r="F3015" s="85" t="s">
        <v>240</v>
      </c>
      <c r="G3015" s="86" t="s">
        <v>3991</v>
      </c>
      <c r="H3015" s="85" t="s">
        <v>1</v>
      </c>
      <c r="I3015" s="85">
        <v>1</v>
      </c>
      <c r="J3015" s="88">
        <v>0.85727983818115516</v>
      </c>
      <c r="K3015" s="146">
        <v>0.86101656611311661</v>
      </c>
      <c r="L3015" s="147">
        <v>3.7479205035156592E-9</v>
      </c>
      <c r="M3015" s="147">
        <v>0.55525227345255068</v>
      </c>
      <c r="N3015" s="87">
        <v>56.797574740718488</v>
      </c>
      <c r="O3015" s="88">
        <v>0.51804723797739627</v>
      </c>
      <c r="P3015" s="89">
        <v>9.1209394123303191</v>
      </c>
    </row>
    <row r="3016" spans="1:16">
      <c r="A3016" s="75" t="s">
        <v>3998</v>
      </c>
      <c r="B3016" s="85">
        <v>3012</v>
      </c>
      <c r="C3016" s="85">
        <v>2179</v>
      </c>
      <c r="D3016" s="85">
        <v>3012</v>
      </c>
      <c r="E3016" s="86" t="s">
        <v>3993</v>
      </c>
      <c r="F3016" s="85" t="s">
        <v>38</v>
      </c>
      <c r="G3016" s="86" t="s">
        <v>3991</v>
      </c>
      <c r="H3016" s="85" t="s">
        <v>1</v>
      </c>
      <c r="I3016" s="85">
        <v>1</v>
      </c>
      <c r="J3016" s="88">
        <v>0.88646986277137907</v>
      </c>
      <c r="K3016" s="146">
        <v>0.94807799816647742</v>
      </c>
      <c r="L3016" s="147">
        <v>3.9581160005572E-9</v>
      </c>
      <c r="M3016" s="147">
        <v>0.57008073172186291</v>
      </c>
      <c r="N3016" s="87">
        <v>58.481934569325112</v>
      </c>
      <c r="O3016" s="88">
        <v>0.57606333871771587</v>
      </c>
      <c r="P3016" s="89">
        <v>9.850278431450386</v>
      </c>
    </row>
    <row r="3017" spans="1:16">
      <c r="A3017" s="75" t="s">
        <v>3999</v>
      </c>
      <c r="B3017" s="85">
        <v>3013</v>
      </c>
      <c r="C3017" s="85">
        <v>2180</v>
      </c>
      <c r="D3017" s="85">
        <v>3013</v>
      </c>
      <c r="E3017" s="86" t="s">
        <v>3993</v>
      </c>
      <c r="F3017" s="85" t="s">
        <v>243</v>
      </c>
      <c r="G3017" s="86" t="s">
        <v>3991</v>
      </c>
      <c r="H3017" s="85" t="s">
        <v>1</v>
      </c>
      <c r="I3017" s="85">
        <v>1</v>
      </c>
      <c r="J3017" s="88">
        <v>0.8664481060539948</v>
      </c>
      <c r="K3017" s="146">
        <v>0.89409683231691806</v>
      </c>
      <c r="L3017" s="147">
        <v>3.8335307113021921E-9</v>
      </c>
      <c r="M3017" s="147">
        <v>0.55511400512778353</v>
      </c>
      <c r="N3017" s="87">
        <v>56.845365654163487</v>
      </c>
      <c r="O3017" s="88">
        <v>0.52701993502499267</v>
      </c>
      <c r="P3017" s="89">
        <v>9.2711152256682254</v>
      </c>
    </row>
    <row r="3018" spans="1:16">
      <c r="A3018" s="75" t="s">
        <v>4027</v>
      </c>
      <c r="B3018" s="85">
        <v>3014</v>
      </c>
      <c r="C3018" s="85">
        <v>2199</v>
      </c>
      <c r="D3018" s="85">
        <v>3014</v>
      </c>
      <c r="E3018" s="86" t="s">
        <v>4028</v>
      </c>
      <c r="F3018" s="85" t="s">
        <v>32</v>
      </c>
      <c r="G3018" s="86" t="s">
        <v>3991</v>
      </c>
      <c r="H3018" s="85" t="s">
        <v>1</v>
      </c>
      <c r="I3018" s="85">
        <v>1</v>
      </c>
      <c r="J3018" s="88">
        <v>0.98078839649308425</v>
      </c>
      <c r="K3018" s="146">
        <v>0.97639673161237028</v>
      </c>
      <c r="L3018" s="147">
        <v>4.2517005607187762E-9</v>
      </c>
      <c r="M3018" s="147">
        <v>0.57521318541990507</v>
      </c>
      <c r="N3018" s="87">
        <v>59.30036218717548</v>
      </c>
      <c r="O3018" s="88">
        <v>0.60626754449236675</v>
      </c>
      <c r="P3018" s="89">
        <v>10.223673551583813</v>
      </c>
    </row>
    <row r="3019" spans="1:16">
      <c r="A3019" s="75" t="s">
        <v>4029</v>
      </c>
      <c r="B3019" s="85">
        <v>3015</v>
      </c>
      <c r="C3019" s="85">
        <v>2200</v>
      </c>
      <c r="D3019" s="85">
        <v>3015</v>
      </c>
      <c r="E3019" s="86" t="s">
        <v>4030</v>
      </c>
      <c r="F3019" s="85" t="s">
        <v>232</v>
      </c>
      <c r="G3019" s="86" t="s">
        <v>3991</v>
      </c>
      <c r="H3019" s="85" t="s">
        <v>1</v>
      </c>
      <c r="I3019" s="85">
        <v>1</v>
      </c>
      <c r="J3019" s="88">
        <v>0.95241772639996503</v>
      </c>
      <c r="K3019" s="146">
        <v>1.1096279439160004</v>
      </c>
      <c r="L3019" s="147">
        <v>4.5389571899026647E-9</v>
      </c>
      <c r="M3019" s="147">
        <v>0.5783701537004291</v>
      </c>
      <c r="N3019" s="87">
        <v>59.344541762248937</v>
      </c>
      <c r="O3019" s="88">
        <v>0.63641787448477993</v>
      </c>
      <c r="P3019" s="89">
        <v>10.724118100607305</v>
      </c>
    </row>
    <row r="3020" spans="1:16">
      <c r="A3020" s="75" t="s">
        <v>4031</v>
      </c>
      <c r="B3020" s="85">
        <v>3016</v>
      </c>
      <c r="C3020" s="85">
        <v>2201</v>
      </c>
      <c r="D3020" s="85">
        <v>3016</v>
      </c>
      <c r="E3020" s="86" t="s">
        <v>4030</v>
      </c>
      <c r="F3020" s="85" t="s">
        <v>235</v>
      </c>
      <c r="G3020" s="86" t="s">
        <v>3991</v>
      </c>
      <c r="H3020" s="85" t="s">
        <v>1</v>
      </c>
      <c r="I3020" s="85">
        <v>1</v>
      </c>
      <c r="J3020" s="88">
        <v>0.95241772639996503</v>
      </c>
      <c r="K3020" s="146">
        <v>1.1096279439160004</v>
      </c>
      <c r="L3020" s="147">
        <v>4.5389571899026647E-9</v>
      </c>
      <c r="M3020" s="147">
        <v>0.5783701537004291</v>
      </c>
      <c r="N3020" s="87">
        <v>59.344541762248937</v>
      </c>
      <c r="O3020" s="88">
        <v>0.63641787448477993</v>
      </c>
      <c r="P3020" s="89">
        <v>10.724118100607305</v>
      </c>
    </row>
    <row r="3021" spans="1:16">
      <c r="A3021" s="75" t="s">
        <v>4032</v>
      </c>
      <c r="B3021" s="85">
        <v>3017</v>
      </c>
      <c r="C3021" s="85">
        <v>2202</v>
      </c>
      <c r="D3021" s="85">
        <v>3017</v>
      </c>
      <c r="E3021" s="86" t="s">
        <v>4030</v>
      </c>
      <c r="F3021" s="85" t="s">
        <v>238</v>
      </c>
      <c r="G3021" s="86" t="s">
        <v>3991</v>
      </c>
      <c r="H3021" s="85" t="s">
        <v>1</v>
      </c>
      <c r="I3021" s="85">
        <v>1</v>
      </c>
      <c r="J3021" s="88">
        <v>0.95241772639996503</v>
      </c>
      <c r="K3021" s="146">
        <v>1.1096279439160004</v>
      </c>
      <c r="L3021" s="147">
        <v>4.5389571899026647E-9</v>
      </c>
      <c r="M3021" s="147">
        <v>0.5783701537004291</v>
      </c>
      <c r="N3021" s="87">
        <v>59.344541762248937</v>
      </c>
      <c r="O3021" s="88">
        <v>0.63641787448477993</v>
      </c>
      <c r="P3021" s="89">
        <v>10.724118100607305</v>
      </c>
    </row>
    <row r="3022" spans="1:16">
      <c r="A3022" s="75" t="s">
        <v>4033</v>
      </c>
      <c r="B3022" s="85">
        <v>3018</v>
      </c>
      <c r="C3022" s="85">
        <v>2203</v>
      </c>
      <c r="D3022" s="85">
        <v>3018</v>
      </c>
      <c r="E3022" s="86" t="s">
        <v>4030</v>
      </c>
      <c r="F3022" s="85" t="s">
        <v>240</v>
      </c>
      <c r="G3022" s="86" t="s">
        <v>3991</v>
      </c>
      <c r="H3022" s="85" t="s">
        <v>1</v>
      </c>
      <c r="I3022" s="85">
        <v>1</v>
      </c>
      <c r="J3022" s="88">
        <v>0.95241772639996503</v>
      </c>
      <c r="K3022" s="146">
        <v>1.1096279439160004</v>
      </c>
      <c r="L3022" s="147">
        <v>4.5389571899026647E-9</v>
      </c>
      <c r="M3022" s="147">
        <v>0.5783701537004291</v>
      </c>
      <c r="N3022" s="87">
        <v>59.344541762248937</v>
      </c>
      <c r="O3022" s="88">
        <v>0.63641787448477993</v>
      </c>
      <c r="P3022" s="89">
        <v>10.724118100607305</v>
      </c>
    </row>
    <row r="3023" spans="1:16">
      <c r="A3023" s="75" t="s">
        <v>4034</v>
      </c>
      <c r="B3023" s="85">
        <v>3019</v>
      </c>
      <c r="C3023" s="85">
        <v>2204</v>
      </c>
      <c r="D3023" s="85">
        <v>3019</v>
      </c>
      <c r="E3023" s="86" t="s">
        <v>4030</v>
      </c>
      <c r="F3023" s="85" t="s">
        <v>243</v>
      </c>
      <c r="G3023" s="86" t="s">
        <v>3991</v>
      </c>
      <c r="H3023" s="85" t="s">
        <v>1</v>
      </c>
      <c r="I3023" s="85">
        <v>1</v>
      </c>
      <c r="J3023" s="88">
        <v>0.95241772639996503</v>
      </c>
      <c r="K3023" s="146">
        <v>1.1096279439160004</v>
      </c>
      <c r="L3023" s="147">
        <v>4.5389571899026647E-9</v>
      </c>
      <c r="M3023" s="147">
        <v>0.5783701537004291</v>
      </c>
      <c r="N3023" s="87">
        <v>59.344541762248937</v>
      </c>
      <c r="O3023" s="88">
        <v>0.63641787448477993</v>
      </c>
      <c r="P3023" s="89">
        <v>10.724118100607305</v>
      </c>
    </row>
    <row r="3024" spans="1:16">
      <c r="A3024" s="75" t="s">
        <v>14209</v>
      </c>
      <c r="B3024" s="85">
        <v>3020</v>
      </c>
      <c r="C3024" s="85">
        <v>9333</v>
      </c>
      <c r="D3024" s="85">
        <v>3020</v>
      </c>
      <c r="E3024" s="86" t="s">
        <v>14210</v>
      </c>
      <c r="F3024" s="85" t="s">
        <v>232</v>
      </c>
      <c r="G3024" s="86" t="s">
        <v>3991</v>
      </c>
      <c r="H3024" s="85" t="s">
        <v>1</v>
      </c>
      <c r="I3024" s="85">
        <v>1</v>
      </c>
      <c r="J3024" s="88">
        <v>0.71546759668249948</v>
      </c>
      <c r="K3024" s="146">
        <v>0.72993050941477</v>
      </c>
      <c r="L3024" s="147">
        <v>3.127063973581019E-9</v>
      </c>
      <c r="M3024" s="147">
        <v>0.55114753003971517</v>
      </c>
      <c r="N3024" s="87">
        <v>55.986400684571848</v>
      </c>
      <c r="O3024" s="88">
        <v>0.46825139115618408</v>
      </c>
      <c r="P3024" s="89">
        <v>8.3636630580043683</v>
      </c>
    </row>
    <row r="3025" spans="1:16">
      <c r="A3025" s="75" t="s">
        <v>14211</v>
      </c>
      <c r="B3025" s="85">
        <v>3021</v>
      </c>
      <c r="C3025" s="85">
        <v>9334</v>
      </c>
      <c r="D3025" s="85">
        <v>3021</v>
      </c>
      <c r="E3025" s="86" t="s">
        <v>14210</v>
      </c>
      <c r="F3025" s="85" t="s">
        <v>32</v>
      </c>
      <c r="G3025" s="86" t="s">
        <v>3991</v>
      </c>
      <c r="H3025" s="85" t="s">
        <v>1</v>
      </c>
      <c r="I3025" s="85">
        <v>1</v>
      </c>
      <c r="J3025" s="88">
        <v>1.001973482672684</v>
      </c>
      <c r="K3025" s="146">
        <v>0.93155917093948104</v>
      </c>
      <c r="L3025" s="147">
        <v>4.2566869309131051E-9</v>
      </c>
      <c r="M3025" s="147">
        <v>0.55800163801591118</v>
      </c>
      <c r="N3025" s="87">
        <v>57.666008531238568</v>
      </c>
      <c r="O3025" s="88">
        <v>0.56226231874747989</v>
      </c>
      <c r="P3025" s="89">
        <v>9.7503248979490884</v>
      </c>
    </row>
    <row r="3026" spans="1:16">
      <c r="A3026" s="75" t="s">
        <v>14212</v>
      </c>
      <c r="B3026" s="85">
        <v>3022</v>
      </c>
      <c r="C3026" s="85">
        <v>9335</v>
      </c>
      <c r="D3026" s="85">
        <v>3022</v>
      </c>
      <c r="E3026" s="86" t="s">
        <v>14210</v>
      </c>
      <c r="F3026" s="85" t="s">
        <v>235</v>
      </c>
      <c r="G3026" s="86" t="s">
        <v>3991</v>
      </c>
      <c r="H3026" s="85" t="s">
        <v>1</v>
      </c>
      <c r="I3026" s="85">
        <v>1</v>
      </c>
      <c r="J3026" s="88">
        <v>0.94557723109719116</v>
      </c>
      <c r="K3026" s="146">
        <v>0.9584018142788433</v>
      </c>
      <c r="L3026" s="147">
        <v>4.141064765393538E-9</v>
      </c>
      <c r="M3026" s="147">
        <v>0.56549729052360498</v>
      </c>
      <c r="N3026" s="87">
        <v>58.03778080628333</v>
      </c>
      <c r="O3026" s="88">
        <v>0.60572363143814045</v>
      </c>
      <c r="P3026" s="89">
        <v>10.436712483199619</v>
      </c>
    </row>
    <row r="3027" spans="1:16">
      <c r="A3027" s="75" t="s">
        <v>14213</v>
      </c>
      <c r="B3027" s="85">
        <v>3023</v>
      </c>
      <c r="C3027" s="85">
        <v>9336</v>
      </c>
      <c r="D3027" s="85">
        <v>3023</v>
      </c>
      <c r="E3027" s="86" t="s">
        <v>14210</v>
      </c>
      <c r="F3027" s="85" t="s">
        <v>31</v>
      </c>
      <c r="G3027" s="86" t="s">
        <v>3991</v>
      </c>
      <c r="H3027" s="85" t="s">
        <v>1</v>
      </c>
      <c r="I3027" s="85">
        <v>1</v>
      </c>
      <c r="J3027" s="88">
        <v>0.96297606070420616</v>
      </c>
      <c r="K3027" s="146">
        <v>0.95704625418275191</v>
      </c>
      <c r="L3027" s="147">
        <v>4.1525088721509379E-9</v>
      </c>
      <c r="M3027" s="147">
        <v>0.57278611973245852</v>
      </c>
      <c r="N3027" s="87">
        <v>59.099561172180671</v>
      </c>
      <c r="O3027" s="88">
        <v>0.59029278383278816</v>
      </c>
      <c r="P3027" s="89">
        <v>9.9881077308345674</v>
      </c>
    </row>
    <row r="3028" spans="1:16">
      <c r="A3028" s="75" t="s">
        <v>14214</v>
      </c>
      <c r="B3028" s="85">
        <v>3024</v>
      </c>
      <c r="C3028" s="85">
        <v>9337</v>
      </c>
      <c r="D3028" s="85">
        <v>3024</v>
      </c>
      <c r="E3028" s="86" t="s">
        <v>14210</v>
      </c>
      <c r="F3028" s="85" t="s">
        <v>38</v>
      </c>
      <c r="G3028" s="86" t="s">
        <v>3991</v>
      </c>
      <c r="H3028" s="85" t="s">
        <v>1</v>
      </c>
      <c r="I3028" s="85">
        <v>1</v>
      </c>
      <c r="J3028" s="88">
        <v>0.920608318078878</v>
      </c>
      <c r="K3028" s="146">
        <v>0.99854966831552117</v>
      </c>
      <c r="L3028" s="147">
        <v>4.1460901715375797E-9</v>
      </c>
      <c r="M3028" s="147">
        <v>0.57364085154881339</v>
      </c>
      <c r="N3028" s="87">
        <v>58.948664052672207</v>
      </c>
      <c r="O3028" s="88">
        <v>0.60674804632798296</v>
      </c>
      <c r="P3028" s="89">
        <v>10.292820983794261</v>
      </c>
    </row>
    <row r="3029" spans="1:16">
      <c r="A3029" s="75" t="s">
        <v>14215</v>
      </c>
      <c r="B3029" s="85">
        <v>3025</v>
      </c>
      <c r="C3029" s="85">
        <v>9338</v>
      </c>
      <c r="D3029" s="85">
        <v>3025</v>
      </c>
      <c r="E3029" s="86" t="s">
        <v>14210</v>
      </c>
      <c r="F3029" s="85" t="s">
        <v>238</v>
      </c>
      <c r="G3029" s="86" t="s">
        <v>3991</v>
      </c>
      <c r="H3029" s="85" t="s">
        <v>1</v>
      </c>
      <c r="I3029" s="85">
        <v>1</v>
      </c>
      <c r="J3029" s="88">
        <v>1.09226323155753</v>
      </c>
      <c r="K3029" s="146">
        <v>1.0551535593324413</v>
      </c>
      <c r="L3029" s="147">
        <v>4.6052902716537657E-9</v>
      </c>
      <c r="M3029" s="147">
        <v>0.58812453967870471</v>
      </c>
      <c r="N3029" s="87">
        <v>60.429788279661047</v>
      </c>
      <c r="O3029" s="88">
        <v>0.7315984872030773</v>
      </c>
      <c r="P3029" s="89">
        <v>12.106586966966299</v>
      </c>
    </row>
    <row r="3030" spans="1:16">
      <c r="A3030" s="75" t="s">
        <v>14216</v>
      </c>
      <c r="B3030" s="85">
        <v>3026</v>
      </c>
      <c r="C3030" s="85">
        <v>9339</v>
      </c>
      <c r="D3030" s="85">
        <v>3026</v>
      </c>
      <c r="E3030" s="86" t="s">
        <v>14210</v>
      </c>
      <c r="F3030" s="85" t="s">
        <v>240</v>
      </c>
      <c r="G3030" s="86" t="s">
        <v>3991</v>
      </c>
      <c r="H3030" s="85" t="s">
        <v>1</v>
      </c>
      <c r="I3030" s="85">
        <v>1</v>
      </c>
      <c r="J3030" s="88">
        <v>0.92792996685232976</v>
      </c>
      <c r="K3030" s="146">
        <v>1.0064244280122041</v>
      </c>
      <c r="L3030" s="147">
        <v>4.2297487313498687E-9</v>
      </c>
      <c r="M3030" s="147">
        <v>0.56804288924325852</v>
      </c>
      <c r="N3030" s="87">
        <v>58.279894343856981</v>
      </c>
      <c r="O3030" s="88">
        <v>0.59494424083846587</v>
      </c>
      <c r="P3030" s="89">
        <v>10.208396009234979</v>
      </c>
    </row>
    <row r="3031" spans="1:16">
      <c r="A3031" s="75" t="s">
        <v>14217</v>
      </c>
      <c r="B3031" s="85">
        <v>3027</v>
      </c>
      <c r="C3031" s="85">
        <v>9340</v>
      </c>
      <c r="D3031" s="85">
        <v>3027</v>
      </c>
      <c r="E3031" s="86" t="s">
        <v>14210</v>
      </c>
      <c r="F3031" s="85" t="s">
        <v>243</v>
      </c>
      <c r="G3031" s="86" t="s">
        <v>3991</v>
      </c>
      <c r="H3031" s="85" t="s">
        <v>1</v>
      </c>
      <c r="I3031" s="85">
        <v>1</v>
      </c>
      <c r="J3031" s="88">
        <v>4.9879212474022694</v>
      </c>
      <c r="K3031" s="146">
        <v>6.5366496335509243</v>
      </c>
      <c r="L3031" s="147">
        <v>2.510581860902527E-8</v>
      </c>
      <c r="M3031" s="147">
        <v>0.43260135002938022</v>
      </c>
      <c r="N3031" s="87">
        <v>94.602377378225128</v>
      </c>
      <c r="O3031" s="88">
        <v>4.5247147529011809</v>
      </c>
      <c r="P3031" s="89">
        <v>47.828763698095457</v>
      </c>
    </row>
    <row r="3032" spans="1:16">
      <c r="A3032" s="75" t="s">
        <v>24063</v>
      </c>
      <c r="B3032" s="85">
        <v>3028</v>
      </c>
      <c r="C3032" s="85">
        <v>14657</v>
      </c>
      <c r="D3032" s="85">
        <v>3028</v>
      </c>
      <c r="E3032" s="86" t="s">
        <v>24064</v>
      </c>
      <c r="F3032" s="85" t="s">
        <v>55</v>
      </c>
      <c r="G3032" s="86" t="s">
        <v>3991</v>
      </c>
      <c r="H3032" s="85" t="s">
        <v>1</v>
      </c>
      <c r="I3032" s="85">
        <v>1</v>
      </c>
      <c r="J3032" s="88">
        <v>0.98703335846853724</v>
      </c>
      <c r="K3032" s="146">
        <v>1.059956348497644</v>
      </c>
      <c r="L3032" s="147">
        <v>4.4259419068640149E-9</v>
      </c>
      <c r="M3032" s="147">
        <v>0.57134148507388949</v>
      </c>
      <c r="N3032" s="87">
        <v>59.398513545510063</v>
      </c>
      <c r="O3032" s="88">
        <v>0.65938713016096695</v>
      </c>
      <c r="P3032" s="89">
        <v>11.101071235659063</v>
      </c>
    </row>
    <row r="3033" spans="1:16">
      <c r="A3033" s="75" t="s">
        <v>24065</v>
      </c>
      <c r="B3033" s="85">
        <v>3029</v>
      </c>
      <c r="C3033" s="85">
        <v>14658</v>
      </c>
      <c r="D3033" s="85">
        <v>3029</v>
      </c>
      <c r="E3033" s="86" t="s">
        <v>24064</v>
      </c>
      <c r="F3033" s="85" t="s">
        <v>11</v>
      </c>
      <c r="G3033" s="86" t="s">
        <v>3991</v>
      </c>
      <c r="H3033" s="85" t="s">
        <v>1</v>
      </c>
      <c r="I3033" s="85">
        <v>1</v>
      </c>
      <c r="J3033" s="88">
        <v>0.96685746162095376</v>
      </c>
      <c r="K3033" s="146">
        <v>0.9545095329516422</v>
      </c>
      <c r="L3033" s="147">
        <v>4.1628776809688808E-9</v>
      </c>
      <c r="M3033" s="147">
        <v>0.57131462500301933</v>
      </c>
      <c r="N3033" s="87">
        <v>58.956880137027497</v>
      </c>
      <c r="O3033" s="88">
        <v>0.58750292062164533</v>
      </c>
      <c r="P3033" s="89">
        <v>9.9649594628510165</v>
      </c>
    </row>
    <row r="3034" spans="1:16">
      <c r="A3034" s="75" t="s">
        <v>28130</v>
      </c>
      <c r="B3034" s="85">
        <v>3030</v>
      </c>
      <c r="C3034" s="85">
        <v>17692</v>
      </c>
      <c r="D3034" s="85">
        <v>3030</v>
      </c>
      <c r="E3034" s="86" t="s">
        <v>28124</v>
      </c>
      <c r="F3034" s="85" t="s">
        <v>243</v>
      </c>
      <c r="G3034" s="86" t="s">
        <v>3991</v>
      </c>
      <c r="H3034" s="85" t="s">
        <v>1</v>
      </c>
      <c r="I3034" s="85">
        <v>1</v>
      </c>
      <c r="J3034" s="88">
        <v>7.0050255590422923</v>
      </c>
      <c r="K3034" s="146">
        <v>9.2740182554603248</v>
      </c>
      <c r="L3034" s="147">
        <v>3.5428799221964049E-8</v>
      </c>
      <c r="M3034" s="147">
        <v>0.3632085025814436</v>
      </c>
      <c r="N3034" s="87">
        <v>112.566222444377</v>
      </c>
      <c r="O3034" s="88">
        <v>6.4786929086925173</v>
      </c>
      <c r="P3034" s="89">
        <v>57.554502301024371</v>
      </c>
    </row>
    <row r="3035" spans="1:16">
      <c r="A3035" s="75" t="s">
        <v>4038</v>
      </c>
      <c r="B3035" s="85">
        <v>3031</v>
      </c>
      <c r="C3035" s="85">
        <v>2206</v>
      </c>
      <c r="D3035" s="85">
        <v>3031</v>
      </c>
      <c r="E3035" s="86" t="s">
        <v>4039</v>
      </c>
      <c r="F3035" s="85" t="s">
        <v>38</v>
      </c>
      <c r="G3035" s="86" t="s">
        <v>4040</v>
      </c>
      <c r="H3035" s="85" t="s">
        <v>260</v>
      </c>
      <c r="I3035" s="85">
        <v>1</v>
      </c>
      <c r="J3035" s="88">
        <v>572811.36540151516</v>
      </c>
      <c r="K3035" s="146">
        <v>3813501.7097594179</v>
      </c>
      <c r="L3035" s="147">
        <v>6.0449763239873158E-3</v>
      </c>
      <c r="M3035" s="147">
        <v>63204.888484237526</v>
      </c>
      <c r="N3035" s="87">
        <v>6854913.1922255075</v>
      </c>
      <c r="O3035" s="88">
        <v>509239.86836443079</v>
      </c>
      <c r="P3035" s="89">
        <v>74.2883030148339</v>
      </c>
    </row>
    <row r="3036" spans="1:16">
      <c r="A3036" s="75" t="s">
        <v>4041</v>
      </c>
      <c r="B3036" s="85">
        <v>3032</v>
      </c>
      <c r="C3036" s="85">
        <v>2207</v>
      </c>
      <c r="D3036" s="85">
        <v>3032</v>
      </c>
      <c r="E3036" s="86" t="s">
        <v>4039</v>
      </c>
      <c r="F3036" s="85" t="s">
        <v>11</v>
      </c>
      <c r="G3036" s="86" t="s">
        <v>4040</v>
      </c>
      <c r="H3036" s="85" t="s">
        <v>260</v>
      </c>
      <c r="I3036" s="85">
        <v>1</v>
      </c>
      <c r="J3036" s="88">
        <v>572811.36540151516</v>
      </c>
      <c r="K3036" s="146">
        <v>3813501.7097594179</v>
      </c>
      <c r="L3036" s="147">
        <v>6.0449763239873158E-3</v>
      </c>
      <c r="M3036" s="147">
        <v>63204.888484237526</v>
      </c>
      <c r="N3036" s="87">
        <v>6854913.1922255075</v>
      </c>
      <c r="O3036" s="88">
        <v>509239.86836443079</v>
      </c>
      <c r="P3036" s="89">
        <v>74.2883030148339</v>
      </c>
    </row>
    <row r="3037" spans="1:16">
      <c r="A3037" s="75" t="s">
        <v>14218</v>
      </c>
      <c r="B3037" s="85">
        <v>3033</v>
      </c>
      <c r="C3037" s="85">
        <v>9341</v>
      </c>
      <c r="D3037" s="85">
        <v>3033</v>
      </c>
      <c r="E3037" s="86" t="s">
        <v>14219</v>
      </c>
      <c r="F3037" s="85" t="s">
        <v>55</v>
      </c>
      <c r="G3037" s="86" t="s">
        <v>4040</v>
      </c>
      <c r="H3037" s="85" t="s">
        <v>260</v>
      </c>
      <c r="I3037" s="85">
        <v>1</v>
      </c>
      <c r="J3037" s="88">
        <v>572811.36540151504</v>
      </c>
      <c r="K3037" s="146">
        <v>3813501.709759417</v>
      </c>
      <c r="L3037" s="147">
        <v>6.0449763239873132E-3</v>
      </c>
      <c r="M3037" s="147">
        <v>63204.888484237497</v>
      </c>
      <c r="N3037" s="87">
        <v>6854913.1922255047</v>
      </c>
      <c r="O3037" s="88">
        <v>509239.86836443067</v>
      </c>
      <c r="P3037" s="89">
        <v>74.288303014833915</v>
      </c>
    </row>
    <row r="3038" spans="1:16">
      <c r="A3038" s="75" t="s">
        <v>4035</v>
      </c>
      <c r="B3038" s="85">
        <v>3034</v>
      </c>
      <c r="C3038" s="85">
        <v>2205</v>
      </c>
      <c r="D3038" s="85">
        <v>3034</v>
      </c>
      <c r="E3038" s="86" t="s">
        <v>4036</v>
      </c>
      <c r="F3038" s="85" t="s">
        <v>55</v>
      </c>
      <c r="G3038" s="86" t="s">
        <v>4037</v>
      </c>
      <c r="H3038" s="85" t="s">
        <v>260</v>
      </c>
      <c r="I3038" s="85">
        <v>1</v>
      </c>
      <c r="J3038" s="88">
        <v>8256.2094634609202</v>
      </c>
      <c r="K3038" s="146">
        <v>17541.064101504977</v>
      </c>
      <c r="L3038" s="147">
        <v>4.1689909068369498E-5</v>
      </c>
      <c r="M3038" s="147">
        <v>525.16709386286823</v>
      </c>
      <c r="N3038" s="87">
        <v>93240.827904654594</v>
      </c>
      <c r="O3038" s="88">
        <v>7090.8298208697188</v>
      </c>
      <c r="P3038" s="89">
        <v>76.048550621199965</v>
      </c>
    </row>
    <row r="3039" spans="1:16">
      <c r="A3039" s="75" t="s">
        <v>14220</v>
      </c>
      <c r="B3039" s="85">
        <v>3035</v>
      </c>
      <c r="C3039" s="85">
        <v>9342</v>
      </c>
      <c r="D3039" s="85">
        <v>3035</v>
      </c>
      <c r="E3039" s="86" t="s">
        <v>14221</v>
      </c>
      <c r="F3039" s="85" t="s">
        <v>55</v>
      </c>
      <c r="G3039" s="86" t="s">
        <v>4037</v>
      </c>
      <c r="H3039" s="85" t="s">
        <v>260</v>
      </c>
      <c r="I3039" s="85">
        <v>1</v>
      </c>
      <c r="J3039" s="88">
        <v>8256.2094634609202</v>
      </c>
      <c r="K3039" s="146">
        <v>17541.064101504977</v>
      </c>
      <c r="L3039" s="147">
        <v>4.1689909068369498E-5</v>
      </c>
      <c r="M3039" s="147">
        <v>525.16709386286823</v>
      </c>
      <c r="N3039" s="87">
        <v>93240.827904654594</v>
      </c>
      <c r="O3039" s="88">
        <v>7090.8298208697188</v>
      </c>
      <c r="P3039" s="89">
        <v>76.048550621199965</v>
      </c>
    </row>
    <row r="3040" spans="1:16">
      <c r="A3040" s="75" t="s">
        <v>7696</v>
      </c>
      <c r="B3040" s="85">
        <v>3036</v>
      </c>
      <c r="C3040" s="85">
        <v>5196</v>
      </c>
      <c r="D3040" s="85">
        <v>3036</v>
      </c>
      <c r="E3040" s="86" t="s">
        <v>7697</v>
      </c>
      <c r="F3040" s="85" t="s">
        <v>38</v>
      </c>
      <c r="G3040" s="86" t="s">
        <v>7698</v>
      </c>
      <c r="H3040" s="85" t="s">
        <v>1</v>
      </c>
      <c r="I3040" s="85">
        <v>1</v>
      </c>
      <c r="J3040" s="88">
        <v>3.279108978702876</v>
      </c>
      <c r="K3040" s="146">
        <v>3.5252282619143234</v>
      </c>
      <c r="L3040" s="147">
        <v>1.318860309560475E-8</v>
      </c>
      <c r="M3040" s="147">
        <v>0.54347817718313096</v>
      </c>
      <c r="N3040" s="87">
        <v>74.499729899840332</v>
      </c>
      <c r="O3040" s="88">
        <v>2.8448044936350581</v>
      </c>
      <c r="P3040" s="89">
        <v>38.185433658077663</v>
      </c>
    </row>
    <row r="3041" spans="1:16">
      <c r="A3041" s="75" t="s">
        <v>7703</v>
      </c>
      <c r="B3041" s="85">
        <v>3037</v>
      </c>
      <c r="C3041" s="85">
        <v>5199</v>
      </c>
      <c r="D3041" s="85">
        <v>3037</v>
      </c>
      <c r="E3041" s="86" t="s">
        <v>7697</v>
      </c>
      <c r="F3041" s="85" t="s">
        <v>11</v>
      </c>
      <c r="G3041" s="86" t="s">
        <v>7698</v>
      </c>
      <c r="H3041" s="85" t="s">
        <v>1</v>
      </c>
      <c r="I3041" s="85">
        <v>1</v>
      </c>
      <c r="J3041" s="88">
        <v>2.4989947530040109</v>
      </c>
      <c r="K3041" s="146">
        <v>2.3631682811906538</v>
      </c>
      <c r="L3041" s="147">
        <v>9.7486331763269303E-9</v>
      </c>
      <c r="M3041" s="147">
        <v>0.54540071271152346</v>
      </c>
      <c r="N3041" s="87">
        <v>72.075581056652666</v>
      </c>
      <c r="O3041" s="88">
        <v>2.1543541537163668</v>
      </c>
      <c r="P3041" s="89">
        <v>29.89020861341384</v>
      </c>
    </row>
    <row r="3042" spans="1:16">
      <c r="A3042" s="75" t="s">
        <v>14222</v>
      </c>
      <c r="B3042" s="85">
        <v>3038</v>
      </c>
      <c r="C3042" s="85">
        <v>9343</v>
      </c>
      <c r="D3042" s="85">
        <v>3038</v>
      </c>
      <c r="E3042" s="86" t="s">
        <v>14223</v>
      </c>
      <c r="F3042" s="85" t="s">
        <v>55</v>
      </c>
      <c r="G3042" s="86" t="s">
        <v>7698</v>
      </c>
      <c r="H3042" s="85" t="s">
        <v>1</v>
      </c>
      <c r="I3042" s="85">
        <v>1</v>
      </c>
      <c r="J3042" s="88">
        <v>3.0604891005276378</v>
      </c>
      <c r="K3042" s="146">
        <v>3.1947744118030514</v>
      </c>
      <c r="L3042" s="147">
        <v>1.229184197822762E-8</v>
      </c>
      <c r="M3042" s="147">
        <v>0.55112873403420815</v>
      </c>
      <c r="N3042" s="87">
        <v>74.435346792269726</v>
      </c>
      <c r="O3042" s="88">
        <v>2.652557997440804</v>
      </c>
      <c r="P3042" s="89">
        <v>35.635731030358791</v>
      </c>
    </row>
    <row r="3043" spans="1:16">
      <c r="A3043" s="75" t="s">
        <v>4042</v>
      </c>
      <c r="B3043" s="85">
        <v>3039</v>
      </c>
      <c r="C3043" s="85">
        <v>2208</v>
      </c>
      <c r="D3043" s="85">
        <v>3039</v>
      </c>
      <c r="E3043" s="86" t="s">
        <v>4043</v>
      </c>
      <c r="F3043" s="85" t="s">
        <v>55</v>
      </c>
      <c r="G3043" s="86" t="s">
        <v>4044</v>
      </c>
      <c r="H3043" s="85" t="s">
        <v>1</v>
      </c>
      <c r="I3043" s="85">
        <v>1</v>
      </c>
      <c r="J3043" s="88">
        <v>7.3778260056575151</v>
      </c>
      <c r="K3043" s="146">
        <v>15.075052935428836</v>
      </c>
      <c r="L3043" s="147">
        <v>4.4635760690717278E-8</v>
      </c>
      <c r="M3043" s="147">
        <v>0.9485874815712606</v>
      </c>
      <c r="N3043" s="87">
        <v>137.6414381204836</v>
      </c>
      <c r="O3043" s="88">
        <v>6.4789827933666349</v>
      </c>
      <c r="P3043" s="89">
        <v>47.071455237886255</v>
      </c>
    </row>
    <row r="3044" spans="1:16">
      <c r="A3044" s="75" t="s">
        <v>7786</v>
      </c>
      <c r="B3044" s="85">
        <v>3040</v>
      </c>
      <c r="C3044" s="85">
        <v>5246</v>
      </c>
      <c r="D3044" s="85">
        <v>3040</v>
      </c>
      <c r="E3044" s="86" t="s">
        <v>7787</v>
      </c>
      <c r="F3044" s="85" t="s">
        <v>38</v>
      </c>
      <c r="G3044" s="86" t="s">
        <v>4044</v>
      </c>
      <c r="H3044" s="85" t="s">
        <v>1</v>
      </c>
      <c r="I3044" s="85">
        <v>1</v>
      </c>
      <c r="J3044" s="88">
        <v>4.0742828127523234</v>
      </c>
      <c r="K3044" s="146">
        <v>4.1218472043815355</v>
      </c>
      <c r="L3044" s="147">
        <v>1.7684054319568821E-8</v>
      </c>
      <c r="M3044" s="147">
        <v>1.1950337303198639</v>
      </c>
      <c r="N3044" s="87">
        <v>144.39918975666961</v>
      </c>
      <c r="O3044" s="88">
        <v>3.353581061583395</v>
      </c>
      <c r="P3044" s="89">
        <v>23.224375893206819</v>
      </c>
    </row>
    <row r="3045" spans="1:16">
      <c r="A3045" s="75" t="s">
        <v>7790</v>
      </c>
      <c r="B3045" s="85">
        <v>3041</v>
      </c>
      <c r="C3045" s="85">
        <v>5248</v>
      </c>
      <c r="D3045" s="85">
        <v>3041</v>
      </c>
      <c r="E3045" s="86" t="s">
        <v>7787</v>
      </c>
      <c r="F3045" s="85" t="s">
        <v>11</v>
      </c>
      <c r="G3045" s="86" t="s">
        <v>4044</v>
      </c>
      <c r="H3045" s="85" t="s">
        <v>1</v>
      </c>
      <c r="I3045" s="85">
        <v>1</v>
      </c>
      <c r="J3045" s="88">
        <v>3.6203723978176021</v>
      </c>
      <c r="K3045" s="146">
        <v>3.3680971703025793</v>
      </c>
      <c r="L3045" s="147">
        <v>1.517030267664816E-8</v>
      </c>
      <c r="M3045" s="147">
        <v>1.2044671242748961</v>
      </c>
      <c r="N3045" s="87">
        <v>140.76453691302231</v>
      </c>
      <c r="O3045" s="88">
        <v>2.939700217294217</v>
      </c>
      <c r="P3045" s="89">
        <v>20.883812654537007</v>
      </c>
    </row>
    <row r="3046" spans="1:16">
      <c r="A3046" s="75" t="s">
        <v>14224</v>
      </c>
      <c r="B3046" s="85">
        <v>3042</v>
      </c>
      <c r="C3046" s="85">
        <v>9344</v>
      </c>
      <c r="D3046" s="85">
        <v>3042</v>
      </c>
      <c r="E3046" s="86" t="s">
        <v>14225</v>
      </c>
      <c r="F3046" s="85" t="s">
        <v>38</v>
      </c>
      <c r="G3046" s="86" t="s">
        <v>4044</v>
      </c>
      <c r="H3046" s="85" t="s">
        <v>1</v>
      </c>
      <c r="I3046" s="85">
        <v>1</v>
      </c>
      <c r="J3046" s="88">
        <v>5.889098848128822</v>
      </c>
      <c r="K3046" s="146">
        <v>10.109867444104044</v>
      </c>
      <c r="L3046" s="147">
        <v>3.2447646134255212E-8</v>
      </c>
      <c r="M3046" s="147">
        <v>1.062523380250096</v>
      </c>
      <c r="N3046" s="87">
        <v>140.9217621443876</v>
      </c>
      <c r="O3046" s="88">
        <v>5.0699931518984194</v>
      </c>
      <c r="P3046" s="89">
        <v>35.977361301398815</v>
      </c>
    </row>
    <row r="3047" spans="1:16">
      <c r="A3047" s="75" t="s">
        <v>14226</v>
      </c>
      <c r="B3047" s="85">
        <v>3043</v>
      </c>
      <c r="C3047" s="85">
        <v>9345</v>
      </c>
      <c r="D3047" s="85">
        <v>3043</v>
      </c>
      <c r="E3047" s="86" t="s">
        <v>14225</v>
      </c>
      <c r="F3047" s="85" t="s">
        <v>11</v>
      </c>
      <c r="G3047" s="86" t="s">
        <v>4044</v>
      </c>
      <c r="H3047" s="85" t="s">
        <v>1</v>
      </c>
      <c r="I3047" s="85">
        <v>1</v>
      </c>
      <c r="J3047" s="88">
        <v>3.628615107216576</v>
      </c>
      <c r="K3047" s="146">
        <v>3.3772063306098068</v>
      </c>
      <c r="L3047" s="147">
        <v>1.5210503990591119E-8</v>
      </c>
      <c r="M3047" s="147">
        <v>1.2056257602120271</v>
      </c>
      <c r="N3047" s="87">
        <v>140.89197097173189</v>
      </c>
      <c r="O3047" s="88">
        <v>2.9470936131713228</v>
      </c>
      <c r="P3047" s="89">
        <v>20.917399287164617</v>
      </c>
    </row>
    <row r="3048" spans="1:16">
      <c r="A3048" s="75" t="s">
        <v>7778</v>
      </c>
      <c r="B3048" s="85">
        <v>3044</v>
      </c>
      <c r="C3048" s="85">
        <v>5240</v>
      </c>
      <c r="D3048" s="85">
        <v>3044</v>
      </c>
      <c r="E3048" s="86" t="s">
        <v>47</v>
      </c>
      <c r="F3048" s="85" t="s">
        <v>38</v>
      </c>
      <c r="G3048" s="86" t="s">
        <v>7779</v>
      </c>
      <c r="H3048" s="85" t="s">
        <v>1</v>
      </c>
      <c r="I3048" s="85">
        <v>1</v>
      </c>
      <c r="J3048" s="88">
        <v>2.3360691136689589</v>
      </c>
      <c r="K3048" s="146">
        <v>2.666296962181733</v>
      </c>
      <c r="L3048" s="147">
        <v>9.6238279151125968E-9</v>
      </c>
      <c r="M3048" s="147">
        <v>0.46088409272549069</v>
      </c>
      <c r="N3048" s="87">
        <v>61.561409943092713</v>
      </c>
      <c r="O3048" s="88">
        <v>1.9898078224825899</v>
      </c>
      <c r="P3048" s="89">
        <v>32.32232374667776</v>
      </c>
    </row>
    <row r="3049" spans="1:16">
      <c r="A3049" s="75" t="s">
        <v>7783</v>
      </c>
      <c r="B3049" s="85">
        <v>3045</v>
      </c>
      <c r="C3049" s="85">
        <v>5243</v>
      </c>
      <c r="D3049" s="85">
        <v>3045</v>
      </c>
      <c r="E3049" s="86" t="s">
        <v>47</v>
      </c>
      <c r="F3049" s="85" t="s">
        <v>11</v>
      </c>
      <c r="G3049" s="86" t="s">
        <v>7779</v>
      </c>
      <c r="H3049" s="85" t="s">
        <v>1</v>
      </c>
      <c r="I3049" s="85">
        <v>1</v>
      </c>
      <c r="J3049" s="88">
        <v>1.694256484761079</v>
      </c>
      <c r="K3049" s="146">
        <v>1.7493968008089309</v>
      </c>
      <c r="L3049" s="147">
        <v>6.9466815749956564E-9</v>
      </c>
      <c r="M3049" s="147">
        <v>0.44234985183418452</v>
      </c>
      <c r="N3049" s="87">
        <v>58.246835394840389</v>
      </c>
      <c r="O3049" s="88">
        <v>1.4279184171166071</v>
      </c>
      <c r="P3049" s="89">
        <v>24.514952742704622</v>
      </c>
    </row>
    <row r="3050" spans="1:16">
      <c r="A3050" s="75" t="s">
        <v>14227</v>
      </c>
      <c r="B3050" s="85">
        <v>3046</v>
      </c>
      <c r="C3050" s="85">
        <v>9346</v>
      </c>
      <c r="D3050" s="85">
        <v>3046</v>
      </c>
      <c r="E3050" s="86" t="s">
        <v>14228</v>
      </c>
      <c r="F3050" s="85" t="s">
        <v>55</v>
      </c>
      <c r="G3050" s="86" t="s">
        <v>7779</v>
      </c>
      <c r="H3050" s="85" t="s">
        <v>1</v>
      </c>
      <c r="I3050" s="85">
        <v>1</v>
      </c>
      <c r="J3050" s="88">
        <v>2.3198881143124028</v>
      </c>
      <c r="K3050" s="146">
        <v>2.6417026432260808</v>
      </c>
      <c r="L3050" s="147">
        <v>9.6365630351164642E-9</v>
      </c>
      <c r="M3050" s="147">
        <v>0.46582294623350762</v>
      </c>
      <c r="N3050" s="87">
        <v>61.980866894068953</v>
      </c>
      <c r="O3050" s="88">
        <v>1.977409612739359</v>
      </c>
      <c r="P3050" s="89">
        <v>31.903548818039855</v>
      </c>
    </row>
    <row r="3051" spans="1:16">
      <c r="A3051" s="75" t="s">
        <v>4047</v>
      </c>
      <c r="B3051" s="85">
        <v>3047</v>
      </c>
      <c r="C3051" s="85">
        <v>2210</v>
      </c>
      <c r="D3051" s="85">
        <v>3047</v>
      </c>
      <c r="E3051" s="86" t="s">
        <v>4048</v>
      </c>
      <c r="F3051" s="85" t="s">
        <v>55</v>
      </c>
      <c r="G3051" s="86" t="s">
        <v>4049</v>
      </c>
      <c r="H3051" s="85" t="s">
        <v>1</v>
      </c>
      <c r="I3051" s="85">
        <v>1</v>
      </c>
      <c r="J3051" s="88">
        <v>0</v>
      </c>
      <c r="K3051" s="146">
        <v>0</v>
      </c>
      <c r="L3051" s="147">
        <v>0</v>
      </c>
      <c r="M3051" s="147">
        <v>0</v>
      </c>
      <c r="N3051" s="87">
        <v>0</v>
      </c>
      <c r="O3051" s="88">
        <v>0</v>
      </c>
      <c r="P3051" s="89" t="e">
        <v>#DIV/0!</v>
      </c>
    </row>
    <row r="3052" spans="1:16">
      <c r="A3052" s="75" t="s">
        <v>14229</v>
      </c>
      <c r="B3052" s="85">
        <v>3048</v>
      </c>
      <c r="C3052" s="85">
        <v>9347</v>
      </c>
      <c r="D3052" s="85">
        <v>3048</v>
      </c>
      <c r="E3052" s="86" t="s">
        <v>14230</v>
      </c>
      <c r="F3052" s="85" t="s">
        <v>55</v>
      </c>
      <c r="G3052" s="86" t="s">
        <v>4049</v>
      </c>
      <c r="H3052" s="85" t="s">
        <v>1</v>
      </c>
      <c r="I3052" s="85">
        <v>1</v>
      </c>
      <c r="J3052" s="88">
        <v>0</v>
      </c>
      <c r="K3052" s="146">
        <v>0</v>
      </c>
      <c r="L3052" s="147">
        <v>0</v>
      </c>
      <c r="M3052" s="147">
        <v>0</v>
      </c>
      <c r="N3052" s="87">
        <v>0</v>
      </c>
      <c r="O3052" s="88">
        <v>0</v>
      </c>
      <c r="P3052" s="89" t="e">
        <v>#DIV/0!</v>
      </c>
    </row>
    <row r="3053" spans="1:16">
      <c r="A3053" s="75" t="s">
        <v>4050</v>
      </c>
      <c r="B3053" s="85">
        <v>3049</v>
      </c>
      <c r="C3053" s="85">
        <v>2211</v>
      </c>
      <c r="D3053" s="85">
        <v>3049</v>
      </c>
      <c r="E3053" s="86" t="s">
        <v>4051</v>
      </c>
      <c r="F3053" s="85" t="s">
        <v>38</v>
      </c>
      <c r="G3053" s="86" t="s">
        <v>4052</v>
      </c>
      <c r="H3053" s="85" t="s">
        <v>1</v>
      </c>
      <c r="I3053" s="85">
        <v>1</v>
      </c>
      <c r="J3053" s="88">
        <v>16.87808405218172</v>
      </c>
      <c r="K3053" s="146">
        <v>51.260664012580641</v>
      </c>
      <c r="L3053" s="147">
        <v>1.38207875445965E-7</v>
      </c>
      <c r="M3053" s="147">
        <v>1.912949549613449</v>
      </c>
      <c r="N3053" s="87">
        <v>295.2917148535787</v>
      </c>
      <c r="O3053" s="88">
        <v>14.6484844859779</v>
      </c>
      <c r="P3053" s="89">
        <v>49.606825214318647</v>
      </c>
    </row>
    <row r="3054" spans="1:16">
      <c r="A3054" s="75" t="s">
        <v>4053</v>
      </c>
      <c r="B3054" s="85">
        <v>3050</v>
      </c>
      <c r="C3054" s="85">
        <v>2212</v>
      </c>
      <c r="D3054" s="85">
        <v>3050</v>
      </c>
      <c r="E3054" s="86" t="s">
        <v>4051</v>
      </c>
      <c r="F3054" s="85" t="s">
        <v>11</v>
      </c>
      <c r="G3054" s="86" t="s">
        <v>4052</v>
      </c>
      <c r="H3054" s="85" t="s">
        <v>1</v>
      </c>
      <c r="I3054" s="85">
        <v>1</v>
      </c>
      <c r="J3054" s="88">
        <v>13.049306087449651</v>
      </c>
      <c r="K3054" s="146">
        <v>45.237996086603204</v>
      </c>
      <c r="L3054" s="147">
        <v>1.2204999810222981E-7</v>
      </c>
      <c r="M3054" s="147">
        <v>1.83595039348769</v>
      </c>
      <c r="N3054" s="87">
        <v>283.52042121771342</v>
      </c>
      <c r="O3054" s="88">
        <v>11.24595752965549</v>
      </c>
      <c r="P3054" s="89">
        <v>39.665423327724938</v>
      </c>
    </row>
    <row r="3055" spans="1:16">
      <c r="A3055" s="75" t="s">
        <v>14231</v>
      </c>
      <c r="B3055" s="85">
        <v>3051</v>
      </c>
      <c r="C3055" s="85">
        <v>9348</v>
      </c>
      <c r="D3055" s="85">
        <v>3051</v>
      </c>
      <c r="E3055" s="86" t="s">
        <v>14232</v>
      </c>
      <c r="F3055" s="85" t="s">
        <v>55</v>
      </c>
      <c r="G3055" s="86" t="s">
        <v>4052</v>
      </c>
      <c r="H3055" s="85" t="s">
        <v>1</v>
      </c>
      <c r="I3055" s="85">
        <v>1</v>
      </c>
      <c r="J3055" s="88">
        <v>15.68613258944556</v>
      </c>
      <c r="K3055" s="146">
        <v>49.361431429907284</v>
      </c>
      <c r="L3055" s="147">
        <v>1.332390818806034E-7</v>
      </c>
      <c r="M3055" s="147">
        <v>1.8974870603811109</v>
      </c>
      <c r="N3055" s="87">
        <v>292.50317156972199</v>
      </c>
      <c r="O3055" s="88">
        <v>13.590531661288891</v>
      </c>
      <c r="P3055" s="89">
        <v>46.462852311498473</v>
      </c>
    </row>
    <row r="3056" spans="1:16">
      <c r="A3056" s="75" t="s">
        <v>4054</v>
      </c>
      <c r="B3056" s="85">
        <v>3052</v>
      </c>
      <c r="C3056" s="85">
        <v>2213</v>
      </c>
      <c r="D3056" s="85">
        <v>3052</v>
      </c>
      <c r="E3056" s="86" t="s">
        <v>4055</v>
      </c>
      <c r="F3056" s="85" t="s">
        <v>38</v>
      </c>
      <c r="G3056" s="86" t="s">
        <v>4056</v>
      </c>
      <c r="H3056" s="85" t="s">
        <v>1</v>
      </c>
      <c r="I3056" s="85">
        <v>1</v>
      </c>
      <c r="J3056" s="88">
        <v>2.3124376565182199</v>
      </c>
      <c r="K3056" s="146">
        <v>2.6837027644197438</v>
      </c>
      <c r="L3056" s="147">
        <v>9.7757811405672276E-9</v>
      </c>
      <c r="M3056" s="147">
        <v>0.39922566779308089</v>
      </c>
      <c r="N3056" s="87">
        <v>55.463999637462408</v>
      </c>
      <c r="O3056" s="88">
        <v>1.83615469878014</v>
      </c>
      <c r="P3056" s="89">
        <v>33.105342398349762</v>
      </c>
    </row>
    <row r="3057" spans="1:16">
      <c r="A3057" s="75" t="s">
        <v>4059</v>
      </c>
      <c r="B3057" s="85">
        <v>3053</v>
      </c>
      <c r="C3057" s="85">
        <v>2215</v>
      </c>
      <c r="D3057" s="85">
        <v>3053</v>
      </c>
      <c r="E3057" s="86" t="s">
        <v>4055</v>
      </c>
      <c r="F3057" s="85" t="s">
        <v>11</v>
      </c>
      <c r="G3057" s="86" t="s">
        <v>4056</v>
      </c>
      <c r="H3057" s="85" t="s">
        <v>1</v>
      </c>
      <c r="I3057" s="85">
        <v>1</v>
      </c>
      <c r="J3057" s="88">
        <v>2.17656269227323</v>
      </c>
      <c r="K3057" s="146">
        <v>2.4599122515601697</v>
      </c>
      <c r="L3057" s="147">
        <v>9.21288963645008E-9</v>
      </c>
      <c r="M3057" s="147">
        <v>0.39738630083755172</v>
      </c>
      <c r="N3057" s="87">
        <v>55.403240363063148</v>
      </c>
      <c r="O3057" s="88">
        <v>1.720735233415547</v>
      </c>
      <c r="P3057" s="89">
        <v>31.058386154661562</v>
      </c>
    </row>
    <row r="3058" spans="1:16">
      <c r="A3058" s="75" t="s">
        <v>14233</v>
      </c>
      <c r="B3058" s="85">
        <v>3054</v>
      </c>
      <c r="C3058" s="85">
        <v>9349</v>
      </c>
      <c r="D3058" s="85">
        <v>3054</v>
      </c>
      <c r="E3058" s="86" t="s">
        <v>14234</v>
      </c>
      <c r="F3058" s="85" t="s">
        <v>55</v>
      </c>
      <c r="G3058" s="86" t="s">
        <v>4056</v>
      </c>
      <c r="H3058" s="85" t="s">
        <v>1</v>
      </c>
      <c r="I3058" s="85">
        <v>1</v>
      </c>
      <c r="J3058" s="88">
        <v>2.3432155135589512</v>
      </c>
      <c r="K3058" s="146">
        <v>2.7210303583241893</v>
      </c>
      <c r="L3058" s="147">
        <v>9.9850663732209337E-9</v>
      </c>
      <c r="M3058" s="147">
        <v>0.40588328735895862</v>
      </c>
      <c r="N3058" s="87">
        <v>56.237496511261988</v>
      </c>
      <c r="O3058" s="88">
        <v>1.8654828345839809</v>
      </c>
      <c r="P3058" s="89">
        <v>33.171512786142671</v>
      </c>
    </row>
    <row r="3059" spans="1:16">
      <c r="A3059" s="75" t="s">
        <v>4061</v>
      </c>
      <c r="B3059" s="85">
        <v>3055</v>
      </c>
      <c r="C3059" s="85">
        <v>2217</v>
      </c>
      <c r="D3059" s="85">
        <v>3055</v>
      </c>
      <c r="E3059" s="86" t="s">
        <v>4062</v>
      </c>
      <c r="F3059" s="85" t="s">
        <v>38</v>
      </c>
      <c r="G3059" s="86" t="s">
        <v>4063</v>
      </c>
      <c r="H3059" s="85" t="s">
        <v>1</v>
      </c>
      <c r="I3059" s="85">
        <v>1</v>
      </c>
      <c r="J3059" s="88">
        <v>1.516877168627925</v>
      </c>
      <c r="K3059" s="146">
        <v>1.5816712317293449</v>
      </c>
      <c r="L3059" s="147">
        <v>6.120244797885454E-9</v>
      </c>
      <c r="M3059" s="147">
        <v>0.41707008985591187</v>
      </c>
      <c r="N3059" s="87">
        <v>57.841697891538089</v>
      </c>
      <c r="O3059" s="88">
        <v>1.1338532363017571</v>
      </c>
      <c r="P3059" s="89">
        <v>19.602696283707004</v>
      </c>
    </row>
    <row r="3060" spans="1:16">
      <c r="A3060" s="75" t="s">
        <v>4064</v>
      </c>
      <c r="B3060" s="85">
        <v>3056</v>
      </c>
      <c r="C3060" s="85">
        <v>2218</v>
      </c>
      <c r="D3060" s="85">
        <v>3056</v>
      </c>
      <c r="E3060" s="86" t="s">
        <v>4062</v>
      </c>
      <c r="F3060" s="85" t="s">
        <v>11</v>
      </c>
      <c r="G3060" s="86" t="s">
        <v>4063</v>
      </c>
      <c r="H3060" s="85" t="s">
        <v>1</v>
      </c>
      <c r="I3060" s="85">
        <v>1</v>
      </c>
      <c r="J3060" s="88">
        <v>1.406021231888211</v>
      </c>
      <c r="K3060" s="146">
        <v>1.3928179110741632</v>
      </c>
      <c r="L3060" s="147">
        <v>5.6554211350011701E-9</v>
      </c>
      <c r="M3060" s="147">
        <v>0.41601512304972982</v>
      </c>
      <c r="N3060" s="87">
        <v>57.870930944961628</v>
      </c>
      <c r="O3060" s="88">
        <v>1.040277309169894</v>
      </c>
      <c r="P3060" s="89">
        <v>17.975817775581554</v>
      </c>
    </row>
    <row r="3061" spans="1:16">
      <c r="A3061" s="75" t="s">
        <v>14235</v>
      </c>
      <c r="B3061" s="85">
        <v>3057</v>
      </c>
      <c r="C3061" s="85">
        <v>9350</v>
      </c>
      <c r="D3061" s="85">
        <v>3057</v>
      </c>
      <c r="E3061" s="86" t="s">
        <v>14236</v>
      </c>
      <c r="F3061" s="85" t="s">
        <v>38</v>
      </c>
      <c r="G3061" s="86" t="s">
        <v>4063</v>
      </c>
      <c r="H3061" s="85" t="s">
        <v>1</v>
      </c>
      <c r="I3061" s="85">
        <v>1</v>
      </c>
      <c r="J3061" s="88">
        <v>1.571425335917247</v>
      </c>
      <c r="K3061" s="146">
        <v>1.6582597562430066</v>
      </c>
      <c r="L3061" s="147">
        <v>6.4284710764682511E-9</v>
      </c>
      <c r="M3061" s="147">
        <v>0.42405658398460061</v>
      </c>
      <c r="N3061" s="87">
        <v>58.624920272309893</v>
      </c>
      <c r="O3061" s="88">
        <v>1.1834181094407761</v>
      </c>
      <c r="P3061" s="89">
        <v>20.186263860894936</v>
      </c>
    </row>
    <row r="3062" spans="1:16">
      <c r="A3062" s="75" t="s">
        <v>14237</v>
      </c>
      <c r="B3062" s="85">
        <v>3058</v>
      </c>
      <c r="C3062" s="85">
        <v>9351</v>
      </c>
      <c r="D3062" s="85">
        <v>3058</v>
      </c>
      <c r="E3062" s="86" t="s">
        <v>14236</v>
      </c>
      <c r="F3062" s="85" t="s">
        <v>11</v>
      </c>
      <c r="G3062" s="86" t="s">
        <v>4063</v>
      </c>
      <c r="H3062" s="85" t="s">
        <v>1</v>
      </c>
      <c r="I3062" s="85">
        <v>1</v>
      </c>
      <c r="J3062" s="88">
        <v>1.4345943234576271</v>
      </c>
      <c r="K3062" s="146">
        <v>1.4245134844476774</v>
      </c>
      <c r="L3062" s="147">
        <v>5.7956987601167003E-9</v>
      </c>
      <c r="M3062" s="147">
        <v>0.42000652846650222</v>
      </c>
      <c r="N3062" s="87">
        <v>58.310187570869779</v>
      </c>
      <c r="O3062" s="88">
        <v>1.065908342072432</v>
      </c>
      <c r="P3062" s="89">
        <v>18.279967643337365</v>
      </c>
    </row>
    <row r="3063" spans="1:16">
      <c r="A3063" s="75" t="s">
        <v>4065</v>
      </c>
      <c r="B3063" s="85">
        <v>3059</v>
      </c>
      <c r="C3063" s="85">
        <v>2219</v>
      </c>
      <c r="D3063" s="85">
        <v>3059</v>
      </c>
      <c r="E3063" s="86" t="s">
        <v>4066</v>
      </c>
      <c r="F3063" s="85" t="s">
        <v>55</v>
      </c>
      <c r="G3063" s="86" t="s">
        <v>4067</v>
      </c>
      <c r="H3063" s="85" t="s">
        <v>1</v>
      </c>
      <c r="I3063" s="85">
        <v>1</v>
      </c>
      <c r="J3063" s="88">
        <v>3.631998520791508</v>
      </c>
      <c r="K3063" s="146">
        <v>4.4945863496233587</v>
      </c>
      <c r="L3063" s="147">
        <v>1.5604789741499099E-8</v>
      </c>
      <c r="M3063" s="147">
        <v>0.4103221037760566</v>
      </c>
      <c r="N3063" s="87">
        <v>67.767622389635463</v>
      </c>
      <c r="O3063" s="88">
        <v>3.168883010368452</v>
      </c>
      <c r="P3063" s="89">
        <v>46.76101799984513</v>
      </c>
    </row>
    <row r="3064" spans="1:16">
      <c r="A3064" s="75" t="s">
        <v>14238</v>
      </c>
      <c r="B3064" s="85">
        <v>3060</v>
      </c>
      <c r="C3064" s="85">
        <v>9352</v>
      </c>
      <c r="D3064" s="85">
        <v>3060</v>
      </c>
      <c r="E3064" s="86" t="s">
        <v>14239</v>
      </c>
      <c r="F3064" s="85" t="s">
        <v>55</v>
      </c>
      <c r="G3064" s="86" t="s">
        <v>4067</v>
      </c>
      <c r="H3064" s="85" t="s">
        <v>1</v>
      </c>
      <c r="I3064" s="85">
        <v>1</v>
      </c>
      <c r="J3064" s="88">
        <v>3.6864186216108701</v>
      </c>
      <c r="K3064" s="146">
        <v>4.5708534927653739</v>
      </c>
      <c r="L3064" s="147">
        <v>1.591201809586921E-8</v>
      </c>
      <c r="M3064" s="147">
        <v>0.41729977319219658</v>
      </c>
      <c r="N3064" s="87">
        <v>68.551691377180532</v>
      </c>
      <c r="O3064" s="88">
        <v>3.2182941331457311</v>
      </c>
      <c r="P3064" s="89">
        <v>46.94696904615013</v>
      </c>
    </row>
    <row r="3065" spans="1:16">
      <c r="A3065" s="75" t="s">
        <v>4068</v>
      </c>
      <c r="B3065" s="85">
        <v>3061</v>
      </c>
      <c r="C3065" s="85">
        <v>2220</v>
      </c>
      <c r="D3065" s="85">
        <v>3061</v>
      </c>
      <c r="E3065" s="86" t="s">
        <v>4069</v>
      </c>
      <c r="F3065" s="85" t="s">
        <v>55</v>
      </c>
      <c r="G3065" s="86" t="s">
        <v>4070</v>
      </c>
      <c r="H3065" s="85" t="s">
        <v>1</v>
      </c>
      <c r="I3065" s="85">
        <v>1</v>
      </c>
      <c r="J3065" s="88">
        <v>2.8962184275650911</v>
      </c>
      <c r="K3065" s="146">
        <v>3.6020143024896392</v>
      </c>
      <c r="L3065" s="147">
        <v>1.257598145958957E-8</v>
      </c>
      <c r="M3065" s="147">
        <v>0.34982972321843958</v>
      </c>
      <c r="N3065" s="87">
        <v>57.177730984019973</v>
      </c>
      <c r="O3065" s="88">
        <v>2.5128170529202158</v>
      </c>
      <c r="P3065" s="89">
        <v>43.947477622406844</v>
      </c>
    </row>
    <row r="3066" spans="1:16">
      <c r="A3066" s="75" t="s">
        <v>14240</v>
      </c>
      <c r="B3066" s="85">
        <v>3062</v>
      </c>
      <c r="C3066" s="85">
        <v>9353</v>
      </c>
      <c r="D3066" s="85">
        <v>3062</v>
      </c>
      <c r="E3066" s="86" t="s">
        <v>14241</v>
      </c>
      <c r="F3066" s="85" t="s">
        <v>55</v>
      </c>
      <c r="G3066" s="86" t="s">
        <v>4070</v>
      </c>
      <c r="H3066" s="85" t="s">
        <v>1</v>
      </c>
      <c r="I3066" s="85">
        <v>1</v>
      </c>
      <c r="J3066" s="88">
        <v>2.8962184275650911</v>
      </c>
      <c r="K3066" s="146">
        <v>3.6020143024896392</v>
      </c>
      <c r="L3066" s="147">
        <v>1.257598145958957E-8</v>
      </c>
      <c r="M3066" s="147">
        <v>0.34982972321843958</v>
      </c>
      <c r="N3066" s="87">
        <v>57.177730984019973</v>
      </c>
      <c r="O3066" s="88">
        <v>2.5128170529202158</v>
      </c>
      <c r="P3066" s="89">
        <v>43.947477622406844</v>
      </c>
    </row>
    <row r="3067" spans="1:16">
      <c r="A3067" s="75" t="s">
        <v>4071</v>
      </c>
      <c r="B3067" s="85">
        <v>3063</v>
      </c>
      <c r="C3067" s="85">
        <v>2221</v>
      </c>
      <c r="D3067" s="85">
        <v>3063</v>
      </c>
      <c r="E3067" s="86" t="s">
        <v>4072</v>
      </c>
      <c r="F3067" s="85" t="s">
        <v>38</v>
      </c>
      <c r="G3067" s="86" t="s">
        <v>4073</v>
      </c>
      <c r="H3067" s="85" t="s">
        <v>1</v>
      </c>
      <c r="I3067" s="85">
        <v>1</v>
      </c>
      <c r="J3067" s="88">
        <v>5.9323929597044334</v>
      </c>
      <c r="K3067" s="146">
        <v>7.5207428648548236</v>
      </c>
      <c r="L3067" s="147">
        <v>2.6143088456275469E-8</v>
      </c>
      <c r="M3067" s="147">
        <v>0.76866125307529098</v>
      </c>
      <c r="N3067" s="87">
        <v>111.675149273667</v>
      </c>
      <c r="O3067" s="88">
        <v>4.8949604088808902</v>
      </c>
      <c r="P3067" s="89">
        <v>43.832136699324941</v>
      </c>
    </row>
    <row r="3068" spans="1:16">
      <c r="A3068" s="75" t="s">
        <v>4074</v>
      </c>
      <c r="B3068" s="85">
        <v>3064</v>
      </c>
      <c r="C3068" s="85">
        <v>2222</v>
      </c>
      <c r="D3068" s="85">
        <v>3064</v>
      </c>
      <c r="E3068" s="86" t="s">
        <v>4072</v>
      </c>
      <c r="F3068" s="85" t="s">
        <v>11</v>
      </c>
      <c r="G3068" s="86" t="s">
        <v>4073</v>
      </c>
      <c r="H3068" s="85" t="s">
        <v>1</v>
      </c>
      <c r="I3068" s="85">
        <v>1</v>
      </c>
      <c r="J3068" s="88">
        <v>5.5676689055942763</v>
      </c>
      <c r="K3068" s="146">
        <v>6.7019084904748256</v>
      </c>
      <c r="L3068" s="147">
        <v>2.4168199302858098E-8</v>
      </c>
      <c r="M3068" s="147">
        <v>0.76612367082072785</v>
      </c>
      <c r="N3068" s="87">
        <v>111.3390383278216</v>
      </c>
      <c r="O3068" s="88">
        <v>4.4481868687067561</v>
      </c>
      <c r="P3068" s="89">
        <v>39.951727044827862</v>
      </c>
    </row>
    <row r="3069" spans="1:16">
      <c r="A3069" s="75" t="s">
        <v>14242</v>
      </c>
      <c r="B3069" s="85">
        <v>3065</v>
      </c>
      <c r="C3069" s="85">
        <v>9354</v>
      </c>
      <c r="D3069" s="85">
        <v>3065</v>
      </c>
      <c r="E3069" s="86" t="s">
        <v>14243</v>
      </c>
      <c r="F3069" s="85" t="s">
        <v>55</v>
      </c>
      <c r="G3069" s="86" t="s">
        <v>4073</v>
      </c>
      <c r="H3069" s="85" t="s">
        <v>1</v>
      </c>
      <c r="I3069" s="85">
        <v>1</v>
      </c>
      <c r="J3069" s="88">
        <v>5.8591596415852401</v>
      </c>
      <c r="K3069" s="146">
        <v>7.3104179769638327</v>
      </c>
      <c r="L3069" s="147">
        <v>2.5759105606949601E-8</v>
      </c>
      <c r="M3069" s="147">
        <v>0.77475076870233406</v>
      </c>
      <c r="N3069" s="87">
        <v>112.34157943016621</v>
      </c>
      <c r="O3069" s="88">
        <v>4.7880007925972219</v>
      </c>
      <c r="P3069" s="89">
        <v>42.620023831635201</v>
      </c>
    </row>
    <row r="3070" spans="1:16">
      <c r="A3070" s="75" t="s">
        <v>4075</v>
      </c>
      <c r="B3070" s="85">
        <v>3066</v>
      </c>
      <c r="C3070" s="85">
        <v>2223</v>
      </c>
      <c r="D3070" s="85">
        <v>3066</v>
      </c>
      <c r="E3070" s="86" t="s">
        <v>4076</v>
      </c>
      <c r="F3070" s="85" t="s">
        <v>38</v>
      </c>
      <c r="G3070" s="86" t="s">
        <v>4077</v>
      </c>
      <c r="H3070" s="85" t="s">
        <v>1</v>
      </c>
      <c r="I3070" s="85">
        <v>1</v>
      </c>
      <c r="J3070" s="88">
        <v>1.415842446341095</v>
      </c>
      <c r="K3070" s="146">
        <v>3.3113408432704676</v>
      </c>
      <c r="L3070" s="147">
        <v>8.8889995280836992E-9</v>
      </c>
      <c r="M3070" s="147">
        <v>0.2205044162025892</v>
      </c>
      <c r="N3070" s="87">
        <v>33.216950179894077</v>
      </c>
      <c r="O3070" s="88">
        <v>1.1788756190891221</v>
      </c>
      <c r="P3070" s="89">
        <v>35.490182352824341</v>
      </c>
    </row>
    <row r="3071" spans="1:16">
      <c r="A3071" s="75" t="s">
        <v>4078</v>
      </c>
      <c r="B3071" s="85">
        <v>3067</v>
      </c>
      <c r="C3071" s="85">
        <v>2224</v>
      </c>
      <c r="D3071" s="85">
        <v>3067</v>
      </c>
      <c r="E3071" s="86" t="s">
        <v>4076</v>
      </c>
      <c r="F3071" s="85" t="s">
        <v>11</v>
      </c>
      <c r="G3071" s="86" t="s">
        <v>4077</v>
      </c>
      <c r="H3071" s="85" t="s">
        <v>1</v>
      </c>
      <c r="I3071" s="85">
        <v>1</v>
      </c>
      <c r="J3071" s="88">
        <v>1.101134272008035</v>
      </c>
      <c r="K3071" s="146">
        <v>2.4988268099996085</v>
      </c>
      <c r="L3071" s="147">
        <v>7.2697211509540299E-9</v>
      </c>
      <c r="M3071" s="147">
        <v>0.20793128975178241</v>
      </c>
      <c r="N3071" s="87">
        <v>32.240111921702137</v>
      </c>
      <c r="O3071" s="88">
        <v>0.90905629537176491</v>
      </c>
      <c r="P3071" s="89">
        <v>28.196437331839469</v>
      </c>
    </row>
    <row r="3072" spans="1:16">
      <c r="A3072" s="75" t="s">
        <v>14244</v>
      </c>
      <c r="B3072" s="85">
        <v>3068</v>
      </c>
      <c r="C3072" s="85">
        <v>9355</v>
      </c>
      <c r="D3072" s="85">
        <v>3068</v>
      </c>
      <c r="E3072" s="86" t="s">
        <v>14245</v>
      </c>
      <c r="F3072" s="85" t="s">
        <v>38</v>
      </c>
      <c r="G3072" s="86" t="s">
        <v>4077</v>
      </c>
      <c r="H3072" s="85" t="s">
        <v>1</v>
      </c>
      <c r="I3072" s="85">
        <v>1</v>
      </c>
      <c r="J3072" s="88">
        <v>1.4299934664422971</v>
      </c>
      <c r="K3072" s="146">
        <v>3.3290881931552678</v>
      </c>
      <c r="L3072" s="147">
        <v>8.9620025020593508E-9</v>
      </c>
      <c r="M3072" s="147">
        <v>0.22232472638285089</v>
      </c>
      <c r="N3072" s="87">
        <v>33.422975830561057</v>
      </c>
      <c r="O3072" s="88">
        <v>1.1917224074007149</v>
      </c>
      <c r="P3072" s="89">
        <v>35.655784016426097</v>
      </c>
    </row>
    <row r="3073" spans="1:16">
      <c r="A3073" s="75" t="s">
        <v>14246</v>
      </c>
      <c r="B3073" s="85">
        <v>3069</v>
      </c>
      <c r="C3073" s="85">
        <v>9356</v>
      </c>
      <c r="D3073" s="85">
        <v>3069</v>
      </c>
      <c r="E3073" s="86" t="s">
        <v>14245</v>
      </c>
      <c r="F3073" s="85" t="s">
        <v>11</v>
      </c>
      <c r="G3073" s="86" t="s">
        <v>4077</v>
      </c>
      <c r="H3073" s="85" t="s">
        <v>1</v>
      </c>
      <c r="I3073" s="85">
        <v>1</v>
      </c>
      <c r="J3073" s="88">
        <v>1.1093769814070149</v>
      </c>
      <c r="K3073" s="146">
        <v>2.5079359703068365</v>
      </c>
      <c r="L3073" s="147">
        <v>7.3099224648970032E-9</v>
      </c>
      <c r="M3073" s="147">
        <v>0.20908992568891471</v>
      </c>
      <c r="N3073" s="87">
        <v>32.367545980411833</v>
      </c>
      <c r="O3073" s="88">
        <v>0.91644969124887143</v>
      </c>
      <c r="P3073" s="89">
        <v>28.313845350014727</v>
      </c>
    </row>
    <row r="3074" spans="1:16">
      <c r="A3074" s="75" t="s">
        <v>4079</v>
      </c>
      <c r="B3074" s="85">
        <v>3070</v>
      </c>
      <c r="C3074" s="85">
        <v>2225</v>
      </c>
      <c r="D3074" s="85">
        <v>3070</v>
      </c>
      <c r="E3074" s="86" t="s">
        <v>4080</v>
      </c>
      <c r="F3074" s="85" t="s">
        <v>38</v>
      </c>
      <c r="G3074" s="86" t="s">
        <v>4081</v>
      </c>
      <c r="H3074" s="85" t="s">
        <v>1</v>
      </c>
      <c r="I3074" s="85">
        <v>1</v>
      </c>
      <c r="J3074" s="88">
        <v>1.900571010196056</v>
      </c>
      <c r="K3074" s="146">
        <v>3.2017889610491106</v>
      </c>
      <c r="L3074" s="147">
        <v>1.024867392865355E-8</v>
      </c>
      <c r="M3074" s="147">
        <v>0.38762663016041771</v>
      </c>
      <c r="N3074" s="87">
        <v>54.241722976630619</v>
      </c>
      <c r="O3074" s="88">
        <v>1.5326913576587069</v>
      </c>
      <c r="P3074" s="89">
        <v>28.256686431569442</v>
      </c>
    </row>
    <row r="3075" spans="1:16">
      <c r="A3075" s="75" t="s">
        <v>4082</v>
      </c>
      <c r="B3075" s="85">
        <v>3071</v>
      </c>
      <c r="C3075" s="85">
        <v>2226</v>
      </c>
      <c r="D3075" s="85">
        <v>3071</v>
      </c>
      <c r="E3075" s="86" t="s">
        <v>4080</v>
      </c>
      <c r="F3075" s="85" t="s">
        <v>11</v>
      </c>
      <c r="G3075" s="86" t="s">
        <v>4081</v>
      </c>
      <c r="H3075" s="85" t="s">
        <v>1</v>
      </c>
      <c r="I3075" s="85">
        <v>1</v>
      </c>
      <c r="J3075" s="88">
        <v>1.6236062848464741</v>
      </c>
      <c r="K3075" s="146">
        <v>2.7988875473504469</v>
      </c>
      <c r="L3075" s="147">
        <v>9.1022459566575276E-9</v>
      </c>
      <c r="M3075" s="147">
        <v>0.37894088037284618</v>
      </c>
      <c r="N3075" s="87">
        <v>53.24460830941856</v>
      </c>
      <c r="O3075" s="88">
        <v>1.290314137923577</v>
      </c>
      <c r="P3075" s="89">
        <v>24.233705137339332</v>
      </c>
    </row>
    <row r="3076" spans="1:16">
      <c r="A3076" s="75" t="s">
        <v>14247</v>
      </c>
      <c r="B3076" s="85">
        <v>3072</v>
      </c>
      <c r="C3076" s="85">
        <v>9357</v>
      </c>
      <c r="D3076" s="85">
        <v>3072</v>
      </c>
      <c r="E3076" s="86" t="s">
        <v>14248</v>
      </c>
      <c r="F3076" s="85" t="s">
        <v>55</v>
      </c>
      <c r="G3076" s="86" t="s">
        <v>4081</v>
      </c>
      <c r="H3076" s="85" t="s">
        <v>1</v>
      </c>
      <c r="I3076" s="85">
        <v>1</v>
      </c>
      <c r="J3076" s="88">
        <v>1.8635927516500601</v>
      </c>
      <c r="K3076" s="146">
        <v>3.145098637670567</v>
      </c>
      <c r="L3076" s="147">
        <v>1.0177581052265001E-8</v>
      </c>
      <c r="M3076" s="147">
        <v>0.39173800214665888</v>
      </c>
      <c r="N3076" s="87">
        <v>54.696744123995693</v>
      </c>
      <c r="O3076" s="88">
        <v>1.502117997923397</v>
      </c>
      <c r="P3076" s="89">
        <v>27.462658371733163</v>
      </c>
    </row>
    <row r="3077" spans="1:16">
      <c r="A3077" s="75" t="s">
        <v>4083</v>
      </c>
      <c r="B3077" s="85">
        <v>3073</v>
      </c>
      <c r="C3077" s="85">
        <v>2227</v>
      </c>
      <c r="D3077" s="85">
        <v>3073</v>
      </c>
      <c r="E3077" s="86" t="s">
        <v>4084</v>
      </c>
      <c r="F3077" s="85" t="s">
        <v>38</v>
      </c>
      <c r="G3077" s="86" t="s">
        <v>4085</v>
      </c>
      <c r="H3077" s="85" t="s">
        <v>1</v>
      </c>
      <c r="I3077" s="85">
        <v>1</v>
      </c>
      <c r="J3077" s="88">
        <v>1.4807224179598411</v>
      </c>
      <c r="K3077" s="146">
        <v>2.5852655233686792</v>
      </c>
      <c r="L3077" s="147">
        <v>8.1102284684895186E-9</v>
      </c>
      <c r="M3077" s="147">
        <v>0.30985444320380762</v>
      </c>
      <c r="N3077" s="87">
        <v>43.600333342376942</v>
      </c>
      <c r="O3077" s="88">
        <v>1.1833811054297649</v>
      </c>
      <c r="P3077" s="89">
        <v>27.141560963241275</v>
      </c>
    </row>
    <row r="3078" spans="1:16">
      <c r="A3078" s="75" t="s">
        <v>4086</v>
      </c>
      <c r="B3078" s="85">
        <v>3074</v>
      </c>
      <c r="C3078" s="85">
        <v>2228</v>
      </c>
      <c r="D3078" s="85">
        <v>3074</v>
      </c>
      <c r="E3078" s="86" t="s">
        <v>4084</v>
      </c>
      <c r="F3078" s="85" t="s">
        <v>11</v>
      </c>
      <c r="G3078" s="86" t="s">
        <v>4085</v>
      </c>
      <c r="H3078" s="85" t="s">
        <v>1</v>
      </c>
      <c r="I3078" s="85">
        <v>1</v>
      </c>
      <c r="J3078" s="88">
        <v>1.288368950678215</v>
      </c>
      <c r="K3078" s="146">
        <v>2.274386023414297</v>
      </c>
      <c r="L3078" s="147">
        <v>7.2910219572695206E-9</v>
      </c>
      <c r="M3078" s="147">
        <v>0.30527483863621191</v>
      </c>
      <c r="N3078" s="87">
        <v>43.248394069963553</v>
      </c>
      <c r="O3078" s="88">
        <v>1.018726826195987</v>
      </c>
      <c r="P3078" s="89">
        <v>23.555252122147657</v>
      </c>
    </row>
    <row r="3079" spans="1:16">
      <c r="A3079" s="75" t="s">
        <v>14249</v>
      </c>
      <c r="B3079" s="85">
        <v>3075</v>
      </c>
      <c r="C3079" s="85">
        <v>9358</v>
      </c>
      <c r="D3079" s="85">
        <v>3075</v>
      </c>
      <c r="E3079" s="86" t="s">
        <v>14250</v>
      </c>
      <c r="F3079" s="85" t="s">
        <v>55</v>
      </c>
      <c r="G3079" s="86" t="s">
        <v>4085</v>
      </c>
      <c r="H3079" s="85" t="s">
        <v>1</v>
      </c>
      <c r="I3079" s="85">
        <v>1</v>
      </c>
      <c r="J3079" s="88">
        <v>1.471551933684595</v>
      </c>
      <c r="K3079" s="146">
        <v>2.5587582815443235</v>
      </c>
      <c r="L3079" s="147">
        <v>8.1466334158372338E-9</v>
      </c>
      <c r="M3079" s="147">
        <v>0.31531813037636791</v>
      </c>
      <c r="N3079" s="87">
        <v>44.268053898220629</v>
      </c>
      <c r="O3079" s="88">
        <v>1.178358782827676</v>
      </c>
      <c r="P3079" s="89">
        <v>26.618716637892245</v>
      </c>
    </row>
    <row r="3080" spans="1:16">
      <c r="A3080" s="75" t="s">
        <v>4087</v>
      </c>
      <c r="B3080" s="85">
        <v>3076</v>
      </c>
      <c r="C3080" s="85">
        <v>2229</v>
      </c>
      <c r="D3080" s="85">
        <v>3076</v>
      </c>
      <c r="E3080" s="86" t="s">
        <v>4088</v>
      </c>
      <c r="F3080" s="85" t="s">
        <v>55</v>
      </c>
      <c r="G3080" s="86" t="s">
        <v>4089</v>
      </c>
      <c r="H3080" s="85" t="s">
        <v>1</v>
      </c>
      <c r="I3080" s="85">
        <v>1</v>
      </c>
      <c r="J3080" s="88">
        <v>3.875430159276902</v>
      </c>
      <c r="K3080" s="146">
        <v>4.3787286321822974</v>
      </c>
      <c r="L3080" s="147">
        <v>1.6171760292187831E-8</v>
      </c>
      <c r="M3080" s="147">
        <v>0.60583707859889191</v>
      </c>
      <c r="N3080" s="87">
        <v>89.613915508205707</v>
      </c>
      <c r="O3080" s="88">
        <v>3.1790700211433811</v>
      </c>
      <c r="P3080" s="89">
        <v>35.475182655670061</v>
      </c>
    </row>
    <row r="3081" spans="1:16">
      <c r="A3081" s="75" t="s">
        <v>14251</v>
      </c>
      <c r="B3081" s="85">
        <v>3077</v>
      </c>
      <c r="C3081" s="85">
        <v>9359</v>
      </c>
      <c r="D3081" s="85">
        <v>3077</v>
      </c>
      <c r="E3081" s="86" t="s">
        <v>14252</v>
      </c>
      <c r="F3081" s="85" t="s">
        <v>55</v>
      </c>
      <c r="G3081" s="86" t="s">
        <v>4089</v>
      </c>
      <c r="H3081" s="85" t="s">
        <v>1</v>
      </c>
      <c r="I3081" s="85">
        <v>1</v>
      </c>
      <c r="J3081" s="88">
        <v>3.929850260096257</v>
      </c>
      <c r="K3081" s="146">
        <v>4.454995775324301</v>
      </c>
      <c r="L3081" s="147">
        <v>1.6478988646557961E-8</v>
      </c>
      <c r="M3081" s="147">
        <v>0.61281474801503155</v>
      </c>
      <c r="N3081" s="87">
        <v>90.397984495750777</v>
      </c>
      <c r="O3081" s="88">
        <v>3.2284811439206549</v>
      </c>
      <c r="P3081" s="89">
        <v>35.714083250079675</v>
      </c>
    </row>
    <row r="3082" spans="1:16">
      <c r="A3082" s="75" t="s">
        <v>4093</v>
      </c>
      <c r="B3082" s="85">
        <v>3078</v>
      </c>
      <c r="C3082" s="85">
        <v>2231</v>
      </c>
      <c r="D3082" s="85">
        <v>3078</v>
      </c>
      <c r="E3082" s="86" t="s">
        <v>4094</v>
      </c>
      <c r="F3082" s="85" t="s">
        <v>38</v>
      </c>
      <c r="G3082" s="86" t="s">
        <v>4095</v>
      </c>
      <c r="H3082" s="85" t="s">
        <v>1</v>
      </c>
      <c r="I3082" s="85">
        <v>1</v>
      </c>
      <c r="J3082" s="88">
        <v>3.1385107062433319</v>
      </c>
      <c r="K3082" s="146">
        <v>3.0518269190889526</v>
      </c>
      <c r="L3082" s="147">
        <v>1.242032509950877E-8</v>
      </c>
      <c r="M3082" s="147">
        <v>0.52557807285355318</v>
      </c>
      <c r="N3082" s="87">
        <v>77.118381756980668</v>
      </c>
      <c r="O3082" s="88">
        <v>2.6113224621861368</v>
      </c>
      <c r="P3082" s="89">
        <v>33.861219630036686</v>
      </c>
    </row>
    <row r="3083" spans="1:16">
      <c r="A3083" s="75" t="s">
        <v>4096</v>
      </c>
      <c r="B3083" s="85">
        <v>3079</v>
      </c>
      <c r="C3083" s="85">
        <v>2232</v>
      </c>
      <c r="D3083" s="85">
        <v>3079</v>
      </c>
      <c r="E3083" s="86" t="s">
        <v>4094</v>
      </c>
      <c r="F3083" s="85" t="s">
        <v>11</v>
      </c>
      <c r="G3083" s="86" t="s">
        <v>4095</v>
      </c>
      <c r="H3083" s="85" t="s">
        <v>1</v>
      </c>
      <c r="I3083" s="85">
        <v>1</v>
      </c>
      <c r="J3083" s="88">
        <v>2.6984975972406149</v>
      </c>
      <c r="K3083" s="146">
        <v>2.3523697817257609</v>
      </c>
      <c r="L3083" s="147">
        <v>1.0252409977369759E-8</v>
      </c>
      <c r="M3083" s="147">
        <v>0.56451217197158887</v>
      </c>
      <c r="N3083" s="87">
        <v>78.366405296488225</v>
      </c>
      <c r="O3083" s="88">
        <v>2.2100341926152431</v>
      </c>
      <c r="P3083" s="89">
        <v>28.201296005015045</v>
      </c>
    </row>
    <row r="3084" spans="1:16">
      <c r="A3084" s="75" t="s">
        <v>14253</v>
      </c>
      <c r="B3084" s="85">
        <v>3080</v>
      </c>
      <c r="C3084" s="85">
        <v>9360</v>
      </c>
      <c r="D3084" s="85">
        <v>3080</v>
      </c>
      <c r="E3084" s="86" t="s">
        <v>14254</v>
      </c>
      <c r="F3084" s="85" t="s">
        <v>38</v>
      </c>
      <c r="G3084" s="86" t="s">
        <v>4095</v>
      </c>
      <c r="H3084" s="85" t="s">
        <v>1</v>
      </c>
      <c r="I3084" s="85">
        <v>1</v>
      </c>
      <c r="J3084" s="88">
        <v>3.193058873532661</v>
      </c>
      <c r="K3084" s="146">
        <v>3.1284154436026221</v>
      </c>
      <c r="L3084" s="147">
        <v>1.2728551378091601E-8</v>
      </c>
      <c r="M3084" s="147">
        <v>0.53256456698224108</v>
      </c>
      <c r="N3084" s="87">
        <v>77.901604137752429</v>
      </c>
      <c r="O3084" s="88">
        <v>2.6608873353251639</v>
      </c>
      <c r="P3084" s="89">
        <v>34.157028790061247</v>
      </c>
    </row>
    <row r="3085" spans="1:16">
      <c r="A3085" s="75" t="s">
        <v>14255</v>
      </c>
      <c r="B3085" s="85">
        <v>3081</v>
      </c>
      <c r="C3085" s="85">
        <v>9361</v>
      </c>
      <c r="D3085" s="85">
        <v>3081</v>
      </c>
      <c r="E3085" s="86" t="s">
        <v>14254</v>
      </c>
      <c r="F3085" s="85" t="s">
        <v>11</v>
      </c>
      <c r="G3085" s="86" t="s">
        <v>4095</v>
      </c>
      <c r="H3085" s="85" t="s">
        <v>1</v>
      </c>
      <c r="I3085" s="85">
        <v>1</v>
      </c>
      <c r="J3085" s="88">
        <v>2.7270706888100289</v>
      </c>
      <c r="K3085" s="146">
        <v>2.3840653550992745</v>
      </c>
      <c r="L3085" s="147">
        <v>1.039268760248522E-8</v>
      </c>
      <c r="M3085" s="147">
        <v>0.56850357738836188</v>
      </c>
      <c r="N3085" s="87">
        <v>78.805661922396439</v>
      </c>
      <c r="O3085" s="88">
        <v>2.2356652255177818</v>
      </c>
      <c r="P3085" s="89">
        <v>28.369347721732787</v>
      </c>
    </row>
    <row r="3086" spans="1:16">
      <c r="A3086" s="75" t="s">
        <v>4090</v>
      </c>
      <c r="B3086" s="85">
        <v>3082</v>
      </c>
      <c r="C3086" s="85">
        <v>2230</v>
      </c>
      <c r="D3086" s="85">
        <v>3082</v>
      </c>
      <c r="E3086" s="86" t="s">
        <v>4091</v>
      </c>
      <c r="F3086" s="85" t="s">
        <v>55</v>
      </c>
      <c r="G3086" s="86" t="s">
        <v>4092</v>
      </c>
      <c r="H3086" s="85" t="s">
        <v>1</v>
      </c>
      <c r="I3086" s="85">
        <v>1</v>
      </c>
      <c r="J3086" s="88">
        <v>7.9762483262183732</v>
      </c>
      <c r="K3086" s="146">
        <v>11.501957740402506</v>
      </c>
      <c r="L3086" s="147">
        <v>3.7409581520611732E-8</v>
      </c>
      <c r="M3086" s="147">
        <v>2.0311113660397262</v>
      </c>
      <c r="N3086" s="87">
        <v>145.92944381641689</v>
      </c>
      <c r="O3086" s="88">
        <v>6.9134489021559418</v>
      </c>
      <c r="P3086" s="89">
        <v>47.375284393280104</v>
      </c>
    </row>
    <row r="3087" spans="1:16">
      <c r="A3087" s="75" t="s">
        <v>14256</v>
      </c>
      <c r="B3087" s="85">
        <v>3083</v>
      </c>
      <c r="C3087" s="85">
        <v>9362</v>
      </c>
      <c r="D3087" s="85">
        <v>3083</v>
      </c>
      <c r="E3087" s="86" t="s">
        <v>14257</v>
      </c>
      <c r="F3087" s="85" t="s">
        <v>55</v>
      </c>
      <c r="G3087" s="86" t="s">
        <v>4092</v>
      </c>
      <c r="H3087" s="85" t="s">
        <v>1</v>
      </c>
      <c r="I3087" s="85">
        <v>1</v>
      </c>
      <c r="J3087" s="88">
        <v>8.0306684270377247</v>
      </c>
      <c r="K3087" s="146">
        <v>11.578224883544518</v>
      </c>
      <c r="L3087" s="147">
        <v>3.7716809874982071E-8</v>
      </c>
      <c r="M3087" s="147">
        <v>2.0380890354558669</v>
      </c>
      <c r="N3087" s="87">
        <v>146.71351280396189</v>
      </c>
      <c r="O3087" s="88">
        <v>6.9628600249332191</v>
      </c>
      <c r="P3087" s="89">
        <v>47.458886995889529</v>
      </c>
    </row>
    <row r="3088" spans="1:16">
      <c r="A3088" s="75" t="s">
        <v>4097</v>
      </c>
      <c r="B3088" s="85">
        <v>3084</v>
      </c>
      <c r="C3088" s="85">
        <v>2233</v>
      </c>
      <c r="D3088" s="85">
        <v>3084</v>
      </c>
      <c r="E3088" s="86" t="s">
        <v>4098</v>
      </c>
      <c r="F3088" s="85" t="s">
        <v>38</v>
      </c>
      <c r="G3088" s="86" t="s">
        <v>4099</v>
      </c>
      <c r="H3088" s="85" t="s">
        <v>1</v>
      </c>
      <c r="I3088" s="85">
        <v>1</v>
      </c>
      <c r="J3088" s="88">
        <v>4.5163496196566841</v>
      </c>
      <c r="K3088" s="146">
        <v>5.2074044398830575</v>
      </c>
      <c r="L3088" s="147">
        <v>1.8789009760599829E-8</v>
      </c>
      <c r="M3088" s="147">
        <v>0.70042484321280629</v>
      </c>
      <c r="N3088" s="87">
        <v>98.820863706356832</v>
      </c>
      <c r="O3088" s="88">
        <v>3.8832357121459049</v>
      </c>
      <c r="P3088" s="89">
        <v>39.29570706530982</v>
      </c>
    </row>
    <row r="3089" spans="1:16">
      <c r="A3089" s="75" t="s">
        <v>4100</v>
      </c>
      <c r="B3089" s="85">
        <v>3085</v>
      </c>
      <c r="C3089" s="85">
        <v>2234</v>
      </c>
      <c r="D3089" s="85">
        <v>3085</v>
      </c>
      <c r="E3089" s="86" t="s">
        <v>4098</v>
      </c>
      <c r="F3089" s="85" t="s">
        <v>11</v>
      </c>
      <c r="G3089" s="86" t="s">
        <v>4099</v>
      </c>
      <c r="H3089" s="85" t="s">
        <v>1</v>
      </c>
      <c r="I3089" s="85">
        <v>1</v>
      </c>
      <c r="J3089" s="88">
        <v>3.9926417458446268</v>
      </c>
      <c r="K3089" s="146">
        <v>4.3568137759751862</v>
      </c>
      <c r="L3089" s="147">
        <v>1.6434354099975461E-8</v>
      </c>
      <c r="M3089" s="147">
        <v>0.71280502152500935</v>
      </c>
      <c r="N3089" s="87">
        <v>99.080060908126114</v>
      </c>
      <c r="O3089" s="88">
        <v>3.4245663481637241</v>
      </c>
      <c r="P3089" s="89">
        <v>34.563627805388805</v>
      </c>
    </row>
    <row r="3090" spans="1:16">
      <c r="A3090" s="75" t="s">
        <v>14258</v>
      </c>
      <c r="B3090" s="85">
        <v>3086</v>
      </c>
      <c r="C3090" s="85">
        <v>9363</v>
      </c>
      <c r="D3090" s="85">
        <v>3086</v>
      </c>
      <c r="E3090" s="86" t="s">
        <v>14259</v>
      </c>
      <c r="F3090" s="85" t="s">
        <v>55</v>
      </c>
      <c r="G3090" s="86" t="s">
        <v>4099</v>
      </c>
      <c r="H3090" s="85" t="s">
        <v>1</v>
      </c>
      <c r="I3090" s="85">
        <v>1</v>
      </c>
      <c r="J3090" s="88">
        <v>4.4796445504327478</v>
      </c>
      <c r="K3090" s="146">
        <v>5.1356688075050929</v>
      </c>
      <c r="L3090" s="147">
        <v>1.8686528030021288E-8</v>
      </c>
      <c r="M3090" s="147">
        <v>0.70955666365526937</v>
      </c>
      <c r="N3090" s="87">
        <v>99.650033007009753</v>
      </c>
      <c r="O3090" s="88">
        <v>3.852838365590284</v>
      </c>
      <c r="P3090" s="89">
        <v>38.663693822552581</v>
      </c>
    </row>
    <row r="3091" spans="1:16">
      <c r="A3091" s="75" t="s">
        <v>4101</v>
      </c>
      <c r="B3091" s="85">
        <v>3087</v>
      </c>
      <c r="C3091" s="85">
        <v>2235</v>
      </c>
      <c r="D3091" s="85">
        <v>3087</v>
      </c>
      <c r="E3091" s="86" t="s">
        <v>4102</v>
      </c>
      <c r="F3091" s="85" t="s">
        <v>55</v>
      </c>
      <c r="G3091" s="86" t="s">
        <v>4103</v>
      </c>
      <c r="H3091" s="85" t="s">
        <v>1</v>
      </c>
      <c r="I3091" s="85">
        <v>1</v>
      </c>
      <c r="J3091" s="88">
        <v>5.8603782338336528</v>
      </c>
      <c r="K3091" s="146">
        <v>7.6781958556368082</v>
      </c>
      <c r="L3091" s="147">
        <v>2.8396668598082019E-8</v>
      </c>
      <c r="M3091" s="147">
        <v>0.41359769667548529</v>
      </c>
      <c r="N3091" s="87">
        <v>77.522300914212607</v>
      </c>
      <c r="O3091" s="88">
        <v>4.6550472044401978</v>
      </c>
      <c r="P3091" s="89">
        <v>60.047846226746366</v>
      </c>
    </row>
    <row r="3092" spans="1:16">
      <c r="A3092" s="75" t="s">
        <v>14260</v>
      </c>
      <c r="B3092" s="85">
        <v>3088</v>
      </c>
      <c r="C3092" s="85">
        <v>9364</v>
      </c>
      <c r="D3092" s="85">
        <v>3088</v>
      </c>
      <c r="E3092" s="86" t="s">
        <v>14261</v>
      </c>
      <c r="F3092" s="85" t="s">
        <v>55</v>
      </c>
      <c r="G3092" s="86" t="s">
        <v>4103</v>
      </c>
      <c r="H3092" s="85" t="s">
        <v>1</v>
      </c>
      <c r="I3092" s="85">
        <v>1</v>
      </c>
      <c r="J3092" s="88">
        <v>5.8603782338336528</v>
      </c>
      <c r="K3092" s="146">
        <v>7.6781958556368082</v>
      </c>
      <c r="L3092" s="147">
        <v>2.8396668598082019E-8</v>
      </c>
      <c r="M3092" s="147">
        <v>0.41359769667548529</v>
      </c>
      <c r="N3092" s="87">
        <v>77.522300914212607</v>
      </c>
      <c r="O3092" s="88">
        <v>4.6550472044401978</v>
      </c>
      <c r="P3092" s="89">
        <v>60.047846226746366</v>
      </c>
    </row>
    <row r="3093" spans="1:16">
      <c r="A3093" s="75" t="s">
        <v>4104</v>
      </c>
      <c r="B3093" s="85">
        <v>3089</v>
      </c>
      <c r="C3093" s="85">
        <v>2236</v>
      </c>
      <c r="D3093" s="85">
        <v>3089</v>
      </c>
      <c r="E3093" s="86" t="s">
        <v>4105</v>
      </c>
      <c r="F3093" s="85" t="s">
        <v>38</v>
      </c>
      <c r="G3093" s="86" t="s">
        <v>4106</v>
      </c>
      <c r="H3093" s="85" t="s">
        <v>1</v>
      </c>
      <c r="I3093" s="85">
        <v>1</v>
      </c>
      <c r="J3093" s="88">
        <v>6.7573787468357436</v>
      </c>
      <c r="K3093" s="146">
        <v>7.8473126189246614</v>
      </c>
      <c r="L3093" s="147">
        <v>2.860857890110043E-8</v>
      </c>
      <c r="M3093" s="147">
        <v>0.78127435611447038</v>
      </c>
      <c r="N3093" s="87">
        <v>113.1567434242782</v>
      </c>
      <c r="O3093" s="88">
        <v>5.2085607621711336</v>
      </c>
      <c r="P3093" s="89">
        <v>46.029609942394444</v>
      </c>
    </row>
    <row r="3094" spans="1:16">
      <c r="A3094" s="75" t="s">
        <v>4107</v>
      </c>
      <c r="B3094" s="85">
        <v>3090</v>
      </c>
      <c r="C3094" s="85">
        <v>2237</v>
      </c>
      <c r="D3094" s="85">
        <v>3090</v>
      </c>
      <c r="E3094" s="86" t="s">
        <v>4105</v>
      </c>
      <c r="F3094" s="85" t="s">
        <v>11</v>
      </c>
      <c r="G3094" s="86" t="s">
        <v>4106</v>
      </c>
      <c r="H3094" s="85" t="s">
        <v>1</v>
      </c>
      <c r="I3094" s="85">
        <v>1</v>
      </c>
      <c r="J3094" s="88">
        <v>5.105581167998591</v>
      </c>
      <c r="K3094" s="146">
        <v>5.8581913308420868</v>
      </c>
      <c r="L3094" s="147">
        <v>2.2052964693159619E-8</v>
      </c>
      <c r="M3094" s="147">
        <v>0.78541040588975997</v>
      </c>
      <c r="N3094" s="87">
        <v>111.6045468519754</v>
      </c>
      <c r="O3094" s="88">
        <v>4.3468291693803929</v>
      </c>
      <c r="P3094" s="89">
        <v>38.948495307684269</v>
      </c>
    </row>
    <row r="3095" spans="1:16">
      <c r="A3095" s="75" t="s">
        <v>14262</v>
      </c>
      <c r="B3095" s="85">
        <v>3091</v>
      </c>
      <c r="C3095" s="85">
        <v>9365</v>
      </c>
      <c r="D3095" s="85">
        <v>3091</v>
      </c>
      <c r="E3095" s="86" t="s">
        <v>14263</v>
      </c>
      <c r="F3095" s="85" t="s">
        <v>55</v>
      </c>
      <c r="G3095" s="86" t="s">
        <v>4106</v>
      </c>
      <c r="H3095" s="85" t="s">
        <v>1</v>
      </c>
      <c r="I3095" s="85">
        <v>1</v>
      </c>
      <c r="J3095" s="88">
        <v>6.5049783387783364</v>
      </c>
      <c r="K3095" s="146">
        <v>7.5462962419247352</v>
      </c>
      <c r="L3095" s="147">
        <v>2.768678714817773E-8</v>
      </c>
      <c r="M3095" s="147">
        <v>0.79208402783257326</v>
      </c>
      <c r="N3095" s="87">
        <v>113.95315634074279</v>
      </c>
      <c r="O3095" s="88">
        <v>5.1052738735440606</v>
      </c>
      <c r="P3095" s="89">
        <v>44.801513512080945</v>
      </c>
    </row>
    <row r="3096" spans="1:16">
      <c r="A3096" s="75" t="s">
        <v>4108</v>
      </c>
      <c r="B3096" s="85">
        <v>3092</v>
      </c>
      <c r="C3096" s="85">
        <v>2238</v>
      </c>
      <c r="D3096" s="85">
        <v>3092</v>
      </c>
      <c r="E3096" s="86" t="s">
        <v>4109</v>
      </c>
      <c r="F3096" s="85" t="s">
        <v>55</v>
      </c>
      <c r="G3096" s="86" t="s">
        <v>4110</v>
      </c>
      <c r="H3096" s="85" t="s">
        <v>1</v>
      </c>
      <c r="I3096" s="85">
        <v>1</v>
      </c>
      <c r="J3096" s="88">
        <v>2.258606987067886</v>
      </c>
      <c r="K3096" s="146">
        <v>6.2172350650799935</v>
      </c>
      <c r="L3096" s="147">
        <v>2.9460051412387281E-8</v>
      </c>
      <c r="M3096" s="147">
        <v>0.15898626760937781</v>
      </c>
      <c r="N3096" s="87">
        <v>29.468768128767199</v>
      </c>
      <c r="O3096" s="88">
        <v>2.037983858907181</v>
      </c>
      <c r="P3096" s="89">
        <v>69.157416082069474</v>
      </c>
    </row>
    <row r="3097" spans="1:16">
      <c r="A3097" s="75" t="s">
        <v>14264</v>
      </c>
      <c r="B3097" s="85">
        <v>3093</v>
      </c>
      <c r="C3097" s="85">
        <v>9366</v>
      </c>
      <c r="D3097" s="85">
        <v>3093</v>
      </c>
      <c r="E3097" s="86" t="s">
        <v>14265</v>
      </c>
      <c r="F3097" s="85" t="s">
        <v>55</v>
      </c>
      <c r="G3097" s="86" t="s">
        <v>4110</v>
      </c>
      <c r="H3097" s="85" t="s">
        <v>1</v>
      </c>
      <c r="I3097" s="85">
        <v>1</v>
      </c>
      <c r="J3097" s="88">
        <v>2.258606987067886</v>
      </c>
      <c r="K3097" s="146">
        <v>6.2172350650799935</v>
      </c>
      <c r="L3097" s="147">
        <v>2.9460051412387281E-8</v>
      </c>
      <c r="M3097" s="147">
        <v>0.15898626760937781</v>
      </c>
      <c r="N3097" s="87">
        <v>29.468768128767199</v>
      </c>
      <c r="O3097" s="88">
        <v>2.037983858907181</v>
      </c>
      <c r="P3097" s="89">
        <v>69.157416082069474</v>
      </c>
    </row>
    <row r="3098" spans="1:16">
      <c r="A3098" s="75" t="s">
        <v>4111</v>
      </c>
      <c r="B3098" s="85">
        <v>3094</v>
      </c>
      <c r="C3098" s="85">
        <v>2239</v>
      </c>
      <c r="D3098" s="85">
        <v>3094</v>
      </c>
      <c r="E3098" s="86" t="s">
        <v>4112</v>
      </c>
      <c r="F3098" s="85" t="s">
        <v>55</v>
      </c>
      <c r="G3098" s="86" t="s">
        <v>4113</v>
      </c>
      <c r="H3098" s="85" t="s">
        <v>1</v>
      </c>
      <c r="I3098" s="85">
        <v>1</v>
      </c>
      <c r="J3098" s="88">
        <v>6.0011018386764192</v>
      </c>
      <c r="K3098" s="146">
        <v>5.9370407102826626</v>
      </c>
      <c r="L3098" s="147">
        <v>2.3785704604199689E-8</v>
      </c>
      <c r="M3098" s="147">
        <v>0.73812630352065622</v>
      </c>
      <c r="N3098" s="87">
        <v>99.738662276915846</v>
      </c>
      <c r="O3098" s="88">
        <v>3.645820685114141</v>
      </c>
      <c r="P3098" s="89">
        <v>36.553735551333467</v>
      </c>
    </row>
    <row r="3099" spans="1:16">
      <c r="A3099" s="75" t="s">
        <v>14266</v>
      </c>
      <c r="B3099" s="85">
        <v>3095</v>
      </c>
      <c r="C3099" s="85">
        <v>9367</v>
      </c>
      <c r="D3099" s="85">
        <v>3095</v>
      </c>
      <c r="E3099" s="86" t="s">
        <v>14267</v>
      </c>
      <c r="F3099" s="85" t="s">
        <v>55</v>
      </c>
      <c r="G3099" s="86" t="s">
        <v>4113</v>
      </c>
      <c r="H3099" s="85" t="s">
        <v>1</v>
      </c>
      <c r="I3099" s="85">
        <v>1</v>
      </c>
      <c r="J3099" s="88">
        <v>6.0555219394957822</v>
      </c>
      <c r="K3099" s="146">
        <v>6.0133078534246742</v>
      </c>
      <c r="L3099" s="147">
        <v>2.4092932958569691E-8</v>
      </c>
      <c r="M3099" s="147">
        <v>0.74510397293679653</v>
      </c>
      <c r="N3099" s="87">
        <v>100.5227312644609</v>
      </c>
      <c r="O3099" s="88">
        <v>3.6952318078914139</v>
      </c>
      <c r="P3099" s="89">
        <v>36.76016122333354</v>
      </c>
    </row>
    <row r="3100" spans="1:16">
      <c r="A3100" s="75" t="s">
        <v>4114</v>
      </c>
      <c r="B3100" s="85">
        <v>3096</v>
      </c>
      <c r="C3100" s="85">
        <v>2240</v>
      </c>
      <c r="D3100" s="85">
        <v>3096</v>
      </c>
      <c r="E3100" s="86" t="s">
        <v>4115</v>
      </c>
      <c r="F3100" s="85" t="s">
        <v>55</v>
      </c>
      <c r="G3100" s="86" t="s">
        <v>4116</v>
      </c>
      <c r="H3100" s="85" t="s">
        <v>1</v>
      </c>
      <c r="I3100" s="85">
        <v>1</v>
      </c>
      <c r="J3100" s="88">
        <v>4.0547853600854902</v>
      </c>
      <c r="K3100" s="146">
        <v>4.8967316250306796</v>
      </c>
      <c r="L3100" s="147">
        <v>1.7259316524323119E-8</v>
      </c>
      <c r="M3100" s="147">
        <v>0.74143958647260866</v>
      </c>
      <c r="N3100" s="87">
        <v>100.8142060235441</v>
      </c>
      <c r="O3100" s="88">
        <v>3.4339679747873491</v>
      </c>
      <c r="P3100" s="89">
        <v>34.062342106680696</v>
      </c>
    </row>
    <row r="3101" spans="1:16">
      <c r="A3101" s="75" t="s">
        <v>14268</v>
      </c>
      <c r="B3101" s="85">
        <v>3097</v>
      </c>
      <c r="C3101" s="85">
        <v>9368</v>
      </c>
      <c r="D3101" s="85">
        <v>3097</v>
      </c>
      <c r="E3101" s="86" t="s">
        <v>14269</v>
      </c>
      <c r="F3101" s="85" t="s">
        <v>55</v>
      </c>
      <c r="G3101" s="86" t="s">
        <v>4116</v>
      </c>
      <c r="H3101" s="85" t="s">
        <v>1</v>
      </c>
      <c r="I3101" s="85">
        <v>1</v>
      </c>
      <c r="J3101" s="88">
        <v>4.1092054609048523</v>
      </c>
      <c r="K3101" s="146">
        <v>4.9729987681727001</v>
      </c>
      <c r="L3101" s="147">
        <v>1.756654487869328E-8</v>
      </c>
      <c r="M3101" s="147">
        <v>0.74841725588874863</v>
      </c>
      <c r="N3101" s="87">
        <v>101.5982750110892</v>
      </c>
      <c r="O3101" s="88">
        <v>3.483379097564629</v>
      </c>
      <c r="P3101" s="89">
        <v>34.285809450843793</v>
      </c>
    </row>
    <row r="3102" spans="1:16">
      <c r="A3102" s="75" t="s">
        <v>4117</v>
      </c>
      <c r="B3102" s="85">
        <v>3098</v>
      </c>
      <c r="C3102" s="85">
        <v>2241</v>
      </c>
      <c r="D3102" s="85">
        <v>3098</v>
      </c>
      <c r="E3102" s="86" t="s">
        <v>4118</v>
      </c>
      <c r="F3102" s="85" t="s">
        <v>55</v>
      </c>
      <c r="G3102" s="86" t="s">
        <v>4119</v>
      </c>
      <c r="H3102" s="85" t="s">
        <v>1</v>
      </c>
      <c r="I3102" s="85">
        <v>1</v>
      </c>
      <c r="J3102" s="88">
        <v>252.1126347203033</v>
      </c>
      <c r="K3102" s="146">
        <v>337.62193290086537</v>
      </c>
      <c r="L3102" s="147">
        <v>1.1343933024969241E-6</v>
      </c>
      <c r="M3102" s="147">
        <v>15.74873509471437</v>
      </c>
      <c r="N3102" s="87">
        <v>3470.1077130132448</v>
      </c>
      <c r="O3102" s="88">
        <v>223.5581896168537</v>
      </c>
      <c r="P3102" s="89">
        <v>64.423991445132529</v>
      </c>
    </row>
    <row r="3103" spans="1:16">
      <c r="A3103" s="75" t="s">
        <v>14270</v>
      </c>
      <c r="B3103" s="85">
        <v>3099</v>
      </c>
      <c r="C3103" s="85">
        <v>9369</v>
      </c>
      <c r="D3103" s="85">
        <v>3099</v>
      </c>
      <c r="E3103" s="86" t="s">
        <v>14271</v>
      </c>
      <c r="F3103" s="85" t="s">
        <v>55</v>
      </c>
      <c r="G3103" s="86" t="s">
        <v>4119</v>
      </c>
      <c r="H3103" s="85" t="s">
        <v>1</v>
      </c>
      <c r="I3103" s="85">
        <v>1</v>
      </c>
      <c r="J3103" s="88">
        <v>252.1126347203033</v>
      </c>
      <c r="K3103" s="146">
        <v>337.62193290086554</v>
      </c>
      <c r="L3103" s="147">
        <v>1.1343933024969241E-6</v>
      </c>
      <c r="M3103" s="147">
        <v>15.74873509471437</v>
      </c>
      <c r="N3103" s="87">
        <v>3470.1077130132448</v>
      </c>
      <c r="O3103" s="88">
        <v>223.5581896168537</v>
      </c>
      <c r="P3103" s="89">
        <v>64.423991445132529</v>
      </c>
    </row>
    <row r="3104" spans="1:16">
      <c r="A3104" s="75" t="s">
        <v>4120</v>
      </c>
      <c r="B3104" s="85">
        <v>3100</v>
      </c>
      <c r="C3104" s="85">
        <v>2242</v>
      </c>
      <c r="D3104" s="85">
        <v>3100</v>
      </c>
      <c r="E3104" s="86" t="s">
        <v>4121</v>
      </c>
      <c r="F3104" s="85" t="s">
        <v>55</v>
      </c>
      <c r="G3104" s="86" t="s">
        <v>4122</v>
      </c>
      <c r="H3104" s="85" t="s">
        <v>1</v>
      </c>
      <c r="I3104" s="85">
        <v>1</v>
      </c>
      <c r="J3104" s="88">
        <v>258.04958963380233</v>
      </c>
      <c r="K3104" s="146">
        <v>402.62666807785649</v>
      </c>
      <c r="L3104" s="147">
        <v>1.2541411943436549E-6</v>
      </c>
      <c r="M3104" s="147">
        <v>16.645856097362628</v>
      </c>
      <c r="N3104" s="87">
        <v>3546.811769897412</v>
      </c>
      <c r="O3104" s="88">
        <v>228.7202833398035</v>
      </c>
      <c r="P3104" s="89">
        <v>64.486163399198091</v>
      </c>
    </row>
    <row r="3105" spans="1:16">
      <c r="A3105" s="75" t="s">
        <v>14272</v>
      </c>
      <c r="B3105" s="85">
        <v>3101</v>
      </c>
      <c r="C3105" s="85">
        <v>9370</v>
      </c>
      <c r="D3105" s="85">
        <v>3101</v>
      </c>
      <c r="E3105" s="86" t="s">
        <v>14273</v>
      </c>
      <c r="F3105" s="85" t="s">
        <v>55</v>
      </c>
      <c r="G3105" s="86" t="s">
        <v>4122</v>
      </c>
      <c r="H3105" s="85" t="s">
        <v>1</v>
      </c>
      <c r="I3105" s="85">
        <v>1</v>
      </c>
      <c r="J3105" s="88">
        <v>258.05360274975459</v>
      </c>
      <c r="K3105" s="146">
        <v>402.63153933617093</v>
      </c>
      <c r="L3105" s="147">
        <v>1.254161591799091E-6</v>
      </c>
      <c r="M3105" s="147">
        <v>16.646384493594201</v>
      </c>
      <c r="N3105" s="87">
        <v>3546.871081857375</v>
      </c>
      <c r="O3105" s="88">
        <v>228.72392291652449</v>
      </c>
      <c r="P3105" s="89">
        <v>64.486111177390072</v>
      </c>
    </row>
    <row r="3106" spans="1:16">
      <c r="A3106" s="75" t="s">
        <v>4123</v>
      </c>
      <c r="B3106" s="85">
        <v>3102</v>
      </c>
      <c r="C3106" s="85">
        <v>2243</v>
      </c>
      <c r="D3106" s="85">
        <v>3102</v>
      </c>
      <c r="E3106" s="86" t="s">
        <v>4124</v>
      </c>
      <c r="F3106" s="85" t="s">
        <v>55</v>
      </c>
      <c r="G3106" s="86" t="s">
        <v>4125</v>
      </c>
      <c r="H3106" s="85" t="s">
        <v>1</v>
      </c>
      <c r="I3106" s="85">
        <v>1</v>
      </c>
      <c r="J3106" s="88">
        <v>256.19021580192418</v>
      </c>
      <c r="K3106" s="146">
        <v>377.68441225775257</v>
      </c>
      <c r="L3106" s="147">
        <v>1.2068816844488041E-6</v>
      </c>
      <c r="M3106" s="147">
        <v>16.31414483701861</v>
      </c>
      <c r="N3106" s="87">
        <v>3522.9132678332539</v>
      </c>
      <c r="O3106" s="88">
        <v>227.11280387292899</v>
      </c>
      <c r="P3106" s="89">
        <v>64.467327636656051</v>
      </c>
    </row>
    <row r="3107" spans="1:16">
      <c r="A3107" s="75" t="s">
        <v>14274</v>
      </c>
      <c r="B3107" s="85">
        <v>3103</v>
      </c>
      <c r="C3107" s="85">
        <v>9371</v>
      </c>
      <c r="D3107" s="85">
        <v>3103</v>
      </c>
      <c r="E3107" s="86" t="s">
        <v>14275</v>
      </c>
      <c r="F3107" s="85" t="s">
        <v>55</v>
      </c>
      <c r="G3107" s="86" t="s">
        <v>4125</v>
      </c>
      <c r="H3107" s="85" t="s">
        <v>1</v>
      </c>
      <c r="I3107" s="85">
        <v>1</v>
      </c>
      <c r="J3107" s="88">
        <v>256.19422891787718</v>
      </c>
      <c r="K3107" s="146">
        <v>377.68928351606775</v>
      </c>
      <c r="L3107" s="147">
        <v>1.2069020819042359E-6</v>
      </c>
      <c r="M3107" s="147">
        <v>16.314673233250179</v>
      </c>
      <c r="N3107" s="87">
        <v>3522.972579793221</v>
      </c>
      <c r="O3107" s="88">
        <v>227.11644344965021</v>
      </c>
      <c r="P3107" s="89">
        <v>64.467275377709768</v>
      </c>
    </row>
    <row r="3108" spans="1:16">
      <c r="A3108" s="75" t="s">
        <v>4126</v>
      </c>
      <c r="B3108" s="85">
        <v>3104</v>
      </c>
      <c r="C3108" s="85">
        <v>2244</v>
      </c>
      <c r="D3108" s="85">
        <v>3104</v>
      </c>
      <c r="E3108" s="86" t="s">
        <v>4127</v>
      </c>
      <c r="F3108" s="85" t="s">
        <v>38</v>
      </c>
      <c r="G3108" s="86" t="s">
        <v>4128</v>
      </c>
      <c r="H3108" s="85" t="s">
        <v>1</v>
      </c>
      <c r="I3108" s="85">
        <v>1</v>
      </c>
      <c r="J3108" s="88">
        <v>4.9083206283106664</v>
      </c>
      <c r="K3108" s="146">
        <v>5.7390129277690223</v>
      </c>
      <c r="L3108" s="147">
        <v>2.0662701147583519E-8</v>
      </c>
      <c r="M3108" s="147">
        <v>0.72549655576565408</v>
      </c>
      <c r="N3108" s="87">
        <v>103.114107774562</v>
      </c>
      <c r="O3108" s="88">
        <v>4.2790138136709173</v>
      </c>
      <c r="P3108" s="89">
        <v>41.497850352602669</v>
      </c>
    </row>
    <row r="3109" spans="1:16">
      <c r="A3109" s="75" t="s">
        <v>4129</v>
      </c>
      <c r="B3109" s="85">
        <v>3105</v>
      </c>
      <c r="C3109" s="85">
        <v>2245</v>
      </c>
      <c r="D3109" s="85">
        <v>3105</v>
      </c>
      <c r="E3109" s="86" t="s">
        <v>4127</v>
      </c>
      <c r="F3109" s="85" t="s">
        <v>11</v>
      </c>
      <c r="G3109" s="86" t="s">
        <v>4128</v>
      </c>
      <c r="H3109" s="85" t="s">
        <v>1</v>
      </c>
      <c r="I3109" s="85">
        <v>1</v>
      </c>
      <c r="J3109" s="88">
        <v>4.6161736885265121</v>
      </c>
      <c r="K3109" s="146">
        <v>5.1196746155386483</v>
      </c>
      <c r="L3109" s="147">
        <v>1.905657848324807E-8</v>
      </c>
      <c r="M3109" s="147">
        <v>0.74245723957965071</v>
      </c>
      <c r="N3109" s="87">
        <v>103.859271638896</v>
      </c>
      <c r="O3109" s="88">
        <v>4.0338255313317184</v>
      </c>
      <c r="P3109" s="89">
        <v>38.839339691854946</v>
      </c>
    </row>
    <row r="3110" spans="1:16">
      <c r="A3110" s="75" t="s">
        <v>14276</v>
      </c>
      <c r="B3110" s="85">
        <v>3106</v>
      </c>
      <c r="C3110" s="85">
        <v>9372</v>
      </c>
      <c r="D3110" s="85">
        <v>3106</v>
      </c>
      <c r="E3110" s="86" t="s">
        <v>14277</v>
      </c>
      <c r="F3110" s="85" t="s">
        <v>38</v>
      </c>
      <c r="G3110" s="86" t="s">
        <v>4128</v>
      </c>
      <c r="H3110" s="85" t="s">
        <v>1</v>
      </c>
      <c r="I3110" s="85">
        <v>1</v>
      </c>
      <c r="J3110" s="88">
        <v>4.9628687955999862</v>
      </c>
      <c r="K3110" s="146">
        <v>5.8156014522826744</v>
      </c>
      <c r="L3110" s="147">
        <v>2.0970927426166379E-8</v>
      </c>
      <c r="M3110" s="147">
        <v>0.73248304989434154</v>
      </c>
      <c r="N3110" s="87">
        <v>103.89733015533371</v>
      </c>
      <c r="O3110" s="88">
        <v>4.3285786868099372</v>
      </c>
      <c r="P3110" s="89">
        <v>41.662078133657644</v>
      </c>
    </row>
    <row r="3111" spans="1:16">
      <c r="A3111" s="75" t="s">
        <v>14278</v>
      </c>
      <c r="B3111" s="85">
        <v>3107</v>
      </c>
      <c r="C3111" s="85">
        <v>9373</v>
      </c>
      <c r="D3111" s="85">
        <v>3107</v>
      </c>
      <c r="E3111" s="86" t="s">
        <v>14277</v>
      </c>
      <c r="F3111" s="85" t="s">
        <v>11</v>
      </c>
      <c r="G3111" s="86" t="s">
        <v>4128</v>
      </c>
      <c r="H3111" s="85" t="s">
        <v>1</v>
      </c>
      <c r="I3111" s="85">
        <v>1</v>
      </c>
      <c r="J3111" s="88">
        <v>4.6447467800959288</v>
      </c>
      <c r="K3111" s="146">
        <v>5.1513701889121597</v>
      </c>
      <c r="L3111" s="147">
        <v>1.919685610836346E-8</v>
      </c>
      <c r="M3111" s="147">
        <v>0.74644864499642283</v>
      </c>
      <c r="N3111" s="87">
        <v>104.2985282648041</v>
      </c>
      <c r="O3111" s="88">
        <v>4.0594565642342539</v>
      </c>
      <c r="P3111" s="89">
        <v>38.921513388258724</v>
      </c>
    </row>
    <row r="3112" spans="1:16">
      <c r="A3112" s="75" t="s">
        <v>4130</v>
      </c>
      <c r="B3112" s="85">
        <v>3108</v>
      </c>
      <c r="C3112" s="85">
        <v>2246</v>
      </c>
      <c r="D3112" s="85">
        <v>3108</v>
      </c>
      <c r="E3112" s="86" t="s">
        <v>4131</v>
      </c>
      <c r="F3112" s="85" t="s">
        <v>38</v>
      </c>
      <c r="G3112" s="86" t="s">
        <v>4132</v>
      </c>
      <c r="H3112" s="85" t="s">
        <v>1</v>
      </c>
      <c r="I3112" s="85">
        <v>1</v>
      </c>
      <c r="J3112" s="88">
        <v>12.023274637886679</v>
      </c>
      <c r="K3112" s="146">
        <v>27.345133305531203</v>
      </c>
      <c r="L3112" s="147">
        <v>9.8761716701158002E-8</v>
      </c>
      <c r="M3112" s="147">
        <v>2.0501843437131479</v>
      </c>
      <c r="N3112" s="87">
        <v>181.43413428985039</v>
      </c>
      <c r="O3112" s="88">
        <v>9.6127289368164668</v>
      </c>
      <c r="P3112" s="89">
        <v>52.981920819042998</v>
      </c>
    </row>
    <row r="3113" spans="1:16">
      <c r="A3113" s="75" t="s">
        <v>4133</v>
      </c>
      <c r="B3113" s="85">
        <v>3109</v>
      </c>
      <c r="C3113" s="85">
        <v>2247</v>
      </c>
      <c r="D3113" s="85">
        <v>3109</v>
      </c>
      <c r="E3113" s="86" t="s">
        <v>4131</v>
      </c>
      <c r="F3113" s="85" t="s">
        <v>11</v>
      </c>
      <c r="G3113" s="86" t="s">
        <v>4132</v>
      </c>
      <c r="H3113" s="85" t="s">
        <v>1</v>
      </c>
      <c r="I3113" s="85">
        <v>1</v>
      </c>
      <c r="J3113" s="88">
        <v>9.0480020914128225</v>
      </c>
      <c r="K3113" s="146">
        <v>23.526417416929043</v>
      </c>
      <c r="L3113" s="147">
        <v>8.6987839395145207E-8</v>
      </c>
      <c r="M3113" s="147">
        <v>1.1602190220149771</v>
      </c>
      <c r="N3113" s="87">
        <v>177.0150679207282</v>
      </c>
      <c r="O3113" s="88">
        <v>7.8518876391632917</v>
      </c>
      <c r="P3113" s="89">
        <v>44.357171010320791</v>
      </c>
    </row>
    <row r="3114" spans="1:16">
      <c r="A3114" s="75" t="s">
        <v>14279</v>
      </c>
      <c r="B3114" s="85">
        <v>3110</v>
      </c>
      <c r="C3114" s="85">
        <v>9374</v>
      </c>
      <c r="D3114" s="85">
        <v>3110</v>
      </c>
      <c r="E3114" s="86" t="s">
        <v>14280</v>
      </c>
      <c r="F3114" s="85" t="s">
        <v>55</v>
      </c>
      <c r="G3114" s="86" t="s">
        <v>4132</v>
      </c>
      <c r="H3114" s="85" t="s">
        <v>1</v>
      </c>
      <c r="I3114" s="85">
        <v>1</v>
      </c>
      <c r="J3114" s="88">
        <v>11.435687787559271</v>
      </c>
      <c r="K3114" s="146">
        <v>26.590974751573452</v>
      </c>
      <c r="L3114" s="147">
        <v>9.6436492583259729E-8</v>
      </c>
      <c r="M3114" s="147">
        <v>1.874425010035637</v>
      </c>
      <c r="N3114" s="87">
        <v>180.5614124639803</v>
      </c>
      <c r="O3114" s="88">
        <v>9.2649802261174479</v>
      </c>
      <c r="P3114" s="89">
        <v>51.312072162515307</v>
      </c>
    </row>
    <row r="3115" spans="1:16">
      <c r="A3115" s="75" t="s">
        <v>4134</v>
      </c>
      <c r="B3115" s="85">
        <v>3111</v>
      </c>
      <c r="C3115" s="85">
        <v>2248</v>
      </c>
      <c r="D3115" s="85">
        <v>3111</v>
      </c>
      <c r="E3115" s="86" t="s">
        <v>4135</v>
      </c>
      <c r="F3115" s="85" t="s">
        <v>38</v>
      </c>
      <c r="G3115" s="86" t="s">
        <v>4136</v>
      </c>
      <c r="H3115" s="85" t="s">
        <v>1</v>
      </c>
      <c r="I3115" s="85">
        <v>1</v>
      </c>
      <c r="J3115" s="88">
        <v>7.0159921667248764</v>
      </c>
      <c r="K3115" s="146">
        <v>8.4621860767345005</v>
      </c>
      <c r="L3115" s="147">
        <v>3.0762087445191073E-8</v>
      </c>
      <c r="M3115" s="147">
        <v>0.88923581054057799</v>
      </c>
      <c r="N3115" s="87">
        <v>133.01999129260611</v>
      </c>
      <c r="O3115" s="88">
        <v>6.103404548785635</v>
      </c>
      <c r="P3115" s="89">
        <v>45.883363015412343</v>
      </c>
    </row>
    <row r="3116" spans="1:16">
      <c r="A3116" s="75" t="s">
        <v>4137</v>
      </c>
      <c r="B3116" s="85">
        <v>3112</v>
      </c>
      <c r="C3116" s="85">
        <v>2249</v>
      </c>
      <c r="D3116" s="85">
        <v>3112</v>
      </c>
      <c r="E3116" s="86" t="s">
        <v>4135</v>
      </c>
      <c r="F3116" s="85" t="s">
        <v>11</v>
      </c>
      <c r="G3116" s="86" t="s">
        <v>4136</v>
      </c>
      <c r="H3116" s="85" t="s">
        <v>1</v>
      </c>
      <c r="I3116" s="85">
        <v>1</v>
      </c>
      <c r="J3116" s="88">
        <v>4.8872642882316946</v>
      </c>
      <c r="K3116" s="146">
        <v>5.2093703944009357</v>
      </c>
      <c r="L3116" s="147">
        <v>2.1266312730712901E-8</v>
      </c>
      <c r="M3116" s="147">
        <v>0.87189979483378544</v>
      </c>
      <c r="N3116" s="87">
        <v>125.33551863770759</v>
      </c>
      <c r="O3116" s="88">
        <v>4.2241059991903356</v>
      </c>
      <c r="P3116" s="89">
        <v>33.702385765047609</v>
      </c>
    </row>
    <row r="3117" spans="1:16">
      <c r="A3117" s="75" t="s">
        <v>14281</v>
      </c>
      <c r="B3117" s="85">
        <v>3113</v>
      </c>
      <c r="C3117" s="85">
        <v>9375</v>
      </c>
      <c r="D3117" s="85">
        <v>3113</v>
      </c>
      <c r="E3117" s="86" t="s">
        <v>14282</v>
      </c>
      <c r="F3117" s="85" t="s">
        <v>55</v>
      </c>
      <c r="G3117" s="86" t="s">
        <v>4136</v>
      </c>
      <c r="H3117" s="85" t="s">
        <v>1</v>
      </c>
      <c r="I3117" s="85">
        <v>1</v>
      </c>
      <c r="J3117" s="88">
        <v>6.3679320676414974</v>
      </c>
      <c r="K3117" s="146">
        <v>7.4650240447064418</v>
      </c>
      <c r="L3117" s="147">
        <v>2.7935710143783522E-8</v>
      </c>
      <c r="M3117" s="147">
        <v>0.89049259477347664</v>
      </c>
      <c r="N3117" s="87">
        <v>131.26818430403461</v>
      </c>
      <c r="O3117" s="88">
        <v>5.5326471501964756</v>
      </c>
      <c r="P3117" s="89">
        <v>42.147662661213687</v>
      </c>
    </row>
    <row r="3118" spans="1:16">
      <c r="A3118" s="75" t="s">
        <v>4138</v>
      </c>
      <c r="B3118" s="85">
        <v>3114</v>
      </c>
      <c r="C3118" s="85">
        <v>2250</v>
      </c>
      <c r="D3118" s="85">
        <v>3114</v>
      </c>
      <c r="E3118" s="86" t="s">
        <v>4139</v>
      </c>
      <c r="F3118" s="85" t="s">
        <v>38</v>
      </c>
      <c r="G3118" s="86" t="s">
        <v>4140</v>
      </c>
      <c r="H3118" s="85" t="s">
        <v>1</v>
      </c>
      <c r="I3118" s="85">
        <v>1</v>
      </c>
      <c r="J3118" s="88">
        <v>4.8245922010581568</v>
      </c>
      <c r="K3118" s="146">
        <v>6.1975871437735464</v>
      </c>
      <c r="L3118" s="147">
        <v>2.0891967281051529E-8</v>
      </c>
      <c r="M3118" s="147">
        <v>0.70359984203529224</v>
      </c>
      <c r="N3118" s="87">
        <v>99.290459661010686</v>
      </c>
      <c r="O3118" s="88">
        <v>4.1655517048257353</v>
      </c>
      <c r="P3118" s="89">
        <v>41.953191868054788</v>
      </c>
    </row>
    <row r="3119" spans="1:16">
      <c r="A3119" s="75" t="s">
        <v>4141</v>
      </c>
      <c r="B3119" s="85">
        <v>3115</v>
      </c>
      <c r="C3119" s="85">
        <v>2251</v>
      </c>
      <c r="D3119" s="85">
        <v>3115</v>
      </c>
      <c r="E3119" s="86" t="s">
        <v>4139</v>
      </c>
      <c r="F3119" s="85" t="s">
        <v>11</v>
      </c>
      <c r="G3119" s="86" t="s">
        <v>4140</v>
      </c>
      <c r="H3119" s="85" t="s">
        <v>1</v>
      </c>
      <c r="I3119" s="85">
        <v>1</v>
      </c>
      <c r="J3119" s="88">
        <v>3.961547710245525</v>
      </c>
      <c r="K3119" s="146">
        <v>4.9146690016498171</v>
      </c>
      <c r="L3119" s="147">
        <v>1.7286895377142681E-8</v>
      </c>
      <c r="M3119" s="147">
        <v>0.68201471266145375</v>
      </c>
      <c r="N3119" s="87">
        <v>95.901305398914914</v>
      </c>
      <c r="O3119" s="88">
        <v>3.415888649611512</v>
      </c>
      <c r="P3119" s="89">
        <v>35.618792000824641</v>
      </c>
    </row>
    <row r="3120" spans="1:16">
      <c r="A3120" s="75" t="s">
        <v>14283</v>
      </c>
      <c r="B3120" s="85">
        <v>3116</v>
      </c>
      <c r="C3120" s="85">
        <v>9376</v>
      </c>
      <c r="D3120" s="85">
        <v>3116</v>
      </c>
      <c r="E3120" s="86" t="s">
        <v>14284</v>
      </c>
      <c r="F3120" s="85" t="s">
        <v>38</v>
      </c>
      <c r="G3120" s="86" t="s">
        <v>4140</v>
      </c>
      <c r="H3120" s="85" t="s">
        <v>1</v>
      </c>
      <c r="I3120" s="85">
        <v>1</v>
      </c>
      <c r="J3120" s="88">
        <v>4.8791403683474712</v>
      </c>
      <c r="K3120" s="146">
        <v>6.274175668287219</v>
      </c>
      <c r="L3120" s="147">
        <v>2.1200193559634341E-8</v>
      </c>
      <c r="M3120" s="147">
        <v>0.71058633616398081</v>
      </c>
      <c r="N3120" s="87">
        <v>100.0736820417825</v>
      </c>
      <c r="O3120" s="88">
        <v>4.215116577964749</v>
      </c>
      <c r="P3120" s="89">
        <v>42.12013080726723</v>
      </c>
    </row>
    <row r="3121" spans="1:16">
      <c r="A3121" s="75" t="s">
        <v>14285</v>
      </c>
      <c r="B3121" s="85">
        <v>3117</v>
      </c>
      <c r="C3121" s="85">
        <v>9377</v>
      </c>
      <c r="D3121" s="85">
        <v>3117</v>
      </c>
      <c r="E3121" s="86" t="s">
        <v>14284</v>
      </c>
      <c r="F3121" s="85" t="s">
        <v>11</v>
      </c>
      <c r="G3121" s="86" t="s">
        <v>4140</v>
      </c>
      <c r="H3121" s="85" t="s">
        <v>1</v>
      </c>
      <c r="I3121" s="85">
        <v>1</v>
      </c>
      <c r="J3121" s="88">
        <v>3.990120801814947</v>
      </c>
      <c r="K3121" s="146">
        <v>4.9463645750233294</v>
      </c>
      <c r="L3121" s="147">
        <v>1.742717300225772E-8</v>
      </c>
      <c r="M3121" s="147">
        <v>0.68600611807822698</v>
      </c>
      <c r="N3121" s="87">
        <v>96.340562024823114</v>
      </c>
      <c r="O3121" s="88">
        <v>3.4415196825140542</v>
      </c>
      <c r="P3121" s="89">
        <v>35.722437259887606</v>
      </c>
    </row>
    <row r="3122" spans="1:16">
      <c r="A3122" s="75" t="s">
        <v>4145</v>
      </c>
      <c r="B3122" s="85">
        <v>3118</v>
      </c>
      <c r="C3122" s="85">
        <v>2253</v>
      </c>
      <c r="D3122" s="85">
        <v>3118</v>
      </c>
      <c r="E3122" s="86" t="s">
        <v>4146</v>
      </c>
      <c r="F3122" s="85" t="s">
        <v>55</v>
      </c>
      <c r="G3122" s="86" t="s">
        <v>4147</v>
      </c>
      <c r="H3122" s="85" t="s">
        <v>260</v>
      </c>
      <c r="I3122" s="85">
        <v>1</v>
      </c>
      <c r="J3122" s="88">
        <v>142.64977523898261</v>
      </c>
      <c r="K3122" s="146">
        <v>571.60901311075509</v>
      </c>
      <c r="L3122" s="147">
        <v>1.0654217522248171E-6</v>
      </c>
      <c r="M3122" s="147">
        <v>15.02676186625002</v>
      </c>
      <c r="N3122" s="87">
        <v>1911.0728617176931</v>
      </c>
      <c r="O3122" s="88">
        <v>125.7342795724266</v>
      </c>
      <c r="P3122" s="89">
        <v>65.792509585121337</v>
      </c>
    </row>
    <row r="3123" spans="1:16">
      <c r="A3123" s="75" t="s">
        <v>14286</v>
      </c>
      <c r="B3123" s="85">
        <v>3119</v>
      </c>
      <c r="C3123" s="85">
        <v>9378</v>
      </c>
      <c r="D3123" s="85">
        <v>3119</v>
      </c>
      <c r="E3123" s="86" t="s">
        <v>14287</v>
      </c>
      <c r="F3123" s="85" t="s">
        <v>55</v>
      </c>
      <c r="G3123" s="86" t="s">
        <v>4147</v>
      </c>
      <c r="H3123" s="85" t="s">
        <v>260</v>
      </c>
      <c r="I3123" s="85">
        <v>1</v>
      </c>
      <c r="J3123" s="88">
        <v>146.42012908790281</v>
      </c>
      <c r="K3123" s="146">
        <v>576.50543963535574</v>
      </c>
      <c r="L3123" s="147">
        <v>1.085176501804774E-6</v>
      </c>
      <c r="M3123" s="147">
        <v>15.539959647128899</v>
      </c>
      <c r="N3123" s="87">
        <v>1967.3169913329521</v>
      </c>
      <c r="O3123" s="88">
        <v>129.15258411702101</v>
      </c>
      <c r="P3123" s="89">
        <v>65.649097062651762</v>
      </c>
    </row>
    <row r="3124" spans="1:16">
      <c r="A3124" s="75" t="s">
        <v>4148</v>
      </c>
      <c r="B3124" s="85">
        <v>3120</v>
      </c>
      <c r="C3124" s="85">
        <v>2254</v>
      </c>
      <c r="D3124" s="85">
        <v>3120</v>
      </c>
      <c r="E3124" s="86" t="s">
        <v>4149</v>
      </c>
      <c r="F3124" s="85" t="s">
        <v>55</v>
      </c>
      <c r="G3124" s="86" t="s">
        <v>4150</v>
      </c>
      <c r="H3124" s="85" t="s">
        <v>260</v>
      </c>
      <c r="I3124" s="85">
        <v>1</v>
      </c>
      <c r="J3124" s="88">
        <v>21.078239082170139</v>
      </c>
      <c r="K3124" s="146">
        <v>59.002569578827476</v>
      </c>
      <c r="L3124" s="147">
        <v>1.3229092396294169E-7</v>
      </c>
      <c r="M3124" s="147">
        <v>1.549574026690105</v>
      </c>
      <c r="N3124" s="87">
        <v>297.92665097686063</v>
      </c>
      <c r="O3124" s="88">
        <v>18.437366283548361</v>
      </c>
      <c r="P3124" s="89">
        <v>61.885589030369609</v>
      </c>
    </row>
    <row r="3125" spans="1:16">
      <c r="A3125" s="75" t="s">
        <v>14288</v>
      </c>
      <c r="B3125" s="85">
        <v>3121</v>
      </c>
      <c r="C3125" s="85">
        <v>9379</v>
      </c>
      <c r="D3125" s="85">
        <v>3121</v>
      </c>
      <c r="E3125" s="86" t="s">
        <v>14289</v>
      </c>
      <c r="F3125" s="85" t="s">
        <v>55</v>
      </c>
      <c r="G3125" s="86" t="s">
        <v>4150</v>
      </c>
      <c r="H3125" s="85" t="s">
        <v>260</v>
      </c>
      <c r="I3125" s="85">
        <v>1</v>
      </c>
      <c r="J3125" s="88">
        <v>21.082003384933849</v>
      </c>
      <c r="K3125" s="146">
        <v>59.007138819127015</v>
      </c>
      <c r="L3125" s="147">
        <v>1.3231005677613599E-7</v>
      </c>
      <c r="M3125" s="147">
        <v>1.5500696623553101</v>
      </c>
      <c r="N3125" s="87">
        <v>297.9822855953081</v>
      </c>
      <c r="O3125" s="88">
        <v>18.440780206512891</v>
      </c>
      <c r="P3125" s="89">
        <v>61.885491513940018</v>
      </c>
    </row>
    <row r="3126" spans="1:16">
      <c r="A3126" s="75" t="s">
        <v>4151</v>
      </c>
      <c r="B3126" s="85">
        <v>3122</v>
      </c>
      <c r="C3126" s="85">
        <v>2255</v>
      </c>
      <c r="D3126" s="85">
        <v>3122</v>
      </c>
      <c r="E3126" s="86" t="s">
        <v>4152</v>
      </c>
      <c r="F3126" s="85" t="s">
        <v>55</v>
      </c>
      <c r="G3126" s="86" t="s">
        <v>4153</v>
      </c>
      <c r="H3126" s="85" t="s">
        <v>260</v>
      </c>
      <c r="I3126" s="85">
        <v>1</v>
      </c>
      <c r="J3126" s="88">
        <v>6.4481113420552738</v>
      </c>
      <c r="K3126" s="146">
        <v>17.561109486704574</v>
      </c>
      <c r="L3126" s="147">
        <v>4.0486619427529701E-8</v>
      </c>
      <c r="M3126" s="147">
        <v>0.4571785256063795</v>
      </c>
      <c r="N3126" s="87">
        <v>90.370795699824228</v>
      </c>
      <c r="O3126" s="88">
        <v>5.6533598144978576</v>
      </c>
      <c r="P3126" s="89">
        <v>62.557375651267542</v>
      </c>
    </row>
    <row r="3127" spans="1:16">
      <c r="A3127" s="75" t="s">
        <v>14290</v>
      </c>
      <c r="B3127" s="85">
        <v>3123</v>
      </c>
      <c r="C3127" s="85">
        <v>9380</v>
      </c>
      <c r="D3127" s="85">
        <v>3123</v>
      </c>
      <c r="E3127" s="86" t="s">
        <v>14291</v>
      </c>
      <c r="F3127" s="85" t="s">
        <v>55</v>
      </c>
      <c r="G3127" s="86" t="s">
        <v>4153</v>
      </c>
      <c r="H3127" s="85" t="s">
        <v>260</v>
      </c>
      <c r="I3127" s="85">
        <v>1</v>
      </c>
      <c r="J3127" s="88">
        <v>6.4491106079274996</v>
      </c>
      <c r="K3127" s="146">
        <v>17.562322430024999</v>
      </c>
      <c r="L3127" s="147">
        <v>4.0491698393931928E-8</v>
      </c>
      <c r="M3127" s="147">
        <v>0.45731009626803881</v>
      </c>
      <c r="N3127" s="87">
        <v>90.385564377855644</v>
      </c>
      <c r="O3127" s="88">
        <v>5.654266069101431</v>
      </c>
      <c r="P3127" s="89">
        <v>62.557180541174112</v>
      </c>
    </row>
    <row r="3128" spans="1:16">
      <c r="A3128" s="75" t="s">
        <v>4154</v>
      </c>
      <c r="B3128" s="85">
        <v>3124</v>
      </c>
      <c r="C3128" s="85">
        <v>2256</v>
      </c>
      <c r="D3128" s="85">
        <v>3124</v>
      </c>
      <c r="E3128" s="86" t="s">
        <v>4155</v>
      </c>
      <c r="F3128" s="85" t="s">
        <v>55</v>
      </c>
      <c r="G3128" s="86" t="s">
        <v>4156</v>
      </c>
      <c r="H3128" s="85" t="s">
        <v>1</v>
      </c>
      <c r="I3128" s="85">
        <v>1</v>
      </c>
      <c r="J3128" s="88">
        <v>1.335530796664721</v>
      </c>
      <c r="K3128" s="146">
        <v>5.6078110100649177</v>
      </c>
      <c r="L3128" s="147">
        <v>1.394974852618716E-8</v>
      </c>
      <c r="M3128" s="147">
        <v>0.101179854639739</v>
      </c>
      <c r="N3128" s="87">
        <v>18.96224372927723</v>
      </c>
      <c r="O3128" s="88">
        <v>1.1888249846771011</v>
      </c>
      <c r="P3128" s="89">
        <v>62.694320442764116</v>
      </c>
    </row>
    <row r="3129" spans="1:16">
      <c r="A3129" s="75" t="s">
        <v>14292</v>
      </c>
      <c r="B3129" s="85">
        <v>3125</v>
      </c>
      <c r="C3129" s="85">
        <v>9381</v>
      </c>
      <c r="D3129" s="85">
        <v>3125</v>
      </c>
      <c r="E3129" s="86" t="s">
        <v>14293</v>
      </c>
      <c r="F3129" s="85" t="s">
        <v>55</v>
      </c>
      <c r="G3129" s="86" t="s">
        <v>4156</v>
      </c>
      <c r="H3129" s="85" t="s">
        <v>1</v>
      </c>
      <c r="I3129" s="85">
        <v>1</v>
      </c>
      <c r="J3129" s="88">
        <v>1.3899508974840831</v>
      </c>
      <c r="K3129" s="146">
        <v>5.6840781532069347</v>
      </c>
      <c r="L3129" s="147">
        <v>1.4256976880557279E-8</v>
      </c>
      <c r="M3129" s="147">
        <v>0.10815752405587881</v>
      </c>
      <c r="N3129" s="87">
        <v>19.746312716822299</v>
      </c>
      <c r="O3129" s="88">
        <v>1.2382361074543811</v>
      </c>
      <c r="P3129" s="89">
        <v>62.707206414263943</v>
      </c>
    </row>
    <row r="3130" spans="1:16">
      <c r="A3130" s="75" t="s">
        <v>4157</v>
      </c>
      <c r="B3130" s="85">
        <v>3126</v>
      </c>
      <c r="C3130" s="85">
        <v>2257</v>
      </c>
      <c r="D3130" s="85">
        <v>3126</v>
      </c>
      <c r="E3130" s="86" t="s">
        <v>4158</v>
      </c>
      <c r="F3130" s="85" t="s">
        <v>55</v>
      </c>
      <c r="G3130" s="86" t="s">
        <v>4159</v>
      </c>
      <c r="H3130" s="85" t="s">
        <v>260</v>
      </c>
      <c r="I3130" s="85">
        <v>1</v>
      </c>
      <c r="J3130" s="88">
        <v>305.59804983531478</v>
      </c>
      <c r="K3130" s="146">
        <v>893.81468406535134</v>
      </c>
      <c r="L3130" s="147">
        <v>1.9770079749696789E-6</v>
      </c>
      <c r="M3130" s="147">
        <v>31.018325624962401</v>
      </c>
      <c r="N3130" s="87">
        <v>4231.3455299579746</v>
      </c>
      <c r="O3130" s="88">
        <v>266.4792639989293</v>
      </c>
      <c r="P3130" s="89">
        <v>62.977429309956634</v>
      </c>
    </row>
    <row r="3131" spans="1:16">
      <c r="A3131" s="75" t="s">
        <v>14294</v>
      </c>
      <c r="B3131" s="85">
        <v>3127</v>
      </c>
      <c r="C3131" s="85">
        <v>9382</v>
      </c>
      <c r="D3131" s="85">
        <v>3127</v>
      </c>
      <c r="E3131" s="86" t="s">
        <v>14295</v>
      </c>
      <c r="F3131" s="85" t="s">
        <v>55</v>
      </c>
      <c r="G3131" s="86" t="s">
        <v>4159</v>
      </c>
      <c r="H3131" s="85" t="s">
        <v>260</v>
      </c>
      <c r="I3131" s="85">
        <v>1</v>
      </c>
      <c r="J3131" s="88">
        <v>308.010533179606</v>
      </c>
      <c r="K3131" s="146">
        <v>896.92224210566235</v>
      </c>
      <c r="L3131" s="147">
        <v>1.989575618516529E-6</v>
      </c>
      <c r="M3131" s="147">
        <v>31.347129791556419</v>
      </c>
      <c r="N3131" s="87">
        <v>4267.3803521366772</v>
      </c>
      <c r="O3131" s="88">
        <v>268.66635578342022</v>
      </c>
      <c r="P3131" s="89">
        <v>62.958146125619898</v>
      </c>
    </row>
    <row r="3132" spans="1:16">
      <c r="A3132" s="75" t="s">
        <v>4160</v>
      </c>
      <c r="B3132" s="85">
        <v>3128</v>
      </c>
      <c r="C3132" s="85">
        <v>2258</v>
      </c>
      <c r="D3132" s="85">
        <v>3128</v>
      </c>
      <c r="E3132" s="86" t="s">
        <v>4161</v>
      </c>
      <c r="F3132" s="85" t="s">
        <v>55</v>
      </c>
      <c r="G3132" s="86" t="s">
        <v>4162</v>
      </c>
      <c r="H3132" s="85" t="s">
        <v>260</v>
      </c>
      <c r="I3132" s="85">
        <v>1</v>
      </c>
      <c r="J3132" s="88">
        <v>348.62334003402782</v>
      </c>
      <c r="K3132" s="146">
        <v>733.5527367115277</v>
      </c>
      <c r="L3132" s="147">
        <v>1.9690818420451832E-6</v>
      </c>
      <c r="M3132" s="147">
        <v>24.358918770884951</v>
      </c>
      <c r="N3132" s="87">
        <v>4572.1834761498876</v>
      </c>
      <c r="O3132" s="88">
        <v>301.78189795758198</v>
      </c>
      <c r="P3132" s="89">
        <v>66.003890598831418</v>
      </c>
    </row>
    <row r="3133" spans="1:16">
      <c r="A3133" s="75" t="s">
        <v>14296</v>
      </c>
      <c r="B3133" s="85">
        <v>3129</v>
      </c>
      <c r="C3133" s="85">
        <v>9383</v>
      </c>
      <c r="D3133" s="85">
        <v>3129</v>
      </c>
      <c r="E3133" s="86" t="s">
        <v>14297</v>
      </c>
      <c r="F3133" s="85" t="s">
        <v>55</v>
      </c>
      <c r="G3133" s="86" t="s">
        <v>4162</v>
      </c>
      <c r="H3133" s="85" t="s">
        <v>260</v>
      </c>
      <c r="I3133" s="85">
        <v>1</v>
      </c>
      <c r="J3133" s="88">
        <v>349.24285992606673</v>
      </c>
      <c r="K3133" s="146">
        <v>734.35075010556591</v>
      </c>
      <c r="L3133" s="147">
        <v>1.9723091825330419E-6</v>
      </c>
      <c r="M3133" s="147">
        <v>24.443354886173442</v>
      </c>
      <c r="N3133" s="87">
        <v>4581.4371313921511</v>
      </c>
      <c r="O3133" s="88">
        <v>302.34353784181712</v>
      </c>
      <c r="P3133" s="89">
        <v>65.99316528216653</v>
      </c>
    </row>
    <row r="3134" spans="1:16">
      <c r="A3134" s="75" t="s">
        <v>7645</v>
      </c>
      <c r="B3134" s="85">
        <v>3130</v>
      </c>
      <c r="C3134" s="85">
        <v>5158</v>
      </c>
      <c r="D3134" s="85">
        <v>3130</v>
      </c>
      <c r="E3134" s="86" t="s">
        <v>7646</v>
      </c>
      <c r="F3134" s="85" t="s">
        <v>38</v>
      </c>
      <c r="G3134" s="86" t="s">
        <v>7647</v>
      </c>
      <c r="H3134" s="85" t="s">
        <v>1</v>
      </c>
      <c r="I3134" s="85">
        <v>1</v>
      </c>
      <c r="J3134" s="88">
        <v>3.3437263848265619E-2</v>
      </c>
      <c r="K3134" s="146">
        <v>4.4872780699912608E-2</v>
      </c>
      <c r="L3134" s="147">
        <v>2.8879478276472431E-10</v>
      </c>
      <c r="M3134" s="147">
        <v>2.4608606519400892E-3</v>
      </c>
      <c r="N3134" s="87">
        <v>0.37670827856838901</v>
      </c>
      <c r="O3134" s="88">
        <v>2.4810671022371559E-2</v>
      </c>
      <c r="P3134" s="89">
        <v>65.861762095221223</v>
      </c>
    </row>
    <row r="3135" spans="1:16">
      <c r="A3135" s="75" t="s">
        <v>7649</v>
      </c>
      <c r="B3135" s="85">
        <v>3131</v>
      </c>
      <c r="C3135" s="85">
        <v>5160</v>
      </c>
      <c r="D3135" s="85">
        <v>3131</v>
      </c>
      <c r="E3135" s="86" t="s">
        <v>7646</v>
      </c>
      <c r="F3135" s="85" t="s">
        <v>139</v>
      </c>
      <c r="G3135" s="86" t="s">
        <v>7647</v>
      </c>
      <c r="H3135" s="85" t="s">
        <v>1</v>
      </c>
      <c r="I3135" s="85">
        <v>1</v>
      </c>
      <c r="J3135" s="88">
        <v>2.9457346557831811E-2</v>
      </c>
      <c r="K3135" s="146">
        <v>4.0761289328650488E-2</v>
      </c>
      <c r="L3135" s="147">
        <v>2.598766825600454E-10</v>
      </c>
      <c r="M3135" s="147">
        <v>2.421644307053287E-3</v>
      </c>
      <c r="N3135" s="87">
        <v>0.35018795082693399</v>
      </c>
      <c r="O3135" s="88">
        <v>2.117462893930562E-2</v>
      </c>
      <c r="P3135" s="89">
        <v>60.466469189770351</v>
      </c>
    </row>
    <row r="3136" spans="1:16">
      <c r="A3136" s="75" t="s">
        <v>7651</v>
      </c>
      <c r="B3136" s="85">
        <v>3132</v>
      </c>
      <c r="C3136" s="85">
        <v>5162</v>
      </c>
      <c r="D3136" s="85">
        <v>3132</v>
      </c>
      <c r="E3136" s="86" t="s">
        <v>7652</v>
      </c>
      <c r="F3136" s="85" t="s">
        <v>32</v>
      </c>
      <c r="G3136" s="86" t="s">
        <v>7647</v>
      </c>
      <c r="H3136" s="85" t="s">
        <v>1</v>
      </c>
      <c r="I3136" s="85">
        <v>1</v>
      </c>
      <c r="J3136" s="88">
        <v>2.3552536387801588E-2</v>
      </c>
      <c r="K3136" s="146">
        <v>4.6522312379082192E-2</v>
      </c>
      <c r="L3136" s="147">
        <v>5.9838258630338983E-10</v>
      </c>
      <c r="M3136" s="147">
        <v>2.0088457942768118E-3</v>
      </c>
      <c r="N3136" s="87">
        <v>0.27588347873179658</v>
      </c>
      <c r="O3136" s="88">
        <v>1.521419312957926E-2</v>
      </c>
      <c r="P3136" s="89">
        <v>55.147170100642086</v>
      </c>
    </row>
    <row r="3137" spans="1:16">
      <c r="A3137" s="75" t="s">
        <v>7654</v>
      </c>
      <c r="B3137" s="85">
        <v>3133</v>
      </c>
      <c r="C3137" s="85">
        <v>5164</v>
      </c>
      <c r="D3137" s="85">
        <v>3133</v>
      </c>
      <c r="E3137" s="86" t="s">
        <v>7652</v>
      </c>
      <c r="F3137" s="85" t="s">
        <v>38</v>
      </c>
      <c r="G3137" s="86" t="s">
        <v>7647</v>
      </c>
      <c r="H3137" s="85" t="s">
        <v>1</v>
      </c>
      <c r="I3137" s="85">
        <v>1</v>
      </c>
      <c r="J3137" s="88">
        <v>6.9210665372803876E-2</v>
      </c>
      <c r="K3137" s="146">
        <v>0.12890421905102242</v>
      </c>
      <c r="L3137" s="147">
        <v>1.059999329221031E-9</v>
      </c>
      <c r="M3137" s="147">
        <v>5.9206810091987873E-3</v>
      </c>
      <c r="N3137" s="87">
        <v>0.79622655760951777</v>
      </c>
      <c r="O3137" s="88">
        <v>4.9617697680020438E-2</v>
      </c>
      <c r="P3137" s="89">
        <v>62.316054652818742</v>
      </c>
    </row>
    <row r="3138" spans="1:16">
      <c r="A3138" s="75" t="s">
        <v>7656</v>
      </c>
      <c r="B3138" s="85">
        <v>3134</v>
      </c>
      <c r="C3138" s="85">
        <v>5166</v>
      </c>
      <c r="D3138" s="85">
        <v>3134</v>
      </c>
      <c r="E3138" s="86" t="s">
        <v>7657</v>
      </c>
      <c r="F3138" s="85" t="s">
        <v>38</v>
      </c>
      <c r="G3138" s="86" t="s">
        <v>7647</v>
      </c>
      <c r="H3138" s="85" t="s">
        <v>1</v>
      </c>
      <c r="I3138" s="85">
        <v>1</v>
      </c>
      <c r="J3138" s="88">
        <v>3.8474296121660312E-2</v>
      </c>
      <c r="K3138" s="146">
        <v>5.7471973096317817E-2</v>
      </c>
      <c r="L3138" s="147">
        <v>1.047048939367205E-9</v>
      </c>
      <c r="M3138" s="147">
        <v>3.4322577364807858E-3</v>
      </c>
      <c r="N3138" s="87">
        <v>0.47534686342183169</v>
      </c>
      <c r="O3138" s="88">
        <v>2.7049413509385879E-2</v>
      </c>
      <c r="P3138" s="89">
        <v>56.904579772900959</v>
      </c>
    </row>
    <row r="3139" spans="1:16">
      <c r="A3139" s="75" t="s">
        <v>7659</v>
      </c>
      <c r="B3139" s="85">
        <v>3135</v>
      </c>
      <c r="C3139" s="85">
        <v>5168</v>
      </c>
      <c r="D3139" s="85">
        <v>3135</v>
      </c>
      <c r="E3139" s="86" t="s">
        <v>7657</v>
      </c>
      <c r="F3139" s="85" t="s">
        <v>11</v>
      </c>
      <c r="G3139" s="86" t="s">
        <v>7647</v>
      </c>
      <c r="H3139" s="85" t="s">
        <v>1</v>
      </c>
      <c r="I3139" s="85">
        <v>1</v>
      </c>
      <c r="J3139" s="88">
        <v>3.890682479232721E-2</v>
      </c>
      <c r="K3139" s="146">
        <v>5.5474126771012072E-2</v>
      </c>
      <c r="L3139" s="147">
        <v>1.045936750931876E-9</v>
      </c>
      <c r="M3139" s="147">
        <v>3.673872412290551E-3</v>
      </c>
      <c r="N3139" s="87">
        <v>0.5087980683150648</v>
      </c>
      <c r="O3139" s="88">
        <v>2.759821745445255E-2</v>
      </c>
      <c r="P3139" s="89">
        <v>54.2419855205952</v>
      </c>
    </row>
    <row r="3140" spans="1:16">
      <c r="A3140" s="75" t="s">
        <v>12312</v>
      </c>
      <c r="B3140" s="85">
        <v>3136</v>
      </c>
      <c r="C3140" s="85">
        <v>8284</v>
      </c>
      <c r="D3140" s="85">
        <v>3136</v>
      </c>
      <c r="E3140" s="86" t="s">
        <v>12313</v>
      </c>
      <c r="F3140" s="85" t="s">
        <v>55</v>
      </c>
      <c r="G3140" s="86" t="s">
        <v>7647</v>
      </c>
      <c r="H3140" s="85" t="s">
        <v>1</v>
      </c>
      <c r="I3140" s="85">
        <v>1</v>
      </c>
      <c r="J3140" s="88">
        <v>3.3694887017562E-2</v>
      </c>
      <c r="K3140" s="146">
        <v>4.5802954487700033E-2</v>
      </c>
      <c r="L3140" s="147">
        <v>2.865424961314825E-10</v>
      </c>
      <c r="M3140" s="147">
        <v>2.9089403466134121E-3</v>
      </c>
      <c r="N3140" s="87">
        <v>0.40794026989126209</v>
      </c>
      <c r="O3140" s="88">
        <v>2.498885976762167E-2</v>
      </c>
      <c r="P3140" s="89">
        <v>61.256173052693569</v>
      </c>
    </row>
    <row r="3141" spans="1:16">
      <c r="A3141" s="75" t="s">
        <v>4163</v>
      </c>
      <c r="B3141" s="85">
        <v>3137</v>
      </c>
      <c r="C3141" s="85">
        <v>2259</v>
      </c>
      <c r="D3141" s="85">
        <v>3137</v>
      </c>
      <c r="E3141" s="86" t="s">
        <v>4164</v>
      </c>
      <c r="F3141" s="85" t="s">
        <v>509</v>
      </c>
      <c r="G3141" s="86" t="s">
        <v>4165</v>
      </c>
      <c r="H3141" s="85" t="s">
        <v>4166</v>
      </c>
      <c r="I3141" s="85">
        <v>1</v>
      </c>
      <c r="J3141" s="88">
        <v>27244.762268099901</v>
      </c>
      <c r="K3141" s="146">
        <v>123511.5585510302</v>
      </c>
      <c r="L3141" s="147">
        <v>2.6842966143773389E-4</v>
      </c>
      <c r="M3141" s="147">
        <v>2184.4892025322761</v>
      </c>
      <c r="N3141" s="87">
        <v>327515.71474153071</v>
      </c>
      <c r="O3141" s="88">
        <v>23491.808428331769</v>
      </c>
      <c r="P3141" s="89">
        <v>71.727271000938273</v>
      </c>
    </row>
    <row r="3142" spans="1:16">
      <c r="A3142" s="75" t="s">
        <v>4167</v>
      </c>
      <c r="B3142" s="85">
        <v>3138</v>
      </c>
      <c r="C3142" s="85">
        <v>2260</v>
      </c>
      <c r="D3142" s="85">
        <v>3138</v>
      </c>
      <c r="E3142" s="86" t="s">
        <v>4164</v>
      </c>
      <c r="F3142" s="85" t="s">
        <v>32</v>
      </c>
      <c r="G3142" s="86" t="s">
        <v>4165</v>
      </c>
      <c r="H3142" s="85" t="s">
        <v>4166</v>
      </c>
      <c r="I3142" s="85">
        <v>1</v>
      </c>
      <c r="J3142" s="88">
        <v>53022.357778361322</v>
      </c>
      <c r="K3142" s="146">
        <v>598921.63404542848</v>
      </c>
      <c r="L3142" s="147">
        <v>1.258897826828318E-3</v>
      </c>
      <c r="M3142" s="147">
        <v>5632.9362787017462</v>
      </c>
      <c r="N3142" s="87">
        <v>648740.21088361507</v>
      </c>
      <c r="O3142" s="88">
        <v>47282.377154291149</v>
      </c>
      <c r="P3142" s="89">
        <v>72.88337667537256</v>
      </c>
    </row>
    <row r="3143" spans="1:16">
      <c r="A3143" s="75" t="s">
        <v>4168</v>
      </c>
      <c r="B3143" s="85">
        <v>3139</v>
      </c>
      <c r="C3143" s="85">
        <v>2261</v>
      </c>
      <c r="D3143" s="85">
        <v>3139</v>
      </c>
      <c r="E3143" s="86" t="s">
        <v>4164</v>
      </c>
      <c r="F3143" s="85" t="s">
        <v>38</v>
      </c>
      <c r="G3143" s="86" t="s">
        <v>4165</v>
      </c>
      <c r="H3143" s="85" t="s">
        <v>4166</v>
      </c>
      <c r="I3143" s="85">
        <v>1</v>
      </c>
      <c r="J3143" s="88">
        <v>55455.681777965146</v>
      </c>
      <c r="K3143" s="146">
        <v>612842.36321335018</v>
      </c>
      <c r="L3143" s="147">
        <v>1.275689653101632E-3</v>
      </c>
      <c r="M3143" s="147">
        <v>6064.8550665184202</v>
      </c>
      <c r="N3143" s="87">
        <v>703225.4047672489</v>
      </c>
      <c r="O3143" s="88">
        <v>49243.799233606223</v>
      </c>
      <c r="P3143" s="89">
        <v>70.025626064952476</v>
      </c>
    </row>
    <row r="3144" spans="1:16">
      <c r="A3144" s="75" t="s">
        <v>14298</v>
      </c>
      <c r="B3144" s="85">
        <v>3140</v>
      </c>
      <c r="C3144" s="85">
        <v>9384</v>
      </c>
      <c r="D3144" s="85">
        <v>3140</v>
      </c>
      <c r="E3144" s="86" t="s">
        <v>14299</v>
      </c>
      <c r="F3144" s="85" t="s">
        <v>55</v>
      </c>
      <c r="G3144" s="86" t="s">
        <v>4165</v>
      </c>
      <c r="H3144" s="85" t="s">
        <v>4166</v>
      </c>
      <c r="I3144" s="85">
        <v>1</v>
      </c>
      <c r="J3144" s="88">
        <v>55455.681777965146</v>
      </c>
      <c r="K3144" s="146">
        <v>612842.36321335018</v>
      </c>
      <c r="L3144" s="147">
        <v>1.275689653101632E-3</v>
      </c>
      <c r="M3144" s="147">
        <v>6064.8550665184193</v>
      </c>
      <c r="N3144" s="87">
        <v>703225.4047672489</v>
      </c>
      <c r="O3144" s="88">
        <v>49243.799233606223</v>
      </c>
      <c r="P3144" s="89">
        <v>70.025626064952476</v>
      </c>
    </row>
    <row r="3145" spans="1:16">
      <c r="A3145" s="75" t="s">
        <v>4169</v>
      </c>
      <c r="B3145" s="85">
        <v>3141</v>
      </c>
      <c r="C3145" s="85">
        <v>2262</v>
      </c>
      <c r="D3145" s="85">
        <v>3141</v>
      </c>
      <c r="E3145" s="86" t="s">
        <v>4170</v>
      </c>
      <c r="F3145" s="85" t="s">
        <v>38</v>
      </c>
      <c r="G3145" s="86" t="s">
        <v>4171</v>
      </c>
      <c r="H3145" s="85" t="s">
        <v>1</v>
      </c>
      <c r="I3145" s="85">
        <v>1</v>
      </c>
      <c r="J3145" s="88">
        <v>7.1045845763632629</v>
      </c>
      <c r="K3145" s="146">
        <v>38.173066755266454</v>
      </c>
      <c r="L3145" s="147">
        <v>6.7122379996622879E-8</v>
      </c>
      <c r="M3145" s="147">
        <v>0.619637855367002</v>
      </c>
      <c r="N3145" s="87">
        <v>105.3274131709625</v>
      </c>
      <c r="O3145" s="88">
        <v>6.3086229602893562</v>
      </c>
      <c r="P3145" s="89">
        <v>59.895356492326421</v>
      </c>
    </row>
    <row r="3146" spans="1:16">
      <c r="A3146" s="75" t="s">
        <v>4172</v>
      </c>
      <c r="B3146" s="85">
        <v>3142</v>
      </c>
      <c r="C3146" s="85">
        <v>2263</v>
      </c>
      <c r="D3146" s="85">
        <v>3142</v>
      </c>
      <c r="E3146" s="86" t="s">
        <v>4170</v>
      </c>
      <c r="F3146" s="85" t="s">
        <v>11</v>
      </c>
      <c r="G3146" s="86" t="s">
        <v>4171</v>
      </c>
      <c r="H3146" s="85" t="s">
        <v>1</v>
      </c>
      <c r="I3146" s="85">
        <v>1</v>
      </c>
      <c r="J3146" s="88">
        <v>5.8313379437409356</v>
      </c>
      <c r="K3146" s="146">
        <v>36.409490809459498</v>
      </c>
      <c r="L3146" s="147">
        <v>6.2199362285145121E-8</v>
      </c>
      <c r="M3146" s="147">
        <v>0.61927244888421651</v>
      </c>
      <c r="N3146" s="87">
        <v>103.1421197182918</v>
      </c>
      <c r="O3146" s="88">
        <v>5.2018913861865581</v>
      </c>
      <c r="P3146" s="89">
        <v>50.434210586269593</v>
      </c>
    </row>
    <row r="3147" spans="1:16">
      <c r="A3147" s="75" t="s">
        <v>14300</v>
      </c>
      <c r="B3147" s="85">
        <v>3143</v>
      </c>
      <c r="C3147" s="85">
        <v>9385</v>
      </c>
      <c r="D3147" s="85">
        <v>3143</v>
      </c>
      <c r="E3147" s="86" t="s">
        <v>14301</v>
      </c>
      <c r="F3147" s="85" t="s">
        <v>55</v>
      </c>
      <c r="G3147" s="86" t="s">
        <v>4171</v>
      </c>
      <c r="H3147" s="85" t="s">
        <v>1</v>
      </c>
      <c r="I3147" s="85">
        <v>1</v>
      </c>
      <c r="J3147" s="88">
        <v>6.9269442296785178</v>
      </c>
      <c r="K3147" s="146">
        <v>37.916593348768707</v>
      </c>
      <c r="L3147" s="147">
        <v>6.6523009876753281E-8</v>
      </c>
      <c r="M3147" s="147">
        <v>0.62955853407244644</v>
      </c>
      <c r="N3147" s="87">
        <v>105.9987957259806</v>
      </c>
      <c r="O3147" s="88">
        <v>6.1569510026977374</v>
      </c>
      <c r="P3147" s="89">
        <v>58.085103330930124</v>
      </c>
    </row>
    <row r="3148" spans="1:16">
      <c r="A3148" s="75" t="s">
        <v>4173</v>
      </c>
      <c r="B3148" s="85">
        <v>3144</v>
      </c>
      <c r="C3148" s="85">
        <v>2264</v>
      </c>
      <c r="D3148" s="85">
        <v>3144</v>
      </c>
      <c r="E3148" s="86" t="s">
        <v>4174</v>
      </c>
      <c r="F3148" s="85" t="s">
        <v>55</v>
      </c>
      <c r="G3148" s="86" t="s">
        <v>4175</v>
      </c>
      <c r="H3148" s="85" t="s">
        <v>1</v>
      </c>
      <c r="I3148" s="85">
        <v>1</v>
      </c>
      <c r="J3148" s="88">
        <v>4.4876521493187056</v>
      </c>
      <c r="K3148" s="146">
        <v>8.2475658090581216</v>
      </c>
      <c r="L3148" s="147">
        <v>8.8219152475080623E-8</v>
      </c>
      <c r="M3148" s="147">
        <v>0.23202028491839061</v>
      </c>
      <c r="N3148" s="87">
        <v>42.204168889568251</v>
      </c>
      <c r="O3148" s="88">
        <v>3.6868412928932348</v>
      </c>
      <c r="P3148" s="89">
        <v>87.357277489345933</v>
      </c>
    </row>
    <row r="3149" spans="1:16">
      <c r="A3149" s="75" t="s">
        <v>4176</v>
      </c>
      <c r="B3149" s="85">
        <v>3145</v>
      </c>
      <c r="C3149" s="85">
        <v>2265</v>
      </c>
      <c r="D3149" s="85">
        <v>3145</v>
      </c>
      <c r="E3149" s="86" t="s">
        <v>4177</v>
      </c>
      <c r="F3149" s="85" t="s">
        <v>55</v>
      </c>
      <c r="G3149" s="86" t="s">
        <v>4175</v>
      </c>
      <c r="H3149" s="85" t="s">
        <v>1</v>
      </c>
      <c r="I3149" s="85">
        <v>1</v>
      </c>
      <c r="J3149" s="88">
        <v>2.0514583155997319</v>
      </c>
      <c r="K3149" s="146">
        <v>1.9964154409351624</v>
      </c>
      <c r="L3149" s="147">
        <v>1.1650049024780941E-8</v>
      </c>
      <c r="M3149" s="147">
        <v>0.62493782115907404</v>
      </c>
      <c r="N3149" s="87">
        <v>75.673840809391265</v>
      </c>
      <c r="O3149" s="88">
        <v>1.6695053882663431</v>
      </c>
      <c r="P3149" s="89">
        <v>22.061856123723462</v>
      </c>
    </row>
    <row r="3150" spans="1:16">
      <c r="A3150" s="75" t="s">
        <v>14302</v>
      </c>
      <c r="B3150" s="85">
        <v>3146</v>
      </c>
      <c r="C3150" s="85">
        <v>9386</v>
      </c>
      <c r="D3150" s="85">
        <v>3146</v>
      </c>
      <c r="E3150" s="86" t="s">
        <v>14303</v>
      </c>
      <c r="F3150" s="85" t="s">
        <v>55</v>
      </c>
      <c r="G3150" s="86" t="s">
        <v>4175</v>
      </c>
      <c r="H3150" s="85" t="s">
        <v>1</v>
      </c>
      <c r="I3150" s="85">
        <v>1</v>
      </c>
      <c r="J3150" s="88">
        <v>3.7300076388984129</v>
      </c>
      <c r="K3150" s="146">
        <v>6.2401161628258208</v>
      </c>
      <c r="L3150" s="147">
        <v>6.3003346346017548E-8</v>
      </c>
      <c r="M3150" s="147">
        <v>0.36997046641475823</v>
      </c>
      <c r="N3150" s="87">
        <v>54.144795183720987</v>
      </c>
      <c r="O3150" s="88">
        <v>3.0638071141282199</v>
      </c>
      <c r="P3150" s="89">
        <v>56.585441014824916</v>
      </c>
    </row>
    <row r="3151" spans="1:16">
      <c r="A3151" s="75" t="s">
        <v>4178</v>
      </c>
      <c r="B3151" s="85">
        <v>3147</v>
      </c>
      <c r="C3151" s="85">
        <v>2266</v>
      </c>
      <c r="D3151" s="85">
        <v>3147</v>
      </c>
      <c r="E3151" s="86" t="s">
        <v>4179</v>
      </c>
      <c r="F3151" s="85" t="s">
        <v>38</v>
      </c>
      <c r="G3151" s="86" t="s">
        <v>4180</v>
      </c>
      <c r="H3151" s="85" t="s">
        <v>1</v>
      </c>
      <c r="I3151" s="85">
        <v>1</v>
      </c>
      <c r="J3151" s="88">
        <v>8.9258815207192949E-2</v>
      </c>
      <c r="K3151" s="146">
        <v>0.12857955330360391</v>
      </c>
      <c r="L3151" s="147">
        <v>4.0215952413769589E-10</v>
      </c>
      <c r="M3151" s="147">
        <v>4.2145547192454632E-3</v>
      </c>
      <c r="N3151" s="87">
        <v>1.1553860810051</v>
      </c>
      <c r="O3151" s="88">
        <v>7.8903929883808441E-2</v>
      </c>
      <c r="P3151" s="89">
        <v>68.29226280376156</v>
      </c>
    </row>
    <row r="3152" spans="1:16">
      <c r="A3152" s="75" t="s">
        <v>4181</v>
      </c>
      <c r="B3152" s="85">
        <v>3148</v>
      </c>
      <c r="C3152" s="85">
        <v>2267</v>
      </c>
      <c r="D3152" s="85">
        <v>3148</v>
      </c>
      <c r="E3152" s="86" t="s">
        <v>4179</v>
      </c>
      <c r="F3152" s="85" t="s">
        <v>11</v>
      </c>
      <c r="G3152" s="86" t="s">
        <v>4180</v>
      </c>
      <c r="H3152" s="85" t="s">
        <v>1</v>
      </c>
      <c r="I3152" s="85">
        <v>1</v>
      </c>
      <c r="J3152" s="88">
        <v>4.0952734089936473E-2</v>
      </c>
      <c r="K3152" s="146">
        <v>5.9876010076636718E-2</v>
      </c>
      <c r="L3152" s="147">
        <v>2.141277972923924E-10</v>
      </c>
      <c r="M3152" s="147">
        <v>2.486434712399295E-3</v>
      </c>
      <c r="N3152" s="87">
        <v>0.96360232808076685</v>
      </c>
      <c r="O3152" s="88">
        <v>3.7268536081299999E-2</v>
      </c>
      <c r="P3152" s="89">
        <v>38.676261975755878</v>
      </c>
    </row>
    <row r="3153" spans="1:16">
      <c r="A3153" s="75" t="s">
        <v>14304</v>
      </c>
      <c r="B3153" s="85">
        <v>3149</v>
      </c>
      <c r="C3153" s="85">
        <v>9387</v>
      </c>
      <c r="D3153" s="85">
        <v>3149</v>
      </c>
      <c r="E3153" s="86" t="s">
        <v>14305</v>
      </c>
      <c r="F3153" s="85" t="s">
        <v>38</v>
      </c>
      <c r="G3153" s="86" t="s">
        <v>4180</v>
      </c>
      <c r="H3153" s="85" t="s">
        <v>1</v>
      </c>
      <c r="I3153" s="85">
        <v>1</v>
      </c>
      <c r="J3153" s="88">
        <v>0.1280883743121454</v>
      </c>
      <c r="K3153" s="146">
        <v>0.17811102053284392</v>
      </c>
      <c r="L3153" s="147">
        <v>6.0540851450314309E-10</v>
      </c>
      <c r="M3153" s="147">
        <v>9.1116305585423607E-3</v>
      </c>
      <c r="N3153" s="87">
        <v>1.712600578966418</v>
      </c>
      <c r="O3153" s="88">
        <v>0.11415549683404939</v>
      </c>
      <c r="P3153" s="89">
        <v>66.656229266805497</v>
      </c>
    </row>
    <row r="3154" spans="1:16">
      <c r="A3154" s="75" t="s">
        <v>14306</v>
      </c>
      <c r="B3154" s="85">
        <v>3150</v>
      </c>
      <c r="C3154" s="85">
        <v>9388</v>
      </c>
      <c r="D3154" s="85">
        <v>3150</v>
      </c>
      <c r="E3154" s="86" t="s">
        <v>14305</v>
      </c>
      <c r="F3154" s="85" t="s">
        <v>11</v>
      </c>
      <c r="G3154" s="86" t="s">
        <v>4180</v>
      </c>
      <c r="H3154" s="85" t="s">
        <v>1</v>
      </c>
      <c r="I3154" s="85">
        <v>1</v>
      </c>
      <c r="J3154" s="88">
        <v>6.9525021259613448E-2</v>
      </c>
      <c r="K3154" s="146">
        <v>9.1570881119410433E-2</v>
      </c>
      <c r="L3154" s="147">
        <v>3.544007885442105E-10</v>
      </c>
      <c r="M3154" s="147">
        <v>6.4777244748833902E-3</v>
      </c>
      <c r="N3154" s="87">
        <v>1.4028501632544561</v>
      </c>
      <c r="O3154" s="88">
        <v>6.2898852043059658E-2</v>
      </c>
      <c r="P3154" s="89">
        <v>44.836471984393064</v>
      </c>
    </row>
    <row r="3155" spans="1:16">
      <c r="A3155" s="75" t="s">
        <v>4182</v>
      </c>
      <c r="B3155" s="85">
        <v>3151</v>
      </c>
      <c r="C3155" s="85">
        <v>2268</v>
      </c>
      <c r="D3155" s="85">
        <v>3151</v>
      </c>
      <c r="E3155" s="86" t="s">
        <v>4183</v>
      </c>
      <c r="F3155" s="85" t="s">
        <v>38</v>
      </c>
      <c r="G3155" s="86" t="s">
        <v>4184</v>
      </c>
      <c r="H3155" s="85" t="s">
        <v>260</v>
      </c>
      <c r="I3155" s="85">
        <v>1</v>
      </c>
      <c r="J3155" s="88">
        <v>345376.5981543744</v>
      </c>
      <c r="K3155" s="146">
        <v>993458.16604680731</v>
      </c>
      <c r="L3155" s="147">
        <v>3.192664722213323E-3</v>
      </c>
      <c r="M3155" s="147">
        <v>28554.759449972029</v>
      </c>
      <c r="N3155" s="87">
        <v>3775310.0307913912</v>
      </c>
      <c r="O3155" s="88">
        <v>306662.78702177969</v>
      </c>
      <c r="P3155" s="89">
        <v>81.228504287234969</v>
      </c>
    </row>
    <row r="3156" spans="1:16">
      <c r="A3156" s="75" t="s">
        <v>4185</v>
      </c>
      <c r="B3156" s="85">
        <v>3152</v>
      </c>
      <c r="C3156" s="85">
        <v>2269</v>
      </c>
      <c r="D3156" s="85">
        <v>3152</v>
      </c>
      <c r="E3156" s="86" t="s">
        <v>4183</v>
      </c>
      <c r="F3156" s="85" t="s">
        <v>11</v>
      </c>
      <c r="G3156" s="86" t="s">
        <v>4184</v>
      </c>
      <c r="H3156" s="85" t="s">
        <v>260</v>
      </c>
      <c r="I3156" s="85">
        <v>1</v>
      </c>
      <c r="J3156" s="88">
        <v>340787.84804438538</v>
      </c>
      <c r="K3156" s="146">
        <v>984507.34852794628</v>
      </c>
      <c r="L3156" s="147">
        <v>3.146932838117472E-3</v>
      </c>
      <c r="M3156" s="147">
        <v>28211.672701622811</v>
      </c>
      <c r="N3156" s="87">
        <v>3734302.7203351972</v>
      </c>
      <c r="O3156" s="88">
        <v>303261.84001607588</v>
      </c>
      <c r="P3156" s="89">
        <v>81.20976330190355</v>
      </c>
    </row>
    <row r="3157" spans="1:16">
      <c r="A3157" s="75" t="s">
        <v>14307</v>
      </c>
      <c r="B3157" s="85">
        <v>3153</v>
      </c>
      <c r="C3157" s="85">
        <v>9389</v>
      </c>
      <c r="D3157" s="85">
        <v>3153</v>
      </c>
      <c r="E3157" s="86" t="s">
        <v>14308</v>
      </c>
      <c r="F3157" s="85" t="s">
        <v>55</v>
      </c>
      <c r="G3157" s="86" t="s">
        <v>4184</v>
      </c>
      <c r="H3157" s="85" t="s">
        <v>260</v>
      </c>
      <c r="I3157" s="85">
        <v>1</v>
      </c>
      <c r="J3157" s="88">
        <v>345337.97516983713</v>
      </c>
      <c r="K3157" s="146">
        <v>993382.82804008608</v>
      </c>
      <c r="L3157" s="147">
        <v>3.1922798021784601E-3</v>
      </c>
      <c r="M3157" s="147">
        <v>28551.871728074129</v>
      </c>
      <c r="N3157" s="87">
        <v>3774964.8769521699</v>
      </c>
      <c r="O3157" s="88">
        <v>306634.16164003819</v>
      </c>
      <c r="P3157" s="89">
        <v>81.228348245615578</v>
      </c>
    </row>
    <row r="3158" spans="1:16">
      <c r="A3158" s="75" t="s">
        <v>4186</v>
      </c>
      <c r="B3158" s="85">
        <v>3154</v>
      </c>
      <c r="C3158" s="85">
        <v>2270</v>
      </c>
      <c r="D3158" s="85">
        <v>3154</v>
      </c>
      <c r="E3158" s="86" t="s">
        <v>4187</v>
      </c>
      <c r="F3158" s="85" t="s">
        <v>38</v>
      </c>
      <c r="G3158" s="86" t="s">
        <v>4188</v>
      </c>
      <c r="H3158" s="85" t="s">
        <v>1042</v>
      </c>
      <c r="I3158" s="85">
        <v>1</v>
      </c>
      <c r="J3158" s="88">
        <v>71.199958831224777</v>
      </c>
      <c r="K3158" s="146">
        <v>106.0996138815831</v>
      </c>
      <c r="L3158" s="147">
        <v>7.1334072002194294E-7</v>
      </c>
      <c r="M3158" s="147">
        <v>5.3669254841414302</v>
      </c>
      <c r="N3158" s="87">
        <v>927.60956802658961</v>
      </c>
      <c r="O3158" s="88">
        <v>63.132165986665782</v>
      </c>
      <c r="P3158" s="89">
        <v>68.058985334718017</v>
      </c>
    </row>
    <row r="3159" spans="1:16">
      <c r="A3159" s="75" t="s">
        <v>4189</v>
      </c>
      <c r="B3159" s="85">
        <v>3155</v>
      </c>
      <c r="C3159" s="85">
        <v>2271</v>
      </c>
      <c r="D3159" s="85">
        <v>3155</v>
      </c>
      <c r="E3159" s="86" t="s">
        <v>4187</v>
      </c>
      <c r="F3159" s="85" t="s">
        <v>11</v>
      </c>
      <c r="G3159" s="86" t="s">
        <v>4188</v>
      </c>
      <c r="H3159" s="85" t="s">
        <v>1042</v>
      </c>
      <c r="I3159" s="85">
        <v>1</v>
      </c>
      <c r="J3159" s="88">
        <v>56.799671953080093</v>
      </c>
      <c r="K3159" s="146">
        <v>83.735418250178071</v>
      </c>
      <c r="L3159" s="147">
        <v>5.9718031816615414E-7</v>
      </c>
      <c r="M3159" s="147">
        <v>5.0302040723284023</v>
      </c>
      <c r="N3159" s="87">
        <v>856.17021448808589</v>
      </c>
      <c r="O3159" s="88">
        <v>50.942364130620568</v>
      </c>
      <c r="P3159" s="89">
        <v>59.50027607662058</v>
      </c>
    </row>
    <row r="3160" spans="1:16">
      <c r="A3160" s="75" t="s">
        <v>14309</v>
      </c>
      <c r="B3160" s="85">
        <v>3156</v>
      </c>
      <c r="C3160" s="85">
        <v>9390</v>
      </c>
      <c r="D3160" s="85">
        <v>3156</v>
      </c>
      <c r="E3160" s="86" t="s">
        <v>14310</v>
      </c>
      <c r="F3160" s="85" t="s">
        <v>55</v>
      </c>
      <c r="G3160" s="86" t="s">
        <v>4188</v>
      </c>
      <c r="H3160" s="85" t="s">
        <v>1042</v>
      </c>
      <c r="I3160" s="85">
        <v>1</v>
      </c>
      <c r="J3160" s="88">
        <v>67.850017519161469</v>
      </c>
      <c r="K3160" s="146">
        <v>100.47649709363172</v>
      </c>
      <c r="L3160" s="147">
        <v>6.8208163125430117E-7</v>
      </c>
      <c r="M3160" s="147">
        <v>5.4436854565703463</v>
      </c>
      <c r="N3160" s="87">
        <v>924.9249956902446</v>
      </c>
      <c r="O3160" s="88">
        <v>60.380938141668103</v>
      </c>
      <c r="P3160" s="89">
        <v>65.281983320828701</v>
      </c>
    </row>
    <row r="3161" spans="1:16">
      <c r="A3161" s="75" t="s">
        <v>4190</v>
      </c>
      <c r="B3161" s="85">
        <v>3157</v>
      </c>
      <c r="C3161" s="85">
        <v>2272</v>
      </c>
      <c r="D3161" s="85">
        <v>3157</v>
      </c>
      <c r="E3161" s="86" t="s">
        <v>4191</v>
      </c>
      <c r="F3161" s="85" t="s">
        <v>38</v>
      </c>
      <c r="G3161" s="86" t="s">
        <v>4192</v>
      </c>
      <c r="H3161" s="85" t="s">
        <v>1042</v>
      </c>
      <c r="I3161" s="85">
        <v>1</v>
      </c>
      <c r="J3161" s="88">
        <v>59.909540871610567</v>
      </c>
      <c r="K3161" s="146">
        <v>89.787166699153801</v>
      </c>
      <c r="L3161" s="147">
        <v>7.2650142411561622E-7</v>
      </c>
      <c r="M3161" s="147">
        <v>4.3676091363352434</v>
      </c>
      <c r="N3161" s="87">
        <v>783.66678327410102</v>
      </c>
      <c r="O3161" s="88">
        <v>52.708139466513977</v>
      </c>
      <c r="P3161" s="89">
        <v>67.258355963874493</v>
      </c>
    </row>
    <row r="3162" spans="1:16">
      <c r="A3162" s="75" t="s">
        <v>4193</v>
      </c>
      <c r="B3162" s="85">
        <v>3158</v>
      </c>
      <c r="C3162" s="85">
        <v>2273</v>
      </c>
      <c r="D3162" s="85">
        <v>3158</v>
      </c>
      <c r="E3162" s="86" t="s">
        <v>4191</v>
      </c>
      <c r="F3162" s="85" t="s">
        <v>11</v>
      </c>
      <c r="G3162" s="86" t="s">
        <v>4192</v>
      </c>
      <c r="H3162" s="85" t="s">
        <v>1042</v>
      </c>
      <c r="I3162" s="85">
        <v>1</v>
      </c>
      <c r="J3162" s="88">
        <v>43.291045843993011</v>
      </c>
      <c r="K3162" s="146">
        <v>63.93909698534506</v>
      </c>
      <c r="L3162" s="147">
        <v>5.9443534970463526E-7</v>
      </c>
      <c r="M3162" s="147">
        <v>3.948669087700635</v>
      </c>
      <c r="N3162" s="87">
        <v>699.22138533409611</v>
      </c>
      <c r="O3162" s="88">
        <v>38.667833288961972</v>
      </c>
      <c r="P3162" s="89">
        <v>55.301273816855627</v>
      </c>
    </row>
    <row r="3163" spans="1:16">
      <c r="A3163" s="75" t="s">
        <v>14311</v>
      </c>
      <c r="B3163" s="85">
        <v>3159</v>
      </c>
      <c r="C3163" s="85">
        <v>9391</v>
      </c>
      <c r="D3163" s="85">
        <v>3159</v>
      </c>
      <c r="E3163" s="86" t="s">
        <v>14312</v>
      </c>
      <c r="F3163" s="85" t="s">
        <v>55</v>
      </c>
      <c r="G3163" s="86" t="s">
        <v>4192</v>
      </c>
      <c r="H3163" s="85" t="s">
        <v>1042</v>
      </c>
      <c r="I3163" s="85">
        <v>1</v>
      </c>
      <c r="J3163" s="88">
        <v>55.826276910987247</v>
      </c>
      <c r="K3163" s="146">
        <v>83.01230778548522</v>
      </c>
      <c r="L3163" s="147">
        <v>6.8998404165354689E-7</v>
      </c>
      <c r="M3163" s="147">
        <v>4.4171882562687399</v>
      </c>
      <c r="N3163" s="87">
        <v>776.68251213353835</v>
      </c>
      <c r="O3163" s="88">
        <v>49.34514904615051</v>
      </c>
      <c r="P3163" s="89">
        <v>63.533230470968022</v>
      </c>
    </row>
    <row r="3164" spans="1:16">
      <c r="A3164" s="75" t="s">
        <v>4194</v>
      </c>
      <c r="B3164" s="85">
        <v>3160</v>
      </c>
      <c r="C3164" s="85">
        <v>2274</v>
      </c>
      <c r="D3164" s="85">
        <v>3160</v>
      </c>
      <c r="E3164" s="86" t="s">
        <v>4195</v>
      </c>
      <c r="F3164" s="85" t="s">
        <v>38</v>
      </c>
      <c r="G3164" s="86" t="s">
        <v>4196</v>
      </c>
      <c r="H3164" s="85" t="s">
        <v>1042</v>
      </c>
      <c r="I3164" s="85">
        <v>1</v>
      </c>
      <c r="J3164" s="88">
        <v>110.0095968316588</v>
      </c>
      <c r="K3164" s="146">
        <v>220.06376053171678</v>
      </c>
      <c r="L3164" s="147">
        <v>9.3188019744531516E-7</v>
      </c>
      <c r="M3164" s="147">
        <v>8.3803783671920318</v>
      </c>
      <c r="N3164" s="87">
        <v>1274.9932154704541</v>
      </c>
      <c r="O3164" s="88">
        <v>96.51058593020602</v>
      </c>
      <c r="P3164" s="89">
        <v>75.694979988262133</v>
      </c>
    </row>
    <row r="3165" spans="1:16">
      <c r="A3165" s="75" t="s">
        <v>4197</v>
      </c>
      <c r="B3165" s="85">
        <v>3161</v>
      </c>
      <c r="C3165" s="85">
        <v>2275</v>
      </c>
      <c r="D3165" s="85">
        <v>3161</v>
      </c>
      <c r="E3165" s="86" t="s">
        <v>4195</v>
      </c>
      <c r="F3165" s="85" t="s">
        <v>11</v>
      </c>
      <c r="G3165" s="86" t="s">
        <v>4196</v>
      </c>
      <c r="H3165" s="85" t="s">
        <v>1042</v>
      </c>
      <c r="I3165" s="85">
        <v>1</v>
      </c>
      <c r="J3165" s="88">
        <v>101.3749645957125</v>
      </c>
      <c r="K3165" s="146">
        <v>207.26443705318499</v>
      </c>
      <c r="L3165" s="147">
        <v>8.3340482699369794E-7</v>
      </c>
      <c r="M3165" s="147">
        <v>8.002168563499934</v>
      </c>
      <c r="N3165" s="87">
        <v>1231.0275360023829</v>
      </c>
      <c r="O3165" s="88">
        <v>89.36775668007175</v>
      </c>
      <c r="P3165" s="89">
        <v>72.596066348185047</v>
      </c>
    </row>
    <row r="3166" spans="1:16">
      <c r="A3166" s="75" t="s">
        <v>14313</v>
      </c>
      <c r="B3166" s="85">
        <v>3162</v>
      </c>
      <c r="C3166" s="85">
        <v>9392</v>
      </c>
      <c r="D3166" s="85">
        <v>3162</v>
      </c>
      <c r="E3166" s="86" t="s">
        <v>14314</v>
      </c>
      <c r="F3166" s="85" t="s">
        <v>55</v>
      </c>
      <c r="G3166" s="86" t="s">
        <v>4196</v>
      </c>
      <c r="H3166" s="85" t="s">
        <v>1042</v>
      </c>
      <c r="I3166" s="85">
        <v>1</v>
      </c>
      <c r="J3166" s="88">
        <v>109.578495944784</v>
      </c>
      <c r="K3166" s="146">
        <v>218.97345999982971</v>
      </c>
      <c r="L3166" s="147">
        <v>9.1247900473531143E-7</v>
      </c>
      <c r="M3166" s="147">
        <v>8.5856005447391066</v>
      </c>
      <c r="N3166" s="87">
        <v>1296.5598654090811</v>
      </c>
      <c r="O3166" s="88">
        <v>96.348442819402464</v>
      </c>
      <c r="P3166" s="89">
        <v>74.310832372559446</v>
      </c>
    </row>
    <row r="3167" spans="1:16">
      <c r="A3167" s="75" t="s">
        <v>4198</v>
      </c>
      <c r="B3167" s="85">
        <v>3163</v>
      </c>
      <c r="C3167" s="85">
        <v>2276</v>
      </c>
      <c r="D3167" s="85">
        <v>3163</v>
      </c>
      <c r="E3167" s="86" t="s">
        <v>4199</v>
      </c>
      <c r="F3167" s="85" t="s">
        <v>38</v>
      </c>
      <c r="G3167" s="86" t="s">
        <v>4200</v>
      </c>
      <c r="H3167" s="85" t="s">
        <v>1042</v>
      </c>
      <c r="I3167" s="85">
        <v>1</v>
      </c>
      <c r="J3167" s="88">
        <v>111.61327062905541</v>
      </c>
      <c r="K3167" s="146">
        <v>218.7607482540399</v>
      </c>
      <c r="L3167" s="147">
        <v>8.0296410711854989E-7</v>
      </c>
      <c r="M3167" s="147">
        <v>9.1563671499177666</v>
      </c>
      <c r="N3167" s="87">
        <v>1334.070516116441</v>
      </c>
      <c r="O3167" s="88">
        <v>98.771937993120886</v>
      </c>
      <c r="P3167" s="89">
        <v>74.038018830257855</v>
      </c>
    </row>
    <row r="3168" spans="1:16">
      <c r="A3168" s="75" t="s">
        <v>4201</v>
      </c>
      <c r="B3168" s="85">
        <v>3164</v>
      </c>
      <c r="C3168" s="85">
        <v>2277</v>
      </c>
      <c r="D3168" s="85">
        <v>3164</v>
      </c>
      <c r="E3168" s="86" t="s">
        <v>4199</v>
      </c>
      <c r="F3168" s="85" t="s">
        <v>11</v>
      </c>
      <c r="G3168" s="86" t="s">
        <v>4200</v>
      </c>
      <c r="H3168" s="85" t="s">
        <v>1042</v>
      </c>
      <c r="I3168" s="85">
        <v>1</v>
      </c>
      <c r="J3168" s="88">
        <v>103.6941490982549</v>
      </c>
      <c r="K3168" s="146">
        <v>207.17945494654813</v>
      </c>
      <c r="L3168" s="147">
        <v>7.3061195505401391E-7</v>
      </c>
      <c r="M3168" s="147">
        <v>8.754582932955838</v>
      </c>
      <c r="N3168" s="87">
        <v>1287.1799610634159</v>
      </c>
      <c r="O3168" s="88">
        <v>92.251092864224972</v>
      </c>
      <c r="P3168" s="89">
        <v>71.669149345683451</v>
      </c>
    </row>
    <row r="3169" spans="1:16">
      <c r="A3169" s="75" t="s">
        <v>14315</v>
      </c>
      <c r="B3169" s="85">
        <v>3165</v>
      </c>
      <c r="C3169" s="85">
        <v>9393</v>
      </c>
      <c r="D3169" s="85">
        <v>3165</v>
      </c>
      <c r="E3169" s="86" t="s">
        <v>14316</v>
      </c>
      <c r="F3169" s="85" t="s">
        <v>55</v>
      </c>
      <c r="G3169" s="86" t="s">
        <v>4200</v>
      </c>
      <c r="H3169" s="85" t="s">
        <v>1042</v>
      </c>
      <c r="I3169" s="85">
        <v>1</v>
      </c>
      <c r="J3169" s="88">
        <v>110.8608472924987</v>
      </c>
      <c r="K3169" s="146">
        <v>217.27323902536108</v>
      </c>
      <c r="L3169" s="147">
        <v>7.8849093703575082E-7</v>
      </c>
      <c r="M3169" s="147">
        <v>9.2722660345841508</v>
      </c>
      <c r="N3169" s="87">
        <v>1346.251636293754</v>
      </c>
      <c r="O3169" s="88">
        <v>98.307134898668906</v>
      </c>
      <c r="P3169" s="89">
        <v>73.022852673597896</v>
      </c>
    </row>
    <row r="3170" spans="1:16">
      <c r="A3170" s="75" t="s">
        <v>4202</v>
      </c>
      <c r="B3170" s="85">
        <v>3166</v>
      </c>
      <c r="C3170" s="85">
        <v>2278</v>
      </c>
      <c r="D3170" s="85">
        <v>3166</v>
      </c>
      <c r="E3170" s="86" t="s">
        <v>4203</v>
      </c>
      <c r="F3170" s="85" t="s">
        <v>38</v>
      </c>
      <c r="G3170" s="86" t="s">
        <v>4203</v>
      </c>
      <c r="H3170" s="85" t="s">
        <v>1</v>
      </c>
      <c r="I3170" s="85">
        <v>1</v>
      </c>
      <c r="J3170" s="88">
        <v>0.40206360084234322</v>
      </c>
      <c r="K3170" s="146">
        <v>0.99860624912759277</v>
      </c>
      <c r="L3170" s="147">
        <v>1.7481224588154391E-9</v>
      </c>
      <c r="M3170" s="147">
        <v>2.3607924367521519E-2</v>
      </c>
      <c r="N3170" s="87">
        <v>3.4228773566790411</v>
      </c>
      <c r="O3170" s="88">
        <v>0.36994279141255282</v>
      </c>
      <c r="P3170" s="89">
        <v>108.07947608484587</v>
      </c>
    </row>
    <row r="3171" spans="1:16">
      <c r="A3171" s="75" t="s">
        <v>4204</v>
      </c>
      <c r="B3171" s="85">
        <v>3167</v>
      </c>
      <c r="C3171" s="85">
        <v>2279</v>
      </c>
      <c r="D3171" s="85">
        <v>3167</v>
      </c>
      <c r="E3171" s="86" t="s">
        <v>4203</v>
      </c>
      <c r="F3171" s="85" t="s">
        <v>11</v>
      </c>
      <c r="G3171" s="86" t="s">
        <v>4203</v>
      </c>
      <c r="H3171" s="85" t="s">
        <v>1</v>
      </c>
      <c r="I3171" s="85">
        <v>1</v>
      </c>
      <c r="J3171" s="88">
        <v>0.3692270469763998</v>
      </c>
      <c r="K3171" s="146">
        <v>0.9048553153553629</v>
      </c>
      <c r="L3171" s="147">
        <v>1.5736001812648601E-9</v>
      </c>
      <c r="M3171" s="147">
        <v>2.1922500664911651E-2</v>
      </c>
      <c r="N3171" s="87">
        <v>3.2838957705697571</v>
      </c>
      <c r="O3171" s="88">
        <v>0.34656904543008021</v>
      </c>
      <c r="P3171" s="89">
        <v>105.53594560948879</v>
      </c>
    </row>
    <row r="3172" spans="1:16">
      <c r="A3172" s="75" t="s">
        <v>14317</v>
      </c>
      <c r="B3172" s="85">
        <v>3168</v>
      </c>
      <c r="C3172" s="85">
        <v>9394</v>
      </c>
      <c r="D3172" s="85">
        <v>3168</v>
      </c>
      <c r="E3172" s="86" t="s">
        <v>14318</v>
      </c>
      <c r="F3172" s="85" t="s">
        <v>55</v>
      </c>
      <c r="G3172" s="86" t="s">
        <v>4203</v>
      </c>
      <c r="H3172" s="85" t="s">
        <v>1</v>
      </c>
      <c r="I3172" s="85">
        <v>1</v>
      </c>
      <c r="J3172" s="88">
        <v>0.3914102161344542</v>
      </c>
      <c r="K3172" s="146">
        <v>0.96819000117791809</v>
      </c>
      <c r="L3172" s="147">
        <v>1.691501018866722E-9</v>
      </c>
      <c r="M3172" s="147">
        <v>2.3061110984698142E-2</v>
      </c>
      <c r="N3172" s="87">
        <v>3.3777866230356861</v>
      </c>
      <c r="O3172" s="88">
        <v>0.36235948930867318</v>
      </c>
      <c r="P3172" s="89">
        <v>107.27719946472322</v>
      </c>
    </row>
    <row r="3173" spans="1:16">
      <c r="A3173" s="75" t="s">
        <v>4205</v>
      </c>
      <c r="B3173" s="85">
        <v>3169</v>
      </c>
      <c r="C3173" s="85">
        <v>2280</v>
      </c>
      <c r="D3173" s="85">
        <v>3169</v>
      </c>
      <c r="E3173" s="86" t="s">
        <v>4206</v>
      </c>
      <c r="F3173" s="85" t="s">
        <v>32</v>
      </c>
      <c r="G3173" s="86" t="s">
        <v>4207</v>
      </c>
      <c r="H3173" s="85" t="s">
        <v>945</v>
      </c>
      <c r="I3173" s="85">
        <v>1</v>
      </c>
      <c r="J3173" s="88">
        <v>83.568879457429503</v>
      </c>
      <c r="K3173" s="146">
        <v>303.00880157166097</v>
      </c>
      <c r="L3173" s="147">
        <v>1.4951621150390171E-6</v>
      </c>
      <c r="M3173" s="147">
        <v>7.3787522772700997</v>
      </c>
      <c r="N3173" s="87">
        <v>995.17706962745353</v>
      </c>
      <c r="O3173" s="88">
        <v>74.719851095209989</v>
      </c>
      <c r="P3173" s="89">
        <v>75.081966190380086</v>
      </c>
    </row>
    <row r="3174" spans="1:16">
      <c r="A3174" s="75" t="s">
        <v>4208</v>
      </c>
      <c r="B3174" s="85">
        <v>3170</v>
      </c>
      <c r="C3174" s="85">
        <v>2281</v>
      </c>
      <c r="D3174" s="85">
        <v>3170</v>
      </c>
      <c r="E3174" s="86" t="s">
        <v>4206</v>
      </c>
      <c r="F3174" s="85" t="s">
        <v>38</v>
      </c>
      <c r="G3174" s="86" t="s">
        <v>4207</v>
      </c>
      <c r="H3174" s="85" t="s">
        <v>945</v>
      </c>
      <c r="I3174" s="85">
        <v>1</v>
      </c>
      <c r="J3174" s="88">
        <v>105.9677793770672</v>
      </c>
      <c r="K3174" s="146">
        <v>364.20268050640982</v>
      </c>
      <c r="L3174" s="147">
        <v>1.7642911902012029E-6</v>
      </c>
      <c r="M3174" s="147">
        <v>8.6001464221456452</v>
      </c>
      <c r="N3174" s="87">
        <v>1163.6914894608219</v>
      </c>
      <c r="O3174" s="88">
        <v>88.537742441658324</v>
      </c>
      <c r="P3174" s="89">
        <v>76.083518048826576</v>
      </c>
    </row>
    <row r="3175" spans="1:16">
      <c r="A3175" s="75" t="s">
        <v>14319</v>
      </c>
      <c r="B3175" s="85">
        <v>3171</v>
      </c>
      <c r="C3175" s="85">
        <v>9395</v>
      </c>
      <c r="D3175" s="85">
        <v>3171</v>
      </c>
      <c r="E3175" s="86" t="s">
        <v>14320</v>
      </c>
      <c r="F3175" s="85" t="s">
        <v>55</v>
      </c>
      <c r="G3175" s="86" t="s">
        <v>4207</v>
      </c>
      <c r="H3175" s="85" t="s">
        <v>945</v>
      </c>
      <c r="I3175" s="85">
        <v>1</v>
      </c>
      <c r="J3175" s="88">
        <v>105.77925039978111</v>
      </c>
      <c r="K3175" s="146">
        <v>363.68761863046365</v>
      </c>
      <c r="L3175" s="147">
        <v>1.7620259615747831E-6</v>
      </c>
      <c r="M3175" s="147">
        <v>8.5898660874049817</v>
      </c>
      <c r="N3175" s="87">
        <v>1162.273122873931</v>
      </c>
      <c r="O3175" s="88">
        <v>88.421438831519453</v>
      </c>
      <c r="P3175" s="89">
        <v>76.076300046310465</v>
      </c>
    </row>
    <row r="3176" spans="1:16">
      <c r="A3176" s="75" t="s">
        <v>4209</v>
      </c>
      <c r="B3176" s="85">
        <v>3172</v>
      </c>
      <c r="C3176" s="85">
        <v>2282</v>
      </c>
      <c r="D3176" s="85">
        <v>3172</v>
      </c>
      <c r="E3176" s="86" t="s">
        <v>4210</v>
      </c>
      <c r="F3176" s="85" t="s">
        <v>32</v>
      </c>
      <c r="G3176" s="86" t="s">
        <v>4211</v>
      </c>
      <c r="H3176" s="85" t="s">
        <v>945</v>
      </c>
      <c r="I3176" s="85">
        <v>1</v>
      </c>
      <c r="J3176" s="88">
        <v>72.895900156907118</v>
      </c>
      <c r="K3176" s="146">
        <v>290.3111694096595</v>
      </c>
      <c r="L3176" s="147">
        <v>1.396345512353732E-6</v>
      </c>
      <c r="M3176" s="147">
        <v>6.3899563410844236</v>
      </c>
      <c r="N3176" s="87">
        <v>842.27223731658796</v>
      </c>
      <c r="O3176" s="88">
        <v>65.420507070490928</v>
      </c>
      <c r="P3176" s="89">
        <v>77.671451309989081</v>
      </c>
    </row>
    <row r="3177" spans="1:16">
      <c r="A3177" s="75" t="s">
        <v>4212</v>
      </c>
      <c r="B3177" s="85">
        <v>3173</v>
      </c>
      <c r="C3177" s="85">
        <v>2283</v>
      </c>
      <c r="D3177" s="85">
        <v>3173</v>
      </c>
      <c r="E3177" s="86" t="s">
        <v>4210</v>
      </c>
      <c r="F3177" s="85" t="s">
        <v>38</v>
      </c>
      <c r="G3177" s="86" t="s">
        <v>4211</v>
      </c>
      <c r="H3177" s="85" t="s">
        <v>945</v>
      </c>
      <c r="I3177" s="85">
        <v>1</v>
      </c>
      <c r="J3177" s="88">
        <v>93.064796514180387</v>
      </c>
      <c r="K3177" s="146">
        <v>338.23414080916586</v>
      </c>
      <c r="L3177" s="147">
        <v>1.6410606354747959E-6</v>
      </c>
      <c r="M3177" s="147">
        <v>7.4635425329692708</v>
      </c>
      <c r="N3177" s="87">
        <v>990.01502469326488</v>
      </c>
      <c r="O3177" s="88">
        <v>78.870599841889273</v>
      </c>
      <c r="P3177" s="89">
        <v>79.666063518910377</v>
      </c>
    </row>
    <row r="3178" spans="1:16">
      <c r="A3178" s="75" t="s">
        <v>14321</v>
      </c>
      <c r="B3178" s="85">
        <v>3174</v>
      </c>
      <c r="C3178" s="85">
        <v>9396</v>
      </c>
      <c r="D3178" s="85">
        <v>3174</v>
      </c>
      <c r="E3178" s="86" t="s">
        <v>14322</v>
      </c>
      <c r="F3178" s="85" t="s">
        <v>55</v>
      </c>
      <c r="G3178" s="86" t="s">
        <v>4211</v>
      </c>
      <c r="H3178" s="85" t="s">
        <v>945</v>
      </c>
      <c r="I3178" s="85">
        <v>1</v>
      </c>
      <c r="J3178" s="88">
        <v>92.895079809370046</v>
      </c>
      <c r="K3178" s="146">
        <v>337.83087983511086</v>
      </c>
      <c r="L3178" s="147">
        <v>1.6390014130177181E-6</v>
      </c>
      <c r="M3178" s="147">
        <v>7.4545085477878814</v>
      </c>
      <c r="N3178" s="87">
        <v>988.7718025263747</v>
      </c>
      <c r="O3178" s="88">
        <v>78.757420350849273</v>
      </c>
      <c r="P3178" s="89">
        <v>79.651766109853725</v>
      </c>
    </row>
    <row r="3179" spans="1:16">
      <c r="A3179" s="75" t="s">
        <v>4213</v>
      </c>
      <c r="B3179" s="85">
        <v>3175</v>
      </c>
      <c r="C3179" s="85">
        <v>2284</v>
      </c>
      <c r="D3179" s="85">
        <v>3175</v>
      </c>
      <c r="E3179" s="86" t="s">
        <v>4214</v>
      </c>
      <c r="F3179" s="85" t="s">
        <v>32</v>
      </c>
      <c r="G3179" s="86" t="s">
        <v>4215</v>
      </c>
      <c r="H3179" s="85" t="s">
        <v>945</v>
      </c>
      <c r="I3179" s="85">
        <v>1</v>
      </c>
      <c r="J3179" s="88">
        <v>51.549965127835812</v>
      </c>
      <c r="K3179" s="146">
        <v>176.26507303874547</v>
      </c>
      <c r="L3179" s="147">
        <v>8.6784733897138327E-7</v>
      </c>
      <c r="M3179" s="147">
        <v>4.2326710928111249</v>
      </c>
      <c r="N3179" s="87">
        <v>548.21441465878831</v>
      </c>
      <c r="O3179" s="88">
        <v>46.822887574287464</v>
      </c>
      <c r="P3179" s="89">
        <v>85.409807407983408</v>
      </c>
    </row>
    <row r="3180" spans="1:16">
      <c r="A3180" s="75" t="s">
        <v>4216</v>
      </c>
      <c r="B3180" s="85">
        <v>3176</v>
      </c>
      <c r="C3180" s="85">
        <v>2285</v>
      </c>
      <c r="D3180" s="85">
        <v>3176</v>
      </c>
      <c r="E3180" s="86" t="s">
        <v>4214</v>
      </c>
      <c r="F3180" s="85" t="s">
        <v>38</v>
      </c>
      <c r="G3180" s="86" t="s">
        <v>4215</v>
      </c>
      <c r="H3180" s="85" t="s">
        <v>945</v>
      </c>
      <c r="I3180" s="85">
        <v>1</v>
      </c>
      <c r="J3180" s="88">
        <v>67.734735884425092</v>
      </c>
      <c r="K3180" s="146">
        <v>205.41013880713544</v>
      </c>
      <c r="L3180" s="147">
        <v>1.046354540933815E-6</v>
      </c>
      <c r="M3180" s="147">
        <v>5.2160391244887929</v>
      </c>
      <c r="N3180" s="87">
        <v>681.72179480948887</v>
      </c>
      <c r="O3180" s="88">
        <v>59.698369515637793</v>
      </c>
      <c r="P3180" s="89">
        <v>87.569988183113381</v>
      </c>
    </row>
    <row r="3181" spans="1:16">
      <c r="A3181" s="75" t="s">
        <v>14323</v>
      </c>
      <c r="B3181" s="85">
        <v>3177</v>
      </c>
      <c r="C3181" s="85">
        <v>9397</v>
      </c>
      <c r="D3181" s="85">
        <v>3177</v>
      </c>
      <c r="E3181" s="86" t="s">
        <v>14324</v>
      </c>
      <c r="F3181" s="85" t="s">
        <v>55</v>
      </c>
      <c r="G3181" s="86" t="s">
        <v>4215</v>
      </c>
      <c r="H3181" s="85" t="s">
        <v>945</v>
      </c>
      <c r="I3181" s="85">
        <v>1</v>
      </c>
      <c r="J3181" s="88">
        <v>67.5985463171112</v>
      </c>
      <c r="K3181" s="146">
        <v>205.16489258424892</v>
      </c>
      <c r="L3181" s="147">
        <v>1.044852461048762E-6</v>
      </c>
      <c r="M3181" s="147">
        <v>5.2077644032240444</v>
      </c>
      <c r="N3181" s="87">
        <v>680.59837374845517</v>
      </c>
      <c r="O3181" s="88">
        <v>59.59002653439186</v>
      </c>
      <c r="P3181" s="89">
        <v>87.555346637392873</v>
      </c>
    </row>
    <row r="3182" spans="1:16">
      <c r="A3182" s="75" t="s">
        <v>14325</v>
      </c>
      <c r="B3182" s="85">
        <v>3178</v>
      </c>
      <c r="C3182" s="85">
        <v>9398</v>
      </c>
      <c r="D3182" s="85">
        <v>3178</v>
      </c>
      <c r="E3182" s="86" t="s">
        <v>14326</v>
      </c>
      <c r="F3182" s="85" t="s">
        <v>38</v>
      </c>
      <c r="G3182" s="86" t="s">
        <v>14327</v>
      </c>
      <c r="H3182" s="85" t="s">
        <v>1</v>
      </c>
      <c r="I3182" s="85">
        <v>-1</v>
      </c>
      <c r="J3182" s="88">
        <v>8.0931277018083843E-3</v>
      </c>
      <c r="K3182" s="146">
        <v>0.26028557514864203</v>
      </c>
      <c r="L3182" s="147">
        <v>1.118905141464713E-10</v>
      </c>
      <c r="M3182" s="147">
        <v>1.604679188568913E-3</v>
      </c>
      <c r="N3182" s="87">
        <v>0.17561697260205139</v>
      </c>
      <c r="O3182" s="88">
        <v>7.0173648409677814E-3</v>
      </c>
      <c r="P3182" s="89">
        <v>39.958352185407229</v>
      </c>
    </row>
    <row r="3183" spans="1:16">
      <c r="A3183" s="75" t="s">
        <v>29431</v>
      </c>
      <c r="B3183" s="85">
        <v>3179</v>
      </c>
      <c r="C3183" s="85">
        <v>18734</v>
      </c>
      <c r="D3183" s="85">
        <v>3179</v>
      </c>
      <c r="E3183" s="86" t="s">
        <v>29432</v>
      </c>
      <c r="F3183" s="85" t="s">
        <v>32</v>
      </c>
      <c r="G3183" s="86" t="s">
        <v>14327</v>
      </c>
      <c r="H3183" s="85" t="s">
        <v>1</v>
      </c>
      <c r="I3183" s="85">
        <v>-1</v>
      </c>
      <c r="J3183" s="88">
        <v>1.419162226871331E-3</v>
      </c>
      <c r="K3183" s="146">
        <v>0.27943346550894527</v>
      </c>
      <c r="L3183" s="147">
        <v>5.2496471362712041E-11</v>
      </c>
      <c r="M3183" s="147">
        <v>1.598785584567179E-4</v>
      </c>
      <c r="N3183" s="87">
        <v>1.8293726130091469E-2</v>
      </c>
      <c r="O3183" s="88">
        <v>1.223678059040926E-3</v>
      </c>
      <c r="P3183" s="89">
        <v>66.890585894805213</v>
      </c>
    </row>
    <row r="3184" spans="1:16">
      <c r="A3184" s="75" t="s">
        <v>29433</v>
      </c>
      <c r="B3184" s="85">
        <v>3180</v>
      </c>
      <c r="C3184" s="85">
        <v>18735</v>
      </c>
      <c r="D3184" s="85">
        <v>3180</v>
      </c>
      <c r="E3184" s="86" t="s">
        <v>29432</v>
      </c>
      <c r="F3184" s="85" t="s">
        <v>38</v>
      </c>
      <c r="G3184" s="86" t="s">
        <v>14327</v>
      </c>
      <c r="H3184" s="85" t="s">
        <v>1</v>
      </c>
      <c r="I3184" s="85">
        <v>-1</v>
      </c>
      <c r="J3184" s="88">
        <v>1.3890199571985351E-3</v>
      </c>
      <c r="K3184" s="146">
        <v>0.27947162184788488</v>
      </c>
      <c r="L3184" s="147">
        <v>5.2505109653872912E-11</v>
      </c>
      <c r="M3184" s="147">
        <v>1.6641462358352819E-4</v>
      </c>
      <c r="N3184" s="87">
        <v>1.887413107391386E-2</v>
      </c>
      <c r="O3184" s="88">
        <v>1.2520747738717091E-3</v>
      </c>
      <c r="P3184" s="89">
        <v>66.338141288115523</v>
      </c>
    </row>
    <row r="3185" spans="1:16">
      <c r="A3185" s="75" t="s">
        <v>29434</v>
      </c>
      <c r="B3185" s="85">
        <v>3181</v>
      </c>
      <c r="C3185" s="85">
        <v>18736</v>
      </c>
      <c r="D3185" s="85">
        <v>3181</v>
      </c>
      <c r="E3185" s="86" t="s">
        <v>29435</v>
      </c>
      <c r="F3185" s="85" t="s">
        <v>32</v>
      </c>
      <c r="G3185" s="86" t="s">
        <v>14327</v>
      </c>
      <c r="H3185" s="85" t="s">
        <v>1</v>
      </c>
      <c r="I3185" s="85">
        <v>-1</v>
      </c>
      <c r="J3185" s="88">
        <v>8.5046824473093349E-3</v>
      </c>
      <c r="K3185" s="146">
        <v>0.21899265546392904</v>
      </c>
      <c r="L3185" s="147">
        <v>1.519333350467523E-10</v>
      </c>
      <c r="M3185" s="147">
        <v>2.4998919222937298E-3</v>
      </c>
      <c r="N3185" s="87">
        <v>0.26524283504129342</v>
      </c>
      <c r="O3185" s="88">
        <v>6.0185901424840869E-3</v>
      </c>
      <c r="P3185" s="89">
        <v>22.690867942001535</v>
      </c>
    </row>
    <row r="3186" spans="1:16">
      <c r="A3186" s="75" t="s">
        <v>29436</v>
      </c>
      <c r="B3186" s="85">
        <v>3182</v>
      </c>
      <c r="C3186" s="85">
        <v>18737</v>
      </c>
      <c r="D3186" s="85">
        <v>3182</v>
      </c>
      <c r="E3186" s="86" t="s">
        <v>29435</v>
      </c>
      <c r="F3186" s="85" t="s">
        <v>38</v>
      </c>
      <c r="G3186" s="86" t="s">
        <v>14327</v>
      </c>
      <c r="H3186" s="85" t="s">
        <v>1</v>
      </c>
      <c r="I3186" s="85">
        <v>-1</v>
      </c>
      <c r="J3186" s="88">
        <v>9.5029252628417334E-3</v>
      </c>
      <c r="K3186" s="146">
        <v>0.22134810497771798</v>
      </c>
      <c r="L3186" s="147">
        <v>1.5764907327896229E-10</v>
      </c>
      <c r="M3186" s="147">
        <v>2.598336982115567E-3</v>
      </c>
      <c r="N3186" s="87">
        <v>0.28148176097971939</v>
      </c>
      <c r="O3186" s="88">
        <v>7.8182996855334034E-3</v>
      </c>
      <c r="P3186" s="89">
        <v>27.775510776688325</v>
      </c>
    </row>
    <row r="3187" spans="1:16">
      <c r="A3187" s="75" t="s">
        <v>14328</v>
      </c>
      <c r="B3187" s="85">
        <v>3183</v>
      </c>
      <c r="C3187" s="85">
        <v>9399</v>
      </c>
      <c r="D3187" s="85">
        <v>3183</v>
      </c>
      <c r="E3187" s="86" t="s">
        <v>14329</v>
      </c>
      <c r="F3187" s="85" t="s">
        <v>55</v>
      </c>
      <c r="G3187" s="86" t="s">
        <v>14330</v>
      </c>
      <c r="H3187" s="85" t="s">
        <v>1</v>
      </c>
      <c r="I3187" s="85">
        <v>-1</v>
      </c>
      <c r="J3187" s="88">
        <v>1.295173709379824E-2</v>
      </c>
      <c r="K3187" s="146">
        <v>1.5907804067542282E-2</v>
      </c>
      <c r="L3187" s="147">
        <v>1.078761914968251E-10</v>
      </c>
      <c r="M3187" s="147">
        <v>3.0637126689696619E-3</v>
      </c>
      <c r="N3187" s="87">
        <v>0.33307138368237488</v>
      </c>
      <c r="O3187" s="88">
        <v>1.0937853528567959E-2</v>
      </c>
      <c r="P3187" s="89">
        <v>32.839367368163238</v>
      </c>
    </row>
    <row r="3188" spans="1:16">
      <c r="A3188" s="75" t="s">
        <v>29437</v>
      </c>
      <c r="B3188" s="85">
        <v>3184</v>
      </c>
      <c r="C3188" s="85">
        <v>18738</v>
      </c>
      <c r="D3188" s="85">
        <v>3184</v>
      </c>
      <c r="E3188" s="86" t="s">
        <v>29438</v>
      </c>
      <c r="F3188" s="85" t="s">
        <v>32</v>
      </c>
      <c r="G3188" s="86" t="s">
        <v>14330</v>
      </c>
      <c r="H3188" s="85" t="s">
        <v>1</v>
      </c>
      <c r="I3188" s="85">
        <v>-1</v>
      </c>
      <c r="J3188" s="88">
        <v>8.5046824473093349E-3</v>
      </c>
      <c r="K3188" s="146">
        <v>9.5168569285584339E-3</v>
      </c>
      <c r="L3188" s="147">
        <v>8.4898936503451168E-11</v>
      </c>
      <c r="M3188" s="147">
        <v>2.4998919222937298E-3</v>
      </c>
      <c r="N3188" s="87">
        <v>0.26524283504129342</v>
      </c>
      <c r="O3188" s="88">
        <v>6.0185901424840869E-3</v>
      </c>
      <c r="P3188" s="89">
        <v>22.690867942001535</v>
      </c>
    </row>
    <row r="3189" spans="1:16">
      <c r="A3189" s="75" t="s">
        <v>29439</v>
      </c>
      <c r="B3189" s="85">
        <v>3185</v>
      </c>
      <c r="C3189" s="85">
        <v>18739</v>
      </c>
      <c r="D3189" s="85">
        <v>3185</v>
      </c>
      <c r="E3189" s="86" t="s">
        <v>29438</v>
      </c>
      <c r="F3189" s="85" t="s">
        <v>38</v>
      </c>
      <c r="G3189" s="86" t="s">
        <v>14330</v>
      </c>
      <c r="H3189" s="85" t="s">
        <v>1</v>
      </c>
      <c r="I3189" s="85">
        <v>-1</v>
      </c>
      <c r="J3189" s="88">
        <v>9.5029252628417334E-3</v>
      </c>
      <c r="K3189" s="146">
        <v>1.1872306442347257E-2</v>
      </c>
      <c r="L3189" s="147">
        <v>9.0614674735661435E-11</v>
      </c>
      <c r="M3189" s="147">
        <v>2.598336982115567E-3</v>
      </c>
      <c r="N3189" s="87">
        <v>0.28148176097971939</v>
      </c>
      <c r="O3189" s="88">
        <v>7.8182996855334034E-3</v>
      </c>
      <c r="P3189" s="89">
        <v>27.775510776688325</v>
      </c>
    </row>
    <row r="3190" spans="1:16">
      <c r="A3190" s="75" t="s">
        <v>4217</v>
      </c>
      <c r="B3190" s="85">
        <v>3186</v>
      </c>
      <c r="C3190" s="85">
        <v>2286</v>
      </c>
      <c r="D3190" s="85">
        <v>3186</v>
      </c>
      <c r="E3190" s="86" t="s">
        <v>4218</v>
      </c>
      <c r="F3190" s="85" t="s">
        <v>55</v>
      </c>
      <c r="G3190" s="86" t="s">
        <v>4219</v>
      </c>
      <c r="H3190" s="85" t="s">
        <v>260</v>
      </c>
      <c r="I3190" s="85">
        <v>1</v>
      </c>
      <c r="J3190" s="88">
        <v>206.09944734363481</v>
      </c>
      <c r="K3190" s="146">
        <v>789.97377645021425</v>
      </c>
      <c r="L3190" s="147">
        <v>1.536084346923289E-6</v>
      </c>
      <c r="M3190" s="147">
        <v>19.32073039306588</v>
      </c>
      <c r="N3190" s="87">
        <v>2789.427564537074</v>
      </c>
      <c r="O3190" s="88">
        <v>181.20389445064421</v>
      </c>
      <c r="P3190" s="89">
        <v>64.960960719808597</v>
      </c>
    </row>
    <row r="3191" spans="1:16">
      <c r="A3191" s="75" t="s">
        <v>14331</v>
      </c>
      <c r="B3191" s="85">
        <v>3187</v>
      </c>
      <c r="C3191" s="85">
        <v>9400</v>
      </c>
      <c r="D3191" s="85">
        <v>3187</v>
      </c>
      <c r="E3191" s="86" t="s">
        <v>14332</v>
      </c>
      <c r="F3191" s="85" t="s">
        <v>55</v>
      </c>
      <c r="G3191" s="86" t="s">
        <v>4219</v>
      </c>
      <c r="H3191" s="85" t="s">
        <v>260</v>
      </c>
      <c r="I3191" s="85">
        <v>1</v>
      </c>
      <c r="J3191" s="88">
        <v>209.8698011925546</v>
      </c>
      <c r="K3191" s="146">
        <v>794.87020297481433</v>
      </c>
      <c r="L3191" s="147">
        <v>1.5558390965032459E-6</v>
      </c>
      <c r="M3191" s="147">
        <v>19.833928173944759</v>
      </c>
      <c r="N3191" s="87">
        <v>2845.6716941523332</v>
      </c>
      <c r="O3191" s="88">
        <v>184.62219899523839</v>
      </c>
      <c r="P3191" s="89">
        <v>64.878249790594168</v>
      </c>
    </row>
    <row r="3192" spans="1:16">
      <c r="A3192" s="75" t="s">
        <v>4220</v>
      </c>
      <c r="B3192" s="85">
        <v>3188</v>
      </c>
      <c r="C3192" s="85">
        <v>2287</v>
      </c>
      <c r="D3192" s="85">
        <v>3188</v>
      </c>
      <c r="E3192" s="86" t="s">
        <v>4221</v>
      </c>
      <c r="F3192" s="85" t="s">
        <v>32</v>
      </c>
      <c r="G3192" s="86" t="s">
        <v>4221</v>
      </c>
      <c r="H3192" s="85" t="s">
        <v>4222</v>
      </c>
      <c r="I3192" s="85">
        <v>1</v>
      </c>
      <c r="J3192" s="88">
        <v>9.5145486869967086E-2</v>
      </c>
      <c r="K3192" s="146">
        <v>0.24414945965310311</v>
      </c>
      <c r="L3192" s="147">
        <v>4.8991572497759236E-9</v>
      </c>
      <c r="M3192" s="147">
        <v>8.9747651760641329E-3</v>
      </c>
      <c r="N3192" s="87">
        <v>4.0711544177414174</v>
      </c>
      <c r="O3192" s="88">
        <v>7.9358088198377003E-2</v>
      </c>
      <c r="P3192" s="89">
        <v>19.492772824471505</v>
      </c>
    </row>
    <row r="3193" spans="1:16">
      <c r="A3193" s="75" t="s">
        <v>4223</v>
      </c>
      <c r="B3193" s="85">
        <v>3189</v>
      </c>
      <c r="C3193" s="85">
        <v>2288</v>
      </c>
      <c r="D3193" s="85">
        <v>3189</v>
      </c>
      <c r="E3193" s="86" t="s">
        <v>4221</v>
      </c>
      <c r="F3193" s="85" t="s">
        <v>38</v>
      </c>
      <c r="G3193" s="86" t="s">
        <v>4221</v>
      </c>
      <c r="H3193" s="85" t="s">
        <v>4222</v>
      </c>
      <c r="I3193" s="85">
        <v>1</v>
      </c>
      <c r="J3193" s="88">
        <v>1.489444702507372</v>
      </c>
      <c r="K3193" s="146">
        <v>2.1091368017602767</v>
      </c>
      <c r="L3193" s="147">
        <v>1.146170247078948E-8</v>
      </c>
      <c r="M3193" s="147">
        <v>5.9463571940185159E-2</v>
      </c>
      <c r="N3193" s="87">
        <v>16.91970800064999</v>
      </c>
      <c r="O3193" s="88">
        <v>1.3350265453333741</v>
      </c>
      <c r="P3193" s="89">
        <v>78.903639783977795</v>
      </c>
    </row>
    <row r="3194" spans="1:16">
      <c r="A3194" s="75" t="s">
        <v>14333</v>
      </c>
      <c r="B3194" s="85">
        <v>3190</v>
      </c>
      <c r="C3194" s="85">
        <v>9401</v>
      </c>
      <c r="D3194" s="85">
        <v>3190</v>
      </c>
      <c r="E3194" s="86" t="s">
        <v>14334</v>
      </c>
      <c r="F3194" s="85" t="s">
        <v>55</v>
      </c>
      <c r="G3194" s="86" t="s">
        <v>4221</v>
      </c>
      <c r="H3194" s="85" t="s">
        <v>4222</v>
      </c>
      <c r="I3194" s="85">
        <v>1</v>
      </c>
      <c r="J3194" s="88">
        <v>1.4777090455734061</v>
      </c>
      <c r="K3194" s="146">
        <v>2.0934394167315178</v>
      </c>
      <c r="L3194" s="147">
        <v>1.140646627868402E-8</v>
      </c>
      <c r="M3194" s="147">
        <v>5.9038613431607143E-2</v>
      </c>
      <c r="N3194" s="87">
        <v>16.81156319553531</v>
      </c>
      <c r="O3194" s="88">
        <v>1.324457727628773</v>
      </c>
      <c r="P3194" s="89">
        <v>78.782544622650718</v>
      </c>
    </row>
    <row r="3195" spans="1:16">
      <c r="A3195" s="75" t="s">
        <v>4224</v>
      </c>
      <c r="B3195" s="85">
        <v>3191</v>
      </c>
      <c r="C3195" s="85">
        <v>2289</v>
      </c>
      <c r="D3195" s="85">
        <v>3191</v>
      </c>
      <c r="E3195" s="86" t="s">
        <v>4225</v>
      </c>
      <c r="F3195" s="85" t="s">
        <v>509</v>
      </c>
      <c r="G3195" s="86" t="s">
        <v>4225</v>
      </c>
      <c r="H3195" s="85" t="s">
        <v>4222</v>
      </c>
      <c r="I3195" s="85">
        <v>1</v>
      </c>
      <c r="J3195" s="88">
        <v>4.7051281104747343E-2</v>
      </c>
      <c r="K3195" s="146">
        <v>0.12557957811315143</v>
      </c>
      <c r="L3195" s="147">
        <v>4.5720474631772863E-9</v>
      </c>
      <c r="M3195" s="147">
        <v>4.3142500081504616E-3</v>
      </c>
      <c r="N3195" s="87">
        <v>0.52897216761680632</v>
      </c>
      <c r="O3195" s="88">
        <v>4.1742930914207887E-2</v>
      </c>
      <c r="P3195" s="89">
        <v>78.913284043418628</v>
      </c>
    </row>
    <row r="3196" spans="1:16">
      <c r="A3196" s="75" t="s">
        <v>4226</v>
      </c>
      <c r="B3196" s="85">
        <v>3192</v>
      </c>
      <c r="C3196" s="85">
        <v>2290</v>
      </c>
      <c r="D3196" s="85">
        <v>3192</v>
      </c>
      <c r="E3196" s="86" t="s">
        <v>4225</v>
      </c>
      <c r="F3196" s="85" t="s">
        <v>32</v>
      </c>
      <c r="G3196" s="86" t="s">
        <v>4225</v>
      </c>
      <c r="H3196" s="85" t="s">
        <v>4222</v>
      </c>
      <c r="I3196" s="85">
        <v>1</v>
      </c>
      <c r="J3196" s="88">
        <v>9.5772320828100124E-2</v>
      </c>
      <c r="K3196" s="146">
        <v>0.24897943338396133</v>
      </c>
      <c r="L3196" s="147">
        <v>4.9060807260976537E-9</v>
      </c>
      <c r="M3196" s="147">
        <v>8.7836299643655052E-3</v>
      </c>
      <c r="N3196" s="87">
        <v>4.0629357037468568</v>
      </c>
      <c r="O3196" s="88">
        <v>8.0222264366611437E-2</v>
      </c>
      <c r="P3196" s="89">
        <v>19.744901277327653</v>
      </c>
    </row>
    <row r="3197" spans="1:16">
      <c r="A3197" s="75" t="s">
        <v>4227</v>
      </c>
      <c r="B3197" s="85">
        <v>3193</v>
      </c>
      <c r="C3197" s="85">
        <v>2291</v>
      </c>
      <c r="D3197" s="85">
        <v>3193</v>
      </c>
      <c r="E3197" s="86" t="s">
        <v>4225</v>
      </c>
      <c r="F3197" s="85" t="s">
        <v>38</v>
      </c>
      <c r="G3197" s="86" t="s">
        <v>4225</v>
      </c>
      <c r="H3197" s="85" t="s">
        <v>4222</v>
      </c>
      <c r="I3197" s="85">
        <v>1</v>
      </c>
      <c r="J3197" s="88">
        <v>1.2961652009778151</v>
      </c>
      <c r="K3197" s="146">
        <v>1.851906907963762</v>
      </c>
      <c r="L3197" s="147">
        <v>1.04703069596849E-8</v>
      </c>
      <c r="M3197" s="147">
        <v>5.4534695291412021E-2</v>
      </c>
      <c r="N3197" s="87">
        <v>15.26628754965078</v>
      </c>
      <c r="O3197" s="88">
        <v>1.15957084457242</v>
      </c>
      <c r="P3197" s="89">
        <v>75.956308355985698</v>
      </c>
    </row>
    <row r="3198" spans="1:16">
      <c r="A3198" s="75" t="s">
        <v>14335</v>
      </c>
      <c r="B3198" s="85">
        <v>3194</v>
      </c>
      <c r="C3198" s="85">
        <v>9402</v>
      </c>
      <c r="D3198" s="85">
        <v>3194</v>
      </c>
      <c r="E3198" s="86" t="s">
        <v>14336</v>
      </c>
      <c r="F3198" s="85" t="s">
        <v>55</v>
      </c>
      <c r="G3198" s="86" t="s">
        <v>4225</v>
      </c>
      <c r="H3198" s="85" t="s">
        <v>4222</v>
      </c>
      <c r="I3198" s="85">
        <v>1</v>
      </c>
      <c r="J3198" s="88">
        <v>1.284384468170787</v>
      </c>
      <c r="K3198" s="146">
        <v>1.8360973414826254</v>
      </c>
      <c r="L3198" s="147">
        <v>1.041555401487931E-8</v>
      </c>
      <c r="M3198" s="147">
        <v>5.4082183701018458E-2</v>
      </c>
      <c r="N3198" s="87">
        <v>15.15220268491065</v>
      </c>
      <c r="O3198" s="88">
        <v>1.1489852031989829</v>
      </c>
      <c r="P3198" s="89">
        <v>75.829582476691783</v>
      </c>
    </row>
    <row r="3199" spans="1:16">
      <c r="A3199" s="75" t="s">
        <v>4228</v>
      </c>
      <c r="B3199" s="85">
        <v>3195</v>
      </c>
      <c r="C3199" s="85">
        <v>2292</v>
      </c>
      <c r="D3199" s="85">
        <v>3195</v>
      </c>
      <c r="E3199" s="86" t="s">
        <v>4229</v>
      </c>
      <c r="F3199" s="85" t="s">
        <v>32</v>
      </c>
      <c r="G3199" s="86" t="s">
        <v>4229</v>
      </c>
      <c r="H3199" s="85" t="s">
        <v>4222</v>
      </c>
      <c r="I3199" s="85">
        <v>1</v>
      </c>
      <c r="J3199" s="88">
        <v>3.8658045501214981E-2</v>
      </c>
      <c r="K3199" s="146">
        <v>6.2550525782100255E-2</v>
      </c>
      <c r="L3199" s="147">
        <v>5.2502073627053668E-10</v>
      </c>
      <c r="M3199" s="147">
        <v>3.8417631061080839E-3</v>
      </c>
      <c r="N3199" s="87">
        <v>0.59304968744301678</v>
      </c>
      <c r="O3199" s="88">
        <v>3.4060037419786887E-2</v>
      </c>
      <c r="P3199" s="89">
        <v>57.432013102712489</v>
      </c>
    </row>
    <row r="3200" spans="1:16">
      <c r="A3200" s="75" t="s">
        <v>4230</v>
      </c>
      <c r="B3200" s="85">
        <v>3196</v>
      </c>
      <c r="C3200" s="85">
        <v>2293</v>
      </c>
      <c r="D3200" s="85">
        <v>3196</v>
      </c>
      <c r="E3200" s="86" t="s">
        <v>4229</v>
      </c>
      <c r="F3200" s="85" t="s">
        <v>38</v>
      </c>
      <c r="G3200" s="86" t="s">
        <v>4229</v>
      </c>
      <c r="H3200" s="85" t="s">
        <v>4222</v>
      </c>
      <c r="I3200" s="85">
        <v>1</v>
      </c>
      <c r="J3200" s="88">
        <v>0.57467463262444773</v>
      </c>
      <c r="K3200" s="146">
        <v>0.78910334647536517</v>
      </c>
      <c r="L3200" s="147">
        <v>3.2586894870843149E-9</v>
      </c>
      <c r="M3200" s="147">
        <v>1.8359214820170461E-2</v>
      </c>
      <c r="N3200" s="87">
        <v>5.285289428024492</v>
      </c>
      <c r="O3200" s="88">
        <v>0.51999561874813549</v>
      </c>
      <c r="P3200" s="89">
        <v>98.385457566606107</v>
      </c>
    </row>
    <row r="3201" spans="1:16">
      <c r="A3201" s="75" t="s">
        <v>14337</v>
      </c>
      <c r="B3201" s="85">
        <v>3197</v>
      </c>
      <c r="C3201" s="85">
        <v>9403</v>
      </c>
      <c r="D3201" s="85">
        <v>3197</v>
      </c>
      <c r="E3201" s="86" t="s">
        <v>14338</v>
      </c>
      <c r="F3201" s="85" t="s">
        <v>55</v>
      </c>
      <c r="G3201" s="86" t="s">
        <v>4229</v>
      </c>
      <c r="H3201" s="85" t="s">
        <v>4222</v>
      </c>
      <c r="I3201" s="85">
        <v>1</v>
      </c>
      <c r="J3201" s="88">
        <v>0.57016304235254289</v>
      </c>
      <c r="K3201" s="146">
        <v>0.78298803453053001</v>
      </c>
      <c r="L3201" s="147">
        <v>3.2356805100506472E-9</v>
      </c>
      <c r="M3201" s="147">
        <v>1.8237023090475091E-2</v>
      </c>
      <c r="N3201" s="87">
        <v>5.2457953831094564</v>
      </c>
      <c r="O3201" s="88">
        <v>0.51590555457071952</v>
      </c>
      <c r="P3201" s="89">
        <v>98.34648835748439</v>
      </c>
    </row>
    <row r="3202" spans="1:16">
      <c r="A3202" s="75" t="s">
        <v>4231</v>
      </c>
      <c r="B3202" s="85">
        <v>3198</v>
      </c>
      <c r="C3202" s="85">
        <v>2294</v>
      </c>
      <c r="D3202" s="85">
        <v>3198</v>
      </c>
      <c r="E3202" s="86" t="s">
        <v>4232</v>
      </c>
      <c r="F3202" s="85" t="s">
        <v>4233</v>
      </c>
      <c r="G3202" s="86" t="s">
        <v>4232</v>
      </c>
      <c r="H3202" s="85" t="s">
        <v>4222</v>
      </c>
      <c r="I3202" s="85">
        <v>1</v>
      </c>
      <c r="J3202" s="88">
        <v>9.8010337246791895E-2</v>
      </c>
      <c r="K3202" s="146">
        <v>0.10631617659828684</v>
      </c>
      <c r="L3202" s="147">
        <v>4.4567083185705382E-10</v>
      </c>
      <c r="M3202" s="147">
        <v>6.1836197314972764E-3</v>
      </c>
      <c r="N3202" s="87">
        <v>1.3374465076274771</v>
      </c>
      <c r="O3202" s="88">
        <v>9.2221884649662036E-2</v>
      </c>
      <c r="P3202" s="89">
        <v>68.953699548893567</v>
      </c>
    </row>
    <row r="3203" spans="1:16">
      <c r="A3203" s="75" t="s">
        <v>4234</v>
      </c>
      <c r="B3203" s="85">
        <v>3199</v>
      </c>
      <c r="C3203" s="85">
        <v>2295</v>
      </c>
      <c r="D3203" s="85">
        <v>3199</v>
      </c>
      <c r="E3203" s="86" t="s">
        <v>4232</v>
      </c>
      <c r="F3203" s="85" t="s">
        <v>4235</v>
      </c>
      <c r="G3203" s="86" t="s">
        <v>4232</v>
      </c>
      <c r="H3203" s="85" t="s">
        <v>4222</v>
      </c>
      <c r="I3203" s="85">
        <v>1</v>
      </c>
      <c r="J3203" s="88">
        <v>5.3824851028213577E-2</v>
      </c>
      <c r="K3203" s="146">
        <v>5.6527592230448516E-2</v>
      </c>
      <c r="L3203" s="147">
        <v>2.371677025083637E-10</v>
      </c>
      <c r="M3203" s="147">
        <v>3.616794787452035E-3</v>
      </c>
      <c r="N3203" s="87">
        <v>0.73865690349502944</v>
      </c>
      <c r="O3203" s="88">
        <v>5.0439757824565307E-2</v>
      </c>
      <c r="P3203" s="89">
        <v>68.285773254002663</v>
      </c>
    </row>
    <row r="3204" spans="1:16">
      <c r="A3204" s="75" t="s">
        <v>4236</v>
      </c>
      <c r="B3204" s="85">
        <v>3200</v>
      </c>
      <c r="C3204" s="85">
        <v>2296</v>
      </c>
      <c r="D3204" s="85">
        <v>3200</v>
      </c>
      <c r="E3204" s="86" t="s">
        <v>4232</v>
      </c>
      <c r="F3204" s="85" t="s">
        <v>38</v>
      </c>
      <c r="G3204" s="86" t="s">
        <v>4232</v>
      </c>
      <c r="H3204" s="85" t="s">
        <v>4222</v>
      </c>
      <c r="I3204" s="85">
        <v>1</v>
      </c>
      <c r="J3204" s="88">
        <v>5.3808809434552303E-2</v>
      </c>
      <c r="K3204" s="146">
        <v>7.614838289913288E-2</v>
      </c>
      <c r="L3204" s="147">
        <v>2.3944252912448909E-10</v>
      </c>
      <c r="M3204" s="147">
        <v>2.6310968985985188E-3</v>
      </c>
      <c r="N3204" s="87">
        <v>0.74717209371576476</v>
      </c>
      <c r="O3204" s="88">
        <v>4.7692902545861809E-2</v>
      </c>
      <c r="P3204" s="89">
        <v>63.831214986469888</v>
      </c>
    </row>
    <row r="3205" spans="1:16">
      <c r="A3205" s="75" t="s">
        <v>14339</v>
      </c>
      <c r="B3205" s="85">
        <v>3201</v>
      </c>
      <c r="C3205" s="85">
        <v>9404</v>
      </c>
      <c r="D3205" s="85">
        <v>3201</v>
      </c>
      <c r="E3205" s="86" t="s">
        <v>14340</v>
      </c>
      <c r="F3205" s="85" t="s">
        <v>55</v>
      </c>
      <c r="G3205" s="86" t="s">
        <v>4232</v>
      </c>
      <c r="H3205" s="85" t="s">
        <v>4222</v>
      </c>
      <c r="I3205" s="85">
        <v>1</v>
      </c>
      <c r="J3205" s="88">
        <v>5.4870031100294092E-2</v>
      </c>
      <c r="K3205" s="146">
        <v>7.6401510971864164E-2</v>
      </c>
      <c r="L3205" s="147">
        <v>2.4433741255128402E-10</v>
      </c>
      <c r="M3205" s="147">
        <v>2.740014195920573E-3</v>
      </c>
      <c r="N3205" s="87">
        <v>0.76113431508434837</v>
      </c>
      <c r="O3205" s="88">
        <v>4.8827522643042041E-2</v>
      </c>
      <c r="P3205" s="89">
        <v>64.150993688454321</v>
      </c>
    </row>
    <row r="3206" spans="1:16">
      <c r="A3206" s="75" t="s">
        <v>4237</v>
      </c>
      <c r="B3206" s="85">
        <v>3202</v>
      </c>
      <c r="C3206" s="85">
        <v>2297</v>
      </c>
      <c r="D3206" s="85">
        <v>3202</v>
      </c>
      <c r="E3206" s="86" t="s">
        <v>4238</v>
      </c>
      <c r="F3206" s="85" t="s">
        <v>232</v>
      </c>
      <c r="G3206" s="86" t="s">
        <v>4238</v>
      </c>
      <c r="H3206" s="85" t="s">
        <v>4222</v>
      </c>
      <c r="I3206" s="85">
        <v>1</v>
      </c>
      <c r="J3206" s="88">
        <v>3.8698363190339313E-2</v>
      </c>
      <c r="K3206" s="146">
        <v>0.13850488147741086</v>
      </c>
      <c r="L3206" s="147">
        <v>5.4665864806443101E-10</v>
      </c>
      <c r="M3206" s="147">
        <v>8.5921549269440717E-4</v>
      </c>
      <c r="N3206" s="87">
        <v>0.13862341416173729</v>
      </c>
      <c r="O3206" s="88">
        <v>1.094157964453245E-2</v>
      </c>
      <c r="P3206" s="89">
        <v>78.930242128984702</v>
      </c>
    </row>
    <row r="3207" spans="1:16">
      <c r="A3207" s="75" t="s">
        <v>4239</v>
      </c>
      <c r="B3207" s="85">
        <v>3203</v>
      </c>
      <c r="C3207" s="85">
        <v>2298</v>
      </c>
      <c r="D3207" s="85">
        <v>3203</v>
      </c>
      <c r="E3207" s="86" t="s">
        <v>4238</v>
      </c>
      <c r="F3207" s="85" t="s">
        <v>509</v>
      </c>
      <c r="G3207" s="86" t="s">
        <v>4238</v>
      </c>
      <c r="H3207" s="85" t="s">
        <v>4222</v>
      </c>
      <c r="I3207" s="85">
        <v>1</v>
      </c>
      <c r="J3207" s="88">
        <v>0.44442445122227642</v>
      </c>
      <c r="K3207" s="146">
        <v>0.3339571235405781</v>
      </c>
      <c r="L3207" s="147">
        <v>5.7441091135082573E-9</v>
      </c>
      <c r="M3207" s="147">
        <v>5.5404308555092888E-2</v>
      </c>
      <c r="N3207" s="87">
        <v>7.2945026257463939</v>
      </c>
      <c r="O3207" s="88">
        <v>0.40429280882314372</v>
      </c>
      <c r="P3207" s="89">
        <v>55.424314660764878</v>
      </c>
    </row>
    <row r="3208" spans="1:16">
      <c r="A3208" s="75" t="s">
        <v>4240</v>
      </c>
      <c r="B3208" s="85">
        <v>3204</v>
      </c>
      <c r="C3208" s="85">
        <v>2299</v>
      </c>
      <c r="D3208" s="85">
        <v>3204</v>
      </c>
      <c r="E3208" s="86" t="s">
        <v>4238</v>
      </c>
      <c r="F3208" s="85" t="s">
        <v>38</v>
      </c>
      <c r="G3208" s="86" t="s">
        <v>4238</v>
      </c>
      <c r="H3208" s="85" t="s">
        <v>4222</v>
      </c>
      <c r="I3208" s="85">
        <v>1</v>
      </c>
      <c r="J3208" s="88">
        <v>0.55283547353763718</v>
      </c>
      <c r="K3208" s="146">
        <v>0.74130137627441506</v>
      </c>
      <c r="L3208" s="147">
        <v>6.9811900615017032E-9</v>
      </c>
      <c r="M3208" s="147">
        <v>2.695243075069656E-2</v>
      </c>
      <c r="N3208" s="87">
        <v>5.7561297239880753</v>
      </c>
      <c r="O3208" s="88">
        <v>0.49878901462746761</v>
      </c>
      <c r="P3208" s="89">
        <v>86.653539538696634</v>
      </c>
    </row>
    <row r="3209" spans="1:16">
      <c r="A3209" s="75" t="s">
        <v>14341</v>
      </c>
      <c r="B3209" s="85">
        <v>3205</v>
      </c>
      <c r="C3209" s="85">
        <v>9405</v>
      </c>
      <c r="D3209" s="85">
        <v>3205</v>
      </c>
      <c r="E3209" s="86" t="s">
        <v>14342</v>
      </c>
      <c r="F3209" s="85" t="s">
        <v>55</v>
      </c>
      <c r="G3209" s="86" t="s">
        <v>4238</v>
      </c>
      <c r="H3209" s="85" t="s">
        <v>4222</v>
      </c>
      <c r="I3209" s="85">
        <v>1</v>
      </c>
      <c r="J3209" s="88">
        <v>0.55199958910063573</v>
      </c>
      <c r="K3209" s="146">
        <v>0.73994507804502418</v>
      </c>
      <c r="L3209" s="147">
        <v>6.9708895224057159E-9</v>
      </c>
      <c r="M3209" s="147">
        <v>2.695559768544626E-2</v>
      </c>
      <c r="N3209" s="87">
        <v>5.750652743248172</v>
      </c>
      <c r="O3209" s="88">
        <v>0.49800711205514958</v>
      </c>
      <c r="P3209" s="89">
        <v>86.600101638871962</v>
      </c>
    </row>
    <row r="3210" spans="1:16">
      <c r="A3210" s="75" t="s">
        <v>4241</v>
      </c>
      <c r="B3210" s="85">
        <v>3206</v>
      </c>
      <c r="C3210" s="85">
        <v>2300</v>
      </c>
      <c r="D3210" s="85">
        <v>3206</v>
      </c>
      <c r="E3210" s="86" t="s">
        <v>4242</v>
      </c>
      <c r="F3210" s="85" t="s">
        <v>32</v>
      </c>
      <c r="G3210" s="86" t="s">
        <v>4242</v>
      </c>
      <c r="H3210" s="85" t="s">
        <v>4222</v>
      </c>
      <c r="I3210" s="85">
        <v>1</v>
      </c>
      <c r="J3210" s="88">
        <v>1.9831711041486878E-2</v>
      </c>
      <c r="K3210" s="146">
        <v>3.5249910622526526E-2</v>
      </c>
      <c r="L3210" s="147">
        <v>4.1693426267104538E-10</v>
      </c>
      <c r="M3210" s="147">
        <v>2.046098522812356E-3</v>
      </c>
      <c r="N3210" s="87">
        <v>0.38171115889637841</v>
      </c>
      <c r="O3210" s="88">
        <v>1.7252194498501929E-2</v>
      </c>
      <c r="P3210" s="89">
        <v>45.196987555675086</v>
      </c>
    </row>
    <row r="3211" spans="1:16">
      <c r="A3211" s="75" t="s">
        <v>4243</v>
      </c>
      <c r="B3211" s="85">
        <v>3207</v>
      </c>
      <c r="C3211" s="85">
        <v>2301</v>
      </c>
      <c r="D3211" s="85">
        <v>3207</v>
      </c>
      <c r="E3211" s="86" t="s">
        <v>4242</v>
      </c>
      <c r="F3211" s="85" t="s">
        <v>38</v>
      </c>
      <c r="G3211" s="86" t="s">
        <v>4242</v>
      </c>
      <c r="H3211" s="85" t="s">
        <v>4222</v>
      </c>
      <c r="I3211" s="85">
        <v>1</v>
      </c>
      <c r="J3211" s="88">
        <v>0.35495338852613723</v>
      </c>
      <c r="K3211" s="146">
        <v>0.48862425109758073</v>
      </c>
      <c r="L3211" s="147">
        <v>2.11221949500956E-9</v>
      </c>
      <c r="M3211" s="147">
        <v>1.135560671490961E-2</v>
      </c>
      <c r="N3211" s="87">
        <v>3.3260762578221321</v>
      </c>
      <c r="O3211" s="88">
        <v>0.32095738659994139</v>
      </c>
      <c r="P3211" s="89">
        <v>96.497302443119494</v>
      </c>
    </row>
    <row r="3212" spans="1:16">
      <c r="A3212" s="75" t="s">
        <v>14343</v>
      </c>
      <c r="B3212" s="85">
        <v>3208</v>
      </c>
      <c r="C3212" s="85">
        <v>9406</v>
      </c>
      <c r="D3212" s="85">
        <v>3208</v>
      </c>
      <c r="E3212" s="86" t="s">
        <v>14344</v>
      </c>
      <c r="F3212" s="85" t="s">
        <v>55</v>
      </c>
      <c r="G3212" s="86" t="s">
        <v>4242</v>
      </c>
      <c r="H3212" s="85" t="s">
        <v>4222</v>
      </c>
      <c r="I3212" s="85">
        <v>1</v>
      </c>
      <c r="J3212" s="88">
        <v>0.35495336021236912</v>
      </c>
      <c r="K3212" s="146">
        <v>0.48862421279287893</v>
      </c>
      <c r="L3212" s="147">
        <v>2.1122193517782611E-9</v>
      </c>
      <c r="M3212" s="147">
        <v>1.1355605928367639E-2</v>
      </c>
      <c r="N3212" s="87">
        <v>3.326076009058538</v>
      </c>
      <c r="O3212" s="88">
        <v>0.32095736094049038</v>
      </c>
      <c r="P3212" s="89">
        <v>96.497301945705971</v>
      </c>
    </row>
    <row r="3213" spans="1:16">
      <c r="A3213" s="75" t="s">
        <v>4244</v>
      </c>
      <c r="B3213" s="85">
        <v>3209</v>
      </c>
      <c r="C3213" s="85">
        <v>2302</v>
      </c>
      <c r="D3213" s="85">
        <v>3209</v>
      </c>
      <c r="E3213" s="86" t="s">
        <v>4245</v>
      </c>
      <c r="F3213" s="85" t="s">
        <v>4233</v>
      </c>
      <c r="G3213" s="86" t="s">
        <v>4245</v>
      </c>
      <c r="H3213" s="85" t="s">
        <v>4222</v>
      </c>
      <c r="I3213" s="85">
        <v>1</v>
      </c>
      <c r="J3213" s="88">
        <v>1.0126594795432559E-2</v>
      </c>
      <c r="K3213" s="146">
        <v>1.1219354245799944E-2</v>
      </c>
      <c r="L3213" s="147">
        <v>4.6415722271493051E-11</v>
      </c>
      <c r="M3213" s="147">
        <v>6.4900946885763781E-4</v>
      </c>
      <c r="N3213" s="87">
        <v>0.13710173510729989</v>
      </c>
      <c r="O3213" s="88">
        <v>9.5136087577117421E-3</v>
      </c>
      <c r="P3213" s="89">
        <v>69.390870584286247</v>
      </c>
    </row>
    <row r="3214" spans="1:16">
      <c r="A3214" s="75" t="s">
        <v>4246</v>
      </c>
      <c r="B3214" s="85">
        <v>3210</v>
      </c>
      <c r="C3214" s="85">
        <v>2303</v>
      </c>
      <c r="D3214" s="85">
        <v>3210</v>
      </c>
      <c r="E3214" s="86" t="s">
        <v>4245</v>
      </c>
      <c r="F3214" s="85" t="s">
        <v>4247</v>
      </c>
      <c r="G3214" s="86" t="s">
        <v>4245</v>
      </c>
      <c r="H3214" s="85" t="s">
        <v>4222</v>
      </c>
      <c r="I3214" s="85">
        <v>1</v>
      </c>
      <c r="J3214" s="88">
        <v>1.7708528460918061E-3</v>
      </c>
      <c r="K3214" s="146">
        <v>3.5274740582191141E-3</v>
      </c>
      <c r="L3214" s="147">
        <v>8.7861883392292372E-12</v>
      </c>
      <c r="M3214" s="147">
        <v>6.7553309225115357E-5</v>
      </c>
      <c r="N3214" s="87">
        <v>9.0230680688536246E-3</v>
      </c>
      <c r="O3214" s="88">
        <v>1.4905670326346E-3</v>
      </c>
      <c r="P3214" s="89">
        <v>165.19514440767992</v>
      </c>
    </row>
    <row r="3215" spans="1:16">
      <c r="A3215" s="75" t="s">
        <v>4248</v>
      </c>
      <c r="B3215" s="85">
        <v>3211</v>
      </c>
      <c r="C3215" s="85">
        <v>2304</v>
      </c>
      <c r="D3215" s="85">
        <v>3211</v>
      </c>
      <c r="E3215" s="86" t="s">
        <v>4245</v>
      </c>
      <c r="F3215" s="85" t="s">
        <v>4235</v>
      </c>
      <c r="G3215" s="86" t="s">
        <v>4245</v>
      </c>
      <c r="H3215" s="85" t="s">
        <v>4222</v>
      </c>
      <c r="I3215" s="85">
        <v>1</v>
      </c>
      <c r="J3215" s="88">
        <v>3.9806699858900979E-2</v>
      </c>
      <c r="K3215" s="146">
        <v>4.1877983980230779E-2</v>
      </c>
      <c r="L3215" s="147">
        <v>1.7552361380661979E-10</v>
      </c>
      <c r="M3215" s="147">
        <v>2.677301386369073E-3</v>
      </c>
      <c r="N3215" s="87">
        <v>0.54595544658294615</v>
      </c>
      <c r="O3215" s="88">
        <v>3.7299322500938203E-2</v>
      </c>
      <c r="P3215" s="89">
        <v>68.319352310502836</v>
      </c>
    </row>
    <row r="3216" spans="1:16">
      <c r="A3216" s="75" t="s">
        <v>4249</v>
      </c>
      <c r="B3216" s="85">
        <v>3212</v>
      </c>
      <c r="C3216" s="85">
        <v>2305</v>
      </c>
      <c r="D3216" s="85">
        <v>3212</v>
      </c>
      <c r="E3216" s="86" t="s">
        <v>4245</v>
      </c>
      <c r="F3216" s="85" t="s">
        <v>38</v>
      </c>
      <c r="G3216" s="86" t="s">
        <v>4245</v>
      </c>
      <c r="H3216" s="85" t="s">
        <v>4222</v>
      </c>
      <c r="I3216" s="85">
        <v>1</v>
      </c>
      <c r="J3216" s="88">
        <v>2.4160589847907279E-2</v>
      </c>
      <c r="K3216" s="146">
        <v>3.4252182537456384E-2</v>
      </c>
      <c r="L3216" s="147">
        <v>1.077620562263208E-10</v>
      </c>
      <c r="M3216" s="147">
        <v>1.1912101127067999E-3</v>
      </c>
      <c r="N3216" s="87">
        <v>0.33478402866022022</v>
      </c>
      <c r="O3216" s="88">
        <v>2.141901893893873E-2</v>
      </c>
      <c r="P3216" s="89">
        <v>63.978616377417957</v>
      </c>
    </row>
    <row r="3217" spans="1:16">
      <c r="A3217" s="75" t="s">
        <v>14345</v>
      </c>
      <c r="B3217" s="85">
        <v>3213</v>
      </c>
      <c r="C3217" s="85">
        <v>9407</v>
      </c>
      <c r="D3217" s="85">
        <v>3213</v>
      </c>
      <c r="E3217" s="86" t="s">
        <v>14346</v>
      </c>
      <c r="F3217" s="85" t="s">
        <v>55</v>
      </c>
      <c r="G3217" s="86" t="s">
        <v>4245</v>
      </c>
      <c r="H3217" s="85" t="s">
        <v>4222</v>
      </c>
      <c r="I3217" s="85">
        <v>1</v>
      </c>
      <c r="J3217" s="88">
        <v>2.366192691886821E-2</v>
      </c>
      <c r="K3217" s="146">
        <v>3.3145020889581538E-2</v>
      </c>
      <c r="L3217" s="147">
        <v>1.0554060076404231E-10</v>
      </c>
      <c r="M3217" s="147">
        <v>1.186895724538755E-3</v>
      </c>
      <c r="N3217" s="87">
        <v>0.32728950459090278</v>
      </c>
      <c r="O3217" s="88">
        <v>2.103613353432603E-2</v>
      </c>
      <c r="P3217" s="89">
        <v>64.273779755388901</v>
      </c>
    </row>
    <row r="3218" spans="1:16">
      <c r="A3218" s="75" t="s">
        <v>4250</v>
      </c>
      <c r="B3218" s="85">
        <v>3214</v>
      </c>
      <c r="C3218" s="85">
        <v>2306</v>
      </c>
      <c r="D3218" s="85">
        <v>3214</v>
      </c>
      <c r="E3218" s="86" t="s">
        <v>4251</v>
      </c>
      <c r="F3218" s="85" t="s">
        <v>38</v>
      </c>
      <c r="G3218" s="86" t="s">
        <v>4251</v>
      </c>
      <c r="H3218" s="85" t="s">
        <v>945</v>
      </c>
      <c r="I3218" s="85">
        <v>1</v>
      </c>
      <c r="J3218" s="88">
        <v>4.1042520709741452E-2</v>
      </c>
      <c r="K3218" s="146">
        <v>4.4839578574938095E-2</v>
      </c>
      <c r="L3218" s="147">
        <v>1.562740814384089E-10</v>
      </c>
      <c r="M3218" s="147">
        <v>3.8278104998317021E-3</v>
      </c>
      <c r="N3218" s="87">
        <v>0.6021385573103315</v>
      </c>
      <c r="O3218" s="88">
        <v>3.6474889333735168E-2</v>
      </c>
      <c r="P3218" s="89">
        <v>60.575574991681954</v>
      </c>
    </row>
    <row r="3219" spans="1:16">
      <c r="A3219" s="75" t="s">
        <v>4252</v>
      </c>
      <c r="B3219" s="85">
        <v>3215</v>
      </c>
      <c r="C3219" s="85">
        <v>2307</v>
      </c>
      <c r="D3219" s="85">
        <v>3215</v>
      </c>
      <c r="E3219" s="86" t="s">
        <v>4251</v>
      </c>
      <c r="F3219" s="85" t="s">
        <v>4253</v>
      </c>
      <c r="G3219" s="86" t="s">
        <v>4251</v>
      </c>
      <c r="H3219" s="85" t="s">
        <v>945</v>
      </c>
      <c r="I3219" s="85">
        <v>1</v>
      </c>
      <c r="J3219" s="88">
        <v>2.4131072424268471E-2</v>
      </c>
      <c r="K3219" s="146">
        <v>2.4107995721527709E-2</v>
      </c>
      <c r="L3219" s="147">
        <v>8.4640710302826054E-11</v>
      </c>
      <c r="M3219" s="147">
        <v>2.9672649960692382E-3</v>
      </c>
      <c r="N3219" s="87">
        <v>0.38700444800302192</v>
      </c>
      <c r="O3219" s="88">
        <v>2.2703821268171859E-2</v>
      </c>
      <c r="P3219" s="89">
        <v>58.665530552234316</v>
      </c>
    </row>
    <row r="3220" spans="1:16">
      <c r="A3220" s="75" t="s">
        <v>14347</v>
      </c>
      <c r="B3220" s="85">
        <v>3216</v>
      </c>
      <c r="C3220" s="85">
        <v>9408</v>
      </c>
      <c r="D3220" s="85">
        <v>3216</v>
      </c>
      <c r="E3220" s="86" t="s">
        <v>14348</v>
      </c>
      <c r="F3220" s="85" t="s">
        <v>55</v>
      </c>
      <c r="G3220" s="86" t="s">
        <v>4251</v>
      </c>
      <c r="H3220" s="85" t="s">
        <v>945</v>
      </c>
      <c r="I3220" s="85">
        <v>1</v>
      </c>
      <c r="J3220" s="88">
        <v>4.0930032110626693E-2</v>
      </c>
      <c r="K3220" s="146">
        <v>4.4701679876184119E-2</v>
      </c>
      <c r="L3220" s="147">
        <v>1.5579760317156371E-10</v>
      </c>
      <c r="M3220" s="147">
        <v>3.8220864745111801E-3</v>
      </c>
      <c r="N3220" s="87">
        <v>0.60070756605699405</v>
      </c>
      <c r="O3220" s="88">
        <v>3.6383289363770437E-2</v>
      </c>
      <c r="P3220" s="89">
        <v>60.567389890871553</v>
      </c>
    </row>
    <row r="3221" spans="1:16">
      <c r="A3221" s="75" t="s">
        <v>244</v>
      </c>
      <c r="B3221" s="85">
        <v>3217</v>
      </c>
      <c r="C3221" s="85">
        <v>51</v>
      </c>
      <c r="D3221" s="85">
        <v>3217</v>
      </c>
      <c r="E3221" s="86" t="s">
        <v>245</v>
      </c>
      <c r="F3221" s="85" t="s">
        <v>38</v>
      </c>
      <c r="G3221" s="86" t="s">
        <v>246</v>
      </c>
      <c r="H3221" s="85" t="s">
        <v>1</v>
      </c>
      <c r="I3221" s="85">
        <v>1</v>
      </c>
      <c r="J3221" s="88">
        <v>4.2828933850184496</v>
      </c>
      <c r="K3221" s="146">
        <v>4.9633478524535999</v>
      </c>
      <c r="L3221" s="147">
        <v>1.8020351569971681E-8</v>
      </c>
      <c r="M3221" s="147">
        <v>0.54151003774979167</v>
      </c>
      <c r="N3221" s="87">
        <v>78.611973267560998</v>
      </c>
      <c r="O3221" s="88">
        <v>3.5469101034521242</v>
      </c>
      <c r="P3221" s="89">
        <v>45.119209657541397</v>
      </c>
    </row>
    <row r="3222" spans="1:16">
      <c r="A3222" s="75" t="s">
        <v>247</v>
      </c>
      <c r="B3222" s="85">
        <v>3218</v>
      </c>
      <c r="C3222" s="85">
        <v>52</v>
      </c>
      <c r="D3222" s="85">
        <v>3218</v>
      </c>
      <c r="E3222" s="86" t="s">
        <v>245</v>
      </c>
      <c r="F3222" s="85" t="s">
        <v>11</v>
      </c>
      <c r="G3222" s="86" t="s">
        <v>246</v>
      </c>
      <c r="H3222" s="85" t="s">
        <v>1</v>
      </c>
      <c r="I3222" s="85">
        <v>1</v>
      </c>
      <c r="J3222" s="88">
        <v>4.1293660901912306</v>
      </c>
      <c r="K3222" s="146">
        <v>4.3894184150675972</v>
      </c>
      <c r="L3222" s="147">
        <v>1.6797166995005449E-8</v>
      </c>
      <c r="M3222" s="147">
        <v>0.5624005554940269</v>
      </c>
      <c r="N3222" s="87">
        <v>80.36589088674846</v>
      </c>
      <c r="O3222" s="88">
        <v>3.253907568715996</v>
      </c>
      <c r="P3222" s="89">
        <v>40.488664193387706</v>
      </c>
    </row>
    <row r="3223" spans="1:16">
      <c r="A3223" s="75" t="s">
        <v>12309</v>
      </c>
      <c r="B3223" s="85">
        <v>3219</v>
      </c>
      <c r="C3223" s="85">
        <v>8282</v>
      </c>
      <c r="D3223" s="85">
        <v>3219</v>
      </c>
      <c r="E3223" s="86" t="s">
        <v>12310</v>
      </c>
      <c r="F3223" s="85" t="s">
        <v>38</v>
      </c>
      <c r="G3223" s="86" t="s">
        <v>246</v>
      </c>
      <c r="H3223" s="85" t="s">
        <v>1</v>
      </c>
      <c r="I3223" s="85">
        <v>1</v>
      </c>
      <c r="J3223" s="88">
        <v>4.3374415523077641</v>
      </c>
      <c r="K3223" s="146">
        <v>5.0399363769672618</v>
      </c>
      <c r="L3223" s="147">
        <v>1.8328577848554519E-8</v>
      </c>
      <c r="M3223" s="147">
        <v>0.54849653187847991</v>
      </c>
      <c r="N3223" s="87">
        <v>79.395195648332759</v>
      </c>
      <c r="O3223" s="88">
        <v>3.596474976591141</v>
      </c>
      <c r="P3223" s="89">
        <v>45.298395541729036</v>
      </c>
    </row>
    <row r="3224" spans="1:16">
      <c r="A3224" s="75" t="s">
        <v>12311</v>
      </c>
      <c r="B3224" s="85">
        <v>3220</v>
      </c>
      <c r="C3224" s="85">
        <v>8283</v>
      </c>
      <c r="D3224" s="85">
        <v>3220</v>
      </c>
      <c r="E3224" s="86" t="s">
        <v>12310</v>
      </c>
      <c r="F3224" s="85" t="s">
        <v>11</v>
      </c>
      <c r="G3224" s="86" t="s">
        <v>246</v>
      </c>
      <c r="H3224" s="85" t="s">
        <v>1</v>
      </c>
      <c r="I3224" s="85">
        <v>1</v>
      </c>
      <c r="J3224" s="88">
        <v>4.1579391817606526</v>
      </c>
      <c r="K3224" s="146">
        <v>4.4211139884411113</v>
      </c>
      <c r="L3224" s="147">
        <v>1.693744462012107E-8</v>
      </c>
      <c r="M3224" s="147">
        <v>0.56639196091079969</v>
      </c>
      <c r="N3224" s="87">
        <v>80.80514751265666</v>
      </c>
      <c r="O3224" s="88">
        <v>3.2795386016185351</v>
      </c>
      <c r="P3224" s="89">
        <v>40.585763439202374</v>
      </c>
    </row>
    <row r="3225" spans="1:16">
      <c r="A3225" s="75" t="s">
        <v>4258</v>
      </c>
      <c r="B3225" s="85">
        <v>3221</v>
      </c>
      <c r="C3225" s="85">
        <v>2310</v>
      </c>
      <c r="D3225" s="85">
        <v>3221</v>
      </c>
      <c r="E3225" s="86" t="s">
        <v>4259</v>
      </c>
      <c r="F3225" s="85" t="s">
        <v>32</v>
      </c>
      <c r="G3225" s="86" t="s">
        <v>4260</v>
      </c>
      <c r="H3225" s="85" t="s">
        <v>1042</v>
      </c>
      <c r="I3225" s="85">
        <v>1</v>
      </c>
      <c r="J3225" s="88">
        <v>87.555721972742148</v>
      </c>
      <c r="K3225" s="146">
        <v>122.78369586742527</v>
      </c>
      <c r="L3225" s="147">
        <v>6.2818950114156865E-7</v>
      </c>
      <c r="M3225" s="147">
        <v>6.3521641300233869</v>
      </c>
      <c r="N3225" s="87">
        <v>739.9382251276088</v>
      </c>
      <c r="O3225" s="88">
        <v>82.150353611857625</v>
      </c>
      <c r="P3225" s="89">
        <v>111.02325953992995</v>
      </c>
    </row>
    <row r="3226" spans="1:16">
      <c r="A3226" s="75" t="s">
        <v>4261</v>
      </c>
      <c r="B3226" s="85">
        <v>3222</v>
      </c>
      <c r="C3226" s="85">
        <v>2311</v>
      </c>
      <c r="D3226" s="85">
        <v>3222</v>
      </c>
      <c r="E3226" s="86" t="s">
        <v>4259</v>
      </c>
      <c r="F3226" s="85" t="s">
        <v>38</v>
      </c>
      <c r="G3226" s="86" t="s">
        <v>4260</v>
      </c>
      <c r="H3226" s="85" t="s">
        <v>1042</v>
      </c>
      <c r="I3226" s="85">
        <v>1</v>
      </c>
      <c r="J3226" s="88">
        <v>144.75340939306051</v>
      </c>
      <c r="K3226" s="146">
        <v>187.98321712081534</v>
      </c>
      <c r="L3226" s="147">
        <v>8.8952506056983673E-7</v>
      </c>
      <c r="M3226" s="147">
        <v>10.883861970450001</v>
      </c>
      <c r="N3226" s="87">
        <v>1322.912926098707</v>
      </c>
      <c r="O3226" s="88">
        <v>134.59036400665349</v>
      </c>
      <c r="P3226" s="89">
        <v>101.73788565477457</v>
      </c>
    </row>
    <row r="3227" spans="1:16">
      <c r="A3227" s="75" t="s">
        <v>14349</v>
      </c>
      <c r="B3227" s="85">
        <v>3223</v>
      </c>
      <c r="C3227" s="85">
        <v>9409</v>
      </c>
      <c r="D3227" s="85">
        <v>3223</v>
      </c>
      <c r="E3227" s="86" t="s">
        <v>14350</v>
      </c>
      <c r="F3227" s="85" t="s">
        <v>55</v>
      </c>
      <c r="G3227" s="86" t="s">
        <v>4260</v>
      </c>
      <c r="H3227" s="85" t="s">
        <v>1042</v>
      </c>
      <c r="I3227" s="85">
        <v>1</v>
      </c>
      <c r="J3227" s="88">
        <v>144.27198300376509</v>
      </c>
      <c r="K3227" s="146">
        <v>187.43444021187869</v>
      </c>
      <c r="L3227" s="147">
        <v>8.8732542907344991E-7</v>
      </c>
      <c r="M3227" s="147">
        <v>10.84571918833608</v>
      </c>
      <c r="N3227" s="87">
        <v>1318.0060947564441</v>
      </c>
      <c r="O3227" s="88">
        <v>134.14898244041191</v>
      </c>
      <c r="P3227" s="89">
        <v>101.7817618401844</v>
      </c>
    </row>
    <row r="3228" spans="1:16">
      <c r="A3228" s="75" t="s">
        <v>4262</v>
      </c>
      <c r="B3228" s="85">
        <v>3224</v>
      </c>
      <c r="C3228" s="85">
        <v>2312</v>
      </c>
      <c r="D3228" s="85">
        <v>3224</v>
      </c>
      <c r="E3228" s="86" t="s">
        <v>4263</v>
      </c>
      <c r="F3228" s="85" t="s">
        <v>32</v>
      </c>
      <c r="G3228" s="86" t="s">
        <v>4264</v>
      </c>
      <c r="H3228" s="85" t="s">
        <v>260</v>
      </c>
      <c r="I3228" s="85">
        <v>1</v>
      </c>
      <c r="J3228" s="88">
        <v>67.016441150888156</v>
      </c>
      <c r="K3228" s="146">
        <v>453.53459985887781</v>
      </c>
      <c r="L3228" s="147">
        <v>9.8179368500006367E-7</v>
      </c>
      <c r="M3228" s="147">
        <v>6.7412168724598791</v>
      </c>
      <c r="N3228" s="87">
        <v>996.73625715220408</v>
      </c>
      <c r="O3228" s="88">
        <v>59.018994246855002</v>
      </c>
      <c r="P3228" s="89">
        <v>59.212247797104723</v>
      </c>
    </row>
    <row r="3229" spans="1:16">
      <c r="A3229" s="75" t="s">
        <v>4265</v>
      </c>
      <c r="B3229" s="85">
        <v>3225</v>
      </c>
      <c r="C3229" s="85">
        <v>2313</v>
      </c>
      <c r="D3229" s="85">
        <v>3225</v>
      </c>
      <c r="E3229" s="86" t="s">
        <v>4263</v>
      </c>
      <c r="F3229" s="85" t="s">
        <v>38</v>
      </c>
      <c r="G3229" s="86" t="s">
        <v>4264</v>
      </c>
      <c r="H3229" s="85" t="s">
        <v>260</v>
      </c>
      <c r="I3229" s="85">
        <v>1</v>
      </c>
      <c r="J3229" s="88">
        <v>71.193853560839997</v>
      </c>
      <c r="K3229" s="146">
        <v>458.71850858884403</v>
      </c>
      <c r="L3229" s="147">
        <v>9.9718481001766034E-7</v>
      </c>
      <c r="M3229" s="147">
        <v>7.0038722655408803</v>
      </c>
      <c r="N3229" s="87">
        <v>1032.6767930753131</v>
      </c>
      <c r="O3229" s="88">
        <v>62.700865848496491</v>
      </c>
      <c r="P3229" s="89">
        <v>60.716834414157034</v>
      </c>
    </row>
    <row r="3230" spans="1:16">
      <c r="A3230" s="75" t="s">
        <v>14351</v>
      </c>
      <c r="B3230" s="85">
        <v>3226</v>
      </c>
      <c r="C3230" s="85">
        <v>9410</v>
      </c>
      <c r="D3230" s="85">
        <v>3226</v>
      </c>
      <c r="E3230" s="86" t="s">
        <v>14352</v>
      </c>
      <c r="F3230" s="85" t="s">
        <v>55</v>
      </c>
      <c r="G3230" s="86" t="s">
        <v>4264</v>
      </c>
      <c r="H3230" s="85" t="s">
        <v>260</v>
      </c>
      <c r="I3230" s="85">
        <v>1</v>
      </c>
      <c r="J3230" s="88">
        <v>71.193278579918513</v>
      </c>
      <c r="K3230" s="146">
        <v>458.71779507331684</v>
      </c>
      <c r="L3230" s="147">
        <v>9.9718269157629407E-7</v>
      </c>
      <c r="M3230" s="147">
        <v>7.0038361135345202</v>
      </c>
      <c r="N3230" s="87">
        <v>1032.671846203795</v>
      </c>
      <c r="O3230" s="88">
        <v>62.700359074034587</v>
      </c>
      <c r="P3230" s="89">
        <v>60.716634528700844</v>
      </c>
    </row>
    <row r="3231" spans="1:16">
      <c r="A3231" s="75" t="s">
        <v>4266</v>
      </c>
      <c r="B3231" s="85">
        <v>3227</v>
      </c>
      <c r="C3231" s="85">
        <v>2314</v>
      </c>
      <c r="D3231" s="85">
        <v>3227</v>
      </c>
      <c r="E3231" s="86" t="s">
        <v>4267</v>
      </c>
      <c r="F3231" s="85" t="s">
        <v>32</v>
      </c>
      <c r="G3231" s="86" t="s">
        <v>4268</v>
      </c>
      <c r="H3231" s="85" t="s">
        <v>260</v>
      </c>
      <c r="I3231" s="85">
        <v>1</v>
      </c>
      <c r="J3231" s="88">
        <v>6862.5837460874782</v>
      </c>
      <c r="K3231" s="146">
        <v>31660.855561327397</v>
      </c>
      <c r="L3231" s="147">
        <v>4.4267295071324357E-5</v>
      </c>
      <c r="M3231" s="147">
        <v>599.17188476355113</v>
      </c>
      <c r="N3231" s="87">
        <v>84871.46805333985</v>
      </c>
      <c r="O3231" s="88">
        <v>6125.0664955004431</v>
      </c>
      <c r="P3231" s="89">
        <v>72.168735100127805</v>
      </c>
    </row>
    <row r="3232" spans="1:16">
      <c r="A3232" s="75" t="s">
        <v>4269</v>
      </c>
      <c r="B3232" s="85">
        <v>3228</v>
      </c>
      <c r="C3232" s="85">
        <v>2315</v>
      </c>
      <c r="D3232" s="85">
        <v>3228</v>
      </c>
      <c r="E3232" s="86" t="s">
        <v>4267</v>
      </c>
      <c r="F3232" s="85" t="s">
        <v>38</v>
      </c>
      <c r="G3232" s="86" t="s">
        <v>4268</v>
      </c>
      <c r="H3232" s="85" t="s">
        <v>260</v>
      </c>
      <c r="I3232" s="85">
        <v>1</v>
      </c>
      <c r="J3232" s="88">
        <v>7184.8321516605056</v>
      </c>
      <c r="K3232" s="146">
        <v>32013.198057863134</v>
      </c>
      <c r="L3232" s="147">
        <v>4.4958088032694719E-5</v>
      </c>
      <c r="M3232" s="147">
        <v>608.25445345201774</v>
      </c>
      <c r="N3232" s="87">
        <v>88161.8559063047</v>
      </c>
      <c r="O3232" s="88">
        <v>6398.281298821109</v>
      </c>
      <c r="P3232" s="89">
        <v>72.57425825541803</v>
      </c>
    </row>
    <row r="3233" spans="1:16">
      <c r="A3233" s="75" t="s">
        <v>14353</v>
      </c>
      <c r="B3233" s="85">
        <v>3229</v>
      </c>
      <c r="C3233" s="85">
        <v>9411</v>
      </c>
      <c r="D3233" s="85">
        <v>3229</v>
      </c>
      <c r="E3233" s="86" t="s">
        <v>14354</v>
      </c>
      <c r="F3233" s="85" t="s">
        <v>55</v>
      </c>
      <c r="G3233" s="86" t="s">
        <v>4268</v>
      </c>
      <c r="H3233" s="85" t="s">
        <v>260</v>
      </c>
      <c r="I3233" s="85">
        <v>1</v>
      </c>
      <c r="J3233" s="88">
        <v>7184.7582414757453</v>
      </c>
      <c r="K3233" s="146">
        <v>32013.117245363926</v>
      </c>
      <c r="L3233" s="147">
        <v>4.4957929593942191E-5</v>
      </c>
      <c r="M3233" s="147">
        <v>608.25237029406162</v>
      </c>
      <c r="N3233" s="87">
        <v>88161.101230191634</v>
      </c>
      <c r="O3233" s="88">
        <v>6398.2186348753976</v>
      </c>
      <c r="P3233" s="89">
        <v>72.574168716080706</v>
      </c>
    </row>
    <row r="3234" spans="1:16">
      <c r="A3234" s="75" t="s">
        <v>4270</v>
      </c>
      <c r="B3234" s="85">
        <v>3230</v>
      </c>
      <c r="C3234" s="85">
        <v>2316</v>
      </c>
      <c r="D3234" s="85">
        <v>3230</v>
      </c>
      <c r="E3234" s="86" t="s">
        <v>4271</v>
      </c>
      <c r="F3234" s="85" t="s">
        <v>32</v>
      </c>
      <c r="G3234" s="86" t="s">
        <v>4272</v>
      </c>
      <c r="H3234" s="85" t="s">
        <v>260</v>
      </c>
      <c r="I3234" s="85">
        <v>1</v>
      </c>
      <c r="J3234" s="88">
        <v>5916.2646808337477</v>
      </c>
      <c r="K3234" s="146">
        <v>25970.741389374016</v>
      </c>
      <c r="L3234" s="147">
        <v>2.9311052891780891E-5</v>
      </c>
      <c r="M3234" s="147">
        <v>512.36241248400268</v>
      </c>
      <c r="N3234" s="87">
        <v>71931.11888051196</v>
      </c>
      <c r="O3234" s="88">
        <v>5292.0343234436368</v>
      </c>
      <c r="P3234" s="89">
        <v>73.570860648427768</v>
      </c>
    </row>
    <row r="3235" spans="1:16">
      <c r="A3235" s="75" t="s">
        <v>4273</v>
      </c>
      <c r="B3235" s="85">
        <v>3231</v>
      </c>
      <c r="C3235" s="85">
        <v>2317</v>
      </c>
      <c r="D3235" s="85">
        <v>3231</v>
      </c>
      <c r="E3235" s="86" t="s">
        <v>4271</v>
      </c>
      <c r="F3235" s="85" t="s">
        <v>38</v>
      </c>
      <c r="G3235" s="86" t="s">
        <v>4272</v>
      </c>
      <c r="H3235" s="85" t="s">
        <v>260</v>
      </c>
      <c r="I3235" s="85">
        <v>1</v>
      </c>
      <c r="J3235" s="88">
        <v>6271.0777344991111</v>
      </c>
      <c r="K3235" s="146">
        <v>26297.483238887016</v>
      </c>
      <c r="L3235" s="147">
        <v>3.0052009371866479E-5</v>
      </c>
      <c r="M3235" s="147">
        <v>520.52224206430435</v>
      </c>
      <c r="N3235" s="87">
        <v>74919.818501926886</v>
      </c>
      <c r="O3235" s="88">
        <v>5605.9067224839664</v>
      </c>
      <c r="P3235" s="89">
        <v>74.825417821050735</v>
      </c>
    </row>
    <row r="3236" spans="1:16">
      <c r="A3236" s="75" t="s">
        <v>14355</v>
      </c>
      <c r="B3236" s="85">
        <v>3232</v>
      </c>
      <c r="C3236" s="85">
        <v>9412</v>
      </c>
      <c r="D3236" s="85">
        <v>3232</v>
      </c>
      <c r="E3236" s="86" t="s">
        <v>14356</v>
      </c>
      <c r="F3236" s="85" t="s">
        <v>55</v>
      </c>
      <c r="G3236" s="86" t="s">
        <v>4272</v>
      </c>
      <c r="H3236" s="85" t="s">
        <v>260</v>
      </c>
      <c r="I3236" s="85">
        <v>1</v>
      </c>
      <c r="J3236" s="88">
        <v>6270.1139237179759</v>
      </c>
      <c r="K3236" s="146">
        <v>26296.595680456059</v>
      </c>
      <c r="L3236" s="147">
        <v>3.0049996644779661E-5</v>
      </c>
      <c r="M3236" s="147">
        <v>520.50007678137433</v>
      </c>
      <c r="N3236" s="87">
        <v>74911.700026896346</v>
      </c>
      <c r="O3236" s="88">
        <v>5605.0541225049883</v>
      </c>
      <c r="P3236" s="89">
        <v>74.822145545923334</v>
      </c>
    </row>
    <row r="3237" spans="1:16">
      <c r="A3237" s="75" t="s">
        <v>14357</v>
      </c>
      <c r="B3237" s="85">
        <v>3233</v>
      </c>
      <c r="C3237" s="85">
        <v>9413</v>
      </c>
      <c r="D3237" s="85">
        <v>3233</v>
      </c>
      <c r="E3237" s="86" t="s">
        <v>14358</v>
      </c>
      <c r="F3237" s="85" t="s">
        <v>55</v>
      </c>
      <c r="G3237" s="86" t="s">
        <v>14359</v>
      </c>
      <c r="H3237" s="85" t="s">
        <v>1</v>
      </c>
      <c r="I3237" s="85">
        <v>1</v>
      </c>
      <c r="J3237" s="88">
        <v>1.195117715673957</v>
      </c>
      <c r="K3237" s="146">
        <v>2.2354858996080131</v>
      </c>
      <c r="L3237" s="147">
        <v>9.783901068089071E-9</v>
      </c>
      <c r="M3237" s="147">
        <v>0.26359776529813372</v>
      </c>
      <c r="N3237" s="87">
        <v>14.71470961602617</v>
      </c>
      <c r="O3237" s="88">
        <v>1.041873779024264</v>
      </c>
      <c r="P3237" s="89">
        <v>70.804916047377006</v>
      </c>
    </row>
    <row r="3238" spans="1:16">
      <c r="A3238" s="75" t="s">
        <v>26821</v>
      </c>
      <c r="B3238" s="85">
        <v>3234</v>
      </c>
      <c r="C3238" s="85">
        <v>16712</v>
      </c>
      <c r="D3238" s="85">
        <v>3234</v>
      </c>
      <c r="E3238" s="86" t="s">
        <v>26820</v>
      </c>
      <c r="F3238" s="85" t="s">
        <v>4432</v>
      </c>
      <c r="G3238" s="86" t="s">
        <v>14359</v>
      </c>
      <c r="H3238" s="85" t="s">
        <v>1</v>
      </c>
      <c r="I3238" s="85">
        <v>1</v>
      </c>
      <c r="J3238" s="88">
        <v>1.140911918149349</v>
      </c>
      <c r="K3238" s="146">
        <v>2.1610209891545362</v>
      </c>
      <c r="L3238" s="147">
        <v>9.4811250205332954E-9</v>
      </c>
      <c r="M3238" s="147">
        <v>0.25654096440953478</v>
      </c>
      <c r="N3238" s="87">
        <v>13.931559891088691</v>
      </c>
      <c r="O3238" s="88">
        <v>0.99197993919180771</v>
      </c>
      <c r="P3238" s="89">
        <v>71.203795335677142</v>
      </c>
    </row>
    <row r="3239" spans="1:16">
      <c r="A3239" s="75" t="s">
        <v>26836</v>
      </c>
      <c r="B3239" s="85">
        <v>3235</v>
      </c>
      <c r="C3239" s="85">
        <v>16727</v>
      </c>
      <c r="D3239" s="85">
        <v>3235</v>
      </c>
      <c r="E3239" s="86" t="s">
        <v>26820</v>
      </c>
      <c r="F3239" s="85" t="s">
        <v>38</v>
      </c>
      <c r="G3239" s="86" t="s">
        <v>14359</v>
      </c>
      <c r="H3239" s="85" t="s">
        <v>1</v>
      </c>
      <c r="I3239" s="85">
        <v>1</v>
      </c>
      <c r="J3239" s="88">
        <v>1.140600633701319</v>
      </c>
      <c r="K3239" s="146">
        <v>2.1584031712235658</v>
      </c>
      <c r="L3239" s="147">
        <v>9.47465785972389E-9</v>
      </c>
      <c r="M3239" s="147">
        <v>0.25665590616418582</v>
      </c>
      <c r="N3239" s="87">
        <v>13.930224623921131</v>
      </c>
      <c r="O3239" s="88">
        <v>0.99268110578958935</v>
      </c>
      <c r="P3239" s="89">
        <v>71.260954693074126</v>
      </c>
    </row>
    <row r="3240" spans="1:16">
      <c r="A3240" s="75" t="s">
        <v>253</v>
      </c>
      <c r="B3240" s="85">
        <v>3236</v>
      </c>
      <c r="C3240" s="85">
        <v>55</v>
      </c>
      <c r="D3240" s="85">
        <v>3236</v>
      </c>
      <c r="E3240" s="86" t="s">
        <v>254</v>
      </c>
      <c r="F3240" s="85" t="s">
        <v>38</v>
      </c>
      <c r="G3240" s="86" t="s">
        <v>255</v>
      </c>
      <c r="H3240" s="85" t="s">
        <v>1</v>
      </c>
      <c r="I3240" s="85">
        <v>1</v>
      </c>
      <c r="J3240" s="88">
        <v>4.3858565941059986</v>
      </c>
      <c r="K3240" s="146">
        <v>5.0729809812860154</v>
      </c>
      <c r="L3240" s="147">
        <v>1.8440432609119339E-8</v>
      </c>
      <c r="M3240" s="147">
        <v>0.54794392430294991</v>
      </c>
      <c r="N3240" s="87">
        <v>79.98077166310685</v>
      </c>
      <c r="O3240" s="88">
        <v>3.6386976898633958</v>
      </c>
      <c r="P3240" s="89">
        <v>45.494655955436805</v>
      </c>
    </row>
    <row r="3241" spans="1:16">
      <c r="A3241" s="75" t="s">
        <v>256</v>
      </c>
      <c r="B3241" s="85">
        <v>3237</v>
      </c>
      <c r="C3241" s="85">
        <v>56</v>
      </c>
      <c r="D3241" s="85">
        <v>3237</v>
      </c>
      <c r="E3241" s="86" t="s">
        <v>254</v>
      </c>
      <c r="F3241" s="85" t="s">
        <v>11</v>
      </c>
      <c r="G3241" s="86" t="s">
        <v>255</v>
      </c>
      <c r="H3241" s="85" t="s">
        <v>1</v>
      </c>
      <c r="I3241" s="85">
        <v>1</v>
      </c>
      <c r="J3241" s="88">
        <v>4.1926822913885813</v>
      </c>
      <c r="K3241" s="146">
        <v>4.4400215892751698</v>
      </c>
      <c r="L3241" s="147">
        <v>1.705858061207181E-8</v>
      </c>
      <c r="M3241" s="147">
        <v>0.56785201995983436</v>
      </c>
      <c r="N3241" s="87">
        <v>81.63815575330888</v>
      </c>
      <c r="O3241" s="88">
        <v>3.311425827605293</v>
      </c>
      <c r="P3241" s="89">
        <v>40.562232170109716</v>
      </c>
    </row>
    <row r="3242" spans="1:16">
      <c r="A3242" s="75" t="s">
        <v>12314</v>
      </c>
      <c r="B3242" s="85">
        <v>3238</v>
      </c>
      <c r="C3242" s="85">
        <v>8285</v>
      </c>
      <c r="D3242" s="85">
        <v>3238</v>
      </c>
      <c r="E3242" s="86" t="s">
        <v>12315</v>
      </c>
      <c r="F3242" s="85" t="s">
        <v>55</v>
      </c>
      <c r="G3242" s="86" t="s">
        <v>255</v>
      </c>
      <c r="H3242" s="85" t="s">
        <v>1</v>
      </c>
      <c r="I3242" s="85">
        <v>1</v>
      </c>
      <c r="J3242" s="88">
        <v>4.4066643662525298</v>
      </c>
      <c r="K3242" s="146">
        <v>5.0391131902181403</v>
      </c>
      <c r="L3242" s="147">
        <v>1.8507218716003189E-8</v>
      </c>
      <c r="M3242" s="147">
        <v>0.55838560236338763</v>
      </c>
      <c r="N3242" s="87">
        <v>81.053225482347074</v>
      </c>
      <c r="O3242" s="88">
        <v>3.631163508607766</v>
      </c>
      <c r="P3242" s="89">
        <v>44.799740997335299</v>
      </c>
    </row>
    <row r="3243" spans="1:16">
      <c r="A3243" s="75" t="s">
        <v>4276</v>
      </c>
      <c r="B3243" s="85">
        <v>3239</v>
      </c>
      <c r="C3243" s="85">
        <v>2319</v>
      </c>
      <c r="D3243" s="85">
        <v>3239</v>
      </c>
      <c r="E3243" s="86" t="s">
        <v>4277</v>
      </c>
      <c r="F3243" s="85" t="s">
        <v>38</v>
      </c>
      <c r="G3243" s="86" t="s">
        <v>4278</v>
      </c>
      <c r="H3243" s="85" t="s">
        <v>260</v>
      </c>
      <c r="I3243" s="85">
        <v>1</v>
      </c>
      <c r="J3243" s="88">
        <v>125822721.72230691</v>
      </c>
      <c r="K3243" s="146">
        <v>281633748.46322161</v>
      </c>
      <c r="L3243" s="147">
        <v>0.93065326601805731</v>
      </c>
      <c r="M3243" s="147">
        <v>11572104.432534929</v>
      </c>
      <c r="N3243" s="87">
        <v>1392282041.7646799</v>
      </c>
      <c r="O3243" s="88">
        <v>112450473.08377039</v>
      </c>
      <c r="P3243" s="89">
        <v>80.76702112830705</v>
      </c>
    </row>
    <row r="3244" spans="1:16">
      <c r="A3244" s="75" t="s">
        <v>4279</v>
      </c>
      <c r="B3244" s="85">
        <v>3240</v>
      </c>
      <c r="C3244" s="85">
        <v>2320</v>
      </c>
      <c r="D3244" s="85">
        <v>3240</v>
      </c>
      <c r="E3244" s="86" t="s">
        <v>4277</v>
      </c>
      <c r="F3244" s="85" t="s">
        <v>11</v>
      </c>
      <c r="G3244" s="86" t="s">
        <v>4278</v>
      </c>
      <c r="H3244" s="85" t="s">
        <v>260</v>
      </c>
      <c r="I3244" s="85">
        <v>1</v>
      </c>
      <c r="J3244" s="88">
        <v>125009518.0317917</v>
      </c>
      <c r="K3244" s="146">
        <v>280396234.93114066</v>
      </c>
      <c r="L3244" s="147">
        <v>0.92608731648018283</v>
      </c>
      <c r="M3244" s="147">
        <v>11486268.750965821</v>
      </c>
      <c r="N3244" s="87">
        <v>1382601378.118304</v>
      </c>
      <c r="O3244" s="88">
        <v>111741585.19752911</v>
      </c>
      <c r="P3244" s="89">
        <v>80.819813263608495</v>
      </c>
    </row>
    <row r="3245" spans="1:16">
      <c r="A3245" s="75" t="s">
        <v>14360</v>
      </c>
      <c r="B3245" s="85">
        <v>3241</v>
      </c>
      <c r="C3245" s="85">
        <v>9414</v>
      </c>
      <c r="D3245" s="85">
        <v>3241</v>
      </c>
      <c r="E3245" s="86" t="s">
        <v>14361</v>
      </c>
      <c r="F3245" s="85" t="s">
        <v>55</v>
      </c>
      <c r="G3245" s="86" t="s">
        <v>4278</v>
      </c>
      <c r="H3245" s="85" t="s">
        <v>260</v>
      </c>
      <c r="I3245" s="85">
        <v>1</v>
      </c>
      <c r="J3245" s="88">
        <v>125623559.14185341</v>
      </c>
      <c r="K3245" s="146">
        <v>281330667.70833802</v>
      </c>
      <c r="L3245" s="147">
        <v>0.92953501446215525</v>
      </c>
      <c r="M3245" s="147">
        <v>11551082.32450016</v>
      </c>
      <c r="N3245" s="87">
        <v>1389911140.1384311</v>
      </c>
      <c r="O3245" s="88">
        <v>112276858.5978516</v>
      </c>
      <c r="P3245" s="89">
        <v>80.77988250865387</v>
      </c>
    </row>
    <row r="3246" spans="1:16">
      <c r="A3246" s="75" t="s">
        <v>3014</v>
      </c>
      <c r="B3246" s="85">
        <v>3242</v>
      </c>
      <c r="C3246" s="85">
        <v>1587</v>
      </c>
      <c r="D3246" s="85">
        <v>3242</v>
      </c>
      <c r="E3246" s="86" t="s">
        <v>3010</v>
      </c>
      <c r="F3246" s="85" t="s">
        <v>232</v>
      </c>
      <c r="G3246" s="86" t="s">
        <v>3015</v>
      </c>
      <c r="H3246" s="85" t="s">
        <v>1</v>
      </c>
      <c r="I3246" s="85">
        <v>-1</v>
      </c>
      <c r="J3246" s="88">
        <v>0</v>
      </c>
      <c r="K3246" s="146">
        <v>0</v>
      </c>
      <c r="L3246" s="147">
        <v>0</v>
      </c>
      <c r="M3246" s="147">
        <v>0</v>
      </c>
      <c r="N3246" s="87">
        <v>0</v>
      </c>
      <c r="O3246" s="88">
        <v>0</v>
      </c>
      <c r="P3246" s="89" t="e">
        <v>#DIV/0!</v>
      </c>
    </row>
    <row r="3247" spans="1:16">
      <c r="A3247" s="75" t="s">
        <v>3081</v>
      </c>
      <c r="B3247" s="85">
        <v>3243</v>
      </c>
      <c r="C3247" s="85">
        <v>1638</v>
      </c>
      <c r="D3247" s="85">
        <v>3243</v>
      </c>
      <c r="E3247" s="86" t="s">
        <v>3010</v>
      </c>
      <c r="F3247" s="85" t="s">
        <v>38</v>
      </c>
      <c r="G3247" s="86" t="s">
        <v>3015</v>
      </c>
      <c r="H3247" s="85" t="s">
        <v>1</v>
      </c>
      <c r="I3247" s="85">
        <v>-1</v>
      </c>
      <c r="J3247" s="88">
        <v>0</v>
      </c>
      <c r="K3247" s="146">
        <v>0</v>
      </c>
      <c r="L3247" s="147">
        <v>0</v>
      </c>
      <c r="M3247" s="147">
        <v>0</v>
      </c>
      <c r="N3247" s="87">
        <v>0</v>
      </c>
      <c r="O3247" s="88">
        <v>0</v>
      </c>
      <c r="P3247" s="89" t="e">
        <v>#DIV/0!</v>
      </c>
    </row>
    <row r="3248" spans="1:16">
      <c r="A3248" s="75" t="s">
        <v>14362</v>
      </c>
      <c r="B3248" s="85">
        <v>3244</v>
      </c>
      <c r="C3248" s="85">
        <v>9415</v>
      </c>
      <c r="D3248" s="85">
        <v>3244</v>
      </c>
      <c r="E3248" s="86" t="s">
        <v>14363</v>
      </c>
      <c r="F3248" s="85" t="s">
        <v>38</v>
      </c>
      <c r="G3248" s="86" t="s">
        <v>3015</v>
      </c>
      <c r="H3248" s="85" t="s">
        <v>1</v>
      </c>
      <c r="I3248" s="85">
        <v>-1</v>
      </c>
      <c r="J3248" s="88">
        <v>0.36706422207922479</v>
      </c>
      <c r="K3248" s="146">
        <v>15.03015089030281</v>
      </c>
      <c r="L3248" s="147">
        <v>1.865760248882879E-9</v>
      </c>
      <c r="M3248" s="147">
        <v>1.9882511353876999E-2</v>
      </c>
      <c r="N3248" s="87">
        <v>2.7037653765764769</v>
      </c>
      <c r="O3248" s="88">
        <v>0.34725028922946483</v>
      </c>
      <c r="P3248" s="89">
        <v>128.43210887963775</v>
      </c>
    </row>
    <row r="3249" spans="1:16">
      <c r="A3249" s="75" t="s">
        <v>14364</v>
      </c>
      <c r="B3249" s="85">
        <v>3245</v>
      </c>
      <c r="C3249" s="85">
        <v>9416</v>
      </c>
      <c r="D3249" s="85">
        <v>3245</v>
      </c>
      <c r="E3249" s="86" t="s">
        <v>14363</v>
      </c>
      <c r="F3249" s="85" t="s">
        <v>238</v>
      </c>
      <c r="G3249" s="86" t="s">
        <v>3015</v>
      </c>
      <c r="H3249" s="85" t="s">
        <v>1</v>
      </c>
      <c r="I3249" s="85">
        <v>-1</v>
      </c>
      <c r="J3249" s="88">
        <v>0.38949970254711069</v>
      </c>
      <c r="K3249" s="146">
        <v>16.093367590355776</v>
      </c>
      <c r="L3249" s="147">
        <v>1.9743451766219229E-9</v>
      </c>
      <c r="M3249" s="147">
        <v>2.0665860739799629E-2</v>
      </c>
      <c r="N3249" s="87">
        <v>2.842128843537671</v>
      </c>
      <c r="O3249" s="88">
        <v>0.36873518633257102</v>
      </c>
      <c r="P3249" s="89">
        <v>129.73908173480157</v>
      </c>
    </row>
    <row r="3250" spans="1:16">
      <c r="A3250" s="75" t="s">
        <v>14365</v>
      </c>
      <c r="B3250" s="85">
        <v>3246</v>
      </c>
      <c r="C3250" s="85">
        <v>9417</v>
      </c>
      <c r="D3250" s="85">
        <v>3246</v>
      </c>
      <c r="E3250" s="86" t="s">
        <v>14363</v>
      </c>
      <c r="F3250" s="85" t="s">
        <v>11</v>
      </c>
      <c r="G3250" s="86" t="s">
        <v>3015</v>
      </c>
      <c r="H3250" s="85" t="s">
        <v>1</v>
      </c>
      <c r="I3250" s="85">
        <v>-1</v>
      </c>
      <c r="J3250" s="88">
        <v>0.27194178875115138</v>
      </c>
      <c r="K3250" s="146">
        <v>11.870032378133418</v>
      </c>
      <c r="L3250" s="147">
        <v>1.3814380190483229E-9</v>
      </c>
      <c r="M3250" s="147">
        <v>1.3332205840413979E-2</v>
      </c>
      <c r="N3250" s="87">
        <v>1.870680940397349</v>
      </c>
      <c r="O3250" s="88">
        <v>0.25787660676943769</v>
      </c>
      <c r="P3250" s="89">
        <v>137.85173152759148</v>
      </c>
    </row>
    <row r="3251" spans="1:16">
      <c r="A3251" s="75" t="s">
        <v>29440</v>
      </c>
      <c r="B3251" s="85">
        <v>3247</v>
      </c>
      <c r="C3251" s="85">
        <v>18740</v>
      </c>
      <c r="D3251" s="85">
        <v>3247</v>
      </c>
      <c r="E3251" s="86" t="s">
        <v>29441</v>
      </c>
      <c r="F3251" s="85" t="s">
        <v>32</v>
      </c>
      <c r="G3251" s="86" t="s">
        <v>3015</v>
      </c>
      <c r="H3251" s="85" t="s">
        <v>1</v>
      </c>
      <c r="I3251" s="85">
        <v>-1</v>
      </c>
      <c r="J3251" s="88">
        <v>0.2791533155942289</v>
      </c>
      <c r="K3251" s="146">
        <v>15.9552129303698</v>
      </c>
      <c r="L3251" s="147">
        <v>1.4472041042424629E-9</v>
      </c>
      <c r="M3251" s="147">
        <v>1.012636121156657E-2</v>
      </c>
      <c r="N3251" s="87">
        <v>1.5199196976149441</v>
      </c>
      <c r="O3251" s="88">
        <v>0.26993035204786919</v>
      </c>
      <c r="P3251" s="89">
        <v>177.59514036922053</v>
      </c>
    </row>
    <row r="3252" spans="1:16">
      <c r="A3252" s="75" t="s">
        <v>29442</v>
      </c>
      <c r="B3252" s="85">
        <v>3248</v>
      </c>
      <c r="C3252" s="85">
        <v>18741</v>
      </c>
      <c r="D3252" s="85">
        <v>3248</v>
      </c>
      <c r="E3252" s="86" t="s">
        <v>29441</v>
      </c>
      <c r="F3252" s="85" t="s">
        <v>38</v>
      </c>
      <c r="G3252" s="86" t="s">
        <v>3015</v>
      </c>
      <c r="H3252" s="85" t="s">
        <v>1</v>
      </c>
      <c r="I3252" s="85">
        <v>-1</v>
      </c>
      <c r="J3252" s="88">
        <v>0.35493424084423209</v>
      </c>
      <c r="K3252" s="146">
        <v>16.053604262300865</v>
      </c>
      <c r="L3252" s="147">
        <v>1.805735193946023E-9</v>
      </c>
      <c r="M3252" s="147">
        <v>1.615427149223056E-2</v>
      </c>
      <c r="N3252" s="87">
        <v>2.3273243848749612</v>
      </c>
      <c r="O3252" s="88">
        <v>0.33725341182926588</v>
      </c>
      <c r="P3252" s="89">
        <v>144.91035887435405</v>
      </c>
    </row>
    <row r="3253" spans="1:16">
      <c r="A3253" s="75" t="s">
        <v>4280</v>
      </c>
      <c r="B3253" s="85">
        <v>3249</v>
      </c>
      <c r="C3253" s="85">
        <v>2321</v>
      </c>
      <c r="D3253" s="85">
        <v>3249</v>
      </c>
      <c r="E3253" s="86" t="s">
        <v>4281</v>
      </c>
      <c r="F3253" s="85" t="s">
        <v>38</v>
      </c>
      <c r="G3253" s="86" t="s">
        <v>4282</v>
      </c>
      <c r="H3253" s="85" t="s">
        <v>1</v>
      </c>
      <c r="I3253" s="85">
        <v>-1</v>
      </c>
      <c r="J3253" s="88">
        <v>0</v>
      </c>
      <c r="K3253" s="146">
        <v>0</v>
      </c>
      <c r="L3253" s="147">
        <v>0</v>
      </c>
      <c r="M3253" s="147">
        <v>0</v>
      </c>
      <c r="N3253" s="87">
        <v>0</v>
      </c>
      <c r="O3253" s="88">
        <v>0</v>
      </c>
      <c r="P3253" s="89" t="e">
        <v>#DIV/0!</v>
      </c>
    </row>
    <row r="3254" spans="1:16">
      <c r="A3254" s="75" t="s">
        <v>4283</v>
      </c>
      <c r="B3254" s="85">
        <v>3250</v>
      </c>
      <c r="C3254" s="85">
        <v>2322</v>
      </c>
      <c r="D3254" s="85">
        <v>3250</v>
      </c>
      <c r="E3254" s="86" t="s">
        <v>4281</v>
      </c>
      <c r="F3254" s="85" t="s">
        <v>11</v>
      </c>
      <c r="G3254" s="86" t="s">
        <v>4282</v>
      </c>
      <c r="H3254" s="85" t="s">
        <v>1</v>
      </c>
      <c r="I3254" s="85">
        <v>-1</v>
      </c>
      <c r="J3254" s="88">
        <v>0</v>
      </c>
      <c r="K3254" s="146">
        <v>0</v>
      </c>
      <c r="L3254" s="147">
        <v>0</v>
      </c>
      <c r="M3254" s="147">
        <v>0</v>
      </c>
      <c r="N3254" s="87">
        <v>0</v>
      </c>
      <c r="O3254" s="88">
        <v>0</v>
      </c>
      <c r="P3254" s="89" t="e">
        <v>#DIV/0!</v>
      </c>
    </row>
    <row r="3255" spans="1:16">
      <c r="A3255" s="75" t="s">
        <v>14366</v>
      </c>
      <c r="B3255" s="85">
        <v>3251</v>
      </c>
      <c r="C3255" s="85">
        <v>9418</v>
      </c>
      <c r="D3255" s="85">
        <v>3251</v>
      </c>
      <c r="E3255" s="86" t="s">
        <v>14367</v>
      </c>
      <c r="F3255" s="85" t="s">
        <v>38</v>
      </c>
      <c r="G3255" s="86" t="s">
        <v>4282</v>
      </c>
      <c r="H3255" s="85" t="s">
        <v>1</v>
      </c>
      <c r="I3255" s="85">
        <v>-1</v>
      </c>
      <c r="J3255" s="88">
        <v>0.30816206678297042</v>
      </c>
      <c r="K3255" s="146">
        <v>2.587773249931991</v>
      </c>
      <c r="L3255" s="147">
        <v>1.3813440471333499E-9</v>
      </c>
      <c r="M3255" s="147">
        <v>1.735399054545048E-2</v>
      </c>
      <c r="N3255" s="87">
        <v>2.33066275295965</v>
      </c>
      <c r="O3255" s="88">
        <v>0.29121623386064688</v>
      </c>
      <c r="P3255" s="89">
        <v>124.94996690998674</v>
      </c>
    </row>
    <row r="3256" spans="1:16">
      <c r="A3256" s="75" t="s">
        <v>14368</v>
      </c>
      <c r="B3256" s="85">
        <v>3252</v>
      </c>
      <c r="C3256" s="85">
        <v>9419</v>
      </c>
      <c r="D3256" s="85">
        <v>3252</v>
      </c>
      <c r="E3256" s="86" t="s">
        <v>14367</v>
      </c>
      <c r="F3256" s="85" t="s">
        <v>11</v>
      </c>
      <c r="G3256" s="86" t="s">
        <v>4282</v>
      </c>
      <c r="H3256" s="85" t="s">
        <v>1</v>
      </c>
      <c r="I3256" s="85">
        <v>-1</v>
      </c>
      <c r="J3256" s="88">
        <v>0.28040649760477082</v>
      </c>
      <c r="K3256" s="146">
        <v>2.551172469965306</v>
      </c>
      <c r="L3256" s="147">
        <v>1.2305526207529909E-9</v>
      </c>
      <c r="M3256" s="147">
        <v>1.372562459692247E-2</v>
      </c>
      <c r="N3256" s="87">
        <v>1.9271105821072141</v>
      </c>
      <c r="O3256" s="88">
        <v>0.26590057910657422</v>
      </c>
      <c r="P3256" s="89">
        <v>137.97889004159956</v>
      </c>
    </row>
    <row r="3257" spans="1:16">
      <c r="A3257" s="75" t="s">
        <v>29443</v>
      </c>
      <c r="B3257" s="85">
        <v>3253</v>
      </c>
      <c r="C3257" s="85">
        <v>18742</v>
      </c>
      <c r="D3257" s="85">
        <v>3253</v>
      </c>
      <c r="E3257" s="86" t="s">
        <v>29444</v>
      </c>
      <c r="F3257" s="85" t="s">
        <v>55</v>
      </c>
      <c r="G3257" s="86" t="s">
        <v>4282</v>
      </c>
      <c r="H3257" s="85" t="s">
        <v>1</v>
      </c>
      <c r="I3257" s="85">
        <v>-1</v>
      </c>
      <c r="J3257" s="88">
        <v>0.35483910632568821</v>
      </c>
      <c r="K3257" s="146">
        <v>3.3338143039565349</v>
      </c>
      <c r="L3257" s="147">
        <v>1.5508480877050001E-9</v>
      </c>
      <c r="M3257" s="147">
        <v>1.614733680299333E-2</v>
      </c>
      <c r="N3257" s="87">
        <v>2.3263127404765589</v>
      </c>
      <c r="O3257" s="88">
        <v>0.33716216447411779</v>
      </c>
      <c r="P3257" s="89">
        <v>144.93415206291144</v>
      </c>
    </row>
    <row r="3258" spans="1:16">
      <c r="A3258" s="75" t="s">
        <v>4287</v>
      </c>
      <c r="B3258" s="85">
        <v>3254</v>
      </c>
      <c r="C3258" s="85">
        <v>2325</v>
      </c>
      <c r="D3258" s="85">
        <v>3254</v>
      </c>
      <c r="E3258" s="86" t="s">
        <v>4288</v>
      </c>
      <c r="F3258" s="85" t="s">
        <v>55</v>
      </c>
      <c r="G3258" s="86" t="s">
        <v>4289</v>
      </c>
      <c r="H3258" s="85" t="s">
        <v>1</v>
      </c>
      <c r="I3258" s="85">
        <v>1</v>
      </c>
      <c r="J3258" s="88">
        <v>0</v>
      </c>
      <c r="K3258" s="146">
        <v>0</v>
      </c>
      <c r="L3258" s="147">
        <v>0</v>
      </c>
      <c r="M3258" s="147">
        <v>0</v>
      </c>
      <c r="N3258" s="87">
        <v>0</v>
      </c>
      <c r="O3258" s="88">
        <v>0</v>
      </c>
      <c r="P3258" s="89" t="e">
        <v>#DIV/0!</v>
      </c>
    </row>
    <row r="3259" spans="1:16">
      <c r="A3259" s="75" t="s">
        <v>14369</v>
      </c>
      <c r="B3259" s="85">
        <v>3255</v>
      </c>
      <c r="C3259" s="85">
        <v>9420</v>
      </c>
      <c r="D3259" s="85">
        <v>3255</v>
      </c>
      <c r="E3259" s="86" t="s">
        <v>14370</v>
      </c>
      <c r="F3259" s="85" t="s">
        <v>38</v>
      </c>
      <c r="G3259" s="86" t="s">
        <v>4289</v>
      </c>
      <c r="H3259" s="85" t="s">
        <v>1</v>
      </c>
      <c r="I3259" s="85">
        <v>1</v>
      </c>
      <c r="J3259" s="88">
        <v>0</v>
      </c>
      <c r="K3259" s="146">
        <v>0</v>
      </c>
      <c r="L3259" s="147">
        <v>0</v>
      </c>
      <c r="M3259" s="147">
        <v>0</v>
      </c>
      <c r="N3259" s="87">
        <v>0</v>
      </c>
      <c r="O3259" s="88">
        <v>0</v>
      </c>
      <c r="P3259" s="89" t="e">
        <v>#DIV/0!</v>
      </c>
    </row>
    <row r="3260" spans="1:16">
      <c r="A3260" s="75" t="s">
        <v>14371</v>
      </c>
      <c r="B3260" s="85">
        <v>3256</v>
      </c>
      <c r="C3260" s="85">
        <v>9421</v>
      </c>
      <c r="D3260" s="85">
        <v>3256</v>
      </c>
      <c r="E3260" s="86" t="s">
        <v>14370</v>
      </c>
      <c r="F3260" s="85" t="s">
        <v>11</v>
      </c>
      <c r="G3260" s="86" t="s">
        <v>4289</v>
      </c>
      <c r="H3260" s="85" t="s">
        <v>1</v>
      </c>
      <c r="I3260" s="85">
        <v>1</v>
      </c>
      <c r="J3260" s="88">
        <v>0</v>
      </c>
      <c r="K3260" s="146">
        <v>0</v>
      </c>
      <c r="L3260" s="147">
        <v>0</v>
      </c>
      <c r="M3260" s="147">
        <v>0</v>
      </c>
      <c r="N3260" s="87">
        <v>0</v>
      </c>
      <c r="O3260" s="88">
        <v>0</v>
      </c>
      <c r="P3260" s="89" t="e">
        <v>#DIV/0!</v>
      </c>
    </row>
    <row r="3261" spans="1:16">
      <c r="A3261" s="75" t="s">
        <v>4290</v>
      </c>
      <c r="B3261" s="85">
        <v>3257</v>
      </c>
      <c r="C3261" s="85">
        <v>2326</v>
      </c>
      <c r="D3261" s="85">
        <v>3257</v>
      </c>
      <c r="E3261" s="86" t="s">
        <v>4291</v>
      </c>
      <c r="F3261" s="85" t="s">
        <v>38</v>
      </c>
      <c r="G3261" s="86" t="s">
        <v>4292</v>
      </c>
      <c r="H3261" s="85" t="s">
        <v>1</v>
      </c>
      <c r="I3261" s="85">
        <v>-1</v>
      </c>
      <c r="J3261" s="88">
        <v>0</v>
      </c>
      <c r="K3261" s="146">
        <v>0</v>
      </c>
      <c r="L3261" s="147">
        <v>0</v>
      </c>
      <c r="M3261" s="147">
        <v>0</v>
      </c>
      <c r="N3261" s="87">
        <v>0</v>
      </c>
      <c r="O3261" s="88">
        <v>0</v>
      </c>
      <c r="P3261" s="89" t="e">
        <v>#DIV/0!</v>
      </c>
    </row>
    <row r="3262" spans="1:16">
      <c r="A3262" s="75" t="s">
        <v>4293</v>
      </c>
      <c r="B3262" s="85">
        <v>3258</v>
      </c>
      <c r="C3262" s="85">
        <v>2327</v>
      </c>
      <c r="D3262" s="85">
        <v>3258</v>
      </c>
      <c r="E3262" s="86" t="s">
        <v>4291</v>
      </c>
      <c r="F3262" s="85" t="s">
        <v>11</v>
      </c>
      <c r="G3262" s="86" t="s">
        <v>4292</v>
      </c>
      <c r="H3262" s="85" t="s">
        <v>1</v>
      </c>
      <c r="I3262" s="85">
        <v>-1</v>
      </c>
      <c r="J3262" s="88">
        <v>0</v>
      </c>
      <c r="K3262" s="146">
        <v>0</v>
      </c>
      <c r="L3262" s="147">
        <v>0</v>
      </c>
      <c r="M3262" s="147">
        <v>0</v>
      </c>
      <c r="N3262" s="87">
        <v>0</v>
      </c>
      <c r="O3262" s="88">
        <v>0</v>
      </c>
      <c r="P3262" s="89" t="e">
        <v>#DIV/0!</v>
      </c>
    </row>
    <row r="3263" spans="1:16">
      <c r="A3263" s="75" t="s">
        <v>14372</v>
      </c>
      <c r="B3263" s="85">
        <v>3259</v>
      </c>
      <c r="C3263" s="85">
        <v>9422</v>
      </c>
      <c r="D3263" s="85">
        <v>3259</v>
      </c>
      <c r="E3263" s="86" t="s">
        <v>14373</v>
      </c>
      <c r="F3263" s="85" t="s">
        <v>38</v>
      </c>
      <c r="G3263" s="86" t="s">
        <v>4292</v>
      </c>
      <c r="H3263" s="85" t="s">
        <v>1</v>
      </c>
      <c r="I3263" s="85">
        <v>-1</v>
      </c>
      <c r="J3263" s="88">
        <v>0.37661441075335439</v>
      </c>
      <c r="K3263" s="146">
        <v>88.53619540447977</v>
      </c>
      <c r="L3263" s="147">
        <v>2.3007268545887431E-9</v>
      </c>
      <c r="M3263" s="147">
        <v>2.0315626618789471E-2</v>
      </c>
      <c r="N3263" s="87">
        <v>2.7662003135821478</v>
      </c>
      <c r="O3263" s="88">
        <v>0.3563275494130419</v>
      </c>
      <c r="P3263" s="89">
        <v>128.81480334719802</v>
      </c>
    </row>
    <row r="3264" spans="1:16">
      <c r="A3264" s="75" t="s">
        <v>14374</v>
      </c>
      <c r="B3264" s="85">
        <v>3260</v>
      </c>
      <c r="C3264" s="85">
        <v>9423</v>
      </c>
      <c r="D3264" s="85">
        <v>3260</v>
      </c>
      <c r="E3264" s="86" t="s">
        <v>14373</v>
      </c>
      <c r="F3264" s="85" t="s">
        <v>238</v>
      </c>
      <c r="G3264" s="86" t="s">
        <v>4292</v>
      </c>
      <c r="H3264" s="85" t="s">
        <v>1</v>
      </c>
      <c r="I3264" s="85">
        <v>-1</v>
      </c>
      <c r="J3264" s="88">
        <v>0.38949970254711053</v>
      </c>
      <c r="K3264" s="146">
        <v>92.15763886201583</v>
      </c>
      <c r="L3264" s="147">
        <v>2.3765297321792149E-9</v>
      </c>
      <c r="M3264" s="147">
        <v>2.0665860739799619E-2</v>
      </c>
      <c r="N3264" s="87">
        <v>2.8421288435376688</v>
      </c>
      <c r="O3264" s="88">
        <v>0.36873518633257091</v>
      </c>
      <c r="P3264" s="89">
        <v>129.73908173480163</v>
      </c>
    </row>
    <row r="3265" spans="1:16">
      <c r="A3265" s="75" t="s">
        <v>14375</v>
      </c>
      <c r="B3265" s="85">
        <v>3261</v>
      </c>
      <c r="C3265" s="85">
        <v>9424</v>
      </c>
      <c r="D3265" s="85">
        <v>3261</v>
      </c>
      <c r="E3265" s="86" t="s">
        <v>14373</v>
      </c>
      <c r="F3265" s="85" t="s">
        <v>11</v>
      </c>
      <c r="G3265" s="86" t="s">
        <v>4292</v>
      </c>
      <c r="H3265" s="85" t="s">
        <v>1</v>
      </c>
      <c r="I3265" s="85">
        <v>-1</v>
      </c>
      <c r="J3265" s="88">
        <v>0.35088616776038989</v>
      </c>
      <c r="K3265" s="146">
        <v>88.50499209949281</v>
      </c>
      <c r="L3265" s="147">
        <v>2.1693697304395611E-9</v>
      </c>
      <c r="M3265" s="147">
        <v>1.693125624445628E-2</v>
      </c>
      <c r="N3265" s="87">
        <v>2.3890488385903459</v>
      </c>
      <c r="O3265" s="88">
        <v>0.33287748594919642</v>
      </c>
      <c r="P3265" s="89">
        <v>139.3347346325537</v>
      </c>
    </row>
    <row r="3266" spans="1:16">
      <c r="A3266" s="75" t="s">
        <v>29445</v>
      </c>
      <c r="B3266" s="85">
        <v>3262</v>
      </c>
      <c r="C3266" s="85">
        <v>18743</v>
      </c>
      <c r="D3266" s="85">
        <v>3262</v>
      </c>
      <c r="E3266" s="86" t="s">
        <v>29446</v>
      </c>
      <c r="F3266" s="85" t="s">
        <v>32</v>
      </c>
      <c r="G3266" s="86" t="s">
        <v>4292</v>
      </c>
      <c r="H3266" s="85" t="s">
        <v>1</v>
      </c>
      <c r="I3266" s="85">
        <v>-1</v>
      </c>
      <c r="J3266" s="88">
        <v>0.2791533155942289</v>
      </c>
      <c r="K3266" s="146">
        <v>92.019484202029631</v>
      </c>
      <c r="L3266" s="147">
        <v>1.8493886597997499E-9</v>
      </c>
      <c r="M3266" s="147">
        <v>1.012636121156657E-2</v>
      </c>
      <c r="N3266" s="87">
        <v>1.5199196976149441</v>
      </c>
      <c r="O3266" s="88">
        <v>0.26993035204786919</v>
      </c>
      <c r="P3266" s="89">
        <v>177.59514036922053</v>
      </c>
    </row>
    <row r="3267" spans="1:16">
      <c r="A3267" s="75" t="s">
        <v>29447</v>
      </c>
      <c r="B3267" s="85">
        <v>3263</v>
      </c>
      <c r="C3267" s="85">
        <v>18744</v>
      </c>
      <c r="D3267" s="85">
        <v>3263</v>
      </c>
      <c r="E3267" s="86" t="s">
        <v>29446</v>
      </c>
      <c r="F3267" s="85" t="s">
        <v>38</v>
      </c>
      <c r="G3267" s="86" t="s">
        <v>4292</v>
      </c>
      <c r="H3267" s="85" t="s">
        <v>1</v>
      </c>
      <c r="I3267" s="85">
        <v>-1</v>
      </c>
      <c r="J3267" s="88">
        <v>0.35493424084423209</v>
      </c>
      <c r="K3267" s="146">
        <v>92.117875533960685</v>
      </c>
      <c r="L3267" s="147">
        <v>2.2079197495033131E-9</v>
      </c>
      <c r="M3267" s="147">
        <v>1.615427149223056E-2</v>
      </c>
      <c r="N3267" s="87">
        <v>2.3273243848749612</v>
      </c>
      <c r="O3267" s="88">
        <v>0.33725341182926588</v>
      </c>
      <c r="P3267" s="89">
        <v>144.91035887435405</v>
      </c>
    </row>
    <row r="3268" spans="1:16">
      <c r="A3268" s="75" t="s">
        <v>4297</v>
      </c>
      <c r="B3268" s="85">
        <v>3264</v>
      </c>
      <c r="C3268" s="85">
        <v>2330</v>
      </c>
      <c r="D3268" s="85">
        <v>3264</v>
      </c>
      <c r="E3268" s="86" t="s">
        <v>4298</v>
      </c>
      <c r="F3268" s="85" t="s">
        <v>55</v>
      </c>
      <c r="G3268" s="86" t="s">
        <v>4299</v>
      </c>
      <c r="H3268" s="85" t="s">
        <v>1</v>
      </c>
      <c r="I3268" s="85">
        <v>1</v>
      </c>
      <c r="J3268" s="88">
        <v>0</v>
      </c>
      <c r="K3268" s="146">
        <v>0</v>
      </c>
      <c r="L3268" s="147">
        <v>0</v>
      </c>
      <c r="M3268" s="147">
        <v>0</v>
      </c>
      <c r="N3268" s="87">
        <v>0</v>
      </c>
      <c r="O3268" s="88">
        <v>0</v>
      </c>
      <c r="P3268" s="89" t="e">
        <v>#DIV/0!</v>
      </c>
    </row>
    <row r="3269" spans="1:16">
      <c r="A3269" s="75" t="s">
        <v>14376</v>
      </c>
      <c r="B3269" s="85">
        <v>3265</v>
      </c>
      <c r="C3269" s="85">
        <v>9425</v>
      </c>
      <c r="D3269" s="85">
        <v>3265</v>
      </c>
      <c r="E3269" s="86" t="s">
        <v>14377</v>
      </c>
      <c r="F3269" s="85" t="s">
        <v>38</v>
      </c>
      <c r="G3269" s="86" t="s">
        <v>4299</v>
      </c>
      <c r="H3269" s="85" t="s">
        <v>1</v>
      </c>
      <c r="I3269" s="85">
        <v>1</v>
      </c>
      <c r="J3269" s="88">
        <v>0</v>
      </c>
      <c r="K3269" s="146">
        <v>0</v>
      </c>
      <c r="L3269" s="147">
        <v>0</v>
      </c>
      <c r="M3269" s="147">
        <v>0</v>
      </c>
      <c r="N3269" s="87">
        <v>0</v>
      </c>
      <c r="O3269" s="88">
        <v>0</v>
      </c>
      <c r="P3269" s="89" t="e">
        <v>#DIV/0!</v>
      </c>
    </row>
    <row r="3270" spans="1:16">
      <c r="A3270" s="75" t="s">
        <v>14378</v>
      </c>
      <c r="B3270" s="85">
        <v>3266</v>
      </c>
      <c r="C3270" s="85">
        <v>9426</v>
      </c>
      <c r="D3270" s="85">
        <v>3266</v>
      </c>
      <c r="E3270" s="86" t="s">
        <v>14377</v>
      </c>
      <c r="F3270" s="85" t="s">
        <v>11</v>
      </c>
      <c r="G3270" s="86" t="s">
        <v>4299</v>
      </c>
      <c r="H3270" s="85" t="s">
        <v>1</v>
      </c>
      <c r="I3270" s="85">
        <v>1</v>
      </c>
      <c r="J3270" s="88">
        <v>0</v>
      </c>
      <c r="K3270" s="146">
        <v>0</v>
      </c>
      <c r="L3270" s="147">
        <v>0</v>
      </c>
      <c r="M3270" s="147">
        <v>0</v>
      </c>
      <c r="N3270" s="87">
        <v>0</v>
      </c>
      <c r="O3270" s="88">
        <v>0</v>
      </c>
      <c r="P3270" s="89" t="e">
        <v>#DIV/0!</v>
      </c>
    </row>
    <row r="3271" spans="1:16">
      <c r="A3271" s="75" t="s">
        <v>4300</v>
      </c>
      <c r="B3271" s="85">
        <v>3267</v>
      </c>
      <c r="C3271" s="85">
        <v>2331</v>
      </c>
      <c r="D3271" s="85">
        <v>3267</v>
      </c>
      <c r="E3271" s="86" t="s">
        <v>4301</v>
      </c>
      <c r="F3271" s="85" t="s">
        <v>38</v>
      </c>
      <c r="G3271" s="86" t="s">
        <v>4302</v>
      </c>
      <c r="H3271" s="85" t="s">
        <v>260</v>
      </c>
      <c r="I3271" s="85">
        <v>1</v>
      </c>
      <c r="J3271" s="88">
        <v>170.82516817678419</v>
      </c>
      <c r="K3271" s="146">
        <v>396.88320045762924</v>
      </c>
      <c r="L3271" s="147">
        <v>8.920177021673457E-7</v>
      </c>
      <c r="M3271" s="147">
        <v>13.08700564095909</v>
      </c>
      <c r="N3271" s="87">
        <v>2071.552660695635</v>
      </c>
      <c r="O3271" s="88">
        <v>144.33356120580501</v>
      </c>
      <c r="P3271" s="89">
        <v>69.674097088768804</v>
      </c>
    </row>
    <row r="3272" spans="1:16">
      <c r="A3272" s="75" t="s">
        <v>4303</v>
      </c>
      <c r="B3272" s="85">
        <v>3268</v>
      </c>
      <c r="C3272" s="85">
        <v>2332</v>
      </c>
      <c r="D3272" s="85">
        <v>3268</v>
      </c>
      <c r="E3272" s="86" t="s">
        <v>4301</v>
      </c>
      <c r="F3272" s="85" t="s">
        <v>11</v>
      </c>
      <c r="G3272" s="86" t="s">
        <v>4302</v>
      </c>
      <c r="H3272" s="85" t="s">
        <v>260</v>
      </c>
      <c r="I3272" s="85">
        <v>1</v>
      </c>
      <c r="J3272" s="88">
        <v>165.7180036471689</v>
      </c>
      <c r="K3272" s="146">
        <v>387.48300465805397</v>
      </c>
      <c r="L3272" s="147">
        <v>8.6993482104612002E-7</v>
      </c>
      <c r="M3272" s="147">
        <v>13.00675714260302</v>
      </c>
      <c r="N3272" s="87">
        <v>2065.622989052179</v>
      </c>
      <c r="O3272" s="88">
        <v>141.8048103552602</v>
      </c>
      <c r="P3272" s="89">
        <v>68.649899379909598</v>
      </c>
    </row>
    <row r="3273" spans="1:16">
      <c r="A3273" s="75" t="s">
        <v>14379</v>
      </c>
      <c r="B3273" s="85">
        <v>3269</v>
      </c>
      <c r="C3273" s="85">
        <v>9427</v>
      </c>
      <c r="D3273" s="85">
        <v>3269</v>
      </c>
      <c r="E3273" s="86" t="s">
        <v>14380</v>
      </c>
      <c r="F3273" s="85" t="s">
        <v>55</v>
      </c>
      <c r="G3273" s="86" t="s">
        <v>4302</v>
      </c>
      <c r="H3273" s="85" t="s">
        <v>260</v>
      </c>
      <c r="I3273" s="85">
        <v>1</v>
      </c>
      <c r="J3273" s="88">
        <v>169.13677864472999</v>
      </c>
      <c r="K3273" s="146">
        <v>393.77556762237788</v>
      </c>
      <c r="L3273" s="147">
        <v>8.8471727056650765E-7</v>
      </c>
      <c r="M3273" s="147">
        <v>13.06047610117202</v>
      </c>
      <c r="N3273" s="87">
        <v>2069.5923566025772</v>
      </c>
      <c r="O3273" s="88">
        <v>143.4975755154137</v>
      </c>
      <c r="P3273" s="89">
        <v>69.336154560880743</v>
      </c>
    </row>
    <row r="3274" spans="1:16">
      <c r="A3274" s="75" t="s">
        <v>4304</v>
      </c>
      <c r="B3274" s="85">
        <v>3270</v>
      </c>
      <c r="C3274" s="85">
        <v>2333</v>
      </c>
      <c r="D3274" s="85">
        <v>3270</v>
      </c>
      <c r="E3274" s="86" t="s">
        <v>4305</v>
      </c>
      <c r="F3274" s="85" t="s">
        <v>55</v>
      </c>
      <c r="G3274" s="86" t="s">
        <v>4306</v>
      </c>
      <c r="H3274" s="85" t="s">
        <v>1</v>
      </c>
      <c r="I3274" s="85">
        <v>1</v>
      </c>
      <c r="J3274" s="88">
        <v>113.8620470167337</v>
      </c>
      <c r="K3274" s="146">
        <v>586.02463329924842</v>
      </c>
      <c r="L3274" s="147">
        <v>1.064207060811499E-6</v>
      </c>
      <c r="M3274" s="147">
        <v>9.5075316132716612</v>
      </c>
      <c r="N3274" s="87">
        <v>1607.853662074773</v>
      </c>
      <c r="O3274" s="88">
        <v>100.7833669277819</v>
      </c>
      <c r="P3274" s="89">
        <v>62.68192765610965</v>
      </c>
    </row>
    <row r="3275" spans="1:16">
      <c r="A3275" s="75" t="s">
        <v>14381</v>
      </c>
      <c r="B3275" s="85">
        <v>3271</v>
      </c>
      <c r="C3275" s="85">
        <v>9428</v>
      </c>
      <c r="D3275" s="85">
        <v>3271</v>
      </c>
      <c r="E3275" s="86" t="s">
        <v>14382</v>
      </c>
      <c r="F3275" s="85" t="s">
        <v>55</v>
      </c>
      <c r="G3275" s="86" t="s">
        <v>4306</v>
      </c>
      <c r="H3275" s="85" t="s">
        <v>1</v>
      </c>
      <c r="I3275" s="85">
        <v>1</v>
      </c>
      <c r="J3275" s="88">
        <v>113.8660601326865</v>
      </c>
      <c r="K3275" s="146">
        <v>586.029504557564</v>
      </c>
      <c r="L3275" s="147">
        <v>1.064227458266932E-6</v>
      </c>
      <c r="M3275" s="147">
        <v>9.5080600095032235</v>
      </c>
      <c r="N3275" s="87">
        <v>1607.912974034738</v>
      </c>
      <c r="O3275" s="88">
        <v>100.7870065045032</v>
      </c>
      <c r="P3275" s="89">
        <v>62.681879014632386</v>
      </c>
    </row>
    <row r="3276" spans="1:16">
      <c r="A3276" s="75" t="s">
        <v>4307</v>
      </c>
      <c r="B3276" s="85">
        <v>3272</v>
      </c>
      <c r="C3276" s="85">
        <v>2334</v>
      </c>
      <c r="D3276" s="85">
        <v>3272</v>
      </c>
      <c r="E3276" s="86" t="s">
        <v>4308</v>
      </c>
      <c r="F3276" s="85" t="s">
        <v>55</v>
      </c>
      <c r="G3276" s="86" t="s">
        <v>4309</v>
      </c>
      <c r="H3276" s="85" t="s">
        <v>1</v>
      </c>
      <c r="I3276" s="85">
        <v>1</v>
      </c>
      <c r="J3276" s="88">
        <v>9.4246888258499268</v>
      </c>
      <c r="K3276" s="146">
        <v>30.601499331303895</v>
      </c>
      <c r="L3276" s="147">
        <v>6.7947199190239735E-8</v>
      </c>
      <c r="M3276" s="147">
        <v>0.76988105644187421</v>
      </c>
      <c r="N3276" s="87">
        <v>130.17019800822331</v>
      </c>
      <c r="O3276" s="88">
        <v>8.3266030032717211</v>
      </c>
      <c r="P3276" s="89">
        <v>63.967045688489307</v>
      </c>
    </row>
    <row r="3277" spans="1:16">
      <c r="A3277" s="75" t="s">
        <v>14383</v>
      </c>
      <c r="B3277" s="85">
        <v>3273</v>
      </c>
      <c r="C3277" s="85">
        <v>9429</v>
      </c>
      <c r="D3277" s="85">
        <v>3273</v>
      </c>
      <c r="E3277" s="86" t="s">
        <v>14384</v>
      </c>
      <c r="F3277" s="85" t="s">
        <v>55</v>
      </c>
      <c r="G3277" s="86" t="s">
        <v>4309</v>
      </c>
      <c r="H3277" s="85" t="s">
        <v>1</v>
      </c>
      <c r="I3277" s="85">
        <v>1</v>
      </c>
      <c r="J3277" s="88">
        <v>9.4287019418026929</v>
      </c>
      <c r="K3277" s="146">
        <v>30.606370589618908</v>
      </c>
      <c r="L3277" s="147">
        <v>6.7967596645670459E-8</v>
      </c>
      <c r="M3277" s="147">
        <v>0.77040945267343752</v>
      </c>
      <c r="N3277" s="87">
        <v>130.22950996818861</v>
      </c>
      <c r="O3277" s="88">
        <v>8.330242579992964</v>
      </c>
      <c r="P3277" s="89">
        <v>63.965859827222012</v>
      </c>
    </row>
    <row r="3278" spans="1:16">
      <c r="A3278" s="75" t="s">
        <v>4310</v>
      </c>
      <c r="B3278" s="85">
        <v>3274</v>
      </c>
      <c r="C3278" s="85">
        <v>2335</v>
      </c>
      <c r="D3278" s="85">
        <v>3274</v>
      </c>
      <c r="E3278" s="86" t="s">
        <v>4311</v>
      </c>
      <c r="F3278" s="85" t="s">
        <v>55</v>
      </c>
      <c r="G3278" s="86" t="s">
        <v>4312</v>
      </c>
      <c r="H3278" s="85" t="s">
        <v>1</v>
      </c>
      <c r="I3278" s="85">
        <v>1</v>
      </c>
      <c r="J3278" s="88">
        <v>13.146985296794931</v>
      </c>
      <c r="K3278" s="146">
        <v>95.264548734816842</v>
      </c>
      <c r="L3278" s="147">
        <v>1.958899582278778E-7</v>
      </c>
      <c r="M3278" s="147">
        <v>1.2211525699677319</v>
      </c>
      <c r="N3278" s="87">
        <v>187.50830404239909</v>
      </c>
      <c r="O3278" s="88">
        <v>11.56254955414679</v>
      </c>
      <c r="P3278" s="89">
        <v>61.6641999574178</v>
      </c>
    </row>
    <row r="3279" spans="1:16">
      <c r="A3279" s="75" t="s">
        <v>14385</v>
      </c>
      <c r="B3279" s="85">
        <v>3275</v>
      </c>
      <c r="C3279" s="85">
        <v>9430</v>
      </c>
      <c r="D3279" s="85">
        <v>3275</v>
      </c>
      <c r="E3279" s="86" t="s">
        <v>14386</v>
      </c>
      <c r="F3279" s="85" t="s">
        <v>55</v>
      </c>
      <c r="G3279" s="86" t="s">
        <v>4312</v>
      </c>
      <c r="H3279" s="85" t="s">
        <v>1</v>
      </c>
      <c r="I3279" s="85">
        <v>1</v>
      </c>
      <c r="J3279" s="88">
        <v>13.150998412747709</v>
      </c>
      <c r="K3279" s="146">
        <v>95.269419993131919</v>
      </c>
      <c r="L3279" s="147">
        <v>1.9591035568330879E-7</v>
      </c>
      <c r="M3279" s="147">
        <v>1.2216809661992969</v>
      </c>
      <c r="N3279" s="87">
        <v>187.56761600236439</v>
      </c>
      <c r="O3279" s="88">
        <v>11.56618913086804</v>
      </c>
      <c r="P3279" s="89">
        <v>61.664104803263271</v>
      </c>
    </row>
    <row r="3280" spans="1:16">
      <c r="A3280" s="75" t="s">
        <v>4313</v>
      </c>
      <c r="B3280" s="85">
        <v>3276</v>
      </c>
      <c r="C3280" s="85">
        <v>2336</v>
      </c>
      <c r="D3280" s="85">
        <v>3276</v>
      </c>
      <c r="E3280" s="86" t="s">
        <v>4314</v>
      </c>
      <c r="F3280" s="85" t="s">
        <v>55</v>
      </c>
      <c r="G3280" s="86" t="s">
        <v>4315</v>
      </c>
      <c r="H3280" s="85" t="s">
        <v>260</v>
      </c>
      <c r="I3280" s="85">
        <v>1</v>
      </c>
      <c r="J3280" s="88">
        <v>6.1793867195138494</v>
      </c>
      <c r="K3280" s="146">
        <v>26.762665414365227</v>
      </c>
      <c r="L3280" s="147">
        <v>5.9783956619740444E-8</v>
      </c>
      <c r="M3280" s="147">
        <v>0.97293444713441013</v>
      </c>
      <c r="N3280" s="87">
        <v>116.7606362569262</v>
      </c>
      <c r="O3280" s="88">
        <v>5.2620365701356571</v>
      </c>
      <c r="P3280" s="89">
        <v>45.066871326024611</v>
      </c>
    </row>
    <row r="3281" spans="1:16">
      <c r="A3281" s="75" t="s">
        <v>14387</v>
      </c>
      <c r="B3281" s="85">
        <v>3277</v>
      </c>
      <c r="C3281" s="85">
        <v>9431</v>
      </c>
      <c r="D3281" s="85">
        <v>3277</v>
      </c>
      <c r="E3281" s="86" t="s">
        <v>14388</v>
      </c>
      <c r="F3281" s="85" t="s">
        <v>55</v>
      </c>
      <c r="G3281" s="86" t="s">
        <v>4315</v>
      </c>
      <c r="H3281" s="85" t="s">
        <v>260</v>
      </c>
      <c r="I3281" s="85">
        <v>1</v>
      </c>
      <c r="J3281" s="88">
        <v>6.3837830647353302</v>
      </c>
      <c r="K3281" s="146">
        <v>27.022886593360127</v>
      </c>
      <c r="L3281" s="147">
        <v>6.0839242714819704E-8</v>
      </c>
      <c r="M3281" s="147">
        <v>1.000819494835353</v>
      </c>
      <c r="N3281" s="87">
        <v>119.81806728847469</v>
      </c>
      <c r="O3281" s="88">
        <v>5.4473179836588628</v>
      </c>
      <c r="P3281" s="89">
        <v>45.463243623717176</v>
      </c>
    </row>
    <row r="3282" spans="1:16">
      <c r="A3282" s="75" t="s">
        <v>4323</v>
      </c>
      <c r="B3282" s="85">
        <v>3278</v>
      </c>
      <c r="C3282" s="85">
        <v>2340</v>
      </c>
      <c r="D3282" s="85">
        <v>3278</v>
      </c>
      <c r="E3282" s="86" t="s">
        <v>4324</v>
      </c>
      <c r="F3282" s="85" t="s">
        <v>55</v>
      </c>
      <c r="G3282" s="86" t="s">
        <v>4325</v>
      </c>
      <c r="H3282" s="85" t="s">
        <v>1</v>
      </c>
      <c r="I3282" s="85">
        <v>1</v>
      </c>
      <c r="J3282" s="88">
        <v>9.1609018698931326</v>
      </c>
      <c r="K3282" s="146">
        <v>35.510174871187758</v>
      </c>
      <c r="L3282" s="147">
        <v>7.1589694537445194E-8</v>
      </c>
      <c r="M3282" s="147">
        <v>15.58810579983323</v>
      </c>
      <c r="N3282" s="87">
        <v>106.3911355119555</v>
      </c>
      <c r="O3282" s="88">
        <v>7.9059131238169513</v>
      </c>
      <c r="P3282" s="89">
        <v>74.309885741641878</v>
      </c>
    </row>
    <row r="3283" spans="1:16">
      <c r="A3283" s="75" t="s">
        <v>14389</v>
      </c>
      <c r="B3283" s="85">
        <v>3279</v>
      </c>
      <c r="C3283" s="85">
        <v>9432</v>
      </c>
      <c r="D3283" s="85">
        <v>3279</v>
      </c>
      <c r="E3283" s="86" t="s">
        <v>14390</v>
      </c>
      <c r="F3283" s="85" t="s">
        <v>55</v>
      </c>
      <c r="G3283" s="86" t="s">
        <v>4325</v>
      </c>
      <c r="H3283" s="85" t="s">
        <v>1</v>
      </c>
      <c r="I3283" s="85">
        <v>1</v>
      </c>
      <c r="J3283" s="88">
        <v>9.1609018698931326</v>
      </c>
      <c r="K3283" s="146">
        <v>35.510174871187758</v>
      </c>
      <c r="L3283" s="147">
        <v>7.1589694537445194E-8</v>
      </c>
      <c r="M3283" s="147">
        <v>15.58810579983323</v>
      </c>
      <c r="N3283" s="87">
        <v>106.3911355119555</v>
      </c>
      <c r="O3283" s="88">
        <v>7.9059131238169513</v>
      </c>
      <c r="P3283" s="89">
        <v>74.309885741641878</v>
      </c>
    </row>
    <row r="3284" spans="1:16">
      <c r="A3284" s="75" t="s">
        <v>4316</v>
      </c>
      <c r="B3284" s="85">
        <v>3280</v>
      </c>
      <c r="C3284" s="85">
        <v>2337</v>
      </c>
      <c r="D3284" s="85">
        <v>3280</v>
      </c>
      <c r="E3284" s="86" t="s">
        <v>4317</v>
      </c>
      <c r="F3284" s="85" t="s">
        <v>55</v>
      </c>
      <c r="G3284" s="86" t="s">
        <v>4318</v>
      </c>
      <c r="H3284" s="85" t="s">
        <v>1</v>
      </c>
      <c r="I3284" s="85">
        <v>1</v>
      </c>
      <c r="J3284" s="88">
        <v>9.2811923803050167</v>
      </c>
      <c r="K3284" s="146">
        <v>35.514848656708658</v>
      </c>
      <c r="L3284" s="147">
        <v>7.8525786471955365E-8</v>
      </c>
      <c r="M3284" s="147">
        <v>22.66663322654523</v>
      </c>
      <c r="N3284" s="87">
        <v>115.0798379413777</v>
      </c>
      <c r="O3284" s="88">
        <v>8.0336823187320565</v>
      </c>
      <c r="P3284" s="89">
        <v>69.8096422661323</v>
      </c>
    </row>
    <row r="3285" spans="1:16">
      <c r="A3285" s="75" t="s">
        <v>14391</v>
      </c>
      <c r="B3285" s="85">
        <v>3281</v>
      </c>
      <c r="C3285" s="85">
        <v>9433</v>
      </c>
      <c r="D3285" s="85">
        <v>3281</v>
      </c>
      <c r="E3285" s="86" t="s">
        <v>14392</v>
      </c>
      <c r="F3285" s="85" t="s">
        <v>55</v>
      </c>
      <c r="G3285" s="86" t="s">
        <v>4318</v>
      </c>
      <c r="H3285" s="85" t="s">
        <v>1</v>
      </c>
      <c r="I3285" s="85">
        <v>1</v>
      </c>
      <c r="J3285" s="88">
        <v>9.2811923803050167</v>
      </c>
      <c r="K3285" s="146">
        <v>35.514848656708658</v>
      </c>
      <c r="L3285" s="147">
        <v>7.8525786471955365E-8</v>
      </c>
      <c r="M3285" s="147">
        <v>22.66663322654523</v>
      </c>
      <c r="N3285" s="87">
        <v>115.0798379413777</v>
      </c>
      <c r="O3285" s="88">
        <v>8.0336823187320565</v>
      </c>
      <c r="P3285" s="89">
        <v>69.8096422661323</v>
      </c>
    </row>
    <row r="3286" spans="1:16">
      <c r="A3286" s="75" t="s">
        <v>4319</v>
      </c>
      <c r="B3286" s="85">
        <v>3282</v>
      </c>
      <c r="C3286" s="85">
        <v>2338</v>
      </c>
      <c r="D3286" s="85">
        <v>3282</v>
      </c>
      <c r="E3286" s="86" t="s">
        <v>4320</v>
      </c>
      <c r="F3286" s="85" t="s">
        <v>38</v>
      </c>
      <c r="G3286" s="86" t="s">
        <v>4321</v>
      </c>
      <c r="H3286" s="85" t="s">
        <v>1</v>
      </c>
      <c r="I3286" s="85">
        <v>1</v>
      </c>
      <c r="J3286" s="88">
        <v>4.4870304765383144</v>
      </c>
      <c r="K3286" s="146">
        <v>20.917220785580824</v>
      </c>
      <c r="L3286" s="147">
        <v>3.8410514811659438E-8</v>
      </c>
      <c r="M3286" s="147">
        <v>0.37312657705657021</v>
      </c>
      <c r="N3286" s="87">
        <v>51.061052831909088</v>
      </c>
      <c r="O3286" s="88">
        <v>3.9149926485490179</v>
      </c>
      <c r="P3286" s="89">
        <v>76.672775656174082</v>
      </c>
    </row>
    <row r="3287" spans="1:16">
      <c r="A3287" s="75" t="s">
        <v>4322</v>
      </c>
      <c r="B3287" s="85">
        <v>3283</v>
      </c>
      <c r="C3287" s="85">
        <v>2339</v>
      </c>
      <c r="D3287" s="85">
        <v>3283</v>
      </c>
      <c r="E3287" s="86" t="s">
        <v>4320</v>
      </c>
      <c r="F3287" s="85" t="s">
        <v>11</v>
      </c>
      <c r="G3287" s="86" t="s">
        <v>4321</v>
      </c>
      <c r="H3287" s="85" t="s">
        <v>1</v>
      </c>
      <c r="I3287" s="85">
        <v>1</v>
      </c>
      <c r="J3287" s="88">
        <v>4.4311376763362231</v>
      </c>
      <c r="K3287" s="146">
        <v>20.824237777994082</v>
      </c>
      <c r="L3287" s="147">
        <v>3.8176881036260207E-8</v>
      </c>
      <c r="M3287" s="147">
        <v>0.37215660628077513</v>
      </c>
      <c r="N3287" s="87">
        <v>50.984082555894531</v>
      </c>
      <c r="O3287" s="88">
        <v>3.8679038615906851</v>
      </c>
      <c r="P3287" s="89">
        <v>75.864930144624068</v>
      </c>
    </row>
    <row r="3288" spans="1:16">
      <c r="A3288" s="75" t="s">
        <v>14393</v>
      </c>
      <c r="B3288" s="85">
        <v>3284</v>
      </c>
      <c r="C3288" s="85">
        <v>9434</v>
      </c>
      <c r="D3288" s="85">
        <v>3284</v>
      </c>
      <c r="E3288" s="86" t="s">
        <v>14394</v>
      </c>
      <c r="F3288" s="85" t="s">
        <v>55</v>
      </c>
      <c r="G3288" s="86" t="s">
        <v>4321</v>
      </c>
      <c r="H3288" s="85" t="s">
        <v>1</v>
      </c>
      <c r="I3288" s="85">
        <v>1</v>
      </c>
      <c r="J3288" s="88">
        <v>4.5282648919784947</v>
      </c>
      <c r="K3288" s="146">
        <v>20.969361153492031</v>
      </c>
      <c r="L3288" s="147">
        <v>3.8676357452640563E-8</v>
      </c>
      <c r="M3288" s="147">
        <v>0.38101891024277379</v>
      </c>
      <c r="N3288" s="87">
        <v>51.922756385924522</v>
      </c>
      <c r="O3288" s="88">
        <v>3.953647186044845</v>
      </c>
      <c r="P3288" s="89">
        <v>76.144786240905717</v>
      </c>
    </row>
    <row r="3289" spans="1:16">
      <c r="A3289" s="75" t="s">
        <v>4326</v>
      </c>
      <c r="B3289" s="85">
        <v>3285</v>
      </c>
      <c r="C3289" s="85">
        <v>2341</v>
      </c>
      <c r="D3289" s="85">
        <v>3285</v>
      </c>
      <c r="E3289" s="86" t="s">
        <v>4327</v>
      </c>
      <c r="F3289" s="85" t="s">
        <v>38</v>
      </c>
      <c r="G3289" s="86" t="s">
        <v>4328</v>
      </c>
      <c r="H3289" s="85" t="s">
        <v>260</v>
      </c>
      <c r="I3289" s="85">
        <v>1</v>
      </c>
      <c r="J3289" s="88">
        <v>10005.05654219703</v>
      </c>
      <c r="K3289" s="146">
        <v>14535.226657180496</v>
      </c>
      <c r="L3289" s="147">
        <v>4.7739015296888117E-5</v>
      </c>
      <c r="M3289" s="147">
        <v>604.31147663737897</v>
      </c>
      <c r="N3289" s="87">
        <v>120436.0023460574</v>
      </c>
      <c r="O3289" s="88">
        <v>8947.4591390356582</v>
      </c>
      <c r="P3289" s="89">
        <v>74.292229605282657</v>
      </c>
    </row>
    <row r="3290" spans="1:16">
      <c r="A3290" s="75" t="s">
        <v>4329</v>
      </c>
      <c r="B3290" s="85">
        <v>3286</v>
      </c>
      <c r="C3290" s="85">
        <v>2342</v>
      </c>
      <c r="D3290" s="85">
        <v>3286</v>
      </c>
      <c r="E3290" s="86" t="s">
        <v>4327</v>
      </c>
      <c r="F3290" s="85" t="s">
        <v>11</v>
      </c>
      <c r="G3290" s="86" t="s">
        <v>4328</v>
      </c>
      <c r="H3290" s="85" t="s">
        <v>260</v>
      </c>
      <c r="I3290" s="85">
        <v>1</v>
      </c>
      <c r="J3290" s="88">
        <v>6541.356653948661</v>
      </c>
      <c r="K3290" s="146">
        <v>9349.1943735784407</v>
      </c>
      <c r="L3290" s="147">
        <v>3.2847465552099312E-5</v>
      </c>
      <c r="M3290" s="147">
        <v>535.00358998704121</v>
      </c>
      <c r="N3290" s="87">
        <v>105755.09089452551</v>
      </c>
      <c r="O3290" s="88">
        <v>5960.4517149945668</v>
      </c>
      <c r="P3290" s="89">
        <v>56.360896336793886</v>
      </c>
    </row>
    <row r="3291" spans="1:16">
      <c r="A3291" s="75" t="s">
        <v>14395</v>
      </c>
      <c r="B3291" s="85">
        <v>3287</v>
      </c>
      <c r="C3291" s="85">
        <v>9435</v>
      </c>
      <c r="D3291" s="85">
        <v>3287</v>
      </c>
      <c r="E3291" s="86" t="s">
        <v>14396</v>
      </c>
      <c r="F3291" s="85" t="s">
        <v>55</v>
      </c>
      <c r="G3291" s="86" t="s">
        <v>4328</v>
      </c>
      <c r="H3291" s="85" t="s">
        <v>260</v>
      </c>
      <c r="I3291" s="85">
        <v>1</v>
      </c>
      <c r="J3291" s="88">
        <v>8859.9838507682143</v>
      </c>
      <c r="K3291" s="146">
        <v>12820.764048867135</v>
      </c>
      <c r="L3291" s="147">
        <v>4.2815982847205168E-5</v>
      </c>
      <c r="M3291" s="147">
        <v>581.39881940249347</v>
      </c>
      <c r="N3291" s="87">
        <v>115582.6053050871</v>
      </c>
      <c r="O3291" s="88">
        <v>7959.9773303578386</v>
      </c>
      <c r="P3291" s="89">
        <v>68.868298212754496</v>
      </c>
    </row>
    <row r="3292" spans="1:16">
      <c r="A3292" s="75" t="s">
        <v>4330</v>
      </c>
      <c r="B3292" s="85">
        <v>3288</v>
      </c>
      <c r="C3292" s="85">
        <v>2343</v>
      </c>
      <c r="D3292" s="85">
        <v>3288</v>
      </c>
      <c r="E3292" s="86" t="s">
        <v>4331</v>
      </c>
      <c r="F3292" s="85" t="s">
        <v>32</v>
      </c>
      <c r="G3292" s="86" t="s">
        <v>4332</v>
      </c>
      <c r="H3292" s="85" t="s">
        <v>260</v>
      </c>
      <c r="I3292" s="85">
        <v>1</v>
      </c>
      <c r="J3292" s="88">
        <v>223.19897079663971</v>
      </c>
      <c r="K3292" s="146">
        <v>800.55496417286247</v>
      </c>
      <c r="L3292" s="147">
        <v>1.741337872266901E-6</v>
      </c>
      <c r="M3292" s="147">
        <v>31.3524982334561</v>
      </c>
      <c r="N3292" s="87">
        <v>4500.4457686640853</v>
      </c>
      <c r="O3292" s="88">
        <v>193.2750365899648</v>
      </c>
      <c r="P3292" s="89">
        <v>42.945753937467543</v>
      </c>
    </row>
    <row r="3293" spans="1:16">
      <c r="A3293" s="75" t="s">
        <v>4333</v>
      </c>
      <c r="B3293" s="85">
        <v>3289</v>
      </c>
      <c r="C3293" s="85">
        <v>2344</v>
      </c>
      <c r="D3293" s="85">
        <v>3289</v>
      </c>
      <c r="E3293" s="86" t="s">
        <v>4331</v>
      </c>
      <c r="F3293" s="85" t="s">
        <v>38</v>
      </c>
      <c r="G3293" s="86" t="s">
        <v>4332</v>
      </c>
      <c r="H3293" s="85" t="s">
        <v>260</v>
      </c>
      <c r="I3293" s="85">
        <v>1</v>
      </c>
      <c r="J3293" s="88">
        <v>511.46733560588228</v>
      </c>
      <c r="K3293" s="146">
        <v>1173.6973658653676</v>
      </c>
      <c r="L3293" s="147">
        <v>3.0566365192685849E-6</v>
      </c>
      <c r="M3293" s="147">
        <v>43.921681155207509</v>
      </c>
      <c r="N3293" s="87">
        <v>7349.1822949033822</v>
      </c>
      <c r="O3293" s="88">
        <v>454.56106321026198</v>
      </c>
      <c r="P3293" s="89">
        <v>61.851923788242075</v>
      </c>
    </row>
    <row r="3294" spans="1:16">
      <c r="A3294" s="75" t="s">
        <v>14397</v>
      </c>
      <c r="B3294" s="85">
        <v>3290</v>
      </c>
      <c r="C3294" s="85">
        <v>9436</v>
      </c>
      <c r="D3294" s="85">
        <v>3290</v>
      </c>
      <c r="E3294" s="86" t="s">
        <v>14398</v>
      </c>
      <c r="F3294" s="85" t="s">
        <v>55</v>
      </c>
      <c r="G3294" s="86" t="s">
        <v>4332</v>
      </c>
      <c r="H3294" s="85" t="s">
        <v>260</v>
      </c>
      <c r="I3294" s="85">
        <v>1</v>
      </c>
      <c r="J3294" s="88">
        <v>509.04101376880658</v>
      </c>
      <c r="K3294" s="146">
        <v>1170.5566689728576</v>
      </c>
      <c r="L3294" s="147">
        <v>3.0455658010799731E-6</v>
      </c>
      <c r="M3294" s="147">
        <v>43.81588778097646</v>
      </c>
      <c r="N3294" s="87">
        <v>7325.2048055723444</v>
      </c>
      <c r="O3294" s="88">
        <v>452.36184862585537</v>
      </c>
      <c r="P3294" s="89">
        <v>61.754157137250267</v>
      </c>
    </row>
    <row r="3295" spans="1:16">
      <c r="A3295" s="75" t="s">
        <v>4334</v>
      </c>
      <c r="B3295" s="85">
        <v>3291</v>
      </c>
      <c r="C3295" s="85">
        <v>2345</v>
      </c>
      <c r="D3295" s="85">
        <v>3291</v>
      </c>
      <c r="E3295" s="86" t="s">
        <v>4335</v>
      </c>
      <c r="F3295" s="85" t="s">
        <v>55</v>
      </c>
      <c r="G3295" s="86" t="s">
        <v>4336</v>
      </c>
      <c r="H3295" s="85" t="s">
        <v>1</v>
      </c>
      <c r="I3295" s="85">
        <v>1</v>
      </c>
      <c r="J3295" s="88">
        <v>7.1504199596109519</v>
      </c>
      <c r="K3295" s="146">
        <v>15.689490377545004</v>
      </c>
      <c r="L3295" s="147">
        <v>3.8075400900650229E-8</v>
      </c>
      <c r="M3295" s="147">
        <v>2.0549996490831379</v>
      </c>
      <c r="N3295" s="87">
        <v>98.200462199827655</v>
      </c>
      <c r="O3295" s="88">
        <v>6.2201706537806798</v>
      </c>
      <c r="P3295" s="89">
        <v>63.341561887186273</v>
      </c>
    </row>
    <row r="3296" spans="1:16">
      <c r="A3296" s="75" t="s">
        <v>14399</v>
      </c>
      <c r="B3296" s="85">
        <v>3292</v>
      </c>
      <c r="C3296" s="85">
        <v>9437</v>
      </c>
      <c r="D3296" s="85">
        <v>3292</v>
      </c>
      <c r="E3296" s="86" t="s">
        <v>14400</v>
      </c>
      <c r="F3296" s="85" t="s">
        <v>55</v>
      </c>
      <c r="G3296" s="86" t="s">
        <v>4336</v>
      </c>
      <c r="H3296" s="85" t="s">
        <v>1</v>
      </c>
      <c r="I3296" s="85">
        <v>1</v>
      </c>
      <c r="J3296" s="88">
        <v>7.1504199596109519</v>
      </c>
      <c r="K3296" s="146">
        <v>15.689490377545004</v>
      </c>
      <c r="L3296" s="147">
        <v>3.8075400900650229E-8</v>
      </c>
      <c r="M3296" s="147">
        <v>2.0549996490831379</v>
      </c>
      <c r="N3296" s="87">
        <v>98.200462199827655</v>
      </c>
      <c r="O3296" s="88">
        <v>6.2201706537806798</v>
      </c>
      <c r="P3296" s="89">
        <v>63.341561887186273</v>
      </c>
    </row>
    <row r="3297" spans="1:16">
      <c r="A3297" s="75" t="s">
        <v>14401</v>
      </c>
      <c r="B3297" s="85">
        <v>3293</v>
      </c>
      <c r="C3297" s="85">
        <v>9438</v>
      </c>
      <c r="D3297" s="85">
        <v>3293</v>
      </c>
      <c r="E3297" s="86" t="s">
        <v>14402</v>
      </c>
      <c r="F3297" s="85" t="s">
        <v>931</v>
      </c>
      <c r="G3297" s="86" t="s">
        <v>14403</v>
      </c>
      <c r="H3297" s="85" t="s">
        <v>2</v>
      </c>
      <c r="I3297" s="85">
        <v>1</v>
      </c>
      <c r="J3297" s="88">
        <v>0</v>
      </c>
      <c r="K3297" s="146">
        <v>0</v>
      </c>
      <c r="L3297" s="147">
        <v>0</v>
      </c>
      <c r="M3297" s="147">
        <v>0</v>
      </c>
      <c r="N3297" s="87">
        <v>0</v>
      </c>
      <c r="O3297" s="88">
        <v>0</v>
      </c>
      <c r="P3297" s="89" t="e">
        <v>#DIV/0!</v>
      </c>
    </row>
    <row r="3298" spans="1:16">
      <c r="A3298" s="75" t="s">
        <v>14404</v>
      </c>
      <c r="B3298" s="85">
        <v>3294</v>
      </c>
      <c r="C3298" s="85">
        <v>9439</v>
      </c>
      <c r="D3298" s="85">
        <v>3294</v>
      </c>
      <c r="E3298" s="86" t="s">
        <v>14402</v>
      </c>
      <c r="F3298" s="85" t="s">
        <v>2872</v>
      </c>
      <c r="G3298" s="86" t="s">
        <v>14403</v>
      </c>
      <c r="H3298" s="85" t="s">
        <v>2</v>
      </c>
      <c r="I3298" s="85">
        <v>1</v>
      </c>
      <c r="J3298" s="88">
        <v>0</v>
      </c>
      <c r="K3298" s="146">
        <v>0</v>
      </c>
      <c r="L3298" s="147">
        <v>0</v>
      </c>
      <c r="M3298" s="147">
        <v>0</v>
      </c>
      <c r="N3298" s="87">
        <v>0</v>
      </c>
      <c r="O3298" s="88">
        <v>0</v>
      </c>
      <c r="P3298" s="89" t="e">
        <v>#DIV/0!</v>
      </c>
    </row>
    <row r="3299" spans="1:16">
      <c r="A3299" s="75" t="s">
        <v>14405</v>
      </c>
      <c r="B3299" s="85">
        <v>3295</v>
      </c>
      <c r="C3299" s="85">
        <v>9440</v>
      </c>
      <c r="D3299" s="85">
        <v>3295</v>
      </c>
      <c r="E3299" s="86" t="s">
        <v>14402</v>
      </c>
      <c r="F3299" s="85" t="s">
        <v>4407</v>
      </c>
      <c r="G3299" s="86" t="s">
        <v>14403</v>
      </c>
      <c r="H3299" s="85" t="s">
        <v>2</v>
      </c>
      <c r="I3299" s="85">
        <v>1</v>
      </c>
      <c r="J3299" s="88">
        <v>0</v>
      </c>
      <c r="K3299" s="146">
        <v>0</v>
      </c>
      <c r="L3299" s="147">
        <v>0</v>
      </c>
      <c r="M3299" s="147">
        <v>0</v>
      </c>
      <c r="N3299" s="87">
        <v>0</v>
      </c>
      <c r="O3299" s="88">
        <v>0</v>
      </c>
      <c r="P3299" s="89" t="e">
        <v>#DIV/0!</v>
      </c>
    </row>
    <row r="3300" spans="1:16">
      <c r="A3300" s="75" t="s">
        <v>14406</v>
      </c>
      <c r="B3300" s="85">
        <v>3296</v>
      </c>
      <c r="C3300" s="85">
        <v>9441</v>
      </c>
      <c r="D3300" s="85">
        <v>3296</v>
      </c>
      <c r="E3300" s="86" t="s">
        <v>14402</v>
      </c>
      <c r="F3300" s="85" t="s">
        <v>32</v>
      </c>
      <c r="G3300" s="86" t="s">
        <v>14403</v>
      </c>
      <c r="H3300" s="85" t="s">
        <v>2</v>
      </c>
      <c r="I3300" s="85">
        <v>1</v>
      </c>
      <c r="J3300" s="88">
        <v>4.1913610266545616E-3</v>
      </c>
      <c r="K3300" s="146">
        <v>1.7503627969625717E-2</v>
      </c>
      <c r="L3300" s="147">
        <v>2.9961454201001863E-11</v>
      </c>
      <c r="M3300" s="147">
        <v>2.7725467215039849E-4</v>
      </c>
      <c r="N3300" s="87">
        <v>3.3892474427760548E-2</v>
      </c>
      <c r="O3300" s="88">
        <v>2.2186970807041139E-3</v>
      </c>
      <c r="P3300" s="89">
        <v>65.462823773257171</v>
      </c>
    </row>
    <row r="3301" spans="1:16">
      <c r="A3301" s="75" t="s">
        <v>14407</v>
      </c>
      <c r="B3301" s="85">
        <v>3297</v>
      </c>
      <c r="C3301" s="85">
        <v>9442</v>
      </c>
      <c r="D3301" s="85">
        <v>3297</v>
      </c>
      <c r="E3301" s="86" t="s">
        <v>14402</v>
      </c>
      <c r="F3301" s="85" t="s">
        <v>4366</v>
      </c>
      <c r="G3301" s="86" t="s">
        <v>14403</v>
      </c>
      <c r="H3301" s="85" t="s">
        <v>2</v>
      </c>
      <c r="I3301" s="85">
        <v>1</v>
      </c>
      <c r="J3301" s="88">
        <v>0</v>
      </c>
      <c r="K3301" s="146">
        <v>0</v>
      </c>
      <c r="L3301" s="147">
        <v>0</v>
      </c>
      <c r="M3301" s="147">
        <v>0</v>
      </c>
      <c r="N3301" s="87">
        <v>0</v>
      </c>
      <c r="O3301" s="88">
        <v>0</v>
      </c>
      <c r="P3301" s="89" t="e">
        <v>#DIV/0!</v>
      </c>
    </row>
    <row r="3302" spans="1:16">
      <c r="A3302" s="75" t="s">
        <v>14408</v>
      </c>
      <c r="B3302" s="85">
        <v>3298</v>
      </c>
      <c r="C3302" s="85">
        <v>9443</v>
      </c>
      <c r="D3302" s="85">
        <v>3298</v>
      </c>
      <c r="E3302" s="86" t="s">
        <v>14402</v>
      </c>
      <c r="F3302" s="85" t="s">
        <v>429</v>
      </c>
      <c r="G3302" s="86" t="s">
        <v>14403</v>
      </c>
      <c r="H3302" s="85" t="s">
        <v>2</v>
      </c>
      <c r="I3302" s="85">
        <v>1</v>
      </c>
      <c r="J3302" s="88">
        <v>0</v>
      </c>
      <c r="K3302" s="146">
        <v>0</v>
      </c>
      <c r="L3302" s="147">
        <v>0</v>
      </c>
      <c r="M3302" s="147">
        <v>0</v>
      </c>
      <c r="N3302" s="87">
        <v>0</v>
      </c>
      <c r="O3302" s="88">
        <v>0</v>
      </c>
      <c r="P3302" s="89" t="e">
        <v>#DIV/0!</v>
      </c>
    </row>
    <row r="3303" spans="1:16">
      <c r="A3303" s="75" t="s">
        <v>14409</v>
      </c>
      <c r="B3303" s="85">
        <v>3299</v>
      </c>
      <c r="C3303" s="85">
        <v>9444</v>
      </c>
      <c r="D3303" s="85">
        <v>3299</v>
      </c>
      <c r="E3303" s="86" t="s">
        <v>14402</v>
      </c>
      <c r="F3303" s="85" t="s">
        <v>1055</v>
      </c>
      <c r="G3303" s="86" t="s">
        <v>14403</v>
      </c>
      <c r="H3303" s="85" t="s">
        <v>2</v>
      </c>
      <c r="I3303" s="85">
        <v>1</v>
      </c>
      <c r="J3303" s="88">
        <v>0</v>
      </c>
      <c r="K3303" s="146">
        <v>0</v>
      </c>
      <c r="L3303" s="147">
        <v>0</v>
      </c>
      <c r="M3303" s="147">
        <v>0</v>
      </c>
      <c r="N3303" s="87">
        <v>0</v>
      </c>
      <c r="O3303" s="88">
        <v>0</v>
      </c>
      <c r="P3303" s="89" t="e">
        <v>#DIV/0!</v>
      </c>
    </row>
    <row r="3304" spans="1:16">
      <c r="A3304" s="75" t="s">
        <v>14410</v>
      </c>
      <c r="B3304" s="85">
        <v>3300</v>
      </c>
      <c r="C3304" s="85">
        <v>9445</v>
      </c>
      <c r="D3304" s="85">
        <v>3300</v>
      </c>
      <c r="E3304" s="86" t="s">
        <v>14402</v>
      </c>
      <c r="F3304" s="85" t="s">
        <v>965</v>
      </c>
      <c r="G3304" s="86" t="s">
        <v>14403</v>
      </c>
      <c r="H3304" s="85" t="s">
        <v>2</v>
      </c>
      <c r="I3304" s="85">
        <v>1</v>
      </c>
      <c r="J3304" s="88">
        <v>0</v>
      </c>
      <c r="K3304" s="146">
        <v>0</v>
      </c>
      <c r="L3304" s="147">
        <v>0</v>
      </c>
      <c r="M3304" s="147">
        <v>0</v>
      </c>
      <c r="N3304" s="87">
        <v>0</v>
      </c>
      <c r="O3304" s="88">
        <v>0</v>
      </c>
      <c r="P3304" s="89" t="e">
        <v>#DIV/0!</v>
      </c>
    </row>
    <row r="3305" spans="1:16">
      <c r="A3305" s="75" t="s">
        <v>14411</v>
      </c>
      <c r="B3305" s="85">
        <v>3301</v>
      </c>
      <c r="C3305" s="85">
        <v>9446</v>
      </c>
      <c r="D3305" s="85">
        <v>3301</v>
      </c>
      <c r="E3305" s="86" t="s">
        <v>14402</v>
      </c>
      <c r="F3305" s="85" t="s">
        <v>4492</v>
      </c>
      <c r="G3305" s="86" t="s">
        <v>14403</v>
      </c>
      <c r="H3305" s="85" t="s">
        <v>2</v>
      </c>
      <c r="I3305" s="85">
        <v>1</v>
      </c>
      <c r="J3305" s="88">
        <v>0</v>
      </c>
      <c r="K3305" s="146">
        <v>0</v>
      </c>
      <c r="L3305" s="147">
        <v>0</v>
      </c>
      <c r="M3305" s="147">
        <v>0</v>
      </c>
      <c r="N3305" s="87">
        <v>0</v>
      </c>
      <c r="O3305" s="88">
        <v>0</v>
      </c>
      <c r="P3305" s="89" t="e">
        <v>#DIV/0!</v>
      </c>
    </row>
    <row r="3306" spans="1:16">
      <c r="A3306" s="75" t="s">
        <v>14412</v>
      </c>
      <c r="B3306" s="85">
        <v>3302</v>
      </c>
      <c r="C3306" s="85">
        <v>9447</v>
      </c>
      <c r="D3306" s="85">
        <v>3302</v>
      </c>
      <c r="E3306" s="86" t="s">
        <v>14402</v>
      </c>
      <c r="F3306" s="85" t="s">
        <v>1084</v>
      </c>
      <c r="G3306" s="86" t="s">
        <v>14403</v>
      </c>
      <c r="H3306" s="85" t="s">
        <v>2</v>
      </c>
      <c r="I3306" s="85">
        <v>1</v>
      </c>
      <c r="J3306" s="88">
        <v>0</v>
      </c>
      <c r="K3306" s="146">
        <v>0</v>
      </c>
      <c r="L3306" s="147">
        <v>0</v>
      </c>
      <c r="M3306" s="147">
        <v>0</v>
      </c>
      <c r="N3306" s="87">
        <v>0</v>
      </c>
      <c r="O3306" s="88">
        <v>0</v>
      </c>
      <c r="P3306" s="89" t="e">
        <v>#DIV/0!</v>
      </c>
    </row>
    <row r="3307" spans="1:16">
      <c r="A3307" s="75" t="s">
        <v>14413</v>
      </c>
      <c r="B3307" s="85">
        <v>3303</v>
      </c>
      <c r="C3307" s="85">
        <v>9448</v>
      </c>
      <c r="D3307" s="85">
        <v>3303</v>
      </c>
      <c r="E3307" s="86" t="s">
        <v>14402</v>
      </c>
      <c r="F3307" s="85" t="s">
        <v>4370</v>
      </c>
      <c r="G3307" s="86" t="s">
        <v>14403</v>
      </c>
      <c r="H3307" s="85" t="s">
        <v>2</v>
      </c>
      <c r="I3307" s="85">
        <v>1</v>
      </c>
      <c r="J3307" s="88">
        <v>0</v>
      </c>
      <c r="K3307" s="146">
        <v>0</v>
      </c>
      <c r="L3307" s="147">
        <v>0</v>
      </c>
      <c r="M3307" s="147">
        <v>0</v>
      </c>
      <c r="N3307" s="87">
        <v>0</v>
      </c>
      <c r="O3307" s="88">
        <v>0</v>
      </c>
      <c r="P3307" s="89" t="e">
        <v>#DIV/0!</v>
      </c>
    </row>
    <row r="3308" spans="1:16">
      <c r="A3308" s="75" t="s">
        <v>14414</v>
      </c>
      <c r="B3308" s="85">
        <v>3304</v>
      </c>
      <c r="C3308" s="85">
        <v>9449</v>
      </c>
      <c r="D3308" s="85">
        <v>3304</v>
      </c>
      <c r="E3308" s="86" t="s">
        <v>14402</v>
      </c>
      <c r="F3308" s="85" t="s">
        <v>4372</v>
      </c>
      <c r="G3308" s="86" t="s">
        <v>14403</v>
      </c>
      <c r="H3308" s="85" t="s">
        <v>2</v>
      </c>
      <c r="I3308" s="85">
        <v>1</v>
      </c>
      <c r="J3308" s="88">
        <v>0</v>
      </c>
      <c r="K3308" s="146">
        <v>0</v>
      </c>
      <c r="L3308" s="147">
        <v>0</v>
      </c>
      <c r="M3308" s="147">
        <v>0</v>
      </c>
      <c r="N3308" s="87">
        <v>0</v>
      </c>
      <c r="O3308" s="88">
        <v>0</v>
      </c>
      <c r="P3308" s="89" t="e">
        <v>#DIV/0!</v>
      </c>
    </row>
    <row r="3309" spans="1:16">
      <c r="A3309" s="75" t="s">
        <v>14415</v>
      </c>
      <c r="B3309" s="85">
        <v>3305</v>
      </c>
      <c r="C3309" s="85">
        <v>9450</v>
      </c>
      <c r="D3309" s="85">
        <v>3305</v>
      </c>
      <c r="E3309" s="86" t="s">
        <v>14402</v>
      </c>
      <c r="F3309" s="85" t="s">
        <v>1068</v>
      </c>
      <c r="G3309" s="86" t="s">
        <v>14403</v>
      </c>
      <c r="H3309" s="85" t="s">
        <v>2</v>
      </c>
      <c r="I3309" s="85">
        <v>1</v>
      </c>
      <c r="J3309" s="88">
        <v>0</v>
      </c>
      <c r="K3309" s="146">
        <v>0</v>
      </c>
      <c r="L3309" s="147">
        <v>0</v>
      </c>
      <c r="M3309" s="147">
        <v>0</v>
      </c>
      <c r="N3309" s="87">
        <v>0</v>
      </c>
      <c r="O3309" s="88">
        <v>0</v>
      </c>
      <c r="P3309" s="89" t="e">
        <v>#DIV/0!</v>
      </c>
    </row>
    <row r="3310" spans="1:16">
      <c r="A3310" s="75" t="s">
        <v>14416</v>
      </c>
      <c r="B3310" s="85">
        <v>3306</v>
      </c>
      <c r="C3310" s="85">
        <v>9451</v>
      </c>
      <c r="D3310" s="85">
        <v>3306</v>
      </c>
      <c r="E3310" s="86" t="s">
        <v>14402</v>
      </c>
      <c r="F3310" s="85" t="s">
        <v>2641</v>
      </c>
      <c r="G3310" s="86" t="s">
        <v>14403</v>
      </c>
      <c r="H3310" s="85" t="s">
        <v>2</v>
      </c>
      <c r="I3310" s="85">
        <v>1</v>
      </c>
      <c r="J3310" s="88">
        <v>0</v>
      </c>
      <c r="K3310" s="146">
        <v>0</v>
      </c>
      <c r="L3310" s="147">
        <v>0</v>
      </c>
      <c r="M3310" s="147">
        <v>0</v>
      </c>
      <c r="N3310" s="87">
        <v>0</v>
      </c>
      <c r="O3310" s="88">
        <v>0</v>
      </c>
      <c r="P3310" s="89" t="e">
        <v>#DIV/0!</v>
      </c>
    </row>
    <row r="3311" spans="1:16">
      <c r="A3311" s="75" t="s">
        <v>14417</v>
      </c>
      <c r="B3311" s="85">
        <v>3307</v>
      </c>
      <c r="C3311" s="85">
        <v>9452</v>
      </c>
      <c r="D3311" s="85">
        <v>3307</v>
      </c>
      <c r="E3311" s="86" t="s">
        <v>14402</v>
      </c>
      <c r="F3311" s="85" t="s">
        <v>4532</v>
      </c>
      <c r="G3311" s="86" t="s">
        <v>14403</v>
      </c>
      <c r="H3311" s="85" t="s">
        <v>2</v>
      </c>
      <c r="I3311" s="85">
        <v>1</v>
      </c>
      <c r="J3311" s="88">
        <v>0</v>
      </c>
      <c r="K3311" s="146">
        <v>0</v>
      </c>
      <c r="L3311" s="147">
        <v>0</v>
      </c>
      <c r="M3311" s="147">
        <v>0</v>
      </c>
      <c r="N3311" s="87">
        <v>0</v>
      </c>
      <c r="O3311" s="88">
        <v>0</v>
      </c>
      <c r="P3311" s="89" t="e">
        <v>#DIV/0!</v>
      </c>
    </row>
    <row r="3312" spans="1:16">
      <c r="A3312" s="75" t="s">
        <v>14418</v>
      </c>
      <c r="B3312" s="85">
        <v>3308</v>
      </c>
      <c r="C3312" s="85">
        <v>9453</v>
      </c>
      <c r="D3312" s="85">
        <v>3308</v>
      </c>
      <c r="E3312" s="86" t="s">
        <v>14402</v>
      </c>
      <c r="F3312" s="85" t="s">
        <v>4641</v>
      </c>
      <c r="G3312" s="86" t="s">
        <v>14403</v>
      </c>
      <c r="H3312" s="85" t="s">
        <v>2</v>
      </c>
      <c r="I3312" s="85">
        <v>1</v>
      </c>
      <c r="J3312" s="88">
        <v>0</v>
      </c>
      <c r="K3312" s="146">
        <v>0</v>
      </c>
      <c r="L3312" s="147">
        <v>0</v>
      </c>
      <c r="M3312" s="147">
        <v>0</v>
      </c>
      <c r="N3312" s="87">
        <v>0</v>
      </c>
      <c r="O3312" s="88">
        <v>0</v>
      </c>
      <c r="P3312" s="89" t="e">
        <v>#DIV/0!</v>
      </c>
    </row>
    <row r="3313" spans="1:16">
      <c r="A3313" s="75" t="s">
        <v>14419</v>
      </c>
      <c r="B3313" s="85">
        <v>3309</v>
      </c>
      <c r="C3313" s="85">
        <v>9454</v>
      </c>
      <c r="D3313" s="85">
        <v>3309</v>
      </c>
      <c r="E3313" s="86" t="s">
        <v>14402</v>
      </c>
      <c r="F3313" s="85" t="s">
        <v>2124</v>
      </c>
      <c r="G3313" s="86" t="s">
        <v>14403</v>
      </c>
      <c r="H3313" s="85" t="s">
        <v>2</v>
      </c>
      <c r="I3313" s="85">
        <v>1</v>
      </c>
      <c r="J3313" s="88">
        <v>0</v>
      </c>
      <c r="K3313" s="146">
        <v>0</v>
      </c>
      <c r="L3313" s="147">
        <v>0</v>
      </c>
      <c r="M3313" s="147">
        <v>0</v>
      </c>
      <c r="N3313" s="87">
        <v>0</v>
      </c>
      <c r="O3313" s="88">
        <v>0</v>
      </c>
      <c r="P3313" s="89" t="e">
        <v>#DIV/0!</v>
      </c>
    </row>
    <row r="3314" spans="1:16">
      <c r="A3314" s="75" t="s">
        <v>14420</v>
      </c>
      <c r="B3314" s="85">
        <v>3310</v>
      </c>
      <c r="C3314" s="85">
        <v>9455</v>
      </c>
      <c r="D3314" s="85">
        <v>3310</v>
      </c>
      <c r="E3314" s="86" t="s">
        <v>14402</v>
      </c>
      <c r="F3314" s="85" t="s">
        <v>4253</v>
      </c>
      <c r="G3314" s="86" t="s">
        <v>14403</v>
      </c>
      <c r="H3314" s="85" t="s">
        <v>2</v>
      </c>
      <c r="I3314" s="85">
        <v>1</v>
      </c>
      <c r="J3314" s="88">
        <v>0</v>
      </c>
      <c r="K3314" s="146">
        <v>0</v>
      </c>
      <c r="L3314" s="147">
        <v>0</v>
      </c>
      <c r="M3314" s="147">
        <v>0</v>
      </c>
      <c r="N3314" s="87">
        <v>0</v>
      </c>
      <c r="O3314" s="88">
        <v>0</v>
      </c>
      <c r="P3314" s="89" t="e">
        <v>#DIV/0!</v>
      </c>
    </row>
    <row r="3315" spans="1:16">
      <c r="A3315" s="75" t="s">
        <v>14421</v>
      </c>
      <c r="B3315" s="85">
        <v>3311</v>
      </c>
      <c r="C3315" s="85">
        <v>9456</v>
      </c>
      <c r="D3315" s="85">
        <v>3311</v>
      </c>
      <c r="E3315" s="86" t="s">
        <v>14402</v>
      </c>
      <c r="F3315" s="85" t="s">
        <v>4389</v>
      </c>
      <c r="G3315" s="86" t="s">
        <v>14403</v>
      </c>
      <c r="H3315" s="85" t="s">
        <v>2</v>
      </c>
      <c r="I3315" s="85">
        <v>1</v>
      </c>
      <c r="J3315" s="88">
        <v>0</v>
      </c>
      <c r="K3315" s="146">
        <v>0</v>
      </c>
      <c r="L3315" s="147">
        <v>0</v>
      </c>
      <c r="M3315" s="147">
        <v>0</v>
      </c>
      <c r="N3315" s="87">
        <v>0</v>
      </c>
      <c r="O3315" s="88">
        <v>0</v>
      </c>
      <c r="P3315" s="89" t="e">
        <v>#DIV/0!</v>
      </c>
    </row>
    <row r="3316" spans="1:16">
      <c r="A3316" s="75" t="s">
        <v>14422</v>
      </c>
      <c r="B3316" s="85">
        <v>3312</v>
      </c>
      <c r="C3316" s="85">
        <v>9457</v>
      </c>
      <c r="D3316" s="85">
        <v>3312</v>
      </c>
      <c r="E3316" s="86" t="s">
        <v>14402</v>
      </c>
      <c r="F3316" s="85" t="s">
        <v>3724</v>
      </c>
      <c r="G3316" s="86" t="s">
        <v>14403</v>
      </c>
      <c r="H3316" s="85" t="s">
        <v>2</v>
      </c>
      <c r="I3316" s="85">
        <v>1</v>
      </c>
      <c r="J3316" s="88">
        <v>0</v>
      </c>
      <c r="K3316" s="146">
        <v>0</v>
      </c>
      <c r="L3316" s="147">
        <v>0</v>
      </c>
      <c r="M3316" s="147">
        <v>0</v>
      </c>
      <c r="N3316" s="87">
        <v>0</v>
      </c>
      <c r="O3316" s="88">
        <v>0</v>
      </c>
      <c r="P3316" s="89" t="e">
        <v>#DIV/0!</v>
      </c>
    </row>
    <row r="3317" spans="1:16">
      <c r="A3317" s="75" t="s">
        <v>14423</v>
      </c>
      <c r="B3317" s="85">
        <v>3313</v>
      </c>
      <c r="C3317" s="85">
        <v>9458</v>
      </c>
      <c r="D3317" s="85">
        <v>3313</v>
      </c>
      <c r="E3317" s="86" t="s">
        <v>14402</v>
      </c>
      <c r="F3317" s="85" t="s">
        <v>891</v>
      </c>
      <c r="G3317" s="86" t="s">
        <v>14403</v>
      </c>
      <c r="H3317" s="85" t="s">
        <v>2</v>
      </c>
      <c r="I3317" s="85">
        <v>1</v>
      </c>
      <c r="J3317" s="88">
        <v>0</v>
      </c>
      <c r="K3317" s="146">
        <v>0</v>
      </c>
      <c r="L3317" s="147">
        <v>0</v>
      </c>
      <c r="M3317" s="147">
        <v>0</v>
      </c>
      <c r="N3317" s="87">
        <v>0</v>
      </c>
      <c r="O3317" s="88">
        <v>0</v>
      </c>
      <c r="P3317" s="89" t="e">
        <v>#DIV/0!</v>
      </c>
    </row>
    <row r="3318" spans="1:16">
      <c r="A3318" s="75" t="s">
        <v>14424</v>
      </c>
      <c r="B3318" s="85">
        <v>3314</v>
      </c>
      <c r="C3318" s="85">
        <v>9459</v>
      </c>
      <c r="D3318" s="85">
        <v>3314</v>
      </c>
      <c r="E3318" s="86" t="s">
        <v>14402</v>
      </c>
      <c r="F3318" s="85" t="s">
        <v>38</v>
      </c>
      <c r="G3318" s="86" t="s">
        <v>14403</v>
      </c>
      <c r="H3318" s="85" t="s">
        <v>2</v>
      </c>
      <c r="I3318" s="85">
        <v>1</v>
      </c>
      <c r="J3318" s="88">
        <v>5.1187231577385283E-3</v>
      </c>
      <c r="K3318" s="146">
        <v>1.6759953659576256E-2</v>
      </c>
      <c r="L3318" s="147">
        <v>3.5257017433925572E-11</v>
      </c>
      <c r="M3318" s="147">
        <v>3.5995742470951809E-4</v>
      </c>
      <c r="N3318" s="87">
        <v>4.4350469584742598E-2</v>
      </c>
      <c r="O3318" s="88">
        <v>3.158283770026536E-3</v>
      </c>
      <c r="P3318" s="89">
        <v>71.211957834896197</v>
      </c>
    </row>
    <row r="3319" spans="1:16">
      <c r="A3319" s="75" t="s">
        <v>14425</v>
      </c>
      <c r="B3319" s="85">
        <v>3315</v>
      </c>
      <c r="C3319" s="85">
        <v>9460</v>
      </c>
      <c r="D3319" s="85">
        <v>3315</v>
      </c>
      <c r="E3319" s="86" t="s">
        <v>14402</v>
      </c>
      <c r="F3319" s="85" t="s">
        <v>1039</v>
      </c>
      <c r="G3319" s="86" t="s">
        <v>14403</v>
      </c>
      <c r="H3319" s="85" t="s">
        <v>2</v>
      </c>
      <c r="I3319" s="85">
        <v>1</v>
      </c>
      <c r="J3319" s="88">
        <v>0</v>
      </c>
      <c r="K3319" s="146">
        <v>0</v>
      </c>
      <c r="L3319" s="147">
        <v>0</v>
      </c>
      <c r="M3319" s="147">
        <v>0</v>
      </c>
      <c r="N3319" s="87">
        <v>0</v>
      </c>
      <c r="O3319" s="88">
        <v>0</v>
      </c>
      <c r="P3319" s="89" t="e">
        <v>#DIV/0!</v>
      </c>
    </row>
    <row r="3320" spans="1:16">
      <c r="A3320" s="75" t="s">
        <v>14426</v>
      </c>
      <c r="B3320" s="85">
        <v>3316</v>
      </c>
      <c r="C3320" s="85">
        <v>9461</v>
      </c>
      <c r="D3320" s="85">
        <v>3316</v>
      </c>
      <c r="E3320" s="86" t="s">
        <v>14402</v>
      </c>
      <c r="F3320" s="85" t="s">
        <v>4655</v>
      </c>
      <c r="G3320" s="86" t="s">
        <v>14403</v>
      </c>
      <c r="H3320" s="85" t="s">
        <v>2</v>
      </c>
      <c r="I3320" s="85">
        <v>1</v>
      </c>
      <c r="J3320" s="88">
        <v>0</v>
      </c>
      <c r="K3320" s="146">
        <v>0</v>
      </c>
      <c r="L3320" s="147">
        <v>0</v>
      </c>
      <c r="M3320" s="147">
        <v>0</v>
      </c>
      <c r="N3320" s="87">
        <v>0</v>
      </c>
      <c r="O3320" s="88">
        <v>0</v>
      </c>
      <c r="P3320" s="89" t="e">
        <v>#DIV/0!</v>
      </c>
    </row>
    <row r="3321" spans="1:16">
      <c r="A3321" s="75" t="s">
        <v>14427</v>
      </c>
      <c r="B3321" s="85">
        <v>3317</v>
      </c>
      <c r="C3321" s="85">
        <v>9462</v>
      </c>
      <c r="D3321" s="85">
        <v>3317</v>
      </c>
      <c r="E3321" s="86" t="s">
        <v>14402</v>
      </c>
      <c r="F3321" s="85" t="s">
        <v>1088</v>
      </c>
      <c r="G3321" s="86" t="s">
        <v>14403</v>
      </c>
      <c r="H3321" s="85" t="s">
        <v>2</v>
      </c>
      <c r="I3321" s="85">
        <v>1</v>
      </c>
      <c r="J3321" s="88">
        <v>0</v>
      </c>
      <c r="K3321" s="146">
        <v>0</v>
      </c>
      <c r="L3321" s="147">
        <v>0</v>
      </c>
      <c r="M3321" s="147">
        <v>0</v>
      </c>
      <c r="N3321" s="87">
        <v>0</v>
      </c>
      <c r="O3321" s="88">
        <v>0</v>
      </c>
      <c r="P3321" s="89" t="e">
        <v>#DIV/0!</v>
      </c>
    </row>
    <row r="3322" spans="1:16">
      <c r="A3322" s="75" t="s">
        <v>14428</v>
      </c>
      <c r="B3322" s="85">
        <v>3318</v>
      </c>
      <c r="C3322" s="85">
        <v>9463</v>
      </c>
      <c r="D3322" s="85">
        <v>3318</v>
      </c>
      <c r="E3322" s="86" t="s">
        <v>14402</v>
      </c>
      <c r="F3322" s="85" t="s">
        <v>4544</v>
      </c>
      <c r="G3322" s="86" t="s">
        <v>14403</v>
      </c>
      <c r="H3322" s="85" t="s">
        <v>2</v>
      </c>
      <c r="I3322" s="85">
        <v>1</v>
      </c>
      <c r="J3322" s="88">
        <v>0</v>
      </c>
      <c r="K3322" s="146">
        <v>0</v>
      </c>
      <c r="L3322" s="147">
        <v>0</v>
      </c>
      <c r="M3322" s="147">
        <v>0</v>
      </c>
      <c r="N3322" s="87">
        <v>0</v>
      </c>
      <c r="O3322" s="88">
        <v>0</v>
      </c>
      <c r="P3322" s="89" t="e">
        <v>#DIV/0!</v>
      </c>
    </row>
    <row r="3323" spans="1:16">
      <c r="A3323" s="75" t="s">
        <v>29033</v>
      </c>
      <c r="B3323" s="85">
        <v>3319</v>
      </c>
      <c r="C3323" s="85">
        <v>18417</v>
      </c>
      <c r="D3323" s="85">
        <v>3319</v>
      </c>
      <c r="E3323" s="86" t="s">
        <v>29032</v>
      </c>
      <c r="F3323" s="85" t="s">
        <v>55</v>
      </c>
      <c r="G3323" s="86" t="s">
        <v>14403</v>
      </c>
      <c r="H3323" s="85" t="s">
        <v>2</v>
      </c>
      <c r="I3323" s="85">
        <v>1</v>
      </c>
      <c r="J3323" s="88">
        <v>0</v>
      </c>
      <c r="K3323" s="146">
        <v>0</v>
      </c>
      <c r="L3323" s="147">
        <v>0</v>
      </c>
      <c r="M3323" s="147">
        <v>0</v>
      </c>
      <c r="N3323" s="87">
        <v>0</v>
      </c>
      <c r="O3323" s="88">
        <v>0</v>
      </c>
      <c r="P3323" s="89" t="e">
        <v>#DIV/0!</v>
      </c>
    </row>
    <row r="3324" spans="1:16">
      <c r="A3324" s="75" t="s">
        <v>29037</v>
      </c>
      <c r="B3324" s="85">
        <v>3320</v>
      </c>
      <c r="C3324" s="85">
        <v>18420</v>
      </c>
      <c r="D3324" s="85">
        <v>3320</v>
      </c>
      <c r="E3324" s="86" t="s">
        <v>29036</v>
      </c>
      <c r="F3324" s="85" t="s">
        <v>32</v>
      </c>
      <c r="G3324" s="86" t="s">
        <v>14403</v>
      </c>
      <c r="H3324" s="85" t="s">
        <v>2</v>
      </c>
      <c r="I3324" s="85">
        <v>1</v>
      </c>
      <c r="J3324" s="88">
        <v>0</v>
      </c>
      <c r="K3324" s="146">
        <v>0</v>
      </c>
      <c r="L3324" s="147">
        <v>0</v>
      </c>
      <c r="M3324" s="147">
        <v>0</v>
      </c>
      <c r="N3324" s="87">
        <v>0</v>
      </c>
      <c r="O3324" s="88">
        <v>0</v>
      </c>
      <c r="P3324" s="89" t="e">
        <v>#DIV/0!</v>
      </c>
    </row>
    <row r="3325" spans="1:16">
      <c r="A3325" s="75" t="s">
        <v>29422</v>
      </c>
      <c r="B3325" s="85">
        <v>3321</v>
      </c>
      <c r="C3325" s="85">
        <v>18728</v>
      </c>
      <c r="D3325" s="85">
        <v>3321</v>
      </c>
      <c r="E3325" s="86" t="s">
        <v>29423</v>
      </c>
      <c r="F3325" s="85" t="s">
        <v>55</v>
      </c>
      <c r="G3325" s="86" t="s">
        <v>14403</v>
      </c>
      <c r="H3325" s="85" t="s">
        <v>2</v>
      </c>
      <c r="I3325" s="85">
        <v>1</v>
      </c>
      <c r="J3325" s="88">
        <v>0.71865327630805398</v>
      </c>
      <c r="K3325" s="146">
        <v>2.8819513770312355</v>
      </c>
      <c r="L3325" s="147">
        <v>7.6761329928519698E-9</v>
      </c>
      <c r="M3325" s="147">
        <v>3.6978217239608299E-2</v>
      </c>
      <c r="N3325" s="87">
        <v>4.8126513378212694</v>
      </c>
      <c r="O3325" s="88">
        <v>0.35184070185024552</v>
      </c>
      <c r="P3325" s="89">
        <v>73.107457231573932</v>
      </c>
    </row>
    <row r="3326" spans="1:16">
      <c r="A3326" s="75" t="s">
        <v>29425</v>
      </c>
      <c r="B3326" s="85">
        <v>3322</v>
      </c>
      <c r="C3326" s="85">
        <v>18730</v>
      </c>
      <c r="D3326" s="85">
        <v>3322</v>
      </c>
      <c r="E3326" s="86" t="s">
        <v>29426</v>
      </c>
      <c r="F3326" s="85" t="s">
        <v>32</v>
      </c>
      <c r="G3326" s="86" t="s">
        <v>14403</v>
      </c>
      <c r="H3326" s="85" t="s">
        <v>2</v>
      </c>
      <c r="I3326" s="85">
        <v>1</v>
      </c>
      <c r="J3326" s="88">
        <v>0.62520364891353841</v>
      </c>
      <c r="K3326" s="146">
        <v>3.1612544285235127</v>
      </c>
      <c r="L3326" s="147">
        <v>6.2393692961920326E-9</v>
      </c>
      <c r="M3326" s="147">
        <v>3.1862320702881308E-2</v>
      </c>
      <c r="N3326" s="87">
        <v>4.063625055792885</v>
      </c>
      <c r="O3326" s="88">
        <v>0.26121172095789552</v>
      </c>
      <c r="P3326" s="89">
        <v>64.280468146421669</v>
      </c>
    </row>
    <row r="3327" spans="1:16">
      <c r="A3327" s="75" t="s">
        <v>29610</v>
      </c>
      <c r="B3327" s="85">
        <v>3323</v>
      </c>
      <c r="C3327" s="85">
        <v>18868</v>
      </c>
      <c r="D3327" s="85">
        <v>3323</v>
      </c>
      <c r="E3327" s="86" t="s">
        <v>29611</v>
      </c>
      <c r="F3327" s="85" t="s">
        <v>931</v>
      </c>
      <c r="G3327" s="86" t="s">
        <v>14403</v>
      </c>
      <c r="H3327" s="85" t="s">
        <v>2</v>
      </c>
      <c r="I3327" s="85">
        <v>1</v>
      </c>
      <c r="J3327" s="88">
        <v>0</v>
      </c>
      <c r="K3327" s="146">
        <v>0</v>
      </c>
      <c r="L3327" s="147">
        <v>0</v>
      </c>
      <c r="M3327" s="147">
        <v>0</v>
      </c>
      <c r="N3327" s="87">
        <v>0</v>
      </c>
      <c r="O3327" s="88">
        <v>0</v>
      </c>
      <c r="P3327" s="89" t="e">
        <v>#DIV/0!</v>
      </c>
    </row>
    <row r="3328" spans="1:16">
      <c r="A3328" s="75" t="s">
        <v>29614</v>
      </c>
      <c r="B3328" s="85">
        <v>3324</v>
      </c>
      <c r="C3328" s="85">
        <v>18871</v>
      </c>
      <c r="D3328" s="85">
        <v>3324</v>
      </c>
      <c r="E3328" s="86" t="s">
        <v>29611</v>
      </c>
      <c r="F3328" s="85" t="s">
        <v>2872</v>
      </c>
      <c r="G3328" s="86" t="s">
        <v>14403</v>
      </c>
      <c r="H3328" s="85" t="s">
        <v>2</v>
      </c>
      <c r="I3328" s="85">
        <v>1</v>
      </c>
      <c r="J3328" s="88">
        <v>0</v>
      </c>
      <c r="K3328" s="146">
        <v>0</v>
      </c>
      <c r="L3328" s="147">
        <v>0</v>
      </c>
      <c r="M3328" s="147">
        <v>0</v>
      </c>
      <c r="N3328" s="87">
        <v>0</v>
      </c>
      <c r="O3328" s="88">
        <v>0</v>
      </c>
      <c r="P3328" s="89" t="e">
        <v>#DIV/0!</v>
      </c>
    </row>
    <row r="3329" spans="1:16">
      <c r="A3329" s="75" t="s">
        <v>29617</v>
      </c>
      <c r="B3329" s="85">
        <v>3325</v>
      </c>
      <c r="C3329" s="85">
        <v>18874</v>
      </c>
      <c r="D3329" s="85">
        <v>3325</v>
      </c>
      <c r="E3329" s="86" t="s">
        <v>29611</v>
      </c>
      <c r="F3329" s="85" t="s">
        <v>4407</v>
      </c>
      <c r="G3329" s="86" t="s">
        <v>14403</v>
      </c>
      <c r="H3329" s="85" t="s">
        <v>2</v>
      </c>
      <c r="I3329" s="85">
        <v>1</v>
      </c>
      <c r="J3329" s="88">
        <v>0</v>
      </c>
      <c r="K3329" s="146">
        <v>0</v>
      </c>
      <c r="L3329" s="147">
        <v>0</v>
      </c>
      <c r="M3329" s="147">
        <v>0</v>
      </c>
      <c r="N3329" s="87">
        <v>0</v>
      </c>
      <c r="O3329" s="88">
        <v>0</v>
      </c>
      <c r="P3329" s="89" t="e">
        <v>#DIV/0!</v>
      </c>
    </row>
    <row r="3330" spans="1:16">
      <c r="A3330" s="75" t="s">
        <v>29626</v>
      </c>
      <c r="B3330" s="85">
        <v>3326</v>
      </c>
      <c r="C3330" s="85">
        <v>18883</v>
      </c>
      <c r="D3330" s="85">
        <v>3326</v>
      </c>
      <c r="E3330" s="86" t="s">
        <v>29611</v>
      </c>
      <c r="F3330" s="85" t="s">
        <v>32</v>
      </c>
      <c r="G3330" s="86" t="s">
        <v>14403</v>
      </c>
      <c r="H3330" s="85" t="s">
        <v>2</v>
      </c>
      <c r="I3330" s="85">
        <v>1</v>
      </c>
      <c r="J3330" s="88">
        <v>0</v>
      </c>
      <c r="K3330" s="146">
        <v>0</v>
      </c>
      <c r="L3330" s="147">
        <v>0</v>
      </c>
      <c r="M3330" s="147">
        <v>0</v>
      </c>
      <c r="N3330" s="87">
        <v>0</v>
      </c>
      <c r="O3330" s="88">
        <v>0</v>
      </c>
      <c r="P3330" s="89" t="e">
        <v>#DIV/0!</v>
      </c>
    </row>
    <row r="3331" spans="1:16">
      <c r="A3331" s="75" t="s">
        <v>29629</v>
      </c>
      <c r="B3331" s="85">
        <v>3327</v>
      </c>
      <c r="C3331" s="85">
        <v>18886</v>
      </c>
      <c r="D3331" s="85">
        <v>3327</v>
      </c>
      <c r="E3331" s="86" t="s">
        <v>29611</v>
      </c>
      <c r="F3331" s="85" t="s">
        <v>4366</v>
      </c>
      <c r="G3331" s="86" t="s">
        <v>14403</v>
      </c>
      <c r="H3331" s="85" t="s">
        <v>2</v>
      </c>
      <c r="I3331" s="85">
        <v>1</v>
      </c>
      <c r="J3331" s="88">
        <v>0</v>
      </c>
      <c r="K3331" s="146">
        <v>0</v>
      </c>
      <c r="L3331" s="147">
        <v>0</v>
      </c>
      <c r="M3331" s="147">
        <v>0</v>
      </c>
      <c r="N3331" s="87">
        <v>0</v>
      </c>
      <c r="O3331" s="88">
        <v>0</v>
      </c>
      <c r="P3331" s="89" t="e">
        <v>#DIV/0!</v>
      </c>
    </row>
    <row r="3332" spans="1:16">
      <c r="A3332" s="75" t="s">
        <v>29632</v>
      </c>
      <c r="B3332" s="85">
        <v>3328</v>
      </c>
      <c r="C3332" s="85">
        <v>18889</v>
      </c>
      <c r="D3332" s="85">
        <v>3328</v>
      </c>
      <c r="E3332" s="86" t="s">
        <v>29611</v>
      </c>
      <c r="F3332" s="85" t="s">
        <v>429</v>
      </c>
      <c r="G3332" s="86" t="s">
        <v>14403</v>
      </c>
      <c r="H3332" s="85" t="s">
        <v>2</v>
      </c>
      <c r="I3332" s="85">
        <v>1</v>
      </c>
      <c r="J3332" s="88">
        <v>0</v>
      </c>
      <c r="K3332" s="146">
        <v>0</v>
      </c>
      <c r="L3332" s="147">
        <v>0</v>
      </c>
      <c r="M3332" s="147">
        <v>0</v>
      </c>
      <c r="N3332" s="87">
        <v>0</v>
      </c>
      <c r="O3332" s="88">
        <v>0</v>
      </c>
      <c r="P3332" s="89" t="e">
        <v>#DIV/0!</v>
      </c>
    </row>
    <row r="3333" spans="1:16">
      <c r="A3333" s="75" t="s">
        <v>29635</v>
      </c>
      <c r="B3333" s="85">
        <v>3329</v>
      </c>
      <c r="C3333" s="85">
        <v>18892</v>
      </c>
      <c r="D3333" s="85">
        <v>3329</v>
      </c>
      <c r="E3333" s="86" t="s">
        <v>29611</v>
      </c>
      <c r="F3333" s="85" t="s">
        <v>1055</v>
      </c>
      <c r="G3333" s="86" t="s">
        <v>14403</v>
      </c>
      <c r="H3333" s="85" t="s">
        <v>2</v>
      </c>
      <c r="I3333" s="85">
        <v>1</v>
      </c>
      <c r="J3333" s="88">
        <v>0</v>
      </c>
      <c r="K3333" s="146">
        <v>0</v>
      </c>
      <c r="L3333" s="147">
        <v>0</v>
      </c>
      <c r="M3333" s="147">
        <v>0</v>
      </c>
      <c r="N3333" s="87">
        <v>0</v>
      </c>
      <c r="O3333" s="88">
        <v>0</v>
      </c>
      <c r="P3333" s="89" t="e">
        <v>#DIV/0!</v>
      </c>
    </row>
    <row r="3334" spans="1:16">
      <c r="A3334" s="75" t="s">
        <v>29638</v>
      </c>
      <c r="B3334" s="85">
        <v>3330</v>
      </c>
      <c r="C3334" s="85">
        <v>18895</v>
      </c>
      <c r="D3334" s="85">
        <v>3330</v>
      </c>
      <c r="E3334" s="86" t="s">
        <v>29611</v>
      </c>
      <c r="F3334" s="85" t="s">
        <v>965</v>
      </c>
      <c r="G3334" s="86" t="s">
        <v>14403</v>
      </c>
      <c r="H3334" s="85" t="s">
        <v>2</v>
      </c>
      <c r="I3334" s="85">
        <v>1</v>
      </c>
      <c r="J3334" s="88">
        <v>0</v>
      </c>
      <c r="K3334" s="146">
        <v>0</v>
      </c>
      <c r="L3334" s="147">
        <v>0</v>
      </c>
      <c r="M3334" s="147">
        <v>0</v>
      </c>
      <c r="N3334" s="87">
        <v>0</v>
      </c>
      <c r="O3334" s="88">
        <v>0</v>
      </c>
      <c r="P3334" s="89" t="e">
        <v>#DIV/0!</v>
      </c>
    </row>
    <row r="3335" spans="1:16">
      <c r="A3335" s="75" t="s">
        <v>29641</v>
      </c>
      <c r="B3335" s="85">
        <v>3331</v>
      </c>
      <c r="C3335" s="85">
        <v>18898</v>
      </c>
      <c r="D3335" s="85">
        <v>3331</v>
      </c>
      <c r="E3335" s="86" t="s">
        <v>29611</v>
      </c>
      <c r="F3335" s="85" t="s">
        <v>4492</v>
      </c>
      <c r="G3335" s="86" t="s">
        <v>14403</v>
      </c>
      <c r="H3335" s="85" t="s">
        <v>2</v>
      </c>
      <c r="I3335" s="85">
        <v>1</v>
      </c>
      <c r="J3335" s="88">
        <v>0</v>
      </c>
      <c r="K3335" s="146">
        <v>0</v>
      </c>
      <c r="L3335" s="147">
        <v>0</v>
      </c>
      <c r="M3335" s="147">
        <v>0</v>
      </c>
      <c r="N3335" s="87">
        <v>0</v>
      </c>
      <c r="O3335" s="88">
        <v>0</v>
      </c>
      <c r="P3335" s="89" t="e">
        <v>#DIV/0!</v>
      </c>
    </row>
    <row r="3336" spans="1:16">
      <c r="A3336" s="75" t="s">
        <v>29644</v>
      </c>
      <c r="B3336" s="85">
        <v>3332</v>
      </c>
      <c r="C3336" s="85">
        <v>18901</v>
      </c>
      <c r="D3336" s="85">
        <v>3332</v>
      </c>
      <c r="E3336" s="86" t="s">
        <v>29611</v>
      </c>
      <c r="F3336" s="85" t="s">
        <v>1084</v>
      </c>
      <c r="G3336" s="86" t="s">
        <v>14403</v>
      </c>
      <c r="H3336" s="85" t="s">
        <v>2</v>
      </c>
      <c r="I3336" s="85">
        <v>1</v>
      </c>
      <c r="J3336" s="88">
        <v>0</v>
      </c>
      <c r="K3336" s="146">
        <v>0</v>
      </c>
      <c r="L3336" s="147">
        <v>0</v>
      </c>
      <c r="M3336" s="147">
        <v>0</v>
      </c>
      <c r="N3336" s="87">
        <v>0</v>
      </c>
      <c r="O3336" s="88">
        <v>0</v>
      </c>
      <c r="P3336" s="89" t="e">
        <v>#DIV/0!</v>
      </c>
    </row>
    <row r="3337" spans="1:16">
      <c r="A3337" s="75" t="s">
        <v>29647</v>
      </c>
      <c r="B3337" s="85">
        <v>3333</v>
      </c>
      <c r="C3337" s="85">
        <v>18904</v>
      </c>
      <c r="D3337" s="85">
        <v>3333</v>
      </c>
      <c r="E3337" s="86" t="s">
        <v>29611</v>
      </c>
      <c r="F3337" s="85" t="s">
        <v>4370</v>
      </c>
      <c r="G3337" s="86" t="s">
        <v>14403</v>
      </c>
      <c r="H3337" s="85" t="s">
        <v>2</v>
      </c>
      <c r="I3337" s="85">
        <v>1</v>
      </c>
      <c r="J3337" s="88">
        <v>0</v>
      </c>
      <c r="K3337" s="146">
        <v>0</v>
      </c>
      <c r="L3337" s="147">
        <v>0</v>
      </c>
      <c r="M3337" s="147">
        <v>0</v>
      </c>
      <c r="N3337" s="87">
        <v>0</v>
      </c>
      <c r="O3337" s="88">
        <v>0</v>
      </c>
      <c r="P3337" s="89" t="e">
        <v>#DIV/0!</v>
      </c>
    </row>
    <row r="3338" spans="1:16">
      <c r="A3338" s="75" t="s">
        <v>29650</v>
      </c>
      <c r="B3338" s="85">
        <v>3334</v>
      </c>
      <c r="C3338" s="85">
        <v>18907</v>
      </c>
      <c r="D3338" s="85">
        <v>3334</v>
      </c>
      <c r="E3338" s="86" t="s">
        <v>29611</v>
      </c>
      <c r="F3338" s="85" t="s">
        <v>4372</v>
      </c>
      <c r="G3338" s="86" t="s">
        <v>14403</v>
      </c>
      <c r="H3338" s="85" t="s">
        <v>2</v>
      </c>
      <c r="I3338" s="85">
        <v>1</v>
      </c>
      <c r="J3338" s="88">
        <v>0</v>
      </c>
      <c r="K3338" s="146">
        <v>0</v>
      </c>
      <c r="L3338" s="147">
        <v>0</v>
      </c>
      <c r="M3338" s="147">
        <v>0</v>
      </c>
      <c r="N3338" s="87">
        <v>0</v>
      </c>
      <c r="O3338" s="88">
        <v>0</v>
      </c>
      <c r="P3338" s="89" t="e">
        <v>#DIV/0!</v>
      </c>
    </row>
    <row r="3339" spans="1:16">
      <c r="A3339" s="75" t="s">
        <v>29653</v>
      </c>
      <c r="B3339" s="85">
        <v>3335</v>
      </c>
      <c r="C3339" s="85">
        <v>18910</v>
      </c>
      <c r="D3339" s="85">
        <v>3335</v>
      </c>
      <c r="E3339" s="86" t="s">
        <v>29611</v>
      </c>
      <c r="F3339" s="85" t="s">
        <v>1068</v>
      </c>
      <c r="G3339" s="86" t="s">
        <v>14403</v>
      </c>
      <c r="H3339" s="85" t="s">
        <v>2</v>
      </c>
      <c r="I3339" s="85">
        <v>1</v>
      </c>
      <c r="J3339" s="88">
        <v>0</v>
      </c>
      <c r="K3339" s="146">
        <v>0</v>
      </c>
      <c r="L3339" s="147">
        <v>0</v>
      </c>
      <c r="M3339" s="147">
        <v>0</v>
      </c>
      <c r="N3339" s="87">
        <v>0</v>
      </c>
      <c r="O3339" s="88">
        <v>0</v>
      </c>
      <c r="P3339" s="89" t="e">
        <v>#DIV/0!</v>
      </c>
    </row>
    <row r="3340" spans="1:16">
      <c r="A3340" s="75" t="s">
        <v>29656</v>
      </c>
      <c r="B3340" s="85">
        <v>3336</v>
      </c>
      <c r="C3340" s="85">
        <v>18913</v>
      </c>
      <c r="D3340" s="85">
        <v>3336</v>
      </c>
      <c r="E3340" s="86" t="s">
        <v>29611</v>
      </c>
      <c r="F3340" s="85" t="s">
        <v>2641</v>
      </c>
      <c r="G3340" s="86" t="s">
        <v>14403</v>
      </c>
      <c r="H3340" s="85" t="s">
        <v>2</v>
      </c>
      <c r="I3340" s="85">
        <v>1</v>
      </c>
      <c r="J3340" s="88">
        <v>0</v>
      </c>
      <c r="K3340" s="146">
        <v>0</v>
      </c>
      <c r="L3340" s="147">
        <v>0</v>
      </c>
      <c r="M3340" s="147">
        <v>0</v>
      </c>
      <c r="N3340" s="87">
        <v>0</v>
      </c>
      <c r="O3340" s="88">
        <v>0</v>
      </c>
      <c r="P3340" s="89" t="e">
        <v>#DIV/0!</v>
      </c>
    </row>
    <row r="3341" spans="1:16">
      <c r="A3341" s="75" t="s">
        <v>29659</v>
      </c>
      <c r="B3341" s="85">
        <v>3337</v>
      </c>
      <c r="C3341" s="85">
        <v>18916</v>
      </c>
      <c r="D3341" s="85">
        <v>3337</v>
      </c>
      <c r="E3341" s="86" t="s">
        <v>29611</v>
      </c>
      <c r="F3341" s="85" t="s">
        <v>4532</v>
      </c>
      <c r="G3341" s="86" t="s">
        <v>14403</v>
      </c>
      <c r="H3341" s="85" t="s">
        <v>2</v>
      </c>
      <c r="I3341" s="85">
        <v>1</v>
      </c>
      <c r="J3341" s="88">
        <v>0</v>
      </c>
      <c r="K3341" s="146">
        <v>0</v>
      </c>
      <c r="L3341" s="147">
        <v>0</v>
      </c>
      <c r="M3341" s="147">
        <v>0</v>
      </c>
      <c r="N3341" s="87">
        <v>0</v>
      </c>
      <c r="O3341" s="88">
        <v>0</v>
      </c>
      <c r="P3341" s="89" t="e">
        <v>#DIV/0!</v>
      </c>
    </row>
    <row r="3342" spans="1:16">
      <c r="A3342" s="75" t="s">
        <v>29662</v>
      </c>
      <c r="B3342" s="85">
        <v>3338</v>
      </c>
      <c r="C3342" s="85">
        <v>18919</v>
      </c>
      <c r="D3342" s="85">
        <v>3338</v>
      </c>
      <c r="E3342" s="86" t="s">
        <v>29611</v>
      </c>
      <c r="F3342" s="85" t="s">
        <v>4641</v>
      </c>
      <c r="G3342" s="86" t="s">
        <v>14403</v>
      </c>
      <c r="H3342" s="85" t="s">
        <v>2</v>
      </c>
      <c r="I3342" s="85">
        <v>1</v>
      </c>
      <c r="J3342" s="88">
        <v>0</v>
      </c>
      <c r="K3342" s="146">
        <v>0</v>
      </c>
      <c r="L3342" s="147">
        <v>0</v>
      </c>
      <c r="M3342" s="147">
        <v>0</v>
      </c>
      <c r="N3342" s="87">
        <v>0</v>
      </c>
      <c r="O3342" s="88">
        <v>0</v>
      </c>
      <c r="P3342" s="89" t="e">
        <v>#DIV/0!</v>
      </c>
    </row>
    <row r="3343" spans="1:16">
      <c r="A3343" s="75" t="s">
        <v>29665</v>
      </c>
      <c r="B3343" s="85">
        <v>3339</v>
      </c>
      <c r="C3343" s="85">
        <v>18922</v>
      </c>
      <c r="D3343" s="85">
        <v>3339</v>
      </c>
      <c r="E3343" s="86" t="s">
        <v>29611</v>
      </c>
      <c r="F3343" s="85" t="s">
        <v>2124</v>
      </c>
      <c r="G3343" s="86" t="s">
        <v>14403</v>
      </c>
      <c r="H3343" s="85" t="s">
        <v>2</v>
      </c>
      <c r="I3343" s="85">
        <v>1</v>
      </c>
      <c r="J3343" s="88">
        <v>0</v>
      </c>
      <c r="K3343" s="146">
        <v>0</v>
      </c>
      <c r="L3343" s="147">
        <v>0</v>
      </c>
      <c r="M3343" s="147">
        <v>0</v>
      </c>
      <c r="N3343" s="87">
        <v>0</v>
      </c>
      <c r="O3343" s="88">
        <v>0</v>
      </c>
      <c r="P3343" s="89" t="e">
        <v>#DIV/0!</v>
      </c>
    </row>
    <row r="3344" spans="1:16">
      <c r="A3344" s="75" t="s">
        <v>29668</v>
      </c>
      <c r="B3344" s="85">
        <v>3340</v>
      </c>
      <c r="C3344" s="85">
        <v>18925</v>
      </c>
      <c r="D3344" s="85">
        <v>3340</v>
      </c>
      <c r="E3344" s="86" t="s">
        <v>29611</v>
      </c>
      <c r="F3344" s="85" t="s">
        <v>4253</v>
      </c>
      <c r="G3344" s="86" t="s">
        <v>14403</v>
      </c>
      <c r="H3344" s="85" t="s">
        <v>2</v>
      </c>
      <c r="I3344" s="85">
        <v>1</v>
      </c>
      <c r="J3344" s="88">
        <v>0</v>
      </c>
      <c r="K3344" s="146">
        <v>0</v>
      </c>
      <c r="L3344" s="147">
        <v>0</v>
      </c>
      <c r="M3344" s="147">
        <v>0</v>
      </c>
      <c r="N3344" s="87">
        <v>0</v>
      </c>
      <c r="O3344" s="88">
        <v>0</v>
      </c>
      <c r="P3344" s="89" t="e">
        <v>#DIV/0!</v>
      </c>
    </row>
    <row r="3345" spans="1:16">
      <c r="A3345" s="75" t="s">
        <v>29671</v>
      </c>
      <c r="B3345" s="85">
        <v>3341</v>
      </c>
      <c r="C3345" s="85">
        <v>18928</v>
      </c>
      <c r="D3345" s="85">
        <v>3341</v>
      </c>
      <c r="E3345" s="86" t="s">
        <v>29611</v>
      </c>
      <c r="F3345" s="85" t="s">
        <v>4389</v>
      </c>
      <c r="G3345" s="86" t="s">
        <v>14403</v>
      </c>
      <c r="H3345" s="85" t="s">
        <v>2</v>
      </c>
      <c r="I3345" s="85">
        <v>1</v>
      </c>
      <c r="J3345" s="88">
        <v>0</v>
      </c>
      <c r="K3345" s="146">
        <v>0</v>
      </c>
      <c r="L3345" s="147">
        <v>0</v>
      </c>
      <c r="M3345" s="147">
        <v>0</v>
      </c>
      <c r="N3345" s="87">
        <v>0</v>
      </c>
      <c r="O3345" s="88">
        <v>0</v>
      </c>
      <c r="P3345" s="89" t="e">
        <v>#DIV/0!</v>
      </c>
    </row>
    <row r="3346" spans="1:16">
      <c r="A3346" s="75" t="s">
        <v>29674</v>
      </c>
      <c r="B3346" s="85">
        <v>3342</v>
      </c>
      <c r="C3346" s="85">
        <v>18931</v>
      </c>
      <c r="D3346" s="85">
        <v>3342</v>
      </c>
      <c r="E3346" s="86" t="s">
        <v>29611</v>
      </c>
      <c r="F3346" s="85" t="s">
        <v>3724</v>
      </c>
      <c r="G3346" s="86" t="s">
        <v>14403</v>
      </c>
      <c r="H3346" s="85" t="s">
        <v>2</v>
      </c>
      <c r="I3346" s="85">
        <v>1</v>
      </c>
      <c r="J3346" s="88">
        <v>0</v>
      </c>
      <c r="K3346" s="146">
        <v>0</v>
      </c>
      <c r="L3346" s="147">
        <v>0</v>
      </c>
      <c r="M3346" s="147">
        <v>0</v>
      </c>
      <c r="N3346" s="87">
        <v>0</v>
      </c>
      <c r="O3346" s="88">
        <v>0</v>
      </c>
      <c r="P3346" s="89" t="e">
        <v>#DIV/0!</v>
      </c>
    </row>
    <row r="3347" spans="1:16">
      <c r="A3347" s="75" t="s">
        <v>29677</v>
      </c>
      <c r="B3347" s="85">
        <v>3343</v>
      </c>
      <c r="C3347" s="85">
        <v>18934</v>
      </c>
      <c r="D3347" s="85">
        <v>3343</v>
      </c>
      <c r="E3347" s="86" t="s">
        <v>29611</v>
      </c>
      <c r="F3347" s="85" t="s">
        <v>891</v>
      </c>
      <c r="G3347" s="86" t="s">
        <v>14403</v>
      </c>
      <c r="H3347" s="85" t="s">
        <v>2</v>
      </c>
      <c r="I3347" s="85">
        <v>1</v>
      </c>
      <c r="J3347" s="88">
        <v>0</v>
      </c>
      <c r="K3347" s="146">
        <v>0</v>
      </c>
      <c r="L3347" s="147">
        <v>0</v>
      </c>
      <c r="M3347" s="147">
        <v>0</v>
      </c>
      <c r="N3347" s="87">
        <v>0</v>
      </c>
      <c r="O3347" s="88">
        <v>0</v>
      </c>
      <c r="P3347" s="89" t="e">
        <v>#DIV/0!</v>
      </c>
    </row>
    <row r="3348" spans="1:16">
      <c r="A3348" s="75" t="s">
        <v>29680</v>
      </c>
      <c r="B3348" s="85">
        <v>3344</v>
      </c>
      <c r="C3348" s="85">
        <v>18937</v>
      </c>
      <c r="D3348" s="85">
        <v>3344</v>
      </c>
      <c r="E3348" s="86" t="s">
        <v>29611</v>
      </c>
      <c r="F3348" s="85" t="s">
        <v>38</v>
      </c>
      <c r="G3348" s="86" t="s">
        <v>14403</v>
      </c>
      <c r="H3348" s="85" t="s">
        <v>2</v>
      </c>
      <c r="I3348" s="85">
        <v>1</v>
      </c>
      <c r="J3348" s="88">
        <v>0</v>
      </c>
      <c r="K3348" s="146">
        <v>0</v>
      </c>
      <c r="L3348" s="147">
        <v>0</v>
      </c>
      <c r="M3348" s="147">
        <v>0</v>
      </c>
      <c r="N3348" s="87">
        <v>0</v>
      </c>
      <c r="O3348" s="88">
        <v>0</v>
      </c>
      <c r="P3348" s="89" t="e">
        <v>#DIV/0!</v>
      </c>
    </row>
    <row r="3349" spans="1:16">
      <c r="A3349" s="75" t="s">
        <v>29683</v>
      </c>
      <c r="B3349" s="85">
        <v>3345</v>
      </c>
      <c r="C3349" s="85">
        <v>18940</v>
      </c>
      <c r="D3349" s="85">
        <v>3345</v>
      </c>
      <c r="E3349" s="86" t="s">
        <v>29611</v>
      </c>
      <c r="F3349" s="85" t="s">
        <v>1039</v>
      </c>
      <c r="G3349" s="86" t="s">
        <v>14403</v>
      </c>
      <c r="H3349" s="85" t="s">
        <v>2</v>
      </c>
      <c r="I3349" s="85">
        <v>1</v>
      </c>
      <c r="J3349" s="88">
        <v>0</v>
      </c>
      <c r="K3349" s="146">
        <v>0</v>
      </c>
      <c r="L3349" s="147">
        <v>0</v>
      </c>
      <c r="M3349" s="147">
        <v>0</v>
      </c>
      <c r="N3349" s="87">
        <v>0</v>
      </c>
      <c r="O3349" s="88">
        <v>0</v>
      </c>
      <c r="P3349" s="89" t="e">
        <v>#DIV/0!</v>
      </c>
    </row>
    <row r="3350" spans="1:16">
      <c r="A3350" s="75" t="s">
        <v>29686</v>
      </c>
      <c r="B3350" s="85">
        <v>3346</v>
      </c>
      <c r="C3350" s="85">
        <v>18943</v>
      </c>
      <c r="D3350" s="85">
        <v>3346</v>
      </c>
      <c r="E3350" s="86" t="s">
        <v>29611</v>
      </c>
      <c r="F3350" s="85" t="s">
        <v>4655</v>
      </c>
      <c r="G3350" s="86" t="s">
        <v>14403</v>
      </c>
      <c r="H3350" s="85" t="s">
        <v>2</v>
      </c>
      <c r="I3350" s="85">
        <v>1</v>
      </c>
      <c r="J3350" s="88">
        <v>0</v>
      </c>
      <c r="K3350" s="146">
        <v>0</v>
      </c>
      <c r="L3350" s="147">
        <v>0</v>
      </c>
      <c r="M3350" s="147">
        <v>0</v>
      </c>
      <c r="N3350" s="87">
        <v>0</v>
      </c>
      <c r="O3350" s="88">
        <v>0</v>
      </c>
      <c r="P3350" s="89" t="e">
        <v>#DIV/0!</v>
      </c>
    </row>
    <row r="3351" spans="1:16">
      <c r="A3351" s="75" t="s">
        <v>29689</v>
      </c>
      <c r="B3351" s="85">
        <v>3347</v>
      </c>
      <c r="C3351" s="85">
        <v>18946</v>
      </c>
      <c r="D3351" s="85">
        <v>3347</v>
      </c>
      <c r="E3351" s="86" t="s">
        <v>29611</v>
      </c>
      <c r="F3351" s="85" t="s">
        <v>1088</v>
      </c>
      <c r="G3351" s="86" t="s">
        <v>14403</v>
      </c>
      <c r="H3351" s="85" t="s">
        <v>2</v>
      </c>
      <c r="I3351" s="85">
        <v>1</v>
      </c>
      <c r="J3351" s="88">
        <v>0</v>
      </c>
      <c r="K3351" s="146">
        <v>0</v>
      </c>
      <c r="L3351" s="147">
        <v>0</v>
      </c>
      <c r="M3351" s="147">
        <v>0</v>
      </c>
      <c r="N3351" s="87">
        <v>0</v>
      </c>
      <c r="O3351" s="88">
        <v>0</v>
      </c>
      <c r="P3351" s="89" t="e">
        <v>#DIV/0!</v>
      </c>
    </row>
    <row r="3352" spans="1:16">
      <c r="A3352" s="75" t="s">
        <v>29692</v>
      </c>
      <c r="B3352" s="85">
        <v>3348</v>
      </c>
      <c r="C3352" s="85">
        <v>18949</v>
      </c>
      <c r="D3352" s="85">
        <v>3348</v>
      </c>
      <c r="E3352" s="86" t="s">
        <v>29611</v>
      </c>
      <c r="F3352" s="85" t="s">
        <v>4544</v>
      </c>
      <c r="G3352" s="86" t="s">
        <v>14403</v>
      </c>
      <c r="H3352" s="85" t="s">
        <v>2</v>
      </c>
      <c r="I3352" s="85">
        <v>1</v>
      </c>
      <c r="J3352" s="88">
        <v>0</v>
      </c>
      <c r="K3352" s="146">
        <v>0</v>
      </c>
      <c r="L3352" s="147">
        <v>0</v>
      </c>
      <c r="M3352" s="147">
        <v>0</v>
      </c>
      <c r="N3352" s="87">
        <v>0</v>
      </c>
      <c r="O3352" s="88">
        <v>0</v>
      </c>
      <c r="P3352" s="89" t="e">
        <v>#DIV/0!</v>
      </c>
    </row>
    <row r="3353" spans="1:16">
      <c r="A3353" s="75" t="s">
        <v>29695</v>
      </c>
      <c r="B3353" s="85">
        <v>3349</v>
      </c>
      <c r="C3353" s="85">
        <v>18952</v>
      </c>
      <c r="D3353" s="85">
        <v>3349</v>
      </c>
      <c r="E3353" s="86" t="s">
        <v>29696</v>
      </c>
      <c r="F3353" s="85" t="s">
        <v>32</v>
      </c>
      <c r="G3353" s="86" t="s">
        <v>14403</v>
      </c>
      <c r="H3353" s="85" t="s">
        <v>2</v>
      </c>
      <c r="I3353" s="85">
        <v>1</v>
      </c>
      <c r="J3353" s="88">
        <v>0</v>
      </c>
      <c r="K3353" s="146">
        <v>0</v>
      </c>
      <c r="L3353" s="147">
        <v>0</v>
      </c>
      <c r="M3353" s="147">
        <v>0</v>
      </c>
      <c r="N3353" s="87">
        <v>0</v>
      </c>
      <c r="O3353" s="88">
        <v>0</v>
      </c>
      <c r="P3353" s="89" t="e">
        <v>#DIV/0!</v>
      </c>
    </row>
    <row r="3354" spans="1:16">
      <c r="A3354" s="75" t="s">
        <v>29759</v>
      </c>
      <c r="B3354" s="85">
        <v>3350</v>
      </c>
      <c r="C3354" s="85">
        <v>18993</v>
      </c>
      <c r="D3354" s="85">
        <v>3350</v>
      </c>
      <c r="E3354" s="86" t="s">
        <v>29758</v>
      </c>
      <c r="F3354" s="85" t="s">
        <v>38</v>
      </c>
      <c r="G3354" s="86" t="s">
        <v>14403</v>
      </c>
      <c r="H3354" s="85" t="s">
        <v>2</v>
      </c>
      <c r="I3354" s="85">
        <v>1</v>
      </c>
      <c r="J3354" s="88">
        <v>0</v>
      </c>
      <c r="K3354" s="146">
        <v>0</v>
      </c>
      <c r="L3354" s="147">
        <v>0</v>
      </c>
      <c r="M3354" s="147">
        <v>0</v>
      </c>
      <c r="N3354" s="87">
        <v>0</v>
      </c>
      <c r="O3354" s="88">
        <v>0</v>
      </c>
      <c r="P3354" s="89" t="e">
        <v>#DIV/0!</v>
      </c>
    </row>
    <row r="3355" spans="1:16">
      <c r="A3355" s="75" t="s">
        <v>29762</v>
      </c>
      <c r="B3355" s="85">
        <v>3351</v>
      </c>
      <c r="C3355" s="85">
        <v>18996</v>
      </c>
      <c r="D3355" s="85">
        <v>3351</v>
      </c>
      <c r="E3355" s="86" t="s">
        <v>29763</v>
      </c>
      <c r="F3355" s="85" t="s">
        <v>32</v>
      </c>
      <c r="G3355" s="86" t="s">
        <v>14403</v>
      </c>
      <c r="H3355" s="85" t="s">
        <v>2</v>
      </c>
      <c r="I3355" s="85">
        <v>1</v>
      </c>
      <c r="J3355" s="88">
        <v>0</v>
      </c>
      <c r="K3355" s="146">
        <v>0</v>
      </c>
      <c r="L3355" s="147">
        <v>0</v>
      </c>
      <c r="M3355" s="147">
        <v>0</v>
      </c>
      <c r="N3355" s="87">
        <v>0</v>
      </c>
      <c r="O3355" s="88">
        <v>0</v>
      </c>
      <c r="P3355" s="89" t="e">
        <v>#DIV/0!</v>
      </c>
    </row>
    <row r="3356" spans="1:16">
      <c r="A3356" s="75" t="s">
        <v>29806</v>
      </c>
      <c r="B3356" s="85">
        <v>3352</v>
      </c>
      <c r="C3356" s="85">
        <v>19029</v>
      </c>
      <c r="D3356" s="85">
        <v>3352</v>
      </c>
      <c r="E3356" s="86" t="s">
        <v>29807</v>
      </c>
      <c r="F3356" s="85" t="s">
        <v>32</v>
      </c>
      <c r="G3356" s="86" t="s">
        <v>14403</v>
      </c>
      <c r="H3356" s="85" t="s">
        <v>2</v>
      </c>
      <c r="I3356" s="85">
        <v>1</v>
      </c>
      <c r="J3356" s="88">
        <v>0</v>
      </c>
      <c r="K3356" s="146">
        <v>0</v>
      </c>
      <c r="L3356" s="147">
        <v>0</v>
      </c>
      <c r="M3356" s="147">
        <v>0</v>
      </c>
      <c r="N3356" s="87">
        <v>0</v>
      </c>
      <c r="O3356" s="88">
        <v>0</v>
      </c>
      <c r="P3356" s="89" t="e">
        <v>#DIV/0!</v>
      </c>
    </row>
    <row r="3357" spans="1:16">
      <c r="A3357" s="75" t="s">
        <v>29812</v>
      </c>
      <c r="B3357" s="85">
        <v>3353</v>
      </c>
      <c r="C3357" s="85">
        <v>19033</v>
      </c>
      <c r="D3357" s="85">
        <v>3353</v>
      </c>
      <c r="E3357" s="86" t="s">
        <v>29811</v>
      </c>
      <c r="F3357" s="85" t="s">
        <v>38</v>
      </c>
      <c r="G3357" s="86" t="s">
        <v>14403</v>
      </c>
      <c r="H3357" s="85" t="s">
        <v>2</v>
      </c>
      <c r="I3357" s="85">
        <v>1</v>
      </c>
      <c r="J3357" s="88">
        <v>0</v>
      </c>
      <c r="K3357" s="146">
        <v>0</v>
      </c>
      <c r="L3357" s="147">
        <v>0</v>
      </c>
      <c r="M3357" s="147">
        <v>0</v>
      </c>
      <c r="N3357" s="87">
        <v>0</v>
      </c>
      <c r="O3357" s="88">
        <v>0</v>
      </c>
      <c r="P3357" s="89" t="e">
        <v>#DIV/0!</v>
      </c>
    </row>
    <row r="3358" spans="1:16">
      <c r="A3358" s="75" t="s">
        <v>29815</v>
      </c>
      <c r="B3358" s="85">
        <v>3354</v>
      </c>
      <c r="C3358" s="85">
        <v>19036</v>
      </c>
      <c r="D3358" s="85">
        <v>3354</v>
      </c>
      <c r="E3358" s="86" t="s">
        <v>29816</v>
      </c>
      <c r="F3358" s="85" t="s">
        <v>32</v>
      </c>
      <c r="G3358" s="86" t="s">
        <v>14403</v>
      </c>
      <c r="H3358" s="85" t="s">
        <v>2</v>
      </c>
      <c r="I3358" s="85">
        <v>1</v>
      </c>
      <c r="J3358" s="88">
        <v>0</v>
      </c>
      <c r="K3358" s="146">
        <v>0</v>
      </c>
      <c r="L3358" s="147">
        <v>0</v>
      </c>
      <c r="M3358" s="147">
        <v>0</v>
      </c>
      <c r="N3358" s="87">
        <v>0</v>
      </c>
      <c r="O3358" s="88">
        <v>0</v>
      </c>
      <c r="P3358" s="89" t="e">
        <v>#DIV/0!</v>
      </c>
    </row>
    <row r="3359" spans="1:16">
      <c r="A3359" s="75" t="s">
        <v>29821</v>
      </c>
      <c r="B3359" s="85">
        <v>3355</v>
      </c>
      <c r="C3359" s="85">
        <v>19040</v>
      </c>
      <c r="D3359" s="85">
        <v>3355</v>
      </c>
      <c r="E3359" s="86" t="s">
        <v>29820</v>
      </c>
      <c r="F3359" s="85" t="s">
        <v>38</v>
      </c>
      <c r="G3359" s="86" t="s">
        <v>14403</v>
      </c>
      <c r="H3359" s="85" t="s">
        <v>2</v>
      </c>
      <c r="I3359" s="85">
        <v>1</v>
      </c>
      <c r="J3359" s="88">
        <v>0</v>
      </c>
      <c r="K3359" s="146">
        <v>0</v>
      </c>
      <c r="L3359" s="147">
        <v>0</v>
      </c>
      <c r="M3359" s="147">
        <v>0</v>
      </c>
      <c r="N3359" s="87">
        <v>0</v>
      </c>
      <c r="O3359" s="88">
        <v>0</v>
      </c>
      <c r="P3359" s="89" t="e">
        <v>#DIV/0!</v>
      </c>
    </row>
    <row r="3360" spans="1:16">
      <c r="A3360" s="75" t="s">
        <v>29824</v>
      </c>
      <c r="B3360" s="85">
        <v>3356</v>
      </c>
      <c r="C3360" s="85">
        <v>19043</v>
      </c>
      <c r="D3360" s="85">
        <v>3356</v>
      </c>
      <c r="E3360" s="86" t="s">
        <v>29825</v>
      </c>
      <c r="F3360" s="85" t="s">
        <v>32</v>
      </c>
      <c r="G3360" s="86" t="s">
        <v>14403</v>
      </c>
      <c r="H3360" s="85" t="s">
        <v>2</v>
      </c>
      <c r="I3360" s="85">
        <v>1</v>
      </c>
      <c r="J3360" s="88">
        <v>0</v>
      </c>
      <c r="K3360" s="146">
        <v>0</v>
      </c>
      <c r="L3360" s="147">
        <v>0</v>
      </c>
      <c r="M3360" s="147">
        <v>0</v>
      </c>
      <c r="N3360" s="87">
        <v>0</v>
      </c>
      <c r="O3360" s="88">
        <v>0</v>
      </c>
      <c r="P3360" s="89" t="e">
        <v>#DIV/0!</v>
      </c>
    </row>
    <row r="3361" spans="1:16">
      <c r="A3361" s="75" t="s">
        <v>29830</v>
      </c>
      <c r="B3361" s="85">
        <v>3357</v>
      </c>
      <c r="C3361" s="85">
        <v>19047</v>
      </c>
      <c r="D3361" s="85">
        <v>3357</v>
      </c>
      <c r="E3361" s="86" t="s">
        <v>29829</v>
      </c>
      <c r="F3361" s="85" t="s">
        <v>38</v>
      </c>
      <c r="G3361" s="86" t="s">
        <v>14403</v>
      </c>
      <c r="H3361" s="85" t="s">
        <v>2</v>
      </c>
      <c r="I3361" s="85">
        <v>1</v>
      </c>
      <c r="J3361" s="88">
        <v>0</v>
      </c>
      <c r="K3361" s="146">
        <v>0</v>
      </c>
      <c r="L3361" s="147">
        <v>0</v>
      </c>
      <c r="M3361" s="147">
        <v>0</v>
      </c>
      <c r="N3361" s="87">
        <v>0</v>
      </c>
      <c r="O3361" s="88">
        <v>0</v>
      </c>
      <c r="P3361" s="89" t="e">
        <v>#DIV/0!</v>
      </c>
    </row>
    <row r="3362" spans="1:16">
      <c r="A3362" s="75" t="s">
        <v>29833</v>
      </c>
      <c r="B3362" s="85">
        <v>3358</v>
      </c>
      <c r="C3362" s="85">
        <v>19050</v>
      </c>
      <c r="D3362" s="85">
        <v>3358</v>
      </c>
      <c r="E3362" s="86" t="s">
        <v>29834</v>
      </c>
      <c r="F3362" s="85" t="s">
        <v>32</v>
      </c>
      <c r="G3362" s="86" t="s">
        <v>14403</v>
      </c>
      <c r="H3362" s="85" t="s">
        <v>2</v>
      </c>
      <c r="I3362" s="85">
        <v>1</v>
      </c>
      <c r="J3362" s="88">
        <v>0</v>
      </c>
      <c r="K3362" s="146">
        <v>0</v>
      </c>
      <c r="L3362" s="147">
        <v>0</v>
      </c>
      <c r="M3362" s="147">
        <v>0</v>
      </c>
      <c r="N3362" s="87">
        <v>0</v>
      </c>
      <c r="O3362" s="88">
        <v>0</v>
      </c>
      <c r="P3362" s="89" t="e">
        <v>#DIV/0!</v>
      </c>
    </row>
    <row r="3363" spans="1:16">
      <c r="A3363" s="75" t="s">
        <v>29839</v>
      </c>
      <c r="B3363" s="85">
        <v>3359</v>
      </c>
      <c r="C3363" s="85">
        <v>19054</v>
      </c>
      <c r="D3363" s="85">
        <v>3359</v>
      </c>
      <c r="E3363" s="86" t="s">
        <v>29838</v>
      </c>
      <c r="F3363" s="85" t="s">
        <v>38</v>
      </c>
      <c r="G3363" s="86" t="s">
        <v>14403</v>
      </c>
      <c r="H3363" s="85" t="s">
        <v>2</v>
      </c>
      <c r="I3363" s="85">
        <v>1</v>
      </c>
      <c r="J3363" s="88">
        <v>0</v>
      </c>
      <c r="K3363" s="146">
        <v>0</v>
      </c>
      <c r="L3363" s="147">
        <v>0</v>
      </c>
      <c r="M3363" s="147">
        <v>0</v>
      </c>
      <c r="N3363" s="87">
        <v>0</v>
      </c>
      <c r="O3363" s="88">
        <v>0</v>
      </c>
      <c r="P3363" s="89" t="e">
        <v>#DIV/0!</v>
      </c>
    </row>
    <row r="3364" spans="1:16">
      <c r="A3364" s="75" t="s">
        <v>29842</v>
      </c>
      <c r="B3364" s="85">
        <v>3360</v>
      </c>
      <c r="C3364" s="85">
        <v>19057</v>
      </c>
      <c r="D3364" s="85">
        <v>3360</v>
      </c>
      <c r="E3364" s="86" t="s">
        <v>29843</v>
      </c>
      <c r="F3364" s="85" t="s">
        <v>32</v>
      </c>
      <c r="G3364" s="86" t="s">
        <v>14403</v>
      </c>
      <c r="H3364" s="85" t="s">
        <v>2</v>
      </c>
      <c r="I3364" s="85">
        <v>1</v>
      </c>
      <c r="J3364" s="88">
        <v>0</v>
      </c>
      <c r="K3364" s="146">
        <v>0</v>
      </c>
      <c r="L3364" s="147">
        <v>0</v>
      </c>
      <c r="M3364" s="147">
        <v>0</v>
      </c>
      <c r="N3364" s="87">
        <v>0</v>
      </c>
      <c r="O3364" s="88">
        <v>0</v>
      </c>
      <c r="P3364" s="89" t="e">
        <v>#DIV/0!</v>
      </c>
    </row>
    <row r="3365" spans="1:16">
      <c r="A3365" s="75" t="s">
        <v>29848</v>
      </c>
      <c r="B3365" s="85">
        <v>3361</v>
      </c>
      <c r="C3365" s="85">
        <v>19061</v>
      </c>
      <c r="D3365" s="85">
        <v>3361</v>
      </c>
      <c r="E3365" s="86" t="s">
        <v>29847</v>
      </c>
      <c r="F3365" s="85" t="s">
        <v>38</v>
      </c>
      <c r="G3365" s="86" t="s">
        <v>14403</v>
      </c>
      <c r="H3365" s="85" t="s">
        <v>2</v>
      </c>
      <c r="I3365" s="85">
        <v>1</v>
      </c>
      <c r="J3365" s="88">
        <v>0</v>
      </c>
      <c r="K3365" s="146">
        <v>0</v>
      </c>
      <c r="L3365" s="147">
        <v>0</v>
      </c>
      <c r="M3365" s="147">
        <v>0</v>
      </c>
      <c r="N3365" s="87">
        <v>0</v>
      </c>
      <c r="O3365" s="88">
        <v>0</v>
      </c>
      <c r="P3365" s="89" t="e">
        <v>#DIV/0!</v>
      </c>
    </row>
    <row r="3366" spans="1:16">
      <c r="A3366" s="75" t="s">
        <v>29851</v>
      </c>
      <c r="B3366" s="85">
        <v>3362</v>
      </c>
      <c r="C3366" s="85">
        <v>19064</v>
      </c>
      <c r="D3366" s="85">
        <v>3362</v>
      </c>
      <c r="E3366" s="86" t="s">
        <v>29852</v>
      </c>
      <c r="F3366" s="85" t="s">
        <v>32</v>
      </c>
      <c r="G3366" s="86" t="s">
        <v>14403</v>
      </c>
      <c r="H3366" s="85" t="s">
        <v>2</v>
      </c>
      <c r="I3366" s="85">
        <v>1</v>
      </c>
      <c r="J3366" s="88">
        <v>0</v>
      </c>
      <c r="K3366" s="146">
        <v>0</v>
      </c>
      <c r="L3366" s="147">
        <v>0</v>
      </c>
      <c r="M3366" s="147">
        <v>0</v>
      </c>
      <c r="N3366" s="87">
        <v>0</v>
      </c>
      <c r="O3366" s="88">
        <v>0</v>
      </c>
      <c r="P3366" s="89" t="e">
        <v>#DIV/0!</v>
      </c>
    </row>
    <row r="3367" spans="1:16">
      <c r="A3367" s="75" t="s">
        <v>29857</v>
      </c>
      <c r="B3367" s="85">
        <v>3363</v>
      </c>
      <c r="C3367" s="85">
        <v>19068</v>
      </c>
      <c r="D3367" s="85">
        <v>3363</v>
      </c>
      <c r="E3367" s="86" t="s">
        <v>29856</v>
      </c>
      <c r="F3367" s="85" t="s">
        <v>38</v>
      </c>
      <c r="G3367" s="86" t="s">
        <v>14403</v>
      </c>
      <c r="H3367" s="85" t="s">
        <v>2</v>
      </c>
      <c r="I3367" s="85">
        <v>1</v>
      </c>
      <c r="J3367" s="88">
        <v>0</v>
      </c>
      <c r="K3367" s="146">
        <v>0</v>
      </c>
      <c r="L3367" s="147">
        <v>0</v>
      </c>
      <c r="M3367" s="147">
        <v>0</v>
      </c>
      <c r="N3367" s="87">
        <v>0</v>
      </c>
      <c r="O3367" s="88">
        <v>0</v>
      </c>
      <c r="P3367" s="89" t="e">
        <v>#DIV/0!</v>
      </c>
    </row>
    <row r="3368" spans="1:16">
      <c r="A3368" s="75" t="s">
        <v>29860</v>
      </c>
      <c r="B3368" s="85">
        <v>3364</v>
      </c>
      <c r="C3368" s="85">
        <v>19071</v>
      </c>
      <c r="D3368" s="85">
        <v>3364</v>
      </c>
      <c r="E3368" s="86" t="s">
        <v>29861</v>
      </c>
      <c r="F3368" s="85" t="s">
        <v>32</v>
      </c>
      <c r="G3368" s="86" t="s">
        <v>14403</v>
      </c>
      <c r="H3368" s="85" t="s">
        <v>2</v>
      </c>
      <c r="I3368" s="85">
        <v>1</v>
      </c>
      <c r="J3368" s="88">
        <v>0</v>
      </c>
      <c r="K3368" s="146">
        <v>0</v>
      </c>
      <c r="L3368" s="147">
        <v>0</v>
      </c>
      <c r="M3368" s="147">
        <v>0</v>
      </c>
      <c r="N3368" s="87">
        <v>0</v>
      </c>
      <c r="O3368" s="88">
        <v>0</v>
      </c>
      <c r="P3368" s="89" t="e">
        <v>#DIV/0!</v>
      </c>
    </row>
    <row r="3369" spans="1:16">
      <c r="A3369" s="75" t="s">
        <v>29866</v>
      </c>
      <c r="B3369" s="85">
        <v>3365</v>
      </c>
      <c r="C3369" s="85">
        <v>19075</v>
      </c>
      <c r="D3369" s="85">
        <v>3365</v>
      </c>
      <c r="E3369" s="86" t="s">
        <v>29865</v>
      </c>
      <c r="F3369" s="85" t="s">
        <v>38</v>
      </c>
      <c r="G3369" s="86" t="s">
        <v>14403</v>
      </c>
      <c r="H3369" s="85" t="s">
        <v>2</v>
      </c>
      <c r="I3369" s="85">
        <v>1</v>
      </c>
      <c r="J3369" s="88">
        <v>0</v>
      </c>
      <c r="K3369" s="146">
        <v>0</v>
      </c>
      <c r="L3369" s="147">
        <v>0</v>
      </c>
      <c r="M3369" s="147">
        <v>0</v>
      </c>
      <c r="N3369" s="87">
        <v>0</v>
      </c>
      <c r="O3369" s="88">
        <v>0</v>
      </c>
      <c r="P3369" s="89" t="e">
        <v>#DIV/0!</v>
      </c>
    </row>
    <row r="3370" spans="1:16">
      <c r="A3370" s="75" t="s">
        <v>29871</v>
      </c>
      <c r="B3370" s="85">
        <v>3366</v>
      </c>
      <c r="C3370" s="85">
        <v>19079</v>
      </c>
      <c r="D3370" s="85">
        <v>3366</v>
      </c>
      <c r="E3370" s="86" t="s">
        <v>29872</v>
      </c>
      <c r="F3370" s="85" t="s">
        <v>32</v>
      </c>
      <c r="G3370" s="86" t="s">
        <v>14403</v>
      </c>
      <c r="H3370" s="85" t="s">
        <v>2</v>
      </c>
      <c r="I3370" s="85">
        <v>1</v>
      </c>
      <c r="J3370" s="88">
        <v>0</v>
      </c>
      <c r="K3370" s="146">
        <v>0</v>
      </c>
      <c r="L3370" s="147">
        <v>0</v>
      </c>
      <c r="M3370" s="147">
        <v>0</v>
      </c>
      <c r="N3370" s="87">
        <v>0</v>
      </c>
      <c r="O3370" s="88">
        <v>0</v>
      </c>
      <c r="P3370" s="89" t="e">
        <v>#DIV/0!</v>
      </c>
    </row>
    <row r="3371" spans="1:16">
      <c r="A3371" s="75" t="s">
        <v>29877</v>
      </c>
      <c r="B3371" s="85">
        <v>3367</v>
      </c>
      <c r="C3371" s="85">
        <v>19083</v>
      </c>
      <c r="D3371" s="85">
        <v>3367</v>
      </c>
      <c r="E3371" s="86" t="s">
        <v>29876</v>
      </c>
      <c r="F3371" s="85" t="s">
        <v>38</v>
      </c>
      <c r="G3371" s="86" t="s">
        <v>14403</v>
      </c>
      <c r="H3371" s="85" t="s">
        <v>2</v>
      </c>
      <c r="I3371" s="85">
        <v>1</v>
      </c>
      <c r="J3371" s="88">
        <v>0</v>
      </c>
      <c r="K3371" s="146">
        <v>0</v>
      </c>
      <c r="L3371" s="147">
        <v>0</v>
      </c>
      <c r="M3371" s="147">
        <v>0</v>
      </c>
      <c r="N3371" s="87">
        <v>0</v>
      </c>
      <c r="O3371" s="88">
        <v>0</v>
      </c>
      <c r="P3371" s="89" t="e">
        <v>#DIV/0!</v>
      </c>
    </row>
    <row r="3372" spans="1:16">
      <c r="A3372" s="75" t="s">
        <v>30041</v>
      </c>
      <c r="B3372" s="85">
        <v>3368</v>
      </c>
      <c r="C3372" s="85">
        <v>19179</v>
      </c>
      <c r="D3372" s="85">
        <v>3368</v>
      </c>
      <c r="E3372" s="86" t="s">
        <v>30042</v>
      </c>
      <c r="F3372" s="85" t="s">
        <v>55</v>
      </c>
      <c r="G3372" s="86" t="s">
        <v>14403</v>
      </c>
      <c r="H3372" s="85" t="s">
        <v>2</v>
      </c>
      <c r="I3372" s="85">
        <v>1</v>
      </c>
      <c r="J3372" s="88">
        <v>0</v>
      </c>
      <c r="K3372" s="146">
        <v>0</v>
      </c>
      <c r="L3372" s="147">
        <v>0</v>
      </c>
      <c r="M3372" s="147">
        <v>0</v>
      </c>
      <c r="N3372" s="87">
        <v>0</v>
      </c>
      <c r="O3372" s="88">
        <v>0</v>
      </c>
      <c r="P3372" s="89" t="e">
        <v>#DIV/0!</v>
      </c>
    </row>
    <row r="3373" spans="1:16">
      <c r="A3373" s="75" t="s">
        <v>30045</v>
      </c>
      <c r="B3373" s="85">
        <v>3369</v>
      </c>
      <c r="C3373" s="85">
        <v>19182</v>
      </c>
      <c r="D3373" s="85">
        <v>3369</v>
      </c>
      <c r="E3373" s="86" t="s">
        <v>30046</v>
      </c>
      <c r="F3373" s="85" t="s">
        <v>32</v>
      </c>
      <c r="G3373" s="86" t="s">
        <v>14403</v>
      </c>
      <c r="H3373" s="85" t="s">
        <v>2</v>
      </c>
      <c r="I3373" s="85">
        <v>1</v>
      </c>
      <c r="J3373" s="88">
        <v>0</v>
      </c>
      <c r="K3373" s="146">
        <v>0</v>
      </c>
      <c r="L3373" s="147">
        <v>0</v>
      </c>
      <c r="M3373" s="147">
        <v>0</v>
      </c>
      <c r="N3373" s="87">
        <v>0</v>
      </c>
      <c r="O3373" s="88">
        <v>0</v>
      </c>
      <c r="P3373" s="89" t="e">
        <v>#DIV/0!</v>
      </c>
    </row>
    <row r="3374" spans="1:16">
      <c r="A3374" s="75" t="s">
        <v>30049</v>
      </c>
      <c r="B3374" s="85">
        <v>3370</v>
      </c>
      <c r="C3374" s="85">
        <v>19185</v>
      </c>
      <c r="D3374" s="85">
        <v>3370</v>
      </c>
      <c r="E3374" s="86" t="s">
        <v>30050</v>
      </c>
      <c r="F3374" s="85" t="s">
        <v>38</v>
      </c>
      <c r="G3374" s="86" t="s">
        <v>14403</v>
      </c>
      <c r="H3374" s="85" t="s">
        <v>2</v>
      </c>
      <c r="I3374" s="85">
        <v>1</v>
      </c>
      <c r="J3374" s="88">
        <v>0</v>
      </c>
      <c r="K3374" s="146">
        <v>0</v>
      </c>
      <c r="L3374" s="147">
        <v>0</v>
      </c>
      <c r="M3374" s="147">
        <v>0</v>
      </c>
      <c r="N3374" s="87">
        <v>0</v>
      </c>
      <c r="O3374" s="88">
        <v>0</v>
      </c>
      <c r="P3374" s="89" t="e">
        <v>#DIV/0!</v>
      </c>
    </row>
    <row r="3375" spans="1:16">
      <c r="A3375" s="75" t="s">
        <v>30053</v>
      </c>
      <c r="B3375" s="85">
        <v>3371</v>
      </c>
      <c r="C3375" s="85">
        <v>19188</v>
      </c>
      <c r="D3375" s="85">
        <v>3371</v>
      </c>
      <c r="E3375" s="86" t="s">
        <v>30050</v>
      </c>
      <c r="F3375" s="85" t="s">
        <v>139</v>
      </c>
      <c r="G3375" s="86" t="s">
        <v>14403</v>
      </c>
      <c r="H3375" s="85" t="s">
        <v>2</v>
      </c>
      <c r="I3375" s="85">
        <v>1</v>
      </c>
      <c r="J3375" s="88">
        <v>0</v>
      </c>
      <c r="K3375" s="146">
        <v>0</v>
      </c>
      <c r="L3375" s="147">
        <v>0</v>
      </c>
      <c r="M3375" s="147">
        <v>0</v>
      </c>
      <c r="N3375" s="87">
        <v>0</v>
      </c>
      <c r="O3375" s="88">
        <v>0</v>
      </c>
      <c r="P3375" s="89" t="e">
        <v>#DIV/0!</v>
      </c>
    </row>
    <row r="3376" spans="1:16">
      <c r="A3376" s="75" t="s">
        <v>30056</v>
      </c>
      <c r="B3376" s="85">
        <v>3372</v>
      </c>
      <c r="C3376" s="85">
        <v>19191</v>
      </c>
      <c r="D3376" s="85">
        <v>3372</v>
      </c>
      <c r="E3376" s="86" t="s">
        <v>30057</v>
      </c>
      <c r="F3376" s="85" t="s">
        <v>55</v>
      </c>
      <c r="G3376" s="86" t="s">
        <v>14403</v>
      </c>
      <c r="H3376" s="85" t="s">
        <v>2</v>
      </c>
      <c r="I3376" s="85">
        <v>1</v>
      </c>
      <c r="J3376" s="88">
        <v>0</v>
      </c>
      <c r="K3376" s="146">
        <v>0</v>
      </c>
      <c r="L3376" s="147">
        <v>0</v>
      </c>
      <c r="M3376" s="147">
        <v>0</v>
      </c>
      <c r="N3376" s="87">
        <v>0</v>
      </c>
      <c r="O3376" s="88">
        <v>0</v>
      </c>
      <c r="P3376" s="89" t="e">
        <v>#DIV/0!</v>
      </c>
    </row>
    <row r="3377" spans="1:16">
      <c r="A3377" s="75" t="s">
        <v>30060</v>
      </c>
      <c r="B3377" s="85">
        <v>3373</v>
      </c>
      <c r="C3377" s="85">
        <v>19194</v>
      </c>
      <c r="D3377" s="85">
        <v>3373</v>
      </c>
      <c r="E3377" s="86" t="s">
        <v>30061</v>
      </c>
      <c r="F3377" s="85" t="s">
        <v>32</v>
      </c>
      <c r="G3377" s="86" t="s">
        <v>14403</v>
      </c>
      <c r="H3377" s="85" t="s">
        <v>2</v>
      </c>
      <c r="I3377" s="85">
        <v>1</v>
      </c>
      <c r="J3377" s="88">
        <v>0</v>
      </c>
      <c r="K3377" s="146">
        <v>0</v>
      </c>
      <c r="L3377" s="147">
        <v>0</v>
      </c>
      <c r="M3377" s="147">
        <v>0</v>
      </c>
      <c r="N3377" s="87">
        <v>0</v>
      </c>
      <c r="O3377" s="88">
        <v>0</v>
      </c>
      <c r="P3377" s="89" t="e">
        <v>#DIV/0!</v>
      </c>
    </row>
    <row r="3378" spans="1:16">
      <c r="A3378" s="75" t="s">
        <v>30064</v>
      </c>
      <c r="B3378" s="85">
        <v>3374</v>
      </c>
      <c r="C3378" s="85">
        <v>19197</v>
      </c>
      <c r="D3378" s="85">
        <v>3374</v>
      </c>
      <c r="E3378" s="86" t="s">
        <v>30065</v>
      </c>
      <c r="F3378" s="85" t="s">
        <v>55</v>
      </c>
      <c r="G3378" s="86" t="s">
        <v>14403</v>
      </c>
      <c r="H3378" s="85" t="s">
        <v>2</v>
      </c>
      <c r="I3378" s="85">
        <v>1</v>
      </c>
      <c r="J3378" s="88">
        <v>0</v>
      </c>
      <c r="K3378" s="146">
        <v>0</v>
      </c>
      <c r="L3378" s="147">
        <v>0</v>
      </c>
      <c r="M3378" s="147">
        <v>0</v>
      </c>
      <c r="N3378" s="87">
        <v>0</v>
      </c>
      <c r="O3378" s="88">
        <v>0</v>
      </c>
      <c r="P3378" s="89" t="e">
        <v>#DIV/0!</v>
      </c>
    </row>
    <row r="3379" spans="1:16">
      <c r="A3379" s="75" t="s">
        <v>30068</v>
      </c>
      <c r="B3379" s="85">
        <v>3375</v>
      </c>
      <c r="C3379" s="85">
        <v>19200</v>
      </c>
      <c r="D3379" s="85">
        <v>3375</v>
      </c>
      <c r="E3379" s="86" t="s">
        <v>30069</v>
      </c>
      <c r="F3379" s="85" t="s">
        <v>32</v>
      </c>
      <c r="G3379" s="86" t="s">
        <v>14403</v>
      </c>
      <c r="H3379" s="85" t="s">
        <v>2</v>
      </c>
      <c r="I3379" s="85">
        <v>1</v>
      </c>
      <c r="J3379" s="88">
        <v>0</v>
      </c>
      <c r="K3379" s="146">
        <v>0</v>
      </c>
      <c r="L3379" s="147">
        <v>0</v>
      </c>
      <c r="M3379" s="147">
        <v>0</v>
      </c>
      <c r="N3379" s="87">
        <v>0</v>
      </c>
      <c r="O3379" s="88">
        <v>0</v>
      </c>
      <c r="P3379" s="89" t="e">
        <v>#DIV/0!</v>
      </c>
    </row>
    <row r="3380" spans="1:16">
      <c r="A3380" s="75" t="s">
        <v>30092</v>
      </c>
      <c r="B3380" s="85">
        <v>3376</v>
      </c>
      <c r="C3380" s="85">
        <v>19214</v>
      </c>
      <c r="D3380" s="85">
        <v>3376</v>
      </c>
      <c r="E3380" s="86" t="s">
        <v>30093</v>
      </c>
      <c r="F3380" s="85" t="s">
        <v>55</v>
      </c>
      <c r="G3380" s="86" t="s">
        <v>14403</v>
      </c>
      <c r="H3380" s="85" t="s">
        <v>2</v>
      </c>
      <c r="I3380" s="85">
        <v>1</v>
      </c>
      <c r="J3380" s="88">
        <v>0</v>
      </c>
      <c r="K3380" s="146">
        <v>0</v>
      </c>
      <c r="L3380" s="147">
        <v>0</v>
      </c>
      <c r="M3380" s="147">
        <v>0</v>
      </c>
      <c r="N3380" s="87">
        <v>0</v>
      </c>
      <c r="O3380" s="88">
        <v>0</v>
      </c>
      <c r="P3380" s="89" t="e">
        <v>#DIV/0!</v>
      </c>
    </row>
    <row r="3381" spans="1:16">
      <c r="A3381" s="75" t="s">
        <v>30099</v>
      </c>
      <c r="B3381" s="85">
        <v>3377</v>
      </c>
      <c r="C3381" s="85">
        <v>19219</v>
      </c>
      <c r="D3381" s="85">
        <v>3377</v>
      </c>
      <c r="E3381" s="86" t="s">
        <v>30100</v>
      </c>
      <c r="F3381" s="85" t="s">
        <v>55</v>
      </c>
      <c r="G3381" s="86" t="s">
        <v>14403</v>
      </c>
      <c r="H3381" s="85" t="s">
        <v>2</v>
      </c>
      <c r="I3381" s="85">
        <v>1</v>
      </c>
      <c r="J3381" s="88">
        <v>0</v>
      </c>
      <c r="K3381" s="146">
        <v>0</v>
      </c>
      <c r="L3381" s="147">
        <v>0</v>
      </c>
      <c r="M3381" s="147">
        <v>0</v>
      </c>
      <c r="N3381" s="87">
        <v>0</v>
      </c>
      <c r="O3381" s="88">
        <v>0</v>
      </c>
      <c r="P3381" s="89" t="e">
        <v>#DIV/0!</v>
      </c>
    </row>
    <row r="3382" spans="1:16">
      <c r="A3382" s="75" t="s">
        <v>30103</v>
      </c>
      <c r="B3382" s="85">
        <v>3378</v>
      </c>
      <c r="C3382" s="85">
        <v>19222</v>
      </c>
      <c r="D3382" s="85">
        <v>3378</v>
      </c>
      <c r="E3382" s="86" t="s">
        <v>30104</v>
      </c>
      <c r="F3382" s="85" t="s">
        <v>32</v>
      </c>
      <c r="G3382" s="86" t="s">
        <v>14403</v>
      </c>
      <c r="H3382" s="85" t="s">
        <v>2</v>
      </c>
      <c r="I3382" s="85">
        <v>1</v>
      </c>
      <c r="J3382" s="88">
        <v>0</v>
      </c>
      <c r="K3382" s="146">
        <v>0</v>
      </c>
      <c r="L3382" s="147">
        <v>0</v>
      </c>
      <c r="M3382" s="147">
        <v>0</v>
      </c>
      <c r="N3382" s="87">
        <v>0</v>
      </c>
      <c r="O3382" s="88">
        <v>0</v>
      </c>
      <c r="P3382" s="89" t="e">
        <v>#DIV/0!</v>
      </c>
    </row>
    <row r="3383" spans="1:16">
      <c r="A3383" s="75" t="s">
        <v>30107</v>
      </c>
      <c r="B3383" s="85">
        <v>3379</v>
      </c>
      <c r="C3383" s="85">
        <v>19225</v>
      </c>
      <c r="D3383" s="85">
        <v>3379</v>
      </c>
      <c r="E3383" s="86" t="s">
        <v>30108</v>
      </c>
      <c r="F3383" s="85" t="s">
        <v>38</v>
      </c>
      <c r="G3383" s="86" t="s">
        <v>14403</v>
      </c>
      <c r="H3383" s="85" t="s">
        <v>2</v>
      </c>
      <c r="I3383" s="85">
        <v>1</v>
      </c>
      <c r="J3383" s="88">
        <v>0</v>
      </c>
      <c r="K3383" s="146">
        <v>0</v>
      </c>
      <c r="L3383" s="147">
        <v>0</v>
      </c>
      <c r="M3383" s="147">
        <v>0</v>
      </c>
      <c r="N3383" s="87">
        <v>0</v>
      </c>
      <c r="O3383" s="88">
        <v>0</v>
      </c>
      <c r="P3383" s="89" t="e">
        <v>#DIV/0!</v>
      </c>
    </row>
    <row r="3384" spans="1:16">
      <c r="A3384" s="75" t="s">
        <v>30111</v>
      </c>
      <c r="B3384" s="85">
        <v>3380</v>
      </c>
      <c r="C3384" s="85">
        <v>19228</v>
      </c>
      <c r="D3384" s="85">
        <v>3380</v>
      </c>
      <c r="E3384" s="86" t="s">
        <v>30108</v>
      </c>
      <c r="F3384" s="85" t="s">
        <v>11</v>
      </c>
      <c r="G3384" s="86" t="s">
        <v>14403</v>
      </c>
      <c r="H3384" s="85" t="s">
        <v>2</v>
      </c>
      <c r="I3384" s="85">
        <v>1</v>
      </c>
      <c r="J3384" s="88">
        <v>0</v>
      </c>
      <c r="K3384" s="146">
        <v>0</v>
      </c>
      <c r="L3384" s="147">
        <v>0</v>
      </c>
      <c r="M3384" s="147">
        <v>0</v>
      </c>
      <c r="N3384" s="87">
        <v>0</v>
      </c>
      <c r="O3384" s="88">
        <v>0</v>
      </c>
      <c r="P3384" s="89" t="e">
        <v>#DIV/0!</v>
      </c>
    </row>
    <row r="3385" spans="1:16">
      <c r="A3385" s="75" t="s">
        <v>30114</v>
      </c>
      <c r="B3385" s="85">
        <v>3381</v>
      </c>
      <c r="C3385" s="85">
        <v>19231</v>
      </c>
      <c r="D3385" s="85">
        <v>3381</v>
      </c>
      <c r="E3385" s="86" t="s">
        <v>30115</v>
      </c>
      <c r="F3385" s="85" t="s">
        <v>55</v>
      </c>
      <c r="G3385" s="86" t="s">
        <v>14403</v>
      </c>
      <c r="H3385" s="85" t="s">
        <v>2</v>
      </c>
      <c r="I3385" s="85">
        <v>1</v>
      </c>
      <c r="J3385" s="88">
        <v>0</v>
      </c>
      <c r="K3385" s="146">
        <v>0</v>
      </c>
      <c r="L3385" s="147">
        <v>0</v>
      </c>
      <c r="M3385" s="147">
        <v>0</v>
      </c>
      <c r="N3385" s="87">
        <v>0</v>
      </c>
      <c r="O3385" s="88">
        <v>0</v>
      </c>
      <c r="P3385" s="89" t="e">
        <v>#DIV/0!</v>
      </c>
    </row>
    <row r="3386" spans="1:16">
      <c r="A3386" s="75" t="s">
        <v>30118</v>
      </c>
      <c r="B3386" s="85">
        <v>3382</v>
      </c>
      <c r="C3386" s="85">
        <v>19234</v>
      </c>
      <c r="D3386" s="85">
        <v>3382</v>
      </c>
      <c r="E3386" s="86" t="s">
        <v>30119</v>
      </c>
      <c r="F3386" s="85" t="s">
        <v>32</v>
      </c>
      <c r="G3386" s="86" t="s">
        <v>14403</v>
      </c>
      <c r="H3386" s="85" t="s">
        <v>2</v>
      </c>
      <c r="I3386" s="85">
        <v>1</v>
      </c>
      <c r="J3386" s="88">
        <v>0</v>
      </c>
      <c r="K3386" s="146">
        <v>0</v>
      </c>
      <c r="L3386" s="147">
        <v>0</v>
      </c>
      <c r="M3386" s="147">
        <v>0</v>
      </c>
      <c r="N3386" s="87">
        <v>0</v>
      </c>
      <c r="O3386" s="88">
        <v>0</v>
      </c>
      <c r="P3386" s="89" t="e">
        <v>#DIV/0!</v>
      </c>
    </row>
    <row r="3387" spans="1:16">
      <c r="A3387" s="75" t="s">
        <v>30122</v>
      </c>
      <c r="B3387" s="85">
        <v>3383</v>
      </c>
      <c r="C3387" s="85">
        <v>19237</v>
      </c>
      <c r="D3387" s="85">
        <v>3383</v>
      </c>
      <c r="E3387" s="86" t="s">
        <v>30123</v>
      </c>
      <c r="F3387" s="85" t="s">
        <v>55</v>
      </c>
      <c r="G3387" s="86" t="s">
        <v>14403</v>
      </c>
      <c r="H3387" s="85" t="s">
        <v>2</v>
      </c>
      <c r="I3387" s="85">
        <v>1</v>
      </c>
      <c r="J3387" s="88">
        <v>0</v>
      </c>
      <c r="K3387" s="146">
        <v>0</v>
      </c>
      <c r="L3387" s="147">
        <v>0</v>
      </c>
      <c r="M3387" s="147">
        <v>0</v>
      </c>
      <c r="N3387" s="87">
        <v>0</v>
      </c>
      <c r="O3387" s="88">
        <v>0</v>
      </c>
      <c r="P3387" s="89" t="e">
        <v>#DIV/0!</v>
      </c>
    </row>
    <row r="3388" spans="1:16">
      <c r="A3388" s="75" t="s">
        <v>30126</v>
      </c>
      <c r="B3388" s="85">
        <v>3384</v>
      </c>
      <c r="C3388" s="85">
        <v>19240</v>
      </c>
      <c r="D3388" s="85">
        <v>3384</v>
      </c>
      <c r="E3388" s="86" t="s">
        <v>30127</v>
      </c>
      <c r="F3388" s="85" t="s">
        <v>32</v>
      </c>
      <c r="G3388" s="86" t="s">
        <v>14403</v>
      </c>
      <c r="H3388" s="85" t="s">
        <v>2</v>
      </c>
      <c r="I3388" s="85">
        <v>1</v>
      </c>
      <c r="J3388" s="88">
        <v>0</v>
      </c>
      <c r="K3388" s="146">
        <v>0</v>
      </c>
      <c r="L3388" s="147">
        <v>0</v>
      </c>
      <c r="M3388" s="147">
        <v>0</v>
      </c>
      <c r="N3388" s="87">
        <v>0</v>
      </c>
      <c r="O3388" s="88">
        <v>0</v>
      </c>
      <c r="P3388" s="89" t="e">
        <v>#DIV/0!</v>
      </c>
    </row>
    <row r="3389" spans="1:16">
      <c r="A3389" s="75" t="s">
        <v>30130</v>
      </c>
      <c r="B3389" s="85">
        <v>3385</v>
      </c>
      <c r="C3389" s="85">
        <v>19243</v>
      </c>
      <c r="D3389" s="85">
        <v>3385</v>
      </c>
      <c r="E3389" s="86" t="s">
        <v>30131</v>
      </c>
      <c r="F3389" s="85" t="s">
        <v>38</v>
      </c>
      <c r="G3389" s="86" t="s">
        <v>14403</v>
      </c>
      <c r="H3389" s="85" t="s">
        <v>2</v>
      </c>
      <c r="I3389" s="85">
        <v>1</v>
      </c>
      <c r="J3389" s="88">
        <v>0</v>
      </c>
      <c r="K3389" s="146">
        <v>0</v>
      </c>
      <c r="L3389" s="147">
        <v>0</v>
      </c>
      <c r="M3389" s="147">
        <v>0</v>
      </c>
      <c r="N3389" s="87">
        <v>0</v>
      </c>
      <c r="O3389" s="88">
        <v>0</v>
      </c>
      <c r="P3389" s="89" t="e">
        <v>#DIV/0!</v>
      </c>
    </row>
    <row r="3390" spans="1:16">
      <c r="A3390" s="75" t="s">
        <v>30134</v>
      </c>
      <c r="B3390" s="85">
        <v>3386</v>
      </c>
      <c r="C3390" s="85">
        <v>19246</v>
      </c>
      <c r="D3390" s="85">
        <v>3386</v>
      </c>
      <c r="E3390" s="86" t="s">
        <v>30131</v>
      </c>
      <c r="F3390" s="85" t="s">
        <v>11</v>
      </c>
      <c r="G3390" s="86" t="s">
        <v>14403</v>
      </c>
      <c r="H3390" s="85" t="s">
        <v>2</v>
      </c>
      <c r="I3390" s="85">
        <v>1</v>
      </c>
      <c r="J3390" s="88">
        <v>0</v>
      </c>
      <c r="K3390" s="146">
        <v>0</v>
      </c>
      <c r="L3390" s="147">
        <v>0</v>
      </c>
      <c r="M3390" s="147">
        <v>0</v>
      </c>
      <c r="N3390" s="87">
        <v>0</v>
      </c>
      <c r="O3390" s="88">
        <v>0</v>
      </c>
      <c r="P3390" s="89" t="e">
        <v>#DIV/0!</v>
      </c>
    </row>
    <row r="3391" spans="1:16">
      <c r="A3391" s="75" t="s">
        <v>30137</v>
      </c>
      <c r="B3391" s="85">
        <v>3387</v>
      </c>
      <c r="C3391" s="85">
        <v>19249</v>
      </c>
      <c r="D3391" s="85">
        <v>3387</v>
      </c>
      <c r="E3391" s="86" t="s">
        <v>30138</v>
      </c>
      <c r="F3391" s="85" t="s">
        <v>38</v>
      </c>
      <c r="G3391" s="86" t="s">
        <v>14403</v>
      </c>
      <c r="H3391" s="85" t="s">
        <v>2</v>
      </c>
      <c r="I3391" s="85">
        <v>1</v>
      </c>
      <c r="J3391" s="88">
        <v>0</v>
      </c>
      <c r="K3391" s="146">
        <v>0</v>
      </c>
      <c r="L3391" s="147">
        <v>0</v>
      </c>
      <c r="M3391" s="147">
        <v>0</v>
      </c>
      <c r="N3391" s="87">
        <v>0</v>
      </c>
      <c r="O3391" s="88">
        <v>0</v>
      </c>
      <c r="P3391" s="89" t="e">
        <v>#DIV/0!</v>
      </c>
    </row>
    <row r="3392" spans="1:16">
      <c r="A3392" s="75" t="s">
        <v>30141</v>
      </c>
      <c r="B3392" s="85">
        <v>3388</v>
      </c>
      <c r="C3392" s="85">
        <v>19252</v>
      </c>
      <c r="D3392" s="85">
        <v>3388</v>
      </c>
      <c r="E3392" s="86" t="s">
        <v>30138</v>
      </c>
      <c r="F3392" s="85" t="s">
        <v>11</v>
      </c>
      <c r="G3392" s="86" t="s">
        <v>14403</v>
      </c>
      <c r="H3392" s="85" t="s">
        <v>2</v>
      </c>
      <c r="I3392" s="85">
        <v>1</v>
      </c>
      <c r="J3392" s="88">
        <v>0</v>
      </c>
      <c r="K3392" s="146">
        <v>0</v>
      </c>
      <c r="L3392" s="147">
        <v>0</v>
      </c>
      <c r="M3392" s="147">
        <v>0</v>
      </c>
      <c r="N3392" s="87">
        <v>0</v>
      </c>
      <c r="O3392" s="88">
        <v>0</v>
      </c>
      <c r="P3392" s="89" t="e">
        <v>#DIV/0!</v>
      </c>
    </row>
    <row r="3393" spans="1:16">
      <c r="A3393" s="75" t="s">
        <v>30149</v>
      </c>
      <c r="B3393" s="85">
        <v>3389</v>
      </c>
      <c r="C3393" s="85">
        <v>19258</v>
      </c>
      <c r="D3393" s="85">
        <v>3389</v>
      </c>
      <c r="E3393" s="86" t="s">
        <v>30150</v>
      </c>
      <c r="F3393" s="85" t="s">
        <v>55</v>
      </c>
      <c r="G3393" s="86" t="s">
        <v>14403</v>
      </c>
      <c r="H3393" s="85" t="s">
        <v>2</v>
      </c>
      <c r="I3393" s="85">
        <v>1</v>
      </c>
      <c r="J3393" s="88">
        <v>0</v>
      </c>
      <c r="K3393" s="146">
        <v>0</v>
      </c>
      <c r="L3393" s="147">
        <v>0</v>
      </c>
      <c r="M3393" s="147">
        <v>0</v>
      </c>
      <c r="N3393" s="87">
        <v>0</v>
      </c>
      <c r="O3393" s="88">
        <v>0</v>
      </c>
      <c r="P3393" s="89" t="e">
        <v>#DIV/0!</v>
      </c>
    </row>
    <row r="3394" spans="1:16">
      <c r="A3394" s="75" t="s">
        <v>30153</v>
      </c>
      <c r="B3394" s="85">
        <v>3390</v>
      </c>
      <c r="C3394" s="85">
        <v>19261</v>
      </c>
      <c r="D3394" s="85">
        <v>3390</v>
      </c>
      <c r="E3394" s="86" t="s">
        <v>30154</v>
      </c>
      <c r="F3394" s="85" t="s">
        <v>32</v>
      </c>
      <c r="G3394" s="86" t="s">
        <v>14403</v>
      </c>
      <c r="H3394" s="85" t="s">
        <v>2</v>
      </c>
      <c r="I3394" s="85">
        <v>1</v>
      </c>
      <c r="J3394" s="88">
        <v>0</v>
      </c>
      <c r="K3394" s="146">
        <v>0</v>
      </c>
      <c r="L3394" s="147">
        <v>0</v>
      </c>
      <c r="M3394" s="147">
        <v>0</v>
      </c>
      <c r="N3394" s="87">
        <v>0</v>
      </c>
      <c r="O3394" s="88">
        <v>0</v>
      </c>
      <c r="P3394" s="89" t="e">
        <v>#DIV/0!</v>
      </c>
    </row>
    <row r="3395" spans="1:16">
      <c r="A3395" s="75" t="s">
        <v>30157</v>
      </c>
      <c r="B3395" s="85">
        <v>3391</v>
      </c>
      <c r="C3395" s="85">
        <v>19264</v>
      </c>
      <c r="D3395" s="85">
        <v>3391</v>
      </c>
      <c r="E3395" s="86" t="s">
        <v>30158</v>
      </c>
      <c r="F3395" s="85" t="s">
        <v>55</v>
      </c>
      <c r="G3395" s="86" t="s">
        <v>14403</v>
      </c>
      <c r="H3395" s="85" t="s">
        <v>2</v>
      </c>
      <c r="I3395" s="85">
        <v>1</v>
      </c>
      <c r="J3395" s="88">
        <v>0</v>
      </c>
      <c r="K3395" s="146">
        <v>0</v>
      </c>
      <c r="L3395" s="147">
        <v>0</v>
      </c>
      <c r="M3395" s="147">
        <v>0</v>
      </c>
      <c r="N3395" s="87">
        <v>0</v>
      </c>
      <c r="O3395" s="88">
        <v>0</v>
      </c>
      <c r="P3395" s="89" t="e">
        <v>#DIV/0!</v>
      </c>
    </row>
    <row r="3396" spans="1:16">
      <c r="A3396" s="75" t="s">
        <v>30161</v>
      </c>
      <c r="B3396" s="85">
        <v>3392</v>
      </c>
      <c r="C3396" s="85">
        <v>19267</v>
      </c>
      <c r="D3396" s="85">
        <v>3392</v>
      </c>
      <c r="E3396" s="86" t="s">
        <v>30162</v>
      </c>
      <c r="F3396" s="85" t="s">
        <v>32</v>
      </c>
      <c r="G3396" s="86" t="s">
        <v>14403</v>
      </c>
      <c r="H3396" s="85" t="s">
        <v>2</v>
      </c>
      <c r="I3396" s="85">
        <v>1</v>
      </c>
      <c r="J3396" s="88">
        <v>0</v>
      </c>
      <c r="K3396" s="146">
        <v>0</v>
      </c>
      <c r="L3396" s="147">
        <v>0</v>
      </c>
      <c r="M3396" s="147">
        <v>0</v>
      </c>
      <c r="N3396" s="87">
        <v>0</v>
      </c>
      <c r="O3396" s="88">
        <v>0</v>
      </c>
      <c r="P3396" s="89" t="e">
        <v>#DIV/0!</v>
      </c>
    </row>
    <row r="3397" spans="1:16">
      <c r="A3397" s="75" t="s">
        <v>30165</v>
      </c>
      <c r="B3397" s="85">
        <v>3393</v>
      </c>
      <c r="C3397" s="85">
        <v>19270</v>
      </c>
      <c r="D3397" s="85">
        <v>3393</v>
      </c>
      <c r="E3397" s="86" t="s">
        <v>30166</v>
      </c>
      <c r="F3397" s="85" t="s">
        <v>55</v>
      </c>
      <c r="G3397" s="86" t="s">
        <v>14403</v>
      </c>
      <c r="H3397" s="85" t="s">
        <v>2</v>
      </c>
      <c r="I3397" s="85">
        <v>1</v>
      </c>
      <c r="J3397" s="88">
        <v>0</v>
      </c>
      <c r="K3397" s="146">
        <v>0</v>
      </c>
      <c r="L3397" s="147">
        <v>0</v>
      </c>
      <c r="M3397" s="147">
        <v>0</v>
      </c>
      <c r="N3397" s="87">
        <v>0</v>
      </c>
      <c r="O3397" s="88">
        <v>0</v>
      </c>
      <c r="P3397" s="89" t="e">
        <v>#DIV/0!</v>
      </c>
    </row>
    <row r="3398" spans="1:16">
      <c r="A3398" s="75" t="s">
        <v>30169</v>
      </c>
      <c r="B3398" s="85">
        <v>3394</v>
      </c>
      <c r="C3398" s="85">
        <v>19273</v>
      </c>
      <c r="D3398" s="85">
        <v>3394</v>
      </c>
      <c r="E3398" s="86" t="s">
        <v>30170</v>
      </c>
      <c r="F3398" s="85" t="s">
        <v>32</v>
      </c>
      <c r="G3398" s="86" t="s">
        <v>14403</v>
      </c>
      <c r="H3398" s="85" t="s">
        <v>2</v>
      </c>
      <c r="I3398" s="85">
        <v>1</v>
      </c>
      <c r="J3398" s="88">
        <v>0</v>
      </c>
      <c r="K3398" s="146">
        <v>0</v>
      </c>
      <c r="L3398" s="147">
        <v>0</v>
      </c>
      <c r="M3398" s="147">
        <v>0</v>
      </c>
      <c r="N3398" s="87">
        <v>0</v>
      </c>
      <c r="O3398" s="88">
        <v>0</v>
      </c>
      <c r="P3398" s="89" t="e">
        <v>#DIV/0!</v>
      </c>
    </row>
    <row r="3399" spans="1:16">
      <c r="A3399" s="75" t="s">
        <v>30177</v>
      </c>
      <c r="B3399" s="85">
        <v>3395</v>
      </c>
      <c r="C3399" s="85">
        <v>19278</v>
      </c>
      <c r="D3399" s="85">
        <v>3395</v>
      </c>
      <c r="E3399" s="86" t="s">
        <v>30178</v>
      </c>
      <c r="F3399" s="85" t="s">
        <v>55</v>
      </c>
      <c r="G3399" s="86" t="s">
        <v>14403</v>
      </c>
      <c r="H3399" s="85" t="s">
        <v>2</v>
      </c>
      <c r="I3399" s="85">
        <v>1</v>
      </c>
      <c r="J3399" s="88">
        <v>0</v>
      </c>
      <c r="K3399" s="146">
        <v>0</v>
      </c>
      <c r="L3399" s="147">
        <v>0</v>
      </c>
      <c r="M3399" s="147">
        <v>0</v>
      </c>
      <c r="N3399" s="87">
        <v>0</v>
      </c>
      <c r="O3399" s="88">
        <v>0</v>
      </c>
      <c r="P3399" s="89" t="e">
        <v>#DIV/0!</v>
      </c>
    </row>
    <row r="3400" spans="1:16">
      <c r="A3400" s="75" t="s">
        <v>30185</v>
      </c>
      <c r="B3400" s="85">
        <v>3396</v>
      </c>
      <c r="C3400" s="85">
        <v>19283</v>
      </c>
      <c r="D3400" s="85">
        <v>3396</v>
      </c>
      <c r="E3400" s="86" t="s">
        <v>30186</v>
      </c>
      <c r="F3400" s="85" t="s">
        <v>31</v>
      </c>
      <c r="G3400" s="86" t="s">
        <v>14403</v>
      </c>
      <c r="H3400" s="85" t="s">
        <v>2</v>
      </c>
      <c r="I3400" s="85">
        <v>1</v>
      </c>
      <c r="J3400" s="88">
        <v>0</v>
      </c>
      <c r="K3400" s="146">
        <v>0</v>
      </c>
      <c r="L3400" s="147">
        <v>0</v>
      </c>
      <c r="M3400" s="147">
        <v>0</v>
      </c>
      <c r="N3400" s="87">
        <v>0</v>
      </c>
      <c r="O3400" s="88">
        <v>0</v>
      </c>
      <c r="P3400" s="89" t="e">
        <v>#DIV/0!</v>
      </c>
    </row>
    <row r="3401" spans="1:16">
      <c r="A3401" s="75" t="s">
        <v>30189</v>
      </c>
      <c r="B3401" s="85">
        <v>3397</v>
      </c>
      <c r="C3401" s="85">
        <v>19286</v>
      </c>
      <c r="D3401" s="85">
        <v>3397</v>
      </c>
      <c r="E3401" s="86" t="s">
        <v>30186</v>
      </c>
      <c r="F3401" s="85" t="s">
        <v>38</v>
      </c>
      <c r="G3401" s="86" t="s">
        <v>14403</v>
      </c>
      <c r="H3401" s="85" t="s">
        <v>2</v>
      </c>
      <c r="I3401" s="85">
        <v>1</v>
      </c>
      <c r="J3401" s="88">
        <v>0</v>
      </c>
      <c r="K3401" s="146">
        <v>0</v>
      </c>
      <c r="L3401" s="147">
        <v>0</v>
      </c>
      <c r="M3401" s="147">
        <v>0</v>
      </c>
      <c r="N3401" s="87">
        <v>0</v>
      </c>
      <c r="O3401" s="88">
        <v>0</v>
      </c>
      <c r="P3401" s="89" t="e">
        <v>#DIV/0!</v>
      </c>
    </row>
    <row r="3402" spans="1:16">
      <c r="A3402" s="75" t="s">
        <v>30192</v>
      </c>
      <c r="B3402" s="85">
        <v>3398</v>
      </c>
      <c r="C3402" s="85">
        <v>19289</v>
      </c>
      <c r="D3402" s="85">
        <v>3398</v>
      </c>
      <c r="E3402" s="86" t="s">
        <v>30193</v>
      </c>
      <c r="F3402" s="85" t="s">
        <v>32</v>
      </c>
      <c r="G3402" s="86" t="s">
        <v>14403</v>
      </c>
      <c r="H3402" s="85" t="s">
        <v>2</v>
      </c>
      <c r="I3402" s="85">
        <v>1</v>
      </c>
      <c r="J3402" s="88">
        <v>0</v>
      </c>
      <c r="K3402" s="146">
        <v>0</v>
      </c>
      <c r="L3402" s="147">
        <v>0</v>
      </c>
      <c r="M3402" s="147">
        <v>0</v>
      </c>
      <c r="N3402" s="87">
        <v>0</v>
      </c>
      <c r="O3402" s="88">
        <v>0</v>
      </c>
      <c r="P3402" s="89" t="e">
        <v>#DIV/0!</v>
      </c>
    </row>
    <row r="3403" spans="1:16">
      <c r="A3403" s="75" t="s">
        <v>30196</v>
      </c>
      <c r="B3403" s="85">
        <v>3399</v>
      </c>
      <c r="C3403" s="85">
        <v>19292</v>
      </c>
      <c r="D3403" s="85">
        <v>3399</v>
      </c>
      <c r="E3403" s="86" t="s">
        <v>30197</v>
      </c>
      <c r="F3403" s="85" t="s">
        <v>55</v>
      </c>
      <c r="G3403" s="86" t="s">
        <v>14403</v>
      </c>
      <c r="H3403" s="85" t="s">
        <v>2</v>
      </c>
      <c r="I3403" s="85">
        <v>1</v>
      </c>
      <c r="J3403" s="88">
        <v>0</v>
      </c>
      <c r="K3403" s="146">
        <v>0</v>
      </c>
      <c r="L3403" s="147">
        <v>0</v>
      </c>
      <c r="M3403" s="147">
        <v>0</v>
      </c>
      <c r="N3403" s="87">
        <v>0</v>
      </c>
      <c r="O3403" s="88">
        <v>0</v>
      </c>
      <c r="P3403" s="89" t="e">
        <v>#DIV/0!</v>
      </c>
    </row>
    <row r="3404" spans="1:16">
      <c r="A3404" s="75" t="s">
        <v>30202</v>
      </c>
      <c r="B3404" s="85">
        <v>3400</v>
      </c>
      <c r="C3404" s="85">
        <v>19296</v>
      </c>
      <c r="D3404" s="85">
        <v>3400</v>
      </c>
      <c r="E3404" s="86" t="s">
        <v>30203</v>
      </c>
      <c r="F3404" s="85" t="s">
        <v>55</v>
      </c>
      <c r="G3404" s="86" t="s">
        <v>14403</v>
      </c>
      <c r="H3404" s="85" t="s">
        <v>2</v>
      </c>
      <c r="I3404" s="85">
        <v>1</v>
      </c>
      <c r="J3404" s="88">
        <v>0</v>
      </c>
      <c r="K3404" s="146">
        <v>0</v>
      </c>
      <c r="L3404" s="147">
        <v>0</v>
      </c>
      <c r="M3404" s="147">
        <v>0</v>
      </c>
      <c r="N3404" s="87">
        <v>0</v>
      </c>
      <c r="O3404" s="88">
        <v>0</v>
      </c>
      <c r="P3404" s="89" t="e">
        <v>#DIV/0!</v>
      </c>
    </row>
    <row r="3405" spans="1:16">
      <c r="A3405" s="75" t="s">
        <v>30206</v>
      </c>
      <c r="B3405" s="85">
        <v>3401</v>
      </c>
      <c r="C3405" s="85">
        <v>19299</v>
      </c>
      <c r="D3405" s="85">
        <v>3401</v>
      </c>
      <c r="E3405" s="86" t="s">
        <v>30207</v>
      </c>
      <c r="F3405" s="85" t="s">
        <v>32</v>
      </c>
      <c r="G3405" s="86" t="s">
        <v>14403</v>
      </c>
      <c r="H3405" s="85" t="s">
        <v>2</v>
      </c>
      <c r="I3405" s="85">
        <v>1</v>
      </c>
      <c r="J3405" s="88">
        <v>0</v>
      </c>
      <c r="K3405" s="146">
        <v>0</v>
      </c>
      <c r="L3405" s="147">
        <v>0</v>
      </c>
      <c r="M3405" s="147">
        <v>0</v>
      </c>
      <c r="N3405" s="87">
        <v>0</v>
      </c>
      <c r="O3405" s="88">
        <v>0</v>
      </c>
      <c r="P3405" s="89" t="e">
        <v>#DIV/0!</v>
      </c>
    </row>
    <row r="3406" spans="1:16">
      <c r="A3406" s="75" t="s">
        <v>30210</v>
      </c>
      <c r="B3406" s="85">
        <v>3402</v>
      </c>
      <c r="C3406" s="85">
        <v>19302</v>
      </c>
      <c r="D3406" s="85">
        <v>3402</v>
      </c>
      <c r="E3406" s="86" t="s">
        <v>30211</v>
      </c>
      <c r="F3406" s="85" t="s">
        <v>31</v>
      </c>
      <c r="G3406" s="86" t="s">
        <v>14403</v>
      </c>
      <c r="H3406" s="85" t="s">
        <v>2</v>
      </c>
      <c r="I3406" s="85">
        <v>1</v>
      </c>
      <c r="J3406" s="88">
        <v>0</v>
      </c>
      <c r="K3406" s="146">
        <v>0</v>
      </c>
      <c r="L3406" s="147">
        <v>0</v>
      </c>
      <c r="M3406" s="147">
        <v>0</v>
      </c>
      <c r="N3406" s="87">
        <v>0</v>
      </c>
      <c r="O3406" s="88">
        <v>0</v>
      </c>
      <c r="P3406" s="89" t="e">
        <v>#DIV/0!</v>
      </c>
    </row>
    <row r="3407" spans="1:16">
      <c r="A3407" s="75" t="s">
        <v>30214</v>
      </c>
      <c r="B3407" s="85">
        <v>3403</v>
      </c>
      <c r="C3407" s="85">
        <v>19305</v>
      </c>
      <c r="D3407" s="85">
        <v>3403</v>
      </c>
      <c r="E3407" s="86" t="s">
        <v>30211</v>
      </c>
      <c r="F3407" s="85" t="s">
        <v>38</v>
      </c>
      <c r="G3407" s="86" t="s">
        <v>14403</v>
      </c>
      <c r="H3407" s="85" t="s">
        <v>2</v>
      </c>
      <c r="I3407" s="85">
        <v>1</v>
      </c>
      <c r="J3407" s="88">
        <v>0</v>
      </c>
      <c r="K3407" s="146">
        <v>0</v>
      </c>
      <c r="L3407" s="147">
        <v>0</v>
      </c>
      <c r="M3407" s="147">
        <v>0</v>
      </c>
      <c r="N3407" s="87">
        <v>0</v>
      </c>
      <c r="O3407" s="88">
        <v>0</v>
      </c>
      <c r="P3407" s="89" t="e">
        <v>#DIV/0!</v>
      </c>
    </row>
    <row r="3408" spans="1:16">
      <c r="A3408" s="75" t="s">
        <v>30220</v>
      </c>
      <c r="B3408" s="85">
        <v>3404</v>
      </c>
      <c r="C3408" s="85">
        <v>19310</v>
      </c>
      <c r="D3408" s="85">
        <v>3404</v>
      </c>
      <c r="E3408" s="86" t="s">
        <v>30221</v>
      </c>
      <c r="F3408" s="85" t="s">
        <v>55</v>
      </c>
      <c r="G3408" s="86" t="s">
        <v>14403</v>
      </c>
      <c r="H3408" s="85" t="s">
        <v>2</v>
      </c>
      <c r="I3408" s="85">
        <v>1</v>
      </c>
      <c r="J3408" s="88">
        <v>0</v>
      </c>
      <c r="K3408" s="146">
        <v>0</v>
      </c>
      <c r="L3408" s="147">
        <v>0</v>
      </c>
      <c r="M3408" s="147">
        <v>0</v>
      </c>
      <c r="N3408" s="87">
        <v>0</v>
      </c>
      <c r="O3408" s="88">
        <v>0</v>
      </c>
      <c r="P3408" s="89" t="e">
        <v>#DIV/0!</v>
      </c>
    </row>
    <row r="3409" spans="1:16">
      <c r="A3409" s="75" t="s">
        <v>30224</v>
      </c>
      <c r="B3409" s="85">
        <v>3405</v>
      </c>
      <c r="C3409" s="85">
        <v>19313</v>
      </c>
      <c r="D3409" s="85">
        <v>3405</v>
      </c>
      <c r="E3409" s="86" t="s">
        <v>30225</v>
      </c>
      <c r="F3409" s="85" t="s">
        <v>32</v>
      </c>
      <c r="G3409" s="86" t="s">
        <v>14403</v>
      </c>
      <c r="H3409" s="85" t="s">
        <v>2</v>
      </c>
      <c r="I3409" s="85">
        <v>1</v>
      </c>
      <c r="J3409" s="88">
        <v>0</v>
      </c>
      <c r="K3409" s="146">
        <v>0</v>
      </c>
      <c r="L3409" s="147">
        <v>0</v>
      </c>
      <c r="M3409" s="147">
        <v>0</v>
      </c>
      <c r="N3409" s="87">
        <v>0</v>
      </c>
      <c r="O3409" s="88">
        <v>0</v>
      </c>
      <c r="P3409" s="89" t="e">
        <v>#DIV/0!</v>
      </c>
    </row>
    <row r="3410" spans="1:16">
      <c r="A3410" s="75" t="s">
        <v>30599</v>
      </c>
      <c r="B3410" s="85">
        <v>3406</v>
      </c>
      <c r="C3410" s="85">
        <v>19615</v>
      </c>
      <c r="D3410" s="85">
        <v>3406</v>
      </c>
      <c r="E3410" s="86" t="s">
        <v>30598</v>
      </c>
      <c r="F3410" s="85" t="s">
        <v>38</v>
      </c>
      <c r="G3410" s="86" t="s">
        <v>14403</v>
      </c>
      <c r="H3410" s="85" t="s">
        <v>2</v>
      </c>
      <c r="I3410" s="85">
        <v>1</v>
      </c>
      <c r="J3410" s="88">
        <v>0</v>
      </c>
      <c r="K3410" s="146">
        <v>0</v>
      </c>
      <c r="L3410" s="147">
        <v>0</v>
      </c>
      <c r="M3410" s="147">
        <v>0</v>
      </c>
      <c r="N3410" s="87">
        <v>0</v>
      </c>
      <c r="O3410" s="88">
        <v>0</v>
      </c>
      <c r="P3410" s="89" t="e">
        <v>#DIV/0!</v>
      </c>
    </row>
    <row r="3411" spans="1:16">
      <c r="A3411" s="75" t="s">
        <v>30602</v>
      </c>
      <c r="B3411" s="85">
        <v>3407</v>
      </c>
      <c r="C3411" s="85">
        <v>19618</v>
      </c>
      <c r="D3411" s="85">
        <v>3407</v>
      </c>
      <c r="E3411" s="86" t="s">
        <v>30603</v>
      </c>
      <c r="F3411" s="85" t="s">
        <v>32</v>
      </c>
      <c r="G3411" s="86" t="s">
        <v>14403</v>
      </c>
      <c r="H3411" s="85" t="s">
        <v>2</v>
      </c>
      <c r="I3411" s="85">
        <v>1</v>
      </c>
      <c r="J3411" s="88">
        <v>0</v>
      </c>
      <c r="K3411" s="146">
        <v>0</v>
      </c>
      <c r="L3411" s="147">
        <v>0</v>
      </c>
      <c r="M3411" s="147">
        <v>0</v>
      </c>
      <c r="N3411" s="87">
        <v>0</v>
      </c>
      <c r="O3411" s="88">
        <v>0</v>
      </c>
      <c r="P3411" s="89" t="e">
        <v>#DIV/0!</v>
      </c>
    </row>
    <row r="3412" spans="1:16">
      <c r="A3412" s="75" t="s">
        <v>30902</v>
      </c>
      <c r="B3412" s="85">
        <v>3408</v>
      </c>
      <c r="C3412" s="85">
        <v>19826</v>
      </c>
      <c r="D3412" s="85">
        <v>3408</v>
      </c>
      <c r="E3412" s="86" t="s">
        <v>30903</v>
      </c>
      <c r="F3412" s="85" t="s">
        <v>32</v>
      </c>
      <c r="G3412" s="86" t="s">
        <v>14403</v>
      </c>
      <c r="H3412" s="85" t="s">
        <v>2</v>
      </c>
      <c r="I3412" s="85">
        <v>1</v>
      </c>
      <c r="J3412" s="88">
        <v>0</v>
      </c>
      <c r="K3412" s="146">
        <v>0</v>
      </c>
      <c r="L3412" s="147">
        <v>0</v>
      </c>
      <c r="M3412" s="147">
        <v>0</v>
      </c>
      <c r="N3412" s="87">
        <v>0</v>
      </c>
      <c r="O3412" s="88">
        <v>0</v>
      </c>
      <c r="P3412" s="89" t="e">
        <v>#DIV/0!</v>
      </c>
    </row>
    <row r="3413" spans="1:16">
      <c r="A3413" s="75" t="s">
        <v>30908</v>
      </c>
      <c r="B3413" s="85">
        <v>3409</v>
      </c>
      <c r="C3413" s="85">
        <v>19830</v>
      </c>
      <c r="D3413" s="85">
        <v>3409</v>
      </c>
      <c r="E3413" s="86" t="s">
        <v>30907</v>
      </c>
      <c r="F3413" s="85" t="s">
        <v>38</v>
      </c>
      <c r="G3413" s="86" t="s">
        <v>14403</v>
      </c>
      <c r="H3413" s="85" t="s">
        <v>2</v>
      </c>
      <c r="I3413" s="85">
        <v>1</v>
      </c>
      <c r="J3413" s="88">
        <v>0</v>
      </c>
      <c r="K3413" s="146">
        <v>0</v>
      </c>
      <c r="L3413" s="147">
        <v>0</v>
      </c>
      <c r="M3413" s="147">
        <v>0</v>
      </c>
      <c r="N3413" s="87">
        <v>0</v>
      </c>
      <c r="O3413" s="88">
        <v>0</v>
      </c>
      <c r="P3413" s="89" t="e">
        <v>#DIV/0!</v>
      </c>
    </row>
    <row r="3414" spans="1:16">
      <c r="A3414" s="75" t="s">
        <v>31051</v>
      </c>
      <c r="B3414" s="85">
        <v>3410</v>
      </c>
      <c r="C3414" s="85">
        <v>19920</v>
      </c>
      <c r="D3414" s="85">
        <v>3410</v>
      </c>
      <c r="E3414" s="86" t="s">
        <v>31050</v>
      </c>
      <c r="F3414" s="85" t="s">
        <v>38</v>
      </c>
      <c r="G3414" s="86" t="s">
        <v>14403</v>
      </c>
      <c r="H3414" s="85" t="s">
        <v>2</v>
      </c>
      <c r="I3414" s="85">
        <v>1</v>
      </c>
      <c r="J3414" s="88">
        <v>0</v>
      </c>
      <c r="K3414" s="146">
        <v>0</v>
      </c>
      <c r="L3414" s="147">
        <v>0</v>
      </c>
      <c r="M3414" s="147">
        <v>0</v>
      </c>
      <c r="N3414" s="87">
        <v>0</v>
      </c>
      <c r="O3414" s="88">
        <v>0</v>
      </c>
      <c r="P3414" s="89" t="e">
        <v>#DIV/0!</v>
      </c>
    </row>
    <row r="3415" spans="1:16">
      <c r="A3415" s="75" t="s">
        <v>31054</v>
      </c>
      <c r="B3415" s="85">
        <v>3411</v>
      </c>
      <c r="C3415" s="85">
        <v>19923</v>
      </c>
      <c r="D3415" s="85">
        <v>3411</v>
      </c>
      <c r="E3415" s="86" t="s">
        <v>31055</v>
      </c>
      <c r="F3415" s="85" t="s">
        <v>32</v>
      </c>
      <c r="G3415" s="86" t="s">
        <v>14403</v>
      </c>
      <c r="H3415" s="85" t="s">
        <v>2</v>
      </c>
      <c r="I3415" s="85">
        <v>1</v>
      </c>
      <c r="J3415" s="88">
        <v>0</v>
      </c>
      <c r="K3415" s="146">
        <v>0</v>
      </c>
      <c r="L3415" s="147">
        <v>0</v>
      </c>
      <c r="M3415" s="147">
        <v>0</v>
      </c>
      <c r="N3415" s="87">
        <v>0</v>
      </c>
      <c r="O3415" s="88">
        <v>0</v>
      </c>
      <c r="P3415" s="89" t="e">
        <v>#DIV/0!</v>
      </c>
    </row>
    <row r="3416" spans="1:16">
      <c r="A3416" s="75" t="s">
        <v>31074</v>
      </c>
      <c r="B3416" s="85">
        <v>3412</v>
      </c>
      <c r="C3416" s="85">
        <v>19937</v>
      </c>
      <c r="D3416" s="85">
        <v>3412</v>
      </c>
      <c r="E3416" s="86" t="s">
        <v>31073</v>
      </c>
      <c r="F3416" s="85" t="s">
        <v>38</v>
      </c>
      <c r="G3416" s="86" t="s">
        <v>14403</v>
      </c>
      <c r="H3416" s="85" t="s">
        <v>2</v>
      </c>
      <c r="I3416" s="85">
        <v>1</v>
      </c>
      <c r="J3416" s="88">
        <v>0</v>
      </c>
      <c r="K3416" s="146">
        <v>0</v>
      </c>
      <c r="L3416" s="147">
        <v>0</v>
      </c>
      <c r="M3416" s="147">
        <v>0</v>
      </c>
      <c r="N3416" s="87">
        <v>0</v>
      </c>
      <c r="O3416" s="88">
        <v>0</v>
      </c>
      <c r="P3416" s="89" t="e">
        <v>#DIV/0!</v>
      </c>
    </row>
    <row r="3417" spans="1:16">
      <c r="A3417" s="75" t="s">
        <v>31077</v>
      </c>
      <c r="B3417" s="85">
        <v>3413</v>
      </c>
      <c r="C3417" s="85">
        <v>19940</v>
      </c>
      <c r="D3417" s="85">
        <v>3413</v>
      </c>
      <c r="E3417" s="86" t="s">
        <v>31078</v>
      </c>
      <c r="F3417" s="85" t="s">
        <v>32</v>
      </c>
      <c r="G3417" s="86" t="s">
        <v>14403</v>
      </c>
      <c r="H3417" s="85" t="s">
        <v>2</v>
      </c>
      <c r="I3417" s="85">
        <v>1</v>
      </c>
      <c r="J3417" s="88">
        <v>0</v>
      </c>
      <c r="K3417" s="146">
        <v>0</v>
      </c>
      <c r="L3417" s="147">
        <v>0</v>
      </c>
      <c r="M3417" s="147">
        <v>0</v>
      </c>
      <c r="N3417" s="87">
        <v>0</v>
      </c>
      <c r="O3417" s="88">
        <v>0</v>
      </c>
      <c r="P3417" s="89" t="e">
        <v>#DIV/0!</v>
      </c>
    </row>
    <row r="3418" spans="1:16">
      <c r="A3418" s="75" t="s">
        <v>31100</v>
      </c>
      <c r="B3418" s="85">
        <v>3414</v>
      </c>
      <c r="C3418" s="85">
        <v>19957</v>
      </c>
      <c r="D3418" s="85">
        <v>3414</v>
      </c>
      <c r="E3418" s="86" t="s">
        <v>31101</v>
      </c>
      <c r="F3418" s="85" t="s">
        <v>32</v>
      </c>
      <c r="G3418" s="86" t="s">
        <v>14403</v>
      </c>
      <c r="H3418" s="85" t="s">
        <v>2</v>
      </c>
      <c r="I3418" s="85">
        <v>1</v>
      </c>
      <c r="J3418" s="88">
        <v>0</v>
      </c>
      <c r="K3418" s="146">
        <v>0</v>
      </c>
      <c r="L3418" s="147">
        <v>0</v>
      </c>
      <c r="M3418" s="147">
        <v>0</v>
      </c>
      <c r="N3418" s="87">
        <v>0</v>
      </c>
      <c r="O3418" s="88">
        <v>0</v>
      </c>
      <c r="P3418" s="89" t="e">
        <v>#DIV/0!</v>
      </c>
    </row>
    <row r="3419" spans="1:16">
      <c r="A3419" s="75" t="s">
        <v>31106</v>
      </c>
      <c r="B3419" s="85">
        <v>3415</v>
      </c>
      <c r="C3419" s="85">
        <v>19961</v>
      </c>
      <c r="D3419" s="85">
        <v>3415</v>
      </c>
      <c r="E3419" s="86" t="s">
        <v>31105</v>
      </c>
      <c r="F3419" s="85" t="s">
        <v>38</v>
      </c>
      <c r="G3419" s="86" t="s">
        <v>14403</v>
      </c>
      <c r="H3419" s="85" t="s">
        <v>2</v>
      </c>
      <c r="I3419" s="85">
        <v>1</v>
      </c>
      <c r="J3419" s="88">
        <v>0</v>
      </c>
      <c r="K3419" s="146">
        <v>0</v>
      </c>
      <c r="L3419" s="147">
        <v>0</v>
      </c>
      <c r="M3419" s="147">
        <v>0</v>
      </c>
      <c r="N3419" s="87">
        <v>0</v>
      </c>
      <c r="O3419" s="88">
        <v>0</v>
      </c>
      <c r="P3419" s="89" t="e">
        <v>#DIV/0!</v>
      </c>
    </row>
    <row r="3420" spans="1:16">
      <c r="A3420" s="75" t="s">
        <v>31180</v>
      </c>
      <c r="B3420" s="85">
        <v>3416</v>
      </c>
      <c r="C3420" s="85">
        <v>20017</v>
      </c>
      <c r="D3420" s="85">
        <v>3416</v>
      </c>
      <c r="E3420" s="86" t="s">
        <v>83</v>
      </c>
      <c r="F3420" s="85" t="s">
        <v>31</v>
      </c>
      <c r="G3420" s="86" t="s">
        <v>14403</v>
      </c>
      <c r="H3420" s="85" t="s">
        <v>2</v>
      </c>
      <c r="I3420" s="85">
        <v>1</v>
      </c>
      <c r="J3420" s="88">
        <v>0</v>
      </c>
      <c r="K3420" s="146">
        <v>0</v>
      </c>
      <c r="L3420" s="147">
        <v>0</v>
      </c>
      <c r="M3420" s="147">
        <v>0</v>
      </c>
      <c r="N3420" s="87">
        <v>0</v>
      </c>
      <c r="O3420" s="88">
        <v>0</v>
      </c>
      <c r="P3420" s="89" t="e">
        <v>#DIV/0!</v>
      </c>
    </row>
    <row r="3421" spans="1:16">
      <c r="A3421" s="75" t="s">
        <v>31183</v>
      </c>
      <c r="B3421" s="85">
        <v>3417</v>
      </c>
      <c r="C3421" s="85">
        <v>20020</v>
      </c>
      <c r="D3421" s="85">
        <v>3417</v>
      </c>
      <c r="E3421" s="86" t="s">
        <v>83</v>
      </c>
      <c r="F3421" s="85" t="s">
        <v>38</v>
      </c>
      <c r="G3421" s="86" t="s">
        <v>14403</v>
      </c>
      <c r="H3421" s="85" t="s">
        <v>2</v>
      </c>
      <c r="I3421" s="85">
        <v>1</v>
      </c>
      <c r="J3421" s="88">
        <v>0</v>
      </c>
      <c r="K3421" s="146">
        <v>0</v>
      </c>
      <c r="L3421" s="147">
        <v>0</v>
      </c>
      <c r="M3421" s="147">
        <v>0</v>
      </c>
      <c r="N3421" s="87">
        <v>0</v>
      </c>
      <c r="O3421" s="88">
        <v>0</v>
      </c>
      <c r="P3421" s="89" t="e">
        <v>#DIV/0!</v>
      </c>
    </row>
    <row r="3422" spans="1:16">
      <c r="A3422" s="75" t="s">
        <v>31186</v>
      </c>
      <c r="B3422" s="85">
        <v>3418</v>
      </c>
      <c r="C3422" s="85">
        <v>20023</v>
      </c>
      <c r="D3422" s="85">
        <v>3418</v>
      </c>
      <c r="E3422" s="86" t="s">
        <v>31187</v>
      </c>
      <c r="F3422" s="85" t="s">
        <v>32</v>
      </c>
      <c r="G3422" s="86" t="s">
        <v>14403</v>
      </c>
      <c r="H3422" s="85" t="s">
        <v>2</v>
      </c>
      <c r="I3422" s="85">
        <v>1</v>
      </c>
      <c r="J3422" s="88">
        <v>0</v>
      </c>
      <c r="K3422" s="146">
        <v>0</v>
      </c>
      <c r="L3422" s="147">
        <v>0</v>
      </c>
      <c r="M3422" s="147">
        <v>0</v>
      </c>
      <c r="N3422" s="87">
        <v>0</v>
      </c>
      <c r="O3422" s="88">
        <v>0</v>
      </c>
      <c r="P3422" s="89" t="e">
        <v>#DIV/0!</v>
      </c>
    </row>
    <row r="3423" spans="1:16">
      <c r="A3423" s="75" t="s">
        <v>31196</v>
      </c>
      <c r="B3423" s="85">
        <v>3419</v>
      </c>
      <c r="C3423" s="85">
        <v>20030</v>
      </c>
      <c r="D3423" s="85">
        <v>3419</v>
      </c>
      <c r="E3423" s="86" t="s">
        <v>31195</v>
      </c>
      <c r="F3423" s="85" t="s">
        <v>38</v>
      </c>
      <c r="G3423" s="86" t="s">
        <v>14403</v>
      </c>
      <c r="H3423" s="85" t="s">
        <v>2</v>
      </c>
      <c r="I3423" s="85">
        <v>1</v>
      </c>
      <c r="J3423" s="88">
        <v>0</v>
      </c>
      <c r="K3423" s="146">
        <v>0</v>
      </c>
      <c r="L3423" s="147">
        <v>0</v>
      </c>
      <c r="M3423" s="147">
        <v>0</v>
      </c>
      <c r="N3423" s="87">
        <v>0</v>
      </c>
      <c r="O3423" s="88">
        <v>0</v>
      </c>
      <c r="P3423" s="89" t="e">
        <v>#DIV/0!</v>
      </c>
    </row>
    <row r="3424" spans="1:16">
      <c r="A3424" s="75" t="s">
        <v>31199</v>
      </c>
      <c r="B3424" s="85">
        <v>3420</v>
      </c>
      <c r="C3424" s="85">
        <v>20033</v>
      </c>
      <c r="D3424" s="85">
        <v>3420</v>
      </c>
      <c r="E3424" s="86" t="s">
        <v>31200</v>
      </c>
      <c r="F3424" s="85" t="s">
        <v>32</v>
      </c>
      <c r="G3424" s="86" t="s">
        <v>14403</v>
      </c>
      <c r="H3424" s="85" t="s">
        <v>2</v>
      </c>
      <c r="I3424" s="85">
        <v>1</v>
      </c>
      <c r="J3424" s="88">
        <v>0</v>
      </c>
      <c r="K3424" s="146">
        <v>0</v>
      </c>
      <c r="L3424" s="147">
        <v>0</v>
      </c>
      <c r="M3424" s="147">
        <v>0</v>
      </c>
      <c r="N3424" s="87">
        <v>0</v>
      </c>
      <c r="O3424" s="88">
        <v>0</v>
      </c>
      <c r="P3424" s="89" t="e">
        <v>#DIV/0!</v>
      </c>
    </row>
    <row r="3425" spans="1:16">
      <c r="A3425" s="75" t="s">
        <v>31259</v>
      </c>
      <c r="B3425" s="85">
        <v>3421</v>
      </c>
      <c r="C3425" s="85">
        <v>20071</v>
      </c>
      <c r="D3425" s="85">
        <v>3421</v>
      </c>
      <c r="E3425" s="86" t="s">
        <v>31258</v>
      </c>
      <c r="F3425" s="85" t="s">
        <v>38</v>
      </c>
      <c r="G3425" s="86" t="s">
        <v>14403</v>
      </c>
      <c r="H3425" s="85" t="s">
        <v>2</v>
      </c>
      <c r="I3425" s="85">
        <v>1</v>
      </c>
      <c r="J3425" s="88">
        <v>0</v>
      </c>
      <c r="K3425" s="146">
        <v>0</v>
      </c>
      <c r="L3425" s="147">
        <v>0</v>
      </c>
      <c r="M3425" s="147">
        <v>0</v>
      </c>
      <c r="N3425" s="87">
        <v>0</v>
      </c>
      <c r="O3425" s="88">
        <v>0</v>
      </c>
      <c r="P3425" s="89" t="e">
        <v>#DIV/0!</v>
      </c>
    </row>
    <row r="3426" spans="1:16">
      <c r="A3426" s="75" t="s">
        <v>31262</v>
      </c>
      <c r="B3426" s="85">
        <v>3422</v>
      </c>
      <c r="C3426" s="85">
        <v>20074</v>
      </c>
      <c r="D3426" s="85">
        <v>3422</v>
      </c>
      <c r="E3426" s="86" t="s">
        <v>31263</v>
      </c>
      <c r="F3426" s="85" t="s">
        <v>32</v>
      </c>
      <c r="G3426" s="86" t="s">
        <v>14403</v>
      </c>
      <c r="H3426" s="85" t="s">
        <v>2</v>
      </c>
      <c r="I3426" s="85">
        <v>1</v>
      </c>
      <c r="J3426" s="88">
        <v>0</v>
      </c>
      <c r="K3426" s="146">
        <v>0</v>
      </c>
      <c r="L3426" s="147">
        <v>0</v>
      </c>
      <c r="M3426" s="147">
        <v>0</v>
      </c>
      <c r="N3426" s="87">
        <v>0</v>
      </c>
      <c r="O3426" s="88">
        <v>0</v>
      </c>
      <c r="P3426" s="89" t="e">
        <v>#DIV/0!</v>
      </c>
    </row>
    <row r="3427" spans="1:16">
      <c r="A3427" s="75" t="s">
        <v>31344</v>
      </c>
      <c r="B3427" s="85">
        <v>3423</v>
      </c>
      <c r="C3427" s="85">
        <v>20129</v>
      </c>
      <c r="D3427" s="85">
        <v>3423</v>
      </c>
      <c r="E3427" s="86" t="s">
        <v>31345</v>
      </c>
      <c r="F3427" s="85" t="s">
        <v>38</v>
      </c>
      <c r="G3427" s="86" t="s">
        <v>14403</v>
      </c>
      <c r="H3427" s="85" t="s">
        <v>2</v>
      </c>
      <c r="I3427" s="85">
        <v>1</v>
      </c>
      <c r="J3427" s="88">
        <v>3.7229813601912048E-2</v>
      </c>
      <c r="K3427" s="146">
        <v>0.11126542745349145</v>
      </c>
      <c r="L3427" s="147">
        <v>2.204786315569066E-10</v>
      </c>
      <c r="M3427" s="147">
        <v>3.2328631774377718E-3</v>
      </c>
      <c r="N3427" s="87">
        <v>0.3989771399513487</v>
      </c>
      <c r="O3427" s="88">
        <v>3.0219924839669701E-2</v>
      </c>
      <c r="P3427" s="89">
        <v>75.743499598384801</v>
      </c>
    </row>
    <row r="3428" spans="1:16">
      <c r="A3428" s="75" t="s">
        <v>31347</v>
      </c>
      <c r="B3428" s="85">
        <v>3424</v>
      </c>
      <c r="C3428" s="85">
        <v>20131</v>
      </c>
      <c r="D3428" s="85">
        <v>3424</v>
      </c>
      <c r="E3428" s="86" t="s">
        <v>31348</v>
      </c>
      <c r="F3428" s="85" t="s">
        <v>32</v>
      </c>
      <c r="G3428" s="86" t="s">
        <v>14403</v>
      </c>
      <c r="H3428" s="85" t="s">
        <v>2</v>
      </c>
      <c r="I3428" s="85">
        <v>1</v>
      </c>
      <c r="J3428" s="88">
        <v>3.0408071204405258E-2</v>
      </c>
      <c r="K3428" s="146">
        <v>0.10728327962827296</v>
      </c>
      <c r="L3428" s="147">
        <v>1.9596316024033601E-10</v>
      </c>
      <c r="M3428" s="147">
        <v>2.8755041144394801E-3</v>
      </c>
      <c r="N3428" s="87">
        <v>0.34703312054184082</v>
      </c>
      <c r="O3428" s="88">
        <v>2.341641299712546E-2</v>
      </c>
      <c r="P3428" s="89">
        <v>67.476017737339305</v>
      </c>
    </row>
    <row r="3429" spans="1:16">
      <c r="A3429" s="75" t="s">
        <v>31350</v>
      </c>
      <c r="B3429" s="85">
        <v>3425</v>
      </c>
      <c r="C3429" s="85">
        <v>20133</v>
      </c>
      <c r="D3429" s="85">
        <v>3425</v>
      </c>
      <c r="E3429" s="86" t="s">
        <v>31351</v>
      </c>
      <c r="F3429" s="85" t="s">
        <v>38</v>
      </c>
      <c r="G3429" s="86" t="s">
        <v>14403</v>
      </c>
      <c r="H3429" s="85" t="s">
        <v>2</v>
      </c>
      <c r="I3429" s="85">
        <v>1</v>
      </c>
      <c r="J3429" s="88">
        <v>7.7540883439298033E-2</v>
      </c>
      <c r="K3429" s="146">
        <v>0.23596100895502395</v>
      </c>
      <c r="L3429" s="147">
        <v>4.298939966873567E-10</v>
      </c>
      <c r="M3429" s="147">
        <v>5.6983284913001524E-3</v>
      </c>
      <c r="N3429" s="87">
        <v>0.68976091365137782</v>
      </c>
      <c r="O3429" s="88">
        <v>4.7564386256143378E-2</v>
      </c>
      <c r="P3429" s="89">
        <v>68.957787132866727</v>
      </c>
    </row>
    <row r="3430" spans="1:16">
      <c r="A3430" s="75" t="s">
        <v>31353</v>
      </c>
      <c r="B3430" s="85">
        <v>3426</v>
      </c>
      <c r="C3430" s="85">
        <v>20135</v>
      </c>
      <c r="D3430" s="85">
        <v>3426</v>
      </c>
      <c r="E3430" s="86" t="s">
        <v>31354</v>
      </c>
      <c r="F3430" s="85" t="s">
        <v>32</v>
      </c>
      <c r="G3430" s="86" t="s">
        <v>14403</v>
      </c>
      <c r="H3430" s="85" t="s">
        <v>2</v>
      </c>
      <c r="I3430" s="85">
        <v>1</v>
      </c>
      <c r="J3430" s="88">
        <v>5.8792991252424813E-2</v>
      </c>
      <c r="K3430" s="146">
        <v>0.23199279373398562</v>
      </c>
      <c r="L3430" s="147">
        <v>3.5048658609408019E-10</v>
      </c>
      <c r="M3430" s="147">
        <v>3.7947679940654078E-3</v>
      </c>
      <c r="N3430" s="87">
        <v>0.45875913194578222</v>
      </c>
      <c r="O3430" s="88">
        <v>2.982042797253584E-2</v>
      </c>
      <c r="P3430" s="89">
        <v>65.002363759071997</v>
      </c>
    </row>
    <row r="3431" spans="1:16">
      <c r="A3431" s="75" t="s">
        <v>31394</v>
      </c>
      <c r="B3431" s="85">
        <v>3427</v>
      </c>
      <c r="C3431" s="85">
        <v>20165</v>
      </c>
      <c r="D3431" s="85">
        <v>3427</v>
      </c>
      <c r="E3431" s="86" t="s">
        <v>31393</v>
      </c>
      <c r="F3431" s="85" t="s">
        <v>31</v>
      </c>
      <c r="G3431" s="86" t="s">
        <v>14403</v>
      </c>
      <c r="H3431" s="85" t="s">
        <v>2</v>
      </c>
      <c r="I3431" s="85">
        <v>1</v>
      </c>
      <c r="J3431" s="88">
        <v>0</v>
      </c>
      <c r="K3431" s="146">
        <v>0</v>
      </c>
      <c r="L3431" s="147">
        <v>0</v>
      </c>
      <c r="M3431" s="147">
        <v>0</v>
      </c>
      <c r="N3431" s="87">
        <v>0</v>
      </c>
      <c r="O3431" s="88">
        <v>0</v>
      </c>
      <c r="P3431" s="89" t="e">
        <v>#DIV/0!</v>
      </c>
    </row>
    <row r="3432" spans="1:16">
      <c r="A3432" s="75" t="s">
        <v>31397</v>
      </c>
      <c r="B3432" s="85">
        <v>3428</v>
      </c>
      <c r="C3432" s="85">
        <v>20168</v>
      </c>
      <c r="D3432" s="85">
        <v>3428</v>
      </c>
      <c r="E3432" s="86" t="s">
        <v>31393</v>
      </c>
      <c r="F3432" s="85" t="s">
        <v>38</v>
      </c>
      <c r="G3432" s="86" t="s">
        <v>14403</v>
      </c>
      <c r="H3432" s="85" t="s">
        <v>2</v>
      </c>
      <c r="I3432" s="85">
        <v>1</v>
      </c>
      <c r="J3432" s="88">
        <v>0</v>
      </c>
      <c r="K3432" s="146">
        <v>0</v>
      </c>
      <c r="L3432" s="147">
        <v>0</v>
      </c>
      <c r="M3432" s="147">
        <v>0</v>
      </c>
      <c r="N3432" s="87">
        <v>0</v>
      </c>
      <c r="O3432" s="88">
        <v>0</v>
      </c>
      <c r="P3432" s="89" t="e">
        <v>#DIV/0!</v>
      </c>
    </row>
    <row r="3433" spans="1:16">
      <c r="A3433" s="75" t="s">
        <v>31400</v>
      </c>
      <c r="B3433" s="85">
        <v>3429</v>
      </c>
      <c r="C3433" s="85">
        <v>20171</v>
      </c>
      <c r="D3433" s="85">
        <v>3429</v>
      </c>
      <c r="E3433" s="86" t="s">
        <v>31401</v>
      </c>
      <c r="F3433" s="85" t="s">
        <v>32</v>
      </c>
      <c r="G3433" s="86" t="s">
        <v>14403</v>
      </c>
      <c r="H3433" s="85" t="s">
        <v>2</v>
      </c>
      <c r="I3433" s="85">
        <v>1</v>
      </c>
      <c r="J3433" s="88">
        <v>0</v>
      </c>
      <c r="K3433" s="146">
        <v>0</v>
      </c>
      <c r="L3433" s="147">
        <v>0</v>
      </c>
      <c r="M3433" s="147">
        <v>0</v>
      </c>
      <c r="N3433" s="87">
        <v>0</v>
      </c>
      <c r="O3433" s="88">
        <v>0</v>
      </c>
      <c r="P3433" s="89" t="e">
        <v>#DIV/0!</v>
      </c>
    </row>
    <row r="3434" spans="1:16">
      <c r="A3434" s="75" t="s">
        <v>31420</v>
      </c>
      <c r="B3434" s="85">
        <v>3430</v>
      </c>
      <c r="C3434" s="85">
        <v>20185</v>
      </c>
      <c r="D3434" s="85">
        <v>3430</v>
      </c>
      <c r="E3434" s="86" t="s">
        <v>31419</v>
      </c>
      <c r="F3434" s="85" t="s">
        <v>38</v>
      </c>
      <c r="G3434" s="86" t="s">
        <v>14403</v>
      </c>
      <c r="H3434" s="85" t="s">
        <v>2</v>
      </c>
      <c r="I3434" s="85">
        <v>1</v>
      </c>
      <c r="J3434" s="88">
        <v>0</v>
      </c>
      <c r="K3434" s="146">
        <v>0</v>
      </c>
      <c r="L3434" s="147">
        <v>0</v>
      </c>
      <c r="M3434" s="147">
        <v>0</v>
      </c>
      <c r="N3434" s="87">
        <v>0</v>
      </c>
      <c r="O3434" s="88">
        <v>0</v>
      </c>
      <c r="P3434" s="89" t="e">
        <v>#DIV/0!</v>
      </c>
    </row>
    <row r="3435" spans="1:16">
      <c r="A3435" s="75" t="s">
        <v>31423</v>
      </c>
      <c r="B3435" s="85">
        <v>3431</v>
      </c>
      <c r="C3435" s="85">
        <v>20188</v>
      </c>
      <c r="D3435" s="85">
        <v>3431</v>
      </c>
      <c r="E3435" s="86" t="s">
        <v>31424</v>
      </c>
      <c r="F3435" s="85" t="s">
        <v>32</v>
      </c>
      <c r="G3435" s="86" t="s">
        <v>14403</v>
      </c>
      <c r="H3435" s="85" t="s">
        <v>2</v>
      </c>
      <c r="I3435" s="85">
        <v>1</v>
      </c>
      <c r="J3435" s="88">
        <v>0</v>
      </c>
      <c r="K3435" s="146">
        <v>0</v>
      </c>
      <c r="L3435" s="147">
        <v>0</v>
      </c>
      <c r="M3435" s="147">
        <v>0</v>
      </c>
      <c r="N3435" s="87">
        <v>0</v>
      </c>
      <c r="O3435" s="88">
        <v>0</v>
      </c>
      <c r="P3435" s="89" t="e">
        <v>#DIV/0!</v>
      </c>
    </row>
    <row r="3436" spans="1:16">
      <c r="A3436" s="75" t="s">
        <v>31478</v>
      </c>
      <c r="B3436" s="85">
        <v>3432</v>
      </c>
      <c r="C3436" s="85">
        <v>20219</v>
      </c>
      <c r="D3436" s="85">
        <v>3432</v>
      </c>
      <c r="E3436" s="86" t="s">
        <v>31477</v>
      </c>
      <c r="F3436" s="85" t="s">
        <v>38</v>
      </c>
      <c r="G3436" s="86" t="s">
        <v>14403</v>
      </c>
      <c r="H3436" s="85" t="s">
        <v>2</v>
      </c>
      <c r="I3436" s="85">
        <v>1</v>
      </c>
      <c r="J3436" s="88">
        <v>0</v>
      </c>
      <c r="K3436" s="146">
        <v>0</v>
      </c>
      <c r="L3436" s="147">
        <v>0</v>
      </c>
      <c r="M3436" s="147">
        <v>0</v>
      </c>
      <c r="N3436" s="87">
        <v>0</v>
      </c>
      <c r="O3436" s="88">
        <v>0</v>
      </c>
      <c r="P3436" s="89" t="e">
        <v>#DIV/0!</v>
      </c>
    </row>
    <row r="3437" spans="1:16">
      <c r="A3437" s="75" t="s">
        <v>31481</v>
      </c>
      <c r="B3437" s="85">
        <v>3433</v>
      </c>
      <c r="C3437" s="85">
        <v>20222</v>
      </c>
      <c r="D3437" s="85">
        <v>3433</v>
      </c>
      <c r="E3437" s="86" t="s">
        <v>31482</v>
      </c>
      <c r="F3437" s="85" t="s">
        <v>32</v>
      </c>
      <c r="G3437" s="86" t="s">
        <v>14403</v>
      </c>
      <c r="H3437" s="85" t="s">
        <v>2</v>
      </c>
      <c r="I3437" s="85">
        <v>1</v>
      </c>
      <c r="J3437" s="88">
        <v>0</v>
      </c>
      <c r="K3437" s="146">
        <v>0</v>
      </c>
      <c r="L3437" s="147">
        <v>0</v>
      </c>
      <c r="M3437" s="147">
        <v>0</v>
      </c>
      <c r="N3437" s="87">
        <v>0</v>
      </c>
      <c r="O3437" s="88">
        <v>0</v>
      </c>
      <c r="P3437" s="89" t="e">
        <v>#DIV/0!</v>
      </c>
    </row>
    <row r="3438" spans="1:16">
      <c r="A3438" s="75" t="s">
        <v>31495</v>
      </c>
      <c r="B3438" s="85">
        <v>3434</v>
      </c>
      <c r="C3438" s="85">
        <v>20231</v>
      </c>
      <c r="D3438" s="85">
        <v>3434</v>
      </c>
      <c r="E3438" s="86" t="s">
        <v>31494</v>
      </c>
      <c r="F3438" s="85" t="s">
        <v>38</v>
      </c>
      <c r="G3438" s="86" t="s">
        <v>14403</v>
      </c>
      <c r="H3438" s="85" t="s">
        <v>2</v>
      </c>
      <c r="I3438" s="85">
        <v>1</v>
      </c>
      <c r="J3438" s="88">
        <v>0</v>
      </c>
      <c r="K3438" s="146">
        <v>0</v>
      </c>
      <c r="L3438" s="147">
        <v>0</v>
      </c>
      <c r="M3438" s="147">
        <v>0</v>
      </c>
      <c r="N3438" s="87">
        <v>0</v>
      </c>
      <c r="O3438" s="88">
        <v>0</v>
      </c>
      <c r="P3438" s="89" t="e">
        <v>#DIV/0!</v>
      </c>
    </row>
    <row r="3439" spans="1:16">
      <c r="A3439" s="75" t="s">
        <v>31498</v>
      </c>
      <c r="B3439" s="85">
        <v>3435</v>
      </c>
      <c r="C3439" s="85">
        <v>20234</v>
      </c>
      <c r="D3439" s="85">
        <v>3435</v>
      </c>
      <c r="E3439" s="86" t="s">
        <v>31499</v>
      </c>
      <c r="F3439" s="85" t="s">
        <v>32</v>
      </c>
      <c r="G3439" s="86" t="s">
        <v>14403</v>
      </c>
      <c r="H3439" s="85" t="s">
        <v>2</v>
      </c>
      <c r="I3439" s="85">
        <v>1</v>
      </c>
      <c r="J3439" s="88">
        <v>0</v>
      </c>
      <c r="K3439" s="146">
        <v>0</v>
      </c>
      <c r="L3439" s="147">
        <v>0</v>
      </c>
      <c r="M3439" s="147">
        <v>0</v>
      </c>
      <c r="N3439" s="87">
        <v>0</v>
      </c>
      <c r="O3439" s="88">
        <v>0</v>
      </c>
      <c r="P3439" s="89" t="e">
        <v>#DIV/0!</v>
      </c>
    </row>
    <row r="3440" spans="1:16">
      <c r="A3440" s="75" t="s">
        <v>31503</v>
      </c>
      <c r="B3440" s="85">
        <v>3436</v>
      </c>
      <c r="C3440" s="85">
        <v>20238</v>
      </c>
      <c r="D3440" s="85">
        <v>3436</v>
      </c>
      <c r="E3440" s="86" t="s">
        <v>87</v>
      </c>
      <c r="F3440" s="85" t="s">
        <v>38</v>
      </c>
      <c r="G3440" s="86" t="s">
        <v>14403</v>
      </c>
      <c r="H3440" s="85" t="s">
        <v>2</v>
      </c>
      <c r="I3440" s="85">
        <v>1</v>
      </c>
      <c r="J3440" s="88">
        <v>0</v>
      </c>
      <c r="K3440" s="146">
        <v>0</v>
      </c>
      <c r="L3440" s="147">
        <v>0</v>
      </c>
      <c r="M3440" s="147">
        <v>0</v>
      </c>
      <c r="N3440" s="87">
        <v>0</v>
      </c>
      <c r="O3440" s="88">
        <v>0</v>
      </c>
      <c r="P3440" s="89" t="e">
        <v>#DIV/0!</v>
      </c>
    </row>
    <row r="3441" spans="1:16">
      <c r="A3441" s="75" t="s">
        <v>31506</v>
      </c>
      <c r="B3441" s="85">
        <v>3437</v>
      </c>
      <c r="C3441" s="85">
        <v>20241</v>
      </c>
      <c r="D3441" s="85">
        <v>3437</v>
      </c>
      <c r="E3441" s="86" t="s">
        <v>31507</v>
      </c>
      <c r="F3441" s="85" t="s">
        <v>32</v>
      </c>
      <c r="G3441" s="86" t="s">
        <v>14403</v>
      </c>
      <c r="H3441" s="85" t="s">
        <v>2</v>
      </c>
      <c r="I3441" s="85">
        <v>1</v>
      </c>
      <c r="J3441" s="88">
        <v>0</v>
      </c>
      <c r="K3441" s="146">
        <v>0</v>
      </c>
      <c r="L3441" s="147">
        <v>0</v>
      </c>
      <c r="M3441" s="147">
        <v>0</v>
      </c>
      <c r="N3441" s="87">
        <v>0</v>
      </c>
      <c r="O3441" s="88">
        <v>0</v>
      </c>
      <c r="P3441" s="89" t="e">
        <v>#DIV/0!</v>
      </c>
    </row>
    <row r="3442" spans="1:16">
      <c r="A3442" s="75" t="s">
        <v>31541</v>
      </c>
      <c r="B3442" s="85">
        <v>3438</v>
      </c>
      <c r="C3442" s="85">
        <v>20262</v>
      </c>
      <c r="D3442" s="85">
        <v>3438</v>
      </c>
      <c r="E3442" s="86" t="s">
        <v>31540</v>
      </c>
      <c r="F3442" s="85" t="s">
        <v>38</v>
      </c>
      <c r="G3442" s="86" t="s">
        <v>14403</v>
      </c>
      <c r="H3442" s="85" t="s">
        <v>2</v>
      </c>
      <c r="I3442" s="85">
        <v>1</v>
      </c>
      <c r="J3442" s="88">
        <v>0</v>
      </c>
      <c r="K3442" s="146">
        <v>0</v>
      </c>
      <c r="L3442" s="147">
        <v>0</v>
      </c>
      <c r="M3442" s="147">
        <v>0</v>
      </c>
      <c r="N3442" s="87">
        <v>0</v>
      </c>
      <c r="O3442" s="88">
        <v>0</v>
      </c>
      <c r="P3442" s="89" t="e">
        <v>#DIV/0!</v>
      </c>
    </row>
    <row r="3443" spans="1:16">
      <c r="A3443" s="75" t="s">
        <v>31544</v>
      </c>
      <c r="B3443" s="85">
        <v>3439</v>
      </c>
      <c r="C3443" s="85">
        <v>20265</v>
      </c>
      <c r="D3443" s="85">
        <v>3439</v>
      </c>
      <c r="E3443" s="86" t="s">
        <v>31545</v>
      </c>
      <c r="F3443" s="85" t="s">
        <v>32</v>
      </c>
      <c r="G3443" s="86" t="s">
        <v>14403</v>
      </c>
      <c r="H3443" s="85" t="s">
        <v>2</v>
      </c>
      <c r="I3443" s="85">
        <v>1</v>
      </c>
      <c r="J3443" s="88">
        <v>0</v>
      </c>
      <c r="K3443" s="146">
        <v>0</v>
      </c>
      <c r="L3443" s="147">
        <v>0</v>
      </c>
      <c r="M3443" s="147">
        <v>0</v>
      </c>
      <c r="N3443" s="87">
        <v>0</v>
      </c>
      <c r="O3443" s="88">
        <v>0</v>
      </c>
      <c r="P3443" s="89" t="e">
        <v>#DIV/0!</v>
      </c>
    </row>
    <row r="3444" spans="1:16">
      <c r="A3444" s="75" t="s">
        <v>31580</v>
      </c>
      <c r="B3444" s="85">
        <v>3440</v>
      </c>
      <c r="C3444" s="85">
        <v>20286</v>
      </c>
      <c r="D3444" s="85">
        <v>3440</v>
      </c>
      <c r="E3444" s="86" t="s">
        <v>31579</v>
      </c>
      <c r="F3444" s="85" t="s">
        <v>38</v>
      </c>
      <c r="G3444" s="86" t="s">
        <v>14403</v>
      </c>
      <c r="H3444" s="85" t="s">
        <v>2</v>
      </c>
      <c r="I3444" s="85">
        <v>1</v>
      </c>
      <c r="J3444" s="88">
        <v>0</v>
      </c>
      <c r="K3444" s="146">
        <v>0</v>
      </c>
      <c r="L3444" s="147">
        <v>0</v>
      </c>
      <c r="M3444" s="147">
        <v>0</v>
      </c>
      <c r="N3444" s="87">
        <v>0</v>
      </c>
      <c r="O3444" s="88">
        <v>0</v>
      </c>
      <c r="P3444" s="89" t="e">
        <v>#DIV/0!</v>
      </c>
    </row>
    <row r="3445" spans="1:16">
      <c r="A3445" s="75" t="s">
        <v>31583</v>
      </c>
      <c r="B3445" s="85">
        <v>3441</v>
      </c>
      <c r="C3445" s="85">
        <v>20289</v>
      </c>
      <c r="D3445" s="85">
        <v>3441</v>
      </c>
      <c r="E3445" s="86" t="s">
        <v>31584</v>
      </c>
      <c r="F3445" s="85" t="s">
        <v>32</v>
      </c>
      <c r="G3445" s="86" t="s">
        <v>14403</v>
      </c>
      <c r="H3445" s="85" t="s">
        <v>2</v>
      </c>
      <c r="I3445" s="85">
        <v>1</v>
      </c>
      <c r="J3445" s="88">
        <v>0</v>
      </c>
      <c r="K3445" s="146">
        <v>0</v>
      </c>
      <c r="L3445" s="147">
        <v>0</v>
      </c>
      <c r="M3445" s="147">
        <v>0</v>
      </c>
      <c r="N3445" s="87">
        <v>0</v>
      </c>
      <c r="O3445" s="88">
        <v>0</v>
      </c>
      <c r="P3445" s="89" t="e">
        <v>#DIV/0!</v>
      </c>
    </row>
    <row r="3446" spans="1:16">
      <c r="A3446" s="75" t="s">
        <v>31618</v>
      </c>
      <c r="B3446" s="85">
        <v>3442</v>
      </c>
      <c r="C3446" s="85">
        <v>20309</v>
      </c>
      <c r="D3446" s="85">
        <v>3442</v>
      </c>
      <c r="E3446" s="86" t="s">
        <v>31617</v>
      </c>
      <c r="F3446" s="85" t="s">
        <v>38</v>
      </c>
      <c r="G3446" s="86" t="s">
        <v>14403</v>
      </c>
      <c r="H3446" s="85" t="s">
        <v>2</v>
      </c>
      <c r="I3446" s="85">
        <v>1</v>
      </c>
      <c r="J3446" s="88">
        <v>0</v>
      </c>
      <c r="K3446" s="146">
        <v>0</v>
      </c>
      <c r="L3446" s="147">
        <v>0</v>
      </c>
      <c r="M3446" s="147">
        <v>0</v>
      </c>
      <c r="N3446" s="87">
        <v>0</v>
      </c>
      <c r="O3446" s="88">
        <v>0</v>
      </c>
      <c r="P3446" s="89" t="e">
        <v>#DIV/0!</v>
      </c>
    </row>
    <row r="3447" spans="1:16">
      <c r="A3447" s="75" t="s">
        <v>31621</v>
      </c>
      <c r="B3447" s="85">
        <v>3443</v>
      </c>
      <c r="C3447" s="85">
        <v>20312</v>
      </c>
      <c r="D3447" s="85">
        <v>3443</v>
      </c>
      <c r="E3447" s="86" t="s">
        <v>31622</v>
      </c>
      <c r="F3447" s="85" t="s">
        <v>32</v>
      </c>
      <c r="G3447" s="86" t="s">
        <v>14403</v>
      </c>
      <c r="H3447" s="85" t="s">
        <v>2</v>
      </c>
      <c r="I3447" s="85">
        <v>1</v>
      </c>
      <c r="J3447" s="88">
        <v>0</v>
      </c>
      <c r="K3447" s="146">
        <v>0</v>
      </c>
      <c r="L3447" s="147">
        <v>0</v>
      </c>
      <c r="M3447" s="147">
        <v>0</v>
      </c>
      <c r="N3447" s="87">
        <v>0</v>
      </c>
      <c r="O3447" s="88">
        <v>0</v>
      </c>
      <c r="P3447" s="89" t="e">
        <v>#DIV/0!</v>
      </c>
    </row>
    <row r="3448" spans="1:16">
      <c r="A3448" s="75" t="s">
        <v>31656</v>
      </c>
      <c r="B3448" s="85">
        <v>3444</v>
      </c>
      <c r="C3448" s="85">
        <v>20332</v>
      </c>
      <c r="D3448" s="85">
        <v>3444</v>
      </c>
      <c r="E3448" s="86" t="s">
        <v>31655</v>
      </c>
      <c r="F3448" s="85" t="s">
        <v>38</v>
      </c>
      <c r="G3448" s="86" t="s">
        <v>14403</v>
      </c>
      <c r="H3448" s="85" t="s">
        <v>2</v>
      </c>
      <c r="I3448" s="85">
        <v>1</v>
      </c>
      <c r="J3448" s="88">
        <v>0</v>
      </c>
      <c r="K3448" s="146">
        <v>0</v>
      </c>
      <c r="L3448" s="147">
        <v>0</v>
      </c>
      <c r="M3448" s="147">
        <v>0</v>
      </c>
      <c r="N3448" s="87">
        <v>0</v>
      </c>
      <c r="O3448" s="88">
        <v>0</v>
      </c>
      <c r="P3448" s="89" t="e">
        <v>#DIV/0!</v>
      </c>
    </row>
    <row r="3449" spans="1:16">
      <c r="A3449" s="75" t="s">
        <v>31659</v>
      </c>
      <c r="B3449" s="85">
        <v>3445</v>
      </c>
      <c r="C3449" s="85">
        <v>20335</v>
      </c>
      <c r="D3449" s="85">
        <v>3445</v>
      </c>
      <c r="E3449" s="86" t="s">
        <v>31660</v>
      </c>
      <c r="F3449" s="85" t="s">
        <v>32</v>
      </c>
      <c r="G3449" s="86" t="s">
        <v>14403</v>
      </c>
      <c r="H3449" s="85" t="s">
        <v>2</v>
      </c>
      <c r="I3449" s="85">
        <v>1</v>
      </c>
      <c r="J3449" s="88">
        <v>0</v>
      </c>
      <c r="K3449" s="146">
        <v>0</v>
      </c>
      <c r="L3449" s="147">
        <v>0</v>
      </c>
      <c r="M3449" s="147">
        <v>0</v>
      </c>
      <c r="N3449" s="87">
        <v>0</v>
      </c>
      <c r="O3449" s="88">
        <v>0</v>
      </c>
      <c r="P3449" s="89" t="e">
        <v>#DIV/0!</v>
      </c>
    </row>
    <row r="3450" spans="1:16">
      <c r="A3450" s="75" t="s">
        <v>31702</v>
      </c>
      <c r="B3450" s="85">
        <v>3446</v>
      </c>
      <c r="C3450" s="85">
        <v>20360</v>
      </c>
      <c r="D3450" s="85">
        <v>3446</v>
      </c>
      <c r="E3450" s="86" t="s">
        <v>31701</v>
      </c>
      <c r="F3450" s="85" t="s">
        <v>38</v>
      </c>
      <c r="G3450" s="86" t="s">
        <v>14403</v>
      </c>
      <c r="H3450" s="85" t="s">
        <v>2</v>
      </c>
      <c r="I3450" s="85">
        <v>1</v>
      </c>
      <c r="J3450" s="88">
        <v>0</v>
      </c>
      <c r="K3450" s="146">
        <v>0</v>
      </c>
      <c r="L3450" s="147">
        <v>0</v>
      </c>
      <c r="M3450" s="147">
        <v>0</v>
      </c>
      <c r="N3450" s="87">
        <v>0</v>
      </c>
      <c r="O3450" s="88">
        <v>0</v>
      </c>
      <c r="P3450" s="89" t="e">
        <v>#DIV/0!</v>
      </c>
    </row>
    <row r="3451" spans="1:16">
      <c r="A3451" s="75" t="s">
        <v>31705</v>
      </c>
      <c r="B3451" s="85">
        <v>3447</v>
      </c>
      <c r="C3451" s="85">
        <v>20363</v>
      </c>
      <c r="D3451" s="85">
        <v>3447</v>
      </c>
      <c r="E3451" s="86" t="s">
        <v>31706</v>
      </c>
      <c r="F3451" s="85" t="s">
        <v>32</v>
      </c>
      <c r="G3451" s="86" t="s">
        <v>14403</v>
      </c>
      <c r="H3451" s="85" t="s">
        <v>2</v>
      </c>
      <c r="I3451" s="85">
        <v>1</v>
      </c>
      <c r="J3451" s="88">
        <v>0</v>
      </c>
      <c r="K3451" s="146">
        <v>0</v>
      </c>
      <c r="L3451" s="147">
        <v>0</v>
      </c>
      <c r="M3451" s="147">
        <v>0</v>
      </c>
      <c r="N3451" s="87">
        <v>0</v>
      </c>
      <c r="O3451" s="88">
        <v>0</v>
      </c>
      <c r="P3451" s="89" t="e">
        <v>#DIV/0!</v>
      </c>
    </row>
    <row r="3452" spans="1:16">
      <c r="A3452" s="75" t="s">
        <v>31740</v>
      </c>
      <c r="B3452" s="85">
        <v>3448</v>
      </c>
      <c r="C3452" s="85">
        <v>20383</v>
      </c>
      <c r="D3452" s="85">
        <v>3448</v>
      </c>
      <c r="E3452" s="86" t="s">
        <v>31739</v>
      </c>
      <c r="F3452" s="85" t="s">
        <v>38</v>
      </c>
      <c r="G3452" s="86" t="s">
        <v>14403</v>
      </c>
      <c r="H3452" s="85" t="s">
        <v>2</v>
      </c>
      <c r="I3452" s="85">
        <v>1</v>
      </c>
      <c r="J3452" s="88">
        <v>0</v>
      </c>
      <c r="K3452" s="146">
        <v>0</v>
      </c>
      <c r="L3452" s="147">
        <v>0</v>
      </c>
      <c r="M3452" s="147">
        <v>0</v>
      </c>
      <c r="N3452" s="87">
        <v>0</v>
      </c>
      <c r="O3452" s="88">
        <v>0</v>
      </c>
      <c r="P3452" s="89" t="e">
        <v>#DIV/0!</v>
      </c>
    </row>
    <row r="3453" spans="1:16">
      <c r="A3453" s="75" t="s">
        <v>31743</v>
      </c>
      <c r="B3453" s="85">
        <v>3449</v>
      </c>
      <c r="C3453" s="85">
        <v>20386</v>
      </c>
      <c r="D3453" s="85">
        <v>3449</v>
      </c>
      <c r="E3453" s="86" t="s">
        <v>31744</v>
      </c>
      <c r="F3453" s="85" t="s">
        <v>32</v>
      </c>
      <c r="G3453" s="86" t="s">
        <v>14403</v>
      </c>
      <c r="H3453" s="85" t="s">
        <v>2</v>
      </c>
      <c r="I3453" s="85">
        <v>1</v>
      </c>
      <c r="J3453" s="88">
        <v>0</v>
      </c>
      <c r="K3453" s="146">
        <v>0</v>
      </c>
      <c r="L3453" s="147">
        <v>0</v>
      </c>
      <c r="M3453" s="147">
        <v>0</v>
      </c>
      <c r="N3453" s="87">
        <v>0</v>
      </c>
      <c r="O3453" s="88">
        <v>0</v>
      </c>
      <c r="P3453" s="89" t="e">
        <v>#DIV/0!</v>
      </c>
    </row>
    <row r="3454" spans="1:16">
      <c r="A3454" s="75" t="s">
        <v>31774</v>
      </c>
      <c r="B3454" s="85">
        <v>3450</v>
      </c>
      <c r="C3454" s="85">
        <v>20403</v>
      </c>
      <c r="D3454" s="85">
        <v>3450</v>
      </c>
      <c r="E3454" s="86" t="s">
        <v>31773</v>
      </c>
      <c r="F3454" s="85" t="s">
        <v>38</v>
      </c>
      <c r="G3454" s="86" t="s">
        <v>14403</v>
      </c>
      <c r="H3454" s="85" t="s">
        <v>2</v>
      </c>
      <c r="I3454" s="85">
        <v>1</v>
      </c>
      <c r="J3454" s="88">
        <v>0</v>
      </c>
      <c r="K3454" s="146">
        <v>0</v>
      </c>
      <c r="L3454" s="147">
        <v>0</v>
      </c>
      <c r="M3454" s="147">
        <v>0</v>
      </c>
      <c r="N3454" s="87">
        <v>0</v>
      </c>
      <c r="O3454" s="88">
        <v>0</v>
      </c>
      <c r="P3454" s="89" t="e">
        <v>#DIV/0!</v>
      </c>
    </row>
    <row r="3455" spans="1:16">
      <c r="A3455" s="75" t="s">
        <v>31777</v>
      </c>
      <c r="B3455" s="85">
        <v>3451</v>
      </c>
      <c r="C3455" s="85">
        <v>20406</v>
      </c>
      <c r="D3455" s="85">
        <v>3451</v>
      </c>
      <c r="E3455" s="86" t="s">
        <v>31778</v>
      </c>
      <c r="F3455" s="85" t="s">
        <v>32</v>
      </c>
      <c r="G3455" s="86" t="s">
        <v>14403</v>
      </c>
      <c r="H3455" s="85" t="s">
        <v>2</v>
      </c>
      <c r="I3455" s="85">
        <v>1</v>
      </c>
      <c r="J3455" s="88">
        <v>0</v>
      </c>
      <c r="K3455" s="146">
        <v>0</v>
      </c>
      <c r="L3455" s="147">
        <v>0</v>
      </c>
      <c r="M3455" s="147">
        <v>0</v>
      </c>
      <c r="N3455" s="87">
        <v>0</v>
      </c>
      <c r="O3455" s="88">
        <v>0</v>
      </c>
      <c r="P3455" s="89" t="e">
        <v>#DIV/0!</v>
      </c>
    </row>
    <row r="3456" spans="1:16">
      <c r="A3456" s="75" t="s">
        <v>31812</v>
      </c>
      <c r="B3456" s="85">
        <v>3452</v>
      </c>
      <c r="C3456" s="85">
        <v>20429</v>
      </c>
      <c r="D3456" s="85">
        <v>3452</v>
      </c>
      <c r="E3456" s="86" t="s">
        <v>31811</v>
      </c>
      <c r="F3456" s="85" t="s">
        <v>31</v>
      </c>
      <c r="G3456" s="86" t="s">
        <v>14403</v>
      </c>
      <c r="H3456" s="85" t="s">
        <v>2</v>
      </c>
      <c r="I3456" s="85">
        <v>1</v>
      </c>
      <c r="J3456" s="88">
        <v>0</v>
      </c>
      <c r="K3456" s="146">
        <v>0</v>
      </c>
      <c r="L3456" s="147">
        <v>0</v>
      </c>
      <c r="M3456" s="147">
        <v>0</v>
      </c>
      <c r="N3456" s="87">
        <v>0</v>
      </c>
      <c r="O3456" s="88">
        <v>0</v>
      </c>
      <c r="P3456" s="89" t="e">
        <v>#DIV/0!</v>
      </c>
    </row>
    <row r="3457" spans="1:16">
      <c r="A3457" s="75" t="s">
        <v>31815</v>
      </c>
      <c r="B3457" s="85">
        <v>3453</v>
      </c>
      <c r="C3457" s="85">
        <v>20432</v>
      </c>
      <c r="D3457" s="85">
        <v>3453</v>
      </c>
      <c r="E3457" s="86" t="s">
        <v>31811</v>
      </c>
      <c r="F3457" s="85" t="s">
        <v>38</v>
      </c>
      <c r="G3457" s="86" t="s">
        <v>14403</v>
      </c>
      <c r="H3457" s="85" t="s">
        <v>2</v>
      </c>
      <c r="I3457" s="85">
        <v>1</v>
      </c>
      <c r="J3457" s="88">
        <v>0</v>
      </c>
      <c r="K3457" s="146">
        <v>0</v>
      </c>
      <c r="L3457" s="147">
        <v>0</v>
      </c>
      <c r="M3457" s="147">
        <v>0</v>
      </c>
      <c r="N3457" s="87">
        <v>0</v>
      </c>
      <c r="O3457" s="88">
        <v>0</v>
      </c>
      <c r="P3457" s="89" t="e">
        <v>#DIV/0!</v>
      </c>
    </row>
    <row r="3458" spans="1:16">
      <c r="A3458" s="75" t="s">
        <v>31818</v>
      </c>
      <c r="B3458" s="85">
        <v>3454</v>
      </c>
      <c r="C3458" s="85">
        <v>20435</v>
      </c>
      <c r="D3458" s="85">
        <v>3454</v>
      </c>
      <c r="E3458" s="86" t="s">
        <v>31819</v>
      </c>
      <c r="F3458" s="85" t="s">
        <v>32</v>
      </c>
      <c r="G3458" s="86" t="s">
        <v>14403</v>
      </c>
      <c r="H3458" s="85" t="s">
        <v>2</v>
      </c>
      <c r="I3458" s="85">
        <v>1</v>
      </c>
      <c r="J3458" s="88">
        <v>0</v>
      </c>
      <c r="K3458" s="146">
        <v>0</v>
      </c>
      <c r="L3458" s="147">
        <v>0</v>
      </c>
      <c r="M3458" s="147">
        <v>0</v>
      </c>
      <c r="N3458" s="87">
        <v>0</v>
      </c>
      <c r="O3458" s="88">
        <v>0</v>
      </c>
      <c r="P3458" s="89" t="e">
        <v>#DIV/0!</v>
      </c>
    </row>
    <row r="3459" spans="1:16">
      <c r="A3459" s="75" t="s">
        <v>31824</v>
      </c>
      <c r="B3459" s="85">
        <v>3455</v>
      </c>
      <c r="C3459" s="85">
        <v>20439</v>
      </c>
      <c r="D3459" s="85">
        <v>3455</v>
      </c>
      <c r="E3459" s="86" t="s">
        <v>31823</v>
      </c>
      <c r="F3459" s="85" t="s">
        <v>38</v>
      </c>
      <c r="G3459" s="86" t="s">
        <v>14403</v>
      </c>
      <c r="H3459" s="85" t="s">
        <v>2</v>
      </c>
      <c r="I3459" s="85">
        <v>1</v>
      </c>
      <c r="J3459" s="88">
        <v>0</v>
      </c>
      <c r="K3459" s="146">
        <v>0</v>
      </c>
      <c r="L3459" s="147">
        <v>0</v>
      </c>
      <c r="M3459" s="147">
        <v>0</v>
      </c>
      <c r="N3459" s="87">
        <v>0</v>
      </c>
      <c r="O3459" s="88">
        <v>0</v>
      </c>
      <c r="P3459" s="89" t="e">
        <v>#DIV/0!</v>
      </c>
    </row>
    <row r="3460" spans="1:16">
      <c r="A3460" s="75" t="s">
        <v>31827</v>
      </c>
      <c r="B3460" s="85">
        <v>3456</v>
      </c>
      <c r="C3460" s="85">
        <v>20442</v>
      </c>
      <c r="D3460" s="85">
        <v>3456</v>
      </c>
      <c r="E3460" s="86" t="s">
        <v>31828</v>
      </c>
      <c r="F3460" s="85" t="s">
        <v>32</v>
      </c>
      <c r="G3460" s="86" t="s">
        <v>14403</v>
      </c>
      <c r="H3460" s="85" t="s">
        <v>2</v>
      </c>
      <c r="I3460" s="85">
        <v>1</v>
      </c>
      <c r="J3460" s="88">
        <v>0</v>
      </c>
      <c r="K3460" s="146">
        <v>0</v>
      </c>
      <c r="L3460" s="147">
        <v>0</v>
      </c>
      <c r="M3460" s="147">
        <v>0</v>
      </c>
      <c r="N3460" s="87">
        <v>0</v>
      </c>
      <c r="O3460" s="88">
        <v>0</v>
      </c>
      <c r="P3460" s="89" t="e">
        <v>#DIV/0!</v>
      </c>
    </row>
    <row r="3461" spans="1:16">
      <c r="A3461" s="75" t="s">
        <v>31833</v>
      </c>
      <c r="B3461" s="85">
        <v>3457</v>
      </c>
      <c r="C3461" s="85">
        <v>20446</v>
      </c>
      <c r="D3461" s="85">
        <v>3457</v>
      </c>
      <c r="E3461" s="86" t="s">
        <v>31832</v>
      </c>
      <c r="F3461" s="85" t="s">
        <v>38</v>
      </c>
      <c r="G3461" s="86" t="s">
        <v>14403</v>
      </c>
      <c r="H3461" s="85" t="s">
        <v>2</v>
      </c>
      <c r="I3461" s="85">
        <v>1</v>
      </c>
      <c r="J3461" s="88">
        <v>0</v>
      </c>
      <c r="K3461" s="146">
        <v>0</v>
      </c>
      <c r="L3461" s="147">
        <v>0</v>
      </c>
      <c r="M3461" s="147">
        <v>0</v>
      </c>
      <c r="N3461" s="87">
        <v>0</v>
      </c>
      <c r="O3461" s="88">
        <v>0</v>
      </c>
      <c r="P3461" s="89" t="e">
        <v>#DIV/0!</v>
      </c>
    </row>
    <row r="3462" spans="1:16">
      <c r="A3462" s="75" t="s">
        <v>31836</v>
      </c>
      <c r="B3462" s="85">
        <v>3458</v>
      </c>
      <c r="C3462" s="85">
        <v>20449</v>
      </c>
      <c r="D3462" s="85">
        <v>3458</v>
      </c>
      <c r="E3462" s="86" t="s">
        <v>31837</v>
      </c>
      <c r="F3462" s="85" t="s">
        <v>32</v>
      </c>
      <c r="G3462" s="86" t="s">
        <v>14403</v>
      </c>
      <c r="H3462" s="85" t="s">
        <v>2</v>
      </c>
      <c r="I3462" s="85">
        <v>1</v>
      </c>
      <c r="J3462" s="88">
        <v>0</v>
      </c>
      <c r="K3462" s="146">
        <v>0</v>
      </c>
      <c r="L3462" s="147">
        <v>0</v>
      </c>
      <c r="M3462" s="147">
        <v>0</v>
      </c>
      <c r="N3462" s="87">
        <v>0</v>
      </c>
      <c r="O3462" s="88">
        <v>0</v>
      </c>
      <c r="P3462" s="89" t="e">
        <v>#DIV/0!</v>
      </c>
    </row>
    <row r="3463" spans="1:16">
      <c r="A3463" s="75" t="s">
        <v>31842</v>
      </c>
      <c r="B3463" s="85">
        <v>3459</v>
      </c>
      <c r="C3463" s="85">
        <v>20453</v>
      </c>
      <c r="D3463" s="85">
        <v>3459</v>
      </c>
      <c r="E3463" s="86" t="s">
        <v>31841</v>
      </c>
      <c r="F3463" s="85" t="s">
        <v>38</v>
      </c>
      <c r="G3463" s="86" t="s">
        <v>14403</v>
      </c>
      <c r="H3463" s="85" t="s">
        <v>2</v>
      </c>
      <c r="I3463" s="85">
        <v>1</v>
      </c>
      <c r="J3463" s="88">
        <v>0</v>
      </c>
      <c r="K3463" s="146">
        <v>0</v>
      </c>
      <c r="L3463" s="147">
        <v>0</v>
      </c>
      <c r="M3463" s="147">
        <v>0</v>
      </c>
      <c r="N3463" s="87">
        <v>0</v>
      </c>
      <c r="O3463" s="88">
        <v>0</v>
      </c>
      <c r="P3463" s="89" t="e">
        <v>#DIV/0!</v>
      </c>
    </row>
    <row r="3464" spans="1:16">
      <c r="A3464" s="75" t="s">
        <v>31845</v>
      </c>
      <c r="B3464" s="85">
        <v>3460</v>
      </c>
      <c r="C3464" s="85">
        <v>20456</v>
      </c>
      <c r="D3464" s="85">
        <v>3460</v>
      </c>
      <c r="E3464" s="86" t="s">
        <v>31846</v>
      </c>
      <c r="F3464" s="85" t="s">
        <v>32</v>
      </c>
      <c r="G3464" s="86" t="s">
        <v>14403</v>
      </c>
      <c r="H3464" s="85" t="s">
        <v>2</v>
      </c>
      <c r="I3464" s="85">
        <v>1</v>
      </c>
      <c r="J3464" s="88">
        <v>0</v>
      </c>
      <c r="K3464" s="146">
        <v>0</v>
      </c>
      <c r="L3464" s="147">
        <v>0</v>
      </c>
      <c r="M3464" s="147">
        <v>0</v>
      </c>
      <c r="N3464" s="87">
        <v>0</v>
      </c>
      <c r="O3464" s="88">
        <v>0</v>
      </c>
      <c r="P3464" s="89" t="e">
        <v>#DIV/0!</v>
      </c>
    </row>
    <row r="3465" spans="1:16">
      <c r="A3465" s="75" t="s">
        <v>31851</v>
      </c>
      <c r="B3465" s="85">
        <v>3461</v>
      </c>
      <c r="C3465" s="85">
        <v>20460</v>
      </c>
      <c r="D3465" s="85">
        <v>3461</v>
      </c>
      <c r="E3465" s="86" t="s">
        <v>31850</v>
      </c>
      <c r="F3465" s="85" t="s">
        <v>38</v>
      </c>
      <c r="G3465" s="86" t="s">
        <v>14403</v>
      </c>
      <c r="H3465" s="85" t="s">
        <v>2</v>
      </c>
      <c r="I3465" s="85">
        <v>1</v>
      </c>
      <c r="J3465" s="88">
        <v>0</v>
      </c>
      <c r="K3465" s="146">
        <v>0</v>
      </c>
      <c r="L3465" s="147">
        <v>0</v>
      </c>
      <c r="M3465" s="147">
        <v>0</v>
      </c>
      <c r="N3465" s="87">
        <v>0</v>
      </c>
      <c r="O3465" s="88">
        <v>0</v>
      </c>
      <c r="P3465" s="89" t="e">
        <v>#DIV/0!</v>
      </c>
    </row>
    <row r="3466" spans="1:16">
      <c r="A3466" s="75" t="s">
        <v>31854</v>
      </c>
      <c r="B3466" s="85">
        <v>3462</v>
      </c>
      <c r="C3466" s="85">
        <v>20463</v>
      </c>
      <c r="D3466" s="85">
        <v>3462</v>
      </c>
      <c r="E3466" s="86" t="s">
        <v>31855</v>
      </c>
      <c r="F3466" s="85" t="s">
        <v>32</v>
      </c>
      <c r="G3466" s="86" t="s">
        <v>14403</v>
      </c>
      <c r="H3466" s="85" t="s">
        <v>2</v>
      </c>
      <c r="I3466" s="85">
        <v>1</v>
      </c>
      <c r="J3466" s="88">
        <v>0</v>
      </c>
      <c r="K3466" s="146">
        <v>0</v>
      </c>
      <c r="L3466" s="147">
        <v>0</v>
      </c>
      <c r="M3466" s="147">
        <v>0</v>
      </c>
      <c r="N3466" s="87">
        <v>0</v>
      </c>
      <c r="O3466" s="88">
        <v>0</v>
      </c>
      <c r="P3466" s="89" t="e">
        <v>#DIV/0!</v>
      </c>
    </row>
    <row r="3467" spans="1:16">
      <c r="A3467" s="75" t="s">
        <v>31860</v>
      </c>
      <c r="B3467" s="85">
        <v>3463</v>
      </c>
      <c r="C3467" s="85">
        <v>20467</v>
      </c>
      <c r="D3467" s="85">
        <v>3463</v>
      </c>
      <c r="E3467" s="86" t="s">
        <v>31859</v>
      </c>
      <c r="F3467" s="85" t="s">
        <v>38</v>
      </c>
      <c r="G3467" s="86" t="s">
        <v>14403</v>
      </c>
      <c r="H3467" s="85" t="s">
        <v>2</v>
      </c>
      <c r="I3467" s="85">
        <v>1</v>
      </c>
      <c r="J3467" s="88">
        <v>0</v>
      </c>
      <c r="K3467" s="146">
        <v>0</v>
      </c>
      <c r="L3467" s="147">
        <v>0</v>
      </c>
      <c r="M3467" s="147">
        <v>0</v>
      </c>
      <c r="N3467" s="87">
        <v>0</v>
      </c>
      <c r="O3467" s="88">
        <v>0</v>
      </c>
      <c r="P3467" s="89" t="e">
        <v>#DIV/0!</v>
      </c>
    </row>
    <row r="3468" spans="1:16">
      <c r="A3468" s="75" t="s">
        <v>31863</v>
      </c>
      <c r="B3468" s="85">
        <v>3464</v>
      </c>
      <c r="C3468" s="85">
        <v>20470</v>
      </c>
      <c r="D3468" s="85">
        <v>3464</v>
      </c>
      <c r="E3468" s="86" t="s">
        <v>31864</v>
      </c>
      <c r="F3468" s="85" t="s">
        <v>32</v>
      </c>
      <c r="G3468" s="86" t="s">
        <v>14403</v>
      </c>
      <c r="H3468" s="85" t="s">
        <v>2</v>
      </c>
      <c r="I3468" s="85">
        <v>1</v>
      </c>
      <c r="J3468" s="88">
        <v>0</v>
      </c>
      <c r="K3468" s="146">
        <v>0</v>
      </c>
      <c r="L3468" s="147">
        <v>0</v>
      </c>
      <c r="M3468" s="147">
        <v>0</v>
      </c>
      <c r="N3468" s="87">
        <v>0</v>
      </c>
      <c r="O3468" s="88">
        <v>0</v>
      </c>
      <c r="P3468" s="89" t="e">
        <v>#DIV/0!</v>
      </c>
    </row>
    <row r="3469" spans="1:16">
      <c r="A3469" s="75" t="s">
        <v>31869</v>
      </c>
      <c r="B3469" s="85">
        <v>3465</v>
      </c>
      <c r="C3469" s="85">
        <v>20474</v>
      </c>
      <c r="D3469" s="85">
        <v>3465</v>
      </c>
      <c r="E3469" s="86" t="s">
        <v>31868</v>
      </c>
      <c r="F3469" s="85" t="s">
        <v>38</v>
      </c>
      <c r="G3469" s="86" t="s">
        <v>14403</v>
      </c>
      <c r="H3469" s="85" t="s">
        <v>2</v>
      </c>
      <c r="I3469" s="85">
        <v>1</v>
      </c>
      <c r="J3469" s="88">
        <v>0</v>
      </c>
      <c r="K3469" s="146">
        <v>0</v>
      </c>
      <c r="L3469" s="147">
        <v>0</v>
      </c>
      <c r="M3469" s="147">
        <v>0</v>
      </c>
      <c r="N3469" s="87">
        <v>0</v>
      </c>
      <c r="O3469" s="88">
        <v>0</v>
      </c>
      <c r="P3469" s="89" t="e">
        <v>#DIV/0!</v>
      </c>
    </row>
    <row r="3470" spans="1:16">
      <c r="A3470" s="75" t="s">
        <v>31872</v>
      </c>
      <c r="B3470" s="85">
        <v>3466</v>
      </c>
      <c r="C3470" s="85">
        <v>20477</v>
      </c>
      <c r="D3470" s="85">
        <v>3466</v>
      </c>
      <c r="E3470" s="86" t="s">
        <v>31873</v>
      </c>
      <c r="F3470" s="85" t="s">
        <v>32</v>
      </c>
      <c r="G3470" s="86" t="s">
        <v>14403</v>
      </c>
      <c r="H3470" s="85" t="s">
        <v>2</v>
      </c>
      <c r="I3470" s="85">
        <v>1</v>
      </c>
      <c r="J3470" s="88">
        <v>0</v>
      </c>
      <c r="K3470" s="146">
        <v>0</v>
      </c>
      <c r="L3470" s="147">
        <v>0</v>
      </c>
      <c r="M3470" s="147">
        <v>0</v>
      </c>
      <c r="N3470" s="87">
        <v>0</v>
      </c>
      <c r="O3470" s="88">
        <v>0</v>
      </c>
      <c r="P3470" s="89" t="e">
        <v>#DIV/0!</v>
      </c>
    </row>
    <row r="3471" spans="1:16">
      <c r="A3471" s="75" t="s">
        <v>31881</v>
      </c>
      <c r="B3471" s="85">
        <v>3467</v>
      </c>
      <c r="C3471" s="85">
        <v>20483</v>
      </c>
      <c r="D3471" s="85">
        <v>3467</v>
      </c>
      <c r="E3471" s="86" t="s">
        <v>31880</v>
      </c>
      <c r="F3471" s="85" t="s">
        <v>38</v>
      </c>
      <c r="G3471" s="86" t="s">
        <v>14403</v>
      </c>
      <c r="H3471" s="85" t="s">
        <v>2</v>
      </c>
      <c r="I3471" s="85">
        <v>1</v>
      </c>
      <c r="J3471" s="88">
        <v>0</v>
      </c>
      <c r="K3471" s="146">
        <v>0</v>
      </c>
      <c r="L3471" s="147">
        <v>0</v>
      </c>
      <c r="M3471" s="147">
        <v>0</v>
      </c>
      <c r="N3471" s="87">
        <v>0</v>
      </c>
      <c r="O3471" s="88">
        <v>0</v>
      </c>
      <c r="P3471" s="89" t="e">
        <v>#DIV/0!</v>
      </c>
    </row>
    <row r="3472" spans="1:16">
      <c r="A3472" s="75" t="s">
        <v>31884</v>
      </c>
      <c r="B3472" s="85">
        <v>3468</v>
      </c>
      <c r="C3472" s="85">
        <v>20486</v>
      </c>
      <c r="D3472" s="85">
        <v>3468</v>
      </c>
      <c r="E3472" s="86" t="s">
        <v>31885</v>
      </c>
      <c r="F3472" s="85" t="s">
        <v>32</v>
      </c>
      <c r="G3472" s="86" t="s">
        <v>14403</v>
      </c>
      <c r="H3472" s="85" t="s">
        <v>2</v>
      </c>
      <c r="I3472" s="85">
        <v>1</v>
      </c>
      <c r="J3472" s="88">
        <v>0</v>
      </c>
      <c r="K3472" s="146">
        <v>0</v>
      </c>
      <c r="L3472" s="147">
        <v>0</v>
      </c>
      <c r="M3472" s="147">
        <v>0</v>
      </c>
      <c r="N3472" s="87">
        <v>0</v>
      </c>
      <c r="O3472" s="88">
        <v>0</v>
      </c>
      <c r="P3472" s="89" t="e">
        <v>#DIV/0!</v>
      </c>
    </row>
    <row r="3473" spans="1:16">
      <c r="A3473" s="75" t="s">
        <v>3152</v>
      </c>
      <c r="B3473" s="85">
        <v>3469</v>
      </c>
      <c r="C3473" s="85">
        <v>1690</v>
      </c>
      <c r="D3473" s="85">
        <v>3469</v>
      </c>
      <c r="E3473" s="86" t="s">
        <v>3132</v>
      </c>
      <c r="F3473" s="85" t="s">
        <v>55</v>
      </c>
      <c r="G3473" s="86" t="s">
        <v>111</v>
      </c>
      <c r="H3473" s="85" t="s">
        <v>2</v>
      </c>
      <c r="I3473" s="85">
        <v>1</v>
      </c>
      <c r="J3473" s="88">
        <v>0.15223433501935099</v>
      </c>
      <c r="K3473" s="146">
        <v>0.41964947923066159</v>
      </c>
      <c r="L3473" s="147">
        <v>9.769274610200108E-10</v>
      </c>
      <c r="M3473" s="147">
        <v>3.4221916170719548E-2</v>
      </c>
      <c r="N3473" s="87">
        <v>3.4421614304685368</v>
      </c>
      <c r="O3473" s="88">
        <v>0.1257262601018993</v>
      </c>
      <c r="P3473" s="89">
        <v>36.525381694485439</v>
      </c>
    </row>
    <row r="3474" spans="1:16">
      <c r="A3474" s="75" t="s">
        <v>4350</v>
      </c>
      <c r="B3474" s="85">
        <v>3470</v>
      </c>
      <c r="C3474" s="85">
        <v>2355</v>
      </c>
      <c r="D3474" s="85">
        <v>3470</v>
      </c>
      <c r="E3474" s="86" t="s">
        <v>4351</v>
      </c>
      <c r="F3474" s="85" t="s">
        <v>38</v>
      </c>
      <c r="G3474" s="86" t="s">
        <v>111</v>
      </c>
      <c r="H3474" s="85" t="s">
        <v>2</v>
      </c>
      <c r="I3474" s="85">
        <v>1</v>
      </c>
      <c r="J3474" s="88">
        <v>0.7891564664151951</v>
      </c>
      <c r="K3474" s="146">
        <v>0.84331931439033059</v>
      </c>
      <c r="L3474" s="147">
        <v>3.0440385848485469E-9</v>
      </c>
      <c r="M3474" s="147">
        <v>6.2629906841074223E-2</v>
      </c>
      <c r="N3474" s="87">
        <v>11.805820565435329</v>
      </c>
      <c r="O3474" s="88">
        <v>0.70454885195142458</v>
      </c>
      <c r="P3474" s="89">
        <v>59.678092517700819</v>
      </c>
    </row>
    <row r="3475" spans="1:16">
      <c r="A3475" s="75" t="s">
        <v>4352</v>
      </c>
      <c r="B3475" s="85">
        <v>3471</v>
      </c>
      <c r="C3475" s="85">
        <v>2356</v>
      </c>
      <c r="D3475" s="85">
        <v>3471</v>
      </c>
      <c r="E3475" s="86" t="s">
        <v>4351</v>
      </c>
      <c r="F3475" s="85" t="s">
        <v>11</v>
      </c>
      <c r="G3475" s="86" t="s">
        <v>111</v>
      </c>
      <c r="H3475" s="85" t="s">
        <v>2</v>
      </c>
      <c r="I3475" s="85">
        <v>1</v>
      </c>
      <c r="J3475" s="88">
        <v>0.52709847504587359</v>
      </c>
      <c r="K3475" s="146">
        <v>0.45652187364868108</v>
      </c>
      <c r="L3475" s="147">
        <v>2.0159912019130092E-9</v>
      </c>
      <c r="M3475" s="147">
        <v>5.427008415636432E-2</v>
      </c>
      <c r="N3475" s="87">
        <v>11.046434144789631</v>
      </c>
      <c r="O3475" s="88">
        <v>0.47566741109163507</v>
      </c>
      <c r="P3475" s="89">
        <v>43.060720306380261</v>
      </c>
    </row>
    <row r="3476" spans="1:16">
      <c r="A3476" s="75" t="s">
        <v>4353</v>
      </c>
      <c r="B3476" s="85">
        <v>3472</v>
      </c>
      <c r="C3476" s="85">
        <v>2357</v>
      </c>
      <c r="D3476" s="85">
        <v>3472</v>
      </c>
      <c r="E3476" s="86" t="s">
        <v>4354</v>
      </c>
      <c r="F3476" s="85" t="s">
        <v>38</v>
      </c>
      <c r="G3476" s="86" t="s">
        <v>111</v>
      </c>
      <c r="H3476" s="85" t="s">
        <v>2</v>
      </c>
      <c r="I3476" s="85">
        <v>1</v>
      </c>
      <c r="J3476" s="88">
        <v>1.0392115871632011</v>
      </c>
      <c r="K3476" s="146">
        <v>1.3892599682429962</v>
      </c>
      <c r="L3476" s="147">
        <v>4.4378903558107498E-9</v>
      </c>
      <c r="M3476" s="147">
        <v>4.7422162049772967E-2</v>
      </c>
      <c r="N3476" s="87">
        <v>13.506705062795071</v>
      </c>
      <c r="O3476" s="88">
        <v>0.92377368638372326</v>
      </c>
      <c r="P3476" s="89">
        <v>68.393711278134475</v>
      </c>
    </row>
    <row r="3477" spans="1:16">
      <c r="A3477" s="75" t="s">
        <v>4355</v>
      </c>
      <c r="B3477" s="85">
        <v>3473</v>
      </c>
      <c r="C3477" s="85">
        <v>2358</v>
      </c>
      <c r="D3477" s="85">
        <v>3473</v>
      </c>
      <c r="E3477" s="86" t="s">
        <v>4354</v>
      </c>
      <c r="F3477" s="85" t="s">
        <v>11</v>
      </c>
      <c r="G3477" s="86" t="s">
        <v>111</v>
      </c>
      <c r="H3477" s="85" t="s">
        <v>2</v>
      </c>
      <c r="I3477" s="85">
        <v>1</v>
      </c>
      <c r="J3477" s="88">
        <v>0.47992356213654419</v>
      </c>
      <c r="K3477" s="146">
        <v>0.58319726518714465</v>
      </c>
      <c r="L3477" s="147">
        <v>2.2607273683485339E-9</v>
      </c>
      <c r="M3477" s="147">
        <v>2.838285967747959E-2</v>
      </c>
      <c r="N3477" s="87">
        <v>11.709682943014901</v>
      </c>
      <c r="O3477" s="88">
        <v>0.44175435578888178</v>
      </c>
      <c r="P3477" s="89">
        <v>37.725560797732662</v>
      </c>
    </row>
    <row r="3478" spans="1:16">
      <c r="A3478" s="75" t="s">
        <v>4356</v>
      </c>
      <c r="B3478" s="85">
        <v>3474</v>
      </c>
      <c r="C3478" s="85">
        <v>2359</v>
      </c>
      <c r="D3478" s="85">
        <v>3474</v>
      </c>
      <c r="E3478" s="86" t="s">
        <v>4357</v>
      </c>
      <c r="F3478" s="85" t="s">
        <v>931</v>
      </c>
      <c r="G3478" s="86" t="s">
        <v>111</v>
      </c>
      <c r="H3478" s="85" t="s">
        <v>2</v>
      </c>
      <c r="I3478" s="85">
        <v>1</v>
      </c>
      <c r="J3478" s="88">
        <v>6.9968050755785716E-2</v>
      </c>
      <c r="K3478" s="146">
        <v>0.1174468201919695</v>
      </c>
      <c r="L3478" s="147">
        <v>3.1068343308729621E-10</v>
      </c>
      <c r="M3478" s="147">
        <v>4.2322025379679107E-3</v>
      </c>
      <c r="N3478" s="87">
        <v>0.89590561446474726</v>
      </c>
      <c r="O3478" s="88">
        <v>6.2555866946309782E-2</v>
      </c>
      <c r="P3478" s="89">
        <v>69.824171136245596</v>
      </c>
    </row>
    <row r="3479" spans="1:16">
      <c r="A3479" s="75" t="s">
        <v>4358</v>
      </c>
      <c r="B3479" s="85">
        <v>3475</v>
      </c>
      <c r="C3479" s="85">
        <v>2360</v>
      </c>
      <c r="D3479" s="85">
        <v>3475</v>
      </c>
      <c r="E3479" s="86" t="s">
        <v>4357</v>
      </c>
      <c r="F3479" s="85" t="s">
        <v>32</v>
      </c>
      <c r="G3479" s="86" t="s">
        <v>111</v>
      </c>
      <c r="H3479" s="85" t="s">
        <v>2</v>
      </c>
      <c r="I3479" s="85">
        <v>1</v>
      </c>
      <c r="J3479" s="88">
        <v>2.038534311038032E-2</v>
      </c>
      <c r="K3479" s="146">
        <v>4.633841604940523E-2</v>
      </c>
      <c r="L3479" s="147">
        <v>9.2181445367713654E-11</v>
      </c>
      <c r="M3479" s="147">
        <v>2.0839425544149008E-3</v>
      </c>
      <c r="N3479" s="87">
        <v>0.44668518601209128</v>
      </c>
      <c r="O3479" s="88">
        <v>1.7966214702840919E-2</v>
      </c>
      <c r="P3479" s="89">
        <v>40.221201117591107</v>
      </c>
    </row>
    <row r="3480" spans="1:16">
      <c r="A3480" s="75" t="s">
        <v>4359</v>
      </c>
      <c r="B3480" s="85">
        <v>3476</v>
      </c>
      <c r="C3480" s="85">
        <v>2361</v>
      </c>
      <c r="D3480" s="85">
        <v>3476</v>
      </c>
      <c r="E3480" s="86" t="s">
        <v>4357</v>
      </c>
      <c r="F3480" s="85" t="s">
        <v>1063</v>
      </c>
      <c r="G3480" s="86" t="s">
        <v>111</v>
      </c>
      <c r="H3480" s="85" t="s">
        <v>2</v>
      </c>
      <c r="I3480" s="85">
        <v>1</v>
      </c>
      <c r="J3480" s="88">
        <v>6.9968050755785716E-2</v>
      </c>
      <c r="K3480" s="146">
        <v>0.1174468201919695</v>
      </c>
      <c r="L3480" s="147">
        <v>3.1068343308729621E-10</v>
      </c>
      <c r="M3480" s="147">
        <v>4.2322025379679107E-3</v>
      </c>
      <c r="N3480" s="87">
        <v>0.89590561446474726</v>
      </c>
      <c r="O3480" s="88">
        <v>6.2555866946309782E-2</v>
      </c>
      <c r="P3480" s="89">
        <v>69.824171136245596</v>
      </c>
    </row>
    <row r="3481" spans="1:16">
      <c r="A3481" s="75" t="s">
        <v>4360</v>
      </c>
      <c r="B3481" s="85">
        <v>3477</v>
      </c>
      <c r="C3481" s="85">
        <v>2362</v>
      </c>
      <c r="D3481" s="85">
        <v>3477</v>
      </c>
      <c r="E3481" s="86" t="s">
        <v>4357</v>
      </c>
      <c r="F3481" s="85" t="s">
        <v>4361</v>
      </c>
      <c r="G3481" s="86" t="s">
        <v>111</v>
      </c>
      <c r="H3481" s="85" t="s">
        <v>2</v>
      </c>
      <c r="I3481" s="85">
        <v>1</v>
      </c>
      <c r="J3481" s="88">
        <v>6.9968050755785716E-2</v>
      </c>
      <c r="K3481" s="146">
        <v>0.1174468201919695</v>
      </c>
      <c r="L3481" s="147">
        <v>3.1068343308729621E-10</v>
      </c>
      <c r="M3481" s="147">
        <v>4.2322025379679107E-3</v>
      </c>
      <c r="N3481" s="87">
        <v>0.89590561446474726</v>
      </c>
      <c r="O3481" s="88">
        <v>6.2555866946309782E-2</v>
      </c>
      <c r="P3481" s="89">
        <v>69.824171136245596</v>
      </c>
    </row>
    <row r="3482" spans="1:16">
      <c r="A3482" s="75" t="s">
        <v>4362</v>
      </c>
      <c r="B3482" s="85">
        <v>3478</v>
      </c>
      <c r="C3482" s="85">
        <v>2363</v>
      </c>
      <c r="D3482" s="85">
        <v>3478</v>
      </c>
      <c r="E3482" s="86" t="s">
        <v>4357</v>
      </c>
      <c r="F3482" s="85" t="s">
        <v>4363</v>
      </c>
      <c r="G3482" s="86" t="s">
        <v>111</v>
      </c>
      <c r="H3482" s="85" t="s">
        <v>2</v>
      </c>
      <c r="I3482" s="85">
        <v>1</v>
      </c>
      <c r="J3482" s="88">
        <v>6.9968050755785716E-2</v>
      </c>
      <c r="K3482" s="146">
        <v>0.1174468201919695</v>
      </c>
      <c r="L3482" s="147">
        <v>3.1068343308729621E-10</v>
      </c>
      <c r="M3482" s="147">
        <v>4.2322025379679107E-3</v>
      </c>
      <c r="N3482" s="87">
        <v>0.89590561446474726</v>
      </c>
      <c r="O3482" s="88">
        <v>6.2555866946309782E-2</v>
      </c>
      <c r="P3482" s="89">
        <v>69.824171136245596</v>
      </c>
    </row>
    <row r="3483" spans="1:16">
      <c r="A3483" s="75" t="s">
        <v>4364</v>
      </c>
      <c r="B3483" s="85">
        <v>3479</v>
      </c>
      <c r="C3483" s="85">
        <v>2364</v>
      </c>
      <c r="D3483" s="85">
        <v>3479</v>
      </c>
      <c r="E3483" s="86" t="s">
        <v>4357</v>
      </c>
      <c r="F3483" s="85" t="s">
        <v>1183</v>
      </c>
      <c r="G3483" s="86" t="s">
        <v>111</v>
      </c>
      <c r="H3483" s="85" t="s">
        <v>2</v>
      </c>
      <c r="I3483" s="85">
        <v>1</v>
      </c>
      <c r="J3483" s="88">
        <v>2.3912194732577038E-2</v>
      </c>
      <c r="K3483" s="146">
        <v>4.9866225426429767E-2</v>
      </c>
      <c r="L3483" s="147">
        <v>1.056403348631067E-10</v>
      </c>
      <c r="M3483" s="147">
        <v>2.3961620112948651E-3</v>
      </c>
      <c r="N3483" s="87">
        <v>0.27215052900764158</v>
      </c>
      <c r="O3483" s="88">
        <v>2.112040303545859E-2</v>
      </c>
      <c r="P3483" s="89">
        <v>77.605592436182846</v>
      </c>
    </row>
    <row r="3484" spans="1:16">
      <c r="A3484" s="75" t="s">
        <v>4365</v>
      </c>
      <c r="B3484" s="85">
        <v>3480</v>
      </c>
      <c r="C3484" s="85">
        <v>2365</v>
      </c>
      <c r="D3484" s="85">
        <v>3480</v>
      </c>
      <c r="E3484" s="86" t="s">
        <v>4357</v>
      </c>
      <c r="F3484" s="85" t="s">
        <v>4366</v>
      </c>
      <c r="G3484" s="86" t="s">
        <v>111</v>
      </c>
      <c r="H3484" s="85" t="s">
        <v>2</v>
      </c>
      <c r="I3484" s="85">
        <v>1</v>
      </c>
      <c r="J3484" s="88">
        <v>6.9968050755785716E-2</v>
      </c>
      <c r="K3484" s="146">
        <v>0.1174468201919695</v>
      </c>
      <c r="L3484" s="147">
        <v>3.1068343308729621E-10</v>
      </c>
      <c r="M3484" s="147">
        <v>4.2322025379679107E-3</v>
      </c>
      <c r="N3484" s="87">
        <v>0.89590561446474726</v>
      </c>
      <c r="O3484" s="88">
        <v>6.2555866946309782E-2</v>
      </c>
      <c r="P3484" s="89">
        <v>69.824171136245596</v>
      </c>
    </row>
    <row r="3485" spans="1:16">
      <c r="A3485" s="75" t="s">
        <v>4367</v>
      </c>
      <c r="B3485" s="85">
        <v>3481</v>
      </c>
      <c r="C3485" s="85">
        <v>2366</v>
      </c>
      <c r="D3485" s="85">
        <v>3481</v>
      </c>
      <c r="E3485" s="86" t="s">
        <v>4357</v>
      </c>
      <c r="F3485" s="85" t="s">
        <v>429</v>
      </c>
      <c r="G3485" s="86" t="s">
        <v>111</v>
      </c>
      <c r="H3485" s="85" t="s">
        <v>2</v>
      </c>
      <c r="I3485" s="85">
        <v>1</v>
      </c>
      <c r="J3485" s="88">
        <v>6.9968050755785716E-2</v>
      </c>
      <c r="K3485" s="146">
        <v>0.1174468201919695</v>
      </c>
      <c r="L3485" s="147">
        <v>3.1068343308729621E-10</v>
      </c>
      <c r="M3485" s="147">
        <v>4.2322025379679107E-3</v>
      </c>
      <c r="N3485" s="87">
        <v>0.89590561446474726</v>
      </c>
      <c r="O3485" s="88">
        <v>6.2555866946309782E-2</v>
      </c>
      <c r="P3485" s="89">
        <v>69.824171136245596</v>
      </c>
    </row>
    <row r="3486" spans="1:16">
      <c r="A3486" s="75" t="s">
        <v>4368</v>
      </c>
      <c r="B3486" s="85">
        <v>3482</v>
      </c>
      <c r="C3486" s="85">
        <v>2367</v>
      </c>
      <c r="D3486" s="85">
        <v>3482</v>
      </c>
      <c r="E3486" s="86" t="s">
        <v>4357</v>
      </c>
      <c r="F3486" s="85" t="s">
        <v>1084</v>
      </c>
      <c r="G3486" s="86" t="s">
        <v>111</v>
      </c>
      <c r="H3486" s="85" t="s">
        <v>2</v>
      </c>
      <c r="I3486" s="85">
        <v>1</v>
      </c>
      <c r="J3486" s="88">
        <v>6.9968050755785716E-2</v>
      </c>
      <c r="K3486" s="146">
        <v>0.1174468201919695</v>
      </c>
      <c r="L3486" s="147">
        <v>3.1068343308729621E-10</v>
      </c>
      <c r="M3486" s="147">
        <v>4.2322025379679107E-3</v>
      </c>
      <c r="N3486" s="87">
        <v>0.89590561446474726</v>
      </c>
      <c r="O3486" s="88">
        <v>6.2555866946309782E-2</v>
      </c>
      <c r="P3486" s="89">
        <v>69.824171136245596</v>
      </c>
    </row>
    <row r="3487" spans="1:16">
      <c r="A3487" s="75" t="s">
        <v>4369</v>
      </c>
      <c r="B3487" s="85">
        <v>3483</v>
      </c>
      <c r="C3487" s="85">
        <v>2368</v>
      </c>
      <c r="D3487" s="85">
        <v>3483</v>
      </c>
      <c r="E3487" s="86" t="s">
        <v>4357</v>
      </c>
      <c r="F3487" s="85" t="s">
        <v>4370</v>
      </c>
      <c r="G3487" s="86" t="s">
        <v>111</v>
      </c>
      <c r="H3487" s="85" t="s">
        <v>2</v>
      </c>
      <c r="I3487" s="85">
        <v>1</v>
      </c>
      <c r="J3487" s="88">
        <v>6.9968050755785716E-2</v>
      </c>
      <c r="K3487" s="146">
        <v>0.1174468201919695</v>
      </c>
      <c r="L3487" s="147">
        <v>3.1068343308729621E-10</v>
      </c>
      <c r="M3487" s="147">
        <v>4.2322025379679107E-3</v>
      </c>
      <c r="N3487" s="87">
        <v>0.89590561446474726</v>
      </c>
      <c r="O3487" s="88">
        <v>6.2555866946309782E-2</v>
      </c>
      <c r="P3487" s="89">
        <v>69.824171136245596</v>
      </c>
    </row>
    <row r="3488" spans="1:16">
      <c r="A3488" s="75" t="s">
        <v>4371</v>
      </c>
      <c r="B3488" s="85">
        <v>3484</v>
      </c>
      <c r="C3488" s="85">
        <v>2369</v>
      </c>
      <c r="D3488" s="85">
        <v>3484</v>
      </c>
      <c r="E3488" s="86" t="s">
        <v>4357</v>
      </c>
      <c r="F3488" s="85" t="s">
        <v>4372</v>
      </c>
      <c r="G3488" s="86" t="s">
        <v>111</v>
      </c>
      <c r="H3488" s="85" t="s">
        <v>2</v>
      </c>
      <c r="I3488" s="85">
        <v>1</v>
      </c>
      <c r="J3488" s="88">
        <v>6.9968050755785716E-2</v>
      </c>
      <c r="K3488" s="146">
        <v>0.1174468201919695</v>
      </c>
      <c r="L3488" s="147">
        <v>3.1068343308729621E-10</v>
      </c>
      <c r="M3488" s="147">
        <v>4.2322025379679107E-3</v>
      </c>
      <c r="N3488" s="87">
        <v>0.89590561446474726</v>
      </c>
      <c r="O3488" s="88">
        <v>6.2555866946309782E-2</v>
      </c>
      <c r="P3488" s="89">
        <v>69.824171136245596</v>
      </c>
    </row>
    <row r="3489" spans="1:16">
      <c r="A3489" s="75" t="s">
        <v>4373</v>
      </c>
      <c r="B3489" s="85">
        <v>3485</v>
      </c>
      <c r="C3489" s="85">
        <v>2370</v>
      </c>
      <c r="D3489" s="85">
        <v>3485</v>
      </c>
      <c r="E3489" s="86" t="s">
        <v>4357</v>
      </c>
      <c r="F3489" s="85" t="s">
        <v>2897</v>
      </c>
      <c r="G3489" s="86" t="s">
        <v>111</v>
      </c>
      <c r="H3489" s="85" t="s">
        <v>2</v>
      </c>
      <c r="I3489" s="85">
        <v>1</v>
      </c>
      <c r="J3489" s="88">
        <v>6.9968050755785716E-2</v>
      </c>
      <c r="K3489" s="146">
        <v>0.1174468201919695</v>
      </c>
      <c r="L3489" s="147">
        <v>3.1068343308729621E-10</v>
      </c>
      <c r="M3489" s="147">
        <v>4.2322025379679107E-3</v>
      </c>
      <c r="N3489" s="87">
        <v>0.89590561446474726</v>
      </c>
      <c r="O3489" s="88">
        <v>6.2555866946309782E-2</v>
      </c>
      <c r="P3489" s="89">
        <v>69.824171136245596</v>
      </c>
    </row>
    <row r="3490" spans="1:16">
      <c r="A3490" s="75" t="s">
        <v>4374</v>
      </c>
      <c r="B3490" s="85">
        <v>3486</v>
      </c>
      <c r="C3490" s="85">
        <v>2371</v>
      </c>
      <c r="D3490" s="85">
        <v>3486</v>
      </c>
      <c r="E3490" s="86" t="s">
        <v>4357</v>
      </c>
      <c r="F3490" s="85" t="s">
        <v>4375</v>
      </c>
      <c r="G3490" s="86" t="s">
        <v>111</v>
      </c>
      <c r="H3490" s="85" t="s">
        <v>2</v>
      </c>
      <c r="I3490" s="85">
        <v>1</v>
      </c>
      <c r="J3490" s="88">
        <v>6.9968050755785716E-2</v>
      </c>
      <c r="K3490" s="146">
        <v>0.1174468201919695</v>
      </c>
      <c r="L3490" s="147">
        <v>3.1068343308729621E-10</v>
      </c>
      <c r="M3490" s="147">
        <v>4.2322025379679107E-3</v>
      </c>
      <c r="N3490" s="87">
        <v>0.89590561446474726</v>
      </c>
      <c r="O3490" s="88">
        <v>6.2555866946309782E-2</v>
      </c>
      <c r="P3490" s="89">
        <v>69.824171136245596</v>
      </c>
    </row>
    <row r="3491" spans="1:16">
      <c r="A3491" s="75" t="s">
        <v>4376</v>
      </c>
      <c r="B3491" s="85">
        <v>3487</v>
      </c>
      <c r="C3491" s="85">
        <v>2372</v>
      </c>
      <c r="D3491" s="85">
        <v>3487</v>
      </c>
      <c r="E3491" s="86" t="s">
        <v>4357</v>
      </c>
      <c r="F3491" s="85" t="s">
        <v>3901</v>
      </c>
      <c r="G3491" s="86" t="s">
        <v>111</v>
      </c>
      <c r="H3491" s="85" t="s">
        <v>2</v>
      </c>
      <c r="I3491" s="85">
        <v>1</v>
      </c>
      <c r="J3491" s="88">
        <v>2.399211051672916E-2</v>
      </c>
      <c r="K3491" s="146">
        <v>5.0199993579071296E-2</v>
      </c>
      <c r="L3491" s="147">
        <v>1.019617862213194E-10</v>
      </c>
      <c r="M3491" s="147">
        <v>2.1312154765679588E-3</v>
      </c>
      <c r="N3491" s="87">
        <v>0.23952082538101449</v>
      </c>
      <c r="O3491" s="88">
        <v>2.116720499343119E-2</v>
      </c>
      <c r="P3491" s="89">
        <v>88.373129809317192</v>
      </c>
    </row>
    <row r="3492" spans="1:16">
      <c r="A3492" s="75" t="s">
        <v>4377</v>
      </c>
      <c r="B3492" s="85">
        <v>3488</v>
      </c>
      <c r="C3492" s="85">
        <v>2373</v>
      </c>
      <c r="D3492" s="85">
        <v>3488</v>
      </c>
      <c r="E3492" s="86" t="s">
        <v>4357</v>
      </c>
      <c r="F3492" s="85" t="s">
        <v>1068</v>
      </c>
      <c r="G3492" s="86" t="s">
        <v>111</v>
      </c>
      <c r="H3492" s="85" t="s">
        <v>2</v>
      </c>
      <c r="I3492" s="85">
        <v>1</v>
      </c>
      <c r="J3492" s="88">
        <v>6.9968050755785716E-2</v>
      </c>
      <c r="K3492" s="146">
        <v>0.1174468201919695</v>
      </c>
      <c r="L3492" s="147">
        <v>3.1068343308729621E-10</v>
      </c>
      <c r="M3492" s="147">
        <v>4.2322025379679107E-3</v>
      </c>
      <c r="N3492" s="87">
        <v>0.89590561446474726</v>
      </c>
      <c r="O3492" s="88">
        <v>6.2555866946309782E-2</v>
      </c>
      <c r="P3492" s="89">
        <v>69.824171136245596</v>
      </c>
    </row>
    <row r="3493" spans="1:16">
      <c r="A3493" s="75" t="s">
        <v>4378</v>
      </c>
      <c r="B3493" s="85">
        <v>3489</v>
      </c>
      <c r="C3493" s="85">
        <v>2374</v>
      </c>
      <c r="D3493" s="85">
        <v>3489</v>
      </c>
      <c r="E3493" s="86" t="s">
        <v>4357</v>
      </c>
      <c r="F3493" s="85" t="s">
        <v>2641</v>
      </c>
      <c r="G3493" s="86" t="s">
        <v>111</v>
      </c>
      <c r="H3493" s="85" t="s">
        <v>2</v>
      </c>
      <c r="I3493" s="85">
        <v>1</v>
      </c>
      <c r="J3493" s="88">
        <v>6.9968050755785716E-2</v>
      </c>
      <c r="K3493" s="146">
        <v>0.1174468201919695</v>
      </c>
      <c r="L3493" s="147">
        <v>3.1068343308729621E-10</v>
      </c>
      <c r="M3493" s="147">
        <v>4.2322025379679107E-3</v>
      </c>
      <c r="N3493" s="87">
        <v>0.89590561446474726</v>
      </c>
      <c r="O3493" s="88">
        <v>6.2555866946309782E-2</v>
      </c>
      <c r="P3493" s="89">
        <v>69.824171136245596</v>
      </c>
    </row>
    <row r="3494" spans="1:16">
      <c r="A3494" s="75" t="s">
        <v>4379</v>
      </c>
      <c r="B3494" s="85">
        <v>3490</v>
      </c>
      <c r="C3494" s="85">
        <v>2375</v>
      </c>
      <c r="D3494" s="85">
        <v>3490</v>
      </c>
      <c r="E3494" s="86" t="s">
        <v>4357</v>
      </c>
      <c r="F3494" s="85" t="s">
        <v>2979</v>
      </c>
      <c r="G3494" s="86" t="s">
        <v>111</v>
      </c>
      <c r="H3494" s="85" t="s">
        <v>2</v>
      </c>
      <c r="I3494" s="85">
        <v>1</v>
      </c>
      <c r="J3494" s="88">
        <v>3.4090808968809873E-2</v>
      </c>
      <c r="K3494" s="146">
        <v>6.2391826413025195E-2</v>
      </c>
      <c r="L3494" s="147">
        <v>1.523529197266318E-10</v>
      </c>
      <c r="M3494" s="147">
        <v>3.6440817895812862E-3</v>
      </c>
      <c r="N3494" s="87">
        <v>0.40156644159565208</v>
      </c>
      <c r="O3494" s="88">
        <v>3.0407044513260369E-2</v>
      </c>
      <c r="P3494" s="89">
        <v>75.721079661029123</v>
      </c>
    </row>
    <row r="3495" spans="1:16">
      <c r="A3495" s="75" t="s">
        <v>4380</v>
      </c>
      <c r="B3495" s="85">
        <v>3491</v>
      </c>
      <c r="C3495" s="85">
        <v>2376</v>
      </c>
      <c r="D3495" s="85">
        <v>3491</v>
      </c>
      <c r="E3495" s="86" t="s">
        <v>4357</v>
      </c>
      <c r="F3495" s="85" t="s">
        <v>4381</v>
      </c>
      <c r="G3495" s="86" t="s">
        <v>111</v>
      </c>
      <c r="H3495" s="85" t="s">
        <v>2</v>
      </c>
      <c r="I3495" s="85">
        <v>1</v>
      </c>
      <c r="J3495" s="88">
        <v>6.9968050755785716E-2</v>
      </c>
      <c r="K3495" s="146">
        <v>0.1174468201919695</v>
      </c>
      <c r="L3495" s="147">
        <v>3.1068343308729621E-10</v>
      </c>
      <c r="M3495" s="147">
        <v>4.2322025379679107E-3</v>
      </c>
      <c r="N3495" s="87">
        <v>0.89590561446474726</v>
      </c>
      <c r="O3495" s="88">
        <v>6.2555866946309782E-2</v>
      </c>
      <c r="P3495" s="89">
        <v>69.824171136245596</v>
      </c>
    </row>
    <row r="3496" spans="1:16">
      <c r="A3496" s="75" t="s">
        <v>4382</v>
      </c>
      <c r="B3496" s="85">
        <v>3492</v>
      </c>
      <c r="C3496" s="85">
        <v>2377</v>
      </c>
      <c r="D3496" s="85">
        <v>3492</v>
      </c>
      <c r="E3496" s="86" t="s">
        <v>4357</v>
      </c>
      <c r="F3496" s="85" t="s">
        <v>4383</v>
      </c>
      <c r="G3496" s="86" t="s">
        <v>111</v>
      </c>
      <c r="H3496" s="85" t="s">
        <v>2</v>
      </c>
      <c r="I3496" s="85">
        <v>1</v>
      </c>
      <c r="J3496" s="88">
        <v>6.9968050755785716E-2</v>
      </c>
      <c r="K3496" s="146">
        <v>0.1174468201919695</v>
      </c>
      <c r="L3496" s="147">
        <v>3.1068343308729621E-10</v>
      </c>
      <c r="M3496" s="147">
        <v>4.2322025379679107E-3</v>
      </c>
      <c r="N3496" s="87">
        <v>0.89590561446474726</v>
      </c>
      <c r="O3496" s="88">
        <v>6.2555866946309782E-2</v>
      </c>
      <c r="P3496" s="89">
        <v>69.824171136245596</v>
      </c>
    </row>
    <row r="3497" spans="1:16">
      <c r="A3497" s="75" t="s">
        <v>4384</v>
      </c>
      <c r="B3497" s="85">
        <v>3493</v>
      </c>
      <c r="C3497" s="85">
        <v>2378</v>
      </c>
      <c r="D3497" s="85">
        <v>3493</v>
      </c>
      <c r="E3497" s="86" t="s">
        <v>4357</v>
      </c>
      <c r="F3497" s="85" t="s">
        <v>3906</v>
      </c>
      <c r="G3497" s="86" t="s">
        <v>111</v>
      </c>
      <c r="H3497" s="85" t="s">
        <v>2</v>
      </c>
      <c r="I3497" s="85">
        <v>1</v>
      </c>
      <c r="J3497" s="88">
        <v>6.9968050755785716E-2</v>
      </c>
      <c r="K3497" s="146">
        <v>0.1174468201919695</v>
      </c>
      <c r="L3497" s="147">
        <v>3.1068343308729621E-10</v>
      </c>
      <c r="M3497" s="147">
        <v>4.2322025379679107E-3</v>
      </c>
      <c r="N3497" s="87">
        <v>0.89590561446474726</v>
      </c>
      <c r="O3497" s="88">
        <v>6.2555866946309782E-2</v>
      </c>
      <c r="P3497" s="89">
        <v>69.824171136245596</v>
      </c>
    </row>
    <row r="3498" spans="1:16">
      <c r="A3498" s="75" t="s">
        <v>4385</v>
      </c>
      <c r="B3498" s="85">
        <v>3494</v>
      </c>
      <c r="C3498" s="85">
        <v>2379</v>
      </c>
      <c r="D3498" s="85">
        <v>3494</v>
      </c>
      <c r="E3498" s="86" t="s">
        <v>4357</v>
      </c>
      <c r="F3498" s="85" t="s">
        <v>3908</v>
      </c>
      <c r="G3498" s="86" t="s">
        <v>111</v>
      </c>
      <c r="H3498" s="85" t="s">
        <v>2</v>
      </c>
      <c r="I3498" s="85">
        <v>1</v>
      </c>
      <c r="J3498" s="88">
        <v>6.1158166132209722E-2</v>
      </c>
      <c r="K3498" s="146">
        <v>9.3550708892478407E-2</v>
      </c>
      <c r="L3498" s="147">
        <v>2.7906799422961072E-10</v>
      </c>
      <c r="M3498" s="147">
        <v>7.0109099679098591E-3</v>
      </c>
      <c r="N3498" s="87">
        <v>0.74538307250146996</v>
      </c>
      <c r="O3498" s="88">
        <v>5.5311785166951198E-2</v>
      </c>
      <c r="P3498" s="89">
        <v>74.205850934241752</v>
      </c>
    </row>
    <row r="3499" spans="1:16">
      <c r="A3499" s="75" t="s">
        <v>4386</v>
      </c>
      <c r="B3499" s="85">
        <v>3495</v>
      </c>
      <c r="C3499" s="85">
        <v>2380</v>
      </c>
      <c r="D3499" s="85">
        <v>3495</v>
      </c>
      <c r="E3499" s="86" t="s">
        <v>4357</v>
      </c>
      <c r="F3499" s="85" t="s">
        <v>3910</v>
      </c>
      <c r="G3499" s="86" t="s">
        <v>111</v>
      </c>
      <c r="H3499" s="85" t="s">
        <v>2</v>
      </c>
      <c r="I3499" s="85">
        <v>1</v>
      </c>
      <c r="J3499" s="88">
        <v>3.0391165678126681E-2</v>
      </c>
      <c r="K3499" s="146">
        <v>6.3373349015167252E-2</v>
      </c>
      <c r="L3499" s="147">
        <v>1.3223095381747069E-10</v>
      </c>
      <c r="M3499" s="147">
        <v>2.870220369590453E-3</v>
      </c>
      <c r="N3499" s="87">
        <v>0.3712277661576216</v>
      </c>
      <c r="O3499" s="88">
        <v>2.719495163702389E-2</v>
      </c>
      <c r="P3499" s="89">
        <v>73.256782267404645</v>
      </c>
    </row>
    <row r="3500" spans="1:16">
      <c r="A3500" s="75" t="s">
        <v>4387</v>
      </c>
      <c r="B3500" s="85">
        <v>3496</v>
      </c>
      <c r="C3500" s="85">
        <v>2381</v>
      </c>
      <c r="D3500" s="85">
        <v>3496</v>
      </c>
      <c r="E3500" s="86" t="s">
        <v>4357</v>
      </c>
      <c r="F3500" s="85" t="s">
        <v>1171</v>
      </c>
      <c r="G3500" s="86" t="s">
        <v>111</v>
      </c>
      <c r="H3500" s="85" t="s">
        <v>2</v>
      </c>
      <c r="I3500" s="85">
        <v>1</v>
      </c>
      <c r="J3500" s="88">
        <v>8.7280185020899778E-2</v>
      </c>
      <c r="K3500" s="146">
        <v>0.25888294999119288</v>
      </c>
      <c r="L3500" s="147">
        <v>4.5190729484230209E-10</v>
      </c>
      <c r="M3500" s="147">
        <v>3.711054379986165E-3</v>
      </c>
      <c r="N3500" s="87">
        <v>0.96643647448016079</v>
      </c>
      <c r="O3500" s="88">
        <v>8.2920216738254893E-2</v>
      </c>
      <c r="P3500" s="89">
        <v>85.79996608970815</v>
      </c>
    </row>
    <row r="3501" spans="1:16">
      <c r="A3501" s="75" t="s">
        <v>4388</v>
      </c>
      <c r="B3501" s="85">
        <v>3497</v>
      </c>
      <c r="C3501" s="85">
        <v>2382</v>
      </c>
      <c r="D3501" s="85">
        <v>3497</v>
      </c>
      <c r="E3501" s="86" t="s">
        <v>4357</v>
      </c>
      <c r="F3501" s="85" t="s">
        <v>4389</v>
      </c>
      <c r="G3501" s="86" t="s">
        <v>111</v>
      </c>
      <c r="H3501" s="85" t="s">
        <v>2</v>
      </c>
      <c r="I3501" s="85">
        <v>1</v>
      </c>
      <c r="J3501" s="88">
        <v>6.9968050755785716E-2</v>
      </c>
      <c r="K3501" s="146">
        <v>0.1174468201919695</v>
      </c>
      <c r="L3501" s="147">
        <v>3.1068343308729621E-10</v>
      </c>
      <c r="M3501" s="147">
        <v>4.2322025379679107E-3</v>
      </c>
      <c r="N3501" s="87">
        <v>0.89590561446474726</v>
      </c>
      <c r="O3501" s="88">
        <v>6.2555866946309782E-2</v>
      </c>
      <c r="P3501" s="89">
        <v>69.824171136245596</v>
      </c>
    </row>
    <row r="3502" spans="1:16">
      <c r="A3502" s="75" t="s">
        <v>4390</v>
      </c>
      <c r="B3502" s="85">
        <v>3498</v>
      </c>
      <c r="C3502" s="85">
        <v>2383</v>
      </c>
      <c r="D3502" s="85">
        <v>3498</v>
      </c>
      <c r="E3502" s="86" t="s">
        <v>4357</v>
      </c>
      <c r="F3502" s="85" t="s">
        <v>3724</v>
      </c>
      <c r="G3502" s="86" t="s">
        <v>111</v>
      </c>
      <c r="H3502" s="85" t="s">
        <v>2</v>
      </c>
      <c r="I3502" s="85">
        <v>1</v>
      </c>
      <c r="J3502" s="88">
        <v>6.9968050755785716E-2</v>
      </c>
      <c r="K3502" s="146">
        <v>0.1174468201919695</v>
      </c>
      <c r="L3502" s="147">
        <v>3.1068343308729621E-10</v>
      </c>
      <c r="M3502" s="147">
        <v>4.2322025379679107E-3</v>
      </c>
      <c r="N3502" s="87">
        <v>0.89590561446474726</v>
      </c>
      <c r="O3502" s="88">
        <v>6.2555866946309782E-2</v>
      </c>
      <c r="P3502" s="89">
        <v>69.824171136245596</v>
      </c>
    </row>
    <row r="3503" spans="1:16">
      <c r="A3503" s="75" t="s">
        <v>4391</v>
      </c>
      <c r="B3503" s="85">
        <v>3499</v>
      </c>
      <c r="C3503" s="85">
        <v>2384</v>
      </c>
      <c r="D3503" s="85">
        <v>3499</v>
      </c>
      <c r="E3503" s="86" t="s">
        <v>4357</v>
      </c>
      <c r="F3503" s="85" t="s">
        <v>891</v>
      </c>
      <c r="G3503" s="86" t="s">
        <v>111</v>
      </c>
      <c r="H3503" s="85" t="s">
        <v>2</v>
      </c>
      <c r="I3503" s="85">
        <v>1</v>
      </c>
      <c r="J3503" s="88">
        <v>6.9968050755785716E-2</v>
      </c>
      <c r="K3503" s="146">
        <v>0.1174468201919695</v>
      </c>
      <c r="L3503" s="147">
        <v>3.1068343308729621E-10</v>
      </c>
      <c r="M3503" s="147">
        <v>4.2322025379679107E-3</v>
      </c>
      <c r="N3503" s="87">
        <v>0.89590561446474726</v>
      </c>
      <c r="O3503" s="88">
        <v>6.2555866946309782E-2</v>
      </c>
      <c r="P3503" s="89">
        <v>69.824171136245596</v>
      </c>
    </row>
    <row r="3504" spans="1:16">
      <c r="A3504" s="75" t="s">
        <v>4392</v>
      </c>
      <c r="B3504" s="85">
        <v>3500</v>
      </c>
      <c r="C3504" s="85">
        <v>2385</v>
      </c>
      <c r="D3504" s="85">
        <v>3500</v>
      </c>
      <c r="E3504" s="86" t="s">
        <v>4357</v>
      </c>
      <c r="F3504" s="85" t="s">
        <v>38</v>
      </c>
      <c r="G3504" s="86" t="s">
        <v>111</v>
      </c>
      <c r="H3504" s="85" t="s">
        <v>2</v>
      </c>
      <c r="I3504" s="85">
        <v>1</v>
      </c>
      <c r="J3504" s="88">
        <v>6.9968050755785716E-2</v>
      </c>
      <c r="K3504" s="146">
        <v>0.1174468201919695</v>
      </c>
      <c r="L3504" s="147">
        <v>3.1068343308729621E-10</v>
      </c>
      <c r="M3504" s="147">
        <v>4.2322025379679107E-3</v>
      </c>
      <c r="N3504" s="87">
        <v>0.89590561446474726</v>
      </c>
      <c r="O3504" s="88">
        <v>6.2555866946309782E-2</v>
      </c>
      <c r="P3504" s="89">
        <v>69.824171136245596</v>
      </c>
    </row>
    <row r="3505" spans="1:16">
      <c r="A3505" s="75" t="s">
        <v>4393</v>
      </c>
      <c r="B3505" s="85">
        <v>3501</v>
      </c>
      <c r="C3505" s="85">
        <v>2386</v>
      </c>
      <c r="D3505" s="85">
        <v>3501</v>
      </c>
      <c r="E3505" s="86" t="s">
        <v>4357</v>
      </c>
      <c r="F3505" s="85" t="s">
        <v>3916</v>
      </c>
      <c r="G3505" s="86" t="s">
        <v>111</v>
      </c>
      <c r="H3505" s="85" t="s">
        <v>2</v>
      </c>
      <c r="I3505" s="85">
        <v>1</v>
      </c>
      <c r="J3505" s="88">
        <v>5.2069551749719861E-2</v>
      </c>
      <c r="K3505" s="146">
        <v>8.6203107336757512E-2</v>
      </c>
      <c r="L3505" s="147">
        <v>2.6426649932166018E-10</v>
      </c>
      <c r="M3505" s="147">
        <v>5.0687777182500593E-3</v>
      </c>
      <c r="N3505" s="87">
        <v>0.61151722664564601</v>
      </c>
      <c r="O3505" s="88">
        <v>4.6953265116293823E-2</v>
      </c>
      <c r="P3505" s="89">
        <v>76.781590232292317</v>
      </c>
    </row>
    <row r="3506" spans="1:16">
      <c r="A3506" s="75" t="s">
        <v>4394</v>
      </c>
      <c r="B3506" s="85">
        <v>3502</v>
      </c>
      <c r="C3506" s="85">
        <v>2387</v>
      </c>
      <c r="D3506" s="85">
        <v>3502</v>
      </c>
      <c r="E3506" s="86" t="s">
        <v>4357</v>
      </c>
      <c r="F3506" s="85" t="s">
        <v>2923</v>
      </c>
      <c r="G3506" s="86" t="s">
        <v>111</v>
      </c>
      <c r="H3506" s="85" t="s">
        <v>2</v>
      </c>
      <c r="I3506" s="85">
        <v>1</v>
      </c>
      <c r="J3506" s="88">
        <v>6.9968050755785716E-2</v>
      </c>
      <c r="K3506" s="146">
        <v>0.1174468201919695</v>
      </c>
      <c r="L3506" s="147">
        <v>3.1068343308729621E-10</v>
      </c>
      <c r="M3506" s="147">
        <v>4.2322025379679107E-3</v>
      </c>
      <c r="N3506" s="87">
        <v>0.89590561446474726</v>
      </c>
      <c r="O3506" s="88">
        <v>6.2555866946309782E-2</v>
      </c>
      <c r="P3506" s="89">
        <v>69.824171136245596</v>
      </c>
    </row>
    <row r="3507" spans="1:16">
      <c r="A3507" s="75" t="s">
        <v>4395</v>
      </c>
      <c r="B3507" s="85">
        <v>3503</v>
      </c>
      <c r="C3507" s="85">
        <v>2388</v>
      </c>
      <c r="D3507" s="85">
        <v>3503</v>
      </c>
      <c r="E3507" s="86" t="s">
        <v>4357</v>
      </c>
      <c r="F3507" s="85" t="s">
        <v>1088</v>
      </c>
      <c r="G3507" s="86" t="s">
        <v>111</v>
      </c>
      <c r="H3507" s="85" t="s">
        <v>2</v>
      </c>
      <c r="I3507" s="85">
        <v>1</v>
      </c>
      <c r="J3507" s="88">
        <v>6.9968050755785716E-2</v>
      </c>
      <c r="K3507" s="146">
        <v>0.1174468201919695</v>
      </c>
      <c r="L3507" s="147">
        <v>3.1068343308729621E-10</v>
      </c>
      <c r="M3507" s="147">
        <v>4.2322025379679107E-3</v>
      </c>
      <c r="N3507" s="87">
        <v>0.89590561446474726</v>
      </c>
      <c r="O3507" s="88">
        <v>6.2555866946309782E-2</v>
      </c>
      <c r="P3507" s="89">
        <v>69.824171136245596</v>
      </c>
    </row>
    <row r="3508" spans="1:16">
      <c r="A3508" s="75" t="s">
        <v>4396</v>
      </c>
      <c r="B3508" s="85">
        <v>3504</v>
      </c>
      <c r="C3508" s="85">
        <v>2389</v>
      </c>
      <c r="D3508" s="85">
        <v>3504</v>
      </c>
      <c r="E3508" s="86" t="s">
        <v>4357</v>
      </c>
      <c r="F3508" s="85" t="s">
        <v>3920</v>
      </c>
      <c r="G3508" s="86" t="s">
        <v>111</v>
      </c>
      <c r="H3508" s="85" t="s">
        <v>2</v>
      </c>
      <c r="I3508" s="85">
        <v>1</v>
      </c>
      <c r="J3508" s="88">
        <v>6.9968050755785716E-2</v>
      </c>
      <c r="K3508" s="146">
        <v>0.1174468201919695</v>
      </c>
      <c r="L3508" s="147">
        <v>3.1068343308729621E-10</v>
      </c>
      <c r="M3508" s="147">
        <v>4.2322025379679107E-3</v>
      </c>
      <c r="N3508" s="87">
        <v>0.89590561446474726</v>
      </c>
      <c r="O3508" s="88">
        <v>6.2555866946309782E-2</v>
      </c>
      <c r="P3508" s="89">
        <v>69.824171136245596</v>
      </c>
    </row>
    <row r="3509" spans="1:16">
      <c r="A3509" s="75" t="s">
        <v>4397</v>
      </c>
      <c r="B3509" s="85">
        <v>3505</v>
      </c>
      <c r="C3509" s="85">
        <v>2390</v>
      </c>
      <c r="D3509" s="85">
        <v>3505</v>
      </c>
      <c r="E3509" s="86" t="s">
        <v>4357</v>
      </c>
      <c r="F3509" s="85" t="s">
        <v>4398</v>
      </c>
      <c r="G3509" s="86" t="s">
        <v>111</v>
      </c>
      <c r="H3509" s="85" t="s">
        <v>2</v>
      </c>
      <c r="I3509" s="85">
        <v>1</v>
      </c>
      <c r="J3509" s="88">
        <v>6.9968050755785716E-2</v>
      </c>
      <c r="K3509" s="146">
        <v>0.1174468201919695</v>
      </c>
      <c r="L3509" s="147">
        <v>3.1068343308729621E-10</v>
      </c>
      <c r="M3509" s="147">
        <v>4.2322025379679107E-3</v>
      </c>
      <c r="N3509" s="87">
        <v>0.89590561446474726</v>
      </c>
      <c r="O3509" s="88">
        <v>6.2555866946309782E-2</v>
      </c>
      <c r="P3509" s="89">
        <v>69.824171136245596</v>
      </c>
    </row>
    <row r="3510" spans="1:16">
      <c r="A3510" s="75" t="s">
        <v>4399</v>
      </c>
      <c r="B3510" s="85">
        <v>3506</v>
      </c>
      <c r="C3510" s="85">
        <v>2391</v>
      </c>
      <c r="D3510" s="85">
        <v>3506</v>
      </c>
      <c r="E3510" s="86" t="s">
        <v>4357</v>
      </c>
      <c r="F3510" s="85" t="s">
        <v>4400</v>
      </c>
      <c r="G3510" s="86" t="s">
        <v>111</v>
      </c>
      <c r="H3510" s="85" t="s">
        <v>2</v>
      </c>
      <c r="I3510" s="85">
        <v>1</v>
      </c>
      <c r="J3510" s="88">
        <v>6.9968050755785716E-2</v>
      </c>
      <c r="K3510" s="146">
        <v>0.1174468201919695</v>
      </c>
      <c r="L3510" s="147">
        <v>3.1068343308729621E-10</v>
      </c>
      <c r="M3510" s="147">
        <v>4.2322025379679107E-3</v>
      </c>
      <c r="N3510" s="87">
        <v>0.89590561446474726</v>
      </c>
      <c r="O3510" s="88">
        <v>6.2555866946309782E-2</v>
      </c>
      <c r="P3510" s="89">
        <v>69.824171136245596</v>
      </c>
    </row>
    <row r="3511" spans="1:16">
      <c r="A3511" s="75" t="s">
        <v>4401</v>
      </c>
      <c r="B3511" s="85">
        <v>3507</v>
      </c>
      <c r="C3511" s="85">
        <v>2392</v>
      </c>
      <c r="D3511" s="85">
        <v>3507</v>
      </c>
      <c r="E3511" s="86" t="s">
        <v>4357</v>
      </c>
      <c r="F3511" s="85" t="s">
        <v>243</v>
      </c>
      <c r="G3511" s="86" t="s">
        <v>111</v>
      </c>
      <c r="H3511" s="85" t="s">
        <v>2</v>
      </c>
      <c r="I3511" s="85">
        <v>1</v>
      </c>
      <c r="J3511" s="88">
        <v>6.9968050755785716E-2</v>
      </c>
      <c r="K3511" s="146">
        <v>0.1174468201919695</v>
      </c>
      <c r="L3511" s="147">
        <v>3.1068343308729621E-10</v>
      </c>
      <c r="M3511" s="147">
        <v>4.2322025379679107E-3</v>
      </c>
      <c r="N3511" s="87">
        <v>0.89590561446474726</v>
      </c>
      <c r="O3511" s="88">
        <v>6.2555866946309782E-2</v>
      </c>
      <c r="P3511" s="89">
        <v>69.824171136245596</v>
      </c>
    </row>
    <row r="3512" spans="1:16">
      <c r="A3512" s="75" t="s">
        <v>4402</v>
      </c>
      <c r="B3512" s="85">
        <v>3508</v>
      </c>
      <c r="C3512" s="85">
        <v>2393</v>
      </c>
      <c r="D3512" s="85">
        <v>3508</v>
      </c>
      <c r="E3512" s="86" t="s">
        <v>122</v>
      </c>
      <c r="F3512" s="85" t="s">
        <v>2901</v>
      </c>
      <c r="G3512" s="86" t="s">
        <v>111</v>
      </c>
      <c r="H3512" s="85" t="s">
        <v>2</v>
      </c>
      <c r="I3512" s="85">
        <v>1</v>
      </c>
      <c r="J3512" s="88">
        <v>1.1698587041139881</v>
      </c>
      <c r="K3512" s="146">
        <v>1.7116107308347628</v>
      </c>
      <c r="L3512" s="147">
        <v>6.0928190588420874E-9</v>
      </c>
      <c r="M3512" s="147">
        <v>2.3066200262726148E-2</v>
      </c>
      <c r="N3512" s="87">
        <v>11.07251612704648</v>
      </c>
      <c r="O3512" s="88">
        <v>1.1440611962603551</v>
      </c>
      <c r="P3512" s="89">
        <v>103.32441001966964</v>
      </c>
    </row>
    <row r="3513" spans="1:16">
      <c r="A3513" s="75" t="s">
        <v>4403</v>
      </c>
      <c r="B3513" s="85">
        <v>3509</v>
      </c>
      <c r="C3513" s="85">
        <v>2394</v>
      </c>
      <c r="D3513" s="85">
        <v>3509</v>
      </c>
      <c r="E3513" s="86" t="s">
        <v>122</v>
      </c>
      <c r="F3513" s="85" t="s">
        <v>931</v>
      </c>
      <c r="G3513" s="86" t="s">
        <v>111</v>
      </c>
      <c r="H3513" s="85" t="s">
        <v>2</v>
      </c>
      <c r="I3513" s="85">
        <v>1</v>
      </c>
      <c r="J3513" s="88">
        <v>0.95897581249183417</v>
      </c>
      <c r="K3513" s="146">
        <v>0.81715808204081486</v>
      </c>
      <c r="L3513" s="147">
        <v>3.661264559050617E-9</v>
      </c>
      <c r="M3513" s="147">
        <v>2.7133818102661161E-2</v>
      </c>
      <c r="N3513" s="87">
        <v>11.275222448758241</v>
      </c>
      <c r="O3513" s="88">
        <v>0.87455387683414765</v>
      </c>
      <c r="P3513" s="89">
        <v>77.564223748903842</v>
      </c>
    </row>
    <row r="3514" spans="1:16">
      <c r="A3514" s="75" t="s">
        <v>4404</v>
      </c>
      <c r="B3514" s="85">
        <v>3510</v>
      </c>
      <c r="C3514" s="85">
        <v>2395</v>
      </c>
      <c r="D3514" s="85">
        <v>3510</v>
      </c>
      <c r="E3514" s="86" t="s">
        <v>122</v>
      </c>
      <c r="F3514" s="85" t="s">
        <v>2804</v>
      </c>
      <c r="G3514" s="86" t="s">
        <v>111</v>
      </c>
      <c r="H3514" s="85" t="s">
        <v>2</v>
      </c>
      <c r="I3514" s="85">
        <v>1</v>
      </c>
      <c r="J3514" s="88">
        <v>1.110623392675602</v>
      </c>
      <c r="K3514" s="146">
        <v>1.4538421723857458</v>
      </c>
      <c r="L3514" s="147">
        <v>5.6869771101573917E-9</v>
      </c>
      <c r="M3514" s="147">
        <v>2.5789749489629039E-2</v>
      </c>
      <c r="N3514" s="87">
        <v>13.15361844809545</v>
      </c>
      <c r="O3514" s="88">
        <v>1.0740216298796039</v>
      </c>
      <c r="P3514" s="89">
        <v>81.652180661748986</v>
      </c>
    </row>
    <row r="3515" spans="1:16">
      <c r="A3515" s="75" t="s">
        <v>4405</v>
      </c>
      <c r="B3515" s="85">
        <v>3511</v>
      </c>
      <c r="C3515" s="85">
        <v>2396</v>
      </c>
      <c r="D3515" s="85">
        <v>3511</v>
      </c>
      <c r="E3515" s="86" t="s">
        <v>122</v>
      </c>
      <c r="F3515" s="85" t="s">
        <v>2872</v>
      </c>
      <c r="G3515" s="86" t="s">
        <v>111</v>
      </c>
      <c r="H3515" s="85" t="s">
        <v>2</v>
      </c>
      <c r="I3515" s="85">
        <v>1</v>
      </c>
      <c r="J3515" s="88">
        <v>1.0877307545070181</v>
      </c>
      <c r="K3515" s="146">
        <v>1.2647565415142661</v>
      </c>
      <c r="L3515" s="147">
        <v>4.8754954519884096E-9</v>
      </c>
      <c r="M3515" s="147">
        <v>2.8581372174553411E-2</v>
      </c>
      <c r="N3515" s="87">
        <v>11.933192559932429</v>
      </c>
      <c r="O3515" s="88">
        <v>1.004771712759098</v>
      </c>
      <c r="P3515" s="89">
        <v>84.199740154430856</v>
      </c>
    </row>
    <row r="3516" spans="1:16">
      <c r="A3516" s="75" t="s">
        <v>4406</v>
      </c>
      <c r="B3516" s="85">
        <v>3512</v>
      </c>
      <c r="C3516" s="85">
        <v>2397</v>
      </c>
      <c r="D3516" s="85">
        <v>3512</v>
      </c>
      <c r="E3516" s="86" t="s">
        <v>122</v>
      </c>
      <c r="F3516" s="85" t="s">
        <v>4407</v>
      </c>
      <c r="G3516" s="86" t="s">
        <v>111</v>
      </c>
      <c r="H3516" s="85" t="s">
        <v>2</v>
      </c>
      <c r="I3516" s="85">
        <v>1</v>
      </c>
      <c r="J3516" s="88">
        <v>1.9004286516400799</v>
      </c>
      <c r="K3516" s="146">
        <v>2.3164012794445563</v>
      </c>
      <c r="L3516" s="147">
        <v>8.6873417845087038E-9</v>
      </c>
      <c r="M3516" s="147">
        <v>5.2159178052099048E-2</v>
      </c>
      <c r="N3516" s="87">
        <v>21.710793911568022</v>
      </c>
      <c r="O3516" s="88">
        <v>1.7495160861213039</v>
      </c>
      <c r="P3516" s="89">
        <v>80.58277800652516</v>
      </c>
    </row>
    <row r="3517" spans="1:16">
      <c r="A3517" s="75" t="s">
        <v>4408</v>
      </c>
      <c r="B3517" s="85">
        <v>3513</v>
      </c>
      <c r="C3517" s="85">
        <v>2398</v>
      </c>
      <c r="D3517" s="85">
        <v>3513</v>
      </c>
      <c r="E3517" s="86" t="s">
        <v>122</v>
      </c>
      <c r="F3517" s="85" t="s">
        <v>4409</v>
      </c>
      <c r="G3517" s="86" t="s">
        <v>111</v>
      </c>
      <c r="H3517" s="85" t="s">
        <v>2</v>
      </c>
      <c r="I3517" s="85">
        <v>1</v>
      </c>
      <c r="J3517" s="88">
        <v>1.224095751317098</v>
      </c>
      <c r="K3517" s="146">
        <v>2.1176521605166787</v>
      </c>
      <c r="L3517" s="147">
        <v>6.9106730547049866E-9</v>
      </c>
      <c r="M3517" s="147">
        <v>2.3793000152276329E-2</v>
      </c>
      <c r="N3517" s="87">
        <v>11.450932066370211</v>
      </c>
      <c r="O3517" s="88">
        <v>1.196315978289417</v>
      </c>
      <c r="P3517" s="89">
        <v>104.47324037515078</v>
      </c>
    </row>
    <row r="3518" spans="1:16">
      <c r="A3518" s="75" t="s">
        <v>4410</v>
      </c>
      <c r="B3518" s="85">
        <v>3514</v>
      </c>
      <c r="C3518" s="85">
        <v>2399</v>
      </c>
      <c r="D3518" s="85">
        <v>3514</v>
      </c>
      <c r="E3518" s="86" t="s">
        <v>122</v>
      </c>
      <c r="F3518" s="85" t="s">
        <v>4411</v>
      </c>
      <c r="G3518" s="86" t="s">
        <v>111</v>
      </c>
      <c r="H3518" s="85" t="s">
        <v>2</v>
      </c>
      <c r="I3518" s="85">
        <v>1</v>
      </c>
      <c r="J3518" s="88">
        <v>1.224095751317098</v>
      </c>
      <c r="K3518" s="146">
        <v>2.1176521605166787</v>
      </c>
      <c r="L3518" s="147">
        <v>6.9106730547049866E-9</v>
      </c>
      <c r="M3518" s="147">
        <v>2.3793000152276329E-2</v>
      </c>
      <c r="N3518" s="87">
        <v>11.450932066370211</v>
      </c>
      <c r="O3518" s="88">
        <v>1.196315978289417</v>
      </c>
      <c r="P3518" s="89">
        <v>104.47324037515078</v>
      </c>
    </row>
    <row r="3519" spans="1:16">
      <c r="A3519" s="75" t="s">
        <v>4412</v>
      </c>
      <c r="B3519" s="85">
        <v>3515</v>
      </c>
      <c r="C3519" s="85">
        <v>2400</v>
      </c>
      <c r="D3519" s="85">
        <v>3515</v>
      </c>
      <c r="E3519" s="86" t="s">
        <v>122</v>
      </c>
      <c r="F3519" s="85" t="s">
        <v>4413</v>
      </c>
      <c r="G3519" s="86" t="s">
        <v>111</v>
      </c>
      <c r="H3519" s="85" t="s">
        <v>2</v>
      </c>
      <c r="I3519" s="85">
        <v>1</v>
      </c>
      <c r="J3519" s="88">
        <v>1.224095751317098</v>
      </c>
      <c r="K3519" s="146">
        <v>2.1176533254229497</v>
      </c>
      <c r="L3519" s="147">
        <v>6.9106730553075794E-9</v>
      </c>
      <c r="M3519" s="147">
        <v>2.37930001522898E-2</v>
      </c>
      <c r="N3519" s="87">
        <v>11.450932066370211</v>
      </c>
      <c r="O3519" s="88">
        <v>1.196315978289417</v>
      </c>
      <c r="P3519" s="89">
        <v>104.47324037515078</v>
      </c>
    </row>
    <row r="3520" spans="1:16">
      <c r="A3520" s="75" t="s">
        <v>4414</v>
      </c>
      <c r="B3520" s="85">
        <v>3516</v>
      </c>
      <c r="C3520" s="85">
        <v>2401</v>
      </c>
      <c r="D3520" s="85">
        <v>3516</v>
      </c>
      <c r="E3520" s="86" t="s">
        <v>122</v>
      </c>
      <c r="F3520" s="85" t="s">
        <v>4233</v>
      </c>
      <c r="G3520" s="86" t="s">
        <v>111</v>
      </c>
      <c r="H3520" s="85" t="s">
        <v>2</v>
      </c>
      <c r="I3520" s="85">
        <v>1</v>
      </c>
      <c r="J3520" s="88">
        <v>1.3000387349417071</v>
      </c>
      <c r="K3520" s="146">
        <v>1.718417041534027</v>
      </c>
      <c r="L3520" s="147">
        <v>6.3828332162281931E-9</v>
      </c>
      <c r="M3520" s="147">
        <v>3.207264942479033E-2</v>
      </c>
      <c r="N3520" s="87">
        <v>14.684792427524</v>
      </c>
      <c r="O3520" s="88">
        <v>1.234328119608846</v>
      </c>
      <c r="P3520" s="89">
        <v>84.054856457849567</v>
      </c>
    </row>
    <row r="3521" spans="1:16">
      <c r="A3521" s="75" t="s">
        <v>4415</v>
      </c>
      <c r="B3521" s="85">
        <v>3517</v>
      </c>
      <c r="C3521" s="85">
        <v>2402</v>
      </c>
      <c r="D3521" s="85">
        <v>3517</v>
      </c>
      <c r="E3521" s="86" t="s">
        <v>122</v>
      </c>
      <c r="F3521" s="85" t="s">
        <v>4416</v>
      </c>
      <c r="G3521" s="86" t="s">
        <v>111</v>
      </c>
      <c r="H3521" s="85" t="s">
        <v>2</v>
      </c>
      <c r="I3521" s="85">
        <v>1</v>
      </c>
      <c r="J3521" s="88">
        <v>1.300038734941706</v>
      </c>
      <c r="K3521" s="146">
        <v>1.7184170415340265</v>
      </c>
      <c r="L3521" s="147">
        <v>6.3828332162281907E-9</v>
      </c>
      <c r="M3521" s="147">
        <v>3.207264942479033E-2</v>
      </c>
      <c r="N3521" s="87">
        <v>14.684792427524</v>
      </c>
      <c r="O3521" s="88">
        <v>1.234328119608846</v>
      </c>
      <c r="P3521" s="89">
        <v>84.054856457849567</v>
      </c>
    </row>
    <row r="3522" spans="1:16">
      <c r="A3522" s="75" t="s">
        <v>4417</v>
      </c>
      <c r="B3522" s="85">
        <v>3518</v>
      </c>
      <c r="C3522" s="85">
        <v>2403</v>
      </c>
      <c r="D3522" s="85">
        <v>3518</v>
      </c>
      <c r="E3522" s="86" t="s">
        <v>122</v>
      </c>
      <c r="F3522" s="85" t="s">
        <v>4418</v>
      </c>
      <c r="G3522" s="86" t="s">
        <v>111</v>
      </c>
      <c r="H3522" s="85" t="s">
        <v>2</v>
      </c>
      <c r="I3522" s="85">
        <v>1</v>
      </c>
      <c r="J3522" s="88">
        <v>1.3000387349417071</v>
      </c>
      <c r="K3522" s="146">
        <v>1.718417041534027</v>
      </c>
      <c r="L3522" s="147">
        <v>6.3828332162281931E-9</v>
      </c>
      <c r="M3522" s="147">
        <v>3.207264942479033E-2</v>
      </c>
      <c r="N3522" s="87">
        <v>14.684792427524</v>
      </c>
      <c r="O3522" s="88">
        <v>1.234328119608846</v>
      </c>
      <c r="P3522" s="89">
        <v>84.054856457849567</v>
      </c>
    </row>
    <row r="3523" spans="1:16">
      <c r="A3523" s="75" t="s">
        <v>4419</v>
      </c>
      <c r="B3523" s="85">
        <v>3519</v>
      </c>
      <c r="C3523" s="85">
        <v>2404</v>
      </c>
      <c r="D3523" s="85">
        <v>3519</v>
      </c>
      <c r="E3523" s="86" t="s">
        <v>122</v>
      </c>
      <c r="F3523" s="85" t="s">
        <v>4420</v>
      </c>
      <c r="G3523" s="86" t="s">
        <v>111</v>
      </c>
      <c r="H3523" s="85" t="s">
        <v>2</v>
      </c>
      <c r="I3523" s="85">
        <v>1</v>
      </c>
      <c r="J3523" s="88">
        <v>1.300038734941706</v>
      </c>
      <c r="K3523" s="146">
        <v>1.718417041534027</v>
      </c>
      <c r="L3523" s="147">
        <v>6.3828332162281931E-9</v>
      </c>
      <c r="M3523" s="147">
        <v>3.207264942479033E-2</v>
      </c>
      <c r="N3523" s="87">
        <v>14.684792427524</v>
      </c>
      <c r="O3523" s="88">
        <v>1.234328119608846</v>
      </c>
      <c r="P3523" s="89">
        <v>84.054856457849567</v>
      </c>
    </row>
    <row r="3524" spans="1:16">
      <c r="A3524" s="75" t="s">
        <v>4421</v>
      </c>
      <c r="B3524" s="85">
        <v>3520</v>
      </c>
      <c r="C3524" s="85">
        <v>2405</v>
      </c>
      <c r="D3524" s="85">
        <v>3520</v>
      </c>
      <c r="E3524" s="86" t="s">
        <v>122</v>
      </c>
      <c r="F3524" s="85" t="s">
        <v>4422</v>
      </c>
      <c r="G3524" s="86" t="s">
        <v>111</v>
      </c>
      <c r="H3524" s="85" t="s">
        <v>2</v>
      </c>
      <c r="I3524" s="85">
        <v>1</v>
      </c>
      <c r="J3524" s="88">
        <v>1.299312152806843</v>
      </c>
      <c r="K3524" s="146">
        <v>1.7599693715392373</v>
      </c>
      <c r="L3524" s="147">
        <v>6.4265998685836449E-9</v>
      </c>
      <c r="M3524" s="147">
        <v>3.2022031369646431E-2</v>
      </c>
      <c r="N3524" s="87">
        <v>14.676603852032491</v>
      </c>
      <c r="O3524" s="88">
        <v>1.2336655908103149</v>
      </c>
      <c r="P3524" s="89">
        <v>84.056611682645539</v>
      </c>
    </row>
    <row r="3525" spans="1:16">
      <c r="A3525" s="75" t="s">
        <v>4423</v>
      </c>
      <c r="B3525" s="85">
        <v>3521</v>
      </c>
      <c r="C3525" s="85">
        <v>2406</v>
      </c>
      <c r="D3525" s="85">
        <v>3521</v>
      </c>
      <c r="E3525" s="86" t="s">
        <v>122</v>
      </c>
      <c r="F3525" s="85" t="s">
        <v>509</v>
      </c>
      <c r="G3525" s="86" t="s">
        <v>111</v>
      </c>
      <c r="H3525" s="85" t="s">
        <v>2</v>
      </c>
      <c r="I3525" s="85">
        <v>1</v>
      </c>
      <c r="J3525" s="88">
        <v>1.299312152806843</v>
      </c>
      <c r="K3525" s="146">
        <v>1.7599693715392373</v>
      </c>
      <c r="L3525" s="147">
        <v>6.4265998685836449E-9</v>
      </c>
      <c r="M3525" s="147">
        <v>3.2022031369646431E-2</v>
      </c>
      <c r="N3525" s="87">
        <v>14.676603852032491</v>
      </c>
      <c r="O3525" s="88">
        <v>1.2336655908103149</v>
      </c>
      <c r="P3525" s="89">
        <v>84.056611682645539</v>
      </c>
    </row>
    <row r="3526" spans="1:16">
      <c r="A3526" s="75" t="s">
        <v>4424</v>
      </c>
      <c r="B3526" s="85">
        <v>3522</v>
      </c>
      <c r="C3526" s="85">
        <v>2407</v>
      </c>
      <c r="D3526" s="85">
        <v>3522</v>
      </c>
      <c r="E3526" s="86" t="s">
        <v>122</v>
      </c>
      <c r="F3526" s="85" t="s">
        <v>1063</v>
      </c>
      <c r="G3526" s="86" t="s">
        <v>111</v>
      </c>
      <c r="H3526" s="85" t="s">
        <v>2</v>
      </c>
      <c r="I3526" s="85">
        <v>1</v>
      </c>
      <c r="J3526" s="88">
        <v>1.054740811453448</v>
      </c>
      <c r="K3526" s="146">
        <v>6.7165491326492477</v>
      </c>
      <c r="L3526" s="147">
        <v>5.8584100884137848E-9</v>
      </c>
      <c r="M3526" s="147">
        <v>2.6220972977922152E-2</v>
      </c>
      <c r="N3526" s="87">
        <v>12.05959736811119</v>
      </c>
      <c r="O3526" s="88">
        <v>1.0236258511991421</v>
      </c>
      <c r="P3526" s="89">
        <v>84.880599240061159</v>
      </c>
    </row>
    <row r="3527" spans="1:16">
      <c r="A3527" s="75" t="s">
        <v>4425</v>
      </c>
      <c r="B3527" s="85">
        <v>3523</v>
      </c>
      <c r="C3527" s="85">
        <v>2408</v>
      </c>
      <c r="D3527" s="85">
        <v>3523</v>
      </c>
      <c r="E3527" s="86" t="s">
        <v>122</v>
      </c>
      <c r="F3527" s="85" t="s">
        <v>4426</v>
      </c>
      <c r="G3527" s="86" t="s">
        <v>111</v>
      </c>
      <c r="H3527" s="85" t="s">
        <v>2</v>
      </c>
      <c r="I3527" s="85">
        <v>1</v>
      </c>
      <c r="J3527" s="88">
        <v>1.058497155734418</v>
      </c>
      <c r="K3527" s="146">
        <v>1.1682006231793882</v>
      </c>
      <c r="L3527" s="147">
        <v>4.4414582945605914E-9</v>
      </c>
      <c r="M3527" s="147">
        <v>2.080785074862879E-2</v>
      </c>
      <c r="N3527" s="87">
        <v>9.7116789358348772</v>
      </c>
      <c r="O3527" s="88">
        <v>0.88969983205708225</v>
      </c>
      <c r="P3527" s="89">
        <v>91.611330845607085</v>
      </c>
    </row>
    <row r="3528" spans="1:16">
      <c r="A3528" s="75" t="s">
        <v>4427</v>
      </c>
      <c r="B3528" s="85">
        <v>3524</v>
      </c>
      <c r="C3528" s="85">
        <v>2409</v>
      </c>
      <c r="D3528" s="85">
        <v>3524</v>
      </c>
      <c r="E3528" s="86" t="s">
        <v>122</v>
      </c>
      <c r="F3528" s="85" t="s">
        <v>4428</v>
      </c>
      <c r="G3528" s="86" t="s">
        <v>111</v>
      </c>
      <c r="H3528" s="85" t="s">
        <v>2</v>
      </c>
      <c r="I3528" s="85">
        <v>1</v>
      </c>
      <c r="J3528" s="88">
        <v>0.98371717011129467</v>
      </c>
      <c r="K3528" s="146">
        <v>1.2614638079661189</v>
      </c>
      <c r="L3528" s="147">
        <v>4.4864453901428188E-9</v>
      </c>
      <c r="M3528" s="147">
        <v>1.952494259533424E-2</v>
      </c>
      <c r="N3528" s="87">
        <v>9.1068692233065267</v>
      </c>
      <c r="O3528" s="88">
        <v>0.82548692874231056</v>
      </c>
      <c r="P3528" s="89">
        <v>90.644425488147334</v>
      </c>
    </row>
    <row r="3529" spans="1:16">
      <c r="A3529" s="75" t="s">
        <v>4429</v>
      </c>
      <c r="B3529" s="85">
        <v>3525</v>
      </c>
      <c r="C3529" s="85">
        <v>2410</v>
      </c>
      <c r="D3529" s="85">
        <v>3525</v>
      </c>
      <c r="E3529" s="86" t="s">
        <v>122</v>
      </c>
      <c r="F3529" s="85" t="s">
        <v>4430</v>
      </c>
      <c r="G3529" s="86" t="s">
        <v>111</v>
      </c>
      <c r="H3529" s="85" t="s">
        <v>2</v>
      </c>
      <c r="I3529" s="85">
        <v>1</v>
      </c>
      <c r="J3529" s="88">
        <v>1.4021688124552909</v>
      </c>
      <c r="K3529" s="146">
        <v>1.7938563841282735</v>
      </c>
      <c r="L3529" s="147">
        <v>6.4325410852888481E-9</v>
      </c>
      <c r="M3529" s="147">
        <v>2.7885964697840521E-2</v>
      </c>
      <c r="N3529" s="87">
        <v>13.04856010840523</v>
      </c>
      <c r="O3529" s="88">
        <v>1.175388856374999</v>
      </c>
      <c r="P3529" s="89">
        <v>90.078050498297685</v>
      </c>
    </row>
    <row r="3530" spans="1:16">
      <c r="A3530" s="75" t="s">
        <v>4431</v>
      </c>
      <c r="B3530" s="85">
        <v>3526</v>
      </c>
      <c r="C3530" s="85">
        <v>2411</v>
      </c>
      <c r="D3530" s="85">
        <v>3526</v>
      </c>
      <c r="E3530" s="86" t="s">
        <v>122</v>
      </c>
      <c r="F3530" s="85" t="s">
        <v>4432</v>
      </c>
      <c r="G3530" s="86" t="s">
        <v>111</v>
      </c>
      <c r="H3530" s="85" t="s">
        <v>2</v>
      </c>
      <c r="I3530" s="85">
        <v>1</v>
      </c>
      <c r="J3530" s="88">
        <v>1.113084972188596</v>
      </c>
      <c r="K3530" s="146">
        <v>1.2834333337063715</v>
      </c>
      <c r="L3530" s="147">
        <v>4.7789924700888714E-9</v>
      </c>
      <c r="M3530" s="147">
        <v>2.191739293526199E-2</v>
      </c>
      <c r="N3530" s="87">
        <v>10.234757606129691</v>
      </c>
      <c r="O3530" s="88">
        <v>0.93519517433913135</v>
      </c>
      <c r="P3530" s="89">
        <v>91.37443311593762</v>
      </c>
    </row>
    <row r="3531" spans="1:16">
      <c r="A3531" s="75" t="s">
        <v>4433</v>
      </c>
      <c r="B3531" s="85">
        <v>3527</v>
      </c>
      <c r="C3531" s="85">
        <v>2412</v>
      </c>
      <c r="D3531" s="85">
        <v>3527</v>
      </c>
      <c r="E3531" s="86" t="s">
        <v>122</v>
      </c>
      <c r="F3531" s="85" t="s">
        <v>4361</v>
      </c>
      <c r="G3531" s="86" t="s">
        <v>111</v>
      </c>
      <c r="H3531" s="85" t="s">
        <v>2</v>
      </c>
      <c r="I3531" s="85">
        <v>1</v>
      </c>
      <c r="J3531" s="88">
        <v>1.10549426969595</v>
      </c>
      <c r="K3531" s="146">
        <v>1.2957473032798608</v>
      </c>
      <c r="L3531" s="147">
        <v>4.7929614688231984E-9</v>
      </c>
      <c r="M3531" s="147">
        <v>2.191739293526199E-2</v>
      </c>
      <c r="N3531" s="87">
        <v>10.234757606129691</v>
      </c>
      <c r="O3531" s="88">
        <v>0.92763955833813139</v>
      </c>
      <c r="P3531" s="89">
        <v>90.63620205158152</v>
      </c>
    </row>
    <row r="3532" spans="1:16">
      <c r="A3532" s="75" t="s">
        <v>4434</v>
      </c>
      <c r="B3532" s="85">
        <v>3528</v>
      </c>
      <c r="C3532" s="85">
        <v>2413</v>
      </c>
      <c r="D3532" s="85">
        <v>3528</v>
      </c>
      <c r="E3532" s="86" t="s">
        <v>122</v>
      </c>
      <c r="F3532" s="85" t="s">
        <v>4435</v>
      </c>
      <c r="G3532" s="86" t="s">
        <v>111</v>
      </c>
      <c r="H3532" s="85" t="s">
        <v>2</v>
      </c>
      <c r="I3532" s="85">
        <v>1</v>
      </c>
      <c r="J3532" s="88">
        <v>1.2375132401566431</v>
      </c>
      <c r="K3532" s="146">
        <v>1.3429654079378277</v>
      </c>
      <c r="L3532" s="147">
        <v>5.1452852384525866E-9</v>
      </c>
      <c r="M3532" s="147">
        <v>2.453994719457676E-2</v>
      </c>
      <c r="N3532" s="87">
        <v>11.471125372281049</v>
      </c>
      <c r="O3532" s="88">
        <v>1.038153390642877</v>
      </c>
      <c r="P3532" s="89">
        <v>90.501442269254767</v>
      </c>
    </row>
    <row r="3533" spans="1:16">
      <c r="A3533" s="75" t="s">
        <v>4436</v>
      </c>
      <c r="B3533" s="85">
        <v>3529</v>
      </c>
      <c r="C3533" s="85">
        <v>2414</v>
      </c>
      <c r="D3533" s="85">
        <v>3529</v>
      </c>
      <c r="E3533" s="86" t="s">
        <v>122</v>
      </c>
      <c r="F3533" s="85" t="s">
        <v>4437</v>
      </c>
      <c r="G3533" s="86" t="s">
        <v>111</v>
      </c>
      <c r="H3533" s="85" t="s">
        <v>2</v>
      </c>
      <c r="I3533" s="85">
        <v>1</v>
      </c>
      <c r="J3533" s="88">
        <v>1.251952615186074</v>
      </c>
      <c r="K3533" s="146">
        <v>1.574695134610812</v>
      </c>
      <c r="L3533" s="147">
        <v>5.6731247492176168E-9</v>
      </c>
      <c r="M3533" s="147">
        <v>2.453994719457676E-2</v>
      </c>
      <c r="N3533" s="87">
        <v>11.471125372281049</v>
      </c>
      <c r="O3533" s="88">
        <v>1.052526022572877</v>
      </c>
      <c r="P3533" s="89">
        <v>91.754382278500074</v>
      </c>
    </row>
    <row r="3534" spans="1:16">
      <c r="A3534" s="75" t="s">
        <v>4438</v>
      </c>
      <c r="B3534" s="85">
        <v>3530</v>
      </c>
      <c r="C3534" s="85">
        <v>2415</v>
      </c>
      <c r="D3534" s="85">
        <v>3530</v>
      </c>
      <c r="E3534" s="86" t="s">
        <v>122</v>
      </c>
      <c r="F3534" s="85" t="s">
        <v>4439</v>
      </c>
      <c r="G3534" s="86" t="s">
        <v>111</v>
      </c>
      <c r="H3534" s="85" t="s">
        <v>2</v>
      </c>
      <c r="I3534" s="85">
        <v>1</v>
      </c>
      <c r="J3534" s="88">
        <v>1.2486656353827399</v>
      </c>
      <c r="K3534" s="146">
        <v>1.451263331445384</v>
      </c>
      <c r="L3534" s="147">
        <v>5.4104963929613468E-9</v>
      </c>
      <c r="M3534" s="147">
        <v>2.453994719457676E-2</v>
      </c>
      <c r="N3534" s="87">
        <v>11.471125372281049</v>
      </c>
      <c r="O3534" s="88">
        <v>1.049254236170877</v>
      </c>
      <c r="P3534" s="89">
        <v>91.469162973870567</v>
      </c>
    </row>
    <row r="3535" spans="1:16">
      <c r="A3535" s="75" t="s">
        <v>4440</v>
      </c>
      <c r="B3535" s="85">
        <v>3531</v>
      </c>
      <c r="C3535" s="85">
        <v>2416</v>
      </c>
      <c r="D3535" s="85">
        <v>3531</v>
      </c>
      <c r="E3535" s="86" t="s">
        <v>122</v>
      </c>
      <c r="F3535" s="85" t="s">
        <v>4441</v>
      </c>
      <c r="G3535" s="86" t="s">
        <v>111</v>
      </c>
      <c r="H3535" s="85" t="s">
        <v>2</v>
      </c>
      <c r="I3535" s="85">
        <v>1</v>
      </c>
      <c r="J3535" s="88">
        <v>1.19846845112286</v>
      </c>
      <c r="K3535" s="146">
        <v>1.5209347265680468</v>
      </c>
      <c r="L3535" s="147">
        <v>5.4420952855298423E-9</v>
      </c>
      <c r="M3535" s="147">
        <v>2.3826458168145461E-2</v>
      </c>
      <c r="N3535" s="87">
        <v>11.13476061237219</v>
      </c>
      <c r="O3535" s="88">
        <v>1.0049737221127839</v>
      </c>
      <c r="P3535" s="89">
        <v>90.25553014549098</v>
      </c>
    </row>
    <row r="3536" spans="1:16">
      <c r="A3536" s="75" t="s">
        <v>4442</v>
      </c>
      <c r="B3536" s="85">
        <v>3532</v>
      </c>
      <c r="C3536" s="85">
        <v>2417</v>
      </c>
      <c r="D3536" s="85">
        <v>3532</v>
      </c>
      <c r="E3536" s="86" t="s">
        <v>122</v>
      </c>
      <c r="F3536" s="85" t="s">
        <v>4443</v>
      </c>
      <c r="G3536" s="86" t="s">
        <v>111</v>
      </c>
      <c r="H3536" s="85" t="s">
        <v>2</v>
      </c>
      <c r="I3536" s="85">
        <v>1</v>
      </c>
      <c r="J3536" s="88">
        <v>1.3095976605531381</v>
      </c>
      <c r="K3536" s="146">
        <v>1.4475441184946531</v>
      </c>
      <c r="L3536" s="147">
        <v>5.5036773285304839E-9</v>
      </c>
      <c r="M3536" s="147">
        <v>2.610501989771637E-2</v>
      </c>
      <c r="N3536" s="87">
        <v>12.20895774885531</v>
      </c>
      <c r="O3536" s="88">
        <v>1.097435074016077</v>
      </c>
      <c r="P3536" s="89">
        <v>89.887695296428603</v>
      </c>
    </row>
    <row r="3537" spans="1:16">
      <c r="A3537" s="75" t="s">
        <v>4444</v>
      </c>
      <c r="B3537" s="85">
        <v>3533</v>
      </c>
      <c r="C3537" s="85">
        <v>2418</v>
      </c>
      <c r="D3537" s="85">
        <v>3533</v>
      </c>
      <c r="E3537" s="86" t="s">
        <v>122</v>
      </c>
      <c r="F3537" s="85" t="s">
        <v>4445</v>
      </c>
      <c r="G3537" s="86" t="s">
        <v>111</v>
      </c>
      <c r="H3537" s="85" t="s">
        <v>2</v>
      </c>
      <c r="I3537" s="85">
        <v>1</v>
      </c>
      <c r="J3537" s="88">
        <v>1.287229245309917</v>
      </c>
      <c r="K3537" s="146">
        <v>1.3740900303128352</v>
      </c>
      <c r="L3537" s="147">
        <v>5.3020501895769423E-9</v>
      </c>
      <c r="M3537" s="147">
        <v>2.5298029285159989E-2</v>
      </c>
      <c r="N3537" s="87">
        <v>11.828512929684191</v>
      </c>
      <c r="O3537" s="88">
        <v>1.0815996595077839</v>
      </c>
      <c r="P3537" s="89">
        <v>91.440036963011678</v>
      </c>
    </row>
    <row r="3538" spans="1:16">
      <c r="A3538" s="75" t="s">
        <v>4446</v>
      </c>
      <c r="B3538" s="85">
        <v>3534</v>
      </c>
      <c r="C3538" s="85">
        <v>2419</v>
      </c>
      <c r="D3538" s="85">
        <v>3534</v>
      </c>
      <c r="E3538" s="86" t="s">
        <v>122</v>
      </c>
      <c r="F3538" s="85" t="s">
        <v>4447</v>
      </c>
      <c r="G3538" s="86" t="s">
        <v>111</v>
      </c>
      <c r="H3538" s="85" t="s">
        <v>2</v>
      </c>
      <c r="I3538" s="85">
        <v>1</v>
      </c>
      <c r="J3538" s="88">
        <v>1.550306776180824</v>
      </c>
      <c r="K3538" s="146">
        <v>1.6710544679637755</v>
      </c>
      <c r="L3538" s="147">
        <v>6.3642243782590063E-9</v>
      </c>
      <c r="M3538" s="147">
        <v>3.1071115974985609E-2</v>
      </c>
      <c r="N3538" s="87">
        <v>14.550156636061811</v>
      </c>
      <c r="O3538" s="88">
        <v>1.297464746473258</v>
      </c>
      <c r="P3538" s="89">
        <v>89.171874841371718</v>
      </c>
    </row>
    <row r="3539" spans="1:16">
      <c r="A3539" s="75" t="s">
        <v>4448</v>
      </c>
      <c r="B3539" s="85">
        <v>3535</v>
      </c>
      <c r="C3539" s="85">
        <v>2420</v>
      </c>
      <c r="D3539" s="85">
        <v>3535</v>
      </c>
      <c r="E3539" s="86" t="s">
        <v>122</v>
      </c>
      <c r="F3539" s="85" t="s">
        <v>4449</v>
      </c>
      <c r="G3539" s="86" t="s">
        <v>111</v>
      </c>
      <c r="H3539" s="85" t="s">
        <v>2</v>
      </c>
      <c r="I3539" s="85">
        <v>1</v>
      </c>
      <c r="J3539" s="88">
        <v>1.2402652024072109</v>
      </c>
      <c r="K3539" s="146">
        <v>1.4037130402355873</v>
      </c>
      <c r="L3539" s="147">
        <v>5.2797956766232193E-9</v>
      </c>
      <c r="M3539" s="147">
        <v>2.453994719457676E-2</v>
      </c>
      <c r="N3539" s="87">
        <v>11.471125372281049</v>
      </c>
      <c r="O3539" s="88">
        <v>1.040892632502876</v>
      </c>
      <c r="P3539" s="89">
        <v>90.740236787761049</v>
      </c>
    </row>
    <row r="3540" spans="1:16">
      <c r="A3540" s="75" t="s">
        <v>4450</v>
      </c>
      <c r="B3540" s="85">
        <v>3536</v>
      </c>
      <c r="C3540" s="85">
        <v>2421</v>
      </c>
      <c r="D3540" s="85">
        <v>3536</v>
      </c>
      <c r="E3540" s="86" t="s">
        <v>122</v>
      </c>
      <c r="F3540" s="85" t="s">
        <v>4451</v>
      </c>
      <c r="G3540" s="86" t="s">
        <v>111</v>
      </c>
      <c r="H3540" s="85" t="s">
        <v>2</v>
      </c>
      <c r="I3540" s="85">
        <v>1</v>
      </c>
      <c r="J3540" s="88">
        <v>1.192079769480211</v>
      </c>
      <c r="K3540" s="146">
        <v>1.3267137395295239</v>
      </c>
      <c r="L3540" s="147">
        <v>5.0221459788581979E-9</v>
      </c>
      <c r="M3540" s="147">
        <v>2.3826458168145461E-2</v>
      </c>
      <c r="N3540" s="87">
        <v>11.13476061237219</v>
      </c>
      <c r="O3540" s="88">
        <v>0.99861457086278393</v>
      </c>
      <c r="P3540" s="89">
        <v>89.684422110807759</v>
      </c>
    </row>
    <row r="3541" spans="1:16">
      <c r="A3541" s="75" t="s">
        <v>4452</v>
      </c>
      <c r="B3541" s="85">
        <v>3537</v>
      </c>
      <c r="C3541" s="85">
        <v>2422</v>
      </c>
      <c r="D3541" s="85">
        <v>3537</v>
      </c>
      <c r="E3541" s="86" t="s">
        <v>122</v>
      </c>
      <c r="F3541" s="85" t="s">
        <v>4453</v>
      </c>
      <c r="G3541" s="86" t="s">
        <v>111</v>
      </c>
      <c r="H3541" s="85" t="s">
        <v>2</v>
      </c>
      <c r="I3541" s="85">
        <v>1</v>
      </c>
      <c r="J3541" s="88">
        <v>1.657417485208853</v>
      </c>
      <c r="K3541" s="146">
        <v>1.8347371854550136</v>
      </c>
      <c r="L3541" s="147">
        <v>6.9323300371763404E-9</v>
      </c>
      <c r="M3541" s="147">
        <v>3.2302707802148563E-2</v>
      </c>
      <c r="N3541" s="87">
        <v>15.13077396008909</v>
      </c>
      <c r="O3541" s="88">
        <v>1.39426778801952</v>
      </c>
      <c r="P3541" s="89">
        <v>92.147816872899114</v>
      </c>
    </row>
    <row r="3542" spans="1:16">
      <c r="A3542" s="75" t="s">
        <v>4454</v>
      </c>
      <c r="B3542" s="85">
        <v>3538</v>
      </c>
      <c r="C3542" s="85">
        <v>2423</v>
      </c>
      <c r="D3542" s="85">
        <v>3538</v>
      </c>
      <c r="E3542" s="86" t="s">
        <v>122</v>
      </c>
      <c r="F3542" s="85" t="s">
        <v>4455</v>
      </c>
      <c r="G3542" s="86" t="s">
        <v>111</v>
      </c>
      <c r="H3542" s="85" t="s">
        <v>2</v>
      </c>
      <c r="I3542" s="85">
        <v>1</v>
      </c>
      <c r="J3542" s="88">
        <v>1.0837445717523331</v>
      </c>
      <c r="K3542" s="146">
        <v>1.2058696659495296</v>
      </c>
      <c r="L3542" s="147">
        <v>4.5661232001888674E-9</v>
      </c>
      <c r="M3542" s="147">
        <v>2.1348022602647641E-2</v>
      </c>
      <c r="N3542" s="87">
        <v>9.9663356568994725</v>
      </c>
      <c r="O3542" s="88">
        <v>0.91052678828909317</v>
      </c>
      <c r="P3542" s="89">
        <v>91.360237065541298</v>
      </c>
    </row>
    <row r="3543" spans="1:16">
      <c r="A3543" s="75" t="s">
        <v>4456</v>
      </c>
      <c r="B3543" s="85">
        <v>3539</v>
      </c>
      <c r="C3543" s="85">
        <v>2424</v>
      </c>
      <c r="D3543" s="85">
        <v>3539</v>
      </c>
      <c r="E3543" s="86" t="s">
        <v>122</v>
      </c>
      <c r="F3543" s="85" t="s">
        <v>4457</v>
      </c>
      <c r="G3543" s="86" t="s">
        <v>111</v>
      </c>
      <c r="H3543" s="85" t="s">
        <v>2</v>
      </c>
      <c r="I3543" s="85">
        <v>1</v>
      </c>
      <c r="J3543" s="88">
        <v>1.1902782269762611</v>
      </c>
      <c r="K3543" s="146">
        <v>1.3838784596047748</v>
      </c>
      <c r="L3543" s="147">
        <v>5.1453453848476228E-9</v>
      </c>
      <c r="M3543" s="147">
        <v>2.3826458168145461E-2</v>
      </c>
      <c r="N3543" s="87">
        <v>11.13476061237219</v>
      </c>
      <c r="O3543" s="88">
        <v>0.99682135562578389</v>
      </c>
      <c r="P3543" s="89">
        <v>89.52337551991765</v>
      </c>
    </row>
    <row r="3544" spans="1:16">
      <c r="A3544" s="75" t="s">
        <v>4458</v>
      </c>
      <c r="B3544" s="85">
        <v>3540</v>
      </c>
      <c r="C3544" s="85">
        <v>2425</v>
      </c>
      <c r="D3544" s="85">
        <v>3540</v>
      </c>
      <c r="E3544" s="86" t="s">
        <v>122</v>
      </c>
      <c r="F3544" s="85" t="s">
        <v>4459</v>
      </c>
      <c r="G3544" s="86" t="s">
        <v>111</v>
      </c>
      <c r="H3544" s="85" t="s">
        <v>2</v>
      </c>
      <c r="I3544" s="85">
        <v>1</v>
      </c>
      <c r="J3544" s="88">
        <v>1.409925988637998</v>
      </c>
      <c r="K3544" s="146">
        <v>1.5660795007693293</v>
      </c>
      <c r="L3544" s="147">
        <v>5.9272913288466096E-9</v>
      </c>
      <c r="M3544" s="147">
        <v>2.7885964697840521E-2</v>
      </c>
      <c r="N3544" s="87">
        <v>13.04856010840523</v>
      </c>
      <c r="O3544" s="88">
        <v>1.183110176574999</v>
      </c>
      <c r="P3544" s="89">
        <v>90.669787834513514</v>
      </c>
    </row>
    <row r="3545" spans="1:16">
      <c r="A3545" s="75" t="s">
        <v>4460</v>
      </c>
      <c r="B3545" s="85">
        <v>3541</v>
      </c>
      <c r="C3545" s="85">
        <v>2426</v>
      </c>
      <c r="D3545" s="85">
        <v>3541</v>
      </c>
      <c r="E3545" s="86" t="s">
        <v>122</v>
      </c>
      <c r="F3545" s="85" t="s">
        <v>4461</v>
      </c>
      <c r="G3545" s="86" t="s">
        <v>111</v>
      </c>
      <c r="H3545" s="85" t="s">
        <v>2</v>
      </c>
      <c r="I3545" s="85">
        <v>1</v>
      </c>
      <c r="J3545" s="88">
        <v>1.7519898642035769</v>
      </c>
      <c r="K3545" s="146">
        <v>1.9746525743028676</v>
      </c>
      <c r="L3545" s="147">
        <v>7.430847989760356E-9</v>
      </c>
      <c r="M3545" s="147">
        <v>3.5087176280951468E-2</v>
      </c>
      <c r="N3545" s="87">
        <v>16.443473997020249</v>
      </c>
      <c r="O3545" s="88">
        <v>1.4662180847823709</v>
      </c>
      <c r="P3545" s="89">
        <v>89.167172645395183</v>
      </c>
    </row>
    <row r="3546" spans="1:16">
      <c r="A3546" s="75" t="s">
        <v>4462</v>
      </c>
      <c r="B3546" s="85">
        <v>3542</v>
      </c>
      <c r="C3546" s="85">
        <v>2427</v>
      </c>
      <c r="D3546" s="85">
        <v>3542</v>
      </c>
      <c r="E3546" s="86" t="s">
        <v>122</v>
      </c>
      <c r="F3546" s="85" t="s">
        <v>4463</v>
      </c>
      <c r="G3546" s="86" t="s">
        <v>111</v>
      </c>
      <c r="H3546" s="85" t="s">
        <v>2</v>
      </c>
      <c r="I3546" s="85">
        <v>1</v>
      </c>
      <c r="J3546" s="88">
        <v>1.370205437345412</v>
      </c>
      <c r="K3546" s="146">
        <v>1.4375957676554232</v>
      </c>
      <c r="L3546" s="147">
        <v>5.5940287890538582E-9</v>
      </c>
      <c r="M3546" s="147">
        <v>2.696580988444295E-2</v>
      </c>
      <c r="N3546" s="87">
        <v>12.61476555597106</v>
      </c>
      <c r="O3546" s="88">
        <v>1.1509044558523911</v>
      </c>
      <c r="P3546" s="89">
        <v>91.234708306380156</v>
      </c>
    </row>
    <row r="3547" spans="1:16">
      <c r="A3547" s="75" t="s">
        <v>4464</v>
      </c>
      <c r="B3547" s="85">
        <v>3543</v>
      </c>
      <c r="C3547" s="85">
        <v>2428</v>
      </c>
      <c r="D3547" s="85">
        <v>3543</v>
      </c>
      <c r="E3547" s="86" t="s">
        <v>122</v>
      </c>
      <c r="F3547" s="85" t="s">
        <v>4465</v>
      </c>
      <c r="G3547" s="86" t="s">
        <v>111</v>
      </c>
      <c r="H3547" s="85" t="s">
        <v>2</v>
      </c>
      <c r="I3547" s="85">
        <v>1</v>
      </c>
      <c r="J3547" s="88">
        <v>1.3526238723565389</v>
      </c>
      <c r="K3547" s="146">
        <v>1.6212085577052768</v>
      </c>
      <c r="L3547" s="147">
        <v>5.9307671406373963E-9</v>
      </c>
      <c r="M3547" s="147">
        <v>2.696580988444295E-2</v>
      </c>
      <c r="N3547" s="87">
        <v>12.61476555597106</v>
      </c>
      <c r="O3547" s="88">
        <v>1.133404158102391</v>
      </c>
      <c r="P3547" s="89">
        <v>89.847421505658247</v>
      </c>
    </row>
    <row r="3548" spans="1:16">
      <c r="A3548" s="75" t="s">
        <v>4466</v>
      </c>
      <c r="B3548" s="85">
        <v>3544</v>
      </c>
      <c r="C3548" s="85">
        <v>2429</v>
      </c>
      <c r="D3548" s="85">
        <v>3544</v>
      </c>
      <c r="E3548" s="86" t="s">
        <v>122</v>
      </c>
      <c r="F3548" s="85" t="s">
        <v>4467</v>
      </c>
      <c r="G3548" s="86" t="s">
        <v>111</v>
      </c>
      <c r="H3548" s="85" t="s">
        <v>2</v>
      </c>
      <c r="I3548" s="85">
        <v>1</v>
      </c>
      <c r="J3548" s="88">
        <v>1.1805740614677711</v>
      </c>
      <c r="K3548" s="146">
        <v>1.329886563535789</v>
      </c>
      <c r="L3548" s="147">
        <v>5.0220956432219904E-9</v>
      </c>
      <c r="M3548" s="147">
        <v>2.3153739943224699E-2</v>
      </c>
      <c r="N3548" s="87">
        <v>10.81761669588678</v>
      </c>
      <c r="O3548" s="88">
        <v>0.99252185271429727</v>
      </c>
      <c r="P3548" s="89">
        <v>91.75051035887482</v>
      </c>
    </row>
    <row r="3549" spans="1:16">
      <c r="A3549" s="75" t="s">
        <v>4468</v>
      </c>
      <c r="B3549" s="85">
        <v>3545</v>
      </c>
      <c r="C3549" s="85">
        <v>2430</v>
      </c>
      <c r="D3549" s="85">
        <v>3545</v>
      </c>
      <c r="E3549" s="86" t="s">
        <v>122</v>
      </c>
      <c r="F3549" s="85" t="s">
        <v>4469</v>
      </c>
      <c r="G3549" s="86" t="s">
        <v>111</v>
      </c>
      <c r="H3549" s="85" t="s">
        <v>2</v>
      </c>
      <c r="I3549" s="85">
        <v>1</v>
      </c>
      <c r="J3549" s="88">
        <v>1.312882533114194</v>
      </c>
      <c r="K3549" s="146">
        <v>1.619939950154061</v>
      </c>
      <c r="L3549" s="147">
        <v>5.8806263725770179E-9</v>
      </c>
      <c r="M3549" s="147">
        <v>2.610501989771637E-2</v>
      </c>
      <c r="N3549" s="87">
        <v>12.20895774885531</v>
      </c>
      <c r="O3549" s="88">
        <v>1.1007047629160771</v>
      </c>
      <c r="P3549" s="89">
        <v>90.155505945565025</v>
      </c>
    </row>
    <row r="3550" spans="1:16">
      <c r="A3550" s="75" t="s">
        <v>4470</v>
      </c>
      <c r="B3550" s="85">
        <v>3546</v>
      </c>
      <c r="C3550" s="85">
        <v>2431</v>
      </c>
      <c r="D3550" s="85">
        <v>3546</v>
      </c>
      <c r="E3550" s="86" t="s">
        <v>122</v>
      </c>
      <c r="F3550" s="85" t="s">
        <v>4471</v>
      </c>
      <c r="G3550" s="86" t="s">
        <v>111</v>
      </c>
      <c r="H3550" s="85" t="s">
        <v>2</v>
      </c>
      <c r="I3550" s="85">
        <v>1</v>
      </c>
      <c r="J3550" s="88">
        <v>1.233226912629966</v>
      </c>
      <c r="K3550" s="146">
        <v>1.469441275390005</v>
      </c>
      <c r="L3550" s="147">
        <v>5.4089408044611703E-9</v>
      </c>
      <c r="M3550" s="147">
        <v>2.453994719457676E-2</v>
      </c>
      <c r="N3550" s="87">
        <v>11.471125372281049</v>
      </c>
      <c r="O3550" s="88">
        <v>1.033886875800877</v>
      </c>
      <c r="P3550" s="89">
        <v>90.129507110014885</v>
      </c>
    </row>
    <row r="3551" spans="1:16">
      <c r="A3551" s="75" t="s">
        <v>4472</v>
      </c>
      <c r="B3551" s="85">
        <v>3547</v>
      </c>
      <c r="C3551" s="85">
        <v>2432</v>
      </c>
      <c r="D3551" s="85">
        <v>3547</v>
      </c>
      <c r="E3551" s="86" t="s">
        <v>122</v>
      </c>
      <c r="F3551" s="85" t="s">
        <v>4363</v>
      </c>
      <c r="G3551" s="86" t="s">
        <v>111</v>
      </c>
      <c r="H3551" s="85" t="s">
        <v>2</v>
      </c>
      <c r="I3551" s="85">
        <v>1</v>
      </c>
      <c r="J3551" s="88">
        <v>1.029154892061698</v>
      </c>
      <c r="K3551" s="146">
        <v>1.1982822396972443</v>
      </c>
      <c r="L3551" s="147">
        <v>4.445712459321662E-9</v>
      </c>
      <c r="M3551" s="147">
        <v>2.0294687487310961E-2</v>
      </c>
      <c r="N3551" s="87">
        <v>9.4697550508235402</v>
      </c>
      <c r="O3551" s="88">
        <v>0.8645817678429748</v>
      </c>
      <c r="P3551" s="89">
        <v>91.299274712262616</v>
      </c>
    </row>
    <row r="3552" spans="1:16">
      <c r="A3552" s="75" t="s">
        <v>4473</v>
      </c>
      <c r="B3552" s="85">
        <v>3548</v>
      </c>
      <c r="C3552" s="85">
        <v>2433</v>
      </c>
      <c r="D3552" s="85">
        <v>3548</v>
      </c>
      <c r="E3552" s="86" t="s">
        <v>122</v>
      </c>
      <c r="F3552" s="85" t="s">
        <v>4474</v>
      </c>
      <c r="G3552" s="86" t="s">
        <v>111</v>
      </c>
      <c r="H3552" s="85" t="s">
        <v>2</v>
      </c>
      <c r="I3552" s="85">
        <v>1</v>
      </c>
      <c r="J3552" s="88">
        <v>1.3461444546949271</v>
      </c>
      <c r="K3552" s="146">
        <v>1.5674674797245631</v>
      </c>
      <c r="L3552" s="147">
        <v>5.8246109629260016E-9</v>
      </c>
      <c r="M3552" s="147">
        <v>2.696580988444295E-2</v>
      </c>
      <c r="N3552" s="87">
        <v>12.61476555597106</v>
      </c>
      <c r="O3552" s="88">
        <v>1.126954690242391</v>
      </c>
      <c r="P3552" s="89">
        <v>89.336158111076386</v>
      </c>
    </row>
    <row r="3553" spans="1:16">
      <c r="A3553" s="75" t="s">
        <v>4475</v>
      </c>
      <c r="B3553" s="85">
        <v>3549</v>
      </c>
      <c r="C3553" s="85">
        <v>2434</v>
      </c>
      <c r="D3553" s="85">
        <v>3549</v>
      </c>
      <c r="E3553" s="86" t="s">
        <v>122</v>
      </c>
      <c r="F3553" s="85" t="s">
        <v>4476</v>
      </c>
      <c r="G3553" s="86" t="s">
        <v>111</v>
      </c>
      <c r="H3553" s="85" t="s">
        <v>2</v>
      </c>
      <c r="I3553" s="85">
        <v>1</v>
      </c>
      <c r="J3553" s="88">
        <v>1.204318203008369</v>
      </c>
      <c r="K3553" s="146">
        <v>1.3326810874413897</v>
      </c>
      <c r="L3553" s="147">
        <v>5.0645829049874264E-9</v>
      </c>
      <c r="M3553" s="147">
        <v>2.3826458168145461E-2</v>
      </c>
      <c r="N3553" s="87">
        <v>11.13476061237219</v>
      </c>
      <c r="O3553" s="88">
        <v>1.010796434699784</v>
      </c>
      <c r="P3553" s="89">
        <v>90.778461242952588</v>
      </c>
    </row>
    <row r="3554" spans="1:16">
      <c r="A3554" s="75" t="s">
        <v>4477</v>
      </c>
      <c r="B3554" s="85">
        <v>3550</v>
      </c>
      <c r="C3554" s="85">
        <v>2435</v>
      </c>
      <c r="D3554" s="85">
        <v>3550</v>
      </c>
      <c r="E3554" s="86" t="s">
        <v>122</v>
      </c>
      <c r="F3554" s="85" t="s">
        <v>4478</v>
      </c>
      <c r="G3554" s="86" t="s">
        <v>111</v>
      </c>
      <c r="H3554" s="85" t="s">
        <v>2</v>
      </c>
      <c r="I3554" s="85">
        <v>1</v>
      </c>
      <c r="J3554" s="88">
        <v>1.287130268107755</v>
      </c>
      <c r="K3554" s="146">
        <v>1.5569333191780574</v>
      </c>
      <c r="L3554" s="147">
        <v>5.6653786320539557E-9</v>
      </c>
      <c r="M3554" s="147">
        <v>2.5298029285159989E-2</v>
      </c>
      <c r="N3554" s="87">
        <v>11.828512929684191</v>
      </c>
      <c r="O3554" s="88">
        <v>1.081501139807785</v>
      </c>
      <c r="P3554" s="89">
        <v>91.431707961675272</v>
      </c>
    </row>
    <row r="3555" spans="1:16">
      <c r="A3555" s="75" t="s">
        <v>4479</v>
      </c>
      <c r="B3555" s="85">
        <v>3551</v>
      </c>
      <c r="C3555" s="85">
        <v>2436</v>
      </c>
      <c r="D3555" s="85">
        <v>3551</v>
      </c>
      <c r="E3555" s="86" t="s">
        <v>122</v>
      </c>
      <c r="F3555" s="85" t="s">
        <v>4480</v>
      </c>
      <c r="G3555" s="86" t="s">
        <v>111</v>
      </c>
      <c r="H3555" s="85" t="s">
        <v>2</v>
      </c>
      <c r="I3555" s="85">
        <v>1</v>
      </c>
      <c r="J3555" s="88">
        <v>1.2741145183867031</v>
      </c>
      <c r="K3555" s="146">
        <v>1.7985964015084557</v>
      </c>
      <c r="L3555" s="147">
        <v>6.1341080950754599E-9</v>
      </c>
      <c r="M3555" s="147">
        <v>2.4837599058364121E-2</v>
      </c>
      <c r="N3555" s="87">
        <v>11.61144932120011</v>
      </c>
      <c r="O3555" s="88">
        <v>1.072213978985354</v>
      </c>
      <c r="P3555" s="89">
        <v>92.341097939230764</v>
      </c>
    </row>
    <row r="3556" spans="1:16">
      <c r="A3556" s="75" t="s">
        <v>4481</v>
      </c>
      <c r="B3556" s="85">
        <v>3552</v>
      </c>
      <c r="C3556" s="85">
        <v>2437</v>
      </c>
      <c r="D3556" s="85">
        <v>3552</v>
      </c>
      <c r="E3556" s="86" t="s">
        <v>122</v>
      </c>
      <c r="F3556" s="85" t="s">
        <v>4482</v>
      </c>
      <c r="G3556" s="86" t="s">
        <v>111</v>
      </c>
      <c r="H3556" s="85" t="s">
        <v>2</v>
      </c>
      <c r="I3556" s="85">
        <v>1</v>
      </c>
      <c r="J3556" s="88">
        <v>1.776003641697766</v>
      </c>
      <c r="K3556" s="146">
        <v>1.9356523259325347</v>
      </c>
      <c r="L3556" s="147">
        <v>7.4017414657231146E-9</v>
      </c>
      <c r="M3556" s="147">
        <v>3.5087176280951468E-2</v>
      </c>
      <c r="N3556" s="87">
        <v>16.443473997020249</v>
      </c>
      <c r="O3556" s="88">
        <v>1.490120863432371</v>
      </c>
      <c r="P3556" s="89">
        <v>90.620805779995067</v>
      </c>
    </row>
    <row r="3557" spans="1:16">
      <c r="A3557" s="75" t="s">
        <v>4483</v>
      </c>
      <c r="B3557" s="85">
        <v>3553</v>
      </c>
      <c r="C3557" s="85">
        <v>2438</v>
      </c>
      <c r="D3557" s="85">
        <v>3553</v>
      </c>
      <c r="E3557" s="86" t="s">
        <v>122</v>
      </c>
      <c r="F3557" s="85" t="s">
        <v>4484</v>
      </c>
      <c r="G3557" s="86" t="s">
        <v>111</v>
      </c>
      <c r="H3557" s="85" t="s">
        <v>2</v>
      </c>
      <c r="I3557" s="85">
        <v>1</v>
      </c>
      <c r="J3557" s="88">
        <v>1.031093805496079</v>
      </c>
      <c r="K3557" s="146">
        <v>1.2420053805883773</v>
      </c>
      <c r="L3557" s="147">
        <v>4.5426954777235772E-9</v>
      </c>
      <c r="M3557" s="147">
        <v>2.0294687487310961E-2</v>
      </c>
      <c r="N3557" s="87">
        <v>9.4697550508235402</v>
      </c>
      <c r="O3557" s="88">
        <v>0.86651171904097479</v>
      </c>
      <c r="P3557" s="89">
        <v>91.503076308781431</v>
      </c>
    </row>
    <row r="3558" spans="1:16">
      <c r="A3558" s="75" t="s">
        <v>4485</v>
      </c>
      <c r="B3558" s="85">
        <v>3554</v>
      </c>
      <c r="C3558" s="85">
        <v>2439</v>
      </c>
      <c r="D3558" s="85">
        <v>3554</v>
      </c>
      <c r="E3558" s="86" t="s">
        <v>122</v>
      </c>
      <c r="F3558" s="85" t="s">
        <v>235</v>
      </c>
      <c r="G3558" s="86" t="s">
        <v>111</v>
      </c>
      <c r="H3558" s="85" t="s">
        <v>2</v>
      </c>
      <c r="I3558" s="85">
        <v>1</v>
      </c>
      <c r="J3558" s="88">
        <v>1.061590658957493</v>
      </c>
      <c r="K3558" s="146">
        <v>1.9593715499563154</v>
      </c>
      <c r="L3558" s="147">
        <v>6.3812920489109156E-9</v>
      </c>
      <c r="M3558" s="147">
        <v>2.1224926267451458E-2</v>
      </c>
      <c r="N3558" s="87">
        <v>10.155998705623951</v>
      </c>
      <c r="O3558" s="88">
        <v>1.036880323255877</v>
      </c>
      <c r="P3558" s="89">
        <v>102.09535795644575</v>
      </c>
    </row>
    <row r="3559" spans="1:16">
      <c r="A3559" s="75" t="s">
        <v>4486</v>
      </c>
      <c r="B3559" s="85">
        <v>3555</v>
      </c>
      <c r="C3559" s="85">
        <v>2440</v>
      </c>
      <c r="D3559" s="85">
        <v>3555</v>
      </c>
      <c r="E3559" s="86" t="s">
        <v>122</v>
      </c>
      <c r="F3559" s="85" t="s">
        <v>4366</v>
      </c>
      <c r="G3559" s="86" t="s">
        <v>111</v>
      </c>
      <c r="H3559" s="85" t="s">
        <v>2</v>
      </c>
      <c r="I3559" s="85">
        <v>1</v>
      </c>
      <c r="J3559" s="88">
        <v>1.185378927767974</v>
      </c>
      <c r="K3559" s="146">
        <v>1.0948480747659435</v>
      </c>
      <c r="L3559" s="147">
        <v>4.75765913578966E-9</v>
      </c>
      <c r="M3559" s="147">
        <v>3.4208670518361788E-2</v>
      </c>
      <c r="N3559" s="87">
        <v>14.225268536753161</v>
      </c>
      <c r="O3559" s="88">
        <v>1.0889256942216039</v>
      </c>
      <c r="P3559" s="89">
        <v>76.548691605237366</v>
      </c>
    </row>
    <row r="3560" spans="1:16">
      <c r="A3560" s="75" t="s">
        <v>4487</v>
      </c>
      <c r="B3560" s="85">
        <v>3556</v>
      </c>
      <c r="C3560" s="85">
        <v>2441</v>
      </c>
      <c r="D3560" s="85">
        <v>3556</v>
      </c>
      <c r="E3560" s="86" t="s">
        <v>122</v>
      </c>
      <c r="F3560" s="85" t="s">
        <v>429</v>
      </c>
      <c r="G3560" s="86" t="s">
        <v>111</v>
      </c>
      <c r="H3560" s="85" t="s">
        <v>2</v>
      </c>
      <c r="I3560" s="85">
        <v>1</v>
      </c>
      <c r="J3560" s="88">
        <v>1.054538416124513</v>
      </c>
      <c r="K3560" s="146">
        <v>0.91571444331486729</v>
      </c>
      <c r="L3560" s="147">
        <v>4.0430864043383353E-9</v>
      </c>
      <c r="M3560" s="147">
        <v>2.840354295131535E-2</v>
      </c>
      <c r="N3560" s="87">
        <v>11.779732029840501</v>
      </c>
      <c r="O3560" s="88">
        <v>0.96533468236344488</v>
      </c>
      <c r="P3560" s="89">
        <v>81.948781170747537</v>
      </c>
    </row>
    <row r="3561" spans="1:16">
      <c r="A3561" s="75" t="s">
        <v>4488</v>
      </c>
      <c r="B3561" s="85">
        <v>3557</v>
      </c>
      <c r="C3561" s="85">
        <v>2442</v>
      </c>
      <c r="D3561" s="85">
        <v>3557</v>
      </c>
      <c r="E3561" s="86" t="s">
        <v>122</v>
      </c>
      <c r="F3561" s="85" t="s">
        <v>4489</v>
      </c>
      <c r="G3561" s="86" t="s">
        <v>111</v>
      </c>
      <c r="H3561" s="85" t="s">
        <v>2</v>
      </c>
      <c r="I3561" s="85">
        <v>1</v>
      </c>
      <c r="J3561" s="88">
        <v>1.124038838543417</v>
      </c>
      <c r="K3561" s="146">
        <v>1.7029690727404128</v>
      </c>
      <c r="L3561" s="147">
        <v>5.9278727350290022E-9</v>
      </c>
      <c r="M3561" s="147">
        <v>3.0915707028255392E-2</v>
      </c>
      <c r="N3561" s="87">
        <v>12.83506803983672</v>
      </c>
      <c r="O3561" s="88">
        <v>1.034783538056306</v>
      </c>
      <c r="P3561" s="89">
        <v>80.621585709137364</v>
      </c>
    </row>
    <row r="3562" spans="1:16">
      <c r="A3562" s="75" t="s">
        <v>4490</v>
      </c>
      <c r="B3562" s="85">
        <v>3558</v>
      </c>
      <c r="C3562" s="85">
        <v>2443</v>
      </c>
      <c r="D3562" s="85">
        <v>3558</v>
      </c>
      <c r="E3562" s="86" t="s">
        <v>122</v>
      </c>
      <c r="F3562" s="85" t="s">
        <v>965</v>
      </c>
      <c r="G3562" s="86" t="s">
        <v>111</v>
      </c>
      <c r="H3562" s="85" t="s">
        <v>2</v>
      </c>
      <c r="I3562" s="85">
        <v>1</v>
      </c>
      <c r="J3562" s="88">
        <v>1.1433394080468109</v>
      </c>
      <c r="K3562" s="146">
        <v>1.9117845464086769</v>
      </c>
      <c r="L3562" s="147">
        <v>6.3935571672744647E-9</v>
      </c>
      <c r="M3562" s="147">
        <v>3.0381654444548409E-2</v>
      </c>
      <c r="N3562" s="87">
        <v>12.632453661404689</v>
      </c>
      <c r="O3562" s="88">
        <v>1.0565544491762091</v>
      </c>
      <c r="P3562" s="89">
        <v>83.63810210555117</v>
      </c>
    </row>
    <row r="3563" spans="1:16">
      <c r="A3563" s="75" t="s">
        <v>4491</v>
      </c>
      <c r="B3563" s="85">
        <v>3559</v>
      </c>
      <c r="C3563" s="85">
        <v>2444</v>
      </c>
      <c r="D3563" s="85">
        <v>3559</v>
      </c>
      <c r="E3563" s="86" t="s">
        <v>122</v>
      </c>
      <c r="F3563" s="85" t="s">
        <v>4492</v>
      </c>
      <c r="G3563" s="86" t="s">
        <v>111</v>
      </c>
      <c r="H3563" s="85" t="s">
        <v>2</v>
      </c>
      <c r="I3563" s="85">
        <v>1</v>
      </c>
      <c r="J3563" s="88">
        <v>1.022420925363918</v>
      </c>
      <c r="K3563" s="146">
        <v>0.92951895021226205</v>
      </c>
      <c r="L3563" s="147">
        <v>4.0292060828987278E-9</v>
      </c>
      <c r="M3563" s="147">
        <v>2.7844674164366989E-2</v>
      </c>
      <c r="N3563" s="87">
        <v>11.57191053648941</v>
      </c>
      <c r="O3563" s="88">
        <v>0.93534816896539286</v>
      </c>
      <c r="P3563" s="89">
        <v>80.829191170808258</v>
      </c>
    </row>
    <row r="3564" spans="1:16">
      <c r="A3564" s="75" t="s">
        <v>4493</v>
      </c>
      <c r="B3564" s="85">
        <v>3560</v>
      </c>
      <c r="C3564" s="85">
        <v>2445</v>
      </c>
      <c r="D3564" s="85">
        <v>3560</v>
      </c>
      <c r="E3564" s="86" t="s">
        <v>122</v>
      </c>
      <c r="F3564" s="85" t="s">
        <v>1084</v>
      </c>
      <c r="G3564" s="86" t="s">
        <v>111</v>
      </c>
      <c r="H3564" s="85" t="s">
        <v>2</v>
      </c>
      <c r="I3564" s="85">
        <v>1</v>
      </c>
      <c r="J3564" s="88">
        <v>1.065143604406946</v>
      </c>
      <c r="K3564" s="146">
        <v>1.3733886204256662</v>
      </c>
      <c r="L3564" s="147">
        <v>5.095461956698389E-9</v>
      </c>
      <c r="M3564" s="147">
        <v>2.901740392064436E-2</v>
      </c>
      <c r="N3564" s="87">
        <v>12.123388215896069</v>
      </c>
      <c r="O3564" s="88">
        <v>0.98293237651233567</v>
      </c>
      <c r="P3564" s="89">
        <v>81.077365420297625</v>
      </c>
    </row>
    <row r="3565" spans="1:16">
      <c r="A3565" s="75" t="s">
        <v>4494</v>
      </c>
      <c r="B3565" s="85">
        <v>3561</v>
      </c>
      <c r="C3565" s="85">
        <v>2446</v>
      </c>
      <c r="D3565" s="85">
        <v>3561</v>
      </c>
      <c r="E3565" s="86" t="s">
        <v>122</v>
      </c>
      <c r="F3565" s="85" t="s">
        <v>4370</v>
      </c>
      <c r="G3565" s="86" t="s">
        <v>111</v>
      </c>
      <c r="H3565" s="85" t="s">
        <v>2</v>
      </c>
      <c r="I3565" s="85">
        <v>1</v>
      </c>
      <c r="J3565" s="88">
        <v>1.0593977484480339</v>
      </c>
      <c r="K3565" s="146">
        <v>1.4027943080095984</v>
      </c>
      <c r="L3565" s="147">
        <v>5.0864960029516626E-9</v>
      </c>
      <c r="M3565" s="147">
        <v>3.0656604112917381E-2</v>
      </c>
      <c r="N3565" s="87">
        <v>12.736422466907671</v>
      </c>
      <c r="O3565" s="88">
        <v>0.97303578522027456</v>
      </c>
      <c r="P3565" s="89">
        <v>76.397888633834086</v>
      </c>
    </row>
    <row r="3566" spans="1:16">
      <c r="A3566" s="75" t="s">
        <v>4495</v>
      </c>
      <c r="B3566" s="85">
        <v>3562</v>
      </c>
      <c r="C3566" s="85">
        <v>2447</v>
      </c>
      <c r="D3566" s="85">
        <v>3562</v>
      </c>
      <c r="E3566" s="86" t="s">
        <v>122</v>
      </c>
      <c r="F3566" s="85" t="s">
        <v>4496</v>
      </c>
      <c r="G3566" s="86" t="s">
        <v>111</v>
      </c>
      <c r="H3566" s="85" t="s">
        <v>2</v>
      </c>
      <c r="I3566" s="85">
        <v>1</v>
      </c>
      <c r="J3566" s="88">
        <v>1.110275333226751</v>
      </c>
      <c r="K3566" s="146">
        <v>1.268503263982788</v>
      </c>
      <c r="L3566" s="147">
        <v>5.1236551469745217E-9</v>
      </c>
      <c r="M3566" s="147">
        <v>3.199529504104643E-2</v>
      </c>
      <c r="N3566" s="87">
        <v>13.334443800437811</v>
      </c>
      <c r="O3566" s="88">
        <v>1.019907200514117</v>
      </c>
      <c r="P3566" s="89">
        <v>76.48666984374934</v>
      </c>
    </row>
    <row r="3567" spans="1:16">
      <c r="A3567" s="75" t="s">
        <v>4497</v>
      </c>
      <c r="B3567" s="85">
        <v>3563</v>
      </c>
      <c r="C3567" s="85">
        <v>2448</v>
      </c>
      <c r="D3567" s="85">
        <v>3563</v>
      </c>
      <c r="E3567" s="86" t="s">
        <v>122</v>
      </c>
      <c r="F3567" s="85" t="s">
        <v>4498</v>
      </c>
      <c r="G3567" s="86" t="s">
        <v>111</v>
      </c>
      <c r="H3567" s="85" t="s">
        <v>2</v>
      </c>
      <c r="I3567" s="85">
        <v>1</v>
      </c>
      <c r="J3567" s="88">
        <v>1.023870446546806</v>
      </c>
      <c r="K3567" s="146">
        <v>1.3558053307795104</v>
      </c>
      <c r="L3567" s="147">
        <v>4.9158869045298027E-9</v>
      </c>
      <c r="M3567" s="147">
        <v>2.962929027540008E-2</v>
      </c>
      <c r="N3567" s="87">
        <v>12.308842514700549</v>
      </c>
      <c r="O3567" s="88">
        <v>0.94040389247315537</v>
      </c>
      <c r="P3567" s="89">
        <v>76.400676290237968</v>
      </c>
    </row>
    <row r="3568" spans="1:16">
      <c r="A3568" s="75" t="s">
        <v>4499</v>
      </c>
      <c r="B3568" s="85">
        <v>3564</v>
      </c>
      <c r="C3568" s="85">
        <v>2449</v>
      </c>
      <c r="D3568" s="85">
        <v>3564</v>
      </c>
      <c r="E3568" s="86" t="s">
        <v>122</v>
      </c>
      <c r="F3568" s="85" t="s">
        <v>4500</v>
      </c>
      <c r="G3568" s="86" t="s">
        <v>111</v>
      </c>
      <c r="H3568" s="85" t="s">
        <v>2</v>
      </c>
      <c r="I3568" s="85">
        <v>1</v>
      </c>
      <c r="J3568" s="88">
        <v>1.541419289405225</v>
      </c>
      <c r="K3568" s="146">
        <v>2.3751165376663246</v>
      </c>
      <c r="L3568" s="147">
        <v>6.5909692924909754E-9</v>
      </c>
      <c r="M3568" s="147">
        <v>3.9404199634440883E-2</v>
      </c>
      <c r="N3568" s="87">
        <v>19.16027488244076</v>
      </c>
      <c r="O3568" s="88">
        <v>1.494203556571013</v>
      </c>
      <c r="P3568" s="89">
        <v>77.984453027882225</v>
      </c>
    </row>
    <row r="3569" spans="1:16">
      <c r="A3569" s="75" t="s">
        <v>4501</v>
      </c>
      <c r="B3569" s="85">
        <v>3565</v>
      </c>
      <c r="C3569" s="85">
        <v>2450</v>
      </c>
      <c r="D3569" s="85">
        <v>3565</v>
      </c>
      <c r="E3569" s="86" t="s">
        <v>122</v>
      </c>
      <c r="F3569" s="85" t="s">
        <v>4502</v>
      </c>
      <c r="G3569" s="86" t="s">
        <v>111</v>
      </c>
      <c r="H3569" s="85" t="s">
        <v>2</v>
      </c>
      <c r="I3569" s="85">
        <v>1</v>
      </c>
      <c r="J3569" s="88">
        <v>1.541419289405225</v>
      </c>
      <c r="K3569" s="146">
        <v>2.3751165376663246</v>
      </c>
      <c r="L3569" s="147">
        <v>6.5909692924909762E-9</v>
      </c>
      <c r="M3569" s="147">
        <v>3.9404199634440883E-2</v>
      </c>
      <c r="N3569" s="87">
        <v>19.16027488244076</v>
      </c>
      <c r="O3569" s="88">
        <v>1.494203556571013</v>
      </c>
      <c r="P3569" s="89">
        <v>77.984453027882225</v>
      </c>
    </row>
    <row r="3570" spans="1:16">
      <c r="A3570" s="75" t="s">
        <v>4503</v>
      </c>
      <c r="B3570" s="85">
        <v>3566</v>
      </c>
      <c r="C3570" s="85">
        <v>2451</v>
      </c>
      <c r="D3570" s="85">
        <v>3566</v>
      </c>
      <c r="E3570" s="86" t="s">
        <v>122</v>
      </c>
      <c r="F3570" s="85" t="s">
        <v>4504</v>
      </c>
      <c r="G3570" s="86" t="s">
        <v>111</v>
      </c>
      <c r="H3570" s="85" t="s">
        <v>2</v>
      </c>
      <c r="I3570" s="85">
        <v>1</v>
      </c>
      <c r="J3570" s="88">
        <v>2.0119230479404742</v>
      </c>
      <c r="K3570" s="146">
        <v>3.0995157915631117</v>
      </c>
      <c r="L3570" s="147">
        <v>8.6022351002408654E-9</v>
      </c>
      <c r="M3570" s="147">
        <v>5.1393262782676592E-2</v>
      </c>
      <c r="N3570" s="87">
        <v>25.009339480171231</v>
      </c>
      <c r="O3570" s="88">
        <v>1.950330756204758</v>
      </c>
      <c r="P3570" s="89">
        <v>77.984097011082071</v>
      </c>
    </row>
    <row r="3571" spans="1:16">
      <c r="A3571" s="75" t="s">
        <v>4505</v>
      </c>
      <c r="B3571" s="85">
        <v>3567</v>
      </c>
      <c r="C3571" s="85">
        <v>2452</v>
      </c>
      <c r="D3571" s="85">
        <v>3567</v>
      </c>
      <c r="E3571" s="86" t="s">
        <v>122</v>
      </c>
      <c r="F3571" s="85" t="s">
        <v>4506</v>
      </c>
      <c r="G3571" s="86" t="s">
        <v>111</v>
      </c>
      <c r="H3571" s="85" t="s">
        <v>2</v>
      </c>
      <c r="I3571" s="85">
        <v>1</v>
      </c>
      <c r="J3571" s="88">
        <v>1.541419289405225</v>
      </c>
      <c r="K3571" s="146">
        <v>2.3751165376663246</v>
      </c>
      <c r="L3571" s="147">
        <v>6.5909692924909754E-9</v>
      </c>
      <c r="M3571" s="147">
        <v>3.9404199634440883E-2</v>
      </c>
      <c r="N3571" s="87">
        <v>19.16027488244076</v>
      </c>
      <c r="O3571" s="88">
        <v>1.494203556571013</v>
      </c>
      <c r="P3571" s="89">
        <v>77.984453027882225</v>
      </c>
    </row>
    <row r="3572" spans="1:16">
      <c r="A3572" s="75" t="s">
        <v>4507</v>
      </c>
      <c r="B3572" s="85">
        <v>3568</v>
      </c>
      <c r="C3572" s="85">
        <v>2453</v>
      </c>
      <c r="D3572" s="85">
        <v>3568</v>
      </c>
      <c r="E3572" s="86" t="s">
        <v>122</v>
      </c>
      <c r="F3572" s="85" t="s">
        <v>4508</v>
      </c>
      <c r="G3572" s="86" t="s">
        <v>111</v>
      </c>
      <c r="H3572" s="85" t="s">
        <v>2</v>
      </c>
      <c r="I3572" s="85">
        <v>1</v>
      </c>
      <c r="J3572" s="88">
        <v>1.6483519617996021</v>
      </c>
      <c r="K3572" s="146">
        <v>2.5397527317337856</v>
      </c>
      <c r="L3572" s="147">
        <v>7.0480751578886913E-9</v>
      </c>
      <c r="M3572" s="147">
        <v>4.2128986713585399E-2</v>
      </c>
      <c r="N3572" s="87">
        <v>20.489607745561351</v>
      </c>
      <c r="O3572" s="88">
        <v>1.5978688292150489</v>
      </c>
      <c r="P3572" s="89">
        <v>77.984354266674245</v>
      </c>
    </row>
    <row r="3573" spans="1:16">
      <c r="A3573" s="75" t="s">
        <v>4509</v>
      </c>
      <c r="B3573" s="85">
        <v>3569</v>
      </c>
      <c r="C3573" s="85">
        <v>2454</v>
      </c>
      <c r="D3573" s="85">
        <v>3569</v>
      </c>
      <c r="E3573" s="86" t="s">
        <v>122</v>
      </c>
      <c r="F3573" s="85" t="s">
        <v>4510</v>
      </c>
      <c r="G3573" s="86" t="s">
        <v>111</v>
      </c>
      <c r="H3573" s="85" t="s">
        <v>2</v>
      </c>
      <c r="I3573" s="85">
        <v>1</v>
      </c>
      <c r="J3573" s="88">
        <v>1.3917135480531031</v>
      </c>
      <c r="K3573" s="146">
        <v>2.1446258659718982</v>
      </c>
      <c r="L3573" s="147">
        <v>5.9510210809341924E-9</v>
      </c>
      <c r="M3573" s="147">
        <v>3.5589497723638591E-2</v>
      </c>
      <c r="N3573" s="87">
        <v>17.299208874071969</v>
      </c>
      <c r="O3573" s="88">
        <v>1.349072174869369</v>
      </c>
      <c r="P3573" s="89">
        <v>77.984616793161948</v>
      </c>
    </row>
    <row r="3574" spans="1:16">
      <c r="A3574" s="75" t="s">
        <v>4511</v>
      </c>
      <c r="B3574" s="85">
        <v>3570</v>
      </c>
      <c r="C3574" s="85">
        <v>2455</v>
      </c>
      <c r="D3574" s="85">
        <v>3570</v>
      </c>
      <c r="E3574" s="86" t="s">
        <v>122</v>
      </c>
      <c r="F3574" s="85" t="s">
        <v>4512</v>
      </c>
      <c r="G3574" s="86" t="s">
        <v>111</v>
      </c>
      <c r="H3574" s="85" t="s">
        <v>2</v>
      </c>
      <c r="I3574" s="85">
        <v>1</v>
      </c>
      <c r="J3574" s="88">
        <v>1.498646220447476</v>
      </c>
      <c r="K3574" s="146">
        <v>2.309262060039349</v>
      </c>
      <c r="L3574" s="147">
        <v>6.4081269463319E-9</v>
      </c>
      <c r="M3574" s="147">
        <v>3.831428480278308E-2</v>
      </c>
      <c r="N3574" s="87">
        <v>18.628541737192538</v>
      </c>
      <c r="O3574" s="88">
        <v>1.4527374475134009</v>
      </c>
      <c r="P3574" s="89">
        <v>77.984496479021743</v>
      </c>
    </row>
    <row r="3575" spans="1:16">
      <c r="A3575" s="75" t="s">
        <v>4513</v>
      </c>
      <c r="B3575" s="85">
        <v>3571</v>
      </c>
      <c r="C3575" s="85">
        <v>2456</v>
      </c>
      <c r="D3575" s="85">
        <v>3571</v>
      </c>
      <c r="E3575" s="86" t="s">
        <v>122</v>
      </c>
      <c r="F3575" s="85" t="s">
        <v>4514</v>
      </c>
      <c r="G3575" s="86" t="s">
        <v>111</v>
      </c>
      <c r="H3575" s="85" t="s">
        <v>2</v>
      </c>
      <c r="I3575" s="85">
        <v>1</v>
      </c>
      <c r="J3575" s="88">
        <v>1.605578892841852</v>
      </c>
      <c r="K3575" s="146">
        <v>2.4738982541067998</v>
      </c>
      <c r="L3575" s="147">
        <v>6.8652328117296067E-9</v>
      </c>
      <c r="M3575" s="147">
        <v>4.1039071881927562E-2</v>
      </c>
      <c r="N3575" s="87">
        <v>19.95787460031309</v>
      </c>
      <c r="O3575" s="88">
        <v>1.5564027201574351</v>
      </c>
      <c r="P3575" s="89">
        <v>77.984392192394012</v>
      </c>
    </row>
    <row r="3576" spans="1:16">
      <c r="A3576" s="75" t="s">
        <v>4515</v>
      </c>
      <c r="B3576" s="85">
        <v>3572</v>
      </c>
      <c r="C3576" s="85">
        <v>2457</v>
      </c>
      <c r="D3576" s="85">
        <v>3572</v>
      </c>
      <c r="E3576" s="86" t="s">
        <v>122</v>
      </c>
      <c r="F3576" s="85" t="s">
        <v>4516</v>
      </c>
      <c r="G3576" s="86" t="s">
        <v>111</v>
      </c>
      <c r="H3576" s="85" t="s">
        <v>2</v>
      </c>
      <c r="I3576" s="85">
        <v>1</v>
      </c>
      <c r="J3576" s="88">
        <v>1.4772596859686029</v>
      </c>
      <c r="K3576" s="146">
        <v>2.2763348212258601</v>
      </c>
      <c r="L3576" s="147">
        <v>6.316705773252359E-9</v>
      </c>
      <c r="M3576" s="147">
        <v>3.7769327386954203E-2</v>
      </c>
      <c r="N3576" s="87">
        <v>18.362675164568429</v>
      </c>
      <c r="O3576" s="88">
        <v>1.4320043929845969</v>
      </c>
      <c r="P3576" s="89">
        <v>77.984519148261739</v>
      </c>
    </row>
    <row r="3577" spans="1:16">
      <c r="A3577" s="75" t="s">
        <v>4517</v>
      </c>
      <c r="B3577" s="85">
        <v>3573</v>
      </c>
      <c r="C3577" s="85">
        <v>2458</v>
      </c>
      <c r="D3577" s="85">
        <v>3573</v>
      </c>
      <c r="E3577" s="86" t="s">
        <v>122</v>
      </c>
      <c r="F3577" s="85" t="s">
        <v>1482</v>
      </c>
      <c r="G3577" s="86" t="s">
        <v>111</v>
      </c>
      <c r="H3577" s="85" t="s">
        <v>2</v>
      </c>
      <c r="I3577" s="85">
        <v>1</v>
      </c>
      <c r="J3577" s="88">
        <v>1.5628058238841021</v>
      </c>
      <c r="K3577" s="146">
        <v>2.4080437764798202</v>
      </c>
      <c r="L3577" s="147">
        <v>6.6823904655705106E-9</v>
      </c>
      <c r="M3577" s="147">
        <v>3.9949157050269767E-2</v>
      </c>
      <c r="N3577" s="87">
        <v>19.426141455064879</v>
      </c>
      <c r="O3577" s="88">
        <v>1.5149366110998219</v>
      </c>
      <c r="P3577" s="89">
        <v>77.984432194322366</v>
      </c>
    </row>
    <row r="3578" spans="1:16">
      <c r="A3578" s="75" t="s">
        <v>4518</v>
      </c>
      <c r="B3578" s="85">
        <v>3574</v>
      </c>
      <c r="C3578" s="85">
        <v>2459</v>
      </c>
      <c r="D3578" s="85">
        <v>3574</v>
      </c>
      <c r="E3578" s="86" t="s">
        <v>122</v>
      </c>
      <c r="F3578" s="85" t="s">
        <v>4519</v>
      </c>
      <c r="G3578" s="86" t="s">
        <v>111</v>
      </c>
      <c r="H3578" s="85" t="s">
        <v>2</v>
      </c>
      <c r="I3578" s="85">
        <v>1</v>
      </c>
      <c r="J3578" s="88">
        <v>1.6911250307573531</v>
      </c>
      <c r="K3578" s="146">
        <v>2.6056072093607638</v>
      </c>
      <c r="L3578" s="147">
        <v>7.2309175040477601E-9</v>
      </c>
      <c r="M3578" s="147">
        <v>4.3218901545243112E-2</v>
      </c>
      <c r="N3578" s="87">
        <v>21.02134089080954</v>
      </c>
      <c r="O3578" s="88">
        <v>1.639334938272663</v>
      </c>
      <c r="P3578" s="89">
        <v>77.984318259610873</v>
      </c>
    </row>
    <row r="3579" spans="1:16">
      <c r="A3579" s="75" t="s">
        <v>4520</v>
      </c>
      <c r="B3579" s="85">
        <v>3575</v>
      </c>
      <c r="C3579" s="85">
        <v>2460</v>
      </c>
      <c r="D3579" s="85">
        <v>3575</v>
      </c>
      <c r="E3579" s="86" t="s">
        <v>122</v>
      </c>
      <c r="F3579" s="85" t="s">
        <v>3764</v>
      </c>
      <c r="G3579" s="86" t="s">
        <v>111</v>
      </c>
      <c r="H3579" s="85" t="s">
        <v>2</v>
      </c>
      <c r="I3579" s="85">
        <v>1</v>
      </c>
      <c r="J3579" s="88">
        <v>1.5628058238841009</v>
      </c>
      <c r="K3579" s="146">
        <v>2.4080437764798202</v>
      </c>
      <c r="L3579" s="147">
        <v>6.6823904655705106E-9</v>
      </c>
      <c r="M3579" s="147">
        <v>3.9949157050269767E-2</v>
      </c>
      <c r="N3579" s="87">
        <v>19.426141455064879</v>
      </c>
      <c r="O3579" s="88">
        <v>1.5149366110998219</v>
      </c>
      <c r="P3579" s="89">
        <v>77.984432194322366</v>
      </c>
    </row>
    <row r="3580" spans="1:16">
      <c r="A3580" s="75" t="s">
        <v>4521</v>
      </c>
      <c r="B3580" s="85">
        <v>3576</v>
      </c>
      <c r="C3580" s="85">
        <v>2461</v>
      </c>
      <c r="D3580" s="85">
        <v>3576</v>
      </c>
      <c r="E3580" s="86" t="s">
        <v>122</v>
      </c>
      <c r="F3580" s="85" t="s">
        <v>4522</v>
      </c>
      <c r="G3580" s="86" t="s">
        <v>111</v>
      </c>
      <c r="H3580" s="85" t="s">
        <v>2</v>
      </c>
      <c r="I3580" s="85">
        <v>1</v>
      </c>
      <c r="J3580" s="88">
        <v>1.4131000825319771</v>
      </c>
      <c r="K3580" s="146">
        <v>2.1775531047853844</v>
      </c>
      <c r="L3580" s="147">
        <v>6.0424422540137342E-9</v>
      </c>
      <c r="M3580" s="147">
        <v>3.6134455139467503E-2</v>
      </c>
      <c r="N3580" s="87">
        <v>17.565075446696081</v>
      </c>
      <c r="O3580" s="88">
        <v>1.3698052293981751</v>
      </c>
      <c r="P3580" s="89">
        <v>77.984591273465313</v>
      </c>
    </row>
    <row r="3581" spans="1:16">
      <c r="A3581" s="75" t="s">
        <v>4523</v>
      </c>
      <c r="B3581" s="85">
        <v>3577</v>
      </c>
      <c r="C3581" s="85">
        <v>2462</v>
      </c>
      <c r="D3581" s="85">
        <v>3577</v>
      </c>
      <c r="E3581" s="86" t="s">
        <v>122</v>
      </c>
      <c r="F3581" s="85" t="s">
        <v>4524</v>
      </c>
      <c r="G3581" s="86" t="s">
        <v>111</v>
      </c>
      <c r="H3581" s="85" t="s">
        <v>2</v>
      </c>
      <c r="I3581" s="85">
        <v>1</v>
      </c>
      <c r="J3581" s="88">
        <v>1.434486617010855</v>
      </c>
      <c r="K3581" s="146">
        <v>2.2104803435988787</v>
      </c>
      <c r="L3581" s="147">
        <v>6.1338634270932769E-9</v>
      </c>
      <c r="M3581" s="147">
        <v>3.6679412555296359E-2</v>
      </c>
      <c r="N3581" s="87">
        <v>17.830942019320201</v>
      </c>
      <c r="O3581" s="88">
        <v>1.3905382839269851</v>
      </c>
      <c r="P3581" s="89">
        <v>77.984566514786906</v>
      </c>
    </row>
    <row r="3582" spans="1:16">
      <c r="A3582" s="75" t="s">
        <v>4525</v>
      </c>
      <c r="B3582" s="85">
        <v>3578</v>
      </c>
      <c r="C3582" s="85">
        <v>2463</v>
      </c>
      <c r="D3582" s="85">
        <v>3578</v>
      </c>
      <c r="E3582" s="86" t="s">
        <v>122</v>
      </c>
      <c r="F3582" s="85" t="s">
        <v>4375</v>
      </c>
      <c r="G3582" s="86" t="s">
        <v>111</v>
      </c>
      <c r="H3582" s="85" t="s">
        <v>2</v>
      </c>
      <c r="I3582" s="85">
        <v>1</v>
      </c>
      <c r="J3582" s="88">
        <v>1.541419289405225</v>
      </c>
      <c r="K3582" s="146">
        <v>2.3751165376663246</v>
      </c>
      <c r="L3582" s="147">
        <v>6.5909692924909762E-9</v>
      </c>
      <c r="M3582" s="147">
        <v>3.9404199634440883E-2</v>
      </c>
      <c r="N3582" s="87">
        <v>19.16027488244076</v>
      </c>
      <c r="O3582" s="88">
        <v>1.494203556571013</v>
      </c>
      <c r="P3582" s="89">
        <v>77.984453027882225</v>
      </c>
    </row>
    <row r="3583" spans="1:16">
      <c r="A3583" s="75" t="s">
        <v>4526</v>
      </c>
      <c r="B3583" s="85">
        <v>3579</v>
      </c>
      <c r="C3583" s="85">
        <v>2464</v>
      </c>
      <c r="D3583" s="85">
        <v>3579</v>
      </c>
      <c r="E3583" s="86" t="s">
        <v>122</v>
      </c>
      <c r="F3583" s="85" t="s">
        <v>1484</v>
      </c>
      <c r="G3583" s="86" t="s">
        <v>111</v>
      </c>
      <c r="H3583" s="85" t="s">
        <v>2</v>
      </c>
      <c r="I3583" s="85">
        <v>1</v>
      </c>
      <c r="J3583" s="88">
        <v>1.7125115652362259</v>
      </c>
      <c r="K3583" s="146">
        <v>2.6385344481742501</v>
      </c>
      <c r="L3583" s="147">
        <v>7.3223386771272986E-9</v>
      </c>
      <c r="M3583" s="147">
        <v>4.3763858961072002E-2</v>
      </c>
      <c r="N3583" s="87">
        <v>21.287207463433639</v>
      </c>
      <c r="O3583" s="88">
        <v>1.660067992801467</v>
      </c>
      <c r="P3583" s="89">
        <v>77.984300930644338</v>
      </c>
    </row>
    <row r="3584" spans="1:16">
      <c r="A3584" s="75" t="s">
        <v>4527</v>
      </c>
      <c r="B3584" s="85">
        <v>3580</v>
      </c>
      <c r="C3584" s="85">
        <v>2465</v>
      </c>
      <c r="D3584" s="85">
        <v>3580</v>
      </c>
      <c r="E3584" s="86" t="s">
        <v>122</v>
      </c>
      <c r="F3584" s="85" t="s">
        <v>4528</v>
      </c>
      <c r="G3584" s="86" t="s">
        <v>111</v>
      </c>
      <c r="H3584" s="85" t="s">
        <v>2</v>
      </c>
      <c r="I3584" s="85">
        <v>1</v>
      </c>
      <c r="J3584" s="88">
        <v>1.4772596859686029</v>
      </c>
      <c r="K3584" s="146">
        <v>2.2763348212258592</v>
      </c>
      <c r="L3584" s="147">
        <v>6.3167057732523573E-9</v>
      </c>
      <c r="M3584" s="147">
        <v>3.7769327386954203E-2</v>
      </c>
      <c r="N3584" s="87">
        <v>18.362675164568429</v>
      </c>
      <c r="O3584" s="88">
        <v>1.4320043929845969</v>
      </c>
      <c r="P3584" s="89">
        <v>77.984519148261739</v>
      </c>
    </row>
    <row r="3585" spans="1:16">
      <c r="A3585" s="75" t="s">
        <v>4529</v>
      </c>
      <c r="B3585" s="85">
        <v>3581</v>
      </c>
      <c r="C3585" s="85">
        <v>2466</v>
      </c>
      <c r="D3585" s="85">
        <v>3581</v>
      </c>
      <c r="E3585" s="86" t="s">
        <v>122</v>
      </c>
      <c r="F3585" s="85" t="s">
        <v>1068</v>
      </c>
      <c r="G3585" s="86" t="s">
        <v>111</v>
      </c>
      <c r="H3585" s="85" t="s">
        <v>2</v>
      </c>
      <c r="I3585" s="85">
        <v>1</v>
      </c>
      <c r="J3585" s="88">
        <v>1.07309708886495</v>
      </c>
      <c r="K3585" s="146">
        <v>1.334704000872317</v>
      </c>
      <c r="L3585" s="147">
        <v>5.0285435194512654E-9</v>
      </c>
      <c r="M3585" s="147">
        <v>2.9337818024679999E-2</v>
      </c>
      <c r="N3585" s="87">
        <v>12.159361850133401</v>
      </c>
      <c r="O3585" s="88">
        <v>0.98612771458661874</v>
      </c>
      <c r="P3585" s="89">
        <v>81.100285256812214</v>
      </c>
    </row>
    <row r="3586" spans="1:16">
      <c r="A3586" s="75" t="s">
        <v>4530</v>
      </c>
      <c r="B3586" s="85">
        <v>3582</v>
      </c>
      <c r="C3586" s="85">
        <v>2467</v>
      </c>
      <c r="D3586" s="85">
        <v>3582</v>
      </c>
      <c r="E3586" s="86" t="s">
        <v>122</v>
      </c>
      <c r="F3586" s="85" t="s">
        <v>2641</v>
      </c>
      <c r="G3586" s="86" t="s">
        <v>111</v>
      </c>
      <c r="H3586" s="85" t="s">
        <v>2</v>
      </c>
      <c r="I3586" s="85">
        <v>1</v>
      </c>
      <c r="J3586" s="88">
        <v>1.02108612193698</v>
      </c>
      <c r="K3586" s="146">
        <v>1.1728229189828889</v>
      </c>
      <c r="L3586" s="147">
        <v>4.6068654807822862E-9</v>
      </c>
      <c r="M3586" s="147">
        <v>2.4738097968125091E-2</v>
      </c>
      <c r="N3586" s="87">
        <v>10.15237913383012</v>
      </c>
      <c r="O3586" s="88">
        <v>0.9212096479745171</v>
      </c>
      <c r="P3586" s="89">
        <v>90.738302404884536</v>
      </c>
    </row>
    <row r="3587" spans="1:16">
      <c r="A3587" s="75" t="s">
        <v>4531</v>
      </c>
      <c r="B3587" s="85">
        <v>3583</v>
      </c>
      <c r="C3587" s="85">
        <v>2468</v>
      </c>
      <c r="D3587" s="85">
        <v>3583</v>
      </c>
      <c r="E3587" s="86" t="s">
        <v>122</v>
      </c>
      <c r="F3587" s="85" t="s">
        <v>4532</v>
      </c>
      <c r="G3587" s="86" t="s">
        <v>111</v>
      </c>
      <c r="H3587" s="85" t="s">
        <v>2</v>
      </c>
      <c r="I3587" s="85">
        <v>1</v>
      </c>
      <c r="J3587" s="88">
        <v>1.116272223038181</v>
      </c>
      <c r="K3587" s="146">
        <v>1.0982890047862268</v>
      </c>
      <c r="L3587" s="147">
        <v>4.8205222948521636E-9</v>
      </c>
      <c r="M3587" s="147">
        <v>2.7928444342779898E-2</v>
      </c>
      <c r="N3587" s="87">
        <v>12.176867088096881</v>
      </c>
      <c r="O3587" s="88">
        <v>1.080648881482495</v>
      </c>
      <c r="P3587" s="89">
        <v>88.74605213839034</v>
      </c>
    </row>
    <row r="3588" spans="1:16">
      <c r="A3588" s="75" t="s">
        <v>4533</v>
      </c>
      <c r="B3588" s="85">
        <v>3584</v>
      </c>
      <c r="C3588" s="85">
        <v>2469</v>
      </c>
      <c r="D3588" s="85">
        <v>3584</v>
      </c>
      <c r="E3588" s="86" t="s">
        <v>122</v>
      </c>
      <c r="F3588" s="85" t="s">
        <v>4383</v>
      </c>
      <c r="G3588" s="86" t="s">
        <v>111</v>
      </c>
      <c r="H3588" s="85" t="s">
        <v>2</v>
      </c>
      <c r="I3588" s="85">
        <v>1</v>
      </c>
      <c r="J3588" s="88">
        <v>0.95914366341225932</v>
      </c>
      <c r="K3588" s="146">
        <v>1.5726642594289661</v>
      </c>
      <c r="L3588" s="147">
        <v>5.3417971162723134E-9</v>
      </c>
      <c r="M3588" s="147">
        <v>2.6403867980450149E-2</v>
      </c>
      <c r="N3588" s="87">
        <v>10.949978427187331</v>
      </c>
      <c r="O3588" s="88">
        <v>0.88298357018315277</v>
      </c>
      <c r="P3588" s="89">
        <v>80.637927832882554</v>
      </c>
    </row>
    <row r="3589" spans="1:16">
      <c r="A3589" s="75" t="s">
        <v>4534</v>
      </c>
      <c r="B3589" s="85">
        <v>3585</v>
      </c>
      <c r="C3589" s="85">
        <v>2470</v>
      </c>
      <c r="D3589" s="85">
        <v>3585</v>
      </c>
      <c r="E3589" s="86" t="s">
        <v>122</v>
      </c>
      <c r="F3589" s="85" t="s">
        <v>3906</v>
      </c>
      <c r="G3589" s="86" t="s">
        <v>111</v>
      </c>
      <c r="H3589" s="85" t="s">
        <v>2</v>
      </c>
      <c r="I3589" s="85">
        <v>1</v>
      </c>
      <c r="J3589" s="88">
        <v>1.0181814138211649</v>
      </c>
      <c r="K3589" s="146">
        <v>1.5590306134708956</v>
      </c>
      <c r="L3589" s="147">
        <v>5.4606651428255722E-9</v>
      </c>
      <c r="M3589" s="147">
        <v>2.3410816350814011E-2</v>
      </c>
      <c r="N3589" s="87">
        <v>11.24118828047863</v>
      </c>
      <c r="O3589" s="88">
        <v>0.99257255072258321</v>
      </c>
      <c r="P3589" s="89">
        <v>88.297831684420572</v>
      </c>
    </row>
    <row r="3590" spans="1:16">
      <c r="A3590" s="75" t="s">
        <v>4535</v>
      </c>
      <c r="B3590" s="85">
        <v>3586</v>
      </c>
      <c r="C3590" s="85">
        <v>2471</v>
      </c>
      <c r="D3590" s="85">
        <v>3586</v>
      </c>
      <c r="E3590" s="86" t="s">
        <v>122</v>
      </c>
      <c r="F3590" s="85" t="s">
        <v>2981</v>
      </c>
      <c r="G3590" s="86" t="s">
        <v>111</v>
      </c>
      <c r="H3590" s="85" t="s">
        <v>2</v>
      </c>
      <c r="I3590" s="85">
        <v>1</v>
      </c>
      <c r="J3590" s="88">
        <v>1.1909937814259239</v>
      </c>
      <c r="K3590" s="146">
        <v>2.262114051434756</v>
      </c>
      <c r="L3590" s="147">
        <v>5.4418094593300452E-9</v>
      </c>
      <c r="M3590" s="147">
        <v>2.7218112873865299E-2</v>
      </c>
      <c r="N3590" s="87">
        <v>12.25189230272149</v>
      </c>
      <c r="O3590" s="88">
        <v>1.1507428087837861</v>
      </c>
      <c r="P3590" s="89">
        <v>93.923679734613216</v>
      </c>
    </row>
    <row r="3591" spans="1:16">
      <c r="A3591" s="75" t="s">
        <v>4536</v>
      </c>
      <c r="B3591" s="85">
        <v>3587</v>
      </c>
      <c r="C3591" s="85">
        <v>2472</v>
      </c>
      <c r="D3591" s="85">
        <v>3587</v>
      </c>
      <c r="E3591" s="86" t="s">
        <v>122</v>
      </c>
      <c r="F3591" s="85" t="s">
        <v>2124</v>
      </c>
      <c r="G3591" s="86" t="s">
        <v>111</v>
      </c>
      <c r="H3591" s="85" t="s">
        <v>2</v>
      </c>
      <c r="I3591" s="85">
        <v>1</v>
      </c>
      <c r="J3591" s="88">
        <v>0.99987949645656482</v>
      </c>
      <c r="K3591" s="146">
        <v>0.86081961318908995</v>
      </c>
      <c r="L3591" s="147">
        <v>3.8590306739179562E-9</v>
      </c>
      <c r="M3591" s="147">
        <v>2.7590546818271781E-2</v>
      </c>
      <c r="N3591" s="87">
        <v>11.45732644572503</v>
      </c>
      <c r="O3591" s="88">
        <v>0.91541123919627787</v>
      </c>
      <c r="P3591" s="89">
        <v>79.897456316070759</v>
      </c>
    </row>
    <row r="3592" spans="1:16">
      <c r="A3592" s="75" t="s">
        <v>4537</v>
      </c>
      <c r="B3592" s="85">
        <v>3588</v>
      </c>
      <c r="C3592" s="85">
        <v>2473</v>
      </c>
      <c r="D3592" s="85">
        <v>3588</v>
      </c>
      <c r="E3592" s="86" t="s">
        <v>122</v>
      </c>
      <c r="F3592" s="85" t="s">
        <v>240</v>
      </c>
      <c r="G3592" s="86" t="s">
        <v>111</v>
      </c>
      <c r="H3592" s="85" t="s">
        <v>2</v>
      </c>
      <c r="I3592" s="85">
        <v>1</v>
      </c>
      <c r="J3592" s="88">
        <v>1.1461136697530201</v>
      </c>
      <c r="K3592" s="146">
        <v>1.2820612248463421</v>
      </c>
      <c r="L3592" s="147">
        <v>5.0461752642089378E-9</v>
      </c>
      <c r="M3592" s="147">
        <v>1.9801834390395109E-2</v>
      </c>
      <c r="N3592" s="87">
        <v>9.4700088820030963</v>
      </c>
      <c r="O3592" s="88">
        <v>1.079740046806914</v>
      </c>
      <c r="P3592" s="89">
        <v>114.01679346456193</v>
      </c>
    </row>
    <row r="3593" spans="1:16">
      <c r="A3593" s="75" t="s">
        <v>4538</v>
      </c>
      <c r="B3593" s="85">
        <v>3589</v>
      </c>
      <c r="C3593" s="85">
        <v>2474</v>
      </c>
      <c r="D3593" s="85">
        <v>3589</v>
      </c>
      <c r="E3593" s="86" t="s">
        <v>122</v>
      </c>
      <c r="F3593" s="85" t="s">
        <v>3724</v>
      </c>
      <c r="G3593" s="86" t="s">
        <v>111</v>
      </c>
      <c r="H3593" s="85" t="s">
        <v>2</v>
      </c>
      <c r="I3593" s="85">
        <v>1</v>
      </c>
      <c r="J3593" s="88">
        <v>1.0601196479450741</v>
      </c>
      <c r="K3593" s="146">
        <v>1.431222999921576</v>
      </c>
      <c r="L3593" s="147">
        <v>5.3661121812824728E-9</v>
      </c>
      <c r="M3593" s="147">
        <v>2.868070565318593E-2</v>
      </c>
      <c r="N3593" s="87">
        <v>11.985466687024809</v>
      </c>
      <c r="O3593" s="88">
        <v>0.97885902758654719</v>
      </c>
      <c r="P3593" s="89">
        <v>81.670497540678781</v>
      </c>
    </row>
    <row r="3594" spans="1:16">
      <c r="A3594" s="75" t="s">
        <v>4539</v>
      </c>
      <c r="B3594" s="85">
        <v>3590</v>
      </c>
      <c r="C3594" s="85">
        <v>2475</v>
      </c>
      <c r="D3594" s="85">
        <v>3590</v>
      </c>
      <c r="E3594" s="86" t="s">
        <v>122</v>
      </c>
      <c r="F3594" s="85" t="s">
        <v>891</v>
      </c>
      <c r="G3594" s="86" t="s">
        <v>111</v>
      </c>
      <c r="H3594" s="85" t="s">
        <v>2</v>
      </c>
      <c r="I3594" s="85">
        <v>1</v>
      </c>
      <c r="J3594" s="88">
        <v>0.94695915190353674</v>
      </c>
      <c r="K3594" s="146">
        <v>1.5207124186646392</v>
      </c>
      <c r="L3594" s="147">
        <v>5.2279999763999429E-9</v>
      </c>
      <c r="M3594" s="147">
        <v>2.231181178780885E-2</v>
      </c>
      <c r="N3594" s="87">
        <v>9.8886650330782349</v>
      </c>
      <c r="O3594" s="88">
        <v>0.86589003425624667</v>
      </c>
      <c r="P3594" s="89">
        <v>87.563895769528798</v>
      </c>
    </row>
    <row r="3595" spans="1:16">
      <c r="A3595" s="75" t="s">
        <v>4540</v>
      </c>
      <c r="B3595" s="85">
        <v>3591</v>
      </c>
      <c r="C3595" s="85">
        <v>2476</v>
      </c>
      <c r="D3595" s="85">
        <v>3591</v>
      </c>
      <c r="E3595" s="86" t="s">
        <v>122</v>
      </c>
      <c r="F3595" s="85" t="s">
        <v>38</v>
      </c>
      <c r="G3595" s="86" t="s">
        <v>111</v>
      </c>
      <c r="H3595" s="85" t="s">
        <v>2</v>
      </c>
      <c r="I3595" s="85">
        <v>1</v>
      </c>
      <c r="J3595" s="88">
        <v>1.09553259541211</v>
      </c>
      <c r="K3595" s="146">
        <v>1.650731110822691</v>
      </c>
      <c r="L3595" s="147">
        <v>5.7761988771129626E-9</v>
      </c>
      <c r="M3595" s="147">
        <v>2.617670338770808E-2</v>
      </c>
      <c r="N3595" s="87">
        <v>11.290350799073909</v>
      </c>
      <c r="O3595" s="88">
        <v>1.017589073940472</v>
      </c>
      <c r="P3595" s="89">
        <v>90.129092713748065</v>
      </c>
    </row>
    <row r="3596" spans="1:16">
      <c r="A3596" s="75" t="s">
        <v>4541</v>
      </c>
      <c r="B3596" s="85">
        <v>3592</v>
      </c>
      <c r="C3596" s="85">
        <v>2477</v>
      </c>
      <c r="D3596" s="85">
        <v>3592</v>
      </c>
      <c r="E3596" s="86" t="s">
        <v>122</v>
      </c>
      <c r="F3596" s="85" t="s">
        <v>2923</v>
      </c>
      <c r="G3596" s="86" t="s">
        <v>111</v>
      </c>
      <c r="H3596" s="85" t="s">
        <v>2</v>
      </c>
      <c r="I3596" s="85">
        <v>1</v>
      </c>
      <c r="J3596" s="88">
        <v>1.3591137925389429</v>
      </c>
      <c r="K3596" s="146">
        <v>1.4167919373200253</v>
      </c>
      <c r="L3596" s="147">
        <v>5.5952432569629281E-9</v>
      </c>
      <c r="M3596" s="147">
        <v>3.4366516246686622E-2</v>
      </c>
      <c r="N3596" s="87">
        <v>13.86004044797331</v>
      </c>
      <c r="O3596" s="88">
        <v>1.2217024452315071</v>
      </c>
      <c r="P3596" s="89">
        <v>88.14566233175394</v>
      </c>
    </row>
    <row r="3597" spans="1:16">
      <c r="A3597" s="75" t="s">
        <v>4542</v>
      </c>
      <c r="B3597" s="85">
        <v>3593</v>
      </c>
      <c r="C3597" s="85">
        <v>2478</v>
      </c>
      <c r="D3597" s="85">
        <v>3593</v>
      </c>
      <c r="E3597" s="86" t="s">
        <v>122</v>
      </c>
      <c r="F3597" s="85" t="s">
        <v>1088</v>
      </c>
      <c r="G3597" s="86" t="s">
        <v>111</v>
      </c>
      <c r="H3597" s="85" t="s">
        <v>2</v>
      </c>
      <c r="I3597" s="85">
        <v>1</v>
      </c>
      <c r="J3597" s="88">
        <v>1.0953209283326439</v>
      </c>
      <c r="K3597" s="146">
        <v>1.1357231382273498</v>
      </c>
      <c r="L3597" s="147">
        <v>4.8756105888311982E-9</v>
      </c>
      <c r="M3597" s="147">
        <v>2.6525989813983231E-2</v>
      </c>
      <c r="N3597" s="87">
        <v>11.603608548946109</v>
      </c>
      <c r="O3597" s="88">
        <v>1.0102091840256331</v>
      </c>
      <c r="P3597" s="89">
        <v>87.05991586706746</v>
      </c>
    </row>
    <row r="3598" spans="1:16">
      <c r="A3598" s="75" t="s">
        <v>4543</v>
      </c>
      <c r="B3598" s="85">
        <v>3594</v>
      </c>
      <c r="C3598" s="85">
        <v>2479</v>
      </c>
      <c r="D3598" s="85">
        <v>3594</v>
      </c>
      <c r="E3598" s="86" t="s">
        <v>122</v>
      </c>
      <c r="F3598" s="85" t="s">
        <v>4544</v>
      </c>
      <c r="G3598" s="86" t="s">
        <v>111</v>
      </c>
      <c r="H3598" s="85" t="s">
        <v>2</v>
      </c>
      <c r="I3598" s="85">
        <v>1</v>
      </c>
      <c r="J3598" s="88">
        <v>1.0226773573549539</v>
      </c>
      <c r="K3598" s="146">
        <v>1.4490344667403487</v>
      </c>
      <c r="L3598" s="147">
        <v>4.3104647404074341E-9</v>
      </c>
      <c r="M3598" s="147">
        <v>2.5899230341206541E-2</v>
      </c>
      <c r="N3598" s="87">
        <v>10.574816405527841</v>
      </c>
      <c r="O3598" s="88">
        <v>0.91865752292277425</v>
      </c>
      <c r="P3598" s="89">
        <v>86.872195950613261</v>
      </c>
    </row>
    <row r="3599" spans="1:16">
      <c r="A3599" s="75" t="s">
        <v>4545</v>
      </c>
      <c r="B3599" s="85">
        <v>3595</v>
      </c>
      <c r="C3599" s="85">
        <v>2480</v>
      </c>
      <c r="D3599" s="85">
        <v>3595</v>
      </c>
      <c r="E3599" s="86" t="s">
        <v>122</v>
      </c>
      <c r="F3599" s="85" t="s">
        <v>4546</v>
      </c>
      <c r="G3599" s="86" t="s">
        <v>111</v>
      </c>
      <c r="H3599" s="85" t="s">
        <v>2</v>
      </c>
      <c r="I3599" s="85">
        <v>1</v>
      </c>
      <c r="J3599" s="88">
        <v>1.151574959650608</v>
      </c>
      <c r="K3599" s="146">
        <v>1.714297189076901</v>
      </c>
      <c r="L3599" s="147">
        <v>6.07816299395974E-9</v>
      </c>
      <c r="M3599" s="147">
        <v>2.9191224111798239E-2</v>
      </c>
      <c r="N3599" s="87">
        <v>11.90893976303904</v>
      </c>
      <c r="O3599" s="88">
        <v>1.034455942683256</v>
      </c>
      <c r="P3599" s="89">
        <v>86.86381518981446</v>
      </c>
    </row>
    <row r="3600" spans="1:16">
      <c r="A3600" s="75" t="s">
        <v>4547</v>
      </c>
      <c r="B3600" s="85">
        <v>3596</v>
      </c>
      <c r="C3600" s="85">
        <v>2481</v>
      </c>
      <c r="D3600" s="85">
        <v>3596</v>
      </c>
      <c r="E3600" s="86" t="s">
        <v>122</v>
      </c>
      <c r="F3600" s="85" t="s">
        <v>2925</v>
      </c>
      <c r="G3600" s="86" t="s">
        <v>111</v>
      </c>
      <c r="H3600" s="85" t="s">
        <v>2</v>
      </c>
      <c r="I3600" s="85">
        <v>1</v>
      </c>
      <c r="J3600" s="88">
        <v>1.399074661039555</v>
      </c>
      <c r="K3600" s="146">
        <v>2.1285187260381955</v>
      </c>
      <c r="L3600" s="147">
        <v>7.79690740096177E-9</v>
      </c>
      <c r="M3600" s="147">
        <v>3.8399746228841472E-2</v>
      </c>
      <c r="N3600" s="87">
        <v>15.979579328574729</v>
      </c>
      <c r="O3600" s="88">
        <v>1.2879829546253481</v>
      </c>
      <c r="P3600" s="89">
        <v>80.601806101501893</v>
      </c>
    </row>
    <row r="3601" spans="1:16">
      <c r="A3601" s="75" t="s">
        <v>4548</v>
      </c>
      <c r="B3601" s="85">
        <v>3597</v>
      </c>
      <c r="C3601" s="85">
        <v>2482</v>
      </c>
      <c r="D3601" s="85">
        <v>3597</v>
      </c>
      <c r="E3601" s="86" t="s">
        <v>122</v>
      </c>
      <c r="F3601" s="85" t="s">
        <v>4549</v>
      </c>
      <c r="G3601" s="86" t="s">
        <v>111</v>
      </c>
      <c r="H3601" s="85" t="s">
        <v>2</v>
      </c>
      <c r="I3601" s="85">
        <v>1</v>
      </c>
      <c r="J3601" s="88">
        <v>1.761585687673354</v>
      </c>
      <c r="K3601" s="146">
        <v>1.5887306150838254</v>
      </c>
      <c r="L3601" s="147">
        <v>7.2039688805592128E-9</v>
      </c>
      <c r="M3601" s="147">
        <v>4.807357300042512E-2</v>
      </c>
      <c r="N3601" s="87">
        <v>21.811518119129961</v>
      </c>
      <c r="O3601" s="88">
        <v>1.66038725053354</v>
      </c>
      <c r="P3601" s="89">
        <v>76.124332174626787</v>
      </c>
    </row>
    <row r="3602" spans="1:16">
      <c r="A3602" s="75" t="s">
        <v>4550</v>
      </c>
      <c r="B3602" s="85">
        <v>3598</v>
      </c>
      <c r="C3602" s="85">
        <v>2483</v>
      </c>
      <c r="D3602" s="85">
        <v>3598</v>
      </c>
      <c r="E3602" s="86" t="s">
        <v>122</v>
      </c>
      <c r="F3602" s="85" t="s">
        <v>3920</v>
      </c>
      <c r="G3602" s="86" t="s">
        <v>111</v>
      </c>
      <c r="H3602" s="85" t="s">
        <v>2</v>
      </c>
      <c r="I3602" s="85">
        <v>1</v>
      </c>
      <c r="J3602" s="88">
        <v>1.161071788345166</v>
      </c>
      <c r="K3602" s="146">
        <v>1.23101067278535</v>
      </c>
      <c r="L3602" s="147">
        <v>4.9074994424530772E-9</v>
      </c>
      <c r="M3602" s="147">
        <v>2.701416100356991E-2</v>
      </c>
      <c r="N3602" s="87">
        <v>12.132696021647099</v>
      </c>
      <c r="O3602" s="88">
        <v>1.1032999353706829</v>
      </c>
      <c r="P3602" s="89">
        <v>90.936089835447987</v>
      </c>
    </row>
    <row r="3603" spans="1:16">
      <c r="A3603" s="75" t="s">
        <v>4551</v>
      </c>
      <c r="B3603" s="85">
        <v>3599</v>
      </c>
      <c r="C3603" s="85">
        <v>2484</v>
      </c>
      <c r="D3603" s="85">
        <v>3599</v>
      </c>
      <c r="E3603" s="86" t="s">
        <v>122</v>
      </c>
      <c r="F3603" s="85" t="s">
        <v>4552</v>
      </c>
      <c r="G3603" s="86" t="s">
        <v>111</v>
      </c>
      <c r="H3603" s="85" t="s">
        <v>2</v>
      </c>
      <c r="I3603" s="85">
        <v>1</v>
      </c>
      <c r="J3603" s="88">
        <v>1.2258305226481989</v>
      </c>
      <c r="K3603" s="146">
        <v>1.235463651670627</v>
      </c>
      <c r="L3603" s="147">
        <v>5.1779730235829629E-9</v>
      </c>
      <c r="M3603" s="147">
        <v>3.3697983175416189E-2</v>
      </c>
      <c r="N3603" s="87">
        <v>15.17138293373867</v>
      </c>
      <c r="O3603" s="88">
        <v>1.1551873698577679</v>
      </c>
      <c r="P3603" s="89">
        <v>76.14252272868417</v>
      </c>
    </row>
    <row r="3604" spans="1:16">
      <c r="A3604" s="75" t="s">
        <v>4553</v>
      </c>
      <c r="B3604" s="85">
        <v>3600</v>
      </c>
      <c r="C3604" s="85">
        <v>2485</v>
      </c>
      <c r="D3604" s="85">
        <v>3600</v>
      </c>
      <c r="E3604" s="86" t="s">
        <v>122</v>
      </c>
      <c r="F3604" s="85" t="s">
        <v>4554</v>
      </c>
      <c r="G3604" s="86" t="s">
        <v>111</v>
      </c>
      <c r="H3604" s="85" t="s">
        <v>2</v>
      </c>
      <c r="I3604" s="85">
        <v>1</v>
      </c>
      <c r="J3604" s="88">
        <v>1.173989387461942</v>
      </c>
      <c r="K3604" s="146">
        <v>1.2388488362287569</v>
      </c>
      <c r="L3604" s="147">
        <v>4.9768482251754223E-9</v>
      </c>
      <c r="M3604" s="147">
        <v>2.5642036109151011E-2</v>
      </c>
      <c r="N3604" s="87">
        <v>11.176539438278221</v>
      </c>
      <c r="O3604" s="88">
        <v>1.1196531197321009</v>
      </c>
      <c r="P3604" s="89">
        <v>100.17887253163818</v>
      </c>
    </row>
    <row r="3605" spans="1:16">
      <c r="A3605" s="75" t="s">
        <v>4555</v>
      </c>
      <c r="B3605" s="85">
        <v>3601</v>
      </c>
      <c r="C3605" s="85">
        <v>2486</v>
      </c>
      <c r="D3605" s="85">
        <v>3601</v>
      </c>
      <c r="E3605" s="86" t="s">
        <v>122</v>
      </c>
      <c r="F3605" s="85" t="s">
        <v>4556</v>
      </c>
      <c r="G3605" s="86" t="s">
        <v>111</v>
      </c>
      <c r="H3605" s="85" t="s">
        <v>2</v>
      </c>
      <c r="I3605" s="85">
        <v>1</v>
      </c>
      <c r="J3605" s="88">
        <v>1.153536413626278</v>
      </c>
      <c r="K3605" s="146">
        <v>1.1295864262081812</v>
      </c>
      <c r="L3605" s="147">
        <v>4.7217720128239268E-9</v>
      </c>
      <c r="M3605" s="147">
        <v>2.3849743845128758E-2</v>
      </c>
      <c r="N3605" s="87">
        <v>10.80209451992604</v>
      </c>
      <c r="O3605" s="88">
        <v>1.101655680818288</v>
      </c>
      <c r="P3605" s="89">
        <v>101.98537689020617</v>
      </c>
    </row>
    <row r="3606" spans="1:16">
      <c r="A3606" s="75" t="s">
        <v>4557</v>
      </c>
      <c r="B3606" s="85">
        <v>3602</v>
      </c>
      <c r="C3606" s="85">
        <v>2487</v>
      </c>
      <c r="D3606" s="85">
        <v>3602</v>
      </c>
      <c r="E3606" s="86" t="s">
        <v>122</v>
      </c>
      <c r="F3606" s="85" t="s">
        <v>4398</v>
      </c>
      <c r="G3606" s="86" t="s">
        <v>111</v>
      </c>
      <c r="H3606" s="85" t="s">
        <v>2</v>
      </c>
      <c r="I3606" s="85">
        <v>1</v>
      </c>
      <c r="J3606" s="88">
        <v>1.233055165974295</v>
      </c>
      <c r="K3606" s="146">
        <v>1.1426120920576026</v>
      </c>
      <c r="L3606" s="147">
        <v>4.91490655043162E-9</v>
      </c>
      <c r="M3606" s="147">
        <v>2.8898836941434532E-2</v>
      </c>
      <c r="N3606" s="87">
        <v>13.1184946227549</v>
      </c>
      <c r="O3606" s="88">
        <v>1.1711134029046331</v>
      </c>
      <c r="P3606" s="89">
        <v>89.271935277791627</v>
      </c>
    </row>
    <row r="3607" spans="1:16">
      <c r="A3607" s="75" t="s">
        <v>4558</v>
      </c>
      <c r="B3607" s="85">
        <v>3603</v>
      </c>
      <c r="C3607" s="85">
        <v>2488</v>
      </c>
      <c r="D3607" s="85">
        <v>3603</v>
      </c>
      <c r="E3607" s="86" t="s">
        <v>122</v>
      </c>
      <c r="F3607" s="85" t="s">
        <v>4559</v>
      </c>
      <c r="G3607" s="86" t="s">
        <v>111</v>
      </c>
      <c r="H3607" s="85" t="s">
        <v>2</v>
      </c>
      <c r="I3607" s="85">
        <v>1</v>
      </c>
      <c r="J3607" s="88">
        <v>1.2058055695455929</v>
      </c>
      <c r="K3607" s="146">
        <v>1.2107265566871679</v>
      </c>
      <c r="L3607" s="147">
        <v>5.0440678903139223E-9</v>
      </c>
      <c r="M3607" s="147">
        <v>3.3044410128553227E-2</v>
      </c>
      <c r="N3607" s="87">
        <v>15.000913895616939</v>
      </c>
      <c r="O3607" s="88">
        <v>1.136146831934518</v>
      </c>
      <c r="P3607" s="89">
        <v>75.738507656289158</v>
      </c>
    </row>
    <row r="3608" spans="1:16">
      <c r="A3608" s="75" t="s">
        <v>4560</v>
      </c>
      <c r="B3608" s="85">
        <v>3604</v>
      </c>
      <c r="C3608" s="85">
        <v>2489</v>
      </c>
      <c r="D3608" s="85">
        <v>3604</v>
      </c>
      <c r="E3608" s="86" t="s">
        <v>122</v>
      </c>
      <c r="F3608" s="85" t="s">
        <v>4400</v>
      </c>
      <c r="G3608" s="86" t="s">
        <v>111</v>
      </c>
      <c r="H3608" s="85" t="s">
        <v>2</v>
      </c>
      <c r="I3608" s="85">
        <v>1</v>
      </c>
      <c r="J3608" s="88">
        <v>1.0116999199877601</v>
      </c>
      <c r="K3608" s="146">
        <v>0.91451766445727833</v>
      </c>
      <c r="L3608" s="147">
        <v>4.0970532753487768E-9</v>
      </c>
      <c r="M3608" s="147">
        <v>2.7626893157640161E-2</v>
      </c>
      <c r="N3608" s="87">
        <v>12.49656337184887</v>
      </c>
      <c r="O3608" s="88">
        <v>0.95351925993131981</v>
      </c>
      <c r="P3608" s="89">
        <v>76.30251866519734</v>
      </c>
    </row>
    <row r="3609" spans="1:16">
      <c r="A3609" s="75" t="s">
        <v>4565</v>
      </c>
      <c r="B3609" s="85">
        <v>3605</v>
      </c>
      <c r="C3609" s="85">
        <v>2492</v>
      </c>
      <c r="D3609" s="85">
        <v>3605</v>
      </c>
      <c r="E3609" s="86" t="s">
        <v>4566</v>
      </c>
      <c r="F3609" s="85" t="s">
        <v>243</v>
      </c>
      <c r="G3609" s="86" t="s">
        <v>111</v>
      </c>
      <c r="H3609" s="85" t="s">
        <v>2</v>
      </c>
      <c r="I3609" s="85">
        <v>1</v>
      </c>
      <c r="J3609" s="88">
        <v>1.1162606874169689</v>
      </c>
      <c r="K3609" s="146">
        <v>1.9170291141046782</v>
      </c>
      <c r="L3609" s="147">
        <v>6.7749061133421174E-9</v>
      </c>
      <c r="M3609" s="147">
        <v>3.111418482883057E-2</v>
      </c>
      <c r="N3609" s="87">
        <v>15.2452505124197</v>
      </c>
      <c r="O3609" s="88">
        <v>1.100695530633431</v>
      </c>
      <c r="P3609" s="89">
        <v>72.19924196960477</v>
      </c>
    </row>
    <row r="3610" spans="1:16">
      <c r="A3610" s="75" t="s">
        <v>4567</v>
      </c>
      <c r="B3610" s="85">
        <v>3606</v>
      </c>
      <c r="C3610" s="85">
        <v>2493</v>
      </c>
      <c r="D3610" s="85">
        <v>3606</v>
      </c>
      <c r="E3610" s="86" t="s">
        <v>4568</v>
      </c>
      <c r="F3610" s="85" t="s">
        <v>243</v>
      </c>
      <c r="G3610" s="86" t="s">
        <v>111</v>
      </c>
      <c r="H3610" s="85" t="s">
        <v>2</v>
      </c>
      <c r="I3610" s="85">
        <v>1</v>
      </c>
      <c r="J3610" s="88">
        <v>0.9940521335355883</v>
      </c>
      <c r="K3610" s="146">
        <v>1.4982226072508429</v>
      </c>
      <c r="L3610" s="147">
        <v>5.3482211818725804E-9</v>
      </c>
      <c r="M3610" s="147">
        <v>3.0026752756080018E-2</v>
      </c>
      <c r="N3610" s="87">
        <v>14.689574844618051</v>
      </c>
      <c r="O3610" s="88">
        <v>0.97877420990833386</v>
      </c>
      <c r="P3610" s="89">
        <v>66.630533576466036</v>
      </c>
    </row>
    <row r="3611" spans="1:16">
      <c r="A3611" s="75" t="s">
        <v>4581</v>
      </c>
      <c r="B3611" s="85">
        <v>3607</v>
      </c>
      <c r="C3611" s="85">
        <v>2503</v>
      </c>
      <c r="D3611" s="85">
        <v>3607</v>
      </c>
      <c r="E3611" s="86" t="s">
        <v>4582</v>
      </c>
      <c r="F3611" s="85" t="s">
        <v>2901</v>
      </c>
      <c r="G3611" s="86" t="s">
        <v>111</v>
      </c>
      <c r="H3611" s="85" t="s">
        <v>2</v>
      </c>
      <c r="I3611" s="85">
        <v>1</v>
      </c>
      <c r="J3611" s="88">
        <v>0.7483778690315549</v>
      </c>
      <c r="K3611" s="146">
        <v>0.50763084427345428</v>
      </c>
      <c r="L3611" s="147">
        <v>2.4225855217343979E-9</v>
      </c>
      <c r="M3611" s="147">
        <v>7.3217939552852412E-2</v>
      </c>
      <c r="N3611" s="87">
        <v>11.127994316295419</v>
      </c>
      <c r="O3611" s="88">
        <v>0.62595053004895207</v>
      </c>
      <c r="P3611" s="89">
        <v>56.250076362128752</v>
      </c>
    </row>
    <row r="3612" spans="1:16">
      <c r="A3612" s="75" t="s">
        <v>4583</v>
      </c>
      <c r="B3612" s="85">
        <v>3608</v>
      </c>
      <c r="C3612" s="85">
        <v>2504</v>
      </c>
      <c r="D3612" s="85">
        <v>3608</v>
      </c>
      <c r="E3612" s="86" t="s">
        <v>4582</v>
      </c>
      <c r="F3612" s="85" t="s">
        <v>931</v>
      </c>
      <c r="G3612" s="86" t="s">
        <v>111</v>
      </c>
      <c r="H3612" s="85" t="s">
        <v>2</v>
      </c>
      <c r="I3612" s="85">
        <v>1</v>
      </c>
      <c r="J3612" s="88">
        <v>0.37277609441878612</v>
      </c>
      <c r="K3612" s="146">
        <v>0.36783877554889027</v>
      </c>
      <c r="L3612" s="147">
        <v>1.656151466552035E-9</v>
      </c>
      <c r="M3612" s="147">
        <v>2.058548075163371E-2</v>
      </c>
      <c r="N3612" s="87">
        <v>6.093981497140124</v>
      </c>
      <c r="O3612" s="88">
        <v>0.33797416789477658</v>
      </c>
      <c r="P3612" s="89">
        <v>55.460320654630507</v>
      </c>
    </row>
    <row r="3613" spans="1:16">
      <c r="A3613" s="75" t="s">
        <v>4584</v>
      </c>
      <c r="B3613" s="85">
        <v>3609</v>
      </c>
      <c r="C3613" s="85">
        <v>2505</v>
      </c>
      <c r="D3613" s="85">
        <v>3609</v>
      </c>
      <c r="E3613" s="86" t="s">
        <v>4582</v>
      </c>
      <c r="F3613" s="85" t="s">
        <v>2804</v>
      </c>
      <c r="G3613" s="86" t="s">
        <v>111</v>
      </c>
      <c r="H3613" s="85" t="s">
        <v>2</v>
      </c>
      <c r="I3613" s="85">
        <v>1</v>
      </c>
      <c r="J3613" s="88">
        <v>1.421897011711305</v>
      </c>
      <c r="K3613" s="146">
        <v>1.7044392821204926</v>
      </c>
      <c r="L3613" s="147">
        <v>6.8941472882165849E-9</v>
      </c>
      <c r="M3613" s="147">
        <v>3.7372482529642599E-2</v>
      </c>
      <c r="N3613" s="87">
        <v>15.80579878236456</v>
      </c>
      <c r="O3613" s="88">
        <v>1.350949079775813</v>
      </c>
      <c r="P3613" s="89">
        <v>85.471737200852175</v>
      </c>
    </row>
    <row r="3614" spans="1:16">
      <c r="A3614" s="75" t="s">
        <v>4585</v>
      </c>
      <c r="B3614" s="85">
        <v>3610</v>
      </c>
      <c r="C3614" s="85">
        <v>2506</v>
      </c>
      <c r="D3614" s="85">
        <v>3610</v>
      </c>
      <c r="E3614" s="86" t="s">
        <v>4582</v>
      </c>
      <c r="F3614" s="85" t="s">
        <v>4586</v>
      </c>
      <c r="G3614" s="86" t="s">
        <v>111</v>
      </c>
      <c r="H3614" s="85" t="s">
        <v>2</v>
      </c>
      <c r="I3614" s="85">
        <v>1</v>
      </c>
      <c r="J3614" s="88">
        <v>1.1418757260230581</v>
      </c>
      <c r="K3614" s="146">
        <v>3.4271268448997434</v>
      </c>
      <c r="L3614" s="147">
        <v>9.3059625551081658E-9</v>
      </c>
      <c r="M3614" s="147">
        <v>5.2077686434636866E-3</v>
      </c>
      <c r="N3614" s="87">
        <v>11.144318745451191</v>
      </c>
      <c r="O3614" s="88">
        <v>1.1235651665321471</v>
      </c>
      <c r="P3614" s="89">
        <v>100.81954690956377</v>
      </c>
    </row>
    <row r="3615" spans="1:16">
      <c r="A3615" s="75" t="s">
        <v>4587</v>
      </c>
      <c r="B3615" s="85">
        <v>3611</v>
      </c>
      <c r="C3615" s="85">
        <v>2507</v>
      </c>
      <c r="D3615" s="85">
        <v>3611</v>
      </c>
      <c r="E3615" s="86" t="s">
        <v>4582</v>
      </c>
      <c r="F3615" s="85" t="s">
        <v>2872</v>
      </c>
      <c r="G3615" s="86" t="s">
        <v>111</v>
      </c>
      <c r="H3615" s="85" t="s">
        <v>2</v>
      </c>
      <c r="I3615" s="85">
        <v>1</v>
      </c>
      <c r="J3615" s="88">
        <v>0.34127473397473063</v>
      </c>
      <c r="K3615" s="146">
        <v>0.25536616331905521</v>
      </c>
      <c r="L3615" s="147">
        <v>1.2654597066051879E-9</v>
      </c>
      <c r="M3615" s="147">
        <v>2.7516866587797319E-2</v>
      </c>
      <c r="N3615" s="87">
        <v>14.232183159028409</v>
      </c>
      <c r="O3615" s="88">
        <v>0.31541151250183092</v>
      </c>
      <c r="P3615" s="89">
        <v>22.161850292219199</v>
      </c>
    </row>
    <row r="3616" spans="1:16">
      <c r="A3616" s="75" t="s">
        <v>4588</v>
      </c>
      <c r="B3616" s="85">
        <v>3612</v>
      </c>
      <c r="C3616" s="85">
        <v>2508</v>
      </c>
      <c r="D3616" s="85">
        <v>3612</v>
      </c>
      <c r="E3616" s="86" t="s">
        <v>4582</v>
      </c>
      <c r="F3616" s="85" t="s">
        <v>4407</v>
      </c>
      <c r="G3616" s="86" t="s">
        <v>111</v>
      </c>
      <c r="H3616" s="85" t="s">
        <v>2</v>
      </c>
      <c r="I3616" s="85">
        <v>1</v>
      </c>
      <c r="J3616" s="88">
        <v>0.75436285697390382</v>
      </c>
      <c r="K3616" s="146">
        <v>1.2854835755521707</v>
      </c>
      <c r="L3616" s="147">
        <v>4.4187660247263513E-9</v>
      </c>
      <c r="M3616" s="147">
        <v>1.345011252154712E-2</v>
      </c>
      <c r="N3616" s="87">
        <v>16.745098130596048</v>
      </c>
      <c r="O3616" s="88">
        <v>0.73020247204003186</v>
      </c>
      <c r="P3616" s="89">
        <v>43.606938958800832</v>
      </c>
    </row>
    <row r="3617" spans="1:16">
      <c r="A3617" s="75" t="s">
        <v>4589</v>
      </c>
      <c r="B3617" s="85">
        <v>3613</v>
      </c>
      <c r="C3617" s="85">
        <v>2509</v>
      </c>
      <c r="D3617" s="85">
        <v>3613</v>
      </c>
      <c r="E3617" s="86" t="s">
        <v>4582</v>
      </c>
      <c r="F3617" s="85" t="s">
        <v>4233</v>
      </c>
      <c r="G3617" s="86" t="s">
        <v>111</v>
      </c>
      <c r="H3617" s="85" t="s">
        <v>2</v>
      </c>
      <c r="I3617" s="85">
        <v>1</v>
      </c>
      <c r="J3617" s="88">
        <v>1.110216192804641</v>
      </c>
      <c r="K3617" s="146">
        <v>1.1187126771462328</v>
      </c>
      <c r="L3617" s="147">
        <v>4.871660171614694E-9</v>
      </c>
      <c r="M3617" s="147">
        <v>6.8515786495765868E-2</v>
      </c>
      <c r="N3617" s="87">
        <v>14.913532784361379</v>
      </c>
      <c r="O3617" s="88">
        <v>1.04827686617075</v>
      </c>
      <c r="P3617" s="89">
        <v>70.29031157996269</v>
      </c>
    </row>
    <row r="3618" spans="1:16">
      <c r="A3618" s="75" t="s">
        <v>4590</v>
      </c>
      <c r="B3618" s="85">
        <v>3614</v>
      </c>
      <c r="C3618" s="85">
        <v>2510</v>
      </c>
      <c r="D3618" s="85">
        <v>3614</v>
      </c>
      <c r="E3618" s="86" t="s">
        <v>4582</v>
      </c>
      <c r="F3618" s="85" t="s">
        <v>4591</v>
      </c>
      <c r="G3618" s="86" t="s">
        <v>111</v>
      </c>
      <c r="H3618" s="85" t="s">
        <v>2</v>
      </c>
      <c r="I3618" s="85">
        <v>1</v>
      </c>
      <c r="J3618" s="88">
        <v>0.1329055889433714</v>
      </c>
      <c r="K3618" s="146">
        <v>0.20719828083971828</v>
      </c>
      <c r="L3618" s="147">
        <v>5.6439226354034283E-10</v>
      </c>
      <c r="M3618" s="147">
        <v>8.9052834253273237E-3</v>
      </c>
      <c r="N3618" s="87">
        <v>1.7047334083223751</v>
      </c>
      <c r="O3618" s="88">
        <v>0.11887274616732969</v>
      </c>
      <c r="P3618" s="89">
        <v>69.730988779243873</v>
      </c>
    </row>
    <row r="3619" spans="1:16">
      <c r="A3619" s="75" t="s">
        <v>4592</v>
      </c>
      <c r="B3619" s="85">
        <v>3615</v>
      </c>
      <c r="C3619" s="85">
        <v>2511</v>
      </c>
      <c r="D3619" s="85">
        <v>3615</v>
      </c>
      <c r="E3619" s="86" t="s">
        <v>4582</v>
      </c>
      <c r="F3619" s="85" t="s">
        <v>4247</v>
      </c>
      <c r="G3619" s="86" t="s">
        <v>111</v>
      </c>
      <c r="H3619" s="85" t="s">
        <v>2</v>
      </c>
      <c r="I3619" s="85">
        <v>1</v>
      </c>
      <c r="J3619" s="88">
        <v>0.1102669489287797</v>
      </c>
      <c r="K3619" s="146">
        <v>0.13424261986213235</v>
      </c>
      <c r="L3619" s="147">
        <v>3.5306557362480198E-10</v>
      </c>
      <c r="M3619" s="147">
        <v>1.5550399605684601E-3</v>
      </c>
      <c r="N3619" s="87">
        <v>0.24847295760456539</v>
      </c>
      <c r="O3619" s="88">
        <v>9.5702543739769122E-2</v>
      </c>
      <c r="P3619" s="89">
        <v>385.16281474813781</v>
      </c>
    </row>
    <row r="3620" spans="1:16">
      <c r="A3620" s="75" t="s">
        <v>4593</v>
      </c>
      <c r="B3620" s="85">
        <v>3616</v>
      </c>
      <c r="C3620" s="85">
        <v>2512</v>
      </c>
      <c r="D3620" s="85">
        <v>3616</v>
      </c>
      <c r="E3620" s="86" t="s">
        <v>4582</v>
      </c>
      <c r="F3620" s="85" t="s">
        <v>4416</v>
      </c>
      <c r="G3620" s="86" t="s">
        <v>111</v>
      </c>
      <c r="H3620" s="85" t="s">
        <v>2</v>
      </c>
      <c r="I3620" s="85">
        <v>1</v>
      </c>
      <c r="J3620" s="88">
        <v>0.42150900584118078</v>
      </c>
      <c r="K3620" s="146">
        <v>0.83607850599247091</v>
      </c>
      <c r="L3620" s="147">
        <v>1.963127851127449E-9</v>
      </c>
      <c r="M3620" s="147">
        <v>1.9734731218236299E-2</v>
      </c>
      <c r="N3620" s="87">
        <v>11.614206014345211</v>
      </c>
      <c r="O3620" s="88">
        <v>0.39383268632240048</v>
      </c>
      <c r="P3620" s="89">
        <v>33.909566081052859</v>
      </c>
    </row>
    <row r="3621" spans="1:16">
      <c r="A3621" s="75" t="s">
        <v>4594</v>
      </c>
      <c r="B3621" s="85">
        <v>3617</v>
      </c>
      <c r="C3621" s="85">
        <v>2513</v>
      </c>
      <c r="D3621" s="85">
        <v>3617</v>
      </c>
      <c r="E3621" s="86" t="s">
        <v>4582</v>
      </c>
      <c r="F3621" s="85" t="s">
        <v>4418</v>
      </c>
      <c r="G3621" s="86" t="s">
        <v>111</v>
      </c>
      <c r="H3621" s="85" t="s">
        <v>2</v>
      </c>
      <c r="I3621" s="85">
        <v>1</v>
      </c>
      <c r="J3621" s="88">
        <v>1.275556551335314</v>
      </c>
      <c r="K3621" s="146">
        <v>1.5355009540599112</v>
      </c>
      <c r="L3621" s="147">
        <v>6.0313585100894748E-9</v>
      </c>
      <c r="M3621" s="147">
        <v>5.8245098374150123E-2</v>
      </c>
      <c r="N3621" s="87">
        <v>16.25132319459162</v>
      </c>
      <c r="O3621" s="88">
        <v>1.194836469253209</v>
      </c>
      <c r="P3621" s="89">
        <v>73.522411372068831</v>
      </c>
    </row>
    <row r="3622" spans="1:16">
      <c r="A3622" s="75" t="s">
        <v>4595</v>
      </c>
      <c r="B3622" s="85">
        <v>3618</v>
      </c>
      <c r="C3622" s="85">
        <v>2514</v>
      </c>
      <c r="D3622" s="85">
        <v>3618</v>
      </c>
      <c r="E3622" s="86" t="s">
        <v>4582</v>
      </c>
      <c r="F3622" s="85" t="s">
        <v>4596</v>
      </c>
      <c r="G3622" s="86" t="s">
        <v>111</v>
      </c>
      <c r="H3622" s="85" t="s">
        <v>2</v>
      </c>
      <c r="I3622" s="85">
        <v>1</v>
      </c>
      <c r="J3622" s="88">
        <v>0.45867497132196777</v>
      </c>
      <c r="K3622" s="146">
        <v>0.504992315729617</v>
      </c>
      <c r="L3622" s="147">
        <v>1.988728303104642E-9</v>
      </c>
      <c r="M3622" s="147">
        <v>5.1045981172073457E-2</v>
      </c>
      <c r="N3622" s="87">
        <v>5.4534906072351177</v>
      </c>
      <c r="O3622" s="88">
        <v>0.41686790587803141</v>
      </c>
      <c r="P3622" s="89">
        <v>76.440565483870998</v>
      </c>
    </row>
    <row r="3623" spans="1:16">
      <c r="A3623" s="75" t="s">
        <v>4597</v>
      </c>
      <c r="B3623" s="85">
        <v>3619</v>
      </c>
      <c r="C3623" s="85">
        <v>2515</v>
      </c>
      <c r="D3623" s="85">
        <v>3619</v>
      </c>
      <c r="E3623" s="86" t="s">
        <v>4582</v>
      </c>
      <c r="F3623" s="85" t="s">
        <v>4420</v>
      </c>
      <c r="G3623" s="86" t="s">
        <v>111</v>
      </c>
      <c r="H3623" s="85" t="s">
        <v>2</v>
      </c>
      <c r="I3623" s="85">
        <v>1</v>
      </c>
      <c r="J3623" s="88">
        <v>0.15263650706788101</v>
      </c>
      <c r="K3623" s="146">
        <v>0.19368676065481172</v>
      </c>
      <c r="L3623" s="147">
        <v>5.5165037686382855E-10</v>
      </c>
      <c r="M3623" s="147">
        <v>1.1025636536949259E-2</v>
      </c>
      <c r="N3623" s="87">
        <v>14.547816280325231</v>
      </c>
      <c r="O3623" s="88">
        <v>0.13401407686776889</v>
      </c>
      <c r="P3623" s="89">
        <v>9.211972043461417</v>
      </c>
    </row>
    <row r="3624" spans="1:16">
      <c r="A3624" s="75" t="s">
        <v>4598</v>
      </c>
      <c r="B3624" s="85">
        <v>3620</v>
      </c>
      <c r="C3624" s="85">
        <v>2516</v>
      </c>
      <c r="D3624" s="85">
        <v>3620</v>
      </c>
      <c r="E3624" s="86" t="s">
        <v>4582</v>
      </c>
      <c r="F3624" s="85" t="s">
        <v>4235</v>
      </c>
      <c r="G3624" s="86" t="s">
        <v>111</v>
      </c>
      <c r="H3624" s="85" t="s">
        <v>2</v>
      </c>
      <c r="I3624" s="85">
        <v>1</v>
      </c>
      <c r="J3624" s="88">
        <v>1.042072065785006</v>
      </c>
      <c r="K3624" s="146">
        <v>1.0070373051388586</v>
      </c>
      <c r="L3624" s="147">
        <v>4.4128483585270807E-9</v>
      </c>
      <c r="M3624" s="147">
        <v>6.8379160159909386E-2</v>
      </c>
      <c r="N3624" s="87">
        <v>14.07342274533362</v>
      </c>
      <c r="O3624" s="88">
        <v>0.98031504084099574</v>
      </c>
      <c r="P3624" s="89">
        <v>69.657187066738459</v>
      </c>
    </row>
    <row r="3625" spans="1:16">
      <c r="A3625" s="75" t="s">
        <v>4599</v>
      </c>
      <c r="B3625" s="85">
        <v>3621</v>
      </c>
      <c r="C3625" s="85">
        <v>2517</v>
      </c>
      <c r="D3625" s="85">
        <v>3621</v>
      </c>
      <c r="E3625" s="86" t="s">
        <v>4582</v>
      </c>
      <c r="F3625" s="85" t="s">
        <v>4600</v>
      </c>
      <c r="G3625" s="86" t="s">
        <v>111</v>
      </c>
      <c r="H3625" s="85" t="s">
        <v>2</v>
      </c>
      <c r="I3625" s="85">
        <v>1</v>
      </c>
      <c r="J3625" s="88">
        <v>0.26273179575919647</v>
      </c>
      <c r="K3625" s="146">
        <v>0.24896951796329098</v>
      </c>
      <c r="L3625" s="147">
        <v>1.0452166093552171E-9</v>
      </c>
      <c r="M3625" s="147">
        <v>3.022908850414922E-2</v>
      </c>
      <c r="N3625" s="87">
        <v>3.5033472244936199</v>
      </c>
      <c r="O3625" s="88">
        <v>0.23629276463384841</v>
      </c>
      <c r="P3625" s="89">
        <v>67.447714854471101</v>
      </c>
    </row>
    <row r="3626" spans="1:16">
      <c r="A3626" s="75" t="s">
        <v>4601</v>
      </c>
      <c r="B3626" s="85">
        <v>3622</v>
      </c>
      <c r="C3626" s="85">
        <v>2518</v>
      </c>
      <c r="D3626" s="85">
        <v>3622</v>
      </c>
      <c r="E3626" s="86" t="s">
        <v>4582</v>
      </c>
      <c r="F3626" s="85" t="s">
        <v>32</v>
      </c>
      <c r="G3626" s="86" t="s">
        <v>111</v>
      </c>
      <c r="H3626" s="85" t="s">
        <v>2</v>
      </c>
      <c r="I3626" s="85">
        <v>1</v>
      </c>
      <c r="J3626" s="88">
        <v>6.8215984344645347E-2</v>
      </c>
      <c r="K3626" s="146">
        <v>0.12675765491341992</v>
      </c>
      <c r="L3626" s="147">
        <v>2.9980558508105212E-10</v>
      </c>
      <c r="M3626" s="147">
        <v>3.562058479026698E-3</v>
      </c>
      <c r="N3626" s="87">
        <v>4.7231285581385984</v>
      </c>
      <c r="O3626" s="88">
        <v>5.5386022650237253E-2</v>
      </c>
      <c r="P3626" s="89">
        <v>11.726554119472258</v>
      </c>
    </row>
    <row r="3627" spans="1:16">
      <c r="A3627" s="75" t="s">
        <v>4602</v>
      </c>
      <c r="B3627" s="85">
        <v>3623</v>
      </c>
      <c r="C3627" s="85">
        <v>2519</v>
      </c>
      <c r="D3627" s="85">
        <v>3623</v>
      </c>
      <c r="E3627" s="86" t="s">
        <v>4582</v>
      </c>
      <c r="F3627" s="85" t="s">
        <v>4426</v>
      </c>
      <c r="G3627" s="86" t="s">
        <v>111</v>
      </c>
      <c r="H3627" s="85" t="s">
        <v>2</v>
      </c>
      <c r="I3627" s="85">
        <v>1</v>
      </c>
      <c r="J3627" s="88">
        <v>1.258586530058484</v>
      </c>
      <c r="K3627" s="146">
        <v>1.3601276432493716</v>
      </c>
      <c r="L3627" s="147">
        <v>5.1941587719380807E-9</v>
      </c>
      <c r="M3627" s="147">
        <v>3.5894064624869201E-2</v>
      </c>
      <c r="N3627" s="87">
        <v>14.0679634409807</v>
      </c>
      <c r="O3627" s="88">
        <v>1.0666108240999901</v>
      </c>
      <c r="P3627" s="89">
        <v>75.818424505774445</v>
      </c>
    </row>
    <row r="3628" spans="1:16">
      <c r="A3628" s="75" t="s">
        <v>4603</v>
      </c>
      <c r="B3628" s="85">
        <v>3624</v>
      </c>
      <c r="C3628" s="85">
        <v>2520</v>
      </c>
      <c r="D3628" s="85">
        <v>3624</v>
      </c>
      <c r="E3628" s="86" t="s">
        <v>4582</v>
      </c>
      <c r="F3628" s="85" t="s">
        <v>4428</v>
      </c>
      <c r="G3628" s="86" t="s">
        <v>111</v>
      </c>
      <c r="H3628" s="85" t="s">
        <v>2</v>
      </c>
      <c r="I3628" s="85">
        <v>1</v>
      </c>
      <c r="J3628" s="88">
        <v>1.751373040460519</v>
      </c>
      <c r="K3628" s="146">
        <v>1.9656981419957134</v>
      </c>
      <c r="L3628" s="147">
        <v>7.402684928411552E-9</v>
      </c>
      <c r="M3628" s="147">
        <v>4.0097908573194042E-2</v>
      </c>
      <c r="N3628" s="87">
        <v>16.47073979227811</v>
      </c>
      <c r="O3628" s="88">
        <v>1.4749163153905469</v>
      </c>
      <c r="P3628" s="89">
        <v>89.547666588845274</v>
      </c>
    </row>
    <row r="3629" spans="1:16">
      <c r="A3629" s="75" t="s">
        <v>4604</v>
      </c>
      <c r="B3629" s="85">
        <v>3625</v>
      </c>
      <c r="C3629" s="85">
        <v>2521</v>
      </c>
      <c r="D3629" s="85">
        <v>3625</v>
      </c>
      <c r="E3629" s="86" t="s">
        <v>4582</v>
      </c>
      <c r="F3629" s="85" t="s">
        <v>4432</v>
      </c>
      <c r="G3629" s="86" t="s">
        <v>111</v>
      </c>
      <c r="H3629" s="85" t="s">
        <v>2</v>
      </c>
      <c r="I3629" s="85">
        <v>1</v>
      </c>
      <c r="J3629" s="88">
        <v>1.258586530058484</v>
      </c>
      <c r="K3629" s="146">
        <v>1.3601276432493716</v>
      </c>
      <c r="L3629" s="147">
        <v>5.1941587719380807E-9</v>
      </c>
      <c r="M3629" s="147">
        <v>3.5894064624869201E-2</v>
      </c>
      <c r="N3629" s="87">
        <v>14.0679634409807</v>
      </c>
      <c r="O3629" s="88">
        <v>1.0666108240999901</v>
      </c>
      <c r="P3629" s="89">
        <v>75.818424505774445</v>
      </c>
    </row>
    <row r="3630" spans="1:16">
      <c r="A3630" s="75" t="s">
        <v>4605</v>
      </c>
      <c r="B3630" s="85">
        <v>3626</v>
      </c>
      <c r="C3630" s="85">
        <v>2522</v>
      </c>
      <c r="D3630" s="85">
        <v>3626</v>
      </c>
      <c r="E3630" s="86" t="s">
        <v>4582</v>
      </c>
      <c r="F3630" s="85" t="s">
        <v>4361</v>
      </c>
      <c r="G3630" s="86" t="s">
        <v>111</v>
      </c>
      <c r="H3630" s="85" t="s">
        <v>2</v>
      </c>
      <c r="I3630" s="85">
        <v>1</v>
      </c>
      <c r="J3630" s="88">
        <v>0.93044174380440581</v>
      </c>
      <c r="K3630" s="146">
        <v>1.0340686007179591</v>
      </c>
      <c r="L3630" s="147">
        <v>3.898621313663921E-9</v>
      </c>
      <c r="M3630" s="147">
        <v>2.8256850977220211E-2</v>
      </c>
      <c r="N3630" s="87">
        <v>11.045198652889351</v>
      </c>
      <c r="O3630" s="88">
        <v>0.78856129588539636</v>
      </c>
      <c r="P3630" s="89">
        <v>71.394034699331911</v>
      </c>
    </row>
    <row r="3631" spans="1:16">
      <c r="A3631" s="75" t="s">
        <v>4606</v>
      </c>
      <c r="B3631" s="85">
        <v>3627</v>
      </c>
      <c r="C3631" s="85">
        <v>2523</v>
      </c>
      <c r="D3631" s="85">
        <v>3627</v>
      </c>
      <c r="E3631" s="86" t="s">
        <v>4582</v>
      </c>
      <c r="F3631" s="85" t="s">
        <v>4441</v>
      </c>
      <c r="G3631" s="86" t="s">
        <v>111</v>
      </c>
      <c r="H3631" s="85" t="s">
        <v>2</v>
      </c>
      <c r="I3631" s="85">
        <v>1</v>
      </c>
      <c r="J3631" s="88">
        <v>0.93044174380440581</v>
      </c>
      <c r="K3631" s="146">
        <v>1.0340686007179591</v>
      </c>
      <c r="L3631" s="147">
        <v>3.8986213136639218E-9</v>
      </c>
      <c r="M3631" s="147">
        <v>2.8256850977220211E-2</v>
      </c>
      <c r="N3631" s="87">
        <v>11.045198652889351</v>
      </c>
      <c r="O3631" s="88">
        <v>0.78856129588539636</v>
      </c>
      <c r="P3631" s="89">
        <v>71.394034699331911</v>
      </c>
    </row>
    <row r="3632" spans="1:16">
      <c r="A3632" s="75" t="s">
        <v>4607</v>
      </c>
      <c r="B3632" s="85">
        <v>3628</v>
      </c>
      <c r="C3632" s="85">
        <v>2524</v>
      </c>
      <c r="D3632" s="85">
        <v>3628</v>
      </c>
      <c r="E3632" s="86" t="s">
        <v>4582</v>
      </c>
      <c r="F3632" s="85" t="s">
        <v>4443</v>
      </c>
      <c r="G3632" s="86" t="s">
        <v>111</v>
      </c>
      <c r="H3632" s="85" t="s">
        <v>2</v>
      </c>
      <c r="I3632" s="85">
        <v>1</v>
      </c>
      <c r="J3632" s="88">
        <v>1.751373040460519</v>
      </c>
      <c r="K3632" s="146">
        <v>1.9656981419957134</v>
      </c>
      <c r="L3632" s="147">
        <v>7.402684928411552E-9</v>
      </c>
      <c r="M3632" s="147">
        <v>4.0097908573194042E-2</v>
      </c>
      <c r="N3632" s="87">
        <v>16.47073979227811</v>
      </c>
      <c r="O3632" s="88">
        <v>1.4749163153905469</v>
      </c>
      <c r="P3632" s="89">
        <v>89.547666588845274</v>
      </c>
    </row>
    <row r="3633" spans="1:16">
      <c r="A3633" s="75" t="s">
        <v>4608</v>
      </c>
      <c r="B3633" s="85">
        <v>3629</v>
      </c>
      <c r="C3633" s="85">
        <v>2525</v>
      </c>
      <c r="D3633" s="85">
        <v>3629</v>
      </c>
      <c r="E3633" s="86" t="s">
        <v>4582</v>
      </c>
      <c r="F3633" s="85" t="s">
        <v>4445</v>
      </c>
      <c r="G3633" s="86" t="s">
        <v>111</v>
      </c>
      <c r="H3633" s="85" t="s">
        <v>2</v>
      </c>
      <c r="I3633" s="85">
        <v>1</v>
      </c>
      <c r="J3633" s="88">
        <v>1.343633991670343</v>
      </c>
      <c r="K3633" s="146">
        <v>1.4571022605565667</v>
      </c>
      <c r="L3633" s="147">
        <v>5.5636363780942971E-9</v>
      </c>
      <c r="M3633" s="147">
        <v>2.8879851009666418E-2</v>
      </c>
      <c r="N3633" s="87">
        <v>12.164832630458911</v>
      </c>
      <c r="O3633" s="88">
        <v>1.1305784545696811</v>
      </c>
      <c r="P3633" s="89">
        <v>92.938266305356535</v>
      </c>
    </row>
    <row r="3634" spans="1:16">
      <c r="A3634" s="75" t="s">
        <v>4609</v>
      </c>
      <c r="B3634" s="85">
        <v>3630</v>
      </c>
      <c r="C3634" s="85">
        <v>2526</v>
      </c>
      <c r="D3634" s="85">
        <v>3630</v>
      </c>
      <c r="E3634" s="86" t="s">
        <v>4582</v>
      </c>
      <c r="F3634" s="85" t="s">
        <v>4449</v>
      </c>
      <c r="G3634" s="86" t="s">
        <v>111</v>
      </c>
      <c r="H3634" s="85" t="s">
        <v>2</v>
      </c>
      <c r="I3634" s="85">
        <v>1</v>
      </c>
      <c r="J3634" s="88">
        <v>1.343633991670343</v>
      </c>
      <c r="K3634" s="146">
        <v>1.4571022605565667</v>
      </c>
      <c r="L3634" s="147">
        <v>5.5636363780942963E-9</v>
      </c>
      <c r="M3634" s="147">
        <v>2.8879851009666418E-2</v>
      </c>
      <c r="N3634" s="87">
        <v>12.164832630458911</v>
      </c>
      <c r="O3634" s="88">
        <v>1.1305784545696811</v>
      </c>
      <c r="P3634" s="89">
        <v>92.938266305356535</v>
      </c>
    </row>
    <row r="3635" spans="1:16">
      <c r="A3635" s="75" t="s">
        <v>4610</v>
      </c>
      <c r="B3635" s="85">
        <v>3631</v>
      </c>
      <c r="C3635" s="85">
        <v>2527</v>
      </c>
      <c r="D3635" s="85">
        <v>3631</v>
      </c>
      <c r="E3635" s="86" t="s">
        <v>4582</v>
      </c>
      <c r="F3635" s="85" t="s">
        <v>4451</v>
      </c>
      <c r="G3635" s="86" t="s">
        <v>111</v>
      </c>
      <c r="H3635" s="85" t="s">
        <v>2</v>
      </c>
      <c r="I3635" s="85">
        <v>1</v>
      </c>
      <c r="J3635" s="88">
        <v>1.343633991670343</v>
      </c>
      <c r="K3635" s="146">
        <v>1.4571022605565667</v>
      </c>
      <c r="L3635" s="147">
        <v>5.5636363780942963E-9</v>
      </c>
      <c r="M3635" s="147">
        <v>2.8879851009666418E-2</v>
      </c>
      <c r="N3635" s="87">
        <v>12.164832630458911</v>
      </c>
      <c r="O3635" s="88">
        <v>1.1305784545696811</v>
      </c>
      <c r="P3635" s="89">
        <v>92.938266305356535</v>
      </c>
    </row>
    <row r="3636" spans="1:16">
      <c r="A3636" s="75" t="s">
        <v>4611</v>
      </c>
      <c r="B3636" s="85">
        <v>3632</v>
      </c>
      <c r="C3636" s="85">
        <v>2528</v>
      </c>
      <c r="D3636" s="85">
        <v>3632</v>
      </c>
      <c r="E3636" s="86" t="s">
        <v>4582</v>
      </c>
      <c r="F3636" s="85" t="s">
        <v>4453</v>
      </c>
      <c r="G3636" s="86" t="s">
        <v>111</v>
      </c>
      <c r="H3636" s="85" t="s">
        <v>2</v>
      </c>
      <c r="I3636" s="85">
        <v>1</v>
      </c>
      <c r="J3636" s="88">
        <v>2.1012575246206242</v>
      </c>
      <c r="K3636" s="146">
        <v>2.3176212608624667</v>
      </c>
      <c r="L3636" s="147">
        <v>8.7722036756489735E-9</v>
      </c>
      <c r="M3636" s="147">
        <v>4.2700427821183322E-2</v>
      </c>
      <c r="N3636" s="87">
        <v>19.74013905197021</v>
      </c>
      <c r="O3636" s="88">
        <v>1.765557217890074</v>
      </c>
      <c r="P3636" s="89">
        <v>89.43995851507735</v>
      </c>
    </row>
    <row r="3637" spans="1:16">
      <c r="A3637" s="75" t="s">
        <v>4612</v>
      </c>
      <c r="B3637" s="85">
        <v>3633</v>
      </c>
      <c r="C3637" s="85">
        <v>2529</v>
      </c>
      <c r="D3637" s="85">
        <v>3633</v>
      </c>
      <c r="E3637" s="86" t="s">
        <v>4582</v>
      </c>
      <c r="F3637" s="85" t="s">
        <v>4455</v>
      </c>
      <c r="G3637" s="86" t="s">
        <v>111</v>
      </c>
      <c r="H3637" s="85" t="s">
        <v>2</v>
      </c>
      <c r="I3637" s="85">
        <v>1</v>
      </c>
      <c r="J3637" s="88">
        <v>1.258586530058484</v>
      </c>
      <c r="K3637" s="146">
        <v>1.3601276432493716</v>
      </c>
      <c r="L3637" s="147">
        <v>5.1941587719380807E-9</v>
      </c>
      <c r="M3637" s="147">
        <v>3.5894064624869201E-2</v>
      </c>
      <c r="N3637" s="87">
        <v>14.0679634409807</v>
      </c>
      <c r="O3637" s="88">
        <v>1.0666108240999901</v>
      </c>
      <c r="P3637" s="89">
        <v>75.818424505774445</v>
      </c>
    </row>
    <row r="3638" spans="1:16">
      <c r="A3638" s="75" t="s">
        <v>4613</v>
      </c>
      <c r="B3638" s="85">
        <v>3634</v>
      </c>
      <c r="C3638" s="85">
        <v>2530</v>
      </c>
      <c r="D3638" s="85">
        <v>3634</v>
      </c>
      <c r="E3638" s="86" t="s">
        <v>4582</v>
      </c>
      <c r="F3638" s="85" t="s">
        <v>4457</v>
      </c>
      <c r="G3638" s="86" t="s">
        <v>111</v>
      </c>
      <c r="H3638" s="85" t="s">
        <v>2</v>
      </c>
      <c r="I3638" s="85">
        <v>1</v>
      </c>
      <c r="J3638" s="88">
        <v>1.343633991670343</v>
      </c>
      <c r="K3638" s="146">
        <v>1.4571022605565667</v>
      </c>
      <c r="L3638" s="147">
        <v>5.5636363780942963E-9</v>
      </c>
      <c r="M3638" s="147">
        <v>2.8879851009666418E-2</v>
      </c>
      <c r="N3638" s="87">
        <v>12.164832630458911</v>
      </c>
      <c r="O3638" s="88">
        <v>1.1305784545696811</v>
      </c>
      <c r="P3638" s="89">
        <v>92.938266305356535</v>
      </c>
    </row>
    <row r="3639" spans="1:16">
      <c r="A3639" s="75" t="s">
        <v>4614</v>
      </c>
      <c r="B3639" s="85">
        <v>3635</v>
      </c>
      <c r="C3639" s="85">
        <v>2531</v>
      </c>
      <c r="D3639" s="85">
        <v>3635</v>
      </c>
      <c r="E3639" s="86" t="s">
        <v>4582</v>
      </c>
      <c r="F3639" s="85" t="s">
        <v>4459</v>
      </c>
      <c r="G3639" s="86" t="s">
        <v>111</v>
      </c>
      <c r="H3639" s="85" t="s">
        <v>2</v>
      </c>
      <c r="I3639" s="85">
        <v>1</v>
      </c>
      <c r="J3639" s="88">
        <v>2.1012575246206242</v>
      </c>
      <c r="K3639" s="146">
        <v>2.3176212608624667</v>
      </c>
      <c r="L3639" s="147">
        <v>8.7722036756489735E-9</v>
      </c>
      <c r="M3639" s="147">
        <v>4.2700427821183322E-2</v>
      </c>
      <c r="N3639" s="87">
        <v>19.74013905197021</v>
      </c>
      <c r="O3639" s="88">
        <v>1.765557217890074</v>
      </c>
      <c r="P3639" s="89">
        <v>89.43995851507735</v>
      </c>
    </row>
    <row r="3640" spans="1:16">
      <c r="A3640" s="75" t="s">
        <v>4615</v>
      </c>
      <c r="B3640" s="85">
        <v>3636</v>
      </c>
      <c r="C3640" s="85">
        <v>2532</v>
      </c>
      <c r="D3640" s="85">
        <v>3636</v>
      </c>
      <c r="E3640" s="86" t="s">
        <v>4582</v>
      </c>
      <c r="F3640" s="85" t="s">
        <v>4461</v>
      </c>
      <c r="G3640" s="86" t="s">
        <v>111</v>
      </c>
      <c r="H3640" s="85" t="s">
        <v>2</v>
      </c>
      <c r="I3640" s="85">
        <v>1</v>
      </c>
      <c r="J3640" s="88">
        <v>2.1012575246206242</v>
      </c>
      <c r="K3640" s="146">
        <v>2.3176212608624667</v>
      </c>
      <c r="L3640" s="147">
        <v>8.7722036756489735E-9</v>
      </c>
      <c r="M3640" s="147">
        <v>4.2700427821183322E-2</v>
      </c>
      <c r="N3640" s="87">
        <v>19.74013905197021</v>
      </c>
      <c r="O3640" s="88">
        <v>1.765557217890074</v>
      </c>
      <c r="P3640" s="89">
        <v>89.43995851507735</v>
      </c>
    </row>
    <row r="3641" spans="1:16">
      <c r="A3641" s="75" t="s">
        <v>4616</v>
      </c>
      <c r="B3641" s="85">
        <v>3637</v>
      </c>
      <c r="C3641" s="85">
        <v>2533</v>
      </c>
      <c r="D3641" s="85">
        <v>3637</v>
      </c>
      <c r="E3641" s="86" t="s">
        <v>4582</v>
      </c>
      <c r="F3641" s="85" t="s">
        <v>4469</v>
      </c>
      <c r="G3641" s="86" t="s">
        <v>111</v>
      </c>
      <c r="H3641" s="85" t="s">
        <v>2</v>
      </c>
      <c r="I3641" s="85">
        <v>1</v>
      </c>
      <c r="J3641" s="88">
        <v>0.49155043813780841</v>
      </c>
      <c r="K3641" s="146">
        <v>0.57595866661221207</v>
      </c>
      <c r="L3641" s="147">
        <v>2.117856147916574E-9</v>
      </c>
      <c r="M3641" s="147">
        <v>1.2541660049893721E-2</v>
      </c>
      <c r="N3641" s="87">
        <v>4.390691201642964</v>
      </c>
      <c r="O3641" s="88">
        <v>0.41506002328509861</v>
      </c>
      <c r="P3641" s="89">
        <v>94.531818391096664</v>
      </c>
    </row>
    <row r="3642" spans="1:16">
      <c r="A3642" s="75" t="s">
        <v>4617</v>
      </c>
      <c r="B3642" s="85">
        <v>3638</v>
      </c>
      <c r="C3642" s="85">
        <v>2534</v>
      </c>
      <c r="D3642" s="85">
        <v>3638</v>
      </c>
      <c r="E3642" s="86" t="s">
        <v>4582</v>
      </c>
      <c r="F3642" s="85" t="s">
        <v>4471</v>
      </c>
      <c r="G3642" s="86" t="s">
        <v>111</v>
      </c>
      <c r="H3642" s="85" t="s">
        <v>2</v>
      </c>
      <c r="I3642" s="85">
        <v>1</v>
      </c>
      <c r="J3642" s="88">
        <v>1.751373040460519</v>
      </c>
      <c r="K3642" s="146">
        <v>1.9656981419957134</v>
      </c>
      <c r="L3642" s="147">
        <v>7.402684928411552E-9</v>
      </c>
      <c r="M3642" s="147">
        <v>4.0097908573194042E-2</v>
      </c>
      <c r="N3642" s="87">
        <v>16.47073979227811</v>
      </c>
      <c r="O3642" s="88">
        <v>1.4749163153905469</v>
      </c>
      <c r="P3642" s="89">
        <v>89.547666588845274</v>
      </c>
    </row>
    <row r="3643" spans="1:16">
      <c r="A3643" s="75" t="s">
        <v>4618</v>
      </c>
      <c r="B3643" s="85">
        <v>3639</v>
      </c>
      <c r="C3643" s="85">
        <v>2535</v>
      </c>
      <c r="D3643" s="85">
        <v>3639</v>
      </c>
      <c r="E3643" s="86" t="s">
        <v>4582</v>
      </c>
      <c r="F3643" s="85" t="s">
        <v>4474</v>
      </c>
      <c r="G3643" s="86" t="s">
        <v>111</v>
      </c>
      <c r="H3643" s="85" t="s">
        <v>2</v>
      </c>
      <c r="I3643" s="85">
        <v>1</v>
      </c>
      <c r="J3643" s="88">
        <v>1.751373040460519</v>
      </c>
      <c r="K3643" s="146">
        <v>1.9656981419957134</v>
      </c>
      <c r="L3643" s="147">
        <v>7.402684928411552E-9</v>
      </c>
      <c r="M3643" s="147">
        <v>4.0097908573194042E-2</v>
      </c>
      <c r="N3643" s="87">
        <v>16.47073979227811</v>
      </c>
      <c r="O3643" s="88">
        <v>1.4749163153905469</v>
      </c>
      <c r="P3643" s="89">
        <v>89.547666588845274</v>
      </c>
    </row>
    <row r="3644" spans="1:16">
      <c r="A3644" s="75" t="s">
        <v>4619</v>
      </c>
      <c r="B3644" s="85">
        <v>3640</v>
      </c>
      <c r="C3644" s="85">
        <v>2536</v>
      </c>
      <c r="D3644" s="85">
        <v>3640</v>
      </c>
      <c r="E3644" s="86" t="s">
        <v>4582</v>
      </c>
      <c r="F3644" s="85" t="s">
        <v>4480</v>
      </c>
      <c r="G3644" s="86" t="s">
        <v>111</v>
      </c>
      <c r="H3644" s="85" t="s">
        <v>2</v>
      </c>
      <c r="I3644" s="85">
        <v>1</v>
      </c>
      <c r="J3644" s="88">
        <v>0.49155043813780841</v>
      </c>
      <c r="K3644" s="146">
        <v>0.57595866661221207</v>
      </c>
      <c r="L3644" s="147">
        <v>2.117856147916574E-9</v>
      </c>
      <c r="M3644" s="147">
        <v>1.2541660049893721E-2</v>
      </c>
      <c r="N3644" s="87">
        <v>4.390691201642964</v>
      </c>
      <c r="O3644" s="88">
        <v>0.41506002328509861</v>
      </c>
      <c r="P3644" s="89">
        <v>94.531818391096664</v>
      </c>
    </row>
    <row r="3645" spans="1:16">
      <c r="A3645" s="75" t="s">
        <v>4620</v>
      </c>
      <c r="B3645" s="85">
        <v>3641</v>
      </c>
      <c r="C3645" s="85">
        <v>2537</v>
      </c>
      <c r="D3645" s="85">
        <v>3641</v>
      </c>
      <c r="E3645" s="86" t="s">
        <v>4582</v>
      </c>
      <c r="F3645" s="85" t="s">
        <v>4484</v>
      </c>
      <c r="G3645" s="86" t="s">
        <v>111</v>
      </c>
      <c r="H3645" s="85" t="s">
        <v>2</v>
      </c>
      <c r="I3645" s="85">
        <v>1</v>
      </c>
      <c r="J3645" s="88">
        <v>1.258586530058484</v>
      </c>
      <c r="K3645" s="146">
        <v>1.3601276432493716</v>
      </c>
      <c r="L3645" s="147">
        <v>5.1941587719380807E-9</v>
      </c>
      <c r="M3645" s="147">
        <v>3.5894064624869201E-2</v>
      </c>
      <c r="N3645" s="87">
        <v>14.0679634409807</v>
      </c>
      <c r="O3645" s="88">
        <v>1.0666108240999901</v>
      </c>
      <c r="P3645" s="89">
        <v>75.818424505774445</v>
      </c>
    </row>
    <row r="3646" spans="1:16">
      <c r="A3646" s="75" t="s">
        <v>4621</v>
      </c>
      <c r="B3646" s="85">
        <v>3642</v>
      </c>
      <c r="C3646" s="85">
        <v>2538</v>
      </c>
      <c r="D3646" s="85">
        <v>3642</v>
      </c>
      <c r="E3646" s="86" t="s">
        <v>4582</v>
      </c>
      <c r="F3646" s="85" t="s">
        <v>4366</v>
      </c>
      <c r="G3646" s="86" t="s">
        <v>111</v>
      </c>
      <c r="H3646" s="85" t="s">
        <v>2</v>
      </c>
      <c r="I3646" s="85">
        <v>1</v>
      </c>
      <c r="J3646" s="88">
        <v>0.99531711973187409</v>
      </c>
      <c r="K3646" s="146">
        <v>1.1155733352504977</v>
      </c>
      <c r="L3646" s="147">
        <v>4.7103880726332664E-9</v>
      </c>
      <c r="M3646" s="147">
        <v>1.6795780677481779E-2</v>
      </c>
      <c r="N3646" s="87">
        <v>16.40671647352918</v>
      </c>
      <c r="O3646" s="88">
        <v>0.95364910385249324</v>
      </c>
      <c r="P3646" s="89">
        <v>58.125530808746753</v>
      </c>
    </row>
    <row r="3647" spans="1:16">
      <c r="A3647" s="75" t="s">
        <v>4622</v>
      </c>
      <c r="B3647" s="85">
        <v>3643</v>
      </c>
      <c r="C3647" s="85">
        <v>2539</v>
      </c>
      <c r="D3647" s="85">
        <v>3643</v>
      </c>
      <c r="E3647" s="86" t="s">
        <v>4582</v>
      </c>
      <c r="F3647" s="85" t="s">
        <v>429</v>
      </c>
      <c r="G3647" s="86" t="s">
        <v>111</v>
      </c>
      <c r="H3647" s="85" t="s">
        <v>2</v>
      </c>
      <c r="I3647" s="85">
        <v>1</v>
      </c>
      <c r="J3647" s="88">
        <v>0.73114699950235196</v>
      </c>
      <c r="K3647" s="146">
        <v>0.70199775139393783</v>
      </c>
      <c r="L3647" s="147">
        <v>3.1666051576401418E-9</v>
      </c>
      <c r="M3647" s="147">
        <v>2.1520320448071149E-2</v>
      </c>
      <c r="N3647" s="87">
        <v>11.059508246587219</v>
      </c>
      <c r="O3647" s="88">
        <v>0.67727180990035807</v>
      </c>
      <c r="P3647" s="89">
        <v>61.23887200042126</v>
      </c>
    </row>
    <row r="3648" spans="1:16">
      <c r="A3648" s="75" t="s">
        <v>4623</v>
      </c>
      <c r="B3648" s="85">
        <v>3644</v>
      </c>
      <c r="C3648" s="85">
        <v>2540</v>
      </c>
      <c r="D3648" s="85">
        <v>3644</v>
      </c>
      <c r="E3648" s="86" t="s">
        <v>4582</v>
      </c>
      <c r="F3648" s="85" t="s">
        <v>965</v>
      </c>
      <c r="G3648" s="86" t="s">
        <v>111</v>
      </c>
      <c r="H3648" s="85" t="s">
        <v>2</v>
      </c>
      <c r="I3648" s="85">
        <v>1</v>
      </c>
      <c r="J3648" s="88">
        <v>0.42166852380359698</v>
      </c>
      <c r="K3648" s="146">
        <v>0.43609925596451171</v>
      </c>
      <c r="L3648" s="147">
        <v>1.7395878417557191E-9</v>
      </c>
      <c r="M3648" s="147">
        <v>3.6322402710391263E-2</v>
      </c>
      <c r="N3648" s="87">
        <v>10.901161430201871</v>
      </c>
      <c r="O3648" s="88">
        <v>0.37806277563348251</v>
      </c>
      <c r="P3648" s="89">
        <v>34.680962946393265</v>
      </c>
    </row>
    <row r="3649" spans="1:16">
      <c r="A3649" s="75" t="s">
        <v>4624</v>
      </c>
      <c r="B3649" s="85">
        <v>3645</v>
      </c>
      <c r="C3649" s="85">
        <v>2541</v>
      </c>
      <c r="D3649" s="85">
        <v>3645</v>
      </c>
      <c r="E3649" s="86" t="s">
        <v>4582</v>
      </c>
      <c r="F3649" s="85" t="s">
        <v>1084</v>
      </c>
      <c r="G3649" s="86" t="s">
        <v>111</v>
      </c>
      <c r="H3649" s="85" t="s">
        <v>2</v>
      </c>
      <c r="I3649" s="85">
        <v>1</v>
      </c>
      <c r="J3649" s="88">
        <v>0.1123951888219071</v>
      </c>
      <c r="K3649" s="146">
        <v>0.13863387971335031</v>
      </c>
      <c r="L3649" s="147">
        <v>4.7434067992748869E-10</v>
      </c>
      <c r="M3649" s="147">
        <v>1.238779364195593E-2</v>
      </c>
      <c r="N3649" s="87">
        <v>16.62563657073947</v>
      </c>
      <c r="O3649" s="88">
        <v>9.8745035234246867E-2</v>
      </c>
      <c r="P3649" s="89">
        <v>5.9393235750163464</v>
      </c>
    </row>
    <row r="3650" spans="1:16">
      <c r="A3650" s="75" t="s">
        <v>4625</v>
      </c>
      <c r="B3650" s="85">
        <v>3646</v>
      </c>
      <c r="C3650" s="85">
        <v>2542</v>
      </c>
      <c r="D3650" s="85">
        <v>3646</v>
      </c>
      <c r="E3650" s="86" t="s">
        <v>4582</v>
      </c>
      <c r="F3650" s="85" t="s">
        <v>4370</v>
      </c>
      <c r="G3650" s="86" t="s">
        <v>111</v>
      </c>
      <c r="H3650" s="85" t="s">
        <v>2</v>
      </c>
      <c r="I3650" s="85">
        <v>1</v>
      </c>
      <c r="J3650" s="88">
        <v>0.46663128404881199</v>
      </c>
      <c r="K3650" s="146">
        <v>0.35416272559129897</v>
      </c>
      <c r="L3650" s="147">
        <v>1.980208320009784E-9</v>
      </c>
      <c r="M3650" s="147">
        <v>4.8878414573166412E-2</v>
      </c>
      <c r="N3650" s="87">
        <v>11.805033287928451</v>
      </c>
      <c r="O3650" s="88">
        <v>0.43263477949798113</v>
      </c>
      <c r="P3650" s="89">
        <v>36.648332024644375</v>
      </c>
    </row>
    <row r="3651" spans="1:16">
      <c r="A3651" s="75" t="s">
        <v>4626</v>
      </c>
      <c r="B3651" s="85">
        <v>3647</v>
      </c>
      <c r="C3651" s="85">
        <v>2543</v>
      </c>
      <c r="D3651" s="85">
        <v>3647</v>
      </c>
      <c r="E3651" s="86" t="s">
        <v>4582</v>
      </c>
      <c r="F3651" s="85" t="s">
        <v>4627</v>
      </c>
      <c r="G3651" s="86" t="s">
        <v>111</v>
      </c>
      <c r="H3651" s="85" t="s">
        <v>2</v>
      </c>
      <c r="I3651" s="85">
        <v>1</v>
      </c>
      <c r="J3651" s="88">
        <v>1.0583106833652829</v>
      </c>
      <c r="K3651" s="146">
        <v>1.6212227438468152</v>
      </c>
      <c r="L3651" s="147">
        <v>5.4509964911377846E-9</v>
      </c>
      <c r="M3651" s="147">
        <v>5.7026483746757457E-2</v>
      </c>
      <c r="N3651" s="87">
        <v>15.738376449178331</v>
      </c>
      <c r="O3651" s="88">
        <v>0.98761013981070356</v>
      </c>
      <c r="P3651" s="89">
        <v>62.751716671656105</v>
      </c>
    </row>
    <row r="3652" spans="1:16">
      <c r="A3652" s="75" t="s">
        <v>4628</v>
      </c>
      <c r="B3652" s="85">
        <v>3648</v>
      </c>
      <c r="C3652" s="85">
        <v>2544</v>
      </c>
      <c r="D3652" s="85">
        <v>3648</v>
      </c>
      <c r="E3652" s="86" t="s">
        <v>4582</v>
      </c>
      <c r="F3652" s="85" t="s">
        <v>4496</v>
      </c>
      <c r="G3652" s="86" t="s">
        <v>111</v>
      </c>
      <c r="H3652" s="85" t="s">
        <v>2</v>
      </c>
      <c r="I3652" s="85">
        <v>1</v>
      </c>
      <c r="J3652" s="88">
        <v>0.58060243813509194</v>
      </c>
      <c r="K3652" s="146">
        <v>1.0568410652801197</v>
      </c>
      <c r="L3652" s="147">
        <v>3.4868657360844331E-9</v>
      </c>
      <c r="M3652" s="147">
        <v>2.5094340244998702E-2</v>
      </c>
      <c r="N3652" s="87">
        <v>9.7347548834261666</v>
      </c>
      <c r="O3652" s="88">
        <v>0.53848536017553172</v>
      </c>
      <c r="P3652" s="89">
        <v>55.315759525935867</v>
      </c>
    </row>
    <row r="3653" spans="1:16">
      <c r="A3653" s="75" t="s">
        <v>4629</v>
      </c>
      <c r="B3653" s="85">
        <v>3649</v>
      </c>
      <c r="C3653" s="85">
        <v>2545</v>
      </c>
      <c r="D3653" s="85">
        <v>3649</v>
      </c>
      <c r="E3653" s="86" t="s">
        <v>4582</v>
      </c>
      <c r="F3653" s="85" t="s">
        <v>4498</v>
      </c>
      <c r="G3653" s="86" t="s">
        <v>111</v>
      </c>
      <c r="H3653" s="85" t="s">
        <v>2</v>
      </c>
      <c r="I3653" s="85">
        <v>1</v>
      </c>
      <c r="J3653" s="88">
        <v>0.55284884885060193</v>
      </c>
      <c r="K3653" s="146">
        <v>0.40329470554633151</v>
      </c>
      <c r="L3653" s="147">
        <v>1.9401460805246398E-9</v>
      </c>
      <c r="M3653" s="147">
        <v>5.3814759874428887E-2</v>
      </c>
      <c r="N3653" s="87">
        <v>8.7071576834331417</v>
      </c>
      <c r="O3653" s="88">
        <v>0.52525923944806352</v>
      </c>
      <c r="P3653" s="89">
        <v>60.324994509684728</v>
      </c>
    </row>
    <row r="3654" spans="1:16">
      <c r="A3654" s="75" t="s">
        <v>4630</v>
      </c>
      <c r="B3654" s="85">
        <v>3650</v>
      </c>
      <c r="C3654" s="85">
        <v>2546</v>
      </c>
      <c r="D3654" s="85">
        <v>3650</v>
      </c>
      <c r="E3654" s="86" t="s">
        <v>4582</v>
      </c>
      <c r="F3654" s="85" t="s">
        <v>4500</v>
      </c>
      <c r="G3654" s="86" t="s">
        <v>111</v>
      </c>
      <c r="H3654" s="85" t="s">
        <v>2</v>
      </c>
      <c r="I3654" s="85">
        <v>1</v>
      </c>
      <c r="J3654" s="88">
        <v>1.66719830998259</v>
      </c>
      <c r="K3654" s="146">
        <v>2.6190740958200553</v>
      </c>
      <c r="L3654" s="147">
        <v>7.6257378717723201E-9</v>
      </c>
      <c r="M3654" s="147">
        <v>3.4599706729469888E-2</v>
      </c>
      <c r="N3654" s="87">
        <v>20.292689783287319</v>
      </c>
      <c r="O3654" s="88">
        <v>1.605311808030949</v>
      </c>
      <c r="P3654" s="89">
        <v>79.107886888068137</v>
      </c>
    </row>
    <row r="3655" spans="1:16">
      <c r="A3655" s="75" t="s">
        <v>4631</v>
      </c>
      <c r="B3655" s="85">
        <v>3651</v>
      </c>
      <c r="C3655" s="85">
        <v>2547</v>
      </c>
      <c r="D3655" s="85">
        <v>3651</v>
      </c>
      <c r="E3655" s="86" t="s">
        <v>4582</v>
      </c>
      <c r="F3655" s="85" t="s">
        <v>4504</v>
      </c>
      <c r="G3655" s="86" t="s">
        <v>111</v>
      </c>
      <c r="H3655" s="85" t="s">
        <v>2</v>
      </c>
      <c r="I3655" s="85">
        <v>1</v>
      </c>
      <c r="J3655" s="88">
        <v>2.0903601275420138</v>
      </c>
      <c r="K3655" s="146">
        <v>3.2723467003084319</v>
      </c>
      <c r="L3655" s="147">
        <v>9.3841833455169023E-9</v>
      </c>
      <c r="M3655" s="147">
        <v>4.2356057046417747E-2</v>
      </c>
      <c r="N3655" s="87">
        <v>24.178457803564161</v>
      </c>
      <c r="O3655" s="88">
        <v>2.018882423748948</v>
      </c>
      <c r="P3655" s="89">
        <v>83.499222330521988</v>
      </c>
    </row>
    <row r="3656" spans="1:16">
      <c r="A3656" s="75" t="s">
        <v>4632</v>
      </c>
      <c r="B3656" s="85">
        <v>3652</v>
      </c>
      <c r="C3656" s="85">
        <v>2548</v>
      </c>
      <c r="D3656" s="85">
        <v>3652</v>
      </c>
      <c r="E3656" s="86" t="s">
        <v>4582</v>
      </c>
      <c r="F3656" s="85" t="s">
        <v>4510</v>
      </c>
      <c r="G3656" s="86" t="s">
        <v>111</v>
      </c>
      <c r="H3656" s="85" t="s">
        <v>2</v>
      </c>
      <c r="I3656" s="85">
        <v>1</v>
      </c>
      <c r="J3656" s="88">
        <v>1.978006925050767</v>
      </c>
      <c r="K3656" s="146">
        <v>3.0685980301668363</v>
      </c>
      <c r="L3656" s="147">
        <v>8.9086825376883193E-9</v>
      </c>
      <c r="M3656" s="147">
        <v>4.6689608576748358E-2</v>
      </c>
      <c r="N3656" s="87">
        <v>23.766321316435079</v>
      </c>
      <c r="O3656" s="88">
        <v>1.9054855193165361</v>
      </c>
      <c r="P3656" s="89">
        <v>80.175871307388206</v>
      </c>
    </row>
    <row r="3657" spans="1:16">
      <c r="A3657" s="75" t="s">
        <v>4633</v>
      </c>
      <c r="B3657" s="85">
        <v>3653</v>
      </c>
      <c r="C3657" s="85">
        <v>2549</v>
      </c>
      <c r="D3657" s="85">
        <v>3653</v>
      </c>
      <c r="E3657" s="86" t="s">
        <v>4582</v>
      </c>
      <c r="F3657" s="85" t="s">
        <v>1482</v>
      </c>
      <c r="G3657" s="86" t="s">
        <v>111</v>
      </c>
      <c r="H3657" s="85" t="s">
        <v>2</v>
      </c>
      <c r="I3657" s="85">
        <v>1</v>
      </c>
      <c r="J3657" s="88">
        <v>1.978006925050767</v>
      </c>
      <c r="K3657" s="146">
        <v>3.0685980301668363</v>
      </c>
      <c r="L3657" s="147">
        <v>8.9086825376883193E-9</v>
      </c>
      <c r="M3657" s="147">
        <v>4.6689608576748358E-2</v>
      </c>
      <c r="N3657" s="87">
        <v>23.766321316435079</v>
      </c>
      <c r="O3657" s="88">
        <v>1.9054855193165361</v>
      </c>
      <c r="P3657" s="89">
        <v>80.175871307388206</v>
      </c>
    </row>
    <row r="3658" spans="1:16">
      <c r="A3658" s="75" t="s">
        <v>4634</v>
      </c>
      <c r="B3658" s="85">
        <v>3654</v>
      </c>
      <c r="C3658" s="85">
        <v>2550</v>
      </c>
      <c r="D3658" s="85">
        <v>3654</v>
      </c>
      <c r="E3658" s="86" t="s">
        <v>4582</v>
      </c>
      <c r="F3658" s="85" t="s">
        <v>4375</v>
      </c>
      <c r="G3658" s="86" t="s">
        <v>111</v>
      </c>
      <c r="H3658" s="85" t="s">
        <v>2</v>
      </c>
      <c r="I3658" s="85">
        <v>1</v>
      </c>
      <c r="J3658" s="88">
        <v>1.66719830998259</v>
      </c>
      <c r="K3658" s="146">
        <v>2.6190740958200553</v>
      </c>
      <c r="L3658" s="147">
        <v>7.6257378717723201E-9</v>
      </c>
      <c r="M3658" s="147">
        <v>3.4599706729469888E-2</v>
      </c>
      <c r="N3658" s="87">
        <v>20.292689783287319</v>
      </c>
      <c r="O3658" s="88">
        <v>1.605311808030949</v>
      </c>
      <c r="P3658" s="89">
        <v>79.107886888068137</v>
      </c>
    </row>
    <row r="3659" spans="1:16">
      <c r="A3659" s="75" t="s">
        <v>4635</v>
      </c>
      <c r="B3659" s="85">
        <v>3655</v>
      </c>
      <c r="C3659" s="85">
        <v>2551</v>
      </c>
      <c r="D3659" s="85">
        <v>3655</v>
      </c>
      <c r="E3659" s="86" t="s">
        <v>4582</v>
      </c>
      <c r="F3659" s="85" t="s">
        <v>4528</v>
      </c>
      <c r="G3659" s="86" t="s">
        <v>111</v>
      </c>
      <c r="H3659" s="85" t="s">
        <v>2</v>
      </c>
      <c r="I3659" s="85">
        <v>1</v>
      </c>
      <c r="J3659" s="88">
        <v>2.0903601275420138</v>
      </c>
      <c r="K3659" s="146">
        <v>3.2723467003084319</v>
      </c>
      <c r="L3659" s="147">
        <v>9.3841833455169023E-9</v>
      </c>
      <c r="M3659" s="147">
        <v>4.2356057046417747E-2</v>
      </c>
      <c r="N3659" s="87">
        <v>24.178457803564161</v>
      </c>
      <c r="O3659" s="88">
        <v>2.018882423748948</v>
      </c>
      <c r="P3659" s="89">
        <v>83.499222330521988</v>
      </c>
    </row>
    <row r="3660" spans="1:16">
      <c r="A3660" s="75" t="s">
        <v>4636</v>
      </c>
      <c r="B3660" s="85">
        <v>3656</v>
      </c>
      <c r="C3660" s="85">
        <v>2552</v>
      </c>
      <c r="D3660" s="85">
        <v>3656</v>
      </c>
      <c r="E3660" s="86" t="s">
        <v>4582</v>
      </c>
      <c r="F3660" s="85" t="s">
        <v>1068</v>
      </c>
      <c r="G3660" s="86" t="s">
        <v>111</v>
      </c>
      <c r="H3660" s="85" t="s">
        <v>2</v>
      </c>
      <c r="I3660" s="85">
        <v>1</v>
      </c>
      <c r="J3660" s="88">
        <v>0.57846842653932828</v>
      </c>
      <c r="K3660" s="146">
        <v>0.51023046749161716</v>
      </c>
      <c r="L3660" s="147">
        <v>2.265184185807144E-9</v>
      </c>
      <c r="M3660" s="147">
        <v>6.0168880153193702E-2</v>
      </c>
      <c r="N3660" s="87">
        <v>10.046246109142579</v>
      </c>
      <c r="O3660" s="88">
        <v>0.49654557583938203</v>
      </c>
      <c r="P3660" s="89">
        <v>49.425981649752842</v>
      </c>
    </row>
    <row r="3661" spans="1:16">
      <c r="A3661" s="75" t="s">
        <v>4637</v>
      </c>
      <c r="B3661" s="85">
        <v>3657</v>
      </c>
      <c r="C3661" s="85">
        <v>2553</v>
      </c>
      <c r="D3661" s="85">
        <v>3657</v>
      </c>
      <c r="E3661" s="86" t="s">
        <v>4582</v>
      </c>
      <c r="F3661" s="85" t="s">
        <v>2641</v>
      </c>
      <c r="G3661" s="86" t="s">
        <v>111</v>
      </c>
      <c r="H3661" s="85" t="s">
        <v>2</v>
      </c>
      <c r="I3661" s="85">
        <v>1</v>
      </c>
      <c r="J3661" s="88">
        <v>0.97054966041422785</v>
      </c>
      <c r="K3661" s="146">
        <v>0.92969942078199574</v>
      </c>
      <c r="L3661" s="147">
        <v>4.0293876346699696E-9</v>
      </c>
      <c r="M3661" s="147">
        <v>6.7920754108353298E-2</v>
      </c>
      <c r="N3661" s="87">
        <v>13.81493866559576</v>
      </c>
      <c r="O3661" s="88">
        <v>0.88177512250006929</v>
      </c>
      <c r="P3661" s="89">
        <v>63.827653806094062</v>
      </c>
    </row>
    <row r="3662" spans="1:16">
      <c r="A3662" s="75" t="s">
        <v>4638</v>
      </c>
      <c r="B3662" s="85">
        <v>3658</v>
      </c>
      <c r="C3662" s="85">
        <v>2554</v>
      </c>
      <c r="D3662" s="85">
        <v>3658</v>
      </c>
      <c r="E3662" s="86" t="s">
        <v>4582</v>
      </c>
      <c r="F3662" s="85" t="s">
        <v>4532</v>
      </c>
      <c r="G3662" s="86" t="s">
        <v>111</v>
      </c>
      <c r="H3662" s="85" t="s">
        <v>2</v>
      </c>
      <c r="I3662" s="85">
        <v>1</v>
      </c>
      <c r="J3662" s="88">
        <v>1.042603592978006</v>
      </c>
      <c r="K3662" s="146">
        <v>1.1376935439352167</v>
      </c>
      <c r="L3662" s="147">
        <v>4.3224639643045216E-9</v>
      </c>
      <c r="M3662" s="147">
        <v>5.3383570742072103E-2</v>
      </c>
      <c r="N3662" s="87">
        <v>17.4330158232519</v>
      </c>
      <c r="O3662" s="88">
        <v>0.9828545478493631</v>
      </c>
      <c r="P3662" s="89">
        <v>56.378916752799945</v>
      </c>
    </row>
    <row r="3663" spans="1:16">
      <c r="A3663" s="75" t="s">
        <v>4639</v>
      </c>
      <c r="B3663" s="85">
        <v>3659</v>
      </c>
      <c r="C3663" s="85">
        <v>2555</v>
      </c>
      <c r="D3663" s="85">
        <v>3659</v>
      </c>
      <c r="E3663" s="86" t="s">
        <v>4582</v>
      </c>
      <c r="F3663" s="85" t="s">
        <v>4381</v>
      </c>
      <c r="G3663" s="86" t="s">
        <v>111</v>
      </c>
      <c r="H3663" s="85" t="s">
        <v>2</v>
      </c>
      <c r="I3663" s="85">
        <v>1</v>
      </c>
      <c r="J3663" s="88">
        <v>0.68797367749326688</v>
      </c>
      <c r="K3663" s="146">
        <v>0.77388343860475306</v>
      </c>
      <c r="L3663" s="147">
        <v>2.9039768040681532E-9</v>
      </c>
      <c r="M3663" s="147">
        <v>6.4816276838193729E-2</v>
      </c>
      <c r="N3663" s="87">
        <v>12.911759582992531</v>
      </c>
      <c r="O3663" s="88">
        <v>0.60732207681042438</v>
      </c>
      <c r="P3663" s="89">
        <v>47.036352629303423</v>
      </c>
    </row>
    <row r="3664" spans="1:16">
      <c r="A3664" s="75" t="s">
        <v>4640</v>
      </c>
      <c r="B3664" s="85">
        <v>3660</v>
      </c>
      <c r="C3664" s="85">
        <v>2556</v>
      </c>
      <c r="D3664" s="85">
        <v>3660</v>
      </c>
      <c r="E3664" s="86" t="s">
        <v>4582</v>
      </c>
      <c r="F3664" s="85" t="s">
        <v>4641</v>
      </c>
      <c r="G3664" s="86" t="s">
        <v>111</v>
      </c>
      <c r="H3664" s="85" t="s">
        <v>2</v>
      </c>
      <c r="I3664" s="85">
        <v>1</v>
      </c>
      <c r="J3664" s="88">
        <v>0.61145894036485193</v>
      </c>
      <c r="K3664" s="146">
        <v>0.56488402496632517</v>
      </c>
      <c r="L3664" s="147">
        <v>2.5829667984032859E-9</v>
      </c>
      <c r="M3664" s="147">
        <v>2.3361218179066931E-2</v>
      </c>
      <c r="N3664" s="87">
        <v>12.03349725816881</v>
      </c>
      <c r="O3664" s="88">
        <v>0.5661832290906007</v>
      </c>
      <c r="P3664" s="89">
        <v>47.050596924867648</v>
      </c>
    </row>
    <row r="3665" spans="1:16">
      <c r="A3665" s="75" t="s">
        <v>4642</v>
      </c>
      <c r="B3665" s="85">
        <v>3661</v>
      </c>
      <c r="C3665" s="85">
        <v>2557</v>
      </c>
      <c r="D3665" s="85">
        <v>3661</v>
      </c>
      <c r="E3665" s="86" t="s">
        <v>4582</v>
      </c>
      <c r="F3665" s="85" t="s">
        <v>4253</v>
      </c>
      <c r="G3665" s="86" t="s">
        <v>111</v>
      </c>
      <c r="H3665" s="85" t="s">
        <v>2</v>
      </c>
      <c r="I3665" s="85">
        <v>1</v>
      </c>
      <c r="J3665" s="88">
        <v>3.9524776436462267E-2</v>
      </c>
      <c r="K3665" s="146">
        <v>9.373014949758747E-2</v>
      </c>
      <c r="L3665" s="147">
        <v>1.808629167335268E-10</v>
      </c>
      <c r="M3665" s="147">
        <v>2.208207269068875E-3</v>
      </c>
      <c r="N3665" s="87">
        <v>0.86557234268695726</v>
      </c>
      <c r="O3665" s="88">
        <v>3.3826749647463093E-2</v>
      </c>
      <c r="P3665" s="89">
        <v>39.080210837670982</v>
      </c>
    </row>
    <row r="3666" spans="1:16">
      <c r="A3666" s="75" t="s">
        <v>4643</v>
      </c>
      <c r="B3666" s="85">
        <v>3662</v>
      </c>
      <c r="C3666" s="85">
        <v>2558</v>
      </c>
      <c r="D3666" s="85">
        <v>3662</v>
      </c>
      <c r="E3666" s="86" t="s">
        <v>4582</v>
      </c>
      <c r="F3666" s="85" t="s">
        <v>4389</v>
      </c>
      <c r="G3666" s="86" t="s">
        <v>111</v>
      </c>
      <c r="H3666" s="85" t="s">
        <v>2</v>
      </c>
      <c r="I3666" s="85">
        <v>1</v>
      </c>
      <c r="J3666" s="88">
        <v>1.3445732683592531</v>
      </c>
      <c r="K3666" s="146">
        <v>1.8622277715635547</v>
      </c>
      <c r="L3666" s="147">
        <v>6.9649915625933E-9</v>
      </c>
      <c r="M3666" s="147">
        <v>3.2119699282679007E-2</v>
      </c>
      <c r="N3666" s="87">
        <v>16.287038072025311</v>
      </c>
      <c r="O3666" s="88">
        <v>1.2610372976673221</v>
      </c>
      <c r="P3666" s="89">
        <v>77.425821201540955</v>
      </c>
    </row>
    <row r="3667" spans="1:16">
      <c r="A3667" s="75" t="s">
        <v>4644</v>
      </c>
      <c r="B3667" s="85">
        <v>3663</v>
      </c>
      <c r="C3667" s="85">
        <v>2559</v>
      </c>
      <c r="D3667" s="85">
        <v>3663</v>
      </c>
      <c r="E3667" s="86" t="s">
        <v>4582</v>
      </c>
      <c r="F3667" s="85" t="s">
        <v>3724</v>
      </c>
      <c r="G3667" s="86" t="s">
        <v>111</v>
      </c>
      <c r="H3667" s="85" t="s">
        <v>2</v>
      </c>
      <c r="I3667" s="85">
        <v>1</v>
      </c>
      <c r="J3667" s="88">
        <v>0.51784432382265888</v>
      </c>
      <c r="K3667" s="146">
        <v>0.53954927166132627</v>
      </c>
      <c r="L3667" s="147">
        <v>2.25467629266515E-9</v>
      </c>
      <c r="M3667" s="147">
        <v>4.0403440856828753E-2</v>
      </c>
      <c r="N3667" s="87">
        <v>7.629389987171896</v>
      </c>
      <c r="O3667" s="88">
        <v>0.45987972633189522</v>
      </c>
      <c r="P3667" s="89">
        <v>60.277391391073188</v>
      </c>
    </row>
    <row r="3668" spans="1:16">
      <c r="A3668" s="75" t="s">
        <v>4645</v>
      </c>
      <c r="B3668" s="85">
        <v>3664</v>
      </c>
      <c r="C3668" s="85">
        <v>2560</v>
      </c>
      <c r="D3668" s="85">
        <v>3664</v>
      </c>
      <c r="E3668" s="86" t="s">
        <v>4582</v>
      </c>
      <c r="F3668" s="85" t="s">
        <v>4646</v>
      </c>
      <c r="G3668" s="86" t="s">
        <v>111</v>
      </c>
      <c r="H3668" s="85" t="s">
        <v>2</v>
      </c>
      <c r="I3668" s="85">
        <v>1</v>
      </c>
      <c r="J3668" s="88">
        <v>0.56866993844388858</v>
      </c>
      <c r="K3668" s="146">
        <v>1.0741236629840891</v>
      </c>
      <c r="L3668" s="147">
        <v>3.179930597788081E-9</v>
      </c>
      <c r="M3668" s="147">
        <v>1.4487079579809881E-2</v>
      </c>
      <c r="N3668" s="87">
        <v>12.251540741200881</v>
      </c>
      <c r="O3668" s="88">
        <v>0.54874374807009352</v>
      </c>
      <c r="P3668" s="89">
        <v>44.789774581144343</v>
      </c>
    </row>
    <row r="3669" spans="1:16">
      <c r="A3669" s="75" t="s">
        <v>4647</v>
      </c>
      <c r="B3669" s="85">
        <v>3665</v>
      </c>
      <c r="C3669" s="85">
        <v>2561</v>
      </c>
      <c r="D3669" s="85">
        <v>3665</v>
      </c>
      <c r="E3669" s="86" t="s">
        <v>4582</v>
      </c>
      <c r="F3669" s="85" t="s">
        <v>4648</v>
      </c>
      <c r="G3669" s="86" t="s">
        <v>111</v>
      </c>
      <c r="H3669" s="85" t="s">
        <v>2</v>
      </c>
      <c r="I3669" s="85">
        <v>1</v>
      </c>
      <c r="J3669" s="88">
        <v>1.321961600381758</v>
      </c>
      <c r="K3669" s="146">
        <v>3.7848152818355545</v>
      </c>
      <c r="L3669" s="147">
        <v>9.3687641170883556E-9</v>
      </c>
      <c r="M3669" s="147">
        <v>6.6333442638933371E-3</v>
      </c>
      <c r="N3669" s="87">
        <v>15.732381105781631</v>
      </c>
      <c r="O3669" s="88">
        <v>1.299344449309098</v>
      </c>
      <c r="P3669" s="89">
        <v>82.590450903302269</v>
      </c>
    </row>
    <row r="3670" spans="1:16">
      <c r="A3670" s="75" t="s">
        <v>4649</v>
      </c>
      <c r="B3670" s="85">
        <v>3666</v>
      </c>
      <c r="C3670" s="85">
        <v>2562</v>
      </c>
      <c r="D3670" s="85">
        <v>3666</v>
      </c>
      <c r="E3670" s="86" t="s">
        <v>4582</v>
      </c>
      <c r="F3670" s="85" t="s">
        <v>891</v>
      </c>
      <c r="G3670" s="86" t="s">
        <v>111</v>
      </c>
      <c r="H3670" s="85" t="s">
        <v>2</v>
      </c>
      <c r="I3670" s="85">
        <v>1</v>
      </c>
      <c r="J3670" s="88">
        <v>1.0509848604255101</v>
      </c>
      <c r="K3670" s="146">
        <v>1.5381206150395321</v>
      </c>
      <c r="L3670" s="147">
        <v>4.3233188313018924E-9</v>
      </c>
      <c r="M3670" s="147">
        <v>8.1011686616689102E-2</v>
      </c>
      <c r="N3670" s="87">
        <v>18.473673106645581</v>
      </c>
      <c r="O3670" s="88">
        <v>0.93274626183992215</v>
      </c>
      <c r="P3670" s="89">
        <v>50.490568738297256</v>
      </c>
    </row>
    <row r="3671" spans="1:16">
      <c r="A3671" s="75" t="s">
        <v>4650</v>
      </c>
      <c r="B3671" s="85">
        <v>3667</v>
      </c>
      <c r="C3671" s="85">
        <v>2563</v>
      </c>
      <c r="D3671" s="85">
        <v>3667</v>
      </c>
      <c r="E3671" s="86" t="s">
        <v>4582</v>
      </c>
      <c r="F3671" s="85" t="s">
        <v>38</v>
      </c>
      <c r="G3671" s="86" t="s">
        <v>111</v>
      </c>
      <c r="H3671" s="85" t="s">
        <v>2</v>
      </c>
      <c r="I3671" s="85">
        <v>1</v>
      </c>
      <c r="J3671" s="88">
        <v>0.98561734732012796</v>
      </c>
      <c r="K3671" s="146">
        <v>1.6008028788187942</v>
      </c>
      <c r="L3671" s="147">
        <v>4.193070920992399E-9</v>
      </c>
      <c r="M3671" s="147">
        <v>6.5188041082120757E-2</v>
      </c>
      <c r="N3671" s="87">
        <v>12.69203800990501</v>
      </c>
      <c r="O3671" s="88">
        <v>0.88827658274547838</v>
      </c>
      <c r="P3671" s="89">
        <v>69.986914792743079</v>
      </c>
    </row>
    <row r="3672" spans="1:16">
      <c r="A3672" s="75" t="s">
        <v>4651</v>
      </c>
      <c r="B3672" s="85">
        <v>3668</v>
      </c>
      <c r="C3672" s="85">
        <v>2564</v>
      </c>
      <c r="D3672" s="85">
        <v>3668</v>
      </c>
      <c r="E3672" s="86" t="s">
        <v>4582</v>
      </c>
      <c r="F3672" s="85" t="s">
        <v>1039</v>
      </c>
      <c r="G3672" s="86" t="s">
        <v>111</v>
      </c>
      <c r="H3672" s="85" t="s">
        <v>2</v>
      </c>
      <c r="I3672" s="85">
        <v>1</v>
      </c>
      <c r="J3672" s="88">
        <v>9.712769800272833E-2</v>
      </c>
      <c r="K3672" s="146">
        <v>0.11057138130251298</v>
      </c>
      <c r="L3672" s="147">
        <v>5.2197675493404311E-10</v>
      </c>
      <c r="M3672" s="147">
        <v>2.660207461425714E-3</v>
      </c>
      <c r="N3672" s="87">
        <v>8.3256676918231527</v>
      </c>
      <c r="O3672" s="88">
        <v>8.5225001694714128E-2</v>
      </c>
      <c r="P3672" s="89">
        <v>10.236416447225697</v>
      </c>
    </row>
    <row r="3673" spans="1:16">
      <c r="A3673" s="75" t="s">
        <v>4652</v>
      </c>
      <c r="B3673" s="85">
        <v>3669</v>
      </c>
      <c r="C3673" s="85">
        <v>2565</v>
      </c>
      <c r="D3673" s="85">
        <v>3669</v>
      </c>
      <c r="E3673" s="86" t="s">
        <v>4582</v>
      </c>
      <c r="F3673" s="85" t="s">
        <v>4653</v>
      </c>
      <c r="G3673" s="86" t="s">
        <v>111</v>
      </c>
      <c r="H3673" s="85" t="s">
        <v>2</v>
      </c>
      <c r="I3673" s="85">
        <v>1</v>
      </c>
      <c r="J3673" s="88">
        <v>0.51018864671036279</v>
      </c>
      <c r="K3673" s="146">
        <v>1.151061834017755</v>
      </c>
      <c r="L3673" s="147">
        <v>3.643284314702472E-9</v>
      </c>
      <c r="M3673" s="147">
        <v>1.255427730651055E-2</v>
      </c>
      <c r="N3673" s="87">
        <v>10.77379014393645</v>
      </c>
      <c r="O3673" s="88">
        <v>0.48601053068327382</v>
      </c>
      <c r="P3673" s="89">
        <v>45.110450843225614</v>
      </c>
    </row>
    <row r="3674" spans="1:16">
      <c r="A3674" s="75" t="s">
        <v>4654</v>
      </c>
      <c r="B3674" s="85">
        <v>3670</v>
      </c>
      <c r="C3674" s="85">
        <v>2566</v>
      </c>
      <c r="D3674" s="85">
        <v>3670</v>
      </c>
      <c r="E3674" s="86" t="s">
        <v>4582</v>
      </c>
      <c r="F3674" s="85" t="s">
        <v>4655</v>
      </c>
      <c r="G3674" s="86" t="s">
        <v>111</v>
      </c>
      <c r="H3674" s="85" t="s">
        <v>2</v>
      </c>
      <c r="I3674" s="85">
        <v>1</v>
      </c>
      <c r="J3674" s="88">
        <v>0.62954754893251741</v>
      </c>
      <c r="K3674" s="146">
        <v>0.82751005643039788</v>
      </c>
      <c r="L3674" s="147">
        <v>3.1172939957384851E-9</v>
      </c>
      <c r="M3674" s="147">
        <v>1.8575961801688499E-2</v>
      </c>
      <c r="N3674" s="87">
        <v>16.03270706034774</v>
      </c>
      <c r="O3674" s="88">
        <v>0.58633629676192656</v>
      </c>
      <c r="P3674" s="89">
        <v>36.57125989734196</v>
      </c>
    </row>
    <row r="3675" spans="1:16">
      <c r="A3675" s="75" t="s">
        <v>4656</v>
      </c>
      <c r="B3675" s="85">
        <v>3671</v>
      </c>
      <c r="C3675" s="85">
        <v>2567</v>
      </c>
      <c r="D3675" s="85">
        <v>3671</v>
      </c>
      <c r="E3675" s="86" t="s">
        <v>4582</v>
      </c>
      <c r="F3675" s="85" t="s">
        <v>4544</v>
      </c>
      <c r="G3675" s="86" t="s">
        <v>111</v>
      </c>
      <c r="H3675" s="85" t="s">
        <v>2</v>
      </c>
      <c r="I3675" s="85">
        <v>1</v>
      </c>
      <c r="J3675" s="88">
        <v>1.130446297447453</v>
      </c>
      <c r="K3675" s="146">
        <v>1.4298597682913718</v>
      </c>
      <c r="L3675" s="147">
        <v>4.6594239938245211E-9</v>
      </c>
      <c r="M3675" s="147">
        <v>6.1765374825808107E-2</v>
      </c>
      <c r="N3675" s="87">
        <v>16.36713560637088</v>
      </c>
      <c r="O3675" s="88">
        <v>1.0347665754560309</v>
      </c>
      <c r="P3675" s="89">
        <v>63.222215563073227</v>
      </c>
    </row>
    <row r="3676" spans="1:16">
      <c r="A3676" s="75" t="s">
        <v>4657</v>
      </c>
      <c r="B3676" s="85">
        <v>3672</v>
      </c>
      <c r="C3676" s="85">
        <v>2568</v>
      </c>
      <c r="D3676" s="85">
        <v>3672</v>
      </c>
      <c r="E3676" s="86" t="s">
        <v>4582</v>
      </c>
      <c r="F3676" s="85" t="s">
        <v>2925</v>
      </c>
      <c r="G3676" s="86" t="s">
        <v>111</v>
      </c>
      <c r="H3676" s="85" t="s">
        <v>2</v>
      </c>
      <c r="I3676" s="85">
        <v>1</v>
      </c>
      <c r="J3676" s="88">
        <v>0.80794534102461246</v>
      </c>
      <c r="K3676" s="146">
        <v>1.0865314610450056</v>
      </c>
      <c r="L3676" s="147">
        <v>4.0456752292574826E-9</v>
      </c>
      <c r="M3676" s="147">
        <v>3.588850678686261E-2</v>
      </c>
      <c r="N3676" s="87">
        <v>21.100235991511351</v>
      </c>
      <c r="O3676" s="88">
        <v>0.73245512814156555</v>
      </c>
      <c r="P3676" s="89">
        <v>34.713124935485702</v>
      </c>
    </row>
    <row r="3677" spans="1:16">
      <c r="A3677" s="75" t="s">
        <v>4658</v>
      </c>
      <c r="B3677" s="85">
        <v>3673</v>
      </c>
      <c r="C3677" s="85">
        <v>2569</v>
      </c>
      <c r="D3677" s="85">
        <v>3673</v>
      </c>
      <c r="E3677" s="86" t="s">
        <v>4582</v>
      </c>
      <c r="F3677" s="85" t="s">
        <v>4549</v>
      </c>
      <c r="G3677" s="86" t="s">
        <v>111</v>
      </c>
      <c r="H3677" s="85" t="s">
        <v>2</v>
      </c>
      <c r="I3677" s="85">
        <v>1</v>
      </c>
      <c r="J3677" s="88">
        <v>0.88933473138877328</v>
      </c>
      <c r="K3677" s="146">
        <v>1.2957756305222525</v>
      </c>
      <c r="L3677" s="147">
        <v>3.6200180761509882E-9</v>
      </c>
      <c r="M3677" s="147">
        <v>8.4229526095918439E-2</v>
      </c>
      <c r="N3677" s="87">
        <v>12.557436574205299</v>
      </c>
      <c r="O3677" s="88">
        <v>0.81847879027583303</v>
      </c>
      <c r="P3677" s="89">
        <v>65.178811411008908</v>
      </c>
    </row>
    <row r="3678" spans="1:16">
      <c r="A3678" s="75" t="s">
        <v>4659</v>
      </c>
      <c r="B3678" s="85">
        <v>3674</v>
      </c>
      <c r="C3678" s="85">
        <v>2570</v>
      </c>
      <c r="D3678" s="85">
        <v>3674</v>
      </c>
      <c r="E3678" s="86" t="s">
        <v>4582</v>
      </c>
      <c r="F3678" s="85" t="s">
        <v>3920</v>
      </c>
      <c r="G3678" s="86" t="s">
        <v>111</v>
      </c>
      <c r="H3678" s="85" t="s">
        <v>2</v>
      </c>
      <c r="I3678" s="85">
        <v>1</v>
      </c>
      <c r="J3678" s="88">
        <v>1.3528290201923201</v>
      </c>
      <c r="K3678" s="146">
        <v>2.1761210825779105</v>
      </c>
      <c r="L3678" s="147">
        <v>6.4480280909253902E-9</v>
      </c>
      <c r="M3678" s="147">
        <v>0.13279282777077309</v>
      </c>
      <c r="N3678" s="87">
        <v>16.30719429578226</v>
      </c>
      <c r="O3678" s="88">
        <v>1.2563836745434021</v>
      </c>
      <c r="P3678" s="89">
        <v>77.044747965525673</v>
      </c>
    </row>
    <row r="3679" spans="1:16">
      <c r="A3679" s="75" t="s">
        <v>4660</v>
      </c>
      <c r="B3679" s="85">
        <v>3675</v>
      </c>
      <c r="C3679" s="85">
        <v>2571</v>
      </c>
      <c r="D3679" s="85">
        <v>3675</v>
      </c>
      <c r="E3679" s="86" t="s">
        <v>4582</v>
      </c>
      <c r="F3679" s="85" t="s">
        <v>4552</v>
      </c>
      <c r="G3679" s="86" t="s">
        <v>111</v>
      </c>
      <c r="H3679" s="85" t="s">
        <v>2</v>
      </c>
      <c r="I3679" s="85">
        <v>1</v>
      </c>
      <c r="J3679" s="88">
        <v>0.76178297720762189</v>
      </c>
      <c r="K3679" s="146">
        <v>1.735733280611097</v>
      </c>
      <c r="L3679" s="147">
        <v>3.49658222001119E-9</v>
      </c>
      <c r="M3679" s="147">
        <v>2.8892794910804959E-2</v>
      </c>
      <c r="N3679" s="87">
        <v>10.40885217034795</v>
      </c>
      <c r="O3679" s="88">
        <v>0.7202936607519056</v>
      </c>
      <c r="P3679" s="89">
        <v>69.200104772727059</v>
      </c>
    </row>
    <row r="3680" spans="1:16">
      <c r="A3680" s="75" t="s">
        <v>4661</v>
      </c>
      <c r="B3680" s="85">
        <v>3676</v>
      </c>
      <c r="C3680" s="85">
        <v>2572</v>
      </c>
      <c r="D3680" s="85">
        <v>3676</v>
      </c>
      <c r="E3680" s="86" t="s">
        <v>4582</v>
      </c>
      <c r="F3680" s="85" t="s">
        <v>4554</v>
      </c>
      <c r="G3680" s="86" t="s">
        <v>111</v>
      </c>
      <c r="H3680" s="85" t="s">
        <v>2</v>
      </c>
      <c r="I3680" s="85">
        <v>1</v>
      </c>
      <c r="J3680" s="88">
        <v>0.33672762995112598</v>
      </c>
      <c r="K3680" s="146">
        <v>0.2433064506681612</v>
      </c>
      <c r="L3680" s="147">
        <v>1.2558864562700661E-9</v>
      </c>
      <c r="M3680" s="147">
        <v>4.4360183685826969E-2</v>
      </c>
      <c r="N3680" s="87">
        <v>12.40464098802693</v>
      </c>
      <c r="O3680" s="88">
        <v>0.29849731416609349</v>
      </c>
      <c r="P3680" s="89">
        <v>24.063357775062233</v>
      </c>
    </row>
    <row r="3681" spans="1:16">
      <c r="A3681" s="75" t="s">
        <v>4662</v>
      </c>
      <c r="B3681" s="85">
        <v>3677</v>
      </c>
      <c r="C3681" s="85">
        <v>2573</v>
      </c>
      <c r="D3681" s="85">
        <v>3677</v>
      </c>
      <c r="E3681" s="86" t="s">
        <v>4582</v>
      </c>
      <c r="F3681" s="85" t="s">
        <v>4556</v>
      </c>
      <c r="G3681" s="86" t="s">
        <v>111</v>
      </c>
      <c r="H3681" s="85" t="s">
        <v>2</v>
      </c>
      <c r="I3681" s="85">
        <v>1</v>
      </c>
      <c r="J3681" s="88">
        <v>0.72696948869355693</v>
      </c>
      <c r="K3681" s="146">
        <v>0.76512167669411124</v>
      </c>
      <c r="L3681" s="147">
        <v>2.8020621241298229E-9</v>
      </c>
      <c r="M3681" s="147">
        <v>4.5565047187709908E-2</v>
      </c>
      <c r="N3681" s="87">
        <v>15.13561731045564</v>
      </c>
      <c r="O3681" s="88">
        <v>0.67454120101567783</v>
      </c>
      <c r="P3681" s="89">
        <v>44.566480981896042</v>
      </c>
    </row>
    <row r="3682" spans="1:16">
      <c r="A3682" s="75" t="s">
        <v>4663</v>
      </c>
      <c r="B3682" s="85">
        <v>3678</v>
      </c>
      <c r="C3682" s="85">
        <v>2574</v>
      </c>
      <c r="D3682" s="85">
        <v>3678</v>
      </c>
      <c r="E3682" s="86" t="s">
        <v>4582</v>
      </c>
      <c r="F3682" s="85" t="s">
        <v>4398</v>
      </c>
      <c r="G3682" s="86" t="s">
        <v>111</v>
      </c>
      <c r="H3682" s="85" t="s">
        <v>2</v>
      </c>
      <c r="I3682" s="85">
        <v>1</v>
      </c>
      <c r="J3682" s="88">
        <v>0.72373291102542459</v>
      </c>
      <c r="K3682" s="146">
        <v>0.75047498431275406</v>
      </c>
      <c r="L3682" s="147">
        <v>2.846210991284156E-9</v>
      </c>
      <c r="M3682" s="147">
        <v>5.8118021239723303E-2</v>
      </c>
      <c r="N3682" s="87">
        <v>15.38911222305202</v>
      </c>
      <c r="O3682" s="88">
        <v>0.66567108843759426</v>
      </c>
      <c r="P3682" s="89">
        <v>43.255977264267173</v>
      </c>
    </row>
    <row r="3683" spans="1:16">
      <c r="A3683" s="75" t="s">
        <v>4664</v>
      </c>
      <c r="B3683" s="85">
        <v>3679</v>
      </c>
      <c r="C3683" s="85">
        <v>2575</v>
      </c>
      <c r="D3683" s="85">
        <v>3679</v>
      </c>
      <c r="E3683" s="86" t="s">
        <v>4582</v>
      </c>
      <c r="F3683" s="85" t="s">
        <v>4559</v>
      </c>
      <c r="G3683" s="86" t="s">
        <v>111</v>
      </c>
      <c r="H3683" s="85" t="s">
        <v>2</v>
      </c>
      <c r="I3683" s="85">
        <v>1</v>
      </c>
      <c r="J3683" s="88">
        <v>0.70047240258202437</v>
      </c>
      <c r="K3683" s="146">
        <v>1.0733734390278733</v>
      </c>
      <c r="L3683" s="147">
        <v>2.714256139640223E-9</v>
      </c>
      <c r="M3683" s="147">
        <v>5.3712351876477403E-2</v>
      </c>
      <c r="N3683" s="87">
        <v>12.00549534967675</v>
      </c>
      <c r="O3683" s="88">
        <v>0.64770987007225478</v>
      </c>
      <c r="P3683" s="89">
        <v>53.951115818781645</v>
      </c>
    </row>
    <row r="3684" spans="1:16">
      <c r="A3684" s="75" t="s">
        <v>4665</v>
      </c>
      <c r="B3684" s="85">
        <v>3680</v>
      </c>
      <c r="C3684" s="85">
        <v>2576</v>
      </c>
      <c r="D3684" s="85">
        <v>3680</v>
      </c>
      <c r="E3684" s="86" t="s">
        <v>4582</v>
      </c>
      <c r="F3684" s="85" t="s">
        <v>4400</v>
      </c>
      <c r="G3684" s="86" t="s">
        <v>111</v>
      </c>
      <c r="H3684" s="85" t="s">
        <v>2</v>
      </c>
      <c r="I3684" s="85">
        <v>1</v>
      </c>
      <c r="J3684" s="88">
        <v>0.5620343178388254</v>
      </c>
      <c r="K3684" s="146">
        <v>0.93279427969950712</v>
      </c>
      <c r="L3684" s="147">
        <v>2.3062983842854449E-9</v>
      </c>
      <c r="M3684" s="147">
        <v>3.8493279572797232E-2</v>
      </c>
      <c r="N3684" s="87">
        <v>9.4457245090450268</v>
      </c>
      <c r="O3684" s="88">
        <v>0.52152560047651142</v>
      </c>
      <c r="P3684" s="89">
        <v>55.212874351470816</v>
      </c>
    </row>
    <row r="3685" spans="1:16">
      <c r="A3685" s="75" t="s">
        <v>4666</v>
      </c>
      <c r="B3685" s="85">
        <v>3681</v>
      </c>
      <c r="C3685" s="85">
        <v>2577</v>
      </c>
      <c r="D3685" s="85">
        <v>3681</v>
      </c>
      <c r="E3685" s="86" t="s">
        <v>4582</v>
      </c>
      <c r="F3685" s="85" t="s">
        <v>243</v>
      </c>
      <c r="G3685" s="86" t="s">
        <v>111</v>
      </c>
      <c r="H3685" s="85" t="s">
        <v>2</v>
      </c>
      <c r="I3685" s="85">
        <v>1</v>
      </c>
      <c r="J3685" s="88">
        <v>1.5620678975704201</v>
      </c>
      <c r="K3685" s="146">
        <v>2.6004335583974312</v>
      </c>
      <c r="L3685" s="147">
        <v>9.234549248538136E-9</v>
      </c>
      <c r="M3685" s="147">
        <v>4.2249961740999813E-2</v>
      </c>
      <c r="N3685" s="87">
        <v>21.526605742739211</v>
      </c>
      <c r="O3685" s="88">
        <v>1.513654775754399</v>
      </c>
      <c r="P3685" s="89">
        <v>70.315533895302806</v>
      </c>
    </row>
    <row r="3686" spans="1:16">
      <c r="A3686" s="75" t="s">
        <v>4667</v>
      </c>
      <c r="B3686" s="85">
        <v>3682</v>
      </c>
      <c r="C3686" s="85">
        <v>2578</v>
      </c>
      <c r="D3686" s="85">
        <v>3682</v>
      </c>
      <c r="E3686" s="86" t="s">
        <v>4668</v>
      </c>
      <c r="F3686" s="85" t="s">
        <v>2901</v>
      </c>
      <c r="G3686" s="86" t="s">
        <v>111</v>
      </c>
      <c r="H3686" s="85" t="s">
        <v>2</v>
      </c>
      <c r="I3686" s="85">
        <v>1</v>
      </c>
      <c r="J3686" s="88">
        <v>6.8873404445244542E-3</v>
      </c>
      <c r="K3686" s="146">
        <v>4.4924583677931409E-2</v>
      </c>
      <c r="L3686" s="147">
        <v>2.8586252071909621E-11</v>
      </c>
      <c r="M3686" s="147">
        <v>4.179969220243763E-4</v>
      </c>
      <c r="N3686" s="87">
        <v>5.9389828862071517E-2</v>
      </c>
      <c r="O3686" s="88">
        <v>6.0136083145985514E-3</v>
      </c>
      <c r="P3686" s="89">
        <v>101.25653550146966</v>
      </c>
    </row>
    <row r="3687" spans="1:16">
      <c r="A3687" s="75" t="s">
        <v>4669</v>
      </c>
      <c r="B3687" s="85">
        <v>3683</v>
      </c>
      <c r="C3687" s="85">
        <v>2579</v>
      </c>
      <c r="D3687" s="85">
        <v>3683</v>
      </c>
      <c r="E3687" s="86" t="s">
        <v>4668</v>
      </c>
      <c r="F3687" s="85" t="s">
        <v>931</v>
      </c>
      <c r="G3687" s="86" t="s">
        <v>111</v>
      </c>
      <c r="H3687" s="85" t="s">
        <v>2</v>
      </c>
      <c r="I3687" s="85">
        <v>1</v>
      </c>
      <c r="J3687" s="88">
        <v>6.2708532968129647E-3</v>
      </c>
      <c r="K3687" s="146">
        <v>4.4100741509228672E-2</v>
      </c>
      <c r="L3687" s="147">
        <v>2.5660852289431769E-11</v>
      </c>
      <c r="M3687" s="147">
        <v>3.8033724912285729E-4</v>
      </c>
      <c r="N3687" s="87">
        <v>5.4667638811099289E-2</v>
      </c>
      <c r="O3687" s="88">
        <v>5.4954531364965441E-3</v>
      </c>
      <c r="P3687" s="89">
        <v>100.5247941197122</v>
      </c>
    </row>
    <row r="3688" spans="1:16">
      <c r="A3688" s="75" t="s">
        <v>4670</v>
      </c>
      <c r="B3688" s="85">
        <v>3684</v>
      </c>
      <c r="C3688" s="85">
        <v>2580</v>
      </c>
      <c r="D3688" s="85">
        <v>3684</v>
      </c>
      <c r="E3688" s="86" t="s">
        <v>4668</v>
      </c>
      <c r="F3688" s="85" t="s">
        <v>4586</v>
      </c>
      <c r="G3688" s="86" t="s">
        <v>111</v>
      </c>
      <c r="H3688" s="85" t="s">
        <v>2</v>
      </c>
      <c r="I3688" s="85">
        <v>1</v>
      </c>
      <c r="J3688" s="88">
        <v>6.2708532968129647E-3</v>
      </c>
      <c r="K3688" s="146">
        <v>4.4100741509228672E-2</v>
      </c>
      <c r="L3688" s="147">
        <v>2.5660852289431769E-11</v>
      </c>
      <c r="M3688" s="147">
        <v>3.8033724912285729E-4</v>
      </c>
      <c r="N3688" s="87">
        <v>5.4667638811099289E-2</v>
      </c>
      <c r="O3688" s="88">
        <v>5.4954531364965441E-3</v>
      </c>
      <c r="P3688" s="89">
        <v>100.5247941197122</v>
      </c>
    </row>
    <row r="3689" spans="1:16">
      <c r="A3689" s="75" t="s">
        <v>4671</v>
      </c>
      <c r="B3689" s="85">
        <v>3685</v>
      </c>
      <c r="C3689" s="85">
        <v>2581</v>
      </c>
      <c r="D3689" s="85">
        <v>3685</v>
      </c>
      <c r="E3689" s="86" t="s">
        <v>4668</v>
      </c>
      <c r="F3689" s="85" t="s">
        <v>4233</v>
      </c>
      <c r="G3689" s="86" t="s">
        <v>111</v>
      </c>
      <c r="H3689" s="85" t="s">
        <v>2</v>
      </c>
      <c r="I3689" s="85">
        <v>1</v>
      </c>
      <c r="J3689" s="88">
        <v>6.8873404445244542E-3</v>
      </c>
      <c r="K3689" s="146">
        <v>4.4924583677931409E-2</v>
      </c>
      <c r="L3689" s="147">
        <v>2.8586252071909621E-11</v>
      </c>
      <c r="M3689" s="147">
        <v>4.179969220243763E-4</v>
      </c>
      <c r="N3689" s="87">
        <v>5.9389828862071517E-2</v>
      </c>
      <c r="O3689" s="88">
        <v>6.0136083145985514E-3</v>
      </c>
      <c r="P3689" s="89">
        <v>101.25653550146966</v>
      </c>
    </row>
    <row r="3690" spans="1:16">
      <c r="A3690" s="75" t="s">
        <v>4672</v>
      </c>
      <c r="B3690" s="85">
        <v>3686</v>
      </c>
      <c r="C3690" s="85">
        <v>2582</v>
      </c>
      <c r="D3690" s="85">
        <v>3686</v>
      </c>
      <c r="E3690" s="86" t="s">
        <v>4668</v>
      </c>
      <c r="F3690" s="85" t="s">
        <v>4591</v>
      </c>
      <c r="G3690" s="86" t="s">
        <v>111</v>
      </c>
      <c r="H3690" s="85" t="s">
        <v>2</v>
      </c>
      <c r="I3690" s="85">
        <v>1</v>
      </c>
      <c r="J3690" s="88">
        <v>6.8873404445244542E-3</v>
      </c>
      <c r="K3690" s="146">
        <v>4.4924583677931409E-2</v>
      </c>
      <c r="L3690" s="147">
        <v>2.8586252071909621E-11</v>
      </c>
      <c r="M3690" s="147">
        <v>4.179969220243763E-4</v>
      </c>
      <c r="N3690" s="87">
        <v>5.9389828862071517E-2</v>
      </c>
      <c r="O3690" s="88">
        <v>6.0136083145985514E-3</v>
      </c>
      <c r="P3690" s="89">
        <v>101.25653550146966</v>
      </c>
    </row>
    <row r="3691" spans="1:16">
      <c r="A3691" s="75" t="s">
        <v>4673</v>
      </c>
      <c r="B3691" s="85">
        <v>3687</v>
      </c>
      <c r="C3691" s="85">
        <v>2583</v>
      </c>
      <c r="D3691" s="85">
        <v>3687</v>
      </c>
      <c r="E3691" s="86" t="s">
        <v>4668</v>
      </c>
      <c r="F3691" s="85" t="s">
        <v>4596</v>
      </c>
      <c r="G3691" s="86" t="s">
        <v>111</v>
      </c>
      <c r="H3691" s="85" t="s">
        <v>2</v>
      </c>
      <c r="I3691" s="85">
        <v>1</v>
      </c>
      <c r="J3691" s="88">
        <v>6.8873404445244542E-3</v>
      </c>
      <c r="K3691" s="146">
        <v>4.4924583677931409E-2</v>
      </c>
      <c r="L3691" s="147">
        <v>2.8586252071909621E-11</v>
      </c>
      <c r="M3691" s="147">
        <v>4.179969220243763E-4</v>
      </c>
      <c r="N3691" s="87">
        <v>5.9389828862071517E-2</v>
      </c>
      <c r="O3691" s="88">
        <v>6.0136083145985514E-3</v>
      </c>
      <c r="P3691" s="89">
        <v>101.25653550146966</v>
      </c>
    </row>
    <row r="3692" spans="1:16">
      <c r="A3692" s="75" t="s">
        <v>4674</v>
      </c>
      <c r="B3692" s="85">
        <v>3688</v>
      </c>
      <c r="C3692" s="85">
        <v>2584</v>
      </c>
      <c r="D3692" s="85">
        <v>3688</v>
      </c>
      <c r="E3692" s="86" t="s">
        <v>4668</v>
      </c>
      <c r="F3692" s="85" t="s">
        <v>4600</v>
      </c>
      <c r="G3692" s="86" t="s">
        <v>111</v>
      </c>
      <c r="H3692" s="85" t="s">
        <v>2</v>
      </c>
      <c r="I3692" s="85">
        <v>1</v>
      </c>
      <c r="J3692" s="88">
        <v>6.8873404445244542E-3</v>
      </c>
      <c r="K3692" s="146">
        <v>4.4924583677931409E-2</v>
      </c>
      <c r="L3692" s="147">
        <v>2.8586252071909621E-11</v>
      </c>
      <c r="M3692" s="147">
        <v>4.179969220243763E-4</v>
      </c>
      <c r="N3692" s="87">
        <v>5.9389828862071517E-2</v>
      </c>
      <c r="O3692" s="88">
        <v>6.0136083145985514E-3</v>
      </c>
      <c r="P3692" s="89">
        <v>101.25653550146966</v>
      </c>
    </row>
    <row r="3693" spans="1:16">
      <c r="A3693" s="75" t="s">
        <v>4675</v>
      </c>
      <c r="B3693" s="85">
        <v>3689</v>
      </c>
      <c r="C3693" s="85">
        <v>2585</v>
      </c>
      <c r="D3693" s="85">
        <v>3689</v>
      </c>
      <c r="E3693" s="86" t="s">
        <v>4668</v>
      </c>
      <c r="F3693" s="85" t="s">
        <v>32</v>
      </c>
      <c r="G3693" s="86" t="s">
        <v>111</v>
      </c>
      <c r="H3693" s="85" t="s">
        <v>2</v>
      </c>
      <c r="I3693" s="85">
        <v>1</v>
      </c>
      <c r="J3693" s="88">
        <v>6.2725256711289312E-3</v>
      </c>
      <c r="K3693" s="146">
        <v>4.4101614605587605E-2</v>
      </c>
      <c r="L3693" s="147">
        <v>2.5665637193820759E-11</v>
      </c>
      <c r="M3693" s="147">
        <v>3.8033633737888042E-4</v>
      </c>
      <c r="N3693" s="87">
        <v>5.4667463675483981E-2</v>
      </c>
      <c r="O3693" s="88">
        <v>5.4971234354627653E-3</v>
      </c>
      <c r="P3693" s="89">
        <v>100.55566997025308</v>
      </c>
    </row>
    <row r="3694" spans="1:16">
      <c r="A3694" s="75" t="s">
        <v>4676</v>
      </c>
      <c r="B3694" s="85">
        <v>3690</v>
      </c>
      <c r="C3694" s="85">
        <v>2586</v>
      </c>
      <c r="D3694" s="85">
        <v>3690</v>
      </c>
      <c r="E3694" s="86" t="s">
        <v>4668</v>
      </c>
      <c r="F3694" s="85" t="s">
        <v>1063</v>
      </c>
      <c r="G3694" s="86" t="s">
        <v>111</v>
      </c>
      <c r="H3694" s="85" t="s">
        <v>2</v>
      </c>
      <c r="I3694" s="85">
        <v>1</v>
      </c>
      <c r="J3694" s="88">
        <v>6.8873404445244542E-3</v>
      </c>
      <c r="K3694" s="146">
        <v>4.4924583677931409E-2</v>
      </c>
      <c r="L3694" s="147">
        <v>2.8586252071909621E-11</v>
      </c>
      <c r="M3694" s="147">
        <v>4.179969220243763E-4</v>
      </c>
      <c r="N3694" s="87">
        <v>5.9389828862071517E-2</v>
      </c>
      <c r="O3694" s="88">
        <v>6.0136083145985514E-3</v>
      </c>
      <c r="P3694" s="89">
        <v>101.25653550146966</v>
      </c>
    </row>
    <row r="3695" spans="1:16">
      <c r="A3695" s="75" t="s">
        <v>4677</v>
      </c>
      <c r="B3695" s="85">
        <v>3691</v>
      </c>
      <c r="C3695" s="85">
        <v>2587</v>
      </c>
      <c r="D3695" s="85">
        <v>3691</v>
      </c>
      <c r="E3695" s="86" t="s">
        <v>4668</v>
      </c>
      <c r="F3695" s="85" t="s">
        <v>1084</v>
      </c>
      <c r="G3695" s="86" t="s">
        <v>111</v>
      </c>
      <c r="H3695" s="85" t="s">
        <v>2</v>
      </c>
      <c r="I3695" s="85">
        <v>1</v>
      </c>
      <c r="J3695" s="88">
        <v>6.2708532968129647E-3</v>
      </c>
      <c r="K3695" s="146">
        <v>4.4100741509228672E-2</v>
      </c>
      <c r="L3695" s="147">
        <v>2.5660852289431769E-11</v>
      </c>
      <c r="M3695" s="147">
        <v>3.8033724912285729E-4</v>
      </c>
      <c r="N3695" s="87">
        <v>5.4667638811099289E-2</v>
      </c>
      <c r="O3695" s="88">
        <v>5.4954531364965441E-3</v>
      </c>
      <c r="P3695" s="89">
        <v>100.5247941197122</v>
      </c>
    </row>
    <row r="3696" spans="1:16">
      <c r="A3696" s="75" t="s">
        <v>4678</v>
      </c>
      <c r="B3696" s="85">
        <v>3692</v>
      </c>
      <c r="C3696" s="85">
        <v>2588</v>
      </c>
      <c r="D3696" s="85">
        <v>3692</v>
      </c>
      <c r="E3696" s="86" t="s">
        <v>4668</v>
      </c>
      <c r="F3696" s="85" t="s">
        <v>4496</v>
      </c>
      <c r="G3696" s="86" t="s">
        <v>111</v>
      </c>
      <c r="H3696" s="85" t="s">
        <v>2</v>
      </c>
      <c r="I3696" s="85">
        <v>1</v>
      </c>
      <c r="J3696" s="88">
        <v>6.2708532968129647E-3</v>
      </c>
      <c r="K3696" s="146">
        <v>4.4100741509228665E-2</v>
      </c>
      <c r="L3696" s="147">
        <v>2.5660852289431769E-11</v>
      </c>
      <c r="M3696" s="147">
        <v>3.8033724912285729E-4</v>
      </c>
      <c r="N3696" s="87">
        <v>5.4667638811099289E-2</v>
      </c>
      <c r="O3696" s="88">
        <v>5.4954531364965441E-3</v>
      </c>
      <c r="P3696" s="89">
        <v>100.5247941197122</v>
      </c>
    </row>
    <row r="3697" spans="1:16">
      <c r="A3697" s="75" t="s">
        <v>4679</v>
      </c>
      <c r="B3697" s="85">
        <v>3693</v>
      </c>
      <c r="C3697" s="85">
        <v>2589</v>
      </c>
      <c r="D3697" s="85">
        <v>3693</v>
      </c>
      <c r="E3697" s="86" t="s">
        <v>4668</v>
      </c>
      <c r="F3697" s="85" t="s">
        <v>4500</v>
      </c>
      <c r="G3697" s="86" t="s">
        <v>111</v>
      </c>
      <c r="H3697" s="85" t="s">
        <v>2</v>
      </c>
      <c r="I3697" s="85">
        <v>1</v>
      </c>
      <c r="J3697" s="88">
        <v>6.8873404445244542E-3</v>
      </c>
      <c r="K3697" s="146">
        <v>4.4924583677931409E-2</v>
      </c>
      <c r="L3697" s="147">
        <v>2.8586252071909621E-11</v>
      </c>
      <c r="M3697" s="147">
        <v>4.179969220243763E-4</v>
      </c>
      <c r="N3697" s="87">
        <v>5.9389828862071517E-2</v>
      </c>
      <c r="O3697" s="88">
        <v>6.0136083145985514E-3</v>
      </c>
      <c r="P3697" s="89">
        <v>101.25653550146966</v>
      </c>
    </row>
    <row r="3698" spans="1:16">
      <c r="A3698" s="75" t="s">
        <v>4680</v>
      </c>
      <c r="B3698" s="85">
        <v>3694</v>
      </c>
      <c r="C3698" s="85">
        <v>2590</v>
      </c>
      <c r="D3698" s="85">
        <v>3694</v>
      </c>
      <c r="E3698" s="86" t="s">
        <v>4668</v>
      </c>
      <c r="F3698" s="85" t="s">
        <v>4502</v>
      </c>
      <c r="G3698" s="86" t="s">
        <v>111</v>
      </c>
      <c r="H3698" s="85" t="s">
        <v>2</v>
      </c>
      <c r="I3698" s="85">
        <v>1</v>
      </c>
      <c r="J3698" s="88">
        <v>6.8873404445244542E-3</v>
      </c>
      <c r="K3698" s="146">
        <v>4.4924583677931409E-2</v>
      </c>
      <c r="L3698" s="147">
        <v>2.8586252071909621E-11</v>
      </c>
      <c r="M3698" s="147">
        <v>4.179969220243763E-4</v>
      </c>
      <c r="N3698" s="87">
        <v>5.9389828862071517E-2</v>
      </c>
      <c r="O3698" s="88">
        <v>6.0136083145985514E-3</v>
      </c>
      <c r="P3698" s="89">
        <v>101.25653550146966</v>
      </c>
    </row>
    <row r="3699" spans="1:16">
      <c r="A3699" s="75" t="s">
        <v>4681</v>
      </c>
      <c r="B3699" s="85">
        <v>3695</v>
      </c>
      <c r="C3699" s="85">
        <v>2591</v>
      </c>
      <c r="D3699" s="85">
        <v>3695</v>
      </c>
      <c r="E3699" s="86" t="s">
        <v>4668</v>
      </c>
      <c r="F3699" s="85" t="s">
        <v>4504</v>
      </c>
      <c r="G3699" s="86" t="s">
        <v>111</v>
      </c>
      <c r="H3699" s="85" t="s">
        <v>2</v>
      </c>
      <c r="I3699" s="85">
        <v>1</v>
      </c>
      <c r="J3699" s="88">
        <v>6.8873404445244542E-3</v>
      </c>
      <c r="K3699" s="146">
        <v>4.4924583677931409E-2</v>
      </c>
      <c r="L3699" s="147">
        <v>2.8586252071909621E-11</v>
      </c>
      <c r="M3699" s="147">
        <v>4.179969220243763E-4</v>
      </c>
      <c r="N3699" s="87">
        <v>5.9389828862071517E-2</v>
      </c>
      <c r="O3699" s="88">
        <v>6.0136083145985514E-3</v>
      </c>
      <c r="P3699" s="89">
        <v>101.25653550146966</v>
      </c>
    </row>
    <row r="3700" spans="1:16">
      <c r="A3700" s="75" t="s">
        <v>4682</v>
      </c>
      <c r="B3700" s="85">
        <v>3696</v>
      </c>
      <c r="C3700" s="85">
        <v>2592</v>
      </c>
      <c r="D3700" s="85">
        <v>3696</v>
      </c>
      <c r="E3700" s="86" t="s">
        <v>4668</v>
      </c>
      <c r="F3700" s="85" t="s">
        <v>4506</v>
      </c>
      <c r="G3700" s="86" t="s">
        <v>111</v>
      </c>
      <c r="H3700" s="85" t="s">
        <v>2</v>
      </c>
      <c r="I3700" s="85">
        <v>1</v>
      </c>
      <c r="J3700" s="88">
        <v>6.8873404445244542E-3</v>
      </c>
      <c r="K3700" s="146">
        <v>4.4924583677931409E-2</v>
      </c>
      <c r="L3700" s="147">
        <v>2.8586252071909621E-11</v>
      </c>
      <c r="M3700" s="147">
        <v>4.179969220243763E-4</v>
      </c>
      <c r="N3700" s="87">
        <v>5.9389828862071517E-2</v>
      </c>
      <c r="O3700" s="88">
        <v>6.0136083145985514E-3</v>
      </c>
      <c r="P3700" s="89">
        <v>101.25653550146966</v>
      </c>
    </row>
    <row r="3701" spans="1:16">
      <c r="A3701" s="75" t="s">
        <v>4683</v>
      </c>
      <c r="B3701" s="85">
        <v>3697</v>
      </c>
      <c r="C3701" s="85">
        <v>2593</v>
      </c>
      <c r="D3701" s="85">
        <v>3697</v>
      </c>
      <c r="E3701" s="86" t="s">
        <v>4668</v>
      </c>
      <c r="F3701" s="85" t="s">
        <v>4510</v>
      </c>
      <c r="G3701" s="86" t="s">
        <v>111</v>
      </c>
      <c r="H3701" s="85" t="s">
        <v>2</v>
      </c>
      <c r="I3701" s="85">
        <v>1</v>
      </c>
      <c r="J3701" s="88">
        <v>6.8873404445244542E-3</v>
      </c>
      <c r="K3701" s="146">
        <v>4.4924583677931409E-2</v>
      </c>
      <c r="L3701" s="147">
        <v>2.8586252071909621E-11</v>
      </c>
      <c r="M3701" s="147">
        <v>4.179969220243763E-4</v>
      </c>
      <c r="N3701" s="87">
        <v>5.9389828862071517E-2</v>
      </c>
      <c r="O3701" s="88">
        <v>6.0136083145985514E-3</v>
      </c>
      <c r="P3701" s="89">
        <v>101.25653550146966</v>
      </c>
    </row>
    <row r="3702" spans="1:16">
      <c r="A3702" s="75" t="s">
        <v>4684</v>
      </c>
      <c r="B3702" s="85">
        <v>3698</v>
      </c>
      <c r="C3702" s="85">
        <v>2594</v>
      </c>
      <c r="D3702" s="85">
        <v>3698</v>
      </c>
      <c r="E3702" s="86" t="s">
        <v>4668</v>
      </c>
      <c r="F3702" s="85" t="s">
        <v>4685</v>
      </c>
      <c r="G3702" s="86" t="s">
        <v>111</v>
      </c>
      <c r="H3702" s="85" t="s">
        <v>2</v>
      </c>
      <c r="I3702" s="85">
        <v>1</v>
      </c>
      <c r="J3702" s="88">
        <v>6.8873404445244542E-3</v>
      </c>
      <c r="K3702" s="146">
        <v>4.4924583677931409E-2</v>
      </c>
      <c r="L3702" s="147">
        <v>2.8586252071909621E-11</v>
      </c>
      <c r="M3702" s="147">
        <v>4.179969220243763E-4</v>
      </c>
      <c r="N3702" s="87">
        <v>5.9389828862071517E-2</v>
      </c>
      <c r="O3702" s="88">
        <v>6.0136083145985514E-3</v>
      </c>
      <c r="P3702" s="89">
        <v>101.25653550146966</v>
      </c>
    </row>
    <row r="3703" spans="1:16">
      <c r="A3703" s="75" t="s">
        <v>4686</v>
      </c>
      <c r="B3703" s="85">
        <v>3699</v>
      </c>
      <c r="C3703" s="85">
        <v>2595</v>
      </c>
      <c r="D3703" s="85">
        <v>3699</v>
      </c>
      <c r="E3703" s="86" t="s">
        <v>4668</v>
      </c>
      <c r="F3703" s="85" t="s">
        <v>4514</v>
      </c>
      <c r="G3703" s="86" t="s">
        <v>111</v>
      </c>
      <c r="H3703" s="85" t="s">
        <v>2</v>
      </c>
      <c r="I3703" s="85">
        <v>1</v>
      </c>
      <c r="J3703" s="88">
        <v>6.8873404445244542E-3</v>
      </c>
      <c r="K3703" s="146">
        <v>4.4924583677931409E-2</v>
      </c>
      <c r="L3703" s="147">
        <v>2.8586252071909621E-11</v>
      </c>
      <c r="M3703" s="147">
        <v>4.179969220243763E-4</v>
      </c>
      <c r="N3703" s="87">
        <v>5.9389828862071517E-2</v>
      </c>
      <c r="O3703" s="88">
        <v>6.0136083145985514E-3</v>
      </c>
      <c r="P3703" s="89">
        <v>101.25653550146966</v>
      </c>
    </row>
    <row r="3704" spans="1:16">
      <c r="A3704" s="75" t="s">
        <v>4687</v>
      </c>
      <c r="B3704" s="85">
        <v>3700</v>
      </c>
      <c r="C3704" s="85">
        <v>2596</v>
      </c>
      <c r="D3704" s="85">
        <v>3700</v>
      </c>
      <c r="E3704" s="86" t="s">
        <v>4668</v>
      </c>
      <c r="F3704" s="85" t="s">
        <v>4688</v>
      </c>
      <c r="G3704" s="86" t="s">
        <v>111</v>
      </c>
      <c r="H3704" s="85" t="s">
        <v>2</v>
      </c>
      <c r="I3704" s="85">
        <v>1</v>
      </c>
      <c r="J3704" s="88">
        <v>6.8873404445244542E-3</v>
      </c>
      <c r="K3704" s="146">
        <v>4.4924583677931409E-2</v>
      </c>
      <c r="L3704" s="147">
        <v>2.8586252071909621E-11</v>
      </c>
      <c r="M3704" s="147">
        <v>4.179969220243763E-4</v>
      </c>
      <c r="N3704" s="87">
        <v>5.9389828862071517E-2</v>
      </c>
      <c r="O3704" s="88">
        <v>6.0136083145985514E-3</v>
      </c>
      <c r="P3704" s="89">
        <v>101.25653550146966</v>
      </c>
    </row>
    <row r="3705" spans="1:16">
      <c r="A3705" s="75" t="s">
        <v>4689</v>
      </c>
      <c r="B3705" s="85">
        <v>3701</v>
      </c>
      <c r="C3705" s="85">
        <v>2597</v>
      </c>
      <c r="D3705" s="85">
        <v>3701</v>
      </c>
      <c r="E3705" s="86" t="s">
        <v>4668</v>
      </c>
      <c r="F3705" s="85" t="s">
        <v>4516</v>
      </c>
      <c r="G3705" s="86" t="s">
        <v>111</v>
      </c>
      <c r="H3705" s="85" t="s">
        <v>2</v>
      </c>
      <c r="I3705" s="85">
        <v>1</v>
      </c>
      <c r="J3705" s="88">
        <v>6.8873404445244542E-3</v>
      </c>
      <c r="K3705" s="146">
        <v>4.4924583677931409E-2</v>
      </c>
      <c r="L3705" s="147">
        <v>2.8586252071909621E-11</v>
      </c>
      <c r="M3705" s="147">
        <v>4.179969220243763E-4</v>
      </c>
      <c r="N3705" s="87">
        <v>5.9389828862071517E-2</v>
      </c>
      <c r="O3705" s="88">
        <v>6.0136083145985514E-3</v>
      </c>
      <c r="P3705" s="89">
        <v>101.25653550146966</v>
      </c>
    </row>
    <row r="3706" spans="1:16">
      <c r="A3706" s="75" t="s">
        <v>4690</v>
      </c>
      <c r="B3706" s="85">
        <v>3702</v>
      </c>
      <c r="C3706" s="85">
        <v>2598</v>
      </c>
      <c r="D3706" s="85">
        <v>3702</v>
      </c>
      <c r="E3706" s="86" t="s">
        <v>4668</v>
      </c>
      <c r="F3706" s="85" t="s">
        <v>4691</v>
      </c>
      <c r="G3706" s="86" t="s">
        <v>111</v>
      </c>
      <c r="H3706" s="85" t="s">
        <v>2</v>
      </c>
      <c r="I3706" s="85">
        <v>1</v>
      </c>
      <c r="J3706" s="88">
        <v>6.8873404445244542E-3</v>
      </c>
      <c r="K3706" s="146">
        <v>4.4924583677931409E-2</v>
      </c>
      <c r="L3706" s="147">
        <v>2.8586252071909621E-11</v>
      </c>
      <c r="M3706" s="147">
        <v>4.179969220243763E-4</v>
      </c>
      <c r="N3706" s="87">
        <v>5.9389828862071517E-2</v>
      </c>
      <c r="O3706" s="88">
        <v>6.0136083145985514E-3</v>
      </c>
      <c r="P3706" s="89">
        <v>101.25653550146966</v>
      </c>
    </row>
    <row r="3707" spans="1:16">
      <c r="A3707" s="75" t="s">
        <v>4692</v>
      </c>
      <c r="B3707" s="85">
        <v>3703</v>
      </c>
      <c r="C3707" s="85">
        <v>2599</v>
      </c>
      <c r="D3707" s="85">
        <v>3703</v>
      </c>
      <c r="E3707" s="86" t="s">
        <v>4668</v>
      </c>
      <c r="F3707" s="85" t="s">
        <v>1482</v>
      </c>
      <c r="G3707" s="86" t="s">
        <v>111</v>
      </c>
      <c r="H3707" s="85" t="s">
        <v>2</v>
      </c>
      <c r="I3707" s="85">
        <v>1</v>
      </c>
      <c r="J3707" s="88">
        <v>6.8873404445244542E-3</v>
      </c>
      <c r="K3707" s="146">
        <v>4.4924583677931409E-2</v>
      </c>
      <c r="L3707" s="147">
        <v>2.8586252071909621E-11</v>
      </c>
      <c r="M3707" s="147">
        <v>4.179969220243763E-4</v>
      </c>
      <c r="N3707" s="87">
        <v>5.9389828862071517E-2</v>
      </c>
      <c r="O3707" s="88">
        <v>6.0136083145985514E-3</v>
      </c>
      <c r="P3707" s="89">
        <v>101.25653550146966</v>
      </c>
    </row>
    <row r="3708" spans="1:16">
      <c r="A3708" s="75" t="s">
        <v>4693</v>
      </c>
      <c r="B3708" s="85">
        <v>3704</v>
      </c>
      <c r="C3708" s="85">
        <v>2600</v>
      </c>
      <c r="D3708" s="85">
        <v>3704</v>
      </c>
      <c r="E3708" s="86" t="s">
        <v>4668</v>
      </c>
      <c r="F3708" s="85" t="s">
        <v>4694</v>
      </c>
      <c r="G3708" s="86" t="s">
        <v>111</v>
      </c>
      <c r="H3708" s="85" t="s">
        <v>2</v>
      </c>
      <c r="I3708" s="85">
        <v>1</v>
      </c>
      <c r="J3708" s="88">
        <v>6.8873404445244542E-3</v>
      </c>
      <c r="K3708" s="146">
        <v>4.4924583677931409E-2</v>
      </c>
      <c r="L3708" s="147">
        <v>2.8586252071909621E-11</v>
      </c>
      <c r="M3708" s="147">
        <v>4.179969220243763E-4</v>
      </c>
      <c r="N3708" s="87">
        <v>5.9389828862071517E-2</v>
      </c>
      <c r="O3708" s="88">
        <v>6.0136083145985514E-3</v>
      </c>
      <c r="P3708" s="89">
        <v>101.25653550146966</v>
      </c>
    </row>
    <row r="3709" spans="1:16">
      <c r="A3709" s="75" t="s">
        <v>4695</v>
      </c>
      <c r="B3709" s="85">
        <v>3705</v>
      </c>
      <c r="C3709" s="85">
        <v>2601</v>
      </c>
      <c r="D3709" s="85">
        <v>3705</v>
      </c>
      <c r="E3709" s="86" t="s">
        <v>4668</v>
      </c>
      <c r="F3709" s="85" t="s">
        <v>4696</v>
      </c>
      <c r="G3709" s="86" t="s">
        <v>111</v>
      </c>
      <c r="H3709" s="85" t="s">
        <v>2</v>
      </c>
      <c r="I3709" s="85">
        <v>1</v>
      </c>
      <c r="J3709" s="88">
        <v>6.8873404445244542E-3</v>
      </c>
      <c r="K3709" s="146">
        <v>4.4924583677931409E-2</v>
      </c>
      <c r="L3709" s="147">
        <v>2.8586252071909621E-11</v>
      </c>
      <c r="M3709" s="147">
        <v>4.179969220243763E-4</v>
      </c>
      <c r="N3709" s="87">
        <v>5.9389828862071517E-2</v>
      </c>
      <c r="O3709" s="88">
        <v>6.0136083145985514E-3</v>
      </c>
      <c r="P3709" s="89">
        <v>101.25653550146966</v>
      </c>
    </row>
    <row r="3710" spans="1:16">
      <c r="A3710" s="75" t="s">
        <v>4697</v>
      </c>
      <c r="B3710" s="85">
        <v>3706</v>
      </c>
      <c r="C3710" s="85">
        <v>2602</v>
      </c>
      <c r="D3710" s="85">
        <v>3706</v>
      </c>
      <c r="E3710" s="86" t="s">
        <v>4668</v>
      </c>
      <c r="F3710" s="85" t="s">
        <v>4519</v>
      </c>
      <c r="G3710" s="86" t="s">
        <v>111</v>
      </c>
      <c r="H3710" s="85" t="s">
        <v>2</v>
      </c>
      <c r="I3710" s="85">
        <v>1</v>
      </c>
      <c r="J3710" s="88">
        <v>6.8873404445244542E-3</v>
      </c>
      <c r="K3710" s="146">
        <v>4.4924583677931409E-2</v>
      </c>
      <c r="L3710" s="147">
        <v>2.8586252071909621E-11</v>
      </c>
      <c r="M3710" s="147">
        <v>4.179969220243763E-4</v>
      </c>
      <c r="N3710" s="87">
        <v>5.9389828862071517E-2</v>
      </c>
      <c r="O3710" s="88">
        <v>6.0136083145985514E-3</v>
      </c>
      <c r="P3710" s="89">
        <v>101.25653550146966</v>
      </c>
    </row>
    <row r="3711" spans="1:16">
      <c r="A3711" s="75" t="s">
        <v>4698</v>
      </c>
      <c r="B3711" s="85">
        <v>3707</v>
      </c>
      <c r="C3711" s="85">
        <v>2603</v>
      </c>
      <c r="D3711" s="85">
        <v>3707</v>
      </c>
      <c r="E3711" s="86" t="s">
        <v>4668</v>
      </c>
      <c r="F3711" s="85" t="s">
        <v>4699</v>
      </c>
      <c r="G3711" s="86" t="s">
        <v>111</v>
      </c>
      <c r="H3711" s="85" t="s">
        <v>2</v>
      </c>
      <c r="I3711" s="85">
        <v>1</v>
      </c>
      <c r="J3711" s="88">
        <v>6.8873404445244542E-3</v>
      </c>
      <c r="K3711" s="146">
        <v>4.4924583677931409E-2</v>
      </c>
      <c r="L3711" s="147">
        <v>2.8586252071909621E-11</v>
      </c>
      <c r="M3711" s="147">
        <v>4.179969220243763E-4</v>
      </c>
      <c r="N3711" s="87">
        <v>5.9389828862071517E-2</v>
      </c>
      <c r="O3711" s="88">
        <v>6.0136083145985514E-3</v>
      </c>
      <c r="P3711" s="89">
        <v>101.25653550146966</v>
      </c>
    </row>
    <row r="3712" spans="1:16">
      <c r="A3712" s="75" t="s">
        <v>4700</v>
      </c>
      <c r="B3712" s="85">
        <v>3708</v>
      </c>
      <c r="C3712" s="85">
        <v>2604</v>
      </c>
      <c r="D3712" s="85">
        <v>3708</v>
      </c>
      <c r="E3712" s="86" t="s">
        <v>4668</v>
      </c>
      <c r="F3712" s="85" t="s">
        <v>3764</v>
      </c>
      <c r="G3712" s="86" t="s">
        <v>111</v>
      </c>
      <c r="H3712" s="85" t="s">
        <v>2</v>
      </c>
      <c r="I3712" s="85">
        <v>1</v>
      </c>
      <c r="J3712" s="88">
        <v>6.8873404445244542E-3</v>
      </c>
      <c r="K3712" s="146">
        <v>4.4924583677931409E-2</v>
      </c>
      <c r="L3712" s="147">
        <v>2.8586252071909621E-11</v>
      </c>
      <c r="M3712" s="147">
        <v>4.179969220243763E-4</v>
      </c>
      <c r="N3712" s="87">
        <v>5.9389828862071517E-2</v>
      </c>
      <c r="O3712" s="88">
        <v>6.0136083145985514E-3</v>
      </c>
      <c r="P3712" s="89">
        <v>101.25653550146966</v>
      </c>
    </row>
    <row r="3713" spans="1:16">
      <c r="A3713" s="75" t="s">
        <v>4701</v>
      </c>
      <c r="B3713" s="85">
        <v>3709</v>
      </c>
      <c r="C3713" s="85">
        <v>2605</v>
      </c>
      <c r="D3713" s="85">
        <v>3709</v>
      </c>
      <c r="E3713" s="86" t="s">
        <v>4668</v>
      </c>
      <c r="F3713" s="85" t="s">
        <v>4522</v>
      </c>
      <c r="G3713" s="86" t="s">
        <v>111</v>
      </c>
      <c r="H3713" s="85" t="s">
        <v>2</v>
      </c>
      <c r="I3713" s="85">
        <v>1</v>
      </c>
      <c r="J3713" s="88">
        <v>6.8873404445244542E-3</v>
      </c>
      <c r="K3713" s="146">
        <v>4.4924583677931409E-2</v>
      </c>
      <c r="L3713" s="147">
        <v>2.8586252071909621E-11</v>
      </c>
      <c r="M3713" s="147">
        <v>4.179969220243763E-4</v>
      </c>
      <c r="N3713" s="87">
        <v>5.9389828862071517E-2</v>
      </c>
      <c r="O3713" s="88">
        <v>6.0136083145985514E-3</v>
      </c>
      <c r="P3713" s="89">
        <v>101.25653550146966</v>
      </c>
    </row>
    <row r="3714" spans="1:16">
      <c r="A3714" s="75" t="s">
        <v>4702</v>
      </c>
      <c r="B3714" s="85">
        <v>3710</v>
      </c>
      <c r="C3714" s="85">
        <v>2606</v>
      </c>
      <c r="D3714" s="85">
        <v>3710</v>
      </c>
      <c r="E3714" s="86" t="s">
        <v>4668</v>
      </c>
      <c r="F3714" s="85" t="s">
        <v>4524</v>
      </c>
      <c r="G3714" s="86" t="s">
        <v>111</v>
      </c>
      <c r="H3714" s="85" t="s">
        <v>2</v>
      </c>
      <c r="I3714" s="85">
        <v>1</v>
      </c>
      <c r="J3714" s="88">
        <v>6.8873404445244542E-3</v>
      </c>
      <c r="K3714" s="146">
        <v>4.4924583677931409E-2</v>
      </c>
      <c r="L3714" s="147">
        <v>2.8586252071909621E-11</v>
      </c>
      <c r="M3714" s="147">
        <v>4.179969220243763E-4</v>
      </c>
      <c r="N3714" s="87">
        <v>5.9389828862071517E-2</v>
      </c>
      <c r="O3714" s="88">
        <v>6.0136083145985514E-3</v>
      </c>
      <c r="P3714" s="89">
        <v>101.25653550146966</v>
      </c>
    </row>
    <row r="3715" spans="1:16">
      <c r="A3715" s="75" t="s">
        <v>4703</v>
      </c>
      <c r="B3715" s="85">
        <v>3711</v>
      </c>
      <c r="C3715" s="85">
        <v>2607</v>
      </c>
      <c r="D3715" s="85">
        <v>3711</v>
      </c>
      <c r="E3715" s="86" t="s">
        <v>4668</v>
      </c>
      <c r="F3715" s="85" t="s">
        <v>4375</v>
      </c>
      <c r="G3715" s="86" t="s">
        <v>111</v>
      </c>
      <c r="H3715" s="85" t="s">
        <v>2</v>
      </c>
      <c r="I3715" s="85">
        <v>1</v>
      </c>
      <c r="J3715" s="88">
        <v>6.8873404445244542E-3</v>
      </c>
      <c r="K3715" s="146">
        <v>4.4924583677931409E-2</v>
      </c>
      <c r="L3715" s="147">
        <v>2.8586252071909621E-11</v>
      </c>
      <c r="M3715" s="147">
        <v>4.179969220243763E-4</v>
      </c>
      <c r="N3715" s="87">
        <v>5.9389828862071517E-2</v>
      </c>
      <c r="O3715" s="88">
        <v>6.0136083145985514E-3</v>
      </c>
      <c r="P3715" s="89">
        <v>101.25653550146966</v>
      </c>
    </row>
    <row r="3716" spans="1:16">
      <c r="A3716" s="75" t="s">
        <v>4704</v>
      </c>
      <c r="B3716" s="85">
        <v>3712</v>
      </c>
      <c r="C3716" s="85">
        <v>2608</v>
      </c>
      <c r="D3716" s="85">
        <v>3712</v>
      </c>
      <c r="E3716" s="86" t="s">
        <v>4668</v>
      </c>
      <c r="F3716" s="85" t="s">
        <v>1484</v>
      </c>
      <c r="G3716" s="86" t="s">
        <v>111</v>
      </c>
      <c r="H3716" s="85" t="s">
        <v>2</v>
      </c>
      <c r="I3716" s="85">
        <v>1</v>
      </c>
      <c r="J3716" s="88">
        <v>6.8873404445244542E-3</v>
      </c>
      <c r="K3716" s="146">
        <v>4.4924583677931409E-2</v>
      </c>
      <c r="L3716" s="147">
        <v>2.8586252071909621E-11</v>
      </c>
      <c r="M3716" s="147">
        <v>4.179969220243763E-4</v>
      </c>
      <c r="N3716" s="87">
        <v>5.9389828862071517E-2</v>
      </c>
      <c r="O3716" s="88">
        <v>6.0136083145985514E-3</v>
      </c>
      <c r="P3716" s="89">
        <v>101.25653550146966</v>
      </c>
    </row>
    <row r="3717" spans="1:16">
      <c r="A3717" s="75" t="s">
        <v>4705</v>
      </c>
      <c r="B3717" s="85">
        <v>3713</v>
      </c>
      <c r="C3717" s="85">
        <v>2609</v>
      </c>
      <c r="D3717" s="85">
        <v>3713</v>
      </c>
      <c r="E3717" s="86" t="s">
        <v>4668</v>
      </c>
      <c r="F3717" s="85" t="s">
        <v>4706</v>
      </c>
      <c r="G3717" s="86" t="s">
        <v>111</v>
      </c>
      <c r="H3717" s="85" t="s">
        <v>2</v>
      </c>
      <c r="I3717" s="85">
        <v>1</v>
      </c>
      <c r="J3717" s="88">
        <v>6.8873404445244533E-3</v>
      </c>
      <c r="K3717" s="146">
        <v>4.4924583677931409E-2</v>
      </c>
      <c r="L3717" s="147">
        <v>2.8586252071909621E-11</v>
      </c>
      <c r="M3717" s="147">
        <v>4.179969220243763E-4</v>
      </c>
      <c r="N3717" s="87">
        <v>5.9389828862071517E-2</v>
      </c>
      <c r="O3717" s="88">
        <v>6.0136083145985514E-3</v>
      </c>
      <c r="P3717" s="89">
        <v>101.25653550146966</v>
      </c>
    </row>
    <row r="3718" spans="1:16">
      <c r="A3718" s="75" t="s">
        <v>4707</v>
      </c>
      <c r="B3718" s="85">
        <v>3714</v>
      </c>
      <c r="C3718" s="85">
        <v>2610</v>
      </c>
      <c r="D3718" s="85">
        <v>3714</v>
      </c>
      <c r="E3718" s="86" t="s">
        <v>4668</v>
      </c>
      <c r="F3718" s="85" t="s">
        <v>1068</v>
      </c>
      <c r="G3718" s="86" t="s">
        <v>111</v>
      </c>
      <c r="H3718" s="85" t="s">
        <v>2</v>
      </c>
      <c r="I3718" s="85">
        <v>1</v>
      </c>
      <c r="J3718" s="88">
        <v>6.2708532968129647E-3</v>
      </c>
      <c r="K3718" s="146">
        <v>4.4100741509228665E-2</v>
      </c>
      <c r="L3718" s="147">
        <v>2.5660852289431769E-11</v>
      </c>
      <c r="M3718" s="147">
        <v>3.8033724912285729E-4</v>
      </c>
      <c r="N3718" s="87">
        <v>5.4667638811099289E-2</v>
      </c>
      <c r="O3718" s="88">
        <v>5.4954531364965441E-3</v>
      </c>
      <c r="P3718" s="89">
        <v>100.5247941197122</v>
      </c>
    </row>
    <row r="3719" spans="1:16">
      <c r="A3719" s="75" t="s">
        <v>4708</v>
      </c>
      <c r="B3719" s="85">
        <v>3715</v>
      </c>
      <c r="C3719" s="85">
        <v>2611</v>
      </c>
      <c r="D3719" s="85">
        <v>3715</v>
      </c>
      <c r="E3719" s="86" t="s">
        <v>4668</v>
      </c>
      <c r="F3719" s="85" t="s">
        <v>2641</v>
      </c>
      <c r="G3719" s="86" t="s">
        <v>111</v>
      </c>
      <c r="H3719" s="85" t="s">
        <v>2</v>
      </c>
      <c r="I3719" s="85">
        <v>1</v>
      </c>
      <c r="J3719" s="88">
        <v>6.8873404445244542E-3</v>
      </c>
      <c r="K3719" s="146">
        <v>4.4924583677931409E-2</v>
      </c>
      <c r="L3719" s="147">
        <v>2.8586252071909621E-11</v>
      </c>
      <c r="M3719" s="147">
        <v>4.179969220243763E-4</v>
      </c>
      <c r="N3719" s="87">
        <v>5.9389828862071517E-2</v>
      </c>
      <c r="O3719" s="88">
        <v>6.0136083145985514E-3</v>
      </c>
      <c r="P3719" s="89">
        <v>101.25653550146966</v>
      </c>
    </row>
    <row r="3720" spans="1:16">
      <c r="A3720" s="75" t="s">
        <v>4709</v>
      </c>
      <c r="B3720" s="85">
        <v>3716</v>
      </c>
      <c r="C3720" s="85">
        <v>2612</v>
      </c>
      <c r="D3720" s="85">
        <v>3716</v>
      </c>
      <c r="E3720" s="86" t="s">
        <v>4668</v>
      </c>
      <c r="F3720" s="85" t="s">
        <v>4383</v>
      </c>
      <c r="G3720" s="86" t="s">
        <v>111</v>
      </c>
      <c r="H3720" s="85" t="s">
        <v>2</v>
      </c>
      <c r="I3720" s="85">
        <v>1</v>
      </c>
      <c r="J3720" s="88">
        <v>6.2708532968129647E-3</v>
      </c>
      <c r="K3720" s="146">
        <v>4.4100741509228672E-2</v>
      </c>
      <c r="L3720" s="147">
        <v>2.5660852289431769E-11</v>
      </c>
      <c r="M3720" s="147">
        <v>3.8033724912285729E-4</v>
      </c>
      <c r="N3720" s="87">
        <v>5.4667638811099289E-2</v>
      </c>
      <c r="O3720" s="88">
        <v>5.4954531364965441E-3</v>
      </c>
      <c r="P3720" s="89">
        <v>100.5247941197122</v>
      </c>
    </row>
    <row r="3721" spans="1:16">
      <c r="A3721" s="75" t="s">
        <v>4710</v>
      </c>
      <c r="B3721" s="85">
        <v>3717</v>
      </c>
      <c r="C3721" s="85">
        <v>2613</v>
      </c>
      <c r="D3721" s="85">
        <v>3717</v>
      </c>
      <c r="E3721" s="86" t="s">
        <v>4668</v>
      </c>
      <c r="F3721" s="85" t="s">
        <v>4711</v>
      </c>
      <c r="G3721" s="86" t="s">
        <v>111</v>
      </c>
      <c r="H3721" s="85" t="s">
        <v>2</v>
      </c>
      <c r="I3721" s="85">
        <v>1</v>
      </c>
      <c r="J3721" s="88">
        <v>6.2708532968129647E-3</v>
      </c>
      <c r="K3721" s="146">
        <v>4.4100741509228672E-2</v>
      </c>
      <c r="L3721" s="147">
        <v>2.5660852289431769E-11</v>
      </c>
      <c r="M3721" s="147">
        <v>3.8033724912285729E-4</v>
      </c>
      <c r="N3721" s="87">
        <v>5.4667638811099289E-2</v>
      </c>
      <c r="O3721" s="88">
        <v>5.4954531364965441E-3</v>
      </c>
      <c r="P3721" s="89">
        <v>100.5247941197122</v>
      </c>
    </row>
    <row r="3722" spans="1:16">
      <c r="A3722" s="75" t="s">
        <v>4712</v>
      </c>
      <c r="B3722" s="85">
        <v>3718</v>
      </c>
      <c r="C3722" s="85">
        <v>2614</v>
      </c>
      <c r="D3722" s="85">
        <v>3718</v>
      </c>
      <c r="E3722" s="86" t="s">
        <v>4668</v>
      </c>
      <c r="F3722" s="85" t="s">
        <v>4253</v>
      </c>
      <c r="G3722" s="86" t="s">
        <v>111</v>
      </c>
      <c r="H3722" s="85" t="s">
        <v>2</v>
      </c>
      <c r="I3722" s="85">
        <v>1</v>
      </c>
      <c r="J3722" s="88">
        <v>6.2708532968129647E-3</v>
      </c>
      <c r="K3722" s="146">
        <v>4.4100741509228672E-2</v>
      </c>
      <c r="L3722" s="147">
        <v>2.5660852289431769E-11</v>
      </c>
      <c r="M3722" s="147">
        <v>3.8033724912285729E-4</v>
      </c>
      <c r="N3722" s="87">
        <v>5.4667638811099289E-2</v>
      </c>
      <c r="O3722" s="88">
        <v>5.4954531364965441E-3</v>
      </c>
      <c r="P3722" s="89">
        <v>100.5247941197122</v>
      </c>
    </row>
    <row r="3723" spans="1:16">
      <c r="A3723" s="75" t="s">
        <v>4713</v>
      </c>
      <c r="B3723" s="85">
        <v>3719</v>
      </c>
      <c r="C3723" s="85">
        <v>2615</v>
      </c>
      <c r="D3723" s="85">
        <v>3719</v>
      </c>
      <c r="E3723" s="86" t="s">
        <v>4668</v>
      </c>
      <c r="F3723" s="85" t="s">
        <v>240</v>
      </c>
      <c r="G3723" s="86" t="s">
        <v>111</v>
      </c>
      <c r="H3723" s="85" t="s">
        <v>2</v>
      </c>
      <c r="I3723" s="85">
        <v>1</v>
      </c>
      <c r="J3723" s="88">
        <v>6.8873404445244542E-3</v>
      </c>
      <c r="K3723" s="146">
        <v>0.18594912072877726</v>
      </c>
      <c r="L3723" s="147">
        <v>2.8659202178397619E-11</v>
      </c>
      <c r="M3723" s="147">
        <v>4.1799855253172327E-4</v>
      </c>
      <c r="N3723" s="87">
        <v>5.9389828862071517E-2</v>
      </c>
      <c r="O3723" s="88">
        <v>6.0136083145985514E-3</v>
      </c>
      <c r="P3723" s="89">
        <v>101.25653550146966</v>
      </c>
    </row>
    <row r="3724" spans="1:16">
      <c r="A3724" s="75" t="s">
        <v>4714</v>
      </c>
      <c r="B3724" s="85">
        <v>3720</v>
      </c>
      <c r="C3724" s="85">
        <v>2616</v>
      </c>
      <c r="D3724" s="85">
        <v>3720</v>
      </c>
      <c r="E3724" s="86" t="s">
        <v>4668</v>
      </c>
      <c r="F3724" s="85" t="s">
        <v>4648</v>
      </c>
      <c r="G3724" s="86" t="s">
        <v>111</v>
      </c>
      <c r="H3724" s="85" t="s">
        <v>2</v>
      </c>
      <c r="I3724" s="85">
        <v>1</v>
      </c>
      <c r="J3724" s="88">
        <v>6.2708532968129647E-3</v>
      </c>
      <c r="K3724" s="146">
        <v>4.4100741509228679E-2</v>
      </c>
      <c r="L3724" s="147">
        <v>2.5660852289431769E-11</v>
      </c>
      <c r="M3724" s="147">
        <v>3.8033724912285729E-4</v>
      </c>
      <c r="N3724" s="87">
        <v>5.4667638811099289E-2</v>
      </c>
      <c r="O3724" s="88">
        <v>5.4954531364965441E-3</v>
      </c>
      <c r="P3724" s="89">
        <v>100.5247941197122</v>
      </c>
    </row>
    <row r="3725" spans="1:16">
      <c r="A3725" s="75" t="s">
        <v>4715</v>
      </c>
      <c r="B3725" s="85">
        <v>3721</v>
      </c>
      <c r="C3725" s="85">
        <v>2617</v>
      </c>
      <c r="D3725" s="85">
        <v>3721</v>
      </c>
      <c r="E3725" s="86" t="s">
        <v>4668</v>
      </c>
      <c r="F3725" s="85" t="s">
        <v>38</v>
      </c>
      <c r="G3725" s="86" t="s">
        <v>111</v>
      </c>
      <c r="H3725" s="85" t="s">
        <v>2</v>
      </c>
      <c r="I3725" s="85">
        <v>1</v>
      </c>
      <c r="J3725" s="88">
        <v>6.8873404445244542E-3</v>
      </c>
      <c r="K3725" s="146">
        <v>4.4924583677931396E-2</v>
      </c>
      <c r="L3725" s="147">
        <v>2.8586252071909621E-11</v>
      </c>
      <c r="M3725" s="147">
        <v>4.179969220243763E-4</v>
      </c>
      <c r="N3725" s="87">
        <v>5.9389828862071517E-2</v>
      </c>
      <c r="O3725" s="88">
        <v>6.0136083145985514E-3</v>
      </c>
      <c r="P3725" s="89">
        <v>101.25653550146966</v>
      </c>
    </row>
    <row r="3726" spans="1:16">
      <c r="A3726" s="75" t="s">
        <v>4716</v>
      </c>
      <c r="B3726" s="85">
        <v>3722</v>
      </c>
      <c r="C3726" s="85">
        <v>2618</v>
      </c>
      <c r="D3726" s="85">
        <v>3722</v>
      </c>
      <c r="E3726" s="86" t="s">
        <v>4668</v>
      </c>
      <c r="F3726" s="85" t="s">
        <v>4549</v>
      </c>
      <c r="G3726" s="86" t="s">
        <v>111</v>
      </c>
      <c r="H3726" s="85" t="s">
        <v>2</v>
      </c>
      <c r="I3726" s="85">
        <v>1</v>
      </c>
      <c r="J3726" s="88">
        <v>6.8873404445244542E-3</v>
      </c>
      <c r="K3726" s="146">
        <v>4.4924583677931396E-2</v>
      </c>
      <c r="L3726" s="147">
        <v>2.8586252071909621E-11</v>
      </c>
      <c r="M3726" s="147">
        <v>4.179969220243763E-4</v>
      </c>
      <c r="N3726" s="87">
        <v>5.9389828862071517E-2</v>
      </c>
      <c r="O3726" s="88">
        <v>6.0136083145985514E-3</v>
      </c>
      <c r="P3726" s="89">
        <v>101.25653550146966</v>
      </c>
    </row>
    <row r="3727" spans="1:16">
      <c r="A3727" s="75" t="s">
        <v>4717</v>
      </c>
      <c r="B3727" s="85">
        <v>3723</v>
      </c>
      <c r="C3727" s="85">
        <v>2619</v>
      </c>
      <c r="D3727" s="85">
        <v>3723</v>
      </c>
      <c r="E3727" s="86" t="s">
        <v>4668</v>
      </c>
      <c r="F3727" s="85" t="s">
        <v>4552</v>
      </c>
      <c r="G3727" s="86" t="s">
        <v>111</v>
      </c>
      <c r="H3727" s="85" t="s">
        <v>2</v>
      </c>
      <c r="I3727" s="85">
        <v>1</v>
      </c>
      <c r="J3727" s="88">
        <v>6.8873404445244542E-3</v>
      </c>
      <c r="K3727" s="146">
        <v>4.4924583677931396E-2</v>
      </c>
      <c r="L3727" s="147">
        <v>2.8586252071909621E-11</v>
      </c>
      <c r="M3727" s="147">
        <v>4.179969220243763E-4</v>
      </c>
      <c r="N3727" s="87">
        <v>5.9389828862071517E-2</v>
      </c>
      <c r="O3727" s="88">
        <v>6.0136083145985514E-3</v>
      </c>
      <c r="P3727" s="89">
        <v>101.25653550146966</v>
      </c>
    </row>
    <row r="3728" spans="1:16">
      <c r="A3728" s="75" t="s">
        <v>4718</v>
      </c>
      <c r="B3728" s="85">
        <v>3724</v>
      </c>
      <c r="C3728" s="85">
        <v>2620</v>
      </c>
      <c r="D3728" s="85">
        <v>3724</v>
      </c>
      <c r="E3728" s="86" t="s">
        <v>4668</v>
      </c>
      <c r="F3728" s="85" t="s">
        <v>4554</v>
      </c>
      <c r="G3728" s="86" t="s">
        <v>111</v>
      </c>
      <c r="H3728" s="85" t="s">
        <v>2</v>
      </c>
      <c r="I3728" s="85">
        <v>1</v>
      </c>
      <c r="J3728" s="88">
        <v>6.8873404445244542E-3</v>
      </c>
      <c r="K3728" s="146">
        <v>4.4924583677931396E-2</v>
      </c>
      <c r="L3728" s="147">
        <v>2.8586252071909621E-11</v>
      </c>
      <c r="M3728" s="147">
        <v>4.179969220243763E-4</v>
      </c>
      <c r="N3728" s="87">
        <v>5.9389828862071517E-2</v>
      </c>
      <c r="O3728" s="88">
        <v>6.0136083145985514E-3</v>
      </c>
      <c r="P3728" s="89">
        <v>101.25653550146966</v>
      </c>
    </row>
    <row r="3729" spans="1:16">
      <c r="A3729" s="75" t="s">
        <v>4719</v>
      </c>
      <c r="B3729" s="85">
        <v>3725</v>
      </c>
      <c r="C3729" s="85">
        <v>2621</v>
      </c>
      <c r="D3729" s="85">
        <v>3725</v>
      </c>
      <c r="E3729" s="86" t="s">
        <v>4668</v>
      </c>
      <c r="F3729" s="85" t="s">
        <v>4556</v>
      </c>
      <c r="G3729" s="86" t="s">
        <v>111</v>
      </c>
      <c r="H3729" s="85" t="s">
        <v>2</v>
      </c>
      <c r="I3729" s="85">
        <v>1</v>
      </c>
      <c r="J3729" s="88">
        <v>6.8873404445244542E-3</v>
      </c>
      <c r="K3729" s="146">
        <v>4.4924583677931409E-2</v>
      </c>
      <c r="L3729" s="147">
        <v>2.8586252071909621E-11</v>
      </c>
      <c r="M3729" s="147">
        <v>4.179969220243763E-4</v>
      </c>
      <c r="N3729" s="87">
        <v>5.9389828862071517E-2</v>
      </c>
      <c r="O3729" s="88">
        <v>6.0136083145985514E-3</v>
      </c>
      <c r="P3729" s="89">
        <v>101.25653550146966</v>
      </c>
    </row>
    <row r="3730" spans="1:16">
      <c r="A3730" s="75" t="s">
        <v>4720</v>
      </c>
      <c r="B3730" s="85">
        <v>3726</v>
      </c>
      <c r="C3730" s="85">
        <v>2622</v>
      </c>
      <c r="D3730" s="85">
        <v>3726</v>
      </c>
      <c r="E3730" s="86" t="s">
        <v>4668</v>
      </c>
      <c r="F3730" s="85" t="s">
        <v>4398</v>
      </c>
      <c r="G3730" s="86" t="s">
        <v>111</v>
      </c>
      <c r="H3730" s="85" t="s">
        <v>2</v>
      </c>
      <c r="I3730" s="85">
        <v>1</v>
      </c>
      <c r="J3730" s="88">
        <v>6.8873404445244542E-3</v>
      </c>
      <c r="K3730" s="146">
        <v>4.4924583677931409E-2</v>
      </c>
      <c r="L3730" s="147">
        <v>2.8586252071909621E-11</v>
      </c>
      <c r="M3730" s="147">
        <v>4.179969220243763E-4</v>
      </c>
      <c r="N3730" s="87">
        <v>5.9389828862071517E-2</v>
      </c>
      <c r="O3730" s="88">
        <v>6.0136083145985514E-3</v>
      </c>
      <c r="P3730" s="89">
        <v>101.25653550146966</v>
      </c>
    </row>
    <row r="3731" spans="1:16">
      <c r="A3731" s="75" t="s">
        <v>4721</v>
      </c>
      <c r="B3731" s="85">
        <v>3727</v>
      </c>
      <c r="C3731" s="85">
        <v>2623</v>
      </c>
      <c r="D3731" s="85">
        <v>3727</v>
      </c>
      <c r="E3731" s="86" t="s">
        <v>4668</v>
      </c>
      <c r="F3731" s="85" t="s">
        <v>4400</v>
      </c>
      <c r="G3731" s="86" t="s">
        <v>111</v>
      </c>
      <c r="H3731" s="85" t="s">
        <v>2</v>
      </c>
      <c r="I3731" s="85">
        <v>1</v>
      </c>
      <c r="J3731" s="88">
        <v>6.8873404445244542E-3</v>
      </c>
      <c r="K3731" s="146">
        <v>4.4924583677931396E-2</v>
      </c>
      <c r="L3731" s="147">
        <v>2.8586252071909621E-11</v>
      </c>
      <c r="M3731" s="147">
        <v>4.179969220243763E-4</v>
      </c>
      <c r="N3731" s="87">
        <v>5.9389828862071517E-2</v>
      </c>
      <c r="O3731" s="88">
        <v>6.0136083145985514E-3</v>
      </c>
      <c r="P3731" s="89">
        <v>101.25653550146966</v>
      </c>
    </row>
    <row r="3732" spans="1:16">
      <c r="A3732" s="75" t="s">
        <v>4725</v>
      </c>
      <c r="B3732" s="85">
        <v>3728</v>
      </c>
      <c r="C3732" s="85">
        <v>2625</v>
      </c>
      <c r="D3732" s="85">
        <v>3728</v>
      </c>
      <c r="E3732" s="86" t="s">
        <v>4726</v>
      </c>
      <c r="F3732" s="85" t="s">
        <v>2901</v>
      </c>
      <c r="G3732" s="86" t="s">
        <v>111</v>
      </c>
      <c r="H3732" s="85" t="s">
        <v>2</v>
      </c>
      <c r="I3732" s="85">
        <v>1</v>
      </c>
      <c r="J3732" s="88">
        <v>5.0987625595428118E-2</v>
      </c>
      <c r="K3732" s="146">
        <v>6.7094973373707109E-2</v>
      </c>
      <c r="L3732" s="147">
        <v>1.557723557147794E-10</v>
      </c>
      <c r="M3732" s="147">
        <v>4.1746809702417471E-4</v>
      </c>
      <c r="N3732" s="87">
        <v>5.9323495290809297E-2</v>
      </c>
      <c r="O3732" s="88">
        <v>4.5006297847291668E-2</v>
      </c>
      <c r="P3732" s="89">
        <v>758.65890279503265</v>
      </c>
    </row>
    <row r="3733" spans="1:16">
      <c r="A3733" s="75" t="s">
        <v>4727</v>
      </c>
      <c r="B3733" s="85">
        <v>3729</v>
      </c>
      <c r="C3733" s="85">
        <v>2626</v>
      </c>
      <c r="D3733" s="85">
        <v>3729</v>
      </c>
      <c r="E3733" s="86" t="s">
        <v>4726</v>
      </c>
      <c r="F3733" s="85" t="s">
        <v>4247</v>
      </c>
      <c r="G3733" s="86" t="s">
        <v>111</v>
      </c>
      <c r="H3733" s="85" t="s">
        <v>2</v>
      </c>
      <c r="I3733" s="85">
        <v>1</v>
      </c>
      <c r="J3733" s="88">
        <v>5.0987625595428111E-2</v>
      </c>
      <c r="K3733" s="146">
        <v>6.7094973373707109E-2</v>
      </c>
      <c r="L3733" s="147">
        <v>1.557723557147793E-10</v>
      </c>
      <c r="M3733" s="147">
        <v>4.1746809702417471E-4</v>
      </c>
      <c r="N3733" s="87">
        <v>5.9323495290809297E-2</v>
      </c>
      <c r="O3733" s="88">
        <v>4.5006297847291661E-2</v>
      </c>
      <c r="P3733" s="89">
        <v>758.65890279503253</v>
      </c>
    </row>
    <row r="3734" spans="1:16">
      <c r="A3734" s="75" t="s">
        <v>4728</v>
      </c>
      <c r="B3734" s="85">
        <v>3730</v>
      </c>
      <c r="C3734" s="85">
        <v>2627</v>
      </c>
      <c r="D3734" s="85">
        <v>3730</v>
      </c>
      <c r="E3734" s="86" t="s">
        <v>4726</v>
      </c>
      <c r="F3734" s="85" t="s">
        <v>4416</v>
      </c>
      <c r="G3734" s="86" t="s">
        <v>111</v>
      </c>
      <c r="H3734" s="85" t="s">
        <v>2</v>
      </c>
      <c r="I3734" s="85">
        <v>1</v>
      </c>
      <c r="J3734" s="88">
        <v>5.0987625595428111E-2</v>
      </c>
      <c r="K3734" s="146">
        <v>6.7094973373707109E-2</v>
      </c>
      <c r="L3734" s="147">
        <v>1.557723557147793E-10</v>
      </c>
      <c r="M3734" s="147">
        <v>4.1746809702417471E-4</v>
      </c>
      <c r="N3734" s="87">
        <v>5.9323495290809297E-2</v>
      </c>
      <c r="O3734" s="88">
        <v>4.5006297847291661E-2</v>
      </c>
      <c r="P3734" s="89">
        <v>758.65890279503253</v>
      </c>
    </row>
    <row r="3735" spans="1:16">
      <c r="A3735" s="75" t="s">
        <v>4729</v>
      </c>
      <c r="B3735" s="85">
        <v>3731</v>
      </c>
      <c r="C3735" s="85">
        <v>2628</v>
      </c>
      <c r="D3735" s="85">
        <v>3731</v>
      </c>
      <c r="E3735" s="86" t="s">
        <v>4726</v>
      </c>
      <c r="F3735" s="85" t="s">
        <v>4730</v>
      </c>
      <c r="G3735" s="86" t="s">
        <v>111</v>
      </c>
      <c r="H3735" s="85" t="s">
        <v>2</v>
      </c>
      <c r="I3735" s="85">
        <v>1</v>
      </c>
      <c r="J3735" s="88">
        <v>5.0987625595428111E-2</v>
      </c>
      <c r="K3735" s="146">
        <v>6.7094973373707109E-2</v>
      </c>
      <c r="L3735" s="147">
        <v>1.557723557147793E-10</v>
      </c>
      <c r="M3735" s="147">
        <v>4.1746809702417471E-4</v>
      </c>
      <c r="N3735" s="87">
        <v>5.9323495290809297E-2</v>
      </c>
      <c r="O3735" s="88">
        <v>4.5006297847291661E-2</v>
      </c>
      <c r="P3735" s="89">
        <v>758.65890279503253</v>
      </c>
    </row>
    <row r="3736" spans="1:16">
      <c r="A3736" s="75" t="s">
        <v>4731</v>
      </c>
      <c r="B3736" s="85">
        <v>3732</v>
      </c>
      <c r="C3736" s="85">
        <v>2629</v>
      </c>
      <c r="D3736" s="85">
        <v>3732</v>
      </c>
      <c r="E3736" s="86" t="s">
        <v>4726</v>
      </c>
      <c r="F3736" s="85" t="s">
        <v>4418</v>
      </c>
      <c r="G3736" s="86" t="s">
        <v>111</v>
      </c>
      <c r="H3736" s="85" t="s">
        <v>2</v>
      </c>
      <c r="I3736" s="85">
        <v>1</v>
      </c>
      <c r="J3736" s="88">
        <v>5.0987625595428118E-2</v>
      </c>
      <c r="K3736" s="146">
        <v>6.7094973373707054E-2</v>
      </c>
      <c r="L3736" s="147">
        <v>1.557723557147794E-10</v>
      </c>
      <c r="M3736" s="147">
        <v>4.1746809702417471E-4</v>
      </c>
      <c r="N3736" s="87">
        <v>5.9323495290809297E-2</v>
      </c>
      <c r="O3736" s="88">
        <v>4.5006297847291668E-2</v>
      </c>
      <c r="P3736" s="89">
        <v>758.65890279503265</v>
      </c>
    </row>
    <row r="3737" spans="1:16">
      <c r="A3737" s="75" t="s">
        <v>4732</v>
      </c>
      <c r="B3737" s="85">
        <v>3733</v>
      </c>
      <c r="C3737" s="85">
        <v>2630</v>
      </c>
      <c r="D3737" s="85">
        <v>3733</v>
      </c>
      <c r="E3737" s="86" t="s">
        <v>4726</v>
      </c>
      <c r="F3737" s="85" t="s">
        <v>4596</v>
      </c>
      <c r="G3737" s="86" t="s">
        <v>111</v>
      </c>
      <c r="H3737" s="85" t="s">
        <v>2</v>
      </c>
      <c r="I3737" s="85">
        <v>1</v>
      </c>
      <c r="J3737" s="88">
        <v>5.0987625595428132E-2</v>
      </c>
      <c r="K3737" s="146">
        <v>6.7094973373707109E-2</v>
      </c>
      <c r="L3737" s="147">
        <v>1.557723557147794E-10</v>
      </c>
      <c r="M3737" s="147">
        <v>4.1746809702417471E-4</v>
      </c>
      <c r="N3737" s="87">
        <v>5.9323495290809297E-2</v>
      </c>
      <c r="O3737" s="88">
        <v>4.5006297847291668E-2</v>
      </c>
      <c r="P3737" s="89">
        <v>758.65890279503265</v>
      </c>
    </row>
    <row r="3738" spans="1:16">
      <c r="A3738" s="75" t="s">
        <v>4733</v>
      </c>
      <c r="B3738" s="85">
        <v>3734</v>
      </c>
      <c r="C3738" s="85">
        <v>2631</v>
      </c>
      <c r="D3738" s="85">
        <v>3734</v>
      </c>
      <c r="E3738" s="86" t="s">
        <v>4726</v>
      </c>
      <c r="F3738" s="85" t="s">
        <v>4420</v>
      </c>
      <c r="G3738" s="86" t="s">
        <v>111</v>
      </c>
      <c r="H3738" s="85" t="s">
        <v>2</v>
      </c>
      <c r="I3738" s="85">
        <v>1</v>
      </c>
      <c r="J3738" s="88">
        <v>5.0987625595428118E-2</v>
      </c>
      <c r="K3738" s="146">
        <v>6.7094973373707109E-2</v>
      </c>
      <c r="L3738" s="147">
        <v>1.557723557147794E-10</v>
      </c>
      <c r="M3738" s="147">
        <v>4.1746809702417471E-4</v>
      </c>
      <c r="N3738" s="87">
        <v>5.9323495290809297E-2</v>
      </c>
      <c r="O3738" s="88">
        <v>4.5006297847291668E-2</v>
      </c>
      <c r="P3738" s="89">
        <v>758.65890279503265</v>
      </c>
    </row>
    <row r="3739" spans="1:16">
      <c r="A3739" s="75" t="s">
        <v>4734</v>
      </c>
      <c r="B3739" s="85">
        <v>3735</v>
      </c>
      <c r="C3739" s="85">
        <v>2632</v>
      </c>
      <c r="D3739" s="85">
        <v>3735</v>
      </c>
      <c r="E3739" s="86" t="s">
        <v>4726</v>
      </c>
      <c r="F3739" s="85" t="s">
        <v>4422</v>
      </c>
      <c r="G3739" s="86" t="s">
        <v>111</v>
      </c>
      <c r="H3739" s="85" t="s">
        <v>2</v>
      </c>
      <c r="I3739" s="85">
        <v>1</v>
      </c>
      <c r="J3739" s="88">
        <v>5.0987625595428118E-2</v>
      </c>
      <c r="K3739" s="146">
        <v>6.7094973373707109E-2</v>
      </c>
      <c r="L3739" s="147">
        <v>1.557723557147794E-10</v>
      </c>
      <c r="M3739" s="147">
        <v>4.1746809702417471E-4</v>
      </c>
      <c r="N3739" s="87">
        <v>5.9323495290809297E-2</v>
      </c>
      <c r="O3739" s="88">
        <v>4.5006297847291668E-2</v>
      </c>
      <c r="P3739" s="89">
        <v>758.65890279503265</v>
      </c>
    </row>
    <row r="3740" spans="1:16">
      <c r="A3740" s="75" t="s">
        <v>4735</v>
      </c>
      <c r="B3740" s="85">
        <v>3736</v>
      </c>
      <c r="C3740" s="85">
        <v>2633</v>
      </c>
      <c r="D3740" s="85">
        <v>3736</v>
      </c>
      <c r="E3740" s="86" t="s">
        <v>4726</v>
      </c>
      <c r="F3740" s="85" t="s">
        <v>509</v>
      </c>
      <c r="G3740" s="86" t="s">
        <v>111</v>
      </c>
      <c r="H3740" s="85" t="s">
        <v>2</v>
      </c>
      <c r="I3740" s="85">
        <v>1</v>
      </c>
      <c r="J3740" s="88">
        <v>1.6029585314067011E-2</v>
      </c>
      <c r="K3740" s="146">
        <v>4.6240931526616388E-2</v>
      </c>
      <c r="L3740" s="147">
        <v>5.4440062859803309E-11</v>
      </c>
      <c r="M3740" s="147">
        <v>1.938293686731735E-4</v>
      </c>
      <c r="N3740" s="87">
        <v>2.5742165051831089E-2</v>
      </c>
      <c r="O3740" s="88">
        <v>1.5276305490383051E-2</v>
      </c>
      <c r="P3740" s="89">
        <v>593.43514656302841</v>
      </c>
    </row>
    <row r="3741" spans="1:16">
      <c r="A3741" s="75" t="s">
        <v>4736</v>
      </c>
      <c r="B3741" s="85">
        <v>3737</v>
      </c>
      <c r="C3741" s="85">
        <v>2634</v>
      </c>
      <c r="D3741" s="85">
        <v>3737</v>
      </c>
      <c r="E3741" s="86" t="s">
        <v>4726</v>
      </c>
      <c r="F3741" s="85" t="s">
        <v>4235</v>
      </c>
      <c r="G3741" s="86" t="s">
        <v>111</v>
      </c>
      <c r="H3741" s="85" t="s">
        <v>2</v>
      </c>
      <c r="I3741" s="85">
        <v>1</v>
      </c>
      <c r="J3741" s="88">
        <v>5.0987625595428111E-2</v>
      </c>
      <c r="K3741" s="146">
        <v>6.7094973373707054E-2</v>
      </c>
      <c r="L3741" s="147">
        <v>1.557723557147793E-10</v>
      </c>
      <c r="M3741" s="147">
        <v>4.1746809702417471E-4</v>
      </c>
      <c r="N3741" s="87">
        <v>5.9323495290809297E-2</v>
      </c>
      <c r="O3741" s="88">
        <v>4.5006297847291661E-2</v>
      </c>
      <c r="P3741" s="89">
        <v>758.65890279503253</v>
      </c>
    </row>
    <row r="3742" spans="1:16">
      <c r="A3742" s="75" t="s">
        <v>4737</v>
      </c>
      <c r="B3742" s="85">
        <v>3738</v>
      </c>
      <c r="C3742" s="85">
        <v>2635</v>
      </c>
      <c r="D3742" s="85">
        <v>3738</v>
      </c>
      <c r="E3742" s="86" t="s">
        <v>4726</v>
      </c>
      <c r="F3742" s="85" t="s">
        <v>4366</v>
      </c>
      <c r="G3742" s="86" t="s">
        <v>111</v>
      </c>
      <c r="H3742" s="85" t="s">
        <v>2</v>
      </c>
      <c r="I3742" s="85">
        <v>1</v>
      </c>
      <c r="J3742" s="88">
        <v>5.0379832296812928E-2</v>
      </c>
      <c r="K3742" s="146">
        <v>6.6282694954695923E-2</v>
      </c>
      <c r="L3742" s="147">
        <v>1.528881100338317E-10</v>
      </c>
      <c r="M3742" s="147">
        <v>3.8033724912285729E-4</v>
      </c>
      <c r="N3742" s="87">
        <v>5.4667638811099289E-2</v>
      </c>
      <c r="O3742" s="88">
        <v>4.449545313649652E-2</v>
      </c>
      <c r="P3742" s="89">
        <v>813.92674174657259</v>
      </c>
    </row>
    <row r="3743" spans="1:16">
      <c r="A3743" s="75" t="s">
        <v>4738</v>
      </c>
      <c r="B3743" s="85">
        <v>3739</v>
      </c>
      <c r="C3743" s="85">
        <v>2636</v>
      </c>
      <c r="D3743" s="85">
        <v>3739</v>
      </c>
      <c r="E3743" s="86" t="s">
        <v>4726</v>
      </c>
      <c r="F3743" s="85" t="s">
        <v>429</v>
      </c>
      <c r="G3743" s="86" t="s">
        <v>111</v>
      </c>
      <c r="H3743" s="85" t="s">
        <v>2</v>
      </c>
      <c r="I3743" s="85">
        <v>1</v>
      </c>
      <c r="J3743" s="88">
        <v>5.0379832296812928E-2</v>
      </c>
      <c r="K3743" s="146">
        <v>6.6282694954695923E-2</v>
      </c>
      <c r="L3743" s="147">
        <v>1.528881100338317E-10</v>
      </c>
      <c r="M3743" s="147">
        <v>3.8033724912285729E-4</v>
      </c>
      <c r="N3743" s="87">
        <v>5.4667638811099289E-2</v>
      </c>
      <c r="O3743" s="88">
        <v>4.449545313649652E-2</v>
      </c>
      <c r="P3743" s="89">
        <v>813.92674174657259</v>
      </c>
    </row>
    <row r="3744" spans="1:16">
      <c r="A3744" s="75" t="s">
        <v>4739</v>
      </c>
      <c r="B3744" s="85">
        <v>3740</v>
      </c>
      <c r="C3744" s="85">
        <v>2637</v>
      </c>
      <c r="D3744" s="85">
        <v>3740</v>
      </c>
      <c r="E3744" s="86" t="s">
        <v>4726</v>
      </c>
      <c r="F3744" s="85" t="s">
        <v>965</v>
      </c>
      <c r="G3744" s="86" t="s">
        <v>111</v>
      </c>
      <c r="H3744" s="85" t="s">
        <v>2</v>
      </c>
      <c r="I3744" s="85">
        <v>1</v>
      </c>
      <c r="J3744" s="88">
        <v>5.0379832296812928E-2</v>
      </c>
      <c r="K3744" s="146">
        <v>6.6282694954695923E-2</v>
      </c>
      <c r="L3744" s="147">
        <v>1.528881100338317E-10</v>
      </c>
      <c r="M3744" s="147">
        <v>3.8033724912285729E-4</v>
      </c>
      <c r="N3744" s="87">
        <v>5.4667638811099289E-2</v>
      </c>
      <c r="O3744" s="88">
        <v>4.449545313649652E-2</v>
      </c>
      <c r="P3744" s="89">
        <v>813.92674174657259</v>
      </c>
    </row>
    <row r="3745" spans="1:16">
      <c r="A3745" s="75" t="s">
        <v>4740</v>
      </c>
      <c r="B3745" s="85">
        <v>3741</v>
      </c>
      <c r="C3745" s="85">
        <v>2638</v>
      </c>
      <c r="D3745" s="85">
        <v>3741</v>
      </c>
      <c r="E3745" s="86" t="s">
        <v>4726</v>
      </c>
      <c r="F3745" s="85" t="s">
        <v>4492</v>
      </c>
      <c r="G3745" s="86" t="s">
        <v>111</v>
      </c>
      <c r="H3745" s="85" t="s">
        <v>2</v>
      </c>
      <c r="I3745" s="85">
        <v>1</v>
      </c>
      <c r="J3745" s="88">
        <v>5.0379832296812928E-2</v>
      </c>
      <c r="K3745" s="146">
        <v>6.6282694954695923E-2</v>
      </c>
      <c r="L3745" s="147">
        <v>1.528881100338317E-10</v>
      </c>
      <c r="M3745" s="147">
        <v>3.8033724912285729E-4</v>
      </c>
      <c r="N3745" s="87">
        <v>5.4667638811099289E-2</v>
      </c>
      <c r="O3745" s="88">
        <v>4.449545313649652E-2</v>
      </c>
      <c r="P3745" s="89">
        <v>813.92674174657259</v>
      </c>
    </row>
    <row r="3746" spans="1:16">
      <c r="A3746" s="75" t="s">
        <v>4741</v>
      </c>
      <c r="B3746" s="85">
        <v>3742</v>
      </c>
      <c r="C3746" s="85">
        <v>2639</v>
      </c>
      <c r="D3746" s="85">
        <v>3742</v>
      </c>
      <c r="E3746" s="86" t="s">
        <v>4726</v>
      </c>
      <c r="F3746" s="85" t="s">
        <v>4500</v>
      </c>
      <c r="G3746" s="86" t="s">
        <v>111</v>
      </c>
      <c r="H3746" s="85" t="s">
        <v>2</v>
      </c>
      <c r="I3746" s="85">
        <v>1</v>
      </c>
      <c r="J3746" s="88">
        <v>5.0377315769016558E-2</v>
      </c>
      <c r="K3746" s="146">
        <v>6.6283195990775742E-2</v>
      </c>
      <c r="L3746" s="147">
        <v>1.528833301194542E-10</v>
      </c>
      <c r="M3746" s="147">
        <v>3.8034448347863431E-4</v>
      </c>
      <c r="N3746" s="87">
        <v>5.4666866228839227E-2</v>
      </c>
      <c r="O3746" s="88">
        <v>4.4493101680251911E-2</v>
      </c>
      <c r="P3746" s="89">
        <v>813.89523032106422</v>
      </c>
    </row>
    <row r="3747" spans="1:16">
      <c r="A3747" s="75" t="s">
        <v>4742</v>
      </c>
      <c r="B3747" s="85">
        <v>3743</v>
      </c>
      <c r="C3747" s="85">
        <v>2640</v>
      </c>
      <c r="D3747" s="85">
        <v>3743</v>
      </c>
      <c r="E3747" s="86" t="s">
        <v>4726</v>
      </c>
      <c r="F3747" s="85" t="s">
        <v>4502</v>
      </c>
      <c r="G3747" s="86" t="s">
        <v>111</v>
      </c>
      <c r="H3747" s="85" t="s">
        <v>2</v>
      </c>
      <c r="I3747" s="85">
        <v>1</v>
      </c>
      <c r="J3747" s="88">
        <v>5.0377315769016558E-2</v>
      </c>
      <c r="K3747" s="146">
        <v>6.6283195990775742E-2</v>
      </c>
      <c r="L3747" s="147">
        <v>1.528833301194542E-10</v>
      </c>
      <c r="M3747" s="147">
        <v>3.8034448347863431E-4</v>
      </c>
      <c r="N3747" s="87">
        <v>5.4666866228839227E-2</v>
      </c>
      <c r="O3747" s="88">
        <v>4.4493101680251911E-2</v>
      </c>
      <c r="P3747" s="89">
        <v>813.89523032106422</v>
      </c>
    </row>
    <row r="3748" spans="1:16">
      <c r="A3748" s="75" t="s">
        <v>4743</v>
      </c>
      <c r="B3748" s="85">
        <v>3744</v>
      </c>
      <c r="C3748" s="85">
        <v>2641</v>
      </c>
      <c r="D3748" s="85">
        <v>3744</v>
      </c>
      <c r="E3748" s="86" t="s">
        <v>4726</v>
      </c>
      <c r="F3748" s="85" t="s">
        <v>4506</v>
      </c>
      <c r="G3748" s="86" t="s">
        <v>111</v>
      </c>
      <c r="H3748" s="85" t="s">
        <v>2</v>
      </c>
      <c r="I3748" s="85">
        <v>1</v>
      </c>
      <c r="J3748" s="88">
        <v>5.0377315769016558E-2</v>
      </c>
      <c r="K3748" s="146">
        <v>6.6283195990775742E-2</v>
      </c>
      <c r="L3748" s="147">
        <v>1.528833301194542E-10</v>
      </c>
      <c r="M3748" s="147">
        <v>3.8034448347863431E-4</v>
      </c>
      <c r="N3748" s="87">
        <v>5.4666866228839227E-2</v>
      </c>
      <c r="O3748" s="88">
        <v>4.4493101680251911E-2</v>
      </c>
      <c r="P3748" s="89">
        <v>813.89523032106422</v>
      </c>
    </row>
    <row r="3749" spans="1:16">
      <c r="A3749" s="75" t="s">
        <v>4744</v>
      </c>
      <c r="B3749" s="85">
        <v>3745</v>
      </c>
      <c r="C3749" s="85">
        <v>2642</v>
      </c>
      <c r="D3749" s="85">
        <v>3745</v>
      </c>
      <c r="E3749" s="86" t="s">
        <v>4726</v>
      </c>
      <c r="F3749" s="85" t="s">
        <v>4510</v>
      </c>
      <c r="G3749" s="86" t="s">
        <v>111</v>
      </c>
      <c r="H3749" s="85" t="s">
        <v>2</v>
      </c>
      <c r="I3749" s="85">
        <v>1</v>
      </c>
      <c r="J3749" s="88">
        <v>5.0377315769016558E-2</v>
      </c>
      <c r="K3749" s="146">
        <v>6.6283195990775742E-2</v>
      </c>
      <c r="L3749" s="147">
        <v>1.528833301194542E-10</v>
      </c>
      <c r="M3749" s="147">
        <v>3.8034448347863431E-4</v>
      </c>
      <c r="N3749" s="87">
        <v>5.4666866228839227E-2</v>
      </c>
      <c r="O3749" s="88">
        <v>4.4493101680251911E-2</v>
      </c>
      <c r="P3749" s="89">
        <v>813.89523032106422</v>
      </c>
    </row>
    <row r="3750" spans="1:16">
      <c r="A3750" s="75" t="s">
        <v>4745</v>
      </c>
      <c r="B3750" s="85">
        <v>3746</v>
      </c>
      <c r="C3750" s="85">
        <v>2643</v>
      </c>
      <c r="D3750" s="85">
        <v>3746</v>
      </c>
      <c r="E3750" s="86" t="s">
        <v>4726</v>
      </c>
      <c r="F3750" s="85" t="s">
        <v>4685</v>
      </c>
      <c r="G3750" s="86" t="s">
        <v>111</v>
      </c>
      <c r="H3750" s="85" t="s">
        <v>2</v>
      </c>
      <c r="I3750" s="85">
        <v>1</v>
      </c>
      <c r="J3750" s="88">
        <v>5.0377315769016558E-2</v>
      </c>
      <c r="K3750" s="146">
        <v>6.6283195990775798E-2</v>
      </c>
      <c r="L3750" s="147">
        <v>1.528833301194542E-10</v>
      </c>
      <c r="M3750" s="147">
        <v>3.8034448347863431E-4</v>
      </c>
      <c r="N3750" s="87">
        <v>5.4666866228839227E-2</v>
      </c>
      <c r="O3750" s="88">
        <v>4.4493101680251917E-2</v>
      </c>
      <c r="P3750" s="89">
        <v>813.89523032106433</v>
      </c>
    </row>
    <row r="3751" spans="1:16">
      <c r="A3751" s="75" t="s">
        <v>4746</v>
      </c>
      <c r="B3751" s="85">
        <v>3747</v>
      </c>
      <c r="C3751" s="85">
        <v>2644</v>
      </c>
      <c r="D3751" s="85">
        <v>3747</v>
      </c>
      <c r="E3751" s="86" t="s">
        <v>4726</v>
      </c>
      <c r="F3751" s="85" t="s">
        <v>4514</v>
      </c>
      <c r="G3751" s="86" t="s">
        <v>111</v>
      </c>
      <c r="H3751" s="85" t="s">
        <v>2</v>
      </c>
      <c r="I3751" s="85">
        <v>1</v>
      </c>
      <c r="J3751" s="88">
        <v>5.0377315769016558E-2</v>
      </c>
      <c r="K3751" s="146">
        <v>6.6283195990775798E-2</v>
      </c>
      <c r="L3751" s="147">
        <v>1.528833301194542E-10</v>
      </c>
      <c r="M3751" s="147">
        <v>3.8034448347863431E-4</v>
      </c>
      <c r="N3751" s="87">
        <v>5.4666866228839227E-2</v>
      </c>
      <c r="O3751" s="88">
        <v>4.4493101680251917E-2</v>
      </c>
      <c r="P3751" s="89">
        <v>813.89523032106433</v>
      </c>
    </row>
    <row r="3752" spans="1:16">
      <c r="A3752" s="75" t="s">
        <v>4747</v>
      </c>
      <c r="B3752" s="85">
        <v>3748</v>
      </c>
      <c r="C3752" s="85">
        <v>2645</v>
      </c>
      <c r="D3752" s="85">
        <v>3748</v>
      </c>
      <c r="E3752" s="86" t="s">
        <v>4726</v>
      </c>
      <c r="F3752" s="85" t="s">
        <v>4516</v>
      </c>
      <c r="G3752" s="86" t="s">
        <v>111</v>
      </c>
      <c r="H3752" s="85" t="s">
        <v>2</v>
      </c>
      <c r="I3752" s="85">
        <v>1</v>
      </c>
      <c r="J3752" s="88">
        <v>5.0377315769016558E-2</v>
      </c>
      <c r="K3752" s="146">
        <v>6.6283195990775742E-2</v>
      </c>
      <c r="L3752" s="147">
        <v>1.528833301194542E-10</v>
      </c>
      <c r="M3752" s="147">
        <v>3.8034448347863431E-4</v>
      </c>
      <c r="N3752" s="87">
        <v>5.4666866228839227E-2</v>
      </c>
      <c r="O3752" s="88">
        <v>4.4493101680251911E-2</v>
      </c>
      <c r="P3752" s="89">
        <v>813.89523032106422</v>
      </c>
    </row>
    <row r="3753" spans="1:16">
      <c r="A3753" s="75" t="s">
        <v>4748</v>
      </c>
      <c r="B3753" s="85">
        <v>3749</v>
      </c>
      <c r="C3753" s="85">
        <v>2646</v>
      </c>
      <c r="D3753" s="85">
        <v>3749</v>
      </c>
      <c r="E3753" s="86" t="s">
        <v>4726</v>
      </c>
      <c r="F3753" s="85" t="s">
        <v>4691</v>
      </c>
      <c r="G3753" s="86" t="s">
        <v>111</v>
      </c>
      <c r="H3753" s="85" t="s">
        <v>2</v>
      </c>
      <c r="I3753" s="85">
        <v>1</v>
      </c>
      <c r="J3753" s="88">
        <v>5.0377315769016558E-2</v>
      </c>
      <c r="K3753" s="146">
        <v>6.6283195990775742E-2</v>
      </c>
      <c r="L3753" s="147">
        <v>1.528833301194542E-10</v>
      </c>
      <c r="M3753" s="147">
        <v>3.8034448347863431E-4</v>
      </c>
      <c r="N3753" s="87">
        <v>5.4666866228839227E-2</v>
      </c>
      <c r="O3753" s="88">
        <v>4.4493101680251917E-2</v>
      </c>
      <c r="P3753" s="89">
        <v>813.89523032106433</v>
      </c>
    </row>
    <row r="3754" spans="1:16">
      <c r="A3754" s="75" t="s">
        <v>4749</v>
      </c>
      <c r="B3754" s="85">
        <v>3750</v>
      </c>
      <c r="C3754" s="85">
        <v>2647</v>
      </c>
      <c r="D3754" s="85">
        <v>3750</v>
      </c>
      <c r="E3754" s="86" t="s">
        <v>4726</v>
      </c>
      <c r="F3754" s="85" t="s">
        <v>1482</v>
      </c>
      <c r="G3754" s="86" t="s">
        <v>111</v>
      </c>
      <c r="H3754" s="85" t="s">
        <v>2</v>
      </c>
      <c r="I3754" s="85">
        <v>1</v>
      </c>
      <c r="J3754" s="88">
        <v>5.0377315769016558E-2</v>
      </c>
      <c r="K3754" s="146">
        <v>6.6283195990775798E-2</v>
      </c>
      <c r="L3754" s="147">
        <v>1.528833301194542E-10</v>
      </c>
      <c r="M3754" s="147">
        <v>3.8034448347863431E-4</v>
      </c>
      <c r="N3754" s="87">
        <v>5.4666866228839227E-2</v>
      </c>
      <c r="O3754" s="88">
        <v>4.4493101680251917E-2</v>
      </c>
      <c r="P3754" s="89">
        <v>813.89523032106433</v>
      </c>
    </row>
    <row r="3755" spans="1:16">
      <c r="A3755" s="75" t="s">
        <v>4750</v>
      </c>
      <c r="B3755" s="85">
        <v>3751</v>
      </c>
      <c r="C3755" s="85">
        <v>2648</v>
      </c>
      <c r="D3755" s="85">
        <v>3751</v>
      </c>
      <c r="E3755" s="86" t="s">
        <v>4726</v>
      </c>
      <c r="F3755" s="85" t="s">
        <v>4694</v>
      </c>
      <c r="G3755" s="86" t="s">
        <v>111</v>
      </c>
      <c r="H3755" s="85" t="s">
        <v>2</v>
      </c>
      <c r="I3755" s="85">
        <v>1</v>
      </c>
      <c r="J3755" s="88">
        <v>5.0377315769016558E-2</v>
      </c>
      <c r="K3755" s="146">
        <v>6.6283195990775742E-2</v>
      </c>
      <c r="L3755" s="147">
        <v>1.528833301194542E-10</v>
      </c>
      <c r="M3755" s="147">
        <v>3.8034448347863431E-4</v>
      </c>
      <c r="N3755" s="87">
        <v>5.4666866228839227E-2</v>
      </c>
      <c r="O3755" s="88">
        <v>4.4493101680251911E-2</v>
      </c>
      <c r="P3755" s="89">
        <v>813.89523032106422</v>
      </c>
    </row>
    <row r="3756" spans="1:16">
      <c r="A3756" s="75" t="s">
        <v>4751</v>
      </c>
      <c r="B3756" s="85">
        <v>3752</v>
      </c>
      <c r="C3756" s="85">
        <v>2649</v>
      </c>
      <c r="D3756" s="85">
        <v>3752</v>
      </c>
      <c r="E3756" s="86" t="s">
        <v>4726</v>
      </c>
      <c r="F3756" s="85" t="s">
        <v>4519</v>
      </c>
      <c r="G3756" s="86" t="s">
        <v>111</v>
      </c>
      <c r="H3756" s="85" t="s">
        <v>2</v>
      </c>
      <c r="I3756" s="85">
        <v>1</v>
      </c>
      <c r="J3756" s="88">
        <v>5.0377315769016558E-2</v>
      </c>
      <c r="K3756" s="146">
        <v>6.6283195990775742E-2</v>
      </c>
      <c r="L3756" s="147">
        <v>1.528833301194542E-10</v>
      </c>
      <c r="M3756" s="147">
        <v>3.8034448347863431E-4</v>
      </c>
      <c r="N3756" s="87">
        <v>5.4666866228839227E-2</v>
      </c>
      <c r="O3756" s="88">
        <v>4.4493101680251911E-2</v>
      </c>
      <c r="P3756" s="89">
        <v>813.89523032106422</v>
      </c>
    </row>
    <row r="3757" spans="1:16">
      <c r="A3757" s="75" t="s">
        <v>4752</v>
      </c>
      <c r="B3757" s="85">
        <v>3753</v>
      </c>
      <c r="C3757" s="85">
        <v>2650</v>
      </c>
      <c r="D3757" s="85">
        <v>3753</v>
      </c>
      <c r="E3757" s="86" t="s">
        <v>4726</v>
      </c>
      <c r="F3757" s="85" t="s">
        <v>4753</v>
      </c>
      <c r="G3757" s="86" t="s">
        <v>111</v>
      </c>
      <c r="H3757" s="85" t="s">
        <v>2</v>
      </c>
      <c r="I3757" s="85">
        <v>1</v>
      </c>
      <c r="J3757" s="88">
        <v>5.0377315769016558E-2</v>
      </c>
      <c r="K3757" s="146">
        <v>6.6283195990775742E-2</v>
      </c>
      <c r="L3757" s="147">
        <v>1.528833301194542E-10</v>
      </c>
      <c r="M3757" s="147">
        <v>3.8034448347863431E-4</v>
      </c>
      <c r="N3757" s="87">
        <v>5.4666866228839227E-2</v>
      </c>
      <c r="O3757" s="88">
        <v>4.4493101680251917E-2</v>
      </c>
      <c r="P3757" s="89">
        <v>813.89523032106433</v>
      </c>
    </row>
    <row r="3758" spans="1:16">
      <c r="A3758" s="75" t="s">
        <v>4754</v>
      </c>
      <c r="B3758" s="85">
        <v>3754</v>
      </c>
      <c r="C3758" s="85">
        <v>2651</v>
      </c>
      <c r="D3758" s="85">
        <v>3754</v>
      </c>
      <c r="E3758" s="86" t="s">
        <v>4726</v>
      </c>
      <c r="F3758" s="85" t="s">
        <v>4699</v>
      </c>
      <c r="G3758" s="86" t="s">
        <v>111</v>
      </c>
      <c r="H3758" s="85" t="s">
        <v>2</v>
      </c>
      <c r="I3758" s="85">
        <v>1</v>
      </c>
      <c r="J3758" s="88">
        <v>5.0377315769016558E-2</v>
      </c>
      <c r="K3758" s="146">
        <v>6.6283195990775742E-2</v>
      </c>
      <c r="L3758" s="147">
        <v>1.528833301194542E-10</v>
      </c>
      <c r="M3758" s="147">
        <v>3.8034448347863431E-4</v>
      </c>
      <c r="N3758" s="87">
        <v>5.4666866228839227E-2</v>
      </c>
      <c r="O3758" s="88">
        <v>4.4493101680251911E-2</v>
      </c>
      <c r="P3758" s="89">
        <v>813.89523032106422</v>
      </c>
    </row>
    <row r="3759" spans="1:16">
      <c r="A3759" s="75" t="s">
        <v>4755</v>
      </c>
      <c r="B3759" s="85">
        <v>3755</v>
      </c>
      <c r="C3759" s="85">
        <v>2652</v>
      </c>
      <c r="D3759" s="85">
        <v>3755</v>
      </c>
      <c r="E3759" s="86" t="s">
        <v>4726</v>
      </c>
      <c r="F3759" s="85" t="s">
        <v>3764</v>
      </c>
      <c r="G3759" s="86" t="s">
        <v>111</v>
      </c>
      <c r="H3759" s="85" t="s">
        <v>2</v>
      </c>
      <c r="I3759" s="85">
        <v>1</v>
      </c>
      <c r="J3759" s="88">
        <v>5.0377315769016558E-2</v>
      </c>
      <c r="K3759" s="146">
        <v>6.6283195990775742E-2</v>
      </c>
      <c r="L3759" s="147">
        <v>1.528833301194542E-10</v>
      </c>
      <c r="M3759" s="147">
        <v>3.8034448347863431E-4</v>
      </c>
      <c r="N3759" s="87">
        <v>5.4666866228839227E-2</v>
      </c>
      <c r="O3759" s="88">
        <v>4.4493101680251911E-2</v>
      </c>
      <c r="P3759" s="89">
        <v>813.89523032106422</v>
      </c>
    </row>
    <row r="3760" spans="1:16">
      <c r="A3760" s="75" t="s">
        <v>4756</v>
      </c>
      <c r="B3760" s="85">
        <v>3756</v>
      </c>
      <c r="C3760" s="85">
        <v>2653</v>
      </c>
      <c r="D3760" s="85">
        <v>3756</v>
      </c>
      <c r="E3760" s="86" t="s">
        <v>4726</v>
      </c>
      <c r="F3760" s="85" t="s">
        <v>4522</v>
      </c>
      <c r="G3760" s="86" t="s">
        <v>111</v>
      </c>
      <c r="H3760" s="85" t="s">
        <v>2</v>
      </c>
      <c r="I3760" s="85">
        <v>1</v>
      </c>
      <c r="J3760" s="88">
        <v>5.0377315769016558E-2</v>
      </c>
      <c r="K3760" s="146">
        <v>6.6283195990775742E-2</v>
      </c>
      <c r="L3760" s="147">
        <v>1.528833301194542E-10</v>
      </c>
      <c r="M3760" s="147">
        <v>3.8034448347863431E-4</v>
      </c>
      <c r="N3760" s="87">
        <v>5.4666866228839227E-2</v>
      </c>
      <c r="O3760" s="88">
        <v>4.4493101680251911E-2</v>
      </c>
      <c r="P3760" s="89">
        <v>813.89523032106422</v>
      </c>
    </row>
    <row r="3761" spans="1:16">
      <c r="A3761" s="75" t="s">
        <v>4757</v>
      </c>
      <c r="B3761" s="85">
        <v>3757</v>
      </c>
      <c r="C3761" s="85">
        <v>2654</v>
      </c>
      <c r="D3761" s="85">
        <v>3757</v>
      </c>
      <c r="E3761" s="86" t="s">
        <v>4726</v>
      </c>
      <c r="F3761" s="85" t="s">
        <v>4524</v>
      </c>
      <c r="G3761" s="86" t="s">
        <v>111</v>
      </c>
      <c r="H3761" s="85" t="s">
        <v>2</v>
      </c>
      <c r="I3761" s="85">
        <v>1</v>
      </c>
      <c r="J3761" s="88">
        <v>5.0377315769016558E-2</v>
      </c>
      <c r="K3761" s="146">
        <v>6.6283195990775742E-2</v>
      </c>
      <c r="L3761" s="147">
        <v>1.528833301194542E-10</v>
      </c>
      <c r="M3761" s="147">
        <v>3.8034448347863431E-4</v>
      </c>
      <c r="N3761" s="87">
        <v>5.4666866228839227E-2</v>
      </c>
      <c r="O3761" s="88">
        <v>4.4493101680251911E-2</v>
      </c>
      <c r="P3761" s="89">
        <v>813.89523032106422</v>
      </c>
    </row>
    <row r="3762" spans="1:16">
      <c r="A3762" s="75" t="s">
        <v>4758</v>
      </c>
      <c r="B3762" s="85">
        <v>3758</v>
      </c>
      <c r="C3762" s="85">
        <v>2655</v>
      </c>
      <c r="D3762" s="85">
        <v>3758</v>
      </c>
      <c r="E3762" s="86" t="s">
        <v>4726</v>
      </c>
      <c r="F3762" s="85" t="s">
        <v>4375</v>
      </c>
      <c r="G3762" s="86" t="s">
        <v>111</v>
      </c>
      <c r="H3762" s="85" t="s">
        <v>2</v>
      </c>
      <c r="I3762" s="85">
        <v>1</v>
      </c>
      <c r="J3762" s="88">
        <v>5.0377315769016558E-2</v>
      </c>
      <c r="K3762" s="146">
        <v>6.6283195990775742E-2</v>
      </c>
      <c r="L3762" s="147">
        <v>1.528833301194542E-10</v>
      </c>
      <c r="M3762" s="147">
        <v>3.8034448347863431E-4</v>
      </c>
      <c r="N3762" s="87">
        <v>5.4666866228839227E-2</v>
      </c>
      <c r="O3762" s="88">
        <v>4.4493101680251911E-2</v>
      </c>
      <c r="P3762" s="89">
        <v>813.89523032106422</v>
      </c>
    </row>
    <row r="3763" spans="1:16">
      <c r="A3763" s="75" t="s">
        <v>4759</v>
      </c>
      <c r="B3763" s="85">
        <v>3759</v>
      </c>
      <c r="C3763" s="85">
        <v>2656</v>
      </c>
      <c r="D3763" s="85">
        <v>3759</v>
      </c>
      <c r="E3763" s="86" t="s">
        <v>4726</v>
      </c>
      <c r="F3763" s="85" t="s">
        <v>1484</v>
      </c>
      <c r="G3763" s="86" t="s">
        <v>111</v>
      </c>
      <c r="H3763" s="85" t="s">
        <v>2</v>
      </c>
      <c r="I3763" s="85">
        <v>1</v>
      </c>
      <c r="J3763" s="88">
        <v>5.0377315769016558E-2</v>
      </c>
      <c r="K3763" s="146">
        <v>6.6283195990775742E-2</v>
      </c>
      <c r="L3763" s="147">
        <v>1.528833301194542E-10</v>
      </c>
      <c r="M3763" s="147">
        <v>3.8034448347863431E-4</v>
      </c>
      <c r="N3763" s="87">
        <v>5.4666866228839227E-2</v>
      </c>
      <c r="O3763" s="88">
        <v>4.4493101680251911E-2</v>
      </c>
      <c r="P3763" s="89">
        <v>813.89523032106422</v>
      </c>
    </row>
    <row r="3764" spans="1:16">
      <c r="A3764" s="75" t="s">
        <v>4760</v>
      </c>
      <c r="B3764" s="85">
        <v>3760</v>
      </c>
      <c r="C3764" s="85">
        <v>2657</v>
      </c>
      <c r="D3764" s="85">
        <v>3760</v>
      </c>
      <c r="E3764" s="86" t="s">
        <v>4726</v>
      </c>
      <c r="F3764" s="85" t="s">
        <v>4706</v>
      </c>
      <c r="G3764" s="86" t="s">
        <v>111</v>
      </c>
      <c r="H3764" s="85" t="s">
        <v>2</v>
      </c>
      <c r="I3764" s="85">
        <v>1</v>
      </c>
      <c r="J3764" s="88">
        <v>5.0377315769016558E-2</v>
      </c>
      <c r="K3764" s="146">
        <v>6.6283195990775798E-2</v>
      </c>
      <c r="L3764" s="147">
        <v>1.528833301194542E-10</v>
      </c>
      <c r="M3764" s="147">
        <v>3.8034448347863431E-4</v>
      </c>
      <c r="N3764" s="87">
        <v>5.4666866228839227E-2</v>
      </c>
      <c r="O3764" s="88">
        <v>4.4493101680251917E-2</v>
      </c>
      <c r="P3764" s="89">
        <v>813.89523032106433</v>
      </c>
    </row>
    <row r="3765" spans="1:16">
      <c r="A3765" s="75" t="s">
        <v>4761</v>
      </c>
      <c r="B3765" s="85">
        <v>3761</v>
      </c>
      <c r="C3765" s="85">
        <v>2658</v>
      </c>
      <c r="D3765" s="85">
        <v>3761</v>
      </c>
      <c r="E3765" s="86" t="s">
        <v>4726</v>
      </c>
      <c r="F3765" s="85" t="s">
        <v>4528</v>
      </c>
      <c r="G3765" s="86" t="s">
        <v>111</v>
      </c>
      <c r="H3765" s="85" t="s">
        <v>2</v>
      </c>
      <c r="I3765" s="85">
        <v>1</v>
      </c>
      <c r="J3765" s="88">
        <v>5.0377315769016558E-2</v>
      </c>
      <c r="K3765" s="146">
        <v>6.6283195990775798E-2</v>
      </c>
      <c r="L3765" s="147">
        <v>1.528833301194542E-10</v>
      </c>
      <c r="M3765" s="147">
        <v>3.8034448347863431E-4</v>
      </c>
      <c r="N3765" s="87">
        <v>5.4666866228839227E-2</v>
      </c>
      <c r="O3765" s="88">
        <v>4.4493101680251917E-2</v>
      </c>
      <c r="P3765" s="89">
        <v>813.89523032106433</v>
      </c>
    </row>
    <row r="3766" spans="1:16">
      <c r="A3766" s="75" t="s">
        <v>4762</v>
      </c>
      <c r="B3766" s="85">
        <v>3762</v>
      </c>
      <c r="C3766" s="85">
        <v>2659</v>
      </c>
      <c r="D3766" s="85">
        <v>3762</v>
      </c>
      <c r="E3766" s="86" t="s">
        <v>4726</v>
      </c>
      <c r="F3766" s="85" t="s">
        <v>3901</v>
      </c>
      <c r="G3766" s="86" t="s">
        <v>111</v>
      </c>
      <c r="H3766" s="85" t="s">
        <v>2</v>
      </c>
      <c r="I3766" s="85">
        <v>1</v>
      </c>
      <c r="J3766" s="88">
        <v>5.0379832296812949E-2</v>
      </c>
      <c r="K3766" s="146">
        <v>6.6282694954695923E-2</v>
      </c>
      <c r="L3766" s="147">
        <v>1.528881100338317E-10</v>
      </c>
      <c r="M3766" s="147">
        <v>3.8033724912285729E-4</v>
      </c>
      <c r="N3766" s="87">
        <v>5.4667638811099289E-2</v>
      </c>
      <c r="O3766" s="88">
        <v>4.4495453136496527E-2</v>
      </c>
      <c r="P3766" s="89">
        <v>813.9267417465727</v>
      </c>
    </row>
    <row r="3767" spans="1:16">
      <c r="A3767" s="75" t="s">
        <v>4763</v>
      </c>
      <c r="B3767" s="85">
        <v>3763</v>
      </c>
      <c r="C3767" s="85">
        <v>2660</v>
      </c>
      <c r="D3767" s="85">
        <v>3763</v>
      </c>
      <c r="E3767" s="86" t="s">
        <v>4726</v>
      </c>
      <c r="F3767" s="85" t="s">
        <v>4532</v>
      </c>
      <c r="G3767" s="86" t="s">
        <v>111</v>
      </c>
      <c r="H3767" s="85" t="s">
        <v>2</v>
      </c>
      <c r="I3767" s="85">
        <v>1</v>
      </c>
      <c r="J3767" s="88">
        <v>5.0987625595428097E-2</v>
      </c>
      <c r="K3767" s="146">
        <v>6.7094973373707054E-2</v>
      </c>
      <c r="L3767" s="147">
        <v>1.557723557147793E-10</v>
      </c>
      <c r="M3767" s="147">
        <v>4.1746809702417471E-4</v>
      </c>
      <c r="N3767" s="87">
        <v>5.9323495290809297E-2</v>
      </c>
      <c r="O3767" s="88">
        <v>4.5006297847291647E-2</v>
      </c>
      <c r="P3767" s="89">
        <v>758.6589027950323</v>
      </c>
    </row>
    <row r="3768" spans="1:16">
      <c r="A3768" s="75" t="s">
        <v>4764</v>
      </c>
      <c r="B3768" s="85">
        <v>3764</v>
      </c>
      <c r="C3768" s="85">
        <v>2661</v>
      </c>
      <c r="D3768" s="85">
        <v>3764</v>
      </c>
      <c r="E3768" s="86" t="s">
        <v>4726</v>
      </c>
      <c r="F3768" s="85" t="s">
        <v>3724</v>
      </c>
      <c r="G3768" s="86" t="s">
        <v>111</v>
      </c>
      <c r="H3768" s="85" t="s">
        <v>2</v>
      </c>
      <c r="I3768" s="85">
        <v>1</v>
      </c>
      <c r="J3768" s="88">
        <v>5.0379832296812949E-2</v>
      </c>
      <c r="K3768" s="146">
        <v>6.6282694954695923E-2</v>
      </c>
      <c r="L3768" s="147">
        <v>1.528881100338317E-10</v>
      </c>
      <c r="M3768" s="147">
        <v>3.8033724912285729E-4</v>
      </c>
      <c r="N3768" s="87">
        <v>5.4667638811099289E-2</v>
      </c>
      <c r="O3768" s="88">
        <v>4.4495453136496527E-2</v>
      </c>
      <c r="P3768" s="89">
        <v>813.9267417465727</v>
      </c>
    </row>
    <row r="3769" spans="1:16">
      <c r="A3769" s="75" t="s">
        <v>4765</v>
      </c>
      <c r="B3769" s="85">
        <v>3765</v>
      </c>
      <c r="C3769" s="85">
        <v>2662</v>
      </c>
      <c r="D3769" s="85">
        <v>3765</v>
      </c>
      <c r="E3769" s="86" t="s">
        <v>4726</v>
      </c>
      <c r="F3769" s="85" t="s">
        <v>891</v>
      </c>
      <c r="G3769" s="86" t="s">
        <v>111</v>
      </c>
      <c r="H3769" s="85" t="s">
        <v>2</v>
      </c>
      <c r="I3769" s="85">
        <v>1</v>
      </c>
      <c r="J3769" s="88">
        <v>5.0988424614746182E-2</v>
      </c>
      <c r="K3769" s="146">
        <v>6.7095075632305962E-2</v>
      </c>
      <c r="L3769" s="147">
        <v>1.5577422218765439E-10</v>
      </c>
      <c r="M3769" s="147">
        <v>4.174671221565688E-4</v>
      </c>
      <c r="N3769" s="87">
        <v>5.932366708487246E-2</v>
      </c>
      <c r="O3769" s="88">
        <v>4.5007067894319221E-2</v>
      </c>
      <c r="P3769" s="89">
        <v>758.66968624729577</v>
      </c>
    </row>
    <row r="3770" spans="1:16">
      <c r="A3770" s="75" t="s">
        <v>4766</v>
      </c>
      <c r="B3770" s="85">
        <v>3766</v>
      </c>
      <c r="C3770" s="85">
        <v>2663</v>
      </c>
      <c r="D3770" s="85">
        <v>3766</v>
      </c>
      <c r="E3770" s="86" t="s">
        <v>4726</v>
      </c>
      <c r="F3770" s="85" t="s">
        <v>38</v>
      </c>
      <c r="G3770" s="86" t="s">
        <v>111</v>
      </c>
      <c r="H3770" s="85" t="s">
        <v>2</v>
      </c>
      <c r="I3770" s="85">
        <v>1</v>
      </c>
      <c r="J3770" s="88">
        <v>5.0987674302145583E-2</v>
      </c>
      <c r="K3770" s="146">
        <v>6.7094998884065477E-2</v>
      </c>
      <c r="L3770" s="147">
        <v>1.5577249520752061E-10</v>
      </c>
      <c r="M3770" s="147">
        <v>4.1746811446089578E-4</v>
      </c>
      <c r="N3770" s="87">
        <v>5.9323497069128088E-2</v>
      </c>
      <c r="O3770" s="88">
        <v>4.5006346511711683E-2</v>
      </c>
      <c r="P3770" s="89">
        <v>758.65970037583907</v>
      </c>
    </row>
    <row r="3771" spans="1:16">
      <c r="A3771" s="75" t="s">
        <v>4767</v>
      </c>
      <c r="B3771" s="85">
        <v>3767</v>
      </c>
      <c r="C3771" s="85">
        <v>2664</v>
      </c>
      <c r="D3771" s="85">
        <v>3767</v>
      </c>
      <c r="E3771" s="86" t="s">
        <v>4726</v>
      </c>
      <c r="F3771" s="85" t="s">
        <v>1039</v>
      </c>
      <c r="G3771" s="86" t="s">
        <v>111</v>
      </c>
      <c r="H3771" s="85" t="s">
        <v>2</v>
      </c>
      <c r="I3771" s="85">
        <v>1</v>
      </c>
      <c r="J3771" s="88">
        <v>5.0379832296812949E-2</v>
      </c>
      <c r="K3771" s="146">
        <v>6.6282694954695923E-2</v>
      </c>
      <c r="L3771" s="147">
        <v>1.528881100338317E-10</v>
      </c>
      <c r="M3771" s="147">
        <v>3.8033724912285729E-4</v>
      </c>
      <c r="N3771" s="87">
        <v>5.4667638811099289E-2</v>
      </c>
      <c r="O3771" s="88">
        <v>4.4495453136496527E-2</v>
      </c>
      <c r="P3771" s="89">
        <v>813.9267417465727</v>
      </c>
    </row>
    <row r="3772" spans="1:16">
      <c r="A3772" s="75" t="s">
        <v>4768</v>
      </c>
      <c r="B3772" s="85">
        <v>3768</v>
      </c>
      <c r="C3772" s="85">
        <v>2665</v>
      </c>
      <c r="D3772" s="85">
        <v>3768</v>
      </c>
      <c r="E3772" s="86" t="s">
        <v>4726</v>
      </c>
      <c r="F3772" s="85" t="s">
        <v>4655</v>
      </c>
      <c r="G3772" s="86" t="s">
        <v>111</v>
      </c>
      <c r="H3772" s="85" t="s">
        <v>2</v>
      </c>
      <c r="I3772" s="85">
        <v>1</v>
      </c>
      <c r="J3772" s="88">
        <v>5.0379832296812928E-2</v>
      </c>
      <c r="K3772" s="146">
        <v>6.6282694954695923E-2</v>
      </c>
      <c r="L3772" s="147">
        <v>1.528881100338317E-10</v>
      </c>
      <c r="M3772" s="147">
        <v>3.8033724912285729E-4</v>
      </c>
      <c r="N3772" s="87">
        <v>5.4667638811099289E-2</v>
      </c>
      <c r="O3772" s="88">
        <v>4.449545313649652E-2</v>
      </c>
      <c r="P3772" s="89">
        <v>813.92674174657259</v>
      </c>
    </row>
    <row r="3773" spans="1:16">
      <c r="A3773" s="75" t="s">
        <v>4769</v>
      </c>
      <c r="B3773" s="85">
        <v>3769</v>
      </c>
      <c r="C3773" s="85">
        <v>2666</v>
      </c>
      <c r="D3773" s="85">
        <v>3769</v>
      </c>
      <c r="E3773" s="86" t="s">
        <v>4726</v>
      </c>
      <c r="F3773" s="85" t="s">
        <v>1088</v>
      </c>
      <c r="G3773" s="86" t="s">
        <v>111</v>
      </c>
      <c r="H3773" s="85" t="s">
        <v>2</v>
      </c>
      <c r="I3773" s="85">
        <v>1</v>
      </c>
      <c r="J3773" s="88">
        <v>5.0987625595428111E-2</v>
      </c>
      <c r="K3773" s="146">
        <v>6.7094973373707054E-2</v>
      </c>
      <c r="L3773" s="147">
        <v>1.557723557147793E-10</v>
      </c>
      <c r="M3773" s="147">
        <v>4.1746809702417471E-4</v>
      </c>
      <c r="N3773" s="87">
        <v>5.9323495290809297E-2</v>
      </c>
      <c r="O3773" s="88">
        <v>4.5006297847291661E-2</v>
      </c>
      <c r="P3773" s="89">
        <v>758.65890279503253</v>
      </c>
    </row>
    <row r="3774" spans="1:16">
      <c r="A3774" s="75" t="s">
        <v>4770</v>
      </c>
      <c r="B3774" s="85">
        <v>3770</v>
      </c>
      <c r="C3774" s="85">
        <v>2667</v>
      </c>
      <c r="D3774" s="85">
        <v>3770</v>
      </c>
      <c r="E3774" s="86" t="s">
        <v>4726</v>
      </c>
      <c r="F3774" s="85" t="s">
        <v>4546</v>
      </c>
      <c r="G3774" s="86" t="s">
        <v>111</v>
      </c>
      <c r="H3774" s="85" t="s">
        <v>2</v>
      </c>
      <c r="I3774" s="85">
        <v>1</v>
      </c>
      <c r="J3774" s="88">
        <v>5.0987625595428111E-2</v>
      </c>
      <c r="K3774" s="146">
        <v>6.7094973373707054E-2</v>
      </c>
      <c r="L3774" s="147">
        <v>1.557723557147793E-10</v>
      </c>
      <c r="M3774" s="147">
        <v>4.1746809702417471E-4</v>
      </c>
      <c r="N3774" s="87">
        <v>5.9323495290809297E-2</v>
      </c>
      <c r="O3774" s="88">
        <v>4.5006297847291661E-2</v>
      </c>
      <c r="P3774" s="89">
        <v>758.65890279503253</v>
      </c>
    </row>
    <row r="3775" spans="1:16">
      <c r="A3775" s="75" t="s">
        <v>4771</v>
      </c>
      <c r="B3775" s="85">
        <v>3771</v>
      </c>
      <c r="C3775" s="85">
        <v>2668</v>
      </c>
      <c r="D3775" s="85">
        <v>3771</v>
      </c>
      <c r="E3775" s="86" t="s">
        <v>4726</v>
      </c>
      <c r="F3775" s="85" t="s">
        <v>3920</v>
      </c>
      <c r="G3775" s="86" t="s">
        <v>111</v>
      </c>
      <c r="H3775" s="85" t="s">
        <v>2</v>
      </c>
      <c r="I3775" s="85">
        <v>1</v>
      </c>
      <c r="J3775" s="88">
        <v>5.0987625595428097E-2</v>
      </c>
      <c r="K3775" s="146">
        <v>6.7094973373707054E-2</v>
      </c>
      <c r="L3775" s="147">
        <v>1.557723557147793E-10</v>
      </c>
      <c r="M3775" s="147">
        <v>4.1746809702417471E-4</v>
      </c>
      <c r="N3775" s="87">
        <v>5.9323495290809297E-2</v>
      </c>
      <c r="O3775" s="88">
        <v>4.5006297847291647E-2</v>
      </c>
      <c r="P3775" s="89">
        <v>758.6589027950323</v>
      </c>
    </row>
    <row r="3776" spans="1:16">
      <c r="A3776" s="75" t="s">
        <v>4772</v>
      </c>
      <c r="B3776" s="85">
        <v>3772</v>
      </c>
      <c r="C3776" s="85">
        <v>2669</v>
      </c>
      <c r="D3776" s="85">
        <v>3772</v>
      </c>
      <c r="E3776" s="86" t="s">
        <v>4726</v>
      </c>
      <c r="F3776" s="85" t="s">
        <v>4398</v>
      </c>
      <c r="G3776" s="86" t="s">
        <v>111</v>
      </c>
      <c r="H3776" s="85" t="s">
        <v>2</v>
      </c>
      <c r="I3776" s="85">
        <v>1</v>
      </c>
      <c r="J3776" s="88">
        <v>5.0987625595428097E-2</v>
      </c>
      <c r="K3776" s="146">
        <v>6.7094973373707054E-2</v>
      </c>
      <c r="L3776" s="147">
        <v>1.557723557147793E-10</v>
      </c>
      <c r="M3776" s="147">
        <v>4.1746809702417471E-4</v>
      </c>
      <c r="N3776" s="87">
        <v>5.9323495290809297E-2</v>
      </c>
      <c r="O3776" s="88">
        <v>4.5006297847291647E-2</v>
      </c>
      <c r="P3776" s="89">
        <v>758.6589027950323</v>
      </c>
    </row>
    <row r="3777" spans="1:16">
      <c r="A3777" s="75" t="s">
        <v>4773</v>
      </c>
      <c r="B3777" s="85">
        <v>3773</v>
      </c>
      <c r="C3777" s="85">
        <v>2670</v>
      </c>
      <c r="D3777" s="85">
        <v>3773</v>
      </c>
      <c r="E3777" s="86" t="s">
        <v>4726</v>
      </c>
      <c r="F3777" s="85" t="s">
        <v>4559</v>
      </c>
      <c r="G3777" s="86" t="s">
        <v>111</v>
      </c>
      <c r="H3777" s="85" t="s">
        <v>2</v>
      </c>
      <c r="I3777" s="85">
        <v>1</v>
      </c>
      <c r="J3777" s="88">
        <v>5.0987625595428111E-2</v>
      </c>
      <c r="K3777" s="146">
        <v>6.7094973373707054E-2</v>
      </c>
      <c r="L3777" s="147">
        <v>1.557723557147793E-10</v>
      </c>
      <c r="M3777" s="147">
        <v>4.1746809702417471E-4</v>
      </c>
      <c r="N3777" s="87">
        <v>5.9323495290809297E-2</v>
      </c>
      <c r="O3777" s="88">
        <v>4.5006297847291661E-2</v>
      </c>
      <c r="P3777" s="89">
        <v>758.65890279503253</v>
      </c>
    </row>
    <row r="3778" spans="1:16">
      <c r="A3778" s="75" t="s">
        <v>4774</v>
      </c>
      <c r="B3778" s="85">
        <v>3774</v>
      </c>
      <c r="C3778" s="85">
        <v>2671</v>
      </c>
      <c r="D3778" s="85">
        <v>3774</v>
      </c>
      <c r="E3778" s="86" t="s">
        <v>4726</v>
      </c>
      <c r="F3778" s="85" t="s">
        <v>243</v>
      </c>
      <c r="G3778" s="86" t="s">
        <v>111</v>
      </c>
      <c r="H3778" s="85" t="s">
        <v>2</v>
      </c>
      <c r="I3778" s="85">
        <v>1</v>
      </c>
      <c r="J3778" s="88">
        <v>5.0987625595428097E-2</v>
      </c>
      <c r="K3778" s="146">
        <v>6.7094973373707054E-2</v>
      </c>
      <c r="L3778" s="147">
        <v>1.557723557147793E-10</v>
      </c>
      <c r="M3778" s="147">
        <v>4.1746809702417471E-4</v>
      </c>
      <c r="N3778" s="87">
        <v>5.9323495290809297E-2</v>
      </c>
      <c r="O3778" s="88">
        <v>4.5006297847291647E-2</v>
      </c>
      <c r="P3778" s="89">
        <v>758.6589027950323</v>
      </c>
    </row>
    <row r="3779" spans="1:16">
      <c r="A3779" s="75" t="s">
        <v>4775</v>
      </c>
      <c r="B3779" s="85">
        <v>3775</v>
      </c>
      <c r="C3779" s="85">
        <v>2672</v>
      </c>
      <c r="D3779" s="85">
        <v>3775</v>
      </c>
      <c r="E3779" s="86" t="s">
        <v>4776</v>
      </c>
      <c r="F3779" s="85" t="s">
        <v>2901</v>
      </c>
      <c r="G3779" s="86" t="s">
        <v>111</v>
      </c>
      <c r="H3779" s="85" t="s">
        <v>2</v>
      </c>
      <c r="I3779" s="85">
        <v>1</v>
      </c>
      <c r="J3779" s="88">
        <v>7.1699625595428126E-2</v>
      </c>
      <c r="K3779" s="146">
        <v>8.1183127549707107E-2</v>
      </c>
      <c r="L3779" s="147">
        <v>2.3642575806477917E-10</v>
      </c>
      <c r="M3779" s="147">
        <v>4.1746809702417471E-4</v>
      </c>
      <c r="N3779" s="87">
        <v>5.9323495290809297E-2</v>
      </c>
      <c r="O3779" s="88">
        <v>3.4506297847291659E-2</v>
      </c>
      <c r="P3779" s="89">
        <v>581.66326306530948</v>
      </c>
    </row>
    <row r="3780" spans="1:16">
      <c r="A3780" s="75" t="s">
        <v>4777</v>
      </c>
      <c r="B3780" s="85">
        <v>3776</v>
      </c>
      <c r="C3780" s="85">
        <v>2673</v>
      </c>
      <c r="D3780" s="85">
        <v>3776</v>
      </c>
      <c r="E3780" s="86" t="s">
        <v>4776</v>
      </c>
      <c r="F3780" s="85" t="s">
        <v>4409</v>
      </c>
      <c r="G3780" s="86" t="s">
        <v>111</v>
      </c>
      <c r="H3780" s="85" t="s">
        <v>2</v>
      </c>
      <c r="I3780" s="85">
        <v>1</v>
      </c>
      <c r="J3780" s="88">
        <v>7.1699625595428099E-2</v>
      </c>
      <c r="K3780" s="146">
        <v>8.1183127549707107E-2</v>
      </c>
      <c r="L3780" s="147">
        <v>2.3642575806477912E-10</v>
      </c>
      <c r="M3780" s="147">
        <v>4.1746809702417471E-4</v>
      </c>
      <c r="N3780" s="87">
        <v>5.9323495290809297E-2</v>
      </c>
      <c r="O3780" s="88">
        <v>3.4506297847291652E-2</v>
      </c>
      <c r="P3780" s="89">
        <v>581.66326306530937</v>
      </c>
    </row>
    <row r="3781" spans="1:16">
      <c r="A3781" s="75" t="s">
        <v>4778</v>
      </c>
      <c r="B3781" s="85">
        <v>3777</v>
      </c>
      <c r="C3781" s="85">
        <v>2674</v>
      </c>
      <c r="D3781" s="85">
        <v>3777</v>
      </c>
      <c r="E3781" s="86" t="s">
        <v>4776</v>
      </c>
      <c r="F3781" s="85" t="s">
        <v>4411</v>
      </c>
      <c r="G3781" s="86" t="s">
        <v>111</v>
      </c>
      <c r="H3781" s="85" t="s">
        <v>2</v>
      </c>
      <c r="I3781" s="85">
        <v>1</v>
      </c>
      <c r="J3781" s="88">
        <v>7.1699625595428099E-2</v>
      </c>
      <c r="K3781" s="146">
        <v>8.1183127549707107E-2</v>
      </c>
      <c r="L3781" s="147">
        <v>2.3642575806477912E-10</v>
      </c>
      <c r="M3781" s="147">
        <v>4.1746809702417471E-4</v>
      </c>
      <c r="N3781" s="87">
        <v>5.9323495290809297E-2</v>
      </c>
      <c r="O3781" s="88">
        <v>3.4506297847291652E-2</v>
      </c>
      <c r="P3781" s="89">
        <v>581.66326306530937</v>
      </c>
    </row>
    <row r="3782" spans="1:16">
      <c r="A3782" s="75" t="s">
        <v>4779</v>
      </c>
      <c r="B3782" s="85">
        <v>3778</v>
      </c>
      <c r="C3782" s="85">
        <v>2675</v>
      </c>
      <c r="D3782" s="85">
        <v>3778</v>
      </c>
      <c r="E3782" s="86" t="s">
        <v>4776</v>
      </c>
      <c r="F3782" s="85" t="s">
        <v>4780</v>
      </c>
      <c r="G3782" s="86" t="s">
        <v>111</v>
      </c>
      <c r="H3782" s="85" t="s">
        <v>2</v>
      </c>
      <c r="I3782" s="85">
        <v>1</v>
      </c>
      <c r="J3782" s="88">
        <v>7.1699625595428113E-2</v>
      </c>
      <c r="K3782" s="146">
        <v>8.1183127549707107E-2</v>
      </c>
      <c r="L3782" s="147">
        <v>2.3642575806477917E-10</v>
      </c>
      <c r="M3782" s="147">
        <v>4.1746809702417471E-4</v>
      </c>
      <c r="N3782" s="87">
        <v>5.9323495290809297E-2</v>
      </c>
      <c r="O3782" s="88">
        <v>3.4506297847291659E-2</v>
      </c>
      <c r="P3782" s="89">
        <v>581.66326306530948</v>
      </c>
    </row>
    <row r="3783" spans="1:16">
      <c r="A3783" s="75" t="s">
        <v>4781</v>
      </c>
      <c r="B3783" s="85">
        <v>3779</v>
      </c>
      <c r="C3783" s="85">
        <v>2676</v>
      </c>
      <c r="D3783" s="85">
        <v>3779</v>
      </c>
      <c r="E3783" s="86" t="s">
        <v>4776</v>
      </c>
      <c r="F3783" s="85" t="s">
        <v>4413</v>
      </c>
      <c r="G3783" s="86" t="s">
        <v>111</v>
      </c>
      <c r="H3783" s="85" t="s">
        <v>2</v>
      </c>
      <c r="I3783" s="85">
        <v>1</v>
      </c>
      <c r="J3783" s="88">
        <v>7.1699625595428099E-2</v>
      </c>
      <c r="K3783" s="146">
        <v>8.1183127549707107E-2</v>
      </c>
      <c r="L3783" s="147">
        <v>2.3642575806477912E-10</v>
      </c>
      <c r="M3783" s="147">
        <v>4.1746809702417471E-4</v>
      </c>
      <c r="N3783" s="87">
        <v>5.9323495290809297E-2</v>
      </c>
      <c r="O3783" s="88">
        <v>3.4506297847291652E-2</v>
      </c>
      <c r="P3783" s="89">
        <v>581.66326306530937</v>
      </c>
    </row>
    <row r="3784" spans="1:16">
      <c r="A3784" s="75" t="s">
        <v>4782</v>
      </c>
      <c r="B3784" s="85">
        <v>3780</v>
      </c>
      <c r="C3784" s="85">
        <v>2677</v>
      </c>
      <c r="D3784" s="85">
        <v>3780</v>
      </c>
      <c r="E3784" s="86" t="s">
        <v>4776</v>
      </c>
      <c r="F3784" s="85" t="s">
        <v>235</v>
      </c>
      <c r="G3784" s="86" t="s">
        <v>111</v>
      </c>
      <c r="H3784" s="85" t="s">
        <v>2</v>
      </c>
      <c r="I3784" s="85">
        <v>1</v>
      </c>
      <c r="J3784" s="88">
        <v>7.1699625595428099E-2</v>
      </c>
      <c r="K3784" s="146">
        <v>5.1663451528553429E-2</v>
      </c>
      <c r="L3784" s="147">
        <v>2.3641048793126712E-10</v>
      </c>
      <c r="M3784" s="147">
        <v>4.1746775572152169E-4</v>
      </c>
      <c r="N3784" s="87">
        <v>5.9323495290809297E-2</v>
      </c>
      <c r="O3784" s="88">
        <v>3.4506297847291652E-2</v>
      </c>
      <c r="P3784" s="89">
        <v>581.66326306530937</v>
      </c>
    </row>
    <row r="3785" spans="1:16">
      <c r="A3785" s="75" t="s">
        <v>4783</v>
      </c>
      <c r="B3785" s="85">
        <v>3781</v>
      </c>
      <c r="C3785" s="85">
        <v>2678</v>
      </c>
      <c r="D3785" s="85">
        <v>3781</v>
      </c>
      <c r="E3785" s="86" t="s">
        <v>4776</v>
      </c>
      <c r="F3785" s="85" t="s">
        <v>38</v>
      </c>
      <c r="G3785" s="86" t="s">
        <v>111</v>
      </c>
      <c r="H3785" s="85" t="s">
        <v>2</v>
      </c>
      <c r="I3785" s="85">
        <v>1</v>
      </c>
      <c r="J3785" s="88">
        <v>7.1700453326539015E-2</v>
      </c>
      <c r="K3785" s="146">
        <v>8.1183244840943858E-2</v>
      </c>
      <c r="L3785" s="147">
        <v>2.3642770675752899E-10</v>
      </c>
      <c r="M3785" s="147">
        <v>4.1746712959858499E-4</v>
      </c>
      <c r="N3785" s="87">
        <v>5.9323667689583179E-2</v>
      </c>
      <c r="O3785" s="88">
        <v>3.450709658000839E-2</v>
      </c>
      <c r="P3785" s="89">
        <v>581.6750366914282</v>
      </c>
    </row>
    <row r="3786" spans="1:16">
      <c r="A3786" s="75" t="s">
        <v>4784</v>
      </c>
      <c r="B3786" s="85">
        <v>3782</v>
      </c>
      <c r="C3786" s="85">
        <v>2679</v>
      </c>
      <c r="D3786" s="85">
        <v>3782</v>
      </c>
      <c r="E3786" s="86" t="s">
        <v>4776</v>
      </c>
      <c r="F3786" s="85" t="s">
        <v>2897</v>
      </c>
      <c r="G3786" s="86" t="s">
        <v>111</v>
      </c>
      <c r="H3786" s="85" t="s">
        <v>2</v>
      </c>
      <c r="I3786" s="85">
        <v>1</v>
      </c>
      <c r="J3786" s="88">
        <v>7.1699625595428126E-2</v>
      </c>
      <c r="K3786" s="146">
        <v>8.1183127549707149E-2</v>
      </c>
      <c r="L3786" s="147">
        <v>2.3642575806477917E-10</v>
      </c>
      <c r="M3786" s="147">
        <v>4.1746809702417471E-4</v>
      </c>
      <c r="N3786" s="87">
        <v>5.9323495290809297E-2</v>
      </c>
      <c r="O3786" s="88">
        <v>3.4506297847291673E-2</v>
      </c>
      <c r="P3786" s="89">
        <v>581.66326306530982</v>
      </c>
    </row>
    <row r="3787" spans="1:16">
      <c r="A3787" s="75" t="s">
        <v>4785</v>
      </c>
      <c r="B3787" s="85">
        <v>3783</v>
      </c>
      <c r="C3787" s="85">
        <v>2680</v>
      </c>
      <c r="D3787" s="85">
        <v>3783</v>
      </c>
      <c r="E3787" s="86" t="s">
        <v>4776</v>
      </c>
      <c r="F3787" s="85" t="s">
        <v>2981</v>
      </c>
      <c r="G3787" s="86" t="s">
        <v>111</v>
      </c>
      <c r="H3787" s="85" t="s">
        <v>2</v>
      </c>
      <c r="I3787" s="85">
        <v>1</v>
      </c>
      <c r="J3787" s="88">
        <v>7.1699625595428126E-2</v>
      </c>
      <c r="K3787" s="146">
        <v>8.1183127549707107E-2</v>
      </c>
      <c r="L3787" s="147">
        <v>2.3642575806477917E-10</v>
      </c>
      <c r="M3787" s="147">
        <v>4.1746809702417471E-4</v>
      </c>
      <c r="N3787" s="87">
        <v>5.9323495290809297E-2</v>
      </c>
      <c r="O3787" s="88">
        <v>3.4506297847291659E-2</v>
      </c>
      <c r="P3787" s="89">
        <v>581.66326306530948</v>
      </c>
    </row>
    <row r="3788" spans="1:16">
      <c r="A3788" s="75" t="s">
        <v>4786</v>
      </c>
      <c r="B3788" s="85">
        <v>3784</v>
      </c>
      <c r="C3788" s="85">
        <v>2681</v>
      </c>
      <c r="D3788" s="85">
        <v>3784</v>
      </c>
      <c r="E3788" s="86" t="s">
        <v>4776</v>
      </c>
      <c r="F3788" s="85" t="s">
        <v>2923</v>
      </c>
      <c r="G3788" s="86" t="s">
        <v>111</v>
      </c>
      <c r="H3788" s="85" t="s">
        <v>2</v>
      </c>
      <c r="I3788" s="85">
        <v>1</v>
      </c>
      <c r="J3788" s="88">
        <v>7.1699625595428126E-2</v>
      </c>
      <c r="K3788" s="146">
        <v>8.1183127549707107E-2</v>
      </c>
      <c r="L3788" s="147">
        <v>2.3642575806477917E-10</v>
      </c>
      <c r="M3788" s="147">
        <v>4.1746809702417471E-4</v>
      </c>
      <c r="N3788" s="87">
        <v>5.9323495290809297E-2</v>
      </c>
      <c r="O3788" s="88">
        <v>3.4506297847291673E-2</v>
      </c>
      <c r="P3788" s="89">
        <v>581.66326306530982</v>
      </c>
    </row>
    <row r="3789" spans="1:16">
      <c r="A3789" s="75" t="s">
        <v>4787</v>
      </c>
      <c r="B3789" s="85">
        <v>3785</v>
      </c>
      <c r="C3789" s="85">
        <v>2682</v>
      </c>
      <c r="D3789" s="85">
        <v>3785</v>
      </c>
      <c r="E3789" s="86" t="s">
        <v>4788</v>
      </c>
      <c r="F3789" s="85" t="s">
        <v>2901</v>
      </c>
      <c r="G3789" s="86" t="s">
        <v>111</v>
      </c>
      <c r="H3789" s="85" t="s">
        <v>2</v>
      </c>
      <c r="I3789" s="85">
        <v>1</v>
      </c>
      <c r="J3789" s="88">
        <v>4.5244394605638326E-3</v>
      </c>
      <c r="K3789" s="146">
        <v>8.9989804917396214E-3</v>
      </c>
      <c r="L3789" s="147">
        <v>4.5521477840525977E-11</v>
      </c>
      <c r="M3789" s="147">
        <v>3.593494202735258E-4</v>
      </c>
      <c r="N3789" s="87">
        <v>4.4594422123388752E-2</v>
      </c>
      <c r="O3789" s="88">
        <v>4.1606802741791854E-3</v>
      </c>
      <c r="P3789" s="89">
        <v>93.300463960872889</v>
      </c>
    </row>
    <row r="3790" spans="1:16">
      <c r="A3790" s="75" t="s">
        <v>4789</v>
      </c>
      <c r="B3790" s="85">
        <v>3786</v>
      </c>
      <c r="C3790" s="85">
        <v>2683</v>
      </c>
      <c r="D3790" s="85">
        <v>3786</v>
      </c>
      <c r="E3790" s="86" t="s">
        <v>4788</v>
      </c>
      <c r="F3790" s="85" t="s">
        <v>931</v>
      </c>
      <c r="G3790" s="86" t="s">
        <v>111</v>
      </c>
      <c r="H3790" s="85" t="s">
        <v>2</v>
      </c>
      <c r="I3790" s="85">
        <v>1</v>
      </c>
      <c r="J3790" s="88">
        <v>4.2068826325265714E-3</v>
      </c>
      <c r="K3790" s="146">
        <v>8.532241739751617E-3</v>
      </c>
      <c r="L3790" s="147">
        <v>1.9031852994078008E-11</v>
      </c>
      <c r="M3790" s="147">
        <v>3.4337277571312171E-4</v>
      </c>
      <c r="N3790" s="87">
        <v>4.2570930403065602E-2</v>
      </c>
      <c r="O3790" s="88">
        <v>3.9020128496014541E-3</v>
      </c>
      <c r="P3790" s="89">
        <v>91.659092546411998</v>
      </c>
    </row>
    <row r="3791" spans="1:16">
      <c r="A3791" s="75" t="s">
        <v>4790</v>
      </c>
      <c r="B3791" s="85">
        <v>3787</v>
      </c>
      <c r="C3791" s="85">
        <v>2684</v>
      </c>
      <c r="D3791" s="85">
        <v>3787</v>
      </c>
      <c r="E3791" s="86" t="s">
        <v>4788</v>
      </c>
      <c r="F3791" s="85" t="s">
        <v>2804</v>
      </c>
      <c r="G3791" s="86" t="s">
        <v>111</v>
      </c>
      <c r="H3791" s="85" t="s">
        <v>2</v>
      </c>
      <c r="I3791" s="85">
        <v>1</v>
      </c>
      <c r="J3791" s="88">
        <v>4.5244394605638326E-3</v>
      </c>
      <c r="K3791" s="146">
        <v>8.9989804917396214E-3</v>
      </c>
      <c r="L3791" s="147">
        <v>2.1028894940525981E-11</v>
      </c>
      <c r="M3791" s="147">
        <v>3.593494202735258E-4</v>
      </c>
      <c r="N3791" s="87">
        <v>4.4594422123388752E-2</v>
      </c>
      <c r="O3791" s="88">
        <v>4.1606802741791854E-3</v>
      </c>
      <c r="P3791" s="89">
        <v>93.300463960872889</v>
      </c>
    </row>
    <row r="3792" spans="1:16">
      <c r="A3792" s="75" t="s">
        <v>4791</v>
      </c>
      <c r="B3792" s="85">
        <v>3788</v>
      </c>
      <c r="C3792" s="85">
        <v>2685</v>
      </c>
      <c r="D3792" s="85">
        <v>3788</v>
      </c>
      <c r="E3792" s="86" t="s">
        <v>4788</v>
      </c>
      <c r="F3792" s="85" t="s">
        <v>4586</v>
      </c>
      <c r="G3792" s="86" t="s">
        <v>111</v>
      </c>
      <c r="H3792" s="85" t="s">
        <v>2</v>
      </c>
      <c r="I3792" s="85">
        <v>1</v>
      </c>
      <c r="J3792" s="88">
        <v>4.2068826325265714E-3</v>
      </c>
      <c r="K3792" s="146">
        <v>8.532241739751617E-3</v>
      </c>
      <c r="L3792" s="147">
        <v>1.9031852994078008E-11</v>
      </c>
      <c r="M3792" s="147">
        <v>3.4337277571312171E-4</v>
      </c>
      <c r="N3792" s="87">
        <v>4.2570930403065602E-2</v>
      </c>
      <c r="O3792" s="88">
        <v>3.9020128496014541E-3</v>
      </c>
      <c r="P3792" s="89">
        <v>91.659092546411998</v>
      </c>
    </row>
    <row r="3793" spans="1:16">
      <c r="A3793" s="75" t="s">
        <v>4792</v>
      </c>
      <c r="B3793" s="85">
        <v>3789</v>
      </c>
      <c r="C3793" s="85">
        <v>2686</v>
      </c>
      <c r="D3793" s="85">
        <v>3789</v>
      </c>
      <c r="E3793" s="86" t="s">
        <v>4788</v>
      </c>
      <c r="F3793" s="85" t="s">
        <v>2872</v>
      </c>
      <c r="G3793" s="86" t="s">
        <v>111</v>
      </c>
      <c r="H3793" s="85" t="s">
        <v>2</v>
      </c>
      <c r="I3793" s="85">
        <v>1</v>
      </c>
      <c r="J3793" s="88">
        <v>4.2068826325265714E-3</v>
      </c>
      <c r="K3793" s="146">
        <v>8.532241739751617E-3</v>
      </c>
      <c r="L3793" s="147">
        <v>1.9031852994078008E-11</v>
      </c>
      <c r="M3793" s="147">
        <v>3.4337277571312171E-4</v>
      </c>
      <c r="N3793" s="87">
        <v>4.2570930403065602E-2</v>
      </c>
      <c r="O3793" s="88">
        <v>3.9020128496014541E-3</v>
      </c>
      <c r="P3793" s="89">
        <v>91.659092546411998</v>
      </c>
    </row>
    <row r="3794" spans="1:16">
      <c r="A3794" s="75" t="s">
        <v>4793</v>
      </c>
      <c r="B3794" s="85">
        <v>3790</v>
      </c>
      <c r="C3794" s="85">
        <v>2687</v>
      </c>
      <c r="D3794" s="85">
        <v>3790</v>
      </c>
      <c r="E3794" s="86" t="s">
        <v>4788</v>
      </c>
      <c r="F3794" s="85" t="s">
        <v>4407</v>
      </c>
      <c r="G3794" s="86" t="s">
        <v>111</v>
      </c>
      <c r="H3794" s="85" t="s">
        <v>2</v>
      </c>
      <c r="I3794" s="85">
        <v>1</v>
      </c>
      <c r="J3794" s="88">
        <v>4.2068826325265714E-3</v>
      </c>
      <c r="K3794" s="146">
        <v>8.532241739751617E-3</v>
      </c>
      <c r="L3794" s="147">
        <v>1.9031852994078008E-11</v>
      </c>
      <c r="M3794" s="147">
        <v>3.4337277571312171E-4</v>
      </c>
      <c r="N3794" s="87">
        <v>4.2570930403065602E-2</v>
      </c>
      <c r="O3794" s="88">
        <v>3.9020128496014541E-3</v>
      </c>
      <c r="P3794" s="89">
        <v>91.659092546411998</v>
      </c>
    </row>
    <row r="3795" spans="1:16">
      <c r="A3795" s="75" t="s">
        <v>4794</v>
      </c>
      <c r="B3795" s="85">
        <v>3791</v>
      </c>
      <c r="C3795" s="85">
        <v>2688</v>
      </c>
      <c r="D3795" s="85">
        <v>3791</v>
      </c>
      <c r="E3795" s="86" t="s">
        <v>4788</v>
      </c>
      <c r="F3795" s="85" t="s">
        <v>4233</v>
      </c>
      <c r="G3795" s="86" t="s">
        <v>111</v>
      </c>
      <c r="H3795" s="85" t="s">
        <v>2</v>
      </c>
      <c r="I3795" s="85">
        <v>1</v>
      </c>
      <c r="J3795" s="88">
        <v>4.5244394605638326E-3</v>
      </c>
      <c r="K3795" s="146">
        <v>8.9989804917396214E-3</v>
      </c>
      <c r="L3795" s="147">
        <v>2.1028894940525981E-11</v>
      </c>
      <c r="M3795" s="147">
        <v>3.593494202735258E-4</v>
      </c>
      <c r="N3795" s="87">
        <v>4.4594422123388752E-2</v>
      </c>
      <c r="O3795" s="88">
        <v>4.1606802741791854E-3</v>
      </c>
      <c r="P3795" s="89">
        <v>93.300463960872889</v>
      </c>
    </row>
    <row r="3796" spans="1:16">
      <c r="A3796" s="75" t="s">
        <v>4795</v>
      </c>
      <c r="B3796" s="85">
        <v>3792</v>
      </c>
      <c r="C3796" s="85">
        <v>2689</v>
      </c>
      <c r="D3796" s="85">
        <v>3792</v>
      </c>
      <c r="E3796" s="86" t="s">
        <v>4788</v>
      </c>
      <c r="F3796" s="85" t="s">
        <v>4591</v>
      </c>
      <c r="G3796" s="86" t="s">
        <v>111</v>
      </c>
      <c r="H3796" s="85" t="s">
        <v>2</v>
      </c>
      <c r="I3796" s="85">
        <v>1</v>
      </c>
      <c r="J3796" s="88">
        <v>4.5244394605638326E-3</v>
      </c>
      <c r="K3796" s="146">
        <v>8.9989804917396214E-3</v>
      </c>
      <c r="L3796" s="147">
        <v>2.1028894940525981E-11</v>
      </c>
      <c r="M3796" s="147">
        <v>3.593494202735258E-4</v>
      </c>
      <c r="N3796" s="87">
        <v>4.4594422123388752E-2</v>
      </c>
      <c r="O3796" s="88">
        <v>4.1606802741791854E-3</v>
      </c>
      <c r="P3796" s="89">
        <v>93.300463960872889</v>
      </c>
    </row>
    <row r="3797" spans="1:16">
      <c r="A3797" s="75" t="s">
        <v>4796</v>
      </c>
      <c r="B3797" s="85">
        <v>3793</v>
      </c>
      <c r="C3797" s="85">
        <v>2690</v>
      </c>
      <c r="D3797" s="85">
        <v>3793</v>
      </c>
      <c r="E3797" s="86" t="s">
        <v>4788</v>
      </c>
      <c r="F3797" s="85" t="s">
        <v>4247</v>
      </c>
      <c r="G3797" s="86" t="s">
        <v>111</v>
      </c>
      <c r="H3797" s="85" t="s">
        <v>2</v>
      </c>
      <c r="I3797" s="85">
        <v>1</v>
      </c>
      <c r="J3797" s="88">
        <v>4.5244394605638326E-3</v>
      </c>
      <c r="K3797" s="146">
        <v>8.9989804917396214E-3</v>
      </c>
      <c r="L3797" s="147">
        <v>2.1028894940525981E-11</v>
      </c>
      <c r="M3797" s="147">
        <v>3.593494202735258E-4</v>
      </c>
      <c r="N3797" s="87">
        <v>4.4594422123388752E-2</v>
      </c>
      <c r="O3797" s="88">
        <v>4.1606802741791854E-3</v>
      </c>
      <c r="P3797" s="89">
        <v>93.300463960872889</v>
      </c>
    </row>
    <row r="3798" spans="1:16">
      <c r="A3798" s="75" t="s">
        <v>4797</v>
      </c>
      <c r="B3798" s="85">
        <v>3794</v>
      </c>
      <c r="C3798" s="85">
        <v>2691</v>
      </c>
      <c r="D3798" s="85">
        <v>3794</v>
      </c>
      <c r="E3798" s="86" t="s">
        <v>4788</v>
      </c>
      <c r="F3798" s="85" t="s">
        <v>4416</v>
      </c>
      <c r="G3798" s="86" t="s">
        <v>111</v>
      </c>
      <c r="H3798" s="85" t="s">
        <v>2</v>
      </c>
      <c r="I3798" s="85">
        <v>1</v>
      </c>
      <c r="J3798" s="88">
        <v>4.5244394605638326E-3</v>
      </c>
      <c r="K3798" s="146">
        <v>8.9989804917396214E-3</v>
      </c>
      <c r="L3798" s="147">
        <v>2.1028894940525981E-11</v>
      </c>
      <c r="M3798" s="147">
        <v>3.593494202735258E-4</v>
      </c>
      <c r="N3798" s="87">
        <v>4.4594422123388752E-2</v>
      </c>
      <c r="O3798" s="88">
        <v>4.1606802741791854E-3</v>
      </c>
      <c r="P3798" s="89">
        <v>93.300463960872889</v>
      </c>
    </row>
    <row r="3799" spans="1:16">
      <c r="A3799" s="75" t="s">
        <v>4798</v>
      </c>
      <c r="B3799" s="85">
        <v>3795</v>
      </c>
      <c r="C3799" s="85">
        <v>2692</v>
      </c>
      <c r="D3799" s="85">
        <v>3795</v>
      </c>
      <c r="E3799" s="86" t="s">
        <v>4788</v>
      </c>
      <c r="F3799" s="85" t="s">
        <v>4730</v>
      </c>
      <c r="G3799" s="86" t="s">
        <v>111</v>
      </c>
      <c r="H3799" s="85" t="s">
        <v>2</v>
      </c>
      <c r="I3799" s="85">
        <v>1</v>
      </c>
      <c r="J3799" s="88">
        <v>4.5244394605638326E-3</v>
      </c>
      <c r="K3799" s="146">
        <v>8.9989804917396214E-3</v>
      </c>
      <c r="L3799" s="147">
        <v>2.1028894940525981E-11</v>
      </c>
      <c r="M3799" s="147">
        <v>3.593494202735258E-4</v>
      </c>
      <c r="N3799" s="87">
        <v>4.4594422123388752E-2</v>
      </c>
      <c r="O3799" s="88">
        <v>4.1606802741791854E-3</v>
      </c>
      <c r="P3799" s="89">
        <v>93.300463960872889</v>
      </c>
    </row>
    <row r="3800" spans="1:16">
      <c r="A3800" s="75" t="s">
        <v>4799</v>
      </c>
      <c r="B3800" s="85">
        <v>3796</v>
      </c>
      <c r="C3800" s="85">
        <v>2693</v>
      </c>
      <c r="D3800" s="85">
        <v>3796</v>
      </c>
      <c r="E3800" s="86" t="s">
        <v>4788</v>
      </c>
      <c r="F3800" s="85" t="s">
        <v>4418</v>
      </c>
      <c r="G3800" s="86" t="s">
        <v>111</v>
      </c>
      <c r="H3800" s="85" t="s">
        <v>2</v>
      </c>
      <c r="I3800" s="85">
        <v>1</v>
      </c>
      <c r="J3800" s="88">
        <v>4.5244394605638326E-3</v>
      </c>
      <c r="K3800" s="146">
        <v>8.9989804917396214E-3</v>
      </c>
      <c r="L3800" s="147">
        <v>2.1028894940525981E-11</v>
      </c>
      <c r="M3800" s="147">
        <v>3.593494202735258E-4</v>
      </c>
      <c r="N3800" s="87">
        <v>4.4594422123388752E-2</v>
      </c>
      <c r="O3800" s="88">
        <v>4.1606802741791854E-3</v>
      </c>
      <c r="P3800" s="89">
        <v>93.300463960872889</v>
      </c>
    </row>
    <row r="3801" spans="1:16">
      <c r="A3801" s="75" t="s">
        <v>4800</v>
      </c>
      <c r="B3801" s="85">
        <v>3797</v>
      </c>
      <c r="C3801" s="85">
        <v>2694</v>
      </c>
      <c r="D3801" s="85">
        <v>3797</v>
      </c>
      <c r="E3801" s="86" t="s">
        <v>4788</v>
      </c>
      <c r="F3801" s="85" t="s">
        <v>4596</v>
      </c>
      <c r="G3801" s="86" t="s">
        <v>111</v>
      </c>
      <c r="H3801" s="85" t="s">
        <v>2</v>
      </c>
      <c r="I3801" s="85">
        <v>1</v>
      </c>
      <c r="J3801" s="88">
        <v>4.5244394605638326E-3</v>
      </c>
      <c r="K3801" s="146">
        <v>8.9989804917396214E-3</v>
      </c>
      <c r="L3801" s="147">
        <v>2.1028894940525981E-11</v>
      </c>
      <c r="M3801" s="147">
        <v>3.593494202735258E-4</v>
      </c>
      <c r="N3801" s="87">
        <v>4.4594422123388752E-2</v>
      </c>
      <c r="O3801" s="88">
        <v>4.1606802741791854E-3</v>
      </c>
      <c r="P3801" s="89">
        <v>93.300463960872889</v>
      </c>
    </row>
    <row r="3802" spans="1:16">
      <c r="A3802" s="75" t="s">
        <v>4801</v>
      </c>
      <c r="B3802" s="85">
        <v>3798</v>
      </c>
      <c r="C3802" s="85">
        <v>2695</v>
      </c>
      <c r="D3802" s="85">
        <v>3798</v>
      </c>
      <c r="E3802" s="86" t="s">
        <v>4788</v>
      </c>
      <c r="F3802" s="85" t="s">
        <v>4420</v>
      </c>
      <c r="G3802" s="86" t="s">
        <v>111</v>
      </c>
      <c r="H3802" s="85" t="s">
        <v>2</v>
      </c>
      <c r="I3802" s="85">
        <v>1</v>
      </c>
      <c r="J3802" s="88">
        <v>4.5244394605638326E-3</v>
      </c>
      <c r="K3802" s="146">
        <v>8.9989804917396214E-3</v>
      </c>
      <c r="L3802" s="147">
        <v>2.1028894940525981E-11</v>
      </c>
      <c r="M3802" s="147">
        <v>3.593494202735258E-4</v>
      </c>
      <c r="N3802" s="87">
        <v>4.4594422123388752E-2</v>
      </c>
      <c r="O3802" s="88">
        <v>4.1606802741791854E-3</v>
      </c>
      <c r="P3802" s="89">
        <v>93.300463960872889</v>
      </c>
    </row>
    <row r="3803" spans="1:16">
      <c r="A3803" s="75" t="s">
        <v>4802</v>
      </c>
      <c r="B3803" s="85">
        <v>3799</v>
      </c>
      <c r="C3803" s="85">
        <v>2696</v>
      </c>
      <c r="D3803" s="85">
        <v>3799</v>
      </c>
      <c r="E3803" s="86" t="s">
        <v>4788</v>
      </c>
      <c r="F3803" s="85" t="s">
        <v>4422</v>
      </c>
      <c r="G3803" s="86" t="s">
        <v>111</v>
      </c>
      <c r="H3803" s="85" t="s">
        <v>2</v>
      </c>
      <c r="I3803" s="85">
        <v>1</v>
      </c>
      <c r="J3803" s="88">
        <v>4.5244394605638326E-3</v>
      </c>
      <c r="K3803" s="146">
        <v>8.9989804917396214E-3</v>
      </c>
      <c r="L3803" s="147">
        <v>2.1028894940525981E-11</v>
      </c>
      <c r="M3803" s="147">
        <v>3.593494202735258E-4</v>
      </c>
      <c r="N3803" s="87">
        <v>4.4594422123388752E-2</v>
      </c>
      <c r="O3803" s="88">
        <v>4.1606802741791854E-3</v>
      </c>
      <c r="P3803" s="89">
        <v>93.300463960872889</v>
      </c>
    </row>
    <row r="3804" spans="1:16">
      <c r="A3804" s="75" t="s">
        <v>4803</v>
      </c>
      <c r="B3804" s="85">
        <v>3800</v>
      </c>
      <c r="C3804" s="85">
        <v>2697</v>
      </c>
      <c r="D3804" s="85">
        <v>3800</v>
      </c>
      <c r="E3804" s="86" t="s">
        <v>4788</v>
      </c>
      <c r="F3804" s="85" t="s">
        <v>509</v>
      </c>
      <c r="G3804" s="86" t="s">
        <v>111</v>
      </c>
      <c r="H3804" s="85" t="s">
        <v>2</v>
      </c>
      <c r="I3804" s="85">
        <v>1</v>
      </c>
      <c r="J3804" s="88">
        <v>5.2321038266084112E-3</v>
      </c>
      <c r="K3804" s="146">
        <v>9.9125446504006176E-3</v>
      </c>
      <c r="L3804" s="147">
        <v>3.355503683886434E-11</v>
      </c>
      <c r="M3804" s="147">
        <v>3.0491935665612088E-4</v>
      </c>
      <c r="N3804" s="87">
        <v>4.0727874286272912E-2</v>
      </c>
      <c r="O3804" s="88">
        <v>4.9378666903161844E-3</v>
      </c>
      <c r="P3804" s="89">
        <v>121.24047171252596</v>
      </c>
    </row>
    <row r="3805" spans="1:16">
      <c r="A3805" s="75" t="s">
        <v>4804</v>
      </c>
      <c r="B3805" s="85">
        <v>3801</v>
      </c>
      <c r="C3805" s="85">
        <v>2698</v>
      </c>
      <c r="D3805" s="85">
        <v>3801</v>
      </c>
      <c r="E3805" s="86" t="s">
        <v>4788</v>
      </c>
      <c r="F3805" s="85" t="s">
        <v>4235</v>
      </c>
      <c r="G3805" s="86" t="s">
        <v>111</v>
      </c>
      <c r="H3805" s="85" t="s">
        <v>2</v>
      </c>
      <c r="I3805" s="85">
        <v>1</v>
      </c>
      <c r="J3805" s="88">
        <v>4.5244394605638326E-3</v>
      </c>
      <c r="K3805" s="146">
        <v>8.9989804917396214E-3</v>
      </c>
      <c r="L3805" s="147">
        <v>2.1028894940525981E-11</v>
      </c>
      <c r="M3805" s="147">
        <v>3.593494202735258E-4</v>
      </c>
      <c r="N3805" s="87">
        <v>4.4594422123388752E-2</v>
      </c>
      <c r="O3805" s="88">
        <v>4.1606802741791854E-3</v>
      </c>
      <c r="P3805" s="89">
        <v>93.300463960872889</v>
      </c>
    </row>
    <row r="3806" spans="1:16">
      <c r="A3806" s="75" t="s">
        <v>4805</v>
      </c>
      <c r="B3806" s="85">
        <v>3802</v>
      </c>
      <c r="C3806" s="85">
        <v>2699</v>
      </c>
      <c r="D3806" s="85">
        <v>3802</v>
      </c>
      <c r="E3806" s="86" t="s">
        <v>4788</v>
      </c>
      <c r="F3806" s="85" t="s">
        <v>4600</v>
      </c>
      <c r="G3806" s="86" t="s">
        <v>111</v>
      </c>
      <c r="H3806" s="85" t="s">
        <v>2</v>
      </c>
      <c r="I3806" s="85">
        <v>1</v>
      </c>
      <c r="J3806" s="88">
        <v>4.5244394605638326E-3</v>
      </c>
      <c r="K3806" s="146">
        <v>8.9989804917396214E-3</v>
      </c>
      <c r="L3806" s="147">
        <v>2.1028894940525981E-11</v>
      </c>
      <c r="M3806" s="147">
        <v>3.593494202735258E-4</v>
      </c>
      <c r="N3806" s="87">
        <v>4.4594422123388752E-2</v>
      </c>
      <c r="O3806" s="88">
        <v>4.1606802741791854E-3</v>
      </c>
      <c r="P3806" s="89">
        <v>93.300463960872889</v>
      </c>
    </row>
    <row r="3807" spans="1:16">
      <c r="A3807" s="75" t="s">
        <v>4806</v>
      </c>
      <c r="B3807" s="85">
        <v>3803</v>
      </c>
      <c r="C3807" s="85">
        <v>2700</v>
      </c>
      <c r="D3807" s="85">
        <v>3803</v>
      </c>
      <c r="E3807" s="86" t="s">
        <v>4788</v>
      </c>
      <c r="F3807" s="85" t="s">
        <v>32</v>
      </c>
      <c r="G3807" s="86" t="s">
        <v>111</v>
      </c>
      <c r="H3807" s="85" t="s">
        <v>2</v>
      </c>
      <c r="I3807" s="85">
        <v>1</v>
      </c>
      <c r="J3807" s="88">
        <v>3.610159836336807E-3</v>
      </c>
      <c r="K3807" s="146">
        <v>7.7047071571877566E-3</v>
      </c>
      <c r="L3807" s="147">
        <v>1.632499080646971E-11</v>
      </c>
      <c r="M3807" s="147">
        <v>2.832992175707606E-4</v>
      </c>
      <c r="N3807" s="87">
        <v>3.4147984710989697E-2</v>
      </c>
      <c r="O3807" s="88">
        <v>3.3543467715167852E-3</v>
      </c>
      <c r="P3807" s="89">
        <v>98.229713990625939</v>
      </c>
    </row>
    <row r="3808" spans="1:16">
      <c r="A3808" s="75" t="s">
        <v>4807</v>
      </c>
      <c r="B3808" s="85">
        <v>3804</v>
      </c>
      <c r="C3808" s="85">
        <v>2701</v>
      </c>
      <c r="D3808" s="85">
        <v>3804</v>
      </c>
      <c r="E3808" s="86" t="s">
        <v>4788</v>
      </c>
      <c r="F3808" s="85" t="s">
        <v>1063</v>
      </c>
      <c r="G3808" s="86" t="s">
        <v>111</v>
      </c>
      <c r="H3808" s="85" t="s">
        <v>2</v>
      </c>
      <c r="I3808" s="85">
        <v>1</v>
      </c>
      <c r="J3808" s="88">
        <v>4.5244394605638326E-3</v>
      </c>
      <c r="K3808" s="146">
        <v>8.9989804917396214E-3</v>
      </c>
      <c r="L3808" s="147">
        <v>2.1028894940525981E-11</v>
      </c>
      <c r="M3808" s="147">
        <v>3.593494202735258E-4</v>
      </c>
      <c r="N3808" s="87">
        <v>4.4594422123388752E-2</v>
      </c>
      <c r="O3808" s="88">
        <v>4.1606802741791854E-3</v>
      </c>
      <c r="P3808" s="89">
        <v>93.300463960872889</v>
      </c>
    </row>
    <row r="3809" spans="1:16">
      <c r="A3809" s="75" t="s">
        <v>4808</v>
      </c>
      <c r="B3809" s="85">
        <v>3805</v>
      </c>
      <c r="C3809" s="85">
        <v>2702</v>
      </c>
      <c r="D3809" s="85">
        <v>3805</v>
      </c>
      <c r="E3809" s="86" t="s">
        <v>4788</v>
      </c>
      <c r="F3809" s="85" t="s">
        <v>4426</v>
      </c>
      <c r="G3809" s="86" t="s">
        <v>111</v>
      </c>
      <c r="H3809" s="85" t="s">
        <v>2</v>
      </c>
      <c r="I3809" s="85">
        <v>1</v>
      </c>
      <c r="J3809" s="88">
        <v>4.5244394605638326E-3</v>
      </c>
      <c r="K3809" s="146">
        <v>8.9989804917396214E-3</v>
      </c>
      <c r="L3809" s="147">
        <v>2.1028894940525981E-11</v>
      </c>
      <c r="M3809" s="147">
        <v>3.593494202735258E-4</v>
      </c>
      <c r="N3809" s="87">
        <v>4.4594422123388752E-2</v>
      </c>
      <c r="O3809" s="88">
        <v>4.1606802741791854E-3</v>
      </c>
      <c r="P3809" s="89">
        <v>93.300463960872889</v>
      </c>
    </row>
    <row r="3810" spans="1:16">
      <c r="A3810" s="75" t="s">
        <v>4809</v>
      </c>
      <c r="B3810" s="85">
        <v>3806</v>
      </c>
      <c r="C3810" s="85">
        <v>2703</v>
      </c>
      <c r="D3810" s="85">
        <v>3806</v>
      </c>
      <c r="E3810" s="86" t="s">
        <v>4788</v>
      </c>
      <c r="F3810" s="85" t="s">
        <v>4428</v>
      </c>
      <c r="G3810" s="86" t="s">
        <v>111</v>
      </c>
      <c r="H3810" s="85" t="s">
        <v>2</v>
      </c>
      <c r="I3810" s="85">
        <v>1</v>
      </c>
      <c r="J3810" s="88">
        <v>4.5244394605638326E-3</v>
      </c>
      <c r="K3810" s="146">
        <v>8.9989804917396214E-3</v>
      </c>
      <c r="L3810" s="147">
        <v>2.1028894940525981E-11</v>
      </c>
      <c r="M3810" s="147">
        <v>3.593494202735258E-4</v>
      </c>
      <c r="N3810" s="87">
        <v>4.4594422123388752E-2</v>
      </c>
      <c r="O3810" s="88">
        <v>4.1606802741791854E-3</v>
      </c>
      <c r="P3810" s="89">
        <v>93.300463960872889</v>
      </c>
    </row>
    <row r="3811" spans="1:16">
      <c r="A3811" s="75" t="s">
        <v>4810</v>
      </c>
      <c r="B3811" s="85">
        <v>3807</v>
      </c>
      <c r="C3811" s="85">
        <v>2704</v>
      </c>
      <c r="D3811" s="85">
        <v>3807</v>
      </c>
      <c r="E3811" s="86" t="s">
        <v>4788</v>
      </c>
      <c r="F3811" s="85" t="s">
        <v>4430</v>
      </c>
      <c r="G3811" s="86" t="s">
        <v>111</v>
      </c>
      <c r="H3811" s="85" t="s">
        <v>2</v>
      </c>
      <c r="I3811" s="85">
        <v>1</v>
      </c>
      <c r="J3811" s="88">
        <v>4.5244394605638326E-3</v>
      </c>
      <c r="K3811" s="146">
        <v>8.9989804917396214E-3</v>
      </c>
      <c r="L3811" s="147">
        <v>2.1028894940525981E-11</v>
      </c>
      <c r="M3811" s="147">
        <v>3.593494202735258E-4</v>
      </c>
      <c r="N3811" s="87">
        <v>4.4594422123388752E-2</v>
      </c>
      <c r="O3811" s="88">
        <v>4.1606802741791854E-3</v>
      </c>
      <c r="P3811" s="89">
        <v>93.300463960872889</v>
      </c>
    </row>
    <row r="3812" spans="1:16">
      <c r="A3812" s="75" t="s">
        <v>4811</v>
      </c>
      <c r="B3812" s="85">
        <v>3808</v>
      </c>
      <c r="C3812" s="85">
        <v>2705</v>
      </c>
      <c r="D3812" s="85">
        <v>3808</v>
      </c>
      <c r="E3812" s="86" t="s">
        <v>4788</v>
      </c>
      <c r="F3812" s="85" t="s">
        <v>4432</v>
      </c>
      <c r="G3812" s="86" t="s">
        <v>111</v>
      </c>
      <c r="H3812" s="85" t="s">
        <v>2</v>
      </c>
      <c r="I3812" s="85">
        <v>1</v>
      </c>
      <c r="J3812" s="88">
        <v>4.5244394605638326E-3</v>
      </c>
      <c r="K3812" s="146">
        <v>8.9989804917396214E-3</v>
      </c>
      <c r="L3812" s="147">
        <v>2.1028894940525981E-11</v>
      </c>
      <c r="M3812" s="147">
        <v>3.593494202735258E-4</v>
      </c>
      <c r="N3812" s="87">
        <v>4.4594422123388752E-2</v>
      </c>
      <c r="O3812" s="88">
        <v>4.1606802741791854E-3</v>
      </c>
      <c r="P3812" s="89">
        <v>93.300463960872889</v>
      </c>
    </row>
    <row r="3813" spans="1:16">
      <c r="A3813" s="75" t="s">
        <v>4812</v>
      </c>
      <c r="B3813" s="85">
        <v>3809</v>
      </c>
      <c r="C3813" s="85">
        <v>2706</v>
      </c>
      <c r="D3813" s="85">
        <v>3809</v>
      </c>
      <c r="E3813" s="86" t="s">
        <v>4788</v>
      </c>
      <c r="F3813" s="85" t="s">
        <v>4361</v>
      </c>
      <c r="G3813" s="86" t="s">
        <v>111</v>
      </c>
      <c r="H3813" s="85" t="s">
        <v>2</v>
      </c>
      <c r="I3813" s="85">
        <v>1</v>
      </c>
      <c r="J3813" s="88">
        <v>4.5244394605638326E-3</v>
      </c>
      <c r="K3813" s="146">
        <v>8.9989804917396214E-3</v>
      </c>
      <c r="L3813" s="147">
        <v>2.1028894940525981E-11</v>
      </c>
      <c r="M3813" s="147">
        <v>3.593494202735258E-4</v>
      </c>
      <c r="N3813" s="87">
        <v>4.4594422123388752E-2</v>
      </c>
      <c r="O3813" s="88">
        <v>4.1606802741791854E-3</v>
      </c>
      <c r="P3813" s="89">
        <v>93.300463960872889</v>
      </c>
    </row>
    <row r="3814" spans="1:16">
      <c r="A3814" s="75" t="s">
        <v>4813</v>
      </c>
      <c r="B3814" s="85">
        <v>3810</v>
      </c>
      <c r="C3814" s="85">
        <v>2707</v>
      </c>
      <c r="D3814" s="85">
        <v>3810</v>
      </c>
      <c r="E3814" s="86" t="s">
        <v>4788</v>
      </c>
      <c r="F3814" s="85" t="s">
        <v>4435</v>
      </c>
      <c r="G3814" s="86" t="s">
        <v>111</v>
      </c>
      <c r="H3814" s="85" t="s">
        <v>2</v>
      </c>
      <c r="I3814" s="85">
        <v>1</v>
      </c>
      <c r="J3814" s="88">
        <v>4.5244394605638326E-3</v>
      </c>
      <c r="K3814" s="146">
        <v>8.9989804917396214E-3</v>
      </c>
      <c r="L3814" s="147">
        <v>2.1028894940525981E-11</v>
      </c>
      <c r="M3814" s="147">
        <v>3.593494202735258E-4</v>
      </c>
      <c r="N3814" s="87">
        <v>4.4594422123388752E-2</v>
      </c>
      <c r="O3814" s="88">
        <v>4.1606802741791854E-3</v>
      </c>
      <c r="P3814" s="89">
        <v>93.300463960872889</v>
      </c>
    </row>
    <row r="3815" spans="1:16">
      <c r="A3815" s="75" t="s">
        <v>4814</v>
      </c>
      <c r="B3815" s="85">
        <v>3811</v>
      </c>
      <c r="C3815" s="85">
        <v>2708</v>
      </c>
      <c r="D3815" s="85">
        <v>3811</v>
      </c>
      <c r="E3815" s="86" t="s">
        <v>4788</v>
      </c>
      <c r="F3815" s="85" t="s">
        <v>4437</v>
      </c>
      <c r="G3815" s="86" t="s">
        <v>111</v>
      </c>
      <c r="H3815" s="85" t="s">
        <v>2</v>
      </c>
      <c r="I3815" s="85">
        <v>1</v>
      </c>
      <c r="J3815" s="88">
        <v>4.5244394605638326E-3</v>
      </c>
      <c r="K3815" s="146">
        <v>8.9989804917396214E-3</v>
      </c>
      <c r="L3815" s="147">
        <v>2.1028894940525981E-11</v>
      </c>
      <c r="M3815" s="147">
        <v>3.593494202735258E-4</v>
      </c>
      <c r="N3815" s="87">
        <v>4.4594422123388752E-2</v>
      </c>
      <c r="O3815" s="88">
        <v>4.1606802741791854E-3</v>
      </c>
      <c r="P3815" s="89">
        <v>93.300463960872889</v>
      </c>
    </row>
    <row r="3816" spans="1:16">
      <c r="A3816" s="75" t="s">
        <v>4815</v>
      </c>
      <c r="B3816" s="85">
        <v>3812</v>
      </c>
      <c r="C3816" s="85">
        <v>2709</v>
      </c>
      <c r="D3816" s="85">
        <v>3812</v>
      </c>
      <c r="E3816" s="86" t="s">
        <v>4788</v>
      </c>
      <c r="F3816" s="85" t="s">
        <v>4439</v>
      </c>
      <c r="G3816" s="86" t="s">
        <v>111</v>
      </c>
      <c r="H3816" s="85" t="s">
        <v>2</v>
      </c>
      <c r="I3816" s="85">
        <v>1</v>
      </c>
      <c r="J3816" s="88">
        <v>4.5244394605638326E-3</v>
      </c>
      <c r="K3816" s="146">
        <v>8.9989804917396214E-3</v>
      </c>
      <c r="L3816" s="147">
        <v>2.1028894940525981E-11</v>
      </c>
      <c r="M3816" s="147">
        <v>3.593494202735258E-4</v>
      </c>
      <c r="N3816" s="87">
        <v>4.4594422123388752E-2</v>
      </c>
      <c r="O3816" s="88">
        <v>4.1606802741791854E-3</v>
      </c>
      <c r="P3816" s="89">
        <v>93.300463960872889</v>
      </c>
    </row>
    <row r="3817" spans="1:16">
      <c r="A3817" s="75" t="s">
        <v>4816</v>
      </c>
      <c r="B3817" s="85">
        <v>3813</v>
      </c>
      <c r="C3817" s="85">
        <v>2710</v>
      </c>
      <c r="D3817" s="85">
        <v>3813</v>
      </c>
      <c r="E3817" s="86" t="s">
        <v>4788</v>
      </c>
      <c r="F3817" s="85" t="s">
        <v>4441</v>
      </c>
      <c r="G3817" s="86" t="s">
        <v>111</v>
      </c>
      <c r="H3817" s="85" t="s">
        <v>2</v>
      </c>
      <c r="I3817" s="85">
        <v>1</v>
      </c>
      <c r="J3817" s="88">
        <v>4.5244394605638326E-3</v>
      </c>
      <c r="K3817" s="146">
        <v>8.9989804917396214E-3</v>
      </c>
      <c r="L3817" s="147">
        <v>2.1028894940525981E-11</v>
      </c>
      <c r="M3817" s="147">
        <v>3.593494202735258E-4</v>
      </c>
      <c r="N3817" s="87">
        <v>4.4594422123388752E-2</v>
      </c>
      <c r="O3817" s="88">
        <v>4.1606802741791854E-3</v>
      </c>
      <c r="P3817" s="89">
        <v>93.300463960872889</v>
      </c>
    </row>
    <row r="3818" spans="1:16">
      <c r="A3818" s="75" t="s">
        <v>4817</v>
      </c>
      <c r="B3818" s="85">
        <v>3814</v>
      </c>
      <c r="C3818" s="85">
        <v>2711</v>
      </c>
      <c r="D3818" s="85">
        <v>3814</v>
      </c>
      <c r="E3818" s="86" t="s">
        <v>4788</v>
      </c>
      <c r="F3818" s="85" t="s">
        <v>4443</v>
      </c>
      <c r="G3818" s="86" t="s">
        <v>111</v>
      </c>
      <c r="H3818" s="85" t="s">
        <v>2</v>
      </c>
      <c r="I3818" s="85">
        <v>1</v>
      </c>
      <c r="J3818" s="88">
        <v>4.5244394605638326E-3</v>
      </c>
      <c r="K3818" s="146">
        <v>8.9989804917396214E-3</v>
      </c>
      <c r="L3818" s="147">
        <v>2.1028894940525981E-11</v>
      </c>
      <c r="M3818" s="147">
        <v>3.593494202735258E-4</v>
      </c>
      <c r="N3818" s="87">
        <v>4.4594422123388752E-2</v>
      </c>
      <c r="O3818" s="88">
        <v>4.1606802741791854E-3</v>
      </c>
      <c r="P3818" s="89">
        <v>93.300463960872889</v>
      </c>
    </row>
    <row r="3819" spans="1:16">
      <c r="A3819" s="75" t="s">
        <v>4818</v>
      </c>
      <c r="B3819" s="85">
        <v>3815</v>
      </c>
      <c r="C3819" s="85">
        <v>2712</v>
      </c>
      <c r="D3819" s="85">
        <v>3815</v>
      </c>
      <c r="E3819" s="86" t="s">
        <v>4788</v>
      </c>
      <c r="F3819" s="85" t="s">
        <v>4445</v>
      </c>
      <c r="G3819" s="86" t="s">
        <v>111</v>
      </c>
      <c r="H3819" s="85" t="s">
        <v>2</v>
      </c>
      <c r="I3819" s="85">
        <v>1</v>
      </c>
      <c r="J3819" s="88">
        <v>4.5244394605638326E-3</v>
      </c>
      <c r="K3819" s="146">
        <v>8.9989804917396214E-3</v>
      </c>
      <c r="L3819" s="147">
        <v>2.1028894940525981E-11</v>
      </c>
      <c r="M3819" s="147">
        <v>3.593494202735258E-4</v>
      </c>
      <c r="N3819" s="87">
        <v>4.4594422123388752E-2</v>
      </c>
      <c r="O3819" s="88">
        <v>4.1606802741791854E-3</v>
      </c>
      <c r="P3819" s="89">
        <v>93.300463960872889</v>
      </c>
    </row>
    <row r="3820" spans="1:16">
      <c r="A3820" s="75" t="s">
        <v>4819</v>
      </c>
      <c r="B3820" s="85">
        <v>3816</v>
      </c>
      <c r="C3820" s="85">
        <v>2713</v>
      </c>
      <c r="D3820" s="85">
        <v>3816</v>
      </c>
      <c r="E3820" s="86" t="s">
        <v>4788</v>
      </c>
      <c r="F3820" s="85" t="s">
        <v>4447</v>
      </c>
      <c r="G3820" s="86" t="s">
        <v>111</v>
      </c>
      <c r="H3820" s="85" t="s">
        <v>2</v>
      </c>
      <c r="I3820" s="85">
        <v>1</v>
      </c>
      <c r="J3820" s="88">
        <v>4.5244394605638326E-3</v>
      </c>
      <c r="K3820" s="146">
        <v>8.9989804917396214E-3</v>
      </c>
      <c r="L3820" s="147">
        <v>2.1028894940525981E-11</v>
      </c>
      <c r="M3820" s="147">
        <v>3.593494202735258E-4</v>
      </c>
      <c r="N3820" s="87">
        <v>4.4594422123388752E-2</v>
      </c>
      <c r="O3820" s="88">
        <v>4.1606802741791854E-3</v>
      </c>
      <c r="P3820" s="89">
        <v>93.300463960872889</v>
      </c>
    </row>
    <row r="3821" spans="1:16">
      <c r="A3821" s="75" t="s">
        <v>4820</v>
      </c>
      <c r="B3821" s="85">
        <v>3817</v>
      </c>
      <c r="C3821" s="85">
        <v>2714</v>
      </c>
      <c r="D3821" s="85">
        <v>3817</v>
      </c>
      <c r="E3821" s="86" t="s">
        <v>4788</v>
      </c>
      <c r="F3821" s="85" t="s">
        <v>4449</v>
      </c>
      <c r="G3821" s="86" t="s">
        <v>111</v>
      </c>
      <c r="H3821" s="85" t="s">
        <v>2</v>
      </c>
      <c r="I3821" s="85">
        <v>1</v>
      </c>
      <c r="J3821" s="88">
        <v>4.5244394605638326E-3</v>
      </c>
      <c r="K3821" s="146">
        <v>8.9989804917396214E-3</v>
      </c>
      <c r="L3821" s="147">
        <v>2.1028894940525981E-11</v>
      </c>
      <c r="M3821" s="147">
        <v>3.593494202735258E-4</v>
      </c>
      <c r="N3821" s="87">
        <v>4.4594422123388752E-2</v>
      </c>
      <c r="O3821" s="88">
        <v>4.1606802741791854E-3</v>
      </c>
      <c r="P3821" s="89">
        <v>93.300463960872889</v>
      </c>
    </row>
    <row r="3822" spans="1:16">
      <c r="A3822" s="75" t="s">
        <v>4821</v>
      </c>
      <c r="B3822" s="85">
        <v>3818</v>
      </c>
      <c r="C3822" s="85">
        <v>2715</v>
      </c>
      <c r="D3822" s="85">
        <v>3818</v>
      </c>
      <c r="E3822" s="86" t="s">
        <v>4788</v>
      </c>
      <c r="F3822" s="85" t="s">
        <v>4451</v>
      </c>
      <c r="G3822" s="86" t="s">
        <v>111</v>
      </c>
      <c r="H3822" s="85" t="s">
        <v>2</v>
      </c>
      <c r="I3822" s="85">
        <v>1</v>
      </c>
      <c r="J3822" s="88">
        <v>4.5244394605638326E-3</v>
      </c>
      <c r="K3822" s="146">
        <v>8.9989804917396214E-3</v>
      </c>
      <c r="L3822" s="147">
        <v>2.1028894940525981E-11</v>
      </c>
      <c r="M3822" s="147">
        <v>3.593494202735258E-4</v>
      </c>
      <c r="N3822" s="87">
        <v>4.4594422123388752E-2</v>
      </c>
      <c r="O3822" s="88">
        <v>4.1606802741791854E-3</v>
      </c>
      <c r="P3822" s="89">
        <v>93.300463960872889</v>
      </c>
    </row>
    <row r="3823" spans="1:16">
      <c r="A3823" s="75" t="s">
        <v>4822</v>
      </c>
      <c r="B3823" s="85">
        <v>3819</v>
      </c>
      <c r="C3823" s="85">
        <v>2716</v>
      </c>
      <c r="D3823" s="85">
        <v>3819</v>
      </c>
      <c r="E3823" s="86" t="s">
        <v>4788</v>
      </c>
      <c r="F3823" s="85" t="s">
        <v>4453</v>
      </c>
      <c r="G3823" s="86" t="s">
        <v>111</v>
      </c>
      <c r="H3823" s="85" t="s">
        <v>2</v>
      </c>
      <c r="I3823" s="85">
        <v>1</v>
      </c>
      <c r="J3823" s="88">
        <v>4.5244394605638326E-3</v>
      </c>
      <c r="K3823" s="146">
        <v>8.9989804917396214E-3</v>
      </c>
      <c r="L3823" s="147">
        <v>2.1028894940525981E-11</v>
      </c>
      <c r="M3823" s="147">
        <v>3.593494202735258E-4</v>
      </c>
      <c r="N3823" s="87">
        <v>4.4594422123388752E-2</v>
      </c>
      <c r="O3823" s="88">
        <v>4.1606802741791854E-3</v>
      </c>
      <c r="P3823" s="89">
        <v>93.300463960872889</v>
      </c>
    </row>
    <row r="3824" spans="1:16">
      <c r="A3824" s="75" t="s">
        <v>4823</v>
      </c>
      <c r="B3824" s="85">
        <v>3820</v>
      </c>
      <c r="C3824" s="85">
        <v>2717</v>
      </c>
      <c r="D3824" s="85">
        <v>3820</v>
      </c>
      <c r="E3824" s="86" t="s">
        <v>4788</v>
      </c>
      <c r="F3824" s="85" t="s">
        <v>4455</v>
      </c>
      <c r="G3824" s="86" t="s">
        <v>111</v>
      </c>
      <c r="H3824" s="85" t="s">
        <v>2</v>
      </c>
      <c r="I3824" s="85">
        <v>1</v>
      </c>
      <c r="J3824" s="88">
        <v>4.5244394605638326E-3</v>
      </c>
      <c r="K3824" s="146">
        <v>8.9989804917396214E-3</v>
      </c>
      <c r="L3824" s="147">
        <v>2.1028894940525981E-11</v>
      </c>
      <c r="M3824" s="147">
        <v>3.593494202735258E-4</v>
      </c>
      <c r="N3824" s="87">
        <v>4.4594422123388752E-2</v>
      </c>
      <c r="O3824" s="88">
        <v>4.1606802741791854E-3</v>
      </c>
      <c r="P3824" s="89">
        <v>93.300463960872889</v>
      </c>
    </row>
    <row r="3825" spans="1:16">
      <c r="A3825" s="75" t="s">
        <v>4824</v>
      </c>
      <c r="B3825" s="85">
        <v>3821</v>
      </c>
      <c r="C3825" s="85">
        <v>2718</v>
      </c>
      <c r="D3825" s="85">
        <v>3821</v>
      </c>
      <c r="E3825" s="86" t="s">
        <v>4788</v>
      </c>
      <c r="F3825" s="85" t="s">
        <v>4457</v>
      </c>
      <c r="G3825" s="86" t="s">
        <v>111</v>
      </c>
      <c r="H3825" s="85" t="s">
        <v>2</v>
      </c>
      <c r="I3825" s="85">
        <v>1</v>
      </c>
      <c r="J3825" s="88">
        <v>4.5244394605638326E-3</v>
      </c>
      <c r="K3825" s="146">
        <v>8.9989804917396214E-3</v>
      </c>
      <c r="L3825" s="147">
        <v>2.1028894940525981E-11</v>
      </c>
      <c r="M3825" s="147">
        <v>3.593494202735258E-4</v>
      </c>
      <c r="N3825" s="87">
        <v>4.4594422123388752E-2</v>
      </c>
      <c r="O3825" s="88">
        <v>4.1606802741791854E-3</v>
      </c>
      <c r="P3825" s="89">
        <v>93.300463960872889</v>
      </c>
    </row>
    <row r="3826" spans="1:16">
      <c r="A3826" s="75" t="s">
        <v>4825</v>
      </c>
      <c r="B3826" s="85">
        <v>3822</v>
      </c>
      <c r="C3826" s="85">
        <v>2719</v>
      </c>
      <c r="D3826" s="85">
        <v>3822</v>
      </c>
      <c r="E3826" s="86" t="s">
        <v>4788</v>
      </c>
      <c r="F3826" s="85" t="s">
        <v>4459</v>
      </c>
      <c r="G3826" s="86" t="s">
        <v>111</v>
      </c>
      <c r="H3826" s="85" t="s">
        <v>2</v>
      </c>
      <c r="I3826" s="85">
        <v>1</v>
      </c>
      <c r="J3826" s="88">
        <v>4.5244394605638326E-3</v>
      </c>
      <c r="K3826" s="146">
        <v>8.9989804917396214E-3</v>
      </c>
      <c r="L3826" s="147">
        <v>2.1028894940525981E-11</v>
      </c>
      <c r="M3826" s="147">
        <v>3.593494202735258E-4</v>
      </c>
      <c r="N3826" s="87">
        <v>4.4594422123388752E-2</v>
      </c>
      <c r="O3826" s="88">
        <v>4.1606802741791854E-3</v>
      </c>
      <c r="P3826" s="89">
        <v>93.300463960872889</v>
      </c>
    </row>
    <row r="3827" spans="1:16">
      <c r="A3827" s="75" t="s">
        <v>4826</v>
      </c>
      <c r="B3827" s="85">
        <v>3823</v>
      </c>
      <c r="C3827" s="85">
        <v>2720</v>
      </c>
      <c r="D3827" s="85">
        <v>3823</v>
      </c>
      <c r="E3827" s="86" t="s">
        <v>4788</v>
      </c>
      <c r="F3827" s="85" t="s">
        <v>4461</v>
      </c>
      <c r="G3827" s="86" t="s">
        <v>111</v>
      </c>
      <c r="H3827" s="85" t="s">
        <v>2</v>
      </c>
      <c r="I3827" s="85">
        <v>1</v>
      </c>
      <c r="J3827" s="88">
        <v>4.5244394605638326E-3</v>
      </c>
      <c r="K3827" s="146">
        <v>8.9989804917396214E-3</v>
      </c>
      <c r="L3827" s="147">
        <v>2.1028894940525981E-11</v>
      </c>
      <c r="M3827" s="147">
        <v>3.593494202735258E-4</v>
      </c>
      <c r="N3827" s="87">
        <v>4.4594422123388752E-2</v>
      </c>
      <c r="O3827" s="88">
        <v>4.1606802741791854E-3</v>
      </c>
      <c r="P3827" s="89">
        <v>93.300463960872889</v>
      </c>
    </row>
    <row r="3828" spans="1:16">
      <c r="A3828" s="75" t="s">
        <v>4827</v>
      </c>
      <c r="B3828" s="85">
        <v>3824</v>
      </c>
      <c r="C3828" s="85">
        <v>2721</v>
      </c>
      <c r="D3828" s="85">
        <v>3824</v>
      </c>
      <c r="E3828" s="86" t="s">
        <v>4788</v>
      </c>
      <c r="F3828" s="85" t="s">
        <v>4463</v>
      </c>
      <c r="G3828" s="86" t="s">
        <v>111</v>
      </c>
      <c r="H3828" s="85" t="s">
        <v>2</v>
      </c>
      <c r="I3828" s="85">
        <v>1</v>
      </c>
      <c r="J3828" s="88">
        <v>4.5244394605638326E-3</v>
      </c>
      <c r="K3828" s="146">
        <v>8.9989804917396214E-3</v>
      </c>
      <c r="L3828" s="147">
        <v>2.1028894940525981E-11</v>
      </c>
      <c r="M3828" s="147">
        <v>3.593494202735258E-4</v>
      </c>
      <c r="N3828" s="87">
        <v>4.4594422123388752E-2</v>
      </c>
      <c r="O3828" s="88">
        <v>4.1606802741791854E-3</v>
      </c>
      <c r="P3828" s="89">
        <v>93.300463960872889</v>
      </c>
    </row>
    <row r="3829" spans="1:16">
      <c r="A3829" s="75" t="s">
        <v>4828</v>
      </c>
      <c r="B3829" s="85">
        <v>3825</v>
      </c>
      <c r="C3829" s="85">
        <v>2722</v>
      </c>
      <c r="D3829" s="85">
        <v>3825</v>
      </c>
      <c r="E3829" s="86" t="s">
        <v>4788</v>
      </c>
      <c r="F3829" s="85" t="s">
        <v>4465</v>
      </c>
      <c r="G3829" s="86" t="s">
        <v>111</v>
      </c>
      <c r="H3829" s="85" t="s">
        <v>2</v>
      </c>
      <c r="I3829" s="85">
        <v>1</v>
      </c>
      <c r="J3829" s="88">
        <v>4.5244394605638326E-3</v>
      </c>
      <c r="K3829" s="146">
        <v>8.9989804917396214E-3</v>
      </c>
      <c r="L3829" s="147">
        <v>2.1028894940525981E-11</v>
      </c>
      <c r="M3829" s="147">
        <v>3.593494202735258E-4</v>
      </c>
      <c r="N3829" s="87">
        <v>4.4594422123388752E-2</v>
      </c>
      <c r="O3829" s="88">
        <v>4.1606802741791854E-3</v>
      </c>
      <c r="P3829" s="89">
        <v>93.300463960872889</v>
      </c>
    </row>
    <row r="3830" spans="1:16">
      <c r="A3830" s="75" t="s">
        <v>4829</v>
      </c>
      <c r="B3830" s="85">
        <v>3826</v>
      </c>
      <c r="C3830" s="85">
        <v>2723</v>
      </c>
      <c r="D3830" s="85">
        <v>3826</v>
      </c>
      <c r="E3830" s="86" t="s">
        <v>4788</v>
      </c>
      <c r="F3830" s="85" t="s">
        <v>4467</v>
      </c>
      <c r="G3830" s="86" t="s">
        <v>111</v>
      </c>
      <c r="H3830" s="85" t="s">
        <v>2</v>
      </c>
      <c r="I3830" s="85">
        <v>1</v>
      </c>
      <c r="J3830" s="88">
        <v>4.5244394605638326E-3</v>
      </c>
      <c r="K3830" s="146">
        <v>8.9989804917396214E-3</v>
      </c>
      <c r="L3830" s="147">
        <v>2.1028894940525981E-11</v>
      </c>
      <c r="M3830" s="147">
        <v>3.593494202735258E-4</v>
      </c>
      <c r="N3830" s="87">
        <v>4.4594422123388752E-2</v>
      </c>
      <c r="O3830" s="88">
        <v>4.1606802741791854E-3</v>
      </c>
      <c r="P3830" s="89">
        <v>93.300463960872889</v>
      </c>
    </row>
    <row r="3831" spans="1:16">
      <c r="A3831" s="75" t="s">
        <v>4830</v>
      </c>
      <c r="B3831" s="85">
        <v>3827</v>
      </c>
      <c r="C3831" s="85">
        <v>2724</v>
      </c>
      <c r="D3831" s="85">
        <v>3827</v>
      </c>
      <c r="E3831" s="86" t="s">
        <v>4788</v>
      </c>
      <c r="F3831" s="85" t="s">
        <v>4469</v>
      </c>
      <c r="G3831" s="86" t="s">
        <v>111</v>
      </c>
      <c r="H3831" s="85" t="s">
        <v>2</v>
      </c>
      <c r="I3831" s="85">
        <v>1</v>
      </c>
      <c r="J3831" s="88">
        <v>4.5244394605638326E-3</v>
      </c>
      <c r="K3831" s="146">
        <v>8.9989804917396214E-3</v>
      </c>
      <c r="L3831" s="147">
        <v>2.1028894940525981E-11</v>
      </c>
      <c r="M3831" s="147">
        <v>3.593494202735258E-4</v>
      </c>
      <c r="N3831" s="87">
        <v>4.4594422123388752E-2</v>
      </c>
      <c r="O3831" s="88">
        <v>4.1606802741791854E-3</v>
      </c>
      <c r="P3831" s="89">
        <v>93.300463960872889</v>
      </c>
    </row>
    <row r="3832" spans="1:16">
      <c r="A3832" s="75" t="s">
        <v>4831</v>
      </c>
      <c r="B3832" s="85">
        <v>3828</v>
      </c>
      <c r="C3832" s="85">
        <v>2725</v>
      </c>
      <c r="D3832" s="85">
        <v>3828</v>
      </c>
      <c r="E3832" s="86" t="s">
        <v>4788</v>
      </c>
      <c r="F3832" s="85" t="s">
        <v>4471</v>
      </c>
      <c r="G3832" s="86" t="s">
        <v>111</v>
      </c>
      <c r="H3832" s="85" t="s">
        <v>2</v>
      </c>
      <c r="I3832" s="85">
        <v>1</v>
      </c>
      <c r="J3832" s="88">
        <v>4.5244394605638326E-3</v>
      </c>
      <c r="K3832" s="146">
        <v>8.9989804917396214E-3</v>
      </c>
      <c r="L3832" s="147">
        <v>2.1028894940525981E-11</v>
      </c>
      <c r="M3832" s="147">
        <v>3.593494202735258E-4</v>
      </c>
      <c r="N3832" s="87">
        <v>4.4594422123388752E-2</v>
      </c>
      <c r="O3832" s="88">
        <v>4.1606802741791854E-3</v>
      </c>
      <c r="P3832" s="89">
        <v>93.300463960872889</v>
      </c>
    </row>
    <row r="3833" spans="1:16">
      <c r="A3833" s="75" t="s">
        <v>4832</v>
      </c>
      <c r="B3833" s="85">
        <v>3829</v>
      </c>
      <c r="C3833" s="85">
        <v>2726</v>
      </c>
      <c r="D3833" s="85">
        <v>3829</v>
      </c>
      <c r="E3833" s="86" t="s">
        <v>4788</v>
      </c>
      <c r="F3833" s="85" t="s">
        <v>4363</v>
      </c>
      <c r="G3833" s="86" t="s">
        <v>111</v>
      </c>
      <c r="H3833" s="85" t="s">
        <v>2</v>
      </c>
      <c r="I3833" s="85">
        <v>1</v>
      </c>
      <c r="J3833" s="88">
        <v>4.5244394605638326E-3</v>
      </c>
      <c r="K3833" s="146">
        <v>8.9989804917396214E-3</v>
      </c>
      <c r="L3833" s="147">
        <v>2.1028894940525981E-11</v>
      </c>
      <c r="M3833" s="147">
        <v>3.593494202735258E-4</v>
      </c>
      <c r="N3833" s="87">
        <v>4.4594422123388752E-2</v>
      </c>
      <c r="O3833" s="88">
        <v>4.1606802741791854E-3</v>
      </c>
      <c r="P3833" s="89">
        <v>93.300463960872889</v>
      </c>
    </row>
    <row r="3834" spans="1:16">
      <c r="A3834" s="75" t="s">
        <v>4833</v>
      </c>
      <c r="B3834" s="85">
        <v>3830</v>
      </c>
      <c r="C3834" s="85">
        <v>2727</v>
      </c>
      <c r="D3834" s="85">
        <v>3830</v>
      </c>
      <c r="E3834" s="86" t="s">
        <v>4788</v>
      </c>
      <c r="F3834" s="85" t="s">
        <v>4474</v>
      </c>
      <c r="G3834" s="86" t="s">
        <v>111</v>
      </c>
      <c r="H3834" s="85" t="s">
        <v>2</v>
      </c>
      <c r="I3834" s="85">
        <v>1</v>
      </c>
      <c r="J3834" s="88">
        <v>4.5244394605638326E-3</v>
      </c>
      <c r="K3834" s="146">
        <v>8.9989804917396214E-3</v>
      </c>
      <c r="L3834" s="147">
        <v>2.1028894940525981E-11</v>
      </c>
      <c r="M3834" s="147">
        <v>3.593494202735258E-4</v>
      </c>
      <c r="N3834" s="87">
        <v>4.4594422123388752E-2</v>
      </c>
      <c r="O3834" s="88">
        <v>4.1606802741791854E-3</v>
      </c>
      <c r="P3834" s="89">
        <v>93.300463960872889</v>
      </c>
    </row>
    <row r="3835" spans="1:16">
      <c r="A3835" s="75" t="s">
        <v>4834</v>
      </c>
      <c r="B3835" s="85">
        <v>3831</v>
      </c>
      <c r="C3835" s="85">
        <v>2728</v>
      </c>
      <c r="D3835" s="85">
        <v>3831</v>
      </c>
      <c r="E3835" s="86" t="s">
        <v>4788</v>
      </c>
      <c r="F3835" s="85" t="s">
        <v>4476</v>
      </c>
      <c r="G3835" s="86" t="s">
        <v>111</v>
      </c>
      <c r="H3835" s="85" t="s">
        <v>2</v>
      </c>
      <c r="I3835" s="85">
        <v>1</v>
      </c>
      <c r="J3835" s="88">
        <v>4.5244394605638326E-3</v>
      </c>
      <c r="K3835" s="146">
        <v>8.9989804917396214E-3</v>
      </c>
      <c r="L3835" s="147">
        <v>2.1028894940525981E-11</v>
      </c>
      <c r="M3835" s="147">
        <v>3.593494202735258E-4</v>
      </c>
      <c r="N3835" s="87">
        <v>4.4594422123388752E-2</v>
      </c>
      <c r="O3835" s="88">
        <v>4.1606802741791854E-3</v>
      </c>
      <c r="P3835" s="89">
        <v>93.300463960872889</v>
      </c>
    </row>
    <row r="3836" spans="1:16">
      <c r="A3836" s="75" t="s">
        <v>4835</v>
      </c>
      <c r="B3836" s="85">
        <v>3832</v>
      </c>
      <c r="C3836" s="85">
        <v>2729</v>
      </c>
      <c r="D3836" s="85">
        <v>3832</v>
      </c>
      <c r="E3836" s="86" t="s">
        <v>4788</v>
      </c>
      <c r="F3836" s="85" t="s">
        <v>4478</v>
      </c>
      <c r="G3836" s="86" t="s">
        <v>111</v>
      </c>
      <c r="H3836" s="85" t="s">
        <v>2</v>
      </c>
      <c r="I3836" s="85">
        <v>1</v>
      </c>
      <c r="J3836" s="88">
        <v>4.5244394605638326E-3</v>
      </c>
      <c r="K3836" s="146">
        <v>8.9989804917396214E-3</v>
      </c>
      <c r="L3836" s="147">
        <v>2.1028894940525981E-11</v>
      </c>
      <c r="M3836" s="147">
        <v>3.593494202735258E-4</v>
      </c>
      <c r="N3836" s="87">
        <v>4.4594422123388752E-2</v>
      </c>
      <c r="O3836" s="88">
        <v>4.1606802741791854E-3</v>
      </c>
      <c r="P3836" s="89">
        <v>93.300463960872889</v>
      </c>
    </row>
    <row r="3837" spans="1:16">
      <c r="A3837" s="75" t="s">
        <v>4836</v>
      </c>
      <c r="B3837" s="85">
        <v>3833</v>
      </c>
      <c r="C3837" s="85">
        <v>2730</v>
      </c>
      <c r="D3837" s="85">
        <v>3833</v>
      </c>
      <c r="E3837" s="86" t="s">
        <v>4788</v>
      </c>
      <c r="F3837" s="85" t="s">
        <v>4480</v>
      </c>
      <c r="G3837" s="86" t="s">
        <v>111</v>
      </c>
      <c r="H3837" s="85" t="s">
        <v>2</v>
      </c>
      <c r="I3837" s="85">
        <v>1</v>
      </c>
      <c r="J3837" s="88">
        <v>4.5244394605638326E-3</v>
      </c>
      <c r="K3837" s="146">
        <v>8.9989804917396214E-3</v>
      </c>
      <c r="L3837" s="147">
        <v>2.1028894940525981E-11</v>
      </c>
      <c r="M3837" s="147">
        <v>3.593494202735258E-4</v>
      </c>
      <c r="N3837" s="87">
        <v>4.4594422123388752E-2</v>
      </c>
      <c r="O3837" s="88">
        <v>4.1606802741791854E-3</v>
      </c>
      <c r="P3837" s="89">
        <v>93.300463960872889</v>
      </c>
    </row>
    <row r="3838" spans="1:16">
      <c r="A3838" s="75" t="s">
        <v>4837</v>
      </c>
      <c r="B3838" s="85">
        <v>3834</v>
      </c>
      <c r="C3838" s="85">
        <v>2731</v>
      </c>
      <c r="D3838" s="85">
        <v>3834</v>
      </c>
      <c r="E3838" s="86" t="s">
        <v>4788</v>
      </c>
      <c r="F3838" s="85" t="s">
        <v>4482</v>
      </c>
      <c r="G3838" s="86" t="s">
        <v>111</v>
      </c>
      <c r="H3838" s="85" t="s">
        <v>2</v>
      </c>
      <c r="I3838" s="85">
        <v>1</v>
      </c>
      <c r="J3838" s="88">
        <v>4.5244394605638326E-3</v>
      </c>
      <c r="K3838" s="146">
        <v>8.9989804917396214E-3</v>
      </c>
      <c r="L3838" s="147">
        <v>2.1028894940525981E-11</v>
      </c>
      <c r="M3838" s="147">
        <v>3.593494202735258E-4</v>
      </c>
      <c r="N3838" s="87">
        <v>4.4594422123388752E-2</v>
      </c>
      <c r="O3838" s="88">
        <v>4.1606802741791854E-3</v>
      </c>
      <c r="P3838" s="89">
        <v>93.300463960872889</v>
      </c>
    </row>
    <row r="3839" spans="1:16">
      <c r="A3839" s="75" t="s">
        <v>4838</v>
      </c>
      <c r="B3839" s="85">
        <v>3835</v>
      </c>
      <c r="C3839" s="85">
        <v>2732</v>
      </c>
      <c r="D3839" s="85">
        <v>3835</v>
      </c>
      <c r="E3839" s="86" t="s">
        <v>4788</v>
      </c>
      <c r="F3839" s="85" t="s">
        <v>4484</v>
      </c>
      <c r="G3839" s="86" t="s">
        <v>111</v>
      </c>
      <c r="H3839" s="85" t="s">
        <v>2</v>
      </c>
      <c r="I3839" s="85">
        <v>1</v>
      </c>
      <c r="J3839" s="88">
        <v>4.5244394605638326E-3</v>
      </c>
      <c r="K3839" s="146">
        <v>8.9989804917396214E-3</v>
      </c>
      <c r="L3839" s="147">
        <v>2.1028894940525981E-11</v>
      </c>
      <c r="M3839" s="147">
        <v>3.593494202735258E-4</v>
      </c>
      <c r="N3839" s="87">
        <v>4.4594422123388752E-2</v>
      </c>
      <c r="O3839" s="88">
        <v>4.1606802741791854E-3</v>
      </c>
      <c r="P3839" s="89">
        <v>93.300463960872889</v>
      </c>
    </row>
    <row r="3840" spans="1:16">
      <c r="A3840" s="75" t="s">
        <v>4839</v>
      </c>
      <c r="B3840" s="85">
        <v>3836</v>
      </c>
      <c r="C3840" s="85">
        <v>2733</v>
      </c>
      <c r="D3840" s="85">
        <v>3836</v>
      </c>
      <c r="E3840" s="86" t="s">
        <v>4788</v>
      </c>
      <c r="F3840" s="85" t="s">
        <v>235</v>
      </c>
      <c r="G3840" s="86" t="s">
        <v>111</v>
      </c>
      <c r="H3840" s="85" t="s">
        <v>2</v>
      </c>
      <c r="I3840" s="85">
        <v>1</v>
      </c>
      <c r="J3840" s="88">
        <v>4.5244394605638326E-3</v>
      </c>
      <c r="K3840" s="146">
        <v>8.9989804917396214E-3</v>
      </c>
      <c r="L3840" s="147">
        <v>2.1028894940525981E-11</v>
      </c>
      <c r="M3840" s="147">
        <v>3.593494202735258E-4</v>
      </c>
      <c r="N3840" s="87">
        <v>4.4594422123388752E-2</v>
      </c>
      <c r="O3840" s="88">
        <v>4.1606802741791854E-3</v>
      </c>
      <c r="P3840" s="89">
        <v>93.300463960872889</v>
      </c>
    </row>
    <row r="3841" spans="1:16">
      <c r="A3841" s="75" t="s">
        <v>4840</v>
      </c>
      <c r="B3841" s="85">
        <v>3837</v>
      </c>
      <c r="C3841" s="85">
        <v>2734</v>
      </c>
      <c r="D3841" s="85">
        <v>3837</v>
      </c>
      <c r="E3841" s="86" t="s">
        <v>4788</v>
      </c>
      <c r="F3841" s="85" t="s">
        <v>4366</v>
      </c>
      <c r="G3841" s="86" t="s">
        <v>111</v>
      </c>
      <c r="H3841" s="85" t="s">
        <v>2</v>
      </c>
      <c r="I3841" s="85">
        <v>1</v>
      </c>
      <c r="J3841" s="88">
        <v>4.2068826325265714E-3</v>
      </c>
      <c r="K3841" s="146">
        <v>8.532241739751617E-3</v>
      </c>
      <c r="L3841" s="147">
        <v>1.9031852994078008E-11</v>
      </c>
      <c r="M3841" s="147">
        <v>3.4337277571312171E-4</v>
      </c>
      <c r="N3841" s="87">
        <v>4.2570930403065602E-2</v>
      </c>
      <c r="O3841" s="88">
        <v>3.9020128496014541E-3</v>
      </c>
      <c r="P3841" s="89">
        <v>91.659092546411998</v>
      </c>
    </row>
    <row r="3842" spans="1:16">
      <c r="A3842" s="75" t="s">
        <v>4841</v>
      </c>
      <c r="B3842" s="85">
        <v>3838</v>
      </c>
      <c r="C3842" s="85">
        <v>2735</v>
      </c>
      <c r="D3842" s="85">
        <v>3838</v>
      </c>
      <c r="E3842" s="86" t="s">
        <v>4788</v>
      </c>
      <c r="F3842" s="85" t="s">
        <v>429</v>
      </c>
      <c r="G3842" s="86" t="s">
        <v>111</v>
      </c>
      <c r="H3842" s="85" t="s">
        <v>2</v>
      </c>
      <c r="I3842" s="85">
        <v>1</v>
      </c>
      <c r="J3842" s="88">
        <v>4.2068826325265696E-3</v>
      </c>
      <c r="K3842" s="146">
        <v>8.5322417397516118E-3</v>
      </c>
      <c r="L3842" s="147">
        <v>1.903185299407797E-11</v>
      </c>
      <c r="M3842" s="147">
        <v>3.4337277571312139E-4</v>
      </c>
      <c r="N3842" s="87">
        <v>4.2570930403065567E-2</v>
      </c>
      <c r="O3842" s="88">
        <v>3.902012849601452E-3</v>
      </c>
      <c r="P3842" s="89">
        <v>91.659092546412026</v>
      </c>
    </row>
    <row r="3843" spans="1:16">
      <c r="A3843" s="75" t="s">
        <v>4842</v>
      </c>
      <c r="B3843" s="85">
        <v>3839</v>
      </c>
      <c r="C3843" s="85">
        <v>2736</v>
      </c>
      <c r="D3843" s="85">
        <v>3839</v>
      </c>
      <c r="E3843" s="86" t="s">
        <v>4788</v>
      </c>
      <c r="F3843" s="85" t="s">
        <v>1055</v>
      </c>
      <c r="G3843" s="86" t="s">
        <v>111</v>
      </c>
      <c r="H3843" s="85" t="s">
        <v>2</v>
      </c>
      <c r="I3843" s="85">
        <v>1</v>
      </c>
      <c r="J3843" s="88">
        <v>4.2068826325265714E-3</v>
      </c>
      <c r="K3843" s="146">
        <v>8.532241739751617E-3</v>
      </c>
      <c r="L3843" s="147">
        <v>1.9031852994078008E-11</v>
      </c>
      <c r="M3843" s="147">
        <v>3.4337277571312171E-4</v>
      </c>
      <c r="N3843" s="87">
        <v>4.2570930403065602E-2</v>
      </c>
      <c r="O3843" s="88">
        <v>3.9020128496014541E-3</v>
      </c>
      <c r="P3843" s="89">
        <v>91.659092546411998</v>
      </c>
    </row>
    <row r="3844" spans="1:16">
      <c r="A3844" s="75" t="s">
        <v>4843</v>
      </c>
      <c r="B3844" s="85">
        <v>3840</v>
      </c>
      <c r="C3844" s="85">
        <v>2737</v>
      </c>
      <c r="D3844" s="85">
        <v>3840</v>
      </c>
      <c r="E3844" s="86" t="s">
        <v>4788</v>
      </c>
      <c r="F3844" s="85" t="s">
        <v>4489</v>
      </c>
      <c r="G3844" s="86" t="s">
        <v>111</v>
      </c>
      <c r="H3844" s="85" t="s">
        <v>2</v>
      </c>
      <c r="I3844" s="85">
        <v>1</v>
      </c>
      <c r="J3844" s="88">
        <v>4.2068826325265714E-3</v>
      </c>
      <c r="K3844" s="146">
        <v>8.532241739751617E-3</v>
      </c>
      <c r="L3844" s="147">
        <v>1.9031852994078008E-11</v>
      </c>
      <c r="M3844" s="147">
        <v>3.4337277571312171E-4</v>
      </c>
      <c r="N3844" s="87">
        <v>4.2570930403065602E-2</v>
      </c>
      <c r="O3844" s="88">
        <v>3.9020128496014541E-3</v>
      </c>
      <c r="P3844" s="89">
        <v>91.659092546411998</v>
      </c>
    </row>
    <row r="3845" spans="1:16">
      <c r="A3845" s="75" t="s">
        <v>4844</v>
      </c>
      <c r="B3845" s="85">
        <v>3841</v>
      </c>
      <c r="C3845" s="85">
        <v>2738</v>
      </c>
      <c r="D3845" s="85">
        <v>3841</v>
      </c>
      <c r="E3845" s="86" t="s">
        <v>4788</v>
      </c>
      <c r="F3845" s="85" t="s">
        <v>965</v>
      </c>
      <c r="G3845" s="86" t="s">
        <v>111</v>
      </c>
      <c r="H3845" s="85" t="s">
        <v>2</v>
      </c>
      <c r="I3845" s="85">
        <v>1</v>
      </c>
      <c r="J3845" s="88">
        <v>4.2068826325265714E-3</v>
      </c>
      <c r="K3845" s="146">
        <v>8.532241739751617E-3</v>
      </c>
      <c r="L3845" s="147">
        <v>1.9031852994078008E-11</v>
      </c>
      <c r="M3845" s="147">
        <v>3.4337277571312171E-4</v>
      </c>
      <c r="N3845" s="87">
        <v>4.2570930403065602E-2</v>
      </c>
      <c r="O3845" s="88">
        <v>3.9020128496014541E-3</v>
      </c>
      <c r="P3845" s="89">
        <v>91.659092546411998</v>
      </c>
    </row>
    <row r="3846" spans="1:16">
      <c r="A3846" s="75" t="s">
        <v>4845</v>
      </c>
      <c r="B3846" s="85">
        <v>3842</v>
      </c>
      <c r="C3846" s="85">
        <v>2739</v>
      </c>
      <c r="D3846" s="85">
        <v>3842</v>
      </c>
      <c r="E3846" s="86" t="s">
        <v>4788</v>
      </c>
      <c r="F3846" s="85" t="s">
        <v>4492</v>
      </c>
      <c r="G3846" s="86" t="s">
        <v>111</v>
      </c>
      <c r="H3846" s="85" t="s">
        <v>2</v>
      </c>
      <c r="I3846" s="85">
        <v>1</v>
      </c>
      <c r="J3846" s="88">
        <v>4.2068826325265714E-3</v>
      </c>
      <c r="K3846" s="146">
        <v>8.532241739751617E-3</v>
      </c>
      <c r="L3846" s="147">
        <v>1.9031852994078008E-11</v>
      </c>
      <c r="M3846" s="147">
        <v>3.4337277571312171E-4</v>
      </c>
      <c r="N3846" s="87">
        <v>4.2570930403065602E-2</v>
      </c>
      <c r="O3846" s="88">
        <v>3.9020128496014541E-3</v>
      </c>
      <c r="P3846" s="89">
        <v>91.659092546411998</v>
      </c>
    </row>
    <row r="3847" spans="1:16">
      <c r="A3847" s="75" t="s">
        <v>4846</v>
      </c>
      <c r="B3847" s="85">
        <v>3843</v>
      </c>
      <c r="C3847" s="85">
        <v>2740</v>
      </c>
      <c r="D3847" s="85">
        <v>3843</v>
      </c>
      <c r="E3847" s="86" t="s">
        <v>4788</v>
      </c>
      <c r="F3847" s="85" t="s">
        <v>1084</v>
      </c>
      <c r="G3847" s="86" t="s">
        <v>111</v>
      </c>
      <c r="H3847" s="85" t="s">
        <v>2</v>
      </c>
      <c r="I3847" s="85">
        <v>1</v>
      </c>
      <c r="J3847" s="88">
        <v>4.2068826325265714E-3</v>
      </c>
      <c r="K3847" s="146">
        <v>8.532241739751617E-3</v>
      </c>
      <c r="L3847" s="147">
        <v>1.9031852994078008E-11</v>
      </c>
      <c r="M3847" s="147">
        <v>3.4337277571312171E-4</v>
      </c>
      <c r="N3847" s="87">
        <v>4.2570930403065602E-2</v>
      </c>
      <c r="O3847" s="88">
        <v>3.9020128496014541E-3</v>
      </c>
      <c r="P3847" s="89">
        <v>91.659092546411998</v>
      </c>
    </row>
    <row r="3848" spans="1:16">
      <c r="A3848" s="75" t="s">
        <v>4847</v>
      </c>
      <c r="B3848" s="85">
        <v>3844</v>
      </c>
      <c r="C3848" s="85">
        <v>2741</v>
      </c>
      <c r="D3848" s="85">
        <v>3844</v>
      </c>
      <c r="E3848" s="86" t="s">
        <v>4788</v>
      </c>
      <c r="F3848" s="85" t="s">
        <v>4370</v>
      </c>
      <c r="G3848" s="86" t="s">
        <v>111</v>
      </c>
      <c r="H3848" s="85" t="s">
        <v>2</v>
      </c>
      <c r="I3848" s="85">
        <v>1</v>
      </c>
      <c r="J3848" s="88">
        <v>4.2068826325265714E-3</v>
      </c>
      <c r="K3848" s="146">
        <v>8.532241739751617E-3</v>
      </c>
      <c r="L3848" s="147">
        <v>1.9031852994078008E-11</v>
      </c>
      <c r="M3848" s="147">
        <v>3.4337277571312171E-4</v>
      </c>
      <c r="N3848" s="87">
        <v>4.2570930403065602E-2</v>
      </c>
      <c r="O3848" s="88">
        <v>3.9020128496014541E-3</v>
      </c>
      <c r="P3848" s="89">
        <v>91.659092546411998</v>
      </c>
    </row>
    <row r="3849" spans="1:16">
      <c r="A3849" s="75" t="s">
        <v>4848</v>
      </c>
      <c r="B3849" s="85">
        <v>3845</v>
      </c>
      <c r="C3849" s="85">
        <v>2742</v>
      </c>
      <c r="D3849" s="85">
        <v>3845</v>
      </c>
      <c r="E3849" s="86" t="s">
        <v>4788</v>
      </c>
      <c r="F3849" s="85" t="s">
        <v>4627</v>
      </c>
      <c r="G3849" s="86" t="s">
        <v>111</v>
      </c>
      <c r="H3849" s="85" t="s">
        <v>2</v>
      </c>
      <c r="I3849" s="85">
        <v>1</v>
      </c>
      <c r="J3849" s="88">
        <v>4.2068826325265714E-3</v>
      </c>
      <c r="K3849" s="146">
        <v>8.532241739751617E-3</v>
      </c>
      <c r="L3849" s="147">
        <v>1.9031852994078008E-11</v>
      </c>
      <c r="M3849" s="147">
        <v>3.4337277571312171E-4</v>
      </c>
      <c r="N3849" s="87">
        <v>4.2570930403065602E-2</v>
      </c>
      <c r="O3849" s="88">
        <v>3.9020128496014541E-3</v>
      </c>
      <c r="P3849" s="89">
        <v>91.659092546411998</v>
      </c>
    </row>
    <row r="3850" spans="1:16">
      <c r="A3850" s="75" t="s">
        <v>4849</v>
      </c>
      <c r="B3850" s="85">
        <v>3846</v>
      </c>
      <c r="C3850" s="85">
        <v>2743</v>
      </c>
      <c r="D3850" s="85">
        <v>3846</v>
      </c>
      <c r="E3850" s="86" t="s">
        <v>4788</v>
      </c>
      <c r="F3850" s="85" t="s">
        <v>4496</v>
      </c>
      <c r="G3850" s="86" t="s">
        <v>111</v>
      </c>
      <c r="H3850" s="85" t="s">
        <v>2</v>
      </c>
      <c r="I3850" s="85">
        <v>1</v>
      </c>
      <c r="J3850" s="88">
        <v>4.2068826325265714E-3</v>
      </c>
      <c r="K3850" s="146">
        <v>8.532241739751617E-3</v>
      </c>
      <c r="L3850" s="147">
        <v>1.9031852994078008E-11</v>
      </c>
      <c r="M3850" s="147">
        <v>3.4337277571312171E-4</v>
      </c>
      <c r="N3850" s="87">
        <v>4.2570930403065602E-2</v>
      </c>
      <c r="O3850" s="88">
        <v>3.9020128496014541E-3</v>
      </c>
      <c r="P3850" s="89">
        <v>91.659092546411998</v>
      </c>
    </row>
    <row r="3851" spans="1:16">
      <c r="A3851" s="75" t="s">
        <v>4850</v>
      </c>
      <c r="B3851" s="85">
        <v>3847</v>
      </c>
      <c r="C3851" s="85">
        <v>2744</v>
      </c>
      <c r="D3851" s="85">
        <v>3847</v>
      </c>
      <c r="E3851" s="86" t="s">
        <v>4788</v>
      </c>
      <c r="F3851" s="85" t="s">
        <v>4372</v>
      </c>
      <c r="G3851" s="86" t="s">
        <v>111</v>
      </c>
      <c r="H3851" s="85" t="s">
        <v>2</v>
      </c>
      <c r="I3851" s="85">
        <v>1</v>
      </c>
      <c r="J3851" s="88">
        <v>4.2068826325265714E-3</v>
      </c>
      <c r="K3851" s="146">
        <v>8.532241739751617E-3</v>
      </c>
      <c r="L3851" s="147">
        <v>1.9031852994078008E-11</v>
      </c>
      <c r="M3851" s="147">
        <v>3.4337277571312171E-4</v>
      </c>
      <c r="N3851" s="87">
        <v>4.2570930403065602E-2</v>
      </c>
      <c r="O3851" s="88">
        <v>3.9020128496014541E-3</v>
      </c>
      <c r="P3851" s="89">
        <v>91.659092546411998</v>
      </c>
    </row>
    <row r="3852" spans="1:16">
      <c r="A3852" s="75" t="s">
        <v>4851</v>
      </c>
      <c r="B3852" s="85">
        <v>3848</v>
      </c>
      <c r="C3852" s="85">
        <v>2745</v>
      </c>
      <c r="D3852" s="85">
        <v>3848</v>
      </c>
      <c r="E3852" s="86" t="s">
        <v>4788</v>
      </c>
      <c r="F3852" s="85" t="s">
        <v>4498</v>
      </c>
      <c r="G3852" s="86" t="s">
        <v>111</v>
      </c>
      <c r="H3852" s="85" t="s">
        <v>2</v>
      </c>
      <c r="I3852" s="85">
        <v>1</v>
      </c>
      <c r="J3852" s="88">
        <v>4.2068826325265714E-3</v>
      </c>
      <c r="K3852" s="146">
        <v>8.532241739751617E-3</v>
      </c>
      <c r="L3852" s="147">
        <v>1.9031852994078008E-11</v>
      </c>
      <c r="M3852" s="147">
        <v>3.4337277571312171E-4</v>
      </c>
      <c r="N3852" s="87">
        <v>4.2570930403065602E-2</v>
      </c>
      <c r="O3852" s="88">
        <v>3.9020128496014541E-3</v>
      </c>
      <c r="P3852" s="89">
        <v>91.659092546411998</v>
      </c>
    </row>
    <row r="3853" spans="1:16">
      <c r="A3853" s="75" t="s">
        <v>4852</v>
      </c>
      <c r="B3853" s="85">
        <v>3849</v>
      </c>
      <c r="C3853" s="85">
        <v>2746</v>
      </c>
      <c r="D3853" s="85">
        <v>3849</v>
      </c>
      <c r="E3853" s="86" t="s">
        <v>4788</v>
      </c>
      <c r="F3853" s="85" t="s">
        <v>4500</v>
      </c>
      <c r="G3853" s="86" t="s">
        <v>111</v>
      </c>
      <c r="H3853" s="85" t="s">
        <v>2</v>
      </c>
      <c r="I3853" s="85">
        <v>1</v>
      </c>
      <c r="J3853" s="88">
        <v>4.5244394605638326E-3</v>
      </c>
      <c r="K3853" s="146">
        <v>8.9989804917396214E-3</v>
      </c>
      <c r="L3853" s="147">
        <v>2.1028894940525981E-11</v>
      </c>
      <c r="M3853" s="147">
        <v>3.593494202735258E-4</v>
      </c>
      <c r="N3853" s="87">
        <v>4.4594422123388752E-2</v>
      </c>
      <c r="O3853" s="88">
        <v>4.1606802741791854E-3</v>
      </c>
      <c r="P3853" s="89">
        <v>93.300463960872889</v>
      </c>
    </row>
    <row r="3854" spans="1:16">
      <c r="A3854" s="75" t="s">
        <v>4853</v>
      </c>
      <c r="B3854" s="85">
        <v>3850</v>
      </c>
      <c r="C3854" s="85">
        <v>2747</v>
      </c>
      <c r="D3854" s="85">
        <v>3850</v>
      </c>
      <c r="E3854" s="86" t="s">
        <v>4788</v>
      </c>
      <c r="F3854" s="85" t="s">
        <v>4854</v>
      </c>
      <c r="G3854" s="86" t="s">
        <v>111</v>
      </c>
      <c r="H3854" s="85" t="s">
        <v>2</v>
      </c>
      <c r="I3854" s="85">
        <v>1</v>
      </c>
      <c r="J3854" s="88">
        <v>4.5244394605638326E-3</v>
      </c>
      <c r="K3854" s="146">
        <v>8.9989804917396214E-3</v>
      </c>
      <c r="L3854" s="147">
        <v>2.1028894940525981E-11</v>
      </c>
      <c r="M3854" s="147">
        <v>3.593494202735258E-4</v>
      </c>
      <c r="N3854" s="87">
        <v>4.4594422123388752E-2</v>
      </c>
      <c r="O3854" s="88">
        <v>4.1606802741791854E-3</v>
      </c>
      <c r="P3854" s="89">
        <v>93.300463960872889</v>
      </c>
    </row>
    <row r="3855" spans="1:16">
      <c r="A3855" s="75" t="s">
        <v>4855</v>
      </c>
      <c r="B3855" s="85">
        <v>3851</v>
      </c>
      <c r="C3855" s="85">
        <v>2748</v>
      </c>
      <c r="D3855" s="85">
        <v>3851</v>
      </c>
      <c r="E3855" s="86" t="s">
        <v>4788</v>
      </c>
      <c r="F3855" s="85" t="s">
        <v>4502</v>
      </c>
      <c r="G3855" s="86" t="s">
        <v>111</v>
      </c>
      <c r="H3855" s="85" t="s">
        <v>2</v>
      </c>
      <c r="I3855" s="85">
        <v>1</v>
      </c>
      <c r="J3855" s="88">
        <v>4.5244394605638326E-3</v>
      </c>
      <c r="K3855" s="146">
        <v>8.9989804917396214E-3</v>
      </c>
      <c r="L3855" s="147">
        <v>2.1028894940525981E-11</v>
      </c>
      <c r="M3855" s="147">
        <v>3.593494202735258E-4</v>
      </c>
      <c r="N3855" s="87">
        <v>4.4594422123388752E-2</v>
      </c>
      <c r="O3855" s="88">
        <v>4.1606802741791854E-3</v>
      </c>
      <c r="P3855" s="89">
        <v>93.300463960872889</v>
      </c>
    </row>
    <row r="3856" spans="1:16">
      <c r="A3856" s="75" t="s">
        <v>4856</v>
      </c>
      <c r="B3856" s="85">
        <v>3852</v>
      </c>
      <c r="C3856" s="85">
        <v>2749</v>
      </c>
      <c r="D3856" s="85">
        <v>3852</v>
      </c>
      <c r="E3856" s="86" t="s">
        <v>4788</v>
      </c>
      <c r="F3856" s="85" t="s">
        <v>4504</v>
      </c>
      <c r="G3856" s="86" t="s">
        <v>111</v>
      </c>
      <c r="H3856" s="85" t="s">
        <v>2</v>
      </c>
      <c r="I3856" s="85">
        <v>1</v>
      </c>
      <c r="J3856" s="88">
        <v>4.5244394605638326E-3</v>
      </c>
      <c r="K3856" s="146">
        <v>8.9989804917396214E-3</v>
      </c>
      <c r="L3856" s="147">
        <v>2.1028894940525981E-11</v>
      </c>
      <c r="M3856" s="147">
        <v>3.593494202735258E-4</v>
      </c>
      <c r="N3856" s="87">
        <v>4.4594422123388752E-2</v>
      </c>
      <c r="O3856" s="88">
        <v>4.1606802741791854E-3</v>
      </c>
      <c r="P3856" s="89">
        <v>93.300463960872889</v>
      </c>
    </row>
    <row r="3857" spans="1:16">
      <c r="A3857" s="75" t="s">
        <v>4857</v>
      </c>
      <c r="B3857" s="85">
        <v>3853</v>
      </c>
      <c r="C3857" s="85">
        <v>2750</v>
      </c>
      <c r="D3857" s="85">
        <v>3853</v>
      </c>
      <c r="E3857" s="86" t="s">
        <v>4788</v>
      </c>
      <c r="F3857" s="85" t="s">
        <v>4506</v>
      </c>
      <c r="G3857" s="86" t="s">
        <v>111</v>
      </c>
      <c r="H3857" s="85" t="s">
        <v>2</v>
      </c>
      <c r="I3857" s="85">
        <v>1</v>
      </c>
      <c r="J3857" s="88">
        <v>4.5244394605638326E-3</v>
      </c>
      <c r="K3857" s="146">
        <v>8.9989804917396214E-3</v>
      </c>
      <c r="L3857" s="147">
        <v>2.1028894940525981E-11</v>
      </c>
      <c r="M3857" s="147">
        <v>3.593494202735258E-4</v>
      </c>
      <c r="N3857" s="87">
        <v>4.4594422123388752E-2</v>
      </c>
      <c r="O3857" s="88">
        <v>4.1606802741791854E-3</v>
      </c>
      <c r="P3857" s="89">
        <v>93.300463960872889</v>
      </c>
    </row>
    <row r="3858" spans="1:16">
      <c r="A3858" s="75" t="s">
        <v>4858</v>
      </c>
      <c r="B3858" s="85">
        <v>3854</v>
      </c>
      <c r="C3858" s="85">
        <v>2751</v>
      </c>
      <c r="D3858" s="85">
        <v>3854</v>
      </c>
      <c r="E3858" s="86" t="s">
        <v>4788</v>
      </c>
      <c r="F3858" s="85" t="s">
        <v>4510</v>
      </c>
      <c r="G3858" s="86" t="s">
        <v>111</v>
      </c>
      <c r="H3858" s="85" t="s">
        <v>2</v>
      </c>
      <c r="I3858" s="85">
        <v>1</v>
      </c>
      <c r="J3858" s="88">
        <v>4.5244394605638326E-3</v>
      </c>
      <c r="K3858" s="146">
        <v>8.9989804917396214E-3</v>
      </c>
      <c r="L3858" s="147">
        <v>2.1028894940525981E-11</v>
      </c>
      <c r="M3858" s="147">
        <v>3.593494202735258E-4</v>
      </c>
      <c r="N3858" s="87">
        <v>4.4594422123388752E-2</v>
      </c>
      <c r="O3858" s="88">
        <v>4.1606802741791854E-3</v>
      </c>
      <c r="P3858" s="89">
        <v>93.300463960872889</v>
      </c>
    </row>
    <row r="3859" spans="1:16">
      <c r="A3859" s="75" t="s">
        <v>4859</v>
      </c>
      <c r="B3859" s="85">
        <v>3855</v>
      </c>
      <c r="C3859" s="85">
        <v>2752</v>
      </c>
      <c r="D3859" s="85">
        <v>3855</v>
      </c>
      <c r="E3859" s="86" t="s">
        <v>4788</v>
      </c>
      <c r="F3859" s="85" t="s">
        <v>4685</v>
      </c>
      <c r="G3859" s="86" t="s">
        <v>111</v>
      </c>
      <c r="H3859" s="85" t="s">
        <v>2</v>
      </c>
      <c r="I3859" s="85">
        <v>1</v>
      </c>
      <c r="J3859" s="88">
        <v>4.5244394605638326E-3</v>
      </c>
      <c r="K3859" s="146">
        <v>8.9989804917396214E-3</v>
      </c>
      <c r="L3859" s="147">
        <v>2.1028894940525981E-11</v>
      </c>
      <c r="M3859" s="147">
        <v>3.593494202735258E-4</v>
      </c>
      <c r="N3859" s="87">
        <v>4.4594422123388752E-2</v>
      </c>
      <c r="O3859" s="88">
        <v>4.1606802741791854E-3</v>
      </c>
      <c r="P3859" s="89">
        <v>93.300463960872889</v>
      </c>
    </row>
    <row r="3860" spans="1:16">
      <c r="A3860" s="75" t="s">
        <v>4860</v>
      </c>
      <c r="B3860" s="85">
        <v>3856</v>
      </c>
      <c r="C3860" s="85">
        <v>2753</v>
      </c>
      <c r="D3860" s="85">
        <v>3856</v>
      </c>
      <c r="E3860" s="86" t="s">
        <v>4788</v>
      </c>
      <c r="F3860" s="85" t="s">
        <v>4512</v>
      </c>
      <c r="G3860" s="86" t="s">
        <v>111</v>
      </c>
      <c r="H3860" s="85" t="s">
        <v>2</v>
      </c>
      <c r="I3860" s="85">
        <v>1</v>
      </c>
      <c r="J3860" s="88">
        <v>4.5244394605638326E-3</v>
      </c>
      <c r="K3860" s="146">
        <v>8.9989804917396214E-3</v>
      </c>
      <c r="L3860" s="147">
        <v>2.1028894940525981E-11</v>
      </c>
      <c r="M3860" s="147">
        <v>3.593494202735258E-4</v>
      </c>
      <c r="N3860" s="87">
        <v>4.4594422123388752E-2</v>
      </c>
      <c r="O3860" s="88">
        <v>4.1606802741791854E-3</v>
      </c>
      <c r="P3860" s="89">
        <v>93.300463960872889</v>
      </c>
    </row>
    <row r="3861" spans="1:16">
      <c r="A3861" s="75" t="s">
        <v>4861</v>
      </c>
      <c r="B3861" s="85">
        <v>3857</v>
      </c>
      <c r="C3861" s="85">
        <v>2754</v>
      </c>
      <c r="D3861" s="85">
        <v>3857</v>
      </c>
      <c r="E3861" s="86" t="s">
        <v>4788</v>
      </c>
      <c r="F3861" s="85" t="s">
        <v>4514</v>
      </c>
      <c r="G3861" s="86" t="s">
        <v>111</v>
      </c>
      <c r="H3861" s="85" t="s">
        <v>2</v>
      </c>
      <c r="I3861" s="85">
        <v>1</v>
      </c>
      <c r="J3861" s="88">
        <v>4.5244394605638326E-3</v>
      </c>
      <c r="K3861" s="146">
        <v>8.9989804917396214E-3</v>
      </c>
      <c r="L3861" s="147">
        <v>2.1028894940525981E-11</v>
      </c>
      <c r="M3861" s="147">
        <v>3.593494202735258E-4</v>
      </c>
      <c r="N3861" s="87">
        <v>4.4594422123388752E-2</v>
      </c>
      <c r="O3861" s="88">
        <v>4.1606802741791854E-3</v>
      </c>
      <c r="P3861" s="89">
        <v>93.300463960872889</v>
      </c>
    </row>
    <row r="3862" spans="1:16">
      <c r="A3862" s="75" t="s">
        <v>4862</v>
      </c>
      <c r="B3862" s="85">
        <v>3858</v>
      </c>
      <c r="C3862" s="85">
        <v>2755</v>
      </c>
      <c r="D3862" s="85">
        <v>3858</v>
      </c>
      <c r="E3862" s="86" t="s">
        <v>4788</v>
      </c>
      <c r="F3862" s="85" t="s">
        <v>4688</v>
      </c>
      <c r="G3862" s="86" t="s">
        <v>111</v>
      </c>
      <c r="H3862" s="85" t="s">
        <v>2</v>
      </c>
      <c r="I3862" s="85">
        <v>1</v>
      </c>
      <c r="J3862" s="88">
        <v>4.5244394605638326E-3</v>
      </c>
      <c r="K3862" s="146">
        <v>8.9989804917396214E-3</v>
      </c>
      <c r="L3862" s="147">
        <v>2.1028894940525981E-11</v>
      </c>
      <c r="M3862" s="147">
        <v>3.593494202735258E-4</v>
      </c>
      <c r="N3862" s="87">
        <v>4.4594422123388752E-2</v>
      </c>
      <c r="O3862" s="88">
        <v>4.1606802741791854E-3</v>
      </c>
      <c r="P3862" s="89">
        <v>93.300463960872889</v>
      </c>
    </row>
    <row r="3863" spans="1:16">
      <c r="A3863" s="75" t="s">
        <v>4863</v>
      </c>
      <c r="B3863" s="85">
        <v>3859</v>
      </c>
      <c r="C3863" s="85">
        <v>2756</v>
      </c>
      <c r="D3863" s="85">
        <v>3859</v>
      </c>
      <c r="E3863" s="86" t="s">
        <v>4788</v>
      </c>
      <c r="F3863" s="85" t="s">
        <v>4516</v>
      </c>
      <c r="G3863" s="86" t="s">
        <v>111</v>
      </c>
      <c r="H3863" s="85" t="s">
        <v>2</v>
      </c>
      <c r="I3863" s="85">
        <v>1</v>
      </c>
      <c r="J3863" s="88">
        <v>4.5244394605638326E-3</v>
      </c>
      <c r="K3863" s="146">
        <v>8.9989804917396214E-3</v>
      </c>
      <c r="L3863" s="147">
        <v>2.1028894940525981E-11</v>
      </c>
      <c r="M3863" s="147">
        <v>3.593494202735258E-4</v>
      </c>
      <c r="N3863" s="87">
        <v>4.4594422123388752E-2</v>
      </c>
      <c r="O3863" s="88">
        <v>4.1606802741791854E-3</v>
      </c>
      <c r="P3863" s="89">
        <v>93.300463960872889</v>
      </c>
    </row>
    <row r="3864" spans="1:16">
      <c r="A3864" s="75" t="s">
        <v>4864</v>
      </c>
      <c r="B3864" s="85">
        <v>3860</v>
      </c>
      <c r="C3864" s="85">
        <v>2757</v>
      </c>
      <c r="D3864" s="85">
        <v>3860</v>
      </c>
      <c r="E3864" s="86" t="s">
        <v>4788</v>
      </c>
      <c r="F3864" s="85" t="s">
        <v>4691</v>
      </c>
      <c r="G3864" s="86" t="s">
        <v>111</v>
      </c>
      <c r="H3864" s="85" t="s">
        <v>2</v>
      </c>
      <c r="I3864" s="85">
        <v>1</v>
      </c>
      <c r="J3864" s="88">
        <v>4.5244394605638326E-3</v>
      </c>
      <c r="K3864" s="146">
        <v>8.9989804917396214E-3</v>
      </c>
      <c r="L3864" s="147">
        <v>2.1028894940525981E-11</v>
      </c>
      <c r="M3864" s="147">
        <v>3.593494202735258E-4</v>
      </c>
      <c r="N3864" s="87">
        <v>4.4594422123388752E-2</v>
      </c>
      <c r="O3864" s="88">
        <v>4.1606802741791854E-3</v>
      </c>
      <c r="P3864" s="89">
        <v>93.300463960872889</v>
      </c>
    </row>
    <row r="3865" spans="1:16">
      <c r="A3865" s="75" t="s">
        <v>4865</v>
      </c>
      <c r="B3865" s="85">
        <v>3861</v>
      </c>
      <c r="C3865" s="85">
        <v>2758</v>
      </c>
      <c r="D3865" s="85">
        <v>3861</v>
      </c>
      <c r="E3865" s="86" t="s">
        <v>4788</v>
      </c>
      <c r="F3865" s="85" t="s">
        <v>1482</v>
      </c>
      <c r="G3865" s="86" t="s">
        <v>111</v>
      </c>
      <c r="H3865" s="85" t="s">
        <v>2</v>
      </c>
      <c r="I3865" s="85">
        <v>1</v>
      </c>
      <c r="J3865" s="88">
        <v>4.5244394605638326E-3</v>
      </c>
      <c r="K3865" s="146">
        <v>8.9989804917396214E-3</v>
      </c>
      <c r="L3865" s="147">
        <v>2.1028894940525981E-11</v>
      </c>
      <c r="M3865" s="147">
        <v>3.593494202735258E-4</v>
      </c>
      <c r="N3865" s="87">
        <v>4.4594422123388752E-2</v>
      </c>
      <c r="O3865" s="88">
        <v>4.1606802741791854E-3</v>
      </c>
      <c r="P3865" s="89">
        <v>93.300463960872889</v>
      </c>
    </row>
    <row r="3866" spans="1:16">
      <c r="A3866" s="75" t="s">
        <v>4866</v>
      </c>
      <c r="B3866" s="85">
        <v>3862</v>
      </c>
      <c r="C3866" s="85">
        <v>2759</v>
      </c>
      <c r="D3866" s="85">
        <v>3862</v>
      </c>
      <c r="E3866" s="86" t="s">
        <v>4788</v>
      </c>
      <c r="F3866" s="85" t="s">
        <v>4694</v>
      </c>
      <c r="G3866" s="86" t="s">
        <v>111</v>
      </c>
      <c r="H3866" s="85" t="s">
        <v>2</v>
      </c>
      <c r="I3866" s="85">
        <v>1</v>
      </c>
      <c r="J3866" s="88">
        <v>4.5244394605638326E-3</v>
      </c>
      <c r="K3866" s="146">
        <v>8.9989804917396214E-3</v>
      </c>
      <c r="L3866" s="147">
        <v>2.1028894940525981E-11</v>
      </c>
      <c r="M3866" s="147">
        <v>3.593494202735258E-4</v>
      </c>
      <c r="N3866" s="87">
        <v>4.4594422123388752E-2</v>
      </c>
      <c r="O3866" s="88">
        <v>4.1606802741791854E-3</v>
      </c>
      <c r="P3866" s="89">
        <v>93.300463960872889</v>
      </c>
    </row>
    <row r="3867" spans="1:16">
      <c r="A3867" s="75" t="s">
        <v>4867</v>
      </c>
      <c r="B3867" s="85">
        <v>3863</v>
      </c>
      <c r="C3867" s="85">
        <v>2760</v>
      </c>
      <c r="D3867" s="85">
        <v>3863</v>
      </c>
      <c r="E3867" s="86" t="s">
        <v>4788</v>
      </c>
      <c r="F3867" s="85" t="s">
        <v>4696</v>
      </c>
      <c r="G3867" s="86" t="s">
        <v>111</v>
      </c>
      <c r="H3867" s="85" t="s">
        <v>2</v>
      </c>
      <c r="I3867" s="85">
        <v>1</v>
      </c>
      <c r="J3867" s="88">
        <v>4.5244394605638326E-3</v>
      </c>
      <c r="K3867" s="146">
        <v>8.9989804917396214E-3</v>
      </c>
      <c r="L3867" s="147">
        <v>2.1028894940525981E-11</v>
      </c>
      <c r="M3867" s="147">
        <v>3.593494202735258E-4</v>
      </c>
      <c r="N3867" s="87">
        <v>4.4594422123388752E-2</v>
      </c>
      <c r="O3867" s="88">
        <v>4.1606802741791854E-3</v>
      </c>
      <c r="P3867" s="89">
        <v>93.300463960872889</v>
      </c>
    </row>
    <row r="3868" spans="1:16">
      <c r="A3868" s="75" t="s">
        <v>4868</v>
      </c>
      <c r="B3868" s="85">
        <v>3864</v>
      </c>
      <c r="C3868" s="85">
        <v>2761</v>
      </c>
      <c r="D3868" s="85">
        <v>3864</v>
      </c>
      <c r="E3868" s="86" t="s">
        <v>4788</v>
      </c>
      <c r="F3868" s="85" t="s">
        <v>4519</v>
      </c>
      <c r="G3868" s="86" t="s">
        <v>111</v>
      </c>
      <c r="H3868" s="85" t="s">
        <v>2</v>
      </c>
      <c r="I3868" s="85">
        <v>1</v>
      </c>
      <c r="J3868" s="88">
        <v>4.5244394605638326E-3</v>
      </c>
      <c r="K3868" s="146">
        <v>8.9989804917396214E-3</v>
      </c>
      <c r="L3868" s="147">
        <v>2.1028894940525981E-11</v>
      </c>
      <c r="M3868" s="147">
        <v>3.593494202735258E-4</v>
      </c>
      <c r="N3868" s="87">
        <v>4.4594422123388752E-2</v>
      </c>
      <c r="O3868" s="88">
        <v>4.1606802741791854E-3</v>
      </c>
      <c r="P3868" s="89">
        <v>93.300463960872889</v>
      </c>
    </row>
    <row r="3869" spans="1:16">
      <c r="A3869" s="75" t="s">
        <v>4869</v>
      </c>
      <c r="B3869" s="85">
        <v>3865</v>
      </c>
      <c r="C3869" s="85">
        <v>2762</v>
      </c>
      <c r="D3869" s="85">
        <v>3865</v>
      </c>
      <c r="E3869" s="86" t="s">
        <v>4788</v>
      </c>
      <c r="F3869" s="85" t="s">
        <v>4753</v>
      </c>
      <c r="G3869" s="86" t="s">
        <v>111</v>
      </c>
      <c r="H3869" s="85" t="s">
        <v>2</v>
      </c>
      <c r="I3869" s="85">
        <v>1</v>
      </c>
      <c r="J3869" s="88">
        <v>4.5244394605638326E-3</v>
      </c>
      <c r="K3869" s="146">
        <v>8.9989804917396214E-3</v>
      </c>
      <c r="L3869" s="147">
        <v>2.1028894940525981E-11</v>
      </c>
      <c r="M3869" s="147">
        <v>3.593494202735258E-4</v>
      </c>
      <c r="N3869" s="87">
        <v>4.4594422123388752E-2</v>
      </c>
      <c r="O3869" s="88">
        <v>4.1606802741791854E-3</v>
      </c>
      <c r="P3869" s="89">
        <v>93.300463960872889</v>
      </c>
    </row>
    <row r="3870" spans="1:16">
      <c r="A3870" s="75" t="s">
        <v>4870</v>
      </c>
      <c r="B3870" s="85">
        <v>3866</v>
      </c>
      <c r="C3870" s="85">
        <v>2763</v>
      </c>
      <c r="D3870" s="85">
        <v>3866</v>
      </c>
      <c r="E3870" s="86" t="s">
        <v>4788</v>
      </c>
      <c r="F3870" s="85" t="s">
        <v>4699</v>
      </c>
      <c r="G3870" s="86" t="s">
        <v>111</v>
      </c>
      <c r="H3870" s="85" t="s">
        <v>2</v>
      </c>
      <c r="I3870" s="85">
        <v>1</v>
      </c>
      <c r="J3870" s="88">
        <v>4.5244394605638326E-3</v>
      </c>
      <c r="K3870" s="146">
        <v>8.9989804917396214E-3</v>
      </c>
      <c r="L3870" s="147">
        <v>2.1028894940525981E-11</v>
      </c>
      <c r="M3870" s="147">
        <v>3.593494202735258E-4</v>
      </c>
      <c r="N3870" s="87">
        <v>4.4594422123388752E-2</v>
      </c>
      <c r="O3870" s="88">
        <v>4.1606802741791854E-3</v>
      </c>
      <c r="P3870" s="89">
        <v>93.300463960872889</v>
      </c>
    </row>
    <row r="3871" spans="1:16">
      <c r="A3871" s="75" t="s">
        <v>4871</v>
      </c>
      <c r="B3871" s="85">
        <v>3867</v>
      </c>
      <c r="C3871" s="85">
        <v>2764</v>
      </c>
      <c r="D3871" s="85">
        <v>3867</v>
      </c>
      <c r="E3871" s="86" t="s">
        <v>4788</v>
      </c>
      <c r="F3871" s="85" t="s">
        <v>3764</v>
      </c>
      <c r="G3871" s="86" t="s">
        <v>111</v>
      </c>
      <c r="H3871" s="85" t="s">
        <v>2</v>
      </c>
      <c r="I3871" s="85">
        <v>1</v>
      </c>
      <c r="J3871" s="88">
        <v>4.5244394605638326E-3</v>
      </c>
      <c r="K3871" s="146">
        <v>8.9989804917396214E-3</v>
      </c>
      <c r="L3871" s="147">
        <v>2.1028894940525981E-11</v>
      </c>
      <c r="M3871" s="147">
        <v>3.593494202735258E-4</v>
      </c>
      <c r="N3871" s="87">
        <v>4.4594422123388752E-2</v>
      </c>
      <c r="O3871" s="88">
        <v>4.1606802741791854E-3</v>
      </c>
      <c r="P3871" s="89">
        <v>93.300463960872889</v>
      </c>
    </row>
    <row r="3872" spans="1:16">
      <c r="A3872" s="75" t="s">
        <v>4872</v>
      </c>
      <c r="B3872" s="85">
        <v>3868</v>
      </c>
      <c r="C3872" s="85">
        <v>2765</v>
      </c>
      <c r="D3872" s="85">
        <v>3868</v>
      </c>
      <c r="E3872" s="86" t="s">
        <v>4788</v>
      </c>
      <c r="F3872" s="85" t="s">
        <v>4522</v>
      </c>
      <c r="G3872" s="86" t="s">
        <v>111</v>
      </c>
      <c r="H3872" s="85" t="s">
        <v>2</v>
      </c>
      <c r="I3872" s="85">
        <v>1</v>
      </c>
      <c r="J3872" s="88">
        <v>4.5244394605638326E-3</v>
      </c>
      <c r="K3872" s="146">
        <v>8.9989804917396214E-3</v>
      </c>
      <c r="L3872" s="147">
        <v>2.1028894940525981E-11</v>
      </c>
      <c r="M3872" s="147">
        <v>3.593494202735258E-4</v>
      </c>
      <c r="N3872" s="87">
        <v>4.4594422123388752E-2</v>
      </c>
      <c r="O3872" s="88">
        <v>4.1606802741791854E-3</v>
      </c>
      <c r="P3872" s="89">
        <v>93.300463960872889</v>
      </c>
    </row>
    <row r="3873" spans="1:16">
      <c r="A3873" s="75" t="s">
        <v>4873</v>
      </c>
      <c r="B3873" s="85">
        <v>3869</v>
      </c>
      <c r="C3873" s="85">
        <v>2766</v>
      </c>
      <c r="D3873" s="85">
        <v>3869</v>
      </c>
      <c r="E3873" s="86" t="s">
        <v>4788</v>
      </c>
      <c r="F3873" s="85" t="s">
        <v>4524</v>
      </c>
      <c r="G3873" s="86" t="s">
        <v>111</v>
      </c>
      <c r="H3873" s="85" t="s">
        <v>2</v>
      </c>
      <c r="I3873" s="85">
        <v>1</v>
      </c>
      <c r="J3873" s="88">
        <v>4.5244394605638326E-3</v>
      </c>
      <c r="K3873" s="146">
        <v>8.9989804917396214E-3</v>
      </c>
      <c r="L3873" s="147">
        <v>2.1028894940525981E-11</v>
      </c>
      <c r="M3873" s="147">
        <v>3.593494202735258E-4</v>
      </c>
      <c r="N3873" s="87">
        <v>4.4594422123388752E-2</v>
      </c>
      <c r="O3873" s="88">
        <v>4.1606802741791854E-3</v>
      </c>
      <c r="P3873" s="89">
        <v>93.300463960872889</v>
      </c>
    </row>
    <row r="3874" spans="1:16">
      <c r="A3874" s="75" t="s">
        <v>4874</v>
      </c>
      <c r="B3874" s="85">
        <v>3870</v>
      </c>
      <c r="C3874" s="85">
        <v>2767</v>
      </c>
      <c r="D3874" s="85">
        <v>3870</v>
      </c>
      <c r="E3874" s="86" t="s">
        <v>4788</v>
      </c>
      <c r="F3874" s="85" t="s">
        <v>4875</v>
      </c>
      <c r="G3874" s="86" t="s">
        <v>111</v>
      </c>
      <c r="H3874" s="85" t="s">
        <v>2</v>
      </c>
      <c r="I3874" s="85">
        <v>1</v>
      </c>
      <c r="J3874" s="88">
        <v>4.5244394605638326E-3</v>
      </c>
      <c r="K3874" s="146">
        <v>8.9989804917396214E-3</v>
      </c>
      <c r="L3874" s="147">
        <v>2.1028894940525981E-11</v>
      </c>
      <c r="M3874" s="147">
        <v>3.593494202735258E-4</v>
      </c>
      <c r="N3874" s="87">
        <v>4.4594422123388752E-2</v>
      </c>
      <c r="O3874" s="88">
        <v>4.1606802741791854E-3</v>
      </c>
      <c r="P3874" s="89">
        <v>93.300463960872889</v>
      </c>
    </row>
    <row r="3875" spans="1:16">
      <c r="A3875" s="75" t="s">
        <v>4876</v>
      </c>
      <c r="B3875" s="85">
        <v>3871</v>
      </c>
      <c r="C3875" s="85">
        <v>2768</v>
      </c>
      <c r="D3875" s="85">
        <v>3871</v>
      </c>
      <c r="E3875" s="86" t="s">
        <v>4788</v>
      </c>
      <c r="F3875" s="85" t="s">
        <v>4375</v>
      </c>
      <c r="G3875" s="86" t="s">
        <v>111</v>
      </c>
      <c r="H3875" s="85" t="s">
        <v>2</v>
      </c>
      <c r="I3875" s="85">
        <v>1</v>
      </c>
      <c r="J3875" s="88">
        <v>4.5244394605638326E-3</v>
      </c>
      <c r="K3875" s="146">
        <v>8.9989804917396214E-3</v>
      </c>
      <c r="L3875" s="147">
        <v>2.1028894940525981E-11</v>
      </c>
      <c r="M3875" s="147">
        <v>3.593494202735258E-4</v>
      </c>
      <c r="N3875" s="87">
        <v>4.4594422123388752E-2</v>
      </c>
      <c r="O3875" s="88">
        <v>4.1606802741791854E-3</v>
      </c>
      <c r="P3875" s="89">
        <v>93.300463960872889</v>
      </c>
    </row>
    <row r="3876" spans="1:16">
      <c r="A3876" s="75" t="s">
        <v>4877</v>
      </c>
      <c r="B3876" s="85">
        <v>3872</v>
      </c>
      <c r="C3876" s="85">
        <v>2769</v>
      </c>
      <c r="D3876" s="85">
        <v>3872</v>
      </c>
      <c r="E3876" s="86" t="s">
        <v>4788</v>
      </c>
      <c r="F3876" s="85" t="s">
        <v>4878</v>
      </c>
      <c r="G3876" s="86" t="s">
        <v>111</v>
      </c>
      <c r="H3876" s="85" t="s">
        <v>2</v>
      </c>
      <c r="I3876" s="85">
        <v>1</v>
      </c>
      <c r="J3876" s="88">
        <v>4.5244394605638326E-3</v>
      </c>
      <c r="K3876" s="146">
        <v>8.9989804917396214E-3</v>
      </c>
      <c r="L3876" s="147">
        <v>2.1028894940525981E-11</v>
      </c>
      <c r="M3876" s="147">
        <v>3.593494202735258E-4</v>
      </c>
      <c r="N3876" s="87">
        <v>4.4594422123388752E-2</v>
      </c>
      <c r="O3876" s="88">
        <v>4.1606802741791854E-3</v>
      </c>
      <c r="P3876" s="89">
        <v>93.300463960872889</v>
      </c>
    </row>
    <row r="3877" spans="1:16">
      <c r="A3877" s="75" t="s">
        <v>4879</v>
      </c>
      <c r="B3877" s="85">
        <v>3873</v>
      </c>
      <c r="C3877" s="85">
        <v>2770</v>
      </c>
      <c r="D3877" s="85">
        <v>3873</v>
      </c>
      <c r="E3877" s="86" t="s">
        <v>4788</v>
      </c>
      <c r="F3877" s="85" t="s">
        <v>1484</v>
      </c>
      <c r="G3877" s="86" t="s">
        <v>111</v>
      </c>
      <c r="H3877" s="85" t="s">
        <v>2</v>
      </c>
      <c r="I3877" s="85">
        <v>1</v>
      </c>
      <c r="J3877" s="88">
        <v>4.5244394605638326E-3</v>
      </c>
      <c r="K3877" s="146">
        <v>8.9989804917396214E-3</v>
      </c>
      <c r="L3877" s="147">
        <v>2.1028894940525981E-11</v>
      </c>
      <c r="M3877" s="147">
        <v>3.593494202735258E-4</v>
      </c>
      <c r="N3877" s="87">
        <v>4.4594422123388752E-2</v>
      </c>
      <c r="O3877" s="88">
        <v>4.1606802741791854E-3</v>
      </c>
      <c r="P3877" s="89">
        <v>93.300463960872889</v>
      </c>
    </row>
    <row r="3878" spans="1:16">
      <c r="A3878" s="75" t="s">
        <v>4880</v>
      </c>
      <c r="B3878" s="85">
        <v>3874</v>
      </c>
      <c r="C3878" s="85">
        <v>2771</v>
      </c>
      <c r="D3878" s="85">
        <v>3874</v>
      </c>
      <c r="E3878" s="86" t="s">
        <v>4788</v>
      </c>
      <c r="F3878" s="85" t="s">
        <v>4706</v>
      </c>
      <c r="G3878" s="86" t="s">
        <v>111</v>
      </c>
      <c r="H3878" s="85" t="s">
        <v>2</v>
      </c>
      <c r="I3878" s="85">
        <v>1</v>
      </c>
      <c r="J3878" s="88">
        <v>4.5244394605638326E-3</v>
      </c>
      <c r="K3878" s="146">
        <v>8.9989804917396214E-3</v>
      </c>
      <c r="L3878" s="147">
        <v>2.1028894940525981E-11</v>
      </c>
      <c r="M3878" s="147">
        <v>3.593494202735258E-4</v>
      </c>
      <c r="N3878" s="87">
        <v>4.4594422123388752E-2</v>
      </c>
      <c r="O3878" s="88">
        <v>4.1606802741791854E-3</v>
      </c>
      <c r="P3878" s="89">
        <v>93.300463960872889</v>
      </c>
    </row>
    <row r="3879" spans="1:16">
      <c r="A3879" s="75" t="s">
        <v>4881</v>
      </c>
      <c r="B3879" s="85">
        <v>3875</v>
      </c>
      <c r="C3879" s="85">
        <v>2772</v>
      </c>
      <c r="D3879" s="85">
        <v>3875</v>
      </c>
      <c r="E3879" s="86" t="s">
        <v>4788</v>
      </c>
      <c r="F3879" s="85" t="s">
        <v>4528</v>
      </c>
      <c r="G3879" s="86" t="s">
        <v>111</v>
      </c>
      <c r="H3879" s="85" t="s">
        <v>2</v>
      </c>
      <c r="I3879" s="85">
        <v>1</v>
      </c>
      <c r="J3879" s="88">
        <v>4.5244394605638326E-3</v>
      </c>
      <c r="K3879" s="146">
        <v>8.9989804917396214E-3</v>
      </c>
      <c r="L3879" s="147">
        <v>2.1028894940525981E-11</v>
      </c>
      <c r="M3879" s="147">
        <v>3.593494202735258E-4</v>
      </c>
      <c r="N3879" s="87">
        <v>4.4594422123388752E-2</v>
      </c>
      <c r="O3879" s="88">
        <v>4.1606802741791854E-3</v>
      </c>
      <c r="P3879" s="89">
        <v>93.300463960872889</v>
      </c>
    </row>
    <row r="3880" spans="1:16">
      <c r="A3880" s="75" t="s">
        <v>4882</v>
      </c>
      <c r="B3880" s="85">
        <v>3876</v>
      </c>
      <c r="C3880" s="85">
        <v>2773</v>
      </c>
      <c r="D3880" s="85">
        <v>3876</v>
      </c>
      <c r="E3880" s="86" t="s">
        <v>4788</v>
      </c>
      <c r="F3880" s="85" t="s">
        <v>4883</v>
      </c>
      <c r="G3880" s="86" t="s">
        <v>111</v>
      </c>
      <c r="H3880" s="85" t="s">
        <v>2</v>
      </c>
      <c r="I3880" s="85">
        <v>1</v>
      </c>
      <c r="J3880" s="88">
        <v>4.5244394605638326E-3</v>
      </c>
      <c r="K3880" s="146">
        <v>8.9989804917396214E-3</v>
      </c>
      <c r="L3880" s="147">
        <v>2.1028894940525981E-11</v>
      </c>
      <c r="M3880" s="147">
        <v>3.593494202735258E-4</v>
      </c>
      <c r="N3880" s="87">
        <v>4.4594422123388752E-2</v>
      </c>
      <c r="O3880" s="88">
        <v>4.1606802741791854E-3</v>
      </c>
      <c r="P3880" s="89">
        <v>93.300463960872889</v>
      </c>
    </row>
    <row r="3881" spans="1:16">
      <c r="A3881" s="75" t="s">
        <v>4884</v>
      </c>
      <c r="B3881" s="85">
        <v>3877</v>
      </c>
      <c r="C3881" s="85">
        <v>2774</v>
      </c>
      <c r="D3881" s="85">
        <v>3877</v>
      </c>
      <c r="E3881" s="86" t="s">
        <v>4788</v>
      </c>
      <c r="F3881" s="85" t="s">
        <v>1068</v>
      </c>
      <c r="G3881" s="86" t="s">
        <v>111</v>
      </c>
      <c r="H3881" s="85" t="s">
        <v>2</v>
      </c>
      <c r="I3881" s="85">
        <v>1</v>
      </c>
      <c r="J3881" s="88">
        <v>4.2068826325265714E-3</v>
      </c>
      <c r="K3881" s="146">
        <v>8.532241739751617E-3</v>
      </c>
      <c r="L3881" s="147">
        <v>1.9031852994078008E-11</v>
      </c>
      <c r="M3881" s="147">
        <v>3.4337277571312171E-4</v>
      </c>
      <c r="N3881" s="87">
        <v>4.2570930403065602E-2</v>
      </c>
      <c r="O3881" s="88">
        <v>3.9020128496014541E-3</v>
      </c>
      <c r="P3881" s="89">
        <v>91.659092546411998</v>
      </c>
    </row>
    <row r="3882" spans="1:16">
      <c r="A3882" s="75" t="s">
        <v>4885</v>
      </c>
      <c r="B3882" s="85">
        <v>3878</v>
      </c>
      <c r="C3882" s="85">
        <v>2775</v>
      </c>
      <c r="D3882" s="85">
        <v>3878</v>
      </c>
      <c r="E3882" s="86" t="s">
        <v>4788</v>
      </c>
      <c r="F3882" s="85" t="s">
        <v>2641</v>
      </c>
      <c r="G3882" s="86" t="s">
        <v>111</v>
      </c>
      <c r="H3882" s="85" t="s">
        <v>2</v>
      </c>
      <c r="I3882" s="85">
        <v>1</v>
      </c>
      <c r="J3882" s="88">
        <v>4.5244394605638326E-3</v>
      </c>
      <c r="K3882" s="146">
        <v>8.9989804917396214E-3</v>
      </c>
      <c r="L3882" s="147">
        <v>2.1028894940525981E-11</v>
      </c>
      <c r="M3882" s="147">
        <v>3.593494202735258E-4</v>
      </c>
      <c r="N3882" s="87">
        <v>4.4594422123388752E-2</v>
      </c>
      <c r="O3882" s="88">
        <v>4.1606802741791854E-3</v>
      </c>
      <c r="P3882" s="89">
        <v>93.300463960872889</v>
      </c>
    </row>
    <row r="3883" spans="1:16">
      <c r="A3883" s="75" t="s">
        <v>4886</v>
      </c>
      <c r="B3883" s="85">
        <v>3879</v>
      </c>
      <c r="C3883" s="85">
        <v>2776</v>
      </c>
      <c r="D3883" s="85">
        <v>3879</v>
      </c>
      <c r="E3883" s="86" t="s">
        <v>4788</v>
      </c>
      <c r="F3883" s="85" t="s">
        <v>4532</v>
      </c>
      <c r="G3883" s="86" t="s">
        <v>111</v>
      </c>
      <c r="H3883" s="85" t="s">
        <v>2</v>
      </c>
      <c r="I3883" s="85">
        <v>1</v>
      </c>
      <c r="J3883" s="88">
        <v>4.5244394605638326E-3</v>
      </c>
      <c r="K3883" s="146">
        <v>8.9989804917396214E-3</v>
      </c>
      <c r="L3883" s="147">
        <v>2.1028894940525981E-11</v>
      </c>
      <c r="M3883" s="147">
        <v>3.593494202735258E-4</v>
      </c>
      <c r="N3883" s="87">
        <v>4.4594422123388752E-2</v>
      </c>
      <c r="O3883" s="88">
        <v>4.1606802741791854E-3</v>
      </c>
      <c r="P3883" s="89">
        <v>93.300463960872889</v>
      </c>
    </row>
    <row r="3884" spans="1:16">
      <c r="A3884" s="75" t="s">
        <v>4887</v>
      </c>
      <c r="B3884" s="85">
        <v>3880</v>
      </c>
      <c r="C3884" s="85">
        <v>2777</v>
      </c>
      <c r="D3884" s="85">
        <v>3880</v>
      </c>
      <c r="E3884" s="86" t="s">
        <v>4788</v>
      </c>
      <c r="F3884" s="85" t="s">
        <v>4381</v>
      </c>
      <c r="G3884" s="86" t="s">
        <v>111</v>
      </c>
      <c r="H3884" s="85" t="s">
        <v>2</v>
      </c>
      <c r="I3884" s="85">
        <v>1</v>
      </c>
      <c r="J3884" s="88">
        <v>4.2068826325265714E-3</v>
      </c>
      <c r="K3884" s="146">
        <v>8.532241739751617E-3</v>
      </c>
      <c r="L3884" s="147">
        <v>1.9031852994078008E-11</v>
      </c>
      <c r="M3884" s="147">
        <v>3.4337277571312171E-4</v>
      </c>
      <c r="N3884" s="87">
        <v>4.2570930403065602E-2</v>
      </c>
      <c r="O3884" s="88">
        <v>3.9020128496014541E-3</v>
      </c>
      <c r="P3884" s="89">
        <v>91.659092546411998</v>
      </c>
    </row>
    <row r="3885" spans="1:16">
      <c r="A3885" s="75" t="s">
        <v>4888</v>
      </c>
      <c r="B3885" s="85">
        <v>3881</v>
      </c>
      <c r="C3885" s="85">
        <v>2778</v>
      </c>
      <c r="D3885" s="85">
        <v>3881</v>
      </c>
      <c r="E3885" s="86" t="s">
        <v>4788</v>
      </c>
      <c r="F3885" s="85" t="s">
        <v>4641</v>
      </c>
      <c r="G3885" s="86" t="s">
        <v>111</v>
      </c>
      <c r="H3885" s="85" t="s">
        <v>2</v>
      </c>
      <c r="I3885" s="85">
        <v>1</v>
      </c>
      <c r="J3885" s="88">
        <v>4.2068826325265714E-3</v>
      </c>
      <c r="K3885" s="146">
        <v>8.532241739751617E-3</v>
      </c>
      <c r="L3885" s="147">
        <v>1.9031852994078008E-11</v>
      </c>
      <c r="M3885" s="147">
        <v>3.4337277571312171E-4</v>
      </c>
      <c r="N3885" s="87">
        <v>4.2570930403065602E-2</v>
      </c>
      <c r="O3885" s="88">
        <v>3.9020128496014541E-3</v>
      </c>
      <c r="P3885" s="89">
        <v>91.659092546411998</v>
      </c>
    </row>
    <row r="3886" spans="1:16">
      <c r="A3886" s="75" t="s">
        <v>4889</v>
      </c>
      <c r="B3886" s="85">
        <v>3882</v>
      </c>
      <c r="C3886" s="85">
        <v>2779</v>
      </c>
      <c r="D3886" s="85">
        <v>3882</v>
      </c>
      <c r="E3886" s="86" t="s">
        <v>4788</v>
      </c>
      <c r="F3886" s="85" t="s">
        <v>4383</v>
      </c>
      <c r="G3886" s="86" t="s">
        <v>111</v>
      </c>
      <c r="H3886" s="85" t="s">
        <v>2</v>
      </c>
      <c r="I3886" s="85">
        <v>1</v>
      </c>
      <c r="J3886" s="88">
        <v>4.2068826325265714E-3</v>
      </c>
      <c r="K3886" s="146">
        <v>8.532241739751617E-3</v>
      </c>
      <c r="L3886" s="147">
        <v>1.9031852994078008E-11</v>
      </c>
      <c r="M3886" s="147">
        <v>3.4337277571312171E-4</v>
      </c>
      <c r="N3886" s="87">
        <v>4.2570930403065602E-2</v>
      </c>
      <c r="O3886" s="88">
        <v>3.9020128496014541E-3</v>
      </c>
      <c r="P3886" s="89">
        <v>91.659092546411998</v>
      </c>
    </row>
    <row r="3887" spans="1:16">
      <c r="A3887" s="75" t="s">
        <v>4890</v>
      </c>
      <c r="B3887" s="85">
        <v>3883</v>
      </c>
      <c r="C3887" s="85">
        <v>2780</v>
      </c>
      <c r="D3887" s="85">
        <v>3883</v>
      </c>
      <c r="E3887" s="86" t="s">
        <v>4788</v>
      </c>
      <c r="F3887" s="85" t="s">
        <v>4711</v>
      </c>
      <c r="G3887" s="86" t="s">
        <v>111</v>
      </c>
      <c r="H3887" s="85" t="s">
        <v>2</v>
      </c>
      <c r="I3887" s="85">
        <v>1</v>
      </c>
      <c r="J3887" s="88">
        <v>4.2068826325265714E-3</v>
      </c>
      <c r="K3887" s="146">
        <v>8.532241739751617E-3</v>
      </c>
      <c r="L3887" s="147">
        <v>1.9031852994078008E-11</v>
      </c>
      <c r="M3887" s="147">
        <v>3.4337277571312171E-4</v>
      </c>
      <c r="N3887" s="87">
        <v>4.2570930403065602E-2</v>
      </c>
      <c r="O3887" s="88">
        <v>3.9020128496014541E-3</v>
      </c>
      <c r="P3887" s="89">
        <v>91.659092546411998</v>
      </c>
    </row>
    <row r="3888" spans="1:16">
      <c r="A3888" s="75" t="s">
        <v>4891</v>
      </c>
      <c r="B3888" s="85">
        <v>3884</v>
      </c>
      <c r="C3888" s="85">
        <v>2781</v>
      </c>
      <c r="D3888" s="85">
        <v>3884</v>
      </c>
      <c r="E3888" s="86" t="s">
        <v>4788</v>
      </c>
      <c r="F3888" s="85" t="s">
        <v>3906</v>
      </c>
      <c r="G3888" s="86" t="s">
        <v>111</v>
      </c>
      <c r="H3888" s="85" t="s">
        <v>2</v>
      </c>
      <c r="I3888" s="85">
        <v>1</v>
      </c>
      <c r="J3888" s="88">
        <v>4.5244394605638326E-3</v>
      </c>
      <c r="K3888" s="146">
        <v>8.9989804917396214E-3</v>
      </c>
      <c r="L3888" s="147">
        <v>2.1028894940525981E-11</v>
      </c>
      <c r="M3888" s="147">
        <v>3.593494202735258E-4</v>
      </c>
      <c r="N3888" s="87">
        <v>4.4594422123388752E-2</v>
      </c>
      <c r="O3888" s="88">
        <v>4.1606802741791854E-3</v>
      </c>
      <c r="P3888" s="89">
        <v>93.300463960872889</v>
      </c>
    </row>
    <row r="3889" spans="1:16">
      <c r="A3889" s="75" t="s">
        <v>4892</v>
      </c>
      <c r="B3889" s="85">
        <v>3885</v>
      </c>
      <c r="C3889" s="85">
        <v>2782</v>
      </c>
      <c r="D3889" s="85">
        <v>3885</v>
      </c>
      <c r="E3889" s="86" t="s">
        <v>4788</v>
      </c>
      <c r="F3889" s="85" t="s">
        <v>2124</v>
      </c>
      <c r="G3889" s="86" t="s">
        <v>111</v>
      </c>
      <c r="H3889" s="85" t="s">
        <v>2</v>
      </c>
      <c r="I3889" s="85">
        <v>1</v>
      </c>
      <c r="J3889" s="88">
        <v>4.2068826325265714E-3</v>
      </c>
      <c r="K3889" s="146">
        <v>8.532241739751617E-3</v>
      </c>
      <c r="L3889" s="147">
        <v>1.9031852994078008E-11</v>
      </c>
      <c r="M3889" s="147">
        <v>3.4337277571312171E-4</v>
      </c>
      <c r="N3889" s="87">
        <v>4.2570930403065602E-2</v>
      </c>
      <c r="O3889" s="88">
        <v>3.9020128496014541E-3</v>
      </c>
      <c r="P3889" s="89">
        <v>91.659092546411998</v>
      </c>
    </row>
    <row r="3890" spans="1:16">
      <c r="A3890" s="75" t="s">
        <v>4893</v>
      </c>
      <c r="B3890" s="85">
        <v>3886</v>
      </c>
      <c r="C3890" s="85">
        <v>2783</v>
      </c>
      <c r="D3890" s="85">
        <v>3886</v>
      </c>
      <c r="E3890" s="86" t="s">
        <v>4788</v>
      </c>
      <c r="F3890" s="85" t="s">
        <v>4894</v>
      </c>
      <c r="G3890" s="86" t="s">
        <v>111</v>
      </c>
      <c r="H3890" s="85" t="s">
        <v>2</v>
      </c>
      <c r="I3890" s="85">
        <v>1</v>
      </c>
      <c r="J3890" s="88">
        <v>4.5244394605638326E-3</v>
      </c>
      <c r="K3890" s="146">
        <v>8.9989804917396214E-3</v>
      </c>
      <c r="L3890" s="147">
        <v>2.1028894940525981E-11</v>
      </c>
      <c r="M3890" s="147">
        <v>3.593494202735258E-4</v>
      </c>
      <c r="N3890" s="87">
        <v>4.4594422123388752E-2</v>
      </c>
      <c r="O3890" s="88">
        <v>4.1606802741791854E-3</v>
      </c>
      <c r="P3890" s="89">
        <v>93.300463960872889</v>
      </c>
    </row>
    <row r="3891" spans="1:16">
      <c r="A3891" s="75" t="s">
        <v>4895</v>
      </c>
      <c r="B3891" s="85">
        <v>3887</v>
      </c>
      <c r="C3891" s="85">
        <v>2784</v>
      </c>
      <c r="D3891" s="85">
        <v>3887</v>
      </c>
      <c r="E3891" s="86" t="s">
        <v>4788</v>
      </c>
      <c r="F3891" s="85" t="s">
        <v>4389</v>
      </c>
      <c r="G3891" s="86" t="s">
        <v>111</v>
      </c>
      <c r="H3891" s="85" t="s">
        <v>2</v>
      </c>
      <c r="I3891" s="85">
        <v>1</v>
      </c>
      <c r="J3891" s="88">
        <v>4.2068826325265714E-3</v>
      </c>
      <c r="K3891" s="146">
        <v>8.532241739751617E-3</v>
      </c>
      <c r="L3891" s="147">
        <v>1.9031852994078008E-11</v>
      </c>
      <c r="M3891" s="147">
        <v>3.4337277571312171E-4</v>
      </c>
      <c r="N3891" s="87">
        <v>4.2570930403065602E-2</v>
      </c>
      <c r="O3891" s="88">
        <v>3.9020128496014541E-3</v>
      </c>
      <c r="P3891" s="89">
        <v>91.659092546411998</v>
      </c>
    </row>
    <row r="3892" spans="1:16">
      <c r="A3892" s="75" t="s">
        <v>4896</v>
      </c>
      <c r="B3892" s="85">
        <v>3888</v>
      </c>
      <c r="C3892" s="85">
        <v>2785</v>
      </c>
      <c r="D3892" s="85">
        <v>3888</v>
      </c>
      <c r="E3892" s="86" t="s">
        <v>4788</v>
      </c>
      <c r="F3892" s="85" t="s">
        <v>3724</v>
      </c>
      <c r="G3892" s="86" t="s">
        <v>111</v>
      </c>
      <c r="H3892" s="85" t="s">
        <v>2</v>
      </c>
      <c r="I3892" s="85">
        <v>1</v>
      </c>
      <c r="J3892" s="88">
        <v>4.2068826325265714E-3</v>
      </c>
      <c r="K3892" s="146">
        <v>8.532241739751617E-3</v>
      </c>
      <c r="L3892" s="147">
        <v>1.9031852994078008E-11</v>
      </c>
      <c r="M3892" s="147">
        <v>3.4337277571312171E-4</v>
      </c>
      <c r="N3892" s="87">
        <v>4.2570930403065602E-2</v>
      </c>
      <c r="O3892" s="88">
        <v>3.9020128496014541E-3</v>
      </c>
      <c r="P3892" s="89">
        <v>91.659092546411998</v>
      </c>
    </row>
    <row r="3893" spans="1:16">
      <c r="A3893" s="75" t="s">
        <v>4897</v>
      </c>
      <c r="B3893" s="85">
        <v>3889</v>
      </c>
      <c r="C3893" s="85">
        <v>2786</v>
      </c>
      <c r="D3893" s="85">
        <v>3889</v>
      </c>
      <c r="E3893" s="86" t="s">
        <v>4788</v>
      </c>
      <c r="F3893" s="85" t="s">
        <v>4646</v>
      </c>
      <c r="G3893" s="86" t="s">
        <v>111</v>
      </c>
      <c r="H3893" s="85" t="s">
        <v>2</v>
      </c>
      <c r="I3893" s="85">
        <v>1</v>
      </c>
      <c r="J3893" s="88">
        <v>4.2068826325265714E-3</v>
      </c>
      <c r="K3893" s="146">
        <v>8.532241739751617E-3</v>
      </c>
      <c r="L3893" s="147">
        <v>1.9031852994078008E-11</v>
      </c>
      <c r="M3893" s="147">
        <v>3.4337277571312171E-4</v>
      </c>
      <c r="N3893" s="87">
        <v>4.2570930403065602E-2</v>
      </c>
      <c r="O3893" s="88">
        <v>3.9020128496014541E-3</v>
      </c>
      <c r="P3893" s="89">
        <v>91.659092546411998</v>
      </c>
    </row>
    <row r="3894" spans="1:16">
      <c r="A3894" s="75" t="s">
        <v>4898</v>
      </c>
      <c r="B3894" s="85">
        <v>3890</v>
      </c>
      <c r="C3894" s="85">
        <v>2787</v>
      </c>
      <c r="D3894" s="85">
        <v>3890</v>
      </c>
      <c r="E3894" s="86" t="s">
        <v>4788</v>
      </c>
      <c r="F3894" s="85" t="s">
        <v>4648</v>
      </c>
      <c r="G3894" s="86" t="s">
        <v>111</v>
      </c>
      <c r="H3894" s="85" t="s">
        <v>2</v>
      </c>
      <c r="I3894" s="85">
        <v>1</v>
      </c>
      <c r="J3894" s="88">
        <v>4.2068826325265714E-3</v>
      </c>
      <c r="K3894" s="146">
        <v>8.532241739751617E-3</v>
      </c>
      <c r="L3894" s="147">
        <v>1.9031852994078008E-11</v>
      </c>
      <c r="M3894" s="147">
        <v>3.4337277571312171E-4</v>
      </c>
      <c r="N3894" s="87">
        <v>4.2570930403065602E-2</v>
      </c>
      <c r="O3894" s="88">
        <v>3.9020128496014541E-3</v>
      </c>
      <c r="P3894" s="89">
        <v>91.659092546411998</v>
      </c>
    </row>
    <row r="3895" spans="1:16">
      <c r="A3895" s="75" t="s">
        <v>4899</v>
      </c>
      <c r="B3895" s="85">
        <v>3891</v>
      </c>
      <c r="C3895" s="85">
        <v>2788</v>
      </c>
      <c r="D3895" s="85">
        <v>3891</v>
      </c>
      <c r="E3895" s="86" t="s">
        <v>4788</v>
      </c>
      <c r="F3895" s="85" t="s">
        <v>891</v>
      </c>
      <c r="G3895" s="86" t="s">
        <v>111</v>
      </c>
      <c r="H3895" s="85" t="s">
        <v>2</v>
      </c>
      <c r="I3895" s="85">
        <v>1</v>
      </c>
      <c r="J3895" s="88">
        <v>4.5252384798818148E-3</v>
      </c>
      <c r="K3895" s="146">
        <v>8.9990827503385815E-3</v>
      </c>
      <c r="L3895" s="147">
        <v>2.1030761413400889E-11</v>
      </c>
      <c r="M3895" s="147">
        <v>3.5934844540591913E-4</v>
      </c>
      <c r="N3895" s="87">
        <v>4.4594593917451852E-2</v>
      </c>
      <c r="O3895" s="88">
        <v>4.1614503212066929E-3</v>
      </c>
      <c r="P3895" s="89">
        <v>93.317372256149909</v>
      </c>
    </row>
    <row r="3896" spans="1:16">
      <c r="A3896" s="75" t="s">
        <v>4900</v>
      </c>
      <c r="B3896" s="85">
        <v>3892</v>
      </c>
      <c r="C3896" s="85">
        <v>2789</v>
      </c>
      <c r="D3896" s="85">
        <v>3892</v>
      </c>
      <c r="E3896" s="86" t="s">
        <v>4788</v>
      </c>
      <c r="F3896" s="85" t="s">
        <v>38</v>
      </c>
      <c r="G3896" s="86" t="s">
        <v>111</v>
      </c>
      <c r="H3896" s="85" t="s">
        <v>2</v>
      </c>
      <c r="I3896" s="85">
        <v>1</v>
      </c>
      <c r="J3896" s="88">
        <v>4.524439460563837E-3</v>
      </c>
      <c r="K3896" s="146">
        <v>8.9989804917396353E-3</v>
      </c>
      <c r="L3896" s="147">
        <v>2.1028894940526059E-11</v>
      </c>
      <c r="M3896" s="147">
        <v>3.5934942027352601E-4</v>
      </c>
      <c r="N3896" s="87">
        <v>4.4594422123388773E-2</v>
      </c>
      <c r="O3896" s="88">
        <v>4.160680274179188E-3</v>
      </c>
      <c r="P3896" s="89">
        <v>93.300463960872904</v>
      </c>
    </row>
    <row r="3897" spans="1:16">
      <c r="A3897" s="75" t="s">
        <v>4901</v>
      </c>
      <c r="B3897" s="85">
        <v>3893</v>
      </c>
      <c r="C3897" s="85">
        <v>2790</v>
      </c>
      <c r="D3897" s="85">
        <v>3893</v>
      </c>
      <c r="E3897" s="86" t="s">
        <v>4788</v>
      </c>
      <c r="F3897" s="85" t="s">
        <v>1039</v>
      </c>
      <c r="G3897" s="86" t="s">
        <v>111</v>
      </c>
      <c r="H3897" s="85" t="s">
        <v>2</v>
      </c>
      <c r="I3897" s="85">
        <v>1</v>
      </c>
      <c r="J3897" s="88">
        <v>4.2068826325265714E-3</v>
      </c>
      <c r="K3897" s="146">
        <v>8.532241739751617E-3</v>
      </c>
      <c r="L3897" s="147">
        <v>1.9031852994078008E-11</v>
      </c>
      <c r="M3897" s="147">
        <v>3.4337277571312171E-4</v>
      </c>
      <c r="N3897" s="87">
        <v>4.2570930403065602E-2</v>
      </c>
      <c r="O3897" s="88">
        <v>3.9020128496014541E-3</v>
      </c>
      <c r="P3897" s="89">
        <v>91.659092546411998</v>
      </c>
    </row>
    <row r="3898" spans="1:16">
      <c r="A3898" s="75" t="s">
        <v>4902</v>
      </c>
      <c r="B3898" s="85">
        <v>3894</v>
      </c>
      <c r="C3898" s="85">
        <v>2791</v>
      </c>
      <c r="D3898" s="85">
        <v>3894</v>
      </c>
      <c r="E3898" s="86" t="s">
        <v>4788</v>
      </c>
      <c r="F3898" s="85" t="s">
        <v>4653</v>
      </c>
      <c r="G3898" s="86" t="s">
        <v>111</v>
      </c>
      <c r="H3898" s="85" t="s">
        <v>2</v>
      </c>
      <c r="I3898" s="85">
        <v>1</v>
      </c>
      <c r="J3898" s="88">
        <v>4.2068826325265714E-3</v>
      </c>
      <c r="K3898" s="146">
        <v>8.532241739751617E-3</v>
      </c>
      <c r="L3898" s="147">
        <v>1.9031852994078008E-11</v>
      </c>
      <c r="M3898" s="147">
        <v>3.4337277571312171E-4</v>
      </c>
      <c r="N3898" s="87">
        <v>4.2570930403065602E-2</v>
      </c>
      <c r="O3898" s="88">
        <v>3.9020128496014541E-3</v>
      </c>
      <c r="P3898" s="89">
        <v>91.659092546411998</v>
      </c>
    </row>
    <row r="3899" spans="1:16">
      <c r="A3899" s="75" t="s">
        <v>4903</v>
      </c>
      <c r="B3899" s="85">
        <v>3895</v>
      </c>
      <c r="C3899" s="85">
        <v>2792</v>
      </c>
      <c r="D3899" s="85">
        <v>3895</v>
      </c>
      <c r="E3899" s="86" t="s">
        <v>4788</v>
      </c>
      <c r="F3899" s="85" t="s">
        <v>4655</v>
      </c>
      <c r="G3899" s="86" t="s">
        <v>111</v>
      </c>
      <c r="H3899" s="85" t="s">
        <v>2</v>
      </c>
      <c r="I3899" s="85">
        <v>1</v>
      </c>
      <c r="J3899" s="88">
        <v>4.2068826325265714E-3</v>
      </c>
      <c r="K3899" s="146">
        <v>8.532241739751617E-3</v>
      </c>
      <c r="L3899" s="147">
        <v>1.9031852994078008E-11</v>
      </c>
      <c r="M3899" s="147">
        <v>3.4337277571312171E-4</v>
      </c>
      <c r="N3899" s="87">
        <v>4.2570930403065602E-2</v>
      </c>
      <c r="O3899" s="88">
        <v>3.9020128496014541E-3</v>
      </c>
      <c r="P3899" s="89">
        <v>91.659092546411998</v>
      </c>
    </row>
    <row r="3900" spans="1:16">
      <c r="A3900" s="75" t="s">
        <v>4904</v>
      </c>
      <c r="B3900" s="85">
        <v>3896</v>
      </c>
      <c r="C3900" s="85">
        <v>2793</v>
      </c>
      <c r="D3900" s="85">
        <v>3896</v>
      </c>
      <c r="E3900" s="86" t="s">
        <v>4788</v>
      </c>
      <c r="F3900" s="85" t="s">
        <v>1088</v>
      </c>
      <c r="G3900" s="86" t="s">
        <v>111</v>
      </c>
      <c r="H3900" s="85" t="s">
        <v>2</v>
      </c>
      <c r="I3900" s="85">
        <v>1</v>
      </c>
      <c r="J3900" s="88">
        <v>4.5244394605638326E-3</v>
      </c>
      <c r="K3900" s="146">
        <v>8.9989804917396214E-3</v>
      </c>
      <c r="L3900" s="147">
        <v>2.1028894940525981E-11</v>
      </c>
      <c r="M3900" s="147">
        <v>3.593494202735258E-4</v>
      </c>
      <c r="N3900" s="87">
        <v>4.4594422123388752E-2</v>
      </c>
      <c r="O3900" s="88">
        <v>4.1606802741791854E-3</v>
      </c>
      <c r="P3900" s="89">
        <v>93.300463960872889</v>
      </c>
    </row>
    <row r="3901" spans="1:16">
      <c r="A3901" s="75" t="s">
        <v>4905</v>
      </c>
      <c r="B3901" s="85">
        <v>3897</v>
      </c>
      <c r="C3901" s="85">
        <v>2794</v>
      </c>
      <c r="D3901" s="85">
        <v>3897</v>
      </c>
      <c r="E3901" s="86" t="s">
        <v>4788</v>
      </c>
      <c r="F3901" s="85" t="s">
        <v>4544</v>
      </c>
      <c r="G3901" s="86" t="s">
        <v>111</v>
      </c>
      <c r="H3901" s="85" t="s">
        <v>2</v>
      </c>
      <c r="I3901" s="85">
        <v>1</v>
      </c>
      <c r="J3901" s="88">
        <v>4.5244394605638326E-3</v>
      </c>
      <c r="K3901" s="146">
        <v>8.9989804917396214E-3</v>
      </c>
      <c r="L3901" s="147">
        <v>2.1028894940525981E-11</v>
      </c>
      <c r="M3901" s="147">
        <v>3.593494202735258E-4</v>
      </c>
      <c r="N3901" s="87">
        <v>4.4594422123388752E-2</v>
      </c>
      <c r="O3901" s="88">
        <v>4.1606802741791854E-3</v>
      </c>
      <c r="P3901" s="89">
        <v>93.300463960872889</v>
      </c>
    </row>
    <row r="3902" spans="1:16">
      <c r="A3902" s="75" t="s">
        <v>4906</v>
      </c>
      <c r="B3902" s="85">
        <v>3898</v>
      </c>
      <c r="C3902" s="85">
        <v>2795</v>
      </c>
      <c r="D3902" s="85">
        <v>3898</v>
      </c>
      <c r="E3902" s="86" t="s">
        <v>4788</v>
      </c>
      <c r="F3902" s="85" t="s">
        <v>2925</v>
      </c>
      <c r="G3902" s="86" t="s">
        <v>111</v>
      </c>
      <c r="H3902" s="85" t="s">
        <v>2</v>
      </c>
      <c r="I3902" s="85">
        <v>1</v>
      </c>
      <c r="J3902" s="88">
        <v>4.2068826325265714E-3</v>
      </c>
      <c r="K3902" s="146">
        <v>8.532241739751617E-3</v>
      </c>
      <c r="L3902" s="147">
        <v>1.9031852994078008E-11</v>
      </c>
      <c r="M3902" s="147">
        <v>3.4337277571312171E-4</v>
      </c>
      <c r="N3902" s="87">
        <v>4.2570930403065602E-2</v>
      </c>
      <c r="O3902" s="88">
        <v>3.9020128496014541E-3</v>
      </c>
      <c r="P3902" s="89">
        <v>91.659092546411998</v>
      </c>
    </row>
    <row r="3903" spans="1:16">
      <c r="A3903" s="75" t="s">
        <v>4907</v>
      </c>
      <c r="B3903" s="85">
        <v>3899</v>
      </c>
      <c r="C3903" s="85">
        <v>2796</v>
      </c>
      <c r="D3903" s="85">
        <v>3899</v>
      </c>
      <c r="E3903" s="86" t="s">
        <v>4788</v>
      </c>
      <c r="F3903" s="85" t="s">
        <v>4549</v>
      </c>
      <c r="G3903" s="86" t="s">
        <v>111</v>
      </c>
      <c r="H3903" s="85" t="s">
        <v>2</v>
      </c>
      <c r="I3903" s="85">
        <v>1</v>
      </c>
      <c r="J3903" s="88">
        <v>4.5244394605638326E-3</v>
      </c>
      <c r="K3903" s="146">
        <v>8.9989804917396214E-3</v>
      </c>
      <c r="L3903" s="147">
        <v>2.1028894940525981E-11</v>
      </c>
      <c r="M3903" s="147">
        <v>3.593494202735258E-4</v>
      </c>
      <c r="N3903" s="87">
        <v>4.4594422123388752E-2</v>
      </c>
      <c r="O3903" s="88">
        <v>4.1606802741791854E-3</v>
      </c>
      <c r="P3903" s="89">
        <v>93.300463960872889</v>
      </c>
    </row>
    <row r="3904" spans="1:16">
      <c r="A3904" s="75" t="s">
        <v>4908</v>
      </c>
      <c r="B3904" s="85">
        <v>3900</v>
      </c>
      <c r="C3904" s="85">
        <v>2797</v>
      </c>
      <c r="D3904" s="85">
        <v>3900</v>
      </c>
      <c r="E3904" s="86" t="s">
        <v>4788</v>
      </c>
      <c r="F3904" s="85" t="s">
        <v>3920</v>
      </c>
      <c r="G3904" s="86" t="s">
        <v>111</v>
      </c>
      <c r="H3904" s="85" t="s">
        <v>2</v>
      </c>
      <c r="I3904" s="85">
        <v>1</v>
      </c>
      <c r="J3904" s="88">
        <v>4.5244394605638326E-3</v>
      </c>
      <c r="K3904" s="146">
        <v>8.9989804917396214E-3</v>
      </c>
      <c r="L3904" s="147">
        <v>2.1028894940525981E-11</v>
      </c>
      <c r="M3904" s="147">
        <v>3.593494202735258E-4</v>
      </c>
      <c r="N3904" s="87">
        <v>4.4594422123388752E-2</v>
      </c>
      <c r="O3904" s="88">
        <v>4.1606802741791854E-3</v>
      </c>
      <c r="P3904" s="89">
        <v>93.300463960872889</v>
      </c>
    </row>
    <row r="3905" spans="1:16">
      <c r="A3905" s="75" t="s">
        <v>4909</v>
      </c>
      <c r="B3905" s="85">
        <v>3901</v>
      </c>
      <c r="C3905" s="85">
        <v>2798</v>
      </c>
      <c r="D3905" s="85">
        <v>3901</v>
      </c>
      <c r="E3905" s="86" t="s">
        <v>4788</v>
      </c>
      <c r="F3905" s="85" t="s">
        <v>4552</v>
      </c>
      <c r="G3905" s="86" t="s">
        <v>111</v>
      </c>
      <c r="H3905" s="85" t="s">
        <v>2</v>
      </c>
      <c r="I3905" s="85">
        <v>1</v>
      </c>
      <c r="J3905" s="88">
        <v>4.5244394605638326E-3</v>
      </c>
      <c r="K3905" s="146">
        <v>8.9989804917396214E-3</v>
      </c>
      <c r="L3905" s="147">
        <v>2.1028894940525981E-11</v>
      </c>
      <c r="M3905" s="147">
        <v>3.593494202735258E-4</v>
      </c>
      <c r="N3905" s="87">
        <v>4.4594422123388752E-2</v>
      </c>
      <c r="O3905" s="88">
        <v>4.1606802741791854E-3</v>
      </c>
      <c r="P3905" s="89">
        <v>93.300463960872889</v>
      </c>
    </row>
    <row r="3906" spans="1:16">
      <c r="A3906" s="75" t="s">
        <v>4910</v>
      </c>
      <c r="B3906" s="85">
        <v>3902</v>
      </c>
      <c r="C3906" s="85">
        <v>2799</v>
      </c>
      <c r="D3906" s="85">
        <v>3902</v>
      </c>
      <c r="E3906" s="86" t="s">
        <v>4788</v>
      </c>
      <c r="F3906" s="85" t="s">
        <v>4554</v>
      </c>
      <c r="G3906" s="86" t="s">
        <v>111</v>
      </c>
      <c r="H3906" s="85" t="s">
        <v>2</v>
      </c>
      <c r="I3906" s="85">
        <v>1</v>
      </c>
      <c r="J3906" s="88">
        <v>4.5244394605638326E-3</v>
      </c>
      <c r="K3906" s="146">
        <v>8.9989804917396214E-3</v>
      </c>
      <c r="L3906" s="147">
        <v>2.1028894940525981E-11</v>
      </c>
      <c r="M3906" s="147">
        <v>3.593494202735258E-4</v>
      </c>
      <c r="N3906" s="87">
        <v>4.4594422123388752E-2</v>
      </c>
      <c r="O3906" s="88">
        <v>4.1606802741791854E-3</v>
      </c>
      <c r="P3906" s="89">
        <v>93.300463960872889</v>
      </c>
    </row>
    <row r="3907" spans="1:16">
      <c r="A3907" s="75" t="s">
        <v>4911</v>
      </c>
      <c r="B3907" s="85">
        <v>3903</v>
      </c>
      <c r="C3907" s="85">
        <v>2800</v>
      </c>
      <c r="D3907" s="85">
        <v>3903</v>
      </c>
      <c r="E3907" s="86" t="s">
        <v>4788</v>
      </c>
      <c r="F3907" s="85" t="s">
        <v>4556</v>
      </c>
      <c r="G3907" s="86" t="s">
        <v>111</v>
      </c>
      <c r="H3907" s="85" t="s">
        <v>2</v>
      </c>
      <c r="I3907" s="85">
        <v>1</v>
      </c>
      <c r="J3907" s="88">
        <v>4.5244394605638326E-3</v>
      </c>
      <c r="K3907" s="146">
        <v>8.9989804917396214E-3</v>
      </c>
      <c r="L3907" s="147">
        <v>2.1028894940525981E-11</v>
      </c>
      <c r="M3907" s="147">
        <v>3.593494202735258E-4</v>
      </c>
      <c r="N3907" s="87">
        <v>4.4594422123388752E-2</v>
      </c>
      <c r="O3907" s="88">
        <v>4.1606802741791854E-3</v>
      </c>
      <c r="P3907" s="89">
        <v>93.300463960872889</v>
      </c>
    </row>
    <row r="3908" spans="1:16">
      <c r="A3908" s="75" t="s">
        <v>4912</v>
      </c>
      <c r="B3908" s="85">
        <v>3904</v>
      </c>
      <c r="C3908" s="85">
        <v>2801</v>
      </c>
      <c r="D3908" s="85">
        <v>3904</v>
      </c>
      <c r="E3908" s="86" t="s">
        <v>4788</v>
      </c>
      <c r="F3908" s="85" t="s">
        <v>4398</v>
      </c>
      <c r="G3908" s="86" t="s">
        <v>111</v>
      </c>
      <c r="H3908" s="85" t="s">
        <v>2</v>
      </c>
      <c r="I3908" s="85">
        <v>1</v>
      </c>
      <c r="J3908" s="88">
        <v>4.5244394605638326E-3</v>
      </c>
      <c r="K3908" s="146">
        <v>8.9989804917396214E-3</v>
      </c>
      <c r="L3908" s="147">
        <v>2.1028894940525981E-11</v>
      </c>
      <c r="M3908" s="147">
        <v>3.593494202735258E-4</v>
      </c>
      <c r="N3908" s="87">
        <v>4.4594422123388752E-2</v>
      </c>
      <c r="O3908" s="88">
        <v>4.1606802741791854E-3</v>
      </c>
      <c r="P3908" s="89">
        <v>93.300463960872889</v>
      </c>
    </row>
    <row r="3909" spans="1:16">
      <c r="A3909" s="75" t="s">
        <v>4913</v>
      </c>
      <c r="B3909" s="85">
        <v>3905</v>
      </c>
      <c r="C3909" s="85">
        <v>2802</v>
      </c>
      <c r="D3909" s="85">
        <v>3905</v>
      </c>
      <c r="E3909" s="86" t="s">
        <v>4788</v>
      </c>
      <c r="F3909" s="85" t="s">
        <v>4559</v>
      </c>
      <c r="G3909" s="86" t="s">
        <v>111</v>
      </c>
      <c r="H3909" s="85" t="s">
        <v>2</v>
      </c>
      <c r="I3909" s="85">
        <v>1</v>
      </c>
      <c r="J3909" s="88">
        <v>4.5244394605638326E-3</v>
      </c>
      <c r="K3909" s="146">
        <v>8.9989804917396214E-3</v>
      </c>
      <c r="L3909" s="147">
        <v>2.1028894940525981E-11</v>
      </c>
      <c r="M3909" s="147">
        <v>3.593494202735258E-4</v>
      </c>
      <c r="N3909" s="87">
        <v>4.4594422123388752E-2</v>
      </c>
      <c r="O3909" s="88">
        <v>4.1606802741791854E-3</v>
      </c>
      <c r="P3909" s="89">
        <v>93.300463960872889</v>
      </c>
    </row>
    <row r="3910" spans="1:16">
      <c r="A3910" s="75" t="s">
        <v>4914</v>
      </c>
      <c r="B3910" s="85">
        <v>3906</v>
      </c>
      <c r="C3910" s="85">
        <v>2803</v>
      </c>
      <c r="D3910" s="85">
        <v>3906</v>
      </c>
      <c r="E3910" s="86" t="s">
        <v>4788</v>
      </c>
      <c r="F3910" s="85" t="s">
        <v>4400</v>
      </c>
      <c r="G3910" s="86" t="s">
        <v>111</v>
      </c>
      <c r="H3910" s="85" t="s">
        <v>2</v>
      </c>
      <c r="I3910" s="85">
        <v>1</v>
      </c>
      <c r="J3910" s="88">
        <v>4.5244394605638326E-3</v>
      </c>
      <c r="K3910" s="146">
        <v>8.9989804917396214E-3</v>
      </c>
      <c r="L3910" s="147">
        <v>2.1028894940525981E-11</v>
      </c>
      <c r="M3910" s="147">
        <v>3.593494202735258E-4</v>
      </c>
      <c r="N3910" s="87">
        <v>4.4594422123388752E-2</v>
      </c>
      <c r="O3910" s="88">
        <v>4.1606802741791854E-3</v>
      </c>
      <c r="P3910" s="89">
        <v>93.300463960872889</v>
      </c>
    </row>
    <row r="3911" spans="1:16">
      <c r="A3911" s="75" t="s">
        <v>4915</v>
      </c>
      <c r="B3911" s="85">
        <v>3907</v>
      </c>
      <c r="C3911" s="85">
        <v>2804</v>
      </c>
      <c r="D3911" s="85">
        <v>3907</v>
      </c>
      <c r="E3911" s="86" t="s">
        <v>4788</v>
      </c>
      <c r="F3911" s="85" t="s">
        <v>243</v>
      </c>
      <c r="G3911" s="86" t="s">
        <v>111</v>
      </c>
      <c r="H3911" s="85" t="s">
        <v>2</v>
      </c>
      <c r="I3911" s="85">
        <v>1</v>
      </c>
      <c r="J3911" s="88">
        <v>4.5244394605638326E-3</v>
      </c>
      <c r="K3911" s="146">
        <v>8.9989804917396214E-3</v>
      </c>
      <c r="L3911" s="147">
        <v>2.1028894940525981E-11</v>
      </c>
      <c r="M3911" s="147">
        <v>3.593494202735258E-4</v>
      </c>
      <c r="N3911" s="87">
        <v>4.4594422123388752E-2</v>
      </c>
      <c r="O3911" s="88">
        <v>4.1606802741791854E-3</v>
      </c>
      <c r="P3911" s="89">
        <v>93.300463960872889</v>
      </c>
    </row>
    <row r="3912" spans="1:16">
      <c r="A3912" s="75" t="s">
        <v>4918</v>
      </c>
      <c r="B3912" s="85">
        <v>3908</v>
      </c>
      <c r="C3912" s="85">
        <v>2806</v>
      </c>
      <c r="D3912" s="85">
        <v>3908</v>
      </c>
      <c r="E3912" s="86" t="s">
        <v>4919</v>
      </c>
      <c r="F3912" s="85" t="s">
        <v>2804</v>
      </c>
      <c r="G3912" s="86" t="s">
        <v>111</v>
      </c>
      <c r="H3912" s="85" t="s">
        <v>2</v>
      </c>
      <c r="I3912" s="85">
        <v>1</v>
      </c>
      <c r="J3912" s="88">
        <v>1.24017976496413</v>
      </c>
      <c r="K3912" s="146">
        <v>1.5418076381229602</v>
      </c>
      <c r="L3912" s="147">
        <v>6.4174602560836991E-9</v>
      </c>
      <c r="M3912" s="147">
        <v>2.6986309810885551E-3</v>
      </c>
      <c r="N3912" s="87">
        <v>12.28756277758311</v>
      </c>
      <c r="O3912" s="88">
        <v>1.22351219169842</v>
      </c>
      <c r="P3912" s="89">
        <v>99.573219998561626</v>
      </c>
    </row>
    <row r="3913" spans="1:16">
      <c r="A3913" s="75" t="s">
        <v>4920</v>
      </c>
      <c r="B3913" s="85">
        <v>3909</v>
      </c>
      <c r="C3913" s="85">
        <v>2807</v>
      </c>
      <c r="D3913" s="85">
        <v>3909</v>
      </c>
      <c r="E3913" s="86" t="s">
        <v>4919</v>
      </c>
      <c r="F3913" s="85" t="s">
        <v>4586</v>
      </c>
      <c r="G3913" s="86" t="s">
        <v>111</v>
      </c>
      <c r="H3913" s="85" t="s">
        <v>2</v>
      </c>
      <c r="I3913" s="85">
        <v>1</v>
      </c>
      <c r="J3913" s="88">
        <v>1.308541170699959</v>
      </c>
      <c r="K3913" s="146">
        <v>4.0328960831725649</v>
      </c>
      <c r="L3913" s="147">
        <v>1.1093701937175541E-8</v>
      </c>
      <c r="M3913" s="147">
        <v>1.4997353818327469E-3</v>
      </c>
      <c r="N3913" s="87">
        <v>12.05293985657303</v>
      </c>
      <c r="O3913" s="88">
        <v>1.2966811868261441</v>
      </c>
      <c r="P3913" s="89">
        <v>107.58215026842629</v>
      </c>
    </row>
    <row r="3914" spans="1:16">
      <c r="A3914" s="75" t="s">
        <v>4921</v>
      </c>
      <c r="B3914" s="85">
        <v>3910</v>
      </c>
      <c r="C3914" s="85">
        <v>2808</v>
      </c>
      <c r="D3914" s="85">
        <v>3910</v>
      </c>
      <c r="E3914" s="86" t="s">
        <v>4919</v>
      </c>
      <c r="F3914" s="85" t="s">
        <v>4407</v>
      </c>
      <c r="G3914" s="86" t="s">
        <v>111</v>
      </c>
      <c r="H3914" s="85" t="s">
        <v>2</v>
      </c>
      <c r="I3914" s="85">
        <v>1</v>
      </c>
      <c r="J3914" s="88">
        <v>1.1352693497049251</v>
      </c>
      <c r="K3914" s="146">
        <v>1.8562506032823129</v>
      </c>
      <c r="L3914" s="147">
        <v>6.7583423651926733E-9</v>
      </c>
      <c r="M3914" s="147">
        <v>1.5631241994180361E-3</v>
      </c>
      <c r="N3914" s="87">
        <v>12.818069757096181</v>
      </c>
      <c r="O3914" s="88">
        <v>1.1231918590434009</v>
      </c>
      <c r="P3914" s="89">
        <v>87.625662859385926</v>
      </c>
    </row>
    <row r="3915" spans="1:16">
      <c r="A3915" s="75" t="s">
        <v>4922</v>
      </c>
      <c r="B3915" s="85">
        <v>3911</v>
      </c>
      <c r="C3915" s="85">
        <v>2809</v>
      </c>
      <c r="D3915" s="85">
        <v>3911</v>
      </c>
      <c r="E3915" s="86" t="s">
        <v>4919</v>
      </c>
      <c r="F3915" s="85" t="s">
        <v>4233</v>
      </c>
      <c r="G3915" s="86" t="s">
        <v>111</v>
      </c>
      <c r="H3915" s="85" t="s">
        <v>2</v>
      </c>
      <c r="I3915" s="85">
        <v>1</v>
      </c>
      <c r="J3915" s="88">
        <v>1.0870859089808369</v>
      </c>
      <c r="K3915" s="146">
        <v>1.4248869537005837</v>
      </c>
      <c r="L3915" s="147">
        <v>5.7943902323069574E-9</v>
      </c>
      <c r="M3915" s="147">
        <v>2.2761688873804411E-3</v>
      </c>
      <c r="N3915" s="87">
        <v>10.76471171396817</v>
      </c>
      <c r="O3915" s="88">
        <v>1.0725772550600019</v>
      </c>
      <c r="P3915" s="89">
        <v>99.638270263033391</v>
      </c>
    </row>
    <row r="3916" spans="1:16">
      <c r="A3916" s="75" t="s">
        <v>4923</v>
      </c>
      <c r="B3916" s="85">
        <v>3912</v>
      </c>
      <c r="C3916" s="85">
        <v>2810</v>
      </c>
      <c r="D3916" s="85">
        <v>3912</v>
      </c>
      <c r="E3916" s="86" t="s">
        <v>4919</v>
      </c>
      <c r="F3916" s="85" t="s">
        <v>4247</v>
      </c>
      <c r="G3916" s="86" t="s">
        <v>111</v>
      </c>
      <c r="H3916" s="85" t="s">
        <v>2</v>
      </c>
      <c r="I3916" s="85">
        <v>1</v>
      </c>
      <c r="J3916" s="88">
        <v>1.0870859089808369</v>
      </c>
      <c r="K3916" s="146">
        <v>1.4248869537005837</v>
      </c>
      <c r="L3916" s="147">
        <v>5.7943902323069574E-9</v>
      </c>
      <c r="M3916" s="147">
        <v>2.2761688873804411E-3</v>
      </c>
      <c r="N3916" s="87">
        <v>10.76471171396817</v>
      </c>
      <c r="O3916" s="88">
        <v>1.0725772550600019</v>
      </c>
      <c r="P3916" s="89">
        <v>99.638270263033391</v>
      </c>
    </row>
    <row r="3917" spans="1:16">
      <c r="A3917" s="75" t="s">
        <v>4924</v>
      </c>
      <c r="B3917" s="85">
        <v>3913</v>
      </c>
      <c r="C3917" s="85">
        <v>2811</v>
      </c>
      <c r="D3917" s="85">
        <v>3913</v>
      </c>
      <c r="E3917" s="86" t="s">
        <v>4919</v>
      </c>
      <c r="F3917" s="85" t="s">
        <v>4418</v>
      </c>
      <c r="G3917" s="86" t="s">
        <v>111</v>
      </c>
      <c r="H3917" s="85" t="s">
        <v>2</v>
      </c>
      <c r="I3917" s="85">
        <v>1</v>
      </c>
      <c r="J3917" s="88">
        <v>1.0949834109376251</v>
      </c>
      <c r="K3917" s="146">
        <v>4.6094767562437013</v>
      </c>
      <c r="L3917" s="147">
        <v>6.5207968395436462E-9</v>
      </c>
      <c r="M3917" s="147">
        <v>2.5044867752105561E-3</v>
      </c>
      <c r="N3917" s="87">
        <v>10.79827864105088</v>
      </c>
      <c r="O3917" s="88">
        <v>1.080234488065253</v>
      </c>
      <c r="P3917" s="89">
        <v>100.03765636854556</v>
      </c>
    </row>
    <row r="3918" spans="1:16">
      <c r="A3918" s="75" t="s">
        <v>4925</v>
      </c>
      <c r="B3918" s="85">
        <v>3914</v>
      </c>
      <c r="C3918" s="85">
        <v>2812</v>
      </c>
      <c r="D3918" s="85">
        <v>3914</v>
      </c>
      <c r="E3918" s="86" t="s">
        <v>4919</v>
      </c>
      <c r="F3918" s="85" t="s">
        <v>4420</v>
      </c>
      <c r="G3918" s="86" t="s">
        <v>111</v>
      </c>
      <c r="H3918" s="85" t="s">
        <v>2</v>
      </c>
      <c r="I3918" s="85">
        <v>1</v>
      </c>
      <c r="J3918" s="88">
        <v>1.0870859089808369</v>
      </c>
      <c r="K3918" s="146">
        <v>1.4248869537005837</v>
      </c>
      <c r="L3918" s="147">
        <v>5.7943902323069574E-9</v>
      </c>
      <c r="M3918" s="147">
        <v>2.2761688873804411E-3</v>
      </c>
      <c r="N3918" s="87">
        <v>10.76471171396817</v>
      </c>
      <c r="O3918" s="88">
        <v>1.0725772550600019</v>
      </c>
      <c r="P3918" s="89">
        <v>99.638270263033391</v>
      </c>
    </row>
    <row r="3919" spans="1:16">
      <c r="A3919" s="75" t="s">
        <v>4926</v>
      </c>
      <c r="B3919" s="85">
        <v>3915</v>
      </c>
      <c r="C3919" s="85">
        <v>2813</v>
      </c>
      <c r="D3919" s="85">
        <v>3915</v>
      </c>
      <c r="E3919" s="86" t="s">
        <v>4919</v>
      </c>
      <c r="F3919" s="85" t="s">
        <v>4235</v>
      </c>
      <c r="G3919" s="86" t="s">
        <v>111</v>
      </c>
      <c r="H3919" s="85" t="s">
        <v>2</v>
      </c>
      <c r="I3919" s="85">
        <v>1</v>
      </c>
      <c r="J3919" s="88">
        <v>1.0870859089808369</v>
      </c>
      <c r="K3919" s="146">
        <v>1.4248869537005837</v>
      </c>
      <c r="L3919" s="147">
        <v>5.7943902323069574E-9</v>
      </c>
      <c r="M3919" s="147">
        <v>2.2761688873804411E-3</v>
      </c>
      <c r="N3919" s="87">
        <v>10.76471171396817</v>
      </c>
      <c r="O3919" s="88">
        <v>1.0725772550600019</v>
      </c>
      <c r="P3919" s="89">
        <v>99.638270263033391</v>
      </c>
    </row>
    <row r="3920" spans="1:16">
      <c r="A3920" s="75" t="s">
        <v>4927</v>
      </c>
      <c r="B3920" s="85">
        <v>3916</v>
      </c>
      <c r="C3920" s="85">
        <v>2814</v>
      </c>
      <c r="D3920" s="85">
        <v>3916</v>
      </c>
      <c r="E3920" s="86" t="s">
        <v>4919</v>
      </c>
      <c r="F3920" s="85" t="s">
        <v>4366</v>
      </c>
      <c r="G3920" s="86" t="s">
        <v>111</v>
      </c>
      <c r="H3920" s="85" t="s">
        <v>2</v>
      </c>
      <c r="I3920" s="85">
        <v>1</v>
      </c>
      <c r="J3920" s="88">
        <v>1.176388444713879</v>
      </c>
      <c r="K3920" s="146">
        <v>1.4086477521601428</v>
      </c>
      <c r="L3920" s="147">
        <v>5.8669988324630209E-9</v>
      </c>
      <c r="M3920" s="147">
        <v>1.583157779795641E-3</v>
      </c>
      <c r="N3920" s="87">
        <v>9.8617747258289743</v>
      </c>
      <c r="O3920" s="88">
        <v>1.1663096822067991</v>
      </c>
      <c r="P3920" s="89">
        <v>118.26569908883818</v>
      </c>
    </row>
    <row r="3921" spans="1:16">
      <c r="A3921" s="75" t="s">
        <v>4928</v>
      </c>
      <c r="B3921" s="85">
        <v>3917</v>
      </c>
      <c r="C3921" s="85">
        <v>2815</v>
      </c>
      <c r="D3921" s="85">
        <v>3917</v>
      </c>
      <c r="E3921" s="86" t="s">
        <v>4919</v>
      </c>
      <c r="F3921" s="85" t="s">
        <v>429</v>
      </c>
      <c r="G3921" s="86" t="s">
        <v>111</v>
      </c>
      <c r="H3921" s="85" t="s">
        <v>2</v>
      </c>
      <c r="I3921" s="85">
        <v>1</v>
      </c>
      <c r="J3921" s="88">
        <v>1.2224720610932209</v>
      </c>
      <c r="K3921" s="146">
        <v>1.3047951271587734</v>
      </c>
      <c r="L3921" s="147">
        <v>5.8443835106997606E-9</v>
      </c>
      <c r="M3921" s="147">
        <v>1.8054533336233729E-3</v>
      </c>
      <c r="N3921" s="87">
        <v>12.792192437589</v>
      </c>
      <c r="O3921" s="88">
        <v>1.2039089522227959</v>
      </c>
      <c r="P3921" s="89">
        <v>94.11279247841756</v>
      </c>
    </row>
    <row r="3922" spans="1:16">
      <c r="A3922" s="75" t="s">
        <v>4929</v>
      </c>
      <c r="B3922" s="85">
        <v>3918</v>
      </c>
      <c r="C3922" s="85">
        <v>2816</v>
      </c>
      <c r="D3922" s="85">
        <v>3918</v>
      </c>
      <c r="E3922" s="86" t="s">
        <v>4919</v>
      </c>
      <c r="F3922" s="85" t="s">
        <v>965</v>
      </c>
      <c r="G3922" s="86" t="s">
        <v>111</v>
      </c>
      <c r="H3922" s="85" t="s">
        <v>2</v>
      </c>
      <c r="I3922" s="85">
        <v>1</v>
      </c>
      <c r="J3922" s="88">
        <v>1.0664792425597569</v>
      </c>
      <c r="K3922" s="146">
        <v>4.578243584341128</v>
      </c>
      <c r="L3922" s="147">
        <v>6.3988375086466102E-9</v>
      </c>
      <c r="M3922" s="147">
        <v>2.1155008649152568E-3</v>
      </c>
      <c r="N3922" s="87">
        <v>10.57829223938783</v>
      </c>
      <c r="O3922" s="88">
        <v>1.053271778928369</v>
      </c>
      <c r="P3922" s="89">
        <v>99.569170060036299</v>
      </c>
    </row>
    <row r="3923" spans="1:16">
      <c r="A3923" s="75" t="s">
        <v>4930</v>
      </c>
      <c r="B3923" s="85">
        <v>3919</v>
      </c>
      <c r="C3923" s="85">
        <v>2817</v>
      </c>
      <c r="D3923" s="85">
        <v>3919</v>
      </c>
      <c r="E3923" s="86" t="s">
        <v>4919</v>
      </c>
      <c r="F3923" s="85" t="s">
        <v>4627</v>
      </c>
      <c r="G3923" s="86" t="s">
        <v>111</v>
      </c>
      <c r="H3923" s="85" t="s">
        <v>2</v>
      </c>
      <c r="I3923" s="85">
        <v>1</v>
      </c>
      <c r="J3923" s="88">
        <v>1.298147614177569</v>
      </c>
      <c r="K3923" s="146">
        <v>2.55311790194067</v>
      </c>
      <c r="L3923" s="147">
        <v>8.4656697407588649E-9</v>
      </c>
      <c r="M3923" s="147">
        <v>2.2708686556464118E-3</v>
      </c>
      <c r="N3923" s="87">
        <v>20.106228388095829</v>
      </c>
      <c r="O3923" s="88">
        <v>1.2802819724687471</v>
      </c>
      <c r="P3923" s="89">
        <v>63.6758892695537</v>
      </c>
    </row>
    <row r="3924" spans="1:16">
      <c r="A3924" s="75" t="s">
        <v>4931</v>
      </c>
      <c r="B3924" s="85">
        <v>3920</v>
      </c>
      <c r="C3924" s="85">
        <v>2818</v>
      </c>
      <c r="D3924" s="85">
        <v>3920</v>
      </c>
      <c r="E3924" s="86" t="s">
        <v>4919</v>
      </c>
      <c r="F3924" s="85" t="s">
        <v>4496</v>
      </c>
      <c r="G3924" s="86" t="s">
        <v>111</v>
      </c>
      <c r="H3924" s="85" t="s">
        <v>2</v>
      </c>
      <c r="I3924" s="85">
        <v>1</v>
      </c>
      <c r="J3924" s="88">
        <v>1.268058520787571</v>
      </c>
      <c r="K3924" s="146">
        <v>4.7717408818051563</v>
      </c>
      <c r="L3924" s="147">
        <v>7.2881624880714651E-9</v>
      </c>
      <c r="M3924" s="147">
        <v>2.418579438999824E-3</v>
      </c>
      <c r="N3924" s="87">
        <v>12.585619122303649</v>
      </c>
      <c r="O3924" s="88">
        <v>1.252430964673837</v>
      </c>
      <c r="P3924" s="89">
        <v>99.512860869461477</v>
      </c>
    </row>
    <row r="3925" spans="1:16">
      <c r="A3925" s="75" t="s">
        <v>4932</v>
      </c>
      <c r="B3925" s="85">
        <v>3921</v>
      </c>
      <c r="C3925" s="85">
        <v>2819</v>
      </c>
      <c r="D3925" s="85">
        <v>3921</v>
      </c>
      <c r="E3925" s="86" t="s">
        <v>4919</v>
      </c>
      <c r="F3925" s="85" t="s">
        <v>4372</v>
      </c>
      <c r="G3925" s="86" t="s">
        <v>111</v>
      </c>
      <c r="H3925" s="85" t="s">
        <v>2</v>
      </c>
      <c r="I3925" s="85">
        <v>1</v>
      </c>
      <c r="J3925" s="88">
        <v>1.4038817849802849</v>
      </c>
      <c r="K3925" s="146">
        <v>1.7931454687907133</v>
      </c>
      <c r="L3925" s="147">
        <v>7.2290545420667818E-9</v>
      </c>
      <c r="M3925" s="147">
        <v>2.1473858814710189E-3</v>
      </c>
      <c r="N3925" s="87">
        <v>15.25949758672226</v>
      </c>
      <c r="O3925" s="88">
        <v>1.389060485736193</v>
      </c>
      <c r="P3925" s="89">
        <v>91.029241155675777</v>
      </c>
    </row>
    <row r="3926" spans="1:16">
      <c r="A3926" s="75" t="s">
        <v>4933</v>
      </c>
      <c r="B3926" s="85">
        <v>3922</v>
      </c>
      <c r="C3926" s="85">
        <v>2820</v>
      </c>
      <c r="D3926" s="85">
        <v>3922</v>
      </c>
      <c r="E3926" s="86" t="s">
        <v>4919</v>
      </c>
      <c r="F3926" s="85" t="s">
        <v>2897</v>
      </c>
      <c r="G3926" s="86" t="s">
        <v>111</v>
      </c>
      <c r="H3926" s="85" t="s">
        <v>2</v>
      </c>
      <c r="I3926" s="85">
        <v>1</v>
      </c>
      <c r="J3926" s="88">
        <v>1.4105436829081619</v>
      </c>
      <c r="K3926" s="146">
        <v>14.705145409461178</v>
      </c>
      <c r="L3926" s="147">
        <v>7.8488981120814314E-9</v>
      </c>
      <c r="M3926" s="147">
        <v>2.828954700263394E-3</v>
      </c>
      <c r="N3926" s="87">
        <v>13.94104421465164</v>
      </c>
      <c r="O3926" s="88">
        <v>1.391882838759837</v>
      </c>
      <c r="P3926" s="89">
        <v>99.840644454524266</v>
      </c>
    </row>
    <row r="3927" spans="1:16">
      <c r="A3927" s="75" t="s">
        <v>4934</v>
      </c>
      <c r="B3927" s="85">
        <v>3923</v>
      </c>
      <c r="C3927" s="85">
        <v>2821</v>
      </c>
      <c r="D3927" s="85">
        <v>3923</v>
      </c>
      <c r="E3927" s="86" t="s">
        <v>4919</v>
      </c>
      <c r="F3927" s="85" t="s">
        <v>4500</v>
      </c>
      <c r="G3927" s="86" t="s">
        <v>111</v>
      </c>
      <c r="H3927" s="85" t="s">
        <v>2</v>
      </c>
      <c r="I3927" s="85">
        <v>1</v>
      </c>
      <c r="J3927" s="88">
        <v>1.4508085654551071</v>
      </c>
      <c r="K3927" s="146">
        <v>2.4080586324025424</v>
      </c>
      <c r="L3927" s="147">
        <v>7.3482100690437804E-9</v>
      </c>
      <c r="M3927" s="147">
        <v>3.1994785102433029E-3</v>
      </c>
      <c r="N3927" s="87">
        <v>14.02314172769464</v>
      </c>
      <c r="O3927" s="88">
        <v>1.4058274106619479</v>
      </c>
      <c r="P3927" s="89">
        <v>100.25053144015122</v>
      </c>
    </row>
    <row r="3928" spans="1:16">
      <c r="A3928" s="75" t="s">
        <v>4935</v>
      </c>
      <c r="B3928" s="85">
        <v>3924</v>
      </c>
      <c r="C3928" s="85">
        <v>2822</v>
      </c>
      <c r="D3928" s="85">
        <v>3924</v>
      </c>
      <c r="E3928" s="86" t="s">
        <v>4919</v>
      </c>
      <c r="F3928" s="85" t="s">
        <v>4504</v>
      </c>
      <c r="G3928" s="86" t="s">
        <v>111</v>
      </c>
      <c r="H3928" s="85" t="s">
        <v>2</v>
      </c>
      <c r="I3928" s="85">
        <v>1</v>
      </c>
      <c r="J3928" s="88">
        <v>1.4508085654551071</v>
      </c>
      <c r="K3928" s="146">
        <v>2.4080586324025433</v>
      </c>
      <c r="L3928" s="147">
        <v>7.3482100690437804E-9</v>
      </c>
      <c r="M3928" s="147">
        <v>3.1994785102433029E-3</v>
      </c>
      <c r="N3928" s="87">
        <v>14.02314172769464</v>
      </c>
      <c r="O3928" s="88">
        <v>1.4058274106619491</v>
      </c>
      <c r="P3928" s="89">
        <v>100.25053144015129</v>
      </c>
    </row>
    <row r="3929" spans="1:16">
      <c r="A3929" s="75" t="s">
        <v>4936</v>
      </c>
      <c r="B3929" s="85">
        <v>3925</v>
      </c>
      <c r="C3929" s="85">
        <v>2823</v>
      </c>
      <c r="D3929" s="85">
        <v>3925</v>
      </c>
      <c r="E3929" s="86" t="s">
        <v>4919</v>
      </c>
      <c r="F3929" s="85" t="s">
        <v>4506</v>
      </c>
      <c r="G3929" s="86" t="s">
        <v>111</v>
      </c>
      <c r="H3929" s="85" t="s">
        <v>2</v>
      </c>
      <c r="I3929" s="85">
        <v>1</v>
      </c>
      <c r="J3929" s="88">
        <v>1.4508085654551071</v>
      </c>
      <c r="K3929" s="146">
        <v>2.4080586324025433</v>
      </c>
      <c r="L3929" s="147">
        <v>7.3482100690437812E-9</v>
      </c>
      <c r="M3929" s="147">
        <v>3.1994785102433029E-3</v>
      </c>
      <c r="N3929" s="87">
        <v>14.02314172769464</v>
      </c>
      <c r="O3929" s="88">
        <v>1.4058274106619491</v>
      </c>
      <c r="P3929" s="89">
        <v>100.25053144015129</v>
      </c>
    </row>
    <row r="3930" spans="1:16">
      <c r="A3930" s="75" t="s">
        <v>4937</v>
      </c>
      <c r="B3930" s="85">
        <v>3926</v>
      </c>
      <c r="C3930" s="85">
        <v>2824</v>
      </c>
      <c r="D3930" s="85">
        <v>3926</v>
      </c>
      <c r="E3930" s="86" t="s">
        <v>4919</v>
      </c>
      <c r="F3930" s="85" t="s">
        <v>4510</v>
      </c>
      <c r="G3930" s="86" t="s">
        <v>111</v>
      </c>
      <c r="H3930" s="85" t="s">
        <v>2</v>
      </c>
      <c r="I3930" s="85">
        <v>1</v>
      </c>
      <c r="J3930" s="88">
        <v>1.4508085654551071</v>
      </c>
      <c r="K3930" s="146">
        <v>2.4080586324025433</v>
      </c>
      <c r="L3930" s="147">
        <v>7.3482100690437804E-9</v>
      </c>
      <c r="M3930" s="147">
        <v>3.1994785102433029E-3</v>
      </c>
      <c r="N3930" s="87">
        <v>14.02314172769464</v>
      </c>
      <c r="O3930" s="88">
        <v>1.4058274106619491</v>
      </c>
      <c r="P3930" s="89">
        <v>100.25053144015129</v>
      </c>
    </row>
    <row r="3931" spans="1:16">
      <c r="A3931" s="75" t="s">
        <v>4938</v>
      </c>
      <c r="B3931" s="85">
        <v>3927</v>
      </c>
      <c r="C3931" s="85">
        <v>2825</v>
      </c>
      <c r="D3931" s="85">
        <v>3927</v>
      </c>
      <c r="E3931" s="86" t="s">
        <v>4919</v>
      </c>
      <c r="F3931" s="85" t="s">
        <v>4512</v>
      </c>
      <c r="G3931" s="86" t="s">
        <v>111</v>
      </c>
      <c r="H3931" s="85" t="s">
        <v>2</v>
      </c>
      <c r="I3931" s="85">
        <v>1</v>
      </c>
      <c r="J3931" s="88">
        <v>1.4508085654551071</v>
      </c>
      <c r="K3931" s="146">
        <v>2.4080586324025433</v>
      </c>
      <c r="L3931" s="147">
        <v>7.3482100690437804E-9</v>
      </c>
      <c r="M3931" s="147">
        <v>3.1994785102433029E-3</v>
      </c>
      <c r="N3931" s="87">
        <v>14.02314172769464</v>
      </c>
      <c r="O3931" s="88">
        <v>1.4058274106619491</v>
      </c>
      <c r="P3931" s="89">
        <v>100.25053144015129</v>
      </c>
    </row>
    <row r="3932" spans="1:16">
      <c r="A3932" s="75" t="s">
        <v>4939</v>
      </c>
      <c r="B3932" s="85">
        <v>3928</v>
      </c>
      <c r="C3932" s="85">
        <v>2826</v>
      </c>
      <c r="D3932" s="85">
        <v>3928</v>
      </c>
      <c r="E3932" s="86" t="s">
        <v>4919</v>
      </c>
      <c r="F3932" s="85" t="s">
        <v>4516</v>
      </c>
      <c r="G3932" s="86" t="s">
        <v>111</v>
      </c>
      <c r="H3932" s="85" t="s">
        <v>2</v>
      </c>
      <c r="I3932" s="85">
        <v>1</v>
      </c>
      <c r="J3932" s="88">
        <v>1.4508085654551071</v>
      </c>
      <c r="K3932" s="146">
        <v>2.4080586324025433</v>
      </c>
      <c r="L3932" s="147">
        <v>7.3482100690437812E-9</v>
      </c>
      <c r="M3932" s="147">
        <v>3.1994785102433029E-3</v>
      </c>
      <c r="N3932" s="87">
        <v>14.02314172769464</v>
      </c>
      <c r="O3932" s="88">
        <v>1.4058274106619491</v>
      </c>
      <c r="P3932" s="89">
        <v>100.25053144015129</v>
      </c>
    </row>
    <row r="3933" spans="1:16">
      <c r="A3933" s="75" t="s">
        <v>4940</v>
      </c>
      <c r="B3933" s="85">
        <v>3929</v>
      </c>
      <c r="C3933" s="85">
        <v>2827</v>
      </c>
      <c r="D3933" s="85">
        <v>3929</v>
      </c>
      <c r="E3933" s="86" t="s">
        <v>4919</v>
      </c>
      <c r="F3933" s="85" t="s">
        <v>1482</v>
      </c>
      <c r="G3933" s="86" t="s">
        <v>111</v>
      </c>
      <c r="H3933" s="85" t="s">
        <v>2</v>
      </c>
      <c r="I3933" s="85">
        <v>1</v>
      </c>
      <c r="J3933" s="88">
        <v>1.4508085654551071</v>
      </c>
      <c r="K3933" s="146">
        <v>2.4080586324025433</v>
      </c>
      <c r="L3933" s="147">
        <v>7.3482100690437804E-9</v>
      </c>
      <c r="M3933" s="147">
        <v>3.1994785102433029E-3</v>
      </c>
      <c r="N3933" s="87">
        <v>14.02314172769464</v>
      </c>
      <c r="O3933" s="88">
        <v>1.4058274106619491</v>
      </c>
      <c r="P3933" s="89">
        <v>100.25053144015129</v>
      </c>
    </row>
    <row r="3934" spans="1:16">
      <c r="A3934" s="75" t="s">
        <v>4941</v>
      </c>
      <c r="B3934" s="85">
        <v>3930</v>
      </c>
      <c r="C3934" s="85">
        <v>2828</v>
      </c>
      <c r="D3934" s="85">
        <v>3930</v>
      </c>
      <c r="E3934" s="86" t="s">
        <v>4919</v>
      </c>
      <c r="F3934" s="85" t="s">
        <v>4519</v>
      </c>
      <c r="G3934" s="86" t="s">
        <v>111</v>
      </c>
      <c r="H3934" s="85" t="s">
        <v>2</v>
      </c>
      <c r="I3934" s="85">
        <v>1</v>
      </c>
      <c r="J3934" s="88">
        <v>1.4508085654551071</v>
      </c>
      <c r="K3934" s="146">
        <v>2.4080586324025433</v>
      </c>
      <c r="L3934" s="147">
        <v>7.3482100690437804E-9</v>
      </c>
      <c r="M3934" s="147">
        <v>3.1994785102433029E-3</v>
      </c>
      <c r="N3934" s="87">
        <v>14.02314172769464</v>
      </c>
      <c r="O3934" s="88">
        <v>1.4058274106619491</v>
      </c>
      <c r="P3934" s="89">
        <v>100.25053144015129</v>
      </c>
    </row>
    <row r="3935" spans="1:16">
      <c r="A3935" s="75" t="s">
        <v>4942</v>
      </c>
      <c r="B3935" s="85">
        <v>3931</v>
      </c>
      <c r="C3935" s="85">
        <v>2829</v>
      </c>
      <c r="D3935" s="85">
        <v>3931</v>
      </c>
      <c r="E3935" s="86" t="s">
        <v>4919</v>
      </c>
      <c r="F3935" s="85" t="s">
        <v>3764</v>
      </c>
      <c r="G3935" s="86" t="s">
        <v>111</v>
      </c>
      <c r="H3935" s="85" t="s">
        <v>2</v>
      </c>
      <c r="I3935" s="85">
        <v>1</v>
      </c>
      <c r="J3935" s="88">
        <v>1.4508085654551071</v>
      </c>
      <c r="K3935" s="146">
        <v>2.4080586324025433</v>
      </c>
      <c r="L3935" s="147">
        <v>7.3482100690437804E-9</v>
      </c>
      <c r="M3935" s="147">
        <v>3.1994785102433029E-3</v>
      </c>
      <c r="N3935" s="87">
        <v>14.02314172769464</v>
      </c>
      <c r="O3935" s="88">
        <v>1.4058274106619491</v>
      </c>
      <c r="P3935" s="89">
        <v>100.25053144015129</v>
      </c>
    </row>
    <row r="3936" spans="1:16">
      <c r="A3936" s="75" t="s">
        <v>4943</v>
      </c>
      <c r="B3936" s="85">
        <v>3932</v>
      </c>
      <c r="C3936" s="85">
        <v>2830</v>
      </c>
      <c r="D3936" s="85">
        <v>3932</v>
      </c>
      <c r="E3936" s="86" t="s">
        <v>4919</v>
      </c>
      <c r="F3936" s="85" t="s">
        <v>4522</v>
      </c>
      <c r="G3936" s="86" t="s">
        <v>111</v>
      </c>
      <c r="H3936" s="85" t="s">
        <v>2</v>
      </c>
      <c r="I3936" s="85">
        <v>1</v>
      </c>
      <c r="J3936" s="88">
        <v>1.4508085654551071</v>
      </c>
      <c r="K3936" s="146">
        <v>2.4080586324025433</v>
      </c>
      <c r="L3936" s="147">
        <v>7.3482100690437804E-9</v>
      </c>
      <c r="M3936" s="147">
        <v>3.1994785102433029E-3</v>
      </c>
      <c r="N3936" s="87">
        <v>14.02314172769464</v>
      </c>
      <c r="O3936" s="88">
        <v>1.4058274106619491</v>
      </c>
      <c r="P3936" s="89">
        <v>100.25053144015129</v>
      </c>
    </row>
    <row r="3937" spans="1:16">
      <c r="A3937" s="75" t="s">
        <v>4944</v>
      </c>
      <c r="B3937" s="85">
        <v>3933</v>
      </c>
      <c r="C3937" s="85">
        <v>2831</v>
      </c>
      <c r="D3937" s="85">
        <v>3933</v>
      </c>
      <c r="E3937" s="86" t="s">
        <v>4919</v>
      </c>
      <c r="F3937" s="85" t="s">
        <v>4524</v>
      </c>
      <c r="G3937" s="86" t="s">
        <v>111</v>
      </c>
      <c r="H3937" s="85" t="s">
        <v>2</v>
      </c>
      <c r="I3937" s="85">
        <v>1</v>
      </c>
      <c r="J3937" s="88">
        <v>1.4529593068791631</v>
      </c>
      <c r="K3937" s="146">
        <v>2.4212563644446399</v>
      </c>
      <c r="L3937" s="147">
        <v>7.4024444495250429E-9</v>
      </c>
      <c r="M3937" s="147">
        <v>3.2456597926411031E-3</v>
      </c>
      <c r="N3937" s="87">
        <v>14.32106440923123</v>
      </c>
      <c r="O3937" s="88">
        <v>1.4071470312077801</v>
      </c>
      <c r="P3937" s="89">
        <v>98.257154007403642</v>
      </c>
    </row>
    <row r="3938" spans="1:16">
      <c r="A3938" s="75" t="s">
        <v>4945</v>
      </c>
      <c r="B3938" s="85">
        <v>3934</v>
      </c>
      <c r="C3938" s="85">
        <v>2832</v>
      </c>
      <c r="D3938" s="85">
        <v>3934</v>
      </c>
      <c r="E3938" s="86" t="s">
        <v>4919</v>
      </c>
      <c r="F3938" s="85" t="s">
        <v>4375</v>
      </c>
      <c r="G3938" s="86" t="s">
        <v>111</v>
      </c>
      <c r="H3938" s="85" t="s">
        <v>2</v>
      </c>
      <c r="I3938" s="85">
        <v>1</v>
      </c>
      <c r="J3938" s="88">
        <v>1.4529593068791631</v>
      </c>
      <c r="K3938" s="146">
        <v>2.4212563644446399</v>
      </c>
      <c r="L3938" s="147">
        <v>7.4024444495250429E-9</v>
      </c>
      <c r="M3938" s="147">
        <v>3.2456597926411031E-3</v>
      </c>
      <c r="N3938" s="87">
        <v>14.32106440923123</v>
      </c>
      <c r="O3938" s="88">
        <v>1.4071470312077801</v>
      </c>
      <c r="P3938" s="89">
        <v>98.257154007403642</v>
      </c>
    </row>
    <row r="3939" spans="1:16">
      <c r="A3939" s="75" t="s">
        <v>4946</v>
      </c>
      <c r="B3939" s="85">
        <v>3935</v>
      </c>
      <c r="C3939" s="85">
        <v>2833</v>
      </c>
      <c r="D3939" s="85">
        <v>3935</v>
      </c>
      <c r="E3939" s="86" t="s">
        <v>4919</v>
      </c>
      <c r="F3939" s="85" t="s">
        <v>1484</v>
      </c>
      <c r="G3939" s="86" t="s">
        <v>111</v>
      </c>
      <c r="H3939" s="85" t="s">
        <v>2</v>
      </c>
      <c r="I3939" s="85">
        <v>1</v>
      </c>
      <c r="J3939" s="88">
        <v>1.4508085654551071</v>
      </c>
      <c r="K3939" s="146">
        <v>2.4080586324025428</v>
      </c>
      <c r="L3939" s="147">
        <v>7.3482100690437804E-9</v>
      </c>
      <c r="M3939" s="147">
        <v>3.1994785102433029E-3</v>
      </c>
      <c r="N3939" s="87">
        <v>14.02314172769464</v>
      </c>
      <c r="O3939" s="88">
        <v>1.4058274106619491</v>
      </c>
      <c r="P3939" s="89">
        <v>100.25053144015129</v>
      </c>
    </row>
    <row r="3940" spans="1:16">
      <c r="A3940" s="75" t="s">
        <v>4947</v>
      </c>
      <c r="B3940" s="85">
        <v>3936</v>
      </c>
      <c r="C3940" s="85">
        <v>2834</v>
      </c>
      <c r="D3940" s="85">
        <v>3936</v>
      </c>
      <c r="E3940" s="86" t="s">
        <v>4919</v>
      </c>
      <c r="F3940" s="85" t="s">
        <v>4528</v>
      </c>
      <c r="G3940" s="86" t="s">
        <v>111</v>
      </c>
      <c r="H3940" s="85" t="s">
        <v>2</v>
      </c>
      <c r="I3940" s="85">
        <v>1</v>
      </c>
      <c r="J3940" s="88">
        <v>1.4508085654551071</v>
      </c>
      <c r="K3940" s="146">
        <v>2.4080586324025433</v>
      </c>
      <c r="L3940" s="147">
        <v>7.3482100690437804E-9</v>
      </c>
      <c r="M3940" s="147">
        <v>3.1994785102433029E-3</v>
      </c>
      <c r="N3940" s="87">
        <v>14.02314172769464</v>
      </c>
      <c r="O3940" s="88">
        <v>1.4058274106619491</v>
      </c>
      <c r="P3940" s="89">
        <v>100.25053144015129</v>
      </c>
    </row>
    <row r="3941" spans="1:16">
      <c r="A3941" s="75" t="s">
        <v>4948</v>
      </c>
      <c r="B3941" s="85">
        <v>3937</v>
      </c>
      <c r="C3941" s="85">
        <v>2835</v>
      </c>
      <c r="D3941" s="85">
        <v>3937</v>
      </c>
      <c r="E3941" s="86" t="s">
        <v>4919</v>
      </c>
      <c r="F3941" s="85" t="s">
        <v>1068</v>
      </c>
      <c r="G3941" s="86" t="s">
        <v>111</v>
      </c>
      <c r="H3941" s="85" t="s">
        <v>2</v>
      </c>
      <c r="I3941" s="85">
        <v>1</v>
      </c>
      <c r="J3941" s="88">
        <v>1.148615974770087</v>
      </c>
      <c r="K3941" s="146">
        <v>4.6571061373355063</v>
      </c>
      <c r="L3941" s="147">
        <v>6.7612051413967461E-9</v>
      </c>
      <c r="M3941" s="147">
        <v>2.242173710942986E-3</v>
      </c>
      <c r="N3941" s="87">
        <v>11.395975450085031</v>
      </c>
      <c r="O3941" s="88">
        <v>1.134419641156807</v>
      </c>
      <c r="P3941" s="89">
        <v>99.545637503838478</v>
      </c>
    </row>
    <row r="3942" spans="1:16">
      <c r="A3942" s="75" t="s">
        <v>4949</v>
      </c>
      <c r="B3942" s="85">
        <v>3938</v>
      </c>
      <c r="C3942" s="85">
        <v>2836</v>
      </c>
      <c r="D3942" s="85">
        <v>3938</v>
      </c>
      <c r="E3942" s="86" t="s">
        <v>4919</v>
      </c>
      <c r="F3942" s="85" t="s">
        <v>4532</v>
      </c>
      <c r="G3942" s="86" t="s">
        <v>111</v>
      </c>
      <c r="H3942" s="85" t="s">
        <v>2</v>
      </c>
      <c r="I3942" s="85">
        <v>1</v>
      </c>
      <c r="J3942" s="88">
        <v>1.150936138308128</v>
      </c>
      <c r="K3942" s="146">
        <v>4.6634562391842431</v>
      </c>
      <c r="L3942" s="147">
        <v>6.7674326225200882E-9</v>
      </c>
      <c r="M3942" s="147">
        <v>2.6135515078024498E-3</v>
      </c>
      <c r="N3942" s="87">
        <v>11.352402696815201</v>
      </c>
      <c r="O3942" s="88">
        <v>1.135448226282894</v>
      </c>
      <c r="P3942" s="89">
        <v>100.01831828969847</v>
      </c>
    </row>
    <row r="3943" spans="1:16">
      <c r="A3943" s="75" t="s">
        <v>4950</v>
      </c>
      <c r="B3943" s="85">
        <v>3939</v>
      </c>
      <c r="C3943" s="85">
        <v>2837</v>
      </c>
      <c r="D3943" s="85">
        <v>3939</v>
      </c>
      <c r="E3943" s="86" t="s">
        <v>4919</v>
      </c>
      <c r="F3943" s="85" t="s">
        <v>4711</v>
      </c>
      <c r="G3943" s="86" t="s">
        <v>111</v>
      </c>
      <c r="H3943" s="85" t="s">
        <v>2</v>
      </c>
      <c r="I3943" s="85">
        <v>1</v>
      </c>
      <c r="J3943" s="88">
        <v>1.446175983625579</v>
      </c>
      <c r="K3943" s="146">
        <v>4.9426887602523504</v>
      </c>
      <c r="L3943" s="147">
        <v>8.0739821875260412E-9</v>
      </c>
      <c r="M3943" s="147">
        <v>2.681642658591396E-3</v>
      </c>
      <c r="N3943" s="87">
        <v>14.359662958792599</v>
      </c>
      <c r="O3943" s="88">
        <v>1.4284141317433989</v>
      </c>
      <c r="P3943" s="89">
        <v>99.474070933452055</v>
      </c>
    </row>
    <row r="3944" spans="1:16">
      <c r="A3944" s="75" t="s">
        <v>4951</v>
      </c>
      <c r="B3944" s="85">
        <v>3940</v>
      </c>
      <c r="C3944" s="85">
        <v>2838</v>
      </c>
      <c r="D3944" s="85">
        <v>3940</v>
      </c>
      <c r="E3944" s="86" t="s">
        <v>4919</v>
      </c>
      <c r="F3944" s="85" t="s">
        <v>3906</v>
      </c>
      <c r="G3944" s="86" t="s">
        <v>111</v>
      </c>
      <c r="H3944" s="85" t="s">
        <v>2</v>
      </c>
      <c r="I3944" s="85">
        <v>1</v>
      </c>
      <c r="J3944" s="88">
        <v>1.1879906094042521</v>
      </c>
      <c r="K3944" s="146">
        <v>4.6991494371280735</v>
      </c>
      <c r="L3944" s="147">
        <v>6.9307765759271103E-9</v>
      </c>
      <c r="M3944" s="147">
        <v>2.6800307726726601E-3</v>
      </c>
      <c r="N3944" s="87">
        <v>11.71932114508035</v>
      </c>
      <c r="O3944" s="88">
        <v>1.1720185412072639</v>
      </c>
      <c r="P3944" s="89">
        <v>100.00737471890726</v>
      </c>
    </row>
    <row r="3945" spans="1:16">
      <c r="A3945" s="75" t="s">
        <v>4952</v>
      </c>
      <c r="B3945" s="85">
        <v>3941</v>
      </c>
      <c r="C3945" s="85">
        <v>2839</v>
      </c>
      <c r="D3945" s="85">
        <v>3941</v>
      </c>
      <c r="E3945" s="86" t="s">
        <v>4919</v>
      </c>
      <c r="F3945" s="85" t="s">
        <v>4389</v>
      </c>
      <c r="G3945" s="86" t="s">
        <v>111</v>
      </c>
      <c r="H3945" s="85" t="s">
        <v>2</v>
      </c>
      <c r="I3945" s="85">
        <v>1</v>
      </c>
      <c r="J3945" s="88">
        <v>1.113892121351941</v>
      </c>
      <c r="K3945" s="146">
        <v>1.8213829627771185</v>
      </c>
      <c r="L3945" s="147">
        <v>6.6307464122895011E-9</v>
      </c>
      <c r="M3945" s="147">
        <v>1.5401201769939571E-3</v>
      </c>
      <c r="N3945" s="87">
        <v>12.575490706386059</v>
      </c>
      <c r="O3945" s="88">
        <v>1.1020123150917469</v>
      </c>
      <c r="P3945" s="89">
        <v>87.63175456303469</v>
      </c>
    </row>
    <row r="3946" spans="1:16">
      <c r="A3946" s="75" t="s">
        <v>4953</v>
      </c>
      <c r="B3946" s="85">
        <v>3942</v>
      </c>
      <c r="C3946" s="85">
        <v>2840</v>
      </c>
      <c r="D3946" s="85">
        <v>3942</v>
      </c>
      <c r="E3946" s="86" t="s">
        <v>4919</v>
      </c>
      <c r="F3946" s="85" t="s">
        <v>4646</v>
      </c>
      <c r="G3946" s="86" t="s">
        <v>111</v>
      </c>
      <c r="H3946" s="85" t="s">
        <v>2</v>
      </c>
      <c r="I3946" s="85">
        <v>1</v>
      </c>
      <c r="J3946" s="88">
        <v>1.1352693497049231</v>
      </c>
      <c r="K3946" s="146">
        <v>1.8561803895741147</v>
      </c>
      <c r="L3946" s="147">
        <v>6.7583423288720519E-9</v>
      </c>
      <c r="M3946" s="147">
        <v>1.5631241986062141E-3</v>
      </c>
      <c r="N3946" s="87">
        <v>12.818069757096159</v>
      </c>
      <c r="O3946" s="88">
        <v>1.1231918590434</v>
      </c>
      <c r="P3946" s="89">
        <v>87.625662859386011</v>
      </c>
    </row>
    <row r="3947" spans="1:16">
      <c r="A3947" s="75" t="s">
        <v>4954</v>
      </c>
      <c r="B3947" s="85">
        <v>3943</v>
      </c>
      <c r="C3947" s="85">
        <v>2841</v>
      </c>
      <c r="D3947" s="85">
        <v>3943</v>
      </c>
      <c r="E3947" s="86" t="s">
        <v>4919</v>
      </c>
      <c r="F3947" s="85" t="s">
        <v>4648</v>
      </c>
      <c r="G3947" s="86" t="s">
        <v>111</v>
      </c>
      <c r="H3947" s="85" t="s">
        <v>2</v>
      </c>
      <c r="I3947" s="85">
        <v>1</v>
      </c>
      <c r="J3947" s="88">
        <v>1.34090930657156</v>
      </c>
      <c r="K3947" s="146">
        <v>3.7787376924028644</v>
      </c>
      <c r="L3947" s="147">
        <v>1.010741622130424E-8</v>
      </c>
      <c r="M3947" s="147">
        <v>1.841054850992066E-3</v>
      </c>
      <c r="N3947" s="87">
        <v>15.622898328355831</v>
      </c>
      <c r="O3947" s="88">
        <v>1.326261818092028</v>
      </c>
      <c r="P3947" s="89">
        <v>84.892174948411451</v>
      </c>
    </row>
    <row r="3948" spans="1:16">
      <c r="A3948" s="75" t="s">
        <v>4955</v>
      </c>
      <c r="B3948" s="85">
        <v>3944</v>
      </c>
      <c r="C3948" s="85">
        <v>2842</v>
      </c>
      <c r="D3948" s="85">
        <v>3944</v>
      </c>
      <c r="E3948" s="86" t="s">
        <v>4919</v>
      </c>
      <c r="F3948" s="85" t="s">
        <v>891</v>
      </c>
      <c r="G3948" s="86" t="s">
        <v>111</v>
      </c>
      <c r="H3948" s="85" t="s">
        <v>2</v>
      </c>
      <c r="I3948" s="85">
        <v>1</v>
      </c>
      <c r="J3948" s="88">
        <v>1.03301310300453</v>
      </c>
      <c r="K3948" s="146">
        <v>4.5482711376911551</v>
      </c>
      <c r="L3948" s="147">
        <v>6.2492293535638164E-9</v>
      </c>
      <c r="M3948" s="147">
        <v>2.2579861587569568E-3</v>
      </c>
      <c r="N3948" s="87">
        <v>10.211928485249571</v>
      </c>
      <c r="O3948" s="88">
        <v>1.0195582123575551</v>
      </c>
      <c r="P3948" s="89">
        <v>99.839928749034698</v>
      </c>
    </row>
    <row r="3949" spans="1:16">
      <c r="A3949" s="75" t="s">
        <v>4956</v>
      </c>
      <c r="B3949" s="85">
        <v>3945</v>
      </c>
      <c r="C3949" s="85">
        <v>2843</v>
      </c>
      <c r="D3949" s="85">
        <v>3945</v>
      </c>
      <c r="E3949" s="86" t="s">
        <v>4919</v>
      </c>
      <c r="F3949" s="85" t="s">
        <v>38</v>
      </c>
      <c r="G3949" s="86" t="s">
        <v>111</v>
      </c>
      <c r="H3949" s="85" t="s">
        <v>2</v>
      </c>
      <c r="I3949" s="85">
        <v>1</v>
      </c>
      <c r="J3949" s="88">
        <v>1.294219354804653</v>
      </c>
      <c r="K3949" s="146">
        <v>4.8014094530152462</v>
      </c>
      <c r="L3949" s="147">
        <v>7.399036864179195E-9</v>
      </c>
      <c r="M3949" s="147">
        <v>2.8626051087765731E-3</v>
      </c>
      <c r="N3949" s="87">
        <v>12.77072519440633</v>
      </c>
      <c r="O3949" s="88">
        <v>1.2768388009095311</v>
      </c>
      <c r="P3949" s="89">
        <v>99.981698883380218</v>
      </c>
    </row>
    <row r="3950" spans="1:16">
      <c r="A3950" s="75" t="s">
        <v>4957</v>
      </c>
      <c r="B3950" s="85">
        <v>3946</v>
      </c>
      <c r="C3950" s="85">
        <v>2844</v>
      </c>
      <c r="D3950" s="85">
        <v>3946</v>
      </c>
      <c r="E3950" s="86" t="s">
        <v>4919</v>
      </c>
      <c r="F3950" s="85" t="s">
        <v>4653</v>
      </c>
      <c r="G3950" s="86" t="s">
        <v>111</v>
      </c>
      <c r="H3950" s="85" t="s">
        <v>2</v>
      </c>
      <c r="I3950" s="85">
        <v>1</v>
      </c>
      <c r="J3950" s="88">
        <v>1.1936783338182699</v>
      </c>
      <c r="K3950" s="146">
        <v>3.4415734976694514</v>
      </c>
      <c r="L3950" s="147">
        <v>1.0278339860545431E-8</v>
      </c>
      <c r="M3950" s="147">
        <v>1.441265130924421E-3</v>
      </c>
      <c r="N3950" s="87">
        <v>11.410054178092381</v>
      </c>
      <c r="O3950" s="88">
        <v>1.182526642744804</v>
      </c>
      <c r="P3950" s="89">
        <v>103.63900331124526</v>
      </c>
    </row>
    <row r="3951" spans="1:16">
      <c r="A3951" s="75" t="s">
        <v>4958</v>
      </c>
      <c r="B3951" s="85">
        <v>3947</v>
      </c>
      <c r="C3951" s="85">
        <v>2845</v>
      </c>
      <c r="D3951" s="85">
        <v>3947</v>
      </c>
      <c r="E3951" s="86" t="s">
        <v>4919</v>
      </c>
      <c r="F3951" s="85" t="s">
        <v>2923</v>
      </c>
      <c r="G3951" s="86" t="s">
        <v>111</v>
      </c>
      <c r="H3951" s="85" t="s">
        <v>2</v>
      </c>
      <c r="I3951" s="85">
        <v>1</v>
      </c>
      <c r="J3951" s="88">
        <v>1.3583654121719839</v>
      </c>
      <c r="K3951" s="146">
        <v>2.0581851489407756</v>
      </c>
      <c r="L3951" s="147">
        <v>7.5649055670561804E-9</v>
      </c>
      <c r="M3951" s="147">
        <v>3.288282426639037E-3</v>
      </c>
      <c r="N3951" s="87">
        <v>13.191149643225749</v>
      </c>
      <c r="O3951" s="88">
        <v>1.340235357720527</v>
      </c>
      <c r="P3951" s="89">
        <v>101.60110331314438</v>
      </c>
    </row>
    <row r="3952" spans="1:16">
      <c r="A3952" s="75" t="s">
        <v>4959</v>
      </c>
      <c r="B3952" s="85">
        <v>3948</v>
      </c>
      <c r="C3952" s="85">
        <v>2846</v>
      </c>
      <c r="D3952" s="85">
        <v>3948</v>
      </c>
      <c r="E3952" s="86" t="s">
        <v>4919</v>
      </c>
      <c r="F3952" s="85" t="s">
        <v>1088</v>
      </c>
      <c r="G3952" s="86" t="s">
        <v>111</v>
      </c>
      <c r="H3952" s="85" t="s">
        <v>2</v>
      </c>
      <c r="I3952" s="85">
        <v>1</v>
      </c>
      <c r="J3952" s="88">
        <v>1.275996911827145</v>
      </c>
      <c r="K3952" s="146">
        <v>9.8136913930363026</v>
      </c>
      <c r="L3952" s="147">
        <v>8.1975804221937524E-9</v>
      </c>
      <c r="M3952" s="147">
        <v>2.588143012109541E-3</v>
      </c>
      <c r="N3952" s="87">
        <v>12.608499833543171</v>
      </c>
      <c r="O3952" s="88">
        <v>1.2590939068534619</v>
      </c>
      <c r="P3952" s="89">
        <v>99.860722804136998</v>
      </c>
    </row>
    <row r="3953" spans="1:16">
      <c r="A3953" s="75" t="s">
        <v>4960</v>
      </c>
      <c r="B3953" s="85">
        <v>3949</v>
      </c>
      <c r="C3953" s="85">
        <v>2847</v>
      </c>
      <c r="D3953" s="85">
        <v>3949</v>
      </c>
      <c r="E3953" s="86" t="s">
        <v>4919</v>
      </c>
      <c r="F3953" s="85" t="s">
        <v>4544</v>
      </c>
      <c r="G3953" s="86" t="s">
        <v>111</v>
      </c>
      <c r="H3953" s="85" t="s">
        <v>2</v>
      </c>
      <c r="I3953" s="85">
        <v>1</v>
      </c>
      <c r="J3953" s="88">
        <v>1.709937271429864</v>
      </c>
      <c r="K3953" s="146">
        <v>3.2612759604722132</v>
      </c>
      <c r="L3953" s="147">
        <v>8.8956367780033376E-9</v>
      </c>
      <c r="M3953" s="147">
        <v>3.332710887243422E-3</v>
      </c>
      <c r="N3953" s="87">
        <v>16.91976140520082</v>
      </c>
      <c r="O3953" s="88">
        <v>1.6873736461642019</v>
      </c>
      <c r="P3953" s="89">
        <v>99.727981131313982</v>
      </c>
    </row>
    <row r="3954" spans="1:16">
      <c r="A3954" s="75" t="s">
        <v>4961</v>
      </c>
      <c r="B3954" s="85">
        <v>3950</v>
      </c>
      <c r="C3954" s="85">
        <v>2848</v>
      </c>
      <c r="D3954" s="85">
        <v>3950</v>
      </c>
      <c r="E3954" s="86" t="s">
        <v>4919</v>
      </c>
      <c r="F3954" s="85" t="s">
        <v>2925</v>
      </c>
      <c r="G3954" s="86" t="s">
        <v>111</v>
      </c>
      <c r="H3954" s="85" t="s">
        <v>2</v>
      </c>
      <c r="I3954" s="85">
        <v>1</v>
      </c>
      <c r="J3954" s="88">
        <v>1.5821352166924489</v>
      </c>
      <c r="K3954" s="146">
        <v>4.7470891927662313</v>
      </c>
      <c r="L3954" s="147">
        <v>1.076847646825465E-8</v>
      </c>
      <c r="M3954" s="147">
        <v>2.603274499159757E-3</v>
      </c>
      <c r="N3954" s="87">
        <v>15.74337001261795</v>
      </c>
      <c r="O3954" s="88">
        <v>1.5629786397099319</v>
      </c>
      <c r="P3954" s="89">
        <v>99.278530483450524</v>
      </c>
    </row>
    <row r="3955" spans="1:16">
      <c r="A3955" s="75" t="s">
        <v>4962</v>
      </c>
      <c r="B3955" s="85">
        <v>3951</v>
      </c>
      <c r="C3955" s="85">
        <v>2849</v>
      </c>
      <c r="D3955" s="85">
        <v>3951</v>
      </c>
      <c r="E3955" s="86" t="s">
        <v>4919</v>
      </c>
      <c r="F3955" s="85" t="s">
        <v>4549</v>
      </c>
      <c r="G3955" s="86" t="s">
        <v>111</v>
      </c>
      <c r="H3955" s="85" t="s">
        <v>2</v>
      </c>
      <c r="I3955" s="85">
        <v>1</v>
      </c>
      <c r="J3955" s="88">
        <v>1.802198907039402</v>
      </c>
      <c r="K3955" s="146">
        <v>4.9448989661330538</v>
      </c>
      <c r="L3955" s="147">
        <v>8.9513503388370506E-9</v>
      </c>
      <c r="M3955" s="147">
        <v>3.7759892987155141E-3</v>
      </c>
      <c r="N3955" s="87">
        <v>17.801932873957419</v>
      </c>
      <c r="O3955" s="88">
        <v>1.778210599977452</v>
      </c>
      <c r="P3955" s="89">
        <v>99.888625160406576</v>
      </c>
    </row>
    <row r="3956" spans="1:16">
      <c r="A3956" s="75" t="s">
        <v>4963</v>
      </c>
      <c r="B3956" s="85">
        <v>3952</v>
      </c>
      <c r="C3956" s="85">
        <v>2850</v>
      </c>
      <c r="D3956" s="85">
        <v>3952</v>
      </c>
      <c r="E3956" s="86" t="s">
        <v>4919</v>
      </c>
      <c r="F3956" s="85" t="s">
        <v>3920</v>
      </c>
      <c r="G3956" s="86" t="s">
        <v>111</v>
      </c>
      <c r="H3956" s="85" t="s">
        <v>2</v>
      </c>
      <c r="I3956" s="85">
        <v>1</v>
      </c>
      <c r="J3956" s="88">
        <v>1.2127935558084251</v>
      </c>
      <c r="K3956" s="146">
        <v>4.4954890762412116</v>
      </c>
      <c r="L3956" s="147">
        <v>6.3062959816101913E-9</v>
      </c>
      <c r="M3956" s="147">
        <v>2.7205122346345592E-3</v>
      </c>
      <c r="N3956" s="87">
        <v>11.965350574210911</v>
      </c>
      <c r="O3956" s="88">
        <v>1.1965034787186479</v>
      </c>
      <c r="P3956" s="89">
        <v>99.997360820959884</v>
      </c>
    </row>
    <row r="3957" spans="1:16">
      <c r="A3957" s="75" t="s">
        <v>4964</v>
      </c>
      <c r="B3957" s="85">
        <v>3953</v>
      </c>
      <c r="C3957" s="85">
        <v>2851</v>
      </c>
      <c r="D3957" s="85">
        <v>3953</v>
      </c>
      <c r="E3957" s="86" t="s">
        <v>4919</v>
      </c>
      <c r="F3957" s="85" t="s">
        <v>4552</v>
      </c>
      <c r="G3957" s="86" t="s">
        <v>111</v>
      </c>
      <c r="H3957" s="85" t="s">
        <v>2</v>
      </c>
      <c r="I3957" s="85">
        <v>1</v>
      </c>
      <c r="J3957" s="88">
        <v>1.2540586896302639</v>
      </c>
      <c r="K3957" s="146">
        <v>4.4499320780108542</v>
      </c>
      <c r="L3957" s="147">
        <v>6.3980401130291203E-9</v>
      </c>
      <c r="M3957" s="147">
        <v>2.7944077338965109E-3</v>
      </c>
      <c r="N3957" s="87">
        <v>12.373978268476369</v>
      </c>
      <c r="O3957" s="88">
        <v>1.2372296481599809</v>
      </c>
      <c r="P3957" s="89">
        <v>99.9864086808618</v>
      </c>
    </row>
    <row r="3958" spans="1:16">
      <c r="A3958" s="75" t="s">
        <v>4965</v>
      </c>
      <c r="B3958" s="85">
        <v>3954</v>
      </c>
      <c r="C3958" s="85">
        <v>2852</v>
      </c>
      <c r="D3958" s="85">
        <v>3954</v>
      </c>
      <c r="E3958" s="86" t="s">
        <v>4919</v>
      </c>
      <c r="F3958" s="85" t="s">
        <v>4554</v>
      </c>
      <c r="G3958" s="86" t="s">
        <v>111</v>
      </c>
      <c r="H3958" s="85" t="s">
        <v>2</v>
      </c>
      <c r="I3958" s="85">
        <v>1</v>
      </c>
      <c r="J3958" s="88">
        <v>1.24634623378892</v>
      </c>
      <c r="K3958" s="146">
        <v>4.5367376183948789</v>
      </c>
      <c r="L3958" s="147">
        <v>6.5356522267235873E-9</v>
      </c>
      <c r="M3958" s="147">
        <v>2.7805966610488899E-3</v>
      </c>
      <c r="N3958" s="87">
        <v>12.297605729344919</v>
      </c>
      <c r="O3958" s="88">
        <v>1.229617924791786</v>
      </c>
      <c r="P3958" s="89">
        <v>99.988400332077205</v>
      </c>
    </row>
    <row r="3959" spans="1:16">
      <c r="A3959" s="75" t="s">
        <v>4966</v>
      </c>
      <c r="B3959" s="85">
        <v>3955</v>
      </c>
      <c r="C3959" s="85">
        <v>2853</v>
      </c>
      <c r="D3959" s="85">
        <v>3955</v>
      </c>
      <c r="E3959" s="86" t="s">
        <v>4919</v>
      </c>
      <c r="F3959" s="85" t="s">
        <v>4556</v>
      </c>
      <c r="G3959" s="86" t="s">
        <v>111</v>
      </c>
      <c r="H3959" s="85" t="s">
        <v>2</v>
      </c>
      <c r="I3959" s="85">
        <v>1</v>
      </c>
      <c r="J3959" s="88">
        <v>1.220091064967296</v>
      </c>
      <c r="K3959" s="146">
        <v>4.4444396422724379</v>
      </c>
      <c r="L3959" s="147">
        <v>6.2715147414279834E-9</v>
      </c>
      <c r="M3959" s="147">
        <v>2.733580242844205E-3</v>
      </c>
      <c r="N3959" s="87">
        <v>12.03761410676956</v>
      </c>
      <c r="O3959" s="88">
        <v>1.203705675027692</v>
      </c>
      <c r="P3959" s="89">
        <v>99.995369875727064</v>
      </c>
    </row>
    <row r="3960" spans="1:16">
      <c r="A3960" s="75" t="s">
        <v>4967</v>
      </c>
      <c r="B3960" s="85">
        <v>3956</v>
      </c>
      <c r="C3960" s="85">
        <v>2854</v>
      </c>
      <c r="D3960" s="85">
        <v>3956</v>
      </c>
      <c r="E3960" s="86" t="s">
        <v>4919</v>
      </c>
      <c r="F3960" s="85" t="s">
        <v>4398</v>
      </c>
      <c r="G3960" s="86" t="s">
        <v>111</v>
      </c>
      <c r="H3960" s="85" t="s">
        <v>2</v>
      </c>
      <c r="I3960" s="85">
        <v>1</v>
      </c>
      <c r="J3960" s="88">
        <v>1.2899922861386699</v>
      </c>
      <c r="K3960" s="146">
        <v>4.4410781977201053</v>
      </c>
      <c r="L3960" s="147">
        <v>6.4107218405428516E-9</v>
      </c>
      <c r="M3960" s="147">
        <v>2.8587557871318989E-3</v>
      </c>
      <c r="N3960" s="87">
        <v>12.7298104524041</v>
      </c>
      <c r="O3960" s="88">
        <v>1.2726939155571539</v>
      </c>
      <c r="P3960" s="89">
        <v>99.97744430804137</v>
      </c>
    </row>
    <row r="3961" spans="1:16">
      <c r="A3961" s="75" t="s">
        <v>4968</v>
      </c>
      <c r="B3961" s="85">
        <v>3957</v>
      </c>
      <c r="C3961" s="85">
        <v>2855</v>
      </c>
      <c r="D3961" s="85">
        <v>3957</v>
      </c>
      <c r="E3961" s="86" t="s">
        <v>4919</v>
      </c>
      <c r="F3961" s="85" t="s">
        <v>4559</v>
      </c>
      <c r="G3961" s="86" t="s">
        <v>111</v>
      </c>
      <c r="H3961" s="85" t="s">
        <v>2</v>
      </c>
      <c r="I3961" s="85">
        <v>1</v>
      </c>
      <c r="J3961" s="88">
        <v>1.2387289934517809</v>
      </c>
      <c r="K3961" s="146">
        <v>4.4358729420541758</v>
      </c>
      <c r="L3961" s="147">
        <v>6.2702140674094078E-9</v>
      </c>
      <c r="M3961" s="147">
        <v>2.7669560952734542E-3</v>
      </c>
      <c r="N3961" s="87">
        <v>12.222176061066859</v>
      </c>
      <c r="O3961" s="88">
        <v>1.222100173317016</v>
      </c>
      <c r="P3961" s="89">
        <v>99.990391826375003</v>
      </c>
    </row>
    <row r="3962" spans="1:16">
      <c r="A3962" s="75" t="s">
        <v>4969</v>
      </c>
      <c r="B3962" s="85">
        <v>3958</v>
      </c>
      <c r="C3962" s="85">
        <v>2856</v>
      </c>
      <c r="D3962" s="85">
        <v>3958</v>
      </c>
      <c r="E3962" s="86" t="s">
        <v>4919</v>
      </c>
      <c r="F3962" s="85" t="s">
        <v>4400</v>
      </c>
      <c r="G3962" s="86" t="s">
        <v>111</v>
      </c>
      <c r="H3962" s="85" t="s">
        <v>2</v>
      </c>
      <c r="I3962" s="85">
        <v>1</v>
      </c>
      <c r="J3962" s="88">
        <v>1.23872899345178</v>
      </c>
      <c r="K3962" s="146">
        <v>4.279808512974177</v>
      </c>
      <c r="L3962" s="147">
        <v>6.0111240674094113E-9</v>
      </c>
      <c r="M3962" s="147">
        <v>2.7669560952734542E-3</v>
      </c>
      <c r="N3962" s="87">
        <v>12.222176061066859</v>
      </c>
      <c r="O3962" s="88">
        <v>1.222100173317016</v>
      </c>
      <c r="P3962" s="89">
        <v>99.990391826375003</v>
      </c>
    </row>
    <row r="3963" spans="1:16">
      <c r="A3963" s="75" t="s">
        <v>4975</v>
      </c>
      <c r="B3963" s="85">
        <v>3959</v>
      </c>
      <c r="C3963" s="85">
        <v>2861</v>
      </c>
      <c r="D3963" s="85">
        <v>3959</v>
      </c>
      <c r="E3963" s="86" t="s">
        <v>4976</v>
      </c>
      <c r="F3963" s="85" t="s">
        <v>32</v>
      </c>
      <c r="G3963" s="86" t="s">
        <v>111</v>
      </c>
      <c r="H3963" s="85" t="s">
        <v>2</v>
      </c>
      <c r="I3963" s="85">
        <v>1</v>
      </c>
      <c r="J3963" s="88">
        <v>0.80497128549689922</v>
      </c>
      <c r="K3963" s="146">
        <v>0.51189620603286823</v>
      </c>
      <c r="L3963" s="147">
        <v>2.73354662590284E-9</v>
      </c>
      <c r="M3963" s="147">
        <v>0.1047452509946788</v>
      </c>
      <c r="N3963" s="87">
        <v>13.857927372219599</v>
      </c>
      <c r="O3963" s="88">
        <v>0.70778330742957551</v>
      </c>
      <c r="P3963" s="89">
        <v>51.074254354113499</v>
      </c>
    </row>
    <row r="3964" spans="1:16">
      <c r="A3964" s="75" t="s">
        <v>4977</v>
      </c>
      <c r="B3964" s="85">
        <v>3960</v>
      </c>
      <c r="C3964" s="85">
        <v>2862</v>
      </c>
      <c r="D3964" s="85">
        <v>3960</v>
      </c>
      <c r="E3964" s="86" t="s">
        <v>4976</v>
      </c>
      <c r="F3964" s="85" t="s">
        <v>429</v>
      </c>
      <c r="G3964" s="86" t="s">
        <v>111</v>
      </c>
      <c r="H3964" s="85" t="s">
        <v>2</v>
      </c>
      <c r="I3964" s="85">
        <v>1</v>
      </c>
      <c r="J3964" s="88">
        <v>0.77616015924215376</v>
      </c>
      <c r="K3964" s="146">
        <v>0.48731213429139775</v>
      </c>
      <c r="L3964" s="147">
        <v>2.6240591397675019E-9</v>
      </c>
      <c r="M3964" s="147">
        <v>0.102591541486573</v>
      </c>
      <c r="N3964" s="87">
        <v>13.57132119462938</v>
      </c>
      <c r="O3964" s="88">
        <v>0.68241274304110777</v>
      </c>
      <c r="P3964" s="89">
        <v>50.283442065401928</v>
      </c>
    </row>
    <row r="3965" spans="1:16">
      <c r="A3965" s="75" t="s">
        <v>4978</v>
      </c>
      <c r="B3965" s="85">
        <v>3961</v>
      </c>
      <c r="C3965" s="85">
        <v>2863</v>
      </c>
      <c r="D3965" s="85">
        <v>3961</v>
      </c>
      <c r="E3965" s="86" t="s">
        <v>4976</v>
      </c>
      <c r="F3965" s="85" t="s">
        <v>38</v>
      </c>
      <c r="G3965" s="86" t="s">
        <v>111</v>
      </c>
      <c r="H3965" s="85" t="s">
        <v>2</v>
      </c>
      <c r="I3965" s="85">
        <v>1</v>
      </c>
      <c r="J3965" s="88">
        <v>0.76978628422394624</v>
      </c>
      <c r="K3965" s="146">
        <v>0.49607713539314813</v>
      </c>
      <c r="L3965" s="147">
        <v>2.6317774280800688E-9</v>
      </c>
      <c r="M3965" s="147">
        <v>0.10190699527761669</v>
      </c>
      <c r="N3965" s="87">
        <v>13.49227048740474</v>
      </c>
      <c r="O3965" s="88">
        <v>0.69196707647812272</v>
      </c>
      <c r="P3965" s="89">
        <v>51.286184717693402</v>
      </c>
    </row>
    <row r="3966" spans="1:16">
      <c r="A3966" s="75" t="s">
        <v>4979</v>
      </c>
      <c r="B3966" s="85">
        <v>3962</v>
      </c>
      <c r="C3966" s="85">
        <v>2864</v>
      </c>
      <c r="D3966" s="85">
        <v>3962</v>
      </c>
      <c r="E3966" s="86" t="s">
        <v>4976</v>
      </c>
      <c r="F3966" s="85" t="s">
        <v>2124</v>
      </c>
      <c r="G3966" s="86" t="s">
        <v>111</v>
      </c>
      <c r="H3966" s="85" t="s">
        <v>2</v>
      </c>
      <c r="I3966" s="85">
        <v>1</v>
      </c>
      <c r="J3966" s="88">
        <v>0.70237429372247517</v>
      </c>
      <c r="K3966" s="146">
        <v>0.42837634651882328</v>
      </c>
      <c r="L3966" s="147">
        <v>2.3423704633793972E-9</v>
      </c>
      <c r="M3966" s="147">
        <v>9.7440282918028823E-2</v>
      </c>
      <c r="N3966" s="87">
        <v>12.912814965876921</v>
      </c>
      <c r="O3966" s="88">
        <v>0.66017772251022944</v>
      </c>
      <c r="P3966" s="89">
        <v>51.12577886810881</v>
      </c>
    </row>
    <row r="3967" spans="1:16">
      <c r="A3967" s="75" t="s">
        <v>4985</v>
      </c>
      <c r="B3967" s="85">
        <v>3963</v>
      </c>
      <c r="C3967" s="85">
        <v>2869</v>
      </c>
      <c r="D3967" s="85">
        <v>3963</v>
      </c>
      <c r="E3967" s="86" t="s">
        <v>4986</v>
      </c>
      <c r="F3967" s="85" t="s">
        <v>2901</v>
      </c>
      <c r="G3967" s="86" t="s">
        <v>111</v>
      </c>
      <c r="H3967" s="85" t="s">
        <v>2</v>
      </c>
      <c r="I3967" s="85">
        <v>1</v>
      </c>
      <c r="J3967" s="88">
        <v>0.50408107556807824</v>
      </c>
      <c r="K3967" s="146">
        <v>0.31598477486910997</v>
      </c>
      <c r="L3967" s="147">
        <v>1.6069577071462041E-9</v>
      </c>
      <c r="M3967" s="147">
        <v>7.1217468675200346E-2</v>
      </c>
      <c r="N3967" s="87">
        <v>9.4243405975953678</v>
      </c>
      <c r="O3967" s="88">
        <v>0.44935754466070349</v>
      </c>
      <c r="P3967" s="89">
        <v>47.680528946010043</v>
      </c>
    </row>
    <row r="3968" spans="1:16">
      <c r="A3968" s="75" t="s">
        <v>4987</v>
      </c>
      <c r="B3968" s="85">
        <v>3964</v>
      </c>
      <c r="C3968" s="85">
        <v>2870</v>
      </c>
      <c r="D3968" s="85">
        <v>3964</v>
      </c>
      <c r="E3968" s="86" t="s">
        <v>4986</v>
      </c>
      <c r="F3968" s="85" t="s">
        <v>931</v>
      </c>
      <c r="G3968" s="86" t="s">
        <v>111</v>
      </c>
      <c r="H3968" s="85" t="s">
        <v>2</v>
      </c>
      <c r="I3968" s="85">
        <v>1</v>
      </c>
      <c r="J3968" s="88">
        <v>0.5145029650578129</v>
      </c>
      <c r="K3968" s="146">
        <v>0.31016282340068069</v>
      </c>
      <c r="L3968" s="147">
        <v>1.6200579370817881E-9</v>
      </c>
      <c r="M3968" s="147">
        <v>6.8240107571902409E-2</v>
      </c>
      <c r="N3968" s="87">
        <v>9.0166335974138843</v>
      </c>
      <c r="O3968" s="88">
        <v>0.43721910757957172</v>
      </c>
      <c r="P3968" s="89">
        <v>48.490282194118791</v>
      </c>
    </row>
    <row r="3969" spans="1:16">
      <c r="A3969" s="75" t="s">
        <v>4988</v>
      </c>
      <c r="B3969" s="85">
        <v>3965</v>
      </c>
      <c r="C3969" s="85">
        <v>2871</v>
      </c>
      <c r="D3969" s="85">
        <v>3965</v>
      </c>
      <c r="E3969" s="86" t="s">
        <v>4986</v>
      </c>
      <c r="F3969" s="85" t="s">
        <v>2804</v>
      </c>
      <c r="G3969" s="86" t="s">
        <v>111</v>
      </c>
      <c r="H3969" s="85" t="s">
        <v>2</v>
      </c>
      <c r="I3969" s="85">
        <v>1</v>
      </c>
      <c r="J3969" s="88">
        <v>0.48214828339506582</v>
      </c>
      <c r="K3969" s="146">
        <v>0.30162357541385837</v>
      </c>
      <c r="L3969" s="147">
        <v>1.534113725829275E-9</v>
      </c>
      <c r="M3969" s="147">
        <v>6.638546116387814E-2</v>
      </c>
      <c r="N3969" s="87">
        <v>8.7853728628187095</v>
      </c>
      <c r="O3969" s="88">
        <v>0.43106523112112038</v>
      </c>
      <c r="P3969" s="89">
        <v>49.066242019785705</v>
      </c>
    </row>
    <row r="3970" spans="1:16">
      <c r="A3970" s="75" t="s">
        <v>4989</v>
      </c>
      <c r="B3970" s="85">
        <v>3966</v>
      </c>
      <c r="C3970" s="85">
        <v>2872</v>
      </c>
      <c r="D3970" s="85">
        <v>3966</v>
      </c>
      <c r="E3970" s="86" t="s">
        <v>4986</v>
      </c>
      <c r="F3970" s="85" t="s">
        <v>2872</v>
      </c>
      <c r="G3970" s="86" t="s">
        <v>111</v>
      </c>
      <c r="H3970" s="85" t="s">
        <v>2</v>
      </c>
      <c r="I3970" s="85">
        <v>1</v>
      </c>
      <c r="J3970" s="88">
        <v>0.42297607670340032</v>
      </c>
      <c r="K3970" s="146">
        <v>0.26051217985245023</v>
      </c>
      <c r="L3970" s="147">
        <v>1.337465533002858E-9</v>
      </c>
      <c r="M3970" s="147">
        <v>6.0290991908763393E-2</v>
      </c>
      <c r="N3970" s="87">
        <v>7.9796505344475692</v>
      </c>
      <c r="O3970" s="88">
        <v>0.39150657475534523</v>
      </c>
      <c r="P3970" s="89">
        <v>49.063122885549923</v>
      </c>
    </row>
    <row r="3971" spans="1:16">
      <c r="A3971" s="75" t="s">
        <v>4990</v>
      </c>
      <c r="B3971" s="85">
        <v>3967</v>
      </c>
      <c r="C3971" s="85">
        <v>2873</v>
      </c>
      <c r="D3971" s="85">
        <v>3967</v>
      </c>
      <c r="E3971" s="86" t="s">
        <v>4986</v>
      </c>
      <c r="F3971" s="85" t="s">
        <v>4407</v>
      </c>
      <c r="G3971" s="86" t="s">
        <v>111</v>
      </c>
      <c r="H3971" s="85" t="s">
        <v>2</v>
      </c>
      <c r="I3971" s="85">
        <v>1</v>
      </c>
      <c r="J3971" s="88">
        <v>0.4561497500194221</v>
      </c>
      <c r="K3971" s="146">
        <v>0.27936139093748796</v>
      </c>
      <c r="L3971" s="147">
        <v>1.4494981195713499E-9</v>
      </c>
      <c r="M3971" s="147">
        <v>6.0942533152866088E-2</v>
      </c>
      <c r="N3971" s="87">
        <v>8.0594578428080403</v>
      </c>
      <c r="O3971" s="88">
        <v>0.39333390252779871</v>
      </c>
      <c r="P3971" s="89">
        <v>48.804015133449106</v>
      </c>
    </row>
    <row r="3972" spans="1:16">
      <c r="A3972" s="75" t="s">
        <v>4991</v>
      </c>
      <c r="B3972" s="85">
        <v>3968</v>
      </c>
      <c r="C3972" s="85">
        <v>2874</v>
      </c>
      <c r="D3972" s="85">
        <v>3968</v>
      </c>
      <c r="E3972" s="86" t="s">
        <v>4986</v>
      </c>
      <c r="F3972" s="85" t="s">
        <v>4409</v>
      </c>
      <c r="G3972" s="86" t="s">
        <v>111</v>
      </c>
      <c r="H3972" s="85" t="s">
        <v>2</v>
      </c>
      <c r="I3972" s="85">
        <v>1</v>
      </c>
      <c r="J3972" s="88">
        <v>0.47566854708051309</v>
      </c>
      <c r="K3972" s="146">
        <v>0.27157118239952116</v>
      </c>
      <c r="L3972" s="147">
        <v>1.4556006155115471E-9</v>
      </c>
      <c r="M3972" s="147">
        <v>5.7534910237409989E-2</v>
      </c>
      <c r="N3972" s="87">
        <v>7.5893102731133872</v>
      </c>
      <c r="O3972" s="88">
        <v>0.35083371564101429</v>
      </c>
      <c r="P3972" s="89">
        <v>46.227351763955575</v>
      </c>
    </row>
    <row r="3973" spans="1:16">
      <c r="A3973" s="75" t="s">
        <v>4992</v>
      </c>
      <c r="B3973" s="85">
        <v>3969</v>
      </c>
      <c r="C3973" s="85">
        <v>2875</v>
      </c>
      <c r="D3973" s="85">
        <v>3969</v>
      </c>
      <c r="E3973" s="86" t="s">
        <v>4986</v>
      </c>
      <c r="F3973" s="85" t="s">
        <v>4411</v>
      </c>
      <c r="G3973" s="86" t="s">
        <v>111</v>
      </c>
      <c r="H3973" s="85" t="s">
        <v>2</v>
      </c>
      <c r="I3973" s="85">
        <v>1</v>
      </c>
      <c r="J3973" s="88">
        <v>0.47262656826440053</v>
      </c>
      <c r="K3973" s="146">
        <v>0.27003950111012753</v>
      </c>
      <c r="L3973" s="147">
        <v>1.4468823612421381E-9</v>
      </c>
      <c r="M3973" s="147">
        <v>5.7534910237409989E-2</v>
      </c>
      <c r="N3973" s="87">
        <v>7.5893102731133872</v>
      </c>
      <c r="O3973" s="88">
        <v>0.34846476621894729</v>
      </c>
      <c r="P3973" s="89">
        <v>45.915208850197061</v>
      </c>
    </row>
    <row r="3974" spans="1:16">
      <c r="A3974" s="75" t="s">
        <v>4993</v>
      </c>
      <c r="B3974" s="85">
        <v>3970</v>
      </c>
      <c r="C3974" s="85">
        <v>2876</v>
      </c>
      <c r="D3974" s="85">
        <v>3970</v>
      </c>
      <c r="E3974" s="86" t="s">
        <v>4986</v>
      </c>
      <c r="F3974" s="85" t="s">
        <v>4780</v>
      </c>
      <c r="G3974" s="86" t="s">
        <v>111</v>
      </c>
      <c r="H3974" s="85" t="s">
        <v>2</v>
      </c>
      <c r="I3974" s="85">
        <v>1</v>
      </c>
      <c r="J3974" s="88">
        <v>0.46859926886794051</v>
      </c>
      <c r="K3974" s="146">
        <v>0.26588913640890449</v>
      </c>
      <c r="L3974" s="147">
        <v>1.428567506309851E-9</v>
      </c>
      <c r="M3974" s="147">
        <v>5.3117382601685227E-2</v>
      </c>
      <c r="N3974" s="87">
        <v>7.0065831705648218</v>
      </c>
      <c r="O3974" s="88">
        <v>0.34680309859956571</v>
      </c>
      <c r="P3974" s="89">
        <v>49.496750435577695</v>
      </c>
    </row>
    <row r="3975" spans="1:16">
      <c r="A3975" s="75" t="s">
        <v>4994</v>
      </c>
      <c r="B3975" s="85">
        <v>3971</v>
      </c>
      <c r="C3975" s="85">
        <v>2877</v>
      </c>
      <c r="D3975" s="85">
        <v>3971</v>
      </c>
      <c r="E3975" s="86" t="s">
        <v>4986</v>
      </c>
      <c r="F3975" s="85" t="s">
        <v>4413</v>
      </c>
      <c r="G3975" s="86" t="s">
        <v>111</v>
      </c>
      <c r="H3975" s="85" t="s">
        <v>2</v>
      </c>
      <c r="I3975" s="85">
        <v>1</v>
      </c>
      <c r="J3975" s="88">
        <v>0.47141451370748289</v>
      </c>
      <c r="K3975" s="146">
        <v>0.26942783959256733</v>
      </c>
      <c r="L3975" s="147">
        <v>1.4434059491439729E-9</v>
      </c>
      <c r="M3975" s="147">
        <v>5.7534910237409989E-2</v>
      </c>
      <c r="N3975" s="87">
        <v>7.5893102731133872</v>
      </c>
      <c r="O3975" s="88">
        <v>0.34752692712963029</v>
      </c>
      <c r="P3975" s="89">
        <v>45.79163515831106</v>
      </c>
    </row>
    <row r="3976" spans="1:16">
      <c r="A3976" s="75" t="s">
        <v>4995</v>
      </c>
      <c r="B3976" s="85">
        <v>3972</v>
      </c>
      <c r="C3976" s="85">
        <v>2878</v>
      </c>
      <c r="D3976" s="85">
        <v>3972</v>
      </c>
      <c r="E3976" s="86" t="s">
        <v>4986</v>
      </c>
      <c r="F3976" s="85" t="s">
        <v>4233</v>
      </c>
      <c r="G3976" s="86" t="s">
        <v>111</v>
      </c>
      <c r="H3976" s="85" t="s">
        <v>2</v>
      </c>
      <c r="I3976" s="85">
        <v>1</v>
      </c>
      <c r="J3976" s="88">
        <v>0.48636155705603412</v>
      </c>
      <c r="K3976" s="146">
        <v>0.27850277793011474</v>
      </c>
      <c r="L3976" s="147">
        <v>1.502779189679977E-9</v>
      </c>
      <c r="M3976" s="147">
        <v>6.8006449083834741E-2</v>
      </c>
      <c r="N3976" s="87">
        <v>9.0249476926014136</v>
      </c>
      <c r="O3976" s="88">
        <v>0.43801435271862249</v>
      </c>
      <c r="P3976" s="89">
        <v>48.533727578022805</v>
      </c>
    </row>
    <row r="3977" spans="1:16">
      <c r="A3977" s="75" t="s">
        <v>4996</v>
      </c>
      <c r="B3977" s="85">
        <v>3973</v>
      </c>
      <c r="C3977" s="85">
        <v>2879</v>
      </c>
      <c r="D3977" s="85">
        <v>3973</v>
      </c>
      <c r="E3977" s="86" t="s">
        <v>4986</v>
      </c>
      <c r="F3977" s="85" t="s">
        <v>4591</v>
      </c>
      <c r="G3977" s="86" t="s">
        <v>111</v>
      </c>
      <c r="H3977" s="85" t="s">
        <v>2</v>
      </c>
      <c r="I3977" s="85">
        <v>1</v>
      </c>
      <c r="J3977" s="88">
        <v>0.48636155705603412</v>
      </c>
      <c r="K3977" s="146">
        <v>0.27850277793011474</v>
      </c>
      <c r="L3977" s="147">
        <v>1.502779189679977E-9</v>
      </c>
      <c r="M3977" s="147">
        <v>6.8006449083834741E-2</v>
      </c>
      <c r="N3977" s="87">
        <v>9.0249476926014136</v>
      </c>
      <c r="O3977" s="88">
        <v>0.43801435271862249</v>
      </c>
      <c r="P3977" s="89">
        <v>48.533727578022805</v>
      </c>
    </row>
    <row r="3978" spans="1:16">
      <c r="A3978" s="75" t="s">
        <v>4997</v>
      </c>
      <c r="B3978" s="85">
        <v>3974</v>
      </c>
      <c r="C3978" s="85">
        <v>2880</v>
      </c>
      <c r="D3978" s="85">
        <v>3974</v>
      </c>
      <c r="E3978" s="86" t="s">
        <v>4986</v>
      </c>
      <c r="F3978" s="85" t="s">
        <v>4247</v>
      </c>
      <c r="G3978" s="86" t="s">
        <v>111</v>
      </c>
      <c r="H3978" s="85" t="s">
        <v>2</v>
      </c>
      <c r="I3978" s="85">
        <v>1</v>
      </c>
      <c r="J3978" s="88">
        <v>0.48636155705603412</v>
      </c>
      <c r="K3978" s="146">
        <v>0.27850277793011474</v>
      </c>
      <c r="L3978" s="147">
        <v>1.502779189679977E-9</v>
      </c>
      <c r="M3978" s="147">
        <v>6.8006449083834741E-2</v>
      </c>
      <c r="N3978" s="87">
        <v>9.0249476926014136</v>
      </c>
      <c r="O3978" s="88">
        <v>0.43801435271862249</v>
      </c>
      <c r="P3978" s="89">
        <v>48.533727578022805</v>
      </c>
    </row>
    <row r="3979" spans="1:16">
      <c r="A3979" s="75" t="s">
        <v>4998</v>
      </c>
      <c r="B3979" s="85">
        <v>3975</v>
      </c>
      <c r="C3979" s="85">
        <v>2881</v>
      </c>
      <c r="D3979" s="85">
        <v>3975</v>
      </c>
      <c r="E3979" s="86" t="s">
        <v>4986</v>
      </c>
      <c r="F3979" s="85" t="s">
        <v>4416</v>
      </c>
      <c r="G3979" s="86" t="s">
        <v>111</v>
      </c>
      <c r="H3979" s="85" t="s">
        <v>2</v>
      </c>
      <c r="I3979" s="85">
        <v>1</v>
      </c>
      <c r="J3979" s="88">
        <v>0.48636155705603412</v>
      </c>
      <c r="K3979" s="146">
        <v>0.27850277793011474</v>
      </c>
      <c r="L3979" s="147">
        <v>1.502779189679977E-9</v>
      </c>
      <c r="M3979" s="147">
        <v>6.8006449083834741E-2</v>
      </c>
      <c r="N3979" s="87">
        <v>9.0249476926014136</v>
      </c>
      <c r="O3979" s="88">
        <v>0.43801435271862249</v>
      </c>
      <c r="P3979" s="89">
        <v>48.533727578022805</v>
      </c>
    </row>
    <row r="3980" spans="1:16">
      <c r="A3980" s="75" t="s">
        <v>4999</v>
      </c>
      <c r="B3980" s="85">
        <v>3976</v>
      </c>
      <c r="C3980" s="85">
        <v>2882</v>
      </c>
      <c r="D3980" s="85">
        <v>3976</v>
      </c>
      <c r="E3980" s="86" t="s">
        <v>4986</v>
      </c>
      <c r="F3980" s="85" t="s">
        <v>4418</v>
      </c>
      <c r="G3980" s="86" t="s">
        <v>111</v>
      </c>
      <c r="H3980" s="85" t="s">
        <v>2</v>
      </c>
      <c r="I3980" s="85">
        <v>1</v>
      </c>
      <c r="J3980" s="88">
        <v>0.48636155705603412</v>
      </c>
      <c r="K3980" s="146">
        <v>0.27850277793011474</v>
      </c>
      <c r="L3980" s="147">
        <v>1.502779189679977E-9</v>
      </c>
      <c r="M3980" s="147">
        <v>6.8006449083834741E-2</v>
      </c>
      <c r="N3980" s="87">
        <v>9.0249476926014136</v>
      </c>
      <c r="O3980" s="88">
        <v>0.43801435271862249</v>
      </c>
      <c r="P3980" s="89">
        <v>48.533727578022805</v>
      </c>
    </row>
    <row r="3981" spans="1:16">
      <c r="A3981" s="75" t="s">
        <v>5000</v>
      </c>
      <c r="B3981" s="85">
        <v>3977</v>
      </c>
      <c r="C3981" s="85">
        <v>2883</v>
      </c>
      <c r="D3981" s="85">
        <v>3977</v>
      </c>
      <c r="E3981" s="86" t="s">
        <v>4986</v>
      </c>
      <c r="F3981" s="85" t="s">
        <v>4596</v>
      </c>
      <c r="G3981" s="86" t="s">
        <v>111</v>
      </c>
      <c r="H3981" s="85" t="s">
        <v>2</v>
      </c>
      <c r="I3981" s="85">
        <v>1</v>
      </c>
      <c r="J3981" s="88">
        <v>0.48636155705603412</v>
      </c>
      <c r="K3981" s="146">
        <v>0.27850277793011474</v>
      </c>
      <c r="L3981" s="147">
        <v>1.502779189679977E-9</v>
      </c>
      <c r="M3981" s="147">
        <v>6.8006449083834741E-2</v>
      </c>
      <c r="N3981" s="87">
        <v>9.0249476926014136</v>
      </c>
      <c r="O3981" s="88">
        <v>0.43801435271862249</v>
      </c>
      <c r="P3981" s="89">
        <v>48.533727578022805</v>
      </c>
    </row>
    <row r="3982" spans="1:16">
      <c r="A3982" s="75" t="s">
        <v>5001</v>
      </c>
      <c r="B3982" s="85">
        <v>3978</v>
      </c>
      <c r="C3982" s="85">
        <v>2884</v>
      </c>
      <c r="D3982" s="85">
        <v>3978</v>
      </c>
      <c r="E3982" s="86" t="s">
        <v>4986</v>
      </c>
      <c r="F3982" s="85" t="s">
        <v>4420</v>
      </c>
      <c r="G3982" s="86" t="s">
        <v>111</v>
      </c>
      <c r="H3982" s="85" t="s">
        <v>2</v>
      </c>
      <c r="I3982" s="85">
        <v>1</v>
      </c>
      <c r="J3982" s="88">
        <v>0.48636155705603412</v>
      </c>
      <c r="K3982" s="146">
        <v>0.27850277793011474</v>
      </c>
      <c r="L3982" s="147">
        <v>1.502779189679977E-9</v>
      </c>
      <c r="M3982" s="147">
        <v>6.8006449083834741E-2</v>
      </c>
      <c r="N3982" s="87">
        <v>9.0249476926014136</v>
      </c>
      <c r="O3982" s="88">
        <v>0.43801435271862249</v>
      </c>
      <c r="P3982" s="89">
        <v>48.533727578022805</v>
      </c>
    </row>
    <row r="3983" spans="1:16">
      <c r="A3983" s="75" t="s">
        <v>5002</v>
      </c>
      <c r="B3983" s="85">
        <v>3979</v>
      </c>
      <c r="C3983" s="85">
        <v>2885</v>
      </c>
      <c r="D3983" s="85">
        <v>3979</v>
      </c>
      <c r="E3983" s="86" t="s">
        <v>4986</v>
      </c>
      <c r="F3983" s="85" t="s">
        <v>4235</v>
      </c>
      <c r="G3983" s="86" t="s">
        <v>111</v>
      </c>
      <c r="H3983" s="85" t="s">
        <v>2</v>
      </c>
      <c r="I3983" s="85">
        <v>1</v>
      </c>
      <c r="J3983" s="88">
        <v>0.48636155705603418</v>
      </c>
      <c r="K3983" s="146">
        <v>0.2785027779301148</v>
      </c>
      <c r="L3983" s="147">
        <v>1.5027791896799781E-9</v>
      </c>
      <c r="M3983" s="147">
        <v>6.8006449083834741E-2</v>
      </c>
      <c r="N3983" s="87">
        <v>9.0249476926014136</v>
      </c>
      <c r="O3983" s="88">
        <v>0.4380143527186226</v>
      </c>
      <c r="P3983" s="89">
        <v>48.533727578022813</v>
      </c>
    </row>
    <row r="3984" spans="1:16">
      <c r="A3984" s="75" t="s">
        <v>5003</v>
      </c>
      <c r="B3984" s="85">
        <v>3980</v>
      </c>
      <c r="C3984" s="85">
        <v>2886</v>
      </c>
      <c r="D3984" s="85">
        <v>3980</v>
      </c>
      <c r="E3984" s="86" t="s">
        <v>4986</v>
      </c>
      <c r="F3984" s="85" t="s">
        <v>32</v>
      </c>
      <c r="G3984" s="86" t="s">
        <v>111</v>
      </c>
      <c r="H3984" s="85" t="s">
        <v>2</v>
      </c>
      <c r="I3984" s="85">
        <v>1</v>
      </c>
      <c r="J3984" s="88">
        <v>0.43494980812628342</v>
      </c>
      <c r="K3984" s="146">
        <v>0.2585309477612483</v>
      </c>
      <c r="L3984" s="147">
        <v>1.3584788315168439E-9</v>
      </c>
      <c r="M3984" s="147">
        <v>5.9168325572602119E-2</v>
      </c>
      <c r="N3984" s="87">
        <v>7.8279291207904622</v>
      </c>
      <c r="O3984" s="88">
        <v>0.38073943601964211</v>
      </c>
      <c r="P3984" s="89">
        <v>48.638590123206832</v>
      </c>
    </row>
    <row r="3985" spans="1:16">
      <c r="A3985" s="75" t="s">
        <v>5004</v>
      </c>
      <c r="B3985" s="85">
        <v>3981</v>
      </c>
      <c r="C3985" s="85">
        <v>2887</v>
      </c>
      <c r="D3985" s="85">
        <v>3981</v>
      </c>
      <c r="E3985" s="86" t="s">
        <v>4986</v>
      </c>
      <c r="F3985" s="85" t="s">
        <v>1063</v>
      </c>
      <c r="G3985" s="86" t="s">
        <v>111</v>
      </c>
      <c r="H3985" s="85" t="s">
        <v>2</v>
      </c>
      <c r="I3985" s="85">
        <v>1</v>
      </c>
      <c r="J3985" s="88">
        <v>0.51630416771864229</v>
      </c>
      <c r="K3985" s="146">
        <v>0.32283267328946808</v>
      </c>
      <c r="L3985" s="147">
        <v>1.6425757653309471E-9</v>
      </c>
      <c r="M3985" s="147">
        <v>7.1091309458984203E-2</v>
      </c>
      <c r="N3985" s="87">
        <v>9.4081696749203303</v>
      </c>
      <c r="O3985" s="88">
        <v>0.46160236429062501</v>
      </c>
      <c r="P3985" s="89">
        <v>49.063992279086307</v>
      </c>
    </row>
    <row r="3986" spans="1:16">
      <c r="A3986" s="75" t="s">
        <v>5005</v>
      </c>
      <c r="B3986" s="85">
        <v>3982</v>
      </c>
      <c r="C3986" s="85">
        <v>2888</v>
      </c>
      <c r="D3986" s="85">
        <v>3982</v>
      </c>
      <c r="E3986" s="86" t="s">
        <v>4986</v>
      </c>
      <c r="F3986" s="85" t="s">
        <v>4426</v>
      </c>
      <c r="G3986" s="86" t="s">
        <v>111</v>
      </c>
      <c r="H3986" s="85" t="s">
        <v>2</v>
      </c>
      <c r="I3986" s="85">
        <v>1</v>
      </c>
      <c r="J3986" s="88">
        <v>0.59211083195636238</v>
      </c>
      <c r="K3986" s="146">
        <v>0.33900730159171205</v>
      </c>
      <c r="L3986" s="147">
        <v>1.816268778228512E-9</v>
      </c>
      <c r="M3986" s="147">
        <v>8.3910804883326251E-2</v>
      </c>
      <c r="N3986" s="87">
        <v>11.130218592762249</v>
      </c>
      <c r="O3986" s="88">
        <v>0.54196154095925098</v>
      </c>
      <c r="P3986" s="89">
        <v>48.692802970794965</v>
      </c>
    </row>
    <row r="3987" spans="1:16">
      <c r="A3987" s="75" t="s">
        <v>5006</v>
      </c>
      <c r="B3987" s="85">
        <v>3983</v>
      </c>
      <c r="C3987" s="85">
        <v>2889</v>
      </c>
      <c r="D3987" s="85">
        <v>3983</v>
      </c>
      <c r="E3987" s="86" t="s">
        <v>4986</v>
      </c>
      <c r="F3987" s="85" t="s">
        <v>4428</v>
      </c>
      <c r="G3987" s="86" t="s">
        <v>111</v>
      </c>
      <c r="H3987" s="85" t="s">
        <v>2</v>
      </c>
      <c r="I3987" s="85">
        <v>1</v>
      </c>
      <c r="J3987" s="88">
        <v>0.55516879593641977</v>
      </c>
      <c r="K3987" s="146">
        <v>0.3179992378972486</v>
      </c>
      <c r="L3987" s="147">
        <v>1.70314875624941E-9</v>
      </c>
      <c r="M3987" s="147">
        <v>7.867264374106217E-2</v>
      </c>
      <c r="N3987" s="87">
        <v>10.43538211255847</v>
      </c>
      <c r="O3987" s="88">
        <v>0.50814693828621593</v>
      </c>
      <c r="P3987" s="89">
        <v>48.69461729385894</v>
      </c>
    </row>
    <row r="3988" spans="1:16">
      <c r="A3988" s="75" t="s">
        <v>5007</v>
      </c>
      <c r="B3988" s="85">
        <v>3984</v>
      </c>
      <c r="C3988" s="85">
        <v>2890</v>
      </c>
      <c r="D3988" s="85">
        <v>3984</v>
      </c>
      <c r="E3988" s="86" t="s">
        <v>4986</v>
      </c>
      <c r="F3988" s="85" t="s">
        <v>4430</v>
      </c>
      <c r="G3988" s="86" t="s">
        <v>111</v>
      </c>
      <c r="H3988" s="85" t="s">
        <v>2</v>
      </c>
      <c r="I3988" s="85">
        <v>1</v>
      </c>
      <c r="J3988" s="88">
        <v>0.79592896172156391</v>
      </c>
      <c r="K3988" s="146">
        <v>0.4549138599059992</v>
      </c>
      <c r="L3988" s="147">
        <v>2.440379244320125E-9</v>
      </c>
      <c r="M3988" s="147">
        <v>0.1128110042889221</v>
      </c>
      <c r="N3988" s="87">
        <v>14.96379917319698</v>
      </c>
      <c r="O3988" s="88">
        <v>0.72852486605185895</v>
      </c>
      <c r="P3988" s="89">
        <v>48.685822204616727</v>
      </c>
    </row>
    <row r="3989" spans="1:16">
      <c r="A3989" s="75" t="s">
        <v>5008</v>
      </c>
      <c r="B3989" s="85">
        <v>3985</v>
      </c>
      <c r="C3989" s="85">
        <v>2891</v>
      </c>
      <c r="D3989" s="85">
        <v>3985</v>
      </c>
      <c r="E3989" s="86" t="s">
        <v>4986</v>
      </c>
      <c r="F3989" s="85" t="s">
        <v>4432</v>
      </c>
      <c r="G3989" s="86" t="s">
        <v>111</v>
      </c>
      <c r="H3989" s="85" t="s">
        <v>2</v>
      </c>
      <c r="I3989" s="85">
        <v>1</v>
      </c>
      <c r="J3989" s="88">
        <v>0.62406070094658261</v>
      </c>
      <c r="K3989" s="146">
        <v>0.35717643775989744</v>
      </c>
      <c r="L3989" s="147">
        <v>1.9141023107509778E-9</v>
      </c>
      <c r="M3989" s="147">
        <v>8.8441106411771039E-2</v>
      </c>
      <c r="N3989" s="87">
        <v>11.731158251316881</v>
      </c>
      <c r="O3989" s="88">
        <v>0.57120660273052426</v>
      </c>
      <c r="P3989" s="89">
        <v>48.691407147832443</v>
      </c>
    </row>
    <row r="3990" spans="1:16">
      <c r="A3990" s="75" t="s">
        <v>5009</v>
      </c>
      <c r="B3990" s="85">
        <v>3986</v>
      </c>
      <c r="C3990" s="85">
        <v>2892</v>
      </c>
      <c r="D3990" s="85">
        <v>3986</v>
      </c>
      <c r="E3990" s="86" t="s">
        <v>4986</v>
      </c>
      <c r="F3990" s="85" t="s">
        <v>4361</v>
      </c>
      <c r="G3990" s="86" t="s">
        <v>111</v>
      </c>
      <c r="H3990" s="85" t="s">
        <v>2</v>
      </c>
      <c r="I3990" s="85">
        <v>1</v>
      </c>
      <c r="J3990" s="88">
        <v>0.62406070094658261</v>
      </c>
      <c r="K3990" s="146">
        <v>0.35717643775989738</v>
      </c>
      <c r="L3990" s="147">
        <v>1.9141023107509778E-9</v>
      </c>
      <c r="M3990" s="147">
        <v>8.8441106411771039E-2</v>
      </c>
      <c r="N3990" s="87">
        <v>11.731158251316881</v>
      </c>
      <c r="O3990" s="88">
        <v>0.57120660273052426</v>
      </c>
      <c r="P3990" s="89">
        <v>48.691407147832443</v>
      </c>
    </row>
    <row r="3991" spans="1:16">
      <c r="A3991" s="75" t="s">
        <v>5010</v>
      </c>
      <c r="B3991" s="85">
        <v>3987</v>
      </c>
      <c r="C3991" s="85">
        <v>2893</v>
      </c>
      <c r="D3991" s="85">
        <v>3987</v>
      </c>
      <c r="E3991" s="86" t="s">
        <v>4986</v>
      </c>
      <c r="F3991" s="85" t="s">
        <v>4435</v>
      </c>
      <c r="G3991" s="86" t="s">
        <v>111</v>
      </c>
      <c r="H3991" s="85" t="s">
        <v>2</v>
      </c>
      <c r="I3991" s="85">
        <v>1</v>
      </c>
      <c r="J3991" s="88">
        <v>0.69957857310528693</v>
      </c>
      <c r="K3991" s="146">
        <v>0.40012166870288057</v>
      </c>
      <c r="L3991" s="147">
        <v>2.145345205804086E-9</v>
      </c>
      <c r="M3991" s="147">
        <v>9.9149091842640258E-2</v>
      </c>
      <c r="N3991" s="87">
        <v>13.151561080627809</v>
      </c>
      <c r="O3991" s="88">
        <v>0.64033129418989865</v>
      </c>
      <c r="P3991" s="89">
        <v>48.688615006556425</v>
      </c>
    </row>
    <row r="3992" spans="1:16">
      <c r="A3992" s="75" t="s">
        <v>5011</v>
      </c>
      <c r="B3992" s="85">
        <v>3988</v>
      </c>
      <c r="C3992" s="85">
        <v>2894</v>
      </c>
      <c r="D3992" s="85">
        <v>3988</v>
      </c>
      <c r="E3992" s="86" t="s">
        <v>4986</v>
      </c>
      <c r="F3992" s="85" t="s">
        <v>4437</v>
      </c>
      <c r="G3992" s="86" t="s">
        <v>111</v>
      </c>
      <c r="H3992" s="85" t="s">
        <v>2</v>
      </c>
      <c r="I3992" s="85">
        <v>1</v>
      </c>
      <c r="J3992" s="88">
        <v>0.69957857310528693</v>
      </c>
      <c r="K3992" s="146">
        <v>0.40012166870288057</v>
      </c>
      <c r="L3992" s="147">
        <v>2.145345205804086E-9</v>
      </c>
      <c r="M3992" s="147">
        <v>9.9149091842640258E-2</v>
      </c>
      <c r="N3992" s="87">
        <v>13.151561080627809</v>
      </c>
      <c r="O3992" s="88">
        <v>0.64033129418989865</v>
      </c>
      <c r="P3992" s="89">
        <v>48.688615006556425</v>
      </c>
    </row>
    <row r="3993" spans="1:16">
      <c r="A3993" s="75" t="s">
        <v>5012</v>
      </c>
      <c r="B3993" s="85">
        <v>3989</v>
      </c>
      <c r="C3993" s="85">
        <v>2895</v>
      </c>
      <c r="D3993" s="85">
        <v>3989</v>
      </c>
      <c r="E3993" s="86" t="s">
        <v>4986</v>
      </c>
      <c r="F3993" s="85" t="s">
        <v>4439</v>
      </c>
      <c r="G3993" s="86" t="s">
        <v>111</v>
      </c>
      <c r="H3993" s="85" t="s">
        <v>2</v>
      </c>
      <c r="I3993" s="85">
        <v>1</v>
      </c>
      <c r="J3993" s="88">
        <v>0.69957857310528693</v>
      </c>
      <c r="K3993" s="146">
        <v>0.40012166870288057</v>
      </c>
      <c r="L3993" s="147">
        <v>2.145345205804086E-9</v>
      </c>
      <c r="M3993" s="147">
        <v>9.9149091842640258E-2</v>
      </c>
      <c r="N3993" s="87">
        <v>13.151561080627809</v>
      </c>
      <c r="O3993" s="88">
        <v>0.64033129418989865</v>
      </c>
      <c r="P3993" s="89">
        <v>48.688615006556425</v>
      </c>
    </row>
    <row r="3994" spans="1:16">
      <c r="A3994" s="75" t="s">
        <v>5013</v>
      </c>
      <c r="B3994" s="85">
        <v>3990</v>
      </c>
      <c r="C3994" s="85">
        <v>2896</v>
      </c>
      <c r="D3994" s="85">
        <v>3990</v>
      </c>
      <c r="E3994" s="86" t="s">
        <v>4986</v>
      </c>
      <c r="F3994" s="85" t="s">
        <v>4441</v>
      </c>
      <c r="G3994" s="86" t="s">
        <v>111</v>
      </c>
      <c r="H3994" s="85" t="s">
        <v>2</v>
      </c>
      <c r="I3994" s="85">
        <v>1</v>
      </c>
      <c r="J3994" s="88">
        <v>0.67903326965034161</v>
      </c>
      <c r="K3994" s="146">
        <v>0.38843803969633267</v>
      </c>
      <c r="L3994" s="147">
        <v>2.0824335358263889E-9</v>
      </c>
      <c r="M3994" s="147">
        <v>9.6235889923947562E-2</v>
      </c>
      <c r="N3994" s="87">
        <v>12.76512795794758</v>
      </c>
      <c r="O3994" s="88">
        <v>0.62152531195462424</v>
      </c>
      <c r="P3994" s="89">
        <v>48.689313103803393</v>
      </c>
    </row>
    <row r="3995" spans="1:16">
      <c r="A3995" s="75" t="s">
        <v>5014</v>
      </c>
      <c r="B3995" s="85">
        <v>3991</v>
      </c>
      <c r="C3995" s="85">
        <v>2897</v>
      </c>
      <c r="D3995" s="85">
        <v>3991</v>
      </c>
      <c r="E3995" s="86" t="s">
        <v>4986</v>
      </c>
      <c r="F3995" s="85" t="s">
        <v>4443</v>
      </c>
      <c r="G3995" s="86" t="s">
        <v>111</v>
      </c>
      <c r="H3995" s="85" t="s">
        <v>2</v>
      </c>
      <c r="I3995" s="85">
        <v>1</v>
      </c>
      <c r="J3995" s="88">
        <v>0.74464569036129047</v>
      </c>
      <c r="K3995" s="146">
        <v>0.42575027426563128</v>
      </c>
      <c r="L3995" s="147">
        <v>2.2833449980132082E-9</v>
      </c>
      <c r="M3995" s="147">
        <v>0.10553934121267559</v>
      </c>
      <c r="N3995" s="87">
        <v>13.99922083360376</v>
      </c>
      <c r="O3995" s="88">
        <v>0.6815831261898504</v>
      </c>
      <c r="P3995" s="89">
        <v>48.687218688184188</v>
      </c>
    </row>
    <row r="3996" spans="1:16">
      <c r="A3996" s="75" t="s">
        <v>5015</v>
      </c>
      <c r="B3996" s="85">
        <v>3992</v>
      </c>
      <c r="C3996" s="85">
        <v>2898</v>
      </c>
      <c r="D3996" s="85">
        <v>3992</v>
      </c>
      <c r="E3996" s="86" t="s">
        <v>4986</v>
      </c>
      <c r="F3996" s="85" t="s">
        <v>4445</v>
      </c>
      <c r="G3996" s="86" t="s">
        <v>111</v>
      </c>
      <c r="H3996" s="85" t="s">
        <v>2</v>
      </c>
      <c r="I3996" s="85">
        <v>1</v>
      </c>
      <c r="J3996" s="88">
        <v>0.72140795802616264</v>
      </c>
      <c r="K3996" s="146">
        <v>0.41253552452233794</v>
      </c>
      <c r="L3996" s="147">
        <v>2.2121888551553759E-9</v>
      </c>
      <c r="M3996" s="147">
        <v>0.102244368881251</v>
      </c>
      <c r="N3996" s="87">
        <v>13.562146273475509</v>
      </c>
      <c r="O3996" s="88">
        <v>0.6603126503148754</v>
      </c>
      <c r="P3996" s="89">
        <v>48.687916868017972</v>
      </c>
    </row>
    <row r="3997" spans="1:16">
      <c r="A3997" s="75" t="s">
        <v>5016</v>
      </c>
      <c r="B3997" s="85">
        <v>3993</v>
      </c>
      <c r="C3997" s="85">
        <v>2899</v>
      </c>
      <c r="D3997" s="85">
        <v>3993</v>
      </c>
      <c r="E3997" s="86" t="s">
        <v>4986</v>
      </c>
      <c r="F3997" s="85" t="s">
        <v>4447</v>
      </c>
      <c r="G3997" s="86" t="s">
        <v>111</v>
      </c>
      <c r="H3997" s="85" t="s">
        <v>2</v>
      </c>
      <c r="I3997" s="85">
        <v>1</v>
      </c>
      <c r="J3997" s="88">
        <v>0.8876471201159013</v>
      </c>
      <c r="K3997" s="146">
        <v>0.5070718111474255</v>
      </c>
      <c r="L3997" s="147">
        <v>2.72122895406133E-9</v>
      </c>
      <c r="M3997" s="147">
        <v>0.12581609402143959</v>
      </c>
      <c r="N3997" s="87">
        <v>16.688910434392511</v>
      </c>
      <c r="O3997" s="88">
        <v>0.81247836234352933</v>
      </c>
      <c r="P3997" s="89">
        <v>48.68372716946061</v>
      </c>
    </row>
    <row r="3998" spans="1:16">
      <c r="A3998" s="75" t="s">
        <v>5017</v>
      </c>
      <c r="B3998" s="85">
        <v>3994</v>
      </c>
      <c r="C3998" s="85">
        <v>2900</v>
      </c>
      <c r="D3998" s="85">
        <v>3994</v>
      </c>
      <c r="E3998" s="86" t="s">
        <v>4986</v>
      </c>
      <c r="F3998" s="85" t="s">
        <v>4449</v>
      </c>
      <c r="G3998" s="86" t="s">
        <v>111</v>
      </c>
      <c r="H3998" s="85" t="s">
        <v>2</v>
      </c>
      <c r="I3998" s="85">
        <v>1</v>
      </c>
      <c r="J3998" s="88">
        <v>0.69957857310528693</v>
      </c>
      <c r="K3998" s="146">
        <v>0.40012166870288057</v>
      </c>
      <c r="L3998" s="147">
        <v>2.145345205804086E-9</v>
      </c>
      <c r="M3998" s="147">
        <v>9.9149091842640258E-2</v>
      </c>
      <c r="N3998" s="87">
        <v>13.151561080627809</v>
      </c>
      <c r="O3998" s="88">
        <v>0.64033129418989865</v>
      </c>
      <c r="P3998" s="89">
        <v>48.688615006556425</v>
      </c>
    </row>
    <row r="3999" spans="1:16">
      <c r="A3999" s="75" t="s">
        <v>5018</v>
      </c>
      <c r="B3999" s="85">
        <v>3995</v>
      </c>
      <c r="C3999" s="85">
        <v>2901</v>
      </c>
      <c r="D3999" s="85">
        <v>3995</v>
      </c>
      <c r="E3999" s="86" t="s">
        <v>4986</v>
      </c>
      <c r="F3999" s="85" t="s">
        <v>4451</v>
      </c>
      <c r="G3999" s="86" t="s">
        <v>111</v>
      </c>
      <c r="H3999" s="85" t="s">
        <v>2</v>
      </c>
      <c r="I3999" s="85">
        <v>1</v>
      </c>
      <c r="J3999" s="88">
        <v>0.67903326965034139</v>
      </c>
      <c r="K3999" s="146">
        <v>0.38843803969633262</v>
      </c>
      <c r="L3999" s="147">
        <v>2.0824335358263881E-9</v>
      </c>
      <c r="M3999" s="147">
        <v>9.6235889923947562E-2</v>
      </c>
      <c r="N3999" s="87">
        <v>12.76512795794758</v>
      </c>
      <c r="O3999" s="88">
        <v>0.62152531195462402</v>
      </c>
      <c r="P3999" s="89">
        <v>48.689313103803379</v>
      </c>
    </row>
    <row r="4000" spans="1:16">
      <c r="A4000" s="75" t="s">
        <v>5019</v>
      </c>
      <c r="B4000" s="85">
        <v>3996</v>
      </c>
      <c r="C4000" s="85">
        <v>2902</v>
      </c>
      <c r="D4000" s="85">
        <v>3996</v>
      </c>
      <c r="E4000" s="86" t="s">
        <v>4986</v>
      </c>
      <c r="F4000" s="85" t="s">
        <v>4453</v>
      </c>
      <c r="G4000" s="86" t="s">
        <v>111</v>
      </c>
      <c r="H4000" s="85" t="s">
        <v>2</v>
      </c>
      <c r="I4000" s="85">
        <v>1</v>
      </c>
      <c r="J4000" s="88">
        <v>0.92311147469505073</v>
      </c>
      <c r="K4000" s="146">
        <v>0.52723955229411423</v>
      </c>
      <c r="L4000" s="147">
        <v>2.8298241751612838E-9</v>
      </c>
      <c r="M4000" s="147">
        <v>0.1308447287180137</v>
      </c>
      <c r="N4000" s="87">
        <v>17.35595345538821</v>
      </c>
      <c r="O4000" s="88">
        <v>0.84494038090964707</v>
      </c>
      <c r="P4000" s="89">
        <v>48.683028741779246</v>
      </c>
    </row>
    <row r="4001" spans="1:16">
      <c r="A4001" s="75" t="s">
        <v>5020</v>
      </c>
      <c r="B4001" s="85">
        <v>3997</v>
      </c>
      <c r="C4001" s="85">
        <v>2903</v>
      </c>
      <c r="D4001" s="85">
        <v>3997</v>
      </c>
      <c r="E4001" s="86" t="s">
        <v>4986</v>
      </c>
      <c r="F4001" s="85" t="s">
        <v>4455</v>
      </c>
      <c r="G4001" s="86" t="s">
        <v>111</v>
      </c>
      <c r="H4001" s="85" t="s">
        <v>2</v>
      </c>
      <c r="I4001" s="85">
        <v>1</v>
      </c>
      <c r="J4001" s="88">
        <v>0.6076653734384424</v>
      </c>
      <c r="K4001" s="146">
        <v>0.34785280209464459</v>
      </c>
      <c r="L4001" s="147">
        <v>1.8638982611670851E-9</v>
      </c>
      <c r="M4001" s="147">
        <v>8.6116346416911418E-2</v>
      </c>
      <c r="N4001" s="87">
        <v>11.422781321269129</v>
      </c>
      <c r="O4001" s="88">
        <v>0.55619926840052825</v>
      </c>
      <c r="P4001" s="89">
        <v>48.692105079950153</v>
      </c>
    </row>
    <row r="4002" spans="1:16">
      <c r="A4002" s="75" t="s">
        <v>5021</v>
      </c>
      <c r="B4002" s="85">
        <v>3998</v>
      </c>
      <c r="C4002" s="85">
        <v>2904</v>
      </c>
      <c r="D4002" s="85">
        <v>3998</v>
      </c>
      <c r="E4002" s="86" t="s">
        <v>4986</v>
      </c>
      <c r="F4002" s="85" t="s">
        <v>4457</v>
      </c>
      <c r="G4002" s="86" t="s">
        <v>111</v>
      </c>
      <c r="H4002" s="85" t="s">
        <v>2</v>
      </c>
      <c r="I4002" s="85">
        <v>1</v>
      </c>
      <c r="J4002" s="88">
        <v>0.67903326965034161</v>
      </c>
      <c r="K4002" s="146">
        <v>0.38843803969633267</v>
      </c>
      <c r="L4002" s="147">
        <v>2.0824335358263889E-9</v>
      </c>
      <c r="M4002" s="147">
        <v>9.6235889923947562E-2</v>
      </c>
      <c r="N4002" s="87">
        <v>12.76512795794758</v>
      </c>
      <c r="O4002" s="88">
        <v>0.62152531195462424</v>
      </c>
      <c r="P4002" s="89">
        <v>48.689313103803393</v>
      </c>
    </row>
    <row r="4003" spans="1:16">
      <c r="A4003" s="75" t="s">
        <v>5022</v>
      </c>
      <c r="B4003" s="85">
        <v>3999</v>
      </c>
      <c r="C4003" s="85">
        <v>2905</v>
      </c>
      <c r="D4003" s="85">
        <v>3999</v>
      </c>
      <c r="E4003" s="86" t="s">
        <v>4986</v>
      </c>
      <c r="F4003" s="85" t="s">
        <v>4459</v>
      </c>
      <c r="G4003" s="86" t="s">
        <v>111</v>
      </c>
      <c r="H4003" s="85" t="s">
        <v>2</v>
      </c>
      <c r="I4003" s="85">
        <v>1</v>
      </c>
      <c r="J4003" s="88">
        <v>0.79592896172156391</v>
      </c>
      <c r="K4003" s="146">
        <v>0.4549138599059992</v>
      </c>
      <c r="L4003" s="147">
        <v>2.440379244320125E-9</v>
      </c>
      <c r="M4003" s="147">
        <v>0.1128110042889221</v>
      </c>
      <c r="N4003" s="87">
        <v>14.96379917319698</v>
      </c>
      <c r="O4003" s="88">
        <v>0.72852486605185895</v>
      </c>
      <c r="P4003" s="89">
        <v>48.685822204616727</v>
      </c>
    </row>
    <row r="4004" spans="1:16">
      <c r="A4004" s="75" t="s">
        <v>5023</v>
      </c>
      <c r="B4004" s="85">
        <v>4000</v>
      </c>
      <c r="C4004" s="85">
        <v>2906</v>
      </c>
      <c r="D4004" s="85">
        <v>4000</v>
      </c>
      <c r="E4004" s="86" t="s">
        <v>4986</v>
      </c>
      <c r="F4004" s="85" t="s">
        <v>4461</v>
      </c>
      <c r="G4004" s="86" t="s">
        <v>111</v>
      </c>
      <c r="H4004" s="85" t="s">
        <v>2</v>
      </c>
      <c r="I4004" s="85">
        <v>1</v>
      </c>
      <c r="J4004" s="88">
        <v>1.0032917546131179</v>
      </c>
      <c r="K4004" s="146">
        <v>0.57283618445183815</v>
      </c>
      <c r="L4004" s="147">
        <v>3.0753438054741901E-9</v>
      </c>
      <c r="M4004" s="147">
        <v>0.1422138158580934</v>
      </c>
      <c r="N4004" s="87">
        <v>18.864050720247931</v>
      </c>
      <c r="O4004" s="88">
        <v>0.91833277071129582</v>
      </c>
      <c r="P4004" s="89">
        <v>48.681631762450337</v>
      </c>
    </row>
    <row r="4005" spans="1:16">
      <c r="A4005" s="75" t="s">
        <v>5024</v>
      </c>
      <c r="B4005" s="85">
        <v>4001</v>
      </c>
      <c r="C4005" s="85">
        <v>2907</v>
      </c>
      <c r="D4005" s="85">
        <v>4001</v>
      </c>
      <c r="E4005" s="86" t="s">
        <v>4986</v>
      </c>
      <c r="F4005" s="85" t="s">
        <v>4463</v>
      </c>
      <c r="G4005" s="86" t="s">
        <v>111</v>
      </c>
      <c r="H4005" s="85" t="s">
        <v>2</v>
      </c>
      <c r="I4005" s="85">
        <v>1</v>
      </c>
      <c r="J4005" s="88">
        <v>0.76943260485208742</v>
      </c>
      <c r="K4005" s="146">
        <v>0.43984600732514156</v>
      </c>
      <c r="L4005" s="147">
        <v>2.3592448837282131E-9</v>
      </c>
      <c r="M4005" s="147">
        <v>0.1090539783661946</v>
      </c>
      <c r="N4005" s="87">
        <v>14.465433697740449</v>
      </c>
      <c r="O4005" s="88">
        <v>0.70427163378981972</v>
      </c>
      <c r="P4005" s="89">
        <v>48.6865204670517</v>
      </c>
    </row>
    <row r="4006" spans="1:16">
      <c r="A4006" s="75" t="s">
        <v>5025</v>
      </c>
      <c r="B4006" s="85">
        <v>4002</v>
      </c>
      <c r="C4006" s="85">
        <v>2908</v>
      </c>
      <c r="D4006" s="85">
        <v>4002</v>
      </c>
      <c r="E4006" s="86" t="s">
        <v>4986</v>
      </c>
      <c r="F4006" s="85" t="s">
        <v>4465</v>
      </c>
      <c r="G4006" s="86" t="s">
        <v>111</v>
      </c>
      <c r="H4006" s="85" t="s">
        <v>2</v>
      </c>
      <c r="I4006" s="85">
        <v>1</v>
      </c>
      <c r="J4006" s="88">
        <v>0.76943260485208742</v>
      </c>
      <c r="K4006" s="146">
        <v>0.43984600732514156</v>
      </c>
      <c r="L4006" s="147">
        <v>2.3592448837282131E-9</v>
      </c>
      <c r="M4006" s="147">
        <v>0.1090539783661946</v>
      </c>
      <c r="N4006" s="87">
        <v>14.465433697740449</v>
      </c>
      <c r="O4006" s="88">
        <v>0.70427163378981972</v>
      </c>
      <c r="P4006" s="89">
        <v>48.6865204670517</v>
      </c>
    </row>
    <row r="4007" spans="1:16">
      <c r="A4007" s="75" t="s">
        <v>5026</v>
      </c>
      <c r="B4007" s="85">
        <v>4003</v>
      </c>
      <c r="C4007" s="85">
        <v>2909</v>
      </c>
      <c r="D4007" s="85">
        <v>4003</v>
      </c>
      <c r="E4007" s="86" t="s">
        <v>4986</v>
      </c>
      <c r="F4007" s="85" t="s">
        <v>4467</v>
      </c>
      <c r="G4007" s="86" t="s">
        <v>111</v>
      </c>
      <c r="H4007" s="85" t="s">
        <v>2</v>
      </c>
      <c r="I4007" s="85">
        <v>1</v>
      </c>
      <c r="J4007" s="88">
        <v>0.65966198353568861</v>
      </c>
      <c r="K4007" s="146">
        <v>0.37742204663301948</v>
      </c>
      <c r="L4007" s="147">
        <v>2.0231168184188801E-9</v>
      </c>
      <c r="M4007" s="147">
        <v>9.3489156686323863E-2</v>
      </c>
      <c r="N4007" s="87">
        <v>12.40077672799206</v>
      </c>
      <c r="O4007" s="88">
        <v>0.60379395727566032</v>
      </c>
      <c r="P4007" s="89">
        <v>48.690011159762804</v>
      </c>
    </row>
    <row r="4008" spans="1:16">
      <c r="A4008" s="75" t="s">
        <v>5027</v>
      </c>
      <c r="B4008" s="85">
        <v>4004</v>
      </c>
      <c r="C4008" s="85">
        <v>2910</v>
      </c>
      <c r="D4008" s="85">
        <v>4004</v>
      </c>
      <c r="E4008" s="86" t="s">
        <v>4986</v>
      </c>
      <c r="F4008" s="85" t="s">
        <v>4469</v>
      </c>
      <c r="G4008" s="86" t="s">
        <v>111</v>
      </c>
      <c r="H4008" s="85" t="s">
        <v>2</v>
      </c>
      <c r="I4008" s="85">
        <v>1</v>
      </c>
      <c r="J4008" s="88">
        <v>0.74464569036129025</v>
      </c>
      <c r="K4008" s="146">
        <v>0.42575027426563117</v>
      </c>
      <c r="L4008" s="147">
        <v>2.2833449980132082E-9</v>
      </c>
      <c r="M4008" s="147">
        <v>0.10553934121267559</v>
      </c>
      <c r="N4008" s="87">
        <v>13.99922083360376</v>
      </c>
      <c r="O4008" s="88">
        <v>0.68158312618985017</v>
      </c>
      <c r="P4008" s="89">
        <v>48.687218688184174</v>
      </c>
    </row>
    <row r="4009" spans="1:16">
      <c r="A4009" s="75" t="s">
        <v>5028</v>
      </c>
      <c r="B4009" s="85">
        <v>4005</v>
      </c>
      <c r="C4009" s="85">
        <v>2911</v>
      </c>
      <c r="D4009" s="85">
        <v>4005</v>
      </c>
      <c r="E4009" s="86" t="s">
        <v>4986</v>
      </c>
      <c r="F4009" s="85" t="s">
        <v>4471</v>
      </c>
      <c r="G4009" s="86" t="s">
        <v>111</v>
      </c>
      <c r="H4009" s="85" t="s">
        <v>2</v>
      </c>
      <c r="I4009" s="85">
        <v>1</v>
      </c>
      <c r="J4009" s="88">
        <v>0.69957857310528704</v>
      </c>
      <c r="K4009" s="146">
        <v>0.40012166870288063</v>
      </c>
      <c r="L4009" s="147">
        <v>2.145345205804086E-9</v>
      </c>
      <c r="M4009" s="147">
        <v>9.9149091842640258E-2</v>
      </c>
      <c r="N4009" s="87">
        <v>13.151561080627809</v>
      </c>
      <c r="O4009" s="88">
        <v>0.64033129418989876</v>
      </c>
      <c r="P4009" s="89">
        <v>48.688615006556439</v>
      </c>
    </row>
    <row r="4010" spans="1:16">
      <c r="A4010" s="75" t="s">
        <v>5029</v>
      </c>
      <c r="B4010" s="85">
        <v>4006</v>
      </c>
      <c r="C4010" s="85">
        <v>2912</v>
      </c>
      <c r="D4010" s="85">
        <v>4006</v>
      </c>
      <c r="E4010" s="86" t="s">
        <v>4986</v>
      </c>
      <c r="F4010" s="85" t="s">
        <v>4363</v>
      </c>
      <c r="G4010" s="86" t="s">
        <v>111</v>
      </c>
      <c r="H4010" s="85" t="s">
        <v>2</v>
      </c>
      <c r="I4010" s="85">
        <v>1</v>
      </c>
      <c r="J4010" s="88">
        <v>0.57733401754838343</v>
      </c>
      <c r="K4010" s="146">
        <v>0.33060407611392634</v>
      </c>
      <c r="L4010" s="147">
        <v>1.7710207694368661E-9</v>
      </c>
      <c r="M4010" s="147">
        <v>8.1815540426420641E-2</v>
      </c>
      <c r="N4010" s="87">
        <v>10.85228400068074</v>
      </c>
      <c r="O4010" s="88">
        <v>0.52843569989003492</v>
      </c>
      <c r="P4010" s="89">
        <v>48.69350082036992</v>
      </c>
    </row>
    <row r="4011" spans="1:16">
      <c r="A4011" s="75" t="s">
        <v>5030</v>
      </c>
      <c r="B4011" s="85">
        <v>4007</v>
      </c>
      <c r="C4011" s="85">
        <v>2913</v>
      </c>
      <c r="D4011" s="85">
        <v>4007</v>
      </c>
      <c r="E4011" s="86" t="s">
        <v>4986</v>
      </c>
      <c r="F4011" s="85" t="s">
        <v>4474</v>
      </c>
      <c r="G4011" s="86" t="s">
        <v>111</v>
      </c>
      <c r="H4011" s="85" t="s">
        <v>2</v>
      </c>
      <c r="I4011" s="85">
        <v>1</v>
      </c>
      <c r="J4011" s="88">
        <v>0.7694326048520872</v>
      </c>
      <c r="K4011" s="146">
        <v>0.43984600732514145</v>
      </c>
      <c r="L4011" s="147">
        <v>2.3592448837282118E-9</v>
      </c>
      <c r="M4011" s="147">
        <v>0.1090539783661946</v>
      </c>
      <c r="N4011" s="87">
        <v>14.465433697740449</v>
      </c>
      <c r="O4011" s="88">
        <v>0.7042716337898195</v>
      </c>
      <c r="P4011" s="89">
        <v>48.686520467051686</v>
      </c>
    </row>
    <row r="4012" spans="1:16">
      <c r="A4012" s="75" t="s">
        <v>5031</v>
      </c>
      <c r="B4012" s="85">
        <v>4008</v>
      </c>
      <c r="C4012" s="85">
        <v>2914</v>
      </c>
      <c r="D4012" s="85">
        <v>4008</v>
      </c>
      <c r="E4012" s="86" t="s">
        <v>4986</v>
      </c>
      <c r="F4012" s="85" t="s">
        <v>4476</v>
      </c>
      <c r="G4012" s="86" t="s">
        <v>111</v>
      </c>
      <c r="H4012" s="85" t="s">
        <v>2</v>
      </c>
      <c r="I4012" s="85">
        <v>1</v>
      </c>
      <c r="J4012" s="88">
        <v>0.67903326965034161</v>
      </c>
      <c r="K4012" s="146">
        <v>0.38843803969633267</v>
      </c>
      <c r="L4012" s="147">
        <v>2.0824335358263881E-9</v>
      </c>
      <c r="M4012" s="147">
        <v>9.6235889923947562E-2</v>
      </c>
      <c r="N4012" s="87">
        <v>12.76512795794758</v>
      </c>
      <c r="O4012" s="88">
        <v>0.62152531195462424</v>
      </c>
      <c r="P4012" s="89">
        <v>48.689313103803393</v>
      </c>
    </row>
    <row r="4013" spans="1:16">
      <c r="A4013" s="75" t="s">
        <v>5032</v>
      </c>
      <c r="B4013" s="85">
        <v>4009</v>
      </c>
      <c r="C4013" s="85">
        <v>2915</v>
      </c>
      <c r="D4013" s="85">
        <v>4009</v>
      </c>
      <c r="E4013" s="86" t="s">
        <v>4986</v>
      </c>
      <c r="F4013" s="85" t="s">
        <v>4478</v>
      </c>
      <c r="G4013" s="86" t="s">
        <v>111</v>
      </c>
      <c r="H4013" s="85" t="s">
        <v>2</v>
      </c>
      <c r="I4013" s="85">
        <v>1</v>
      </c>
      <c r="J4013" s="88">
        <v>0.72140795802616264</v>
      </c>
      <c r="K4013" s="146">
        <v>0.41253552452233794</v>
      </c>
      <c r="L4013" s="147">
        <v>2.2121888551553759E-9</v>
      </c>
      <c r="M4013" s="147">
        <v>0.102244368881251</v>
      </c>
      <c r="N4013" s="87">
        <v>13.562146273475509</v>
      </c>
      <c r="O4013" s="88">
        <v>0.6603126503148754</v>
      </c>
      <c r="P4013" s="89">
        <v>48.687916868017972</v>
      </c>
    </row>
    <row r="4014" spans="1:16">
      <c r="A4014" s="75" t="s">
        <v>5033</v>
      </c>
      <c r="B4014" s="85">
        <v>4010</v>
      </c>
      <c r="C4014" s="85">
        <v>2916</v>
      </c>
      <c r="D4014" s="85">
        <v>4010</v>
      </c>
      <c r="E4014" s="86" t="s">
        <v>4986</v>
      </c>
      <c r="F4014" s="85" t="s">
        <v>4480</v>
      </c>
      <c r="G4014" s="86" t="s">
        <v>111</v>
      </c>
      <c r="H4014" s="85" t="s">
        <v>2</v>
      </c>
      <c r="I4014" s="85">
        <v>1</v>
      </c>
      <c r="J4014" s="88">
        <v>0.70814961994538761</v>
      </c>
      <c r="K4014" s="146">
        <v>0.40499582068107354</v>
      </c>
      <c r="L4014" s="147">
        <v>2.1715905650585829E-9</v>
      </c>
      <c r="M4014" s="147">
        <v>0.10036441534246331</v>
      </c>
      <c r="N4014" s="87">
        <v>13.31277244469076</v>
      </c>
      <c r="O4014" s="88">
        <v>0.64817673463160885</v>
      </c>
      <c r="P4014" s="89">
        <v>48.688335756096166</v>
      </c>
    </row>
    <row r="4015" spans="1:16">
      <c r="A4015" s="75" t="s">
        <v>5034</v>
      </c>
      <c r="B4015" s="85">
        <v>4011</v>
      </c>
      <c r="C4015" s="85">
        <v>2917</v>
      </c>
      <c r="D4015" s="85">
        <v>4011</v>
      </c>
      <c r="E4015" s="86" t="s">
        <v>4986</v>
      </c>
      <c r="F4015" s="85" t="s">
        <v>4482</v>
      </c>
      <c r="G4015" s="86" t="s">
        <v>111</v>
      </c>
      <c r="H4015" s="85" t="s">
        <v>2</v>
      </c>
      <c r="I4015" s="85">
        <v>1</v>
      </c>
      <c r="J4015" s="88">
        <v>1.0032917546131179</v>
      </c>
      <c r="K4015" s="146">
        <v>0.57283618445183815</v>
      </c>
      <c r="L4015" s="147">
        <v>3.0753438054741901E-9</v>
      </c>
      <c r="M4015" s="147">
        <v>0.1422138158580934</v>
      </c>
      <c r="N4015" s="87">
        <v>18.864050720247931</v>
      </c>
      <c r="O4015" s="88">
        <v>0.91833277071129571</v>
      </c>
      <c r="P4015" s="89">
        <v>48.68163176245033</v>
      </c>
    </row>
    <row r="4016" spans="1:16">
      <c r="A4016" s="75" t="s">
        <v>5035</v>
      </c>
      <c r="B4016" s="85">
        <v>4012</v>
      </c>
      <c r="C4016" s="85">
        <v>2918</v>
      </c>
      <c r="D4016" s="85">
        <v>4012</v>
      </c>
      <c r="E4016" s="86" t="s">
        <v>4986</v>
      </c>
      <c r="F4016" s="85" t="s">
        <v>4484</v>
      </c>
      <c r="G4016" s="86" t="s">
        <v>111</v>
      </c>
      <c r="H4016" s="85" t="s">
        <v>2</v>
      </c>
      <c r="I4016" s="85">
        <v>1</v>
      </c>
      <c r="J4016" s="88">
        <v>0.57733401754838332</v>
      </c>
      <c r="K4016" s="146">
        <v>0.33060407611392628</v>
      </c>
      <c r="L4016" s="147">
        <v>1.771020769436865E-9</v>
      </c>
      <c r="M4016" s="147">
        <v>8.1815540426420641E-2</v>
      </c>
      <c r="N4016" s="87">
        <v>10.85228400068074</v>
      </c>
      <c r="O4016" s="88">
        <v>0.5284356998900348</v>
      </c>
      <c r="P4016" s="89">
        <v>48.693500820369906</v>
      </c>
    </row>
    <row r="4017" spans="1:16">
      <c r="A4017" s="75" t="s">
        <v>5036</v>
      </c>
      <c r="B4017" s="85">
        <v>4013</v>
      </c>
      <c r="C4017" s="85">
        <v>2919</v>
      </c>
      <c r="D4017" s="85">
        <v>4013</v>
      </c>
      <c r="E4017" s="86" t="s">
        <v>4986</v>
      </c>
      <c r="F4017" s="85" t="s">
        <v>235</v>
      </c>
      <c r="G4017" s="86" t="s">
        <v>111</v>
      </c>
      <c r="H4017" s="85" t="s">
        <v>2</v>
      </c>
      <c r="I4017" s="85">
        <v>1</v>
      </c>
      <c r="J4017" s="88">
        <v>0.57329419383300406</v>
      </c>
      <c r="K4017" s="146">
        <v>0.33341425275301745</v>
      </c>
      <c r="L4017" s="147">
        <v>1.7700768962562959E-9</v>
      </c>
      <c r="M4017" s="147">
        <v>8.1242077022646936E-2</v>
      </c>
      <c r="N4017" s="87">
        <v>10.712811012156701</v>
      </c>
      <c r="O4017" s="88">
        <v>0.54093080256904125</v>
      </c>
      <c r="P4017" s="89">
        <v>50.493824819200391</v>
      </c>
    </row>
    <row r="4018" spans="1:16">
      <c r="A4018" s="75" t="s">
        <v>5037</v>
      </c>
      <c r="B4018" s="85">
        <v>4014</v>
      </c>
      <c r="C4018" s="85">
        <v>2920</v>
      </c>
      <c r="D4018" s="85">
        <v>4014</v>
      </c>
      <c r="E4018" s="86" t="s">
        <v>4986</v>
      </c>
      <c r="F4018" s="85" t="s">
        <v>5038</v>
      </c>
      <c r="G4018" s="86" t="s">
        <v>111</v>
      </c>
      <c r="H4018" s="85" t="s">
        <v>2</v>
      </c>
      <c r="I4018" s="85">
        <v>1</v>
      </c>
      <c r="J4018" s="88">
        <v>0.42941278288198559</v>
      </c>
      <c r="K4018" s="146">
        <v>0.26887746404677154</v>
      </c>
      <c r="L4018" s="147">
        <v>1.366652099434131E-9</v>
      </c>
      <c r="M4018" s="147">
        <v>5.9119794644163677E-2</v>
      </c>
      <c r="N4018" s="87">
        <v>7.8237961900267772</v>
      </c>
      <c r="O4018" s="88">
        <v>0.38391695685387178</v>
      </c>
      <c r="P4018" s="89">
        <v>49.070418953814517</v>
      </c>
    </row>
    <row r="4019" spans="1:16">
      <c r="A4019" s="75" t="s">
        <v>5039</v>
      </c>
      <c r="B4019" s="85">
        <v>4015</v>
      </c>
      <c r="C4019" s="85">
        <v>2921</v>
      </c>
      <c r="D4019" s="85">
        <v>4015</v>
      </c>
      <c r="E4019" s="86" t="s">
        <v>4986</v>
      </c>
      <c r="F4019" s="85" t="s">
        <v>4366</v>
      </c>
      <c r="G4019" s="86" t="s">
        <v>111</v>
      </c>
      <c r="H4019" s="85" t="s">
        <v>2</v>
      </c>
      <c r="I4019" s="85">
        <v>1</v>
      </c>
      <c r="J4019" s="88">
        <v>0.53832347800118163</v>
      </c>
      <c r="K4019" s="146">
        <v>0.33047402166450168</v>
      </c>
      <c r="L4019" s="147">
        <v>1.7138780905611251E-9</v>
      </c>
      <c r="M4019" s="147">
        <v>6.9214952260550508E-2</v>
      </c>
      <c r="N4019" s="87">
        <v>9.140279647146194</v>
      </c>
      <c r="O4019" s="88">
        <v>0.44292771562326932</v>
      </c>
      <c r="P4019" s="89">
        <v>48.458880113319246</v>
      </c>
    </row>
    <row r="4020" spans="1:16">
      <c r="A4020" s="75" t="s">
        <v>5040</v>
      </c>
      <c r="B4020" s="85">
        <v>4016</v>
      </c>
      <c r="C4020" s="85">
        <v>2922</v>
      </c>
      <c r="D4020" s="85">
        <v>4016</v>
      </c>
      <c r="E4020" s="86" t="s">
        <v>4986</v>
      </c>
      <c r="F4020" s="85" t="s">
        <v>429</v>
      </c>
      <c r="G4020" s="86" t="s">
        <v>111</v>
      </c>
      <c r="H4020" s="85" t="s">
        <v>2</v>
      </c>
      <c r="I4020" s="85">
        <v>1</v>
      </c>
      <c r="J4020" s="88">
        <v>0.44540442227882232</v>
      </c>
      <c r="K4020" s="146">
        <v>0.25958286814776588</v>
      </c>
      <c r="L4020" s="147">
        <v>1.377835878556737E-9</v>
      </c>
      <c r="M4020" s="147">
        <v>6.092995496786735E-2</v>
      </c>
      <c r="N4020" s="87">
        <v>8.0604786816375569</v>
      </c>
      <c r="O4020" s="88">
        <v>0.39044887128405281</v>
      </c>
      <c r="P4020" s="89">
        <v>48.439911164770884</v>
      </c>
    </row>
    <row r="4021" spans="1:16">
      <c r="A4021" s="75" t="s">
        <v>5041</v>
      </c>
      <c r="B4021" s="85">
        <v>4017</v>
      </c>
      <c r="C4021" s="85">
        <v>2923</v>
      </c>
      <c r="D4021" s="85">
        <v>4017</v>
      </c>
      <c r="E4021" s="86" t="s">
        <v>4986</v>
      </c>
      <c r="F4021" s="85" t="s">
        <v>965</v>
      </c>
      <c r="G4021" s="86" t="s">
        <v>111</v>
      </c>
      <c r="H4021" s="85" t="s">
        <v>2</v>
      </c>
      <c r="I4021" s="85">
        <v>1</v>
      </c>
      <c r="J4021" s="88">
        <v>0.52965929254923039</v>
      </c>
      <c r="K4021" s="146">
        <v>0.33066943372565666</v>
      </c>
      <c r="L4021" s="147">
        <v>1.7054294417951521E-9</v>
      </c>
      <c r="M4021" s="147">
        <v>7.202508909274008E-2</v>
      </c>
      <c r="N4021" s="87">
        <v>9.5354508287727864</v>
      </c>
      <c r="O4021" s="88">
        <v>0.47083329072350621</v>
      </c>
      <c r="P4021" s="89">
        <v>49.377140019723903</v>
      </c>
    </row>
    <row r="4022" spans="1:16">
      <c r="A4022" s="75" t="s">
        <v>5042</v>
      </c>
      <c r="B4022" s="85">
        <v>4018</v>
      </c>
      <c r="C4022" s="85">
        <v>2924</v>
      </c>
      <c r="D4022" s="85">
        <v>4018</v>
      </c>
      <c r="E4022" s="86" t="s">
        <v>4986</v>
      </c>
      <c r="F4022" s="85" t="s">
        <v>4492</v>
      </c>
      <c r="G4022" s="86" t="s">
        <v>111</v>
      </c>
      <c r="H4022" s="85" t="s">
        <v>2</v>
      </c>
      <c r="I4022" s="85">
        <v>1</v>
      </c>
      <c r="J4022" s="88">
        <v>0.92773384895240596</v>
      </c>
      <c r="K4022" s="146">
        <v>0.56614713665969973</v>
      </c>
      <c r="L4022" s="147">
        <v>2.9489175406940471E-9</v>
      </c>
      <c r="M4022" s="147">
        <v>0.1193377686476027</v>
      </c>
      <c r="N4022" s="87">
        <v>15.760294602176391</v>
      </c>
      <c r="O4022" s="88">
        <v>0.76321641440391852</v>
      </c>
      <c r="P4022" s="89">
        <v>48.426532223485431</v>
      </c>
    </row>
    <row r="4023" spans="1:16">
      <c r="A4023" s="75" t="s">
        <v>5043</v>
      </c>
      <c r="B4023" s="85">
        <v>4019</v>
      </c>
      <c r="C4023" s="85">
        <v>2925</v>
      </c>
      <c r="D4023" s="85">
        <v>4019</v>
      </c>
      <c r="E4023" s="86" t="s">
        <v>4986</v>
      </c>
      <c r="F4023" s="85" t="s">
        <v>1084</v>
      </c>
      <c r="G4023" s="86" t="s">
        <v>111</v>
      </c>
      <c r="H4023" s="85" t="s">
        <v>2</v>
      </c>
      <c r="I4023" s="85">
        <v>1</v>
      </c>
      <c r="J4023" s="88">
        <v>0.60799242751104843</v>
      </c>
      <c r="K4023" s="146">
        <v>0.36865742913463395</v>
      </c>
      <c r="L4023" s="147">
        <v>1.9184239762077549E-9</v>
      </c>
      <c r="M4023" s="147">
        <v>8.3679311429341305E-2</v>
      </c>
      <c r="N4023" s="87">
        <v>11.082245361199369</v>
      </c>
      <c r="O4023" s="88">
        <v>0.54323541038917367</v>
      </c>
      <c r="P4023" s="89">
        <v>49.018533039443767</v>
      </c>
    </row>
    <row r="4024" spans="1:16">
      <c r="A4024" s="75" t="s">
        <v>5044</v>
      </c>
      <c r="B4024" s="85">
        <v>4020</v>
      </c>
      <c r="C4024" s="85">
        <v>2926</v>
      </c>
      <c r="D4024" s="85">
        <v>4020</v>
      </c>
      <c r="E4024" s="86" t="s">
        <v>4986</v>
      </c>
      <c r="F4024" s="85" t="s">
        <v>4370</v>
      </c>
      <c r="G4024" s="86" t="s">
        <v>111</v>
      </c>
      <c r="H4024" s="85" t="s">
        <v>2</v>
      </c>
      <c r="I4024" s="85">
        <v>1</v>
      </c>
      <c r="J4024" s="88">
        <v>0.38671402285312462</v>
      </c>
      <c r="K4024" s="146">
        <v>0.22560513354048572</v>
      </c>
      <c r="L4024" s="147">
        <v>1.190724561179735E-9</v>
      </c>
      <c r="M4024" s="147">
        <v>5.6200413225755523E-2</v>
      </c>
      <c r="N4024" s="87">
        <v>7.4500958209556636</v>
      </c>
      <c r="O4024" s="88">
        <v>0.36348571729566059</v>
      </c>
      <c r="P4024" s="89">
        <v>48.789401644103201</v>
      </c>
    </row>
    <row r="4025" spans="1:16">
      <c r="A4025" s="75" t="s">
        <v>5045</v>
      </c>
      <c r="B4025" s="85">
        <v>4021</v>
      </c>
      <c r="C4025" s="85">
        <v>2927</v>
      </c>
      <c r="D4025" s="85">
        <v>4021</v>
      </c>
      <c r="E4025" s="86" t="s">
        <v>4986</v>
      </c>
      <c r="F4025" s="85" t="s">
        <v>4627</v>
      </c>
      <c r="G4025" s="86" t="s">
        <v>111</v>
      </c>
      <c r="H4025" s="85" t="s">
        <v>2</v>
      </c>
      <c r="I4025" s="85">
        <v>1</v>
      </c>
      <c r="J4025" s="88">
        <v>0.56972044565341051</v>
      </c>
      <c r="K4025" s="146">
        <v>0.35246180082174972</v>
      </c>
      <c r="L4025" s="147">
        <v>1.820591464028106E-9</v>
      </c>
      <c r="M4025" s="147">
        <v>7.681351738518373E-2</v>
      </c>
      <c r="N4025" s="87">
        <v>10.161503802838499</v>
      </c>
      <c r="O4025" s="88">
        <v>0.49778397730790541</v>
      </c>
      <c r="P4025" s="89">
        <v>48.987235252409704</v>
      </c>
    </row>
    <row r="4026" spans="1:16">
      <c r="A4026" s="75" t="s">
        <v>5046</v>
      </c>
      <c r="B4026" s="85">
        <v>4022</v>
      </c>
      <c r="C4026" s="85">
        <v>2928</v>
      </c>
      <c r="D4026" s="85">
        <v>4022</v>
      </c>
      <c r="E4026" s="86" t="s">
        <v>4986</v>
      </c>
      <c r="F4026" s="85" t="s">
        <v>4496</v>
      </c>
      <c r="G4026" s="86" t="s">
        <v>111</v>
      </c>
      <c r="H4026" s="85" t="s">
        <v>2</v>
      </c>
      <c r="I4026" s="85">
        <v>1</v>
      </c>
      <c r="J4026" s="88">
        <v>0.79324227895976274</v>
      </c>
      <c r="K4026" s="146">
        <v>0.47199345868497083</v>
      </c>
      <c r="L4026" s="147">
        <v>2.4817974251631509E-9</v>
      </c>
      <c r="M4026" s="147">
        <v>0.10924095249603701</v>
      </c>
      <c r="N4026" s="87">
        <v>14.458290963600049</v>
      </c>
      <c r="O4026" s="88">
        <v>0.70459982670525723</v>
      </c>
      <c r="P4026" s="89">
        <v>48.733272036034265</v>
      </c>
    </row>
    <row r="4027" spans="1:16">
      <c r="A4027" s="75" t="s">
        <v>5047</v>
      </c>
      <c r="B4027" s="85">
        <v>4023</v>
      </c>
      <c r="C4027" s="85">
        <v>2929</v>
      </c>
      <c r="D4027" s="85">
        <v>4023</v>
      </c>
      <c r="E4027" s="86" t="s">
        <v>4986</v>
      </c>
      <c r="F4027" s="85" t="s">
        <v>4372</v>
      </c>
      <c r="G4027" s="86" t="s">
        <v>111</v>
      </c>
      <c r="H4027" s="85" t="s">
        <v>2</v>
      </c>
      <c r="I4027" s="85">
        <v>1</v>
      </c>
      <c r="J4027" s="88">
        <v>0.60453036040798325</v>
      </c>
      <c r="K4027" s="146">
        <v>0.37083181558774497</v>
      </c>
      <c r="L4027" s="147">
        <v>1.9242982996100988E-9</v>
      </c>
      <c r="M4027" s="147">
        <v>7.7735205770146254E-2</v>
      </c>
      <c r="N4027" s="87">
        <v>10.26495711614233</v>
      </c>
      <c r="O4027" s="88">
        <v>0.4972666469157685</v>
      </c>
      <c r="P4027" s="89">
        <v>48.443129502585407</v>
      </c>
    </row>
    <row r="4028" spans="1:16">
      <c r="A4028" s="75" t="s">
        <v>5048</v>
      </c>
      <c r="B4028" s="85">
        <v>4024</v>
      </c>
      <c r="C4028" s="85">
        <v>2930</v>
      </c>
      <c r="D4028" s="85">
        <v>4024</v>
      </c>
      <c r="E4028" s="86" t="s">
        <v>4986</v>
      </c>
      <c r="F4028" s="85" t="s">
        <v>2897</v>
      </c>
      <c r="G4028" s="86" t="s">
        <v>111</v>
      </c>
      <c r="H4028" s="85" t="s">
        <v>2</v>
      </c>
      <c r="I4028" s="85">
        <v>1</v>
      </c>
      <c r="J4028" s="88">
        <v>0.56184733581779112</v>
      </c>
      <c r="K4028" s="146">
        <v>0.37166984689147609</v>
      </c>
      <c r="L4028" s="147">
        <v>1.7417181262336761E-9</v>
      </c>
      <c r="M4028" s="147">
        <v>7.8163461288424191E-2</v>
      </c>
      <c r="N4028" s="87">
        <v>10.36614867821773</v>
      </c>
      <c r="O4028" s="88">
        <v>0.50727933149522897</v>
      </c>
      <c r="P4028" s="89">
        <v>48.936142750988054</v>
      </c>
    </row>
    <row r="4029" spans="1:16">
      <c r="A4029" s="75" t="s">
        <v>5049</v>
      </c>
      <c r="B4029" s="85">
        <v>4025</v>
      </c>
      <c r="C4029" s="85">
        <v>2931</v>
      </c>
      <c r="D4029" s="85">
        <v>4025</v>
      </c>
      <c r="E4029" s="86" t="s">
        <v>4986</v>
      </c>
      <c r="F4029" s="85" t="s">
        <v>4498</v>
      </c>
      <c r="G4029" s="86" t="s">
        <v>111</v>
      </c>
      <c r="H4029" s="85" t="s">
        <v>2</v>
      </c>
      <c r="I4029" s="85">
        <v>1</v>
      </c>
      <c r="J4029" s="88">
        <v>0.39309186468448032</v>
      </c>
      <c r="K4029" s="146">
        <v>0.21651975583783237</v>
      </c>
      <c r="L4029" s="147">
        <v>1.1754387212412771E-9</v>
      </c>
      <c r="M4029" s="147">
        <v>5.8889851317248977E-2</v>
      </c>
      <c r="N4029" s="87">
        <v>7.8208696384056067</v>
      </c>
      <c r="O4029" s="88">
        <v>0.37970136968527862</v>
      </c>
      <c r="P4029" s="89">
        <v>48.549763292395966</v>
      </c>
    </row>
    <row r="4030" spans="1:16">
      <c r="A4030" s="75" t="s">
        <v>5050</v>
      </c>
      <c r="B4030" s="85">
        <v>4026</v>
      </c>
      <c r="C4030" s="85">
        <v>2932</v>
      </c>
      <c r="D4030" s="85">
        <v>4026</v>
      </c>
      <c r="E4030" s="86" t="s">
        <v>4986</v>
      </c>
      <c r="F4030" s="85" t="s">
        <v>4500</v>
      </c>
      <c r="G4030" s="86" t="s">
        <v>111</v>
      </c>
      <c r="H4030" s="85" t="s">
        <v>2</v>
      </c>
      <c r="I4030" s="85">
        <v>1</v>
      </c>
      <c r="J4030" s="88">
        <v>0.58547413337791387</v>
      </c>
      <c r="K4030" s="146">
        <v>0.36922075324148906</v>
      </c>
      <c r="L4030" s="147">
        <v>1.8705579481337461E-9</v>
      </c>
      <c r="M4030" s="147">
        <v>8.4988946943877847E-2</v>
      </c>
      <c r="N4030" s="87">
        <v>11.24913637651059</v>
      </c>
      <c r="O4030" s="88">
        <v>0.52028888255168348</v>
      </c>
      <c r="P4030" s="89">
        <v>46.251451234790146</v>
      </c>
    </row>
    <row r="4031" spans="1:16">
      <c r="A4031" s="75" t="s">
        <v>5051</v>
      </c>
      <c r="B4031" s="85">
        <v>4027</v>
      </c>
      <c r="C4031" s="85">
        <v>2933</v>
      </c>
      <c r="D4031" s="85">
        <v>4027</v>
      </c>
      <c r="E4031" s="86" t="s">
        <v>4986</v>
      </c>
      <c r="F4031" s="85" t="s">
        <v>4502</v>
      </c>
      <c r="G4031" s="86" t="s">
        <v>111</v>
      </c>
      <c r="H4031" s="85" t="s">
        <v>2</v>
      </c>
      <c r="I4031" s="85">
        <v>1</v>
      </c>
      <c r="J4031" s="88">
        <v>0.9060736438537218</v>
      </c>
      <c r="K4031" s="146">
        <v>0.59332430930586477</v>
      </c>
      <c r="L4031" s="147">
        <v>2.9444639315356161E-9</v>
      </c>
      <c r="M4031" s="147">
        <v>0.13155570169223521</v>
      </c>
      <c r="N4031" s="87">
        <v>17.41294815994863</v>
      </c>
      <c r="O4031" s="88">
        <v>0.80519075748459512</v>
      </c>
      <c r="P4031" s="89">
        <v>46.24092084168764</v>
      </c>
    </row>
    <row r="4032" spans="1:16">
      <c r="A4032" s="75" t="s">
        <v>5052</v>
      </c>
      <c r="B4032" s="85">
        <v>4028</v>
      </c>
      <c r="C4032" s="85">
        <v>2934</v>
      </c>
      <c r="D4032" s="85">
        <v>4028</v>
      </c>
      <c r="E4032" s="86" t="s">
        <v>4986</v>
      </c>
      <c r="F4032" s="85" t="s">
        <v>4508</v>
      </c>
      <c r="G4032" s="86" t="s">
        <v>111</v>
      </c>
      <c r="H4032" s="85" t="s">
        <v>2</v>
      </c>
      <c r="I4032" s="85">
        <v>1</v>
      </c>
      <c r="J4032" s="88">
        <v>0.61588658076007263</v>
      </c>
      <c r="K4032" s="146">
        <v>0.38827841340785013</v>
      </c>
      <c r="L4032" s="147">
        <v>1.9675663217525399E-9</v>
      </c>
      <c r="M4032" s="147">
        <v>8.9406324177051244E-2</v>
      </c>
      <c r="N4032" s="87">
        <v>11.83384282618402</v>
      </c>
      <c r="O4032" s="88">
        <v>0.54731501015748119</v>
      </c>
      <c r="P4032" s="89">
        <v>46.249981362475999</v>
      </c>
    </row>
    <row r="4033" spans="1:16">
      <c r="A4033" s="75" t="s">
        <v>5053</v>
      </c>
      <c r="B4033" s="85">
        <v>4029</v>
      </c>
      <c r="C4033" s="85">
        <v>2935</v>
      </c>
      <c r="D4033" s="85">
        <v>4029</v>
      </c>
      <c r="E4033" s="86" t="s">
        <v>4986</v>
      </c>
      <c r="F4033" s="85" t="s">
        <v>5054</v>
      </c>
      <c r="G4033" s="86" t="s">
        <v>111</v>
      </c>
      <c r="H4033" s="85" t="s">
        <v>2</v>
      </c>
      <c r="I4033" s="85">
        <v>1</v>
      </c>
      <c r="J4033" s="88">
        <v>0.58473910537842511</v>
      </c>
      <c r="K4033" s="146">
        <v>0.36875450478035626</v>
      </c>
      <c r="L4033" s="147">
        <v>1.8682133860569472E-9</v>
      </c>
      <c r="M4033" s="147">
        <v>8.4882184870116062E-2</v>
      </c>
      <c r="N4033" s="87">
        <v>11.235004807071549</v>
      </c>
      <c r="O4033" s="88">
        <v>0.519635697352268</v>
      </c>
      <c r="P4033" s="89">
        <v>46.251488653142218</v>
      </c>
    </row>
    <row r="4034" spans="1:16">
      <c r="A4034" s="75" t="s">
        <v>5055</v>
      </c>
      <c r="B4034" s="85">
        <v>4030</v>
      </c>
      <c r="C4034" s="85">
        <v>2936</v>
      </c>
      <c r="D4034" s="85">
        <v>4030</v>
      </c>
      <c r="E4034" s="86" t="s">
        <v>4986</v>
      </c>
      <c r="F4034" s="85" t="s">
        <v>4510</v>
      </c>
      <c r="G4034" s="86" t="s">
        <v>111</v>
      </c>
      <c r="H4034" s="85" t="s">
        <v>2</v>
      </c>
      <c r="I4034" s="85">
        <v>1</v>
      </c>
      <c r="J4034" s="88">
        <v>0.56404910913437722</v>
      </c>
      <c r="K4034" s="146">
        <v>0.35578557346999634</v>
      </c>
      <c r="L4034" s="147">
        <v>1.8022172871375449E-9</v>
      </c>
      <c r="M4034" s="147">
        <v>8.1876983834683753E-2</v>
      </c>
      <c r="N4034" s="87">
        <v>10.837221159619681</v>
      </c>
      <c r="O4034" s="88">
        <v>0.50124945991374004</v>
      </c>
      <c r="P4034" s="89">
        <v>46.252581960902866</v>
      </c>
    </row>
    <row r="4035" spans="1:16">
      <c r="A4035" s="75" t="s">
        <v>5056</v>
      </c>
      <c r="B4035" s="85">
        <v>4031</v>
      </c>
      <c r="C4035" s="85">
        <v>2937</v>
      </c>
      <c r="D4035" s="85">
        <v>4031</v>
      </c>
      <c r="E4035" s="86" t="s">
        <v>4986</v>
      </c>
      <c r="F4035" s="85" t="s">
        <v>4512</v>
      </c>
      <c r="G4035" s="86" t="s">
        <v>111</v>
      </c>
      <c r="H4035" s="85" t="s">
        <v>2</v>
      </c>
      <c r="I4035" s="85">
        <v>1</v>
      </c>
      <c r="J4035" s="88">
        <v>0.57221165042647459</v>
      </c>
      <c r="K4035" s="146">
        <v>0.36090202890795775</v>
      </c>
      <c r="L4035" s="147">
        <v>1.8282538255782889E-9</v>
      </c>
      <c r="M4035" s="147">
        <v>8.3062584704467896E-2</v>
      </c>
      <c r="N4035" s="87">
        <v>10.994153302542699</v>
      </c>
      <c r="O4035" s="88">
        <v>0.50850313074712539</v>
      </c>
      <c r="P4035" s="89">
        <v>46.252141183943664</v>
      </c>
    </row>
    <row r="4036" spans="1:16">
      <c r="A4036" s="75" t="s">
        <v>5057</v>
      </c>
      <c r="B4036" s="85">
        <v>4032</v>
      </c>
      <c r="C4036" s="85">
        <v>2938</v>
      </c>
      <c r="D4036" s="85">
        <v>4032</v>
      </c>
      <c r="E4036" s="86" t="s">
        <v>4986</v>
      </c>
      <c r="F4036" s="85" t="s">
        <v>4516</v>
      </c>
      <c r="G4036" s="86" t="s">
        <v>111</v>
      </c>
      <c r="H4036" s="85" t="s">
        <v>2</v>
      </c>
      <c r="I4036" s="85">
        <v>1</v>
      </c>
      <c r="J4036" s="88">
        <v>0.58547413337791387</v>
      </c>
      <c r="K4036" s="146">
        <v>0.36922075324148906</v>
      </c>
      <c r="L4036" s="147">
        <v>1.8705579481337461E-9</v>
      </c>
      <c r="M4036" s="147">
        <v>8.4988946943877847E-2</v>
      </c>
      <c r="N4036" s="87">
        <v>11.24913637651059</v>
      </c>
      <c r="O4036" s="88">
        <v>0.52028888255168348</v>
      </c>
      <c r="P4036" s="89">
        <v>46.251451234790146</v>
      </c>
    </row>
    <row r="4037" spans="1:16">
      <c r="A4037" s="75" t="s">
        <v>5058</v>
      </c>
      <c r="B4037" s="85">
        <v>4033</v>
      </c>
      <c r="C4037" s="85">
        <v>2939</v>
      </c>
      <c r="D4037" s="85">
        <v>4033</v>
      </c>
      <c r="E4037" s="86" t="s">
        <v>4986</v>
      </c>
      <c r="F4037" s="85" t="s">
        <v>4691</v>
      </c>
      <c r="G4037" s="86" t="s">
        <v>111</v>
      </c>
      <c r="H4037" s="85" t="s">
        <v>2</v>
      </c>
      <c r="I4037" s="85">
        <v>1</v>
      </c>
      <c r="J4037" s="88">
        <v>0.79369102849157402</v>
      </c>
      <c r="K4037" s="146">
        <v>0.49973005762485317</v>
      </c>
      <c r="L4037" s="147">
        <v>2.534719634995598E-9</v>
      </c>
      <c r="M4037" s="147">
        <v>0.1152322404374708</v>
      </c>
      <c r="N4037" s="87">
        <v>15.25229205727787</v>
      </c>
      <c r="O4037" s="88">
        <v>0.705321553757423</v>
      </c>
      <c r="P4037" s="89">
        <v>46.24364332315993</v>
      </c>
    </row>
    <row r="4038" spans="1:16">
      <c r="A4038" s="75" t="s">
        <v>5059</v>
      </c>
      <c r="B4038" s="85">
        <v>4034</v>
      </c>
      <c r="C4038" s="85">
        <v>2940</v>
      </c>
      <c r="D4038" s="85">
        <v>4034</v>
      </c>
      <c r="E4038" s="86" t="s">
        <v>4986</v>
      </c>
      <c r="F4038" s="85" t="s">
        <v>1482</v>
      </c>
      <c r="G4038" s="86" t="s">
        <v>111</v>
      </c>
      <c r="H4038" s="85" t="s">
        <v>2</v>
      </c>
      <c r="I4038" s="85">
        <v>1</v>
      </c>
      <c r="J4038" s="88">
        <v>0.61548643969563221</v>
      </c>
      <c r="K4038" s="146">
        <v>0.38802759338707532</v>
      </c>
      <c r="L4038" s="147">
        <v>1.9662899682453199E-9</v>
      </c>
      <c r="M4038" s="147">
        <v>8.9348204092011593E-2</v>
      </c>
      <c r="N4038" s="87">
        <v>11.826149757020019</v>
      </c>
      <c r="O4038" s="88">
        <v>0.54695942340275583</v>
      </c>
      <c r="P4038" s="89">
        <v>46.249999758212091</v>
      </c>
    </row>
    <row r="4039" spans="1:16">
      <c r="A4039" s="75" t="s">
        <v>5060</v>
      </c>
      <c r="B4039" s="85">
        <v>4035</v>
      </c>
      <c r="C4039" s="85">
        <v>2941</v>
      </c>
      <c r="D4039" s="85">
        <v>4035</v>
      </c>
      <c r="E4039" s="86" t="s">
        <v>4986</v>
      </c>
      <c r="F4039" s="85" t="s">
        <v>4522</v>
      </c>
      <c r="G4039" s="86" t="s">
        <v>111</v>
      </c>
      <c r="H4039" s="85" t="s">
        <v>2</v>
      </c>
      <c r="I4039" s="85">
        <v>1</v>
      </c>
      <c r="J4039" s="88">
        <v>0.66650398168907676</v>
      </c>
      <c r="K4039" s="146">
        <v>0.42001276647393232</v>
      </c>
      <c r="L4039" s="147">
        <v>2.1290236250478351E-9</v>
      </c>
      <c r="M4039" s="147">
        <v>9.6758450484299624E-2</v>
      </c>
      <c r="N4039" s="87">
        <v>12.807007544464939</v>
      </c>
      <c r="O4039" s="88">
        <v>0.5922963403145417</v>
      </c>
      <c r="P4039" s="89">
        <v>46.247832544654528</v>
      </c>
    </row>
    <row r="4040" spans="1:16">
      <c r="A4040" s="75" t="s">
        <v>5061</v>
      </c>
      <c r="B4040" s="85">
        <v>4036</v>
      </c>
      <c r="C4040" s="85">
        <v>2942</v>
      </c>
      <c r="D4040" s="85">
        <v>4036</v>
      </c>
      <c r="E4040" s="86" t="s">
        <v>4986</v>
      </c>
      <c r="F4040" s="85" t="s">
        <v>5062</v>
      </c>
      <c r="G4040" s="86" t="s">
        <v>111</v>
      </c>
      <c r="H4040" s="85" t="s">
        <v>2</v>
      </c>
      <c r="I4040" s="85">
        <v>1</v>
      </c>
      <c r="J4040" s="88">
        <v>0.84478237770563058</v>
      </c>
      <c r="K4040" s="146">
        <v>0.53175521121603719</v>
      </c>
      <c r="L4040" s="147">
        <v>2.697688719034306E-9</v>
      </c>
      <c r="M4040" s="147">
        <v>0.1226532072539292</v>
      </c>
      <c r="N4040" s="87">
        <v>16.234568854425781</v>
      </c>
      <c r="O4040" s="88">
        <v>0.75072405971363609</v>
      </c>
      <c r="P4040" s="89">
        <v>46.242315792019184</v>
      </c>
    </row>
    <row r="4041" spans="1:16">
      <c r="A4041" s="75" t="s">
        <v>5063</v>
      </c>
      <c r="B4041" s="85">
        <v>4037</v>
      </c>
      <c r="C4041" s="85">
        <v>2943</v>
      </c>
      <c r="D4041" s="85">
        <v>4037</v>
      </c>
      <c r="E4041" s="86" t="s">
        <v>4986</v>
      </c>
      <c r="F4041" s="85" t="s">
        <v>4524</v>
      </c>
      <c r="G4041" s="86" t="s">
        <v>111</v>
      </c>
      <c r="H4041" s="85" t="s">
        <v>2</v>
      </c>
      <c r="I4041" s="85">
        <v>1</v>
      </c>
      <c r="J4041" s="88">
        <v>0.62365252001242799</v>
      </c>
      <c r="K4041" s="146">
        <v>0.39314626921300161</v>
      </c>
      <c r="L4041" s="147">
        <v>1.992337795321463E-9</v>
      </c>
      <c r="M4041" s="147">
        <v>9.0534319001554869E-2</v>
      </c>
      <c r="N4041" s="87">
        <v>11.98314994085208</v>
      </c>
      <c r="O4041" s="88">
        <v>0.55421623920280183</v>
      </c>
      <c r="P4041" s="89">
        <v>46.249629015607013</v>
      </c>
    </row>
    <row r="4042" spans="1:16">
      <c r="A4042" s="75" t="s">
        <v>5064</v>
      </c>
      <c r="B4042" s="85">
        <v>4038</v>
      </c>
      <c r="C4042" s="85">
        <v>2944</v>
      </c>
      <c r="D4042" s="85">
        <v>4038</v>
      </c>
      <c r="E4042" s="86" t="s">
        <v>4986</v>
      </c>
      <c r="F4042" s="85" t="s">
        <v>4375</v>
      </c>
      <c r="G4042" s="86" t="s">
        <v>111</v>
      </c>
      <c r="H4042" s="85" t="s">
        <v>2</v>
      </c>
      <c r="I4042" s="85">
        <v>1</v>
      </c>
      <c r="J4042" s="88">
        <v>0.62198619605031957</v>
      </c>
      <c r="K4042" s="146">
        <v>0.39210178019664832</v>
      </c>
      <c r="L4042" s="147">
        <v>1.9870226236927201E-9</v>
      </c>
      <c r="M4042" s="147">
        <v>9.0292287130826834E-2</v>
      </c>
      <c r="N4042" s="87">
        <v>11.95111337517722</v>
      </c>
      <c r="O4042" s="88">
        <v>0.55273545459291407</v>
      </c>
      <c r="P4042" s="89">
        <v>46.249703876206233</v>
      </c>
    </row>
    <row r="4043" spans="1:16">
      <c r="A4043" s="75" t="s">
        <v>5065</v>
      </c>
      <c r="B4043" s="85">
        <v>4039</v>
      </c>
      <c r="C4043" s="85">
        <v>2945</v>
      </c>
      <c r="D4043" s="85">
        <v>4039</v>
      </c>
      <c r="E4043" s="86" t="s">
        <v>4986</v>
      </c>
      <c r="F4043" s="85" t="s">
        <v>4878</v>
      </c>
      <c r="G4043" s="86" t="s">
        <v>111</v>
      </c>
      <c r="H4043" s="85" t="s">
        <v>2</v>
      </c>
      <c r="I4043" s="85">
        <v>1</v>
      </c>
      <c r="J4043" s="88">
        <v>1.0778660590885469</v>
      </c>
      <c r="K4043" s="146">
        <v>0.67785706721488237</v>
      </c>
      <c r="L4043" s="147">
        <v>3.4411694578223181E-9</v>
      </c>
      <c r="M4043" s="147">
        <v>0.15650837631109321</v>
      </c>
      <c r="N4043" s="87">
        <v>20.71581069943959</v>
      </c>
      <c r="O4043" s="88">
        <v>0.95785468740456348</v>
      </c>
      <c r="P4043" s="89">
        <v>46.237856741492408</v>
      </c>
    </row>
    <row r="4044" spans="1:16">
      <c r="A4044" s="75" t="s">
        <v>5066</v>
      </c>
      <c r="B4044" s="85">
        <v>4040</v>
      </c>
      <c r="C4044" s="85">
        <v>2946</v>
      </c>
      <c r="D4044" s="85">
        <v>4040</v>
      </c>
      <c r="E4044" s="86" t="s">
        <v>4986</v>
      </c>
      <c r="F4044" s="85" t="s">
        <v>1484</v>
      </c>
      <c r="G4044" s="86" t="s">
        <v>111</v>
      </c>
      <c r="H4044" s="85" t="s">
        <v>2</v>
      </c>
      <c r="I4044" s="85">
        <v>1</v>
      </c>
      <c r="J4044" s="88">
        <v>0.60615402887974168</v>
      </c>
      <c r="K4044" s="146">
        <v>0.38217784100645341</v>
      </c>
      <c r="L4044" s="147">
        <v>1.9365218281211179E-9</v>
      </c>
      <c r="M4044" s="147">
        <v>8.7992680856715341E-2</v>
      </c>
      <c r="N4044" s="87">
        <v>11.6467258281765</v>
      </c>
      <c r="O4044" s="88">
        <v>0.53866614393035328</v>
      </c>
      <c r="P4044" s="89">
        <v>46.250435691306294</v>
      </c>
    </row>
    <row r="4045" spans="1:16">
      <c r="A4045" s="75" t="s">
        <v>5067</v>
      </c>
      <c r="B4045" s="85">
        <v>4041</v>
      </c>
      <c r="C4045" s="85">
        <v>2947</v>
      </c>
      <c r="D4045" s="85">
        <v>4041</v>
      </c>
      <c r="E4045" s="86" t="s">
        <v>4986</v>
      </c>
      <c r="F4045" s="85" t="s">
        <v>4706</v>
      </c>
      <c r="G4045" s="86" t="s">
        <v>111</v>
      </c>
      <c r="H4045" s="85" t="s">
        <v>2</v>
      </c>
      <c r="I4045" s="85">
        <v>1</v>
      </c>
      <c r="J4045" s="88">
        <v>0.55766418149174157</v>
      </c>
      <c r="K4045" s="146">
        <v>0.35178861590400123</v>
      </c>
      <c r="L4045" s="147">
        <v>1.7818509075922701E-9</v>
      </c>
      <c r="M4045" s="147">
        <v>8.0949579550194134E-2</v>
      </c>
      <c r="N4045" s="87">
        <v>10.7144652259576</v>
      </c>
      <c r="O4045" s="88">
        <v>0.49557547165967819</v>
      </c>
      <c r="P4045" s="89">
        <v>46.252935746999583</v>
      </c>
    </row>
    <row r="4046" spans="1:16">
      <c r="A4046" s="75" t="s">
        <v>5068</v>
      </c>
      <c r="B4046" s="85">
        <v>4042</v>
      </c>
      <c r="C4046" s="85">
        <v>2948</v>
      </c>
      <c r="D4046" s="85">
        <v>4042</v>
      </c>
      <c r="E4046" s="86" t="s">
        <v>4986</v>
      </c>
      <c r="F4046" s="85" t="s">
        <v>4883</v>
      </c>
      <c r="G4046" s="86" t="s">
        <v>111</v>
      </c>
      <c r="H4046" s="85" t="s">
        <v>2</v>
      </c>
      <c r="I4046" s="85">
        <v>1</v>
      </c>
      <c r="J4046" s="88">
        <v>0.45238786961955341</v>
      </c>
      <c r="K4046" s="146">
        <v>0.27255109860143006</v>
      </c>
      <c r="L4046" s="147">
        <v>1.413169125253519E-9</v>
      </c>
      <c r="M4046" s="147">
        <v>6.3342545405145931E-2</v>
      </c>
      <c r="N4046" s="87">
        <v>8.3625423825475043</v>
      </c>
      <c r="O4046" s="88">
        <v>0.40594677620839181</v>
      </c>
      <c r="P4046" s="89">
        <v>48.543464133060347</v>
      </c>
    </row>
    <row r="4047" spans="1:16">
      <c r="A4047" s="75" t="s">
        <v>5069</v>
      </c>
      <c r="B4047" s="85">
        <v>4043</v>
      </c>
      <c r="C4047" s="85">
        <v>2949</v>
      </c>
      <c r="D4047" s="85">
        <v>4043</v>
      </c>
      <c r="E4047" s="86" t="s">
        <v>4986</v>
      </c>
      <c r="F4047" s="85" t="s">
        <v>1068</v>
      </c>
      <c r="G4047" s="86" t="s">
        <v>111</v>
      </c>
      <c r="H4047" s="85" t="s">
        <v>2</v>
      </c>
      <c r="I4047" s="85">
        <v>1</v>
      </c>
      <c r="J4047" s="88">
        <v>0.49983307453680809</v>
      </c>
      <c r="K4047" s="146">
        <v>0.30264583913340182</v>
      </c>
      <c r="L4047" s="147">
        <v>1.589077169415621E-9</v>
      </c>
      <c r="M4047" s="147">
        <v>6.6120540308715947E-2</v>
      </c>
      <c r="N4047" s="87">
        <v>8.7420773889927439</v>
      </c>
      <c r="O4047" s="88">
        <v>0.4261919230992024</v>
      </c>
      <c r="P4047" s="89">
        <v>48.751790236474669</v>
      </c>
    </row>
    <row r="4048" spans="1:16">
      <c r="A4048" s="75" t="s">
        <v>5070</v>
      </c>
      <c r="B4048" s="85">
        <v>4044</v>
      </c>
      <c r="C4048" s="85">
        <v>2950</v>
      </c>
      <c r="D4048" s="85">
        <v>4044</v>
      </c>
      <c r="E4048" s="86" t="s">
        <v>4986</v>
      </c>
      <c r="F4048" s="85" t="s">
        <v>2641</v>
      </c>
      <c r="G4048" s="86" t="s">
        <v>111</v>
      </c>
      <c r="H4048" s="85" t="s">
        <v>2</v>
      </c>
      <c r="I4048" s="85">
        <v>1</v>
      </c>
      <c r="J4048" s="88">
        <v>0.48115091304262569</v>
      </c>
      <c r="K4048" s="146">
        <v>0.3291568157141937</v>
      </c>
      <c r="L4048" s="147">
        <v>1.5891501614025831E-9</v>
      </c>
      <c r="M4048" s="147">
        <v>6.6726010221024409E-2</v>
      </c>
      <c r="N4048" s="87">
        <v>8.7881721527407546</v>
      </c>
      <c r="O4048" s="88">
        <v>0.43951017827172922</v>
      </c>
      <c r="P4048" s="89">
        <v>50.011557651912838</v>
      </c>
    </row>
    <row r="4049" spans="1:16">
      <c r="A4049" s="75" t="s">
        <v>5071</v>
      </c>
      <c r="B4049" s="85">
        <v>4045</v>
      </c>
      <c r="C4049" s="85">
        <v>2951</v>
      </c>
      <c r="D4049" s="85">
        <v>4045</v>
      </c>
      <c r="E4049" s="86" t="s">
        <v>4986</v>
      </c>
      <c r="F4049" s="85" t="s">
        <v>4532</v>
      </c>
      <c r="G4049" s="86" t="s">
        <v>111</v>
      </c>
      <c r="H4049" s="85" t="s">
        <v>2</v>
      </c>
      <c r="I4049" s="85">
        <v>1</v>
      </c>
      <c r="J4049" s="88">
        <v>0.48489748355368051</v>
      </c>
      <c r="K4049" s="146">
        <v>0.30333069137347735</v>
      </c>
      <c r="L4049" s="147">
        <v>1.5428438132536469E-9</v>
      </c>
      <c r="M4049" s="147">
        <v>6.6764233932773892E-2</v>
      </c>
      <c r="N4049" s="87">
        <v>8.8355016511233657</v>
      </c>
      <c r="O4049" s="88">
        <v>0.43352315873786468</v>
      </c>
      <c r="P4049" s="89">
        <v>49.066049201942654</v>
      </c>
    </row>
    <row r="4050" spans="1:16">
      <c r="A4050" s="75" t="s">
        <v>5072</v>
      </c>
      <c r="B4050" s="85">
        <v>4046</v>
      </c>
      <c r="C4050" s="85">
        <v>2952</v>
      </c>
      <c r="D4050" s="85">
        <v>4046</v>
      </c>
      <c r="E4050" s="86" t="s">
        <v>4986</v>
      </c>
      <c r="F4050" s="85" t="s">
        <v>4641</v>
      </c>
      <c r="G4050" s="86" t="s">
        <v>111</v>
      </c>
      <c r="H4050" s="85" t="s">
        <v>2</v>
      </c>
      <c r="I4050" s="85">
        <v>1</v>
      </c>
      <c r="J4050" s="88">
        <v>0.45614975001942198</v>
      </c>
      <c r="K4050" s="146">
        <v>0.27936139093748791</v>
      </c>
      <c r="L4050" s="147">
        <v>1.4494981195713499E-9</v>
      </c>
      <c r="M4050" s="147">
        <v>6.0942533152866088E-2</v>
      </c>
      <c r="N4050" s="87">
        <v>8.0594578428080403</v>
      </c>
      <c r="O4050" s="88">
        <v>0.39333390252779871</v>
      </c>
      <c r="P4050" s="89">
        <v>48.804015133449106</v>
      </c>
    </row>
    <row r="4051" spans="1:16">
      <c r="A4051" s="75" t="s">
        <v>5073</v>
      </c>
      <c r="B4051" s="85">
        <v>4047</v>
      </c>
      <c r="C4051" s="85">
        <v>2953</v>
      </c>
      <c r="D4051" s="85">
        <v>4047</v>
      </c>
      <c r="E4051" s="86" t="s">
        <v>4986</v>
      </c>
      <c r="F4051" s="85" t="s">
        <v>4383</v>
      </c>
      <c r="G4051" s="86" t="s">
        <v>111</v>
      </c>
      <c r="H4051" s="85" t="s">
        <v>2</v>
      </c>
      <c r="I4051" s="85">
        <v>1</v>
      </c>
      <c r="J4051" s="88">
        <v>0.45614975001942198</v>
      </c>
      <c r="K4051" s="146">
        <v>0.27936139093748791</v>
      </c>
      <c r="L4051" s="147">
        <v>1.4494981195713499E-9</v>
      </c>
      <c r="M4051" s="147">
        <v>6.0942533152866088E-2</v>
      </c>
      <c r="N4051" s="87">
        <v>8.0594578428080403</v>
      </c>
      <c r="O4051" s="88">
        <v>0.39333390252779871</v>
      </c>
      <c r="P4051" s="89">
        <v>48.804015133449106</v>
      </c>
    </row>
    <row r="4052" spans="1:16">
      <c r="A4052" s="75" t="s">
        <v>5074</v>
      </c>
      <c r="B4052" s="85">
        <v>4048</v>
      </c>
      <c r="C4052" s="85">
        <v>2954</v>
      </c>
      <c r="D4052" s="85">
        <v>4048</v>
      </c>
      <c r="E4052" s="86" t="s">
        <v>4986</v>
      </c>
      <c r="F4052" s="85" t="s">
        <v>5075</v>
      </c>
      <c r="G4052" s="86" t="s">
        <v>111</v>
      </c>
      <c r="H4052" s="85" t="s">
        <v>2</v>
      </c>
      <c r="I4052" s="85">
        <v>1</v>
      </c>
      <c r="J4052" s="88">
        <v>0.45614975001942198</v>
      </c>
      <c r="K4052" s="146">
        <v>0.27936139093748791</v>
      </c>
      <c r="L4052" s="147">
        <v>1.4494981195713499E-9</v>
      </c>
      <c r="M4052" s="147">
        <v>6.0942533152866088E-2</v>
      </c>
      <c r="N4052" s="87">
        <v>8.0594578428080403</v>
      </c>
      <c r="O4052" s="88">
        <v>0.39333390252779871</v>
      </c>
      <c r="P4052" s="89">
        <v>48.804015133449106</v>
      </c>
    </row>
    <row r="4053" spans="1:16">
      <c r="A4053" s="75" t="s">
        <v>5076</v>
      </c>
      <c r="B4053" s="85">
        <v>4049</v>
      </c>
      <c r="C4053" s="85">
        <v>2955</v>
      </c>
      <c r="D4053" s="85">
        <v>4049</v>
      </c>
      <c r="E4053" s="86" t="s">
        <v>4986</v>
      </c>
      <c r="F4053" s="85" t="s">
        <v>3906</v>
      </c>
      <c r="G4053" s="86" t="s">
        <v>111</v>
      </c>
      <c r="H4053" s="85" t="s">
        <v>2</v>
      </c>
      <c r="I4053" s="85">
        <v>1</v>
      </c>
      <c r="J4053" s="88">
        <v>0.48973487494544099</v>
      </c>
      <c r="K4053" s="146">
        <v>0.28359964997423948</v>
      </c>
      <c r="L4053" s="147">
        <v>1.515723503566482E-9</v>
      </c>
      <c r="M4053" s="147">
        <v>6.8312146502321147E-2</v>
      </c>
      <c r="N4053" s="87">
        <v>9.0657143080662728</v>
      </c>
      <c r="O4053" s="88">
        <v>0.44317877052673521</v>
      </c>
      <c r="P4053" s="89">
        <v>48.885146329000712</v>
      </c>
    </row>
    <row r="4054" spans="1:16">
      <c r="A4054" s="75" t="s">
        <v>5077</v>
      </c>
      <c r="B4054" s="85">
        <v>4050</v>
      </c>
      <c r="C4054" s="85">
        <v>2956</v>
      </c>
      <c r="D4054" s="85">
        <v>4050</v>
      </c>
      <c r="E4054" s="86" t="s">
        <v>4986</v>
      </c>
      <c r="F4054" s="85" t="s">
        <v>2981</v>
      </c>
      <c r="G4054" s="86" t="s">
        <v>111</v>
      </c>
      <c r="H4054" s="85" t="s">
        <v>2</v>
      </c>
      <c r="I4054" s="85">
        <v>1</v>
      </c>
      <c r="J4054" s="88">
        <v>0.52478279381478821</v>
      </c>
      <c r="K4054" s="146">
        <v>0.30360292860669763</v>
      </c>
      <c r="L4054" s="147">
        <v>1.5883381501628681E-9</v>
      </c>
      <c r="M4054" s="147">
        <v>7.6619039624984467E-2</v>
      </c>
      <c r="N4054" s="87">
        <v>10.152517506979351</v>
      </c>
      <c r="O4054" s="88">
        <v>0.49871753122615808</v>
      </c>
      <c r="P4054" s="89">
        <v>49.12254826286334</v>
      </c>
    </row>
    <row r="4055" spans="1:16">
      <c r="A4055" s="75" t="s">
        <v>5078</v>
      </c>
      <c r="B4055" s="85">
        <v>4051</v>
      </c>
      <c r="C4055" s="85">
        <v>2957</v>
      </c>
      <c r="D4055" s="85">
        <v>4051</v>
      </c>
      <c r="E4055" s="86" t="s">
        <v>4986</v>
      </c>
      <c r="F4055" s="85" t="s">
        <v>2124</v>
      </c>
      <c r="G4055" s="86" t="s">
        <v>111</v>
      </c>
      <c r="H4055" s="85" t="s">
        <v>2</v>
      </c>
      <c r="I4055" s="85">
        <v>1</v>
      </c>
      <c r="J4055" s="88">
        <v>0.37716085650934972</v>
      </c>
      <c r="K4055" s="146">
        <v>0.21155645970648543</v>
      </c>
      <c r="L4055" s="147">
        <v>1.1381898637079059E-9</v>
      </c>
      <c r="M4055" s="147">
        <v>5.5054133016707092E-2</v>
      </c>
      <c r="N4055" s="87">
        <v>7.2957173081011693</v>
      </c>
      <c r="O4055" s="88">
        <v>0.3539681964045977</v>
      </c>
      <c r="P4055" s="89">
        <v>48.517257653548498</v>
      </c>
    </row>
    <row r="4056" spans="1:16">
      <c r="A4056" s="75" t="s">
        <v>5079</v>
      </c>
      <c r="B4056" s="85">
        <v>4052</v>
      </c>
      <c r="C4056" s="85">
        <v>2958</v>
      </c>
      <c r="D4056" s="85">
        <v>4052</v>
      </c>
      <c r="E4056" s="86" t="s">
        <v>4986</v>
      </c>
      <c r="F4056" s="85" t="s">
        <v>4253</v>
      </c>
      <c r="G4056" s="86" t="s">
        <v>111</v>
      </c>
      <c r="H4056" s="85" t="s">
        <v>2</v>
      </c>
      <c r="I4056" s="85">
        <v>1</v>
      </c>
      <c r="J4056" s="88">
        <v>0.34428050579829539</v>
      </c>
      <c r="K4056" s="146">
        <v>0.18704458561409851</v>
      </c>
      <c r="L4056" s="147">
        <v>1.020076429792257E-9</v>
      </c>
      <c r="M4056" s="147">
        <v>5.2465950823590353E-2</v>
      </c>
      <c r="N4056" s="87">
        <v>6.9596606003922803</v>
      </c>
      <c r="O4056" s="88">
        <v>0.33771509811524969</v>
      </c>
      <c r="P4056" s="89">
        <v>48.524650483130515</v>
      </c>
    </row>
    <row r="4057" spans="1:16">
      <c r="A4057" s="75" t="s">
        <v>5080</v>
      </c>
      <c r="B4057" s="85">
        <v>4053</v>
      </c>
      <c r="C4057" s="85">
        <v>2959</v>
      </c>
      <c r="D4057" s="85">
        <v>4053</v>
      </c>
      <c r="E4057" s="86" t="s">
        <v>4986</v>
      </c>
      <c r="F4057" s="85" t="s">
        <v>240</v>
      </c>
      <c r="G4057" s="86" t="s">
        <v>111</v>
      </c>
      <c r="H4057" s="85" t="s">
        <v>2</v>
      </c>
      <c r="I4057" s="85">
        <v>1</v>
      </c>
      <c r="J4057" s="88">
        <v>0.47641497992350479</v>
      </c>
      <c r="K4057" s="146">
        <v>0.30725127371930216</v>
      </c>
      <c r="L4057" s="147">
        <v>1.5661347175785309E-9</v>
      </c>
      <c r="M4057" s="147">
        <v>6.544475851042543E-2</v>
      </c>
      <c r="N4057" s="87">
        <v>8.6608891587085637</v>
      </c>
      <c r="O4057" s="88">
        <v>0.42594611880443839</v>
      </c>
      <c r="P4057" s="89">
        <v>49.180414504687157</v>
      </c>
    </row>
    <row r="4058" spans="1:16">
      <c r="A4058" s="75" t="s">
        <v>5081</v>
      </c>
      <c r="B4058" s="85">
        <v>4054</v>
      </c>
      <c r="C4058" s="85">
        <v>2960</v>
      </c>
      <c r="D4058" s="85">
        <v>4054</v>
      </c>
      <c r="E4058" s="86" t="s">
        <v>4986</v>
      </c>
      <c r="F4058" s="85" t="s">
        <v>4389</v>
      </c>
      <c r="G4058" s="86" t="s">
        <v>111</v>
      </c>
      <c r="H4058" s="85" t="s">
        <v>2</v>
      </c>
      <c r="I4058" s="85">
        <v>1</v>
      </c>
      <c r="J4058" s="88">
        <v>0.46165234468457822</v>
      </c>
      <c r="K4058" s="146">
        <v>0.28455942143757668</v>
      </c>
      <c r="L4058" s="147">
        <v>1.4692077302646401E-9</v>
      </c>
      <c r="M4058" s="147">
        <v>6.1397976718939089E-2</v>
      </c>
      <c r="N4058" s="87">
        <v>8.1148428925978333</v>
      </c>
      <c r="O4058" s="88">
        <v>0.39525556941236623</v>
      </c>
      <c r="P4058" s="89">
        <v>48.70772911363558</v>
      </c>
    </row>
    <row r="4059" spans="1:16">
      <c r="A4059" s="75" t="s">
        <v>5082</v>
      </c>
      <c r="B4059" s="85">
        <v>4055</v>
      </c>
      <c r="C4059" s="85">
        <v>2961</v>
      </c>
      <c r="D4059" s="85">
        <v>4055</v>
      </c>
      <c r="E4059" s="86" t="s">
        <v>4986</v>
      </c>
      <c r="F4059" s="85" t="s">
        <v>3724</v>
      </c>
      <c r="G4059" s="86" t="s">
        <v>111</v>
      </c>
      <c r="H4059" s="85" t="s">
        <v>2</v>
      </c>
      <c r="I4059" s="85">
        <v>1</v>
      </c>
      <c r="J4059" s="88">
        <v>0.52005440826791172</v>
      </c>
      <c r="K4059" s="146">
        <v>0.31808495253508667</v>
      </c>
      <c r="L4059" s="147">
        <v>1.652162177314279E-9</v>
      </c>
      <c r="M4059" s="147">
        <v>6.9483910699779772E-2</v>
      </c>
      <c r="N4059" s="87">
        <v>9.1891604589657518</v>
      </c>
      <c r="O4059" s="88">
        <v>0.44843389412149981</v>
      </c>
      <c r="P4059" s="89">
        <v>48.800311641524154</v>
      </c>
    </row>
    <row r="4060" spans="1:16">
      <c r="A4060" s="75" t="s">
        <v>5083</v>
      </c>
      <c r="B4060" s="85">
        <v>4056</v>
      </c>
      <c r="C4060" s="85">
        <v>2962</v>
      </c>
      <c r="D4060" s="85">
        <v>4056</v>
      </c>
      <c r="E4060" s="86" t="s">
        <v>4986</v>
      </c>
      <c r="F4060" s="85" t="s">
        <v>4646</v>
      </c>
      <c r="G4060" s="86" t="s">
        <v>111</v>
      </c>
      <c r="H4060" s="85" t="s">
        <v>2</v>
      </c>
      <c r="I4060" s="85">
        <v>1</v>
      </c>
      <c r="J4060" s="88">
        <v>0.40520767743691438</v>
      </c>
      <c r="K4060" s="146">
        <v>0.24651774572303481</v>
      </c>
      <c r="L4060" s="147">
        <v>1.2608477304069369E-9</v>
      </c>
      <c r="M4060" s="147">
        <v>5.6596973077263517E-2</v>
      </c>
      <c r="N4060" s="87">
        <v>7.4846875861342799</v>
      </c>
      <c r="O4060" s="88">
        <v>0.36414941030153147</v>
      </c>
      <c r="P4060" s="89">
        <v>48.652586512245968</v>
      </c>
    </row>
    <row r="4061" spans="1:16">
      <c r="A4061" s="75" t="s">
        <v>5084</v>
      </c>
      <c r="B4061" s="85">
        <v>4057</v>
      </c>
      <c r="C4061" s="85">
        <v>2963</v>
      </c>
      <c r="D4061" s="85">
        <v>4057</v>
      </c>
      <c r="E4061" s="86" t="s">
        <v>4986</v>
      </c>
      <c r="F4061" s="85" t="s">
        <v>891</v>
      </c>
      <c r="G4061" s="86" t="s">
        <v>111</v>
      </c>
      <c r="H4061" s="85" t="s">
        <v>2</v>
      </c>
      <c r="I4061" s="85">
        <v>1</v>
      </c>
      <c r="J4061" s="88">
        <v>0.41280330944374832</v>
      </c>
      <c r="K4061" s="146">
        <v>0.24652995324624416</v>
      </c>
      <c r="L4061" s="147">
        <v>1.2888950132436759E-9</v>
      </c>
      <c r="M4061" s="147">
        <v>5.6386064256435713E-2</v>
      </c>
      <c r="N4061" s="87">
        <v>7.4490744326218419</v>
      </c>
      <c r="O4061" s="88">
        <v>0.36144766471325013</v>
      </c>
      <c r="P4061" s="89">
        <v>48.522493362444742</v>
      </c>
    </row>
    <row r="4062" spans="1:16">
      <c r="A4062" s="75" t="s">
        <v>5085</v>
      </c>
      <c r="B4062" s="85">
        <v>4058</v>
      </c>
      <c r="C4062" s="85">
        <v>2964</v>
      </c>
      <c r="D4062" s="85">
        <v>4058</v>
      </c>
      <c r="E4062" s="86" t="s">
        <v>4986</v>
      </c>
      <c r="F4062" s="85" t="s">
        <v>38</v>
      </c>
      <c r="G4062" s="86" t="s">
        <v>111</v>
      </c>
      <c r="H4062" s="85" t="s">
        <v>2</v>
      </c>
      <c r="I4062" s="85">
        <v>1</v>
      </c>
      <c r="J4062" s="88">
        <v>0.47046382223479238</v>
      </c>
      <c r="K4062" s="146">
        <v>0.26876962658250997</v>
      </c>
      <c r="L4062" s="147">
        <v>1.4517283365165621E-9</v>
      </c>
      <c r="M4062" s="147">
        <v>6.5925823588052032E-2</v>
      </c>
      <c r="N4062" s="87">
        <v>8.7281779223358988</v>
      </c>
      <c r="O4062" s="88">
        <v>0.42281673610791842</v>
      </c>
      <c r="P4062" s="89">
        <v>48.442726519805078</v>
      </c>
    </row>
    <row r="4063" spans="1:16">
      <c r="A4063" s="75" t="s">
        <v>5086</v>
      </c>
      <c r="B4063" s="85">
        <v>4059</v>
      </c>
      <c r="C4063" s="85">
        <v>2965</v>
      </c>
      <c r="D4063" s="85">
        <v>4059</v>
      </c>
      <c r="E4063" s="86" t="s">
        <v>4986</v>
      </c>
      <c r="F4063" s="85" t="s">
        <v>5087</v>
      </c>
      <c r="G4063" s="86" t="s">
        <v>111</v>
      </c>
      <c r="H4063" s="85" t="s">
        <v>2</v>
      </c>
      <c r="I4063" s="85">
        <v>1</v>
      </c>
      <c r="J4063" s="88">
        <v>0.41119394165336848</v>
      </c>
      <c r="K4063" s="146">
        <v>0.23931911789337929</v>
      </c>
      <c r="L4063" s="147">
        <v>1.266850809192207E-9</v>
      </c>
      <c r="M4063" s="147">
        <v>6.0336390721206848E-2</v>
      </c>
      <c r="N4063" s="87">
        <v>7.9763078941393344</v>
      </c>
      <c r="O4063" s="88">
        <v>0.38589569943351082</v>
      </c>
      <c r="P4063" s="89">
        <v>48.380241153560689</v>
      </c>
    </row>
    <row r="4064" spans="1:16">
      <c r="A4064" s="75" t="s">
        <v>5088</v>
      </c>
      <c r="B4064" s="85">
        <v>4060</v>
      </c>
      <c r="C4064" s="85">
        <v>2966</v>
      </c>
      <c r="D4064" s="85">
        <v>4060</v>
      </c>
      <c r="E4064" s="86" t="s">
        <v>4986</v>
      </c>
      <c r="F4064" s="85" t="s">
        <v>1039</v>
      </c>
      <c r="G4064" s="86" t="s">
        <v>111</v>
      </c>
      <c r="H4064" s="85" t="s">
        <v>2</v>
      </c>
      <c r="I4064" s="85">
        <v>1</v>
      </c>
      <c r="J4064" s="88">
        <v>0.36699057637803928</v>
      </c>
      <c r="K4064" s="146">
        <v>0.20488840030223246</v>
      </c>
      <c r="L4064" s="147">
        <v>1.1016921228156441E-9</v>
      </c>
      <c r="M4064" s="147">
        <v>5.5143352818285862E-2</v>
      </c>
      <c r="N4064" s="87">
        <v>7.3145183683821449</v>
      </c>
      <c r="O4064" s="88">
        <v>0.35616643439258328</v>
      </c>
      <c r="P4064" s="89">
        <v>48.693080863964205</v>
      </c>
    </row>
    <row r="4065" spans="1:16">
      <c r="A4065" s="75" t="s">
        <v>5089</v>
      </c>
      <c r="B4065" s="85">
        <v>4061</v>
      </c>
      <c r="C4065" s="85">
        <v>2967</v>
      </c>
      <c r="D4065" s="85">
        <v>4061</v>
      </c>
      <c r="E4065" s="86" t="s">
        <v>4986</v>
      </c>
      <c r="F4065" s="85" t="s">
        <v>4653</v>
      </c>
      <c r="G4065" s="86" t="s">
        <v>111</v>
      </c>
      <c r="H4065" s="85" t="s">
        <v>2</v>
      </c>
      <c r="I4065" s="85">
        <v>1</v>
      </c>
      <c r="J4065" s="88">
        <v>0.45614975001942198</v>
      </c>
      <c r="K4065" s="146">
        <v>0.27936139093748791</v>
      </c>
      <c r="L4065" s="147">
        <v>1.4494981195713499E-9</v>
      </c>
      <c r="M4065" s="147">
        <v>6.0942533152866088E-2</v>
      </c>
      <c r="N4065" s="87">
        <v>8.0594578428080403</v>
      </c>
      <c r="O4065" s="88">
        <v>0.3933339025277986</v>
      </c>
      <c r="P4065" s="89">
        <v>48.804015133449091</v>
      </c>
    </row>
    <row r="4066" spans="1:16">
      <c r="A4066" s="75" t="s">
        <v>5090</v>
      </c>
      <c r="B4066" s="85">
        <v>4062</v>
      </c>
      <c r="C4066" s="85">
        <v>2968</v>
      </c>
      <c r="D4066" s="85">
        <v>4062</v>
      </c>
      <c r="E4066" s="86" t="s">
        <v>4986</v>
      </c>
      <c r="F4066" s="85" t="s">
        <v>4655</v>
      </c>
      <c r="G4066" s="86" t="s">
        <v>111</v>
      </c>
      <c r="H4066" s="85" t="s">
        <v>2</v>
      </c>
      <c r="I4066" s="85">
        <v>1</v>
      </c>
      <c r="J4066" s="88">
        <v>0.56759110657307221</v>
      </c>
      <c r="K4066" s="146">
        <v>0.34750729003198993</v>
      </c>
      <c r="L4066" s="147">
        <v>1.805400439983259E-9</v>
      </c>
      <c r="M4066" s="147">
        <v>7.2995081865465106E-2</v>
      </c>
      <c r="N4066" s="87">
        <v>9.6409311279403607</v>
      </c>
      <c r="O4066" s="88">
        <v>0.46689858096689751</v>
      </c>
      <c r="P4066" s="89">
        <v>48.428785017847474</v>
      </c>
    </row>
    <row r="4067" spans="1:16">
      <c r="A4067" s="75" t="s">
        <v>5091</v>
      </c>
      <c r="B4067" s="85">
        <v>4063</v>
      </c>
      <c r="C4067" s="85">
        <v>2969</v>
      </c>
      <c r="D4067" s="85">
        <v>4063</v>
      </c>
      <c r="E4067" s="86" t="s">
        <v>4986</v>
      </c>
      <c r="F4067" s="85" t="s">
        <v>2923</v>
      </c>
      <c r="G4067" s="86" t="s">
        <v>111</v>
      </c>
      <c r="H4067" s="85" t="s">
        <v>2</v>
      </c>
      <c r="I4067" s="85">
        <v>1</v>
      </c>
      <c r="J4067" s="88">
        <v>0.49238466696437899</v>
      </c>
      <c r="K4067" s="146">
        <v>0.30797985824223151</v>
      </c>
      <c r="L4067" s="147">
        <v>1.566619370494509E-9</v>
      </c>
      <c r="M4067" s="147">
        <v>6.7795785303384037E-2</v>
      </c>
      <c r="N4067" s="87">
        <v>8.972022606506302</v>
      </c>
      <c r="O4067" s="88">
        <v>0.44021708926857511</v>
      </c>
      <c r="P4067" s="89">
        <v>49.065535005377704</v>
      </c>
    </row>
    <row r="4068" spans="1:16">
      <c r="A4068" s="75" t="s">
        <v>5092</v>
      </c>
      <c r="B4068" s="85">
        <v>4064</v>
      </c>
      <c r="C4068" s="85">
        <v>2970</v>
      </c>
      <c r="D4068" s="85">
        <v>4064</v>
      </c>
      <c r="E4068" s="86" t="s">
        <v>4986</v>
      </c>
      <c r="F4068" s="85" t="s">
        <v>1088</v>
      </c>
      <c r="G4068" s="86" t="s">
        <v>111</v>
      </c>
      <c r="H4068" s="85" t="s">
        <v>2</v>
      </c>
      <c r="I4068" s="85">
        <v>1</v>
      </c>
      <c r="J4068" s="88">
        <v>0.49566554841314298</v>
      </c>
      <c r="K4068" s="146">
        <v>0.30212490933816688</v>
      </c>
      <c r="L4068" s="147">
        <v>1.569406017029267E-9</v>
      </c>
      <c r="M4068" s="147">
        <v>6.7739141339508924E-2</v>
      </c>
      <c r="N4068" s="87">
        <v>8.9584135221311492</v>
      </c>
      <c r="O4068" s="88">
        <v>0.43856140168391827</v>
      </c>
      <c r="P4068" s="89">
        <v>48.955253137230414</v>
      </c>
    </row>
    <row r="4069" spans="1:16">
      <c r="A4069" s="75" t="s">
        <v>5093</v>
      </c>
      <c r="B4069" s="85">
        <v>4065</v>
      </c>
      <c r="C4069" s="85">
        <v>2971</v>
      </c>
      <c r="D4069" s="85">
        <v>4065</v>
      </c>
      <c r="E4069" s="86" t="s">
        <v>4986</v>
      </c>
      <c r="F4069" s="85" t="s">
        <v>4544</v>
      </c>
      <c r="G4069" s="86" t="s">
        <v>111</v>
      </c>
      <c r="H4069" s="85" t="s">
        <v>2</v>
      </c>
      <c r="I4069" s="85">
        <v>1</v>
      </c>
      <c r="J4069" s="88">
        <v>0.48033277385635709</v>
      </c>
      <c r="K4069" s="146">
        <v>0.30049623468580688</v>
      </c>
      <c r="L4069" s="147">
        <v>1.5283485737565701E-9</v>
      </c>
      <c r="M4069" s="147">
        <v>6.6135328203286547E-2</v>
      </c>
      <c r="N4069" s="87">
        <v>8.7522689460137393</v>
      </c>
      <c r="O4069" s="88">
        <v>0.42944207137421297</v>
      </c>
      <c r="P4069" s="89">
        <v>49.066370563235985</v>
      </c>
    </row>
    <row r="4070" spans="1:16">
      <c r="A4070" s="75" t="s">
        <v>5094</v>
      </c>
      <c r="B4070" s="85">
        <v>4066</v>
      </c>
      <c r="C4070" s="85">
        <v>2972</v>
      </c>
      <c r="D4070" s="85">
        <v>4066</v>
      </c>
      <c r="E4070" s="86" t="s">
        <v>4986</v>
      </c>
      <c r="F4070" s="85" t="s">
        <v>2925</v>
      </c>
      <c r="G4070" s="86" t="s">
        <v>111</v>
      </c>
      <c r="H4070" s="85" t="s">
        <v>2</v>
      </c>
      <c r="I4070" s="85">
        <v>1</v>
      </c>
      <c r="J4070" s="88">
        <v>0.50930059443113862</v>
      </c>
      <c r="K4070" s="146">
        <v>0.31155210030299263</v>
      </c>
      <c r="L4070" s="147">
        <v>1.618058057940514E-9</v>
      </c>
      <c r="M4070" s="147">
        <v>6.8046575979920573E-2</v>
      </c>
      <c r="N4070" s="87">
        <v>8.9990551996928367</v>
      </c>
      <c r="O4070" s="88">
        <v>0.43916172103980677</v>
      </c>
      <c r="P4070" s="89">
        <v>48.800869790730538</v>
      </c>
    </row>
    <row r="4071" spans="1:16">
      <c r="A4071" s="75" t="s">
        <v>5095</v>
      </c>
      <c r="B4071" s="85">
        <v>4067</v>
      </c>
      <c r="C4071" s="85">
        <v>2973</v>
      </c>
      <c r="D4071" s="85">
        <v>4067</v>
      </c>
      <c r="E4071" s="86" t="s">
        <v>4986</v>
      </c>
      <c r="F4071" s="85" t="s">
        <v>4549</v>
      </c>
      <c r="G4071" s="86" t="s">
        <v>111</v>
      </c>
      <c r="H4071" s="85" t="s">
        <v>2</v>
      </c>
      <c r="I4071" s="85">
        <v>1</v>
      </c>
      <c r="J4071" s="88">
        <v>0.52681194272327947</v>
      </c>
      <c r="K4071" s="146">
        <v>0.30415595154602021</v>
      </c>
      <c r="L4071" s="147">
        <v>1.6321766299365701E-9</v>
      </c>
      <c r="M4071" s="147">
        <v>7.3029639686533365E-2</v>
      </c>
      <c r="N4071" s="87">
        <v>9.6977708362984316</v>
      </c>
      <c r="O4071" s="88">
        <v>0.47135958210728229</v>
      </c>
      <c r="P4071" s="89">
        <v>48.604941286403587</v>
      </c>
    </row>
    <row r="4072" spans="1:16">
      <c r="A4072" s="75" t="s">
        <v>5096</v>
      </c>
      <c r="B4072" s="85">
        <v>4068</v>
      </c>
      <c r="C4072" s="85">
        <v>2974</v>
      </c>
      <c r="D4072" s="85">
        <v>4068</v>
      </c>
      <c r="E4072" s="86" t="s">
        <v>4986</v>
      </c>
      <c r="F4072" s="85" t="s">
        <v>4552</v>
      </c>
      <c r="G4072" s="86" t="s">
        <v>111</v>
      </c>
      <c r="H4072" s="85" t="s">
        <v>2</v>
      </c>
      <c r="I4072" s="85">
        <v>1</v>
      </c>
      <c r="J4072" s="88">
        <v>0.45690570342907311</v>
      </c>
      <c r="K4072" s="146">
        <v>0.26409843374888992</v>
      </c>
      <c r="L4072" s="147">
        <v>1.41600846057414E-9</v>
      </c>
      <c r="M4072" s="147">
        <v>6.3333032329529859E-2</v>
      </c>
      <c r="N4072" s="87">
        <v>8.4100733628853614</v>
      </c>
      <c r="O4072" s="88">
        <v>0.40881154922698598</v>
      </c>
      <c r="P4072" s="89">
        <v>48.609748284850781</v>
      </c>
    </row>
    <row r="4073" spans="1:16">
      <c r="A4073" s="75" t="s">
        <v>5097</v>
      </c>
      <c r="B4073" s="85">
        <v>4069</v>
      </c>
      <c r="C4073" s="85">
        <v>2975</v>
      </c>
      <c r="D4073" s="85">
        <v>4069</v>
      </c>
      <c r="E4073" s="86" t="s">
        <v>4986</v>
      </c>
      <c r="F4073" s="85" t="s">
        <v>4554</v>
      </c>
      <c r="G4073" s="86" t="s">
        <v>111</v>
      </c>
      <c r="H4073" s="85" t="s">
        <v>2</v>
      </c>
      <c r="I4073" s="85">
        <v>1</v>
      </c>
      <c r="J4073" s="88">
        <v>0.45184050956471872</v>
      </c>
      <c r="K4073" s="146">
        <v>0.26119598762368329</v>
      </c>
      <c r="L4073" s="147">
        <v>1.400345571307349E-9</v>
      </c>
      <c r="M4073" s="147">
        <v>6.2630445599280771E-2</v>
      </c>
      <c r="N4073" s="87">
        <v>8.3167707134033346</v>
      </c>
      <c r="O4073" s="88">
        <v>0.40427950865991502</v>
      </c>
      <c r="P4073" s="89">
        <v>48.610154420678796</v>
      </c>
    </row>
    <row r="4074" spans="1:16">
      <c r="A4074" s="75" t="s">
        <v>5098</v>
      </c>
      <c r="B4074" s="85">
        <v>4070</v>
      </c>
      <c r="C4074" s="85">
        <v>2976</v>
      </c>
      <c r="D4074" s="85">
        <v>4070</v>
      </c>
      <c r="E4074" s="86" t="s">
        <v>4986</v>
      </c>
      <c r="F4074" s="85" t="s">
        <v>4556</v>
      </c>
      <c r="G4074" s="86" t="s">
        <v>111</v>
      </c>
      <c r="H4074" s="85" t="s">
        <v>2</v>
      </c>
      <c r="I4074" s="85">
        <v>1</v>
      </c>
      <c r="J4074" s="88">
        <v>0.44688663864244099</v>
      </c>
      <c r="K4074" s="146">
        <v>0.25835733152320617</v>
      </c>
      <c r="L4074" s="147">
        <v>1.3850269213651049E-9</v>
      </c>
      <c r="M4074" s="147">
        <v>6.1943300335630343E-2</v>
      </c>
      <c r="N4074" s="87">
        <v>8.2255186716022077</v>
      </c>
      <c r="O4074" s="88">
        <v>0.39984707338003489</v>
      </c>
      <c r="P4074" s="89">
        <v>48.610560542579215</v>
      </c>
    </row>
    <row r="4075" spans="1:16">
      <c r="A4075" s="75" t="s">
        <v>5099</v>
      </c>
      <c r="B4075" s="85">
        <v>4071</v>
      </c>
      <c r="C4075" s="85">
        <v>2977</v>
      </c>
      <c r="D4075" s="85">
        <v>4071</v>
      </c>
      <c r="E4075" s="86" t="s">
        <v>4986</v>
      </c>
      <c r="F4075" s="85" t="s">
        <v>4398</v>
      </c>
      <c r="G4075" s="86" t="s">
        <v>111</v>
      </c>
      <c r="H4075" s="85" t="s">
        <v>2</v>
      </c>
      <c r="I4075" s="85">
        <v>1</v>
      </c>
      <c r="J4075" s="88">
        <v>0.47649375782637732</v>
      </c>
      <c r="K4075" s="146">
        <v>0.27532273712371302</v>
      </c>
      <c r="L4075" s="147">
        <v>1.47657979016057E-9</v>
      </c>
      <c r="M4075" s="147">
        <v>6.6050066950415653E-2</v>
      </c>
      <c r="N4075" s="87">
        <v>8.7708922026792067</v>
      </c>
      <c r="O4075" s="88">
        <v>0.4263377998574524</v>
      </c>
      <c r="P4075" s="89">
        <v>48.608259000973788</v>
      </c>
    </row>
    <row r="4076" spans="1:16">
      <c r="A4076" s="75" t="s">
        <v>5100</v>
      </c>
      <c r="B4076" s="85">
        <v>4072</v>
      </c>
      <c r="C4076" s="85">
        <v>2978</v>
      </c>
      <c r="D4076" s="85">
        <v>4072</v>
      </c>
      <c r="E4076" s="86" t="s">
        <v>4986</v>
      </c>
      <c r="F4076" s="85" t="s">
        <v>4559</v>
      </c>
      <c r="G4076" s="86" t="s">
        <v>111</v>
      </c>
      <c r="H4076" s="85" t="s">
        <v>2</v>
      </c>
      <c r="I4076" s="85">
        <v>1</v>
      </c>
      <c r="J4076" s="88">
        <v>0.4468866386424411</v>
      </c>
      <c r="K4076" s="146">
        <v>0.25835733152320622</v>
      </c>
      <c r="L4076" s="147">
        <v>1.3850269213651059E-9</v>
      </c>
      <c r="M4076" s="147">
        <v>6.1943300335630343E-2</v>
      </c>
      <c r="N4076" s="87">
        <v>8.2255186716022077</v>
      </c>
      <c r="O4076" s="88">
        <v>0.39984707338003511</v>
      </c>
      <c r="P4076" s="89">
        <v>48.610560542579243</v>
      </c>
    </row>
    <row r="4077" spans="1:16">
      <c r="A4077" s="75" t="s">
        <v>5101</v>
      </c>
      <c r="B4077" s="85">
        <v>4073</v>
      </c>
      <c r="C4077" s="85">
        <v>2979</v>
      </c>
      <c r="D4077" s="85">
        <v>4073</v>
      </c>
      <c r="E4077" s="86" t="s">
        <v>4986</v>
      </c>
      <c r="F4077" s="85" t="s">
        <v>4400</v>
      </c>
      <c r="G4077" s="86" t="s">
        <v>111</v>
      </c>
      <c r="H4077" s="85" t="s">
        <v>2</v>
      </c>
      <c r="I4077" s="85">
        <v>1</v>
      </c>
      <c r="J4077" s="88">
        <v>0.43113227881893579</v>
      </c>
      <c r="K4077" s="146">
        <v>0.24932980328847401</v>
      </c>
      <c r="L4077" s="147">
        <v>1.3363103667784501E-9</v>
      </c>
      <c r="M4077" s="147">
        <v>5.9758032712714029E-2</v>
      </c>
      <c r="N4077" s="87">
        <v>7.9353178319520143</v>
      </c>
      <c r="O4077" s="88">
        <v>0.38575098945108172</v>
      </c>
      <c r="P4077" s="89">
        <v>48.611914181664304</v>
      </c>
    </row>
    <row r="4078" spans="1:16">
      <c r="A4078" s="75" t="s">
        <v>5102</v>
      </c>
      <c r="B4078" s="85">
        <v>4074</v>
      </c>
      <c r="C4078" s="85">
        <v>2980</v>
      </c>
      <c r="D4078" s="85">
        <v>4074</v>
      </c>
      <c r="E4078" s="86" t="s">
        <v>4986</v>
      </c>
      <c r="F4078" s="85" t="s">
        <v>243</v>
      </c>
      <c r="G4078" s="86" t="s">
        <v>111</v>
      </c>
      <c r="H4078" s="85" t="s">
        <v>2</v>
      </c>
      <c r="I4078" s="85">
        <v>1</v>
      </c>
      <c r="J4078" s="88">
        <v>0.42947935019058442</v>
      </c>
      <c r="K4078" s="146">
        <v>0.26900351248425358</v>
      </c>
      <c r="L4078" s="147">
        <v>1.3672131109420331E-9</v>
      </c>
      <c r="M4078" s="147">
        <v>5.9116967458855023E-2</v>
      </c>
      <c r="N4078" s="87">
        <v>7.8246308147836894</v>
      </c>
      <c r="O4078" s="88">
        <v>0.38398662737580291</v>
      </c>
      <c r="P4078" s="89">
        <v>49.074088792829286</v>
      </c>
    </row>
    <row r="4079" spans="1:16">
      <c r="A4079" s="75" t="s">
        <v>5103</v>
      </c>
      <c r="B4079" s="85">
        <v>4075</v>
      </c>
      <c r="C4079" s="85">
        <v>2981</v>
      </c>
      <c r="D4079" s="85">
        <v>4075</v>
      </c>
      <c r="E4079" s="86" t="s">
        <v>5104</v>
      </c>
      <c r="F4079" s="85" t="s">
        <v>2901</v>
      </c>
      <c r="G4079" s="86" t="s">
        <v>111</v>
      </c>
      <c r="H4079" s="85" t="s">
        <v>2</v>
      </c>
      <c r="I4079" s="85">
        <v>1</v>
      </c>
      <c r="J4079" s="88">
        <v>0.73457583212500854</v>
      </c>
      <c r="K4079" s="146">
        <v>0.46949581041173577</v>
      </c>
      <c r="L4079" s="147">
        <v>2.3772291598927131E-9</v>
      </c>
      <c r="M4079" s="147">
        <v>0.10370604732129329</v>
      </c>
      <c r="N4079" s="87">
        <v>13.722379665595041</v>
      </c>
      <c r="O4079" s="88">
        <v>0.65483002333925677</v>
      </c>
      <c r="P4079" s="89">
        <v>47.719859040269569</v>
      </c>
    </row>
    <row r="4080" spans="1:16">
      <c r="A4080" s="75" t="s">
        <v>5105</v>
      </c>
      <c r="B4080" s="85">
        <v>4076</v>
      </c>
      <c r="C4080" s="85">
        <v>2982</v>
      </c>
      <c r="D4080" s="85">
        <v>4076</v>
      </c>
      <c r="E4080" s="86" t="s">
        <v>5104</v>
      </c>
      <c r="F4080" s="85" t="s">
        <v>931</v>
      </c>
      <c r="G4080" s="86" t="s">
        <v>111</v>
      </c>
      <c r="H4080" s="85" t="s">
        <v>2</v>
      </c>
      <c r="I4080" s="85">
        <v>1</v>
      </c>
      <c r="J4080" s="88">
        <v>0.83495554308996389</v>
      </c>
      <c r="K4080" s="146">
        <v>0.50358173052232147</v>
      </c>
      <c r="L4080" s="147">
        <v>2.6606700542783801E-9</v>
      </c>
      <c r="M4080" s="147">
        <v>0.1009891055955125</v>
      </c>
      <c r="N4080" s="87">
        <v>13.344875318259209</v>
      </c>
      <c r="O4080" s="88">
        <v>0.72023805516970185</v>
      </c>
      <c r="P4080" s="89">
        <v>53.971134086523207</v>
      </c>
    </row>
    <row r="4081" spans="1:16">
      <c r="A4081" s="75" t="s">
        <v>5106</v>
      </c>
      <c r="B4081" s="85">
        <v>4077</v>
      </c>
      <c r="C4081" s="85">
        <v>2983</v>
      </c>
      <c r="D4081" s="85">
        <v>4077</v>
      </c>
      <c r="E4081" s="86" t="s">
        <v>5104</v>
      </c>
      <c r="F4081" s="85" t="s">
        <v>2804</v>
      </c>
      <c r="G4081" s="86" t="s">
        <v>111</v>
      </c>
      <c r="H4081" s="85" t="s">
        <v>2</v>
      </c>
      <c r="I4081" s="85">
        <v>1</v>
      </c>
      <c r="J4081" s="88">
        <v>0.80008100460166076</v>
      </c>
      <c r="K4081" s="146">
        <v>0.51030935235466179</v>
      </c>
      <c r="L4081" s="147">
        <v>2.5845098145729981E-9</v>
      </c>
      <c r="M4081" s="147">
        <v>0.11008713445606789</v>
      </c>
      <c r="N4081" s="87">
        <v>14.567467635657</v>
      </c>
      <c r="O4081" s="88">
        <v>0.71530830510930088</v>
      </c>
      <c r="P4081" s="89">
        <v>49.103133296718674</v>
      </c>
    </row>
    <row r="4082" spans="1:16">
      <c r="A4082" s="75" t="s">
        <v>5107</v>
      </c>
      <c r="B4082" s="85">
        <v>4078</v>
      </c>
      <c r="C4082" s="85">
        <v>2984</v>
      </c>
      <c r="D4082" s="85">
        <v>4078</v>
      </c>
      <c r="E4082" s="86" t="s">
        <v>5104</v>
      </c>
      <c r="F4082" s="85" t="s">
        <v>2872</v>
      </c>
      <c r="G4082" s="86" t="s">
        <v>111</v>
      </c>
      <c r="H4082" s="85" t="s">
        <v>2</v>
      </c>
      <c r="I4082" s="85">
        <v>1</v>
      </c>
      <c r="J4082" s="88">
        <v>0.72944688764025534</v>
      </c>
      <c r="K4082" s="146">
        <v>0.44818762408857232</v>
      </c>
      <c r="L4082" s="147">
        <v>2.3357973958014489E-9</v>
      </c>
      <c r="M4082" s="147">
        <v>9.384396415330061E-2</v>
      </c>
      <c r="N4082" s="87">
        <v>12.421652941916349</v>
      </c>
      <c r="O4082" s="88">
        <v>0.68019707130772866</v>
      </c>
      <c r="P4082" s="89">
        <v>54.758982116818935</v>
      </c>
    </row>
    <row r="4083" spans="1:16">
      <c r="A4083" s="75" t="s">
        <v>5108</v>
      </c>
      <c r="B4083" s="85">
        <v>4079</v>
      </c>
      <c r="C4083" s="85">
        <v>2985</v>
      </c>
      <c r="D4083" s="85">
        <v>4079</v>
      </c>
      <c r="E4083" s="86" t="s">
        <v>5104</v>
      </c>
      <c r="F4083" s="85" t="s">
        <v>4407</v>
      </c>
      <c r="G4083" s="86" t="s">
        <v>111</v>
      </c>
      <c r="H4083" s="85" t="s">
        <v>2</v>
      </c>
      <c r="I4083" s="85">
        <v>1</v>
      </c>
      <c r="J4083" s="88">
        <v>0.85491434457126492</v>
      </c>
      <c r="K4083" s="146">
        <v>0.52261935285030248</v>
      </c>
      <c r="L4083" s="147">
        <v>2.7464071594089249E-9</v>
      </c>
      <c r="M4083" s="147">
        <v>0.10412266125696031</v>
      </c>
      <c r="N4083" s="87">
        <v>13.77119701801054</v>
      </c>
      <c r="O4083" s="88">
        <v>0.74724666191832767</v>
      </c>
      <c r="P4083" s="89">
        <v>54.261562080699854</v>
      </c>
    </row>
    <row r="4084" spans="1:16">
      <c r="A4084" s="75" t="s">
        <v>5109</v>
      </c>
      <c r="B4084" s="85">
        <v>4080</v>
      </c>
      <c r="C4084" s="85">
        <v>2986</v>
      </c>
      <c r="D4084" s="85">
        <v>4080</v>
      </c>
      <c r="E4084" s="86" t="s">
        <v>5104</v>
      </c>
      <c r="F4084" s="85" t="s">
        <v>4409</v>
      </c>
      <c r="G4084" s="86" t="s">
        <v>111</v>
      </c>
      <c r="H4084" s="85" t="s">
        <v>2</v>
      </c>
      <c r="I4084" s="85">
        <v>1</v>
      </c>
      <c r="J4084" s="88">
        <v>0.57260470443497069</v>
      </c>
      <c r="K4084" s="146">
        <v>0.33153912409574576</v>
      </c>
      <c r="L4084" s="147">
        <v>1.7550500923498249E-9</v>
      </c>
      <c r="M4084" s="147">
        <v>8.0475296817637362E-2</v>
      </c>
      <c r="N4084" s="87">
        <v>10.61439992431653</v>
      </c>
      <c r="O4084" s="88">
        <v>0.52225431370839315</v>
      </c>
      <c r="P4084" s="89">
        <v>49.202434186784373</v>
      </c>
    </row>
    <row r="4085" spans="1:16">
      <c r="A4085" s="75" t="s">
        <v>5110</v>
      </c>
      <c r="B4085" s="85">
        <v>4081</v>
      </c>
      <c r="C4085" s="85">
        <v>2987</v>
      </c>
      <c r="D4085" s="85">
        <v>4081</v>
      </c>
      <c r="E4085" s="86" t="s">
        <v>5104</v>
      </c>
      <c r="F4085" s="85" t="s">
        <v>4780</v>
      </c>
      <c r="G4085" s="86" t="s">
        <v>111</v>
      </c>
      <c r="H4085" s="85" t="s">
        <v>2</v>
      </c>
      <c r="I4085" s="85">
        <v>1</v>
      </c>
      <c r="J4085" s="88">
        <v>0.56512216277389882</v>
      </c>
      <c r="K4085" s="146">
        <v>0.32481540612682402</v>
      </c>
      <c r="L4085" s="147">
        <v>1.7241805163134129E-9</v>
      </c>
      <c r="M4085" s="147">
        <v>7.4308039409327481E-2</v>
      </c>
      <c r="N4085" s="87">
        <v>9.800861597775647</v>
      </c>
      <c r="O4085" s="88">
        <v>0.51835418419576129</v>
      </c>
      <c r="P4085" s="89">
        <v>52.888634231239863</v>
      </c>
    </row>
    <row r="4086" spans="1:16">
      <c r="A4086" s="75" t="s">
        <v>5111</v>
      </c>
      <c r="B4086" s="85">
        <v>4082</v>
      </c>
      <c r="C4086" s="85">
        <v>2988</v>
      </c>
      <c r="D4086" s="85">
        <v>4082</v>
      </c>
      <c r="E4086" s="86" t="s">
        <v>5104</v>
      </c>
      <c r="F4086" s="85" t="s">
        <v>4233</v>
      </c>
      <c r="G4086" s="86" t="s">
        <v>111</v>
      </c>
      <c r="H4086" s="85" t="s">
        <v>2</v>
      </c>
      <c r="I4086" s="85">
        <v>1</v>
      </c>
      <c r="J4086" s="88">
        <v>0.80800946164930465</v>
      </c>
      <c r="K4086" s="146">
        <v>0.47359737539907515</v>
      </c>
      <c r="L4086" s="147">
        <v>2.5388635969351279E-9</v>
      </c>
      <c r="M4086" s="147">
        <v>0.112892436040606</v>
      </c>
      <c r="N4086" s="87">
        <v>14.980072813832409</v>
      </c>
      <c r="O4086" s="88">
        <v>0.72766792313245843</v>
      </c>
      <c r="P4086" s="89">
        <v>48.575726712125132</v>
      </c>
    </row>
    <row r="4087" spans="1:16">
      <c r="A4087" s="75" t="s">
        <v>5112</v>
      </c>
      <c r="B4087" s="85">
        <v>4083</v>
      </c>
      <c r="C4087" s="85">
        <v>2989</v>
      </c>
      <c r="D4087" s="85">
        <v>4083</v>
      </c>
      <c r="E4087" s="86" t="s">
        <v>5104</v>
      </c>
      <c r="F4087" s="85" t="s">
        <v>4591</v>
      </c>
      <c r="G4087" s="86" t="s">
        <v>111</v>
      </c>
      <c r="H4087" s="85" t="s">
        <v>2</v>
      </c>
      <c r="I4087" s="85">
        <v>1</v>
      </c>
      <c r="J4087" s="88">
        <v>0.80800946164930454</v>
      </c>
      <c r="K4087" s="146">
        <v>0.47359737539907509</v>
      </c>
      <c r="L4087" s="147">
        <v>2.5388635969351279E-9</v>
      </c>
      <c r="M4087" s="147">
        <v>0.112892436040606</v>
      </c>
      <c r="N4087" s="87">
        <v>14.980072813832409</v>
      </c>
      <c r="O4087" s="88">
        <v>0.72766792313245832</v>
      </c>
      <c r="P4087" s="89">
        <v>48.575726712125125</v>
      </c>
    </row>
    <row r="4088" spans="1:16">
      <c r="A4088" s="75" t="s">
        <v>5113</v>
      </c>
      <c r="B4088" s="85">
        <v>4084</v>
      </c>
      <c r="C4088" s="85">
        <v>2990</v>
      </c>
      <c r="D4088" s="85">
        <v>4084</v>
      </c>
      <c r="E4088" s="86" t="s">
        <v>5104</v>
      </c>
      <c r="F4088" s="85" t="s">
        <v>4247</v>
      </c>
      <c r="G4088" s="86" t="s">
        <v>111</v>
      </c>
      <c r="H4088" s="85" t="s">
        <v>2</v>
      </c>
      <c r="I4088" s="85">
        <v>1</v>
      </c>
      <c r="J4088" s="88">
        <v>0.80800946164930454</v>
      </c>
      <c r="K4088" s="146">
        <v>0.47359737539907509</v>
      </c>
      <c r="L4088" s="147">
        <v>2.5388635969351279E-9</v>
      </c>
      <c r="M4088" s="147">
        <v>0.112892436040606</v>
      </c>
      <c r="N4088" s="87">
        <v>14.980072813832409</v>
      </c>
      <c r="O4088" s="88">
        <v>0.72766792313245832</v>
      </c>
      <c r="P4088" s="89">
        <v>48.575726712125125</v>
      </c>
    </row>
    <row r="4089" spans="1:16">
      <c r="A4089" s="75" t="s">
        <v>5114</v>
      </c>
      <c r="B4089" s="85">
        <v>4085</v>
      </c>
      <c r="C4089" s="85">
        <v>2991</v>
      </c>
      <c r="D4089" s="85">
        <v>4085</v>
      </c>
      <c r="E4089" s="86" t="s">
        <v>5104</v>
      </c>
      <c r="F4089" s="85" t="s">
        <v>4416</v>
      </c>
      <c r="G4089" s="86" t="s">
        <v>111</v>
      </c>
      <c r="H4089" s="85" t="s">
        <v>2</v>
      </c>
      <c r="I4089" s="85">
        <v>1</v>
      </c>
      <c r="J4089" s="88">
        <v>0.80800946164930443</v>
      </c>
      <c r="K4089" s="146">
        <v>0.47359737539907504</v>
      </c>
      <c r="L4089" s="147">
        <v>2.5388635969351279E-9</v>
      </c>
      <c r="M4089" s="147">
        <v>0.112892436040606</v>
      </c>
      <c r="N4089" s="87">
        <v>14.980072813832409</v>
      </c>
      <c r="O4089" s="88">
        <v>0.72766792313245821</v>
      </c>
      <c r="P4089" s="89">
        <v>48.575726712125118</v>
      </c>
    </row>
    <row r="4090" spans="1:16">
      <c r="A4090" s="75" t="s">
        <v>5115</v>
      </c>
      <c r="B4090" s="85">
        <v>4086</v>
      </c>
      <c r="C4090" s="85">
        <v>2992</v>
      </c>
      <c r="D4090" s="85">
        <v>4086</v>
      </c>
      <c r="E4090" s="86" t="s">
        <v>5104</v>
      </c>
      <c r="F4090" s="85" t="s">
        <v>4730</v>
      </c>
      <c r="G4090" s="86" t="s">
        <v>111</v>
      </c>
      <c r="H4090" s="85" t="s">
        <v>2</v>
      </c>
      <c r="I4090" s="85">
        <v>1</v>
      </c>
      <c r="J4090" s="88">
        <v>0.80800946164930443</v>
      </c>
      <c r="K4090" s="146">
        <v>0.47359737539907504</v>
      </c>
      <c r="L4090" s="147">
        <v>2.5388635969351279E-9</v>
      </c>
      <c r="M4090" s="147">
        <v>0.112892436040606</v>
      </c>
      <c r="N4090" s="87">
        <v>14.980072813832409</v>
      </c>
      <c r="O4090" s="88">
        <v>0.72766792313245821</v>
      </c>
      <c r="P4090" s="89">
        <v>48.575726712125118</v>
      </c>
    </row>
    <row r="4091" spans="1:16">
      <c r="A4091" s="75" t="s">
        <v>5116</v>
      </c>
      <c r="B4091" s="85">
        <v>4087</v>
      </c>
      <c r="C4091" s="85">
        <v>2993</v>
      </c>
      <c r="D4091" s="85">
        <v>4087</v>
      </c>
      <c r="E4091" s="86" t="s">
        <v>5104</v>
      </c>
      <c r="F4091" s="85" t="s">
        <v>4418</v>
      </c>
      <c r="G4091" s="86" t="s">
        <v>111</v>
      </c>
      <c r="H4091" s="85" t="s">
        <v>2</v>
      </c>
      <c r="I4091" s="85">
        <v>1</v>
      </c>
      <c r="J4091" s="88">
        <v>0.80800946164930454</v>
      </c>
      <c r="K4091" s="146">
        <v>0.47359737539907509</v>
      </c>
      <c r="L4091" s="147">
        <v>2.5388635969351279E-9</v>
      </c>
      <c r="M4091" s="147">
        <v>0.112892436040606</v>
      </c>
      <c r="N4091" s="87">
        <v>14.980072813832409</v>
      </c>
      <c r="O4091" s="88">
        <v>0.72766792313245832</v>
      </c>
      <c r="P4091" s="89">
        <v>48.575726712125125</v>
      </c>
    </row>
    <row r="4092" spans="1:16">
      <c r="A4092" s="75" t="s">
        <v>5117</v>
      </c>
      <c r="B4092" s="85">
        <v>4088</v>
      </c>
      <c r="C4092" s="85">
        <v>2994</v>
      </c>
      <c r="D4092" s="85">
        <v>4088</v>
      </c>
      <c r="E4092" s="86" t="s">
        <v>5104</v>
      </c>
      <c r="F4092" s="85" t="s">
        <v>4596</v>
      </c>
      <c r="G4092" s="86" t="s">
        <v>111</v>
      </c>
      <c r="H4092" s="85" t="s">
        <v>2</v>
      </c>
      <c r="I4092" s="85">
        <v>1</v>
      </c>
      <c r="J4092" s="88">
        <v>0.80800946164930443</v>
      </c>
      <c r="K4092" s="146">
        <v>0.47359737539907504</v>
      </c>
      <c r="L4092" s="147">
        <v>2.5388635969351279E-9</v>
      </c>
      <c r="M4092" s="147">
        <v>0.112892436040606</v>
      </c>
      <c r="N4092" s="87">
        <v>14.980072813832409</v>
      </c>
      <c r="O4092" s="88">
        <v>0.72766792313245821</v>
      </c>
      <c r="P4092" s="89">
        <v>48.575726712125118</v>
      </c>
    </row>
    <row r="4093" spans="1:16">
      <c r="A4093" s="75" t="s">
        <v>5118</v>
      </c>
      <c r="B4093" s="85">
        <v>4089</v>
      </c>
      <c r="C4093" s="85">
        <v>2995</v>
      </c>
      <c r="D4093" s="85">
        <v>4089</v>
      </c>
      <c r="E4093" s="86" t="s">
        <v>5104</v>
      </c>
      <c r="F4093" s="85" t="s">
        <v>4420</v>
      </c>
      <c r="G4093" s="86" t="s">
        <v>111</v>
      </c>
      <c r="H4093" s="85" t="s">
        <v>2</v>
      </c>
      <c r="I4093" s="85">
        <v>1</v>
      </c>
      <c r="J4093" s="88">
        <v>0.80800946164930432</v>
      </c>
      <c r="K4093" s="146">
        <v>0.47359737539907498</v>
      </c>
      <c r="L4093" s="147">
        <v>2.5388635969351271E-9</v>
      </c>
      <c r="M4093" s="147">
        <v>0.112892436040606</v>
      </c>
      <c r="N4093" s="87">
        <v>14.980072813832409</v>
      </c>
      <c r="O4093" s="88">
        <v>0.72766792313245809</v>
      </c>
      <c r="P4093" s="89">
        <v>48.57572671212511</v>
      </c>
    </row>
    <row r="4094" spans="1:16">
      <c r="A4094" s="75" t="s">
        <v>5119</v>
      </c>
      <c r="B4094" s="85">
        <v>4090</v>
      </c>
      <c r="C4094" s="85">
        <v>2996</v>
      </c>
      <c r="D4094" s="85">
        <v>4090</v>
      </c>
      <c r="E4094" s="86" t="s">
        <v>5104</v>
      </c>
      <c r="F4094" s="85" t="s">
        <v>4422</v>
      </c>
      <c r="G4094" s="86" t="s">
        <v>111</v>
      </c>
      <c r="H4094" s="85" t="s">
        <v>2</v>
      </c>
      <c r="I4094" s="85">
        <v>1</v>
      </c>
      <c r="J4094" s="88">
        <v>0.6647612468416727</v>
      </c>
      <c r="K4094" s="146">
        <v>0.38963551383248024</v>
      </c>
      <c r="L4094" s="147">
        <v>2.0887603553732298E-9</v>
      </c>
      <c r="M4094" s="147">
        <v>9.2878264554183035E-2</v>
      </c>
      <c r="N4094" s="87">
        <v>12.32432583298681</v>
      </c>
      <c r="O4094" s="88">
        <v>0.59866308357435016</v>
      </c>
      <c r="P4094" s="89">
        <v>48.575726712125046</v>
      </c>
    </row>
    <row r="4095" spans="1:16">
      <c r="A4095" s="75" t="s">
        <v>5120</v>
      </c>
      <c r="B4095" s="85">
        <v>4091</v>
      </c>
      <c r="C4095" s="85">
        <v>2997</v>
      </c>
      <c r="D4095" s="85">
        <v>4091</v>
      </c>
      <c r="E4095" s="86" t="s">
        <v>5104</v>
      </c>
      <c r="F4095" s="85" t="s">
        <v>4235</v>
      </c>
      <c r="G4095" s="86" t="s">
        <v>111</v>
      </c>
      <c r="H4095" s="85" t="s">
        <v>2</v>
      </c>
      <c r="I4095" s="85">
        <v>1</v>
      </c>
      <c r="J4095" s="88">
        <v>0.80800946164930443</v>
      </c>
      <c r="K4095" s="146">
        <v>0.47359737539907504</v>
      </c>
      <c r="L4095" s="147">
        <v>2.5388635969351279E-9</v>
      </c>
      <c r="M4095" s="147">
        <v>0.112892436040606</v>
      </c>
      <c r="N4095" s="87">
        <v>14.980072813832409</v>
      </c>
      <c r="O4095" s="88">
        <v>0.72766792313245821</v>
      </c>
      <c r="P4095" s="89">
        <v>48.575726712125118</v>
      </c>
    </row>
    <row r="4096" spans="1:16">
      <c r="A4096" s="75" t="s">
        <v>5121</v>
      </c>
      <c r="B4096" s="85">
        <v>4092</v>
      </c>
      <c r="C4096" s="85">
        <v>2998</v>
      </c>
      <c r="D4096" s="85">
        <v>4092</v>
      </c>
      <c r="E4096" s="86" t="s">
        <v>5104</v>
      </c>
      <c r="F4096" s="85" t="s">
        <v>1063</v>
      </c>
      <c r="G4096" s="86" t="s">
        <v>111</v>
      </c>
      <c r="H4096" s="85" t="s">
        <v>2</v>
      </c>
      <c r="I4096" s="85">
        <v>1</v>
      </c>
      <c r="J4096" s="88">
        <v>0.83135452921148933</v>
      </c>
      <c r="K4096" s="146">
        <v>0.53025629772356853</v>
      </c>
      <c r="L4096" s="147">
        <v>2.685532999507421E-9</v>
      </c>
      <c r="M4096" s="147">
        <v>0.1143902146302455</v>
      </c>
      <c r="N4096" s="87">
        <v>15.13688005138288</v>
      </c>
      <c r="O4096" s="88">
        <v>0.74326823885949367</v>
      </c>
      <c r="P4096" s="89">
        <v>49.103133296718561</v>
      </c>
    </row>
    <row r="4097" spans="1:16">
      <c r="A4097" s="75" t="s">
        <v>5122</v>
      </c>
      <c r="B4097" s="85">
        <v>4093</v>
      </c>
      <c r="C4097" s="85">
        <v>2999</v>
      </c>
      <c r="D4097" s="85">
        <v>4093</v>
      </c>
      <c r="E4097" s="86" t="s">
        <v>5104</v>
      </c>
      <c r="F4097" s="85" t="s">
        <v>4426</v>
      </c>
      <c r="G4097" s="86" t="s">
        <v>111</v>
      </c>
      <c r="H4097" s="85" t="s">
        <v>2</v>
      </c>
      <c r="I4097" s="85">
        <v>1</v>
      </c>
      <c r="J4097" s="88">
        <v>0.59414884763143239</v>
      </c>
      <c r="K4097" s="146">
        <v>0.34908073380939764</v>
      </c>
      <c r="L4097" s="147">
        <v>1.855557666630044E-9</v>
      </c>
      <c r="M4097" s="147">
        <v>8.4116198905730091E-2</v>
      </c>
      <c r="N4097" s="87">
        <v>11.15615839203792</v>
      </c>
      <c r="O4097" s="88">
        <v>0.54377938005727267</v>
      </c>
      <c r="P4097" s="89">
        <v>48.74252954721085</v>
      </c>
    </row>
    <row r="4098" spans="1:16">
      <c r="A4098" s="75" t="s">
        <v>5123</v>
      </c>
      <c r="B4098" s="85">
        <v>4094</v>
      </c>
      <c r="C4098" s="85">
        <v>3000</v>
      </c>
      <c r="D4098" s="85">
        <v>4094</v>
      </c>
      <c r="E4098" s="86" t="s">
        <v>5104</v>
      </c>
      <c r="F4098" s="85" t="s">
        <v>4428</v>
      </c>
      <c r="G4098" s="86" t="s">
        <v>111</v>
      </c>
      <c r="H4098" s="85" t="s">
        <v>2</v>
      </c>
      <c r="I4098" s="85">
        <v>1</v>
      </c>
      <c r="J4098" s="88">
        <v>0.55701454465446831</v>
      </c>
      <c r="K4098" s="146">
        <v>0.32726318794631098</v>
      </c>
      <c r="L4098" s="147">
        <v>1.7395853124656659E-9</v>
      </c>
      <c r="M4098" s="147">
        <v>7.8858936474121982E-2</v>
      </c>
      <c r="N4098" s="87">
        <v>10.45889849253555</v>
      </c>
      <c r="O4098" s="88">
        <v>0.50979316880369308</v>
      </c>
      <c r="P4098" s="89">
        <v>48.74252954721085</v>
      </c>
    </row>
    <row r="4099" spans="1:16">
      <c r="A4099" s="75" t="s">
        <v>5124</v>
      </c>
      <c r="B4099" s="85">
        <v>4095</v>
      </c>
      <c r="C4099" s="85">
        <v>3001</v>
      </c>
      <c r="D4099" s="85">
        <v>4095</v>
      </c>
      <c r="E4099" s="86" t="s">
        <v>5104</v>
      </c>
      <c r="F4099" s="85" t="s">
        <v>4430</v>
      </c>
      <c r="G4099" s="86" t="s">
        <v>111</v>
      </c>
      <c r="H4099" s="85" t="s">
        <v>2</v>
      </c>
      <c r="I4099" s="85">
        <v>1</v>
      </c>
      <c r="J4099" s="88">
        <v>0.79902776060778957</v>
      </c>
      <c r="K4099" s="146">
        <v>0.46945340064022539</v>
      </c>
      <c r="L4099" s="147">
        <v>2.4954051378817948E-9</v>
      </c>
      <c r="M4099" s="147">
        <v>0.1131217847352924</v>
      </c>
      <c r="N4099" s="87">
        <v>15.003109561706189</v>
      </c>
      <c r="O4099" s="88">
        <v>0.73128951111150531</v>
      </c>
      <c r="P4099" s="89">
        <v>48.742529547210829</v>
      </c>
    </row>
    <row r="4100" spans="1:16">
      <c r="A4100" s="75" t="s">
        <v>5125</v>
      </c>
      <c r="B4100" s="85">
        <v>4096</v>
      </c>
      <c r="C4100" s="85">
        <v>3002</v>
      </c>
      <c r="D4100" s="85">
        <v>4096</v>
      </c>
      <c r="E4100" s="86" t="s">
        <v>5104</v>
      </c>
      <c r="F4100" s="85" t="s">
        <v>4432</v>
      </c>
      <c r="G4100" s="86" t="s">
        <v>111</v>
      </c>
      <c r="H4100" s="85" t="s">
        <v>2</v>
      </c>
      <c r="I4100" s="85">
        <v>1</v>
      </c>
      <c r="J4100" s="88">
        <v>0.62626500155745568</v>
      </c>
      <c r="K4100" s="146">
        <v>0.36794996266396007</v>
      </c>
      <c r="L4100" s="147">
        <v>1.9558580810424759E-9</v>
      </c>
      <c r="M4100" s="147">
        <v>8.8663020468202056E-2</v>
      </c>
      <c r="N4100" s="87">
        <v>11.759193980796731</v>
      </c>
      <c r="O4100" s="88">
        <v>0.57317286006036805</v>
      </c>
      <c r="P4100" s="89">
        <v>48.742529547210808</v>
      </c>
    </row>
    <row r="4101" spans="1:16">
      <c r="A4101" s="75" t="s">
        <v>5126</v>
      </c>
      <c r="B4101" s="85">
        <v>4097</v>
      </c>
      <c r="C4101" s="85">
        <v>3003</v>
      </c>
      <c r="D4101" s="85">
        <v>4097</v>
      </c>
      <c r="E4101" s="86" t="s">
        <v>5104</v>
      </c>
      <c r="F4101" s="85" t="s">
        <v>4361</v>
      </c>
      <c r="G4101" s="86" t="s">
        <v>111</v>
      </c>
      <c r="H4101" s="85" t="s">
        <v>2</v>
      </c>
      <c r="I4101" s="85">
        <v>1</v>
      </c>
      <c r="J4101" s="88">
        <v>0.62626500155745568</v>
      </c>
      <c r="K4101" s="146">
        <v>0.36794996266396013</v>
      </c>
      <c r="L4101" s="147">
        <v>1.9558580810424759E-9</v>
      </c>
      <c r="M4101" s="147">
        <v>8.8663020468202056E-2</v>
      </c>
      <c r="N4101" s="87">
        <v>11.759193980796731</v>
      </c>
      <c r="O4101" s="88">
        <v>0.57317286006036805</v>
      </c>
      <c r="P4101" s="89">
        <v>48.742529547210808</v>
      </c>
    </row>
    <row r="4102" spans="1:16">
      <c r="A4102" s="75" t="s">
        <v>5127</v>
      </c>
      <c r="B4102" s="85">
        <v>4098</v>
      </c>
      <c r="C4102" s="85">
        <v>3004</v>
      </c>
      <c r="D4102" s="85">
        <v>4098</v>
      </c>
      <c r="E4102" s="86" t="s">
        <v>5104</v>
      </c>
      <c r="F4102" s="85" t="s">
        <v>4435</v>
      </c>
      <c r="G4102" s="86" t="s">
        <v>111</v>
      </c>
      <c r="H4102" s="85" t="s">
        <v>2</v>
      </c>
      <c r="I4102" s="85">
        <v>1</v>
      </c>
      <c r="J4102" s="88">
        <v>0.7021759108371467</v>
      </c>
      <c r="K4102" s="146">
        <v>0.41254995813837864</v>
      </c>
      <c r="L4102" s="147">
        <v>2.1929317878355079E-9</v>
      </c>
      <c r="M4102" s="147">
        <v>9.9410053252226363E-2</v>
      </c>
      <c r="N4102" s="87">
        <v>13.184550826953879</v>
      </c>
      <c r="O4102" s="88">
        <v>0.64264835824950295</v>
      </c>
      <c r="P4102" s="89">
        <v>48.742529547210864</v>
      </c>
    </row>
    <row r="4103" spans="1:16">
      <c r="A4103" s="75" t="s">
        <v>5128</v>
      </c>
      <c r="B4103" s="85">
        <v>4099</v>
      </c>
      <c r="C4103" s="85">
        <v>3005</v>
      </c>
      <c r="D4103" s="85">
        <v>4099</v>
      </c>
      <c r="E4103" s="86" t="s">
        <v>5104</v>
      </c>
      <c r="F4103" s="85" t="s">
        <v>4437</v>
      </c>
      <c r="G4103" s="86" t="s">
        <v>111</v>
      </c>
      <c r="H4103" s="85" t="s">
        <v>2</v>
      </c>
      <c r="I4103" s="85">
        <v>1</v>
      </c>
      <c r="J4103" s="88">
        <v>0.70217591083714659</v>
      </c>
      <c r="K4103" s="146">
        <v>0.41254995813837858</v>
      </c>
      <c r="L4103" s="147">
        <v>2.1929317878355071E-9</v>
      </c>
      <c r="M4103" s="147">
        <v>9.9410053252226363E-2</v>
      </c>
      <c r="N4103" s="87">
        <v>13.184550826953879</v>
      </c>
      <c r="O4103" s="88">
        <v>0.64264835824950284</v>
      </c>
      <c r="P4103" s="89">
        <v>48.742529547210857</v>
      </c>
    </row>
    <row r="4104" spans="1:16">
      <c r="A4104" s="75" t="s">
        <v>5129</v>
      </c>
      <c r="B4104" s="85">
        <v>4100</v>
      </c>
      <c r="C4104" s="85">
        <v>3006</v>
      </c>
      <c r="D4104" s="85">
        <v>4100</v>
      </c>
      <c r="E4104" s="86" t="s">
        <v>5104</v>
      </c>
      <c r="F4104" s="85" t="s">
        <v>4439</v>
      </c>
      <c r="G4104" s="86" t="s">
        <v>111</v>
      </c>
      <c r="H4104" s="85" t="s">
        <v>2</v>
      </c>
      <c r="I4104" s="85">
        <v>1</v>
      </c>
      <c r="J4104" s="88">
        <v>0.70217591083714659</v>
      </c>
      <c r="K4104" s="146">
        <v>0.41254995813837858</v>
      </c>
      <c r="L4104" s="147">
        <v>2.1929317878355071E-9</v>
      </c>
      <c r="M4104" s="147">
        <v>9.9410053252226363E-2</v>
      </c>
      <c r="N4104" s="87">
        <v>13.184550826953879</v>
      </c>
      <c r="O4104" s="88">
        <v>0.64264835824950284</v>
      </c>
      <c r="P4104" s="89">
        <v>48.742529547210857</v>
      </c>
    </row>
    <row r="4105" spans="1:16">
      <c r="A4105" s="75" t="s">
        <v>5130</v>
      </c>
      <c r="B4105" s="85">
        <v>4101</v>
      </c>
      <c r="C4105" s="85">
        <v>3007</v>
      </c>
      <c r="D4105" s="85">
        <v>4101</v>
      </c>
      <c r="E4105" s="86" t="s">
        <v>5104</v>
      </c>
      <c r="F4105" s="85" t="s">
        <v>4441</v>
      </c>
      <c r="G4105" s="86" t="s">
        <v>111</v>
      </c>
      <c r="H4105" s="85" t="s">
        <v>2</v>
      </c>
      <c r="I4105" s="85">
        <v>1</v>
      </c>
      <c r="J4105" s="88">
        <v>0.68152367816546255</v>
      </c>
      <c r="K4105" s="146">
        <v>0.40041613584018959</v>
      </c>
      <c r="L4105" s="147">
        <v>2.1284337940756252E-9</v>
      </c>
      <c r="M4105" s="147">
        <v>9.6486228156572276E-2</v>
      </c>
      <c r="N4105" s="87">
        <v>12.79676992027872</v>
      </c>
      <c r="O4105" s="88">
        <v>0.62374693594804387</v>
      </c>
      <c r="P4105" s="89">
        <v>48.7425295472108</v>
      </c>
    </row>
    <row r="4106" spans="1:16">
      <c r="A4106" s="75" t="s">
        <v>5131</v>
      </c>
      <c r="B4106" s="85">
        <v>4102</v>
      </c>
      <c r="C4106" s="85">
        <v>3008</v>
      </c>
      <c r="D4106" s="85">
        <v>4102</v>
      </c>
      <c r="E4106" s="86" t="s">
        <v>5104</v>
      </c>
      <c r="F4106" s="85" t="s">
        <v>4443</v>
      </c>
      <c r="G4106" s="86" t="s">
        <v>111</v>
      </c>
      <c r="H4106" s="85" t="s">
        <v>2</v>
      </c>
      <c r="I4106" s="85">
        <v>1</v>
      </c>
      <c r="J4106" s="88">
        <v>0.74747758250406393</v>
      </c>
      <c r="K4106" s="146">
        <v>0.43916608446989019</v>
      </c>
      <c r="L4106" s="147">
        <v>2.3344112580184601E-9</v>
      </c>
      <c r="M4106" s="147">
        <v>0.1058236050749512</v>
      </c>
      <c r="N4106" s="87">
        <v>14.03516700933808</v>
      </c>
      <c r="O4106" s="88">
        <v>0.68410954265270119</v>
      </c>
      <c r="P4106" s="89">
        <v>48.742529547210914</v>
      </c>
    </row>
    <row r="4107" spans="1:16">
      <c r="A4107" s="75" t="s">
        <v>5132</v>
      </c>
      <c r="B4107" s="85">
        <v>4103</v>
      </c>
      <c r="C4107" s="85">
        <v>3009</v>
      </c>
      <c r="D4107" s="85">
        <v>4103</v>
      </c>
      <c r="E4107" s="86" t="s">
        <v>5104</v>
      </c>
      <c r="F4107" s="85" t="s">
        <v>4445</v>
      </c>
      <c r="G4107" s="86" t="s">
        <v>111</v>
      </c>
      <c r="H4107" s="85" t="s">
        <v>2</v>
      </c>
      <c r="I4107" s="85">
        <v>1</v>
      </c>
      <c r="J4107" s="88">
        <v>0.7241189080508087</v>
      </c>
      <c r="K4107" s="146">
        <v>0.42544214433020427</v>
      </c>
      <c r="L4107" s="147">
        <v>2.2614609062053659E-9</v>
      </c>
      <c r="M4107" s="147">
        <v>0.1025166174163586</v>
      </c>
      <c r="N4107" s="87">
        <v>13.59656804029621</v>
      </c>
      <c r="O4107" s="88">
        <v>0.66273111944480112</v>
      </c>
      <c r="P4107" s="89">
        <v>48.742529547210871</v>
      </c>
    </row>
    <row r="4108" spans="1:16">
      <c r="A4108" s="75" t="s">
        <v>5133</v>
      </c>
      <c r="B4108" s="85">
        <v>4104</v>
      </c>
      <c r="C4108" s="85">
        <v>3010</v>
      </c>
      <c r="D4108" s="85">
        <v>4104</v>
      </c>
      <c r="E4108" s="86" t="s">
        <v>5104</v>
      </c>
      <c r="F4108" s="85" t="s">
        <v>4447</v>
      </c>
      <c r="G4108" s="86" t="s">
        <v>111</v>
      </c>
      <c r="H4108" s="85" t="s">
        <v>2</v>
      </c>
      <c r="I4108" s="85">
        <v>1</v>
      </c>
      <c r="J4108" s="88">
        <v>0.89122327144714486</v>
      </c>
      <c r="K4108" s="146">
        <v>0.52362110071409551</v>
      </c>
      <c r="L4108" s="147">
        <v>2.783336499945053E-9</v>
      </c>
      <c r="M4108" s="147">
        <v>0.12617429835859459</v>
      </c>
      <c r="N4108" s="87">
        <v>16.734237588056811</v>
      </c>
      <c r="O4108" s="88">
        <v>0.81566907008590472</v>
      </c>
      <c r="P4108" s="89">
        <v>48.742529547210808</v>
      </c>
    </row>
    <row r="4109" spans="1:16">
      <c r="A4109" s="75" t="s">
        <v>5134</v>
      </c>
      <c r="B4109" s="85">
        <v>4105</v>
      </c>
      <c r="C4109" s="85">
        <v>3011</v>
      </c>
      <c r="D4109" s="85">
        <v>4105</v>
      </c>
      <c r="E4109" s="86" t="s">
        <v>5104</v>
      </c>
      <c r="F4109" s="85" t="s">
        <v>4449</v>
      </c>
      <c r="G4109" s="86" t="s">
        <v>111</v>
      </c>
      <c r="H4109" s="85" t="s">
        <v>2</v>
      </c>
      <c r="I4109" s="85">
        <v>1</v>
      </c>
      <c r="J4109" s="88">
        <v>0.7021759108371467</v>
      </c>
      <c r="K4109" s="146">
        <v>0.41254995813837864</v>
      </c>
      <c r="L4109" s="147">
        <v>2.1929317878355079E-9</v>
      </c>
      <c r="M4109" s="147">
        <v>9.9410053252226363E-2</v>
      </c>
      <c r="N4109" s="87">
        <v>13.184550826953879</v>
      </c>
      <c r="O4109" s="88">
        <v>0.64264835824950295</v>
      </c>
      <c r="P4109" s="89">
        <v>48.742529547210864</v>
      </c>
    </row>
    <row r="4110" spans="1:16">
      <c r="A4110" s="75" t="s">
        <v>5135</v>
      </c>
      <c r="B4110" s="85">
        <v>4106</v>
      </c>
      <c r="C4110" s="85">
        <v>3012</v>
      </c>
      <c r="D4110" s="85">
        <v>4106</v>
      </c>
      <c r="E4110" s="86" t="s">
        <v>5104</v>
      </c>
      <c r="F4110" s="85" t="s">
        <v>4451</v>
      </c>
      <c r="G4110" s="86" t="s">
        <v>111</v>
      </c>
      <c r="H4110" s="85" t="s">
        <v>2</v>
      </c>
      <c r="I4110" s="85">
        <v>1</v>
      </c>
      <c r="J4110" s="88">
        <v>0.68152367816546267</v>
      </c>
      <c r="K4110" s="146">
        <v>0.40041613584018965</v>
      </c>
      <c r="L4110" s="147">
        <v>2.1284337940756252E-9</v>
      </c>
      <c r="M4110" s="147">
        <v>9.6486228156572276E-2</v>
      </c>
      <c r="N4110" s="87">
        <v>12.79676992027872</v>
      </c>
      <c r="O4110" s="88">
        <v>0.62374693594804398</v>
      </c>
      <c r="P4110" s="89">
        <v>48.742529547210808</v>
      </c>
    </row>
    <row r="4111" spans="1:16">
      <c r="A4111" s="75" t="s">
        <v>5136</v>
      </c>
      <c r="B4111" s="85">
        <v>4107</v>
      </c>
      <c r="C4111" s="85">
        <v>3013</v>
      </c>
      <c r="D4111" s="85">
        <v>4107</v>
      </c>
      <c r="E4111" s="86" t="s">
        <v>5104</v>
      </c>
      <c r="F4111" s="85" t="s">
        <v>4453</v>
      </c>
      <c r="G4111" s="86" t="s">
        <v>111</v>
      </c>
      <c r="H4111" s="85" t="s">
        <v>2</v>
      </c>
      <c r="I4111" s="85">
        <v>1</v>
      </c>
      <c r="J4111" s="88">
        <v>0.92687220230503298</v>
      </c>
      <c r="K4111" s="146">
        <v>0.54456594474266007</v>
      </c>
      <c r="L4111" s="147">
        <v>2.8946699599428618E-9</v>
      </c>
      <c r="M4111" s="147">
        <v>0.13122127029293909</v>
      </c>
      <c r="N4111" s="87">
        <v>17.403607091579151</v>
      </c>
      <c r="O4111" s="88">
        <v>0.84829583288934318</v>
      </c>
      <c r="P4111" s="89">
        <v>48.742529547210744</v>
      </c>
    </row>
    <row r="4112" spans="1:16">
      <c r="A4112" s="75" t="s">
        <v>5137</v>
      </c>
      <c r="B4112" s="85">
        <v>4108</v>
      </c>
      <c r="C4112" s="85">
        <v>3014</v>
      </c>
      <c r="D4112" s="85">
        <v>4108</v>
      </c>
      <c r="E4112" s="86" t="s">
        <v>5104</v>
      </c>
      <c r="F4112" s="85" t="s">
        <v>4455</v>
      </c>
      <c r="G4112" s="86" t="s">
        <v>111</v>
      </c>
      <c r="H4112" s="85" t="s">
        <v>2</v>
      </c>
      <c r="I4112" s="85">
        <v>1</v>
      </c>
      <c r="J4112" s="88">
        <v>0.60978434362173273</v>
      </c>
      <c r="K4112" s="146">
        <v>0.3582670689096451</v>
      </c>
      <c r="L4112" s="147">
        <v>1.9043881315413539E-9</v>
      </c>
      <c r="M4112" s="147">
        <v>8.6329783087459838E-2</v>
      </c>
      <c r="N4112" s="87">
        <v>11.44974150761786</v>
      </c>
      <c r="O4112" s="88">
        <v>0.55808936374298934</v>
      </c>
      <c r="P4112" s="89">
        <v>48.742529547210793</v>
      </c>
    </row>
    <row r="4113" spans="1:16">
      <c r="A4113" s="75" t="s">
        <v>5138</v>
      </c>
      <c r="B4113" s="85">
        <v>4109</v>
      </c>
      <c r="C4113" s="85">
        <v>3015</v>
      </c>
      <c r="D4113" s="85">
        <v>4109</v>
      </c>
      <c r="E4113" s="86" t="s">
        <v>5104</v>
      </c>
      <c r="F4113" s="85" t="s">
        <v>4457</v>
      </c>
      <c r="G4113" s="86" t="s">
        <v>111</v>
      </c>
      <c r="H4113" s="85" t="s">
        <v>2</v>
      </c>
      <c r="I4113" s="85">
        <v>1</v>
      </c>
      <c r="J4113" s="88">
        <v>0.68152367816546267</v>
      </c>
      <c r="K4113" s="146">
        <v>0.40041613584018965</v>
      </c>
      <c r="L4113" s="147">
        <v>2.1284337940756252E-9</v>
      </c>
      <c r="M4113" s="147">
        <v>9.6486228156572276E-2</v>
      </c>
      <c r="N4113" s="87">
        <v>12.79676992027872</v>
      </c>
      <c r="O4113" s="88">
        <v>0.62374693594804398</v>
      </c>
      <c r="P4113" s="89">
        <v>48.742529547210808</v>
      </c>
    </row>
    <row r="4114" spans="1:16">
      <c r="A4114" s="75" t="s">
        <v>5139</v>
      </c>
      <c r="B4114" s="85">
        <v>4110</v>
      </c>
      <c r="C4114" s="85">
        <v>3016</v>
      </c>
      <c r="D4114" s="85">
        <v>4110</v>
      </c>
      <c r="E4114" s="86" t="s">
        <v>5104</v>
      </c>
      <c r="F4114" s="85" t="s">
        <v>4459</v>
      </c>
      <c r="G4114" s="86" t="s">
        <v>111</v>
      </c>
      <c r="H4114" s="85" t="s">
        <v>2</v>
      </c>
      <c r="I4114" s="85">
        <v>1</v>
      </c>
      <c r="J4114" s="88">
        <v>0.79902776060778957</v>
      </c>
      <c r="K4114" s="146">
        <v>0.46945340064022539</v>
      </c>
      <c r="L4114" s="147">
        <v>2.4954051378817948E-9</v>
      </c>
      <c r="M4114" s="147">
        <v>0.1131217847352924</v>
      </c>
      <c r="N4114" s="87">
        <v>15.003109561706189</v>
      </c>
      <c r="O4114" s="88">
        <v>0.73128951111150531</v>
      </c>
      <c r="P4114" s="89">
        <v>48.742529547210829</v>
      </c>
    </row>
    <row r="4115" spans="1:16">
      <c r="A4115" s="75" t="s">
        <v>5140</v>
      </c>
      <c r="B4115" s="85">
        <v>4111</v>
      </c>
      <c r="C4115" s="85">
        <v>3017</v>
      </c>
      <c r="D4115" s="85">
        <v>4111</v>
      </c>
      <c r="E4115" s="86" t="s">
        <v>5104</v>
      </c>
      <c r="F4115" s="85" t="s">
        <v>4461</v>
      </c>
      <c r="G4115" s="86" t="s">
        <v>111</v>
      </c>
      <c r="H4115" s="85" t="s">
        <v>2</v>
      </c>
      <c r="I4115" s="85">
        <v>1</v>
      </c>
      <c r="J4115" s="88">
        <v>1.007469785114171</v>
      </c>
      <c r="K4115" s="146">
        <v>0.5919195051550683</v>
      </c>
      <c r="L4115" s="147">
        <v>3.1463803912422511E-9</v>
      </c>
      <c r="M4115" s="147">
        <v>0.14263181553580359</v>
      </c>
      <c r="N4115" s="87">
        <v>18.916964229977371</v>
      </c>
      <c r="O4115" s="88">
        <v>0.92206068792320339</v>
      </c>
      <c r="P4115" s="89">
        <v>48.742529547210886</v>
      </c>
    </row>
    <row r="4116" spans="1:16">
      <c r="A4116" s="75" t="s">
        <v>5141</v>
      </c>
      <c r="B4116" s="85">
        <v>4112</v>
      </c>
      <c r="C4116" s="85">
        <v>3018</v>
      </c>
      <c r="D4116" s="85">
        <v>4112</v>
      </c>
      <c r="E4116" s="86" t="s">
        <v>5104</v>
      </c>
      <c r="F4116" s="85" t="s">
        <v>4463</v>
      </c>
      <c r="G4116" s="86" t="s">
        <v>111</v>
      </c>
      <c r="H4116" s="85" t="s">
        <v>2</v>
      </c>
      <c r="I4116" s="85">
        <v>1</v>
      </c>
      <c r="J4116" s="88">
        <v>0.77239350192086142</v>
      </c>
      <c r="K4116" s="146">
        <v>0.45380495395221698</v>
      </c>
      <c r="L4116" s="147">
        <v>2.4122249666190578E-9</v>
      </c>
      <c r="M4116" s="147">
        <v>0.10935105857744901</v>
      </c>
      <c r="N4116" s="87">
        <v>14.50300590964928</v>
      </c>
      <c r="O4116" s="88">
        <v>0.70691319407445363</v>
      </c>
      <c r="P4116" s="89">
        <v>48.74252954721085</v>
      </c>
    </row>
    <row r="4117" spans="1:16">
      <c r="A4117" s="75" t="s">
        <v>5142</v>
      </c>
      <c r="B4117" s="85">
        <v>4113</v>
      </c>
      <c r="C4117" s="85">
        <v>3019</v>
      </c>
      <c r="D4117" s="85">
        <v>4113</v>
      </c>
      <c r="E4117" s="86" t="s">
        <v>5104</v>
      </c>
      <c r="F4117" s="85" t="s">
        <v>4465</v>
      </c>
      <c r="G4117" s="86" t="s">
        <v>111</v>
      </c>
      <c r="H4117" s="85" t="s">
        <v>2</v>
      </c>
      <c r="I4117" s="85">
        <v>1</v>
      </c>
      <c r="J4117" s="88">
        <v>0.77239350192086154</v>
      </c>
      <c r="K4117" s="146">
        <v>0.45380495395221709</v>
      </c>
      <c r="L4117" s="147">
        <v>2.4122249666190578E-9</v>
      </c>
      <c r="M4117" s="147">
        <v>0.10935105857744901</v>
      </c>
      <c r="N4117" s="87">
        <v>14.50300590964928</v>
      </c>
      <c r="O4117" s="88">
        <v>0.70691319407445374</v>
      </c>
      <c r="P4117" s="89">
        <v>48.742529547210857</v>
      </c>
    </row>
    <row r="4118" spans="1:16">
      <c r="A4118" s="75" t="s">
        <v>5143</v>
      </c>
      <c r="B4118" s="85">
        <v>4114</v>
      </c>
      <c r="C4118" s="85">
        <v>3020</v>
      </c>
      <c r="D4118" s="85">
        <v>4114</v>
      </c>
      <c r="E4118" s="86" t="s">
        <v>5104</v>
      </c>
      <c r="F4118" s="85" t="s">
        <v>4467</v>
      </c>
      <c r="G4118" s="86" t="s">
        <v>111</v>
      </c>
      <c r="H4118" s="85" t="s">
        <v>2</v>
      </c>
      <c r="I4118" s="85">
        <v>1</v>
      </c>
      <c r="J4118" s="88">
        <v>0.66205157307502438</v>
      </c>
      <c r="K4118" s="146">
        <v>0.38897567481618711</v>
      </c>
      <c r="L4118" s="147">
        <v>2.0676213999591889E-9</v>
      </c>
      <c r="M4118" s="147">
        <v>9.3729478780670714E-2</v>
      </c>
      <c r="N4118" s="87">
        <v>12.43114792255655</v>
      </c>
      <c r="O4118" s="88">
        <v>0.60592559492095954</v>
      </c>
      <c r="P4118" s="89">
        <v>48.742529547210701</v>
      </c>
    </row>
    <row r="4119" spans="1:16">
      <c r="A4119" s="75" t="s">
        <v>5144</v>
      </c>
      <c r="B4119" s="85">
        <v>4115</v>
      </c>
      <c r="C4119" s="85">
        <v>3021</v>
      </c>
      <c r="D4119" s="85">
        <v>4115</v>
      </c>
      <c r="E4119" s="86" t="s">
        <v>5104</v>
      </c>
      <c r="F4119" s="85" t="s">
        <v>4469</v>
      </c>
      <c r="G4119" s="86" t="s">
        <v>111</v>
      </c>
      <c r="H4119" s="85" t="s">
        <v>2</v>
      </c>
      <c r="I4119" s="85">
        <v>1</v>
      </c>
      <c r="J4119" s="88">
        <v>0.74747758250406393</v>
      </c>
      <c r="K4119" s="146">
        <v>0.43916608446989019</v>
      </c>
      <c r="L4119" s="147">
        <v>2.3344112580184601E-9</v>
      </c>
      <c r="M4119" s="147">
        <v>0.1058236050749512</v>
      </c>
      <c r="N4119" s="87">
        <v>14.03516700933808</v>
      </c>
      <c r="O4119" s="88">
        <v>0.68410954265270119</v>
      </c>
      <c r="P4119" s="89">
        <v>48.742529547210914</v>
      </c>
    </row>
    <row r="4120" spans="1:16">
      <c r="A4120" s="75" t="s">
        <v>5145</v>
      </c>
      <c r="B4120" s="85">
        <v>4116</v>
      </c>
      <c r="C4120" s="85">
        <v>3022</v>
      </c>
      <c r="D4120" s="85">
        <v>4116</v>
      </c>
      <c r="E4120" s="86" t="s">
        <v>5104</v>
      </c>
      <c r="F4120" s="85" t="s">
        <v>4471</v>
      </c>
      <c r="G4120" s="86" t="s">
        <v>111</v>
      </c>
      <c r="H4120" s="85" t="s">
        <v>2</v>
      </c>
      <c r="I4120" s="85">
        <v>1</v>
      </c>
      <c r="J4120" s="88">
        <v>0.70217591083714659</v>
      </c>
      <c r="K4120" s="146">
        <v>0.41254995813837858</v>
      </c>
      <c r="L4120" s="147">
        <v>2.1929317878355071E-9</v>
      </c>
      <c r="M4120" s="147">
        <v>9.9410053252226363E-2</v>
      </c>
      <c r="N4120" s="87">
        <v>13.184550826953879</v>
      </c>
      <c r="O4120" s="88">
        <v>0.64264835824950284</v>
      </c>
      <c r="P4120" s="89">
        <v>48.742529547210857</v>
      </c>
    </row>
    <row r="4121" spans="1:16">
      <c r="A4121" s="75" t="s">
        <v>5146</v>
      </c>
      <c r="B4121" s="85">
        <v>4117</v>
      </c>
      <c r="C4121" s="85">
        <v>3023</v>
      </c>
      <c r="D4121" s="85">
        <v>4117</v>
      </c>
      <c r="E4121" s="86" t="s">
        <v>5104</v>
      </c>
      <c r="F4121" s="85" t="s">
        <v>4363</v>
      </c>
      <c r="G4121" s="86" t="s">
        <v>111</v>
      </c>
      <c r="H4121" s="85" t="s">
        <v>2</v>
      </c>
      <c r="I4121" s="85">
        <v>1</v>
      </c>
      <c r="J4121" s="88">
        <v>0.57929512644064685</v>
      </c>
      <c r="K4121" s="146">
        <v>0.34035371546416332</v>
      </c>
      <c r="L4121" s="147">
        <v>1.809168724964293E-9</v>
      </c>
      <c r="M4121" s="147">
        <v>8.2013293933086762E-2</v>
      </c>
      <c r="N4121" s="87">
        <v>10.87725443223696</v>
      </c>
      <c r="O4121" s="88">
        <v>0.53018489555584059</v>
      </c>
      <c r="P4121" s="89">
        <v>48.742529547210886</v>
      </c>
    </row>
    <row r="4122" spans="1:16">
      <c r="A4122" s="75" t="s">
        <v>5147</v>
      </c>
      <c r="B4122" s="85">
        <v>4118</v>
      </c>
      <c r="C4122" s="85">
        <v>3024</v>
      </c>
      <c r="D4122" s="85">
        <v>4118</v>
      </c>
      <c r="E4122" s="86" t="s">
        <v>5104</v>
      </c>
      <c r="F4122" s="85" t="s">
        <v>4474</v>
      </c>
      <c r="G4122" s="86" t="s">
        <v>111</v>
      </c>
      <c r="H4122" s="85" t="s">
        <v>2</v>
      </c>
      <c r="I4122" s="85">
        <v>1</v>
      </c>
      <c r="J4122" s="88">
        <v>0.77239350192086142</v>
      </c>
      <c r="K4122" s="146">
        <v>0.45380495395221698</v>
      </c>
      <c r="L4122" s="147">
        <v>2.4122249666190578E-9</v>
      </c>
      <c r="M4122" s="147">
        <v>0.10935105857744901</v>
      </c>
      <c r="N4122" s="87">
        <v>14.50300590964928</v>
      </c>
      <c r="O4122" s="88">
        <v>0.70691319407445363</v>
      </c>
      <c r="P4122" s="89">
        <v>48.74252954721085</v>
      </c>
    </row>
    <row r="4123" spans="1:16">
      <c r="A4123" s="75" t="s">
        <v>5148</v>
      </c>
      <c r="B4123" s="85">
        <v>4119</v>
      </c>
      <c r="C4123" s="85">
        <v>3025</v>
      </c>
      <c r="D4123" s="85">
        <v>4119</v>
      </c>
      <c r="E4123" s="86" t="s">
        <v>5104</v>
      </c>
      <c r="F4123" s="85" t="s">
        <v>4476</v>
      </c>
      <c r="G4123" s="86" t="s">
        <v>111</v>
      </c>
      <c r="H4123" s="85" t="s">
        <v>2</v>
      </c>
      <c r="I4123" s="85">
        <v>1</v>
      </c>
      <c r="J4123" s="88">
        <v>0.68152367816546267</v>
      </c>
      <c r="K4123" s="146">
        <v>0.40041613584018965</v>
      </c>
      <c r="L4123" s="147">
        <v>2.1284337940756252E-9</v>
      </c>
      <c r="M4123" s="147">
        <v>9.6486228156572276E-2</v>
      </c>
      <c r="N4123" s="87">
        <v>12.79676992027872</v>
      </c>
      <c r="O4123" s="88">
        <v>0.62374693594804398</v>
      </c>
      <c r="P4123" s="89">
        <v>48.742529547210808</v>
      </c>
    </row>
    <row r="4124" spans="1:16">
      <c r="A4124" s="75" t="s">
        <v>5149</v>
      </c>
      <c r="B4124" s="85">
        <v>4120</v>
      </c>
      <c r="C4124" s="85">
        <v>3026</v>
      </c>
      <c r="D4124" s="85">
        <v>4120</v>
      </c>
      <c r="E4124" s="86" t="s">
        <v>5104</v>
      </c>
      <c r="F4124" s="85" t="s">
        <v>4478</v>
      </c>
      <c r="G4124" s="86" t="s">
        <v>111</v>
      </c>
      <c r="H4124" s="85" t="s">
        <v>2</v>
      </c>
      <c r="I4124" s="85">
        <v>1</v>
      </c>
      <c r="J4124" s="88">
        <v>0.72411890805080892</v>
      </c>
      <c r="K4124" s="146">
        <v>0.42544214433020439</v>
      </c>
      <c r="L4124" s="147">
        <v>2.2614609062053671E-9</v>
      </c>
      <c r="M4124" s="147">
        <v>0.1025166174163586</v>
      </c>
      <c r="N4124" s="87">
        <v>13.59656804029621</v>
      </c>
      <c r="O4124" s="88">
        <v>0.66273111944480134</v>
      </c>
      <c r="P4124" s="89">
        <v>48.742529547210893</v>
      </c>
    </row>
    <row r="4125" spans="1:16">
      <c r="A4125" s="75" t="s">
        <v>5150</v>
      </c>
      <c r="B4125" s="85">
        <v>4121</v>
      </c>
      <c r="C4125" s="85">
        <v>3027</v>
      </c>
      <c r="D4125" s="85">
        <v>4121</v>
      </c>
      <c r="E4125" s="86" t="s">
        <v>5104</v>
      </c>
      <c r="F4125" s="85" t="s">
        <v>4480</v>
      </c>
      <c r="G4125" s="86" t="s">
        <v>111</v>
      </c>
      <c r="H4125" s="85" t="s">
        <v>2</v>
      </c>
      <c r="I4125" s="85">
        <v>1</v>
      </c>
      <c r="J4125" s="88">
        <v>0.71079156618484229</v>
      </c>
      <c r="K4125" s="146">
        <v>0.41761192081492399</v>
      </c>
      <c r="L4125" s="147">
        <v>2.2198389263365598E-9</v>
      </c>
      <c r="M4125" s="147">
        <v>0.1006298085068552</v>
      </c>
      <c r="N4125" s="87">
        <v>13.346324456732511</v>
      </c>
      <c r="O4125" s="88">
        <v>0.65053361417894529</v>
      </c>
      <c r="P4125" s="89">
        <v>48.742529547210708</v>
      </c>
    </row>
    <row r="4126" spans="1:16">
      <c r="A4126" s="75" t="s">
        <v>5151</v>
      </c>
      <c r="B4126" s="85">
        <v>4122</v>
      </c>
      <c r="C4126" s="85">
        <v>3028</v>
      </c>
      <c r="D4126" s="85">
        <v>4122</v>
      </c>
      <c r="E4126" s="86" t="s">
        <v>5104</v>
      </c>
      <c r="F4126" s="85" t="s">
        <v>4482</v>
      </c>
      <c r="G4126" s="86" t="s">
        <v>111</v>
      </c>
      <c r="H4126" s="85" t="s">
        <v>2</v>
      </c>
      <c r="I4126" s="85">
        <v>1</v>
      </c>
      <c r="J4126" s="88">
        <v>1.007469785114171</v>
      </c>
      <c r="K4126" s="146">
        <v>0.5919195051550683</v>
      </c>
      <c r="L4126" s="147">
        <v>3.1463803912422511E-9</v>
      </c>
      <c r="M4126" s="147">
        <v>0.14263181553580359</v>
      </c>
      <c r="N4126" s="87">
        <v>18.916964229977371</v>
      </c>
      <c r="O4126" s="88">
        <v>0.92206068792320339</v>
      </c>
      <c r="P4126" s="89">
        <v>48.742529547210886</v>
      </c>
    </row>
    <row r="4127" spans="1:16">
      <c r="A4127" s="75" t="s">
        <v>5152</v>
      </c>
      <c r="B4127" s="85">
        <v>4123</v>
      </c>
      <c r="C4127" s="85">
        <v>3029</v>
      </c>
      <c r="D4127" s="85">
        <v>4123</v>
      </c>
      <c r="E4127" s="86" t="s">
        <v>5104</v>
      </c>
      <c r="F4127" s="85" t="s">
        <v>4484</v>
      </c>
      <c r="G4127" s="86" t="s">
        <v>111</v>
      </c>
      <c r="H4127" s="85" t="s">
        <v>2</v>
      </c>
      <c r="I4127" s="85">
        <v>1</v>
      </c>
      <c r="J4127" s="88">
        <v>0.57929512644064696</v>
      </c>
      <c r="K4127" s="146">
        <v>0.34035371546416338</v>
      </c>
      <c r="L4127" s="147">
        <v>1.809168724964293E-9</v>
      </c>
      <c r="M4127" s="147">
        <v>8.2013293933086762E-2</v>
      </c>
      <c r="N4127" s="87">
        <v>10.87725443223696</v>
      </c>
      <c r="O4127" s="88">
        <v>0.5301848955558407</v>
      </c>
      <c r="P4127" s="89">
        <v>48.742529547210893</v>
      </c>
    </row>
    <row r="4128" spans="1:16">
      <c r="A4128" s="75" t="s">
        <v>5153</v>
      </c>
      <c r="B4128" s="85">
        <v>4124</v>
      </c>
      <c r="C4128" s="85">
        <v>3030</v>
      </c>
      <c r="D4128" s="85">
        <v>4124</v>
      </c>
      <c r="E4128" s="86" t="s">
        <v>5104</v>
      </c>
      <c r="F4128" s="85" t="s">
        <v>235</v>
      </c>
      <c r="G4128" s="86" t="s">
        <v>111</v>
      </c>
      <c r="H4128" s="85" t="s">
        <v>2</v>
      </c>
      <c r="I4128" s="85">
        <v>1</v>
      </c>
      <c r="J4128" s="88">
        <v>0.57784655021206566</v>
      </c>
      <c r="K4128" s="146">
        <v>0.37530242148252518</v>
      </c>
      <c r="L4128" s="147">
        <v>1.9189949057183502E-9</v>
      </c>
      <c r="M4128" s="147">
        <v>0.1276127894156053</v>
      </c>
      <c r="N4128" s="87">
        <v>16.825640257007318</v>
      </c>
      <c r="O4128" s="88">
        <v>0.5268018710761071</v>
      </c>
      <c r="P4128" s="89">
        <v>31.309469537523942</v>
      </c>
    </row>
    <row r="4129" spans="1:16">
      <c r="A4129" s="75" t="s">
        <v>5154</v>
      </c>
      <c r="B4129" s="85">
        <v>4125</v>
      </c>
      <c r="C4129" s="85">
        <v>3031</v>
      </c>
      <c r="D4129" s="85">
        <v>4125</v>
      </c>
      <c r="E4129" s="86" t="s">
        <v>5104</v>
      </c>
      <c r="F4129" s="85" t="s">
        <v>4366</v>
      </c>
      <c r="G4129" s="86" t="s">
        <v>111</v>
      </c>
      <c r="H4129" s="85" t="s">
        <v>2</v>
      </c>
      <c r="I4129" s="85">
        <v>1</v>
      </c>
      <c r="J4129" s="88">
        <v>0.82184959946486802</v>
      </c>
      <c r="K4129" s="146">
        <v>0.49816426570360017</v>
      </c>
      <c r="L4129" s="147">
        <v>2.613787777645439E-9</v>
      </c>
      <c r="M4129" s="147">
        <v>9.7008891980339337E-2</v>
      </c>
      <c r="N4129" s="87">
        <v>12.811671036529949</v>
      </c>
      <c r="O4129" s="88">
        <v>0.68919650403262178</v>
      </c>
      <c r="P4129" s="89">
        <v>53.794427133471821</v>
      </c>
    </row>
    <row r="4130" spans="1:16">
      <c r="A4130" s="75" t="s">
        <v>5155</v>
      </c>
      <c r="B4130" s="85">
        <v>4126</v>
      </c>
      <c r="C4130" s="85">
        <v>3032</v>
      </c>
      <c r="D4130" s="85">
        <v>4126</v>
      </c>
      <c r="E4130" s="86" t="s">
        <v>5104</v>
      </c>
      <c r="F4130" s="85" t="s">
        <v>429</v>
      </c>
      <c r="G4130" s="86" t="s">
        <v>111</v>
      </c>
      <c r="H4130" s="85" t="s">
        <v>2</v>
      </c>
      <c r="I4130" s="85">
        <v>1</v>
      </c>
      <c r="J4130" s="88">
        <v>0.73155101486490659</v>
      </c>
      <c r="K4130" s="146">
        <v>0.42747432223071036</v>
      </c>
      <c r="L4130" s="147">
        <v>2.2959961648642362E-9</v>
      </c>
      <c r="M4130" s="147">
        <v>9.0267114796639805E-2</v>
      </c>
      <c r="N4130" s="87">
        <v>11.94268443875961</v>
      </c>
      <c r="O4130" s="88">
        <v>0.64703469582280804</v>
      </c>
      <c r="P4130" s="89">
        <v>54.178329766704465</v>
      </c>
    </row>
    <row r="4131" spans="1:16">
      <c r="A4131" s="75" t="s">
        <v>5156</v>
      </c>
      <c r="B4131" s="85">
        <v>4127</v>
      </c>
      <c r="C4131" s="85">
        <v>3033</v>
      </c>
      <c r="D4131" s="85">
        <v>4127</v>
      </c>
      <c r="E4131" s="86" t="s">
        <v>5104</v>
      </c>
      <c r="F4131" s="85" t="s">
        <v>965</v>
      </c>
      <c r="G4131" s="86" t="s">
        <v>111</v>
      </c>
      <c r="H4131" s="85" t="s">
        <v>2</v>
      </c>
      <c r="I4131" s="85">
        <v>1</v>
      </c>
      <c r="J4131" s="88">
        <v>0.83071907720930693</v>
      </c>
      <c r="K4131" s="146">
        <v>0.5169185685071116</v>
      </c>
      <c r="L4131" s="147">
        <v>2.7008627879195931E-9</v>
      </c>
      <c r="M4131" s="147">
        <v>0.102559722527071</v>
      </c>
      <c r="N4131" s="87">
        <v>13.579029445571029</v>
      </c>
      <c r="O4131" s="88">
        <v>0.74365403618635806</v>
      </c>
      <c r="P4131" s="89">
        <v>54.764888695996618</v>
      </c>
    </row>
    <row r="4132" spans="1:16">
      <c r="A4132" s="75" t="s">
        <v>5157</v>
      </c>
      <c r="B4132" s="85">
        <v>4128</v>
      </c>
      <c r="C4132" s="85">
        <v>3034</v>
      </c>
      <c r="D4132" s="85">
        <v>4128</v>
      </c>
      <c r="E4132" s="86" t="s">
        <v>5104</v>
      </c>
      <c r="F4132" s="85" t="s">
        <v>4492</v>
      </c>
      <c r="G4132" s="86" t="s">
        <v>111</v>
      </c>
      <c r="H4132" s="85" t="s">
        <v>2</v>
      </c>
      <c r="I4132" s="85">
        <v>1</v>
      </c>
      <c r="J4132" s="88">
        <v>0.9554556205618252</v>
      </c>
      <c r="K4132" s="146">
        <v>0.58391316665660686</v>
      </c>
      <c r="L4132" s="147">
        <v>3.0707557165765681E-9</v>
      </c>
      <c r="M4132" s="147">
        <v>0.112649197573642</v>
      </c>
      <c r="N4132" s="87">
        <v>14.877527501956081</v>
      </c>
      <c r="O4132" s="88">
        <v>0.79978517930659299</v>
      </c>
      <c r="P4132" s="89">
        <v>53.757936538946957</v>
      </c>
    </row>
    <row r="4133" spans="1:16">
      <c r="A4133" s="75" t="s">
        <v>5158</v>
      </c>
      <c r="B4133" s="85">
        <v>4129</v>
      </c>
      <c r="C4133" s="85">
        <v>3035</v>
      </c>
      <c r="D4133" s="85">
        <v>4129</v>
      </c>
      <c r="E4133" s="86" t="s">
        <v>5104</v>
      </c>
      <c r="F4133" s="85" t="s">
        <v>1084</v>
      </c>
      <c r="G4133" s="86" t="s">
        <v>111</v>
      </c>
      <c r="H4133" s="85" t="s">
        <v>2</v>
      </c>
      <c r="I4133" s="85">
        <v>1</v>
      </c>
      <c r="J4133" s="88">
        <v>0.85053459022337441</v>
      </c>
      <c r="K4133" s="146">
        <v>0.51596865568186523</v>
      </c>
      <c r="L4133" s="147">
        <v>2.7175906665474799E-9</v>
      </c>
      <c r="M4133" s="147">
        <v>0.1063154596723673</v>
      </c>
      <c r="N4133" s="87">
        <v>14.08116766445464</v>
      </c>
      <c r="O4133" s="88">
        <v>0.76792772989405389</v>
      </c>
      <c r="P4133" s="89">
        <v>54.535799032671733</v>
      </c>
    </row>
    <row r="4134" spans="1:16">
      <c r="A4134" s="75" t="s">
        <v>5159</v>
      </c>
      <c r="B4134" s="85">
        <v>4130</v>
      </c>
      <c r="C4134" s="85">
        <v>3036</v>
      </c>
      <c r="D4134" s="85">
        <v>4130</v>
      </c>
      <c r="E4134" s="86" t="s">
        <v>5104</v>
      </c>
      <c r="F4134" s="85" t="s">
        <v>4370</v>
      </c>
      <c r="G4134" s="86" t="s">
        <v>111</v>
      </c>
      <c r="H4134" s="85" t="s">
        <v>2</v>
      </c>
      <c r="I4134" s="85">
        <v>1</v>
      </c>
      <c r="J4134" s="88">
        <v>0.55725087903943626</v>
      </c>
      <c r="K4134" s="146">
        <v>0.32607078005453921</v>
      </c>
      <c r="L4134" s="147">
        <v>1.743818289310732E-9</v>
      </c>
      <c r="M4134" s="147">
        <v>7.27050928704778E-2</v>
      </c>
      <c r="N4134" s="87">
        <v>9.6390301305101094</v>
      </c>
      <c r="O4134" s="88">
        <v>0.5269996386518736</v>
      </c>
      <c r="P4134" s="89">
        <v>54.673512948546424</v>
      </c>
    </row>
    <row r="4135" spans="1:16">
      <c r="A4135" s="75" t="s">
        <v>5160</v>
      </c>
      <c r="B4135" s="85">
        <v>4131</v>
      </c>
      <c r="C4135" s="85">
        <v>3037</v>
      </c>
      <c r="D4135" s="85">
        <v>4131</v>
      </c>
      <c r="E4135" s="86" t="s">
        <v>5104</v>
      </c>
      <c r="F4135" s="85" t="s">
        <v>4627</v>
      </c>
      <c r="G4135" s="86" t="s">
        <v>111</v>
      </c>
      <c r="H4135" s="85" t="s">
        <v>2</v>
      </c>
      <c r="I4135" s="85">
        <v>1</v>
      </c>
      <c r="J4135" s="88">
        <v>0.87471552921412987</v>
      </c>
      <c r="K4135" s="146">
        <v>0.54038699185676664</v>
      </c>
      <c r="L4135" s="147">
        <v>2.825288489214965E-9</v>
      </c>
      <c r="M4135" s="147">
        <v>0.1075108461003228</v>
      </c>
      <c r="N4135" s="87">
        <v>14.223399118860209</v>
      </c>
      <c r="O4135" s="88">
        <v>0.77368919224570354</v>
      </c>
      <c r="P4135" s="89">
        <v>54.395520070852307</v>
      </c>
    </row>
    <row r="4136" spans="1:16">
      <c r="A4136" s="75" t="s">
        <v>5161</v>
      </c>
      <c r="B4136" s="85">
        <v>4132</v>
      </c>
      <c r="C4136" s="85">
        <v>3038</v>
      </c>
      <c r="D4136" s="85">
        <v>4132</v>
      </c>
      <c r="E4136" s="86" t="s">
        <v>5104</v>
      </c>
      <c r="F4136" s="85" t="s">
        <v>4496</v>
      </c>
      <c r="G4136" s="86" t="s">
        <v>111</v>
      </c>
      <c r="H4136" s="85" t="s">
        <v>2</v>
      </c>
      <c r="I4136" s="85">
        <v>1</v>
      </c>
      <c r="J4136" s="88">
        <v>0.90421032048385297</v>
      </c>
      <c r="K4136" s="146">
        <v>0.54018098609806009</v>
      </c>
      <c r="L4136" s="147">
        <v>2.8691023035392679E-9</v>
      </c>
      <c r="M4136" s="147">
        <v>0.11281669564700041</v>
      </c>
      <c r="N4136" s="87">
        <v>14.932180829438909</v>
      </c>
      <c r="O4136" s="88">
        <v>0.81229548954561204</v>
      </c>
      <c r="P4136" s="89">
        <v>54.398985575112057</v>
      </c>
    </row>
    <row r="4137" spans="1:16">
      <c r="A4137" s="75" t="s">
        <v>5162</v>
      </c>
      <c r="B4137" s="85">
        <v>4133</v>
      </c>
      <c r="C4137" s="85">
        <v>3039</v>
      </c>
      <c r="D4137" s="85">
        <v>4133</v>
      </c>
      <c r="E4137" s="86" t="s">
        <v>5104</v>
      </c>
      <c r="F4137" s="85" t="s">
        <v>4372</v>
      </c>
      <c r="G4137" s="86" t="s">
        <v>111</v>
      </c>
      <c r="H4137" s="85" t="s">
        <v>2</v>
      </c>
      <c r="I4137" s="85">
        <v>1</v>
      </c>
      <c r="J4137" s="88">
        <v>0.98028071919551263</v>
      </c>
      <c r="K4137" s="146">
        <v>0.60107900702119244</v>
      </c>
      <c r="L4137" s="147">
        <v>3.1531368403416989E-9</v>
      </c>
      <c r="M4137" s="147">
        <v>0.1155349545923013</v>
      </c>
      <c r="N4137" s="87">
        <v>15.257473909631511</v>
      </c>
      <c r="O4137" s="88">
        <v>0.82045393972380343</v>
      </c>
      <c r="P4137" s="89">
        <v>53.773904158923678</v>
      </c>
    </row>
    <row r="4138" spans="1:16">
      <c r="A4138" s="75" t="s">
        <v>5163</v>
      </c>
      <c r="B4138" s="85">
        <v>4134</v>
      </c>
      <c r="C4138" s="85">
        <v>3040</v>
      </c>
      <c r="D4138" s="85">
        <v>4134</v>
      </c>
      <c r="E4138" s="86" t="s">
        <v>5104</v>
      </c>
      <c r="F4138" s="85" t="s">
        <v>2897</v>
      </c>
      <c r="G4138" s="86" t="s">
        <v>111</v>
      </c>
      <c r="H4138" s="85" t="s">
        <v>2</v>
      </c>
      <c r="I4138" s="85">
        <v>1</v>
      </c>
      <c r="J4138" s="88">
        <v>0.95124594090472336</v>
      </c>
      <c r="K4138" s="146">
        <v>0.64216229799573621</v>
      </c>
      <c r="L4138" s="147">
        <v>2.9992149586499471E-9</v>
      </c>
      <c r="M4138" s="147">
        <v>0.13222210772237231</v>
      </c>
      <c r="N4138" s="87">
        <v>17.53354591171907</v>
      </c>
      <c r="O4138" s="88">
        <v>0.8588256899748461</v>
      </c>
      <c r="P4138" s="89">
        <v>48.981859932897216</v>
      </c>
    </row>
    <row r="4139" spans="1:16">
      <c r="A4139" s="75" t="s">
        <v>5164</v>
      </c>
      <c r="B4139" s="85">
        <v>4135</v>
      </c>
      <c r="C4139" s="85">
        <v>3041</v>
      </c>
      <c r="D4139" s="85">
        <v>4135</v>
      </c>
      <c r="E4139" s="86" t="s">
        <v>5104</v>
      </c>
      <c r="F4139" s="85" t="s">
        <v>4498</v>
      </c>
      <c r="G4139" s="86" t="s">
        <v>111</v>
      </c>
      <c r="H4139" s="85" t="s">
        <v>2</v>
      </c>
      <c r="I4139" s="85">
        <v>1</v>
      </c>
      <c r="J4139" s="88">
        <v>0.65925726737312373</v>
      </c>
      <c r="K4139" s="146">
        <v>0.37226266877428515</v>
      </c>
      <c r="L4139" s="147">
        <v>2.0433238612297009E-9</v>
      </c>
      <c r="M4139" s="147">
        <v>8.7928809371881078E-2</v>
      </c>
      <c r="N4139" s="87">
        <v>11.67856606246959</v>
      </c>
      <c r="O4139" s="88">
        <v>0.63902396988177346</v>
      </c>
      <c r="P4139" s="89">
        <v>54.717673939042065</v>
      </c>
    </row>
    <row r="4140" spans="1:16">
      <c r="A4140" s="75" t="s">
        <v>5165</v>
      </c>
      <c r="B4140" s="85">
        <v>4136</v>
      </c>
      <c r="C4140" s="85">
        <v>3042</v>
      </c>
      <c r="D4140" s="85">
        <v>4136</v>
      </c>
      <c r="E4140" s="86" t="s">
        <v>5104</v>
      </c>
      <c r="F4140" s="85" t="s">
        <v>4500</v>
      </c>
      <c r="G4140" s="86" t="s">
        <v>111</v>
      </c>
      <c r="H4140" s="85" t="s">
        <v>2</v>
      </c>
      <c r="I4140" s="85">
        <v>1</v>
      </c>
      <c r="J4140" s="88">
        <v>0.58711482791811276</v>
      </c>
      <c r="K4140" s="146">
        <v>0.37762138437635573</v>
      </c>
      <c r="L4140" s="147">
        <v>1.9039524702934571E-9</v>
      </c>
      <c r="M4140" s="147">
        <v>8.5154868005991383E-2</v>
      </c>
      <c r="N4140" s="87">
        <v>11.270068161300051</v>
      </c>
      <c r="O4140" s="88">
        <v>0.5217520912075756</v>
      </c>
      <c r="P4140" s="89">
        <v>46.295380271008874</v>
      </c>
    </row>
    <row r="4141" spans="1:16">
      <c r="A4141" s="75" t="s">
        <v>5166</v>
      </c>
      <c r="B4141" s="85">
        <v>4137</v>
      </c>
      <c r="C4141" s="85">
        <v>3043</v>
      </c>
      <c r="D4141" s="85">
        <v>4137</v>
      </c>
      <c r="E4141" s="86" t="s">
        <v>5104</v>
      </c>
      <c r="F4141" s="85" t="s">
        <v>4502</v>
      </c>
      <c r="G4141" s="86" t="s">
        <v>111</v>
      </c>
      <c r="H4141" s="85" t="s">
        <v>2</v>
      </c>
      <c r="I4141" s="85">
        <v>1</v>
      </c>
      <c r="J4141" s="88">
        <v>0.90918390956194495</v>
      </c>
      <c r="K4141" s="146">
        <v>0.58477025320398646</v>
      </c>
      <c r="L4141" s="147">
        <v>2.9483890854873189E-9</v>
      </c>
      <c r="M4141" s="147">
        <v>0.13186762134155669</v>
      </c>
      <c r="N4141" s="87">
        <v>17.4524030814455</v>
      </c>
      <c r="O4141" s="88">
        <v>0.80796563729844362</v>
      </c>
      <c r="P4141" s="89">
        <v>46.29538027100871</v>
      </c>
    </row>
    <row r="4142" spans="1:16">
      <c r="A4142" s="75" t="s">
        <v>5167</v>
      </c>
      <c r="B4142" s="85">
        <v>4138</v>
      </c>
      <c r="C4142" s="85">
        <v>3044</v>
      </c>
      <c r="D4142" s="85">
        <v>4138</v>
      </c>
      <c r="E4142" s="86" t="s">
        <v>5104</v>
      </c>
      <c r="F4142" s="85" t="s">
        <v>4508</v>
      </c>
      <c r="G4142" s="86" t="s">
        <v>111</v>
      </c>
      <c r="H4142" s="85" t="s">
        <v>2</v>
      </c>
      <c r="I4142" s="85">
        <v>1</v>
      </c>
      <c r="J4142" s="88">
        <v>0.62135775091175183</v>
      </c>
      <c r="K4142" s="146">
        <v>0.39964579829177904</v>
      </c>
      <c r="L4142" s="147">
        <v>2.0149987166555122E-9</v>
      </c>
      <c r="M4142" s="147">
        <v>9.012144600573728E-2</v>
      </c>
      <c r="N4142" s="87">
        <v>11.927384341763281</v>
      </c>
      <c r="O4142" s="88">
        <v>0.55218279374040835</v>
      </c>
      <c r="P4142" s="89">
        <v>46.295380271008909</v>
      </c>
    </row>
    <row r="4143" spans="1:16">
      <c r="A4143" s="75" t="s">
        <v>5168</v>
      </c>
      <c r="B4143" s="85">
        <v>4139</v>
      </c>
      <c r="C4143" s="85">
        <v>3045</v>
      </c>
      <c r="D4143" s="85">
        <v>4139</v>
      </c>
      <c r="E4143" s="86" t="s">
        <v>5104</v>
      </c>
      <c r="F4143" s="85" t="s">
        <v>5169</v>
      </c>
      <c r="G4143" s="86" t="s">
        <v>111</v>
      </c>
      <c r="H4143" s="85" t="s">
        <v>2</v>
      </c>
      <c r="I4143" s="85">
        <v>1</v>
      </c>
      <c r="J4143" s="88">
        <v>0.82165107114043501</v>
      </c>
      <c r="K4143" s="146">
        <v>0.52847075257592036</v>
      </c>
      <c r="L4143" s="147">
        <v>2.6645291725374149E-9</v>
      </c>
      <c r="M4143" s="147">
        <v>0.1191718982095</v>
      </c>
      <c r="N4143" s="87">
        <v>15.772150755234319</v>
      </c>
      <c r="O4143" s="88">
        <v>0.73017771690525035</v>
      </c>
      <c r="P4143" s="89">
        <v>46.295380271008732</v>
      </c>
    </row>
    <row r="4144" spans="1:16">
      <c r="A4144" s="75" t="s">
        <v>5170</v>
      </c>
      <c r="B4144" s="85">
        <v>4140</v>
      </c>
      <c r="C4144" s="85">
        <v>3046</v>
      </c>
      <c r="D4144" s="85">
        <v>4140</v>
      </c>
      <c r="E4144" s="86" t="s">
        <v>5104</v>
      </c>
      <c r="F4144" s="85" t="s">
        <v>5054</v>
      </c>
      <c r="G4144" s="86" t="s">
        <v>111</v>
      </c>
      <c r="H4144" s="85" t="s">
        <v>2</v>
      </c>
      <c r="I4144" s="85">
        <v>1</v>
      </c>
      <c r="J4144" s="88">
        <v>0.58637643068092637</v>
      </c>
      <c r="K4144" s="146">
        <v>0.3771464609479796</v>
      </c>
      <c r="L4144" s="147">
        <v>1.9015579246663571E-9</v>
      </c>
      <c r="M4144" s="147">
        <v>8.504777120604945E-2</v>
      </c>
      <c r="N4144" s="87">
        <v>11.25589412447202</v>
      </c>
      <c r="O4144" s="88">
        <v>0.52109589878264617</v>
      </c>
      <c r="P4144" s="89">
        <v>46.295380271008831</v>
      </c>
    </row>
    <row r="4145" spans="1:16">
      <c r="A4145" s="75" t="s">
        <v>5171</v>
      </c>
      <c r="B4145" s="85">
        <v>4141</v>
      </c>
      <c r="C4145" s="85">
        <v>3047</v>
      </c>
      <c r="D4145" s="85">
        <v>4141</v>
      </c>
      <c r="E4145" s="86" t="s">
        <v>5104</v>
      </c>
      <c r="F4145" s="85" t="s">
        <v>4510</v>
      </c>
      <c r="G4145" s="86" t="s">
        <v>111</v>
      </c>
      <c r="H4145" s="85" t="s">
        <v>2</v>
      </c>
      <c r="I4145" s="85">
        <v>1</v>
      </c>
      <c r="J4145" s="88">
        <v>0.56559159517183488</v>
      </c>
      <c r="K4145" s="146">
        <v>0.36377803966860206</v>
      </c>
      <c r="L4145" s="147">
        <v>1.834154859660309E-9</v>
      </c>
      <c r="M4145" s="147">
        <v>8.2033148103139553E-2</v>
      </c>
      <c r="N4145" s="87">
        <v>10.85691508022015</v>
      </c>
      <c r="O4145" s="88">
        <v>0.50262501220884193</v>
      </c>
      <c r="P4145" s="89">
        <v>46.29538027100881</v>
      </c>
    </row>
    <row r="4146" spans="1:16">
      <c r="A4146" s="75" t="s">
        <v>5172</v>
      </c>
      <c r="B4146" s="85">
        <v>4142</v>
      </c>
      <c r="C4146" s="85">
        <v>3048</v>
      </c>
      <c r="D4146" s="85">
        <v>4142</v>
      </c>
      <c r="E4146" s="86" t="s">
        <v>5104</v>
      </c>
      <c r="F4146" s="85" t="s">
        <v>4512</v>
      </c>
      <c r="G4146" s="86" t="s">
        <v>111</v>
      </c>
      <c r="H4146" s="85" t="s">
        <v>2</v>
      </c>
      <c r="I4146" s="85">
        <v>1</v>
      </c>
      <c r="J4146" s="88">
        <v>0.59434219652428377</v>
      </c>
      <c r="K4146" s="146">
        <v>0.38226989401822303</v>
      </c>
      <c r="L4146" s="147">
        <v>1.9273900768009181E-9</v>
      </c>
      <c r="M4146" s="147">
        <v>8.6203122266357457E-2</v>
      </c>
      <c r="N4146" s="87">
        <v>11.40880241386054</v>
      </c>
      <c r="O4146" s="88">
        <v>0.5281748461864767</v>
      </c>
      <c r="P4146" s="89">
        <v>46.295380271008788</v>
      </c>
    </row>
    <row r="4147" spans="1:16">
      <c r="A4147" s="75" t="s">
        <v>5173</v>
      </c>
      <c r="B4147" s="85">
        <v>4143</v>
      </c>
      <c r="C4147" s="85">
        <v>3049</v>
      </c>
      <c r="D4147" s="85">
        <v>4143</v>
      </c>
      <c r="E4147" s="86" t="s">
        <v>5104</v>
      </c>
      <c r="F4147" s="85" t="s">
        <v>4516</v>
      </c>
      <c r="G4147" s="86" t="s">
        <v>111</v>
      </c>
      <c r="H4147" s="85" t="s">
        <v>2</v>
      </c>
      <c r="I4147" s="85">
        <v>1</v>
      </c>
      <c r="J4147" s="88">
        <v>0.58711482791811265</v>
      </c>
      <c r="K4147" s="146">
        <v>0.37762138437635567</v>
      </c>
      <c r="L4147" s="147">
        <v>1.9039524702934558E-9</v>
      </c>
      <c r="M4147" s="147">
        <v>8.5154868005991383E-2</v>
      </c>
      <c r="N4147" s="87">
        <v>11.270068161300051</v>
      </c>
      <c r="O4147" s="88">
        <v>0.52175209120757549</v>
      </c>
      <c r="P4147" s="89">
        <v>46.29538027100886</v>
      </c>
    </row>
    <row r="4148" spans="1:16">
      <c r="A4148" s="75" t="s">
        <v>5174</v>
      </c>
      <c r="B4148" s="85">
        <v>4144</v>
      </c>
      <c r="C4148" s="85">
        <v>3050</v>
      </c>
      <c r="D4148" s="85">
        <v>4144</v>
      </c>
      <c r="E4148" s="86" t="s">
        <v>5104</v>
      </c>
      <c r="F4148" s="85" t="s">
        <v>4691</v>
      </c>
      <c r="G4148" s="86" t="s">
        <v>111</v>
      </c>
      <c r="H4148" s="85" t="s">
        <v>2</v>
      </c>
      <c r="I4148" s="85">
        <v>1</v>
      </c>
      <c r="J4148" s="88">
        <v>0.79628615226748789</v>
      </c>
      <c r="K4148" s="146">
        <v>0.51215650649673183</v>
      </c>
      <c r="L4148" s="147">
        <v>2.582273372393191E-9</v>
      </c>
      <c r="M4148" s="147">
        <v>0.115492981895518</v>
      </c>
      <c r="N4148" s="87">
        <v>15.285253897906349</v>
      </c>
      <c r="O4148" s="88">
        <v>0.70763664174249474</v>
      </c>
      <c r="P4148" s="89">
        <v>46.295380271008852</v>
      </c>
    </row>
    <row r="4149" spans="1:16">
      <c r="A4149" s="75" t="s">
        <v>5175</v>
      </c>
      <c r="B4149" s="85">
        <v>4145</v>
      </c>
      <c r="C4149" s="85">
        <v>3051</v>
      </c>
      <c r="D4149" s="85">
        <v>4145</v>
      </c>
      <c r="E4149" s="86" t="s">
        <v>5104</v>
      </c>
      <c r="F4149" s="85" t="s">
        <v>1482</v>
      </c>
      <c r="G4149" s="86" t="s">
        <v>111</v>
      </c>
      <c r="H4149" s="85" t="s">
        <v>2</v>
      </c>
      <c r="I4149" s="85">
        <v>1</v>
      </c>
      <c r="J4149" s="88">
        <v>0.61726470531316835</v>
      </c>
      <c r="K4149" s="146">
        <v>0.39701322716300569</v>
      </c>
      <c r="L4149" s="147">
        <v>2.0017253944570541E-9</v>
      </c>
      <c r="M4149" s="147">
        <v>8.9527792530955372E-2</v>
      </c>
      <c r="N4149" s="87">
        <v>11.84881554961256</v>
      </c>
      <c r="O4149" s="88">
        <v>0.54854542163035325</v>
      </c>
      <c r="P4149" s="89">
        <v>46.295380271008604</v>
      </c>
    </row>
    <row r="4150" spans="1:16">
      <c r="A4150" s="75" t="s">
        <v>5176</v>
      </c>
      <c r="B4150" s="85">
        <v>4146</v>
      </c>
      <c r="C4150" s="85">
        <v>3052</v>
      </c>
      <c r="D4150" s="85">
        <v>4146</v>
      </c>
      <c r="E4150" s="86" t="s">
        <v>5104</v>
      </c>
      <c r="F4150" s="85" t="s">
        <v>4519</v>
      </c>
      <c r="G4150" s="86" t="s">
        <v>111</v>
      </c>
      <c r="H4150" s="85" t="s">
        <v>2</v>
      </c>
      <c r="I4150" s="85">
        <v>1</v>
      </c>
      <c r="J4150" s="88">
        <v>0.66851340109507551</v>
      </c>
      <c r="K4150" s="146">
        <v>0.42997543920127007</v>
      </c>
      <c r="L4150" s="147">
        <v>2.167919597521699E-9</v>
      </c>
      <c r="M4150" s="147">
        <v>9.6960880092824844E-2</v>
      </c>
      <c r="N4150" s="87">
        <v>12.83256909691754</v>
      </c>
      <c r="O4150" s="88">
        <v>0.59408866619579359</v>
      </c>
      <c r="P4150" s="89">
        <v>46.29538027100881</v>
      </c>
    </row>
    <row r="4151" spans="1:16">
      <c r="A4151" s="75" t="s">
        <v>5177</v>
      </c>
      <c r="B4151" s="85">
        <v>4147</v>
      </c>
      <c r="C4151" s="85">
        <v>3053</v>
      </c>
      <c r="D4151" s="85">
        <v>4147</v>
      </c>
      <c r="E4151" s="86" t="s">
        <v>5104</v>
      </c>
      <c r="F4151" s="85" t="s">
        <v>5062</v>
      </c>
      <c r="G4151" s="86" t="s">
        <v>111</v>
      </c>
      <c r="H4151" s="85" t="s">
        <v>2</v>
      </c>
      <c r="I4151" s="85">
        <v>1</v>
      </c>
      <c r="J4151" s="88">
        <v>0.8476116951446252</v>
      </c>
      <c r="K4151" s="146">
        <v>0.54516814516349732</v>
      </c>
      <c r="L4151" s="147">
        <v>2.7487167826143189E-9</v>
      </c>
      <c r="M4151" s="147">
        <v>0.1229372153251807</v>
      </c>
      <c r="N4151" s="87">
        <v>16.27048257743439</v>
      </c>
      <c r="O4151" s="88">
        <v>0.75324817811514655</v>
      </c>
      <c r="P4151" s="89">
        <v>46.295380271008682</v>
      </c>
    </row>
    <row r="4152" spans="1:16">
      <c r="A4152" s="75" t="s">
        <v>5178</v>
      </c>
      <c r="B4152" s="85">
        <v>4148</v>
      </c>
      <c r="C4152" s="85">
        <v>3054</v>
      </c>
      <c r="D4152" s="85">
        <v>4148</v>
      </c>
      <c r="E4152" s="86" t="s">
        <v>5104</v>
      </c>
      <c r="F4152" s="85" t="s">
        <v>4524</v>
      </c>
      <c r="G4152" s="86" t="s">
        <v>111</v>
      </c>
      <c r="H4152" s="85" t="s">
        <v>2</v>
      </c>
      <c r="I4152" s="85">
        <v>1</v>
      </c>
      <c r="J4152" s="88">
        <v>0.62546821749058135</v>
      </c>
      <c r="K4152" s="146">
        <v>0.40228957427242501</v>
      </c>
      <c r="L4152" s="147">
        <v>2.0283285332853728E-9</v>
      </c>
      <c r="M4152" s="147">
        <v>9.0717626211583066E-2</v>
      </c>
      <c r="N4152" s="87">
        <v>12.006287541470289</v>
      </c>
      <c r="O4152" s="88">
        <v>0.55583564737544255</v>
      </c>
      <c r="P4152" s="89">
        <v>46.295380271008817</v>
      </c>
    </row>
    <row r="4153" spans="1:16">
      <c r="A4153" s="75" t="s">
        <v>5179</v>
      </c>
      <c r="B4153" s="85">
        <v>4149</v>
      </c>
      <c r="C4153" s="85">
        <v>3055</v>
      </c>
      <c r="D4153" s="85">
        <v>4149</v>
      </c>
      <c r="E4153" s="86" t="s">
        <v>5104</v>
      </c>
      <c r="F4153" s="85" t="s">
        <v>4375</v>
      </c>
      <c r="G4153" s="86" t="s">
        <v>111</v>
      </c>
      <c r="H4153" s="85" t="s">
        <v>2</v>
      </c>
      <c r="I4153" s="85">
        <v>1</v>
      </c>
      <c r="J4153" s="88">
        <v>0.62379425539562472</v>
      </c>
      <c r="K4153" s="146">
        <v>0.40121291285351141</v>
      </c>
      <c r="L4153" s="147">
        <v>2.0229000478949189E-9</v>
      </c>
      <c r="M4153" s="147">
        <v>9.047483550955196E-2</v>
      </c>
      <c r="N4153" s="87">
        <v>11.9741547013298</v>
      </c>
      <c r="O4153" s="88">
        <v>0.55434804532195125</v>
      </c>
      <c r="P4153" s="89">
        <v>46.295380271008831</v>
      </c>
    </row>
    <row r="4154" spans="1:16">
      <c r="A4154" s="75" t="s">
        <v>5180</v>
      </c>
      <c r="B4154" s="85">
        <v>4150</v>
      </c>
      <c r="C4154" s="85">
        <v>3056</v>
      </c>
      <c r="D4154" s="85">
        <v>4150</v>
      </c>
      <c r="E4154" s="86" t="s">
        <v>5104</v>
      </c>
      <c r="F4154" s="85" t="s">
        <v>4878</v>
      </c>
      <c r="G4154" s="86" t="s">
        <v>111</v>
      </c>
      <c r="H4154" s="85" t="s">
        <v>2</v>
      </c>
      <c r="I4154" s="85">
        <v>1</v>
      </c>
      <c r="J4154" s="88">
        <v>1.0817637906913391</v>
      </c>
      <c r="K4154" s="146">
        <v>0.69577043669224559</v>
      </c>
      <c r="L4154" s="147">
        <v>3.508047733803882E-9</v>
      </c>
      <c r="M4154" s="147">
        <v>0.15689852892427689</v>
      </c>
      <c r="N4154" s="87">
        <v>20.76519119564481</v>
      </c>
      <c r="O4154" s="88">
        <v>0.96133242280258246</v>
      </c>
      <c r="P4154" s="89">
        <v>46.295380271008902</v>
      </c>
    </row>
    <row r="4155" spans="1:16">
      <c r="A4155" s="75" t="s">
        <v>5181</v>
      </c>
      <c r="B4155" s="85">
        <v>4151</v>
      </c>
      <c r="C4155" s="85">
        <v>3057</v>
      </c>
      <c r="D4155" s="85">
        <v>4151</v>
      </c>
      <c r="E4155" s="86" t="s">
        <v>5104</v>
      </c>
      <c r="F4155" s="85" t="s">
        <v>1484</v>
      </c>
      <c r="G4155" s="86" t="s">
        <v>111</v>
      </c>
      <c r="H4155" s="85" t="s">
        <v>2</v>
      </c>
      <c r="I4155" s="85">
        <v>1</v>
      </c>
      <c r="J4155" s="88">
        <v>0.60788951638497413</v>
      </c>
      <c r="K4155" s="146">
        <v>0.39098327926608595</v>
      </c>
      <c r="L4155" s="147">
        <v>1.971322629494369E-9</v>
      </c>
      <c r="M4155" s="147">
        <v>8.8168019386504967E-2</v>
      </c>
      <c r="N4155" s="87">
        <v>11.66885242617982</v>
      </c>
      <c r="O4155" s="88">
        <v>0.54021396039627689</v>
      </c>
      <c r="P4155" s="89">
        <v>46.295380271008668</v>
      </c>
    </row>
    <row r="4156" spans="1:16">
      <c r="A4156" s="75" t="s">
        <v>5182</v>
      </c>
      <c r="B4156" s="85">
        <v>4152</v>
      </c>
      <c r="C4156" s="85">
        <v>3058</v>
      </c>
      <c r="D4156" s="85">
        <v>4152</v>
      </c>
      <c r="E4156" s="86" t="s">
        <v>5104</v>
      </c>
      <c r="F4156" s="85" t="s">
        <v>4883</v>
      </c>
      <c r="G4156" s="86" t="s">
        <v>111</v>
      </c>
      <c r="H4156" s="85" t="s">
        <v>2</v>
      </c>
      <c r="I4156" s="85">
        <v>1</v>
      </c>
      <c r="J4156" s="88">
        <v>0.74192614689255498</v>
      </c>
      <c r="K4156" s="146">
        <v>0.45678939936389551</v>
      </c>
      <c r="L4156" s="147">
        <v>2.3563221795909978E-9</v>
      </c>
      <c r="M4156" s="147">
        <v>0.1038050137522764</v>
      </c>
      <c r="N4156" s="87">
        <v>13.703173083402559</v>
      </c>
      <c r="O4156" s="88">
        <v>0.66574999533299439</v>
      </c>
      <c r="P4156" s="89">
        <v>48.583637620352214</v>
      </c>
    </row>
    <row r="4157" spans="1:16">
      <c r="A4157" s="75" t="s">
        <v>5183</v>
      </c>
      <c r="B4157" s="85">
        <v>4153</v>
      </c>
      <c r="C4157" s="85">
        <v>3059</v>
      </c>
      <c r="D4157" s="85">
        <v>4153</v>
      </c>
      <c r="E4157" s="86" t="s">
        <v>5104</v>
      </c>
      <c r="F4157" s="85" t="s">
        <v>1068</v>
      </c>
      <c r="G4157" s="86" t="s">
        <v>111</v>
      </c>
      <c r="H4157" s="85" t="s">
        <v>2</v>
      </c>
      <c r="I4157" s="85">
        <v>1</v>
      </c>
      <c r="J4157" s="88">
        <v>0.82270795157431775</v>
      </c>
      <c r="K4157" s="146">
        <v>0.49235266240140285</v>
      </c>
      <c r="L4157" s="147">
        <v>2.6127664711017608E-9</v>
      </c>
      <c r="M4157" s="147">
        <v>9.9235921337037153E-2</v>
      </c>
      <c r="N4157" s="87">
        <v>13.12151830260882</v>
      </c>
      <c r="O4157" s="88">
        <v>0.71184590154870209</v>
      </c>
      <c r="P4157" s="89">
        <v>54.250269300555935</v>
      </c>
    </row>
    <row r="4158" spans="1:16">
      <c r="A4158" s="75" t="s">
        <v>5184</v>
      </c>
      <c r="B4158" s="85">
        <v>4154</v>
      </c>
      <c r="C4158" s="85">
        <v>3060</v>
      </c>
      <c r="D4158" s="85">
        <v>4154</v>
      </c>
      <c r="E4158" s="86" t="s">
        <v>5104</v>
      </c>
      <c r="F4158" s="85" t="s">
        <v>2641</v>
      </c>
      <c r="G4158" s="86" t="s">
        <v>111</v>
      </c>
      <c r="H4158" s="85" t="s">
        <v>2</v>
      </c>
      <c r="I4158" s="85">
        <v>1</v>
      </c>
      <c r="J4158" s="88">
        <v>0.74352933341033289</v>
      </c>
      <c r="K4158" s="146">
        <v>0.50331042564583783</v>
      </c>
      <c r="L4158" s="147">
        <v>2.4734765841377362E-9</v>
      </c>
      <c r="M4158" s="147">
        <v>9.4042055460719434E-2</v>
      </c>
      <c r="N4158" s="87">
        <v>12.386237146691609</v>
      </c>
      <c r="O4158" s="88">
        <v>0.68459847802728091</v>
      </c>
      <c r="P4158" s="89">
        <v>55.270900267732941</v>
      </c>
    </row>
    <row r="4159" spans="1:16">
      <c r="A4159" s="75" t="s">
        <v>5185</v>
      </c>
      <c r="B4159" s="85">
        <v>4155</v>
      </c>
      <c r="C4159" s="85">
        <v>3061</v>
      </c>
      <c r="D4159" s="85">
        <v>4155</v>
      </c>
      <c r="E4159" s="86" t="s">
        <v>5104</v>
      </c>
      <c r="F4159" s="85" t="s">
        <v>4532</v>
      </c>
      <c r="G4159" s="86" t="s">
        <v>111</v>
      </c>
      <c r="H4159" s="85" t="s">
        <v>2</v>
      </c>
      <c r="I4159" s="85">
        <v>1</v>
      </c>
      <c r="J4159" s="88">
        <v>0.7975807514622737</v>
      </c>
      <c r="K4159" s="146">
        <v>0.50871463562854846</v>
      </c>
      <c r="L4159" s="147">
        <v>2.5764332214024391E-9</v>
      </c>
      <c r="M4159" s="147">
        <v>0.1097431121608921</v>
      </c>
      <c r="N4159" s="87">
        <v>14.521944299295489</v>
      </c>
      <c r="O4159" s="88">
        <v>0.71307296665582798</v>
      </c>
      <c r="P4159" s="89">
        <v>49.103133296718518</v>
      </c>
    </row>
    <row r="4160" spans="1:16">
      <c r="A4160" s="75" t="s">
        <v>5186</v>
      </c>
      <c r="B4160" s="85">
        <v>4156</v>
      </c>
      <c r="C4160" s="85">
        <v>3062</v>
      </c>
      <c r="D4160" s="85">
        <v>4156</v>
      </c>
      <c r="E4160" s="86" t="s">
        <v>5104</v>
      </c>
      <c r="F4160" s="85" t="s">
        <v>4641</v>
      </c>
      <c r="G4160" s="86" t="s">
        <v>111</v>
      </c>
      <c r="H4160" s="85" t="s">
        <v>2</v>
      </c>
      <c r="I4160" s="85">
        <v>1</v>
      </c>
      <c r="J4160" s="88">
        <v>1.1171322483313071</v>
      </c>
      <c r="K4160" s="146">
        <v>0.68296443666444406</v>
      </c>
      <c r="L4160" s="147">
        <v>3.589746050938237E-9</v>
      </c>
      <c r="M4160" s="147">
        <v>0.13605440960850301</v>
      </c>
      <c r="N4160" s="87">
        <v>17.994661926526181</v>
      </c>
      <c r="O4160" s="88">
        <v>0.97644092663426429</v>
      </c>
      <c r="P4160" s="89">
        <v>54.262810305698444</v>
      </c>
    </row>
    <row r="4161" spans="1:16">
      <c r="A4161" s="75" t="s">
        <v>5187</v>
      </c>
      <c r="B4161" s="85">
        <v>4157</v>
      </c>
      <c r="C4161" s="85">
        <v>3063</v>
      </c>
      <c r="D4161" s="85">
        <v>4157</v>
      </c>
      <c r="E4161" s="86" t="s">
        <v>5104</v>
      </c>
      <c r="F4161" s="85" t="s">
        <v>3906</v>
      </c>
      <c r="G4161" s="86" t="s">
        <v>111</v>
      </c>
      <c r="H4161" s="85" t="s">
        <v>2</v>
      </c>
      <c r="I4161" s="85">
        <v>1</v>
      </c>
      <c r="J4161" s="88">
        <v>0.76389766031830408</v>
      </c>
      <c r="K4161" s="146">
        <v>0.45226770971963709</v>
      </c>
      <c r="L4161" s="147">
        <v>2.4028505914998201E-9</v>
      </c>
      <c r="M4161" s="147">
        <v>0.1064753076317841</v>
      </c>
      <c r="N4161" s="87">
        <v>14.12893010277692</v>
      </c>
      <c r="O4161" s="88">
        <v>0.69125085555544763</v>
      </c>
      <c r="P4161" s="89">
        <v>48.924501043400888</v>
      </c>
    </row>
    <row r="4162" spans="1:16">
      <c r="A4162" s="75" t="s">
        <v>5188</v>
      </c>
      <c r="B4162" s="85">
        <v>4158</v>
      </c>
      <c r="C4162" s="85">
        <v>3064</v>
      </c>
      <c r="D4162" s="85">
        <v>4158</v>
      </c>
      <c r="E4162" s="86" t="s">
        <v>5104</v>
      </c>
      <c r="F4162" s="85" t="s">
        <v>2981</v>
      </c>
      <c r="G4162" s="86" t="s">
        <v>111</v>
      </c>
      <c r="H4162" s="85" t="s">
        <v>2</v>
      </c>
      <c r="I4162" s="85">
        <v>1</v>
      </c>
      <c r="J4162" s="88">
        <v>0.82114579893321304</v>
      </c>
      <c r="K4162" s="146">
        <v>0.48723543631342525</v>
      </c>
      <c r="L4162" s="147">
        <v>2.5314733336870578E-9</v>
      </c>
      <c r="M4162" s="147">
        <v>0.11976649555679671</v>
      </c>
      <c r="N4162" s="87">
        <v>15.868104760048841</v>
      </c>
      <c r="O4162" s="88">
        <v>0.7802020181007937</v>
      </c>
      <c r="P4162" s="89">
        <v>49.167939706644106</v>
      </c>
    </row>
    <row r="4163" spans="1:16">
      <c r="A4163" s="75" t="s">
        <v>5189</v>
      </c>
      <c r="B4163" s="85">
        <v>4159</v>
      </c>
      <c r="C4163" s="85">
        <v>3065</v>
      </c>
      <c r="D4163" s="85">
        <v>4159</v>
      </c>
      <c r="E4163" s="86" t="s">
        <v>5104</v>
      </c>
      <c r="F4163" s="85" t="s">
        <v>2124</v>
      </c>
      <c r="G4163" s="86" t="s">
        <v>111</v>
      </c>
      <c r="H4163" s="85" t="s">
        <v>2</v>
      </c>
      <c r="I4163" s="85">
        <v>1</v>
      </c>
      <c r="J4163" s="88">
        <v>0.64255023658093802</v>
      </c>
      <c r="K4163" s="146">
        <v>0.36289720357371075</v>
      </c>
      <c r="L4163" s="147">
        <v>1.9762428201085008E-9</v>
      </c>
      <c r="M4163" s="147">
        <v>8.3600088773020942E-2</v>
      </c>
      <c r="N4163" s="87">
        <v>11.07978674144228</v>
      </c>
      <c r="O4163" s="88">
        <v>0.60436319418964646</v>
      </c>
      <c r="P4163" s="89">
        <v>54.546464502707131</v>
      </c>
    </row>
    <row r="4164" spans="1:16">
      <c r="A4164" s="75" t="s">
        <v>5190</v>
      </c>
      <c r="B4164" s="85">
        <v>4160</v>
      </c>
      <c r="C4164" s="85">
        <v>3066</v>
      </c>
      <c r="D4164" s="85">
        <v>4160</v>
      </c>
      <c r="E4164" s="86" t="s">
        <v>5104</v>
      </c>
      <c r="F4164" s="85" t="s">
        <v>4253</v>
      </c>
      <c r="G4164" s="86" t="s">
        <v>111</v>
      </c>
      <c r="H4164" s="85" t="s">
        <v>2</v>
      </c>
      <c r="I4164" s="85">
        <v>1</v>
      </c>
      <c r="J4164" s="88">
        <v>0.47679023268720888</v>
      </c>
      <c r="K4164" s="146">
        <v>0.26216896272728024</v>
      </c>
      <c r="L4164" s="147">
        <v>1.4452108504716169E-9</v>
      </c>
      <c r="M4164" s="147">
        <v>6.4483703244177834E-2</v>
      </c>
      <c r="N4164" s="87">
        <v>8.5548040980903881</v>
      </c>
      <c r="O4164" s="88">
        <v>0.46855728913461131</v>
      </c>
      <c r="P4164" s="89">
        <v>54.771247098364668</v>
      </c>
    </row>
    <row r="4165" spans="1:16">
      <c r="A4165" s="75" t="s">
        <v>5191</v>
      </c>
      <c r="B4165" s="85">
        <v>4161</v>
      </c>
      <c r="C4165" s="85">
        <v>3067</v>
      </c>
      <c r="D4165" s="85">
        <v>4161</v>
      </c>
      <c r="E4165" s="86" t="s">
        <v>5104</v>
      </c>
      <c r="F4165" s="85" t="s">
        <v>240</v>
      </c>
      <c r="G4165" s="86" t="s">
        <v>111</v>
      </c>
      <c r="H4165" s="85" t="s">
        <v>2</v>
      </c>
      <c r="I4165" s="85">
        <v>1</v>
      </c>
      <c r="J4165" s="88">
        <v>0.8088413626618578</v>
      </c>
      <c r="K4165" s="146">
        <v>0.52697158113987952</v>
      </c>
      <c r="L4165" s="147">
        <v>2.6728777669784459E-9</v>
      </c>
      <c r="M4165" s="147">
        <v>0.11137444979782971</v>
      </c>
      <c r="N4165" s="87">
        <v>14.737840623405191</v>
      </c>
      <c r="O4165" s="88">
        <v>0.72295157726217829</v>
      </c>
      <c r="P4165" s="89">
        <v>49.054104718303009</v>
      </c>
    </row>
    <row r="4166" spans="1:16">
      <c r="A4166" s="75" t="s">
        <v>5192</v>
      </c>
      <c r="B4166" s="85">
        <v>4162</v>
      </c>
      <c r="C4166" s="85">
        <v>3068</v>
      </c>
      <c r="D4166" s="85">
        <v>4162</v>
      </c>
      <c r="E4166" s="86" t="s">
        <v>5104</v>
      </c>
      <c r="F4166" s="85" t="s">
        <v>3724</v>
      </c>
      <c r="G4166" s="86" t="s">
        <v>111</v>
      </c>
      <c r="H4166" s="85" t="s">
        <v>2</v>
      </c>
      <c r="I4166" s="85">
        <v>1</v>
      </c>
      <c r="J4166" s="88">
        <v>0.82900784928122617</v>
      </c>
      <c r="K4166" s="146">
        <v>0.5066150444485914</v>
      </c>
      <c r="L4166" s="147">
        <v>2.6631826134606761E-9</v>
      </c>
      <c r="M4166" s="147">
        <v>0.1009674290957235</v>
      </c>
      <c r="N4166" s="87">
        <v>13.35388801746477</v>
      </c>
      <c r="O4166" s="88">
        <v>0.72460282367837758</v>
      </c>
      <c r="P4166" s="89">
        <v>54.261562080699782</v>
      </c>
    </row>
    <row r="4167" spans="1:16">
      <c r="A4167" s="75" t="s">
        <v>5193</v>
      </c>
      <c r="B4167" s="85">
        <v>4163</v>
      </c>
      <c r="C4167" s="85">
        <v>3069</v>
      </c>
      <c r="D4167" s="85">
        <v>4163</v>
      </c>
      <c r="E4167" s="86" t="s">
        <v>5104</v>
      </c>
      <c r="F4167" s="85" t="s">
        <v>4646</v>
      </c>
      <c r="G4167" s="86" t="s">
        <v>111</v>
      </c>
      <c r="H4167" s="85" t="s">
        <v>2</v>
      </c>
      <c r="I4167" s="85">
        <v>1</v>
      </c>
      <c r="J4167" s="88">
        <v>0.63321567900859155</v>
      </c>
      <c r="K4167" s="146">
        <v>0.38488333477768477</v>
      </c>
      <c r="L4167" s="147">
        <v>1.998933012654312E-9</v>
      </c>
      <c r="M4167" s="147">
        <v>7.9743708434216173E-2</v>
      </c>
      <c r="N4167" s="87">
        <v>10.54681095329765</v>
      </c>
      <c r="O4167" s="88">
        <v>0.57511286020977892</v>
      </c>
      <c r="P4167" s="89">
        <v>54.529550473260315</v>
      </c>
    </row>
    <row r="4168" spans="1:16">
      <c r="A4168" s="75" t="s">
        <v>5194</v>
      </c>
      <c r="B4168" s="85">
        <v>4164</v>
      </c>
      <c r="C4168" s="85">
        <v>3070</v>
      </c>
      <c r="D4168" s="85">
        <v>4164</v>
      </c>
      <c r="E4168" s="86" t="s">
        <v>5104</v>
      </c>
      <c r="F4168" s="85" t="s">
        <v>891</v>
      </c>
      <c r="G4168" s="86" t="s">
        <v>111</v>
      </c>
      <c r="H4168" s="85" t="s">
        <v>2</v>
      </c>
      <c r="I4168" s="85">
        <v>1</v>
      </c>
      <c r="J4168" s="88">
        <v>1.5432479416292699</v>
      </c>
      <c r="K4168" s="146">
        <v>0.94048182073222453</v>
      </c>
      <c r="L4168" s="147">
        <v>4.895274709043033E-9</v>
      </c>
      <c r="M4168" s="147">
        <v>0.21067103000982901</v>
      </c>
      <c r="N4168" s="87">
        <v>27.829007381342361</v>
      </c>
      <c r="O4168" s="88">
        <v>1.351314837047026</v>
      </c>
      <c r="P4168" s="89">
        <v>48.557780682935878</v>
      </c>
    </row>
    <row r="4169" spans="1:16">
      <c r="A4169" s="75" t="s">
        <v>5195</v>
      </c>
      <c r="B4169" s="85">
        <v>4165</v>
      </c>
      <c r="C4169" s="85">
        <v>3071</v>
      </c>
      <c r="D4169" s="85">
        <v>4165</v>
      </c>
      <c r="E4169" s="86" t="s">
        <v>5104</v>
      </c>
      <c r="F4169" s="85" t="s">
        <v>38</v>
      </c>
      <c r="G4169" s="86" t="s">
        <v>111</v>
      </c>
      <c r="H4169" s="85" t="s">
        <v>2</v>
      </c>
      <c r="I4169" s="85">
        <v>1</v>
      </c>
      <c r="J4169" s="88">
        <v>0.66199979954386146</v>
      </c>
      <c r="K4169" s="146">
        <v>0.38994734797790026</v>
      </c>
      <c r="L4169" s="147">
        <v>2.0835497372985298E-9</v>
      </c>
      <c r="M4169" s="147">
        <v>9.2262760337942312E-2</v>
      </c>
      <c r="N4169" s="87">
        <v>12.21375902350581</v>
      </c>
      <c r="O4169" s="88">
        <v>0.59255237773577418</v>
      </c>
      <c r="P4169" s="89">
        <v>48.515152181681842</v>
      </c>
    </row>
    <row r="4170" spans="1:16">
      <c r="A4170" s="75" t="s">
        <v>5196</v>
      </c>
      <c r="B4170" s="85">
        <v>4166</v>
      </c>
      <c r="C4170" s="85">
        <v>3072</v>
      </c>
      <c r="D4170" s="85">
        <v>4166</v>
      </c>
      <c r="E4170" s="86" t="s">
        <v>5104</v>
      </c>
      <c r="F4170" s="85" t="s">
        <v>5087</v>
      </c>
      <c r="G4170" s="86" t="s">
        <v>111</v>
      </c>
      <c r="H4170" s="85" t="s">
        <v>2</v>
      </c>
      <c r="I4170" s="85">
        <v>1</v>
      </c>
      <c r="J4170" s="88">
        <v>0.76947684815657924</v>
      </c>
      <c r="K4170" s="146">
        <v>0.45898208420608733</v>
      </c>
      <c r="L4170" s="147">
        <v>2.4146424412169961E-9</v>
      </c>
      <c r="M4170" s="147">
        <v>0.1128052533489574</v>
      </c>
      <c r="N4170" s="87">
        <v>14.91108082088989</v>
      </c>
      <c r="O4170" s="88">
        <v>0.72202769116186405</v>
      </c>
      <c r="P4170" s="89">
        <v>48.422223702947754</v>
      </c>
    </row>
    <row r="4171" spans="1:16">
      <c r="A4171" s="75" t="s">
        <v>5197</v>
      </c>
      <c r="B4171" s="85">
        <v>4167</v>
      </c>
      <c r="C4171" s="85">
        <v>3073</v>
      </c>
      <c r="D4171" s="85">
        <v>4167</v>
      </c>
      <c r="E4171" s="86" t="s">
        <v>5104</v>
      </c>
      <c r="F4171" s="85" t="s">
        <v>4653</v>
      </c>
      <c r="G4171" s="86" t="s">
        <v>111</v>
      </c>
      <c r="H4171" s="85" t="s">
        <v>2</v>
      </c>
      <c r="I4171" s="85">
        <v>1</v>
      </c>
      <c r="J4171" s="88">
        <v>1.254920138820206</v>
      </c>
      <c r="K4171" s="146">
        <v>0.76643342367094369</v>
      </c>
      <c r="L4171" s="147">
        <v>4.0314229837887074E-9</v>
      </c>
      <c r="M4171" s="147">
        <v>0.15284060367168351</v>
      </c>
      <c r="N4171" s="87">
        <v>20.214601127354911</v>
      </c>
      <c r="O4171" s="88">
        <v>1.096875834008554</v>
      </c>
      <c r="P4171" s="89">
        <v>54.261562080699868</v>
      </c>
    </row>
    <row r="4172" spans="1:16">
      <c r="A4172" s="75" t="s">
        <v>5198</v>
      </c>
      <c r="B4172" s="85">
        <v>4168</v>
      </c>
      <c r="C4172" s="85">
        <v>3074</v>
      </c>
      <c r="D4172" s="85">
        <v>4168</v>
      </c>
      <c r="E4172" s="86" t="s">
        <v>5104</v>
      </c>
      <c r="F4172" s="85" t="s">
        <v>4655</v>
      </c>
      <c r="G4172" s="86" t="s">
        <v>111</v>
      </c>
      <c r="H4172" s="85" t="s">
        <v>2</v>
      </c>
      <c r="I4172" s="85">
        <v>1</v>
      </c>
      <c r="J4172" s="88">
        <v>0.89641536705818903</v>
      </c>
      <c r="K4172" s="146">
        <v>0.54667573392518798</v>
      </c>
      <c r="L4172" s="147">
        <v>2.8624653267436522E-9</v>
      </c>
      <c r="M4172" s="147">
        <v>0.10917494548846179</v>
      </c>
      <c r="N4172" s="87">
        <v>14.420515781268881</v>
      </c>
      <c r="O4172" s="88">
        <v>0.74550987531129087</v>
      </c>
      <c r="P4172" s="89">
        <v>51.697864807280318</v>
      </c>
    </row>
    <row r="4173" spans="1:16">
      <c r="A4173" s="75" t="s">
        <v>5199</v>
      </c>
      <c r="B4173" s="85">
        <v>4169</v>
      </c>
      <c r="C4173" s="85">
        <v>3075</v>
      </c>
      <c r="D4173" s="85">
        <v>4169</v>
      </c>
      <c r="E4173" s="86" t="s">
        <v>5104</v>
      </c>
      <c r="F4173" s="85" t="s">
        <v>2923</v>
      </c>
      <c r="G4173" s="86" t="s">
        <v>111</v>
      </c>
      <c r="H4173" s="85" t="s">
        <v>2</v>
      </c>
      <c r="I4173" s="85">
        <v>1</v>
      </c>
      <c r="J4173" s="88">
        <v>0.78773407551829311</v>
      </c>
      <c r="K4173" s="146">
        <v>0.50243420802819583</v>
      </c>
      <c r="L4173" s="147">
        <v>2.5446254038542571E-9</v>
      </c>
      <c r="M4173" s="147">
        <v>0.1083882589243378</v>
      </c>
      <c r="N4173" s="87">
        <v>14.342661036341219</v>
      </c>
      <c r="O4173" s="88">
        <v>0.7042695966971122</v>
      </c>
      <c r="P4173" s="89">
        <v>49.103133296718397</v>
      </c>
    </row>
    <row r="4174" spans="1:16">
      <c r="A4174" s="75" t="s">
        <v>5200</v>
      </c>
      <c r="B4174" s="85">
        <v>4170</v>
      </c>
      <c r="C4174" s="85">
        <v>3076</v>
      </c>
      <c r="D4174" s="85">
        <v>4170</v>
      </c>
      <c r="E4174" s="86" t="s">
        <v>5104</v>
      </c>
      <c r="F4174" s="85" t="s">
        <v>1088</v>
      </c>
      <c r="G4174" s="86" t="s">
        <v>111</v>
      </c>
      <c r="H4174" s="85" t="s">
        <v>2</v>
      </c>
      <c r="I4174" s="85">
        <v>1</v>
      </c>
      <c r="J4174" s="88">
        <v>0.77941467745946225</v>
      </c>
      <c r="K4174" s="146">
        <v>0.48468823158321256</v>
      </c>
      <c r="L4174" s="147">
        <v>2.5055813663124132E-9</v>
      </c>
      <c r="M4174" s="147">
        <v>0.1064464195970508</v>
      </c>
      <c r="N4174" s="87">
        <v>14.076111551793259</v>
      </c>
      <c r="O4174" s="88">
        <v>0.68963442354135107</v>
      </c>
      <c r="P4174" s="89">
        <v>48.993247957991173</v>
      </c>
    </row>
    <row r="4175" spans="1:16">
      <c r="A4175" s="75" t="s">
        <v>5201</v>
      </c>
      <c r="B4175" s="85">
        <v>4171</v>
      </c>
      <c r="C4175" s="85">
        <v>3077</v>
      </c>
      <c r="D4175" s="85">
        <v>4171</v>
      </c>
      <c r="E4175" s="86" t="s">
        <v>5104</v>
      </c>
      <c r="F4175" s="85" t="s">
        <v>4544</v>
      </c>
      <c r="G4175" s="86" t="s">
        <v>111</v>
      </c>
      <c r="H4175" s="85" t="s">
        <v>2</v>
      </c>
      <c r="I4175" s="85">
        <v>1</v>
      </c>
      <c r="J4175" s="88">
        <v>0.56716853437317305</v>
      </c>
      <c r="K4175" s="146">
        <v>0.36175262978030209</v>
      </c>
      <c r="L4175" s="147">
        <v>1.8321302907750691E-9</v>
      </c>
      <c r="M4175" s="147">
        <v>7.8039546425523368E-2</v>
      </c>
      <c r="N4175" s="87">
        <v>10.326715946165701</v>
      </c>
      <c r="O4175" s="88">
        <v>0.50707410962192312</v>
      </c>
      <c r="P4175" s="89">
        <v>49.103133296718518</v>
      </c>
    </row>
    <row r="4176" spans="1:16">
      <c r="A4176" s="75" t="s">
        <v>5202</v>
      </c>
      <c r="B4176" s="85">
        <v>4172</v>
      </c>
      <c r="C4176" s="85">
        <v>3078</v>
      </c>
      <c r="D4176" s="85">
        <v>4172</v>
      </c>
      <c r="E4176" s="86" t="s">
        <v>5104</v>
      </c>
      <c r="F4176" s="85" t="s">
        <v>4546</v>
      </c>
      <c r="G4176" s="86" t="s">
        <v>111</v>
      </c>
      <c r="H4176" s="85" t="s">
        <v>2</v>
      </c>
      <c r="I4176" s="85">
        <v>1</v>
      </c>
      <c r="J4176" s="88">
        <v>0.73978504483457785</v>
      </c>
      <c r="K4176" s="146">
        <v>0.47185125623517965</v>
      </c>
      <c r="L4176" s="147">
        <v>2.3897351618805381E-9</v>
      </c>
      <c r="M4176" s="147">
        <v>0.10179071272894399</v>
      </c>
      <c r="N4176" s="87">
        <v>13.4696294949988</v>
      </c>
      <c r="O4176" s="88">
        <v>0.66140101255033756</v>
      </c>
      <c r="P4176" s="89">
        <v>49.103133296718525</v>
      </c>
    </row>
    <row r="4177" spans="1:16">
      <c r="A4177" s="75" t="s">
        <v>5203</v>
      </c>
      <c r="B4177" s="85">
        <v>4173</v>
      </c>
      <c r="C4177" s="85">
        <v>3079</v>
      </c>
      <c r="D4177" s="85">
        <v>4173</v>
      </c>
      <c r="E4177" s="86" t="s">
        <v>5104</v>
      </c>
      <c r="F4177" s="85" t="s">
        <v>2925</v>
      </c>
      <c r="G4177" s="86" t="s">
        <v>111</v>
      </c>
      <c r="H4177" s="85" t="s">
        <v>2</v>
      </c>
      <c r="I4177" s="85">
        <v>1</v>
      </c>
      <c r="J4177" s="88">
        <v>0.75501795636944535</v>
      </c>
      <c r="K4177" s="146">
        <v>0.47048846046992643</v>
      </c>
      <c r="L4177" s="147">
        <v>2.4329804521299381E-9</v>
      </c>
      <c r="M4177" s="147">
        <v>0.1008281470080639</v>
      </c>
      <c r="N4177" s="87">
        <v>13.33290404111605</v>
      </c>
      <c r="O4177" s="88">
        <v>0.65109133790508034</v>
      </c>
      <c r="P4177" s="89">
        <v>48.833422628501857</v>
      </c>
    </row>
    <row r="4178" spans="1:16">
      <c r="A4178" s="75" t="s">
        <v>5204</v>
      </c>
      <c r="B4178" s="85">
        <v>4174</v>
      </c>
      <c r="C4178" s="85">
        <v>3080</v>
      </c>
      <c r="D4178" s="85">
        <v>4174</v>
      </c>
      <c r="E4178" s="86" t="s">
        <v>5104</v>
      </c>
      <c r="F4178" s="85" t="s">
        <v>4549</v>
      </c>
      <c r="G4178" s="86" t="s">
        <v>111</v>
      </c>
      <c r="H4178" s="85" t="s">
        <v>2</v>
      </c>
      <c r="I4178" s="85">
        <v>1</v>
      </c>
      <c r="J4178" s="88">
        <v>1.04985781872373</v>
      </c>
      <c r="K4178" s="146">
        <v>0.61155240719521464</v>
      </c>
      <c r="L4178" s="147">
        <v>3.2689821461426499E-9</v>
      </c>
      <c r="M4178" s="147">
        <v>0.13320417699855111</v>
      </c>
      <c r="N4178" s="87">
        <v>17.686223946790381</v>
      </c>
      <c r="O4178" s="88">
        <v>0.9481321336969476</v>
      </c>
      <c r="P4178" s="89">
        <v>53.608511152489982</v>
      </c>
    </row>
    <row r="4179" spans="1:16">
      <c r="A4179" s="75" t="s">
        <v>5205</v>
      </c>
      <c r="B4179" s="85">
        <v>4175</v>
      </c>
      <c r="C4179" s="85">
        <v>3081</v>
      </c>
      <c r="D4179" s="85">
        <v>4175</v>
      </c>
      <c r="E4179" s="86" t="s">
        <v>5104</v>
      </c>
      <c r="F4179" s="85" t="s">
        <v>4552</v>
      </c>
      <c r="G4179" s="86" t="s">
        <v>111</v>
      </c>
      <c r="H4179" s="85" t="s">
        <v>2</v>
      </c>
      <c r="I4179" s="85">
        <v>1</v>
      </c>
      <c r="J4179" s="88">
        <v>0.68927555773831906</v>
      </c>
      <c r="K4179" s="146">
        <v>0.40957184149410197</v>
      </c>
      <c r="L4179" s="147">
        <v>2.1783240410677001E-9</v>
      </c>
      <c r="M4179" s="147">
        <v>9.3163635703908343E-2</v>
      </c>
      <c r="N4179" s="87">
        <v>12.369829248499229</v>
      </c>
      <c r="O4179" s="88">
        <v>0.61812812922256377</v>
      </c>
      <c r="P4179" s="89">
        <v>49.970627468245624</v>
      </c>
    </row>
    <row r="4180" spans="1:16">
      <c r="A4180" s="75" t="s">
        <v>5206</v>
      </c>
      <c r="B4180" s="85">
        <v>4176</v>
      </c>
      <c r="C4180" s="85">
        <v>3082</v>
      </c>
      <c r="D4180" s="85">
        <v>4176</v>
      </c>
      <c r="E4180" s="86" t="s">
        <v>5104</v>
      </c>
      <c r="F4180" s="85" t="s">
        <v>4554</v>
      </c>
      <c r="G4180" s="86" t="s">
        <v>111</v>
      </c>
      <c r="H4180" s="85" t="s">
        <v>2</v>
      </c>
      <c r="I4180" s="85">
        <v>1</v>
      </c>
      <c r="J4180" s="88">
        <v>0.67129445623210915</v>
      </c>
      <c r="K4180" s="146">
        <v>0.3894309762710132</v>
      </c>
      <c r="L4180" s="147">
        <v>2.070110360911711E-9</v>
      </c>
      <c r="M4180" s="147">
        <v>9.0733279987193174E-2</v>
      </c>
      <c r="N4180" s="87">
        <v>12.047138050712331</v>
      </c>
      <c r="O4180" s="88">
        <v>0.60200304759067769</v>
      </c>
      <c r="P4180" s="89">
        <v>49.970627468246043</v>
      </c>
    </row>
    <row r="4181" spans="1:16">
      <c r="A4181" s="75" t="s">
        <v>5207</v>
      </c>
      <c r="B4181" s="85">
        <v>4177</v>
      </c>
      <c r="C4181" s="85">
        <v>3083</v>
      </c>
      <c r="D4181" s="85">
        <v>4177</v>
      </c>
      <c r="E4181" s="86" t="s">
        <v>5104</v>
      </c>
      <c r="F4181" s="85" t="s">
        <v>4556</v>
      </c>
      <c r="G4181" s="86" t="s">
        <v>111</v>
      </c>
      <c r="H4181" s="85" t="s">
        <v>2</v>
      </c>
      <c r="I4181" s="85">
        <v>1</v>
      </c>
      <c r="J4181" s="88">
        <v>0.65506115410786414</v>
      </c>
      <c r="K4181" s="146">
        <v>0.38352311282178092</v>
      </c>
      <c r="L4181" s="147">
        <v>2.039327680269798E-9</v>
      </c>
      <c r="M4181" s="147">
        <v>8.8677001688121856E-2</v>
      </c>
      <c r="N4181" s="87">
        <v>11.774115092055929</v>
      </c>
      <c r="O4181" s="88">
        <v>0.58734008900504886</v>
      </c>
      <c r="P4181" s="89">
        <v>49.88401119004952</v>
      </c>
    </row>
    <row r="4182" spans="1:16">
      <c r="A4182" s="75" t="s">
        <v>5208</v>
      </c>
      <c r="B4182" s="85">
        <v>4178</v>
      </c>
      <c r="C4182" s="85">
        <v>3084</v>
      </c>
      <c r="D4182" s="85">
        <v>4178</v>
      </c>
      <c r="E4182" s="86" t="s">
        <v>5104</v>
      </c>
      <c r="F4182" s="85" t="s">
        <v>4398</v>
      </c>
      <c r="G4182" s="86" t="s">
        <v>111</v>
      </c>
      <c r="H4182" s="85" t="s">
        <v>2</v>
      </c>
      <c r="I4182" s="85">
        <v>1</v>
      </c>
      <c r="J4182" s="88">
        <v>0.75933307344287371</v>
      </c>
      <c r="K4182" s="146">
        <v>0.44667888890505997</v>
      </c>
      <c r="L4182" s="147">
        <v>2.3774833070249312E-9</v>
      </c>
      <c r="M4182" s="147">
        <v>0.10263272654046671</v>
      </c>
      <c r="N4182" s="87">
        <v>13.627090581953251</v>
      </c>
      <c r="O4182" s="88">
        <v>0.6809542669468287</v>
      </c>
      <c r="P4182" s="89">
        <v>49.970627468245944</v>
      </c>
    </row>
    <row r="4183" spans="1:16">
      <c r="A4183" s="75" t="s">
        <v>5209</v>
      </c>
      <c r="B4183" s="85">
        <v>4179</v>
      </c>
      <c r="C4183" s="85">
        <v>3085</v>
      </c>
      <c r="D4183" s="85">
        <v>4179</v>
      </c>
      <c r="E4183" s="86" t="s">
        <v>5104</v>
      </c>
      <c r="F4183" s="85" t="s">
        <v>4559</v>
      </c>
      <c r="G4183" s="86" t="s">
        <v>111</v>
      </c>
      <c r="H4183" s="85" t="s">
        <v>2</v>
      </c>
      <c r="I4183" s="85">
        <v>1</v>
      </c>
      <c r="J4183" s="88">
        <v>0.6560809841361932</v>
      </c>
      <c r="K4183" s="146">
        <v>0.38386793777623585</v>
      </c>
      <c r="L4183" s="147">
        <v>2.0417861152933522E-9</v>
      </c>
      <c r="M4183" s="147">
        <v>8.8677001687110263E-2</v>
      </c>
      <c r="N4183" s="87">
        <v>11.774115092055929</v>
      </c>
      <c r="O4183" s="88">
        <v>0.58835991903337792</v>
      </c>
      <c r="P4183" s="89">
        <v>49.970627468245844</v>
      </c>
    </row>
    <row r="4184" spans="1:16">
      <c r="A4184" s="75" t="s">
        <v>5210</v>
      </c>
      <c r="B4184" s="85">
        <v>4180</v>
      </c>
      <c r="C4184" s="85">
        <v>3086</v>
      </c>
      <c r="D4184" s="85">
        <v>4180</v>
      </c>
      <c r="E4184" s="86" t="s">
        <v>5104</v>
      </c>
      <c r="F4184" s="85" t="s">
        <v>4400</v>
      </c>
      <c r="G4184" s="86" t="s">
        <v>111</v>
      </c>
      <c r="H4184" s="85" t="s">
        <v>2</v>
      </c>
      <c r="I4184" s="85">
        <v>1</v>
      </c>
      <c r="J4184" s="88">
        <v>0.60851733526335861</v>
      </c>
      <c r="K4184" s="146">
        <v>0.35671033478945113</v>
      </c>
      <c r="L4184" s="147">
        <v>1.896141036523525E-9</v>
      </c>
      <c r="M4184" s="147">
        <v>8.2376267358046706E-2</v>
      </c>
      <c r="N4184" s="87">
        <v>10.937533230251971</v>
      </c>
      <c r="O4184" s="88">
        <v>0.54560803004942771</v>
      </c>
      <c r="P4184" s="89">
        <v>49.88401119004952</v>
      </c>
    </row>
    <row r="4185" spans="1:16">
      <c r="A4185" s="75" t="s">
        <v>5216</v>
      </c>
      <c r="B4185" s="85">
        <v>4181</v>
      </c>
      <c r="C4185" s="85">
        <v>3091</v>
      </c>
      <c r="D4185" s="85">
        <v>4181</v>
      </c>
      <c r="E4185" s="86" t="s">
        <v>5217</v>
      </c>
      <c r="F4185" s="85" t="s">
        <v>32</v>
      </c>
      <c r="G4185" s="86" t="s">
        <v>111</v>
      </c>
      <c r="H4185" s="85" t="s">
        <v>2</v>
      </c>
      <c r="I4185" s="85">
        <v>1</v>
      </c>
      <c r="J4185" s="88">
        <v>6.0054984222672331E-3</v>
      </c>
      <c r="K4185" s="146">
        <v>3.5472015117217738E-2</v>
      </c>
      <c r="L4185" s="147">
        <v>3.867889106160254E-11</v>
      </c>
      <c r="M4185" s="147">
        <v>7.7537332263129006E-4</v>
      </c>
      <c r="N4185" s="87">
        <v>14.050796661073161</v>
      </c>
      <c r="O4185" s="88">
        <v>5.2921900816900362E-3</v>
      </c>
      <c r="P4185" s="89">
        <v>0.37664697663383834</v>
      </c>
    </row>
    <row r="4186" spans="1:16">
      <c r="A4186" s="75" t="s">
        <v>5218</v>
      </c>
      <c r="B4186" s="85">
        <v>4182</v>
      </c>
      <c r="C4186" s="85">
        <v>3092</v>
      </c>
      <c r="D4186" s="85">
        <v>4182</v>
      </c>
      <c r="E4186" s="86" t="s">
        <v>5217</v>
      </c>
      <c r="F4186" s="85" t="s">
        <v>429</v>
      </c>
      <c r="G4186" s="86" t="s">
        <v>111</v>
      </c>
      <c r="H4186" s="85" t="s">
        <v>2</v>
      </c>
      <c r="I4186" s="85">
        <v>1</v>
      </c>
      <c r="J4186" s="88">
        <v>6.745806386386703E-3</v>
      </c>
      <c r="K4186" s="146">
        <v>3.5691135829854892E-2</v>
      </c>
      <c r="L4186" s="147">
        <v>4.1512655616496013E-11</v>
      </c>
      <c r="M4186" s="147">
        <v>7.7834269345263983E-4</v>
      </c>
      <c r="N4186" s="87">
        <v>13.27301011112492</v>
      </c>
      <c r="O4186" s="88">
        <v>6.0000376517194186E-3</v>
      </c>
      <c r="P4186" s="89">
        <v>0.45204799826758368</v>
      </c>
    </row>
    <row r="4187" spans="1:16">
      <c r="A4187" s="75" t="s">
        <v>5219</v>
      </c>
      <c r="B4187" s="85">
        <v>4183</v>
      </c>
      <c r="C4187" s="85">
        <v>3093</v>
      </c>
      <c r="D4187" s="85">
        <v>4183</v>
      </c>
      <c r="E4187" s="86" t="s">
        <v>5217</v>
      </c>
      <c r="F4187" s="85" t="s">
        <v>965</v>
      </c>
      <c r="G4187" s="86" t="s">
        <v>111</v>
      </c>
      <c r="H4187" s="85" t="s">
        <v>2</v>
      </c>
      <c r="I4187" s="85">
        <v>1</v>
      </c>
      <c r="J4187" s="88">
        <v>7.271678024358923E-3</v>
      </c>
      <c r="K4187" s="146">
        <v>3.7072815866188324E-2</v>
      </c>
      <c r="L4187" s="147">
        <v>4.4104759522537912E-11</v>
      </c>
      <c r="M4187" s="147">
        <v>8.3892797140030552E-4</v>
      </c>
      <c r="N4187" s="87">
        <v>14.06375041341013</v>
      </c>
      <c r="O4187" s="88">
        <v>6.4327640947461056E-3</v>
      </c>
      <c r="P4187" s="89">
        <v>0.45740033103917344</v>
      </c>
    </row>
    <row r="4188" spans="1:16">
      <c r="A4188" s="75" t="s">
        <v>5220</v>
      </c>
      <c r="B4188" s="85">
        <v>4184</v>
      </c>
      <c r="C4188" s="85">
        <v>3094</v>
      </c>
      <c r="D4188" s="85">
        <v>4184</v>
      </c>
      <c r="E4188" s="86" t="s">
        <v>5217</v>
      </c>
      <c r="F4188" s="85" t="s">
        <v>4492</v>
      </c>
      <c r="G4188" s="86" t="s">
        <v>111</v>
      </c>
      <c r="H4188" s="85" t="s">
        <v>2</v>
      </c>
      <c r="I4188" s="85">
        <v>1</v>
      </c>
      <c r="J4188" s="88">
        <v>7.4232601533820866E-3</v>
      </c>
      <c r="K4188" s="146">
        <v>3.7361273375121372E-2</v>
      </c>
      <c r="L4188" s="147">
        <v>4.4767251618385318E-11</v>
      </c>
      <c r="M4188" s="147">
        <v>8.4829493545138701E-4</v>
      </c>
      <c r="N4188" s="87">
        <v>14.064585508862089</v>
      </c>
      <c r="O4188" s="88">
        <v>6.574578714530886E-3</v>
      </c>
      <c r="P4188" s="89">
        <v>0.46745627237917864</v>
      </c>
    </row>
    <row r="4189" spans="1:16">
      <c r="A4189" s="75" t="s">
        <v>5221</v>
      </c>
      <c r="B4189" s="85">
        <v>4185</v>
      </c>
      <c r="C4189" s="85">
        <v>3095</v>
      </c>
      <c r="D4189" s="85">
        <v>4185</v>
      </c>
      <c r="E4189" s="86" t="s">
        <v>5217</v>
      </c>
      <c r="F4189" s="85" t="s">
        <v>4370</v>
      </c>
      <c r="G4189" s="86" t="s">
        <v>111</v>
      </c>
      <c r="H4189" s="85" t="s">
        <v>2</v>
      </c>
      <c r="I4189" s="85">
        <v>1</v>
      </c>
      <c r="J4189" s="88">
        <v>7.2828678723140554E-3</v>
      </c>
      <c r="K4189" s="146">
        <v>3.6998489209465066E-2</v>
      </c>
      <c r="L4189" s="147">
        <v>4.4167331499872538E-11</v>
      </c>
      <c r="M4189" s="147">
        <v>8.4242888433672461E-4</v>
      </c>
      <c r="N4189" s="87">
        <v>14.06397757155219</v>
      </c>
      <c r="O4189" s="88">
        <v>6.4474460109315724E-3</v>
      </c>
      <c r="P4189" s="89">
        <v>0.45843688089869383</v>
      </c>
    </row>
    <row r="4190" spans="1:16">
      <c r="A4190" s="75" t="s">
        <v>5222</v>
      </c>
      <c r="B4190" s="85">
        <v>4186</v>
      </c>
      <c r="C4190" s="85">
        <v>3096</v>
      </c>
      <c r="D4190" s="85">
        <v>4186</v>
      </c>
      <c r="E4190" s="86" t="s">
        <v>5217</v>
      </c>
      <c r="F4190" s="85" t="s">
        <v>1482</v>
      </c>
      <c r="G4190" s="86" t="s">
        <v>111</v>
      </c>
      <c r="H4190" s="85" t="s">
        <v>2</v>
      </c>
      <c r="I4190" s="85">
        <v>1</v>
      </c>
      <c r="J4190" s="88">
        <v>7.8911119897688304E-3</v>
      </c>
      <c r="K4190" s="146">
        <v>3.8686225326118297E-2</v>
      </c>
      <c r="L4190" s="147">
        <v>4.7209691066802079E-11</v>
      </c>
      <c r="M4190" s="147">
        <v>8.6265688523606506E-4</v>
      </c>
      <c r="N4190" s="87">
        <v>14.53216942183376</v>
      </c>
      <c r="O4190" s="88">
        <v>7.0212455020549737E-3</v>
      </c>
      <c r="P4190" s="89">
        <v>0.48315191615547437</v>
      </c>
    </row>
    <row r="4191" spans="1:16">
      <c r="A4191" s="75" t="s">
        <v>5223</v>
      </c>
      <c r="B4191" s="85">
        <v>4187</v>
      </c>
      <c r="C4191" s="85">
        <v>3097</v>
      </c>
      <c r="D4191" s="85">
        <v>4187</v>
      </c>
      <c r="E4191" s="86" t="s">
        <v>5217</v>
      </c>
      <c r="F4191" s="85" t="s">
        <v>2641</v>
      </c>
      <c r="G4191" s="86" t="s">
        <v>111</v>
      </c>
      <c r="H4191" s="85" t="s">
        <v>2</v>
      </c>
      <c r="I4191" s="85">
        <v>1</v>
      </c>
      <c r="J4191" s="88">
        <v>7.4773880419340697E-3</v>
      </c>
      <c r="K4191" s="146">
        <v>3.7391451366625347E-2</v>
      </c>
      <c r="L4191" s="147">
        <v>4.4981734819320899E-11</v>
      </c>
      <c r="M4191" s="147">
        <v>8.5022717568987015E-4</v>
      </c>
      <c r="N4191" s="87">
        <v>14.06478620250129</v>
      </c>
      <c r="O4191" s="88">
        <v>6.621130816000487E-3</v>
      </c>
      <c r="P4191" s="89">
        <v>0.47075943570496515</v>
      </c>
    </row>
    <row r="4192" spans="1:16">
      <c r="A4192" s="75" t="s">
        <v>5224</v>
      </c>
      <c r="B4192" s="85">
        <v>4188</v>
      </c>
      <c r="C4192" s="85">
        <v>3098</v>
      </c>
      <c r="D4192" s="85">
        <v>4188</v>
      </c>
      <c r="E4192" s="86" t="s">
        <v>5217</v>
      </c>
      <c r="F4192" s="85" t="s">
        <v>3906</v>
      </c>
      <c r="G4192" s="86" t="s">
        <v>111</v>
      </c>
      <c r="H4192" s="85" t="s">
        <v>2</v>
      </c>
      <c r="I4192" s="85">
        <v>1</v>
      </c>
      <c r="J4192" s="88">
        <v>7.1677291548334311E-3</v>
      </c>
      <c r="K4192" s="146">
        <v>3.5956315449489781E-2</v>
      </c>
      <c r="L4192" s="147">
        <v>4.3117812806116742E-11</v>
      </c>
      <c r="M4192" s="147">
        <v>8.1477433722519079E-4</v>
      </c>
      <c r="N4192" s="87">
        <v>13.45726904941391</v>
      </c>
      <c r="O4192" s="88">
        <v>6.3471963839136503E-3</v>
      </c>
      <c r="P4192" s="89">
        <v>0.471655605651288</v>
      </c>
    </row>
    <row r="4193" spans="1:16">
      <c r="A4193" s="75" t="s">
        <v>5225</v>
      </c>
      <c r="B4193" s="85">
        <v>4189</v>
      </c>
      <c r="C4193" s="85">
        <v>3099</v>
      </c>
      <c r="D4193" s="85">
        <v>4189</v>
      </c>
      <c r="E4193" s="86" t="s">
        <v>5217</v>
      </c>
      <c r="F4193" s="85" t="s">
        <v>891</v>
      </c>
      <c r="G4193" s="86" t="s">
        <v>111</v>
      </c>
      <c r="H4193" s="85" t="s">
        <v>2</v>
      </c>
      <c r="I4193" s="85">
        <v>1</v>
      </c>
      <c r="J4193" s="88">
        <v>7.8623440838116107E-3</v>
      </c>
      <c r="K4193" s="146">
        <v>3.909632452493645E-2</v>
      </c>
      <c r="L4193" s="147">
        <v>4.722112973854119E-11</v>
      </c>
      <c r="M4193" s="147">
        <v>8.9518870308737564E-4</v>
      </c>
      <c r="N4193" s="87">
        <v>14.781013421324049</v>
      </c>
      <c r="O4193" s="88">
        <v>6.9536300112717081E-3</v>
      </c>
      <c r="P4193" s="89">
        <v>0.47044338659756241</v>
      </c>
    </row>
    <row r="4194" spans="1:16">
      <c r="A4194" s="75" t="s">
        <v>5226</v>
      </c>
      <c r="B4194" s="85">
        <v>4190</v>
      </c>
      <c r="C4194" s="85">
        <v>3100</v>
      </c>
      <c r="D4194" s="85">
        <v>4190</v>
      </c>
      <c r="E4194" s="86" t="s">
        <v>5217</v>
      </c>
      <c r="F4194" s="85" t="s">
        <v>38</v>
      </c>
      <c r="G4194" s="86" t="s">
        <v>111</v>
      </c>
      <c r="H4194" s="85" t="s">
        <v>2</v>
      </c>
      <c r="I4194" s="85">
        <v>1</v>
      </c>
      <c r="J4194" s="88">
        <v>7.6185378346018727E-3</v>
      </c>
      <c r="K4194" s="146">
        <v>3.8201200541275765E-2</v>
      </c>
      <c r="L4194" s="147">
        <v>4.5905355594447079E-11</v>
      </c>
      <c r="M4194" s="147">
        <v>8.6422542031993645E-4</v>
      </c>
      <c r="N4194" s="87">
        <v>14.52938349475275</v>
      </c>
      <c r="O4194" s="88">
        <v>6.7366837407217628E-3</v>
      </c>
      <c r="P4194" s="89">
        <v>0.46365929725474581</v>
      </c>
    </row>
    <row r="4195" spans="1:16">
      <c r="A4195" s="75" t="s">
        <v>5227</v>
      </c>
      <c r="B4195" s="85">
        <v>4191</v>
      </c>
      <c r="C4195" s="85">
        <v>3101</v>
      </c>
      <c r="D4195" s="85">
        <v>4191</v>
      </c>
      <c r="E4195" s="86" t="s">
        <v>5217</v>
      </c>
      <c r="F4195" s="85" t="s">
        <v>1039</v>
      </c>
      <c r="G4195" s="86" t="s">
        <v>111</v>
      </c>
      <c r="H4195" s="85" t="s">
        <v>2</v>
      </c>
      <c r="I4195" s="85">
        <v>1</v>
      </c>
      <c r="J4195" s="88">
        <v>7.4232601533820866E-3</v>
      </c>
      <c r="K4195" s="146">
        <v>3.7361273375121372E-2</v>
      </c>
      <c r="L4195" s="147">
        <v>4.4767251618385318E-11</v>
      </c>
      <c r="M4195" s="147">
        <v>8.4829493545138701E-4</v>
      </c>
      <c r="N4195" s="87">
        <v>14.064585508862089</v>
      </c>
      <c r="O4195" s="88">
        <v>6.574578714530886E-3</v>
      </c>
      <c r="P4195" s="89">
        <v>0.46745627237917864</v>
      </c>
    </row>
    <row r="4196" spans="1:16">
      <c r="A4196" s="75" t="s">
        <v>5228</v>
      </c>
      <c r="B4196" s="85">
        <v>4192</v>
      </c>
      <c r="C4196" s="85">
        <v>3102</v>
      </c>
      <c r="D4196" s="85">
        <v>4192</v>
      </c>
      <c r="E4196" s="86" t="s">
        <v>5217</v>
      </c>
      <c r="F4196" s="85" t="s">
        <v>4544</v>
      </c>
      <c r="G4196" s="86" t="s">
        <v>111</v>
      </c>
      <c r="H4196" s="85" t="s">
        <v>2</v>
      </c>
      <c r="I4196" s="85">
        <v>1</v>
      </c>
      <c r="J4196" s="88">
        <v>6.9425827145468142E-3</v>
      </c>
      <c r="K4196" s="146">
        <v>3.4912858418132603E-2</v>
      </c>
      <c r="L4196" s="147">
        <v>4.1762594455456952E-11</v>
      </c>
      <c r="M4196" s="147">
        <v>7.8899732674431427E-4</v>
      </c>
      <c r="N4196" s="87">
        <v>13.015556151364921</v>
      </c>
      <c r="O4196" s="88">
        <v>6.1480244407675052E-3</v>
      </c>
      <c r="P4196" s="89">
        <v>0.47235971857589593</v>
      </c>
    </row>
    <row r="4197" spans="1:16">
      <c r="A4197" s="75" t="s">
        <v>5229</v>
      </c>
      <c r="B4197" s="85">
        <v>4193</v>
      </c>
      <c r="C4197" s="85">
        <v>3103</v>
      </c>
      <c r="D4197" s="85">
        <v>4193</v>
      </c>
      <c r="E4197" s="86" t="s">
        <v>5217</v>
      </c>
      <c r="F4197" s="85" t="s">
        <v>4552</v>
      </c>
      <c r="G4197" s="86" t="s">
        <v>111</v>
      </c>
      <c r="H4197" s="85" t="s">
        <v>2</v>
      </c>
      <c r="I4197" s="85">
        <v>1</v>
      </c>
      <c r="J4197" s="88">
        <v>7.0631129555602029E-3</v>
      </c>
      <c r="K4197" s="146">
        <v>3.6751805920010268E-2</v>
      </c>
      <c r="L4197" s="147">
        <v>4.2918067610159207E-11</v>
      </c>
      <c r="M4197" s="147">
        <v>8.4518761678280133E-4</v>
      </c>
      <c r="N4197" s="87">
        <v>14.063831886907881</v>
      </c>
      <c r="O4197" s="88">
        <v>6.2769558967896086E-3</v>
      </c>
      <c r="P4197" s="89">
        <v>0.44631903646636095</v>
      </c>
    </row>
    <row r="4198" spans="1:16">
      <c r="A4198" s="75" t="s">
        <v>5230</v>
      </c>
      <c r="B4198" s="85">
        <v>4194</v>
      </c>
      <c r="C4198" s="85">
        <v>3104</v>
      </c>
      <c r="D4198" s="85">
        <v>4194</v>
      </c>
      <c r="E4198" s="86" t="s">
        <v>5217</v>
      </c>
      <c r="F4198" s="85" t="s">
        <v>4554</v>
      </c>
      <c r="G4198" s="86" t="s">
        <v>111</v>
      </c>
      <c r="H4198" s="85" t="s">
        <v>2</v>
      </c>
      <c r="I4198" s="85">
        <v>1</v>
      </c>
      <c r="J4198" s="88">
        <v>7.0631129555602029E-3</v>
      </c>
      <c r="K4198" s="146">
        <v>3.6751805920010268E-2</v>
      </c>
      <c r="L4198" s="147">
        <v>4.2918067610159207E-11</v>
      </c>
      <c r="M4198" s="147">
        <v>8.4518761678280133E-4</v>
      </c>
      <c r="N4198" s="87">
        <v>14.063831886907881</v>
      </c>
      <c r="O4198" s="88">
        <v>6.2769558967896086E-3</v>
      </c>
      <c r="P4198" s="89">
        <v>0.44631903646636095</v>
      </c>
    </row>
    <row r="4199" spans="1:16">
      <c r="A4199" s="75" t="s">
        <v>5231</v>
      </c>
      <c r="B4199" s="85">
        <v>4195</v>
      </c>
      <c r="C4199" s="85">
        <v>3105</v>
      </c>
      <c r="D4199" s="85">
        <v>4195</v>
      </c>
      <c r="E4199" s="86" t="s">
        <v>5217</v>
      </c>
      <c r="F4199" s="85" t="s">
        <v>4556</v>
      </c>
      <c r="G4199" s="86" t="s">
        <v>111</v>
      </c>
      <c r="H4199" s="85" t="s">
        <v>2</v>
      </c>
      <c r="I4199" s="85">
        <v>1</v>
      </c>
      <c r="J4199" s="88">
        <v>7.0631129555602029E-3</v>
      </c>
      <c r="K4199" s="146">
        <v>3.6751805920010268E-2</v>
      </c>
      <c r="L4199" s="147">
        <v>4.2918067610159207E-11</v>
      </c>
      <c r="M4199" s="147">
        <v>8.4518761678280133E-4</v>
      </c>
      <c r="N4199" s="87">
        <v>14.063831886907881</v>
      </c>
      <c r="O4199" s="88">
        <v>6.2769558967896086E-3</v>
      </c>
      <c r="P4199" s="89">
        <v>0.44631903646636095</v>
      </c>
    </row>
    <row r="4200" spans="1:16">
      <c r="A4200" s="75" t="s">
        <v>5232</v>
      </c>
      <c r="B4200" s="85">
        <v>4196</v>
      </c>
      <c r="C4200" s="85">
        <v>3106</v>
      </c>
      <c r="D4200" s="85">
        <v>4196</v>
      </c>
      <c r="E4200" s="86" t="s">
        <v>5217</v>
      </c>
      <c r="F4200" s="85" t="s">
        <v>4398</v>
      </c>
      <c r="G4200" s="86" t="s">
        <v>111</v>
      </c>
      <c r="H4200" s="85" t="s">
        <v>2</v>
      </c>
      <c r="I4200" s="85">
        <v>1</v>
      </c>
      <c r="J4200" s="88">
        <v>7.0631129555602029E-3</v>
      </c>
      <c r="K4200" s="146">
        <v>3.6751805920010268E-2</v>
      </c>
      <c r="L4200" s="147">
        <v>4.2918067610159207E-11</v>
      </c>
      <c r="M4200" s="147">
        <v>8.4518761678280133E-4</v>
      </c>
      <c r="N4200" s="87">
        <v>14.063831886907881</v>
      </c>
      <c r="O4200" s="88">
        <v>6.2769558967896086E-3</v>
      </c>
      <c r="P4200" s="89">
        <v>0.44631903646636095</v>
      </c>
    </row>
    <row r="4201" spans="1:16">
      <c r="A4201" s="75" t="s">
        <v>5233</v>
      </c>
      <c r="B4201" s="85">
        <v>4197</v>
      </c>
      <c r="C4201" s="85">
        <v>3107</v>
      </c>
      <c r="D4201" s="85">
        <v>4197</v>
      </c>
      <c r="E4201" s="86" t="s">
        <v>5217</v>
      </c>
      <c r="F4201" s="85" t="s">
        <v>4559</v>
      </c>
      <c r="G4201" s="86" t="s">
        <v>111</v>
      </c>
      <c r="H4201" s="85" t="s">
        <v>2</v>
      </c>
      <c r="I4201" s="85">
        <v>1</v>
      </c>
      <c r="J4201" s="88">
        <v>7.0631129555602029E-3</v>
      </c>
      <c r="K4201" s="146">
        <v>3.6751805920010268E-2</v>
      </c>
      <c r="L4201" s="147">
        <v>4.2918067610159207E-11</v>
      </c>
      <c r="M4201" s="147">
        <v>8.4518761678280133E-4</v>
      </c>
      <c r="N4201" s="87">
        <v>14.063831886907881</v>
      </c>
      <c r="O4201" s="88">
        <v>6.2769558967896086E-3</v>
      </c>
      <c r="P4201" s="89">
        <v>0.44631903646636095</v>
      </c>
    </row>
    <row r="4202" spans="1:16">
      <c r="A4202" s="75" t="s">
        <v>5234</v>
      </c>
      <c r="B4202" s="85">
        <v>4198</v>
      </c>
      <c r="C4202" s="85">
        <v>3108</v>
      </c>
      <c r="D4202" s="85">
        <v>4198</v>
      </c>
      <c r="E4202" s="86" t="s">
        <v>5217</v>
      </c>
      <c r="F4202" s="85" t="s">
        <v>4400</v>
      </c>
      <c r="G4202" s="86" t="s">
        <v>111</v>
      </c>
      <c r="H4202" s="85" t="s">
        <v>2</v>
      </c>
      <c r="I4202" s="85">
        <v>1</v>
      </c>
      <c r="J4202" s="88">
        <v>7.0631129555602029E-3</v>
      </c>
      <c r="K4202" s="146">
        <v>3.6751805920010268E-2</v>
      </c>
      <c r="L4202" s="147">
        <v>4.2918067610159207E-11</v>
      </c>
      <c r="M4202" s="147">
        <v>8.4518761678280133E-4</v>
      </c>
      <c r="N4202" s="87">
        <v>14.063831886907881</v>
      </c>
      <c r="O4202" s="88">
        <v>6.2769558967896086E-3</v>
      </c>
      <c r="P4202" s="89">
        <v>0.44631903646636095</v>
      </c>
    </row>
    <row r="4203" spans="1:16">
      <c r="A4203" s="75" t="s">
        <v>5235</v>
      </c>
      <c r="B4203" s="85">
        <v>4199</v>
      </c>
      <c r="C4203" s="85">
        <v>3109</v>
      </c>
      <c r="D4203" s="85">
        <v>4199</v>
      </c>
      <c r="E4203" s="86" t="s">
        <v>5236</v>
      </c>
      <c r="F4203" s="85" t="s">
        <v>2872</v>
      </c>
      <c r="G4203" s="86" t="s">
        <v>111</v>
      </c>
      <c r="H4203" s="85" t="s">
        <v>2</v>
      </c>
      <c r="I4203" s="85">
        <v>1</v>
      </c>
      <c r="J4203" s="88">
        <v>6.8486104493559637E-3</v>
      </c>
      <c r="K4203" s="146">
        <v>3.5380710525337943E-2</v>
      </c>
      <c r="L4203" s="147">
        <v>4.162898112101259E-11</v>
      </c>
      <c r="M4203" s="147">
        <v>8.1122566269127311E-4</v>
      </c>
      <c r="N4203" s="87">
        <v>13.22711892140104</v>
      </c>
      <c r="O4203" s="88">
        <v>6.1102850429420987E-3</v>
      </c>
      <c r="P4203" s="89">
        <v>0.46195131980372989</v>
      </c>
    </row>
    <row r="4204" spans="1:16">
      <c r="A4204" s="75" t="s">
        <v>5237</v>
      </c>
      <c r="B4204" s="85">
        <v>4200</v>
      </c>
      <c r="C4204" s="85">
        <v>3110</v>
      </c>
      <c r="D4204" s="85">
        <v>4200</v>
      </c>
      <c r="E4204" s="86" t="s">
        <v>5236</v>
      </c>
      <c r="F4204" s="85" t="s">
        <v>4407</v>
      </c>
      <c r="G4204" s="86" t="s">
        <v>111</v>
      </c>
      <c r="H4204" s="85" t="s">
        <v>2</v>
      </c>
      <c r="I4204" s="85">
        <v>1</v>
      </c>
      <c r="J4204" s="88">
        <v>6.8486104493559637E-3</v>
      </c>
      <c r="K4204" s="146">
        <v>3.5380710525337943E-2</v>
      </c>
      <c r="L4204" s="147">
        <v>4.162898112101259E-11</v>
      </c>
      <c r="M4204" s="147">
        <v>8.1122566269127311E-4</v>
      </c>
      <c r="N4204" s="87">
        <v>13.22711892140104</v>
      </c>
      <c r="O4204" s="88">
        <v>6.1102850429420987E-3</v>
      </c>
      <c r="P4204" s="89">
        <v>0.46195131980372989</v>
      </c>
    </row>
    <row r="4205" spans="1:16">
      <c r="A4205" s="75" t="s">
        <v>5238</v>
      </c>
      <c r="B4205" s="85">
        <v>4201</v>
      </c>
      <c r="C4205" s="85">
        <v>3111</v>
      </c>
      <c r="D4205" s="85">
        <v>4201</v>
      </c>
      <c r="E4205" s="86" t="s">
        <v>5236</v>
      </c>
      <c r="F4205" s="85" t="s">
        <v>4780</v>
      </c>
      <c r="G4205" s="86" t="s">
        <v>111</v>
      </c>
      <c r="H4205" s="85" t="s">
        <v>2</v>
      </c>
      <c r="I4205" s="85">
        <v>1</v>
      </c>
      <c r="J4205" s="88">
        <v>6.7475966668861338E-3</v>
      </c>
      <c r="K4205" s="146">
        <v>3.1905073800812096E-2</v>
      </c>
      <c r="L4205" s="147">
        <v>4.1195522318971659E-11</v>
      </c>
      <c r="M4205" s="147">
        <v>8.0046212587926572E-4</v>
      </c>
      <c r="N4205" s="87">
        <v>13.224562480136219</v>
      </c>
      <c r="O4205" s="88">
        <v>6.002745536172042E-3</v>
      </c>
      <c r="P4205" s="89">
        <v>0.45390881892602397</v>
      </c>
    </row>
    <row r="4206" spans="1:16">
      <c r="A4206" s="75" t="s">
        <v>5239</v>
      </c>
      <c r="B4206" s="85">
        <v>4202</v>
      </c>
      <c r="C4206" s="85">
        <v>3112</v>
      </c>
      <c r="D4206" s="85">
        <v>4202</v>
      </c>
      <c r="E4206" s="86" t="s">
        <v>5236</v>
      </c>
      <c r="F4206" s="85" t="s">
        <v>32</v>
      </c>
      <c r="G4206" s="86" t="s">
        <v>111</v>
      </c>
      <c r="H4206" s="85" t="s">
        <v>2</v>
      </c>
      <c r="I4206" s="85">
        <v>1</v>
      </c>
      <c r="J4206" s="88">
        <v>5.5838360832633901E-3</v>
      </c>
      <c r="K4206" s="146">
        <v>3.3523099959616345E-2</v>
      </c>
      <c r="L4206" s="147">
        <v>3.6108909544262337E-11</v>
      </c>
      <c r="M4206" s="147">
        <v>7.2999812360072215E-4</v>
      </c>
      <c r="N4206" s="87">
        <v>13.21186223070683</v>
      </c>
      <c r="O4206" s="88">
        <v>4.9328600931130423E-3</v>
      </c>
      <c r="P4206" s="89">
        <v>0.37336599541949173</v>
      </c>
    </row>
    <row r="4207" spans="1:16">
      <c r="A4207" s="75" t="s">
        <v>5240</v>
      </c>
      <c r="B4207" s="85">
        <v>4203</v>
      </c>
      <c r="C4207" s="85">
        <v>3113</v>
      </c>
      <c r="D4207" s="85">
        <v>4203</v>
      </c>
      <c r="E4207" s="86" t="s">
        <v>5236</v>
      </c>
      <c r="F4207" s="85" t="s">
        <v>4432</v>
      </c>
      <c r="G4207" s="86" t="s">
        <v>111</v>
      </c>
      <c r="H4207" s="85" t="s">
        <v>2</v>
      </c>
      <c r="I4207" s="85">
        <v>1</v>
      </c>
      <c r="J4207" s="88">
        <v>7.6962530762815064E-3</v>
      </c>
      <c r="K4207" s="146">
        <v>3.5837252925955548E-2</v>
      </c>
      <c r="L4207" s="147">
        <v>4.5005720768773227E-11</v>
      </c>
      <c r="M4207" s="147">
        <v>7.8325025006423981E-4</v>
      </c>
      <c r="N4207" s="87">
        <v>13.22670486913734</v>
      </c>
      <c r="O4207" s="88">
        <v>6.7249556934624579E-3</v>
      </c>
      <c r="P4207" s="89">
        <v>0.50843772201753723</v>
      </c>
    </row>
    <row r="4208" spans="1:16">
      <c r="A4208" s="75" t="s">
        <v>5241</v>
      </c>
      <c r="B4208" s="85">
        <v>4204</v>
      </c>
      <c r="C4208" s="85">
        <v>3114</v>
      </c>
      <c r="D4208" s="85">
        <v>4204</v>
      </c>
      <c r="E4208" s="86" t="s">
        <v>5236</v>
      </c>
      <c r="F4208" s="85" t="s">
        <v>4361</v>
      </c>
      <c r="G4208" s="86" t="s">
        <v>111</v>
      </c>
      <c r="H4208" s="85" t="s">
        <v>2</v>
      </c>
      <c r="I4208" s="85">
        <v>1</v>
      </c>
      <c r="J4208" s="88">
        <v>7.6962530762815064E-3</v>
      </c>
      <c r="K4208" s="146">
        <v>3.5837252925955548E-2</v>
      </c>
      <c r="L4208" s="147">
        <v>4.5005720768773227E-11</v>
      </c>
      <c r="M4208" s="147">
        <v>7.8325025006423981E-4</v>
      </c>
      <c r="N4208" s="87">
        <v>13.22670486913734</v>
      </c>
      <c r="O4208" s="88">
        <v>6.7249556934624579E-3</v>
      </c>
      <c r="P4208" s="89">
        <v>0.50843772201753723</v>
      </c>
    </row>
    <row r="4209" spans="1:16">
      <c r="A4209" s="75" t="s">
        <v>5242</v>
      </c>
      <c r="B4209" s="85">
        <v>4205</v>
      </c>
      <c r="C4209" s="85">
        <v>3115</v>
      </c>
      <c r="D4209" s="85">
        <v>4205</v>
      </c>
      <c r="E4209" s="86" t="s">
        <v>5236</v>
      </c>
      <c r="F4209" s="85" t="s">
        <v>4437</v>
      </c>
      <c r="G4209" s="86" t="s">
        <v>111</v>
      </c>
      <c r="H4209" s="85" t="s">
        <v>2</v>
      </c>
      <c r="I4209" s="85">
        <v>1</v>
      </c>
      <c r="J4209" s="88">
        <v>7.6962530762815064E-3</v>
      </c>
      <c r="K4209" s="146">
        <v>3.5837252925955548E-2</v>
      </c>
      <c r="L4209" s="147">
        <v>4.5005720768773227E-11</v>
      </c>
      <c r="M4209" s="147">
        <v>7.8325025006423981E-4</v>
      </c>
      <c r="N4209" s="87">
        <v>13.22670486913734</v>
      </c>
      <c r="O4209" s="88">
        <v>6.7249556934624579E-3</v>
      </c>
      <c r="P4209" s="89">
        <v>0.50843772201753723</v>
      </c>
    </row>
    <row r="4210" spans="1:16">
      <c r="A4210" s="75" t="s">
        <v>5243</v>
      </c>
      <c r="B4210" s="85">
        <v>4206</v>
      </c>
      <c r="C4210" s="85">
        <v>3116</v>
      </c>
      <c r="D4210" s="85">
        <v>4206</v>
      </c>
      <c r="E4210" s="86" t="s">
        <v>5236</v>
      </c>
      <c r="F4210" s="85" t="s">
        <v>4441</v>
      </c>
      <c r="G4210" s="86" t="s">
        <v>111</v>
      </c>
      <c r="H4210" s="85" t="s">
        <v>2</v>
      </c>
      <c r="I4210" s="85">
        <v>1</v>
      </c>
      <c r="J4210" s="88">
        <v>7.6962530762815064E-3</v>
      </c>
      <c r="K4210" s="146">
        <v>3.5837252925955548E-2</v>
      </c>
      <c r="L4210" s="147">
        <v>4.5005720768773227E-11</v>
      </c>
      <c r="M4210" s="147">
        <v>7.8325025006423981E-4</v>
      </c>
      <c r="N4210" s="87">
        <v>13.22670486913734</v>
      </c>
      <c r="O4210" s="88">
        <v>6.7249556934624579E-3</v>
      </c>
      <c r="P4210" s="89">
        <v>0.50843772201753723</v>
      </c>
    </row>
    <row r="4211" spans="1:16">
      <c r="A4211" s="75" t="s">
        <v>5244</v>
      </c>
      <c r="B4211" s="85">
        <v>4207</v>
      </c>
      <c r="C4211" s="85">
        <v>3117</v>
      </c>
      <c r="D4211" s="85">
        <v>4207</v>
      </c>
      <c r="E4211" s="86" t="s">
        <v>5236</v>
      </c>
      <c r="F4211" s="85" t="s">
        <v>4455</v>
      </c>
      <c r="G4211" s="86" t="s">
        <v>111</v>
      </c>
      <c r="H4211" s="85" t="s">
        <v>2</v>
      </c>
      <c r="I4211" s="85">
        <v>1</v>
      </c>
      <c r="J4211" s="88">
        <v>7.6962530762815064E-3</v>
      </c>
      <c r="K4211" s="146">
        <v>3.5837252925955548E-2</v>
      </c>
      <c r="L4211" s="147">
        <v>4.5005720768773227E-11</v>
      </c>
      <c r="M4211" s="147">
        <v>7.8325025006423981E-4</v>
      </c>
      <c r="N4211" s="87">
        <v>13.22670486913734</v>
      </c>
      <c r="O4211" s="88">
        <v>6.7249556934624579E-3</v>
      </c>
      <c r="P4211" s="89">
        <v>0.50843772201753723</v>
      </c>
    </row>
    <row r="4212" spans="1:16">
      <c r="A4212" s="75" t="s">
        <v>5245</v>
      </c>
      <c r="B4212" s="85">
        <v>4208</v>
      </c>
      <c r="C4212" s="85">
        <v>3118</v>
      </c>
      <c r="D4212" s="85">
        <v>4208</v>
      </c>
      <c r="E4212" s="86" t="s">
        <v>5236</v>
      </c>
      <c r="F4212" s="85" t="s">
        <v>4459</v>
      </c>
      <c r="G4212" s="86" t="s">
        <v>111</v>
      </c>
      <c r="H4212" s="85" t="s">
        <v>2</v>
      </c>
      <c r="I4212" s="85">
        <v>1</v>
      </c>
      <c r="J4212" s="88">
        <v>7.6962530762815064E-3</v>
      </c>
      <c r="K4212" s="146">
        <v>3.5837252925955548E-2</v>
      </c>
      <c r="L4212" s="147">
        <v>4.5005720768773227E-11</v>
      </c>
      <c r="M4212" s="147">
        <v>7.8325025006423981E-4</v>
      </c>
      <c r="N4212" s="87">
        <v>13.22670486913734</v>
      </c>
      <c r="O4212" s="88">
        <v>6.7249556934624579E-3</v>
      </c>
      <c r="P4212" s="89">
        <v>0.50843772201753723</v>
      </c>
    </row>
    <row r="4213" spans="1:16">
      <c r="A4213" s="75" t="s">
        <v>5246</v>
      </c>
      <c r="B4213" s="85">
        <v>4209</v>
      </c>
      <c r="C4213" s="85">
        <v>3119</v>
      </c>
      <c r="D4213" s="85">
        <v>4209</v>
      </c>
      <c r="E4213" s="86" t="s">
        <v>5236</v>
      </c>
      <c r="F4213" s="85" t="s">
        <v>4471</v>
      </c>
      <c r="G4213" s="86" t="s">
        <v>111</v>
      </c>
      <c r="H4213" s="85" t="s">
        <v>2</v>
      </c>
      <c r="I4213" s="85">
        <v>1</v>
      </c>
      <c r="J4213" s="88">
        <v>7.6962530762815064E-3</v>
      </c>
      <c r="K4213" s="146">
        <v>3.5837252925955548E-2</v>
      </c>
      <c r="L4213" s="147">
        <v>4.5005720768773227E-11</v>
      </c>
      <c r="M4213" s="147">
        <v>7.8325025006423981E-4</v>
      </c>
      <c r="N4213" s="87">
        <v>13.22670486913734</v>
      </c>
      <c r="O4213" s="88">
        <v>6.7249556934624579E-3</v>
      </c>
      <c r="P4213" s="89">
        <v>0.50843772201753723</v>
      </c>
    </row>
    <row r="4214" spans="1:16">
      <c r="A4214" s="75" t="s">
        <v>5247</v>
      </c>
      <c r="B4214" s="85">
        <v>4210</v>
      </c>
      <c r="C4214" s="85">
        <v>3120</v>
      </c>
      <c r="D4214" s="85">
        <v>4210</v>
      </c>
      <c r="E4214" s="86" t="s">
        <v>5236</v>
      </c>
      <c r="F4214" s="85" t="s">
        <v>4363</v>
      </c>
      <c r="G4214" s="86" t="s">
        <v>111</v>
      </c>
      <c r="H4214" s="85" t="s">
        <v>2</v>
      </c>
      <c r="I4214" s="85">
        <v>1</v>
      </c>
      <c r="J4214" s="88">
        <v>7.6963678053784462E-3</v>
      </c>
      <c r="K4214" s="146">
        <v>3.5837302521650065E-2</v>
      </c>
      <c r="L4214" s="147">
        <v>4.5006070290363428E-11</v>
      </c>
      <c r="M4214" s="147">
        <v>7.8325149257001559E-4</v>
      </c>
      <c r="N4214" s="87">
        <v>13.22670483274538</v>
      </c>
      <c r="O4214" s="88">
        <v>6.7251193713740772E-3</v>
      </c>
      <c r="P4214" s="89">
        <v>0.50845009822285325</v>
      </c>
    </row>
    <row r="4215" spans="1:16">
      <c r="A4215" s="75" t="s">
        <v>5248</v>
      </c>
      <c r="B4215" s="85">
        <v>4211</v>
      </c>
      <c r="C4215" s="85">
        <v>3121</v>
      </c>
      <c r="D4215" s="85">
        <v>4211</v>
      </c>
      <c r="E4215" s="86" t="s">
        <v>5236</v>
      </c>
      <c r="F4215" s="85" t="s">
        <v>4484</v>
      </c>
      <c r="G4215" s="86" t="s">
        <v>111</v>
      </c>
      <c r="H4215" s="85" t="s">
        <v>2</v>
      </c>
      <c r="I4215" s="85">
        <v>1</v>
      </c>
      <c r="J4215" s="88">
        <v>7.6963678053784462E-3</v>
      </c>
      <c r="K4215" s="146">
        <v>3.5837302521650065E-2</v>
      </c>
      <c r="L4215" s="147">
        <v>4.5006070290363428E-11</v>
      </c>
      <c r="M4215" s="147">
        <v>7.8325149257001559E-4</v>
      </c>
      <c r="N4215" s="87">
        <v>13.22670483274538</v>
      </c>
      <c r="O4215" s="88">
        <v>6.7251193713740772E-3</v>
      </c>
      <c r="P4215" s="89">
        <v>0.50845009822285325</v>
      </c>
    </row>
    <row r="4216" spans="1:16">
      <c r="A4216" s="75" t="s">
        <v>5249</v>
      </c>
      <c r="B4216" s="85">
        <v>4212</v>
      </c>
      <c r="C4216" s="85">
        <v>3122</v>
      </c>
      <c r="D4216" s="85">
        <v>4212</v>
      </c>
      <c r="E4216" s="86" t="s">
        <v>5236</v>
      </c>
      <c r="F4216" s="85" t="s">
        <v>4366</v>
      </c>
      <c r="G4216" s="86" t="s">
        <v>111</v>
      </c>
      <c r="H4216" s="85" t="s">
        <v>2</v>
      </c>
      <c r="I4216" s="85">
        <v>1</v>
      </c>
      <c r="J4216" s="88">
        <v>6.8486104493559637E-3</v>
      </c>
      <c r="K4216" s="146">
        <v>3.5380710525337943E-2</v>
      </c>
      <c r="L4216" s="147">
        <v>4.162898112101259E-11</v>
      </c>
      <c r="M4216" s="147">
        <v>8.1122566269127311E-4</v>
      </c>
      <c r="N4216" s="87">
        <v>13.22711892140104</v>
      </c>
      <c r="O4216" s="88">
        <v>6.1102850429420987E-3</v>
      </c>
      <c r="P4216" s="89">
        <v>0.46195131980372989</v>
      </c>
    </row>
    <row r="4217" spans="1:16">
      <c r="A4217" s="75" t="s">
        <v>5250</v>
      </c>
      <c r="B4217" s="85">
        <v>4213</v>
      </c>
      <c r="C4217" s="85">
        <v>3123</v>
      </c>
      <c r="D4217" s="85">
        <v>4213</v>
      </c>
      <c r="E4217" s="86" t="s">
        <v>5236</v>
      </c>
      <c r="F4217" s="85" t="s">
        <v>429</v>
      </c>
      <c r="G4217" s="86" t="s">
        <v>111</v>
      </c>
      <c r="H4217" s="85" t="s">
        <v>2</v>
      </c>
      <c r="I4217" s="85">
        <v>1</v>
      </c>
      <c r="J4217" s="88">
        <v>6.2634272379930717E-3</v>
      </c>
      <c r="K4217" s="146">
        <v>3.2122819052334994E-2</v>
      </c>
      <c r="L4217" s="147">
        <v>3.8261017690111613E-11</v>
      </c>
      <c r="M4217" s="147">
        <v>7.0892946128748896E-4</v>
      </c>
      <c r="N4217" s="87">
        <v>11.910894773099191</v>
      </c>
      <c r="O4217" s="88">
        <v>5.5867889974748394E-3</v>
      </c>
      <c r="P4217" s="89">
        <v>0.4690486402493142</v>
      </c>
    </row>
    <row r="4218" spans="1:16">
      <c r="A4218" s="75" t="s">
        <v>5251</v>
      </c>
      <c r="B4218" s="85">
        <v>4214</v>
      </c>
      <c r="C4218" s="85">
        <v>3124</v>
      </c>
      <c r="D4218" s="85">
        <v>4214</v>
      </c>
      <c r="E4218" s="86" t="s">
        <v>5236</v>
      </c>
      <c r="F4218" s="85" t="s">
        <v>965</v>
      </c>
      <c r="G4218" s="86" t="s">
        <v>111</v>
      </c>
      <c r="H4218" s="85" t="s">
        <v>2</v>
      </c>
      <c r="I4218" s="85">
        <v>1</v>
      </c>
      <c r="J4218" s="88">
        <v>6.7175293594907244E-3</v>
      </c>
      <c r="K4218" s="146">
        <v>3.5131266049960821E-2</v>
      </c>
      <c r="L4218" s="147">
        <v>4.1056089141526592E-11</v>
      </c>
      <c r="M4218" s="147">
        <v>8.0312555310412372E-4</v>
      </c>
      <c r="N4218" s="87">
        <v>13.226396770164021</v>
      </c>
      <c r="O4218" s="88">
        <v>5.9876504352874352E-3</v>
      </c>
      <c r="P4218" s="89">
        <v>0.45270458306485406</v>
      </c>
    </row>
    <row r="4219" spans="1:16">
      <c r="A4219" s="75" t="s">
        <v>5252</v>
      </c>
      <c r="B4219" s="85">
        <v>4215</v>
      </c>
      <c r="C4219" s="85">
        <v>3125</v>
      </c>
      <c r="D4219" s="85">
        <v>4215</v>
      </c>
      <c r="E4219" s="86" t="s">
        <v>5236</v>
      </c>
      <c r="F4219" s="85" t="s">
        <v>4492</v>
      </c>
      <c r="G4219" s="86" t="s">
        <v>111</v>
      </c>
      <c r="H4219" s="85" t="s">
        <v>2</v>
      </c>
      <c r="I4219" s="85">
        <v>1</v>
      </c>
      <c r="J4219" s="88">
        <v>6.8486104493559637E-3</v>
      </c>
      <c r="K4219" s="146">
        <v>3.5380710525337943E-2</v>
      </c>
      <c r="L4219" s="147">
        <v>4.162898112101259E-11</v>
      </c>
      <c r="M4219" s="147">
        <v>8.1122566269127311E-4</v>
      </c>
      <c r="N4219" s="87">
        <v>13.22711892140104</v>
      </c>
      <c r="O4219" s="88">
        <v>6.1102850429420987E-3</v>
      </c>
      <c r="P4219" s="89">
        <v>0.46195131980372989</v>
      </c>
    </row>
    <row r="4220" spans="1:16">
      <c r="A4220" s="75" t="s">
        <v>5253</v>
      </c>
      <c r="B4220" s="85">
        <v>4216</v>
      </c>
      <c r="C4220" s="85">
        <v>3126</v>
      </c>
      <c r="D4220" s="85">
        <v>4216</v>
      </c>
      <c r="E4220" s="86" t="s">
        <v>5236</v>
      </c>
      <c r="F4220" s="85" t="s">
        <v>1084</v>
      </c>
      <c r="G4220" s="86" t="s">
        <v>111</v>
      </c>
      <c r="H4220" s="85" t="s">
        <v>2</v>
      </c>
      <c r="I4220" s="85">
        <v>1</v>
      </c>
      <c r="J4220" s="88">
        <v>6.2760456750595031E-3</v>
      </c>
      <c r="K4220" s="146">
        <v>3.5555086013600953E-2</v>
      </c>
      <c r="L4220" s="147">
        <v>3.9715826966790703E-11</v>
      </c>
      <c r="M4220" s="147">
        <v>7.96290056248386E-4</v>
      </c>
      <c r="N4220" s="87">
        <v>13.93847765530305</v>
      </c>
      <c r="O4220" s="88">
        <v>5.5550739652534282E-3</v>
      </c>
      <c r="P4220" s="89">
        <v>0.39854237332295311</v>
      </c>
    </row>
    <row r="4221" spans="1:16">
      <c r="A4221" s="75" t="s">
        <v>5254</v>
      </c>
      <c r="B4221" s="85">
        <v>4217</v>
      </c>
      <c r="C4221" s="85">
        <v>3127</v>
      </c>
      <c r="D4221" s="85">
        <v>4217</v>
      </c>
      <c r="E4221" s="86" t="s">
        <v>5236</v>
      </c>
      <c r="F4221" s="85" t="s">
        <v>4370</v>
      </c>
      <c r="G4221" s="86" t="s">
        <v>111</v>
      </c>
      <c r="H4221" s="85" t="s">
        <v>2</v>
      </c>
      <c r="I4221" s="85">
        <v>1</v>
      </c>
      <c r="J4221" s="88">
        <v>6.7272058132708422E-3</v>
      </c>
      <c r="K4221" s="146">
        <v>3.5109621394055053E-2</v>
      </c>
      <c r="L4221" s="147">
        <v>4.1110220493810791E-11</v>
      </c>
      <c r="M4221" s="147">
        <v>8.0615297830851534E-4</v>
      </c>
      <c r="N4221" s="87">
        <v>13.22659320583243</v>
      </c>
      <c r="O4221" s="88">
        <v>6.0003466652935791E-3</v>
      </c>
      <c r="P4221" s="89">
        <v>0.45365776144439462</v>
      </c>
    </row>
    <row r="4222" spans="1:16">
      <c r="A4222" s="75" t="s">
        <v>5255</v>
      </c>
      <c r="B4222" s="85">
        <v>4218</v>
      </c>
      <c r="C4222" s="85">
        <v>3128</v>
      </c>
      <c r="D4222" s="85">
        <v>4218</v>
      </c>
      <c r="E4222" s="86" t="s">
        <v>5236</v>
      </c>
      <c r="F4222" s="85" t="s">
        <v>4372</v>
      </c>
      <c r="G4222" s="86" t="s">
        <v>111</v>
      </c>
      <c r="H4222" s="85" t="s">
        <v>2</v>
      </c>
      <c r="I4222" s="85">
        <v>1</v>
      </c>
      <c r="J4222" s="88">
        <v>6.8486104493559637E-3</v>
      </c>
      <c r="K4222" s="146">
        <v>3.5380710525337943E-2</v>
      </c>
      <c r="L4222" s="147">
        <v>4.162898112101259E-11</v>
      </c>
      <c r="M4222" s="147">
        <v>8.1122566269127311E-4</v>
      </c>
      <c r="N4222" s="87">
        <v>13.22711892140104</v>
      </c>
      <c r="O4222" s="88">
        <v>6.1102850429420987E-3</v>
      </c>
      <c r="P4222" s="89">
        <v>0.46195131980372989</v>
      </c>
    </row>
    <row r="4223" spans="1:16">
      <c r="A4223" s="75" t="s">
        <v>5256</v>
      </c>
      <c r="B4223" s="85">
        <v>4219</v>
      </c>
      <c r="C4223" s="85">
        <v>3129</v>
      </c>
      <c r="D4223" s="85">
        <v>4219</v>
      </c>
      <c r="E4223" s="86" t="s">
        <v>5236</v>
      </c>
      <c r="F4223" s="85" t="s">
        <v>4375</v>
      </c>
      <c r="G4223" s="86" t="s">
        <v>111</v>
      </c>
      <c r="H4223" s="85" t="s">
        <v>2</v>
      </c>
      <c r="I4223" s="85">
        <v>1</v>
      </c>
      <c r="J4223" s="88">
        <v>7.1587085294207448E-3</v>
      </c>
      <c r="K4223" s="146">
        <v>3.5807852981284867E-2</v>
      </c>
      <c r="L4223" s="147">
        <v>4.3045666764211193E-11</v>
      </c>
      <c r="M4223" s="147">
        <v>8.0705106357359608E-4</v>
      </c>
      <c r="N4223" s="87">
        <v>13.22957536609219</v>
      </c>
      <c r="O4223" s="88">
        <v>6.4120643066302744E-3</v>
      </c>
      <c r="P4223" s="89">
        <v>0.4846765016407551</v>
      </c>
    </row>
    <row r="4224" spans="1:16">
      <c r="A4224" s="75" t="s">
        <v>5257</v>
      </c>
      <c r="B4224" s="85">
        <v>4220</v>
      </c>
      <c r="C4224" s="85">
        <v>3130</v>
      </c>
      <c r="D4224" s="85">
        <v>4220</v>
      </c>
      <c r="E4224" s="86" t="s">
        <v>5236</v>
      </c>
      <c r="F4224" s="85" t="s">
        <v>4883</v>
      </c>
      <c r="G4224" s="86" t="s">
        <v>111</v>
      </c>
      <c r="H4224" s="85" t="s">
        <v>2</v>
      </c>
      <c r="I4224" s="85">
        <v>1</v>
      </c>
      <c r="J4224" s="88">
        <v>6.9155946022098173E-3</v>
      </c>
      <c r="K4224" s="146">
        <v>3.542648713620962E-2</v>
      </c>
      <c r="L4224" s="147">
        <v>4.189275371560493E-11</v>
      </c>
      <c r="M4224" s="147">
        <v>8.1354528630132004E-4</v>
      </c>
      <c r="N4224" s="87">
        <v>13.22735219127058</v>
      </c>
      <c r="O4224" s="88">
        <v>6.168040001319073E-3</v>
      </c>
      <c r="P4224" s="89">
        <v>0.46630950111010766</v>
      </c>
    </row>
    <row r="4225" spans="1:16">
      <c r="A4225" s="75" t="s">
        <v>5258</v>
      </c>
      <c r="B4225" s="85">
        <v>4221</v>
      </c>
      <c r="C4225" s="85">
        <v>3131</v>
      </c>
      <c r="D4225" s="85">
        <v>4221</v>
      </c>
      <c r="E4225" s="86" t="s">
        <v>5236</v>
      </c>
      <c r="F4225" s="85" t="s">
        <v>2641</v>
      </c>
      <c r="G4225" s="86" t="s">
        <v>111</v>
      </c>
      <c r="H4225" s="85" t="s">
        <v>2</v>
      </c>
      <c r="I4225" s="85">
        <v>1</v>
      </c>
      <c r="J4225" s="88">
        <v>6.9155946022098173E-3</v>
      </c>
      <c r="K4225" s="146">
        <v>3.542648713620962E-2</v>
      </c>
      <c r="L4225" s="147">
        <v>4.189275371560493E-11</v>
      </c>
      <c r="M4225" s="147">
        <v>8.1354528630132004E-4</v>
      </c>
      <c r="N4225" s="87">
        <v>13.22735219127058</v>
      </c>
      <c r="O4225" s="88">
        <v>6.168040001319073E-3</v>
      </c>
      <c r="P4225" s="89">
        <v>0.46630950111010766</v>
      </c>
    </row>
    <row r="4226" spans="1:16">
      <c r="A4226" s="75" t="s">
        <v>5259</v>
      </c>
      <c r="B4226" s="85">
        <v>4222</v>
      </c>
      <c r="C4226" s="85">
        <v>3132</v>
      </c>
      <c r="D4226" s="85">
        <v>4222</v>
      </c>
      <c r="E4226" s="86" t="s">
        <v>5236</v>
      </c>
      <c r="F4226" s="85" t="s">
        <v>4532</v>
      </c>
      <c r="G4226" s="86" t="s">
        <v>111</v>
      </c>
      <c r="H4226" s="85" t="s">
        <v>2</v>
      </c>
      <c r="I4226" s="85">
        <v>1</v>
      </c>
      <c r="J4226" s="88">
        <v>6.5316368715947811E-3</v>
      </c>
      <c r="K4226" s="146">
        <v>3.3614278820468906E-2</v>
      </c>
      <c r="L4226" s="147">
        <v>3.956525122996773E-11</v>
      </c>
      <c r="M4226" s="147">
        <v>7.6804683664628045E-4</v>
      </c>
      <c r="N4226" s="87">
        <v>12.46371745570082</v>
      </c>
      <c r="O4226" s="88">
        <v>5.825735197005401E-3</v>
      </c>
      <c r="P4226" s="89">
        <v>0.46741553775681499</v>
      </c>
    </row>
    <row r="4227" spans="1:16">
      <c r="A4227" s="75" t="s">
        <v>5260</v>
      </c>
      <c r="B4227" s="85">
        <v>4223</v>
      </c>
      <c r="C4227" s="85">
        <v>3133</v>
      </c>
      <c r="D4227" s="85">
        <v>4223</v>
      </c>
      <c r="E4227" s="86" t="s">
        <v>5236</v>
      </c>
      <c r="F4227" s="85" t="s">
        <v>4381</v>
      </c>
      <c r="G4227" s="86" t="s">
        <v>111</v>
      </c>
      <c r="H4227" s="85" t="s">
        <v>2</v>
      </c>
      <c r="I4227" s="85">
        <v>1</v>
      </c>
      <c r="J4227" s="88">
        <v>6.848727306620235E-3</v>
      </c>
      <c r="K4227" s="146">
        <v>3.5328846533530037E-2</v>
      </c>
      <c r="L4227" s="147">
        <v>4.162928641909459E-11</v>
      </c>
      <c r="M4227" s="147">
        <v>8.1122577008977998E-4</v>
      </c>
      <c r="N4227" s="87">
        <v>13.2271186856632</v>
      </c>
      <c r="O4227" s="88">
        <v>6.1104519586217387E-3</v>
      </c>
      <c r="P4227" s="89">
        <v>0.46196394723854889</v>
      </c>
    </row>
    <row r="4228" spans="1:16">
      <c r="A4228" s="75" t="s">
        <v>5261</v>
      </c>
      <c r="B4228" s="85">
        <v>4224</v>
      </c>
      <c r="C4228" s="85">
        <v>3134</v>
      </c>
      <c r="D4228" s="85">
        <v>4224</v>
      </c>
      <c r="E4228" s="86" t="s">
        <v>5236</v>
      </c>
      <c r="F4228" s="85" t="s">
        <v>4383</v>
      </c>
      <c r="G4228" s="86" t="s">
        <v>111</v>
      </c>
      <c r="H4228" s="85" t="s">
        <v>2</v>
      </c>
      <c r="I4228" s="85">
        <v>1</v>
      </c>
      <c r="J4228" s="88">
        <v>6.848727306620235E-3</v>
      </c>
      <c r="K4228" s="146">
        <v>3.5328846533530037E-2</v>
      </c>
      <c r="L4228" s="147">
        <v>4.162928641909459E-11</v>
      </c>
      <c r="M4228" s="147">
        <v>8.1122577008977998E-4</v>
      </c>
      <c r="N4228" s="87">
        <v>13.2271186856632</v>
      </c>
      <c r="O4228" s="88">
        <v>6.1104519586217387E-3</v>
      </c>
      <c r="P4228" s="89">
        <v>0.46196394723854889</v>
      </c>
    </row>
    <row r="4229" spans="1:16">
      <c r="A4229" s="75" t="s">
        <v>5262</v>
      </c>
      <c r="B4229" s="85">
        <v>4225</v>
      </c>
      <c r="C4229" s="85">
        <v>3135</v>
      </c>
      <c r="D4229" s="85">
        <v>4225</v>
      </c>
      <c r="E4229" s="86" t="s">
        <v>5236</v>
      </c>
      <c r="F4229" s="85" t="s">
        <v>2124</v>
      </c>
      <c r="G4229" s="86" t="s">
        <v>111</v>
      </c>
      <c r="H4229" s="85" t="s">
        <v>2</v>
      </c>
      <c r="I4229" s="85">
        <v>1</v>
      </c>
      <c r="J4229" s="88">
        <v>6.8486104493559637E-3</v>
      </c>
      <c r="K4229" s="146">
        <v>3.5380710525337943E-2</v>
      </c>
      <c r="L4229" s="147">
        <v>4.162898112101259E-11</v>
      </c>
      <c r="M4229" s="147">
        <v>8.1122566269127311E-4</v>
      </c>
      <c r="N4229" s="87">
        <v>13.22711892140104</v>
      </c>
      <c r="O4229" s="88">
        <v>6.1102850429420987E-3</v>
      </c>
      <c r="P4229" s="89">
        <v>0.46195131980372989</v>
      </c>
    </row>
    <row r="4230" spans="1:16">
      <c r="A4230" s="75" t="s">
        <v>5263</v>
      </c>
      <c r="B4230" s="85">
        <v>4226</v>
      </c>
      <c r="C4230" s="85">
        <v>3136</v>
      </c>
      <c r="D4230" s="85">
        <v>4226</v>
      </c>
      <c r="E4230" s="86" t="s">
        <v>5236</v>
      </c>
      <c r="F4230" s="85" t="s">
        <v>4646</v>
      </c>
      <c r="G4230" s="86" t="s">
        <v>111</v>
      </c>
      <c r="H4230" s="85" t="s">
        <v>2</v>
      </c>
      <c r="I4230" s="85">
        <v>1</v>
      </c>
      <c r="J4230" s="88">
        <v>6.848727306620235E-3</v>
      </c>
      <c r="K4230" s="146">
        <v>3.5328846533530037E-2</v>
      </c>
      <c r="L4230" s="147">
        <v>4.162928641909459E-11</v>
      </c>
      <c r="M4230" s="147">
        <v>8.1122577008977998E-4</v>
      </c>
      <c r="N4230" s="87">
        <v>13.2271186856632</v>
      </c>
      <c r="O4230" s="88">
        <v>6.1104519586217387E-3</v>
      </c>
      <c r="P4230" s="89">
        <v>0.46196394723854889</v>
      </c>
    </row>
    <row r="4231" spans="1:16">
      <c r="A4231" s="75" t="s">
        <v>5264</v>
      </c>
      <c r="B4231" s="85">
        <v>4227</v>
      </c>
      <c r="C4231" s="85">
        <v>3137</v>
      </c>
      <c r="D4231" s="85">
        <v>4227</v>
      </c>
      <c r="E4231" s="86" t="s">
        <v>5236</v>
      </c>
      <c r="F4231" s="85" t="s">
        <v>891</v>
      </c>
      <c r="G4231" s="86" t="s">
        <v>111</v>
      </c>
      <c r="H4231" s="85" t="s">
        <v>2</v>
      </c>
      <c r="I4231" s="85">
        <v>1</v>
      </c>
      <c r="J4231" s="88">
        <v>7.2671469751788972E-3</v>
      </c>
      <c r="K4231" s="146">
        <v>3.7029902499619204E-2</v>
      </c>
      <c r="L4231" s="147">
        <v>4.3965061689252669E-11</v>
      </c>
      <c r="M4231" s="147">
        <v>8.5626756348188709E-4</v>
      </c>
      <c r="N4231" s="87">
        <v>13.90083982815422</v>
      </c>
      <c r="O4231" s="88">
        <v>6.4743790838677883E-3</v>
      </c>
      <c r="P4231" s="89">
        <v>0.46575452734552286</v>
      </c>
    </row>
    <row r="4232" spans="1:16">
      <c r="A4232" s="75" t="s">
        <v>5265</v>
      </c>
      <c r="B4232" s="85">
        <v>4228</v>
      </c>
      <c r="C4232" s="85">
        <v>3138</v>
      </c>
      <c r="D4232" s="85">
        <v>4228</v>
      </c>
      <c r="E4232" s="86" t="s">
        <v>5236</v>
      </c>
      <c r="F4232" s="85" t="s">
        <v>38</v>
      </c>
      <c r="G4232" s="86" t="s">
        <v>111</v>
      </c>
      <c r="H4232" s="85" t="s">
        <v>2</v>
      </c>
      <c r="I4232" s="85">
        <v>1</v>
      </c>
      <c r="J4232" s="88">
        <v>6.8942059450556956E-3</v>
      </c>
      <c r="K4232" s="146">
        <v>3.538957708175685E-2</v>
      </c>
      <c r="L4232" s="147">
        <v>4.1801201474230557E-11</v>
      </c>
      <c r="M4232" s="147">
        <v>8.1177199314927753E-4</v>
      </c>
      <c r="N4232" s="87">
        <v>13.227124442767369</v>
      </c>
      <c r="O4232" s="88">
        <v>6.1485674266660547E-3</v>
      </c>
      <c r="P4232" s="89">
        <v>0.46484536024971851</v>
      </c>
    </row>
    <row r="4233" spans="1:16">
      <c r="A4233" s="75" t="s">
        <v>5266</v>
      </c>
      <c r="B4233" s="85">
        <v>4229</v>
      </c>
      <c r="C4233" s="85">
        <v>3139</v>
      </c>
      <c r="D4233" s="85">
        <v>4229</v>
      </c>
      <c r="E4233" s="86" t="s">
        <v>5236</v>
      </c>
      <c r="F4233" s="85" t="s">
        <v>1039</v>
      </c>
      <c r="G4233" s="86" t="s">
        <v>111</v>
      </c>
      <c r="H4233" s="85" t="s">
        <v>2</v>
      </c>
      <c r="I4233" s="85">
        <v>1</v>
      </c>
      <c r="J4233" s="88">
        <v>6.8486104493559637E-3</v>
      </c>
      <c r="K4233" s="146">
        <v>3.5380710525337943E-2</v>
      </c>
      <c r="L4233" s="147">
        <v>4.162898112101259E-11</v>
      </c>
      <c r="M4233" s="147">
        <v>8.1122566269127311E-4</v>
      </c>
      <c r="N4233" s="87">
        <v>13.22711892140104</v>
      </c>
      <c r="O4233" s="88">
        <v>6.1102850429420987E-3</v>
      </c>
      <c r="P4233" s="89">
        <v>0.46195131980372989</v>
      </c>
    </row>
    <row r="4234" spans="1:16">
      <c r="A4234" s="75" t="s">
        <v>5267</v>
      </c>
      <c r="B4234" s="85">
        <v>4230</v>
      </c>
      <c r="C4234" s="85">
        <v>3140</v>
      </c>
      <c r="D4234" s="85">
        <v>4230</v>
      </c>
      <c r="E4234" s="86" t="s">
        <v>5236</v>
      </c>
      <c r="F4234" s="85" t="s">
        <v>4653</v>
      </c>
      <c r="G4234" s="86" t="s">
        <v>111</v>
      </c>
      <c r="H4234" s="85" t="s">
        <v>2</v>
      </c>
      <c r="I4234" s="85">
        <v>1</v>
      </c>
      <c r="J4234" s="88">
        <v>6.8486104493559637E-3</v>
      </c>
      <c r="K4234" s="146">
        <v>3.5380710525337943E-2</v>
      </c>
      <c r="L4234" s="147">
        <v>4.162898112101259E-11</v>
      </c>
      <c r="M4234" s="147">
        <v>8.1122566269127311E-4</v>
      </c>
      <c r="N4234" s="87">
        <v>13.22711892140104</v>
      </c>
      <c r="O4234" s="88">
        <v>6.1102850429420987E-3</v>
      </c>
      <c r="P4234" s="89">
        <v>0.46195131980372989</v>
      </c>
    </row>
    <row r="4235" spans="1:16">
      <c r="A4235" s="75" t="s">
        <v>5268</v>
      </c>
      <c r="B4235" s="85">
        <v>4231</v>
      </c>
      <c r="C4235" s="85">
        <v>3141</v>
      </c>
      <c r="D4235" s="85">
        <v>4231</v>
      </c>
      <c r="E4235" s="86" t="s">
        <v>5236</v>
      </c>
      <c r="F4235" s="85" t="s">
        <v>4655</v>
      </c>
      <c r="G4235" s="86" t="s">
        <v>111</v>
      </c>
      <c r="H4235" s="85" t="s">
        <v>2</v>
      </c>
      <c r="I4235" s="85">
        <v>1</v>
      </c>
      <c r="J4235" s="88">
        <v>6.8486104493559637E-3</v>
      </c>
      <c r="K4235" s="146">
        <v>3.5380710525337943E-2</v>
      </c>
      <c r="L4235" s="147">
        <v>4.162898112101259E-11</v>
      </c>
      <c r="M4235" s="147">
        <v>8.1122566269127311E-4</v>
      </c>
      <c r="N4235" s="87">
        <v>13.22711892140104</v>
      </c>
      <c r="O4235" s="88">
        <v>6.1102850429420987E-3</v>
      </c>
      <c r="P4235" s="89">
        <v>0.46195131980372989</v>
      </c>
    </row>
    <row r="4236" spans="1:16">
      <c r="A4236" s="75" t="s">
        <v>5269</v>
      </c>
      <c r="B4236" s="85">
        <v>4232</v>
      </c>
      <c r="C4236" s="85">
        <v>3142</v>
      </c>
      <c r="D4236" s="85">
        <v>4232</v>
      </c>
      <c r="E4236" s="86" t="s">
        <v>5236</v>
      </c>
      <c r="F4236" s="85" t="s">
        <v>4544</v>
      </c>
      <c r="G4236" s="86" t="s">
        <v>111</v>
      </c>
      <c r="H4236" s="85" t="s">
        <v>2</v>
      </c>
      <c r="I4236" s="85">
        <v>1</v>
      </c>
      <c r="J4236" s="88">
        <v>6.4750461944550787E-3</v>
      </c>
      <c r="K4236" s="146">
        <v>3.3347108939438055E-2</v>
      </c>
      <c r="L4236" s="147">
        <v>3.9222154803768413E-11</v>
      </c>
      <c r="M4236" s="147">
        <v>7.6133910001874349E-4</v>
      </c>
      <c r="N4236" s="87">
        <v>12.351133381847591</v>
      </c>
      <c r="O4236" s="88">
        <v>5.7752927037363717E-3</v>
      </c>
      <c r="P4236" s="89">
        <v>0.4675921249643612</v>
      </c>
    </row>
    <row r="4237" spans="1:16">
      <c r="A4237" s="75" t="s">
        <v>5270</v>
      </c>
      <c r="B4237" s="85">
        <v>4233</v>
      </c>
      <c r="C4237" s="85">
        <v>3143</v>
      </c>
      <c r="D4237" s="85">
        <v>4233</v>
      </c>
      <c r="E4237" s="86" t="s">
        <v>5236</v>
      </c>
      <c r="F4237" s="85" t="s">
        <v>2925</v>
      </c>
      <c r="G4237" s="86" t="s">
        <v>111</v>
      </c>
      <c r="H4237" s="85" t="s">
        <v>2</v>
      </c>
      <c r="I4237" s="85">
        <v>1</v>
      </c>
      <c r="J4237" s="88">
        <v>7.1366096997246909E-3</v>
      </c>
      <c r="K4237" s="146">
        <v>3.6749926408572657E-2</v>
      </c>
      <c r="L4237" s="147">
        <v>4.3381269105259578E-11</v>
      </c>
      <c r="M4237" s="147">
        <v>8.4560789106247604E-4</v>
      </c>
      <c r="N4237" s="87">
        <v>13.805890548753849</v>
      </c>
      <c r="O4237" s="88">
        <v>6.3670832976561297E-3</v>
      </c>
      <c r="P4237" s="89">
        <v>0.4611859897897595</v>
      </c>
    </row>
    <row r="4238" spans="1:16">
      <c r="A4238" s="75" t="s">
        <v>5271</v>
      </c>
      <c r="B4238" s="85">
        <v>4234</v>
      </c>
      <c r="C4238" s="85">
        <v>3144</v>
      </c>
      <c r="D4238" s="85">
        <v>4234</v>
      </c>
      <c r="E4238" s="86" t="s">
        <v>5236</v>
      </c>
      <c r="F4238" s="85" t="s">
        <v>4552</v>
      </c>
      <c r="G4238" s="86" t="s">
        <v>111</v>
      </c>
      <c r="H4238" s="85" t="s">
        <v>2</v>
      </c>
      <c r="I4238" s="85">
        <v>1</v>
      </c>
      <c r="J4238" s="88">
        <v>6.6943144045318384E-3</v>
      </c>
      <c r="K4238" s="146">
        <v>3.4868478529971755E-2</v>
      </c>
      <c r="L4238" s="147">
        <v>4.0557282027951022E-11</v>
      </c>
      <c r="M4238" s="147">
        <v>8.0350502164827685E-4</v>
      </c>
      <c r="N4238" s="87">
        <v>13.22555474802887</v>
      </c>
      <c r="O4238" s="88">
        <v>5.9660777783055131E-3</v>
      </c>
      <c r="P4238" s="89">
        <v>0.45110227071531306</v>
      </c>
    </row>
    <row r="4239" spans="1:16">
      <c r="A4239" s="75" t="s">
        <v>5272</v>
      </c>
      <c r="B4239" s="85">
        <v>4235</v>
      </c>
      <c r="C4239" s="85">
        <v>3145</v>
      </c>
      <c r="D4239" s="85">
        <v>4235</v>
      </c>
      <c r="E4239" s="86" t="s">
        <v>5236</v>
      </c>
      <c r="F4239" s="85" t="s">
        <v>4554</v>
      </c>
      <c r="G4239" s="86" t="s">
        <v>111</v>
      </c>
      <c r="H4239" s="85" t="s">
        <v>2</v>
      </c>
      <c r="I4239" s="85">
        <v>1</v>
      </c>
      <c r="J4239" s="88">
        <v>6.6943144045318367E-3</v>
      </c>
      <c r="K4239" s="146">
        <v>3.4868478529971755E-2</v>
      </c>
      <c r="L4239" s="147">
        <v>4.0557282027951022E-11</v>
      </c>
      <c r="M4239" s="147">
        <v>8.0350502164827685E-4</v>
      </c>
      <c r="N4239" s="87">
        <v>13.22555474802887</v>
      </c>
      <c r="O4239" s="88">
        <v>5.9660777783055114E-3</v>
      </c>
      <c r="P4239" s="89">
        <v>0.45110227071531289</v>
      </c>
    </row>
    <row r="4240" spans="1:16">
      <c r="A4240" s="75" t="s">
        <v>5273</v>
      </c>
      <c r="B4240" s="85">
        <v>4236</v>
      </c>
      <c r="C4240" s="85">
        <v>3146</v>
      </c>
      <c r="D4240" s="85">
        <v>4236</v>
      </c>
      <c r="E4240" s="86" t="s">
        <v>5236</v>
      </c>
      <c r="F4240" s="85" t="s">
        <v>4556</v>
      </c>
      <c r="G4240" s="86" t="s">
        <v>111</v>
      </c>
      <c r="H4240" s="85" t="s">
        <v>2</v>
      </c>
      <c r="I4240" s="85">
        <v>1</v>
      </c>
      <c r="J4240" s="88">
        <v>6.6943144045318367E-3</v>
      </c>
      <c r="K4240" s="146">
        <v>3.4868478529971755E-2</v>
      </c>
      <c r="L4240" s="147">
        <v>4.0557282027951022E-11</v>
      </c>
      <c r="M4240" s="147">
        <v>8.0350502164827685E-4</v>
      </c>
      <c r="N4240" s="87">
        <v>13.22555474802887</v>
      </c>
      <c r="O4240" s="88">
        <v>5.9660777783055114E-3</v>
      </c>
      <c r="P4240" s="89">
        <v>0.45110227071531289</v>
      </c>
    </row>
    <row r="4241" spans="1:16">
      <c r="A4241" s="75" t="s">
        <v>5274</v>
      </c>
      <c r="B4241" s="85">
        <v>4237</v>
      </c>
      <c r="C4241" s="85">
        <v>3147</v>
      </c>
      <c r="D4241" s="85">
        <v>4237</v>
      </c>
      <c r="E4241" s="86" t="s">
        <v>5236</v>
      </c>
      <c r="F4241" s="85" t="s">
        <v>4398</v>
      </c>
      <c r="G4241" s="86" t="s">
        <v>111</v>
      </c>
      <c r="H4241" s="85" t="s">
        <v>2</v>
      </c>
      <c r="I4241" s="85">
        <v>1</v>
      </c>
      <c r="J4241" s="88">
        <v>6.6943144045318367E-3</v>
      </c>
      <c r="K4241" s="146">
        <v>3.4868478529971755E-2</v>
      </c>
      <c r="L4241" s="147">
        <v>4.0557282027951022E-11</v>
      </c>
      <c r="M4241" s="147">
        <v>8.0350502164827685E-4</v>
      </c>
      <c r="N4241" s="87">
        <v>13.22555474802887</v>
      </c>
      <c r="O4241" s="88">
        <v>5.9660777783055114E-3</v>
      </c>
      <c r="P4241" s="89">
        <v>0.45110227071531289</v>
      </c>
    </row>
    <row r="4242" spans="1:16">
      <c r="A4242" s="75" t="s">
        <v>5275</v>
      </c>
      <c r="B4242" s="85">
        <v>4238</v>
      </c>
      <c r="C4242" s="85">
        <v>3148</v>
      </c>
      <c r="D4242" s="85">
        <v>4238</v>
      </c>
      <c r="E4242" s="86" t="s">
        <v>5236</v>
      </c>
      <c r="F4242" s="85" t="s">
        <v>4559</v>
      </c>
      <c r="G4242" s="86" t="s">
        <v>111</v>
      </c>
      <c r="H4242" s="85" t="s">
        <v>2</v>
      </c>
      <c r="I4242" s="85">
        <v>1</v>
      </c>
      <c r="J4242" s="88">
        <v>6.6943144045318367E-3</v>
      </c>
      <c r="K4242" s="146">
        <v>3.4868478529971755E-2</v>
      </c>
      <c r="L4242" s="147">
        <v>4.0557282027951022E-11</v>
      </c>
      <c r="M4242" s="147">
        <v>8.0350502164827685E-4</v>
      </c>
      <c r="N4242" s="87">
        <v>13.22555474802887</v>
      </c>
      <c r="O4242" s="88">
        <v>5.9660777783055114E-3</v>
      </c>
      <c r="P4242" s="89">
        <v>0.45110227071531289</v>
      </c>
    </row>
    <row r="4243" spans="1:16">
      <c r="A4243" s="75" t="s">
        <v>5276</v>
      </c>
      <c r="B4243" s="85">
        <v>4239</v>
      </c>
      <c r="C4243" s="85">
        <v>3149</v>
      </c>
      <c r="D4243" s="85">
        <v>4239</v>
      </c>
      <c r="E4243" s="86" t="s">
        <v>5236</v>
      </c>
      <c r="F4243" s="85" t="s">
        <v>4400</v>
      </c>
      <c r="G4243" s="86" t="s">
        <v>111</v>
      </c>
      <c r="H4243" s="85" t="s">
        <v>2</v>
      </c>
      <c r="I4243" s="85">
        <v>1</v>
      </c>
      <c r="J4243" s="88">
        <v>6.6943144045318367E-3</v>
      </c>
      <c r="K4243" s="146">
        <v>3.4868478529971755E-2</v>
      </c>
      <c r="L4243" s="147">
        <v>4.0557282027951022E-11</v>
      </c>
      <c r="M4243" s="147">
        <v>8.0350502164827685E-4</v>
      </c>
      <c r="N4243" s="87">
        <v>13.22555474802887</v>
      </c>
      <c r="O4243" s="88">
        <v>5.9660777783055114E-3</v>
      </c>
      <c r="P4243" s="89">
        <v>0.45110227071531289</v>
      </c>
    </row>
    <row r="4244" spans="1:16">
      <c r="A4244" s="75" t="s">
        <v>5277</v>
      </c>
      <c r="B4244" s="85">
        <v>4240</v>
      </c>
      <c r="C4244" s="85">
        <v>3150</v>
      </c>
      <c r="D4244" s="85">
        <v>4240</v>
      </c>
      <c r="E4244" s="86" t="s">
        <v>5236</v>
      </c>
      <c r="F4244" s="85" t="s">
        <v>243</v>
      </c>
      <c r="G4244" s="86" t="s">
        <v>111</v>
      </c>
      <c r="H4244" s="85" t="s">
        <v>2</v>
      </c>
      <c r="I4244" s="85">
        <v>1</v>
      </c>
      <c r="J4244" s="88">
        <v>7.072413624691536E-3</v>
      </c>
      <c r="K4244" s="146">
        <v>3.5723010332678065E-2</v>
      </c>
      <c r="L4244" s="147">
        <v>4.321146360740378E-11</v>
      </c>
      <c r="M4244" s="147">
        <v>8.0676888692318162E-4</v>
      </c>
      <c r="N4244" s="87">
        <v>13.22931294901962</v>
      </c>
      <c r="O4244" s="88">
        <v>6.3322003096590827E-3</v>
      </c>
      <c r="P4244" s="89">
        <v>0.47864921890205503</v>
      </c>
    </row>
    <row r="4245" spans="1:16">
      <c r="A4245" s="75" t="s">
        <v>5278</v>
      </c>
      <c r="B4245" s="85">
        <v>4241</v>
      </c>
      <c r="C4245" s="85">
        <v>3151</v>
      </c>
      <c r="D4245" s="85">
        <v>4241</v>
      </c>
      <c r="E4245" s="86" t="s">
        <v>5279</v>
      </c>
      <c r="F4245" s="85" t="s">
        <v>2901</v>
      </c>
      <c r="G4245" s="86" t="s">
        <v>111</v>
      </c>
      <c r="H4245" s="85" t="s">
        <v>2</v>
      </c>
      <c r="I4245" s="85">
        <v>1</v>
      </c>
      <c r="J4245" s="88">
        <v>1.4635037757362711E-2</v>
      </c>
      <c r="K4245" s="146">
        <v>9.6495723684488138E-2</v>
      </c>
      <c r="L4245" s="147">
        <v>8.5905941235974214E-11</v>
      </c>
      <c r="M4245" s="147">
        <v>1.4052865543077459E-3</v>
      </c>
      <c r="N4245" s="87">
        <v>15.84593028073194</v>
      </c>
      <c r="O4245" s="88">
        <v>1.306884814164966E-2</v>
      </c>
      <c r="P4245" s="89">
        <v>0.82474477106218824</v>
      </c>
    </row>
    <row r="4246" spans="1:16">
      <c r="A4246" s="75" t="s">
        <v>5280</v>
      </c>
      <c r="B4246" s="85">
        <v>4242</v>
      </c>
      <c r="C4246" s="85">
        <v>3152</v>
      </c>
      <c r="D4246" s="85">
        <v>4242</v>
      </c>
      <c r="E4246" s="86" t="s">
        <v>5279</v>
      </c>
      <c r="F4246" s="85" t="s">
        <v>4416</v>
      </c>
      <c r="G4246" s="86" t="s">
        <v>111</v>
      </c>
      <c r="H4246" s="85" t="s">
        <v>2</v>
      </c>
      <c r="I4246" s="85">
        <v>1</v>
      </c>
      <c r="J4246" s="88">
        <v>1.708965338444466E-2</v>
      </c>
      <c r="K4246" s="146">
        <v>0.103226212761992</v>
      </c>
      <c r="L4246" s="147">
        <v>1.027215140263625E-10</v>
      </c>
      <c r="M4246" s="147">
        <v>1.5796637417964409E-3</v>
      </c>
      <c r="N4246" s="87">
        <v>15.878302783409071</v>
      </c>
      <c r="O4246" s="88">
        <v>1.5292122900568989E-2</v>
      </c>
      <c r="P4246" s="89">
        <v>0.96308296353609213</v>
      </c>
    </row>
    <row r="4247" spans="1:16">
      <c r="A4247" s="75" t="s">
        <v>5281</v>
      </c>
      <c r="B4247" s="85">
        <v>4243</v>
      </c>
      <c r="C4247" s="85">
        <v>3153</v>
      </c>
      <c r="D4247" s="85">
        <v>4243</v>
      </c>
      <c r="E4247" s="86" t="s">
        <v>5279</v>
      </c>
      <c r="F4247" s="85" t="s">
        <v>4420</v>
      </c>
      <c r="G4247" s="86" t="s">
        <v>111</v>
      </c>
      <c r="H4247" s="85" t="s">
        <v>2</v>
      </c>
      <c r="I4247" s="85">
        <v>1</v>
      </c>
      <c r="J4247" s="88">
        <v>1.708965338444466E-2</v>
      </c>
      <c r="K4247" s="146">
        <v>0.103226212761992</v>
      </c>
      <c r="L4247" s="147">
        <v>1.027215140263625E-10</v>
      </c>
      <c r="M4247" s="147">
        <v>1.5796637417964409E-3</v>
      </c>
      <c r="N4247" s="87">
        <v>15.878302783409071</v>
      </c>
      <c r="O4247" s="88">
        <v>1.5292122900568989E-2</v>
      </c>
      <c r="P4247" s="89">
        <v>0.96308296353609213</v>
      </c>
    </row>
    <row r="4248" spans="1:16">
      <c r="A4248" s="75" t="s">
        <v>5282</v>
      </c>
      <c r="B4248" s="85">
        <v>4244</v>
      </c>
      <c r="C4248" s="85">
        <v>3154</v>
      </c>
      <c r="D4248" s="85">
        <v>4244</v>
      </c>
      <c r="E4248" s="86" t="s">
        <v>5279</v>
      </c>
      <c r="F4248" s="85" t="s">
        <v>509</v>
      </c>
      <c r="G4248" s="86" t="s">
        <v>111</v>
      </c>
      <c r="H4248" s="85" t="s">
        <v>2</v>
      </c>
      <c r="I4248" s="85">
        <v>1</v>
      </c>
      <c r="J4248" s="88">
        <v>1.4362256546519001E-2</v>
      </c>
      <c r="K4248" s="146">
        <v>9.9602908271200635E-2</v>
      </c>
      <c r="L4248" s="147">
        <v>9.1202909045240393E-11</v>
      </c>
      <c r="M4248" s="147">
        <v>1.455587296977538E-3</v>
      </c>
      <c r="N4248" s="87">
        <v>15.84072356849337</v>
      </c>
      <c r="O4248" s="88">
        <v>1.2880697019835489E-2</v>
      </c>
      <c r="P4248" s="89">
        <v>0.81313817289601165</v>
      </c>
    </row>
    <row r="4249" spans="1:16">
      <c r="A4249" s="75" t="s">
        <v>5283</v>
      </c>
      <c r="B4249" s="85">
        <v>4245</v>
      </c>
      <c r="C4249" s="85">
        <v>3155</v>
      </c>
      <c r="D4249" s="85">
        <v>4245</v>
      </c>
      <c r="E4249" s="86" t="s">
        <v>5279</v>
      </c>
      <c r="F4249" s="85" t="s">
        <v>4484</v>
      </c>
      <c r="G4249" s="86" t="s">
        <v>111</v>
      </c>
      <c r="H4249" s="85" t="s">
        <v>2</v>
      </c>
      <c r="I4249" s="85">
        <v>1</v>
      </c>
      <c r="J4249" s="88">
        <v>1.7251175071973081E-2</v>
      </c>
      <c r="K4249" s="146">
        <v>0.10343110983409334</v>
      </c>
      <c r="L4249" s="147">
        <v>1.036907924804079E-10</v>
      </c>
      <c r="M4249" s="147">
        <v>1.588846567269838E-3</v>
      </c>
      <c r="N4249" s="87">
        <v>15.87827272520178</v>
      </c>
      <c r="O4249" s="88">
        <v>1.537126231525252E-2</v>
      </c>
      <c r="P4249" s="89">
        <v>0.96806891916243887</v>
      </c>
    </row>
    <row r="4250" spans="1:16">
      <c r="A4250" s="75" t="s">
        <v>5284</v>
      </c>
      <c r="B4250" s="85">
        <v>4246</v>
      </c>
      <c r="C4250" s="85">
        <v>3156</v>
      </c>
      <c r="D4250" s="85">
        <v>4246</v>
      </c>
      <c r="E4250" s="86" t="s">
        <v>5279</v>
      </c>
      <c r="F4250" s="85" t="s">
        <v>4510</v>
      </c>
      <c r="G4250" s="86" t="s">
        <v>111</v>
      </c>
      <c r="H4250" s="85" t="s">
        <v>2</v>
      </c>
      <c r="I4250" s="85">
        <v>1</v>
      </c>
      <c r="J4250" s="88">
        <v>1.7772544015064971E-2</v>
      </c>
      <c r="K4250" s="146">
        <v>0.10399431796718846</v>
      </c>
      <c r="L4250" s="147">
        <v>1.0661282339514499E-10</v>
      </c>
      <c r="M4250" s="147">
        <v>1.6310986404031061E-3</v>
      </c>
      <c r="N4250" s="87">
        <v>15.88732803188419</v>
      </c>
      <c r="O4250" s="88">
        <v>1.5957352687490191E-2</v>
      </c>
      <c r="P4250" s="89">
        <v>1.0044075791388878</v>
      </c>
    </row>
    <row r="4251" spans="1:16">
      <c r="A4251" s="75" t="s">
        <v>5285</v>
      </c>
      <c r="B4251" s="85">
        <v>4247</v>
      </c>
      <c r="C4251" s="85">
        <v>3157</v>
      </c>
      <c r="D4251" s="85">
        <v>4247</v>
      </c>
      <c r="E4251" s="86" t="s">
        <v>5279</v>
      </c>
      <c r="F4251" s="85" t="s">
        <v>4516</v>
      </c>
      <c r="G4251" s="86" t="s">
        <v>111</v>
      </c>
      <c r="H4251" s="85" t="s">
        <v>2</v>
      </c>
      <c r="I4251" s="85">
        <v>1</v>
      </c>
      <c r="J4251" s="88">
        <v>1.7772544015064971E-2</v>
      </c>
      <c r="K4251" s="146">
        <v>0.10399431796718846</v>
      </c>
      <c r="L4251" s="147">
        <v>1.0661282339514499E-10</v>
      </c>
      <c r="M4251" s="147">
        <v>1.6310986404031061E-3</v>
      </c>
      <c r="N4251" s="87">
        <v>15.88732803188419</v>
      </c>
      <c r="O4251" s="88">
        <v>1.5957352687490191E-2</v>
      </c>
      <c r="P4251" s="89">
        <v>1.0044075791388878</v>
      </c>
    </row>
    <row r="4252" spans="1:16">
      <c r="A4252" s="75" t="s">
        <v>5286</v>
      </c>
      <c r="B4252" s="85">
        <v>4248</v>
      </c>
      <c r="C4252" s="85">
        <v>3158</v>
      </c>
      <c r="D4252" s="85">
        <v>4248</v>
      </c>
      <c r="E4252" s="86" t="s">
        <v>5279</v>
      </c>
      <c r="F4252" s="85" t="s">
        <v>1482</v>
      </c>
      <c r="G4252" s="86" t="s">
        <v>111</v>
      </c>
      <c r="H4252" s="85" t="s">
        <v>2</v>
      </c>
      <c r="I4252" s="85">
        <v>1</v>
      </c>
      <c r="J4252" s="88">
        <v>1.7772544015064971E-2</v>
      </c>
      <c r="K4252" s="146">
        <v>0.10399431796718846</v>
      </c>
      <c r="L4252" s="147">
        <v>1.0661282339514499E-10</v>
      </c>
      <c r="M4252" s="147">
        <v>1.6310986404031061E-3</v>
      </c>
      <c r="N4252" s="87">
        <v>15.88732803188419</v>
      </c>
      <c r="O4252" s="88">
        <v>1.5957352687490191E-2</v>
      </c>
      <c r="P4252" s="89">
        <v>1.0044075791388878</v>
      </c>
    </row>
    <row r="4253" spans="1:16">
      <c r="A4253" s="75" t="s">
        <v>5287</v>
      </c>
      <c r="B4253" s="85">
        <v>4249</v>
      </c>
      <c r="C4253" s="85">
        <v>3159</v>
      </c>
      <c r="D4253" s="85">
        <v>4249</v>
      </c>
      <c r="E4253" s="86" t="s">
        <v>5279</v>
      </c>
      <c r="F4253" s="85" t="s">
        <v>4524</v>
      </c>
      <c r="G4253" s="86" t="s">
        <v>111</v>
      </c>
      <c r="H4253" s="85" t="s">
        <v>2</v>
      </c>
      <c r="I4253" s="85">
        <v>1</v>
      </c>
      <c r="J4253" s="88">
        <v>1.7772544015064971E-2</v>
      </c>
      <c r="K4253" s="146">
        <v>0.10399431796718846</v>
      </c>
      <c r="L4253" s="147">
        <v>1.0661282339514499E-10</v>
      </c>
      <c r="M4253" s="147">
        <v>1.6310986404031061E-3</v>
      </c>
      <c r="N4253" s="87">
        <v>15.88732803188419</v>
      </c>
      <c r="O4253" s="88">
        <v>1.5957352687490191E-2</v>
      </c>
      <c r="P4253" s="89">
        <v>1.0044075791388878</v>
      </c>
    </row>
    <row r="4254" spans="1:16">
      <c r="A4254" s="75" t="s">
        <v>5288</v>
      </c>
      <c r="B4254" s="85">
        <v>4250</v>
      </c>
      <c r="C4254" s="85">
        <v>3160</v>
      </c>
      <c r="D4254" s="85">
        <v>4250</v>
      </c>
      <c r="E4254" s="86" t="s">
        <v>5279</v>
      </c>
      <c r="F4254" s="85" t="s">
        <v>4375</v>
      </c>
      <c r="G4254" s="86" t="s">
        <v>111</v>
      </c>
      <c r="H4254" s="85" t="s">
        <v>2</v>
      </c>
      <c r="I4254" s="85">
        <v>1</v>
      </c>
      <c r="J4254" s="88">
        <v>1.7772544015064971E-2</v>
      </c>
      <c r="K4254" s="146">
        <v>0.10399431796718846</v>
      </c>
      <c r="L4254" s="147">
        <v>1.0661282339514499E-10</v>
      </c>
      <c r="M4254" s="147">
        <v>1.6310986404031061E-3</v>
      </c>
      <c r="N4254" s="87">
        <v>15.88732803188419</v>
      </c>
      <c r="O4254" s="88">
        <v>1.5957352687490191E-2</v>
      </c>
      <c r="P4254" s="89">
        <v>1.0044075791388878</v>
      </c>
    </row>
    <row r="4255" spans="1:16">
      <c r="A4255" s="75" t="s">
        <v>5289</v>
      </c>
      <c r="B4255" s="85">
        <v>4251</v>
      </c>
      <c r="C4255" s="85">
        <v>3161</v>
      </c>
      <c r="D4255" s="85">
        <v>4251</v>
      </c>
      <c r="E4255" s="86" t="s">
        <v>5279</v>
      </c>
      <c r="F4255" s="85" t="s">
        <v>1484</v>
      </c>
      <c r="G4255" s="86" t="s">
        <v>111</v>
      </c>
      <c r="H4255" s="85" t="s">
        <v>2</v>
      </c>
      <c r="I4255" s="85">
        <v>1</v>
      </c>
      <c r="J4255" s="88">
        <v>1.7772544015064971E-2</v>
      </c>
      <c r="K4255" s="146">
        <v>0.10399431796718846</v>
      </c>
      <c r="L4255" s="147">
        <v>1.0661282339514499E-10</v>
      </c>
      <c r="M4255" s="147">
        <v>1.6310986404031061E-3</v>
      </c>
      <c r="N4255" s="87">
        <v>15.88732803188419</v>
      </c>
      <c r="O4255" s="88">
        <v>1.5957352687490191E-2</v>
      </c>
      <c r="P4255" s="89">
        <v>1.0044075791388878</v>
      </c>
    </row>
    <row r="4256" spans="1:16">
      <c r="A4256" s="75" t="s">
        <v>5290</v>
      </c>
      <c r="B4256" s="85">
        <v>4252</v>
      </c>
      <c r="C4256" s="85">
        <v>3162</v>
      </c>
      <c r="D4256" s="85">
        <v>4252</v>
      </c>
      <c r="E4256" s="86" t="s">
        <v>5279</v>
      </c>
      <c r="F4256" s="85" t="s">
        <v>2641</v>
      </c>
      <c r="G4256" s="86" t="s">
        <v>111</v>
      </c>
      <c r="H4256" s="85" t="s">
        <v>2</v>
      </c>
      <c r="I4256" s="85">
        <v>1</v>
      </c>
      <c r="J4256" s="88">
        <v>1.720073153194487E-2</v>
      </c>
      <c r="K4256" s="146">
        <v>0.10339751893755546</v>
      </c>
      <c r="L4256" s="147">
        <v>1.034323153706938E-10</v>
      </c>
      <c r="M4256" s="147">
        <v>1.584469338521061E-3</v>
      </c>
      <c r="N4256" s="87">
        <v>15.879559537347181</v>
      </c>
      <c r="O4256" s="88">
        <v>1.5368618712244301E-2</v>
      </c>
      <c r="P4256" s="89">
        <v>0.96782399260500918</v>
      </c>
    </row>
    <row r="4257" spans="1:16">
      <c r="A4257" s="75" t="s">
        <v>5291</v>
      </c>
      <c r="B4257" s="85">
        <v>4253</v>
      </c>
      <c r="C4257" s="85">
        <v>3163</v>
      </c>
      <c r="D4257" s="85">
        <v>4253</v>
      </c>
      <c r="E4257" s="86" t="s">
        <v>5279</v>
      </c>
      <c r="F4257" s="85" t="s">
        <v>4532</v>
      </c>
      <c r="G4257" s="86" t="s">
        <v>111</v>
      </c>
      <c r="H4257" s="85" t="s">
        <v>2</v>
      </c>
      <c r="I4257" s="85">
        <v>1</v>
      </c>
      <c r="J4257" s="88">
        <v>1.720073153194487E-2</v>
      </c>
      <c r="K4257" s="146">
        <v>0.10339751893755546</v>
      </c>
      <c r="L4257" s="147">
        <v>1.034323153706938E-10</v>
      </c>
      <c r="M4257" s="147">
        <v>1.584469338521061E-3</v>
      </c>
      <c r="N4257" s="87">
        <v>15.879559537347181</v>
      </c>
      <c r="O4257" s="88">
        <v>1.5368618712244301E-2</v>
      </c>
      <c r="P4257" s="89">
        <v>0.96782399260500918</v>
      </c>
    </row>
    <row r="4258" spans="1:16">
      <c r="A4258" s="75" t="s">
        <v>5292</v>
      </c>
      <c r="B4258" s="85">
        <v>4254</v>
      </c>
      <c r="C4258" s="85">
        <v>3164</v>
      </c>
      <c r="D4258" s="85">
        <v>4254</v>
      </c>
      <c r="E4258" s="86" t="s">
        <v>5279</v>
      </c>
      <c r="F4258" s="85" t="s">
        <v>4646</v>
      </c>
      <c r="G4258" s="86" t="s">
        <v>111</v>
      </c>
      <c r="H4258" s="85" t="s">
        <v>2</v>
      </c>
      <c r="I4258" s="85">
        <v>1</v>
      </c>
      <c r="J4258" s="88">
        <v>1.7170740342315839E-2</v>
      </c>
      <c r="K4258" s="146">
        <v>0.10341770526436246</v>
      </c>
      <c r="L4258" s="147">
        <v>1.0330999106719861E-10</v>
      </c>
      <c r="M4258" s="147">
        <v>1.582681803009792E-3</v>
      </c>
      <c r="N4258" s="87">
        <v>15.879429705287491</v>
      </c>
      <c r="O4258" s="88">
        <v>1.5341214765250371E-2</v>
      </c>
      <c r="P4258" s="89">
        <v>0.96610615431246216</v>
      </c>
    </row>
    <row r="4259" spans="1:16">
      <c r="A4259" s="75" t="s">
        <v>5293</v>
      </c>
      <c r="B4259" s="85">
        <v>4255</v>
      </c>
      <c r="C4259" s="85">
        <v>3165</v>
      </c>
      <c r="D4259" s="85">
        <v>4255</v>
      </c>
      <c r="E4259" s="86" t="s">
        <v>5279</v>
      </c>
      <c r="F4259" s="85" t="s">
        <v>891</v>
      </c>
      <c r="G4259" s="86" t="s">
        <v>111</v>
      </c>
      <c r="H4259" s="85" t="s">
        <v>2</v>
      </c>
      <c r="I4259" s="85">
        <v>1</v>
      </c>
      <c r="J4259" s="88">
        <v>1.7191083174577598E-2</v>
      </c>
      <c r="K4259" s="146">
        <v>0.10338350055974854</v>
      </c>
      <c r="L4259" s="147">
        <v>1.033907269583877E-10</v>
      </c>
      <c r="M4259" s="147">
        <v>1.5839381568915831E-3</v>
      </c>
      <c r="N4259" s="87">
        <v>15.879476013916779</v>
      </c>
      <c r="O4259" s="88">
        <v>1.5359999296356581E-2</v>
      </c>
      <c r="P4259" s="89">
        <v>0.967286280913493</v>
      </c>
    </row>
    <row r="4260" spans="1:16">
      <c r="A4260" s="75" t="s">
        <v>5294</v>
      </c>
      <c r="B4260" s="85">
        <v>4256</v>
      </c>
      <c r="C4260" s="85">
        <v>3166</v>
      </c>
      <c r="D4260" s="85">
        <v>4256</v>
      </c>
      <c r="E4260" s="86" t="s">
        <v>5279</v>
      </c>
      <c r="F4260" s="85" t="s">
        <v>38</v>
      </c>
      <c r="G4260" s="86" t="s">
        <v>111</v>
      </c>
      <c r="H4260" s="85" t="s">
        <v>2</v>
      </c>
      <c r="I4260" s="85">
        <v>1</v>
      </c>
      <c r="J4260" s="88">
        <v>1.6638532714949871E-2</v>
      </c>
      <c r="K4260" s="146">
        <v>0.10283193820677022</v>
      </c>
      <c r="L4260" s="147">
        <v>1.0149754484981319E-10</v>
      </c>
      <c r="M4260" s="147">
        <v>1.566617656722323E-3</v>
      </c>
      <c r="N4260" s="87">
        <v>15.874073133166361</v>
      </c>
      <c r="O4260" s="88">
        <v>1.484813542927768E-2</v>
      </c>
      <c r="P4260" s="89">
        <v>0.93537022947531046</v>
      </c>
    </row>
    <row r="4261" spans="1:16">
      <c r="A4261" s="75" t="s">
        <v>5295</v>
      </c>
      <c r="B4261" s="85">
        <v>4257</v>
      </c>
      <c r="C4261" s="85">
        <v>3167</v>
      </c>
      <c r="D4261" s="85">
        <v>4257</v>
      </c>
      <c r="E4261" s="86" t="s">
        <v>5296</v>
      </c>
      <c r="F4261" s="85" t="s">
        <v>2901</v>
      </c>
      <c r="G4261" s="86" t="s">
        <v>111</v>
      </c>
      <c r="H4261" s="85" t="s">
        <v>2</v>
      </c>
      <c r="I4261" s="85">
        <v>1</v>
      </c>
      <c r="J4261" s="88">
        <v>1.1047517963114739</v>
      </c>
      <c r="K4261" s="146">
        <v>1.2748819090935779</v>
      </c>
      <c r="L4261" s="147">
        <v>5.1235424417576744E-9</v>
      </c>
      <c r="M4261" s="147">
        <v>0.13704068697340099</v>
      </c>
      <c r="N4261" s="87">
        <v>14.133652187986851</v>
      </c>
      <c r="O4261" s="88">
        <v>1.015342556830362</v>
      </c>
      <c r="P4261" s="89">
        <v>71.838654533565673</v>
      </c>
    </row>
    <row r="4262" spans="1:16">
      <c r="A4262" s="75" t="s">
        <v>5297</v>
      </c>
      <c r="B4262" s="85">
        <v>4258</v>
      </c>
      <c r="C4262" s="85">
        <v>3168</v>
      </c>
      <c r="D4262" s="85">
        <v>4258</v>
      </c>
      <c r="E4262" s="86" t="s">
        <v>5296</v>
      </c>
      <c r="F4262" s="85" t="s">
        <v>931</v>
      </c>
      <c r="G4262" s="86" t="s">
        <v>111</v>
      </c>
      <c r="H4262" s="85" t="s">
        <v>2</v>
      </c>
      <c r="I4262" s="85">
        <v>1</v>
      </c>
      <c r="J4262" s="88">
        <v>1.2253101725418281</v>
      </c>
      <c r="K4262" s="146">
        <v>0.81910036456786184</v>
      </c>
      <c r="L4262" s="147">
        <v>4.1246996191662627E-9</v>
      </c>
      <c r="M4262" s="147">
        <v>0.15281660443931211</v>
      </c>
      <c r="N4262" s="87">
        <v>15.815253291495431</v>
      </c>
      <c r="O4262" s="88">
        <v>1.109717798162519</v>
      </c>
      <c r="P4262" s="89">
        <v>70.167564041434858</v>
      </c>
    </row>
    <row r="4263" spans="1:16">
      <c r="A4263" s="75" t="s">
        <v>5298</v>
      </c>
      <c r="B4263" s="85">
        <v>4259</v>
      </c>
      <c r="C4263" s="85">
        <v>3169</v>
      </c>
      <c r="D4263" s="85">
        <v>4259</v>
      </c>
      <c r="E4263" s="86" t="s">
        <v>5296</v>
      </c>
      <c r="F4263" s="85" t="s">
        <v>2804</v>
      </c>
      <c r="G4263" s="86" t="s">
        <v>111</v>
      </c>
      <c r="H4263" s="85" t="s">
        <v>2</v>
      </c>
      <c r="I4263" s="85">
        <v>1</v>
      </c>
      <c r="J4263" s="88">
        <v>1.3676285704520621</v>
      </c>
      <c r="K4263" s="146">
        <v>1.5797554774230902</v>
      </c>
      <c r="L4263" s="147">
        <v>6.3438789348280326E-9</v>
      </c>
      <c r="M4263" s="147">
        <v>0.16964386594236999</v>
      </c>
      <c r="N4263" s="87">
        <v>17.494461914622711</v>
      </c>
      <c r="O4263" s="88">
        <v>1.256924952600913</v>
      </c>
      <c r="P4263" s="89">
        <v>71.847019858914024</v>
      </c>
    </row>
    <row r="4264" spans="1:16">
      <c r="A4264" s="75" t="s">
        <v>5299</v>
      </c>
      <c r="B4264" s="85">
        <v>4260</v>
      </c>
      <c r="C4264" s="85">
        <v>3170</v>
      </c>
      <c r="D4264" s="85">
        <v>4260</v>
      </c>
      <c r="E4264" s="86" t="s">
        <v>5296</v>
      </c>
      <c r="F4264" s="85" t="s">
        <v>4586</v>
      </c>
      <c r="G4264" s="86" t="s">
        <v>111</v>
      </c>
      <c r="H4264" s="85" t="s">
        <v>2</v>
      </c>
      <c r="I4264" s="85">
        <v>1</v>
      </c>
      <c r="J4264" s="88">
        <v>1.1685058837564211</v>
      </c>
      <c r="K4264" s="146">
        <v>1.3270352602197433</v>
      </c>
      <c r="L4264" s="147">
        <v>5.376191914361971E-9</v>
      </c>
      <c r="M4264" s="147">
        <v>0.14350515801799299</v>
      </c>
      <c r="N4264" s="87">
        <v>14.85155278062417</v>
      </c>
      <c r="O4264" s="88">
        <v>1.060130490282031</v>
      </c>
      <c r="P4264" s="89">
        <v>71.381794613766758</v>
      </c>
    </row>
    <row r="4265" spans="1:16">
      <c r="A4265" s="75" t="s">
        <v>5300</v>
      </c>
      <c r="B4265" s="85">
        <v>4261</v>
      </c>
      <c r="C4265" s="85">
        <v>3171</v>
      </c>
      <c r="D4265" s="85">
        <v>4261</v>
      </c>
      <c r="E4265" s="86" t="s">
        <v>5296</v>
      </c>
      <c r="F4265" s="85" t="s">
        <v>2872</v>
      </c>
      <c r="G4265" s="86" t="s">
        <v>111</v>
      </c>
      <c r="H4265" s="85" t="s">
        <v>2</v>
      </c>
      <c r="I4265" s="85">
        <v>1</v>
      </c>
      <c r="J4265" s="88">
        <v>0.9686400071455511</v>
      </c>
      <c r="K4265" s="146">
        <v>1.096132347852113</v>
      </c>
      <c r="L4265" s="147">
        <v>4.4021388621795173E-9</v>
      </c>
      <c r="M4265" s="147">
        <v>0.1202844903008055</v>
      </c>
      <c r="N4265" s="87">
        <v>12.448449788644361</v>
      </c>
      <c r="O4265" s="88">
        <v>0.87791774298646974</v>
      </c>
      <c r="P4265" s="89">
        <v>70.524262690710117</v>
      </c>
    </row>
    <row r="4266" spans="1:16">
      <c r="A4266" s="75" t="s">
        <v>5301</v>
      </c>
      <c r="B4266" s="85">
        <v>4262</v>
      </c>
      <c r="C4266" s="85">
        <v>3172</v>
      </c>
      <c r="D4266" s="85">
        <v>4262</v>
      </c>
      <c r="E4266" s="86" t="s">
        <v>5296</v>
      </c>
      <c r="F4266" s="85" t="s">
        <v>4407</v>
      </c>
      <c r="G4266" s="86" t="s">
        <v>111</v>
      </c>
      <c r="H4266" s="85" t="s">
        <v>2</v>
      </c>
      <c r="I4266" s="85">
        <v>1</v>
      </c>
      <c r="J4266" s="88">
        <v>1.766483670175893</v>
      </c>
      <c r="K4266" s="146">
        <v>2.7645104295652465</v>
      </c>
      <c r="L4266" s="147">
        <v>9.1742855471188844E-9</v>
      </c>
      <c r="M4266" s="147">
        <v>0.2169564215295382</v>
      </c>
      <c r="N4266" s="87">
        <v>22.453891161819961</v>
      </c>
      <c r="O4266" s="88">
        <v>1.6016290862140801</v>
      </c>
      <c r="P4266" s="89">
        <v>71.329689570128963</v>
      </c>
    </row>
    <row r="4267" spans="1:16">
      <c r="A4267" s="75" t="s">
        <v>5302</v>
      </c>
      <c r="B4267" s="85">
        <v>4263</v>
      </c>
      <c r="C4267" s="85">
        <v>3173</v>
      </c>
      <c r="D4267" s="85">
        <v>4263</v>
      </c>
      <c r="E4267" s="86" t="s">
        <v>5296</v>
      </c>
      <c r="F4267" s="85" t="s">
        <v>4409</v>
      </c>
      <c r="G4267" s="86" t="s">
        <v>111</v>
      </c>
      <c r="H4267" s="85" t="s">
        <v>2</v>
      </c>
      <c r="I4267" s="85">
        <v>1</v>
      </c>
      <c r="J4267" s="88">
        <v>0.75690131329044008</v>
      </c>
      <c r="K4267" s="146">
        <v>0.96171685846520238</v>
      </c>
      <c r="L4267" s="147">
        <v>3.7526481065815553E-9</v>
      </c>
      <c r="M4267" s="147">
        <v>0.11164925684034829</v>
      </c>
      <c r="N4267" s="87">
        <v>11.3709167692842</v>
      </c>
      <c r="O4267" s="88">
        <v>0.69594192260080867</v>
      </c>
      <c r="P4267" s="89">
        <v>61.203677480142019</v>
      </c>
    </row>
    <row r="4268" spans="1:16">
      <c r="A4268" s="75" t="s">
        <v>5303</v>
      </c>
      <c r="B4268" s="85">
        <v>4264</v>
      </c>
      <c r="C4268" s="85">
        <v>3174</v>
      </c>
      <c r="D4268" s="85">
        <v>4264</v>
      </c>
      <c r="E4268" s="86" t="s">
        <v>5296</v>
      </c>
      <c r="F4268" s="85" t="s">
        <v>4411</v>
      </c>
      <c r="G4268" s="86" t="s">
        <v>111</v>
      </c>
      <c r="H4268" s="85" t="s">
        <v>2</v>
      </c>
      <c r="I4268" s="85">
        <v>1</v>
      </c>
      <c r="J4268" s="88">
        <v>0.75690131329044008</v>
      </c>
      <c r="K4268" s="146">
        <v>0.96171685846520238</v>
      </c>
      <c r="L4268" s="147">
        <v>3.7526481065815553E-9</v>
      </c>
      <c r="M4268" s="147">
        <v>0.11164925684034829</v>
      </c>
      <c r="N4268" s="87">
        <v>11.3709167692842</v>
      </c>
      <c r="O4268" s="88">
        <v>0.69594192260080867</v>
      </c>
      <c r="P4268" s="89">
        <v>61.203677480142019</v>
      </c>
    </row>
    <row r="4269" spans="1:16">
      <c r="A4269" s="75" t="s">
        <v>5304</v>
      </c>
      <c r="B4269" s="85">
        <v>4265</v>
      </c>
      <c r="C4269" s="85">
        <v>3175</v>
      </c>
      <c r="D4269" s="85">
        <v>4265</v>
      </c>
      <c r="E4269" s="86" t="s">
        <v>5296</v>
      </c>
      <c r="F4269" s="85" t="s">
        <v>4780</v>
      </c>
      <c r="G4269" s="86" t="s">
        <v>111</v>
      </c>
      <c r="H4269" s="85" t="s">
        <v>2</v>
      </c>
      <c r="I4269" s="85">
        <v>1</v>
      </c>
      <c r="J4269" s="88">
        <v>0.75690131329044008</v>
      </c>
      <c r="K4269" s="146">
        <v>0.96171685846520238</v>
      </c>
      <c r="L4269" s="147">
        <v>3.7526481065815553E-9</v>
      </c>
      <c r="M4269" s="147">
        <v>0.11164925684034829</v>
      </c>
      <c r="N4269" s="87">
        <v>11.3709167692842</v>
      </c>
      <c r="O4269" s="88">
        <v>0.69594192260080867</v>
      </c>
      <c r="P4269" s="89">
        <v>61.203677480142019</v>
      </c>
    </row>
    <row r="4270" spans="1:16">
      <c r="A4270" s="75" t="s">
        <v>5305</v>
      </c>
      <c r="B4270" s="85">
        <v>4266</v>
      </c>
      <c r="C4270" s="85">
        <v>3176</v>
      </c>
      <c r="D4270" s="85">
        <v>4266</v>
      </c>
      <c r="E4270" s="86" t="s">
        <v>5296</v>
      </c>
      <c r="F4270" s="85" t="s">
        <v>4413</v>
      </c>
      <c r="G4270" s="86" t="s">
        <v>111</v>
      </c>
      <c r="H4270" s="85" t="s">
        <v>2</v>
      </c>
      <c r="I4270" s="85">
        <v>1</v>
      </c>
      <c r="J4270" s="88">
        <v>0.75690131329044008</v>
      </c>
      <c r="K4270" s="146">
        <v>0.96171685846520238</v>
      </c>
      <c r="L4270" s="147">
        <v>3.7526481065815553E-9</v>
      </c>
      <c r="M4270" s="147">
        <v>0.11164925684034829</v>
      </c>
      <c r="N4270" s="87">
        <v>11.3709167692842</v>
      </c>
      <c r="O4270" s="88">
        <v>0.69594192260080867</v>
      </c>
      <c r="P4270" s="89">
        <v>61.203677480142019</v>
      </c>
    </row>
    <row r="4271" spans="1:16">
      <c r="A4271" s="75" t="s">
        <v>5306</v>
      </c>
      <c r="B4271" s="85">
        <v>4267</v>
      </c>
      <c r="C4271" s="85">
        <v>3177</v>
      </c>
      <c r="D4271" s="85">
        <v>4267</v>
      </c>
      <c r="E4271" s="86" t="s">
        <v>5296</v>
      </c>
      <c r="F4271" s="85" t="s">
        <v>4233</v>
      </c>
      <c r="G4271" s="86" t="s">
        <v>111</v>
      </c>
      <c r="H4271" s="85" t="s">
        <v>2</v>
      </c>
      <c r="I4271" s="85">
        <v>1</v>
      </c>
      <c r="J4271" s="88">
        <v>1.1475214873431681</v>
      </c>
      <c r="K4271" s="146">
        <v>1.3253750376777178</v>
      </c>
      <c r="L4271" s="147">
        <v>5.322651684320974E-9</v>
      </c>
      <c r="M4271" s="147">
        <v>0.14234360773801871</v>
      </c>
      <c r="N4271" s="87">
        <v>14.67951678746226</v>
      </c>
      <c r="O4271" s="88">
        <v>1.05463620590152</v>
      </c>
      <c r="P4271" s="89">
        <v>71.84406824632552</v>
      </c>
    </row>
    <row r="4272" spans="1:16">
      <c r="A4272" s="75" t="s">
        <v>5307</v>
      </c>
      <c r="B4272" s="85">
        <v>4268</v>
      </c>
      <c r="C4272" s="85">
        <v>3178</v>
      </c>
      <c r="D4272" s="85">
        <v>4268</v>
      </c>
      <c r="E4272" s="86" t="s">
        <v>5296</v>
      </c>
      <c r="F4272" s="85" t="s">
        <v>4591</v>
      </c>
      <c r="G4272" s="86" t="s">
        <v>111</v>
      </c>
      <c r="H4272" s="85" t="s">
        <v>2</v>
      </c>
      <c r="I4272" s="85">
        <v>1</v>
      </c>
      <c r="J4272" s="88">
        <v>1.1475214873431681</v>
      </c>
      <c r="K4272" s="146">
        <v>1.3253750376777178</v>
      </c>
      <c r="L4272" s="147">
        <v>5.3226516843209749E-9</v>
      </c>
      <c r="M4272" s="147">
        <v>0.14234360773801871</v>
      </c>
      <c r="N4272" s="87">
        <v>14.67951678746226</v>
      </c>
      <c r="O4272" s="88">
        <v>1.05463620590152</v>
      </c>
      <c r="P4272" s="89">
        <v>71.84406824632552</v>
      </c>
    </row>
    <row r="4273" spans="1:16">
      <c r="A4273" s="75" t="s">
        <v>5308</v>
      </c>
      <c r="B4273" s="85">
        <v>4269</v>
      </c>
      <c r="C4273" s="85">
        <v>3179</v>
      </c>
      <c r="D4273" s="85">
        <v>4269</v>
      </c>
      <c r="E4273" s="86" t="s">
        <v>5296</v>
      </c>
      <c r="F4273" s="85" t="s">
        <v>4247</v>
      </c>
      <c r="G4273" s="86" t="s">
        <v>111</v>
      </c>
      <c r="H4273" s="85" t="s">
        <v>2</v>
      </c>
      <c r="I4273" s="85">
        <v>1</v>
      </c>
      <c r="J4273" s="88">
        <v>1.1475214873431681</v>
      </c>
      <c r="K4273" s="146">
        <v>1.3253750376777178</v>
      </c>
      <c r="L4273" s="147">
        <v>5.3226516843209749E-9</v>
      </c>
      <c r="M4273" s="147">
        <v>0.14234360773801871</v>
      </c>
      <c r="N4273" s="87">
        <v>14.67951678746226</v>
      </c>
      <c r="O4273" s="88">
        <v>1.05463620590152</v>
      </c>
      <c r="P4273" s="89">
        <v>71.84406824632552</v>
      </c>
    </row>
    <row r="4274" spans="1:16">
      <c r="A4274" s="75" t="s">
        <v>5309</v>
      </c>
      <c r="B4274" s="85">
        <v>4270</v>
      </c>
      <c r="C4274" s="85">
        <v>3180</v>
      </c>
      <c r="D4274" s="85">
        <v>4270</v>
      </c>
      <c r="E4274" s="86" t="s">
        <v>5296</v>
      </c>
      <c r="F4274" s="85" t="s">
        <v>4416</v>
      </c>
      <c r="G4274" s="86" t="s">
        <v>111</v>
      </c>
      <c r="H4274" s="85" t="s">
        <v>2</v>
      </c>
      <c r="I4274" s="85">
        <v>1</v>
      </c>
      <c r="J4274" s="88">
        <v>1.1475214873431681</v>
      </c>
      <c r="K4274" s="146">
        <v>1.3253750376777178</v>
      </c>
      <c r="L4274" s="147">
        <v>5.3226516843209749E-9</v>
      </c>
      <c r="M4274" s="147">
        <v>0.14234360773801871</v>
      </c>
      <c r="N4274" s="87">
        <v>14.67951678746226</v>
      </c>
      <c r="O4274" s="88">
        <v>1.05463620590152</v>
      </c>
      <c r="P4274" s="89">
        <v>71.84406824632552</v>
      </c>
    </row>
    <row r="4275" spans="1:16">
      <c r="A4275" s="75" t="s">
        <v>5310</v>
      </c>
      <c r="B4275" s="85">
        <v>4271</v>
      </c>
      <c r="C4275" s="85">
        <v>3181</v>
      </c>
      <c r="D4275" s="85">
        <v>4271</v>
      </c>
      <c r="E4275" s="86" t="s">
        <v>5296</v>
      </c>
      <c r="F4275" s="85" t="s">
        <v>4730</v>
      </c>
      <c r="G4275" s="86" t="s">
        <v>111</v>
      </c>
      <c r="H4275" s="85" t="s">
        <v>2</v>
      </c>
      <c r="I4275" s="85">
        <v>1</v>
      </c>
      <c r="J4275" s="88">
        <v>1.1475214873431681</v>
      </c>
      <c r="K4275" s="146">
        <v>1.3253750376777178</v>
      </c>
      <c r="L4275" s="147">
        <v>5.3226516843209749E-9</v>
      </c>
      <c r="M4275" s="147">
        <v>0.14234360773801871</v>
      </c>
      <c r="N4275" s="87">
        <v>14.67951678746226</v>
      </c>
      <c r="O4275" s="88">
        <v>1.05463620590152</v>
      </c>
      <c r="P4275" s="89">
        <v>71.84406824632552</v>
      </c>
    </row>
    <row r="4276" spans="1:16">
      <c r="A4276" s="75" t="s">
        <v>5311</v>
      </c>
      <c r="B4276" s="85">
        <v>4272</v>
      </c>
      <c r="C4276" s="85">
        <v>3182</v>
      </c>
      <c r="D4276" s="85">
        <v>4272</v>
      </c>
      <c r="E4276" s="86" t="s">
        <v>5296</v>
      </c>
      <c r="F4276" s="85" t="s">
        <v>4418</v>
      </c>
      <c r="G4276" s="86" t="s">
        <v>111</v>
      </c>
      <c r="H4276" s="85" t="s">
        <v>2</v>
      </c>
      <c r="I4276" s="85">
        <v>1</v>
      </c>
      <c r="J4276" s="88">
        <v>1.1475214873431681</v>
      </c>
      <c r="K4276" s="146">
        <v>1.3253750376777178</v>
      </c>
      <c r="L4276" s="147">
        <v>5.322651684320974E-9</v>
      </c>
      <c r="M4276" s="147">
        <v>0.14234360773801871</v>
      </c>
      <c r="N4276" s="87">
        <v>14.67951678746226</v>
      </c>
      <c r="O4276" s="88">
        <v>1.05463620590152</v>
      </c>
      <c r="P4276" s="89">
        <v>71.84406824632552</v>
      </c>
    </row>
    <row r="4277" spans="1:16">
      <c r="A4277" s="75" t="s">
        <v>5312</v>
      </c>
      <c r="B4277" s="85">
        <v>4273</v>
      </c>
      <c r="C4277" s="85">
        <v>3183</v>
      </c>
      <c r="D4277" s="85">
        <v>4273</v>
      </c>
      <c r="E4277" s="86" t="s">
        <v>5296</v>
      </c>
      <c r="F4277" s="85" t="s">
        <v>4596</v>
      </c>
      <c r="G4277" s="86" t="s">
        <v>111</v>
      </c>
      <c r="H4277" s="85" t="s">
        <v>2</v>
      </c>
      <c r="I4277" s="85">
        <v>1</v>
      </c>
      <c r="J4277" s="88">
        <v>1.1475214873431681</v>
      </c>
      <c r="K4277" s="146">
        <v>1.3253750376777178</v>
      </c>
      <c r="L4277" s="147">
        <v>5.3226516843209749E-9</v>
      </c>
      <c r="M4277" s="147">
        <v>0.14234360773801871</v>
      </c>
      <c r="N4277" s="87">
        <v>14.67951678746226</v>
      </c>
      <c r="O4277" s="88">
        <v>1.05463620590152</v>
      </c>
      <c r="P4277" s="89">
        <v>71.84406824632552</v>
      </c>
    </row>
    <row r="4278" spans="1:16">
      <c r="A4278" s="75" t="s">
        <v>5313</v>
      </c>
      <c r="B4278" s="85">
        <v>4274</v>
      </c>
      <c r="C4278" s="85">
        <v>3184</v>
      </c>
      <c r="D4278" s="85">
        <v>4274</v>
      </c>
      <c r="E4278" s="86" t="s">
        <v>5296</v>
      </c>
      <c r="F4278" s="85" t="s">
        <v>5314</v>
      </c>
      <c r="G4278" s="86" t="s">
        <v>111</v>
      </c>
      <c r="H4278" s="85" t="s">
        <v>2</v>
      </c>
      <c r="I4278" s="85">
        <v>1</v>
      </c>
      <c r="J4278" s="88">
        <v>1.1475214873431681</v>
      </c>
      <c r="K4278" s="146">
        <v>1.3253750376777178</v>
      </c>
      <c r="L4278" s="147">
        <v>5.322651684320974E-9</v>
      </c>
      <c r="M4278" s="147">
        <v>0.14234360773801871</v>
      </c>
      <c r="N4278" s="87">
        <v>14.67951678746226</v>
      </c>
      <c r="O4278" s="88">
        <v>1.05463620590152</v>
      </c>
      <c r="P4278" s="89">
        <v>71.84406824632552</v>
      </c>
    </row>
    <row r="4279" spans="1:16">
      <c r="A4279" s="75" t="s">
        <v>5315</v>
      </c>
      <c r="B4279" s="85">
        <v>4275</v>
      </c>
      <c r="C4279" s="85">
        <v>3185</v>
      </c>
      <c r="D4279" s="85">
        <v>4275</v>
      </c>
      <c r="E4279" s="86" t="s">
        <v>5296</v>
      </c>
      <c r="F4279" s="85" t="s">
        <v>4420</v>
      </c>
      <c r="G4279" s="86" t="s">
        <v>111</v>
      </c>
      <c r="H4279" s="85" t="s">
        <v>2</v>
      </c>
      <c r="I4279" s="85">
        <v>1</v>
      </c>
      <c r="J4279" s="88">
        <v>1.1475214873431681</v>
      </c>
      <c r="K4279" s="146">
        <v>1.3253750376777178</v>
      </c>
      <c r="L4279" s="147">
        <v>5.3226516843209749E-9</v>
      </c>
      <c r="M4279" s="147">
        <v>0.14234360773801871</v>
      </c>
      <c r="N4279" s="87">
        <v>14.67951678746226</v>
      </c>
      <c r="O4279" s="88">
        <v>1.05463620590152</v>
      </c>
      <c r="P4279" s="89">
        <v>71.84406824632552</v>
      </c>
    </row>
    <row r="4280" spans="1:16">
      <c r="A4280" s="75" t="s">
        <v>5316</v>
      </c>
      <c r="B4280" s="85">
        <v>4276</v>
      </c>
      <c r="C4280" s="85">
        <v>3186</v>
      </c>
      <c r="D4280" s="85">
        <v>4276</v>
      </c>
      <c r="E4280" s="86" t="s">
        <v>5296</v>
      </c>
      <c r="F4280" s="85" t="s">
        <v>4422</v>
      </c>
      <c r="G4280" s="86" t="s">
        <v>111</v>
      </c>
      <c r="H4280" s="85" t="s">
        <v>2</v>
      </c>
      <c r="I4280" s="85">
        <v>1</v>
      </c>
      <c r="J4280" s="88">
        <v>1.1475214873431681</v>
      </c>
      <c r="K4280" s="146">
        <v>1.3253750376777178</v>
      </c>
      <c r="L4280" s="147">
        <v>5.3226516843209749E-9</v>
      </c>
      <c r="M4280" s="147">
        <v>0.14234360773801871</v>
      </c>
      <c r="N4280" s="87">
        <v>14.67951678746226</v>
      </c>
      <c r="O4280" s="88">
        <v>1.05463620590152</v>
      </c>
      <c r="P4280" s="89">
        <v>71.84406824632552</v>
      </c>
    </row>
    <row r="4281" spans="1:16">
      <c r="A4281" s="75" t="s">
        <v>5317</v>
      </c>
      <c r="B4281" s="85">
        <v>4277</v>
      </c>
      <c r="C4281" s="85">
        <v>3187</v>
      </c>
      <c r="D4281" s="85">
        <v>4277</v>
      </c>
      <c r="E4281" s="86" t="s">
        <v>5296</v>
      </c>
      <c r="F4281" s="85" t="s">
        <v>509</v>
      </c>
      <c r="G4281" s="86" t="s">
        <v>111</v>
      </c>
      <c r="H4281" s="85" t="s">
        <v>2</v>
      </c>
      <c r="I4281" s="85">
        <v>1</v>
      </c>
      <c r="J4281" s="88">
        <v>1.1474751937942791</v>
      </c>
      <c r="K4281" s="146">
        <v>1.3252905702906361</v>
      </c>
      <c r="L4281" s="147">
        <v>5.3224566752064387E-9</v>
      </c>
      <c r="M4281" s="147">
        <v>0.1423447406148185</v>
      </c>
      <c r="N4281" s="87">
        <v>14.67963752067118</v>
      </c>
      <c r="O4281" s="88">
        <v>1.054626438461586</v>
      </c>
      <c r="P4281" s="89">
        <v>71.842811988818553</v>
      </c>
    </row>
    <row r="4282" spans="1:16">
      <c r="A4282" s="75" t="s">
        <v>5318</v>
      </c>
      <c r="B4282" s="85">
        <v>4278</v>
      </c>
      <c r="C4282" s="85">
        <v>3188</v>
      </c>
      <c r="D4282" s="85">
        <v>4278</v>
      </c>
      <c r="E4282" s="86" t="s">
        <v>5296</v>
      </c>
      <c r="F4282" s="85" t="s">
        <v>4235</v>
      </c>
      <c r="G4282" s="86" t="s">
        <v>111</v>
      </c>
      <c r="H4282" s="85" t="s">
        <v>2</v>
      </c>
      <c r="I4282" s="85">
        <v>1</v>
      </c>
      <c r="J4282" s="88">
        <v>1.1475214873431681</v>
      </c>
      <c r="K4282" s="146">
        <v>1.3253750376777178</v>
      </c>
      <c r="L4282" s="147">
        <v>5.3226516843209749E-9</v>
      </c>
      <c r="M4282" s="147">
        <v>0.14234360773801871</v>
      </c>
      <c r="N4282" s="87">
        <v>14.67951678746226</v>
      </c>
      <c r="O4282" s="88">
        <v>1.05463620590152</v>
      </c>
      <c r="P4282" s="89">
        <v>71.84406824632552</v>
      </c>
    </row>
    <row r="4283" spans="1:16">
      <c r="A4283" s="75" t="s">
        <v>5319</v>
      </c>
      <c r="B4283" s="85">
        <v>4279</v>
      </c>
      <c r="C4283" s="85">
        <v>3189</v>
      </c>
      <c r="D4283" s="85">
        <v>4279</v>
      </c>
      <c r="E4283" s="86" t="s">
        <v>5296</v>
      </c>
      <c r="F4283" s="85" t="s">
        <v>4600</v>
      </c>
      <c r="G4283" s="86" t="s">
        <v>111</v>
      </c>
      <c r="H4283" s="85" t="s">
        <v>2</v>
      </c>
      <c r="I4283" s="85">
        <v>1</v>
      </c>
      <c r="J4283" s="88">
        <v>1.1475214873431681</v>
      </c>
      <c r="K4283" s="146">
        <v>1.3253750376777178</v>
      </c>
      <c r="L4283" s="147">
        <v>5.3226516843209749E-9</v>
      </c>
      <c r="M4283" s="147">
        <v>0.14234360773801871</v>
      </c>
      <c r="N4283" s="87">
        <v>14.67951678746226</v>
      </c>
      <c r="O4283" s="88">
        <v>1.05463620590152</v>
      </c>
      <c r="P4283" s="89">
        <v>71.84406824632552</v>
      </c>
    </row>
    <row r="4284" spans="1:16">
      <c r="A4284" s="75" t="s">
        <v>5320</v>
      </c>
      <c r="B4284" s="85">
        <v>4280</v>
      </c>
      <c r="C4284" s="85">
        <v>3190</v>
      </c>
      <c r="D4284" s="85">
        <v>4280</v>
      </c>
      <c r="E4284" s="86" t="s">
        <v>5296</v>
      </c>
      <c r="F4284" s="85" t="s">
        <v>1063</v>
      </c>
      <c r="G4284" s="86" t="s">
        <v>111</v>
      </c>
      <c r="H4284" s="85" t="s">
        <v>2</v>
      </c>
      <c r="I4284" s="85">
        <v>1</v>
      </c>
      <c r="J4284" s="88">
        <v>1.420591174373466</v>
      </c>
      <c r="K4284" s="146">
        <v>1.6405490558567921</v>
      </c>
      <c r="L4284" s="147">
        <v>6.5885578957616299E-9</v>
      </c>
      <c r="M4284" s="147">
        <v>0.1762174833575903</v>
      </c>
      <c r="N4284" s="87">
        <v>18.174605578412841</v>
      </c>
      <c r="O4284" s="88">
        <v>1.3056182400224119</v>
      </c>
      <c r="P4284" s="89">
        <v>71.837500648332053</v>
      </c>
    </row>
    <row r="4285" spans="1:16">
      <c r="A4285" s="75" t="s">
        <v>5321</v>
      </c>
      <c r="B4285" s="85">
        <v>4281</v>
      </c>
      <c r="C4285" s="85">
        <v>3191</v>
      </c>
      <c r="D4285" s="85">
        <v>4281</v>
      </c>
      <c r="E4285" s="86" t="s">
        <v>5296</v>
      </c>
      <c r="F4285" s="85" t="s">
        <v>4426</v>
      </c>
      <c r="G4285" s="86" t="s">
        <v>111</v>
      </c>
      <c r="H4285" s="85" t="s">
        <v>2</v>
      </c>
      <c r="I4285" s="85">
        <v>1</v>
      </c>
      <c r="J4285" s="88">
        <v>0.95196762782868771</v>
      </c>
      <c r="K4285" s="146">
        <v>1.0998002535778437</v>
      </c>
      <c r="L4285" s="147">
        <v>4.4153476047552083E-9</v>
      </c>
      <c r="M4285" s="147">
        <v>0.1177731670727272</v>
      </c>
      <c r="N4285" s="87">
        <v>12.15837416134112</v>
      </c>
      <c r="O4285" s="88">
        <v>0.874811036106655</v>
      </c>
      <c r="P4285" s="89">
        <v>71.951317215439232</v>
      </c>
    </row>
    <row r="4286" spans="1:16">
      <c r="A4286" s="75" t="s">
        <v>5322</v>
      </c>
      <c r="B4286" s="85">
        <v>4282</v>
      </c>
      <c r="C4286" s="85">
        <v>3192</v>
      </c>
      <c r="D4286" s="85">
        <v>4282</v>
      </c>
      <c r="E4286" s="86" t="s">
        <v>5296</v>
      </c>
      <c r="F4286" s="85" t="s">
        <v>4428</v>
      </c>
      <c r="G4286" s="86" t="s">
        <v>111</v>
      </c>
      <c r="H4286" s="85" t="s">
        <v>2</v>
      </c>
      <c r="I4286" s="85">
        <v>1</v>
      </c>
      <c r="J4286" s="88">
        <v>0.89246965108939247</v>
      </c>
      <c r="K4286" s="146">
        <v>1.0310627377292256</v>
      </c>
      <c r="L4286" s="147">
        <v>4.1393883794580022E-9</v>
      </c>
      <c r="M4286" s="147">
        <v>0.11041234413068141</v>
      </c>
      <c r="N4286" s="87">
        <v>11.398475776257269</v>
      </c>
      <c r="O4286" s="88">
        <v>0.82013534634998686</v>
      </c>
      <c r="P4286" s="89">
        <v>71.951317215439232</v>
      </c>
    </row>
    <row r="4287" spans="1:16">
      <c r="A4287" s="75" t="s">
        <v>5323</v>
      </c>
      <c r="B4287" s="85">
        <v>4283</v>
      </c>
      <c r="C4287" s="85">
        <v>3193</v>
      </c>
      <c r="D4287" s="85">
        <v>4283</v>
      </c>
      <c r="E4287" s="86" t="s">
        <v>5296</v>
      </c>
      <c r="F4287" s="85" t="s">
        <v>4430</v>
      </c>
      <c r="G4287" s="86" t="s">
        <v>111</v>
      </c>
      <c r="H4287" s="85" t="s">
        <v>2</v>
      </c>
      <c r="I4287" s="85">
        <v>1</v>
      </c>
      <c r="J4287" s="88">
        <v>1.2802323270799529</v>
      </c>
      <c r="K4287" s="146">
        <v>1.4790417203288191</v>
      </c>
      <c r="L4287" s="147">
        <v>5.9378812615673286E-9</v>
      </c>
      <c r="M4287" s="147">
        <v>0.15838460399435689</v>
      </c>
      <c r="N4287" s="87">
        <v>16.35091697559665</v>
      </c>
      <c r="O4287" s="88">
        <v>1.1764700140744611</v>
      </c>
      <c r="P4287" s="89">
        <v>71.951317215439005</v>
      </c>
    </row>
    <row r="4288" spans="1:16">
      <c r="A4288" s="75" t="s">
        <v>5324</v>
      </c>
      <c r="B4288" s="85">
        <v>4284</v>
      </c>
      <c r="C4288" s="85">
        <v>3194</v>
      </c>
      <c r="D4288" s="85">
        <v>4284</v>
      </c>
      <c r="E4288" s="86" t="s">
        <v>5296</v>
      </c>
      <c r="F4288" s="85" t="s">
        <v>4432</v>
      </c>
      <c r="G4288" s="86" t="s">
        <v>111</v>
      </c>
      <c r="H4288" s="85" t="s">
        <v>2</v>
      </c>
      <c r="I4288" s="85">
        <v>1</v>
      </c>
      <c r="J4288" s="88">
        <v>1.0034253374410489</v>
      </c>
      <c r="K4288" s="146">
        <v>1.1592489159334001</v>
      </c>
      <c r="L4288" s="147">
        <v>4.6540150428500713E-9</v>
      </c>
      <c r="M4288" s="147">
        <v>0.12413928421179279</v>
      </c>
      <c r="N4288" s="87">
        <v>12.81558357546761</v>
      </c>
      <c r="O4288" s="88">
        <v>0.92209811913944739</v>
      </c>
      <c r="P4288" s="89">
        <v>71.951317215439587</v>
      </c>
    </row>
    <row r="4289" spans="1:16">
      <c r="A4289" s="75" t="s">
        <v>5325</v>
      </c>
      <c r="B4289" s="85">
        <v>4285</v>
      </c>
      <c r="C4289" s="85">
        <v>3195</v>
      </c>
      <c r="D4289" s="85">
        <v>4285</v>
      </c>
      <c r="E4289" s="86" t="s">
        <v>5296</v>
      </c>
      <c r="F4289" s="85" t="s">
        <v>4361</v>
      </c>
      <c r="G4289" s="86" t="s">
        <v>111</v>
      </c>
      <c r="H4289" s="85" t="s">
        <v>2</v>
      </c>
      <c r="I4289" s="85">
        <v>1</v>
      </c>
      <c r="J4289" s="88">
        <v>1.0034253374410489</v>
      </c>
      <c r="K4289" s="146">
        <v>1.1592489159334001</v>
      </c>
      <c r="L4289" s="147">
        <v>4.6540150428500713E-9</v>
      </c>
      <c r="M4289" s="147">
        <v>0.12413928421179279</v>
      </c>
      <c r="N4289" s="87">
        <v>12.81558357546761</v>
      </c>
      <c r="O4289" s="88">
        <v>0.92209811913944739</v>
      </c>
      <c r="P4289" s="89">
        <v>71.951317215439587</v>
      </c>
    </row>
    <row r="4290" spans="1:16">
      <c r="A4290" s="75" t="s">
        <v>5326</v>
      </c>
      <c r="B4290" s="85">
        <v>4286</v>
      </c>
      <c r="C4290" s="85">
        <v>3196</v>
      </c>
      <c r="D4290" s="85">
        <v>4286</v>
      </c>
      <c r="E4290" s="86" t="s">
        <v>5296</v>
      </c>
      <c r="F4290" s="85" t="s">
        <v>4435</v>
      </c>
      <c r="G4290" s="86" t="s">
        <v>111</v>
      </c>
      <c r="H4290" s="85" t="s">
        <v>2</v>
      </c>
      <c r="I4290" s="85">
        <v>1</v>
      </c>
      <c r="J4290" s="88">
        <v>1.125052651070265</v>
      </c>
      <c r="K4290" s="146">
        <v>1.2997639360465365</v>
      </c>
      <c r="L4290" s="147">
        <v>5.2181380783470397E-9</v>
      </c>
      <c r="M4290" s="147">
        <v>0.1391864701768587</v>
      </c>
      <c r="N4290" s="87">
        <v>14.36898764522126</v>
      </c>
      <c r="O4290" s="88">
        <v>1.033867588126046</v>
      </c>
      <c r="P4290" s="89">
        <v>71.951317215439502</v>
      </c>
    </row>
    <row r="4291" spans="1:16">
      <c r="A4291" s="75" t="s">
        <v>5327</v>
      </c>
      <c r="B4291" s="85">
        <v>4287</v>
      </c>
      <c r="C4291" s="85">
        <v>3197</v>
      </c>
      <c r="D4291" s="85">
        <v>4287</v>
      </c>
      <c r="E4291" s="86" t="s">
        <v>5296</v>
      </c>
      <c r="F4291" s="85" t="s">
        <v>4437</v>
      </c>
      <c r="G4291" s="86" t="s">
        <v>111</v>
      </c>
      <c r="H4291" s="85" t="s">
        <v>2</v>
      </c>
      <c r="I4291" s="85">
        <v>1</v>
      </c>
      <c r="J4291" s="88">
        <v>1.1250526510702641</v>
      </c>
      <c r="K4291" s="146">
        <v>1.2997639360465365</v>
      </c>
      <c r="L4291" s="147">
        <v>5.2181380783470397E-9</v>
      </c>
      <c r="M4291" s="147">
        <v>0.1391864701768587</v>
      </c>
      <c r="N4291" s="87">
        <v>14.36898764522126</v>
      </c>
      <c r="O4291" s="88">
        <v>1.0338675881260451</v>
      </c>
      <c r="P4291" s="89">
        <v>71.951317215439445</v>
      </c>
    </row>
    <row r="4292" spans="1:16">
      <c r="A4292" s="75" t="s">
        <v>5328</v>
      </c>
      <c r="B4292" s="85">
        <v>4288</v>
      </c>
      <c r="C4292" s="85">
        <v>3198</v>
      </c>
      <c r="D4292" s="85">
        <v>4288</v>
      </c>
      <c r="E4292" s="86" t="s">
        <v>5296</v>
      </c>
      <c r="F4292" s="85" t="s">
        <v>4439</v>
      </c>
      <c r="G4292" s="86" t="s">
        <v>111</v>
      </c>
      <c r="H4292" s="85" t="s">
        <v>2</v>
      </c>
      <c r="I4292" s="85">
        <v>1</v>
      </c>
      <c r="J4292" s="88">
        <v>1.125052651070265</v>
      </c>
      <c r="K4292" s="146">
        <v>1.2997639360465365</v>
      </c>
      <c r="L4292" s="147">
        <v>5.2181380783470397E-9</v>
      </c>
      <c r="M4292" s="147">
        <v>0.1391864701768587</v>
      </c>
      <c r="N4292" s="87">
        <v>14.36898764522126</v>
      </c>
      <c r="O4292" s="88">
        <v>1.033867588126046</v>
      </c>
      <c r="P4292" s="89">
        <v>71.951317215439502</v>
      </c>
    </row>
    <row r="4293" spans="1:16">
      <c r="A4293" s="75" t="s">
        <v>5329</v>
      </c>
      <c r="B4293" s="85">
        <v>4289</v>
      </c>
      <c r="C4293" s="85">
        <v>3199</v>
      </c>
      <c r="D4293" s="85">
        <v>4289</v>
      </c>
      <c r="E4293" s="86" t="s">
        <v>5296</v>
      </c>
      <c r="F4293" s="85" t="s">
        <v>4441</v>
      </c>
      <c r="G4293" s="86" t="s">
        <v>111</v>
      </c>
      <c r="H4293" s="85" t="s">
        <v>2</v>
      </c>
      <c r="I4293" s="85">
        <v>1</v>
      </c>
      <c r="J4293" s="88">
        <v>1.0919628672152639</v>
      </c>
      <c r="K4293" s="146">
        <v>1.2615355849863528</v>
      </c>
      <c r="L4293" s="147">
        <v>5.0646634289839351E-9</v>
      </c>
      <c r="M4293" s="147">
        <v>0.1350927504657751</v>
      </c>
      <c r="N4293" s="87">
        <v>13.94637036153833</v>
      </c>
      <c r="O4293" s="88">
        <v>1.0034597178870499</v>
      </c>
      <c r="P4293" s="89">
        <v>71.951317215439644</v>
      </c>
    </row>
    <row r="4294" spans="1:16">
      <c r="A4294" s="75" t="s">
        <v>5330</v>
      </c>
      <c r="B4294" s="85">
        <v>4290</v>
      </c>
      <c r="C4294" s="85">
        <v>3200</v>
      </c>
      <c r="D4294" s="85">
        <v>4290</v>
      </c>
      <c r="E4294" s="86" t="s">
        <v>5296</v>
      </c>
      <c r="F4294" s="85" t="s">
        <v>4443</v>
      </c>
      <c r="G4294" s="86" t="s">
        <v>111</v>
      </c>
      <c r="H4294" s="85" t="s">
        <v>2</v>
      </c>
      <c r="I4294" s="85">
        <v>1</v>
      </c>
      <c r="J4294" s="88">
        <v>1.197636693074795</v>
      </c>
      <c r="K4294" s="146">
        <v>1.3836196738559865</v>
      </c>
      <c r="L4294" s="147">
        <v>5.5547921479178183E-9</v>
      </c>
      <c r="M4294" s="147">
        <v>0.1481662424463332</v>
      </c>
      <c r="N4294" s="87">
        <v>15.296019106203239</v>
      </c>
      <c r="O4294" s="88">
        <v>1.1005687228438521</v>
      </c>
      <c r="P4294" s="89">
        <v>71.95131721543946</v>
      </c>
    </row>
    <row r="4295" spans="1:16">
      <c r="A4295" s="75" t="s">
        <v>5331</v>
      </c>
      <c r="B4295" s="85">
        <v>4291</v>
      </c>
      <c r="C4295" s="85">
        <v>3201</v>
      </c>
      <c r="D4295" s="85">
        <v>4291</v>
      </c>
      <c r="E4295" s="86" t="s">
        <v>5296</v>
      </c>
      <c r="F4295" s="85" t="s">
        <v>4445</v>
      </c>
      <c r="G4295" s="86" t="s">
        <v>111</v>
      </c>
      <c r="H4295" s="85" t="s">
        <v>2</v>
      </c>
      <c r="I4295" s="85">
        <v>1</v>
      </c>
      <c r="J4295" s="88">
        <v>1.160210546416214</v>
      </c>
      <c r="K4295" s="146">
        <v>1.3403815590479951</v>
      </c>
      <c r="L4295" s="147">
        <v>5.3812048932954086E-9</v>
      </c>
      <c r="M4295" s="147">
        <v>0.14353604736988579</v>
      </c>
      <c r="N4295" s="87">
        <v>14.818018509134459</v>
      </c>
      <c r="O4295" s="88">
        <v>1.066175950254987</v>
      </c>
      <c r="P4295" s="89">
        <v>71.951317215439474</v>
      </c>
    </row>
    <row r="4296" spans="1:16">
      <c r="A4296" s="75" t="s">
        <v>5332</v>
      </c>
      <c r="B4296" s="85">
        <v>4292</v>
      </c>
      <c r="C4296" s="85">
        <v>3202</v>
      </c>
      <c r="D4296" s="85">
        <v>4292</v>
      </c>
      <c r="E4296" s="86" t="s">
        <v>5296</v>
      </c>
      <c r="F4296" s="85" t="s">
        <v>4447</v>
      </c>
      <c r="G4296" s="86" t="s">
        <v>111</v>
      </c>
      <c r="H4296" s="85" t="s">
        <v>2</v>
      </c>
      <c r="I4296" s="85">
        <v>1</v>
      </c>
      <c r="J4296" s="88">
        <v>1.427951441743025</v>
      </c>
      <c r="K4296" s="146">
        <v>1.6497003803667567</v>
      </c>
      <c r="L4296" s="147">
        <v>6.6230214071327811E-9</v>
      </c>
      <c r="M4296" s="147">
        <v>0.17665975060908959</v>
      </c>
      <c r="N4296" s="87">
        <v>18.237561242011569</v>
      </c>
      <c r="O4296" s="88">
        <v>1.312216554159976</v>
      </c>
      <c r="P4296" s="89">
        <v>71.951317215439317</v>
      </c>
    </row>
    <row r="4297" spans="1:16">
      <c r="A4297" s="75" t="s">
        <v>5333</v>
      </c>
      <c r="B4297" s="85">
        <v>4293</v>
      </c>
      <c r="C4297" s="85">
        <v>3203</v>
      </c>
      <c r="D4297" s="85">
        <v>4293</v>
      </c>
      <c r="E4297" s="86" t="s">
        <v>5296</v>
      </c>
      <c r="F4297" s="85" t="s">
        <v>4449</v>
      </c>
      <c r="G4297" s="86" t="s">
        <v>111</v>
      </c>
      <c r="H4297" s="85" t="s">
        <v>2</v>
      </c>
      <c r="I4297" s="85">
        <v>1</v>
      </c>
      <c r="J4297" s="88">
        <v>1.1250526510702641</v>
      </c>
      <c r="K4297" s="146">
        <v>1.2997639360465365</v>
      </c>
      <c r="L4297" s="147">
        <v>5.2181380783470397E-9</v>
      </c>
      <c r="M4297" s="147">
        <v>0.1391864701768587</v>
      </c>
      <c r="N4297" s="87">
        <v>14.36898764522126</v>
      </c>
      <c r="O4297" s="88">
        <v>1.0338675881260451</v>
      </c>
      <c r="P4297" s="89">
        <v>71.951317215439445</v>
      </c>
    </row>
    <row r="4298" spans="1:16">
      <c r="A4298" s="75" t="s">
        <v>5334</v>
      </c>
      <c r="B4298" s="85">
        <v>4294</v>
      </c>
      <c r="C4298" s="85">
        <v>3204</v>
      </c>
      <c r="D4298" s="85">
        <v>4294</v>
      </c>
      <c r="E4298" s="86" t="s">
        <v>5296</v>
      </c>
      <c r="F4298" s="85" t="s">
        <v>4451</v>
      </c>
      <c r="G4298" s="86" t="s">
        <v>111</v>
      </c>
      <c r="H4298" s="85" t="s">
        <v>2</v>
      </c>
      <c r="I4298" s="85">
        <v>1</v>
      </c>
      <c r="J4298" s="88">
        <v>1.0919628672152639</v>
      </c>
      <c r="K4298" s="146">
        <v>1.2615355849863528</v>
      </c>
      <c r="L4298" s="147">
        <v>5.0646634289839351E-9</v>
      </c>
      <c r="M4298" s="147">
        <v>0.1350927504657751</v>
      </c>
      <c r="N4298" s="87">
        <v>13.94637036153833</v>
      </c>
      <c r="O4298" s="88">
        <v>1.0034597178870499</v>
      </c>
      <c r="P4298" s="89">
        <v>71.951317215439644</v>
      </c>
    </row>
    <row r="4299" spans="1:16">
      <c r="A4299" s="75" t="s">
        <v>5335</v>
      </c>
      <c r="B4299" s="85">
        <v>4295</v>
      </c>
      <c r="C4299" s="85">
        <v>3205</v>
      </c>
      <c r="D4299" s="85">
        <v>4295</v>
      </c>
      <c r="E4299" s="86" t="s">
        <v>5296</v>
      </c>
      <c r="F4299" s="85" t="s">
        <v>4453</v>
      </c>
      <c r="G4299" s="86" t="s">
        <v>111</v>
      </c>
      <c r="H4299" s="85" t="s">
        <v>2</v>
      </c>
      <c r="I4299" s="85">
        <v>1</v>
      </c>
      <c r="J4299" s="88">
        <v>1.485069499412756</v>
      </c>
      <c r="K4299" s="146">
        <v>1.7156883955814322</v>
      </c>
      <c r="L4299" s="147">
        <v>6.887942263418126E-9</v>
      </c>
      <c r="M4299" s="147">
        <v>0.18372614063345391</v>
      </c>
      <c r="N4299" s="87">
        <v>18.9670636916921</v>
      </c>
      <c r="O4299" s="88">
        <v>1.3647052163263851</v>
      </c>
      <c r="P4299" s="89">
        <v>71.951317215439602</v>
      </c>
    </row>
    <row r="4300" spans="1:16">
      <c r="A4300" s="75" t="s">
        <v>5336</v>
      </c>
      <c r="B4300" s="85">
        <v>4296</v>
      </c>
      <c r="C4300" s="85">
        <v>3206</v>
      </c>
      <c r="D4300" s="85">
        <v>4296</v>
      </c>
      <c r="E4300" s="86" t="s">
        <v>5296</v>
      </c>
      <c r="F4300" s="85" t="s">
        <v>4455</v>
      </c>
      <c r="G4300" s="86" t="s">
        <v>111</v>
      </c>
      <c r="H4300" s="85" t="s">
        <v>2</v>
      </c>
      <c r="I4300" s="85">
        <v>1</v>
      </c>
      <c r="J4300" s="88">
        <v>0.977019407508388</v>
      </c>
      <c r="K4300" s="146">
        <v>1.1287423655140991</v>
      </c>
      <c r="L4300" s="147">
        <v>4.5315409627750714E-9</v>
      </c>
      <c r="M4300" s="147">
        <v>0.1208724609430618</v>
      </c>
      <c r="N4300" s="87">
        <v>12.47833137611323</v>
      </c>
      <c r="O4300" s="88">
        <v>0.89783237916209169</v>
      </c>
      <c r="P4300" s="89">
        <v>71.951317215439246</v>
      </c>
    </row>
    <row r="4301" spans="1:16">
      <c r="A4301" s="75" t="s">
        <v>5337</v>
      </c>
      <c r="B4301" s="85">
        <v>4297</v>
      </c>
      <c r="C4301" s="85">
        <v>3207</v>
      </c>
      <c r="D4301" s="85">
        <v>4297</v>
      </c>
      <c r="E4301" s="86" t="s">
        <v>5296</v>
      </c>
      <c r="F4301" s="85" t="s">
        <v>4457</v>
      </c>
      <c r="G4301" s="86" t="s">
        <v>111</v>
      </c>
      <c r="H4301" s="85" t="s">
        <v>2</v>
      </c>
      <c r="I4301" s="85">
        <v>1</v>
      </c>
      <c r="J4301" s="88">
        <v>1.0919628672152639</v>
      </c>
      <c r="K4301" s="146">
        <v>1.2615355849863528</v>
      </c>
      <c r="L4301" s="147">
        <v>5.0646634289839351E-9</v>
      </c>
      <c r="M4301" s="147">
        <v>0.1350927504657751</v>
      </c>
      <c r="N4301" s="87">
        <v>13.94637036153833</v>
      </c>
      <c r="O4301" s="88">
        <v>1.0034597178870499</v>
      </c>
      <c r="P4301" s="89">
        <v>71.951317215439644</v>
      </c>
    </row>
    <row r="4302" spans="1:16">
      <c r="A4302" s="75" t="s">
        <v>5338</v>
      </c>
      <c r="B4302" s="85">
        <v>4298</v>
      </c>
      <c r="C4302" s="85">
        <v>3208</v>
      </c>
      <c r="D4302" s="85">
        <v>4298</v>
      </c>
      <c r="E4302" s="86" t="s">
        <v>5296</v>
      </c>
      <c r="F4302" s="85" t="s">
        <v>4459</v>
      </c>
      <c r="G4302" s="86" t="s">
        <v>111</v>
      </c>
      <c r="H4302" s="85" t="s">
        <v>2</v>
      </c>
      <c r="I4302" s="85">
        <v>1</v>
      </c>
      <c r="J4302" s="88">
        <v>1.2802323270799529</v>
      </c>
      <c r="K4302" s="146">
        <v>1.4790417203288195</v>
      </c>
      <c r="L4302" s="147">
        <v>5.9378812615673302E-9</v>
      </c>
      <c r="M4302" s="147">
        <v>0.15838460399435689</v>
      </c>
      <c r="N4302" s="87">
        <v>16.35091697559665</v>
      </c>
      <c r="O4302" s="88">
        <v>1.1764700140744611</v>
      </c>
      <c r="P4302" s="89">
        <v>71.951317215439005</v>
      </c>
    </row>
    <row r="4303" spans="1:16">
      <c r="A4303" s="75" t="s">
        <v>5339</v>
      </c>
      <c r="B4303" s="85">
        <v>4299</v>
      </c>
      <c r="C4303" s="85">
        <v>3209</v>
      </c>
      <c r="D4303" s="85">
        <v>4299</v>
      </c>
      <c r="E4303" s="86" t="s">
        <v>5296</v>
      </c>
      <c r="F4303" s="85" t="s">
        <v>4461</v>
      </c>
      <c r="G4303" s="86" t="s">
        <v>111</v>
      </c>
      <c r="H4303" s="85" t="s">
        <v>2</v>
      </c>
      <c r="I4303" s="85">
        <v>1</v>
      </c>
      <c r="J4303" s="88">
        <v>1.614205977622553</v>
      </c>
      <c r="K4303" s="146">
        <v>1.8648786908493793</v>
      </c>
      <c r="L4303" s="147">
        <v>7.4868937645848928E-9</v>
      </c>
      <c r="M4303" s="147">
        <v>0.1997023267754926</v>
      </c>
      <c r="N4303" s="87">
        <v>20.616373577926119</v>
      </c>
      <c r="O4303" s="88">
        <v>1.483375235137367</v>
      </c>
      <c r="P4303" s="89">
        <v>71.951317215439474</v>
      </c>
    </row>
    <row r="4304" spans="1:16">
      <c r="A4304" s="75" t="s">
        <v>5340</v>
      </c>
      <c r="B4304" s="85">
        <v>4300</v>
      </c>
      <c r="C4304" s="85">
        <v>3210</v>
      </c>
      <c r="D4304" s="85">
        <v>4300</v>
      </c>
      <c r="E4304" s="86" t="s">
        <v>5296</v>
      </c>
      <c r="F4304" s="85" t="s">
        <v>4463</v>
      </c>
      <c r="G4304" s="86" t="s">
        <v>111</v>
      </c>
      <c r="H4304" s="85" t="s">
        <v>2</v>
      </c>
      <c r="I4304" s="85">
        <v>1</v>
      </c>
      <c r="J4304" s="88">
        <v>1.2375579161772921</v>
      </c>
      <c r="K4304" s="146">
        <v>1.4297403296511904</v>
      </c>
      <c r="L4304" s="147">
        <v>5.7399518861817518E-9</v>
      </c>
      <c r="M4304" s="147">
        <v>0.15310511719454439</v>
      </c>
      <c r="N4304" s="87">
        <v>15.80588640974336</v>
      </c>
      <c r="O4304" s="88">
        <v>1.1372543469386489</v>
      </c>
      <c r="P4304" s="89">
        <v>71.951317215439516</v>
      </c>
    </row>
    <row r="4305" spans="1:16">
      <c r="A4305" s="75" t="s">
        <v>5341</v>
      </c>
      <c r="B4305" s="85">
        <v>4301</v>
      </c>
      <c r="C4305" s="85">
        <v>3211</v>
      </c>
      <c r="D4305" s="85">
        <v>4301</v>
      </c>
      <c r="E4305" s="86" t="s">
        <v>5296</v>
      </c>
      <c r="F4305" s="85" t="s">
        <v>4465</v>
      </c>
      <c r="G4305" s="86" t="s">
        <v>111</v>
      </c>
      <c r="H4305" s="85" t="s">
        <v>2</v>
      </c>
      <c r="I4305" s="85">
        <v>1</v>
      </c>
      <c r="J4305" s="88">
        <v>1.2375579161772909</v>
      </c>
      <c r="K4305" s="146">
        <v>1.4297403296511904</v>
      </c>
      <c r="L4305" s="147">
        <v>5.7399518861817518E-9</v>
      </c>
      <c r="M4305" s="147">
        <v>0.15310511719454439</v>
      </c>
      <c r="N4305" s="87">
        <v>15.80588640974336</v>
      </c>
      <c r="O4305" s="88">
        <v>1.1372543469386489</v>
      </c>
      <c r="P4305" s="89">
        <v>71.951317215439516</v>
      </c>
    </row>
    <row r="4306" spans="1:16">
      <c r="A4306" s="75" t="s">
        <v>5342</v>
      </c>
      <c r="B4306" s="85">
        <v>4302</v>
      </c>
      <c r="C4306" s="85">
        <v>3212</v>
      </c>
      <c r="D4306" s="85">
        <v>4302</v>
      </c>
      <c r="E4306" s="86" t="s">
        <v>5296</v>
      </c>
      <c r="F4306" s="85" t="s">
        <v>4467</v>
      </c>
      <c r="G4306" s="86" t="s">
        <v>111</v>
      </c>
      <c r="H4306" s="85" t="s">
        <v>2</v>
      </c>
      <c r="I4306" s="85">
        <v>1</v>
      </c>
      <c r="J4306" s="88">
        <v>1.060763928151969</v>
      </c>
      <c r="K4306" s="146">
        <v>1.225491711129598</v>
      </c>
      <c r="L4306" s="147">
        <v>4.9199587595843867E-9</v>
      </c>
      <c r="M4306" s="147">
        <v>0.13123295759532461</v>
      </c>
      <c r="N4306" s="87">
        <v>13.54790263692297</v>
      </c>
      <c r="O4306" s="88">
        <v>0.97478944023313252</v>
      </c>
      <c r="P4306" s="89">
        <v>71.951317215439403</v>
      </c>
    </row>
    <row r="4307" spans="1:16">
      <c r="A4307" s="75" t="s">
        <v>5343</v>
      </c>
      <c r="B4307" s="85">
        <v>4303</v>
      </c>
      <c r="C4307" s="85">
        <v>3213</v>
      </c>
      <c r="D4307" s="85">
        <v>4303</v>
      </c>
      <c r="E4307" s="86" t="s">
        <v>5296</v>
      </c>
      <c r="F4307" s="85" t="s">
        <v>4469</v>
      </c>
      <c r="G4307" s="86" t="s">
        <v>111</v>
      </c>
      <c r="H4307" s="85" t="s">
        <v>2</v>
      </c>
      <c r="I4307" s="85">
        <v>1</v>
      </c>
      <c r="J4307" s="88">
        <v>1.197636693074795</v>
      </c>
      <c r="K4307" s="146">
        <v>1.3836196738559861</v>
      </c>
      <c r="L4307" s="147">
        <v>5.5547921479178183E-9</v>
      </c>
      <c r="M4307" s="147">
        <v>0.1481662424463332</v>
      </c>
      <c r="N4307" s="87">
        <v>15.296019106203239</v>
      </c>
      <c r="O4307" s="88">
        <v>1.1005687228438521</v>
      </c>
      <c r="P4307" s="89">
        <v>71.95131721543946</v>
      </c>
    </row>
    <row r="4308" spans="1:16">
      <c r="A4308" s="75" t="s">
        <v>5344</v>
      </c>
      <c r="B4308" s="85">
        <v>4304</v>
      </c>
      <c r="C4308" s="85">
        <v>3214</v>
      </c>
      <c r="D4308" s="85">
        <v>4304</v>
      </c>
      <c r="E4308" s="86" t="s">
        <v>5296</v>
      </c>
      <c r="F4308" s="85" t="s">
        <v>4471</v>
      </c>
      <c r="G4308" s="86" t="s">
        <v>111</v>
      </c>
      <c r="H4308" s="85" t="s">
        <v>2</v>
      </c>
      <c r="I4308" s="85">
        <v>1</v>
      </c>
      <c r="J4308" s="88">
        <v>1.1250526510702641</v>
      </c>
      <c r="K4308" s="146">
        <v>1.2997639360465365</v>
      </c>
      <c r="L4308" s="147">
        <v>5.2181380783470397E-9</v>
      </c>
      <c r="M4308" s="147">
        <v>0.1391864701768587</v>
      </c>
      <c r="N4308" s="87">
        <v>14.36898764522126</v>
      </c>
      <c r="O4308" s="88">
        <v>1.0338675881260451</v>
      </c>
      <c r="P4308" s="89">
        <v>71.951317215439445</v>
      </c>
    </row>
    <row r="4309" spans="1:16">
      <c r="A4309" s="75" t="s">
        <v>5345</v>
      </c>
      <c r="B4309" s="85">
        <v>4305</v>
      </c>
      <c r="C4309" s="85">
        <v>3215</v>
      </c>
      <c r="D4309" s="85">
        <v>4305</v>
      </c>
      <c r="E4309" s="86" t="s">
        <v>5296</v>
      </c>
      <c r="F4309" s="85" t="s">
        <v>4363</v>
      </c>
      <c r="G4309" s="86" t="s">
        <v>111</v>
      </c>
      <c r="H4309" s="85" t="s">
        <v>2</v>
      </c>
      <c r="I4309" s="85">
        <v>1</v>
      </c>
      <c r="J4309" s="88">
        <v>0.92816843713296915</v>
      </c>
      <c r="K4309" s="146">
        <v>1.0723052472383949</v>
      </c>
      <c r="L4309" s="147">
        <v>4.3049639146363161E-9</v>
      </c>
      <c r="M4309" s="147">
        <v>0.1148288378959085</v>
      </c>
      <c r="N4309" s="87">
        <v>11.854414807307551</v>
      </c>
      <c r="O4309" s="88">
        <v>0.85294076020398757</v>
      </c>
      <c r="P4309" s="89">
        <v>71.951317215439403</v>
      </c>
    </row>
    <row r="4310" spans="1:16">
      <c r="A4310" s="75" t="s">
        <v>5346</v>
      </c>
      <c r="B4310" s="85">
        <v>4306</v>
      </c>
      <c r="C4310" s="85">
        <v>3216</v>
      </c>
      <c r="D4310" s="85">
        <v>4306</v>
      </c>
      <c r="E4310" s="86" t="s">
        <v>5296</v>
      </c>
      <c r="F4310" s="85" t="s">
        <v>4474</v>
      </c>
      <c r="G4310" s="86" t="s">
        <v>111</v>
      </c>
      <c r="H4310" s="85" t="s">
        <v>2</v>
      </c>
      <c r="I4310" s="85">
        <v>1</v>
      </c>
      <c r="J4310" s="88">
        <v>1.2375579161772909</v>
      </c>
      <c r="K4310" s="146">
        <v>1.4297403296511897</v>
      </c>
      <c r="L4310" s="147">
        <v>5.7399518861817518E-9</v>
      </c>
      <c r="M4310" s="147">
        <v>0.15310511719454439</v>
      </c>
      <c r="N4310" s="87">
        <v>15.80588640974336</v>
      </c>
      <c r="O4310" s="88">
        <v>1.1372543469386489</v>
      </c>
      <c r="P4310" s="89">
        <v>71.951317215439516</v>
      </c>
    </row>
    <row r="4311" spans="1:16">
      <c r="A4311" s="75" t="s">
        <v>5347</v>
      </c>
      <c r="B4311" s="85">
        <v>4307</v>
      </c>
      <c r="C4311" s="85">
        <v>3217</v>
      </c>
      <c r="D4311" s="85">
        <v>4307</v>
      </c>
      <c r="E4311" s="86" t="s">
        <v>5296</v>
      </c>
      <c r="F4311" s="85" t="s">
        <v>4476</v>
      </c>
      <c r="G4311" s="86" t="s">
        <v>111</v>
      </c>
      <c r="H4311" s="85" t="s">
        <v>2</v>
      </c>
      <c r="I4311" s="85">
        <v>1</v>
      </c>
      <c r="J4311" s="88">
        <v>1.0919628672152639</v>
      </c>
      <c r="K4311" s="146">
        <v>1.2615355849863521</v>
      </c>
      <c r="L4311" s="147">
        <v>5.0646634289839326E-9</v>
      </c>
      <c r="M4311" s="147">
        <v>0.1350927504657751</v>
      </c>
      <c r="N4311" s="87">
        <v>13.94637036153833</v>
      </c>
      <c r="O4311" s="88">
        <v>1.003459717887049</v>
      </c>
      <c r="P4311" s="89">
        <v>71.951317215439573</v>
      </c>
    </row>
    <row r="4312" spans="1:16">
      <c r="A4312" s="75" t="s">
        <v>5348</v>
      </c>
      <c r="B4312" s="85">
        <v>4308</v>
      </c>
      <c r="C4312" s="85">
        <v>3218</v>
      </c>
      <c r="D4312" s="85">
        <v>4308</v>
      </c>
      <c r="E4312" s="86" t="s">
        <v>5296</v>
      </c>
      <c r="F4312" s="85" t="s">
        <v>4478</v>
      </c>
      <c r="G4312" s="86" t="s">
        <v>111</v>
      </c>
      <c r="H4312" s="85" t="s">
        <v>2</v>
      </c>
      <c r="I4312" s="85">
        <v>1</v>
      </c>
      <c r="J4312" s="88">
        <v>1.160210546416214</v>
      </c>
      <c r="K4312" s="146">
        <v>1.3403815590479951</v>
      </c>
      <c r="L4312" s="147">
        <v>5.3812048932954086E-9</v>
      </c>
      <c r="M4312" s="147">
        <v>0.14353604736988579</v>
      </c>
      <c r="N4312" s="87">
        <v>14.818018509134459</v>
      </c>
      <c r="O4312" s="88">
        <v>1.066175950254987</v>
      </c>
      <c r="P4312" s="89">
        <v>71.951317215439474</v>
      </c>
    </row>
    <row r="4313" spans="1:16">
      <c r="A4313" s="75" t="s">
        <v>5349</v>
      </c>
      <c r="B4313" s="85">
        <v>4309</v>
      </c>
      <c r="C4313" s="85">
        <v>3219</v>
      </c>
      <c r="D4313" s="85">
        <v>4309</v>
      </c>
      <c r="E4313" s="86" t="s">
        <v>5296</v>
      </c>
      <c r="F4313" s="85" t="s">
        <v>4480</v>
      </c>
      <c r="G4313" s="86" t="s">
        <v>111</v>
      </c>
      <c r="H4313" s="85" t="s">
        <v>2</v>
      </c>
      <c r="I4313" s="85">
        <v>1</v>
      </c>
      <c r="J4313" s="88">
        <v>1.1388569780772599</v>
      </c>
      <c r="K4313" s="146">
        <v>1.3157119598017057</v>
      </c>
      <c r="L4313" s="147">
        <v>5.2821643124371907E-9</v>
      </c>
      <c r="M4313" s="147">
        <v>0.140894279626881</v>
      </c>
      <c r="N4313" s="87">
        <v>14.545294242095091</v>
      </c>
      <c r="O4313" s="88">
        <v>1.0465530800048899</v>
      </c>
      <c r="P4313" s="89">
        <v>71.951317215439531</v>
      </c>
    </row>
    <row r="4314" spans="1:16">
      <c r="A4314" s="75" t="s">
        <v>5350</v>
      </c>
      <c r="B4314" s="85">
        <v>4310</v>
      </c>
      <c r="C4314" s="85">
        <v>3220</v>
      </c>
      <c r="D4314" s="85">
        <v>4310</v>
      </c>
      <c r="E4314" s="86" t="s">
        <v>5296</v>
      </c>
      <c r="F4314" s="85" t="s">
        <v>4482</v>
      </c>
      <c r="G4314" s="86" t="s">
        <v>111</v>
      </c>
      <c r="H4314" s="85" t="s">
        <v>2</v>
      </c>
      <c r="I4314" s="85">
        <v>1</v>
      </c>
      <c r="J4314" s="88">
        <v>1.614205977622553</v>
      </c>
      <c r="K4314" s="146">
        <v>1.8648786908493793</v>
      </c>
      <c r="L4314" s="147">
        <v>7.4868937645848928E-9</v>
      </c>
      <c r="M4314" s="147">
        <v>0.1997023267754926</v>
      </c>
      <c r="N4314" s="87">
        <v>20.616373577926119</v>
      </c>
      <c r="O4314" s="88">
        <v>1.483375235137367</v>
      </c>
      <c r="P4314" s="89">
        <v>71.951317215439474</v>
      </c>
    </row>
    <row r="4315" spans="1:16">
      <c r="A4315" s="75" t="s">
        <v>5351</v>
      </c>
      <c r="B4315" s="85">
        <v>4311</v>
      </c>
      <c r="C4315" s="85">
        <v>3221</v>
      </c>
      <c r="D4315" s="85">
        <v>4311</v>
      </c>
      <c r="E4315" s="86" t="s">
        <v>5296</v>
      </c>
      <c r="F4315" s="85" t="s">
        <v>4484</v>
      </c>
      <c r="G4315" s="86" t="s">
        <v>111</v>
      </c>
      <c r="H4315" s="85" t="s">
        <v>2</v>
      </c>
      <c r="I4315" s="85">
        <v>1</v>
      </c>
      <c r="J4315" s="88">
        <v>0.92816843713296926</v>
      </c>
      <c r="K4315" s="146">
        <v>1.0723052472383949</v>
      </c>
      <c r="L4315" s="147">
        <v>4.304963914636317E-9</v>
      </c>
      <c r="M4315" s="147">
        <v>0.1148288378959085</v>
      </c>
      <c r="N4315" s="87">
        <v>11.854414807307551</v>
      </c>
      <c r="O4315" s="88">
        <v>0.85294076020398768</v>
      </c>
      <c r="P4315" s="89">
        <v>71.951317215439417</v>
      </c>
    </row>
    <row r="4316" spans="1:16">
      <c r="A4316" s="75" t="s">
        <v>5352</v>
      </c>
      <c r="B4316" s="85">
        <v>4312</v>
      </c>
      <c r="C4316" s="85">
        <v>3222</v>
      </c>
      <c r="D4316" s="85">
        <v>4312</v>
      </c>
      <c r="E4316" s="86" t="s">
        <v>5296</v>
      </c>
      <c r="F4316" s="85" t="s">
        <v>235</v>
      </c>
      <c r="G4316" s="86" t="s">
        <v>111</v>
      </c>
      <c r="H4316" s="85" t="s">
        <v>2</v>
      </c>
      <c r="I4316" s="85">
        <v>1</v>
      </c>
      <c r="J4316" s="88">
        <v>1.3513842575796451</v>
      </c>
      <c r="K4316" s="146">
        <v>1.543286685030697</v>
      </c>
      <c r="L4316" s="147">
        <v>6.2350710869680197E-9</v>
      </c>
      <c r="M4316" s="147">
        <v>0.1664923951403158</v>
      </c>
      <c r="N4316" s="87">
        <v>17.142889571334099</v>
      </c>
      <c r="O4316" s="88">
        <v>1.232071495007705</v>
      </c>
      <c r="P4316" s="89">
        <v>71.870701253768985</v>
      </c>
    </row>
    <row r="4317" spans="1:16">
      <c r="A4317" s="75" t="s">
        <v>5353</v>
      </c>
      <c r="B4317" s="85">
        <v>4313</v>
      </c>
      <c r="C4317" s="85">
        <v>3223</v>
      </c>
      <c r="D4317" s="85">
        <v>4313</v>
      </c>
      <c r="E4317" s="86" t="s">
        <v>5296</v>
      </c>
      <c r="F4317" s="85" t="s">
        <v>5038</v>
      </c>
      <c r="G4317" s="86" t="s">
        <v>111</v>
      </c>
      <c r="H4317" s="85" t="s">
        <v>2</v>
      </c>
      <c r="I4317" s="85">
        <v>1</v>
      </c>
      <c r="J4317" s="88">
        <v>1.1202519553343939</v>
      </c>
      <c r="K4317" s="146">
        <v>1.2940554293969624</v>
      </c>
      <c r="L4317" s="147">
        <v>5.1966103697613093E-9</v>
      </c>
      <c r="M4317" s="147">
        <v>0.13883969020670081</v>
      </c>
      <c r="N4317" s="87">
        <v>14.323052650462159</v>
      </c>
      <c r="O4317" s="88">
        <v>1.0295525032954069</v>
      </c>
      <c r="P4317" s="89">
        <v>71.880801419953343</v>
      </c>
    </row>
    <row r="4318" spans="1:16">
      <c r="A4318" s="75" t="s">
        <v>5354</v>
      </c>
      <c r="B4318" s="85">
        <v>4314</v>
      </c>
      <c r="C4318" s="85">
        <v>3224</v>
      </c>
      <c r="D4318" s="85">
        <v>4314</v>
      </c>
      <c r="E4318" s="86" t="s">
        <v>5296</v>
      </c>
      <c r="F4318" s="85" t="s">
        <v>4366</v>
      </c>
      <c r="G4318" s="86" t="s">
        <v>111</v>
      </c>
      <c r="H4318" s="85" t="s">
        <v>2</v>
      </c>
      <c r="I4318" s="85">
        <v>1</v>
      </c>
      <c r="J4318" s="88">
        <v>1.128466511524695</v>
      </c>
      <c r="K4318" s="146">
        <v>1.0642941567605515</v>
      </c>
      <c r="L4318" s="147">
        <v>4.6539459697812733E-9</v>
      </c>
      <c r="M4318" s="147">
        <v>0.13852051327043871</v>
      </c>
      <c r="N4318" s="87">
        <v>14.335717967442941</v>
      </c>
      <c r="O4318" s="88">
        <v>1.023843565354523</v>
      </c>
      <c r="P4318" s="89">
        <v>71.419064443072742</v>
      </c>
    </row>
    <row r="4319" spans="1:16">
      <c r="A4319" s="75" t="s">
        <v>5355</v>
      </c>
      <c r="B4319" s="85">
        <v>4315</v>
      </c>
      <c r="C4319" s="85">
        <v>3225</v>
      </c>
      <c r="D4319" s="85">
        <v>4315</v>
      </c>
      <c r="E4319" s="86" t="s">
        <v>5296</v>
      </c>
      <c r="F4319" s="85" t="s">
        <v>429</v>
      </c>
      <c r="G4319" s="86" t="s">
        <v>111</v>
      </c>
      <c r="H4319" s="85" t="s">
        <v>2</v>
      </c>
      <c r="I4319" s="85">
        <v>1</v>
      </c>
      <c r="J4319" s="88">
        <v>0.92946099586756503</v>
      </c>
      <c r="K4319" s="146">
        <v>0.70291173026916354</v>
      </c>
      <c r="L4319" s="147">
        <v>3.260856896347939E-9</v>
      </c>
      <c r="M4319" s="147">
        <v>0.115144103599176</v>
      </c>
      <c r="N4319" s="87">
        <v>11.91652117006794</v>
      </c>
      <c r="O4319" s="88">
        <v>0.85098528811907059</v>
      </c>
      <c r="P4319" s="89">
        <v>71.412224757052883</v>
      </c>
    </row>
    <row r="4320" spans="1:16">
      <c r="A4320" s="75" t="s">
        <v>5356</v>
      </c>
      <c r="B4320" s="85">
        <v>4316</v>
      </c>
      <c r="C4320" s="85">
        <v>3226</v>
      </c>
      <c r="D4320" s="85">
        <v>4316</v>
      </c>
      <c r="E4320" s="86" t="s">
        <v>5296</v>
      </c>
      <c r="F4320" s="85" t="s">
        <v>1055</v>
      </c>
      <c r="G4320" s="86" t="s">
        <v>111</v>
      </c>
      <c r="H4320" s="85" t="s">
        <v>2</v>
      </c>
      <c r="I4320" s="85">
        <v>1</v>
      </c>
      <c r="J4320" s="88">
        <v>1.313895275328669</v>
      </c>
      <c r="K4320" s="146">
        <v>2.0956963459976272</v>
      </c>
      <c r="L4320" s="147">
        <v>7.3545062801674152E-9</v>
      </c>
      <c r="M4320" s="147">
        <v>0.1596336291764541</v>
      </c>
      <c r="N4320" s="87">
        <v>16.5207584710076</v>
      </c>
      <c r="O4320" s="88">
        <v>1.2016500274796751</v>
      </c>
      <c r="P4320" s="89">
        <v>72.735766314147099</v>
      </c>
    </row>
    <row r="4321" spans="1:16">
      <c r="A4321" s="75" t="s">
        <v>5357</v>
      </c>
      <c r="B4321" s="85">
        <v>4317</v>
      </c>
      <c r="C4321" s="85">
        <v>3227</v>
      </c>
      <c r="D4321" s="85">
        <v>4317</v>
      </c>
      <c r="E4321" s="86" t="s">
        <v>5296</v>
      </c>
      <c r="F4321" s="85" t="s">
        <v>4489</v>
      </c>
      <c r="G4321" s="86" t="s">
        <v>111</v>
      </c>
      <c r="H4321" s="85" t="s">
        <v>2</v>
      </c>
      <c r="I4321" s="85">
        <v>1</v>
      </c>
      <c r="J4321" s="88">
        <v>1.2546979625042269</v>
      </c>
      <c r="K4321" s="146">
        <v>1.4248604388221227</v>
      </c>
      <c r="L4321" s="147">
        <v>5.7727686489774208E-9</v>
      </c>
      <c r="M4321" s="147">
        <v>0.1540998092056754</v>
      </c>
      <c r="N4321" s="87">
        <v>15.948017910755009</v>
      </c>
      <c r="O4321" s="88">
        <v>1.1384492365837691</v>
      </c>
      <c r="P4321" s="89">
        <v>71.384998622055903</v>
      </c>
    </row>
    <row r="4322" spans="1:16">
      <c r="A4322" s="75" t="s">
        <v>5358</v>
      </c>
      <c r="B4322" s="85">
        <v>4318</v>
      </c>
      <c r="C4322" s="85">
        <v>3228</v>
      </c>
      <c r="D4322" s="85">
        <v>4318</v>
      </c>
      <c r="E4322" s="86" t="s">
        <v>5296</v>
      </c>
      <c r="F4322" s="85" t="s">
        <v>965</v>
      </c>
      <c r="G4322" s="86" t="s">
        <v>111</v>
      </c>
      <c r="H4322" s="85" t="s">
        <v>2</v>
      </c>
      <c r="I4322" s="85">
        <v>1</v>
      </c>
      <c r="J4322" s="88">
        <v>0.91836885107527066</v>
      </c>
      <c r="K4322" s="146">
        <v>0.91001278907702632</v>
      </c>
      <c r="L4322" s="147">
        <v>4.062738877174621E-9</v>
      </c>
      <c r="M4322" s="147">
        <v>0.1124129598697909</v>
      </c>
      <c r="N4322" s="87">
        <v>11.6338942080118</v>
      </c>
      <c r="O4322" s="88">
        <v>0.83346692660679789</v>
      </c>
      <c r="P4322" s="89">
        <v>71.641267464235867</v>
      </c>
    </row>
    <row r="4323" spans="1:16">
      <c r="A4323" s="75" t="s">
        <v>5359</v>
      </c>
      <c r="B4323" s="85">
        <v>4319</v>
      </c>
      <c r="C4323" s="85">
        <v>3229</v>
      </c>
      <c r="D4323" s="85">
        <v>4319</v>
      </c>
      <c r="E4323" s="86" t="s">
        <v>5296</v>
      </c>
      <c r="F4323" s="85" t="s">
        <v>4492</v>
      </c>
      <c r="G4323" s="86" t="s">
        <v>111</v>
      </c>
      <c r="H4323" s="85" t="s">
        <v>2</v>
      </c>
      <c r="I4323" s="85">
        <v>1</v>
      </c>
      <c r="J4323" s="88">
        <v>0.47409605625441331</v>
      </c>
      <c r="K4323" s="146">
        <v>0.53086239211539843</v>
      </c>
      <c r="L4323" s="147">
        <v>2.076607111659527E-9</v>
      </c>
      <c r="M4323" s="147">
        <v>5.9258794748346277E-2</v>
      </c>
      <c r="N4323" s="87">
        <v>6.1327949202491796</v>
      </c>
      <c r="O4323" s="88">
        <v>0.42939954231364419</v>
      </c>
      <c r="P4323" s="89">
        <v>70.016941361573757</v>
      </c>
    </row>
    <row r="4324" spans="1:16">
      <c r="A4324" s="75" t="s">
        <v>5360</v>
      </c>
      <c r="B4324" s="85">
        <v>4320</v>
      </c>
      <c r="C4324" s="85">
        <v>3230</v>
      </c>
      <c r="D4324" s="85">
        <v>4320</v>
      </c>
      <c r="E4324" s="86" t="s">
        <v>5296</v>
      </c>
      <c r="F4324" s="85" t="s">
        <v>1084</v>
      </c>
      <c r="G4324" s="86" t="s">
        <v>111</v>
      </c>
      <c r="H4324" s="85" t="s">
        <v>2</v>
      </c>
      <c r="I4324" s="85">
        <v>1</v>
      </c>
      <c r="J4324" s="88">
        <v>1.0110630792160831</v>
      </c>
      <c r="K4324" s="146">
        <v>1.2678377360444988</v>
      </c>
      <c r="L4324" s="147">
        <v>5.0522780235648648E-9</v>
      </c>
      <c r="M4324" s="147">
        <v>0.1258764024071094</v>
      </c>
      <c r="N4324" s="87">
        <v>13.02739932124962</v>
      </c>
      <c r="O4324" s="88">
        <v>0.91631479483945555</v>
      </c>
      <c r="P4324" s="89">
        <v>70.33750729854502</v>
      </c>
    </row>
    <row r="4325" spans="1:16">
      <c r="A4325" s="75" t="s">
        <v>5361</v>
      </c>
      <c r="B4325" s="85">
        <v>4321</v>
      </c>
      <c r="C4325" s="85">
        <v>3231</v>
      </c>
      <c r="D4325" s="85">
        <v>4321</v>
      </c>
      <c r="E4325" s="86" t="s">
        <v>5296</v>
      </c>
      <c r="F4325" s="85" t="s">
        <v>4370</v>
      </c>
      <c r="G4325" s="86" t="s">
        <v>111</v>
      </c>
      <c r="H4325" s="85" t="s">
        <v>2</v>
      </c>
      <c r="I4325" s="85">
        <v>1</v>
      </c>
      <c r="J4325" s="88">
        <v>1.399597006921216</v>
      </c>
      <c r="K4325" s="146">
        <v>2.1310830000161074</v>
      </c>
      <c r="L4325" s="147">
        <v>7.6861372720602188E-9</v>
      </c>
      <c r="M4325" s="147">
        <v>0.17175688207666601</v>
      </c>
      <c r="N4325" s="87">
        <v>17.776566413263009</v>
      </c>
      <c r="O4325" s="88">
        <v>1.2700514669205409</v>
      </c>
      <c r="P4325" s="89">
        <v>71.445263241216367</v>
      </c>
    </row>
    <row r="4326" spans="1:16">
      <c r="A4326" s="75" t="s">
        <v>5362</v>
      </c>
      <c r="B4326" s="85">
        <v>4322</v>
      </c>
      <c r="C4326" s="85">
        <v>3232</v>
      </c>
      <c r="D4326" s="85">
        <v>4322</v>
      </c>
      <c r="E4326" s="86" t="s">
        <v>5296</v>
      </c>
      <c r="F4326" s="85" t="s">
        <v>4627</v>
      </c>
      <c r="G4326" s="86" t="s">
        <v>111</v>
      </c>
      <c r="H4326" s="85" t="s">
        <v>2</v>
      </c>
      <c r="I4326" s="85">
        <v>1</v>
      </c>
      <c r="J4326" s="88">
        <v>1.0489303792188871</v>
      </c>
      <c r="K4326" s="146">
        <v>1.3050133793509211</v>
      </c>
      <c r="L4326" s="147">
        <v>4.8512592775026542E-9</v>
      </c>
      <c r="M4326" s="147">
        <v>0.1266707716498538</v>
      </c>
      <c r="N4326" s="87">
        <v>13.10937838880146</v>
      </c>
      <c r="O4326" s="88">
        <v>0.93623961737590966</v>
      </c>
      <c r="P4326" s="89">
        <v>71.417544723225163</v>
      </c>
    </row>
    <row r="4327" spans="1:16">
      <c r="A4327" s="75" t="s">
        <v>5363</v>
      </c>
      <c r="B4327" s="85">
        <v>4323</v>
      </c>
      <c r="C4327" s="85">
        <v>3233</v>
      </c>
      <c r="D4327" s="85">
        <v>4323</v>
      </c>
      <c r="E4327" s="86" t="s">
        <v>5296</v>
      </c>
      <c r="F4327" s="85" t="s">
        <v>4496</v>
      </c>
      <c r="G4327" s="86" t="s">
        <v>111</v>
      </c>
      <c r="H4327" s="85" t="s">
        <v>2</v>
      </c>
      <c r="I4327" s="85">
        <v>1</v>
      </c>
      <c r="J4327" s="88">
        <v>1.0184250606720591</v>
      </c>
      <c r="K4327" s="146">
        <v>1.6427850344370047</v>
      </c>
      <c r="L4327" s="147">
        <v>5.6147023971352076E-9</v>
      </c>
      <c r="M4327" s="147">
        <v>0.12667083524609479</v>
      </c>
      <c r="N4327" s="87">
        <v>13.10937695870078</v>
      </c>
      <c r="O4327" s="88">
        <v>0.92273186968271015</v>
      </c>
      <c r="P4327" s="89">
        <v>70.38716428626968</v>
      </c>
    </row>
    <row r="4328" spans="1:16">
      <c r="A4328" s="75" t="s">
        <v>5364</v>
      </c>
      <c r="B4328" s="85">
        <v>4324</v>
      </c>
      <c r="C4328" s="85">
        <v>3234</v>
      </c>
      <c r="D4328" s="85">
        <v>4324</v>
      </c>
      <c r="E4328" s="86" t="s">
        <v>5296</v>
      </c>
      <c r="F4328" s="85" t="s">
        <v>4372</v>
      </c>
      <c r="G4328" s="86" t="s">
        <v>111</v>
      </c>
      <c r="H4328" s="85" t="s">
        <v>2</v>
      </c>
      <c r="I4328" s="85">
        <v>1</v>
      </c>
      <c r="J4328" s="88">
        <v>1.198901911515498</v>
      </c>
      <c r="K4328" s="146">
        <v>2.0679395066702577</v>
      </c>
      <c r="L4328" s="147">
        <v>6.8291521814667826E-9</v>
      </c>
      <c r="M4328" s="147">
        <v>0.15014470181071821</v>
      </c>
      <c r="N4328" s="87">
        <v>15.53872818408448</v>
      </c>
      <c r="O4328" s="88">
        <v>1.085842351074586</v>
      </c>
      <c r="P4328" s="89">
        <v>69.879744224289766</v>
      </c>
    </row>
    <row r="4329" spans="1:16">
      <c r="A4329" s="75" t="s">
        <v>5365</v>
      </c>
      <c r="B4329" s="85">
        <v>4325</v>
      </c>
      <c r="C4329" s="85">
        <v>3235</v>
      </c>
      <c r="D4329" s="85">
        <v>4325</v>
      </c>
      <c r="E4329" s="86" t="s">
        <v>5296</v>
      </c>
      <c r="F4329" s="85" t="s">
        <v>2897</v>
      </c>
      <c r="G4329" s="86" t="s">
        <v>111</v>
      </c>
      <c r="H4329" s="85" t="s">
        <v>2</v>
      </c>
      <c r="I4329" s="85">
        <v>1</v>
      </c>
      <c r="J4329" s="88">
        <v>1.3052466591025991</v>
      </c>
      <c r="K4329" s="146">
        <v>1.5075646337358961</v>
      </c>
      <c r="L4329" s="147">
        <v>6.054017874608686E-9</v>
      </c>
      <c r="M4329" s="147">
        <v>0.16191085666380789</v>
      </c>
      <c r="N4329" s="87">
        <v>16.698016278145911</v>
      </c>
      <c r="O4329" s="88">
        <v>1.1996322044127341</v>
      </c>
      <c r="P4329" s="89">
        <v>71.842797637153652</v>
      </c>
    </row>
    <row r="4330" spans="1:16">
      <c r="A4330" s="75" t="s">
        <v>5366</v>
      </c>
      <c r="B4330" s="85">
        <v>4326</v>
      </c>
      <c r="C4330" s="85">
        <v>3236</v>
      </c>
      <c r="D4330" s="85">
        <v>4326</v>
      </c>
      <c r="E4330" s="86" t="s">
        <v>5296</v>
      </c>
      <c r="F4330" s="85" t="s">
        <v>4498</v>
      </c>
      <c r="G4330" s="86" t="s">
        <v>111</v>
      </c>
      <c r="H4330" s="85" t="s">
        <v>2</v>
      </c>
      <c r="I4330" s="85">
        <v>1</v>
      </c>
      <c r="J4330" s="88">
        <v>0.97628200417235766</v>
      </c>
      <c r="K4330" s="146">
        <v>1.9264485638225868</v>
      </c>
      <c r="L4330" s="147">
        <v>6.2210767150732842E-9</v>
      </c>
      <c r="M4330" s="147">
        <v>0.12405187785931129</v>
      </c>
      <c r="N4330" s="87">
        <v>12.838576831064101</v>
      </c>
      <c r="O4330" s="88">
        <v>0.88319778886591871</v>
      </c>
      <c r="P4330" s="89">
        <v>68.792499393619821</v>
      </c>
    </row>
    <row r="4331" spans="1:16">
      <c r="A4331" s="75" t="s">
        <v>5367</v>
      </c>
      <c r="B4331" s="85">
        <v>4327</v>
      </c>
      <c r="C4331" s="85">
        <v>3237</v>
      </c>
      <c r="D4331" s="85">
        <v>4327</v>
      </c>
      <c r="E4331" s="86" t="s">
        <v>5296</v>
      </c>
      <c r="F4331" s="85" t="s">
        <v>4500</v>
      </c>
      <c r="G4331" s="86" t="s">
        <v>111</v>
      </c>
      <c r="H4331" s="85" t="s">
        <v>2</v>
      </c>
      <c r="I4331" s="85">
        <v>1</v>
      </c>
      <c r="J4331" s="88">
        <v>0.809302378782362</v>
      </c>
      <c r="K4331" s="146">
        <v>1.3130707788605738</v>
      </c>
      <c r="L4331" s="147">
        <v>4.792193821637994E-9</v>
      </c>
      <c r="M4331" s="147">
        <v>0.1203963804260101</v>
      </c>
      <c r="N4331" s="87">
        <v>12.41517585724157</v>
      </c>
      <c r="O4331" s="88">
        <v>0.71740637303330468</v>
      </c>
      <c r="P4331" s="89">
        <v>57.784632395267543</v>
      </c>
    </row>
    <row r="4332" spans="1:16">
      <c r="A4332" s="75" t="s">
        <v>5368</v>
      </c>
      <c r="B4332" s="85">
        <v>4328</v>
      </c>
      <c r="C4332" s="85">
        <v>3238</v>
      </c>
      <c r="D4332" s="85">
        <v>4328</v>
      </c>
      <c r="E4332" s="86" t="s">
        <v>5296</v>
      </c>
      <c r="F4332" s="85" t="s">
        <v>4502</v>
      </c>
      <c r="G4332" s="86" t="s">
        <v>111</v>
      </c>
      <c r="H4332" s="85" t="s">
        <v>2</v>
      </c>
      <c r="I4332" s="85">
        <v>1</v>
      </c>
      <c r="J4332" s="88">
        <v>0.809302378782362</v>
      </c>
      <c r="K4332" s="146">
        <v>1.3130707788605738</v>
      </c>
      <c r="L4332" s="147">
        <v>4.792193821637994E-9</v>
      </c>
      <c r="M4332" s="147">
        <v>0.1203963804260101</v>
      </c>
      <c r="N4332" s="87">
        <v>12.41517585724157</v>
      </c>
      <c r="O4332" s="88">
        <v>0.71740637303330479</v>
      </c>
      <c r="P4332" s="89">
        <v>57.78463239526755</v>
      </c>
    </row>
    <row r="4333" spans="1:16">
      <c r="A4333" s="75" t="s">
        <v>5369</v>
      </c>
      <c r="B4333" s="85">
        <v>4329</v>
      </c>
      <c r="C4333" s="85">
        <v>3239</v>
      </c>
      <c r="D4333" s="85">
        <v>4329</v>
      </c>
      <c r="E4333" s="86" t="s">
        <v>5296</v>
      </c>
      <c r="F4333" s="85" t="s">
        <v>4504</v>
      </c>
      <c r="G4333" s="86" t="s">
        <v>111</v>
      </c>
      <c r="H4333" s="85" t="s">
        <v>2</v>
      </c>
      <c r="I4333" s="85">
        <v>1</v>
      </c>
      <c r="J4333" s="88">
        <v>0.809302378782362</v>
      </c>
      <c r="K4333" s="146">
        <v>1.3130707788605738</v>
      </c>
      <c r="L4333" s="147">
        <v>4.792193821637994E-9</v>
      </c>
      <c r="M4333" s="147">
        <v>0.1203963804260101</v>
      </c>
      <c r="N4333" s="87">
        <v>12.41517585724157</v>
      </c>
      <c r="O4333" s="88">
        <v>0.71740637303330479</v>
      </c>
      <c r="P4333" s="89">
        <v>57.78463239526755</v>
      </c>
    </row>
    <row r="4334" spans="1:16">
      <c r="A4334" s="75" t="s">
        <v>5370</v>
      </c>
      <c r="B4334" s="85">
        <v>4330</v>
      </c>
      <c r="C4334" s="85">
        <v>3240</v>
      </c>
      <c r="D4334" s="85">
        <v>4330</v>
      </c>
      <c r="E4334" s="86" t="s">
        <v>5296</v>
      </c>
      <c r="F4334" s="85" t="s">
        <v>4506</v>
      </c>
      <c r="G4334" s="86" t="s">
        <v>111</v>
      </c>
      <c r="H4334" s="85" t="s">
        <v>2</v>
      </c>
      <c r="I4334" s="85">
        <v>1</v>
      </c>
      <c r="J4334" s="88">
        <v>0.80930237878236211</v>
      </c>
      <c r="K4334" s="146">
        <v>1.3130707788605738</v>
      </c>
      <c r="L4334" s="147">
        <v>4.792193821637994E-9</v>
      </c>
      <c r="M4334" s="147">
        <v>0.1203963804260101</v>
      </c>
      <c r="N4334" s="87">
        <v>12.41517585724157</v>
      </c>
      <c r="O4334" s="88">
        <v>0.7174063730333049</v>
      </c>
      <c r="P4334" s="89">
        <v>57.784632395267558</v>
      </c>
    </row>
    <row r="4335" spans="1:16">
      <c r="A4335" s="75" t="s">
        <v>5371</v>
      </c>
      <c r="B4335" s="85">
        <v>4331</v>
      </c>
      <c r="C4335" s="85">
        <v>3241</v>
      </c>
      <c r="D4335" s="85">
        <v>4331</v>
      </c>
      <c r="E4335" s="86" t="s">
        <v>5296</v>
      </c>
      <c r="F4335" s="85" t="s">
        <v>4508</v>
      </c>
      <c r="G4335" s="86" t="s">
        <v>111</v>
      </c>
      <c r="H4335" s="85" t="s">
        <v>2</v>
      </c>
      <c r="I4335" s="85">
        <v>1</v>
      </c>
      <c r="J4335" s="88">
        <v>0.809302378782362</v>
      </c>
      <c r="K4335" s="146">
        <v>1.3130707788605738</v>
      </c>
      <c r="L4335" s="147">
        <v>4.792193821637994E-9</v>
      </c>
      <c r="M4335" s="147">
        <v>0.1203963804260101</v>
      </c>
      <c r="N4335" s="87">
        <v>12.41517585724157</v>
      </c>
      <c r="O4335" s="88">
        <v>0.71740637303330479</v>
      </c>
      <c r="P4335" s="89">
        <v>57.78463239526755</v>
      </c>
    </row>
    <row r="4336" spans="1:16">
      <c r="A4336" s="75" t="s">
        <v>5372</v>
      </c>
      <c r="B4336" s="85">
        <v>4332</v>
      </c>
      <c r="C4336" s="85">
        <v>3242</v>
      </c>
      <c r="D4336" s="85">
        <v>4332</v>
      </c>
      <c r="E4336" s="86" t="s">
        <v>5296</v>
      </c>
      <c r="F4336" s="85" t="s">
        <v>5169</v>
      </c>
      <c r="G4336" s="86" t="s">
        <v>111</v>
      </c>
      <c r="H4336" s="85" t="s">
        <v>2</v>
      </c>
      <c r="I4336" s="85">
        <v>1</v>
      </c>
      <c r="J4336" s="88">
        <v>0.80930237878236211</v>
      </c>
      <c r="K4336" s="146">
        <v>1.3130707788605738</v>
      </c>
      <c r="L4336" s="147">
        <v>4.792193821637994E-9</v>
      </c>
      <c r="M4336" s="147">
        <v>0.1203963804260101</v>
      </c>
      <c r="N4336" s="87">
        <v>12.41517585724157</v>
      </c>
      <c r="O4336" s="88">
        <v>0.7174063730333049</v>
      </c>
      <c r="P4336" s="89">
        <v>57.784632395267558</v>
      </c>
    </row>
    <row r="4337" spans="1:16">
      <c r="A4337" s="75" t="s">
        <v>5373</v>
      </c>
      <c r="B4337" s="85">
        <v>4333</v>
      </c>
      <c r="C4337" s="85">
        <v>3243</v>
      </c>
      <c r="D4337" s="85">
        <v>4333</v>
      </c>
      <c r="E4337" s="86" t="s">
        <v>5296</v>
      </c>
      <c r="F4337" s="85" t="s">
        <v>5054</v>
      </c>
      <c r="G4337" s="86" t="s">
        <v>111</v>
      </c>
      <c r="H4337" s="85" t="s">
        <v>2</v>
      </c>
      <c r="I4337" s="85">
        <v>1</v>
      </c>
      <c r="J4337" s="88">
        <v>0.809302378782362</v>
      </c>
      <c r="K4337" s="146">
        <v>1.3130707788605738</v>
      </c>
      <c r="L4337" s="147">
        <v>4.792193821637994E-9</v>
      </c>
      <c r="M4337" s="147">
        <v>0.1203963804260101</v>
      </c>
      <c r="N4337" s="87">
        <v>12.41517585724157</v>
      </c>
      <c r="O4337" s="88">
        <v>0.71740637303330479</v>
      </c>
      <c r="P4337" s="89">
        <v>57.78463239526755</v>
      </c>
    </row>
    <row r="4338" spans="1:16">
      <c r="A4338" s="75" t="s">
        <v>5374</v>
      </c>
      <c r="B4338" s="85">
        <v>4334</v>
      </c>
      <c r="C4338" s="85">
        <v>3244</v>
      </c>
      <c r="D4338" s="85">
        <v>4334</v>
      </c>
      <c r="E4338" s="86" t="s">
        <v>5296</v>
      </c>
      <c r="F4338" s="85" t="s">
        <v>4510</v>
      </c>
      <c r="G4338" s="86" t="s">
        <v>111</v>
      </c>
      <c r="H4338" s="85" t="s">
        <v>2</v>
      </c>
      <c r="I4338" s="85">
        <v>1</v>
      </c>
      <c r="J4338" s="88">
        <v>0.809302378782362</v>
      </c>
      <c r="K4338" s="146">
        <v>1.3130707788605738</v>
      </c>
      <c r="L4338" s="147">
        <v>4.792193821637994E-9</v>
      </c>
      <c r="M4338" s="147">
        <v>0.1203963804260101</v>
      </c>
      <c r="N4338" s="87">
        <v>12.41517585724157</v>
      </c>
      <c r="O4338" s="88">
        <v>0.7174063730333049</v>
      </c>
      <c r="P4338" s="89">
        <v>57.784632395267558</v>
      </c>
    </row>
    <row r="4339" spans="1:16">
      <c r="A4339" s="75" t="s">
        <v>5375</v>
      </c>
      <c r="B4339" s="85">
        <v>4335</v>
      </c>
      <c r="C4339" s="85">
        <v>3245</v>
      </c>
      <c r="D4339" s="85">
        <v>4335</v>
      </c>
      <c r="E4339" s="86" t="s">
        <v>5296</v>
      </c>
      <c r="F4339" s="85" t="s">
        <v>4685</v>
      </c>
      <c r="G4339" s="86" t="s">
        <v>111</v>
      </c>
      <c r="H4339" s="85" t="s">
        <v>2</v>
      </c>
      <c r="I4339" s="85">
        <v>1</v>
      </c>
      <c r="J4339" s="88">
        <v>0.80930237878236222</v>
      </c>
      <c r="K4339" s="146">
        <v>1.3130707788605738</v>
      </c>
      <c r="L4339" s="147">
        <v>4.7921938216379949E-9</v>
      </c>
      <c r="M4339" s="147">
        <v>0.1203963804260101</v>
      </c>
      <c r="N4339" s="87">
        <v>12.41517585724157</v>
      </c>
      <c r="O4339" s="88">
        <v>0.71740637303330501</v>
      </c>
      <c r="P4339" s="89">
        <v>57.784632395267572</v>
      </c>
    </row>
    <row r="4340" spans="1:16">
      <c r="A4340" s="75" t="s">
        <v>5376</v>
      </c>
      <c r="B4340" s="85">
        <v>4336</v>
      </c>
      <c r="C4340" s="85">
        <v>3246</v>
      </c>
      <c r="D4340" s="85">
        <v>4336</v>
      </c>
      <c r="E4340" s="86" t="s">
        <v>5296</v>
      </c>
      <c r="F4340" s="85" t="s">
        <v>4512</v>
      </c>
      <c r="G4340" s="86" t="s">
        <v>111</v>
      </c>
      <c r="H4340" s="85" t="s">
        <v>2</v>
      </c>
      <c r="I4340" s="85">
        <v>1</v>
      </c>
      <c r="J4340" s="88">
        <v>0.809302378782362</v>
      </c>
      <c r="K4340" s="146">
        <v>1.3130707788605738</v>
      </c>
      <c r="L4340" s="147">
        <v>4.792193821637994E-9</v>
      </c>
      <c r="M4340" s="147">
        <v>0.1203963804260101</v>
      </c>
      <c r="N4340" s="87">
        <v>12.41517585724157</v>
      </c>
      <c r="O4340" s="88">
        <v>0.7174063730333049</v>
      </c>
      <c r="P4340" s="89">
        <v>57.784632395267558</v>
      </c>
    </row>
    <row r="4341" spans="1:16">
      <c r="A4341" s="75" t="s">
        <v>5377</v>
      </c>
      <c r="B4341" s="85">
        <v>4337</v>
      </c>
      <c r="C4341" s="85">
        <v>3247</v>
      </c>
      <c r="D4341" s="85">
        <v>4337</v>
      </c>
      <c r="E4341" s="86" t="s">
        <v>5296</v>
      </c>
      <c r="F4341" s="85" t="s">
        <v>4514</v>
      </c>
      <c r="G4341" s="86" t="s">
        <v>111</v>
      </c>
      <c r="H4341" s="85" t="s">
        <v>2</v>
      </c>
      <c r="I4341" s="85">
        <v>1</v>
      </c>
      <c r="J4341" s="88">
        <v>0.809302378782362</v>
      </c>
      <c r="K4341" s="146">
        <v>1.3130707788605738</v>
      </c>
      <c r="L4341" s="147">
        <v>4.792193821637994E-9</v>
      </c>
      <c r="M4341" s="147">
        <v>0.1203963804260101</v>
      </c>
      <c r="N4341" s="87">
        <v>12.41517585724157</v>
      </c>
      <c r="O4341" s="88">
        <v>0.7174063730333049</v>
      </c>
      <c r="P4341" s="89">
        <v>57.784632395267558</v>
      </c>
    </row>
    <row r="4342" spans="1:16">
      <c r="A4342" s="75" t="s">
        <v>5378</v>
      </c>
      <c r="B4342" s="85">
        <v>4338</v>
      </c>
      <c r="C4342" s="85">
        <v>3248</v>
      </c>
      <c r="D4342" s="85">
        <v>4338</v>
      </c>
      <c r="E4342" s="86" t="s">
        <v>5296</v>
      </c>
      <c r="F4342" s="85" t="s">
        <v>4688</v>
      </c>
      <c r="G4342" s="86" t="s">
        <v>111</v>
      </c>
      <c r="H4342" s="85" t="s">
        <v>2</v>
      </c>
      <c r="I4342" s="85">
        <v>1</v>
      </c>
      <c r="J4342" s="88">
        <v>0.809302378782362</v>
      </c>
      <c r="K4342" s="146">
        <v>1.3130707788605738</v>
      </c>
      <c r="L4342" s="147">
        <v>4.792193821637994E-9</v>
      </c>
      <c r="M4342" s="147">
        <v>0.1203963804260101</v>
      </c>
      <c r="N4342" s="87">
        <v>12.41517585724157</v>
      </c>
      <c r="O4342" s="88">
        <v>0.7174063730333049</v>
      </c>
      <c r="P4342" s="89">
        <v>57.784632395267558</v>
      </c>
    </row>
    <row r="4343" spans="1:16">
      <c r="A4343" s="75" t="s">
        <v>5379</v>
      </c>
      <c r="B4343" s="85">
        <v>4339</v>
      </c>
      <c r="C4343" s="85">
        <v>3249</v>
      </c>
      <c r="D4343" s="85">
        <v>4339</v>
      </c>
      <c r="E4343" s="86" t="s">
        <v>5296</v>
      </c>
      <c r="F4343" s="85" t="s">
        <v>4516</v>
      </c>
      <c r="G4343" s="86" t="s">
        <v>111</v>
      </c>
      <c r="H4343" s="85" t="s">
        <v>2</v>
      </c>
      <c r="I4343" s="85">
        <v>1</v>
      </c>
      <c r="J4343" s="88">
        <v>0.80930237878236222</v>
      </c>
      <c r="K4343" s="146">
        <v>1.3130707788605738</v>
      </c>
      <c r="L4343" s="147">
        <v>4.7921938216379949E-9</v>
      </c>
      <c r="M4343" s="147">
        <v>0.1203963804260101</v>
      </c>
      <c r="N4343" s="87">
        <v>12.41517585724157</v>
      </c>
      <c r="O4343" s="88">
        <v>0.71740637303330501</v>
      </c>
      <c r="P4343" s="89">
        <v>57.784632395267572</v>
      </c>
    </row>
    <row r="4344" spans="1:16">
      <c r="A4344" s="75" t="s">
        <v>5380</v>
      </c>
      <c r="B4344" s="85">
        <v>4340</v>
      </c>
      <c r="C4344" s="85">
        <v>3250</v>
      </c>
      <c r="D4344" s="85">
        <v>4340</v>
      </c>
      <c r="E4344" s="86" t="s">
        <v>5296</v>
      </c>
      <c r="F4344" s="85" t="s">
        <v>4691</v>
      </c>
      <c r="G4344" s="86" t="s">
        <v>111</v>
      </c>
      <c r="H4344" s="85" t="s">
        <v>2</v>
      </c>
      <c r="I4344" s="85">
        <v>1</v>
      </c>
      <c r="J4344" s="88">
        <v>0.76925494058181021</v>
      </c>
      <c r="K4344" s="146">
        <v>1.2885520990184529</v>
      </c>
      <c r="L4344" s="147">
        <v>4.664934369124255E-9</v>
      </c>
      <c r="M4344" s="147">
        <v>0.11427227603861841</v>
      </c>
      <c r="N4344" s="87">
        <v>11.78451355885541</v>
      </c>
      <c r="O4344" s="88">
        <v>0.68107660149178351</v>
      </c>
      <c r="P4344" s="89">
        <v>57.79420576761882</v>
      </c>
    </row>
    <row r="4345" spans="1:16">
      <c r="A4345" s="75" t="s">
        <v>5381</v>
      </c>
      <c r="B4345" s="85">
        <v>4341</v>
      </c>
      <c r="C4345" s="85">
        <v>3251</v>
      </c>
      <c r="D4345" s="85">
        <v>4341</v>
      </c>
      <c r="E4345" s="86" t="s">
        <v>5296</v>
      </c>
      <c r="F4345" s="85" t="s">
        <v>1482</v>
      </c>
      <c r="G4345" s="86" t="s">
        <v>111</v>
      </c>
      <c r="H4345" s="85" t="s">
        <v>2</v>
      </c>
      <c r="I4345" s="85">
        <v>1</v>
      </c>
      <c r="J4345" s="88">
        <v>0.80930237878236222</v>
      </c>
      <c r="K4345" s="146">
        <v>1.3130707788605738</v>
      </c>
      <c r="L4345" s="147">
        <v>4.7921938216379949E-9</v>
      </c>
      <c r="M4345" s="147">
        <v>0.1203963804260101</v>
      </c>
      <c r="N4345" s="87">
        <v>12.41517585724157</v>
      </c>
      <c r="O4345" s="88">
        <v>0.71740637303330501</v>
      </c>
      <c r="P4345" s="89">
        <v>57.784632395267572</v>
      </c>
    </row>
    <row r="4346" spans="1:16">
      <c r="A4346" s="75" t="s">
        <v>5382</v>
      </c>
      <c r="B4346" s="85">
        <v>4342</v>
      </c>
      <c r="C4346" s="85">
        <v>3252</v>
      </c>
      <c r="D4346" s="85">
        <v>4342</v>
      </c>
      <c r="E4346" s="86" t="s">
        <v>5296</v>
      </c>
      <c r="F4346" s="85" t="s">
        <v>4694</v>
      </c>
      <c r="G4346" s="86" t="s">
        <v>111</v>
      </c>
      <c r="H4346" s="85" t="s">
        <v>2</v>
      </c>
      <c r="I4346" s="85">
        <v>1</v>
      </c>
      <c r="J4346" s="88">
        <v>0.809302378782362</v>
      </c>
      <c r="K4346" s="146">
        <v>1.3130707788605738</v>
      </c>
      <c r="L4346" s="147">
        <v>4.792193821637994E-9</v>
      </c>
      <c r="M4346" s="147">
        <v>0.1203963804260101</v>
      </c>
      <c r="N4346" s="87">
        <v>12.41517585724157</v>
      </c>
      <c r="O4346" s="88">
        <v>0.7174063730333049</v>
      </c>
      <c r="P4346" s="89">
        <v>57.784632395267558</v>
      </c>
    </row>
    <row r="4347" spans="1:16">
      <c r="A4347" s="75" t="s">
        <v>5383</v>
      </c>
      <c r="B4347" s="85">
        <v>4343</v>
      </c>
      <c r="C4347" s="85">
        <v>3253</v>
      </c>
      <c r="D4347" s="85">
        <v>4343</v>
      </c>
      <c r="E4347" s="86" t="s">
        <v>5296</v>
      </c>
      <c r="F4347" s="85" t="s">
        <v>4696</v>
      </c>
      <c r="G4347" s="86" t="s">
        <v>111</v>
      </c>
      <c r="H4347" s="85" t="s">
        <v>2</v>
      </c>
      <c r="I4347" s="85">
        <v>1</v>
      </c>
      <c r="J4347" s="88">
        <v>0.80930237878236233</v>
      </c>
      <c r="K4347" s="146">
        <v>1.3130707788605738</v>
      </c>
      <c r="L4347" s="147">
        <v>4.7921938216379949E-9</v>
      </c>
      <c r="M4347" s="147">
        <v>0.1203963804260101</v>
      </c>
      <c r="N4347" s="87">
        <v>12.41517585724157</v>
      </c>
      <c r="O4347" s="88">
        <v>0.71740637303330512</v>
      </c>
      <c r="P4347" s="89">
        <v>57.784632395267579</v>
      </c>
    </row>
    <row r="4348" spans="1:16">
      <c r="A4348" s="75" t="s">
        <v>5384</v>
      </c>
      <c r="B4348" s="85">
        <v>4344</v>
      </c>
      <c r="C4348" s="85">
        <v>3254</v>
      </c>
      <c r="D4348" s="85">
        <v>4344</v>
      </c>
      <c r="E4348" s="86" t="s">
        <v>5296</v>
      </c>
      <c r="F4348" s="85" t="s">
        <v>4519</v>
      </c>
      <c r="G4348" s="86" t="s">
        <v>111</v>
      </c>
      <c r="H4348" s="85" t="s">
        <v>2</v>
      </c>
      <c r="I4348" s="85">
        <v>1</v>
      </c>
      <c r="J4348" s="88">
        <v>0.80930237878236222</v>
      </c>
      <c r="K4348" s="146">
        <v>1.3130707788605738</v>
      </c>
      <c r="L4348" s="147">
        <v>4.7921938216379949E-9</v>
      </c>
      <c r="M4348" s="147">
        <v>0.1203963804260101</v>
      </c>
      <c r="N4348" s="87">
        <v>12.41517585724157</v>
      </c>
      <c r="O4348" s="88">
        <v>0.71740637303330501</v>
      </c>
      <c r="P4348" s="89">
        <v>57.784632395267572</v>
      </c>
    </row>
    <row r="4349" spans="1:16">
      <c r="A4349" s="75" t="s">
        <v>5385</v>
      </c>
      <c r="B4349" s="85">
        <v>4345</v>
      </c>
      <c r="C4349" s="85">
        <v>3255</v>
      </c>
      <c r="D4349" s="85">
        <v>4345</v>
      </c>
      <c r="E4349" s="86" t="s">
        <v>5296</v>
      </c>
      <c r="F4349" s="85" t="s">
        <v>4753</v>
      </c>
      <c r="G4349" s="86" t="s">
        <v>111</v>
      </c>
      <c r="H4349" s="85" t="s">
        <v>2</v>
      </c>
      <c r="I4349" s="85">
        <v>1</v>
      </c>
      <c r="J4349" s="88">
        <v>0.80930237878236233</v>
      </c>
      <c r="K4349" s="146">
        <v>1.3130707788605738</v>
      </c>
      <c r="L4349" s="147">
        <v>4.7921938216379949E-9</v>
      </c>
      <c r="M4349" s="147">
        <v>0.1203963804260101</v>
      </c>
      <c r="N4349" s="87">
        <v>12.41517585724157</v>
      </c>
      <c r="O4349" s="88">
        <v>0.71740637303330512</v>
      </c>
      <c r="P4349" s="89">
        <v>57.784632395267579</v>
      </c>
    </row>
    <row r="4350" spans="1:16">
      <c r="A4350" s="75" t="s">
        <v>5386</v>
      </c>
      <c r="B4350" s="85">
        <v>4346</v>
      </c>
      <c r="C4350" s="85">
        <v>3256</v>
      </c>
      <c r="D4350" s="85">
        <v>4346</v>
      </c>
      <c r="E4350" s="86" t="s">
        <v>5296</v>
      </c>
      <c r="F4350" s="85" t="s">
        <v>4699</v>
      </c>
      <c r="G4350" s="86" t="s">
        <v>111</v>
      </c>
      <c r="H4350" s="85" t="s">
        <v>2</v>
      </c>
      <c r="I4350" s="85">
        <v>1</v>
      </c>
      <c r="J4350" s="88">
        <v>0.80930237878236222</v>
      </c>
      <c r="K4350" s="146">
        <v>1.3130707788605738</v>
      </c>
      <c r="L4350" s="147">
        <v>4.792193821637994E-9</v>
      </c>
      <c r="M4350" s="147">
        <v>0.1203963804260101</v>
      </c>
      <c r="N4350" s="87">
        <v>12.41517585724157</v>
      </c>
      <c r="O4350" s="88">
        <v>0.71740637303330501</v>
      </c>
      <c r="P4350" s="89">
        <v>57.784632395267572</v>
      </c>
    </row>
    <row r="4351" spans="1:16">
      <c r="A4351" s="75" t="s">
        <v>5387</v>
      </c>
      <c r="B4351" s="85">
        <v>4347</v>
      </c>
      <c r="C4351" s="85">
        <v>3257</v>
      </c>
      <c r="D4351" s="85">
        <v>4347</v>
      </c>
      <c r="E4351" s="86" t="s">
        <v>5296</v>
      </c>
      <c r="F4351" s="85" t="s">
        <v>3764</v>
      </c>
      <c r="G4351" s="86" t="s">
        <v>111</v>
      </c>
      <c r="H4351" s="85" t="s">
        <v>2</v>
      </c>
      <c r="I4351" s="85">
        <v>1</v>
      </c>
      <c r="J4351" s="88">
        <v>0.80930237878236222</v>
      </c>
      <c r="K4351" s="146">
        <v>1.3130707788605738</v>
      </c>
      <c r="L4351" s="147">
        <v>4.7921938216379949E-9</v>
      </c>
      <c r="M4351" s="147">
        <v>0.1203963804260101</v>
      </c>
      <c r="N4351" s="87">
        <v>12.41517585724157</v>
      </c>
      <c r="O4351" s="88">
        <v>0.71740637303330501</v>
      </c>
      <c r="P4351" s="89">
        <v>57.784632395267572</v>
      </c>
    </row>
    <row r="4352" spans="1:16">
      <c r="A4352" s="75" t="s">
        <v>5388</v>
      </c>
      <c r="B4352" s="85">
        <v>4348</v>
      </c>
      <c r="C4352" s="85">
        <v>3258</v>
      </c>
      <c r="D4352" s="85">
        <v>4348</v>
      </c>
      <c r="E4352" s="86" t="s">
        <v>5296</v>
      </c>
      <c r="F4352" s="85" t="s">
        <v>4522</v>
      </c>
      <c r="G4352" s="86" t="s">
        <v>111</v>
      </c>
      <c r="H4352" s="85" t="s">
        <v>2</v>
      </c>
      <c r="I4352" s="85">
        <v>1</v>
      </c>
      <c r="J4352" s="88">
        <v>0.80930237878236222</v>
      </c>
      <c r="K4352" s="146">
        <v>1.3130707788605738</v>
      </c>
      <c r="L4352" s="147">
        <v>4.7921938216379949E-9</v>
      </c>
      <c r="M4352" s="147">
        <v>0.1203963804260101</v>
      </c>
      <c r="N4352" s="87">
        <v>12.41517585724157</v>
      </c>
      <c r="O4352" s="88">
        <v>0.71740637303330501</v>
      </c>
      <c r="P4352" s="89">
        <v>57.784632395267572</v>
      </c>
    </row>
    <row r="4353" spans="1:16">
      <c r="A4353" s="75" t="s">
        <v>5389</v>
      </c>
      <c r="B4353" s="85">
        <v>4349</v>
      </c>
      <c r="C4353" s="85">
        <v>3259</v>
      </c>
      <c r="D4353" s="85">
        <v>4349</v>
      </c>
      <c r="E4353" s="86" t="s">
        <v>5296</v>
      </c>
      <c r="F4353" s="85" t="s">
        <v>4524</v>
      </c>
      <c r="G4353" s="86" t="s">
        <v>111</v>
      </c>
      <c r="H4353" s="85" t="s">
        <v>2</v>
      </c>
      <c r="I4353" s="85">
        <v>1</v>
      </c>
      <c r="J4353" s="88">
        <v>0.809302378782362</v>
      </c>
      <c r="K4353" s="146">
        <v>1.3130707788605731</v>
      </c>
      <c r="L4353" s="147">
        <v>4.7921938216379924E-9</v>
      </c>
      <c r="M4353" s="147">
        <v>0.1203963804260101</v>
      </c>
      <c r="N4353" s="87">
        <v>12.41517585724157</v>
      </c>
      <c r="O4353" s="88">
        <v>0.71740637303330479</v>
      </c>
      <c r="P4353" s="89">
        <v>57.78463239526755</v>
      </c>
    </row>
    <row r="4354" spans="1:16">
      <c r="A4354" s="75" t="s">
        <v>5390</v>
      </c>
      <c r="B4354" s="85">
        <v>4350</v>
      </c>
      <c r="C4354" s="85">
        <v>3260</v>
      </c>
      <c r="D4354" s="85">
        <v>4350</v>
      </c>
      <c r="E4354" s="86" t="s">
        <v>5296</v>
      </c>
      <c r="F4354" s="85" t="s">
        <v>4875</v>
      </c>
      <c r="G4354" s="86" t="s">
        <v>111</v>
      </c>
      <c r="H4354" s="85" t="s">
        <v>2</v>
      </c>
      <c r="I4354" s="85">
        <v>1</v>
      </c>
      <c r="J4354" s="88">
        <v>0.80930237878236211</v>
      </c>
      <c r="K4354" s="146">
        <v>1.3130707788605738</v>
      </c>
      <c r="L4354" s="147">
        <v>4.7921938216379932E-9</v>
      </c>
      <c r="M4354" s="147">
        <v>0.1203963804260101</v>
      </c>
      <c r="N4354" s="87">
        <v>12.41517585724157</v>
      </c>
      <c r="O4354" s="88">
        <v>0.7174063730333049</v>
      </c>
      <c r="P4354" s="89">
        <v>57.784632395267558</v>
      </c>
    </row>
    <row r="4355" spans="1:16">
      <c r="A4355" s="75" t="s">
        <v>5391</v>
      </c>
      <c r="B4355" s="85">
        <v>4351</v>
      </c>
      <c r="C4355" s="85">
        <v>3261</v>
      </c>
      <c r="D4355" s="85">
        <v>4351</v>
      </c>
      <c r="E4355" s="86" t="s">
        <v>5296</v>
      </c>
      <c r="F4355" s="85" t="s">
        <v>4375</v>
      </c>
      <c r="G4355" s="86" t="s">
        <v>111</v>
      </c>
      <c r="H4355" s="85" t="s">
        <v>2</v>
      </c>
      <c r="I4355" s="85">
        <v>1</v>
      </c>
      <c r="J4355" s="88">
        <v>0.84855429754803957</v>
      </c>
      <c r="K4355" s="146">
        <v>1.3371024092184947</v>
      </c>
      <c r="L4355" s="147">
        <v>4.9169253381447098E-9</v>
      </c>
      <c r="M4355" s="147">
        <v>0.1263988330535111</v>
      </c>
      <c r="N4355" s="87">
        <v>13.03331041709777</v>
      </c>
      <c r="O4355" s="88">
        <v>0.75301447441866221</v>
      </c>
      <c r="P4355" s="89">
        <v>57.776148217172739</v>
      </c>
    </row>
    <row r="4356" spans="1:16">
      <c r="A4356" s="75" t="s">
        <v>5392</v>
      </c>
      <c r="B4356" s="85">
        <v>4352</v>
      </c>
      <c r="C4356" s="85">
        <v>3262</v>
      </c>
      <c r="D4356" s="85">
        <v>4352</v>
      </c>
      <c r="E4356" s="86" t="s">
        <v>5296</v>
      </c>
      <c r="F4356" s="85" t="s">
        <v>1484</v>
      </c>
      <c r="G4356" s="86" t="s">
        <v>111</v>
      </c>
      <c r="H4356" s="85" t="s">
        <v>2</v>
      </c>
      <c r="I4356" s="85">
        <v>1</v>
      </c>
      <c r="J4356" s="88">
        <v>0.809302378782362</v>
      </c>
      <c r="K4356" s="146">
        <v>1.3130707788605731</v>
      </c>
      <c r="L4356" s="147">
        <v>4.7921938216379932E-9</v>
      </c>
      <c r="M4356" s="147">
        <v>0.1203963804260101</v>
      </c>
      <c r="N4356" s="87">
        <v>12.41517585724157</v>
      </c>
      <c r="O4356" s="88">
        <v>0.7174063730333049</v>
      </c>
      <c r="P4356" s="89">
        <v>57.784632395267558</v>
      </c>
    </row>
    <row r="4357" spans="1:16">
      <c r="A4357" s="75" t="s">
        <v>5393</v>
      </c>
      <c r="B4357" s="85">
        <v>4353</v>
      </c>
      <c r="C4357" s="85">
        <v>3263</v>
      </c>
      <c r="D4357" s="85">
        <v>4353</v>
      </c>
      <c r="E4357" s="86" t="s">
        <v>5296</v>
      </c>
      <c r="F4357" s="85" t="s">
        <v>4706</v>
      </c>
      <c r="G4357" s="86" t="s">
        <v>111</v>
      </c>
      <c r="H4357" s="85" t="s">
        <v>2</v>
      </c>
      <c r="I4357" s="85">
        <v>1</v>
      </c>
      <c r="J4357" s="88">
        <v>0.809302378782362</v>
      </c>
      <c r="K4357" s="146">
        <v>1.3130707788605731</v>
      </c>
      <c r="L4357" s="147">
        <v>4.7921938216379932E-9</v>
      </c>
      <c r="M4357" s="147">
        <v>0.1203963804260101</v>
      </c>
      <c r="N4357" s="87">
        <v>12.41517585724157</v>
      </c>
      <c r="O4357" s="88">
        <v>0.7174063730333049</v>
      </c>
      <c r="P4357" s="89">
        <v>57.784632395267558</v>
      </c>
    </row>
    <row r="4358" spans="1:16">
      <c r="A4358" s="75" t="s">
        <v>5394</v>
      </c>
      <c r="B4358" s="85">
        <v>4354</v>
      </c>
      <c r="C4358" s="85">
        <v>3264</v>
      </c>
      <c r="D4358" s="85">
        <v>4354</v>
      </c>
      <c r="E4358" s="86" t="s">
        <v>5296</v>
      </c>
      <c r="F4358" s="85" t="s">
        <v>4528</v>
      </c>
      <c r="G4358" s="86" t="s">
        <v>111</v>
      </c>
      <c r="H4358" s="85" t="s">
        <v>2</v>
      </c>
      <c r="I4358" s="85">
        <v>1</v>
      </c>
      <c r="J4358" s="88">
        <v>0.80930237878236211</v>
      </c>
      <c r="K4358" s="146">
        <v>1.3130707788605738</v>
      </c>
      <c r="L4358" s="147">
        <v>4.7921938216379932E-9</v>
      </c>
      <c r="M4358" s="147">
        <v>0.1203963804260101</v>
      </c>
      <c r="N4358" s="87">
        <v>12.41517585724157</v>
      </c>
      <c r="O4358" s="88">
        <v>0.7174063730333049</v>
      </c>
      <c r="P4358" s="89">
        <v>57.784632395267558</v>
      </c>
    </row>
    <row r="4359" spans="1:16">
      <c r="A4359" s="75" t="s">
        <v>5395</v>
      </c>
      <c r="B4359" s="85">
        <v>4355</v>
      </c>
      <c r="C4359" s="85">
        <v>3265</v>
      </c>
      <c r="D4359" s="85">
        <v>4355</v>
      </c>
      <c r="E4359" s="86" t="s">
        <v>5296</v>
      </c>
      <c r="F4359" s="85" t="s">
        <v>4883</v>
      </c>
      <c r="G4359" s="86" t="s">
        <v>111</v>
      </c>
      <c r="H4359" s="85" t="s">
        <v>2</v>
      </c>
      <c r="I4359" s="85">
        <v>1</v>
      </c>
      <c r="J4359" s="88">
        <v>1.3289980142373801</v>
      </c>
      <c r="K4359" s="146">
        <v>1.5345526235000166</v>
      </c>
      <c r="L4359" s="147">
        <v>6.1636853749486933E-9</v>
      </c>
      <c r="M4359" s="147">
        <v>0.1648545270031134</v>
      </c>
      <c r="N4359" s="87">
        <v>17.002821956733879</v>
      </c>
      <c r="O4359" s="88">
        <v>1.221421771806968</v>
      </c>
      <c r="P4359" s="89">
        <v>71.83641485601926</v>
      </c>
    </row>
    <row r="4360" spans="1:16">
      <c r="A4360" s="75" t="s">
        <v>5396</v>
      </c>
      <c r="B4360" s="85">
        <v>4356</v>
      </c>
      <c r="C4360" s="85">
        <v>3266</v>
      </c>
      <c r="D4360" s="85">
        <v>4356</v>
      </c>
      <c r="E4360" s="86" t="s">
        <v>5296</v>
      </c>
      <c r="F4360" s="85" t="s">
        <v>3901</v>
      </c>
      <c r="G4360" s="86" t="s">
        <v>111</v>
      </c>
      <c r="H4360" s="85" t="s">
        <v>2</v>
      </c>
      <c r="I4360" s="85">
        <v>1</v>
      </c>
      <c r="J4360" s="88">
        <v>1.246424355801999</v>
      </c>
      <c r="K4360" s="146">
        <v>1.4155050505256805</v>
      </c>
      <c r="L4360" s="147">
        <v>5.7346564602894016E-9</v>
      </c>
      <c r="M4360" s="147">
        <v>0.15307223807700551</v>
      </c>
      <c r="N4360" s="87">
        <v>15.841664278073999</v>
      </c>
      <c r="O4360" s="88">
        <v>1.1308055391356491</v>
      </c>
      <c r="P4360" s="89">
        <v>71.381738640981382</v>
      </c>
    </row>
    <row r="4361" spans="1:16">
      <c r="A4361" s="75" t="s">
        <v>5397</v>
      </c>
      <c r="B4361" s="85">
        <v>4357</v>
      </c>
      <c r="C4361" s="85">
        <v>3267</v>
      </c>
      <c r="D4361" s="85">
        <v>4357</v>
      </c>
      <c r="E4361" s="86" t="s">
        <v>5296</v>
      </c>
      <c r="F4361" s="85" t="s">
        <v>1068</v>
      </c>
      <c r="G4361" s="86" t="s">
        <v>111</v>
      </c>
      <c r="H4361" s="85" t="s">
        <v>2</v>
      </c>
      <c r="I4361" s="85">
        <v>1</v>
      </c>
      <c r="J4361" s="88">
        <v>1.120009740573342</v>
      </c>
      <c r="K4361" s="146">
        <v>1.4526527326372634</v>
      </c>
      <c r="L4361" s="147">
        <v>5.5298943772789119E-9</v>
      </c>
      <c r="M4361" s="147">
        <v>0.1341921202070438</v>
      </c>
      <c r="N4361" s="87">
        <v>13.88777556714709</v>
      </c>
      <c r="O4361" s="88">
        <v>1.018743314378687</v>
      </c>
      <c r="P4361" s="89">
        <v>73.355398742806969</v>
      </c>
    </row>
    <row r="4362" spans="1:16">
      <c r="A4362" s="75" t="s">
        <v>5398</v>
      </c>
      <c r="B4362" s="85">
        <v>4358</v>
      </c>
      <c r="C4362" s="85">
        <v>3268</v>
      </c>
      <c r="D4362" s="85">
        <v>4358</v>
      </c>
      <c r="E4362" s="86" t="s">
        <v>5296</v>
      </c>
      <c r="F4362" s="85" t="s">
        <v>2641</v>
      </c>
      <c r="G4362" s="86" t="s">
        <v>111</v>
      </c>
      <c r="H4362" s="85" t="s">
        <v>2</v>
      </c>
      <c r="I4362" s="85">
        <v>1</v>
      </c>
      <c r="J4362" s="88">
        <v>0.86760470072104479</v>
      </c>
      <c r="K4362" s="146">
        <v>1.1061222497387677</v>
      </c>
      <c r="L4362" s="147">
        <v>4.3715876907226221E-9</v>
      </c>
      <c r="M4362" s="147">
        <v>0.10900933549322089</v>
      </c>
      <c r="N4362" s="87">
        <v>11.24551319934103</v>
      </c>
      <c r="O4362" s="88">
        <v>0.79660657479482355</v>
      </c>
      <c r="P4362" s="89">
        <v>70.837725293097648</v>
      </c>
    </row>
    <row r="4363" spans="1:16">
      <c r="A4363" s="75" t="s">
        <v>5399</v>
      </c>
      <c r="B4363" s="85">
        <v>4359</v>
      </c>
      <c r="C4363" s="85">
        <v>3269</v>
      </c>
      <c r="D4363" s="85">
        <v>4359</v>
      </c>
      <c r="E4363" s="86" t="s">
        <v>5296</v>
      </c>
      <c r="F4363" s="85" t="s">
        <v>4532</v>
      </c>
      <c r="G4363" s="86" t="s">
        <v>111</v>
      </c>
      <c r="H4363" s="85" t="s">
        <v>2</v>
      </c>
      <c r="I4363" s="85">
        <v>1</v>
      </c>
      <c r="J4363" s="88">
        <v>1.100270839413986</v>
      </c>
      <c r="K4363" s="146">
        <v>1.2710121532816825</v>
      </c>
      <c r="L4363" s="147">
        <v>5.1039869726068798E-9</v>
      </c>
      <c r="M4363" s="147">
        <v>0.13636773800455301</v>
      </c>
      <c r="N4363" s="87">
        <v>14.068040691204491</v>
      </c>
      <c r="O4363" s="88">
        <v>1.011237014785151</v>
      </c>
      <c r="P4363" s="89">
        <v>71.881865924470119</v>
      </c>
    </row>
    <row r="4364" spans="1:16">
      <c r="A4364" s="75" t="s">
        <v>5400</v>
      </c>
      <c r="B4364" s="85">
        <v>4360</v>
      </c>
      <c r="C4364" s="85">
        <v>3270</v>
      </c>
      <c r="D4364" s="85">
        <v>4360</v>
      </c>
      <c r="E4364" s="86" t="s">
        <v>5296</v>
      </c>
      <c r="F4364" s="85" t="s">
        <v>4381</v>
      </c>
      <c r="G4364" s="86" t="s">
        <v>111</v>
      </c>
      <c r="H4364" s="85" t="s">
        <v>2</v>
      </c>
      <c r="I4364" s="85">
        <v>1</v>
      </c>
      <c r="J4364" s="88">
        <v>2.9211161564643571</v>
      </c>
      <c r="K4364" s="146">
        <v>3.3173330697882957</v>
      </c>
      <c r="L4364" s="147">
        <v>1.343986199889894E-8</v>
      </c>
      <c r="M4364" s="147">
        <v>0.35876420480807319</v>
      </c>
      <c r="N4364" s="87">
        <v>37.129046262689187</v>
      </c>
      <c r="O4364" s="88">
        <v>2.650394174145732</v>
      </c>
      <c r="P4364" s="89">
        <v>71.383308781866049</v>
      </c>
    </row>
    <row r="4365" spans="1:16">
      <c r="A4365" s="75" t="s">
        <v>5401</v>
      </c>
      <c r="B4365" s="85">
        <v>4361</v>
      </c>
      <c r="C4365" s="85">
        <v>3271</v>
      </c>
      <c r="D4365" s="85">
        <v>4361</v>
      </c>
      <c r="E4365" s="86" t="s">
        <v>5296</v>
      </c>
      <c r="F4365" s="85" t="s">
        <v>4641</v>
      </c>
      <c r="G4365" s="86" t="s">
        <v>111</v>
      </c>
      <c r="H4365" s="85" t="s">
        <v>2</v>
      </c>
      <c r="I4365" s="85">
        <v>1</v>
      </c>
      <c r="J4365" s="88">
        <v>0.90974905952090845</v>
      </c>
      <c r="K4365" s="146">
        <v>1.0332641956752542</v>
      </c>
      <c r="L4365" s="147">
        <v>4.1856624761905228E-9</v>
      </c>
      <c r="M4365" s="147">
        <v>0.1117317662498553</v>
      </c>
      <c r="N4365" s="87">
        <v>11.56328473227045</v>
      </c>
      <c r="O4365" s="88">
        <v>0.82544736712595967</v>
      </c>
      <c r="P4365" s="89">
        <v>71.38519773904099</v>
      </c>
    </row>
    <row r="4366" spans="1:16">
      <c r="A4366" s="75" t="s">
        <v>5402</v>
      </c>
      <c r="B4366" s="85">
        <v>4362</v>
      </c>
      <c r="C4366" s="85">
        <v>3272</v>
      </c>
      <c r="D4366" s="85">
        <v>4362</v>
      </c>
      <c r="E4366" s="86" t="s">
        <v>5296</v>
      </c>
      <c r="F4366" s="85" t="s">
        <v>4383</v>
      </c>
      <c r="G4366" s="86" t="s">
        <v>111</v>
      </c>
      <c r="H4366" s="85" t="s">
        <v>2</v>
      </c>
      <c r="I4366" s="85">
        <v>1</v>
      </c>
      <c r="J4366" s="88">
        <v>2.9211203893979998</v>
      </c>
      <c r="K4366" s="146">
        <v>3.317422111200659</v>
      </c>
      <c r="L4366" s="147">
        <v>1.3439939815566229E-8</v>
      </c>
      <c r="M4366" s="147">
        <v>0.35876346003354931</v>
      </c>
      <c r="N4366" s="87">
        <v>37.128967442245177</v>
      </c>
      <c r="O4366" s="88">
        <v>2.6503194871105391</v>
      </c>
      <c r="P4366" s="89">
        <v>71.381448763237543</v>
      </c>
    </row>
    <row r="4367" spans="1:16">
      <c r="A4367" s="75" t="s">
        <v>5403</v>
      </c>
      <c r="B4367" s="85">
        <v>4363</v>
      </c>
      <c r="C4367" s="85">
        <v>3273</v>
      </c>
      <c r="D4367" s="85">
        <v>4363</v>
      </c>
      <c r="E4367" s="86" t="s">
        <v>5296</v>
      </c>
      <c r="F4367" s="85" t="s">
        <v>4711</v>
      </c>
      <c r="G4367" s="86" t="s">
        <v>111</v>
      </c>
      <c r="H4367" s="85" t="s">
        <v>2</v>
      </c>
      <c r="I4367" s="85">
        <v>1</v>
      </c>
      <c r="J4367" s="88">
        <v>1.0788943354641849</v>
      </c>
      <c r="K4367" s="146">
        <v>1.7402769055417113</v>
      </c>
      <c r="L4367" s="147">
        <v>5.9480829799597163E-9</v>
      </c>
      <c r="M4367" s="147">
        <v>0.134191665351971</v>
      </c>
      <c r="N4367" s="87">
        <v>13.887716021038679</v>
      </c>
      <c r="O4367" s="88">
        <v>0.97752249409360303</v>
      </c>
      <c r="P4367" s="89">
        <v>70.387563557084675</v>
      </c>
    </row>
    <row r="4368" spans="1:16">
      <c r="A4368" s="75" t="s">
        <v>5404</v>
      </c>
      <c r="B4368" s="85">
        <v>4364</v>
      </c>
      <c r="C4368" s="85">
        <v>3274</v>
      </c>
      <c r="D4368" s="85">
        <v>4364</v>
      </c>
      <c r="E4368" s="86" t="s">
        <v>5296</v>
      </c>
      <c r="F4368" s="85" t="s">
        <v>5075</v>
      </c>
      <c r="G4368" s="86" t="s">
        <v>111</v>
      </c>
      <c r="H4368" s="85" t="s">
        <v>2</v>
      </c>
      <c r="I4368" s="85">
        <v>1</v>
      </c>
      <c r="J4368" s="88">
        <v>1.293872451496709</v>
      </c>
      <c r="K4368" s="146">
        <v>1.4694051027073152</v>
      </c>
      <c r="L4368" s="147">
        <v>5.9529596163133888E-9</v>
      </c>
      <c r="M4368" s="147">
        <v>0.1588984931374447</v>
      </c>
      <c r="N4368" s="87">
        <v>16.444630974123118</v>
      </c>
      <c r="O4368" s="88">
        <v>1.1738413106936061</v>
      </c>
      <c r="P4368" s="89">
        <v>71.38143218541876</v>
      </c>
    </row>
    <row r="4369" spans="1:16">
      <c r="A4369" s="75" t="s">
        <v>5405</v>
      </c>
      <c r="B4369" s="85">
        <v>4365</v>
      </c>
      <c r="C4369" s="85">
        <v>3275</v>
      </c>
      <c r="D4369" s="85">
        <v>4365</v>
      </c>
      <c r="E4369" s="86" t="s">
        <v>5296</v>
      </c>
      <c r="F4369" s="85" t="s">
        <v>3906</v>
      </c>
      <c r="G4369" s="86" t="s">
        <v>111</v>
      </c>
      <c r="H4369" s="85" t="s">
        <v>2</v>
      </c>
      <c r="I4369" s="85">
        <v>1</v>
      </c>
      <c r="J4369" s="88">
        <v>1.041500832897398</v>
      </c>
      <c r="K4369" s="146">
        <v>1.2027620887039971</v>
      </c>
      <c r="L4369" s="147">
        <v>4.8303753112184921E-9</v>
      </c>
      <c r="M4369" s="147">
        <v>0.1291931549335138</v>
      </c>
      <c r="N4369" s="87">
        <v>13.32464060664531</v>
      </c>
      <c r="O4369" s="88">
        <v>0.95720887821867584</v>
      </c>
      <c r="P4369" s="89">
        <v>71.837500648332181</v>
      </c>
    </row>
    <row r="4370" spans="1:16">
      <c r="A4370" s="75" t="s">
        <v>5406</v>
      </c>
      <c r="B4370" s="85">
        <v>4366</v>
      </c>
      <c r="C4370" s="85">
        <v>3276</v>
      </c>
      <c r="D4370" s="85">
        <v>4366</v>
      </c>
      <c r="E4370" s="86" t="s">
        <v>5296</v>
      </c>
      <c r="F4370" s="85" t="s">
        <v>2981</v>
      </c>
      <c r="G4370" s="86" t="s">
        <v>111</v>
      </c>
      <c r="H4370" s="85" t="s">
        <v>2</v>
      </c>
      <c r="I4370" s="85">
        <v>1</v>
      </c>
      <c r="J4370" s="88">
        <v>1.068271040879365</v>
      </c>
      <c r="K4370" s="146">
        <v>1.2338569336628131</v>
      </c>
      <c r="L4370" s="147">
        <v>4.9548734189881052E-9</v>
      </c>
      <c r="M4370" s="147">
        <v>0.13251493744242521</v>
      </c>
      <c r="N4370" s="87">
        <v>13.66638796251714</v>
      </c>
      <c r="O4370" s="88">
        <v>0.98183154482195245</v>
      </c>
      <c r="P4370" s="89">
        <v>71.842797637153723</v>
      </c>
    </row>
    <row r="4371" spans="1:16">
      <c r="A4371" s="75" t="s">
        <v>5407</v>
      </c>
      <c r="B4371" s="85">
        <v>4367</v>
      </c>
      <c r="C4371" s="85">
        <v>3277</v>
      </c>
      <c r="D4371" s="85">
        <v>4367</v>
      </c>
      <c r="E4371" s="86" t="s">
        <v>5296</v>
      </c>
      <c r="F4371" s="85" t="s">
        <v>2124</v>
      </c>
      <c r="G4371" s="86" t="s">
        <v>111</v>
      </c>
      <c r="H4371" s="85" t="s">
        <v>2</v>
      </c>
      <c r="I4371" s="85">
        <v>1</v>
      </c>
      <c r="J4371" s="88">
        <v>0.84574516314882364</v>
      </c>
      <c r="K4371" s="146">
        <v>0.58949051738694425</v>
      </c>
      <c r="L4371" s="147">
        <v>3.0143350098648019E-9</v>
      </c>
      <c r="M4371" s="147">
        <v>0.1081649258887228</v>
      </c>
      <c r="N4371" s="87">
        <v>11.194173981611639</v>
      </c>
      <c r="O4371" s="88">
        <v>0.76416053986633814</v>
      </c>
      <c r="P4371" s="89">
        <v>68.264129280249136</v>
      </c>
    </row>
    <row r="4372" spans="1:16">
      <c r="A4372" s="75" t="s">
        <v>5408</v>
      </c>
      <c r="B4372" s="85">
        <v>4368</v>
      </c>
      <c r="C4372" s="85">
        <v>3278</v>
      </c>
      <c r="D4372" s="85">
        <v>4368</v>
      </c>
      <c r="E4372" s="86" t="s">
        <v>5296</v>
      </c>
      <c r="F4372" s="85" t="s">
        <v>4253</v>
      </c>
      <c r="G4372" s="86" t="s">
        <v>111</v>
      </c>
      <c r="H4372" s="85" t="s">
        <v>2</v>
      </c>
      <c r="I4372" s="85">
        <v>1</v>
      </c>
      <c r="J4372" s="88">
        <v>0.51500348504348792</v>
      </c>
      <c r="K4372" s="146">
        <v>0.57661748892507902</v>
      </c>
      <c r="L4372" s="147">
        <v>2.255785918710653E-9</v>
      </c>
      <c r="M4372" s="147">
        <v>6.437150738934104E-2</v>
      </c>
      <c r="N4372" s="87">
        <v>6.6619179684092229</v>
      </c>
      <c r="O4372" s="88">
        <v>0.46644605885003421</v>
      </c>
      <c r="P4372" s="89">
        <v>70.016782113187048</v>
      </c>
    </row>
    <row r="4373" spans="1:16">
      <c r="A4373" s="75" t="s">
        <v>5409</v>
      </c>
      <c r="B4373" s="85">
        <v>4369</v>
      </c>
      <c r="C4373" s="85">
        <v>3279</v>
      </c>
      <c r="D4373" s="85">
        <v>4369</v>
      </c>
      <c r="E4373" s="86" t="s">
        <v>5296</v>
      </c>
      <c r="F4373" s="85" t="s">
        <v>4894</v>
      </c>
      <c r="G4373" s="86" t="s">
        <v>111</v>
      </c>
      <c r="H4373" s="85" t="s">
        <v>2</v>
      </c>
      <c r="I4373" s="85">
        <v>1</v>
      </c>
      <c r="J4373" s="88">
        <v>1.0021363404654871</v>
      </c>
      <c r="K4373" s="146">
        <v>1.1572974065696664</v>
      </c>
      <c r="L4373" s="147">
        <v>4.6477520285802077E-9</v>
      </c>
      <c r="M4373" s="147">
        <v>0.12430922441773171</v>
      </c>
      <c r="N4373" s="87">
        <v>12.82104682683446</v>
      </c>
      <c r="O4373" s="88">
        <v>0.92101803874093391</v>
      </c>
      <c r="P4373" s="89">
        <v>71.836414856019601</v>
      </c>
    </row>
    <row r="4374" spans="1:16">
      <c r="A4374" s="75" t="s">
        <v>5410</v>
      </c>
      <c r="B4374" s="85">
        <v>4370</v>
      </c>
      <c r="C4374" s="85">
        <v>3280</v>
      </c>
      <c r="D4374" s="85">
        <v>4370</v>
      </c>
      <c r="E4374" s="86" t="s">
        <v>5296</v>
      </c>
      <c r="F4374" s="85" t="s">
        <v>240</v>
      </c>
      <c r="G4374" s="86" t="s">
        <v>111</v>
      </c>
      <c r="H4374" s="85" t="s">
        <v>2</v>
      </c>
      <c r="I4374" s="85">
        <v>1</v>
      </c>
      <c r="J4374" s="88">
        <v>1.0977056221213399</v>
      </c>
      <c r="K4374" s="146">
        <v>1.2784325175238862</v>
      </c>
      <c r="L4374" s="147">
        <v>5.0552399695602738E-9</v>
      </c>
      <c r="M4374" s="147">
        <v>0.13423229745579859</v>
      </c>
      <c r="N4374" s="87">
        <v>13.78443558231376</v>
      </c>
      <c r="O4374" s="88">
        <v>1.005397192437919</v>
      </c>
      <c r="P4374" s="89">
        <v>72.937131624591345</v>
      </c>
    </row>
    <row r="4375" spans="1:16">
      <c r="A4375" s="75" t="s">
        <v>5411</v>
      </c>
      <c r="B4375" s="85">
        <v>4371</v>
      </c>
      <c r="C4375" s="85">
        <v>3281</v>
      </c>
      <c r="D4375" s="85">
        <v>4371</v>
      </c>
      <c r="E4375" s="86" t="s">
        <v>5296</v>
      </c>
      <c r="F4375" s="85" t="s">
        <v>4389</v>
      </c>
      <c r="G4375" s="86" t="s">
        <v>111</v>
      </c>
      <c r="H4375" s="85" t="s">
        <v>2</v>
      </c>
      <c r="I4375" s="85">
        <v>1</v>
      </c>
      <c r="J4375" s="88">
        <v>0.90974701241627454</v>
      </c>
      <c r="K4375" s="146">
        <v>1.0332995430183975</v>
      </c>
      <c r="L4375" s="147">
        <v>4.1856837530384192E-9</v>
      </c>
      <c r="M4375" s="147">
        <v>0.1117316968940878</v>
      </c>
      <c r="N4375" s="87">
        <v>11.563277865113401</v>
      </c>
      <c r="O4375" s="88">
        <v>0.82542149328939773</v>
      </c>
      <c r="P4375" s="89">
        <v>71.38300254633748</v>
      </c>
    </row>
    <row r="4376" spans="1:16">
      <c r="A4376" s="75" t="s">
        <v>5412</v>
      </c>
      <c r="B4376" s="85">
        <v>4372</v>
      </c>
      <c r="C4376" s="85">
        <v>3282</v>
      </c>
      <c r="D4376" s="85">
        <v>4372</v>
      </c>
      <c r="E4376" s="86" t="s">
        <v>5296</v>
      </c>
      <c r="F4376" s="85" t="s">
        <v>3724</v>
      </c>
      <c r="G4376" s="86" t="s">
        <v>111</v>
      </c>
      <c r="H4376" s="85" t="s">
        <v>2</v>
      </c>
      <c r="I4376" s="85">
        <v>1</v>
      </c>
      <c r="J4376" s="88">
        <v>0.88476553011262737</v>
      </c>
      <c r="K4376" s="146">
        <v>1.8343226806711346</v>
      </c>
      <c r="L4376" s="147">
        <v>5.9068022300888447E-9</v>
      </c>
      <c r="M4376" s="147">
        <v>0.1114236261491606</v>
      </c>
      <c r="N4376" s="87">
        <v>11.531254922513369</v>
      </c>
      <c r="O4376" s="88">
        <v>0.80092921772306169</v>
      </c>
      <c r="P4376" s="89">
        <v>69.457246683476313</v>
      </c>
    </row>
    <row r="4377" spans="1:16">
      <c r="A4377" s="75" t="s">
        <v>5413</v>
      </c>
      <c r="B4377" s="85">
        <v>4373</v>
      </c>
      <c r="C4377" s="85">
        <v>3283</v>
      </c>
      <c r="D4377" s="85">
        <v>4373</v>
      </c>
      <c r="E4377" s="86" t="s">
        <v>5296</v>
      </c>
      <c r="F4377" s="85" t="s">
        <v>4646</v>
      </c>
      <c r="G4377" s="86" t="s">
        <v>111</v>
      </c>
      <c r="H4377" s="85" t="s">
        <v>2</v>
      </c>
      <c r="I4377" s="85">
        <v>1</v>
      </c>
      <c r="J4377" s="88">
        <v>1.059246391841715</v>
      </c>
      <c r="K4377" s="146">
        <v>1.2029648515358777</v>
      </c>
      <c r="L4377" s="147">
        <v>4.8735232461239017E-9</v>
      </c>
      <c r="M4377" s="147">
        <v>0.13008962373831101</v>
      </c>
      <c r="N4377" s="87">
        <v>13.46316030482132</v>
      </c>
      <c r="O4377" s="88">
        <v>0.96102775215093017</v>
      </c>
      <c r="P4377" s="89">
        <v>71.382032924823335</v>
      </c>
    </row>
    <row r="4378" spans="1:16">
      <c r="A4378" s="75" t="s">
        <v>5414</v>
      </c>
      <c r="B4378" s="85">
        <v>4374</v>
      </c>
      <c r="C4378" s="85">
        <v>3284</v>
      </c>
      <c r="D4378" s="85">
        <v>4374</v>
      </c>
      <c r="E4378" s="86" t="s">
        <v>5296</v>
      </c>
      <c r="F4378" s="85" t="s">
        <v>891</v>
      </c>
      <c r="G4378" s="86" t="s">
        <v>111</v>
      </c>
      <c r="H4378" s="85" t="s">
        <v>2</v>
      </c>
      <c r="I4378" s="85">
        <v>1</v>
      </c>
      <c r="J4378" s="88">
        <v>1.768284855325051</v>
      </c>
      <c r="K4378" s="146">
        <v>2.0365799698674114</v>
      </c>
      <c r="L4378" s="147">
        <v>8.1913346296704502E-9</v>
      </c>
      <c r="M4378" s="147">
        <v>0.21881173133404999</v>
      </c>
      <c r="N4378" s="87">
        <v>22.585849762662878</v>
      </c>
      <c r="O4378" s="88">
        <v>1.6216484565360361</v>
      </c>
      <c r="P4378" s="89">
        <v>71.799311231442601</v>
      </c>
    </row>
    <row r="4379" spans="1:16">
      <c r="A4379" s="75" t="s">
        <v>5415</v>
      </c>
      <c r="B4379" s="85">
        <v>4375</v>
      </c>
      <c r="C4379" s="85">
        <v>3285</v>
      </c>
      <c r="D4379" s="85">
        <v>4375</v>
      </c>
      <c r="E4379" s="86" t="s">
        <v>5296</v>
      </c>
      <c r="F4379" s="85" t="s">
        <v>38</v>
      </c>
      <c r="G4379" s="86" t="s">
        <v>111</v>
      </c>
      <c r="H4379" s="85" t="s">
        <v>2</v>
      </c>
      <c r="I4379" s="85">
        <v>1</v>
      </c>
      <c r="J4379" s="88">
        <v>1.00215216647572</v>
      </c>
      <c r="K4379" s="146">
        <v>1.1572060524823884</v>
      </c>
      <c r="L4379" s="147">
        <v>4.647789168399283E-9</v>
      </c>
      <c r="M4379" s="147">
        <v>0.12427876442174141</v>
      </c>
      <c r="N4379" s="87">
        <v>12.817701984197869</v>
      </c>
      <c r="O4379" s="88">
        <v>0.92082356219548123</v>
      </c>
      <c r="P4379" s="89">
        <v>71.839988426217602</v>
      </c>
    </row>
    <row r="4380" spans="1:16">
      <c r="A4380" s="75" t="s">
        <v>5416</v>
      </c>
      <c r="B4380" s="85">
        <v>4376</v>
      </c>
      <c r="C4380" s="85">
        <v>3286</v>
      </c>
      <c r="D4380" s="85">
        <v>4376</v>
      </c>
      <c r="E4380" s="86" t="s">
        <v>5296</v>
      </c>
      <c r="F4380" s="85" t="s">
        <v>5087</v>
      </c>
      <c r="G4380" s="86" t="s">
        <v>111</v>
      </c>
      <c r="H4380" s="85" t="s">
        <v>2</v>
      </c>
      <c r="I4380" s="85">
        <v>1</v>
      </c>
      <c r="J4380" s="88">
        <v>1.2401045915803131</v>
      </c>
      <c r="K4380" s="146">
        <v>1.4325454704211602</v>
      </c>
      <c r="L4380" s="147">
        <v>5.7526542132726217E-9</v>
      </c>
      <c r="M4380" s="147">
        <v>0.15369875487469661</v>
      </c>
      <c r="N4380" s="87">
        <v>15.85595221717694</v>
      </c>
      <c r="O4380" s="88">
        <v>1.139755431379919</v>
      </c>
      <c r="P4380" s="89">
        <v>71.881865924470219</v>
      </c>
    </row>
    <row r="4381" spans="1:16">
      <c r="A4381" s="75" t="s">
        <v>5417</v>
      </c>
      <c r="B4381" s="85">
        <v>4377</v>
      </c>
      <c r="C4381" s="85">
        <v>3287</v>
      </c>
      <c r="D4381" s="85">
        <v>4377</v>
      </c>
      <c r="E4381" s="86" t="s">
        <v>5296</v>
      </c>
      <c r="F4381" s="85" t="s">
        <v>1039</v>
      </c>
      <c r="G4381" s="86" t="s">
        <v>111</v>
      </c>
      <c r="H4381" s="85" t="s">
        <v>2</v>
      </c>
      <c r="I4381" s="85">
        <v>1</v>
      </c>
      <c r="J4381" s="88">
        <v>0.9063163122420459</v>
      </c>
      <c r="K4381" s="146">
        <v>0.75684060138855136</v>
      </c>
      <c r="L4381" s="147">
        <v>3.4559221472384199E-9</v>
      </c>
      <c r="M4381" s="147">
        <v>0.11304885568500619</v>
      </c>
      <c r="N4381" s="87">
        <v>11.699620598604151</v>
      </c>
      <c r="O4381" s="88">
        <v>0.81951607850408748</v>
      </c>
      <c r="P4381" s="89">
        <v>70.046380700743555</v>
      </c>
    </row>
    <row r="4382" spans="1:16">
      <c r="A4382" s="75" t="s">
        <v>5418</v>
      </c>
      <c r="B4382" s="85">
        <v>4378</v>
      </c>
      <c r="C4382" s="85">
        <v>3288</v>
      </c>
      <c r="D4382" s="85">
        <v>4378</v>
      </c>
      <c r="E4382" s="86" t="s">
        <v>5296</v>
      </c>
      <c r="F4382" s="85" t="s">
        <v>4653</v>
      </c>
      <c r="G4382" s="86" t="s">
        <v>111</v>
      </c>
      <c r="H4382" s="85" t="s">
        <v>2</v>
      </c>
      <c r="I4382" s="85">
        <v>1</v>
      </c>
      <c r="J4382" s="88">
        <v>1.4697558701307101</v>
      </c>
      <c r="K4382" s="146">
        <v>0.96261005287709589</v>
      </c>
      <c r="L4382" s="147">
        <v>4.8552800922929012E-9</v>
      </c>
      <c r="M4382" s="147">
        <v>0.1804262757832559</v>
      </c>
      <c r="N4382" s="87">
        <v>18.67262745275475</v>
      </c>
      <c r="O4382" s="88">
        <v>1.3336289197995439</v>
      </c>
      <c r="P4382" s="89">
        <v>71.421599513720025</v>
      </c>
    </row>
    <row r="4383" spans="1:16">
      <c r="A4383" s="75" t="s">
        <v>5419</v>
      </c>
      <c r="B4383" s="85">
        <v>4379</v>
      </c>
      <c r="C4383" s="85">
        <v>3289</v>
      </c>
      <c r="D4383" s="85">
        <v>4379</v>
      </c>
      <c r="E4383" s="86" t="s">
        <v>5296</v>
      </c>
      <c r="F4383" s="85" t="s">
        <v>4655</v>
      </c>
      <c r="G4383" s="86" t="s">
        <v>111</v>
      </c>
      <c r="H4383" s="85" t="s">
        <v>2</v>
      </c>
      <c r="I4383" s="85">
        <v>1</v>
      </c>
      <c r="J4383" s="88">
        <v>1.0167371276364681</v>
      </c>
      <c r="K4383" s="146">
        <v>1.5915653406087442</v>
      </c>
      <c r="L4383" s="147">
        <v>5.2804589340889103E-9</v>
      </c>
      <c r="M4383" s="147">
        <v>0.1248766598958513</v>
      </c>
      <c r="N4383" s="87">
        <v>12.924106750392241</v>
      </c>
      <c r="O4383" s="88">
        <v>0.92189265824792788</v>
      </c>
      <c r="P4383" s="89">
        <v>71.331247571128955</v>
      </c>
    </row>
    <row r="4384" spans="1:16">
      <c r="A4384" s="75" t="s">
        <v>5420</v>
      </c>
      <c r="B4384" s="85">
        <v>4380</v>
      </c>
      <c r="C4384" s="85">
        <v>3290</v>
      </c>
      <c r="D4384" s="85">
        <v>4380</v>
      </c>
      <c r="E4384" s="86" t="s">
        <v>5296</v>
      </c>
      <c r="F4384" s="85" t="s">
        <v>2923</v>
      </c>
      <c r="G4384" s="86" t="s">
        <v>111</v>
      </c>
      <c r="H4384" s="85" t="s">
        <v>2</v>
      </c>
      <c r="I4384" s="85">
        <v>1</v>
      </c>
      <c r="J4384" s="88">
        <v>0.9964786322181175</v>
      </c>
      <c r="K4384" s="146">
        <v>1.1509364408091269</v>
      </c>
      <c r="L4384" s="147">
        <v>4.6218846139485684E-9</v>
      </c>
      <c r="M4384" s="147">
        <v>0.1236093636895735</v>
      </c>
      <c r="N4384" s="87">
        <v>12.74794791127265</v>
      </c>
      <c r="O4384" s="88">
        <v>0.91584824207854199</v>
      </c>
      <c r="P4384" s="89">
        <v>71.842797637154078</v>
      </c>
    </row>
    <row r="4385" spans="1:16">
      <c r="A4385" s="75" t="s">
        <v>5421</v>
      </c>
      <c r="B4385" s="85">
        <v>4381</v>
      </c>
      <c r="C4385" s="85">
        <v>3291</v>
      </c>
      <c r="D4385" s="85">
        <v>4381</v>
      </c>
      <c r="E4385" s="86" t="s">
        <v>5296</v>
      </c>
      <c r="F4385" s="85" t="s">
        <v>1088</v>
      </c>
      <c r="G4385" s="86" t="s">
        <v>111</v>
      </c>
      <c r="H4385" s="85" t="s">
        <v>2</v>
      </c>
      <c r="I4385" s="85">
        <v>1</v>
      </c>
      <c r="J4385" s="88">
        <v>0.99142051572864531</v>
      </c>
      <c r="K4385" s="146">
        <v>1.1451102598439991</v>
      </c>
      <c r="L4385" s="147">
        <v>4.5990470021511399E-9</v>
      </c>
      <c r="M4385" s="147">
        <v>0.1228768120503806</v>
      </c>
      <c r="N4385" s="87">
        <v>12.676282654908871</v>
      </c>
      <c r="O4385" s="88">
        <v>0.91119485022084434</v>
      </c>
      <c r="P4385" s="89">
        <v>71.88186592447002</v>
      </c>
    </row>
    <row r="4386" spans="1:16">
      <c r="A4386" s="75" t="s">
        <v>5422</v>
      </c>
      <c r="B4386" s="85">
        <v>4382</v>
      </c>
      <c r="C4386" s="85">
        <v>3292</v>
      </c>
      <c r="D4386" s="85">
        <v>4382</v>
      </c>
      <c r="E4386" s="86" t="s">
        <v>5296</v>
      </c>
      <c r="F4386" s="85" t="s">
        <v>4544</v>
      </c>
      <c r="G4386" s="86" t="s">
        <v>111</v>
      </c>
      <c r="H4386" s="85" t="s">
        <v>2</v>
      </c>
      <c r="I4386" s="85">
        <v>1</v>
      </c>
      <c r="J4386" s="88">
        <v>1.071651077695126</v>
      </c>
      <c r="K4386" s="146">
        <v>1.2379511435142385</v>
      </c>
      <c r="L4386" s="147">
        <v>4.971224305689344E-9</v>
      </c>
      <c r="M4386" s="147">
        <v>0.13282060031079301</v>
      </c>
      <c r="N4386" s="87">
        <v>13.702108996924609</v>
      </c>
      <c r="O4386" s="88">
        <v>0.98493316179941004</v>
      </c>
      <c r="P4386" s="89">
        <v>71.881865924470091</v>
      </c>
    </row>
    <row r="4387" spans="1:16">
      <c r="A4387" s="75" t="s">
        <v>5423</v>
      </c>
      <c r="B4387" s="85">
        <v>4383</v>
      </c>
      <c r="C4387" s="85">
        <v>3293</v>
      </c>
      <c r="D4387" s="85">
        <v>4383</v>
      </c>
      <c r="E4387" s="86" t="s">
        <v>5296</v>
      </c>
      <c r="F4387" s="85" t="s">
        <v>4546</v>
      </c>
      <c r="G4387" s="86" t="s">
        <v>111</v>
      </c>
      <c r="H4387" s="85" t="s">
        <v>2</v>
      </c>
      <c r="I4387" s="85">
        <v>1</v>
      </c>
      <c r="J4387" s="88">
        <v>1.5320073159971379</v>
      </c>
      <c r="K4387" s="146">
        <v>1.7695037324984382</v>
      </c>
      <c r="L4387" s="147">
        <v>7.1061516712158332E-9</v>
      </c>
      <c r="M4387" s="147">
        <v>0.190004574987859</v>
      </c>
      <c r="N4387" s="87">
        <v>19.598624641073972</v>
      </c>
      <c r="O4387" s="88">
        <v>1.4079727170498459</v>
      </c>
      <c r="P4387" s="89">
        <v>71.840383845051875</v>
      </c>
    </row>
    <row r="4388" spans="1:16">
      <c r="A4388" s="75" t="s">
        <v>5424</v>
      </c>
      <c r="B4388" s="85">
        <v>4384</v>
      </c>
      <c r="C4388" s="85">
        <v>3294</v>
      </c>
      <c r="D4388" s="85">
        <v>4384</v>
      </c>
      <c r="E4388" s="86" t="s">
        <v>5296</v>
      </c>
      <c r="F4388" s="85" t="s">
        <v>2925</v>
      </c>
      <c r="G4388" s="86" t="s">
        <v>111</v>
      </c>
      <c r="H4388" s="85" t="s">
        <v>2</v>
      </c>
      <c r="I4388" s="85">
        <v>1</v>
      </c>
      <c r="J4388" s="88">
        <v>1.460612536601497</v>
      </c>
      <c r="K4388" s="146">
        <v>1.6588043556037033</v>
      </c>
      <c r="L4388" s="147">
        <v>6.7201938650052388E-9</v>
      </c>
      <c r="M4388" s="147">
        <v>0.17938124136397951</v>
      </c>
      <c r="N4388" s="87">
        <v>18.564420028916281</v>
      </c>
      <c r="O4388" s="88">
        <v>1.3251743348591669</v>
      </c>
      <c r="P4388" s="89">
        <v>71.382479646283116</v>
      </c>
    </row>
    <row r="4389" spans="1:16">
      <c r="A4389" s="75" t="s">
        <v>5425</v>
      </c>
      <c r="B4389" s="85">
        <v>4385</v>
      </c>
      <c r="C4389" s="85">
        <v>3295</v>
      </c>
      <c r="D4389" s="85">
        <v>4385</v>
      </c>
      <c r="E4389" s="86" t="s">
        <v>5296</v>
      </c>
      <c r="F4389" s="85" t="s">
        <v>4549</v>
      </c>
      <c r="G4389" s="86" t="s">
        <v>111</v>
      </c>
      <c r="H4389" s="85" t="s">
        <v>2</v>
      </c>
      <c r="I4389" s="85">
        <v>1</v>
      </c>
      <c r="J4389" s="88">
        <v>0.90181842181545235</v>
      </c>
      <c r="K4389" s="146">
        <v>1.0417376424457037</v>
      </c>
      <c r="L4389" s="147">
        <v>4.1829694189444207E-9</v>
      </c>
      <c r="M4389" s="147">
        <v>0.1118673085992187</v>
      </c>
      <c r="N4389" s="87">
        <v>11.536660529357469</v>
      </c>
      <c r="O4389" s="88">
        <v>0.82882340927565834</v>
      </c>
      <c r="P4389" s="89">
        <v>71.842575862099963</v>
      </c>
    </row>
    <row r="4390" spans="1:16">
      <c r="A4390" s="75" t="s">
        <v>5426</v>
      </c>
      <c r="B4390" s="85">
        <v>4386</v>
      </c>
      <c r="C4390" s="85">
        <v>3296</v>
      </c>
      <c r="D4390" s="85">
        <v>4386</v>
      </c>
      <c r="E4390" s="86" t="s">
        <v>5296</v>
      </c>
      <c r="F4390" s="85" t="s">
        <v>3920</v>
      </c>
      <c r="G4390" s="86" t="s">
        <v>111</v>
      </c>
      <c r="H4390" s="85" t="s">
        <v>2</v>
      </c>
      <c r="I4390" s="85">
        <v>1</v>
      </c>
      <c r="J4390" s="88">
        <v>1.004464421046481</v>
      </c>
      <c r="K4390" s="146">
        <v>1.1603094066265129</v>
      </c>
      <c r="L4390" s="147">
        <v>4.6590797593120746E-9</v>
      </c>
      <c r="M4390" s="147">
        <v>0.124600172992626</v>
      </c>
      <c r="N4390" s="87">
        <v>12.84977636196728</v>
      </c>
      <c r="O4390" s="88">
        <v>0.92316103309565301</v>
      </c>
      <c r="P4390" s="89">
        <v>71.842575862099949</v>
      </c>
    </row>
    <row r="4391" spans="1:16">
      <c r="A4391" s="75" t="s">
        <v>5427</v>
      </c>
      <c r="B4391" s="85">
        <v>4387</v>
      </c>
      <c r="C4391" s="85">
        <v>3297</v>
      </c>
      <c r="D4391" s="85">
        <v>4387</v>
      </c>
      <c r="E4391" s="86" t="s">
        <v>5296</v>
      </c>
      <c r="F4391" s="85" t="s">
        <v>4552</v>
      </c>
      <c r="G4391" s="86" t="s">
        <v>111</v>
      </c>
      <c r="H4391" s="85" t="s">
        <v>2</v>
      </c>
      <c r="I4391" s="85">
        <v>1</v>
      </c>
      <c r="J4391" s="88">
        <v>1.3727680420968531</v>
      </c>
      <c r="K4391" s="146">
        <v>1.5857561890562337</v>
      </c>
      <c r="L4391" s="147">
        <v>6.3674090043931642E-9</v>
      </c>
      <c r="M4391" s="147">
        <v>0.17028690308992281</v>
      </c>
      <c r="N4391" s="87">
        <v>17.561361028021999</v>
      </c>
      <c r="O4391" s="88">
        <v>1.261653411897389</v>
      </c>
      <c r="P4391" s="89">
        <v>71.842575862099551</v>
      </c>
    </row>
    <row r="4392" spans="1:16">
      <c r="A4392" s="75" t="s">
        <v>5428</v>
      </c>
      <c r="B4392" s="85">
        <v>4388</v>
      </c>
      <c r="C4392" s="85">
        <v>3298</v>
      </c>
      <c r="D4392" s="85">
        <v>4388</v>
      </c>
      <c r="E4392" s="86" t="s">
        <v>5296</v>
      </c>
      <c r="F4392" s="85" t="s">
        <v>4554</v>
      </c>
      <c r="G4392" s="86" t="s">
        <v>111</v>
      </c>
      <c r="H4392" s="85" t="s">
        <v>2</v>
      </c>
      <c r="I4392" s="85">
        <v>1</v>
      </c>
      <c r="J4392" s="88">
        <v>1.2780943840212109</v>
      </c>
      <c r="K4392" s="146">
        <v>1.4763936932592558</v>
      </c>
      <c r="L4392" s="147">
        <v>5.9282773489177873E-9</v>
      </c>
      <c r="M4392" s="147">
        <v>0.15854297873889339</v>
      </c>
      <c r="N4392" s="87">
        <v>16.350232681261851</v>
      </c>
      <c r="O4392" s="88">
        <v>1.1746428317665381</v>
      </c>
      <c r="P4392" s="89">
        <v>71.842575862099821</v>
      </c>
    </row>
    <row r="4393" spans="1:16">
      <c r="A4393" s="75" t="s">
        <v>5429</v>
      </c>
      <c r="B4393" s="85">
        <v>4389</v>
      </c>
      <c r="C4393" s="85">
        <v>3299</v>
      </c>
      <c r="D4393" s="85">
        <v>4389</v>
      </c>
      <c r="E4393" s="86" t="s">
        <v>5296</v>
      </c>
      <c r="F4393" s="85" t="s">
        <v>4556</v>
      </c>
      <c r="G4393" s="86" t="s">
        <v>111</v>
      </c>
      <c r="H4393" s="85" t="s">
        <v>2</v>
      </c>
      <c r="I4393" s="85">
        <v>1</v>
      </c>
      <c r="J4393" s="88">
        <v>1.3237406120219739</v>
      </c>
      <c r="K4393" s="146">
        <v>1.529122039447085</v>
      </c>
      <c r="L4393" s="147">
        <v>6.1400015399505658E-9</v>
      </c>
      <c r="M4393" s="147">
        <v>0.16420522797956799</v>
      </c>
      <c r="N4393" s="87">
        <v>16.93416956273547</v>
      </c>
      <c r="O4393" s="88">
        <v>1.216594361472491</v>
      </c>
      <c r="P4393" s="89">
        <v>71.84257586210019</v>
      </c>
    </row>
    <row r="4394" spans="1:16">
      <c r="A4394" s="75" t="s">
        <v>5430</v>
      </c>
      <c r="B4394" s="85">
        <v>4390</v>
      </c>
      <c r="C4394" s="85">
        <v>3300</v>
      </c>
      <c r="D4394" s="85">
        <v>4390</v>
      </c>
      <c r="E4394" s="86" t="s">
        <v>5296</v>
      </c>
      <c r="F4394" s="85" t="s">
        <v>4398</v>
      </c>
      <c r="G4394" s="86" t="s">
        <v>111</v>
      </c>
      <c r="H4394" s="85" t="s">
        <v>2</v>
      </c>
      <c r="I4394" s="85">
        <v>1</v>
      </c>
      <c r="J4394" s="88">
        <v>1.113055169267722</v>
      </c>
      <c r="K4394" s="146">
        <v>1.2857482613969482</v>
      </c>
      <c r="L4394" s="147">
        <v>5.1627640576160907E-9</v>
      </c>
      <c r="M4394" s="147">
        <v>0.1380704619648018</v>
      </c>
      <c r="N4394" s="87">
        <v>14.23894137407185</v>
      </c>
      <c r="O4394" s="88">
        <v>1.02296222586275</v>
      </c>
      <c r="P4394" s="89">
        <v>71.842575862099906</v>
      </c>
    </row>
    <row r="4395" spans="1:16">
      <c r="A4395" s="75" t="s">
        <v>5431</v>
      </c>
      <c r="B4395" s="85">
        <v>4391</v>
      </c>
      <c r="C4395" s="85">
        <v>3301</v>
      </c>
      <c r="D4395" s="85">
        <v>4391</v>
      </c>
      <c r="E4395" s="86" t="s">
        <v>5296</v>
      </c>
      <c r="F4395" s="85" t="s">
        <v>4559</v>
      </c>
      <c r="G4395" s="86" t="s">
        <v>111</v>
      </c>
      <c r="H4395" s="85" t="s">
        <v>2</v>
      </c>
      <c r="I4395" s="85">
        <v>1</v>
      </c>
      <c r="J4395" s="88">
        <v>1.191792190887949</v>
      </c>
      <c r="K4395" s="146">
        <v>1.3767015146147392</v>
      </c>
      <c r="L4395" s="147">
        <v>5.5279756629780093E-9</v>
      </c>
      <c r="M4395" s="147">
        <v>0.14783750429028661</v>
      </c>
      <c r="N4395" s="87">
        <v>15.24619767706092</v>
      </c>
      <c r="O4395" s="88">
        <v>1.0953261132228189</v>
      </c>
      <c r="P4395" s="89">
        <v>71.842575862099807</v>
      </c>
    </row>
    <row r="4396" spans="1:16">
      <c r="A4396" s="75" t="s">
        <v>5432</v>
      </c>
      <c r="B4396" s="85">
        <v>4392</v>
      </c>
      <c r="C4396" s="85">
        <v>3302</v>
      </c>
      <c r="D4396" s="85">
        <v>4392</v>
      </c>
      <c r="E4396" s="86" t="s">
        <v>5296</v>
      </c>
      <c r="F4396" s="85" t="s">
        <v>4400</v>
      </c>
      <c r="G4396" s="86" t="s">
        <v>111</v>
      </c>
      <c r="H4396" s="85" t="s">
        <v>2</v>
      </c>
      <c r="I4396" s="85">
        <v>1</v>
      </c>
      <c r="J4396" s="88">
        <v>2.0143878878595118</v>
      </c>
      <c r="K4396" s="146">
        <v>2.3269248426368634</v>
      </c>
      <c r="L4396" s="147">
        <v>9.3434806042725722E-9</v>
      </c>
      <c r="M4396" s="147">
        <v>0.24987752083847259</v>
      </c>
      <c r="N4396" s="87">
        <v>25.769388465032211</v>
      </c>
      <c r="O4396" s="88">
        <v>1.8513392457189941</v>
      </c>
      <c r="P4396" s="89">
        <v>71.842575862099721</v>
      </c>
    </row>
    <row r="4397" spans="1:16">
      <c r="A4397" s="75" t="s">
        <v>5433</v>
      </c>
      <c r="B4397" s="85">
        <v>4393</v>
      </c>
      <c r="C4397" s="85">
        <v>3303</v>
      </c>
      <c r="D4397" s="85">
        <v>4393</v>
      </c>
      <c r="E4397" s="86" t="s">
        <v>5296</v>
      </c>
      <c r="F4397" s="85" t="s">
        <v>243</v>
      </c>
      <c r="G4397" s="86" t="s">
        <v>111</v>
      </c>
      <c r="H4397" s="85" t="s">
        <v>2</v>
      </c>
      <c r="I4397" s="85">
        <v>1</v>
      </c>
      <c r="J4397" s="88">
        <v>1.277949106161508</v>
      </c>
      <c r="K4397" s="146">
        <v>1.5142597953238857</v>
      </c>
      <c r="L4397" s="147">
        <v>6.0257664884386658E-9</v>
      </c>
      <c r="M4397" s="147">
        <v>0.1143746852579802</v>
      </c>
      <c r="N4397" s="87">
        <v>13.715007712126869</v>
      </c>
      <c r="O4397" s="88">
        <v>1.185634764305288</v>
      </c>
      <c r="P4397" s="89">
        <v>86.447983784722524</v>
      </c>
    </row>
    <row r="4398" spans="1:16">
      <c r="A4398" s="75" t="s">
        <v>5438</v>
      </c>
      <c r="B4398" s="85">
        <v>4394</v>
      </c>
      <c r="C4398" s="85">
        <v>3307</v>
      </c>
      <c r="D4398" s="85">
        <v>4394</v>
      </c>
      <c r="E4398" s="86" t="s">
        <v>5439</v>
      </c>
      <c r="F4398" s="85" t="s">
        <v>4489</v>
      </c>
      <c r="G4398" s="86" t="s">
        <v>111</v>
      </c>
      <c r="H4398" s="85" t="s">
        <v>2</v>
      </c>
      <c r="I4398" s="85">
        <v>1</v>
      </c>
      <c r="J4398" s="88">
        <v>1.288861237073782</v>
      </c>
      <c r="K4398" s="146">
        <v>1.0692806982465759</v>
      </c>
      <c r="L4398" s="147">
        <v>4.4754785620773828E-9</v>
      </c>
      <c r="M4398" s="147">
        <v>2.1219363972482092E-3</v>
      </c>
      <c r="N4398" s="87">
        <v>13.842451348053491</v>
      </c>
      <c r="O4398" s="88">
        <v>1.272577375262433</v>
      </c>
      <c r="P4398" s="89">
        <v>91.932949104522677</v>
      </c>
    </row>
    <row r="4399" spans="1:16">
      <c r="A4399" s="75" t="s">
        <v>5440</v>
      </c>
      <c r="B4399" s="85">
        <v>4395</v>
      </c>
      <c r="C4399" s="85">
        <v>3308</v>
      </c>
      <c r="D4399" s="85">
        <v>4395</v>
      </c>
      <c r="E4399" s="86" t="s">
        <v>5439</v>
      </c>
      <c r="F4399" s="85" t="s">
        <v>4492</v>
      </c>
      <c r="G4399" s="86" t="s">
        <v>111</v>
      </c>
      <c r="H4399" s="85" t="s">
        <v>2</v>
      </c>
      <c r="I4399" s="85">
        <v>1</v>
      </c>
      <c r="J4399" s="88">
        <v>1.0397423412386719</v>
      </c>
      <c r="K4399" s="146">
        <v>0.83287602423357721</v>
      </c>
      <c r="L4399" s="147">
        <v>3.6006155586680638E-9</v>
      </c>
      <c r="M4399" s="147">
        <v>1.715691900497567E-3</v>
      </c>
      <c r="N4399" s="87">
        <v>11.16962634122263</v>
      </c>
      <c r="O4399" s="88">
        <v>1.0236632751648911</v>
      </c>
      <c r="P4399" s="89">
        <v>91.647047438548483</v>
      </c>
    </row>
    <row r="4400" spans="1:16">
      <c r="A4400" s="75" t="s">
        <v>5441</v>
      </c>
      <c r="B4400" s="85">
        <v>4396</v>
      </c>
      <c r="C4400" s="85">
        <v>3309</v>
      </c>
      <c r="D4400" s="85">
        <v>4396</v>
      </c>
      <c r="E4400" s="86" t="s">
        <v>5439</v>
      </c>
      <c r="F4400" s="85" t="s">
        <v>38</v>
      </c>
      <c r="G4400" s="86" t="s">
        <v>111</v>
      </c>
      <c r="H4400" s="85" t="s">
        <v>2</v>
      </c>
      <c r="I4400" s="85">
        <v>1</v>
      </c>
      <c r="J4400" s="88">
        <v>1.1756784051557321</v>
      </c>
      <c r="K4400" s="146">
        <v>0.98386467406411038</v>
      </c>
      <c r="L4400" s="147">
        <v>4.0927677371013569E-9</v>
      </c>
      <c r="M4400" s="147">
        <v>2.4239640720800648E-3</v>
      </c>
      <c r="N4400" s="87">
        <v>12.58137369185096</v>
      </c>
      <c r="O4400" s="88">
        <v>1.159426828907691</v>
      </c>
      <c r="P4400" s="89">
        <v>92.1542319070182</v>
      </c>
    </row>
    <row r="4401" spans="1:16">
      <c r="A4401" s="75" t="s">
        <v>5442</v>
      </c>
      <c r="B4401" s="85">
        <v>4397</v>
      </c>
      <c r="C4401" s="85">
        <v>3310</v>
      </c>
      <c r="D4401" s="85">
        <v>4397</v>
      </c>
      <c r="E4401" s="86" t="s">
        <v>5439</v>
      </c>
      <c r="F4401" s="85" t="s">
        <v>4498</v>
      </c>
      <c r="G4401" s="86" t="s">
        <v>111</v>
      </c>
      <c r="H4401" s="85" t="s">
        <v>2</v>
      </c>
      <c r="I4401" s="85">
        <v>1</v>
      </c>
      <c r="J4401" s="88">
        <v>1.0152965187370671</v>
      </c>
      <c r="K4401" s="146">
        <v>0.81338069651232436</v>
      </c>
      <c r="L4401" s="147">
        <v>3.5160556625822379E-9</v>
      </c>
      <c r="M4401" s="147">
        <v>1.680582449710381E-3</v>
      </c>
      <c r="N4401" s="87">
        <v>10.907063524881901</v>
      </c>
      <c r="O4401" s="88">
        <v>0.99959133534165778</v>
      </c>
      <c r="P4401" s="89">
        <v>91.646237602020491</v>
      </c>
    </row>
    <row r="4402" spans="1:16">
      <c r="A4402" s="75" t="s">
        <v>5443</v>
      </c>
      <c r="B4402" s="85">
        <v>4398</v>
      </c>
      <c r="C4402" s="85">
        <v>3311</v>
      </c>
      <c r="D4402" s="85">
        <v>4398</v>
      </c>
      <c r="E4402" s="86" t="s">
        <v>5439</v>
      </c>
      <c r="F4402" s="85" t="s">
        <v>4381</v>
      </c>
      <c r="G4402" s="86" t="s">
        <v>111</v>
      </c>
      <c r="H4402" s="85" t="s">
        <v>2</v>
      </c>
      <c r="I4402" s="85">
        <v>1</v>
      </c>
      <c r="J4402" s="88">
        <v>1.161349608605917</v>
      </c>
      <c r="K4402" s="146">
        <v>0.96391557867652633</v>
      </c>
      <c r="L4402" s="147">
        <v>4.0331040998634827E-9</v>
      </c>
      <c r="M4402" s="147">
        <v>1.934000344545722E-3</v>
      </c>
      <c r="N4402" s="87">
        <v>12.47318345021583</v>
      </c>
      <c r="O4402" s="88">
        <v>1.146658669509824</v>
      </c>
      <c r="P4402" s="89">
        <v>91.929913007892367</v>
      </c>
    </row>
    <row r="4403" spans="1:16">
      <c r="A4403" s="75" t="s">
        <v>5444</v>
      </c>
      <c r="B4403" s="85">
        <v>4399</v>
      </c>
      <c r="C4403" s="85">
        <v>3312</v>
      </c>
      <c r="D4403" s="85">
        <v>4399</v>
      </c>
      <c r="E4403" s="86" t="s">
        <v>5439</v>
      </c>
      <c r="F4403" s="85" t="s">
        <v>891</v>
      </c>
      <c r="G4403" s="86" t="s">
        <v>111</v>
      </c>
      <c r="H4403" s="85" t="s">
        <v>2</v>
      </c>
      <c r="I4403" s="85">
        <v>1</v>
      </c>
      <c r="J4403" s="88">
        <v>2.069197028523543</v>
      </c>
      <c r="K4403" s="146">
        <v>1.728446199722987</v>
      </c>
      <c r="L4403" s="147">
        <v>7.199688072859782E-9</v>
      </c>
      <c r="M4403" s="147">
        <v>4.0888990901597312E-3</v>
      </c>
      <c r="N4403" s="87">
        <v>22.144939799905099</v>
      </c>
      <c r="O4403" s="88">
        <v>2.0407882617702842</v>
      </c>
      <c r="P4403" s="89">
        <v>92.155963403387972</v>
      </c>
    </row>
    <row r="4404" spans="1:16">
      <c r="A4404" s="75" t="s">
        <v>5445</v>
      </c>
      <c r="B4404" s="85">
        <v>4400</v>
      </c>
      <c r="C4404" s="85">
        <v>3313</v>
      </c>
      <c r="D4404" s="85">
        <v>4400</v>
      </c>
      <c r="E4404" s="86" t="s">
        <v>5439</v>
      </c>
      <c r="F4404" s="85" t="s">
        <v>1039</v>
      </c>
      <c r="G4404" s="86" t="s">
        <v>111</v>
      </c>
      <c r="H4404" s="85" t="s">
        <v>2</v>
      </c>
      <c r="I4404" s="85">
        <v>1</v>
      </c>
      <c r="J4404" s="88">
        <v>1.161349608605917</v>
      </c>
      <c r="K4404" s="146">
        <v>0.96385183957592324</v>
      </c>
      <c r="L4404" s="147">
        <v>4.0331040668920974E-9</v>
      </c>
      <c r="M4404" s="147">
        <v>1.9340003438087781E-3</v>
      </c>
      <c r="N4404" s="87">
        <v>12.47318345021583</v>
      </c>
      <c r="O4404" s="88">
        <v>1.146658669509824</v>
      </c>
      <c r="P4404" s="89">
        <v>91.929913007892367</v>
      </c>
    </row>
    <row r="4405" spans="1:16">
      <c r="A4405" s="75" t="s">
        <v>5781</v>
      </c>
      <c r="B4405" s="85">
        <v>4401</v>
      </c>
      <c r="C4405" s="85">
        <v>3628</v>
      </c>
      <c r="D4405" s="85">
        <v>4401</v>
      </c>
      <c r="E4405" s="86" t="s">
        <v>5782</v>
      </c>
      <c r="F4405" s="85" t="s">
        <v>965</v>
      </c>
      <c r="G4405" s="86" t="s">
        <v>111</v>
      </c>
      <c r="H4405" s="85" t="s">
        <v>2</v>
      </c>
      <c r="I4405" s="85">
        <v>1</v>
      </c>
      <c r="J4405" s="88">
        <v>5.2430735884030952E-2</v>
      </c>
      <c r="K4405" s="146">
        <v>6.4232396047366636E-2</v>
      </c>
      <c r="L4405" s="147">
        <v>2.650064787764978E-10</v>
      </c>
      <c r="M4405" s="147">
        <v>6.5066796946177822E-3</v>
      </c>
      <c r="N4405" s="87">
        <v>0.78666186952246864</v>
      </c>
      <c r="O4405" s="88">
        <v>4.6742065494827401E-2</v>
      </c>
      <c r="P4405" s="89">
        <v>59.418242202588864</v>
      </c>
    </row>
    <row r="4406" spans="1:16">
      <c r="A4406" s="75" t="s">
        <v>5783</v>
      </c>
      <c r="B4406" s="85">
        <v>4402</v>
      </c>
      <c r="C4406" s="85">
        <v>3629</v>
      </c>
      <c r="D4406" s="85">
        <v>4402</v>
      </c>
      <c r="E4406" s="86" t="s">
        <v>5782</v>
      </c>
      <c r="F4406" s="85" t="s">
        <v>38</v>
      </c>
      <c r="G4406" s="86" t="s">
        <v>111</v>
      </c>
      <c r="H4406" s="85" t="s">
        <v>2</v>
      </c>
      <c r="I4406" s="85">
        <v>1</v>
      </c>
      <c r="J4406" s="88">
        <v>5.1805507528015868E-2</v>
      </c>
      <c r="K4406" s="146">
        <v>6.4156693396189526E-2</v>
      </c>
      <c r="L4406" s="147">
        <v>2.633096422425266E-10</v>
      </c>
      <c r="M4406" s="147">
        <v>6.4372746681341901E-3</v>
      </c>
      <c r="N4406" s="87">
        <v>0.77762770518219171</v>
      </c>
      <c r="O4406" s="88">
        <v>4.6472444398378693E-2</v>
      </c>
      <c r="P4406" s="89">
        <v>59.761816726283676</v>
      </c>
    </row>
    <row r="4407" spans="1:16">
      <c r="A4407" s="75" t="s">
        <v>5784</v>
      </c>
      <c r="B4407" s="85">
        <v>4403</v>
      </c>
      <c r="C4407" s="85">
        <v>3630</v>
      </c>
      <c r="D4407" s="85">
        <v>4403</v>
      </c>
      <c r="E4407" s="86" t="s">
        <v>5782</v>
      </c>
      <c r="F4407" s="85" t="s">
        <v>4398</v>
      </c>
      <c r="G4407" s="86" t="s">
        <v>111</v>
      </c>
      <c r="H4407" s="85" t="s">
        <v>2</v>
      </c>
      <c r="I4407" s="85">
        <v>1</v>
      </c>
      <c r="J4407" s="88">
        <v>5.1805521985034998E-2</v>
      </c>
      <c r="K4407" s="146">
        <v>6.4156717859338561E-2</v>
      </c>
      <c r="L4407" s="147">
        <v>2.6330970719821772E-10</v>
      </c>
      <c r="M4407" s="147">
        <v>6.4372757069432697E-3</v>
      </c>
      <c r="N4407" s="87">
        <v>0.77762787376109899</v>
      </c>
      <c r="O4407" s="88">
        <v>4.6472457427033133E-2</v>
      </c>
      <c r="P4407" s="89">
        <v>59.761820525109279</v>
      </c>
    </row>
    <row r="4408" spans="1:16">
      <c r="A4408" s="75" t="s">
        <v>5785</v>
      </c>
      <c r="B4408" s="85">
        <v>4404</v>
      </c>
      <c r="C4408" s="85">
        <v>3631</v>
      </c>
      <c r="D4408" s="85">
        <v>4404</v>
      </c>
      <c r="E4408" s="86" t="s">
        <v>5782</v>
      </c>
      <c r="F4408" s="85" t="s">
        <v>4400</v>
      </c>
      <c r="G4408" s="86" t="s">
        <v>111</v>
      </c>
      <c r="H4408" s="85" t="s">
        <v>2</v>
      </c>
      <c r="I4408" s="85">
        <v>1</v>
      </c>
      <c r="J4408" s="88">
        <v>5.1805521985034998E-2</v>
      </c>
      <c r="K4408" s="146">
        <v>6.4156717859338561E-2</v>
      </c>
      <c r="L4408" s="147">
        <v>2.6330970719821772E-10</v>
      </c>
      <c r="M4408" s="147">
        <v>6.4372757069432697E-3</v>
      </c>
      <c r="N4408" s="87">
        <v>0.77762787376109899</v>
      </c>
      <c r="O4408" s="88">
        <v>4.6472457427033133E-2</v>
      </c>
      <c r="P4408" s="89">
        <v>59.761820525109279</v>
      </c>
    </row>
    <row r="4409" spans="1:16">
      <c r="A4409" s="75" t="s">
        <v>5786</v>
      </c>
      <c r="B4409" s="85">
        <v>4405</v>
      </c>
      <c r="C4409" s="85">
        <v>3632</v>
      </c>
      <c r="D4409" s="85">
        <v>4405</v>
      </c>
      <c r="E4409" s="86" t="s">
        <v>5782</v>
      </c>
      <c r="F4409" s="85" t="s">
        <v>243</v>
      </c>
      <c r="G4409" s="86" t="s">
        <v>111</v>
      </c>
      <c r="H4409" s="85" t="s">
        <v>2</v>
      </c>
      <c r="I4409" s="85">
        <v>1</v>
      </c>
      <c r="J4409" s="88">
        <v>5.1752747277947778E-2</v>
      </c>
      <c r="K4409" s="146">
        <v>6.4343373291161382E-2</v>
      </c>
      <c r="L4409" s="147">
        <v>2.6420459630471599E-10</v>
      </c>
      <c r="M4409" s="147">
        <v>6.4151774982975319E-3</v>
      </c>
      <c r="N4409" s="87">
        <v>0.78037425871168553</v>
      </c>
      <c r="O4409" s="88">
        <v>4.6464151682452721E-2</v>
      </c>
      <c r="P4409" s="89">
        <v>59.540856408001041</v>
      </c>
    </row>
    <row r="4410" spans="1:16">
      <c r="A4410" s="75" t="s">
        <v>5787</v>
      </c>
      <c r="B4410" s="85">
        <v>4406</v>
      </c>
      <c r="C4410" s="85">
        <v>3633</v>
      </c>
      <c r="D4410" s="85">
        <v>4406</v>
      </c>
      <c r="E4410" s="86" t="s">
        <v>5788</v>
      </c>
      <c r="F4410" s="85" t="s">
        <v>2804</v>
      </c>
      <c r="G4410" s="86" t="s">
        <v>111</v>
      </c>
      <c r="H4410" s="85" t="s">
        <v>2</v>
      </c>
      <c r="I4410" s="85">
        <v>1</v>
      </c>
      <c r="J4410" s="88">
        <v>4.614439959763892E-2</v>
      </c>
      <c r="K4410" s="146">
        <v>6.0455739393917171E-2</v>
      </c>
      <c r="L4410" s="147">
        <v>2.3856174007233032E-10</v>
      </c>
      <c r="M4410" s="147">
        <v>5.3885482975360444E-3</v>
      </c>
      <c r="N4410" s="87">
        <v>0.68836752695696923</v>
      </c>
      <c r="O4410" s="88">
        <v>4.1693892353258342E-2</v>
      </c>
      <c r="P4410" s="89">
        <v>60.569231871776957</v>
      </c>
    </row>
    <row r="4411" spans="1:16">
      <c r="A4411" s="75" t="s">
        <v>5789</v>
      </c>
      <c r="B4411" s="85">
        <v>4407</v>
      </c>
      <c r="C4411" s="85">
        <v>3634</v>
      </c>
      <c r="D4411" s="85">
        <v>4407</v>
      </c>
      <c r="E4411" s="86" t="s">
        <v>5788</v>
      </c>
      <c r="F4411" s="85" t="s">
        <v>965</v>
      </c>
      <c r="G4411" s="86" t="s">
        <v>111</v>
      </c>
      <c r="H4411" s="85" t="s">
        <v>2</v>
      </c>
      <c r="I4411" s="85">
        <v>1</v>
      </c>
      <c r="J4411" s="88">
        <v>4.6797583258970071E-2</v>
      </c>
      <c r="K4411" s="146">
        <v>6.0535282731876826E-2</v>
      </c>
      <c r="L4411" s="147">
        <v>2.4033489223142372E-10</v>
      </c>
      <c r="M4411" s="147">
        <v>5.461049647202172E-3</v>
      </c>
      <c r="N4411" s="87">
        <v>0.69780434672847536</v>
      </c>
      <c r="O4411" s="88">
        <v>4.1975626949975357E-2</v>
      </c>
      <c r="P4411" s="89">
        <v>60.153862822394558</v>
      </c>
    </row>
    <row r="4412" spans="1:16">
      <c r="A4412" s="75" t="s">
        <v>5790</v>
      </c>
      <c r="B4412" s="85">
        <v>4408</v>
      </c>
      <c r="C4412" s="85">
        <v>3635</v>
      </c>
      <c r="D4412" s="85">
        <v>4408</v>
      </c>
      <c r="E4412" s="86" t="s">
        <v>5788</v>
      </c>
      <c r="F4412" s="85" t="s">
        <v>38</v>
      </c>
      <c r="G4412" s="86" t="s">
        <v>111</v>
      </c>
      <c r="H4412" s="85" t="s">
        <v>2</v>
      </c>
      <c r="I4412" s="85">
        <v>1</v>
      </c>
      <c r="J4412" s="88">
        <v>4.6144385140619797E-2</v>
      </c>
      <c r="K4412" s="146">
        <v>6.0455714930767922E-2</v>
      </c>
      <c r="L4412" s="147">
        <v>2.385616751166391E-10</v>
      </c>
      <c r="M4412" s="147">
        <v>5.3885472587269674E-3</v>
      </c>
      <c r="N4412" s="87">
        <v>0.68836735837806196</v>
      </c>
      <c r="O4412" s="88">
        <v>4.1693879324603909E-2</v>
      </c>
      <c r="P4412" s="89">
        <v>60.569227778091403</v>
      </c>
    </row>
    <row r="4413" spans="1:16">
      <c r="A4413" s="75" t="s">
        <v>5791</v>
      </c>
      <c r="B4413" s="85">
        <v>4409</v>
      </c>
      <c r="C4413" s="85">
        <v>3636</v>
      </c>
      <c r="D4413" s="85">
        <v>4409</v>
      </c>
      <c r="E4413" s="86" t="s">
        <v>5788</v>
      </c>
      <c r="F4413" s="85" t="s">
        <v>4400</v>
      </c>
      <c r="G4413" s="86" t="s">
        <v>111</v>
      </c>
      <c r="H4413" s="85" t="s">
        <v>2</v>
      </c>
      <c r="I4413" s="85">
        <v>1</v>
      </c>
      <c r="J4413" s="88">
        <v>4.614439959763892E-2</v>
      </c>
      <c r="K4413" s="146">
        <v>6.0455739393917171E-2</v>
      </c>
      <c r="L4413" s="147">
        <v>2.3856174007233032E-10</v>
      </c>
      <c r="M4413" s="147">
        <v>5.3885482975360444E-3</v>
      </c>
      <c r="N4413" s="87">
        <v>0.68836752695696923</v>
      </c>
      <c r="O4413" s="88">
        <v>4.1693892353258342E-2</v>
      </c>
      <c r="P4413" s="89">
        <v>60.569231871776957</v>
      </c>
    </row>
    <row r="4414" spans="1:16">
      <c r="A4414" s="75" t="s">
        <v>5792</v>
      </c>
      <c r="B4414" s="85">
        <v>4410</v>
      </c>
      <c r="C4414" s="85">
        <v>3637</v>
      </c>
      <c r="D4414" s="85">
        <v>4410</v>
      </c>
      <c r="E4414" s="86" t="s">
        <v>5788</v>
      </c>
      <c r="F4414" s="85" t="s">
        <v>243</v>
      </c>
      <c r="G4414" s="86" t="s">
        <v>111</v>
      </c>
      <c r="H4414" s="85" t="s">
        <v>2</v>
      </c>
      <c r="I4414" s="85">
        <v>1</v>
      </c>
      <c r="J4414" s="88">
        <v>4.6122071410589688E-2</v>
      </c>
      <c r="K4414" s="146">
        <v>6.0472682141645091E-2</v>
      </c>
      <c r="L4414" s="147">
        <v>2.3877961175914748E-10</v>
      </c>
      <c r="M4414" s="147">
        <v>5.375039241204819E-3</v>
      </c>
      <c r="N4414" s="87">
        <v>0.68921157874745098</v>
      </c>
      <c r="O4414" s="88">
        <v>4.1694771723634637E-2</v>
      </c>
      <c r="P4414" s="89">
        <v>60.496330893641186</v>
      </c>
    </row>
    <row r="4415" spans="1:16">
      <c r="A4415" s="75" t="s">
        <v>5793</v>
      </c>
      <c r="B4415" s="85">
        <v>4411</v>
      </c>
      <c r="C4415" s="85">
        <v>3638</v>
      </c>
      <c r="D4415" s="85">
        <v>4411</v>
      </c>
      <c r="E4415" s="86" t="s">
        <v>5794</v>
      </c>
      <c r="F4415" s="85" t="s">
        <v>2872</v>
      </c>
      <c r="G4415" s="86" t="s">
        <v>111</v>
      </c>
      <c r="H4415" s="85" t="s">
        <v>2</v>
      </c>
      <c r="I4415" s="85">
        <v>1</v>
      </c>
      <c r="J4415" s="88">
        <v>1.6254967376609811E-2</v>
      </c>
      <c r="K4415" s="146">
        <v>4.6652137237795974E-2</v>
      </c>
      <c r="L4415" s="147">
        <v>8.2912010733302448E-11</v>
      </c>
      <c r="M4415" s="147">
        <v>1.5477090254970029E-3</v>
      </c>
      <c r="N4415" s="87">
        <v>0.2006648263599792</v>
      </c>
      <c r="O4415" s="88">
        <v>1.4479276420656171E-2</v>
      </c>
      <c r="P4415" s="89">
        <v>72.15652430626443</v>
      </c>
    </row>
    <row r="4416" spans="1:16">
      <c r="A4416" s="75" t="s">
        <v>5795</v>
      </c>
      <c r="B4416" s="85">
        <v>4412</v>
      </c>
      <c r="C4416" s="85">
        <v>3639</v>
      </c>
      <c r="D4416" s="85">
        <v>4412</v>
      </c>
      <c r="E4416" s="86" t="s">
        <v>5794</v>
      </c>
      <c r="F4416" s="85" t="s">
        <v>4432</v>
      </c>
      <c r="G4416" s="86" t="s">
        <v>111</v>
      </c>
      <c r="H4416" s="85" t="s">
        <v>2</v>
      </c>
      <c r="I4416" s="85">
        <v>1</v>
      </c>
      <c r="J4416" s="88">
        <v>1.6235827118899031E-2</v>
      </c>
      <c r="K4416" s="146">
        <v>4.6655948028086133E-2</v>
      </c>
      <c r="L4416" s="147">
        <v>8.2875655564427513E-11</v>
      </c>
      <c r="M4416" s="147">
        <v>1.547764048705623E-3</v>
      </c>
      <c r="N4416" s="87">
        <v>0.20065895023829219</v>
      </c>
      <c r="O4416" s="88">
        <v>1.446139166747273E-2</v>
      </c>
      <c r="P4416" s="89">
        <v>72.069507242508394</v>
      </c>
    </row>
    <row r="4417" spans="1:16">
      <c r="A4417" s="75" t="s">
        <v>5796</v>
      </c>
      <c r="B4417" s="85">
        <v>4413</v>
      </c>
      <c r="C4417" s="85">
        <v>3640</v>
      </c>
      <c r="D4417" s="85">
        <v>4413</v>
      </c>
      <c r="E4417" s="86" t="s">
        <v>5794</v>
      </c>
      <c r="F4417" s="85" t="s">
        <v>4361</v>
      </c>
      <c r="G4417" s="86" t="s">
        <v>111</v>
      </c>
      <c r="H4417" s="85" t="s">
        <v>2</v>
      </c>
      <c r="I4417" s="85">
        <v>1</v>
      </c>
      <c r="J4417" s="88">
        <v>1.6235827118899031E-2</v>
      </c>
      <c r="K4417" s="146">
        <v>4.6655948028086133E-2</v>
      </c>
      <c r="L4417" s="147">
        <v>8.2875655564427513E-11</v>
      </c>
      <c r="M4417" s="147">
        <v>1.547764048705623E-3</v>
      </c>
      <c r="N4417" s="87">
        <v>0.20065895023829219</v>
      </c>
      <c r="O4417" s="88">
        <v>1.446139166747273E-2</v>
      </c>
      <c r="P4417" s="89">
        <v>72.069507242508394</v>
      </c>
    </row>
    <row r="4418" spans="1:16">
      <c r="A4418" s="75" t="s">
        <v>5797</v>
      </c>
      <c r="B4418" s="85">
        <v>4414</v>
      </c>
      <c r="C4418" s="85">
        <v>3641</v>
      </c>
      <c r="D4418" s="85">
        <v>4414</v>
      </c>
      <c r="E4418" s="86" t="s">
        <v>5794</v>
      </c>
      <c r="F4418" s="85" t="s">
        <v>4443</v>
      </c>
      <c r="G4418" s="86" t="s">
        <v>111</v>
      </c>
      <c r="H4418" s="85" t="s">
        <v>2</v>
      </c>
      <c r="I4418" s="85">
        <v>1</v>
      </c>
      <c r="J4418" s="88">
        <v>1.6235827118899031E-2</v>
      </c>
      <c r="K4418" s="146">
        <v>4.6655948028086133E-2</v>
      </c>
      <c r="L4418" s="147">
        <v>8.2875655564427513E-11</v>
      </c>
      <c r="M4418" s="147">
        <v>1.547764048705623E-3</v>
      </c>
      <c r="N4418" s="87">
        <v>0.20065895023829219</v>
      </c>
      <c r="O4418" s="88">
        <v>1.446139166747273E-2</v>
      </c>
      <c r="P4418" s="89">
        <v>72.069507242508394</v>
      </c>
    </row>
    <row r="4419" spans="1:16">
      <c r="A4419" s="75" t="s">
        <v>5798</v>
      </c>
      <c r="B4419" s="85">
        <v>4415</v>
      </c>
      <c r="C4419" s="85">
        <v>3642</v>
      </c>
      <c r="D4419" s="85">
        <v>4415</v>
      </c>
      <c r="E4419" s="86" t="s">
        <v>5794</v>
      </c>
      <c r="F4419" s="85" t="s">
        <v>4455</v>
      </c>
      <c r="G4419" s="86" t="s">
        <v>111</v>
      </c>
      <c r="H4419" s="85" t="s">
        <v>2</v>
      </c>
      <c r="I4419" s="85">
        <v>1</v>
      </c>
      <c r="J4419" s="88">
        <v>1.6235827118899031E-2</v>
      </c>
      <c r="K4419" s="146">
        <v>4.6655948028086133E-2</v>
      </c>
      <c r="L4419" s="147">
        <v>8.2875655564427513E-11</v>
      </c>
      <c r="M4419" s="147">
        <v>1.547764048705623E-3</v>
      </c>
      <c r="N4419" s="87">
        <v>0.20065895023829219</v>
      </c>
      <c r="O4419" s="88">
        <v>1.446139166747273E-2</v>
      </c>
      <c r="P4419" s="89">
        <v>72.069507242508394</v>
      </c>
    </row>
    <row r="4420" spans="1:16">
      <c r="A4420" s="75" t="s">
        <v>5799</v>
      </c>
      <c r="B4420" s="85">
        <v>4416</v>
      </c>
      <c r="C4420" s="85">
        <v>3643</v>
      </c>
      <c r="D4420" s="85">
        <v>4416</v>
      </c>
      <c r="E4420" s="86" t="s">
        <v>5794</v>
      </c>
      <c r="F4420" s="85" t="s">
        <v>4459</v>
      </c>
      <c r="G4420" s="86" t="s">
        <v>111</v>
      </c>
      <c r="H4420" s="85" t="s">
        <v>2</v>
      </c>
      <c r="I4420" s="85">
        <v>1</v>
      </c>
      <c r="J4420" s="88">
        <v>1.6235827118899031E-2</v>
      </c>
      <c r="K4420" s="146">
        <v>4.6655948028086133E-2</v>
      </c>
      <c r="L4420" s="147">
        <v>8.2875655564427513E-11</v>
      </c>
      <c r="M4420" s="147">
        <v>1.547764048705623E-3</v>
      </c>
      <c r="N4420" s="87">
        <v>0.20065895023829219</v>
      </c>
      <c r="O4420" s="88">
        <v>1.446139166747273E-2</v>
      </c>
      <c r="P4420" s="89">
        <v>72.069507242508394</v>
      </c>
    </row>
    <row r="4421" spans="1:16">
      <c r="A4421" s="75" t="s">
        <v>5800</v>
      </c>
      <c r="B4421" s="85">
        <v>4417</v>
      </c>
      <c r="C4421" s="85">
        <v>3644</v>
      </c>
      <c r="D4421" s="85">
        <v>4417</v>
      </c>
      <c r="E4421" s="86" t="s">
        <v>5794</v>
      </c>
      <c r="F4421" s="85" t="s">
        <v>4471</v>
      </c>
      <c r="G4421" s="86" t="s">
        <v>111</v>
      </c>
      <c r="H4421" s="85" t="s">
        <v>2</v>
      </c>
      <c r="I4421" s="85">
        <v>1</v>
      </c>
      <c r="J4421" s="88">
        <v>1.6235827118899031E-2</v>
      </c>
      <c r="K4421" s="146">
        <v>4.6655948028086133E-2</v>
      </c>
      <c r="L4421" s="147">
        <v>8.2875655564427513E-11</v>
      </c>
      <c r="M4421" s="147">
        <v>1.547764048705623E-3</v>
      </c>
      <c r="N4421" s="87">
        <v>0.20065895023829219</v>
      </c>
      <c r="O4421" s="88">
        <v>1.446139166747273E-2</v>
      </c>
      <c r="P4421" s="89">
        <v>72.069507242508394</v>
      </c>
    </row>
    <row r="4422" spans="1:16">
      <c r="A4422" s="75" t="s">
        <v>5801</v>
      </c>
      <c r="B4422" s="85">
        <v>4418</v>
      </c>
      <c r="C4422" s="85">
        <v>3645</v>
      </c>
      <c r="D4422" s="85">
        <v>4418</v>
      </c>
      <c r="E4422" s="86" t="s">
        <v>5794</v>
      </c>
      <c r="F4422" s="85" t="s">
        <v>4363</v>
      </c>
      <c r="G4422" s="86" t="s">
        <v>111</v>
      </c>
      <c r="H4422" s="85" t="s">
        <v>2</v>
      </c>
      <c r="I4422" s="85">
        <v>1</v>
      </c>
      <c r="J4422" s="88">
        <v>1.6235827118899031E-2</v>
      </c>
      <c r="K4422" s="146">
        <v>4.6655948028086133E-2</v>
      </c>
      <c r="L4422" s="147">
        <v>8.2875655564427513E-11</v>
      </c>
      <c r="M4422" s="147">
        <v>1.547764048705623E-3</v>
      </c>
      <c r="N4422" s="87">
        <v>0.20065895023829219</v>
      </c>
      <c r="O4422" s="88">
        <v>1.446139166747273E-2</v>
      </c>
      <c r="P4422" s="89">
        <v>72.069507242508394</v>
      </c>
    </row>
    <row r="4423" spans="1:16">
      <c r="A4423" s="75" t="s">
        <v>5802</v>
      </c>
      <c r="B4423" s="85">
        <v>4419</v>
      </c>
      <c r="C4423" s="85">
        <v>3646</v>
      </c>
      <c r="D4423" s="85">
        <v>4419</v>
      </c>
      <c r="E4423" s="86" t="s">
        <v>5794</v>
      </c>
      <c r="F4423" s="85" t="s">
        <v>4476</v>
      </c>
      <c r="G4423" s="86" t="s">
        <v>111</v>
      </c>
      <c r="H4423" s="85" t="s">
        <v>2</v>
      </c>
      <c r="I4423" s="85">
        <v>1</v>
      </c>
      <c r="J4423" s="88">
        <v>1.6235827118899031E-2</v>
      </c>
      <c r="K4423" s="146">
        <v>4.6655948028086133E-2</v>
      </c>
      <c r="L4423" s="147">
        <v>8.2875655564427513E-11</v>
      </c>
      <c r="M4423" s="147">
        <v>1.547764048705623E-3</v>
      </c>
      <c r="N4423" s="87">
        <v>0.20065895023829219</v>
      </c>
      <c r="O4423" s="88">
        <v>1.446139166747273E-2</v>
      </c>
      <c r="P4423" s="89">
        <v>72.069507242508394</v>
      </c>
    </row>
    <row r="4424" spans="1:16">
      <c r="A4424" s="75" t="s">
        <v>5803</v>
      </c>
      <c r="B4424" s="85">
        <v>4420</v>
      </c>
      <c r="C4424" s="85">
        <v>3647</v>
      </c>
      <c r="D4424" s="85">
        <v>4420</v>
      </c>
      <c r="E4424" s="86" t="s">
        <v>5794</v>
      </c>
      <c r="F4424" s="85" t="s">
        <v>4484</v>
      </c>
      <c r="G4424" s="86" t="s">
        <v>111</v>
      </c>
      <c r="H4424" s="85" t="s">
        <v>2</v>
      </c>
      <c r="I4424" s="85">
        <v>1</v>
      </c>
      <c r="J4424" s="88">
        <v>1.6235827118899031E-2</v>
      </c>
      <c r="K4424" s="146">
        <v>4.6655948028086133E-2</v>
      </c>
      <c r="L4424" s="147">
        <v>8.2875655564427513E-11</v>
      </c>
      <c r="M4424" s="147">
        <v>1.547764048705623E-3</v>
      </c>
      <c r="N4424" s="87">
        <v>0.20065895023829219</v>
      </c>
      <c r="O4424" s="88">
        <v>1.446139166747273E-2</v>
      </c>
      <c r="P4424" s="89">
        <v>72.069507242508394</v>
      </c>
    </row>
    <row r="4425" spans="1:16">
      <c r="A4425" s="75" t="s">
        <v>5804</v>
      </c>
      <c r="B4425" s="85">
        <v>4421</v>
      </c>
      <c r="C4425" s="85">
        <v>3648</v>
      </c>
      <c r="D4425" s="85">
        <v>4421</v>
      </c>
      <c r="E4425" s="86" t="s">
        <v>5794</v>
      </c>
      <c r="F4425" s="85" t="s">
        <v>429</v>
      </c>
      <c r="G4425" s="86" t="s">
        <v>111</v>
      </c>
      <c r="H4425" s="85" t="s">
        <v>2</v>
      </c>
      <c r="I4425" s="85">
        <v>1</v>
      </c>
      <c r="J4425" s="88">
        <v>1.6254967376609811E-2</v>
      </c>
      <c r="K4425" s="146">
        <v>4.6652137237795974E-2</v>
      </c>
      <c r="L4425" s="147">
        <v>8.2912010733302448E-11</v>
      </c>
      <c r="M4425" s="147">
        <v>1.5477090254970029E-3</v>
      </c>
      <c r="N4425" s="87">
        <v>0.2006648263599792</v>
      </c>
      <c r="O4425" s="88">
        <v>1.4479276420656171E-2</v>
      </c>
      <c r="P4425" s="89">
        <v>72.15652430626443</v>
      </c>
    </row>
    <row r="4426" spans="1:16">
      <c r="A4426" s="75" t="s">
        <v>5805</v>
      </c>
      <c r="B4426" s="85">
        <v>4422</v>
      </c>
      <c r="C4426" s="85">
        <v>3649</v>
      </c>
      <c r="D4426" s="85">
        <v>4422</v>
      </c>
      <c r="E4426" s="86" t="s">
        <v>5794</v>
      </c>
      <c r="F4426" s="85" t="s">
        <v>1055</v>
      </c>
      <c r="G4426" s="86" t="s">
        <v>111</v>
      </c>
      <c r="H4426" s="85" t="s">
        <v>2</v>
      </c>
      <c r="I4426" s="85">
        <v>1</v>
      </c>
      <c r="J4426" s="88">
        <v>1.6254967376609811E-2</v>
      </c>
      <c r="K4426" s="146">
        <v>4.6652137237795974E-2</v>
      </c>
      <c r="L4426" s="147">
        <v>8.2912010733302448E-11</v>
      </c>
      <c r="M4426" s="147">
        <v>1.5477090254970029E-3</v>
      </c>
      <c r="N4426" s="87">
        <v>0.2006648263599792</v>
      </c>
      <c r="O4426" s="88">
        <v>1.4479276420656171E-2</v>
      </c>
      <c r="P4426" s="89">
        <v>72.15652430626443</v>
      </c>
    </row>
    <row r="4427" spans="1:16">
      <c r="A4427" s="75" t="s">
        <v>5806</v>
      </c>
      <c r="B4427" s="85">
        <v>4423</v>
      </c>
      <c r="C4427" s="85">
        <v>3650</v>
      </c>
      <c r="D4427" s="85">
        <v>4423</v>
      </c>
      <c r="E4427" s="86" t="s">
        <v>5794</v>
      </c>
      <c r="F4427" s="85" t="s">
        <v>4489</v>
      </c>
      <c r="G4427" s="86" t="s">
        <v>111</v>
      </c>
      <c r="H4427" s="85" t="s">
        <v>2</v>
      </c>
      <c r="I4427" s="85">
        <v>1</v>
      </c>
      <c r="J4427" s="88">
        <v>1.6254967376609811E-2</v>
      </c>
      <c r="K4427" s="146">
        <v>4.6652137237795974E-2</v>
      </c>
      <c r="L4427" s="147">
        <v>8.2912010733302448E-11</v>
      </c>
      <c r="M4427" s="147">
        <v>1.5477090254970029E-3</v>
      </c>
      <c r="N4427" s="87">
        <v>0.2006648263599792</v>
      </c>
      <c r="O4427" s="88">
        <v>1.4479276420656171E-2</v>
      </c>
      <c r="P4427" s="89">
        <v>72.15652430626443</v>
      </c>
    </row>
    <row r="4428" spans="1:16">
      <c r="A4428" s="75" t="s">
        <v>5807</v>
      </c>
      <c r="B4428" s="85">
        <v>4424</v>
      </c>
      <c r="C4428" s="85">
        <v>3651</v>
      </c>
      <c r="D4428" s="85">
        <v>4424</v>
      </c>
      <c r="E4428" s="86" t="s">
        <v>5794</v>
      </c>
      <c r="F4428" s="85" t="s">
        <v>965</v>
      </c>
      <c r="G4428" s="86" t="s">
        <v>111</v>
      </c>
      <c r="H4428" s="85" t="s">
        <v>2</v>
      </c>
      <c r="I4428" s="85">
        <v>1</v>
      </c>
      <c r="J4428" s="88">
        <v>1.6254967376609811E-2</v>
      </c>
      <c r="K4428" s="146">
        <v>4.6652137237795974E-2</v>
      </c>
      <c r="L4428" s="147">
        <v>8.2912010733302448E-11</v>
      </c>
      <c r="M4428" s="147">
        <v>1.5477090254970029E-3</v>
      </c>
      <c r="N4428" s="87">
        <v>0.2006648263599792</v>
      </c>
      <c r="O4428" s="88">
        <v>1.4479276420656171E-2</v>
      </c>
      <c r="P4428" s="89">
        <v>72.15652430626443</v>
      </c>
    </row>
    <row r="4429" spans="1:16">
      <c r="A4429" s="75" t="s">
        <v>5808</v>
      </c>
      <c r="B4429" s="85">
        <v>4425</v>
      </c>
      <c r="C4429" s="85">
        <v>3652</v>
      </c>
      <c r="D4429" s="85">
        <v>4425</v>
      </c>
      <c r="E4429" s="86" t="s">
        <v>5794</v>
      </c>
      <c r="F4429" s="85" t="s">
        <v>4492</v>
      </c>
      <c r="G4429" s="86" t="s">
        <v>111</v>
      </c>
      <c r="H4429" s="85" t="s">
        <v>2</v>
      </c>
      <c r="I4429" s="85">
        <v>1</v>
      </c>
      <c r="J4429" s="88">
        <v>1.6254967376609811E-2</v>
      </c>
      <c r="K4429" s="146">
        <v>4.6652137237795974E-2</v>
      </c>
      <c r="L4429" s="147">
        <v>8.2912010733302448E-11</v>
      </c>
      <c r="M4429" s="147">
        <v>1.5477090254970029E-3</v>
      </c>
      <c r="N4429" s="87">
        <v>0.2006648263599792</v>
      </c>
      <c r="O4429" s="88">
        <v>1.4479276420656171E-2</v>
      </c>
      <c r="P4429" s="89">
        <v>72.15652430626443</v>
      </c>
    </row>
    <row r="4430" spans="1:16">
      <c r="A4430" s="75" t="s">
        <v>5809</v>
      </c>
      <c r="B4430" s="85">
        <v>4426</v>
      </c>
      <c r="C4430" s="85">
        <v>3653</v>
      </c>
      <c r="D4430" s="85">
        <v>4426</v>
      </c>
      <c r="E4430" s="86" t="s">
        <v>5794</v>
      </c>
      <c r="F4430" s="85" t="s">
        <v>1084</v>
      </c>
      <c r="G4430" s="86" t="s">
        <v>111</v>
      </c>
      <c r="H4430" s="85" t="s">
        <v>2</v>
      </c>
      <c r="I4430" s="85">
        <v>1</v>
      </c>
      <c r="J4430" s="88">
        <v>1.6254967376609811E-2</v>
      </c>
      <c r="K4430" s="146">
        <v>4.6652137237795974E-2</v>
      </c>
      <c r="L4430" s="147">
        <v>8.2912010733302448E-11</v>
      </c>
      <c r="M4430" s="147">
        <v>1.5477090254970029E-3</v>
      </c>
      <c r="N4430" s="87">
        <v>0.2006648263599792</v>
      </c>
      <c r="O4430" s="88">
        <v>1.4479276420656171E-2</v>
      </c>
      <c r="P4430" s="89">
        <v>72.15652430626443</v>
      </c>
    </row>
    <row r="4431" spans="1:16">
      <c r="A4431" s="75" t="s">
        <v>5810</v>
      </c>
      <c r="B4431" s="85">
        <v>4427</v>
      </c>
      <c r="C4431" s="85">
        <v>3654</v>
      </c>
      <c r="D4431" s="85">
        <v>4427</v>
      </c>
      <c r="E4431" s="86" t="s">
        <v>5794</v>
      </c>
      <c r="F4431" s="85" t="s">
        <v>4370</v>
      </c>
      <c r="G4431" s="86" t="s">
        <v>111</v>
      </c>
      <c r="H4431" s="85" t="s">
        <v>2</v>
      </c>
      <c r="I4431" s="85">
        <v>1</v>
      </c>
      <c r="J4431" s="88">
        <v>1.6254967376609811E-2</v>
      </c>
      <c r="K4431" s="146">
        <v>4.6652137237795974E-2</v>
      </c>
      <c r="L4431" s="147">
        <v>8.2912010733302448E-11</v>
      </c>
      <c r="M4431" s="147">
        <v>1.5477090254970029E-3</v>
      </c>
      <c r="N4431" s="87">
        <v>0.2006648263599792</v>
      </c>
      <c r="O4431" s="88">
        <v>1.4479276420656171E-2</v>
      </c>
      <c r="P4431" s="89">
        <v>72.15652430626443</v>
      </c>
    </row>
    <row r="4432" spans="1:16">
      <c r="A4432" s="75" t="s">
        <v>5811</v>
      </c>
      <c r="B4432" s="85">
        <v>4428</v>
      </c>
      <c r="C4432" s="85">
        <v>3655</v>
      </c>
      <c r="D4432" s="85">
        <v>4428</v>
      </c>
      <c r="E4432" s="86" t="s">
        <v>5794</v>
      </c>
      <c r="F4432" s="85" t="s">
        <v>4498</v>
      </c>
      <c r="G4432" s="86" t="s">
        <v>111</v>
      </c>
      <c r="H4432" s="85" t="s">
        <v>2</v>
      </c>
      <c r="I4432" s="85">
        <v>1</v>
      </c>
      <c r="J4432" s="88">
        <v>1.6254967376609811E-2</v>
      </c>
      <c r="K4432" s="146">
        <v>4.6652137237795974E-2</v>
      </c>
      <c r="L4432" s="147">
        <v>8.2912010733302448E-11</v>
      </c>
      <c r="M4432" s="147">
        <v>1.5477090254970029E-3</v>
      </c>
      <c r="N4432" s="87">
        <v>0.2006648263599792</v>
      </c>
      <c r="O4432" s="88">
        <v>1.4479276420656171E-2</v>
      </c>
      <c r="P4432" s="89">
        <v>72.15652430626443</v>
      </c>
    </row>
    <row r="4433" spans="1:16">
      <c r="A4433" s="75" t="s">
        <v>5812</v>
      </c>
      <c r="B4433" s="85">
        <v>4429</v>
      </c>
      <c r="C4433" s="85">
        <v>3656</v>
      </c>
      <c r="D4433" s="85">
        <v>4429</v>
      </c>
      <c r="E4433" s="86" t="s">
        <v>5794</v>
      </c>
      <c r="F4433" s="85" t="s">
        <v>2641</v>
      </c>
      <c r="G4433" s="86" t="s">
        <v>111</v>
      </c>
      <c r="H4433" s="85" t="s">
        <v>2</v>
      </c>
      <c r="I4433" s="85">
        <v>1</v>
      </c>
      <c r="J4433" s="88">
        <v>1.6235827118899031E-2</v>
      </c>
      <c r="K4433" s="146">
        <v>4.6655948028086133E-2</v>
      </c>
      <c r="L4433" s="147">
        <v>8.2875655564427513E-11</v>
      </c>
      <c r="M4433" s="147">
        <v>1.547764048705623E-3</v>
      </c>
      <c r="N4433" s="87">
        <v>0.20065895023829219</v>
      </c>
      <c r="O4433" s="88">
        <v>1.446139166747273E-2</v>
      </c>
      <c r="P4433" s="89">
        <v>72.069507242508394</v>
      </c>
    </row>
    <row r="4434" spans="1:16">
      <c r="A4434" s="75" t="s">
        <v>5813</v>
      </c>
      <c r="B4434" s="85">
        <v>4430</v>
      </c>
      <c r="C4434" s="85">
        <v>3657</v>
      </c>
      <c r="D4434" s="85">
        <v>4430</v>
      </c>
      <c r="E4434" s="86" t="s">
        <v>5794</v>
      </c>
      <c r="F4434" s="85" t="s">
        <v>4532</v>
      </c>
      <c r="G4434" s="86" t="s">
        <v>111</v>
      </c>
      <c r="H4434" s="85" t="s">
        <v>2</v>
      </c>
      <c r="I4434" s="85">
        <v>1</v>
      </c>
      <c r="J4434" s="88">
        <v>1.6235827118899031E-2</v>
      </c>
      <c r="K4434" s="146">
        <v>4.6655948028086133E-2</v>
      </c>
      <c r="L4434" s="147">
        <v>8.2875655564427513E-11</v>
      </c>
      <c r="M4434" s="147">
        <v>1.547764048705623E-3</v>
      </c>
      <c r="N4434" s="87">
        <v>0.20065895023829219</v>
      </c>
      <c r="O4434" s="88">
        <v>1.446139166747273E-2</v>
      </c>
      <c r="P4434" s="89">
        <v>72.069507242508394</v>
      </c>
    </row>
    <row r="4435" spans="1:16">
      <c r="A4435" s="75" t="s">
        <v>5814</v>
      </c>
      <c r="B4435" s="85">
        <v>4431</v>
      </c>
      <c r="C4435" s="85">
        <v>3658</v>
      </c>
      <c r="D4435" s="85">
        <v>4431</v>
      </c>
      <c r="E4435" s="86" t="s">
        <v>5794</v>
      </c>
      <c r="F4435" s="85" t="s">
        <v>2124</v>
      </c>
      <c r="G4435" s="86" t="s">
        <v>111</v>
      </c>
      <c r="H4435" s="85" t="s">
        <v>2</v>
      </c>
      <c r="I4435" s="85">
        <v>1</v>
      </c>
      <c r="J4435" s="88">
        <v>1.6254967376609811E-2</v>
      </c>
      <c r="K4435" s="146">
        <v>4.6652137237795974E-2</v>
      </c>
      <c r="L4435" s="147">
        <v>8.2912010733302448E-11</v>
      </c>
      <c r="M4435" s="147">
        <v>1.5477090254970029E-3</v>
      </c>
      <c r="N4435" s="87">
        <v>0.2006648263599792</v>
      </c>
      <c r="O4435" s="88">
        <v>1.4479276420656171E-2</v>
      </c>
      <c r="P4435" s="89">
        <v>72.15652430626443</v>
      </c>
    </row>
    <row r="4436" spans="1:16">
      <c r="A4436" s="75" t="s">
        <v>5815</v>
      </c>
      <c r="B4436" s="85">
        <v>4432</v>
      </c>
      <c r="C4436" s="85">
        <v>3659</v>
      </c>
      <c r="D4436" s="85">
        <v>4432</v>
      </c>
      <c r="E4436" s="86" t="s">
        <v>5794</v>
      </c>
      <c r="F4436" s="85" t="s">
        <v>4253</v>
      </c>
      <c r="G4436" s="86" t="s">
        <v>111</v>
      </c>
      <c r="H4436" s="85" t="s">
        <v>2</v>
      </c>
      <c r="I4436" s="85">
        <v>1</v>
      </c>
      <c r="J4436" s="88">
        <v>1.6254967376609811E-2</v>
      </c>
      <c r="K4436" s="146">
        <v>4.6652137237795974E-2</v>
      </c>
      <c r="L4436" s="147">
        <v>8.2912010733302448E-11</v>
      </c>
      <c r="M4436" s="147">
        <v>1.5477090254970029E-3</v>
      </c>
      <c r="N4436" s="87">
        <v>0.2006648263599792</v>
      </c>
      <c r="O4436" s="88">
        <v>1.4479276420656171E-2</v>
      </c>
      <c r="P4436" s="89">
        <v>72.15652430626443</v>
      </c>
    </row>
    <row r="4437" spans="1:16">
      <c r="A4437" s="75" t="s">
        <v>5816</v>
      </c>
      <c r="B4437" s="85">
        <v>4433</v>
      </c>
      <c r="C4437" s="85">
        <v>3660</v>
      </c>
      <c r="D4437" s="85">
        <v>4433</v>
      </c>
      <c r="E4437" s="86" t="s">
        <v>5794</v>
      </c>
      <c r="F4437" s="85" t="s">
        <v>4389</v>
      </c>
      <c r="G4437" s="86" t="s">
        <v>111</v>
      </c>
      <c r="H4437" s="85" t="s">
        <v>2</v>
      </c>
      <c r="I4437" s="85">
        <v>1</v>
      </c>
      <c r="J4437" s="88">
        <v>1.6254967376609811E-2</v>
      </c>
      <c r="K4437" s="146">
        <v>4.6652137237795974E-2</v>
      </c>
      <c r="L4437" s="147">
        <v>8.2912010733302448E-11</v>
      </c>
      <c r="M4437" s="147">
        <v>1.5477090254970029E-3</v>
      </c>
      <c r="N4437" s="87">
        <v>0.2006648263599792</v>
      </c>
      <c r="O4437" s="88">
        <v>1.4479276420656171E-2</v>
      </c>
      <c r="P4437" s="89">
        <v>72.15652430626443</v>
      </c>
    </row>
    <row r="4438" spans="1:16">
      <c r="A4438" s="75" t="s">
        <v>5817</v>
      </c>
      <c r="B4438" s="85">
        <v>4434</v>
      </c>
      <c r="C4438" s="85">
        <v>3661</v>
      </c>
      <c r="D4438" s="85">
        <v>4434</v>
      </c>
      <c r="E4438" s="86" t="s">
        <v>5794</v>
      </c>
      <c r="F4438" s="85" t="s">
        <v>3724</v>
      </c>
      <c r="G4438" s="86" t="s">
        <v>111</v>
      </c>
      <c r="H4438" s="85" t="s">
        <v>2</v>
      </c>
      <c r="I4438" s="85">
        <v>1</v>
      </c>
      <c r="J4438" s="88">
        <v>1.6254967376609811E-2</v>
      </c>
      <c r="K4438" s="146">
        <v>4.6652137237795974E-2</v>
      </c>
      <c r="L4438" s="147">
        <v>8.2912010733302448E-11</v>
      </c>
      <c r="M4438" s="147">
        <v>1.5477090254970029E-3</v>
      </c>
      <c r="N4438" s="87">
        <v>0.2006648263599792</v>
      </c>
      <c r="O4438" s="88">
        <v>1.4479276420656171E-2</v>
      </c>
      <c r="P4438" s="89">
        <v>72.15652430626443</v>
      </c>
    </row>
    <row r="4439" spans="1:16">
      <c r="A4439" s="75" t="s">
        <v>5818</v>
      </c>
      <c r="B4439" s="85">
        <v>4435</v>
      </c>
      <c r="C4439" s="85">
        <v>3662</v>
      </c>
      <c r="D4439" s="85">
        <v>4435</v>
      </c>
      <c r="E4439" s="86" t="s">
        <v>5794</v>
      </c>
      <c r="F4439" s="85" t="s">
        <v>38</v>
      </c>
      <c r="G4439" s="86" t="s">
        <v>111</v>
      </c>
      <c r="H4439" s="85" t="s">
        <v>2</v>
      </c>
      <c r="I4439" s="85">
        <v>1</v>
      </c>
      <c r="J4439" s="88">
        <v>1.6236197573429791E-2</v>
      </c>
      <c r="K4439" s="146">
        <v>4.6656142055283865E-2</v>
      </c>
      <c r="L4439" s="147">
        <v>8.2876716521125434E-11</v>
      </c>
      <c r="M4439" s="147">
        <v>1.5477641813261851E-3</v>
      </c>
      <c r="N4439" s="87">
        <v>0.20065896376386511</v>
      </c>
      <c r="O4439" s="88">
        <v>1.446176180029686E-2</v>
      </c>
      <c r="P4439" s="89">
        <v>72.071346971149609</v>
      </c>
    </row>
    <row r="4440" spans="1:16">
      <c r="A4440" s="75" t="s">
        <v>5819</v>
      </c>
      <c r="B4440" s="85">
        <v>4436</v>
      </c>
      <c r="C4440" s="85">
        <v>3663</v>
      </c>
      <c r="D4440" s="85">
        <v>4436</v>
      </c>
      <c r="E4440" s="86" t="s">
        <v>5794</v>
      </c>
      <c r="F4440" s="85" t="s">
        <v>1039</v>
      </c>
      <c r="G4440" s="86" t="s">
        <v>111</v>
      </c>
      <c r="H4440" s="85" t="s">
        <v>2</v>
      </c>
      <c r="I4440" s="85">
        <v>1</v>
      </c>
      <c r="J4440" s="88">
        <v>1.6254967376609811E-2</v>
      </c>
      <c r="K4440" s="146">
        <v>4.6652137237795974E-2</v>
      </c>
      <c r="L4440" s="147">
        <v>8.2912010733302448E-11</v>
      </c>
      <c r="M4440" s="147">
        <v>1.5477090254970029E-3</v>
      </c>
      <c r="N4440" s="87">
        <v>0.2006648263599792</v>
      </c>
      <c r="O4440" s="88">
        <v>1.4479276420656171E-2</v>
      </c>
      <c r="P4440" s="89">
        <v>72.15652430626443</v>
      </c>
    </row>
    <row r="4441" spans="1:16">
      <c r="A4441" s="75" t="s">
        <v>5820</v>
      </c>
      <c r="B4441" s="85">
        <v>4437</v>
      </c>
      <c r="C4441" s="85">
        <v>3664</v>
      </c>
      <c r="D4441" s="85">
        <v>4437</v>
      </c>
      <c r="E4441" s="86" t="s">
        <v>110</v>
      </c>
      <c r="F4441" s="85" t="s">
        <v>2901</v>
      </c>
      <c r="G4441" s="86" t="s">
        <v>111</v>
      </c>
      <c r="H4441" s="85" t="s">
        <v>2</v>
      </c>
      <c r="I4441" s="85">
        <v>1</v>
      </c>
      <c r="J4441" s="88">
        <v>9.8987454513790839E-3</v>
      </c>
      <c r="K4441" s="146">
        <v>2.7513966716570817E-2</v>
      </c>
      <c r="L4441" s="147">
        <v>5.5507090861996138E-11</v>
      </c>
      <c r="M4441" s="147">
        <v>1.0717005024196791E-3</v>
      </c>
      <c r="N4441" s="87">
        <v>0.13430615839379689</v>
      </c>
      <c r="O4441" s="88">
        <v>8.7624729130769356E-3</v>
      </c>
      <c r="P4441" s="89">
        <v>65.242525122225842</v>
      </c>
    </row>
    <row r="4442" spans="1:16">
      <c r="A4442" s="75" t="s">
        <v>5821</v>
      </c>
      <c r="B4442" s="85">
        <v>4438</v>
      </c>
      <c r="C4442" s="85">
        <v>3665</v>
      </c>
      <c r="D4442" s="85">
        <v>4438</v>
      </c>
      <c r="E4442" s="86" t="s">
        <v>110</v>
      </c>
      <c r="F4442" s="85" t="s">
        <v>931</v>
      </c>
      <c r="G4442" s="86" t="s">
        <v>111</v>
      </c>
      <c r="H4442" s="85" t="s">
        <v>2</v>
      </c>
      <c r="I4442" s="85">
        <v>1</v>
      </c>
      <c r="J4442" s="88">
        <v>1.772002079939116E-2</v>
      </c>
      <c r="K4442" s="146">
        <v>4.9209394200896699E-2</v>
      </c>
      <c r="L4442" s="147">
        <v>9.9309861733426173E-11</v>
      </c>
      <c r="M4442" s="147">
        <v>1.916834539547121E-3</v>
      </c>
      <c r="N4442" s="87">
        <v>0.2402287547097606</v>
      </c>
      <c r="O4442" s="88">
        <v>1.5686676363218209E-2</v>
      </c>
      <c r="P4442" s="89">
        <v>65.298912206286573</v>
      </c>
    </row>
    <row r="4443" spans="1:16">
      <c r="A4443" s="75" t="s">
        <v>5822</v>
      </c>
      <c r="B4443" s="85">
        <v>4439</v>
      </c>
      <c r="C4443" s="85">
        <v>3666</v>
      </c>
      <c r="D4443" s="85">
        <v>4439</v>
      </c>
      <c r="E4443" s="86" t="s">
        <v>110</v>
      </c>
      <c r="F4443" s="85" t="s">
        <v>2804</v>
      </c>
      <c r="G4443" s="86" t="s">
        <v>111</v>
      </c>
      <c r="H4443" s="85" t="s">
        <v>2</v>
      </c>
      <c r="I4443" s="85">
        <v>1</v>
      </c>
      <c r="J4443" s="88">
        <v>1.3376863796262231E-2</v>
      </c>
      <c r="K4443" s="146">
        <v>3.718153851371702E-2</v>
      </c>
      <c r="L4443" s="147">
        <v>7.5010595819819502E-11</v>
      </c>
      <c r="M4443" s="147">
        <v>1.44826349178256E-3</v>
      </c>
      <c r="N4443" s="87">
        <v>0.18149726111025091</v>
      </c>
      <c r="O4443" s="88">
        <v>1.1841339617510179E-2</v>
      </c>
      <c r="P4443" s="89">
        <v>65.242525121726942</v>
      </c>
    </row>
    <row r="4444" spans="1:16">
      <c r="A4444" s="75" t="s">
        <v>5823</v>
      </c>
      <c r="B4444" s="85">
        <v>4440</v>
      </c>
      <c r="C4444" s="85">
        <v>3667</v>
      </c>
      <c r="D4444" s="85">
        <v>4440</v>
      </c>
      <c r="E4444" s="86" t="s">
        <v>110</v>
      </c>
      <c r="F4444" s="85" t="s">
        <v>2872</v>
      </c>
      <c r="G4444" s="86" t="s">
        <v>111</v>
      </c>
      <c r="H4444" s="85" t="s">
        <v>2</v>
      </c>
      <c r="I4444" s="85">
        <v>1</v>
      </c>
      <c r="J4444" s="88">
        <v>1.5836143406656469E-2</v>
      </c>
      <c r="K4444" s="146">
        <v>4.397777137759059E-2</v>
      </c>
      <c r="L4444" s="147">
        <v>8.8751882963961381E-11</v>
      </c>
      <c r="M4444" s="147">
        <v>1.713049154892101E-3</v>
      </c>
      <c r="N4444" s="87">
        <v>0.21468919551806409</v>
      </c>
      <c r="O4444" s="88">
        <v>1.4018970929777439E-2</v>
      </c>
      <c r="P4444" s="89">
        <v>65.298912206310234</v>
      </c>
    </row>
    <row r="4445" spans="1:16">
      <c r="A4445" s="75" t="s">
        <v>5824</v>
      </c>
      <c r="B4445" s="85">
        <v>4441</v>
      </c>
      <c r="C4445" s="85">
        <v>3668</v>
      </c>
      <c r="D4445" s="85">
        <v>4441</v>
      </c>
      <c r="E4445" s="86" t="s">
        <v>110</v>
      </c>
      <c r="F4445" s="85" t="s">
        <v>4407</v>
      </c>
      <c r="G4445" s="86" t="s">
        <v>111</v>
      </c>
      <c r="H4445" s="85" t="s">
        <v>2</v>
      </c>
      <c r="I4445" s="85">
        <v>1</v>
      </c>
      <c r="J4445" s="88">
        <v>1.7742706126440671E-2</v>
      </c>
      <c r="K4445" s="146">
        <v>4.9272392501743666E-2</v>
      </c>
      <c r="L4445" s="147">
        <v>9.9436999095067261E-11</v>
      </c>
      <c r="M4445" s="147">
        <v>1.919288488045384E-3</v>
      </c>
      <c r="N4445" s="87">
        <v>0.24053629768214221</v>
      </c>
      <c r="O4445" s="88">
        <v>1.570675858477133E-2</v>
      </c>
      <c r="P4445" s="89">
        <v>65.298912206286218</v>
      </c>
    </row>
    <row r="4446" spans="1:16">
      <c r="A4446" s="75" t="s">
        <v>5825</v>
      </c>
      <c r="B4446" s="85">
        <v>4442</v>
      </c>
      <c r="C4446" s="85">
        <v>3669</v>
      </c>
      <c r="D4446" s="85">
        <v>4442</v>
      </c>
      <c r="E4446" s="86" t="s">
        <v>110</v>
      </c>
      <c r="F4446" s="85" t="s">
        <v>4409</v>
      </c>
      <c r="G4446" s="86" t="s">
        <v>111</v>
      </c>
      <c r="H4446" s="85" t="s">
        <v>2</v>
      </c>
      <c r="I4446" s="85">
        <v>1</v>
      </c>
      <c r="J4446" s="88">
        <v>1.024269325255291E-2</v>
      </c>
      <c r="K4446" s="146">
        <v>2.8469983658488206E-2</v>
      </c>
      <c r="L4446" s="147">
        <v>5.7435773839709368E-11</v>
      </c>
      <c r="M4446" s="147">
        <v>1.108938456775314E-3</v>
      </c>
      <c r="N4446" s="87">
        <v>0.13897284146887409</v>
      </c>
      <c r="O4446" s="88">
        <v>9.0669391008458972E-3</v>
      </c>
      <c r="P4446" s="89">
        <v>65.242525122267352</v>
      </c>
    </row>
    <row r="4447" spans="1:16">
      <c r="A4447" s="75" t="s">
        <v>5826</v>
      </c>
      <c r="B4447" s="85">
        <v>4443</v>
      </c>
      <c r="C4447" s="85">
        <v>3670</v>
      </c>
      <c r="D4447" s="85">
        <v>4443</v>
      </c>
      <c r="E4447" s="86" t="s">
        <v>110</v>
      </c>
      <c r="F4447" s="85" t="s">
        <v>4413</v>
      </c>
      <c r="G4447" s="86" t="s">
        <v>111</v>
      </c>
      <c r="H4447" s="85" t="s">
        <v>2</v>
      </c>
      <c r="I4447" s="85">
        <v>1</v>
      </c>
      <c r="J4447" s="88">
        <v>1.6608280540645962E-2</v>
      </c>
      <c r="K4447" s="146">
        <v>4.616339315522331E-2</v>
      </c>
      <c r="L4447" s="147">
        <v>9.31307246520353E-11</v>
      </c>
      <c r="M4447" s="147">
        <v>1.7981170126202331E-3</v>
      </c>
      <c r="N4447" s="87">
        <v>0.22534111700279591</v>
      </c>
      <c r="O4447" s="88">
        <v>1.470182348712838E-2</v>
      </c>
      <c r="P4447" s="89">
        <v>65.242525122239314</v>
      </c>
    </row>
    <row r="4448" spans="1:16">
      <c r="A4448" s="75" t="s">
        <v>5827</v>
      </c>
      <c r="B4448" s="85">
        <v>4444</v>
      </c>
      <c r="C4448" s="85">
        <v>3671</v>
      </c>
      <c r="D4448" s="85">
        <v>4444</v>
      </c>
      <c r="E4448" s="86" t="s">
        <v>110</v>
      </c>
      <c r="F4448" s="85" t="s">
        <v>4233</v>
      </c>
      <c r="G4448" s="86" t="s">
        <v>111</v>
      </c>
      <c r="H4448" s="85" t="s">
        <v>2</v>
      </c>
      <c r="I4448" s="85">
        <v>1</v>
      </c>
      <c r="J4448" s="88">
        <v>1.735063276956204E-2</v>
      </c>
      <c r="K4448" s="146">
        <v>4.8226791452901173E-2</v>
      </c>
      <c r="L4448" s="147">
        <v>9.7293455456738404E-11</v>
      </c>
      <c r="M4448" s="147">
        <v>1.87848873858261E-3</v>
      </c>
      <c r="N4448" s="87">
        <v>0.23541335055343909</v>
      </c>
      <c r="O4448" s="88">
        <v>1.5358961437574731E-2</v>
      </c>
      <c r="P4448" s="89">
        <v>65.242525122160515</v>
      </c>
    </row>
    <row r="4449" spans="1:16">
      <c r="A4449" s="75" t="s">
        <v>5828</v>
      </c>
      <c r="B4449" s="85">
        <v>4445</v>
      </c>
      <c r="C4449" s="85">
        <v>3672</v>
      </c>
      <c r="D4449" s="85">
        <v>4445</v>
      </c>
      <c r="E4449" s="86" t="s">
        <v>110</v>
      </c>
      <c r="F4449" s="85" t="s">
        <v>4591</v>
      </c>
      <c r="G4449" s="86" t="s">
        <v>111</v>
      </c>
      <c r="H4449" s="85" t="s">
        <v>2</v>
      </c>
      <c r="I4449" s="85">
        <v>1</v>
      </c>
      <c r="J4449" s="88">
        <v>1.735063276956204E-2</v>
      </c>
      <c r="K4449" s="146">
        <v>4.8226791452901173E-2</v>
      </c>
      <c r="L4449" s="147">
        <v>9.7293455456738404E-11</v>
      </c>
      <c r="M4449" s="147">
        <v>1.87848873858261E-3</v>
      </c>
      <c r="N4449" s="87">
        <v>0.23541335055343909</v>
      </c>
      <c r="O4449" s="88">
        <v>1.5358961437574731E-2</v>
      </c>
      <c r="P4449" s="89">
        <v>65.242525122160515</v>
      </c>
    </row>
    <row r="4450" spans="1:16">
      <c r="A4450" s="75" t="s">
        <v>5829</v>
      </c>
      <c r="B4450" s="85">
        <v>4446</v>
      </c>
      <c r="C4450" s="85">
        <v>3673</v>
      </c>
      <c r="D4450" s="85">
        <v>4446</v>
      </c>
      <c r="E4450" s="86" t="s">
        <v>110</v>
      </c>
      <c r="F4450" s="85" t="s">
        <v>4247</v>
      </c>
      <c r="G4450" s="86" t="s">
        <v>111</v>
      </c>
      <c r="H4450" s="85" t="s">
        <v>2</v>
      </c>
      <c r="I4450" s="85">
        <v>1</v>
      </c>
      <c r="J4450" s="88">
        <v>1.735063276956204E-2</v>
      </c>
      <c r="K4450" s="146">
        <v>4.8226791452901173E-2</v>
      </c>
      <c r="L4450" s="147">
        <v>9.7293455456738404E-11</v>
      </c>
      <c r="M4450" s="147">
        <v>1.87848873858261E-3</v>
      </c>
      <c r="N4450" s="87">
        <v>0.23541335055343909</v>
      </c>
      <c r="O4450" s="88">
        <v>1.5358961437574731E-2</v>
      </c>
      <c r="P4450" s="89">
        <v>65.242525122160515</v>
      </c>
    </row>
    <row r="4451" spans="1:16">
      <c r="A4451" s="75" t="s">
        <v>5830</v>
      </c>
      <c r="B4451" s="85">
        <v>4447</v>
      </c>
      <c r="C4451" s="85">
        <v>3674</v>
      </c>
      <c r="D4451" s="85">
        <v>4447</v>
      </c>
      <c r="E4451" s="86" t="s">
        <v>110</v>
      </c>
      <c r="F4451" s="85" t="s">
        <v>4416</v>
      </c>
      <c r="G4451" s="86" t="s">
        <v>111</v>
      </c>
      <c r="H4451" s="85" t="s">
        <v>2</v>
      </c>
      <c r="I4451" s="85">
        <v>1</v>
      </c>
      <c r="J4451" s="88">
        <v>1.735063276956204E-2</v>
      </c>
      <c r="K4451" s="146">
        <v>4.8226791452901173E-2</v>
      </c>
      <c r="L4451" s="147">
        <v>9.7293455456738404E-11</v>
      </c>
      <c r="M4451" s="147">
        <v>1.87848873858261E-3</v>
      </c>
      <c r="N4451" s="87">
        <v>0.23541335055343909</v>
      </c>
      <c r="O4451" s="88">
        <v>1.5358961437574731E-2</v>
      </c>
      <c r="P4451" s="89">
        <v>65.242525122160515</v>
      </c>
    </row>
    <row r="4452" spans="1:16">
      <c r="A4452" s="75" t="s">
        <v>5831</v>
      </c>
      <c r="B4452" s="85">
        <v>4448</v>
      </c>
      <c r="C4452" s="85">
        <v>3675</v>
      </c>
      <c r="D4452" s="85">
        <v>4448</v>
      </c>
      <c r="E4452" s="86" t="s">
        <v>110</v>
      </c>
      <c r="F4452" s="85" t="s">
        <v>4730</v>
      </c>
      <c r="G4452" s="86" t="s">
        <v>111</v>
      </c>
      <c r="H4452" s="85" t="s">
        <v>2</v>
      </c>
      <c r="I4452" s="85">
        <v>1</v>
      </c>
      <c r="J4452" s="88">
        <v>1.735063276956204E-2</v>
      </c>
      <c r="K4452" s="146">
        <v>4.8226791452901173E-2</v>
      </c>
      <c r="L4452" s="147">
        <v>9.7293455456738404E-11</v>
      </c>
      <c r="M4452" s="147">
        <v>1.87848873858261E-3</v>
      </c>
      <c r="N4452" s="87">
        <v>0.23541335055343909</v>
      </c>
      <c r="O4452" s="88">
        <v>1.5358961437574731E-2</v>
      </c>
      <c r="P4452" s="89">
        <v>65.242525122160515</v>
      </c>
    </row>
    <row r="4453" spans="1:16">
      <c r="A4453" s="75" t="s">
        <v>5832</v>
      </c>
      <c r="B4453" s="85">
        <v>4449</v>
      </c>
      <c r="C4453" s="85">
        <v>3676</v>
      </c>
      <c r="D4453" s="85">
        <v>4449</v>
      </c>
      <c r="E4453" s="86" t="s">
        <v>110</v>
      </c>
      <c r="F4453" s="85" t="s">
        <v>4418</v>
      </c>
      <c r="G4453" s="86" t="s">
        <v>111</v>
      </c>
      <c r="H4453" s="85" t="s">
        <v>2</v>
      </c>
      <c r="I4453" s="85">
        <v>1</v>
      </c>
      <c r="J4453" s="88">
        <v>1.735063276956204E-2</v>
      </c>
      <c r="K4453" s="146">
        <v>4.8226791452901173E-2</v>
      </c>
      <c r="L4453" s="147">
        <v>9.7293455456738404E-11</v>
      </c>
      <c r="M4453" s="147">
        <v>1.87848873858261E-3</v>
      </c>
      <c r="N4453" s="87">
        <v>0.23541335055343909</v>
      </c>
      <c r="O4453" s="88">
        <v>1.5358961437574731E-2</v>
      </c>
      <c r="P4453" s="89">
        <v>65.242525122160515</v>
      </c>
    </row>
    <row r="4454" spans="1:16">
      <c r="A4454" s="75" t="s">
        <v>5833</v>
      </c>
      <c r="B4454" s="85">
        <v>4450</v>
      </c>
      <c r="C4454" s="85">
        <v>3677</v>
      </c>
      <c r="D4454" s="85">
        <v>4450</v>
      </c>
      <c r="E4454" s="86" t="s">
        <v>110</v>
      </c>
      <c r="F4454" s="85" t="s">
        <v>4596</v>
      </c>
      <c r="G4454" s="86" t="s">
        <v>111</v>
      </c>
      <c r="H4454" s="85" t="s">
        <v>2</v>
      </c>
      <c r="I4454" s="85">
        <v>1</v>
      </c>
      <c r="J4454" s="88">
        <v>1.735063276956204E-2</v>
      </c>
      <c r="K4454" s="146">
        <v>4.8226791452901173E-2</v>
      </c>
      <c r="L4454" s="147">
        <v>9.7293455456738404E-11</v>
      </c>
      <c r="M4454" s="147">
        <v>1.87848873858261E-3</v>
      </c>
      <c r="N4454" s="87">
        <v>0.23541335055343909</v>
      </c>
      <c r="O4454" s="88">
        <v>1.5358961437574731E-2</v>
      </c>
      <c r="P4454" s="89">
        <v>65.242525122160515</v>
      </c>
    </row>
    <row r="4455" spans="1:16">
      <c r="A4455" s="75" t="s">
        <v>5834</v>
      </c>
      <c r="B4455" s="85">
        <v>4451</v>
      </c>
      <c r="C4455" s="85">
        <v>3678</v>
      </c>
      <c r="D4455" s="85">
        <v>4451</v>
      </c>
      <c r="E4455" s="86" t="s">
        <v>110</v>
      </c>
      <c r="F4455" s="85" t="s">
        <v>4420</v>
      </c>
      <c r="G4455" s="86" t="s">
        <v>111</v>
      </c>
      <c r="H4455" s="85" t="s">
        <v>2</v>
      </c>
      <c r="I4455" s="85">
        <v>1</v>
      </c>
      <c r="J4455" s="88">
        <v>1.735063276956204E-2</v>
      </c>
      <c r="K4455" s="146">
        <v>4.8226791452901173E-2</v>
      </c>
      <c r="L4455" s="147">
        <v>9.7293455456738404E-11</v>
      </c>
      <c r="M4455" s="147">
        <v>1.87848873858261E-3</v>
      </c>
      <c r="N4455" s="87">
        <v>0.23541335055343909</v>
      </c>
      <c r="O4455" s="88">
        <v>1.5358961437574731E-2</v>
      </c>
      <c r="P4455" s="89">
        <v>65.242525122160515</v>
      </c>
    </row>
    <row r="4456" spans="1:16">
      <c r="A4456" s="75" t="s">
        <v>5835</v>
      </c>
      <c r="B4456" s="85">
        <v>4452</v>
      </c>
      <c r="C4456" s="85">
        <v>3679</v>
      </c>
      <c r="D4456" s="85">
        <v>4452</v>
      </c>
      <c r="E4456" s="86" t="s">
        <v>110</v>
      </c>
      <c r="F4456" s="85" t="s">
        <v>4422</v>
      </c>
      <c r="G4456" s="86" t="s">
        <v>111</v>
      </c>
      <c r="H4456" s="85" t="s">
        <v>2</v>
      </c>
      <c r="I4456" s="85">
        <v>1</v>
      </c>
      <c r="J4456" s="88">
        <v>1.735063276956204E-2</v>
      </c>
      <c r="K4456" s="146">
        <v>4.8226791452901173E-2</v>
      </c>
      <c r="L4456" s="147">
        <v>9.7293455456738404E-11</v>
      </c>
      <c r="M4456" s="147">
        <v>1.87848873858261E-3</v>
      </c>
      <c r="N4456" s="87">
        <v>0.23541335055343909</v>
      </c>
      <c r="O4456" s="88">
        <v>1.5358961437574731E-2</v>
      </c>
      <c r="P4456" s="89">
        <v>65.242525122160515</v>
      </c>
    </row>
    <row r="4457" spans="1:16">
      <c r="A4457" s="75" t="s">
        <v>5836</v>
      </c>
      <c r="B4457" s="85">
        <v>4453</v>
      </c>
      <c r="C4457" s="85">
        <v>3680</v>
      </c>
      <c r="D4457" s="85">
        <v>4453</v>
      </c>
      <c r="E4457" s="86" t="s">
        <v>110</v>
      </c>
      <c r="F4457" s="85" t="s">
        <v>509</v>
      </c>
      <c r="G4457" s="86" t="s">
        <v>111</v>
      </c>
      <c r="H4457" s="85" t="s">
        <v>2</v>
      </c>
      <c r="I4457" s="85">
        <v>1</v>
      </c>
      <c r="J4457" s="88">
        <v>1.368474893947199E-2</v>
      </c>
      <c r="K4457" s="146">
        <v>3.8039881561533449E-2</v>
      </c>
      <c r="L4457" s="147">
        <v>7.6738720037360707E-11</v>
      </c>
      <c r="M4457" s="147">
        <v>1.481651939111209E-3</v>
      </c>
      <c r="N4457" s="87">
        <v>0.18568157056801071</v>
      </c>
      <c r="O4457" s="88">
        <v>1.2113751679477079E-2</v>
      </c>
      <c r="P4457" s="89">
        <v>65.239386129815742</v>
      </c>
    </row>
    <row r="4458" spans="1:16">
      <c r="A4458" s="75" t="s">
        <v>5837</v>
      </c>
      <c r="B4458" s="85">
        <v>4454</v>
      </c>
      <c r="C4458" s="85">
        <v>3681</v>
      </c>
      <c r="D4458" s="85">
        <v>4454</v>
      </c>
      <c r="E4458" s="86" t="s">
        <v>110</v>
      </c>
      <c r="F4458" s="85" t="s">
        <v>4235</v>
      </c>
      <c r="G4458" s="86" t="s">
        <v>111</v>
      </c>
      <c r="H4458" s="85" t="s">
        <v>2</v>
      </c>
      <c r="I4458" s="85">
        <v>1</v>
      </c>
      <c r="J4458" s="88">
        <v>1.735063276956204E-2</v>
      </c>
      <c r="K4458" s="146">
        <v>4.8226791452901173E-2</v>
      </c>
      <c r="L4458" s="147">
        <v>9.7293455456738404E-11</v>
      </c>
      <c r="M4458" s="147">
        <v>1.87848873858261E-3</v>
      </c>
      <c r="N4458" s="87">
        <v>0.23541335055343909</v>
      </c>
      <c r="O4458" s="88">
        <v>1.5358961437574731E-2</v>
      </c>
      <c r="P4458" s="89">
        <v>65.242525122160515</v>
      </c>
    </row>
    <row r="4459" spans="1:16">
      <c r="A4459" s="75" t="s">
        <v>5838</v>
      </c>
      <c r="B4459" s="85">
        <v>4455</v>
      </c>
      <c r="C4459" s="85">
        <v>3682</v>
      </c>
      <c r="D4459" s="85">
        <v>4455</v>
      </c>
      <c r="E4459" s="86" t="s">
        <v>110</v>
      </c>
      <c r="F4459" s="85" t="s">
        <v>4600</v>
      </c>
      <c r="G4459" s="86" t="s">
        <v>111</v>
      </c>
      <c r="H4459" s="85" t="s">
        <v>2</v>
      </c>
      <c r="I4459" s="85">
        <v>1</v>
      </c>
      <c r="J4459" s="88">
        <v>1.735063276956204E-2</v>
      </c>
      <c r="K4459" s="146">
        <v>4.8226791452901173E-2</v>
      </c>
      <c r="L4459" s="147">
        <v>9.7293455456738404E-11</v>
      </c>
      <c r="M4459" s="147">
        <v>1.87848873858261E-3</v>
      </c>
      <c r="N4459" s="87">
        <v>0.23541335055343909</v>
      </c>
      <c r="O4459" s="88">
        <v>1.5358961437574731E-2</v>
      </c>
      <c r="P4459" s="89">
        <v>65.242525122160515</v>
      </c>
    </row>
    <row r="4460" spans="1:16">
      <c r="A4460" s="75" t="s">
        <v>5839</v>
      </c>
      <c r="B4460" s="85">
        <v>4456</v>
      </c>
      <c r="C4460" s="85">
        <v>3683</v>
      </c>
      <c r="D4460" s="85">
        <v>4456</v>
      </c>
      <c r="E4460" s="86" t="s">
        <v>110</v>
      </c>
      <c r="F4460" s="85" t="s">
        <v>32</v>
      </c>
      <c r="G4460" s="86" t="s">
        <v>111</v>
      </c>
      <c r="H4460" s="85" t="s">
        <v>2</v>
      </c>
      <c r="I4460" s="85">
        <v>1</v>
      </c>
      <c r="J4460" s="88">
        <v>1.860237308019503E-2</v>
      </c>
      <c r="K4460" s="146">
        <v>5.1636438542382763E-2</v>
      </c>
      <c r="L4460" s="147">
        <v>1.042265697266376E-10</v>
      </c>
      <c r="M4460" s="147">
        <v>2.0111585712686542E-3</v>
      </c>
      <c r="N4460" s="87">
        <v>0.25204961016018701</v>
      </c>
      <c r="O4460" s="88">
        <v>1.646895257468103E-2</v>
      </c>
      <c r="P4460" s="89">
        <v>65.340123177395085</v>
      </c>
    </row>
    <row r="4461" spans="1:16">
      <c r="A4461" s="75" t="s">
        <v>5840</v>
      </c>
      <c r="B4461" s="85">
        <v>4457</v>
      </c>
      <c r="C4461" s="85">
        <v>3684</v>
      </c>
      <c r="D4461" s="85">
        <v>4457</v>
      </c>
      <c r="E4461" s="86" t="s">
        <v>110</v>
      </c>
      <c r="F4461" s="85" t="s">
        <v>1063</v>
      </c>
      <c r="G4461" s="86" t="s">
        <v>111</v>
      </c>
      <c r="H4461" s="85" t="s">
        <v>2</v>
      </c>
      <c r="I4461" s="85">
        <v>1</v>
      </c>
      <c r="J4461" s="88">
        <v>1.4700986692468309E-2</v>
      </c>
      <c r="K4461" s="146">
        <v>4.0861992112212558E-2</v>
      </c>
      <c r="L4461" s="147">
        <v>8.24355983399016E-11</v>
      </c>
      <c r="M4461" s="147">
        <v>1.5916213728102179E-3</v>
      </c>
      <c r="N4461" s="87">
        <v>0.19946295790346941</v>
      </c>
      <c r="O4461" s="88">
        <v>1.3013467041962179E-2</v>
      </c>
      <c r="P4461" s="89">
        <v>65.242525122183736</v>
      </c>
    </row>
    <row r="4462" spans="1:16">
      <c r="A4462" s="75" t="s">
        <v>5841</v>
      </c>
      <c r="B4462" s="85">
        <v>4458</v>
      </c>
      <c r="C4462" s="85">
        <v>3685</v>
      </c>
      <c r="D4462" s="85">
        <v>4458</v>
      </c>
      <c r="E4462" s="86" t="s">
        <v>110</v>
      </c>
      <c r="F4462" s="85" t="s">
        <v>4426</v>
      </c>
      <c r="G4462" s="86" t="s">
        <v>111</v>
      </c>
      <c r="H4462" s="85" t="s">
        <v>2</v>
      </c>
      <c r="I4462" s="85">
        <v>1</v>
      </c>
      <c r="J4462" s="88">
        <v>2.318537940460098E-2</v>
      </c>
      <c r="K4462" s="146">
        <v>6.4444707702880757E-2</v>
      </c>
      <c r="L4462" s="147">
        <v>1.300117239702631E-10</v>
      </c>
      <c r="M4462" s="147">
        <v>2.510195143306024E-3</v>
      </c>
      <c r="N4462" s="87">
        <v>0.31457918117379152</v>
      </c>
      <c r="O4462" s="88">
        <v>2.0523940130623721E-2</v>
      </c>
      <c r="P4462" s="89">
        <v>65.24252512210947</v>
      </c>
    </row>
    <row r="4463" spans="1:16">
      <c r="A4463" s="75" t="s">
        <v>5842</v>
      </c>
      <c r="B4463" s="85">
        <v>4459</v>
      </c>
      <c r="C4463" s="85">
        <v>3686</v>
      </c>
      <c r="D4463" s="85">
        <v>4459</v>
      </c>
      <c r="E4463" s="86" t="s">
        <v>110</v>
      </c>
      <c r="F4463" s="85" t="s">
        <v>4428</v>
      </c>
      <c r="G4463" s="86" t="s">
        <v>111</v>
      </c>
      <c r="H4463" s="85" t="s">
        <v>2</v>
      </c>
      <c r="I4463" s="85">
        <v>1</v>
      </c>
      <c r="J4463" s="88">
        <v>2.318537940460098E-2</v>
      </c>
      <c r="K4463" s="146">
        <v>6.4444707702880757E-2</v>
      </c>
      <c r="L4463" s="147">
        <v>1.300117239702631E-10</v>
      </c>
      <c r="M4463" s="147">
        <v>2.510195143306024E-3</v>
      </c>
      <c r="N4463" s="87">
        <v>0.31457918117379152</v>
      </c>
      <c r="O4463" s="88">
        <v>2.0523940130623721E-2</v>
      </c>
      <c r="P4463" s="89">
        <v>65.24252512210947</v>
      </c>
    </row>
    <row r="4464" spans="1:16">
      <c r="A4464" s="75" t="s">
        <v>5843</v>
      </c>
      <c r="B4464" s="85">
        <v>4460</v>
      </c>
      <c r="C4464" s="85">
        <v>3687</v>
      </c>
      <c r="D4464" s="85">
        <v>4460</v>
      </c>
      <c r="E4464" s="86" t="s">
        <v>110</v>
      </c>
      <c r="F4464" s="85" t="s">
        <v>4430</v>
      </c>
      <c r="G4464" s="86" t="s">
        <v>111</v>
      </c>
      <c r="H4464" s="85" t="s">
        <v>2</v>
      </c>
      <c r="I4464" s="85">
        <v>1</v>
      </c>
      <c r="J4464" s="88">
        <v>2.318537940460098E-2</v>
      </c>
      <c r="K4464" s="146">
        <v>6.4444707702880757E-2</v>
      </c>
      <c r="L4464" s="147">
        <v>1.300117239702631E-10</v>
      </c>
      <c r="M4464" s="147">
        <v>2.510195143306024E-3</v>
      </c>
      <c r="N4464" s="87">
        <v>0.31457918117379152</v>
      </c>
      <c r="O4464" s="88">
        <v>2.0523940130623721E-2</v>
      </c>
      <c r="P4464" s="89">
        <v>65.24252512210947</v>
      </c>
    </row>
    <row r="4465" spans="1:16">
      <c r="A4465" s="75" t="s">
        <v>5844</v>
      </c>
      <c r="B4465" s="85">
        <v>4461</v>
      </c>
      <c r="C4465" s="85">
        <v>3688</v>
      </c>
      <c r="D4465" s="85">
        <v>4461</v>
      </c>
      <c r="E4465" s="86" t="s">
        <v>110</v>
      </c>
      <c r="F4465" s="85" t="s">
        <v>4432</v>
      </c>
      <c r="G4465" s="86" t="s">
        <v>111</v>
      </c>
      <c r="H4465" s="85" t="s">
        <v>2</v>
      </c>
      <c r="I4465" s="85">
        <v>1</v>
      </c>
      <c r="J4465" s="88">
        <v>2.318537940460098E-2</v>
      </c>
      <c r="K4465" s="146">
        <v>6.4444707702880757E-2</v>
      </c>
      <c r="L4465" s="147">
        <v>1.300117239702631E-10</v>
      </c>
      <c r="M4465" s="147">
        <v>2.510195143306024E-3</v>
      </c>
      <c r="N4465" s="87">
        <v>0.31457918117379152</v>
      </c>
      <c r="O4465" s="88">
        <v>2.0523940130623721E-2</v>
      </c>
      <c r="P4465" s="89">
        <v>65.24252512210947</v>
      </c>
    </row>
    <row r="4466" spans="1:16">
      <c r="A4466" s="75" t="s">
        <v>5845</v>
      </c>
      <c r="B4466" s="85">
        <v>4462</v>
      </c>
      <c r="C4466" s="85">
        <v>3689</v>
      </c>
      <c r="D4466" s="85">
        <v>4462</v>
      </c>
      <c r="E4466" s="86" t="s">
        <v>110</v>
      </c>
      <c r="F4466" s="85" t="s">
        <v>4361</v>
      </c>
      <c r="G4466" s="86" t="s">
        <v>111</v>
      </c>
      <c r="H4466" s="85" t="s">
        <v>2</v>
      </c>
      <c r="I4466" s="85">
        <v>1</v>
      </c>
      <c r="J4466" s="88">
        <v>2.318537940460098E-2</v>
      </c>
      <c r="K4466" s="146">
        <v>6.4444707702880757E-2</v>
      </c>
      <c r="L4466" s="147">
        <v>1.300117239702631E-10</v>
      </c>
      <c r="M4466" s="147">
        <v>2.510195143306024E-3</v>
      </c>
      <c r="N4466" s="87">
        <v>0.31457918117379152</v>
      </c>
      <c r="O4466" s="88">
        <v>2.0523940130623721E-2</v>
      </c>
      <c r="P4466" s="89">
        <v>65.24252512210947</v>
      </c>
    </row>
    <row r="4467" spans="1:16">
      <c r="A4467" s="75" t="s">
        <v>5846</v>
      </c>
      <c r="B4467" s="85">
        <v>4463</v>
      </c>
      <c r="C4467" s="85">
        <v>3690</v>
      </c>
      <c r="D4467" s="85">
        <v>4463</v>
      </c>
      <c r="E4467" s="86" t="s">
        <v>110</v>
      </c>
      <c r="F4467" s="85" t="s">
        <v>4435</v>
      </c>
      <c r="G4467" s="86" t="s">
        <v>111</v>
      </c>
      <c r="H4467" s="85" t="s">
        <v>2</v>
      </c>
      <c r="I4467" s="85">
        <v>1</v>
      </c>
      <c r="J4467" s="88">
        <v>2.318537940460098E-2</v>
      </c>
      <c r="K4467" s="146">
        <v>6.4444707702880757E-2</v>
      </c>
      <c r="L4467" s="147">
        <v>1.300117239702631E-10</v>
      </c>
      <c r="M4467" s="147">
        <v>2.510195143306024E-3</v>
      </c>
      <c r="N4467" s="87">
        <v>0.31457918117379152</v>
      </c>
      <c r="O4467" s="88">
        <v>2.0523940130623721E-2</v>
      </c>
      <c r="P4467" s="89">
        <v>65.24252512210947</v>
      </c>
    </row>
    <row r="4468" spans="1:16">
      <c r="A4468" s="75" t="s">
        <v>5847</v>
      </c>
      <c r="B4468" s="85">
        <v>4464</v>
      </c>
      <c r="C4468" s="85">
        <v>3691</v>
      </c>
      <c r="D4468" s="85">
        <v>4464</v>
      </c>
      <c r="E4468" s="86" t="s">
        <v>110</v>
      </c>
      <c r="F4468" s="85" t="s">
        <v>4437</v>
      </c>
      <c r="G4468" s="86" t="s">
        <v>111</v>
      </c>
      <c r="H4468" s="85" t="s">
        <v>2</v>
      </c>
      <c r="I4468" s="85">
        <v>1</v>
      </c>
      <c r="J4468" s="88">
        <v>2.318537940460098E-2</v>
      </c>
      <c r="K4468" s="146">
        <v>6.4444707702880757E-2</v>
      </c>
      <c r="L4468" s="147">
        <v>1.300117239702631E-10</v>
      </c>
      <c r="M4468" s="147">
        <v>2.510195143306024E-3</v>
      </c>
      <c r="N4468" s="87">
        <v>0.31457918117379152</v>
      </c>
      <c r="O4468" s="88">
        <v>2.0523940130623721E-2</v>
      </c>
      <c r="P4468" s="89">
        <v>65.24252512210947</v>
      </c>
    </row>
    <row r="4469" spans="1:16">
      <c r="A4469" s="75" t="s">
        <v>5848</v>
      </c>
      <c r="B4469" s="85">
        <v>4465</v>
      </c>
      <c r="C4469" s="85">
        <v>3692</v>
      </c>
      <c r="D4469" s="85">
        <v>4465</v>
      </c>
      <c r="E4469" s="86" t="s">
        <v>110</v>
      </c>
      <c r="F4469" s="85" t="s">
        <v>4439</v>
      </c>
      <c r="G4469" s="86" t="s">
        <v>111</v>
      </c>
      <c r="H4469" s="85" t="s">
        <v>2</v>
      </c>
      <c r="I4469" s="85">
        <v>1</v>
      </c>
      <c r="J4469" s="88">
        <v>2.318537940460098E-2</v>
      </c>
      <c r="K4469" s="146">
        <v>6.4444707702880757E-2</v>
      </c>
      <c r="L4469" s="147">
        <v>1.300117239702631E-10</v>
      </c>
      <c r="M4469" s="147">
        <v>2.510195143306024E-3</v>
      </c>
      <c r="N4469" s="87">
        <v>0.31457918117379152</v>
      </c>
      <c r="O4469" s="88">
        <v>2.0523940130623721E-2</v>
      </c>
      <c r="P4469" s="89">
        <v>65.24252512210947</v>
      </c>
    </row>
    <row r="4470" spans="1:16">
      <c r="A4470" s="75" t="s">
        <v>5849</v>
      </c>
      <c r="B4470" s="85">
        <v>4466</v>
      </c>
      <c r="C4470" s="85">
        <v>3693</v>
      </c>
      <c r="D4470" s="85">
        <v>4466</v>
      </c>
      <c r="E4470" s="86" t="s">
        <v>110</v>
      </c>
      <c r="F4470" s="85" t="s">
        <v>4441</v>
      </c>
      <c r="G4470" s="86" t="s">
        <v>111</v>
      </c>
      <c r="H4470" s="85" t="s">
        <v>2</v>
      </c>
      <c r="I4470" s="85">
        <v>1</v>
      </c>
      <c r="J4470" s="88">
        <v>2.318537940460098E-2</v>
      </c>
      <c r="K4470" s="146">
        <v>6.4444707702880757E-2</v>
      </c>
      <c r="L4470" s="147">
        <v>1.300117239702631E-10</v>
      </c>
      <c r="M4470" s="147">
        <v>2.510195143306024E-3</v>
      </c>
      <c r="N4470" s="87">
        <v>0.31457918117379152</v>
      </c>
      <c r="O4470" s="88">
        <v>2.0523940130623721E-2</v>
      </c>
      <c r="P4470" s="89">
        <v>65.24252512210947</v>
      </c>
    </row>
    <row r="4471" spans="1:16">
      <c r="A4471" s="75" t="s">
        <v>5850</v>
      </c>
      <c r="B4471" s="85">
        <v>4467</v>
      </c>
      <c r="C4471" s="85">
        <v>3694</v>
      </c>
      <c r="D4471" s="85">
        <v>4467</v>
      </c>
      <c r="E4471" s="86" t="s">
        <v>110</v>
      </c>
      <c r="F4471" s="85" t="s">
        <v>4443</v>
      </c>
      <c r="G4471" s="86" t="s">
        <v>111</v>
      </c>
      <c r="H4471" s="85" t="s">
        <v>2</v>
      </c>
      <c r="I4471" s="85">
        <v>1</v>
      </c>
      <c r="J4471" s="88">
        <v>2.318537940460098E-2</v>
      </c>
      <c r="K4471" s="146">
        <v>6.4444707702880757E-2</v>
      </c>
      <c r="L4471" s="147">
        <v>1.300117239702631E-10</v>
      </c>
      <c r="M4471" s="147">
        <v>2.510195143306024E-3</v>
      </c>
      <c r="N4471" s="87">
        <v>0.31457918117379152</v>
      </c>
      <c r="O4471" s="88">
        <v>2.0523940130623721E-2</v>
      </c>
      <c r="P4471" s="89">
        <v>65.24252512210947</v>
      </c>
    </row>
    <row r="4472" spans="1:16">
      <c r="A4472" s="75" t="s">
        <v>5851</v>
      </c>
      <c r="B4472" s="85">
        <v>4468</v>
      </c>
      <c r="C4472" s="85">
        <v>3695</v>
      </c>
      <c r="D4472" s="85">
        <v>4468</v>
      </c>
      <c r="E4472" s="86" t="s">
        <v>110</v>
      </c>
      <c r="F4472" s="85" t="s">
        <v>4445</v>
      </c>
      <c r="G4472" s="86" t="s">
        <v>111</v>
      </c>
      <c r="H4472" s="85" t="s">
        <v>2</v>
      </c>
      <c r="I4472" s="85">
        <v>1</v>
      </c>
      <c r="J4472" s="88">
        <v>2.318537940460098E-2</v>
      </c>
      <c r="K4472" s="146">
        <v>6.4444707702880757E-2</v>
      </c>
      <c r="L4472" s="147">
        <v>1.300117239702631E-10</v>
      </c>
      <c r="M4472" s="147">
        <v>2.510195143306024E-3</v>
      </c>
      <c r="N4472" s="87">
        <v>0.31457918117379152</v>
      </c>
      <c r="O4472" s="88">
        <v>2.0523940130623721E-2</v>
      </c>
      <c r="P4472" s="89">
        <v>65.24252512210947</v>
      </c>
    </row>
    <row r="4473" spans="1:16">
      <c r="A4473" s="75" t="s">
        <v>5852</v>
      </c>
      <c r="B4473" s="85">
        <v>4469</v>
      </c>
      <c r="C4473" s="85">
        <v>3696</v>
      </c>
      <c r="D4473" s="85">
        <v>4469</v>
      </c>
      <c r="E4473" s="86" t="s">
        <v>110</v>
      </c>
      <c r="F4473" s="85" t="s">
        <v>4447</v>
      </c>
      <c r="G4473" s="86" t="s">
        <v>111</v>
      </c>
      <c r="H4473" s="85" t="s">
        <v>2</v>
      </c>
      <c r="I4473" s="85">
        <v>1</v>
      </c>
      <c r="J4473" s="88">
        <v>2.318537940460098E-2</v>
      </c>
      <c r="K4473" s="146">
        <v>6.4444707702880757E-2</v>
      </c>
      <c r="L4473" s="147">
        <v>1.300117239702631E-10</v>
      </c>
      <c r="M4473" s="147">
        <v>2.510195143306024E-3</v>
      </c>
      <c r="N4473" s="87">
        <v>0.31457918117379152</v>
      </c>
      <c r="O4473" s="88">
        <v>2.0523940130623721E-2</v>
      </c>
      <c r="P4473" s="89">
        <v>65.24252512210947</v>
      </c>
    </row>
    <row r="4474" spans="1:16">
      <c r="A4474" s="75" t="s">
        <v>5853</v>
      </c>
      <c r="B4474" s="85">
        <v>4470</v>
      </c>
      <c r="C4474" s="85">
        <v>3697</v>
      </c>
      <c r="D4474" s="85">
        <v>4470</v>
      </c>
      <c r="E4474" s="86" t="s">
        <v>110</v>
      </c>
      <c r="F4474" s="85" t="s">
        <v>4449</v>
      </c>
      <c r="G4474" s="86" t="s">
        <v>111</v>
      </c>
      <c r="H4474" s="85" t="s">
        <v>2</v>
      </c>
      <c r="I4474" s="85">
        <v>1</v>
      </c>
      <c r="J4474" s="88">
        <v>2.318537940460098E-2</v>
      </c>
      <c r="K4474" s="146">
        <v>6.4444707702880757E-2</v>
      </c>
      <c r="L4474" s="147">
        <v>1.300117239702631E-10</v>
      </c>
      <c r="M4474" s="147">
        <v>2.510195143306024E-3</v>
      </c>
      <c r="N4474" s="87">
        <v>0.31457918117379152</v>
      </c>
      <c r="O4474" s="88">
        <v>2.0523940130623721E-2</v>
      </c>
      <c r="P4474" s="89">
        <v>65.24252512210947</v>
      </c>
    </row>
    <row r="4475" spans="1:16">
      <c r="A4475" s="75" t="s">
        <v>5854</v>
      </c>
      <c r="B4475" s="85">
        <v>4471</v>
      </c>
      <c r="C4475" s="85">
        <v>3698</v>
      </c>
      <c r="D4475" s="85">
        <v>4471</v>
      </c>
      <c r="E4475" s="86" t="s">
        <v>110</v>
      </c>
      <c r="F4475" s="85" t="s">
        <v>4451</v>
      </c>
      <c r="G4475" s="86" t="s">
        <v>111</v>
      </c>
      <c r="H4475" s="85" t="s">
        <v>2</v>
      </c>
      <c r="I4475" s="85">
        <v>1</v>
      </c>
      <c r="J4475" s="88">
        <v>2.318537940460098E-2</v>
      </c>
      <c r="K4475" s="146">
        <v>6.4444707702880757E-2</v>
      </c>
      <c r="L4475" s="147">
        <v>1.300117239702631E-10</v>
      </c>
      <c r="M4475" s="147">
        <v>2.510195143306024E-3</v>
      </c>
      <c r="N4475" s="87">
        <v>0.31457918117379152</v>
      </c>
      <c r="O4475" s="88">
        <v>2.0523940130623721E-2</v>
      </c>
      <c r="P4475" s="89">
        <v>65.24252512210947</v>
      </c>
    </row>
    <row r="4476" spans="1:16">
      <c r="A4476" s="75" t="s">
        <v>5855</v>
      </c>
      <c r="B4476" s="85">
        <v>4472</v>
      </c>
      <c r="C4476" s="85">
        <v>3699</v>
      </c>
      <c r="D4476" s="85">
        <v>4472</v>
      </c>
      <c r="E4476" s="86" t="s">
        <v>110</v>
      </c>
      <c r="F4476" s="85" t="s">
        <v>4453</v>
      </c>
      <c r="G4476" s="86" t="s">
        <v>111</v>
      </c>
      <c r="H4476" s="85" t="s">
        <v>2</v>
      </c>
      <c r="I4476" s="85">
        <v>1</v>
      </c>
      <c r="J4476" s="88">
        <v>2.318537940460098E-2</v>
      </c>
      <c r="K4476" s="146">
        <v>6.4444707702880757E-2</v>
      </c>
      <c r="L4476" s="147">
        <v>1.300117239702631E-10</v>
      </c>
      <c r="M4476" s="147">
        <v>2.510195143306024E-3</v>
      </c>
      <c r="N4476" s="87">
        <v>0.31457918117379152</v>
      </c>
      <c r="O4476" s="88">
        <v>2.0523940130623721E-2</v>
      </c>
      <c r="P4476" s="89">
        <v>65.24252512210947</v>
      </c>
    </row>
    <row r="4477" spans="1:16">
      <c r="A4477" s="75" t="s">
        <v>5856</v>
      </c>
      <c r="B4477" s="85">
        <v>4473</v>
      </c>
      <c r="C4477" s="85">
        <v>3700</v>
      </c>
      <c r="D4477" s="85">
        <v>4473</v>
      </c>
      <c r="E4477" s="86" t="s">
        <v>110</v>
      </c>
      <c r="F4477" s="85" t="s">
        <v>4455</v>
      </c>
      <c r="G4477" s="86" t="s">
        <v>111</v>
      </c>
      <c r="H4477" s="85" t="s">
        <v>2</v>
      </c>
      <c r="I4477" s="85">
        <v>1</v>
      </c>
      <c r="J4477" s="88">
        <v>2.318537940460098E-2</v>
      </c>
      <c r="K4477" s="146">
        <v>6.4444707702880757E-2</v>
      </c>
      <c r="L4477" s="147">
        <v>1.300117239702631E-10</v>
      </c>
      <c r="M4477" s="147">
        <v>2.510195143306024E-3</v>
      </c>
      <c r="N4477" s="87">
        <v>0.31457918117379152</v>
      </c>
      <c r="O4477" s="88">
        <v>2.0523940130623721E-2</v>
      </c>
      <c r="P4477" s="89">
        <v>65.24252512210947</v>
      </c>
    </row>
    <row r="4478" spans="1:16">
      <c r="A4478" s="75" t="s">
        <v>5857</v>
      </c>
      <c r="B4478" s="85">
        <v>4474</v>
      </c>
      <c r="C4478" s="85">
        <v>3701</v>
      </c>
      <c r="D4478" s="85">
        <v>4474</v>
      </c>
      <c r="E4478" s="86" t="s">
        <v>110</v>
      </c>
      <c r="F4478" s="85" t="s">
        <v>4457</v>
      </c>
      <c r="G4478" s="86" t="s">
        <v>111</v>
      </c>
      <c r="H4478" s="85" t="s">
        <v>2</v>
      </c>
      <c r="I4478" s="85">
        <v>1</v>
      </c>
      <c r="J4478" s="88">
        <v>2.318537940460098E-2</v>
      </c>
      <c r="K4478" s="146">
        <v>6.4444707702880757E-2</v>
      </c>
      <c r="L4478" s="147">
        <v>1.300117239702631E-10</v>
      </c>
      <c r="M4478" s="147">
        <v>2.510195143306024E-3</v>
      </c>
      <c r="N4478" s="87">
        <v>0.31457918117379152</v>
      </c>
      <c r="O4478" s="88">
        <v>2.0523940130623721E-2</v>
      </c>
      <c r="P4478" s="89">
        <v>65.24252512210947</v>
      </c>
    </row>
    <row r="4479" spans="1:16">
      <c r="A4479" s="75" t="s">
        <v>5858</v>
      </c>
      <c r="B4479" s="85">
        <v>4475</v>
      </c>
      <c r="C4479" s="85">
        <v>3702</v>
      </c>
      <c r="D4479" s="85">
        <v>4475</v>
      </c>
      <c r="E4479" s="86" t="s">
        <v>110</v>
      </c>
      <c r="F4479" s="85" t="s">
        <v>4459</v>
      </c>
      <c r="G4479" s="86" t="s">
        <v>111</v>
      </c>
      <c r="H4479" s="85" t="s">
        <v>2</v>
      </c>
      <c r="I4479" s="85">
        <v>1</v>
      </c>
      <c r="J4479" s="88">
        <v>2.318537940460098E-2</v>
      </c>
      <c r="K4479" s="146">
        <v>6.4444707702880757E-2</v>
      </c>
      <c r="L4479" s="147">
        <v>1.300117239702631E-10</v>
      </c>
      <c r="M4479" s="147">
        <v>2.510195143306024E-3</v>
      </c>
      <c r="N4479" s="87">
        <v>0.31457918117379152</v>
      </c>
      <c r="O4479" s="88">
        <v>2.0523940130623721E-2</v>
      </c>
      <c r="P4479" s="89">
        <v>65.24252512210947</v>
      </c>
    </row>
    <row r="4480" spans="1:16">
      <c r="A4480" s="75" t="s">
        <v>5859</v>
      </c>
      <c r="B4480" s="85">
        <v>4476</v>
      </c>
      <c r="C4480" s="85">
        <v>3703</v>
      </c>
      <c r="D4480" s="85">
        <v>4476</v>
      </c>
      <c r="E4480" s="86" t="s">
        <v>110</v>
      </c>
      <c r="F4480" s="85" t="s">
        <v>4461</v>
      </c>
      <c r="G4480" s="86" t="s">
        <v>111</v>
      </c>
      <c r="H4480" s="85" t="s">
        <v>2</v>
      </c>
      <c r="I4480" s="85">
        <v>1</v>
      </c>
      <c r="J4480" s="88">
        <v>2.318537940460098E-2</v>
      </c>
      <c r="K4480" s="146">
        <v>6.4444707702880757E-2</v>
      </c>
      <c r="L4480" s="147">
        <v>1.300117239702631E-10</v>
      </c>
      <c r="M4480" s="147">
        <v>2.510195143306024E-3</v>
      </c>
      <c r="N4480" s="87">
        <v>0.31457918117379152</v>
      </c>
      <c r="O4480" s="88">
        <v>2.0523940130623721E-2</v>
      </c>
      <c r="P4480" s="89">
        <v>65.24252512210947</v>
      </c>
    </row>
    <row r="4481" spans="1:16">
      <c r="A4481" s="75" t="s">
        <v>5860</v>
      </c>
      <c r="B4481" s="85">
        <v>4477</v>
      </c>
      <c r="C4481" s="85">
        <v>3704</v>
      </c>
      <c r="D4481" s="85">
        <v>4477</v>
      </c>
      <c r="E4481" s="86" t="s">
        <v>110</v>
      </c>
      <c r="F4481" s="85" t="s">
        <v>4463</v>
      </c>
      <c r="G4481" s="86" t="s">
        <v>111</v>
      </c>
      <c r="H4481" s="85" t="s">
        <v>2</v>
      </c>
      <c r="I4481" s="85">
        <v>1</v>
      </c>
      <c r="J4481" s="88">
        <v>2.318537940460098E-2</v>
      </c>
      <c r="K4481" s="146">
        <v>6.4444707702880757E-2</v>
      </c>
      <c r="L4481" s="147">
        <v>1.300117239702631E-10</v>
      </c>
      <c r="M4481" s="147">
        <v>2.510195143306024E-3</v>
      </c>
      <c r="N4481" s="87">
        <v>0.31457918117379152</v>
      </c>
      <c r="O4481" s="88">
        <v>2.0523940130623721E-2</v>
      </c>
      <c r="P4481" s="89">
        <v>65.24252512210947</v>
      </c>
    </row>
    <row r="4482" spans="1:16">
      <c r="A4482" s="75" t="s">
        <v>5861</v>
      </c>
      <c r="B4482" s="85">
        <v>4478</v>
      </c>
      <c r="C4482" s="85">
        <v>3705</v>
      </c>
      <c r="D4482" s="85">
        <v>4478</v>
      </c>
      <c r="E4482" s="86" t="s">
        <v>110</v>
      </c>
      <c r="F4482" s="85" t="s">
        <v>4465</v>
      </c>
      <c r="G4482" s="86" t="s">
        <v>111</v>
      </c>
      <c r="H4482" s="85" t="s">
        <v>2</v>
      </c>
      <c r="I4482" s="85">
        <v>1</v>
      </c>
      <c r="J4482" s="88">
        <v>2.318537940460098E-2</v>
      </c>
      <c r="K4482" s="146">
        <v>6.4444707702880757E-2</v>
      </c>
      <c r="L4482" s="147">
        <v>1.300117239702631E-10</v>
      </c>
      <c r="M4482" s="147">
        <v>2.510195143306024E-3</v>
      </c>
      <c r="N4482" s="87">
        <v>0.31457918117379152</v>
      </c>
      <c r="O4482" s="88">
        <v>2.0523940130623721E-2</v>
      </c>
      <c r="P4482" s="89">
        <v>65.24252512210947</v>
      </c>
    </row>
    <row r="4483" spans="1:16">
      <c r="A4483" s="75" t="s">
        <v>5862</v>
      </c>
      <c r="B4483" s="85">
        <v>4479</v>
      </c>
      <c r="C4483" s="85">
        <v>3706</v>
      </c>
      <c r="D4483" s="85">
        <v>4479</v>
      </c>
      <c r="E4483" s="86" t="s">
        <v>110</v>
      </c>
      <c r="F4483" s="85" t="s">
        <v>4467</v>
      </c>
      <c r="G4483" s="86" t="s">
        <v>111</v>
      </c>
      <c r="H4483" s="85" t="s">
        <v>2</v>
      </c>
      <c r="I4483" s="85">
        <v>1</v>
      </c>
      <c r="J4483" s="88">
        <v>2.318537940460098E-2</v>
      </c>
      <c r="K4483" s="146">
        <v>6.4444707702880757E-2</v>
      </c>
      <c r="L4483" s="147">
        <v>1.300117239702631E-10</v>
      </c>
      <c r="M4483" s="147">
        <v>2.510195143306024E-3</v>
      </c>
      <c r="N4483" s="87">
        <v>0.31457918117379152</v>
      </c>
      <c r="O4483" s="88">
        <v>2.0523940130623721E-2</v>
      </c>
      <c r="P4483" s="89">
        <v>65.24252512210947</v>
      </c>
    </row>
    <row r="4484" spans="1:16">
      <c r="A4484" s="75" t="s">
        <v>5863</v>
      </c>
      <c r="B4484" s="85">
        <v>4480</v>
      </c>
      <c r="C4484" s="85">
        <v>3707</v>
      </c>
      <c r="D4484" s="85">
        <v>4480</v>
      </c>
      <c r="E4484" s="86" t="s">
        <v>110</v>
      </c>
      <c r="F4484" s="85" t="s">
        <v>4469</v>
      </c>
      <c r="G4484" s="86" t="s">
        <v>111</v>
      </c>
      <c r="H4484" s="85" t="s">
        <v>2</v>
      </c>
      <c r="I4484" s="85">
        <v>1</v>
      </c>
      <c r="J4484" s="88">
        <v>2.318537940460098E-2</v>
      </c>
      <c r="K4484" s="146">
        <v>6.4444707702880757E-2</v>
      </c>
      <c r="L4484" s="147">
        <v>1.300117239702631E-10</v>
      </c>
      <c r="M4484" s="147">
        <v>2.510195143306024E-3</v>
      </c>
      <c r="N4484" s="87">
        <v>0.31457918117379152</v>
      </c>
      <c r="O4484" s="88">
        <v>2.0523940130623721E-2</v>
      </c>
      <c r="P4484" s="89">
        <v>65.24252512210947</v>
      </c>
    </row>
    <row r="4485" spans="1:16">
      <c r="A4485" s="75" t="s">
        <v>5864</v>
      </c>
      <c r="B4485" s="85">
        <v>4481</v>
      </c>
      <c r="C4485" s="85">
        <v>3708</v>
      </c>
      <c r="D4485" s="85">
        <v>4481</v>
      </c>
      <c r="E4485" s="86" t="s">
        <v>110</v>
      </c>
      <c r="F4485" s="85" t="s">
        <v>4471</v>
      </c>
      <c r="G4485" s="86" t="s">
        <v>111</v>
      </c>
      <c r="H4485" s="85" t="s">
        <v>2</v>
      </c>
      <c r="I4485" s="85">
        <v>1</v>
      </c>
      <c r="J4485" s="88">
        <v>2.318537940460098E-2</v>
      </c>
      <c r="K4485" s="146">
        <v>6.4444707702880757E-2</v>
      </c>
      <c r="L4485" s="147">
        <v>1.300117239702631E-10</v>
      </c>
      <c r="M4485" s="147">
        <v>2.510195143306024E-3</v>
      </c>
      <c r="N4485" s="87">
        <v>0.31457918117379152</v>
      </c>
      <c r="O4485" s="88">
        <v>2.0523940130623721E-2</v>
      </c>
      <c r="P4485" s="89">
        <v>65.24252512210947</v>
      </c>
    </row>
    <row r="4486" spans="1:16">
      <c r="A4486" s="75" t="s">
        <v>5865</v>
      </c>
      <c r="B4486" s="85">
        <v>4482</v>
      </c>
      <c r="C4486" s="85">
        <v>3709</v>
      </c>
      <c r="D4486" s="85">
        <v>4482</v>
      </c>
      <c r="E4486" s="86" t="s">
        <v>110</v>
      </c>
      <c r="F4486" s="85" t="s">
        <v>4363</v>
      </c>
      <c r="G4486" s="86" t="s">
        <v>111</v>
      </c>
      <c r="H4486" s="85" t="s">
        <v>2</v>
      </c>
      <c r="I4486" s="85">
        <v>1</v>
      </c>
      <c r="J4486" s="88">
        <v>2.318537940460098E-2</v>
      </c>
      <c r="K4486" s="146">
        <v>6.4444707702880757E-2</v>
      </c>
      <c r="L4486" s="147">
        <v>1.300117239702631E-10</v>
      </c>
      <c r="M4486" s="147">
        <v>2.510195143306024E-3</v>
      </c>
      <c r="N4486" s="87">
        <v>0.31457918117379152</v>
      </c>
      <c r="O4486" s="88">
        <v>2.0523940130623721E-2</v>
      </c>
      <c r="P4486" s="89">
        <v>65.24252512210947</v>
      </c>
    </row>
    <row r="4487" spans="1:16">
      <c r="A4487" s="75" t="s">
        <v>5866</v>
      </c>
      <c r="B4487" s="85">
        <v>4483</v>
      </c>
      <c r="C4487" s="85">
        <v>3710</v>
      </c>
      <c r="D4487" s="85">
        <v>4483</v>
      </c>
      <c r="E4487" s="86" t="s">
        <v>110</v>
      </c>
      <c r="F4487" s="85" t="s">
        <v>4474</v>
      </c>
      <c r="G4487" s="86" t="s">
        <v>111</v>
      </c>
      <c r="H4487" s="85" t="s">
        <v>2</v>
      </c>
      <c r="I4487" s="85">
        <v>1</v>
      </c>
      <c r="J4487" s="88">
        <v>2.318537940460098E-2</v>
      </c>
      <c r="K4487" s="146">
        <v>6.4444707702880757E-2</v>
      </c>
      <c r="L4487" s="147">
        <v>1.300117239702631E-10</v>
      </c>
      <c r="M4487" s="147">
        <v>2.510195143306024E-3</v>
      </c>
      <c r="N4487" s="87">
        <v>0.31457918117379152</v>
      </c>
      <c r="O4487" s="88">
        <v>2.0523940130623721E-2</v>
      </c>
      <c r="P4487" s="89">
        <v>65.24252512210947</v>
      </c>
    </row>
    <row r="4488" spans="1:16">
      <c r="A4488" s="75" t="s">
        <v>5867</v>
      </c>
      <c r="B4488" s="85">
        <v>4484</v>
      </c>
      <c r="C4488" s="85">
        <v>3711</v>
      </c>
      <c r="D4488" s="85">
        <v>4484</v>
      </c>
      <c r="E4488" s="86" t="s">
        <v>110</v>
      </c>
      <c r="F4488" s="85" t="s">
        <v>4476</v>
      </c>
      <c r="G4488" s="86" t="s">
        <v>111</v>
      </c>
      <c r="H4488" s="85" t="s">
        <v>2</v>
      </c>
      <c r="I4488" s="85">
        <v>1</v>
      </c>
      <c r="J4488" s="88">
        <v>2.318537940460098E-2</v>
      </c>
      <c r="K4488" s="146">
        <v>6.4444707702880757E-2</v>
      </c>
      <c r="L4488" s="147">
        <v>1.300117239702631E-10</v>
      </c>
      <c r="M4488" s="147">
        <v>2.510195143306024E-3</v>
      </c>
      <c r="N4488" s="87">
        <v>0.31457918117379152</v>
      </c>
      <c r="O4488" s="88">
        <v>2.0523940130623721E-2</v>
      </c>
      <c r="P4488" s="89">
        <v>65.24252512210947</v>
      </c>
    </row>
    <row r="4489" spans="1:16">
      <c r="A4489" s="75" t="s">
        <v>5868</v>
      </c>
      <c r="B4489" s="85">
        <v>4485</v>
      </c>
      <c r="C4489" s="85">
        <v>3712</v>
      </c>
      <c r="D4489" s="85">
        <v>4485</v>
      </c>
      <c r="E4489" s="86" t="s">
        <v>110</v>
      </c>
      <c r="F4489" s="85" t="s">
        <v>4478</v>
      </c>
      <c r="G4489" s="86" t="s">
        <v>111</v>
      </c>
      <c r="H4489" s="85" t="s">
        <v>2</v>
      </c>
      <c r="I4489" s="85">
        <v>1</v>
      </c>
      <c r="J4489" s="88">
        <v>2.318537940460098E-2</v>
      </c>
      <c r="K4489" s="146">
        <v>6.4444707702880757E-2</v>
      </c>
      <c r="L4489" s="147">
        <v>1.300117239702631E-10</v>
      </c>
      <c r="M4489" s="147">
        <v>2.510195143306024E-3</v>
      </c>
      <c r="N4489" s="87">
        <v>0.31457918117379152</v>
      </c>
      <c r="O4489" s="88">
        <v>2.0523940130623721E-2</v>
      </c>
      <c r="P4489" s="89">
        <v>65.24252512210947</v>
      </c>
    </row>
    <row r="4490" spans="1:16">
      <c r="A4490" s="75" t="s">
        <v>5869</v>
      </c>
      <c r="B4490" s="85">
        <v>4486</v>
      </c>
      <c r="C4490" s="85">
        <v>3713</v>
      </c>
      <c r="D4490" s="85">
        <v>4486</v>
      </c>
      <c r="E4490" s="86" t="s">
        <v>110</v>
      </c>
      <c r="F4490" s="85" t="s">
        <v>4482</v>
      </c>
      <c r="G4490" s="86" t="s">
        <v>111</v>
      </c>
      <c r="H4490" s="85" t="s">
        <v>2</v>
      </c>
      <c r="I4490" s="85">
        <v>1</v>
      </c>
      <c r="J4490" s="88">
        <v>2.318537940460098E-2</v>
      </c>
      <c r="K4490" s="146">
        <v>6.4444707702880757E-2</v>
      </c>
      <c r="L4490" s="147">
        <v>1.300117239702631E-10</v>
      </c>
      <c r="M4490" s="147">
        <v>2.510195143306024E-3</v>
      </c>
      <c r="N4490" s="87">
        <v>0.31457918117379152</v>
      </c>
      <c r="O4490" s="88">
        <v>2.0523940130623721E-2</v>
      </c>
      <c r="P4490" s="89">
        <v>65.24252512210947</v>
      </c>
    </row>
    <row r="4491" spans="1:16">
      <c r="A4491" s="75" t="s">
        <v>5870</v>
      </c>
      <c r="B4491" s="85">
        <v>4487</v>
      </c>
      <c r="C4491" s="85">
        <v>3714</v>
      </c>
      <c r="D4491" s="85">
        <v>4487</v>
      </c>
      <c r="E4491" s="86" t="s">
        <v>110</v>
      </c>
      <c r="F4491" s="85" t="s">
        <v>4484</v>
      </c>
      <c r="G4491" s="86" t="s">
        <v>111</v>
      </c>
      <c r="H4491" s="85" t="s">
        <v>2</v>
      </c>
      <c r="I4491" s="85">
        <v>1</v>
      </c>
      <c r="J4491" s="88">
        <v>2.318537940460098E-2</v>
      </c>
      <c r="K4491" s="146">
        <v>6.4444707702880757E-2</v>
      </c>
      <c r="L4491" s="147">
        <v>1.300117239702631E-10</v>
      </c>
      <c r="M4491" s="147">
        <v>2.510195143306024E-3</v>
      </c>
      <c r="N4491" s="87">
        <v>0.31457918117379152</v>
      </c>
      <c r="O4491" s="88">
        <v>2.0523940130623721E-2</v>
      </c>
      <c r="P4491" s="89">
        <v>65.24252512210947</v>
      </c>
    </row>
    <row r="4492" spans="1:16">
      <c r="A4492" s="75" t="s">
        <v>5871</v>
      </c>
      <c r="B4492" s="85">
        <v>4488</v>
      </c>
      <c r="C4492" s="85">
        <v>3715</v>
      </c>
      <c r="D4492" s="85">
        <v>4488</v>
      </c>
      <c r="E4492" s="86" t="s">
        <v>110</v>
      </c>
      <c r="F4492" s="85" t="s">
        <v>235</v>
      </c>
      <c r="G4492" s="86" t="s">
        <v>111</v>
      </c>
      <c r="H4492" s="85" t="s">
        <v>2</v>
      </c>
      <c r="I4492" s="85">
        <v>1</v>
      </c>
      <c r="J4492" s="88">
        <v>8.2170608200660515E-3</v>
      </c>
      <c r="K4492" s="146">
        <v>2.2839655693973008E-2</v>
      </c>
      <c r="L4492" s="147">
        <v>4.607706540171809E-11</v>
      </c>
      <c r="M4492" s="147">
        <v>8.896307367963702E-4</v>
      </c>
      <c r="N4492" s="87">
        <v>0.11148906469527819</v>
      </c>
      <c r="O4492" s="88">
        <v>7.2738281042367906E-3</v>
      </c>
      <c r="P4492" s="89">
        <v>65.242525122240565</v>
      </c>
    </row>
    <row r="4493" spans="1:16">
      <c r="A4493" s="75" t="s">
        <v>5872</v>
      </c>
      <c r="B4493" s="85">
        <v>4489</v>
      </c>
      <c r="C4493" s="85">
        <v>3716</v>
      </c>
      <c r="D4493" s="85">
        <v>4489</v>
      </c>
      <c r="E4493" s="86" t="s">
        <v>110</v>
      </c>
      <c r="F4493" s="85" t="s">
        <v>5038</v>
      </c>
      <c r="G4493" s="86" t="s">
        <v>111</v>
      </c>
      <c r="H4493" s="85" t="s">
        <v>2</v>
      </c>
      <c r="I4493" s="85">
        <v>1</v>
      </c>
      <c r="J4493" s="88">
        <v>2.514558813454805E-2</v>
      </c>
      <c r="K4493" s="146">
        <v>6.9893187817434824E-2</v>
      </c>
      <c r="L4493" s="147">
        <v>1.4100356981729481E-10</v>
      </c>
      <c r="M4493" s="147">
        <v>2.722419681364155E-3</v>
      </c>
      <c r="N4493" s="87">
        <v>0.34117528928307272</v>
      </c>
      <c r="O4493" s="88">
        <v>2.225913738208796E-2</v>
      </c>
      <c r="P4493" s="89">
        <v>65.242525122092246</v>
      </c>
    </row>
    <row r="4494" spans="1:16">
      <c r="A4494" s="75" t="s">
        <v>5873</v>
      </c>
      <c r="B4494" s="85">
        <v>4490</v>
      </c>
      <c r="C4494" s="85">
        <v>3717</v>
      </c>
      <c r="D4494" s="85">
        <v>4490</v>
      </c>
      <c r="E4494" s="86" t="s">
        <v>110</v>
      </c>
      <c r="F4494" s="85" t="s">
        <v>4366</v>
      </c>
      <c r="G4494" s="86" t="s">
        <v>111</v>
      </c>
      <c r="H4494" s="85" t="s">
        <v>2</v>
      </c>
      <c r="I4494" s="85">
        <v>1</v>
      </c>
      <c r="J4494" s="88">
        <v>1.9795179258468569E-2</v>
      </c>
      <c r="K4494" s="146">
        <v>5.4972214222149617E-2</v>
      </c>
      <c r="L4494" s="147">
        <v>1.109398537056685E-10</v>
      </c>
      <c r="M4494" s="147">
        <v>2.141311443636038E-3</v>
      </c>
      <c r="N4494" s="87">
        <v>0.26836149439982693</v>
      </c>
      <c r="O4494" s="88">
        <v>1.7523713662355101E-2</v>
      </c>
      <c r="P4494" s="89">
        <v>65.298912206260255</v>
      </c>
    </row>
    <row r="4495" spans="1:16">
      <c r="A4495" s="75" t="s">
        <v>5874</v>
      </c>
      <c r="B4495" s="85">
        <v>4491</v>
      </c>
      <c r="C4495" s="85">
        <v>3718</v>
      </c>
      <c r="D4495" s="85">
        <v>4491</v>
      </c>
      <c r="E4495" s="86" t="s">
        <v>110</v>
      </c>
      <c r="F4495" s="85" t="s">
        <v>429</v>
      </c>
      <c r="G4495" s="86" t="s">
        <v>111</v>
      </c>
      <c r="H4495" s="85" t="s">
        <v>2</v>
      </c>
      <c r="I4495" s="85">
        <v>1</v>
      </c>
      <c r="J4495" s="88">
        <v>1.9569685327771629E-2</v>
      </c>
      <c r="K4495" s="146">
        <v>5.4346006169070912E-2</v>
      </c>
      <c r="L4495" s="147">
        <v>1.096760983561328E-10</v>
      </c>
      <c r="M4495" s="147">
        <v>2.1169190030335739E-3</v>
      </c>
      <c r="N4495" s="87">
        <v>0.26530449312542309</v>
      </c>
      <c r="O4495" s="88">
        <v>1.732409480452413E-2</v>
      </c>
      <c r="P4495" s="89">
        <v>65.298912206263083</v>
      </c>
    </row>
    <row r="4496" spans="1:16">
      <c r="A4496" s="75" t="s">
        <v>5875</v>
      </c>
      <c r="B4496" s="85">
        <v>4492</v>
      </c>
      <c r="C4496" s="85">
        <v>3719</v>
      </c>
      <c r="D4496" s="85">
        <v>4492</v>
      </c>
      <c r="E4496" s="86" t="s">
        <v>110</v>
      </c>
      <c r="F4496" s="85" t="s">
        <v>1055</v>
      </c>
      <c r="G4496" s="86" t="s">
        <v>111</v>
      </c>
      <c r="H4496" s="85" t="s">
        <v>2</v>
      </c>
      <c r="I4496" s="85">
        <v>1</v>
      </c>
      <c r="J4496" s="88">
        <v>1.2835448657863969E-2</v>
      </c>
      <c r="K4496" s="146">
        <v>3.5644690257668039E-2</v>
      </c>
      <c r="L4496" s="147">
        <v>7.1934827048530071E-11</v>
      </c>
      <c r="M4496" s="147">
        <v>1.388453862241132E-3</v>
      </c>
      <c r="N4496" s="87">
        <v>0.1740090422084751</v>
      </c>
      <c r="O4496" s="88">
        <v>1.1362601170281971E-2</v>
      </c>
      <c r="P4496" s="89">
        <v>65.298912206348305</v>
      </c>
    </row>
    <row r="4497" spans="1:16">
      <c r="A4497" s="75" t="s">
        <v>5876</v>
      </c>
      <c r="B4497" s="85">
        <v>4493</v>
      </c>
      <c r="C4497" s="85">
        <v>3720</v>
      </c>
      <c r="D4497" s="85">
        <v>4493</v>
      </c>
      <c r="E4497" s="86" t="s">
        <v>110</v>
      </c>
      <c r="F4497" s="85" t="s">
        <v>4489</v>
      </c>
      <c r="G4497" s="86" t="s">
        <v>111</v>
      </c>
      <c r="H4497" s="85" t="s">
        <v>2</v>
      </c>
      <c r="I4497" s="85">
        <v>1</v>
      </c>
      <c r="J4497" s="88">
        <v>1.963097961484378E-2</v>
      </c>
      <c r="K4497" s="146">
        <v>5.4516223505092644E-2</v>
      </c>
      <c r="L4497" s="147">
        <v>1.100196152878036E-10</v>
      </c>
      <c r="M4497" s="147">
        <v>2.1235494132271302E-3</v>
      </c>
      <c r="N4497" s="87">
        <v>0.26613545435402081</v>
      </c>
      <c r="O4497" s="88">
        <v>1.7378355668836928E-2</v>
      </c>
      <c r="P4497" s="89">
        <v>65.298912206262287</v>
      </c>
    </row>
    <row r="4498" spans="1:16">
      <c r="A4498" s="75" t="s">
        <v>5877</v>
      </c>
      <c r="B4498" s="85">
        <v>4494</v>
      </c>
      <c r="C4498" s="85">
        <v>3721</v>
      </c>
      <c r="D4498" s="85">
        <v>4494</v>
      </c>
      <c r="E4498" s="86" t="s">
        <v>110</v>
      </c>
      <c r="F4498" s="85" t="s">
        <v>965</v>
      </c>
      <c r="G4498" s="86" t="s">
        <v>111</v>
      </c>
      <c r="H4498" s="85" t="s">
        <v>2</v>
      </c>
      <c r="I4498" s="85">
        <v>1</v>
      </c>
      <c r="J4498" s="88">
        <v>1.4594143155615099E-2</v>
      </c>
      <c r="K4498" s="146">
        <v>4.0528673848747927E-2</v>
      </c>
      <c r="L4498" s="147">
        <v>8.1791232375580707E-11</v>
      </c>
      <c r="M4498" s="147">
        <v>1.578697790055011E-3</v>
      </c>
      <c r="N4498" s="87">
        <v>0.19785150796478571</v>
      </c>
      <c r="O4498" s="88">
        <v>1.2919488248481759E-2</v>
      </c>
      <c r="P4498" s="89">
        <v>65.298912206326037</v>
      </c>
    </row>
    <row r="4499" spans="1:16">
      <c r="A4499" s="75" t="s">
        <v>5878</v>
      </c>
      <c r="B4499" s="85">
        <v>4495</v>
      </c>
      <c r="C4499" s="85">
        <v>3722</v>
      </c>
      <c r="D4499" s="85">
        <v>4495</v>
      </c>
      <c r="E4499" s="86" t="s">
        <v>110</v>
      </c>
      <c r="F4499" s="85" t="s">
        <v>4492</v>
      </c>
      <c r="G4499" s="86" t="s">
        <v>111</v>
      </c>
      <c r="H4499" s="85" t="s">
        <v>2</v>
      </c>
      <c r="I4499" s="85">
        <v>1</v>
      </c>
      <c r="J4499" s="88">
        <v>1.8464814984371261E-2</v>
      </c>
      <c r="K4499" s="146">
        <v>5.1277725331055776E-2</v>
      </c>
      <c r="L4499" s="147">
        <v>1.034839768976945E-10</v>
      </c>
      <c r="M4499" s="147">
        <v>1.997401443773784E-3</v>
      </c>
      <c r="N4499" s="87">
        <v>0.25032586360140191</v>
      </c>
      <c r="O4499" s="88">
        <v>1.634600659026841E-2</v>
      </c>
      <c r="P4499" s="89">
        <v>65.298912206276981</v>
      </c>
    </row>
    <row r="4500" spans="1:16">
      <c r="A4500" s="75" t="s">
        <v>5879</v>
      </c>
      <c r="B4500" s="85">
        <v>4496</v>
      </c>
      <c r="C4500" s="85">
        <v>3723</v>
      </c>
      <c r="D4500" s="85">
        <v>4496</v>
      </c>
      <c r="E4500" s="86" t="s">
        <v>110</v>
      </c>
      <c r="F4500" s="85" t="s">
        <v>1084</v>
      </c>
      <c r="G4500" s="86" t="s">
        <v>111</v>
      </c>
      <c r="H4500" s="85" t="s">
        <v>2</v>
      </c>
      <c r="I4500" s="85">
        <v>1</v>
      </c>
      <c r="J4500" s="88">
        <v>1.5872035691720601E-2</v>
      </c>
      <c r="K4500" s="146">
        <v>4.4077446068972494E-2</v>
      </c>
      <c r="L4500" s="147">
        <v>8.8953037235017666E-11</v>
      </c>
      <c r="M4500" s="147">
        <v>1.7169317446753549E-3</v>
      </c>
      <c r="N4500" s="87">
        <v>0.21517578405214571</v>
      </c>
      <c r="O4500" s="88">
        <v>1.405074463174495E-2</v>
      </c>
      <c r="P4500" s="89">
        <v>65.298912206309851</v>
      </c>
    </row>
    <row r="4501" spans="1:16">
      <c r="A4501" s="75" t="s">
        <v>5880</v>
      </c>
      <c r="B4501" s="85">
        <v>4497</v>
      </c>
      <c r="C4501" s="85">
        <v>3724</v>
      </c>
      <c r="D4501" s="85">
        <v>4497</v>
      </c>
      <c r="E4501" s="86" t="s">
        <v>110</v>
      </c>
      <c r="F4501" s="85" t="s">
        <v>4370</v>
      </c>
      <c r="G4501" s="86" t="s">
        <v>111</v>
      </c>
      <c r="H4501" s="85" t="s">
        <v>2</v>
      </c>
      <c r="I4501" s="85">
        <v>1</v>
      </c>
      <c r="J4501" s="88">
        <v>1.365770333626078E-2</v>
      </c>
      <c r="K4501" s="146">
        <v>3.7928133096727434E-2</v>
      </c>
      <c r="L4501" s="147">
        <v>7.6543060828022835E-11</v>
      </c>
      <c r="M4501" s="147">
        <v>1.477399929839279E-3</v>
      </c>
      <c r="N4501" s="87">
        <v>0.1851562761582638</v>
      </c>
      <c r="O4501" s="88">
        <v>1.209050342131093E-2</v>
      </c>
      <c r="P4501" s="89">
        <v>65.298912206337931</v>
      </c>
    </row>
    <row r="4502" spans="1:16">
      <c r="A4502" s="75" t="s">
        <v>5881</v>
      </c>
      <c r="B4502" s="85">
        <v>4498</v>
      </c>
      <c r="C4502" s="85">
        <v>3725</v>
      </c>
      <c r="D4502" s="85">
        <v>4498</v>
      </c>
      <c r="E4502" s="86" t="s">
        <v>110</v>
      </c>
      <c r="F4502" s="85" t="s">
        <v>4627</v>
      </c>
      <c r="G4502" s="86" t="s">
        <v>111</v>
      </c>
      <c r="H4502" s="85" t="s">
        <v>2</v>
      </c>
      <c r="I4502" s="85">
        <v>1</v>
      </c>
      <c r="J4502" s="88">
        <v>1.4388267438008671E-2</v>
      </c>
      <c r="K4502" s="146">
        <v>3.9956946565882383E-2</v>
      </c>
      <c r="L4502" s="147">
        <v>8.0637425092780984E-11</v>
      </c>
      <c r="M4502" s="147">
        <v>1.5564275178678469E-3</v>
      </c>
      <c r="N4502" s="87">
        <v>0.19506046907010241</v>
      </c>
      <c r="O4502" s="88">
        <v>1.27372364447339E-2</v>
      </c>
      <c r="P4502" s="89">
        <v>65.298912206328637</v>
      </c>
    </row>
    <row r="4503" spans="1:16">
      <c r="A4503" s="75" t="s">
        <v>5882</v>
      </c>
      <c r="B4503" s="85">
        <v>4499</v>
      </c>
      <c r="C4503" s="85">
        <v>3726</v>
      </c>
      <c r="D4503" s="85">
        <v>4499</v>
      </c>
      <c r="E4503" s="86" t="s">
        <v>110</v>
      </c>
      <c r="F4503" s="85" t="s">
        <v>4496</v>
      </c>
      <c r="G4503" s="86" t="s">
        <v>111</v>
      </c>
      <c r="H4503" s="85" t="s">
        <v>2</v>
      </c>
      <c r="I4503" s="85">
        <v>1</v>
      </c>
      <c r="J4503" s="88">
        <v>1.7328302815843199E-2</v>
      </c>
      <c r="K4503" s="146">
        <v>4.812157354392136E-2</v>
      </c>
      <c r="L4503" s="147">
        <v>9.7114522392413424E-11</v>
      </c>
      <c r="M4503" s="147">
        <v>1.8744610813478061E-3</v>
      </c>
      <c r="N4503" s="87">
        <v>0.234918268652727</v>
      </c>
      <c r="O4503" s="88">
        <v>1.5339907400408401E-2</v>
      </c>
      <c r="P4503" s="89">
        <v>65.298912206291419</v>
      </c>
    </row>
    <row r="4504" spans="1:16">
      <c r="A4504" s="75" t="s">
        <v>5883</v>
      </c>
      <c r="B4504" s="85">
        <v>4500</v>
      </c>
      <c r="C4504" s="85">
        <v>3727</v>
      </c>
      <c r="D4504" s="85">
        <v>4500</v>
      </c>
      <c r="E4504" s="86" t="s">
        <v>110</v>
      </c>
      <c r="F4504" s="85" t="s">
        <v>4372</v>
      </c>
      <c r="G4504" s="86" t="s">
        <v>111</v>
      </c>
      <c r="H4504" s="85" t="s">
        <v>2</v>
      </c>
      <c r="I4504" s="85">
        <v>1</v>
      </c>
      <c r="J4504" s="88">
        <v>1.35327043656295E-2</v>
      </c>
      <c r="K4504" s="146">
        <v>3.7581004631695177E-2</v>
      </c>
      <c r="L4504" s="147">
        <v>7.5842518168918746E-11</v>
      </c>
      <c r="M4504" s="147">
        <v>1.4638783687176691E-3</v>
      </c>
      <c r="N4504" s="87">
        <v>0.18346167616908951</v>
      </c>
      <c r="O4504" s="88">
        <v>1.1979847885393269E-2</v>
      </c>
      <c r="P4504" s="89">
        <v>65.298912206339523</v>
      </c>
    </row>
    <row r="4505" spans="1:16">
      <c r="A4505" s="75" t="s">
        <v>5884</v>
      </c>
      <c r="B4505" s="85">
        <v>4501</v>
      </c>
      <c r="C4505" s="85">
        <v>3728</v>
      </c>
      <c r="D4505" s="85">
        <v>4501</v>
      </c>
      <c r="E4505" s="86" t="s">
        <v>110</v>
      </c>
      <c r="F4505" s="85" t="s">
        <v>4498</v>
      </c>
      <c r="G4505" s="86" t="s">
        <v>111</v>
      </c>
      <c r="H4505" s="85" t="s">
        <v>2</v>
      </c>
      <c r="I4505" s="85">
        <v>1</v>
      </c>
      <c r="J4505" s="88">
        <v>1.3727290394343891E-2</v>
      </c>
      <c r="K4505" s="146">
        <v>3.8121379877373109E-2</v>
      </c>
      <c r="L4505" s="147">
        <v>7.6933053661264219E-11</v>
      </c>
      <c r="M4505" s="147">
        <v>1.4849273971007449E-3</v>
      </c>
      <c r="N4505" s="87">
        <v>0.18609966174999129</v>
      </c>
      <c r="O4505" s="88">
        <v>1.21521054742417E-2</v>
      </c>
      <c r="P4505" s="89">
        <v>65.298912206337036</v>
      </c>
    </row>
    <row r="4506" spans="1:16">
      <c r="A4506" s="75" t="s">
        <v>5885</v>
      </c>
      <c r="B4506" s="85">
        <v>4502</v>
      </c>
      <c r="C4506" s="85">
        <v>3729</v>
      </c>
      <c r="D4506" s="85">
        <v>4502</v>
      </c>
      <c r="E4506" s="86" t="s">
        <v>110</v>
      </c>
      <c r="F4506" s="85" t="s">
        <v>4500</v>
      </c>
      <c r="G4506" s="86" t="s">
        <v>111</v>
      </c>
      <c r="H4506" s="85" t="s">
        <v>2</v>
      </c>
      <c r="I4506" s="85">
        <v>1</v>
      </c>
      <c r="J4506" s="88">
        <v>2.001988540572254E-2</v>
      </c>
      <c r="K4506" s="146">
        <v>5.5646088024149734E-2</v>
      </c>
      <c r="L4506" s="147">
        <v>1.1226125610740391E-10</v>
      </c>
      <c r="M4506" s="147">
        <v>2.16747883387805E-3</v>
      </c>
      <c r="N4506" s="87">
        <v>0.27162976495746738</v>
      </c>
      <c r="O4506" s="88">
        <v>1.772181176415779E-2</v>
      </c>
      <c r="P4506" s="89">
        <v>65.242525122137195</v>
      </c>
    </row>
    <row r="4507" spans="1:16">
      <c r="A4507" s="75" t="s">
        <v>5886</v>
      </c>
      <c r="B4507" s="85">
        <v>4503</v>
      </c>
      <c r="C4507" s="85">
        <v>3730</v>
      </c>
      <c r="D4507" s="85">
        <v>4503</v>
      </c>
      <c r="E4507" s="86" t="s">
        <v>110</v>
      </c>
      <c r="F4507" s="85" t="s">
        <v>4510</v>
      </c>
      <c r="G4507" s="86" t="s">
        <v>111</v>
      </c>
      <c r="H4507" s="85" t="s">
        <v>2</v>
      </c>
      <c r="I4507" s="85">
        <v>1</v>
      </c>
      <c r="J4507" s="88">
        <v>2.0019885407460941E-2</v>
      </c>
      <c r="K4507" s="146">
        <v>5.5646088028981681E-2</v>
      </c>
      <c r="L4507" s="147">
        <v>1.1226125611715189E-10</v>
      </c>
      <c r="M4507" s="147">
        <v>2.167478834066261E-3</v>
      </c>
      <c r="N4507" s="87">
        <v>0.27162976498105412</v>
      </c>
      <c r="O4507" s="88">
        <v>1.7721811765696649E-2</v>
      </c>
      <c r="P4507" s="89">
        <v>65.242525122137209</v>
      </c>
    </row>
    <row r="4508" spans="1:16">
      <c r="A4508" s="75" t="s">
        <v>5887</v>
      </c>
      <c r="B4508" s="85">
        <v>4504</v>
      </c>
      <c r="C4508" s="85">
        <v>3731</v>
      </c>
      <c r="D4508" s="85">
        <v>4504</v>
      </c>
      <c r="E4508" s="86" t="s">
        <v>110</v>
      </c>
      <c r="F4508" s="85" t="s">
        <v>4516</v>
      </c>
      <c r="G4508" s="86" t="s">
        <v>111</v>
      </c>
      <c r="H4508" s="85" t="s">
        <v>2</v>
      </c>
      <c r="I4508" s="85">
        <v>1</v>
      </c>
      <c r="J4508" s="88">
        <v>2.0019885406125312E-2</v>
      </c>
      <c r="K4508" s="146">
        <v>5.5646088025269248E-2</v>
      </c>
      <c r="L4508" s="147">
        <v>1.122612561096625E-10</v>
      </c>
      <c r="M4508" s="147">
        <v>2.1674788339216548E-3</v>
      </c>
      <c r="N4508" s="87">
        <v>0.27162976496293229</v>
      </c>
      <c r="O4508" s="88">
        <v>1.7721811764514341E-2</v>
      </c>
      <c r="P4508" s="89">
        <v>65.242525122137224</v>
      </c>
    </row>
    <row r="4509" spans="1:16">
      <c r="A4509" s="75" t="s">
        <v>5888</v>
      </c>
      <c r="B4509" s="85">
        <v>4505</v>
      </c>
      <c r="C4509" s="85">
        <v>3732</v>
      </c>
      <c r="D4509" s="85">
        <v>4505</v>
      </c>
      <c r="E4509" s="86" t="s">
        <v>110</v>
      </c>
      <c r="F4509" s="85" t="s">
        <v>4691</v>
      </c>
      <c r="G4509" s="86" t="s">
        <v>111</v>
      </c>
      <c r="H4509" s="85" t="s">
        <v>2</v>
      </c>
      <c r="I4509" s="85">
        <v>1</v>
      </c>
      <c r="J4509" s="88">
        <v>2.0019885405481559E-2</v>
      </c>
      <c r="K4509" s="146">
        <v>5.5646088023479881E-2</v>
      </c>
      <c r="L4509" s="147">
        <v>1.122612561060526E-10</v>
      </c>
      <c r="M4509" s="147">
        <v>2.1674788338519589E-3</v>
      </c>
      <c r="N4509" s="87">
        <v>0.27162976495419783</v>
      </c>
      <c r="O4509" s="88">
        <v>1.7721811763944481E-2</v>
      </c>
      <c r="P4509" s="89">
        <v>65.242525122137224</v>
      </c>
    </row>
    <row r="4510" spans="1:16">
      <c r="A4510" s="75" t="s">
        <v>5889</v>
      </c>
      <c r="B4510" s="85">
        <v>4506</v>
      </c>
      <c r="C4510" s="85">
        <v>3733</v>
      </c>
      <c r="D4510" s="85">
        <v>4506</v>
      </c>
      <c r="E4510" s="86" t="s">
        <v>110</v>
      </c>
      <c r="F4510" s="85" t="s">
        <v>1482</v>
      </c>
      <c r="G4510" s="86" t="s">
        <v>111</v>
      </c>
      <c r="H4510" s="85" t="s">
        <v>2</v>
      </c>
      <c r="I4510" s="85">
        <v>1</v>
      </c>
      <c r="J4510" s="88">
        <v>2.0019885405864909E-2</v>
      </c>
      <c r="K4510" s="146">
        <v>5.5646088024545418E-2</v>
      </c>
      <c r="L4510" s="147">
        <v>1.122612561082022E-10</v>
      </c>
      <c r="M4510" s="147">
        <v>2.167478833893463E-3</v>
      </c>
      <c r="N4510" s="87">
        <v>0.27162976495939911</v>
      </c>
      <c r="O4510" s="88">
        <v>1.7721811764283831E-2</v>
      </c>
      <c r="P4510" s="89">
        <v>65.242525122137238</v>
      </c>
    </row>
    <row r="4511" spans="1:16">
      <c r="A4511" s="75" t="s">
        <v>5890</v>
      </c>
      <c r="B4511" s="85">
        <v>4507</v>
      </c>
      <c r="C4511" s="85">
        <v>3734</v>
      </c>
      <c r="D4511" s="85">
        <v>4507</v>
      </c>
      <c r="E4511" s="86" t="s">
        <v>110</v>
      </c>
      <c r="F4511" s="85" t="s">
        <v>4519</v>
      </c>
      <c r="G4511" s="86" t="s">
        <v>111</v>
      </c>
      <c r="H4511" s="85" t="s">
        <v>2</v>
      </c>
      <c r="I4511" s="85">
        <v>1</v>
      </c>
      <c r="J4511" s="88">
        <v>2.0019885404995569E-2</v>
      </c>
      <c r="K4511" s="146">
        <v>5.5646088022129052E-2</v>
      </c>
      <c r="L4511" s="147">
        <v>1.122612561033275E-10</v>
      </c>
      <c r="M4511" s="147">
        <v>2.167478833799343E-3</v>
      </c>
      <c r="N4511" s="87">
        <v>0.27162976494760399</v>
      </c>
      <c r="O4511" s="88">
        <v>1.772181176351428E-2</v>
      </c>
      <c r="P4511" s="89">
        <v>65.242525122137209</v>
      </c>
    </row>
    <row r="4512" spans="1:16">
      <c r="A4512" s="75" t="s">
        <v>5891</v>
      </c>
      <c r="B4512" s="85">
        <v>4508</v>
      </c>
      <c r="C4512" s="85">
        <v>3735</v>
      </c>
      <c r="D4512" s="85">
        <v>4508</v>
      </c>
      <c r="E4512" s="86" t="s">
        <v>110</v>
      </c>
      <c r="F4512" s="85" t="s">
        <v>4524</v>
      </c>
      <c r="G4512" s="86" t="s">
        <v>111</v>
      </c>
      <c r="H4512" s="85" t="s">
        <v>2</v>
      </c>
      <c r="I4512" s="85">
        <v>1</v>
      </c>
      <c r="J4512" s="88">
        <v>2.0019885406500251E-2</v>
      </c>
      <c r="K4512" s="146">
        <v>5.564608802631138E-2</v>
      </c>
      <c r="L4512" s="147">
        <v>1.1226125611176491E-10</v>
      </c>
      <c r="M4512" s="147">
        <v>2.1674788339622508E-3</v>
      </c>
      <c r="N4512" s="87">
        <v>0.2716297649680196</v>
      </c>
      <c r="O4512" s="88">
        <v>1.7721811764846239E-2</v>
      </c>
      <c r="P4512" s="89">
        <v>65.242525122137181</v>
      </c>
    </row>
    <row r="4513" spans="1:16">
      <c r="A4513" s="75" t="s">
        <v>5892</v>
      </c>
      <c r="B4513" s="85">
        <v>4509</v>
      </c>
      <c r="C4513" s="85">
        <v>3736</v>
      </c>
      <c r="D4513" s="85">
        <v>4509</v>
      </c>
      <c r="E4513" s="86" t="s">
        <v>110</v>
      </c>
      <c r="F4513" s="85" t="s">
        <v>4375</v>
      </c>
      <c r="G4513" s="86" t="s">
        <v>111</v>
      </c>
      <c r="H4513" s="85" t="s">
        <v>2</v>
      </c>
      <c r="I4513" s="85">
        <v>1</v>
      </c>
      <c r="J4513" s="88">
        <v>2.0019885406563291E-2</v>
      </c>
      <c r="K4513" s="146">
        <v>5.564608802648658E-2</v>
      </c>
      <c r="L4513" s="147">
        <v>1.122612561121184E-10</v>
      </c>
      <c r="M4513" s="147">
        <v>2.1674788339690739E-3</v>
      </c>
      <c r="N4513" s="87">
        <v>0.27162976496887481</v>
      </c>
      <c r="O4513" s="88">
        <v>1.7721811764902031E-2</v>
      </c>
      <c r="P4513" s="89">
        <v>65.242525122137167</v>
      </c>
    </row>
    <row r="4514" spans="1:16">
      <c r="A4514" s="75" t="s">
        <v>5893</v>
      </c>
      <c r="B4514" s="85">
        <v>4510</v>
      </c>
      <c r="C4514" s="85">
        <v>3737</v>
      </c>
      <c r="D4514" s="85">
        <v>4510</v>
      </c>
      <c r="E4514" s="86" t="s">
        <v>110</v>
      </c>
      <c r="F4514" s="85" t="s">
        <v>4883</v>
      </c>
      <c r="G4514" s="86" t="s">
        <v>111</v>
      </c>
      <c r="H4514" s="85" t="s">
        <v>2</v>
      </c>
      <c r="I4514" s="85">
        <v>1</v>
      </c>
      <c r="J4514" s="88">
        <v>1.5287830046342311E-2</v>
      </c>
      <c r="K4514" s="146">
        <v>4.2493147149510926E-2</v>
      </c>
      <c r="L4514" s="147">
        <v>8.5726315080227171E-11</v>
      </c>
      <c r="M4514" s="147">
        <v>1.655156728910055E-3</v>
      </c>
      <c r="N4514" s="87">
        <v>0.2074252473496612</v>
      </c>
      <c r="O4514" s="88">
        <v>1.3532946911184391E-2</v>
      </c>
      <c r="P4514" s="89">
        <v>65.242525122178648</v>
      </c>
    </row>
    <row r="4515" spans="1:16">
      <c r="A4515" s="75" t="s">
        <v>5894</v>
      </c>
      <c r="B4515" s="85">
        <v>4511</v>
      </c>
      <c r="C4515" s="85">
        <v>3738</v>
      </c>
      <c r="D4515" s="85">
        <v>4511</v>
      </c>
      <c r="E4515" s="86" t="s">
        <v>110</v>
      </c>
      <c r="F4515" s="85" t="s">
        <v>1068</v>
      </c>
      <c r="G4515" s="86" t="s">
        <v>111</v>
      </c>
      <c r="H4515" s="85" t="s">
        <v>2</v>
      </c>
      <c r="I4515" s="85">
        <v>1</v>
      </c>
      <c r="J4515" s="88">
        <v>1.92391365562227E-2</v>
      </c>
      <c r="K4515" s="146">
        <v>5.3428055508316662E-2</v>
      </c>
      <c r="L4515" s="147">
        <v>1.078235749776259E-10</v>
      </c>
      <c r="M4515" s="147">
        <v>2.0811624252343379E-3</v>
      </c>
      <c r="N4515" s="87">
        <v>0.26082327266527883</v>
      </c>
      <c r="O4515" s="88">
        <v>1.7031475983121332E-2</v>
      </c>
      <c r="P4515" s="89">
        <v>65.298912206267204</v>
      </c>
    </row>
    <row r="4516" spans="1:16">
      <c r="A4516" s="75" t="s">
        <v>5895</v>
      </c>
      <c r="B4516" s="85">
        <v>4512</v>
      </c>
      <c r="C4516" s="85">
        <v>3739</v>
      </c>
      <c r="D4516" s="85">
        <v>4512</v>
      </c>
      <c r="E4516" s="86" t="s">
        <v>110</v>
      </c>
      <c r="F4516" s="85" t="s">
        <v>2641</v>
      </c>
      <c r="G4516" s="86" t="s">
        <v>111</v>
      </c>
      <c r="H4516" s="85" t="s">
        <v>2</v>
      </c>
      <c r="I4516" s="85">
        <v>1</v>
      </c>
      <c r="J4516" s="88">
        <v>1.7098417243582239E-2</v>
      </c>
      <c r="K4516" s="146">
        <v>4.7525748111490233E-2</v>
      </c>
      <c r="L4516" s="147">
        <v>9.5879160060817281E-11</v>
      </c>
      <c r="M4516" s="147">
        <v>1.851182297858203E-3</v>
      </c>
      <c r="N4516" s="87">
        <v>0.23199129080372999</v>
      </c>
      <c r="O4516" s="88">
        <v>1.5135697618385331E-2</v>
      </c>
      <c r="P4516" s="89">
        <v>65.242525122162803</v>
      </c>
    </row>
    <row r="4517" spans="1:16">
      <c r="A4517" s="75" t="s">
        <v>5896</v>
      </c>
      <c r="B4517" s="85">
        <v>4513</v>
      </c>
      <c r="C4517" s="85">
        <v>3740</v>
      </c>
      <c r="D4517" s="85">
        <v>4513</v>
      </c>
      <c r="E4517" s="86" t="s">
        <v>110</v>
      </c>
      <c r="F4517" s="85" t="s">
        <v>4532</v>
      </c>
      <c r="G4517" s="86" t="s">
        <v>111</v>
      </c>
      <c r="H4517" s="85" t="s">
        <v>2</v>
      </c>
      <c r="I4517" s="85">
        <v>1</v>
      </c>
      <c r="J4517" s="88">
        <v>1.6654598729984819E-2</v>
      </c>
      <c r="K4517" s="146">
        <v>4.6292136451209047E-2</v>
      </c>
      <c r="L4517" s="147">
        <v>9.3390453316984099E-11</v>
      </c>
      <c r="M4517" s="147">
        <v>1.803131711412912E-3</v>
      </c>
      <c r="N4517" s="87">
        <v>0.22596956210302041</v>
      </c>
      <c r="O4517" s="88">
        <v>1.4742824832351301E-2</v>
      </c>
      <c r="P4517" s="89">
        <v>65.242525122166626</v>
      </c>
    </row>
    <row r="4518" spans="1:16">
      <c r="A4518" s="75" t="s">
        <v>5897</v>
      </c>
      <c r="B4518" s="85">
        <v>4514</v>
      </c>
      <c r="C4518" s="85">
        <v>3741</v>
      </c>
      <c r="D4518" s="85">
        <v>4514</v>
      </c>
      <c r="E4518" s="86" t="s">
        <v>110</v>
      </c>
      <c r="F4518" s="85" t="s">
        <v>4381</v>
      </c>
      <c r="G4518" s="86" t="s">
        <v>111</v>
      </c>
      <c r="H4518" s="85" t="s">
        <v>2</v>
      </c>
      <c r="I4518" s="85">
        <v>1</v>
      </c>
      <c r="J4518" s="88">
        <v>1.3166803625127651E-2</v>
      </c>
      <c r="K4518" s="146">
        <v>3.656487976472042E-2</v>
      </c>
      <c r="L4518" s="147">
        <v>7.3791868660168753E-11</v>
      </c>
      <c r="M4518" s="147">
        <v>1.424297648955333E-3</v>
      </c>
      <c r="N4518" s="87">
        <v>0.17850119219260671</v>
      </c>
      <c r="O4518" s="88">
        <v>1.1655933677712799E-2</v>
      </c>
      <c r="P4518" s="89">
        <v>65.298912206344212</v>
      </c>
    </row>
    <row r="4519" spans="1:16">
      <c r="A4519" s="75" t="s">
        <v>5898</v>
      </c>
      <c r="B4519" s="85">
        <v>4515</v>
      </c>
      <c r="C4519" s="85">
        <v>3742</v>
      </c>
      <c r="D4519" s="85">
        <v>4515</v>
      </c>
      <c r="E4519" s="86" t="s">
        <v>110</v>
      </c>
      <c r="F4519" s="85" t="s">
        <v>4641</v>
      </c>
      <c r="G4519" s="86" t="s">
        <v>111</v>
      </c>
      <c r="H4519" s="85" t="s">
        <v>2</v>
      </c>
      <c r="I4519" s="85">
        <v>1</v>
      </c>
      <c r="J4519" s="88">
        <v>1.9003372088101489E-2</v>
      </c>
      <c r="K4519" s="146">
        <v>5.2773325653232762E-2</v>
      </c>
      <c r="L4519" s="147">
        <v>1.065022595573046E-10</v>
      </c>
      <c r="M4519" s="147">
        <v>2.0556589858865869E-3</v>
      </c>
      <c r="N4519" s="87">
        <v>0.25762703462340331</v>
      </c>
      <c r="O4519" s="88">
        <v>1.6822765115835369E-2</v>
      </c>
      <c r="P4519" s="89">
        <v>65.298912206270288</v>
      </c>
    </row>
    <row r="4520" spans="1:16">
      <c r="A4520" s="75" t="s">
        <v>5899</v>
      </c>
      <c r="B4520" s="85">
        <v>4516</v>
      </c>
      <c r="C4520" s="85">
        <v>3743</v>
      </c>
      <c r="D4520" s="85">
        <v>4516</v>
      </c>
      <c r="E4520" s="86" t="s">
        <v>110</v>
      </c>
      <c r="F4520" s="85" t="s">
        <v>4383</v>
      </c>
      <c r="G4520" s="86" t="s">
        <v>111</v>
      </c>
      <c r="H4520" s="85" t="s">
        <v>2</v>
      </c>
      <c r="I4520" s="85">
        <v>1</v>
      </c>
      <c r="J4520" s="88">
        <v>1.8892241257172881E-2</v>
      </c>
      <c r="K4520" s="146">
        <v>5.2464709713735659E-2</v>
      </c>
      <c r="L4520" s="147">
        <v>1.058794393259555E-10</v>
      </c>
      <c r="M4520" s="147">
        <v>2.0436375883077368E-3</v>
      </c>
      <c r="N4520" s="87">
        <v>0.25612044377759141</v>
      </c>
      <c r="O4520" s="88">
        <v>1.6724386372464279E-2</v>
      </c>
      <c r="P4520" s="89">
        <v>65.298912206271666</v>
      </c>
    </row>
    <row r="4521" spans="1:16">
      <c r="A4521" s="75" t="s">
        <v>5900</v>
      </c>
      <c r="B4521" s="85">
        <v>4517</v>
      </c>
      <c r="C4521" s="85">
        <v>3744</v>
      </c>
      <c r="D4521" s="85">
        <v>4517</v>
      </c>
      <c r="E4521" s="86" t="s">
        <v>110</v>
      </c>
      <c r="F4521" s="85" t="s">
        <v>4711</v>
      </c>
      <c r="G4521" s="86" t="s">
        <v>111</v>
      </c>
      <c r="H4521" s="85" t="s">
        <v>2</v>
      </c>
      <c r="I4521" s="85">
        <v>1</v>
      </c>
      <c r="J4521" s="88">
        <v>1.7005994038709438E-2</v>
      </c>
      <c r="K4521" s="146">
        <v>4.7226505764507383E-2</v>
      </c>
      <c r="L4521" s="147">
        <v>9.5308179134984147E-11</v>
      </c>
      <c r="M4521" s="147">
        <v>1.8395958515938799E-3</v>
      </c>
      <c r="N4521" s="87">
        <v>0.2305487570680779</v>
      </c>
      <c r="O4521" s="88">
        <v>1.505458304705899E-2</v>
      </c>
      <c r="P4521" s="89">
        <v>65.298912206295597</v>
      </c>
    </row>
    <row r="4522" spans="1:16">
      <c r="A4522" s="75" t="s">
        <v>5901</v>
      </c>
      <c r="B4522" s="85">
        <v>4518</v>
      </c>
      <c r="C4522" s="85">
        <v>3745</v>
      </c>
      <c r="D4522" s="85">
        <v>4518</v>
      </c>
      <c r="E4522" s="86" t="s">
        <v>110</v>
      </c>
      <c r="F4522" s="85" t="s">
        <v>3906</v>
      </c>
      <c r="G4522" s="86" t="s">
        <v>111</v>
      </c>
      <c r="H4522" s="85" t="s">
        <v>2</v>
      </c>
      <c r="I4522" s="85">
        <v>1</v>
      </c>
      <c r="J4522" s="88">
        <v>1.1706517411584049E-2</v>
      </c>
      <c r="K4522" s="146">
        <v>3.2538742612451509E-2</v>
      </c>
      <c r="L4522" s="147">
        <v>6.5644149436280416E-11</v>
      </c>
      <c r="M4522" s="147">
        <v>1.267421276081338E-3</v>
      </c>
      <c r="N4522" s="87">
        <v>0.15883400471738121</v>
      </c>
      <c r="O4522" s="88">
        <v>1.036273154303495E-2</v>
      </c>
      <c r="P4522" s="89">
        <v>65.242525122209898</v>
      </c>
    </row>
    <row r="4523" spans="1:16">
      <c r="A4523" s="75" t="s">
        <v>5902</v>
      </c>
      <c r="B4523" s="85">
        <v>4519</v>
      </c>
      <c r="C4523" s="85">
        <v>3746</v>
      </c>
      <c r="D4523" s="85">
        <v>4519</v>
      </c>
      <c r="E4523" s="86" t="s">
        <v>110</v>
      </c>
      <c r="F4523" s="85" t="s">
        <v>2124</v>
      </c>
      <c r="G4523" s="86" t="s">
        <v>111</v>
      </c>
      <c r="H4523" s="85" t="s">
        <v>2</v>
      </c>
      <c r="I4523" s="85">
        <v>1</v>
      </c>
      <c r="J4523" s="88">
        <v>1.5200409026603891E-2</v>
      </c>
      <c r="K4523" s="146">
        <v>4.2212304842942409E-2</v>
      </c>
      <c r="L4523" s="147">
        <v>8.5188981198961073E-11</v>
      </c>
      <c r="M4523" s="147">
        <v>1.644279618362344E-3</v>
      </c>
      <c r="N4523" s="87">
        <v>0.20607060075592201</v>
      </c>
      <c r="O4523" s="88">
        <v>1.3456186067064261E-2</v>
      </c>
      <c r="P4523" s="89">
        <v>65.298912206318491</v>
      </c>
    </row>
    <row r="4524" spans="1:16">
      <c r="A4524" s="75" t="s">
        <v>5903</v>
      </c>
      <c r="B4524" s="85">
        <v>4520</v>
      </c>
      <c r="C4524" s="85">
        <v>3747</v>
      </c>
      <c r="D4524" s="85">
        <v>4520</v>
      </c>
      <c r="E4524" s="86" t="s">
        <v>110</v>
      </c>
      <c r="F4524" s="85" t="s">
        <v>4253</v>
      </c>
      <c r="G4524" s="86" t="s">
        <v>111</v>
      </c>
      <c r="H4524" s="85" t="s">
        <v>2</v>
      </c>
      <c r="I4524" s="85">
        <v>1</v>
      </c>
      <c r="J4524" s="88">
        <v>1.4309522898261489E-2</v>
      </c>
      <c r="K4524" s="146">
        <v>3.9738268995387009E-2</v>
      </c>
      <c r="L4524" s="147">
        <v>8.0196110184459527E-11</v>
      </c>
      <c r="M4524" s="147">
        <v>1.547909454864542E-3</v>
      </c>
      <c r="N4524" s="87">
        <v>0.1939929363093984</v>
      </c>
      <c r="O4524" s="88">
        <v>1.2667527716715509E-2</v>
      </c>
      <c r="P4524" s="89">
        <v>65.298912206329675</v>
      </c>
    </row>
    <row r="4525" spans="1:16">
      <c r="A4525" s="75" t="s">
        <v>5904</v>
      </c>
      <c r="B4525" s="85">
        <v>4521</v>
      </c>
      <c r="C4525" s="85">
        <v>3748</v>
      </c>
      <c r="D4525" s="85">
        <v>4521</v>
      </c>
      <c r="E4525" s="86" t="s">
        <v>110</v>
      </c>
      <c r="F4525" s="85" t="s">
        <v>4894</v>
      </c>
      <c r="G4525" s="86" t="s">
        <v>111</v>
      </c>
      <c r="H4525" s="85" t="s">
        <v>2</v>
      </c>
      <c r="I4525" s="85">
        <v>1</v>
      </c>
      <c r="J4525" s="88">
        <v>1.6989886178998791E-2</v>
      </c>
      <c r="K4525" s="146">
        <v>4.7224081590894612E-2</v>
      </c>
      <c r="L4525" s="147">
        <v>9.5270573478534323E-11</v>
      </c>
      <c r="M4525" s="147">
        <v>1.8394320415237031E-3</v>
      </c>
      <c r="N4525" s="87">
        <v>0.2305187415375371</v>
      </c>
      <c r="O4525" s="88">
        <v>1.503962478589232E-2</v>
      </c>
      <c r="P4525" s="89">
        <v>65.242525122163684</v>
      </c>
    </row>
    <row r="4526" spans="1:16">
      <c r="A4526" s="75" t="s">
        <v>5905</v>
      </c>
      <c r="B4526" s="85">
        <v>4522</v>
      </c>
      <c r="C4526" s="85">
        <v>3749</v>
      </c>
      <c r="D4526" s="85">
        <v>4522</v>
      </c>
      <c r="E4526" s="86" t="s">
        <v>110</v>
      </c>
      <c r="F4526" s="85" t="s">
        <v>240</v>
      </c>
      <c r="G4526" s="86" t="s">
        <v>111</v>
      </c>
      <c r="H4526" s="85" t="s">
        <v>2</v>
      </c>
      <c r="I4526" s="85">
        <v>1</v>
      </c>
      <c r="J4526" s="88">
        <v>1.76781169924006E-2</v>
      </c>
      <c r="K4526" s="146">
        <v>4.9137047207165621E-2</v>
      </c>
      <c r="L4526" s="147">
        <v>9.9129819125461291E-11</v>
      </c>
      <c r="M4526" s="147">
        <v>1.913944242300638E-3</v>
      </c>
      <c r="N4526" s="87">
        <v>0.23985665583088789</v>
      </c>
      <c r="O4526" s="88">
        <v>1.564885389376346E-2</v>
      </c>
      <c r="P4526" s="89">
        <v>65.242525122157787</v>
      </c>
    </row>
    <row r="4527" spans="1:16">
      <c r="A4527" s="75" t="s">
        <v>5906</v>
      </c>
      <c r="B4527" s="85">
        <v>4523</v>
      </c>
      <c r="C4527" s="85">
        <v>3750</v>
      </c>
      <c r="D4527" s="85">
        <v>4523</v>
      </c>
      <c r="E4527" s="86" t="s">
        <v>110</v>
      </c>
      <c r="F4527" s="85" t="s">
        <v>4389</v>
      </c>
      <c r="G4527" s="86" t="s">
        <v>111</v>
      </c>
      <c r="H4527" s="85" t="s">
        <v>2</v>
      </c>
      <c r="I4527" s="85">
        <v>1</v>
      </c>
      <c r="J4527" s="88">
        <v>1.6660143284804221E-2</v>
      </c>
      <c r="K4527" s="146">
        <v>4.6266060724630617E-2</v>
      </c>
      <c r="L4527" s="147">
        <v>9.3369897518984615E-11</v>
      </c>
      <c r="M4527" s="147">
        <v>1.802184006645997E-3</v>
      </c>
      <c r="N4527" s="87">
        <v>0.22586008898653481</v>
      </c>
      <c r="O4527" s="88">
        <v>1.4748418121638841E-2</v>
      </c>
      <c r="P4527" s="89">
        <v>65.298912206299988</v>
      </c>
    </row>
    <row r="4528" spans="1:16">
      <c r="A4528" s="75" t="s">
        <v>5907</v>
      </c>
      <c r="B4528" s="85">
        <v>4524</v>
      </c>
      <c r="C4528" s="85">
        <v>3751</v>
      </c>
      <c r="D4528" s="85">
        <v>4524</v>
      </c>
      <c r="E4528" s="86" t="s">
        <v>110</v>
      </c>
      <c r="F4528" s="85" t="s">
        <v>3724</v>
      </c>
      <c r="G4528" s="86" t="s">
        <v>111</v>
      </c>
      <c r="H4528" s="85" t="s">
        <v>2</v>
      </c>
      <c r="I4528" s="85">
        <v>1</v>
      </c>
      <c r="J4528" s="88">
        <v>1.3969889641264929E-2</v>
      </c>
      <c r="K4528" s="146">
        <v>3.8795090258957471E-2</v>
      </c>
      <c r="L4528" s="147">
        <v>7.8292673829945315E-11</v>
      </c>
      <c r="M4528" s="147">
        <v>1.5111701775711291E-3</v>
      </c>
      <c r="N4528" s="87">
        <v>0.18938855828353829</v>
      </c>
      <c r="O4528" s="88">
        <v>1.236686684024094E-2</v>
      </c>
      <c r="P4528" s="89">
        <v>65.298912206334023</v>
      </c>
    </row>
    <row r="4529" spans="1:16">
      <c r="A4529" s="75" t="s">
        <v>5908</v>
      </c>
      <c r="B4529" s="85">
        <v>4525</v>
      </c>
      <c r="C4529" s="85">
        <v>3752</v>
      </c>
      <c r="D4529" s="85">
        <v>4525</v>
      </c>
      <c r="E4529" s="86" t="s">
        <v>110</v>
      </c>
      <c r="F4529" s="85" t="s">
        <v>4646</v>
      </c>
      <c r="G4529" s="86" t="s">
        <v>111</v>
      </c>
      <c r="H4529" s="85" t="s">
        <v>2</v>
      </c>
      <c r="I4529" s="85">
        <v>1</v>
      </c>
      <c r="J4529" s="88">
        <v>2.2854434234909231E-2</v>
      </c>
      <c r="K4529" s="146">
        <v>6.346792005662566E-2</v>
      </c>
      <c r="L4529" s="147">
        <v>1.28085103824456E-10</v>
      </c>
      <c r="M4529" s="147">
        <v>2.4722413940347948E-3</v>
      </c>
      <c r="N4529" s="87">
        <v>0.30983554353634851</v>
      </c>
      <c r="O4529" s="88">
        <v>2.023192395574696E-2</v>
      </c>
      <c r="P4529" s="89">
        <v>65.298912206221559</v>
      </c>
    </row>
    <row r="4530" spans="1:16">
      <c r="A4530" s="75" t="s">
        <v>5909</v>
      </c>
      <c r="B4530" s="85">
        <v>4526</v>
      </c>
      <c r="C4530" s="85">
        <v>3753</v>
      </c>
      <c r="D4530" s="85">
        <v>4526</v>
      </c>
      <c r="E4530" s="86" t="s">
        <v>110</v>
      </c>
      <c r="F4530" s="85" t="s">
        <v>891</v>
      </c>
      <c r="G4530" s="86" t="s">
        <v>111</v>
      </c>
      <c r="H4530" s="85" t="s">
        <v>2</v>
      </c>
      <c r="I4530" s="85">
        <v>1</v>
      </c>
      <c r="J4530" s="88">
        <v>0.1063581637149352</v>
      </c>
      <c r="K4530" s="146">
        <v>0.2955519522784204</v>
      </c>
      <c r="L4530" s="147">
        <v>5.9630965315269765E-10</v>
      </c>
      <c r="M4530" s="147">
        <v>1.15119116184999E-2</v>
      </c>
      <c r="N4530" s="87">
        <v>1.442690154176254</v>
      </c>
      <c r="O4530" s="88">
        <v>9.4151576258704558E-2</v>
      </c>
      <c r="P4530" s="89">
        <v>65.261120682190523</v>
      </c>
    </row>
    <row r="4531" spans="1:16">
      <c r="A4531" s="75" t="s">
        <v>5910</v>
      </c>
      <c r="B4531" s="85">
        <v>4527</v>
      </c>
      <c r="C4531" s="85">
        <v>3754</v>
      </c>
      <c r="D4531" s="85">
        <v>4527</v>
      </c>
      <c r="E4531" s="86" t="s">
        <v>110</v>
      </c>
      <c r="F4531" s="85" t="s">
        <v>38</v>
      </c>
      <c r="G4531" s="86" t="s">
        <v>111</v>
      </c>
      <c r="H4531" s="85" t="s">
        <v>2</v>
      </c>
      <c r="I4531" s="85">
        <v>1</v>
      </c>
      <c r="J4531" s="88">
        <v>1.474792763934119E-2</v>
      </c>
      <c r="K4531" s="146">
        <v>4.0992466388596258E-2</v>
      </c>
      <c r="L4531" s="147">
        <v>8.2698819110251239E-11</v>
      </c>
      <c r="M4531" s="147">
        <v>1.5967034952463709E-3</v>
      </c>
      <c r="N4531" s="87">
        <v>0.20009985257631999</v>
      </c>
      <c r="O4531" s="88">
        <v>1.305501965865573E-2</v>
      </c>
      <c r="P4531" s="89">
        <v>65.242525122183281</v>
      </c>
    </row>
    <row r="4532" spans="1:16">
      <c r="A4532" s="75" t="s">
        <v>5911</v>
      </c>
      <c r="B4532" s="85">
        <v>4528</v>
      </c>
      <c r="C4532" s="85">
        <v>3755</v>
      </c>
      <c r="D4532" s="85">
        <v>4528</v>
      </c>
      <c r="E4532" s="86" t="s">
        <v>110</v>
      </c>
      <c r="F4532" s="85" t="s">
        <v>1039</v>
      </c>
      <c r="G4532" s="86" t="s">
        <v>111</v>
      </c>
      <c r="H4532" s="85" t="s">
        <v>2</v>
      </c>
      <c r="I4532" s="85">
        <v>1</v>
      </c>
      <c r="J4532" s="88">
        <v>1.65544611466878E-2</v>
      </c>
      <c r="K4532" s="146">
        <v>4.597257608071588E-2</v>
      </c>
      <c r="L4532" s="147">
        <v>9.2777613873112608E-11</v>
      </c>
      <c r="M4532" s="147">
        <v>1.7907520125840311E-3</v>
      </c>
      <c r="N4532" s="87">
        <v>0.22442736558726359</v>
      </c>
      <c r="O4532" s="88">
        <v>1.465486284217422E-2</v>
      </c>
      <c r="P4532" s="89">
        <v>65.298912206301338</v>
      </c>
    </row>
    <row r="4533" spans="1:16">
      <c r="A4533" s="75" t="s">
        <v>5912</v>
      </c>
      <c r="B4533" s="85">
        <v>4529</v>
      </c>
      <c r="C4533" s="85">
        <v>3756</v>
      </c>
      <c r="D4533" s="85">
        <v>4529</v>
      </c>
      <c r="E4533" s="86" t="s">
        <v>110</v>
      </c>
      <c r="F4533" s="85" t="s">
        <v>4655</v>
      </c>
      <c r="G4533" s="86" t="s">
        <v>111</v>
      </c>
      <c r="H4533" s="85" t="s">
        <v>2</v>
      </c>
      <c r="I4533" s="85">
        <v>1</v>
      </c>
      <c r="J4533" s="88">
        <v>1.5836143406656469E-2</v>
      </c>
      <c r="K4533" s="146">
        <v>4.397777137759059E-2</v>
      </c>
      <c r="L4533" s="147">
        <v>8.8751882963961381E-11</v>
      </c>
      <c r="M4533" s="147">
        <v>1.713049154892101E-3</v>
      </c>
      <c r="N4533" s="87">
        <v>0.21468919551806409</v>
      </c>
      <c r="O4533" s="88">
        <v>1.4018970929777439E-2</v>
      </c>
      <c r="P4533" s="89">
        <v>65.298912206310234</v>
      </c>
    </row>
    <row r="4534" spans="1:16">
      <c r="A4534" s="75" t="s">
        <v>5913</v>
      </c>
      <c r="B4534" s="85">
        <v>4530</v>
      </c>
      <c r="C4534" s="85">
        <v>3757</v>
      </c>
      <c r="D4534" s="85">
        <v>4530</v>
      </c>
      <c r="E4534" s="86" t="s">
        <v>110</v>
      </c>
      <c r="F4534" s="85" t="s">
        <v>1088</v>
      </c>
      <c r="G4534" s="86" t="s">
        <v>111</v>
      </c>
      <c r="H4534" s="85" t="s">
        <v>2</v>
      </c>
      <c r="I4534" s="85">
        <v>1</v>
      </c>
      <c r="J4534" s="88">
        <v>1.2485513404195391E-2</v>
      </c>
      <c r="K4534" s="146">
        <v>3.4703993746342053E-2</v>
      </c>
      <c r="L4534" s="147">
        <v>7.0012359686279737E-11</v>
      </c>
      <c r="M4534" s="147">
        <v>1.3517602865924551E-3</v>
      </c>
      <c r="N4534" s="87">
        <v>0.16940342077984841</v>
      </c>
      <c r="O4534" s="88">
        <v>1.1052306936016399E-2</v>
      </c>
      <c r="P4534" s="89">
        <v>65.242525122203077</v>
      </c>
    </row>
    <row r="4535" spans="1:16">
      <c r="A4535" s="75" t="s">
        <v>5914</v>
      </c>
      <c r="B4535" s="85">
        <v>4531</v>
      </c>
      <c r="C4535" s="85">
        <v>3758</v>
      </c>
      <c r="D4535" s="85">
        <v>4531</v>
      </c>
      <c r="E4535" s="86" t="s">
        <v>110</v>
      </c>
      <c r="F4535" s="85" t="s">
        <v>4544</v>
      </c>
      <c r="G4535" s="86" t="s">
        <v>111</v>
      </c>
      <c r="H4535" s="85" t="s">
        <v>2</v>
      </c>
      <c r="I4535" s="85">
        <v>1</v>
      </c>
      <c r="J4535" s="88">
        <v>1.413780242537593E-2</v>
      </c>
      <c r="K4535" s="146">
        <v>3.9296598471589707E-2</v>
      </c>
      <c r="L4535" s="147">
        <v>7.9277549631715659E-11</v>
      </c>
      <c r="M4535" s="147">
        <v>1.5306474983967011E-3</v>
      </c>
      <c r="N4535" s="87">
        <v>0.19182167489919291</v>
      </c>
      <c r="O4535" s="88">
        <v>1.2514930443590901E-2</v>
      </c>
      <c r="P4535" s="89">
        <v>65.242525122188667</v>
      </c>
    </row>
    <row r="4536" spans="1:16">
      <c r="A4536" s="75" t="s">
        <v>5915</v>
      </c>
      <c r="B4536" s="85">
        <v>4532</v>
      </c>
      <c r="C4536" s="85">
        <v>3759</v>
      </c>
      <c r="D4536" s="85">
        <v>4532</v>
      </c>
      <c r="E4536" s="86" t="s">
        <v>110</v>
      </c>
      <c r="F4536" s="85" t="s">
        <v>2925</v>
      </c>
      <c r="G4536" s="86" t="s">
        <v>111</v>
      </c>
      <c r="H4536" s="85" t="s">
        <v>2</v>
      </c>
      <c r="I4536" s="85">
        <v>1</v>
      </c>
      <c r="J4536" s="88">
        <v>3.0352608196923089E-2</v>
      </c>
      <c r="K4536" s="146">
        <v>8.4290728474622073E-2</v>
      </c>
      <c r="L4536" s="147">
        <v>1.7010777568495369E-10</v>
      </c>
      <c r="M4536" s="147">
        <v>3.2833442136607251E-3</v>
      </c>
      <c r="N4536" s="87">
        <v>0.41148762475558381</v>
      </c>
      <c r="O4536" s="88">
        <v>2.686969428282239E-2</v>
      </c>
      <c r="P4536" s="89">
        <v>65.298912206126488</v>
      </c>
    </row>
    <row r="4537" spans="1:16">
      <c r="A4537" s="75" t="s">
        <v>5916</v>
      </c>
      <c r="B4537" s="85">
        <v>4533</v>
      </c>
      <c r="C4537" s="85">
        <v>3760</v>
      </c>
      <c r="D4537" s="85">
        <v>4533</v>
      </c>
      <c r="E4537" s="86" t="s">
        <v>110</v>
      </c>
      <c r="F4537" s="85" t="s">
        <v>4549</v>
      </c>
      <c r="G4537" s="86" t="s">
        <v>111</v>
      </c>
      <c r="H4537" s="85" t="s">
        <v>2</v>
      </c>
      <c r="I4537" s="85">
        <v>1</v>
      </c>
      <c r="J4537" s="88">
        <v>1.3218980450649641E-2</v>
      </c>
      <c r="K4537" s="146">
        <v>3.6742695317424343E-2</v>
      </c>
      <c r="L4537" s="147">
        <v>7.4125266942216402E-11</v>
      </c>
      <c r="M4537" s="147">
        <v>1.4311700467545629E-3</v>
      </c>
      <c r="N4537" s="87">
        <v>0.17935510019234291</v>
      </c>
      <c r="O4537" s="88">
        <v>1.1701579630093059E-2</v>
      </c>
      <c r="P4537" s="89">
        <v>65.242525122196824</v>
      </c>
    </row>
    <row r="4538" spans="1:16">
      <c r="A4538" s="75" t="s">
        <v>5917</v>
      </c>
      <c r="B4538" s="85">
        <v>4534</v>
      </c>
      <c r="C4538" s="85">
        <v>3761</v>
      </c>
      <c r="D4538" s="85">
        <v>4534</v>
      </c>
      <c r="E4538" s="86" t="s">
        <v>110</v>
      </c>
      <c r="F4538" s="85" t="s">
        <v>3920</v>
      </c>
      <c r="G4538" s="86" t="s">
        <v>111</v>
      </c>
      <c r="H4538" s="85" t="s">
        <v>2</v>
      </c>
      <c r="I4538" s="85">
        <v>1</v>
      </c>
      <c r="J4538" s="88">
        <v>1.3218980450649641E-2</v>
      </c>
      <c r="K4538" s="146">
        <v>3.6742695317424343E-2</v>
      </c>
      <c r="L4538" s="147">
        <v>7.4125266942216402E-11</v>
      </c>
      <c r="M4538" s="147">
        <v>1.4311700467545629E-3</v>
      </c>
      <c r="N4538" s="87">
        <v>0.17935510019234291</v>
      </c>
      <c r="O4538" s="88">
        <v>1.1701579630093059E-2</v>
      </c>
      <c r="P4538" s="89">
        <v>65.242525122196824</v>
      </c>
    </row>
    <row r="4539" spans="1:16">
      <c r="A4539" s="75" t="s">
        <v>5918</v>
      </c>
      <c r="B4539" s="85">
        <v>4535</v>
      </c>
      <c r="C4539" s="85">
        <v>3762</v>
      </c>
      <c r="D4539" s="85">
        <v>4535</v>
      </c>
      <c r="E4539" s="86" t="s">
        <v>110</v>
      </c>
      <c r="F4539" s="85" t="s">
        <v>4552</v>
      </c>
      <c r="G4539" s="86" t="s">
        <v>111</v>
      </c>
      <c r="H4539" s="85" t="s">
        <v>2</v>
      </c>
      <c r="I4539" s="85">
        <v>1</v>
      </c>
      <c r="J4539" s="88">
        <v>1.3218980450649641E-2</v>
      </c>
      <c r="K4539" s="146">
        <v>3.6742695317424343E-2</v>
      </c>
      <c r="L4539" s="147">
        <v>7.4125266942216402E-11</v>
      </c>
      <c r="M4539" s="147">
        <v>1.4311700467545629E-3</v>
      </c>
      <c r="N4539" s="87">
        <v>0.17935510019234291</v>
      </c>
      <c r="O4539" s="88">
        <v>1.1701579630093059E-2</v>
      </c>
      <c r="P4539" s="89">
        <v>65.242525122196824</v>
      </c>
    </row>
    <row r="4540" spans="1:16">
      <c r="A4540" s="75" t="s">
        <v>5919</v>
      </c>
      <c r="B4540" s="85">
        <v>4536</v>
      </c>
      <c r="C4540" s="85">
        <v>3763</v>
      </c>
      <c r="D4540" s="85">
        <v>4536</v>
      </c>
      <c r="E4540" s="86" t="s">
        <v>110</v>
      </c>
      <c r="F4540" s="85" t="s">
        <v>4554</v>
      </c>
      <c r="G4540" s="86" t="s">
        <v>111</v>
      </c>
      <c r="H4540" s="85" t="s">
        <v>2</v>
      </c>
      <c r="I4540" s="85">
        <v>1</v>
      </c>
      <c r="J4540" s="88">
        <v>1.3218980450649641E-2</v>
      </c>
      <c r="K4540" s="146">
        <v>3.6742695317424343E-2</v>
      </c>
      <c r="L4540" s="147">
        <v>7.4125266942216402E-11</v>
      </c>
      <c r="M4540" s="147">
        <v>1.4311700467545629E-3</v>
      </c>
      <c r="N4540" s="87">
        <v>0.17935510019234291</v>
      </c>
      <c r="O4540" s="88">
        <v>1.1701579630093059E-2</v>
      </c>
      <c r="P4540" s="89">
        <v>65.242525122196824</v>
      </c>
    </row>
    <row r="4541" spans="1:16">
      <c r="A4541" s="75" t="s">
        <v>5920</v>
      </c>
      <c r="B4541" s="85">
        <v>4537</v>
      </c>
      <c r="C4541" s="85">
        <v>3764</v>
      </c>
      <c r="D4541" s="85">
        <v>4537</v>
      </c>
      <c r="E4541" s="86" t="s">
        <v>110</v>
      </c>
      <c r="F4541" s="85" t="s">
        <v>4556</v>
      </c>
      <c r="G4541" s="86" t="s">
        <v>111</v>
      </c>
      <c r="H4541" s="85" t="s">
        <v>2</v>
      </c>
      <c r="I4541" s="85">
        <v>1</v>
      </c>
      <c r="J4541" s="88">
        <v>1.3218980450649641E-2</v>
      </c>
      <c r="K4541" s="146">
        <v>3.6742695317424343E-2</v>
      </c>
      <c r="L4541" s="147">
        <v>7.4125266942216402E-11</v>
      </c>
      <c r="M4541" s="147">
        <v>1.4311700467545629E-3</v>
      </c>
      <c r="N4541" s="87">
        <v>0.17935510019234291</v>
      </c>
      <c r="O4541" s="88">
        <v>1.1701579630093059E-2</v>
      </c>
      <c r="P4541" s="89">
        <v>65.242525122196824</v>
      </c>
    </row>
    <row r="4542" spans="1:16">
      <c r="A4542" s="75" t="s">
        <v>5921</v>
      </c>
      <c r="B4542" s="85">
        <v>4538</v>
      </c>
      <c r="C4542" s="85">
        <v>3765</v>
      </c>
      <c r="D4542" s="85">
        <v>4538</v>
      </c>
      <c r="E4542" s="86" t="s">
        <v>110</v>
      </c>
      <c r="F4542" s="85" t="s">
        <v>4398</v>
      </c>
      <c r="G4542" s="86" t="s">
        <v>111</v>
      </c>
      <c r="H4542" s="85" t="s">
        <v>2</v>
      </c>
      <c r="I4542" s="85">
        <v>1</v>
      </c>
      <c r="J4542" s="88">
        <v>1.3218980450649641E-2</v>
      </c>
      <c r="K4542" s="146">
        <v>3.6742695317424343E-2</v>
      </c>
      <c r="L4542" s="147">
        <v>7.4125266942216402E-11</v>
      </c>
      <c r="M4542" s="147">
        <v>1.4311700467545629E-3</v>
      </c>
      <c r="N4542" s="87">
        <v>0.17935510019234291</v>
      </c>
      <c r="O4542" s="88">
        <v>1.1701579630093059E-2</v>
      </c>
      <c r="P4542" s="89">
        <v>65.242525122196824</v>
      </c>
    </row>
    <row r="4543" spans="1:16">
      <c r="A4543" s="75" t="s">
        <v>5922</v>
      </c>
      <c r="B4543" s="85">
        <v>4539</v>
      </c>
      <c r="C4543" s="85">
        <v>3766</v>
      </c>
      <c r="D4543" s="85">
        <v>4539</v>
      </c>
      <c r="E4543" s="86" t="s">
        <v>110</v>
      </c>
      <c r="F4543" s="85" t="s">
        <v>4559</v>
      </c>
      <c r="G4543" s="86" t="s">
        <v>111</v>
      </c>
      <c r="H4543" s="85" t="s">
        <v>2</v>
      </c>
      <c r="I4543" s="85">
        <v>1</v>
      </c>
      <c r="J4543" s="88">
        <v>1.3218980450649641E-2</v>
      </c>
      <c r="K4543" s="146">
        <v>3.6742695317424343E-2</v>
      </c>
      <c r="L4543" s="147">
        <v>7.4125266942216402E-11</v>
      </c>
      <c r="M4543" s="147">
        <v>1.4311700467545629E-3</v>
      </c>
      <c r="N4543" s="87">
        <v>0.17935510019234291</v>
      </c>
      <c r="O4543" s="88">
        <v>1.1701579630093059E-2</v>
      </c>
      <c r="P4543" s="89">
        <v>65.242525122196824</v>
      </c>
    </row>
    <row r="4544" spans="1:16">
      <c r="A4544" s="75" t="s">
        <v>5923</v>
      </c>
      <c r="B4544" s="85">
        <v>4540</v>
      </c>
      <c r="C4544" s="85">
        <v>3767</v>
      </c>
      <c r="D4544" s="85">
        <v>4540</v>
      </c>
      <c r="E4544" s="86" t="s">
        <v>110</v>
      </c>
      <c r="F4544" s="85" t="s">
        <v>4400</v>
      </c>
      <c r="G4544" s="86" t="s">
        <v>111</v>
      </c>
      <c r="H4544" s="85" t="s">
        <v>2</v>
      </c>
      <c r="I4544" s="85">
        <v>1</v>
      </c>
      <c r="J4544" s="88">
        <v>1.3218980450649641E-2</v>
      </c>
      <c r="K4544" s="146">
        <v>3.6742695317424343E-2</v>
      </c>
      <c r="L4544" s="147">
        <v>7.4125266942216402E-11</v>
      </c>
      <c r="M4544" s="147">
        <v>1.4311700467545629E-3</v>
      </c>
      <c r="N4544" s="87">
        <v>0.17935510019234291</v>
      </c>
      <c r="O4544" s="88">
        <v>1.1701579630093059E-2</v>
      </c>
      <c r="P4544" s="89">
        <v>65.242525122196824</v>
      </c>
    </row>
    <row r="4545" spans="1:16">
      <c r="A4545" s="75" t="s">
        <v>5924</v>
      </c>
      <c r="B4545" s="85">
        <v>4541</v>
      </c>
      <c r="C4545" s="85">
        <v>3768</v>
      </c>
      <c r="D4545" s="85">
        <v>4541</v>
      </c>
      <c r="E4545" s="86" t="s">
        <v>110</v>
      </c>
      <c r="F4545" s="85" t="s">
        <v>243</v>
      </c>
      <c r="G4545" s="86" t="s">
        <v>111</v>
      </c>
      <c r="H4545" s="85" t="s">
        <v>2</v>
      </c>
      <c r="I4545" s="85">
        <v>1</v>
      </c>
      <c r="J4545" s="88">
        <v>3.0754809713674749E-2</v>
      </c>
      <c r="K4545" s="146">
        <v>8.5484247975887676E-2</v>
      </c>
      <c r="L4545" s="147">
        <v>1.7245720941063901E-10</v>
      </c>
      <c r="M4545" s="147">
        <v>3.329709323693579E-3</v>
      </c>
      <c r="N4545" s="87">
        <v>0.41728119639818623</v>
      </c>
      <c r="O4545" s="88">
        <v>2.722447893896485E-2</v>
      </c>
      <c r="P4545" s="89">
        <v>65.242525122043062</v>
      </c>
    </row>
    <row r="4546" spans="1:16">
      <c r="A4546" s="75" t="s">
        <v>5927</v>
      </c>
      <c r="B4546" s="85">
        <v>4542</v>
      </c>
      <c r="C4546" s="85">
        <v>3770</v>
      </c>
      <c r="D4546" s="85">
        <v>4542</v>
      </c>
      <c r="E4546" s="86" t="s">
        <v>5928</v>
      </c>
      <c r="F4546" s="85" t="s">
        <v>509</v>
      </c>
      <c r="G4546" s="86" t="s">
        <v>111</v>
      </c>
      <c r="H4546" s="85" t="s">
        <v>2</v>
      </c>
      <c r="I4546" s="85">
        <v>1</v>
      </c>
      <c r="J4546" s="88">
        <v>3.4663876631812897E-2</v>
      </c>
      <c r="K4546" s="146">
        <v>0.11441031647349334</v>
      </c>
      <c r="L4546" s="147">
        <v>2.6254486147925747E-10</v>
      </c>
      <c r="M4546" s="147">
        <v>4.054370698535632E-3</v>
      </c>
      <c r="N4546" s="87">
        <v>0.46022069823826672</v>
      </c>
      <c r="O4546" s="88">
        <v>3.0763359976764899E-2</v>
      </c>
      <c r="P4546" s="89">
        <v>66.844798798766774</v>
      </c>
    </row>
    <row r="4547" spans="1:16">
      <c r="A4547" s="75" t="s">
        <v>5929</v>
      </c>
      <c r="B4547" s="85">
        <v>4543</v>
      </c>
      <c r="C4547" s="85">
        <v>3771</v>
      </c>
      <c r="D4547" s="85">
        <v>4543</v>
      </c>
      <c r="E4547" s="86" t="s">
        <v>5930</v>
      </c>
      <c r="F4547" s="85" t="s">
        <v>2901</v>
      </c>
      <c r="G4547" s="86" t="s">
        <v>111</v>
      </c>
      <c r="H4547" s="85" t="s">
        <v>2</v>
      </c>
      <c r="I4547" s="85">
        <v>1</v>
      </c>
      <c r="J4547" s="88">
        <v>6.6009608873534341E-3</v>
      </c>
      <c r="K4547" s="146">
        <v>2.1123888228496344E-2</v>
      </c>
      <c r="L4547" s="147">
        <v>3.8944826964199712E-11</v>
      </c>
      <c r="M4547" s="147">
        <v>6.6480030192708273E-4</v>
      </c>
      <c r="N4547" s="87">
        <v>8.3749489649428063E-2</v>
      </c>
      <c r="O4547" s="88">
        <v>5.8512503409503336E-3</v>
      </c>
      <c r="P4547" s="89">
        <v>69.866101458569219</v>
      </c>
    </row>
    <row r="4548" spans="1:16">
      <c r="A4548" s="75" t="s">
        <v>5931</v>
      </c>
      <c r="B4548" s="85">
        <v>4544</v>
      </c>
      <c r="C4548" s="85">
        <v>3772</v>
      </c>
      <c r="D4548" s="85">
        <v>4544</v>
      </c>
      <c r="E4548" s="86" t="s">
        <v>5930</v>
      </c>
      <c r="F4548" s="85" t="s">
        <v>931</v>
      </c>
      <c r="G4548" s="86" t="s">
        <v>111</v>
      </c>
      <c r="H4548" s="85" t="s">
        <v>2</v>
      </c>
      <c r="I4548" s="85">
        <v>1</v>
      </c>
      <c r="J4548" s="88">
        <v>1.690617221430022E-2</v>
      </c>
      <c r="K4548" s="146">
        <v>5.4051477343372109E-2</v>
      </c>
      <c r="L4548" s="147">
        <v>9.9684994933177306E-11</v>
      </c>
      <c r="M4548" s="147">
        <v>1.7011309323932951E-3</v>
      </c>
      <c r="N4548" s="87">
        <v>0.2143131361097845</v>
      </c>
      <c r="O4548" s="88">
        <v>1.498674808205519E-2</v>
      </c>
      <c r="P4548" s="89">
        <v>69.929208979416202</v>
      </c>
    </row>
    <row r="4549" spans="1:16">
      <c r="A4549" s="75" t="s">
        <v>5932</v>
      </c>
      <c r="B4549" s="85">
        <v>4545</v>
      </c>
      <c r="C4549" s="85">
        <v>3773</v>
      </c>
      <c r="D4549" s="85">
        <v>4545</v>
      </c>
      <c r="E4549" s="86" t="s">
        <v>5930</v>
      </c>
      <c r="F4549" s="85" t="s">
        <v>2804</v>
      </c>
      <c r="G4549" s="86" t="s">
        <v>111</v>
      </c>
      <c r="H4549" s="85" t="s">
        <v>2</v>
      </c>
      <c r="I4549" s="85">
        <v>1</v>
      </c>
      <c r="J4549" s="88">
        <v>1.2761974519672689E-2</v>
      </c>
      <c r="K4549" s="146">
        <v>4.0839891021173351E-2</v>
      </c>
      <c r="L4549" s="147">
        <v>7.5294021256133692E-11</v>
      </c>
      <c r="M4549" s="147">
        <v>1.285292347522329E-3</v>
      </c>
      <c r="N4549" s="87">
        <v>0.1619171619463626</v>
      </c>
      <c r="O4549" s="88">
        <v>1.1312520863918931E-2</v>
      </c>
      <c r="P4549" s="89">
        <v>69.866101455424271</v>
      </c>
    </row>
    <row r="4550" spans="1:16">
      <c r="A4550" s="75" t="s">
        <v>5933</v>
      </c>
      <c r="B4550" s="85">
        <v>4546</v>
      </c>
      <c r="C4550" s="85">
        <v>3774</v>
      </c>
      <c r="D4550" s="85">
        <v>4546</v>
      </c>
      <c r="E4550" s="86" t="s">
        <v>5930</v>
      </c>
      <c r="F4550" s="85" t="s">
        <v>2872</v>
      </c>
      <c r="G4550" s="86" t="s">
        <v>111</v>
      </c>
      <c r="H4550" s="85" t="s">
        <v>2</v>
      </c>
      <c r="I4550" s="85">
        <v>1</v>
      </c>
      <c r="J4550" s="88">
        <v>1.510881791126044E-2</v>
      </c>
      <c r="K4550" s="146">
        <v>4.8305075724347932E-2</v>
      </c>
      <c r="L4550" s="147">
        <v>8.9087134440688704E-11</v>
      </c>
      <c r="M4550" s="147">
        <v>1.5202777526958911E-3</v>
      </c>
      <c r="N4550" s="87">
        <v>0.1915287569784147</v>
      </c>
      <c r="O4550" s="88">
        <v>1.3393454472334081E-2</v>
      </c>
      <c r="P4550" s="89">
        <v>69.929208979534721</v>
      </c>
    </row>
    <row r="4551" spans="1:16">
      <c r="A4551" s="75" t="s">
        <v>5934</v>
      </c>
      <c r="B4551" s="85">
        <v>4547</v>
      </c>
      <c r="C4551" s="85">
        <v>3775</v>
      </c>
      <c r="D4551" s="85">
        <v>4547</v>
      </c>
      <c r="E4551" s="86" t="s">
        <v>5930</v>
      </c>
      <c r="F4551" s="85" t="s">
        <v>4407</v>
      </c>
      <c r="G4551" s="86" t="s">
        <v>111</v>
      </c>
      <c r="H4551" s="85" t="s">
        <v>2</v>
      </c>
      <c r="I4551" s="85">
        <v>1</v>
      </c>
      <c r="J4551" s="88">
        <v>1.6927815645208118E-2</v>
      </c>
      <c r="K4551" s="146">
        <v>5.4120674521802331E-2</v>
      </c>
      <c r="L4551" s="147">
        <v>9.9812612543657618E-11</v>
      </c>
      <c r="M4551" s="147">
        <v>1.7033087352297479E-3</v>
      </c>
      <c r="N4551" s="87">
        <v>0.2145875016784852</v>
      </c>
      <c r="O4551" s="88">
        <v>1.500593424924529E-2</v>
      </c>
      <c r="P4551" s="89">
        <v>69.929208979414682</v>
      </c>
    </row>
    <row r="4552" spans="1:16">
      <c r="A4552" s="75" t="s">
        <v>5935</v>
      </c>
      <c r="B4552" s="85">
        <v>4548</v>
      </c>
      <c r="C4552" s="85">
        <v>3776</v>
      </c>
      <c r="D4552" s="85">
        <v>4548</v>
      </c>
      <c r="E4552" s="86" t="s">
        <v>5930</v>
      </c>
      <c r="F4552" s="85" t="s">
        <v>4233</v>
      </c>
      <c r="G4552" s="86" t="s">
        <v>111</v>
      </c>
      <c r="H4552" s="85" t="s">
        <v>2</v>
      </c>
      <c r="I4552" s="85">
        <v>1</v>
      </c>
      <c r="J4552" s="88">
        <v>1.6553082743682879E-2</v>
      </c>
      <c r="K4552" s="146">
        <v>5.2971904495351607E-2</v>
      </c>
      <c r="L4552" s="147">
        <v>9.7661076042098752E-11</v>
      </c>
      <c r="M4552" s="147">
        <v>1.6671049251512509E-3</v>
      </c>
      <c r="N4552" s="87">
        <v>0.21001673174237201</v>
      </c>
      <c r="O4552" s="88">
        <v>1.467305028779479E-2</v>
      </c>
      <c r="P4552" s="89">
        <v>69.866101458022172</v>
      </c>
    </row>
    <row r="4553" spans="1:16">
      <c r="A4553" s="75" t="s">
        <v>5936</v>
      </c>
      <c r="B4553" s="85">
        <v>4549</v>
      </c>
      <c r="C4553" s="85">
        <v>3777</v>
      </c>
      <c r="D4553" s="85">
        <v>4549</v>
      </c>
      <c r="E4553" s="86" t="s">
        <v>5930</v>
      </c>
      <c r="F4553" s="85" t="s">
        <v>4591</v>
      </c>
      <c r="G4553" s="86" t="s">
        <v>111</v>
      </c>
      <c r="H4553" s="85" t="s">
        <v>2</v>
      </c>
      <c r="I4553" s="85">
        <v>1</v>
      </c>
      <c r="J4553" s="88">
        <v>1.6553082743682879E-2</v>
      </c>
      <c r="K4553" s="146">
        <v>5.2971904495351607E-2</v>
      </c>
      <c r="L4553" s="147">
        <v>9.7661076042098752E-11</v>
      </c>
      <c r="M4553" s="147">
        <v>1.6671049251512509E-3</v>
      </c>
      <c r="N4553" s="87">
        <v>0.21001673174237201</v>
      </c>
      <c r="O4553" s="88">
        <v>1.467305028779479E-2</v>
      </c>
      <c r="P4553" s="89">
        <v>69.866101458022172</v>
      </c>
    </row>
    <row r="4554" spans="1:16">
      <c r="A4554" s="75" t="s">
        <v>5937</v>
      </c>
      <c r="B4554" s="85">
        <v>4550</v>
      </c>
      <c r="C4554" s="85">
        <v>3778</v>
      </c>
      <c r="D4554" s="85">
        <v>4550</v>
      </c>
      <c r="E4554" s="86" t="s">
        <v>5930</v>
      </c>
      <c r="F4554" s="85" t="s">
        <v>4247</v>
      </c>
      <c r="G4554" s="86" t="s">
        <v>111</v>
      </c>
      <c r="H4554" s="85" t="s">
        <v>2</v>
      </c>
      <c r="I4554" s="85">
        <v>1</v>
      </c>
      <c r="J4554" s="88">
        <v>1.6553082743682879E-2</v>
      </c>
      <c r="K4554" s="146">
        <v>5.2971904495351607E-2</v>
      </c>
      <c r="L4554" s="147">
        <v>9.7661076042098752E-11</v>
      </c>
      <c r="M4554" s="147">
        <v>1.6671049251512509E-3</v>
      </c>
      <c r="N4554" s="87">
        <v>0.21001673174237201</v>
      </c>
      <c r="O4554" s="88">
        <v>1.467305028779479E-2</v>
      </c>
      <c r="P4554" s="89">
        <v>69.866101458022172</v>
      </c>
    </row>
    <row r="4555" spans="1:16">
      <c r="A4555" s="75" t="s">
        <v>5938</v>
      </c>
      <c r="B4555" s="85">
        <v>4551</v>
      </c>
      <c r="C4555" s="85">
        <v>3779</v>
      </c>
      <c r="D4555" s="85">
        <v>4551</v>
      </c>
      <c r="E4555" s="86" t="s">
        <v>5930</v>
      </c>
      <c r="F4555" s="85" t="s">
        <v>4416</v>
      </c>
      <c r="G4555" s="86" t="s">
        <v>111</v>
      </c>
      <c r="H4555" s="85" t="s">
        <v>2</v>
      </c>
      <c r="I4555" s="85">
        <v>1</v>
      </c>
      <c r="J4555" s="88">
        <v>1.6553082743682879E-2</v>
      </c>
      <c r="K4555" s="146">
        <v>5.2971904495351607E-2</v>
      </c>
      <c r="L4555" s="147">
        <v>9.7661076042098752E-11</v>
      </c>
      <c r="M4555" s="147">
        <v>1.6671049251512509E-3</v>
      </c>
      <c r="N4555" s="87">
        <v>0.21001673174237201</v>
      </c>
      <c r="O4555" s="88">
        <v>1.467305028779479E-2</v>
      </c>
      <c r="P4555" s="89">
        <v>69.866101458022172</v>
      </c>
    </row>
    <row r="4556" spans="1:16">
      <c r="A4556" s="75" t="s">
        <v>5939</v>
      </c>
      <c r="B4556" s="85">
        <v>4552</v>
      </c>
      <c r="C4556" s="85">
        <v>3780</v>
      </c>
      <c r="D4556" s="85">
        <v>4552</v>
      </c>
      <c r="E4556" s="86" t="s">
        <v>5930</v>
      </c>
      <c r="F4556" s="85" t="s">
        <v>4730</v>
      </c>
      <c r="G4556" s="86" t="s">
        <v>111</v>
      </c>
      <c r="H4556" s="85" t="s">
        <v>2</v>
      </c>
      <c r="I4556" s="85">
        <v>1</v>
      </c>
      <c r="J4556" s="88">
        <v>1.6553082743682879E-2</v>
      </c>
      <c r="K4556" s="146">
        <v>5.2971904495351607E-2</v>
      </c>
      <c r="L4556" s="147">
        <v>9.7661076042098752E-11</v>
      </c>
      <c r="M4556" s="147">
        <v>1.6671049251512509E-3</v>
      </c>
      <c r="N4556" s="87">
        <v>0.21001673174237201</v>
      </c>
      <c r="O4556" s="88">
        <v>1.467305028779479E-2</v>
      </c>
      <c r="P4556" s="89">
        <v>69.866101458022172</v>
      </c>
    </row>
    <row r="4557" spans="1:16">
      <c r="A4557" s="75" t="s">
        <v>5940</v>
      </c>
      <c r="B4557" s="85">
        <v>4553</v>
      </c>
      <c r="C4557" s="85">
        <v>3781</v>
      </c>
      <c r="D4557" s="85">
        <v>4553</v>
      </c>
      <c r="E4557" s="86" t="s">
        <v>5930</v>
      </c>
      <c r="F4557" s="85" t="s">
        <v>4418</v>
      </c>
      <c r="G4557" s="86" t="s">
        <v>111</v>
      </c>
      <c r="H4557" s="85" t="s">
        <v>2</v>
      </c>
      <c r="I4557" s="85">
        <v>1</v>
      </c>
      <c r="J4557" s="88">
        <v>1.6553082743682879E-2</v>
      </c>
      <c r="K4557" s="146">
        <v>5.2971904495351607E-2</v>
      </c>
      <c r="L4557" s="147">
        <v>9.7661076042098752E-11</v>
      </c>
      <c r="M4557" s="147">
        <v>1.6671049251512509E-3</v>
      </c>
      <c r="N4557" s="87">
        <v>0.21001673174237201</v>
      </c>
      <c r="O4557" s="88">
        <v>1.467305028779479E-2</v>
      </c>
      <c r="P4557" s="89">
        <v>69.866101458022172</v>
      </c>
    </row>
    <row r="4558" spans="1:16">
      <c r="A4558" s="75" t="s">
        <v>5941</v>
      </c>
      <c r="B4558" s="85">
        <v>4554</v>
      </c>
      <c r="C4558" s="85">
        <v>3782</v>
      </c>
      <c r="D4558" s="85">
        <v>4554</v>
      </c>
      <c r="E4558" s="86" t="s">
        <v>5930</v>
      </c>
      <c r="F4558" s="85" t="s">
        <v>4596</v>
      </c>
      <c r="G4558" s="86" t="s">
        <v>111</v>
      </c>
      <c r="H4558" s="85" t="s">
        <v>2</v>
      </c>
      <c r="I4558" s="85">
        <v>1</v>
      </c>
      <c r="J4558" s="88">
        <v>1.6553082743682879E-2</v>
      </c>
      <c r="K4558" s="146">
        <v>5.2971904495351607E-2</v>
      </c>
      <c r="L4558" s="147">
        <v>9.7661076042098752E-11</v>
      </c>
      <c r="M4558" s="147">
        <v>1.6671049251512509E-3</v>
      </c>
      <c r="N4558" s="87">
        <v>0.21001673174237201</v>
      </c>
      <c r="O4558" s="88">
        <v>1.467305028779479E-2</v>
      </c>
      <c r="P4558" s="89">
        <v>69.866101458022172</v>
      </c>
    </row>
    <row r="4559" spans="1:16">
      <c r="A4559" s="75" t="s">
        <v>5942</v>
      </c>
      <c r="B4559" s="85">
        <v>4555</v>
      </c>
      <c r="C4559" s="85">
        <v>3783</v>
      </c>
      <c r="D4559" s="85">
        <v>4555</v>
      </c>
      <c r="E4559" s="86" t="s">
        <v>5930</v>
      </c>
      <c r="F4559" s="85" t="s">
        <v>4420</v>
      </c>
      <c r="G4559" s="86" t="s">
        <v>111</v>
      </c>
      <c r="H4559" s="85" t="s">
        <v>2</v>
      </c>
      <c r="I4559" s="85">
        <v>1</v>
      </c>
      <c r="J4559" s="88">
        <v>1.6553082743682879E-2</v>
      </c>
      <c r="K4559" s="146">
        <v>5.2971904495351607E-2</v>
      </c>
      <c r="L4559" s="147">
        <v>9.7661076042098752E-11</v>
      </c>
      <c r="M4559" s="147">
        <v>1.6671049251512509E-3</v>
      </c>
      <c r="N4559" s="87">
        <v>0.21001673174237201</v>
      </c>
      <c r="O4559" s="88">
        <v>1.467305028779479E-2</v>
      </c>
      <c r="P4559" s="89">
        <v>69.866101458022172</v>
      </c>
    </row>
    <row r="4560" spans="1:16">
      <c r="A4560" s="75" t="s">
        <v>5943</v>
      </c>
      <c r="B4560" s="85">
        <v>4556</v>
      </c>
      <c r="C4560" s="85">
        <v>3784</v>
      </c>
      <c r="D4560" s="85">
        <v>4556</v>
      </c>
      <c r="E4560" s="86" t="s">
        <v>5930</v>
      </c>
      <c r="F4560" s="85" t="s">
        <v>4422</v>
      </c>
      <c r="G4560" s="86" t="s">
        <v>111</v>
      </c>
      <c r="H4560" s="85" t="s">
        <v>2</v>
      </c>
      <c r="I4560" s="85">
        <v>1</v>
      </c>
      <c r="J4560" s="88">
        <v>1.6553082743682879E-2</v>
      </c>
      <c r="K4560" s="146">
        <v>5.2971904495351607E-2</v>
      </c>
      <c r="L4560" s="147">
        <v>9.7661076042098752E-11</v>
      </c>
      <c r="M4560" s="147">
        <v>1.6671049251512509E-3</v>
      </c>
      <c r="N4560" s="87">
        <v>0.21001673174237201</v>
      </c>
      <c r="O4560" s="88">
        <v>1.467305028779479E-2</v>
      </c>
      <c r="P4560" s="89">
        <v>69.866101458022172</v>
      </c>
    </row>
    <row r="4561" spans="1:16">
      <c r="A4561" s="75" t="s">
        <v>5944</v>
      </c>
      <c r="B4561" s="85">
        <v>4557</v>
      </c>
      <c r="C4561" s="85">
        <v>3785</v>
      </c>
      <c r="D4561" s="85">
        <v>4557</v>
      </c>
      <c r="E4561" s="86" t="s">
        <v>5930</v>
      </c>
      <c r="F4561" s="85" t="s">
        <v>509</v>
      </c>
      <c r="G4561" s="86" t="s">
        <v>111</v>
      </c>
      <c r="H4561" s="85" t="s">
        <v>2</v>
      </c>
      <c r="I4561" s="85">
        <v>1</v>
      </c>
      <c r="J4561" s="88">
        <v>1.12365585084771E-2</v>
      </c>
      <c r="K4561" s="146">
        <v>3.5958371826885265E-2</v>
      </c>
      <c r="L4561" s="147">
        <v>6.6294261434304675E-11</v>
      </c>
      <c r="M4561" s="147">
        <v>1.131663649671977E-3</v>
      </c>
      <c r="N4561" s="87">
        <v>0.14256349288600459</v>
      </c>
      <c r="O4561" s="88">
        <v>9.9603554582252847E-3</v>
      </c>
      <c r="P4561" s="89">
        <v>69.866101458314432</v>
      </c>
    </row>
    <row r="4562" spans="1:16">
      <c r="A4562" s="75" t="s">
        <v>5945</v>
      </c>
      <c r="B4562" s="85">
        <v>4558</v>
      </c>
      <c r="C4562" s="85">
        <v>3786</v>
      </c>
      <c r="D4562" s="85">
        <v>4558</v>
      </c>
      <c r="E4562" s="86" t="s">
        <v>5930</v>
      </c>
      <c r="F4562" s="85" t="s">
        <v>4235</v>
      </c>
      <c r="G4562" s="86" t="s">
        <v>111</v>
      </c>
      <c r="H4562" s="85" t="s">
        <v>2</v>
      </c>
      <c r="I4562" s="85">
        <v>1</v>
      </c>
      <c r="J4562" s="88">
        <v>1.6553082743682879E-2</v>
      </c>
      <c r="K4562" s="146">
        <v>5.2971904495351607E-2</v>
      </c>
      <c r="L4562" s="147">
        <v>9.7661076042098752E-11</v>
      </c>
      <c r="M4562" s="147">
        <v>1.6671049251512509E-3</v>
      </c>
      <c r="N4562" s="87">
        <v>0.21001673174237201</v>
      </c>
      <c r="O4562" s="88">
        <v>1.467305028779479E-2</v>
      </c>
      <c r="P4562" s="89">
        <v>69.866101458022172</v>
      </c>
    </row>
    <row r="4563" spans="1:16">
      <c r="A4563" s="75" t="s">
        <v>5946</v>
      </c>
      <c r="B4563" s="85">
        <v>4559</v>
      </c>
      <c r="C4563" s="85">
        <v>3787</v>
      </c>
      <c r="D4563" s="85">
        <v>4559</v>
      </c>
      <c r="E4563" s="86" t="s">
        <v>5930</v>
      </c>
      <c r="F4563" s="85" t="s">
        <v>4600</v>
      </c>
      <c r="G4563" s="86" t="s">
        <v>111</v>
      </c>
      <c r="H4563" s="85" t="s">
        <v>2</v>
      </c>
      <c r="I4563" s="85">
        <v>1</v>
      </c>
      <c r="J4563" s="88">
        <v>1.6553082743682879E-2</v>
      </c>
      <c r="K4563" s="146">
        <v>5.2971904495351607E-2</v>
      </c>
      <c r="L4563" s="147">
        <v>9.7661076042098752E-11</v>
      </c>
      <c r="M4563" s="147">
        <v>1.6671049251512509E-3</v>
      </c>
      <c r="N4563" s="87">
        <v>0.21001673174237201</v>
      </c>
      <c r="O4563" s="88">
        <v>1.467305028779479E-2</v>
      </c>
      <c r="P4563" s="89">
        <v>69.866101458022172</v>
      </c>
    </row>
    <row r="4564" spans="1:16">
      <c r="A4564" s="75" t="s">
        <v>5947</v>
      </c>
      <c r="B4564" s="85">
        <v>4560</v>
      </c>
      <c r="C4564" s="85">
        <v>3788</v>
      </c>
      <c r="D4564" s="85">
        <v>4560</v>
      </c>
      <c r="E4564" s="86" t="s">
        <v>5930</v>
      </c>
      <c r="F4564" s="85" t="s">
        <v>32</v>
      </c>
      <c r="G4564" s="86" t="s">
        <v>111</v>
      </c>
      <c r="H4564" s="85" t="s">
        <v>2</v>
      </c>
      <c r="I4564" s="85">
        <v>1</v>
      </c>
      <c r="J4564" s="88">
        <v>1.7748474057173759E-2</v>
      </c>
      <c r="K4564" s="146">
        <v>5.6716806243149863E-2</v>
      </c>
      <c r="L4564" s="147">
        <v>1.046201636688483E-10</v>
      </c>
      <c r="M4564" s="147">
        <v>1.7848399380613941E-3</v>
      </c>
      <c r="N4564" s="87">
        <v>0.22485865374700881</v>
      </c>
      <c r="O4564" s="88">
        <v>1.5734580006592409E-2</v>
      </c>
      <c r="P4564" s="89">
        <v>69.975425648040996</v>
      </c>
    </row>
    <row r="4565" spans="1:16">
      <c r="A4565" s="75" t="s">
        <v>5948</v>
      </c>
      <c r="B4565" s="85">
        <v>4561</v>
      </c>
      <c r="C4565" s="85">
        <v>3789</v>
      </c>
      <c r="D4565" s="85">
        <v>4561</v>
      </c>
      <c r="E4565" s="86" t="s">
        <v>5930</v>
      </c>
      <c r="F4565" s="85" t="s">
        <v>1063</v>
      </c>
      <c r="G4565" s="86" t="s">
        <v>111</v>
      </c>
      <c r="H4565" s="85" t="s">
        <v>2</v>
      </c>
      <c r="I4565" s="85">
        <v>1</v>
      </c>
      <c r="J4565" s="88">
        <v>1.40252319534455E-2</v>
      </c>
      <c r="K4565" s="146">
        <v>4.4882470478386463E-2</v>
      </c>
      <c r="L4565" s="147">
        <v>8.2747078929422416E-11</v>
      </c>
      <c r="M4565" s="147">
        <v>1.4125183585387191E-3</v>
      </c>
      <c r="N4565" s="87">
        <v>0.17794470204701809</v>
      </c>
      <c r="O4565" s="88">
        <v>1.243230260715923E-2</v>
      </c>
      <c r="P4565" s="89">
        <v>69.866101458161182</v>
      </c>
    </row>
    <row r="4566" spans="1:16">
      <c r="A4566" s="75" t="s">
        <v>5949</v>
      </c>
      <c r="B4566" s="85">
        <v>4562</v>
      </c>
      <c r="C4566" s="85">
        <v>3790</v>
      </c>
      <c r="D4566" s="85">
        <v>4562</v>
      </c>
      <c r="E4566" s="86" t="s">
        <v>5930</v>
      </c>
      <c r="F4566" s="85" t="s">
        <v>4426</v>
      </c>
      <c r="G4566" s="86" t="s">
        <v>111</v>
      </c>
      <c r="H4566" s="85" t="s">
        <v>2</v>
      </c>
      <c r="I4566" s="85">
        <v>1</v>
      </c>
      <c r="J4566" s="88">
        <v>2.2119625769985239E-2</v>
      </c>
      <c r="K4566" s="146">
        <v>7.0785528102608006E-2</v>
      </c>
      <c r="L4566" s="147">
        <v>1.3050296961503049E-10</v>
      </c>
      <c r="M4566" s="147">
        <v>2.227726257099607E-3</v>
      </c>
      <c r="N4566" s="87">
        <v>0.28064207637540289</v>
      </c>
      <c r="O4566" s="88">
        <v>1.9607367781348039E-2</v>
      </c>
      <c r="P4566" s="89">
        <v>69.866101457716212</v>
      </c>
    </row>
    <row r="4567" spans="1:16">
      <c r="A4567" s="75" t="s">
        <v>5950</v>
      </c>
      <c r="B4567" s="85">
        <v>4563</v>
      </c>
      <c r="C4567" s="85">
        <v>3791</v>
      </c>
      <c r="D4567" s="85">
        <v>4563</v>
      </c>
      <c r="E4567" s="86" t="s">
        <v>5930</v>
      </c>
      <c r="F4567" s="85" t="s">
        <v>4428</v>
      </c>
      <c r="G4567" s="86" t="s">
        <v>111</v>
      </c>
      <c r="H4567" s="85" t="s">
        <v>2</v>
      </c>
      <c r="I4567" s="85">
        <v>1</v>
      </c>
      <c r="J4567" s="88">
        <v>2.2119625769985239E-2</v>
      </c>
      <c r="K4567" s="146">
        <v>7.0785528102608006E-2</v>
      </c>
      <c r="L4567" s="147">
        <v>1.3050296961503049E-10</v>
      </c>
      <c r="M4567" s="147">
        <v>2.227726257099607E-3</v>
      </c>
      <c r="N4567" s="87">
        <v>0.28064207637540289</v>
      </c>
      <c r="O4567" s="88">
        <v>1.9607367781348039E-2</v>
      </c>
      <c r="P4567" s="89">
        <v>69.866101457716212</v>
      </c>
    </row>
    <row r="4568" spans="1:16">
      <c r="A4568" s="75" t="s">
        <v>5951</v>
      </c>
      <c r="B4568" s="85">
        <v>4564</v>
      </c>
      <c r="C4568" s="85">
        <v>3792</v>
      </c>
      <c r="D4568" s="85">
        <v>4564</v>
      </c>
      <c r="E4568" s="86" t="s">
        <v>5930</v>
      </c>
      <c r="F4568" s="85" t="s">
        <v>4430</v>
      </c>
      <c r="G4568" s="86" t="s">
        <v>111</v>
      </c>
      <c r="H4568" s="85" t="s">
        <v>2</v>
      </c>
      <c r="I4568" s="85">
        <v>1</v>
      </c>
      <c r="J4568" s="88">
        <v>2.2119625769985239E-2</v>
      </c>
      <c r="K4568" s="146">
        <v>7.0785528102608006E-2</v>
      </c>
      <c r="L4568" s="147">
        <v>1.3050296961503049E-10</v>
      </c>
      <c r="M4568" s="147">
        <v>2.227726257099607E-3</v>
      </c>
      <c r="N4568" s="87">
        <v>0.28064207637540289</v>
      </c>
      <c r="O4568" s="88">
        <v>1.9607367781348039E-2</v>
      </c>
      <c r="P4568" s="89">
        <v>69.866101457716212</v>
      </c>
    </row>
    <row r="4569" spans="1:16">
      <c r="A4569" s="75" t="s">
        <v>5952</v>
      </c>
      <c r="B4569" s="85">
        <v>4565</v>
      </c>
      <c r="C4569" s="85">
        <v>3793</v>
      </c>
      <c r="D4569" s="85">
        <v>4565</v>
      </c>
      <c r="E4569" s="86" t="s">
        <v>5930</v>
      </c>
      <c r="F4569" s="85" t="s">
        <v>4432</v>
      </c>
      <c r="G4569" s="86" t="s">
        <v>111</v>
      </c>
      <c r="H4569" s="85" t="s">
        <v>2</v>
      </c>
      <c r="I4569" s="85">
        <v>1</v>
      </c>
      <c r="J4569" s="88">
        <v>2.2119625769985239E-2</v>
      </c>
      <c r="K4569" s="146">
        <v>7.0785528102608006E-2</v>
      </c>
      <c r="L4569" s="147">
        <v>1.3050296961503049E-10</v>
      </c>
      <c r="M4569" s="147">
        <v>2.227726257099607E-3</v>
      </c>
      <c r="N4569" s="87">
        <v>0.28064207637540289</v>
      </c>
      <c r="O4569" s="88">
        <v>1.9607367781348039E-2</v>
      </c>
      <c r="P4569" s="89">
        <v>69.866101457716212</v>
      </c>
    </row>
    <row r="4570" spans="1:16">
      <c r="A4570" s="75" t="s">
        <v>5953</v>
      </c>
      <c r="B4570" s="85">
        <v>4566</v>
      </c>
      <c r="C4570" s="85">
        <v>3794</v>
      </c>
      <c r="D4570" s="85">
        <v>4566</v>
      </c>
      <c r="E4570" s="86" t="s">
        <v>5930</v>
      </c>
      <c r="F4570" s="85" t="s">
        <v>4361</v>
      </c>
      <c r="G4570" s="86" t="s">
        <v>111</v>
      </c>
      <c r="H4570" s="85" t="s">
        <v>2</v>
      </c>
      <c r="I4570" s="85">
        <v>1</v>
      </c>
      <c r="J4570" s="88">
        <v>2.2119625769985239E-2</v>
      </c>
      <c r="K4570" s="146">
        <v>7.0785528102608006E-2</v>
      </c>
      <c r="L4570" s="147">
        <v>1.3050296961503049E-10</v>
      </c>
      <c r="M4570" s="147">
        <v>2.227726257099607E-3</v>
      </c>
      <c r="N4570" s="87">
        <v>0.28064207637540289</v>
      </c>
      <c r="O4570" s="88">
        <v>1.9607367781348039E-2</v>
      </c>
      <c r="P4570" s="89">
        <v>69.866101457716212</v>
      </c>
    </row>
    <row r="4571" spans="1:16">
      <c r="A4571" s="75" t="s">
        <v>5954</v>
      </c>
      <c r="B4571" s="85">
        <v>4567</v>
      </c>
      <c r="C4571" s="85">
        <v>3795</v>
      </c>
      <c r="D4571" s="85">
        <v>4567</v>
      </c>
      <c r="E4571" s="86" t="s">
        <v>5930</v>
      </c>
      <c r="F4571" s="85" t="s">
        <v>4435</v>
      </c>
      <c r="G4571" s="86" t="s">
        <v>111</v>
      </c>
      <c r="H4571" s="85" t="s">
        <v>2</v>
      </c>
      <c r="I4571" s="85">
        <v>1</v>
      </c>
      <c r="J4571" s="88">
        <v>2.2119625769985239E-2</v>
      </c>
      <c r="K4571" s="146">
        <v>7.0785528102608006E-2</v>
      </c>
      <c r="L4571" s="147">
        <v>1.3050296961503049E-10</v>
      </c>
      <c r="M4571" s="147">
        <v>2.227726257099607E-3</v>
      </c>
      <c r="N4571" s="87">
        <v>0.28064207637540289</v>
      </c>
      <c r="O4571" s="88">
        <v>1.9607367781348039E-2</v>
      </c>
      <c r="P4571" s="89">
        <v>69.866101457716212</v>
      </c>
    </row>
    <row r="4572" spans="1:16">
      <c r="A4572" s="75" t="s">
        <v>5955</v>
      </c>
      <c r="B4572" s="85">
        <v>4568</v>
      </c>
      <c r="C4572" s="85">
        <v>3796</v>
      </c>
      <c r="D4572" s="85">
        <v>4568</v>
      </c>
      <c r="E4572" s="86" t="s">
        <v>5930</v>
      </c>
      <c r="F4572" s="85" t="s">
        <v>4437</v>
      </c>
      <c r="G4572" s="86" t="s">
        <v>111</v>
      </c>
      <c r="H4572" s="85" t="s">
        <v>2</v>
      </c>
      <c r="I4572" s="85">
        <v>1</v>
      </c>
      <c r="J4572" s="88">
        <v>2.2119625769985239E-2</v>
      </c>
      <c r="K4572" s="146">
        <v>7.0785528102608006E-2</v>
      </c>
      <c r="L4572" s="147">
        <v>1.3050296961503049E-10</v>
      </c>
      <c r="M4572" s="147">
        <v>2.227726257099607E-3</v>
      </c>
      <c r="N4572" s="87">
        <v>0.28064207637540289</v>
      </c>
      <c r="O4572" s="88">
        <v>1.9607367781348039E-2</v>
      </c>
      <c r="P4572" s="89">
        <v>69.866101457716212</v>
      </c>
    </row>
    <row r="4573" spans="1:16">
      <c r="A4573" s="75" t="s">
        <v>5956</v>
      </c>
      <c r="B4573" s="85">
        <v>4569</v>
      </c>
      <c r="C4573" s="85">
        <v>3797</v>
      </c>
      <c r="D4573" s="85">
        <v>4569</v>
      </c>
      <c r="E4573" s="86" t="s">
        <v>5930</v>
      </c>
      <c r="F4573" s="85" t="s">
        <v>4439</v>
      </c>
      <c r="G4573" s="86" t="s">
        <v>111</v>
      </c>
      <c r="H4573" s="85" t="s">
        <v>2</v>
      </c>
      <c r="I4573" s="85">
        <v>1</v>
      </c>
      <c r="J4573" s="88">
        <v>2.2119625769985239E-2</v>
      </c>
      <c r="K4573" s="146">
        <v>7.0785528102608006E-2</v>
      </c>
      <c r="L4573" s="147">
        <v>1.3050296961503049E-10</v>
      </c>
      <c r="M4573" s="147">
        <v>2.227726257099607E-3</v>
      </c>
      <c r="N4573" s="87">
        <v>0.28064207637540289</v>
      </c>
      <c r="O4573" s="88">
        <v>1.9607367781348039E-2</v>
      </c>
      <c r="P4573" s="89">
        <v>69.866101457716212</v>
      </c>
    </row>
    <row r="4574" spans="1:16">
      <c r="A4574" s="75" t="s">
        <v>5957</v>
      </c>
      <c r="B4574" s="85">
        <v>4570</v>
      </c>
      <c r="C4574" s="85">
        <v>3798</v>
      </c>
      <c r="D4574" s="85">
        <v>4570</v>
      </c>
      <c r="E4574" s="86" t="s">
        <v>5930</v>
      </c>
      <c r="F4574" s="85" t="s">
        <v>4441</v>
      </c>
      <c r="G4574" s="86" t="s">
        <v>111</v>
      </c>
      <c r="H4574" s="85" t="s">
        <v>2</v>
      </c>
      <c r="I4574" s="85">
        <v>1</v>
      </c>
      <c r="J4574" s="88">
        <v>2.2119625769985239E-2</v>
      </c>
      <c r="K4574" s="146">
        <v>7.0785528102608006E-2</v>
      </c>
      <c r="L4574" s="147">
        <v>1.3050296961503049E-10</v>
      </c>
      <c r="M4574" s="147">
        <v>2.227726257099607E-3</v>
      </c>
      <c r="N4574" s="87">
        <v>0.28064207637540289</v>
      </c>
      <c r="O4574" s="88">
        <v>1.9607367781348039E-2</v>
      </c>
      <c r="P4574" s="89">
        <v>69.866101457716212</v>
      </c>
    </row>
    <row r="4575" spans="1:16">
      <c r="A4575" s="75" t="s">
        <v>5958</v>
      </c>
      <c r="B4575" s="85">
        <v>4571</v>
      </c>
      <c r="C4575" s="85">
        <v>3799</v>
      </c>
      <c r="D4575" s="85">
        <v>4571</v>
      </c>
      <c r="E4575" s="86" t="s">
        <v>5930</v>
      </c>
      <c r="F4575" s="85" t="s">
        <v>4443</v>
      </c>
      <c r="G4575" s="86" t="s">
        <v>111</v>
      </c>
      <c r="H4575" s="85" t="s">
        <v>2</v>
      </c>
      <c r="I4575" s="85">
        <v>1</v>
      </c>
      <c r="J4575" s="88">
        <v>2.2119625769985239E-2</v>
      </c>
      <c r="K4575" s="146">
        <v>7.0785528102608006E-2</v>
      </c>
      <c r="L4575" s="147">
        <v>1.3050296961503049E-10</v>
      </c>
      <c r="M4575" s="147">
        <v>2.227726257099607E-3</v>
      </c>
      <c r="N4575" s="87">
        <v>0.28064207637540289</v>
      </c>
      <c r="O4575" s="88">
        <v>1.9607367781348039E-2</v>
      </c>
      <c r="P4575" s="89">
        <v>69.866101457716212</v>
      </c>
    </row>
    <row r="4576" spans="1:16">
      <c r="A4576" s="75" t="s">
        <v>5959</v>
      </c>
      <c r="B4576" s="85">
        <v>4572</v>
      </c>
      <c r="C4576" s="85">
        <v>3800</v>
      </c>
      <c r="D4576" s="85">
        <v>4572</v>
      </c>
      <c r="E4576" s="86" t="s">
        <v>5930</v>
      </c>
      <c r="F4576" s="85" t="s">
        <v>4445</v>
      </c>
      <c r="G4576" s="86" t="s">
        <v>111</v>
      </c>
      <c r="H4576" s="85" t="s">
        <v>2</v>
      </c>
      <c r="I4576" s="85">
        <v>1</v>
      </c>
      <c r="J4576" s="88">
        <v>2.2119625769985239E-2</v>
      </c>
      <c r="K4576" s="146">
        <v>7.0785528102608006E-2</v>
      </c>
      <c r="L4576" s="147">
        <v>1.3050296961503049E-10</v>
      </c>
      <c r="M4576" s="147">
        <v>2.227726257099607E-3</v>
      </c>
      <c r="N4576" s="87">
        <v>0.28064207637540289</v>
      </c>
      <c r="O4576" s="88">
        <v>1.9607367781348039E-2</v>
      </c>
      <c r="P4576" s="89">
        <v>69.866101457716212</v>
      </c>
    </row>
    <row r="4577" spans="1:16">
      <c r="A4577" s="75" t="s">
        <v>5960</v>
      </c>
      <c r="B4577" s="85">
        <v>4573</v>
      </c>
      <c r="C4577" s="85">
        <v>3801</v>
      </c>
      <c r="D4577" s="85">
        <v>4573</v>
      </c>
      <c r="E4577" s="86" t="s">
        <v>5930</v>
      </c>
      <c r="F4577" s="85" t="s">
        <v>4447</v>
      </c>
      <c r="G4577" s="86" t="s">
        <v>111</v>
      </c>
      <c r="H4577" s="85" t="s">
        <v>2</v>
      </c>
      <c r="I4577" s="85">
        <v>1</v>
      </c>
      <c r="J4577" s="88">
        <v>2.2119625769985239E-2</v>
      </c>
      <c r="K4577" s="146">
        <v>7.0785528102608006E-2</v>
      </c>
      <c r="L4577" s="147">
        <v>1.3050296961503049E-10</v>
      </c>
      <c r="M4577" s="147">
        <v>2.227726257099607E-3</v>
      </c>
      <c r="N4577" s="87">
        <v>0.28064207637540289</v>
      </c>
      <c r="O4577" s="88">
        <v>1.9607367781348039E-2</v>
      </c>
      <c r="P4577" s="89">
        <v>69.866101457716212</v>
      </c>
    </row>
    <row r="4578" spans="1:16">
      <c r="A4578" s="75" t="s">
        <v>5961</v>
      </c>
      <c r="B4578" s="85">
        <v>4574</v>
      </c>
      <c r="C4578" s="85">
        <v>3802</v>
      </c>
      <c r="D4578" s="85">
        <v>4574</v>
      </c>
      <c r="E4578" s="86" t="s">
        <v>5930</v>
      </c>
      <c r="F4578" s="85" t="s">
        <v>4449</v>
      </c>
      <c r="G4578" s="86" t="s">
        <v>111</v>
      </c>
      <c r="H4578" s="85" t="s">
        <v>2</v>
      </c>
      <c r="I4578" s="85">
        <v>1</v>
      </c>
      <c r="J4578" s="88">
        <v>2.2119625769985239E-2</v>
      </c>
      <c r="K4578" s="146">
        <v>7.0785528102608006E-2</v>
      </c>
      <c r="L4578" s="147">
        <v>1.3050296961503049E-10</v>
      </c>
      <c r="M4578" s="147">
        <v>2.227726257099607E-3</v>
      </c>
      <c r="N4578" s="87">
        <v>0.28064207637540289</v>
      </c>
      <c r="O4578" s="88">
        <v>1.9607367781348039E-2</v>
      </c>
      <c r="P4578" s="89">
        <v>69.866101457716212</v>
      </c>
    </row>
    <row r="4579" spans="1:16">
      <c r="A4579" s="75" t="s">
        <v>5962</v>
      </c>
      <c r="B4579" s="85">
        <v>4575</v>
      </c>
      <c r="C4579" s="85">
        <v>3803</v>
      </c>
      <c r="D4579" s="85">
        <v>4575</v>
      </c>
      <c r="E4579" s="86" t="s">
        <v>5930</v>
      </c>
      <c r="F4579" s="85" t="s">
        <v>4451</v>
      </c>
      <c r="G4579" s="86" t="s">
        <v>111</v>
      </c>
      <c r="H4579" s="85" t="s">
        <v>2</v>
      </c>
      <c r="I4579" s="85">
        <v>1</v>
      </c>
      <c r="J4579" s="88">
        <v>2.2119625769985239E-2</v>
      </c>
      <c r="K4579" s="146">
        <v>7.0785528102608006E-2</v>
      </c>
      <c r="L4579" s="147">
        <v>1.3050296961503049E-10</v>
      </c>
      <c r="M4579" s="147">
        <v>2.227726257099607E-3</v>
      </c>
      <c r="N4579" s="87">
        <v>0.28064207637540289</v>
      </c>
      <c r="O4579" s="88">
        <v>1.9607367781348039E-2</v>
      </c>
      <c r="P4579" s="89">
        <v>69.866101457716212</v>
      </c>
    </row>
    <row r="4580" spans="1:16">
      <c r="A4580" s="75" t="s">
        <v>5963</v>
      </c>
      <c r="B4580" s="85">
        <v>4576</v>
      </c>
      <c r="C4580" s="85">
        <v>3804</v>
      </c>
      <c r="D4580" s="85">
        <v>4576</v>
      </c>
      <c r="E4580" s="86" t="s">
        <v>5930</v>
      </c>
      <c r="F4580" s="85" t="s">
        <v>4453</v>
      </c>
      <c r="G4580" s="86" t="s">
        <v>111</v>
      </c>
      <c r="H4580" s="85" t="s">
        <v>2</v>
      </c>
      <c r="I4580" s="85">
        <v>1</v>
      </c>
      <c r="J4580" s="88">
        <v>2.2119625769985239E-2</v>
      </c>
      <c r="K4580" s="146">
        <v>7.0785528102608006E-2</v>
      </c>
      <c r="L4580" s="147">
        <v>1.3050296961503049E-10</v>
      </c>
      <c r="M4580" s="147">
        <v>2.227726257099607E-3</v>
      </c>
      <c r="N4580" s="87">
        <v>0.28064207637540289</v>
      </c>
      <c r="O4580" s="88">
        <v>1.9607367781348039E-2</v>
      </c>
      <c r="P4580" s="89">
        <v>69.866101457716212</v>
      </c>
    </row>
    <row r="4581" spans="1:16">
      <c r="A4581" s="75" t="s">
        <v>5964</v>
      </c>
      <c r="B4581" s="85">
        <v>4577</v>
      </c>
      <c r="C4581" s="85">
        <v>3805</v>
      </c>
      <c r="D4581" s="85">
        <v>4577</v>
      </c>
      <c r="E4581" s="86" t="s">
        <v>5930</v>
      </c>
      <c r="F4581" s="85" t="s">
        <v>4455</v>
      </c>
      <c r="G4581" s="86" t="s">
        <v>111</v>
      </c>
      <c r="H4581" s="85" t="s">
        <v>2</v>
      </c>
      <c r="I4581" s="85">
        <v>1</v>
      </c>
      <c r="J4581" s="88">
        <v>2.2119625769985239E-2</v>
      </c>
      <c r="K4581" s="146">
        <v>7.0785528102608006E-2</v>
      </c>
      <c r="L4581" s="147">
        <v>1.3050296961503049E-10</v>
      </c>
      <c r="M4581" s="147">
        <v>2.227726257099607E-3</v>
      </c>
      <c r="N4581" s="87">
        <v>0.28064207637540289</v>
      </c>
      <c r="O4581" s="88">
        <v>1.9607367781348039E-2</v>
      </c>
      <c r="P4581" s="89">
        <v>69.866101457716212</v>
      </c>
    </row>
    <row r="4582" spans="1:16">
      <c r="A4582" s="75" t="s">
        <v>5965</v>
      </c>
      <c r="B4582" s="85">
        <v>4578</v>
      </c>
      <c r="C4582" s="85">
        <v>3806</v>
      </c>
      <c r="D4582" s="85">
        <v>4578</v>
      </c>
      <c r="E4582" s="86" t="s">
        <v>5930</v>
      </c>
      <c r="F4582" s="85" t="s">
        <v>4457</v>
      </c>
      <c r="G4582" s="86" t="s">
        <v>111</v>
      </c>
      <c r="H4582" s="85" t="s">
        <v>2</v>
      </c>
      <c r="I4582" s="85">
        <v>1</v>
      </c>
      <c r="J4582" s="88">
        <v>2.2119625769985239E-2</v>
      </c>
      <c r="K4582" s="146">
        <v>7.0785528102608006E-2</v>
      </c>
      <c r="L4582" s="147">
        <v>1.3050296961503049E-10</v>
      </c>
      <c r="M4582" s="147">
        <v>2.227726257099607E-3</v>
      </c>
      <c r="N4582" s="87">
        <v>0.28064207637540289</v>
      </c>
      <c r="O4582" s="88">
        <v>1.9607367781348039E-2</v>
      </c>
      <c r="P4582" s="89">
        <v>69.866101457716212</v>
      </c>
    </row>
    <row r="4583" spans="1:16">
      <c r="A4583" s="75" t="s">
        <v>5966</v>
      </c>
      <c r="B4583" s="85">
        <v>4579</v>
      </c>
      <c r="C4583" s="85">
        <v>3807</v>
      </c>
      <c r="D4583" s="85">
        <v>4579</v>
      </c>
      <c r="E4583" s="86" t="s">
        <v>5930</v>
      </c>
      <c r="F4583" s="85" t="s">
        <v>4459</v>
      </c>
      <c r="G4583" s="86" t="s">
        <v>111</v>
      </c>
      <c r="H4583" s="85" t="s">
        <v>2</v>
      </c>
      <c r="I4583" s="85">
        <v>1</v>
      </c>
      <c r="J4583" s="88">
        <v>2.2119625769985239E-2</v>
      </c>
      <c r="K4583" s="146">
        <v>7.0785528102608006E-2</v>
      </c>
      <c r="L4583" s="147">
        <v>1.3050296961503049E-10</v>
      </c>
      <c r="M4583" s="147">
        <v>2.227726257099607E-3</v>
      </c>
      <c r="N4583" s="87">
        <v>0.28064207637540289</v>
      </c>
      <c r="O4583" s="88">
        <v>1.9607367781348039E-2</v>
      </c>
      <c r="P4583" s="89">
        <v>69.866101457716212</v>
      </c>
    </row>
    <row r="4584" spans="1:16">
      <c r="A4584" s="75" t="s">
        <v>5967</v>
      </c>
      <c r="B4584" s="85">
        <v>4580</v>
      </c>
      <c r="C4584" s="85">
        <v>3808</v>
      </c>
      <c r="D4584" s="85">
        <v>4580</v>
      </c>
      <c r="E4584" s="86" t="s">
        <v>5930</v>
      </c>
      <c r="F4584" s="85" t="s">
        <v>4461</v>
      </c>
      <c r="G4584" s="86" t="s">
        <v>111</v>
      </c>
      <c r="H4584" s="85" t="s">
        <v>2</v>
      </c>
      <c r="I4584" s="85">
        <v>1</v>
      </c>
      <c r="J4584" s="88">
        <v>2.2119625769985239E-2</v>
      </c>
      <c r="K4584" s="146">
        <v>7.0785528102608006E-2</v>
      </c>
      <c r="L4584" s="147">
        <v>1.3050296961503049E-10</v>
      </c>
      <c r="M4584" s="147">
        <v>2.227726257099607E-3</v>
      </c>
      <c r="N4584" s="87">
        <v>0.28064207637540289</v>
      </c>
      <c r="O4584" s="88">
        <v>1.9607367781348039E-2</v>
      </c>
      <c r="P4584" s="89">
        <v>69.866101457716212</v>
      </c>
    </row>
    <row r="4585" spans="1:16">
      <c r="A4585" s="75" t="s">
        <v>5968</v>
      </c>
      <c r="B4585" s="85">
        <v>4581</v>
      </c>
      <c r="C4585" s="85">
        <v>3809</v>
      </c>
      <c r="D4585" s="85">
        <v>4581</v>
      </c>
      <c r="E4585" s="86" t="s">
        <v>5930</v>
      </c>
      <c r="F4585" s="85" t="s">
        <v>4463</v>
      </c>
      <c r="G4585" s="86" t="s">
        <v>111</v>
      </c>
      <c r="H4585" s="85" t="s">
        <v>2</v>
      </c>
      <c r="I4585" s="85">
        <v>1</v>
      </c>
      <c r="J4585" s="88">
        <v>2.2119625769985239E-2</v>
      </c>
      <c r="K4585" s="146">
        <v>7.0785528102608006E-2</v>
      </c>
      <c r="L4585" s="147">
        <v>1.3050296961503049E-10</v>
      </c>
      <c r="M4585" s="147">
        <v>2.227726257099607E-3</v>
      </c>
      <c r="N4585" s="87">
        <v>0.28064207637540289</v>
      </c>
      <c r="O4585" s="88">
        <v>1.9607367781348039E-2</v>
      </c>
      <c r="P4585" s="89">
        <v>69.866101457716212</v>
      </c>
    </row>
    <row r="4586" spans="1:16">
      <c r="A4586" s="75" t="s">
        <v>5969</v>
      </c>
      <c r="B4586" s="85">
        <v>4582</v>
      </c>
      <c r="C4586" s="85">
        <v>3810</v>
      </c>
      <c r="D4586" s="85">
        <v>4582</v>
      </c>
      <c r="E4586" s="86" t="s">
        <v>5930</v>
      </c>
      <c r="F4586" s="85" t="s">
        <v>4465</v>
      </c>
      <c r="G4586" s="86" t="s">
        <v>111</v>
      </c>
      <c r="H4586" s="85" t="s">
        <v>2</v>
      </c>
      <c r="I4586" s="85">
        <v>1</v>
      </c>
      <c r="J4586" s="88">
        <v>2.2119625769985239E-2</v>
      </c>
      <c r="K4586" s="146">
        <v>7.0785528102608006E-2</v>
      </c>
      <c r="L4586" s="147">
        <v>1.3050296961503049E-10</v>
      </c>
      <c r="M4586" s="147">
        <v>2.227726257099607E-3</v>
      </c>
      <c r="N4586" s="87">
        <v>0.28064207637540289</v>
      </c>
      <c r="O4586" s="88">
        <v>1.9607367781348039E-2</v>
      </c>
      <c r="P4586" s="89">
        <v>69.866101457716212</v>
      </c>
    </row>
    <row r="4587" spans="1:16">
      <c r="A4587" s="75" t="s">
        <v>5970</v>
      </c>
      <c r="B4587" s="85">
        <v>4583</v>
      </c>
      <c r="C4587" s="85">
        <v>3811</v>
      </c>
      <c r="D4587" s="85">
        <v>4583</v>
      </c>
      <c r="E4587" s="86" t="s">
        <v>5930</v>
      </c>
      <c r="F4587" s="85" t="s">
        <v>4467</v>
      </c>
      <c r="G4587" s="86" t="s">
        <v>111</v>
      </c>
      <c r="H4587" s="85" t="s">
        <v>2</v>
      </c>
      <c r="I4587" s="85">
        <v>1</v>
      </c>
      <c r="J4587" s="88">
        <v>2.2119625769985239E-2</v>
      </c>
      <c r="K4587" s="146">
        <v>7.0785528102608006E-2</v>
      </c>
      <c r="L4587" s="147">
        <v>1.3050296961503049E-10</v>
      </c>
      <c r="M4587" s="147">
        <v>2.227726257099607E-3</v>
      </c>
      <c r="N4587" s="87">
        <v>0.28064207637540289</v>
      </c>
      <c r="O4587" s="88">
        <v>1.9607367781348039E-2</v>
      </c>
      <c r="P4587" s="89">
        <v>69.866101457716212</v>
      </c>
    </row>
    <row r="4588" spans="1:16">
      <c r="A4588" s="75" t="s">
        <v>5971</v>
      </c>
      <c r="B4588" s="85">
        <v>4584</v>
      </c>
      <c r="C4588" s="85">
        <v>3812</v>
      </c>
      <c r="D4588" s="85">
        <v>4584</v>
      </c>
      <c r="E4588" s="86" t="s">
        <v>5930</v>
      </c>
      <c r="F4588" s="85" t="s">
        <v>4469</v>
      </c>
      <c r="G4588" s="86" t="s">
        <v>111</v>
      </c>
      <c r="H4588" s="85" t="s">
        <v>2</v>
      </c>
      <c r="I4588" s="85">
        <v>1</v>
      </c>
      <c r="J4588" s="88">
        <v>2.2119625769985239E-2</v>
      </c>
      <c r="K4588" s="146">
        <v>7.0785528102608006E-2</v>
      </c>
      <c r="L4588" s="147">
        <v>1.3050296961503049E-10</v>
      </c>
      <c r="M4588" s="147">
        <v>2.227726257099607E-3</v>
      </c>
      <c r="N4588" s="87">
        <v>0.28064207637540289</v>
      </c>
      <c r="O4588" s="88">
        <v>1.9607367781348039E-2</v>
      </c>
      <c r="P4588" s="89">
        <v>69.866101457716212</v>
      </c>
    </row>
    <row r="4589" spans="1:16">
      <c r="A4589" s="75" t="s">
        <v>5972</v>
      </c>
      <c r="B4589" s="85">
        <v>4585</v>
      </c>
      <c r="C4589" s="85">
        <v>3813</v>
      </c>
      <c r="D4589" s="85">
        <v>4585</v>
      </c>
      <c r="E4589" s="86" t="s">
        <v>5930</v>
      </c>
      <c r="F4589" s="85" t="s">
        <v>4471</v>
      </c>
      <c r="G4589" s="86" t="s">
        <v>111</v>
      </c>
      <c r="H4589" s="85" t="s">
        <v>2</v>
      </c>
      <c r="I4589" s="85">
        <v>1</v>
      </c>
      <c r="J4589" s="88">
        <v>2.2119625769985239E-2</v>
      </c>
      <c r="K4589" s="146">
        <v>7.0785528102608006E-2</v>
      </c>
      <c r="L4589" s="147">
        <v>1.3050296961503049E-10</v>
      </c>
      <c r="M4589" s="147">
        <v>2.227726257099607E-3</v>
      </c>
      <c r="N4589" s="87">
        <v>0.28064207637540289</v>
      </c>
      <c r="O4589" s="88">
        <v>1.9607367781348039E-2</v>
      </c>
      <c r="P4589" s="89">
        <v>69.866101457716212</v>
      </c>
    </row>
    <row r="4590" spans="1:16">
      <c r="A4590" s="75" t="s">
        <v>5973</v>
      </c>
      <c r="B4590" s="85">
        <v>4586</v>
      </c>
      <c r="C4590" s="85">
        <v>3814</v>
      </c>
      <c r="D4590" s="85">
        <v>4586</v>
      </c>
      <c r="E4590" s="86" t="s">
        <v>5930</v>
      </c>
      <c r="F4590" s="85" t="s">
        <v>4363</v>
      </c>
      <c r="G4590" s="86" t="s">
        <v>111</v>
      </c>
      <c r="H4590" s="85" t="s">
        <v>2</v>
      </c>
      <c r="I4590" s="85">
        <v>1</v>
      </c>
      <c r="J4590" s="88">
        <v>2.2119625769985239E-2</v>
      </c>
      <c r="K4590" s="146">
        <v>7.0785528102608006E-2</v>
      </c>
      <c r="L4590" s="147">
        <v>1.3050296961503049E-10</v>
      </c>
      <c r="M4590" s="147">
        <v>2.227726257099607E-3</v>
      </c>
      <c r="N4590" s="87">
        <v>0.28064207637540289</v>
      </c>
      <c r="O4590" s="88">
        <v>1.9607367781348039E-2</v>
      </c>
      <c r="P4590" s="89">
        <v>69.866101457716212</v>
      </c>
    </row>
    <row r="4591" spans="1:16">
      <c r="A4591" s="75" t="s">
        <v>5974</v>
      </c>
      <c r="B4591" s="85">
        <v>4587</v>
      </c>
      <c r="C4591" s="85">
        <v>3815</v>
      </c>
      <c r="D4591" s="85">
        <v>4587</v>
      </c>
      <c r="E4591" s="86" t="s">
        <v>5930</v>
      </c>
      <c r="F4591" s="85" t="s">
        <v>4474</v>
      </c>
      <c r="G4591" s="86" t="s">
        <v>111</v>
      </c>
      <c r="H4591" s="85" t="s">
        <v>2</v>
      </c>
      <c r="I4591" s="85">
        <v>1</v>
      </c>
      <c r="J4591" s="88">
        <v>2.2119625769985239E-2</v>
      </c>
      <c r="K4591" s="146">
        <v>7.0785528102608006E-2</v>
      </c>
      <c r="L4591" s="147">
        <v>1.3050296961503049E-10</v>
      </c>
      <c r="M4591" s="147">
        <v>2.227726257099607E-3</v>
      </c>
      <c r="N4591" s="87">
        <v>0.28064207637540289</v>
      </c>
      <c r="O4591" s="88">
        <v>1.9607367781348039E-2</v>
      </c>
      <c r="P4591" s="89">
        <v>69.866101457716212</v>
      </c>
    </row>
    <row r="4592" spans="1:16">
      <c r="A4592" s="75" t="s">
        <v>5975</v>
      </c>
      <c r="B4592" s="85">
        <v>4588</v>
      </c>
      <c r="C4592" s="85">
        <v>3816</v>
      </c>
      <c r="D4592" s="85">
        <v>4588</v>
      </c>
      <c r="E4592" s="86" t="s">
        <v>5930</v>
      </c>
      <c r="F4592" s="85" t="s">
        <v>4476</v>
      </c>
      <c r="G4592" s="86" t="s">
        <v>111</v>
      </c>
      <c r="H4592" s="85" t="s">
        <v>2</v>
      </c>
      <c r="I4592" s="85">
        <v>1</v>
      </c>
      <c r="J4592" s="88">
        <v>2.2119625769985239E-2</v>
      </c>
      <c r="K4592" s="146">
        <v>7.0785528102608006E-2</v>
      </c>
      <c r="L4592" s="147">
        <v>1.3050296961503049E-10</v>
      </c>
      <c r="M4592" s="147">
        <v>2.227726257099607E-3</v>
      </c>
      <c r="N4592" s="87">
        <v>0.28064207637540289</v>
      </c>
      <c r="O4592" s="88">
        <v>1.9607367781348039E-2</v>
      </c>
      <c r="P4592" s="89">
        <v>69.866101457716212</v>
      </c>
    </row>
    <row r="4593" spans="1:16">
      <c r="A4593" s="75" t="s">
        <v>5976</v>
      </c>
      <c r="B4593" s="85">
        <v>4589</v>
      </c>
      <c r="C4593" s="85">
        <v>3817</v>
      </c>
      <c r="D4593" s="85">
        <v>4589</v>
      </c>
      <c r="E4593" s="86" t="s">
        <v>5930</v>
      </c>
      <c r="F4593" s="85" t="s">
        <v>4478</v>
      </c>
      <c r="G4593" s="86" t="s">
        <v>111</v>
      </c>
      <c r="H4593" s="85" t="s">
        <v>2</v>
      </c>
      <c r="I4593" s="85">
        <v>1</v>
      </c>
      <c r="J4593" s="88">
        <v>2.2119625769985239E-2</v>
      </c>
      <c r="K4593" s="146">
        <v>7.0785528102608006E-2</v>
      </c>
      <c r="L4593" s="147">
        <v>1.3050296961503049E-10</v>
      </c>
      <c r="M4593" s="147">
        <v>2.227726257099607E-3</v>
      </c>
      <c r="N4593" s="87">
        <v>0.28064207637540289</v>
      </c>
      <c r="O4593" s="88">
        <v>1.9607367781348039E-2</v>
      </c>
      <c r="P4593" s="89">
        <v>69.866101457716212</v>
      </c>
    </row>
    <row r="4594" spans="1:16">
      <c r="A4594" s="75" t="s">
        <v>5977</v>
      </c>
      <c r="B4594" s="85">
        <v>4590</v>
      </c>
      <c r="C4594" s="85">
        <v>3818</v>
      </c>
      <c r="D4594" s="85">
        <v>4590</v>
      </c>
      <c r="E4594" s="86" t="s">
        <v>5930</v>
      </c>
      <c r="F4594" s="85" t="s">
        <v>4482</v>
      </c>
      <c r="G4594" s="86" t="s">
        <v>111</v>
      </c>
      <c r="H4594" s="85" t="s">
        <v>2</v>
      </c>
      <c r="I4594" s="85">
        <v>1</v>
      </c>
      <c r="J4594" s="88">
        <v>2.2119625769985239E-2</v>
      </c>
      <c r="K4594" s="146">
        <v>7.0785528102608006E-2</v>
      </c>
      <c r="L4594" s="147">
        <v>1.3050296961503049E-10</v>
      </c>
      <c r="M4594" s="147">
        <v>2.227726257099607E-3</v>
      </c>
      <c r="N4594" s="87">
        <v>0.28064207637540289</v>
      </c>
      <c r="O4594" s="88">
        <v>1.9607367781348039E-2</v>
      </c>
      <c r="P4594" s="89">
        <v>69.866101457716212</v>
      </c>
    </row>
    <row r="4595" spans="1:16">
      <c r="A4595" s="75" t="s">
        <v>5978</v>
      </c>
      <c r="B4595" s="85">
        <v>4591</v>
      </c>
      <c r="C4595" s="85">
        <v>3819</v>
      </c>
      <c r="D4595" s="85">
        <v>4591</v>
      </c>
      <c r="E4595" s="86" t="s">
        <v>5930</v>
      </c>
      <c r="F4595" s="85" t="s">
        <v>4484</v>
      </c>
      <c r="G4595" s="86" t="s">
        <v>111</v>
      </c>
      <c r="H4595" s="85" t="s">
        <v>2</v>
      </c>
      <c r="I4595" s="85">
        <v>1</v>
      </c>
      <c r="J4595" s="88">
        <v>2.2119625769985239E-2</v>
      </c>
      <c r="K4595" s="146">
        <v>7.0785528102608006E-2</v>
      </c>
      <c r="L4595" s="147">
        <v>1.3050296961503049E-10</v>
      </c>
      <c r="M4595" s="147">
        <v>2.227726257099607E-3</v>
      </c>
      <c r="N4595" s="87">
        <v>0.28064207637540289</v>
      </c>
      <c r="O4595" s="88">
        <v>1.9607367781348039E-2</v>
      </c>
      <c r="P4595" s="89">
        <v>69.866101457716212</v>
      </c>
    </row>
    <row r="4596" spans="1:16">
      <c r="A4596" s="75" t="s">
        <v>5979</v>
      </c>
      <c r="B4596" s="85">
        <v>4592</v>
      </c>
      <c r="C4596" s="85">
        <v>3820</v>
      </c>
      <c r="D4596" s="85">
        <v>4592</v>
      </c>
      <c r="E4596" s="86" t="s">
        <v>5930</v>
      </c>
      <c r="F4596" s="85" t="s">
        <v>5038</v>
      </c>
      <c r="G4596" s="86" t="s">
        <v>111</v>
      </c>
      <c r="H4596" s="85" t="s">
        <v>2</v>
      </c>
      <c r="I4596" s="85">
        <v>1</v>
      </c>
      <c r="J4596" s="88">
        <v>2.3989730320974269E-2</v>
      </c>
      <c r="K4596" s="146">
        <v>7.6770093104488291E-2</v>
      </c>
      <c r="L4596" s="147">
        <v>1.4153634784334931E-10</v>
      </c>
      <c r="M4596" s="147">
        <v>2.4160694531046461E-3</v>
      </c>
      <c r="N4596" s="87">
        <v>0.30436897074956892</v>
      </c>
      <c r="O4596" s="88">
        <v>2.1265073390938721E-2</v>
      </c>
      <c r="P4596" s="89">
        <v>69.866101457613311</v>
      </c>
    </row>
    <row r="4597" spans="1:16">
      <c r="A4597" s="75" t="s">
        <v>5980</v>
      </c>
      <c r="B4597" s="85">
        <v>4593</v>
      </c>
      <c r="C4597" s="85">
        <v>3821</v>
      </c>
      <c r="D4597" s="85">
        <v>4593</v>
      </c>
      <c r="E4597" s="86" t="s">
        <v>5930</v>
      </c>
      <c r="F4597" s="85" t="s">
        <v>4366</v>
      </c>
      <c r="G4597" s="86" t="s">
        <v>111</v>
      </c>
      <c r="H4597" s="85" t="s">
        <v>2</v>
      </c>
      <c r="I4597" s="85">
        <v>1</v>
      </c>
      <c r="J4597" s="88">
        <v>1.8886022389445239E-2</v>
      </c>
      <c r="K4597" s="146">
        <v>6.0381344655838186E-2</v>
      </c>
      <c r="L4597" s="147">
        <v>1.113589180526514E-10</v>
      </c>
      <c r="M4597" s="147">
        <v>1.9003471909221201E-3</v>
      </c>
      <c r="N4597" s="87">
        <v>0.23941094622863279</v>
      </c>
      <c r="O4597" s="88">
        <v>1.674181809075059E-2</v>
      </c>
      <c r="P4597" s="89">
        <v>69.92920897928569</v>
      </c>
    </row>
    <row r="4598" spans="1:16">
      <c r="A4598" s="75" t="s">
        <v>5981</v>
      </c>
      <c r="B4598" s="85">
        <v>4594</v>
      </c>
      <c r="C4598" s="85">
        <v>3822</v>
      </c>
      <c r="D4598" s="85">
        <v>4594</v>
      </c>
      <c r="E4598" s="86" t="s">
        <v>5930</v>
      </c>
      <c r="F4598" s="85" t="s">
        <v>429</v>
      </c>
      <c r="G4598" s="86" t="s">
        <v>111</v>
      </c>
      <c r="H4598" s="85" t="s">
        <v>2</v>
      </c>
      <c r="I4598" s="85">
        <v>1</v>
      </c>
      <c r="J4598" s="88">
        <v>1.8670884988137841E-2</v>
      </c>
      <c r="K4598" s="146">
        <v>5.9693519273234991E-2</v>
      </c>
      <c r="L4598" s="147">
        <v>1.1009038899196241E-10</v>
      </c>
      <c r="M4598" s="147">
        <v>1.878699659863318E-3</v>
      </c>
      <c r="N4598" s="87">
        <v>0.2366837309497852</v>
      </c>
      <c r="O4598" s="88">
        <v>1.6551106083587879E-2</v>
      </c>
      <c r="P4598" s="89">
        <v>69.929208979299716</v>
      </c>
    </row>
    <row r="4599" spans="1:16">
      <c r="A4599" s="75" t="s">
        <v>5982</v>
      </c>
      <c r="B4599" s="85">
        <v>4595</v>
      </c>
      <c r="C4599" s="85">
        <v>3823</v>
      </c>
      <c r="D4599" s="85">
        <v>4595</v>
      </c>
      <c r="E4599" s="86" t="s">
        <v>5930</v>
      </c>
      <c r="F4599" s="85" t="s">
        <v>1055</v>
      </c>
      <c r="G4599" s="86" t="s">
        <v>111</v>
      </c>
      <c r="H4599" s="85" t="s">
        <v>2</v>
      </c>
      <c r="I4599" s="85">
        <v>1</v>
      </c>
      <c r="J4599" s="88">
        <v>1.2245939658370531E-2</v>
      </c>
      <c r="K4599" s="146">
        <v>3.9152039953986084E-2</v>
      </c>
      <c r="L4599" s="147">
        <v>7.2206553756110258E-11</v>
      </c>
      <c r="M4599" s="147">
        <v>1.232209543639416E-3</v>
      </c>
      <c r="N4599" s="87">
        <v>0.15523713466991049</v>
      </c>
      <c r="O4599" s="88">
        <v>1.0855610031745649E-2</v>
      </c>
      <c r="P4599" s="89">
        <v>69.929208979723484</v>
      </c>
    </row>
    <row r="4600" spans="1:16">
      <c r="A4600" s="75" t="s">
        <v>5983</v>
      </c>
      <c r="B4600" s="85">
        <v>4596</v>
      </c>
      <c r="C4600" s="85">
        <v>3824</v>
      </c>
      <c r="D4600" s="85">
        <v>4596</v>
      </c>
      <c r="E4600" s="86" t="s">
        <v>5930</v>
      </c>
      <c r="F4600" s="85" t="s">
        <v>4489</v>
      </c>
      <c r="G4600" s="86" t="s">
        <v>111</v>
      </c>
      <c r="H4600" s="85" t="s">
        <v>2</v>
      </c>
      <c r="I4600" s="85">
        <v>1</v>
      </c>
      <c r="J4600" s="88">
        <v>1.872936413919498E-2</v>
      </c>
      <c r="K4600" s="146">
        <v>5.9880485575727171E-2</v>
      </c>
      <c r="L4600" s="147">
        <v>1.10435203524952E-10</v>
      </c>
      <c r="M4600" s="147">
        <v>1.8845839423316749E-3</v>
      </c>
      <c r="N4600" s="87">
        <v>0.2374250489785788</v>
      </c>
      <c r="O4600" s="88">
        <v>1.660294586694263E-2</v>
      </c>
      <c r="P4600" s="89">
        <v>69.929208979296007</v>
      </c>
    </row>
    <row r="4601" spans="1:16">
      <c r="A4601" s="75" t="s">
        <v>5984</v>
      </c>
      <c r="B4601" s="85">
        <v>4597</v>
      </c>
      <c r="C4601" s="85">
        <v>3825</v>
      </c>
      <c r="D4601" s="85">
        <v>4597</v>
      </c>
      <c r="E4601" s="86" t="s">
        <v>5930</v>
      </c>
      <c r="F4601" s="85" t="s">
        <v>965</v>
      </c>
      <c r="G4601" s="86" t="s">
        <v>111</v>
      </c>
      <c r="H4601" s="85" t="s">
        <v>2</v>
      </c>
      <c r="I4601" s="85">
        <v>1</v>
      </c>
      <c r="J4601" s="88">
        <v>1.392386049090304E-2</v>
      </c>
      <c r="K4601" s="146">
        <v>4.4516595496843982E-2</v>
      </c>
      <c r="L4601" s="147">
        <v>8.2100190681585205E-11</v>
      </c>
      <c r="M4601" s="147">
        <v>1.4010451022864071E-3</v>
      </c>
      <c r="N4601" s="87">
        <v>0.17650750097217899</v>
      </c>
      <c r="O4601" s="88">
        <v>1.2343029921952719E-2</v>
      </c>
      <c r="P4601" s="89">
        <v>69.929208979612824</v>
      </c>
    </row>
    <row r="4602" spans="1:16">
      <c r="A4602" s="75" t="s">
        <v>5985</v>
      </c>
      <c r="B4602" s="85">
        <v>4598</v>
      </c>
      <c r="C4602" s="85">
        <v>3826</v>
      </c>
      <c r="D4602" s="85">
        <v>4598</v>
      </c>
      <c r="E4602" s="86" t="s">
        <v>5930</v>
      </c>
      <c r="F4602" s="85" t="s">
        <v>4492</v>
      </c>
      <c r="G4602" s="86" t="s">
        <v>111</v>
      </c>
      <c r="H4602" s="85" t="s">
        <v>2</v>
      </c>
      <c r="I4602" s="85">
        <v>1</v>
      </c>
      <c r="J4602" s="88">
        <v>1.7616759346152019E-2</v>
      </c>
      <c r="K4602" s="146">
        <v>5.6323327160623091E-2</v>
      </c>
      <c r="L4602" s="147">
        <v>1.038748774056365E-10</v>
      </c>
      <c r="M4602" s="147">
        <v>1.7726315497344539E-3</v>
      </c>
      <c r="N4602" s="87">
        <v>0.22332097980017099</v>
      </c>
      <c r="O4602" s="88">
        <v>1.5616659465923669E-2</v>
      </c>
      <c r="P4602" s="89">
        <v>69.929208979369321</v>
      </c>
    </row>
    <row r="4603" spans="1:16">
      <c r="A4603" s="75" t="s">
        <v>5986</v>
      </c>
      <c r="B4603" s="85">
        <v>4599</v>
      </c>
      <c r="C4603" s="85">
        <v>3827</v>
      </c>
      <c r="D4603" s="85">
        <v>4599</v>
      </c>
      <c r="E4603" s="86" t="s">
        <v>5930</v>
      </c>
      <c r="F4603" s="85" t="s">
        <v>1084</v>
      </c>
      <c r="G4603" s="86" t="s">
        <v>111</v>
      </c>
      <c r="H4603" s="85" t="s">
        <v>2</v>
      </c>
      <c r="I4603" s="85">
        <v>1</v>
      </c>
      <c r="J4603" s="88">
        <v>1.514306172842942E-2</v>
      </c>
      <c r="K4603" s="146">
        <v>4.8414558159775418E-2</v>
      </c>
      <c r="L4603" s="147">
        <v>8.9289048552154719E-11</v>
      </c>
      <c r="M4603" s="147">
        <v>1.523723430161647E-3</v>
      </c>
      <c r="N4603" s="87">
        <v>0.1919628528670006</v>
      </c>
      <c r="O4603" s="88">
        <v>1.3423810454443739E-2</v>
      </c>
      <c r="P4603" s="89">
        <v>69.929208979532532</v>
      </c>
    </row>
    <row r="4604" spans="1:16">
      <c r="A4604" s="75" t="s">
        <v>5987</v>
      </c>
      <c r="B4604" s="85">
        <v>4600</v>
      </c>
      <c r="C4604" s="85">
        <v>3828</v>
      </c>
      <c r="D4604" s="85">
        <v>4600</v>
      </c>
      <c r="E4604" s="86" t="s">
        <v>5930</v>
      </c>
      <c r="F4604" s="85" t="s">
        <v>4370</v>
      </c>
      <c r="G4604" s="86" t="s">
        <v>111</v>
      </c>
      <c r="H4604" s="85" t="s">
        <v>2</v>
      </c>
      <c r="I4604" s="85">
        <v>1</v>
      </c>
      <c r="J4604" s="88">
        <v>1.303042966291054E-2</v>
      </c>
      <c r="K4604" s="146">
        <v>4.1660167942261093E-2</v>
      </c>
      <c r="L4604" s="147">
        <v>7.6832194683921494E-11</v>
      </c>
      <c r="M4604" s="147">
        <v>1.311146407406304E-3</v>
      </c>
      <c r="N4604" s="87">
        <v>0.16518181706105389</v>
      </c>
      <c r="O4604" s="88">
        <v>1.155103380490435E-2</v>
      </c>
      <c r="P4604" s="89">
        <v>69.929208979671785</v>
      </c>
    </row>
    <row r="4605" spans="1:16">
      <c r="A4605" s="75" t="s">
        <v>5988</v>
      </c>
      <c r="B4605" s="85">
        <v>4601</v>
      </c>
      <c r="C4605" s="85">
        <v>3829</v>
      </c>
      <c r="D4605" s="85">
        <v>4601</v>
      </c>
      <c r="E4605" s="86" t="s">
        <v>5930</v>
      </c>
      <c r="F4605" s="85" t="s">
        <v>4627</v>
      </c>
      <c r="G4605" s="86" t="s">
        <v>111</v>
      </c>
      <c r="H4605" s="85" t="s">
        <v>2</v>
      </c>
      <c r="I4605" s="85">
        <v>1</v>
      </c>
      <c r="J4605" s="88">
        <v>1.3727440273561179E-2</v>
      </c>
      <c r="K4605" s="146">
        <v>4.3888611658014644E-2</v>
      </c>
      <c r="L4605" s="147">
        <v>8.0942025005635278E-11</v>
      </c>
      <c r="M4605" s="147">
        <v>1.3812809295783749E-3</v>
      </c>
      <c r="N4605" s="87">
        <v>0.1740175563388956</v>
      </c>
      <c r="O4605" s="88">
        <v>1.216891006334643E-2</v>
      </c>
      <c r="P4605" s="89">
        <v>69.929208979625756</v>
      </c>
    </row>
    <row r="4606" spans="1:16">
      <c r="A4606" s="75" t="s">
        <v>5989</v>
      </c>
      <c r="B4606" s="85">
        <v>4602</v>
      </c>
      <c r="C4606" s="85">
        <v>3830</v>
      </c>
      <c r="D4606" s="85">
        <v>4602</v>
      </c>
      <c r="E4606" s="86" t="s">
        <v>5930</v>
      </c>
      <c r="F4606" s="85" t="s">
        <v>4496</v>
      </c>
      <c r="G4606" s="86" t="s">
        <v>111</v>
      </c>
      <c r="H4606" s="85" t="s">
        <v>2</v>
      </c>
      <c r="I4606" s="85">
        <v>1</v>
      </c>
      <c r="J4606" s="88">
        <v>1.6532445130984411E-2</v>
      </c>
      <c r="K4606" s="146">
        <v>5.2856617814009133E-2</v>
      </c>
      <c r="L4606" s="147">
        <v>9.7481362914414117E-11</v>
      </c>
      <c r="M4606" s="147">
        <v>1.663525808438273E-3</v>
      </c>
      <c r="N4606" s="87">
        <v>0.20957553955270089</v>
      </c>
      <c r="O4606" s="88">
        <v>1.465545170235987E-2</v>
      </c>
      <c r="P4606" s="89">
        <v>69.929208979440745</v>
      </c>
    </row>
    <row r="4607" spans="1:16">
      <c r="A4607" s="75" t="s">
        <v>5990</v>
      </c>
      <c r="B4607" s="85">
        <v>4603</v>
      </c>
      <c r="C4607" s="85">
        <v>3831</v>
      </c>
      <c r="D4607" s="85">
        <v>4603</v>
      </c>
      <c r="E4607" s="86" t="s">
        <v>5930</v>
      </c>
      <c r="F4607" s="85" t="s">
        <v>4372</v>
      </c>
      <c r="G4607" s="86" t="s">
        <v>111</v>
      </c>
      <c r="H4607" s="85" t="s">
        <v>2</v>
      </c>
      <c r="I4607" s="85">
        <v>1</v>
      </c>
      <c r="J4607" s="88">
        <v>1.291117166947553E-2</v>
      </c>
      <c r="K4607" s="146">
        <v>4.1278882891555332E-2</v>
      </c>
      <c r="L4607" s="147">
        <v>7.612900579405822E-11</v>
      </c>
      <c r="M4607" s="147">
        <v>1.2991464431920689E-3</v>
      </c>
      <c r="N4607" s="87">
        <v>0.16367002868841241</v>
      </c>
      <c r="O4607" s="88">
        <v>1.144531563986214E-2</v>
      </c>
      <c r="P4607" s="89">
        <v>69.929208979679572</v>
      </c>
    </row>
    <row r="4608" spans="1:16">
      <c r="A4608" s="75" t="s">
        <v>5991</v>
      </c>
      <c r="B4608" s="85">
        <v>4604</v>
      </c>
      <c r="C4608" s="85">
        <v>3832</v>
      </c>
      <c r="D4608" s="85">
        <v>4604</v>
      </c>
      <c r="E4608" s="86" t="s">
        <v>5930</v>
      </c>
      <c r="F4608" s="85" t="s">
        <v>2897</v>
      </c>
      <c r="G4608" s="86" t="s">
        <v>111</v>
      </c>
      <c r="H4608" s="85" t="s">
        <v>2</v>
      </c>
      <c r="I4608" s="85">
        <v>1</v>
      </c>
      <c r="J4608" s="88">
        <v>8.453524017159925E-3</v>
      </c>
      <c r="K4608" s="146">
        <v>2.705231852174084E-2</v>
      </c>
      <c r="L4608" s="147">
        <v>4.9874713046121392E-11</v>
      </c>
      <c r="M4608" s="147">
        <v>8.5137685480655392E-4</v>
      </c>
      <c r="N4608" s="87">
        <v>0.1072538277774005</v>
      </c>
      <c r="O4608" s="88">
        <v>7.4934068133048594E-3</v>
      </c>
      <c r="P4608" s="89">
        <v>69.866101458467455</v>
      </c>
    </row>
    <row r="4609" spans="1:16">
      <c r="A4609" s="75" t="s">
        <v>5992</v>
      </c>
      <c r="B4609" s="85">
        <v>4605</v>
      </c>
      <c r="C4609" s="85">
        <v>3833</v>
      </c>
      <c r="D4609" s="85">
        <v>4605</v>
      </c>
      <c r="E4609" s="86" t="s">
        <v>5930</v>
      </c>
      <c r="F4609" s="85" t="s">
        <v>4498</v>
      </c>
      <c r="G4609" s="86" t="s">
        <v>111</v>
      </c>
      <c r="H4609" s="85" t="s">
        <v>2</v>
      </c>
      <c r="I4609" s="85">
        <v>1</v>
      </c>
      <c r="J4609" s="88">
        <v>1.309682071296599E-2</v>
      </c>
      <c r="K4609" s="146">
        <v>4.1872429729984069E-2</v>
      </c>
      <c r="L4609" s="147">
        <v>7.7223660676603638E-11</v>
      </c>
      <c r="M4609" s="147">
        <v>1.3178268000731931E-3</v>
      </c>
      <c r="N4609" s="87">
        <v>0.1660234312340779</v>
      </c>
      <c r="O4609" s="88">
        <v>1.1609887218289259E-2</v>
      </c>
      <c r="P4609" s="89">
        <v>69.929208979667308</v>
      </c>
    </row>
    <row r="4610" spans="1:16">
      <c r="A4610" s="75" t="s">
        <v>5993</v>
      </c>
      <c r="B4610" s="85">
        <v>4606</v>
      </c>
      <c r="C4610" s="85">
        <v>3834</v>
      </c>
      <c r="D4610" s="85">
        <v>4606</v>
      </c>
      <c r="E4610" s="86" t="s">
        <v>5930</v>
      </c>
      <c r="F4610" s="85" t="s">
        <v>4500</v>
      </c>
      <c r="G4610" s="86" t="s">
        <v>111</v>
      </c>
      <c r="H4610" s="85" t="s">
        <v>2</v>
      </c>
      <c r="I4610" s="85">
        <v>1</v>
      </c>
      <c r="J4610" s="88">
        <v>8.8707848960184205E-3</v>
      </c>
      <c r="K4610" s="146">
        <v>2.8387604750097006E-2</v>
      </c>
      <c r="L4610" s="147">
        <v>5.2336498989595618E-11</v>
      </c>
      <c r="M4610" s="147">
        <v>8.9340030608691843E-4</v>
      </c>
      <c r="N4610" s="87">
        <v>0.1125478124338429</v>
      </c>
      <c r="O4610" s="88">
        <v>7.8632768824288372E-3</v>
      </c>
      <c r="P4610" s="89">
        <v>69.86610145844439</v>
      </c>
    </row>
    <row r="4611" spans="1:16">
      <c r="A4611" s="75" t="s">
        <v>5994</v>
      </c>
      <c r="B4611" s="85">
        <v>4607</v>
      </c>
      <c r="C4611" s="85">
        <v>3835</v>
      </c>
      <c r="D4611" s="85">
        <v>4607</v>
      </c>
      <c r="E4611" s="86" t="s">
        <v>5930</v>
      </c>
      <c r="F4611" s="85" t="s">
        <v>4510</v>
      </c>
      <c r="G4611" s="86" t="s">
        <v>111</v>
      </c>
      <c r="H4611" s="85" t="s">
        <v>2</v>
      </c>
      <c r="I4611" s="85">
        <v>1</v>
      </c>
      <c r="J4611" s="88">
        <v>9.8376580859407987E-3</v>
      </c>
      <c r="K4611" s="146">
        <v>3.1481718098551298E-2</v>
      </c>
      <c r="L4611" s="147">
        <v>5.804092743872647E-11</v>
      </c>
      <c r="M4611" s="147">
        <v>9.9077667288712565E-4</v>
      </c>
      <c r="N4611" s="87">
        <v>0.12481498650054181</v>
      </c>
      <c r="O4611" s="88">
        <v>8.7203365103746076E-3</v>
      </c>
      <c r="P4611" s="89">
        <v>69.866101458391412</v>
      </c>
    </row>
    <row r="4612" spans="1:16">
      <c r="A4612" s="75" t="s">
        <v>5995</v>
      </c>
      <c r="B4612" s="85">
        <v>4608</v>
      </c>
      <c r="C4612" s="85">
        <v>3836</v>
      </c>
      <c r="D4612" s="85">
        <v>4608</v>
      </c>
      <c r="E4612" s="86" t="s">
        <v>5930</v>
      </c>
      <c r="F4612" s="85" t="s">
        <v>4516</v>
      </c>
      <c r="G4612" s="86" t="s">
        <v>111</v>
      </c>
      <c r="H4612" s="85" t="s">
        <v>2</v>
      </c>
      <c r="I4612" s="85">
        <v>1</v>
      </c>
      <c r="J4612" s="88">
        <v>8.8707848973752969E-3</v>
      </c>
      <c r="K4612" s="146">
        <v>2.8387604754439164E-2</v>
      </c>
      <c r="L4612" s="147">
        <v>5.2336498997600942E-11</v>
      </c>
      <c r="M4612" s="147">
        <v>8.9340030622357311E-4</v>
      </c>
      <c r="N4612" s="87">
        <v>0.1125478124510582</v>
      </c>
      <c r="O4612" s="88">
        <v>7.863276883631606E-3</v>
      </c>
      <c r="P4612" s="89">
        <v>69.866101458444419</v>
      </c>
    </row>
    <row r="4613" spans="1:16">
      <c r="A4613" s="75" t="s">
        <v>5996</v>
      </c>
      <c r="B4613" s="85">
        <v>4609</v>
      </c>
      <c r="C4613" s="85">
        <v>3837</v>
      </c>
      <c r="D4613" s="85">
        <v>4609</v>
      </c>
      <c r="E4613" s="86" t="s">
        <v>5930</v>
      </c>
      <c r="F4613" s="85" t="s">
        <v>1482</v>
      </c>
      <c r="G4613" s="86" t="s">
        <v>111</v>
      </c>
      <c r="H4613" s="85" t="s">
        <v>2</v>
      </c>
      <c r="I4613" s="85">
        <v>1</v>
      </c>
      <c r="J4613" s="88">
        <v>9.8376580876340155E-3</v>
      </c>
      <c r="K4613" s="146">
        <v>3.1481718103969818E-2</v>
      </c>
      <c r="L4613" s="147">
        <v>5.8040927448716272E-11</v>
      </c>
      <c r="M4613" s="147">
        <v>9.907766730576533E-4</v>
      </c>
      <c r="N4613" s="87">
        <v>0.1248149865220245</v>
      </c>
      <c r="O4613" s="88">
        <v>8.7203365118755146E-3</v>
      </c>
      <c r="P4613" s="89">
        <v>69.86610145839137</v>
      </c>
    </row>
    <row r="4614" spans="1:16">
      <c r="A4614" s="75" t="s">
        <v>5997</v>
      </c>
      <c r="B4614" s="85">
        <v>4610</v>
      </c>
      <c r="C4614" s="85">
        <v>3838</v>
      </c>
      <c r="D4614" s="85">
        <v>4610</v>
      </c>
      <c r="E4614" s="86" t="s">
        <v>5930</v>
      </c>
      <c r="F4614" s="85" t="s">
        <v>4519</v>
      </c>
      <c r="G4614" s="86" t="s">
        <v>111</v>
      </c>
      <c r="H4614" s="85" t="s">
        <v>2</v>
      </c>
      <c r="I4614" s="85">
        <v>1</v>
      </c>
      <c r="J4614" s="88">
        <v>9.8376580875092958E-3</v>
      </c>
      <c r="K4614" s="146">
        <v>3.1481718103570658E-2</v>
      </c>
      <c r="L4614" s="147">
        <v>5.8040927447980501E-11</v>
      </c>
      <c r="M4614" s="147">
        <v>9.9077667304509238E-4</v>
      </c>
      <c r="N4614" s="87">
        <v>0.12481498652044209</v>
      </c>
      <c r="O4614" s="88">
        <v>8.7203365117649537E-3</v>
      </c>
      <c r="P4614" s="89">
        <v>69.866101458391327</v>
      </c>
    </row>
    <row r="4615" spans="1:16">
      <c r="A4615" s="75" t="s">
        <v>5998</v>
      </c>
      <c r="B4615" s="85">
        <v>4611</v>
      </c>
      <c r="C4615" s="85">
        <v>3839</v>
      </c>
      <c r="D4615" s="85">
        <v>4611</v>
      </c>
      <c r="E4615" s="86" t="s">
        <v>5930</v>
      </c>
      <c r="F4615" s="85" t="s">
        <v>4524</v>
      </c>
      <c r="G4615" s="86" t="s">
        <v>111</v>
      </c>
      <c r="H4615" s="85" t="s">
        <v>2</v>
      </c>
      <c r="I4615" s="85">
        <v>1</v>
      </c>
      <c r="J4615" s="88">
        <v>1.2335479309021791E-2</v>
      </c>
      <c r="K4615" s="146">
        <v>3.9475053800531193E-2</v>
      </c>
      <c r="L4615" s="147">
        <v>7.2777753937022128E-11</v>
      </c>
      <c r="M4615" s="147">
        <v>1.2423388820339621E-3</v>
      </c>
      <c r="N4615" s="87">
        <v>0.15650601697951291</v>
      </c>
      <c r="O4615" s="88">
        <v>1.093446526111788E-2</v>
      </c>
      <c r="P4615" s="89">
        <v>69.86610145825405</v>
      </c>
    </row>
    <row r="4616" spans="1:16">
      <c r="A4616" s="75" t="s">
        <v>5999</v>
      </c>
      <c r="B4616" s="85">
        <v>4612</v>
      </c>
      <c r="C4616" s="85">
        <v>3840</v>
      </c>
      <c r="D4616" s="85">
        <v>4612</v>
      </c>
      <c r="E4616" s="86" t="s">
        <v>5930</v>
      </c>
      <c r="F4616" s="85" t="s">
        <v>4375</v>
      </c>
      <c r="G4616" s="86" t="s">
        <v>111</v>
      </c>
      <c r="H4616" s="85" t="s">
        <v>2</v>
      </c>
      <c r="I4616" s="85">
        <v>1</v>
      </c>
      <c r="J4616" s="88">
        <v>8.8707848959739058E-3</v>
      </c>
      <c r="K4616" s="146">
        <v>2.8387604749954522E-2</v>
      </c>
      <c r="L4616" s="147">
        <v>5.2336498989332988E-11</v>
      </c>
      <c r="M4616" s="147">
        <v>8.934003060824346E-4</v>
      </c>
      <c r="N4616" s="87">
        <v>0.11254781243327799</v>
      </c>
      <c r="O4616" s="88">
        <v>7.8632768823893827E-3</v>
      </c>
      <c r="P4616" s="89">
        <v>69.866101458444504</v>
      </c>
    </row>
    <row r="4617" spans="1:16">
      <c r="A4617" s="75" t="s">
        <v>6000</v>
      </c>
      <c r="B4617" s="85">
        <v>4613</v>
      </c>
      <c r="C4617" s="85">
        <v>3841</v>
      </c>
      <c r="D4617" s="85">
        <v>4613</v>
      </c>
      <c r="E4617" s="86" t="s">
        <v>5930</v>
      </c>
      <c r="F4617" s="85" t="s">
        <v>4883</v>
      </c>
      <c r="G4617" s="86" t="s">
        <v>111</v>
      </c>
      <c r="H4617" s="85" t="s">
        <v>2</v>
      </c>
      <c r="I4617" s="85">
        <v>1</v>
      </c>
      <c r="J4617" s="88">
        <v>1.458510009910116E-2</v>
      </c>
      <c r="K4617" s="146">
        <v>4.6674117532874052E-2</v>
      </c>
      <c r="L4617" s="147">
        <v>8.6050229550515865E-11</v>
      </c>
      <c r="M4617" s="147">
        <v>1.4689041663989489E-3</v>
      </c>
      <c r="N4617" s="87">
        <v>0.18504801204548191</v>
      </c>
      <c r="O4617" s="88">
        <v>1.2928583184194979E-2</v>
      </c>
      <c r="P4617" s="89">
        <v>69.866101458130416</v>
      </c>
    </row>
    <row r="4618" spans="1:16">
      <c r="A4618" s="75" t="s">
        <v>6001</v>
      </c>
      <c r="B4618" s="85">
        <v>4614</v>
      </c>
      <c r="C4618" s="85">
        <v>3842</v>
      </c>
      <c r="D4618" s="85">
        <v>4614</v>
      </c>
      <c r="E4618" s="86" t="s">
        <v>5930</v>
      </c>
      <c r="F4618" s="85" t="s">
        <v>1068</v>
      </c>
      <c r="G4618" s="86" t="s">
        <v>111</v>
      </c>
      <c r="H4618" s="85" t="s">
        <v>2</v>
      </c>
      <c r="I4618" s="85">
        <v>1</v>
      </c>
      <c r="J4618" s="88">
        <v>1.8355517725274131E-2</v>
      </c>
      <c r="K4618" s="146">
        <v>5.8685244529178435E-2</v>
      </c>
      <c r="L4618" s="147">
        <v>1.082308678891615E-10</v>
      </c>
      <c r="M4618" s="147">
        <v>1.846966811105832E-3</v>
      </c>
      <c r="N4618" s="87">
        <v>0.2326859397126346</v>
      </c>
      <c r="O4618" s="88">
        <v>1.6271543704714439E-2</v>
      </c>
      <c r="P4618" s="89">
        <v>69.929208979320691</v>
      </c>
    </row>
    <row r="4619" spans="1:16">
      <c r="A4619" s="75" t="s">
        <v>6002</v>
      </c>
      <c r="B4619" s="85">
        <v>4615</v>
      </c>
      <c r="C4619" s="85">
        <v>3843</v>
      </c>
      <c r="D4619" s="85">
        <v>4615</v>
      </c>
      <c r="E4619" s="86" t="s">
        <v>5930</v>
      </c>
      <c r="F4619" s="85" t="s">
        <v>2641</v>
      </c>
      <c r="G4619" s="86" t="s">
        <v>111</v>
      </c>
      <c r="H4619" s="85" t="s">
        <v>2</v>
      </c>
      <c r="I4619" s="85">
        <v>1</v>
      </c>
      <c r="J4619" s="88">
        <v>1.6312460714131539E-2</v>
      </c>
      <c r="K4619" s="146">
        <v>5.2201884350734605E-2</v>
      </c>
      <c r="L4619" s="147">
        <v>9.6241436770735563E-11</v>
      </c>
      <c r="M4619" s="147">
        <v>1.6428712415051761E-3</v>
      </c>
      <c r="N4619" s="87">
        <v>0.20696384709152621</v>
      </c>
      <c r="O4619" s="88">
        <v>1.44597571390419E-2</v>
      </c>
      <c r="P4619" s="89">
        <v>69.86610145803543</v>
      </c>
    </row>
    <row r="4620" spans="1:16">
      <c r="A4620" s="75" t="s">
        <v>6003</v>
      </c>
      <c r="B4620" s="85">
        <v>4616</v>
      </c>
      <c r="C4620" s="85">
        <v>3844</v>
      </c>
      <c r="D4620" s="85">
        <v>4616</v>
      </c>
      <c r="E4620" s="86" t="s">
        <v>5930</v>
      </c>
      <c r="F4620" s="85" t="s">
        <v>4532</v>
      </c>
      <c r="G4620" s="86" t="s">
        <v>111</v>
      </c>
      <c r="H4620" s="85" t="s">
        <v>2</v>
      </c>
      <c r="I4620" s="85">
        <v>1</v>
      </c>
      <c r="J4620" s="88">
        <v>1.5889043039588401E-2</v>
      </c>
      <c r="K4620" s="146">
        <v>5.0846895617601313E-2</v>
      </c>
      <c r="L4620" s="147">
        <v>9.3743326518354254E-11</v>
      </c>
      <c r="M4620" s="147">
        <v>1.600227722978826E-3</v>
      </c>
      <c r="N4620" s="87">
        <v>0.20159174827780221</v>
      </c>
      <c r="O4620" s="88">
        <v>1.4084429538284361E-2</v>
      </c>
      <c r="P4620" s="89">
        <v>69.866101458058708</v>
      </c>
    </row>
    <row r="4621" spans="1:16">
      <c r="A4621" s="75" t="s">
        <v>6004</v>
      </c>
      <c r="B4621" s="85">
        <v>4617</v>
      </c>
      <c r="C4621" s="85">
        <v>3845</v>
      </c>
      <c r="D4621" s="85">
        <v>4617</v>
      </c>
      <c r="E4621" s="86" t="s">
        <v>5930</v>
      </c>
      <c r="F4621" s="85" t="s">
        <v>4381</v>
      </c>
      <c r="G4621" s="86" t="s">
        <v>111</v>
      </c>
      <c r="H4621" s="85" t="s">
        <v>2</v>
      </c>
      <c r="I4621" s="85">
        <v>1</v>
      </c>
      <c r="J4621" s="88">
        <v>1.256207608982206E-2</v>
      </c>
      <c r="K4621" s="146">
        <v>4.0162773841287955E-2</v>
      </c>
      <c r="L4621" s="147">
        <v>7.4070610159164503E-11</v>
      </c>
      <c r="M4621" s="147">
        <v>1.264019787590002E-3</v>
      </c>
      <c r="N4621" s="87">
        <v>0.1592446763656096</v>
      </c>
      <c r="O4621" s="88">
        <v>1.113585425247582E-2</v>
      </c>
      <c r="P4621" s="89">
        <v>69.929208979702594</v>
      </c>
    </row>
    <row r="4622" spans="1:16">
      <c r="A4622" s="75" t="s">
        <v>6005</v>
      </c>
      <c r="B4622" s="85">
        <v>4618</v>
      </c>
      <c r="C4622" s="85">
        <v>3846</v>
      </c>
      <c r="D4622" s="85">
        <v>4618</v>
      </c>
      <c r="E4622" s="86" t="s">
        <v>5930</v>
      </c>
      <c r="F4622" s="85" t="s">
        <v>4641</v>
      </c>
      <c r="G4622" s="86" t="s">
        <v>111</v>
      </c>
      <c r="H4622" s="85" t="s">
        <v>2</v>
      </c>
      <c r="I4622" s="85">
        <v>1</v>
      </c>
      <c r="J4622" s="88">
        <v>1.8130581493796441E-2</v>
      </c>
      <c r="K4622" s="146">
        <v>5.7966090869527268E-2</v>
      </c>
      <c r="L4622" s="147">
        <v>1.069045613302016E-10</v>
      </c>
      <c r="M4622" s="147">
        <v>1.824333303275204E-3</v>
      </c>
      <c r="N4622" s="87">
        <v>0.22983450837840971</v>
      </c>
      <c r="O4622" s="88">
        <v>1.6072145367056631E-2</v>
      </c>
      <c r="P4622" s="89">
        <v>69.929208979335428</v>
      </c>
    </row>
    <row r="4623" spans="1:16">
      <c r="A4623" s="75" t="s">
        <v>6006</v>
      </c>
      <c r="B4623" s="85">
        <v>4619</v>
      </c>
      <c r="C4623" s="85">
        <v>3847</v>
      </c>
      <c r="D4623" s="85">
        <v>4619</v>
      </c>
      <c r="E4623" s="86" t="s">
        <v>5930</v>
      </c>
      <c r="F4623" s="85" t="s">
        <v>4383</v>
      </c>
      <c r="G4623" s="86" t="s">
        <v>111</v>
      </c>
      <c r="H4623" s="85" t="s">
        <v>2</v>
      </c>
      <c r="I4623" s="85">
        <v>1</v>
      </c>
      <c r="J4623" s="88">
        <v>1.8024554701425159E-2</v>
      </c>
      <c r="K4623" s="146">
        <v>5.7627107881975406E-2</v>
      </c>
      <c r="L4623" s="147">
        <v>1.062793884568777E-10</v>
      </c>
      <c r="M4623" s="147">
        <v>1.813664687465177E-3</v>
      </c>
      <c r="N4623" s="87">
        <v>0.22849044692575399</v>
      </c>
      <c r="O4623" s="88">
        <v>1.5978156212854411E-2</v>
      </c>
      <c r="P4623" s="89">
        <v>69.929208979342476</v>
      </c>
    </row>
    <row r="4624" spans="1:16">
      <c r="A4624" s="75" t="s">
        <v>6007</v>
      </c>
      <c r="B4624" s="85">
        <v>4620</v>
      </c>
      <c r="C4624" s="85">
        <v>3848</v>
      </c>
      <c r="D4624" s="85">
        <v>4620</v>
      </c>
      <c r="E4624" s="86" t="s">
        <v>5930</v>
      </c>
      <c r="F4624" s="85" t="s">
        <v>3906</v>
      </c>
      <c r="G4624" s="86" t="s">
        <v>111</v>
      </c>
      <c r="H4624" s="85" t="s">
        <v>2</v>
      </c>
      <c r="I4624" s="85">
        <v>1</v>
      </c>
      <c r="J4624" s="88">
        <v>1.116840831827089E-2</v>
      </c>
      <c r="K4624" s="146">
        <v>3.5740282820579283E-2</v>
      </c>
      <c r="L4624" s="147">
        <v>6.5892184007940377E-11</v>
      </c>
      <c r="M4624" s="147">
        <v>1.1248000630214819E-3</v>
      </c>
      <c r="N4624" s="87">
        <v>0.14169883942921749</v>
      </c>
      <c r="O4624" s="88">
        <v>9.8999454920876452E-3</v>
      </c>
      <c r="P4624" s="89">
        <v>69.86610145831817</v>
      </c>
    </row>
    <row r="4625" spans="1:16">
      <c r="A4625" s="75" t="s">
        <v>6008</v>
      </c>
      <c r="B4625" s="85">
        <v>4621</v>
      </c>
      <c r="C4625" s="85">
        <v>3849</v>
      </c>
      <c r="D4625" s="85">
        <v>4621</v>
      </c>
      <c r="E4625" s="86" t="s">
        <v>5930</v>
      </c>
      <c r="F4625" s="85" t="s">
        <v>2124</v>
      </c>
      <c r="G4625" s="86" t="s">
        <v>111</v>
      </c>
      <c r="H4625" s="85" t="s">
        <v>2</v>
      </c>
      <c r="I4625" s="85">
        <v>1</v>
      </c>
      <c r="J4625" s="88">
        <v>1.4502281664275449E-2</v>
      </c>
      <c r="K4625" s="146">
        <v>4.6365891632594275E-2</v>
      </c>
      <c r="L4625" s="147">
        <v>8.5510774165851605E-11</v>
      </c>
      <c r="M4625" s="147">
        <v>1.459246931625783E-3</v>
      </c>
      <c r="N4625" s="87">
        <v>0.1838399269103432</v>
      </c>
      <c r="O4625" s="88">
        <v>1.285578066770313E-2</v>
      </c>
      <c r="P4625" s="89">
        <v>69.92920897957471</v>
      </c>
    </row>
    <row r="4626" spans="1:16">
      <c r="A4626" s="75" t="s">
        <v>6009</v>
      </c>
      <c r="B4626" s="85">
        <v>4622</v>
      </c>
      <c r="C4626" s="85">
        <v>3850</v>
      </c>
      <c r="D4626" s="85">
        <v>4622</v>
      </c>
      <c r="E4626" s="86" t="s">
        <v>5930</v>
      </c>
      <c r="F4626" s="85" t="s">
        <v>4253</v>
      </c>
      <c r="G4626" s="86" t="s">
        <v>111</v>
      </c>
      <c r="H4626" s="85" t="s">
        <v>2</v>
      </c>
      <c r="I4626" s="85">
        <v>1</v>
      </c>
      <c r="J4626" s="88">
        <v>1.36523123284523E-2</v>
      </c>
      <c r="K4626" s="146">
        <v>4.3648416753379354E-2</v>
      </c>
      <c r="L4626" s="147">
        <v>8.0499043073799015E-11</v>
      </c>
      <c r="M4626" s="147">
        <v>1.3737214140538271E-3</v>
      </c>
      <c r="N4626" s="87">
        <v>0.1730651878593929</v>
      </c>
      <c r="O4626" s="88">
        <v>1.210231168891854E-2</v>
      </c>
      <c r="P4626" s="89">
        <v>69.929208979630744</v>
      </c>
    </row>
    <row r="4627" spans="1:16">
      <c r="A4627" s="75" t="s">
        <v>6010</v>
      </c>
      <c r="B4627" s="85">
        <v>4623</v>
      </c>
      <c r="C4627" s="85">
        <v>3851</v>
      </c>
      <c r="D4627" s="85">
        <v>4623</v>
      </c>
      <c r="E4627" s="86" t="s">
        <v>5930</v>
      </c>
      <c r="F4627" s="85" t="s">
        <v>240</v>
      </c>
      <c r="G4627" s="86" t="s">
        <v>111</v>
      </c>
      <c r="H4627" s="85" t="s">
        <v>2</v>
      </c>
      <c r="I4627" s="85">
        <v>1</v>
      </c>
      <c r="J4627" s="88">
        <v>2.113381004434289E-2</v>
      </c>
      <c r="K4627" s="146">
        <v>6.7630796305970561E-2</v>
      </c>
      <c r="L4627" s="147">
        <v>1.246867826223223E-10</v>
      </c>
      <c r="M4627" s="147">
        <v>2.1284421372142902E-3</v>
      </c>
      <c r="N4627" s="87">
        <v>0.26813456946501413</v>
      </c>
      <c r="O4627" s="88">
        <v>1.8733517034578241E-2</v>
      </c>
      <c r="P4627" s="89">
        <v>69.866101457770327</v>
      </c>
    </row>
    <row r="4628" spans="1:16">
      <c r="A4628" s="75" t="s">
        <v>6011</v>
      </c>
      <c r="B4628" s="85">
        <v>4624</v>
      </c>
      <c r="C4628" s="85">
        <v>3852</v>
      </c>
      <c r="D4628" s="85">
        <v>4624</v>
      </c>
      <c r="E4628" s="86" t="s">
        <v>5930</v>
      </c>
      <c r="F4628" s="85" t="s">
        <v>4389</v>
      </c>
      <c r="G4628" s="86" t="s">
        <v>111</v>
      </c>
      <c r="H4628" s="85" t="s">
        <v>2</v>
      </c>
      <c r="I4628" s="85">
        <v>1</v>
      </c>
      <c r="J4628" s="88">
        <v>1.589497296168987E-2</v>
      </c>
      <c r="K4628" s="146">
        <v>5.081852710506192E-2</v>
      </c>
      <c r="L4628" s="147">
        <v>9.3722593090012002E-11</v>
      </c>
      <c r="M4628" s="147">
        <v>1.599382156521322E-3</v>
      </c>
      <c r="N4628" s="87">
        <v>0.2014945465251464</v>
      </c>
      <c r="O4628" s="88">
        <v>1.4090354252183079E-2</v>
      </c>
      <c r="P4628" s="89">
        <v>69.929208979482794</v>
      </c>
    </row>
    <row r="4629" spans="1:16">
      <c r="A4629" s="75" t="s">
        <v>6012</v>
      </c>
      <c r="B4629" s="85">
        <v>4625</v>
      </c>
      <c r="C4629" s="85">
        <v>3853</v>
      </c>
      <c r="D4629" s="85">
        <v>4625</v>
      </c>
      <c r="E4629" s="86" t="s">
        <v>5930</v>
      </c>
      <c r="F4629" s="85" t="s">
        <v>3724</v>
      </c>
      <c r="G4629" s="86" t="s">
        <v>111</v>
      </c>
      <c r="H4629" s="85" t="s">
        <v>2</v>
      </c>
      <c r="I4629" s="85">
        <v>1</v>
      </c>
      <c r="J4629" s="88">
        <v>1.332827781417727E-2</v>
      </c>
      <c r="K4629" s="146">
        <v>4.2612431553170162E-2</v>
      </c>
      <c r="L4629" s="147">
        <v>7.8588416676295748E-11</v>
      </c>
      <c r="M4629" s="147">
        <v>1.3411164501139911E-3</v>
      </c>
      <c r="N4629" s="87">
        <v>0.16895752516185661</v>
      </c>
      <c r="O4629" s="88">
        <v>1.1815066085728279E-2</v>
      </c>
      <c r="P4629" s="89">
        <v>69.929208979651989</v>
      </c>
    </row>
    <row r="4630" spans="1:16">
      <c r="A4630" s="75" t="s">
        <v>6013</v>
      </c>
      <c r="B4630" s="85">
        <v>4626</v>
      </c>
      <c r="C4630" s="85">
        <v>3854</v>
      </c>
      <c r="D4630" s="85">
        <v>4626</v>
      </c>
      <c r="E4630" s="86" t="s">
        <v>5930</v>
      </c>
      <c r="F4630" s="85" t="s">
        <v>4646</v>
      </c>
      <c r="G4630" s="86" t="s">
        <v>111</v>
      </c>
      <c r="H4630" s="85" t="s">
        <v>2</v>
      </c>
      <c r="I4630" s="85">
        <v>1</v>
      </c>
      <c r="J4630" s="88">
        <v>2.1804771304507461E-2</v>
      </c>
      <c r="K4630" s="146">
        <v>6.9713007012099967E-2</v>
      </c>
      <c r="L4630" s="147">
        <v>1.28568932662386E-10</v>
      </c>
      <c r="M4630" s="147">
        <v>2.1940372113839739E-3</v>
      </c>
      <c r="N4630" s="87">
        <v>0.27641081974170262</v>
      </c>
      <c r="O4630" s="88">
        <v>1.932918997779999E-2</v>
      </c>
      <c r="P4630" s="89">
        <v>69.929208979093232</v>
      </c>
    </row>
    <row r="4631" spans="1:16">
      <c r="A4631" s="75" t="s">
        <v>6014</v>
      </c>
      <c r="B4631" s="85">
        <v>4627</v>
      </c>
      <c r="C4631" s="85">
        <v>3855</v>
      </c>
      <c r="D4631" s="85">
        <v>4627</v>
      </c>
      <c r="E4631" s="86" t="s">
        <v>5930</v>
      </c>
      <c r="F4631" s="85" t="s">
        <v>891</v>
      </c>
      <c r="G4631" s="86" t="s">
        <v>111</v>
      </c>
      <c r="H4631" s="85" t="s">
        <v>2</v>
      </c>
      <c r="I4631" s="85">
        <v>1</v>
      </c>
      <c r="J4631" s="88">
        <v>0.10147053641424671</v>
      </c>
      <c r="K4631" s="146">
        <v>0.32463143752051227</v>
      </c>
      <c r="L4631" s="147">
        <v>5.9856254321434713E-10</v>
      </c>
      <c r="M4631" s="147">
        <v>1.0216487799624261E-2</v>
      </c>
      <c r="N4631" s="87">
        <v>1.287052007612238</v>
      </c>
      <c r="O4631" s="88">
        <v>8.9948105690583868E-2</v>
      </c>
      <c r="P4631" s="89">
        <v>69.886923883874132</v>
      </c>
    </row>
    <row r="4632" spans="1:16">
      <c r="A4632" s="75" t="s">
        <v>6015</v>
      </c>
      <c r="B4632" s="85">
        <v>4628</v>
      </c>
      <c r="C4632" s="85">
        <v>3856</v>
      </c>
      <c r="D4632" s="85">
        <v>4628</v>
      </c>
      <c r="E4632" s="86" t="s">
        <v>5930</v>
      </c>
      <c r="F4632" s="85" t="s">
        <v>38</v>
      </c>
      <c r="G4632" s="86" t="s">
        <v>111</v>
      </c>
      <c r="H4632" s="85" t="s">
        <v>2</v>
      </c>
      <c r="I4632" s="85">
        <v>1</v>
      </c>
      <c r="J4632" s="88">
        <v>1.6812577581815522E-2</v>
      </c>
      <c r="K4632" s="146">
        <v>5.380231995317275E-2</v>
      </c>
      <c r="L4632" s="147">
        <v>9.9192062476099386E-11</v>
      </c>
      <c r="M4632" s="147">
        <v>1.6932393394689801E-3</v>
      </c>
      <c r="N4632" s="87">
        <v>0.2133090645754801</v>
      </c>
      <c r="O4632" s="88">
        <v>1.490307274755516E-2</v>
      </c>
      <c r="P4632" s="89">
        <v>69.866101458063724</v>
      </c>
    </row>
    <row r="4633" spans="1:16">
      <c r="A4633" s="75" t="s">
        <v>6016</v>
      </c>
      <c r="B4633" s="85">
        <v>4629</v>
      </c>
      <c r="C4633" s="85">
        <v>3857</v>
      </c>
      <c r="D4633" s="85">
        <v>4629</v>
      </c>
      <c r="E4633" s="86" t="s">
        <v>5930</v>
      </c>
      <c r="F4633" s="85" t="s">
        <v>1039</v>
      </c>
      <c r="G4633" s="86" t="s">
        <v>111</v>
      </c>
      <c r="H4633" s="85" t="s">
        <v>2</v>
      </c>
      <c r="I4633" s="85">
        <v>1</v>
      </c>
      <c r="J4633" s="88">
        <v>1.5794144613502099E-2</v>
      </c>
      <c r="K4633" s="146">
        <v>5.0496164295297276E-2</v>
      </c>
      <c r="L4633" s="147">
        <v>9.3128072151110173E-11</v>
      </c>
      <c r="M4633" s="147">
        <v>1.5892366179691591E-3</v>
      </c>
      <c r="N4633" s="87">
        <v>0.20021638377870599</v>
      </c>
      <c r="O4633" s="88">
        <v>1.400097334237882E-2</v>
      </c>
      <c r="P4633" s="89">
        <v>69.929208979489573</v>
      </c>
    </row>
    <row r="4634" spans="1:16">
      <c r="A4634" s="75" t="s">
        <v>6017</v>
      </c>
      <c r="B4634" s="85">
        <v>4630</v>
      </c>
      <c r="C4634" s="85">
        <v>3858</v>
      </c>
      <c r="D4634" s="85">
        <v>4630</v>
      </c>
      <c r="E4634" s="86" t="s">
        <v>5930</v>
      </c>
      <c r="F4634" s="85" t="s">
        <v>4655</v>
      </c>
      <c r="G4634" s="86" t="s">
        <v>111</v>
      </c>
      <c r="H4634" s="85" t="s">
        <v>2</v>
      </c>
      <c r="I4634" s="85">
        <v>1</v>
      </c>
      <c r="J4634" s="88">
        <v>1.510881791126044E-2</v>
      </c>
      <c r="K4634" s="146">
        <v>4.8305075724347932E-2</v>
      </c>
      <c r="L4634" s="147">
        <v>8.9087134440688704E-11</v>
      </c>
      <c r="M4634" s="147">
        <v>1.5202777526958911E-3</v>
      </c>
      <c r="N4634" s="87">
        <v>0.1915287569784147</v>
      </c>
      <c r="O4634" s="88">
        <v>1.3393454472334081E-2</v>
      </c>
      <c r="P4634" s="89">
        <v>69.929208979534721</v>
      </c>
    </row>
    <row r="4635" spans="1:16">
      <c r="A4635" s="75" t="s">
        <v>6018</v>
      </c>
      <c r="B4635" s="85">
        <v>4631</v>
      </c>
      <c r="C4635" s="85">
        <v>3859</v>
      </c>
      <c r="D4635" s="85">
        <v>4631</v>
      </c>
      <c r="E4635" s="86" t="s">
        <v>5930</v>
      </c>
      <c r="F4635" s="85" t="s">
        <v>1088</v>
      </c>
      <c r="G4635" s="86" t="s">
        <v>111</v>
      </c>
      <c r="H4635" s="85" t="s">
        <v>2</v>
      </c>
      <c r="I4635" s="85">
        <v>1</v>
      </c>
      <c r="J4635" s="88">
        <v>1.191159649441592E-2</v>
      </c>
      <c r="K4635" s="146">
        <v>3.8118576561843517E-2</v>
      </c>
      <c r="L4635" s="147">
        <v>7.0276899417602819E-11</v>
      </c>
      <c r="M4635" s="147">
        <v>1.199648518017222E-3</v>
      </c>
      <c r="N4635" s="87">
        <v>0.15112801671548931</v>
      </c>
      <c r="O4635" s="88">
        <v>1.055872534903261E-2</v>
      </c>
      <c r="P4635" s="89">
        <v>69.866101458277328</v>
      </c>
    </row>
    <row r="4636" spans="1:16">
      <c r="A4636" s="75" t="s">
        <v>6019</v>
      </c>
      <c r="B4636" s="85">
        <v>4632</v>
      </c>
      <c r="C4636" s="85">
        <v>3860</v>
      </c>
      <c r="D4636" s="85">
        <v>4632</v>
      </c>
      <c r="E4636" s="86" t="s">
        <v>5930</v>
      </c>
      <c r="F4636" s="85" t="s">
        <v>4544</v>
      </c>
      <c r="G4636" s="86" t="s">
        <v>111</v>
      </c>
      <c r="H4636" s="85" t="s">
        <v>2</v>
      </c>
      <c r="I4636" s="85">
        <v>1</v>
      </c>
      <c r="J4636" s="88">
        <v>1.3487935366209991E-2</v>
      </c>
      <c r="K4636" s="146">
        <v>4.3163055192162091E-2</v>
      </c>
      <c r="L4636" s="147">
        <v>7.957709762291036E-11</v>
      </c>
      <c r="M4636" s="147">
        <v>1.3584057922731881E-3</v>
      </c>
      <c r="N4636" s="87">
        <v>0.1711277680066349</v>
      </c>
      <c r="O4636" s="88">
        <v>1.1956030001865261E-2</v>
      </c>
      <c r="P4636" s="89">
        <v>69.866101458190627</v>
      </c>
    </row>
    <row r="4637" spans="1:16">
      <c r="A4637" s="75" t="s">
        <v>6020</v>
      </c>
      <c r="B4637" s="85">
        <v>4633</v>
      </c>
      <c r="C4637" s="85">
        <v>3861</v>
      </c>
      <c r="D4637" s="85">
        <v>4633</v>
      </c>
      <c r="E4637" s="86" t="s">
        <v>5930</v>
      </c>
      <c r="F4637" s="85" t="s">
        <v>2925</v>
      </c>
      <c r="G4637" s="86" t="s">
        <v>111</v>
      </c>
      <c r="H4637" s="85" t="s">
        <v>2</v>
      </c>
      <c r="I4637" s="85">
        <v>1</v>
      </c>
      <c r="J4637" s="88">
        <v>2.8958567665327721E-2</v>
      </c>
      <c r="K4637" s="146">
        <v>9.2584728473933883E-2</v>
      </c>
      <c r="L4637" s="147">
        <v>1.707503410213876E-10</v>
      </c>
      <c r="M4637" s="147">
        <v>2.9138656929609259E-3</v>
      </c>
      <c r="N4637" s="87">
        <v>0.3670967842401941</v>
      </c>
      <c r="O4637" s="88">
        <v>2.567078774051252E-2</v>
      </c>
      <c r="P4637" s="89">
        <v>69.929208978621659</v>
      </c>
    </row>
    <row r="4638" spans="1:16">
      <c r="A4638" s="75" t="s">
        <v>6021</v>
      </c>
      <c r="B4638" s="85">
        <v>4634</v>
      </c>
      <c r="C4638" s="85">
        <v>3862</v>
      </c>
      <c r="D4638" s="85">
        <v>4634</v>
      </c>
      <c r="E4638" s="86" t="s">
        <v>5930</v>
      </c>
      <c r="F4638" s="85" t="s">
        <v>4549</v>
      </c>
      <c r="G4638" s="86" t="s">
        <v>111</v>
      </c>
      <c r="H4638" s="85" t="s">
        <v>2</v>
      </c>
      <c r="I4638" s="85">
        <v>1</v>
      </c>
      <c r="J4638" s="88">
        <v>1.2611348536390069E-2</v>
      </c>
      <c r="K4638" s="146">
        <v>4.0357869321435008E-2</v>
      </c>
      <c r="L4638" s="147">
        <v>7.4405347178030646E-11</v>
      </c>
      <c r="M4638" s="147">
        <v>1.27012240458213E-3</v>
      </c>
      <c r="N4638" s="87">
        <v>0.16000609937611321</v>
      </c>
      <c r="O4638" s="88">
        <v>1.1179002372948591E-2</v>
      </c>
      <c r="P4638" s="89">
        <v>69.866101458238958</v>
      </c>
    </row>
    <row r="4639" spans="1:16">
      <c r="A4639" s="75" t="s">
        <v>6022</v>
      </c>
      <c r="B4639" s="85">
        <v>4635</v>
      </c>
      <c r="C4639" s="85">
        <v>3863</v>
      </c>
      <c r="D4639" s="85">
        <v>4635</v>
      </c>
      <c r="E4639" s="86" t="s">
        <v>5930</v>
      </c>
      <c r="F4639" s="85" t="s">
        <v>3920</v>
      </c>
      <c r="G4639" s="86" t="s">
        <v>111</v>
      </c>
      <c r="H4639" s="85" t="s">
        <v>2</v>
      </c>
      <c r="I4639" s="85">
        <v>1</v>
      </c>
      <c r="J4639" s="88">
        <v>1.2611348536390069E-2</v>
      </c>
      <c r="K4639" s="146">
        <v>4.0357869321435008E-2</v>
      </c>
      <c r="L4639" s="147">
        <v>7.4405347178030646E-11</v>
      </c>
      <c r="M4639" s="147">
        <v>1.27012240458213E-3</v>
      </c>
      <c r="N4639" s="87">
        <v>0.16000609937611321</v>
      </c>
      <c r="O4639" s="88">
        <v>1.1179002372948591E-2</v>
      </c>
      <c r="P4639" s="89">
        <v>69.866101458238958</v>
      </c>
    </row>
    <row r="4640" spans="1:16">
      <c r="A4640" s="75" t="s">
        <v>6023</v>
      </c>
      <c r="B4640" s="85">
        <v>4636</v>
      </c>
      <c r="C4640" s="85">
        <v>3864</v>
      </c>
      <c r="D4640" s="85">
        <v>4636</v>
      </c>
      <c r="E4640" s="86" t="s">
        <v>5930</v>
      </c>
      <c r="F4640" s="85" t="s">
        <v>4552</v>
      </c>
      <c r="G4640" s="86" t="s">
        <v>111</v>
      </c>
      <c r="H4640" s="85" t="s">
        <v>2</v>
      </c>
      <c r="I4640" s="85">
        <v>1</v>
      </c>
      <c r="J4640" s="88">
        <v>1.2611348536390069E-2</v>
      </c>
      <c r="K4640" s="146">
        <v>4.0357869321435008E-2</v>
      </c>
      <c r="L4640" s="147">
        <v>7.4405347178030646E-11</v>
      </c>
      <c r="M4640" s="147">
        <v>1.27012240458213E-3</v>
      </c>
      <c r="N4640" s="87">
        <v>0.16000609937611321</v>
      </c>
      <c r="O4640" s="88">
        <v>1.1179002372948591E-2</v>
      </c>
      <c r="P4640" s="89">
        <v>69.866101458238958</v>
      </c>
    </row>
    <row r="4641" spans="1:16">
      <c r="A4641" s="75" t="s">
        <v>6024</v>
      </c>
      <c r="B4641" s="85">
        <v>4637</v>
      </c>
      <c r="C4641" s="85">
        <v>3865</v>
      </c>
      <c r="D4641" s="85">
        <v>4637</v>
      </c>
      <c r="E4641" s="86" t="s">
        <v>5930</v>
      </c>
      <c r="F4641" s="85" t="s">
        <v>4554</v>
      </c>
      <c r="G4641" s="86" t="s">
        <v>111</v>
      </c>
      <c r="H4641" s="85" t="s">
        <v>2</v>
      </c>
      <c r="I4641" s="85">
        <v>1</v>
      </c>
      <c r="J4641" s="88">
        <v>1.2611348536390069E-2</v>
      </c>
      <c r="K4641" s="146">
        <v>4.0357869321435008E-2</v>
      </c>
      <c r="L4641" s="147">
        <v>7.4405347178030646E-11</v>
      </c>
      <c r="M4641" s="147">
        <v>1.27012240458213E-3</v>
      </c>
      <c r="N4641" s="87">
        <v>0.16000609937611321</v>
      </c>
      <c r="O4641" s="88">
        <v>1.1179002372948591E-2</v>
      </c>
      <c r="P4641" s="89">
        <v>69.866101458238958</v>
      </c>
    </row>
    <row r="4642" spans="1:16">
      <c r="A4642" s="75" t="s">
        <v>6025</v>
      </c>
      <c r="B4642" s="85">
        <v>4638</v>
      </c>
      <c r="C4642" s="85">
        <v>3866</v>
      </c>
      <c r="D4642" s="85">
        <v>4638</v>
      </c>
      <c r="E4642" s="86" t="s">
        <v>5930</v>
      </c>
      <c r="F4642" s="85" t="s">
        <v>4556</v>
      </c>
      <c r="G4642" s="86" t="s">
        <v>111</v>
      </c>
      <c r="H4642" s="85" t="s">
        <v>2</v>
      </c>
      <c r="I4642" s="85">
        <v>1</v>
      </c>
      <c r="J4642" s="88">
        <v>1.2611348536390069E-2</v>
      </c>
      <c r="K4642" s="146">
        <v>4.0357869321435008E-2</v>
      </c>
      <c r="L4642" s="147">
        <v>7.4405347178030646E-11</v>
      </c>
      <c r="M4642" s="147">
        <v>1.27012240458213E-3</v>
      </c>
      <c r="N4642" s="87">
        <v>0.16000609937611321</v>
      </c>
      <c r="O4642" s="88">
        <v>1.1179002372948591E-2</v>
      </c>
      <c r="P4642" s="89">
        <v>69.866101458238958</v>
      </c>
    </row>
    <row r="4643" spans="1:16">
      <c r="A4643" s="75" t="s">
        <v>6026</v>
      </c>
      <c r="B4643" s="85">
        <v>4639</v>
      </c>
      <c r="C4643" s="85">
        <v>3867</v>
      </c>
      <c r="D4643" s="85">
        <v>4639</v>
      </c>
      <c r="E4643" s="86" t="s">
        <v>5930</v>
      </c>
      <c r="F4643" s="85" t="s">
        <v>4398</v>
      </c>
      <c r="G4643" s="86" t="s">
        <v>111</v>
      </c>
      <c r="H4643" s="85" t="s">
        <v>2</v>
      </c>
      <c r="I4643" s="85">
        <v>1</v>
      </c>
      <c r="J4643" s="88">
        <v>1.2611348536390069E-2</v>
      </c>
      <c r="K4643" s="146">
        <v>4.0357869321435008E-2</v>
      </c>
      <c r="L4643" s="147">
        <v>7.4405347178030646E-11</v>
      </c>
      <c r="M4643" s="147">
        <v>1.27012240458213E-3</v>
      </c>
      <c r="N4643" s="87">
        <v>0.16000609937611321</v>
      </c>
      <c r="O4643" s="88">
        <v>1.1179002372948591E-2</v>
      </c>
      <c r="P4643" s="89">
        <v>69.866101458238958</v>
      </c>
    </row>
    <row r="4644" spans="1:16">
      <c r="A4644" s="75" t="s">
        <v>6027</v>
      </c>
      <c r="B4644" s="85">
        <v>4640</v>
      </c>
      <c r="C4644" s="85">
        <v>3868</v>
      </c>
      <c r="D4644" s="85">
        <v>4640</v>
      </c>
      <c r="E4644" s="86" t="s">
        <v>5930</v>
      </c>
      <c r="F4644" s="85" t="s">
        <v>4559</v>
      </c>
      <c r="G4644" s="86" t="s">
        <v>111</v>
      </c>
      <c r="H4644" s="85" t="s">
        <v>2</v>
      </c>
      <c r="I4644" s="85">
        <v>1</v>
      </c>
      <c r="J4644" s="88">
        <v>1.2611348536390069E-2</v>
      </c>
      <c r="K4644" s="146">
        <v>4.0357869321435008E-2</v>
      </c>
      <c r="L4644" s="147">
        <v>7.4405347178030646E-11</v>
      </c>
      <c r="M4644" s="147">
        <v>1.27012240458213E-3</v>
      </c>
      <c r="N4644" s="87">
        <v>0.16000609937611321</v>
      </c>
      <c r="O4644" s="88">
        <v>1.1179002372948591E-2</v>
      </c>
      <c r="P4644" s="89">
        <v>69.866101458238958</v>
      </c>
    </row>
    <row r="4645" spans="1:16">
      <c r="A4645" s="75" t="s">
        <v>6028</v>
      </c>
      <c r="B4645" s="85">
        <v>4641</v>
      </c>
      <c r="C4645" s="85">
        <v>3869</v>
      </c>
      <c r="D4645" s="85">
        <v>4641</v>
      </c>
      <c r="E4645" s="86" t="s">
        <v>5930</v>
      </c>
      <c r="F4645" s="85" t="s">
        <v>4400</v>
      </c>
      <c r="G4645" s="86" t="s">
        <v>111</v>
      </c>
      <c r="H4645" s="85" t="s">
        <v>2</v>
      </c>
      <c r="I4645" s="85">
        <v>1</v>
      </c>
      <c r="J4645" s="88">
        <v>1.2611348536390069E-2</v>
      </c>
      <c r="K4645" s="146">
        <v>4.0357869321435008E-2</v>
      </c>
      <c r="L4645" s="147">
        <v>7.4405347178030646E-11</v>
      </c>
      <c r="M4645" s="147">
        <v>1.27012240458213E-3</v>
      </c>
      <c r="N4645" s="87">
        <v>0.16000609937611321</v>
      </c>
      <c r="O4645" s="88">
        <v>1.1179002372948591E-2</v>
      </c>
      <c r="P4645" s="89">
        <v>69.866101458238958</v>
      </c>
    </row>
    <row r="4646" spans="1:16">
      <c r="A4646" s="75" t="s">
        <v>6029</v>
      </c>
      <c r="B4646" s="85">
        <v>4642</v>
      </c>
      <c r="C4646" s="85">
        <v>3870</v>
      </c>
      <c r="D4646" s="85">
        <v>4642</v>
      </c>
      <c r="E4646" s="86" t="s">
        <v>5930</v>
      </c>
      <c r="F4646" s="85" t="s">
        <v>243</v>
      </c>
      <c r="G4646" s="86" t="s">
        <v>111</v>
      </c>
      <c r="H4646" s="85" t="s">
        <v>2</v>
      </c>
      <c r="I4646" s="85">
        <v>1</v>
      </c>
      <c r="J4646" s="88">
        <v>2.9341114917229009E-2</v>
      </c>
      <c r="K4646" s="146">
        <v>9.3895183222364786E-2</v>
      </c>
      <c r="L4646" s="147">
        <v>1.7310883413244389E-10</v>
      </c>
      <c r="M4646" s="147">
        <v>2.9550216081549491E-3</v>
      </c>
      <c r="N4646" s="87">
        <v>0.37226449937367012</v>
      </c>
      <c r="O4646" s="88">
        <v>2.6008669282198991E-2</v>
      </c>
      <c r="P4646" s="89">
        <v>69.866101457319232</v>
      </c>
    </row>
    <row r="4647" spans="1:16">
      <c r="A4647" s="75" t="s">
        <v>6032</v>
      </c>
      <c r="B4647" s="85">
        <v>4643</v>
      </c>
      <c r="C4647" s="85">
        <v>3872</v>
      </c>
      <c r="D4647" s="85">
        <v>4643</v>
      </c>
      <c r="E4647" s="86" t="s">
        <v>6033</v>
      </c>
      <c r="F4647" s="85" t="s">
        <v>931</v>
      </c>
      <c r="G4647" s="86" t="s">
        <v>111</v>
      </c>
      <c r="H4647" s="85" t="s">
        <v>2</v>
      </c>
      <c r="I4647" s="85">
        <v>1</v>
      </c>
      <c r="J4647" s="88">
        <v>2.9125642356735589E-2</v>
      </c>
      <c r="K4647" s="146">
        <v>0.10450432653443784</v>
      </c>
      <c r="L4647" s="147">
        <v>2.475085128806423E-10</v>
      </c>
      <c r="M4647" s="147">
        <v>2.8804079782245649E-3</v>
      </c>
      <c r="N4647" s="87">
        <v>0.35448018579868501</v>
      </c>
      <c r="O4647" s="88">
        <v>2.6035188230617481E-2</v>
      </c>
      <c r="P4647" s="89">
        <v>73.446102980219266</v>
      </c>
    </row>
    <row r="4648" spans="1:16">
      <c r="A4648" s="75" t="s">
        <v>6034</v>
      </c>
      <c r="B4648" s="85">
        <v>4644</v>
      </c>
      <c r="C4648" s="85">
        <v>3873</v>
      </c>
      <c r="D4648" s="85">
        <v>4644</v>
      </c>
      <c r="E4648" s="86" t="s">
        <v>6033</v>
      </c>
      <c r="F4648" s="85" t="s">
        <v>2804</v>
      </c>
      <c r="G4648" s="86" t="s">
        <v>111</v>
      </c>
      <c r="H4648" s="85" t="s">
        <v>2</v>
      </c>
      <c r="I4648" s="85">
        <v>1</v>
      </c>
      <c r="J4648" s="88">
        <v>2.199418468209443E-2</v>
      </c>
      <c r="K4648" s="146">
        <v>7.8958672088908582E-2</v>
      </c>
      <c r="L4648" s="147">
        <v>1.8697953371851291E-10</v>
      </c>
      <c r="M4648" s="147">
        <v>2.1762748040970148E-3</v>
      </c>
      <c r="N4648" s="87">
        <v>0.26781796168488492</v>
      </c>
      <c r="O4648" s="88">
        <v>1.9659979487665069E-2</v>
      </c>
      <c r="P4648" s="89">
        <v>73.407994609402024</v>
      </c>
    </row>
    <row r="4649" spans="1:16">
      <c r="A4649" s="75" t="s">
        <v>6035</v>
      </c>
      <c r="B4649" s="85">
        <v>4645</v>
      </c>
      <c r="C4649" s="85">
        <v>3874</v>
      </c>
      <c r="D4649" s="85">
        <v>4645</v>
      </c>
      <c r="E4649" s="86" t="s">
        <v>6033</v>
      </c>
      <c r="F4649" s="85" t="s">
        <v>2872</v>
      </c>
      <c r="G4649" s="86" t="s">
        <v>111</v>
      </c>
      <c r="H4649" s="85" t="s">
        <v>2</v>
      </c>
      <c r="I4649" s="85">
        <v>1</v>
      </c>
      <c r="J4649" s="88">
        <v>2.6029193441426391E-2</v>
      </c>
      <c r="K4649" s="146">
        <v>9.3394106042905087E-2</v>
      </c>
      <c r="L4649" s="147">
        <v>2.2119501713522889E-10</v>
      </c>
      <c r="M4649" s="147">
        <v>2.5741817308989078E-3</v>
      </c>
      <c r="N4649" s="87">
        <v>0.3167941573371254</v>
      </c>
      <c r="O4649" s="88">
        <v>2.3267296303319682E-2</v>
      </c>
      <c r="P4649" s="89">
        <v>73.446102980236262</v>
      </c>
    </row>
    <row r="4650" spans="1:16">
      <c r="A4650" s="75" t="s">
        <v>6036</v>
      </c>
      <c r="B4650" s="85">
        <v>4646</v>
      </c>
      <c r="C4650" s="85">
        <v>3875</v>
      </c>
      <c r="D4650" s="85">
        <v>4646</v>
      </c>
      <c r="E4650" s="86" t="s">
        <v>6033</v>
      </c>
      <c r="F4650" s="85" t="s">
        <v>4407</v>
      </c>
      <c r="G4650" s="86" t="s">
        <v>111</v>
      </c>
      <c r="H4650" s="85" t="s">
        <v>2</v>
      </c>
      <c r="I4650" s="85">
        <v>1</v>
      </c>
      <c r="J4650" s="88">
        <v>2.9162929261184231E-2</v>
      </c>
      <c r="K4650" s="146">
        <v>0.1046381138957673</v>
      </c>
      <c r="L4650" s="147">
        <v>2.4782537546368678E-10</v>
      </c>
      <c r="M4650" s="147">
        <v>2.884095501944801E-3</v>
      </c>
      <c r="N4650" s="87">
        <v>0.35493399446168211</v>
      </c>
      <c r="O4650" s="88">
        <v>2.6068518708413209E-2</v>
      </c>
      <c r="P4650" s="89">
        <v>73.446102980219067</v>
      </c>
    </row>
    <row r="4651" spans="1:16">
      <c r="A4651" s="75" t="s">
        <v>6037</v>
      </c>
      <c r="B4651" s="85">
        <v>4647</v>
      </c>
      <c r="C4651" s="85">
        <v>3876</v>
      </c>
      <c r="D4651" s="85">
        <v>4647</v>
      </c>
      <c r="E4651" s="86" t="s">
        <v>6033</v>
      </c>
      <c r="F4651" s="85" t="s">
        <v>4233</v>
      </c>
      <c r="G4651" s="86" t="s">
        <v>111</v>
      </c>
      <c r="H4651" s="85" t="s">
        <v>2</v>
      </c>
      <c r="I4651" s="85">
        <v>1</v>
      </c>
      <c r="J4651" s="88">
        <v>2.8527839359373482E-2</v>
      </c>
      <c r="K4651" s="146">
        <v>0.10241435843067535</v>
      </c>
      <c r="L4651" s="147">
        <v>2.4252420258227429E-10</v>
      </c>
      <c r="M4651" s="147">
        <v>2.8227651495099861E-3</v>
      </c>
      <c r="N4651" s="87">
        <v>0.3473767224786577</v>
      </c>
      <c r="O4651" s="88">
        <v>2.550022857128157E-2</v>
      </c>
      <c r="P4651" s="89">
        <v>73.40799460979504</v>
      </c>
    </row>
    <row r="4652" spans="1:16">
      <c r="A4652" s="75" t="s">
        <v>6038</v>
      </c>
      <c r="B4652" s="85">
        <v>4648</v>
      </c>
      <c r="C4652" s="85">
        <v>3877</v>
      </c>
      <c r="D4652" s="85">
        <v>4648</v>
      </c>
      <c r="E4652" s="86" t="s">
        <v>6033</v>
      </c>
      <c r="F4652" s="85" t="s">
        <v>4247</v>
      </c>
      <c r="G4652" s="86" t="s">
        <v>111</v>
      </c>
      <c r="H4652" s="85" t="s">
        <v>2</v>
      </c>
      <c r="I4652" s="85">
        <v>1</v>
      </c>
      <c r="J4652" s="88">
        <v>2.8527839359373482E-2</v>
      </c>
      <c r="K4652" s="146">
        <v>0.10241435843067535</v>
      </c>
      <c r="L4652" s="147">
        <v>2.4252420258227429E-10</v>
      </c>
      <c r="M4652" s="147">
        <v>2.8227651495099861E-3</v>
      </c>
      <c r="N4652" s="87">
        <v>0.3473767224786577</v>
      </c>
      <c r="O4652" s="88">
        <v>2.550022857128157E-2</v>
      </c>
      <c r="P4652" s="89">
        <v>73.40799460979504</v>
      </c>
    </row>
    <row r="4653" spans="1:16">
      <c r="A4653" s="75" t="s">
        <v>6039</v>
      </c>
      <c r="B4653" s="85">
        <v>4649</v>
      </c>
      <c r="C4653" s="85">
        <v>3878</v>
      </c>
      <c r="D4653" s="85">
        <v>4649</v>
      </c>
      <c r="E4653" s="86" t="s">
        <v>6033</v>
      </c>
      <c r="F4653" s="85" t="s">
        <v>4416</v>
      </c>
      <c r="G4653" s="86" t="s">
        <v>111</v>
      </c>
      <c r="H4653" s="85" t="s">
        <v>2</v>
      </c>
      <c r="I4653" s="85">
        <v>1</v>
      </c>
      <c r="J4653" s="88">
        <v>2.8527839359373482E-2</v>
      </c>
      <c r="K4653" s="146">
        <v>0.10241435843067535</v>
      </c>
      <c r="L4653" s="147">
        <v>2.4252420258227429E-10</v>
      </c>
      <c r="M4653" s="147">
        <v>2.8227651495099861E-3</v>
      </c>
      <c r="N4653" s="87">
        <v>0.3473767224786577</v>
      </c>
      <c r="O4653" s="88">
        <v>2.550022857128157E-2</v>
      </c>
      <c r="P4653" s="89">
        <v>73.40799460979504</v>
      </c>
    </row>
    <row r="4654" spans="1:16">
      <c r="A4654" s="75" t="s">
        <v>6040</v>
      </c>
      <c r="B4654" s="85">
        <v>4650</v>
      </c>
      <c r="C4654" s="85">
        <v>3879</v>
      </c>
      <c r="D4654" s="85">
        <v>4650</v>
      </c>
      <c r="E4654" s="86" t="s">
        <v>6033</v>
      </c>
      <c r="F4654" s="85" t="s">
        <v>4418</v>
      </c>
      <c r="G4654" s="86" t="s">
        <v>111</v>
      </c>
      <c r="H4654" s="85" t="s">
        <v>2</v>
      </c>
      <c r="I4654" s="85">
        <v>1</v>
      </c>
      <c r="J4654" s="88">
        <v>2.8527839359373482E-2</v>
      </c>
      <c r="K4654" s="146">
        <v>0.10241435843067535</v>
      </c>
      <c r="L4654" s="147">
        <v>2.4252420258227429E-10</v>
      </c>
      <c r="M4654" s="147">
        <v>2.8227651495099861E-3</v>
      </c>
      <c r="N4654" s="87">
        <v>0.3473767224786577</v>
      </c>
      <c r="O4654" s="88">
        <v>2.550022857128157E-2</v>
      </c>
      <c r="P4654" s="89">
        <v>73.40799460979504</v>
      </c>
    </row>
    <row r="4655" spans="1:16">
      <c r="A4655" s="75" t="s">
        <v>6041</v>
      </c>
      <c r="B4655" s="85">
        <v>4651</v>
      </c>
      <c r="C4655" s="85">
        <v>3880</v>
      </c>
      <c r="D4655" s="85">
        <v>4651</v>
      </c>
      <c r="E4655" s="86" t="s">
        <v>6033</v>
      </c>
      <c r="F4655" s="85" t="s">
        <v>4420</v>
      </c>
      <c r="G4655" s="86" t="s">
        <v>111</v>
      </c>
      <c r="H4655" s="85" t="s">
        <v>2</v>
      </c>
      <c r="I4655" s="85">
        <v>1</v>
      </c>
      <c r="J4655" s="88">
        <v>2.8527839359373482E-2</v>
      </c>
      <c r="K4655" s="146">
        <v>0.10241435843067535</v>
      </c>
      <c r="L4655" s="147">
        <v>2.4252420258227429E-10</v>
      </c>
      <c r="M4655" s="147">
        <v>2.8227651495099861E-3</v>
      </c>
      <c r="N4655" s="87">
        <v>0.3473767224786577</v>
      </c>
      <c r="O4655" s="88">
        <v>2.550022857128157E-2</v>
      </c>
      <c r="P4655" s="89">
        <v>73.40799460979504</v>
      </c>
    </row>
    <row r="4656" spans="1:16">
      <c r="A4656" s="75" t="s">
        <v>6042</v>
      </c>
      <c r="B4656" s="85">
        <v>4652</v>
      </c>
      <c r="C4656" s="85">
        <v>3881</v>
      </c>
      <c r="D4656" s="85">
        <v>4652</v>
      </c>
      <c r="E4656" s="86" t="s">
        <v>6033</v>
      </c>
      <c r="F4656" s="85" t="s">
        <v>4422</v>
      </c>
      <c r="G4656" s="86" t="s">
        <v>111</v>
      </c>
      <c r="H4656" s="85" t="s">
        <v>2</v>
      </c>
      <c r="I4656" s="85">
        <v>1</v>
      </c>
      <c r="J4656" s="88">
        <v>2.8527839359373482E-2</v>
      </c>
      <c r="K4656" s="146">
        <v>0.10241435843067535</v>
      </c>
      <c r="L4656" s="147">
        <v>2.4252420258227429E-10</v>
      </c>
      <c r="M4656" s="147">
        <v>2.8227651495099861E-3</v>
      </c>
      <c r="N4656" s="87">
        <v>0.3473767224786577</v>
      </c>
      <c r="O4656" s="88">
        <v>2.550022857128157E-2</v>
      </c>
      <c r="P4656" s="89">
        <v>73.40799460979504</v>
      </c>
    </row>
    <row r="4657" spans="1:16">
      <c r="A4657" s="75" t="s">
        <v>6043</v>
      </c>
      <c r="B4657" s="85">
        <v>4653</v>
      </c>
      <c r="C4657" s="85">
        <v>3882</v>
      </c>
      <c r="D4657" s="85">
        <v>4653</v>
      </c>
      <c r="E4657" s="86" t="s">
        <v>6033</v>
      </c>
      <c r="F4657" s="85" t="s">
        <v>509</v>
      </c>
      <c r="G4657" s="86" t="s">
        <v>111</v>
      </c>
      <c r="H4657" s="85" t="s">
        <v>2</v>
      </c>
      <c r="I4657" s="85">
        <v>1</v>
      </c>
      <c r="J4657" s="88">
        <v>3.5969203155769902E-2</v>
      </c>
      <c r="K4657" s="146">
        <v>0.12912870263361684</v>
      </c>
      <c r="L4657" s="147">
        <v>3.0578559555578659E-10</v>
      </c>
      <c r="M4657" s="147">
        <v>3.5590712380644532E-3</v>
      </c>
      <c r="N4657" s="87">
        <v>0.43798843957917882</v>
      </c>
      <c r="O4657" s="88">
        <v>3.2151853158695273E-2</v>
      </c>
      <c r="P4657" s="89">
        <v>73.407994945224829</v>
      </c>
    </row>
    <row r="4658" spans="1:16">
      <c r="A4658" s="75" t="s">
        <v>6044</v>
      </c>
      <c r="B4658" s="85">
        <v>4654</v>
      </c>
      <c r="C4658" s="85">
        <v>3883</v>
      </c>
      <c r="D4658" s="85">
        <v>4654</v>
      </c>
      <c r="E4658" s="86" t="s">
        <v>6033</v>
      </c>
      <c r="F4658" s="85" t="s">
        <v>4235</v>
      </c>
      <c r="G4658" s="86" t="s">
        <v>111</v>
      </c>
      <c r="H4658" s="85" t="s">
        <v>2</v>
      </c>
      <c r="I4658" s="85">
        <v>1</v>
      </c>
      <c r="J4658" s="88">
        <v>2.8527839359373482E-2</v>
      </c>
      <c r="K4658" s="146">
        <v>0.10241435843067535</v>
      </c>
      <c r="L4658" s="147">
        <v>2.4252420258227429E-10</v>
      </c>
      <c r="M4658" s="147">
        <v>2.8227651495099861E-3</v>
      </c>
      <c r="N4658" s="87">
        <v>0.3473767224786577</v>
      </c>
      <c r="O4658" s="88">
        <v>2.550022857128157E-2</v>
      </c>
      <c r="P4658" s="89">
        <v>73.40799460979504</v>
      </c>
    </row>
    <row r="4659" spans="1:16">
      <c r="A4659" s="75" t="s">
        <v>6045</v>
      </c>
      <c r="B4659" s="85">
        <v>4655</v>
      </c>
      <c r="C4659" s="85">
        <v>3884</v>
      </c>
      <c r="D4659" s="85">
        <v>4655</v>
      </c>
      <c r="E4659" s="86" t="s">
        <v>6033</v>
      </c>
      <c r="F4659" s="85" t="s">
        <v>4600</v>
      </c>
      <c r="G4659" s="86" t="s">
        <v>111</v>
      </c>
      <c r="H4659" s="85" t="s">
        <v>2</v>
      </c>
      <c r="I4659" s="85">
        <v>1</v>
      </c>
      <c r="J4659" s="88">
        <v>2.8527839359373482E-2</v>
      </c>
      <c r="K4659" s="146">
        <v>0.10241435843067535</v>
      </c>
      <c r="L4659" s="147">
        <v>2.4252420258227429E-10</v>
      </c>
      <c r="M4659" s="147">
        <v>2.8227651495099861E-3</v>
      </c>
      <c r="N4659" s="87">
        <v>0.3473767224786577</v>
      </c>
      <c r="O4659" s="88">
        <v>2.550022857128157E-2</v>
      </c>
      <c r="P4659" s="89">
        <v>73.40799460979504</v>
      </c>
    </row>
    <row r="4660" spans="1:16">
      <c r="A4660" s="75" t="s">
        <v>6046</v>
      </c>
      <c r="B4660" s="85">
        <v>4656</v>
      </c>
      <c r="C4660" s="85">
        <v>3885</v>
      </c>
      <c r="D4660" s="85">
        <v>4656</v>
      </c>
      <c r="E4660" s="86" t="s">
        <v>6033</v>
      </c>
      <c r="F4660" s="85" t="s">
        <v>32</v>
      </c>
      <c r="G4660" s="86" t="s">
        <v>111</v>
      </c>
      <c r="H4660" s="85" t="s">
        <v>2</v>
      </c>
      <c r="I4660" s="85">
        <v>1</v>
      </c>
      <c r="J4660" s="88">
        <v>3.6002251102932273E-2</v>
      </c>
      <c r="K4660" s="146">
        <v>0.12914065971943806</v>
      </c>
      <c r="L4660" s="147">
        <v>3.0587707868700241E-10</v>
      </c>
      <c r="M4660" s="147">
        <v>3.5592669900753279E-3</v>
      </c>
      <c r="N4660" s="87">
        <v>0.43802416703341962</v>
      </c>
      <c r="O4660" s="88">
        <v>3.2183411751230913E-2</v>
      </c>
      <c r="P4660" s="89">
        <v>73.474055025770838</v>
      </c>
    </row>
    <row r="4661" spans="1:16">
      <c r="A4661" s="75" t="s">
        <v>6047</v>
      </c>
      <c r="B4661" s="85">
        <v>4657</v>
      </c>
      <c r="C4661" s="85">
        <v>3886</v>
      </c>
      <c r="D4661" s="85">
        <v>4657</v>
      </c>
      <c r="E4661" s="86" t="s">
        <v>6033</v>
      </c>
      <c r="F4661" s="85" t="s">
        <v>1063</v>
      </c>
      <c r="G4661" s="86" t="s">
        <v>111</v>
      </c>
      <c r="H4661" s="85" t="s">
        <v>2</v>
      </c>
      <c r="I4661" s="85">
        <v>1</v>
      </c>
      <c r="J4661" s="88">
        <v>2.4171302128204661E-2</v>
      </c>
      <c r="K4661" s="146">
        <v>8.6774479087323803E-2</v>
      </c>
      <c r="L4661" s="147">
        <v>2.0548789903696069E-10</v>
      </c>
      <c r="M4661" s="147">
        <v>2.3916956488089971E-3</v>
      </c>
      <c r="N4661" s="87">
        <v>0.29432820360353029</v>
      </c>
      <c r="O4661" s="88">
        <v>2.1606043183644841E-2</v>
      </c>
      <c r="P4661" s="89">
        <v>73.407994609816214</v>
      </c>
    </row>
    <row r="4662" spans="1:16">
      <c r="A4662" s="75" t="s">
        <v>6048</v>
      </c>
      <c r="B4662" s="85">
        <v>4658</v>
      </c>
      <c r="C4662" s="85">
        <v>3887</v>
      </c>
      <c r="D4662" s="85">
        <v>4658</v>
      </c>
      <c r="E4662" s="86" t="s">
        <v>6033</v>
      </c>
      <c r="F4662" s="85" t="s">
        <v>4426</v>
      </c>
      <c r="G4662" s="86" t="s">
        <v>111</v>
      </c>
      <c r="H4662" s="85" t="s">
        <v>2</v>
      </c>
      <c r="I4662" s="85">
        <v>1</v>
      </c>
      <c r="J4662" s="88">
        <v>3.8866810708318149E-2</v>
      </c>
      <c r="K4662" s="146">
        <v>0.13953105360647949</v>
      </c>
      <c r="L4662" s="147">
        <v>3.3041907433625621E-10</v>
      </c>
      <c r="M4662" s="147">
        <v>3.845782968633216E-3</v>
      </c>
      <c r="N4662" s="87">
        <v>0.4732719203505964</v>
      </c>
      <c r="O4662" s="88">
        <v>3.474194257804037E-2</v>
      </c>
      <c r="P4662" s="89">
        <v>73.407994609745259</v>
      </c>
    </row>
    <row r="4663" spans="1:16">
      <c r="A4663" s="75" t="s">
        <v>6049</v>
      </c>
      <c r="B4663" s="85">
        <v>4659</v>
      </c>
      <c r="C4663" s="85">
        <v>3888</v>
      </c>
      <c r="D4663" s="85">
        <v>4659</v>
      </c>
      <c r="E4663" s="86" t="s">
        <v>6033</v>
      </c>
      <c r="F4663" s="85" t="s">
        <v>4428</v>
      </c>
      <c r="G4663" s="86" t="s">
        <v>111</v>
      </c>
      <c r="H4663" s="85" t="s">
        <v>2</v>
      </c>
      <c r="I4663" s="85">
        <v>1</v>
      </c>
      <c r="J4663" s="88">
        <v>3.8866810708318149E-2</v>
      </c>
      <c r="K4663" s="146">
        <v>0.13953105360647949</v>
      </c>
      <c r="L4663" s="147">
        <v>3.3041907433625621E-10</v>
      </c>
      <c r="M4663" s="147">
        <v>3.845782968633216E-3</v>
      </c>
      <c r="N4663" s="87">
        <v>0.4732719203505964</v>
      </c>
      <c r="O4663" s="88">
        <v>3.474194257804037E-2</v>
      </c>
      <c r="P4663" s="89">
        <v>73.407994609745259</v>
      </c>
    </row>
    <row r="4664" spans="1:16">
      <c r="A4664" s="75" t="s">
        <v>6050</v>
      </c>
      <c r="B4664" s="85">
        <v>4660</v>
      </c>
      <c r="C4664" s="85">
        <v>3889</v>
      </c>
      <c r="D4664" s="85">
        <v>4660</v>
      </c>
      <c r="E4664" s="86" t="s">
        <v>6033</v>
      </c>
      <c r="F4664" s="85" t="s">
        <v>4430</v>
      </c>
      <c r="G4664" s="86" t="s">
        <v>111</v>
      </c>
      <c r="H4664" s="85" t="s">
        <v>2</v>
      </c>
      <c r="I4664" s="85">
        <v>1</v>
      </c>
      <c r="J4664" s="88">
        <v>3.8866810708318149E-2</v>
      </c>
      <c r="K4664" s="146">
        <v>0.13953105360647949</v>
      </c>
      <c r="L4664" s="147">
        <v>3.3041907433625621E-10</v>
      </c>
      <c r="M4664" s="147">
        <v>3.845782968633216E-3</v>
      </c>
      <c r="N4664" s="87">
        <v>0.4732719203505964</v>
      </c>
      <c r="O4664" s="88">
        <v>3.474194257804037E-2</v>
      </c>
      <c r="P4664" s="89">
        <v>73.407994609745259</v>
      </c>
    </row>
    <row r="4665" spans="1:16">
      <c r="A4665" s="75" t="s">
        <v>6051</v>
      </c>
      <c r="B4665" s="85">
        <v>4661</v>
      </c>
      <c r="C4665" s="85">
        <v>3890</v>
      </c>
      <c r="D4665" s="85">
        <v>4661</v>
      </c>
      <c r="E4665" s="86" t="s">
        <v>6033</v>
      </c>
      <c r="F4665" s="85" t="s">
        <v>4432</v>
      </c>
      <c r="G4665" s="86" t="s">
        <v>111</v>
      </c>
      <c r="H4665" s="85" t="s">
        <v>2</v>
      </c>
      <c r="I4665" s="85">
        <v>1</v>
      </c>
      <c r="J4665" s="88">
        <v>3.8866810708318149E-2</v>
      </c>
      <c r="K4665" s="146">
        <v>0.13953105360647949</v>
      </c>
      <c r="L4665" s="147">
        <v>3.3041907433625621E-10</v>
      </c>
      <c r="M4665" s="147">
        <v>3.845782968633216E-3</v>
      </c>
      <c r="N4665" s="87">
        <v>0.4732719203505964</v>
      </c>
      <c r="O4665" s="88">
        <v>3.474194257804037E-2</v>
      </c>
      <c r="P4665" s="89">
        <v>73.407994609745259</v>
      </c>
    </row>
    <row r="4666" spans="1:16">
      <c r="A4666" s="75" t="s">
        <v>6052</v>
      </c>
      <c r="B4666" s="85">
        <v>4662</v>
      </c>
      <c r="C4666" s="85">
        <v>3891</v>
      </c>
      <c r="D4666" s="85">
        <v>4662</v>
      </c>
      <c r="E4666" s="86" t="s">
        <v>6033</v>
      </c>
      <c r="F4666" s="85" t="s">
        <v>4361</v>
      </c>
      <c r="G4666" s="86" t="s">
        <v>111</v>
      </c>
      <c r="H4666" s="85" t="s">
        <v>2</v>
      </c>
      <c r="I4666" s="85">
        <v>1</v>
      </c>
      <c r="J4666" s="88">
        <v>3.8866810708318149E-2</v>
      </c>
      <c r="K4666" s="146">
        <v>0.13953105360647949</v>
      </c>
      <c r="L4666" s="147">
        <v>3.3041907433625621E-10</v>
      </c>
      <c r="M4666" s="147">
        <v>3.845782968633216E-3</v>
      </c>
      <c r="N4666" s="87">
        <v>0.4732719203505964</v>
      </c>
      <c r="O4666" s="88">
        <v>3.474194257804037E-2</v>
      </c>
      <c r="P4666" s="89">
        <v>73.407994609745259</v>
      </c>
    </row>
    <row r="4667" spans="1:16">
      <c r="A4667" s="75" t="s">
        <v>6053</v>
      </c>
      <c r="B4667" s="85">
        <v>4663</v>
      </c>
      <c r="C4667" s="85">
        <v>3892</v>
      </c>
      <c r="D4667" s="85">
        <v>4663</v>
      </c>
      <c r="E4667" s="86" t="s">
        <v>6033</v>
      </c>
      <c r="F4667" s="85" t="s">
        <v>4435</v>
      </c>
      <c r="G4667" s="86" t="s">
        <v>111</v>
      </c>
      <c r="H4667" s="85" t="s">
        <v>2</v>
      </c>
      <c r="I4667" s="85">
        <v>1</v>
      </c>
      <c r="J4667" s="88">
        <v>3.8866810708318149E-2</v>
      </c>
      <c r="K4667" s="146">
        <v>0.13953105360647949</v>
      </c>
      <c r="L4667" s="147">
        <v>3.3041907433625621E-10</v>
      </c>
      <c r="M4667" s="147">
        <v>3.845782968633216E-3</v>
      </c>
      <c r="N4667" s="87">
        <v>0.4732719203505964</v>
      </c>
      <c r="O4667" s="88">
        <v>3.474194257804037E-2</v>
      </c>
      <c r="P4667" s="89">
        <v>73.407994609745259</v>
      </c>
    </row>
    <row r="4668" spans="1:16">
      <c r="A4668" s="75" t="s">
        <v>6054</v>
      </c>
      <c r="B4668" s="85">
        <v>4664</v>
      </c>
      <c r="C4668" s="85">
        <v>3893</v>
      </c>
      <c r="D4668" s="85">
        <v>4664</v>
      </c>
      <c r="E4668" s="86" t="s">
        <v>6033</v>
      </c>
      <c r="F4668" s="85" t="s">
        <v>4437</v>
      </c>
      <c r="G4668" s="86" t="s">
        <v>111</v>
      </c>
      <c r="H4668" s="85" t="s">
        <v>2</v>
      </c>
      <c r="I4668" s="85">
        <v>1</v>
      </c>
      <c r="J4668" s="88">
        <v>3.8866810708318149E-2</v>
      </c>
      <c r="K4668" s="146">
        <v>0.13953105360647949</v>
      </c>
      <c r="L4668" s="147">
        <v>3.3041907433625621E-10</v>
      </c>
      <c r="M4668" s="147">
        <v>3.845782968633216E-3</v>
      </c>
      <c r="N4668" s="87">
        <v>0.4732719203505964</v>
      </c>
      <c r="O4668" s="88">
        <v>3.474194257804037E-2</v>
      </c>
      <c r="P4668" s="89">
        <v>73.407994609745259</v>
      </c>
    </row>
    <row r="4669" spans="1:16">
      <c r="A4669" s="75" t="s">
        <v>6055</v>
      </c>
      <c r="B4669" s="85">
        <v>4665</v>
      </c>
      <c r="C4669" s="85">
        <v>3894</v>
      </c>
      <c r="D4669" s="85">
        <v>4665</v>
      </c>
      <c r="E4669" s="86" t="s">
        <v>6033</v>
      </c>
      <c r="F4669" s="85" t="s">
        <v>4439</v>
      </c>
      <c r="G4669" s="86" t="s">
        <v>111</v>
      </c>
      <c r="H4669" s="85" t="s">
        <v>2</v>
      </c>
      <c r="I4669" s="85">
        <v>1</v>
      </c>
      <c r="J4669" s="88">
        <v>3.8866810708318149E-2</v>
      </c>
      <c r="K4669" s="146">
        <v>0.13953105360647949</v>
      </c>
      <c r="L4669" s="147">
        <v>3.3041907433625621E-10</v>
      </c>
      <c r="M4669" s="147">
        <v>3.845782968633216E-3</v>
      </c>
      <c r="N4669" s="87">
        <v>0.4732719203505964</v>
      </c>
      <c r="O4669" s="88">
        <v>3.474194257804037E-2</v>
      </c>
      <c r="P4669" s="89">
        <v>73.407994609745259</v>
      </c>
    </row>
    <row r="4670" spans="1:16">
      <c r="A4670" s="75" t="s">
        <v>6056</v>
      </c>
      <c r="B4670" s="85">
        <v>4666</v>
      </c>
      <c r="C4670" s="85">
        <v>3895</v>
      </c>
      <c r="D4670" s="85">
        <v>4666</v>
      </c>
      <c r="E4670" s="86" t="s">
        <v>6033</v>
      </c>
      <c r="F4670" s="85" t="s">
        <v>4441</v>
      </c>
      <c r="G4670" s="86" t="s">
        <v>111</v>
      </c>
      <c r="H4670" s="85" t="s">
        <v>2</v>
      </c>
      <c r="I4670" s="85">
        <v>1</v>
      </c>
      <c r="J4670" s="88">
        <v>3.8866810708318149E-2</v>
      </c>
      <c r="K4670" s="146">
        <v>0.13953105360647949</v>
      </c>
      <c r="L4670" s="147">
        <v>3.3041907433625621E-10</v>
      </c>
      <c r="M4670" s="147">
        <v>3.845782968633216E-3</v>
      </c>
      <c r="N4670" s="87">
        <v>0.4732719203505964</v>
      </c>
      <c r="O4670" s="88">
        <v>3.474194257804037E-2</v>
      </c>
      <c r="P4670" s="89">
        <v>73.407994609745259</v>
      </c>
    </row>
    <row r="4671" spans="1:16">
      <c r="A4671" s="75" t="s">
        <v>6057</v>
      </c>
      <c r="B4671" s="85">
        <v>4667</v>
      </c>
      <c r="C4671" s="85">
        <v>3896</v>
      </c>
      <c r="D4671" s="85">
        <v>4667</v>
      </c>
      <c r="E4671" s="86" t="s">
        <v>6033</v>
      </c>
      <c r="F4671" s="85" t="s">
        <v>4443</v>
      </c>
      <c r="G4671" s="86" t="s">
        <v>111</v>
      </c>
      <c r="H4671" s="85" t="s">
        <v>2</v>
      </c>
      <c r="I4671" s="85">
        <v>1</v>
      </c>
      <c r="J4671" s="88">
        <v>3.8866810708318149E-2</v>
      </c>
      <c r="K4671" s="146">
        <v>0.13953105360647949</v>
      </c>
      <c r="L4671" s="147">
        <v>3.3041907433625621E-10</v>
      </c>
      <c r="M4671" s="147">
        <v>3.845782968633216E-3</v>
      </c>
      <c r="N4671" s="87">
        <v>0.4732719203505964</v>
      </c>
      <c r="O4671" s="88">
        <v>3.474194257804037E-2</v>
      </c>
      <c r="P4671" s="89">
        <v>73.407994609745259</v>
      </c>
    </row>
    <row r="4672" spans="1:16">
      <c r="A4672" s="75" t="s">
        <v>6058</v>
      </c>
      <c r="B4672" s="85">
        <v>4668</v>
      </c>
      <c r="C4672" s="85">
        <v>3897</v>
      </c>
      <c r="D4672" s="85">
        <v>4668</v>
      </c>
      <c r="E4672" s="86" t="s">
        <v>6033</v>
      </c>
      <c r="F4672" s="85" t="s">
        <v>4445</v>
      </c>
      <c r="G4672" s="86" t="s">
        <v>111</v>
      </c>
      <c r="H4672" s="85" t="s">
        <v>2</v>
      </c>
      <c r="I4672" s="85">
        <v>1</v>
      </c>
      <c r="J4672" s="88">
        <v>3.8866810708318149E-2</v>
      </c>
      <c r="K4672" s="146">
        <v>0.13953105360647949</v>
      </c>
      <c r="L4672" s="147">
        <v>3.3041907433625621E-10</v>
      </c>
      <c r="M4672" s="147">
        <v>3.845782968633216E-3</v>
      </c>
      <c r="N4672" s="87">
        <v>0.4732719203505964</v>
      </c>
      <c r="O4672" s="88">
        <v>3.474194257804037E-2</v>
      </c>
      <c r="P4672" s="89">
        <v>73.407994609745259</v>
      </c>
    </row>
    <row r="4673" spans="1:16">
      <c r="A4673" s="75" t="s">
        <v>6059</v>
      </c>
      <c r="B4673" s="85">
        <v>4669</v>
      </c>
      <c r="C4673" s="85">
        <v>3898</v>
      </c>
      <c r="D4673" s="85">
        <v>4669</v>
      </c>
      <c r="E4673" s="86" t="s">
        <v>6033</v>
      </c>
      <c r="F4673" s="85" t="s">
        <v>4447</v>
      </c>
      <c r="G4673" s="86" t="s">
        <v>111</v>
      </c>
      <c r="H4673" s="85" t="s">
        <v>2</v>
      </c>
      <c r="I4673" s="85">
        <v>1</v>
      </c>
      <c r="J4673" s="88">
        <v>3.8866810708318149E-2</v>
      </c>
      <c r="K4673" s="146">
        <v>0.13953105360647949</v>
      </c>
      <c r="L4673" s="147">
        <v>3.3041907433625621E-10</v>
      </c>
      <c r="M4673" s="147">
        <v>3.845782968633216E-3</v>
      </c>
      <c r="N4673" s="87">
        <v>0.4732719203505964</v>
      </c>
      <c r="O4673" s="88">
        <v>3.474194257804037E-2</v>
      </c>
      <c r="P4673" s="89">
        <v>73.407994609745259</v>
      </c>
    </row>
    <row r="4674" spans="1:16">
      <c r="A4674" s="75" t="s">
        <v>6060</v>
      </c>
      <c r="B4674" s="85">
        <v>4670</v>
      </c>
      <c r="C4674" s="85">
        <v>3899</v>
      </c>
      <c r="D4674" s="85">
        <v>4670</v>
      </c>
      <c r="E4674" s="86" t="s">
        <v>6033</v>
      </c>
      <c r="F4674" s="85" t="s">
        <v>4449</v>
      </c>
      <c r="G4674" s="86" t="s">
        <v>111</v>
      </c>
      <c r="H4674" s="85" t="s">
        <v>2</v>
      </c>
      <c r="I4674" s="85">
        <v>1</v>
      </c>
      <c r="J4674" s="88">
        <v>3.8866810708318149E-2</v>
      </c>
      <c r="K4674" s="146">
        <v>0.13953105360647949</v>
      </c>
      <c r="L4674" s="147">
        <v>3.3041907433625621E-10</v>
      </c>
      <c r="M4674" s="147">
        <v>3.845782968633216E-3</v>
      </c>
      <c r="N4674" s="87">
        <v>0.4732719203505964</v>
      </c>
      <c r="O4674" s="88">
        <v>3.474194257804037E-2</v>
      </c>
      <c r="P4674" s="89">
        <v>73.407994609745259</v>
      </c>
    </row>
    <row r="4675" spans="1:16">
      <c r="A4675" s="75" t="s">
        <v>6061</v>
      </c>
      <c r="B4675" s="85">
        <v>4671</v>
      </c>
      <c r="C4675" s="85">
        <v>3900</v>
      </c>
      <c r="D4675" s="85">
        <v>4671</v>
      </c>
      <c r="E4675" s="86" t="s">
        <v>6033</v>
      </c>
      <c r="F4675" s="85" t="s">
        <v>4451</v>
      </c>
      <c r="G4675" s="86" t="s">
        <v>111</v>
      </c>
      <c r="H4675" s="85" t="s">
        <v>2</v>
      </c>
      <c r="I4675" s="85">
        <v>1</v>
      </c>
      <c r="J4675" s="88">
        <v>3.8866810708318149E-2</v>
      </c>
      <c r="K4675" s="146">
        <v>0.13953105360647949</v>
      </c>
      <c r="L4675" s="147">
        <v>3.3041907433625621E-10</v>
      </c>
      <c r="M4675" s="147">
        <v>3.845782968633216E-3</v>
      </c>
      <c r="N4675" s="87">
        <v>0.4732719203505964</v>
      </c>
      <c r="O4675" s="88">
        <v>3.474194257804037E-2</v>
      </c>
      <c r="P4675" s="89">
        <v>73.407994609745259</v>
      </c>
    </row>
    <row r="4676" spans="1:16">
      <c r="A4676" s="75" t="s">
        <v>6062</v>
      </c>
      <c r="B4676" s="85">
        <v>4672</v>
      </c>
      <c r="C4676" s="85">
        <v>3901</v>
      </c>
      <c r="D4676" s="85">
        <v>4672</v>
      </c>
      <c r="E4676" s="86" t="s">
        <v>6033</v>
      </c>
      <c r="F4676" s="85" t="s">
        <v>4453</v>
      </c>
      <c r="G4676" s="86" t="s">
        <v>111</v>
      </c>
      <c r="H4676" s="85" t="s">
        <v>2</v>
      </c>
      <c r="I4676" s="85">
        <v>1</v>
      </c>
      <c r="J4676" s="88">
        <v>3.8866810708318149E-2</v>
      </c>
      <c r="K4676" s="146">
        <v>0.13953105360647949</v>
      </c>
      <c r="L4676" s="147">
        <v>3.3041907433625621E-10</v>
      </c>
      <c r="M4676" s="147">
        <v>3.845782968633216E-3</v>
      </c>
      <c r="N4676" s="87">
        <v>0.4732719203505964</v>
      </c>
      <c r="O4676" s="88">
        <v>3.474194257804037E-2</v>
      </c>
      <c r="P4676" s="89">
        <v>73.407994609745259</v>
      </c>
    </row>
    <row r="4677" spans="1:16">
      <c r="A4677" s="75" t="s">
        <v>6063</v>
      </c>
      <c r="B4677" s="85">
        <v>4673</v>
      </c>
      <c r="C4677" s="85">
        <v>3902</v>
      </c>
      <c r="D4677" s="85">
        <v>4673</v>
      </c>
      <c r="E4677" s="86" t="s">
        <v>6033</v>
      </c>
      <c r="F4677" s="85" t="s">
        <v>4455</v>
      </c>
      <c r="G4677" s="86" t="s">
        <v>111</v>
      </c>
      <c r="H4677" s="85" t="s">
        <v>2</v>
      </c>
      <c r="I4677" s="85">
        <v>1</v>
      </c>
      <c r="J4677" s="88">
        <v>3.8866810708318149E-2</v>
      </c>
      <c r="K4677" s="146">
        <v>0.13953105360647949</v>
      </c>
      <c r="L4677" s="147">
        <v>3.3041907433625621E-10</v>
      </c>
      <c r="M4677" s="147">
        <v>3.845782968633216E-3</v>
      </c>
      <c r="N4677" s="87">
        <v>0.4732719203505964</v>
      </c>
      <c r="O4677" s="88">
        <v>3.474194257804037E-2</v>
      </c>
      <c r="P4677" s="89">
        <v>73.407994609745259</v>
      </c>
    </row>
    <row r="4678" spans="1:16">
      <c r="A4678" s="75" t="s">
        <v>6064</v>
      </c>
      <c r="B4678" s="85">
        <v>4674</v>
      </c>
      <c r="C4678" s="85">
        <v>3903</v>
      </c>
      <c r="D4678" s="85">
        <v>4674</v>
      </c>
      <c r="E4678" s="86" t="s">
        <v>6033</v>
      </c>
      <c r="F4678" s="85" t="s">
        <v>4457</v>
      </c>
      <c r="G4678" s="86" t="s">
        <v>111</v>
      </c>
      <c r="H4678" s="85" t="s">
        <v>2</v>
      </c>
      <c r="I4678" s="85">
        <v>1</v>
      </c>
      <c r="J4678" s="88">
        <v>3.8866810708318149E-2</v>
      </c>
      <c r="K4678" s="146">
        <v>0.13953105360647949</v>
      </c>
      <c r="L4678" s="147">
        <v>3.3041907433625621E-10</v>
      </c>
      <c r="M4678" s="147">
        <v>3.845782968633216E-3</v>
      </c>
      <c r="N4678" s="87">
        <v>0.4732719203505964</v>
      </c>
      <c r="O4678" s="88">
        <v>3.474194257804037E-2</v>
      </c>
      <c r="P4678" s="89">
        <v>73.407994609745259</v>
      </c>
    </row>
    <row r="4679" spans="1:16">
      <c r="A4679" s="75" t="s">
        <v>6065</v>
      </c>
      <c r="B4679" s="85">
        <v>4675</v>
      </c>
      <c r="C4679" s="85">
        <v>3904</v>
      </c>
      <c r="D4679" s="85">
        <v>4675</v>
      </c>
      <c r="E4679" s="86" t="s">
        <v>6033</v>
      </c>
      <c r="F4679" s="85" t="s">
        <v>4459</v>
      </c>
      <c r="G4679" s="86" t="s">
        <v>111</v>
      </c>
      <c r="H4679" s="85" t="s">
        <v>2</v>
      </c>
      <c r="I4679" s="85">
        <v>1</v>
      </c>
      <c r="J4679" s="88">
        <v>3.8866810708318149E-2</v>
      </c>
      <c r="K4679" s="146">
        <v>0.13953105360647949</v>
      </c>
      <c r="L4679" s="147">
        <v>3.3041907433625621E-10</v>
      </c>
      <c r="M4679" s="147">
        <v>3.845782968633216E-3</v>
      </c>
      <c r="N4679" s="87">
        <v>0.4732719203505964</v>
      </c>
      <c r="O4679" s="88">
        <v>3.474194257804037E-2</v>
      </c>
      <c r="P4679" s="89">
        <v>73.407994609745259</v>
      </c>
    </row>
    <row r="4680" spans="1:16">
      <c r="A4680" s="75" t="s">
        <v>6066</v>
      </c>
      <c r="B4680" s="85">
        <v>4676</v>
      </c>
      <c r="C4680" s="85">
        <v>3905</v>
      </c>
      <c r="D4680" s="85">
        <v>4676</v>
      </c>
      <c r="E4680" s="86" t="s">
        <v>6033</v>
      </c>
      <c r="F4680" s="85" t="s">
        <v>4461</v>
      </c>
      <c r="G4680" s="86" t="s">
        <v>111</v>
      </c>
      <c r="H4680" s="85" t="s">
        <v>2</v>
      </c>
      <c r="I4680" s="85">
        <v>1</v>
      </c>
      <c r="J4680" s="88">
        <v>3.8866810708318149E-2</v>
      </c>
      <c r="K4680" s="146">
        <v>0.13953105360647949</v>
      </c>
      <c r="L4680" s="147">
        <v>3.3041907433625621E-10</v>
      </c>
      <c r="M4680" s="147">
        <v>3.845782968633216E-3</v>
      </c>
      <c r="N4680" s="87">
        <v>0.4732719203505964</v>
      </c>
      <c r="O4680" s="88">
        <v>3.474194257804037E-2</v>
      </c>
      <c r="P4680" s="89">
        <v>73.407994609745259</v>
      </c>
    </row>
    <row r="4681" spans="1:16">
      <c r="A4681" s="75" t="s">
        <v>6067</v>
      </c>
      <c r="B4681" s="85">
        <v>4677</v>
      </c>
      <c r="C4681" s="85">
        <v>3906</v>
      </c>
      <c r="D4681" s="85">
        <v>4677</v>
      </c>
      <c r="E4681" s="86" t="s">
        <v>6033</v>
      </c>
      <c r="F4681" s="85" t="s">
        <v>4463</v>
      </c>
      <c r="G4681" s="86" t="s">
        <v>111</v>
      </c>
      <c r="H4681" s="85" t="s">
        <v>2</v>
      </c>
      <c r="I4681" s="85">
        <v>1</v>
      </c>
      <c r="J4681" s="88">
        <v>3.8866810708318149E-2</v>
      </c>
      <c r="K4681" s="146">
        <v>0.13953105360647949</v>
      </c>
      <c r="L4681" s="147">
        <v>3.3041907433625621E-10</v>
      </c>
      <c r="M4681" s="147">
        <v>3.845782968633216E-3</v>
      </c>
      <c r="N4681" s="87">
        <v>0.4732719203505964</v>
      </c>
      <c r="O4681" s="88">
        <v>3.474194257804037E-2</v>
      </c>
      <c r="P4681" s="89">
        <v>73.407994609745259</v>
      </c>
    </row>
    <row r="4682" spans="1:16">
      <c r="A4682" s="75" t="s">
        <v>6068</v>
      </c>
      <c r="B4682" s="85">
        <v>4678</v>
      </c>
      <c r="C4682" s="85">
        <v>3907</v>
      </c>
      <c r="D4682" s="85">
        <v>4678</v>
      </c>
      <c r="E4682" s="86" t="s">
        <v>6033</v>
      </c>
      <c r="F4682" s="85" t="s">
        <v>4465</v>
      </c>
      <c r="G4682" s="86" t="s">
        <v>111</v>
      </c>
      <c r="H4682" s="85" t="s">
        <v>2</v>
      </c>
      <c r="I4682" s="85">
        <v>1</v>
      </c>
      <c r="J4682" s="88">
        <v>3.8866810708318149E-2</v>
      </c>
      <c r="K4682" s="146">
        <v>0.13953105360647949</v>
      </c>
      <c r="L4682" s="147">
        <v>3.3041907433625621E-10</v>
      </c>
      <c r="M4682" s="147">
        <v>3.845782968633216E-3</v>
      </c>
      <c r="N4682" s="87">
        <v>0.4732719203505964</v>
      </c>
      <c r="O4682" s="88">
        <v>3.474194257804037E-2</v>
      </c>
      <c r="P4682" s="89">
        <v>73.407994609745259</v>
      </c>
    </row>
    <row r="4683" spans="1:16">
      <c r="A4683" s="75" t="s">
        <v>6069</v>
      </c>
      <c r="B4683" s="85">
        <v>4679</v>
      </c>
      <c r="C4683" s="85">
        <v>3908</v>
      </c>
      <c r="D4683" s="85">
        <v>4679</v>
      </c>
      <c r="E4683" s="86" t="s">
        <v>6033</v>
      </c>
      <c r="F4683" s="85" t="s">
        <v>4467</v>
      </c>
      <c r="G4683" s="86" t="s">
        <v>111</v>
      </c>
      <c r="H4683" s="85" t="s">
        <v>2</v>
      </c>
      <c r="I4683" s="85">
        <v>1</v>
      </c>
      <c r="J4683" s="88">
        <v>3.8866810708318149E-2</v>
      </c>
      <c r="K4683" s="146">
        <v>0.13953105360647949</v>
      </c>
      <c r="L4683" s="147">
        <v>3.3041907433625621E-10</v>
      </c>
      <c r="M4683" s="147">
        <v>3.845782968633216E-3</v>
      </c>
      <c r="N4683" s="87">
        <v>0.4732719203505964</v>
      </c>
      <c r="O4683" s="88">
        <v>3.474194257804037E-2</v>
      </c>
      <c r="P4683" s="89">
        <v>73.407994609745259</v>
      </c>
    </row>
    <row r="4684" spans="1:16">
      <c r="A4684" s="75" t="s">
        <v>6070</v>
      </c>
      <c r="B4684" s="85">
        <v>4680</v>
      </c>
      <c r="C4684" s="85">
        <v>3909</v>
      </c>
      <c r="D4684" s="85">
        <v>4680</v>
      </c>
      <c r="E4684" s="86" t="s">
        <v>6033</v>
      </c>
      <c r="F4684" s="85" t="s">
        <v>4469</v>
      </c>
      <c r="G4684" s="86" t="s">
        <v>111</v>
      </c>
      <c r="H4684" s="85" t="s">
        <v>2</v>
      </c>
      <c r="I4684" s="85">
        <v>1</v>
      </c>
      <c r="J4684" s="88">
        <v>3.8866810708318149E-2</v>
      </c>
      <c r="K4684" s="146">
        <v>0.13953105360647949</v>
      </c>
      <c r="L4684" s="147">
        <v>3.3041907433625621E-10</v>
      </c>
      <c r="M4684" s="147">
        <v>3.845782968633216E-3</v>
      </c>
      <c r="N4684" s="87">
        <v>0.4732719203505964</v>
      </c>
      <c r="O4684" s="88">
        <v>3.474194257804037E-2</v>
      </c>
      <c r="P4684" s="89">
        <v>73.407994609745259</v>
      </c>
    </row>
    <row r="4685" spans="1:16">
      <c r="A4685" s="75" t="s">
        <v>6071</v>
      </c>
      <c r="B4685" s="85">
        <v>4681</v>
      </c>
      <c r="C4685" s="85">
        <v>3910</v>
      </c>
      <c r="D4685" s="85">
        <v>4681</v>
      </c>
      <c r="E4685" s="86" t="s">
        <v>6033</v>
      </c>
      <c r="F4685" s="85" t="s">
        <v>4471</v>
      </c>
      <c r="G4685" s="86" t="s">
        <v>111</v>
      </c>
      <c r="H4685" s="85" t="s">
        <v>2</v>
      </c>
      <c r="I4685" s="85">
        <v>1</v>
      </c>
      <c r="J4685" s="88">
        <v>3.8866810708318149E-2</v>
      </c>
      <c r="K4685" s="146">
        <v>0.13953105360647949</v>
      </c>
      <c r="L4685" s="147">
        <v>3.3041907433625621E-10</v>
      </c>
      <c r="M4685" s="147">
        <v>3.845782968633216E-3</v>
      </c>
      <c r="N4685" s="87">
        <v>0.4732719203505964</v>
      </c>
      <c r="O4685" s="88">
        <v>3.474194257804037E-2</v>
      </c>
      <c r="P4685" s="89">
        <v>73.407994609745259</v>
      </c>
    </row>
    <row r="4686" spans="1:16">
      <c r="A4686" s="75" t="s">
        <v>6072</v>
      </c>
      <c r="B4686" s="85">
        <v>4682</v>
      </c>
      <c r="C4686" s="85">
        <v>3911</v>
      </c>
      <c r="D4686" s="85">
        <v>4682</v>
      </c>
      <c r="E4686" s="86" t="s">
        <v>6033</v>
      </c>
      <c r="F4686" s="85" t="s">
        <v>4363</v>
      </c>
      <c r="G4686" s="86" t="s">
        <v>111</v>
      </c>
      <c r="H4686" s="85" t="s">
        <v>2</v>
      </c>
      <c r="I4686" s="85">
        <v>1</v>
      </c>
      <c r="J4686" s="88">
        <v>3.8866810708318149E-2</v>
      </c>
      <c r="K4686" s="146">
        <v>0.13953105360647949</v>
      </c>
      <c r="L4686" s="147">
        <v>3.3041907433625621E-10</v>
      </c>
      <c r="M4686" s="147">
        <v>3.845782968633216E-3</v>
      </c>
      <c r="N4686" s="87">
        <v>0.4732719203505964</v>
      </c>
      <c r="O4686" s="88">
        <v>3.474194257804037E-2</v>
      </c>
      <c r="P4686" s="89">
        <v>73.407994609745259</v>
      </c>
    </row>
    <row r="4687" spans="1:16">
      <c r="A4687" s="75" t="s">
        <v>6073</v>
      </c>
      <c r="B4687" s="85">
        <v>4683</v>
      </c>
      <c r="C4687" s="85">
        <v>3912</v>
      </c>
      <c r="D4687" s="85">
        <v>4683</v>
      </c>
      <c r="E4687" s="86" t="s">
        <v>6033</v>
      </c>
      <c r="F4687" s="85" t="s">
        <v>4474</v>
      </c>
      <c r="G4687" s="86" t="s">
        <v>111</v>
      </c>
      <c r="H4687" s="85" t="s">
        <v>2</v>
      </c>
      <c r="I4687" s="85">
        <v>1</v>
      </c>
      <c r="J4687" s="88">
        <v>3.8866810708318149E-2</v>
      </c>
      <c r="K4687" s="146">
        <v>0.13953105360647949</v>
      </c>
      <c r="L4687" s="147">
        <v>3.3041907433625621E-10</v>
      </c>
      <c r="M4687" s="147">
        <v>3.845782968633216E-3</v>
      </c>
      <c r="N4687" s="87">
        <v>0.4732719203505964</v>
      </c>
      <c r="O4687" s="88">
        <v>3.474194257804037E-2</v>
      </c>
      <c r="P4687" s="89">
        <v>73.407994609745259</v>
      </c>
    </row>
    <row r="4688" spans="1:16">
      <c r="A4688" s="75" t="s">
        <v>6074</v>
      </c>
      <c r="B4688" s="85">
        <v>4684</v>
      </c>
      <c r="C4688" s="85">
        <v>3913</v>
      </c>
      <c r="D4688" s="85">
        <v>4684</v>
      </c>
      <c r="E4688" s="86" t="s">
        <v>6033</v>
      </c>
      <c r="F4688" s="85" t="s">
        <v>4476</v>
      </c>
      <c r="G4688" s="86" t="s">
        <v>111</v>
      </c>
      <c r="H4688" s="85" t="s">
        <v>2</v>
      </c>
      <c r="I4688" s="85">
        <v>1</v>
      </c>
      <c r="J4688" s="88">
        <v>3.8866810708318149E-2</v>
      </c>
      <c r="K4688" s="146">
        <v>0.13953105360647949</v>
      </c>
      <c r="L4688" s="147">
        <v>3.3041907433625621E-10</v>
      </c>
      <c r="M4688" s="147">
        <v>3.845782968633216E-3</v>
      </c>
      <c r="N4688" s="87">
        <v>0.4732719203505964</v>
      </c>
      <c r="O4688" s="88">
        <v>3.474194257804037E-2</v>
      </c>
      <c r="P4688" s="89">
        <v>73.407994609745259</v>
      </c>
    </row>
    <row r="4689" spans="1:16">
      <c r="A4689" s="75" t="s">
        <v>6075</v>
      </c>
      <c r="B4689" s="85">
        <v>4685</v>
      </c>
      <c r="C4689" s="85">
        <v>3914</v>
      </c>
      <c r="D4689" s="85">
        <v>4685</v>
      </c>
      <c r="E4689" s="86" t="s">
        <v>6033</v>
      </c>
      <c r="F4689" s="85" t="s">
        <v>4478</v>
      </c>
      <c r="G4689" s="86" t="s">
        <v>111</v>
      </c>
      <c r="H4689" s="85" t="s">
        <v>2</v>
      </c>
      <c r="I4689" s="85">
        <v>1</v>
      </c>
      <c r="J4689" s="88">
        <v>3.8866810708318149E-2</v>
      </c>
      <c r="K4689" s="146">
        <v>0.13953105360647949</v>
      </c>
      <c r="L4689" s="147">
        <v>3.3041907433625621E-10</v>
      </c>
      <c r="M4689" s="147">
        <v>3.845782968633216E-3</v>
      </c>
      <c r="N4689" s="87">
        <v>0.4732719203505964</v>
      </c>
      <c r="O4689" s="88">
        <v>3.474194257804037E-2</v>
      </c>
      <c r="P4689" s="89">
        <v>73.407994609745259</v>
      </c>
    </row>
    <row r="4690" spans="1:16">
      <c r="A4690" s="75" t="s">
        <v>6076</v>
      </c>
      <c r="B4690" s="85">
        <v>4686</v>
      </c>
      <c r="C4690" s="85">
        <v>3915</v>
      </c>
      <c r="D4690" s="85">
        <v>4686</v>
      </c>
      <c r="E4690" s="86" t="s">
        <v>6033</v>
      </c>
      <c r="F4690" s="85" t="s">
        <v>4482</v>
      </c>
      <c r="G4690" s="86" t="s">
        <v>111</v>
      </c>
      <c r="H4690" s="85" t="s">
        <v>2</v>
      </c>
      <c r="I4690" s="85">
        <v>1</v>
      </c>
      <c r="J4690" s="88">
        <v>3.8866810708318149E-2</v>
      </c>
      <c r="K4690" s="146">
        <v>0.13953105360647949</v>
      </c>
      <c r="L4690" s="147">
        <v>3.3041907433625621E-10</v>
      </c>
      <c r="M4690" s="147">
        <v>3.845782968633216E-3</v>
      </c>
      <c r="N4690" s="87">
        <v>0.4732719203505964</v>
      </c>
      <c r="O4690" s="88">
        <v>3.474194257804037E-2</v>
      </c>
      <c r="P4690" s="89">
        <v>73.407994609745259</v>
      </c>
    </row>
    <row r="4691" spans="1:16">
      <c r="A4691" s="75" t="s">
        <v>6077</v>
      </c>
      <c r="B4691" s="85">
        <v>4687</v>
      </c>
      <c r="C4691" s="85">
        <v>3916</v>
      </c>
      <c r="D4691" s="85">
        <v>4687</v>
      </c>
      <c r="E4691" s="86" t="s">
        <v>6033</v>
      </c>
      <c r="F4691" s="85" t="s">
        <v>4484</v>
      </c>
      <c r="G4691" s="86" t="s">
        <v>111</v>
      </c>
      <c r="H4691" s="85" t="s">
        <v>2</v>
      </c>
      <c r="I4691" s="85">
        <v>1</v>
      </c>
      <c r="J4691" s="88">
        <v>3.8866810708318149E-2</v>
      </c>
      <c r="K4691" s="146">
        <v>0.13953105360647949</v>
      </c>
      <c r="L4691" s="147">
        <v>3.3041907433625621E-10</v>
      </c>
      <c r="M4691" s="147">
        <v>3.845782968633216E-3</v>
      </c>
      <c r="N4691" s="87">
        <v>0.4732719203505964</v>
      </c>
      <c r="O4691" s="88">
        <v>3.474194257804037E-2</v>
      </c>
      <c r="P4691" s="89">
        <v>73.407994609745259</v>
      </c>
    </row>
    <row r="4692" spans="1:16">
      <c r="A4692" s="75" t="s">
        <v>6078</v>
      </c>
      <c r="B4692" s="85">
        <v>4688</v>
      </c>
      <c r="C4692" s="85">
        <v>3917</v>
      </c>
      <c r="D4692" s="85">
        <v>4688</v>
      </c>
      <c r="E4692" s="86" t="s">
        <v>6033</v>
      </c>
      <c r="F4692" s="85" t="s">
        <v>5038</v>
      </c>
      <c r="G4692" s="86" t="s">
        <v>111</v>
      </c>
      <c r="H4692" s="85" t="s">
        <v>2</v>
      </c>
      <c r="I4692" s="85">
        <v>1</v>
      </c>
      <c r="J4692" s="88">
        <v>3.5971780155303862E-2</v>
      </c>
      <c r="K4692" s="146">
        <v>0.12913795327536978</v>
      </c>
      <c r="L4692" s="147">
        <v>3.0580750220039972E-10</v>
      </c>
      <c r="M4692" s="147">
        <v>3.5593262465039429E-3</v>
      </c>
      <c r="N4692" s="87">
        <v>0.43801982108191923</v>
      </c>
      <c r="O4692" s="88">
        <v>3.2154156665025219E-2</v>
      </c>
      <c r="P4692" s="89">
        <v>73.407994609932715</v>
      </c>
    </row>
    <row r="4693" spans="1:16">
      <c r="A4693" s="75" t="s">
        <v>6079</v>
      </c>
      <c r="B4693" s="85">
        <v>4689</v>
      </c>
      <c r="C4693" s="85">
        <v>3918</v>
      </c>
      <c r="D4693" s="85">
        <v>4689</v>
      </c>
      <c r="E4693" s="86" t="s">
        <v>6033</v>
      </c>
      <c r="F4693" s="85" t="s">
        <v>4366</v>
      </c>
      <c r="G4693" s="86" t="s">
        <v>111</v>
      </c>
      <c r="H4693" s="85" t="s">
        <v>2</v>
      </c>
      <c r="I4693" s="85">
        <v>1</v>
      </c>
      <c r="J4693" s="88">
        <v>3.5990085903357373E-2</v>
      </c>
      <c r="K4693" s="146">
        <v>0.12913430863442568</v>
      </c>
      <c r="L4693" s="147">
        <v>3.058422722945077E-10</v>
      </c>
      <c r="M4693" s="147">
        <v>3.5592736222911782E-3</v>
      </c>
      <c r="N4693" s="87">
        <v>0.43802544100641322</v>
      </c>
      <c r="O4693" s="88">
        <v>3.2171261648182833E-2</v>
      </c>
      <c r="P4693" s="89">
        <v>73.44610298037874</v>
      </c>
    </row>
    <row r="4694" spans="1:16">
      <c r="A4694" s="75" t="s">
        <v>6080</v>
      </c>
      <c r="B4694" s="85">
        <v>4690</v>
      </c>
      <c r="C4694" s="85">
        <v>3919</v>
      </c>
      <c r="D4694" s="85">
        <v>4690</v>
      </c>
      <c r="E4694" s="86" t="s">
        <v>6033</v>
      </c>
      <c r="F4694" s="85" t="s">
        <v>429</v>
      </c>
      <c r="G4694" s="86" t="s">
        <v>111</v>
      </c>
      <c r="H4694" s="85" t="s">
        <v>2</v>
      </c>
      <c r="I4694" s="85">
        <v>1</v>
      </c>
      <c r="J4694" s="88">
        <v>3.2165857046209889E-2</v>
      </c>
      <c r="K4694" s="146">
        <v>0.11541277568553222</v>
      </c>
      <c r="L4694" s="147">
        <v>2.7334413248380707E-10</v>
      </c>
      <c r="M4694" s="147">
        <v>3.181072888541631E-3</v>
      </c>
      <c r="N4694" s="87">
        <v>0.39148180295773749</v>
      </c>
      <c r="O4694" s="88">
        <v>2.8752812814909368E-2</v>
      </c>
      <c r="P4694" s="89">
        <v>73.446102980202596</v>
      </c>
    </row>
    <row r="4695" spans="1:16">
      <c r="A4695" s="75" t="s">
        <v>6081</v>
      </c>
      <c r="B4695" s="85">
        <v>4691</v>
      </c>
      <c r="C4695" s="85">
        <v>3920</v>
      </c>
      <c r="D4695" s="85">
        <v>4691</v>
      </c>
      <c r="E4695" s="86" t="s">
        <v>6033</v>
      </c>
      <c r="F4695" s="85" t="s">
        <v>1055</v>
      </c>
      <c r="G4695" s="86" t="s">
        <v>111</v>
      </c>
      <c r="H4695" s="85" t="s">
        <v>2</v>
      </c>
      <c r="I4695" s="85">
        <v>1</v>
      </c>
      <c r="J4695" s="88">
        <v>2.109707947479076E-2</v>
      </c>
      <c r="K4695" s="146">
        <v>7.5697423437271538E-2</v>
      </c>
      <c r="L4695" s="147">
        <v>1.792821151540441E-10</v>
      </c>
      <c r="M4695" s="147">
        <v>2.086415650239102E-3</v>
      </c>
      <c r="N4695" s="87">
        <v>0.25676675420342648</v>
      </c>
      <c r="O4695" s="88">
        <v>1.8858517471132801E-2</v>
      </c>
      <c r="P4695" s="89">
        <v>73.446102980263248</v>
      </c>
    </row>
    <row r="4696" spans="1:16">
      <c r="A4696" s="75" t="s">
        <v>6082</v>
      </c>
      <c r="B4696" s="85">
        <v>4692</v>
      </c>
      <c r="C4696" s="85">
        <v>3921</v>
      </c>
      <c r="D4696" s="85">
        <v>4692</v>
      </c>
      <c r="E4696" s="86" t="s">
        <v>6033</v>
      </c>
      <c r="F4696" s="85" t="s">
        <v>4489</v>
      </c>
      <c r="G4696" s="86" t="s">
        <v>111</v>
      </c>
      <c r="H4696" s="85" t="s">
        <v>2</v>
      </c>
      <c r="I4696" s="85">
        <v>1</v>
      </c>
      <c r="J4696" s="88">
        <v>3.2266603851415873E-2</v>
      </c>
      <c r="K4696" s="146">
        <v>0.11577426048643417</v>
      </c>
      <c r="L4696" s="147">
        <v>2.7420027469788999E-10</v>
      </c>
      <c r="M4696" s="147">
        <v>3.1910363392337431E-3</v>
      </c>
      <c r="N4696" s="87">
        <v>0.3927079646262332</v>
      </c>
      <c r="O4696" s="88">
        <v>2.884286961108385E-2</v>
      </c>
      <c r="P4696" s="89">
        <v>73.446102980201999</v>
      </c>
    </row>
    <row r="4697" spans="1:16">
      <c r="A4697" s="75" t="s">
        <v>6083</v>
      </c>
      <c r="B4697" s="85">
        <v>4693</v>
      </c>
      <c r="C4697" s="85">
        <v>3922</v>
      </c>
      <c r="D4697" s="85">
        <v>4693</v>
      </c>
      <c r="E4697" s="86" t="s">
        <v>6033</v>
      </c>
      <c r="F4697" s="85" t="s">
        <v>965</v>
      </c>
      <c r="G4697" s="86" t="s">
        <v>111</v>
      </c>
      <c r="H4697" s="85" t="s">
        <v>2</v>
      </c>
      <c r="I4697" s="85">
        <v>1</v>
      </c>
      <c r="J4697" s="88">
        <v>2.398777060520612E-2</v>
      </c>
      <c r="K4697" s="146">
        <v>8.6069374246185978E-2</v>
      </c>
      <c r="L4697" s="147">
        <v>2.0384708969165779E-10</v>
      </c>
      <c r="M4697" s="147">
        <v>2.3722932866073062E-3</v>
      </c>
      <c r="N4697" s="87">
        <v>0.29194856123267299</v>
      </c>
      <c r="O4697" s="88">
        <v>2.1442484093229949E-2</v>
      </c>
      <c r="P4697" s="89">
        <v>73.44610298024736</v>
      </c>
    </row>
    <row r="4698" spans="1:16">
      <c r="A4698" s="75" t="s">
        <v>6084</v>
      </c>
      <c r="B4698" s="85">
        <v>4694</v>
      </c>
      <c r="C4698" s="85">
        <v>3923</v>
      </c>
      <c r="D4698" s="85">
        <v>4694</v>
      </c>
      <c r="E4698" s="86" t="s">
        <v>6033</v>
      </c>
      <c r="F4698" s="85" t="s">
        <v>4492</v>
      </c>
      <c r="G4698" s="86" t="s">
        <v>111</v>
      </c>
      <c r="H4698" s="85" t="s">
        <v>2</v>
      </c>
      <c r="I4698" s="85">
        <v>1</v>
      </c>
      <c r="J4698" s="88">
        <v>3.034982879004389E-2</v>
      </c>
      <c r="K4698" s="146">
        <v>0.10889677141849229</v>
      </c>
      <c r="L4698" s="147">
        <v>2.5791159892710268E-10</v>
      </c>
      <c r="M4698" s="147">
        <v>3.0014750546571091E-3</v>
      </c>
      <c r="N4698" s="87">
        <v>0.36937942232082899</v>
      </c>
      <c r="O4698" s="88">
        <v>2.7129479090547019E-2</v>
      </c>
      <c r="P4698" s="89">
        <v>73.446102980212515</v>
      </c>
    </row>
    <row r="4699" spans="1:16">
      <c r="A4699" s="75" t="s">
        <v>6085</v>
      </c>
      <c r="B4699" s="85">
        <v>4695</v>
      </c>
      <c r="C4699" s="85">
        <v>3924</v>
      </c>
      <c r="D4699" s="85">
        <v>4695</v>
      </c>
      <c r="E4699" s="86" t="s">
        <v>6033</v>
      </c>
      <c r="F4699" s="85" t="s">
        <v>1084</v>
      </c>
      <c r="G4699" s="86" t="s">
        <v>111</v>
      </c>
      <c r="H4699" s="85" t="s">
        <v>2</v>
      </c>
      <c r="I4699" s="85">
        <v>1</v>
      </c>
      <c r="J4699" s="88">
        <v>2.6088188059432641E-2</v>
      </c>
      <c r="K4699" s="146">
        <v>9.3605781814665362E-2</v>
      </c>
      <c r="L4699" s="147">
        <v>2.2169635097679E-10</v>
      </c>
      <c r="M4699" s="147">
        <v>2.580016059505186E-3</v>
      </c>
      <c r="N4699" s="87">
        <v>0.317512164613871</v>
      </c>
      <c r="O4699" s="88">
        <v>2.3320031139707969E-2</v>
      </c>
      <c r="P4699" s="89">
        <v>73.446102980235864</v>
      </c>
    </row>
    <row r="4700" spans="1:16">
      <c r="A4700" s="75" t="s">
        <v>6086</v>
      </c>
      <c r="B4700" s="85">
        <v>4696</v>
      </c>
      <c r="C4700" s="85">
        <v>3925</v>
      </c>
      <c r="D4700" s="85">
        <v>4696</v>
      </c>
      <c r="E4700" s="86" t="s">
        <v>6033</v>
      </c>
      <c r="F4700" s="85" t="s">
        <v>4370</v>
      </c>
      <c r="G4700" s="86" t="s">
        <v>111</v>
      </c>
      <c r="H4700" s="85" t="s">
        <v>2</v>
      </c>
      <c r="I4700" s="85">
        <v>1</v>
      </c>
      <c r="J4700" s="88">
        <v>2.2448584417136579E-2</v>
      </c>
      <c r="K4700" s="146">
        <v>8.0546693783911896E-2</v>
      </c>
      <c r="L4700" s="147">
        <v>1.907671486627676E-10</v>
      </c>
      <c r="M4700" s="147">
        <v>2.220074011173074E-3</v>
      </c>
      <c r="N4700" s="87">
        <v>0.27321554929619218</v>
      </c>
      <c r="O4700" s="88">
        <v>2.0066617369415299E-2</v>
      </c>
      <c r="P4700" s="89">
        <v>73.446102980255844</v>
      </c>
    </row>
    <row r="4701" spans="1:16">
      <c r="A4701" s="75" t="s">
        <v>6087</v>
      </c>
      <c r="B4701" s="85">
        <v>4697</v>
      </c>
      <c r="C4701" s="85">
        <v>3926</v>
      </c>
      <c r="D4701" s="85">
        <v>4697</v>
      </c>
      <c r="E4701" s="86" t="s">
        <v>6033</v>
      </c>
      <c r="F4701" s="85" t="s">
        <v>4627</v>
      </c>
      <c r="G4701" s="86" t="s">
        <v>111</v>
      </c>
      <c r="H4701" s="85" t="s">
        <v>2</v>
      </c>
      <c r="I4701" s="85">
        <v>1</v>
      </c>
      <c r="J4701" s="88">
        <v>2.364938146962128E-2</v>
      </c>
      <c r="K4701" s="146">
        <v>8.4855216347534457E-2</v>
      </c>
      <c r="L4701" s="147">
        <v>2.009714727113508E-10</v>
      </c>
      <c r="M4701" s="147">
        <v>2.3388279726428152E-3</v>
      </c>
      <c r="N4701" s="87">
        <v>0.28783012009460768</v>
      </c>
      <c r="O4701" s="88">
        <v>2.1140000641286068E-2</v>
      </c>
      <c r="P4701" s="89">
        <v>73.446102980249265</v>
      </c>
    </row>
    <row r="4702" spans="1:16">
      <c r="A4702" s="75" t="s">
        <v>6088</v>
      </c>
      <c r="B4702" s="85">
        <v>4698</v>
      </c>
      <c r="C4702" s="85">
        <v>3927</v>
      </c>
      <c r="D4702" s="85">
        <v>4698</v>
      </c>
      <c r="E4702" s="86" t="s">
        <v>6033</v>
      </c>
      <c r="F4702" s="85" t="s">
        <v>4496</v>
      </c>
      <c r="G4702" s="86" t="s">
        <v>111</v>
      </c>
      <c r="H4702" s="85" t="s">
        <v>2</v>
      </c>
      <c r="I4702" s="85">
        <v>1</v>
      </c>
      <c r="J4702" s="88">
        <v>3.5990085903357373E-2</v>
      </c>
      <c r="K4702" s="146">
        <v>0.12913430863442568</v>
      </c>
      <c r="L4702" s="147">
        <v>3.058422722945077E-10</v>
      </c>
      <c r="M4702" s="147">
        <v>3.5592736222911782E-3</v>
      </c>
      <c r="N4702" s="87">
        <v>0.43802544100641322</v>
      </c>
      <c r="O4702" s="88">
        <v>3.2171261648182833E-2</v>
      </c>
      <c r="P4702" s="89">
        <v>73.44610298037874</v>
      </c>
    </row>
    <row r="4703" spans="1:16">
      <c r="A4703" s="75" t="s">
        <v>6089</v>
      </c>
      <c r="B4703" s="85">
        <v>4699</v>
      </c>
      <c r="C4703" s="85">
        <v>3928</v>
      </c>
      <c r="D4703" s="85">
        <v>4699</v>
      </c>
      <c r="E4703" s="86" t="s">
        <v>6033</v>
      </c>
      <c r="F4703" s="85" t="s">
        <v>4372</v>
      </c>
      <c r="G4703" s="86" t="s">
        <v>111</v>
      </c>
      <c r="H4703" s="85" t="s">
        <v>2</v>
      </c>
      <c r="I4703" s="85">
        <v>1</v>
      </c>
      <c r="J4703" s="88">
        <v>2.2243128940829152E-2</v>
      </c>
      <c r="K4703" s="146">
        <v>7.9809508800272197E-2</v>
      </c>
      <c r="L4703" s="147">
        <v>1.89021196460887E-10</v>
      </c>
      <c r="M4703" s="147">
        <v>2.19975529730992E-3</v>
      </c>
      <c r="N4703" s="87">
        <v>0.27071500717860142</v>
      </c>
      <c r="O4703" s="88">
        <v>1.9882962295540561E-2</v>
      </c>
      <c r="P4703" s="89">
        <v>73.446102980256953</v>
      </c>
    </row>
    <row r="4704" spans="1:16">
      <c r="A4704" s="75" t="s">
        <v>6090</v>
      </c>
      <c r="B4704" s="85">
        <v>4700</v>
      </c>
      <c r="C4704" s="85">
        <v>3929</v>
      </c>
      <c r="D4704" s="85">
        <v>4700</v>
      </c>
      <c r="E4704" s="86" t="s">
        <v>6033</v>
      </c>
      <c r="F4704" s="85" t="s">
        <v>4498</v>
      </c>
      <c r="G4704" s="86" t="s">
        <v>111</v>
      </c>
      <c r="H4704" s="85" t="s">
        <v>2</v>
      </c>
      <c r="I4704" s="85">
        <v>1</v>
      </c>
      <c r="J4704" s="88">
        <v>2.256296169633434E-2</v>
      </c>
      <c r="K4704" s="146">
        <v>8.0957085437663806E-2</v>
      </c>
      <c r="L4704" s="147">
        <v>1.9173912208518311E-10</v>
      </c>
      <c r="M4704" s="147">
        <v>2.231385460496471E-3</v>
      </c>
      <c r="N4704" s="87">
        <v>0.274607603716302</v>
      </c>
      <c r="O4704" s="88">
        <v>2.01688583417086E-2</v>
      </c>
      <c r="P4704" s="89">
        <v>73.446102980255105</v>
      </c>
    </row>
    <row r="4705" spans="1:16">
      <c r="A4705" s="75" t="s">
        <v>6091</v>
      </c>
      <c r="B4705" s="85">
        <v>4701</v>
      </c>
      <c r="C4705" s="85">
        <v>3930</v>
      </c>
      <c r="D4705" s="85">
        <v>4701</v>
      </c>
      <c r="E4705" s="86" t="s">
        <v>6033</v>
      </c>
      <c r="F4705" s="85" t="s">
        <v>4375</v>
      </c>
      <c r="G4705" s="86" t="s">
        <v>111</v>
      </c>
      <c r="H4705" s="85" t="s">
        <v>2</v>
      </c>
      <c r="I4705" s="85">
        <v>1</v>
      </c>
      <c r="J4705" s="88">
        <v>3.5969036009642602E-2</v>
      </c>
      <c r="K4705" s="146">
        <v>0.12912810184767642</v>
      </c>
      <c r="L4705" s="147">
        <v>3.0578417334702377E-10</v>
      </c>
      <c r="M4705" s="147">
        <v>3.5590547195163669E-3</v>
      </c>
      <c r="N4705" s="87">
        <v>0.4379864062732719</v>
      </c>
      <c r="O4705" s="88">
        <v>3.215170375085611E-2</v>
      </c>
      <c r="P4705" s="89">
        <v>73.407994609759129</v>
      </c>
    </row>
    <row r="4706" spans="1:16">
      <c r="A4706" s="75" t="s">
        <v>6092</v>
      </c>
      <c r="B4706" s="85">
        <v>4702</v>
      </c>
      <c r="C4706" s="85">
        <v>3931</v>
      </c>
      <c r="D4706" s="85">
        <v>4702</v>
      </c>
      <c r="E4706" s="86" t="s">
        <v>6033</v>
      </c>
      <c r="F4706" s="85" t="s">
        <v>4883</v>
      </c>
      <c r="G4706" s="86" t="s">
        <v>111</v>
      </c>
      <c r="H4706" s="85" t="s">
        <v>2</v>
      </c>
      <c r="I4706" s="85">
        <v>1</v>
      </c>
      <c r="J4706" s="88">
        <v>2.5136187567858501E-2</v>
      </c>
      <c r="K4706" s="146">
        <v>9.0238398033864117E-2</v>
      </c>
      <c r="L4706" s="147">
        <v>2.136906959220229E-10</v>
      </c>
      <c r="M4706" s="147">
        <v>2.487168879642258E-3</v>
      </c>
      <c r="N4706" s="87">
        <v>0.30607738437297111</v>
      </c>
      <c r="O4706" s="88">
        <v>2.2468526982236229E-2</v>
      </c>
      <c r="P4706" s="89">
        <v>73.407994609811382</v>
      </c>
    </row>
    <row r="4707" spans="1:16">
      <c r="A4707" s="75" t="s">
        <v>6093</v>
      </c>
      <c r="B4707" s="85">
        <v>4703</v>
      </c>
      <c r="C4707" s="85">
        <v>3932</v>
      </c>
      <c r="D4707" s="85">
        <v>4703</v>
      </c>
      <c r="E4707" s="86" t="s">
        <v>6033</v>
      </c>
      <c r="F4707" s="85" t="s">
        <v>1068</v>
      </c>
      <c r="G4707" s="86" t="s">
        <v>111</v>
      </c>
      <c r="H4707" s="85" t="s">
        <v>2</v>
      </c>
      <c r="I4707" s="85">
        <v>1</v>
      </c>
      <c r="J4707" s="88">
        <v>3.1622548129685062E-2</v>
      </c>
      <c r="K4707" s="146">
        <v>0.1134633549062159</v>
      </c>
      <c r="L4707" s="147">
        <v>2.6872711561886808E-10</v>
      </c>
      <c r="M4707" s="147">
        <v>3.127341838814452E-3</v>
      </c>
      <c r="N4707" s="87">
        <v>0.38486933950311519</v>
      </c>
      <c r="O4707" s="88">
        <v>2.8267153143069511E-2</v>
      </c>
      <c r="P4707" s="89">
        <v>73.446102980205595</v>
      </c>
    </row>
    <row r="4708" spans="1:16">
      <c r="A4708" s="75" t="s">
        <v>6094</v>
      </c>
      <c r="B4708" s="85">
        <v>4704</v>
      </c>
      <c r="C4708" s="85">
        <v>3933</v>
      </c>
      <c r="D4708" s="85">
        <v>4704</v>
      </c>
      <c r="E4708" s="86" t="s">
        <v>6033</v>
      </c>
      <c r="F4708" s="85" t="s">
        <v>2641</v>
      </c>
      <c r="G4708" s="86" t="s">
        <v>111</v>
      </c>
      <c r="H4708" s="85" t="s">
        <v>2</v>
      </c>
      <c r="I4708" s="85">
        <v>1</v>
      </c>
      <c r="J4708" s="88">
        <v>2.811314762423758E-2</v>
      </c>
      <c r="K4708" s="146">
        <v>0.10092562360343639</v>
      </c>
      <c r="L4708" s="147">
        <v>2.3899877673021521E-10</v>
      </c>
      <c r="M4708" s="147">
        <v>2.7817323407161132E-3</v>
      </c>
      <c r="N4708" s="87">
        <v>0.34232711973881841</v>
      </c>
      <c r="O4708" s="88">
        <v>2.512954736057452E-2</v>
      </c>
      <c r="P4708" s="89">
        <v>73.407994609797029</v>
      </c>
    </row>
    <row r="4709" spans="1:16">
      <c r="A4709" s="75" t="s">
        <v>6095</v>
      </c>
      <c r="B4709" s="85">
        <v>4705</v>
      </c>
      <c r="C4709" s="85">
        <v>3934</v>
      </c>
      <c r="D4709" s="85">
        <v>4705</v>
      </c>
      <c r="E4709" s="86" t="s">
        <v>6033</v>
      </c>
      <c r="F4709" s="85" t="s">
        <v>4532</v>
      </c>
      <c r="G4709" s="86" t="s">
        <v>111</v>
      </c>
      <c r="H4709" s="85" t="s">
        <v>2</v>
      </c>
      <c r="I4709" s="85">
        <v>1</v>
      </c>
      <c r="J4709" s="88">
        <v>2.7383423041365939E-2</v>
      </c>
      <c r="K4709" s="146">
        <v>9.8305927311544167E-2</v>
      </c>
      <c r="L4709" s="147">
        <v>2.327951568087926E-10</v>
      </c>
      <c r="M4709" s="147">
        <v>2.7095277445204711E-3</v>
      </c>
      <c r="N4709" s="87">
        <v>0.33344143685490729</v>
      </c>
      <c r="O4709" s="88">
        <v>2.4477267199329189E-2</v>
      </c>
      <c r="P4709" s="89">
        <v>73.407994609800568</v>
      </c>
    </row>
    <row r="4710" spans="1:16">
      <c r="A4710" s="75" t="s">
        <v>6096</v>
      </c>
      <c r="B4710" s="85">
        <v>4706</v>
      </c>
      <c r="C4710" s="85">
        <v>3935</v>
      </c>
      <c r="D4710" s="85">
        <v>4706</v>
      </c>
      <c r="E4710" s="86" t="s">
        <v>6033</v>
      </c>
      <c r="F4710" s="85" t="s">
        <v>4381</v>
      </c>
      <c r="G4710" s="86" t="s">
        <v>111</v>
      </c>
      <c r="H4710" s="85" t="s">
        <v>2</v>
      </c>
      <c r="I4710" s="85">
        <v>1</v>
      </c>
      <c r="J4710" s="88">
        <v>2.1641713500833871E-2</v>
      </c>
      <c r="K4710" s="146">
        <v>7.7651598778782874E-2</v>
      </c>
      <c r="L4710" s="147">
        <v>1.839103927452748E-10</v>
      </c>
      <c r="M4710" s="147">
        <v>2.1402777479266151E-3</v>
      </c>
      <c r="N4710" s="87">
        <v>0.26339534520168179</v>
      </c>
      <c r="O4710" s="88">
        <v>1.9345361648203899E-2</v>
      </c>
      <c r="P4710" s="89">
        <v>73.446102980260179</v>
      </c>
    </row>
    <row r="4711" spans="1:16">
      <c r="A4711" s="75" t="s">
        <v>6097</v>
      </c>
      <c r="B4711" s="85">
        <v>4707</v>
      </c>
      <c r="C4711" s="85">
        <v>3936</v>
      </c>
      <c r="D4711" s="85">
        <v>4707</v>
      </c>
      <c r="E4711" s="86" t="s">
        <v>6033</v>
      </c>
      <c r="F4711" s="85" t="s">
        <v>4641</v>
      </c>
      <c r="G4711" s="86" t="s">
        <v>111</v>
      </c>
      <c r="H4711" s="85" t="s">
        <v>2</v>
      </c>
      <c r="I4711" s="85">
        <v>1</v>
      </c>
      <c r="J4711" s="88">
        <v>3.5990085903357373E-2</v>
      </c>
      <c r="K4711" s="146">
        <v>0.12913430863442568</v>
      </c>
      <c r="L4711" s="147">
        <v>3.058422722945077E-10</v>
      </c>
      <c r="M4711" s="147">
        <v>3.5592736222911782E-3</v>
      </c>
      <c r="N4711" s="87">
        <v>0.43802544100641322</v>
      </c>
      <c r="O4711" s="88">
        <v>3.2171261648182833E-2</v>
      </c>
      <c r="P4711" s="89">
        <v>73.44610298037874</v>
      </c>
    </row>
    <row r="4712" spans="1:16">
      <c r="A4712" s="75" t="s">
        <v>6098</v>
      </c>
      <c r="B4712" s="85">
        <v>4708</v>
      </c>
      <c r="C4712" s="85">
        <v>3937</v>
      </c>
      <c r="D4712" s="85">
        <v>4708</v>
      </c>
      <c r="E4712" s="86" t="s">
        <v>6033</v>
      </c>
      <c r="F4712" s="85" t="s">
        <v>4383</v>
      </c>
      <c r="G4712" s="86" t="s">
        <v>111</v>
      </c>
      <c r="H4712" s="85" t="s">
        <v>2</v>
      </c>
      <c r="I4712" s="85">
        <v>1</v>
      </c>
      <c r="J4712" s="88">
        <v>3.5990085903357373E-2</v>
      </c>
      <c r="K4712" s="146">
        <v>0.12913430863442568</v>
      </c>
      <c r="L4712" s="147">
        <v>3.058422722945077E-10</v>
      </c>
      <c r="M4712" s="147">
        <v>3.5592736222911782E-3</v>
      </c>
      <c r="N4712" s="87">
        <v>0.43802544100641322</v>
      </c>
      <c r="O4712" s="88">
        <v>3.2171261648182833E-2</v>
      </c>
      <c r="P4712" s="89">
        <v>73.44610298037874</v>
      </c>
    </row>
    <row r="4713" spans="1:16">
      <c r="A4713" s="75" t="s">
        <v>6099</v>
      </c>
      <c r="B4713" s="85">
        <v>4709</v>
      </c>
      <c r="C4713" s="85">
        <v>3938</v>
      </c>
      <c r="D4713" s="85">
        <v>4709</v>
      </c>
      <c r="E4713" s="86" t="s">
        <v>6033</v>
      </c>
      <c r="F4713" s="85" t="s">
        <v>3906</v>
      </c>
      <c r="G4713" s="86" t="s">
        <v>111</v>
      </c>
      <c r="H4713" s="85" t="s">
        <v>2</v>
      </c>
      <c r="I4713" s="85">
        <v>1</v>
      </c>
      <c r="J4713" s="88">
        <v>1.9247807997178009E-2</v>
      </c>
      <c r="K4713" s="146">
        <v>6.9099236097042854E-2</v>
      </c>
      <c r="L4713" s="147">
        <v>1.6363171522292241E-10</v>
      </c>
      <c r="M4713" s="147">
        <v>1.904527045823359E-3</v>
      </c>
      <c r="N4713" s="87">
        <v>0.23437598525164099</v>
      </c>
      <c r="O4713" s="88">
        <v>1.7205071062028392E-2</v>
      </c>
      <c r="P4713" s="89">
        <v>73.40799460983996</v>
      </c>
    </row>
    <row r="4714" spans="1:16">
      <c r="A4714" s="75" t="s">
        <v>6100</v>
      </c>
      <c r="B4714" s="85">
        <v>4710</v>
      </c>
      <c r="C4714" s="85">
        <v>3939</v>
      </c>
      <c r="D4714" s="85">
        <v>4710</v>
      </c>
      <c r="E4714" s="86" t="s">
        <v>6033</v>
      </c>
      <c r="F4714" s="85" t="s">
        <v>2124</v>
      </c>
      <c r="G4714" s="86" t="s">
        <v>111</v>
      </c>
      <c r="H4714" s="85" t="s">
        <v>2</v>
      </c>
      <c r="I4714" s="85">
        <v>1</v>
      </c>
      <c r="J4714" s="88">
        <v>2.498426395761956E-2</v>
      </c>
      <c r="K4714" s="146">
        <v>8.9644844459479872E-2</v>
      </c>
      <c r="L4714" s="147">
        <v>2.1231524928552141E-10</v>
      </c>
      <c r="M4714" s="147">
        <v>2.470842440215349E-3</v>
      </c>
      <c r="N4714" s="87">
        <v>0.30407660786541979</v>
      </c>
      <c r="O4714" s="88">
        <v>2.2333241855166271E-2</v>
      </c>
      <c r="P4714" s="89">
        <v>73.44610298024196</v>
      </c>
    </row>
    <row r="4715" spans="1:16">
      <c r="A4715" s="75" t="s">
        <v>6101</v>
      </c>
      <c r="B4715" s="85">
        <v>4711</v>
      </c>
      <c r="C4715" s="85">
        <v>3940</v>
      </c>
      <c r="D4715" s="85">
        <v>4711</v>
      </c>
      <c r="E4715" s="86" t="s">
        <v>6033</v>
      </c>
      <c r="F4715" s="85" t="s">
        <v>4253</v>
      </c>
      <c r="G4715" s="86" t="s">
        <v>111</v>
      </c>
      <c r="H4715" s="85" t="s">
        <v>2</v>
      </c>
      <c r="I4715" s="85">
        <v>1</v>
      </c>
      <c r="J4715" s="88">
        <v>2.351995242841699E-2</v>
      </c>
      <c r="K4715" s="146">
        <v>8.4390818185278202E-2</v>
      </c>
      <c r="L4715" s="147">
        <v>1.9987159003341399E-10</v>
      </c>
      <c r="M4715" s="147">
        <v>2.326027965064151E-3</v>
      </c>
      <c r="N4715" s="87">
        <v>0.28625487481720041</v>
      </c>
      <c r="O4715" s="88">
        <v>2.1024305014422651E-2</v>
      </c>
      <c r="P4715" s="89">
        <v>73.446102980249918</v>
      </c>
    </row>
    <row r="4716" spans="1:16">
      <c r="A4716" s="75" t="s">
        <v>6102</v>
      </c>
      <c r="B4716" s="85">
        <v>4712</v>
      </c>
      <c r="C4716" s="85">
        <v>3941</v>
      </c>
      <c r="D4716" s="85">
        <v>4712</v>
      </c>
      <c r="E4716" s="86" t="s">
        <v>6033</v>
      </c>
      <c r="F4716" s="85" t="s">
        <v>4389</v>
      </c>
      <c r="G4716" s="86" t="s">
        <v>111</v>
      </c>
      <c r="H4716" s="85" t="s">
        <v>2</v>
      </c>
      <c r="I4716" s="85">
        <v>1</v>
      </c>
      <c r="J4716" s="88">
        <v>2.738356689415156E-2</v>
      </c>
      <c r="K4716" s="146">
        <v>9.8253668754650469E-2</v>
      </c>
      <c r="L4716" s="147">
        <v>2.327044271273631E-10</v>
      </c>
      <c r="M4716" s="147">
        <v>2.708123775883049E-3</v>
      </c>
      <c r="N4716" s="87">
        <v>0.33327786428111028</v>
      </c>
      <c r="O4716" s="88">
        <v>2.4477960341021121E-2</v>
      </c>
      <c r="P4716" s="89">
        <v>73.44610298022873</v>
      </c>
    </row>
    <row r="4717" spans="1:16">
      <c r="A4717" s="75" t="s">
        <v>6103</v>
      </c>
      <c r="B4717" s="85">
        <v>4713</v>
      </c>
      <c r="C4717" s="85">
        <v>3942</v>
      </c>
      <c r="D4717" s="85">
        <v>4713</v>
      </c>
      <c r="E4717" s="86" t="s">
        <v>6033</v>
      </c>
      <c r="F4717" s="85" t="s">
        <v>3724</v>
      </c>
      <c r="G4717" s="86" t="s">
        <v>111</v>
      </c>
      <c r="H4717" s="85" t="s">
        <v>2</v>
      </c>
      <c r="I4717" s="85">
        <v>1</v>
      </c>
      <c r="J4717" s="88">
        <v>3.5990085903357373E-2</v>
      </c>
      <c r="K4717" s="146">
        <v>0.12913430863442568</v>
      </c>
      <c r="L4717" s="147">
        <v>3.058422722945077E-10</v>
      </c>
      <c r="M4717" s="147">
        <v>3.5592736222911782E-3</v>
      </c>
      <c r="N4717" s="87">
        <v>0.43802544100641322</v>
      </c>
      <c r="O4717" s="88">
        <v>3.2171261648182833E-2</v>
      </c>
      <c r="P4717" s="89">
        <v>73.44610298037874</v>
      </c>
    </row>
    <row r="4718" spans="1:16">
      <c r="A4718" s="75" t="s">
        <v>6104</v>
      </c>
      <c r="B4718" s="85">
        <v>4714</v>
      </c>
      <c r="C4718" s="85">
        <v>3943</v>
      </c>
      <c r="D4718" s="85">
        <v>4714</v>
      </c>
      <c r="E4718" s="86" t="s">
        <v>6033</v>
      </c>
      <c r="F4718" s="85" t="s">
        <v>4646</v>
      </c>
      <c r="G4718" s="86" t="s">
        <v>111</v>
      </c>
      <c r="H4718" s="85" t="s">
        <v>2</v>
      </c>
      <c r="I4718" s="85">
        <v>1</v>
      </c>
      <c r="J4718" s="88">
        <v>3.7564858716738397E-2</v>
      </c>
      <c r="K4718" s="146">
        <v>0.13478467576661168</v>
      </c>
      <c r="L4718" s="147">
        <v>3.1922462700262829E-10</v>
      </c>
      <c r="M4718" s="147">
        <v>3.715012270748109E-3</v>
      </c>
      <c r="N4718" s="87">
        <v>0.45719156797721139</v>
      </c>
      <c r="O4718" s="88">
        <v>3.3578938983321073E-2</v>
      </c>
      <c r="P4718" s="89">
        <v>73.446102980173094</v>
      </c>
    </row>
    <row r="4719" spans="1:16">
      <c r="A4719" s="75" t="s">
        <v>6105</v>
      </c>
      <c r="B4719" s="85">
        <v>4715</v>
      </c>
      <c r="C4719" s="85">
        <v>3944</v>
      </c>
      <c r="D4719" s="85">
        <v>4715</v>
      </c>
      <c r="E4719" s="86" t="s">
        <v>6033</v>
      </c>
      <c r="F4719" s="85" t="s">
        <v>891</v>
      </c>
      <c r="G4719" s="86" t="s">
        <v>111</v>
      </c>
      <c r="H4719" s="85" t="s">
        <v>2</v>
      </c>
      <c r="I4719" s="85">
        <v>1</v>
      </c>
      <c r="J4719" s="88">
        <v>3.5977592388471209E-2</v>
      </c>
      <c r="K4719" s="146">
        <v>0.12913869712574613</v>
      </c>
      <c r="L4719" s="147">
        <v>3.058210793133739E-10</v>
      </c>
      <c r="M4719" s="147">
        <v>3.5593191551136398E-3</v>
      </c>
      <c r="N4719" s="87">
        <v>0.43802107074776359</v>
      </c>
      <c r="O4719" s="88">
        <v>3.2159758147708987E-2</v>
      </c>
      <c r="P4719" s="89">
        <v>73.420573336364285</v>
      </c>
    </row>
    <row r="4720" spans="1:16">
      <c r="A4720" s="75" t="s">
        <v>6106</v>
      </c>
      <c r="B4720" s="85">
        <v>4716</v>
      </c>
      <c r="C4720" s="85">
        <v>3945</v>
      </c>
      <c r="D4720" s="85">
        <v>4716</v>
      </c>
      <c r="E4720" s="86" t="s">
        <v>6033</v>
      </c>
      <c r="F4720" s="85" t="s">
        <v>38</v>
      </c>
      <c r="G4720" s="86" t="s">
        <v>111</v>
      </c>
      <c r="H4720" s="85" t="s">
        <v>2</v>
      </c>
      <c r="I4720" s="85">
        <v>1</v>
      </c>
      <c r="J4720" s="88">
        <v>3.5969036009618337E-2</v>
      </c>
      <c r="K4720" s="146">
        <v>0.12912810184765106</v>
      </c>
      <c r="L4720" s="147">
        <v>3.0578417334692172E-10</v>
      </c>
      <c r="M4720" s="147">
        <v>3.5590547195129729E-3</v>
      </c>
      <c r="N4720" s="87">
        <v>0.43798640627290908</v>
      </c>
      <c r="O4720" s="88">
        <v>3.2151703750834031E-2</v>
      </c>
      <c r="P4720" s="89">
        <v>73.407994609769517</v>
      </c>
    </row>
    <row r="4721" spans="1:16">
      <c r="A4721" s="75" t="s">
        <v>6107</v>
      </c>
      <c r="B4721" s="85">
        <v>4717</v>
      </c>
      <c r="C4721" s="85">
        <v>3946</v>
      </c>
      <c r="D4721" s="85">
        <v>4717</v>
      </c>
      <c r="E4721" s="86" t="s">
        <v>6033</v>
      </c>
      <c r="F4721" s="85" t="s">
        <v>1039</v>
      </c>
      <c r="G4721" s="86" t="s">
        <v>111</v>
      </c>
      <c r="H4721" s="85" t="s">
        <v>2</v>
      </c>
      <c r="I4721" s="85">
        <v>1</v>
      </c>
      <c r="J4721" s="88">
        <v>2.7209861671507969E-2</v>
      </c>
      <c r="K4721" s="146">
        <v>9.7630405340046772E-2</v>
      </c>
      <c r="L4721" s="147">
        <v>2.312282872774885E-10</v>
      </c>
      <c r="M4721" s="147">
        <v>2.690945033418404E-3</v>
      </c>
      <c r="N4721" s="87">
        <v>0.33116374577196778</v>
      </c>
      <c r="O4721" s="88">
        <v>2.4322686575286578E-2</v>
      </c>
      <c r="P4721" s="89">
        <v>73.446102980229767</v>
      </c>
    </row>
    <row r="4722" spans="1:16">
      <c r="A4722" s="75" t="s">
        <v>6108</v>
      </c>
      <c r="B4722" s="85">
        <v>4718</v>
      </c>
      <c r="C4722" s="85">
        <v>3947</v>
      </c>
      <c r="D4722" s="85">
        <v>4718</v>
      </c>
      <c r="E4722" s="86" t="s">
        <v>6033</v>
      </c>
      <c r="F4722" s="85" t="s">
        <v>4653</v>
      </c>
      <c r="G4722" s="86" t="s">
        <v>111</v>
      </c>
      <c r="H4722" s="85" t="s">
        <v>2</v>
      </c>
      <c r="I4722" s="85">
        <v>1</v>
      </c>
      <c r="J4722" s="88">
        <v>3.5990085903357373E-2</v>
      </c>
      <c r="K4722" s="146">
        <v>0.12913430863442568</v>
      </c>
      <c r="L4722" s="147">
        <v>3.058422722945077E-10</v>
      </c>
      <c r="M4722" s="147">
        <v>3.5592736222911782E-3</v>
      </c>
      <c r="N4722" s="87">
        <v>0.43802544100641322</v>
      </c>
      <c r="O4722" s="88">
        <v>3.2171261648182833E-2</v>
      </c>
      <c r="P4722" s="89">
        <v>73.44610298037874</v>
      </c>
    </row>
    <row r="4723" spans="1:16">
      <c r="A4723" s="75" t="s">
        <v>6109</v>
      </c>
      <c r="B4723" s="85">
        <v>4719</v>
      </c>
      <c r="C4723" s="85">
        <v>3948</v>
      </c>
      <c r="D4723" s="85">
        <v>4719</v>
      </c>
      <c r="E4723" s="86" t="s">
        <v>6033</v>
      </c>
      <c r="F4723" s="85" t="s">
        <v>4655</v>
      </c>
      <c r="G4723" s="86" t="s">
        <v>111</v>
      </c>
      <c r="H4723" s="85" t="s">
        <v>2</v>
      </c>
      <c r="I4723" s="85">
        <v>1</v>
      </c>
      <c r="J4723" s="88">
        <v>3.5990085903357373E-2</v>
      </c>
      <c r="K4723" s="146">
        <v>0.12913430863442568</v>
      </c>
      <c r="L4723" s="147">
        <v>3.058422722945077E-10</v>
      </c>
      <c r="M4723" s="147">
        <v>3.5592736222911782E-3</v>
      </c>
      <c r="N4723" s="87">
        <v>0.43802544100641322</v>
      </c>
      <c r="O4723" s="88">
        <v>3.2171261648182833E-2</v>
      </c>
      <c r="P4723" s="89">
        <v>73.44610298037874</v>
      </c>
    </row>
    <row r="4724" spans="1:16">
      <c r="A4724" s="75" t="s">
        <v>6110</v>
      </c>
      <c r="B4724" s="85">
        <v>4720</v>
      </c>
      <c r="C4724" s="85">
        <v>3949</v>
      </c>
      <c r="D4724" s="85">
        <v>4720</v>
      </c>
      <c r="E4724" s="86" t="s">
        <v>6033</v>
      </c>
      <c r="F4724" s="85" t="s">
        <v>1088</v>
      </c>
      <c r="G4724" s="86" t="s">
        <v>111</v>
      </c>
      <c r="H4724" s="85" t="s">
        <v>2</v>
      </c>
      <c r="I4724" s="85">
        <v>1</v>
      </c>
      <c r="J4724" s="88">
        <v>2.0528630018699891E-2</v>
      </c>
      <c r="K4724" s="146">
        <v>7.3697360895253944E-2</v>
      </c>
      <c r="L4724" s="147">
        <v>1.7452038910760831E-10</v>
      </c>
      <c r="M4724" s="147">
        <v>2.0312614865055671E-3</v>
      </c>
      <c r="N4724" s="87">
        <v>0.24997225072096901</v>
      </c>
      <c r="O4724" s="88">
        <v>1.834996163353287E-2</v>
      </c>
      <c r="P4724" s="89">
        <v>73.407994609833622</v>
      </c>
    </row>
    <row r="4725" spans="1:16">
      <c r="A4725" s="75" t="s">
        <v>6111</v>
      </c>
      <c r="B4725" s="85">
        <v>4721</v>
      </c>
      <c r="C4725" s="85">
        <v>3950</v>
      </c>
      <c r="D4725" s="85">
        <v>4721</v>
      </c>
      <c r="E4725" s="86" t="s">
        <v>6033</v>
      </c>
      <c r="F4725" s="85" t="s">
        <v>4544</v>
      </c>
      <c r="G4725" s="86" t="s">
        <v>111</v>
      </c>
      <c r="H4725" s="85" t="s">
        <v>2</v>
      </c>
      <c r="I4725" s="85">
        <v>1</v>
      </c>
      <c r="J4725" s="88">
        <v>2.3245316862165199E-2</v>
      </c>
      <c r="K4725" s="146">
        <v>8.3450210966536806E-2</v>
      </c>
      <c r="L4725" s="147">
        <v>1.97615804854869E-10</v>
      </c>
      <c r="M4725" s="147">
        <v>2.3000715021284628E-3</v>
      </c>
      <c r="N4725" s="87">
        <v>0.283052701006624</v>
      </c>
      <c r="O4725" s="88">
        <v>2.07783311497894E-2</v>
      </c>
      <c r="P4725" s="89">
        <v>73.407994609820548</v>
      </c>
    </row>
    <row r="4726" spans="1:16">
      <c r="A4726" s="75" t="s">
        <v>6112</v>
      </c>
      <c r="B4726" s="85">
        <v>4722</v>
      </c>
      <c r="C4726" s="85">
        <v>3951</v>
      </c>
      <c r="D4726" s="85">
        <v>4722</v>
      </c>
      <c r="E4726" s="86" t="s">
        <v>6033</v>
      </c>
      <c r="F4726" s="85" t="s">
        <v>2925</v>
      </c>
      <c r="G4726" s="86" t="s">
        <v>111</v>
      </c>
      <c r="H4726" s="85" t="s">
        <v>2</v>
      </c>
      <c r="I4726" s="85">
        <v>1</v>
      </c>
      <c r="J4726" s="88">
        <v>4.9889287429769828E-2</v>
      </c>
      <c r="K4726" s="146">
        <v>0.1790053699159703</v>
      </c>
      <c r="L4726" s="147">
        <v>4.2395711617764269E-10</v>
      </c>
      <c r="M4726" s="147">
        <v>4.9338483176084493E-3</v>
      </c>
      <c r="N4726" s="87">
        <v>0.6071888015684328</v>
      </c>
      <c r="O4726" s="88">
        <v>4.4595651248361991E-2</v>
      </c>
      <c r="P4726" s="89">
        <v>73.44610298010555</v>
      </c>
    </row>
    <row r="4727" spans="1:16">
      <c r="A4727" s="75" t="s">
        <v>6113</v>
      </c>
      <c r="B4727" s="85">
        <v>4723</v>
      </c>
      <c r="C4727" s="85">
        <v>3952</v>
      </c>
      <c r="D4727" s="85">
        <v>4723</v>
      </c>
      <c r="E4727" s="86" t="s">
        <v>6033</v>
      </c>
      <c r="F4727" s="85" t="s">
        <v>4549</v>
      </c>
      <c r="G4727" s="86" t="s">
        <v>111</v>
      </c>
      <c r="H4727" s="85" t="s">
        <v>2</v>
      </c>
      <c r="I4727" s="85">
        <v>1</v>
      </c>
      <c r="J4727" s="88">
        <v>2.17345935333619E-2</v>
      </c>
      <c r="K4727" s="146">
        <v>7.8026745188563729E-2</v>
      </c>
      <c r="L4727" s="147">
        <v>1.8477266710356081E-10</v>
      </c>
      <c r="M4727" s="147">
        <v>2.1505888473298909E-3</v>
      </c>
      <c r="N4727" s="87">
        <v>0.26465698193651083</v>
      </c>
      <c r="O4727" s="88">
        <v>1.9427938303448671E-2</v>
      </c>
      <c r="P4727" s="89">
        <v>73.407994609827767</v>
      </c>
    </row>
    <row r="4728" spans="1:16">
      <c r="A4728" s="75" t="s">
        <v>6114</v>
      </c>
      <c r="B4728" s="85">
        <v>4724</v>
      </c>
      <c r="C4728" s="85">
        <v>3953</v>
      </c>
      <c r="D4728" s="85">
        <v>4724</v>
      </c>
      <c r="E4728" s="86" t="s">
        <v>6033</v>
      </c>
      <c r="F4728" s="85" t="s">
        <v>3920</v>
      </c>
      <c r="G4728" s="86" t="s">
        <v>111</v>
      </c>
      <c r="H4728" s="85" t="s">
        <v>2</v>
      </c>
      <c r="I4728" s="85">
        <v>1</v>
      </c>
      <c r="J4728" s="88">
        <v>2.17345935333619E-2</v>
      </c>
      <c r="K4728" s="146">
        <v>7.8026745188563729E-2</v>
      </c>
      <c r="L4728" s="147">
        <v>1.8477266710356081E-10</v>
      </c>
      <c r="M4728" s="147">
        <v>2.1505888473298909E-3</v>
      </c>
      <c r="N4728" s="87">
        <v>0.26465698193651083</v>
      </c>
      <c r="O4728" s="88">
        <v>1.9427938303448671E-2</v>
      </c>
      <c r="P4728" s="89">
        <v>73.407994609827767</v>
      </c>
    </row>
    <row r="4729" spans="1:16">
      <c r="A4729" s="75" t="s">
        <v>6115</v>
      </c>
      <c r="B4729" s="85">
        <v>4725</v>
      </c>
      <c r="C4729" s="85">
        <v>3954</v>
      </c>
      <c r="D4729" s="85">
        <v>4725</v>
      </c>
      <c r="E4729" s="86" t="s">
        <v>6033</v>
      </c>
      <c r="F4729" s="85" t="s">
        <v>4552</v>
      </c>
      <c r="G4729" s="86" t="s">
        <v>111</v>
      </c>
      <c r="H4729" s="85" t="s">
        <v>2</v>
      </c>
      <c r="I4729" s="85">
        <v>1</v>
      </c>
      <c r="J4729" s="88">
        <v>2.17345935333619E-2</v>
      </c>
      <c r="K4729" s="146">
        <v>7.8026745188563729E-2</v>
      </c>
      <c r="L4729" s="147">
        <v>1.8477266710356081E-10</v>
      </c>
      <c r="M4729" s="147">
        <v>2.1505888473298909E-3</v>
      </c>
      <c r="N4729" s="87">
        <v>0.26465698193651083</v>
      </c>
      <c r="O4729" s="88">
        <v>1.9427938303448671E-2</v>
      </c>
      <c r="P4729" s="89">
        <v>73.407994609827767</v>
      </c>
    </row>
    <row r="4730" spans="1:16">
      <c r="A4730" s="75" t="s">
        <v>6116</v>
      </c>
      <c r="B4730" s="85">
        <v>4726</v>
      </c>
      <c r="C4730" s="85">
        <v>3955</v>
      </c>
      <c r="D4730" s="85">
        <v>4726</v>
      </c>
      <c r="E4730" s="86" t="s">
        <v>6033</v>
      </c>
      <c r="F4730" s="85" t="s">
        <v>4554</v>
      </c>
      <c r="G4730" s="86" t="s">
        <v>111</v>
      </c>
      <c r="H4730" s="85" t="s">
        <v>2</v>
      </c>
      <c r="I4730" s="85">
        <v>1</v>
      </c>
      <c r="J4730" s="88">
        <v>2.17345935333619E-2</v>
      </c>
      <c r="K4730" s="146">
        <v>7.8026745188563729E-2</v>
      </c>
      <c r="L4730" s="147">
        <v>1.8477266710356081E-10</v>
      </c>
      <c r="M4730" s="147">
        <v>2.1505888473298909E-3</v>
      </c>
      <c r="N4730" s="87">
        <v>0.26465698193651083</v>
      </c>
      <c r="O4730" s="88">
        <v>1.9427938303448671E-2</v>
      </c>
      <c r="P4730" s="89">
        <v>73.407994609827767</v>
      </c>
    </row>
    <row r="4731" spans="1:16">
      <c r="A4731" s="75" t="s">
        <v>6117</v>
      </c>
      <c r="B4731" s="85">
        <v>4727</v>
      </c>
      <c r="C4731" s="85">
        <v>3956</v>
      </c>
      <c r="D4731" s="85">
        <v>4727</v>
      </c>
      <c r="E4731" s="86" t="s">
        <v>6033</v>
      </c>
      <c r="F4731" s="85" t="s">
        <v>4556</v>
      </c>
      <c r="G4731" s="86" t="s">
        <v>111</v>
      </c>
      <c r="H4731" s="85" t="s">
        <v>2</v>
      </c>
      <c r="I4731" s="85">
        <v>1</v>
      </c>
      <c r="J4731" s="88">
        <v>2.17345935333619E-2</v>
      </c>
      <c r="K4731" s="146">
        <v>7.8026745188563729E-2</v>
      </c>
      <c r="L4731" s="147">
        <v>1.8477266710356081E-10</v>
      </c>
      <c r="M4731" s="147">
        <v>2.1505888473298909E-3</v>
      </c>
      <c r="N4731" s="87">
        <v>0.26465698193651083</v>
      </c>
      <c r="O4731" s="88">
        <v>1.9427938303448671E-2</v>
      </c>
      <c r="P4731" s="89">
        <v>73.407994609827767</v>
      </c>
    </row>
    <row r="4732" spans="1:16">
      <c r="A4732" s="75" t="s">
        <v>6118</v>
      </c>
      <c r="B4732" s="85">
        <v>4728</v>
      </c>
      <c r="C4732" s="85">
        <v>3957</v>
      </c>
      <c r="D4732" s="85">
        <v>4728</v>
      </c>
      <c r="E4732" s="86" t="s">
        <v>6033</v>
      </c>
      <c r="F4732" s="85" t="s">
        <v>4398</v>
      </c>
      <c r="G4732" s="86" t="s">
        <v>111</v>
      </c>
      <c r="H4732" s="85" t="s">
        <v>2</v>
      </c>
      <c r="I4732" s="85">
        <v>1</v>
      </c>
      <c r="J4732" s="88">
        <v>2.17345935333619E-2</v>
      </c>
      <c r="K4732" s="146">
        <v>7.8026745188563729E-2</v>
      </c>
      <c r="L4732" s="147">
        <v>1.8477266710356081E-10</v>
      </c>
      <c r="M4732" s="147">
        <v>2.1505888473298909E-3</v>
      </c>
      <c r="N4732" s="87">
        <v>0.26465698193651083</v>
      </c>
      <c r="O4732" s="88">
        <v>1.9427938303448671E-2</v>
      </c>
      <c r="P4732" s="89">
        <v>73.407994609827767</v>
      </c>
    </row>
    <row r="4733" spans="1:16">
      <c r="A4733" s="75" t="s">
        <v>6119</v>
      </c>
      <c r="B4733" s="85">
        <v>4729</v>
      </c>
      <c r="C4733" s="85">
        <v>3958</v>
      </c>
      <c r="D4733" s="85">
        <v>4729</v>
      </c>
      <c r="E4733" s="86" t="s">
        <v>6033</v>
      </c>
      <c r="F4733" s="85" t="s">
        <v>4559</v>
      </c>
      <c r="G4733" s="86" t="s">
        <v>111</v>
      </c>
      <c r="H4733" s="85" t="s">
        <v>2</v>
      </c>
      <c r="I4733" s="85">
        <v>1</v>
      </c>
      <c r="J4733" s="88">
        <v>2.17345935333619E-2</v>
      </c>
      <c r="K4733" s="146">
        <v>7.8026745188563729E-2</v>
      </c>
      <c r="L4733" s="147">
        <v>1.8477266710356081E-10</v>
      </c>
      <c r="M4733" s="147">
        <v>2.1505888473298909E-3</v>
      </c>
      <c r="N4733" s="87">
        <v>0.26465698193651083</v>
      </c>
      <c r="O4733" s="88">
        <v>1.9427938303448671E-2</v>
      </c>
      <c r="P4733" s="89">
        <v>73.407994609827767</v>
      </c>
    </row>
    <row r="4734" spans="1:16">
      <c r="A4734" s="75" t="s">
        <v>6120</v>
      </c>
      <c r="B4734" s="85">
        <v>4730</v>
      </c>
      <c r="C4734" s="85">
        <v>3959</v>
      </c>
      <c r="D4734" s="85">
        <v>4730</v>
      </c>
      <c r="E4734" s="86" t="s">
        <v>6033</v>
      </c>
      <c r="F4734" s="85" t="s">
        <v>4400</v>
      </c>
      <c r="G4734" s="86" t="s">
        <v>111</v>
      </c>
      <c r="H4734" s="85" t="s">
        <v>2</v>
      </c>
      <c r="I4734" s="85">
        <v>1</v>
      </c>
      <c r="J4734" s="88">
        <v>2.17345935333619E-2</v>
      </c>
      <c r="K4734" s="146">
        <v>7.8026745188563729E-2</v>
      </c>
      <c r="L4734" s="147">
        <v>1.8477266710356081E-10</v>
      </c>
      <c r="M4734" s="147">
        <v>2.1505888473298909E-3</v>
      </c>
      <c r="N4734" s="87">
        <v>0.26465698193651083</v>
      </c>
      <c r="O4734" s="88">
        <v>1.9427938303448671E-2</v>
      </c>
      <c r="P4734" s="89">
        <v>73.407994609827767</v>
      </c>
    </row>
    <row r="4735" spans="1:16">
      <c r="A4735" s="75" t="s">
        <v>6121</v>
      </c>
      <c r="B4735" s="85">
        <v>4731</v>
      </c>
      <c r="C4735" s="85">
        <v>3960</v>
      </c>
      <c r="D4735" s="85">
        <v>4731</v>
      </c>
      <c r="E4735" s="86" t="s">
        <v>6033</v>
      </c>
      <c r="F4735" s="85" t="s">
        <v>243</v>
      </c>
      <c r="G4735" s="86" t="s">
        <v>111</v>
      </c>
      <c r="H4735" s="85" t="s">
        <v>2</v>
      </c>
      <c r="I4735" s="85">
        <v>1</v>
      </c>
      <c r="J4735" s="88">
        <v>5.0566932207922043E-2</v>
      </c>
      <c r="K4735" s="146">
        <v>0.1815342499169981</v>
      </c>
      <c r="L4735" s="147">
        <v>4.2988551485555739E-10</v>
      </c>
      <c r="M4735" s="147">
        <v>5.0034835150474747E-3</v>
      </c>
      <c r="N4735" s="87">
        <v>0.61574152023695961</v>
      </c>
      <c r="O4735" s="88">
        <v>4.5200350198516287E-2</v>
      </c>
      <c r="P4735" s="89">
        <v>73.407994609688743</v>
      </c>
    </row>
    <row r="4736" spans="1:16">
      <c r="A4736" s="75" t="s">
        <v>6124</v>
      </c>
      <c r="B4736" s="85">
        <v>4732</v>
      </c>
      <c r="C4736" s="85">
        <v>3962</v>
      </c>
      <c r="D4736" s="85">
        <v>4732</v>
      </c>
      <c r="E4736" s="86" t="s">
        <v>6125</v>
      </c>
      <c r="F4736" s="85" t="s">
        <v>55</v>
      </c>
      <c r="G4736" s="86" t="s">
        <v>111</v>
      </c>
      <c r="H4736" s="85" t="s">
        <v>2</v>
      </c>
      <c r="I4736" s="85">
        <v>1</v>
      </c>
      <c r="J4736" s="88">
        <v>4.3201734545587671E-2</v>
      </c>
      <c r="K4736" s="146">
        <v>0.14284914436831928</v>
      </c>
      <c r="L4736" s="147">
        <v>4.2139051662730366E-9</v>
      </c>
      <c r="M4736" s="147">
        <v>4.6689801583203669E-3</v>
      </c>
      <c r="N4736" s="87">
        <v>0.51738633995322603</v>
      </c>
      <c r="O4736" s="88">
        <v>3.2920905139779189E-2</v>
      </c>
      <c r="P4736" s="89">
        <v>63.629250711867229</v>
      </c>
    </row>
    <row r="4737" spans="1:16">
      <c r="A4737" s="75" t="s">
        <v>6683</v>
      </c>
      <c r="B4737" s="85">
        <v>4733</v>
      </c>
      <c r="C4737" s="85">
        <v>4428</v>
      </c>
      <c r="D4737" s="85">
        <v>4733</v>
      </c>
      <c r="E4737" s="86" t="s">
        <v>6684</v>
      </c>
      <c r="F4737" s="85" t="s">
        <v>11</v>
      </c>
      <c r="G4737" s="86" t="s">
        <v>111</v>
      </c>
      <c r="H4737" s="85" t="s">
        <v>2</v>
      </c>
      <c r="I4737" s="85">
        <v>1</v>
      </c>
      <c r="J4737" s="88">
        <v>0.52657886603167881</v>
      </c>
      <c r="K4737" s="146">
        <v>0.46343441893875037</v>
      </c>
      <c r="L4737" s="147">
        <v>2.0949789692408019E-9</v>
      </c>
      <c r="M4737" s="147">
        <v>3.8109872329387728E-2</v>
      </c>
      <c r="N4737" s="87">
        <v>10.707753870436919</v>
      </c>
      <c r="O4737" s="88">
        <v>0.48357888128558119</v>
      </c>
      <c r="P4737" s="89">
        <v>45.161561158096475</v>
      </c>
    </row>
    <row r="4738" spans="1:16">
      <c r="A4738" s="75" t="s">
        <v>6696</v>
      </c>
      <c r="B4738" s="85">
        <v>4734</v>
      </c>
      <c r="C4738" s="85">
        <v>4439</v>
      </c>
      <c r="D4738" s="85">
        <v>4734</v>
      </c>
      <c r="E4738" s="86" t="s">
        <v>6697</v>
      </c>
      <c r="F4738" s="85" t="s">
        <v>32</v>
      </c>
      <c r="G4738" s="86" t="s">
        <v>111</v>
      </c>
      <c r="H4738" s="85" t="s">
        <v>2</v>
      </c>
      <c r="I4738" s="85">
        <v>1</v>
      </c>
      <c r="J4738" s="88">
        <v>5.4062783045230767E-2</v>
      </c>
      <c r="K4738" s="146">
        <v>0.19972994410434922</v>
      </c>
      <c r="L4738" s="147">
        <v>4.1308295813055612E-9</v>
      </c>
      <c r="M4738" s="147">
        <v>5.4668893237285379E-3</v>
      </c>
      <c r="N4738" s="87">
        <v>0.67521932948857943</v>
      </c>
      <c r="O4738" s="88">
        <v>3.8654997522562691E-2</v>
      </c>
      <c r="P4738" s="89">
        <v>57.248061236399323</v>
      </c>
    </row>
    <row r="4739" spans="1:16">
      <c r="A4739" s="75" t="s">
        <v>6698</v>
      </c>
      <c r="B4739" s="85">
        <v>4735</v>
      </c>
      <c r="C4739" s="85">
        <v>4440</v>
      </c>
      <c r="D4739" s="85">
        <v>4735</v>
      </c>
      <c r="E4739" s="86" t="s">
        <v>6699</v>
      </c>
      <c r="F4739" s="85" t="s">
        <v>509</v>
      </c>
      <c r="G4739" s="86" t="s">
        <v>111</v>
      </c>
      <c r="H4739" s="85" t="s">
        <v>2</v>
      </c>
      <c r="I4739" s="85">
        <v>1</v>
      </c>
      <c r="J4739" s="88">
        <v>5.0987625595428111E-2</v>
      </c>
      <c r="K4739" s="146">
        <v>6.7094973373707109E-2</v>
      </c>
      <c r="L4739" s="147">
        <v>1.557723557147793E-10</v>
      </c>
      <c r="M4739" s="147">
        <v>4.1746809702417471E-4</v>
      </c>
      <c r="N4739" s="87">
        <v>5.9323495290809297E-2</v>
      </c>
      <c r="O4739" s="88">
        <v>4.5006297847291661E-2</v>
      </c>
      <c r="P4739" s="89">
        <v>758.65890279503253</v>
      </c>
    </row>
    <row r="4740" spans="1:16">
      <c r="A4740" s="75" t="s">
        <v>6700</v>
      </c>
      <c r="B4740" s="85">
        <v>4736</v>
      </c>
      <c r="C4740" s="85">
        <v>4441</v>
      </c>
      <c r="D4740" s="85">
        <v>4736</v>
      </c>
      <c r="E4740" s="86" t="s">
        <v>6701</v>
      </c>
      <c r="F4740" s="85" t="s">
        <v>509</v>
      </c>
      <c r="G4740" s="86" t="s">
        <v>111</v>
      </c>
      <c r="H4740" s="85" t="s">
        <v>2</v>
      </c>
      <c r="I4740" s="85">
        <v>1</v>
      </c>
      <c r="J4740" s="88">
        <v>4.4018147675198481E-2</v>
      </c>
      <c r="K4740" s="146">
        <v>5.8380574441411918E-2</v>
      </c>
      <c r="L4740" s="147">
        <v>1.3556083659864109E-10</v>
      </c>
      <c r="M4740" s="147">
        <v>4.0875029551157857E-4</v>
      </c>
      <c r="N4740" s="87">
        <v>5.7114134315696348E-2</v>
      </c>
      <c r="O4740" s="88">
        <v>3.8879455211324791E-2</v>
      </c>
      <c r="P4740" s="89">
        <v>680.7326361005488</v>
      </c>
    </row>
    <row r="4741" spans="1:16">
      <c r="A4741" s="75" t="s">
        <v>6702</v>
      </c>
      <c r="B4741" s="85">
        <v>4737</v>
      </c>
      <c r="C4741" s="85">
        <v>4442</v>
      </c>
      <c r="D4741" s="85">
        <v>4737</v>
      </c>
      <c r="E4741" s="86" t="s">
        <v>6703</v>
      </c>
      <c r="F4741" s="85" t="s">
        <v>2901</v>
      </c>
      <c r="G4741" s="86" t="s">
        <v>111</v>
      </c>
      <c r="H4741" s="85" t="s">
        <v>2</v>
      </c>
      <c r="I4741" s="85">
        <v>1</v>
      </c>
      <c r="J4741" s="88">
        <v>7.1700453326539015E-2</v>
      </c>
      <c r="K4741" s="146">
        <v>8.1183244840943858E-2</v>
      </c>
      <c r="L4741" s="147">
        <v>2.3642770675752899E-10</v>
      </c>
      <c r="M4741" s="147">
        <v>4.1746712959858499E-4</v>
      </c>
      <c r="N4741" s="87">
        <v>5.9323667689583179E-2</v>
      </c>
      <c r="O4741" s="88">
        <v>3.450709658000839E-2</v>
      </c>
      <c r="P4741" s="89">
        <v>581.6750366914282</v>
      </c>
    </row>
    <row r="4742" spans="1:16">
      <c r="A4742" s="75" t="s">
        <v>6704</v>
      </c>
      <c r="B4742" s="85">
        <v>4738</v>
      </c>
      <c r="C4742" s="85">
        <v>4443</v>
      </c>
      <c r="D4742" s="85">
        <v>4738</v>
      </c>
      <c r="E4742" s="86" t="s">
        <v>6705</v>
      </c>
      <c r="F4742" s="85" t="s">
        <v>2901</v>
      </c>
      <c r="G4742" s="86" t="s">
        <v>111</v>
      </c>
      <c r="H4742" s="85" t="s">
        <v>2</v>
      </c>
      <c r="I4742" s="85">
        <v>1</v>
      </c>
      <c r="J4742" s="88">
        <v>5.0987674302145583E-2</v>
      </c>
      <c r="K4742" s="146">
        <v>6.7094998884065477E-2</v>
      </c>
      <c r="L4742" s="147">
        <v>1.5577249520752061E-10</v>
      </c>
      <c r="M4742" s="147">
        <v>4.1746811446089578E-4</v>
      </c>
      <c r="N4742" s="87">
        <v>5.9323497069128088E-2</v>
      </c>
      <c r="O4742" s="88">
        <v>4.5006346511711683E-2</v>
      </c>
      <c r="P4742" s="89">
        <v>758.65970037583907</v>
      </c>
    </row>
    <row r="4743" spans="1:16">
      <c r="A4743" s="75" t="s">
        <v>6706</v>
      </c>
      <c r="B4743" s="85">
        <v>4739</v>
      </c>
      <c r="C4743" s="85">
        <v>4444</v>
      </c>
      <c r="D4743" s="85">
        <v>4739</v>
      </c>
      <c r="E4743" s="86" t="s">
        <v>6707</v>
      </c>
      <c r="F4743" s="85" t="s">
        <v>32</v>
      </c>
      <c r="G4743" s="86" t="s">
        <v>111</v>
      </c>
      <c r="H4743" s="85" t="s">
        <v>2</v>
      </c>
      <c r="I4743" s="85">
        <v>1</v>
      </c>
      <c r="J4743" s="88">
        <v>6.2708532968129647E-3</v>
      </c>
      <c r="K4743" s="146">
        <v>4.4100741509228672E-2</v>
      </c>
      <c r="L4743" s="147">
        <v>2.5660852289431769E-11</v>
      </c>
      <c r="M4743" s="147">
        <v>3.8033724912285729E-4</v>
      </c>
      <c r="N4743" s="87">
        <v>5.4667638811099289E-2</v>
      </c>
      <c r="O4743" s="88">
        <v>5.4954531364965441E-3</v>
      </c>
      <c r="P4743" s="89">
        <v>100.5247941197122</v>
      </c>
    </row>
    <row r="4744" spans="1:16">
      <c r="A4744" s="75" t="s">
        <v>6710</v>
      </c>
      <c r="B4744" s="85">
        <v>4740</v>
      </c>
      <c r="C4744" s="85">
        <v>4446</v>
      </c>
      <c r="D4744" s="85">
        <v>4740</v>
      </c>
      <c r="E4744" s="86" t="s">
        <v>6711</v>
      </c>
      <c r="F4744" s="85" t="s">
        <v>32</v>
      </c>
      <c r="G4744" s="86" t="s">
        <v>111</v>
      </c>
      <c r="H4744" s="85" t="s">
        <v>2</v>
      </c>
      <c r="I4744" s="85">
        <v>1</v>
      </c>
      <c r="J4744" s="88">
        <v>4.2068826325265714E-3</v>
      </c>
      <c r="K4744" s="146">
        <v>8.532241739751617E-3</v>
      </c>
      <c r="L4744" s="147">
        <v>1.9031852994078008E-11</v>
      </c>
      <c r="M4744" s="147">
        <v>3.4337277571312171E-4</v>
      </c>
      <c r="N4744" s="87">
        <v>4.2570930403065602E-2</v>
      </c>
      <c r="O4744" s="88">
        <v>3.9020128496014541E-3</v>
      </c>
      <c r="P4744" s="89">
        <v>91.659092546411998</v>
      </c>
    </row>
    <row r="4745" spans="1:16">
      <c r="A4745" s="75" t="s">
        <v>6714</v>
      </c>
      <c r="B4745" s="85">
        <v>4741</v>
      </c>
      <c r="C4745" s="85">
        <v>4448</v>
      </c>
      <c r="D4745" s="85">
        <v>4741</v>
      </c>
      <c r="E4745" s="86" t="s">
        <v>6715</v>
      </c>
      <c r="F4745" s="85" t="s">
        <v>4627</v>
      </c>
      <c r="G4745" s="86" t="s">
        <v>111</v>
      </c>
      <c r="H4745" s="85" t="s">
        <v>2</v>
      </c>
      <c r="I4745" s="85">
        <v>1</v>
      </c>
      <c r="J4745" s="88">
        <v>0.11047664710091019</v>
      </c>
      <c r="K4745" s="146">
        <v>0.17534842715101043</v>
      </c>
      <c r="L4745" s="147">
        <v>5.7364155827608397E-10</v>
      </c>
      <c r="M4745" s="147">
        <v>6.255488450478709E-3</v>
      </c>
      <c r="N4745" s="87">
        <v>1.66206462870111</v>
      </c>
      <c r="O4745" s="88">
        <v>0.1017950672451344</v>
      </c>
      <c r="P4745" s="89">
        <v>61.246154624376075</v>
      </c>
    </row>
    <row r="4746" spans="1:16">
      <c r="A4746" s="75" t="s">
        <v>6716</v>
      </c>
      <c r="B4746" s="85">
        <v>4742</v>
      </c>
      <c r="C4746" s="85">
        <v>4449</v>
      </c>
      <c r="D4746" s="85">
        <v>4742</v>
      </c>
      <c r="E4746" s="86" t="s">
        <v>6715</v>
      </c>
      <c r="F4746" s="85" t="s">
        <v>6286</v>
      </c>
      <c r="G4746" s="86" t="s">
        <v>111</v>
      </c>
      <c r="H4746" s="85" t="s">
        <v>2</v>
      </c>
      <c r="I4746" s="85">
        <v>1</v>
      </c>
      <c r="J4746" s="88">
        <v>0.11047664710091019</v>
      </c>
      <c r="K4746" s="146">
        <v>0.17534842715101043</v>
      </c>
      <c r="L4746" s="147">
        <v>5.7364155827608397E-10</v>
      </c>
      <c r="M4746" s="147">
        <v>6.255488450478709E-3</v>
      </c>
      <c r="N4746" s="87">
        <v>1.66206462870111</v>
      </c>
      <c r="O4746" s="88">
        <v>0.1017950672451344</v>
      </c>
      <c r="P4746" s="89">
        <v>61.246154624376075</v>
      </c>
    </row>
    <row r="4747" spans="1:16">
      <c r="A4747" s="75" t="s">
        <v>6717</v>
      </c>
      <c r="B4747" s="85">
        <v>4743</v>
      </c>
      <c r="C4747" s="85">
        <v>4450</v>
      </c>
      <c r="D4747" s="85">
        <v>4743</v>
      </c>
      <c r="E4747" s="86" t="s">
        <v>6715</v>
      </c>
      <c r="F4747" s="85" t="s">
        <v>4648</v>
      </c>
      <c r="G4747" s="86" t="s">
        <v>111</v>
      </c>
      <c r="H4747" s="85" t="s">
        <v>2</v>
      </c>
      <c r="I4747" s="85">
        <v>1</v>
      </c>
      <c r="J4747" s="88">
        <v>0.11047664710091019</v>
      </c>
      <c r="K4747" s="146">
        <v>0.17534842715101043</v>
      </c>
      <c r="L4747" s="147">
        <v>5.7364155827608397E-10</v>
      </c>
      <c r="M4747" s="147">
        <v>6.255488450478709E-3</v>
      </c>
      <c r="N4747" s="87">
        <v>1.66206462870111</v>
      </c>
      <c r="O4747" s="88">
        <v>0.1017950672451344</v>
      </c>
      <c r="P4747" s="89">
        <v>61.246154624376075</v>
      </c>
    </row>
    <row r="4748" spans="1:16">
      <c r="A4748" s="75" t="s">
        <v>6718</v>
      </c>
      <c r="B4748" s="85">
        <v>4744</v>
      </c>
      <c r="C4748" s="85">
        <v>4451</v>
      </c>
      <c r="D4748" s="85">
        <v>4744</v>
      </c>
      <c r="E4748" s="86" t="s">
        <v>6719</v>
      </c>
      <c r="F4748" s="85" t="s">
        <v>6174</v>
      </c>
      <c r="G4748" s="86" t="s">
        <v>111</v>
      </c>
      <c r="H4748" s="85" t="s">
        <v>2</v>
      </c>
      <c r="I4748" s="85">
        <v>1</v>
      </c>
      <c r="J4748" s="88">
        <v>0.24766807742228961</v>
      </c>
      <c r="K4748" s="146">
        <v>0.24899423064066303</v>
      </c>
      <c r="L4748" s="147">
        <v>1.0384482840968261E-9</v>
      </c>
      <c r="M4748" s="147">
        <v>3.138985667532064E-2</v>
      </c>
      <c r="N4748" s="87">
        <v>3.544422112053089</v>
      </c>
      <c r="O4748" s="88">
        <v>0.22444936605809951</v>
      </c>
      <c r="P4748" s="89">
        <v>63.3246715437311</v>
      </c>
    </row>
    <row r="4749" spans="1:16">
      <c r="A4749" s="75" t="s">
        <v>6720</v>
      </c>
      <c r="B4749" s="85">
        <v>4745</v>
      </c>
      <c r="C4749" s="85">
        <v>4452</v>
      </c>
      <c r="D4749" s="85">
        <v>4745</v>
      </c>
      <c r="E4749" s="86" t="s">
        <v>6721</v>
      </c>
      <c r="F4749" s="85" t="s">
        <v>4413</v>
      </c>
      <c r="G4749" s="86" t="s">
        <v>111</v>
      </c>
      <c r="H4749" s="85" t="s">
        <v>2</v>
      </c>
      <c r="I4749" s="85">
        <v>1</v>
      </c>
      <c r="J4749" s="88">
        <v>0.39820761635456681</v>
      </c>
      <c r="K4749" s="146">
        <v>0.28511216346316753</v>
      </c>
      <c r="L4749" s="147">
        <v>1.3181361387291169E-9</v>
      </c>
      <c r="M4749" s="147">
        <v>5.0909051063899119E-2</v>
      </c>
      <c r="N4749" s="87">
        <v>7.7402828583449947</v>
      </c>
      <c r="O4749" s="88">
        <v>0.33951323198206551</v>
      </c>
      <c r="P4749" s="89">
        <v>43.863155674734514</v>
      </c>
    </row>
    <row r="4750" spans="1:16">
      <c r="A4750" s="75" t="s">
        <v>6722</v>
      </c>
      <c r="B4750" s="85">
        <v>4746</v>
      </c>
      <c r="C4750" s="85">
        <v>4453</v>
      </c>
      <c r="D4750" s="85">
        <v>4746</v>
      </c>
      <c r="E4750" s="86" t="s">
        <v>6723</v>
      </c>
      <c r="F4750" s="85" t="s">
        <v>4366</v>
      </c>
      <c r="G4750" s="86" t="s">
        <v>111</v>
      </c>
      <c r="H4750" s="85" t="s">
        <v>2</v>
      </c>
      <c r="I4750" s="85">
        <v>1</v>
      </c>
      <c r="J4750" s="88">
        <v>0.25629737141396752</v>
      </c>
      <c r="K4750" s="146">
        <v>0.25015087153184751</v>
      </c>
      <c r="L4750" s="147">
        <v>1.14021551781722E-9</v>
      </c>
      <c r="M4750" s="147">
        <v>1.4129471255494221E-2</v>
      </c>
      <c r="N4750" s="87">
        <v>4.2232964044258932</v>
      </c>
      <c r="O4750" s="88">
        <v>0.23250259773306339</v>
      </c>
      <c r="P4750" s="89">
        <v>55.052398758800678</v>
      </c>
    </row>
    <row r="4751" spans="1:16">
      <c r="A4751" s="75" t="s">
        <v>6724</v>
      </c>
      <c r="B4751" s="85">
        <v>4747</v>
      </c>
      <c r="C4751" s="85">
        <v>4454</v>
      </c>
      <c r="D4751" s="85">
        <v>4747</v>
      </c>
      <c r="E4751" s="86" t="s">
        <v>6723</v>
      </c>
      <c r="F4751" s="85" t="s">
        <v>429</v>
      </c>
      <c r="G4751" s="86" t="s">
        <v>111</v>
      </c>
      <c r="H4751" s="85" t="s">
        <v>2</v>
      </c>
      <c r="I4751" s="85">
        <v>1</v>
      </c>
      <c r="J4751" s="88">
        <v>0.25629737141396752</v>
      </c>
      <c r="K4751" s="146">
        <v>0.25015087153184751</v>
      </c>
      <c r="L4751" s="147">
        <v>1.14021551781722E-9</v>
      </c>
      <c r="M4751" s="147">
        <v>1.4129471255494221E-2</v>
      </c>
      <c r="N4751" s="87">
        <v>4.2232964044258932</v>
      </c>
      <c r="O4751" s="88">
        <v>0.23250259773306339</v>
      </c>
      <c r="P4751" s="89">
        <v>55.052398758800678</v>
      </c>
    </row>
    <row r="4752" spans="1:16">
      <c r="A4752" s="75" t="s">
        <v>6725</v>
      </c>
      <c r="B4752" s="85">
        <v>4748</v>
      </c>
      <c r="C4752" s="85">
        <v>4455</v>
      </c>
      <c r="D4752" s="85">
        <v>4748</v>
      </c>
      <c r="E4752" s="86" t="s">
        <v>6723</v>
      </c>
      <c r="F4752" s="85" t="s">
        <v>4372</v>
      </c>
      <c r="G4752" s="86" t="s">
        <v>111</v>
      </c>
      <c r="H4752" s="85" t="s">
        <v>2</v>
      </c>
      <c r="I4752" s="85">
        <v>1</v>
      </c>
      <c r="J4752" s="88">
        <v>0.25629737141396752</v>
      </c>
      <c r="K4752" s="146">
        <v>0.25015087153184751</v>
      </c>
      <c r="L4752" s="147">
        <v>1.14021551781722E-9</v>
      </c>
      <c r="M4752" s="147">
        <v>1.4129471255494221E-2</v>
      </c>
      <c r="N4752" s="87">
        <v>4.2232964044258932</v>
      </c>
      <c r="O4752" s="88">
        <v>0.23250259773306339</v>
      </c>
      <c r="P4752" s="89">
        <v>55.052398758800678</v>
      </c>
    </row>
    <row r="4753" spans="1:16">
      <c r="A4753" s="75" t="s">
        <v>6726</v>
      </c>
      <c r="B4753" s="85">
        <v>4749</v>
      </c>
      <c r="C4753" s="85">
        <v>4456</v>
      </c>
      <c r="D4753" s="85">
        <v>4749</v>
      </c>
      <c r="E4753" s="86" t="s">
        <v>6723</v>
      </c>
      <c r="F4753" s="85" t="s">
        <v>1068</v>
      </c>
      <c r="G4753" s="86" t="s">
        <v>111</v>
      </c>
      <c r="H4753" s="85" t="s">
        <v>2</v>
      </c>
      <c r="I4753" s="85">
        <v>1</v>
      </c>
      <c r="J4753" s="88">
        <v>0.25629737141396752</v>
      </c>
      <c r="K4753" s="146">
        <v>0.25015087153184751</v>
      </c>
      <c r="L4753" s="147">
        <v>1.14021551781722E-9</v>
      </c>
      <c r="M4753" s="147">
        <v>1.4129471255494221E-2</v>
      </c>
      <c r="N4753" s="87">
        <v>4.2232964044258932</v>
      </c>
      <c r="O4753" s="88">
        <v>0.23250259773306339</v>
      </c>
      <c r="P4753" s="89">
        <v>55.052398758800678</v>
      </c>
    </row>
    <row r="4754" spans="1:16">
      <c r="A4754" s="75" t="s">
        <v>6727</v>
      </c>
      <c r="B4754" s="85">
        <v>4750</v>
      </c>
      <c r="C4754" s="85">
        <v>4457</v>
      </c>
      <c r="D4754" s="85">
        <v>4750</v>
      </c>
      <c r="E4754" s="86" t="s">
        <v>6723</v>
      </c>
      <c r="F4754" s="85" t="s">
        <v>4653</v>
      </c>
      <c r="G4754" s="86" t="s">
        <v>111</v>
      </c>
      <c r="H4754" s="85" t="s">
        <v>2</v>
      </c>
      <c r="I4754" s="85">
        <v>1</v>
      </c>
      <c r="J4754" s="88">
        <v>0.25629737141396752</v>
      </c>
      <c r="K4754" s="146">
        <v>0.25015087153184751</v>
      </c>
      <c r="L4754" s="147">
        <v>1.14021551781722E-9</v>
      </c>
      <c r="M4754" s="147">
        <v>1.4129471255494221E-2</v>
      </c>
      <c r="N4754" s="87">
        <v>4.2232964044258932</v>
      </c>
      <c r="O4754" s="88">
        <v>0.23250259773306339</v>
      </c>
      <c r="P4754" s="89">
        <v>55.052398758800678</v>
      </c>
    </row>
    <row r="4755" spans="1:16">
      <c r="A4755" s="75" t="s">
        <v>6728</v>
      </c>
      <c r="B4755" s="85">
        <v>4751</v>
      </c>
      <c r="C4755" s="85">
        <v>4458</v>
      </c>
      <c r="D4755" s="85">
        <v>4751</v>
      </c>
      <c r="E4755" s="86" t="s">
        <v>6729</v>
      </c>
      <c r="F4755" s="85" t="s">
        <v>891</v>
      </c>
      <c r="G4755" s="86" t="s">
        <v>111</v>
      </c>
      <c r="H4755" s="85" t="s">
        <v>2</v>
      </c>
      <c r="I4755" s="85">
        <v>1</v>
      </c>
      <c r="J4755" s="88">
        <v>0.59980947670989748</v>
      </c>
      <c r="K4755" s="146">
        <v>0.35997735128551561</v>
      </c>
      <c r="L4755" s="147">
        <v>1.891397524507777E-9</v>
      </c>
      <c r="M4755" s="147">
        <v>8.3499169932103656E-2</v>
      </c>
      <c r="N4755" s="87">
        <v>11.05319689670152</v>
      </c>
      <c r="O4755" s="88">
        <v>0.53867408872679667</v>
      </c>
      <c r="P4755" s="89">
        <v>48.734686784377018</v>
      </c>
    </row>
    <row r="4756" spans="1:16">
      <c r="A4756" s="75" t="s">
        <v>6730</v>
      </c>
      <c r="B4756" s="85">
        <v>4752</v>
      </c>
      <c r="C4756" s="85">
        <v>4459</v>
      </c>
      <c r="D4756" s="85">
        <v>4752</v>
      </c>
      <c r="E4756" s="86" t="s">
        <v>6731</v>
      </c>
      <c r="F4756" s="85" t="s">
        <v>4496</v>
      </c>
      <c r="G4756" s="86" t="s">
        <v>111</v>
      </c>
      <c r="H4756" s="85" t="s">
        <v>2</v>
      </c>
      <c r="I4756" s="85">
        <v>1</v>
      </c>
      <c r="J4756" s="88">
        <v>0.79412928162674656</v>
      </c>
      <c r="K4756" s="146">
        <v>2.3893741572767011</v>
      </c>
      <c r="L4756" s="147">
        <v>6.4897336896596451E-9</v>
      </c>
      <c r="M4756" s="147">
        <v>3.3758264229989581E-3</v>
      </c>
      <c r="N4756" s="87">
        <v>7.7550007738741877</v>
      </c>
      <c r="O4756" s="88">
        <v>0.78186693244451244</v>
      </c>
      <c r="P4756" s="89">
        <v>100.82099992543431</v>
      </c>
    </row>
    <row r="4757" spans="1:16">
      <c r="A4757" s="75" t="s">
        <v>6732</v>
      </c>
      <c r="B4757" s="85">
        <v>4753</v>
      </c>
      <c r="C4757" s="85">
        <v>4460</v>
      </c>
      <c r="D4757" s="85">
        <v>4753</v>
      </c>
      <c r="E4757" s="86" t="s">
        <v>6731</v>
      </c>
      <c r="F4757" s="85" t="s">
        <v>6286</v>
      </c>
      <c r="G4757" s="86" t="s">
        <v>111</v>
      </c>
      <c r="H4757" s="85" t="s">
        <v>2</v>
      </c>
      <c r="I4757" s="85">
        <v>1</v>
      </c>
      <c r="J4757" s="88">
        <v>0.79412928162674656</v>
      </c>
      <c r="K4757" s="146">
        <v>2.3893741572767011</v>
      </c>
      <c r="L4757" s="147">
        <v>6.4897336896596451E-9</v>
      </c>
      <c r="M4757" s="147">
        <v>3.3758264229989581E-3</v>
      </c>
      <c r="N4757" s="87">
        <v>7.7550007738741877</v>
      </c>
      <c r="O4757" s="88">
        <v>0.78186693244451244</v>
      </c>
      <c r="P4757" s="89">
        <v>100.82099992543431</v>
      </c>
    </row>
    <row r="4758" spans="1:16">
      <c r="A4758" s="75" t="s">
        <v>6733</v>
      </c>
      <c r="B4758" s="85">
        <v>4754</v>
      </c>
      <c r="C4758" s="85">
        <v>4461</v>
      </c>
      <c r="D4758" s="85">
        <v>4754</v>
      </c>
      <c r="E4758" s="86" t="s">
        <v>6731</v>
      </c>
      <c r="F4758" s="85" t="s">
        <v>4648</v>
      </c>
      <c r="G4758" s="86" t="s">
        <v>111</v>
      </c>
      <c r="H4758" s="85" t="s">
        <v>2</v>
      </c>
      <c r="I4758" s="85">
        <v>1</v>
      </c>
      <c r="J4758" s="88">
        <v>0.79412928162674656</v>
      </c>
      <c r="K4758" s="146">
        <v>2.3893741572767011</v>
      </c>
      <c r="L4758" s="147">
        <v>6.4897336896596451E-9</v>
      </c>
      <c r="M4758" s="147">
        <v>3.3758264229989581E-3</v>
      </c>
      <c r="N4758" s="87">
        <v>7.7550007738741877</v>
      </c>
      <c r="O4758" s="88">
        <v>0.78186693244451244</v>
      </c>
      <c r="P4758" s="89">
        <v>100.82099992543431</v>
      </c>
    </row>
    <row r="4759" spans="1:16">
      <c r="A4759" s="75" t="s">
        <v>6734</v>
      </c>
      <c r="B4759" s="85">
        <v>4755</v>
      </c>
      <c r="C4759" s="85">
        <v>4462</v>
      </c>
      <c r="D4759" s="85">
        <v>4755</v>
      </c>
      <c r="E4759" s="86" t="s">
        <v>6735</v>
      </c>
      <c r="F4759" s="85" t="s">
        <v>1084</v>
      </c>
      <c r="G4759" s="86" t="s">
        <v>111</v>
      </c>
      <c r="H4759" s="85" t="s">
        <v>2</v>
      </c>
      <c r="I4759" s="85">
        <v>1</v>
      </c>
      <c r="J4759" s="88">
        <v>0.20342300816637579</v>
      </c>
      <c r="K4759" s="146">
        <v>0.15595528038038525</v>
      </c>
      <c r="L4759" s="147">
        <v>7.7803437023943816E-10</v>
      </c>
      <c r="M4759" s="147">
        <v>1.8976594217481501E-2</v>
      </c>
      <c r="N4759" s="87">
        <v>9.9143465176344794</v>
      </c>
      <c r="O4759" s="88">
        <v>0.1894517897659681</v>
      </c>
      <c r="P4759" s="89">
        <v>19.108852956570907</v>
      </c>
    </row>
    <row r="4760" spans="1:16">
      <c r="A4760" s="75" t="s">
        <v>6736</v>
      </c>
      <c r="B4760" s="85">
        <v>4756</v>
      </c>
      <c r="C4760" s="85">
        <v>4463</v>
      </c>
      <c r="D4760" s="85">
        <v>4756</v>
      </c>
      <c r="E4760" s="86" t="s">
        <v>6735</v>
      </c>
      <c r="F4760" s="85" t="s">
        <v>4370</v>
      </c>
      <c r="G4760" s="86" t="s">
        <v>111</v>
      </c>
      <c r="H4760" s="85" t="s">
        <v>2</v>
      </c>
      <c r="I4760" s="85">
        <v>1</v>
      </c>
      <c r="J4760" s="88">
        <v>0.20342300816637579</v>
      </c>
      <c r="K4760" s="146">
        <v>0.15595528038038525</v>
      </c>
      <c r="L4760" s="147">
        <v>7.7803437023943816E-10</v>
      </c>
      <c r="M4760" s="147">
        <v>1.8976594217481501E-2</v>
      </c>
      <c r="N4760" s="87">
        <v>9.9143465176344794</v>
      </c>
      <c r="O4760" s="88">
        <v>0.1894517897659681</v>
      </c>
      <c r="P4760" s="89">
        <v>19.108852956570907</v>
      </c>
    </row>
    <row r="4761" spans="1:16">
      <c r="A4761" s="75" t="s">
        <v>6737</v>
      </c>
      <c r="B4761" s="85">
        <v>4757</v>
      </c>
      <c r="C4761" s="85">
        <v>4464</v>
      </c>
      <c r="D4761" s="85">
        <v>4757</v>
      </c>
      <c r="E4761" s="86" t="s">
        <v>6735</v>
      </c>
      <c r="F4761" s="85" t="s">
        <v>4641</v>
      </c>
      <c r="G4761" s="86" t="s">
        <v>111</v>
      </c>
      <c r="H4761" s="85" t="s">
        <v>2</v>
      </c>
      <c r="I4761" s="85">
        <v>1</v>
      </c>
      <c r="J4761" s="88">
        <v>0.20342300816637579</v>
      </c>
      <c r="K4761" s="146">
        <v>0.15595528038038525</v>
      </c>
      <c r="L4761" s="147">
        <v>7.7803437023943816E-10</v>
      </c>
      <c r="M4761" s="147">
        <v>1.8976594217481501E-2</v>
      </c>
      <c r="N4761" s="87">
        <v>9.9143465176344794</v>
      </c>
      <c r="O4761" s="88">
        <v>0.1894517897659681</v>
      </c>
      <c r="P4761" s="89">
        <v>19.108852956570907</v>
      </c>
    </row>
    <row r="4762" spans="1:16">
      <c r="A4762" s="75" t="s">
        <v>6738</v>
      </c>
      <c r="B4762" s="85">
        <v>4758</v>
      </c>
      <c r="C4762" s="85">
        <v>4465</v>
      </c>
      <c r="D4762" s="85">
        <v>4758</v>
      </c>
      <c r="E4762" s="86" t="s">
        <v>6735</v>
      </c>
      <c r="F4762" s="85" t="s">
        <v>2124</v>
      </c>
      <c r="G4762" s="86" t="s">
        <v>111</v>
      </c>
      <c r="H4762" s="85" t="s">
        <v>2</v>
      </c>
      <c r="I4762" s="85">
        <v>1</v>
      </c>
      <c r="J4762" s="88">
        <v>0.20342300816637579</v>
      </c>
      <c r="K4762" s="146">
        <v>0.15595528038038525</v>
      </c>
      <c r="L4762" s="147">
        <v>7.7803437023943816E-10</v>
      </c>
      <c r="M4762" s="147">
        <v>1.8976594217481501E-2</v>
      </c>
      <c r="N4762" s="87">
        <v>9.9143465176344794</v>
      </c>
      <c r="O4762" s="88">
        <v>0.1894517897659681</v>
      </c>
      <c r="P4762" s="89">
        <v>19.108852956570907</v>
      </c>
    </row>
    <row r="4763" spans="1:16">
      <c r="A4763" s="75" t="s">
        <v>6739</v>
      </c>
      <c r="B4763" s="85">
        <v>4759</v>
      </c>
      <c r="C4763" s="85">
        <v>4466</v>
      </c>
      <c r="D4763" s="85">
        <v>4759</v>
      </c>
      <c r="E4763" s="86" t="s">
        <v>6740</v>
      </c>
      <c r="F4763" s="85" t="s">
        <v>4627</v>
      </c>
      <c r="G4763" s="86" t="s">
        <v>111</v>
      </c>
      <c r="H4763" s="85" t="s">
        <v>2</v>
      </c>
      <c r="I4763" s="85">
        <v>1</v>
      </c>
      <c r="J4763" s="88">
        <v>0.52314126131265015</v>
      </c>
      <c r="K4763" s="146">
        <v>0.8917215213693066</v>
      </c>
      <c r="L4763" s="147">
        <v>3.0721137383437021E-9</v>
      </c>
      <c r="M4763" s="147">
        <v>9.1397032608194709E-3</v>
      </c>
      <c r="N4763" s="87">
        <v>11.671629714534911</v>
      </c>
      <c r="O4763" s="88">
        <v>0.50678812510736637</v>
      </c>
      <c r="P4763" s="89">
        <v>43.420510888573951</v>
      </c>
    </row>
    <row r="4764" spans="1:16">
      <c r="A4764" s="75" t="s">
        <v>6741</v>
      </c>
      <c r="B4764" s="85">
        <v>4760</v>
      </c>
      <c r="C4764" s="85">
        <v>4467</v>
      </c>
      <c r="D4764" s="85">
        <v>4760</v>
      </c>
      <c r="E4764" s="86" t="s">
        <v>6740</v>
      </c>
      <c r="F4764" s="85" t="s">
        <v>4496</v>
      </c>
      <c r="G4764" s="86" t="s">
        <v>111</v>
      </c>
      <c r="H4764" s="85" t="s">
        <v>2</v>
      </c>
      <c r="I4764" s="85">
        <v>1</v>
      </c>
      <c r="J4764" s="88">
        <v>0.52314126131265015</v>
      </c>
      <c r="K4764" s="146">
        <v>0.8917215213693066</v>
      </c>
      <c r="L4764" s="147">
        <v>3.0721137383437021E-9</v>
      </c>
      <c r="M4764" s="147">
        <v>9.1397032608194709E-3</v>
      </c>
      <c r="N4764" s="87">
        <v>11.671629714534911</v>
      </c>
      <c r="O4764" s="88">
        <v>0.50678812510736637</v>
      </c>
      <c r="P4764" s="89">
        <v>43.420510888573951</v>
      </c>
    </row>
    <row r="4765" spans="1:16">
      <c r="A4765" s="75" t="s">
        <v>6742</v>
      </c>
      <c r="B4765" s="85">
        <v>4761</v>
      </c>
      <c r="C4765" s="85">
        <v>4468</v>
      </c>
      <c r="D4765" s="85">
        <v>4761</v>
      </c>
      <c r="E4765" s="86" t="s">
        <v>6740</v>
      </c>
      <c r="F4765" s="85" t="s">
        <v>4711</v>
      </c>
      <c r="G4765" s="86" t="s">
        <v>111</v>
      </c>
      <c r="H4765" s="85" t="s">
        <v>2</v>
      </c>
      <c r="I4765" s="85">
        <v>1</v>
      </c>
      <c r="J4765" s="88">
        <v>0.52314126131265015</v>
      </c>
      <c r="K4765" s="146">
        <v>0.8917215213693066</v>
      </c>
      <c r="L4765" s="147">
        <v>3.0721137383437021E-9</v>
      </c>
      <c r="M4765" s="147">
        <v>9.1397032608194709E-3</v>
      </c>
      <c r="N4765" s="87">
        <v>11.671629714534911</v>
      </c>
      <c r="O4765" s="88">
        <v>0.50678812510736637</v>
      </c>
      <c r="P4765" s="89">
        <v>43.420510888573951</v>
      </c>
    </row>
    <row r="4766" spans="1:16">
      <c r="A4766" s="75" t="s">
        <v>6743</v>
      </c>
      <c r="B4766" s="85">
        <v>4762</v>
      </c>
      <c r="C4766" s="85">
        <v>4469</v>
      </c>
      <c r="D4766" s="85">
        <v>4762</v>
      </c>
      <c r="E4766" s="86" t="s">
        <v>6740</v>
      </c>
      <c r="F4766" s="85" t="s">
        <v>4646</v>
      </c>
      <c r="G4766" s="86" t="s">
        <v>111</v>
      </c>
      <c r="H4766" s="85" t="s">
        <v>2</v>
      </c>
      <c r="I4766" s="85">
        <v>1</v>
      </c>
      <c r="J4766" s="88">
        <v>0.52314126131265015</v>
      </c>
      <c r="K4766" s="146">
        <v>0.8917215213693066</v>
      </c>
      <c r="L4766" s="147">
        <v>3.0721137383437021E-9</v>
      </c>
      <c r="M4766" s="147">
        <v>9.1397032608194709E-3</v>
      </c>
      <c r="N4766" s="87">
        <v>11.671629714534911</v>
      </c>
      <c r="O4766" s="88">
        <v>0.50678812510736637</v>
      </c>
      <c r="P4766" s="89">
        <v>43.420510888573951</v>
      </c>
    </row>
    <row r="4767" spans="1:16">
      <c r="A4767" s="75" t="s">
        <v>6744</v>
      </c>
      <c r="B4767" s="85">
        <v>4763</v>
      </c>
      <c r="C4767" s="85">
        <v>4470</v>
      </c>
      <c r="D4767" s="85">
        <v>4763</v>
      </c>
      <c r="E4767" s="86" t="s">
        <v>6740</v>
      </c>
      <c r="F4767" s="85" t="s">
        <v>4648</v>
      </c>
      <c r="G4767" s="86" t="s">
        <v>111</v>
      </c>
      <c r="H4767" s="85" t="s">
        <v>2</v>
      </c>
      <c r="I4767" s="85">
        <v>1</v>
      </c>
      <c r="J4767" s="88">
        <v>0.52314126131265015</v>
      </c>
      <c r="K4767" s="146">
        <v>0.8917215213693066</v>
      </c>
      <c r="L4767" s="147">
        <v>3.0721137383437021E-9</v>
      </c>
      <c r="M4767" s="147">
        <v>9.1397032608194709E-3</v>
      </c>
      <c r="N4767" s="87">
        <v>11.671629714534911</v>
      </c>
      <c r="O4767" s="88">
        <v>0.50678812510736637</v>
      </c>
      <c r="P4767" s="89">
        <v>43.420510888573951</v>
      </c>
    </row>
    <row r="4768" spans="1:16">
      <c r="A4768" s="75" t="s">
        <v>6745</v>
      </c>
      <c r="B4768" s="85">
        <v>4764</v>
      </c>
      <c r="C4768" s="85">
        <v>4471</v>
      </c>
      <c r="D4768" s="85">
        <v>4764</v>
      </c>
      <c r="E4768" s="86" t="s">
        <v>6740</v>
      </c>
      <c r="F4768" s="85" t="s">
        <v>1088</v>
      </c>
      <c r="G4768" s="86" t="s">
        <v>111</v>
      </c>
      <c r="H4768" s="85" t="s">
        <v>2</v>
      </c>
      <c r="I4768" s="85">
        <v>1</v>
      </c>
      <c r="J4768" s="88">
        <v>0.52314126131265015</v>
      </c>
      <c r="K4768" s="146">
        <v>0.8917215213693066</v>
      </c>
      <c r="L4768" s="147">
        <v>3.0721137383437021E-9</v>
      </c>
      <c r="M4768" s="147">
        <v>9.1397032608194709E-3</v>
      </c>
      <c r="N4768" s="87">
        <v>11.671629714534911</v>
      </c>
      <c r="O4768" s="88">
        <v>0.50678812510736637</v>
      </c>
      <c r="P4768" s="89">
        <v>43.420510888573951</v>
      </c>
    </row>
    <row r="4769" spans="1:16">
      <c r="A4769" s="75" t="s">
        <v>6746</v>
      </c>
      <c r="B4769" s="85">
        <v>4765</v>
      </c>
      <c r="C4769" s="85">
        <v>4472</v>
      </c>
      <c r="D4769" s="85">
        <v>4765</v>
      </c>
      <c r="E4769" s="86" t="s">
        <v>6747</v>
      </c>
      <c r="F4769" s="85" t="s">
        <v>4411</v>
      </c>
      <c r="G4769" s="86" t="s">
        <v>111</v>
      </c>
      <c r="H4769" s="85" t="s">
        <v>2</v>
      </c>
      <c r="I4769" s="85">
        <v>1</v>
      </c>
      <c r="J4769" s="88">
        <v>0.16727548850721191</v>
      </c>
      <c r="K4769" s="146">
        <v>0.22316905182033903</v>
      </c>
      <c r="L4769" s="147">
        <v>7.9710164717175066E-10</v>
      </c>
      <c r="M4769" s="147">
        <v>1.3231189802308351E-2</v>
      </c>
      <c r="N4769" s="87">
        <v>1.943565249770189</v>
      </c>
      <c r="O4769" s="88">
        <v>0.1370094051783666</v>
      </c>
      <c r="P4769" s="89">
        <v>70.493854114013843</v>
      </c>
    </row>
    <row r="4770" spans="1:16">
      <c r="A4770" s="75" t="s">
        <v>6748</v>
      </c>
      <c r="B4770" s="85">
        <v>4766</v>
      </c>
      <c r="C4770" s="85">
        <v>4473</v>
      </c>
      <c r="D4770" s="85">
        <v>4766</v>
      </c>
      <c r="E4770" s="86" t="s">
        <v>6747</v>
      </c>
      <c r="F4770" s="85" t="s">
        <v>4780</v>
      </c>
      <c r="G4770" s="86" t="s">
        <v>111</v>
      </c>
      <c r="H4770" s="85" t="s">
        <v>2</v>
      </c>
      <c r="I4770" s="85">
        <v>1</v>
      </c>
      <c r="J4770" s="88">
        <v>0.16727548850721191</v>
      </c>
      <c r="K4770" s="146">
        <v>0.22316905182033903</v>
      </c>
      <c r="L4770" s="147">
        <v>7.9710164717175066E-10</v>
      </c>
      <c r="M4770" s="147">
        <v>1.3231189802308351E-2</v>
      </c>
      <c r="N4770" s="87">
        <v>1.943565249770189</v>
      </c>
      <c r="O4770" s="88">
        <v>0.1370094051783666</v>
      </c>
      <c r="P4770" s="89">
        <v>70.493854114013843</v>
      </c>
    </row>
    <row r="4771" spans="1:16">
      <c r="A4771" s="75" t="s">
        <v>6749</v>
      </c>
      <c r="B4771" s="85">
        <v>4767</v>
      </c>
      <c r="C4771" s="85">
        <v>4474</v>
      </c>
      <c r="D4771" s="85">
        <v>4767</v>
      </c>
      <c r="E4771" s="86" t="s">
        <v>6750</v>
      </c>
      <c r="F4771" s="85" t="s">
        <v>4780</v>
      </c>
      <c r="G4771" s="86" t="s">
        <v>111</v>
      </c>
      <c r="H4771" s="85" t="s">
        <v>2</v>
      </c>
      <c r="I4771" s="85">
        <v>1</v>
      </c>
      <c r="J4771" s="88">
        <v>0.14657833208330559</v>
      </c>
      <c r="K4771" s="146">
        <v>0.14362748612434853</v>
      </c>
      <c r="L4771" s="147">
        <v>5.3126800382387715E-10</v>
      </c>
      <c r="M4771" s="147">
        <v>9.1110443974345371E-3</v>
      </c>
      <c r="N4771" s="87">
        <v>1.140738453035876</v>
      </c>
      <c r="O4771" s="88">
        <v>9.6833013000643717E-2</v>
      </c>
      <c r="P4771" s="89">
        <v>84.886253060848077</v>
      </c>
    </row>
    <row r="4772" spans="1:16">
      <c r="A4772" s="75" t="s">
        <v>6751</v>
      </c>
      <c r="B4772" s="85">
        <v>4768</v>
      </c>
      <c r="C4772" s="85">
        <v>4475</v>
      </c>
      <c r="D4772" s="85">
        <v>4768</v>
      </c>
      <c r="E4772" s="86" t="s">
        <v>6752</v>
      </c>
      <c r="F4772" s="85" t="s">
        <v>4413</v>
      </c>
      <c r="G4772" s="86" t="s">
        <v>111</v>
      </c>
      <c r="H4772" s="85" t="s">
        <v>2</v>
      </c>
      <c r="I4772" s="85">
        <v>1</v>
      </c>
      <c r="J4772" s="88">
        <v>0.15167190397828409</v>
      </c>
      <c r="K4772" s="146">
        <v>0.2157002498882378</v>
      </c>
      <c r="L4772" s="147">
        <v>7.5569738611184212E-10</v>
      </c>
      <c r="M4772" s="147">
        <v>1.251857979156417E-2</v>
      </c>
      <c r="N4772" s="87">
        <v>2.1381154321423388</v>
      </c>
      <c r="O4772" s="88">
        <v>0.1080703567853018</v>
      </c>
      <c r="P4772" s="89">
        <v>50.544678346490386</v>
      </c>
    </row>
    <row r="4773" spans="1:16">
      <c r="A4773" s="75" t="s">
        <v>6753</v>
      </c>
      <c r="B4773" s="85">
        <v>4769</v>
      </c>
      <c r="C4773" s="85">
        <v>4476</v>
      </c>
      <c r="D4773" s="85">
        <v>4769</v>
      </c>
      <c r="E4773" s="86" t="s">
        <v>6754</v>
      </c>
      <c r="F4773" s="85" t="s">
        <v>2901</v>
      </c>
      <c r="G4773" s="86" t="s">
        <v>111</v>
      </c>
      <c r="H4773" s="85" t="s">
        <v>2</v>
      </c>
      <c r="I4773" s="85">
        <v>1</v>
      </c>
      <c r="J4773" s="88">
        <v>0.16465637524788071</v>
      </c>
      <c r="K4773" s="146">
        <v>0.24090116179106422</v>
      </c>
      <c r="L4773" s="147">
        <v>8.6818235437382287E-10</v>
      </c>
      <c r="M4773" s="147">
        <v>8.4100232929190735E-3</v>
      </c>
      <c r="N4773" s="87">
        <v>1.5460270678948089</v>
      </c>
      <c r="O4773" s="88">
        <v>0.12605498332663551</v>
      </c>
      <c r="P4773" s="89">
        <v>81.534784186076251</v>
      </c>
    </row>
    <row r="4774" spans="1:16">
      <c r="A4774" s="75" t="s">
        <v>6755</v>
      </c>
      <c r="B4774" s="85">
        <v>4770</v>
      </c>
      <c r="C4774" s="85">
        <v>4477</v>
      </c>
      <c r="D4774" s="85">
        <v>4770</v>
      </c>
      <c r="E4774" s="86" t="s">
        <v>6754</v>
      </c>
      <c r="F4774" s="85" t="s">
        <v>6368</v>
      </c>
      <c r="G4774" s="86" t="s">
        <v>111</v>
      </c>
      <c r="H4774" s="85" t="s">
        <v>2</v>
      </c>
      <c r="I4774" s="85">
        <v>1</v>
      </c>
      <c r="J4774" s="88">
        <v>0.16465637524788071</v>
      </c>
      <c r="K4774" s="146">
        <v>0.24090116179106422</v>
      </c>
      <c r="L4774" s="147">
        <v>8.6818235437382287E-10</v>
      </c>
      <c r="M4774" s="147">
        <v>8.4100232929190735E-3</v>
      </c>
      <c r="N4774" s="87">
        <v>1.5460270678948089</v>
      </c>
      <c r="O4774" s="88">
        <v>0.12605498332663551</v>
      </c>
      <c r="P4774" s="89">
        <v>81.534784186076251</v>
      </c>
    </row>
    <row r="4775" spans="1:16">
      <c r="A4775" s="75" t="s">
        <v>6756</v>
      </c>
      <c r="B4775" s="85">
        <v>4771</v>
      </c>
      <c r="C4775" s="85">
        <v>4478</v>
      </c>
      <c r="D4775" s="85">
        <v>4771</v>
      </c>
      <c r="E4775" s="86" t="s">
        <v>6757</v>
      </c>
      <c r="F4775" s="85" t="s">
        <v>6242</v>
      </c>
      <c r="G4775" s="86" t="s">
        <v>111</v>
      </c>
      <c r="H4775" s="85" t="s">
        <v>2</v>
      </c>
      <c r="I4775" s="85">
        <v>1</v>
      </c>
      <c r="J4775" s="88">
        <v>6.8873404445244542E-3</v>
      </c>
      <c r="K4775" s="146">
        <v>4.4924583677931396E-2</v>
      </c>
      <c r="L4775" s="147">
        <v>2.8586252071909621E-11</v>
      </c>
      <c r="M4775" s="147">
        <v>4.179969220243763E-4</v>
      </c>
      <c r="N4775" s="87">
        <v>5.9389828862071517E-2</v>
      </c>
      <c r="O4775" s="88">
        <v>6.0136083145985514E-3</v>
      </c>
      <c r="P4775" s="89">
        <v>101.25653550146966</v>
      </c>
    </row>
    <row r="4776" spans="1:16">
      <c r="A4776" s="75" t="s">
        <v>6758</v>
      </c>
      <c r="B4776" s="85">
        <v>4772</v>
      </c>
      <c r="C4776" s="85">
        <v>4479</v>
      </c>
      <c r="D4776" s="85">
        <v>4772</v>
      </c>
      <c r="E4776" s="86" t="s">
        <v>6759</v>
      </c>
      <c r="F4776" s="85" t="s">
        <v>4381</v>
      </c>
      <c r="G4776" s="86" t="s">
        <v>111</v>
      </c>
      <c r="H4776" s="85" t="s">
        <v>2</v>
      </c>
      <c r="I4776" s="85">
        <v>1</v>
      </c>
      <c r="J4776" s="88">
        <v>0.65589855006496722</v>
      </c>
      <c r="K4776" s="146">
        <v>0.44878507951710789</v>
      </c>
      <c r="L4776" s="147">
        <v>2.1547391244491309E-9</v>
      </c>
      <c r="M4776" s="147">
        <v>8.8001778508395426E-2</v>
      </c>
      <c r="N4776" s="87">
        <v>12.08746104703541</v>
      </c>
      <c r="O4776" s="88">
        <v>0.58985343865552375</v>
      </c>
      <c r="P4776" s="89">
        <v>48.798787136541975</v>
      </c>
    </row>
    <row r="4777" spans="1:16">
      <c r="A4777" s="75" t="s">
        <v>6760</v>
      </c>
      <c r="B4777" s="85">
        <v>4773</v>
      </c>
      <c r="C4777" s="85">
        <v>4480</v>
      </c>
      <c r="D4777" s="85">
        <v>4773</v>
      </c>
      <c r="E4777" s="86" t="s">
        <v>6759</v>
      </c>
      <c r="F4777" s="85" t="s">
        <v>2925</v>
      </c>
      <c r="G4777" s="86" t="s">
        <v>111</v>
      </c>
      <c r="H4777" s="85" t="s">
        <v>2</v>
      </c>
      <c r="I4777" s="85">
        <v>1</v>
      </c>
      <c r="J4777" s="88">
        <v>0.65589855006496722</v>
      </c>
      <c r="K4777" s="146">
        <v>0.44878507951710789</v>
      </c>
      <c r="L4777" s="147">
        <v>2.1547391244491309E-9</v>
      </c>
      <c r="M4777" s="147">
        <v>8.8001778508395426E-2</v>
      </c>
      <c r="N4777" s="87">
        <v>12.08746104703541</v>
      </c>
      <c r="O4777" s="88">
        <v>0.58985343865552375</v>
      </c>
      <c r="P4777" s="89">
        <v>48.798787136541975</v>
      </c>
    </row>
    <row r="4778" spans="1:16">
      <c r="A4778" s="75" t="s">
        <v>6761</v>
      </c>
      <c r="B4778" s="85">
        <v>4774</v>
      </c>
      <c r="C4778" s="85">
        <v>4481</v>
      </c>
      <c r="D4778" s="85">
        <v>4774</v>
      </c>
      <c r="E4778" s="86" t="s">
        <v>6762</v>
      </c>
      <c r="F4778" s="85" t="s">
        <v>4591</v>
      </c>
      <c r="G4778" s="86" t="s">
        <v>111</v>
      </c>
      <c r="H4778" s="85" t="s">
        <v>2</v>
      </c>
      <c r="I4778" s="85">
        <v>1</v>
      </c>
      <c r="J4778" s="88">
        <v>0.7565995881923514</v>
      </c>
      <c r="K4778" s="146">
        <v>0.76699282473274799</v>
      </c>
      <c r="L4778" s="147">
        <v>3.3435823180728488E-9</v>
      </c>
      <c r="M4778" s="147">
        <v>4.7621009849337183E-2</v>
      </c>
      <c r="N4778" s="87">
        <v>10.38753485194901</v>
      </c>
      <c r="O4778" s="88">
        <v>0.71570144584676021</v>
      </c>
      <c r="P4778" s="89">
        <v>68.900028355858979</v>
      </c>
    </row>
    <row r="4779" spans="1:16">
      <c r="A4779" s="75" t="s">
        <v>6763</v>
      </c>
      <c r="B4779" s="85">
        <v>4775</v>
      </c>
      <c r="C4779" s="85">
        <v>4482</v>
      </c>
      <c r="D4779" s="85">
        <v>4775</v>
      </c>
      <c r="E4779" s="86" t="s">
        <v>6762</v>
      </c>
      <c r="F4779" s="85" t="s">
        <v>4235</v>
      </c>
      <c r="G4779" s="86" t="s">
        <v>111</v>
      </c>
      <c r="H4779" s="85" t="s">
        <v>2</v>
      </c>
      <c r="I4779" s="85">
        <v>1</v>
      </c>
      <c r="J4779" s="88">
        <v>0.7565995881923514</v>
      </c>
      <c r="K4779" s="146">
        <v>0.76699282473274799</v>
      </c>
      <c r="L4779" s="147">
        <v>3.3435823180728488E-9</v>
      </c>
      <c r="M4779" s="147">
        <v>4.7621009849337183E-2</v>
      </c>
      <c r="N4779" s="87">
        <v>10.38753485194901</v>
      </c>
      <c r="O4779" s="88">
        <v>0.71570144584676021</v>
      </c>
      <c r="P4779" s="89">
        <v>68.900028355858979</v>
      </c>
    </row>
    <row r="4780" spans="1:16">
      <c r="A4780" s="75" t="s">
        <v>6764</v>
      </c>
      <c r="B4780" s="85">
        <v>4776</v>
      </c>
      <c r="C4780" s="85">
        <v>4483</v>
      </c>
      <c r="D4780" s="85">
        <v>4776</v>
      </c>
      <c r="E4780" s="86" t="s">
        <v>6762</v>
      </c>
      <c r="F4780" s="85" t="s">
        <v>4400</v>
      </c>
      <c r="G4780" s="86" t="s">
        <v>111</v>
      </c>
      <c r="H4780" s="85" t="s">
        <v>2</v>
      </c>
      <c r="I4780" s="85">
        <v>1</v>
      </c>
      <c r="J4780" s="88">
        <v>0.7565995881923514</v>
      </c>
      <c r="K4780" s="146">
        <v>0.76699282473274799</v>
      </c>
      <c r="L4780" s="147">
        <v>3.3435823180728488E-9</v>
      </c>
      <c r="M4780" s="147">
        <v>4.7621009849337183E-2</v>
      </c>
      <c r="N4780" s="87">
        <v>10.38753485194901</v>
      </c>
      <c r="O4780" s="88">
        <v>0.71570144584676021</v>
      </c>
      <c r="P4780" s="89">
        <v>68.900028355858979</v>
      </c>
    </row>
    <row r="4781" spans="1:16">
      <c r="A4781" s="75" t="s">
        <v>6765</v>
      </c>
      <c r="B4781" s="85">
        <v>4777</v>
      </c>
      <c r="C4781" s="85">
        <v>4484</v>
      </c>
      <c r="D4781" s="85">
        <v>4777</v>
      </c>
      <c r="E4781" s="86" t="s">
        <v>6766</v>
      </c>
      <c r="F4781" s="85" t="s">
        <v>4233</v>
      </c>
      <c r="G4781" s="86" t="s">
        <v>111</v>
      </c>
      <c r="H4781" s="85" t="s">
        <v>2</v>
      </c>
      <c r="I4781" s="85">
        <v>1</v>
      </c>
      <c r="J4781" s="88">
        <v>7.3165599478178453E-2</v>
      </c>
      <c r="K4781" s="146">
        <v>0.12957016997294896</v>
      </c>
      <c r="L4781" s="147">
        <v>3.3150685788100429E-10</v>
      </c>
      <c r="M4781" s="147">
        <v>5.9353433665129971E-3</v>
      </c>
      <c r="N4781" s="87">
        <v>1.1506122113622981</v>
      </c>
      <c r="O4781" s="88">
        <v>6.5768494795419449E-2</v>
      </c>
      <c r="P4781" s="89">
        <v>57.159566138752417</v>
      </c>
    </row>
    <row r="4782" spans="1:16">
      <c r="A4782" s="75" t="s">
        <v>6767</v>
      </c>
      <c r="B4782" s="85">
        <v>4778</v>
      </c>
      <c r="C4782" s="85">
        <v>4485</v>
      </c>
      <c r="D4782" s="85">
        <v>4778</v>
      </c>
      <c r="E4782" s="86" t="s">
        <v>6766</v>
      </c>
      <c r="F4782" s="85" t="s">
        <v>4400</v>
      </c>
      <c r="G4782" s="86" t="s">
        <v>111</v>
      </c>
      <c r="H4782" s="85" t="s">
        <v>2</v>
      </c>
      <c r="I4782" s="85">
        <v>1</v>
      </c>
      <c r="J4782" s="88">
        <v>7.3165599478178453E-2</v>
      </c>
      <c r="K4782" s="146">
        <v>0.12957016997294896</v>
      </c>
      <c r="L4782" s="147">
        <v>3.3150685788100429E-10</v>
      </c>
      <c r="M4782" s="147">
        <v>5.9353433665129971E-3</v>
      </c>
      <c r="N4782" s="87">
        <v>1.1506122113622981</v>
      </c>
      <c r="O4782" s="88">
        <v>6.5768494795419449E-2</v>
      </c>
      <c r="P4782" s="89">
        <v>57.159566138752417</v>
      </c>
    </row>
    <row r="4783" spans="1:16">
      <c r="A4783" s="75" t="s">
        <v>6768</v>
      </c>
      <c r="B4783" s="85">
        <v>4779</v>
      </c>
      <c r="C4783" s="85">
        <v>4486</v>
      </c>
      <c r="D4783" s="85">
        <v>4779</v>
      </c>
      <c r="E4783" s="86" t="s">
        <v>6769</v>
      </c>
      <c r="F4783" s="85" t="s">
        <v>4420</v>
      </c>
      <c r="G4783" s="86" t="s">
        <v>111</v>
      </c>
      <c r="H4783" s="85" t="s">
        <v>2</v>
      </c>
      <c r="I4783" s="85">
        <v>1</v>
      </c>
      <c r="J4783" s="88">
        <v>5.7334382684757497E-2</v>
      </c>
      <c r="K4783" s="146">
        <v>7.8552225233378167E-2</v>
      </c>
      <c r="L4783" s="147">
        <v>1.8372595584216351E-10</v>
      </c>
      <c r="M4783" s="147">
        <v>7.9531297157672636E-4</v>
      </c>
      <c r="N4783" s="87">
        <v>0.13224825981138169</v>
      </c>
      <c r="O4783" s="88">
        <v>4.9565556034887513E-2</v>
      </c>
      <c r="P4783" s="89">
        <v>374.79174475021523</v>
      </c>
    </row>
    <row r="4784" spans="1:16">
      <c r="A4784" s="75" t="s">
        <v>6770</v>
      </c>
      <c r="B4784" s="85">
        <v>4780</v>
      </c>
      <c r="C4784" s="85">
        <v>4487</v>
      </c>
      <c r="D4784" s="85">
        <v>4780</v>
      </c>
      <c r="E4784" s="86" t="s">
        <v>6769</v>
      </c>
      <c r="F4784" s="85" t="s">
        <v>4235</v>
      </c>
      <c r="G4784" s="86" t="s">
        <v>111</v>
      </c>
      <c r="H4784" s="85" t="s">
        <v>2</v>
      </c>
      <c r="I4784" s="85">
        <v>1</v>
      </c>
      <c r="J4784" s="88">
        <v>5.7334382684757497E-2</v>
      </c>
      <c r="K4784" s="146">
        <v>7.8552225233378167E-2</v>
      </c>
      <c r="L4784" s="147">
        <v>1.8372595584216351E-10</v>
      </c>
      <c r="M4784" s="147">
        <v>7.9531297157672636E-4</v>
      </c>
      <c r="N4784" s="87">
        <v>0.13224825981138169</v>
      </c>
      <c r="O4784" s="88">
        <v>4.9565556034887513E-2</v>
      </c>
      <c r="P4784" s="89">
        <v>374.79174475021523</v>
      </c>
    </row>
    <row r="4785" spans="1:16">
      <c r="A4785" s="75" t="s">
        <v>6771</v>
      </c>
      <c r="B4785" s="85">
        <v>4781</v>
      </c>
      <c r="C4785" s="85">
        <v>4488</v>
      </c>
      <c r="D4785" s="85">
        <v>4781</v>
      </c>
      <c r="E4785" s="86" t="s">
        <v>6769</v>
      </c>
      <c r="F4785" s="85" t="s">
        <v>4552</v>
      </c>
      <c r="G4785" s="86" t="s">
        <v>111</v>
      </c>
      <c r="H4785" s="85" t="s">
        <v>2</v>
      </c>
      <c r="I4785" s="85">
        <v>1</v>
      </c>
      <c r="J4785" s="88">
        <v>5.7334382684757497E-2</v>
      </c>
      <c r="K4785" s="146">
        <v>7.8552225233378167E-2</v>
      </c>
      <c r="L4785" s="147">
        <v>1.8372595584216351E-10</v>
      </c>
      <c r="M4785" s="147">
        <v>7.9531297157672636E-4</v>
      </c>
      <c r="N4785" s="87">
        <v>0.13224825981138169</v>
      </c>
      <c r="O4785" s="88">
        <v>4.9565556034887513E-2</v>
      </c>
      <c r="P4785" s="89">
        <v>374.79174475021523</v>
      </c>
    </row>
    <row r="4786" spans="1:16">
      <c r="A4786" s="75" t="s">
        <v>6772</v>
      </c>
      <c r="B4786" s="85">
        <v>4782</v>
      </c>
      <c r="C4786" s="85">
        <v>4489</v>
      </c>
      <c r="D4786" s="85">
        <v>4782</v>
      </c>
      <c r="E4786" s="86" t="s">
        <v>6773</v>
      </c>
      <c r="F4786" s="85" t="s">
        <v>4418</v>
      </c>
      <c r="G4786" s="86" t="s">
        <v>111</v>
      </c>
      <c r="H4786" s="85" t="s">
        <v>2</v>
      </c>
      <c r="I4786" s="85">
        <v>1</v>
      </c>
      <c r="J4786" s="88">
        <v>0.27498617073538839</v>
      </c>
      <c r="K4786" s="146">
        <v>0.56934655119865152</v>
      </c>
      <c r="L4786" s="147">
        <v>1.3096436324174431E-9</v>
      </c>
      <c r="M4786" s="147">
        <v>1.3508383781134651E-2</v>
      </c>
      <c r="N4786" s="87">
        <v>8.080313334455191</v>
      </c>
      <c r="O4786" s="88">
        <v>0.25804817322553969</v>
      </c>
      <c r="P4786" s="89">
        <v>31.935416678113068</v>
      </c>
    </row>
    <row r="4787" spans="1:16">
      <c r="A4787" s="75" t="s">
        <v>6774</v>
      </c>
      <c r="B4787" s="85">
        <v>4783</v>
      </c>
      <c r="C4787" s="85">
        <v>4490</v>
      </c>
      <c r="D4787" s="85">
        <v>4783</v>
      </c>
      <c r="E4787" s="86" t="s">
        <v>6773</v>
      </c>
      <c r="F4787" s="85" t="s">
        <v>4422</v>
      </c>
      <c r="G4787" s="86" t="s">
        <v>111</v>
      </c>
      <c r="H4787" s="85" t="s">
        <v>2</v>
      </c>
      <c r="I4787" s="85">
        <v>1</v>
      </c>
      <c r="J4787" s="88">
        <v>0.27498617073538839</v>
      </c>
      <c r="K4787" s="146">
        <v>0.56934655119865152</v>
      </c>
      <c r="L4787" s="147">
        <v>1.3096436324174431E-9</v>
      </c>
      <c r="M4787" s="147">
        <v>1.3508383781134651E-2</v>
      </c>
      <c r="N4787" s="87">
        <v>8.080313334455191</v>
      </c>
      <c r="O4787" s="88">
        <v>0.25804817322553969</v>
      </c>
      <c r="P4787" s="89">
        <v>31.935416678113068</v>
      </c>
    </row>
    <row r="4788" spans="1:16">
      <c r="A4788" s="75" t="s">
        <v>6775</v>
      </c>
      <c r="B4788" s="85">
        <v>4784</v>
      </c>
      <c r="C4788" s="85">
        <v>4491</v>
      </c>
      <c r="D4788" s="85">
        <v>4784</v>
      </c>
      <c r="E4788" s="86" t="s">
        <v>6773</v>
      </c>
      <c r="F4788" s="85" t="s">
        <v>509</v>
      </c>
      <c r="G4788" s="86" t="s">
        <v>111</v>
      </c>
      <c r="H4788" s="85" t="s">
        <v>2</v>
      </c>
      <c r="I4788" s="85">
        <v>1</v>
      </c>
      <c r="J4788" s="88">
        <v>0.27498617073538839</v>
      </c>
      <c r="K4788" s="146">
        <v>0.56934655119865152</v>
      </c>
      <c r="L4788" s="147">
        <v>1.3096436324174431E-9</v>
      </c>
      <c r="M4788" s="147">
        <v>1.3508383781134651E-2</v>
      </c>
      <c r="N4788" s="87">
        <v>8.080313334455191</v>
      </c>
      <c r="O4788" s="88">
        <v>0.25804817322553969</v>
      </c>
      <c r="P4788" s="89">
        <v>31.935416678113068</v>
      </c>
    </row>
    <row r="4789" spans="1:16">
      <c r="A4789" s="75" t="s">
        <v>6776</v>
      </c>
      <c r="B4789" s="85">
        <v>4785</v>
      </c>
      <c r="C4789" s="85">
        <v>4492</v>
      </c>
      <c r="D4789" s="85">
        <v>4785</v>
      </c>
      <c r="E4789" s="86" t="s">
        <v>6773</v>
      </c>
      <c r="F4789" s="85" t="s">
        <v>4554</v>
      </c>
      <c r="G4789" s="86" t="s">
        <v>111</v>
      </c>
      <c r="H4789" s="85" t="s">
        <v>2</v>
      </c>
      <c r="I4789" s="85">
        <v>1</v>
      </c>
      <c r="J4789" s="88">
        <v>0.27498617073538839</v>
      </c>
      <c r="K4789" s="146">
        <v>0.56934655119865152</v>
      </c>
      <c r="L4789" s="147">
        <v>1.3096436324174431E-9</v>
      </c>
      <c r="M4789" s="147">
        <v>1.3508383781134651E-2</v>
      </c>
      <c r="N4789" s="87">
        <v>8.080313334455191</v>
      </c>
      <c r="O4789" s="88">
        <v>0.25804817322553969</v>
      </c>
      <c r="P4789" s="89">
        <v>31.935416678113068</v>
      </c>
    </row>
    <row r="4790" spans="1:16">
      <c r="A4790" s="75" t="s">
        <v>6777</v>
      </c>
      <c r="B4790" s="85">
        <v>4786</v>
      </c>
      <c r="C4790" s="85">
        <v>4493</v>
      </c>
      <c r="D4790" s="85">
        <v>4786</v>
      </c>
      <c r="E4790" s="86" t="s">
        <v>6778</v>
      </c>
      <c r="F4790" s="85" t="s">
        <v>509</v>
      </c>
      <c r="G4790" s="86" t="s">
        <v>111</v>
      </c>
      <c r="H4790" s="85" t="s">
        <v>2</v>
      </c>
      <c r="I4790" s="85">
        <v>1</v>
      </c>
      <c r="J4790" s="88">
        <v>5.0987625595428111E-2</v>
      </c>
      <c r="K4790" s="146">
        <v>6.7094973373707109E-2</v>
      </c>
      <c r="L4790" s="147">
        <v>1.557723557147793E-10</v>
      </c>
      <c r="M4790" s="147">
        <v>4.1746809702417471E-4</v>
      </c>
      <c r="N4790" s="87">
        <v>5.9323495290809297E-2</v>
      </c>
      <c r="O4790" s="88">
        <v>4.5006297847291661E-2</v>
      </c>
      <c r="P4790" s="89">
        <v>758.65890279503253</v>
      </c>
    </row>
    <row r="4791" spans="1:16">
      <c r="A4791" s="75" t="s">
        <v>6779</v>
      </c>
      <c r="B4791" s="85">
        <v>4787</v>
      </c>
      <c r="C4791" s="85">
        <v>4494</v>
      </c>
      <c r="D4791" s="85">
        <v>4787</v>
      </c>
      <c r="E4791" s="86" t="s">
        <v>6780</v>
      </c>
      <c r="F4791" s="85" t="s">
        <v>4416</v>
      </c>
      <c r="G4791" s="86" t="s">
        <v>111</v>
      </c>
      <c r="H4791" s="85" t="s">
        <v>2</v>
      </c>
      <c r="I4791" s="85">
        <v>1</v>
      </c>
      <c r="J4791" s="88">
        <v>0.8722222165354796</v>
      </c>
      <c r="K4791" s="146">
        <v>1.0584531582388166</v>
      </c>
      <c r="L4791" s="147">
        <v>4.154560177146129E-9</v>
      </c>
      <c r="M4791" s="147">
        <v>4.0438710463591862E-2</v>
      </c>
      <c r="N4791" s="87">
        <v>11.323052621340789</v>
      </c>
      <c r="O4791" s="88">
        <v>0.81819067877155738</v>
      </c>
      <c r="P4791" s="89">
        <v>72.258842746124543</v>
      </c>
    </row>
    <row r="4792" spans="1:16">
      <c r="A4792" s="75" t="s">
        <v>6781</v>
      </c>
      <c r="B4792" s="85">
        <v>4788</v>
      </c>
      <c r="C4792" s="85">
        <v>4495</v>
      </c>
      <c r="D4792" s="85">
        <v>4788</v>
      </c>
      <c r="E4792" s="86" t="s">
        <v>6780</v>
      </c>
      <c r="F4792" s="85" t="s">
        <v>4554</v>
      </c>
      <c r="G4792" s="86" t="s">
        <v>111</v>
      </c>
      <c r="H4792" s="85" t="s">
        <v>2</v>
      </c>
      <c r="I4792" s="85">
        <v>1</v>
      </c>
      <c r="J4792" s="88">
        <v>0.8722222165354796</v>
      </c>
      <c r="K4792" s="146">
        <v>1.0584531582388166</v>
      </c>
      <c r="L4792" s="147">
        <v>4.154560177146129E-9</v>
      </c>
      <c r="M4792" s="147">
        <v>4.0438710463591862E-2</v>
      </c>
      <c r="N4792" s="87">
        <v>11.323052621340789</v>
      </c>
      <c r="O4792" s="88">
        <v>0.81819067877155738</v>
      </c>
      <c r="P4792" s="89">
        <v>72.258842746124543</v>
      </c>
    </row>
    <row r="4793" spans="1:16">
      <c r="A4793" s="75" t="s">
        <v>6782</v>
      </c>
      <c r="B4793" s="85">
        <v>4789</v>
      </c>
      <c r="C4793" s="85">
        <v>4496</v>
      </c>
      <c r="D4793" s="85">
        <v>4789</v>
      </c>
      <c r="E4793" s="86" t="s">
        <v>6783</v>
      </c>
      <c r="F4793" s="85" t="s">
        <v>4247</v>
      </c>
      <c r="G4793" s="86" t="s">
        <v>111</v>
      </c>
      <c r="H4793" s="85" t="s">
        <v>2</v>
      </c>
      <c r="I4793" s="85">
        <v>1</v>
      </c>
      <c r="J4793" s="88">
        <v>7.1083133896820153E-2</v>
      </c>
      <c r="K4793" s="146">
        <v>0.11214736279459601</v>
      </c>
      <c r="L4793" s="147">
        <v>2.7684999618435199E-10</v>
      </c>
      <c r="M4793" s="147">
        <v>7.4182998814495311E-3</v>
      </c>
      <c r="N4793" s="87">
        <v>10.1318131363877</v>
      </c>
      <c r="O4793" s="88">
        <v>6.2243202112221757E-2</v>
      </c>
      <c r="P4793" s="89">
        <v>6.1433428819052764</v>
      </c>
    </row>
    <row r="4794" spans="1:16">
      <c r="A4794" s="75" t="s">
        <v>6784</v>
      </c>
      <c r="B4794" s="85">
        <v>4790</v>
      </c>
      <c r="C4794" s="85">
        <v>4497</v>
      </c>
      <c r="D4794" s="85">
        <v>4790</v>
      </c>
      <c r="E4794" s="86" t="s">
        <v>6783</v>
      </c>
      <c r="F4794" s="85" t="s">
        <v>509</v>
      </c>
      <c r="G4794" s="86" t="s">
        <v>111</v>
      </c>
      <c r="H4794" s="85" t="s">
        <v>2</v>
      </c>
      <c r="I4794" s="85">
        <v>1</v>
      </c>
      <c r="J4794" s="88">
        <v>7.1083133896820153E-2</v>
      </c>
      <c r="K4794" s="146">
        <v>0.11214736279459601</v>
      </c>
      <c r="L4794" s="147">
        <v>2.7684999618435199E-10</v>
      </c>
      <c r="M4794" s="147">
        <v>7.4182998814495311E-3</v>
      </c>
      <c r="N4794" s="87">
        <v>10.1318131363877</v>
      </c>
      <c r="O4794" s="88">
        <v>6.2243202112221757E-2</v>
      </c>
      <c r="P4794" s="89">
        <v>6.1433428819052764</v>
      </c>
    </row>
    <row r="4795" spans="1:16">
      <c r="A4795" s="75" t="s">
        <v>6785</v>
      </c>
      <c r="B4795" s="85">
        <v>4791</v>
      </c>
      <c r="C4795" s="85">
        <v>4498</v>
      </c>
      <c r="D4795" s="85">
        <v>4791</v>
      </c>
      <c r="E4795" s="86" t="s">
        <v>6783</v>
      </c>
      <c r="F4795" s="85" t="s">
        <v>38</v>
      </c>
      <c r="G4795" s="86" t="s">
        <v>111</v>
      </c>
      <c r="H4795" s="85" t="s">
        <v>2</v>
      </c>
      <c r="I4795" s="85">
        <v>1</v>
      </c>
      <c r="J4795" s="88">
        <v>7.1083133896820153E-2</v>
      </c>
      <c r="K4795" s="146">
        <v>0.11214736279459601</v>
      </c>
      <c r="L4795" s="147">
        <v>2.7684999618435199E-10</v>
      </c>
      <c r="M4795" s="147">
        <v>7.4182998814495311E-3</v>
      </c>
      <c r="N4795" s="87">
        <v>10.1318131363877</v>
      </c>
      <c r="O4795" s="88">
        <v>6.2243202112221757E-2</v>
      </c>
      <c r="P4795" s="89">
        <v>6.1433428819052764</v>
      </c>
    </row>
    <row r="4796" spans="1:16">
      <c r="A4796" s="75" t="s">
        <v>6786</v>
      </c>
      <c r="B4796" s="85">
        <v>4792</v>
      </c>
      <c r="C4796" s="85">
        <v>4499</v>
      </c>
      <c r="D4796" s="85">
        <v>4792</v>
      </c>
      <c r="E4796" s="86" t="s">
        <v>6783</v>
      </c>
      <c r="F4796" s="85" t="s">
        <v>4554</v>
      </c>
      <c r="G4796" s="86" t="s">
        <v>111</v>
      </c>
      <c r="H4796" s="85" t="s">
        <v>2</v>
      </c>
      <c r="I4796" s="85">
        <v>1</v>
      </c>
      <c r="J4796" s="88">
        <v>7.1083133896820153E-2</v>
      </c>
      <c r="K4796" s="146">
        <v>0.11214736279459601</v>
      </c>
      <c r="L4796" s="147">
        <v>2.7684999618435199E-10</v>
      </c>
      <c r="M4796" s="147">
        <v>7.4182998814495311E-3</v>
      </c>
      <c r="N4796" s="87">
        <v>10.1318131363877</v>
      </c>
      <c r="O4796" s="88">
        <v>6.2243202112221757E-2</v>
      </c>
      <c r="P4796" s="89">
        <v>6.1433428819052764</v>
      </c>
    </row>
    <row r="4797" spans="1:16">
      <c r="A4797" s="75" t="s">
        <v>6787</v>
      </c>
      <c r="B4797" s="85">
        <v>4793</v>
      </c>
      <c r="C4797" s="85">
        <v>4500</v>
      </c>
      <c r="D4797" s="85">
        <v>4793</v>
      </c>
      <c r="E4797" s="86" t="s">
        <v>6788</v>
      </c>
      <c r="F4797" s="85" t="s">
        <v>4416</v>
      </c>
      <c r="G4797" s="86" t="s">
        <v>111</v>
      </c>
      <c r="H4797" s="85" t="s">
        <v>2</v>
      </c>
      <c r="I4797" s="85">
        <v>1</v>
      </c>
      <c r="J4797" s="88">
        <v>0.1830319529358084</v>
      </c>
      <c r="K4797" s="146">
        <v>0.38167208579097683</v>
      </c>
      <c r="L4797" s="147">
        <v>8.7496327758621033E-10</v>
      </c>
      <c r="M4797" s="147">
        <v>9.3727775648111376E-3</v>
      </c>
      <c r="N4797" s="87">
        <v>5.1981251156257047</v>
      </c>
      <c r="O4797" s="88">
        <v>0.1699877015233596</v>
      </c>
      <c r="P4797" s="89">
        <v>32.701733363895379</v>
      </c>
    </row>
    <row r="4798" spans="1:16">
      <c r="A4798" s="75" t="s">
        <v>6789</v>
      </c>
      <c r="B4798" s="85">
        <v>4794</v>
      </c>
      <c r="C4798" s="85">
        <v>4501</v>
      </c>
      <c r="D4798" s="85">
        <v>4794</v>
      </c>
      <c r="E4798" s="86" t="s">
        <v>6790</v>
      </c>
      <c r="F4798" s="85" t="s">
        <v>4416</v>
      </c>
      <c r="G4798" s="86" t="s">
        <v>111</v>
      </c>
      <c r="H4798" s="85" t="s">
        <v>2</v>
      </c>
      <c r="I4798" s="85">
        <v>1</v>
      </c>
      <c r="J4798" s="88">
        <v>2.4591366263738021E-2</v>
      </c>
      <c r="K4798" s="146">
        <v>4.9618689689193793E-2</v>
      </c>
      <c r="L4798" s="147">
        <v>1.8010175617520361E-10</v>
      </c>
      <c r="M4798" s="147">
        <v>9.7065959498110065E-4</v>
      </c>
      <c r="N4798" s="87">
        <v>0.28118839219120301</v>
      </c>
      <c r="O4798" s="88">
        <v>2.0968701907898939E-2</v>
      </c>
      <c r="P4798" s="89">
        <v>74.571719495592134</v>
      </c>
    </row>
    <row r="4799" spans="1:16">
      <c r="A4799" s="75" t="s">
        <v>6791</v>
      </c>
      <c r="B4799" s="85">
        <v>4795</v>
      </c>
      <c r="C4799" s="85">
        <v>4502</v>
      </c>
      <c r="D4799" s="85">
        <v>4795</v>
      </c>
      <c r="E4799" s="86" t="s">
        <v>6790</v>
      </c>
      <c r="F4799" s="85" t="s">
        <v>4730</v>
      </c>
      <c r="G4799" s="86" t="s">
        <v>111</v>
      </c>
      <c r="H4799" s="85" t="s">
        <v>2</v>
      </c>
      <c r="I4799" s="85">
        <v>1</v>
      </c>
      <c r="J4799" s="88">
        <v>2.4591366263738021E-2</v>
      </c>
      <c r="K4799" s="146">
        <v>4.9618689689193793E-2</v>
      </c>
      <c r="L4799" s="147">
        <v>1.8010175617520361E-10</v>
      </c>
      <c r="M4799" s="147">
        <v>9.7065959498110065E-4</v>
      </c>
      <c r="N4799" s="87">
        <v>0.28118839219120301</v>
      </c>
      <c r="O4799" s="88">
        <v>2.0968701907898939E-2</v>
      </c>
      <c r="P4799" s="89">
        <v>74.571719495592134</v>
      </c>
    </row>
    <row r="4800" spans="1:16">
      <c r="A4800" s="75" t="s">
        <v>6792</v>
      </c>
      <c r="B4800" s="85">
        <v>4796</v>
      </c>
      <c r="C4800" s="85">
        <v>4503</v>
      </c>
      <c r="D4800" s="85">
        <v>4796</v>
      </c>
      <c r="E4800" s="86" t="s">
        <v>6790</v>
      </c>
      <c r="F4800" s="85" t="s">
        <v>4420</v>
      </c>
      <c r="G4800" s="86" t="s">
        <v>111</v>
      </c>
      <c r="H4800" s="85" t="s">
        <v>2</v>
      </c>
      <c r="I4800" s="85">
        <v>1</v>
      </c>
      <c r="J4800" s="88">
        <v>2.4591366263738021E-2</v>
      </c>
      <c r="K4800" s="146">
        <v>4.9618689689193793E-2</v>
      </c>
      <c r="L4800" s="147">
        <v>1.8010175617520361E-10</v>
      </c>
      <c r="M4800" s="147">
        <v>9.7065959498110065E-4</v>
      </c>
      <c r="N4800" s="87">
        <v>0.28118839219120301</v>
      </c>
      <c r="O4800" s="88">
        <v>2.0968701907898939E-2</v>
      </c>
      <c r="P4800" s="89">
        <v>74.571719495592134</v>
      </c>
    </row>
    <row r="4801" spans="1:16">
      <c r="A4801" s="75" t="s">
        <v>6793</v>
      </c>
      <c r="B4801" s="85">
        <v>4797</v>
      </c>
      <c r="C4801" s="85">
        <v>4504</v>
      </c>
      <c r="D4801" s="85">
        <v>4797</v>
      </c>
      <c r="E4801" s="86" t="s">
        <v>6794</v>
      </c>
      <c r="F4801" s="85" t="s">
        <v>4233</v>
      </c>
      <c r="G4801" s="86" t="s">
        <v>111</v>
      </c>
      <c r="H4801" s="85" t="s">
        <v>2</v>
      </c>
      <c r="I4801" s="85">
        <v>1</v>
      </c>
      <c r="J4801" s="88">
        <v>0.70894635251428473</v>
      </c>
      <c r="K4801" s="146">
        <v>0.68889815899332518</v>
      </c>
      <c r="L4801" s="147">
        <v>3.022734896333265E-9</v>
      </c>
      <c r="M4801" s="147">
        <v>4.7525466957129822E-2</v>
      </c>
      <c r="N4801" s="87">
        <v>9.8000453141673631</v>
      </c>
      <c r="O4801" s="88">
        <v>0.66817569386791098</v>
      </c>
      <c r="P4801" s="89">
        <v>68.180877990632112</v>
      </c>
    </row>
    <row r="4802" spans="1:16">
      <c r="A4802" s="75" t="s">
        <v>6795</v>
      </c>
      <c r="B4802" s="85">
        <v>4798</v>
      </c>
      <c r="C4802" s="85">
        <v>4505</v>
      </c>
      <c r="D4802" s="85">
        <v>4798</v>
      </c>
      <c r="E4802" s="86" t="s">
        <v>6794</v>
      </c>
      <c r="F4802" s="85" t="s">
        <v>4552</v>
      </c>
      <c r="G4802" s="86" t="s">
        <v>111</v>
      </c>
      <c r="H4802" s="85" t="s">
        <v>2</v>
      </c>
      <c r="I4802" s="85">
        <v>1</v>
      </c>
      <c r="J4802" s="88">
        <v>0.70894635251428473</v>
      </c>
      <c r="K4802" s="146">
        <v>0.68889815899332518</v>
      </c>
      <c r="L4802" s="147">
        <v>3.022734896333265E-9</v>
      </c>
      <c r="M4802" s="147">
        <v>4.7525466957129822E-2</v>
      </c>
      <c r="N4802" s="87">
        <v>9.8000453141673631</v>
      </c>
      <c r="O4802" s="88">
        <v>0.66817569386791098</v>
      </c>
      <c r="P4802" s="89">
        <v>68.180877990632112</v>
      </c>
    </row>
    <row r="4803" spans="1:16">
      <c r="A4803" s="75" t="s">
        <v>6796</v>
      </c>
      <c r="B4803" s="85">
        <v>4799</v>
      </c>
      <c r="C4803" s="85">
        <v>4506</v>
      </c>
      <c r="D4803" s="85">
        <v>4799</v>
      </c>
      <c r="E4803" s="86" t="s">
        <v>6797</v>
      </c>
      <c r="F4803" s="85" t="s">
        <v>6176</v>
      </c>
      <c r="G4803" s="86" t="s">
        <v>111</v>
      </c>
      <c r="H4803" s="85" t="s">
        <v>2</v>
      </c>
      <c r="I4803" s="85">
        <v>1</v>
      </c>
      <c r="J4803" s="88">
        <v>1.778565874906975E-2</v>
      </c>
      <c r="K4803" s="146">
        <v>2.3881431250246547E-2</v>
      </c>
      <c r="L4803" s="147">
        <v>7.6011924914389518E-11</v>
      </c>
      <c r="M4803" s="147">
        <v>1.7456412637708819E-3</v>
      </c>
      <c r="N4803" s="87">
        <v>0.2047455210069653</v>
      </c>
      <c r="O4803" s="88">
        <v>1.4788499945365959E-2</v>
      </c>
      <c r="P4803" s="89">
        <v>72.228685993394038</v>
      </c>
    </row>
    <row r="4804" spans="1:16">
      <c r="A4804" s="75" t="s">
        <v>6798</v>
      </c>
      <c r="B4804" s="85">
        <v>4800</v>
      </c>
      <c r="C4804" s="85">
        <v>4507</v>
      </c>
      <c r="D4804" s="85">
        <v>4800</v>
      </c>
      <c r="E4804" s="86" t="s">
        <v>6797</v>
      </c>
      <c r="F4804" s="85" t="s">
        <v>6221</v>
      </c>
      <c r="G4804" s="86" t="s">
        <v>111</v>
      </c>
      <c r="H4804" s="85" t="s">
        <v>2</v>
      </c>
      <c r="I4804" s="85">
        <v>1</v>
      </c>
      <c r="J4804" s="88">
        <v>1.778565874906975E-2</v>
      </c>
      <c r="K4804" s="146">
        <v>2.3881431250246547E-2</v>
      </c>
      <c r="L4804" s="147">
        <v>7.6011924914389518E-11</v>
      </c>
      <c r="M4804" s="147">
        <v>1.7456412637708819E-3</v>
      </c>
      <c r="N4804" s="87">
        <v>0.2047455210069653</v>
      </c>
      <c r="O4804" s="88">
        <v>1.4788499945365959E-2</v>
      </c>
      <c r="P4804" s="89">
        <v>72.228685993394038</v>
      </c>
    </row>
    <row r="4805" spans="1:16">
      <c r="A4805" s="75" t="s">
        <v>6799</v>
      </c>
      <c r="B4805" s="85">
        <v>4801</v>
      </c>
      <c r="C4805" s="85">
        <v>4508</v>
      </c>
      <c r="D4805" s="85">
        <v>4801</v>
      </c>
      <c r="E4805" s="86" t="s">
        <v>6800</v>
      </c>
      <c r="F4805" s="85" t="s">
        <v>931</v>
      </c>
      <c r="G4805" s="86" t="s">
        <v>111</v>
      </c>
      <c r="H4805" s="85" t="s">
        <v>2</v>
      </c>
      <c r="I4805" s="85">
        <v>1</v>
      </c>
      <c r="J4805" s="88">
        <v>2.835513698276446E-2</v>
      </c>
      <c r="K4805" s="146">
        <v>5.0267968981802733E-2</v>
      </c>
      <c r="L4805" s="147">
        <v>1.4849756849422061E-10</v>
      </c>
      <c r="M4805" s="147">
        <v>2.2249807814145712E-3</v>
      </c>
      <c r="N4805" s="87">
        <v>3.2646581458850301</v>
      </c>
      <c r="O4805" s="88">
        <v>2.1730909902271989E-2</v>
      </c>
      <c r="P4805" s="89">
        <v>6.6564120747720317</v>
      </c>
    </row>
    <row r="4806" spans="1:16">
      <c r="A4806" s="75" t="s">
        <v>6801</v>
      </c>
      <c r="B4806" s="85">
        <v>4802</v>
      </c>
      <c r="C4806" s="85">
        <v>4509</v>
      </c>
      <c r="D4806" s="85">
        <v>4802</v>
      </c>
      <c r="E4806" s="86" t="s">
        <v>6800</v>
      </c>
      <c r="F4806" s="85" t="s">
        <v>429</v>
      </c>
      <c r="G4806" s="86" t="s">
        <v>111</v>
      </c>
      <c r="H4806" s="85" t="s">
        <v>2</v>
      </c>
      <c r="I4806" s="85">
        <v>1</v>
      </c>
      <c r="J4806" s="88">
        <v>2.835513698276446E-2</v>
      </c>
      <c r="K4806" s="146">
        <v>5.0267968981802733E-2</v>
      </c>
      <c r="L4806" s="147">
        <v>1.4849756849422061E-10</v>
      </c>
      <c r="M4806" s="147">
        <v>2.2249807814145712E-3</v>
      </c>
      <c r="N4806" s="87">
        <v>3.2646581458850301</v>
      </c>
      <c r="O4806" s="88">
        <v>2.1730909902271989E-2</v>
      </c>
      <c r="P4806" s="89">
        <v>6.6564120747720317</v>
      </c>
    </row>
    <row r="4807" spans="1:16">
      <c r="A4807" s="75" t="s">
        <v>6802</v>
      </c>
      <c r="B4807" s="85">
        <v>4803</v>
      </c>
      <c r="C4807" s="85">
        <v>4510</v>
      </c>
      <c r="D4807" s="85">
        <v>4803</v>
      </c>
      <c r="E4807" s="86" t="s">
        <v>6800</v>
      </c>
      <c r="F4807" s="85" t="s">
        <v>1084</v>
      </c>
      <c r="G4807" s="86" t="s">
        <v>111</v>
      </c>
      <c r="H4807" s="85" t="s">
        <v>2</v>
      </c>
      <c r="I4807" s="85">
        <v>1</v>
      </c>
      <c r="J4807" s="88">
        <v>2.835513698276446E-2</v>
      </c>
      <c r="K4807" s="146">
        <v>5.0267968981802733E-2</v>
      </c>
      <c r="L4807" s="147">
        <v>1.4849756849422061E-10</v>
      </c>
      <c r="M4807" s="147">
        <v>2.2249807814145712E-3</v>
      </c>
      <c r="N4807" s="87">
        <v>3.2646581458850301</v>
      </c>
      <c r="O4807" s="88">
        <v>2.1730909902271989E-2</v>
      </c>
      <c r="P4807" s="89">
        <v>6.6564120747720317</v>
      </c>
    </row>
    <row r="4808" spans="1:16">
      <c r="A4808" s="75" t="s">
        <v>6803</v>
      </c>
      <c r="B4808" s="85">
        <v>4804</v>
      </c>
      <c r="C4808" s="85">
        <v>4511</v>
      </c>
      <c r="D4808" s="85">
        <v>4804</v>
      </c>
      <c r="E4808" s="86" t="s">
        <v>6800</v>
      </c>
      <c r="F4808" s="85" t="s">
        <v>1068</v>
      </c>
      <c r="G4808" s="86" t="s">
        <v>111</v>
      </c>
      <c r="H4808" s="85" t="s">
        <v>2</v>
      </c>
      <c r="I4808" s="85">
        <v>1</v>
      </c>
      <c r="J4808" s="88">
        <v>2.835513698276446E-2</v>
      </c>
      <c r="K4808" s="146">
        <v>5.0267968981802733E-2</v>
      </c>
      <c r="L4808" s="147">
        <v>1.4849756849422061E-10</v>
      </c>
      <c r="M4808" s="147">
        <v>2.2249807814145712E-3</v>
      </c>
      <c r="N4808" s="87">
        <v>3.2646581458850301</v>
      </c>
      <c r="O4808" s="88">
        <v>2.1730909902271989E-2</v>
      </c>
      <c r="P4808" s="89">
        <v>6.6564120747720317</v>
      </c>
    </row>
    <row r="4809" spans="1:16">
      <c r="A4809" s="75" t="s">
        <v>6804</v>
      </c>
      <c r="B4809" s="85">
        <v>4805</v>
      </c>
      <c r="C4809" s="85">
        <v>4512</v>
      </c>
      <c r="D4809" s="85">
        <v>4805</v>
      </c>
      <c r="E4809" s="86" t="s">
        <v>6800</v>
      </c>
      <c r="F4809" s="85" t="s">
        <v>4646</v>
      </c>
      <c r="G4809" s="86" t="s">
        <v>111</v>
      </c>
      <c r="H4809" s="85" t="s">
        <v>2</v>
      </c>
      <c r="I4809" s="85">
        <v>1</v>
      </c>
      <c r="J4809" s="88">
        <v>2.835513698276446E-2</v>
      </c>
      <c r="K4809" s="146">
        <v>5.0267968981802733E-2</v>
      </c>
      <c r="L4809" s="147">
        <v>1.4849756849422061E-10</v>
      </c>
      <c r="M4809" s="147">
        <v>2.2249807814145712E-3</v>
      </c>
      <c r="N4809" s="87">
        <v>3.2646581458850301</v>
      </c>
      <c r="O4809" s="88">
        <v>2.1730909902271989E-2</v>
      </c>
      <c r="P4809" s="89">
        <v>6.6564120747720317</v>
      </c>
    </row>
    <row r="4810" spans="1:16">
      <c r="A4810" s="75" t="s">
        <v>6805</v>
      </c>
      <c r="B4810" s="85">
        <v>4806</v>
      </c>
      <c r="C4810" s="85">
        <v>4513</v>
      </c>
      <c r="D4810" s="85">
        <v>4806</v>
      </c>
      <c r="E4810" s="86" t="s">
        <v>6806</v>
      </c>
      <c r="F4810" s="85" t="s">
        <v>2901</v>
      </c>
      <c r="G4810" s="86" t="s">
        <v>111</v>
      </c>
      <c r="H4810" s="85" t="s">
        <v>2</v>
      </c>
      <c r="I4810" s="85">
        <v>1</v>
      </c>
      <c r="J4810" s="88">
        <v>0.5718679041709408</v>
      </c>
      <c r="K4810" s="146">
        <v>2.80378652740528</v>
      </c>
      <c r="L4810" s="147">
        <v>2.8585318821047592E-9</v>
      </c>
      <c r="M4810" s="147">
        <v>3.035033612051596E-2</v>
      </c>
      <c r="N4810" s="87">
        <v>7.4431459547696672</v>
      </c>
      <c r="O4810" s="88">
        <v>0.54255331916662231</v>
      </c>
      <c r="P4810" s="89">
        <v>72.893010893995282</v>
      </c>
    </row>
    <row r="4811" spans="1:16">
      <c r="A4811" s="75" t="s">
        <v>6807</v>
      </c>
      <c r="B4811" s="85">
        <v>4807</v>
      </c>
      <c r="C4811" s="85">
        <v>4514</v>
      </c>
      <c r="D4811" s="85">
        <v>4807</v>
      </c>
      <c r="E4811" s="86" t="s">
        <v>6808</v>
      </c>
      <c r="F4811" s="85" t="s">
        <v>6184</v>
      </c>
      <c r="G4811" s="86" t="s">
        <v>111</v>
      </c>
      <c r="H4811" s="85" t="s">
        <v>2</v>
      </c>
      <c r="I4811" s="85">
        <v>1</v>
      </c>
      <c r="J4811" s="88">
        <v>0.90394850774469726</v>
      </c>
      <c r="K4811" s="146">
        <v>0.99565470538323841</v>
      </c>
      <c r="L4811" s="147">
        <v>3.781735311730132E-9</v>
      </c>
      <c r="M4811" s="147">
        <v>1.9903764547685311E-2</v>
      </c>
      <c r="N4811" s="87">
        <v>8.4653910036140676</v>
      </c>
      <c r="O4811" s="88">
        <v>0.75914136833733614</v>
      </c>
      <c r="P4811" s="89">
        <v>89.675877701720026</v>
      </c>
    </row>
    <row r="4812" spans="1:16">
      <c r="A4812" s="75" t="s">
        <v>6809</v>
      </c>
      <c r="B4812" s="85">
        <v>4808</v>
      </c>
      <c r="C4812" s="85">
        <v>4515</v>
      </c>
      <c r="D4812" s="85">
        <v>4808</v>
      </c>
      <c r="E4812" s="86" t="s">
        <v>6810</v>
      </c>
      <c r="F4812" s="85" t="s">
        <v>6194</v>
      </c>
      <c r="G4812" s="86" t="s">
        <v>111</v>
      </c>
      <c r="H4812" s="85" t="s">
        <v>2</v>
      </c>
      <c r="I4812" s="85">
        <v>1</v>
      </c>
      <c r="J4812" s="88">
        <v>0.61500287986641655</v>
      </c>
      <c r="K4812" s="146">
        <v>0.69982697123036119</v>
      </c>
      <c r="L4812" s="147">
        <v>2.6173891128277638E-9</v>
      </c>
      <c r="M4812" s="147">
        <v>1.9468100189331299E-2</v>
      </c>
      <c r="N4812" s="87">
        <v>7.6824301801388399</v>
      </c>
      <c r="O4812" s="88">
        <v>0.5199685300965754</v>
      </c>
      <c r="P4812" s="89">
        <v>67.682818835221525</v>
      </c>
    </row>
    <row r="4813" spans="1:16">
      <c r="A4813" s="75" t="s">
        <v>6811</v>
      </c>
      <c r="B4813" s="85">
        <v>4809</v>
      </c>
      <c r="C4813" s="85">
        <v>4516</v>
      </c>
      <c r="D4813" s="85">
        <v>4809</v>
      </c>
      <c r="E4813" s="86" t="s">
        <v>6810</v>
      </c>
      <c r="F4813" s="85" t="s">
        <v>6232</v>
      </c>
      <c r="G4813" s="86" t="s">
        <v>111</v>
      </c>
      <c r="H4813" s="85" t="s">
        <v>2</v>
      </c>
      <c r="I4813" s="85">
        <v>1</v>
      </c>
      <c r="J4813" s="88">
        <v>0.61500287986641655</v>
      </c>
      <c r="K4813" s="146">
        <v>0.69982697123036119</v>
      </c>
      <c r="L4813" s="147">
        <v>2.6173891128277638E-9</v>
      </c>
      <c r="M4813" s="147">
        <v>1.9468100189331299E-2</v>
      </c>
      <c r="N4813" s="87">
        <v>7.6824301801388399</v>
      </c>
      <c r="O4813" s="88">
        <v>0.5199685300965754</v>
      </c>
      <c r="P4813" s="89">
        <v>67.682818835221525</v>
      </c>
    </row>
    <row r="4814" spans="1:16">
      <c r="A4814" s="75" t="s">
        <v>6812</v>
      </c>
      <c r="B4814" s="85">
        <v>4810</v>
      </c>
      <c r="C4814" s="85">
        <v>4517</v>
      </c>
      <c r="D4814" s="85">
        <v>4810</v>
      </c>
      <c r="E4814" s="86" t="s">
        <v>6810</v>
      </c>
      <c r="F4814" s="85" t="s">
        <v>2985</v>
      </c>
      <c r="G4814" s="86" t="s">
        <v>111</v>
      </c>
      <c r="H4814" s="85" t="s">
        <v>2</v>
      </c>
      <c r="I4814" s="85">
        <v>1</v>
      </c>
      <c r="J4814" s="88">
        <v>0.61500287986641655</v>
      </c>
      <c r="K4814" s="146">
        <v>0.69982697123036119</v>
      </c>
      <c r="L4814" s="147">
        <v>2.6173891128277638E-9</v>
      </c>
      <c r="M4814" s="147">
        <v>1.9468100189331299E-2</v>
      </c>
      <c r="N4814" s="87">
        <v>7.6824301801388399</v>
      </c>
      <c r="O4814" s="88">
        <v>0.5199685300965754</v>
      </c>
      <c r="P4814" s="89">
        <v>67.682818835221525</v>
      </c>
    </row>
    <row r="4815" spans="1:16">
      <c r="A4815" s="75" t="s">
        <v>6813</v>
      </c>
      <c r="B4815" s="85">
        <v>4811</v>
      </c>
      <c r="C4815" s="85">
        <v>4518</v>
      </c>
      <c r="D4815" s="85">
        <v>4811</v>
      </c>
      <c r="E4815" s="86" t="s">
        <v>6814</v>
      </c>
      <c r="F4815" s="85" t="s">
        <v>6184</v>
      </c>
      <c r="G4815" s="86" t="s">
        <v>111</v>
      </c>
      <c r="H4815" s="85" t="s">
        <v>2</v>
      </c>
      <c r="I4815" s="85">
        <v>1</v>
      </c>
      <c r="J4815" s="88">
        <v>0.84447475836577057</v>
      </c>
      <c r="K4815" s="146">
        <v>0.92784028768589522</v>
      </c>
      <c r="L4815" s="147">
        <v>3.5233593633691378E-9</v>
      </c>
      <c r="M4815" s="147">
        <v>2.480880903384106E-2</v>
      </c>
      <c r="N4815" s="87">
        <v>9.7962517102726459</v>
      </c>
      <c r="O4815" s="88">
        <v>0.71440875961726868</v>
      </c>
      <c r="P4815" s="89">
        <v>72.926745937746574</v>
      </c>
    </row>
    <row r="4816" spans="1:16">
      <c r="A4816" s="75" t="s">
        <v>6815</v>
      </c>
      <c r="B4816" s="85">
        <v>4812</v>
      </c>
      <c r="C4816" s="85">
        <v>4519</v>
      </c>
      <c r="D4816" s="85">
        <v>4812</v>
      </c>
      <c r="E4816" s="86" t="s">
        <v>6816</v>
      </c>
      <c r="F4816" s="85" t="s">
        <v>6182</v>
      </c>
      <c r="G4816" s="86" t="s">
        <v>111</v>
      </c>
      <c r="H4816" s="85" t="s">
        <v>2</v>
      </c>
      <c r="I4816" s="85">
        <v>1</v>
      </c>
      <c r="J4816" s="88">
        <v>1.18908070969587</v>
      </c>
      <c r="K4816" s="146">
        <v>1.3513161609350901</v>
      </c>
      <c r="L4816" s="147">
        <v>5.0677832490149278E-9</v>
      </c>
      <c r="M4816" s="147">
        <v>2.774856004665565E-2</v>
      </c>
      <c r="N4816" s="87">
        <v>11.476514892998109</v>
      </c>
      <c r="O4816" s="88">
        <v>0.99993707520507413</v>
      </c>
      <c r="P4816" s="89">
        <v>87.128983365424105</v>
      </c>
    </row>
    <row r="4817" spans="1:16">
      <c r="A4817" s="75" t="s">
        <v>6817</v>
      </c>
      <c r="B4817" s="85">
        <v>4813</v>
      </c>
      <c r="C4817" s="85">
        <v>4520</v>
      </c>
      <c r="D4817" s="85">
        <v>4813</v>
      </c>
      <c r="E4817" s="86" t="s">
        <v>6816</v>
      </c>
      <c r="F4817" s="85" t="s">
        <v>6186</v>
      </c>
      <c r="G4817" s="86" t="s">
        <v>111</v>
      </c>
      <c r="H4817" s="85" t="s">
        <v>2</v>
      </c>
      <c r="I4817" s="85">
        <v>1</v>
      </c>
      <c r="J4817" s="88">
        <v>1.18908070969587</v>
      </c>
      <c r="K4817" s="146">
        <v>1.3513161609350901</v>
      </c>
      <c r="L4817" s="147">
        <v>5.0677832490149278E-9</v>
      </c>
      <c r="M4817" s="147">
        <v>2.774856004665565E-2</v>
      </c>
      <c r="N4817" s="87">
        <v>11.476514892998109</v>
      </c>
      <c r="O4817" s="88">
        <v>0.99993707520507413</v>
      </c>
      <c r="P4817" s="89">
        <v>87.128983365424105</v>
      </c>
    </row>
    <row r="4818" spans="1:16">
      <c r="A4818" s="75" t="s">
        <v>6818</v>
      </c>
      <c r="B4818" s="85">
        <v>4814</v>
      </c>
      <c r="C4818" s="85">
        <v>4521</v>
      </c>
      <c r="D4818" s="85">
        <v>4814</v>
      </c>
      <c r="E4818" s="86" t="s">
        <v>6819</v>
      </c>
      <c r="F4818" s="85" t="s">
        <v>6186</v>
      </c>
      <c r="G4818" s="86" t="s">
        <v>111</v>
      </c>
      <c r="H4818" s="85" t="s">
        <v>2</v>
      </c>
      <c r="I4818" s="85">
        <v>1</v>
      </c>
      <c r="J4818" s="88">
        <v>1.4337551741434891</v>
      </c>
      <c r="K4818" s="146">
        <v>1.5974162440586845</v>
      </c>
      <c r="L4818" s="147">
        <v>6.0254886666634604E-9</v>
      </c>
      <c r="M4818" s="147">
        <v>2.9568503576718062E-2</v>
      </c>
      <c r="N4818" s="87">
        <v>13.76280808159397</v>
      </c>
      <c r="O4818" s="88">
        <v>1.2031824615683751</v>
      </c>
      <c r="P4818" s="89">
        <v>87.422745012152035</v>
      </c>
    </row>
    <row r="4819" spans="1:16">
      <c r="A4819" s="75" t="s">
        <v>6820</v>
      </c>
      <c r="B4819" s="85">
        <v>4815</v>
      </c>
      <c r="C4819" s="85">
        <v>4522</v>
      </c>
      <c r="D4819" s="85">
        <v>4815</v>
      </c>
      <c r="E4819" s="86" t="s">
        <v>6819</v>
      </c>
      <c r="F4819" s="85" t="s">
        <v>6188</v>
      </c>
      <c r="G4819" s="86" t="s">
        <v>111</v>
      </c>
      <c r="H4819" s="85" t="s">
        <v>2</v>
      </c>
      <c r="I4819" s="85">
        <v>1</v>
      </c>
      <c r="J4819" s="88">
        <v>1.4337551741434891</v>
      </c>
      <c r="K4819" s="146">
        <v>1.5974162440586845</v>
      </c>
      <c r="L4819" s="147">
        <v>6.0254886666634604E-9</v>
      </c>
      <c r="M4819" s="147">
        <v>2.9568503576718062E-2</v>
      </c>
      <c r="N4819" s="87">
        <v>13.76280808159397</v>
      </c>
      <c r="O4819" s="88">
        <v>1.2031824615683751</v>
      </c>
      <c r="P4819" s="89">
        <v>87.422745012152035</v>
      </c>
    </row>
    <row r="4820" spans="1:16">
      <c r="A4820" s="75" t="s">
        <v>6821</v>
      </c>
      <c r="B4820" s="85">
        <v>4816</v>
      </c>
      <c r="C4820" s="85">
        <v>4523</v>
      </c>
      <c r="D4820" s="85">
        <v>4816</v>
      </c>
      <c r="E4820" s="86" t="s">
        <v>6819</v>
      </c>
      <c r="F4820" s="85" t="s">
        <v>6192</v>
      </c>
      <c r="G4820" s="86" t="s">
        <v>111</v>
      </c>
      <c r="H4820" s="85" t="s">
        <v>2</v>
      </c>
      <c r="I4820" s="85">
        <v>1</v>
      </c>
      <c r="J4820" s="88">
        <v>1.4337551741434891</v>
      </c>
      <c r="K4820" s="146">
        <v>1.5974162440586845</v>
      </c>
      <c r="L4820" s="147">
        <v>6.0254886666634604E-9</v>
      </c>
      <c r="M4820" s="147">
        <v>2.9568503576718062E-2</v>
      </c>
      <c r="N4820" s="87">
        <v>13.76280808159397</v>
      </c>
      <c r="O4820" s="88">
        <v>1.2031824615683751</v>
      </c>
      <c r="P4820" s="89">
        <v>87.422745012152035</v>
      </c>
    </row>
    <row r="4821" spans="1:16">
      <c r="A4821" s="75" t="s">
        <v>6822</v>
      </c>
      <c r="B4821" s="85">
        <v>4817</v>
      </c>
      <c r="C4821" s="85">
        <v>4524</v>
      </c>
      <c r="D4821" s="85">
        <v>4817</v>
      </c>
      <c r="E4821" s="86" t="s">
        <v>6823</v>
      </c>
      <c r="F4821" s="85" t="s">
        <v>6182</v>
      </c>
      <c r="G4821" s="86" t="s">
        <v>111</v>
      </c>
      <c r="H4821" s="85" t="s">
        <v>2</v>
      </c>
      <c r="I4821" s="85">
        <v>1</v>
      </c>
      <c r="J4821" s="88">
        <v>1.002968515847432</v>
      </c>
      <c r="K4821" s="146">
        <v>1.1457759086205217</v>
      </c>
      <c r="L4821" s="147">
        <v>4.2775663155985297E-9</v>
      </c>
      <c r="M4821" s="147">
        <v>2.098622200496874E-2</v>
      </c>
      <c r="N4821" s="87">
        <v>9.2927918784252768</v>
      </c>
      <c r="O4821" s="88">
        <v>0.84234325855454417</v>
      </c>
      <c r="P4821" s="89">
        <v>90.644799708705477</v>
      </c>
    </row>
    <row r="4822" spans="1:16">
      <c r="A4822" s="75" t="s">
        <v>6824</v>
      </c>
      <c r="B4822" s="85">
        <v>4818</v>
      </c>
      <c r="C4822" s="85">
        <v>4525</v>
      </c>
      <c r="D4822" s="85">
        <v>4818</v>
      </c>
      <c r="E4822" s="86" t="s">
        <v>6823</v>
      </c>
      <c r="F4822" s="85" t="s">
        <v>6186</v>
      </c>
      <c r="G4822" s="86" t="s">
        <v>111</v>
      </c>
      <c r="H4822" s="85" t="s">
        <v>2</v>
      </c>
      <c r="I4822" s="85">
        <v>1</v>
      </c>
      <c r="J4822" s="88">
        <v>1.002968515847432</v>
      </c>
      <c r="K4822" s="146">
        <v>1.1457759086205217</v>
      </c>
      <c r="L4822" s="147">
        <v>4.2775663155985297E-9</v>
      </c>
      <c r="M4822" s="147">
        <v>2.098622200496874E-2</v>
      </c>
      <c r="N4822" s="87">
        <v>9.2927918784252768</v>
      </c>
      <c r="O4822" s="88">
        <v>0.84234325855454417</v>
      </c>
      <c r="P4822" s="89">
        <v>90.644799708705477</v>
      </c>
    </row>
    <row r="4823" spans="1:16">
      <c r="A4823" s="75" t="s">
        <v>6825</v>
      </c>
      <c r="B4823" s="85">
        <v>4819</v>
      </c>
      <c r="C4823" s="85">
        <v>4526</v>
      </c>
      <c r="D4823" s="85">
        <v>4819</v>
      </c>
      <c r="E4823" s="86" t="s">
        <v>6823</v>
      </c>
      <c r="F4823" s="85" t="s">
        <v>6188</v>
      </c>
      <c r="G4823" s="86" t="s">
        <v>111</v>
      </c>
      <c r="H4823" s="85" t="s">
        <v>2</v>
      </c>
      <c r="I4823" s="85">
        <v>1</v>
      </c>
      <c r="J4823" s="88">
        <v>1.002968515847432</v>
      </c>
      <c r="K4823" s="146">
        <v>1.1457759086205217</v>
      </c>
      <c r="L4823" s="147">
        <v>4.2775663155985297E-9</v>
      </c>
      <c r="M4823" s="147">
        <v>2.098622200496874E-2</v>
      </c>
      <c r="N4823" s="87">
        <v>9.2927918784252768</v>
      </c>
      <c r="O4823" s="88">
        <v>0.84234325855454417</v>
      </c>
      <c r="P4823" s="89">
        <v>90.644799708705477</v>
      </c>
    </row>
    <row r="4824" spans="1:16">
      <c r="A4824" s="75" t="s">
        <v>6826</v>
      </c>
      <c r="B4824" s="85">
        <v>4820</v>
      </c>
      <c r="C4824" s="85">
        <v>4527</v>
      </c>
      <c r="D4824" s="85">
        <v>4820</v>
      </c>
      <c r="E4824" s="86" t="s">
        <v>6823</v>
      </c>
      <c r="F4824" s="85" t="s">
        <v>6194</v>
      </c>
      <c r="G4824" s="86" t="s">
        <v>111</v>
      </c>
      <c r="H4824" s="85" t="s">
        <v>2</v>
      </c>
      <c r="I4824" s="85">
        <v>1</v>
      </c>
      <c r="J4824" s="88">
        <v>1.002968515847432</v>
      </c>
      <c r="K4824" s="146">
        <v>1.1457759086205217</v>
      </c>
      <c r="L4824" s="147">
        <v>4.2775663155985297E-9</v>
      </c>
      <c r="M4824" s="147">
        <v>2.098622200496874E-2</v>
      </c>
      <c r="N4824" s="87">
        <v>9.2927918784252768</v>
      </c>
      <c r="O4824" s="88">
        <v>0.84234325855454417</v>
      </c>
      <c r="P4824" s="89">
        <v>90.644799708705477</v>
      </c>
    </row>
    <row r="4825" spans="1:16">
      <c r="A4825" s="75" t="s">
        <v>6827</v>
      </c>
      <c r="B4825" s="85">
        <v>4821</v>
      </c>
      <c r="C4825" s="85">
        <v>4528</v>
      </c>
      <c r="D4825" s="85">
        <v>4821</v>
      </c>
      <c r="E4825" s="86" t="s">
        <v>6828</v>
      </c>
      <c r="F4825" s="85" t="s">
        <v>6291</v>
      </c>
      <c r="G4825" s="86" t="s">
        <v>111</v>
      </c>
      <c r="H4825" s="85" t="s">
        <v>2</v>
      </c>
      <c r="I4825" s="85">
        <v>1</v>
      </c>
      <c r="J4825" s="88">
        <v>1.00883576521995</v>
      </c>
      <c r="K4825" s="146">
        <v>1.1313523879012337</v>
      </c>
      <c r="L4825" s="147">
        <v>4.26056505166051E-9</v>
      </c>
      <c r="M4825" s="147">
        <v>2.390874552716632E-2</v>
      </c>
      <c r="N4825" s="87">
        <v>10.082875444533739</v>
      </c>
      <c r="O4825" s="88">
        <v>0.84882725383788338</v>
      </c>
      <c r="P4825" s="89">
        <v>84.18503813791142</v>
      </c>
    </row>
    <row r="4826" spans="1:16">
      <c r="A4826" s="75" t="s">
        <v>6829</v>
      </c>
      <c r="B4826" s="85">
        <v>4822</v>
      </c>
      <c r="C4826" s="85">
        <v>4529</v>
      </c>
      <c r="D4826" s="85">
        <v>4822</v>
      </c>
      <c r="E4826" s="86" t="s">
        <v>6830</v>
      </c>
      <c r="F4826" s="85" t="s">
        <v>6182</v>
      </c>
      <c r="G4826" s="86" t="s">
        <v>111</v>
      </c>
      <c r="H4826" s="85" t="s">
        <v>2</v>
      </c>
      <c r="I4826" s="85">
        <v>1</v>
      </c>
      <c r="J4826" s="88">
        <v>0.30808588289676991</v>
      </c>
      <c r="K4826" s="146">
        <v>0.37947037395361743</v>
      </c>
      <c r="L4826" s="147">
        <v>1.37209878713033E-9</v>
      </c>
      <c r="M4826" s="147">
        <v>8.4784561842078856E-3</v>
      </c>
      <c r="N4826" s="87">
        <v>3.0289284659805258</v>
      </c>
      <c r="O4826" s="88">
        <v>0.25877882897748761</v>
      </c>
      <c r="P4826" s="89">
        <v>85.435767758785815</v>
      </c>
    </row>
    <row r="4827" spans="1:16">
      <c r="A4827" s="75" t="s">
        <v>6831</v>
      </c>
      <c r="B4827" s="85">
        <v>4823</v>
      </c>
      <c r="C4827" s="85">
        <v>4530</v>
      </c>
      <c r="D4827" s="85">
        <v>4823</v>
      </c>
      <c r="E4827" s="86" t="s">
        <v>6830</v>
      </c>
      <c r="F4827" s="85" t="s">
        <v>6186</v>
      </c>
      <c r="G4827" s="86" t="s">
        <v>111</v>
      </c>
      <c r="H4827" s="85" t="s">
        <v>2</v>
      </c>
      <c r="I4827" s="85">
        <v>1</v>
      </c>
      <c r="J4827" s="88">
        <v>0.30808588289676991</v>
      </c>
      <c r="K4827" s="146">
        <v>0.37947037395361743</v>
      </c>
      <c r="L4827" s="147">
        <v>1.37209878713033E-9</v>
      </c>
      <c r="M4827" s="147">
        <v>8.4784561842078856E-3</v>
      </c>
      <c r="N4827" s="87">
        <v>3.0289284659805258</v>
      </c>
      <c r="O4827" s="88">
        <v>0.25877882897748761</v>
      </c>
      <c r="P4827" s="89">
        <v>85.435767758785815</v>
      </c>
    </row>
    <row r="4828" spans="1:16">
      <c r="A4828" s="75" t="s">
        <v>6832</v>
      </c>
      <c r="B4828" s="85">
        <v>4824</v>
      </c>
      <c r="C4828" s="85">
        <v>4531</v>
      </c>
      <c r="D4828" s="85">
        <v>4824</v>
      </c>
      <c r="E4828" s="86" t="s">
        <v>6833</v>
      </c>
      <c r="F4828" s="85" t="s">
        <v>1185</v>
      </c>
      <c r="G4828" s="86" t="s">
        <v>111</v>
      </c>
      <c r="H4828" s="85" t="s">
        <v>2</v>
      </c>
      <c r="I4828" s="85">
        <v>1</v>
      </c>
      <c r="J4828" s="88">
        <v>0.23333203738388039</v>
      </c>
      <c r="K4828" s="146">
        <v>0.28946853329423683</v>
      </c>
      <c r="L4828" s="147">
        <v>1.065887149180955E-9</v>
      </c>
      <c r="M4828" s="147">
        <v>1.237166527467577E-2</v>
      </c>
      <c r="N4828" s="87">
        <v>2.405020288371162</v>
      </c>
      <c r="O4828" s="88">
        <v>0.19724020142442211</v>
      </c>
      <c r="P4828" s="89">
        <v>82.011865919853065</v>
      </c>
    </row>
    <row r="4829" spans="1:16">
      <c r="A4829" s="75" t="s">
        <v>6834</v>
      </c>
      <c r="B4829" s="85">
        <v>4825</v>
      </c>
      <c r="C4829" s="85">
        <v>4532</v>
      </c>
      <c r="D4829" s="85">
        <v>4825</v>
      </c>
      <c r="E4829" s="86" t="s">
        <v>6833</v>
      </c>
      <c r="F4829" s="85" t="s">
        <v>6372</v>
      </c>
      <c r="G4829" s="86" t="s">
        <v>111</v>
      </c>
      <c r="H4829" s="85" t="s">
        <v>2</v>
      </c>
      <c r="I4829" s="85">
        <v>1</v>
      </c>
      <c r="J4829" s="88">
        <v>0.23333203738388039</v>
      </c>
      <c r="K4829" s="146">
        <v>0.28946853329423683</v>
      </c>
      <c r="L4829" s="147">
        <v>1.065887149180955E-9</v>
      </c>
      <c r="M4829" s="147">
        <v>1.237166527467577E-2</v>
      </c>
      <c r="N4829" s="87">
        <v>2.405020288371162</v>
      </c>
      <c r="O4829" s="88">
        <v>0.19724020142442211</v>
      </c>
      <c r="P4829" s="89">
        <v>82.011865919853065</v>
      </c>
    </row>
    <row r="4830" spans="1:16">
      <c r="A4830" s="75" t="s">
        <v>6835</v>
      </c>
      <c r="B4830" s="85">
        <v>4826</v>
      </c>
      <c r="C4830" s="85">
        <v>4533</v>
      </c>
      <c r="D4830" s="85">
        <v>4826</v>
      </c>
      <c r="E4830" s="86" t="s">
        <v>6836</v>
      </c>
      <c r="F4830" s="85" t="s">
        <v>3908</v>
      </c>
      <c r="G4830" s="86" t="s">
        <v>111</v>
      </c>
      <c r="H4830" s="85" t="s">
        <v>2</v>
      </c>
      <c r="I4830" s="85">
        <v>1</v>
      </c>
      <c r="J4830" s="88">
        <v>4.0665588862407613E-2</v>
      </c>
      <c r="K4830" s="146">
        <v>5.3332881976104356E-2</v>
      </c>
      <c r="L4830" s="147">
        <v>1.7742490669226339E-10</v>
      </c>
      <c r="M4830" s="147">
        <v>4.3325934161960438E-3</v>
      </c>
      <c r="N4830" s="87">
        <v>0.52380976856005812</v>
      </c>
      <c r="O4830" s="88">
        <v>3.5599352415570357E-2</v>
      </c>
      <c r="P4830" s="89">
        <v>67.96236831060294</v>
      </c>
    </row>
    <row r="4831" spans="1:16">
      <c r="A4831" s="75" t="s">
        <v>6837</v>
      </c>
      <c r="B4831" s="85">
        <v>4827</v>
      </c>
      <c r="C4831" s="85">
        <v>4534</v>
      </c>
      <c r="D4831" s="85">
        <v>4827</v>
      </c>
      <c r="E4831" s="86" t="s">
        <v>6836</v>
      </c>
      <c r="F4831" s="85" t="s">
        <v>6313</v>
      </c>
      <c r="G4831" s="86" t="s">
        <v>111</v>
      </c>
      <c r="H4831" s="85" t="s">
        <v>2</v>
      </c>
      <c r="I4831" s="85">
        <v>1</v>
      </c>
      <c r="J4831" s="88">
        <v>4.0665588862407613E-2</v>
      </c>
      <c r="K4831" s="146">
        <v>5.3332881976104356E-2</v>
      </c>
      <c r="L4831" s="147">
        <v>1.7742490669226339E-10</v>
      </c>
      <c r="M4831" s="147">
        <v>4.3325934161960438E-3</v>
      </c>
      <c r="N4831" s="87">
        <v>0.52380976856005812</v>
      </c>
      <c r="O4831" s="88">
        <v>3.5599352415570357E-2</v>
      </c>
      <c r="P4831" s="89">
        <v>67.96236831060294</v>
      </c>
    </row>
    <row r="4832" spans="1:16">
      <c r="A4832" s="75" t="s">
        <v>6838</v>
      </c>
      <c r="B4832" s="85">
        <v>4828</v>
      </c>
      <c r="C4832" s="85">
        <v>4535</v>
      </c>
      <c r="D4832" s="85">
        <v>4828</v>
      </c>
      <c r="E4832" s="86" t="s">
        <v>6839</v>
      </c>
      <c r="F4832" s="85" t="s">
        <v>931</v>
      </c>
      <c r="G4832" s="86" t="s">
        <v>111</v>
      </c>
      <c r="H4832" s="85" t="s">
        <v>2</v>
      </c>
      <c r="I4832" s="85">
        <v>1</v>
      </c>
      <c r="J4832" s="88">
        <v>0.66079530589864499</v>
      </c>
      <c r="K4832" s="146">
        <v>0.75746881549340406</v>
      </c>
      <c r="L4832" s="147">
        <v>3.1870751701552121E-9</v>
      </c>
      <c r="M4832" s="147">
        <v>1.147933134278886E-2</v>
      </c>
      <c r="N4832" s="87">
        <v>11.434999185117549</v>
      </c>
      <c r="O4832" s="88">
        <v>0.63577178371748067</v>
      </c>
      <c r="P4832" s="89">
        <v>55.598760736679935</v>
      </c>
    </row>
    <row r="4833" spans="1:16">
      <c r="A4833" s="75" t="s">
        <v>6840</v>
      </c>
      <c r="B4833" s="85">
        <v>4829</v>
      </c>
      <c r="C4833" s="85">
        <v>4536</v>
      </c>
      <c r="D4833" s="85">
        <v>4829</v>
      </c>
      <c r="E4833" s="86" t="s">
        <v>6839</v>
      </c>
      <c r="F4833" s="85" t="s">
        <v>429</v>
      </c>
      <c r="G4833" s="86" t="s">
        <v>111</v>
      </c>
      <c r="H4833" s="85" t="s">
        <v>2</v>
      </c>
      <c r="I4833" s="85">
        <v>1</v>
      </c>
      <c r="J4833" s="88">
        <v>0.66079530589864499</v>
      </c>
      <c r="K4833" s="146">
        <v>0.75746881549340406</v>
      </c>
      <c r="L4833" s="147">
        <v>3.1870751701552121E-9</v>
      </c>
      <c r="M4833" s="147">
        <v>1.147933134278886E-2</v>
      </c>
      <c r="N4833" s="87">
        <v>11.434999185117549</v>
      </c>
      <c r="O4833" s="88">
        <v>0.63577178371748067</v>
      </c>
      <c r="P4833" s="89">
        <v>55.598760736679935</v>
      </c>
    </row>
    <row r="4834" spans="1:16">
      <c r="A4834" s="75" t="s">
        <v>6841</v>
      </c>
      <c r="B4834" s="85">
        <v>4830</v>
      </c>
      <c r="C4834" s="85">
        <v>4537</v>
      </c>
      <c r="D4834" s="85">
        <v>4830</v>
      </c>
      <c r="E4834" s="86" t="s">
        <v>6839</v>
      </c>
      <c r="F4834" s="85" t="s">
        <v>4389</v>
      </c>
      <c r="G4834" s="86" t="s">
        <v>111</v>
      </c>
      <c r="H4834" s="85" t="s">
        <v>2</v>
      </c>
      <c r="I4834" s="85">
        <v>1</v>
      </c>
      <c r="J4834" s="88">
        <v>0.66079530589864499</v>
      </c>
      <c r="K4834" s="146">
        <v>0.75746881549340406</v>
      </c>
      <c r="L4834" s="147">
        <v>3.1870751701552121E-9</v>
      </c>
      <c r="M4834" s="147">
        <v>1.147933134278886E-2</v>
      </c>
      <c r="N4834" s="87">
        <v>11.434999185117549</v>
      </c>
      <c r="O4834" s="88">
        <v>0.63577178371748067</v>
      </c>
      <c r="P4834" s="89">
        <v>55.598760736679935</v>
      </c>
    </row>
    <row r="4835" spans="1:16">
      <c r="A4835" s="75" t="s">
        <v>6842</v>
      </c>
      <c r="B4835" s="85">
        <v>4831</v>
      </c>
      <c r="C4835" s="85">
        <v>4538</v>
      </c>
      <c r="D4835" s="85">
        <v>4831</v>
      </c>
      <c r="E4835" s="86" t="s">
        <v>6839</v>
      </c>
      <c r="F4835" s="85" t="s">
        <v>4655</v>
      </c>
      <c r="G4835" s="86" t="s">
        <v>111</v>
      </c>
      <c r="H4835" s="85" t="s">
        <v>2</v>
      </c>
      <c r="I4835" s="85">
        <v>1</v>
      </c>
      <c r="J4835" s="88">
        <v>0.66079530589864499</v>
      </c>
      <c r="K4835" s="146">
        <v>0.75746881549340406</v>
      </c>
      <c r="L4835" s="147">
        <v>3.1870751701552121E-9</v>
      </c>
      <c r="M4835" s="147">
        <v>1.147933134278886E-2</v>
      </c>
      <c r="N4835" s="87">
        <v>11.434999185117549</v>
      </c>
      <c r="O4835" s="88">
        <v>0.63577178371748067</v>
      </c>
      <c r="P4835" s="89">
        <v>55.598760736679935</v>
      </c>
    </row>
    <row r="4836" spans="1:16">
      <c r="A4836" s="75" t="s">
        <v>6843</v>
      </c>
      <c r="B4836" s="85">
        <v>4832</v>
      </c>
      <c r="C4836" s="85">
        <v>4539</v>
      </c>
      <c r="D4836" s="85">
        <v>4832</v>
      </c>
      <c r="E4836" s="86" t="s">
        <v>6844</v>
      </c>
      <c r="F4836" s="85" t="s">
        <v>931</v>
      </c>
      <c r="G4836" s="86" t="s">
        <v>111</v>
      </c>
      <c r="H4836" s="85" t="s">
        <v>2</v>
      </c>
      <c r="I4836" s="85">
        <v>1</v>
      </c>
      <c r="J4836" s="88">
        <v>0.47606095608778909</v>
      </c>
      <c r="K4836" s="146">
        <v>0.4682853754133528</v>
      </c>
      <c r="L4836" s="147">
        <v>2.1075067137825169E-9</v>
      </c>
      <c r="M4836" s="147">
        <v>1.478320530858572E-2</v>
      </c>
      <c r="N4836" s="87">
        <v>7.6956927327105769</v>
      </c>
      <c r="O4836" s="88">
        <v>0.44250094878591678</v>
      </c>
      <c r="P4836" s="89">
        <v>57.499820244260079</v>
      </c>
    </row>
    <row r="4837" spans="1:16">
      <c r="A4837" s="75" t="s">
        <v>6845</v>
      </c>
      <c r="B4837" s="85">
        <v>4833</v>
      </c>
      <c r="C4837" s="85">
        <v>4540</v>
      </c>
      <c r="D4837" s="85">
        <v>4833</v>
      </c>
      <c r="E4837" s="86" t="s">
        <v>6844</v>
      </c>
      <c r="F4837" s="85" t="s">
        <v>4366</v>
      </c>
      <c r="G4837" s="86" t="s">
        <v>111</v>
      </c>
      <c r="H4837" s="85" t="s">
        <v>2</v>
      </c>
      <c r="I4837" s="85">
        <v>1</v>
      </c>
      <c r="J4837" s="88">
        <v>0.47606095608778909</v>
      </c>
      <c r="K4837" s="146">
        <v>0.4682853754133528</v>
      </c>
      <c r="L4837" s="147">
        <v>2.1075067137825169E-9</v>
      </c>
      <c r="M4837" s="147">
        <v>1.478320530858572E-2</v>
      </c>
      <c r="N4837" s="87">
        <v>7.6956927327105769</v>
      </c>
      <c r="O4837" s="88">
        <v>0.44250094878591678</v>
      </c>
      <c r="P4837" s="89">
        <v>57.499820244260079</v>
      </c>
    </row>
    <row r="4838" spans="1:16">
      <c r="A4838" s="75" t="s">
        <v>6846</v>
      </c>
      <c r="B4838" s="85">
        <v>4834</v>
      </c>
      <c r="C4838" s="85">
        <v>4541</v>
      </c>
      <c r="D4838" s="85">
        <v>4834</v>
      </c>
      <c r="E4838" s="86" t="s">
        <v>6844</v>
      </c>
      <c r="F4838" s="85" t="s">
        <v>1055</v>
      </c>
      <c r="G4838" s="86" t="s">
        <v>111</v>
      </c>
      <c r="H4838" s="85" t="s">
        <v>2</v>
      </c>
      <c r="I4838" s="85">
        <v>1</v>
      </c>
      <c r="J4838" s="88">
        <v>0.47606095608778909</v>
      </c>
      <c r="K4838" s="146">
        <v>0.4682853754133528</v>
      </c>
      <c r="L4838" s="147">
        <v>2.1075067137825169E-9</v>
      </c>
      <c r="M4838" s="147">
        <v>1.478320530858572E-2</v>
      </c>
      <c r="N4838" s="87">
        <v>7.6956927327105769</v>
      </c>
      <c r="O4838" s="88">
        <v>0.44250094878591678</v>
      </c>
      <c r="P4838" s="89">
        <v>57.499820244260079</v>
      </c>
    </row>
    <row r="4839" spans="1:16">
      <c r="A4839" s="75" t="s">
        <v>6847</v>
      </c>
      <c r="B4839" s="85">
        <v>4835</v>
      </c>
      <c r="C4839" s="85">
        <v>4542</v>
      </c>
      <c r="D4839" s="85">
        <v>4835</v>
      </c>
      <c r="E4839" s="86" t="s">
        <v>6844</v>
      </c>
      <c r="F4839" s="85" t="s">
        <v>1084</v>
      </c>
      <c r="G4839" s="86" t="s">
        <v>111</v>
      </c>
      <c r="H4839" s="85" t="s">
        <v>2</v>
      </c>
      <c r="I4839" s="85">
        <v>1</v>
      </c>
      <c r="J4839" s="88">
        <v>0.47606095608778909</v>
      </c>
      <c r="K4839" s="146">
        <v>0.4682853754133528</v>
      </c>
      <c r="L4839" s="147">
        <v>2.1075067137825169E-9</v>
      </c>
      <c r="M4839" s="147">
        <v>1.478320530858572E-2</v>
      </c>
      <c r="N4839" s="87">
        <v>7.6956927327105769</v>
      </c>
      <c r="O4839" s="88">
        <v>0.44250094878591678</v>
      </c>
      <c r="P4839" s="89">
        <v>57.499820244260079</v>
      </c>
    </row>
    <row r="4840" spans="1:16">
      <c r="A4840" s="75" t="s">
        <v>6848</v>
      </c>
      <c r="B4840" s="85">
        <v>4836</v>
      </c>
      <c r="C4840" s="85">
        <v>4543</v>
      </c>
      <c r="D4840" s="85">
        <v>4836</v>
      </c>
      <c r="E4840" s="86" t="s">
        <v>6844</v>
      </c>
      <c r="F4840" s="85" t="s">
        <v>4641</v>
      </c>
      <c r="G4840" s="86" t="s">
        <v>111</v>
      </c>
      <c r="H4840" s="85" t="s">
        <v>2</v>
      </c>
      <c r="I4840" s="85">
        <v>1</v>
      </c>
      <c r="J4840" s="88">
        <v>0.47606095608778909</v>
      </c>
      <c r="K4840" s="146">
        <v>0.4682853754133528</v>
      </c>
      <c r="L4840" s="147">
        <v>2.1075067137825169E-9</v>
      </c>
      <c r="M4840" s="147">
        <v>1.478320530858572E-2</v>
      </c>
      <c r="N4840" s="87">
        <v>7.6956927327105769</v>
      </c>
      <c r="O4840" s="88">
        <v>0.44250094878591678</v>
      </c>
      <c r="P4840" s="89">
        <v>57.499820244260079</v>
      </c>
    </row>
    <row r="4841" spans="1:16">
      <c r="A4841" s="75" t="s">
        <v>6849</v>
      </c>
      <c r="B4841" s="85">
        <v>4837</v>
      </c>
      <c r="C4841" s="85">
        <v>4544</v>
      </c>
      <c r="D4841" s="85">
        <v>4837</v>
      </c>
      <c r="E4841" s="86" t="s">
        <v>6844</v>
      </c>
      <c r="F4841" s="85" t="s">
        <v>2124</v>
      </c>
      <c r="G4841" s="86" t="s">
        <v>111</v>
      </c>
      <c r="H4841" s="85" t="s">
        <v>2</v>
      </c>
      <c r="I4841" s="85">
        <v>1</v>
      </c>
      <c r="J4841" s="88">
        <v>0.47606095608778909</v>
      </c>
      <c r="K4841" s="146">
        <v>0.4682853754133528</v>
      </c>
      <c r="L4841" s="147">
        <v>2.1075067137825169E-9</v>
      </c>
      <c r="M4841" s="147">
        <v>1.478320530858572E-2</v>
      </c>
      <c r="N4841" s="87">
        <v>7.6956927327105769</v>
      </c>
      <c r="O4841" s="88">
        <v>0.44250094878591678</v>
      </c>
      <c r="P4841" s="89">
        <v>57.499820244260079</v>
      </c>
    </row>
    <row r="4842" spans="1:16">
      <c r="A4842" s="75" t="s">
        <v>6850</v>
      </c>
      <c r="B4842" s="85">
        <v>4838</v>
      </c>
      <c r="C4842" s="85">
        <v>4545</v>
      </c>
      <c r="D4842" s="85">
        <v>4838</v>
      </c>
      <c r="E4842" s="86" t="s">
        <v>6844</v>
      </c>
      <c r="F4842" s="85" t="s">
        <v>4389</v>
      </c>
      <c r="G4842" s="86" t="s">
        <v>111</v>
      </c>
      <c r="H4842" s="85" t="s">
        <v>2</v>
      </c>
      <c r="I4842" s="85">
        <v>1</v>
      </c>
      <c r="J4842" s="88">
        <v>0.47606095608778909</v>
      </c>
      <c r="K4842" s="146">
        <v>0.4682853754133528</v>
      </c>
      <c r="L4842" s="147">
        <v>2.1075067137825169E-9</v>
      </c>
      <c r="M4842" s="147">
        <v>1.478320530858572E-2</v>
      </c>
      <c r="N4842" s="87">
        <v>7.6956927327105769</v>
      </c>
      <c r="O4842" s="88">
        <v>0.44250094878591678</v>
      </c>
      <c r="P4842" s="89">
        <v>57.499820244260079</v>
      </c>
    </row>
    <row r="4843" spans="1:16">
      <c r="A4843" s="75" t="s">
        <v>6851</v>
      </c>
      <c r="B4843" s="85">
        <v>4839</v>
      </c>
      <c r="C4843" s="85">
        <v>4546</v>
      </c>
      <c r="D4843" s="85">
        <v>4839</v>
      </c>
      <c r="E4843" s="86" t="s">
        <v>6844</v>
      </c>
      <c r="F4843" s="85" t="s">
        <v>1039</v>
      </c>
      <c r="G4843" s="86" t="s">
        <v>111</v>
      </c>
      <c r="H4843" s="85" t="s">
        <v>2</v>
      </c>
      <c r="I4843" s="85">
        <v>1</v>
      </c>
      <c r="J4843" s="88">
        <v>0.47606095608778909</v>
      </c>
      <c r="K4843" s="146">
        <v>0.4682853754133528</v>
      </c>
      <c r="L4843" s="147">
        <v>2.1075067137825169E-9</v>
      </c>
      <c r="M4843" s="147">
        <v>1.478320530858572E-2</v>
      </c>
      <c r="N4843" s="87">
        <v>7.6956927327105769</v>
      </c>
      <c r="O4843" s="88">
        <v>0.44250094878591678</v>
      </c>
      <c r="P4843" s="89">
        <v>57.499820244260079</v>
      </c>
    </row>
    <row r="4844" spans="1:16">
      <c r="A4844" s="75" t="s">
        <v>6852</v>
      </c>
      <c r="B4844" s="85">
        <v>4840</v>
      </c>
      <c r="C4844" s="85">
        <v>4547</v>
      </c>
      <c r="D4844" s="85">
        <v>4840</v>
      </c>
      <c r="E4844" s="86" t="s">
        <v>6853</v>
      </c>
      <c r="F4844" s="85" t="s">
        <v>429</v>
      </c>
      <c r="G4844" s="86" t="s">
        <v>111</v>
      </c>
      <c r="H4844" s="85" t="s">
        <v>2</v>
      </c>
      <c r="I4844" s="85">
        <v>1</v>
      </c>
      <c r="J4844" s="88">
        <v>0.20749898003537209</v>
      </c>
      <c r="K4844" s="146">
        <v>0.22815518917407787</v>
      </c>
      <c r="L4844" s="147">
        <v>1.2643106336608839E-9</v>
      </c>
      <c r="M4844" s="147">
        <v>1.031957027350716E-2</v>
      </c>
      <c r="N4844" s="87">
        <v>3.6881849757125451</v>
      </c>
      <c r="O4844" s="88">
        <v>0.18820793686042819</v>
      </c>
      <c r="P4844" s="89">
        <v>51.029961376616434</v>
      </c>
    </row>
    <row r="4845" spans="1:16">
      <c r="A4845" s="75" t="s">
        <v>6854</v>
      </c>
      <c r="B4845" s="85">
        <v>4841</v>
      </c>
      <c r="C4845" s="85">
        <v>4548</v>
      </c>
      <c r="D4845" s="85">
        <v>4841</v>
      </c>
      <c r="E4845" s="86" t="s">
        <v>6853</v>
      </c>
      <c r="F4845" s="85" t="s">
        <v>2124</v>
      </c>
      <c r="G4845" s="86" t="s">
        <v>111</v>
      </c>
      <c r="H4845" s="85" t="s">
        <v>2</v>
      </c>
      <c r="I4845" s="85">
        <v>1</v>
      </c>
      <c r="J4845" s="88">
        <v>0.20749898003537209</v>
      </c>
      <c r="K4845" s="146">
        <v>0.22815518917407787</v>
      </c>
      <c r="L4845" s="147">
        <v>1.2643106336608839E-9</v>
      </c>
      <c r="M4845" s="147">
        <v>1.031957027350716E-2</v>
      </c>
      <c r="N4845" s="87">
        <v>3.6881849757125451</v>
      </c>
      <c r="O4845" s="88">
        <v>0.18820793686042819</v>
      </c>
      <c r="P4845" s="89">
        <v>51.029961376616434</v>
      </c>
    </row>
    <row r="4846" spans="1:16">
      <c r="A4846" s="75" t="s">
        <v>6855</v>
      </c>
      <c r="B4846" s="85">
        <v>4842</v>
      </c>
      <c r="C4846" s="85">
        <v>4549</v>
      </c>
      <c r="D4846" s="85">
        <v>4842</v>
      </c>
      <c r="E4846" s="86" t="s">
        <v>6853</v>
      </c>
      <c r="F4846" s="85" t="s">
        <v>4253</v>
      </c>
      <c r="G4846" s="86" t="s">
        <v>111</v>
      </c>
      <c r="H4846" s="85" t="s">
        <v>2</v>
      </c>
      <c r="I4846" s="85">
        <v>1</v>
      </c>
      <c r="J4846" s="88">
        <v>0.20749898003537209</v>
      </c>
      <c r="K4846" s="146">
        <v>0.22815518917407787</v>
      </c>
      <c r="L4846" s="147">
        <v>1.2643106336608839E-9</v>
      </c>
      <c r="M4846" s="147">
        <v>1.031957027350716E-2</v>
      </c>
      <c r="N4846" s="87">
        <v>3.6881849757125451</v>
      </c>
      <c r="O4846" s="88">
        <v>0.18820793686042819</v>
      </c>
      <c r="P4846" s="89">
        <v>51.029961376616434</v>
      </c>
    </row>
    <row r="4847" spans="1:16">
      <c r="A4847" s="75" t="s">
        <v>6856</v>
      </c>
      <c r="B4847" s="85">
        <v>4843</v>
      </c>
      <c r="C4847" s="85">
        <v>4550</v>
      </c>
      <c r="D4847" s="85">
        <v>4843</v>
      </c>
      <c r="E4847" s="86" t="s">
        <v>6853</v>
      </c>
      <c r="F4847" s="85" t="s">
        <v>1039</v>
      </c>
      <c r="G4847" s="86" t="s">
        <v>111</v>
      </c>
      <c r="H4847" s="85" t="s">
        <v>2</v>
      </c>
      <c r="I4847" s="85">
        <v>1</v>
      </c>
      <c r="J4847" s="88">
        <v>0.20749898003537209</v>
      </c>
      <c r="K4847" s="146">
        <v>0.22815518917407787</v>
      </c>
      <c r="L4847" s="147">
        <v>1.2643106336608839E-9</v>
      </c>
      <c r="M4847" s="147">
        <v>1.031957027350716E-2</v>
      </c>
      <c r="N4847" s="87">
        <v>3.6881849757125451</v>
      </c>
      <c r="O4847" s="88">
        <v>0.18820793686042819</v>
      </c>
      <c r="P4847" s="89">
        <v>51.029961376616434</v>
      </c>
    </row>
    <row r="4848" spans="1:16">
      <c r="A4848" s="75" t="s">
        <v>6857</v>
      </c>
      <c r="B4848" s="85">
        <v>4844</v>
      </c>
      <c r="C4848" s="85">
        <v>4551</v>
      </c>
      <c r="D4848" s="85">
        <v>4844</v>
      </c>
      <c r="E4848" s="86" t="s">
        <v>6858</v>
      </c>
      <c r="F4848" s="85" t="s">
        <v>6282</v>
      </c>
      <c r="G4848" s="86" t="s">
        <v>111</v>
      </c>
      <c r="H4848" s="85" t="s">
        <v>2</v>
      </c>
      <c r="I4848" s="85">
        <v>1</v>
      </c>
      <c r="J4848" s="88">
        <v>0.66943816474796025</v>
      </c>
      <c r="K4848" s="146">
        <v>0.40396657753595311</v>
      </c>
      <c r="L4848" s="147">
        <v>2.1247302391615579E-9</v>
      </c>
      <c r="M4848" s="147">
        <v>9.2252094691263942E-2</v>
      </c>
      <c r="N4848" s="87">
        <v>12.24155050208859</v>
      </c>
      <c r="O4848" s="88">
        <v>0.59848970019853442</v>
      </c>
      <c r="P4848" s="89">
        <v>48.890024192313156</v>
      </c>
    </row>
    <row r="4849" spans="1:16">
      <c r="A4849" s="75" t="s">
        <v>6859</v>
      </c>
      <c r="B4849" s="85">
        <v>4845</v>
      </c>
      <c r="C4849" s="85">
        <v>4552</v>
      </c>
      <c r="D4849" s="85">
        <v>4845</v>
      </c>
      <c r="E4849" s="86" t="s">
        <v>6858</v>
      </c>
      <c r="F4849" s="85" t="s">
        <v>6350</v>
      </c>
      <c r="G4849" s="86" t="s">
        <v>111</v>
      </c>
      <c r="H4849" s="85" t="s">
        <v>2</v>
      </c>
      <c r="I4849" s="85">
        <v>1</v>
      </c>
      <c r="J4849" s="88">
        <v>0.66943816474796025</v>
      </c>
      <c r="K4849" s="146">
        <v>0.40396657753595311</v>
      </c>
      <c r="L4849" s="147">
        <v>2.1247302391615579E-9</v>
      </c>
      <c r="M4849" s="147">
        <v>9.2252094691263942E-2</v>
      </c>
      <c r="N4849" s="87">
        <v>12.24155050208859</v>
      </c>
      <c r="O4849" s="88">
        <v>0.59848970019853442</v>
      </c>
      <c r="P4849" s="89">
        <v>48.890024192313156</v>
      </c>
    </row>
    <row r="4850" spans="1:16">
      <c r="A4850" s="75" t="s">
        <v>6860</v>
      </c>
      <c r="B4850" s="85">
        <v>4846</v>
      </c>
      <c r="C4850" s="85">
        <v>4553</v>
      </c>
      <c r="D4850" s="85">
        <v>4846</v>
      </c>
      <c r="E4850" s="86" t="s">
        <v>6861</v>
      </c>
      <c r="F4850" s="85" t="s">
        <v>235</v>
      </c>
      <c r="G4850" s="86" t="s">
        <v>111</v>
      </c>
      <c r="H4850" s="85" t="s">
        <v>2</v>
      </c>
      <c r="I4850" s="85">
        <v>1</v>
      </c>
      <c r="J4850" s="88">
        <v>0.11658643361119039</v>
      </c>
      <c r="K4850" s="146">
        <v>0.12711236507616352</v>
      </c>
      <c r="L4850" s="147">
        <v>5.076849037261772E-10</v>
      </c>
      <c r="M4850" s="147">
        <v>1.4289829994266409E-2</v>
      </c>
      <c r="N4850" s="87">
        <v>1.57131761966761</v>
      </c>
      <c r="O4850" s="88">
        <v>0.1050570069387481</v>
      </c>
      <c r="P4850" s="89">
        <v>66.859179597929682</v>
      </c>
    </row>
    <row r="4851" spans="1:16">
      <c r="A4851" s="75" t="s">
        <v>6862</v>
      </c>
      <c r="B4851" s="85">
        <v>4847</v>
      </c>
      <c r="C4851" s="85">
        <v>4554</v>
      </c>
      <c r="D4851" s="85">
        <v>4847</v>
      </c>
      <c r="E4851" s="86" t="s">
        <v>6861</v>
      </c>
      <c r="F4851" s="85" t="s">
        <v>240</v>
      </c>
      <c r="G4851" s="86" t="s">
        <v>111</v>
      </c>
      <c r="H4851" s="85" t="s">
        <v>2</v>
      </c>
      <c r="I4851" s="85">
        <v>1</v>
      </c>
      <c r="J4851" s="88">
        <v>0.11658643361119039</v>
      </c>
      <c r="K4851" s="146">
        <v>0.12711236507616352</v>
      </c>
      <c r="L4851" s="147">
        <v>5.076849037261772E-10</v>
      </c>
      <c r="M4851" s="147">
        <v>1.4289829994266409E-2</v>
      </c>
      <c r="N4851" s="87">
        <v>1.57131761966761</v>
      </c>
      <c r="O4851" s="88">
        <v>0.1050570069387481</v>
      </c>
      <c r="P4851" s="89">
        <v>66.859179597929682</v>
      </c>
    </row>
    <row r="4852" spans="1:16">
      <c r="A4852" s="75" t="s">
        <v>6863</v>
      </c>
      <c r="B4852" s="85">
        <v>4848</v>
      </c>
      <c r="C4852" s="85">
        <v>4555</v>
      </c>
      <c r="D4852" s="85">
        <v>4848</v>
      </c>
      <c r="E4852" s="86" t="s">
        <v>6864</v>
      </c>
      <c r="F4852" s="85" t="s">
        <v>4492</v>
      </c>
      <c r="G4852" s="86" t="s">
        <v>111</v>
      </c>
      <c r="H4852" s="85" t="s">
        <v>2</v>
      </c>
      <c r="I4852" s="85">
        <v>1</v>
      </c>
      <c r="J4852" s="88">
        <v>0.64052441152574768</v>
      </c>
      <c r="K4852" s="146">
        <v>0.81992300886207814</v>
      </c>
      <c r="L4852" s="147">
        <v>3.4001073712164148E-9</v>
      </c>
      <c r="M4852" s="147">
        <v>6.4882394350316661E-2</v>
      </c>
      <c r="N4852" s="87">
        <v>11.168825358762691</v>
      </c>
      <c r="O4852" s="88">
        <v>0.55875511683541967</v>
      </c>
      <c r="P4852" s="89">
        <v>50.028100439142328</v>
      </c>
    </row>
    <row r="4853" spans="1:16">
      <c r="A4853" s="75" t="s">
        <v>6865</v>
      </c>
      <c r="B4853" s="85">
        <v>4849</v>
      </c>
      <c r="C4853" s="85">
        <v>4556</v>
      </c>
      <c r="D4853" s="85">
        <v>4849</v>
      </c>
      <c r="E4853" s="86" t="s">
        <v>6864</v>
      </c>
      <c r="F4853" s="85" t="s">
        <v>4383</v>
      </c>
      <c r="G4853" s="86" t="s">
        <v>111</v>
      </c>
      <c r="H4853" s="85" t="s">
        <v>2</v>
      </c>
      <c r="I4853" s="85">
        <v>1</v>
      </c>
      <c r="J4853" s="88">
        <v>0.64052441152574768</v>
      </c>
      <c r="K4853" s="146">
        <v>0.81992300886207814</v>
      </c>
      <c r="L4853" s="147">
        <v>3.4001073712164148E-9</v>
      </c>
      <c r="M4853" s="147">
        <v>6.4882394350316661E-2</v>
      </c>
      <c r="N4853" s="87">
        <v>11.168825358762691</v>
      </c>
      <c r="O4853" s="88">
        <v>0.55875511683541967</v>
      </c>
      <c r="P4853" s="89">
        <v>50.028100439142328</v>
      </c>
    </row>
    <row r="4854" spans="1:16">
      <c r="A4854" s="75" t="s">
        <v>6866</v>
      </c>
      <c r="B4854" s="85">
        <v>4850</v>
      </c>
      <c r="C4854" s="85">
        <v>4557</v>
      </c>
      <c r="D4854" s="85">
        <v>4850</v>
      </c>
      <c r="E4854" s="86" t="s">
        <v>6867</v>
      </c>
      <c r="F4854" s="85" t="s">
        <v>6329</v>
      </c>
      <c r="G4854" s="86" t="s">
        <v>111</v>
      </c>
      <c r="H4854" s="85" t="s">
        <v>2</v>
      </c>
      <c r="I4854" s="85">
        <v>1</v>
      </c>
      <c r="J4854" s="88">
        <v>0.64432994968756729</v>
      </c>
      <c r="K4854" s="146">
        <v>0.461131655629265</v>
      </c>
      <c r="L4854" s="147">
        <v>2.2364612862816189E-9</v>
      </c>
      <c r="M4854" s="147">
        <v>8.7391554670710192E-2</v>
      </c>
      <c r="N4854" s="87">
        <v>11.048170606045909</v>
      </c>
      <c r="O4854" s="88">
        <v>0.57931658133991271</v>
      </c>
      <c r="P4854" s="89">
        <v>52.435520956102209</v>
      </c>
    </row>
    <row r="4855" spans="1:16">
      <c r="A4855" s="75" t="s">
        <v>6868</v>
      </c>
      <c r="B4855" s="85">
        <v>4851</v>
      </c>
      <c r="C4855" s="85">
        <v>4558</v>
      </c>
      <c r="D4855" s="85">
        <v>4851</v>
      </c>
      <c r="E4855" s="86" t="s">
        <v>6869</v>
      </c>
      <c r="F4855" s="85" t="s">
        <v>1084</v>
      </c>
      <c r="G4855" s="86" t="s">
        <v>111</v>
      </c>
      <c r="H4855" s="85" t="s">
        <v>2</v>
      </c>
      <c r="I4855" s="85">
        <v>1</v>
      </c>
      <c r="J4855" s="88">
        <v>0.25964244161313499</v>
      </c>
      <c r="K4855" s="146">
        <v>0.28221206166190399</v>
      </c>
      <c r="L4855" s="147">
        <v>1.10959243946274E-9</v>
      </c>
      <c r="M4855" s="147">
        <v>2.5134311784226059E-2</v>
      </c>
      <c r="N4855" s="87">
        <v>7.5849606932802658</v>
      </c>
      <c r="O4855" s="88">
        <v>0.23326386188600351</v>
      </c>
      <c r="P4855" s="89">
        <v>30.753470099411146</v>
      </c>
    </row>
    <row r="4856" spans="1:16">
      <c r="A4856" s="75" t="s">
        <v>6870</v>
      </c>
      <c r="B4856" s="85">
        <v>4852</v>
      </c>
      <c r="C4856" s="85">
        <v>4559</v>
      </c>
      <c r="D4856" s="85">
        <v>4852</v>
      </c>
      <c r="E4856" s="86" t="s">
        <v>6869</v>
      </c>
      <c r="F4856" s="85" t="s">
        <v>6282</v>
      </c>
      <c r="G4856" s="86" t="s">
        <v>111</v>
      </c>
      <c r="H4856" s="85" t="s">
        <v>2</v>
      </c>
      <c r="I4856" s="85">
        <v>1</v>
      </c>
      <c r="J4856" s="88">
        <v>0.25964244161313499</v>
      </c>
      <c r="K4856" s="146">
        <v>0.28221206166190399</v>
      </c>
      <c r="L4856" s="147">
        <v>1.10959243946274E-9</v>
      </c>
      <c r="M4856" s="147">
        <v>2.5134311784226059E-2</v>
      </c>
      <c r="N4856" s="87">
        <v>7.5849606932802658</v>
      </c>
      <c r="O4856" s="88">
        <v>0.23326386188600351</v>
      </c>
      <c r="P4856" s="89">
        <v>30.753470099411146</v>
      </c>
    </row>
    <row r="4857" spans="1:16">
      <c r="A4857" s="75" t="s">
        <v>6871</v>
      </c>
      <c r="B4857" s="85">
        <v>4853</v>
      </c>
      <c r="C4857" s="85">
        <v>4560</v>
      </c>
      <c r="D4857" s="85">
        <v>4853</v>
      </c>
      <c r="E4857" s="86" t="s">
        <v>6869</v>
      </c>
      <c r="F4857" s="85" t="s">
        <v>3724</v>
      </c>
      <c r="G4857" s="86" t="s">
        <v>111</v>
      </c>
      <c r="H4857" s="85" t="s">
        <v>2</v>
      </c>
      <c r="I4857" s="85">
        <v>1</v>
      </c>
      <c r="J4857" s="88">
        <v>0.25964244161313499</v>
      </c>
      <c r="K4857" s="146">
        <v>0.28221206166190399</v>
      </c>
      <c r="L4857" s="147">
        <v>1.10959243946274E-9</v>
      </c>
      <c r="M4857" s="147">
        <v>2.5134311784226059E-2</v>
      </c>
      <c r="N4857" s="87">
        <v>7.5849606932802658</v>
      </c>
      <c r="O4857" s="88">
        <v>0.23326386188600351</v>
      </c>
      <c r="P4857" s="89">
        <v>30.753470099411146</v>
      </c>
    </row>
    <row r="4858" spans="1:16">
      <c r="A4858" s="75" t="s">
        <v>6872</v>
      </c>
      <c r="B4858" s="85">
        <v>4854</v>
      </c>
      <c r="C4858" s="85">
        <v>4561</v>
      </c>
      <c r="D4858" s="85">
        <v>4854</v>
      </c>
      <c r="E4858" s="86" t="s">
        <v>6873</v>
      </c>
      <c r="F4858" s="85" t="s">
        <v>4489</v>
      </c>
      <c r="G4858" s="86" t="s">
        <v>111</v>
      </c>
      <c r="H4858" s="85" t="s">
        <v>2</v>
      </c>
      <c r="I4858" s="85">
        <v>1</v>
      </c>
      <c r="J4858" s="88">
        <v>0.22058130894728839</v>
      </c>
      <c r="K4858" s="146">
        <v>0.25543311785429668</v>
      </c>
      <c r="L4858" s="147">
        <v>1.070197003886322E-9</v>
      </c>
      <c r="M4858" s="147">
        <v>1.2024695996814549E-2</v>
      </c>
      <c r="N4858" s="87">
        <v>7.9988223085306256</v>
      </c>
      <c r="O4858" s="88">
        <v>0.19825134420960169</v>
      </c>
      <c r="P4858" s="89">
        <v>24.78506667139856</v>
      </c>
    </row>
    <row r="4859" spans="1:16">
      <c r="A4859" s="75" t="s">
        <v>6874</v>
      </c>
      <c r="B4859" s="85">
        <v>4855</v>
      </c>
      <c r="C4859" s="85">
        <v>4562</v>
      </c>
      <c r="D4859" s="85">
        <v>4855</v>
      </c>
      <c r="E4859" s="86" t="s">
        <v>6873</v>
      </c>
      <c r="F4859" s="85" t="s">
        <v>4253</v>
      </c>
      <c r="G4859" s="86" t="s">
        <v>111</v>
      </c>
      <c r="H4859" s="85" t="s">
        <v>2</v>
      </c>
      <c r="I4859" s="85">
        <v>1</v>
      </c>
      <c r="J4859" s="88">
        <v>0.22058130894728839</v>
      </c>
      <c r="K4859" s="146">
        <v>0.25543311785429668</v>
      </c>
      <c r="L4859" s="147">
        <v>1.070197003886322E-9</v>
      </c>
      <c r="M4859" s="147">
        <v>1.2024695996814549E-2</v>
      </c>
      <c r="N4859" s="87">
        <v>7.9988223085306256</v>
      </c>
      <c r="O4859" s="88">
        <v>0.19825134420960169</v>
      </c>
      <c r="P4859" s="89">
        <v>24.78506667139856</v>
      </c>
    </row>
    <row r="4860" spans="1:16">
      <c r="A4860" s="75" t="s">
        <v>6875</v>
      </c>
      <c r="B4860" s="85">
        <v>4856</v>
      </c>
      <c r="C4860" s="85">
        <v>4563</v>
      </c>
      <c r="D4860" s="85">
        <v>4856</v>
      </c>
      <c r="E4860" s="86" t="s">
        <v>6873</v>
      </c>
      <c r="F4860" s="85" t="s">
        <v>891</v>
      </c>
      <c r="G4860" s="86" t="s">
        <v>111</v>
      </c>
      <c r="H4860" s="85" t="s">
        <v>2</v>
      </c>
      <c r="I4860" s="85">
        <v>1</v>
      </c>
      <c r="J4860" s="88">
        <v>0.22058130894728839</v>
      </c>
      <c r="K4860" s="146">
        <v>0.25543311785429668</v>
      </c>
      <c r="L4860" s="147">
        <v>1.070197003886322E-9</v>
      </c>
      <c r="M4860" s="147">
        <v>1.2024695996814549E-2</v>
      </c>
      <c r="N4860" s="87">
        <v>7.9988223085306256</v>
      </c>
      <c r="O4860" s="88">
        <v>0.19825134420960169</v>
      </c>
      <c r="P4860" s="89">
        <v>24.78506667139856</v>
      </c>
    </row>
    <row r="4861" spans="1:16">
      <c r="A4861" s="75" t="s">
        <v>6876</v>
      </c>
      <c r="B4861" s="85">
        <v>4857</v>
      </c>
      <c r="C4861" s="85">
        <v>4564</v>
      </c>
      <c r="D4861" s="85">
        <v>4857</v>
      </c>
      <c r="E4861" s="86" t="s">
        <v>6873</v>
      </c>
      <c r="F4861" s="85" t="s">
        <v>1039</v>
      </c>
      <c r="G4861" s="86" t="s">
        <v>111</v>
      </c>
      <c r="H4861" s="85" t="s">
        <v>2</v>
      </c>
      <c r="I4861" s="85">
        <v>1</v>
      </c>
      <c r="J4861" s="88">
        <v>0.22058130894728839</v>
      </c>
      <c r="K4861" s="146">
        <v>0.25543311785429668</v>
      </c>
      <c r="L4861" s="147">
        <v>1.070197003886322E-9</v>
      </c>
      <c r="M4861" s="147">
        <v>1.2024695996814549E-2</v>
      </c>
      <c r="N4861" s="87">
        <v>7.9988223085306256</v>
      </c>
      <c r="O4861" s="88">
        <v>0.19825134420960169</v>
      </c>
      <c r="P4861" s="89">
        <v>24.78506667139856</v>
      </c>
    </row>
    <row r="4862" spans="1:16">
      <c r="A4862" s="75" t="s">
        <v>6877</v>
      </c>
      <c r="B4862" s="85">
        <v>4858</v>
      </c>
      <c r="C4862" s="85">
        <v>4565</v>
      </c>
      <c r="D4862" s="85">
        <v>4858</v>
      </c>
      <c r="E4862" s="86" t="s">
        <v>6878</v>
      </c>
      <c r="F4862" s="85" t="s">
        <v>2872</v>
      </c>
      <c r="G4862" s="86" t="s">
        <v>111</v>
      </c>
      <c r="H4862" s="85" t="s">
        <v>2</v>
      </c>
      <c r="I4862" s="85">
        <v>1</v>
      </c>
      <c r="J4862" s="88">
        <v>7.421282204552053E-2</v>
      </c>
      <c r="K4862" s="146">
        <v>8.9763298697041929E-2</v>
      </c>
      <c r="L4862" s="147">
        <v>3.1377435426989348E-10</v>
      </c>
      <c r="M4862" s="147">
        <v>8.3968229258408276E-3</v>
      </c>
      <c r="N4862" s="87">
        <v>11.588090162187671</v>
      </c>
      <c r="O4862" s="88">
        <v>6.520949797045493E-2</v>
      </c>
      <c r="P4862" s="89">
        <v>5.62728603745557</v>
      </c>
    </row>
    <row r="4863" spans="1:16">
      <c r="A4863" s="75" t="s">
        <v>6879</v>
      </c>
      <c r="B4863" s="85">
        <v>4859</v>
      </c>
      <c r="C4863" s="85">
        <v>4566</v>
      </c>
      <c r="D4863" s="85">
        <v>4859</v>
      </c>
      <c r="E4863" s="86" t="s">
        <v>6878</v>
      </c>
      <c r="F4863" s="85" t="s">
        <v>429</v>
      </c>
      <c r="G4863" s="86" t="s">
        <v>111</v>
      </c>
      <c r="H4863" s="85" t="s">
        <v>2</v>
      </c>
      <c r="I4863" s="85">
        <v>1</v>
      </c>
      <c r="J4863" s="88">
        <v>7.421282204552053E-2</v>
      </c>
      <c r="K4863" s="146">
        <v>8.9763298697041929E-2</v>
      </c>
      <c r="L4863" s="147">
        <v>3.1377435426989348E-10</v>
      </c>
      <c r="M4863" s="147">
        <v>8.3968229258408276E-3</v>
      </c>
      <c r="N4863" s="87">
        <v>11.588090162187671</v>
      </c>
      <c r="O4863" s="88">
        <v>6.520949797045493E-2</v>
      </c>
      <c r="P4863" s="89">
        <v>5.62728603745557</v>
      </c>
    </row>
    <row r="4864" spans="1:16">
      <c r="A4864" s="75" t="s">
        <v>6880</v>
      </c>
      <c r="B4864" s="85">
        <v>4860</v>
      </c>
      <c r="C4864" s="85">
        <v>4567</v>
      </c>
      <c r="D4864" s="85">
        <v>4860</v>
      </c>
      <c r="E4864" s="86" t="s">
        <v>6878</v>
      </c>
      <c r="F4864" s="85" t="s">
        <v>965</v>
      </c>
      <c r="G4864" s="86" t="s">
        <v>111</v>
      </c>
      <c r="H4864" s="85" t="s">
        <v>2</v>
      </c>
      <c r="I4864" s="85">
        <v>1</v>
      </c>
      <c r="J4864" s="88">
        <v>7.421282204552053E-2</v>
      </c>
      <c r="K4864" s="146">
        <v>8.9763298697041929E-2</v>
      </c>
      <c r="L4864" s="147">
        <v>3.1377435426989348E-10</v>
      </c>
      <c r="M4864" s="147">
        <v>8.3968229258408276E-3</v>
      </c>
      <c r="N4864" s="87">
        <v>11.588090162187671</v>
      </c>
      <c r="O4864" s="88">
        <v>6.520949797045493E-2</v>
      </c>
      <c r="P4864" s="89">
        <v>5.62728603745557</v>
      </c>
    </row>
    <row r="4865" spans="1:16">
      <c r="A4865" s="75" t="s">
        <v>6881</v>
      </c>
      <c r="B4865" s="85">
        <v>4861</v>
      </c>
      <c r="C4865" s="85">
        <v>4568</v>
      </c>
      <c r="D4865" s="85">
        <v>4861</v>
      </c>
      <c r="E4865" s="86" t="s">
        <v>6878</v>
      </c>
      <c r="F4865" s="85" t="s">
        <v>4370</v>
      </c>
      <c r="G4865" s="86" t="s">
        <v>111</v>
      </c>
      <c r="H4865" s="85" t="s">
        <v>2</v>
      </c>
      <c r="I4865" s="85">
        <v>1</v>
      </c>
      <c r="J4865" s="88">
        <v>7.421282204552053E-2</v>
      </c>
      <c r="K4865" s="146">
        <v>8.9763298697041929E-2</v>
      </c>
      <c r="L4865" s="147">
        <v>3.1377435426989348E-10</v>
      </c>
      <c r="M4865" s="147">
        <v>8.3968229258408276E-3</v>
      </c>
      <c r="N4865" s="87">
        <v>11.588090162187671</v>
      </c>
      <c r="O4865" s="88">
        <v>6.520949797045493E-2</v>
      </c>
      <c r="P4865" s="89">
        <v>5.62728603745557</v>
      </c>
    </row>
    <row r="4866" spans="1:16">
      <c r="A4866" s="75" t="s">
        <v>6882</v>
      </c>
      <c r="B4866" s="85">
        <v>4862</v>
      </c>
      <c r="C4866" s="85">
        <v>4569</v>
      </c>
      <c r="D4866" s="85">
        <v>4862</v>
      </c>
      <c r="E4866" s="86" t="s">
        <v>6878</v>
      </c>
      <c r="F4866" s="85" t="s">
        <v>1068</v>
      </c>
      <c r="G4866" s="86" t="s">
        <v>111</v>
      </c>
      <c r="H4866" s="85" t="s">
        <v>2</v>
      </c>
      <c r="I4866" s="85">
        <v>1</v>
      </c>
      <c r="J4866" s="88">
        <v>7.421282204552053E-2</v>
      </c>
      <c r="K4866" s="146">
        <v>8.9763298697041929E-2</v>
      </c>
      <c r="L4866" s="147">
        <v>3.1377435426989348E-10</v>
      </c>
      <c r="M4866" s="147">
        <v>8.3968229258408276E-3</v>
      </c>
      <c r="N4866" s="87">
        <v>11.588090162187671</v>
      </c>
      <c r="O4866" s="88">
        <v>6.520949797045493E-2</v>
      </c>
      <c r="P4866" s="89">
        <v>5.62728603745557</v>
      </c>
    </row>
    <row r="4867" spans="1:16">
      <c r="A4867" s="75" t="s">
        <v>6883</v>
      </c>
      <c r="B4867" s="85">
        <v>4863</v>
      </c>
      <c r="C4867" s="85">
        <v>4570</v>
      </c>
      <c r="D4867" s="85">
        <v>4863</v>
      </c>
      <c r="E4867" s="86" t="s">
        <v>6878</v>
      </c>
      <c r="F4867" s="85" t="s">
        <v>4641</v>
      </c>
      <c r="G4867" s="86" t="s">
        <v>111</v>
      </c>
      <c r="H4867" s="85" t="s">
        <v>2</v>
      </c>
      <c r="I4867" s="85">
        <v>1</v>
      </c>
      <c r="J4867" s="88">
        <v>7.421282204552053E-2</v>
      </c>
      <c r="K4867" s="146">
        <v>8.9763298697041929E-2</v>
      </c>
      <c r="L4867" s="147">
        <v>3.1377435426989348E-10</v>
      </c>
      <c r="M4867" s="147">
        <v>8.3968229258408276E-3</v>
      </c>
      <c r="N4867" s="87">
        <v>11.588090162187671</v>
      </c>
      <c r="O4867" s="88">
        <v>6.520949797045493E-2</v>
      </c>
      <c r="P4867" s="89">
        <v>5.62728603745557</v>
      </c>
    </row>
    <row r="4868" spans="1:16">
      <c r="A4868" s="75" t="s">
        <v>6884</v>
      </c>
      <c r="B4868" s="85">
        <v>4864</v>
      </c>
      <c r="C4868" s="85">
        <v>4571</v>
      </c>
      <c r="D4868" s="85">
        <v>4864</v>
      </c>
      <c r="E4868" s="86" t="s">
        <v>6885</v>
      </c>
      <c r="F4868" s="85" t="s">
        <v>2872</v>
      </c>
      <c r="G4868" s="86" t="s">
        <v>111</v>
      </c>
      <c r="H4868" s="85" t="s">
        <v>2</v>
      </c>
      <c r="I4868" s="85">
        <v>1</v>
      </c>
      <c r="J4868" s="88">
        <v>0.2910849312951041</v>
      </c>
      <c r="K4868" s="146">
        <v>0.22503696147039728</v>
      </c>
      <c r="L4868" s="147">
        <v>1.277858571887517E-9</v>
      </c>
      <c r="M4868" s="147">
        <v>3.3914739661716618E-2</v>
      </c>
      <c r="N4868" s="87">
        <v>8.2170389154666754</v>
      </c>
      <c r="O4868" s="88">
        <v>0.27142610235068831</v>
      </c>
      <c r="P4868" s="89">
        <v>33.032106229872106</v>
      </c>
    </row>
    <row r="4869" spans="1:16">
      <c r="A4869" s="75" t="s">
        <v>6886</v>
      </c>
      <c r="B4869" s="85">
        <v>4865</v>
      </c>
      <c r="C4869" s="85">
        <v>4572</v>
      </c>
      <c r="D4869" s="85">
        <v>4865</v>
      </c>
      <c r="E4869" s="86" t="s">
        <v>6885</v>
      </c>
      <c r="F4869" s="85" t="s">
        <v>1084</v>
      </c>
      <c r="G4869" s="86" t="s">
        <v>111</v>
      </c>
      <c r="H4869" s="85" t="s">
        <v>2</v>
      </c>
      <c r="I4869" s="85">
        <v>1</v>
      </c>
      <c r="J4869" s="88">
        <v>0.2910849312951041</v>
      </c>
      <c r="K4869" s="146">
        <v>0.22503696147039728</v>
      </c>
      <c r="L4869" s="147">
        <v>1.277858571887517E-9</v>
      </c>
      <c r="M4869" s="147">
        <v>3.3914739661716618E-2</v>
      </c>
      <c r="N4869" s="87">
        <v>8.2170389154666754</v>
      </c>
      <c r="O4869" s="88">
        <v>0.27142610235068831</v>
      </c>
      <c r="P4869" s="89">
        <v>33.032106229872106</v>
      </c>
    </row>
    <row r="4870" spans="1:16">
      <c r="A4870" s="75" t="s">
        <v>6887</v>
      </c>
      <c r="B4870" s="85">
        <v>4866</v>
      </c>
      <c r="C4870" s="85">
        <v>4573</v>
      </c>
      <c r="D4870" s="85">
        <v>4866</v>
      </c>
      <c r="E4870" s="86" t="s">
        <v>6885</v>
      </c>
      <c r="F4870" s="85" t="s">
        <v>4498</v>
      </c>
      <c r="G4870" s="86" t="s">
        <v>111</v>
      </c>
      <c r="H4870" s="85" t="s">
        <v>2</v>
      </c>
      <c r="I4870" s="85">
        <v>1</v>
      </c>
      <c r="J4870" s="88">
        <v>0.2910849312951041</v>
      </c>
      <c r="K4870" s="146">
        <v>0.22503696147039728</v>
      </c>
      <c r="L4870" s="147">
        <v>1.277858571887517E-9</v>
      </c>
      <c r="M4870" s="147">
        <v>3.3914739661716618E-2</v>
      </c>
      <c r="N4870" s="87">
        <v>8.2170389154666754</v>
      </c>
      <c r="O4870" s="88">
        <v>0.27142610235068831</v>
      </c>
      <c r="P4870" s="89">
        <v>33.032106229872106</v>
      </c>
    </row>
    <row r="4871" spans="1:16">
      <c r="A4871" s="75" t="s">
        <v>6888</v>
      </c>
      <c r="B4871" s="85">
        <v>4867</v>
      </c>
      <c r="C4871" s="85">
        <v>4574</v>
      </c>
      <c r="D4871" s="85">
        <v>4867</v>
      </c>
      <c r="E4871" s="86" t="s">
        <v>6885</v>
      </c>
      <c r="F4871" s="85" t="s">
        <v>2124</v>
      </c>
      <c r="G4871" s="86" t="s">
        <v>111</v>
      </c>
      <c r="H4871" s="85" t="s">
        <v>2</v>
      </c>
      <c r="I4871" s="85">
        <v>1</v>
      </c>
      <c r="J4871" s="88">
        <v>0.2910849312951041</v>
      </c>
      <c r="K4871" s="146">
        <v>0.22503696147039728</v>
      </c>
      <c r="L4871" s="147">
        <v>1.277858571887517E-9</v>
      </c>
      <c r="M4871" s="147">
        <v>3.3914739661716618E-2</v>
      </c>
      <c r="N4871" s="87">
        <v>8.2170389154666754</v>
      </c>
      <c r="O4871" s="88">
        <v>0.27142610235068831</v>
      </c>
      <c r="P4871" s="89">
        <v>33.032106229872106</v>
      </c>
    </row>
    <row r="4872" spans="1:16">
      <c r="A4872" s="75" t="s">
        <v>6889</v>
      </c>
      <c r="B4872" s="85">
        <v>4868</v>
      </c>
      <c r="C4872" s="85">
        <v>4575</v>
      </c>
      <c r="D4872" s="85">
        <v>4868</v>
      </c>
      <c r="E4872" s="86" t="s">
        <v>6890</v>
      </c>
      <c r="F4872" s="85" t="s">
        <v>6132</v>
      </c>
      <c r="G4872" s="86" t="s">
        <v>111</v>
      </c>
      <c r="H4872" s="85" t="s">
        <v>2</v>
      </c>
      <c r="I4872" s="85">
        <v>1</v>
      </c>
      <c r="J4872" s="88">
        <v>0.16671961319989451</v>
      </c>
      <c r="K4872" s="146">
        <v>0.10678408104648765</v>
      </c>
      <c r="L4872" s="147">
        <v>5.3411989150232526E-10</v>
      </c>
      <c r="M4872" s="147">
        <v>2.2690617731662831E-2</v>
      </c>
      <c r="N4872" s="87">
        <v>3.0028905348611161</v>
      </c>
      <c r="O4872" s="88">
        <v>0.14801784554352659</v>
      </c>
      <c r="P4872" s="89">
        <v>49.29178863670181</v>
      </c>
    </row>
    <row r="4873" spans="1:16">
      <c r="A4873" s="75" t="s">
        <v>6891</v>
      </c>
      <c r="B4873" s="85">
        <v>4869</v>
      </c>
      <c r="C4873" s="85">
        <v>4576</v>
      </c>
      <c r="D4873" s="85">
        <v>4869</v>
      </c>
      <c r="E4873" s="86" t="s">
        <v>6890</v>
      </c>
      <c r="F4873" s="85" t="s">
        <v>6139</v>
      </c>
      <c r="G4873" s="86" t="s">
        <v>111</v>
      </c>
      <c r="H4873" s="85" t="s">
        <v>2</v>
      </c>
      <c r="I4873" s="85">
        <v>1</v>
      </c>
      <c r="J4873" s="88">
        <v>0.16671961319989451</v>
      </c>
      <c r="K4873" s="146">
        <v>0.10678408104648765</v>
      </c>
      <c r="L4873" s="147">
        <v>5.3411989150232526E-10</v>
      </c>
      <c r="M4873" s="147">
        <v>2.2690617731662831E-2</v>
      </c>
      <c r="N4873" s="87">
        <v>3.0028905348611161</v>
      </c>
      <c r="O4873" s="88">
        <v>0.14801784554352659</v>
      </c>
      <c r="P4873" s="89">
        <v>49.29178863670181</v>
      </c>
    </row>
    <row r="4874" spans="1:16">
      <c r="A4874" s="75" t="s">
        <v>6892</v>
      </c>
      <c r="B4874" s="85">
        <v>4870</v>
      </c>
      <c r="C4874" s="85">
        <v>4577</v>
      </c>
      <c r="D4874" s="85">
        <v>4870</v>
      </c>
      <c r="E4874" s="86" t="s">
        <v>6890</v>
      </c>
      <c r="F4874" s="85" t="s">
        <v>891</v>
      </c>
      <c r="G4874" s="86" t="s">
        <v>111</v>
      </c>
      <c r="H4874" s="85" t="s">
        <v>2</v>
      </c>
      <c r="I4874" s="85">
        <v>1</v>
      </c>
      <c r="J4874" s="88">
        <v>0.16671961319989451</v>
      </c>
      <c r="K4874" s="146">
        <v>0.10678408104648765</v>
      </c>
      <c r="L4874" s="147">
        <v>5.3411989150232526E-10</v>
      </c>
      <c r="M4874" s="147">
        <v>2.2690617731662831E-2</v>
      </c>
      <c r="N4874" s="87">
        <v>3.0028905348611161</v>
      </c>
      <c r="O4874" s="88">
        <v>0.14801784554352659</v>
      </c>
      <c r="P4874" s="89">
        <v>49.29178863670181</v>
      </c>
    </row>
    <row r="4875" spans="1:16">
      <c r="A4875" s="75" t="s">
        <v>6893</v>
      </c>
      <c r="B4875" s="85">
        <v>4871</v>
      </c>
      <c r="C4875" s="85">
        <v>4578</v>
      </c>
      <c r="D4875" s="85">
        <v>4871</v>
      </c>
      <c r="E4875" s="86" t="s">
        <v>6890</v>
      </c>
      <c r="F4875" s="85" t="s">
        <v>1088</v>
      </c>
      <c r="G4875" s="86" t="s">
        <v>111</v>
      </c>
      <c r="H4875" s="85" t="s">
        <v>2</v>
      </c>
      <c r="I4875" s="85">
        <v>1</v>
      </c>
      <c r="J4875" s="88">
        <v>6.8873404445244542E-3</v>
      </c>
      <c r="K4875" s="146">
        <v>4.4924583677931396E-2</v>
      </c>
      <c r="L4875" s="147">
        <v>2.8586252071909621E-11</v>
      </c>
      <c r="M4875" s="147">
        <v>4.179969220243763E-4</v>
      </c>
      <c r="N4875" s="87">
        <v>5.9389828862071517E-2</v>
      </c>
      <c r="O4875" s="88">
        <v>6.0136083145985514E-3</v>
      </c>
      <c r="P4875" s="89">
        <v>101.25653550146966</v>
      </c>
    </row>
    <row r="4876" spans="1:16">
      <c r="A4876" s="75" t="s">
        <v>6894</v>
      </c>
      <c r="B4876" s="85">
        <v>4872</v>
      </c>
      <c r="C4876" s="85">
        <v>4579</v>
      </c>
      <c r="D4876" s="85">
        <v>4872</v>
      </c>
      <c r="E4876" s="86" t="s">
        <v>6895</v>
      </c>
      <c r="F4876" s="85" t="s">
        <v>2972</v>
      </c>
      <c r="G4876" s="86" t="s">
        <v>111</v>
      </c>
      <c r="H4876" s="85" t="s">
        <v>2</v>
      </c>
      <c r="I4876" s="85">
        <v>1</v>
      </c>
      <c r="J4876" s="88">
        <v>0.46315956264770619</v>
      </c>
      <c r="K4876" s="146">
        <v>0.37530694034001005</v>
      </c>
      <c r="L4876" s="147">
        <v>1.715866454017157E-9</v>
      </c>
      <c r="M4876" s="147">
        <v>6.1441541912502888E-2</v>
      </c>
      <c r="N4876" s="87">
        <v>7.5243433846524903</v>
      </c>
      <c r="O4876" s="88">
        <v>0.41724072363190279</v>
      </c>
      <c r="P4876" s="89">
        <v>55.45211087560871</v>
      </c>
    </row>
    <row r="4877" spans="1:16">
      <c r="A4877" s="75" t="s">
        <v>6896</v>
      </c>
      <c r="B4877" s="85">
        <v>4873</v>
      </c>
      <c r="C4877" s="85">
        <v>4580</v>
      </c>
      <c r="D4877" s="85">
        <v>4873</v>
      </c>
      <c r="E4877" s="86" t="s">
        <v>6895</v>
      </c>
      <c r="F4877" s="85" t="s">
        <v>6343</v>
      </c>
      <c r="G4877" s="86" t="s">
        <v>111</v>
      </c>
      <c r="H4877" s="85" t="s">
        <v>2</v>
      </c>
      <c r="I4877" s="85">
        <v>1</v>
      </c>
      <c r="J4877" s="88">
        <v>0.46315956264770619</v>
      </c>
      <c r="K4877" s="146">
        <v>0.37530694034001005</v>
      </c>
      <c r="L4877" s="147">
        <v>1.715866454017157E-9</v>
      </c>
      <c r="M4877" s="147">
        <v>6.1441541912502888E-2</v>
      </c>
      <c r="N4877" s="87">
        <v>7.5243433846524903</v>
      </c>
      <c r="O4877" s="88">
        <v>0.41724072363190279</v>
      </c>
      <c r="P4877" s="89">
        <v>55.45211087560871</v>
      </c>
    </row>
    <row r="4878" spans="1:16">
      <c r="A4878" s="75" t="s">
        <v>6897</v>
      </c>
      <c r="B4878" s="85">
        <v>4874</v>
      </c>
      <c r="C4878" s="85">
        <v>4581</v>
      </c>
      <c r="D4878" s="85">
        <v>4874</v>
      </c>
      <c r="E4878" s="86" t="s">
        <v>6898</v>
      </c>
      <c r="F4878" s="85" t="s">
        <v>6130</v>
      </c>
      <c r="G4878" s="86" t="s">
        <v>111</v>
      </c>
      <c r="H4878" s="85" t="s">
        <v>2</v>
      </c>
      <c r="I4878" s="85">
        <v>1</v>
      </c>
      <c r="J4878" s="88">
        <v>0.70484674899892996</v>
      </c>
      <c r="K4878" s="146">
        <v>1.1109724312903064</v>
      </c>
      <c r="L4878" s="147">
        <v>3.7049831047556052E-9</v>
      </c>
      <c r="M4878" s="147">
        <v>3.9612690131366299E-2</v>
      </c>
      <c r="N4878" s="87">
        <v>10.967628538718341</v>
      </c>
      <c r="O4878" s="88">
        <v>0.65952075991203352</v>
      </c>
      <c r="P4878" s="89">
        <v>60.133396894667634</v>
      </c>
    </row>
    <row r="4879" spans="1:16">
      <c r="A4879" s="75" t="s">
        <v>6899</v>
      </c>
      <c r="B4879" s="85">
        <v>4875</v>
      </c>
      <c r="C4879" s="85">
        <v>4582</v>
      </c>
      <c r="D4879" s="85">
        <v>4875</v>
      </c>
      <c r="E4879" s="86" t="s">
        <v>6898</v>
      </c>
      <c r="F4879" s="85" t="s">
        <v>4407</v>
      </c>
      <c r="G4879" s="86" t="s">
        <v>111</v>
      </c>
      <c r="H4879" s="85" t="s">
        <v>2</v>
      </c>
      <c r="I4879" s="85">
        <v>1</v>
      </c>
      <c r="J4879" s="88">
        <v>0.70484674899892996</v>
      </c>
      <c r="K4879" s="146">
        <v>1.1109724312903064</v>
      </c>
      <c r="L4879" s="147">
        <v>3.7049831047556052E-9</v>
      </c>
      <c r="M4879" s="147">
        <v>3.9612690131366299E-2</v>
      </c>
      <c r="N4879" s="87">
        <v>10.967628538718341</v>
      </c>
      <c r="O4879" s="88">
        <v>0.65952075991203352</v>
      </c>
      <c r="P4879" s="89">
        <v>60.133396894667634</v>
      </c>
    </row>
    <row r="4880" spans="1:16">
      <c r="A4880" s="75" t="s">
        <v>6900</v>
      </c>
      <c r="B4880" s="85">
        <v>4876</v>
      </c>
      <c r="C4880" s="85">
        <v>4583</v>
      </c>
      <c r="D4880" s="85">
        <v>4876</v>
      </c>
      <c r="E4880" s="86" t="s">
        <v>6898</v>
      </c>
      <c r="F4880" s="85" t="s">
        <v>1068</v>
      </c>
      <c r="G4880" s="86" t="s">
        <v>111</v>
      </c>
      <c r="H4880" s="85" t="s">
        <v>2</v>
      </c>
      <c r="I4880" s="85">
        <v>1</v>
      </c>
      <c r="J4880" s="88">
        <v>0.70484674899892996</v>
      </c>
      <c r="K4880" s="146">
        <v>1.1109724312903064</v>
      </c>
      <c r="L4880" s="147">
        <v>3.7049831047556052E-9</v>
      </c>
      <c r="M4880" s="147">
        <v>3.9612690131366299E-2</v>
      </c>
      <c r="N4880" s="87">
        <v>10.967628538718341</v>
      </c>
      <c r="O4880" s="88">
        <v>0.65952075991203352</v>
      </c>
      <c r="P4880" s="89">
        <v>60.133396894667634</v>
      </c>
    </row>
    <row r="4881" spans="1:16">
      <c r="A4881" s="75" t="s">
        <v>6901</v>
      </c>
      <c r="B4881" s="85">
        <v>4877</v>
      </c>
      <c r="C4881" s="85">
        <v>4584</v>
      </c>
      <c r="D4881" s="85">
        <v>4877</v>
      </c>
      <c r="E4881" s="86" t="s">
        <v>6898</v>
      </c>
      <c r="F4881" s="85" t="s">
        <v>4711</v>
      </c>
      <c r="G4881" s="86" t="s">
        <v>111</v>
      </c>
      <c r="H4881" s="85" t="s">
        <v>2</v>
      </c>
      <c r="I4881" s="85">
        <v>1</v>
      </c>
      <c r="J4881" s="88">
        <v>0.70484674899892996</v>
      </c>
      <c r="K4881" s="146">
        <v>1.1109724312903064</v>
      </c>
      <c r="L4881" s="147">
        <v>3.7049831047556052E-9</v>
      </c>
      <c r="M4881" s="147">
        <v>3.9612690131366299E-2</v>
      </c>
      <c r="N4881" s="87">
        <v>10.967628538718341</v>
      </c>
      <c r="O4881" s="88">
        <v>0.65952075991203352</v>
      </c>
      <c r="P4881" s="89">
        <v>60.133396894667634</v>
      </c>
    </row>
    <row r="4882" spans="1:16">
      <c r="A4882" s="75" t="s">
        <v>6902</v>
      </c>
      <c r="B4882" s="85">
        <v>4878</v>
      </c>
      <c r="C4882" s="85">
        <v>4585</v>
      </c>
      <c r="D4882" s="85">
        <v>4878</v>
      </c>
      <c r="E4882" s="86" t="s">
        <v>6898</v>
      </c>
      <c r="F4882" s="85" t="s">
        <v>1088</v>
      </c>
      <c r="G4882" s="86" t="s">
        <v>111</v>
      </c>
      <c r="H4882" s="85" t="s">
        <v>2</v>
      </c>
      <c r="I4882" s="85">
        <v>1</v>
      </c>
      <c r="J4882" s="88">
        <v>0.70484674899892996</v>
      </c>
      <c r="K4882" s="146">
        <v>1.1109724312903064</v>
      </c>
      <c r="L4882" s="147">
        <v>3.7049831047556052E-9</v>
      </c>
      <c r="M4882" s="147">
        <v>3.9612690131366299E-2</v>
      </c>
      <c r="N4882" s="87">
        <v>10.967628538718341</v>
      </c>
      <c r="O4882" s="88">
        <v>0.65952075991203352</v>
      </c>
      <c r="P4882" s="89">
        <v>60.133396894667634</v>
      </c>
    </row>
    <row r="4883" spans="1:16">
      <c r="A4883" s="75" t="s">
        <v>6903</v>
      </c>
      <c r="B4883" s="85">
        <v>4879</v>
      </c>
      <c r="C4883" s="85">
        <v>4586</v>
      </c>
      <c r="D4883" s="85">
        <v>4879</v>
      </c>
      <c r="E4883" s="86" t="s">
        <v>6904</v>
      </c>
      <c r="F4883" s="85" t="s">
        <v>3906</v>
      </c>
      <c r="G4883" s="86" t="s">
        <v>111</v>
      </c>
      <c r="H4883" s="85" t="s">
        <v>2</v>
      </c>
      <c r="I4883" s="85">
        <v>1</v>
      </c>
      <c r="J4883" s="88">
        <v>0.51202380536834791</v>
      </c>
      <c r="K4883" s="146">
        <v>0.78409047603915527</v>
      </c>
      <c r="L4883" s="147">
        <v>3.776368636423034E-9</v>
      </c>
      <c r="M4883" s="147">
        <v>2.1126776411867859E-2</v>
      </c>
      <c r="N4883" s="87">
        <v>5.6673770047279231</v>
      </c>
      <c r="O4883" s="88">
        <v>0.47009764184757968</v>
      </c>
      <c r="P4883" s="89">
        <v>82.948009538699807</v>
      </c>
    </row>
    <row r="4884" spans="1:16">
      <c r="A4884" s="75" t="s">
        <v>6905</v>
      </c>
      <c r="B4884" s="85">
        <v>4880</v>
      </c>
      <c r="C4884" s="85">
        <v>4587</v>
      </c>
      <c r="D4884" s="85">
        <v>4880</v>
      </c>
      <c r="E4884" s="86" t="s">
        <v>6904</v>
      </c>
      <c r="F4884" s="85" t="s">
        <v>3916</v>
      </c>
      <c r="G4884" s="86" t="s">
        <v>111</v>
      </c>
      <c r="H4884" s="85" t="s">
        <v>2</v>
      </c>
      <c r="I4884" s="85">
        <v>1</v>
      </c>
      <c r="J4884" s="88">
        <v>0.51202380536834791</v>
      </c>
      <c r="K4884" s="146">
        <v>0.78409047603915527</v>
      </c>
      <c r="L4884" s="147">
        <v>3.776368636423034E-9</v>
      </c>
      <c r="M4884" s="147">
        <v>2.1126776411867859E-2</v>
      </c>
      <c r="N4884" s="87">
        <v>5.6673770047279231</v>
      </c>
      <c r="O4884" s="88">
        <v>0.47009764184757968</v>
      </c>
      <c r="P4884" s="89">
        <v>82.948009538699807</v>
      </c>
    </row>
    <row r="4885" spans="1:16">
      <c r="A4885" s="75" t="s">
        <v>6906</v>
      </c>
      <c r="B4885" s="85">
        <v>4881</v>
      </c>
      <c r="C4885" s="85">
        <v>4588</v>
      </c>
      <c r="D4885" s="85">
        <v>4881</v>
      </c>
      <c r="E4885" s="86" t="s">
        <v>6907</v>
      </c>
      <c r="F4885" s="85" t="s">
        <v>6230</v>
      </c>
      <c r="G4885" s="86" t="s">
        <v>111</v>
      </c>
      <c r="H4885" s="85" t="s">
        <v>2</v>
      </c>
      <c r="I4885" s="85">
        <v>1</v>
      </c>
      <c r="J4885" s="88">
        <v>0.58923360456213347</v>
      </c>
      <c r="K4885" s="146">
        <v>0.70511786754357275</v>
      </c>
      <c r="L4885" s="147">
        <v>3.135710294104768E-9</v>
      </c>
      <c r="M4885" s="147">
        <v>7.2342485788300534E-2</v>
      </c>
      <c r="N4885" s="87">
        <v>7.4994524202863833</v>
      </c>
      <c r="O4885" s="88">
        <v>0.53881095758131226</v>
      </c>
      <c r="P4885" s="89">
        <v>71.846706584043716</v>
      </c>
    </row>
    <row r="4886" spans="1:16">
      <c r="A4886" s="75" t="s">
        <v>6908</v>
      </c>
      <c r="B4886" s="85">
        <v>4882</v>
      </c>
      <c r="C4886" s="85">
        <v>4589</v>
      </c>
      <c r="D4886" s="85">
        <v>4882</v>
      </c>
      <c r="E4886" s="86" t="s">
        <v>6909</v>
      </c>
      <c r="F4886" s="85" t="s">
        <v>4586</v>
      </c>
      <c r="G4886" s="86" t="s">
        <v>111</v>
      </c>
      <c r="H4886" s="85" t="s">
        <v>2</v>
      </c>
      <c r="I4886" s="85">
        <v>1</v>
      </c>
      <c r="J4886" s="88">
        <v>0.40164517890788931</v>
      </c>
      <c r="K4886" s="146">
        <v>0.73194595742608304</v>
      </c>
      <c r="L4886" s="147">
        <v>2.4204801787218838E-9</v>
      </c>
      <c r="M4886" s="147">
        <v>1.7282519851874831E-2</v>
      </c>
      <c r="N4886" s="87">
        <v>6.7692917794510983</v>
      </c>
      <c r="O4886" s="88">
        <v>0.37272021471261368</v>
      </c>
      <c r="P4886" s="89">
        <v>55.060444556998611</v>
      </c>
    </row>
    <row r="4887" spans="1:16">
      <c r="A4887" s="75" t="s">
        <v>6910</v>
      </c>
      <c r="B4887" s="85">
        <v>4883</v>
      </c>
      <c r="C4887" s="85">
        <v>4590</v>
      </c>
      <c r="D4887" s="85">
        <v>4883</v>
      </c>
      <c r="E4887" s="86" t="s">
        <v>6909</v>
      </c>
      <c r="F4887" s="85" t="s">
        <v>4372</v>
      </c>
      <c r="G4887" s="86" t="s">
        <v>111</v>
      </c>
      <c r="H4887" s="85" t="s">
        <v>2</v>
      </c>
      <c r="I4887" s="85">
        <v>1</v>
      </c>
      <c r="J4887" s="88">
        <v>0.40164517890788931</v>
      </c>
      <c r="K4887" s="146">
        <v>0.73194595742608304</v>
      </c>
      <c r="L4887" s="147">
        <v>2.4204801787218838E-9</v>
      </c>
      <c r="M4887" s="147">
        <v>1.7282519851874831E-2</v>
      </c>
      <c r="N4887" s="87">
        <v>6.7692917794510983</v>
      </c>
      <c r="O4887" s="88">
        <v>0.37272021471261368</v>
      </c>
      <c r="P4887" s="89">
        <v>55.060444556998611</v>
      </c>
    </row>
    <row r="4888" spans="1:16">
      <c r="A4888" s="75" t="s">
        <v>6911</v>
      </c>
      <c r="B4888" s="85">
        <v>4884</v>
      </c>
      <c r="C4888" s="85">
        <v>4591</v>
      </c>
      <c r="D4888" s="85">
        <v>4884</v>
      </c>
      <c r="E4888" s="86" t="s">
        <v>6909</v>
      </c>
      <c r="F4888" s="85" t="s">
        <v>4648</v>
      </c>
      <c r="G4888" s="86" t="s">
        <v>111</v>
      </c>
      <c r="H4888" s="85" t="s">
        <v>2</v>
      </c>
      <c r="I4888" s="85">
        <v>1</v>
      </c>
      <c r="J4888" s="88">
        <v>0.40164517890788931</v>
      </c>
      <c r="K4888" s="146">
        <v>0.73194595742608304</v>
      </c>
      <c r="L4888" s="147">
        <v>2.4204801787218838E-9</v>
      </c>
      <c r="M4888" s="147">
        <v>1.7282519851874831E-2</v>
      </c>
      <c r="N4888" s="87">
        <v>6.7692917794510983</v>
      </c>
      <c r="O4888" s="88">
        <v>0.37272021471261368</v>
      </c>
      <c r="P4888" s="89">
        <v>55.060444556998611</v>
      </c>
    </row>
    <row r="4889" spans="1:16">
      <c r="A4889" s="75" t="s">
        <v>6912</v>
      </c>
      <c r="B4889" s="85">
        <v>4885</v>
      </c>
      <c r="C4889" s="85">
        <v>4592</v>
      </c>
      <c r="D4889" s="85">
        <v>4885</v>
      </c>
      <c r="E4889" s="86" t="s">
        <v>6909</v>
      </c>
      <c r="F4889" s="85" t="s">
        <v>4653</v>
      </c>
      <c r="G4889" s="86" t="s">
        <v>111</v>
      </c>
      <c r="H4889" s="85" t="s">
        <v>2</v>
      </c>
      <c r="I4889" s="85">
        <v>1</v>
      </c>
      <c r="J4889" s="88">
        <v>0.40164517890788931</v>
      </c>
      <c r="K4889" s="146">
        <v>0.73194595742608304</v>
      </c>
      <c r="L4889" s="147">
        <v>2.4204801787218838E-9</v>
      </c>
      <c r="M4889" s="147">
        <v>1.7282519851874831E-2</v>
      </c>
      <c r="N4889" s="87">
        <v>6.7692917794510983</v>
      </c>
      <c r="O4889" s="88">
        <v>0.37272021471261368</v>
      </c>
      <c r="P4889" s="89">
        <v>55.060444556998611</v>
      </c>
    </row>
    <row r="4890" spans="1:16">
      <c r="A4890" s="75" t="s">
        <v>6913</v>
      </c>
      <c r="B4890" s="85">
        <v>4886</v>
      </c>
      <c r="C4890" s="85">
        <v>4593</v>
      </c>
      <c r="D4890" s="85">
        <v>4886</v>
      </c>
      <c r="E4890" s="86" t="s">
        <v>6914</v>
      </c>
      <c r="F4890" s="85" t="s">
        <v>931</v>
      </c>
      <c r="G4890" s="86" t="s">
        <v>111</v>
      </c>
      <c r="H4890" s="85" t="s">
        <v>2</v>
      </c>
      <c r="I4890" s="85">
        <v>1</v>
      </c>
      <c r="J4890" s="88">
        <v>0.39646768038201619</v>
      </c>
      <c r="K4890" s="146">
        <v>0.46187575202508224</v>
      </c>
      <c r="L4890" s="147">
        <v>1.931935280295571E-9</v>
      </c>
      <c r="M4890" s="147">
        <v>2.1556955344771402E-2</v>
      </c>
      <c r="N4890" s="87">
        <v>11.367113628867889</v>
      </c>
      <c r="O4890" s="88">
        <v>0.36052696299705439</v>
      </c>
      <c r="P4890" s="89">
        <v>31.716667464417807</v>
      </c>
    </row>
    <row r="4891" spans="1:16">
      <c r="A4891" s="75" t="s">
        <v>6915</v>
      </c>
      <c r="B4891" s="85">
        <v>4887</v>
      </c>
      <c r="C4891" s="85">
        <v>4594</v>
      </c>
      <c r="D4891" s="85">
        <v>4887</v>
      </c>
      <c r="E4891" s="86" t="s">
        <v>6914</v>
      </c>
      <c r="F4891" s="85" t="s">
        <v>4496</v>
      </c>
      <c r="G4891" s="86" t="s">
        <v>111</v>
      </c>
      <c r="H4891" s="85" t="s">
        <v>2</v>
      </c>
      <c r="I4891" s="85">
        <v>1</v>
      </c>
      <c r="J4891" s="88">
        <v>0.39646768038201619</v>
      </c>
      <c r="K4891" s="146">
        <v>0.46187575202508224</v>
      </c>
      <c r="L4891" s="147">
        <v>1.931935280295571E-9</v>
      </c>
      <c r="M4891" s="147">
        <v>2.1556955344771402E-2</v>
      </c>
      <c r="N4891" s="87">
        <v>11.367113628867889</v>
      </c>
      <c r="O4891" s="88">
        <v>0.36052696299705439</v>
      </c>
      <c r="P4891" s="89">
        <v>31.716667464417807</v>
      </c>
    </row>
    <row r="4892" spans="1:16">
      <c r="A4892" s="75" t="s">
        <v>6916</v>
      </c>
      <c r="B4892" s="85">
        <v>4888</v>
      </c>
      <c r="C4892" s="85">
        <v>4595</v>
      </c>
      <c r="D4892" s="85">
        <v>4888</v>
      </c>
      <c r="E4892" s="86" t="s">
        <v>6914</v>
      </c>
      <c r="F4892" s="85" t="s">
        <v>4646</v>
      </c>
      <c r="G4892" s="86" t="s">
        <v>111</v>
      </c>
      <c r="H4892" s="85" t="s">
        <v>2</v>
      </c>
      <c r="I4892" s="85">
        <v>1</v>
      </c>
      <c r="J4892" s="88">
        <v>0.39646768038201619</v>
      </c>
      <c r="K4892" s="146">
        <v>0.46187575202508224</v>
      </c>
      <c r="L4892" s="147">
        <v>1.931935280295571E-9</v>
      </c>
      <c r="M4892" s="147">
        <v>2.1556955344771402E-2</v>
      </c>
      <c r="N4892" s="87">
        <v>11.367113628867889</v>
      </c>
      <c r="O4892" s="88">
        <v>0.36052696299705439</v>
      </c>
      <c r="P4892" s="89">
        <v>31.716667464417807</v>
      </c>
    </row>
    <row r="4893" spans="1:16">
      <c r="A4893" s="75" t="s">
        <v>6917</v>
      </c>
      <c r="B4893" s="85">
        <v>4889</v>
      </c>
      <c r="C4893" s="85">
        <v>4596</v>
      </c>
      <c r="D4893" s="85">
        <v>4889</v>
      </c>
      <c r="E4893" s="86" t="s">
        <v>6914</v>
      </c>
      <c r="F4893" s="85" t="s">
        <v>4648</v>
      </c>
      <c r="G4893" s="86" t="s">
        <v>111</v>
      </c>
      <c r="H4893" s="85" t="s">
        <v>2</v>
      </c>
      <c r="I4893" s="85">
        <v>1</v>
      </c>
      <c r="J4893" s="88">
        <v>0.39646768038201619</v>
      </c>
      <c r="K4893" s="146">
        <v>0.46187575202508224</v>
      </c>
      <c r="L4893" s="147">
        <v>1.931935280295571E-9</v>
      </c>
      <c r="M4893" s="147">
        <v>2.1556955344771402E-2</v>
      </c>
      <c r="N4893" s="87">
        <v>11.367113628867889</v>
      </c>
      <c r="O4893" s="88">
        <v>0.36052696299705439</v>
      </c>
      <c r="P4893" s="89">
        <v>31.716667464417807</v>
      </c>
    </row>
    <row r="4894" spans="1:16">
      <c r="A4894" s="75" t="s">
        <v>6918</v>
      </c>
      <c r="B4894" s="85">
        <v>4890</v>
      </c>
      <c r="C4894" s="85">
        <v>4597</v>
      </c>
      <c r="D4894" s="85">
        <v>4890</v>
      </c>
      <c r="E4894" s="86" t="s">
        <v>6914</v>
      </c>
      <c r="F4894" s="85" t="s">
        <v>4655</v>
      </c>
      <c r="G4894" s="86" t="s">
        <v>111</v>
      </c>
      <c r="H4894" s="85" t="s">
        <v>2</v>
      </c>
      <c r="I4894" s="85">
        <v>1</v>
      </c>
      <c r="J4894" s="88">
        <v>0.39646768038201619</v>
      </c>
      <c r="K4894" s="146">
        <v>0.46187575202508224</v>
      </c>
      <c r="L4894" s="147">
        <v>1.931935280295571E-9</v>
      </c>
      <c r="M4894" s="147">
        <v>2.1556955344771402E-2</v>
      </c>
      <c r="N4894" s="87">
        <v>11.367113628867889</v>
      </c>
      <c r="O4894" s="88">
        <v>0.36052696299705439</v>
      </c>
      <c r="P4894" s="89">
        <v>31.716667464417807</v>
      </c>
    </row>
    <row r="4895" spans="1:16">
      <c r="A4895" s="75" t="s">
        <v>6919</v>
      </c>
      <c r="B4895" s="85">
        <v>4891</v>
      </c>
      <c r="C4895" s="85">
        <v>4598</v>
      </c>
      <c r="D4895" s="85">
        <v>4891</v>
      </c>
      <c r="E4895" s="86" t="s">
        <v>6914</v>
      </c>
      <c r="F4895" s="85" t="s">
        <v>2925</v>
      </c>
      <c r="G4895" s="86" t="s">
        <v>111</v>
      </c>
      <c r="H4895" s="85" t="s">
        <v>2</v>
      </c>
      <c r="I4895" s="85">
        <v>1</v>
      </c>
      <c r="J4895" s="88">
        <v>0.39646768038201619</v>
      </c>
      <c r="K4895" s="146">
        <v>0.46187575202508224</v>
      </c>
      <c r="L4895" s="147">
        <v>1.931935280295571E-9</v>
      </c>
      <c r="M4895" s="147">
        <v>2.1556955344771402E-2</v>
      </c>
      <c r="N4895" s="87">
        <v>11.367113628867889</v>
      </c>
      <c r="O4895" s="88">
        <v>0.36052696299705439</v>
      </c>
      <c r="P4895" s="89">
        <v>31.716667464417807</v>
      </c>
    </row>
    <row r="4896" spans="1:16">
      <c r="A4896" s="75" t="s">
        <v>6920</v>
      </c>
      <c r="B4896" s="85">
        <v>4892</v>
      </c>
      <c r="C4896" s="85">
        <v>4599</v>
      </c>
      <c r="D4896" s="85">
        <v>4892</v>
      </c>
      <c r="E4896" s="86" t="s">
        <v>6921</v>
      </c>
      <c r="F4896" s="85" t="s">
        <v>2981</v>
      </c>
      <c r="G4896" s="86" t="s">
        <v>111</v>
      </c>
      <c r="H4896" s="85" t="s">
        <v>2</v>
      </c>
      <c r="I4896" s="85">
        <v>1</v>
      </c>
      <c r="J4896" s="88">
        <v>1.1599500669939851</v>
      </c>
      <c r="K4896" s="146">
        <v>9.7515533899207263</v>
      </c>
      <c r="L4896" s="147">
        <v>5.9309677397624562E-9</v>
      </c>
      <c r="M4896" s="147">
        <v>3.323435820951437E-2</v>
      </c>
      <c r="N4896" s="87">
        <v>13.1574945110037</v>
      </c>
      <c r="O4896" s="88">
        <v>1.121162919442287</v>
      </c>
      <c r="P4896" s="89">
        <v>85.210973753753123</v>
      </c>
    </row>
    <row r="4897" spans="1:16">
      <c r="A4897" s="75" t="s">
        <v>6922</v>
      </c>
      <c r="B4897" s="85">
        <v>4893</v>
      </c>
      <c r="C4897" s="85">
        <v>4600</v>
      </c>
      <c r="D4897" s="85">
        <v>4893</v>
      </c>
      <c r="E4897" s="86" t="s">
        <v>6923</v>
      </c>
      <c r="F4897" s="85" t="s">
        <v>4370</v>
      </c>
      <c r="G4897" s="86" t="s">
        <v>111</v>
      </c>
      <c r="H4897" s="85" t="s">
        <v>2</v>
      </c>
      <c r="I4897" s="85">
        <v>1</v>
      </c>
      <c r="J4897" s="88">
        <v>0.3513769346529993</v>
      </c>
      <c r="K4897" s="146">
        <v>0.25945926278886672</v>
      </c>
      <c r="L4897" s="147">
        <v>1.24984305304776E-9</v>
      </c>
      <c r="M4897" s="147">
        <v>3.7366729383622357E-2</v>
      </c>
      <c r="N4897" s="87">
        <v>6.0506923388965319</v>
      </c>
      <c r="O4897" s="88">
        <v>0.33619845196613102</v>
      </c>
      <c r="P4897" s="89">
        <v>55.563633570475623</v>
      </c>
    </row>
    <row r="4898" spans="1:16">
      <c r="A4898" s="75" t="s">
        <v>6924</v>
      </c>
      <c r="B4898" s="85">
        <v>4894</v>
      </c>
      <c r="C4898" s="85">
        <v>4601</v>
      </c>
      <c r="D4898" s="85">
        <v>4894</v>
      </c>
      <c r="E4898" s="86" t="s">
        <v>6925</v>
      </c>
      <c r="F4898" s="85" t="s">
        <v>1341</v>
      </c>
      <c r="G4898" s="86" t="s">
        <v>111</v>
      </c>
      <c r="H4898" s="85" t="s">
        <v>2</v>
      </c>
      <c r="I4898" s="85">
        <v>1</v>
      </c>
      <c r="J4898" s="88">
        <v>1.4420149271695351</v>
      </c>
      <c r="K4898" s="146">
        <v>2.2730306031678489</v>
      </c>
      <c r="L4898" s="147">
        <v>6.499192929193277E-9</v>
      </c>
      <c r="M4898" s="147">
        <v>2.9327492751890932E-2</v>
      </c>
      <c r="N4898" s="87">
        <v>16.86650339684606</v>
      </c>
      <c r="O4898" s="88">
        <v>1.3944465910063379</v>
      </c>
      <c r="P4898" s="89">
        <v>82.675499372744412</v>
      </c>
    </row>
    <row r="4899" spans="1:16">
      <c r="A4899" s="75" t="s">
        <v>6926</v>
      </c>
      <c r="B4899" s="85">
        <v>4895</v>
      </c>
      <c r="C4899" s="85">
        <v>4602</v>
      </c>
      <c r="D4899" s="85">
        <v>4895</v>
      </c>
      <c r="E4899" s="86" t="s">
        <v>6925</v>
      </c>
      <c r="F4899" s="85" t="s">
        <v>6244</v>
      </c>
      <c r="G4899" s="86" t="s">
        <v>111</v>
      </c>
      <c r="H4899" s="85" t="s">
        <v>2</v>
      </c>
      <c r="I4899" s="85">
        <v>1</v>
      </c>
      <c r="J4899" s="88">
        <v>1.4420149271695351</v>
      </c>
      <c r="K4899" s="146">
        <v>2.2730306031678489</v>
      </c>
      <c r="L4899" s="147">
        <v>6.499192929193277E-9</v>
      </c>
      <c r="M4899" s="147">
        <v>2.9327492751890932E-2</v>
      </c>
      <c r="N4899" s="87">
        <v>16.86650339684606</v>
      </c>
      <c r="O4899" s="88">
        <v>1.3944465910063379</v>
      </c>
      <c r="P4899" s="89">
        <v>82.675499372744412</v>
      </c>
    </row>
    <row r="4900" spans="1:16">
      <c r="A4900" s="75" t="s">
        <v>6927</v>
      </c>
      <c r="B4900" s="85">
        <v>4896</v>
      </c>
      <c r="C4900" s="85">
        <v>4603</v>
      </c>
      <c r="D4900" s="85">
        <v>4896</v>
      </c>
      <c r="E4900" s="86" t="s">
        <v>6925</v>
      </c>
      <c r="F4900" s="85" t="s">
        <v>6246</v>
      </c>
      <c r="G4900" s="86" t="s">
        <v>111</v>
      </c>
      <c r="H4900" s="85" t="s">
        <v>2</v>
      </c>
      <c r="I4900" s="85">
        <v>1</v>
      </c>
      <c r="J4900" s="88">
        <v>1.4420149271695351</v>
      </c>
      <c r="K4900" s="146">
        <v>2.2730306031678489</v>
      </c>
      <c r="L4900" s="147">
        <v>6.499192929193277E-9</v>
      </c>
      <c r="M4900" s="147">
        <v>2.9327492751890932E-2</v>
      </c>
      <c r="N4900" s="87">
        <v>16.86650339684606</v>
      </c>
      <c r="O4900" s="88">
        <v>1.3944465910063379</v>
      </c>
      <c r="P4900" s="89">
        <v>82.675499372744412</v>
      </c>
    </row>
    <row r="4901" spans="1:16">
      <c r="A4901" s="75" t="s">
        <v>6928</v>
      </c>
      <c r="B4901" s="85">
        <v>4897</v>
      </c>
      <c r="C4901" s="85">
        <v>4604</v>
      </c>
      <c r="D4901" s="85">
        <v>4897</v>
      </c>
      <c r="E4901" s="86" t="s">
        <v>6925</v>
      </c>
      <c r="F4901" s="85" t="s">
        <v>6248</v>
      </c>
      <c r="G4901" s="86" t="s">
        <v>111</v>
      </c>
      <c r="H4901" s="85" t="s">
        <v>2</v>
      </c>
      <c r="I4901" s="85">
        <v>1</v>
      </c>
      <c r="J4901" s="88">
        <v>1.4420149271695351</v>
      </c>
      <c r="K4901" s="146">
        <v>2.2730306031678489</v>
      </c>
      <c r="L4901" s="147">
        <v>6.499192929193277E-9</v>
      </c>
      <c r="M4901" s="147">
        <v>2.9327492751890932E-2</v>
      </c>
      <c r="N4901" s="87">
        <v>16.86650339684606</v>
      </c>
      <c r="O4901" s="88">
        <v>1.3944465910063379</v>
      </c>
      <c r="P4901" s="89">
        <v>82.675499372744412</v>
      </c>
    </row>
    <row r="4902" spans="1:16">
      <c r="A4902" s="75" t="s">
        <v>6929</v>
      </c>
      <c r="B4902" s="85">
        <v>4898</v>
      </c>
      <c r="C4902" s="85">
        <v>4605</v>
      </c>
      <c r="D4902" s="85">
        <v>4898</v>
      </c>
      <c r="E4902" s="86" t="s">
        <v>6925</v>
      </c>
      <c r="F4902" s="85" t="s">
        <v>6250</v>
      </c>
      <c r="G4902" s="86" t="s">
        <v>111</v>
      </c>
      <c r="H4902" s="85" t="s">
        <v>2</v>
      </c>
      <c r="I4902" s="85">
        <v>1</v>
      </c>
      <c r="J4902" s="88">
        <v>1.4420149271695351</v>
      </c>
      <c r="K4902" s="146">
        <v>2.2730306031678489</v>
      </c>
      <c r="L4902" s="147">
        <v>6.499192929193277E-9</v>
      </c>
      <c r="M4902" s="147">
        <v>2.9327492751890932E-2</v>
      </c>
      <c r="N4902" s="87">
        <v>16.86650339684606</v>
      </c>
      <c r="O4902" s="88">
        <v>1.3944465910063379</v>
      </c>
      <c r="P4902" s="89">
        <v>82.675499372744412</v>
      </c>
    </row>
    <row r="4903" spans="1:16">
      <c r="A4903" s="75" t="s">
        <v>6930</v>
      </c>
      <c r="B4903" s="85">
        <v>4899</v>
      </c>
      <c r="C4903" s="85">
        <v>4606</v>
      </c>
      <c r="D4903" s="85">
        <v>4899</v>
      </c>
      <c r="E4903" s="86" t="s">
        <v>6931</v>
      </c>
      <c r="F4903" s="85" t="s">
        <v>6242</v>
      </c>
      <c r="G4903" s="86" t="s">
        <v>111</v>
      </c>
      <c r="H4903" s="85" t="s">
        <v>2</v>
      </c>
      <c r="I4903" s="85">
        <v>1</v>
      </c>
      <c r="J4903" s="88">
        <v>0.95855683908484868</v>
      </c>
      <c r="K4903" s="146">
        <v>1.0182917089599508</v>
      </c>
      <c r="L4903" s="147">
        <v>3.6523171904227151E-9</v>
      </c>
      <c r="M4903" s="147">
        <v>9.1657008452725522E-2</v>
      </c>
      <c r="N4903" s="87">
        <v>15.38109390854807</v>
      </c>
      <c r="O4903" s="88">
        <v>0.88089813891720248</v>
      </c>
      <c r="P4903" s="89">
        <v>57.271488241004874</v>
      </c>
    </row>
    <row r="4904" spans="1:16">
      <c r="A4904" s="75" t="s">
        <v>6932</v>
      </c>
      <c r="B4904" s="85">
        <v>4900</v>
      </c>
      <c r="C4904" s="85">
        <v>4607</v>
      </c>
      <c r="D4904" s="85">
        <v>4900</v>
      </c>
      <c r="E4904" s="86" t="s">
        <v>6931</v>
      </c>
      <c r="F4904" s="85" t="s">
        <v>6246</v>
      </c>
      <c r="G4904" s="86" t="s">
        <v>111</v>
      </c>
      <c r="H4904" s="85" t="s">
        <v>2</v>
      </c>
      <c r="I4904" s="85">
        <v>1</v>
      </c>
      <c r="J4904" s="88">
        <v>0.95855683908484868</v>
      </c>
      <c r="K4904" s="146">
        <v>1.0182917089599508</v>
      </c>
      <c r="L4904" s="147">
        <v>3.6523171904227151E-9</v>
      </c>
      <c r="M4904" s="147">
        <v>9.1657008452725522E-2</v>
      </c>
      <c r="N4904" s="87">
        <v>15.38109390854807</v>
      </c>
      <c r="O4904" s="88">
        <v>0.88089813891720248</v>
      </c>
      <c r="P4904" s="89">
        <v>57.271488241004874</v>
      </c>
    </row>
    <row r="4905" spans="1:16">
      <c r="A4905" s="75" t="s">
        <v>6933</v>
      </c>
      <c r="B4905" s="85">
        <v>4901</v>
      </c>
      <c r="C4905" s="85">
        <v>4608</v>
      </c>
      <c r="D4905" s="85">
        <v>4901</v>
      </c>
      <c r="E4905" s="86" t="s">
        <v>6934</v>
      </c>
      <c r="F4905" s="85" t="s">
        <v>6242</v>
      </c>
      <c r="G4905" s="86" t="s">
        <v>111</v>
      </c>
      <c r="H4905" s="85" t="s">
        <v>2</v>
      </c>
      <c r="I4905" s="85">
        <v>1</v>
      </c>
      <c r="J4905" s="88">
        <v>1.2004321530566431</v>
      </c>
      <c r="K4905" s="146">
        <v>1.8925331653335078</v>
      </c>
      <c r="L4905" s="147">
        <v>5.4977721402303873E-9</v>
      </c>
      <c r="M4905" s="147">
        <v>2.5473704618176579E-2</v>
      </c>
      <c r="N4905" s="87">
        <v>14.47528714328948</v>
      </c>
      <c r="O4905" s="88">
        <v>1.1576735379837051</v>
      </c>
      <c r="P4905" s="89">
        <v>79.975859996696826</v>
      </c>
    </row>
    <row r="4906" spans="1:16">
      <c r="A4906" s="75" t="s">
        <v>6935</v>
      </c>
      <c r="B4906" s="85">
        <v>4902</v>
      </c>
      <c r="C4906" s="85">
        <v>4609</v>
      </c>
      <c r="D4906" s="85">
        <v>4902</v>
      </c>
      <c r="E4906" s="86" t="s">
        <v>6934</v>
      </c>
      <c r="F4906" s="85" t="s">
        <v>6244</v>
      </c>
      <c r="G4906" s="86" t="s">
        <v>111</v>
      </c>
      <c r="H4906" s="85" t="s">
        <v>2</v>
      </c>
      <c r="I4906" s="85">
        <v>1</v>
      </c>
      <c r="J4906" s="88">
        <v>1.2004321530566431</v>
      </c>
      <c r="K4906" s="146">
        <v>1.8925331653335078</v>
      </c>
      <c r="L4906" s="147">
        <v>5.4977721402303873E-9</v>
      </c>
      <c r="M4906" s="147">
        <v>2.5473704618176579E-2</v>
      </c>
      <c r="N4906" s="87">
        <v>14.47528714328948</v>
      </c>
      <c r="O4906" s="88">
        <v>1.1576735379837051</v>
      </c>
      <c r="P4906" s="89">
        <v>79.975859996696826</v>
      </c>
    </row>
    <row r="4907" spans="1:16">
      <c r="A4907" s="75" t="s">
        <v>6936</v>
      </c>
      <c r="B4907" s="85">
        <v>4903</v>
      </c>
      <c r="C4907" s="85">
        <v>4610</v>
      </c>
      <c r="D4907" s="85">
        <v>4903</v>
      </c>
      <c r="E4907" s="86" t="s">
        <v>6934</v>
      </c>
      <c r="F4907" s="85" t="s">
        <v>6250</v>
      </c>
      <c r="G4907" s="86" t="s">
        <v>111</v>
      </c>
      <c r="H4907" s="85" t="s">
        <v>2</v>
      </c>
      <c r="I4907" s="85">
        <v>1</v>
      </c>
      <c r="J4907" s="88">
        <v>1.2004321530566431</v>
      </c>
      <c r="K4907" s="146">
        <v>1.8925331653335078</v>
      </c>
      <c r="L4907" s="147">
        <v>5.4977721402303873E-9</v>
      </c>
      <c r="M4907" s="147">
        <v>2.5473704618176579E-2</v>
      </c>
      <c r="N4907" s="87">
        <v>14.47528714328948</v>
      </c>
      <c r="O4907" s="88">
        <v>1.1576735379837051</v>
      </c>
      <c r="P4907" s="89">
        <v>79.975859996696826</v>
      </c>
    </row>
    <row r="4908" spans="1:16">
      <c r="A4908" s="75" t="s">
        <v>6937</v>
      </c>
      <c r="B4908" s="85">
        <v>4904</v>
      </c>
      <c r="C4908" s="85">
        <v>4611</v>
      </c>
      <c r="D4908" s="85">
        <v>4904</v>
      </c>
      <c r="E4908" s="86" t="s">
        <v>6934</v>
      </c>
      <c r="F4908" s="85" t="s">
        <v>4894</v>
      </c>
      <c r="G4908" s="86" t="s">
        <v>111</v>
      </c>
      <c r="H4908" s="85" t="s">
        <v>2</v>
      </c>
      <c r="I4908" s="85">
        <v>1</v>
      </c>
      <c r="J4908" s="88">
        <v>1.2004321530566431</v>
      </c>
      <c r="K4908" s="146">
        <v>1.8925331653335078</v>
      </c>
      <c r="L4908" s="147">
        <v>5.4977721402303873E-9</v>
      </c>
      <c r="M4908" s="147">
        <v>2.5473704618176579E-2</v>
      </c>
      <c r="N4908" s="87">
        <v>14.47528714328948</v>
      </c>
      <c r="O4908" s="88">
        <v>1.1576735379837051</v>
      </c>
      <c r="P4908" s="89">
        <v>79.975859996696826</v>
      </c>
    </row>
    <row r="4909" spans="1:16">
      <c r="A4909" s="75" t="s">
        <v>6938</v>
      </c>
      <c r="B4909" s="85">
        <v>4905</v>
      </c>
      <c r="C4909" s="85">
        <v>4612</v>
      </c>
      <c r="D4909" s="85">
        <v>4905</v>
      </c>
      <c r="E4909" s="86" t="s">
        <v>6939</v>
      </c>
      <c r="F4909" s="85" t="s">
        <v>6250</v>
      </c>
      <c r="G4909" s="86" t="s">
        <v>111</v>
      </c>
      <c r="H4909" s="85" t="s">
        <v>2</v>
      </c>
      <c r="I4909" s="85">
        <v>1</v>
      </c>
      <c r="J4909" s="88">
        <v>1.1460975722328819</v>
      </c>
      <c r="K4909" s="146">
        <v>1.8161966140151447</v>
      </c>
      <c r="L4909" s="147">
        <v>5.2695107797215744E-9</v>
      </c>
      <c r="M4909" s="147">
        <v>2.3903471551228069E-2</v>
      </c>
      <c r="N4909" s="87">
        <v>14.14918310294617</v>
      </c>
      <c r="O4909" s="88">
        <v>1.1052363702245289</v>
      </c>
      <c r="P4909" s="89">
        <v>78.113086966440804</v>
      </c>
    </row>
    <row r="4910" spans="1:16">
      <c r="A4910" s="75" t="s">
        <v>6940</v>
      </c>
      <c r="B4910" s="85">
        <v>4906</v>
      </c>
      <c r="C4910" s="85">
        <v>4613</v>
      </c>
      <c r="D4910" s="85">
        <v>4906</v>
      </c>
      <c r="E4910" s="86" t="s">
        <v>6941</v>
      </c>
      <c r="F4910" s="85" t="s">
        <v>6242</v>
      </c>
      <c r="G4910" s="86" t="s">
        <v>111</v>
      </c>
      <c r="H4910" s="85" t="s">
        <v>2</v>
      </c>
      <c r="I4910" s="85">
        <v>1</v>
      </c>
      <c r="J4910" s="88">
        <v>1.363446254098742</v>
      </c>
      <c r="K4910" s="146">
        <v>2.1305490156562534</v>
      </c>
      <c r="L4910" s="147">
        <v>6.1666748817607333E-9</v>
      </c>
      <c r="M4910" s="147">
        <v>3.2357948367506717E-2</v>
      </c>
      <c r="N4910" s="87">
        <v>16.578296063189359</v>
      </c>
      <c r="O4910" s="88">
        <v>1.315148056438227</v>
      </c>
      <c r="P4910" s="89">
        <v>79.3295071716325</v>
      </c>
    </row>
    <row r="4911" spans="1:16">
      <c r="A4911" s="75" t="s">
        <v>6942</v>
      </c>
      <c r="B4911" s="85">
        <v>4907</v>
      </c>
      <c r="C4911" s="85">
        <v>4614</v>
      </c>
      <c r="D4911" s="85">
        <v>4907</v>
      </c>
      <c r="E4911" s="86" t="s">
        <v>6941</v>
      </c>
      <c r="F4911" s="85" t="s">
        <v>6246</v>
      </c>
      <c r="G4911" s="86" t="s">
        <v>111</v>
      </c>
      <c r="H4911" s="85" t="s">
        <v>2</v>
      </c>
      <c r="I4911" s="85">
        <v>1</v>
      </c>
      <c r="J4911" s="88">
        <v>1.363446254098742</v>
      </c>
      <c r="K4911" s="146">
        <v>2.1305490156562534</v>
      </c>
      <c r="L4911" s="147">
        <v>6.1666748817607333E-9</v>
      </c>
      <c r="M4911" s="147">
        <v>3.2357948367506717E-2</v>
      </c>
      <c r="N4911" s="87">
        <v>16.578296063189359</v>
      </c>
      <c r="O4911" s="88">
        <v>1.315148056438227</v>
      </c>
      <c r="P4911" s="89">
        <v>79.3295071716325</v>
      </c>
    </row>
    <row r="4912" spans="1:16">
      <c r="A4912" s="75" t="s">
        <v>6943</v>
      </c>
      <c r="B4912" s="85">
        <v>4908</v>
      </c>
      <c r="C4912" s="85">
        <v>4615</v>
      </c>
      <c r="D4912" s="85">
        <v>4908</v>
      </c>
      <c r="E4912" s="86" t="s">
        <v>6941</v>
      </c>
      <c r="F4912" s="85" t="s">
        <v>6248</v>
      </c>
      <c r="G4912" s="86" t="s">
        <v>111</v>
      </c>
      <c r="H4912" s="85" t="s">
        <v>2</v>
      </c>
      <c r="I4912" s="85">
        <v>1</v>
      </c>
      <c r="J4912" s="88">
        <v>1.363446254098742</v>
      </c>
      <c r="K4912" s="146">
        <v>2.1305490156562534</v>
      </c>
      <c r="L4912" s="147">
        <v>6.1666748817607333E-9</v>
      </c>
      <c r="M4912" s="147">
        <v>3.2357948367506717E-2</v>
      </c>
      <c r="N4912" s="87">
        <v>16.578296063189359</v>
      </c>
      <c r="O4912" s="88">
        <v>1.315148056438227</v>
      </c>
      <c r="P4912" s="89">
        <v>79.3295071716325</v>
      </c>
    </row>
    <row r="4913" spans="1:16">
      <c r="A4913" s="75" t="s">
        <v>6944</v>
      </c>
      <c r="B4913" s="85">
        <v>4909</v>
      </c>
      <c r="C4913" s="85">
        <v>4616</v>
      </c>
      <c r="D4913" s="85">
        <v>4909</v>
      </c>
      <c r="E4913" s="86" t="s">
        <v>6945</v>
      </c>
      <c r="F4913" s="85" t="s">
        <v>6252</v>
      </c>
      <c r="G4913" s="86" t="s">
        <v>111</v>
      </c>
      <c r="H4913" s="85" t="s">
        <v>2</v>
      </c>
      <c r="I4913" s="85">
        <v>1</v>
      </c>
      <c r="J4913" s="88">
        <v>0.68083988827537079</v>
      </c>
      <c r="K4913" s="146">
        <v>0.50275374049942623</v>
      </c>
      <c r="L4913" s="147">
        <v>2.3448375597200918E-9</v>
      </c>
      <c r="M4913" s="147">
        <v>9.2430361844116349E-2</v>
      </c>
      <c r="N4913" s="87">
        <v>12.11876936294516</v>
      </c>
      <c r="O4913" s="88">
        <v>0.6124485664265642</v>
      </c>
      <c r="P4913" s="89">
        <v>50.537191366906583</v>
      </c>
    </row>
    <row r="4914" spans="1:16">
      <c r="A4914" s="75" t="s">
        <v>6946</v>
      </c>
      <c r="B4914" s="85">
        <v>4910</v>
      </c>
      <c r="C4914" s="85">
        <v>4617</v>
      </c>
      <c r="D4914" s="85">
        <v>4910</v>
      </c>
      <c r="E4914" s="86" t="s">
        <v>6945</v>
      </c>
      <c r="F4914" s="85" t="s">
        <v>6317</v>
      </c>
      <c r="G4914" s="86" t="s">
        <v>111</v>
      </c>
      <c r="H4914" s="85" t="s">
        <v>2</v>
      </c>
      <c r="I4914" s="85">
        <v>1</v>
      </c>
      <c r="J4914" s="88">
        <v>0.68083988827537079</v>
      </c>
      <c r="K4914" s="146">
        <v>0.50275374049942623</v>
      </c>
      <c r="L4914" s="147">
        <v>2.3448375597200918E-9</v>
      </c>
      <c r="M4914" s="147">
        <v>9.2430361844116349E-2</v>
      </c>
      <c r="N4914" s="87">
        <v>12.11876936294516</v>
      </c>
      <c r="O4914" s="88">
        <v>0.6124485664265642</v>
      </c>
      <c r="P4914" s="89">
        <v>50.537191366906583</v>
      </c>
    </row>
    <row r="4915" spans="1:16">
      <c r="A4915" s="75" t="s">
        <v>6947</v>
      </c>
      <c r="B4915" s="85">
        <v>4911</v>
      </c>
      <c r="C4915" s="85">
        <v>4618</v>
      </c>
      <c r="D4915" s="85">
        <v>4911</v>
      </c>
      <c r="E4915" s="86" t="s">
        <v>6945</v>
      </c>
      <c r="F4915" s="85" t="s">
        <v>1088</v>
      </c>
      <c r="G4915" s="86" t="s">
        <v>111</v>
      </c>
      <c r="H4915" s="85" t="s">
        <v>2</v>
      </c>
      <c r="I4915" s="85">
        <v>1</v>
      </c>
      <c r="J4915" s="88">
        <v>0.68083988827537079</v>
      </c>
      <c r="K4915" s="146">
        <v>0.50275374049942623</v>
      </c>
      <c r="L4915" s="147">
        <v>2.3448375597200918E-9</v>
      </c>
      <c r="M4915" s="147">
        <v>9.2430361844116349E-2</v>
      </c>
      <c r="N4915" s="87">
        <v>12.11876936294516</v>
      </c>
      <c r="O4915" s="88">
        <v>0.6124485664265642</v>
      </c>
      <c r="P4915" s="89">
        <v>50.537191366906583</v>
      </c>
    </row>
    <row r="4916" spans="1:16">
      <c r="A4916" s="75" t="s">
        <v>6948</v>
      </c>
      <c r="B4916" s="85">
        <v>4912</v>
      </c>
      <c r="C4916" s="85">
        <v>4619</v>
      </c>
      <c r="D4916" s="85">
        <v>4912</v>
      </c>
      <c r="E4916" s="86" t="s">
        <v>6949</v>
      </c>
      <c r="F4916" s="85" t="s">
        <v>931</v>
      </c>
      <c r="G4916" s="86" t="s">
        <v>111</v>
      </c>
      <c r="H4916" s="85" t="s">
        <v>2</v>
      </c>
      <c r="I4916" s="85">
        <v>1</v>
      </c>
      <c r="J4916" s="88">
        <v>0.40013816310665418</v>
      </c>
      <c r="K4916" s="146">
        <v>0.34962242272303812</v>
      </c>
      <c r="L4916" s="147">
        <v>1.5661124709785099E-9</v>
      </c>
      <c r="M4916" s="147">
        <v>4.1810170136512517E-2</v>
      </c>
      <c r="N4916" s="87">
        <v>6.9871178114206209</v>
      </c>
      <c r="O4916" s="88">
        <v>0.34339169419782201</v>
      </c>
      <c r="P4916" s="89">
        <v>49.146401057749387</v>
      </c>
    </row>
    <row r="4917" spans="1:16">
      <c r="A4917" s="75" t="s">
        <v>6950</v>
      </c>
      <c r="B4917" s="85">
        <v>4913</v>
      </c>
      <c r="C4917" s="85">
        <v>4620</v>
      </c>
      <c r="D4917" s="85">
        <v>4913</v>
      </c>
      <c r="E4917" s="86" t="s">
        <v>6949</v>
      </c>
      <c r="F4917" s="85" t="s">
        <v>1084</v>
      </c>
      <c r="G4917" s="86" t="s">
        <v>111</v>
      </c>
      <c r="H4917" s="85" t="s">
        <v>2</v>
      </c>
      <c r="I4917" s="85">
        <v>1</v>
      </c>
      <c r="J4917" s="88">
        <v>0.40013816310665418</v>
      </c>
      <c r="K4917" s="146">
        <v>0.34962242272303812</v>
      </c>
      <c r="L4917" s="147">
        <v>1.5661124709785099E-9</v>
      </c>
      <c r="M4917" s="147">
        <v>4.1810170136512517E-2</v>
      </c>
      <c r="N4917" s="87">
        <v>6.9871178114206209</v>
      </c>
      <c r="O4917" s="88">
        <v>0.34339169419782201</v>
      </c>
      <c r="P4917" s="89">
        <v>49.146401057749387</v>
      </c>
    </row>
    <row r="4918" spans="1:16">
      <c r="A4918" s="75" t="s">
        <v>6951</v>
      </c>
      <c r="B4918" s="85">
        <v>4914</v>
      </c>
      <c r="C4918" s="85">
        <v>4621</v>
      </c>
      <c r="D4918" s="85">
        <v>4914</v>
      </c>
      <c r="E4918" s="86" t="s">
        <v>6949</v>
      </c>
      <c r="F4918" s="85" t="s">
        <v>4627</v>
      </c>
      <c r="G4918" s="86" t="s">
        <v>111</v>
      </c>
      <c r="H4918" s="85" t="s">
        <v>2</v>
      </c>
      <c r="I4918" s="85">
        <v>1</v>
      </c>
      <c r="J4918" s="88">
        <v>0.40013816310665418</v>
      </c>
      <c r="K4918" s="146">
        <v>0.34962242272303812</v>
      </c>
      <c r="L4918" s="147">
        <v>1.5661124709785099E-9</v>
      </c>
      <c r="M4918" s="147">
        <v>4.1810170136512517E-2</v>
      </c>
      <c r="N4918" s="87">
        <v>6.9871178114206209</v>
      </c>
      <c r="O4918" s="88">
        <v>0.34339169419782201</v>
      </c>
      <c r="P4918" s="89">
        <v>49.146401057749387</v>
      </c>
    </row>
    <row r="4919" spans="1:16">
      <c r="A4919" s="75" t="s">
        <v>6952</v>
      </c>
      <c r="B4919" s="85">
        <v>4915</v>
      </c>
      <c r="C4919" s="85">
        <v>4622</v>
      </c>
      <c r="D4919" s="85">
        <v>4915</v>
      </c>
      <c r="E4919" s="86" t="s">
        <v>6949</v>
      </c>
      <c r="F4919" s="85" t="s">
        <v>5075</v>
      </c>
      <c r="G4919" s="86" t="s">
        <v>111</v>
      </c>
      <c r="H4919" s="85" t="s">
        <v>2</v>
      </c>
      <c r="I4919" s="85">
        <v>1</v>
      </c>
      <c r="J4919" s="88">
        <v>0.40013816310665418</v>
      </c>
      <c r="K4919" s="146">
        <v>0.34962242272303812</v>
      </c>
      <c r="L4919" s="147">
        <v>1.5661124709785099E-9</v>
      </c>
      <c r="M4919" s="147">
        <v>4.1810170136512517E-2</v>
      </c>
      <c r="N4919" s="87">
        <v>6.9871178114206209</v>
      </c>
      <c r="O4919" s="88">
        <v>0.34339169419782201</v>
      </c>
      <c r="P4919" s="89">
        <v>49.146401057749387</v>
      </c>
    </row>
    <row r="4920" spans="1:16">
      <c r="A4920" s="75" t="s">
        <v>6953</v>
      </c>
      <c r="B4920" s="85">
        <v>4916</v>
      </c>
      <c r="C4920" s="85">
        <v>4623</v>
      </c>
      <c r="D4920" s="85">
        <v>4916</v>
      </c>
      <c r="E4920" s="86" t="s">
        <v>6949</v>
      </c>
      <c r="F4920" s="85" t="s">
        <v>4653</v>
      </c>
      <c r="G4920" s="86" t="s">
        <v>111</v>
      </c>
      <c r="H4920" s="85" t="s">
        <v>2</v>
      </c>
      <c r="I4920" s="85">
        <v>1</v>
      </c>
      <c r="J4920" s="88">
        <v>0.40013816310665418</v>
      </c>
      <c r="K4920" s="146">
        <v>0.34962242272303812</v>
      </c>
      <c r="L4920" s="147">
        <v>1.5661124709785099E-9</v>
      </c>
      <c r="M4920" s="147">
        <v>4.1810170136512517E-2</v>
      </c>
      <c r="N4920" s="87">
        <v>6.9871178114206209</v>
      </c>
      <c r="O4920" s="88">
        <v>0.34339169419782201</v>
      </c>
      <c r="P4920" s="89">
        <v>49.146401057749387</v>
      </c>
    </row>
    <row r="4921" spans="1:16">
      <c r="A4921" s="75" t="s">
        <v>6954</v>
      </c>
      <c r="B4921" s="85">
        <v>4917</v>
      </c>
      <c r="C4921" s="85">
        <v>4624</v>
      </c>
      <c r="D4921" s="85">
        <v>4917</v>
      </c>
      <c r="E4921" s="86" t="s">
        <v>6955</v>
      </c>
      <c r="F4921" s="85" t="s">
        <v>6212</v>
      </c>
      <c r="G4921" s="86" t="s">
        <v>111</v>
      </c>
      <c r="H4921" s="85" t="s">
        <v>2</v>
      </c>
      <c r="I4921" s="85">
        <v>1</v>
      </c>
      <c r="J4921" s="88">
        <v>0.56245530389614851</v>
      </c>
      <c r="K4921" s="146">
        <v>0.33958502896370912</v>
      </c>
      <c r="L4921" s="147">
        <v>1.780045324834743E-9</v>
      </c>
      <c r="M4921" s="147">
        <v>7.805042189836775E-2</v>
      </c>
      <c r="N4921" s="87">
        <v>10.282853214899211</v>
      </c>
      <c r="O4921" s="88">
        <v>0.50363186480186284</v>
      </c>
      <c r="P4921" s="89">
        <v>48.977832735386301</v>
      </c>
    </row>
    <row r="4922" spans="1:16">
      <c r="A4922" s="75" t="s">
        <v>6956</v>
      </c>
      <c r="B4922" s="85">
        <v>4918</v>
      </c>
      <c r="C4922" s="85">
        <v>4625</v>
      </c>
      <c r="D4922" s="85">
        <v>4918</v>
      </c>
      <c r="E4922" s="86" t="s">
        <v>6957</v>
      </c>
      <c r="F4922" s="85" t="s">
        <v>891</v>
      </c>
      <c r="G4922" s="86" t="s">
        <v>111</v>
      </c>
      <c r="H4922" s="85" t="s">
        <v>2</v>
      </c>
      <c r="I4922" s="85">
        <v>1</v>
      </c>
      <c r="J4922" s="88">
        <v>0.99368623009639567</v>
      </c>
      <c r="K4922" s="146">
        <v>1.2432144327369903</v>
      </c>
      <c r="L4922" s="147">
        <v>4.5449350730017847E-9</v>
      </c>
      <c r="M4922" s="147">
        <v>3.7635191947342418E-2</v>
      </c>
      <c r="N4922" s="87">
        <v>10.86916747531111</v>
      </c>
      <c r="O4922" s="88">
        <v>0.89263893428492336</v>
      </c>
      <c r="P4922" s="89">
        <v>82.125787123302487</v>
      </c>
    </row>
    <row r="4923" spans="1:16">
      <c r="A4923" s="75" t="s">
        <v>6958</v>
      </c>
      <c r="B4923" s="85">
        <v>4919</v>
      </c>
      <c r="C4923" s="85">
        <v>4626</v>
      </c>
      <c r="D4923" s="85">
        <v>4919</v>
      </c>
      <c r="E4923" s="86" t="s">
        <v>6957</v>
      </c>
      <c r="F4923" s="85" t="s">
        <v>6370</v>
      </c>
      <c r="G4923" s="86" t="s">
        <v>111</v>
      </c>
      <c r="H4923" s="85" t="s">
        <v>2</v>
      </c>
      <c r="I4923" s="85">
        <v>1</v>
      </c>
      <c r="J4923" s="88">
        <v>0.99368623009639567</v>
      </c>
      <c r="K4923" s="146">
        <v>1.2432144327369903</v>
      </c>
      <c r="L4923" s="147">
        <v>4.5449350730017847E-9</v>
      </c>
      <c r="M4923" s="147">
        <v>3.7635191947342418E-2</v>
      </c>
      <c r="N4923" s="87">
        <v>10.86916747531111</v>
      </c>
      <c r="O4923" s="88">
        <v>0.89263893428492336</v>
      </c>
      <c r="P4923" s="89">
        <v>82.125787123302487</v>
      </c>
    </row>
    <row r="4924" spans="1:16">
      <c r="A4924" s="75" t="s">
        <v>6959</v>
      </c>
      <c r="B4924" s="85">
        <v>4920</v>
      </c>
      <c r="C4924" s="85">
        <v>4627</v>
      </c>
      <c r="D4924" s="85">
        <v>4920</v>
      </c>
      <c r="E4924" s="86" t="s">
        <v>6960</v>
      </c>
      <c r="F4924" s="85" t="s">
        <v>6159</v>
      </c>
      <c r="G4924" s="86" t="s">
        <v>111</v>
      </c>
      <c r="H4924" s="85" t="s">
        <v>2</v>
      </c>
      <c r="I4924" s="85">
        <v>1</v>
      </c>
      <c r="J4924" s="88">
        <v>0.44586982181570262</v>
      </c>
      <c r="K4924" s="146">
        <v>0.51844733228337503</v>
      </c>
      <c r="L4924" s="147">
        <v>1.9238504667335001E-9</v>
      </c>
      <c r="M4924" s="147">
        <v>4.5060097887845263E-2</v>
      </c>
      <c r="N4924" s="87">
        <v>8.9909733875394711</v>
      </c>
      <c r="O4924" s="88">
        <v>0.39358505152023021</v>
      </c>
      <c r="P4924" s="89">
        <v>43.775577410305438</v>
      </c>
    </row>
    <row r="4925" spans="1:16">
      <c r="A4925" s="75" t="s">
        <v>6961</v>
      </c>
      <c r="B4925" s="85">
        <v>4921</v>
      </c>
      <c r="C4925" s="85">
        <v>4628</v>
      </c>
      <c r="D4925" s="85">
        <v>4921</v>
      </c>
      <c r="E4925" s="86" t="s">
        <v>6960</v>
      </c>
      <c r="F4925" s="85" t="s">
        <v>4383</v>
      </c>
      <c r="G4925" s="86" t="s">
        <v>111</v>
      </c>
      <c r="H4925" s="85" t="s">
        <v>2</v>
      </c>
      <c r="I4925" s="85">
        <v>1</v>
      </c>
      <c r="J4925" s="88">
        <v>0.44586982181570262</v>
      </c>
      <c r="K4925" s="146">
        <v>0.51844733228337503</v>
      </c>
      <c r="L4925" s="147">
        <v>1.9238504667335001E-9</v>
      </c>
      <c r="M4925" s="147">
        <v>4.5060097887845263E-2</v>
      </c>
      <c r="N4925" s="87">
        <v>8.9909733875394711</v>
      </c>
      <c r="O4925" s="88">
        <v>0.39358505152023021</v>
      </c>
      <c r="P4925" s="89">
        <v>43.775577410305438</v>
      </c>
    </row>
    <row r="4926" spans="1:16">
      <c r="A4926" s="75" t="s">
        <v>6962</v>
      </c>
      <c r="B4926" s="85">
        <v>4922</v>
      </c>
      <c r="C4926" s="85">
        <v>4629</v>
      </c>
      <c r="D4926" s="85">
        <v>4922</v>
      </c>
      <c r="E4926" s="86" t="s">
        <v>6960</v>
      </c>
      <c r="F4926" s="85" t="s">
        <v>4389</v>
      </c>
      <c r="G4926" s="86" t="s">
        <v>111</v>
      </c>
      <c r="H4926" s="85" t="s">
        <v>2</v>
      </c>
      <c r="I4926" s="85">
        <v>1</v>
      </c>
      <c r="J4926" s="88">
        <v>0.44586982181570262</v>
      </c>
      <c r="K4926" s="146">
        <v>0.51844733228337503</v>
      </c>
      <c r="L4926" s="147">
        <v>1.9238504667335001E-9</v>
      </c>
      <c r="M4926" s="147">
        <v>4.5060097887845263E-2</v>
      </c>
      <c r="N4926" s="87">
        <v>8.9909733875394711</v>
      </c>
      <c r="O4926" s="88">
        <v>0.39358505152023021</v>
      </c>
      <c r="P4926" s="89">
        <v>43.775577410305438</v>
      </c>
    </row>
    <row r="4927" spans="1:16">
      <c r="A4927" s="75" t="s">
        <v>6963</v>
      </c>
      <c r="B4927" s="85">
        <v>4923</v>
      </c>
      <c r="C4927" s="85">
        <v>4630</v>
      </c>
      <c r="D4927" s="85">
        <v>4923</v>
      </c>
      <c r="E4927" s="86" t="s">
        <v>6960</v>
      </c>
      <c r="F4927" s="85" t="s">
        <v>891</v>
      </c>
      <c r="G4927" s="86" t="s">
        <v>111</v>
      </c>
      <c r="H4927" s="85" t="s">
        <v>2</v>
      </c>
      <c r="I4927" s="85">
        <v>1</v>
      </c>
      <c r="J4927" s="88">
        <v>0.44586982181570262</v>
      </c>
      <c r="K4927" s="146">
        <v>0.51844733228337503</v>
      </c>
      <c r="L4927" s="147">
        <v>1.9238504667335001E-9</v>
      </c>
      <c r="M4927" s="147">
        <v>4.5060097887845263E-2</v>
      </c>
      <c r="N4927" s="87">
        <v>8.9909733875394711</v>
      </c>
      <c r="O4927" s="88">
        <v>0.39358505152023021</v>
      </c>
      <c r="P4927" s="89">
        <v>43.775577410305438</v>
      </c>
    </row>
    <row r="4928" spans="1:16">
      <c r="A4928" s="75" t="s">
        <v>6964</v>
      </c>
      <c r="B4928" s="85">
        <v>4924</v>
      </c>
      <c r="C4928" s="85">
        <v>4631</v>
      </c>
      <c r="D4928" s="85">
        <v>4924</v>
      </c>
      <c r="E4928" s="86" t="s">
        <v>6960</v>
      </c>
      <c r="F4928" s="85" t="s">
        <v>1039</v>
      </c>
      <c r="G4928" s="86" t="s">
        <v>111</v>
      </c>
      <c r="H4928" s="85" t="s">
        <v>2</v>
      </c>
      <c r="I4928" s="85">
        <v>1</v>
      </c>
      <c r="J4928" s="88">
        <v>0.44586982181570262</v>
      </c>
      <c r="K4928" s="146">
        <v>0.51844733228337503</v>
      </c>
      <c r="L4928" s="147">
        <v>1.9238504667335001E-9</v>
      </c>
      <c r="M4928" s="147">
        <v>4.5060097887845263E-2</v>
      </c>
      <c r="N4928" s="87">
        <v>8.9909733875394711</v>
      </c>
      <c r="O4928" s="88">
        <v>0.39358505152023021</v>
      </c>
      <c r="P4928" s="89">
        <v>43.775577410305438</v>
      </c>
    </row>
    <row r="4929" spans="1:16">
      <c r="A4929" s="75" t="s">
        <v>6965</v>
      </c>
      <c r="B4929" s="85">
        <v>4925</v>
      </c>
      <c r="C4929" s="85">
        <v>4632</v>
      </c>
      <c r="D4929" s="85">
        <v>4925</v>
      </c>
      <c r="E4929" s="86" t="s">
        <v>6966</v>
      </c>
      <c r="F4929" s="85" t="s">
        <v>2872</v>
      </c>
      <c r="G4929" s="86" t="s">
        <v>111</v>
      </c>
      <c r="H4929" s="85" t="s">
        <v>2</v>
      </c>
      <c r="I4929" s="85">
        <v>1</v>
      </c>
      <c r="J4929" s="88">
        <v>0.39664987291196913</v>
      </c>
      <c r="K4929" s="146">
        <v>0.38895963245617815</v>
      </c>
      <c r="L4929" s="147">
        <v>1.7997564801868239E-9</v>
      </c>
      <c r="M4929" s="147">
        <v>1.50276489915125E-2</v>
      </c>
      <c r="N4929" s="87">
        <v>8.504855648077239</v>
      </c>
      <c r="O4929" s="88">
        <v>0.36578055059492759</v>
      </c>
      <c r="P4929" s="89">
        <v>43.008437265789752</v>
      </c>
    </row>
    <row r="4930" spans="1:16">
      <c r="A4930" s="75" t="s">
        <v>6967</v>
      </c>
      <c r="B4930" s="85">
        <v>4926</v>
      </c>
      <c r="C4930" s="85">
        <v>4633</v>
      </c>
      <c r="D4930" s="85">
        <v>4926</v>
      </c>
      <c r="E4930" s="86" t="s">
        <v>6966</v>
      </c>
      <c r="F4930" s="85" t="s">
        <v>429</v>
      </c>
      <c r="G4930" s="86" t="s">
        <v>111</v>
      </c>
      <c r="H4930" s="85" t="s">
        <v>2</v>
      </c>
      <c r="I4930" s="85">
        <v>1</v>
      </c>
      <c r="J4930" s="88">
        <v>0.39664987291196913</v>
      </c>
      <c r="K4930" s="146">
        <v>0.38895963245617815</v>
      </c>
      <c r="L4930" s="147">
        <v>1.7997564801868239E-9</v>
      </c>
      <c r="M4930" s="147">
        <v>1.50276489915125E-2</v>
      </c>
      <c r="N4930" s="87">
        <v>8.504855648077239</v>
      </c>
      <c r="O4930" s="88">
        <v>0.36578055059492759</v>
      </c>
      <c r="P4930" s="89">
        <v>43.008437265789752</v>
      </c>
    </row>
    <row r="4931" spans="1:16">
      <c r="A4931" s="75" t="s">
        <v>6968</v>
      </c>
      <c r="B4931" s="85">
        <v>4927</v>
      </c>
      <c r="C4931" s="85">
        <v>4634</v>
      </c>
      <c r="D4931" s="85">
        <v>4927</v>
      </c>
      <c r="E4931" s="86" t="s">
        <v>6969</v>
      </c>
      <c r="F4931" s="85" t="s">
        <v>4489</v>
      </c>
      <c r="G4931" s="86" t="s">
        <v>111</v>
      </c>
      <c r="H4931" s="85" t="s">
        <v>2</v>
      </c>
      <c r="I4931" s="85">
        <v>1</v>
      </c>
      <c r="J4931" s="88">
        <v>0.51024689309517191</v>
      </c>
      <c r="K4931" s="146">
        <v>0.54414426111306069</v>
      </c>
      <c r="L4931" s="147">
        <v>2.326678903488866E-9</v>
      </c>
      <c r="M4931" s="147">
        <v>5.6298734038079119E-2</v>
      </c>
      <c r="N4931" s="87">
        <v>8.9732574887763459</v>
      </c>
      <c r="O4931" s="88">
        <v>0.4411081985536186</v>
      </c>
      <c r="P4931" s="89">
        <v>49.158089925019091</v>
      </c>
    </row>
    <row r="4932" spans="1:16">
      <c r="A4932" s="75" t="s">
        <v>6970</v>
      </c>
      <c r="B4932" s="85">
        <v>4928</v>
      </c>
      <c r="C4932" s="85">
        <v>4635</v>
      </c>
      <c r="D4932" s="85">
        <v>4928</v>
      </c>
      <c r="E4932" s="86" t="s">
        <v>6969</v>
      </c>
      <c r="F4932" s="85" t="s">
        <v>4381</v>
      </c>
      <c r="G4932" s="86" t="s">
        <v>111</v>
      </c>
      <c r="H4932" s="85" t="s">
        <v>2</v>
      </c>
      <c r="I4932" s="85">
        <v>1</v>
      </c>
      <c r="J4932" s="88">
        <v>0.51024689309517191</v>
      </c>
      <c r="K4932" s="146">
        <v>0.54414426111306069</v>
      </c>
      <c r="L4932" s="147">
        <v>2.326678903488866E-9</v>
      </c>
      <c r="M4932" s="147">
        <v>5.6298734038079119E-2</v>
      </c>
      <c r="N4932" s="87">
        <v>8.9732574887763459</v>
      </c>
      <c r="O4932" s="88">
        <v>0.4411081985536186</v>
      </c>
      <c r="P4932" s="89">
        <v>49.158089925019091</v>
      </c>
    </row>
    <row r="4933" spans="1:16">
      <c r="A4933" s="75" t="s">
        <v>6971</v>
      </c>
      <c r="B4933" s="85">
        <v>4929</v>
      </c>
      <c r="C4933" s="85">
        <v>4636</v>
      </c>
      <c r="D4933" s="85">
        <v>4929</v>
      </c>
      <c r="E4933" s="86" t="s">
        <v>6969</v>
      </c>
      <c r="F4933" s="85" t="s">
        <v>891</v>
      </c>
      <c r="G4933" s="86" t="s">
        <v>111</v>
      </c>
      <c r="H4933" s="85" t="s">
        <v>2</v>
      </c>
      <c r="I4933" s="85">
        <v>1</v>
      </c>
      <c r="J4933" s="88">
        <v>0.51024689309517191</v>
      </c>
      <c r="K4933" s="146">
        <v>0.54414426111306069</v>
      </c>
      <c r="L4933" s="147">
        <v>2.326678903488866E-9</v>
      </c>
      <c r="M4933" s="147">
        <v>5.6298734038079119E-2</v>
      </c>
      <c r="N4933" s="87">
        <v>8.9732574887763459</v>
      </c>
      <c r="O4933" s="88">
        <v>0.4411081985536186</v>
      </c>
      <c r="P4933" s="89">
        <v>49.158089925019091</v>
      </c>
    </row>
    <row r="4934" spans="1:16">
      <c r="A4934" s="75" t="s">
        <v>6972</v>
      </c>
      <c r="B4934" s="85">
        <v>4930</v>
      </c>
      <c r="C4934" s="85">
        <v>4637</v>
      </c>
      <c r="D4934" s="85">
        <v>4930</v>
      </c>
      <c r="E4934" s="86" t="s">
        <v>6973</v>
      </c>
      <c r="F4934" s="85" t="s">
        <v>6208</v>
      </c>
      <c r="G4934" s="86" t="s">
        <v>111</v>
      </c>
      <c r="H4934" s="85" t="s">
        <v>2</v>
      </c>
      <c r="I4934" s="85">
        <v>1</v>
      </c>
      <c r="J4934" s="88">
        <v>0.88558307062859343</v>
      </c>
      <c r="K4934" s="146">
        <v>1.2666788246550813</v>
      </c>
      <c r="L4934" s="147">
        <v>4.4917614296389607E-9</v>
      </c>
      <c r="M4934" s="147">
        <v>3.2193760247289122E-2</v>
      </c>
      <c r="N4934" s="87">
        <v>9.8174813449154392</v>
      </c>
      <c r="O4934" s="88">
        <v>0.81821484178002335</v>
      </c>
      <c r="P4934" s="89">
        <v>83.342642887096915</v>
      </c>
    </row>
    <row r="4935" spans="1:16">
      <c r="A4935" s="75" t="s">
        <v>6974</v>
      </c>
      <c r="B4935" s="85">
        <v>4931</v>
      </c>
      <c r="C4935" s="85">
        <v>4638</v>
      </c>
      <c r="D4935" s="85">
        <v>4931</v>
      </c>
      <c r="E4935" s="86" t="s">
        <v>6973</v>
      </c>
      <c r="F4935" s="85" t="s">
        <v>965</v>
      </c>
      <c r="G4935" s="86" t="s">
        <v>111</v>
      </c>
      <c r="H4935" s="85" t="s">
        <v>2</v>
      </c>
      <c r="I4935" s="85">
        <v>1</v>
      </c>
      <c r="J4935" s="88">
        <v>0.88558307062859343</v>
      </c>
      <c r="K4935" s="146">
        <v>1.2666788246550813</v>
      </c>
      <c r="L4935" s="147">
        <v>4.4917614296389607E-9</v>
      </c>
      <c r="M4935" s="147">
        <v>3.2193760247289122E-2</v>
      </c>
      <c r="N4935" s="87">
        <v>9.8174813449154392</v>
      </c>
      <c r="O4935" s="88">
        <v>0.81821484178002335</v>
      </c>
      <c r="P4935" s="89">
        <v>83.342642887096915</v>
      </c>
    </row>
    <row r="4936" spans="1:16">
      <c r="A4936" s="75" t="s">
        <v>6975</v>
      </c>
      <c r="B4936" s="85">
        <v>4932</v>
      </c>
      <c r="C4936" s="85">
        <v>4639</v>
      </c>
      <c r="D4936" s="85">
        <v>4932</v>
      </c>
      <c r="E4936" s="86" t="s">
        <v>6976</v>
      </c>
      <c r="F4936" s="85" t="s">
        <v>2925</v>
      </c>
      <c r="G4936" s="86" t="s">
        <v>111</v>
      </c>
      <c r="H4936" s="85" t="s">
        <v>2</v>
      </c>
      <c r="I4936" s="85">
        <v>1</v>
      </c>
      <c r="J4936" s="88">
        <v>0.63443191043515657</v>
      </c>
      <c r="K4936" s="146">
        <v>0.42849314358813406</v>
      </c>
      <c r="L4936" s="147">
        <v>2.127024022278297E-9</v>
      </c>
      <c r="M4936" s="147">
        <v>8.233789415040331E-2</v>
      </c>
      <c r="N4936" s="87">
        <v>12.27093695430338</v>
      </c>
      <c r="O4936" s="88">
        <v>0.56854182323432401</v>
      </c>
      <c r="P4936" s="89">
        <v>46.332388908162237</v>
      </c>
    </row>
    <row r="4937" spans="1:16">
      <c r="A4937" s="75" t="s">
        <v>6977</v>
      </c>
      <c r="B4937" s="85">
        <v>4933</v>
      </c>
      <c r="C4937" s="85">
        <v>4640</v>
      </c>
      <c r="D4937" s="85">
        <v>4933</v>
      </c>
      <c r="E4937" s="86" t="s">
        <v>6978</v>
      </c>
      <c r="F4937" s="85" t="s">
        <v>6130</v>
      </c>
      <c r="G4937" s="86" t="s">
        <v>111</v>
      </c>
      <c r="H4937" s="85" t="s">
        <v>2</v>
      </c>
      <c r="I4937" s="85">
        <v>1</v>
      </c>
      <c r="J4937" s="88">
        <v>0.68123869660714165</v>
      </c>
      <c r="K4937" s="146">
        <v>2.3142275131409775</v>
      </c>
      <c r="L4937" s="147">
        <v>4.295161855087423E-9</v>
      </c>
      <c r="M4937" s="147">
        <v>2.5692572179172751E-3</v>
      </c>
      <c r="N4937" s="87">
        <v>7.1144854753634768</v>
      </c>
      <c r="O4937" s="88">
        <v>0.6694072971923849</v>
      </c>
      <c r="P4937" s="89">
        <v>94.090753225999819</v>
      </c>
    </row>
    <row r="4938" spans="1:16">
      <c r="A4938" s="75" t="s">
        <v>6979</v>
      </c>
      <c r="B4938" s="85">
        <v>4934</v>
      </c>
      <c r="C4938" s="85">
        <v>4641</v>
      </c>
      <c r="D4938" s="85">
        <v>4934</v>
      </c>
      <c r="E4938" s="86" t="s">
        <v>6978</v>
      </c>
      <c r="F4938" s="85" t="s">
        <v>4586</v>
      </c>
      <c r="G4938" s="86" t="s">
        <v>111</v>
      </c>
      <c r="H4938" s="85" t="s">
        <v>2</v>
      </c>
      <c r="I4938" s="85">
        <v>1</v>
      </c>
      <c r="J4938" s="88">
        <v>0.68123869660714165</v>
      </c>
      <c r="K4938" s="146">
        <v>2.3142275131409775</v>
      </c>
      <c r="L4938" s="147">
        <v>4.295161855087423E-9</v>
      </c>
      <c r="M4938" s="147">
        <v>2.5692572179172751E-3</v>
      </c>
      <c r="N4938" s="87">
        <v>7.1144854753634768</v>
      </c>
      <c r="O4938" s="88">
        <v>0.6694072971923849</v>
      </c>
      <c r="P4938" s="89">
        <v>94.090753225999819</v>
      </c>
    </row>
    <row r="4939" spans="1:16">
      <c r="A4939" s="75" t="s">
        <v>6980</v>
      </c>
      <c r="B4939" s="85">
        <v>4935</v>
      </c>
      <c r="C4939" s="85">
        <v>4642</v>
      </c>
      <c r="D4939" s="85">
        <v>4935</v>
      </c>
      <c r="E4939" s="86" t="s">
        <v>6978</v>
      </c>
      <c r="F4939" s="85" t="s">
        <v>1068</v>
      </c>
      <c r="G4939" s="86" t="s">
        <v>111</v>
      </c>
      <c r="H4939" s="85" t="s">
        <v>2</v>
      </c>
      <c r="I4939" s="85">
        <v>1</v>
      </c>
      <c r="J4939" s="88">
        <v>0.68123869660714165</v>
      </c>
      <c r="K4939" s="146">
        <v>2.3142275131409775</v>
      </c>
      <c r="L4939" s="147">
        <v>4.295161855087423E-9</v>
      </c>
      <c r="M4939" s="147">
        <v>2.5692572179172751E-3</v>
      </c>
      <c r="N4939" s="87">
        <v>7.1144854753634768</v>
      </c>
      <c r="O4939" s="88">
        <v>0.6694072971923849</v>
      </c>
      <c r="P4939" s="89">
        <v>94.090753225999819</v>
      </c>
    </row>
    <row r="4940" spans="1:16">
      <c r="A4940" s="75" t="s">
        <v>6981</v>
      </c>
      <c r="B4940" s="85">
        <v>4936</v>
      </c>
      <c r="C4940" s="85">
        <v>4643</v>
      </c>
      <c r="D4940" s="85">
        <v>4936</v>
      </c>
      <c r="E4940" s="86" t="s">
        <v>6978</v>
      </c>
      <c r="F4940" s="85" t="s">
        <v>4648</v>
      </c>
      <c r="G4940" s="86" t="s">
        <v>111</v>
      </c>
      <c r="H4940" s="85" t="s">
        <v>2</v>
      </c>
      <c r="I4940" s="85">
        <v>1</v>
      </c>
      <c r="J4940" s="88">
        <v>0.68123869660714165</v>
      </c>
      <c r="K4940" s="146">
        <v>2.3142275131409775</v>
      </c>
      <c r="L4940" s="147">
        <v>4.295161855087423E-9</v>
      </c>
      <c r="M4940" s="147">
        <v>2.5692572179172751E-3</v>
      </c>
      <c r="N4940" s="87">
        <v>7.1144854753634768</v>
      </c>
      <c r="O4940" s="88">
        <v>0.6694072971923849</v>
      </c>
      <c r="P4940" s="89">
        <v>94.090753225999819</v>
      </c>
    </row>
    <row r="4941" spans="1:16">
      <c r="A4941" s="75" t="s">
        <v>6982</v>
      </c>
      <c r="B4941" s="85">
        <v>4937</v>
      </c>
      <c r="C4941" s="85">
        <v>4644</v>
      </c>
      <c r="D4941" s="85">
        <v>4937</v>
      </c>
      <c r="E4941" s="86" t="s">
        <v>6983</v>
      </c>
      <c r="F4941" s="85" t="s">
        <v>4407</v>
      </c>
      <c r="G4941" s="86" t="s">
        <v>111</v>
      </c>
      <c r="H4941" s="85" t="s">
        <v>2</v>
      </c>
      <c r="I4941" s="85">
        <v>1</v>
      </c>
      <c r="J4941" s="88">
        <v>0.93053014719535687</v>
      </c>
      <c r="K4941" s="146">
        <v>2.7123426647539053</v>
      </c>
      <c r="L4941" s="147">
        <v>5.2152463575718441E-9</v>
      </c>
      <c r="M4941" s="147">
        <v>1.4581371369586231E-2</v>
      </c>
      <c r="N4941" s="87">
        <v>11.313783043373411</v>
      </c>
      <c r="O4941" s="88">
        <v>0.90416253619752252</v>
      </c>
      <c r="P4941" s="89">
        <v>79.916906019079008</v>
      </c>
    </row>
    <row r="4942" spans="1:16">
      <c r="A4942" s="75" t="s">
        <v>6984</v>
      </c>
      <c r="B4942" s="85">
        <v>4938</v>
      </c>
      <c r="C4942" s="85">
        <v>4645</v>
      </c>
      <c r="D4942" s="85">
        <v>4938</v>
      </c>
      <c r="E4942" s="86" t="s">
        <v>6983</v>
      </c>
      <c r="F4942" s="85" t="s">
        <v>4627</v>
      </c>
      <c r="G4942" s="86" t="s">
        <v>111</v>
      </c>
      <c r="H4942" s="85" t="s">
        <v>2</v>
      </c>
      <c r="I4942" s="85">
        <v>1</v>
      </c>
      <c r="J4942" s="88">
        <v>0.93053014719535687</v>
      </c>
      <c r="K4942" s="146">
        <v>2.7123426647539053</v>
      </c>
      <c r="L4942" s="147">
        <v>5.2152463575718441E-9</v>
      </c>
      <c r="M4942" s="147">
        <v>1.4581371369586231E-2</v>
      </c>
      <c r="N4942" s="87">
        <v>11.313783043373411</v>
      </c>
      <c r="O4942" s="88">
        <v>0.90416253619752252</v>
      </c>
      <c r="P4942" s="89">
        <v>79.916906019079008</v>
      </c>
    </row>
    <row r="4943" spans="1:16">
      <c r="A4943" s="75" t="s">
        <v>6985</v>
      </c>
      <c r="B4943" s="85">
        <v>4939</v>
      </c>
      <c r="C4943" s="85">
        <v>4646</v>
      </c>
      <c r="D4943" s="85">
        <v>4939</v>
      </c>
      <c r="E4943" s="86" t="s">
        <v>6983</v>
      </c>
      <c r="F4943" s="85" t="s">
        <v>4648</v>
      </c>
      <c r="G4943" s="86" t="s">
        <v>111</v>
      </c>
      <c r="H4943" s="85" t="s">
        <v>2</v>
      </c>
      <c r="I4943" s="85">
        <v>1</v>
      </c>
      <c r="J4943" s="88">
        <v>0.93053014719535687</v>
      </c>
      <c r="K4943" s="146">
        <v>2.7123426647539053</v>
      </c>
      <c r="L4943" s="147">
        <v>5.2152463575718441E-9</v>
      </c>
      <c r="M4943" s="147">
        <v>1.4581371369586231E-2</v>
      </c>
      <c r="N4943" s="87">
        <v>11.313783043373411</v>
      </c>
      <c r="O4943" s="88">
        <v>0.90416253619752252</v>
      </c>
      <c r="P4943" s="89">
        <v>79.916906019079008</v>
      </c>
    </row>
    <row r="4944" spans="1:16">
      <c r="A4944" s="75" t="s">
        <v>6986</v>
      </c>
      <c r="B4944" s="85">
        <v>4940</v>
      </c>
      <c r="C4944" s="85">
        <v>4647</v>
      </c>
      <c r="D4944" s="85">
        <v>4940</v>
      </c>
      <c r="E4944" s="86" t="s">
        <v>6987</v>
      </c>
      <c r="F4944" s="85" t="s">
        <v>891</v>
      </c>
      <c r="G4944" s="86" t="s">
        <v>111</v>
      </c>
      <c r="H4944" s="85" t="s">
        <v>2</v>
      </c>
      <c r="I4944" s="85">
        <v>1</v>
      </c>
      <c r="J4944" s="88">
        <v>1.1425602903343191</v>
      </c>
      <c r="K4944" s="146">
        <v>2.8557145155455772</v>
      </c>
      <c r="L4944" s="147">
        <v>5.8710858924122534E-9</v>
      </c>
      <c r="M4944" s="147">
        <v>1.8112835002570032E-2</v>
      </c>
      <c r="N4944" s="87">
        <v>11.369062310289561</v>
      </c>
      <c r="O4944" s="88">
        <v>1.065055162351882</v>
      </c>
      <c r="P4944" s="89">
        <v>93.680123591895068</v>
      </c>
    </row>
    <row r="4945" spans="1:16">
      <c r="A4945" s="75" t="s">
        <v>6988</v>
      </c>
      <c r="B4945" s="85">
        <v>4941</v>
      </c>
      <c r="C4945" s="85">
        <v>4648</v>
      </c>
      <c r="D4945" s="85">
        <v>4941</v>
      </c>
      <c r="E4945" s="86" t="s">
        <v>6989</v>
      </c>
      <c r="F4945" s="85" t="s">
        <v>1068</v>
      </c>
      <c r="G4945" s="86" t="s">
        <v>111</v>
      </c>
      <c r="H4945" s="85" t="s">
        <v>2</v>
      </c>
      <c r="I4945" s="85">
        <v>1</v>
      </c>
      <c r="J4945" s="88">
        <v>0.46568725859054688</v>
      </c>
      <c r="K4945" s="146">
        <v>0.32504989153134817</v>
      </c>
      <c r="L4945" s="147">
        <v>1.586367877707969E-9</v>
      </c>
      <c r="M4945" s="147">
        <v>5.8573209927943432E-2</v>
      </c>
      <c r="N4945" s="87">
        <v>8.0913745946921214</v>
      </c>
      <c r="O4945" s="88">
        <v>0.40063104689382312</v>
      </c>
      <c r="P4945" s="89">
        <v>49.513348097446134</v>
      </c>
    </row>
    <row r="4946" spans="1:16">
      <c r="A4946" s="75" t="s">
        <v>6990</v>
      </c>
      <c r="B4946" s="85">
        <v>4942</v>
      </c>
      <c r="C4946" s="85">
        <v>4649</v>
      </c>
      <c r="D4946" s="85">
        <v>4942</v>
      </c>
      <c r="E4946" s="86" t="s">
        <v>6991</v>
      </c>
      <c r="F4946" s="85" t="s">
        <v>6230</v>
      </c>
      <c r="G4946" s="86" t="s">
        <v>111</v>
      </c>
      <c r="H4946" s="85" t="s">
        <v>2</v>
      </c>
      <c r="I4946" s="85">
        <v>1</v>
      </c>
      <c r="J4946" s="88">
        <v>0.6232447343344184</v>
      </c>
      <c r="K4946" s="146">
        <v>0.68767529851257025</v>
      </c>
      <c r="L4946" s="147">
        <v>2.4668619712041812E-9</v>
      </c>
      <c r="M4946" s="147">
        <v>6.7823582371385957E-2</v>
      </c>
      <c r="N4946" s="87">
        <v>10.016794742470569</v>
      </c>
      <c r="O4946" s="88">
        <v>0.56151858686988687</v>
      </c>
      <c r="P4946" s="89">
        <v>56.057711204671484</v>
      </c>
    </row>
    <row r="4947" spans="1:16">
      <c r="A4947" s="75" t="s">
        <v>6992</v>
      </c>
      <c r="B4947" s="85">
        <v>4943</v>
      </c>
      <c r="C4947" s="85">
        <v>4650</v>
      </c>
      <c r="D4947" s="85">
        <v>4943</v>
      </c>
      <c r="E4947" s="86" t="s">
        <v>6991</v>
      </c>
      <c r="F4947" s="85" t="s">
        <v>4559</v>
      </c>
      <c r="G4947" s="86" t="s">
        <v>111</v>
      </c>
      <c r="H4947" s="85" t="s">
        <v>2</v>
      </c>
      <c r="I4947" s="85">
        <v>1</v>
      </c>
      <c r="J4947" s="88">
        <v>0.6232447343344184</v>
      </c>
      <c r="K4947" s="146">
        <v>0.68767529851257025</v>
      </c>
      <c r="L4947" s="147">
        <v>2.4668619712041812E-9</v>
      </c>
      <c r="M4947" s="147">
        <v>6.7823582371385957E-2</v>
      </c>
      <c r="N4947" s="87">
        <v>10.016794742470569</v>
      </c>
      <c r="O4947" s="88">
        <v>0.56151858686988687</v>
      </c>
      <c r="P4947" s="89">
        <v>56.057711204671484</v>
      </c>
    </row>
    <row r="4948" spans="1:16">
      <c r="A4948" s="75" t="s">
        <v>6993</v>
      </c>
      <c r="B4948" s="85">
        <v>4944</v>
      </c>
      <c r="C4948" s="85">
        <v>4651</v>
      </c>
      <c r="D4948" s="85">
        <v>4944</v>
      </c>
      <c r="E4948" s="86" t="s">
        <v>6991</v>
      </c>
      <c r="F4948" s="85" t="s">
        <v>4400</v>
      </c>
      <c r="G4948" s="86" t="s">
        <v>111</v>
      </c>
      <c r="H4948" s="85" t="s">
        <v>2</v>
      </c>
      <c r="I4948" s="85">
        <v>1</v>
      </c>
      <c r="J4948" s="88">
        <v>0.6232447343344184</v>
      </c>
      <c r="K4948" s="146">
        <v>0.68767529851257025</v>
      </c>
      <c r="L4948" s="147">
        <v>2.4668619712041812E-9</v>
      </c>
      <c r="M4948" s="147">
        <v>6.7823582371385957E-2</v>
      </c>
      <c r="N4948" s="87">
        <v>10.016794742470569</v>
      </c>
      <c r="O4948" s="88">
        <v>0.56151858686988687</v>
      </c>
      <c r="P4948" s="89">
        <v>56.057711204671484</v>
      </c>
    </row>
    <row r="4949" spans="1:16">
      <c r="A4949" s="75" t="s">
        <v>6994</v>
      </c>
      <c r="B4949" s="85">
        <v>4945</v>
      </c>
      <c r="C4949" s="85">
        <v>4652</v>
      </c>
      <c r="D4949" s="85">
        <v>4945</v>
      </c>
      <c r="E4949" s="86" t="s">
        <v>6995</v>
      </c>
      <c r="F4949" s="85" t="s">
        <v>2897</v>
      </c>
      <c r="G4949" s="86" t="s">
        <v>111</v>
      </c>
      <c r="H4949" s="85" t="s">
        <v>2</v>
      </c>
      <c r="I4949" s="85">
        <v>1</v>
      </c>
      <c r="J4949" s="88">
        <v>0.83328090180758774</v>
      </c>
      <c r="K4949" s="146">
        <v>1.2732204331653694</v>
      </c>
      <c r="L4949" s="147">
        <v>3.453781058258091E-9</v>
      </c>
      <c r="M4949" s="147">
        <v>4.7289676226322262E-2</v>
      </c>
      <c r="N4949" s="87">
        <v>10.503694272061169</v>
      </c>
      <c r="O4949" s="88">
        <v>0.79351678805427295</v>
      </c>
      <c r="P4949" s="89">
        <v>75.54644751656113</v>
      </c>
    </row>
    <row r="4950" spans="1:16">
      <c r="A4950" s="75" t="s">
        <v>6996</v>
      </c>
      <c r="B4950" s="85">
        <v>4946</v>
      </c>
      <c r="C4950" s="85">
        <v>4653</v>
      </c>
      <c r="D4950" s="85">
        <v>4946</v>
      </c>
      <c r="E4950" s="86" t="s">
        <v>6997</v>
      </c>
      <c r="F4950" s="85" t="s">
        <v>4546</v>
      </c>
      <c r="G4950" s="86" t="s">
        <v>111</v>
      </c>
      <c r="H4950" s="85" t="s">
        <v>2</v>
      </c>
      <c r="I4950" s="85">
        <v>1</v>
      </c>
      <c r="J4950" s="88">
        <v>5.0987674302145583E-2</v>
      </c>
      <c r="K4950" s="146">
        <v>6.7094998884065477E-2</v>
      </c>
      <c r="L4950" s="147">
        <v>1.5577249520752061E-10</v>
      </c>
      <c r="M4950" s="147">
        <v>4.1746811446089578E-4</v>
      </c>
      <c r="N4950" s="87">
        <v>5.9323497069128088E-2</v>
      </c>
      <c r="O4950" s="88">
        <v>4.5006346511711683E-2</v>
      </c>
      <c r="P4950" s="89">
        <v>758.65970037583907</v>
      </c>
    </row>
    <row r="4951" spans="1:16">
      <c r="A4951" s="75" t="s">
        <v>6998</v>
      </c>
      <c r="B4951" s="85">
        <v>4947</v>
      </c>
      <c r="C4951" s="85">
        <v>4654</v>
      </c>
      <c r="D4951" s="85">
        <v>4947</v>
      </c>
      <c r="E4951" s="86" t="s">
        <v>6997</v>
      </c>
      <c r="F4951" s="85" t="s">
        <v>243</v>
      </c>
      <c r="G4951" s="86" t="s">
        <v>111</v>
      </c>
      <c r="H4951" s="85" t="s">
        <v>2</v>
      </c>
      <c r="I4951" s="85">
        <v>1</v>
      </c>
      <c r="J4951" s="88">
        <v>6.8873404445244542E-3</v>
      </c>
      <c r="K4951" s="146">
        <v>4.4924583677931396E-2</v>
      </c>
      <c r="L4951" s="147">
        <v>2.8586252071909621E-11</v>
      </c>
      <c r="M4951" s="147">
        <v>4.179969220243763E-4</v>
      </c>
      <c r="N4951" s="87">
        <v>5.9389828862071517E-2</v>
      </c>
      <c r="O4951" s="88">
        <v>6.0136083145985514E-3</v>
      </c>
      <c r="P4951" s="89">
        <v>101.25653550146966</v>
      </c>
    </row>
    <row r="4952" spans="1:16">
      <c r="A4952" s="75" t="s">
        <v>6999</v>
      </c>
      <c r="B4952" s="85">
        <v>4948</v>
      </c>
      <c r="C4952" s="85">
        <v>4655</v>
      </c>
      <c r="D4952" s="85">
        <v>4948</v>
      </c>
      <c r="E4952" s="86" t="s">
        <v>7000</v>
      </c>
      <c r="F4952" s="85" t="s">
        <v>6147</v>
      </c>
      <c r="G4952" s="86" t="s">
        <v>111</v>
      </c>
      <c r="H4952" s="85" t="s">
        <v>2</v>
      </c>
      <c r="I4952" s="85">
        <v>1</v>
      </c>
      <c r="J4952" s="88">
        <v>0.50703765306524506</v>
      </c>
      <c r="K4952" s="146">
        <v>0.30635673192218282</v>
      </c>
      <c r="L4952" s="147">
        <v>1.6015129993463359E-9</v>
      </c>
      <c r="M4952" s="147">
        <v>7.012536040242702E-2</v>
      </c>
      <c r="N4952" s="87">
        <v>9.2862408736718596</v>
      </c>
      <c r="O4952" s="88">
        <v>0.45264177495140062</v>
      </c>
      <c r="P4952" s="89">
        <v>48.743273097160376</v>
      </c>
    </row>
    <row r="4953" spans="1:16">
      <c r="A4953" s="75" t="s">
        <v>7001</v>
      </c>
      <c r="B4953" s="85">
        <v>4949</v>
      </c>
      <c r="C4953" s="85">
        <v>4656</v>
      </c>
      <c r="D4953" s="85">
        <v>4949</v>
      </c>
      <c r="E4953" s="86" t="s">
        <v>7000</v>
      </c>
      <c r="F4953" s="85" t="s">
        <v>6302</v>
      </c>
      <c r="G4953" s="86" t="s">
        <v>111</v>
      </c>
      <c r="H4953" s="85" t="s">
        <v>2</v>
      </c>
      <c r="I4953" s="85">
        <v>1</v>
      </c>
      <c r="J4953" s="88">
        <v>0.50703765306524506</v>
      </c>
      <c r="K4953" s="146">
        <v>0.30635673192218282</v>
      </c>
      <c r="L4953" s="147">
        <v>1.6015129993463359E-9</v>
      </c>
      <c r="M4953" s="147">
        <v>7.012536040242702E-2</v>
      </c>
      <c r="N4953" s="87">
        <v>9.2862408736718596</v>
      </c>
      <c r="O4953" s="88">
        <v>0.45264177495140062</v>
      </c>
      <c r="P4953" s="89">
        <v>48.743273097160376</v>
      </c>
    </row>
    <row r="4954" spans="1:16">
      <c r="A4954" s="75" t="s">
        <v>7002</v>
      </c>
      <c r="B4954" s="85">
        <v>4950</v>
      </c>
      <c r="C4954" s="85">
        <v>4657</v>
      </c>
      <c r="D4954" s="85">
        <v>4950</v>
      </c>
      <c r="E4954" s="86" t="s">
        <v>7003</v>
      </c>
      <c r="F4954" s="85" t="s">
        <v>2976</v>
      </c>
      <c r="G4954" s="86" t="s">
        <v>111</v>
      </c>
      <c r="H4954" s="85" t="s">
        <v>2</v>
      </c>
      <c r="I4954" s="85">
        <v>1</v>
      </c>
      <c r="J4954" s="88">
        <v>0.5365441447176712</v>
      </c>
      <c r="K4954" s="146">
        <v>0.63480135281450001</v>
      </c>
      <c r="L4954" s="147">
        <v>2.4865448928805081E-9</v>
      </c>
      <c r="M4954" s="147">
        <v>6.578841253770415E-2</v>
      </c>
      <c r="N4954" s="87">
        <v>6.8245312587267817</v>
      </c>
      <c r="O4954" s="88">
        <v>0.49087108117830319</v>
      </c>
      <c r="P4954" s="89">
        <v>71.927442716392889</v>
      </c>
    </row>
    <row r="4955" spans="1:16">
      <c r="A4955" s="75" t="s">
        <v>7004</v>
      </c>
      <c r="B4955" s="85">
        <v>4951</v>
      </c>
      <c r="C4955" s="85">
        <v>4658</v>
      </c>
      <c r="D4955" s="85">
        <v>4951</v>
      </c>
      <c r="E4955" s="86" t="s">
        <v>7005</v>
      </c>
      <c r="F4955" s="85" t="s">
        <v>2872</v>
      </c>
      <c r="G4955" s="86" t="s">
        <v>111</v>
      </c>
      <c r="H4955" s="85" t="s">
        <v>2</v>
      </c>
      <c r="I4955" s="85">
        <v>1</v>
      </c>
      <c r="J4955" s="88">
        <v>0.49769761867159013</v>
      </c>
      <c r="K4955" s="146">
        <v>0.3653764146620993</v>
      </c>
      <c r="L4955" s="147">
        <v>1.828367724411156E-9</v>
      </c>
      <c r="M4955" s="147">
        <v>4.0151481596078509E-2</v>
      </c>
      <c r="N4955" s="87">
        <v>8.0166803116588738</v>
      </c>
      <c r="O4955" s="88">
        <v>0.46270451391628592</v>
      </c>
      <c r="P4955" s="89">
        <v>57.717720543672215</v>
      </c>
    </row>
    <row r="4956" spans="1:16">
      <c r="A4956" s="75" t="s">
        <v>7006</v>
      </c>
      <c r="B4956" s="85">
        <v>4952</v>
      </c>
      <c r="C4956" s="85">
        <v>4659</v>
      </c>
      <c r="D4956" s="85">
        <v>4952</v>
      </c>
      <c r="E4956" s="86" t="s">
        <v>7005</v>
      </c>
      <c r="F4956" s="85" t="s">
        <v>429</v>
      </c>
      <c r="G4956" s="86" t="s">
        <v>111</v>
      </c>
      <c r="H4956" s="85" t="s">
        <v>2</v>
      </c>
      <c r="I4956" s="85">
        <v>1</v>
      </c>
      <c r="J4956" s="88">
        <v>0.49769761867159013</v>
      </c>
      <c r="K4956" s="146">
        <v>0.3653764146620993</v>
      </c>
      <c r="L4956" s="147">
        <v>1.828367724411156E-9</v>
      </c>
      <c r="M4956" s="147">
        <v>4.0151481596078509E-2</v>
      </c>
      <c r="N4956" s="87">
        <v>8.0166803116588738</v>
      </c>
      <c r="O4956" s="88">
        <v>0.46270451391628592</v>
      </c>
      <c r="P4956" s="89">
        <v>57.717720543672215</v>
      </c>
    </row>
    <row r="4957" spans="1:16">
      <c r="A4957" s="75" t="s">
        <v>7007</v>
      </c>
      <c r="B4957" s="85">
        <v>4953</v>
      </c>
      <c r="C4957" s="85">
        <v>4660</v>
      </c>
      <c r="D4957" s="85">
        <v>4953</v>
      </c>
      <c r="E4957" s="86" t="s">
        <v>7005</v>
      </c>
      <c r="F4957" s="85" t="s">
        <v>1055</v>
      </c>
      <c r="G4957" s="86" t="s">
        <v>111</v>
      </c>
      <c r="H4957" s="85" t="s">
        <v>2</v>
      </c>
      <c r="I4957" s="85">
        <v>1</v>
      </c>
      <c r="J4957" s="88">
        <v>0.49769761867159013</v>
      </c>
      <c r="K4957" s="146">
        <v>0.3653764146620993</v>
      </c>
      <c r="L4957" s="147">
        <v>1.828367724411156E-9</v>
      </c>
      <c r="M4957" s="147">
        <v>4.0151481596078509E-2</v>
      </c>
      <c r="N4957" s="87">
        <v>8.0166803116588738</v>
      </c>
      <c r="O4957" s="88">
        <v>0.46270451391628592</v>
      </c>
      <c r="P4957" s="89">
        <v>57.717720543672215</v>
      </c>
    </row>
    <row r="4958" spans="1:16">
      <c r="A4958" s="75" t="s">
        <v>7008</v>
      </c>
      <c r="B4958" s="85">
        <v>4954</v>
      </c>
      <c r="C4958" s="85">
        <v>4661</v>
      </c>
      <c r="D4958" s="85">
        <v>4954</v>
      </c>
      <c r="E4958" s="86" t="s">
        <v>7005</v>
      </c>
      <c r="F4958" s="85" t="s">
        <v>4370</v>
      </c>
      <c r="G4958" s="86" t="s">
        <v>111</v>
      </c>
      <c r="H4958" s="85" t="s">
        <v>2</v>
      </c>
      <c r="I4958" s="85">
        <v>1</v>
      </c>
      <c r="J4958" s="88">
        <v>0.49769761867159013</v>
      </c>
      <c r="K4958" s="146">
        <v>0.3653764146620993</v>
      </c>
      <c r="L4958" s="147">
        <v>1.828367724411156E-9</v>
      </c>
      <c r="M4958" s="147">
        <v>4.0151481596078509E-2</v>
      </c>
      <c r="N4958" s="87">
        <v>8.0166803116588738</v>
      </c>
      <c r="O4958" s="88">
        <v>0.46270451391628592</v>
      </c>
      <c r="P4958" s="89">
        <v>57.717720543672215</v>
      </c>
    </row>
    <row r="4959" spans="1:16">
      <c r="A4959" s="75" t="s">
        <v>7009</v>
      </c>
      <c r="B4959" s="85">
        <v>4955</v>
      </c>
      <c r="C4959" s="85">
        <v>4662</v>
      </c>
      <c r="D4959" s="85">
        <v>4955</v>
      </c>
      <c r="E4959" s="86" t="s">
        <v>7005</v>
      </c>
      <c r="F4959" s="85" t="s">
        <v>4253</v>
      </c>
      <c r="G4959" s="86" t="s">
        <v>111</v>
      </c>
      <c r="H4959" s="85" t="s">
        <v>2</v>
      </c>
      <c r="I4959" s="85">
        <v>1</v>
      </c>
      <c r="J4959" s="88">
        <v>0.49769761867159013</v>
      </c>
      <c r="K4959" s="146">
        <v>0.3653764146620993</v>
      </c>
      <c r="L4959" s="147">
        <v>1.828367724411156E-9</v>
      </c>
      <c r="M4959" s="147">
        <v>4.0151481596078509E-2</v>
      </c>
      <c r="N4959" s="87">
        <v>8.0166803116588738</v>
      </c>
      <c r="O4959" s="88">
        <v>0.46270451391628592</v>
      </c>
      <c r="P4959" s="89">
        <v>57.717720543672215</v>
      </c>
    </row>
    <row r="4960" spans="1:16">
      <c r="A4960" s="75" t="s">
        <v>7010</v>
      </c>
      <c r="B4960" s="85">
        <v>4956</v>
      </c>
      <c r="C4960" s="85">
        <v>4663</v>
      </c>
      <c r="D4960" s="85">
        <v>4956</v>
      </c>
      <c r="E4960" s="86" t="s">
        <v>7011</v>
      </c>
      <c r="F4960" s="85" t="s">
        <v>1055</v>
      </c>
      <c r="G4960" s="86" t="s">
        <v>111</v>
      </c>
      <c r="H4960" s="85" t="s">
        <v>2</v>
      </c>
      <c r="I4960" s="85">
        <v>1</v>
      </c>
      <c r="J4960" s="88">
        <v>2.3269191706048419E-2</v>
      </c>
      <c r="K4960" s="146">
        <v>5.8504637096161299E-2</v>
      </c>
      <c r="L4960" s="147">
        <v>1.085901277538833E-10</v>
      </c>
      <c r="M4960" s="147">
        <v>1.2782310582445491E-3</v>
      </c>
      <c r="N4960" s="87">
        <v>0.56706622648661309</v>
      </c>
      <c r="O4960" s="88">
        <v>1.9812095462214331E-2</v>
      </c>
      <c r="P4960" s="89">
        <v>34.937886505716705</v>
      </c>
    </row>
    <row r="4961" spans="1:16">
      <c r="A4961" s="75" t="s">
        <v>7012</v>
      </c>
      <c r="B4961" s="85">
        <v>4957</v>
      </c>
      <c r="C4961" s="85">
        <v>4664</v>
      </c>
      <c r="D4961" s="85">
        <v>4957</v>
      </c>
      <c r="E4961" s="86" t="s">
        <v>7011</v>
      </c>
      <c r="F4961" s="85" t="s">
        <v>4492</v>
      </c>
      <c r="G4961" s="86" t="s">
        <v>111</v>
      </c>
      <c r="H4961" s="85" t="s">
        <v>2</v>
      </c>
      <c r="I4961" s="85">
        <v>1</v>
      </c>
      <c r="J4961" s="88">
        <v>2.3269191706048419E-2</v>
      </c>
      <c r="K4961" s="146">
        <v>5.8504637096161299E-2</v>
      </c>
      <c r="L4961" s="147">
        <v>1.085901277538833E-10</v>
      </c>
      <c r="M4961" s="147">
        <v>1.2782310582445491E-3</v>
      </c>
      <c r="N4961" s="87">
        <v>0.56706622648661309</v>
      </c>
      <c r="O4961" s="88">
        <v>1.9812095462214331E-2</v>
      </c>
      <c r="P4961" s="89">
        <v>34.937886505716705</v>
      </c>
    </row>
    <row r="4962" spans="1:16">
      <c r="A4962" s="75" t="s">
        <v>7013</v>
      </c>
      <c r="B4962" s="85">
        <v>4958</v>
      </c>
      <c r="C4962" s="85">
        <v>4665</v>
      </c>
      <c r="D4962" s="85">
        <v>4958</v>
      </c>
      <c r="E4962" s="86" t="s">
        <v>7011</v>
      </c>
      <c r="F4962" s="85" t="s">
        <v>2124</v>
      </c>
      <c r="G4962" s="86" t="s">
        <v>111</v>
      </c>
      <c r="H4962" s="85" t="s">
        <v>2</v>
      </c>
      <c r="I4962" s="85">
        <v>1</v>
      </c>
      <c r="J4962" s="88">
        <v>2.3269191706048419E-2</v>
      </c>
      <c r="K4962" s="146">
        <v>5.8504637096161299E-2</v>
      </c>
      <c r="L4962" s="147">
        <v>1.085901277538833E-10</v>
      </c>
      <c r="M4962" s="147">
        <v>1.2782310582445491E-3</v>
      </c>
      <c r="N4962" s="87">
        <v>0.56706622648661309</v>
      </c>
      <c r="O4962" s="88">
        <v>1.9812095462214331E-2</v>
      </c>
      <c r="P4962" s="89">
        <v>34.937886505716705</v>
      </c>
    </row>
    <row r="4963" spans="1:16">
      <c r="A4963" s="75" t="s">
        <v>7014</v>
      </c>
      <c r="B4963" s="85">
        <v>4959</v>
      </c>
      <c r="C4963" s="85">
        <v>4666</v>
      </c>
      <c r="D4963" s="85">
        <v>4959</v>
      </c>
      <c r="E4963" s="86" t="s">
        <v>7011</v>
      </c>
      <c r="F4963" s="85" t="s">
        <v>891</v>
      </c>
      <c r="G4963" s="86" t="s">
        <v>111</v>
      </c>
      <c r="H4963" s="85" t="s">
        <v>2</v>
      </c>
      <c r="I4963" s="85">
        <v>1</v>
      </c>
      <c r="J4963" s="88">
        <v>2.3269191706048419E-2</v>
      </c>
      <c r="K4963" s="146">
        <v>5.8504637096161299E-2</v>
      </c>
      <c r="L4963" s="147">
        <v>1.085901277538833E-10</v>
      </c>
      <c r="M4963" s="147">
        <v>1.2782310582445491E-3</v>
      </c>
      <c r="N4963" s="87">
        <v>0.56706622648661309</v>
      </c>
      <c r="O4963" s="88">
        <v>1.9812095462214331E-2</v>
      </c>
      <c r="P4963" s="89">
        <v>34.937886505716705</v>
      </c>
    </row>
    <row r="4964" spans="1:16">
      <c r="A4964" s="75" t="s">
        <v>7015</v>
      </c>
      <c r="B4964" s="85">
        <v>4960</v>
      </c>
      <c r="C4964" s="85">
        <v>4667</v>
      </c>
      <c r="D4964" s="85">
        <v>4960</v>
      </c>
      <c r="E4964" s="86" t="s">
        <v>7011</v>
      </c>
      <c r="F4964" s="85" t="s">
        <v>1039</v>
      </c>
      <c r="G4964" s="86" t="s">
        <v>111</v>
      </c>
      <c r="H4964" s="85" t="s">
        <v>2</v>
      </c>
      <c r="I4964" s="85">
        <v>1</v>
      </c>
      <c r="J4964" s="88">
        <v>2.3269191706048419E-2</v>
      </c>
      <c r="K4964" s="146">
        <v>5.8504637096161299E-2</v>
      </c>
      <c r="L4964" s="147">
        <v>1.085901277538833E-10</v>
      </c>
      <c r="M4964" s="147">
        <v>1.2782310582445491E-3</v>
      </c>
      <c r="N4964" s="87">
        <v>0.56706622648661309</v>
      </c>
      <c r="O4964" s="88">
        <v>1.9812095462214331E-2</v>
      </c>
      <c r="P4964" s="89">
        <v>34.937886505716705</v>
      </c>
    </row>
    <row r="4965" spans="1:16">
      <c r="A4965" s="75" t="s">
        <v>7016</v>
      </c>
      <c r="B4965" s="85">
        <v>4961</v>
      </c>
      <c r="C4965" s="85">
        <v>4668</v>
      </c>
      <c r="D4965" s="85">
        <v>4961</v>
      </c>
      <c r="E4965" s="86" t="s">
        <v>7017</v>
      </c>
      <c r="F4965" s="85" t="s">
        <v>6128</v>
      </c>
      <c r="G4965" s="86" t="s">
        <v>111</v>
      </c>
      <c r="H4965" s="85" t="s">
        <v>2</v>
      </c>
      <c r="I4965" s="85">
        <v>1</v>
      </c>
      <c r="J4965" s="88">
        <v>0.66009563349757494</v>
      </c>
      <c r="K4965" s="146">
        <v>0.40783034090116599</v>
      </c>
      <c r="L4965" s="147">
        <v>2.1225556093057091E-9</v>
      </c>
      <c r="M4965" s="147">
        <v>9.1292948871309065E-2</v>
      </c>
      <c r="N4965" s="87">
        <v>11.96758403177577</v>
      </c>
      <c r="O4965" s="88">
        <v>0.59071221978740496</v>
      </c>
      <c r="P4965" s="89">
        <v>49.359354253872247</v>
      </c>
    </row>
    <row r="4966" spans="1:16">
      <c r="A4966" s="75" t="s">
        <v>7018</v>
      </c>
      <c r="B4966" s="85">
        <v>4962</v>
      </c>
      <c r="C4966" s="85">
        <v>4669</v>
      </c>
      <c r="D4966" s="85">
        <v>4962</v>
      </c>
      <c r="E4966" s="86" t="s">
        <v>7019</v>
      </c>
      <c r="F4966" s="85" t="s">
        <v>1183</v>
      </c>
      <c r="G4966" s="86" t="s">
        <v>111</v>
      </c>
      <c r="H4966" s="85" t="s">
        <v>2</v>
      </c>
      <c r="I4966" s="85">
        <v>1</v>
      </c>
      <c r="J4966" s="88">
        <v>0.3332344964499892</v>
      </c>
      <c r="K4966" s="146">
        <v>0.33416293855692514</v>
      </c>
      <c r="L4966" s="147">
        <v>1.382359915117365E-9</v>
      </c>
      <c r="M4966" s="147">
        <v>3.8024035522341161E-2</v>
      </c>
      <c r="N4966" s="87">
        <v>4.8279766297817108</v>
      </c>
      <c r="O4966" s="88">
        <v>0.30273271566054338</v>
      </c>
      <c r="P4966" s="89">
        <v>62.703848604633976</v>
      </c>
    </row>
    <row r="4967" spans="1:16">
      <c r="A4967" s="75" t="s">
        <v>7020</v>
      </c>
      <c r="B4967" s="85">
        <v>4963</v>
      </c>
      <c r="C4967" s="85">
        <v>4670</v>
      </c>
      <c r="D4967" s="85">
        <v>4963</v>
      </c>
      <c r="E4967" s="86" t="s">
        <v>7021</v>
      </c>
      <c r="F4967" s="85" t="s">
        <v>4366</v>
      </c>
      <c r="G4967" s="86" t="s">
        <v>111</v>
      </c>
      <c r="H4967" s="85" t="s">
        <v>2</v>
      </c>
      <c r="I4967" s="85">
        <v>1</v>
      </c>
      <c r="J4967" s="88">
        <v>0.93589051472897877</v>
      </c>
      <c r="K4967" s="146">
        <v>1.2951282498892616</v>
      </c>
      <c r="L4967" s="147">
        <v>4.8527359884225898E-9</v>
      </c>
      <c r="M4967" s="147">
        <v>2.21953583394718E-2</v>
      </c>
      <c r="N4967" s="87">
        <v>11.351307995254681</v>
      </c>
      <c r="O4967" s="88">
        <v>0.87800128988169579</v>
      </c>
      <c r="P4967" s="89">
        <v>77.348028108191315</v>
      </c>
    </row>
    <row r="4968" spans="1:16">
      <c r="A4968" s="75" t="s">
        <v>7022</v>
      </c>
      <c r="B4968" s="85">
        <v>4964</v>
      </c>
      <c r="C4968" s="85">
        <v>4671</v>
      </c>
      <c r="D4968" s="85">
        <v>4964</v>
      </c>
      <c r="E4968" s="86" t="s">
        <v>7021</v>
      </c>
      <c r="F4968" s="85" t="s">
        <v>429</v>
      </c>
      <c r="G4968" s="86" t="s">
        <v>111</v>
      </c>
      <c r="H4968" s="85" t="s">
        <v>2</v>
      </c>
      <c r="I4968" s="85">
        <v>1</v>
      </c>
      <c r="J4968" s="88">
        <v>0.93589051472897877</v>
      </c>
      <c r="K4968" s="146">
        <v>1.2951282498892616</v>
      </c>
      <c r="L4968" s="147">
        <v>4.8527359884225898E-9</v>
      </c>
      <c r="M4968" s="147">
        <v>2.21953583394718E-2</v>
      </c>
      <c r="N4968" s="87">
        <v>11.351307995254681</v>
      </c>
      <c r="O4968" s="88">
        <v>0.87800128988169579</v>
      </c>
      <c r="P4968" s="89">
        <v>77.348028108191315</v>
      </c>
    </row>
    <row r="4969" spans="1:16">
      <c r="A4969" s="75" t="s">
        <v>7023</v>
      </c>
      <c r="B4969" s="85">
        <v>4965</v>
      </c>
      <c r="C4969" s="85">
        <v>4672</v>
      </c>
      <c r="D4969" s="85">
        <v>4965</v>
      </c>
      <c r="E4969" s="86" t="s">
        <v>7021</v>
      </c>
      <c r="F4969" s="85" t="s">
        <v>4381</v>
      </c>
      <c r="G4969" s="86" t="s">
        <v>111</v>
      </c>
      <c r="H4969" s="85" t="s">
        <v>2</v>
      </c>
      <c r="I4969" s="85">
        <v>1</v>
      </c>
      <c r="J4969" s="88">
        <v>0.93589051472897877</v>
      </c>
      <c r="K4969" s="146">
        <v>1.2951282498892616</v>
      </c>
      <c r="L4969" s="147">
        <v>4.8527359884225898E-9</v>
      </c>
      <c r="M4969" s="147">
        <v>2.21953583394718E-2</v>
      </c>
      <c r="N4969" s="87">
        <v>11.351307995254681</v>
      </c>
      <c r="O4969" s="88">
        <v>0.87800128988169579</v>
      </c>
      <c r="P4969" s="89">
        <v>77.348028108191315</v>
      </c>
    </row>
    <row r="4970" spans="1:16">
      <c r="A4970" s="75" t="s">
        <v>7024</v>
      </c>
      <c r="B4970" s="85">
        <v>4966</v>
      </c>
      <c r="C4970" s="85">
        <v>4673</v>
      </c>
      <c r="D4970" s="85">
        <v>4966</v>
      </c>
      <c r="E4970" s="86" t="s">
        <v>7021</v>
      </c>
      <c r="F4970" s="85" t="s">
        <v>1039</v>
      </c>
      <c r="G4970" s="86" t="s">
        <v>111</v>
      </c>
      <c r="H4970" s="85" t="s">
        <v>2</v>
      </c>
      <c r="I4970" s="85">
        <v>1</v>
      </c>
      <c r="J4970" s="88">
        <v>0.93589051472897877</v>
      </c>
      <c r="K4970" s="146">
        <v>1.2951282498892616</v>
      </c>
      <c r="L4970" s="147">
        <v>4.8527359884225898E-9</v>
      </c>
      <c r="M4970" s="147">
        <v>2.21953583394718E-2</v>
      </c>
      <c r="N4970" s="87">
        <v>11.351307995254681</v>
      </c>
      <c r="O4970" s="88">
        <v>0.87800128988169579</v>
      </c>
      <c r="P4970" s="89">
        <v>77.348028108191315</v>
      </c>
    </row>
    <row r="4971" spans="1:16">
      <c r="A4971" s="75" t="s">
        <v>7025</v>
      </c>
      <c r="B4971" s="85">
        <v>4967</v>
      </c>
      <c r="C4971" s="85">
        <v>4674</v>
      </c>
      <c r="D4971" s="85">
        <v>4967</v>
      </c>
      <c r="E4971" s="86" t="s">
        <v>7021</v>
      </c>
      <c r="F4971" s="85" t="s">
        <v>4655</v>
      </c>
      <c r="G4971" s="86" t="s">
        <v>111</v>
      </c>
      <c r="H4971" s="85" t="s">
        <v>2</v>
      </c>
      <c r="I4971" s="85">
        <v>1</v>
      </c>
      <c r="J4971" s="88">
        <v>0.93589051472897877</v>
      </c>
      <c r="K4971" s="146">
        <v>1.2951282498892616</v>
      </c>
      <c r="L4971" s="147">
        <v>4.8527359884225898E-9</v>
      </c>
      <c r="M4971" s="147">
        <v>2.21953583394718E-2</v>
      </c>
      <c r="N4971" s="87">
        <v>11.351307995254681</v>
      </c>
      <c r="O4971" s="88">
        <v>0.87800128988169579</v>
      </c>
      <c r="P4971" s="89">
        <v>77.348028108191315</v>
      </c>
    </row>
    <row r="4972" spans="1:16">
      <c r="A4972" s="75" t="s">
        <v>7026</v>
      </c>
      <c r="B4972" s="85">
        <v>4968</v>
      </c>
      <c r="C4972" s="85">
        <v>4675</v>
      </c>
      <c r="D4972" s="85">
        <v>4968</v>
      </c>
      <c r="E4972" s="86" t="s">
        <v>7027</v>
      </c>
      <c r="F4972" s="85" t="s">
        <v>965</v>
      </c>
      <c r="G4972" s="86" t="s">
        <v>111</v>
      </c>
      <c r="H4972" s="85" t="s">
        <v>2</v>
      </c>
      <c r="I4972" s="85">
        <v>1</v>
      </c>
      <c r="J4972" s="88">
        <v>0.32689824582227062</v>
      </c>
      <c r="K4972" s="146">
        <v>0.35455349987278872</v>
      </c>
      <c r="L4972" s="147">
        <v>1.4697941527491019E-9</v>
      </c>
      <c r="M4972" s="147">
        <v>2.798818461388837E-2</v>
      </c>
      <c r="N4972" s="87">
        <v>5.2970086352173418</v>
      </c>
      <c r="O4972" s="88">
        <v>0.29047851272405562</v>
      </c>
      <c r="P4972" s="89">
        <v>54.838217705140103</v>
      </c>
    </row>
    <row r="4973" spans="1:16">
      <c r="A4973" s="75" t="s">
        <v>7028</v>
      </c>
      <c r="B4973" s="85">
        <v>4969</v>
      </c>
      <c r="C4973" s="85">
        <v>4676</v>
      </c>
      <c r="D4973" s="85">
        <v>4969</v>
      </c>
      <c r="E4973" s="86" t="s">
        <v>7029</v>
      </c>
      <c r="F4973" s="85" t="s">
        <v>4780</v>
      </c>
      <c r="G4973" s="86" t="s">
        <v>111</v>
      </c>
      <c r="H4973" s="85" t="s">
        <v>2</v>
      </c>
      <c r="I4973" s="85">
        <v>1</v>
      </c>
      <c r="J4973" s="88">
        <v>8.8355945677800144E-3</v>
      </c>
      <c r="K4973" s="146">
        <v>1.5623229641728123E-2</v>
      </c>
      <c r="L4973" s="147">
        <v>3.8557031836966229E-11</v>
      </c>
      <c r="M4973" s="147">
        <v>5.6552142816175966E-4</v>
      </c>
      <c r="N4973" s="87">
        <v>7.3421216913779286E-2</v>
      </c>
      <c r="O4973" s="88">
        <v>6.6149735051029236E-3</v>
      </c>
      <c r="P4973" s="89">
        <v>90.096211737692713</v>
      </c>
    </row>
    <row r="4974" spans="1:16">
      <c r="A4974" s="75" t="s">
        <v>7030</v>
      </c>
      <c r="B4974" s="85">
        <v>4970</v>
      </c>
      <c r="C4974" s="85">
        <v>4677</v>
      </c>
      <c r="D4974" s="85">
        <v>4970</v>
      </c>
      <c r="E4974" s="86" t="s">
        <v>7029</v>
      </c>
      <c r="F4974" s="85" t="s">
        <v>4413</v>
      </c>
      <c r="G4974" s="86" t="s">
        <v>111</v>
      </c>
      <c r="H4974" s="85" t="s">
        <v>2</v>
      </c>
      <c r="I4974" s="85">
        <v>1</v>
      </c>
      <c r="J4974" s="88">
        <v>8.8355945677800144E-3</v>
      </c>
      <c r="K4974" s="146">
        <v>1.5623229641728123E-2</v>
      </c>
      <c r="L4974" s="147">
        <v>3.8557031836966229E-11</v>
      </c>
      <c r="M4974" s="147">
        <v>5.6552142816175966E-4</v>
      </c>
      <c r="N4974" s="87">
        <v>7.3421216913779286E-2</v>
      </c>
      <c r="O4974" s="88">
        <v>6.6149735051029236E-3</v>
      </c>
      <c r="P4974" s="89">
        <v>90.096211737692713</v>
      </c>
    </row>
    <row r="4975" spans="1:16">
      <c r="A4975" s="75" t="s">
        <v>7031</v>
      </c>
      <c r="B4975" s="85">
        <v>4971</v>
      </c>
      <c r="C4975" s="85">
        <v>4678</v>
      </c>
      <c r="D4975" s="85">
        <v>4971</v>
      </c>
      <c r="E4975" s="86" t="s">
        <v>7032</v>
      </c>
      <c r="F4975" s="85" t="s">
        <v>3842</v>
      </c>
      <c r="G4975" s="86" t="s">
        <v>111</v>
      </c>
      <c r="H4975" s="85" t="s">
        <v>2</v>
      </c>
      <c r="I4975" s="85">
        <v>1</v>
      </c>
      <c r="J4975" s="88">
        <v>0.72514991459458866</v>
      </c>
      <c r="K4975" s="146">
        <v>0.88707484750203158</v>
      </c>
      <c r="L4975" s="147">
        <v>3.4477583197064192E-9</v>
      </c>
      <c r="M4975" s="147">
        <v>5.7172641261140342E-2</v>
      </c>
      <c r="N4975" s="87">
        <v>11.06375660247617</v>
      </c>
      <c r="O4975" s="88">
        <v>0.67697119474104439</v>
      </c>
      <c r="P4975" s="89">
        <v>61.188185809287603</v>
      </c>
    </row>
    <row r="4976" spans="1:16">
      <c r="A4976" s="75" t="s">
        <v>7033</v>
      </c>
      <c r="B4976" s="85">
        <v>4972</v>
      </c>
      <c r="C4976" s="85">
        <v>4679</v>
      </c>
      <c r="D4976" s="85">
        <v>4972</v>
      </c>
      <c r="E4976" s="86" t="s">
        <v>7032</v>
      </c>
      <c r="F4976" s="85" t="s">
        <v>6336</v>
      </c>
      <c r="G4976" s="86" t="s">
        <v>111</v>
      </c>
      <c r="H4976" s="85" t="s">
        <v>2</v>
      </c>
      <c r="I4976" s="85">
        <v>1</v>
      </c>
      <c r="J4976" s="88">
        <v>0.72514991459458866</v>
      </c>
      <c r="K4976" s="146">
        <v>0.88707484750203158</v>
      </c>
      <c r="L4976" s="147">
        <v>3.4477583197064192E-9</v>
      </c>
      <c r="M4976" s="147">
        <v>5.7172641261140342E-2</v>
      </c>
      <c r="N4976" s="87">
        <v>11.06375660247617</v>
      </c>
      <c r="O4976" s="88">
        <v>0.67697119474104439</v>
      </c>
      <c r="P4976" s="89">
        <v>61.188185809287603</v>
      </c>
    </row>
    <row r="4977" spans="1:16">
      <c r="A4977" s="75" t="s">
        <v>7034</v>
      </c>
      <c r="B4977" s="85">
        <v>4973</v>
      </c>
      <c r="C4977" s="85">
        <v>4680</v>
      </c>
      <c r="D4977" s="85">
        <v>4973</v>
      </c>
      <c r="E4977" s="86" t="s">
        <v>7035</v>
      </c>
      <c r="F4977" s="85" t="s">
        <v>2985</v>
      </c>
      <c r="G4977" s="86" t="s">
        <v>111</v>
      </c>
      <c r="H4977" s="85" t="s">
        <v>2</v>
      </c>
      <c r="I4977" s="85">
        <v>1</v>
      </c>
      <c r="J4977" s="88">
        <v>0.90831980350209773</v>
      </c>
      <c r="K4977" s="146">
        <v>1.218576039620286</v>
      </c>
      <c r="L4977" s="147">
        <v>3.882474729825105E-9</v>
      </c>
      <c r="M4977" s="147">
        <v>3.4405370898220079E-2</v>
      </c>
      <c r="N4977" s="87">
        <v>10.597446820443229</v>
      </c>
      <c r="O4977" s="88">
        <v>0.7997118372535067</v>
      </c>
      <c r="P4977" s="89">
        <v>75.462689344267858</v>
      </c>
    </row>
    <row r="4978" spans="1:16">
      <c r="A4978" s="75" t="s">
        <v>7036</v>
      </c>
      <c r="B4978" s="85">
        <v>4974</v>
      </c>
      <c r="C4978" s="85">
        <v>4681</v>
      </c>
      <c r="D4978" s="85">
        <v>4974</v>
      </c>
      <c r="E4978" s="86" t="s">
        <v>7037</v>
      </c>
      <c r="F4978" s="85" t="s">
        <v>4407</v>
      </c>
      <c r="G4978" s="86" t="s">
        <v>111</v>
      </c>
      <c r="H4978" s="85" t="s">
        <v>2</v>
      </c>
      <c r="I4978" s="85">
        <v>1</v>
      </c>
      <c r="J4978" s="88">
        <v>0.39328607352942191</v>
      </c>
      <c r="K4978" s="146">
        <v>0.74391738670631147</v>
      </c>
      <c r="L4978" s="147">
        <v>2.2057952579672809E-9</v>
      </c>
      <c r="M4978" s="147">
        <v>9.8648550498144118E-3</v>
      </c>
      <c r="N4978" s="87">
        <v>8.52928188978305</v>
      </c>
      <c r="O4978" s="88">
        <v>0.37989391254097532</v>
      </c>
      <c r="P4978" s="89">
        <v>44.539964495256967</v>
      </c>
    </row>
    <row r="4979" spans="1:16">
      <c r="A4979" s="75" t="s">
        <v>7038</v>
      </c>
      <c r="B4979" s="85">
        <v>4975</v>
      </c>
      <c r="C4979" s="85">
        <v>4682</v>
      </c>
      <c r="D4979" s="85">
        <v>4975</v>
      </c>
      <c r="E4979" s="86" t="s">
        <v>7037</v>
      </c>
      <c r="F4979" s="85" t="s">
        <v>4372</v>
      </c>
      <c r="G4979" s="86" t="s">
        <v>111</v>
      </c>
      <c r="H4979" s="85" t="s">
        <v>2</v>
      </c>
      <c r="I4979" s="85">
        <v>1</v>
      </c>
      <c r="J4979" s="88">
        <v>0.39328607352942191</v>
      </c>
      <c r="K4979" s="146">
        <v>0.74391738670631147</v>
      </c>
      <c r="L4979" s="147">
        <v>2.2057952579672809E-9</v>
      </c>
      <c r="M4979" s="147">
        <v>9.8648550498144118E-3</v>
      </c>
      <c r="N4979" s="87">
        <v>8.52928188978305</v>
      </c>
      <c r="O4979" s="88">
        <v>0.37989391254097532</v>
      </c>
      <c r="P4979" s="89">
        <v>44.539964495256967</v>
      </c>
    </row>
    <row r="4980" spans="1:16">
      <c r="A4980" s="75" t="s">
        <v>7039</v>
      </c>
      <c r="B4980" s="85">
        <v>4976</v>
      </c>
      <c r="C4980" s="85">
        <v>4683</v>
      </c>
      <c r="D4980" s="85">
        <v>4976</v>
      </c>
      <c r="E4980" s="86" t="s">
        <v>7037</v>
      </c>
      <c r="F4980" s="85" t="s">
        <v>6284</v>
      </c>
      <c r="G4980" s="86" t="s">
        <v>111</v>
      </c>
      <c r="H4980" s="85" t="s">
        <v>2</v>
      </c>
      <c r="I4980" s="85">
        <v>1</v>
      </c>
      <c r="J4980" s="88">
        <v>0.39328607352942191</v>
      </c>
      <c r="K4980" s="146">
        <v>0.74391738670631147</v>
      </c>
      <c r="L4980" s="147">
        <v>2.2057952579672809E-9</v>
      </c>
      <c r="M4980" s="147">
        <v>9.8648550498144118E-3</v>
      </c>
      <c r="N4980" s="87">
        <v>8.52928188978305</v>
      </c>
      <c r="O4980" s="88">
        <v>0.37989391254097532</v>
      </c>
      <c r="P4980" s="89">
        <v>44.539964495256967</v>
      </c>
    </row>
    <row r="4981" spans="1:16">
      <c r="A4981" s="75" t="s">
        <v>7040</v>
      </c>
      <c r="B4981" s="85">
        <v>4977</v>
      </c>
      <c r="C4981" s="85">
        <v>4684</v>
      </c>
      <c r="D4981" s="85">
        <v>4977</v>
      </c>
      <c r="E4981" s="86" t="s">
        <v>7037</v>
      </c>
      <c r="F4981" s="85" t="s">
        <v>4648</v>
      </c>
      <c r="G4981" s="86" t="s">
        <v>111</v>
      </c>
      <c r="H4981" s="85" t="s">
        <v>2</v>
      </c>
      <c r="I4981" s="85">
        <v>1</v>
      </c>
      <c r="J4981" s="88">
        <v>0.39328607352942191</v>
      </c>
      <c r="K4981" s="146">
        <v>0.74391738670631147</v>
      </c>
      <c r="L4981" s="147">
        <v>2.2057952579672809E-9</v>
      </c>
      <c r="M4981" s="147">
        <v>9.8648550498144118E-3</v>
      </c>
      <c r="N4981" s="87">
        <v>8.52928188978305</v>
      </c>
      <c r="O4981" s="88">
        <v>0.37989391254097532</v>
      </c>
      <c r="P4981" s="89">
        <v>44.539964495256967</v>
      </c>
    </row>
    <row r="4982" spans="1:16">
      <c r="A4982" s="75" t="s">
        <v>7041</v>
      </c>
      <c r="B4982" s="85">
        <v>4978</v>
      </c>
      <c r="C4982" s="85">
        <v>4685</v>
      </c>
      <c r="D4982" s="85">
        <v>4978</v>
      </c>
      <c r="E4982" s="86" t="s">
        <v>7042</v>
      </c>
      <c r="F4982" s="85" t="s">
        <v>6130</v>
      </c>
      <c r="G4982" s="86" t="s">
        <v>111</v>
      </c>
      <c r="H4982" s="85" t="s">
        <v>2</v>
      </c>
      <c r="I4982" s="85">
        <v>1</v>
      </c>
      <c r="J4982" s="88">
        <v>0.92007815949996707</v>
      </c>
      <c r="K4982" s="146">
        <v>2.6395246893077244</v>
      </c>
      <c r="L4982" s="147">
        <v>6.5336957803492159E-9</v>
      </c>
      <c r="M4982" s="147">
        <v>4.3727324513958216E-3</v>
      </c>
      <c r="N4982" s="87">
        <v>10.96343599088849</v>
      </c>
      <c r="O4982" s="88">
        <v>0.90478950781301393</v>
      </c>
      <c r="P4982" s="89">
        <v>82.52791447544071</v>
      </c>
    </row>
    <row r="4983" spans="1:16">
      <c r="A4983" s="75" t="s">
        <v>7043</v>
      </c>
      <c r="B4983" s="85">
        <v>4979</v>
      </c>
      <c r="C4983" s="85">
        <v>4686</v>
      </c>
      <c r="D4983" s="85">
        <v>4979</v>
      </c>
      <c r="E4983" s="86" t="s">
        <v>7042</v>
      </c>
      <c r="F4983" s="85" t="s">
        <v>4586</v>
      </c>
      <c r="G4983" s="86" t="s">
        <v>111</v>
      </c>
      <c r="H4983" s="85" t="s">
        <v>2</v>
      </c>
      <c r="I4983" s="85">
        <v>1</v>
      </c>
      <c r="J4983" s="88">
        <v>0.92007815949996707</v>
      </c>
      <c r="K4983" s="146">
        <v>2.6395246893077244</v>
      </c>
      <c r="L4983" s="147">
        <v>6.5336957803492159E-9</v>
      </c>
      <c r="M4983" s="147">
        <v>4.3727324513958216E-3</v>
      </c>
      <c r="N4983" s="87">
        <v>10.96343599088849</v>
      </c>
      <c r="O4983" s="88">
        <v>0.90478950781301393</v>
      </c>
      <c r="P4983" s="89">
        <v>82.52791447544071</v>
      </c>
    </row>
    <row r="4984" spans="1:16">
      <c r="A4984" s="75" t="s">
        <v>7044</v>
      </c>
      <c r="B4984" s="85">
        <v>4980</v>
      </c>
      <c r="C4984" s="85">
        <v>4687</v>
      </c>
      <c r="D4984" s="85">
        <v>4980</v>
      </c>
      <c r="E4984" s="86" t="s">
        <v>7042</v>
      </c>
      <c r="F4984" s="85" t="s">
        <v>4407</v>
      </c>
      <c r="G4984" s="86" t="s">
        <v>111</v>
      </c>
      <c r="H4984" s="85" t="s">
        <v>2</v>
      </c>
      <c r="I4984" s="85">
        <v>1</v>
      </c>
      <c r="J4984" s="88">
        <v>0.92007815949996707</v>
      </c>
      <c r="K4984" s="146">
        <v>2.6395246893077244</v>
      </c>
      <c r="L4984" s="147">
        <v>6.5336957803492159E-9</v>
      </c>
      <c r="M4984" s="147">
        <v>4.3727324513958216E-3</v>
      </c>
      <c r="N4984" s="87">
        <v>10.96343599088849</v>
      </c>
      <c r="O4984" s="88">
        <v>0.90478950781301393</v>
      </c>
      <c r="P4984" s="89">
        <v>82.52791447544071</v>
      </c>
    </row>
    <row r="4985" spans="1:16">
      <c r="A4985" s="75" t="s">
        <v>7045</v>
      </c>
      <c r="B4985" s="85">
        <v>4981</v>
      </c>
      <c r="C4985" s="85">
        <v>4688</v>
      </c>
      <c r="D4985" s="85">
        <v>4981</v>
      </c>
      <c r="E4985" s="86" t="s">
        <v>7042</v>
      </c>
      <c r="F4985" s="85" t="s">
        <v>4496</v>
      </c>
      <c r="G4985" s="86" t="s">
        <v>111</v>
      </c>
      <c r="H4985" s="85" t="s">
        <v>2</v>
      </c>
      <c r="I4985" s="85">
        <v>1</v>
      </c>
      <c r="J4985" s="88">
        <v>0.92007815949996707</v>
      </c>
      <c r="K4985" s="146">
        <v>2.6395246893077244</v>
      </c>
      <c r="L4985" s="147">
        <v>6.5336957803492159E-9</v>
      </c>
      <c r="M4985" s="147">
        <v>4.3727324513958216E-3</v>
      </c>
      <c r="N4985" s="87">
        <v>10.96343599088849</v>
      </c>
      <c r="O4985" s="88">
        <v>0.90478950781301393</v>
      </c>
      <c r="P4985" s="89">
        <v>82.52791447544071</v>
      </c>
    </row>
    <row r="4986" spans="1:16">
      <c r="A4986" s="75" t="s">
        <v>7046</v>
      </c>
      <c r="B4986" s="85">
        <v>4982</v>
      </c>
      <c r="C4986" s="85">
        <v>4689</v>
      </c>
      <c r="D4986" s="85">
        <v>4982</v>
      </c>
      <c r="E4986" s="86" t="s">
        <v>7042</v>
      </c>
      <c r="F4986" s="85" t="s">
        <v>4372</v>
      </c>
      <c r="G4986" s="86" t="s">
        <v>111</v>
      </c>
      <c r="H4986" s="85" t="s">
        <v>2</v>
      </c>
      <c r="I4986" s="85">
        <v>1</v>
      </c>
      <c r="J4986" s="88">
        <v>0.92007815949996707</v>
      </c>
      <c r="K4986" s="146">
        <v>2.6395246893077244</v>
      </c>
      <c r="L4986" s="147">
        <v>6.5336957803492159E-9</v>
      </c>
      <c r="M4986" s="147">
        <v>4.3727324513958216E-3</v>
      </c>
      <c r="N4986" s="87">
        <v>10.96343599088849</v>
      </c>
      <c r="O4986" s="88">
        <v>0.90478950781301393</v>
      </c>
      <c r="P4986" s="89">
        <v>82.52791447544071</v>
      </c>
    </row>
    <row r="4987" spans="1:16">
      <c r="A4987" s="75" t="s">
        <v>7047</v>
      </c>
      <c r="B4987" s="85">
        <v>4983</v>
      </c>
      <c r="C4987" s="85">
        <v>4690</v>
      </c>
      <c r="D4987" s="85">
        <v>4983</v>
      </c>
      <c r="E4987" s="86" t="s">
        <v>7042</v>
      </c>
      <c r="F4987" s="85" t="s">
        <v>6286</v>
      </c>
      <c r="G4987" s="86" t="s">
        <v>111</v>
      </c>
      <c r="H4987" s="85" t="s">
        <v>2</v>
      </c>
      <c r="I4987" s="85">
        <v>1</v>
      </c>
      <c r="J4987" s="88">
        <v>0.92007815949996707</v>
      </c>
      <c r="K4987" s="146">
        <v>2.6395246893077244</v>
      </c>
      <c r="L4987" s="147">
        <v>6.5336957803492159E-9</v>
      </c>
      <c r="M4987" s="147">
        <v>4.3727324513958216E-3</v>
      </c>
      <c r="N4987" s="87">
        <v>10.96343599088849</v>
      </c>
      <c r="O4987" s="88">
        <v>0.90478950781301393</v>
      </c>
      <c r="P4987" s="89">
        <v>82.52791447544071</v>
      </c>
    </row>
    <row r="4988" spans="1:16">
      <c r="A4988" s="75" t="s">
        <v>7048</v>
      </c>
      <c r="B4988" s="85">
        <v>4984</v>
      </c>
      <c r="C4988" s="85">
        <v>4691</v>
      </c>
      <c r="D4988" s="85">
        <v>4984</v>
      </c>
      <c r="E4988" s="86" t="s">
        <v>7042</v>
      </c>
      <c r="F4988" s="85" t="s">
        <v>4711</v>
      </c>
      <c r="G4988" s="86" t="s">
        <v>111</v>
      </c>
      <c r="H4988" s="85" t="s">
        <v>2</v>
      </c>
      <c r="I4988" s="85">
        <v>1</v>
      </c>
      <c r="J4988" s="88">
        <v>0.92007815949996707</v>
      </c>
      <c r="K4988" s="146">
        <v>2.6395246893077244</v>
      </c>
      <c r="L4988" s="147">
        <v>6.5336957803492159E-9</v>
      </c>
      <c r="M4988" s="147">
        <v>4.3727324513958216E-3</v>
      </c>
      <c r="N4988" s="87">
        <v>10.96343599088849</v>
      </c>
      <c r="O4988" s="88">
        <v>0.90478950781301393</v>
      </c>
      <c r="P4988" s="89">
        <v>82.52791447544071</v>
      </c>
    </row>
    <row r="4989" spans="1:16">
      <c r="A4989" s="75" t="s">
        <v>7049</v>
      </c>
      <c r="B4989" s="85">
        <v>4985</v>
      </c>
      <c r="C4989" s="85">
        <v>4692</v>
      </c>
      <c r="D4989" s="85">
        <v>4985</v>
      </c>
      <c r="E4989" s="86" t="s">
        <v>7042</v>
      </c>
      <c r="F4989" s="85" t="s">
        <v>4646</v>
      </c>
      <c r="G4989" s="86" t="s">
        <v>111</v>
      </c>
      <c r="H4989" s="85" t="s">
        <v>2</v>
      </c>
      <c r="I4989" s="85">
        <v>1</v>
      </c>
      <c r="J4989" s="88">
        <v>0.92007815949996707</v>
      </c>
      <c r="K4989" s="146">
        <v>2.6395246893077244</v>
      </c>
      <c r="L4989" s="147">
        <v>6.5336957803492159E-9</v>
      </c>
      <c r="M4989" s="147">
        <v>4.3727324513958216E-3</v>
      </c>
      <c r="N4989" s="87">
        <v>10.96343599088849</v>
      </c>
      <c r="O4989" s="88">
        <v>0.90478950781301393</v>
      </c>
      <c r="P4989" s="89">
        <v>82.52791447544071</v>
      </c>
    </row>
    <row r="4990" spans="1:16">
      <c r="A4990" s="75" t="s">
        <v>7050</v>
      </c>
      <c r="B4990" s="85">
        <v>4986</v>
      </c>
      <c r="C4990" s="85">
        <v>4693</v>
      </c>
      <c r="D4990" s="85">
        <v>4986</v>
      </c>
      <c r="E4990" s="86" t="s">
        <v>7042</v>
      </c>
      <c r="F4990" s="85" t="s">
        <v>6375</v>
      </c>
      <c r="G4990" s="86" t="s">
        <v>111</v>
      </c>
      <c r="H4990" s="85" t="s">
        <v>2</v>
      </c>
      <c r="I4990" s="85">
        <v>1</v>
      </c>
      <c r="J4990" s="88">
        <v>0.92007815949996707</v>
      </c>
      <c r="K4990" s="146">
        <v>2.6395246893077244</v>
      </c>
      <c r="L4990" s="147">
        <v>6.5336957803492159E-9</v>
      </c>
      <c r="M4990" s="147">
        <v>4.3727324513958216E-3</v>
      </c>
      <c r="N4990" s="87">
        <v>10.96343599088849</v>
      </c>
      <c r="O4990" s="88">
        <v>0.90478950781301393</v>
      </c>
      <c r="P4990" s="89">
        <v>82.52791447544071</v>
      </c>
    </row>
    <row r="4991" spans="1:16">
      <c r="A4991" s="75" t="s">
        <v>7051</v>
      </c>
      <c r="B4991" s="85">
        <v>4987</v>
      </c>
      <c r="C4991" s="85">
        <v>4694</v>
      </c>
      <c r="D4991" s="85">
        <v>4987</v>
      </c>
      <c r="E4991" s="86" t="s">
        <v>7052</v>
      </c>
      <c r="F4991" s="85" t="s">
        <v>6159</v>
      </c>
      <c r="G4991" s="86" t="s">
        <v>111</v>
      </c>
      <c r="H4991" s="85" t="s">
        <v>2</v>
      </c>
      <c r="I4991" s="85">
        <v>1</v>
      </c>
      <c r="J4991" s="88">
        <v>0.69929820686067079</v>
      </c>
      <c r="K4991" s="146">
        <v>1.0523108258198544</v>
      </c>
      <c r="L4991" s="147">
        <v>2.9143790786774781E-9</v>
      </c>
      <c r="M4991" s="147">
        <v>5.6359594325230973E-2</v>
      </c>
      <c r="N4991" s="87">
        <v>12.87716744025224</v>
      </c>
      <c r="O4991" s="88">
        <v>0.62079663912279637</v>
      </c>
      <c r="P4991" s="89">
        <v>48.209098934465366</v>
      </c>
    </row>
    <row r="4992" spans="1:16">
      <c r="A4992" s="75" t="s">
        <v>7053</v>
      </c>
      <c r="B4992" s="85">
        <v>4988</v>
      </c>
      <c r="C4992" s="85">
        <v>4695</v>
      </c>
      <c r="D4992" s="85">
        <v>4988</v>
      </c>
      <c r="E4992" s="86" t="s">
        <v>7052</v>
      </c>
      <c r="F4992" s="85" t="s">
        <v>4492</v>
      </c>
      <c r="G4992" s="86" t="s">
        <v>111</v>
      </c>
      <c r="H4992" s="85" t="s">
        <v>2</v>
      </c>
      <c r="I4992" s="85">
        <v>1</v>
      </c>
      <c r="J4992" s="88">
        <v>0.69929820686067079</v>
      </c>
      <c r="K4992" s="146">
        <v>1.0523108258198544</v>
      </c>
      <c r="L4992" s="147">
        <v>2.9143790786774781E-9</v>
      </c>
      <c r="M4992" s="147">
        <v>5.6359594325230973E-2</v>
      </c>
      <c r="N4992" s="87">
        <v>12.87716744025224</v>
      </c>
      <c r="O4992" s="88">
        <v>0.62079663912279637</v>
      </c>
      <c r="P4992" s="89">
        <v>48.209098934465366</v>
      </c>
    </row>
    <row r="4993" spans="1:16">
      <c r="A4993" s="75" t="s">
        <v>7054</v>
      </c>
      <c r="B4993" s="85">
        <v>4989</v>
      </c>
      <c r="C4993" s="85">
        <v>4696</v>
      </c>
      <c r="D4993" s="85">
        <v>4989</v>
      </c>
      <c r="E4993" s="86" t="s">
        <v>7052</v>
      </c>
      <c r="F4993" s="85" t="s">
        <v>4381</v>
      </c>
      <c r="G4993" s="86" t="s">
        <v>111</v>
      </c>
      <c r="H4993" s="85" t="s">
        <v>2</v>
      </c>
      <c r="I4993" s="85">
        <v>1</v>
      </c>
      <c r="J4993" s="88">
        <v>0.69929820686067079</v>
      </c>
      <c r="K4993" s="146">
        <v>1.0523108258198544</v>
      </c>
      <c r="L4993" s="147">
        <v>2.9143790786774781E-9</v>
      </c>
      <c r="M4993" s="147">
        <v>5.6359594325230973E-2</v>
      </c>
      <c r="N4993" s="87">
        <v>12.87716744025224</v>
      </c>
      <c r="O4993" s="88">
        <v>0.62079663912279637</v>
      </c>
      <c r="P4993" s="89">
        <v>48.209098934465366</v>
      </c>
    </row>
    <row r="4994" spans="1:16">
      <c r="A4994" s="75" t="s">
        <v>7055</v>
      </c>
      <c r="B4994" s="85">
        <v>4990</v>
      </c>
      <c r="C4994" s="85">
        <v>4697</v>
      </c>
      <c r="D4994" s="85">
        <v>4990</v>
      </c>
      <c r="E4994" s="86" t="s">
        <v>7052</v>
      </c>
      <c r="F4994" s="85" t="s">
        <v>4383</v>
      </c>
      <c r="G4994" s="86" t="s">
        <v>111</v>
      </c>
      <c r="H4994" s="85" t="s">
        <v>2</v>
      </c>
      <c r="I4994" s="85">
        <v>1</v>
      </c>
      <c r="J4994" s="88">
        <v>0.69929820686067079</v>
      </c>
      <c r="K4994" s="146">
        <v>1.0523108258198544</v>
      </c>
      <c r="L4994" s="147">
        <v>2.9143790786774781E-9</v>
      </c>
      <c r="M4994" s="147">
        <v>5.6359594325230973E-2</v>
      </c>
      <c r="N4994" s="87">
        <v>12.87716744025224</v>
      </c>
      <c r="O4994" s="88">
        <v>0.62079663912279637</v>
      </c>
      <c r="P4994" s="89">
        <v>48.209098934465366</v>
      </c>
    </row>
    <row r="4995" spans="1:16">
      <c r="A4995" s="75" t="s">
        <v>7056</v>
      </c>
      <c r="B4995" s="85">
        <v>4991</v>
      </c>
      <c r="C4995" s="85">
        <v>4698</v>
      </c>
      <c r="D4995" s="85">
        <v>4991</v>
      </c>
      <c r="E4995" s="86" t="s">
        <v>7052</v>
      </c>
      <c r="F4995" s="85" t="s">
        <v>4253</v>
      </c>
      <c r="G4995" s="86" t="s">
        <v>111</v>
      </c>
      <c r="H4995" s="85" t="s">
        <v>2</v>
      </c>
      <c r="I4995" s="85">
        <v>1</v>
      </c>
      <c r="J4995" s="88">
        <v>0.69929820686067079</v>
      </c>
      <c r="K4995" s="146">
        <v>1.0523108258198544</v>
      </c>
      <c r="L4995" s="147">
        <v>2.9143790786774781E-9</v>
      </c>
      <c r="M4995" s="147">
        <v>5.6359594325230973E-2</v>
      </c>
      <c r="N4995" s="87">
        <v>12.87716744025224</v>
      </c>
      <c r="O4995" s="88">
        <v>0.62079663912279637</v>
      </c>
      <c r="P4995" s="89">
        <v>48.209098934465366</v>
      </c>
    </row>
    <row r="4996" spans="1:16">
      <c r="A4996" s="75" t="s">
        <v>7057</v>
      </c>
      <c r="B4996" s="85">
        <v>4992</v>
      </c>
      <c r="C4996" s="85">
        <v>4699</v>
      </c>
      <c r="D4996" s="85">
        <v>4992</v>
      </c>
      <c r="E4996" s="86" t="s">
        <v>7052</v>
      </c>
      <c r="F4996" s="85" t="s">
        <v>2925</v>
      </c>
      <c r="G4996" s="86" t="s">
        <v>111</v>
      </c>
      <c r="H4996" s="85" t="s">
        <v>2</v>
      </c>
      <c r="I4996" s="85">
        <v>1</v>
      </c>
      <c r="J4996" s="88">
        <v>0.69929820686067079</v>
      </c>
      <c r="K4996" s="146">
        <v>1.0523108258198544</v>
      </c>
      <c r="L4996" s="147">
        <v>2.9143790786774781E-9</v>
      </c>
      <c r="M4996" s="147">
        <v>5.6359594325230973E-2</v>
      </c>
      <c r="N4996" s="87">
        <v>12.87716744025224</v>
      </c>
      <c r="O4996" s="88">
        <v>0.62079663912279637</v>
      </c>
      <c r="P4996" s="89">
        <v>48.209098934465366</v>
      </c>
    </row>
    <row r="4997" spans="1:16">
      <c r="A4997" s="75" t="s">
        <v>7058</v>
      </c>
      <c r="B4997" s="85">
        <v>4993</v>
      </c>
      <c r="C4997" s="85">
        <v>4700</v>
      </c>
      <c r="D4997" s="85">
        <v>4993</v>
      </c>
      <c r="E4997" s="86" t="s">
        <v>7059</v>
      </c>
      <c r="F4997" s="85" t="s">
        <v>6128</v>
      </c>
      <c r="G4997" s="86" t="s">
        <v>111</v>
      </c>
      <c r="H4997" s="85" t="s">
        <v>2</v>
      </c>
      <c r="I4997" s="85">
        <v>1</v>
      </c>
      <c r="J4997" s="88">
        <v>1.0371799696881321</v>
      </c>
      <c r="K4997" s="146">
        <v>0.98664723059413484</v>
      </c>
      <c r="L4997" s="147">
        <v>4.236032461500562E-9</v>
      </c>
      <c r="M4997" s="147">
        <v>0.13696618983309031</v>
      </c>
      <c r="N4997" s="87">
        <v>15.7687722086836</v>
      </c>
      <c r="O4997" s="88">
        <v>0.95924914920752413</v>
      </c>
      <c r="P4997" s="89">
        <v>60.832202819144129</v>
      </c>
    </row>
    <row r="4998" spans="1:16">
      <c r="A4998" s="75" t="s">
        <v>7060</v>
      </c>
      <c r="B4998" s="85">
        <v>4994</v>
      </c>
      <c r="C4998" s="85">
        <v>4701</v>
      </c>
      <c r="D4998" s="85">
        <v>4994</v>
      </c>
      <c r="E4998" s="86" t="s">
        <v>7059</v>
      </c>
      <c r="F4998" s="85" t="s">
        <v>6145</v>
      </c>
      <c r="G4998" s="86" t="s">
        <v>111</v>
      </c>
      <c r="H4998" s="85" t="s">
        <v>2</v>
      </c>
      <c r="I4998" s="85">
        <v>1</v>
      </c>
      <c r="J4998" s="88">
        <v>1.0371799696881321</v>
      </c>
      <c r="K4998" s="146">
        <v>0.98664723059413484</v>
      </c>
      <c r="L4998" s="147">
        <v>4.236032461500562E-9</v>
      </c>
      <c r="M4998" s="147">
        <v>0.13696618983309031</v>
      </c>
      <c r="N4998" s="87">
        <v>15.7687722086836</v>
      </c>
      <c r="O4998" s="88">
        <v>0.95924914920752413</v>
      </c>
      <c r="P4998" s="89">
        <v>60.832202819144129</v>
      </c>
    </row>
    <row r="4999" spans="1:16">
      <c r="A4999" s="75" t="s">
        <v>7061</v>
      </c>
      <c r="B4999" s="85">
        <v>4995</v>
      </c>
      <c r="C4999" s="85">
        <v>4702</v>
      </c>
      <c r="D4999" s="85">
        <v>4995</v>
      </c>
      <c r="E4999" s="86" t="s">
        <v>7059</v>
      </c>
      <c r="F4999" s="85" t="s">
        <v>6259</v>
      </c>
      <c r="G4999" s="86" t="s">
        <v>111</v>
      </c>
      <c r="H4999" s="85" t="s">
        <v>2</v>
      </c>
      <c r="I4999" s="85">
        <v>1</v>
      </c>
      <c r="J4999" s="88">
        <v>1.0371799696881321</v>
      </c>
      <c r="K4999" s="146">
        <v>0.98664723059413484</v>
      </c>
      <c r="L4999" s="147">
        <v>4.236032461500562E-9</v>
      </c>
      <c r="M4999" s="147">
        <v>0.13696618983309031</v>
      </c>
      <c r="N4999" s="87">
        <v>15.7687722086836</v>
      </c>
      <c r="O4999" s="88">
        <v>0.95924914920752413</v>
      </c>
      <c r="P4999" s="89">
        <v>60.832202819144129</v>
      </c>
    </row>
    <row r="5000" spans="1:16">
      <c r="A5000" s="75" t="s">
        <v>7062</v>
      </c>
      <c r="B5000" s="85">
        <v>4996</v>
      </c>
      <c r="C5000" s="85">
        <v>4703</v>
      </c>
      <c r="D5000" s="85">
        <v>4996</v>
      </c>
      <c r="E5000" s="86" t="s">
        <v>7063</v>
      </c>
      <c r="F5000" s="85" t="s">
        <v>429</v>
      </c>
      <c r="G5000" s="86" t="s">
        <v>111</v>
      </c>
      <c r="H5000" s="85" t="s">
        <v>2</v>
      </c>
      <c r="I5000" s="85">
        <v>1</v>
      </c>
      <c r="J5000" s="88">
        <v>3.2690815178962308E-2</v>
      </c>
      <c r="K5000" s="146">
        <v>5.4721931826645705E-2</v>
      </c>
      <c r="L5000" s="147">
        <v>2.5811623346542059E-10</v>
      </c>
      <c r="M5000" s="147">
        <v>1.5943151083821919E-3</v>
      </c>
      <c r="N5000" s="87">
        <v>5.7839161209874543</v>
      </c>
      <c r="O5000" s="88">
        <v>2.8482201788963799E-2</v>
      </c>
      <c r="P5000" s="89">
        <v>4.9243801592512026</v>
      </c>
    </row>
    <row r="5001" spans="1:16">
      <c r="A5001" s="75" t="s">
        <v>7064</v>
      </c>
      <c r="B5001" s="85">
        <v>4997</v>
      </c>
      <c r="C5001" s="85">
        <v>4704</v>
      </c>
      <c r="D5001" s="85">
        <v>4997</v>
      </c>
      <c r="E5001" s="86" t="s">
        <v>7063</v>
      </c>
      <c r="F5001" s="85" t="s">
        <v>1055</v>
      </c>
      <c r="G5001" s="86" t="s">
        <v>111</v>
      </c>
      <c r="H5001" s="85" t="s">
        <v>2</v>
      </c>
      <c r="I5001" s="85">
        <v>1</v>
      </c>
      <c r="J5001" s="88">
        <v>3.2690815178962308E-2</v>
      </c>
      <c r="K5001" s="146">
        <v>5.4721931826645705E-2</v>
      </c>
      <c r="L5001" s="147">
        <v>2.5811623346542059E-10</v>
      </c>
      <c r="M5001" s="147">
        <v>1.5943151083821919E-3</v>
      </c>
      <c r="N5001" s="87">
        <v>5.7839161209874543</v>
      </c>
      <c r="O5001" s="88">
        <v>2.8482201788963799E-2</v>
      </c>
      <c r="P5001" s="89">
        <v>4.9243801592512026</v>
      </c>
    </row>
    <row r="5002" spans="1:16">
      <c r="A5002" s="75" t="s">
        <v>7065</v>
      </c>
      <c r="B5002" s="85">
        <v>4998</v>
      </c>
      <c r="C5002" s="85">
        <v>4705</v>
      </c>
      <c r="D5002" s="85">
        <v>4998</v>
      </c>
      <c r="E5002" s="86" t="s">
        <v>7063</v>
      </c>
      <c r="F5002" s="85" t="s">
        <v>4492</v>
      </c>
      <c r="G5002" s="86" t="s">
        <v>111</v>
      </c>
      <c r="H5002" s="85" t="s">
        <v>2</v>
      </c>
      <c r="I5002" s="85">
        <v>1</v>
      </c>
      <c r="J5002" s="88">
        <v>3.2690815178962308E-2</v>
      </c>
      <c r="K5002" s="146">
        <v>5.4721931826645705E-2</v>
      </c>
      <c r="L5002" s="147">
        <v>2.5811623346542059E-10</v>
      </c>
      <c r="M5002" s="147">
        <v>1.5943151083821919E-3</v>
      </c>
      <c r="N5002" s="87">
        <v>5.7839161209874543</v>
      </c>
      <c r="O5002" s="88">
        <v>2.8482201788963799E-2</v>
      </c>
      <c r="P5002" s="89">
        <v>4.9243801592512026</v>
      </c>
    </row>
    <row r="5003" spans="1:16">
      <c r="A5003" s="75" t="s">
        <v>7066</v>
      </c>
      <c r="B5003" s="85">
        <v>4999</v>
      </c>
      <c r="C5003" s="85">
        <v>4706</v>
      </c>
      <c r="D5003" s="85">
        <v>4999</v>
      </c>
      <c r="E5003" s="86" t="s">
        <v>7063</v>
      </c>
      <c r="F5003" s="85" t="s">
        <v>4381</v>
      </c>
      <c r="G5003" s="86" t="s">
        <v>111</v>
      </c>
      <c r="H5003" s="85" t="s">
        <v>2</v>
      </c>
      <c r="I5003" s="85">
        <v>1</v>
      </c>
      <c r="J5003" s="88">
        <v>3.2690815178962308E-2</v>
      </c>
      <c r="K5003" s="146">
        <v>5.4721931826645705E-2</v>
      </c>
      <c r="L5003" s="147">
        <v>2.5811623346542059E-10</v>
      </c>
      <c r="M5003" s="147">
        <v>1.5943151083821919E-3</v>
      </c>
      <c r="N5003" s="87">
        <v>5.7839161209874543</v>
      </c>
      <c r="O5003" s="88">
        <v>2.8482201788963799E-2</v>
      </c>
      <c r="P5003" s="89">
        <v>4.9243801592512026</v>
      </c>
    </row>
    <row r="5004" spans="1:16">
      <c r="A5004" s="75" t="s">
        <v>7067</v>
      </c>
      <c r="B5004" s="85">
        <v>5000</v>
      </c>
      <c r="C5004" s="85">
        <v>4707</v>
      </c>
      <c r="D5004" s="85">
        <v>5000</v>
      </c>
      <c r="E5004" s="86" t="s">
        <v>7063</v>
      </c>
      <c r="F5004" s="85" t="s">
        <v>4253</v>
      </c>
      <c r="G5004" s="86" t="s">
        <v>111</v>
      </c>
      <c r="H5004" s="85" t="s">
        <v>2</v>
      </c>
      <c r="I5004" s="85">
        <v>1</v>
      </c>
      <c r="J5004" s="88">
        <v>3.2690815178962308E-2</v>
      </c>
      <c r="K5004" s="146">
        <v>5.4721931826645705E-2</v>
      </c>
      <c r="L5004" s="147">
        <v>2.5811623346542059E-10</v>
      </c>
      <c r="M5004" s="147">
        <v>1.5943151083821919E-3</v>
      </c>
      <c r="N5004" s="87">
        <v>5.7839161209874543</v>
      </c>
      <c r="O5004" s="88">
        <v>2.8482201788963799E-2</v>
      </c>
      <c r="P5004" s="89">
        <v>4.9243801592512026</v>
      </c>
    </row>
    <row r="5005" spans="1:16">
      <c r="A5005" s="75" t="s">
        <v>7068</v>
      </c>
      <c r="B5005" s="85">
        <v>5001</v>
      </c>
      <c r="C5005" s="85">
        <v>4708</v>
      </c>
      <c r="D5005" s="85">
        <v>5001</v>
      </c>
      <c r="E5005" s="86" t="s">
        <v>7063</v>
      </c>
      <c r="F5005" s="85" t="s">
        <v>4389</v>
      </c>
      <c r="G5005" s="86" t="s">
        <v>111</v>
      </c>
      <c r="H5005" s="85" t="s">
        <v>2</v>
      </c>
      <c r="I5005" s="85">
        <v>1</v>
      </c>
      <c r="J5005" s="88">
        <v>3.2690815178962308E-2</v>
      </c>
      <c r="K5005" s="146">
        <v>5.4721931826645705E-2</v>
      </c>
      <c r="L5005" s="147">
        <v>2.5811623346542059E-10</v>
      </c>
      <c r="M5005" s="147">
        <v>1.5943151083821919E-3</v>
      </c>
      <c r="N5005" s="87">
        <v>5.7839161209874543</v>
      </c>
      <c r="O5005" s="88">
        <v>2.8482201788963799E-2</v>
      </c>
      <c r="P5005" s="89">
        <v>4.9243801592512026</v>
      </c>
    </row>
    <row r="5006" spans="1:16">
      <c r="A5006" s="75" t="s">
        <v>7069</v>
      </c>
      <c r="B5006" s="85">
        <v>5002</v>
      </c>
      <c r="C5006" s="85">
        <v>4709</v>
      </c>
      <c r="D5006" s="85">
        <v>5002</v>
      </c>
      <c r="E5006" s="86" t="s">
        <v>7070</v>
      </c>
      <c r="F5006" s="85" t="s">
        <v>931</v>
      </c>
      <c r="G5006" s="86" t="s">
        <v>111</v>
      </c>
      <c r="H5006" s="85" t="s">
        <v>2</v>
      </c>
      <c r="I5006" s="85">
        <v>1</v>
      </c>
      <c r="J5006" s="88">
        <v>0.35239006532416062</v>
      </c>
      <c r="K5006" s="146">
        <v>0.79772030351307288</v>
      </c>
      <c r="L5006" s="147">
        <v>2.5298188362291029E-9</v>
      </c>
      <c r="M5006" s="147">
        <v>8.5132450684863685E-3</v>
      </c>
      <c r="N5006" s="87">
        <v>7.4958898637240354</v>
      </c>
      <c r="O5006" s="88">
        <v>0.33602452975299102</v>
      </c>
      <c r="P5006" s="89">
        <v>44.827837102992135</v>
      </c>
    </row>
    <row r="5007" spans="1:16">
      <c r="A5007" s="75" t="s">
        <v>7071</v>
      </c>
      <c r="B5007" s="85">
        <v>5003</v>
      </c>
      <c r="C5007" s="85">
        <v>4710</v>
      </c>
      <c r="D5007" s="85">
        <v>5003</v>
      </c>
      <c r="E5007" s="86" t="s">
        <v>7070</v>
      </c>
      <c r="F5007" s="85" t="s">
        <v>4496</v>
      </c>
      <c r="G5007" s="86" t="s">
        <v>111</v>
      </c>
      <c r="H5007" s="85" t="s">
        <v>2</v>
      </c>
      <c r="I5007" s="85">
        <v>1</v>
      </c>
      <c r="J5007" s="88">
        <v>0.35239006532416062</v>
      </c>
      <c r="K5007" s="146">
        <v>0.79772030351307288</v>
      </c>
      <c r="L5007" s="147">
        <v>2.5298188362291029E-9</v>
      </c>
      <c r="M5007" s="147">
        <v>8.5132450684863685E-3</v>
      </c>
      <c r="N5007" s="87">
        <v>7.4958898637240354</v>
      </c>
      <c r="O5007" s="88">
        <v>0.33602452975299102</v>
      </c>
      <c r="P5007" s="89">
        <v>44.827837102992135</v>
      </c>
    </row>
    <row r="5008" spans="1:16">
      <c r="A5008" s="75" t="s">
        <v>7072</v>
      </c>
      <c r="B5008" s="85">
        <v>5004</v>
      </c>
      <c r="C5008" s="85">
        <v>4711</v>
      </c>
      <c r="D5008" s="85">
        <v>5004</v>
      </c>
      <c r="E5008" s="86" t="s">
        <v>7070</v>
      </c>
      <c r="F5008" s="85" t="s">
        <v>1068</v>
      </c>
      <c r="G5008" s="86" t="s">
        <v>111</v>
      </c>
      <c r="H5008" s="85" t="s">
        <v>2</v>
      </c>
      <c r="I5008" s="85">
        <v>1</v>
      </c>
      <c r="J5008" s="88">
        <v>0.35239006532416062</v>
      </c>
      <c r="K5008" s="146">
        <v>0.79772030351307288</v>
      </c>
      <c r="L5008" s="147">
        <v>2.5298188362291029E-9</v>
      </c>
      <c r="M5008" s="147">
        <v>8.5132450684863685E-3</v>
      </c>
      <c r="N5008" s="87">
        <v>7.4958898637240354</v>
      </c>
      <c r="O5008" s="88">
        <v>0.33602452975299102</v>
      </c>
      <c r="P5008" s="89">
        <v>44.827837102992135</v>
      </c>
    </row>
    <row r="5009" spans="1:16">
      <c r="A5009" s="75" t="s">
        <v>7073</v>
      </c>
      <c r="B5009" s="85">
        <v>5005</v>
      </c>
      <c r="C5009" s="85">
        <v>4712</v>
      </c>
      <c r="D5009" s="85">
        <v>5005</v>
      </c>
      <c r="E5009" s="86" t="s">
        <v>7074</v>
      </c>
      <c r="F5009" s="85" t="s">
        <v>4366</v>
      </c>
      <c r="G5009" s="86" t="s">
        <v>111</v>
      </c>
      <c r="H5009" s="85" t="s">
        <v>2</v>
      </c>
      <c r="I5009" s="85">
        <v>1</v>
      </c>
      <c r="J5009" s="88">
        <v>0.40501238925573951</v>
      </c>
      <c r="K5009" s="146">
        <v>0.55603607073388628</v>
      </c>
      <c r="L5009" s="147">
        <v>2.0730233733594049E-9</v>
      </c>
      <c r="M5009" s="147">
        <v>1.2724213247945509E-2</v>
      </c>
      <c r="N5009" s="87">
        <v>11.17345414093473</v>
      </c>
      <c r="O5009" s="88">
        <v>0.37890968085694637</v>
      </c>
      <c r="P5009" s="89">
        <v>33.911597620362024</v>
      </c>
    </row>
    <row r="5010" spans="1:16">
      <c r="A5010" s="75" t="s">
        <v>7075</v>
      </c>
      <c r="B5010" s="85">
        <v>5006</v>
      </c>
      <c r="C5010" s="85">
        <v>4713</v>
      </c>
      <c r="D5010" s="85">
        <v>5006</v>
      </c>
      <c r="E5010" s="86" t="s">
        <v>7074</v>
      </c>
      <c r="F5010" s="85" t="s">
        <v>4372</v>
      </c>
      <c r="G5010" s="86" t="s">
        <v>111</v>
      </c>
      <c r="H5010" s="85" t="s">
        <v>2</v>
      </c>
      <c r="I5010" s="85">
        <v>1</v>
      </c>
      <c r="J5010" s="88">
        <v>0.40501238925573951</v>
      </c>
      <c r="K5010" s="146">
        <v>0.55603607073388628</v>
      </c>
      <c r="L5010" s="147">
        <v>2.0730233733594049E-9</v>
      </c>
      <c r="M5010" s="147">
        <v>1.2724213247945509E-2</v>
      </c>
      <c r="N5010" s="87">
        <v>11.17345414093473</v>
      </c>
      <c r="O5010" s="88">
        <v>0.37890968085694637</v>
      </c>
      <c r="P5010" s="89">
        <v>33.911597620362024</v>
      </c>
    </row>
    <row r="5011" spans="1:16">
      <c r="A5011" s="75" t="s">
        <v>7076</v>
      </c>
      <c r="B5011" s="85">
        <v>5007</v>
      </c>
      <c r="C5011" s="85">
        <v>4714</v>
      </c>
      <c r="D5011" s="85">
        <v>5007</v>
      </c>
      <c r="E5011" s="86" t="s">
        <v>7074</v>
      </c>
      <c r="F5011" s="85" t="s">
        <v>4389</v>
      </c>
      <c r="G5011" s="86" t="s">
        <v>111</v>
      </c>
      <c r="H5011" s="85" t="s">
        <v>2</v>
      </c>
      <c r="I5011" s="85">
        <v>1</v>
      </c>
      <c r="J5011" s="88">
        <v>0.40501238925573951</v>
      </c>
      <c r="K5011" s="146">
        <v>0.55603607073388628</v>
      </c>
      <c r="L5011" s="147">
        <v>2.0730233733594049E-9</v>
      </c>
      <c r="M5011" s="147">
        <v>1.2724213247945509E-2</v>
      </c>
      <c r="N5011" s="87">
        <v>11.17345414093473</v>
      </c>
      <c r="O5011" s="88">
        <v>0.37890968085694637</v>
      </c>
      <c r="P5011" s="89">
        <v>33.911597620362024</v>
      </c>
    </row>
    <row r="5012" spans="1:16">
      <c r="A5012" s="75" t="s">
        <v>7077</v>
      </c>
      <c r="B5012" s="85">
        <v>5008</v>
      </c>
      <c r="C5012" s="85">
        <v>4715</v>
      </c>
      <c r="D5012" s="85">
        <v>5008</v>
      </c>
      <c r="E5012" s="86" t="s">
        <v>7074</v>
      </c>
      <c r="F5012" s="85" t="s">
        <v>2925</v>
      </c>
      <c r="G5012" s="86" t="s">
        <v>111</v>
      </c>
      <c r="H5012" s="85" t="s">
        <v>2</v>
      </c>
      <c r="I5012" s="85">
        <v>1</v>
      </c>
      <c r="J5012" s="88">
        <v>0.40501238925573951</v>
      </c>
      <c r="K5012" s="146">
        <v>0.55603607073388628</v>
      </c>
      <c r="L5012" s="147">
        <v>2.0730233733594049E-9</v>
      </c>
      <c r="M5012" s="147">
        <v>1.2724213247945509E-2</v>
      </c>
      <c r="N5012" s="87">
        <v>11.17345414093473</v>
      </c>
      <c r="O5012" s="88">
        <v>0.37890968085694637</v>
      </c>
      <c r="P5012" s="89">
        <v>33.911597620362024</v>
      </c>
    </row>
    <row r="5013" spans="1:16">
      <c r="A5013" s="75" t="s">
        <v>7078</v>
      </c>
      <c r="B5013" s="85">
        <v>5009</v>
      </c>
      <c r="C5013" s="85">
        <v>4716</v>
      </c>
      <c r="D5013" s="85">
        <v>5009</v>
      </c>
      <c r="E5013" s="86" t="s">
        <v>7079</v>
      </c>
      <c r="F5013" s="85" t="s">
        <v>6273</v>
      </c>
      <c r="G5013" s="86" t="s">
        <v>111</v>
      </c>
      <c r="H5013" s="85" t="s">
        <v>2</v>
      </c>
      <c r="I5013" s="85">
        <v>1</v>
      </c>
      <c r="J5013" s="88">
        <v>0.78768469954941223</v>
      </c>
      <c r="K5013" s="146">
        <v>0.69154685803455218</v>
      </c>
      <c r="L5013" s="147">
        <v>3.0711975593450651E-9</v>
      </c>
      <c r="M5013" s="147">
        <v>0.1033703514212059</v>
      </c>
      <c r="N5013" s="87">
        <v>12.23724983905122</v>
      </c>
      <c r="O5013" s="88">
        <v>0.7135702735659103</v>
      </c>
      <c r="P5013" s="89">
        <v>58.311326723818439</v>
      </c>
    </row>
    <row r="5014" spans="1:16">
      <c r="A5014" s="75" t="s">
        <v>7080</v>
      </c>
      <c r="B5014" s="85">
        <v>5010</v>
      </c>
      <c r="C5014" s="85">
        <v>4717</v>
      </c>
      <c r="D5014" s="85">
        <v>5010</v>
      </c>
      <c r="E5014" s="86" t="s">
        <v>7081</v>
      </c>
      <c r="F5014" s="85" t="s">
        <v>2895</v>
      </c>
      <c r="G5014" s="86" t="s">
        <v>111</v>
      </c>
      <c r="H5014" s="85" t="s">
        <v>2</v>
      </c>
      <c r="I5014" s="85">
        <v>1</v>
      </c>
      <c r="J5014" s="88">
        <v>0.483614099412842</v>
      </c>
      <c r="K5014" s="146">
        <v>0.35754016184639026</v>
      </c>
      <c r="L5014" s="147">
        <v>1.700423559212079E-9</v>
      </c>
      <c r="M5014" s="147">
        <v>6.4965435906491814E-2</v>
      </c>
      <c r="N5014" s="87">
        <v>8.1872097142238829</v>
      </c>
      <c r="O5014" s="88">
        <v>0.43346488510665449</v>
      </c>
      <c r="P5014" s="89">
        <v>52.944153165343138</v>
      </c>
    </row>
    <row r="5015" spans="1:16">
      <c r="A5015" s="75" t="s">
        <v>7082</v>
      </c>
      <c r="B5015" s="85">
        <v>5011</v>
      </c>
      <c r="C5015" s="85">
        <v>4718</v>
      </c>
      <c r="D5015" s="85">
        <v>5011</v>
      </c>
      <c r="E5015" s="86" t="s">
        <v>7083</v>
      </c>
      <c r="F5015" s="85" t="s">
        <v>6280</v>
      </c>
      <c r="G5015" s="86" t="s">
        <v>111</v>
      </c>
      <c r="H5015" s="85" t="s">
        <v>2</v>
      </c>
      <c r="I5015" s="85">
        <v>1</v>
      </c>
      <c r="J5015" s="88">
        <v>0.62601067858971193</v>
      </c>
      <c r="K5015" s="146">
        <v>0.36954032346050442</v>
      </c>
      <c r="L5015" s="147">
        <v>1.9637595189099511E-9</v>
      </c>
      <c r="M5015" s="147">
        <v>8.7012162536898863E-2</v>
      </c>
      <c r="N5015" s="87">
        <v>11.520926754158729</v>
      </c>
      <c r="O5015" s="88">
        <v>0.5595874823463749</v>
      </c>
      <c r="P5015" s="89">
        <v>48.571394844115261</v>
      </c>
    </row>
    <row r="5016" spans="1:16">
      <c r="A5016" s="75" t="s">
        <v>7084</v>
      </c>
      <c r="B5016" s="85">
        <v>5012</v>
      </c>
      <c r="C5016" s="85">
        <v>4719</v>
      </c>
      <c r="D5016" s="85">
        <v>5012</v>
      </c>
      <c r="E5016" s="86" t="s">
        <v>7085</v>
      </c>
      <c r="F5016" s="85" t="s">
        <v>4407</v>
      </c>
      <c r="G5016" s="86" t="s">
        <v>111</v>
      </c>
      <c r="H5016" s="85" t="s">
        <v>2</v>
      </c>
      <c r="I5016" s="85">
        <v>1</v>
      </c>
      <c r="J5016" s="88">
        <v>0.57406906451805562</v>
      </c>
      <c r="K5016" s="146">
        <v>2.0933231738103757</v>
      </c>
      <c r="L5016" s="147">
        <v>2.905254591553559E-9</v>
      </c>
      <c r="M5016" s="147">
        <v>1.933071823571857E-2</v>
      </c>
      <c r="N5016" s="87">
        <v>6.5560399345991867</v>
      </c>
      <c r="O5016" s="88">
        <v>0.5380114528976826</v>
      </c>
      <c r="P5016" s="89">
        <v>82.063480128965196</v>
      </c>
    </row>
    <row r="5017" spans="1:16">
      <c r="A5017" s="75" t="s">
        <v>7086</v>
      </c>
      <c r="B5017" s="85">
        <v>5013</v>
      </c>
      <c r="C5017" s="85">
        <v>4720</v>
      </c>
      <c r="D5017" s="85">
        <v>5013</v>
      </c>
      <c r="E5017" s="86" t="s">
        <v>7085</v>
      </c>
      <c r="F5017" s="85" t="s">
        <v>6224</v>
      </c>
      <c r="G5017" s="86" t="s">
        <v>111</v>
      </c>
      <c r="H5017" s="85" t="s">
        <v>2</v>
      </c>
      <c r="I5017" s="85">
        <v>1</v>
      </c>
      <c r="J5017" s="88">
        <v>0.57406906451805562</v>
      </c>
      <c r="K5017" s="146">
        <v>2.0933231738103757</v>
      </c>
      <c r="L5017" s="147">
        <v>2.905254591553559E-9</v>
      </c>
      <c r="M5017" s="147">
        <v>1.933071823571857E-2</v>
      </c>
      <c r="N5017" s="87">
        <v>6.5560399345991867</v>
      </c>
      <c r="O5017" s="88">
        <v>0.5380114528976826</v>
      </c>
      <c r="P5017" s="89">
        <v>82.063480128965196</v>
      </c>
    </row>
    <row r="5018" spans="1:16">
      <c r="A5018" s="75" t="s">
        <v>7087</v>
      </c>
      <c r="B5018" s="85">
        <v>5014</v>
      </c>
      <c r="C5018" s="85">
        <v>4721</v>
      </c>
      <c r="D5018" s="85">
        <v>5014</v>
      </c>
      <c r="E5018" s="86" t="s">
        <v>7085</v>
      </c>
      <c r="F5018" s="85" t="s">
        <v>4627</v>
      </c>
      <c r="G5018" s="86" t="s">
        <v>111</v>
      </c>
      <c r="H5018" s="85" t="s">
        <v>2</v>
      </c>
      <c r="I5018" s="85">
        <v>1</v>
      </c>
      <c r="J5018" s="88">
        <v>0.57406906451805562</v>
      </c>
      <c r="K5018" s="146">
        <v>2.0933231738103757</v>
      </c>
      <c r="L5018" s="147">
        <v>2.905254591553559E-9</v>
      </c>
      <c r="M5018" s="147">
        <v>1.933071823571857E-2</v>
      </c>
      <c r="N5018" s="87">
        <v>6.5560399345991867</v>
      </c>
      <c r="O5018" s="88">
        <v>0.5380114528976826</v>
      </c>
      <c r="P5018" s="89">
        <v>82.063480128965196</v>
      </c>
    </row>
    <row r="5019" spans="1:16">
      <c r="A5019" s="75" t="s">
        <v>7088</v>
      </c>
      <c r="B5019" s="85">
        <v>5015</v>
      </c>
      <c r="C5019" s="85">
        <v>4722</v>
      </c>
      <c r="D5019" s="85">
        <v>5015</v>
      </c>
      <c r="E5019" s="86" t="s">
        <v>7085</v>
      </c>
      <c r="F5019" s="85" t="s">
        <v>4883</v>
      </c>
      <c r="G5019" s="86" t="s">
        <v>111</v>
      </c>
      <c r="H5019" s="85" t="s">
        <v>2</v>
      </c>
      <c r="I5019" s="85">
        <v>1</v>
      </c>
      <c r="J5019" s="88">
        <v>0.57406906451805562</v>
      </c>
      <c r="K5019" s="146">
        <v>2.0933231738103757</v>
      </c>
      <c r="L5019" s="147">
        <v>2.905254591553559E-9</v>
      </c>
      <c r="M5019" s="147">
        <v>1.933071823571857E-2</v>
      </c>
      <c r="N5019" s="87">
        <v>6.5560399345991867</v>
      </c>
      <c r="O5019" s="88">
        <v>0.5380114528976826</v>
      </c>
      <c r="P5019" s="89">
        <v>82.063480128965196</v>
      </c>
    </row>
    <row r="5020" spans="1:16">
      <c r="A5020" s="75" t="s">
        <v>7089</v>
      </c>
      <c r="B5020" s="85">
        <v>5016</v>
      </c>
      <c r="C5020" s="85">
        <v>4723</v>
      </c>
      <c r="D5020" s="85">
        <v>5016</v>
      </c>
      <c r="E5020" s="86" t="s">
        <v>7085</v>
      </c>
      <c r="F5020" s="85" t="s">
        <v>6341</v>
      </c>
      <c r="G5020" s="86" t="s">
        <v>111</v>
      </c>
      <c r="H5020" s="85" t="s">
        <v>2</v>
      </c>
      <c r="I5020" s="85">
        <v>1</v>
      </c>
      <c r="J5020" s="88">
        <v>0.57406906451805562</v>
      </c>
      <c r="K5020" s="146">
        <v>2.0933231738103757</v>
      </c>
      <c r="L5020" s="147">
        <v>2.905254591553559E-9</v>
      </c>
      <c r="M5020" s="147">
        <v>1.933071823571857E-2</v>
      </c>
      <c r="N5020" s="87">
        <v>6.5560399345991867</v>
      </c>
      <c r="O5020" s="88">
        <v>0.5380114528976826</v>
      </c>
      <c r="P5020" s="89">
        <v>82.063480128965196</v>
      </c>
    </row>
    <row r="5021" spans="1:16">
      <c r="A5021" s="75" t="s">
        <v>7090</v>
      </c>
      <c r="B5021" s="85">
        <v>5017</v>
      </c>
      <c r="C5021" s="85">
        <v>4724</v>
      </c>
      <c r="D5021" s="85">
        <v>5017</v>
      </c>
      <c r="E5021" s="86" t="s">
        <v>7091</v>
      </c>
      <c r="F5021" s="85" t="s">
        <v>2979</v>
      </c>
      <c r="G5021" s="86" t="s">
        <v>111</v>
      </c>
      <c r="H5021" s="85" t="s">
        <v>2</v>
      </c>
      <c r="I5021" s="85">
        <v>1</v>
      </c>
      <c r="J5021" s="88">
        <v>0.70008689223145704</v>
      </c>
      <c r="K5021" s="146">
        <v>0.63800002578261328</v>
      </c>
      <c r="L5021" s="147">
        <v>2.7894451348415288E-9</v>
      </c>
      <c r="M5021" s="147">
        <v>8.8995051091373109E-2</v>
      </c>
      <c r="N5021" s="87">
        <v>10.59047662075165</v>
      </c>
      <c r="O5021" s="88">
        <v>0.63246411107958644</v>
      </c>
      <c r="P5021" s="89">
        <v>59.720080004737106</v>
      </c>
    </row>
    <row r="5022" spans="1:16">
      <c r="A5022" s="75" t="s">
        <v>7092</v>
      </c>
      <c r="B5022" s="85">
        <v>5018</v>
      </c>
      <c r="C5022" s="85">
        <v>4725</v>
      </c>
      <c r="D5022" s="85">
        <v>5018</v>
      </c>
      <c r="E5022" s="86" t="s">
        <v>7093</v>
      </c>
      <c r="F5022" s="85" t="s">
        <v>6159</v>
      </c>
      <c r="G5022" s="86" t="s">
        <v>111</v>
      </c>
      <c r="H5022" s="85" t="s">
        <v>2</v>
      </c>
      <c r="I5022" s="85">
        <v>1</v>
      </c>
      <c r="J5022" s="88">
        <v>0.52976609001944031</v>
      </c>
      <c r="K5022" s="146">
        <v>0.73708231301082405</v>
      </c>
      <c r="L5022" s="147">
        <v>2.7222409738589E-9</v>
      </c>
      <c r="M5022" s="147">
        <v>2.4830888061739369E-2</v>
      </c>
      <c r="N5022" s="87">
        <v>14.717180666223941</v>
      </c>
      <c r="O5022" s="88">
        <v>0.48109068182172682</v>
      </c>
      <c r="P5022" s="89">
        <v>32.689051845767864</v>
      </c>
    </row>
    <row r="5023" spans="1:16">
      <c r="A5023" s="75" t="s">
        <v>7094</v>
      </c>
      <c r="B5023" s="85">
        <v>5019</v>
      </c>
      <c r="C5023" s="85">
        <v>4726</v>
      </c>
      <c r="D5023" s="85">
        <v>5019</v>
      </c>
      <c r="E5023" s="86" t="s">
        <v>7093</v>
      </c>
      <c r="F5023" s="85" t="s">
        <v>4372</v>
      </c>
      <c r="G5023" s="86" t="s">
        <v>111</v>
      </c>
      <c r="H5023" s="85" t="s">
        <v>2</v>
      </c>
      <c r="I5023" s="85">
        <v>1</v>
      </c>
      <c r="J5023" s="88">
        <v>0.52976609001944031</v>
      </c>
      <c r="K5023" s="146">
        <v>0.73708231301082405</v>
      </c>
      <c r="L5023" s="147">
        <v>2.7222409738589E-9</v>
      </c>
      <c r="M5023" s="147">
        <v>2.4830888061739369E-2</v>
      </c>
      <c r="N5023" s="87">
        <v>14.717180666223941</v>
      </c>
      <c r="O5023" s="88">
        <v>0.48109068182172682</v>
      </c>
      <c r="P5023" s="89">
        <v>32.689051845767864</v>
      </c>
    </row>
    <row r="5024" spans="1:16">
      <c r="A5024" s="75" t="s">
        <v>7095</v>
      </c>
      <c r="B5024" s="85">
        <v>5020</v>
      </c>
      <c r="C5024" s="85">
        <v>4727</v>
      </c>
      <c r="D5024" s="85">
        <v>5020</v>
      </c>
      <c r="E5024" s="86" t="s">
        <v>7093</v>
      </c>
      <c r="F5024" s="85" t="s">
        <v>6284</v>
      </c>
      <c r="G5024" s="86" t="s">
        <v>111</v>
      </c>
      <c r="H5024" s="85" t="s">
        <v>2</v>
      </c>
      <c r="I5024" s="85">
        <v>1</v>
      </c>
      <c r="J5024" s="88">
        <v>0.52976609001944031</v>
      </c>
      <c r="K5024" s="146">
        <v>0.73708231301082405</v>
      </c>
      <c r="L5024" s="147">
        <v>2.7222409738589E-9</v>
      </c>
      <c r="M5024" s="147">
        <v>2.4830888061739369E-2</v>
      </c>
      <c r="N5024" s="87">
        <v>14.717180666223941</v>
      </c>
      <c r="O5024" s="88">
        <v>0.48109068182172682</v>
      </c>
      <c r="P5024" s="89">
        <v>32.689051845767864</v>
      </c>
    </row>
    <row r="5025" spans="1:16">
      <c r="A5025" s="75" t="s">
        <v>7096</v>
      </c>
      <c r="B5025" s="85">
        <v>5021</v>
      </c>
      <c r="C5025" s="85">
        <v>4728</v>
      </c>
      <c r="D5025" s="85">
        <v>5021</v>
      </c>
      <c r="E5025" s="86" t="s">
        <v>7093</v>
      </c>
      <c r="F5025" s="85" t="s">
        <v>4389</v>
      </c>
      <c r="G5025" s="86" t="s">
        <v>111</v>
      </c>
      <c r="H5025" s="85" t="s">
        <v>2</v>
      </c>
      <c r="I5025" s="85">
        <v>1</v>
      </c>
      <c r="J5025" s="88">
        <v>0.52976609001944031</v>
      </c>
      <c r="K5025" s="146">
        <v>0.73708231301082405</v>
      </c>
      <c r="L5025" s="147">
        <v>2.7222409738589E-9</v>
      </c>
      <c r="M5025" s="147">
        <v>2.4830888061739369E-2</v>
      </c>
      <c r="N5025" s="87">
        <v>14.717180666223941</v>
      </c>
      <c r="O5025" s="88">
        <v>0.48109068182172682</v>
      </c>
      <c r="P5025" s="89">
        <v>32.689051845767864</v>
      </c>
    </row>
    <row r="5026" spans="1:16">
      <c r="A5026" s="75" t="s">
        <v>7097</v>
      </c>
      <c r="B5026" s="85">
        <v>5022</v>
      </c>
      <c r="C5026" s="85">
        <v>4729</v>
      </c>
      <c r="D5026" s="85">
        <v>5022</v>
      </c>
      <c r="E5026" s="86" t="s">
        <v>7093</v>
      </c>
      <c r="F5026" s="85" t="s">
        <v>4646</v>
      </c>
      <c r="G5026" s="86" t="s">
        <v>111</v>
      </c>
      <c r="H5026" s="85" t="s">
        <v>2</v>
      </c>
      <c r="I5026" s="85">
        <v>1</v>
      </c>
      <c r="J5026" s="88">
        <v>0.52976609001944031</v>
      </c>
      <c r="K5026" s="146">
        <v>0.73708231301082405</v>
      </c>
      <c r="L5026" s="147">
        <v>2.7222409738589E-9</v>
      </c>
      <c r="M5026" s="147">
        <v>2.4830888061739369E-2</v>
      </c>
      <c r="N5026" s="87">
        <v>14.717180666223941</v>
      </c>
      <c r="O5026" s="88">
        <v>0.48109068182172682</v>
      </c>
      <c r="P5026" s="89">
        <v>32.689051845767864</v>
      </c>
    </row>
    <row r="5027" spans="1:16">
      <c r="A5027" s="75" t="s">
        <v>7098</v>
      </c>
      <c r="B5027" s="85">
        <v>5023</v>
      </c>
      <c r="C5027" s="85">
        <v>4730</v>
      </c>
      <c r="D5027" s="85">
        <v>5023</v>
      </c>
      <c r="E5027" s="86" t="s">
        <v>7093</v>
      </c>
      <c r="F5027" s="85" t="s">
        <v>4655</v>
      </c>
      <c r="G5027" s="86" t="s">
        <v>111</v>
      </c>
      <c r="H5027" s="85" t="s">
        <v>2</v>
      </c>
      <c r="I5027" s="85">
        <v>1</v>
      </c>
      <c r="J5027" s="88">
        <v>0.52976609001944031</v>
      </c>
      <c r="K5027" s="146">
        <v>0.73708231301082405</v>
      </c>
      <c r="L5027" s="147">
        <v>2.7222409738589E-9</v>
      </c>
      <c r="M5027" s="147">
        <v>2.4830888061739369E-2</v>
      </c>
      <c r="N5027" s="87">
        <v>14.717180666223941</v>
      </c>
      <c r="O5027" s="88">
        <v>0.48109068182172682</v>
      </c>
      <c r="P5027" s="89">
        <v>32.689051845767864</v>
      </c>
    </row>
    <row r="5028" spans="1:16">
      <c r="A5028" s="75" t="s">
        <v>7099</v>
      </c>
      <c r="B5028" s="85">
        <v>5024</v>
      </c>
      <c r="C5028" s="85">
        <v>4731</v>
      </c>
      <c r="D5028" s="85">
        <v>5024</v>
      </c>
      <c r="E5028" s="86" t="s">
        <v>7100</v>
      </c>
      <c r="F5028" s="85" t="s">
        <v>4247</v>
      </c>
      <c r="G5028" s="86" t="s">
        <v>111</v>
      </c>
      <c r="H5028" s="85" t="s">
        <v>2</v>
      </c>
      <c r="I5028" s="85">
        <v>1</v>
      </c>
      <c r="J5028" s="88">
        <v>0.51293999686576719</v>
      </c>
      <c r="K5028" s="146">
        <v>1.1984757642186699</v>
      </c>
      <c r="L5028" s="147">
        <v>2.381989344923553E-9</v>
      </c>
      <c r="M5028" s="147">
        <v>1.9912624125588259E-2</v>
      </c>
      <c r="N5028" s="87">
        <v>7.2374085484431188</v>
      </c>
      <c r="O5028" s="88">
        <v>0.48634256093848038</v>
      </c>
      <c r="P5028" s="89">
        <v>67.198439563440189</v>
      </c>
    </row>
    <row r="5029" spans="1:16">
      <c r="A5029" s="75" t="s">
        <v>7101</v>
      </c>
      <c r="B5029" s="85">
        <v>5025</v>
      </c>
      <c r="C5029" s="85">
        <v>4732</v>
      </c>
      <c r="D5029" s="85">
        <v>5025</v>
      </c>
      <c r="E5029" s="86" t="s">
        <v>7100</v>
      </c>
      <c r="F5029" s="85" t="s">
        <v>4235</v>
      </c>
      <c r="G5029" s="86" t="s">
        <v>111</v>
      </c>
      <c r="H5029" s="85" t="s">
        <v>2</v>
      </c>
      <c r="I5029" s="85">
        <v>1</v>
      </c>
      <c r="J5029" s="88">
        <v>0.51293999686576719</v>
      </c>
      <c r="K5029" s="146">
        <v>1.1984757642186699</v>
      </c>
      <c r="L5029" s="147">
        <v>2.381989344923553E-9</v>
      </c>
      <c r="M5029" s="147">
        <v>1.9912624125588259E-2</v>
      </c>
      <c r="N5029" s="87">
        <v>7.2374085484431188</v>
      </c>
      <c r="O5029" s="88">
        <v>0.48634256093848038</v>
      </c>
      <c r="P5029" s="89">
        <v>67.198439563440189</v>
      </c>
    </row>
    <row r="5030" spans="1:16">
      <c r="A5030" s="75" t="s">
        <v>7102</v>
      </c>
      <c r="B5030" s="85">
        <v>5026</v>
      </c>
      <c r="C5030" s="85">
        <v>4733</v>
      </c>
      <c r="D5030" s="85">
        <v>5026</v>
      </c>
      <c r="E5030" s="86" t="s">
        <v>7103</v>
      </c>
      <c r="F5030" s="85" t="s">
        <v>4416</v>
      </c>
      <c r="G5030" s="86" t="s">
        <v>111</v>
      </c>
      <c r="H5030" s="85" t="s">
        <v>2</v>
      </c>
      <c r="I5030" s="85">
        <v>1</v>
      </c>
      <c r="J5030" s="88">
        <v>0.2306575451095117</v>
      </c>
      <c r="K5030" s="146">
        <v>0.16238468681075785</v>
      </c>
      <c r="L5030" s="147">
        <v>8.5826412803613011E-10</v>
      </c>
      <c r="M5030" s="147">
        <v>3.072880220623795E-2</v>
      </c>
      <c r="N5030" s="87">
        <v>8.6330427686467601</v>
      </c>
      <c r="O5030" s="88">
        <v>0.2045340600360106</v>
      </c>
      <c r="P5030" s="89">
        <v>23.69200124651665</v>
      </c>
    </row>
    <row r="5031" spans="1:16">
      <c r="A5031" s="75" t="s">
        <v>7104</v>
      </c>
      <c r="B5031" s="85">
        <v>5027</v>
      </c>
      <c r="C5031" s="85">
        <v>4734</v>
      </c>
      <c r="D5031" s="85">
        <v>5027</v>
      </c>
      <c r="E5031" s="86" t="s">
        <v>7103</v>
      </c>
      <c r="F5031" s="85" t="s">
        <v>4418</v>
      </c>
      <c r="G5031" s="86" t="s">
        <v>111</v>
      </c>
      <c r="H5031" s="85" t="s">
        <v>2</v>
      </c>
      <c r="I5031" s="85">
        <v>1</v>
      </c>
      <c r="J5031" s="88">
        <v>0.2306575451095117</v>
      </c>
      <c r="K5031" s="146">
        <v>0.16238468681075785</v>
      </c>
      <c r="L5031" s="147">
        <v>8.5826412803613011E-10</v>
      </c>
      <c r="M5031" s="147">
        <v>3.072880220623795E-2</v>
      </c>
      <c r="N5031" s="87">
        <v>8.6330427686467601</v>
      </c>
      <c r="O5031" s="88">
        <v>0.2045340600360106</v>
      </c>
      <c r="P5031" s="89">
        <v>23.69200124651665</v>
      </c>
    </row>
    <row r="5032" spans="1:16">
      <c r="A5032" s="75" t="s">
        <v>7105</v>
      </c>
      <c r="B5032" s="85">
        <v>5028</v>
      </c>
      <c r="C5032" s="85">
        <v>4735</v>
      </c>
      <c r="D5032" s="85">
        <v>5028</v>
      </c>
      <c r="E5032" s="86" t="s">
        <v>7103</v>
      </c>
      <c r="F5032" s="85" t="s">
        <v>4420</v>
      </c>
      <c r="G5032" s="86" t="s">
        <v>111</v>
      </c>
      <c r="H5032" s="85" t="s">
        <v>2</v>
      </c>
      <c r="I5032" s="85">
        <v>1</v>
      </c>
      <c r="J5032" s="88">
        <v>0.2306575451095117</v>
      </c>
      <c r="K5032" s="146">
        <v>0.16238468681075785</v>
      </c>
      <c r="L5032" s="147">
        <v>8.5826412803613011E-10</v>
      </c>
      <c r="M5032" s="147">
        <v>3.072880220623795E-2</v>
      </c>
      <c r="N5032" s="87">
        <v>8.6330427686467601</v>
      </c>
      <c r="O5032" s="88">
        <v>0.2045340600360106</v>
      </c>
      <c r="P5032" s="89">
        <v>23.69200124651665</v>
      </c>
    </row>
    <row r="5033" spans="1:16">
      <c r="A5033" s="75" t="s">
        <v>7106</v>
      </c>
      <c r="B5033" s="85">
        <v>5029</v>
      </c>
      <c r="C5033" s="85">
        <v>4736</v>
      </c>
      <c r="D5033" s="85">
        <v>5029</v>
      </c>
      <c r="E5033" s="86" t="s">
        <v>7103</v>
      </c>
      <c r="F5033" s="85" t="s">
        <v>509</v>
      </c>
      <c r="G5033" s="86" t="s">
        <v>111</v>
      </c>
      <c r="H5033" s="85" t="s">
        <v>2</v>
      </c>
      <c r="I5033" s="85">
        <v>1</v>
      </c>
      <c r="J5033" s="88">
        <v>0.2306575451095117</v>
      </c>
      <c r="K5033" s="146">
        <v>0.16238468681075785</v>
      </c>
      <c r="L5033" s="147">
        <v>8.5826412803613011E-10</v>
      </c>
      <c r="M5033" s="147">
        <v>3.072880220623795E-2</v>
      </c>
      <c r="N5033" s="87">
        <v>8.6330427686467601</v>
      </c>
      <c r="O5033" s="88">
        <v>0.2045340600360106</v>
      </c>
      <c r="P5033" s="89">
        <v>23.69200124651665</v>
      </c>
    </row>
    <row r="5034" spans="1:16">
      <c r="A5034" s="75" t="s">
        <v>7107</v>
      </c>
      <c r="B5034" s="85">
        <v>5030</v>
      </c>
      <c r="C5034" s="85">
        <v>4737</v>
      </c>
      <c r="D5034" s="85">
        <v>5030</v>
      </c>
      <c r="E5034" s="86" t="s">
        <v>7103</v>
      </c>
      <c r="F5034" s="85" t="s">
        <v>38</v>
      </c>
      <c r="G5034" s="86" t="s">
        <v>111</v>
      </c>
      <c r="H5034" s="85" t="s">
        <v>2</v>
      </c>
      <c r="I5034" s="85">
        <v>1</v>
      </c>
      <c r="J5034" s="88">
        <v>0.2306575451095117</v>
      </c>
      <c r="K5034" s="146">
        <v>0.16238468681075785</v>
      </c>
      <c r="L5034" s="147">
        <v>8.5826412803613011E-10</v>
      </c>
      <c r="M5034" s="147">
        <v>3.072880220623795E-2</v>
      </c>
      <c r="N5034" s="87">
        <v>8.6330427686467601</v>
      </c>
      <c r="O5034" s="88">
        <v>0.2045340600360106</v>
      </c>
      <c r="P5034" s="89">
        <v>23.69200124651665</v>
      </c>
    </row>
    <row r="5035" spans="1:16">
      <c r="A5035" s="75" t="s">
        <v>7108</v>
      </c>
      <c r="B5035" s="85">
        <v>5031</v>
      </c>
      <c r="C5035" s="85">
        <v>4738</v>
      </c>
      <c r="D5035" s="85">
        <v>5031</v>
      </c>
      <c r="E5035" s="86" t="s">
        <v>7109</v>
      </c>
      <c r="F5035" s="85" t="s">
        <v>3906</v>
      </c>
      <c r="G5035" s="86" t="s">
        <v>111</v>
      </c>
      <c r="H5035" s="85" t="s">
        <v>2</v>
      </c>
      <c r="I5035" s="85">
        <v>1</v>
      </c>
      <c r="J5035" s="88">
        <v>0.47006546915555841</v>
      </c>
      <c r="K5035" s="146">
        <v>0.73528706381081976</v>
      </c>
      <c r="L5035" s="147">
        <v>1.8349081698389609E-9</v>
      </c>
      <c r="M5035" s="147">
        <v>3.7268957668016578E-2</v>
      </c>
      <c r="N5035" s="87">
        <v>8.3539422402814481</v>
      </c>
      <c r="O5035" s="88">
        <v>0.43558466535830409</v>
      </c>
      <c r="P5035" s="89">
        <v>52.141211039020668</v>
      </c>
    </row>
    <row r="5036" spans="1:16">
      <c r="A5036" s="75" t="s">
        <v>7110</v>
      </c>
      <c r="B5036" s="85">
        <v>5032</v>
      </c>
      <c r="C5036" s="85">
        <v>4739</v>
      </c>
      <c r="D5036" s="85">
        <v>5032</v>
      </c>
      <c r="E5036" s="86" t="s">
        <v>7111</v>
      </c>
      <c r="F5036" s="85" t="s">
        <v>4233</v>
      </c>
      <c r="G5036" s="86" t="s">
        <v>111</v>
      </c>
      <c r="H5036" s="85" t="s">
        <v>2</v>
      </c>
      <c r="I5036" s="85">
        <v>1</v>
      </c>
      <c r="J5036" s="88">
        <v>0.38821466950650407</v>
      </c>
      <c r="K5036" s="146">
        <v>0.64454400781169863</v>
      </c>
      <c r="L5036" s="147">
        <v>1.592817923851084E-9</v>
      </c>
      <c r="M5036" s="147">
        <v>2.6626072057266088E-2</v>
      </c>
      <c r="N5036" s="87">
        <v>6.563870405722346</v>
      </c>
      <c r="O5036" s="88">
        <v>0.36049789661672221</v>
      </c>
      <c r="P5036" s="89">
        <v>54.92154389618085</v>
      </c>
    </row>
    <row r="5037" spans="1:16">
      <c r="A5037" s="75" t="s">
        <v>7112</v>
      </c>
      <c r="B5037" s="85">
        <v>5033</v>
      </c>
      <c r="C5037" s="85">
        <v>4740</v>
      </c>
      <c r="D5037" s="85">
        <v>5033</v>
      </c>
      <c r="E5037" s="86" t="s">
        <v>7111</v>
      </c>
      <c r="F5037" s="85" t="s">
        <v>4591</v>
      </c>
      <c r="G5037" s="86" t="s">
        <v>111</v>
      </c>
      <c r="H5037" s="85" t="s">
        <v>2</v>
      </c>
      <c r="I5037" s="85">
        <v>1</v>
      </c>
      <c r="J5037" s="88">
        <v>0.38821466950650407</v>
      </c>
      <c r="K5037" s="146">
        <v>0.64454400781169863</v>
      </c>
      <c r="L5037" s="147">
        <v>1.592817923851084E-9</v>
      </c>
      <c r="M5037" s="147">
        <v>2.6626072057266088E-2</v>
      </c>
      <c r="N5037" s="87">
        <v>6.563870405722346</v>
      </c>
      <c r="O5037" s="88">
        <v>0.36049789661672221</v>
      </c>
      <c r="P5037" s="89">
        <v>54.92154389618085</v>
      </c>
    </row>
    <row r="5038" spans="1:16">
      <c r="A5038" s="75" t="s">
        <v>7113</v>
      </c>
      <c r="B5038" s="85">
        <v>5034</v>
      </c>
      <c r="C5038" s="85">
        <v>4741</v>
      </c>
      <c r="D5038" s="85">
        <v>5034</v>
      </c>
      <c r="E5038" s="86" t="s">
        <v>7114</v>
      </c>
      <c r="F5038" s="85" t="s">
        <v>4413</v>
      </c>
      <c r="G5038" s="86" t="s">
        <v>111</v>
      </c>
      <c r="H5038" s="85" t="s">
        <v>2</v>
      </c>
      <c r="I5038" s="85">
        <v>1</v>
      </c>
      <c r="J5038" s="88">
        <v>3.3400858232317678E-2</v>
      </c>
      <c r="K5038" s="146">
        <v>6.401382182888396E-2</v>
      </c>
      <c r="L5038" s="147">
        <v>5.4090135877599874E-10</v>
      </c>
      <c r="M5038" s="147">
        <v>3.631003822769545E-3</v>
      </c>
      <c r="N5038" s="87">
        <v>0.42702262746147662</v>
      </c>
      <c r="O5038" s="88">
        <v>2.828437278923656E-2</v>
      </c>
      <c r="P5038" s="89">
        <v>66.236238949160139</v>
      </c>
    </row>
    <row r="5039" spans="1:16">
      <c r="A5039" s="75" t="s">
        <v>7115</v>
      </c>
      <c r="B5039" s="85">
        <v>5035</v>
      </c>
      <c r="C5039" s="85">
        <v>4742</v>
      </c>
      <c r="D5039" s="85">
        <v>5035</v>
      </c>
      <c r="E5039" s="86" t="s">
        <v>7116</v>
      </c>
      <c r="F5039" s="85" t="s">
        <v>6263</v>
      </c>
      <c r="G5039" s="86" t="s">
        <v>111</v>
      </c>
      <c r="H5039" s="85" t="s">
        <v>2</v>
      </c>
      <c r="I5039" s="85">
        <v>1</v>
      </c>
      <c r="J5039" s="88">
        <v>0.65365947765337984</v>
      </c>
      <c r="K5039" s="146">
        <v>0.58121740197783922</v>
      </c>
      <c r="L5039" s="147">
        <v>2.2788050674856638E-9</v>
      </c>
      <c r="M5039" s="147">
        <v>7.8868209782249024E-2</v>
      </c>
      <c r="N5039" s="87">
        <v>11.173715935901891</v>
      </c>
      <c r="O5039" s="88">
        <v>0.59179688513111917</v>
      </c>
      <c r="P5039" s="89">
        <v>52.96330142326569</v>
      </c>
    </row>
    <row r="5040" spans="1:16">
      <c r="A5040" s="75" t="s">
        <v>7117</v>
      </c>
      <c r="B5040" s="85">
        <v>5036</v>
      </c>
      <c r="C5040" s="85">
        <v>4743</v>
      </c>
      <c r="D5040" s="85">
        <v>5036</v>
      </c>
      <c r="E5040" s="86" t="s">
        <v>7116</v>
      </c>
      <c r="F5040" s="85" t="s">
        <v>2700</v>
      </c>
      <c r="G5040" s="86" t="s">
        <v>111</v>
      </c>
      <c r="H5040" s="85" t="s">
        <v>2</v>
      </c>
      <c r="I5040" s="85">
        <v>1</v>
      </c>
      <c r="J5040" s="88">
        <v>0.65365947765337984</v>
      </c>
      <c r="K5040" s="146">
        <v>0.58121740197783922</v>
      </c>
      <c r="L5040" s="147">
        <v>2.2788050674856638E-9</v>
      </c>
      <c r="M5040" s="147">
        <v>7.8868209782249024E-2</v>
      </c>
      <c r="N5040" s="87">
        <v>11.173715935901891</v>
      </c>
      <c r="O5040" s="88">
        <v>0.59179688513111917</v>
      </c>
      <c r="P5040" s="89">
        <v>52.96330142326569</v>
      </c>
    </row>
    <row r="5041" spans="1:16">
      <c r="A5041" s="75" t="s">
        <v>7118</v>
      </c>
      <c r="B5041" s="85">
        <v>5037</v>
      </c>
      <c r="C5041" s="85">
        <v>4744</v>
      </c>
      <c r="D5041" s="85">
        <v>5037</v>
      </c>
      <c r="E5041" s="86" t="s">
        <v>7116</v>
      </c>
      <c r="F5041" s="85" t="s">
        <v>891</v>
      </c>
      <c r="G5041" s="86" t="s">
        <v>111</v>
      </c>
      <c r="H5041" s="85" t="s">
        <v>2</v>
      </c>
      <c r="I5041" s="85">
        <v>1</v>
      </c>
      <c r="J5041" s="88">
        <v>0.65365947765337984</v>
      </c>
      <c r="K5041" s="146">
        <v>0.58121740197783922</v>
      </c>
      <c r="L5041" s="147">
        <v>2.2788050674856638E-9</v>
      </c>
      <c r="M5041" s="147">
        <v>7.8868209782249024E-2</v>
      </c>
      <c r="N5041" s="87">
        <v>11.173715935901891</v>
      </c>
      <c r="O5041" s="88">
        <v>0.59179688513111917</v>
      </c>
      <c r="P5041" s="89">
        <v>52.96330142326569</v>
      </c>
    </row>
    <row r="5042" spans="1:16">
      <c r="A5042" s="75" t="s">
        <v>7119</v>
      </c>
      <c r="B5042" s="85">
        <v>5038</v>
      </c>
      <c r="C5042" s="85">
        <v>4745</v>
      </c>
      <c r="D5042" s="85">
        <v>5038</v>
      </c>
      <c r="E5042" s="86" t="s">
        <v>7116</v>
      </c>
      <c r="F5042" s="85" t="s">
        <v>6346</v>
      </c>
      <c r="G5042" s="86" t="s">
        <v>111</v>
      </c>
      <c r="H5042" s="85" t="s">
        <v>2</v>
      </c>
      <c r="I5042" s="85">
        <v>1</v>
      </c>
      <c r="J5042" s="88">
        <v>0.65365947765337984</v>
      </c>
      <c r="K5042" s="146">
        <v>0.58121740197783922</v>
      </c>
      <c r="L5042" s="147">
        <v>2.2788050674856638E-9</v>
      </c>
      <c r="M5042" s="147">
        <v>7.8868209782249024E-2</v>
      </c>
      <c r="N5042" s="87">
        <v>11.173715935901891</v>
      </c>
      <c r="O5042" s="88">
        <v>0.59179688513111917</v>
      </c>
      <c r="P5042" s="89">
        <v>52.96330142326569</v>
      </c>
    </row>
    <row r="5043" spans="1:16">
      <c r="A5043" s="75" t="s">
        <v>7120</v>
      </c>
      <c r="B5043" s="85">
        <v>5039</v>
      </c>
      <c r="C5043" s="85">
        <v>4746</v>
      </c>
      <c r="D5043" s="85">
        <v>5039</v>
      </c>
      <c r="E5043" s="86" t="s">
        <v>7121</v>
      </c>
      <c r="F5043" s="85" t="s">
        <v>235</v>
      </c>
      <c r="G5043" s="86" t="s">
        <v>111</v>
      </c>
      <c r="H5043" s="85" t="s">
        <v>2</v>
      </c>
      <c r="I5043" s="85">
        <v>1</v>
      </c>
      <c r="J5043" s="88">
        <v>0.3672509236046963</v>
      </c>
      <c r="K5043" s="146">
        <v>0.33184123779690716</v>
      </c>
      <c r="L5043" s="147">
        <v>1.4465053528742189E-9</v>
      </c>
      <c r="M5043" s="147">
        <v>4.7692834985117061E-2</v>
      </c>
      <c r="N5043" s="87">
        <v>5.6252833952534838</v>
      </c>
      <c r="O5043" s="88">
        <v>0.33188680174867707</v>
      </c>
      <c r="P5043" s="89">
        <v>58.999125631380167</v>
      </c>
    </row>
    <row r="5044" spans="1:16">
      <c r="A5044" s="75" t="s">
        <v>7122</v>
      </c>
      <c r="B5044" s="85">
        <v>5040</v>
      </c>
      <c r="C5044" s="85">
        <v>4747</v>
      </c>
      <c r="D5044" s="85">
        <v>5040</v>
      </c>
      <c r="E5044" s="86" t="s">
        <v>7123</v>
      </c>
      <c r="F5044" s="85" t="s">
        <v>6265</v>
      </c>
      <c r="G5044" s="86" t="s">
        <v>111</v>
      </c>
      <c r="H5044" s="85" t="s">
        <v>2</v>
      </c>
      <c r="I5044" s="85">
        <v>1</v>
      </c>
      <c r="J5044" s="88">
        <v>0.66429900152695986</v>
      </c>
      <c r="K5044" s="146">
        <v>0.91161528796737701</v>
      </c>
      <c r="L5044" s="147">
        <v>3.2859319412770258E-9</v>
      </c>
      <c r="M5044" s="147">
        <v>2.723033724269406E-2</v>
      </c>
      <c r="N5044" s="87">
        <v>7.6101472488513489</v>
      </c>
      <c r="O5044" s="88">
        <v>0.61205723649680588</v>
      </c>
      <c r="P5044" s="89">
        <v>80.426464361670256</v>
      </c>
    </row>
    <row r="5045" spans="1:16">
      <c r="A5045" s="75" t="s">
        <v>7124</v>
      </c>
      <c r="B5045" s="85">
        <v>5041</v>
      </c>
      <c r="C5045" s="85">
        <v>4748</v>
      </c>
      <c r="D5045" s="85">
        <v>5041</v>
      </c>
      <c r="E5045" s="86" t="s">
        <v>7125</v>
      </c>
      <c r="F5045" s="85" t="s">
        <v>6157</v>
      </c>
      <c r="G5045" s="86" t="s">
        <v>111</v>
      </c>
      <c r="H5045" s="85" t="s">
        <v>2</v>
      </c>
      <c r="I5045" s="85">
        <v>1</v>
      </c>
      <c r="J5045" s="88">
        <v>1.0566994908916001</v>
      </c>
      <c r="K5045" s="146">
        <v>1.7951222597801262</v>
      </c>
      <c r="L5045" s="147">
        <v>6.3488072155720548E-9</v>
      </c>
      <c r="M5045" s="147">
        <v>2.9253492331085051E-2</v>
      </c>
      <c r="N5045" s="87">
        <v>15.012085487726161</v>
      </c>
      <c r="O5045" s="88">
        <v>1.0270269076273451</v>
      </c>
      <c r="P5045" s="89">
        <v>68.413339936482458</v>
      </c>
    </row>
    <row r="5046" spans="1:16">
      <c r="A5046" s="75" t="s">
        <v>7126</v>
      </c>
      <c r="B5046" s="85">
        <v>5042</v>
      </c>
      <c r="C5046" s="85">
        <v>4749</v>
      </c>
      <c r="D5046" s="85">
        <v>5042</v>
      </c>
      <c r="E5046" s="86" t="s">
        <v>7125</v>
      </c>
      <c r="F5046" s="85" t="s">
        <v>6298</v>
      </c>
      <c r="G5046" s="86" t="s">
        <v>111</v>
      </c>
      <c r="H5046" s="85" t="s">
        <v>2</v>
      </c>
      <c r="I5046" s="85">
        <v>1</v>
      </c>
      <c r="J5046" s="88">
        <v>1.0566994908916001</v>
      </c>
      <c r="K5046" s="146">
        <v>1.7951222597801262</v>
      </c>
      <c r="L5046" s="147">
        <v>6.3488072155720548E-9</v>
      </c>
      <c r="M5046" s="147">
        <v>2.9253492331085051E-2</v>
      </c>
      <c r="N5046" s="87">
        <v>15.012085487726161</v>
      </c>
      <c r="O5046" s="88">
        <v>1.0270269076273451</v>
      </c>
      <c r="P5046" s="89">
        <v>68.413339936482458</v>
      </c>
    </row>
    <row r="5047" spans="1:16">
      <c r="A5047" s="75" t="s">
        <v>7127</v>
      </c>
      <c r="B5047" s="85">
        <v>5043</v>
      </c>
      <c r="C5047" s="85">
        <v>4750</v>
      </c>
      <c r="D5047" s="85">
        <v>5043</v>
      </c>
      <c r="E5047" s="86" t="s">
        <v>7125</v>
      </c>
      <c r="F5047" s="85" t="s">
        <v>6300</v>
      </c>
      <c r="G5047" s="86" t="s">
        <v>111</v>
      </c>
      <c r="H5047" s="85" t="s">
        <v>2</v>
      </c>
      <c r="I5047" s="85">
        <v>1</v>
      </c>
      <c r="J5047" s="88">
        <v>1.0566994908916001</v>
      </c>
      <c r="K5047" s="146">
        <v>1.7951222597801262</v>
      </c>
      <c r="L5047" s="147">
        <v>6.3488072155720548E-9</v>
      </c>
      <c r="M5047" s="147">
        <v>2.9253492331085051E-2</v>
      </c>
      <c r="N5047" s="87">
        <v>15.012085487726161</v>
      </c>
      <c r="O5047" s="88">
        <v>1.0270269076273451</v>
      </c>
      <c r="P5047" s="89">
        <v>68.413339936482458</v>
      </c>
    </row>
    <row r="5048" spans="1:16">
      <c r="A5048" s="75" t="s">
        <v>7128</v>
      </c>
      <c r="B5048" s="85">
        <v>5044</v>
      </c>
      <c r="C5048" s="85">
        <v>4751</v>
      </c>
      <c r="D5048" s="85">
        <v>5044</v>
      </c>
      <c r="E5048" s="86" t="s">
        <v>7125</v>
      </c>
      <c r="F5048" s="85" t="s">
        <v>6381</v>
      </c>
      <c r="G5048" s="86" t="s">
        <v>111</v>
      </c>
      <c r="H5048" s="85" t="s">
        <v>2</v>
      </c>
      <c r="I5048" s="85">
        <v>1</v>
      </c>
      <c r="J5048" s="88">
        <v>1.0566994908916001</v>
      </c>
      <c r="K5048" s="146">
        <v>1.7951222597801262</v>
      </c>
      <c r="L5048" s="147">
        <v>6.3488072155720548E-9</v>
      </c>
      <c r="M5048" s="147">
        <v>2.9253492331085051E-2</v>
      </c>
      <c r="N5048" s="87">
        <v>15.012085487726161</v>
      </c>
      <c r="O5048" s="88">
        <v>1.0270269076273451</v>
      </c>
      <c r="P5048" s="89">
        <v>68.413339936482458</v>
      </c>
    </row>
    <row r="5049" spans="1:16">
      <c r="A5049" s="75" t="s">
        <v>7129</v>
      </c>
      <c r="B5049" s="85">
        <v>5045</v>
      </c>
      <c r="C5049" s="85">
        <v>4752</v>
      </c>
      <c r="D5049" s="85">
        <v>5045</v>
      </c>
      <c r="E5049" s="86" t="s">
        <v>7130</v>
      </c>
      <c r="F5049" s="85" t="s">
        <v>3688</v>
      </c>
      <c r="G5049" s="86" t="s">
        <v>111</v>
      </c>
      <c r="H5049" s="85" t="s">
        <v>2</v>
      </c>
      <c r="I5049" s="85">
        <v>1</v>
      </c>
      <c r="J5049" s="88">
        <v>0.71359466220992551</v>
      </c>
      <c r="K5049" s="146">
        <v>1.1134051941970475</v>
      </c>
      <c r="L5049" s="147">
        <v>3.9050009311061844E-9</v>
      </c>
      <c r="M5049" s="147">
        <v>1.8551763508527729E-2</v>
      </c>
      <c r="N5049" s="87">
        <v>8.1570590402702319</v>
      </c>
      <c r="O5049" s="88">
        <v>0.67017785192733736</v>
      </c>
      <c r="P5049" s="89">
        <v>82.159249874098663</v>
      </c>
    </row>
    <row r="5050" spans="1:16">
      <c r="A5050" s="75" t="s">
        <v>7131</v>
      </c>
      <c r="B5050" s="85">
        <v>5046</v>
      </c>
      <c r="C5050" s="85">
        <v>4753</v>
      </c>
      <c r="D5050" s="85">
        <v>5046</v>
      </c>
      <c r="E5050" s="86" t="s">
        <v>7132</v>
      </c>
      <c r="F5050" s="85" t="s">
        <v>32</v>
      </c>
      <c r="G5050" s="86" t="s">
        <v>111</v>
      </c>
      <c r="H5050" s="85" t="s">
        <v>2</v>
      </c>
      <c r="I5050" s="85">
        <v>1</v>
      </c>
      <c r="J5050" s="88">
        <v>0.73155101486490659</v>
      </c>
      <c r="K5050" s="146">
        <v>0.42747432223071036</v>
      </c>
      <c r="L5050" s="147">
        <v>2.2959961648642362E-9</v>
      </c>
      <c r="M5050" s="147">
        <v>9.0267114796639805E-2</v>
      </c>
      <c r="N5050" s="87">
        <v>11.94268443875961</v>
      </c>
      <c r="O5050" s="88">
        <v>0.64703469582280804</v>
      </c>
      <c r="P5050" s="89">
        <v>54.178329766704465</v>
      </c>
    </row>
    <row r="5051" spans="1:16">
      <c r="A5051" s="75" t="s">
        <v>7133</v>
      </c>
      <c r="B5051" s="85">
        <v>5047</v>
      </c>
      <c r="C5051" s="85">
        <v>4754</v>
      </c>
      <c r="D5051" s="85">
        <v>5047</v>
      </c>
      <c r="E5051" s="86" t="s">
        <v>7134</v>
      </c>
      <c r="F5051" s="85" t="s">
        <v>32</v>
      </c>
      <c r="G5051" s="86" t="s">
        <v>111</v>
      </c>
      <c r="H5051" s="85" t="s">
        <v>2</v>
      </c>
      <c r="I5051" s="85">
        <v>1</v>
      </c>
      <c r="J5051" s="88">
        <v>6.2760456750595031E-3</v>
      </c>
      <c r="K5051" s="146">
        <v>3.5555086013600953E-2</v>
      </c>
      <c r="L5051" s="147">
        <v>3.9715826966790703E-11</v>
      </c>
      <c r="M5051" s="147">
        <v>7.96290056248386E-4</v>
      </c>
      <c r="N5051" s="87">
        <v>13.93847765530305</v>
      </c>
      <c r="O5051" s="88">
        <v>5.5550739652534282E-3</v>
      </c>
      <c r="P5051" s="89">
        <v>0.39854237332295311</v>
      </c>
    </row>
    <row r="5052" spans="1:16">
      <c r="A5052" s="75" t="s">
        <v>7135</v>
      </c>
      <c r="B5052" s="85">
        <v>5048</v>
      </c>
      <c r="C5052" s="85">
        <v>4755</v>
      </c>
      <c r="D5052" s="85">
        <v>5048</v>
      </c>
      <c r="E5052" s="86" t="s">
        <v>7136</v>
      </c>
      <c r="F5052" s="85" t="s">
        <v>6128</v>
      </c>
      <c r="G5052" s="86" t="s">
        <v>111</v>
      </c>
      <c r="H5052" s="85" t="s">
        <v>2</v>
      </c>
      <c r="I5052" s="85">
        <v>1</v>
      </c>
      <c r="J5052" s="88">
        <v>0.55395805435240475</v>
      </c>
      <c r="K5052" s="146">
        <v>0.3249800318815198</v>
      </c>
      <c r="L5052" s="147">
        <v>1.7360561725169379E-9</v>
      </c>
      <c r="M5052" s="147">
        <v>7.731557134376893E-2</v>
      </c>
      <c r="N5052" s="87">
        <v>10.21379379375624</v>
      </c>
      <c r="O5052" s="88">
        <v>0.49695892579155282</v>
      </c>
      <c r="P5052" s="89">
        <v>48.655664665498449</v>
      </c>
    </row>
    <row r="5053" spans="1:16">
      <c r="A5053" s="75" t="s">
        <v>7137</v>
      </c>
      <c r="B5053" s="85">
        <v>5049</v>
      </c>
      <c r="C5053" s="85">
        <v>4756</v>
      </c>
      <c r="D5053" s="85">
        <v>5049</v>
      </c>
      <c r="E5053" s="86" t="s">
        <v>7136</v>
      </c>
      <c r="F5053" s="85" t="s">
        <v>6130</v>
      </c>
      <c r="G5053" s="86" t="s">
        <v>111</v>
      </c>
      <c r="H5053" s="85" t="s">
        <v>2</v>
      </c>
      <c r="I5053" s="85">
        <v>1</v>
      </c>
      <c r="J5053" s="88">
        <v>4.524439460563837E-3</v>
      </c>
      <c r="K5053" s="146">
        <v>8.9989804917396353E-3</v>
      </c>
      <c r="L5053" s="147">
        <v>2.1028894940526059E-11</v>
      </c>
      <c r="M5053" s="147">
        <v>3.5934942027352601E-4</v>
      </c>
      <c r="N5053" s="87">
        <v>4.4594422123388773E-2</v>
      </c>
      <c r="O5053" s="88">
        <v>4.160680274179188E-3</v>
      </c>
      <c r="P5053" s="89">
        <v>93.300463960872904</v>
      </c>
    </row>
    <row r="5054" spans="1:16">
      <c r="A5054" s="75" t="s">
        <v>7138</v>
      </c>
      <c r="B5054" s="85">
        <v>5050</v>
      </c>
      <c r="C5054" s="85">
        <v>4757</v>
      </c>
      <c r="D5054" s="85">
        <v>5050</v>
      </c>
      <c r="E5054" s="86" t="s">
        <v>7136</v>
      </c>
      <c r="F5054" s="85" t="s">
        <v>6132</v>
      </c>
      <c r="G5054" s="86" t="s">
        <v>111</v>
      </c>
      <c r="H5054" s="85" t="s">
        <v>2</v>
      </c>
      <c r="I5054" s="85">
        <v>1</v>
      </c>
      <c r="J5054" s="88">
        <v>0.26210320994081349</v>
      </c>
      <c r="K5054" s="146">
        <v>0.16539650611878243</v>
      </c>
      <c r="L5054" s="147">
        <v>8.3287635470819572E-10</v>
      </c>
      <c r="M5054" s="147">
        <v>3.6398456205291183E-2</v>
      </c>
      <c r="N5054" s="87">
        <v>8.5559916609742501</v>
      </c>
      <c r="O5054" s="88">
        <v>0.23463985293301051</v>
      </c>
      <c r="P5054" s="89">
        <v>27.424039460353175</v>
      </c>
    </row>
    <row r="5055" spans="1:16">
      <c r="A5055" s="75" t="s">
        <v>7139</v>
      </c>
      <c r="B5055" s="85">
        <v>5051</v>
      </c>
      <c r="C5055" s="85">
        <v>4758</v>
      </c>
      <c r="D5055" s="85">
        <v>5051</v>
      </c>
      <c r="E5055" s="86" t="s">
        <v>7136</v>
      </c>
      <c r="F5055" s="85" t="s">
        <v>6134</v>
      </c>
      <c r="G5055" s="86" t="s">
        <v>111</v>
      </c>
      <c r="H5055" s="85" t="s">
        <v>2</v>
      </c>
      <c r="I5055" s="85">
        <v>1</v>
      </c>
      <c r="J5055" s="88">
        <v>0.2329972369642917</v>
      </c>
      <c r="K5055" s="146">
        <v>0.23274434143785555</v>
      </c>
      <c r="L5055" s="147">
        <v>9.776660326962532E-10</v>
      </c>
      <c r="M5055" s="147">
        <v>2.980702587673523E-2</v>
      </c>
      <c r="N5055" s="87">
        <v>3.361293225565773</v>
      </c>
      <c r="O5055" s="88">
        <v>0.21245029206637089</v>
      </c>
      <c r="P5055" s="89">
        <v>63.204926737866273</v>
      </c>
    </row>
    <row r="5056" spans="1:16">
      <c r="A5056" s="75" t="s">
        <v>7140</v>
      </c>
      <c r="B5056" s="85">
        <v>5052</v>
      </c>
      <c r="C5056" s="85">
        <v>4759</v>
      </c>
      <c r="D5056" s="85">
        <v>5052</v>
      </c>
      <c r="E5056" s="86" t="s">
        <v>7136</v>
      </c>
      <c r="F5056" s="85" t="s">
        <v>2901</v>
      </c>
      <c r="G5056" s="86" t="s">
        <v>111</v>
      </c>
      <c r="H5056" s="85" t="s">
        <v>2</v>
      </c>
      <c r="I5056" s="85">
        <v>1</v>
      </c>
      <c r="J5056" s="88">
        <v>0.38912354820947143</v>
      </c>
      <c r="K5056" s="146">
        <v>0.27586097798592091</v>
      </c>
      <c r="L5056" s="147">
        <v>1.2906748100429431E-9</v>
      </c>
      <c r="M5056" s="147">
        <v>5.2346367999997888E-2</v>
      </c>
      <c r="N5056" s="87">
        <v>7.9601523106253218</v>
      </c>
      <c r="O5056" s="88">
        <v>0.3445386342430572</v>
      </c>
      <c r="P5056" s="89">
        <v>43.282919823426276</v>
      </c>
    </row>
    <row r="5057" spans="1:16">
      <c r="A5057" s="75" t="s">
        <v>7141</v>
      </c>
      <c r="B5057" s="85">
        <v>5053</v>
      </c>
      <c r="C5057" s="85">
        <v>4760</v>
      </c>
      <c r="D5057" s="85">
        <v>5053</v>
      </c>
      <c r="E5057" s="86" t="s">
        <v>7136</v>
      </c>
      <c r="F5057" s="85" t="s">
        <v>931</v>
      </c>
      <c r="G5057" s="86" t="s">
        <v>111</v>
      </c>
      <c r="H5057" s="85" t="s">
        <v>2</v>
      </c>
      <c r="I5057" s="85">
        <v>1</v>
      </c>
      <c r="J5057" s="88">
        <v>0.13993331652354299</v>
      </c>
      <c r="K5057" s="146">
        <v>0.11578944712802836</v>
      </c>
      <c r="L5057" s="147">
        <v>5.8579561603889459E-10</v>
      </c>
      <c r="M5057" s="147">
        <v>1.422831746622498E-2</v>
      </c>
      <c r="N5057" s="87">
        <v>2.2187862716407269</v>
      </c>
      <c r="O5057" s="88">
        <v>0.1208563298992969</v>
      </c>
      <c r="P5057" s="89">
        <v>54.469568089551601</v>
      </c>
    </row>
    <row r="5058" spans="1:16">
      <c r="A5058" s="75" t="s">
        <v>7142</v>
      </c>
      <c r="B5058" s="85">
        <v>5054</v>
      </c>
      <c r="C5058" s="85">
        <v>4761</v>
      </c>
      <c r="D5058" s="85">
        <v>5054</v>
      </c>
      <c r="E5058" s="86" t="s">
        <v>7136</v>
      </c>
      <c r="F5058" s="85" t="s">
        <v>2804</v>
      </c>
      <c r="G5058" s="86" t="s">
        <v>111</v>
      </c>
      <c r="H5058" s="85" t="s">
        <v>2</v>
      </c>
      <c r="I5058" s="85">
        <v>1</v>
      </c>
      <c r="J5058" s="88">
        <v>0.92369418548668458</v>
      </c>
      <c r="K5058" s="146">
        <v>1.1339099457506168</v>
      </c>
      <c r="L5058" s="147">
        <v>4.5659053718210673E-9</v>
      </c>
      <c r="M5058" s="147">
        <v>2.5207382839603259E-2</v>
      </c>
      <c r="N5058" s="87">
        <v>10.767709543761461</v>
      </c>
      <c r="O5058" s="88">
        <v>0.89302435941369052</v>
      </c>
      <c r="P5058" s="89">
        <v>82.935405694620201</v>
      </c>
    </row>
    <row r="5059" spans="1:16">
      <c r="A5059" s="75" t="s">
        <v>7143</v>
      </c>
      <c r="B5059" s="85">
        <v>5055</v>
      </c>
      <c r="C5059" s="85">
        <v>4762</v>
      </c>
      <c r="D5059" s="85">
        <v>5055</v>
      </c>
      <c r="E5059" s="86" t="s">
        <v>7136</v>
      </c>
      <c r="F5059" s="85" t="s">
        <v>6139</v>
      </c>
      <c r="G5059" s="86" t="s">
        <v>111</v>
      </c>
      <c r="H5059" s="85" t="s">
        <v>2</v>
      </c>
      <c r="I5059" s="85">
        <v>1</v>
      </c>
      <c r="J5059" s="88">
        <v>0.57705850381489499</v>
      </c>
      <c r="K5059" s="146">
        <v>0.34361824663024393</v>
      </c>
      <c r="L5059" s="147">
        <v>1.817079891364153E-9</v>
      </c>
      <c r="M5059" s="147">
        <v>8.0646515682038053E-2</v>
      </c>
      <c r="N5059" s="87">
        <v>10.6740133470778</v>
      </c>
      <c r="O5059" s="88">
        <v>0.51952688076522147</v>
      </c>
      <c r="P5059" s="89">
        <v>48.672122084937357</v>
      </c>
    </row>
    <row r="5060" spans="1:16">
      <c r="A5060" s="75" t="s">
        <v>7144</v>
      </c>
      <c r="B5060" s="85">
        <v>5056</v>
      </c>
      <c r="C5060" s="85">
        <v>4763</v>
      </c>
      <c r="D5060" s="85">
        <v>5056</v>
      </c>
      <c r="E5060" s="86" t="s">
        <v>7136</v>
      </c>
      <c r="F5060" s="85" t="s">
        <v>4586</v>
      </c>
      <c r="G5060" s="86" t="s">
        <v>111</v>
      </c>
      <c r="H5060" s="85" t="s">
        <v>2</v>
      </c>
      <c r="I5060" s="85">
        <v>1</v>
      </c>
      <c r="J5060" s="88">
        <v>0.79274900059298292</v>
      </c>
      <c r="K5060" s="146">
        <v>2.4497209883362534</v>
      </c>
      <c r="L5060" s="147">
        <v>6.6628361799262197E-9</v>
      </c>
      <c r="M5060" s="147">
        <v>1.3549744487662259E-3</v>
      </c>
      <c r="N5060" s="87">
        <v>7.3241687724900064</v>
      </c>
      <c r="O5060" s="88">
        <v>0.78511269120122917</v>
      </c>
      <c r="P5060" s="89">
        <v>107.19478422591203</v>
      </c>
    </row>
    <row r="5061" spans="1:16">
      <c r="A5061" s="75" t="s">
        <v>7145</v>
      </c>
      <c r="B5061" s="85">
        <v>5057</v>
      </c>
      <c r="C5061" s="85">
        <v>4764</v>
      </c>
      <c r="D5061" s="85">
        <v>5057</v>
      </c>
      <c r="E5061" s="86" t="s">
        <v>7136</v>
      </c>
      <c r="F5061" s="85" t="s">
        <v>1341</v>
      </c>
      <c r="G5061" s="86" t="s">
        <v>111</v>
      </c>
      <c r="H5061" s="85" t="s">
        <v>2</v>
      </c>
      <c r="I5061" s="85">
        <v>1</v>
      </c>
      <c r="J5061" s="88">
        <v>0.7068116857475405</v>
      </c>
      <c r="K5061" s="146">
        <v>0.55144560715254476</v>
      </c>
      <c r="L5061" s="147">
        <v>2.5743071679681251E-9</v>
      </c>
      <c r="M5061" s="147">
        <v>9.3257178912321756E-2</v>
      </c>
      <c r="N5061" s="87">
        <v>11.702663541359691</v>
      </c>
      <c r="O5061" s="88">
        <v>0.63853002402631232</v>
      </c>
      <c r="P5061" s="89">
        <v>54.562794339050427</v>
      </c>
    </row>
    <row r="5062" spans="1:16">
      <c r="A5062" s="75" t="s">
        <v>7146</v>
      </c>
      <c r="B5062" s="85">
        <v>5058</v>
      </c>
      <c r="C5062" s="85">
        <v>4765</v>
      </c>
      <c r="D5062" s="85">
        <v>5058</v>
      </c>
      <c r="E5062" s="86" t="s">
        <v>7136</v>
      </c>
      <c r="F5062" s="85" t="s">
        <v>2872</v>
      </c>
      <c r="G5062" s="86" t="s">
        <v>111</v>
      </c>
      <c r="H5062" s="85" t="s">
        <v>2</v>
      </c>
      <c r="I5062" s="85">
        <v>1</v>
      </c>
      <c r="J5062" s="88">
        <v>0.18459021198578199</v>
      </c>
      <c r="K5062" s="146">
        <v>0.13668428338426886</v>
      </c>
      <c r="L5062" s="147">
        <v>7.0475774213916684E-10</v>
      </c>
      <c r="M5062" s="147">
        <v>1.775214931570496E-2</v>
      </c>
      <c r="N5062" s="87">
        <v>9.7129739317100814</v>
      </c>
      <c r="O5062" s="88">
        <v>0.17386285430350851</v>
      </c>
      <c r="P5062" s="89">
        <v>17.900063927474985</v>
      </c>
    </row>
    <row r="5063" spans="1:16">
      <c r="A5063" s="75" t="s">
        <v>7147</v>
      </c>
      <c r="B5063" s="85">
        <v>5059</v>
      </c>
      <c r="C5063" s="85">
        <v>4766</v>
      </c>
      <c r="D5063" s="85">
        <v>5059</v>
      </c>
      <c r="E5063" s="86" t="s">
        <v>7136</v>
      </c>
      <c r="F5063" s="85" t="s">
        <v>4407</v>
      </c>
      <c r="G5063" s="86" t="s">
        <v>111</v>
      </c>
      <c r="H5063" s="85" t="s">
        <v>2</v>
      </c>
      <c r="I5063" s="85">
        <v>1</v>
      </c>
      <c r="J5063" s="88">
        <v>0.50888811207570173</v>
      </c>
      <c r="K5063" s="146">
        <v>0.85510285985697088</v>
      </c>
      <c r="L5063" s="147">
        <v>3.000813028900558E-9</v>
      </c>
      <c r="M5063" s="147">
        <v>8.543465874792348E-3</v>
      </c>
      <c r="N5063" s="87">
        <v>11.49763854391491</v>
      </c>
      <c r="O5063" s="88">
        <v>0.49476287096707872</v>
      </c>
      <c r="P5063" s="89">
        <v>43.031694645587066</v>
      </c>
    </row>
    <row r="5064" spans="1:16">
      <c r="A5064" s="75" t="s">
        <v>7148</v>
      </c>
      <c r="B5064" s="85">
        <v>5060</v>
      </c>
      <c r="C5064" s="85">
        <v>4767</v>
      </c>
      <c r="D5064" s="85">
        <v>5060</v>
      </c>
      <c r="E5064" s="86" t="s">
        <v>7136</v>
      </c>
      <c r="F5064" s="85" t="s">
        <v>6145</v>
      </c>
      <c r="G5064" s="86" t="s">
        <v>111</v>
      </c>
      <c r="H5064" s="85" t="s">
        <v>2</v>
      </c>
      <c r="I5064" s="85">
        <v>1</v>
      </c>
      <c r="J5064" s="88">
        <v>0.545054674571677</v>
      </c>
      <c r="K5064" s="146">
        <v>0.31601971613508573</v>
      </c>
      <c r="L5064" s="147">
        <v>1.697936534092935E-9</v>
      </c>
      <c r="M5064" s="147">
        <v>7.6180771017182514E-2</v>
      </c>
      <c r="N5064" s="87">
        <v>10.084986682432559</v>
      </c>
      <c r="O5064" s="88">
        <v>0.48892064879942843</v>
      </c>
      <c r="P5064" s="89">
        <v>48.480049026846892</v>
      </c>
    </row>
    <row r="5065" spans="1:16">
      <c r="A5065" s="75" t="s">
        <v>7149</v>
      </c>
      <c r="B5065" s="85">
        <v>5061</v>
      </c>
      <c r="C5065" s="85">
        <v>4768</v>
      </c>
      <c r="D5065" s="85">
        <v>5061</v>
      </c>
      <c r="E5065" s="86" t="s">
        <v>7136</v>
      </c>
      <c r="F5065" s="85" t="s">
        <v>6147</v>
      </c>
      <c r="G5065" s="86" t="s">
        <v>111</v>
      </c>
      <c r="H5065" s="85" t="s">
        <v>2</v>
      </c>
      <c r="I5065" s="85">
        <v>1</v>
      </c>
      <c r="J5065" s="88">
        <v>0.70369604405212272</v>
      </c>
      <c r="K5065" s="146">
        <v>0.48421682907327712</v>
      </c>
      <c r="L5065" s="147">
        <v>2.3984319892891772E-9</v>
      </c>
      <c r="M5065" s="147">
        <v>9.617957958379636E-2</v>
      </c>
      <c r="N5065" s="87">
        <v>12.28542276521704</v>
      </c>
      <c r="O5065" s="88">
        <v>0.63279469513420805</v>
      </c>
      <c r="P5065" s="89">
        <v>51.507767150333699</v>
      </c>
    </row>
    <row r="5066" spans="1:16">
      <c r="A5066" s="75" t="s">
        <v>7150</v>
      </c>
      <c r="B5066" s="85">
        <v>5062</v>
      </c>
      <c r="C5066" s="85">
        <v>4769</v>
      </c>
      <c r="D5066" s="85">
        <v>5062</v>
      </c>
      <c r="E5066" s="86" t="s">
        <v>7136</v>
      </c>
      <c r="F5066" s="85" t="s">
        <v>6149</v>
      </c>
      <c r="G5066" s="86" t="s">
        <v>111</v>
      </c>
      <c r="H5066" s="85" t="s">
        <v>2</v>
      </c>
      <c r="I5066" s="85">
        <v>1</v>
      </c>
      <c r="J5066" s="88">
        <v>0.64231212119120651</v>
      </c>
      <c r="K5066" s="146">
        <v>0.38392989514463349</v>
      </c>
      <c r="L5066" s="147">
        <v>2.035424801635704E-9</v>
      </c>
      <c r="M5066" s="147">
        <v>8.9383537670097865E-2</v>
      </c>
      <c r="N5066" s="87">
        <v>11.7903345514889</v>
      </c>
      <c r="O5066" s="88">
        <v>0.57541847058047479</v>
      </c>
      <c r="P5066" s="89">
        <v>48.804253014840036</v>
      </c>
    </row>
    <row r="5067" spans="1:16">
      <c r="A5067" s="75" t="s">
        <v>7151</v>
      </c>
      <c r="B5067" s="85">
        <v>5063</v>
      </c>
      <c r="C5067" s="85">
        <v>4770</v>
      </c>
      <c r="D5067" s="85">
        <v>5063</v>
      </c>
      <c r="E5067" s="86" t="s">
        <v>7136</v>
      </c>
      <c r="F5067" s="85" t="s">
        <v>6151</v>
      </c>
      <c r="G5067" s="86" t="s">
        <v>111</v>
      </c>
      <c r="H5067" s="85" t="s">
        <v>2</v>
      </c>
      <c r="I5067" s="85">
        <v>1</v>
      </c>
      <c r="J5067" s="88">
        <v>0.40945172309252781</v>
      </c>
      <c r="K5067" s="146">
        <v>0.24793415864840834</v>
      </c>
      <c r="L5067" s="147">
        <v>1.3019404777863301E-9</v>
      </c>
      <c r="M5067" s="147">
        <v>5.686232491641921E-2</v>
      </c>
      <c r="N5067" s="87">
        <v>7.4940387745053014</v>
      </c>
      <c r="O5067" s="88">
        <v>0.36690848520858238</v>
      </c>
      <c r="P5067" s="89">
        <v>48.960046277956828</v>
      </c>
    </row>
    <row r="5068" spans="1:16">
      <c r="A5068" s="75" t="s">
        <v>7152</v>
      </c>
      <c r="B5068" s="85">
        <v>5064</v>
      </c>
      <c r="C5068" s="85">
        <v>4771</v>
      </c>
      <c r="D5068" s="85">
        <v>5064</v>
      </c>
      <c r="E5068" s="86" t="s">
        <v>7136</v>
      </c>
      <c r="F5068" s="85" t="s">
        <v>4409</v>
      </c>
      <c r="G5068" s="86" t="s">
        <v>111</v>
      </c>
      <c r="H5068" s="85" t="s">
        <v>2</v>
      </c>
      <c r="I5068" s="85">
        <v>1</v>
      </c>
      <c r="J5068" s="88">
        <v>0.14963258585762609</v>
      </c>
      <c r="K5068" s="146">
        <v>0.19956789352309856</v>
      </c>
      <c r="L5068" s="147">
        <v>7.1557794508410377E-10</v>
      </c>
      <c r="M5068" s="147">
        <v>1.1952621509509761E-2</v>
      </c>
      <c r="N5068" s="87">
        <v>1.7560393246278261</v>
      </c>
      <c r="O5068" s="88">
        <v>0.1235939327510483</v>
      </c>
      <c r="P5068" s="89">
        <v>70.382212412721856</v>
      </c>
    </row>
    <row r="5069" spans="1:16">
      <c r="A5069" s="75" t="s">
        <v>7153</v>
      </c>
      <c r="B5069" s="85">
        <v>5065</v>
      </c>
      <c r="C5069" s="85">
        <v>4772</v>
      </c>
      <c r="D5069" s="85">
        <v>5065</v>
      </c>
      <c r="E5069" s="86" t="s">
        <v>7136</v>
      </c>
      <c r="F5069" s="85" t="s">
        <v>4411</v>
      </c>
      <c r="G5069" s="86" t="s">
        <v>111</v>
      </c>
      <c r="H5069" s="85" t="s">
        <v>2</v>
      </c>
      <c r="I5069" s="85">
        <v>1</v>
      </c>
      <c r="J5069" s="88">
        <v>0.12641070916380931</v>
      </c>
      <c r="K5069" s="146">
        <v>0.1206833309605017</v>
      </c>
      <c r="L5069" s="147">
        <v>4.5077134270773738E-10</v>
      </c>
      <c r="M5069" s="147">
        <v>7.829458912711109E-3</v>
      </c>
      <c r="N5069" s="87">
        <v>0.96810565502585599</v>
      </c>
      <c r="O5069" s="88">
        <v>8.3187175176183084E-2</v>
      </c>
      <c r="P5069" s="89">
        <v>85.927785613401184</v>
      </c>
    </row>
    <row r="5070" spans="1:16">
      <c r="A5070" s="75" t="s">
        <v>7154</v>
      </c>
      <c r="B5070" s="85">
        <v>5066</v>
      </c>
      <c r="C5070" s="85">
        <v>4773</v>
      </c>
      <c r="D5070" s="85">
        <v>5066</v>
      </c>
      <c r="E5070" s="86" t="s">
        <v>7136</v>
      </c>
      <c r="F5070" s="85" t="s">
        <v>4780</v>
      </c>
      <c r="G5070" s="86" t="s">
        <v>111</v>
      </c>
      <c r="H5070" s="85" t="s">
        <v>2</v>
      </c>
      <c r="I5070" s="85">
        <v>1</v>
      </c>
      <c r="J5070" s="88">
        <v>0.14162260384805969</v>
      </c>
      <c r="K5070" s="146">
        <v>0.2132641061952458</v>
      </c>
      <c r="L5070" s="147">
        <v>7.4574835432423991E-10</v>
      </c>
      <c r="M5070" s="147">
        <v>1.239527660732067E-2</v>
      </c>
      <c r="N5070" s="87">
        <v>2.203471213258382</v>
      </c>
      <c r="O5070" s="88">
        <v>0.10263991617049061</v>
      </c>
      <c r="P5070" s="89">
        <v>46.581010703884751</v>
      </c>
    </row>
    <row r="5071" spans="1:16">
      <c r="A5071" s="75" t="s">
        <v>7155</v>
      </c>
      <c r="B5071" s="85">
        <v>5067</v>
      </c>
      <c r="C5071" s="85">
        <v>4774</v>
      </c>
      <c r="D5071" s="85">
        <v>5067</v>
      </c>
      <c r="E5071" s="86" t="s">
        <v>7136</v>
      </c>
      <c r="F5071" s="85" t="s">
        <v>4413</v>
      </c>
      <c r="G5071" s="86" t="s">
        <v>111</v>
      </c>
      <c r="H5071" s="85" t="s">
        <v>2</v>
      </c>
      <c r="I5071" s="85">
        <v>1</v>
      </c>
      <c r="J5071" s="88">
        <v>0.16234746268349759</v>
      </c>
      <c r="K5071" s="146">
        <v>0.24698615564293691</v>
      </c>
      <c r="L5071" s="147">
        <v>8.9583750619587521E-10</v>
      </c>
      <c r="M5071" s="147">
        <v>5.8823310839310446E-3</v>
      </c>
      <c r="N5071" s="87">
        <v>1.189125819729802</v>
      </c>
      <c r="O5071" s="88">
        <v>0.12766930490795481</v>
      </c>
      <c r="P5071" s="89">
        <v>107.36400033510695</v>
      </c>
    </row>
    <row r="5072" spans="1:16">
      <c r="A5072" s="75" t="s">
        <v>7156</v>
      </c>
      <c r="B5072" s="85">
        <v>5068</v>
      </c>
      <c r="C5072" s="85">
        <v>4775</v>
      </c>
      <c r="D5072" s="85">
        <v>5068</v>
      </c>
      <c r="E5072" s="86" t="s">
        <v>7136</v>
      </c>
      <c r="F5072" s="85" t="s">
        <v>6157</v>
      </c>
      <c r="G5072" s="86" t="s">
        <v>111</v>
      </c>
      <c r="H5072" s="85" t="s">
        <v>2</v>
      </c>
      <c r="I5072" s="85">
        <v>1</v>
      </c>
      <c r="J5072" s="88">
        <v>1.09529116135813</v>
      </c>
      <c r="K5072" s="146">
        <v>1.6494551073074715</v>
      </c>
      <c r="L5072" s="147">
        <v>5.7732813864393112E-9</v>
      </c>
      <c r="M5072" s="147">
        <v>2.643034516863536E-2</v>
      </c>
      <c r="N5072" s="87">
        <v>11.294299748470211</v>
      </c>
      <c r="O5072" s="88">
        <v>1.017338887792774</v>
      </c>
      <c r="P5072" s="89">
        <v>90.075428353189452</v>
      </c>
    </row>
    <row r="5073" spans="1:16">
      <c r="A5073" s="75" t="s">
        <v>7157</v>
      </c>
      <c r="B5073" s="85">
        <v>5069</v>
      </c>
      <c r="C5073" s="85">
        <v>4776</v>
      </c>
      <c r="D5073" s="85">
        <v>5069</v>
      </c>
      <c r="E5073" s="86" t="s">
        <v>7136</v>
      </c>
      <c r="F5073" s="85" t="s">
        <v>6159</v>
      </c>
      <c r="G5073" s="86" t="s">
        <v>111</v>
      </c>
      <c r="H5073" s="85" t="s">
        <v>2</v>
      </c>
      <c r="I5073" s="85">
        <v>1</v>
      </c>
      <c r="J5073" s="88">
        <v>0.63083864690588132</v>
      </c>
      <c r="K5073" s="146">
        <v>0.38125153298655751</v>
      </c>
      <c r="L5073" s="147">
        <v>2.0160376243499751E-9</v>
      </c>
      <c r="M5073" s="147">
        <v>8.809596416719935E-2</v>
      </c>
      <c r="N5073" s="87">
        <v>11.658849905372829</v>
      </c>
      <c r="O5073" s="88">
        <v>0.56942651296310076</v>
      </c>
      <c r="P5073" s="89">
        <v>48.840710497584155</v>
      </c>
    </row>
    <row r="5074" spans="1:16">
      <c r="A5074" s="75" t="s">
        <v>7158</v>
      </c>
      <c r="B5074" s="85">
        <v>5070</v>
      </c>
      <c r="C5074" s="85">
        <v>4777</v>
      </c>
      <c r="D5074" s="85">
        <v>5070</v>
      </c>
      <c r="E5074" s="86" t="s">
        <v>7136</v>
      </c>
      <c r="F5074" s="85" t="s">
        <v>4233</v>
      </c>
      <c r="G5074" s="86" t="s">
        <v>111</v>
      </c>
      <c r="H5074" s="85" t="s">
        <v>2</v>
      </c>
      <c r="I5074" s="85">
        <v>1</v>
      </c>
      <c r="J5074" s="88">
        <v>0.78406621636202734</v>
      </c>
      <c r="K5074" s="146">
        <v>0.7829402849673629</v>
      </c>
      <c r="L5074" s="147">
        <v>3.470387790161485E-9</v>
      </c>
      <c r="M5074" s="147">
        <v>4.9277759570851468E-2</v>
      </c>
      <c r="N5074" s="87">
        <v>10.743126798138681</v>
      </c>
      <c r="O5074" s="88">
        <v>0.74360827434893806</v>
      </c>
      <c r="P5074" s="89">
        <v>69.217117913731897</v>
      </c>
    </row>
    <row r="5075" spans="1:16">
      <c r="A5075" s="75" t="s">
        <v>7159</v>
      </c>
      <c r="B5075" s="85">
        <v>5071</v>
      </c>
      <c r="C5075" s="85">
        <v>4778</v>
      </c>
      <c r="D5075" s="85">
        <v>5071</v>
      </c>
      <c r="E5075" s="86" t="s">
        <v>7136</v>
      </c>
      <c r="F5075" s="85" t="s">
        <v>4591</v>
      </c>
      <c r="G5075" s="86" t="s">
        <v>111</v>
      </c>
      <c r="H5075" s="85" t="s">
        <v>2</v>
      </c>
      <c r="I5075" s="85">
        <v>1</v>
      </c>
      <c r="J5075" s="88">
        <v>2.417754069514436E-2</v>
      </c>
      <c r="K5075" s="146">
        <v>5.4183288178304929E-2</v>
      </c>
      <c r="L5075" s="147">
        <v>1.3251743554128701E-10</v>
      </c>
      <c r="M5075" s="147">
        <v>2.8054966404685499E-3</v>
      </c>
      <c r="N5075" s="87">
        <v>0.3702169998093956</v>
      </c>
      <c r="O5075" s="88">
        <v>2.1460469816522779E-2</v>
      </c>
      <c r="P5075" s="89">
        <v>57.967272782102384</v>
      </c>
    </row>
    <row r="5076" spans="1:16">
      <c r="A5076" s="75" t="s">
        <v>7160</v>
      </c>
      <c r="B5076" s="85">
        <v>5072</v>
      </c>
      <c r="C5076" s="85">
        <v>4779</v>
      </c>
      <c r="D5076" s="85">
        <v>5072</v>
      </c>
      <c r="E5076" s="86" t="s">
        <v>7136</v>
      </c>
      <c r="F5076" s="85" t="s">
        <v>4247</v>
      </c>
      <c r="G5076" s="86" t="s">
        <v>111</v>
      </c>
      <c r="H5076" s="85" t="s">
        <v>2</v>
      </c>
      <c r="I5076" s="85">
        <v>1</v>
      </c>
      <c r="J5076" s="88">
        <v>5.0887562224825968E-2</v>
      </c>
      <c r="K5076" s="146">
        <v>6.7253089804094876E-2</v>
      </c>
      <c r="L5076" s="147">
        <v>1.5745365763729101E-10</v>
      </c>
      <c r="M5076" s="147">
        <v>5.7321887310043485E-4</v>
      </c>
      <c r="N5076" s="87">
        <v>7.7687469202495155E-2</v>
      </c>
      <c r="O5076" s="88">
        <v>4.4944862051568557E-2</v>
      </c>
      <c r="P5076" s="89">
        <v>578.53425414616322</v>
      </c>
    </row>
    <row r="5077" spans="1:16">
      <c r="A5077" s="75" t="s">
        <v>7161</v>
      </c>
      <c r="B5077" s="85">
        <v>5073</v>
      </c>
      <c r="C5077" s="85">
        <v>4780</v>
      </c>
      <c r="D5077" s="85">
        <v>5073</v>
      </c>
      <c r="E5077" s="86" t="s">
        <v>7136</v>
      </c>
      <c r="F5077" s="85" t="s">
        <v>4416</v>
      </c>
      <c r="G5077" s="86" t="s">
        <v>111</v>
      </c>
      <c r="H5077" s="85" t="s">
        <v>2</v>
      </c>
      <c r="I5077" s="85">
        <v>1</v>
      </c>
      <c r="J5077" s="88">
        <v>0.34708621080101743</v>
      </c>
      <c r="K5077" s="146">
        <v>0.72842471701809286</v>
      </c>
      <c r="L5077" s="147">
        <v>1.6370385639839499E-9</v>
      </c>
      <c r="M5077" s="147">
        <v>1.705127027053957E-2</v>
      </c>
      <c r="N5077" s="87">
        <v>10.533100308212139</v>
      </c>
      <c r="O5077" s="88">
        <v>0.32851731990909511</v>
      </c>
      <c r="P5077" s="89">
        <v>31.189043139840443</v>
      </c>
    </row>
    <row r="5078" spans="1:16">
      <c r="A5078" s="75" t="s">
        <v>7162</v>
      </c>
      <c r="B5078" s="85">
        <v>5074</v>
      </c>
      <c r="C5078" s="85">
        <v>4781</v>
      </c>
      <c r="D5078" s="85">
        <v>5074</v>
      </c>
      <c r="E5078" s="86" t="s">
        <v>7136</v>
      </c>
      <c r="F5078" s="85" t="s">
        <v>4730</v>
      </c>
      <c r="G5078" s="86" t="s">
        <v>111</v>
      </c>
      <c r="H5078" s="85" t="s">
        <v>2</v>
      </c>
      <c r="I5078" s="85">
        <v>1</v>
      </c>
      <c r="J5078" s="88">
        <v>7.9560126755233135E-2</v>
      </c>
      <c r="K5078" s="146">
        <v>9.9837539298236258E-2</v>
      </c>
      <c r="L5078" s="147">
        <v>2.9331249060592512E-10</v>
      </c>
      <c r="M5078" s="147">
        <v>4.3147209124394107E-3</v>
      </c>
      <c r="N5078" s="87">
        <v>0.46065207965369348</v>
      </c>
      <c r="O5078" s="88">
        <v>7.1376570334493933E-2</v>
      </c>
      <c r="P5078" s="89">
        <v>154.94681015692586</v>
      </c>
    </row>
    <row r="5079" spans="1:16">
      <c r="A5079" s="75" t="s">
        <v>7163</v>
      </c>
      <c r="B5079" s="85">
        <v>5075</v>
      </c>
      <c r="C5079" s="85">
        <v>4782</v>
      </c>
      <c r="D5079" s="85">
        <v>5075</v>
      </c>
      <c r="E5079" s="86" t="s">
        <v>7136</v>
      </c>
      <c r="F5079" s="85" t="s">
        <v>4418</v>
      </c>
      <c r="G5079" s="86" t="s">
        <v>111</v>
      </c>
      <c r="H5079" s="85" t="s">
        <v>2</v>
      </c>
      <c r="I5079" s="85">
        <v>1</v>
      </c>
      <c r="J5079" s="88">
        <v>0.89795732224070157</v>
      </c>
      <c r="K5079" s="146">
        <v>1.0753672011489965</v>
      </c>
      <c r="L5079" s="147">
        <v>4.2837112168148004E-9</v>
      </c>
      <c r="M5079" s="147">
        <v>4.1290262434401988E-2</v>
      </c>
      <c r="N5079" s="87">
        <v>11.28951172808503</v>
      </c>
      <c r="O5079" s="88">
        <v>0.84399784719751236</v>
      </c>
      <c r="P5079" s="89">
        <v>74.759464140321555</v>
      </c>
    </row>
    <row r="5080" spans="1:16">
      <c r="A5080" s="75" t="s">
        <v>7164</v>
      </c>
      <c r="B5080" s="85">
        <v>5076</v>
      </c>
      <c r="C5080" s="85">
        <v>4783</v>
      </c>
      <c r="D5080" s="85">
        <v>5076</v>
      </c>
      <c r="E5080" s="86" t="s">
        <v>7136</v>
      </c>
      <c r="F5080" s="85" t="s">
        <v>4596</v>
      </c>
      <c r="G5080" s="86" t="s">
        <v>111</v>
      </c>
      <c r="H5080" s="85" t="s">
        <v>2</v>
      </c>
      <c r="I5080" s="85">
        <v>1</v>
      </c>
      <c r="J5080" s="88">
        <v>0.29136384765696338</v>
      </c>
      <c r="K5080" s="146">
        <v>0.32637360361372786</v>
      </c>
      <c r="L5080" s="147">
        <v>1.286692844148753E-9</v>
      </c>
      <c r="M5080" s="147">
        <v>3.4499418731876362E-2</v>
      </c>
      <c r="N5080" s="87">
        <v>3.671687555043964</v>
      </c>
      <c r="O5080" s="88">
        <v>0.26669591741798387</v>
      </c>
      <c r="P5080" s="89">
        <v>72.635787609872082</v>
      </c>
    </row>
    <row r="5081" spans="1:16">
      <c r="A5081" s="75" t="s">
        <v>7165</v>
      </c>
      <c r="B5081" s="85">
        <v>5077</v>
      </c>
      <c r="C5081" s="85">
        <v>4784</v>
      </c>
      <c r="D5081" s="85">
        <v>5077</v>
      </c>
      <c r="E5081" s="86" t="s">
        <v>7136</v>
      </c>
      <c r="F5081" s="85" t="s">
        <v>5314</v>
      </c>
      <c r="G5081" s="86" t="s">
        <v>111</v>
      </c>
      <c r="H5081" s="85" t="s">
        <v>2</v>
      </c>
      <c r="I5081" s="85">
        <v>1</v>
      </c>
      <c r="J5081" s="88">
        <v>1.1462393932548181</v>
      </c>
      <c r="K5081" s="146">
        <v>1.3240824041295851</v>
      </c>
      <c r="L5081" s="147">
        <v>5.3170237305380489E-9</v>
      </c>
      <c r="M5081" s="147">
        <v>0.1421777129874342</v>
      </c>
      <c r="N5081" s="87">
        <v>14.662493690567141</v>
      </c>
      <c r="O5081" s="88">
        <v>1.05345855139544</v>
      </c>
      <c r="P5081" s="89">
        <v>71.847161446566503</v>
      </c>
    </row>
    <row r="5082" spans="1:16">
      <c r="A5082" s="75" t="s">
        <v>7166</v>
      </c>
      <c r="B5082" s="85">
        <v>5078</v>
      </c>
      <c r="C5082" s="85">
        <v>4785</v>
      </c>
      <c r="D5082" s="85">
        <v>5078</v>
      </c>
      <c r="E5082" s="86" t="s">
        <v>7136</v>
      </c>
      <c r="F5082" s="85" t="s">
        <v>4420</v>
      </c>
      <c r="G5082" s="86" t="s">
        <v>111</v>
      </c>
      <c r="H5082" s="85" t="s">
        <v>2</v>
      </c>
      <c r="I5082" s="85">
        <v>1</v>
      </c>
      <c r="J5082" s="88">
        <v>6.7983601550158923E-2</v>
      </c>
      <c r="K5082" s="146">
        <v>0.10825697560982911</v>
      </c>
      <c r="L5082" s="147">
        <v>2.613287794792347E-10</v>
      </c>
      <c r="M5082" s="147">
        <v>7.3671910199845586E-3</v>
      </c>
      <c r="N5082" s="87">
        <v>10.38034284555515</v>
      </c>
      <c r="O5082" s="88">
        <v>6.080970575532392E-2</v>
      </c>
      <c r="P5082" s="89">
        <v>5.8581596639038338</v>
      </c>
    </row>
    <row r="5083" spans="1:16">
      <c r="A5083" s="75" t="s">
        <v>7167</v>
      </c>
      <c r="B5083" s="85">
        <v>5079</v>
      </c>
      <c r="C5083" s="85">
        <v>4786</v>
      </c>
      <c r="D5083" s="85">
        <v>5079</v>
      </c>
      <c r="E5083" s="86" t="s">
        <v>7136</v>
      </c>
      <c r="F5083" s="85" t="s">
        <v>4422</v>
      </c>
      <c r="G5083" s="86" t="s">
        <v>111</v>
      </c>
      <c r="H5083" s="85" t="s">
        <v>2</v>
      </c>
      <c r="I5083" s="85">
        <v>1</v>
      </c>
      <c r="J5083" s="88">
        <v>1.7774892162384669E-2</v>
      </c>
      <c r="K5083" s="146">
        <v>4.8961112317224685E-2</v>
      </c>
      <c r="L5083" s="147">
        <v>9.9543237513970005E-11</v>
      </c>
      <c r="M5083" s="147">
        <v>1.926778620953679E-3</v>
      </c>
      <c r="N5083" s="87">
        <v>0.24028281286985681</v>
      </c>
      <c r="O5083" s="88">
        <v>1.5750441337581592E-2</v>
      </c>
      <c r="P5083" s="89">
        <v>65.549596117440274</v>
      </c>
    </row>
    <row r="5084" spans="1:16">
      <c r="A5084" s="75" t="s">
        <v>7168</v>
      </c>
      <c r="B5084" s="85">
        <v>5080</v>
      </c>
      <c r="C5084" s="85">
        <v>4787</v>
      </c>
      <c r="D5084" s="85">
        <v>5080</v>
      </c>
      <c r="E5084" s="86" t="s">
        <v>7136</v>
      </c>
      <c r="F5084" s="85" t="s">
        <v>509</v>
      </c>
      <c r="G5084" s="86" t="s">
        <v>111</v>
      </c>
      <c r="H5084" s="85" t="s">
        <v>2</v>
      </c>
      <c r="I5084" s="85">
        <v>1</v>
      </c>
      <c r="J5084" s="88">
        <v>1.5915437016371561E-2</v>
      </c>
      <c r="K5084" s="146">
        <v>4.0384876793972901E-2</v>
      </c>
      <c r="L5084" s="147">
        <v>1.0826233810738779E-10</v>
      </c>
      <c r="M5084" s="147">
        <v>7.4599055695739934E-4</v>
      </c>
      <c r="N5084" s="87">
        <v>8.7284491018665977E-2</v>
      </c>
      <c r="O5084" s="88">
        <v>1.4863718161181309E-2</v>
      </c>
      <c r="P5084" s="89">
        <v>170.29048331166496</v>
      </c>
    </row>
    <row r="5085" spans="1:16">
      <c r="A5085" s="75" t="s">
        <v>7169</v>
      </c>
      <c r="B5085" s="85">
        <v>5081</v>
      </c>
      <c r="C5085" s="85">
        <v>4788</v>
      </c>
      <c r="D5085" s="85">
        <v>5081</v>
      </c>
      <c r="E5085" s="86" t="s">
        <v>7136</v>
      </c>
      <c r="F5085" s="85" t="s">
        <v>4235</v>
      </c>
      <c r="G5085" s="86" t="s">
        <v>111</v>
      </c>
      <c r="H5085" s="85" t="s">
        <v>2</v>
      </c>
      <c r="I5085" s="85">
        <v>1</v>
      </c>
      <c r="J5085" s="88">
        <v>0.69700262230782228</v>
      </c>
      <c r="K5085" s="146">
        <v>0.67549614718114404</v>
      </c>
      <c r="L5085" s="147">
        <v>2.9725681204975679E-9</v>
      </c>
      <c r="M5085" s="147">
        <v>4.6876122751957933E-2</v>
      </c>
      <c r="N5085" s="87">
        <v>9.6674941550487397</v>
      </c>
      <c r="O5085" s="88">
        <v>0.65836051146175822</v>
      </c>
      <c r="P5085" s="89">
        <v>68.100430256576558</v>
      </c>
    </row>
    <row r="5086" spans="1:16">
      <c r="A5086" s="75" t="s">
        <v>7170</v>
      </c>
      <c r="B5086" s="85">
        <v>5082</v>
      </c>
      <c r="C5086" s="85">
        <v>4789</v>
      </c>
      <c r="D5086" s="85">
        <v>5082</v>
      </c>
      <c r="E5086" s="86" t="s">
        <v>7136</v>
      </c>
      <c r="F5086" s="85" t="s">
        <v>4600</v>
      </c>
      <c r="G5086" s="86" t="s">
        <v>111</v>
      </c>
      <c r="H5086" s="85" t="s">
        <v>2</v>
      </c>
      <c r="I5086" s="85">
        <v>1</v>
      </c>
      <c r="J5086" s="88">
        <v>0.1574336498920082</v>
      </c>
      <c r="K5086" s="146">
        <v>0.15137694580282945</v>
      </c>
      <c r="L5086" s="147">
        <v>6.4178554594671661E-10</v>
      </c>
      <c r="M5086" s="147">
        <v>2.0270818375859399E-2</v>
      </c>
      <c r="N5086" s="87">
        <v>2.3387498304655931</v>
      </c>
      <c r="O5086" s="88">
        <v>0.14326994515988339</v>
      </c>
      <c r="P5086" s="89">
        <v>61.259200660791294</v>
      </c>
    </row>
    <row r="5087" spans="1:16">
      <c r="A5087" s="75" t="s">
        <v>7171</v>
      </c>
      <c r="B5087" s="85">
        <v>5083</v>
      </c>
      <c r="C5087" s="85">
        <v>4790</v>
      </c>
      <c r="D5087" s="85">
        <v>5083</v>
      </c>
      <c r="E5087" s="86" t="s">
        <v>7136</v>
      </c>
      <c r="F5087" s="85" t="s">
        <v>6174</v>
      </c>
      <c r="G5087" s="86" t="s">
        <v>111</v>
      </c>
      <c r="H5087" s="85" t="s">
        <v>2</v>
      </c>
      <c r="I5087" s="85">
        <v>1</v>
      </c>
      <c r="J5087" s="88">
        <v>4.989206357757855E-3</v>
      </c>
      <c r="K5087" s="146">
        <v>9.5338981005173677E-3</v>
      </c>
      <c r="L5087" s="147">
        <v>2.3184373340058679E-11</v>
      </c>
      <c r="M5087" s="147">
        <v>4.170800150161627E-4</v>
      </c>
      <c r="N5087" s="87">
        <v>5.0545056221052133E-2</v>
      </c>
      <c r="O5087" s="88">
        <v>4.587727911155119E-3</v>
      </c>
      <c r="P5087" s="89">
        <v>90.765116396177234</v>
      </c>
    </row>
    <row r="5088" spans="1:16">
      <c r="A5088" s="75" t="s">
        <v>7172</v>
      </c>
      <c r="B5088" s="85">
        <v>5084</v>
      </c>
      <c r="C5088" s="85">
        <v>4791</v>
      </c>
      <c r="D5088" s="85">
        <v>5084</v>
      </c>
      <c r="E5088" s="86" t="s">
        <v>7136</v>
      </c>
      <c r="F5088" s="85" t="s">
        <v>6176</v>
      </c>
      <c r="G5088" s="86" t="s">
        <v>111</v>
      </c>
      <c r="H5088" s="85" t="s">
        <v>2</v>
      </c>
      <c r="I5088" s="85">
        <v>1</v>
      </c>
      <c r="J5088" s="88">
        <v>4.524439460563837E-3</v>
      </c>
      <c r="K5088" s="146">
        <v>8.9989804917396353E-3</v>
      </c>
      <c r="L5088" s="147">
        <v>2.1028894940526059E-11</v>
      </c>
      <c r="M5088" s="147">
        <v>3.5934942027352601E-4</v>
      </c>
      <c r="N5088" s="87">
        <v>4.4594422123388773E-2</v>
      </c>
      <c r="O5088" s="88">
        <v>4.160680274179188E-3</v>
      </c>
      <c r="P5088" s="89">
        <v>93.300463960872904</v>
      </c>
    </row>
    <row r="5089" spans="1:16">
      <c r="A5089" s="75" t="s">
        <v>7173</v>
      </c>
      <c r="B5089" s="85">
        <v>5085</v>
      </c>
      <c r="C5089" s="85">
        <v>4792</v>
      </c>
      <c r="D5089" s="85">
        <v>5085</v>
      </c>
      <c r="E5089" s="86" t="s">
        <v>7136</v>
      </c>
      <c r="F5089" s="85" t="s">
        <v>32</v>
      </c>
      <c r="G5089" s="86" t="s">
        <v>111</v>
      </c>
      <c r="H5089" s="85" t="s">
        <v>2</v>
      </c>
      <c r="I5089" s="85">
        <v>1</v>
      </c>
      <c r="J5089" s="88">
        <v>1.0941615393435839E-2</v>
      </c>
      <c r="K5089" s="146">
        <v>3.5282082704012972E-2</v>
      </c>
      <c r="L5089" s="147">
        <v>8.4540450016184035E-11</v>
      </c>
      <c r="M5089" s="147">
        <v>7.4448855899024024E-4</v>
      </c>
      <c r="N5089" s="87">
        <v>3.5802324580217868</v>
      </c>
      <c r="O5089" s="88">
        <v>6.74903445800943E-3</v>
      </c>
      <c r="P5089" s="89">
        <v>1.8850827529055265</v>
      </c>
    </row>
    <row r="5090" spans="1:16">
      <c r="A5090" s="75" t="s">
        <v>7174</v>
      </c>
      <c r="B5090" s="85">
        <v>5086</v>
      </c>
      <c r="C5090" s="85">
        <v>4793</v>
      </c>
      <c r="D5090" s="85">
        <v>5086</v>
      </c>
      <c r="E5090" s="86" t="s">
        <v>7136</v>
      </c>
      <c r="F5090" s="85" t="s">
        <v>2972</v>
      </c>
      <c r="G5090" s="86" t="s">
        <v>111</v>
      </c>
      <c r="H5090" s="85" t="s">
        <v>2</v>
      </c>
      <c r="I5090" s="85">
        <v>1</v>
      </c>
      <c r="J5090" s="88">
        <v>0.43532795856467887</v>
      </c>
      <c r="K5090" s="146">
        <v>0.25904184874147695</v>
      </c>
      <c r="L5090" s="147">
        <v>1.373603813414867E-9</v>
      </c>
      <c r="M5090" s="147">
        <v>6.0566321329574492E-2</v>
      </c>
      <c r="N5090" s="87">
        <v>8.0140071806525697</v>
      </c>
      <c r="O5090" s="88">
        <v>0.38971590767430458</v>
      </c>
      <c r="P5090" s="89">
        <v>48.62934345943156</v>
      </c>
    </row>
    <row r="5091" spans="1:16">
      <c r="A5091" s="75" t="s">
        <v>7175</v>
      </c>
      <c r="B5091" s="85">
        <v>5087</v>
      </c>
      <c r="C5091" s="85">
        <v>4794</v>
      </c>
      <c r="D5091" s="85">
        <v>5087</v>
      </c>
      <c r="E5091" s="86" t="s">
        <v>7136</v>
      </c>
      <c r="F5091" s="85" t="s">
        <v>1063</v>
      </c>
      <c r="G5091" s="86" t="s">
        <v>111</v>
      </c>
      <c r="H5091" s="85" t="s">
        <v>2</v>
      </c>
      <c r="I5091" s="85">
        <v>1</v>
      </c>
      <c r="J5091" s="88">
        <v>0.55780020908076144</v>
      </c>
      <c r="K5091" s="146">
        <v>2.7471160024662855</v>
      </c>
      <c r="L5091" s="147">
        <v>2.7917284693921759E-9</v>
      </c>
      <c r="M5091" s="147">
        <v>2.9630880451342181E-2</v>
      </c>
      <c r="N5091" s="87">
        <v>7.2834785991953916</v>
      </c>
      <c r="O5091" s="88">
        <v>0.53066852395668906</v>
      </c>
      <c r="P5091" s="89">
        <v>72.859213730004257</v>
      </c>
    </row>
    <row r="5092" spans="1:16">
      <c r="A5092" s="75" t="s">
        <v>7176</v>
      </c>
      <c r="B5092" s="85">
        <v>5088</v>
      </c>
      <c r="C5092" s="85">
        <v>4795</v>
      </c>
      <c r="D5092" s="85">
        <v>5088</v>
      </c>
      <c r="E5092" s="86" t="s">
        <v>7136</v>
      </c>
      <c r="F5092" s="85" t="s">
        <v>3842</v>
      </c>
      <c r="G5092" s="86" t="s">
        <v>111</v>
      </c>
      <c r="H5092" s="85" t="s">
        <v>2</v>
      </c>
      <c r="I5092" s="85">
        <v>1</v>
      </c>
      <c r="J5092" s="88">
        <v>4.5292851997990789E-2</v>
      </c>
      <c r="K5092" s="146">
        <v>5.5920871615756838E-2</v>
      </c>
      <c r="L5092" s="147">
        <v>2.1010310211448081E-10</v>
      </c>
      <c r="M5092" s="147">
        <v>5.4233604690559697E-3</v>
      </c>
      <c r="N5092" s="87">
        <v>0.56657201393872725</v>
      </c>
      <c r="O5092" s="88">
        <v>4.1620435567594968E-2</v>
      </c>
      <c r="P5092" s="89">
        <v>73.460097822791624</v>
      </c>
    </row>
    <row r="5093" spans="1:16">
      <c r="A5093" s="75" t="s">
        <v>7177</v>
      </c>
      <c r="B5093" s="85">
        <v>5089</v>
      </c>
      <c r="C5093" s="85">
        <v>4796</v>
      </c>
      <c r="D5093" s="85">
        <v>5089</v>
      </c>
      <c r="E5093" s="86" t="s">
        <v>7136</v>
      </c>
      <c r="F5093" s="85" t="s">
        <v>6182</v>
      </c>
      <c r="G5093" s="86" t="s">
        <v>111</v>
      </c>
      <c r="H5093" s="85" t="s">
        <v>2</v>
      </c>
      <c r="I5093" s="85">
        <v>1</v>
      </c>
      <c r="J5093" s="88">
        <v>0.87376923003286511</v>
      </c>
      <c r="K5093" s="146">
        <v>0.95847051802848438</v>
      </c>
      <c r="L5093" s="147">
        <v>3.649875189995291E-9</v>
      </c>
      <c r="M5093" s="147">
        <v>1.9262781370008052E-2</v>
      </c>
      <c r="N5093" s="87">
        <v>8.1999216529802723</v>
      </c>
      <c r="O5093" s="88">
        <v>0.73497460734877151</v>
      </c>
      <c r="P5093" s="89">
        <v>89.631906066034674</v>
      </c>
    </row>
    <row r="5094" spans="1:16">
      <c r="A5094" s="75" t="s">
        <v>7178</v>
      </c>
      <c r="B5094" s="85">
        <v>5090</v>
      </c>
      <c r="C5094" s="85">
        <v>4797</v>
      </c>
      <c r="D5094" s="85">
        <v>5090</v>
      </c>
      <c r="E5094" s="86" t="s">
        <v>7136</v>
      </c>
      <c r="F5094" s="85" t="s">
        <v>6184</v>
      </c>
      <c r="G5094" s="86" t="s">
        <v>111</v>
      </c>
      <c r="H5094" s="85" t="s">
        <v>2</v>
      </c>
      <c r="I5094" s="85">
        <v>1</v>
      </c>
      <c r="J5094" s="88">
        <v>0.59509568316749706</v>
      </c>
      <c r="K5094" s="146">
        <v>0.67708360456858152</v>
      </c>
      <c r="L5094" s="147">
        <v>2.5346335099174942E-9</v>
      </c>
      <c r="M5094" s="147">
        <v>1.8932292176581982E-2</v>
      </c>
      <c r="N5094" s="87">
        <v>7.4881981046674522</v>
      </c>
      <c r="O5094" s="88">
        <v>0.50432781263804694</v>
      </c>
      <c r="P5094" s="89">
        <v>67.349688882255336</v>
      </c>
    </row>
    <row r="5095" spans="1:16">
      <c r="A5095" s="75" t="s">
        <v>7179</v>
      </c>
      <c r="B5095" s="85">
        <v>5091</v>
      </c>
      <c r="C5095" s="85">
        <v>4798</v>
      </c>
      <c r="D5095" s="85">
        <v>5091</v>
      </c>
      <c r="E5095" s="86" t="s">
        <v>7136</v>
      </c>
      <c r="F5095" s="85" t="s">
        <v>6186</v>
      </c>
      <c r="G5095" s="86" t="s">
        <v>111</v>
      </c>
      <c r="H5095" s="85" t="s">
        <v>2</v>
      </c>
      <c r="I5095" s="85">
        <v>1</v>
      </c>
      <c r="J5095" s="88">
        <v>0.84392891093043365</v>
      </c>
      <c r="K5095" s="146">
        <v>0.92122072572717284</v>
      </c>
      <c r="L5095" s="147">
        <v>3.5105220767605499E-9</v>
      </c>
      <c r="M5095" s="147">
        <v>2.527216385674267E-2</v>
      </c>
      <c r="N5095" s="87">
        <v>9.9813735146162497</v>
      </c>
      <c r="O5095" s="88">
        <v>0.71568981798302478</v>
      </c>
      <c r="P5095" s="89">
        <v>71.702538426700755</v>
      </c>
    </row>
    <row r="5096" spans="1:16">
      <c r="A5096" s="75" t="s">
        <v>7180</v>
      </c>
      <c r="B5096" s="85">
        <v>5092</v>
      </c>
      <c r="C5096" s="85">
        <v>4799</v>
      </c>
      <c r="D5096" s="85">
        <v>5092</v>
      </c>
      <c r="E5096" s="86" t="s">
        <v>7136</v>
      </c>
      <c r="F5096" s="85" t="s">
        <v>6188</v>
      </c>
      <c r="G5096" s="86" t="s">
        <v>111</v>
      </c>
      <c r="H5096" s="85" t="s">
        <v>2</v>
      </c>
      <c r="I5096" s="85">
        <v>1</v>
      </c>
      <c r="J5096" s="88">
        <v>1.1542073006171589</v>
      </c>
      <c r="K5096" s="146">
        <v>1.312373079445194</v>
      </c>
      <c r="L5096" s="147">
        <v>4.9242094995771243E-9</v>
      </c>
      <c r="M5096" s="147">
        <v>2.7174849520320499E-2</v>
      </c>
      <c r="N5096" s="87">
        <v>11.172278745364659</v>
      </c>
      <c r="O5096" s="88">
        <v>0.97196791980986419</v>
      </c>
      <c r="P5096" s="89">
        <v>86.998180224703972</v>
      </c>
    </row>
    <row r="5097" spans="1:16">
      <c r="A5097" s="75" t="s">
        <v>7181</v>
      </c>
      <c r="B5097" s="85">
        <v>5093</v>
      </c>
      <c r="C5097" s="85">
        <v>4800</v>
      </c>
      <c r="D5097" s="85">
        <v>5093</v>
      </c>
      <c r="E5097" s="86" t="s">
        <v>7136</v>
      </c>
      <c r="F5097" s="85" t="s">
        <v>6190</v>
      </c>
      <c r="G5097" s="86" t="s">
        <v>111</v>
      </c>
      <c r="H5097" s="85" t="s">
        <v>2</v>
      </c>
      <c r="I5097" s="85">
        <v>1</v>
      </c>
      <c r="J5097" s="88">
        <v>1.399631463036848</v>
      </c>
      <c r="K5097" s="146">
        <v>1.5588456913384698</v>
      </c>
      <c r="L5097" s="147">
        <v>5.8830909195535509E-9</v>
      </c>
      <c r="M5097" s="147">
        <v>2.8823087348303539E-2</v>
      </c>
      <c r="N5097" s="87">
        <v>13.44711727417209</v>
      </c>
      <c r="O5097" s="88">
        <v>1.175643559765317</v>
      </c>
      <c r="P5097" s="89">
        <v>87.427181290623409</v>
      </c>
    </row>
    <row r="5098" spans="1:16">
      <c r="A5098" s="75" t="s">
        <v>7182</v>
      </c>
      <c r="B5098" s="85">
        <v>5094</v>
      </c>
      <c r="C5098" s="85">
        <v>4801</v>
      </c>
      <c r="D5098" s="85">
        <v>5094</v>
      </c>
      <c r="E5098" s="86" t="s">
        <v>7136</v>
      </c>
      <c r="F5098" s="85" t="s">
        <v>6192</v>
      </c>
      <c r="G5098" s="86" t="s">
        <v>111</v>
      </c>
      <c r="H5098" s="85" t="s">
        <v>2</v>
      </c>
      <c r="I5098" s="85">
        <v>1</v>
      </c>
      <c r="J5098" s="88">
        <v>0.97807027583311157</v>
      </c>
      <c r="K5098" s="146">
        <v>1.1168760883378606</v>
      </c>
      <c r="L5098" s="147">
        <v>4.17259916182771E-9</v>
      </c>
      <c r="M5098" s="147">
        <v>2.042456763930493E-2</v>
      </c>
      <c r="N5098" s="87">
        <v>9.0728465311431172</v>
      </c>
      <c r="O5098" s="88">
        <v>0.82253237102425003</v>
      </c>
      <c r="P5098" s="89">
        <v>90.658688891171678</v>
      </c>
    </row>
    <row r="5099" spans="1:16">
      <c r="A5099" s="75" t="s">
        <v>7183</v>
      </c>
      <c r="B5099" s="85">
        <v>5095</v>
      </c>
      <c r="C5099" s="85">
        <v>4802</v>
      </c>
      <c r="D5099" s="85">
        <v>5095</v>
      </c>
      <c r="E5099" s="86" t="s">
        <v>7136</v>
      </c>
      <c r="F5099" s="85" t="s">
        <v>6194</v>
      </c>
      <c r="G5099" s="86" t="s">
        <v>111</v>
      </c>
      <c r="H5099" s="85" t="s">
        <v>2</v>
      </c>
      <c r="I5099" s="85">
        <v>1</v>
      </c>
      <c r="J5099" s="88">
        <v>0.29416203014033898</v>
      </c>
      <c r="K5099" s="146">
        <v>0.36284646278996507</v>
      </c>
      <c r="L5099" s="147">
        <v>1.31340636079304E-9</v>
      </c>
      <c r="M5099" s="147">
        <v>8.0523625766285162E-3</v>
      </c>
      <c r="N5099" s="87">
        <v>2.8871814871441241</v>
      </c>
      <c r="O5099" s="88">
        <v>0.248158615727399</v>
      </c>
      <c r="P5099" s="89">
        <v>85.951858874263863</v>
      </c>
    </row>
    <row r="5100" spans="1:16">
      <c r="A5100" s="75" t="s">
        <v>7184</v>
      </c>
      <c r="B5100" s="85">
        <v>5096</v>
      </c>
      <c r="C5100" s="85">
        <v>4803</v>
      </c>
      <c r="D5100" s="85">
        <v>5096</v>
      </c>
      <c r="E5100" s="86" t="s">
        <v>7136</v>
      </c>
      <c r="F5100" s="85" t="s">
        <v>235</v>
      </c>
      <c r="G5100" s="86" t="s">
        <v>111</v>
      </c>
      <c r="H5100" s="85" t="s">
        <v>2</v>
      </c>
      <c r="I5100" s="85">
        <v>1</v>
      </c>
      <c r="J5100" s="88">
        <v>0.2235831258814158</v>
      </c>
      <c r="K5100" s="146">
        <v>0.27646279364187221</v>
      </c>
      <c r="L5100" s="147">
        <v>1.023426451111167E-9</v>
      </c>
      <c r="M5100" s="147">
        <v>1.1845779836079569E-2</v>
      </c>
      <c r="N5100" s="87">
        <v>2.3164922441118301</v>
      </c>
      <c r="O5100" s="88">
        <v>0.19006129788456019</v>
      </c>
      <c r="P5100" s="89">
        <v>82.047025353815457</v>
      </c>
    </row>
    <row r="5101" spans="1:16">
      <c r="A5101" s="75" t="s">
        <v>7185</v>
      </c>
      <c r="B5101" s="85">
        <v>5097</v>
      </c>
      <c r="C5101" s="85">
        <v>4804</v>
      </c>
      <c r="D5101" s="85">
        <v>5097</v>
      </c>
      <c r="E5101" s="86" t="s">
        <v>7136</v>
      </c>
      <c r="F5101" s="85" t="s">
        <v>1183</v>
      </c>
      <c r="G5101" s="86" t="s">
        <v>111</v>
      </c>
      <c r="H5101" s="85" t="s">
        <v>2</v>
      </c>
      <c r="I5101" s="85">
        <v>1</v>
      </c>
      <c r="J5101" s="88">
        <v>1.667836443330457E-2</v>
      </c>
      <c r="K5101" s="146">
        <v>2.8583054904618696E-2</v>
      </c>
      <c r="L5101" s="147">
        <v>7.9038090996978938E-11</v>
      </c>
      <c r="M5101" s="147">
        <v>1.8172630616954039E-3</v>
      </c>
      <c r="N5101" s="87">
        <v>0.20159950964219811</v>
      </c>
      <c r="O5101" s="88">
        <v>1.514041247100765E-2</v>
      </c>
      <c r="P5101" s="89">
        <v>75.101435007848409</v>
      </c>
    </row>
    <row r="5102" spans="1:16">
      <c r="A5102" s="75" t="s">
        <v>7186</v>
      </c>
      <c r="B5102" s="85">
        <v>5098</v>
      </c>
      <c r="C5102" s="85">
        <v>4805</v>
      </c>
      <c r="D5102" s="85">
        <v>5098</v>
      </c>
      <c r="E5102" s="86" t="s">
        <v>7136</v>
      </c>
      <c r="F5102" s="85" t="s">
        <v>6198</v>
      </c>
      <c r="G5102" s="86" t="s">
        <v>111</v>
      </c>
      <c r="H5102" s="85" t="s">
        <v>2</v>
      </c>
      <c r="I5102" s="85">
        <v>1</v>
      </c>
      <c r="J5102" s="88">
        <v>0.9434668716460396</v>
      </c>
      <c r="K5102" s="146">
        <v>1.0471732517106367</v>
      </c>
      <c r="L5102" s="147">
        <v>4.2638221996826784E-9</v>
      </c>
      <c r="M5102" s="147">
        <v>0.1181541783435386</v>
      </c>
      <c r="N5102" s="87">
        <v>12.488895726173091</v>
      </c>
      <c r="O5102" s="88">
        <v>0.86521362921706413</v>
      </c>
      <c r="P5102" s="89">
        <v>69.278633450660351</v>
      </c>
    </row>
    <row r="5103" spans="1:16">
      <c r="A5103" s="75" t="s">
        <v>7187</v>
      </c>
      <c r="B5103" s="85">
        <v>5099</v>
      </c>
      <c r="C5103" s="85">
        <v>4806</v>
      </c>
      <c r="D5103" s="85">
        <v>5099</v>
      </c>
      <c r="E5103" s="86" t="s">
        <v>7136</v>
      </c>
      <c r="F5103" s="85" t="s">
        <v>6200</v>
      </c>
      <c r="G5103" s="86" t="s">
        <v>111</v>
      </c>
      <c r="H5103" s="85" t="s">
        <v>2</v>
      </c>
      <c r="I5103" s="85">
        <v>1</v>
      </c>
      <c r="J5103" s="88">
        <v>0.73863674100109256</v>
      </c>
      <c r="K5103" s="146">
        <v>0.8593143820894199</v>
      </c>
      <c r="L5103" s="147">
        <v>3.4294718081855261E-9</v>
      </c>
      <c r="M5103" s="147">
        <v>9.1537750952680533E-2</v>
      </c>
      <c r="N5103" s="87">
        <v>9.4503548902638261</v>
      </c>
      <c r="O5103" s="88">
        <v>0.67856106796011573</v>
      </c>
      <c r="P5103" s="89">
        <v>71.80270750035001</v>
      </c>
    </row>
    <row r="5104" spans="1:16">
      <c r="A5104" s="75" t="s">
        <v>7188</v>
      </c>
      <c r="B5104" s="85">
        <v>5100</v>
      </c>
      <c r="C5104" s="85">
        <v>4807</v>
      </c>
      <c r="D5104" s="85">
        <v>5100</v>
      </c>
      <c r="E5104" s="86" t="s">
        <v>7136</v>
      </c>
      <c r="F5104" s="85" t="s">
        <v>5038</v>
      </c>
      <c r="G5104" s="86" t="s">
        <v>111</v>
      </c>
      <c r="H5104" s="85" t="s">
        <v>2</v>
      </c>
      <c r="I5104" s="85">
        <v>1</v>
      </c>
      <c r="J5104" s="88">
        <v>1.062060762148709</v>
      </c>
      <c r="K5104" s="146">
        <v>1.2289302114636018</v>
      </c>
      <c r="L5104" s="147">
        <v>4.9281950959568376E-9</v>
      </c>
      <c r="M5104" s="147">
        <v>0.131538503846752</v>
      </c>
      <c r="N5104" s="87">
        <v>13.57483483124169</v>
      </c>
      <c r="O5104" s="88">
        <v>0.97570656590607763</v>
      </c>
      <c r="P5104" s="89">
        <v>71.876127999771015</v>
      </c>
    </row>
    <row r="5105" spans="1:16">
      <c r="A5105" s="75" t="s">
        <v>7189</v>
      </c>
      <c r="B5105" s="85">
        <v>5101</v>
      </c>
      <c r="C5105" s="85">
        <v>4808</v>
      </c>
      <c r="D5105" s="85">
        <v>5101</v>
      </c>
      <c r="E5105" s="86" t="s">
        <v>7136</v>
      </c>
      <c r="F5105" s="85" t="s">
        <v>4366</v>
      </c>
      <c r="G5105" s="86" t="s">
        <v>111</v>
      </c>
      <c r="H5105" s="85" t="s">
        <v>2</v>
      </c>
      <c r="I5105" s="85">
        <v>1</v>
      </c>
      <c r="J5105" s="88">
        <v>0.64639390027902122</v>
      </c>
      <c r="K5105" s="146">
        <v>0.73850448502862664</v>
      </c>
      <c r="L5105" s="147">
        <v>3.123861464945915E-9</v>
      </c>
      <c r="M5105" s="147">
        <v>1.02126700030637E-2</v>
      </c>
      <c r="N5105" s="87">
        <v>11.50482600335263</v>
      </c>
      <c r="O5105" s="88">
        <v>0.62627782143990418</v>
      </c>
      <c r="P5105" s="89">
        <v>54.436096752562797</v>
      </c>
    </row>
    <row r="5106" spans="1:16">
      <c r="A5106" s="75" t="s">
        <v>7190</v>
      </c>
      <c r="B5106" s="85">
        <v>5102</v>
      </c>
      <c r="C5106" s="85">
        <v>4809</v>
      </c>
      <c r="D5106" s="85">
        <v>5102</v>
      </c>
      <c r="E5106" s="86" t="s">
        <v>7136</v>
      </c>
      <c r="F5106" s="85" t="s">
        <v>429</v>
      </c>
      <c r="G5106" s="86" t="s">
        <v>111</v>
      </c>
      <c r="H5106" s="85" t="s">
        <v>2</v>
      </c>
      <c r="I5106" s="85">
        <v>1</v>
      </c>
      <c r="J5106" s="88">
        <v>0.4861135464848822</v>
      </c>
      <c r="K5106" s="146">
        <v>0.4777053469046787</v>
      </c>
      <c r="L5106" s="147">
        <v>2.1535456498447259E-9</v>
      </c>
      <c r="M5106" s="147">
        <v>1.461131588979862E-2</v>
      </c>
      <c r="N5106" s="87">
        <v>7.4792086029386731</v>
      </c>
      <c r="O5106" s="88">
        <v>0.45337530169987361</v>
      </c>
      <c r="P5106" s="89">
        <v>60.618084849476837</v>
      </c>
    </row>
    <row r="5107" spans="1:16">
      <c r="A5107" s="75" t="s">
        <v>7191</v>
      </c>
      <c r="B5107" s="85">
        <v>5103</v>
      </c>
      <c r="C5107" s="85">
        <v>4810</v>
      </c>
      <c r="D5107" s="85">
        <v>5103</v>
      </c>
      <c r="E5107" s="86" t="s">
        <v>7136</v>
      </c>
      <c r="F5107" s="85" t="s">
        <v>1055</v>
      </c>
      <c r="G5107" s="86" t="s">
        <v>111</v>
      </c>
      <c r="H5107" s="85" t="s">
        <v>2</v>
      </c>
      <c r="I5107" s="85">
        <v>1</v>
      </c>
      <c r="J5107" s="88">
        <v>0.18083479237140651</v>
      </c>
      <c r="K5107" s="146">
        <v>0.19636621543675825</v>
      </c>
      <c r="L5107" s="147">
        <v>1.321199571916316E-9</v>
      </c>
      <c r="M5107" s="147">
        <v>1.089820165388402E-2</v>
      </c>
      <c r="N5107" s="87">
        <v>2.3597309291741349</v>
      </c>
      <c r="O5107" s="88">
        <v>0.16342747585015879</v>
      </c>
      <c r="P5107" s="89">
        <v>69.256826627837427</v>
      </c>
    </row>
    <row r="5108" spans="1:16">
      <c r="A5108" s="75" t="s">
        <v>7192</v>
      </c>
      <c r="B5108" s="85">
        <v>5104</v>
      </c>
      <c r="C5108" s="85">
        <v>4811</v>
      </c>
      <c r="D5108" s="85">
        <v>5104</v>
      </c>
      <c r="E5108" s="86" t="s">
        <v>7136</v>
      </c>
      <c r="F5108" s="85" t="s">
        <v>6206</v>
      </c>
      <c r="G5108" s="86" t="s">
        <v>111</v>
      </c>
      <c r="H5108" s="85" t="s">
        <v>2</v>
      </c>
      <c r="I5108" s="85">
        <v>1</v>
      </c>
      <c r="J5108" s="88">
        <v>0.80739577979105603</v>
      </c>
      <c r="K5108" s="146">
        <v>0.88346109621850966</v>
      </c>
      <c r="L5108" s="147">
        <v>3.5581534573089861E-9</v>
      </c>
      <c r="M5108" s="147">
        <v>8.6305168474952926E-2</v>
      </c>
      <c r="N5108" s="87">
        <v>11.05065369268338</v>
      </c>
      <c r="O5108" s="88">
        <v>0.73857232803773465</v>
      </c>
      <c r="P5108" s="89">
        <v>66.835170893713027</v>
      </c>
    </row>
    <row r="5109" spans="1:16">
      <c r="A5109" s="75" t="s">
        <v>7193</v>
      </c>
      <c r="B5109" s="85">
        <v>5105</v>
      </c>
      <c r="C5109" s="85">
        <v>4812</v>
      </c>
      <c r="D5109" s="85">
        <v>5105</v>
      </c>
      <c r="E5109" s="86" t="s">
        <v>7136</v>
      </c>
      <c r="F5109" s="85" t="s">
        <v>6208</v>
      </c>
      <c r="G5109" s="86" t="s">
        <v>111</v>
      </c>
      <c r="H5109" s="85" t="s">
        <v>2</v>
      </c>
      <c r="I5109" s="85">
        <v>1</v>
      </c>
      <c r="J5109" s="88">
        <v>0.63085135980547113</v>
      </c>
      <c r="K5109" s="146">
        <v>0.37271505270346306</v>
      </c>
      <c r="L5109" s="147">
        <v>1.9872888565812079E-9</v>
      </c>
      <c r="M5109" s="147">
        <v>8.7912399513972894E-2</v>
      </c>
      <c r="N5109" s="87">
        <v>11.62227379926923</v>
      </c>
      <c r="O5109" s="88">
        <v>0.56505208187523792</v>
      </c>
      <c r="P5109" s="89">
        <v>48.61803220560563</v>
      </c>
    </row>
    <row r="5110" spans="1:16">
      <c r="A5110" s="75" t="s">
        <v>7194</v>
      </c>
      <c r="B5110" s="85">
        <v>5106</v>
      </c>
      <c r="C5110" s="85">
        <v>4813</v>
      </c>
      <c r="D5110" s="85">
        <v>5106</v>
      </c>
      <c r="E5110" s="86" t="s">
        <v>7136</v>
      </c>
      <c r="F5110" s="85" t="s">
        <v>1185</v>
      </c>
      <c r="G5110" s="86" t="s">
        <v>111</v>
      </c>
      <c r="H5110" s="85" t="s">
        <v>2</v>
      </c>
      <c r="I5110" s="85">
        <v>1</v>
      </c>
      <c r="J5110" s="88">
        <v>0.1068389770036217</v>
      </c>
      <c r="K5110" s="146">
        <v>0.1157347247902038</v>
      </c>
      <c r="L5110" s="147">
        <v>4.6662432502180212E-10</v>
      </c>
      <c r="M5110" s="147">
        <v>1.333510615992564E-2</v>
      </c>
      <c r="N5110" s="87">
        <v>1.462668869466565</v>
      </c>
      <c r="O5110" s="88">
        <v>9.7541154954832926E-2</v>
      </c>
      <c r="P5110" s="89">
        <v>66.687106693127447</v>
      </c>
    </row>
    <row r="5111" spans="1:16">
      <c r="A5111" s="75" t="s">
        <v>7195</v>
      </c>
      <c r="B5111" s="85">
        <v>5107</v>
      </c>
      <c r="C5111" s="85">
        <v>4814</v>
      </c>
      <c r="D5111" s="85">
        <v>5107</v>
      </c>
      <c r="E5111" s="86" t="s">
        <v>7136</v>
      </c>
      <c r="F5111" s="85" t="s">
        <v>4489</v>
      </c>
      <c r="G5111" s="86" t="s">
        <v>111</v>
      </c>
      <c r="H5111" s="85" t="s">
        <v>2</v>
      </c>
      <c r="I5111" s="85">
        <v>1</v>
      </c>
      <c r="J5111" s="88">
        <v>0.89980206654948436</v>
      </c>
      <c r="K5111" s="146">
        <v>1.1759204544387085</v>
      </c>
      <c r="L5111" s="147">
        <v>4.8908361083440376E-9</v>
      </c>
      <c r="M5111" s="147">
        <v>9.7857370070850713E-2</v>
      </c>
      <c r="N5111" s="87">
        <v>13.03191442964672</v>
      </c>
      <c r="O5111" s="88">
        <v>0.78361095171841633</v>
      </c>
      <c r="P5111" s="89">
        <v>60.130148639999859</v>
      </c>
    </row>
    <row r="5112" spans="1:16">
      <c r="A5112" s="75" t="s">
        <v>7196</v>
      </c>
      <c r="B5112" s="85">
        <v>5108</v>
      </c>
      <c r="C5112" s="85">
        <v>4815</v>
      </c>
      <c r="D5112" s="85">
        <v>5108</v>
      </c>
      <c r="E5112" s="86" t="s">
        <v>7136</v>
      </c>
      <c r="F5112" s="85" t="s">
        <v>6212</v>
      </c>
      <c r="G5112" s="86" t="s">
        <v>111</v>
      </c>
      <c r="H5112" s="85" t="s">
        <v>2</v>
      </c>
      <c r="I5112" s="85">
        <v>1</v>
      </c>
      <c r="J5112" s="88">
        <v>0.59491752701974754</v>
      </c>
      <c r="K5112" s="146">
        <v>0.42469471869051456</v>
      </c>
      <c r="L5112" s="147">
        <v>2.064492528628595E-9</v>
      </c>
      <c r="M5112" s="147">
        <v>8.0934014637702376E-2</v>
      </c>
      <c r="N5112" s="87">
        <v>10.23038726647794</v>
      </c>
      <c r="O5112" s="88">
        <v>0.53614113303889799</v>
      </c>
      <c r="P5112" s="89">
        <v>52.406728999954822</v>
      </c>
    </row>
    <row r="5113" spans="1:16">
      <c r="A5113" s="75" t="s">
        <v>7197</v>
      </c>
      <c r="B5113" s="85">
        <v>5109</v>
      </c>
      <c r="C5113" s="85">
        <v>4816</v>
      </c>
      <c r="D5113" s="85">
        <v>5109</v>
      </c>
      <c r="E5113" s="86" t="s">
        <v>7136</v>
      </c>
      <c r="F5113" s="85" t="s">
        <v>6214</v>
      </c>
      <c r="G5113" s="86" t="s">
        <v>111</v>
      </c>
      <c r="H5113" s="85" t="s">
        <v>2</v>
      </c>
      <c r="I5113" s="85">
        <v>1</v>
      </c>
      <c r="J5113" s="88">
        <v>0.99745583658452408</v>
      </c>
      <c r="K5113" s="146">
        <v>1.1519470047494629</v>
      </c>
      <c r="L5113" s="147">
        <v>4.6261096248263634E-9</v>
      </c>
      <c r="M5113" s="147">
        <v>0.12369449675183269</v>
      </c>
      <c r="N5113" s="87">
        <v>12.75762687111401</v>
      </c>
      <c r="O5113" s="88">
        <v>0.91650575996608263</v>
      </c>
      <c r="P5113" s="89">
        <v>71.839831124176172</v>
      </c>
    </row>
    <row r="5114" spans="1:16">
      <c r="A5114" s="75" t="s">
        <v>7198</v>
      </c>
      <c r="B5114" s="85">
        <v>5110</v>
      </c>
      <c r="C5114" s="85">
        <v>4817</v>
      </c>
      <c r="D5114" s="85">
        <v>5110</v>
      </c>
      <c r="E5114" s="86" t="s">
        <v>7136</v>
      </c>
      <c r="F5114" s="85" t="s">
        <v>965</v>
      </c>
      <c r="G5114" s="86" t="s">
        <v>111</v>
      </c>
      <c r="H5114" s="85" t="s">
        <v>2</v>
      </c>
      <c r="I5114" s="85">
        <v>1</v>
      </c>
      <c r="J5114" s="88">
        <v>0.25238605287054888</v>
      </c>
      <c r="K5114" s="146">
        <v>0.27122125107224804</v>
      </c>
      <c r="L5114" s="147">
        <v>1.073838295499046E-9</v>
      </c>
      <c r="M5114" s="147">
        <v>2.490682027899116E-2</v>
      </c>
      <c r="N5114" s="87">
        <v>7.0651587894940082</v>
      </c>
      <c r="O5114" s="88">
        <v>0.2281340448966809</v>
      </c>
      <c r="P5114" s="89">
        <v>32.290009565803317</v>
      </c>
    </row>
    <row r="5115" spans="1:16">
      <c r="A5115" s="75" t="s">
        <v>7199</v>
      </c>
      <c r="B5115" s="85">
        <v>5111</v>
      </c>
      <c r="C5115" s="85">
        <v>4818</v>
      </c>
      <c r="D5115" s="85">
        <v>5111</v>
      </c>
      <c r="E5115" s="86" t="s">
        <v>7136</v>
      </c>
      <c r="F5115" s="85" t="s">
        <v>6217</v>
      </c>
      <c r="G5115" s="86" t="s">
        <v>111</v>
      </c>
      <c r="H5115" s="85" t="s">
        <v>2</v>
      </c>
      <c r="I5115" s="85">
        <v>1</v>
      </c>
      <c r="J5115" s="88">
        <v>5.199727729682877E-3</v>
      </c>
      <c r="K5115" s="146">
        <v>1.0489470421402167E-2</v>
      </c>
      <c r="L5115" s="147">
        <v>2.466343451529067E-11</v>
      </c>
      <c r="M5115" s="147">
        <v>4.4208200092599718E-4</v>
      </c>
      <c r="N5115" s="87">
        <v>5.4108274316569338E-2</v>
      </c>
      <c r="O5115" s="88">
        <v>4.7635519030666167E-3</v>
      </c>
      <c r="P5115" s="89">
        <v>88.037402102249189</v>
      </c>
    </row>
    <row r="5116" spans="1:16">
      <c r="A5116" s="75" t="s">
        <v>7200</v>
      </c>
      <c r="B5116" s="85">
        <v>5112</v>
      </c>
      <c r="C5116" s="85">
        <v>4819</v>
      </c>
      <c r="D5116" s="85">
        <v>5112</v>
      </c>
      <c r="E5116" s="86" t="s">
        <v>7136</v>
      </c>
      <c r="F5116" s="85" t="s">
        <v>4492</v>
      </c>
      <c r="G5116" s="86" t="s">
        <v>111</v>
      </c>
      <c r="H5116" s="85" t="s">
        <v>2</v>
      </c>
      <c r="I5116" s="85">
        <v>1</v>
      </c>
      <c r="J5116" s="88">
        <v>0.19903978014530041</v>
      </c>
      <c r="K5116" s="146">
        <v>0.18981136971781107</v>
      </c>
      <c r="L5116" s="147">
        <v>1.0056649053328089E-9</v>
      </c>
      <c r="M5116" s="147">
        <v>8.27053129476415E-3</v>
      </c>
      <c r="N5116" s="87">
        <v>7.8193581856634307</v>
      </c>
      <c r="O5116" s="88">
        <v>0.18214048378897671</v>
      </c>
      <c r="P5116" s="89">
        <v>23.293533748450873</v>
      </c>
    </row>
    <row r="5117" spans="1:16">
      <c r="A5117" s="75" t="s">
        <v>7201</v>
      </c>
      <c r="B5117" s="85">
        <v>5113</v>
      </c>
      <c r="C5117" s="85">
        <v>4820</v>
      </c>
      <c r="D5117" s="85">
        <v>5113</v>
      </c>
      <c r="E5117" s="86" t="s">
        <v>7136</v>
      </c>
      <c r="F5117" s="85" t="s">
        <v>1084</v>
      </c>
      <c r="G5117" s="86" t="s">
        <v>111</v>
      </c>
      <c r="H5117" s="85" t="s">
        <v>2</v>
      </c>
      <c r="I5117" s="85">
        <v>1</v>
      </c>
      <c r="J5117" s="88">
        <v>6.4518619906016331E-2</v>
      </c>
      <c r="K5117" s="146">
        <v>7.8743883375955212E-2</v>
      </c>
      <c r="L5117" s="147">
        <v>2.725680727136177E-10</v>
      </c>
      <c r="M5117" s="147">
        <v>7.7681485833961308E-3</v>
      </c>
      <c r="N5117" s="87">
        <v>11.34392547879089</v>
      </c>
      <c r="O5117" s="88">
        <v>5.7724280660740979E-2</v>
      </c>
      <c r="P5117" s="89">
        <v>5.0885631053081992</v>
      </c>
    </row>
    <row r="5118" spans="1:16">
      <c r="A5118" s="75" t="s">
        <v>7202</v>
      </c>
      <c r="B5118" s="85">
        <v>5114</v>
      </c>
      <c r="C5118" s="85">
        <v>4821</v>
      </c>
      <c r="D5118" s="85">
        <v>5114</v>
      </c>
      <c r="E5118" s="86" t="s">
        <v>7136</v>
      </c>
      <c r="F5118" s="85" t="s">
        <v>6221</v>
      </c>
      <c r="G5118" s="86" t="s">
        <v>111</v>
      </c>
      <c r="H5118" s="85" t="s">
        <v>2</v>
      </c>
      <c r="I5118" s="85">
        <v>1</v>
      </c>
      <c r="J5118" s="88">
        <v>0.35870252732911712</v>
      </c>
      <c r="K5118" s="146">
        <v>0.24522513951581909</v>
      </c>
      <c r="L5118" s="147">
        <v>1.213527637012464E-9</v>
      </c>
      <c r="M5118" s="147">
        <v>4.9022429030096078E-2</v>
      </c>
      <c r="N5118" s="87">
        <v>6.2904688645338833</v>
      </c>
      <c r="O5118" s="88">
        <v>0.32242155262976879</v>
      </c>
      <c r="P5118" s="89">
        <v>51.255567680750275</v>
      </c>
    </row>
    <row r="5119" spans="1:16">
      <c r="A5119" s="75" t="s">
        <v>7203</v>
      </c>
      <c r="B5119" s="85">
        <v>5115</v>
      </c>
      <c r="C5119" s="85">
        <v>4822</v>
      </c>
      <c r="D5119" s="85">
        <v>5115</v>
      </c>
      <c r="E5119" s="86" t="s">
        <v>7136</v>
      </c>
      <c r="F5119" s="85" t="s">
        <v>4370</v>
      </c>
      <c r="G5119" s="86" t="s">
        <v>111</v>
      </c>
      <c r="H5119" s="85" t="s">
        <v>2</v>
      </c>
      <c r="I5119" s="85">
        <v>1</v>
      </c>
      <c r="J5119" s="88">
        <v>0.28530429277920227</v>
      </c>
      <c r="K5119" s="146">
        <v>0.21827390427815099</v>
      </c>
      <c r="L5119" s="147">
        <v>1.266425354050541E-9</v>
      </c>
      <c r="M5119" s="147">
        <v>3.4009759553109482E-2</v>
      </c>
      <c r="N5119" s="87">
        <v>7.7351123374530442</v>
      </c>
      <c r="O5119" s="88">
        <v>0.26764826645257578</v>
      </c>
      <c r="P5119" s="89">
        <v>34.601729719765757</v>
      </c>
    </row>
    <row r="5120" spans="1:16">
      <c r="A5120" s="75" t="s">
        <v>7204</v>
      </c>
      <c r="B5120" s="85">
        <v>5116</v>
      </c>
      <c r="C5120" s="85">
        <v>4823</v>
      </c>
      <c r="D5120" s="85">
        <v>5116</v>
      </c>
      <c r="E5120" s="86" t="s">
        <v>7136</v>
      </c>
      <c r="F5120" s="85" t="s">
        <v>6224</v>
      </c>
      <c r="G5120" s="86" t="s">
        <v>111</v>
      </c>
      <c r="H5120" s="85" t="s">
        <v>2</v>
      </c>
      <c r="I5120" s="85">
        <v>1</v>
      </c>
      <c r="J5120" s="88">
        <v>0.15817138264208011</v>
      </c>
      <c r="K5120" s="146">
        <v>9.8757583881352445E-2</v>
      </c>
      <c r="L5120" s="147">
        <v>5.0436445337851951E-10</v>
      </c>
      <c r="M5120" s="147">
        <v>2.1827860182955992E-2</v>
      </c>
      <c r="N5120" s="87">
        <v>2.887076460565412</v>
      </c>
      <c r="O5120" s="88">
        <v>0.1416622249282552</v>
      </c>
      <c r="P5120" s="89">
        <v>49.067708064964698</v>
      </c>
    </row>
    <row r="5121" spans="1:16">
      <c r="A5121" s="75" t="s">
        <v>7205</v>
      </c>
      <c r="B5121" s="85">
        <v>5117</v>
      </c>
      <c r="C5121" s="85">
        <v>4824</v>
      </c>
      <c r="D5121" s="85">
        <v>5117</v>
      </c>
      <c r="E5121" s="86" t="s">
        <v>7136</v>
      </c>
      <c r="F5121" s="85" t="s">
        <v>2895</v>
      </c>
      <c r="G5121" s="86" t="s">
        <v>111</v>
      </c>
      <c r="H5121" s="85" t="s">
        <v>2</v>
      </c>
      <c r="I5121" s="85">
        <v>1</v>
      </c>
      <c r="J5121" s="88">
        <v>0.42871430655176962</v>
      </c>
      <c r="K5121" s="146">
        <v>0.34452947696652775</v>
      </c>
      <c r="L5121" s="147">
        <v>1.5873946987950099E-9</v>
      </c>
      <c r="M5121" s="147">
        <v>5.7208810554478601E-2</v>
      </c>
      <c r="N5121" s="87">
        <v>6.999933385282354</v>
      </c>
      <c r="O5121" s="88">
        <v>0.3875349550221715</v>
      </c>
      <c r="P5121" s="89">
        <v>55.362663284336328</v>
      </c>
    </row>
    <row r="5122" spans="1:16">
      <c r="A5122" s="75" t="s">
        <v>7206</v>
      </c>
      <c r="B5122" s="85">
        <v>5118</v>
      </c>
      <c r="C5122" s="85">
        <v>4825</v>
      </c>
      <c r="D5122" s="85">
        <v>5118</v>
      </c>
      <c r="E5122" s="86" t="s">
        <v>7136</v>
      </c>
      <c r="F5122" s="85" t="s">
        <v>6227</v>
      </c>
      <c r="G5122" s="86" t="s">
        <v>111</v>
      </c>
      <c r="H5122" s="85" t="s">
        <v>2</v>
      </c>
      <c r="I5122" s="85">
        <v>1</v>
      </c>
      <c r="J5122" s="88">
        <v>0.88876856021599604</v>
      </c>
      <c r="K5122" s="146">
        <v>0.90145431500201711</v>
      </c>
      <c r="L5122" s="147">
        <v>3.7930465816166036E-9</v>
      </c>
      <c r="M5122" s="147">
        <v>0.11360681163249491</v>
      </c>
      <c r="N5122" s="87">
        <v>12.61638858021923</v>
      </c>
      <c r="O5122" s="88">
        <v>0.81140033206799878</v>
      </c>
      <c r="P5122" s="89">
        <v>64.313200795048715</v>
      </c>
    </row>
    <row r="5123" spans="1:16">
      <c r="A5123" s="75" t="s">
        <v>7207</v>
      </c>
      <c r="B5123" s="85">
        <v>5119</v>
      </c>
      <c r="C5123" s="85">
        <v>4826</v>
      </c>
      <c r="D5123" s="85">
        <v>5119</v>
      </c>
      <c r="E5123" s="86" t="s">
        <v>7136</v>
      </c>
      <c r="F5123" s="85" t="s">
        <v>4627</v>
      </c>
      <c r="G5123" s="86" t="s">
        <v>111</v>
      </c>
      <c r="H5123" s="85" t="s">
        <v>2</v>
      </c>
      <c r="I5123" s="85">
        <v>1</v>
      </c>
      <c r="J5123" s="88">
        <v>0.72692558868852641</v>
      </c>
      <c r="K5123" s="146">
        <v>1.0809784879542543</v>
      </c>
      <c r="L5123" s="147">
        <v>3.8534181375582978E-9</v>
      </c>
      <c r="M5123" s="147">
        <v>4.1484908785321947E-2</v>
      </c>
      <c r="N5123" s="87">
        <v>11.247828326697361</v>
      </c>
      <c r="O5123" s="88">
        <v>0.68317510830556638</v>
      </c>
      <c r="P5123" s="89">
        <v>60.738401090636437</v>
      </c>
    </row>
    <row r="5124" spans="1:16">
      <c r="A5124" s="75" t="s">
        <v>7208</v>
      </c>
      <c r="B5124" s="85">
        <v>5120</v>
      </c>
      <c r="C5124" s="85">
        <v>4827</v>
      </c>
      <c r="D5124" s="85">
        <v>5120</v>
      </c>
      <c r="E5124" s="86" t="s">
        <v>7136</v>
      </c>
      <c r="F5124" s="85" t="s">
        <v>6230</v>
      </c>
      <c r="G5124" s="86" t="s">
        <v>111</v>
      </c>
      <c r="H5124" s="85" t="s">
        <v>2</v>
      </c>
      <c r="I5124" s="85">
        <v>1</v>
      </c>
      <c r="J5124" s="88">
        <v>0.47034320095187498</v>
      </c>
      <c r="K5124" s="146">
        <v>0.74493487222732724</v>
      </c>
      <c r="L5124" s="147">
        <v>3.6675092080515859E-9</v>
      </c>
      <c r="M5124" s="147">
        <v>1.562845549400042E-2</v>
      </c>
      <c r="N5124" s="87">
        <v>4.9482273156867187</v>
      </c>
      <c r="O5124" s="88">
        <v>0.43418056332852129</v>
      </c>
      <c r="P5124" s="89">
        <v>87.744668065692011</v>
      </c>
    </row>
    <row r="5125" spans="1:16">
      <c r="A5125" s="75" t="s">
        <v>7209</v>
      </c>
      <c r="B5125" s="85">
        <v>5121</v>
      </c>
      <c r="C5125" s="85">
        <v>4828</v>
      </c>
      <c r="D5125" s="85">
        <v>5121</v>
      </c>
      <c r="E5125" s="86" t="s">
        <v>7136</v>
      </c>
      <c r="F5125" s="85" t="s">
        <v>6232</v>
      </c>
      <c r="G5125" s="86" t="s">
        <v>111</v>
      </c>
      <c r="H5125" s="85" t="s">
        <v>2</v>
      </c>
      <c r="I5125" s="85">
        <v>1</v>
      </c>
      <c r="J5125" s="88">
        <v>0.93395413907303815</v>
      </c>
      <c r="K5125" s="146">
        <v>1.1797673364170291</v>
      </c>
      <c r="L5125" s="147">
        <v>4.3983648640567463E-9</v>
      </c>
      <c r="M5125" s="147">
        <v>5.1218307980739869E-2</v>
      </c>
      <c r="N5125" s="87">
        <v>11.640809799110199</v>
      </c>
      <c r="O5125" s="88">
        <v>0.85915243591961044</v>
      </c>
      <c r="P5125" s="89">
        <v>73.805212072555491</v>
      </c>
    </row>
    <row r="5126" spans="1:16">
      <c r="A5126" s="75" t="s">
        <v>7210</v>
      </c>
      <c r="B5126" s="85">
        <v>5122</v>
      </c>
      <c r="C5126" s="85">
        <v>4829</v>
      </c>
      <c r="D5126" s="85">
        <v>5122</v>
      </c>
      <c r="E5126" s="86" t="s">
        <v>7136</v>
      </c>
      <c r="F5126" s="85" t="s">
        <v>2976</v>
      </c>
      <c r="G5126" s="86" t="s">
        <v>111</v>
      </c>
      <c r="H5126" s="85" t="s">
        <v>2</v>
      </c>
      <c r="I5126" s="85">
        <v>1</v>
      </c>
      <c r="J5126" s="88">
        <v>0.49438179940658072</v>
      </c>
      <c r="K5126" s="146">
        <v>0.59115084660105321</v>
      </c>
      <c r="L5126" s="147">
        <v>2.6741483201295148E-9</v>
      </c>
      <c r="M5126" s="147">
        <v>6.1010378989760167E-2</v>
      </c>
      <c r="N5126" s="87">
        <v>6.3171284778415977</v>
      </c>
      <c r="O5126" s="88">
        <v>0.45352179911173768</v>
      </c>
      <c r="P5126" s="89">
        <v>71.792397558881788</v>
      </c>
    </row>
    <row r="5127" spans="1:16">
      <c r="A5127" s="75" t="s">
        <v>7211</v>
      </c>
      <c r="B5127" s="85">
        <v>5123</v>
      </c>
      <c r="C5127" s="85">
        <v>4830</v>
      </c>
      <c r="D5127" s="85">
        <v>5123</v>
      </c>
      <c r="E5127" s="86" t="s">
        <v>7136</v>
      </c>
      <c r="F5127" s="85" t="s">
        <v>4496</v>
      </c>
      <c r="G5127" s="86" t="s">
        <v>111</v>
      </c>
      <c r="H5127" s="85" t="s">
        <v>2</v>
      </c>
      <c r="I5127" s="85">
        <v>1</v>
      </c>
      <c r="J5127" s="88">
        <v>0.27484502509999248</v>
      </c>
      <c r="K5127" s="146">
        <v>0.28687719644115223</v>
      </c>
      <c r="L5127" s="147">
        <v>1.2597623707106209E-9</v>
      </c>
      <c r="M5127" s="147">
        <v>2.0843960992829778E-2</v>
      </c>
      <c r="N5127" s="87">
        <v>3.983216236567392</v>
      </c>
      <c r="O5127" s="88">
        <v>0.2451035594271192</v>
      </c>
      <c r="P5127" s="89">
        <v>61.534083230776744</v>
      </c>
    </row>
    <row r="5128" spans="1:16">
      <c r="A5128" s="75" t="s">
        <v>7212</v>
      </c>
      <c r="B5128" s="85">
        <v>5124</v>
      </c>
      <c r="C5128" s="85">
        <v>4831</v>
      </c>
      <c r="D5128" s="85">
        <v>5124</v>
      </c>
      <c r="E5128" s="86" t="s">
        <v>7136</v>
      </c>
      <c r="F5128" s="85" t="s">
        <v>6236</v>
      </c>
      <c r="G5128" s="86" t="s">
        <v>111</v>
      </c>
      <c r="H5128" s="85" t="s">
        <v>2</v>
      </c>
      <c r="I5128" s="85">
        <v>1</v>
      </c>
      <c r="J5128" s="88">
        <v>0.80010881788168786</v>
      </c>
      <c r="K5128" s="146">
        <v>0.92466680420143699</v>
      </c>
      <c r="L5128" s="147">
        <v>3.710760140960034E-9</v>
      </c>
      <c r="M5128" s="147">
        <v>9.9182134802574914E-2</v>
      </c>
      <c r="N5128" s="87">
        <v>10.23084382668187</v>
      </c>
      <c r="O5128" s="88">
        <v>0.73517752091176547</v>
      </c>
      <c r="P5128" s="89">
        <v>71.858932984045254</v>
      </c>
    </row>
    <row r="5129" spans="1:16">
      <c r="A5129" s="75" t="s">
        <v>7213</v>
      </c>
      <c r="B5129" s="85">
        <v>5125</v>
      </c>
      <c r="C5129" s="85">
        <v>4832</v>
      </c>
      <c r="D5129" s="85">
        <v>5125</v>
      </c>
      <c r="E5129" s="86" t="s">
        <v>7136</v>
      </c>
      <c r="F5129" s="85" t="s">
        <v>4372</v>
      </c>
      <c r="G5129" s="86" t="s">
        <v>111</v>
      </c>
      <c r="H5129" s="85" t="s">
        <v>2</v>
      </c>
      <c r="I5129" s="85">
        <v>1</v>
      </c>
      <c r="J5129" s="88">
        <v>0.37414830546733852</v>
      </c>
      <c r="K5129" s="146">
        <v>0.37454074606851195</v>
      </c>
      <c r="L5129" s="147">
        <v>1.7620389576647779E-9</v>
      </c>
      <c r="M5129" s="147">
        <v>2.463184923151971E-2</v>
      </c>
      <c r="N5129" s="87">
        <v>11.985563174918379</v>
      </c>
      <c r="O5129" s="88">
        <v>0.33801029326587761</v>
      </c>
      <c r="P5129" s="89">
        <v>28.201452725493599</v>
      </c>
    </row>
    <row r="5130" spans="1:16">
      <c r="A5130" s="75" t="s">
        <v>7214</v>
      </c>
      <c r="B5130" s="85">
        <v>5126</v>
      </c>
      <c r="C5130" s="85">
        <v>4833</v>
      </c>
      <c r="D5130" s="85">
        <v>5126</v>
      </c>
      <c r="E5130" s="86" t="s">
        <v>7136</v>
      </c>
      <c r="F5130" s="85" t="s">
        <v>2897</v>
      </c>
      <c r="G5130" s="86" t="s">
        <v>111</v>
      </c>
      <c r="H5130" s="85" t="s">
        <v>2</v>
      </c>
      <c r="I5130" s="85">
        <v>1</v>
      </c>
      <c r="J5130" s="88">
        <v>1.1201570131074281</v>
      </c>
      <c r="K5130" s="146">
        <v>9.4944093536238636</v>
      </c>
      <c r="L5130" s="147">
        <v>5.7390030130376224E-9</v>
      </c>
      <c r="M5130" s="147">
        <v>3.1828518984025139E-2</v>
      </c>
      <c r="N5130" s="87">
        <v>12.71306944445509</v>
      </c>
      <c r="O5130" s="88">
        <v>1.08431047834574</v>
      </c>
      <c r="P5130" s="89">
        <v>85.291005691679828</v>
      </c>
    </row>
    <row r="5131" spans="1:16">
      <c r="A5131" s="75" t="s">
        <v>7215</v>
      </c>
      <c r="B5131" s="85">
        <v>5127</v>
      </c>
      <c r="C5131" s="85">
        <v>4834</v>
      </c>
      <c r="D5131" s="85">
        <v>5127</v>
      </c>
      <c r="E5131" s="86" t="s">
        <v>7136</v>
      </c>
      <c r="F5131" s="85" t="s">
        <v>4498</v>
      </c>
      <c r="G5131" s="86" t="s">
        <v>111</v>
      </c>
      <c r="H5131" s="85" t="s">
        <v>2</v>
      </c>
      <c r="I5131" s="85">
        <v>1</v>
      </c>
      <c r="J5131" s="88">
        <v>0.34189934979503561</v>
      </c>
      <c r="K5131" s="146">
        <v>0.24986404641166118</v>
      </c>
      <c r="L5131" s="147">
        <v>1.1960243700911129E-9</v>
      </c>
      <c r="M5131" s="147">
        <v>3.6331336411786277E-2</v>
      </c>
      <c r="N5131" s="87">
        <v>5.668800095368387</v>
      </c>
      <c r="O5131" s="88">
        <v>0.32922533361914902</v>
      </c>
      <c r="P5131" s="89">
        <v>58.076723130197855</v>
      </c>
    </row>
    <row r="5132" spans="1:16">
      <c r="A5132" s="75" t="s">
        <v>7216</v>
      </c>
      <c r="B5132" s="85">
        <v>5128</v>
      </c>
      <c r="C5132" s="85">
        <v>4835</v>
      </c>
      <c r="D5132" s="85">
        <v>5128</v>
      </c>
      <c r="E5132" s="86" t="s">
        <v>7136</v>
      </c>
      <c r="F5132" s="85" t="s">
        <v>2122</v>
      </c>
      <c r="G5132" s="86" t="s">
        <v>111</v>
      </c>
      <c r="H5132" s="85" t="s">
        <v>2</v>
      </c>
      <c r="I5132" s="85">
        <v>1</v>
      </c>
      <c r="J5132" s="88">
        <v>0.75785197149313144</v>
      </c>
      <c r="K5132" s="146">
        <v>0.78988997154852902</v>
      </c>
      <c r="L5132" s="147">
        <v>3.1792452404205639E-9</v>
      </c>
      <c r="M5132" s="147">
        <v>6.292547867208903E-2</v>
      </c>
      <c r="N5132" s="87">
        <v>10.92281076377737</v>
      </c>
      <c r="O5132" s="88">
        <v>0.69168848403351813</v>
      </c>
      <c r="P5132" s="89">
        <v>63.325136633083588</v>
      </c>
    </row>
    <row r="5133" spans="1:16">
      <c r="A5133" s="75" t="s">
        <v>7217</v>
      </c>
      <c r="B5133" s="85">
        <v>5129</v>
      </c>
      <c r="C5133" s="85">
        <v>4836</v>
      </c>
      <c r="D5133" s="85">
        <v>5129</v>
      </c>
      <c r="E5133" s="86" t="s">
        <v>7136</v>
      </c>
      <c r="F5133" s="85" t="s">
        <v>6242</v>
      </c>
      <c r="G5133" s="86" t="s">
        <v>111</v>
      </c>
      <c r="H5133" s="85" t="s">
        <v>2</v>
      </c>
      <c r="I5133" s="85">
        <v>1</v>
      </c>
      <c r="J5133" s="88">
        <v>1.391009304886802</v>
      </c>
      <c r="K5133" s="146">
        <v>2.1930752599385399</v>
      </c>
      <c r="L5133" s="147">
        <v>6.2694590589219557E-9</v>
      </c>
      <c r="M5133" s="147">
        <v>2.7768349785042098E-2</v>
      </c>
      <c r="N5133" s="87">
        <v>16.238981416917731</v>
      </c>
      <c r="O5133" s="88">
        <v>1.347167533769132</v>
      </c>
      <c r="P5133" s="89">
        <v>82.958869105278751</v>
      </c>
    </row>
    <row r="5134" spans="1:16">
      <c r="A5134" s="75" t="s">
        <v>7218</v>
      </c>
      <c r="B5134" s="85">
        <v>5130</v>
      </c>
      <c r="C5134" s="85">
        <v>4837</v>
      </c>
      <c r="D5134" s="85">
        <v>5130</v>
      </c>
      <c r="E5134" s="86" t="s">
        <v>7136</v>
      </c>
      <c r="F5134" s="85" t="s">
        <v>6244</v>
      </c>
      <c r="G5134" s="86" t="s">
        <v>111</v>
      </c>
      <c r="H5134" s="85" t="s">
        <v>2</v>
      </c>
      <c r="I5134" s="85">
        <v>1</v>
      </c>
      <c r="J5134" s="88">
        <v>0.80261861455440542</v>
      </c>
      <c r="K5134" s="146">
        <v>0.78865015615142131</v>
      </c>
      <c r="L5134" s="147">
        <v>2.9732428066884121E-9</v>
      </c>
      <c r="M5134" s="147">
        <v>8.5996784543702465E-2</v>
      </c>
      <c r="N5134" s="87">
        <v>13.44099704529884</v>
      </c>
      <c r="O5134" s="88">
        <v>0.73330696993603683</v>
      </c>
      <c r="P5134" s="89">
        <v>54.557483158775064</v>
      </c>
    </row>
    <row r="5135" spans="1:16">
      <c r="A5135" s="75" t="s">
        <v>7219</v>
      </c>
      <c r="B5135" s="85">
        <v>5131</v>
      </c>
      <c r="C5135" s="85">
        <v>4838</v>
      </c>
      <c r="D5135" s="85">
        <v>5131</v>
      </c>
      <c r="E5135" s="86" t="s">
        <v>7136</v>
      </c>
      <c r="F5135" s="85" t="s">
        <v>6246</v>
      </c>
      <c r="G5135" s="86" t="s">
        <v>111</v>
      </c>
      <c r="H5135" s="85" t="s">
        <v>2</v>
      </c>
      <c r="I5135" s="85">
        <v>1</v>
      </c>
      <c r="J5135" s="88">
        <v>1.023072161464595</v>
      </c>
      <c r="K5135" s="146">
        <v>1.6169917032561791</v>
      </c>
      <c r="L5135" s="147">
        <v>4.7084099008510446E-9</v>
      </c>
      <c r="M5135" s="147">
        <v>2.097077416355397E-2</v>
      </c>
      <c r="N5135" s="87">
        <v>12.36590237497186</v>
      </c>
      <c r="O5135" s="88">
        <v>0.98833721518647266</v>
      </c>
      <c r="P5135" s="89">
        <v>79.924390894984867</v>
      </c>
    </row>
    <row r="5136" spans="1:16">
      <c r="A5136" s="75" t="s">
        <v>7220</v>
      </c>
      <c r="B5136" s="85">
        <v>5132</v>
      </c>
      <c r="C5136" s="85">
        <v>4839</v>
      </c>
      <c r="D5136" s="85">
        <v>5132</v>
      </c>
      <c r="E5136" s="86" t="s">
        <v>7136</v>
      </c>
      <c r="F5136" s="85" t="s">
        <v>6248</v>
      </c>
      <c r="G5136" s="86" t="s">
        <v>111</v>
      </c>
      <c r="H5136" s="85" t="s">
        <v>2</v>
      </c>
      <c r="I5136" s="85">
        <v>1</v>
      </c>
      <c r="J5136" s="88">
        <v>0.99888508996515357</v>
      </c>
      <c r="K5136" s="146">
        <v>1.5861344914760487</v>
      </c>
      <c r="L5136" s="147">
        <v>4.6149504362546862E-9</v>
      </c>
      <c r="M5136" s="147">
        <v>2.052474352058475E-2</v>
      </c>
      <c r="N5136" s="87">
        <v>12.468213363270889</v>
      </c>
      <c r="O5136" s="88">
        <v>0.96467333868344207</v>
      </c>
      <c r="P5136" s="89">
        <v>77.370615225850713</v>
      </c>
    </row>
    <row r="5137" spans="1:16">
      <c r="A5137" s="75" t="s">
        <v>7221</v>
      </c>
      <c r="B5137" s="85">
        <v>5133</v>
      </c>
      <c r="C5137" s="85">
        <v>4840</v>
      </c>
      <c r="D5137" s="85">
        <v>5133</v>
      </c>
      <c r="E5137" s="86" t="s">
        <v>7136</v>
      </c>
      <c r="F5137" s="85" t="s">
        <v>6250</v>
      </c>
      <c r="G5137" s="86" t="s">
        <v>111</v>
      </c>
      <c r="H5137" s="85" t="s">
        <v>2</v>
      </c>
      <c r="I5137" s="85">
        <v>1</v>
      </c>
      <c r="J5137" s="88">
        <v>1.2610416384754839</v>
      </c>
      <c r="K5137" s="146">
        <v>1.9704699126311727</v>
      </c>
      <c r="L5137" s="147">
        <v>5.7052610562621767E-9</v>
      </c>
      <c r="M5137" s="147">
        <v>2.9829778041561651E-2</v>
      </c>
      <c r="N5137" s="87">
        <v>15.354064274639679</v>
      </c>
      <c r="O5137" s="88">
        <v>1.2179233589269971</v>
      </c>
      <c r="P5137" s="89">
        <v>79.322538784642319</v>
      </c>
    </row>
    <row r="5138" spans="1:16">
      <c r="A5138" s="75" t="s">
        <v>7222</v>
      </c>
      <c r="B5138" s="85">
        <v>5134</v>
      </c>
      <c r="C5138" s="85">
        <v>4841</v>
      </c>
      <c r="D5138" s="85">
        <v>5134</v>
      </c>
      <c r="E5138" s="86" t="s">
        <v>7136</v>
      </c>
      <c r="F5138" s="85" t="s">
        <v>6252</v>
      </c>
      <c r="G5138" s="86" t="s">
        <v>111</v>
      </c>
      <c r="H5138" s="85" t="s">
        <v>2</v>
      </c>
      <c r="I5138" s="85">
        <v>1</v>
      </c>
      <c r="J5138" s="88">
        <v>0.79384322317972411</v>
      </c>
      <c r="K5138" s="146">
        <v>0.70957975368466086</v>
      </c>
      <c r="L5138" s="147">
        <v>3.135855665911491E-9</v>
      </c>
      <c r="M5138" s="147">
        <v>0.1040663299780485</v>
      </c>
      <c r="N5138" s="87">
        <v>12.22580897876802</v>
      </c>
      <c r="O5138" s="88">
        <v>0.7207214116697177</v>
      </c>
      <c r="P5138" s="89">
        <v>58.950815681920126</v>
      </c>
    </row>
    <row r="5139" spans="1:16">
      <c r="A5139" s="75" t="s">
        <v>7223</v>
      </c>
      <c r="B5139" s="85">
        <v>5135</v>
      </c>
      <c r="C5139" s="85">
        <v>4842</v>
      </c>
      <c r="D5139" s="85">
        <v>5135</v>
      </c>
      <c r="E5139" s="86" t="s">
        <v>7136</v>
      </c>
      <c r="F5139" s="85" t="s">
        <v>4883</v>
      </c>
      <c r="G5139" s="86" t="s">
        <v>111</v>
      </c>
      <c r="H5139" s="85" t="s">
        <v>2</v>
      </c>
      <c r="I5139" s="85">
        <v>1</v>
      </c>
      <c r="J5139" s="88">
        <v>0.64848821020973413</v>
      </c>
      <c r="K5139" s="146">
        <v>0.46120871557492993</v>
      </c>
      <c r="L5139" s="147">
        <v>2.22323784284733E-9</v>
      </c>
      <c r="M5139" s="147">
        <v>8.888109127032752E-2</v>
      </c>
      <c r="N5139" s="87">
        <v>11.61451562586813</v>
      </c>
      <c r="O5139" s="88">
        <v>0.58443009102785881</v>
      </c>
      <c r="P5139" s="89">
        <v>50.31893794401568</v>
      </c>
    </row>
    <row r="5140" spans="1:16">
      <c r="A5140" s="75" t="s">
        <v>7224</v>
      </c>
      <c r="B5140" s="85">
        <v>5136</v>
      </c>
      <c r="C5140" s="85">
        <v>4843</v>
      </c>
      <c r="D5140" s="85">
        <v>5136</v>
      </c>
      <c r="E5140" s="86" t="s">
        <v>7136</v>
      </c>
      <c r="F5140" s="85" t="s">
        <v>3901</v>
      </c>
      <c r="G5140" s="86" t="s">
        <v>111</v>
      </c>
      <c r="H5140" s="85" t="s">
        <v>2</v>
      </c>
      <c r="I5140" s="85">
        <v>1</v>
      </c>
      <c r="J5140" s="88">
        <v>4.2850642484897367E-2</v>
      </c>
      <c r="K5140" s="146">
        <v>6.1781722412478632E-2</v>
      </c>
      <c r="L5140" s="147">
        <v>1.3881048066309391E-10</v>
      </c>
      <c r="M5140" s="147">
        <v>9.1144874757102367E-4</v>
      </c>
      <c r="N5140" s="87">
        <v>0.1107021194421017</v>
      </c>
      <c r="O5140" s="88">
        <v>3.7843221471748213E-2</v>
      </c>
      <c r="P5140" s="89">
        <v>341.84730755349801</v>
      </c>
    </row>
    <row r="5141" spans="1:16">
      <c r="A5141" s="75" t="s">
        <v>7225</v>
      </c>
      <c r="B5141" s="85">
        <v>5137</v>
      </c>
      <c r="C5141" s="85">
        <v>4844</v>
      </c>
      <c r="D5141" s="85">
        <v>5137</v>
      </c>
      <c r="E5141" s="86" t="s">
        <v>7136</v>
      </c>
      <c r="F5141" s="85" t="s">
        <v>1068</v>
      </c>
      <c r="G5141" s="86" t="s">
        <v>111</v>
      </c>
      <c r="H5141" s="85" t="s">
        <v>2</v>
      </c>
      <c r="I5141" s="85">
        <v>1</v>
      </c>
      <c r="J5141" s="88">
        <v>0.44372865992758292</v>
      </c>
      <c r="K5141" s="146">
        <v>0.36980743360016899</v>
      </c>
      <c r="L5141" s="147">
        <v>1.7036398590755431E-9</v>
      </c>
      <c r="M5141" s="147">
        <v>4.732784905543222E-2</v>
      </c>
      <c r="N5141" s="87">
        <v>6.8290494633975953</v>
      </c>
      <c r="O5141" s="88">
        <v>0.38146822123879809</v>
      </c>
      <c r="P5141" s="89">
        <v>55.859636583889916</v>
      </c>
    </row>
    <row r="5142" spans="1:16">
      <c r="A5142" s="75" t="s">
        <v>7226</v>
      </c>
      <c r="B5142" s="85">
        <v>5138</v>
      </c>
      <c r="C5142" s="85">
        <v>4845</v>
      </c>
      <c r="D5142" s="85">
        <v>5138</v>
      </c>
      <c r="E5142" s="86" t="s">
        <v>7136</v>
      </c>
      <c r="F5142" s="85" t="s">
        <v>6257</v>
      </c>
      <c r="G5142" s="86" t="s">
        <v>111</v>
      </c>
      <c r="H5142" s="85" t="s">
        <v>2</v>
      </c>
      <c r="I5142" s="85">
        <v>1</v>
      </c>
      <c r="J5142" s="88">
        <v>0.65706757441347052</v>
      </c>
      <c r="K5142" s="146">
        <v>0.66799879730909095</v>
      </c>
      <c r="L5142" s="147">
        <v>2.800177944763823E-9</v>
      </c>
      <c r="M5142" s="147">
        <v>8.4030064771604324E-2</v>
      </c>
      <c r="N5142" s="87">
        <v>9.3276696461501238</v>
      </c>
      <c r="O5142" s="88">
        <v>0.60046764533503394</v>
      </c>
      <c r="P5142" s="89">
        <v>64.374883343222734</v>
      </c>
    </row>
    <row r="5143" spans="1:16">
      <c r="A5143" s="75" t="s">
        <v>7227</v>
      </c>
      <c r="B5143" s="85">
        <v>5139</v>
      </c>
      <c r="C5143" s="85">
        <v>4846</v>
      </c>
      <c r="D5143" s="85">
        <v>5139</v>
      </c>
      <c r="E5143" s="86" t="s">
        <v>7136</v>
      </c>
      <c r="F5143" s="85" t="s">
        <v>6259</v>
      </c>
      <c r="G5143" s="86" t="s">
        <v>111</v>
      </c>
      <c r="H5143" s="85" t="s">
        <v>2</v>
      </c>
      <c r="I5143" s="85">
        <v>1</v>
      </c>
      <c r="J5143" s="88">
        <v>0.52373328305585065</v>
      </c>
      <c r="K5143" s="146">
        <v>0.30798252867099135</v>
      </c>
      <c r="L5143" s="147">
        <v>1.640622951810614E-9</v>
      </c>
      <c r="M5143" s="147">
        <v>7.3095314753434892E-2</v>
      </c>
      <c r="N5143" s="87">
        <v>9.6615912463050861</v>
      </c>
      <c r="O5143" s="88">
        <v>0.46979166790914317</v>
      </c>
      <c r="P5143" s="89">
        <v>48.624668124808856</v>
      </c>
    </row>
    <row r="5144" spans="1:16">
      <c r="A5144" s="75" t="s">
        <v>7228</v>
      </c>
      <c r="B5144" s="85">
        <v>5140</v>
      </c>
      <c r="C5144" s="85">
        <v>4847</v>
      </c>
      <c r="D5144" s="85">
        <v>5140</v>
      </c>
      <c r="E5144" s="86" t="s">
        <v>7136</v>
      </c>
      <c r="F5144" s="85" t="s">
        <v>2641</v>
      </c>
      <c r="G5144" s="86" t="s">
        <v>111</v>
      </c>
      <c r="H5144" s="85" t="s">
        <v>2</v>
      </c>
      <c r="I5144" s="85">
        <v>1</v>
      </c>
      <c r="J5144" s="88">
        <v>0.65980231617585228</v>
      </c>
      <c r="K5144" s="146">
        <v>0.62911171971951574</v>
      </c>
      <c r="L5144" s="147">
        <v>2.7404466558582169E-9</v>
      </c>
      <c r="M5144" s="147">
        <v>4.6311046542436528E-2</v>
      </c>
      <c r="N5144" s="87">
        <v>9.4383905053866091</v>
      </c>
      <c r="O5144" s="88">
        <v>0.60085414821906002</v>
      </c>
      <c r="P5144" s="89">
        <v>63.660657807721023</v>
      </c>
    </row>
    <row r="5145" spans="1:16">
      <c r="A5145" s="75" t="s">
        <v>7229</v>
      </c>
      <c r="B5145" s="85">
        <v>5141</v>
      </c>
      <c r="C5145" s="85">
        <v>4848</v>
      </c>
      <c r="D5145" s="85">
        <v>5141</v>
      </c>
      <c r="E5145" s="86" t="s">
        <v>7136</v>
      </c>
      <c r="F5145" s="85" t="s">
        <v>2979</v>
      </c>
      <c r="G5145" s="86" t="s">
        <v>111</v>
      </c>
      <c r="H5145" s="85" t="s">
        <v>2</v>
      </c>
      <c r="I5145" s="85">
        <v>1</v>
      </c>
      <c r="J5145" s="88">
        <v>0.1326842223485975</v>
      </c>
      <c r="K5145" s="146">
        <v>0.16757397234495444</v>
      </c>
      <c r="L5145" s="147">
        <v>6.1444483998480847E-10</v>
      </c>
      <c r="M5145" s="147">
        <v>1.610007957307329E-2</v>
      </c>
      <c r="N5145" s="87">
        <v>1.6786168230082019</v>
      </c>
      <c r="O5145" s="88">
        <v>0.1214466758352919</v>
      </c>
      <c r="P5145" s="89">
        <v>72.34925455926907</v>
      </c>
    </row>
    <row r="5146" spans="1:16">
      <c r="A5146" s="75" t="s">
        <v>7230</v>
      </c>
      <c r="B5146" s="85">
        <v>5142</v>
      </c>
      <c r="C5146" s="85">
        <v>4849</v>
      </c>
      <c r="D5146" s="85">
        <v>5142</v>
      </c>
      <c r="E5146" s="86" t="s">
        <v>7136</v>
      </c>
      <c r="F5146" s="85" t="s">
        <v>6263</v>
      </c>
      <c r="G5146" s="86" t="s">
        <v>111</v>
      </c>
      <c r="H5146" s="85" t="s">
        <v>2</v>
      </c>
      <c r="I5146" s="85">
        <v>1</v>
      </c>
      <c r="J5146" s="88">
        <v>9.561250378765429E-2</v>
      </c>
      <c r="K5146" s="146">
        <v>0.31772609436764915</v>
      </c>
      <c r="L5146" s="147">
        <v>5.2456128801131166E-10</v>
      </c>
      <c r="M5146" s="147">
        <v>1.338738359954828E-3</v>
      </c>
      <c r="N5146" s="87">
        <v>0.97915967366115597</v>
      </c>
      <c r="O5146" s="88">
        <v>9.3212379682293789E-2</v>
      </c>
      <c r="P5146" s="89">
        <v>95.196301675461442</v>
      </c>
    </row>
    <row r="5147" spans="1:16">
      <c r="A5147" s="75" t="s">
        <v>7231</v>
      </c>
      <c r="B5147" s="85">
        <v>5143</v>
      </c>
      <c r="C5147" s="85">
        <v>4850</v>
      </c>
      <c r="D5147" s="85">
        <v>5143</v>
      </c>
      <c r="E5147" s="86" t="s">
        <v>7136</v>
      </c>
      <c r="F5147" s="85" t="s">
        <v>6265</v>
      </c>
      <c r="G5147" s="86" t="s">
        <v>111</v>
      </c>
      <c r="H5147" s="85" t="s">
        <v>2</v>
      </c>
      <c r="I5147" s="85">
        <v>1</v>
      </c>
      <c r="J5147" s="88">
        <v>0.6323496324607869</v>
      </c>
      <c r="K5147" s="146">
        <v>2.1313144091004319</v>
      </c>
      <c r="L5147" s="147">
        <v>3.5898874370637252E-9</v>
      </c>
      <c r="M5147" s="147">
        <v>1.1738316670782669E-2</v>
      </c>
      <c r="N5147" s="87">
        <v>6.4834026016643449</v>
      </c>
      <c r="O5147" s="88">
        <v>0.61793969237911961</v>
      </c>
      <c r="P5147" s="89">
        <v>95.311016505513507</v>
      </c>
    </row>
    <row r="5148" spans="1:16">
      <c r="A5148" s="75" t="s">
        <v>7232</v>
      </c>
      <c r="B5148" s="85">
        <v>5144</v>
      </c>
      <c r="C5148" s="85">
        <v>4851</v>
      </c>
      <c r="D5148" s="85">
        <v>5144</v>
      </c>
      <c r="E5148" s="86" t="s">
        <v>7136</v>
      </c>
      <c r="F5148" s="85" t="s">
        <v>6267</v>
      </c>
      <c r="G5148" s="86" t="s">
        <v>111</v>
      </c>
      <c r="H5148" s="85" t="s">
        <v>2</v>
      </c>
      <c r="I5148" s="85">
        <v>1</v>
      </c>
      <c r="J5148" s="88">
        <v>0.19748137532462459</v>
      </c>
      <c r="K5148" s="146">
        <v>0.32100648516571628</v>
      </c>
      <c r="L5148" s="147">
        <v>1.00660833441373E-9</v>
      </c>
      <c r="M5148" s="147">
        <v>1.099833151612163E-2</v>
      </c>
      <c r="N5148" s="87">
        <v>2.186266323863562</v>
      </c>
      <c r="O5148" s="88">
        <v>0.18391321774235581</v>
      </c>
      <c r="P5148" s="89">
        <v>84.122055824079581</v>
      </c>
    </row>
    <row r="5149" spans="1:16">
      <c r="A5149" s="75" t="s">
        <v>7233</v>
      </c>
      <c r="B5149" s="85">
        <v>5145</v>
      </c>
      <c r="C5149" s="85">
        <v>4852</v>
      </c>
      <c r="D5149" s="85">
        <v>5145</v>
      </c>
      <c r="E5149" s="86" t="s">
        <v>7136</v>
      </c>
      <c r="F5149" s="85" t="s">
        <v>4532</v>
      </c>
      <c r="G5149" s="86" t="s">
        <v>111</v>
      </c>
      <c r="H5149" s="85" t="s">
        <v>2</v>
      </c>
      <c r="I5149" s="85">
        <v>1</v>
      </c>
      <c r="J5149" s="88">
        <v>0.68267145538994956</v>
      </c>
      <c r="K5149" s="146">
        <v>0.76080211144748044</v>
      </c>
      <c r="L5149" s="147">
        <v>2.8696363982342929E-9</v>
      </c>
      <c r="M5149" s="147">
        <v>3.6532197994674317E-2</v>
      </c>
      <c r="N5149" s="87">
        <v>11.98585238927329</v>
      </c>
      <c r="O5149" s="88">
        <v>0.64695841550905109</v>
      </c>
      <c r="P5149" s="89">
        <v>53.976838233720031</v>
      </c>
    </row>
    <row r="5150" spans="1:16">
      <c r="A5150" s="75" t="s">
        <v>7234</v>
      </c>
      <c r="B5150" s="85">
        <v>5146</v>
      </c>
      <c r="C5150" s="85">
        <v>4853</v>
      </c>
      <c r="D5150" s="85">
        <v>5146</v>
      </c>
      <c r="E5150" s="86" t="s">
        <v>7136</v>
      </c>
      <c r="F5150" s="85" t="s">
        <v>6270</v>
      </c>
      <c r="G5150" s="86" t="s">
        <v>111</v>
      </c>
      <c r="H5150" s="85" t="s">
        <v>2</v>
      </c>
      <c r="I5150" s="85">
        <v>1</v>
      </c>
      <c r="J5150" s="88">
        <v>0.75179709089973357</v>
      </c>
      <c r="K5150" s="146">
        <v>0.65488946671579185</v>
      </c>
      <c r="L5150" s="147">
        <v>2.9235036479401979E-9</v>
      </c>
      <c r="M5150" s="147">
        <v>9.9046633458343802E-2</v>
      </c>
      <c r="N5150" s="87">
        <v>11.742340718422669</v>
      </c>
      <c r="O5150" s="88">
        <v>0.68223273058659895</v>
      </c>
      <c r="P5150" s="89">
        <v>58.100232904691438</v>
      </c>
    </row>
    <row r="5151" spans="1:16">
      <c r="A5151" s="75" t="s">
        <v>7235</v>
      </c>
      <c r="B5151" s="85">
        <v>5147</v>
      </c>
      <c r="C5151" s="85">
        <v>4854</v>
      </c>
      <c r="D5151" s="85">
        <v>5147</v>
      </c>
      <c r="E5151" s="86" t="s">
        <v>7136</v>
      </c>
      <c r="F5151" s="85" t="s">
        <v>2700</v>
      </c>
      <c r="G5151" s="86" t="s">
        <v>111</v>
      </c>
      <c r="H5151" s="85" t="s">
        <v>2</v>
      </c>
      <c r="I5151" s="85">
        <v>1</v>
      </c>
      <c r="J5151" s="88">
        <v>0.95976222483923757</v>
      </c>
      <c r="K5151" s="146">
        <v>1.2050472484709527</v>
      </c>
      <c r="L5151" s="147">
        <v>4.4057677021814534E-9</v>
      </c>
      <c r="M5151" s="147">
        <v>3.5285850757652497E-2</v>
      </c>
      <c r="N5151" s="87">
        <v>10.434996872211091</v>
      </c>
      <c r="O5151" s="88">
        <v>0.86336040972796124</v>
      </c>
      <c r="P5151" s="89">
        <v>82.737007044739272</v>
      </c>
    </row>
    <row r="5152" spans="1:16">
      <c r="A5152" s="75" t="s">
        <v>7236</v>
      </c>
      <c r="B5152" s="85">
        <v>5148</v>
      </c>
      <c r="C5152" s="85">
        <v>4855</v>
      </c>
      <c r="D5152" s="85">
        <v>5148</v>
      </c>
      <c r="E5152" s="86" t="s">
        <v>7136</v>
      </c>
      <c r="F5152" s="85" t="s">
        <v>6273</v>
      </c>
      <c r="G5152" s="86" t="s">
        <v>111</v>
      </c>
      <c r="H5152" s="85" t="s">
        <v>2</v>
      </c>
      <c r="I5152" s="85">
        <v>1</v>
      </c>
      <c r="J5152" s="88">
        <v>0.93053508029559517</v>
      </c>
      <c r="K5152" s="146">
        <v>1.0747970696075042</v>
      </c>
      <c r="L5152" s="147">
        <v>4.3159061056907274E-9</v>
      </c>
      <c r="M5152" s="147">
        <v>0.1153276302809703</v>
      </c>
      <c r="N5152" s="87">
        <v>11.89663011561313</v>
      </c>
      <c r="O5152" s="88">
        <v>0.85475791456566086</v>
      </c>
      <c r="P5152" s="89">
        <v>71.848742564827432</v>
      </c>
    </row>
    <row r="5153" spans="1:16">
      <c r="A5153" s="75" t="s">
        <v>7237</v>
      </c>
      <c r="B5153" s="85">
        <v>5149</v>
      </c>
      <c r="C5153" s="85">
        <v>4856</v>
      </c>
      <c r="D5153" s="85">
        <v>5149</v>
      </c>
      <c r="E5153" s="86" t="s">
        <v>7136</v>
      </c>
      <c r="F5153" s="85" t="s">
        <v>6275</v>
      </c>
      <c r="G5153" s="86" t="s">
        <v>111</v>
      </c>
      <c r="H5153" s="85" t="s">
        <v>2</v>
      </c>
      <c r="I5153" s="85">
        <v>1</v>
      </c>
      <c r="J5153" s="88">
        <v>0.74207429776920908</v>
      </c>
      <c r="K5153" s="146">
        <v>0.99448191213017256</v>
      </c>
      <c r="L5153" s="147">
        <v>3.7335495486174008E-9</v>
      </c>
      <c r="M5153" s="147">
        <v>5.3847263351904463E-2</v>
      </c>
      <c r="N5153" s="87">
        <v>8.5418800310655527</v>
      </c>
      <c r="O5153" s="88">
        <v>0.68556835683988471</v>
      </c>
      <c r="P5153" s="89">
        <v>80.259656462813126</v>
      </c>
    </row>
    <row r="5154" spans="1:16">
      <c r="A5154" s="75" t="s">
        <v>7238</v>
      </c>
      <c r="B5154" s="85">
        <v>5150</v>
      </c>
      <c r="C5154" s="85">
        <v>4857</v>
      </c>
      <c r="D5154" s="85">
        <v>5150</v>
      </c>
      <c r="E5154" s="86" t="s">
        <v>7136</v>
      </c>
      <c r="F5154" s="85" t="s">
        <v>4381</v>
      </c>
      <c r="G5154" s="86" t="s">
        <v>111</v>
      </c>
      <c r="H5154" s="85" t="s">
        <v>2</v>
      </c>
      <c r="I5154" s="85">
        <v>1</v>
      </c>
      <c r="J5154" s="88">
        <v>0.17868172971120441</v>
      </c>
      <c r="K5154" s="146">
        <v>0.23297222872260176</v>
      </c>
      <c r="L5154" s="147">
        <v>1.16224431042297E-9</v>
      </c>
      <c r="M5154" s="147">
        <v>1.7139583228680508E-2</v>
      </c>
      <c r="N5154" s="87">
        <v>3.1799824052399099</v>
      </c>
      <c r="O5154" s="88">
        <v>0.15390006452817609</v>
      </c>
      <c r="P5154" s="89">
        <v>48.396514482150188</v>
      </c>
    </row>
    <row r="5155" spans="1:16">
      <c r="A5155" s="75" t="s">
        <v>7239</v>
      </c>
      <c r="B5155" s="85">
        <v>5151</v>
      </c>
      <c r="C5155" s="85">
        <v>4858</v>
      </c>
      <c r="D5155" s="85">
        <v>5151</v>
      </c>
      <c r="E5155" s="86" t="s">
        <v>7136</v>
      </c>
      <c r="F5155" s="85" t="s">
        <v>4641</v>
      </c>
      <c r="G5155" s="86" t="s">
        <v>111</v>
      </c>
      <c r="H5155" s="85" t="s">
        <v>2</v>
      </c>
      <c r="I5155" s="85">
        <v>1</v>
      </c>
      <c r="J5155" s="88">
        <v>0.39799668403398841</v>
      </c>
      <c r="K5155" s="146">
        <v>0.37718500123669452</v>
      </c>
      <c r="L5155" s="147">
        <v>2.0479677624878341E-9</v>
      </c>
      <c r="M5155" s="147">
        <v>1.9928646166302941E-2</v>
      </c>
      <c r="N5155" s="87">
        <v>7.6795938407088116</v>
      </c>
      <c r="O5155" s="88">
        <v>0.36445449994314322</v>
      </c>
      <c r="P5155" s="89">
        <v>47.457522819918402</v>
      </c>
    </row>
    <row r="5156" spans="1:16">
      <c r="A5156" s="75" t="s">
        <v>7240</v>
      </c>
      <c r="B5156" s="85">
        <v>5152</v>
      </c>
      <c r="C5156" s="85">
        <v>4859</v>
      </c>
      <c r="D5156" s="85">
        <v>5152</v>
      </c>
      <c r="E5156" s="86" t="s">
        <v>7136</v>
      </c>
      <c r="F5156" s="85" t="s">
        <v>4383</v>
      </c>
      <c r="G5156" s="86" t="s">
        <v>111</v>
      </c>
      <c r="H5156" s="85" t="s">
        <v>2</v>
      </c>
      <c r="I5156" s="85">
        <v>1</v>
      </c>
      <c r="J5156" s="88">
        <v>0.38796134956845579</v>
      </c>
      <c r="K5156" s="146">
        <v>0.27240362834775778</v>
      </c>
      <c r="L5156" s="147">
        <v>1.614027184378856E-9</v>
      </c>
      <c r="M5156" s="147">
        <v>5.0752637686364753E-2</v>
      </c>
      <c r="N5156" s="87">
        <v>6.7227874235340828</v>
      </c>
      <c r="O5156" s="88">
        <v>0.33079421729024888</v>
      </c>
      <c r="P5156" s="89">
        <v>49.204919990814552</v>
      </c>
    </row>
    <row r="5157" spans="1:16">
      <c r="A5157" s="75" t="s">
        <v>7241</v>
      </c>
      <c r="B5157" s="85">
        <v>5153</v>
      </c>
      <c r="C5157" s="85">
        <v>4860</v>
      </c>
      <c r="D5157" s="85">
        <v>5153</v>
      </c>
      <c r="E5157" s="86" t="s">
        <v>7136</v>
      </c>
      <c r="F5157" s="85" t="s">
        <v>6280</v>
      </c>
      <c r="G5157" s="86" t="s">
        <v>111</v>
      </c>
      <c r="H5157" s="85" t="s">
        <v>2</v>
      </c>
      <c r="I5157" s="85">
        <v>1</v>
      </c>
      <c r="J5157" s="88">
        <v>0.72683493133938848</v>
      </c>
      <c r="K5157" s="146">
        <v>0.61358240045693657</v>
      </c>
      <c r="L5157" s="147">
        <v>2.774482866070418E-9</v>
      </c>
      <c r="M5157" s="147">
        <v>9.6296581583390009E-2</v>
      </c>
      <c r="N5157" s="87">
        <v>11.545770111528929</v>
      </c>
      <c r="O5157" s="88">
        <v>0.65888470554015399</v>
      </c>
      <c r="P5157" s="89">
        <v>57.067194234382889</v>
      </c>
    </row>
    <row r="5158" spans="1:16">
      <c r="A5158" s="75" t="s">
        <v>7242</v>
      </c>
      <c r="B5158" s="85">
        <v>5154</v>
      </c>
      <c r="C5158" s="85">
        <v>4861</v>
      </c>
      <c r="D5158" s="85">
        <v>5154</v>
      </c>
      <c r="E5158" s="86" t="s">
        <v>7136</v>
      </c>
      <c r="F5158" s="85" t="s">
        <v>6282</v>
      </c>
      <c r="G5158" s="86" t="s">
        <v>111</v>
      </c>
      <c r="H5158" s="85" t="s">
        <v>2</v>
      </c>
      <c r="I5158" s="85">
        <v>1</v>
      </c>
      <c r="J5158" s="88">
        <v>0.82658503064387556</v>
      </c>
      <c r="K5158" s="146">
        <v>1.1843076877997645</v>
      </c>
      <c r="L5158" s="147">
        <v>4.2018486777826946E-9</v>
      </c>
      <c r="M5158" s="147">
        <v>2.9667288349331061E-2</v>
      </c>
      <c r="N5158" s="87">
        <v>9.113804948379979</v>
      </c>
      <c r="O5158" s="88">
        <v>0.76522217873181675</v>
      </c>
      <c r="P5158" s="89">
        <v>83.962975186103648</v>
      </c>
    </row>
    <row r="5159" spans="1:16">
      <c r="A5159" s="75" t="s">
        <v>7243</v>
      </c>
      <c r="B5159" s="85">
        <v>5155</v>
      </c>
      <c r="C5159" s="85">
        <v>4862</v>
      </c>
      <c r="D5159" s="85">
        <v>5155</v>
      </c>
      <c r="E5159" s="86" t="s">
        <v>7136</v>
      </c>
      <c r="F5159" s="85" t="s">
        <v>6284</v>
      </c>
      <c r="G5159" s="86" t="s">
        <v>111</v>
      </c>
      <c r="H5159" s="85" t="s">
        <v>2</v>
      </c>
      <c r="I5159" s="85">
        <v>1</v>
      </c>
      <c r="J5159" s="88">
        <v>0.61965772609047332</v>
      </c>
      <c r="K5159" s="146">
        <v>0.36739506476692718</v>
      </c>
      <c r="L5159" s="147">
        <v>1.952746653569954E-9</v>
      </c>
      <c r="M5159" s="147">
        <v>8.6430848131897234E-2</v>
      </c>
      <c r="N5159" s="87">
        <v>11.44144813022206</v>
      </c>
      <c r="O5159" s="88">
        <v>0.55588114100410146</v>
      </c>
      <c r="P5159" s="89">
        <v>48.584858723937835</v>
      </c>
    </row>
    <row r="5160" spans="1:16">
      <c r="A5160" s="75" t="s">
        <v>7244</v>
      </c>
      <c r="B5160" s="85">
        <v>5156</v>
      </c>
      <c r="C5160" s="85">
        <v>4863</v>
      </c>
      <c r="D5160" s="85">
        <v>5156</v>
      </c>
      <c r="E5160" s="86" t="s">
        <v>7136</v>
      </c>
      <c r="F5160" s="85" t="s">
        <v>6286</v>
      </c>
      <c r="G5160" s="86" t="s">
        <v>111</v>
      </c>
      <c r="H5160" s="85" t="s">
        <v>2</v>
      </c>
      <c r="I5160" s="85">
        <v>1</v>
      </c>
      <c r="J5160" s="88">
        <v>0.54907294191183953</v>
      </c>
      <c r="K5160" s="146">
        <v>2.0319726001500591</v>
      </c>
      <c r="L5160" s="147">
        <v>3.1365291871816319E-9</v>
      </c>
      <c r="M5160" s="147">
        <v>1.52353928940753E-3</v>
      </c>
      <c r="N5160" s="87">
        <v>5.4227660883121933</v>
      </c>
      <c r="O5160" s="88">
        <v>0.54141898262778188</v>
      </c>
      <c r="P5160" s="89">
        <v>99.841847096210572</v>
      </c>
    </row>
    <row r="5161" spans="1:16">
      <c r="A5161" s="75" t="s">
        <v>7245</v>
      </c>
      <c r="B5161" s="85">
        <v>5157</v>
      </c>
      <c r="C5161" s="85">
        <v>4864</v>
      </c>
      <c r="D5161" s="85">
        <v>5157</v>
      </c>
      <c r="E5161" s="86" t="s">
        <v>7136</v>
      </c>
      <c r="F5161" s="85" t="s">
        <v>4711</v>
      </c>
      <c r="G5161" s="86" t="s">
        <v>111</v>
      </c>
      <c r="H5161" s="85" t="s">
        <v>2</v>
      </c>
      <c r="I5161" s="85">
        <v>1</v>
      </c>
      <c r="J5161" s="88">
        <v>0.96857851810436546</v>
      </c>
      <c r="K5161" s="146">
        <v>3.0086422659049936</v>
      </c>
      <c r="L5161" s="147">
        <v>5.1640795628281441E-9</v>
      </c>
      <c r="M5161" s="147">
        <v>1.6475648470324851E-2</v>
      </c>
      <c r="N5161" s="87">
        <v>10.41334698978484</v>
      </c>
      <c r="O5161" s="88">
        <v>0.94189728412283313</v>
      </c>
      <c r="P5161" s="89">
        <v>90.450965001627651</v>
      </c>
    </row>
    <row r="5162" spans="1:16">
      <c r="A5162" s="75" t="s">
        <v>7246</v>
      </c>
      <c r="B5162" s="85">
        <v>5158</v>
      </c>
      <c r="C5162" s="85">
        <v>4865</v>
      </c>
      <c r="D5162" s="85">
        <v>5158</v>
      </c>
      <c r="E5162" s="86" t="s">
        <v>7136</v>
      </c>
      <c r="F5162" s="85" t="s">
        <v>6289</v>
      </c>
      <c r="G5162" s="86" t="s">
        <v>111</v>
      </c>
      <c r="H5162" s="85" t="s">
        <v>2</v>
      </c>
      <c r="I5162" s="85">
        <v>1</v>
      </c>
      <c r="J5162" s="88">
        <v>0.36267332453164802</v>
      </c>
      <c r="K5162" s="146">
        <v>0.33064015554779463</v>
      </c>
      <c r="L5162" s="147">
        <v>1.3630325023909589E-9</v>
      </c>
      <c r="M5162" s="147">
        <v>3.8568768659515001E-2</v>
      </c>
      <c r="N5162" s="87">
        <v>5.8335592578219782</v>
      </c>
      <c r="O5162" s="88">
        <v>0.32914977649650468</v>
      </c>
      <c r="P5162" s="89">
        <v>56.423490693980931</v>
      </c>
    </row>
    <row r="5163" spans="1:16">
      <c r="A5163" s="75" t="s">
        <v>7247</v>
      </c>
      <c r="B5163" s="85">
        <v>5159</v>
      </c>
      <c r="C5163" s="85">
        <v>4866</v>
      </c>
      <c r="D5163" s="85">
        <v>5159</v>
      </c>
      <c r="E5163" s="86" t="s">
        <v>7136</v>
      </c>
      <c r="F5163" s="85" t="s">
        <v>6291</v>
      </c>
      <c r="G5163" s="86" t="s">
        <v>111</v>
      </c>
      <c r="H5163" s="85" t="s">
        <v>2</v>
      </c>
      <c r="I5163" s="85">
        <v>1</v>
      </c>
      <c r="J5163" s="88">
        <v>1.1137716759688501</v>
      </c>
      <c r="K5163" s="146">
        <v>3.1636399567367341</v>
      </c>
      <c r="L5163" s="147">
        <v>5.9774419784688293E-9</v>
      </c>
      <c r="M5163" s="147">
        <v>1.5414318593591639E-2</v>
      </c>
      <c r="N5163" s="87">
        <v>11.08652857497805</v>
      </c>
      <c r="O5163" s="88">
        <v>1.064708077370091</v>
      </c>
      <c r="P5163" s="89">
        <v>96.036200165767298</v>
      </c>
    </row>
    <row r="5164" spans="1:16">
      <c r="A5164" s="75" t="s">
        <v>7248</v>
      </c>
      <c r="B5164" s="85">
        <v>5160</v>
      </c>
      <c r="C5164" s="85">
        <v>4867</v>
      </c>
      <c r="D5164" s="85">
        <v>5160</v>
      </c>
      <c r="E5164" s="86" t="s">
        <v>7136</v>
      </c>
      <c r="F5164" s="85" t="s">
        <v>5075</v>
      </c>
      <c r="G5164" s="86" t="s">
        <v>111</v>
      </c>
      <c r="H5164" s="85" t="s">
        <v>2</v>
      </c>
      <c r="I5164" s="85">
        <v>1</v>
      </c>
      <c r="J5164" s="88">
        <v>0.46974365496484122</v>
      </c>
      <c r="K5164" s="146">
        <v>0.29867248405954933</v>
      </c>
      <c r="L5164" s="147">
        <v>1.5225767497721421E-9</v>
      </c>
      <c r="M5164" s="147">
        <v>6.2532085407471946E-2</v>
      </c>
      <c r="N5164" s="87">
        <v>8.1955258355901091</v>
      </c>
      <c r="O5164" s="88">
        <v>0.40599936270583947</v>
      </c>
      <c r="P5164" s="89">
        <v>49.539147438561635</v>
      </c>
    </row>
    <row r="5165" spans="1:16">
      <c r="A5165" s="75" t="s">
        <v>7249</v>
      </c>
      <c r="B5165" s="85">
        <v>5161</v>
      </c>
      <c r="C5165" s="85">
        <v>4868</v>
      </c>
      <c r="D5165" s="85">
        <v>5161</v>
      </c>
      <c r="E5165" s="86" t="s">
        <v>7136</v>
      </c>
      <c r="F5165" s="85" t="s">
        <v>6294</v>
      </c>
      <c r="G5165" s="86" t="s">
        <v>111</v>
      </c>
      <c r="H5165" s="85" t="s">
        <v>2</v>
      </c>
      <c r="I5165" s="85">
        <v>1</v>
      </c>
      <c r="J5165" s="88">
        <v>0.92064174213569649</v>
      </c>
      <c r="K5165" s="146">
        <v>1.0636149559646846</v>
      </c>
      <c r="L5165" s="147">
        <v>4.2699198704581267E-9</v>
      </c>
      <c r="M5165" s="147">
        <v>0.1141536639634612</v>
      </c>
      <c r="N5165" s="87">
        <v>11.77435528495853</v>
      </c>
      <c r="O5165" s="88">
        <v>0.84592282074955694</v>
      </c>
      <c r="P5165" s="89">
        <v>71.844512950123402</v>
      </c>
    </row>
    <row r="5166" spans="1:16">
      <c r="A5166" s="75" t="s">
        <v>7250</v>
      </c>
      <c r="B5166" s="85">
        <v>5162</v>
      </c>
      <c r="C5166" s="85">
        <v>4869</v>
      </c>
      <c r="D5166" s="85">
        <v>5162</v>
      </c>
      <c r="E5166" s="86" t="s">
        <v>7136</v>
      </c>
      <c r="F5166" s="85" t="s">
        <v>3906</v>
      </c>
      <c r="G5166" s="86" t="s">
        <v>111</v>
      </c>
      <c r="H5166" s="85" t="s">
        <v>2</v>
      </c>
      <c r="I5166" s="85">
        <v>1</v>
      </c>
      <c r="J5166" s="88">
        <v>0.58017687795962702</v>
      </c>
      <c r="K5166" s="146">
        <v>0.63957337015850135</v>
      </c>
      <c r="L5166" s="147">
        <v>2.3045635891430539E-9</v>
      </c>
      <c r="M5166" s="147">
        <v>6.5175044332826018E-2</v>
      </c>
      <c r="N5166" s="87">
        <v>9.5482231331568279</v>
      </c>
      <c r="O5166" s="88">
        <v>0.5350887617792216</v>
      </c>
      <c r="P5166" s="89">
        <v>56.040663725284233</v>
      </c>
    </row>
    <row r="5167" spans="1:16">
      <c r="A5167" s="75" t="s">
        <v>7251</v>
      </c>
      <c r="B5167" s="85">
        <v>5163</v>
      </c>
      <c r="C5167" s="85">
        <v>4870</v>
      </c>
      <c r="D5167" s="85">
        <v>5163</v>
      </c>
      <c r="E5167" s="86" t="s">
        <v>7136</v>
      </c>
      <c r="F5167" s="85" t="s">
        <v>2981</v>
      </c>
      <c r="G5167" s="86" t="s">
        <v>111</v>
      </c>
      <c r="H5167" s="85" t="s">
        <v>2</v>
      </c>
      <c r="I5167" s="85">
        <v>1</v>
      </c>
      <c r="J5167" s="88">
        <v>0.80353489990159999</v>
      </c>
      <c r="K5167" s="146">
        <v>1.2251751778696298</v>
      </c>
      <c r="L5167" s="147">
        <v>3.3294319183632081E-9</v>
      </c>
      <c r="M5167" s="147">
        <v>4.5600752790283278E-2</v>
      </c>
      <c r="N5167" s="87">
        <v>10.156672236971451</v>
      </c>
      <c r="O5167" s="88">
        <v>0.76687782315832742</v>
      </c>
      <c r="P5167" s="89">
        <v>75.504831234664081</v>
      </c>
    </row>
    <row r="5168" spans="1:16">
      <c r="A5168" s="75" t="s">
        <v>7252</v>
      </c>
      <c r="B5168" s="85">
        <v>5164</v>
      </c>
      <c r="C5168" s="85">
        <v>4871</v>
      </c>
      <c r="D5168" s="85">
        <v>5164</v>
      </c>
      <c r="E5168" s="86" t="s">
        <v>7136</v>
      </c>
      <c r="F5168" s="85" t="s">
        <v>6298</v>
      </c>
      <c r="G5168" s="86" t="s">
        <v>111</v>
      </c>
      <c r="H5168" s="85" t="s">
        <v>2</v>
      </c>
      <c r="I5168" s="85">
        <v>1</v>
      </c>
      <c r="J5168" s="88">
        <v>0.13375261099168451</v>
      </c>
      <c r="K5168" s="146">
        <v>8.7882260350960459E-2</v>
      </c>
      <c r="L5168" s="147">
        <v>4.3694361391237342E-10</v>
      </c>
      <c r="M5168" s="147">
        <v>1.8314007644533621E-2</v>
      </c>
      <c r="N5168" s="87">
        <v>2.3964675443472601</v>
      </c>
      <c r="O5168" s="88">
        <v>0.1199779966284473</v>
      </c>
      <c r="P5168" s="89">
        <v>50.064519718386762</v>
      </c>
    </row>
    <row r="5169" spans="1:16">
      <c r="A5169" s="75" t="s">
        <v>7253</v>
      </c>
      <c r="B5169" s="85">
        <v>5165</v>
      </c>
      <c r="C5169" s="85">
        <v>4872</v>
      </c>
      <c r="D5169" s="85">
        <v>5165</v>
      </c>
      <c r="E5169" s="86" t="s">
        <v>7136</v>
      </c>
      <c r="F5169" s="85" t="s">
        <v>6300</v>
      </c>
      <c r="G5169" s="86" t="s">
        <v>111</v>
      </c>
      <c r="H5169" s="85" t="s">
        <v>2</v>
      </c>
      <c r="I5169" s="85">
        <v>1</v>
      </c>
      <c r="J5169" s="88">
        <v>5.6415401946048563E-2</v>
      </c>
      <c r="K5169" s="146">
        <v>8.466293352610535E-2</v>
      </c>
      <c r="L5169" s="147">
        <v>2.9028632862678198E-10</v>
      </c>
      <c r="M5169" s="147">
        <v>2.3040113135814888E-3</v>
      </c>
      <c r="N5169" s="87">
        <v>0.59738346644779183</v>
      </c>
      <c r="O5169" s="88">
        <v>5.2287634938406137E-2</v>
      </c>
      <c r="P5169" s="89">
        <v>87.527757085951762</v>
      </c>
    </row>
    <row r="5170" spans="1:16">
      <c r="A5170" s="75" t="s">
        <v>7254</v>
      </c>
      <c r="B5170" s="85">
        <v>5166</v>
      </c>
      <c r="C5170" s="85">
        <v>4873</v>
      </c>
      <c r="D5170" s="85">
        <v>5166</v>
      </c>
      <c r="E5170" s="86" t="s">
        <v>7136</v>
      </c>
      <c r="F5170" s="85" t="s">
        <v>6302</v>
      </c>
      <c r="G5170" s="86" t="s">
        <v>111</v>
      </c>
      <c r="H5170" s="85" t="s">
        <v>2</v>
      </c>
      <c r="I5170" s="85">
        <v>1</v>
      </c>
      <c r="J5170" s="88">
        <v>1.1447678265794139</v>
      </c>
      <c r="K5170" s="146">
        <v>2.9366612404914196</v>
      </c>
      <c r="L5170" s="147">
        <v>5.9912163725552334E-9</v>
      </c>
      <c r="M5170" s="147">
        <v>6.4991564764884935E-2</v>
      </c>
      <c r="N5170" s="87">
        <v>12.794763338045909</v>
      </c>
      <c r="O5170" s="88">
        <v>1.094664891537128</v>
      </c>
      <c r="P5170" s="89">
        <v>85.555696703047531</v>
      </c>
    </row>
    <row r="5171" spans="1:16">
      <c r="A5171" s="75" t="s">
        <v>7255</v>
      </c>
      <c r="B5171" s="85">
        <v>5167</v>
      </c>
      <c r="C5171" s="85">
        <v>4874</v>
      </c>
      <c r="D5171" s="85">
        <v>5167</v>
      </c>
      <c r="E5171" s="86" t="s">
        <v>7136</v>
      </c>
      <c r="F5171" s="85" t="s">
        <v>6304</v>
      </c>
      <c r="G5171" s="86" t="s">
        <v>111</v>
      </c>
      <c r="H5171" s="85" t="s">
        <v>2</v>
      </c>
      <c r="I5171" s="85">
        <v>1</v>
      </c>
      <c r="J5171" s="88">
        <v>0.46998798573570411</v>
      </c>
      <c r="K5171" s="146">
        <v>0.2778370216724268</v>
      </c>
      <c r="L5171" s="147">
        <v>1.478601964322432E-9</v>
      </c>
      <c r="M5171" s="147">
        <v>6.5459559432555076E-2</v>
      </c>
      <c r="N5171" s="87">
        <v>8.66482674505062</v>
      </c>
      <c r="O5171" s="88">
        <v>0.42085669995403863</v>
      </c>
      <c r="P5171" s="89">
        <v>48.570699950167324</v>
      </c>
    </row>
    <row r="5172" spans="1:16">
      <c r="A5172" s="75" t="s">
        <v>7256</v>
      </c>
      <c r="B5172" s="85">
        <v>5168</v>
      </c>
      <c r="C5172" s="85">
        <v>4875</v>
      </c>
      <c r="D5172" s="85">
        <v>5168</v>
      </c>
      <c r="E5172" s="86" t="s">
        <v>7136</v>
      </c>
      <c r="F5172" s="85" t="s">
        <v>3908</v>
      </c>
      <c r="G5172" s="86" t="s">
        <v>111</v>
      </c>
      <c r="H5172" s="85" t="s">
        <v>2</v>
      </c>
      <c r="I5172" s="85">
        <v>1</v>
      </c>
      <c r="J5172" s="88">
        <v>0.53679248939807789</v>
      </c>
      <c r="K5172" s="146">
        <v>0.62982612339011668</v>
      </c>
      <c r="L5172" s="147">
        <v>2.4916029917275049E-9</v>
      </c>
      <c r="M5172" s="147">
        <v>6.6389014201824706E-2</v>
      </c>
      <c r="N5172" s="87">
        <v>6.8596430395772714</v>
      </c>
      <c r="O5172" s="88">
        <v>0.49294446414693832</v>
      </c>
      <c r="P5172" s="89">
        <v>71.861532925671924</v>
      </c>
    </row>
    <row r="5173" spans="1:16">
      <c r="A5173" s="75" t="s">
        <v>7257</v>
      </c>
      <c r="B5173" s="85">
        <v>5169</v>
      </c>
      <c r="C5173" s="85">
        <v>4876</v>
      </c>
      <c r="D5173" s="85">
        <v>5169</v>
      </c>
      <c r="E5173" s="86" t="s">
        <v>7136</v>
      </c>
      <c r="F5173" s="85" t="s">
        <v>2124</v>
      </c>
      <c r="G5173" s="86" t="s">
        <v>111</v>
      </c>
      <c r="H5173" s="85" t="s">
        <v>2</v>
      </c>
      <c r="I5173" s="85">
        <v>1</v>
      </c>
      <c r="J5173" s="88">
        <v>0.51965777097253829</v>
      </c>
      <c r="K5173" s="146">
        <v>0.36211793306618312</v>
      </c>
      <c r="L5173" s="147">
        <v>1.8530535150553121E-9</v>
      </c>
      <c r="M5173" s="147">
        <v>4.521694239480762E-2</v>
      </c>
      <c r="N5173" s="87">
        <v>8.0351827889184051</v>
      </c>
      <c r="O5173" s="88">
        <v>0.48480527087606168</v>
      </c>
      <c r="P5173" s="89">
        <v>60.335313285551287</v>
      </c>
    </row>
    <row r="5174" spans="1:16">
      <c r="A5174" s="75" t="s">
        <v>7258</v>
      </c>
      <c r="B5174" s="85">
        <v>5170</v>
      </c>
      <c r="C5174" s="85">
        <v>4877</v>
      </c>
      <c r="D5174" s="85">
        <v>5170</v>
      </c>
      <c r="E5174" s="86" t="s">
        <v>7136</v>
      </c>
      <c r="F5174" s="85" t="s">
        <v>4253</v>
      </c>
      <c r="G5174" s="86" t="s">
        <v>111</v>
      </c>
      <c r="H5174" s="85" t="s">
        <v>2</v>
      </c>
      <c r="I5174" s="85">
        <v>1</v>
      </c>
      <c r="J5174" s="88">
        <v>9.3380779643321976E-3</v>
      </c>
      <c r="K5174" s="146">
        <v>4.580616736819549E-2</v>
      </c>
      <c r="L5174" s="147">
        <v>3.7722402454577071E-11</v>
      </c>
      <c r="M5174" s="147">
        <v>4.6486247264940168E-4</v>
      </c>
      <c r="N5174" s="87">
        <v>7.2350993066841979E-2</v>
      </c>
      <c r="O5174" s="88">
        <v>8.4276841614989804E-3</v>
      </c>
      <c r="P5174" s="89">
        <v>116.4833239222163</v>
      </c>
    </row>
    <row r="5175" spans="1:16">
      <c r="A5175" s="75" t="s">
        <v>7259</v>
      </c>
      <c r="B5175" s="85">
        <v>5171</v>
      </c>
      <c r="C5175" s="85">
        <v>4878</v>
      </c>
      <c r="D5175" s="85">
        <v>5171</v>
      </c>
      <c r="E5175" s="86" t="s">
        <v>7136</v>
      </c>
      <c r="F5175" s="85" t="s">
        <v>4894</v>
      </c>
      <c r="G5175" s="86" t="s">
        <v>111</v>
      </c>
      <c r="H5175" s="85" t="s">
        <v>2</v>
      </c>
      <c r="I5175" s="85">
        <v>1</v>
      </c>
      <c r="J5175" s="88">
        <v>4.5476994768711507E-3</v>
      </c>
      <c r="K5175" s="146">
        <v>9.0524124411727261E-3</v>
      </c>
      <c r="L5175" s="147">
        <v>2.1155113788700249E-11</v>
      </c>
      <c r="M5175" s="147">
        <v>3.6216268660433368E-4</v>
      </c>
      <c r="N5175" s="87">
        <v>4.4921654541545973E-2</v>
      </c>
      <c r="O5175" s="88">
        <v>4.1814127145174988E-3</v>
      </c>
      <c r="P5175" s="89">
        <v>93.082339846817149</v>
      </c>
    </row>
    <row r="5176" spans="1:16">
      <c r="A5176" s="75" t="s">
        <v>7260</v>
      </c>
      <c r="B5176" s="85">
        <v>5172</v>
      </c>
      <c r="C5176" s="85">
        <v>4879</v>
      </c>
      <c r="D5176" s="85">
        <v>5172</v>
      </c>
      <c r="E5176" s="86" t="s">
        <v>7136</v>
      </c>
      <c r="F5176" s="85" t="s">
        <v>3910</v>
      </c>
      <c r="G5176" s="86" t="s">
        <v>111</v>
      </c>
      <c r="H5176" s="85" t="s">
        <v>2</v>
      </c>
      <c r="I5176" s="85">
        <v>1</v>
      </c>
      <c r="J5176" s="88">
        <v>0.1228393997278578</v>
      </c>
      <c r="K5176" s="146">
        <v>0.2273827421192047</v>
      </c>
      <c r="L5176" s="147">
        <v>5.1504106003495818E-10</v>
      </c>
      <c r="M5176" s="147">
        <v>1.0413811242221601E-2</v>
      </c>
      <c r="N5176" s="87">
        <v>1.810447503878261</v>
      </c>
      <c r="O5176" s="88">
        <v>0.1140690670253716</v>
      </c>
      <c r="P5176" s="89">
        <v>63.006006405056134</v>
      </c>
    </row>
    <row r="5177" spans="1:16">
      <c r="A5177" s="75" t="s">
        <v>7261</v>
      </c>
      <c r="B5177" s="85">
        <v>5173</v>
      </c>
      <c r="C5177" s="85">
        <v>4880</v>
      </c>
      <c r="D5177" s="85">
        <v>5173</v>
      </c>
      <c r="E5177" s="86" t="s">
        <v>7136</v>
      </c>
      <c r="F5177" s="85" t="s">
        <v>6311</v>
      </c>
      <c r="G5177" s="86" t="s">
        <v>111</v>
      </c>
      <c r="H5177" s="85" t="s">
        <v>2</v>
      </c>
      <c r="I5177" s="85">
        <v>1</v>
      </c>
      <c r="J5177" s="88">
        <v>0.6315466309232719</v>
      </c>
      <c r="K5177" s="146">
        <v>0.38803469510336058</v>
      </c>
      <c r="L5177" s="147">
        <v>2.028428482550152E-9</v>
      </c>
      <c r="M5177" s="147">
        <v>8.7611468148539859E-2</v>
      </c>
      <c r="N5177" s="87">
        <v>11.483969312673119</v>
      </c>
      <c r="O5177" s="88">
        <v>0.56640888509647191</v>
      </c>
      <c r="P5177" s="89">
        <v>49.321699638417883</v>
      </c>
    </row>
    <row r="5178" spans="1:16">
      <c r="A5178" s="75" t="s">
        <v>7262</v>
      </c>
      <c r="B5178" s="85">
        <v>5174</v>
      </c>
      <c r="C5178" s="85">
        <v>4881</v>
      </c>
      <c r="D5178" s="85">
        <v>5174</v>
      </c>
      <c r="E5178" s="86" t="s">
        <v>7136</v>
      </c>
      <c r="F5178" s="85" t="s">
        <v>6313</v>
      </c>
      <c r="G5178" s="86" t="s">
        <v>111</v>
      </c>
      <c r="H5178" s="85" t="s">
        <v>2</v>
      </c>
      <c r="I5178" s="85">
        <v>1</v>
      </c>
      <c r="J5178" s="88">
        <v>0.31584215626668388</v>
      </c>
      <c r="K5178" s="146">
        <v>0.31526790287098128</v>
      </c>
      <c r="L5178" s="147">
        <v>1.310802566596847E-9</v>
      </c>
      <c r="M5178" s="147">
        <v>3.627257173368232E-2</v>
      </c>
      <c r="N5178" s="87">
        <v>4.6035254028026937</v>
      </c>
      <c r="O5178" s="88">
        <v>0.28825106662928962</v>
      </c>
      <c r="P5178" s="89">
        <v>62.615287504180635</v>
      </c>
    </row>
    <row r="5179" spans="1:16">
      <c r="A5179" s="75" t="s">
        <v>7263</v>
      </c>
      <c r="B5179" s="85">
        <v>5175</v>
      </c>
      <c r="C5179" s="85">
        <v>4882</v>
      </c>
      <c r="D5179" s="85">
        <v>5175</v>
      </c>
      <c r="E5179" s="86" t="s">
        <v>7136</v>
      </c>
      <c r="F5179" s="85" t="s">
        <v>240</v>
      </c>
      <c r="G5179" s="86" t="s">
        <v>111</v>
      </c>
      <c r="H5179" s="85" t="s">
        <v>2</v>
      </c>
      <c r="I5179" s="85">
        <v>1</v>
      </c>
      <c r="J5179" s="88">
        <v>0.20487387399282339</v>
      </c>
      <c r="K5179" s="146">
        <v>0.24546609199564889</v>
      </c>
      <c r="L5179" s="147">
        <v>7.264938382137719E-10</v>
      </c>
      <c r="M5179" s="147">
        <v>2.762589312875011E-2</v>
      </c>
      <c r="N5179" s="87">
        <v>3.639241428579</v>
      </c>
      <c r="O5179" s="88">
        <v>0.18307417782282109</v>
      </c>
      <c r="P5179" s="89">
        <v>50.305587418613591</v>
      </c>
    </row>
    <row r="5180" spans="1:16">
      <c r="A5180" s="75" t="s">
        <v>7264</v>
      </c>
      <c r="B5180" s="85">
        <v>5176</v>
      </c>
      <c r="C5180" s="85">
        <v>4883</v>
      </c>
      <c r="D5180" s="85">
        <v>5176</v>
      </c>
      <c r="E5180" s="86" t="s">
        <v>7136</v>
      </c>
      <c r="F5180" s="85" t="s">
        <v>1171</v>
      </c>
      <c r="G5180" s="86" t="s">
        <v>111</v>
      </c>
      <c r="H5180" s="85" t="s">
        <v>2</v>
      </c>
      <c r="I5180" s="85">
        <v>1</v>
      </c>
      <c r="J5180" s="88">
        <v>0.86377136603375193</v>
      </c>
      <c r="K5180" s="146">
        <v>2.7760990708926938</v>
      </c>
      <c r="L5180" s="147">
        <v>4.680747328715199E-9</v>
      </c>
      <c r="M5180" s="147">
        <v>2.126142001873238E-2</v>
      </c>
      <c r="N5180" s="87">
        <v>9.5543767212909767</v>
      </c>
      <c r="O5180" s="88">
        <v>0.83991060914548066</v>
      </c>
      <c r="P5180" s="89">
        <v>87.908466836337269</v>
      </c>
    </row>
    <row r="5181" spans="1:16">
      <c r="A5181" s="75" t="s">
        <v>7265</v>
      </c>
      <c r="B5181" s="85">
        <v>5177</v>
      </c>
      <c r="C5181" s="85">
        <v>4884</v>
      </c>
      <c r="D5181" s="85">
        <v>5177</v>
      </c>
      <c r="E5181" s="86" t="s">
        <v>7136</v>
      </c>
      <c r="F5181" s="85" t="s">
        <v>6317</v>
      </c>
      <c r="G5181" s="86" t="s">
        <v>111</v>
      </c>
      <c r="H5181" s="85" t="s">
        <v>2</v>
      </c>
      <c r="I5181" s="85">
        <v>1</v>
      </c>
      <c r="J5181" s="88">
        <v>0.50240001795526501</v>
      </c>
      <c r="K5181" s="146">
        <v>0.47654024627810282</v>
      </c>
      <c r="L5181" s="147">
        <v>2.0490659725572639E-9</v>
      </c>
      <c r="M5181" s="147">
        <v>5.3481827495491713E-2</v>
      </c>
      <c r="N5181" s="87">
        <v>8.6480206478395019</v>
      </c>
      <c r="O5181" s="88">
        <v>0.45670759459403037</v>
      </c>
      <c r="P5181" s="89">
        <v>52.810650343223642</v>
      </c>
    </row>
    <row r="5182" spans="1:16">
      <c r="A5182" s="75" t="s">
        <v>7266</v>
      </c>
      <c r="B5182" s="85">
        <v>5178</v>
      </c>
      <c r="C5182" s="85">
        <v>4885</v>
      </c>
      <c r="D5182" s="85">
        <v>5178</v>
      </c>
      <c r="E5182" s="86" t="s">
        <v>7136</v>
      </c>
      <c r="F5182" s="85" t="s">
        <v>4389</v>
      </c>
      <c r="G5182" s="86" t="s">
        <v>111</v>
      </c>
      <c r="H5182" s="85" t="s">
        <v>2</v>
      </c>
      <c r="I5182" s="85">
        <v>1</v>
      </c>
      <c r="J5182" s="88">
        <v>0.97993301907390595</v>
      </c>
      <c r="K5182" s="146">
        <v>1.3725557969930677</v>
      </c>
      <c r="L5182" s="147">
        <v>5.1189252812946219E-9</v>
      </c>
      <c r="M5182" s="147">
        <v>2.222061311749467E-2</v>
      </c>
      <c r="N5182" s="87">
        <v>11.47090403634243</v>
      </c>
      <c r="O5182" s="88">
        <v>0.92171409483388544</v>
      </c>
      <c r="P5182" s="89">
        <v>80.352349903171159</v>
      </c>
    </row>
    <row r="5183" spans="1:16">
      <c r="A5183" s="75" t="s">
        <v>7267</v>
      </c>
      <c r="B5183" s="85">
        <v>5179</v>
      </c>
      <c r="C5183" s="85">
        <v>4886</v>
      </c>
      <c r="D5183" s="85">
        <v>5179</v>
      </c>
      <c r="E5183" s="86" t="s">
        <v>7136</v>
      </c>
      <c r="F5183" s="85" t="s">
        <v>3724</v>
      </c>
      <c r="G5183" s="86" t="s">
        <v>111</v>
      </c>
      <c r="H5183" s="85" t="s">
        <v>2</v>
      </c>
      <c r="I5183" s="85">
        <v>1</v>
      </c>
      <c r="J5183" s="88">
        <v>0.32231378632190433</v>
      </c>
      <c r="K5183" s="146">
        <v>0.34900259921777388</v>
      </c>
      <c r="L5183" s="147">
        <v>1.4622607569895319E-9</v>
      </c>
      <c r="M5183" s="147">
        <v>2.720333549606976E-2</v>
      </c>
      <c r="N5183" s="87">
        <v>4.6194012457951761</v>
      </c>
      <c r="O5183" s="88">
        <v>0.28738308549261521</v>
      </c>
      <c r="P5183" s="89">
        <v>62.212193789012488</v>
      </c>
    </row>
    <row r="5184" spans="1:16">
      <c r="A5184" s="75" t="s">
        <v>7268</v>
      </c>
      <c r="B5184" s="85">
        <v>5180</v>
      </c>
      <c r="C5184" s="85">
        <v>4887</v>
      </c>
      <c r="D5184" s="85">
        <v>5180</v>
      </c>
      <c r="E5184" s="86" t="s">
        <v>7136</v>
      </c>
      <c r="F5184" s="85" t="s">
        <v>6321</v>
      </c>
      <c r="G5184" s="86" t="s">
        <v>111</v>
      </c>
      <c r="H5184" s="85" t="s">
        <v>2</v>
      </c>
      <c r="I5184" s="85">
        <v>1</v>
      </c>
      <c r="J5184" s="88">
        <v>4.524439460563837E-3</v>
      </c>
      <c r="K5184" s="146">
        <v>8.9989804917396353E-3</v>
      </c>
      <c r="L5184" s="147">
        <v>2.1028894940526059E-11</v>
      </c>
      <c r="M5184" s="147">
        <v>3.5934942027352601E-4</v>
      </c>
      <c r="N5184" s="87">
        <v>4.4594422123388773E-2</v>
      </c>
      <c r="O5184" s="88">
        <v>4.160680274179188E-3</v>
      </c>
      <c r="P5184" s="89">
        <v>93.300463960872904</v>
      </c>
    </row>
    <row r="5185" spans="1:16">
      <c r="A5185" s="75" t="s">
        <v>7269</v>
      </c>
      <c r="B5185" s="85">
        <v>5181</v>
      </c>
      <c r="C5185" s="85">
        <v>4888</v>
      </c>
      <c r="D5185" s="85">
        <v>5181</v>
      </c>
      <c r="E5185" s="86" t="s">
        <v>7136</v>
      </c>
      <c r="F5185" s="85" t="s">
        <v>6323</v>
      </c>
      <c r="G5185" s="86" t="s">
        <v>111</v>
      </c>
      <c r="H5185" s="85" t="s">
        <v>2</v>
      </c>
      <c r="I5185" s="85">
        <v>1</v>
      </c>
      <c r="J5185" s="88">
        <v>0.55308833803839397</v>
      </c>
      <c r="K5185" s="146">
        <v>0.32104309863273411</v>
      </c>
      <c r="L5185" s="147">
        <v>1.724282548249461E-9</v>
      </c>
      <c r="M5185" s="147">
        <v>7.7287013675063215E-2</v>
      </c>
      <c r="N5185" s="87">
        <v>10.23178290989202</v>
      </c>
      <c r="O5185" s="88">
        <v>0.49603705430163891</v>
      </c>
      <c r="P5185" s="89">
        <v>48.480021387286627</v>
      </c>
    </row>
    <row r="5186" spans="1:16">
      <c r="A5186" s="75" t="s">
        <v>7270</v>
      </c>
      <c r="B5186" s="85">
        <v>5182</v>
      </c>
      <c r="C5186" s="85">
        <v>4889</v>
      </c>
      <c r="D5186" s="85">
        <v>5182</v>
      </c>
      <c r="E5186" s="86" t="s">
        <v>7136</v>
      </c>
      <c r="F5186" s="85" t="s">
        <v>4646</v>
      </c>
      <c r="G5186" s="86" t="s">
        <v>111</v>
      </c>
      <c r="H5186" s="85" t="s">
        <v>2</v>
      </c>
      <c r="I5186" s="85">
        <v>1</v>
      </c>
      <c r="J5186" s="88">
        <v>0.34850565478602002</v>
      </c>
      <c r="K5186" s="146">
        <v>0.64840862615682637</v>
      </c>
      <c r="L5186" s="147">
        <v>1.924529683345994E-9</v>
      </c>
      <c r="M5186" s="147">
        <v>8.8907514309859593E-3</v>
      </c>
      <c r="N5186" s="87">
        <v>7.7469652934505522</v>
      </c>
      <c r="O5186" s="88">
        <v>0.33881220817155278</v>
      </c>
      <c r="P5186" s="89">
        <v>43.734829747848714</v>
      </c>
    </row>
    <row r="5187" spans="1:16">
      <c r="A5187" s="75" t="s">
        <v>7271</v>
      </c>
      <c r="B5187" s="85">
        <v>5183</v>
      </c>
      <c r="C5187" s="85">
        <v>4890</v>
      </c>
      <c r="D5187" s="85">
        <v>5183</v>
      </c>
      <c r="E5187" s="86" t="s">
        <v>7136</v>
      </c>
      <c r="F5187" s="85" t="s">
        <v>4648</v>
      </c>
      <c r="G5187" s="86" t="s">
        <v>111</v>
      </c>
      <c r="H5187" s="85" t="s">
        <v>2</v>
      </c>
      <c r="I5187" s="85">
        <v>1</v>
      </c>
      <c r="J5187" s="88">
        <v>0.92177440981944725</v>
      </c>
      <c r="K5187" s="146">
        <v>2.6963954507353023</v>
      </c>
      <c r="L5187" s="147">
        <v>6.6186434978140876E-9</v>
      </c>
      <c r="M5187" s="147">
        <v>3.071877599046537E-3</v>
      </c>
      <c r="N5187" s="87">
        <v>10.565733542907781</v>
      </c>
      <c r="O5187" s="88">
        <v>0.90970755141094484</v>
      </c>
      <c r="P5187" s="89">
        <v>86.099800616454445</v>
      </c>
    </row>
    <row r="5188" spans="1:16">
      <c r="A5188" s="75" t="s">
        <v>7272</v>
      </c>
      <c r="B5188" s="85">
        <v>5184</v>
      </c>
      <c r="C5188" s="85">
        <v>4891</v>
      </c>
      <c r="D5188" s="85">
        <v>5184</v>
      </c>
      <c r="E5188" s="86" t="s">
        <v>7136</v>
      </c>
      <c r="F5188" s="85" t="s">
        <v>891</v>
      </c>
      <c r="G5188" s="86" t="s">
        <v>111</v>
      </c>
      <c r="H5188" s="85" t="s">
        <v>2</v>
      </c>
      <c r="I5188" s="85">
        <v>1</v>
      </c>
      <c r="J5188" s="88">
        <v>0.65884660512878668</v>
      </c>
      <c r="K5188" s="146">
        <v>1.0044235472038663</v>
      </c>
      <c r="L5188" s="147">
        <v>2.7600787945414871E-9</v>
      </c>
      <c r="M5188" s="147">
        <v>5.4262227221536563E-2</v>
      </c>
      <c r="N5188" s="87">
        <v>12.401063823679269</v>
      </c>
      <c r="O5188" s="88">
        <v>0.59701918597846881</v>
      </c>
      <c r="P5188" s="89">
        <v>48.142578287395615</v>
      </c>
    </row>
    <row r="5189" spans="1:16">
      <c r="A5189" s="75" t="s">
        <v>7273</v>
      </c>
      <c r="B5189" s="85">
        <v>5185</v>
      </c>
      <c r="C5189" s="85">
        <v>4892</v>
      </c>
      <c r="D5189" s="85">
        <v>5185</v>
      </c>
      <c r="E5189" s="86" t="s">
        <v>7136</v>
      </c>
      <c r="F5189" s="85" t="s">
        <v>5087</v>
      </c>
      <c r="G5189" s="86" t="s">
        <v>111</v>
      </c>
      <c r="H5189" s="85" t="s">
        <v>2</v>
      </c>
      <c r="I5189" s="85">
        <v>1</v>
      </c>
      <c r="J5189" s="88">
        <v>0.99991631357851207</v>
      </c>
      <c r="K5189" s="146">
        <v>0.94753507648232538</v>
      </c>
      <c r="L5189" s="147">
        <v>4.0807504428909833E-9</v>
      </c>
      <c r="M5189" s="147">
        <v>0.13234342257800549</v>
      </c>
      <c r="N5189" s="87">
        <v>15.232440189050701</v>
      </c>
      <c r="O5189" s="88">
        <v>0.92615312141776684</v>
      </c>
      <c r="P5189" s="89">
        <v>60.801362744460285</v>
      </c>
    </row>
    <row r="5190" spans="1:16">
      <c r="A5190" s="75" t="s">
        <v>7274</v>
      </c>
      <c r="B5190" s="85">
        <v>5186</v>
      </c>
      <c r="C5190" s="85">
        <v>4893</v>
      </c>
      <c r="D5190" s="85">
        <v>5186</v>
      </c>
      <c r="E5190" s="86" t="s">
        <v>7136</v>
      </c>
      <c r="F5190" s="85" t="s">
        <v>6329</v>
      </c>
      <c r="G5190" s="86" t="s">
        <v>111</v>
      </c>
      <c r="H5190" s="85" t="s">
        <v>2</v>
      </c>
      <c r="I5190" s="85">
        <v>1</v>
      </c>
      <c r="J5190" s="88">
        <v>0.3915125202304558</v>
      </c>
      <c r="K5190" s="146">
        <v>0.45439803976360366</v>
      </c>
      <c r="L5190" s="147">
        <v>1.8157876310126119E-9</v>
      </c>
      <c r="M5190" s="147">
        <v>4.8428719670261848E-2</v>
      </c>
      <c r="N5190" s="87">
        <v>4.9993889281901813</v>
      </c>
      <c r="O5190" s="88">
        <v>0.35974182520594361</v>
      </c>
      <c r="P5190" s="89">
        <v>71.957159239493905</v>
      </c>
    </row>
    <row r="5191" spans="1:16">
      <c r="A5191" s="75" t="s">
        <v>7275</v>
      </c>
      <c r="B5191" s="85">
        <v>5187</v>
      </c>
      <c r="C5191" s="85">
        <v>4894</v>
      </c>
      <c r="D5191" s="85">
        <v>5187</v>
      </c>
      <c r="E5191" s="86" t="s">
        <v>7136</v>
      </c>
      <c r="F5191" s="85" t="s">
        <v>1039</v>
      </c>
      <c r="G5191" s="86" t="s">
        <v>111</v>
      </c>
      <c r="H5191" s="85" t="s">
        <v>2</v>
      </c>
      <c r="I5191" s="85">
        <v>1</v>
      </c>
      <c r="J5191" s="88">
        <v>2.2842723786079541E-2</v>
      </c>
      <c r="K5191" s="146">
        <v>4.2723265525141559E-2</v>
      </c>
      <c r="L5191" s="147">
        <v>2.112046347838552E-10</v>
      </c>
      <c r="M5191" s="147">
        <v>1.170521550291421E-3</v>
      </c>
      <c r="N5191" s="87">
        <v>5.7739115665305087</v>
      </c>
      <c r="O5191" s="88">
        <v>2.084560012067551E-2</v>
      </c>
      <c r="P5191" s="89">
        <v>3.6103081733206115</v>
      </c>
    </row>
    <row r="5192" spans="1:16">
      <c r="A5192" s="75" t="s">
        <v>7276</v>
      </c>
      <c r="B5192" s="85">
        <v>5188</v>
      </c>
      <c r="C5192" s="85">
        <v>4895</v>
      </c>
      <c r="D5192" s="85">
        <v>5188</v>
      </c>
      <c r="E5192" s="86" t="s">
        <v>7136</v>
      </c>
      <c r="F5192" s="85" t="s">
        <v>6332</v>
      </c>
      <c r="G5192" s="86" t="s">
        <v>111</v>
      </c>
      <c r="H5192" s="85" t="s">
        <v>2</v>
      </c>
      <c r="I5192" s="85">
        <v>1</v>
      </c>
      <c r="J5192" s="88">
        <v>0.50384519919194237</v>
      </c>
      <c r="K5192" s="146">
        <v>0.30597500068893646</v>
      </c>
      <c r="L5192" s="147">
        <v>1.6327853782508321E-9</v>
      </c>
      <c r="M5192" s="147">
        <v>6.8710953136999972E-2</v>
      </c>
      <c r="N5192" s="87">
        <v>9.204859301178006</v>
      </c>
      <c r="O5192" s="88">
        <v>0.45290772040518268</v>
      </c>
      <c r="P5192" s="89">
        <v>49.203111702882971</v>
      </c>
    </row>
    <row r="5193" spans="1:16">
      <c r="A5193" s="75" t="s">
        <v>7277</v>
      </c>
      <c r="B5193" s="85">
        <v>5189</v>
      </c>
      <c r="C5193" s="85">
        <v>4896</v>
      </c>
      <c r="D5193" s="85">
        <v>5189</v>
      </c>
      <c r="E5193" s="86" t="s">
        <v>7136</v>
      </c>
      <c r="F5193" s="85" t="s">
        <v>4653</v>
      </c>
      <c r="G5193" s="86" t="s">
        <v>111</v>
      </c>
      <c r="H5193" s="85" t="s">
        <v>2</v>
      </c>
      <c r="I5193" s="85">
        <v>1</v>
      </c>
      <c r="J5193" s="88">
        <v>0.36321513294479107</v>
      </c>
      <c r="K5193" s="146">
        <v>1.0059691320971402</v>
      </c>
      <c r="L5193" s="147">
        <v>3.0234107584447148E-9</v>
      </c>
      <c r="M5193" s="147">
        <v>3.4020565396023269E-3</v>
      </c>
      <c r="N5193" s="87">
        <v>8.6835131383433453</v>
      </c>
      <c r="O5193" s="88">
        <v>0.35621642817547372</v>
      </c>
      <c r="P5193" s="89">
        <v>41.022155722036857</v>
      </c>
    </row>
    <row r="5194" spans="1:16">
      <c r="A5194" s="75" t="s">
        <v>7278</v>
      </c>
      <c r="B5194" s="85">
        <v>5190</v>
      </c>
      <c r="C5194" s="85">
        <v>4897</v>
      </c>
      <c r="D5194" s="85">
        <v>5190</v>
      </c>
      <c r="E5194" s="86" t="s">
        <v>7136</v>
      </c>
      <c r="F5194" s="85" t="s">
        <v>4655</v>
      </c>
      <c r="G5194" s="86" t="s">
        <v>111</v>
      </c>
      <c r="H5194" s="85" t="s">
        <v>2</v>
      </c>
      <c r="I5194" s="85">
        <v>1</v>
      </c>
      <c r="J5194" s="88">
        <v>0.20324160520459969</v>
      </c>
      <c r="K5194" s="146">
        <v>0.34363275057670267</v>
      </c>
      <c r="L5194" s="147">
        <v>1.121337887014886E-9</v>
      </c>
      <c r="M5194" s="147">
        <v>1.1393944526561461E-2</v>
      </c>
      <c r="N5194" s="87">
        <v>10.616583117537649</v>
      </c>
      <c r="O5194" s="88">
        <v>0.18431035497062939</v>
      </c>
      <c r="P5194" s="89">
        <v>17.360609617058909</v>
      </c>
    </row>
    <row r="5195" spans="1:16">
      <c r="A5195" s="75" t="s">
        <v>7279</v>
      </c>
      <c r="B5195" s="85">
        <v>5191</v>
      </c>
      <c r="C5195" s="85">
        <v>4898</v>
      </c>
      <c r="D5195" s="85">
        <v>5191</v>
      </c>
      <c r="E5195" s="86" t="s">
        <v>7136</v>
      </c>
      <c r="F5195" s="85" t="s">
        <v>6336</v>
      </c>
      <c r="G5195" s="86" t="s">
        <v>111</v>
      </c>
      <c r="H5195" s="85" t="s">
        <v>2</v>
      </c>
      <c r="I5195" s="85">
        <v>1</v>
      </c>
      <c r="J5195" s="88">
        <v>0.99835254469553059</v>
      </c>
      <c r="K5195" s="146">
        <v>1.1772029139521638</v>
      </c>
      <c r="L5195" s="147">
        <v>4.6694990323893328E-9</v>
      </c>
      <c r="M5195" s="147">
        <v>0.1156267206802825</v>
      </c>
      <c r="N5195" s="87">
        <v>12.61669693798158</v>
      </c>
      <c r="O5195" s="88">
        <v>0.91793097058239359</v>
      </c>
      <c r="P5195" s="89">
        <v>72.755252432119065</v>
      </c>
    </row>
    <row r="5196" spans="1:16">
      <c r="A5196" s="75" t="s">
        <v>7280</v>
      </c>
      <c r="B5196" s="85">
        <v>5192</v>
      </c>
      <c r="C5196" s="85">
        <v>4899</v>
      </c>
      <c r="D5196" s="85">
        <v>5192</v>
      </c>
      <c r="E5196" s="86" t="s">
        <v>7136</v>
      </c>
      <c r="F5196" s="85" t="s">
        <v>6338</v>
      </c>
      <c r="G5196" s="86" t="s">
        <v>111</v>
      </c>
      <c r="H5196" s="85" t="s">
        <v>2</v>
      </c>
      <c r="I5196" s="85">
        <v>1</v>
      </c>
      <c r="J5196" s="88">
        <v>1.00215216647572</v>
      </c>
      <c r="K5196" s="146">
        <v>1.1572060524823884</v>
      </c>
      <c r="L5196" s="147">
        <v>4.647789168399283E-9</v>
      </c>
      <c r="M5196" s="147">
        <v>0.12427876442174141</v>
      </c>
      <c r="N5196" s="87">
        <v>12.817701984197869</v>
      </c>
      <c r="O5196" s="88">
        <v>0.92082356219548123</v>
      </c>
      <c r="P5196" s="89">
        <v>71.839988426217602</v>
      </c>
    </row>
    <row r="5197" spans="1:16">
      <c r="A5197" s="75" t="s">
        <v>7281</v>
      </c>
      <c r="B5197" s="85">
        <v>5193</v>
      </c>
      <c r="C5197" s="85">
        <v>4900</v>
      </c>
      <c r="D5197" s="85">
        <v>5193</v>
      </c>
      <c r="E5197" s="86" t="s">
        <v>7136</v>
      </c>
      <c r="F5197" s="85" t="s">
        <v>3916</v>
      </c>
      <c r="G5197" s="86" t="s">
        <v>111</v>
      </c>
      <c r="H5197" s="85" t="s">
        <v>2</v>
      </c>
      <c r="I5197" s="85">
        <v>1</v>
      </c>
      <c r="J5197" s="88">
        <v>0.36265548557398808</v>
      </c>
      <c r="K5197" s="146">
        <v>0.42802969319280026</v>
      </c>
      <c r="L5197" s="147">
        <v>1.689533267616783E-9</v>
      </c>
      <c r="M5197" s="147">
        <v>4.4318445302698573E-2</v>
      </c>
      <c r="N5197" s="87">
        <v>4.6051472360529324</v>
      </c>
      <c r="O5197" s="88">
        <v>0.33219657925471802</v>
      </c>
      <c r="P5197" s="89">
        <v>72.135930129227191</v>
      </c>
    </row>
    <row r="5198" spans="1:16">
      <c r="A5198" s="75" t="s">
        <v>7282</v>
      </c>
      <c r="B5198" s="85">
        <v>5194</v>
      </c>
      <c r="C5198" s="85">
        <v>4901</v>
      </c>
      <c r="D5198" s="85">
        <v>5194</v>
      </c>
      <c r="E5198" s="86" t="s">
        <v>7136</v>
      </c>
      <c r="F5198" s="85" t="s">
        <v>6341</v>
      </c>
      <c r="G5198" s="86" t="s">
        <v>111</v>
      </c>
      <c r="H5198" s="85" t="s">
        <v>2</v>
      </c>
      <c r="I5198" s="85">
        <v>1</v>
      </c>
      <c r="J5198" s="88">
        <v>0.71257700757121289</v>
      </c>
      <c r="K5198" s="146">
        <v>0.62357624949390167</v>
      </c>
      <c r="L5198" s="147">
        <v>2.7778206812627751E-9</v>
      </c>
      <c r="M5198" s="147">
        <v>9.380136015295347E-2</v>
      </c>
      <c r="N5198" s="87">
        <v>11.10095533619501</v>
      </c>
      <c r="O5198" s="88">
        <v>0.64682317398290057</v>
      </c>
      <c r="P5198" s="89">
        <v>58.267343160449755</v>
      </c>
    </row>
    <row r="5199" spans="1:16">
      <c r="A5199" s="75" t="s">
        <v>7283</v>
      </c>
      <c r="B5199" s="85">
        <v>5195</v>
      </c>
      <c r="C5199" s="85">
        <v>4902</v>
      </c>
      <c r="D5199" s="85">
        <v>5195</v>
      </c>
      <c r="E5199" s="86" t="s">
        <v>7136</v>
      </c>
      <c r="F5199" s="85" t="s">
        <v>6343</v>
      </c>
      <c r="G5199" s="86" t="s">
        <v>111</v>
      </c>
      <c r="H5199" s="85" t="s">
        <v>2</v>
      </c>
      <c r="I5199" s="85">
        <v>1</v>
      </c>
      <c r="J5199" s="88">
        <v>0.44294303938721641</v>
      </c>
      <c r="K5199" s="146">
        <v>0.27606907910153416</v>
      </c>
      <c r="L5199" s="147">
        <v>1.4306173133563279E-9</v>
      </c>
      <c r="M5199" s="147">
        <v>6.1287146924212568E-2</v>
      </c>
      <c r="N5199" s="87">
        <v>8.0290211692186837</v>
      </c>
      <c r="O5199" s="88">
        <v>0.39705874129281349</v>
      </c>
      <c r="P5199" s="89">
        <v>49.452944876399158</v>
      </c>
    </row>
    <row r="5200" spans="1:16">
      <c r="A5200" s="75" t="s">
        <v>7284</v>
      </c>
      <c r="B5200" s="85">
        <v>5196</v>
      </c>
      <c r="C5200" s="85">
        <v>4903</v>
      </c>
      <c r="D5200" s="85">
        <v>5196</v>
      </c>
      <c r="E5200" s="86" t="s">
        <v>7136</v>
      </c>
      <c r="F5200" s="85" t="s">
        <v>2923</v>
      </c>
      <c r="G5200" s="86" t="s">
        <v>111</v>
      </c>
      <c r="H5200" s="85" t="s">
        <v>2</v>
      </c>
      <c r="I5200" s="85">
        <v>1</v>
      </c>
      <c r="J5200" s="88">
        <v>0.7391909909604002</v>
      </c>
      <c r="K5200" s="146">
        <v>0.70231532998422208</v>
      </c>
      <c r="L5200" s="147">
        <v>2.9600363757967612E-9</v>
      </c>
      <c r="M5200" s="147">
        <v>5.6918786674292052E-2</v>
      </c>
      <c r="N5200" s="87">
        <v>10.42172179529711</v>
      </c>
      <c r="O5200" s="88">
        <v>0.67598930672842317</v>
      </c>
      <c r="P5200" s="89">
        <v>64.863495687772925</v>
      </c>
    </row>
    <row r="5201" spans="1:16">
      <c r="A5201" s="75" t="s">
        <v>7285</v>
      </c>
      <c r="B5201" s="85">
        <v>5197</v>
      </c>
      <c r="C5201" s="85">
        <v>4904</v>
      </c>
      <c r="D5201" s="85">
        <v>5197</v>
      </c>
      <c r="E5201" s="86" t="s">
        <v>7136</v>
      </c>
      <c r="F5201" s="85" t="s">
        <v>6346</v>
      </c>
      <c r="G5201" s="86" t="s">
        <v>111</v>
      </c>
      <c r="H5201" s="85" t="s">
        <v>2</v>
      </c>
      <c r="I5201" s="85">
        <v>1</v>
      </c>
      <c r="J5201" s="88">
        <v>8.5645638700531782E-2</v>
      </c>
      <c r="K5201" s="146">
        <v>0.11712790018869888</v>
      </c>
      <c r="L5201" s="147">
        <v>4.0918786695572159E-10</v>
      </c>
      <c r="M5201" s="147">
        <v>2.1548082764542759E-3</v>
      </c>
      <c r="N5201" s="87">
        <v>0.83950252850126195</v>
      </c>
      <c r="O5201" s="88">
        <v>7.6991735456835159E-2</v>
      </c>
      <c r="P5201" s="89">
        <v>91.711141828585241</v>
      </c>
    </row>
    <row r="5202" spans="1:16">
      <c r="A5202" s="75" t="s">
        <v>7286</v>
      </c>
      <c r="B5202" s="85">
        <v>5198</v>
      </c>
      <c r="C5202" s="85">
        <v>4905</v>
      </c>
      <c r="D5202" s="85">
        <v>5198</v>
      </c>
      <c r="E5202" s="86" t="s">
        <v>7136</v>
      </c>
      <c r="F5202" s="85" t="s">
        <v>6348</v>
      </c>
      <c r="G5202" s="86" t="s">
        <v>111</v>
      </c>
      <c r="H5202" s="85" t="s">
        <v>2</v>
      </c>
      <c r="I5202" s="85">
        <v>1</v>
      </c>
      <c r="J5202" s="88">
        <v>0.64530780147104427</v>
      </c>
      <c r="K5202" s="146">
        <v>0.3939769288825859</v>
      </c>
      <c r="L5202" s="147">
        <v>2.0451153851294481E-9</v>
      </c>
      <c r="M5202" s="147">
        <v>9.0564572474995719E-2</v>
      </c>
      <c r="N5202" s="87">
        <v>11.988444740777769</v>
      </c>
      <c r="O5202" s="88">
        <v>0.58649309141862882</v>
      </c>
      <c r="P5202" s="89">
        <v>48.921532700878025</v>
      </c>
    </row>
    <row r="5203" spans="1:16">
      <c r="A5203" s="75" t="s">
        <v>7287</v>
      </c>
      <c r="B5203" s="85">
        <v>5199</v>
      </c>
      <c r="C5203" s="85">
        <v>4906</v>
      </c>
      <c r="D5203" s="85">
        <v>5199</v>
      </c>
      <c r="E5203" s="86" t="s">
        <v>7136</v>
      </c>
      <c r="F5203" s="85" t="s">
        <v>6350</v>
      </c>
      <c r="G5203" s="86" t="s">
        <v>111</v>
      </c>
      <c r="H5203" s="85" t="s">
        <v>2</v>
      </c>
      <c r="I5203" s="85">
        <v>1</v>
      </c>
      <c r="J5203" s="88">
        <v>0.5767786929254084</v>
      </c>
      <c r="K5203" s="146">
        <v>0.33772665903497651</v>
      </c>
      <c r="L5203" s="147">
        <v>1.806292090898879E-9</v>
      </c>
      <c r="M5203" s="147">
        <v>8.0496043504907369E-2</v>
      </c>
      <c r="N5203" s="87">
        <v>10.656018852859351</v>
      </c>
      <c r="O5203" s="88">
        <v>0.51685902164280484</v>
      </c>
      <c r="P5203" s="89">
        <v>48.50395150193593</v>
      </c>
    </row>
    <row r="5204" spans="1:16">
      <c r="A5204" s="75" t="s">
        <v>7288</v>
      </c>
      <c r="B5204" s="85">
        <v>5200</v>
      </c>
      <c r="C5204" s="85">
        <v>4907</v>
      </c>
      <c r="D5204" s="85">
        <v>5200</v>
      </c>
      <c r="E5204" s="86" t="s">
        <v>7136</v>
      </c>
      <c r="F5204" s="85" t="s">
        <v>1088</v>
      </c>
      <c r="G5204" s="86" t="s">
        <v>111</v>
      </c>
      <c r="H5204" s="85" t="s">
        <v>2</v>
      </c>
      <c r="I5204" s="85">
        <v>1</v>
      </c>
      <c r="J5204" s="88">
        <v>0.54691142479476396</v>
      </c>
      <c r="K5204" s="146">
        <v>2.0085245421965086</v>
      </c>
      <c r="L5204" s="147">
        <v>2.76789753192928E-9</v>
      </c>
      <c r="M5204" s="147">
        <v>1.8463349163522859E-2</v>
      </c>
      <c r="N5204" s="87">
        <v>6.2201334143660034</v>
      </c>
      <c r="O5204" s="88">
        <v>0.51382308296334966</v>
      </c>
      <c r="P5204" s="89">
        <v>82.606440848459187</v>
      </c>
    </row>
    <row r="5205" spans="1:16">
      <c r="A5205" s="75" t="s">
        <v>7289</v>
      </c>
      <c r="B5205" s="85">
        <v>5201</v>
      </c>
      <c r="C5205" s="85">
        <v>4908</v>
      </c>
      <c r="D5205" s="85">
        <v>5201</v>
      </c>
      <c r="E5205" s="86" t="s">
        <v>7136</v>
      </c>
      <c r="F5205" s="85" t="s">
        <v>6353</v>
      </c>
      <c r="G5205" s="86" t="s">
        <v>111</v>
      </c>
      <c r="H5205" s="85" t="s">
        <v>2</v>
      </c>
      <c r="I5205" s="85">
        <v>1</v>
      </c>
      <c r="J5205" s="88">
        <v>0.64770065655942255</v>
      </c>
      <c r="K5205" s="146">
        <v>0.38303277811406422</v>
      </c>
      <c r="L5205" s="147">
        <v>2.041950412558197E-9</v>
      </c>
      <c r="M5205" s="147">
        <v>9.0239586444281386E-2</v>
      </c>
      <c r="N5205" s="87">
        <v>11.931970603068329</v>
      </c>
      <c r="O5205" s="88">
        <v>0.57998435061625353</v>
      </c>
      <c r="P5205" s="89">
        <v>48.6075913116237</v>
      </c>
    </row>
    <row r="5206" spans="1:16">
      <c r="A5206" s="75" t="s">
        <v>7290</v>
      </c>
      <c r="B5206" s="85">
        <v>5202</v>
      </c>
      <c r="C5206" s="85">
        <v>4909</v>
      </c>
      <c r="D5206" s="85">
        <v>5202</v>
      </c>
      <c r="E5206" s="86" t="s">
        <v>7136</v>
      </c>
      <c r="F5206" s="85" t="s">
        <v>4544</v>
      </c>
      <c r="G5206" s="86" t="s">
        <v>111</v>
      </c>
      <c r="H5206" s="85" t="s">
        <v>2</v>
      </c>
      <c r="I5206" s="85">
        <v>1</v>
      </c>
      <c r="J5206" s="88">
        <v>0.74162787658484131</v>
      </c>
      <c r="K5206" s="146">
        <v>0.95902664562904649</v>
      </c>
      <c r="L5206" s="147">
        <v>3.0949047377418459E-9</v>
      </c>
      <c r="M5206" s="147">
        <v>4.2196728314941319E-2</v>
      </c>
      <c r="N5206" s="87">
        <v>11.232950740414211</v>
      </c>
      <c r="O5206" s="88">
        <v>0.68132810647358333</v>
      </c>
      <c r="P5206" s="89">
        <v>60.6544195037091</v>
      </c>
    </row>
    <row r="5207" spans="1:16">
      <c r="A5207" s="75" t="s">
        <v>7291</v>
      </c>
      <c r="B5207" s="85">
        <v>5203</v>
      </c>
      <c r="C5207" s="85">
        <v>4910</v>
      </c>
      <c r="D5207" s="85">
        <v>5203</v>
      </c>
      <c r="E5207" s="86" t="s">
        <v>7136</v>
      </c>
      <c r="F5207" s="85" t="s">
        <v>4546</v>
      </c>
      <c r="G5207" s="86" t="s">
        <v>111</v>
      </c>
      <c r="H5207" s="85" t="s">
        <v>2</v>
      </c>
      <c r="I5207" s="85">
        <v>1</v>
      </c>
      <c r="J5207" s="88">
        <v>0.6685997796168357</v>
      </c>
      <c r="K5207" s="146">
        <v>0.60452775614081689</v>
      </c>
      <c r="L5207" s="147">
        <v>2.663370242112419E-9</v>
      </c>
      <c r="M5207" s="147">
        <v>8.5485980524089331E-2</v>
      </c>
      <c r="N5207" s="87">
        <v>10.16511933633271</v>
      </c>
      <c r="O5207" s="88">
        <v>0.60540256469149545</v>
      </c>
      <c r="P5207" s="89">
        <v>59.556857589230013</v>
      </c>
    </row>
    <row r="5208" spans="1:16">
      <c r="A5208" s="75" t="s">
        <v>7292</v>
      </c>
      <c r="B5208" s="85">
        <v>5204</v>
      </c>
      <c r="C5208" s="85">
        <v>4911</v>
      </c>
      <c r="D5208" s="85">
        <v>5204</v>
      </c>
      <c r="E5208" s="86" t="s">
        <v>7136</v>
      </c>
      <c r="F5208" s="85" t="s">
        <v>2925</v>
      </c>
      <c r="G5208" s="86" t="s">
        <v>111</v>
      </c>
      <c r="H5208" s="85" t="s">
        <v>2</v>
      </c>
      <c r="I5208" s="85">
        <v>1</v>
      </c>
      <c r="J5208" s="88">
        <v>0.50238640609058072</v>
      </c>
      <c r="K5208" s="146">
        <v>0.70216207400203623</v>
      </c>
      <c r="L5208" s="147">
        <v>2.5938575713783221E-9</v>
      </c>
      <c r="M5208" s="147">
        <v>2.3225985925157899E-2</v>
      </c>
      <c r="N5208" s="87">
        <v>14.06346188468317</v>
      </c>
      <c r="O5208" s="88">
        <v>0.45752669326214002</v>
      </c>
      <c r="P5208" s="89">
        <v>32.533006240834808</v>
      </c>
    </row>
    <row r="5209" spans="1:16">
      <c r="A5209" s="75" t="s">
        <v>7293</v>
      </c>
      <c r="B5209" s="85">
        <v>5205</v>
      </c>
      <c r="C5209" s="85">
        <v>4912</v>
      </c>
      <c r="D5209" s="85">
        <v>5205</v>
      </c>
      <c r="E5209" s="86" t="s">
        <v>7136</v>
      </c>
      <c r="F5209" s="85" t="s">
        <v>4549</v>
      </c>
      <c r="G5209" s="86" t="s">
        <v>111</v>
      </c>
      <c r="H5209" s="85" t="s">
        <v>2</v>
      </c>
      <c r="I5209" s="85">
        <v>1</v>
      </c>
      <c r="J5209" s="88">
        <v>0.58657897930510394</v>
      </c>
      <c r="K5209" s="146">
        <v>0.86848537112889823</v>
      </c>
      <c r="L5209" s="147">
        <v>2.4054574629078649E-9</v>
      </c>
      <c r="M5209" s="147">
        <v>5.7250141053032277E-2</v>
      </c>
      <c r="N5209" s="87">
        <v>8.5375181285523531</v>
      </c>
      <c r="O5209" s="88">
        <v>0.54196339548880867</v>
      </c>
      <c r="P5209" s="89">
        <v>63.480204355443703</v>
      </c>
    </row>
    <row r="5210" spans="1:16">
      <c r="A5210" s="75" t="s">
        <v>7294</v>
      </c>
      <c r="B5210" s="85">
        <v>5206</v>
      </c>
      <c r="C5210" s="85">
        <v>4913</v>
      </c>
      <c r="D5210" s="85">
        <v>5206</v>
      </c>
      <c r="E5210" s="86" t="s">
        <v>7136</v>
      </c>
      <c r="F5210" s="85" t="s">
        <v>3920</v>
      </c>
      <c r="G5210" s="86" t="s">
        <v>111</v>
      </c>
      <c r="H5210" s="85" t="s">
        <v>2</v>
      </c>
      <c r="I5210" s="85">
        <v>1</v>
      </c>
      <c r="J5210" s="88">
        <v>0.90134370920010409</v>
      </c>
      <c r="K5210" s="146">
        <v>1.4669410342535238</v>
      </c>
      <c r="L5210" s="147">
        <v>4.3288650720641688E-9</v>
      </c>
      <c r="M5210" s="147">
        <v>9.0240750819759769E-2</v>
      </c>
      <c r="N5210" s="87">
        <v>11.07481340092632</v>
      </c>
      <c r="O5210" s="88">
        <v>0.83938311730440152</v>
      </c>
      <c r="P5210" s="89">
        <v>75.792077655610314</v>
      </c>
    </row>
    <row r="5211" spans="1:16">
      <c r="A5211" s="75" t="s">
        <v>7295</v>
      </c>
      <c r="B5211" s="85">
        <v>5207</v>
      </c>
      <c r="C5211" s="85">
        <v>4914</v>
      </c>
      <c r="D5211" s="85">
        <v>5207</v>
      </c>
      <c r="E5211" s="86" t="s">
        <v>7136</v>
      </c>
      <c r="F5211" s="85" t="s">
        <v>4552</v>
      </c>
      <c r="G5211" s="86" t="s">
        <v>111</v>
      </c>
      <c r="H5211" s="85" t="s">
        <v>2</v>
      </c>
      <c r="I5211" s="85">
        <v>1</v>
      </c>
      <c r="J5211" s="88">
        <v>0.51327519404229671</v>
      </c>
      <c r="K5211" s="146">
        <v>1.2041751917017791</v>
      </c>
      <c r="L5211" s="147">
        <v>2.3885292605513629E-9</v>
      </c>
      <c r="M5211" s="147">
        <v>1.9985010740586489E-2</v>
      </c>
      <c r="N5211" s="87">
        <v>7.2870377378879354</v>
      </c>
      <c r="O5211" s="88">
        <v>0.48821919834882571</v>
      </c>
      <c r="P5211" s="89">
        <v>66.99830794211455</v>
      </c>
    </row>
    <row r="5212" spans="1:16">
      <c r="A5212" s="75" t="s">
        <v>7296</v>
      </c>
      <c r="B5212" s="85">
        <v>5208</v>
      </c>
      <c r="C5212" s="85">
        <v>4915</v>
      </c>
      <c r="D5212" s="85">
        <v>5208</v>
      </c>
      <c r="E5212" s="86" t="s">
        <v>7136</v>
      </c>
      <c r="F5212" s="85" t="s">
        <v>4554</v>
      </c>
      <c r="G5212" s="86" t="s">
        <v>111</v>
      </c>
      <c r="H5212" s="85" t="s">
        <v>2</v>
      </c>
      <c r="I5212" s="85">
        <v>1</v>
      </c>
      <c r="J5212" s="88">
        <v>0.23956147400242961</v>
      </c>
      <c r="K5212" s="146">
        <v>0.15743502940554119</v>
      </c>
      <c r="L5212" s="147">
        <v>8.8767840736220925E-10</v>
      </c>
      <c r="M5212" s="147">
        <v>3.260310938739424E-2</v>
      </c>
      <c r="N5212" s="87">
        <v>8.2398262004848934</v>
      </c>
      <c r="O5212" s="88">
        <v>0.21376393030990121</v>
      </c>
      <c r="P5212" s="89">
        <v>25.942771741632331</v>
      </c>
    </row>
    <row r="5213" spans="1:16">
      <c r="A5213" s="75" t="s">
        <v>7297</v>
      </c>
      <c r="B5213" s="85">
        <v>5209</v>
      </c>
      <c r="C5213" s="85">
        <v>4916</v>
      </c>
      <c r="D5213" s="85">
        <v>5209</v>
      </c>
      <c r="E5213" s="86" t="s">
        <v>7136</v>
      </c>
      <c r="F5213" s="85" t="s">
        <v>6362</v>
      </c>
      <c r="G5213" s="86" t="s">
        <v>111</v>
      </c>
      <c r="H5213" s="85" t="s">
        <v>2</v>
      </c>
      <c r="I5213" s="85">
        <v>1</v>
      </c>
      <c r="J5213" s="88">
        <v>0.88272008992433393</v>
      </c>
      <c r="K5213" s="146">
        <v>1.0227886992631905</v>
      </c>
      <c r="L5213" s="147">
        <v>4.0275979709545709E-9</v>
      </c>
      <c r="M5213" s="147">
        <v>9.2351747997156439E-2</v>
      </c>
      <c r="N5213" s="87">
        <v>11.57388495194928</v>
      </c>
      <c r="O5213" s="88">
        <v>0.81067356657428047</v>
      </c>
      <c r="P5213" s="89">
        <v>70.043340670821706</v>
      </c>
    </row>
    <row r="5214" spans="1:16">
      <c r="A5214" s="75" t="s">
        <v>7298</v>
      </c>
      <c r="B5214" s="85">
        <v>5210</v>
      </c>
      <c r="C5214" s="85">
        <v>4917</v>
      </c>
      <c r="D5214" s="85">
        <v>5210</v>
      </c>
      <c r="E5214" s="86" t="s">
        <v>7136</v>
      </c>
      <c r="F5214" s="85" t="s">
        <v>4556</v>
      </c>
      <c r="G5214" s="86" t="s">
        <v>111</v>
      </c>
      <c r="H5214" s="85" t="s">
        <v>2</v>
      </c>
      <c r="I5214" s="85">
        <v>1</v>
      </c>
      <c r="J5214" s="88">
        <v>0.49008374932228371</v>
      </c>
      <c r="K5214" s="146">
        <v>0.51289217640446194</v>
      </c>
      <c r="L5214" s="147">
        <v>1.8879865237490262E-9</v>
      </c>
      <c r="M5214" s="147">
        <v>3.0802972199060669E-2</v>
      </c>
      <c r="N5214" s="87">
        <v>10.298811493589451</v>
      </c>
      <c r="O5214" s="88">
        <v>0.45631131411446729</v>
      </c>
      <c r="P5214" s="89">
        <v>44.307181891667859</v>
      </c>
    </row>
    <row r="5215" spans="1:16">
      <c r="A5215" s="75" t="s">
        <v>7299</v>
      </c>
      <c r="B5215" s="85">
        <v>5211</v>
      </c>
      <c r="C5215" s="85">
        <v>4918</v>
      </c>
      <c r="D5215" s="85">
        <v>5211</v>
      </c>
      <c r="E5215" s="86" t="s">
        <v>7136</v>
      </c>
      <c r="F5215" s="85" t="s">
        <v>4398</v>
      </c>
      <c r="G5215" s="86" t="s">
        <v>111</v>
      </c>
      <c r="H5215" s="85" t="s">
        <v>2</v>
      </c>
      <c r="I5215" s="85">
        <v>1</v>
      </c>
      <c r="J5215" s="88">
        <v>0.48772409948091272</v>
      </c>
      <c r="K5215" s="146">
        <v>0.50272625282622974</v>
      </c>
      <c r="L5215" s="147">
        <v>1.9175969190188149E-9</v>
      </c>
      <c r="M5215" s="147">
        <v>3.9374263095840988E-2</v>
      </c>
      <c r="N5215" s="87">
        <v>10.46900270446211</v>
      </c>
      <c r="O5215" s="88">
        <v>0.45011143417373978</v>
      </c>
      <c r="P5215" s="89">
        <v>42.994681239493119</v>
      </c>
    </row>
    <row r="5216" spans="1:16">
      <c r="A5216" s="75" t="s">
        <v>7300</v>
      </c>
      <c r="B5216" s="85">
        <v>5212</v>
      </c>
      <c r="C5216" s="85">
        <v>4919</v>
      </c>
      <c r="D5216" s="85">
        <v>5212</v>
      </c>
      <c r="E5216" s="86" t="s">
        <v>7136</v>
      </c>
      <c r="F5216" s="85" t="s">
        <v>4559</v>
      </c>
      <c r="G5216" s="86" t="s">
        <v>111</v>
      </c>
      <c r="H5216" s="85" t="s">
        <v>2</v>
      </c>
      <c r="I5216" s="85">
        <v>1</v>
      </c>
      <c r="J5216" s="88">
        <v>0.45665266157124251</v>
      </c>
      <c r="K5216" s="146">
        <v>0.7161277234468304</v>
      </c>
      <c r="L5216" s="147">
        <v>1.78292256315787E-9</v>
      </c>
      <c r="M5216" s="147">
        <v>3.6259713457354632E-2</v>
      </c>
      <c r="N5216" s="87">
        <v>8.1499529719816408</v>
      </c>
      <c r="O5216" s="88">
        <v>0.42452350962926871</v>
      </c>
      <c r="P5216" s="89">
        <v>52.089074757697269</v>
      </c>
    </row>
    <row r="5217" spans="1:16">
      <c r="A5217" s="75" t="s">
        <v>7301</v>
      </c>
      <c r="B5217" s="85">
        <v>5213</v>
      </c>
      <c r="C5217" s="85">
        <v>4920</v>
      </c>
      <c r="D5217" s="85">
        <v>5213</v>
      </c>
      <c r="E5217" s="86" t="s">
        <v>7136</v>
      </c>
      <c r="F5217" s="85" t="s">
        <v>4400</v>
      </c>
      <c r="G5217" s="86" t="s">
        <v>111</v>
      </c>
      <c r="H5217" s="85" t="s">
        <v>2</v>
      </c>
      <c r="I5217" s="85">
        <v>1</v>
      </c>
      <c r="J5217" s="88">
        <v>0.37990060744433701</v>
      </c>
      <c r="K5217" s="146">
        <v>0.6347421136698721</v>
      </c>
      <c r="L5217" s="147">
        <v>1.5597245611790859E-9</v>
      </c>
      <c r="M5217" s="147">
        <v>2.593344055041957E-2</v>
      </c>
      <c r="N5217" s="87">
        <v>6.4597495930310389</v>
      </c>
      <c r="O5217" s="88">
        <v>0.35429616551335907</v>
      </c>
      <c r="P5217" s="89">
        <v>54.846733671469842</v>
      </c>
    </row>
    <row r="5218" spans="1:16">
      <c r="A5218" s="75" t="s">
        <v>7302</v>
      </c>
      <c r="B5218" s="85">
        <v>5214</v>
      </c>
      <c r="C5218" s="85">
        <v>4921</v>
      </c>
      <c r="D5218" s="85">
        <v>5214</v>
      </c>
      <c r="E5218" s="86" t="s">
        <v>7136</v>
      </c>
      <c r="F5218" s="85" t="s">
        <v>6368</v>
      </c>
      <c r="G5218" s="86" t="s">
        <v>111</v>
      </c>
      <c r="H5218" s="85" t="s">
        <v>2</v>
      </c>
      <c r="I5218" s="85">
        <v>1</v>
      </c>
      <c r="J5218" s="88">
        <v>2.752990085305675E-2</v>
      </c>
      <c r="K5218" s="146">
        <v>5.4047744242754429E-2</v>
      </c>
      <c r="L5218" s="147">
        <v>4.9877367009433885E-10</v>
      </c>
      <c r="M5218" s="147">
        <v>3.2492369112414551E-3</v>
      </c>
      <c r="N5218" s="87">
        <v>0.3762490055655493</v>
      </c>
      <c r="O5218" s="88">
        <v>2.4382058912740579E-2</v>
      </c>
      <c r="P5218" s="89">
        <v>64.802985661294429</v>
      </c>
    </row>
    <row r="5219" spans="1:16">
      <c r="A5219" s="75" t="s">
        <v>7303</v>
      </c>
      <c r="B5219" s="85">
        <v>5215</v>
      </c>
      <c r="C5219" s="85">
        <v>4922</v>
      </c>
      <c r="D5219" s="85">
        <v>5215</v>
      </c>
      <c r="E5219" s="86" t="s">
        <v>7136</v>
      </c>
      <c r="F5219" s="85" t="s">
        <v>6370</v>
      </c>
      <c r="G5219" s="86" t="s">
        <v>111</v>
      </c>
      <c r="H5219" s="85" t="s">
        <v>2</v>
      </c>
      <c r="I5219" s="85">
        <v>1</v>
      </c>
      <c r="J5219" s="88">
        <v>0.61082443814018206</v>
      </c>
      <c r="K5219" s="146">
        <v>0.52077754518587693</v>
      </c>
      <c r="L5219" s="147">
        <v>2.066270732126577E-9</v>
      </c>
      <c r="M5219" s="147">
        <v>7.8658405768623166E-2</v>
      </c>
      <c r="N5219" s="87">
        <v>10.827697683371669</v>
      </c>
      <c r="O5219" s="88">
        <v>0.5547787778904818</v>
      </c>
      <c r="P5219" s="89">
        <v>51.237002926528653</v>
      </c>
    </row>
    <row r="5220" spans="1:16">
      <c r="A5220" s="75" t="s">
        <v>7304</v>
      </c>
      <c r="B5220" s="85">
        <v>5216</v>
      </c>
      <c r="C5220" s="85">
        <v>4923</v>
      </c>
      <c r="D5220" s="85">
        <v>5216</v>
      </c>
      <c r="E5220" s="86" t="s">
        <v>7136</v>
      </c>
      <c r="F5220" s="85" t="s">
        <v>6372</v>
      </c>
      <c r="G5220" s="86" t="s">
        <v>111</v>
      </c>
      <c r="H5220" s="85" t="s">
        <v>2</v>
      </c>
      <c r="I5220" s="85">
        <v>1</v>
      </c>
      <c r="J5220" s="88">
        <v>0.31240647726927551</v>
      </c>
      <c r="K5220" s="146">
        <v>0.28008757709268661</v>
      </c>
      <c r="L5220" s="147">
        <v>1.230177898698721E-9</v>
      </c>
      <c r="M5220" s="147">
        <v>4.0874396255570093E-2</v>
      </c>
      <c r="N5220" s="87">
        <v>4.816792000459329</v>
      </c>
      <c r="O5220" s="88">
        <v>0.28362003578688189</v>
      </c>
      <c r="P5220" s="89">
        <v>58.881520264905753</v>
      </c>
    </row>
    <row r="5221" spans="1:16">
      <c r="A5221" s="75" t="s">
        <v>7305</v>
      </c>
      <c r="B5221" s="85">
        <v>5217</v>
      </c>
      <c r="C5221" s="85">
        <v>4924</v>
      </c>
      <c r="D5221" s="85">
        <v>5217</v>
      </c>
      <c r="E5221" s="86" t="s">
        <v>7136</v>
      </c>
      <c r="F5221" s="85" t="s">
        <v>2985</v>
      </c>
      <c r="G5221" s="86" t="s">
        <v>111</v>
      </c>
      <c r="H5221" s="85" t="s">
        <v>2</v>
      </c>
      <c r="I5221" s="85">
        <v>1</v>
      </c>
      <c r="J5221" s="88">
        <v>0.64287894993438011</v>
      </c>
      <c r="K5221" s="146">
        <v>0.88401263342471381</v>
      </c>
      <c r="L5221" s="147">
        <v>3.1907446653269891E-9</v>
      </c>
      <c r="M5221" s="147">
        <v>2.6441345915698491E-2</v>
      </c>
      <c r="N5221" s="87">
        <v>7.3744061695718344</v>
      </c>
      <c r="O5221" s="88">
        <v>0.59433520449742316</v>
      </c>
      <c r="P5221" s="89">
        <v>80.594313742815018</v>
      </c>
    </row>
    <row r="5222" spans="1:16">
      <c r="A5222" s="75" t="s">
        <v>7306</v>
      </c>
      <c r="B5222" s="85">
        <v>5218</v>
      </c>
      <c r="C5222" s="85">
        <v>4925</v>
      </c>
      <c r="D5222" s="85">
        <v>5218</v>
      </c>
      <c r="E5222" s="86" t="s">
        <v>7136</v>
      </c>
      <c r="F5222" s="85" t="s">
        <v>6375</v>
      </c>
      <c r="G5222" s="86" t="s">
        <v>111</v>
      </c>
      <c r="H5222" s="85" t="s">
        <v>2</v>
      </c>
      <c r="I5222" s="85">
        <v>1</v>
      </c>
      <c r="J5222" s="88">
        <v>1.2275312770267981</v>
      </c>
      <c r="K5222" s="146">
        <v>4.546654494211384</v>
      </c>
      <c r="L5222" s="147">
        <v>7.016188929424207E-9</v>
      </c>
      <c r="M5222" s="147">
        <v>3.114969714117042E-3</v>
      </c>
      <c r="N5222" s="87">
        <v>12.12196381171564</v>
      </c>
      <c r="O5222" s="88">
        <v>1.2107985293718679</v>
      </c>
      <c r="P5222" s="89">
        <v>99.884684377761886</v>
      </c>
    </row>
    <row r="5223" spans="1:16">
      <c r="A5223" s="75" t="s">
        <v>7307</v>
      </c>
      <c r="B5223" s="85">
        <v>5219</v>
      </c>
      <c r="C5223" s="85">
        <v>4926</v>
      </c>
      <c r="D5223" s="85">
        <v>5219</v>
      </c>
      <c r="E5223" s="86" t="s">
        <v>7136</v>
      </c>
      <c r="F5223" s="85" t="s">
        <v>6377</v>
      </c>
      <c r="G5223" s="86" t="s">
        <v>111</v>
      </c>
      <c r="H5223" s="85" t="s">
        <v>2</v>
      </c>
      <c r="I5223" s="85">
        <v>1</v>
      </c>
      <c r="J5223" s="88">
        <v>0.96435386308177784</v>
      </c>
      <c r="K5223" s="146">
        <v>1.071946974157904</v>
      </c>
      <c r="L5223" s="147">
        <v>4.3628465679238142E-9</v>
      </c>
      <c r="M5223" s="147">
        <v>0.1207210921740467</v>
      </c>
      <c r="N5223" s="87">
        <v>12.75059082614014</v>
      </c>
      <c r="O5223" s="88">
        <v>0.88434551579052323</v>
      </c>
      <c r="P5223" s="89">
        <v>69.357218645705103</v>
      </c>
    </row>
    <row r="5224" spans="1:16">
      <c r="A5224" s="75" t="s">
        <v>7308</v>
      </c>
      <c r="B5224" s="85">
        <v>5220</v>
      </c>
      <c r="C5224" s="85">
        <v>4927</v>
      </c>
      <c r="D5224" s="85">
        <v>5220</v>
      </c>
      <c r="E5224" s="86" t="s">
        <v>7136</v>
      </c>
      <c r="F5224" s="85" t="s">
        <v>243</v>
      </c>
      <c r="G5224" s="86" t="s">
        <v>111</v>
      </c>
      <c r="H5224" s="85" t="s">
        <v>2</v>
      </c>
      <c r="I5224" s="85">
        <v>1</v>
      </c>
      <c r="J5224" s="88">
        <v>1.0464419046188169</v>
      </c>
      <c r="K5224" s="146">
        <v>1.7922642591282569</v>
      </c>
      <c r="L5224" s="147">
        <v>6.3312115287598128E-9</v>
      </c>
      <c r="M5224" s="147">
        <v>2.9312050100171731E-2</v>
      </c>
      <c r="N5224" s="87">
        <v>15.074339272429899</v>
      </c>
      <c r="O5224" s="88">
        <v>1.031051825261579</v>
      </c>
      <c r="P5224" s="89">
        <v>68.397812111560583</v>
      </c>
    </row>
    <row r="5225" spans="1:16">
      <c r="A5225" s="75" t="s">
        <v>7309</v>
      </c>
      <c r="B5225" s="85">
        <v>5221</v>
      </c>
      <c r="C5225" s="85">
        <v>4928</v>
      </c>
      <c r="D5225" s="85">
        <v>5221</v>
      </c>
      <c r="E5225" s="86" t="s">
        <v>7136</v>
      </c>
      <c r="F5225" s="85" t="s">
        <v>3688</v>
      </c>
      <c r="G5225" s="86" t="s">
        <v>111</v>
      </c>
      <c r="H5225" s="85" t="s">
        <v>2</v>
      </c>
      <c r="I5225" s="85">
        <v>1</v>
      </c>
      <c r="J5225" s="88">
        <v>0.1616907484120278</v>
      </c>
      <c r="K5225" s="146">
        <v>0.23171221977650197</v>
      </c>
      <c r="L5225" s="147">
        <v>8.252612981682926E-10</v>
      </c>
      <c r="M5225" s="147">
        <v>7.9965893980325949E-3</v>
      </c>
      <c r="N5225" s="87">
        <v>1.7618663574629521</v>
      </c>
      <c r="O5225" s="88">
        <v>0.14975958005911111</v>
      </c>
      <c r="P5225" s="89">
        <v>85.000533340543228</v>
      </c>
    </row>
    <row r="5226" spans="1:16">
      <c r="A5226" s="75" t="s">
        <v>7310</v>
      </c>
      <c r="B5226" s="85">
        <v>5222</v>
      </c>
      <c r="C5226" s="85">
        <v>4929</v>
      </c>
      <c r="D5226" s="85">
        <v>5222</v>
      </c>
      <c r="E5226" s="86" t="s">
        <v>7136</v>
      </c>
      <c r="F5226" s="85" t="s">
        <v>6381</v>
      </c>
      <c r="G5226" s="86" t="s">
        <v>111</v>
      </c>
      <c r="H5226" s="85" t="s">
        <v>2</v>
      </c>
      <c r="I5226" s="85">
        <v>1</v>
      </c>
      <c r="J5226" s="88">
        <v>0.57342906080972045</v>
      </c>
      <c r="K5226" s="146">
        <v>0.86282165263505006</v>
      </c>
      <c r="L5226" s="147">
        <v>3.0179902466156442E-9</v>
      </c>
      <c r="M5226" s="147">
        <v>1.4462891019331859E-2</v>
      </c>
      <c r="N5226" s="87">
        <v>5.9245913186755246</v>
      </c>
      <c r="O5226" s="88">
        <v>0.53254737322260359</v>
      </c>
      <c r="P5226" s="89">
        <v>89.887613267754901</v>
      </c>
    </row>
    <row r="5227" spans="1:16">
      <c r="A5227" s="75" t="s">
        <v>7313</v>
      </c>
      <c r="B5227" s="85">
        <v>5223</v>
      </c>
      <c r="C5227" s="85">
        <v>4931</v>
      </c>
      <c r="D5227" s="85">
        <v>5223</v>
      </c>
      <c r="E5227" s="86" t="s">
        <v>7314</v>
      </c>
      <c r="F5227" s="85" t="s">
        <v>4586</v>
      </c>
      <c r="G5227" s="86" t="s">
        <v>111</v>
      </c>
      <c r="H5227" s="85" t="s">
        <v>2</v>
      </c>
      <c r="I5227" s="85">
        <v>1</v>
      </c>
      <c r="J5227" s="88">
        <v>0.68708872257613229</v>
      </c>
      <c r="K5227" s="146">
        <v>1.0420425485391565</v>
      </c>
      <c r="L5227" s="147">
        <v>3.6168027552986012E-9</v>
      </c>
      <c r="M5227" s="147">
        <v>1.6668856734522099E-2</v>
      </c>
      <c r="N5227" s="87">
        <v>7.0668016554048956</v>
      </c>
      <c r="O5227" s="88">
        <v>0.63665712502825778</v>
      </c>
      <c r="P5227" s="89">
        <v>90.091268451170393</v>
      </c>
    </row>
    <row r="5228" spans="1:16">
      <c r="A5228" s="75" t="s">
        <v>7315</v>
      </c>
      <c r="B5228" s="85">
        <v>5224</v>
      </c>
      <c r="C5228" s="85">
        <v>4932</v>
      </c>
      <c r="D5228" s="85">
        <v>5224</v>
      </c>
      <c r="E5228" s="86" t="s">
        <v>7314</v>
      </c>
      <c r="F5228" s="85" t="s">
        <v>2872</v>
      </c>
      <c r="G5228" s="86" t="s">
        <v>111</v>
      </c>
      <c r="H5228" s="85" t="s">
        <v>2</v>
      </c>
      <c r="I5228" s="85">
        <v>1</v>
      </c>
      <c r="J5228" s="88">
        <v>0.19436560498021099</v>
      </c>
      <c r="K5228" s="146">
        <v>0.17402332107136495</v>
      </c>
      <c r="L5228" s="147">
        <v>8.3263253957436521E-10</v>
      </c>
      <c r="M5228" s="147">
        <v>2.3140051211253159E-2</v>
      </c>
      <c r="N5228" s="87">
        <v>11.58622104747143</v>
      </c>
      <c r="O5228" s="88">
        <v>0.17788238845581769</v>
      </c>
      <c r="P5228" s="89">
        <v>15.352925490286468</v>
      </c>
    </row>
    <row r="5229" spans="1:16">
      <c r="A5229" s="75" t="s">
        <v>7316</v>
      </c>
      <c r="B5229" s="85">
        <v>5225</v>
      </c>
      <c r="C5229" s="85">
        <v>4933</v>
      </c>
      <c r="D5229" s="85">
        <v>5225</v>
      </c>
      <c r="E5229" s="86" t="s">
        <v>7314</v>
      </c>
      <c r="F5229" s="85" t="s">
        <v>4407</v>
      </c>
      <c r="G5229" s="86" t="s">
        <v>111</v>
      </c>
      <c r="H5229" s="85" t="s">
        <v>2</v>
      </c>
      <c r="I5229" s="85">
        <v>1</v>
      </c>
      <c r="J5229" s="88">
        <v>0.53978346024414658</v>
      </c>
      <c r="K5229" s="146">
        <v>0.71046228055073612</v>
      </c>
      <c r="L5229" s="147">
        <v>2.726590146540479E-9</v>
      </c>
      <c r="M5229" s="147">
        <v>2.4095796153673681E-2</v>
      </c>
      <c r="N5229" s="87">
        <v>11.699888279997539</v>
      </c>
      <c r="O5229" s="88">
        <v>0.48979593926572468</v>
      </c>
      <c r="P5229" s="89">
        <v>41.863300532800274</v>
      </c>
    </row>
    <row r="5230" spans="1:16">
      <c r="A5230" s="75" t="s">
        <v>7317</v>
      </c>
      <c r="B5230" s="85">
        <v>5226</v>
      </c>
      <c r="C5230" s="85">
        <v>4934</v>
      </c>
      <c r="D5230" s="85">
        <v>5226</v>
      </c>
      <c r="E5230" s="86" t="s">
        <v>7314</v>
      </c>
      <c r="F5230" s="85" t="s">
        <v>32</v>
      </c>
      <c r="G5230" s="86" t="s">
        <v>111</v>
      </c>
      <c r="H5230" s="85" t="s">
        <v>2</v>
      </c>
      <c r="I5230" s="85">
        <v>1</v>
      </c>
      <c r="J5230" s="88">
        <v>9.5832095276878696E-3</v>
      </c>
      <c r="K5230" s="146">
        <v>3.8327108938307014E-2</v>
      </c>
      <c r="L5230" s="147">
        <v>4.9948153924958718E-11</v>
      </c>
      <c r="M5230" s="147">
        <v>8.5066328607805879E-4</v>
      </c>
      <c r="N5230" s="87">
        <v>9.6729922038052329</v>
      </c>
      <c r="O5230" s="88">
        <v>7.177920329820087E-3</v>
      </c>
      <c r="P5230" s="89">
        <v>0.74205790499824698</v>
      </c>
    </row>
    <row r="5231" spans="1:16">
      <c r="A5231" s="75" t="s">
        <v>7318</v>
      </c>
      <c r="B5231" s="85">
        <v>5227</v>
      </c>
      <c r="C5231" s="85">
        <v>4935</v>
      </c>
      <c r="D5231" s="85">
        <v>5227</v>
      </c>
      <c r="E5231" s="86" t="s">
        <v>7314</v>
      </c>
      <c r="F5231" s="85" t="s">
        <v>5038</v>
      </c>
      <c r="G5231" s="86" t="s">
        <v>111</v>
      </c>
      <c r="H5231" s="85" t="s">
        <v>2</v>
      </c>
      <c r="I5231" s="85">
        <v>1</v>
      </c>
      <c r="J5231" s="88">
        <v>1.066687731815944</v>
      </c>
      <c r="K5231" s="146">
        <v>1.2345519482397604</v>
      </c>
      <c r="L5231" s="147">
        <v>4.9464579376486628E-9</v>
      </c>
      <c r="M5231" s="147">
        <v>0.13155836081964131</v>
      </c>
      <c r="N5231" s="87">
        <v>13.620510044965011</v>
      </c>
      <c r="O5231" s="88">
        <v>0.97786079862062414</v>
      </c>
      <c r="P5231" s="89">
        <v>71.793258504449511</v>
      </c>
    </row>
    <row r="5232" spans="1:16">
      <c r="A5232" s="75" t="s">
        <v>7319</v>
      </c>
      <c r="B5232" s="85">
        <v>5228</v>
      </c>
      <c r="C5232" s="85">
        <v>4936</v>
      </c>
      <c r="D5232" s="85">
        <v>5228</v>
      </c>
      <c r="E5232" s="86" t="s">
        <v>7314</v>
      </c>
      <c r="F5232" s="85" t="s">
        <v>4366</v>
      </c>
      <c r="G5232" s="86" t="s">
        <v>111</v>
      </c>
      <c r="H5232" s="85" t="s">
        <v>2</v>
      </c>
      <c r="I5232" s="85">
        <v>1</v>
      </c>
      <c r="J5232" s="88">
        <v>0.72216172270028411</v>
      </c>
      <c r="K5232" s="146">
        <v>0.65652703665771461</v>
      </c>
      <c r="L5232" s="147">
        <v>2.9540039677149289E-9</v>
      </c>
      <c r="M5232" s="147">
        <v>2.9494087837864169E-2</v>
      </c>
      <c r="N5232" s="87">
        <v>14.543099455242441</v>
      </c>
      <c r="O5232" s="88">
        <v>0.65370145279095837</v>
      </c>
      <c r="P5232" s="89">
        <v>44.949252723106049</v>
      </c>
    </row>
    <row r="5233" spans="1:16">
      <c r="A5233" s="75" t="s">
        <v>7320</v>
      </c>
      <c r="B5233" s="85">
        <v>5229</v>
      </c>
      <c r="C5233" s="85">
        <v>4937</v>
      </c>
      <c r="D5233" s="85">
        <v>5229</v>
      </c>
      <c r="E5233" s="86" t="s">
        <v>7314</v>
      </c>
      <c r="F5233" s="85" t="s">
        <v>429</v>
      </c>
      <c r="G5233" s="86" t="s">
        <v>111</v>
      </c>
      <c r="H5233" s="85" t="s">
        <v>2</v>
      </c>
      <c r="I5233" s="85">
        <v>1</v>
      </c>
      <c r="J5233" s="88">
        <v>0.72180576475963598</v>
      </c>
      <c r="K5233" s="146">
        <v>0.58977451317366691</v>
      </c>
      <c r="L5233" s="147">
        <v>2.6602721182731189E-9</v>
      </c>
      <c r="M5233" s="147">
        <v>3.6813776641669467E-2</v>
      </c>
      <c r="N5233" s="87">
        <v>11.76432429698076</v>
      </c>
      <c r="O5233" s="88">
        <v>0.65384723332490458</v>
      </c>
      <c r="P5233" s="89">
        <v>55.57881751803717</v>
      </c>
    </row>
    <row r="5234" spans="1:16">
      <c r="A5234" s="75" t="s">
        <v>7321</v>
      </c>
      <c r="B5234" s="85">
        <v>5230</v>
      </c>
      <c r="C5234" s="85">
        <v>4938</v>
      </c>
      <c r="D5234" s="85">
        <v>5230</v>
      </c>
      <c r="E5234" s="86" t="s">
        <v>7314</v>
      </c>
      <c r="F5234" s="85" t="s">
        <v>1055</v>
      </c>
      <c r="G5234" s="86" t="s">
        <v>111</v>
      </c>
      <c r="H5234" s="85" t="s">
        <v>2</v>
      </c>
      <c r="I5234" s="85">
        <v>1</v>
      </c>
      <c r="J5234" s="88">
        <v>0.65308846022159683</v>
      </c>
      <c r="K5234" s="146">
        <v>0.58475332319199325</v>
      </c>
      <c r="L5234" s="147">
        <v>2.583534765612213E-9</v>
      </c>
      <c r="M5234" s="147">
        <v>3.9597294888794987E-2</v>
      </c>
      <c r="N5234" s="87">
        <v>11.04300388663016</v>
      </c>
      <c r="O5234" s="88">
        <v>0.59866518925474121</v>
      </c>
      <c r="P5234" s="89">
        <v>54.212168663596074</v>
      </c>
    </row>
    <row r="5235" spans="1:16">
      <c r="A5235" s="75" t="s">
        <v>7322</v>
      </c>
      <c r="B5235" s="85">
        <v>5231</v>
      </c>
      <c r="C5235" s="85">
        <v>4939</v>
      </c>
      <c r="D5235" s="85">
        <v>5231</v>
      </c>
      <c r="E5235" s="86" t="s">
        <v>7314</v>
      </c>
      <c r="F5235" s="85" t="s">
        <v>4489</v>
      </c>
      <c r="G5235" s="86" t="s">
        <v>111</v>
      </c>
      <c r="H5235" s="85" t="s">
        <v>2</v>
      </c>
      <c r="I5235" s="85">
        <v>1</v>
      </c>
      <c r="J5235" s="88">
        <v>0.7563779397524919</v>
      </c>
      <c r="K5235" s="146">
        <v>1.0241116344775834</v>
      </c>
      <c r="L5235" s="147">
        <v>3.4790351889744891E-9</v>
      </c>
      <c r="M5235" s="147">
        <v>4.5989903575254558E-2</v>
      </c>
      <c r="N5235" s="87">
        <v>16.199666344969689</v>
      </c>
      <c r="O5235" s="88">
        <v>0.61625055337750134</v>
      </c>
      <c r="P5235" s="89">
        <v>38.040941106719714</v>
      </c>
    </row>
    <row r="5236" spans="1:16">
      <c r="A5236" s="75" t="s">
        <v>7323</v>
      </c>
      <c r="B5236" s="85">
        <v>5232</v>
      </c>
      <c r="C5236" s="85">
        <v>4940</v>
      </c>
      <c r="D5236" s="85">
        <v>5232</v>
      </c>
      <c r="E5236" s="86" t="s">
        <v>7314</v>
      </c>
      <c r="F5236" s="85" t="s">
        <v>965</v>
      </c>
      <c r="G5236" s="86" t="s">
        <v>111</v>
      </c>
      <c r="H5236" s="85" t="s">
        <v>2</v>
      </c>
      <c r="I5236" s="85">
        <v>1</v>
      </c>
      <c r="J5236" s="88">
        <v>0.38527512493628208</v>
      </c>
      <c r="K5236" s="146">
        <v>0.31741028568919483</v>
      </c>
      <c r="L5236" s="147">
        <v>1.419418087992843E-9</v>
      </c>
      <c r="M5236" s="147">
        <v>4.3003762462861181E-2</v>
      </c>
      <c r="N5236" s="87">
        <v>11.25716815448099</v>
      </c>
      <c r="O5236" s="88">
        <v>0.34500412673358638</v>
      </c>
      <c r="P5236" s="89">
        <v>30.647505837980685</v>
      </c>
    </row>
    <row r="5237" spans="1:16">
      <c r="A5237" s="75" t="s">
        <v>7324</v>
      </c>
      <c r="B5237" s="85">
        <v>5233</v>
      </c>
      <c r="C5237" s="85">
        <v>4941</v>
      </c>
      <c r="D5237" s="85">
        <v>5233</v>
      </c>
      <c r="E5237" s="86" t="s">
        <v>7314</v>
      </c>
      <c r="F5237" s="85" t="s">
        <v>4492</v>
      </c>
      <c r="G5237" s="86" t="s">
        <v>111</v>
      </c>
      <c r="H5237" s="85" t="s">
        <v>2</v>
      </c>
      <c r="I5237" s="85">
        <v>1</v>
      </c>
      <c r="J5237" s="88">
        <v>0.39835288168544442</v>
      </c>
      <c r="K5237" s="146">
        <v>0.36703640329965698</v>
      </c>
      <c r="L5237" s="147">
        <v>1.60958340724499E-9</v>
      </c>
      <c r="M5237" s="147">
        <v>2.766052070841335E-2</v>
      </c>
      <c r="N5237" s="87">
        <v>12.27423596916889</v>
      </c>
      <c r="O5237" s="88">
        <v>0.3574710341046507</v>
      </c>
      <c r="P5237" s="89">
        <v>29.12368924652959</v>
      </c>
    </row>
    <row r="5238" spans="1:16">
      <c r="A5238" s="75" t="s">
        <v>7325</v>
      </c>
      <c r="B5238" s="85">
        <v>5234</v>
      </c>
      <c r="C5238" s="85">
        <v>4942</v>
      </c>
      <c r="D5238" s="85">
        <v>5234</v>
      </c>
      <c r="E5238" s="86" t="s">
        <v>7314</v>
      </c>
      <c r="F5238" s="85" t="s">
        <v>1084</v>
      </c>
      <c r="G5238" s="86" t="s">
        <v>111</v>
      </c>
      <c r="H5238" s="85" t="s">
        <v>2</v>
      </c>
      <c r="I5238" s="85">
        <v>1</v>
      </c>
      <c r="J5238" s="88">
        <v>7.8703528505341486E-2</v>
      </c>
      <c r="K5238" s="146">
        <v>9.1215574270058691E-2</v>
      </c>
      <c r="L5238" s="147">
        <v>3.2846194654212259E-10</v>
      </c>
      <c r="M5238" s="147">
        <v>9.1188259129621092E-3</v>
      </c>
      <c r="N5238" s="87">
        <v>13.353930956839401</v>
      </c>
      <c r="O5238" s="88">
        <v>6.902973853835144E-2</v>
      </c>
      <c r="P5238" s="89">
        <v>5.1692448284672992</v>
      </c>
    </row>
    <row r="5239" spans="1:16">
      <c r="A5239" s="75" t="s">
        <v>7326</v>
      </c>
      <c r="B5239" s="85">
        <v>5235</v>
      </c>
      <c r="C5239" s="85">
        <v>4943</v>
      </c>
      <c r="D5239" s="85">
        <v>5235</v>
      </c>
      <c r="E5239" s="86" t="s">
        <v>7314</v>
      </c>
      <c r="F5239" s="85" t="s">
        <v>4370</v>
      </c>
      <c r="G5239" s="86" t="s">
        <v>111</v>
      </c>
      <c r="H5239" s="85" t="s">
        <v>2</v>
      </c>
      <c r="I5239" s="85">
        <v>1</v>
      </c>
      <c r="J5239" s="88">
        <v>0.4432210519481426</v>
      </c>
      <c r="K5239" s="146">
        <v>0.39652210616667499</v>
      </c>
      <c r="L5239" s="147">
        <v>1.6351329216866679E-9</v>
      </c>
      <c r="M5239" s="147">
        <v>5.29199413961478E-2</v>
      </c>
      <c r="N5239" s="87">
        <v>11.01281342452665</v>
      </c>
      <c r="O5239" s="88">
        <v>0.41825910153784818</v>
      </c>
      <c r="P5239" s="89">
        <v>37.979314223769812</v>
      </c>
    </row>
    <row r="5240" spans="1:16">
      <c r="A5240" s="75" t="s">
        <v>7327</v>
      </c>
      <c r="B5240" s="85">
        <v>5236</v>
      </c>
      <c r="C5240" s="85">
        <v>4944</v>
      </c>
      <c r="D5240" s="85">
        <v>5236</v>
      </c>
      <c r="E5240" s="86" t="s">
        <v>7314</v>
      </c>
      <c r="F5240" s="85" t="s">
        <v>4627</v>
      </c>
      <c r="G5240" s="86" t="s">
        <v>111</v>
      </c>
      <c r="H5240" s="85" t="s">
        <v>2</v>
      </c>
      <c r="I5240" s="85">
        <v>1</v>
      </c>
      <c r="J5240" s="88">
        <v>0.68337892329271877</v>
      </c>
      <c r="K5240" s="146">
        <v>0.74369045967838265</v>
      </c>
      <c r="L5240" s="147">
        <v>2.975495777608482E-9</v>
      </c>
      <c r="M5240" s="147">
        <v>5.9521440731495921E-2</v>
      </c>
      <c r="N5240" s="87">
        <v>11.10054706173848</v>
      </c>
      <c r="O5240" s="88">
        <v>0.62086180136379376</v>
      </c>
      <c r="P5240" s="89">
        <v>55.930739080760162</v>
      </c>
    </row>
    <row r="5241" spans="1:16">
      <c r="A5241" s="75" t="s">
        <v>7328</v>
      </c>
      <c r="B5241" s="85">
        <v>5237</v>
      </c>
      <c r="C5241" s="85">
        <v>4945</v>
      </c>
      <c r="D5241" s="85">
        <v>5237</v>
      </c>
      <c r="E5241" s="86" t="s">
        <v>7314</v>
      </c>
      <c r="F5241" s="85" t="s">
        <v>4496</v>
      </c>
      <c r="G5241" s="86" t="s">
        <v>111</v>
      </c>
      <c r="H5241" s="85" t="s">
        <v>2</v>
      </c>
      <c r="I5241" s="85">
        <v>1</v>
      </c>
      <c r="J5241" s="88">
        <v>0.57519126077274607</v>
      </c>
      <c r="K5241" s="146">
        <v>0.51110704620122704</v>
      </c>
      <c r="L5241" s="147">
        <v>2.2704983053234381E-9</v>
      </c>
      <c r="M5241" s="147">
        <v>4.4903278965736593E-2</v>
      </c>
      <c r="N5241" s="87">
        <v>10.29400728122652</v>
      </c>
      <c r="O5241" s="88">
        <v>0.52250495425714216</v>
      </c>
      <c r="P5241" s="89">
        <v>50.758168318964536</v>
      </c>
    </row>
    <row r="5242" spans="1:16">
      <c r="A5242" s="75" t="s">
        <v>7329</v>
      </c>
      <c r="B5242" s="85">
        <v>5238</v>
      </c>
      <c r="C5242" s="85">
        <v>4946</v>
      </c>
      <c r="D5242" s="85">
        <v>5238</v>
      </c>
      <c r="E5242" s="86" t="s">
        <v>7314</v>
      </c>
      <c r="F5242" s="85" t="s">
        <v>4372</v>
      </c>
      <c r="G5242" s="86" t="s">
        <v>111</v>
      </c>
      <c r="H5242" s="85" t="s">
        <v>2</v>
      </c>
      <c r="I5242" s="85">
        <v>1</v>
      </c>
      <c r="J5242" s="88">
        <v>0.40258962075047589</v>
      </c>
      <c r="K5242" s="146">
        <v>0.39487666996587134</v>
      </c>
      <c r="L5242" s="147">
        <v>1.794827578659795E-9</v>
      </c>
      <c r="M5242" s="147">
        <v>3.3259167019198781E-2</v>
      </c>
      <c r="N5242" s="87">
        <v>11.834595306998949</v>
      </c>
      <c r="O5242" s="88">
        <v>0.3531059404593187</v>
      </c>
      <c r="P5242" s="89">
        <v>29.836756669701476</v>
      </c>
    </row>
    <row r="5243" spans="1:16">
      <c r="A5243" s="75" t="s">
        <v>7330</v>
      </c>
      <c r="B5243" s="85">
        <v>5239</v>
      </c>
      <c r="C5243" s="85">
        <v>4947</v>
      </c>
      <c r="D5243" s="85">
        <v>5239</v>
      </c>
      <c r="E5243" s="86" t="s">
        <v>7314</v>
      </c>
      <c r="F5243" s="85" t="s">
        <v>4498</v>
      </c>
      <c r="G5243" s="86" t="s">
        <v>111</v>
      </c>
      <c r="H5243" s="85" t="s">
        <v>2</v>
      </c>
      <c r="I5243" s="85">
        <v>1</v>
      </c>
      <c r="J5243" s="88">
        <v>0.60377584697841302</v>
      </c>
      <c r="K5243" s="146">
        <v>0.60992986068649091</v>
      </c>
      <c r="L5243" s="147">
        <v>2.4957322191606271E-9</v>
      </c>
      <c r="M5243" s="147">
        <v>4.9467120453753108E-2</v>
      </c>
      <c r="N5243" s="87">
        <v>9.0018960165296633</v>
      </c>
      <c r="O5243" s="88">
        <v>0.56720124618635959</v>
      </c>
      <c r="P5243" s="89">
        <v>63.009086657393134</v>
      </c>
    </row>
    <row r="5244" spans="1:16">
      <c r="A5244" s="75" t="s">
        <v>7331</v>
      </c>
      <c r="B5244" s="85">
        <v>5240</v>
      </c>
      <c r="C5244" s="85">
        <v>4948</v>
      </c>
      <c r="D5244" s="85">
        <v>5240</v>
      </c>
      <c r="E5244" s="86" t="s">
        <v>7314</v>
      </c>
      <c r="F5244" s="85" t="s">
        <v>3901</v>
      </c>
      <c r="G5244" s="86" t="s">
        <v>111</v>
      </c>
      <c r="H5244" s="85" t="s">
        <v>2</v>
      </c>
      <c r="I5244" s="85">
        <v>1</v>
      </c>
      <c r="J5244" s="88">
        <v>0.51182220375175402</v>
      </c>
      <c r="K5244" s="146">
        <v>0.45299761331756361</v>
      </c>
      <c r="L5244" s="147">
        <v>2.035984807375121E-9</v>
      </c>
      <c r="M5244" s="147">
        <v>3.6859666375031477E-2</v>
      </c>
      <c r="N5244" s="87">
        <v>10.33645015193817</v>
      </c>
      <c r="O5244" s="88">
        <v>0.46865849477262911</v>
      </c>
      <c r="P5244" s="89">
        <v>45.340371973327017</v>
      </c>
    </row>
    <row r="5245" spans="1:16">
      <c r="A5245" s="75" t="s">
        <v>7332</v>
      </c>
      <c r="B5245" s="85">
        <v>5241</v>
      </c>
      <c r="C5245" s="85">
        <v>4949</v>
      </c>
      <c r="D5245" s="85">
        <v>5241</v>
      </c>
      <c r="E5245" s="86" t="s">
        <v>7314</v>
      </c>
      <c r="F5245" s="85" t="s">
        <v>1068</v>
      </c>
      <c r="G5245" s="86" t="s">
        <v>111</v>
      </c>
      <c r="H5245" s="85" t="s">
        <v>2</v>
      </c>
      <c r="I5245" s="85">
        <v>1</v>
      </c>
      <c r="J5245" s="88">
        <v>0.62208355726594811</v>
      </c>
      <c r="K5245" s="146">
        <v>0.49945195372988016</v>
      </c>
      <c r="L5245" s="147">
        <v>2.3080039874654591E-9</v>
      </c>
      <c r="M5245" s="147">
        <v>6.441303533296304E-2</v>
      </c>
      <c r="N5245" s="87">
        <v>10.469700570497499</v>
      </c>
      <c r="O5245" s="88">
        <v>0.54525462753134446</v>
      </c>
      <c r="P5245" s="89">
        <v>52.079295282599958</v>
      </c>
    </row>
    <row r="5246" spans="1:16">
      <c r="A5246" s="75" t="s">
        <v>7333</v>
      </c>
      <c r="B5246" s="85">
        <v>5242</v>
      </c>
      <c r="C5246" s="85">
        <v>4950</v>
      </c>
      <c r="D5246" s="85">
        <v>5242</v>
      </c>
      <c r="E5246" s="86" t="s">
        <v>7314</v>
      </c>
      <c r="F5246" s="85" t="s">
        <v>4381</v>
      </c>
      <c r="G5246" s="86" t="s">
        <v>111</v>
      </c>
      <c r="H5246" s="85" t="s">
        <v>2</v>
      </c>
      <c r="I5246" s="85">
        <v>1</v>
      </c>
      <c r="J5246" s="88">
        <v>0.62793352051409201</v>
      </c>
      <c r="K5246" s="146">
        <v>0.50616253151312929</v>
      </c>
      <c r="L5246" s="147">
        <v>2.406989959120975E-9</v>
      </c>
      <c r="M5246" s="147">
        <v>7.6408316072214613E-2</v>
      </c>
      <c r="N5246" s="87">
        <v>11.335812658107111</v>
      </c>
      <c r="O5246" s="88">
        <v>0.55630098807813066</v>
      </c>
      <c r="P5246" s="89">
        <v>49.074645537678066</v>
      </c>
    </row>
    <row r="5247" spans="1:16">
      <c r="A5247" s="75" t="s">
        <v>7334</v>
      </c>
      <c r="B5247" s="85">
        <v>5243</v>
      </c>
      <c r="C5247" s="85">
        <v>4951</v>
      </c>
      <c r="D5247" s="85">
        <v>5243</v>
      </c>
      <c r="E5247" s="86" t="s">
        <v>7314</v>
      </c>
      <c r="F5247" s="85" t="s">
        <v>4641</v>
      </c>
      <c r="G5247" s="86" t="s">
        <v>111</v>
      </c>
      <c r="H5247" s="85" t="s">
        <v>2</v>
      </c>
      <c r="I5247" s="85">
        <v>1</v>
      </c>
      <c r="J5247" s="88">
        <v>0.50666018606943308</v>
      </c>
      <c r="K5247" s="146">
        <v>0.44565226715450912</v>
      </c>
      <c r="L5247" s="147">
        <v>2.008996650247086E-9</v>
      </c>
      <c r="M5247" s="147">
        <v>3.7198350070349218E-2</v>
      </c>
      <c r="N5247" s="87">
        <v>10.23644766788091</v>
      </c>
      <c r="O5247" s="88">
        <v>0.46341755667487028</v>
      </c>
      <c r="P5247" s="89">
        <v>45.271325728450122</v>
      </c>
    </row>
    <row r="5248" spans="1:16">
      <c r="A5248" s="75" t="s">
        <v>7335</v>
      </c>
      <c r="B5248" s="85">
        <v>5244</v>
      </c>
      <c r="C5248" s="85">
        <v>4952</v>
      </c>
      <c r="D5248" s="85">
        <v>5244</v>
      </c>
      <c r="E5248" s="86" t="s">
        <v>7314</v>
      </c>
      <c r="F5248" s="85" t="s">
        <v>4383</v>
      </c>
      <c r="G5248" s="86" t="s">
        <v>111</v>
      </c>
      <c r="H5248" s="85" t="s">
        <v>2</v>
      </c>
      <c r="I5248" s="85">
        <v>1</v>
      </c>
      <c r="J5248" s="88">
        <v>0.42008411711259058</v>
      </c>
      <c r="K5248" s="146">
        <v>0.37442666267308056</v>
      </c>
      <c r="L5248" s="147">
        <v>2.2453719029468432E-9</v>
      </c>
      <c r="M5248" s="147">
        <v>4.5385215416721567E-2</v>
      </c>
      <c r="N5248" s="87">
        <v>7.4868894887138424</v>
      </c>
      <c r="O5248" s="88">
        <v>0.35905164834838099</v>
      </c>
      <c r="P5248" s="89">
        <v>47.957385892984746</v>
      </c>
    </row>
    <row r="5249" spans="1:16">
      <c r="A5249" s="75" t="s">
        <v>7336</v>
      </c>
      <c r="B5249" s="85">
        <v>5245</v>
      </c>
      <c r="C5249" s="85">
        <v>4953</v>
      </c>
      <c r="D5249" s="85">
        <v>5245</v>
      </c>
      <c r="E5249" s="86" t="s">
        <v>7314</v>
      </c>
      <c r="F5249" s="85" t="s">
        <v>6286</v>
      </c>
      <c r="G5249" s="86" t="s">
        <v>111</v>
      </c>
      <c r="H5249" s="85" t="s">
        <v>2</v>
      </c>
      <c r="I5249" s="85">
        <v>1</v>
      </c>
      <c r="J5249" s="88">
        <v>0.53321195381831021</v>
      </c>
      <c r="K5249" s="146">
        <v>1.7668307222339807</v>
      </c>
      <c r="L5249" s="147">
        <v>3.0785914877020712E-9</v>
      </c>
      <c r="M5249" s="147">
        <v>6.4600955388256741E-3</v>
      </c>
      <c r="N5249" s="87">
        <v>5.3644101914914986</v>
      </c>
      <c r="O5249" s="88">
        <v>0.5185032245743012</v>
      </c>
      <c r="P5249" s="89">
        <v>96.656147845796767</v>
      </c>
    </row>
    <row r="5250" spans="1:16">
      <c r="A5250" s="75" t="s">
        <v>7337</v>
      </c>
      <c r="B5250" s="85">
        <v>5246</v>
      </c>
      <c r="C5250" s="85">
        <v>4954</v>
      </c>
      <c r="D5250" s="85">
        <v>5246</v>
      </c>
      <c r="E5250" s="86" t="s">
        <v>7314</v>
      </c>
      <c r="F5250" s="85" t="s">
        <v>5075</v>
      </c>
      <c r="G5250" s="86" t="s">
        <v>111</v>
      </c>
      <c r="H5250" s="85" t="s">
        <v>2</v>
      </c>
      <c r="I5250" s="85">
        <v>1</v>
      </c>
      <c r="J5250" s="88">
        <v>0.4983423502351107</v>
      </c>
      <c r="K5250" s="146">
        <v>0.34773599395536831</v>
      </c>
      <c r="L5250" s="147">
        <v>1.7203601511609601E-9</v>
      </c>
      <c r="M5250" s="147">
        <v>6.0139092583696388E-2</v>
      </c>
      <c r="N5250" s="87">
        <v>8.9021624159787365</v>
      </c>
      <c r="O5250" s="88">
        <v>0.43500967825164061</v>
      </c>
      <c r="P5250" s="89">
        <v>48.865619152356707</v>
      </c>
    </row>
    <row r="5251" spans="1:16">
      <c r="A5251" s="75" t="s">
        <v>7338</v>
      </c>
      <c r="B5251" s="85">
        <v>5247</v>
      </c>
      <c r="C5251" s="85">
        <v>4955</v>
      </c>
      <c r="D5251" s="85">
        <v>5247</v>
      </c>
      <c r="E5251" s="86" t="s">
        <v>7314</v>
      </c>
      <c r="F5251" s="85" t="s">
        <v>2124</v>
      </c>
      <c r="G5251" s="86" t="s">
        <v>111</v>
      </c>
      <c r="H5251" s="85" t="s">
        <v>2</v>
      </c>
      <c r="I5251" s="85">
        <v>1</v>
      </c>
      <c r="J5251" s="88">
        <v>0.57817940829420988</v>
      </c>
      <c r="K5251" s="146">
        <v>0.45116487140101413</v>
      </c>
      <c r="L5251" s="147">
        <v>2.707000213668322E-9</v>
      </c>
      <c r="M5251" s="147">
        <v>4.5855865089362811E-2</v>
      </c>
      <c r="N5251" s="87">
        <v>8.3945076414026865</v>
      </c>
      <c r="O5251" s="88">
        <v>0.53104208220746763</v>
      </c>
      <c r="P5251" s="89">
        <v>63.260658622586327</v>
      </c>
    </row>
    <row r="5252" spans="1:16">
      <c r="A5252" s="75" t="s">
        <v>7339</v>
      </c>
      <c r="B5252" s="85">
        <v>5248</v>
      </c>
      <c r="C5252" s="85">
        <v>4956</v>
      </c>
      <c r="D5252" s="85">
        <v>5248</v>
      </c>
      <c r="E5252" s="86" t="s">
        <v>7314</v>
      </c>
      <c r="F5252" s="85" t="s">
        <v>4253</v>
      </c>
      <c r="G5252" s="86" t="s">
        <v>111</v>
      </c>
      <c r="H5252" s="85" t="s">
        <v>2</v>
      </c>
      <c r="I5252" s="85">
        <v>1</v>
      </c>
      <c r="J5252" s="88">
        <v>0.49776415781167049</v>
      </c>
      <c r="K5252" s="146">
        <v>0.440080534238731</v>
      </c>
      <c r="L5252" s="147">
        <v>1.9748503428326249E-9</v>
      </c>
      <c r="M5252" s="147">
        <v>3.5413827812168272E-2</v>
      </c>
      <c r="N5252" s="87">
        <v>9.9357656489204498</v>
      </c>
      <c r="O5252" s="88">
        <v>0.45627969271227331</v>
      </c>
      <c r="P5252" s="89">
        <v>45.922952375778856</v>
      </c>
    </row>
    <row r="5253" spans="1:16">
      <c r="A5253" s="75" t="s">
        <v>7340</v>
      </c>
      <c r="B5253" s="85">
        <v>5249</v>
      </c>
      <c r="C5253" s="85">
        <v>4957</v>
      </c>
      <c r="D5253" s="85">
        <v>5249</v>
      </c>
      <c r="E5253" s="86" t="s">
        <v>7314</v>
      </c>
      <c r="F5253" s="85" t="s">
        <v>4389</v>
      </c>
      <c r="G5253" s="86" t="s">
        <v>111</v>
      </c>
      <c r="H5253" s="85" t="s">
        <v>2</v>
      </c>
      <c r="I5253" s="85">
        <v>1</v>
      </c>
      <c r="J5253" s="88">
        <v>1.0718256382595179</v>
      </c>
      <c r="K5253" s="146">
        <v>1.3514522473348589</v>
      </c>
      <c r="L5253" s="147">
        <v>5.0677586719446859E-9</v>
      </c>
      <c r="M5253" s="147">
        <v>3.8649870629659952E-2</v>
      </c>
      <c r="N5253" s="87">
        <v>13.258087530311681</v>
      </c>
      <c r="O5253" s="88">
        <v>0.97910751939320184</v>
      </c>
      <c r="P5253" s="89">
        <v>73.849830690489057</v>
      </c>
    </row>
    <row r="5254" spans="1:16">
      <c r="A5254" s="75" t="s">
        <v>7341</v>
      </c>
      <c r="B5254" s="85">
        <v>5250</v>
      </c>
      <c r="C5254" s="85">
        <v>4958</v>
      </c>
      <c r="D5254" s="85">
        <v>5250</v>
      </c>
      <c r="E5254" s="86" t="s">
        <v>7314</v>
      </c>
      <c r="F5254" s="85" t="s">
        <v>3724</v>
      </c>
      <c r="G5254" s="86" t="s">
        <v>111</v>
      </c>
      <c r="H5254" s="85" t="s">
        <v>2</v>
      </c>
      <c r="I5254" s="85">
        <v>1</v>
      </c>
      <c r="J5254" s="88">
        <v>0.35953907625896891</v>
      </c>
      <c r="K5254" s="146">
        <v>0.33673322809390144</v>
      </c>
      <c r="L5254" s="147">
        <v>1.5976221356783439E-9</v>
      </c>
      <c r="M5254" s="147">
        <v>3.5038338834946489E-2</v>
      </c>
      <c r="N5254" s="87">
        <v>6.4014066875331039</v>
      </c>
      <c r="O5254" s="88">
        <v>0.31998253812955629</v>
      </c>
      <c r="P5254" s="89">
        <v>49.986284850910984</v>
      </c>
    </row>
    <row r="5255" spans="1:16">
      <c r="A5255" s="75" t="s">
        <v>7342</v>
      </c>
      <c r="B5255" s="85">
        <v>5251</v>
      </c>
      <c r="C5255" s="85">
        <v>4959</v>
      </c>
      <c r="D5255" s="85">
        <v>5251</v>
      </c>
      <c r="E5255" s="86" t="s">
        <v>7314</v>
      </c>
      <c r="F5255" s="85" t="s">
        <v>4646</v>
      </c>
      <c r="G5255" s="86" t="s">
        <v>111</v>
      </c>
      <c r="H5255" s="85" t="s">
        <v>2</v>
      </c>
      <c r="I5255" s="85">
        <v>1</v>
      </c>
      <c r="J5255" s="88">
        <v>0.34786103476902153</v>
      </c>
      <c r="K5255" s="146">
        <v>0.43077306727314019</v>
      </c>
      <c r="L5255" s="147">
        <v>1.5934645382453671E-9</v>
      </c>
      <c r="M5255" s="147">
        <v>2.3672892952107401E-2</v>
      </c>
      <c r="N5255" s="87">
        <v>7.9906795174864804</v>
      </c>
      <c r="O5255" s="88">
        <v>0.31740914453575242</v>
      </c>
      <c r="P5255" s="89">
        <v>39.722422084523238</v>
      </c>
    </row>
    <row r="5256" spans="1:16">
      <c r="A5256" s="75" t="s">
        <v>7343</v>
      </c>
      <c r="B5256" s="85">
        <v>5252</v>
      </c>
      <c r="C5256" s="85">
        <v>4960</v>
      </c>
      <c r="D5256" s="85">
        <v>5252</v>
      </c>
      <c r="E5256" s="86" t="s">
        <v>7314</v>
      </c>
      <c r="F5256" s="85" t="s">
        <v>4648</v>
      </c>
      <c r="G5256" s="86" t="s">
        <v>111</v>
      </c>
      <c r="H5256" s="85" t="s">
        <v>2</v>
      </c>
      <c r="I5256" s="85">
        <v>1</v>
      </c>
      <c r="J5256" s="88">
        <v>0.97228577088030721</v>
      </c>
      <c r="K5256" s="146">
        <v>2.7780140720208637</v>
      </c>
      <c r="L5256" s="147">
        <v>6.8726127351427943E-9</v>
      </c>
      <c r="M5256" s="147">
        <v>5.8198318829127613E-3</v>
      </c>
      <c r="N5256" s="87">
        <v>11.358617169590911</v>
      </c>
      <c r="O5256" s="88">
        <v>0.95567637968039976</v>
      </c>
      <c r="P5256" s="89">
        <v>84.136683665941277</v>
      </c>
    </row>
    <row r="5257" spans="1:16">
      <c r="A5257" s="75" t="s">
        <v>7344</v>
      </c>
      <c r="B5257" s="85">
        <v>5253</v>
      </c>
      <c r="C5257" s="85">
        <v>4961</v>
      </c>
      <c r="D5257" s="85">
        <v>5253</v>
      </c>
      <c r="E5257" s="86" t="s">
        <v>7314</v>
      </c>
      <c r="F5257" s="85" t="s">
        <v>1039</v>
      </c>
      <c r="G5257" s="86" t="s">
        <v>111</v>
      </c>
      <c r="H5257" s="85" t="s">
        <v>2</v>
      </c>
      <c r="I5257" s="85">
        <v>1</v>
      </c>
      <c r="J5257" s="88">
        <v>7.2699407708517988E-2</v>
      </c>
      <c r="K5257" s="146">
        <v>8.1334614094053376E-2</v>
      </c>
      <c r="L5257" s="147">
        <v>2.6332180881486073E-10</v>
      </c>
      <c r="M5257" s="147">
        <v>6.2900697599005606E-3</v>
      </c>
      <c r="N5257" s="87">
        <v>14.088485116333869</v>
      </c>
      <c r="O5257" s="88">
        <v>6.7240403550711633E-2</v>
      </c>
      <c r="P5257" s="89">
        <v>4.7727206293283189</v>
      </c>
    </row>
    <row r="5258" spans="1:16">
      <c r="A5258" s="75" t="s">
        <v>7345</v>
      </c>
      <c r="B5258" s="85">
        <v>5254</v>
      </c>
      <c r="C5258" s="85">
        <v>4962</v>
      </c>
      <c r="D5258" s="85">
        <v>5254</v>
      </c>
      <c r="E5258" s="86" t="s">
        <v>7314</v>
      </c>
      <c r="F5258" s="85" t="s">
        <v>4653</v>
      </c>
      <c r="G5258" s="86" t="s">
        <v>111</v>
      </c>
      <c r="H5258" s="85" t="s">
        <v>2</v>
      </c>
      <c r="I5258" s="85">
        <v>1</v>
      </c>
      <c r="J5258" s="88">
        <v>0.78272969091599331</v>
      </c>
      <c r="K5258" s="146">
        <v>0.91157488538484255</v>
      </c>
      <c r="L5258" s="147">
        <v>3.5122922198303019E-9</v>
      </c>
      <c r="M5258" s="147">
        <v>3.2898775206779522E-2</v>
      </c>
      <c r="N5258" s="87">
        <v>10.69487288842301</v>
      </c>
      <c r="O5258" s="88">
        <v>0.70659475971649743</v>
      </c>
      <c r="P5258" s="89">
        <v>66.068551453413946</v>
      </c>
    </row>
    <row r="5259" spans="1:16">
      <c r="A5259" s="75" t="s">
        <v>7346</v>
      </c>
      <c r="B5259" s="85">
        <v>5255</v>
      </c>
      <c r="C5259" s="85">
        <v>4963</v>
      </c>
      <c r="D5259" s="85">
        <v>5255</v>
      </c>
      <c r="E5259" s="86" t="s">
        <v>7314</v>
      </c>
      <c r="F5259" s="85" t="s">
        <v>4655</v>
      </c>
      <c r="G5259" s="86" t="s">
        <v>111</v>
      </c>
      <c r="H5259" s="85" t="s">
        <v>2</v>
      </c>
      <c r="I5259" s="85">
        <v>1</v>
      </c>
      <c r="J5259" s="88">
        <v>0.27025332459305018</v>
      </c>
      <c r="K5259" s="146">
        <v>0.34093644595261835</v>
      </c>
      <c r="L5259" s="147">
        <v>1.2979787040509209E-9</v>
      </c>
      <c r="M5259" s="147">
        <v>2.4461413413571439E-2</v>
      </c>
      <c r="N5259" s="87">
        <v>11.94702120324208</v>
      </c>
      <c r="O5259" s="88">
        <v>0.23381931290936009</v>
      </c>
      <c r="P5259" s="89">
        <v>19.571348282692274</v>
      </c>
    </row>
    <row r="5260" spans="1:16">
      <c r="A5260" s="75" t="s">
        <v>7347</v>
      </c>
      <c r="B5260" s="85">
        <v>5256</v>
      </c>
      <c r="C5260" s="85">
        <v>4964</v>
      </c>
      <c r="D5260" s="85">
        <v>5256</v>
      </c>
      <c r="E5260" s="86" t="s">
        <v>7348</v>
      </c>
      <c r="F5260" s="85" t="s">
        <v>32</v>
      </c>
      <c r="G5260" s="86" t="s">
        <v>111</v>
      </c>
      <c r="H5260" s="85" t="s">
        <v>2</v>
      </c>
      <c r="I5260" s="85">
        <v>1</v>
      </c>
      <c r="J5260" s="88">
        <v>1.9569685327771629E-2</v>
      </c>
      <c r="K5260" s="146">
        <v>5.4346006169070912E-2</v>
      </c>
      <c r="L5260" s="147">
        <v>1.096760983561328E-10</v>
      </c>
      <c r="M5260" s="147">
        <v>2.1169190030335739E-3</v>
      </c>
      <c r="N5260" s="87">
        <v>0.26530449312542309</v>
      </c>
      <c r="O5260" s="88">
        <v>1.732409480452413E-2</v>
      </c>
      <c r="P5260" s="89">
        <v>65.298912206263083</v>
      </c>
    </row>
    <row r="5261" spans="1:16">
      <c r="A5261" s="75" t="s">
        <v>7672</v>
      </c>
      <c r="B5261" s="85">
        <v>5257</v>
      </c>
      <c r="C5261" s="85">
        <v>5177</v>
      </c>
      <c r="D5261" s="85">
        <v>5257</v>
      </c>
      <c r="E5261" s="86" t="s">
        <v>7670</v>
      </c>
      <c r="F5261" s="85" t="s">
        <v>283</v>
      </c>
      <c r="G5261" s="86" t="s">
        <v>111</v>
      </c>
      <c r="H5261" s="85" t="s">
        <v>2</v>
      </c>
      <c r="I5261" s="85">
        <v>1</v>
      </c>
      <c r="J5261" s="88">
        <v>0.14732156923195441</v>
      </c>
      <c r="K5261" s="146">
        <v>0.39013357998477988</v>
      </c>
      <c r="L5261" s="147">
        <v>3.5710371561898761E-9</v>
      </c>
      <c r="M5261" s="147">
        <v>1.081928470938451E-2</v>
      </c>
      <c r="N5261" s="87">
        <v>1.492586845519706</v>
      </c>
      <c r="O5261" s="88">
        <v>9.5550297873946213E-2</v>
      </c>
      <c r="P5261" s="89">
        <v>64.016575089589793</v>
      </c>
    </row>
    <row r="5262" spans="1:16">
      <c r="A5262" s="75" t="s">
        <v>7675</v>
      </c>
      <c r="B5262" s="85">
        <v>5258</v>
      </c>
      <c r="C5262" s="85">
        <v>5180</v>
      </c>
      <c r="D5262" s="85">
        <v>5258</v>
      </c>
      <c r="E5262" s="86" t="s">
        <v>7670</v>
      </c>
      <c r="F5262" s="85" t="s">
        <v>38</v>
      </c>
      <c r="G5262" s="86" t="s">
        <v>111</v>
      </c>
      <c r="H5262" s="85" t="s">
        <v>2</v>
      </c>
      <c r="I5262" s="85">
        <v>1</v>
      </c>
      <c r="J5262" s="88">
        <v>0.13651299519302559</v>
      </c>
      <c r="K5262" s="146">
        <v>0.37749616551951531</v>
      </c>
      <c r="L5262" s="147">
        <v>3.5263153355780808E-9</v>
      </c>
      <c r="M5262" s="147">
        <v>1.0889487790281611E-2</v>
      </c>
      <c r="N5262" s="87">
        <v>1.4517923309595531</v>
      </c>
      <c r="O5262" s="88">
        <v>8.8351642683138304E-2</v>
      </c>
      <c r="P5262" s="89">
        <v>60.856942690104191</v>
      </c>
    </row>
    <row r="5263" spans="1:16">
      <c r="A5263" s="75" t="s">
        <v>7685</v>
      </c>
      <c r="B5263" s="85">
        <v>5259</v>
      </c>
      <c r="C5263" s="85">
        <v>5188</v>
      </c>
      <c r="D5263" s="85">
        <v>5259</v>
      </c>
      <c r="E5263" s="86" t="s">
        <v>7686</v>
      </c>
      <c r="F5263" s="85" t="s">
        <v>32</v>
      </c>
      <c r="G5263" s="86" t="s">
        <v>111</v>
      </c>
      <c r="H5263" s="85" t="s">
        <v>2</v>
      </c>
      <c r="I5263" s="85">
        <v>1</v>
      </c>
      <c r="J5263" s="88">
        <v>0.17553676627806869</v>
      </c>
      <c r="K5263" s="146">
        <v>0.24511405246386475</v>
      </c>
      <c r="L5263" s="147">
        <v>6.1047476916585872E-9</v>
      </c>
      <c r="M5263" s="147">
        <v>4.0875543685513903E-2</v>
      </c>
      <c r="N5263" s="87">
        <v>2.0517024324404831</v>
      </c>
      <c r="O5263" s="88">
        <v>0.1270549793065649</v>
      </c>
      <c r="P5263" s="89">
        <v>61.926611431382888</v>
      </c>
    </row>
    <row r="5264" spans="1:16">
      <c r="A5264" s="75" t="s">
        <v>7688</v>
      </c>
      <c r="B5264" s="85">
        <v>5260</v>
      </c>
      <c r="C5264" s="85">
        <v>5190</v>
      </c>
      <c r="D5264" s="85">
        <v>5260</v>
      </c>
      <c r="E5264" s="86" t="s">
        <v>7686</v>
      </c>
      <c r="F5264" s="85" t="s">
        <v>38</v>
      </c>
      <c r="G5264" s="86" t="s">
        <v>111</v>
      </c>
      <c r="H5264" s="85" t="s">
        <v>2</v>
      </c>
      <c r="I5264" s="85">
        <v>1</v>
      </c>
      <c r="J5264" s="88">
        <v>0.20653910499240219</v>
      </c>
      <c r="K5264" s="146">
        <v>0.29066471678332639</v>
      </c>
      <c r="L5264" s="147">
        <v>9.3021995756077129E-9</v>
      </c>
      <c r="M5264" s="147">
        <v>4.0297862684782963E-2</v>
      </c>
      <c r="N5264" s="87">
        <v>2.160693126685036</v>
      </c>
      <c r="O5264" s="88">
        <v>0.15556015304392559</v>
      </c>
      <c r="P5264" s="89">
        <v>71.995486597667878</v>
      </c>
    </row>
    <row r="5265" spans="1:16">
      <c r="A5265" s="75" t="s">
        <v>7690</v>
      </c>
      <c r="B5265" s="85">
        <v>5261</v>
      </c>
      <c r="C5265" s="85">
        <v>5192</v>
      </c>
      <c r="D5265" s="85">
        <v>5261</v>
      </c>
      <c r="E5265" s="86" t="s">
        <v>7686</v>
      </c>
      <c r="F5265" s="85" t="s">
        <v>1039</v>
      </c>
      <c r="G5265" s="86" t="s">
        <v>111</v>
      </c>
      <c r="H5265" s="85" t="s">
        <v>2</v>
      </c>
      <c r="I5265" s="85">
        <v>1</v>
      </c>
      <c r="J5265" s="88">
        <v>0.17649462653337711</v>
      </c>
      <c r="K5265" s="146">
        <v>0.28133624797581153</v>
      </c>
      <c r="L5265" s="147">
        <v>5.7542967088018428E-9</v>
      </c>
      <c r="M5265" s="147">
        <v>4.034124830092975E-2</v>
      </c>
      <c r="N5265" s="87">
        <v>2.0955809762766369</v>
      </c>
      <c r="O5265" s="88">
        <v>0.12730808924716691</v>
      </c>
      <c r="P5265" s="89">
        <v>60.750737236298058</v>
      </c>
    </row>
    <row r="5266" spans="1:16">
      <c r="A5266" s="75" t="s">
        <v>9244</v>
      </c>
      <c r="B5266" s="85">
        <v>5262</v>
      </c>
      <c r="C5266" s="85">
        <v>6048</v>
      </c>
      <c r="D5266" s="85">
        <v>5262</v>
      </c>
      <c r="E5266" s="86" t="s">
        <v>9245</v>
      </c>
      <c r="F5266" s="85" t="s">
        <v>931</v>
      </c>
      <c r="G5266" s="86" t="s">
        <v>111</v>
      </c>
      <c r="H5266" s="85" t="s">
        <v>2</v>
      </c>
      <c r="I5266" s="85">
        <v>1</v>
      </c>
      <c r="J5266" s="88">
        <v>0.22778580925873321</v>
      </c>
      <c r="K5266" s="146">
        <v>0.26116895780812388</v>
      </c>
      <c r="L5266" s="147">
        <v>1.1481963044753481E-9</v>
      </c>
      <c r="M5266" s="147">
        <v>4.6305581552333391E-3</v>
      </c>
      <c r="N5266" s="87">
        <v>1.145593328799938</v>
      </c>
      <c r="O5266" s="88">
        <v>9.8167087800938052E-2</v>
      </c>
      <c r="P5266" s="89">
        <v>85.691043525692152</v>
      </c>
    </row>
    <row r="5267" spans="1:16">
      <c r="A5267" s="75" t="s">
        <v>9247</v>
      </c>
      <c r="B5267" s="85">
        <v>5263</v>
      </c>
      <c r="C5267" s="85">
        <v>6050</v>
      </c>
      <c r="D5267" s="85">
        <v>5263</v>
      </c>
      <c r="E5267" s="86" t="s">
        <v>9245</v>
      </c>
      <c r="F5267" s="85" t="s">
        <v>2804</v>
      </c>
      <c r="G5267" s="86" t="s">
        <v>111</v>
      </c>
      <c r="H5267" s="85" t="s">
        <v>2</v>
      </c>
      <c r="I5267" s="85">
        <v>1</v>
      </c>
      <c r="J5267" s="88">
        <v>0.22813237171570319</v>
      </c>
      <c r="K5267" s="146">
        <v>0.26181594487434401</v>
      </c>
      <c r="L5267" s="147">
        <v>1.149929511754258E-9</v>
      </c>
      <c r="M5267" s="147">
        <v>4.6371914212762159E-3</v>
      </c>
      <c r="N5267" s="87">
        <v>1.1476024839719721</v>
      </c>
      <c r="O5267" s="88">
        <v>9.8462567545737678E-2</v>
      </c>
      <c r="P5267" s="89">
        <v>85.798496361691761</v>
      </c>
    </row>
    <row r="5268" spans="1:16">
      <c r="A5268" s="75" t="s">
        <v>9249</v>
      </c>
      <c r="B5268" s="85">
        <v>5264</v>
      </c>
      <c r="C5268" s="85">
        <v>6052</v>
      </c>
      <c r="D5268" s="85">
        <v>5264</v>
      </c>
      <c r="E5268" s="86" t="s">
        <v>9245</v>
      </c>
      <c r="F5268" s="85" t="s">
        <v>2872</v>
      </c>
      <c r="G5268" s="86" t="s">
        <v>111</v>
      </c>
      <c r="H5268" s="85" t="s">
        <v>2</v>
      </c>
      <c r="I5268" s="85">
        <v>1</v>
      </c>
      <c r="J5268" s="88">
        <v>0.22778580925873321</v>
      </c>
      <c r="K5268" s="146">
        <v>0.26116895780812388</v>
      </c>
      <c r="L5268" s="147">
        <v>1.1481963044753481E-9</v>
      </c>
      <c r="M5268" s="147">
        <v>4.6305581552333391E-3</v>
      </c>
      <c r="N5268" s="87">
        <v>1.145593328799938</v>
      </c>
      <c r="O5268" s="88">
        <v>9.8167087800938052E-2</v>
      </c>
      <c r="P5268" s="89">
        <v>85.691043525692152</v>
      </c>
    </row>
    <row r="5269" spans="1:16">
      <c r="A5269" s="75" t="s">
        <v>9251</v>
      </c>
      <c r="B5269" s="85">
        <v>5265</v>
      </c>
      <c r="C5269" s="85">
        <v>6054</v>
      </c>
      <c r="D5269" s="85">
        <v>5265</v>
      </c>
      <c r="E5269" s="86" t="s">
        <v>9245</v>
      </c>
      <c r="F5269" s="85" t="s">
        <v>4407</v>
      </c>
      <c r="G5269" s="86" t="s">
        <v>111</v>
      </c>
      <c r="H5269" s="85" t="s">
        <v>2</v>
      </c>
      <c r="I5269" s="85">
        <v>1</v>
      </c>
      <c r="J5269" s="88">
        <v>0.22778580925873321</v>
      </c>
      <c r="K5269" s="146">
        <v>0.26116895780812388</v>
      </c>
      <c r="L5269" s="147">
        <v>1.1481963044753481E-9</v>
      </c>
      <c r="M5269" s="147">
        <v>4.6305581552333391E-3</v>
      </c>
      <c r="N5269" s="87">
        <v>1.145593328799938</v>
      </c>
      <c r="O5269" s="88">
        <v>9.8167087800938052E-2</v>
      </c>
      <c r="P5269" s="89">
        <v>85.691043525692152</v>
      </c>
    </row>
    <row r="5270" spans="1:16">
      <c r="A5270" s="75" t="s">
        <v>9253</v>
      </c>
      <c r="B5270" s="85">
        <v>5266</v>
      </c>
      <c r="C5270" s="85">
        <v>6056</v>
      </c>
      <c r="D5270" s="85">
        <v>5266</v>
      </c>
      <c r="E5270" s="86" t="s">
        <v>9245</v>
      </c>
      <c r="F5270" s="85" t="s">
        <v>4233</v>
      </c>
      <c r="G5270" s="86" t="s">
        <v>111</v>
      </c>
      <c r="H5270" s="85" t="s">
        <v>2</v>
      </c>
      <c r="I5270" s="85">
        <v>1</v>
      </c>
      <c r="J5270" s="88">
        <v>0.22813237171570319</v>
      </c>
      <c r="K5270" s="146">
        <v>0.26181594487434395</v>
      </c>
      <c r="L5270" s="147">
        <v>1.149929511754258E-9</v>
      </c>
      <c r="M5270" s="147">
        <v>4.6371914212762159E-3</v>
      </c>
      <c r="N5270" s="87">
        <v>1.1476024839719721</v>
      </c>
      <c r="O5270" s="88">
        <v>9.8462567545737678E-2</v>
      </c>
      <c r="P5270" s="89">
        <v>85.798496361691761</v>
      </c>
    </row>
    <row r="5271" spans="1:16">
      <c r="A5271" s="75" t="s">
        <v>9255</v>
      </c>
      <c r="B5271" s="85">
        <v>5267</v>
      </c>
      <c r="C5271" s="85">
        <v>6058</v>
      </c>
      <c r="D5271" s="85">
        <v>5267</v>
      </c>
      <c r="E5271" s="86" t="s">
        <v>9245</v>
      </c>
      <c r="F5271" s="85" t="s">
        <v>4416</v>
      </c>
      <c r="G5271" s="86" t="s">
        <v>111</v>
      </c>
      <c r="H5271" s="85" t="s">
        <v>2</v>
      </c>
      <c r="I5271" s="85">
        <v>1</v>
      </c>
      <c r="J5271" s="88">
        <v>0.22813237171570319</v>
      </c>
      <c r="K5271" s="146">
        <v>0.26181594487434395</v>
      </c>
      <c r="L5271" s="147">
        <v>1.149929511754258E-9</v>
      </c>
      <c r="M5271" s="147">
        <v>4.6371914212762159E-3</v>
      </c>
      <c r="N5271" s="87">
        <v>1.1476024839719721</v>
      </c>
      <c r="O5271" s="88">
        <v>9.8462567545737678E-2</v>
      </c>
      <c r="P5271" s="89">
        <v>85.798496361691761</v>
      </c>
    </row>
    <row r="5272" spans="1:16">
      <c r="A5272" s="75" t="s">
        <v>9257</v>
      </c>
      <c r="B5272" s="85">
        <v>5268</v>
      </c>
      <c r="C5272" s="85">
        <v>6060</v>
      </c>
      <c r="D5272" s="85">
        <v>5268</v>
      </c>
      <c r="E5272" s="86" t="s">
        <v>9245</v>
      </c>
      <c r="F5272" s="85" t="s">
        <v>4418</v>
      </c>
      <c r="G5272" s="86" t="s">
        <v>111</v>
      </c>
      <c r="H5272" s="85" t="s">
        <v>2</v>
      </c>
      <c r="I5272" s="85">
        <v>1</v>
      </c>
      <c r="J5272" s="88">
        <v>0.22813237171570319</v>
      </c>
      <c r="K5272" s="146">
        <v>0.26181594487434395</v>
      </c>
      <c r="L5272" s="147">
        <v>1.149929511754258E-9</v>
      </c>
      <c r="M5272" s="147">
        <v>4.6371914212762159E-3</v>
      </c>
      <c r="N5272" s="87">
        <v>1.1476024839719721</v>
      </c>
      <c r="O5272" s="88">
        <v>9.8462567545737678E-2</v>
      </c>
      <c r="P5272" s="89">
        <v>85.798496361691761</v>
      </c>
    </row>
    <row r="5273" spans="1:16">
      <c r="A5273" s="75" t="s">
        <v>9259</v>
      </c>
      <c r="B5273" s="85">
        <v>5269</v>
      </c>
      <c r="C5273" s="85">
        <v>6062</v>
      </c>
      <c r="D5273" s="85">
        <v>5269</v>
      </c>
      <c r="E5273" s="86" t="s">
        <v>9245</v>
      </c>
      <c r="F5273" s="85" t="s">
        <v>4420</v>
      </c>
      <c r="G5273" s="86" t="s">
        <v>111</v>
      </c>
      <c r="H5273" s="85" t="s">
        <v>2</v>
      </c>
      <c r="I5273" s="85">
        <v>1</v>
      </c>
      <c r="J5273" s="88">
        <v>0.22813237171570319</v>
      </c>
      <c r="K5273" s="146">
        <v>0.26181594487434401</v>
      </c>
      <c r="L5273" s="147">
        <v>1.149929511754258E-9</v>
      </c>
      <c r="M5273" s="147">
        <v>4.6371914212762159E-3</v>
      </c>
      <c r="N5273" s="87">
        <v>1.1476024839719721</v>
      </c>
      <c r="O5273" s="88">
        <v>9.8462567545737678E-2</v>
      </c>
      <c r="P5273" s="89">
        <v>85.798496361691761</v>
      </c>
    </row>
    <row r="5274" spans="1:16">
      <c r="A5274" s="75" t="s">
        <v>9261</v>
      </c>
      <c r="B5274" s="85">
        <v>5270</v>
      </c>
      <c r="C5274" s="85">
        <v>6064</v>
      </c>
      <c r="D5274" s="85">
        <v>5270</v>
      </c>
      <c r="E5274" s="86" t="s">
        <v>9245</v>
      </c>
      <c r="F5274" s="85" t="s">
        <v>4422</v>
      </c>
      <c r="G5274" s="86" t="s">
        <v>111</v>
      </c>
      <c r="H5274" s="85" t="s">
        <v>2</v>
      </c>
      <c r="I5274" s="85">
        <v>1</v>
      </c>
      <c r="J5274" s="88">
        <v>0.22813237171570319</v>
      </c>
      <c r="K5274" s="146">
        <v>0.26181594487434395</v>
      </c>
      <c r="L5274" s="147">
        <v>1.149929511754258E-9</v>
      </c>
      <c r="M5274" s="147">
        <v>4.6371914212762159E-3</v>
      </c>
      <c r="N5274" s="87">
        <v>1.1476024839719721</v>
      </c>
      <c r="O5274" s="88">
        <v>9.8462567545737678E-2</v>
      </c>
      <c r="P5274" s="89">
        <v>85.798496361691761</v>
      </c>
    </row>
    <row r="5275" spans="1:16">
      <c r="A5275" s="75" t="s">
        <v>9263</v>
      </c>
      <c r="B5275" s="85">
        <v>5271</v>
      </c>
      <c r="C5275" s="85">
        <v>6066</v>
      </c>
      <c r="D5275" s="85">
        <v>5271</v>
      </c>
      <c r="E5275" s="86" t="s">
        <v>9245</v>
      </c>
      <c r="F5275" s="85" t="s">
        <v>509</v>
      </c>
      <c r="G5275" s="86" t="s">
        <v>111</v>
      </c>
      <c r="H5275" s="85" t="s">
        <v>2</v>
      </c>
      <c r="I5275" s="85">
        <v>1</v>
      </c>
      <c r="J5275" s="88">
        <v>0.22813237171570319</v>
      </c>
      <c r="K5275" s="146">
        <v>0.26181594487434395</v>
      </c>
      <c r="L5275" s="147">
        <v>1.149929511754258E-9</v>
      </c>
      <c r="M5275" s="147">
        <v>4.6371914212762159E-3</v>
      </c>
      <c r="N5275" s="87">
        <v>1.1476024839719721</v>
      </c>
      <c r="O5275" s="88">
        <v>9.8462567545737678E-2</v>
      </c>
      <c r="P5275" s="89">
        <v>85.798496361691761</v>
      </c>
    </row>
    <row r="5276" spans="1:16">
      <c r="A5276" s="75" t="s">
        <v>9265</v>
      </c>
      <c r="B5276" s="85">
        <v>5272</v>
      </c>
      <c r="C5276" s="85">
        <v>6068</v>
      </c>
      <c r="D5276" s="85">
        <v>5272</v>
      </c>
      <c r="E5276" s="86" t="s">
        <v>9245</v>
      </c>
      <c r="F5276" s="85" t="s">
        <v>32</v>
      </c>
      <c r="G5276" s="86" t="s">
        <v>111</v>
      </c>
      <c r="H5276" s="85" t="s">
        <v>2</v>
      </c>
      <c r="I5276" s="85">
        <v>1</v>
      </c>
      <c r="J5276" s="88">
        <v>0.16278027081817589</v>
      </c>
      <c r="K5276" s="146">
        <v>0.18537839919646629</v>
      </c>
      <c r="L5276" s="147">
        <v>9.1173337223616567E-10</v>
      </c>
      <c r="M5276" s="147">
        <v>5.6857429372739569E-3</v>
      </c>
      <c r="N5276" s="87">
        <v>0.72072329513700484</v>
      </c>
      <c r="O5276" s="88">
        <v>4.1809512125960013E-2</v>
      </c>
      <c r="P5276" s="89">
        <v>58.010490861145676</v>
      </c>
    </row>
    <row r="5277" spans="1:16">
      <c r="A5277" s="75" t="s">
        <v>9267</v>
      </c>
      <c r="B5277" s="85">
        <v>5273</v>
      </c>
      <c r="C5277" s="85">
        <v>6070</v>
      </c>
      <c r="D5277" s="85">
        <v>5273</v>
      </c>
      <c r="E5277" s="86" t="s">
        <v>9245</v>
      </c>
      <c r="F5277" s="85" t="s">
        <v>1063</v>
      </c>
      <c r="G5277" s="86" t="s">
        <v>111</v>
      </c>
      <c r="H5277" s="85" t="s">
        <v>2</v>
      </c>
      <c r="I5277" s="85">
        <v>1</v>
      </c>
      <c r="J5277" s="88">
        <v>0.22813237171570319</v>
      </c>
      <c r="K5277" s="146">
        <v>0.26181594487434395</v>
      </c>
      <c r="L5277" s="147">
        <v>1.149929511754258E-9</v>
      </c>
      <c r="M5277" s="147">
        <v>4.6371914212762159E-3</v>
      </c>
      <c r="N5277" s="87">
        <v>1.1476024839719721</v>
      </c>
      <c r="O5277" s="88">
        <v>9.8462567545737678E-2</v>
      </c>
      <c r="P5277" s="89">
        <v>85.798496361691761</v>
      </c>
    </row>
    <row r="5278" spans="1:16">
      <c r="A5278" s="75" t="s">
        <v>9269</v>
      </c>
      <c r="B5278" s="85">
        <v>5274</v>
      </c>
      <c r="C5278" s="85">
        <v>6072</v>
      </c>
      <c r="D5278" s="85">
        <v>5274</v>
      </c>
      <c r="E5278" s="86" t="s">
        <v>9245</v>
      </c>
      <c r="F5278" s="85" t="s">
        <v>5038</v>
      </c>
      <c r="G5278" s="86" t="s">
        <v>111</v>
      </c>
      <c r="H5278" s="85" t="s">
        <v>2</v>
      </c>
      <c r="I5278" s="85">
        <v>1</v>
      </c>
      <c r="J5278" s="88">
        <v>0.22813237171570319</v>
      </c>
      <c r="K5278" s="146">
        <v>0.26181594487434395</v>
      </c>
      <c r="L5278" s="147">
        <v>1.149929511754258E-9</v>
      </c>
      <c r="M5278" s="147">
        <v>4.6371914212762159E-3</v>
      </c>
      <c r="N5278" s="87">
        <v>1.1476024839719721</v>
      </c>
      <c r="O5278" s="88">
        <v>9.8462567545737678E-2</v>
      </c>
      <c r="P5278" s="89">
        <v>85.798496361691761</v>
      </c>
    </row>
    <row r="5279" spans="1:16">
      <c r="A5279" s="75" t="s">
        <v>9271</v>
      </c>
      <c r="B5279" s="85">
        <v>5275</v>
      </c>
      <c r="C5279" s="85">
        <v>6074</v>
      </c>
      <c r="D5279" s="85">
        <v>5275</v>
      </c>
      <c r="E5279" s="86" t="s">
        <v>9245</v>
      </c>
      <c r="F5279" s="85" t="s">
        <v>4366</v>
      </c>
      <c r="G5279" s="86" t="s">
        <v>111</v>
      </c>
      <c r="H5279" s="85" t="s">
        <v>2</v>
      </c>
      <c r="I5279" s="85">
        <v>1</v>
      </c>
      <c r="J5279" s="88">
        <v>0.22778580925873321</v>
      </c>
      <c r="K5279" s="146">
        <v>0.26116895780812388</v>
      </c>
      <c r="L5279" s="147">
        <v>1.1481963044753481E-9</v>
      </c>
      <c r="M5279" s="147">
        <v>4.6305581552333391E-3</v>
      </c>
      <c r="N5279" s="87">
        <v>1.145593328799938</v>
      </c>
      <c r="O5279" s="88">
        <v>9.8167087800938052E-2</v>
      </c>
      <c r="P5279" s="89">
        <v>85.691043525692152</v>
      </c>
    </row>
    <row r="5280" spans="1:16">
      <c r="A5280" s="75" t="s">
        <v>9273</v>
      </c>
      <c r="B5280" s="85">
        <v>5276</v>
      </c>
      <c r="C5280" s="85">
        <v>6076</v>
      </c>
      <c r="D5280" s="85">
        <v>5276</v>
      </c>
      <c r="E5280" s="86" t="s">
        <v>9245</v>
      </c>
      <c r="F5280" s="85" t="s">
        <v>429</v>
      </c>
      <c r="G5280" s="86" t="s">
        <v>111</v>
      </c>
      <c r="H5280" s="85" t="s">
        <v>2</v>
      </c>
      <c r="I5280" s="85">
        <v>1</v>
      </c>
      <c r="J5280" s="88">
        <v>0.22778580925873321</v>
      </c>
      <c r="K5280" s="146">
        <v>0.26116895780812388</v>
      </c>
      <c r="L5280" s="147">
        <v>1.1481963044753481E-9</v>
      </c>
      <c r="M5280" s="147">
        <v>4.6305581552333391E-3</v>
      </c>
      <c r="N5280" s="87">
        <v>1.145593328799938</v>
      </c>
      <c r="O5280" s="88">
        <v>9.8167087800938052E-2</v>
      </c>
      <c r="P5280" s="89">
        <v>85.691043525692152</v>
      </c>
    </row>
    <row r="5281" spans="1:16">
      <c r="A5281" s="75" t="s">
        <v>9275</v>
      </c>
      <c r="B5281" s="85">
        <v>5277</v>
      </c>
      <c r="C5281" s="85">
        <v>6078</v>
      </c>
      <c r="D5281" s="85">
        <v>5277</v>
      </c>
      <c r="E5281" s="86" t="s">
        <v>9245</v>
      </c>
      <c r="F5281" s="85" t="s">
        <v>1055</v>
      </c>
      <c r="G5281" s="86" t="s">
        <v>111</v>
      </c>
      <c r="H5281" s="85" t="s">
        <v>2</v>
      </c>
      <c r="I5281" s="85">
        <v>1</v>
      </c>
      <c r="J5281" s="88">
        <v>0.22778580925873321</v>
      </c>
      <c r="K5281" s="146">
        <v>0.26116895780812388</v>
      </c>
      <c r="L5281" s="147">
        <v>1.1481963044753481E-9</v>
      </c>
      <c r="M5281" s="147">
        <v>4.6305581552333391E-3</v>
      </c>
      <c r="N5281" s="87">
        <v>1.145593328799938</v>
      </c>
      <c r="O5281" s="88">
        <v>9.8167087800938052E-2</v>
      </c>
      <c r="P5281" s="89">
        <v>85.691043525692152</v>
      </c>
    </row>
    <row r="5282" spans="1:16">
      <c r="A5282" s="75" t="s">
        <v>9277</v>
      </c>
      <c r="B5282" s="85">
        <v>5278</v>
      </c>
      <c r="C5282" s="85">
        <v>6080</v>
      </c>
      <c r="D5282" s="85">
        <v>5278</v>
      </c>
      <c r="E5282" s="86" t="s">
        <v>9245</v>
      </c>
      <c r="F5282" s="85" t="s">
        <v>4489</v>
      </c>
      <c r="G5282" s="86" t="s">
        <v>111</v>
      </c>
      <c r="H5282" s="85" t="s">
        <v>2</v>
      </c>
      <c r="I5282" s="85">
        <v>1</v>
      </c>
      <c r="J5282" s="88">
        <v>0.22778580925873321</v>
      </c>
      <c r="K5282" s="146">
        <v>0.26116895780812394</v>
      </c>
      <c r="L5282" s="147">
        <v>1.1481963044753481E-9</v>
      </c>
      <c r="M5282" s="147">
        <v>4.6305581552333391E-3</v>
      </c>
      <c r="N5282" s="87">
        <v>1.145593328799938</v>
      </c>
      <c r="O5282" s="88">
        <v>9.8167087800938052E-2</v>
      </c>
      <c r="P5282" s="89">
        <v>85.691043525692152</v>
      </c>
    </row>
    <row r="5283" spans="1:16">
      <c r="A5283" s="75" t="s">
        <v>9279</v>
      </c>
      <c r="B5283" s="85">
        <v>5279</v>
      </c>
      <c r="C5283" s="85">
        <v>6082</v>
      </c>
      <c r="D5283" s="85">
        <v>5279</v>
      </c>
      <c r="E5283" s="86" t="s">
        <v>9245</v>
      </c>
      <c r="F5283" s="85" t="s">
        <v>965</v>
      </c>
      <c r="G5283" s="86" t="s">
        <v>111</v>
      </c>
      <c r="H5283" s="85" t="s">
        <v>2</v>
      </c>
      <c r="I5283" s="85">
        <v>1</v>
      </c>
      <c r="J5283" s="88">
        <v>0.22778580925873321</v>
      </c>
      <c r="K5283" s="146">
        <v>0.26116895780812394</v>
      </c>
      <c r="L5283" s="147">
        <v>1.1481963044753481E-9</v>
      </c>
      <c r="M5283" s="147">
        <v>4.6305581552333391E-3</v>
      </c>
      <c r="N5283" s="87">
        <v>1.145593328799938</v>
      </c>
      <c r="O5283" s="88">
        <v>9.8167087800938052E-2</v>
      </c>
      <c r="P5283" s="89">
        <v>85.691043525692152</v>
      </c>
    </row>
    <row r="5284" spans="1:16">
      <c r="A5284" s="75" t="s">
        <v>9281</v>
      </c>
      <c r="B5284" s="85">
        <v>5280</v>
      </c>
      <c r="C5284" s="85">
        <v>6084</v>
      </c>
      <c r="D5284" s="85">
        <v>5280</v>
      </c>
      <c r="E5284" s="86" t="s">
        <v>9245</v>
      </c>
      <c r="F5284" s="85" t="s">
        <v>4492</v>
      </c>
      <c r="G5284" s="86" t="s">
        <v>111</v>
      </c>
      <c r="H5284" s="85" t="s">
        <v>2</v>
      </c>
      <c r="I5284" s="85">
        <v>1</v>
      </c>
      <c r="J5284" s="88">
        <v>0.22778580925873321</v>
      </c>
      <c r="K5284" s="146">
        <v>0.26116895780812394</v>
      </c>
      <c r="L5284" s="147">
        <v>1.1481963044753481E-9</v>
      </c>
      <c r="M5284" s="147">
        <v>4.6305581552333391E-3</v>
      </c>
      <c r="N5284" s="87">
        <v>1.145593328799938</v>
      </c>
      <c r="O5284" s="88">
        <v>9.8167087800938052E-2</v>
      </c>
      <c r="P5284" s="89">
        <v>85.691043525692152</v>
      </c>
    </row>
    <row r="5285" spans="1:16">
      <c r="A5285" s="75" t="s">
        <v>9283</v>
      </c>
      <c r="B5285" s="85">
        <v>5281</v>
      </c>
      <c r="C5285" s="85">
        <v>6086</v>
      </c>
      <c r="D5285" s="85">
        <v>5281</v>
      </c>
      <c r="E5285" s="86" t="s">
        <v>9245</v>
      </c>
      <c r="F5285" s="85" t="s">
        <v>1084</v>
      </c>
      <c r="G5285" s="86" t="s">
        <v>111</v>
      </c>
      <c r="H5285" s="85" t="s">
        <v>2</v>
      </c>
      <c r="I5285" s="85">
        <v>1</v>
      </c>
      <c r="J5285" s="88">
        <v>0.22778580925873329</v>
      </c>
      <c r="K5285" s="146">
        <v>0.26116895780812394</v>
      </c>
      <c r="L5285" s="147">
        <v>1.1481963044753481E-9</v>
      </c>
      <c r="M5285" s="147">
        <v>4.6305581552333391E-3</v>
      </c>
      <c r="N5285" s="87">
        <v>1.145593328799938</v>
      </c>
      <c r="O5285" s="88">
        <v>9.8167087800938052E-2</v>
      </c>
      <c r="P5285" s="89">
        <v>85.691043525692152</v>
      </c>
    </row>
    <row r="5286" spans="1:16">
      <c r="A5286" s="75" t="s">
        <v>9285</v>
      </c>
      <c r="B5286" s="85">
        <v>5282</v>
      </c>
      <c r="C5286" s="85">
        <v>6088</v>
      </c>
      <c r="D5286" s="85">
        <v>5282</v>
      </c>
      <c r="E5286" s="86" t="s">
        <v>9245</v>
      </c>
      <c r="F5286" s="85" t="s">
        <v>4370</v>
      </c>
      <c r="G5286" s="86" t="s">
        <v>111</v>
      </c>
      <c r="H5286" s="85" t="s">
        <v>2</v>
      </c>
      <c r="I5286" s="85">
        <v>1</v>
      </c>
      <c r="J5286" s="88">
        <v>0.22778580925873321</v>
      </c>
      <c r="K5286" s="146">
        <v>0.26116895780812394</v>
      </c>
      <c r="L5286" s="147">
        <v>1.1481963044753481E-9</v>
      </c>
      <c r="M5286" s="147">
        <v>4.6305581552333391E-3</v>
      </c>
      <c r="N5286" s="87">
        <v>1.145593328799938</v>
      </c>
      <c r="O5286" s="88">
        <v>9.8167087800938052E-2</v>
      </c>
      <c r="P5286" s="89">
        <v>85.691043525692152</v>
      </c>
    </row>
    <row r="5287" spans="1:16">
      <c r="A5287" s="75" t="s">
        <v>9287</v>
      </c>
      <c r="B5287" s="85">
        <v>5283</v>
      </c>
      <c r="C5287" s="85">
        <v>6090</v>
      </c>
      <c r="D5287" s="85">
        <v>5283</v>
      </c>
      <c r="E5287" s="86" t="s">
        <v>9245</v>
      </c>
      <c r="F5287" s="85" t="s">
        <v>4627</v>
      </c>
      <c r="G5287" s="86" t="s">
        <v>111</v>
      </c>
      <c r="H5287" s="85" t="s">
        <v>2</v>
      </c>
      <c r="I5287" s="85">
        <v>1</v>
      </c>
      <c r="J5287" s="88">
        <v>0.22778580925873321</v>
      </c>
      <c r="K5287" s="146">
        <v>0.26116895780812394</v>
      </c>
      <c r="L5287" s="147">
        <v>1.1481963044753481E-9</v>
      </c>
      <c r="M5287" s="147">
        <v>4.6305581552333391E-3</v>
      </c>
      <c r="N5287" s="87">
        <v>1.145593328799938</v>
      </c>
      <c r="O5287" s="88">
        <v>9.8167087800938052E-2</v>
      </c>
      <c r="P5287" s="89">
        <v>85.691043525692152</v>
      </c>
    </row>
    <row r="5288" spans="1:16">
      <c r="A5288" s="75" t="s">
        <v>9289</v>
      </c>
      <c r="B5288" s="85">
        <v>5284</v>
      </c>
      <c r="C5288" s="85">
        <v>6092</v>
      </c>
      <c r="D5288" s="85">
        <v>5284</v>
      </c>
      <c r="E5288" s="86" t="s">
        <v>9245</v>
      </c>
      <c r="F5288" s="85" t="s">
        <v>4496</v>
      </c>
      <c r="G5288" s="86" t="s">
        <v>111</v>
      </c>
      <c r="H5288" s="85" t="s">
        <v>2</v>
      </c>
      <c r="I5288" s="85">
        <v>1</v>
      </c>
      <c r="J5288" s="88">
        <v>0.22778580925873321</v>
      </c>
      <c r="K5288" s="146">
        <v>0.26116895780812394</v>
      </c>
      <c r="L5288" s="147">
        <v>1.1481963044753481E-9</v>
      </c>
      <c r="M5288" s="147">
        <v>4.6305581552333391E-3</v>
      </c>
      <c r="N5288" s="87">
        <v>1.145593328799938</v>
      </c>
      <c r="O5288" s="88">
        <v>9.8167087800938052E-2</v>
      </c>
      <c r="P5288" s="89">
        <v>85.691043525692152</v>
      </c>
    </row>
    <row r="5289" spans="1:16">
      <c r="A5289" s="75" t="s">
        <v>9291</v>
      </c>
      <c r="B5289" s="85">
        <v>5285</v>
      </c>
      <c r="C5289" s="85">
        <v>6094</v>
      </c>
      <c r="D5289" s="85">
        <v>5285</v>
      </c>
      <c r="E5289" s="86" t="s">
        <v>9245</v>
      </c>
      <c r="F5289" s="85" t="s">
        <v>4372</v>
      </c>
      <c r="G5289" s="86" t="s">
        <v>111</v>
      </c>
      <c r="H5289" s="85" t="s">
        <v>2</v>
      </c>
      <c r="I5289" s="85">
        <v>1</v>
      </c>
      <c r="J5289" s="88">
        <v>0.22778580925873321</v>
      </c>
      <c r="K5289" s="146">
        <v>0.26116895780812394</v>
      </c>
      <c r="L5289" s="147">
        <v>1.1481963044753481E-9</v>
      </c>
      <c r="M5289" s="147">
        <v>4.6305581552333391E-3</v>
      </c>
      <c r="N5289" s="87">
        <v>1.145593328799938</v>
      </c>
      <c r="O5289" s="88">
        <v>9.8167087800938052E-2</v>
      </c>
      <c r="P5289" s="89">
        <v>85.691043525692152</v>
      </c>
    </row>
    <row r="5290" spans="1:16">
      <c r="A5290" s="75" t="s">
        <v>9293</v>
      </c>
      <c r="B5290" s="85">
        <v>5286</v>
      </c>
      <c r="C5290" s="85">
        <v>6096</v>
      </c>
      <c r="D5290" s="85">
        <v>5286</v>
      </c>
      <c r="E5290" s="86" t="s">
        <v>9245</v>
      </c>
      <c r="F5290" s="85" t="s">
        <v>2897</v>
      </c>
      <c r="G5290" s="86" t="s">
        <v>111</v>
      </c>
      <c r="H5290" s="85" t="s">
        <v>2</v>
      </c>
      <c r="I5290" s="85">
        <v>1</v>
      </c>
      <c r="J5290" s="88">
        <v>0.22813237171570311</v>
      </c>
      <c r="K5290" s="146">
        <v>0.26181594487434395</v>
      </c>
      <c r="L5290" s="147">
        <v>1.149929511754258E-9</v>
      </c>
      <c r="M5290" s="147">
        <v>4.6371914212762159E-3</v>
      </c>
      <c r="N5290" s="87">
        <v>1.1476024839719721</v>
      </c>
      <c r="O5290" s="88">
        <v>9.8462567545737678E-2</v>
      </c>
      <c r="P5290" s="89">
        <v>85.798496361691761</v>
      </c>
    </row>
    <row r="5291" spans="1:16">
      <c r="A5291" s="75" t="s">
        <v>9295</v>
      </c>
      <c r="B5291" s="85">
        <v>5287</v>
      </c>
      <c r="C5291" s="85">
        <v>6098</v>
      </c>
      <c r="D5291" s="85">
        <v>5287</v>
      </c>
      <c r="E5291" s="86" t="s">
        <v>9245</v>
      </c>
      <c r="F5291" s="85" t="s">
        <v>4498</v>
      </c>
      <c r="G5291" s="86" t="s">
        <v>111</v>
      </c>
      <c r="H5291" s="85" t="s">
        <v>2</v>
      </c>
      <c r="I5291" s="85">
        <v>1</v>
      </c>
      <c r="J5291" s="88">
        <v>0.22778580925873321</v>
      </c>
      <c r="K5291" s="146">
        <v>0.26116895780812394</v>
      </c>
      <c r="L5291" s="147">
        <v>1.1481963044753481E-9</v>
      </c>
      <c r="M5291" s="147">
        <v>4.6305581552333391E-3</v>
      </c>
      <c r="N5291" s="87">
        <v>1.145593328799938</v>
      </c>
      <c r="O5291" s="88">
        <v>9.8167087800938052E-2</v>
      </c>
      <c r="P5291" s="89">
        <v>85.691043525692152</v>
      </c>
    </row>
    <row r="5292" spans="1:16">
      <c r="A5292" s="75" t="s">
        <v>9297</v>
      </c>
      <c r="B5292" s="85">
        <v>5288</v>
      </c>
      <c r="C5292" s="85">
        <v>6100</v>
      </c>
      <c r="D5292" s="85">
        <v>5288</v>
      </c>
      <c r="E5292" s="86" t="s">
        <v>9245</v>
      </c>
      <c r="F5292" s="85" t="s">
        <v>4883</v>
      </c>
      <c r="G5292" s="86" t="s">
        <v>111</v>
      </c>
      <c r="H5292" s="85" t="s">
        <v>2</v>
      </c>
      <c r="I5292" s="85">
        <v>1</v>
      </c>
      <c r="J5292" s="88">
        <v>0.22813237171570311</v>
      </c>
      <c r="K5292" s="146">
        <v>0.26181594487434395</v>
      </c>
      <c r="L5292" s="147">
        <v>1.149929511754258E-9</v>
      </c>
      <c r="M5292" s="147">
        <v>4.6371914212762159E-3</v>
      </c>
      <c r="N5292" s="87">
        <v>1.1476024839719721</v>
      </c>
      <c r="O5292" s="88">
        <v>9.8462567545737678E-2</v>
      </c>
      <c r="P5292" s="89">
        <v>85.798496361691761</v>
      </c>
    </row>
    <row r="5293" spans="1:16">
      <c r="A5293" s="75" t="s">
        <v>9299</v>
      </c>
      <c r="B5293" s="85">
        <v>5289</v>
      </c>
      <c r="C5293" s="85">
        <v>6102</v>
      </c>
      <c r="D5293" s="85">
        <v>5289</v>
      </c>
      <c r="E5293" s="86" t="s">
        <v>9245</v>
      </c>
      <c r="F5293" s="85" t="s">
        <v>1068</v>
      </c>
      <c r="G5293" s="86" t="s">
        <v>111</v>
      </c>
      <c r="H5293" s="85" t="s">
        <v>2</v>
      </c>
      <c r="I5293" s="85">
        <v>1</v>
      </c>
      <c r="J5293" s="88">
        <v>0.22778580925873321</v>
      </c>
      <c r="K5293" s="146">
        <v>0.26116895780812394</v>
      </c>
      <c r="L5293" s="147">
        <v>1.1481963044753481E-9</v>
      </c>
      <c r="M5293" s="147">
        <v>4.6305581552333391E-3</v>
      </c>
      <c r="N5293" s="87">
        <v>1.145593328799938</v>
      </c>
      <c r="O5293" s="88">
        <v>9.8167087800938052E-2</v>
      </c>
      <c r="P5293" s="89">
        <v>85.691043525692152</v>
      </c>
    </row>
    <row r="5294" spans="1:16">
      <c r="A5294" s="75" t="s">
        <v>9301</v>
      </c>
      <c r="B5294" s="85">
        <v>5290</v>
      </c>
      <c r="C5294" s="85">
        <v>6104</v>
      </c>
      <c r="D5294" s="85">
        <v>5290</v>
      </c>
      <c r="E5294" s="86" t="s">
        <v>9245</v>
      </c>
      <c r="F5294" s="85" t="s">
        <v>4532</v>
      </c>
      <c r="G5294" s="86" t="s">
        <v>111</v>
      </c>
      <c r="H5294" s="85" t="s">
        <v>2</v>
      </c>
      <c r="I5294" s="85">
        <v>1</v>
      </c>
      <c r="J5294" s="88">
        <v>0.22813237171570311</v>
      </c>
      <c r="K5294" s="146">
        <v>0.26181594487434395</v>
      </c>
      <c r="L5294" s="147">
        <v>1.149929511754258E-9</v>
      </c>
      <c r="M5294" s="147">
        <v>4.6371914212762159E-3</v>
      </c>
      <c r="N5294" s="87">
        <v>1.1476024839719721</v>
      </c>
      <c r="O5294" s="88">
        <v>9.8462567545737678E-2</v>
      </c>
      <c r="P5294" s="89">
        <v>85.798496361691761</v>
      </c>
    </row>
    <row r="5295" spans="1:16">
      <c r="A5295" s="75" t="s">
        <v>9303</v>
      </c>
      <c r="B5295" s="85">
        <v>5291</v>
      </c>
      <c r="C5295" s="85">
        <v>6106</v>
      </c>
      <c r="D5295" s="85">
        <v>5291</v>
      </c>
      <c r="E5295" s="86" t="s">
        <v>9245</v>
      </c>
      <c r="F5295" s="85" t="s">
        <v>4381</v>
      </c>
      <c r="G5295" s="86" t="s">
        <v>111</v>
      </c>
      <c r="H5295" s="85" t="s">
        <v>2</v>
      </c>
      <c r="I5295" s="85">
        <v>1</v>
      </c>
      <c r="J5295" s="88">
        <v>0.22778580925873321</v>
      </c>
      <c r="K5295" s="146">
        <v>0.26116895780812394</v>
      </c>
      <c r="L5295" s="147">
        <v>1.1481963044753481E-9</v>
      </c>
      <c r="M5295" s="147">
        <v>4.6305581552333391E-3</v>
      </c>
      <c r="N5295" s="87">
        <v>1.145593328799938</v>
      </c>
      <c r="O5295" s="88">
        <v>9.8167087800938052E-2</v>
      </c>
      <c r="P5295" s="89">
        <v>85.691043525692152</v>
      </c>
    </row>
    <row r="5296" spans="1:16">
      <c r="A5296" s="75" t="s">
        <v>9305</v>
      </c>
      <c r="B5296" s="85">
        <v>5292</v>
      </c>
      <c r="C5296" s="85">
        <v>6108</v>
      </c>
      <c r="D5296" s="85">
        <v>5292</v>
      </c>
      <c r="E5296" s="86" t="s">
        <v>9245</v>
      </c>
      <c r="F5296" s="85" t="s">
        <v>4641</v>
      </c>
      <c r="G5296" s="86" t="s">
        <v>111</v>
      </c>
      <c r="H5296" s="85" t="s">
        <v>2</v>
      </c>
      <c r="I5296" s="85">
        <v>1</v>
      </c>
      <c r="J5296" s="88">
        <v>0.22778580925873321</v>
      </c>
      <c r="K5296" s="146">
        <v>0.26116895780812394</v>
      </c>
      <c r="L5296" s="147">
        <v>1.1481963044753481E-9</v>
      </c>
      <c r="M5296" s="147">
        <v>4.6305581552333391E-3</v>
      </c>
      <c r="N5296" s="87">
        <v>1.145593328799938</v>
      </c>
      <c r="O5296" s="88">
        <v>9.8167087800938052E-2</v>
      </c>
      <c r="P5296" s="89">
        <v>85.691043525692152</v>
      </c>
    </row>
    <row r="5297" spans="1:16">
      <c r="A5297" s="75" t="s">
        <v>9307</v>
      </c>
      <c r="B5297" s="85">
        <v>5293</v>
      </c>
      <c r="C5297" s="85">
        <v>6110</v>
      </c>
      <c r="D5297" s="85">
        <v>5293</v>
      </c>
      <c r="E5297" s="86" t="s">
        <v>9245</v>
      </c>
      <c r="F5297" s="85" t="s">
        <v>4383</v>
      </c>
      <c r="G5297" s="86" t="s">
        <v>111</v>
      </c>
      <c r="H5297" s="85" t="s">
        <v>2</v>
      </c>
      <c r="I5297" s="85">
        <v>1</v>
      </c>
      <c r="J5297" s="88">
        <v>0.22778580925873321</v>
      </c>
      <c r="K5297" s="146">
        <v>0.26116895780812394</v>
      </c>
      <c r="L5297" s="147">
        <v>1.1481963044753481E-9</v>
      </c>
      <c r="M5297" s="147">
        <v>4.6305581552333391E-3</v>
      </c>
      <c r="N5297" s="87">
        <v>1.145593328799938</v>
      </c>
      <c r="O5297" s="88">
        <v>9.8167087800938052E-2</v>
      </c>
      <c r="P5297" s="89">
        <v>85.691043525692152</v>
      </c>
    </row>
    <row r="5298" spans="1:16">
      <c r="A5298" s="75" t="s">
        <v>9309</v>
      </c>
      <c r="B5298" s="85">
        <v>5294</v>
      </c>
      <c r="C5298" s="85">
        <v>6112</v>
      </c>
      <c r="D5298" s="85">
        <v>5294</v>
      </c>
      <c r="E5298" s="86" t="s">
        <v>9245</v>
      </c>
      <c r="F5298" s="85" t="s">
        <v>3906</v>
      </c>
      <c r="G5298" s="86" t="s">
        <v>111</v>
      </c>
      <c r="H5298" s="85" t="s">
        <v>2</v>
      </c>
      <c r="I5298" s="85">
        <v>1</v>
      </c>
      <c r="J5298" s="88">
        <v>0.22813237171570311</v>
      </c>
      <c r="K5298" s="146">
        <v>0.26181594487434395</v>
      </c>
      <c r="L5298" s="147">
        <v>1.149929511754258E-9</v>
      </c>
      <c r="M5298" s="147">
        <v>4.6371914212762159E-3</v>
      </c>
      <c r="N5298" s="87">
        <v>1.1476024839719721</v>
      </c>
      <c r="O5298" s="88">
        <v>9.8462567545737678E-2</v>
      </c>
      <c r="P5298" s="89">
        <v>85.798496361691761</v>
      </c>
    </row>
    <row r="5299" spans="1:16">
      <c r="A5299" s="75" t="s">
        <v>9311</v>
      </c>
      <c r="B5299" s="85">
        <v>5295</v>
      </c>
      <c r="C5299" s="85">
        <v>6114</v>
      </c>
      <c r="D5299" s="85">
        <v>5295</v>
      </c>
      <c r="E5299" s="86" t="s">
        <v>9245</v>
      </c>
      <c r="F5299" s="85" t="s">
        <v>2981</v>
      </c>
      <c r="G5299" s="86" t="s">
        <v>111</v>
      </c>
      <c r="H5299" s="85" t="s">
        <v>2</v>
      </c>
      <c r="I5299" s="85">
        <v>1</v>
      </c>
      <c r="J5299" s="88">
        <v>0.22813237171570311</v>
      </c>
      <c r="K5299" s="146">
        <v>0.26181594487434395</v>
      </c>
      <c r="L5299" s="147">
        <v>1.149929511754258E-9</v>
      </c>
      <c r="M5299" s="147">
        <v>4.6371914212762159E-3</v>
      </c>
      <c r="N5299" s="87">
        <v>1.1476024839719721</v>
      </c>
      <c r="O5299" s="88">
        <v>9.8462567545737678E-2</v>
      </c>
      <c r="P5299" s="89">
        <v>85.798496361691761</v>
      </c>
    </row>
    <row r="5300" spans="1:16">
      <c r="A5300" s="75" t="s">
        <v>9313</v>
      </c>
      <c r="B5300" s="85">
        <v>5296</v>
      </c>
      <c r="C5300" s="85">
        <v>6116</v>
      </c>
      <c r="D5300" s="85">
        <v>5296</v>
      </c>
      <c r="E5300" s="86" t="s">
        <v>9245</v>
      </c>
      <c r="F5300" s="85" t="s">
        <v>2124</v>
      </c>
      <c r="G5300" s="86" t="s">
        <v>111</v>
      </c>
      <c r="H5300" s="85" t="s">
        <v>2</v>
      </c>
      <c r="I5300" s="85">
        <v>1</v>
      </c>
      <c r="J5300" s="88">
        <v>0.22778580925873321</v>
      </c>
      <c r="K5300" s="146">
        <v>0.26116895780812394</v>
      </c>
      <c r="L5300" s="147">
        <v>1.1481963044753481E-9</v>
      </c>
      <c r="M5300" s="147">
        <v>4.6305581552333391E-3</v>
      </c>
      <c r="N5300" s="87">
        <v>1.145593328799938</v>
      </c>
      <c r="O5300" s="88">
        <v>9.8167087800938052E-2</v>
      </c>
      <c r="P5300" s="89">
        <v>85.691043525692152</v>
      </c>
    </row>
    <row r="5301" spans="1:16">
      <c r="A5301" s="75" t="s">
        <v>9315</v>
      </c>
      <c r="B5301" s="85">
        <v>5297</v>
      </c>
      <c r="C5301" s="85">
        <v>6118</v>
      </c>
      <c r="D5301" s="85">
        <v>5297</v>
      </c>
      <c r="E5301" s="86" t="s">
        <v>9245</v>
      </c>
      <c r="F5301" s="85" t="s">
        <v>4253</v>
      </c>
      <c r="G5301" s="86" t="s">
        <v>111</v>
      </c>
      <c r="H5301" s="85" t="s">
        <v>2</v>
      </c>
      <c r="I5301" s="85">
        <v>1</v>
      </c>
      <c r="J5301" s="88">
        <v>0.22778580925873321</v>
      </c>
      <c r="K5301" s="146">
        <v>0.26116895780812394</v>
      </c>
      <c r="L5301" s="147">
        <v>1.1481963044753481E-9</v>
      </c>
      <c r="M5301" s="147">
        <v>4.6305581552333391E-3</v>
      </c>
      <c r="N5301" s="87">
        <v>1.145593328799938</v>
      </c>
      <c r="O5301" s="88">
        <v>9.8167087800938052E-2</v>
      </c>
      <c r="P5301" s="89">
        <v>85.691043525692152</v>
      </c>
    </row>
    <row r="5302" spans="1:16">
      <c r="A5302" s="75" t="s">
        <v>9317</v>
      </c>
      <c r="B5302" s="85">
        <v>5298</v>
      </c>
      <c r="C5302" s="85">
        <v>6120</v>
      </c>
      <c r="D5302" s="85">
        <v>5298</v>
      </c>
      <c r="E5302" s="86" t="s">
        <v>9245</v>
      </c>
      <c r="F5302" s="85" t="s">
        <v>240</v>
      </c>
      <c r="G5302" s="86" t="s">
        <v>111</v>
      </c>
      <c r="H5302" s="85" t="s">
        <v>2</v>
      </c>
      <c r="I5302" s="85">
        <v>1</v>
      </c>
      <c r="J5302" s="88">
        <v>0.22813237171570319</v>
      </c>
      <c r="K5302" s="146">
        <v>0.26181594487434395</v>
      </c>
      <c r="L5302" s="147">
        <v>1.149929511754258E-9</v>
      </c>
      <c r="M5302" s="147">
        <v>4.6371914212762159E-3</v>
      </c>
      <c r="N5302" s="87">
        <v>1.1476024839719721</v>
      </c>
      <c r="O5302" s="88">
        <v>9.8462567545737678E-2</v>
      </c>
      <c r="P5302" s="89">
        <v>85.798496361691761</v>
      </c>
    </row>
    <row r="5303" spans="1:16">
      <c r="A5303" s="75" t="s">
        <v>9319</v>
      </c>
      <c r="B5303" s="85">
        <v>5299</v>
      </c>
      <c r="C5303" s="85">
        <v>6122</v>
      </c>
      <c r="D5303" s="85">
        <v>5299</v>
      </c>
      <c r="E5303" s="86" t="s">
        <v>9245</v>
      </c>
      <c r="F5303" s="85" t="s">
        <v>4389</v>
      </c>
      <c r="G5303" s="86" t="s">
        <v>111</v>
      </c>
      <c r="H5303" s="85" t="s">
        <v>2</v>
      </c>
      <c r="I5303" s="85">
        <v>1</v>
      </c>
      <c r="J5303" s="88">
        <v>0.22778580925873321</v>
      </c>
      <c r="K5303" s="146">
        <v>0.26116895780812394</v>
      </c>
      <c r="L5303" s="147">
        <v>1.1481963044753481E-9</v>
      </c>
      <c r="M5303" s="147">
        <v>4.6305581552333391E-3</v>
      </c>
      <c r="N5303" s="87">
        <v>1.145593328799938</v>
      </c>
      <c r="O5303" s="88">
        <v>9.8167087800938052E-2</v>
      </c>
      <c r="P5303" s="89">
        <v>85.691043525692152</v>
      </c>
    </row>
    <row r="5304" spans="1:16">
      <c r="A5304" s="75" t="s">
        <v>9321</v>
      </c>
      <c r="B5304" s="85">
        <v>5300</v>
      </c>
      <c r="C5304" s="85">
        <v>6124</v>
      </c>
      <c r="D5304" s="85">
        <v>5300</v>
      </c>
      <c r="E5304" s="86" t="s">
        <v>9245</v>
      </c>
      <c r="F5304" s="85" t="s">
        <v>3724</v>
      </c>
      <c r="G5304" s="86" t="s">
        <v>111</v>
      </c>
      <c r="H5304" s="85" t="s">
        <v>2</v>
      </c>
      <c r="I5304" s="85">
        <v>1</v>
      </c>
      <c r="J5304" s="88">
        <v>0.22778580925873321</v>
      </c>
      <c r="K5304" s="146">
        <v>0.26116895780812394</v>
      </c>
      <c r="L5304" s="147">
        <v>1.1481963044753481E-9</v>
      </c>
      <c r="M5304" s="147">
        <v>4.6305581552333391E-3</v>
      </c>
      <c r="N5304" s="87">
        <v>1.145593328799938</v>
      </c>
      <c r="O5304" s="88">
        <v>9.8167087800938052E-2</v>
      </c>
      <c r="P5304" s="89">
        <v>85.691043525692152</v>
      </c>
    </row>
    <row r="5305" spans="1:16">
      <c r="A5305" s="75" t="s">
        <v>9323</v>
      </c>
      <c r="B5305" s="85">
        <v>5301</v>
      </c>
      <c r="C5305" s="85">
        <v>6126</v>
      </c>
      <c r="D5305" s="85">
        <v>5301</v>
      </c>
      <c r="E5305" s="86" t="s">
        <v>9245</v>
      </c>
      <c r="F5305" s="85" t="s">
        <v>4646</v>
      </c>
      <c r="G5305" s="86" t="s">
        <v>111</v>
      </c>
      <c r="H5305" s="85" t="s">
        <v>2</v>
      </c>
      <c r="I5305" s="85">
        <v>1</v>
      </c>
      <c r="J5305" s="88">
        <v>0.22778580925873321</v>
      </c>
      <c r="K5305" s="146">
        <v>0.26116895780812394</v>
      </c>
      <c r="L5305" s="147">
        <v>1.1481963044753481E-9</v>
      </c>
      <c r="M5305" s="147">
        <v>4.6305581552333391E-3</v>
      </c>
      <c r="N5305" s="87">
        <v>1.145593328799938</v>
      </c>
      <c r="O5305" s="88">
        <v>9.8167087800938052E-2</v>
      </c>
      <c r="P5305" s="89">
        <v>85.691043525692152</v>
      </c>
    </row>
    <row r="5306" spans="1:16">
      <c r="A5306" s="75" t="s">
        <v>9325</v>
      </c>
      <c r="B5306" s="85">
        <v>5302</v>
      </c>
      <c r="C5306" s="85">
        <v>6128</v>
      </c>
      <c r="D5306" s="85">
        <v>5302</v>
      </c>
      <c r="E5306" s="86" t="s">
        <v>9245</v>
      </c>
      <c r="F5306" s="85" t="s">
        <v>4648</v>
      </c>
      <c r="G5306" s="86" t="s">
        <v>111</v>
      </c>
      <c r="H5306" s="85" t="s">
        <v>2</v>
      </c>
      <c r="I5306" s="85">
        <v>1</v>
      </c>
      <c r="J5306" s="88">
        <v>0.22778580925873321</v>
      </c>
      <c r="K5306" s="146">
        <v>0.26116895780812394</v>
      </c>
      <c r="L5306" s="147">
        <v>1.1481963044753481E-9</v>
      </c>
      <c r="M5306" s="147">
        <v>4.6305581552333391E-3</v>
      </c>
      <c r="N5306" s="87">
        <v>1.145593328799938</v>
      </c>
      <c r="O5306" s="88">
        <v>9.8167087800938052E-2</v>
      </c>
      <c r="P5306" s="89">
        <v>85.691043525692152</v>
      </c>
    </row>
    <row r="5307" spans="1:16">
      <c r="A5307" s="75" t="s">
        <v>9327</v>
      </c>
      <c r="B5307" s="85">
        <v>5303</v>
      </c>
      <c r="C5307" s="85">
        <v>6130</v>
      </c>
      <c r="D5307" s="85">
        <v>5303</v>
      </c>
      <c r="E5307" s="86" t="s">
        <v>9245</v>
      </c>
      <c r="F5307" s="85" t="s">
        <v>38</v>
      </c>
      <c r="G5307" s="86" t="s">
        <v>111</v>
      </c>
      <c r="H5307" s="85" t="s">
        <v>2</v>
      </c>
      <c r="I5307" s="85">
        <v>1</v>
      </c>
      <c r="J5307" s="88">
        <v>0.22813237171570311</v>
      </c>
      <c r="K5307" s="146">
        <v>0.26181594487434395</v>
      </c>
      <c r="L5307" s="147">
        <v>1.149929511754258E-9</v>
      </c>
      <c r="M5307" s="147">
        <v>4.6371914212762159E-3</v>
      </c>
      <c r="N5307" s="87">
        <v>1.1476024839719721</v>
      </c>
      <c r="O5307" s="88">
        <v>9.8462567545737678E-2</v>
      </c>
      <c r="P5307" s="89">
        <v>85.798496361691761</v>
      </c>
    </row>
    <row r="5308" spans="1:16">
      <c r="A5308" s="75" t="s">
        <v>9329</v>
      </c>
      <c r="B5308" s="85">
        <v>5304</v>
      </c>
      <c r="C5308" s="85">
        <v>6132</v>
      </c>
      <c r="D5308" s="85">
        <v>5304</v>
      </c>
      <c r="E5308" s="86" t="s">
        <v>9245</v>
      </c>
      <c r="F5308" s="85" t="s">
        <v>1039</v>
      </c>
      <c r="G5308" s="86" t="s">
        <v>111</v>
      </c>
      <c r="H5308" s="85" t="s">
        <v>2</v>
      </c>
      <c r="I5308" s="85">
        <v>1</v>
      </c>
      <c r="J5308" s="88">
        <v>0.22778580925873321</v>
      </c>
      <c r="K5308" s="146">
        <v>0.26116895780812394</v>
      </c>
      <c r="L5308" s="147">
        <v>1.1481963044753481E-9</v>
      </c>
      <c r="M5308" s="147">
        <v>4.6305581552333391E-3</v>
      </c>
      <c r="N5308" s="87">
        <v>1.145593328799938</v>
      </c>
      <c r="O5308" s="88">
        <v>9.8167087800938052E-2</v>
      </c>
      <c r="P5308" s="89">
        <v>85.691043525692152</v>
      </c>
    </row>
    <row r="5309" spans="1:16">
      <c r="A5309" s="75" t="s">
        <v>9331</v>
      </c>
      <c r="B5309" s="85">
        <v>5305</v>
      </c>
      <c r="C5309" s="85">
        <v>6134</v>
      </c>
      <c r="D5309" s="85">
        <v>5305</v>
      </c>
      <c r="E5309" s="86" t="s">
        <v>9245</v>
      </c>
      <c r="F5309" s="85" t="s">
        <v>4653</v>
      </c>
      <c r="G5309" s="86" t="s">
        <v>111</v>
      </c>
      <c r="H5309" s="85" t="s">
        <v>2</v>
      </c>
      <c r="I5309" s="85">
        <v>1</v>
      </c>
      <c r="J5309" s="88">
        <v>0.22778580925873321</v>
      </c>
      <c r="K5309" s="146">
        <v>0.26116895780812394</v>
      </c>
      <c r="L5309" s="147">
        <v>1.1481963044753481E-9</v>
      </c>
      <c r="M5309" s="147">
        <v>4.6305581552333391E-3</v>
      </c>
      <c r="N5309" s="87">
        <v>1.145593328799938</v>
      </c>
      <c r="O5309" s="88">
        <v>9.8167087800938052E-2</v>
      </c>
      <c r="P5309" s="89">
        <v>85.691043525692152</v>
      </c>
    </row>
    <row r="5310" spans="1:16">
      <c r="A5310" s="75" t="s">
        <v>9333</v>
      </c>
      <c r="B5310" s="85">
        <v>5306</v>
      </c>
      <c r="C5310" s="85">
        <v>6136</v>
      </c>
      <c r="D5310" s="85">
        <v>5306</v>
      </c>
      <c r="E5310" s="86" t="s">
        <v>9245</v>
      </c>
      <c r="F5310" s="85" t="s">
        <v>4655</v>
      </c>
      <c r="G5310" s="86" t="s">
        <v>111</v>
      </c>
      <c r="H5310" s="85" t="s">
        <v>2</v>
      </c>
      <c r="I5310" s="85">
        <v>1</v>
      </c>
      <c r="J5310" s="88">
        <v>0.22778580925873321</v>
      </c>
      <c r="K5310" s="146">
        <v>0.26116895780812394</v>
      </c>
      <c r="L5310" s="147">
        <v>1.1481963044753481E-9</v>
      </c>
      <c r="M5310" s="147">
        <v>4.6305581552333391E-3</v>
      </c>
      <c r="N5310" s="87">
        <v>1.145593328799938</v>
      </c>
      <c r="O5310" s="88">
        <v>9.8167087800938052E-2</v>
      </c>
      <c r="P5310" s="89">
        <v>85.691043525692152</v>
      </c>
    </row>
    <row r="5311" spans="1:16">
      <c r="A5311" s="75" t="s">
        <v>9335</v>
      </c>
      <c r="B5311" s="85">
        <v>5307</v>
      </c>
      <c r="C5311" s="85">
        <v>6138</v>
      </c>
      <c r="D5311" s="85">
        <v>5307</v>
      </c>
      <c r="E5311" s="86" t="s">
        <v>9245</v>
      </c>
      <c r="F5311" s="85" t="s">
        <v>2923</v>
      </c>
      <c r="G5311" s="86" t="s">
        <v>111</v>
      </c>
      <c r="H5311" s="85" t="s">
        <v>2</v>
      </c>
      <c r="I5311" s="85">
        <v>1</v>
      </c>
      <c r="J5311" s="88">
        <v>0.22813237171570319</v>
      </c>
      <c r="K5311" s="146">
        <v>0.26181594487434395</v>
      </c>
      <c r="L5311" s="147">
        <v>1.149929511754258E-9</v>
      </c>
      <c r="M5311" s="147">
        <v>4.6371914212762159E-3</v>
      </c>
      <c r="N5311" s="87">
        <v>1.1476024839719721</v>
      </c>
      <c r="O5311" s="88">
        <v>9.8462567545737678E-2</v>
      </c>
      <c r="P5311" s="89">
        <v>85.798496361691761</v>
      </c>
    </row>
    <row r="5312" spans="1:16">
      <c r="A5312" s="75" t="s">
        <v>9337</v>
      </c>
      <c r="B5312" s="85">
        <v>5308</v>
      </c>
      <c r="C5312" s="85">
        <v>6140</v>
      </c>
      <c r="D5312" s="85">
        <v>5308</v>
      </c>
      <c r="E5312" s="86" t="s">
        <v>9245</v>
      </c>
      <c r="F5312" s="85" t="s">
        <v>1088</v>
      </c>
      <c r="G5312" s="86" t="s">
        <v>111</v>
      </c>
      <c r="H5312" s="85" t="s">
        <v>2</v>
      </c>
      <c r="I5312" s="85">
        <v>1</v>
      </c>
      <c r="J5312" s="88">
        <v>0.22813237171570311</v>
      </c>
      <c r="K5312" s="146">
        <v>0.26181594487434395</v>
      </c>
      <c r="L5312" s="147">
        <v>1.149929511754258E-9</v>
      </c>
      <c r="M5312" s="147">
        <v>4.6371914212762159E-3</v>
      </c>
      <c r="N5312" s="87">
        <v>1.1476024839719721</v>
      </c>
      <c r="O5312" s="88">
        <v>9.8462567545737678E-2</v>
      </c>
      <c r="P5312" s="89">
        <v>85.798496361691761</v>
      </c>
    </row>
    <row r="5313" spans="1:16">
      <c r="A5313" s="75" t="s">
        <v>9339</v>
      </c>
      <c r="B5313" s="85">
        <v>5309</v>
      </c>
      <c r="C5313" s="85">
        <v>6142</v>
      </c>
      <c r="D5313" s="85">
        <v>5309</v>
      </c>
      <c r="E5313" s="86" t="s">
        <v>9245</v>
      </c>
      <c r="F5313" s="85" t="s">
        <v>4544</v>
      </c>
      <c r="G5313" s="86" t="s">
        <v>111</v>
      </c>
      <c r="H5313" s="85" t="s">
        <v>2</v>
      </c>
      <c r="I5313" s="85">
        <v>1</v>
      </c>
      <c r="J5313" s="88">
        <v>0.22813237171570311</v>
      </c>
      <c r="K5313" s="146">
        <v>0.26181594487434395</v>
      </c>
      <c r="L5313" s="147">
        <v>1.149929511754258E-9</v>
      </c>
      <c r="M5313" s="147">
        <v>4.6371914212762159E-3</v>
      </c>
      <c r="N5313" s="87">
        <v>1.1476024839719721</v>
      </c>
      <c r="O5313" s="88">
        <v>9.8462567545737678E-2</v>
      </c>
      <c r="P5313" s="89">
        <v>85.798496361691761</v>
      </c>
    </row>
    <row r="5314" spans="1:16">
      <c r="A5314" s="75" t="s">
        <v>9341</v>
      </c>
      <c r="B5314" s="85">
        <v>5310</v>
      </c>
      <c r="C5314" s="85">
        <v>6144</v>
      </c>
      <c r="D5314" s="85">
        <v>5310</v>
      </c>
      <c r="E5314" s="86" t="s">
        <v>9245</v>
      </c>
      <c r="F5314" s="85" t="s">
        <v>3920</v>
      </c>
      <c r="G5314" s="86" t="s">
        <v>111</v>
      </c>
      <c r="H5314" s="85" t="s">
        <v>2</v>
      </c>
      <c r="I5314" s="85">
        <v>1</v>
      </c>
      <c r="J5314" s="88">
        <v>0.22813237171570311</v>
      </c>
      <c r="K5314" s="146">
        <v>0.26181594487434395</v>
      </c>
      <c r="L5314" s="147">
        <v>1.149929511754258E-9</v>
      </c>
      <c r="M5314" s="147">
        <v>4.6371914212762159E-3</v>
      </c>
      <c r="N5314" s="87">
        <v>1.1476024839719721</v>
      </c>
      <c r="O5314" s="88">
        <v>9.8462567545737678E-2</v>
      </c>
      <c r="P5314" s="89">
        <v>85.798496361691761</v>
      </c>
    </row>
    <row r="5315" spans="1:16">
      <c r="A5315" s="75" t="s">
        <v>9343</v>
      </c>
      <c r="B5315" s="85">
        <v>5311</v>
      </c>
      <c r="C5315" s="85">
        <v>6146</v>
      </c>
      <c r="D5315" s="85">
        <v>5311</v>
      </c>
      <c r="E5315" s="86" t="s">
        <v>9245</v>
      </c>
      <c r="F5315" s="85" t="s">
        <v>4552</v>
      </c>
      <c r="G5315" s="86" t="s">
        <v>111</v>
      </c>
      <c r="H5315" s="85" t="s">
        <v>2</v>
      </c>
      <c r="I5315" s="85">
        <v>1</v>
      </c>
      <c r="J5315" s="88">
        <v>0.22813237171570319</v>
      </c>
      <c r="K5315" s="146">
        <v>0.26181594487434395</v>
      </c>
      <c r="L5315" s="147">
        <v>1.149929511754258E-9</v>
      </c>
      <c r="M5315" s="147">
        <v>4.6371914212762159E-3</v>
      </c>
      <c r="N5315" s="87">
        <v>1.1476024839719721</v>
      </c>
      <c r="O5315" s="88">
        <v>9.8462567545737678E-2</v>
      </c>
      <c r="P5315" s="89">
        <v>85.798496361691761</v>
      </c>
    </row>
    <row r="5316" spans="1:16">
      <c r="A5316" s="75" t="s">
        <v>9345</v>
      </c>
      <c r="B5316" s="85">
        <v>5312</v>
      </c>
      <c r="C5316" s="85">
        <v>6148</v>
      </c>
      <c r="D5316" s="85">
        <v>5312</v>
      </c>
      <c r="E5316" s="86" t="s">
        <v>9245</v>
      </c>
      <c r="F5316" s="85" t="s">
        <v>4554</v>
      </c>
      <c r="G5316" s="86" t="s">
        <v>111</v>
      </c>
      <c r="H5316" s="85" t="s">
        <v>2</v>
      </c>
      <c r="I5316" s="85">
        <v>1</v>
      </c>
      <c r="J5316" s="88">
        <v>0.22813237171570311</v>
      </c>
      <c r="K5316" s="146">
        <v>0.26181594487434395</v>
      </c>
      <c r="L5316" s="147">
        <v>1.149929511754258E-9</v>
      </c>
      <c r="M5316" s="147">
        <v>4.6371914212762159E-3</v>
      </c>
      <c r="N5316" s="87">
        <v>1.1476024839719721</v>
      </c>
      <c r="O5316" s="88">
        <v>9.8462567545737678E-2</v>
      </c>
      <c r="P5316" s="89">
        <v>85.798496361691761</v>
      </c>
    </row>
    <row r="5317" spans="1:16">
      <c r="A5317" s="75" t="s">
        <v>9347</v>
      </c>
      <c r="B5317" s="85">
        <v>5313</v>
      </c>
      <c r="C5317" s="85">
        <v>6150</v>
      </c>
      <c r="D5317" s="85">
        <v>5313</v>
      </c>
      <c r="E5317" s="86" t="s">
        <v>9245</v>
      </c>
      <c r="F5317" s="85" t="s">
        <v>4556</v>
      </c>
      <c r="G5317" s="86" t="s">
        <v>111</v>
      </c>
      <c r="H5317" s="85" t="s">
        <v>2</v>
      </c>
      <c r="I5317" s="85">
        <v>1</v>
      </c>
      <c r="J5317" s="88">
        <v>0.22813237171570311</v>
      </c>
      <c r="K5317" s="146">
        <v>0.26181594487434395</v>
      </c>
      <c r="L5317" s="147">
        <v>1.149929511754258E-9</v>
      </c>
      <c r="M5317" s="147">
        <v>4.6371914212762159E-3</v>
      </c>
      <c r="N5317" s="87">
        <v>1.1476024839719721</v>
      </c>
      <c r="O5317" s="88">
        <v>9.8462567545737678E-2</v>
      </c>
      <c r="P5317" s="89">
        <v>85.798496361691761</v>
      </c>
    </row>
    <row r="5318" spans="1:16">
      <c r="A5318" s="75" t="s">
        <v>9349</v>
      </c>
      <c r="B5318" s="85">
        <v>5314</v>
      </c>
      <c r="C5318" s="85">
        <v>6152</v>
      </c>
      <c r="D5318" s="85">
        <v>5314</v>
      </c>
      <c r="E5318" s="86" t="s">
        <v>9245</v>
      </c>
      <c r="F5318" s="85" t="s">
        <v>4398</v>
      </c>
      <c r="G5318" s="86" t="s">
        <v>111</v>
      </c>
      <c r="H5318" s="85" t="s">
        <v>2</v>
      </c>
      <c r="I5318" s="85">
        <v>1</v>
      </c>
      <c r="J5318" s="88">
        <v>0.22813237171570311</v>
      </c>
      <c r="K5318" s="146">
        <v>0.26181594487434395</v>
      </c>
      <c r="L5318" s="147">
        <v>1.149929511754258E-9</v>
      </c>
      <c r="M5318" s="147">
        <v>4.6371914212762159E-3</v>
      </c>
      <c r="N5318" s="87">
        <v>1.1476024839719721</v>
      </c>
      <c r="O5318" s="88">
        <v>9.8462567545737678E-2</v>
      </c>
      <c r="P5318" s="89">
        <v>85.798496361691761</v>
      </c>
    </row>
    <row r="5319" spans="1:16">
      <c r="A5319" s="75" t="s">
        <v>9351</v>
      </c>
      <c r="B5319" s="85">
        <v>5315</v>
      </c>
      <c r="C5319" s="85">
        <v>6154</v>
      </c>
      <c r="D5319" s="85">
        <v>5315</v>
      </c>
      <c r="E5319" s="86" t="s">
        <v>9245</v>
      </c>
      <c r="F5319" s="85" t="s">
        <v>4559</v>
      </c>
      <c r="G5319" s="86" t="s">
        <v>111</v>
      </c>
      <c r="H5319" s="85" t="s">
        <v>2</v>
      </c>
      <c r="I5319" s="85">
        <v>1</v>
      </c>
      <c r="J5319" s="88">
        <v>0.22813237171570311</v>
      </c>
      <c r="K5319" s="146">
        <v>0.26181594487434395</v>
      </c>
      <c r="L5319" s="147">
        <v>1.149929511754258E-9</v>
      </c>
      <c r="M5319" s="147">
        <v>4.6371914212762159E-3</v>
      </c>
      <c r="N5319" s="87">
        <v>1.1476024839719721</v>
      </c>
      <c r="O5319" s="88">
        <v>9.8462567545737678E-2</v>
      </c>
      <c r="P5319" s="89">
        <v>85.798496361691761</v>
      </c>
    </row>
    <row r="5320" spans="1:16">
      <c r="A5320" s="75" t="s">
        <v>9353</v>
      </c>
      <c r="B5320" s="85">
        <v>5316</v>
      </c>
      <c r="C5320" s="85">
        <v>6156</v>
      </c>
      <c r="D5320" s="85">
        <v>5316</v>
      </c>
      <c r="E5320" s="86" t="s">
        <v>9245</v>
      </c>
      <c r="F5320" s="85" t="s">
        <v>4400</v>
      </c>
      <c r="G5320" s="86" t="s">
        <v>111</v>
      </c>
      <c r="H5320" s="85" t="s">
        <v>2</v>
      </c>
      <c r="I5320" s="85">
        <v>1</v>
      </c>
      <c r="J5320" s="88">
        <v>0.22813237171570311</v>
      </c>
      <c r="K5320" s="146">
        <v>0.26181594487434395</v>
      </c>
      <c r="L5320" s="147">
        <v>1.149929511754258E-9</v>
      </c>
      <c r="M5320" s="147">
        <v>4.6371914212762159E-3</v>
      </c>
      <c r="N5320" s="87">
        <v>1.1476024839719721</v>
      </c>
      <c r="O5320" s="88">
        <v>9.8462567545737678E-2</v>
      </c>
      <c r="P5320" s="89">
        <v>85.798496361691761</v>
      </c>
    </row>
    <row r="5321" spans="1:16">
      <c r="A5321" s="75" t="s">
        <v>9358</v>
      </c>
      <c r="B5321" s="85">
        <v>5317</v>
      </c>
      <c r="C5321" s="85">
        <v>6160</v>
      </c>
      <c r="D5321" s="85">
        <v>5317</v>
      </c>
      <c r="E5321" s="86" t="s">
        <v>9359</v>
      </c>
      <c r="F5321" s="85" t="s">
        <v>4409</v>
      </c>
      <c r="G5321" s="86" t="s">
        <v>111</v>
      </c>
      <c r="H5321" s="85" t="s">
        <v>2</v>
      </c>
      <c r="I5321" s="85">
        <v>1</v>
      </c>
      <c r="J5321" s="88">
        <v>0.73971564151211577</v>
      </c>
      <c r="K5321" s="146">
        <v>0.51514543080000652</v>
      </c>
      <c r="L5321" s="147">
        <v>2.5403114163013661E-9</v>
      </c>
      <c r="M5321" s="147">
        <v>0.10035725630840329</v>
      </c>
      <c r="N5321" s="87">
        <v>10.372749576153</v>
      </c>
      <c r="O5321" s="88">
        <v>0.67954235569073584</v>
      </c>
      <c r="P5321" s="89">
        <v>65.51226853610801</v>
      </c>
    </row>
    <row r="5322" spans="1:16">
      <c r="A5322" s="75" t="s">
        <v>9362</v>
      </c>
      <c r="B5322" s="85">
        <v>5318</v>
      </c>
      <c r="C5322" s="85">
        <v>6162</v>
      </c>
      <c r="D5322" s="85">
        <v>5318</v>
      </c>
      <c r="E5322" s="86" t="s">
        <v>9359</v>
      </c>
      <c r="F5322" s="85" t="s">
        <v>4411</v>
      </c>
      <c r="G5322" s="86" t="s">
        <v>111</v>
      </c>
      <c r="H5322" s="85" t="s">
        <v>2</v>
      </c>
      <c r="I5322" s="85">
        <v>1</v>
      </c>
      <c r="J5322" s="88">
        <v>0.73971564151211577</v>
      </c>
      <c r="K5322" s="146">
        <v>0.51514543080000652</v>
      </c>
      <c r="L5322" s="147">
        <v>2.5403114163013661E-9</v>
      </c>
      <c r="M5322" s="147">
        <v>0.10035725630840329</v>
      </c>
      <c r="N5322" s="87">
        <v>10.372749576153</v>
      </c>
      <c r="O5322" s="88">
        <v>0.67954235569073584</v>
      </c>
      <c r="P5322" s="89">
        <v>65.51226853610801</v>
      </c>
    </row>
    <row r="5323" spans="1:16">
      <c r="A5323" s="75" t="s">
        <v>9364</v>
      </c>
      <c r="B5323" s="85">
        <v>5319</v>
      </c>
      <c r="C5323" s="85">
        <v>6164</v>
      </c>
      <c r="D5323" s="85">
        <v>5319</v>
      </c>
      <c r="E5323" s="86" t="s">
        <v>9359</v>
      </c>
      <c r="F5323" s="85" t="s">
        <v>4780</v>
      </c>
      <c r="G5323" s="86" t="s">
        <v>111</v>
      </c>
      <c r="H5323" s="85" t="s">
        <v>2</v>
      </c>
      <c r="I5323" s="85">
        <v>1</v>
      </c>
      <c r="J5323" s="88">
        <v>0.73971564151211577</v>
      </c>
      <c r="K5323" s="146">
        <v>0.51514543080000652</v>
      </c>
      <c r="L5323" s="147">
        <v>2.5403114163013661E-9</v>
      </c>
      <c r="M5323" s="147">
        <v>0.10035725630840329</v>
      </c>
      <c r="N5323" s="87">
        <v>10.372749576153</v>
      </c>
      <c r="O5323" s="88">
        <v>0.67954235569073584</v>
      </c>
      <c r="P5323" s="89">
        <v>65.51226853610801</v>
      </c>
    </row>
    <row r="5324" spans="1:16">
      <c r="A5324" s="75" t="s">
        <v>9366</v>
      </c>
      <c r="B5324" s="85">
        <v>5320</v>
      </c>
      <c r="C5324" s="85">
        <v>6166</v>
      </c>
      <c r="D5324" s="85">
        <v>5320</v>
      </c>
      <c r="E5324" s="86" t="s">
        <v>9359</v>
      </c>
      <c r="F5324" s="85" t="s">
        <v>4413</v>
      </c>
      <c r="G5324" s="86" t="s">
        <v>111</v>
      </c>
      <c r="H5324" s="85" t="s">
        <v>2</v>
      </c>
      <c r="I5324" s="85">
        <v>1</v>
      </c>
      <c r="J5324" s="88">
        <v>0.73971564151211577</v>
      </c>
      <c r="K5324" s="146">
        <v>0.51514543080000652</v>
      </c>
      <c r="L5324" s="147">
        <v>2.5403114163013661E-9</v>
      </c>
      <c r="M5324" s="147">
        <v>0.10035725630840329</v>
      </c>
      <c r="N5324" s="87">
        <v>10.372749576153</v>
      </c>
      <c r="O5324" s="88">
        <v>0.67954235569073584</v>
      </c>
      <c r="P5324" s="89">
        <v>65.51226853610801</v>
      </c>
    </row>
    <row r="5325" spans="1:16">
      <c r="A5325" s="75" t="s">
        <v>9368</v>
      </c>
      <c r="B5325" s="85">
        <v>5321</v>
      </c>
      <c r="C5325" s="85">
        <v>6168</v>
      </c>
      <c r="D5325" s="85">
        <v>5321</v>
      </c>
      <c r="E5325" s="86" t="s">
        <v>9359</v>
      </c>
      <c r="F5325" s="85" t="s">
        <v>32</v>
      </c>
      <c r="G5325" s="86" t="s">
        <v>111</v>
      </c>
      <c r="H5325" s="85" t="s">
        <v>2</v>
      </c>
      <c r="I5325" s="85">
        <v>1</v>
      </c>
      <c r="J5325" s="88">
        <v>0.80702619600748293</v>
      </c>
      <c r="K5325" s="146">
        <v>0.53435997770064114</v>
      </c>
      <c r="L5325" s="147">
        <v>2.7526285940160301E-9</v>
      </c>
      <c r="M5325" s="147">
        <v>9.8822244278165328E-2</v>
      </c>
      <c r="N5325" s="87">
        <v>10.40060361541242</v>
      </c>
      <c r="O5325" s="88">
        <v>0.6823425156766032</v>
      </c>
      <c r="P5325" s="89">
        <v>65.606049505189787</v>
      </c>
    </row>
    <row r="5326" spans="1:16">
      <c r="A5326" s="75" t="s">
        <v>9370</v>
      </c>
      <c r="B5326" s="85">
        <v>5322</v>
      </c>
      <c r="C5326" s="85">
        <v>6170</v>
      </c>
      <c r="D5326" s="85">
        <v>5322</v>
      </c>
      <c r="E5326" s="86" t="s">
        <v>9359</v>
      </c>
      <c r="F5326" s="85" t="s">
        <v>38</v>
      </c>
      <c r="G5326" s="86" t="s">
        <v>111</v>
      </c>
      <c r="H5326" s="85" t="s">
        <v>2</v>
      </c>
      <c r="I5326" s="85">
        <v>1</v>
      </c>
      <c r="J5326" s="88">
        <v>0.781642932849545</v>
      </c>
      <c r="K5326" s="146">
        <v>0.56612662149833015</v>
      </c>
      <c r="L5326" s="147">
        <v>2.7298826210349098E-9</v>
      </c>
      <c r="M5326" s="147">
        <v>0.1025911378128264</v>
      </c>
      <c r="N5326" s="87">
        <v>10.782238217837399</v>
      </c>
      <c r="O5326" s="88">
        <v>0.70694309367903863</v>
      </c>
      <c r="P5326" s="89">
        <v>65.565523539400218</v>
      </c>
    </row>
    <row r="5327" spans="1:16">
      <c r="A5327" s="75" t="s">
        <v>9372</v>
      </c>
      <c r="B5327" s="85">
        <v>5323</v>
      </c>
      <c r="C5327" s="85">
        <v>6172</v>
      </c>
      <c r="D5327" s="85">
        <v>5323</v>
      </c>
      <c r="E5327" s="86" t="s">
        <v>9373</v>
      </c>
      <c r="F5327" s="85" t="s">
        <v>931</v>
      </c>
      <c r="G5327" s="86" t="s">
        <v>111</v>
      </c>
      <c r="H5327" s="85" t="s">
        <v>2</v>
      </c>
      <c r="I5327" s="85">
        <v>1</v>
      </c>
      <c r="J5327" s="88">
        <v>1.1852921516770429</v>
      </c>
      <c r="K5327" s="146">
        <v>1.0075000343800027</v>
      </c>
      <c r="L5327" s="147">
        <v>4.5244815297320262E-9</v>
      </c>
      <c r="M5327" s="147">
        <v>3.3497827075527051E-2</v>
      </c>
      <c r="N5327" s="87">
        <v>13.936410085651859</v>
      </c>
      <c r="O5327" s="88">
        <v>1.080954987818282</v>
      </c>
      <c r="P5327" s="89">
        <v>77.563374009148319</v>
      </c>
    </row>
    <row r="5328" spans="1:16">
      <c r="A5328" s="75" t="s">
        <v>9375</v>
      </c>
      <c r="B5328" s="85">
        <v>5324</v>
      </c>
      <c r="C5328" s="85">
        <v>6174</v>
      </c>
      <c r="D5328" s="85">
        <v>5324</v>
      </c>
      <c r="E5328" s="86" t="s">
        <v>9373</v>
      </c>
      <c r="F5328" s="85" t="s">
        <v>4407</v>
      </c>
      <c r="G5328" s="86" t="s">
        <v>111</v>
      </c>
      <c r="H5328" s="85" t="s">
        <v>2</v>
      </c>
      <c r="I5328" s="85">
        <v>1</v>
      </c>
      <c r="J5328" s="88">
        <v>1.1736243014587471</v>
      </c>
      <c r="K5328" s="146">
        <v>1.6301073508793316</v>
      </c>
      <c r="L5328" s="147">
        <v>5.8419646765209554E-9</v>
      </c>
      <c r="M5328" s="147">
        <v>3.2250757058533357E-2</v>
      </c>
      <c r="N5328" s="87">
        <v>13.403965361063021</v>
      </c>
      <c r="O5328" s="88">
        <v>1.080429748104673</v>
      </c>
      <c r="P5328" s="89">
        <v>80.605232780084407</v>
      </c>
    </row>
    <row r="5329" spans="1:16">
      <c r="A5329" s="75" t="s">
        <v>9377</v>
      </c>
      <c r="B5329" s="85">
        <v>5325</v>
      </c>
      <c r="C5329" s="85">
        <v>6176</v>
      </c>
      <c r="D5329" s="85">
        <v>5325</v>
      </c>
      <c r="E5329" s="86" t="s">
        <v>9373</v>
      </c>
      <c r="F5329" s="85" t="s">
        <v>235</v>
      </c>
      <c r="G5329" s="86" t="s">
        <v>111</v>
      </c>
      <c r="H5329" s="85" t="s">
        <v>2</v>
      </c>
      <c r="I5329" s="85">
        <v>1</v>
      </c>
      <c r="J5329" s="88">
        <v>1.5177403972176891</v>
      </c>
      <c r="K5329" s="146">
        <v>1.8107693242538005</v>
      </c>
      <c r="L5329" s="147">
        <v>6.8706396957986306E-9</v>
      </c>
      <c r="M5329" s="147">
        <v>2.80568349694531E-2</v>
      </c>
      <c r="N5329" s="87">
        <v>13.464531028555429</v>
      </c>
      <c r="O5329" s="88">
        <v>1.4858855541746741</v>
      </c>
      <c r="P5329" s="89">
        <v>110.35553715338651</v>
      </c>
    </row>
    <row r="5330" spans="1:16">
      <c r="A5330" s="75" t="s">
        <v>9379</v>
      </c>
      <c r="B5330" s="85">
        <v>5326</v>
      </c>
      <c r="C5330" s="85">
        <v>6178</v>
      </c>
      <c r="D5330" s="85">
        <v>5326</v>
      </c>
      <c r="E5330" s="86" t="s">
        <v>9373</v>
      </c>
      <c r="F5330" s="85" t="s">
        <v>4366</v>
      </c>
      <c r="G5330" s="86" t="s">
        <v>111</v>
      </c>
      <c r="H5330" s="85" t="s">
        <v>2</v>
      </c>
      <c r="I5330" s="85">
        <v>1</v>
      </c>
      <c r="J5330" s="88">
        <v>1.6401593549308251</v>
      </c>
      <c r="K5330" s="146">
        <v>1.5104137334261334</v>
      </c>
      <c r="L5330" s="147">
        <v>6.5811961620595431E-9</v>
      </c>
      <c r="M5330" s="147">
        <v>4.7237973892169653E-2</v>
      </c>
      <c r="N5330" s="87">
        <v>19.683838954102129</v>
      </c>
      <c r="O5330" s="88">
        <v>1.506729168039324</v>
      </c>
      <c r="P5330" s="89">
        <v>76.546509629175773</v>
      </c>
    </row>
    <row r="5331" spans="1:16">
      <c r="A5331" s="75" t="s">
        <v>9381</v>
      </c>
      <c r="B5331" s="85">
        <v>5327</v>
      </c>
      <c r="C5331" s="85">
        <v>6180</v>
      </c>
      <c r="D5331" s="85">
        <v>5327</v>
      </c>
      <c r="E5331" s="86" t="s">
        <v>9373</v>
      </c>
      <c r="F5331" s="85" t="s">
        <v>429</v>
      </c>
      <c r="G5331" s="86" t="s">
        <v>111</v>
      </c>
      <c r="H5331" s="85" t="s">
        <v>2</v>
      </c>
      <c r="I5331" s="85">
        <v>1</v>
      </c>
      <c r="J5331" s="88">
        <v>1.137075051809493</v>
      </c>
      <c r="K5331" s="146">
        <v>0.98500814314094076</v>
      </c>
      <c r="L5331" s="147">
        <v>4.3587841864411302E-9</v>
      </c>
      <c r="M5331" s="147">
        <v>3.0590275083982599E-2</v>
      </c>
      <c r="N5331" s="87">
        <v>12.701669250533691</v>
      </c>
      <c r="O5331" s="88">
        <v>1.040898508436982</v>
      </c>
      <c r="P5331" s="89">
        <v>81.949741243124095</v>
      </c>
    </row>
    <row r="5332" spans="1:16">
      <c r="A5332" s="75" t="s">
        <v>9383</v>
      </c>
      <c r="B5332" s="85">
        <v>5328</v>
      </c>
      <c r="C5332" s="85">
        <v>6182</v>
      </c>
      <c r="D5332" s="85">
        <v>5328</v>
      </c>
      <c r="E5332" s="86" t="s">
        <v>9373</v>
      </c>
      <c r="F5332" s="85" t="s">
        <v>1055</v>
      </c>
      <c r="G5332" s="86" t="s">
        <v>111</v>
      </c>
      <c r="H5332" s="85" t="s">
        <v>2</v>
      </c>
      <c r="I5332" s="85">
        <v>1</v>
      </c>
      <c r="J5332" s="88">
        <v>0.98368443629317126</v>
      </c>
      <c r="K5332" s="146">
        <v>0.88262851338570303</v>
      </c>
      <c r="L5332" s="147">
        <v>3.8542643463944413E-9</v>
      </c>
      <c r="M5332" s="147">
        <v>2.6646410909331082E-2</v>
      </c>
      <c r="N5332" s="87">
        <v>11.14124094349199</v>
      </c>
      <c r="O5332" s="88">
        <v>0.89988423838195297</v>
      </c>
      <c r="P5332" s="89">
        <v>80.77055715302599</v>
      </c>
    </row>
    <row r="5333" spans="1:16">
      <c r="A5333" s="75" t="s">
        <v>9385</v>
      </c>
      <c r="B5333" s="85">
        <v>5329</v>
      </c>
      <c r="C5333" s="85">
        <v>6184</v>
      </c>
      <c r="D5333" s="85">
        <v>5329</v>
      </c>
      <c r="E5333" s="86" t="s">
        <v>9373</v>
      </c>
      <c r="F5333" s="85" t="s">
        <v>4492</v>
      </c>
      <c r="G5333" s="86" t="s">
        <v>111</v>
      </c>
      <c r="H5333" s="85" t="s">
        <v>2</v>
      </c>
      <c r="I5333" s="85">
        <v>1</v>
      </c>
      <c r="J5333" s="88">
        <v>1.027411040901975</v>
      </c>
      <c r="K5333" s="146">
        <v>0.93223968278623426</v>
      </c>
      <c r="L5333" s="147">
        <v>4.048467306414646E-9</v>
      </c>
      <c r="M5333" s="147">
        <v>2.7959590995273519E-2</v>
      </c>
      <c r="N5333" s="87">
        <v>11.628406440028691</v>
      </c>
      <c r="O5333" s="88">
        <v>0.93991836444057009</v>
      </c>
      <c r="P5333" s="89">
        <v>80.829507403961273</v>
      </c>
    </row>
    <row r="5334" spans="1:16">
      <c r="A5334" s="75" t="s">
        <v>9387</v>
      </c>
      <c r="B5334" s="85">
        <v>5330</v>
      </c>
      <c r="C5334" s="85">
        <v>6186</v>
      </c>
      <c r="D5334" s="85">
        <v>5330</v>
      </c>
      <c r="E5334" s="86" t="s">
        <v>9373</v>
      </c>
      <c r="F5334" s="85" t="s">
        <v>1068</v>
      </c>
      <c r="G5334" s="86" t="s">
        <v>111</v>
      </c>
      <c r="H5334" s="85" t="s">
        <v>2</v>
      </c>
      <c r="I5334" s="85">
        <v>1</v>
      </c>
      <c r="J5334" s="88">
        <v>1.1736243014587471</v>
      </c>
      <c r="K5334" s="146">
        <v>1.6301073508793309</v>
      </c>
      <c r="L5334" s="147">
        <v>5.8419646765209554E-9</v>
      </c>
      <c r="M5334" s="147">
        <v>3.2250757058533357E-2</v>
      </c>
      <c r="N5334" s="87">
        <v>13.403965361063021</v>
      </c>
      <c r="O5334" s="88">
        <v>1.080429748104673</v>
      </c>
      <c r="P5334" s="89">
        <v>80.605232780084407</v>
      </c>
    </row>
    <row r="5335" spans="1:16">
      <c r="A5335" s="75" t="s">
        <v>9389</v>
      </c>
      <c r="B5335" s="85">
        <v>5331</v>
      </c>
      <c r="C5335" s="85">
        <v>6188</v>
      </c>
      <c r="D5335" s="85">
        <v>5331</v>
      </c>
      <c r="E5335" s="86" t="s">
        <v>9373</v>
      </c>
      <c r="F5335" s="85" t="s">
        <v>4532</v>
      </c>
      <c r="G5335" s="86" t="s">
        <v>111</v>
      </c>
      <c r="H5335" s="85" t="s">
        <v>2</v>
      </c>
      <c r="I5335" s="85">
        <v>1</v>
      </c>
      <c r="J5335" s="88">
        <v>1.5795577465341331</v>
      </c>
      <c r="K5335" s="146">
        <v>1.3762792884228843</v>
      </c>
      <c r="L5335" s="147">
        <v>6.1528575917060633E-9</v>
      </c>
      <c r="M5335" s="147">
        <v>3.5423626127856718E-2</v>
      </c>
      <c r="N5335" s="87">
        <v>17.157101535769272</v>
      </c>
      <c r="O5335" s="88">
        <v>1.531737302534246</v>
      </c>
      <c r="P5335" s="89">
        <v>89.277160209191919</v>
      </c>
    </row>
    <row r="5336" spans="1:16">
      <c r="A5336" s="75" t="s">
        <v>9391</v>
      </c>
      <c r="B5336" s="85">
        <v>5332</v>
      </c>
      <c r="C5336" s="85">
        <v>6190</v>
      </c>
      <c r="D5336" s="85">
        <v>5332</v>
      </c>
      <c r="E5336" s="86" t="s">
        <v>9373</v>
      </c>
      <c r="F5336" s="85" t="s">
        <v>2124</v>
      </c>
      <c r="G5336" s="86" t="s">
        <v>111</v>
      </c>
      <c r="H5336" s="85" t="s">
        <v>2</v>
      </c>
      <c r="I5336" s="85">
        <v>1</v>
      </c>
      <c r="J5336" s="88">
        <v>0.97170503839470268</v>
      </c>
      <c r="K5336" s="146">
        <v>0.83564098095757611</v>
      </c>
      <c r="L5336" s="147">
        <v>3.7505429985359431E-9</v>
      </c>
      <c r="M5336" s="147">
        <v>2.6825489807489999E-2</v>
      </c>
      <c r="N5336" s="87">
        <v>11.13445106380305</v>
      </c>
      <c r="O5336" s="88">
        <v>0.88961380889645603</v>
      </c>
      <c r="P5336" s="89">
        <v>79.897410640071755</v>
      </c>
    </row>
    <row r="5337" spans="1:16">
      <c r="A5337" s="75" t="s">
        <v>9393</v>
      </c>
      <c r="B5337" s="85">
        <v>5333</v>
      </c>
      <c r="C5337" s="85">
        <v>6192</v>
      </c>
      <c r="D5337" s="85">
        <v>5333</v>
      </c>
      <c r="E5337" s="86" t="s">
        <v>9373</v>
      </c>
      <c r="F5337" s="85" t="s">
        <v>4253</v>
      </c>
      <c r="G5337" s="86" t="s">
        <v>111</v>
      </c>
      <c r="H5337" s="85" t="s">
        <v>2</v>
      </c>
      <c r="I5337" s="85">
        <v>1</v>
      </c>
      <c r="J5337" s="88">
        <v>1.390914080131211</v>
      </c>
      <c r="K5337" s="146">
        <v>1.2613565605857313</v>
      </c>
      <c r="L5337" s="147">
        <v>5.4802801068103501E-9</v>
      </c>
      <c r="M5337" s="147">
        <v>3.7822976461274353E-2</v>
      </c>
      <c r="N5337" s="87">
        <v>15.7426168085242</v>
      </c>
      <c r="O5337" s="88">
        <v>1.2724730183000521</v>
      </c>
      <c r="P5337" s="89">
        <v>80.829828596923122</v>
      </c>
    </row>
    <row r="5338" spans="1:16">
      <c r="A5338" s="75" t="s">
        <v>9395</v>
      </c>
      <c r="B5338" s="85">
        <v>5334</v>
      </c>
      <c r="C5338" s="85">
        <v>6194</v>
      </c>
      <c r="D5338" s="85">
        <v>5334</v>
      </c>
      <c r="E5338" s="86" t="s">
        <v>9373</v>
      </c>
      <c r="F5338" s="85" t="s">
        <v>4389</v>
      </c>
      <c r="G5338" s="86" t="s">
        <v>111</v>
      </c>
      <c r="H5338" s="85" t="s">
        <v>2</v>
      </c>
      <c r="I5338" s="85">
        <v>1</v>
      </c>
      <c r="J5338" s="88">
        <v>1.177961005771414</v>
      </c>
      <c r="K5338" s="146">
        <v>1.558018214888762</v>
      </c>
      <c r="L5338" s="147">
        <v>5.655578728451869E-9</v>
      </c>
      <c r="M5338" s="147">
        <v>3.4071852818169678E-2</v>
      </c>
      <c r="N5338" s="87">
        <v>14.16146665654095</v>
      </c>
      <c r="O5338" s="88">
        <v>1.08193777060798</v>
      </c>
      <c r="P5338" s="89">
        <v>76.400121318525336</v>
      </c>
    </row>
    <row r="5339" spans="1:16">
      <c r="A5339" s="75" t="s">
        <v>9397</v>
      </c>
      <c r="B5339" s="85">
        <v>5335</v>
      </c>
      <c r="C5339" s="85">
        <v>6196</v>
      </c>
      <c r="D5339" s="85">
        <v>5335</v>
      </c>
      <c r="E5339" s="86" t="s">
        <v>9373</v>
      </c>
      <c r="F5339" s="85" t="s">
        <v>891</v>
      </c>
      <c r="G5339" s="86" t="s">
        <v>111</v>
      </c>
      <c r="H5339" s="85" t="s">
        <v>2</v>
      </c>
      <c r="I5339" s="85">
        <v>1</v>
      </c>
      <c r="J5339" s="88">
        <v>1.791914141836759</v>
      </c>
      <c r="K5339" s="146">
        <v>2.6141064162912047</v>
      </c>
      <c r="L5339" s="147">
        <v>8.588272656373993E-9</v>
      </c>
      <c r="M5339" s="147">
        <v>4.1985943895491699E-2</v>
      </c>
      <c r="N5339" s="87">
        <v>18.734612736389831</v>
      </c>
      <c r="O5339" s="88">
        <v>1.638487014444943</v>
      </c>
      <c r="P5339" s="89">
        <v>87.457746658534901</v>
      </c>
    </row>
    <row r="5340" spans="1:16">
      <c r="A5340" s="75" t="s">
        <v>9399</v>
      </c>
      <c r="B5340" s="85">
        <v>5336</v>
      </c>
      <c r="C5340" s="85">
        <v>6198</v>
      </c>
      <c r="D5340" s="85">
        <v>5336</v>
      </c>
      <c r="E5340" s="86" t="s">
        <v>9373</v>
      </c>
      <c r="F5340" s="85" t="s">
        <v>38</v>
      </c>
      <c r="G5340" s="86" t="s">
        <v>111</v>
      </c>
      <c r="H5340" s="85" t="s">
        <v>2</v>
      </c>
      <c r="I5340" s="85">
        <v>1</v>
      </c>
      <c r="J5340" s="88">
        <v>1.1955457395521201</v>
      </c>
      <c r="K5340" s="146">
        <v>1.6064867007576034</v>
      </c>
      <c r="L5340" s="147">
        <v>5.7420540778720684E-9</v>
      </c>
      <c r="M5340" s="147">
        <v>2.5109674685859031E-2</v>
      </c>
      <c r="N5340" s="87">
        <v>11.595420732733739</v>
      </c>
      <c r="O5340" s="88">
        <v>1.073317088010423</v>
      </c>
      <c r="P5340" s="89">
        <v>92.563876098127352</v>
      </c>
    </row>
    <row r="5341" spans="1:16">
      <c r="A5341" s="75" t="s">
        <v>9401</v>
      </c>
      <c r="B5341" s="85">
        <v>5337</v>
      </c>
      <c r="C5341" s="85">
        <v>6200</v>
      </c>
      <c r="D5341" s="85">
        <v>5337</v>
      </c>
      <c r="E5341" s="86" t="s">
        <v>9373</v>
      </c>
      <c r="F5341" s="85" t="s">
        <v>1039</v>
      </c>
      <c r="G5341" s="86" t="s">
        <v>111</v>
      </c>
      <c r="H5341" s="85" t="s">
        <v>2</v>
      </c>
      <c r="I5341" s="85">
        <v>1</v>
      </c>
      <c r="J5341" s="88">
        <v>1.276701495092081</v>
      </c>
      <c r="K5341" s="146">
        <v>1.157547506991131</v>
      </c>
      <c r="L5341" s="147">
        <v>5.0300936211704762E-9</v>
      </c>
      <c r="M5341" s="147">
        <v>3.4707715399304097E-2</v>
      </c>
      <c r="N5341" s="87">
        <v>14.449945847396229</v>
      </c>
      <c r="O5341" s="88">
        <v>1.1679883092035011</v>
      </c>
      <c r="P5341" s="89">
        <v>80.829943692416236</v>
      </c>
    </row>
    <row r="5342" spans="1:16">
      <c r="A5342" s="75" t="s">
        <v>9403</v>
      </c>
      <c r="B5342" s="85">
        <v>5338</v>
      </c>
      <c r="C5342" s="85">
        <v>6202</v>
      </c>
      <c r="D5342" s="85">
        <v>5338</v>
      </c>
      <c r="E5342" s="86" t="s">
        <v>9373</v>
      </c>
      <c r="F5342" s="85" t="s">
        <v>4655</v>
      </c>
      <c r="G5342" s="86" t="s">
        <v>111</v>
      </c>
      <c r="H5342" s="85" t="s">
        <v>2</v>
      </c>
      <c r="I5342" s="85">
        <v>1</v>
      </c>
      <c r="J5342" s="88">
        <v>1.386889577829217</v>
      </c>
      <c r="K5342" s="146">
        <v>2.6777996990757762</v>
      </c>
      <c r="L5342" s="147">
        <v>6.9145185612196782E-9</v>
      </c>
      <c r="M5342" s="147">
        <v>3.9704990592372258E-2</v>
      </c>
      <c r="N5342" s="87">
        <v>16.558140747159481</v>
      </c>
      <c r="O5342" s="88">
        <v>1.271077498541008</v>
      </c>
      <c r="P5342" s="89">
        <v>76.76450622990744</v>
      </c>
    </row>
    <row r="5343" spans="1:16">
      <c r="A5343" s="75" t="s">
        <v>9405</v>
      </c>
      <c r="B5343" s="85">
        <v>5339</v>
      </c>
      <c r="C5343" s="85">
        <v>6204</v>
      </c>
      <c r="D5343" s="85">
        <v>5339</v>
      </c>
      <c r="E5343" s="86" t="s">
        <v>9373</v>
      </c>
      <c r="F5343" s="85" t="s">
        <v>1088</v>
      </c>
      <c r="G5343" s="86" t="s">
        <v>111</v>
      </c>
      <c r="H5343" s="85" t="s">
        <v>2</v>
      </c>
      <c r="I5343" s="85">
        <v>1</v>
      </c>
      <c r="J5343" s="88">
        <v>1.2023827465327299</v>
      </c>
      <c r="K5343" s="146">
        <v>1.6431093036832065</v>
      </c>
      <c r="L5343" s="147">
        <v>6.0015900469156608E-9</v>
      </c>
      <c r="M5343" s="147">
        <v>3.0448554081230501E-2</v>
      </c>
      <c r="N5343" s="87">
        <v>12.43633176626623</v>
      </c>
      <c r="O5343" s="88">
        <v>1.080084442414698</v>
      </c>
      <c r="P5343" s="89">
        <v>86.849117787645881</v>
      </c>
    </row>
    <row r="5344" spans="1:16">
      <c r="A5344" s="75" t="s">
        <v>9407</v>
      </c>
      <c r="B5344" s="85">
        <v>5340</v>
      </c>
      <c r="C5344" s="85">
        <v>6206</v>
      </c>
      <c r="D5344" s="85">
        <v>5340</v>
      </c>
      <c r="E5344" s="86" t="s">
        <v>9373</v>
      </c>
      <c r="F5344" s="85" t="s">
        <v>4544</v>
      </c>
      <c r="G5344" s="86" t="s">
        <v>111</v>
      </c>
      <c r="H5344" s="85" t="s">
        <v>2</v>
      </c>
      <c r="I5344" s="85">
        <v>1</v>
      </c>
      <c r="J5344" s="88">
        <v>1.202382746532729</v>
      </c>
      <c r="K5344" s="146">
        <v>1.6431093036832063</v>
      </c>
      <c r="L5344" s="147">
        <v>6.0015900469156592E-9</v>
      </c>
      <c r="M5344" s="147">
        <v>3.0448554081230501E-2</v>
      </c>
      <c r="N5344" s="87">
        <v>12.43633176626623</v>
      </c>
      <c r="O5344" s="88">
        <v>1.080084442414698</v>
      </c>
      <c r="P5344" s="89">
        <v>86.849117787645881</v>
      </c>
    </row>
    <row r="5345" spans="1:16">
      <c r="A5345" s="75" t="s">
        <v>9409</v>
      </c>
      <c r="B5345" s="85">
        <v>5341</v>
      </c>
      <c r="C5345" s="85">
        <v>6208</v>
      </c>
      <c r="D5345" s="85">
        <v>5341</v>
      </c>
      <c r="E5345" s="86" t="s">
        <v>9373</v>
      </c>
      <c r="F5345" s="85" t="s">
        <v>2925</v>
      </c>
      <c r="G5345" s="86" t="s">
        <v>111</v>
      </c>
      <c r="H5345" s="85" t="s">
        <v>2</v>
      </c>
      <c r="I5345" s="85">
        <v>1</v>
      </c>
      <c r="J5345" s="88">
        <v>1.1736243014587471</v>
      </c>
      <c r="K5345" s="146">
        <v>1.6301073508793316</v>
      </c>
      <c r="L5345" s="147">
        <v>5.841964676520957E-9</v>
      </c>
      <c r="M5345" s="147">
        <v>3.2250757058533357E-2</v>
      </c>
      <c r="N5345" s="87">
        <v>13.403965361063021</v>
      </c>
      <c r="O5345" s="88">
        <v>1.080429748104673</v>
      </c>
      <c r="P5345" s="89">
        <v>80.605232780084407</v>
      </c>
    </row>
    <row r="5346" spans="1:16">
      <c r="A5346" s="75" t="s">
        <v>9411</v>
      </c>
      <c r="B5346" s="85">
        <v>5342</v>
      </c>
      <c r="C5346" s="85">
        <v>6210</v>
      </c>
      <c r="D5346" s="85">
        <v>5342</v>
      </c>
      <c r="E5346" s="86" t="s">
        <v>9412</v>
      </c>
      <c r="F5346" s="85" t="s">
        <v>2804</v>
      </c>
      <c r="G5346" s="86" t="s">
        <v>111</v>
      </c>
      <c r="H5346" s="85" t="s">
        <v>2</v>
      </c>
      <c r="I5346" s="85">
        <v>1</v>
      </c>
      <c r="J5346" s="88">
        <v>1.244691372445387</v>
      </c>
      <c r="K5346" s="146">
        <v>4.5493799704711977</v>
      </c>
      <c r="L5346" s="147">
        <v>7.0741663743196926E-9</v>
      </c>
      <c r="M5346" s="147">
        <v>2.7509427625912429E-3</v>
      </c>
      <c r="N5346" s="87">
        <v>12.283578751247219</v>
      </c>
      <c r="O5346" s="88">
        <v>1.227999110772537</v>
      </c>
      <c r="P5346" s="89">
        <v>99.970793173597826</v>
      </c>
    </row>
    <row r="5347" spans="1:16">
      <c r="A5347" s="75" t="s">
        <v>9414</v>
      </c>
      <c r="B5347" s="85">
        <v>5343</v>
      </c>
      <c r="C5347" s="85">
        <v>6212</v>
      </c>
      <c r="D5347" s="85">
        <v>5343</v>
      </c>
      <c r="E5347" s="86" t="s">
        <v>9412</v>
      </c>
      <c r="F5347" s="85" t="s">
        <v>4586</v>
      </c>
      <c r="G5347" s="86" t="s">
        <v>111</v>
      </c>
      <c r="H5347" s="85" t="s">
        <v>2</v>
      </c>
      <c r="I5347" s="85">
        <v>1</v>
      </c>
      <c r="J5347" s="88">
        <v>1.23511100812921</v>
      </c>
      <c r="K5347" s="146">
        <v>4.5357741918865448</v>
      </c>
      <c r="L5347" s="147">
        <v>7.0362803238973696E-9</v>
      </c>
      <c r="M5347" s="147">
        <v>2.337500182310851E-3</v>
      </c>
      <c r="N5347" s="87">
        <v>12.2605830546416</v>
      </c>
      <c r="O5347" s="88">
        <v>1.219904396833464</v>
      </c>
      <c r="P5347" s="89">
        <v>99.498073737336142</v>
      </c>
    </row>
    <row r="5348" spans="1:16">
      <c r="A5348" s="75" t="s">
        <v>9416</v>
      </c>
      <c r="B5348" s="85">
        <v>5344</v>
      </c>
      <c r="C5348" s="85">
        <v>6214</v>
      </c>
      <c r="D5348" s="85">
        <v>5344</v>
      </c>
      <c r="E5348" s="86" t="s">
        <v>9412</v>
      </c>
      <c r="F5348" s="85" t="s">
        <v>4407</v>
      </c>
      <c r="G5348" s="86" t="s">
        <v>111</v>
      </c>
      <c r="H5348" s="85" t="s">
        <v>2</v>
      </c>
      <c r="I5348" s="85">
        <v>1</v>
      </c>
      <c r="J5348" s="88">
        <v>1.23511100812921</v>
      </c>
      <c r="K5348" s="146">
        <v>4.5357741918865448</v>
      </c>
      <c r="L5348" s="147">
        <v>7.0362803238973713E-9</v>
      </c>
      <c r="M5348" s="147">
        <v>2.337500182310851E-3</v>
      </c>
      <c r="N5348" s="87">
        <v>12.2605830546416</v>
      </c>
      <c r="O5348" s="88">
        <v>1.219904396833464</v>
      </c>
      <c r="P5348" s="89">
        <v>99.498073737336142</v>
      </c>
    </row>
    <row r="5349" spans="1:16">
      <c r="A5349" s="75" t="s">
        <v>9418</v>
      </c>
      <c r="B5349" s="85">
        <v>5345</v>
      </c>
      <c r="C5349" s="85">
        <v>6216</v>
      </c>
      <c r="D5349" s="85">
        <v>5345</v>
      </c>
      <c r="E5349" s="86" t="s">
        <v>9412</v>
      </c>
      <c r="F5349" s="85" t="s">
        <v>4366</v>
      </c>
      <c r="G5349" s="86" t="s">
        <v>111</v>
      </c>
      <c r="H5349" s="85" t="s">
        <v>2</v>
      </c>
      <c r="I5349" s="85">
        <v>1</v>
      </c>
      <c r="J5349" s="88">
        <v>1.68671827780345</v>
      </c>
      <c r="K5349" s="146">
        <v>2.0634315302395221</v>
      </c>
      <c r="L5349" s="147">
        <v>8.4116082485154303E-9</v>
      </c>
      <c r="M5349" s="147">
        <v>2.1042259514658288E-3</v>
      </c>
      <c r="N5349" s="87">
        <v>14.13452378856668</v>
      </c>
      <c r="O5349" s="88">
        <v>1.6724097235011759</v>
      </c>
      <c r="P5349" s="89">
        <v>118.32091045430032</v>
      </c>
    </row>
    <row r="5350" spans="1:16">
      <c r="A5350" s="75" t="s">
        <v>9420</v>
      </c>
      <c r="B5350" s="85">
        <v>5346</v>
      </c>
      <c r="C5350" s="85">
        <v>6218</v>
      </c>
      <c r="D5350" s="85">
        <v>5346</v>
      </c>
      <c r="E5350" s="86" t="s">
        <v>9412</v>
      </c>
      <c r="F5350" s="85" t="s">
        <v>429</v>
      </c>
      <c r="G5350" s="86" t="s">
        <v>111</v>
      </c>
      <c r="H5350" s="85" t="s">
        <v>2</v>
      </c>
      <c r="I5350" s="85">
        <v>1</v>
      </c>
      <c r="J5350" s="88">
        <v>1.1574674337466371</v>
      </c>
      <c r="K5350" s="146">
        <v>1.2544888875722768</v>
      </c>
      <c r="L5350" s="147">
        <v>5.5333656345975129E-9</v>
      </c>
      <c r="M5350" s="147">
        <v>1.671268260054483E-3</v>
      </c>
      <c r="N5350" s="87">
        <v>12.111690651465899</v>
      </c>
      <c r="O5350" s="88">
        <v>1.139918125633832</v>
      </c>
      <c r="P5350" s="89">
        <v>94.11717640723144</v>
      </c>
    </row>
    <row r="5351" spans="1:16">
      <c r="A5351" s="75" t="s">
        <v>9422</v>
      </c>
      <c r="B5351" s="85">
        <v>5347</v>
      </c>
      <c r="C5351" s="85">
        <v>6220</v>
      </c>
      <c r="D5351" s="85">
        <v>5347</v>
      </c>
      <c r="E5351" s="86" t="s">
        <v>9412</v>
      </c>
      <c r="F5351" s="85" t="s">
        <v>4627</v>
      </c>
      <c r="G5351" s="86" t="s">
        <v>111</v>
      </c>
      <c r="H5351" s="85" t="s">
        <v>2</v>
      </c>
      <c r="I5351" s="85">
        <v>1</v>
      </c>
      <c r="J5351" s="88">
        <v>1.554352771901877</v>
      </c>
      <c r="K5351" s="146">
        <v>3.0782530511855946</v>
      </c>
      <c r="L5351" s="147">
        <v>1.013698771137664E-8</v>
      </c>
      <c r="M5351" s="147">
        <v>2.6747200802387282E-3</v>
      </c>
      <c r="N5351" s="87">
        <v>24.07604624084092</v>
      </c>
      <c r="O5351" s="88">
        <v>1.532997157744592</v>
      </c>
      <c r="P5351" s="89">
        <v>63.673127323709942</v>
      </c>
    </row>
    <row r="5352" spans="1:16">
      <c r="A5352" s="75" t="s">
        <v>9424</v>
      </c>
      <c r="B5352" s="85">
        <v>5348</v>
      </c>
      <c r="C5352" s="85">
        <v>6222</v>
      </c>
      <c r="D5352" s="85">
        <v>5348</v>
      </c>
      <c r="E5352" s="86" t="s">
        <v>9412</v>
      </c>
      <c r="F5352" s="85" t="s">
        <v>4372</v>
      </c>
      <c r="G5352" s="86" t="s">
        <v>111</v>
      </c>
      <c r="H5352" s="85" t="s">
        <v>2</v>
      </c>
      <c r="I5352" s="85">
        <v>1</v>
      </c>
      <c r="J5352" s="88">
        <v>1.2351110081292109</v>
      </c>
      <c r="K5352" s="146">
        <v>4.5357741918865457</v>
      </c>
      <c r="L5352" s="147">
        <v>7.0362803238973713E-9</v>
      </c>
      <c r="M5352" s="147">
        <v>2.337500182310851E-3</v>
      </c>
      <c r="N5352" s="87">
        <v>12.2605830546416</v>
      </c>
      <c r="O5352" s="88">
        <v>1.219904396833464</v>
      </c>
      <c r="P5352" s="89">
        <v>99.498073737336142</v>
      </c>
    </row>
    <row r="5353" spans="1:16">
      <c r="A5353" s="75" t="s">
        <v>9426</v>
      </c>
      <c r="B5353" s="85">
        <v>5349</v>
      </c>
      <c r="C5353" s="85">
        <v>6224</v>
      </c>
      <c r="D5353" s="85">
        <v>5349</v>
      </c>
      <c r="E5353" s="86" t="s">
        <v>9412</v>
      </c>
      <c r="F5353" s="85" t="s">
        <v>4389</v>
      </c>
      <c r="G5353" s="86" t="s">
        <v>111</v>
      </c>
      <c r="H5353" s="85" t="s">
        <v>2</v>
      </c>
      <c r="I5353" s="85">
        <v>1</v>
      </c>
      <c r="J5353" s="88">
        <v>1.152033305644707</v>
      </c>
      <c r="K5353" s="146">
        <v>1.8996132452249519</v>
      </c>
      <c r="L5353" s="147">
        <v>6.8582012543645181E-9</v>
      </c>
      <c r="M5353" s="147">
        <v>1.577037574014942E-3</v>
      </c>
      <c r="N5353" s="87">
        <v>13.007307228707271</v>
      </c>
      <c r="O5353" s="88">
        <v>1.1397851742758001</v>
      </c>
      <c r="P5353" s="89">
        <v>87.626528245621941</v>
      </c>
    </row>
    <row r="5354" spans="1:16">
      <c r="A5354" s="75" t="s">
        <v>9428</v>
      </c>
      <c r="B5354" s="85">
        <v>5350</v>
      </c>
      <c r="C5354" s="85">
        <v>6226</v>
      </c>
      <c r="D5354" s="85">
        <v>5350</v>
      </c>
      <c r="E5354" s="86" t="s">
        <v>9412</v>
      </c>
      <c r="F5354" s="85" t="s">
        <v>4646</v>
      </c>
      <c r="G5354" s="86" t="s">
        <v>111</v>
      </c>
      <c r="H5354" s="85" t="s">
        <v>2</v>
      </c>
      <c r="I5354" s="85">
        <v>1</v>
      </c>
      <c r="J5354" s="88">
        <v>1.2351110081292109</v>
      </c>
      <c r="K5354" s="146">
        <v>4.5357741918865448</v>
      </c>
      <c r="L5354" s="147">
        <v>7.0362803238973713E-9</v>
      </c>
      <c r="M5354" s="147">
        <v>2.337500182310851E-3</v>
      </c>
      <c r="N5354" s="87">
        <v>12.2605830546416</v>
      </c>
      <c r="O5354" s="88">
        <v>1.219904396833464</v>
      </c>
      <c r="P5354" s="89">
        <v>99.498073737336142</v>
      </c>
    </row>
    <row r="5355" spans="1:16">
      <c r="A5355" s="75" t="s">
        <v>9430</v>
      </c>
      <c r="B5355" s="85">
        <v>5351</v>
      </c>
      <c r="C5355" s="85">
        <v>6228</v>
      </c>
      <c r="D5355" s="85">
        <v>5351</v>
      </c>
      <c r="E5355" s="86" t="s">
        <v>9412</v>
      </c>
      <c r="F5355" s="85" t="s">
        <v>4648</v>
      </c>
      <c r="G5355" s="86" t="s">
        <v>111</v>
      </c>
      <c r="H5355" s="85" t="s">
        <v>2</v>
      </c>
      <c r="I5355" s="85">
        <v>1</v>
      </c>
      <c r="J5355" s="88">
        <v>1.2351110081292109</v>
      </c>
      <c r="K5355" s="146">
        <v>4.5357741918865448</v>
      </c>
      <c r="L5355" s="147">
        <v>7.0362803238973713E-9</v>
      </c>
      <c r="M5355" s="147">
        <v>2.337500182310851E-3</v>
      </c>
      <c r="N5355" s="87">
        <v>12.2605830546416</v>
      </c>
      <c r="O5355" s="88">
        <v>1.219904396833464</v>
      </c>
      <c r="P5355" s="89">
        <v>99.498073737336142</v>
      </c>
    </row>
    <row r="5356" spans="1:16">
      <c r="A5356" s="75" t="s">
        <v>9432</v>
      </c>
      <c r="B5356" s="85">
        <v>5352</v>
      </c>
      <c r="C5356" s="85">
        <v>6230</v>
      </c>
      <c r="D5356" s="85">
        <v>5352</v>
      </c>
      <c r="E5356" s="86" t="s">
        <v>9412</v>
      </c>
      <c r="F5356" s="85" t="s">
        <v>891</v>
      </c>
      <c r="G5356" s="86" t="s">
        <v>111</v>
      </c>
      <c r="H5356" s="85" t="s">
        <v>2</v>
      </c>
      <c r="I5356" s="85">
        <v>1</v>
      </c>
      <c r="J5356" s="88">
        <v>1.7071536781129799</v>
      </c>
      <c r="K5356" s="146">
        <v>7.4405377033018611</v>
      </c>
      <c r="L5356" s="147">
        <v>1.097130028344797E-8</v>
      </c>
      <c r="M5356" s="147">
        <v>3.0229400586316989E-3</v>
      </c>
      <c r="N5356" s="87">
        <v>16.952082050838989</v>
      </c>
      <c r="O5356" s="88">
        <v>1.6854858622497999</v>
      </c>
      <c r="P5356" s="89">
        <v>99.426480900402566</v>
      </c>
    </row>
    <row r="5357" spans="1:16">
      <c r="A5357" s="75" t="s">
        <v>9434</v>
      </c>
      <c r="B5357" s="85">
        <v>5353</v>
      </c>
      <c r="C5357" s="85">
        <v>6232</v>
      </c>
      <c r="D5357" s="85">
        <v>5353</v>
      </c>
      <c r="E5357" s="86" t="s">
        <v>9412</v>
      </c>
      <c r="F5357" s="85" t="s">
        <v>38</v>
      </c>
      <c r="G5357" s="86" t="s">
        <v>111</v>
      </c>
      <c r="H5357" s="85" t="s">
        <v>2</v>
      </c>
      <c r="I5357" s="85">
        <v>1</v>
      </c>
      <c r="J5357" s="88">
        <v>1.249297044062792</v>
      </c>
      <c r="K5357" s="146">
        <v>4.5512078687085351</v>
      </c>
      <c r="L5357" s="147">
        <v>7.0927888137671382E-9</v>
      </c>
      <c r="M5357" s="147">
        <v>2.7834663060037068E-3</v>
      </c>
      <c r="N5357" s="87">
        <v>12.31766128015583</v>
      </c>
      <c r="O5357" s="88">
        <v>1.230725981065063</v>
      </c>
      <c r="P5357" s="89">
        <v>99.91555645776721</v>
      </c>
    </row>
    <row r="5358" spans="1:16">
      <c r="A5358" s="75" t="s">
        <v>9436</v>
      </c>
      <c r="B5358" s="85">
        <v>5354</v>
      </c>
      <c r="C5358" s="85">
        <v>6234</v>
      </c>
      <c r="D5358" s="85">
        <v>5354</v>
      </c>
      <c r="E5358" s="86" t="s">
        <v>9412</v>
      </c>
      <c r="F5358" s="85" t="s">
        <v>4653</v>
      </c>
      <c r="G5358" s="86" t="s">
        <v>111</v>
      </c>
      <c r="H5358" s="85" t="s">
        <v>2</v>
      </c>
      <c r="I5358" s="85">
        <v>1</v>
      </c>
      <c r="J5358" s="88">
        <v>1.243364320511362</v>
      </c>
      <c r="K5358" s="146">
        <v>3.6051250253533409</v>
      </c>
      <c r="L5358" s="147">
        <v>1.070750765824525E-8</v>
      </c>
      <c r="M5358" s="147">
        <v>1.459065020039412E-3</v>
      </c>
      <c r="N5358" s="87">
        <v>11.8840970647519</v>
      </c>
      <c r="O5358" s="88">
        <v>1.231784359347817</v>
      </c>
      <c r="P5358" s="89">
        <v>103.64980634509253</v>
      </c>
    </row>
    <row r="5359" spans="1:16">
      <c r="A5359" s="75" t="s">
        <v>9438</v>
      </c>
      <c r="B5359" s="85">
        <v>5355</v>
      </c>
      <c r="C5359" s="85">
        <v>6236</v>
      </c>
      <c r="D5359" s="85">
        <v>5355</v>
      </c>
      <c r="E5359" s="86" t="s">
        <v>9412</v>
      </c>
      <c r="F5359" s="85" t="s">
        <v>4655</v>
      </c>
      <c r="G5359" s="86" t="s">
        <v>111</v>
      </c>
      <c r="H5359" s="85" t="s">
        <v>2</v>
      </c>
      <c r="I5359" s="85">
        <v>1</v>
      </c>
      <c r="J5359" s="88">
        <v>1.5424172730404671</v>
      </c>
      <c r="K5359" s="146">
        <v>3.7498265043590728</v>
      </c>
      <c r="L5359" s="147">
        <v>1.0977830184543E-8</v>
      </c>
      <c r="M5359" s="147">
        <v>2.09493750363085E-3</v>
      </c>
      <c r="N5359" s="87">
        <v>14.358525967653611</v>
      </c>
      <c r="O5359" s="88">
        <v>1.52279221640678</v>
      </c>
      <c r="P5359" s="89">
        <v>106.05491258902714</v>
      </c>
    </row>
    <row r="5360" spans="1:16">
      <c r="A5360" s="75" t="s">
        <v>9440</v>
      </c>
      <c r="B5360" s="85">
        <v>5356</v>
      </c>
      <c r="C5360" s="85">
        <v>6238</v>
      </c>
      <c r="D5360" s="85">
        <v>5356</v>
      </c>
      <c r="E5360" s="86" t="s">
        <v>9412</v>
      </c>
      <c r="F5360" s="85" t="s">
        <v>1088</v>
      </c>
      <c r="G5360" s="86" t="s">
        <v>111</v>
      </c>
      <c r="H5360" s="85" t="s">
        <v>2</v>
      </c>
      <c r="I5360" s="85">
        <v>1</v>
      </c>
      <c r="J5360" s="88">
        <v>1.2446913724453881</v>
      </c>
      <c r="K5360" s="146">
        <v>4.5493799704712004</v>
      </c>
      <c r="L5360" s="147">
        <v>7.0741663743196951E-9</v>
      </c>
      <c r="M5360" s="147">
        <v>2.7509427625912429E-3</v>
      </c>
      <c r="N5360" s="87">
        <v>12.283578751247219</v>
      </c>
      <c r="O5360" s="88">
        <v>1.227999110772537</v>
      </c>
      <c r="P5360" s="89">
        <v>99.970793173597826</v>
      </c>
    </row>
    <row r="5361" spans="1:16">
      <c r="A5361" s="75" t="s">
        <v>9456</v>
      </c>
      <c r="B5361" s="85">
        <v>5357</v>
      </c>
      <c r="C5361" s="85">
        <v>6250</v>
      </c>
      <c r="D5361" s="85">
        <v>5357</v>
      </c>
      <c r="E5361" s="86" t="s">
        <v>9457</v>
      </c>
      <c r="F5361" s="85" t="s">
        <v>32</v>
      </c>
      <c r="G5361" s="86" t="s">
        <v>111</v>
      </c>
      <c r="H5361" s="85" t="s">
        <v>2</v>
      </c>
      <c r="I5361" s="85">
        <v>1</v>
      </c>
      <c r="J5361" s="88">
        <v>0.61778287381744235</v>
      </c>
      <c r="K5361" s="146">
        <v>0.37931490501945436</v>
      </c>
      <c r="L5361" s="147">
        <v>2.0066331107036211E-9</v>
      </c>
      <c r="M5361" s="147">
        <v>7.172972380910872E-2</v>
      </c>
      <c r="N5361" s="87">
        <v>9.4888158170382599</v>
      </c>
      <c r="O5361" s="88">
        <v>0.51445774782986042</v>
      </c>
      <c r="P5361" s="89">
        <v>54.217276185938019</v>
      </c>
    </row>
    <row r="5362" spans="1:16">
      <c r="A5362" s="75" t="s">
        <v>9459</v>
      </c>
      <c r="B5362" s="85">
        <v>5358</v>
      </c>
      <c r="C5362" s="85">
        <v>6252</v>
      </c>
      <c r="D5362" s="85">
        <v>5358</v>
      </c>
      <c r="E5362" s="86" t="s">
        <v>9457</v>
      </c>
      <c r="F5362" s="85" t="s">
        <v>31</v>
      </c>
      <c r="G5362" s="86" t="s">
        <v>111</v>
      </c>
      <c r="H5362" s="85" t="s">
        <v>2</v>
      </c>
      <c r="I5362" s="85">
        <v>1</v>
      </c>
      <c r="J5362" s="88">
        <v>0.626462490633928</v>
      </c>
      <c r="K5362" s="146">
        <v>0.3915953537341369</v>
      </c>
      <c r="L5362" s="147">
        <v>2.094007353375915E-9</v>
      </c>
      <c r="M5362" s="147">
        <v>7.0772622976715868E-2</v>
      </c>
      <c r="N5362" s="87">
        <v>9.3695525524186767</v>
      </c>
      <c r="O5362" s="88">
        <v>0.51005674335410878</v>
      </c>
      <c r="P5362" s="89">
        <v>54.437684243784041</v>
      </c>
    </row>
    <row r="5363" spans="1:16">
      <c r="A5363" s="75" t="s">
        <v>9461</v>
      </c>
      <c r="B5363" s="85">
        <v>5359</v>
      </c>
      <c r="C5363" s="85">
        <v>6254</v>
      </c>
      <c r="D5363" s="85">
        <v>5359</v>
      </c>
      <c r="E5363" s="86" t="s">
        <v>9457</v>
      </c>
      <c r="F5363" s="85" t="s">
        <v>38</v>
      </c>
      <c r="G5363" s="86" t="s">
        <v>111</v>
      </c>
      <c r="H5363" s="85" t="s">
        <v>2</v>
      </c>
      <c r="I5363" s="85">
        <v>1</v>
      </c>
      <c r="J5363" s="88">
        <v>0.59213811924985471</v>
      </c>
      <c r="K5363" s="146">
        <v>0.3679912408335238</v>
      </c>
      <c r="L5363" s="147">
        <v>1.9327446645135058E-9</v>
      </c>
      <c r="M5363" s="147">
        <v>6.9803491979058108E-2</v>
      </c>
      <c r="N5363" s="87">
        <v>9.2440792255803146</v>
      </c>
      <c r="O5363" s="88">
        <v>0.50396995585660409</v>
      </c>
      <c r="P5363" s="89">
        <v>54.518134641470084</v>
      </c>
    </row>
    <row r="5364" spans="1:16">
      <c r="A5364" s="75" t="s">
        <v>9463</v>
      </c>
      <c r="B5364" s="85">
        <v>5360</v>
      </c>
      <c r="C5364" s="85">
        <v>6256</v>
      </c>
      <c r="D5364" s="85">
        <v>5360</v>
      </c>
      <c r="E5364" s="86" t="s">
        <v>9464</v>
      </c>
      <c r="F5364" s="85" t="s">
        <v>32</v>
      </c>
      <c r="G5364" s="86" t="s">
        <v>111</v>
      </c>
      <c r="H5364" s="85" t="s">
        <v>2</v>
      </c>
      <c r="I5364" s="85">
        <v>1</v>
      </c>
      <c r="J5364" s="88">
        <v>0.67515712491558733</v>
      </c>
      <c r="K5364" s="146">
        <v>0.41610196909198643</v>
      </c>
      <c r="L5364" s="147">
        <v>2.195143791308862E-9</v>
      </c>
      <c r="M5364" s="147">
        <v>7.8338281249485053E-2</v>
      </c>
      <c r="N5364" s="87">
        <v>10.366912873222191</v>
      </c>
      <c r="O5364" s="88">
        <v>0.56233285498727403</v>
      </c>
      <c r="P5364" s="89">
        <v>54.243038584782916</v>
      </c>
    </row>
    <row r="5365" spans="1:16">
      <c r="A5365" s="75" t="s">
        <v>9466</v>
      </c>
      <c r="B5365" s="85">
        <v>5361</v>
      </c>
      <c r="C5365" s="85">
        <v>6258</v>
      </c>
      <c r="D5365" s="85">
        <v>5361</v>
      </c>
      <c r="E5365" s="86" t="s">
        <v>9464</v>
      </c>
      <c r="F5365" s="85" t="s">
        <v>38</v>
      </c>
      <c r="G5365" s="86" t="s">
        <v>111</v>
      </c>
      <c r="H5365" s="85" t="s">
        <v>2</v>
      </c>
      <c r="I5365" s="85">
        <v>1</v>
      </c>
      <c r="J5365" s="88">
        <v>0.6497646026803735</v>
      </c>
      <c r="K5365" s="146">
        <v>0.40518865553483119</v>
      </c>
      <c r="L5365" s="147">
        <v>2.122699890693142E-9</v>
      </c>
      <c r="M5365" s="147">
        <v>7.6466773632301907E-2</v>
      </c>
      <c r="N5365" s="87">
        <v>10.12965932254038</v>
      </c>
      <c r="O5365" s="88">
        <v>0.55238852261903193</v>
      </c>
      <c r="P5365" s="89">
        <v>54.531796680453461</v>
      </c>
    </row>
    <row r="5366" spans="1:16">
      <c r="A5366" s="75" t="s">
        <v>9468</v>
      </c>
      <c r="B5366" s="85">
        <v>5362</v>
      </c>
      <c r="C5366" s="85">
        <v>6260</v>
      </c>
      <c r="D5366" s="85">
        <v>5362</v>
      </c>
      <c r="E5366" s="86" t="s">
        <v>9469</v>
      </c>
      <c r="F5366" s="85" t="s">
        <v>32</v>
      </c>
      <c r="G5366" s="86" t="s">
        <v>111</v>
      </c>
      <c r="H5366" s="85" t="s">
        <v>2</v>
      </c>
      <c r="I5366" s="85">
        <v>1</v>
      </c>
      <c r="J5366" s="88">
        <v>0.64392351571078099</v>
      </c>
      <c r="K5366" s="146">
        <v>0.39586075557980821</v>
      </c>
      <c r="L5366" s="147">
        <v>2.0922294530619279E-9</v>
      </c>
      <c r="M5366" s="147">
        <v>7.474715846688218E-2</v>
      </c>
      <c r="N5366" s="87">
        <v>9.8892834951287512</v>
      </c>
      <c r="O5366" s="88">
        <v>0.53625849926254532</v>
      </c>
      <c r="P5366" s="89">
        <v>54.226223722547211</v>
      </c>
    </row>
    <row r="5367" spans="1:16">
      <c r="A5367" s="75" t="s">
        <v>9471</v>
      </c>
      <c r="B5367" s="85">
        <v>5363</v>
      </c>
      <c r="C5367" s="85">
        <v>6262</v>
      </c>
      <c r="D5367" s="85">
        <v>5363</v>
      </c>
      <c r="E5367" s="86" t="s">
        <v>9469</v>
      </c>
      <c r="F5367" s="85" t="s">
        <v>38</v>
      </c>
      <c r="G5367" s="86" t="s">
        <v>111</v>
      </c>
      <c r="H5367" s="85" t="s">
        <v>2</v>
      </c>
      <c r="I5367" s="85">
        <v>1</v>
      </c>
      <c r="J5367" s="88">
        <v>0.61973338433689684</v>
      </c>
      <c r="K5367" s="146">
        <v>0.38552850350412926</v>
      </c>
      <c r="L5367" s="147">
        <v>2.0233129073811959E-9</v>
      </c>
      <c r="M5367" s="147">
        <v>7.2960639722548973E-2</v>
      </c>
      <c r="N5367" s="87">
        <v>9.6629875150227225</v>
      </c>
      <c r="O5367" s="88">
        <v>0.52681384782056251</v>
      </c>
      <c r="P5367" s="89">
        <v>54.518734190802043</v>
      </c>
    </row>
    <row r="5368" spans="1:16">
      <c r="A5368" s="75" t="s">
        <v>9480</v>
      </c>
      <c r="B5368" s="85">
        <v>5364</v>
      </c>
      <c r="C5368" s="85">
        <v>6270</v>
      </c>
      <c r="D5368" s="85">
        <v>5364</v>
      </c>
      <c r="E5368" s="86" t="s">
        <v>9481</v>
      </c>
      <c r="F5368" s="85" t="s">
        <v>931</v>
      </c>
      <c r="G5368" s="86" t="s">
        <v>111</v>
      </c>
      <c r="H5368" s="85" t="s">
        <v>2</v>
      </c>
      <c r="I5368" s="85">
        <v>1</v>
      </c>
      <c r="J5368" s="88">
        <v>0.54164992319619498</v>
      </c>
      <c r="K5368" s="146">
        <v>0.32612938578446216</v>
      </c>
      <c r="L5368" s="147">
        <v>1.7049287531321529E-9</v>
      </c>
      <c r="M5368" s="147">
        <v>7.1845850380063983E-2</v>
      </c>
      <c r="N5368" s="87">
        <v>9.4932590483693637</v>
      </c>
      <c r="O5368" s="88">
        <v>0.46027923406704102</v>
      </c>
      <c r="P5368" s="89">
        <v>48.484849272716531</v>
      </c>
    </row>
    <row r="5369" spans="1:16">
      <c r="A5369" s="75" t="s">
        <v>9483</v>
      </c>
      <c r="B5369" s="85">
        <v>5365</v>
      </c>
      <c r="C5369" s="85">
        <v>6272</v>
      </c>
      <c r="D5369" s="85">
        <v>5365</v>
      </c>
      <c r="E5369" s="86" t="s">
        <v>9481</v>
      </c>
      <c r="F5369" s="85" t="s">
        <v>2804</v>
      </c>
      <c r="G5369" s="86" t="s">
        <v>111</v>
      </c>
      <c r="H5369" s="85" t="s">
        <v>2</v>
      </c>
      <c r="I5369" s="85">
        <v>1</v>
      </c>
      <c r="J5369" s="88">
        <v>0.62375921208514473</v>
      </c>
      <c r="K5369" s="146">
        <v>0.38942625935602043</v>
      </c>
      <c r="L5369" s="147">
        <v>1.9835160942529019E-9</v>
      </c>
      <c r="M5369" s="147">
        <v>8.5899970673743123E-2</v>
      </c>
      <c r="N5369" s="87">
        <v>11.36806598022325</v>
      </c>
      <c r="O5369" s="88">
        <v>0.55767278360943273</v>
      </c>
      <c r="P5369" s="89">
        <v>49.056082589562962</v>
      </c>
    </row>
    <row r="5370" spans="1:16">
      <c r="A5370" s="75" t="s">
        <v>9485</v>
      </c>
      <c r="B5370" s="85">
        <v>5366</v>
      </c>
      <c r="C5370" s="85">
        <v>6274</v>
      </c>
      <c r="D5370" s="85">
        <v>5366</v>
      </c>
      <c r="E5370" s="86" t="s">
        <v>9481</v>
      </c>
      <c r="F5370" s="85" t="s">
        <v>2872</v>
      </c>
      <c r="G5370" s="86" t="s">
        <v>111</v>
      </c>
      <c r="H5370" s="85" t="s">
        <v>2</v>
      </c>
      <c r="I5370" s="85">
        <v>1</v>
      </c>
      <c r="J5370" s="88">
        <v>0.43293403181516649</v>
      </c>
      <c r="K5370" s="146">
        <v>0.26640985652721488</v>
      </c>
      <c r="L5370" s="147">
        <v>1.368570745001203E-9</v>
      </c>
      <c r="M5370" s="147">
        <v>6.171487664889929E-2</v>
      </c>
      <c r="N5370" s="87">
        <v>8.1682307783632861</v>
      </c>
      <c r="O5370" s="88">
        <v>0.40072733214821321</v>
      </c>
      <c r="P5370" s="89">
        <v>49.059256896817161</v>
      </c>
    </row>
    <row r="5371" spans="1:16">
      <c r="A5371" s="75" t="s">
        <v>9487</v>
      </c>
      <c r="B5371" s="85">
        <v>5367</v>
      </c>
      <c r="C5371" s="85">
        <v>6276</v>
      </c>
      <c r="D5371" s="85">
        <v>5367</v>
      </c>
      <c r="E5371" s="86" t="s">
        <v>9481</v>
      </c>
      <c r="F5371" s="85" t="s">
        <v>4407</v>
      </c>
      <c r="G5371" s="86" t="s">
        <v>111</v>
      </c>
      <c r="H5371" s="85" t="s">
        <v>2</v>
      </c>
      <c r="I5371" s="85">
        <v>1</v>
      </c>
      <c r="J5371" s="88">
        <v>0.70960075611477469</v>
      </c>
      <c r="K5371" s="146">
        <v>0.43322492000170193</v>
      </c>
      <c r="L5371" s="147">
        <v>2.2531749002238511E-9</v>
      </c>
      <c r="M5371" s="147">
        <v>9.4819256103999383E-2</v>
      </c>
      <c r="N5371" s="87">
        <v>12.54010708775915</v>
      </c>
      <c r="O5371" s="88">
        <v>0.61186373970066277</v>
      </c>
      <c r="P5371" s="89">
        <v>48.79254502522749</v>
      </c>
    </row>
    <row r="5372" spans="1:16">
      <c r="A5372" s="75" t="s">
        <v>9489</v>
      </c>
      <c r="B5372" s="85">
        <v>5368</v>
      </c>
      <c r="C5372" s="85">
        <v>6278</v>
      </c>
      <c r="D5372" s="85">
        <v>5368</v>
      </c>
      <c r="E5372" s="86" t="s">
        <v>9481</v>
      </c>
      <c r="F5372" s="85" t="s">
        <v>429</v>
      </c>
      <c r="G5372" s="86" t="s">
        <v>111</v>
      </c>
      <c r="H5372" s="85" t="s">
        <v>2</v>
      </c>
      <c r="I5372" s="85">
        <v>1</v>
      </c>
      <c r="J5372" s="88">
        <v>0.43738991334324379</v>
      </c>
      <c r="K5372" s="146">
        <v>0.25471604763006089</v>
      </c>
      <c r="L5372" s="147">
        <v>1.3527134879145139E-9</v>
      </c>
      <c r="M5372" s="147">
        <v>5.9836775664710629E-2</v>
      </c>
      <c r="N5372" s="87">
        <v>7.9159665915839144</v>
      </c>
      <c r="O5372" s="88">
        <v>0.38342120080301989</v>
      </c>
      <c r="P5372" s="89">
        <v>48.4364349403224</v>
      </c>
    </row>
    <row r="5373" spans="1:16">
      <c r="A5373" s="75" t="s">
        <v>9491</v>
      </c>
      <c r="B5373" s="85">
        <v>5369</v>
      </c>
      <c r="C5373" s="85">
        <v>6280</v>
      </c>
      <c r="D5373" s="85">
        <v>5369</v>
      </c>
      <c r="E5373" s="86" t="s">
        <v>9481</v>
      </c>
      <c r="F5373" s="85" t="s">
        <v>1055</v>
      </c>
      <c r="G5373" s="86" t="s">
        <v>111</v>
      </c>
      <c r="H5373" s="85" t="s">
        <v>2</v>
      </c>
      <c r="I5373" s="85">
        <v>1</v>
      </c>
      <c r="J5373" s="88">
        <v>0.46910414438532788</v>
      </c>
      <c r="K5373" s="146">
        <v>0.2614263803855455</v>
      </c>
      <c r="L5373" s="147">
        <v>1.4105802866521299E-9</v>
      </c>
      <c r="M5373" s="147">
        <v>6.9285694705198145E-2</v>
      </c>
      <c r="N5373" s="87">
        <v>9.1854130606672406</v>
      </c>
      <c r="O5373" s="88">
        <v>0.44657130066128309</v>
      </c>
      <c r="P5373" s="89">
        <v>48.61744351743323</v>
      </c>
    </row>
    <row r="5374" spans="1:16">
      <c r="A5374" s="75" t="s">
        <v>9493</v>
      </c>
      <c r="B5374" s="85">
        <v>5370</v>
      </c>
      <c r="C5374" s="85">
        <v>6282</v>
      </c>
      <c r="D5374" s="85">
        <v>5370</v>
      </c>
      <c r="E5374" s="86" t="s">
        <v>9481</v>
      </c>
      <c r="F5374" s="85" t="s">
        <v>965</v>
      </c>
      <c r="G5374" s="86" t="s">
        <v>111</v>
      </c>
      <c r="H5374" s="85" t="s">
        <v>2</v>
      </c>
      <c r="I5374" s="85">
        <v>1</v>
      </c>
      <c r="J5374" s="88">
        <v>0.4881600995361704</v>
      </c>
      <c r="K5374" s="146">
        <v>0.30477910929968249</v>
      </c>
      <c r="L5374" s="147">
        <v>1.5717665792601439E-9</v>
      </c>
      <c r="M5374" s="147">
        <v>6.6382273820687329E-2</v>
      </c>
      <c r="N5374" s="87">
        <v>8.7884085478979408</v>
      </c>
      <c r="O5374" s="88">
        <v>0.43394306280083839</v>
      </c>
      <c r="P5374" s="89">
        <v>49.376751255451275</v>
      </c>
    </row>
    <row r="5375" spans="1:16">
      <c r="A5375" s="75" t="s">
        <v>9495</v>
      </c>
      <c r="B5375" s="85">
        <v>5371</v>
      </c>
      <c r="C5375" s="85">
        <v>6284</v>
      </c>
      <c r="D5375" s="85">
        <v>5371</v>
      </c>
      <c r="E5375" s="86" t="s">
        <v>9481</v>
      </c>
      <c r="F5375" s="85" t="s">
        <v>4492</v>
      </c>
      <c r="G5375" s="86" t="s">
        <v>111</v>
      </c>
      <c r="H5375" s="85" t="s">
        <v>2</v>
      </c>
      <c r="I5375" s="85">
        <v>1</v>
      </c>
      <c r="J5375" s="88">
        <v>0.4797085628364568</v>
      </c>
      <c r="K5375" s="146">
        <v>0.29346204051237701</v>
      </c>
      <c r="L5375" s="147">
        <v>1.525717928272598E-9</v>
      </c>
      <c r="M5375" s="147">
        <v>6.1700095416547418E-2</v>
      </c>
      <c r="N5375" s="87">
        <v>8.1481079842285986</v>
      </c>
      <c r="O5375" s="88">
        <v>0.3946621974448512</v>
      </c>
      <c r="P5375" s="89">
        <v>48.436053892358281</v>
      </c>
    </row>
    <row r="5376" spans="1:16">
      <c r="A5376" s="75" t="s">
        <v>9497</v>
      </c>
      <c r="B5376" s="85">
        <v>5372</v>
      </c>
      <c r="C5376" s="85">
        <v>6286</v>
      </c>
      <c r="D5376" s="85">
        <v>5372</v>
      </c>
      <c r="E5376" s="86" t="s">
        <v>9481</v>
      </c>
      <c r="F5376" s="85" t="s">
        <v>4370</v>
      </c>
      <c r="G5376" s="86" t="s">
        <v>111</v>
      </c>
      <c r="H5376" s="85" t="s">
        <v>2</v>
      </c>
      <c r="I5376" s="85">
        <v>1</v>
      </c>
      <c r="J5376" s="88">
        <v>0.41730411190550282</v>
      </c>
      <c r="K5376" s="146">
        <v>0.24312447560866932</v>
      </c>
      <c r="L5376" s="147">
        <v>1.284401469227966E-9</v>
      </c>
      <c r="M5376" s="147">
        <v>6.0652311513505197E-2</v>
      </c>
      <c r="N5376" s="87">
        <v>8.040420807956508</v>
      </c>
      <c r="O5376" s="88">
        <v>0.39224550574619088</v>
      </c>
      <c r="P5376" s="89">
        <v>48.784201115200219</v>
      </c>
    </row>
    <row r="5377" spans="1:16">
      <c r="A5377" s="75" t="s">
        <v>9499</v>
      </c>
      <c r="B5377" s="85">
        <v>5373</v>
      </c>
      <c r="C5377" s="85">
        <v>6288</v>
      </c>
      <c r="D5377" s="85">
        <v>5373</v>
      </c>
      <c r="E5377" s="86" t="s">
        <v>9481</v>
      </c>
      <c r="F5377" s="85" t="s">
        <v>4627</v>
      </c>
      <c r="G5377" s="86" t="s">
        <v>111</v>
      </c>
      <c r="H5377" s="85" t="s">
        <v>2</v>
      </c>
      <c r="I5377" s="85">
        <v>1</v>
      </c>
      <c r="J5377" s="88">
        <v>0.49102901450456249</v>
      </c>
      <c r="K5377" s="146">
        <v>0.30392502300001772</v>
      </c>
      <c r="L5377" s="147">
        <v>1.5692560648159479E-9</v>
      </c>
      <c r="M5377" s="147">
        <v>6.6202602250654802E-2</v>
      </c>
      <c r="N5377" s="87">
        <v>8.7577644919449114</v>
      </c>
      <c r="O5377" s="88">
        <v>0.42902956322906283</v>
      </c>
      <c r="P5377" s="89">
        <v>48.988479151690981</v>
      </c>
    </row>
    <row r="5378" spans="1:16">
      <c r="A5378" s="75" t="s">
        <v>9501</v>
      </c>
      <c r="B5378" s="85">
        <v>5374</v>
      </c>
      <c r="C5378" s="85">
        <v>6290</v>
      </c>
      <c r="D5378" s="85">
        <v>5374</v>
      </c>
      <c r="E5378" s="86" t="s">
        <v>9481</v>
      </c>
      <c r="F5378" s="85" t="s">
        <v>4496</v>
      </c>
      <c r="G5378" s="86" t="s">
        <v>111</v>
      </c>
      <c r="H5378" s="85" t="s">
        <v>2</v>
      </c>
      <c r="I5378" s="85">
        <v>1</v>
      </c>
      <c r="J5378" s="88">
        <v>0.59460710041351061</v>
      </c>
      <c r="K5378" s="146">
        <v>0.35401812831066198</v>
      </c>
      <c r="L5378" s="147">
        <v>1.860538827907564E-9</v>
      </c>
      <c r="M5378" s="147">
        <v>8.1883938780267965E-2</v>
      </c>
      <c r="N5378" s="87">
        <v>10.837460161778219</v>
      </c>
      <c r="O5378" s="88">
        <v>0.52816204271315947</v>
      </c>
      <c r="P5378" s="89">
        <v>48.734854368913155</v>
      </c>
    </row>
    <row r="5379" spans="1:16">
      <c r="A5379" s="75" t="s">
        <v>9503</v>
      </c>
      <c r="B5379" s="85">
        <v>5375</v>
      </c>
      <c r="C5379" s="85">
        <v>6292</v>
      </c>
      <c r="D5379" s="85">
        <v>5375</v>
      </c>
      <c r="E5379" s="86" t="s">
        <v>9481</v>
      </c>
      <c r="F5379" s="85" t="s">
        <v>4372</v>
      </c>
      <c r="G5379" s="86" t="s">
        <v>111</v>
      </c>
      <c r="H5379" s="85" t="s">
        <v>2</v>
      </c>
      <c r="I5379" s="85">
        <v>1</v>
      </c>
      <c r="J5379" s="88">
        <v>0.64429752092125414</v>
      </c>
      <c r="K5379" s="146">
        <v>0.39480543338946167</v>
      </c>
      <c r="L5379" s="147">
        <v>2.0502395374331752E-9</v>
      </c>
      <c r="M5379" s="147">
        <v>8.2853432471202443E-2</v>
      </c>
      <c r="N5379" s="87">
        <v>10.941026837467311</v>
      </c>
      <c r="O5379" s="88">
        <v>0.52996240848869092</v>
      </c>
      <c r="P5379" s="89">
        <v>48.438086878084064</v>
      </c>
    </row>
    <row r="5380" spans="1:16">
      <c r="A5380" s="75" t="s">
        <v>9505</v>
      </c>
      <c r="B5380" s="85">
        <v>5376</v>
      </c>
      <c r="C5380" s="85">
        <v>6294</v>
      </c>
      <c r="D5380" s="85">
        <v>5376</v>
      </c>
      <c r="E5380" s="86" t="s">
        <v>9481</v>
      </c>
      <c r="F5380" s="85" t="s">
        <v>4883</v>
      </c>
      <c r="G5380" s="86" t="s">
        <v>111</v>
      </c>
      <c r="H5380" s="85" t="s">
        <v>2</v>
      </c>
      <c r="I5380" s="85">
        <v>1</v>
      </c>
      <c r="J5380" s="88">
        <v>0.38946052701635531</v>
      </c>
      <c r="K5380" s="146">
        <v>0.23459099709678147</v>
      </c>
      <c r="L5380" s="147">
        <v>1.21646942033795E-9</v>
      </c>
      <c r="M5380" s="147">
        <v>5.4533421803442658E-2</v>
      </c>
      <c r="N5380" s="87">
        <v>7.199569885576711</v>
      </c>
      <c r="O5380" s="88">
        <v>0.34947956386965728</v>
      </c>
      <c r="P5380" s="89">
        <v>48.541728106534343</v>
      </c>
    </row>
    <row r="5381" spans="1:16">
      <c r="A5381" s="75" t="s">
        <v>9507</v>
      </c>
      <c r="B5381" s="85">
        <v>5377</v>
      </c>
      <c r="C5381" s="85">
        <v>6296</v>
      </c>
      <c r="D5381" s="85">
        <v>5377</v>
      </c>
      <c r="E5381" s="86" t="s">
        <v>9481</v>
      </c>
      <c r="F5381" s="85" t="s">
        <v>1068</v>
      </c>
      <c r="G5381" s="86" t="s">
        <v>111</v>
      </c>
      <c r="H5381" s="85" t="s">
        <v>2</v>
      </c>
      <c r="I5381" s="85">
        <v>1</v>
      </c>
      <c r="J5381" s="88">
        <v>0.54434231223476837</v>
      </c>
      <c r="K5381" s="146">
        <v>0.32927708355998159</v>
      </c>
      <c r="L5381" s="147">
        <v>1.730083906706387E-9</v>
      </c>
      <c r="M5381" s="147">
        <v>7.2012656702315825E-2</v>
      </c>
      <c r="N5381" s="87">
        <v>9.521261535601532</v>
      </c>
      <c r="O5381" s="88">
        <v>0.46413653165285967</v>
      </c>
      <c r="P5381" s="89">
        <v>48.747377636606068</v>
      </c>
    </row>
    <row r="5382" spans="1:16">
      <c r="A5382" s="75" t="s">
        <v>9509</v>
      </c>
      <c r="B5382" s="85">
        <v>5378</v>
      </c>
      <c r="C5382" s="85">
        <v>6298</v>
      </c>
      <c r="D5382" s="85">
        <v>5378</v>
      </c>
      <c r="E5382" s="86" t="s">
        <v>9481</v>
      </c>
      <c r="F5382" s="85" t="s">
        <v>4532</v>
      </c>
      <c r="G5382" s="86" t="s">
        <v>111</v>
      </c>
      <c r="H5382" s="85" t="s">
        <v>2</v>
      </c>
      <c r="I5382" s="85">
        <v>1</v>
      </c>
      <c r="J5382" s="88">
        <v>0.56994364605340475</v>
      </c>
      <c r="K5382" s="146">
        <v>0.35591297191430621</v>
      </c>
      <c r="L5382" s="147">
        <v>1.8125019187192309E-9</v>
      </c>
      <c r="M5382" s="147">
        <v>7.8487220610396258E-2</v>
      </c>
      <c r="N5382" s="87">
        <v>10.387040783010599</v>
      </c>
      <c r="O5382" s="88">
        <v>0.50955888905197699</v>
      </c>
      <c r="P5382" s="89">
        <v>49.057176119441927</v>
      </c>
    </row>
    <row r="5383" spans="1:16">
      <c r="A5383" s="75" t="s">
        <v>9511</v>
      </c>
      <c r="B5383" s="85">
        <v>5379</v>
      </c>
      <c r="C5383" s="85">
        <v>6300</v>
      </c>
      <c r="D5383" s="85">
        <v>5379</v>
      </c>
      <c r="E5383" s="86" t="s">
        <v>9481</v>
      </c>
      <c r="F5383" s="85" t="s">
        <v>4381</v>
      </c>
      <c r="G5383" s="86" t="s">
        <v>111</v>
      </c>
      <c r="H5383" s="85" t="s">
        <v>2</v>
      </c>
      <c r="I5383" s="85">
        <v>1</v>
      </c>
      <c r="J5383" s="88">
        <v>0.57698029079035162</v>
      </c>
      <c r="K5383" s="146">
        <v>0.35227136373910256</v>
      </c>
      <c r="L5383" s="147">
        <v>1.8320874110685541E-9</v>
      </c>
      <c r="M5383" s="147">
        <v>7.7097896719139136E-2</v>
      </c>
      <c r="N5383" s="87">
        <v>10.19640258646554</v>
      </c>
      <c r="O5383" s="88">
        <v>0.4975099856687733</v>
      </c>
      <c r="P5383" s="89">
        <v>48.792697370458491</v>
      </c>
    </row>
    <row r="5384" spans="1:16">
      <c r="A5384" s="75" t="s">
        <v>9513</v>
      </c>
      <c r="B5384" s="85">
        <v>5380</v>
      </c>
      <c r="C5384" s="85">
        <v>6302</v>
      </c>
      <c r="D5384" s="85">
        <v>5380</v>
      </c>
      <c r="E5384" s="86" t="s">
        <v>9481</v>
      </c>
      <c r="F5384" s="85" t="s">
        <v>4641</v>
      </c>
      <c r="G5384" s="86" t="s">
        <v>111</v>
      </c>
      <c r="H5384" s="85" t="s">
        <v>2</v>
      </c>
      <c r="I5384" s="85">
        <v>1</v>
      </c>
      <c r="J5384" s="88">
        <v>0.52317500732678057</v>
      </c>
      <c r="K5384" s="146">
        <v>0.31990422369613908</v>
      </c>
      <c r="L5384" s="147">
        <v>1.661886461994073E-9</v>
      </c>
      <c r="M5384" s="147">
        <v>6.9902531144368285E-2</v>
      </c>
      <c r="N5384" s="87">
        <v>9.2445845309833068</v>
      </c>
      <c r="O5384" s="88">
        <v>0.45112265561615661</v>
      </c>
      <c r="P5384" s="89">
        <v>48.798586253845698</v>
      </c>
    </row>
    <row r="5385" spans="1:16">
      <c r="A5385" s="75" t="s">
        <v>9515</v>
      </c>
      <c r="B5385" s="85">
        <v>5381</v>
      </c>
      <c r="C5385" s="85">
        <v>6304</v>
      </c>
      <c r="D5385" s="85">
        <v>5381</v>
      </c>
      <c r="E5385" s="86" t="s">
        <v>9481</v>
      </c>
      <c r="F5385" s="85" t="s">
        <v>4383</v>
      </c>
      <c r="G5385" s="86" t="s">
        <v>111</v>
      </c>
      <c r="H5385" s="85" t="s">
        <v>2</v>
      </c>
      <c r="I5385" s="85">
        <v>1</v>
      </c>
      <c r="J5385" s="88">
        <v>0.61287029078341093</v>
      </c>
      <c r="K5385" s="146">
        <v>0.37405186156846232</v>
      </c>
      <c r="L5385" s="147">
        <v>1.945682924467464E-9</v>
      </c>
      <c r="M5385" s="147">
        <v>8.1896876035622054E-2</v>
      </c>
      <c r="N5385" s="87">
        <v>10.831200232596769</v>
      </c>
      <c r="O5385" s="88">
        <v>0.52845266939173363</v>
      </c>
      <c r="P5385" s="89">
        <v>48.78985320586559</v>
      </c>
    </row>
    <row r="5386" spans="1:16">
      <c r="A5386" s="75" t="s">
        <v>9517</v>
      </c>
      <c r="B5386" s="85">
        <v>5382</v>
      </c>
      <c r="C5386" s="85">
        <v>6306</v>
      </c>
      <c r="D5386" s="85">
        <v>5382</v>
      </c>
      <c r="E5386" s="86" t="s">
        <v>9481</v>
      </c>
      <c r="F5386" s="85" t="s">
        <v>4711</v>
      </c>
      <c r="G5386" s="86" t="s">
        <v>111</v>
      </c>
      <c r="H5386" s="85" t="s">
        <v>2</v>
      </c>
      <c r="I5386" s="85">
        <v>1</v>
      </c>
      <c r="J5386" s="88">
        <v>0.58946477537881226</v>
      </c>
      <c r="K5386" s="146">
        <v>0.35992185717474218</v>
      </c>
      <c r="L5386" s="147">
        <v>1.8717671645820311E-9</v>
      </c>
      <c r="M5386" s="147">
        <v>7.876577783909755E-2</v>
      </c>
      <c r="N5386" s="87">
        <v>10.41697197008553</v>
      </c>
      <c r="O5386" s="88">
        <v>0.50827533473160724</v>
      </c>
      <c r="P5386" s="89">
        <v>48.793002053881303</v>
      </c>
    </row>
    <row r="5387" spans="1:16">
      <c r="A5387" s="75" t="s">
        <v>9519</v>
      </c>
      <c r="B5387" s="85">
        <v>5383</v>
      </c>
      <c r="C5387" s="85">
        <v>6308</v>
      </c>
      <c r="D5387" s="85">
        <v>5383</v>
      </c>
      <c r="E5387" s="86" t="s">
        <v>9481</v>
      </c>
      <c r="F5387" s="85" t="s">
        <v>2124</v>
      </c>
      <c r="G5387" s="86" t="s">
        <v>111</v>
      </c>
      <c r="H5387" s="85" t="s">
        <v>2</v>
      </c>
      <c r="I5387" s="85">
        <v>1</v>
      </c>
      <c r="J5387" s="88">
        <v>0.39696537968230378</v>
      </c>
      <c r="K5387" s="146">
        <v>0.22224662564055941</v>
      </c>
      <c r="L5387" s="147">
        <v>1.1974550655041789E-9</v>
      </c>
      <c r="M5387" s="147">
        <v>5.7951131347906658E-2</v>
      </c>
      <c r="N5387" s="87">
        <v>7.6797847459285133</v>
      </c>
      <c r="O5387" s="88">
        <v>0.37256148410761308</v>
      </c>
      <c r="P5387" s="89">
        <v>48.511969597211554</v>
      </c>
    </row>
    <row r="5388" spans="1:16">
      <c r="A5388" s="75" t="s">
        <v>9521</v>
      </c>
      <c r="B5388" s="85">
        <v>5384</v>
      </c>
      <c r="C5388" s="85">
        <v>6310</v>
      </c>
      <c r="D5388" s="85">
        <v>5384</v>
      </c>
      <c r="E5388" s="86" t="s">
        <v>9481</v>
      </c>
      <c r="F5388" s="85" t="s">
        <v>4253</v>
      </c>
      <c r="G5388" s="86" t="s">
        <v>111</v>
      </c>
      <c r="H5388" s="85" t="s">
        <v>2</v>
      </c>
      <c r="I5388" s="85">
        <v>1</v>
      </c>
      <c r="J5388" s="88">
        <v>0.49524229520183011</v>
      </c>
      <c r="K5388" s="146">
        <v>0.26809447028259581</v>
      </c>
      <c r="L5388" s="147">
        <v>1.4657222399722239E-9</v>
      </c>
      <c r="M5388" s="147">
        <v>7.5494478528202624E-2</v>
      </c>
      <c r="N5388" s="87">
        <v>10.014941575149891</v>
      </c>
      <c r="O5388" s="88">
        <v>0.48584055908480223</v>
      </c>
      <c r="P5388" s="89">
        <v>48.511571978644398</v>
      </c>
    </row>
    <row r="5389" spans="1:16">
      <c r="A5389" s="75" t="s">
        <v>9523</v>
      </c>
      <c r="B5389" s="85">
        <v>5385</v>
      </c>
      <c r="C5389" s="85">
        <v>6312</v>
      </c>
      <c r="D5389" s="85">
        <v>5385</v>
      </c>
      <c r="E5389" s="86" t="s">
        <v>9481</v>
      </c>
      <c r="F5389" s="85" t="s">
        <v>4389</v>
      </c>
      <c r="G5389" s="86" t="s">
        <v>111</v>
      </c>
      <c r="H5389" s="85" t="s">
        <v>2</v>
      </c>
      <c r="I5389" s="85">
        <v>1</v>
      </c>
      <c r="J5389" s="88">
        <v>0.58643031040388571</v>
      </c>
      <c r="K5389" s="146">
        <v>0.36058089875762994</v>
      </c>
      <c r="L5389" s="147">
        <v>1.8652096555792761E-9</v>
      </c>
      <c r="M5389" s="147">
        <v>7.8002544556602604E-2</v>
      </c>
      <c r="N5389" s="87">
        <v>10.309792836444251</v>
      </c>
      <c r="O5389" s="88">
        <v>0.50207313280186827</v>
      </c>
      <c r="P5389" s="89">
        <v>48.698663568397023</v>
      </c>
    </row>
    <row r="5390" spans="1:16">
      <c r="A5390" s="75" t="s">
        <v>9525</v>
      </c>
      <c r="B5390" s="85">
        <v>5386</v>
      </c>
      <c r="C5390" s="85">
        <v>6314</v>
      </c>
      <c r="D5390" s="85">
        <v>5386</v>
      </c>
      <c r="E5390" s="86" t="s">
        <v>9481</v>
      </c>
      <c r="F5390" s="85" t="s">
        <v>3724</v>
      </c>
      <c r="G5390" s="86" t="s">
        <v>111</v>
      </c>
      <c r="H5390" s="85" t="s">
        <v>2</v>
      </c>
      <c r="I5390" s="85">
        <v>1</v>
      </c>
      <c r="J5390" s="88">
        <v>0.31377736199871731</v>
      </c>
      <c r="K5390" s="146">
        <v>0.19158961754312323</v>
      </c>
      <c r="L5390" s="147">
        <v>9.9635837069473229E-10</v>
      </c>
      <c r="M5390" s="147">
        <v>4.1927726674161947E-2</v>
      </c>
      <c r="N5390" s="87">
        <v>5.5450471704394753</v>
      </c>
      <c r="O5390" s="88">
        <v>0.27055949797612172</v>
      </c>
      <c r="P5390" s="89">
        <v>48.793002053881246</v>
      </c>
    </row>
    <row r="5391" spans="1:16">
      <c r="A5391" s="75" t="s">
        <v>9527</v>
      </c>
      <c r="B5391" s="85">
        <v>5387</v>
      </c>
      <c r="C5391" s="85">
        <v>6316</v>
      </c>
      <c r="D5391" s="85">
        <v>5387</v>
      </c>
      <c r="E5391" s="86" t="s">
        <v>9481</v>
      </c>
      <c r="F5391" s="85" t="s">
        <v>4646</v>
      </c>
      <c r="G5391" s="86" t="s">
        <v>111</v>
      </c>
      <c r="H5391" s="85" t="s">
        <v>2</v>
      </c>
      <c r="I5391" s="85">
        <v>1</v>
      </c>
      <c r="J5391" s="88">
        <v>0.4834600559014684</v>
      </c>
      <c r="K5391" s="146">
        <v>0.29309661994499941</v>
      </c>
      <c r="L5391" s="147">
        <v>1.503100246288886E-9</v>
      </c>
      <c r="M5391" s="147">
        <v>6.7541011982891475E-2</v>
      </c>
      <c r="N5391" s="87">
        <v>8.9324151083049017</v>
      </c>
      <c r="O5391" s="88">
        <v>0.43447392526629841</v>
      </c>
      <c r="P5391" s="89">
        <v>48.640140432160038</v>
      </c>
    </row>
    <row r="5392" spans="1:16">
      <c r="A5392" s="75" t="s">
        <v>9529</v>
      </c>
      <c r="B5392" s="85">
        <v>5388</v>
      </c>
      <c r="C5392" s="85">
        <v>6318</v>
      </c>
      <c r="D5392" s="85">
        <v>5388</v>
      </c>
      <c r="E5392" s="86" t="s">
        <v>9481</v>
      </c>
      <c r="F5392" s="85" t="s">
        <v>891</v>
      </c>
      <c r="G5392" s="86" t="s">
        <v>111</v>
      </c>
      <c r="H5392" s="85" t="s">
        <v>2</v>
      </c>
      <c r="I5392" s="85">
        <v>1</v>
      </c>
      <c r="J5392" s="88">
        <v>0.54311360229756689</v>
      </c>
      <c r="K5392" s="146">
        <v>0.32329358574674721</v>
      </c>
      <c r="L5392" s="147">
        <v>1.6942102964985211E-9</v>
      </c>
      <c r="M5392" s="147">
        <v>7.420632751936132E-2</v>
      </c>
      <c r="N5392" s="87">
        <v>9.8034842417796888</v>
      </c>
      <c r="O5392" s="88">
        <v>0.4755370391944222</v>
      </c>
      <c r="P5392" s="89">
        <v>48.506941763400533</v>
      </c>
    </row>
    <row r="5393" spans="1:16">
      <c r="A5393" s="75" t="s">
        <v>9531</v>
      </c>
      <c r="B5393" s="85">
        <v>5389</v>
      </c>
      <c r="C5393" s="85">
        <v>6320</v>
      </c>
      <c r="D5393" s="85">
        <v>5389</v>
      </c>
      <c r="E5393" s="86" t="s">
        <v>9481</v>
      </c>
      <c r="F5393" s="85" t="s">
        <v>38</v>
      </c>
      <c r="G5393" s="86" t="s">
        <v>111</v>
      </c>
      <c r="H5393" s="85" t="s">
        <v>2</v>
      </c>
      <c r="I5393" s="85">
        <v>1</v>
      </c>
      <c r="J5393" s="88">
        <v>0.59555465659903783</v>
      </c>
      <c r="K5393" s="146">
        <v>0.36334263367851294</v>
      </c>
      <c r="L5393" s="147">
        <v>1.8758006066786189E-9</v>
      </c>
      <c r="M5393" s="147">
        <v>8.2707594435940252E-2</v>
      </c>
      <c r="N5393" s="87">
        <v>10.949191383911771</v>
      </c>
      <c r="O5393" s="88">
        <v>0.53596846894799066</v>
      </c>
      <c r="P5393" s="89">
        <v>48.95050695118158</v>
      </c>
    </row>
    <row r="5394" spans="1:16">
      <c r="A5394" s="75" t="s">
        <v>9533</v>
      </c>
      <c r="B5394" s="85">
        <v>5390</v>
      </c>
      <c r="C5394" s="85">
        <v>6322</v>
      </c>
      <c r="D5394" s="85">
        <v>5390</v>
      </c>
      <c r="E5394" s="86" t="s">
        <v>9481</v>
      </c>
      <c r="F5394" s="85" t="s">
        <v>5087</v>
      </c>
      <c r="G5394" s="86" t="s">
        <v>111</v>
      </c>
      <c r="H5394" s="85" t="s">
        <v>2</v>
      </c>
      <c r="I5394" s="85">
        <v>1</v>
      </c>
      <c r="J5394" s="88">
        <v>0.48604180503901478</v>
      </c>
      <c r="K5394" s="146">
        <v>0.28212612090099187</v>
      </c>
      <c r="L5394" s="147">
        <v>1.4963070837251711E-9</v>
      </c>
      <c r="M5394" s="147">
        <v>7.1338081615869409E-2</v>
      </c>
      <c r="N5394" s="87">
        <v>9.4308522590921218</v>
      </c>
      <c r="O5394" s="88">
        <v>0.45615550248306708</v>
      </c>
      <c r="P5394" s="89">
        <v>48.368428425256624</v>
      </c>
    </row>
    <row r="5395" spans="1:16">
      <c r="A5395" s="75" t="s">
        <v>9535</v>
      </c>
      <c r="B5395" s="85">
        <v>5391</v>
      </c>
      <c r="C5395" s="85">
        <v>6324</v>
      </c>
      <c r="D5395" s="85">
        <v>5391</v>
      </c>
      <c r="E5395" s="86" t="s">
        <v>9481</v>
      </c>
      <c r="F5395" s="85" t="s">
        <v>4655</v>
      </c>
      <c r="G5395" s="86" t="s">
        <v>111</v>
      </c>
      <c r="H5395" s="85" t="s">
        <v>2</v>
      </c>
      <c r="I5395" s="85">
        <v>1</v>
      </c>
      <c r="J5395" s="88">
        <v>0.63599817526621905</v>
      </c>
      <c r="K5395" s="146">
        <v>0.38881043408607657</v>
      </c>
      <c r="L5395" s="147">
        <v>2.022136034762428E-9</v>
      </c>
      <c r="M5395" s="147">
        <v>8.1798766051676713E-2</v>
      </c>
      <c r="N5395" s="87">
        <v>10.80396533031281</v>
      </c>
      <c r="O5395" s="88">
        <v>0.52314958165372605</v>
      </c>
      <c r="P5395" s="89">
        <v>48.421997448096135</v>
      </c>
    </row>
    <row r="5396" spans="1:16">
      <c r="A5396" s="75" t="s">
        <v>9537</v>
      </c>
      <c r="B5396" s="85">
        <v>5392</v>
      </c>
      <c r="C5396" s="85">
        <v>6326</v>
      </c>
      <c r="D5396" s="85">
        <v>5392</v>
      </c>
      <c r="E5396" s="86" t="s">
        <v>9481</v>
      </c>
      <c r="F5396" s="85" t="s">
        <v>1088</v>
      </c>
      <c r="G5396" s="86" t="s">
        <v>111</v>
      </c>
      <c r="H5396" s="85" t="s">
        <v>2</v>
      </c>
      <c r="I5396" s="85">
        <v>1</v>
      </c>
      <c r="J5396" s="88">
        <v>0.51347146273624777</v>
      </c>
      <c r="K5396" s="146">
        <v>0.31230614810156748</v>
      </c>
      <c r="L5396" s="147">
        <v>1.624794151223043E-9</v>
      </c>
      <c r="M5396" s="147">
        <v>7.0186026813320493E-2</v>
      </c>
      <c r="N5396" s="87">
        <v>9.2821467701083851</v>
      </c>
      <c r="O5396" s="88">
        <v>0.45431295581932679</v>
      </c>
      <c r="P5396" s="89">
        <v>48.944814930352791</v>
      </c>
    </row>
    <row r="5397" spans="1:16">
      <c r="A5397" s="75" t="s">
        <v>9539</v>
      </c>
      <c r="B5397" s="85">
        <v>5393</v>
      </c>
      <c r="C5397" s="85">
        <v>6328</v>
      </c>
      <c r="D5397" s="85">
        <v>5393</v>
      </c>
      <c r="E5397" s="86" t="s">
        <v>9481</v>
      </c>
      <c r="F5397" s="85" t="s">
        <v>4549</v>
      </c>
      <c r="G5397" s="86" t="s">
        <v>111</v>
      </c>
      <c r="H5397" s="85" t="s">
        <v>2</v>
      </c>
      <c r="I5397" s="85">
        <v>1</v>
      </c>
      <c r="J5397" s="88">
        <v>0.59070147179168864</v>
      </c>
      <c r="K5397" s="146">
        <v>0.34067630430166584</v>
      </c>
      <c r="L5397" s="147">
        <v>1.82949804619003E-9</v>
      </c>
      <c r="M5397" s="147">
        <v>8.1895047792771125E-2</v>
      </c>
      <c r="N5397" s="87">
        <v>10.87512264954222</v>
      </c>
      <c r="O5397" s="88">
        <v>0.52852429554733937</v>
      </c>
      <c r="P5397" s="89">
        <v>48.599387113081178</v>
      </c>
    </row>
    <row r="5398" spans="1:16">
      <c r="A5398" s="75" t="s">
        <v>9541</v>
      </c>
      <c r="B5398" s="85">
        <v>5394</v>
      </c>
      <c r="C5398" s="85">
        <v>6330</v>
      </c>
      <c r="D5398" s="85">
        <v>5394</v>
      </c>
      <c r="E5398" s="86" t="s">
        <v>9481</v>
      </c>
      <c r="F5398" s="85" t="s">
        <v>4552</v>
      </c>
      <c r="G5398" s="86" t="s">
        <v>111</v>
      </c>
      <c r="H5398" s="85" t="s">
        <v>2</v>
      </c>
      <c r="I5398" s="85">
        <v>1</v>
      </c>
      <c r="J5398" s="88">
        <v>0.45214735874272932</v>
      </c>
      <c r="K5398" s="146">
        <v>0.26126205839282712</v>
      </c>
      <c r="L5398" s="147">
        <v>1.4010528886327291E-9</v>
      </c>
      <c r="M5398" s="147">
        <v>6.2676379394722231E-2</v>
      </c>
      <c r="N5398" s="87">
        <v>8.3229072377925934</v>
      </c>
      <c r="O5398" s="88">
        <v>0.40455414200762729</v>
      </c>
      <c r="P5398" s="89">
        <v>48.607311177352905</v>
      </c>
    </row>
    <row r="5399" spans="1:16">
      <c r="A5399" s="75" t="s">
        <v>9543</v>
      </c>
      <c r="B5399" s="85">
        <v>5395</v>
      </c>
      <c r="C5399" s="85">
        <v>6332</v>
      </c>
      <c r="D5399" s="85">
        <v>5395</v>
      </c>
      <c r="E5399" s="86" t="s">
        <v>9481</v>
      </c>
      <c r="F5399" s="85" t="s">
        <v>4554</v>
      </c>
      <c r="G5399" s="86" t="s">
        <v>111</v>
      </c>
      <c r="H5399" s="85" t="s">
        <v>2</v>
      </c>
      <c r="I5399" s="85">
        <v>1</v>
      </c>
      <c r="J5399" s="88">
        <v>0.45034260260352688</v>
      </c>
      <c r="K5399" s="146">
        <v>0.26022763693329609</v>
      </c>
      <c r="L5399" s="147">
        <v>1.39547211581121E-9</v>
      </c>
      <c r="M5399" s="147">
        <v>6.2426043919178408E-2</v>
      </c>
      <c r="N5399" s="87">
        <v>8.2896629960190324</v>
      </c>
      <c r="O5399" s="88">
        <v>0.40293935128972491</v>
      </c>
      <c r="P5399" s="89">
        <v>48.607446585371399</v>
      </c>
    </row>
    <row r="5400" spans="1:16">
      <c r="A5400" s="75" t="s">
        <v>9545</v>
      </c>
      <c r="B5400" s="85">
        <v>5396</v>
      </c>
      <c r="C5400" s="85">
        <v>6334</v>
      </c>
      <c r="D5400" s="85">
        <v>5396</v>
      </c>
      <c r="E5400" s="86" t="s">
        <v>9481</v>
      </c>
      <c r="F5400" s="85" t="s">
        <v>4556</v>
      </c>
      <c r="G5400" s="86" t="s">
        <v>111</v>
      </c>
      <c r="H5400" s="85" t="s">
        <v>2</v>
      </c>
      <c r="I5400" s="85">
        <v>1</v>
      </c>
      <c r="J5400" s="88">
        <v>0.45034260260352688</v>
      </c>
      <c r="K5400" s="146">
        <v>0.26022763693329609</v>
      </c>
      <c r="L5400" s="147">
        <v>1.39547211581121E-9</v>
      </c>
      <c r="M5400" s="147">
        <v>6.2426043919178408E-2</v>
      </c>
      <c r="N5400" s="87">
        <v>8.2896629960190324</v>
      </c>
      <c r="O5400" s="88">
        <v>0.40293935128972491</v>
      </c>
      <c r="P5400" s="89">
        <v>48.607446585371399</v>
      </c>
    </row>
    <row r="5401" spans="1:16">
      <c r="A5401" s="75" t="s">
        <v>9547</v>
      </c>
      <c r="B5401" s="85">
        <v>5397</v>
      </c>
      <c r="C5401" s="85">
        <v>6336</v>
      </c>
      <c r="D5401" s="85">
        <v>5397</v>
      </c>
      <c r="E5401" s="86" t="s">
        <v>9481</v>
      </c>
      <c r="F5401" s="85" t="s">
        <v>4398</v>
      </c>
      <c r="G5401" s="86" t="s">
        <v>111</v>
      </c>
      <c r="H5401" s="85" t="s">
        <v>2</v>
      </c>
      <c r="I5401" s="85">
        <v>1</v>
      </c>
      <c r="J5401" s="88">
        <v>0.52964571060257215</v>
      </c>
      <c r="K5401" s="146">
        <v>0.3056813328314899</v>
      </c>
      <c r="L5401" s="147">
        <v>1.6406978392036921E-9</v>
      </c>
      <c r="M5401" s="147">
        <v>7.3426079226897908E-2</v>
      </c>
      <c r="N5401" s="87">
        <v>9.7504540904219059</v>
      </c>
      <c r="O5401" s="88">
        <v>0.47389515518811981</v>
      </c>
      <c r="P5401" s="89">
        <v>48.602367724969632</v>
      </c>
    </row>
    <row r="5402" spans="1:16">
      <c r="A5402" s="75" t="s">
        <v>9549</v>
      </c>
      <c r="B5402" s="85">
        <v>5398</v>
      </c>
      <c r="C5402" s="85">
        <v>6338</v>
      </c>
      <c r="D5402" s="85">
        <v>5398</v>
      </c>
      <c r="E5402" s="86" t="s">
        <v>9481</v>
      </c>
      <c r="F5402" s="85" t="s">
        <v>4559</v>
      </c>
      <c r="G5402" s="86" t="s">
        <v>111</v>
      </c>
      <c r="H5402" s="85" t="s">
        <v>2</v>
      </c>
      <c r="I5402" s="85">
        <v>1</v>
      </c>
      <c r="J5402" s="88">
        <v>0.45034260260352688</v>
      </c>
      <c r="K5402" s="146">
        <v>0.26022763693329604</v>
      </c>
      <c r="L5402" s="147">
        <v>1.39547211581121E-9</v>
      </c>
      <c r="M5402" s="147">
        <v>6.2426043919178408E-2</v>
      </c>
      <c r="N5402" s="87">
        <v>8.2896629960190324</v>
      </c>
      <c r="O5402" s="88">
        <v>0.4029393512897248</v>
      </c>
      <c r="P5402" s="89">
        <v>48.607446585371385</v>
      </c>
    </row>
    <row r="5403" spans="1:16">
      <c r="A5403" s="75" t="s">
        <v>9551</v>
      </c>
      <c r="B5403" s="85">
        <v>5399</v>
      </c>
      <c r="C5403" s="85">
        <v>6340</v>
      </c>
      <c r="D5403" s="85">
        <v>5399</v>
      </c>
      <c r="E5403" s="86" t="s">
        <v>9481</v>
      </c>
      <c r="F5403" s="85" t="s">
        <v>4400</v>
      </c>
      <c r="G5403" s="86" t="s">
        <v>111</v>
      </c>
      <c r="H5403" s="85" t="s">
        <v>2</v>
      </c>
      <c r="I5403" s="85">
        <v>1</v>
      </c>
      <c r="J5403" s="88">
        <v>0.45034260260352688</v>
      </c>
      <c r="K5403" s="146">
        <v>0.26022763693329609</v>
      </c>
      <c r="L5403" s="147">
        <v>1.39547211581121E-9</v>
      </c>
      <c r="M5403" s="147">
        <v>6.2426043919178408E-2</v>
      </c>
      <c r="N5403" s="87">
        <v>8.2896629960190324</v>
      </c>
      <c r="O5403" s="88">
        <v>0.40293935128972491</v>
      </c>
      <c r="P5403" s="89">
        <v>48.607446585371399</v>
      </c>
    </row>
    <row r="5404" spans="1:16">
      <c r="A5404" s="75" t="s">
        <v>9553</v>
      </c>
      <c r="B5404" s="85">
        <v>5400</v>
      </c>
      <c r="C5404" s="85">
        <v>6342</v>
      </c>
      <c r="D5404" s="85">
        <v>5400</v>
      </c>
      <c r="E5404" s="86" t="s">
        <v>9554</v>
      </c>
      <c r="F5404" s="85" t="s">
        <v>2901</v>
      </c>
      <c r="G5404" s="86" t="s">
        <v>111</v>
      </c>
      <c r="H5404" s="85" t="s">
        <v>2</v>
      </c>
      <c r="I5404" s="85">
        <v>1</v>
      </c>
      <c r="J5404" s="88">
        <v>0.37784066595805221</v>
      </c>
      <c r="K5404" s="146">
        <v>0.24048290796571556</v>
      </c>
      <c r="L5404" s="147">
        <v>1.2202657289242601E-9</v>
      </c>
      <c r="M5404" s="147">
        <v>5.1993221418504952E-2</v>
      </c>
      <c r="N5404" s="87">
        <v>6.8797126715066419</v>
      </c>
      <c r="O5404" s="88">
        <v>0.33780541177346313</v>
      </c>
      <c r="P5404" s="89">
        <v>49.101674430755622</v>
      </c>
    </row>
    <row r="5405" spans="1:16">
      <c r="A5405" s="75" t="s">
        <v>9556</v>
      </c>
      <c r="B5405" s="85">
        <v>5401</v>
      </c>
      <c r="C5405" s="85">
        <v>6344</v>
      </c>
      <c r="D5405" s="85">
        <v>5401</v>
      </c>
      <c r="E5405" s="86" t="s">
        <v>9554</v>
      </c>
      <c r="F5405" s="85" t="s">
        <v>931</v>
      </c>
      <c r="G5405" s="86" t="s">
        <v>111</v>
      </c>
      <c r="H5405" s="85" t="s">
        <v>2</v>
      </c>
      <c r="I5405" s="85">
        <v>1</v>
      </c>
      <c r="J5405" s="88">
        <v>0.77608272500833564</v>
      </c>
      <c r="K5405" s="146">
        <v>0.4767131509521767</v>
      </c>
      <c r="L5405" s="147">
        <v>2.4788615147771998E-9</v>
      </c>
      <c r="M5405" s="147">
        <v>0.1028863973192318</v>
      </c>
      <c r="N5405" s="87">
        <v>13.592998456192211</v>
      </c>
      <c r="O5405" s="88">
        <v>0.65958166288969378</v>
      </c>
      <c r="P5405" s="89">
        <v>48.523632590366788</v>
      </c>
    </row>
    <row r="5406" spans="1:16">
      <c r="A5406" s="75" t="s">
        <v>9558</v>
      </c>
      <c r="B5406" s="85">
        <v>5402</v>
      </c>
      <c r="C5406" s="85">
        <v>6346</v>
      </c>
      <c r="D5406" s="85">
        <v>5402</v>
      </c>
      <c r="E5406" s="86" t="s">
        <v>9554</v>
      </c>
      <c r="F5406" s="85" t="s">
        <v>2804</v>
      </c>
      <c r="G5406" s="86" t="s">
        <v>111</v>
      </c>
      <c r="H5406" s="85" t="s">
        <v>2</v>
      </c>
      <c r="I5406" s="85">
        <v>1</v>
      </c>
      <c r="J5406" s="88">
        <v>0.5892891943177283</v>
      </c>
      <c r="K5406" s="146">
        <v>0.37586167572069856</v>
      </c>
      <c r="L5406" s="147">
        <v>1.9035868837984202E-9</v>
      </c>
      <c r="M5406" s="147">
        <v>8.1083238316178391E-2</v>
      </c>
      <c r="N5406" s="87">
        <v>10.729477661502401</v>
      </c>
      <c r="O5406" s="88">
        <v>0.5268509718169162</v>
      </c>
      <c r="P5406" s="89">
        <v>49.103133296718532</v>
      </c>
    </row>
    <row r="5407" spans="1:16">
      <c r="A5407" s="75" t="s">
        <v>9560</v>
      </c>
      <c r="B5407" s="85">
        <v>5403</v>
      </c>
      <c r="C5407" s="85">
        <v>6348</v>
      </c>
      <c r="D5407" s="85">
        <v>5403</v>
      </c>
      <c r="E5407" s="86" t="s">
        <v>9554</v>
      </c>
      <c r="F5407" s="85" t="s">
        <v>4586</v>
      </c>
      <c r="G5407" s="86" t="s">
        <v>111</v>
      </c>
      <c r="H5407" s="85" t="s">
        <v>2</v>
      </c>
      <c r="I5407" s="85">
        <v>1</v>
      </c>
      <c r="J5407" s="88">
        <v>0.8023846703530747</v>
      </c>
      <c r="K5407" s="146">
        <v>0.50000496686778517</v>
      </c>
      <c r="L5407" s="147">
        <v>2.5856156156139372E-9</v>
      </c>
      <c r="M5407" s="147">
        <v>0.1071536892823107</v>
      </c>
      <c r="N5407" s="87">
        <v>14.169355475097181</v>
      </c>
      <c r="O5407" s="88">
        <v>0.69193812428889689</v>
      </c>
      <c r="P5407" s="89">
        <v>48.833422628501829</v>
      </c>
    </row>
    <row r="5408" spans="1:16">
      <c r="A5408" s="75" t="s">
        <v>9562</v>
      </c>
      <c r="B5408" s="85">
        <v>5404</v>
      </c>
      <c r="C5408" s="85">
        <v>6350</v>
      </c>
      <c r="D5408" s="85">
        <v>5404</v>
      </c>
      <c r="E5408" s="86" t="s">
        <v>9554</v>
      </c>
      <c r="F5408" s="85" t="s">
        <v>2872</v>
      </c>
      <c r="G5408" s="86" t="s">
        <v>111</v>
      </c>
      <c r="H5408" s="85" t="s">
        <v>2</v>
      </c>
      <c r="I5408" s="85">
        <v>1</v>
      </c>
      <c r="J5408" s="88">
        <v>0.57115660774205157</v>
      </c>
      <c r="K5408" s="146">
        <v>0.35882107129385649</v>
      </c>
      <c r="L5408" s="147">
        <v>1.834624346939843E-9</v>
      </c>
      <c r="M5408" s="147">
        <v>8.1362598989923568E-2</v>
      </c>
      <c r="N5408" s="87">
        <v>10.767373198666199</v>
      </c>
      <c r="O5408" s="88">
        <v>0.52861756723590103</v>
      </c>
      <c r="P5408" s="89">
        <v>49.09438518406543</v>
      </c>
    </row>
    <row r="5409" spans="1:16">
      <c r="A5409" s="75" t="s">
        <v>9564</v>
      </c>
      <c r="B5409" s="85">
        <v>5405</v>
      </c>
      <c r="C5409" s="85">
        <v>6352</v>
      </c>
      <c r="D5409" s="85">
        <v>5405</v>
      </c>
      <c r="E5409" s="86" t="s">
        <v>9554</v>
      </c>
      <c r="F5409" s="85" t="s">
        <v>4407</v>
      </c>
      <c r="G5409" s="86" t="s">
        <v>111</v>
      </c>
      <c r="H5409" s="85" t="s">
        <v>2</v>
      </c>
      <c r="I5409" s="85">
        <v>1</v>
      </c>
      <c r="J5409" s="88">
        <v>1.1404464872313109</v>
      </c>
      <c r="K5409" s="146">
        <v>0.71066774968626256</v>
      </c>
      <c r="L5409" s="147">
        <v>3.6749907558176441E-9</v>
      </c>
      <c r="M5409" s="147">
        <v>0.1522998295594469</v>
      </c>
      <c r="N5409" s="87">
        <v>20.13920788241834</v>
      </c>
      <c r="O5409" s="88">
        <v>0.98346644992539245</v>
      </c>
      <c r="P5409" s="89">
        <v>48.833422628501943</v>
      </c>
    </row>
    <row r="5410" spans="1:16">
      <c r="A5410" s="75" t="s">
        <v>9566</v>
      </c>
      <c r="B5410" s="85">
        <v>5406</v>
      </c>
      <c r="C5410" s="85">
        <v>6354</v>
      </c>
      <c r="D5410" s="85">
        <v>5406</v>
      </c>
      <c r="E5410" s="86" t="s">
        <v>9554</v>
      </c>
      <c r="F5410" s="85" t="s">
        <v>4233</v>
      </c>
      <c r="G5410" s="86" t="s">
        <v>111</v>
      </c>
      <c r="H5410" s="85" t="s">
        <v>2</v>
      </c>
      <c r="I5410" s="85">
        <v>1</v>
      </c>
      <c r="J5410" s="88">
        <v>0.62608013709532817</v>
      </c>
      <c r="K5410" s="146">
        <v>0.36696341291920742</v>
      </c>
      <c r="L5410" s="147">
        <v>1.967219623382804E-9</v>
      </c>
      <c r="M5410" s="147">
        <v>8.7473866567177566E-2</v>
      </c>
      <c r="N5410" s="87">
        <v>11.607198289285369</v>
      </c>
      <c r="O5410" s="88">
        <v>0.56382809199377171</v>
      </c>
      <c r="P5410" s="89">
        <v>48.575726712125068</v>
      </c>
    </row>
    <row r="5411" spans="1:16">
      <c r="A5411" s="75" t="s">
        <v>9568</v>
      </c>
      <c r="B5411" s="85">
        <v>5407</v>
      </c>
      <c r="C5411" s="85">
        <v>6356</v>
      </c>
      <c r="D5411" s="85">
        <v>5407</v>
      </c>
      <c r="E5411" s="86" t="s">
        <v>9554</v>
      </c>
      <c r="F5411" s="85" t="s">
        <v>4591</v>
      </c>
      <c r="G5411" s="86" t="s">
        <v>111</v>
      </c>
      <c r="H5411" s="85" t="s">
        <v>2</v>
      </c>
      <c r="I5411" s="85">
        <v>1</v>
      </c>
      <c r="J5411" s="88">
        <v>0.62608013709532828</v>
      </c>
      <c r="K5411" s="146">
        <v>0.36696341291920748</v>
      </c>
      <c r="L5411" s="147">
        <v>1.967219623382804E-9</v>
      </c>
      <c r="M5411" s="147">
        <v>8.7473866567177566E-2</v>
      </c>
      <c r="N5411" s="87">
        <v>11.607198289285369</v>
      </c>
      <c r="O5411" s="88">
        <v>0.56382809199377182</v>
      </c>
      <c r="P5411" s="89">
        <v>48.575726712125082</v>
      </c>
    </row>
    <row r="5412" spans="1:16">
      <c r="A5412" s="75" t="s">
        <v>9570</v>
      </c>
      <c r="B5412" s="85">
        <v>5408</v>
      </c>
      <c r="C5412" s="85">
        <v>6358</v>
      </c>
      <c r="D5412" s="85">
        <v>5408</v>
      </c>
      <c r="E5412" s="86" t="s">
        <v>9554</v>
      </c>
      <c r="F5412" s="85" t="s">
        <v>4247</v>
      </c>
      <c r="G5412" s="86" t="s">
        <v>111</v>
      </c>
      <c r="H5412" s="85" t="s">
        <v>2</v>
      </c>
      <c r="I5412" s="85">
        <v>1</v>
      </c>
      <c r="J5412" s="88">
        <v>0.64195011029292071</v>
      </c>
      <c r="K5412" s="146">
        <v>0.37626525653709264</v>
      </c>
      <c r="L5412" s="147">
        <v>2.0170850013864938E-9</v>
      </c>
      <c r="M5412" s="147">
        <v>8.9691167253877588E-2</v>
      </c>
      <c r="N5412" s="87">
        <v>11.901419292054589</v>
      </c>
      <c r="O5412" s="88">
        <v>0.57812009101725848</v>
      </c>
      <c r="P5412" s="89">
        <v>48.57572671212521</v>
      </c>
    </row>
    <row r="5413" spans="1:16">
      <c r="A5413" s="75" t="s">
        <v>9572</v>
      </c>
      <c r="B5413" s="85">
        <v>5409</v>
      </c>
      <c r="C5413" s="85">
        <v>6360</v>
      </c>
      <c r="D5413" s="85">
        <v>5409</v>
      </c>
      <c r="E5413" s="86" t="s">
        <v>9554</v>
      </c>
      <c r="F5413" s="85" t="s">
        <v>4416</v>
      </c>
      <c r="G5413" s="86" t="s">
        <v>111</v>
      </c>
      <c r="H5413" s="85" t="s">
        <v>2</v>
      </c>
      <c r="I5413" s="85">
        <v>1</v>
      </c>
      <c r="J5413" s="88">
        <v>0.62608013709532828</v>
      </c>
      <c r="K5413" s="146">
        <v>0.36696341291920748</v>
      </c>
      <c r="L5413" s="147">
        <v>1.967219623382804E-9</v>
      </c>
      <c r="M5413" s="147">
        <v>8.7473866567177566E-2</v>
      </c>
      <c r="N5413" s="87">
        <v>11.607198289285369</v>
      </c>
      <c r="O5413" s="88">
        <v>0.56382809199377182</v>
      </c>
      <c r="P5413" s="89">
        <v>48.575726712125082</v>
      </c>
    </row>
    <row r="5414" spans="1:16">
      <c r="A5414" s="75" t="s">
        <v>9574</v>
      </c>
      <c r="B5414" s="85">
        <v>5410</v>
      </c>
      <c r="C5414" s="85">
        <v>6362</v>
      </c>
      <c r="D5414" s="85">
        <v>5410</v>
      </c>
      <c r="E5414" s="86" t="s">
        <v>9554</v>
      </c>
      <c r="F5414" s="85" t="s">
        <v>4418</v>
      </c>
      <c r="G5414" s="86" t="s">
        <v>111</v>
      </c>
      <c r="H5414" s="85" t="s">
        <v>2</v>
      </c>
      <c r="I5414" s="85">
        <v>1</v>
      </c>
      <c r="J5414" s="88">
        <v>0.64195011029292071</v>
      </c>
      <c r="K5414" s="146">
        <v>0.37626525653709264</v>
      </c>
      <c r="L5414" s="147">
        <v>2.0170850013864938E-9</v>
      </c>
      <c r="M5414" s="147">
        <v>8.9691167253877588E-2</v>
      </c>
      <c r="N5414" s="87">
        <v>11.901419292054589</v>
      </c>
      <c r="O5414" s="88">
        <v>0.57812009101725848</v>
      </c>
      <c r="P5414" s="89">
        <v>48.57572671212521</v>
      </c>
    </row>
    <row r="5415" spans="1:16">
      <c r="A5415" s="75" t="s">
        <v>9576</v>
      </c>
      <c r="B5415" s="85">
        <v>5411</v>
      </c>
      <c r="C5415" s="85">
        <v>6364</v>
      </c>
      <c r="D5415" s="85">
        <v>5411</v>
      </c>
      <c r="E5415" s="86" t="s">
        <v>9554</v>
      </c>
      <c r="F5415" s="85" t="s">
        <v>4596</v>
      </c>
      <c r="G5415" s="86" t="s">
        <v>111</v>
      </c>
      <c r="H5415" s="85" t="s">
        <v>2</v>
      </c>
      <c r="I5415" s="85">
        <v>1</v>
      </c>
      <c r="J5415" s="88">
        <v>0.62608013709532817</v>
      </c>
      <c r="K5415" s="146">
        <v>0.36696341291920742</v>
      </c>
      <c r="L5415" s="147">
        <v>1.967219623382804E-9</v>
      </c>
      <c r="M5415" s="147">
        <v>8.7473866567177566E-2</v>
      </c>
      <c r="N5415" s="87">
        <v>11.607198289285369</v>
      </c>
      <c r="O5415" s="88">
        <v>0.56382809199377171</v>
      </c>
      <c r="P5415" s="89">
        <v>48.575726712125068</v>
      </c>
    </row>
    <row r="5416" spans="1:16">
      <c r="A5416" s="75" t="s">
        <v>9578</v>
      </c>
      <c r="B5416" s="85">
        <v>5412</v>
      </c>
      <c r="C5416" s="85">
        <v>6366</v>
      </c>
      <c r="D5416" s="85">
        <v>5412</v>
      </c>
      <c r="E5416" s="86" t="s">
        <v>9554</v>
      </c>
      <c r="F5416" s="85" t="s">
        <v>4420</v>
      </c>
      <c r="G5416" s="86" t="s">
        <v>111</v>
      </c>
      <c r="H5416" s="85" t="s">
        <v>2</v>
      </c>
      <c r="I5416" s="85">
        <v>1</v>
      </c>
      <c r="J5416" s="88">
        <v>0.62608013709532817</v>
      </c>
      <c r="K5416" s="146">
        <v>0.36696341291920742</v>
      </c>
      <c r="L5416" s="147">
        <v>1.967219623382804E-9</v>
      </c>
      <c r="M5416" s="147">
        <v>8.7473866567177566E-2</v>
      </c>
      <c r="N5416" s="87">
        <v>11.607198289285369</v>
      </c>
      <c r="O5416" s="88">
        <v>0.56382809199377171</v>
      </c>
      <c r="P5416" s="89">
        <v>48.575726712125068</v>
      </c>
    </row>
    <row r="5417" spans="1:16">
      <c r="A5417" s="75" t="s">
        <v>9580</v>
      </c>
      <c r="B5417" s="85">
        <v>5413</v>
      </c>
      <c r="C5417" s="85">
        <v>6368</v>
      </c>
      <c r="D5417" s="85">
        <v>5413</v>
      </c>
      <c r="E5417" s="86" t="s">
        <v>9554</v>
      </c>
      <c r="F5417" s="85" t="s">
        <v>4422</v>
      </c>
      <c r="G5417" s="86" t="s">
        <v>111</v>
      </c>
      <c r="H5417" s="85" t="s">
        <v>2</v>
      </c>
      <c r="I5417" s="85">
        <v>1</v>
      </c>
      <c r="J5417" s="88">
        <v>0.64195011029292071</v>
      </c>
      <c r="K5417" s="146">
        <v>0.37626525653709264</v>
      </c>
      <c r="L5417" s="147">
        <v>2.0170850013864938E-9</v>
      </c>
      <c r="M5417" s="147">
        <v>8.9691167253877588E-2</v>
      </c>
      <c r="N5417" s="87">
        <v>11.901419292054589</v>
      </c>
      <c r="O5417" s="88">
        <v>0.57812009101725848</v>
      </c>
      <c r="P5417" s="89">
        <v>48.57572671212521</v>
      </c>
    </row>
    <row r="5418" spans="1:16">
      <c r="A5418" s="75" t="s">
        <v>9582</v>
      </c>
      <c r="B5418" s="85">
        <v>5414</v>
      </c>
      <c r="C5418" s="85">
        <v>6370</v>
      </c>
      <c r="D5418" s="85">
        <v>5414</v>
      </c>
      <c r="E5418" s="86" t="s">
        <v>9554</v>
      </c>
      <c r="F5418" s="85" t="s">
        <v>509</v>
      </c>
      <c r="G5418" s="86" t="s">
        <v>111</v>
      </c>
      <c r="H5418" s="85" t="s">
        <v>2</v>
      </c>
      <c r="I5418" s="85">
        <v>1</v>
      </c>
      <c r="J5418" s="88">
        <v>0.62608013709532828</v>
      </c>
      <c r="K5418" s="146">
        <v>0.36696341291920748</v>
      </c>
      <c r="L5418" s="147">
        <v>1.967219623382804E-9</v>
      </c>
      <c r="M5418" s="147">
        <v>8.7473866567177566E-2</v>
      </c>
      <c r="N5418" s="87">
        <v>11.607198289285369</v>
      </c>
      <c r="O5418" s="88">
        <v>0.56382809199377182</v>
      </c>
      <c r="P5418" s="89">
        <v>48.575726712125082</v>
      </c>
    </row>
    <row r="5419" spans="1:16">
      <c r="A5419" s="75" t="s">
        <v>9584</v>
      </c>
      <c r="B5419" s="85">
        <v>5415</v>
      </c>
      <c r="C5419" s="85">
        <v>6372</v>
      </c>
      <c r="D5419" s="85">
        <v>5415</v>
      </c>
      <c r="E5419" s="86" t="s">
        <v>9554</v>
      </c>
      <c r="F5419" s="85" t="s">
        <v>4235</v>
      </c>
      <c r="G5419" s="86" t="s">
        <v>111</v>
      </c>
      <c r="H5419" s="85" t="s">
        <v>2</v>
      </c>
      <c r="I5419" s="85">
        <v>1</v>
      </c>
      <c r="J5419" s="88">
        <v>0.62608013709532828</v>
      </c>
      <c r="K5419" s="146">
        <v>0.36696341291920748</v>
      </c>
      <c r="L5419" s="147">
        <v>1.967219623382804E-9</v>
      </c>
      <c r="M5419" s="147">
        <v>8.7473866567177566E-2</v>
      </c>
      <c r="N5419" s="87">
        <v>11.607198289285369</v>
      </c>
      <c r="O5419" s="88">
        <v>0.56382809199377182</v>
      </c>
      <c r="P5419" s="89">
        <v>48.575726712125082</v>
      </c>
    </row>
    <row r="5420" spans="1:16">
      <c r="A5420" s="75" t="s">
        <v>9586</v>
      </c>
      <c r="B5420" s="85">
        <v>5416</v>
      </c>
      <c r="C5420" s="85">
        <v>6374</v>
      </c>
      <c r="D5420" s="85">
        <v>5416</v>
      </c>
      <c r="E5420" s="86" t="s">
        <v>9554</v>
      </c>
      <c r="F5420" s="85" t="s">
        <v>235</v>
      </c>
      <c r="G5420" s="86" t="s">
        <v>111</v>
      </c>
      <c r="H5420" s="85" t="s">
        <v>2</v>
      </c>
      <c r="I5420" s="85">
        <v>1</v>
      </c>
      <c r="J5420" s="88">
        <v>0.52848131265696996</v>
      </c>
      <c r="K5420" s="146">
        <v>0.31449025189387253</v>
      </c>
      <c r="L5420" s="147">
        <v>1.662415292612728E-9</v>
      </c>
      <c r="M5420" s="147">
        <v>7.7212089461782124E-2</v>
      </c>
      <c r="N5420" s="87">
        <v>10.18034984365717</v>
      </c>
      <c r="O5420" s="88">
        <v>0.49555099516168671</v>
      </c>
      <c r="P5420" s="89">
        <v>48.677206851632704</v>
      </c>
    </row>
    <row r="5421" spans="1:16">
      <c r="A5421" s="75" t="s">
        <v>9588</v>
      </c>
      <c r="B5421" s="85">
        <v>5417</v>
      </c>
      <c r="C5421" s="85">
        <v>6376</v>
      </c>
      <c r="D5421" s="85">
        <v>5417</v>
      </c>
      <c r="E5421" s="86" t="s">
        <v>9554</v>
      </c>
      <c r="F5421" s="85" t="s">
        <v>4366</v>
      </c>
      <c r="G5421" s="86" t="s">
        <v>111</v>
      </c>
      <c r="H5421" s="85" t="s">
        <v>2</v>
      </c>
      <c r="I5421" s="85">
        <v>1</v>
      </c>
      <c r="J5421" s="88">
        <v>0.99941719830336917</v>
      </c>
      <c r="K5421" s="146">
        <v>0.6242247179105076</v>
      </c>
      <c r="L5421" s="147">
        <v>3.224430578630932E-9</v>
      </c>
      <c r="M5421" s="147">
        <v>0.12845112749399029</v>
      </c>
      <c r="N5421" s="87">
        <v>16.961033856127191</v>
      </c>
      <c r="O5421" s="88">
        <v>0.82245834134806062</v>
      </c>
      <c r="P5421" s="89">
        <v>48.491050034131419</v>
      </c>
    </row>
    <row r="5422" spans="1:16">
      <c r="A5422" s="75" t="s">
        <v>9590</v>
      </c>
      <c r="B5422" s="85">
        <v>5418</v>
      </c>
      <c r="C5422" s="85">
        <v>6378</v>
      </c>
      <c r="D5422" s="85">
        <v>5418</v>
      </c>
      <c r="E5422" s="86" t="s">
        <v>9554</v>
      </c>
      <c r="F5422" s="85" t="s">
        <v>429</v>
      </c>
      <c r="G5422" s="86" t="s">
        <v>111</v>
      </c>
      <c r="H5422" s="85" t="s">
        <v>2</v>
      </c>
      <c r="I5422" s="85">
        <v>1</v>
      </c>
      <c r="J5422" s="88">
        <v>0.57698403088953498</v>
      </c>
      <c r="K5422" s="146">
        <v>0.34323889905349647</v>
      </c>
      <c r="L5422" s="147">
        <v>1.8129595859783609E-9</v>
      </c>
      <c r="M5422" s="147">
        <v>7.8887662955478388E-2</v>
      </c>
      <c r="N5422" s="87">
        <v>10.4349813779922</v>
      </c>
      <c r="O5422" s="88">
        <v>0.50581458406311053</v>
      </c>
      <c r="P5422" s="89">
        <v>48.472974291060453</v>
      </c>
    </row>
    <row r="5423" spans="1:16">
      <c r="A5423" s="75" t="s">
        <v>9592</v>
      </c>
      <c r="B5423" s="85">
        <v>5419</v>
      </c>
      <c r="C5423" s="85">
        <v>6380</v>
      </c>
      <c r="D5423" s="85">
        <v>5419</v>
      </c>
      <c r="E5423" s="86" t="s">
        <v>9554</v>
      </c>
      <c r="F5423" s="85" t="s">
        <v>1055</v>
      </c>
      <c r="G5423" s="86" t="s">
        <v>111</v>
      </c>
      <c r="H5423" s="85" t="s">
        <v>2</v>
      </c>
      <c r="I5423" s="85">
        <v>1</v>
      </c>
      <c r="J5423" s="88">
        <v>0.53550339606130559</v>
      </c>
      <c r="K5423" s="146">
        <v>0.30678387580568067</v>
      </c>
      <c r="L5423" s="147">
        <v>1.6414302199123409E-9</v>
      </c>
      <c r="M5423" s="147">
        <v>7.9015052249288731E-2</v>
      </c>
      <c r="N5423" s="87">
        <v>10.473566156281951</v>
      </c>
      <c r="O5423" s="88">
        <v>0.50967266290279256</v>
      </c>
      <c r="P5423" s="89">
        <v>48.662762548847361</v>
      </c>
    </row>
    <row r="5424" spans="1:16">
      <c r="A5424" s="75" t="s">
        <v>9594</v>
      </c>
      <c r="B5424" s="85">
        <v>5420</v>
      </c>
      <c r="C5424" s="85">
        <v>6382</v>
      </c>
      <c r="D5424" s="85">
        <v>5420</v>
      </c>
      <c r="E5424" s="86" t="s">
        <v>9554</v>
      </c>
      <c r="F5424" s="85" t="s">
        <v>4489</v>
      </c>
      <c r="G5424" s="86" t="s">
        <v>111</v>
      </c>
      <c r="H5424" s="85" t="s">
        <v>2</v>
      </c>
      <c r="I5424" s="85">
        <v>1</v>
      </c>
      <c r="J5424" s="88">
        <v>0.66734196456253458</v>
      </c>
      <c r="K5424" s="146">
        <v>0.41585327986605986</v>
      </c>
      <c r="L5424" s="147">
        <v>2.1504521064293258E-9</v>
      </c>
      <c r="M5424" s="147">
        <v>8.911954098564065E-2</v>
      </c>
      <c r="N5424" s="87">
        <v>11.784628830427931</v>
      </c>
      <c r="O5424" s="88">
        <v>0.57548376019631498</v>
      </c>
      <c r="P5424" s="89">
        <v>48.833422628501886</v>
      </c>
    </row>
    <row r="5425" spans="1:16">
      <c r="A5425" s="75" t="s">
        <v>9596</v>
      </c>
      <c r="B5425" s="85">
        <v>5421</v>
      </c>
      <c r="C5425" s="85">
        <v>6384</v>
      </c>
      <c r="D5425" s="85">
        <v>5421</v>
      </c>
      <c r="E5425" s="86" t="s">
        <v>9554</v>
      </c>
      <c r="F5425" s="85" t="s">
        <v>965</v>
      </c>
      <c r="G5425" s="86" t="s">
        <v>111</v>
      </c>
      <c r="H5425" s="85" t="s">
        <v>2</v>
      </c>
      <c r="I5425" s="85">
        <v>1</v>
      </c>
      <c r="J5425" s="88">
        <v>0.58665984553074801</v>
      </c>
      <c r="K5425" s="146">
        <v>0.37308068556623819</v>
      </c>
      <c r="L5425" s="147">
        <v>1.915812666597469E-9</v>
      </c>
      <c r="M5425" s="147">
        <v>7.9734040169954737E-2</v>
      </c>
      <c r="N5425" s="87">
        <v>10.554833340149459</v>
      </c>
      <c r="O5425" s="88">
        <v>0.52150814547540569</v>
      </c>
      <c r="P5425" s="89">
        <v>49.409415446821349</v>
      </c>
    </row>
    <row r="5426" spans="1:16">
      <c r="A5426" s="75" t="s">
        <v>9598</v>
      </c>
      <c r="B5426" s="85">
        <v>5422</v>
      </c>
      <c r="C5426" s="85">
        <v>6386</v>
      </c>
      <c r="D5426" s="85">
        <v>5422</v>
      </c>
      <c r="E5426" s="86" t="s">
        <v>9554</v>
      </c>
      <c r="F5426" s="85" t="s">
        <v>4492</v>
      </c>
      <c r="G5426" s="86" t="s">
        <v>111</v>
      </c>
      <c r="H5426" s="85" t="s">
        <v>2</v>
      </c>
      <c r="I5426" s="85">
        <v>1</v>
      </c>
      <c r="J5426" s="88">
        <v>0.63259892639315185</v>
      </c>
      <c r="K5426" s="146">
        <v>0.39384920334363077</v>
      </c>
      <c r="L5426" s="147">
        <v>2.0390784938900841E-9</v>
      </c>
      <c r="M5426" s="147">
        <v>8.1332279980684846E-2</v>
      </c>
      <c r="N5426" s="87">
        <v>10.73954739465557</v>
      </c>
      <c r="O5426" s="88">
        <v>0.5205450846154599</v>
      </c>
      <c r="P5426" s="89">
        <v>48.469927594388572</v>
      </c>
    </row>
    <row r="5427" spans="1:16">
      <c r="A5427" s="75" t="s">
        <v>9600</v>
      </c>
      <c r="B5427" s="85">
        <v>5423</v>
      </c>
      <c r="C5427" s="85">
        <v>6388</v>
      </c>
      <c r="D5427" s="85">
        <v>5423</v>
      </c>
      <c r="E5427" s="86" t="s">
        <v>9554</v>
      </c>
      <c r="F5427" s="85" t="s">
        <v>1084</v>
      </c>
      <c r="G5427" s="86" t="s">
        <v>111</v>
      </c>
      <c r="H5427" s="85" t="s">
        <v>2</v>
      </c>
      <c r="I5427" s="85">
        <v>1</v>
      </c>
      <c r="J5427" s="88">
        <v>0.77684619202958849</v>
      </c>
      <c r="K5427" s="146">
        <v>0.48096148031828984</v>
      </c>
      <c r="L5427" s="147">
        <v>2.4888732876227271E-9</v>
      </c>
      <c r="M5427" s="147">
        <v>0.1068509160255665</v>
      </c>
      <c r="N5427" s="87">
        <v>14.1491226365545</v>
      </c>
      <c r="O5427" s="88">
        <v>0.69410342479030829</v>
      </c>
      <c r="P5427" s="89">
        <v>49.056287277988545</v>
      </c>
    </row>
    <row r="5428" spans="1:16">
      <c r="A5428" s="75" t="s">
        <v>9602</v>
      </c>
      <c r="B5428" s="85">
        <v>5424</v>
      </c>
      <c r="C5428" s="85">
        <v>6390</v>
      </c>
      <c r="D5428" s="85">
        <v>5424</v>
      </c>
      <c r="E5428" s="86" t="s">
        <v>9554</v>
      </c>
      <c r="F5428" s="85" t="s">
        <v>4370</v>
      </c>
      <c r="G5428" s="86" t="s">
        <v>111</v>
      </c>
      <c r="H5428" s="85" t="s">
        <v>2</v>
      </c>
      <c r="I5428" s="85">
        <v>1</v>
      </c>
      <c r="J5428" s="88">
        <v>0.50170938611004556</v>
      </c>
      <c r="K5428" s="146">
        <v>0.29916188727402543</v>
      </c>
      <c r="L5428" s="147">
        <v>1.5712857051505511E-9</v>
      </c>
      <c r="M5428" s="147">
        <v>7.2864290036830343E-2</v>
      </c>
      <c r="N5428" s="87">
        <v>9.658058003669975</v>
      </c>
      <c r="O5428" s="88">
        <v>0.47151622881513799</v>
      </c>
      <c r="P5428" s="89">
        <v>48.821018535606861</v>
      </c>
    </row>
    <row r="5429" spans="1:16">
      <c r="A5429" s="75" t="s">
        <v>9604</v>
      </c>
      <c r="B5429" s="85">
        <v>5425</v>
      </c>
      <c r="C5429" s="85">
        <v>6392</v>
      </c>
      <c r="D5429" s="85">
        <v>5425</v>
      </c>
      <c r="E5429" s="86" t="s">
        <v>9554</v>
      </c>
      <c r="F5429" s="85" t="s">
        <v>4627</v>
      </c>
      <c r="G5429" s="86" t="s">
        <v>111</v>
      </c>
      <c r="H5429" s="85" t="s">
        <v>2</v>
      </c>
      <c r="I5429" s="85">
        <v>1</v>
      </c>
      <c r="J5429" s="88">
        <v>0.59009943691538003</v>
      </c>
      <c r="K5429" s="146">
        <v>0.37205670684591358</v>
      </c>
      <c r="L5429" s="147">
        <v>1.912802767751271E-9</v>
      </c>
      <c r="M5429" s="147">
        <v>7.9518628841576219E-2</v>
      </c>
      <c r="N5429" s="87">
        <v>10.51809365563202</v>
      </c>
      <c r="O5429" s="88">
        <v>0.51561726652581963</v>
      </c>
      <c r="P5429" s="89">
        <v>49.021931483727293</v>
      </c>
    </row>
    <row r="5430" spans="1:16">
      <c r="A5430" s="75" t="s">
        <v>9606</v>
      </c>
      <c r="B5430" s="85">
        <v>5426</v>
      </c>
      <c r="C5430" s="85">
        <v>6394</v>
      </c>
      <c r="D5430" s="85">
        <v>5426</v>
      </c>
      <c r="E5430" s="86" t="s">
        <v>9554</v>
      </c>
      <c r="F5430" s="85" t="s">
        <v>4496</v>
      </c>
      <c r="G5430" s="86" t="s">
        <v>111</v>
      </c>
      <c r="H5430" s="85" t="s">
        <v>2</v>
      </c>
      <c r="I5430" s="85">
        <v>1</v>
      </c>
      <c r="J5430" s="88">
        <v>0.75970968654137727</v>
      </c>
      <c r="K5430" s="146">
        <v>0.4627133045155562</v>
      </c>
      <c r="L5430" s="147">
        <v>2.4156530497077171E-9</v>
      </c>
      <c r="M5430" s="147">
        <v>0.1045450533679223</v>
      </c>
      <c r="N5430" s="87">
        <v>13.83458051687454</v>
      </c>
      <c r="O5430" s="88">
        <v>0.67482665295866473</v>
      </c>
      <c r="P5430" s="89">
        <v>48.778251869332372</v>
      </c>
    </row>
    <row r="5431" spans="1:16">
      <c r="A5431" s="75" t="s">
        <v>9608</v>
      </c>
      <c r="B5431" s="85">
        <v>5427</v>
      </c>
      <c r="C5431" s="85">
        <v>6396</v>
      </c>
      <c r="D5431" s="85">
        <v>5427</v>
      </c>
      <c r="E5431" s="86" t="s">
        <v>9554</v>
      </c>
      <c r="F5431" s="85" t="s">
        <v>4372</v>
      </c>
      <c r="G5431" s="86" t="s">
        <v>111</v>
      </c>
      <c r="H5431" s="85" t="s">
        <v>2</v>
      </c>
      <c r="I5431" s="85">
        <v>1</v>
      </c>
      <c r="J5431" s="88">
        <v>0.67649536476872707</v>
      </c>
      <c r="K5431" s="146">
        <v>0.42249334985184062</v>
      </c>
      <c r="L5431" s="147">
        <v>2.1825263143547041E-9</v>
      </c>
      <c r="M5431" s="147">
        <v>8.6953085281620546E-2</v>
      </c>
      <c r="N5431" s="87">
        <v>11.48086427857158</v>
      </c>
      <c r="O5431" s="88">
        <v>0.55657160718747922</v>
      </c>
      <c r="P5431" s="89">
        <v>48.478197606280425</v>
      </c>
    </row>
    <row r="5432" spans="1:16">
      <c r="A5432" s="75" t="s">
        <v>9610</v>
      </c>
      <c r="B5432" s="85">
        <v>5428</v>
      </c>
      <c r="C5432" s="85">
        <v>6398</v>
      </c>
      <c r="D5432" s="85">
        <v>5428</v>
      </c>
      <c r="E5432" s="86" t="s">
        <v>9554</v>
      </c>
      <c r="F5432" s="85" t="s">
        <v>4498</v>
      </c>
      <c r="G5432" s="86" t="s">
        <v>111</v>
      </c>
      <c r="H5432" s="85" t="s">
        <v>2</v>
      </c>
      <c r="I5432" s="85">
        <v>1</v>
      </c>
      <c r="J5432" s="88">
        <v>0.48344732386137901</v>
      </c>
      <c r="K5432" s="146">
        <v>0.27320036804891085</v>
      </c>
      <c r="L5432" s="147">
        <v>1.4732436062593091E-9</v>
      </c>
      <c r="M5432" s="147">
        <v>7.2366969449824833E-2</v>
      </c>
      <c r="N5432" s="87">
        <v>9.6094850309683117</v>
      </c>
      <c r="O5432" s="88">
        <v>0.46688093713986201</v>
      </c>
      <c r="P5432" s="89">
        <v>48.585427380890167</v>
      </c>
    </row>
    <row r="5433" spans="1:16">
      <c r="A5433" s="75" t="s">
        <v>9612</v>
      </c>
      <c r="B5433" s="85">
        <v>5429</v>
      </c>
      <c r="C5433" s="85">
        <v>6400</v>
      </c>
      <c r="D5433" s="85">
        <v>5429</v>
      </c>
      <c r="E5433" s="86" t="s">
        <v>9554</v>
      </c>
      <c r="F5433" s="85" t="s">
        <v>4883</v>
      </c>
      <c r="G5433" s="86" t="s">
        <v>111</v>
      </c>
      <c r="H5433" s="85" t="s">
        <v>2</v>
      </c>
      <c r="I5433" s="85">
        <v>1</v>
      </c>
      <c r="J5433" s="88">
        <v>0.51391675306266005</v>
      </c>
      <c r="K5433" s="146">
        <v>0.31640848073323385</v>
      </c>
      <c r="L5433" s="147">
        <v>1.6321751818248081E-9</v>
      </c>
      <c r="M5433" s="147">
        <v>7.1903565931233121E-2</v>
      </c>
      <c r="N5433" s="87">
        <v>9.4919019193129088</v>
      </c>
      <c r="O5433" s="88">
        <v>0.46115112317582441</v>
      </c>
      <c r="P5433" s="89">
        <v>48.583637620352256</v>
      </c>
    </row>
    <row r="5434" spans="1:16">
      <c r="A5434" s="75" t="s">
        <v>9614</v>
      </c>
      <c r="B5434" s="85">
        <v>5430</v>
      </c>
      <c r="C5434" s="85">
        <v>6402</v>
      </c>
      <c r="D5434" s="85">
        <v>5430</v>
      </c>
      <c r="E5434" s="86" t="s">
        <v>9554</v>
      </c>
      <c r="F5434" s="85" t="s">
        <v>1068</v>
      </c>
      <c r="G5434" s="86" t="s">
        <v>111</v>
      </c>
      <c r="H5434" s="85" t="s">
        <v>2</v>
      </c>
      <c r="I5434" s="85">
        <v>1</v>
      </c>
      <c r="J5434" s="88">
        <v>0.74728611624826558</v>
      </c>
      <c r="K5434" s="146">
        <v>0.46094430919724272</v>
      </c>
      <c r="L5434" s="147">
        <v>2.4095578336253061E-9</v>
      </c>
      <c r="M5434" s="147">
        <v>9.8810261312327521E-2</v>
      </c>
      <c r="N5434" s="87">
        <v>13.06271258533847</v>
      </c>
      <c r="O5434" s="88">
        <v>0.63725319818082904</v>
      </c>
      <c r="P5434" s="89">
        <v>48.784139895727257</v>
      </c>
    </row>
    <row r="5435" spans="1:16">
      <c r="A5435" s="75" t="s">
        <v>9616</v>
      </c>
      <c r="B5435" s="85">
        <v>5431</v>
      </c>
      <c r="C5435" s="85">
        <v>6404</v>
      </c>
      <c r="D5435" s="85">
        <v>5431</v>
      </c>
      <c r="E5435" s="86" t="s">
        <v>9554</v>
      </c>
      <c r="F5435" s="85" t="s">
        <v>4532</v>
      </c>
      <c r="G5435" s="86" t="s">
        <v>111</v>
      </c>
      <c r="H5435" s="85" t="s">
        <v>2</v>
      </c>
      <c r="I5435" s="85">
        <v>1</v>
      </c>
      <c r="J5435" s="88">
        <v>0.63217125868291413</v>
      </c>
      <c r="K5435" s="146">
        <v>0.40321280437888307</v>
      </c>
      <c r="L5435" s="147">
        <v>2.0421092528879802E-9</v>
      </c>
      <c r="M5435" s="147">
        <v>8.6983595352994034E-2</v>
      </c>
      <c r="N5435" s="87">
        <v>11.510252459550539</v>
      </c>
      <c r="O5435" s="88">
        <v>0.56518946080019228</v>
      </c>
      <c r="P5435" s="89">
        <v>49.103133296718518</v>
      </c>
    </row>
    <row r="5436" spans="1:16">
      <c r="A5436" s="75" t="s">
        <v>9618</v>
      </c>
      <c r="B5436" s="85">
        <v>5432</v>
      </c>
      <c r="C5436" s="85">
        <v>6406</v>
      </c>
      <c r="D5436" s="85">
        <v>5432</v>
      </c>
      <c r="E5436" s="86" t="s">
        <v>9554</v>
      </c>
      <c r="F5436" s="85" t="s">
        <v>4381</v>
      </c>
      <c r="G5436" s="86" t="s">
        <v>111</v>
      </c>
      <c r="H5436" s="85" t="s">
        <v>2</v>
      </c>
      <c r="I5436" s="85">
        <v>1</v>
      </c>
      <c r="J5436" s="88">
        <v>0.75382424036893281</v>
      </c>
      <c r="K5436" s="146">
        <v>0.46974459789211415</v>
      </c>
      <c r="L5436" s="147">
        <v>2.429133804947396E-9</v>
      </c>
      <c r="M5436" s="147">
        <v>0.10066873335257361</v>
      </c>
      <c r="N5436" s="87">
        <v>13.311824143938869</v>
      </c>
      <c r="O5436" s="88">
        <v>0.65006193437726323</v>
      </c>
      <c r="P5436" s="89">
        <v>48.833422628501964</v>
      </c>
    </row>
    <row r="5437" spans="1:16">
      <c r="A5437" s="75" t="s">
        <v>9620</v>
      </c>
      <c r="B5437" s="85">
        <v>5433</v>
      </c>
      <c r="C5437" s="85">
        <v>6408</v>
      </c>
      <c r="D5437" s="85">
        <v>5433</v>
      </c>
      <c r="E5437" s="86" t="s">
        <v>9554</v>
      </c>
      <c r="F5437" s="85" t="s">
        <v>4641</v>
      </c>
      <c r="G5437" s="86" t="s">
        <v>111</v>
      </c>
      <c r="H5437" s="85" t="s">
        <v>2</v>
      </c>
      <c r="I5437" s="85">
        <v>1</v>
      </c>
      <c r="J5437" s="88">
        <v>0.8275293230279106</v>
      </c>
      <c r="K5437" s="146">
        <v>0.51567382457670807</v>
      </c>
      <c r="L5437" s="147">
        <v>2.6666420970603391E-9</v>
      </c>
      <c r="M5437" s="147">
        <v>0.1105116077463376</v>
      </c>
      <c r="N5437" s="87">
        <v>14.61338629374529</v>
      </c>
      <c r="O5437" s="88">
        <v>0.71362166891602219</v>
      </c>
      <c r="P5437" s="89">
        <v>48.833422628501999</v>
      </c>
    </row>
    <row r="5438" spans="1:16">
      <c r="A5438" s="75" t="s">
        <v>9622</v>
      </c>
      <c r="B5438" s="85">
        <v>5434</v>
      </c>
      <c r="C5438" s="85">
        <v>6410</v>
      </c>
      <c r="D5438" s="85">
        <v>5434</v>
      </c>
      <c r="E5438" s="86" t="s">
        <v>9554</v>
      </c>
      <c r="F5438" s="85" t="s">
        <v>4383</v>
      </c>
      <c r="G5438" s="86" t="s">
        <v>111</v>
      </c>
      <c r="H5438" s="85" t="s">
        <v>2</v>
      </c>
      <c r="I5438" s="85">
        <v>1</v>
      </c>
      <c r="J5438" s="88">
        <v>0.88542527167024498</v>
      </c>
      <c r="K5438" s="146">
        <v>0.55175160989874206</v>
      </c>
      <c r="L5438" s="147">
        <v>2.8532068139866139E-9</v>
      </c>
      <c r="M5438" s="147">
        <v>0.1182432665388659</v>
      </c>
      <c r="N5438" s="87">
        <v>15.635774067579771</v>
      </c>
      <c r="O5438" s="88">
        <v>0.76354836316589536</v>
      </c>
      <c r="P5438" s="89">
        <v>48.833422628502042</v>
      </c>
    </row>
    <row r="5439" spans="1:16">
      <c r="A5439" s="75" t="s">
        <v>9624</v>
      </c>
      <c r="B5439" s="85">
        <v>5435</v>
      </c>
      <c r="C5439" s="85">
        <v>6412</v>
      </c>
      <c r="D5439" s="85">
        <v>5435</v>
      </c>
      <c r="E5439" s="86" t="s">
        <v>9554</v>
      </c>
      <c r="F5439" s="85" t="s">
        <v>4711</v>
      </c>
      <c r="G5439" s="86" t="s">
        <v>111</v>
      </c>
      <c r="H5439" s="85" t="s">
        <v>2</v>
      </c>
      <c r="I5439" s="85">
        <v>1</v>
      </c>
      <c r="J5439" s="88">
        <v>0.79096282451174948</v>
      </c>
      <c r="K5439" s="146">
        <v>0.49288745844262161</v>
      </c>
      <c r="L5439" s="147">
        <v>2.5488096993774369E-9</v>
      </c>
      <c r="M5439" s="147">
        <v>0.10562836986192151</v>
      </c>
      <c r="N5439" s="87">
        <v>13.96765646477547</v>
      </c>
      <c r="O5439" s="88">
        <v>0.6820884712741091</v>
      </c>
      <c r="P5439" s="89">
        <v>48.833422628502028</v>
      </c>
    </row>
    <row r="5440" spans="1:16">
      <c r="A5440" s="75" t="s">
        <v>9626</v>
      </c>
      <c r="B5440" s="85">
        <v>5436</v>
      </c>
      <c r="C5440" s="85">
        <v>6414</v>
      </c>
      <c r="D5440" s="85">
        <v>5436</v>
      </c>
      <c r="E5440" s="86" t="s">
        <v>9554</v>
      </c>
      <c r="F5440" s="85" t="s">
        <v>2124</v>
      </c>
      <c r="G5440" s="86" t="s">
        <v>111</v>
      </c>
      <c r="H5440" s="85" t="s">
        <v>2</v>
      </c>
      <c r="I5440" s="85">
        <v>1</v>
      </c>
      <c r="J5440" s="88">
        <v>0.52382258975619622</v>
      </c>
      <c r="K5440" s="146">
        <v>0.300673933923991</v>
      </c>
      <c r="L5440" s="147">
        <v>1.6093182549115601E-9</v>
      </c>
      <c r="M5440" s="147">
        <v>7.6409581070875754E-2</v>
      </c>
      <c r="N5440" s="87">
        <v>10.12459155117018</v>
      </c>
      <c r="O5440" s="88">
        <v>0.49155113179421039</v>
      </c>
      <c r="P5440" s="89">
        <v>48.550218476457744</v>
      </c>
    </row>
    <row r="5441" spans="1:16">
      <c r="A5441" s="75" t="s">
        <v>9628</v>
      </c>
      <c r="B5441" s="85">
        <v>5437</v>
      </c>
      <c r="C5441" s="85">
        <v>6416</v>
      </c>
      <c r="D5441" s="85">
        <v>5437</v>
      </c>
      <c r="E5441" s="86" t="s">
        <v>9554</v>
      </c>
      <c r="F5441" s="85" t="s">
        <v>4253</v>
      </c>
      <c r="G5441" s="86" t="s">
        <v>111</v>
      </c>
      <c r="H5441" s="85" t="s">
        <v>2</v>
      </c>
      <c r="I5441" s="85">
        <v>1</v>
      </c>
      <c r="J5441" s="88">
        <v>0.55404217588750848</v>
      </c>
      <c r="K5441" s="146">
        <v>0.3091474842876667</v>
      </c>
      <c r="L5441" s="147">
        <v>1.6742800805293721E-9</v>
      </c>
      <c r="M5441" s="147">
        <v>8.4363047746602637E-2</v>
      </c>
      <c r="N5441" s="87">
        <v>11.18954866787162</v>
      </c>
      <c r="O5441" s="88">
        <v>0.54334629091991071</v>
      </c>
      <c r="P5441" s="89">
        <v>48.558374162133333</v>
      </c>
    </row>
    <row r="5442" spans="1:16">
      <c r="A5442" s="75" t="s">
        <v>9630</v>
      </c>
      <c r="B5442" s="85">
        <v>5438</v>
      </c>
      <c r="C5442" s="85">
        <v>6418</v>
      </c>
      <c r="D5442" s="85">
        <v>5438</v>
      </c>
      <c r="E5442" s="86" t="s">
        <v>9554</v>
      </c>
      <c r="F5442" s="85" t="s">
        <v>240</v>
      </c>
      <c r="G5442" s="86" t="s">
        <v>111</v>
      </c>
      <c r="H5442" s="85" t="s">
        <v>2</v>
      </c>
      <c r="I5442" s="85">
        <v>1</v>
      </c>
      <c r="J5442" s="88">
        <v>0.65606160557802351</v>
      </c>
      <c r="K5442" s="146">
        <v>0.41845059577931903</v>
      </c>
      <c r="L5442" s="147">
        <v>2.1192824836844052E-9</v>
      </c>
      <c r="M5442" s="147">
        <v>9.0270787294456742E-2</v>
      </c>
      <c r="N5442" s="87">
        <v>11.94523573399084</v>
      </c>
      <c r="O5442" s="88">
        <v>0.58654850250687762</v>
      </c>
      <c r="P5442" s="89">
        <v>49.103133296718532</v>
      </c>
    </row>
    <row r="5443" spans="1:16">
      <c r="A5443" s="75" t="s">
        <v>9632</v>
      </c>
      <c r="B5443" s="85">
        <v>5439</v>
      </c>
      <c r="C5443" s="85">
        <v>6420</v>
      </c>
      <c r="D5443" s="85">
        <v>5439</v>
      </c>
      <c r="E5443" s="86" t="s">
        <v>9554</v>
      </c>
      <c r="F5443" s="85" t="s">
        <v>4389</v>
      </c>
      <c r="G5443" s="86" t="s">
        <v>111</v>
      </c>
      <c r="H5443" s="85" t="s">
        <v>2</v>
      </c>
      <c r="I5443" s="85">
        <v>1</v>
      </c>
      <c r="J5443" s="88">
        <v>0.82516408437377087</v>
      </c>
      <c r="K5443" s="146">
        <v>0.51735564300856696</v>
      </c>
      <c r="L5443" s="147">
        <v>2.66254862702727E-9</v>
      </c>
      <c r="M5443" s="147">
        <v>0.1096973590342893</v>
      </c>
      <c r="N5443" s="87">
        <v>14.49708128516726</v>
      </c>
      <c r="O5443" s="88">
        <v>0.70654542672819787</v>
      </c>
      <c r="P5443" s="89">
        <v>48.737081128951267</v>
      </c>
    </row>
    <row r="5444" spans="1:16">
      <c r="A5444" s="75" t="s">
        <v>9634</v>
      </c>
      <c r="B5444" s="85">
        <v>5440</v>
      </c>
      <c r="C5444" s="85">
        <v>6422</v>
      </c>
      <c r="D5444" s="85">
        <v>5440</v>
      </c>
      <c r="E5444" s="86" t="s">
        <v>9554</v>
      </c>
      <c r="F5444" s="85" t="s">
        <v>3724</v>
      </c>
      <c r="G5444" s="86" t="s">
        <v>111</v>
      </c>
      <c r="H5444" s="85" t="s">
        <v>2</v>
      </c>
      <c r="I5444" s="85">
        <v>1</v>
      </c>
      <c r="J5444" s="88">
        <v>0.72201640449179361</v>
      </c>
      <c r="K5444" s="146">
        <v>0.45007836498558884</v>
      </c>
      <c r="L5444" s="147">
        <v>2.32663586856021E-9</v>
      </c>
      <c r="M5444" s="147">
        <v>9.6420986496460609E-2</v>
      </c>
      <c r="N5444" s="87">
        <v>12.75012780290786</v>
      </c>
      <c r="O5444" s="88">
        <v>0.62263237956680995</v>
      </c>
      <c r="P5444" s="89">
        <v>48.833422628501744</v>
      </c>
    </row>
    <row r="5445" spans="1:16">
      <c r="A5445" s="75" t="s">
        <v>9636</v>
      </c>
      <c r="B5445" s="85">
        <v>5441</v>
      </c>
      <c r="C5445" s="85">
        <v>6424</v>
      </c>
      <c r="D5445" s="85">
        <v>5441</v>
      </c>
      <c r="E5445" s="86" t="s">
        <v>9554</v>
      </c>
      <c r="F5445" s="85" t="s">
        <v>4646</v>
      </c>
      <c r="G5445" s="86" t="s">
        <v>111</v>
      </c>
      <c r="H5445" s="85" t="s">
        <v>2</v>
      </c>
      <c r="I5445" s="85">
        <v>1</v>
      </c>
      <c r="J5445" s="88">
        <v>0.73552275483967011</v>
      </c>
      <c r="K5445" s="146">
        <v>0.45634948042371126</v>
      </c>
      <c r="L5445" s="147">
        <v>2.3258004494371649E-9</v>
      </c>
      <c r="M5445" s="147">
        <v>0.1026751076702412</v>
      </c>
      <c r="N5445" s="87">
        <v>13.57688196947468</v>
      </c>
      <c r="O5445" s="88">
        <v>0.66098365178695895</v>
      </c>
      <c r="P5445" s="89">
        <v>48.684495694450966</v>
      </c>
    </row>
    <row r="5446" spans="1:16">
      <c r="A5446" s="75" t="s">
        <v>9638</v>
      </c>
      <c r="B5446" s="85">
        <v>5442</v>
      </c>
      <c r="C5446" s="85">
        <v>6426</v>
      </c>
      <c r="D5446" s="85">
        <v>5442</v>
      </c>
      <c r="E5446" s="86" t="s">
        <v>9554</v>
      </c>
      <c r="F5446" s="85" t="s">
        <v>4648</v>
      </c>
      <c r="G5446" s="86" t="s">
        <v>111</v>
      </c>
      <c r="H5446" s="85" t="s">
        <v>2</v>
      </c>
      <c r="I5446" s="85">
        <v>1</v>
      </c>
      <c r="J5446" s="88">
        <v>0.95227169449451177</v>
      </c>
      <c r="K5446" s="146">
        <v>0.59340687160105077</v>
      </c>
      <c r="L5446" s="147">
        <v>3.068613664451867E-9</v>
      </c>
      <c r="M5446" s="147">
        <v>0.12717020779983729</v>
      </c>
      <c r="N5446" s="87">
        <v>16.816218762290791</v>
      </c>
      <c r="O5446" s="88">
        <v>0.82119351783228811</v>
      </c>
      <c r="P5446" s="89">
        <v>48.833422628501829</v>
      </c>
    </row>
    <row r="5447" spans="1:16">
      <c r="A5447" s="75" t="s">
        <v>9640</v>
      </c>
      <c r="B5447" s="85">
        <v>5443</v>
      </c>
      <c r="C5447" s="85">
        <v>6428</v>
      </c>
      <c r="D5447" s="85">
        <v>5443</v>
      </c>
      <c r="E5447" s="86" t="s">
        <v>9554</v>
      </c>
      <c r="F5447" s="85" t="s">
        <v>891</v>
      </c>
      <c r="G5447" s="86" t="s">
        <v>111</v>
      </c>
      <c r="H5447" s="85" t="s">
        <v>2</v>
      </c>
      <c r="I5447" s="85">
        <v>1</v>
      </c>
      <c r="J5447" s="88">
        <v>0.84258002163549817</v>
      </c>
      <c r="K5447" s="146">
        <v>0.5134827473178083</v>
      </c>
      <c r="L5447" s="147">
        <v>2.6727141886887039E-9</v>
      </c>
      <c r="M5447" s="147">
        <v>0.11502182911467471</v>
      </c>
      <c r="N5447" s="87">
        <v>15.194036556893669</v>
      </c>
      <c r="O5447" s="88">
        <v>0.73778869481814802</v>
      </c>
      <c r="P5447" s="89">
        <v>48.557780682935551</v>
      </c>
    </row>
    <row r="5448" spans="1:16">
      <c r="A5448" s="75" t="s">
        <v>9642</v>
      </c>
      <c r="B5448" s="85">
        <v>5444</v>
      </c>
      <c r="C5448" s="85">
        <v>6430</v>
      </c>
      <c r="D5448" s="85">
        <v>5444</v>
      </c>
      <c r="E5448" s="86" t="s">
        <v>9554</v>
      </c>
      <c r="F5448" s="85" t="s">
        <v>38</v>
      </c>
      <c r="G5448" s="86" t="s">
        <v>111</v>
      </c>
      <c r="H5448" s="85" t="s">
        <v>2</v>
      </c>
      <c r="I5448" s="85">
        <v>1</v>
      </c>
      <c r="J5448" s="88">
        <v>0.64540316810416354</v>
      </c>
      <c r="K5448" s="146">
        <v>0.39403422445694081</v>
      </c>
      <c r="L5448" s="147">
        <v>2.0454166262745132E-9</v>
      </c>
      <c r="M5448" s="147">
        <v>9.0577997555799386E-2</v>
      </c>
      <c r="N5448" s="87">
        <v>11.990222322498701</v>
      </c>
      <c r="O5448" s="88">
        <v>0.58657975890205571</v>
      </c>
      <c r="P5448" s="89">
        <v>48.92150813595719</v>
      </c>
    </row>
    <row r="5449" spans="1:16">
      <c r="A5449" s="75" t="s">
        <v>9644</v>
      </c>
      <c r="B5449" s="85">
        <v>5445</v>
      </c>
      <c r="C5449" s="85">
        <v>6432</v>
      </c>
      <c r="D5449" s="85">
        <v>5445</v>
      </c>
      <c r="E5449" s="86" t="s">
        <v>9554</v>
      </c>
      <c r="F5449" s="85" t="s">
        <v>5087</v>
      </c>
      <c r="G5449" s="86" t="s">
        <v>111</v>
      </c>
      <c r="H5449" s="85" t="s">
        <v>2</v>
      </c>
      <c r="I5449" s="85">
        <v>1</v>
      </c>
      <c r="J5449" s="88">
        <v>0.66380478063753889</v>
      </c>
      <c r="K5449" s="146">
        <v>0.39595018674426147</v>
      </c>
      <c r="L5449" s="147">
        <v>2.083040184834746E-9</v>
      </c>
      <c r="M5449" s="147">
        <v>9.7313735472947971E-2</v>
      </c>
      <c r="N5449" s="87">
        <v>12.86334573560211</v>
      </c>
      <c r="O5449" s="88">
        <v>0.62287180477768078</v>
      </c>
      <c r="P5449" s="89">
        <v>48.42222370294747</v>
      </c>
    </row>
    <row r="5450" spans="1:16">
      <c r="A5450" s="75" t="s">
        <v>9646</v>
      </c>
      <c r="B5450" s="85">
        <v>5446</v>
      </c>
      <c r="C5450" s="85">
        <v>6434</v>
      </c>
      <c r="D5450" s="85">
        <v>5446</v>
      </c>
      <c r="E5450" s="86" t="s">
        <v>9554</v>
      </c>
      <c r="F5450" s="85" t="s">
        <v>1039</v>
      </c>
      <c r="G5450" s="86" t="s">
        <v>111</v>
      </c>
      <c r="H5450" s="85" t="s">
        <v>2</v>
      </c>
      <c r="I5450" s="85">
        <v>1</v>
      </c>
      <c r="J5450" s="88">
        <v>0.60450260102958897</v>
      </c>
      <c r="K5450" s="146">
        <v>0.34562000287753269</v>
      </c>
      <c r="L5450" s="147">
        <v>1.8485590179967041E-9</v>
      </c>
      <c r="M5450" s="147">
        <v>9.0762340043901837E-2</v>
      </c>
      <c r="N5450" s="87">
        <v>12.037859213783671</v>
      </c>
      <c r="O5450" s="88">
        <v>0.58655267792347665</v>
      </c>
      <c r="P5450" s="89">
        <v>48.725663550862777</v>
      </c>
    </row>
    <row r="5451" spans="1:16">
      <c r="A5451" s="75" t="s">
        <v>9648</v>
      </c>
      <c r="B5451" s="85">
        <v>5447</v>
      </c>
      <c r="C5451" s="85">
        <v>6436</v>
      </c>
      <c r="D5451" s="85">
        <v>5447</v>
      </c>
      <c r="E5451" s="86" t="s">
        <v>9554</v>
      </c>
      <c r="F5451" s="85" t="s">
        <v>4653</v>
      </c>
      <c r="G5451" s="86" t="s">
        <v>111</v>
      </c>
      <c r="H5451" s="85" t="s">
        <v>2</v>
      </c>
      <c r="I5451" s="85">
        <v>1</v>
      </c>
      <c r="J5451" s="88">
        <v>0.66656270812296858</v>
      </c>
      <c r="K5451" s="146">
        <v>0.41536768722621537</v>
      </c>
      <c r="L5451" s="147">
        <v>2.1479410195489851E-9</v>
      </c>
      <c r="M5451" s="147">
        <v>8.9015475933700156E-2</v>
      </c>
      <c r="N5451" s="87">
        <v>11.77086789766533</v>
      </c>
      <c r="O5451" s="88">
        <v>0.57481176675095647</v>
      </c>
      <c r="P5451" s="89">
        <v>48.833422628501886</v>
      </c>
    </row>
    <row r="5452" spans="1:16">
      <c r="A5452" s="75" t="s">
        <v>9650</v>
      </c>
      <c r="B5452" s="85">
        <v>5448</v>
      </c>
      <c r="C5452" s="85">
        <v>6438</v>
      </c>
      <c r="D5452" s="85">
        <v>5448</v>
      </c>
      <c r="E5452" s="86" t="s">
        <v>9554</v>
      </c>
      <c r="F5452" s="85" t="s">
        <v>4655</v>
      </c>
      <c r="G5452" s="86" t="s">
        <v>111</v>
      </c>
      <c r="H5452" s="85" t="s">
        <v>2</v>
      </c>
      <c r="I5452" s="85">
        <v>1</v>
      </c>
      <c r="J5452" s="88">
        <v>0.84419701001217851</v>
      </c>
      <c r="K5452" s="146">
        <v>0.52609705562162723</v>
      </c>
      <c r="L5452" s="147">
        <v>2.721522826754915E-9</v>
      </c>
      <c r="M5452" s="147">
        <v>0.1085247037486355</v>
      </c>
      <c r="N5452" s="87">
        <v>14.331981036525381</v>
      </c>
      <c r="O5452" s="88">
        <v>0.6945642742946303</v>
      </c>
      <c r="P5452" s="89">
        <v>48.462544886468756</v>
      </c>
    </row>
    <row r="5453" spans="1:16">
      <c r="A5453" s="75" t="s">
        <v>9652</v>
      </c>
      <c r="B5453" s="85">
        <v>5449</v>
      </c>
      <c r="C5453" s="85">
        <v>6440</v>
      </c>
      <c r="D5453" s="85">
        <v>5449</v>
      </c>
      <c r="E5453" s="86" t="s">
        <v>9554</v>
      </c>
      <c r="F5453" s="85" t="s">
        <v>1088</v>
      </c>
      <c r="G5453" s="86" t="s">
        <v>111</v>
      </c>
      <c r="H5453" s="85" t="s">
        <v>2</v>
      </c>
      <c r="I5453" s="85">
        <v>1</v>
      </c>
      <c r="J5453" s="88">
        <v>0.81277834353867151</v>
      </c>
      <c r="K5453" s="146">
        <v>0.50543582176688007</v>
      </c>
      <c r="L5453" s="147">
        <v>2.612835415353957E-9</v>
      </c>
      <c r="M5453" s="147">
        <v>0.1110029706878508</v>
      </c>
      <c r="N5453" s="87">
        <v>14.678654330482679</v>
      </c>
      <c r="O5453" s="88">
        <v>0.71915495130297846</v>
      </c>
      <c r="P5453" s="89">
        <v>48.993247957991152</v>
      </c>
    </row>
    <row r="5454" spans="1:16">
      <c r="A5454" s="75" t="s">
        <v>9654</v>
      </c>
      <c r="B5454" s="85">
        <v>5450</v>
      </c>
      <c r="C5454" s="85">
        <v>6442</v>
      </c>
      <c r="D5454" s="85">
        <v>5450</v>
      </c>
      <c r="E5454" s="86" t="s">
        <v>9554</v>
      </c>
      <c r="F5454" s="85" t="s">
        <v>4544</v>
      </c>
      <c r="G5454" s="86" t="s">
        <v>111</v>
      </c>
      <c r="H5454" s="85" t="s">
        <v>2</v>
      </c>
      <c r="I5454" s="85">
        <v>1</v>
      </c>
      <c r="J5454" s="88">
        <v>0.56563149237672661</v>
      </c>
      <c r="K5454" s="146">
        <v>0.36077227041514165</v>
      </c>
      <c r="L5454" s="147">
        <v>1.8271651683657341E-9</v>
      </c>
      <c r="M5454" s="147">
        <v>7.7828057153869173E-2</v>
      </c>
      <c r="N5454" s="87">
        <v>10.29873026795422</v>
      </c>
      <c r="O5454" s="88">
        <v>0.5056999251343065</v>
      </c>
      <c r="P5454" s="89">
        <v>49.103133296718603</v>
      </c>
    </row>
    <row r="5455" spans="1:16">
      <c r="A5455" s="75" t="s">
        <v>9656</v>
      </c>
      <c r="B5455" s="85">
        <v>5451</v>
      </c>
      <c r="C5455" s="85">
        <v>6444</v>
      </c>
      <c r="D5455" s="85">
        <v>5451</v>
      </c>
      <c r="E5455" s="86" t="s">
        <v>9554</v>
      </c>
      <c r="F5455" s="85" t="s">
        <v>2925</v>
      </c>
      <c r="G5455" s="86" t="s">
        <v>111</v>
      </c>
      <c r="H5455" s="85" t="s">
        <v>2</v>
      </c>
      <c r="I5455" s="85">
        <v>1</v>
      </c>
      <c r="J5455" s="88">
        <v>1.133982416774493</v>
      </c>
      <c r="K5455" s="146">
        <v>0.70663967256314286</v>
      </c>
      <c r="L5455" s="147">
        <v>3.6541608445155961E-9</v>
      </c>
      <c r="M5455" s="147">
        <v>0.15143659148571381</v>
      </c>
      <c r="N5455" s="87">
        <v>20.025058503070898</v>
      </c>
      <c r="O5455" s="88">
        <v>0.97789214504093591</v>
      </c>
      <c r="P5455" s="89">
        <v>48.833422628501857</v>
      </c>
    </row>
    <row r="5456" spans="1:16">
      <c r="A5456" s="75" t="s">
        <v>9658</v>
      </c>
      <c r="B5456" s="85">
        <v>5452</v>
      </c>
      <c r="C5456" s="85">
        <v>6446</v>
      </c>
      <c r="D5456" s="85">
        <v>5452</v>
      </c>
      <c r="E5456" s="86" t="s">
        <v>9554</v>
      </c>
      <c r="F5456" s="85" t="s">
        <v>4549</v>
      </c>
      <c r="G5456" s="86" t="s">
        <v>111</v>
      </c>
      <c r="H5456" s="85" t="s">
        <v>2</v>
      </c>
      <c r="I5456" s="85">
        <v>1</v>
      </c>
      <c r="J5456" s="88">
        <v>0.75518234407979157</v>
      </c>
      <c r="K5456" s="146">
        <v>0.44620363495676274</v>
      </c>
      <c r="L5456" s="147">
        <v>2.3787107135391919E-9</v>
      </c>
      <c r="M5456" s="147">
        <v>0.10460462397583969</v>
      </c>
      <c r="N5456" s="87">
        <v>13.88918406848394</v>
      </c>
      <c r="O5456" s="88">
        <v>0.6756850898283091</v>
      </c>
      <c r="P5456" s="89">
        <v>48.648292548841049</v>
      </c>
    </row>
    <row r="5457" spans="1:16">
      <c r="A5457" s="75" t="s">
        <v>9660</v>
      </c>
      <c r="B5457" s="85">
        <v>5453</v>
      </c>
      <c r="C5457" s="85">
        <v>6448</v>
      </c>
      <c r="D5457" s="85">
        <v>5453</v>
      </c>
      <c r="E5457" s="86" t="s">
        <v>9554</v>
      </c>
      <c r="F5457" s="85" t="s">
        <v>4552</v>
      </c>
      <c r="G5457" s="86" t="s">
        <v>111</v>
      </c>
      <c r="H5457" s="85" t="s">
        <v>2</v>
      </c>
      <c r="I5457" s="85">
        <v>1</v>
      </c>
      <c r="J5457" s="88">
        <v>0.61026897535096791</v>
      </c>
      <c r="K5457" s="146">
        <v>0.36058077527587096</v>
      </c>
      <c r="L5457" s="147">
        <v>1.922255414454648E-9</v>
      </c>
      <c r="M5457" s="147">
        <v>8.4531844780475915E-2</v>
      </c>
      <c r="N5457" s="87">
        <v>11.223962260747831</v>
      </c>
      <c r="O5457" s="88">
        <v>0.54602659961801336</v>
      </c>
      <c r="P5457" s="89">
        <v>48.648292548841184</v>
      </c>
    </row>
    <row r="5458" spans="1:16">
      <c r="A5458" s="75" t="s">
        <v>9662</v>
      </c>
      <c r="B5458" s="85">
        <v>5454</v>
      </c>
      <c r="C5458" s="85">
        <v>6450</v>
      </c>
      <c r="D5458" s="85">
        <v>5454</v>
      </c>
      <c r="E5458" s="86" t="s">
        <v>9554</v>
      </c>
      <c r="F5458" s="85" t="s">
        <v>4554</v>
      </c>
      <c r="G5458" s="86" t="s">
        <v>111</v>
      </c>
      <c r="H5458" s="85" t="s">
        <v>2</v>
      </c>
      <c r="I5458" s="85">
        <v>1</v>
      </c>
      <c r="J5458" s="88">
        <v>0.61026897535096791</v>
      </c>
      <c r="K5458" s="146">
        <v>0.36058077527587096</v>
      </c>
      <c r="L5458" s="147">
        <v>1.922255414454648E-9</v>
      </c>
      <c r="M5458" s="147">
        <v>8.4531844780475915E-2</v>
      </c>
      <c r="N5458" s="87">
        <v>11.223962260747831</v>
      </c>
      <c r="O5458" s="88">
        <v>0.54602659961801336</v>
      </c>
      <c r="P5458" s="89">
        <v>48.648292548841184</v>
      </c>
    </row>
    <row r="5459" spans="1:16">
      <c r="A5459" s="75" t="s">
        <v>9664</v>
      </c>
      <c r="B5459" s="85">
        <v>5455</v>
      </c>
      <c r="C5459" s="85">
        <v>6452</v>
      </c>
      <c r="D5459" s="85">
        <v>5455</v>
      </c>
      <c r="E5459" s="86" t="s">
        <v>9554</v>
      </c>
      <c r="F5459" s="85" t="s">
        <v>4556</v>
      </c>
      <c r="G5459" s="86" t="s">
        <v>111</v>
      </c>
      <c r="H5459" s="85" t="s">
        <v>2</v>
      </c>
      <c r="I5459" s="85">
        <v>1</v>
      </c>
      <c r="J5459" s="88">
        <v>0.61026897535096791</v>
      </c>
      <c r="K5459" s="146">
        <v>0.36058077527587096</v>
      </c>
      <c r="L5459" s="147">
        <v>1.922255414454648E-9</v>
      </c>
      <c r="M5459" s="147">
        <v>8.4531844780475915E-2</v>
      </c>
      <c r="N5459" s="87">
        <v>11.223962260747831</v>
      </c>
      <c r="O5459" s="88">
        <v>0.54602659961801336</v>
      </c>
      <c r="P5459" s="89">
        <v>48.648292548841184</v>
      </c>
    </row>
    <row r="5460" spans="1:16">
      <c r="A5460" s="75" t="s">
        <v>9666</v>
      </c>
      <c r="B5460" s="85">
        <v>5456</v>
      </c>
      <c r="C5460" s="85">
        <v>6454</v>
      </c>
      <c r="D5460" s="85">
        <v>5456</v>
      </c>
      <c r="E5460" s="86" t="s">
        <v>9554</v>
      </c>
      <c r="F5460" s="85" t="s">
        <v>4398</v>
      </c>
      <c r="G5460" s="86" t="s">
        <v>111</v>
      </c>
      <c r="H5460" s="85" t="s">
        <v>2</v>
      </c>
      <c r="I5460" s="85">
        <v>1</v>
      </c>
      <c r="J5460" s="88">
        <v>0.6102689753509678</v>
      </c>
      <c r="K5460" s="146">
        <v>0.36058077527587085</v>
      </c>
      <c r="L5460" s="147">
        <v>1.922255414454648E-9</v>
      </c>
      <c r="M5460" s="147">
        <v>8.4531844780475915E-2</v>
      </c>
      <c r="N5460" s="87">
        <v>11.223962260747831</v>
      </c>
      <c r="O5460" s="88">
        <v>0.54602659961801325</v>
      </c>
      <c r="P5460" s="89">
        <v>48.648292548841177</v>
      </c>
    </row>
    <row r="5461" spans="1:16">
      <c r="A5461" s="75" t="s">
        <v>9668</v>
      </c>
      <c r="B5461" s="85">
        <v>5457</v>
      </c>
      <c r="C5461" s="85">
        <v>6456</v>
      </c>
      <c r="D5461" s="85">
        <v>5457</v>
      </c>
      <c r="E5461" s="86" t="s">
        <v>9554</v>
      </c>
      <c r="F5461" s="85" t="s">
        <v>4559</v>
      </c>
      <c r="G5461" s="86" t="s">
        <v>111</v>
      </c>
      <c r="H5461" s="85" t="s">
        <v>2</v>
      </c>
      <c r="I5461" s="85">
        <v>1</v>
      </c>
      <c r="J5461" s="88">
        <v>0.6102689753509678</v>
      </c>
      <c r="K5461" s="146">
        <v>0.36058077527587085</v>
      </c>
      <c r="L5461" s="147">
        <v>1.922255414454648E-9</v>
      </c>
      <c r="M5461" s="147">
        <v>8.4531844780475915E-2</v>
      </c>
      <c r="N5461" s="87">
        <v>11.223962260747831</v>
      </c>
      <c r="O5461" s="88">
        <v>0.54602659961801325</v>
      </c>
      <c r="P5461" s="89">
        <v>48.648292548841177</v>
      </c>
    </row>
    <row r="5462" spans="1:16">
      <c r="A5462" s="75" t="s">
        <v>9670</v>
      </c>
      <c r="B5462" s="85">
        <v>5458</v>
      </c>
      <c r="C5462" s="85">
        <v>6458</v>
      </c>
      <c r="D5462" s="85">
        <v>5458</v>
      </c>
      <c r="E5462" s="86" t="s">
        <v>9554</v>
      </c>
      <c r="F5462" s="85" t="s">
        <v>4400</v>
      </c>
      <c r="G5462" s="86" t="s">
        <v>111</v>
      </c>
      <c r="H5462" s="85" t="s">
        <v>2</v>
      </c>
      <c r="I5462" s="85">
        <v>1</v>
      </c>
      <c r="J5462" s="88">
        <v>0.6102689753509678</v>
      </c>
      <c r="K5462" s="146">
        <v>0.36058077527587085</v>
      </c>
      <c r="L5462" s="147">
        <v>1.922255414454648E-9</v>
      </c>
      <c r="M5462" s="147">
        <v>8.4531844780475915E-2</v>
      </c>
      <c r="N5462" s="87">
        <v>11.223962260747831</v>
      </c>
      <c r="O5462" s="88">
        <v>0.54602659961801325</v>
      </c>
      <c r="P5462" s="89">
        <v>48.648292548841177</v>
      </c>
    </row>
    <row r="5463" spans="1:16">
      <c r="A5463" s="75" t="s">
        <v>9679</v>
      </c>
      <c r="B5463" s="85">
        <v>5459</v>
      </c>
      <c r="C5463" s="85">
        <v>6466</v>
      </c>
      <c r="D5463" s="85">
        <v>5459</v>
      </c>
      <c r="E5463" s="86" t="s">
        <v>9680</v>
      </c>
      <c r="F5463" s="85" t="s">
        <v>931</v>
      </c>
      <c r="G5463" s="86" t="s">
        <v>111</v>
      </c>
      <c r="H5463" s="85" t="s">
        <v>2</v>
      </c>
      <c r="I5463" s="85">
        <v>1</v>
      </c>
      <c r="J5463" s="88">
        <v>1.0169522207884649</v>
      </c>
      <c r="K5463" s="146">
        <v>0.67913472933090557</v>
      </c>
      <c r="L5463" s="147">
        <v>3.4233302589646109E-9</v>
      </c>
      <c r="M5463" s="147">
        <v>0.12683076658286821</v>
      </c>
      <c r="N5463" s="87">
        <v>13.125939448281869</v>
      </c>
      <c r="O5463" s="88">
        <v>0.92101573905861001</v>
      </c>
      <c r="P5463" s="89">
        <v>70.167605350272055</v>
      </c>
    </row>
    <row r="5464" spans="1:16">
      <c r="A5464" s="75" t="s">
        <v>9682</v>
      </c>
      <c r="B5464" s="85">
        <v>5460</v>
      </c>
      <c r="C5464" s="85">
        <v>6468</v>
      </c>
      <c r="D5464" s="85">
        <v>5460</v>
      </c>
      <c r="E5464" s="86" t="s">
        <v>9680</v>
      </c>
      <c r="F5464" s="85" t="s">
        <v>2804</v>
      </c>
      <c r="G5464" s="86" t="s">
        <v>111</v>
      </c>
      <c r="H5464" s="85" t="s">
        <v>2</v>
      </c>
      <c r="I5464" s="85">
        <v>1</v>
      </c>
      <c r="J5464" s="88">
        <v>0.91700255351457816</v>
      </c>
      <c r="K5464" s="146">
        <v>1.0934113844371653</v>
      </c>
      <c r="L5464" s="147">
        <v>4.3121781643122608E-9</v>
      </c>
      <c r="M5464" s="147">
        <v>0.11299957089506291</v>
      </c>
      <c r="N5464" s="87">
        <v>11.653099328375131</v>
      </c>
      <c r="O5464" s="88">
        <v>0.84290948601936522</v>
      </c>
      <c r="P5464" s="89">
        <v>72.333502209741965</v>
      </c>
    </row>
    <row r="5465" spans="1:16">
      <c r="A5465" s="75" t="s">
        <v>9684</v>
      </c>
      <c r="B5465" s="85">
        <v>5461</v>
      </c>
      <c r="C5465" s="85">
        <v>6470</v>
      </c>
      <c r="D5465" s="85">
        <v>5461</v>
      </c>
      <c r="E5465" s="86" t="s">
        <v>9680</v>
      </c>
      <c r="F5465" s="85" t="s">
        <v>2872</v>
      </c>
      <c r="G5465" s="86" t="s">
        <v>111</v>
      </c>
      <c r="H5465" s="85" t="s">
        <v>2</v>
      </c>
      <c r="I5465" s="85">
        <v>1</v>
      </c>
      <c r="J5465" s="88">
        <v>0.9057003505650133</v>
      </c>
      <c r="K5465" s="146">
        <v>1.0240257691176144</v>
      </c>
      <c r="L5465" s="147">
        <v>4.1161062350073061E-9</v>
      </c>
      <c r="M5465" s="147">
        <v>0.1124686130858461</v>
      </c>
      <c r="N5465" s="87">
        <v>11.639575777857729</v>
      </c>
      <c r="O5465" s="88">
        <v>0.82087295615354305</v>
      </c>
      <c r="P5465" s="89">
        <v>70.524301900685359</v>
      </c>
    </row>
    <row r="5466" spans="1:16">
      <c r="A5466" s="75" t="s">
        <v>9686</v>
      </c>
      <c r="B5466" s="85">
        <v>5462</v>
      </c>
      <c r="C5466" s="85">
        <v>6472</v>
      </c>
      <c r="D5466" s="85">
        <v>5462</v>
      </c>
      <c r="E5466" s="86" t="s">
        <v>9680</v>
      </c>
      <c r="F5466" s="85" t="s">
        <v>4407</v>
      </c>
      <c r="G5466" s="86" t="s">
        <v>111</v>
      </c>
      <c r="H5466" s="85" t="s">
        <v>2</v>
      </c>
      <c r="I5466" s="85">
        <v>1</v>
      </c>
      <c r="J5466" s="88">
        <v>1.0210649504031331</v>
      </c>
      <c r="K5466" s="146">
        <v>1.5974462817935868</v>
      </c>
      <c r="L5466" s="147">
        <v>5.3029346795371269E-9</v>
      </c>
      <c r="M5466" s="147">
        <v>0.12540528963567221</v>
      </c>
      <c r="N5466" s="87">
        <v>12.97881769925776</v>
      </c>
      <c r="O5466" s="88">
        <v>0.92577548468907822</v>
      </c>
      <c r="P5466" s="89">
        <v>71.329724027329689</v>
      </c>
    </row>
    <row r="5467" spans="1:16">
      <c r="A5467" s="75" t="s">
        <v>9688</v>
      </c>
      <c r="B5467" s="85">
        <v>5463</v>
      </c>
      <c r="C5467" s="85">
        <v>6474</v>
      </c>
      <c r="D5467" s="85">
        <v>5463</v>
      </c>
      <c r="E5467" s="86" t="s">
        <v>9680</v>
      </c>
      <c r="F5467" s="85" t="s">
        <v>4366</v>
      </c>
      <c r="G5467" s="86" t="s">
        <v>111</v>
      </c>
      <c r="H5467" s="85" t="s">
        <v>2</v>
      </c>
      <c r="I5467" s="85">
        <v>1</v>
      </c>
      <c r="J5467" s="88">
        <v>1.6136953262989591</v>
      </c>
      <c r="K5467" s="146">
        <v>1.5200597492462595</v>
      </c>
      <c r="L5467" s="147">
        <v>6.6550931659198318E-9</v>
      </c>
      <c r="M5467" s="147">
        <v>0.19808288731105411</v>
      </c>
      <c r="N5467" s="87">
        <v>20.499926977847611</v>
      </c>
      <c r="O5467" s="88">
        <v>1.464085605909184</v>
      </c>
      <c r="P5467" s="89">
        <v>71.419064443072756</v>
      </c>
    </row>
    <row r="5468" spans="1:16">
      <c r="A5468" s="75" t="s">
        <v>9690</v>
      </c>
      <c r="B5468" s="85">
        <v>5464</v>
      </c>
      <c r="C5468" s="85">
        <v>6476</v>
      </c>
      <c r="D5468" s="85">
        <v>5464</v>
      </c>
      <c r="E5468" s="86" t="s">
        <v>9680</v>
      </c>
      <c r="F5468" s="85" t="s">
        <v>429</v>
      </c>
      <c r="G5468" s="86" t="s">
        <v>111</v>
      </c>
      <c r="H5468" s="85" t="s">
        <v>2</v>
      </c>
      <c r="I5468" s="85">
        <v>1</v>
      </c>
      <c r="J5468" s="88">
        <v>0.7207728988683576</v>
      </c>
      <c r="K5468" s="146">
        <v>0.54420853337408193</v>
      </c>
      <c r="L5468" s="147">
        <v>2.5287199798373071E-9</v>
      </c>
      <c r="M5468" s="147">
        <v>8.9291180156759353E-2</v>
      </c>
      <c r="N5468" s="87">
        <v>9.2409478956291391</v>
      </c>
      <c r="O5468" s="88">
        <v>0.65991696209342665</v>
      </c>
      <c r="P5468" s="89">
        <v>71.412258736526326</v>
      </c>
    </row>
    <row r="5469" spans="1:16">
      <c r="A5469" s="75" t="s">
        <v>9692</v>
      </c>
      <c r="B5469" s="85">
        <v>5465</v>
      </c>
      <c r="C5469" s="85">
        <v>6478</v>
      </c>
      <c r="D5469" s="85">
        <v>5465</v>
      </c>
      <c r="E5469" s="86" t="s">
        <v>9680</v>
      </c>
      <c r="F5469" s="85" t="s">
        <v>1055</v>
      </c>
      <c r="G5469" s="86" t="s">
        <v>111</v>
      </c>
      <c r="H5469" s="85" t="s">
        <v>2</v>
      </c>
      <c r="I5469" s="85">
        <v>1</v>
      </c>
      <c r="J5469" s="88">
        <v>1.022127617116845</v>
      </c>
      <c r="K5469" s="146">
        <v>1.6296999353566255</v>
      </c>
      <c r="L5469" s="147">
        <v>5.7213414944596304E-9</v>
      </c>
      <c r="M5469" s="147">
        <v>0.1241848905740339</v>
      </c>
      <c r="N5469" s="87">
        <v>12.85210762685011</v>
      </c>
      <c r="O5469" s="88">
        <v>0.93480789699083933</v>
      </c>
      <c r="P5469" s="89">
        <v>72.735766314147256</v>
      </c>
    </row>
    <row r="5470" spans="1:16">
      <c r="A5470" s="75" t="s">
        <v>9694</v>
      </c>
      <c r="B5470" s="85">
        <v>5466</v>
      </c>
      <c r="C5470" s="85">
        <v>6480</v>
      </c>
      <c r="D5470" s="85">
        <v>5466</v>
      </c>
      <c r="E5470" s="86" t="s">
        <v>9680</v>
      </c>
      <c r="F5470" s="85" t="s">
        <v>4489</v>
      </c>
      <c r="G5470" s="86" t="s">
        <v>111</v>
      </c>
      <c r="H5470" s="85" t="s">
        <v>2</v>
      </c>
      <c r="I5470" s="85">
        <v>1</v>
      </c>
      <c r="J5470" s="88">
        <v>0.92511884465049576</v>
      </c>
      <c r="K5470" s="146">
        <v>1.0849855413247418</v>
      </c>
      <c r="L5470" s="147">
        <v>4.3150779343882887E-9</v>
      </c>
      <c r="M5470" s="147">
        <v>0.1128724600412645</v>
      </c>
      <c r="N5470" s="87">
        <v>11.681396594405181</v>
      </c>
      <c r="O5470" s="88">
        <v>0.83961282709864349</v>
      </c>
      <c r="P5470" s="89">
        <v>71.876065529765256</v>
      </c>
    </row>
    <row r="5471" spans="1:16">
      <c r="A5471" s="75" t="s">
        <v>9696</v>
      </c>
      <c r="B5471" s="85">
        <v>5467</v>
      </c>
      <c r="C5471" s="85">
        <v>6482</v>
      </c>
      <c r="D5471" s="85">
        <v>5467</v>
      </c>
      <c r="E5471" s="86" t="s">
        <v>9680</v>
      </c>
      <c r="F5471" s="85" t="s">
        <v>965</v>
      </c>
      <c r="G5471" s="86" t="s">
        <v>111</v>
      </c>
      <c r="H5471" s="85" t="s">
        <v>2</v>
      </c>
      <c r="I5471" s="85">
        <v>1</v>
      </c>
      <c r="J5471" s="88">
        <v>0.63566720648836428</v>
      </c>
      <c r="K5471" s="146">
        <v>0.62923201747078972</v>
      </c>
      <c r="L5471" s="147">
        <v>2.812110339244696E-9</v>
      </c>
      <c r="M5471" s="147">
        <v>7.7808789578408158E-2</v>
      </c>
      <c r="N5471" s="87">
        <v>8.0526265612940477</v>
      </c>
      <c r="O5471" s="88">
        <v>0.57690063608325504</v>
      </c>
      <c r="P5471" s="89">
        <v>71.641300101534554</v>
      </c>
    </row>
    <row r="5472" spans="1:16">
      <c r="A5472" s="75" t="s">
        <v>9698</v>
      </c>
      <c r="B5472" s="85">
        <v>5468</v>
      </c>
      <c r="C5472" s="85">
        <v>6484</v>
      </c>
      <c r="D5472" s="85">
        <v>5468</v>
      </c>
      <c r="E5472" s="86" t="s">
        <v>9680</v>
      </c>
      <c r="F5472" s="85" t="s">
        <v>4492</v>
      </c>
      <c r="G5472" s="86" t="s">
        <v>111</v>
      </c>
      <c r="H5472" s="85" t="s">
        <v>2</v>
      </c>
      <c r="I5472" s="85">
        <v>1</v>
      </c>
      <c r="J5472" s="88">
        <v>1.009607336387927</v>
      </c>
      <c r="K5472" s="146">
        <v>1.1293068640100028</v>
      </c>
      <c r="L5472" s="147">
        <v>4.422229968780443E-9</v>
      </c>
      <c r="M5472" s="147">
        <v>0.12619394723081709</v>
      </c>
      <c r="N5472" s="87">
        <v>13.06003454371678</v>
      </c>
      <c r="O5472" s="88">
        <v>0.91442422389605404</v>
      </c>
      <c r="P5472" s="89">
        <v>70.016983556600636</v>
      </c>
    </row>
    <row r="5473" spans="1:16">
      <c r="A5473" s="75" t="s">
        <v>9700</v>
      </c>
      <c r="B5473" s="85">
        <v>5469</v>
      </c>
      <c r="C5473" s="85">
        <v>6486</v>
      </c>
      <c r="D5473" s="85">
        <v>5469</v>
      </c>
      <c r="E5473" s="86" t="s">
        <v>9680</v>
      </c>
      <c r="F5473" s="85" t="s">
        <v>1084</v>
      </c>
      <c r="G5473" s="86" t="s">
        <v>111</v>
      </c>
      <c r="H5473" s="85" t="s">
        <v>2</v>
      </c>
      <c r="I5473" s="85">
        <v>1</v>
      </c>
      <c r="J5473" s="88">
        <v>0.81641615022235803</v>
      </c>
      <c r="K5473" s="146">
        <v>1.0231692178742815</v>
      </c>
      <c r="L5473" s="147">
        <v>4.0796318001269516E-9</v>
      </c>
      <c r="M5473" s="147">
        <v>0.1016429431498961</v>
      </c>
      <c r="N5473" s="87">
        <v>10.51939601845404</v>
      </c>
      <c r="O5473" s="88">
        <v>0.73990851108139077</v>
      </c>
      <c r="P5473" s="89">
        <v>70.337546926019215</v>
      </c>
    </row>
    <row r="5474" spans="1:16">
      <c r="A5474" s="75" t="s">
        <v>9702</v>
      </c>
      <c r="B5474" s="85">
        <v>5470</v>
      </c>
      <c r="C5474" s="85">
        <v>6488</v>
      </c>
      <c r="D5474" s="85">
        <v>5470</v>
      </c>
      <c r="E5474" s="86" t="s">
        <v>9680</v>
      </c>
      <c r="F5474" s="85" t="s">
        <v>4370</v>
      </c>
      <c r="G5474" s="86" t="s">
        <v>111</v>
      </c>
      <c r="H5474" s="85" t="s">
        <v>2</v>
      </c>
      <c r="I5474" s="85">
        <v>1</v>
      </c>
      <c r="J5474" s="88">
        <v>0.68893000707446916</v>
      </c>
      <c r="K5474" s="146">
        <v>1.0484543743790424</v>
      </c>
      <c r="L5474" s="147">
        <v>3.7833832555819682E-9</v>
      </c>
      <c r="M5474" s="147">
        <v>8.4544595576553444E-2</v>
      </c>
      <c r="N5474" s="87">
        <v>8.7502357826236601</v>
      </c>
      <c r="O5474" s="88">
        <v>0.6251631945879127</v>
      </c>
      <c r="P5474" s="89">
        <v>71.44529703180919</v>
      </c>
    </row>
    <row r="5475" spans="1:16">
      <c r="A5475" s="75" t="s">
        <v>9704</v>
      </c>
      <c r="B5475" s="85">
        <v>5471</v>
      </c>
      <c r="C5475" s="85">
        <v>6490</v>
      </c>
      <c r="D5475" s="85">
        <v>5471</v>
      </c>
      <c r="E5475" s="86" t="s">
        <v>9680</v>
      </c>
      <c r="F5475" s="85" t="s">
        <v>4627</v>
      </c>
      <c r="G5475" s="86" t="s">
        <v>111</v>
      </c>
      <c r="H5475" s="85" t="s">
        <v>2</v>
      </c>
      <c r="I5475" s="85">
        <v>1</v>
      </c>
      <c r="J5475" s="88">
        <v>1.1364641601743981</v>
      </c>
      <c r="K5475" s="146">
        <v>1.4129590153133507</v>
      </c>
      <c r="L5475" s="147">
        <v>5.2561069943174183E-9</v>
      </c>
      <c r="M5475" s="147">
        <v>0.13724140266875881</v>
      </c>
      <c r="N5475" s="87">
        <v>14.203357021250911</v>
      </c>
      <c r="O5475" s="88">
        <v>1.014369367548166</v>
      </c>
      <c r="P5475" s="89">
        <v>71.417578677384327</v>
      </c>
    </row>
    <row r="5476" spans="1:16">
      <c r="A5476" s="75" t="s">
        <v>9706</v>
      </c>
      <c r="B5476" s="85">
        <v>5472</v>
      </c>
      <c r="C5476" s="85">
        <v>6492</v>
      </c>
      <c r="D5476" s="85">
        <v>5472</v>
      </c>
      <c r="E5476" s="86" t="s">
        <v>9680</v>
      </c>
      <c r="F5476" s="85" t="s">
        <v>4496</v>
      </c>
      <c r="G5476" s="86" t="s">
        <v>111</v>
      </c>
      <c r="H5476" s="85" t="s">
        <v>2</v>
      </c>
      <c r="I5476" s="85">
        <v>1</v>
      </c>
      <c r="J5476" s="88">
        <v>0.86409250163454931</v>
      </c>
      <c r="K5476" s="146">
        <v>1.3930072779173637</v>
      </c>
      <c r="L5476" s="147">
        <v>4.7638490143590071E-9</v>
      </c>
      <c r="M5476" s="147">
        <v>0.1074749774358313</v>
      </c>
      <c r="N5476" s="87">
        <v>11.122769898759881</v>
      </c>
      <c r="O5476" s="88">
        <v>0.78290067728007962</v>
      </c>
      <c r="P5476" s="89">
        <v>70.38720430307275</v>
      </c>
    </row>
    <row r="5477" spans="1:16">
      <c r="A5477" s="75" t="s">
        <v>9708</v>
      </c>
      <c r="B5477" s="85">
        <v>5473</v>
      </c>
      <c r="C5477" s="85">
        <v>6494</v>
      </c>
      <c r="D5477" s="85">
        <v>5473</v>
      </c>
      <c r="E5477" s="86" t="s">
        <v>9680</v>
      </c>
      <c r="F5477" s="85" t="s">
        <v>4372</v>
      </c>
      <c r="G5477" s="86" t="s">
        <v>111</v>
      </c>
      <c r="H5477" s="85" t="s">
        <v>2</v>
      </c>
      <c r="I5477" s="85">
        <v>1</v>
      </c>
      <c r="J5477" s="88">
        <v>0.92514934898656831</v>
      </c>
      <c r="K5477" s="146">
        <v>1.0850451001042036</v>
      </c>
      <c r="L5477" s="147">
        <v>4.3152099627482876E-9</v>
      </c>
      <c r="M5477" s="147">
        <v>0.1128723668151526</v>
      </c>
      <c r="N5477" s="87">
        <v>11.68138449822816</v>
      </c>
      <c r="O5477" s="88">
        <v>0.83958630090278419</v>
      </c>
      <c r="P5477" s="89">
        <v>71.87386914882677</v>
      </c>
    </row>
    <row r="5478" spans="1:16">
      <c r="A5478" s="75" t="s">
        <v>9710</v>
      </c>
      <c r="B5478" s="85">
        <v>5474</v>
      </c>
      <c r="C5478" s="85">
        <v>6496</v>
      </c>
      <c r="D5478" s="85">
        <v>5474</v>
      </c>
      <c r="E5478" s="86" t="s">
        <v>9680</v>
      </c>
      <c r="F5478" s="85" t="s">
        <v>4498</v>
      </c>
      <c r="G5478" s="86" t="s">
        <v>111</v>
      </c>
      <c r="H5478" s="85" t="s">
        <v>2</v>
      </c>
      <c r="I5478" s="85">
        <v>1</v>
      </c>
      <c r="J5478" s="88">
        <v>0.79753041636792266</v>
      </c>
      <c r="K5478" s="146">
        <v>1.5730068456191904</v>
      </c>
      <c r="L5478" s="147">
        <v>5.0820485807270873E-9</v>
      </c>
      <c r="M5478" s="147">
        <v>0.1013398923983285</v>
      </c>
      <c r="N5478" s="87">
        <v>10.487764810653941</v>
      </c>
      <c r="O5478" s="88">
        <v>0.72148935032408512</v>
      </c>
      <c r="P5478" s="89">
        <v>68.793433429319848</v>
      </c>
    </row>
    <row r="5479" spans="1:16">
      <c r="A5479" s="75" t="s">
        <v>9712</v>
      </c>
      <c r="B5479" s="85">
        <v>5475</v>
      </c>
      <c r="C5479" s="85">
        <v>6498</v>
      </c>
      <c r="D5479" s="85">
        <v>5475</v>
      </c>
      <c r="E5479" s="86" t="s">
        <v>9680</v>
      </c>
      <c r="F5479" s="85" t="s">
        <v>1068</v>
      </c>
      <c r="G5479" s="86" t="s">
        <v>111</v>
      </c>
      <c r="H5479" s="85" t="s">
        <v>2</v>
      </c>
      <c r="I5479" s="85">
        <v>1</v>
      </c>
      <c r="J5479" s="88">
        <v>0.95682946387976253</v>
      </c>
      <c r="K5479" s="146">
        <v>1.2402845182965456</v>
      </c>
      <c r="L5479" s="147">
        <v>4.7242187044942022E-9</v>
      </c>
      <c r="M5479" s="147">
        <v>0.1146408580581789</v>
      </c>
      <c r="N5479" s="87">
        <v>11.864386212920721</v>
      </c>
      <c r="O5479" s="88">
        <v>0.87031704905314977</v>
      </c>
      <c r="P5479" s="89">
        <v>73.355421294811265</v>
      </c>
    </row>
    <row r="5480" spans="1:16">
      <c r="A5480" s="75" t="s">
        <v>9714</v>
      </c>
      <c r="B5480" s="85">
        <v>5476</v>
      </c>
      <c r="C5480" s="85">
        <v>6500</v>
      </c>
      <c r="D5480" s="85">
        <v>5476</v>
      </c>
      <c r="E5480" s="86" t="s">
        <v>9680</v>
      </c>
      <c r="F5480" s="85" t="s">
        <v>4532</v>
      </c>
      <c r="G5480" s="86" t="s">
        <v>111</v>
      </c>
      <c r="H5480" s="85" t="s">
        <v>2</v>
      </c>
      <c r="I5480" s="85">
        <v>1</v>
      </c>
      <c r="J5480" s="88">
        <v>1.4907310612260549</v>
      </c>
      <c r="K5480" s="146">
        <v>1.7222765939121021</v>
      </c>
      <c r="L5480" s="147">
        <v>6.9325095615880236E-9</v>
      </c>
      <c r="M5480" s="147">
        <v>0.1977179392815151</v>
      </c>
      <c r="N5480" s="87">
        <v>20.395665582436479</v>
      </c>
      <c r="O5480" s="88">
        <v>1.363204940214594</v>
      </c>
      <c r="P5480" s="89">
        <v>66.837972740075926</v>
      </c>
    </row>
    <row r="5481" spans="1:16">
      <c r="A5481" s="75" t="s">
        <v>9716</v>
      </c>
      <c r="B5481" s="85">
        <v>5477</v>
      </c>
      <c r="C5481" s="85">
        <v>6502</v>
      </c>
      <c r="D5481" s="85">
        <v>5477</v>
      </c>
      <c r="E5481" s="86" t="s">
        <v>9680</v>
      </c>
      <c r="F5481" s="85" t="s">
        <v>4381</v>
      </c>
      <c r="G5481" s="86" t="s">
        <v>111</v>
      </c>
      <c r="H5481" s="85" t="s">
        <v>2</v>
      </c>
      <c r="I5481" s="85">
        <v>1</v>
      </c>
      <c r="J5481" s="88">
        <v>1.6199438911648569</v>
      </c>
      <c r="K5481" s="146">
        <v>1.8997907193300185</v>
      </c>
      <c r="L5481" s="147">
        <v>7.5560005030769615E-9</v>
      </c>
      <c r="M5481" s="147">
        <v>0.1976459873675305</v>
      </c>
      <c r="N5481" s="87">
        <v>20.45478172762272</v>
      </c>
      <c r="O5481" s="88">
        <v>1.470176954968659</v>
      </c>
      <c r="P5481" s="89">
        <v>71.874487567046003</v>
      </c>
    </row>
    <row r="5482" spans="1:16">
      <c r="A5482" s="75" t="s">
        <v>9718</v>
      </c>
      <c r="B5482" s="85">
        <v>5478</v>
      </c>
      <c r="C5482" s="85">
        <v>6504</v>
      </c>
      <c r="D5482" s="85">
        <v>5478</v>
      </c>
      <c r="E5482" s="86" t="s">
        <v>9680</v>
      </c>
      <c r="F5482" s="85" t="s">
        <v>4641</v>
      </c>
      <c r="G5482" s="86" t="s">
        <v>111</v>
      </c>
      <c r="H5482" s="85" t="s">
        <v>2</v>
      </c>
      <c r="I5482" s="85">
        <v>1</v>
      </c>
      <c r="J5482" s="88">
        <v>0.66599060710759472</v>
      </c>
      <c r="K5482" s="146">
        <v>0.78108156332701129</v>
      </c>
      <c r="L5482" s="147">
        <v>3.106396907803328E-9</v>
      </c>
      <c r="M5482" s="147">
        <v>8.1255221929690299E-2</v>
      </c>
      <c r="N5482" s="87">
        <v>8.4092643494327586</v>
      </c>
      <c r="O5482" s="88">
        <v>0.60442639762922545</v>
      </c>
      <c r="P5482" s="89">
        <v>71.876251300150486</v>
      </c>
    </row>
    <row r="5483" spans="1:16">
      <c r="A5483" s="75" t="s">
        <v>9720</v>
      </c>
      <c r="B5483" s="85">
        <v>5479</v>
      </c>
      <c r="C5483" s="85">
        <v>6506</v>
      </c>
      <c r="D5483" s="85">
        <v>5479</v>
      </c>
      <c r="E5483" s="86" t="s">
        <v>9680</v>
      </c>
      <c r="F5483" s="85" t="s">
        <v>4383</v>
      </c>
      <c r="G5483" s="86" t="s">
        <v>111</v>
      </c>
      <c r="H5483" s="85" t="s">
        <v>2</v>
      </c>
      <c r="I5483" s="85">
        <v>1</v>
      </c>
      <c r="J5483" s="88">
        <v>1.619946067599962</v>
      </c>
      <c r="K5483" s="146">
        <v>1.8998365014923044</v>
      </c>
      <c r="L5483" s="147">
        <v>7.5560405138449368E-9</v>
      </c>
      <c r="M5483" s="147">
        <v>0.19764560442899429</v>
      </c>
      <c r="N5483" s="87">
        <v>20.454741200745811</v>
      </c>
      <c r="O5483" s="88">
        <v>1.4701385533544651</v>
      </c>
      <c r="P5483" s="89">
        <v>71.872752577327233</v>
      </c>
    </row>
    <row r="5484" spans="1:16">
      <c r="A5484" s="75" t="s">
        <v>9722</v>
      </c>
      <c r="B5484" s="85">
        <v>5480</v>
      </c>
      <c r="C5484" s="85">
        <v>6508</v>
      </c>
      <c r="D5484" s="85">
        <v>5480</v>
      </c>
      <c r="E5484" s="86" t="s">
        <v>9680</v>
      </c>
      <c r="F5484" s="85" t="s">
        <v>2124</v>
      </c>
      <c r="G5484" s="86" t="s">
        <v>111</v>
      </c>
      <c r="H5484" s="85" t="s">
        <v>2</v>
      </c>
      <c r="I5484" s="85">
        <v>1</v>
      </c>
      <c r="J5484" s="88">
        <v>1.1433960966634991</v>
      </c>
      <c r="K5484" s="146">
        <v>0.79592686181102568</v>
      </c>
      <c r="L5484" s="147">
        <v>4.0752140676927287E-9</v>
      </c>
      <c r="M5484" s="147">
        <v>0.14623223900490731</v>
      </c>
      <c r="N5484" s="87">
        <v>15.133831626803801</v>
      </c>
      <c r="O5484" s="88">
        <v>1.0330986333309431</v>
      </c>
      <c r="P5484" s="89">
        <v>68.264181788649182</v>
      </c>
    </row>
    <row r="5485" spans="1:16">
      <c r="A5485" s="75" t="s">
        <v>9724</v>
      </c>
      <c r="B5485" s="85">
        <v>5481</v>
      </c>
      <c r="C5485" s="85">
        <v>6510</v>
      </c>
      <c r="D5485" s="85">
        <v>5481</v>
      </c>
      <c r="E5485" s="86" t="s">
        <v>9680</v>
      </c>
      <c r="F5485" s="85" t="s">
        <v>4389</v>
      </c>
      <c r="G5485" s="86" t="s">
        <v>111</v>
      </c>
      <c r="H5485" s="85" t="s">
        <v>2</v>
      </c>
      <c r="I5485" s="85">
        <v>1</v>
      </c>
      <c r="J5485" s="88">
        <v>0.9329079843890643</v>
      </c>
      <c r="K5485" s="146">
        <v>0.87883388666583351</v>
      </c>
      <c r="L5485" s="147">
        <v>3.8474676304170704E-9</v>
      </c>
      <c r="M5485" s="147">
        <v>0.1145202756132426</v>
      </c>
      <c r="N5485" s="87">
        <v>11.851902473320649</v>
      </c>
      <c r="O5485" s="88">
        <v>0.84645437112563238</v>
      </c>
      <c r="P5485" s="89">
        <v>71.41928251865491</v>
      </c>
    </row>
    <row r="5486" spans="1:16">
      <c r="A5486" s="75" t="s">
        <v>9726</v>
      </c>
      <c r="B5486" s="85">
        <v>5482</v>
      </c>
      <c r="C5486" s="85">
        <v>6512</v>
      </c>
      <c r="D5486" s="85">
        <v>5482</v>
      </c>
      <c r="E5486" s="86" t="s">
        <v>9680</v>
      </c>
      <c r="F5486" s="85" t="s">
        <v>3724</v>
      </c>
      <c r="G5486" s="86" t="s">
        <v>111</v>
      </c>
      <c r="H5486" s="85" t="s">
        <v>2</v>
      </c>
      <c r="I5486" s="85">
        <v>1</v>
      </c>
      <c r="J5486" s="88">
        <v>0.6476556910536404</v>
      </c>
      <c r="K5486" s="146">
        <v>1.3420956381613396</v>
      </c>
      <c r="L5486" s="147">
        <v>4.3238698677631513E-9</v>
      </c>
      <c r="M5486" s="147">
        <v>8.1564321601441808E-2</v>
      </c>
      <c r="N5486" s="87">
        <v>8.4407813648419605</v>
      </c>
      <c r="O5486" s="88">
        <v>0.58628677998537704</v>
      </c>
      <c r="P5486" s="89">
        <v>69.458827879064984</v>
      </c>
    </row>
    <row r="5487" spans="1:16">
      <c r="A5487" s="75" t="s">
        <v>9728</v>
      </c>
      <c r="B5487" s="85">
        <v>5483</v>
      </c>
      <c r="C5487" s="85">
        <v>6514</v>
      </c>
      <c r="D5487" s="85">
        <v>5483</v>
      </c>
      <c r="E5487" s="86" t="s">
        <v>9680</v>
      </c>
      <c r="F5487" s="85" t="s">
        <v>4646</v>
      </c>
      <c r="G5487" s="86" t="s">
        <v>111</v>
      </c>
      <c r="H5487" s="85" t="s">
        <v>2</v>
      </c>
      <c r="I5487" s="85">
        <v>1</v>
      </c>
      <c r="J5487" s="88">
        <v>1.3331292875175971</v>
      </c>
      <c r="K5487" s="146">
        <v>2.2984879782678567</v>
      </c>
      <c r="L5487" s="147">
        <v>7.5937621260623686E-9</v>
      </c>
      <c r="M5487" s="147">
        <v>0.1669539433759209</v>
      </c>
      <c r="N5487" s="87">
        <v>17.278345218241231</v>
      </c>
      <c r="O5487" s="88">
        <v>1.207395876433073</v>
      </c>
      <c r="P5487" s="89">
        <v>69.879138377116774</v>
      </c>
    </row>
    <row r="5488" spans="1:16">
      <c r="A5488" s="75" t="s">
        <v>9730</v>
      </c>
      <c r="B5488" s="85">
        <v>5484</v>
      </c>
      <c r="C5488" s="85">
        <v>6516</v>
      </c>
      <c r="D5488" s="85">
        <v>5484</v>
      </c>
      <c r="E5488" s="86" t="s">
        <v>9680</v>
      </c>
      <c r="F5488" s="85" t="s">
        <v>4648</v>
      </c>
      <c r="G5488" s="86" t="s">
        <v>111</v>
      </c>
      <c r="H5488" s="85" t="s">
        <v>2</v>
      </c>
      <c r="I5488" s="85">
        <v>1</v>
      </c>
      <c r="J5488" s="88">
        <v>0.93905625639042278</v>
      </c>
      <c r="K5488" s="146">
        <v>1.1122213998324799</v>
      </c>
      <c r="L5488" s="147">
        <v>4.2738128549110613E-9</v>
      </c>
      <c r="M5488" s="147">
        <v>0.1149153457765935</v>
      </c>
      <c r="N5488" s="87">
        <v>11.89278275348614</v>
      </c>
      <c r="O5488" s="88">
        <v>0.85224924991923989</v>
      </c>
      <c r="P5488" s="89">
        <v>71.661045827934544</v>
      </c>
    </row>
    <row r="5489" spans="1:16">
      <c r="A5489" s="75" t="s">
        <v>9732</v>
      </c>
      <c r="B5489" s="85">
        <v>5485</v>
      </c>
      <c r="C5489" s="85">
        <v>6518</v>
      </c>
      <c r="D5489" s="85">
        <v>5485</v>
      </c>
      <c r="E5489" s="86" t="s">
        <v>9680</v>
      </c>
      <c r="F5489" s="85" t="s">
        <v>891</v>
      </c>
      <c r="G5489" s="86" t="s">
        <v>111</v>
      </c>
      <c r="H5489" s="85" t="s">
        <v>2</v>
      </c>
      <c r="I5489" s="85">
        <v>1</v>
      </c>
      <c r="J5489" s="88">
        <v>1.210701172687269</v>
      </c>
      <c r="K5489" s="146">
        <v>1.4395886121552739</v>
      </c>
      <c r="L5489" s="147">
        <v>5.6855925531511359E-9</v>
      </c>
      <c r="M5489" s="147">
        <v>0.1488287675100308</v>
      </c>
      <c r="N5489" s="87">
        <v>15.36227969243944</v>
      </c>
      <c r="O5489" s="88">
        <v>1.110497733779704</v>
      </c>
      <c r="P5489" s="89">
        <v>72.287300844173302</v>
      </c>
    </row>
    <row r="5490" spans="1:16">
      <c r="A5490" s="75" t="s">
        <v>9734</v>
      </c>
      <c r="B5490" s="85">
        <v>5486</v>
      </c>
      <c r="C5490" s="85">
        <v>6520</v>
      </c>
      <c r="D5490" s="85">
        <v>5486</v>
      </c>
      <c r="E5490" s="86" t="s">
        <v>9680</v>
      </c>
      <c r="F5490" s="85" t="s">
        <v>38</v>
      </c>
      <c r="G5490" s="86" t="s">
        <v>111</v>
      </c>
      <c r="H5490" s="85" t="s">
        <v>2</v>
      </c>
      <c r="I5490" s="85">
        <v>1</v>
      </c>
      <c r="J5490" s="88">
        <v>0.91853948316340894</v>
      </c>
      <c r="K5490" s="146">
        <v>1.0945106859809388</v>
      </c>
      <c r="L5490" s="147">
        <v>4.3174991386879049E-9</v>
      </c>
      <c r="M5490" s="147">
        <v>0.1127148052836642</v>
      </c>
      <c r="N5490" s="87">
        <v>11.639191681997151</v>
      </c>
      <c r="O5490" s="88">
        <v>0.84430711111530965</v>
      </c>
      <c r="P5490" s="89">
        <v>72.540012587062776</v>
      </c>
    </row>
    <row r="5491" spans="1:16">
      <c r="A5491" s="75" t="s">
        <v>9736</v>
      </c>
      <c r="B5491" s="85">
        <v>5487</v>
      </c>
      <c r="C5491" s="85">
        <v>6522</v>
      </c>
      <c r="D5491" s="85">
        <v>5487</v>
      </c>
      <c r="E5491" s="86" t="s">
        <v>9680</v>
      </c>
      <c r="F5491" s="85" t="s">
        <v>1039</v>
      </c>
      <c r="G5491" s="86" t="s">
        <v>111</v>
      </c>
      <c r="H5491" s="85" t="s">
        <v>2</v>
      </c>
      <c r="I5491" s="85">
        <v>1</v>
      </c>
      <c r="J5491" s="88">
        <v>0.88795728831555476</v>
      </c>
      <c r="K5491" s="146">
        <v>0.74092169856724233</v>
      </c>
      <c r="L5491" s="147">
        <v>3.3859273266858289E-9</v>
      </c>
      <c r="M5491" s="147">
        <v>0.1107587413224448</v>
      </c>
      <c r="N5491" s="87">
        <v>11.46261728224586</v>
      </c>
      <c r="O5491" s="88">
        <v>0.80291533565948503</v>
      </c>
      <c r="P5491" s="89">
        <v>70.04642272259224</v>
      </c>
    </row>
    <row r="5492" spans="1:16">
      <c r="A5492" s="75" t="s">
        <v>9738</v>
      </c>
      <c r="B5492" s="85">
        <v>5488</v>
      </c>
      <c r="C5492" s="85">
        <v>6524</v>
      </c>
      <c r="D5492" s="85">
        <v>5488</v>
      </c>
      <c r="E5492" s="86" t="s">
        <v>9680</v>
      </c>
      <c r="F5492" s="85" t="s">
        <v>4653</v>
      </c>
      <c r="G5492" s="86" t="s">
        <v>111</v>
      </c>
      <c r="H5492" s="85" t="s">
        <v>2</v>
      </c>
      <c r="I5492" s="85">
        <v>1</v>
      </c>
      <c r="J5492" s="88">
        <v>0.92511360742853566</v>
      </c>
      <c r="K5492" s="146">
        <v>1.0849719299070557</v>
      </c>
      <c r="L5492" s="147">
        <v>4.3150533977887317E-9</v>
      </c>
      <c r="M5492" s="147">
        <v>0.1128725273366938</v>
      </c>
      <c r="N5492" s="87">
        <v>11.681405630618899</v>
      </c>
      <c r="O5492" s="88">
        <v>0.8396160449900727</v>
      </c>
      <c r="P5492" s="89">
        <v>71.876285400902432</v>
      </c>
    </row>
    <row r="5493" spans="1:16">
      <c r="A5493" s="75" t="s">
        <v>9740</v>
      </c>
      <c r="B5493" s="85">
        <v>5489</v>
      </c>
      <c r="C5493" s="85">
        <v>6526</v>
      </c>
      <c r="D5493" s="85">
        <v>5489</v>
      </c>
      <c r="E5493" s="86" t="s">
        <v>9680</v>
      </c>
      <c r="F5493" s="85" t="s">
        <v>4655</v>
      </c>
      <c r="G5493" s="86" t="s">
        <v>111</v>
      </c>
      <c r="H5493" s="85" t="s">
        <v>2</v>
      </c>
      <c r="I5493" s="85">
        <v>1</v>
      </c>
      <c r="J5493" s="88">
        <v>1.4786009769936681</v>
      </c>
      <c r="K5493" s="146">
        <v>2.3131281297879132</v>
      </c>
      <c r="L5493" s="147">
        <v>7.6791692182485322E-9</v>
      </c>
      <c r="M5493" s="147">
        <v>0.1816030695917156</v>
      </c>
      <c r="N5493" s="87">
        <v>18.795012554497909</v>
      </c>
      <c r="O5493" s="88">
        <v>1.3406723410754231</v>
      </c>
      <c r="P5493" s="89">
        <v>71.331282018994003</v>
      </c>
    </row>
    <row r="5494" spans="1:16">
      <c r="A5494" s="75" t="s">
        <v>9742</v>
      </c>
      <c r="B5494" s="85">
        <v>5490</v>
      </c>
      <c r="C5494" s="85">
        <v>6528</v>
      </c>
      <c r="D5494" s="85">
        <v>5490</v>
      </c>
      <c r="E5494" s="86" t="s">
        <v>9680</v>
      </c>
      <c r="F5494" s="85" t="s">
        <v>1088</v>
      </c>
      <c r="G5494" s="86" t="s">
        <v>111</v>
      </c>
      <c r="H5494" s="85" t="s">
        <v>2</v>
      </c>
      <c r="I5494" s="85">
        <v>1</v>
      </c>
      <c r="J5494" s="88">
        <v>1.1121062117871059</v>
      </c>
      <c r="K5494" s="146">
        <v>1.3260759867253411</v>
      </c>
      <c r="L5494" s="147">
        <v>5.2298913183932497E-9</v>
      </c>
      <c r="M5494" s="147">
        <v>0.13692871748064209</v>
      </c>
      <c r="N5494" s="87">
        <v>14.126003700029431</v>
      </c>
      <c r="O5494" s="88">
        <v>1.022277413655071</v>
      </c>
      <c r="P5494" s="89">
        <v>72.368479816619413</v>
      </c>
    </row>
    <row r="5495" spans="1:16">
      <c r="A5495" s="75" t="s">
        <v>9744</v>
      </c>
      <c r="B5495" s="85">
        <v>5491</v>
      </c>
      <c r="C5495" s="85">
        <v>6530</v>
      </c>
      <c r="D5495" s="85">
        <v>5491</v>
      </c>
      <c r="E5495" s="86" t="s">
        <v>9680</v>
      </c>
      <c r="F5495" s="85" t="s">
        <v>4544</v>
      </c>
      <c r="G5495" s="86" t="s">
        <v>111</v>
      </c>
      <c r="H5495" s="85" t="s">
        <v>2</v>
      </c>
      <c r="I5495" s="85">
        <v>1</v>
      </c>
      <c r="J5495" s="88">
        <v>1.351506298392801</v>
      </c>
      <c r="K5495" s="146">
        <v>1.6115353965805073</v>
      </c>
      <c r="L5495" s="147">
        <v>6.3557158309295681E-9</v>
      </c>
      <c r="M5495" s="147">
        <v>0.16640499094824371</v>
      </c>
      <c r="N5495" s="87">
        <v>17.166870186823989</v>
      </c>
      <c r="O5495" s="88">
        <v>1.2423402986296961</v>
      </c>
      <c r="P5495" s="89">
        <v>72.368479816619342</v>
      </c>
    </row>
    <row r="5496" spans="1:16">
      <c r="A5496" s="75" t="s">
        <v>9746</v>
      </c>
      <c r="B5496" s="85">
        <v>5492</v>
      </c>
      <c r="C5496" s="85">
        <v>6532</v>
      </c>
      <c r="D5496" s="85">
        <v>5492</v>
      </c>
      <c r="E5496" s="86" t="s">
        <v>9680</v>
      </c>
      <c r="F5496" s="85" t="s">
        <v>2925</v>
      </c>
      <c r="G5496" s="86" t="s">
        <v>111</v>
      </c>
      <c r="H5496" s="85" t="s">
        <v>2</v>
      </c>
      <c r="I5496" s="85">
        <v>1</v>
      </c>
      <c r="J5496" s="88">
        <v>1.2157975166496759</v>
      </c>
      <c r="K5496" s="146">
        <v>1.4259164423193269</v>
      </c>
      <c r="L5496" s="147">
        <v>5.6709234135111809E-9</v>
      </c>
      <c r="M5496" s="147">
        <v>0.14833113582822621</v>
      </c>
      <c r="N5496" s="87">
        <v>15.351077514742061</v>
      </c>
      <c r="O5496" s="88">
        <v>1.103338989849872</v>
      </c>
      <c r="P5496" s="89">
        <v>71.873716277590631</v>
      </c>
    </row>
    <row r="5497" spans="1:16">
      <c r="A5497" s="75" t="s">
        <v>9748</v>
      </c>
      <c r="B5497" s="85">
        <v>5493</v>
      </c>
      <c r="C5497" s="85">
        <v>6534</v>
      </c>
      <c r="D5497" s="85">
        <v>5493</v>
      </c>
      <c r="E5497" s="86" t="s">
        <v>9680</v>
      </c>
      <c r="F5497" s="85" t="s">
        <v>4549</v>
      </c>
      <c r="G5497" s="86" t="s">
        <v>111</v>
      </c>
      <c r="H5497" s="85" t="s">
        <v>2</v>
      </c>
      <c r="I5497" s="85">
        <v>1</v>
      </c>
      <c r="J5497" s="88">
        <v>0.67540557787351485</v>
      </c>
      <c r="K5497" s="146">
        <v>0.58133272499100885</v>
      </c>
      <c r="L5497" s="147">
        <v>2.956416378239284E-9</v>
      </c>
      <c r="M5497" s="147">
        <v>8.6476256005304522E-2</v>
      </c>
      <c r="N5497" s="87">
        <v>8.9181784603281997</v>
      </c>
      <c r="O5497" s="88">
        <v>0.61870810659291275</v>
      </c>
      <c r="P5497" s="89">
        <v>69.376062538464112</v>
      </c>
    </row>
    <row r="5498" spans="1:16">
      <c r="A5498" s="75" t="s">
        <v>9750</v>
      </c>
      <c r="B5498" s="85">
        <v>5494</v>
      </c>
      <c r="C5498" s="85">
        <v>6536</v>
      </c>
      <c r="D5498" s="85">
        <v>5494</v>
      </c>
      <c r="E5498" s="86" t="s">
        <v>9680</v>
      </c>
      <c r="F5498" s="85" t="s">
        <v>3920</v>
      </c>
      <c r="G5498" s="86" t="s">
        <v>111</v>
      </c>
      <c r="H5498" s="85" t="s">
        <v>2</v>
      </c>
      <c r="I5498" s="85">
        <v>1</v>
      </c>
      <c r="J5498" s="88">
        <v>0.71821079228477125</v>
      </c>
      <c r="K5498" s="146">
        <v>0.62901093906856598</v>
      </c>
      <c r="L5498" s="147">
        <v>2.8208188360883299E-9</v>
      </c>
      <c r="M5498" s="147">
        <v>9.4445400064933974E-2</v>
      </c>
      <c r="N5498" s="87">
        <v>9.7400254294749828</v>
      </c>
      <c r="O5498" s="88">
        <v>0.65628841491627965</v>
      </c>
      <c r="P5498" s="89">
        <v>67.380564832021761</v>
      </c>
    </row>
    <row r="5499" spans="1:16">
      <c r="A5499" s="75" t="s">
        <v>9752</v>
      </c>
      <c r="B5499" s="85">
        <v>5495</v>
      </c>
      <c r="C5499" s="85">
        <v>6538</v>
      </c>
      <c r="D5499" s="85">
        <v>5495</v>
      </c>
      <c r="E5499" s="86" t="s">
        <v>9680</v>
      </c>
      <c r="F5499" s="85" t="s">
        <v>4552</v>
      </c>
      <c r="G5499" s="86" t="s">
        <v>111</v>
      </c>
      <c r="H5499" s="85" t="s">
        <v>2</v>
      </c>
      <c r="I5499" s="85">
        <v>1</v>
      </c>
      <c r="J5499" s="88">
        <v>0.88464256877924918</v>
      </c>
      <c r="K5499" s="146">
        <v>0.68814987822950546</v>
      </c>
      <c r="L5499" s="147">
        <v>3.1939775428738268E-9</v>
      </c>
      <c r="M5499" s="147">
        <v>0.12099303833817</v>
      </c>
      <c r="N5499" s="87">
        <v>12.477847194222781</v>
      </c>
      <c r="O5499" s="88">
        <v>0.80531444296462429</v>
      </c>
      <c r="P5499" s="89">
        <v>64.539533978063403</v>
      </c>
    </row>
    <row r="5500" spans="1:16">
      <c r="A5500" s="75" t="s">
        <v>9754</v>
      </c>
      <c r="B5500" s="85">
        <v>5496</v>
      </c>
      <c r="C5500" s="85">
        <v>6540</v>
      </c>
      <c r="D5500" s="85">
        <v>5496</v>
      </c>
      <c r="E5500" s="86" t="s">
        <v>9680</v>
      </c>
      <c r="F5500" s="85" t="s">
        <v>4554</v>
      </c>
      <c r="G5500" s="86" t="s">
        <v>111</v>
      </c>
      <c r="H5500" s="85" t="s">
        <v>2</v>
      </c>
      <c r="I5500" s="85">
        <v>1</v>
      </c>
      <c r="J5500" s="88">
        <v>0.79832317468413894</v>
      </c>
      <c r="K5500" s="146">
        <v>0.67616369383679253</v>
      </c>
      <c r="L5500" s="147">
        <v>3.000786831314931E-9</v>
      </c>
      <c r="M5500" s="147">
        <v>0.11424904761661731</v>
      </c>
      <c r="N5500" s="87">
        <v>11.782348619596711</v>
      </c>
      <c r="O5500" s="88">
        <v>0.7234166928897563</v>
      </c>
      <c r="P5500" s="89">
        <v>61.398343933445553</v>
      </c>
    </row>
    <row r="5501" spans="1:16">
      <c r="A5501" s="75" t="s">
        <v>9756</v>
      </c>
      <c r="B5501" s="85">
        <v>5497</v>
      </c>
      <c r="C5501" s="85">
        <v>6542</v>
      </c>
      <c r="D5501" s="85">
        <v>5497</v>
      </c>
      <c r="E5501" s="86" t="s">
        <v>9680</v>
      </c>
      <c r="F5501" s="85" t="s">
        <v>4556</v>
      </c>
      <c r="G5501" s="86" t="s">
        <v>111</v>
      </c>
      <c r="H5501" s="85" t="s">
        <v>2</v>
      </c>
      <c r="I5501" s="85">
        <v>1</v>
      </c>
      <c r="J5501" s="88">
        <v>0.77144069720126673</v>
      </c>
      <c r="K5501" s="146">
        <v>0.68846697845995231</v>
      </c>
      <c r="L5501" s="147">
        <v>3.004029764323538E-9</v>
      </c>
      <c r="M5501" s="147">
        <v>0.1173641530897892</v>
      </c>
      <c r="N5501" s="87">
        <v>12.10360520280595</v>
      </c>
      <c r="O5501" s="88">
        <v>0.69449182121380604</v>
      </c>
      <c r="P5501" s="89">
        <v>57.378922195248379</v>
      </c>
    </row>
    <row r="5502" spans="1:16">
      <c r="A5502" s="75" t="s">
        <v>9758</v>
      </c>
      <c r="B5502" s="85">
        <v>5498</v>
      </c>
      <c r="C5502" s="85">
        <v>6544</v>
      </c>
      <c r="D5502" s="85">
        <v>5498</v>
      </c>
      <c r="E5502" s="86" t="s">
        <v>9680</v>
      </c>
      <c r="F5502" s="85" t="s">
        <v>4398</v>
      </c>
      <c r="G5502" s="86" t="s">
        <v>111</v>
      </c>
      <c r="H5502" s="85" t="s">
        <v>2</v>
      </c>
      <c r="I5502" s="85">
        <v>1</v>
      </c>
      <c r="J5502" s="88">
        <v>0.96303167850510596</v>
      </c>
      <c r="K5502" s="146">
        <v>1.1867001929198053</v>
      </c>
      <c r="L5502" s="147">
        <v>4.4958775704813088E-9</v>
      </c>
      <c r="M5502" s="147">
        <v>0.10254538334645549</v>
      </c>
      <c r="N5502" s="87">
        <v>10.575365669310919</v>
      </c>
      <c r="O5502" s="88">
        <v>0.89579861135076666</v>
      </c>
      <c r="P5502" s="89">
        <v>84.706159518466663</v>
      </c>
    </row>
    <row r="5503" spans="1:16">
      <c r="A5503" s="75" t="s">
        <v>9760</v>
      </c>
      <c r="B5503" s="85">
        <v>5499</v>
      </c>
      <c r="C5503" s="85">
        <v>6546</v>
      </c>
      <c r="D5503" s="85">
        <v>5499</v>
      </c>
      <c r="E5503" s="86" t="s">
        <v>9680</v>
      </c>
      <c r="F5503" s="85" t="s">
        <v>4559</v>
      </c>
      <c r="G5503" s="86" t="s">
        <v>111</v>
      </c>
      <c r="H5503" s="85" t="s">
        <v>2</v>
      </c>
      <c r="I5503" s="85">
        <v>1</v>
      </c>
      <c r="J5503" s="88">
        <v>1.0390460604263649</v>
      </c>
      <c r="K5503" s="146">
        <v>0.86165480077184042</v>
      </c>
      <c r="L5503" s="147">
        <v>3.7526655155045756E-9</v>
      </c>
      <c r="M5503" s="147">
        <v>0.1082171669415837</v>
      </c>
      <c r="N5503" s="87">
        <v>11.160288983839299</v>
      </c>
      <c r="O5503" s="88">
        <v>0.96809433334899841</v>
      </c>
      <c r="P5503" s="89">
        <v>86.74455784709977</v>
      </c>
    </row>
    <row r="5504" spans="1:16">
      <c r="A5504" s="75" t="s">
        <v>9762</v>
      </c>
      <c r="B5504" s="85">
        <v>5500</v>
      </c>
      <c r="C5504" s="85">
        <v>6548</v>
      </c>
      <c r="D5504" s="85">
        <v>5500</v>
      </c>
      <c r="E5504" s="86" t="s">
        <v>9680</v>
      </c>
      <c r="F5504" s="85" t="s">
        <v>4400</v>
      </c>
      <c r="G5504" s="86" t="s">
        <v>111</v>
      </c>
      <c r="H5504" s="85" t="s">
        <v>2</v>
      </c>
      <c r="I5504" s="85">
        <v>1</v>
      </c>
      <c r="J5504" s="88">
        <v>0.80708576597542392</v>
      </c>
      <c r="K5504" s="146">
        <v>0.83985832178978892</v>
      </c>
      <c r="L5504" s="147">
        <v>3.3321020304778369E-9</v>
      </c>
      <c r="M5504" s="147">
        <v>0.15894938936052569</v>
      </c>
      <c r="N5504" s="87">
        <v>16.391438560181729</v>
      </c>
      <c r="O5504" s="88">
        <v>0.70469481163052983</v>
      </c>
      <c r="P5504" s="89">
        <v>42.991639144009149</v>
      </c>
    </row>
    <row r="5505" spans="1:16">
      <c r="A5505" s="75" t="s">
        <v>9764</v>
      </c>
      <c r="B5505" s="85">
        <v>5501</v>
      </c>
      <c r="C5505" s="85">
        <v>6550</v>
      </c>
      <c r="D5505" s="85">
        <v>5501</v>
      </c>
      <c r="E5505" s="86" t="s">
        <v>9765</v>
      </c>
      <c r="F5505" s="85" t="s">
        <v>32</v>
      </c>
      <c r="G5505" s="86" t="s">
        <v>111</v>
      </c>
      <c r="H5505" s="85" t="s">
        <v>2</v>
      </c>
      <c r="I5505" s="85">
        <v>1</v>
      </c>
      <c r="J5505" s="88">
        <v>6.7607604191769005E-2</v>
      </c>
      <c r="K5505" s="146">
        <v>0.53494513328701232</v>
      </c>
      <c r="L5505" s="147">
        <v>5.6062354345448181E-9</v>
      </c>
      <c r="M5505" s="147">
        <v>7.241870627665719E-3</v>
      </c>
      <c r="N5505" s="87">
        <v>0.78918453014982404</v>
      </c>
      <c r="O5505" s="88">
        <v>4.7024301853257039E-2</v>
      </c>
      <c r="P5505" s="89">
        <v>59.585939734943402</v>
      </c>
    </row>
    <row r="5506" spans="1:16">
      <c r="A5506" s="75" t="s">
        <v>9767</v>
      </c>
      <c r="B5506" s="85">
        <v>5502</v>
      </c>
      <c r="C5506" s="85">
        <v>6552</v>
      </c>
      <c r="D5506" s="85">
        <v>5502</v>
      </c>
      <c r="E5506" s="86" t="s">
        <v>9768</v>
      </c>
      <c r="F5506" s="85" t="s">
        <v>32</v>
      </c>
      <c r="G5506" s="86" t="s">
        <v>111</v>
      </c>
      <c r="H5506" s="85" t="s">
        <v>2</v>
      </c>
      <c r="I5506" s="85">
        <v>1</v>
      </c>
      <c r="J5506" s="88">
        <v>6.7535026007409626E-2</v>
      </c>
      <c r="K5506" s="146">
        <v>0.30386983130897</v>
      </c>
      <c r="L5506" s="147">
        <v>5.6056232979930644E-9</v>
      </c>
      <c r="M5506" s="147">
        <v>7.2624376206870244E-3</v>
      </c>
      <c r="N5506" s="87">
        <v>0.79216554402219996</v>
      </c>
      <c r="O5506" s="88">
        <v>4.7240646456975871E-2</v>
      </c>
      <c r="P5506" s="89">
        <v>59.634815997061317</v>
      </c>
    </row>
    <row r="5507" spans="1:16">
      <c r="A5507" s="75" t="s">
        <v>9770</v>
      </c>
      <c r="B5507" s="85">
        <v>5503</v>
      </c>
      <c r="C5507" s="85">
        <v>6554</v>
      </c>
      <c r="D5507" s="85">
        <v>5503</v>
      </c>
      <c r="E5507" s="86" t="s">
        <v>9771</v>
      </c>
      <c r="F5507" s="85" t="s">
        <v>4407</v>
      </c>
      <c r="G5507" s="86" t="s">
        <v>111</v>
      </c>
      <c r="H5507" s="85" t="s">
        <v>2</v>
      </c>
      <c r="I5507" s="85">
        <v>1</v>
      </c>
      <c r="J5507" s="88">
        <v>5.2690081327839408E-2</v>
      </c>
      <c r="K5507" s="146">
        <v>0.32505202934441962</v>
      </c>
      <c r="L5507" s="147">
        <v>4.2517227049380878E-9</v>
      </c>
      <c r="M5507" s="147">
        <v>5.3520420644557112E-3</v>
      </c>
      <c r="N5507" s="87">
        <v>0.65648176858104601</v>
      </c>
      <c r="O5507" s="88">
        <v>3.7239686645739178E-2</v>
      </c>
      <c r="P5507" s="89">
        <v>56.726155131818793</v>
      </c>
    </row>
    <row r="5508" spans="1:16">
      <c r="A5508" s="75" t="s">
        <v>9773</v>
      </c>
      <c r="B5508" s="85">
        <v>5504</v>
      </c>
      <c r="C5508" s="85">
        <v>6556</v>
      </c>
      <c r="D5508" s="85">
        <v>5504</v>
      </c>
      <c r="E5508" s="86" t="s">
        <v>9771</v>
      </c>
      <c r="F5508" s="85" t="s">
        <v>4409</v>
      </c>
      <c r="G5508" s="86" t="s">
        <v>111</v>
      </c>
      <c r="H5508" s="85" t="s">
        <v>2</v>
      </c>
      <c r="I5508" s="85">
        <v>1</v>
      </c>
      <c r="J5508" s="88">
        <v>6.1019336789538692E-2</v>
      </c>
      <c r="K5508" s="146">
        <v>0.33333568240659245</v>
      </c>
      <c r="L5508" s="147">
        <v>6.8366856543702137E-9</v>
      </c>
      <c r="M5508" s="147">
        <v>6.6479101582033696E-3</v>
      </c>
      <c r="N5508" s="87">
        <v>0.72575084500690901</v>
      </c>
      <c r="O5508" s="88">
        <v>4.5266672666413377E-2</v>
      </c>
      <c r="P5508" s="89">
        <v>62.37219422869903</v>
      </c>
    </row>
    <row r="5509" spans="1:16">
      <c r="A5509" s="75" t="s">
        <v>9775</v>
      </c>
      <c r="B5509" s="85">
        <v>5505</v>
      </c>
      <c r="C5509" s="85">
        <v>6558</v>
      </c>
      <c r="D5509" s="85">
        <v>5505</v>
      </c>
      <c r="E5509" s="86" t="s">
        <v>9771</v>
      </c>
      <c r="F5509" s="85" t="s">
        <v>4411</v>
      </c>
      <c r="G5509" s="86" t="s">
        <v>111</v>
      </c>
      <c r="H5509" s="85" t="s">
        <v>2</v>
      </c>
      <c r="I5509" s="85">
        <v>1</v>
      </c>
      <c r="J5509" s="88">
        <v>6.1019336789538692E-2</v>
      </c>
      <c r="K5509" s="146">
        <v>0.33333568240659245</v>
      </c>
      <c r="L5509" s="147">
        <v>6.8366856543702137E-9</v>
      </c>
      <c r="M5509" s="147">
        <v>6.6479101582033696E-3</v>
      </c>
      <c r="N5509" s="87">
        <v>0.72575084500690901</v>
      </c>
      <c r="O5509" s="88">
        <v>4.5266672666413377E-2</v>
      </c>
      <c r="P5509" s="89">
        <v>62.37219422869903</v>
      </c>
    </row>
    <row r="5510" spans="1:16">
      <c r="A5510" s="75" t="s">
        <v>9777</v>
      </c>
      <c r="B5510" s="85">
        <v>5506</v>
      </c>
      <c r="C5510" s="85">
        <v>6560</v>
      </c>
      <c r="D5510" s="85">
        <v>5506</v>
      </c>
      <c r="E5510" s="86" t="s">
        <v>9771</v>
      </c>
      <c r="F5510" s="85" t="s">
        <v>4780</v>
      </c>
      <c r="G5510" s="86" t="s">
        <v>111</v>
      </c>
      <c r="H5510" s="85" t="s">
        <v>2</v>
      </c>
      <c r="I5510" s="85">
        <v>1</v>
      </c>
      <c r="J5510" s="88">
        <v>6.1019336789538692E-2</v>
      </c>
      <c r="K5510" s="146">
        <v>0.33333568240659245</v>
      </c>
      <c r="L5510" s="147">
        <v>6.8366856543702129E-9</v>
      </c>
      <c r="M5510" s="147">
        <v>6.6479101582033696E-3</v>
      </c>
      <c r="N5510" s="87">
        <v>0.72575084500690901</v>
      </c>
      <c r="O5510" s="88">
        <v>4.5266672666413377E-2</v>
      </c>
      <c r="P5510" s="89">
        <v>62.37219422869903</v>
      </c>
    </row>
    <row r="5511" spans="1:16">
      <c r="A5511" s="75" t="s">
        <v>9779</v>
      </c>
      <c r="B5511" s="85">
        <v>5507</v>
      </c>
      <c r="C5511" s="85">
        <v>6562</v>
      </c>
      <c r="D5511" s="85">
        <v>5507</v>
      </c>
      <c r="E5511" s="86" t="s">
        <v>9771</v>
      </c>
      <c r="F5511" s="85" t="s">
        <v>4413</v>
      </c>
      <c r="G5511" s="86" t="s">
        <v>111</v>
      </c>
      <c r="H5511" s="85" t="s">
        <v>2</v>
      </c>
      <c r="I5511" s="85">
        <v>1</v>
      </c>
      <c r="J5511" s="88">
        <v>6.1019336789538692E-2</v>
      </c>
      <c r="K5511" s="146">
        <v>0.33333568240659245</v>
      </c>
      <c r="L5511" s="147">
        <v>6.8366856543702129E-9</v>
      </c>
      <c r="M5511" s="147">
        <v>6.6479101582033696E-3</v>
      </c>
      <c r="N5511" s="87">
        <v>0.72575084500690901</v>
      </c>
      <c r="O5511" s="88">
        <v>4.5266672666413377E-2</v>
      </c>
      <c r="P5511" s="89">
        <v>62.37219422869903</v>
      </c>
    </row>
    <row r="5512" spans="1:16">
      <c r="A5512" s="75" t="s">
        <v>9781</v>
      </c>
      <c r="B5512" s="85">
        <v>5508</v>
      </c>
      <c r="C5512" s="85">
        <v>6564</v>
      </c>
      <c r="D5512" s="85">
        <v>5508</v>
      </c>
      <c r="E5512" s="86" t="s">
        <v>9771</v>
      </c>
      <c r="F5512" s="85" t="s">
        <v>32</v>
      </c>
      <c r="G5512" s="86" t="s">
        <v>111</v>
      </c>
      <c r="H5512" s="85" t="s">
        <v>2</v>
      </c>
      <c r="I5512" s="85">
        <v>1</v>
      </c>
      <c r="J5512" s="88">
        <v>5.3869489664884203E-2</v>
      </c>
      <c r="K5512" s="146">
        <v>0.32965541494492201</v>
      </c>
      <c r="L5512" s="147">
        <v>4.5701247185596662E-9</v>
      </c>
      <c r="M5512" s="147">
        <v>5.8204679054366971E-3</v>
      </c>
      <c r="N5512" s="87">
        <v>0.63628434882601714</v>
      </c>
      <c r="O5512" s="88">
        <v>3.7837435026353117E-2</v>
      </c>
      <c r="P5512" s="89">
        <v>59.466235647891473</v>
      </c>
    </row>
    <row r="5513" spans="1:16">
      <c r="A5513" s="75" t="s">
        <v>9783</v>
      </c>
      <c r="B5513" s="85">
        <v>5509</v>
      </c>
      <c r="C5513" s="85">
        <v>6566</v>
      </c>
      <c r="D5513" s="85">
        <v>5509</v>
      </c>
      <c r="E5513" s="86" t="s">
        <v>9771</v>
      </c>
      <c r="F5513" s="85" t="s">
        <v>1063</v>
      </c>
      <c r="G5513" s="86" t="s">
        <v>111</v>
      </c>
      <c r="H5513" s="85" t="s">
        <v>2</v>
      </c>
      <c r="I5513" s="85">
        <v>1</v>
      </c>
      <c r="J5513" s="88">
        <v>6.1020071424577563E-2</v>
      </c>
      <c r="K5513" s="146">
        <v>0.33333688342937207</v>
      </c>
      <c r="L5513" s="147">
        <v>6.8366887038038069E-9</v>
      </c>
      <c r="M5513" s="147">
        <v>6.6479677302687104E-3</v>
      </c>
      <c r="N5513" s="87">
        <v>0.72576310484604067</v>
      </c>
      <c r="O5513" s="88">
        <v>4.5267395870031667E-2</v>
      </c>
      <c r="P5513" s="89">
        <v>62.37213708960094</v>
      </c>
    </row>
    <row r="5514" spans="1:16">
      <c r="A5514" s="75" t="s">
        <v>9785</v>
      </c>
      <c r="B5514" s="85">
        <v>5510</v>
      </c>
      <c r="C5514" s="85">
        <v>6568</v>
      </c>
      <c r="D5514" s="85">
        <v>5510</v>
      </c>
      <c r="E5514" s="86" t="s">
        <v>9771</v>
      </c>
      <c r="F5514" s="85" t="s">
        <v>4489</v>
      </c>
      <c r="G5514" s="86" t="s">
        <v>111</v>
      </c>
      <c r="H5514" s="85" t="s">
        <v>2</v>
      </c>
      <c r="I5514" s="85">
        <v>1</v>
      </c>
      <c r="J5514" s="88">
        <v>5.266630007720035E-2</v>
      </c>
      <c r="K5514" s="146">
        <v>0.32501106098257981</v>
      </c>
      <c r="L5514" s="147">
        <v>4.2516244384408971E-9</v>
      </c>
      <c r="M5514" s="147">
        <v>5.3521494222206886E-3</v>
      </c>
      <c r="N5514" s="87">
        <v>0.65649546994845553</v>
      </c>
      <c r="O5514" s="88">
        <v>3.7254413612119633E-2</v>
      </c>
      <c r="P5514" s="89">
        <v>56.747403931126357</v>
      </c>
    </row>
    <row r="5515" spans="1:16">
      <c r="A5515" s="75" t="s">
        <v>9787</v>
      </c>
      <c r="B5515" s="85">
        <v>5511</v>
      </c>
      <c r="C5515" s="85">
        <v>6570</v>
      </c>
      <c r="D5515" s="85">
        <v>5511</v>
      </c>
      <c r="E5515" s="86" t="s">
        <v>9771</v>
      </c>
      <c r="F5515" s="85" t="s">
        <v>4496</v>
      </c>
      <c r="G5515" s="86" t="s">
        <v>111</v>
      </c>
      <c r="H5515" s="85" t="s">
        <v>2</v>
      </c>
      <c r="I5515" s="85">
        <v>1</v>
      </c>
      <c r="J5515" s="88">
        <v>5.2685720456746743E-2</v>
      </c>
      <c r="K5515" s="146">
        <v>0.32504645126486797</v>
      </c>
      <c r="L5515" s="147">
        <v>4.2517083508432638E-9</v>
      </c>
      <c r="M5515" s="147">
        <v>5.3521387738157669E-3</v>
      </c>
      <c r="N5515" s="87">
        <v>0.65649302279066013</v>
      </c>
      <c r="O5515" s="88">
        <v>3.7238806068944662E-2</v>
      </c>
      <c r="P5515" s="89">
        <v>56.723841345103253</v>
      </c>
    </row>
    <row r="5516" spans="1:16">
      <c r="A5516" s="75" t="s">
        <v>9789</v>
      </c>
      <c r="B5516" s="85">
        <v>5512</v>
      </c>
      <c r="C5516" s="85">
        <v>6572</v>
      </c>
      <c r="D5516" s="85">
        <v>5512</v>
      </c>
      <c r="E5516" s="86" t="s">
        <v>9771</v>
      </c>
      <c r="F5516" s="85" t="s">
        <v>2897</v>
      </c>
      <c r="G5516" s="86" t="s">
        <v>111</v>
      </c>
      <c r="H5516" s="85" t="s">
        <v>2</v>
      </c>
      <c r="I5516" s="85">
        <v>1</v>
      </c>
      <c r="J5516" s="88">
        <v>6.1020026054164511E-2</v>
      </c>
      <c r="K5516" s="146">
        <v>0.33333686460830458</v>
      </c>
      <c r="L5516" s="147">
        <v>6.8366885570301074E-9</v>
      </c>
      <c r="M5516" s="147">
        <v>6.6479623017469836E-3</v>
      </c>
      <c r="N5516" s="87">
        <v>0.72576238564714668</v>
      </c>
      <c r="O5516" s="88">
        <v>4.5267357732755038E-2</v>
      </c>
      <c r="P5516" s="89">
        <v>62.372146349787904</v>
      </c>
    </row>
    <row r="5517" spans="1:16">
      <c r="A5517" s="75" t="s">
        <v>9791</v>
      </c>
      <c r="B5517" s="85">
        <v>5513</v>
      </c>
      <c r="C5517" s="85">
        <v>6574</v>
      </c>
      <c r="D5517" s="85">
        <v>5513</v>
      </c>
      <c r="E5517" s="86" t="s">
        <v>9771</v>
      </c>
      <c r="F5517" s="85" t="s">
        <v>4500</v>
      </c>
      <c r="G5517" s="86" t="s">
        <v>111</v>
      </c>
      <c r="H5517" s="85" t="s">
        <v>2</v>
      </c>
      <c r="I5517" s="85">
        <v>1</v>
      </c>
      <c r="J5517" s="88">
        <v>6.0974878358913659E-2</v>
      </c>
      <c r="K5517" s="146">
        <v>0.33323319026107712</v>
      </c>
      <c r="L5517" s="147">
        <v>6.8364988496049437E-9</v>
      </c>
      <c r="M5517" s="147">
        <v>6.6479778351532827E-3</v>
      </c>
      <c r="N5517" s="87">
        <v>0.72577696060856356</v>
      </c>
      <c r="O5517" s="88">
        <v>4.5263626283113069E-2</v>
      </c>
      <c r="P5517" s="89">
        <v>62.365752482910928</v>
      </c>
    </row>
    <row r="5518" spans="1:16">
      <c r="A5518" s="75" t="s">
        <v>9793</v>
      </c>
      <c r="B5518" s="85">
        <v>5514</v>
      </c>
      <c r="C5518" s="85">
        <v>6576</v>
      </c>
      <c r="D5518" s="85">
        <v>5514</v>
      </c>
      <c r="E5518" s="86" t="s">
        <v>9771</v>
      </c>
      <c r="F5518" s="85" t="s">
        <v>4504</v>
      </c>
      <c r="G5518" s="86" t="s">
        <v>111</v>
      </c>
      <c r="H5518" s="85" t="s">
        <v>2</v>
      </c>
      <c r="I5518" s="85">
        <v>1</v>
      </c>
      <c r="J5518" s="88">
        <v>6.0974878358913659E-2</v>
      </c>
      <c r="K5518" s="146">
        <v>0.33323319026107712</v>
      </c>
      <c r="L5518" s="147">
        <v>6.8364988496049437E-9</v>
      </c>
      <c r="M5518" s="147">
        <v>6.6479778351532827E-3</v>
      </c>
      <c r="N5518" s="87">
        <v>0.72577696060856356</v>
      </c>
      <c r="O5518" s="88">
        <v>4.5263626283113069E-2</v>
      </c>
      <c r="P5518" s="89">
        <v>62.365752482910928</v>
      </c>
    </row>
    <row r="5519" spans="1:16">
      <c r="A5519" s="75" t="s">
        <v>9795</v>
      </c>
      <c r="B5519" s="85">
        <v>5515</v>
      </c>
      <c r="C5519" s="85">
        <v>6578</v>
      </c>
      <c r="D5519" s="85">
        <v>5515</v>
      </c>
      <c r="E5519" s="86" t="s">
        <v>9771</v>
      </c>
      <c r="F5519" s="85" t="s">
        <v>4506</v>
      </c>
      <c r="G5519" s="86" t="s">
        <v>111</v>
      </c>
      <c r="H5519" s="85" t="s">
        <v>2</v>
      </c>
      <c r="I5519" s="85">
        <v>1</v>
      </c>
      <c r="J5519" s="88">
        <v>6.0974878358913659E-2</v>
      </c>
      <c r="K5519" s="146">
        <v>0.33323319026107717</v>
      </c>
      <c r="L5519" s="147">
        <v>6.8364988496049437E-9</v>
      </c>
      <c r="M5519" s="147">
        <v>6.6479778351532827E-3</v>
      </c>
      <c r="N5519" s="87">
        <v>0.72577696060856356</v>
      </c>
      <c r="O5519" s="88">
        <v>4.5263626283113069E-2</v>
      </c>
      <c r="P5519" s="89">
        <v>62.365752482910928</v>
      </c>
    </row>
    <row r="5520" spans="1:16">
      <c r="A5520" s="75" t="s">
        <v>9797</v>
      </c>
      <c r="B5520" s="85">
        <v>5516</v>
      </c>
      <c r="C5520" s="85">
        <v>6580</v>
      </c>
      <c r="D5520" s="85">
        <v>5516</v>
      </c>
      <c r="E5520" s="86" t="s">
        <v>9771</v>
      </c>
      <c r="F5520" s="85" t="s">
        <v>5054</v>
      </c>
      <c r="G5520" s="86" t="s">
        <v>111</v>
      </c>
      <c r="H5520" s="85" t="s">
        <v>2</v>
      </c>
      <c r="I5520" s="85">
        <v>1</v>
      </c>
      <c r="J5520" s="88">
        <v>6.0974878358913659E-2</v>
      </c>
      <c r="K5520" s="146">
        <v>0.33323319026107712</v>
      </c>
      <c r="L5520" s="147">
        <v>6.8364988496049437E-9</v>
      </c>
      <c r="M5520" s="147">
        <v>6.6479778351532827E-3</v>
      </c>
      <c r="N5520" s="87">
        <v>0.72577696060856356</v>
      </c>
      <c r="O5520" s="88">
        <v>4.5263626283113069E-2</v>
      </c>
      <c r="P5520" s="89">
        <v>62.365752482910928</v>
      </c>
    </row>
    <row r="5521" spans="1:16">
      <c r="A5521" s="75" t="s">
        <v>9799</v>
      </c>
      <c r="B5521" s="85">
        <v>5517</v>
      </c>
      <c r="C5521" s="85">
        <v>6582</v>
      </c>
      <c r="D5521" s="85">
        <v>5517</v>
      </c>
      <c r="E5521" s="86" t="s">
        <v>9771</v>
      </c>
      <c r="F5521" s="85" t="s">
        <v>4510</v>
      </c>
      <c r="G5521" s="86" t="s">
        <v>111</v>
      </c>
      <c r="H5521" s="85" t="s">
        <v>2</v>
      </c>
      <c r="I5521" s="85">
        <v>1</v>
      </c>
      <c r="J5521" s="88">
        <v>6.0974878358913659E-2</v>
      </c>
      <c r="K5521" s="146">
        <v>0.33323319026107712</v>
      </c>
      <c r="L5521" s="147">
        <v>6.8364988496049437E-9</v>
      </c>
      <c r="M5521" s="147">
        <v>6.6479778351532827E-3</v>
      </c>
      <c r="N5521" s="87">
        <v>0.72577696060856356</v>
      </c>
      <c r="O5521" s="88">
        <v>4.5263626283113069E-2</v>
      </c>
      <c r="P5521" s="89">
        <v>62.365752482910928</v>
      </c>
    </row>
    <row r="5522" spans="1:16">
      <c r="A5522" s="75" t="s">
        <v>9801</v>
      </c>
      <c r="B5522" s="85">
        <v>5518</v>
      </c>
      <c r="C5522" s="85">
        <v>6584</v>
      </c>
      <c r="D5522" s="85">
        <v>5518</v>
      </c>
      <c r="E5522" s="86" t="s">
        <v>9771</v>
      </c>
      <c r="F5522" s="85" t="s">
        <v>4512</v>
      </c>
      <c r="G5522" s="86" t="s">
        <v>111</v>
      </c>
      <c r="H5522" s="85" t="s">
        <v>2</v>
      </c>
      <c r="I5522" s="85">
        <v>1</v>
      </c>
      <c r="J5522" s="88">
        <v>6.0974878358913659E-2</v>
      </c>
      <c r="K5522" s="146">
        <v>0.33323319026107712</v>
      </c>
      <c r="L5522" s="147">
        <v>6.8364988496049437E-9</v>
      </c>
      <c r="M5522" s="147">
        <v>6.6479778351532827E-3</v>
      </c>
      <c r="N5522" s="87">
        <v>0.72577696060856356</v>
      </c>
      <c r="O5522" s="88">
        <v>4.5263626283113069E-2</v>
      </c>
      <c r="P5522" s="89">
        <v>62.365752482910928</v>
      </c>
    </row>
    <row r="5523" spans="1:16">
      <c r="A5523" s="75" t="s">
        <v>9803</v>
      </c>
      <c r="B5523" s="85">
        <v>5519</v>
      </c>
      <c r="C5523" s="85">
        <v>6586</v>
      </c>
      <c r="D5523" s="85">
        <v>5519</v>
      </c>
      <c r="E5523" s="86" t="s">
        <v>9771</v>
      </c>
      <c r="F5523" s="85" t="s">
        <v>4516</v>
      </c>
      <c r="G5523" s="86" t="s">
        <v>111</v>
      </c>
      <c r="H5523" s="85" t="s">
        <v>2</v>
      </c>
      <c r="I5523" s="85">
        <v>1</v>
      </c>
      <c r="J5523" s="88">
        <v>6.0974878358913659E-2</v>
      </c>
      <c r="K5523" s="146">
        <v>0.33323319026107712</v>
      </c>
      <c r="L5523" s="147">
        <v>6.8364988496049437E-9</v>
      </c>
      <c r="M5523" s="147">
        <v>6.6479778351532827E-3</v>
      </c>
      <c r="N5523" s="87">
        <v>0.72577696060856356</v>
      </c>
      <c r="O5523" s="88">
        <v>4.5263626283113069E-2</v>
      </c>
      <c r="P5523" s="89">
        <v>62.365752482910928</v>
      </c>
    </row>
    <row r="5524" spans="1:16">
      <c r="A5524" s="75" t="s">
        <v>9805</v>
      </c>
      <c r="B5524" s="85">
        <v>5520</v>
      </c>
      <c r="C5524" s="85">
        <v>6588</v>
      </c>
      <c r="D5524" s="85">
        <v>5520</v>
      </c>
      <c r="E5524" s="86" t="s">
        <v>9771</v>
      </c>
      <c r="F5524" s="85" t="s">
        <v>1482</v>
      </c>
      <c r="G5524" s="86" t="s">
        <v>111</v>
      </c>
      <c r="H5524" s="85" t="s">
        <v>2</v>
      </c>
      <c r="I5524" s="85">
        <v>1</v>
      </c>
      <c r="J5524" s="88">
        <v>6.0974878358913659E-2</v>
      </c>
      <c r="K5524" s="146">
        <v>0.33323319026107717</v>
      </c>
      <c r="L5524" s="147">
        <v>6.8364988496049437E-9</v>
      </c>
      <c r="M5524" s="147">
        <v>6.6479778351532827E-3</v>
      </c>
      <c r="N5524" s="87">
        <v>0.72577696060856356</v>
      </c>
      <c r="O5524" s="88">
        <v>4.5263626283113069E-2</v>
      </c>
      <c r="P5524" s="89">
        <v>62.365752482910928</v>
      </c>
    </row>
    <row r="5525" spans="1:16">
      <c r="A5525" s="75" t="s">
        <v>9807</v>
      </c>
      <c r="B5525" s="85">
        <v>5521</v>
      </c>
      <c r="C5525" s="85">
        <v>6590</v>
      </c>
      <c r="D5525" s="85">
        <v>5521</v>
      </c>
      <c r="E5525" s="86" t="s">
        <v>9771</v>
      </c>
      <c r="F5525" s="85" t="s">
        <v>4519</v>
      </c>
      <c r="G5525" s="86" t="s">
        <v>111</v>
      </c>
      <c r="H5525" s="85" t="s">
        <v>2</v>
      </c>
      <c r="I5525" s="85">
        <v>1</v>
      </c>
      <c r="J5525" s="88">
        <v>6.0974878358913659E-2</v>
      </c>
      <c r="K5525" s="146">
        <v>0.33323319026107717</v>
      </c>
      <c r="L5525" s="147">
        <v>6.8364988496049437E-9</v>
      </c>
      <c r="M5525" s="147">
        <v>6.6479778351532827E-3</v>
      </c>
      <c r="N5525" s="87">
        <v>0.72577696060856356</v>
      </c>
      <c r="O5525" s="88">
        <v>4.5263626283113069E-2</v>
      </c>
      <c r="P5525" s="89">
        <v>62.365752482910928</v>
      </c>
    </row>
    <row r="5526" spans="1:16">
      <c r="A5526" s="75" t="s">
        <v>9809</v>
      </c>
      <c r="B5526" s="85">
        <v>5522</v>
      </c>
      <c r="C5526" s="85">
        <v>6592</v>
      </c>
      <c r="D5526" s="85">
        <v>5522</v>
      </c>
      <c r="E5526" s="86" t="s">
        <v>9771</v>
      </c>
      <c r="F5526" s="85" t="s">
        <v>3764</v>
      </c>
      <c r="G5526" s="86" t="s">
        <v>111</v>
      </c>
      <c r="H5526" s="85" t="s">
        <v>2</v>
      </c>
      <c r="I5526" s="85">
        <v>1</v>
      </c>
      <c r="J5526" s="88">
        <v>6.0974878358913659E-2</v>
      </c>
      <c r="K5526" s="146">
        <v>0.33323319026107717</v>
      </c>
      <c r="L5526" s="147">
        <v>6.8364988496049437E-9</v>
      </c>
      <c r="M5526" s="147">
        <v>6.6479778351532827E-3</v>
      </c>
      <c r="N5526" s="87">
        <v>0.72577696060856356</v>
      </c>
      <c r="O5526" s="88">
        <v>4.5263626283113069E-2</v>
      </c>
      <c r="P5526" s="89">
        <v>62.365752482910928</v>
      </c>
    </row>
    <row r="5527" spans="1:16">
      <c r="A5527" s="75" t="s">
        <v>9811</v>
      </c>
      <c r="B5527" s="85">
        <v>5523</v>
      </c>
      <c r="C5527" s="85">
        <v>6594</v>
      </c>
      <c r="D5527" s="85">
        <v>5523</v>
      </c>
      <c r="E5527" s="86" t="s">
        <v>9771</v>
      </c>
      <c r="F5527" s="85" t="s">
        <v>4522</v>
      </c>
      <c r="G5527" s="86" t="s">
        <v>111</v>
      </c>
      <c r="H5527" s="85" t="s">
        <v>2</v>
      </c>
      <c r="I5527" s="85">
        <v>1</v>
      </c>
      <c r="J5527" s="88">
        <v>6.0974878358913652E-2</v>
      </c>
      <c r="K5527" s="146">
        <v>0.33323319026107712</v>
      </c>
      <c r="L5527" s="147">
        <v>6.8364988496049437E-9</v>
      </c>
      <c r="M5527" s="147">
        <v>6.6479778351532827E-3</v>
      </c>
      <c r="N5527" s="87">
        <v>0.72577696060856356</v>
      </c>
      <c r="O5527" s="88">
        <v>4.5263626283113069E-2</v>
      </c>
      <c r="P5527" s="89">
        <v>62.365752482910928</v>
      </c>
    </row>
    <row r="5528" spans="1:16">
      <c r="A5528" s="75" t="s">
        <v>9813</v>
      </c>
      <c r="B5528" s="85">
        <v>5524</v>
      </c>
      <c r="C5528" s="85">
        <v>6596</v>
      </c>
      <c r="D5528" s="85">
        <v>5524</v>
      </c>
      <c r="E5528" s="86" t="s">
        <v>9771</v>
      </c>
      <c r="F5528" s="85" t="s">
        <v>4524</v>
      </c>
      <c r="G5528" s="86" t="s">
        <v>111</v>
      </c>
      <c r="H5528" s="85" t="s">
        <v>2</v>
      </c>
      <c r="I5528" s="85">
        <v>1</v>
      </c>
      <c r="J5528" s="88">
        <v>6.0974878358913652E-2</v>
      </c>
      <c r="K5528" s="146">
        <v>0.33323319026107717</v>
      </c>
      <c r="L5528" s="147">
        <v>6.8364988496049437E-9</v>
      </c>
      <c r="M5528" s="147">
        <v>6.6479778351532827E-3</v>
      </c>
      <c r="N5528" s="87">
        <v>0.72577696060856356</v>
      </c>
      <c r="O5528" s="88">
        <v>4.5263626283113069E-2</v>
      </c>
      <c r="P5528" s="89">
        <v>62.365752482910928</v>
      </c>
    </row>
    <row r="5529" spans="1:16">
      <c r="A5529" s="75" t="s">
        <v>9815</v>
      </c>
      <c r="B5529" s="85">
        <v>5525</v>
      </c>
      <c r="C5529" s="85">
        <v>6598</v>
      </c>
      <c r="D5529" s="85">
        <v>5525</v>
      </c>
      <c r="E5529" s="86" t="s">
        <v>9771</v>
      </c>
      <c r="F5529" s="85" t="s">
        <v>4375</v>
      </c>
      <c r="G5529" s="86" t="s">
        <v>111</v>
      </c>
      <c r="H5529" s="85" t="s">
        <v>2</v>
      </c>
      <c r="I5529" s="85">
        <v>1</v>
      </c>
      <c r="J5529" s="88">
        <v>6.0974878358913652E-2</v>
      </c>
      <c r="K5529" s="146">
        <v>0.33323319026107717</v>
      </c>
      <c r="L5529" s="147">
        <v>6.8364988496049437E-9</v>
      </c>
      <c r="M5529" s="147">
        <v>6.6479778351532827E-3</v>
      </c>
      <c r="N5529" s="87">
        <v>0.72577696060856356</v>
      </c>
      <c r="O5529" s="88">
        <v>4.5263626283113069E-2</v>
      </c>
      <c r="P5529" s="89">
        <v>62.365752482910928</v>
      </c>
    </row>
    <row r="5530" spans="1:16">
      <c r="A5530" s="75" t="s">
        <v>9817</v>
      </c>
      <c r="B5530" s="85">
        <v>5526</v>
      </c>
      <c r="C5530" s="85">
        <v>6600</v>
      </c>
      <c r="D5530" s="85">
        <v>5526</v>
      </c>
      <c r="E5530" s="86" t="s">
        <v>9771</v>
      </c>
      <c r="F5530" s="85" t="s">
        <v>1484</v>
      </c>
      <c r="G5530" s="86" t="s">
        <v>111</v>
      </c>
      <c r="H5530" s="85" t="s">
        <v>2</v>
      </c>
      <c r="I5530" s="85">
        <v>1</v>
      </c>
      <c r="J5530" s="88">
        <v>6.0974878358913652E-2</v>
      </c>
      <c r="K5530" s="146">
        <v>0.33323319026107717</v>
      </c>
      <c r="L5530" s="147">
        <v>6.8364988496049437E-9</v>
      </c>
      <c r="M5530" s="147">
        <v>6.6479778351532827E-3</v>
      </c>
      <c r="N5530" s="87">
        <v>0.72577696060856356</v>
      </c>
      <c r="O5530" s="88">
        <v>4.5263626283113069E-2</v>
      </c>
      <c r="P5530" s="89">
        <v>62.365752482910928</v>
      </c>
    </row>
    <row r="5531" spans="1:16">
      <c r="A5531" s="75" t="s">
        <v>9819</v>
      </c>
      <c r="B5531" s="85">
        <v>5527</v>
      </c>
      <c r="C5531" s="85">
        <v>6602</v>
      </c>
      <c r="D5531" s="85">
        <v>5527</v>
      </c>
      <c r="E5531" s="86" t="s">
        <v>9771</v>
      </c>
      <c r="F5531" s="85" t="s">
        <v>4706</v>
      </c>
      <c r="G5531" s="86" t="s">
        <v>111</v>
      </c>
      <c r="H5531" s="85" t="s">
        <v>2</v>
      </c>
      <c r="I5531" s="85">
        <v>1</v>
      </c>
      <c r="J5531" s="88">
        <v>6.0974878358913652E-2</v>
      </c>
      <c r="K5531" s="146">
        <v>0.33323319026107717</v>
      </c>
      <c r="L5531" s="147">
        <v>6.8364988496049437E-9</v>
      </c>
      <c r="M5531" s="147">
        <v>6.6479778351532827E-3</v>
      </c>
      <c r="N5531" s="87">
        <v>0.72577696060856356</v>
      </c>
      <c r="O5531" s="88">
        <v>4.5263626283113069E-2</v>
      </c>
      <c r="P5531" s="89">
        <v>62.365752482910928</v>
      </c>
    </row>
    <row r="5532" spans="1:16">
      <c r="A5532" s="75" t="s">
        <v>9821</v>
      </c>
      <c r="B5532" s="85">
        <v>5528</v>
      </c>
      <c r="C5532" s="85">
        <v>6604</v>
      </c>
      <c r="D5532" s="85">
        <v>5528</v>
      </c>
      <c r="E5532" s="86" t="s">
        <v>9771</v>
      </c>
      <c r="F5532" s="85" t="s">
        <v>4528</v>
      </c>
      <c r="G5532" s="86" t="s">
        <v>111</v>
      </c>
      <c r="H5532" s="85" t="s">
        <v>2</v>
      </c>
      <c r="I5532" s="85">
        <v>1</v>
      </c>
      <c r="J5532" s="88">
        <v>6.0974878358913652E-2</v>
      </c>
      <c r="K5532" s="146">
        <v>0.33323319026107717</v>
      </c>
      <c r="L5532" s="147">
        <v>6.8364988496049437E-9</v>
      </c>
      <c r="M5532" s="147">
        <v>6.6479778351532827E-3</v>
      </c>
      <c r="N5532" s="87">
        <v>0.72577696060856356</v>
      </c>
      <c r="O5532" s="88">
        <v>4.5263626283113069E-2</v>
      </c>
      <c r="P5532" s="89">
        <v>62.365752482910928</v>
      </c>
    </row>
    <row r="5533" spans="1:16">
      <c r="A5533" s="75" t="s">
        <v>9823</v>
      </c>
      <c r="B5533" s="85">
        <v>5529</v>
      </c>
      <c r="C5533" s="85">
        <v>6606</v>
      </c>
      <c r="D5533" s="85">
        <v>5529</v>
      </c>
      <c r="E5533" s="86" t="s">
        <v>9771</v>
      </c>
      <c r="F5533" s="85" t="s">
        <v>4381</v>
      </c>
      <c r="G5533" s="86" t="s">
        <v>111</v>
      </c>
      <c r="H5533" s="85" t="s">
        <v>2</v>
      </c>
      <c r="I5533" s="85">
        <v>1</v>
      </c>
      <c r="J5533" s="88">
        <v>5.2668900356935222E-2</v>
      </c>
      <c r="K5533" s="146">
        <v>0.3250203057220033</v>
      </c>
      <c r="L5533" s="147">
        <v>4.2516400647697938E-9</v>
      </c>
      <c r="M5533" s="147">
        <v>5.3522173161027128E-3</v>
      </c>
      <c r="N5533" s="87">
        <v>0.65650323336043381</v>
      </c>
      <c r="O5533" s="88">
        <v>3.7247704716508907E-2</v>
      </c>
      <c r="P5533" s="89">
        <v>56.736513734821393</v>
      </c>
    </row>
    <row r="5534" spans="1:16">
      <c r="A5534" s="75" t="s">
        <v>9825</v>
      </c>
      <c r="B5534" s="85">
        <v>5530</v>
      </c>
      <c r="C5534" s="85">
        <v>6608</v>
      </c>
      <c r="D5534" s="85">
        <v>5530</v>
      </c>
      <c r="E5534" s="86" t="s">
        <v>9771</v>
      </c>
      <c r="F5534" s="85" t="s">
        <v>4383</v>
      </c>
      <c r="G5534" s="86" t="s">
        <v>111</v>
      </c>
      <c r="H5534" s="85" t="s">
        <v>2</v>
      </c>
      <c r="I5534" s="85">
        <v>1</v>
      </c>
      <c r="J5534" s="88">
        <v>5.2669390365040453E-2</v>
      </c>
      <c r="K5534" s="146">
        <v>0.3250306132338785</v>
      </c>
      <c r="L5534" s="147">
        <v>4.2516490728953523E-9</v>
      </c>
      <c r="M5534" s="147">
        <v>5.35213110035156E-3</v>
      </c>
      <c r="N5534" s="87">
        <v>0.65649410903680616</v>
      </c>
      <c r="O5534" s="88">
        <v>3.723905887990539E-2</v>
      </c>
      <c r="P5534" s="89">
        <v>56.724132581390144</v>
      </c>
    </row>
    <row r="5535" spans="1:16">
      <c r="A5535" s="75" t="s">
        <v>9827</v>
      </c>
      <c r="B5535" s="85">
        <v>5531</v>
      </c>
      <c r="C5535" s="85">
        <v>6610</v>
      </c>
      <c r="D5535" s="85">
        <v>5531</v>
      </c>
      <c r="E5535" s="86" t="s">
        <v>9771</v>
      </c>
      <c r="F5535" s="85" t="s">
        <v>3906</v>
      </c>
      <c r="G5535" s="86" t="s">
        <v>111</v>
      </c>
      <c r="H5535" s="85" t="s">
        <v>2</v>
      </c>
      <c r="I5535" s="85">
        <v>1</v>
      </c>
      <c r="J5535" s="88">
        <v>6.1020071424577549E-2</v>
      </c>
      <c r="K5535" s="146">
        <v>0.33333688342937196</v>
      </c>
      <c r="L5535" s="147">
        <v>6.8366887038038061E-9</v>
      </c>
      <c r="M5535" s="147">
        <v>6.6479677302687104E-3</v>
      </c>
      <c r="N5535" s="87">
        <v>0.72576310484604067</v>
      </c>
      <c r="O5535" s="88">
        <v>4.5267395870031667E-2</v>
      </c>
      <c r="P5535" s="89">
        <v>62.37213708960094</v>
      </c>
    </row>
    <row r="5536" spans="1:16">
      <c r="A5536" s="75" t="s">
        <v>9829</v>
      </c>
      <c r="B5536" s="85">
        <v>5532</v>
      </c>
      <c r="C5536" s="85">
        <v>6612</v>
      </c>
      <c r="D5536" s="85">
        <v>5532</v>
      </c>
      <c r="E5536" s="86" t="s">
        <v>9771</v>
      </c>
      <c r="F5536" s="85" t="s">
        <v>2981</v>
      </c>
      <c r="G5536" s="86" t="s">
        <v>111</v>
      </c>
      <c r="H5536" s="85" t="s">
        <v>2</v>
      </c>
      <c r="I5536" s="85">
        <v>1</v>
      </c>
      <c r="J5536" s="88">
        <v>6.1020026054164497E-2</v>
      </c>
      <c r="K5536" s="146">
        <v>0.33333686460830464</v>
      </c>
      <c r="L5536" s="147">
        <v>6.8366885570301082E-9</v>
      </c>
      <c r="M5536" s="147">
        <v>6.6479623017469836E-3</v>
      </c>
      <c r="N5536" s="87">
        <v>0.72576238564714668</v>
      </c>
      <c r="O5536" s="88">
        <v>4.5267357732755038E-2</v>
      </c>
      <c r="P5536" s="89">
        <v>62.372146349787904</v>
      </c>
    </row>
    <row r="5537" spans="1:16">
      <c r="A5537" s="75" t="s">
        <v>9831</v>
      </c>
      <c r="B5537" s="85">
        <v>5533</v>
      </c>
      <c r="C5537" s="85">
        <v>6614</v>
      </c>
      <c r="D5537" s="85">
        <v>5533</v>
      </c>
      <c r="E5537" s="86" t="s">
        <v>9771</v>
      </c>
      <c r="F5537" s="85" t="s">
        <v>240</v>
      </c>
      <c r="G5537" s="86" t="s">
        <v>111</v>
      </c>
      <c r="H5537" s="85" t="s">
        <v>2</v>
      </c>
      <c r="I5537" s="85">
        <v>1</v>
      </c>
      <c r="J5537" s="88">
        <v>6.1020071424577549E-2</v>
      </c>
      <c r="K5537" s="146">
        <v>0.3333368834293719</v>
      </c>
      <c r="L5537" s="147">
        <v>6.8366887038038061E-9</v>
      </c>
      <c r="M5537" s="147">
        <v>6.6479677302687104E-3</v>
      </c>
      <c r="N5537" s="87">
        <v>0.72576310484604067</v>
      </c>
      <c r="O5537" s="88">
        <v>4.5267395870031667E-2</v>
      </c>
      <c r="P5537" s="89">
        <v>62.37213708960094</v>
      </c>
    </row>
    <row r="5538" spans="1:16">
      <c r="A5538" s="75" t="s">
        <v>9833</v>
      </c>
      <c r="B5538" s="85">
        <v>5534</v>
      </c>
      <c r="C5538" s="85">
        <v>6616</v>
      </c>
      <c r="D5538" s="85">
        <v>5534</v>
      </c>
      <c r="E5538" s="86" t="s">
        <v>9771</v>
      </c>
      <c r="F5538" s="85" t="s">
        <v>891</v>
      </c>
      <c r="G5538" s="86" t="s">
        <v>111</v>
      </c>
      <c r="H5538" s="85" t="s">
        <v>2</v>
      </c>
      <c r="I5538" s="85">
        <v>1</v>
      </c>
      <c r="J5538" s="88">
        <v>6.0857449775780573E-2</v>
      </c>
      <c r="K5538" s="146">
        <v>0.33318551271772801</v>
      </c>
      <c r="L5538" s="147">
        <v>6.7849729943643198E-9</v>
      </c>
      <c r="M5538" s="147">
        <v>6.6220096060368187E-3</v>
      </c>
      <c r="N5538" s="87">
        <v>0.72438264896983762</v>
      </c>
      <c r="O5538" s="88">
        <v>4.5110817778853549E-2</v>
      </c>
      <c r="P5538" s="89">
        <v>62.274845819411539</v>
      </c>
    </row>
    <row r="5539" spans="1:16">
      <c r="A5539" s="75" t="s">
        <v>9835</v>
      </c>
      <c r="B5539" s="85">
        <v>5535</v>
      </c>
      <c r="C5539" s="85">
        <v>6618</v>
      </c>
      <c r="D5539" s="85">
        <v>5535</v>
      </c>
      <c r="E5539" s="86" t="s">
        <v>9771</v>
      </c>
      <c r="F5539" s="85" t="s">
        <v>38</v>
      </c>
      <c r="G5539" s="86" t="s">
        <v>111</v>
      </c>
      <c r="H5539" s="85" t="s">
        <v>2</v>
      </c>
      <c r="I5539" s="85">
        <v>1</v>
      </c>
      <c r="J5539" s="88">
        <v>6.1035413882385363E-2</v>
      </c>
      <c r="K5539" s="146">
        <v>0.33337352071398407</v>
      </c>
      <c r="L5539" s="147">
        <v>6.8435192644850084E-9</v>
      </c>
      <c r="M5539" s="147">
        <v>6.6505620005849874E-3</v>
      </c>
      <c r="N5539" s="87">
        <v>0.72603144672742315</v>
      </c>
      <c r="O5539" s="88">
        <v>4.5283409161032427E-2</v>
      </c>
      <c r="P5539" s="89">
        <v>62.371140210450633</v>
      </c>
    </row>
    <row r="5540" spans="1:16">
      <c r="A5540" s="75" t="s">
        <v>9837</v>
      </c>
      <c r="B5540" s="85">
        <v>5536</v>
      </c>
      <c r="C5540" s="85">
        <v>6620</v>
      </c>
      <c r="D5540" s="85">
        <v>5536</v>
      </c>
      <c r="E5540" s="86" t="s">
        <v>9771</v>
      </c>
      <c r="F5540" s="85" t="s">
        <v>2923</v>
      </c>
      <c r="G5540" s="86" t="s">
        <v>111</v>
      </c>
      <c r="H5540" s="85" t="s">
        <v>2</v>
      </c>
      <c r="I5540" s="85">
        <v>1</v>
      </c>
      <c r="J5540" s="88">
        <v>6.1020026054164497E-2</v>
      </c>
      <c r="K5540" s="146">
        <v>0.33333686460830464</v>
      </c>
      <c r="L5540" s="147">
        <v>6.8366885570301082E-9</v>
      </c>
      <c r="M5540" s="147">
        <v>6.6479623017469836E-3</v>
      </c>
      <c r="N5540" s="87">
        <v>0.72576238564714668</v>
      </c>
      <c r="O5540" s="88">
        <v>4.5267357732755038E-2</v>
      </c>
      <c r="P5540" s="89">
        <v>62.372146349787904</v>
      </c>
    </row>
    <row r="5541" spans="1:16">
      <c r="A5541" s="75" t="s">
        <v>9839</v>
      </c>
      <c r="B5541" s="85">
        <v>5537</v>
      </c>
      <c r="C5541" s="85">
        <v>6622</v>
      </c>
      <c r="D5541" s="85">
        <v>5537</v>
      </c>
      <c r="E5541" s="86" t="s">
        <v>9771</v>
      </c>
      <c r="F5541" s="85" t="s">
        <v>1088</v>
      </c>
      <c r="G5541" s="86" t="s">
        <v>111</v>
      </c>
      <c r="H5541" s="85" t="s">
        <v>2</v>
      </c>
      <c r="I5541" s="85">
        <v>1</v>
      </c>
      <c r="J5541" s="88">
        <v>6.1020080567220809E-2</v>
      </c>
      <c r="K5541" s="146">
        <v>0.33333696302295768</v>
      </c>
      <c r="L5541" s="147">
        <v>6.8366889353802324E-9</v>
      </c>
      <c r="M5541" s="147">
        <v>6.6479478924973004E-3</v>
      </c>
      <c r="N5541" s="87">
        <v>0.72576168180929934</v>
      </c>
      <c r="O5541" s="88">
        <v>4.5267406917511688E-2</v>
      </c>
      <c r="P5541" s="89">
        <v>62.372274607639206</v>
      </c>
    </row>
    <row r="5542" spans="1:16">
      <c r="A5542" s="75" t="s">
        <v>9841</v>
      </c>
      <c r="B5542" s="85">
        <v>5538</v>
      </c>
      <c r="C5542" s="85">
        <v>6624</v>
      </c>
      <c r="D5542" s="85">
        <v>5538</v>
      </c>
      <c r="E5542" s="86" t="s">
        <v>9771</v>
      </c>
      <c r="F5542" s="85" t="s">
        <v>4544</v>
      </c>
      <c r="G5542" s="86" t="s">
        <v>111</v>
      </c>
      <c r="H5542" s="85" t="s">
        <v>2</v>
      </c>
      <c r="I5542" s="85">
        <v>1</v>
      </c>
      <c r="J5542" s="88">
        <v>6.1020080567220809E-2</v>
      </c>
      <c r="K5542" s="146">
        <v>0.33333696302295768</v>
      </c>
      <c r="L5542" s="147">
        <v>6.8366889353802324E-9</v>
      </c>
      <c r="M5542" s="147">
        <v>6.6479478924973004E-3</v>
      </c>
      <c r="N5542" s="87">
        <v>0.72576168180929934</v>
      </c>
      <c r="O5542" s="88">
        <v>4.5267406917511688E-2</v>
      </c>
      <c r="P5542" s="89">
        <v>62.372274607639206</v>
      </c>
    </row>
    <row r="5543" spans="1:16">
      <c r="A5543" s="75" t="s">
        <v>9843</v>
      </c>
      <c r="B5543" s="85">
        <v>5539</v>
      </c>
      <c r="C5543" s="85">
        <v>6626</v>
      </c>
      <c r="D5543" s="85">
        <v>5539</v>
      </c>
      <c r="E5543" s="86" t="s">
        <v>9771</v>
      </c>
      <c r="F5543" s="85" t="s">
        <v>4546</v>
      </c>
      <c r="G5543" s="86" t="s">
        <v>111</v>
      </c>
      <c r="H5543" s="85" t="s">
        <v>2</v>
      </c>
      <c r="I5543" s="85">
        <v>1</v>
      </c>
      <c r="J5543" s="88">
        <v>6.1020056061847322E-2</v>
      </c>
      <c r="K5543" s="146">
        <v>0.33333690314017272</v>
      </c>
      <c r="L5543" s="147">
        <v>6.8366887442455769E-9</v>
      </c>
      <c r="M5543" s="147">
        <v>6.647961452912114E-3</v>
      </c>
      <c r="N5543" s="87">
        <v>0.72576272522523499</v>
      </c>
      <c r="O5543" s="88">
        <v>4.5267375963502922E-2</v>
      </c>
      <c r="P5543" s="89">
        <v>62.372142285833888</v>
      </c>
    </row>
    <row r="5544" spans="1:16">
      <c r="A5544" s="75" t="s">
        <v>9845</v>
      </c>
      <c r="B5544" s="85">
        <v>5540</v>
      </c>
      <c r="C5544" s="85">
        <v>6628</v>
      </c>
      <c r="D5544" s="85">
        <v>5540</v>
      </c>
      <c r="E5544" s="86" t="s">
        <v>9771</v>
      </c>
      <c r="F5544" s="85" t="s">
        <v>2925</v>
      </c>
      <c r="G5544" s="86" t="s">
        <v>111</v>
      </c>
      <c r="H5544" s="85" t="s">
        <v>2</v>
      </c>
      <c r="I5544" s="85">
        <v>1</v>
      </c>
      <c r="J5544" s="88">
        <v>5.2681508653986138E-2</v>
      </c>
      <c r="K5544" s="146">
        <v>0.32505221421408115</v>
      </c>
      <c r="L5544" s="147">
        <v>4.2517009238636904E-9</v>
      </c>
      <c r="M5544" s="147">
        <v>5.3520179666005224E-3</v>
      </c>
      <c r="N5544" s="87">
        <v>0.6564793629056388</v>
      </c>
      <c r="O5544" s="88">
        <v>3.7242437084140538E-2</v>
      </c>
      <c r="P5544" s="89">
        <v>56.73055268531526</v>
      </c>
    </row>
    <row r="5545" spans="1:16">
      <c r="A5545" s="75" t="s">
        <v>9847</v>
      </c>
      <c r="B5545" s="85">
        <v>5541</v>
      </c>
      <c r="C5545" s="85">
        <v>6630</v>
      </c>
      <c r="D5545" s="85">
        <v>5541</v>
      </c>
      <c r="E5545" s="86" t="s">
        <v>9771</v>
      </c>
      <c r="F5545" s="85" t="s">
        <v>243</v>
      </c>
      <c r="G5545" s="86" t="s">
        <v>111</v>
      </c>
      <c r="H5545" s="85" t="s">
        <v>2</v>
      </c>
      <c r="I5545" s="85">
        <v>1</v>
      </c>
      <c r="J5545" s="88">
        <v>6.1020742293226668E-2</v>
      </c>
      <c r="K5545" s="146">
        <v>0.33333820255267643</v>
      </c>
      <c r="L5545" s="147">
        <v>6.8366945276204628E-9</v>
      </c>
      <c r="M5545" s="147">
        <v>6.6479323079261642E-3</v>
      </c>
      <c r="N5545" s="87">
        <v>0.72577132923387322</v>
      </c>
      <c r="O5545" s="88">
        <v>4.526809418539552E-2</v>
      </c>
      <c r="P5545" s="89">
        <v>62.372392463037471</v>
      </c>
    </row>
    <row r="5546" spans="1:16">
      <c r="A5546" s="75" t="s">
        <v>9849</v>
      </c>
      <c r="B5546" s="85">
        <v>5542</v>
      </c>
      <c r="C5546" s="85">
        <v>6632</v>
      </c>
      <c r="D5546" s="85">
        <v>5542</v>
      </c>
      <c r="E5546" s="86" t="s">
        <v>9850</v>
      </c>
      <c r="F5546" s="85" t="s">
        <v>931</v>
      </c>
      <c r="G5546" s="86" t="s">
        <v>111</v>
      </c>
      <c r="H5546" s="85" t="s">
        <v>2</v>
      </c>
      <c r="I5546" s="85">
        <v>1</v>
      </c>
      <c r="J5546" s="88">
        <v>5.406338191584268E-2</v>
      </c>
      <c r="K5546" s="146">
        <v>0.19973280749564962</v>
      </c>
      <c r="L5546" s="147">
        <v>4.1308331622270121E-9</v>
      </c>
      <c r="M5546" s="147">
        <v>5.4669304353377893E-3</v>
      </c>
      <c r="N5546" s="87">
        <v>0.6752214975539238</v>
      </c>
      <c r="O5546" s="88">
        <v>3.8653654519849881E-2</v>
      </c>
      <c r="P5546" s="89">
        <v>57.245888437909166</v>
      </c>
    </row>
    <row r="5547" spans="1:16">
      <c r="A5547" s="75" t="s">
        <v>9852</v>
      </c>
      <c r="B5547" s="85">
        <v>5543</v>
      </c>
      <c r="C5547" s="85">
        <v>6634</v>
      </c>
      <c r="D5547" s="85">
        <v>5543</v>
      </c>
      <c r="E5547" s="86" t="s">
        <v>9850</v>
      </c>
      <c r="F5547" s="85" t="s">
        <v>2804</v>
      </c>
      <c r="G5547" s="86" t="s">
        <v>111</v>
      </c>
      <c r="H5547" s="85" t="s">
        <v>2</v>
      </c>
      <c r="I5547" s="85">
        <v>1</v>
      </c>
      <c r="J5547" s="88">
        <v>6.2420690235727633E-2</v>
      </c>
      <c r="K5547" s="146">
        <v>0.20807337095696291</v>
      </c>
      <c r="L5547" s="147">
        <v>6.7159190664940081E-9</v>
      </c>
      <c r="M5547" s="147">
        <v>6.762700620213339E-3</v>
      </c>
      <c r="N5547" s="87">
        <v>0.74448341205008017</v>
      </c>
      <c r="O5547" s="88">
        <v>4.6658848483205458E-2</v>
      </c>
      <c r="P5547" s="89">
        <v>62.672784548310112</v>
      </c>
    </row>
    <row r="5548" spans="1:16">
      <c r="A5548" s="75" t="s">
        <v>9854</v>
      </c>
      <c r="B5548" s="85">
        <v>5544</v>
      </c>
      <c r="C5548" s="85">
        <v>6636</v>
      </c>
      <c r="D5548" s="85">
        <v>5544</v>
      </c>
      <c r="E5548" s="86" t="s">
        <v>9850</v>
      </c>
      <c r="F5548" s="85" t="s">
        <v>2872</v>
      </c>
      <c r="G5548" s="86" t="s">
        <v>111</v>
      </c>
      <c r="H5548" s="85" t="s">
        <v>2</v>
      </c>
      <c r="I5548" s="85">
        <v>1</v>
      </c>
      <c r="J5548" s="88">
        <v>5.406363445901595E-2</v>
      </c>
      <c r="K5548" s="146">
        <v>0.19973172702231615</v>
      </c>
      <c r="L5548" s="147">
        <v>4.1308336872259034E-9</v>
      </c>
      <c r="M5548" s="147">
        <v>5.4670196764847077E-3</v>
      </c>
      <c r="N5548" s="87">
        <v>0.67523104676733214</v>
      </c>
      <c r="O5548" s="88">
        <v>3.8655429415797748E-2</v>
      </c>
      <c r="P5548" s="89">
        <v>57.247707434159864</v>
      </c>
    </row>
    <row r="5549" spans="1:16">
      <c r="A5549" s="75" t="s">
        <v>9856</v>
      </c>
      <c r="B5549" s="85">
        <v>5545</v>
      </c>
      <c r="C5549" s="85">
        <v>6638</v>
      </c>
      <c r="D5549" s="85">
        <v>5545</v>
      </c>
      <c r="E5549" s="86" t="s">
        <v>9850</v>
      </c>
      <c r="F5549" s="85" t="s">
        <v>4407</v>
      </c>
      <c r="G5549" s="86" t="s">
        <v>111</v>
      </c>
      <c r="H5549" s="85" t="s">
        <v>2</v>
      </c>
      <c r="I5549" s="85">
        <v>1</v>
      </c>
      <c r="J5549" s="88">
        <v>5.4090779303881009E-2</v>
      </c>
      <c r="K5549" s="146">
        <v>0.19978855442239174</v>
      </c>
      <c r="L5549" s="147">
        <v>4.1309532968578766E-9</v>
      </c>
      <c r="M5549" s="147">
        <v>5.4667853375287897E-3</v>
      </c>
      <c r="N5549" s="87">
        <v>0.67520346169416701</v>
      </c>
      <c r="O5549" s="88">
        <v>3.8631214509900667E-2</v>
      </c>
      <c r="P5549" s="89">
        <v>57.214183133733179</v>
      </c>
    </row>
    <row r="5550" spans="1:16">
      <c r="A5550" s="75" t="s">
        <v>9858</v>
      </c>
      <c r="B5550" s="85">
        <v>5546</v>
      </c>
      <c r="C5550" s="85">
        <v>6640</v>
      </c>
      <c r="D5550" s="85">
        <v>5546</v>
      </c>
      <c r="E5550" s="86" t="s">
        <v>9850</v>
      </c>
      <c r="F5550" s="85" t="s">
        <v>4233</v>
      </c>
      <c r="G5550" s="86" t="s">
        <v>111</v>
      </c>
      <c r="H5550" s="85" t="s">
        <v>2</v>
      </c>
      <c r="I5550" s="85">
        <v>1</v>
      </c>
      <c r="J5550" s="88">
        <v>6.2420009810633038E-2</v>
      </c>
      <c r="K5550" s="146">
        <v>0.2080721739201517</v>
      </c>
      <c r="L5550" s="147">
        <v>6.7159161274379359E-9</v>
      </c>
      <c r="M5550" s="147">
        <v>6.7626463438785782E-3</v>
      </c>
      <c r="N5550" s="87">
        <v>0.74447635900265463</v>
      </c>
      <c r="O5550" s="88">
        <v>4.6658226449359991E-2</v>
      </c>
      <c r="P5550" s="89">
        <v>62.672542768001605</v>
      </c>
    </row>
    <row r="5551" spans="1:16">
      <c r="A5551" s="75" t="s">
        <v>9860</v>
      </c>
      <c r="B5551" s="85">
        <v>5547</v>
      </c>
      <c r="C5551" s="85">
        <v>6642</v>
      </c>
      <c r="D5551" s="85">
        <v>5547</v>
      </c>
      <c r="E5551" s="86" t="s">
        <v>9850</v>
      </c>
      <c r="F5551" s="85" t="s">
        <v>4591</v>
      </c>
      <c r="G5551" s="86" t="s">
        <v>111</v>
      </c>
      <c r="H5551" s="85" t="s">
        <v>2</v>
      </c>
      <c r="I5551" s="85">
        <v>1</v>
      </c>
      <c r="J5551" s="88">
        <v>6.2420009810633038E-2</v>
      </c>
      <c r="K5551" s="146">
        <v>0.2080721739201517</v>
      </c>
      <c r="L5551" s="147">
        <v>6.7159161274379359E-9</v>
      </c>
      <c r="M5551" s="147">
        <v>6.7626463438785782E-3</v>
      </c>
      <c r="N5551" s="87">
        <v>0.74447635900265463</v>
      </c>
      <c r="O5551" s="88">
        <v>4.6658226449359991E-2</v>
      </c>
      <c r="P5551" s="89">
        <v>62.672542768001605</v>
      </c>
    </row>
    <row r="5552" spans="1:16">
      <c r="A5552" s="75" t="s">
        <v>9862</v>
      </c>
      <c r="B5552" s="85">
        <v>5548</v>
      </c>
      <c r="C5552" s="85">
        <v>6644</v>
      </c>
      <c r="D5552" s="85">
        <v>5548</v>
      </c>
      <c r="E5552" s="86" t="s">
        <v>9850</v>
      </c>
      <c r="F5552" s="85" t="s">
        <v>4418</v>
      </c>
      <c r="G5552" s="86" t="s">
        <v>111</v>
      </c>
      <c r="H5552" s="85" t="s">
        <v>2</v>
      </c>
      <c r="I5552" s="85">
        <v>1</v>
      </c>
      <c r="J5552" s="88">
        <v>6.2420009810633038E-2</v>
      </c>
      <c r="K5552" s="146">
        <v>0.2080721739201517</v>
      </c>
      <c r="L5552" s="147">
        <v>6.7159161274379359E-9</v>
      </c>
      <c r="M5552" s="147">
        <v>6.7626463438785782E-3</v>
      </c>
      <c r="N5552" s="87">
        <v>0.74447635900265463</v>
      </c>
      <c r="O5552" s="88">
        <v>4.6658226449359991E-2</v>
      </c>
      <c r="P5552" s="89">
        <v>62.672542768001605</v>
      </c>
    </row>
    <row r="5553" spans="1:16">
      <c r="A5553" s="75" t="s">
        <v>9864</v>
      </c>
      <c r="B5553" s="85">
        <v>5549</v>
      </c>
      <c r="C5553" s="85">
        <v>6646</v>
      </c>
      <c r="D5553" s="85">
        <v>5549</v>
      </c>
      <c r="E5553" s="86" t="s">
        <v>9850</v>
      </c>
      <c r="F5553" s="85" t="s">
        <v>4420</v>
      </c>
      <c r="G5553" s="86" t="s">
        <v>111</v>
      </c>
      <c r="H5553" s="85" t="s">
        <v>2</v>
      </c>
      <c r="I5553" s="85">
        <v>1</v>
      </c>
      <c r="J5553" s="88">
        <v>6.2420009836816663E-2</v>
      </c>
      <c r="K5553" s="146">
        <v>0.20807217400743289</v>
      </c>
      <c r="L5553" s="147">
        <v>6.7159161302550839E-9</v>
      </c>
      <c r="M5553" s="147">
        <v>6.762646346715335E-3</v>
      </c>
      <c r="N5553" s="87">
        <v>0.74447635931494316</v>
      </c>
      <c r="O5553" s="88">
        <v>4.6658226468931932E-2</v>
      </c>
      <c r="P5553" s="89">
        <v>62.672542768001648</v>
      </c>
    </row>
    <row r="5554" spans="1:16">
      <c r="A5554" s="75" t="s">
        <v>9866</v>
      </c>
      <c r="B5554" s="85">
        <v>5550</v>
      </c>
      <c r="C5554" s="85">
        <v>6648</v>
      </c>
      <c r="D5554" s="85">
        <v>5550</v>
      </c>
      <c r="E5554" s="86" t="s">
        <v>9850</v>
      </c>
      <c r="F5554" s="85" t="s">
        <v>4422</v>
      </c>
      <c r="G5554" s="86" t="s">
        <v>111</v>
      </c>
      <c r="H5554" s="85" t="s">
        <v>2</v>
      </c>
      <c r="I5554" s="85">
        <v>1</v>
      </c>
      <c r="J5554" s="88">
        <v>6.2420009810633038E-2</v>
      </c>
      <c r="K5554" s="146">
        <v>0.2080721739201517</v>
      </c>
      <c r="L5554" s="147">
        <v>6.7159161274379359E-9</v>
      </c>
      <c r="M5554" s="147">
        <v>6.7626463438785782E-3</v>
      </c>
      <c r="N5554" s="87">
        <v>0.74447635900265463</v>
      </c>
      <c r="O5554" s="88">
        <v>4.6658226449359991E-2</v>
      </c>
      <c r="P5554" s="89">
        <v>62.672542768001605</v>
      </c>
    </row>
    <row r="5555" spans="1:16">
      <c r="A5555" s="75" t="s">
        <v>9868</v>
      </c>
      <c r="B5555" s="85">
        <v>5551</v>
      </c>
      <c r="C5555" s="85">
        <v>6650</v>
      </c>
      <c r="D5555" s="85">
        <v>5551</v>
      </c>
      <c r="E5555" s="86" t="s">
        <v>9850</v>
      </c>
      <c r="F5555" s="85" t="s">
        <v>509</v>
      </c>
      <c r="G5555" s="86" t="s">
        <v>111</v>
      </c>
      <c r="H5555" s="85" t="s">
        <v>2</v>
      </c>
      <c r="I5555" s="85">
        <v>1</v>
      </c>
      <c r="J5555" s="88">
        <v>6.9587187314156806E-2</v>
      </c>
      <c r="K5555" s="146">
        <v>0.22551858674513842</v>
      </c>
      <c r="L5555" s="147">
        <v>9.7394130979734171E-9</v>
      </c>
      <c r="M5555" s="147">
        <v>7.9276080402488989E-3</v>
      </c>
      <c r="N5555" s="87">
        <v>0.86332857979457822</v>
      </c>
      <c r="O5555" s="88">
        <v>5.3400170720071291E-2</v>
      </c>
      <c r="P5555" s="89">
        <v>61.853820167493367</v>
      </c>
    </row>
    <row r="5556" spans="1:16">
      <c r="A5556" s="75" t="s">
        <v>9870</v>
      </c>
      <c r="B5556" s="85">
        <v>5552</v>
      </c>
      <c r="C5556" s="85">
        <v>6652</v>
      </c>
      <c r="D5556" s="85">
        <v>5552</v>
      </c>
      <c r="E5556" s="86" t="s">
        <v>9850</v>
      </c>
      <c r="F5556" s="85" t="s">
        <v>32</v>
      </c>
      <c r="G5556" s="86" t="s">
        <v>111</v>
      </c>
      <c r="H5556" s="85" t="s">
        <v>2</v>
      </c>
      <c r="I5556" s="85">
        <v>1</v>
      </c>
      <c r="J5556" s="88">
        <v>5.5270187641419423E-2</v>
      </c>
      <c r="K5556" s="146">
        <v>0.20439194002482727</v>
      </c>
      <c r="L5556" s="147">
        <v>4.449355310612737E-9</v>
      </c>
      <c r="M5556" s="147">
        <v>5.9352111787058541E-3</v>
      </c>
      <c r="N5556" s="87">
        <v>0.65500604193068379</v>
      </c>
      <c r="O5556" s="88">
        <v>3.9228962890764857E-2</v>
      </c>
      <c r="P5556" s="89">
        <v>59.890993944321927</v>
      </c>
    </row>
    <row r="5557" spans="1:16">
      <c r="A5557" s="75" t="s">
        <v>9872</v>
      </c>
      <c r="B5557" s="85">
        <v>5553</v>
      </c>
      <c r="C5557" s="85">
        <v>6654</v>
      </c>
      <c r="D5557" s="85">
        <v>5553</v>
      </c>
      <c r="E5557" s="86" t="s">
        <v>9850</v>
      </c>
      <c r="F5557" s="85" t="s">
        <v>1063</v>
      </c>
      <c r="G5557" s="86" t="s">
        <v>111</v>
      </c>
      <c r="H5557" s="85" t="s">
        <v>2</v>
      </c>
      <c r="I5557" s="85">
        <v>1</v>
      </c>
      <c r="J5557" s="88">
        <v>6.2420769377922063E-2</v>
      </c>
      <c r="K5557" s="146">
        <v>0.20807340842353028</v>
      </c>
      <c r="L5557" s="147">
        <v>6.7159192939884619E-9</v>
      </c>
      <c r="M5557" s="147">
        <v>6.762711001047461E-3</v>
      </c>
      <c r="N5557" s="87">
        <v>0.74448479767586972</v>
      </c>
      <c r="O5557" s="88">
        <v>4.6658923717981179E-2</v>
      </c>
      <c r="P5557" s="89">
        <v>62.672768958668954</v>
      </c>
    </row>
    <row r="5558" spans="1:16">
      <c r="A5558" s="75" t="s">
        <v>9874</v>
      </c>
      <c r="B5558" s="85">
        <v>5554</v>
      </c>
      <c r="C5558" s="85">
        <v>6656</v>
      </c>
      <c r="D5558" s="85">
        <v>5554</v>
      </c>
      <c r="E5558" s="86" t="s">
        <v>9850</v>
      </c>
      <c r="F5558" s="85" t="s">
        <v>4361</v>
      </c>
      <c r="G5558" s="86" t="s">
        <v>111</v>
      </c>
      <c r="H5558" s="85" t="s">
        <v>2</v>
      </c>
      <c r="I5558" s="85">
        <v>1</v>
      </c>
      <c r="J5558" s="88">
        <v>6.2421526713813631E-2</v>
      </c>
      <c r="K5558" s="146">
        <v>0.20807392552704945</v>
      </c>
      <c r="L5558" s="147">
        <v>6.7159225493559693E-9</v>
      </c>
      <c r="M5558" s="147">
        <v>6.7626393122233019E-3</v>
      </c>
      <c r="N5558" s="87">
        <v>0.74448386890564966</v>
      </c>
      <c r="O5558" s="88">
        <v>4.6659480177332568E-2</v>
      </c>
      <c r="P5558" s="89">
        <v>62.673594588314508</v>
      </c>
    </row>
    <row r="5559" spans="1:16">
      <c r="A5559" s="75" t="s">
        <v>9876</v>
      </c>
      <c r="B5559" s="85">
        <v>5555</v>
      </c>
      <c r="C5559" s="85">
        <v>6658</v>
      </c>
      <c r="D5559" s="85">
        <v>5555</v>
      </c>
      <c r="E5559" s="86" t="s">
        <v>9850</v>
      </c>
      <c r="F5559" s="85" t="s">
        <v>4363</v>
      </c>
      <c r="G5559" s="86" t="s">
        <v>111</v>
      </c>
      <c r="H5559" s="85" t="s">
        <v>2</v>
      </c>
      <c r="I5559" s="85">
        <v>1</v>
      </c>
      <c r="J5559" s="88">
        <v>6.2421526713813631E-2</v>
      </c>
      <c r="K5559" s="146">
        <v>0.20807392552704945</v>
      </c>
      <c r="L5559" s="147">
        <v>6.7159225493559693E-9</v>
      </c>
      <c r="M5559" s="147">
        <v>6.7626393122233019E-3</v>
      </c>
      <c r="N5559" s="87">
        <v>0.74448386890564966</v>
      </c>
      <c r="O5559" s="88">
        <v>4.6659480177332568E-2</v>
      </c>
      <c r="P5559" s="89">
        <v>62.673594588314508</v>
      </c>
    </row>
    <row r="5560" spans="1:16">
      <c r="A5560" s="75" t="s">
        <v>9878</v>
      </c>
      <c r="B5560" s="85">
        <v>5556</v>
      </c>
      <c r="C5560" s="85">
        <v>6660</v>
      </c>
      <c r="D5560" s="85">
        <v>5556</v>
      </c>
      <c r="E5560" s="86" t="s">
        <v>9850</v>
      </c>
      <c r="F5560" s="85" t="s">
        <v>5038</v>
      </c>
      <c r="G5560" s="86" t="s">
        <v>111</v>
      </c>
      <c r="H5560" s="85" t="s">
        <v>2</v>
      </c>
      <c r="I5560" s="85">
        <v>1</v>
      </c>
      <c r="J5560" s="88">
        <v>6.2431743573519417E-2</v>
      </c>
      <c r="K5560" s="146">
        <v>0.20807461991518067</v>
      </c>
      <c r="L5560" s="147">
        <v>6.715950659576784E-9</v>
      </c>
      <c r="M5560" s="147">
        <v>6.7626999846347969E-3</v>
      </c>
      <c r="N5560" s="87">
        <v>0.74448402101200806</v>
      </c>
      <c r="O5560" s="88">
        <v>4.6654417043378721E-2</v>
      </c>
      <c r="P5560" s="89">
        <v>62.666780920239809</v>
      </c>
    </row>
    <row r="5561" spans="1:16">
      <c r="A5561" s="75" t="s">
        <v>9880</v>
      </c>
      <c r="B5561" s="85">
        <v>5557</v>
      </c>
      <c r="C5561" s="85">
        <v>6662</v>
      </c>
      <c r="D5561" s="85">
        <v>5557</v>
      </c>
      <c r="E5561" s="86" t="s">
        <v>9850</v>
      </c>
      <c r="F5561" s="85" t="s">
        <v>4366</v>
      </c>
      <c r="G5561" s="86" t="s">
        <v>111</v>
      </c>
      <c r="H5561" s="85" t="s">
        <v>2</v>
      </c>
      <c r="I5561" s="85">
        <v>1</v>
      </c>
      <c r="J5561" s="88">
        <v>5.4085796775696832E-2</v>
      </c>
      <c r="K5561" s="146">
        <v>0.19977722707586476</v>
      </c>
      <c r="L5561" s="147">
        <v>4.1309305409036852E-9</v>
      </c>
      <c r="M5561" s="147">
        <v>5.4668324281399909E-3</v>
      </c>
      <c r="N5561" s="87">
        <v>0.67520900508988113</v>
      </c>
      <c r="O5561" s="88">
        <v>3.8636028236482482E-2</v>
      </c>
      <c r="P5561" s="89">
        <v>57.220842650549969</v>
      </c>
    </row>
    <row r="5562" spans="1:16">
      <c r="A5562" s="75" t="s">
        <v>9882</v>
      </c>
      <c r="B5562" s="85">
        <v>5558</v>
      </c>
      <c r="C5562" s="85">
        <v>6664</v>
      </c>
      <c r="D5562" s="85">
        <v>5558</v>
      </c>
      <c r="E5562" s="86" t="s">
        <v>9850</v>
      </c>
      <c r="F5562" s="85" t="s">
        <v>429</v>
      </c>
      <c r="G5562" s="86" t="s">
        <v>111</v>
      </c>
      <c r="H5562" s="85" t="s">
        <v>2</v>
      </c>
      <c r="I5562" s="85">
        <v>1</v>
      </c>
      <c r="J5562" s="88">
        <v>5.4062783045230767E-2</v>
      </c>
      <c r="K5562" s="146">
        <v>0.19972994410434922</v>
      </c>
      <c r="L5562" s="147">
        <v>4.1308295813055612E-9</v>
      </c>
      <c r="M5562" s="147">
        <v>5.4668893237285379E-3</v>
      </c>
      <c r="N5562" s="87">
        <v>0.67521932948857943</v>
      </c>
      <c r="O5562" s="88">
        <v>3.8654997522562691E-2</v>
      </c>
      <c r="P5562" s="89">
        <v>57.248061236399323</v>
      </c>
    </row>
    <row r="5563" spans="1:16">
      <c r="A5563" s="75" t="s">
        <v>9884</v>
      </c>
      <c r="B5563" s="85">
        <v>5559</v>
      </c>
      <c r="C5563" s="85">
        <v>6666</v>
      </c>
      <c r="D5563" s="85">
        <v>5559</v>
      </c>
      <c r="E5563" s="86" t="s">
        <v>9850</v>
      </c>
      <c r="F5563" s="85" t="s">
        <v>1055</v>
      </c>
      <c r="G5563" s="86" t="s">
        <v>111</v>
      </c>
      <c r="H5563" s="85" t="s">
        <v>2</v>
      </c>
      <c r="I5563" s="85">
        <v>1</v>
      </c>
      <c r="J5563" s="88">
        <v>5.4062897098323313E-2</v>
      </c>
      <c r="K5563" s="146">
        <v>0.19973098339853754</v>
      </c>
      <c r="L5563" s="147">
        <v>4.1308301584189677E-9</v>
      </c>
      <c r="M5563" s="147">
        <v>5.466912439243906E-3</v>
      </c>
      <c r="N5563" s="87">
        <v>0.67521952684939501</v>
      </c>
      <c r="O5563" s="88">
        <v>3.8654716088324208E-2</v>
      </c>
      <c r="P5563" s="89">
        <v>57.24762769922971</v>
      </c>
    </row>
    <row r="5564" spans="1:16">
      <c r="A5564" s="75" t="s">
        <v>9886</v>
      </c>
      <c r="B5564" s="85">
        <v>5560</v>
      </c>
      <c r="C5564" s="85">
        <v>6668</v>
      </c>
      <c r="D5564" s="85">
        <v>5560</v>
      </c>
      <c r="E5564" s="86" t="s">
        <v>9850</v>
      </c>
      <c r="F5564" s="85" t="s">
        <v>4489</v>
      </c>
      <c r="G5564" s="86" t="s">
        <v>111</v>
      </c>
      <c r="H5564" s="85" t="s">
        <v>2</v>
      </c>
      <c r="I5564" s="85">
        <v>1</v>
      </c>
      <c r="J5564" s="88">
        <v>5.4066998053231979E-2</v>
      </c>
      <c r="K5564" s="146">
        <v>0.19974758606053516</v>
      </c>
      <c r="L5564" s="147">
        <v>4.1308550303606337E-9</v>
      </c>
      <c r="M5564" s="147">
        <v>5.46689269529382E-3</v>
      </c>
      <c r="N5564" s="87">
        <v>0.67521716306158275</v>
      </c>
      <c r="O5564" s="88">
        <v>3.8645941476287297E-2</v>
      </c>
      <c r="P5564" s="89">
        <v>57.234832866300557</v>
      </c>
    </row>
    <row r="5565" spans="1:16">
      <c r="A5565" s="75" t="s">
        <v>9888</v>
      </c>
      <c r="B5565" s="85">
        <v>5561</v>
      </c>
      <c r="C5565" s="85">
        <v>6670</v>
      </c>
      <c r="D5565" s="85">
        <v>5561</v>
      </c>
      <c r="E5565" s="86" t="s">
        <v>9850</v>
      </c>
      <c r="F5565" s="85" t="s">
        <v>965</v>
      </c>
      <c r="G5565" s="86" t="s">
        <v>111</v>
      </c>
      <c r="H5565" s="85" t="s">
        <v>2</v>
      </c>
      <c r="I5565" s="85">
        <v>1</v>
      </c>
      <c r="J5565" s="88">
        <v>5.4074830635100657E-2</v>
      </c>
      <c r="K5565" s="146">
        <v>0.1997650334828846</v>
      </c>
      <c r="L5565" s="147">
        <v>4.1308918965479943E-9</v>
      </c>
      <c r="M5565" s="147">
        <v>5.4669099761058184E-3</v>
      </c>
      <c r="N5565" s="87">
        <v>0.67521965523426131</v>
      </c>
      <c r="O5565" s="88">
        <v>3.8634821499612518E-2</v>
      </c>
      <c r="P5565" s="89">
        <v>57.21815293751856</v>
      </c>
    </row>
    <row r="5566" spans="1:16">
      <c r="A5566" s="75" t="s">
        <v>9890</v>
      </c>
      <c r="B5566" s="85">
        <v>5562</v>
      </c>
      <c r="C5566" s="85">
        <v>6672</v>
      </c>
      <c r="D5566" s="85">
        <v>5562</v>
      </c>
      <c r="E5566" s="86" t="s">
        <v>9850</v>
      </c>
      <c r="F5566" s="85" t="s">
        <v>4492</v>
      </c>
      <c r="G5566" s="86" t="s">
        <v>111</v>
      </c>
      <c r="H5566" s="85" t="s">
        <v>2</v>
      </c>
      <c r="I5566" s="85">
        <v>1</v>
      </c>
      <c r="J5566" s="88">
        <v>5.4063544568611073E-2</v>
      </c>
      <c r="K5566" s="146">
        <v>0.19973269020176648</v>
      </c>
      <c r="L5566" s="147">
        <v>4.1308339168014907E-9</v>
      </c>
      <c r="M5566" s="147">
        <v>5.466980452095504E-3</v>
      </c>
      <c r="N5566" s="87">
        <v>0.67522687757915589</v>
      </c>
      <c r="O5566" s="88">
        <v>3.8654233067065079E-2</v>
      </c>
      <c r="P5566" s="89">
        <v>57.246289137140721</v>
      </c>
    </row>
    <row r="5567" spans="1:16">
      <c r="A5567" s="75" t="s">
        <v>9892</v>
      </c>
      <c r="B5567" s="85">
        <v>5563</v>
      </c>
      <c r="C5567" s="85">
        <v>6674</v>
      </c>
      <c r="D5567" s="85">
        <v>5563</v>
      </c>
      <c r="E5567" s="86" t="s">
        <v>9850</v>
      </c>
      <c r="F5567" s="85" t="s">
        <v>1084</v>
      </c>
      <c r="G5567" s="86" t="s">
        <v>111</v>
      </c>
      <c r="H5567" s="85" t="s">
        <v>2</v>
      </c>
      <c r="I5567" s="85">
        <v>1</v>
      </c>
      <c r="J5567" s="88">
        <v>5.4064003689001237E-2</v>
      </c>
      <c r="K5567" s="146">
        <v>0.19974183847062152</v>
      </c>
      <c r="L5567" s="147">
        <v>4.1308422759157771E-9</v>
      </c>
      <c r="M5567" s="147">
        <v>5.4668837768794961E-3</v>
      </c>
      <c r="N5567" s="87">
        <v>0.67522671293258296</v>
      </c>
      <c r="O5567" s="88">
        <v>3.864502608584431E-2</v>
      </c>
      <c r="P5567" s="89">
        <v>57.232667703569902</v>
      </c>
    </row>
    <row r="5568" spans="1:16">
      <c r="A5568" s="75" t="s">
        <v>9894</v>
      </c>
      <c r="B5568" s="85">
        <v>5564</v>
      </c>
      <c r="C5568" s="85">
        <v>6676</v>
      </c>
      <c r="D5568" s="85">
        <v>5564</v>
      </c>
      <c r="E5568" s="86" t="s">
        <v>9850</v>
      </c>
      <c r="F5568" s="85" t="s">
        <v>4370</v>
      </c>
      <c r="G5568" s="86" t="s">
        <v>111</v>
      </c>
      <c r="H5568" s="85" t="s">
        <v>2</v>
      </c>
      <c r="I5568" s="85">
        <v>1</v>
      </c>
      <c r="J5568" s="88">
        <v>5.4064161746595167E-2</v>
      </c>
      <c r="K5568" s="146">
        <v>0.19974094021324681</v>
      </c>
      <c r="L5568" s="147">
        <v>4.130842334875465E-9</v>
      </c>
      <c r="M5568" s="147">
        <v>5.4669203124383869E-3</v>
      </c>
      <c r="N5568" s="87">
        <v>0.67522085151049638</v>
      </c>
      <c r="O5568" s="88">
        <v>3.8646143676758449E-2</v>
      </c>
      <c r="P5568" s="89">
        <v>57.234819674637507</v>
      </c>
    </row>
    <row r="5569" spans="1:16">
      <c r="A5569" s="75" t="s">
        <v>9896</v>
      </c>
      <c r="B5569" s="85">
        <v>5565</v>
      </c>
      <c r="C5569" s="85">
        <v>6678</v>
      </c>
      <c r="D5569" s="85">
        <v>5565</v>
      </c>
      <c r="E5569" s="86" t="s">
        <v>9850</v>
      </c>
      <c r="F5569" s="85" t="s">
        <v>4627</v>
      </c>
      <c r="G5569" s="86" t="s">
        <v>111</v>
      </c>
      <c r="H5569" s="85" t="s">
        <v>2</v>
      </c>
      <c r="I5569" s="85">
        <v>1</v>
      </c>
      <c r="J5569" s="88">
        <v>5.4067528892139192E-2</v>
      </c>
      <c r="K5569" s="146">
        <v>0.19976326711567327</v>
      </c>
      <c r="L5569" s="147">
        <v>4.1308692739582314E-9</v>
      </c>
      <c r="M5569" s="147">
        <v>5.466862251185243E-3</v>
      </c>
      <c r="N5569" s="87">
        <v>0.67521516106342794</v>
      </c>
      <c r="O5569" s="88">
        <v>3.8630266414125203E-2</v>
      </c>
      <c r="P5569" s="89">
        <v>57.211787651930962</v>
      </c>
    </row>
    <row r="5570" spans="1:16">
      <c r="A5570" s="75" t="s">
        <v>9898</v>
      </c>
      <c r="B5570" s="85">
        <v>5566</v>
      </c>
      <c r="C5570" s="85">
        <v>6680</v>
      </c>
      <c r="D5570" s="85">
        <v>5566</v>
      </c>
      <c r="E5570" s="86" t="s">
        <v>9850</v>
      </c>
      <c r="F5570" s="85" t="s">
        <v>4496</v>
      </c>
      <c r="G5570" s="86" t="s">
        <v>111</v>
      </c>
      <c r="H5570" s="85" t="s">
        <v>2</v>
      </c>
      <c r="I5570" s="85">
        <v>1</v>
      </c>
      <c r="J5570" s="88">
        <v>5.4086418432786498E-2</v>
      </c>
      <c r="K5570" s="146">
        <v>0.19978297634283768</v>
      </c>
      <c r="L5570" s="147">
        <v>4.1309389427630451E-9</v>
      </c>
      <c r="M5570" s="147">
        <v>5.4668820468888879E-3</v>
      </c>
      <c r="N5570" s="87">
        <v>0.67521471590378557</v>
      </c>
      <c r="O5570" s="88">
        <v>3.8630333933105762E-2</v>
      </c>
      <c r="P5570" s="89">
        <v>57.211925367175162</v>
      </c>
    </row>
    <row r="5571" spans="1:16">
      <c r="A5571" s="75" t="s">
        <v>9900</v>
      </c>
      <c r="B5571" s="85">
        <v>5567</v>
      </c>
      <c r="C5571" s="85">
        <v>6682</v>
      </c>
      <c r="D5571" s="85">
        <v>5567</v>
      </c>
      <c r="E5571" s="86" t="s">
        <v>9850</v>
      </c>
      <c r="F5571" s="85" t="s">
        <v>4372</v>
      </c>
      <c r="G5571" s="86" t="s">
        <v>111</v>
      </c>
      <c r="H5571" s="85" t="s">
        <v>2</v>
      </c>
      <c r="I5571" s="85">
        <v>1</v>
      </c>
      <c r="J5571" s="88">
        <v>5.4079023954940193E-2</v>
      </c>
      <c r="K5571" s="146">
        <v>0.1997710662248233</v>
      </c>
      <c r="L5571" s="147">
        <v>4.1309070790337533E-9</v>
      </c>
      <c r="M5571" s="147">
        <v>5.4668559398592491E-3</v>
      </c>
      <c r="N5571" s="87">
        <v>0.67521239402317335</v>
      </c>
      <c r="O5571" s="88">
        <v>3.8635483863985257E-2</v>
      </c>
      <c r="P5571" s="89">
        <v>57.219749231468171</v>
      </c>
    </row>
    <row r="5572" spans="1:16">
      <c r="A5572" s="75" t="s">
        <v>9902</v>
      </c>
      <c r="B5572" s="85">
        <v>5568</v>
      </c>
      <c r="C5572" s="85">
        <v>6684</v>
      </c>
      <c r="D5572" s="85">
        <v>5568</v>
      </c>
      <c r="E5572" s="86" t="s">
        <v>9850</v>
      </c>
      <c r="F5572" s="85" t="s">
        <v>4498</v>
      </c>
      <c r="G5572" s="86" t="s">
        <v>111</v>
      </c>
      <c r="H5572" s="85" t="s">
        <v>2</v>
      </c>
      <c r="I5572" s="85">
        <v>1</v>
      </c>
      <c r="J5572" s="88">
        <v>5.4068360474866142E-2</v>
      </c>
      <c r="K5572" s="146">
        <v>0.19975434850089827</v>
      </c>
      <c r="L5572" s="147">
        <v>4.1308641357728579E-9</v>
      </c>
      <c r="M5572" s="147">
        <v>5.4668863309733466E-3</v>
      </c>
      <c r="N5572" s="87">
        <v>0.67521642933613935</v>
      </c>
      <c r="O5572" s="88">
        <v>3.8641281982398933E-2</v>
      </c>
      <c r="P5572" s="89">
        <v>57.227994319377487</v>
      </c>
    </row>
    <row r="5573" spans="1:16">
      <c r="A5573" s="75" t="s">
        <v>9904</v>
      </c>
      <c r="B5573" s="85">
        <v>5569</v>
      </c>
      <c r="C5573" s="85">
        <v>6686</v>
      </c>
      <c r="D5573" s="85">
        <v>5569</v>
      </c>
      <c r="E5573" s="86" t="s">
        <v>9850</v>
      </c>
      <c r="F5573" s="85" t="s">
        <v>1068</v>
      </c>
      <c r="G5573" s="86" t="s">
        <v>111</v>
      </c>
      <c r="H5573" s="85" t="s">
        <v>2</v>
      </c>
      <c r="I5573" s="85">
        <v>1</v>
      </c>
      <c r="J5573" s="88">
        <v>5.4065686172486423E-2</v>
      </c>
      <c r="K5573" s="146">
        <v>0.19974894820377809</v>
      </c>
      <c r="L5573" s="147">
        <v>4.1308530074303097E-9</v>
      </c>
      <c r="M5573" s="147">
        <v>5.466942021778342E-3</v>
      </c>
      <c r="N5573" s="87">
        <v>0.67522334004445961</v>
      </c>
      <c r="O5573" s="88">
        <v>3.8641496584208887E-2</v>
      </c>
      <c r="P5573" s="89">
        <v>57.227726431471645</v>
      </c>
    </row>
    <row r="5574" spans="1:16">
      <c r="A5574" s="75" t="s">
        <v>9906</v>
      </c>
      <c r="B5574" s="85">
        <v>5570</v>
      </c>
      <c r="C5574" s="85">
        <v>6688</v>
      </c>
      <c r="D5574" s="85">
        <v>5570</v>
      </c>
      <c r="E5574" s="86" t="s">
        <v>9850</v>
      </c>
      <c r="F5574" s="85" t="s">
        <v>2641</v>
      </c>
      <c r="G5574" s="86" t="s">
        <v>111</v>
      </c>
      <c r="H5574" s="85" t="s">
        <v>2</v>
      </c>
      <c r="I5574" s="85">
        <v>1</v>
      </c>
      <c r="J5574" s="88">
        <v>6.2420778520565358E-2</v>
      </c>
      <c r="K5574" s="146">
        <v>0.20807348801711609</v>
      </c>
      <c r="L5574" s="147">
        <v>6.7159195255648924E-9</v>
      </c>
      <c r="M5574" s="147">
        <v>6.762691163276051E-3</v>
      </c>
      <c r="N5574" s="87">
        <v>0.7444833746391285</v>
      </c>
      <c r="O5574" s="88">
        <v>4.6658934765461312E-2</v>
      </c>
      <c r="P5574" s="89">
        <v>62.672903593150323</v>
      </c>
    </row>
    <row r="5575" spans="1:16">
      <c r="A5575" s="75" t="s">
        <v>9908</v>
      </c>
      <c r="B5575" s="85">
        <v>5571</v>
      </c>
      <c r="C5575" s="85">
        <v>6690</v>
      </c>
      <c r="D5575" s="85">
        <v>5571</v>
      </c>
      <c r="E5575" s="86" t="s">
        <v>9850</v>
      </c>
      <c r="F5575" s="85" t="s">
        <v>4532</v>
      </c>
      <c r="G5575" s="86" t="s">
        <v>111</v>
      </c>
      <c r="H5575" s="85" t="s">
        <v>2</v>
      </c>
      <c r="I5575" s="85">
        <v>1</v>
      </c>
      <c r="J5575" s="88">
        <v>6.2420778520565358E-2</v>
      </c>
      <c r="K5575" s="146">
        <v>0.20807348801711609</v>
      </c>
      <c r="L5575" s="147">
        <v>6.7159195255648924E-9</v>
      </c>
      <c r="M5575" s="147">
        <v>6.762691163276051E-3</v>
      </c>
      <c r="N5575" s="87">
        <v>0.7444833746391285</v>
      </c>
      <c r="O5575" s="88">
        <v>4.6658934765461312E-2</v>
      </c>
      <c r="P5575" s="89">
        <v>62.672903593150323</v>
      </c>
    </row>
    <row r="5576" spans="1:16">
      <c r="A5576" s="75" t="s">
        <v>9910</v>
      </c>
      <c r="B5576" s="85">
        <v>5572</v>
      </c>
      <c r="C5576" s="85">
        <v>6692</v>
      </c>
      <c r="D5576" s="85">
        <v>5572</v>
      </c>
      <c r="E5576" s="86" t="s">
        <v>9850</v>
      </c>
      <c r="F5576" s="85" t="s">
        <v>4641</v>
      </c>
      <c r="G5576" s="86" t="s">
        <v>111</v>
      </c>
      <c r="H5576" s="85" t="s">
        <v>2</v>
      </c>
      <c r="I5576" s="85">
        <v>1</v>
      </c>
      <c r="J5576" s="88">
        <v>5.4073211709746452E-2</v>
      </c>
      <c r="K5576" s="146">
        <v>0.19975058416467553</v>
      </c>
      <c r="L5576" s="147">
        <v>4.1308750962776316E-9</v>
      </c>
      <c r="M5576" s="147">
        <v>5.466904255257578E-3</v>
      </c>
      <c r="N5576" s="87">
        <v>0.67521778459346149</v>
      </c>
      <c r="O5576" s="88">
        <v>3.8646841669828742E-2</v>
      </c>
      <c r="P5576" s="89">
        <v>57.23611337206917</v>
      </c>
    </row>
    <row r="5577" spans="1:16">
      <c r="A5577" s="75" t="s">
        <v>9912</v>
      </c>
      <c r="B5577" s="85">
        <v>5573</v>
      </c>
      <c r="C5577" s="85">
        <v>6694</v>
      </c>
      <c r="D5577" s="85">
        <v>5573</v>
      </c>
      <c r="E5577" s="86" t="s">
        <v>9850</v>
      </c>
      <c r="F5577" s="85" t="s">
        <v>4383</v>
      </c>
      <c r="G5577" s="86" t="s">
        <v>111</v>
      </c>
      <c r="H5577" s="85" t="s">
        <v>2</v>
      </c>
      <c r="I5577" s="85">
        <v>1</v>
      </c>
      <c r="J5577" s="88">
        <v>5.4070088341073339E-2</v>
      </c>
      <c r="K5577" s="146">
        <v>0.19976713831184165</v>
      </c>
      <c r="L5577" s="147">
        <v>4.1308796648151013E-9</v>
      </c>
      <c r="M5577" s="147">
        <v>5.4668743734246827E-3</v>
      </c>
      <c r="N5577" s="87">
        <v>0.67521580214993271</v>
      </c>
      <c r="O5577" s="88">
        <v>3.8630586744066601E-2</v>
      </c>
      <c r="P5577" s="89">
        <v>57.212207743160342</v>
      </c>
    </row>
    <row r="5578" spans="1:16">
      <c r="A5578" s="75" t="s">
        <v>9914</v>
      </c>
      <c r="B5578" s="85">
        <v>5574</v>
      </c>
      <c r="C5578" s="85">
        <v>6696</v>
      </c>
      <c r="D5578" s="85">
        <v>5574</v>
      </c>
      <c r="E5578" s="86" t="s">
        <v>9850</v>
      </c>
      <c r="F5578" s="85" t="s">
        <v>5075</v>
      </c>
      <c r="G5578" s="86" t="s">
        <v>111</v>
      </c>
      <c r="H5578" s="85" t="s">
        <v>2</v>
      </c>
      <c r="I5578" s="85">
        <v>1</v>
      </c>
      <c r="J5578" s="88">
        <v>5.4093356855562158E-2</v>
      </c>
      <c r="K5578" s="146">
        <v>0.19979250120205397</v>
      </c>
      <c r="L5578" s="147">
        <v>4.130963801919705E-9</v>
      </c>
      <c r="M5578" s="147">
        <v>5.4668215868516274E-3</v>
      </c>
      <c r="N5578" s="87">
        <v>0.67520722762808549</v>
      </c>
      <c r="O5578" s="88">
        <v>3.8629903429596608E-2</v>
      </c>
      <c r="P5578" s="89">
        <v>57.211922279473214</v>
      </c>
    </row>
    <row r="5579" spans="1:16">
      <c r="A5579" s="75" t="s">
        <v>9916</v>
      </c>
      <c r="B5579" s="85">
        <v>5575</v>
      </c>
      <c r="C5579" s="85">
        <v>6698</v>
      </c>
      <c r="D5579" s="85">
        <v>5575</v>
      </c>
      <c r="E5579" s="86" t="s">
        <v>9850</v>
      </c>
      <c r="F5579" s="85" t="s">
        <v>2124</v>
      </c>
      <c r="G5579" s="86" t="s">
        <v>111</v>
      </c>
      <c r="H5579" s="85" t="s">
        <v>2</v>
      </c>
      <c r="I5579" s="85">
        <v>1</v>
      </c>
      <c r="J5579" s="88">
        <v>5.4063953284556397E-2</v>
      </c>
      <c r="K5579" s="146">
        <v>0.19973241624123336</v>
      </c>
      <c r="L5579" s="147">
        <v>4.1308345091464149E-9</v>
      </c>
      <c r="M5579" s="147">
        <v>5.4669393693044651E-3</v>
      </c>
      <c r="N5579" s="87">
        <v>0.67522232009102112</v>
      </c>
      <c r="O5579" s="88">
        <v>3.8654603086783791E-2</v>
      </c>
      <c r="P5579" s="89">
        <v>57.247223524206198</v>
      </c>
    </row>
    <row r="5580" spans="1:16">
      <c r="A5580" s="75" t="s">
        <v>9918</v>
      </c>
      <c r="B5580" s="85">
        <v>5576</v>
      </c>
      <c r="C5580" s="85">
        <v>6700</v>
      </c>
      <c r="D5580" s="85">
        <v>5576</v>
      </c>
      <c r="E5580" s="86" t="s">
        <v>9850</v>
      </c>
      <c r="F5580" s="85" t="s">
        <v>4253</v>
      </c>
      <c r="G5580" s="86" t="s">
        <v>111</v>
      </c>
      <c r="H5580" s="85" t="s">
        <v>2</v>
      </c>
      <c r="I5580" s="85">
        <v>1</v>
      </c>
      <c r="J5580" s="88">
        <v>5.406574495305911E-2</v>
      </c>
      <c r="K5580" s="146">
        <v>0.1997357649483093</v>
      </c>
      <c r="L5580" s="147">
        <v>4.1308426773283114E-9</v>
      </c>
      <c r="M5580" s="147">
        <v>5.4669867127161943E-3</v>
      </c>
      <c r="N5580" s="87">
        <v>0.67522727732345567</v>
      </c>
      <c r="O5580" s="88">
        <v>3.8653611214206143E-2</v>
      </c>
      <c r="P5580" s="89">
        <v>57.245334293107682</v>
      </c>
    </row>
    <row r="5581" spans="1:16">
      <c r="A5581" s="75" t="s">
        <v>9920</v>
      </c>
      <c r="B5581" s="85">
        <v>5577</v>
      </c>
      <c r="C5581" s="85">
        <v>6702</v>
      </c>
      <c r="D5581" s="85">
        <v>5577</v>
      </c>
      <c r="E5581" s="86" t="s">
        <v>9850</v>
      </c>
      <c r="F5581" s="85" t="s">
        <v>4389</v>
      </c>
      <c r="G5581" s="86" t="s">
        <v>111</v>
      </c>
      <c r="H5581" s="85" t="s">
        <v>2</v>
      </c>
      <c r="I5581" s="85">
        <v>1</v>
      </c>
      <c r="J5581" s="88">
        <v>5.4072450799035089E-2</v>
      </c>
      <c r="K5581" s="146">
        <v>0.19976372280524432</v>
      </c>
      <c r="L5581" s="147">
        <v>4.1308830049019284E-9</v>
      </c>
      <c r="M5581" s="147">
        <v>5.4668784756538424E-3</v>
      </c>
      <c r="N5581" s="87">
        <v>0.67521523206475242</v>
      </c>
      <c r="O5581" s="88">
        <v>3.8637224340532503E-2</v>
      </c>
      <c r="P5581" s="89">
        <v>57.222086389228899</v>
      </c>
    </row>
    <row r="5582" spans="1:16">
      <c r="A5582" s="75" t="s">
        <v>9922</v>
      </c>
      <c r="B5582" s="85">
        <v>5578</v>
      </c>
      <c r="C5582" s="85">
        <v>6704</v>
      </c>
      <c r="D5582" s="85">
        <v>5578</v>
      </c>
      <c r="E5582" s="86" t="s">
        <v>9850</v>
      </c>
      <c r="F5582" s="85" t="s">
        <v>3724</v>
      </c>
      <c r="G5582" s="86" t="s">
        <v>111</v>
      </c>
      <c r="H5582" s="85" t="s">
        <v>2</v>
      </c>
      <c r="I5582" s="85">
        <v>1</v>
      </c>
      <c r="J5582" s="88">
        <v>5.4066319737962047E-2</v>
      </c>
      <c r="K5582" s="146">
        <v>0.19975365790106725</v>
      </c>
      <c r="L5582" s="147">
        <v>4.1308586253538248E-9</v>
      </c>
      <c r="M5582" s="147">
        <v>5.4669330375663088E-3</v>
      </c>
      <c r="N5582" s="87">
        <v>0.67522253638221763</v>
      </c>
      <c r="O5582" s="88">
        <v>3.8637906280583237E-2</v>
      </c>
      <c r="P5582" s="89">
        <v>57.222477329624851</v>
      </c>
    </row>
    <row r="5583" spans="1:16">
      <c r="A5583" s="75" t="s">
        <v>9924</v>
      </c>
      <c r="B5583" s="85">
        <v>5579</v>
      </c>
      <c r="C5583" s="85">
        <v>6706</v>
      </c>
      <c r="D5583" s="85">
        <v>5579</v>
      </c>
      <c r="E5583" s="86" t="s">
        <v>9850</v>
      </c>
      <c r="F5583" s="85" t="s">
        <v>4646</v>
      </c>
      <c r="G5583" s="86" t="s">
        <v>111</v>
      </c>
      <c r="H5583" s="85" t="s">
        <v>2</v>
      </c>
      <c r="I5583" s="85">
        <v>1</v>
      </c>
      <c r="J5583" s="88">
        <v>5.4079644448489513E-2</v>
      </c>
      <c r="K5583" s="146">
        <v>0.19978211692431702</v>
      </c>
      <c r="L5583" s="147">
        <v>4.1309171130724803E-9</v>
      </c>
      <c r="M5583" s="147">
        <v>5.4667968613837208E-3</v>
      </c>
      <c r="N5583" s="87">
        <v>0.67520472770611406</v>
      </c>
      <c r="O5583" s="88">
        <v>3.8632307006039521E-2</v>
      </c>
      <c r="P5583" s="89">
        <v>57.215693878930317</v>
      </c>
    </row>
    <row r="5584" spans="1:16">
      <c r="A5584" s="75" t="s">
        <v>9926</v>
      </c>
      <c r="B5584" s="85">
        <v>5580</v>
      </c>
      <c r="C5584" s="85">
        <v>6708</v>
      </c>
      <c r="D5584" s="85">
        <v>5580</v>
      </c>
      <c r="E5584" s="86" t="s">
        <v>9850</v>
      </c>
      <c r="F5584" s="85" t="s">
        <v>891</v>
      </c>
      <c r="G5584" s="86" t="s">
        <v>111</v>
      </c>
      <c r="H5584" s="85" t="s">
        <v>2</v>
      </c>
      <c r="I5584" s="85">
        <v>1</v>
      </c>
      <c r="J5584" s="88">
        <v>6.225814775524089E-2</v>
      </c>
      <c r="K5584" s="146">
        <v>0.2079220377991044</v>
      </c>
      <c r="L5584" s="147">
        <v>6.6642035873444829E-9</v>
      </c>
      <c r="M5584" s="147">
        <v>6.7367528796414954E-3</v>
      </c>
      <c r="N5584" s="87">
        <v>0.74310434211138143</v>
      </c>
      <c r="O5584" s="88">
        <v>4.6502345646309798E-2</v>
      </c>
      <c r="P5584" s="89">
        <v>62.578487314692232</v>
      </c>
    </row>
    <row r="5585" spans="1:16">
      <c r="A5585" s="75" t="s">
        <v>9928</v>
      </c>
      <c r="B5585" s="85">
        <v>5581</v>
      </c>
      <c r="C5585" s="85">
        <v>6710</v>
      </c>
      <c r="D5585" s="85">
        <v>5581</v>
      </c>
      <c r="E5585" s="86" t="s">
        <v>9850</v>
      </c>
      <c r="F5585" s="85" t="s">
        <v>38</v>
      </c>
      <c r="G5585" s="86" t="s">
        <v>111</v>
      </c>
      <c r="H5585" s="85" t="s">
        <v>2</v>
      </c>
      <c r="I5585" s="85">
        <v>1</v>
      </c>
      <c r="J5585" s="88">
        <v>6.242078189253869E-2</v>
      </c>
      <c r="K5585" s="146">
        <v>0.20807338915499907</v>
      </c>
      <c r="L5585" s="147">
        <v>6.7159193665884152E-9</v>
      </c>
      <c r="M5585" s="147">
        <v>6.7627050473394136E-3</v>
      </c>
      <c r="N5585" s="87">
        <v>0.7444847162443412</v>
      </c>
      <c r="O5585" s="88">
        <v>4.6658944148568027E-2</v>
      </c>
      <c r="P5585" s="89">
        <v>62.672803256386089</v>
      </c>
    </row>
    <row r="5586" spans="1:16">
      <c r="A5586" s="75" t="s">
        <v>9930</v>
      </c>
      <c r="B5586" s="85">
        <v>5582</v>
      </c>
      <c r="C5586" s="85">
        <v>6712</v>
      </c>
      <c r="D5586" s="85">
        <v>5582</v>
      </c>
      <c r="E5586" s="86" t="s">
        <v>9850</v>
      </c>
      <c r="F5586" s="85" t="s">
        <v>1039</v>
      </c>
      <c r="G5586" s="86" t="s">
        <v>111</v>
      </c>
      <c r="H5586" s="85" t="s">
        <v>2</v>
      </c>
      <c r="I5586" s="85">
        <v>1</v>
      </c>
      <c r="J5586" s="88">
        <v>5.4063093320584059E-2</v>
      </c>
      <c r="K5586" s="146">
        <v>0.19973100015554146</v>
      </c>
      <c r="L5586" s="147">
        <v>4.1308309841043074E-9</v>
      </c>
      <c r="M5586" s="147">
        <v>5.4669454710527914E-3</v>
      </c>
      <c r="N5586" s="87">
        <v>0.67522306762720785</v>
      </c>
      <c r="O5586" s="88">
        <v>3.8655096651461829E-2</v>
      </c>
      <c r="P5586" s="89">
        <v>57.247891111450286</v>
      </c>
    </row>
    <row r="5587" spans="1:16">
      <c r="A5587" s="75" t="s">
        <v>9932</v>
      </c>
      <c r="B5587" s="85">
        <v>5583</v>
      </c>
      <c r="C5587" s="85">
        <v>6714</v>
      </c>
      <c r="D5587" s="85">
        <v>5583</v>
      </c>
      <c r="E5587" s="86" t="s">
        <v>9850</v>
      </c>
      <c r="F5587" s="85" t="s">
        <v>4653</v>
      </c>
      <c r="G5587" s="86" t="s">
        <v>111</v>
      </c>
      <c r="H5587" s="85" t="s">
        <v>2</v>
      </c>
      <c r="I5587" s="85">
        <v>1</v>
      </c>
      <c r="J5587" s="88">
        <v>5.4064933326204982E-2</v>
      </c>
      <c r="K5587" s="146">
        <v>0.19974221985831853</v>
      </c>
      <c r="L5587" s="147">
        <v>4.1308453554033491E-9</v>
      </c>
      <c r="M5587" s="147">
        <v>5.4669192233188007E-3</v>
      </c>
      <c r="N5587" s="87">
        <v>0.67522072518411136</v>
      </c>
      <c r="O5587" s="88">
        <v>3.8647210070509953E-2</v>
      </c>
      <c r="P5587" s="89">
        <v>57.236409708798675</v>
      </c>
    </row>
    <row r="5588" spans="1:16">
      <c r="A5588" s="75" t="s">
        <v>9934</v>
      </c>
      <c r="B5588" s="85">
        <v>5584</v>
      </c>
      <c r="C5588" s="85">
        <v>6716</v>
      </c>
      <c r="D5588" s="85">
        <v>5584</v>
      </c>
      <c r="E5588" s="86" t="s">
        <v>9850</v>
      </c>
      <c r="F5588" s="85" t="s">
        <v>4655</v>
      </c>
      <c r="G5588" s="86" t="s">
        <v>111</v>
      </c>
      <c r="H5588" s="85" t="s">
        <v>2</v>
      </c>
      <c r="I5588" s="85">
        <v>1</v>
      </c>
      <c r="J5588" s="88">
        <v>5.4089250000782928E-2</v>
      </c>
      <c r="K5588" s="146">
        <v>0.19978236546581815</v>
      </c>
      <c r="L5588" s="147">
        <v>4.1309457057722177E-9</v>
      </c>
      <c r="M5588" s="147">
        <v>5.4668345947071111E-3</v>
      </c>
      <c r="N5588" s="87">
        <v>0.67520895962629568</v>
      </c>
      <c r="O5588" s="88">
        <v>3.8633316645378522E-2</v>
      </c>
      <c r="P5588" s="89">
        <v>57.216830574583462</v>
      </c>
    </row>
    <row r="5589" spans="1:16">
      <c r="A5589" s="75" t="s">
        <v>9936</v>
      </c>
      <c r="B5589" s="85">
        <v>5585</v>
      </c>
      <c r="C5589" s="85">
        <v>6718</v>
      </c>
      <c r="D5589" s="85">
        <v>5585</v>
      </c>
      <c r="E5589" s="86" t="s">
        <v>9850</v>
      </c>
      <c r="F5589" s="85" t="s">
        <v>4549</v>
      </c>
      <c r="G5589" s="86" t="s">
        <v>111</v>
      </c>
      <c r="H5589" s="85" t="s">
        <v>2</v>
      </c>
      <c r="I5589" s="85">
        <v>1</v>
      </c>
      <c r="J5589" s="88">
        <v>6.2420451745410027E-2</v>
      </c>
      <c r="K5589" s="146">
        <v>0.20807280316957683</v>
      </c>
      <c r="L5589" s="147">
        <v>6.7159177716428306E-9</v>
      </c>
      <c r="M5589" s="147">
        <v>6.762679595353001E-3</v>
      </c>
      <c r="N5589" s="87">
        <v>0.7444829885708748</v>
      </c>
      <c r="O5589" s="88">
        <v>4.665863335734978E-2</v>
      </c>
      <c r="P5589" s="89">
        <v>62.672531237975868</v>
      </c>
    </row>
    <row r="5590" spans="1:16">
      <c r="A5590" s="75" t="s">
        <v>9938</v>
      </c>
      <c r="B5590" s="85">
        <v>5586</v>
      </c>
      <c r="C5590" s="85">
        <v>6720</v>
      </c>
      <c r="D5590" s="85">
        <v>5586</v>
      </c>
      <c r="E5590" s="86" t="s">
        <v>9850</v>
      </c>
      <c r="F5590" s="85" t="s">
        <v>3920</v>
      </c>
      <c r="G5590" s="86" t="s">
        <v>111</v>
      </c>
      <c r="H5590" s="85" t="s">
        <v>2</v>
      </c>
      <c r="I5590" s="85">
        <v>1</v>
      </c>
      <c r="J5590" s="88">
        <v>6.2420451745410027E-2</v>
      </c>
      <c r="K5590" s="146">
        <v>0.20807280316957683</v>
      </c>
      <c r="L5590" s="147">
        <v>6.7159177716428306E-9</v>
      </c>
      <c r="M5590" s="147">
        <v>6.762679595353001E-3</v>
      </c>
      <c r="N5590" s="87">
        <v>0.7444829885708748</v>
      </c>
      <c r="O5590" s="88">
        <v>4.665863335734978E-2</v>
      </c>
      <c r="P5590" s="89">
        <v>62.672531237975868</v>
      </c>
    </row>
    <row r="5591" spans="1:16">
      <c r="A5591" s="75" t="s">
        <v>9940</v>
      </c>
      <c r="B5591" s="85">
        <v>5587</v>
      </c>
      <c r="C5591" s="85">
        <v>6722</v>
      </c>
      <c r="D5591" s="85">
        <v>5587</v>
      </c>
      <c r="E5591" s="86" t="s">
        <v>9850</v>
      </c>
      <c r="F5591" s="85" t="s">
        <v>4552</v>
      </c>
      <c r="G5591" s="86" t="s">
        <v>111</v>
      </c>
      <c r="H5591" s="85" t="s">
        <v>2</v>
      </c>
      <c r="I5591" s="85">
        <v>1</v>
      </c>
      <c r="J5591" s="88">
        <v>6.2420451745410027E-2</v>
      </c>
      <c r="K5591" s="146">
        <v>0.20807280316957683</v>
      </c>
      <c r="L5591" s="147">
        <v>6.7159177716428306E-9</v>
      </c>
      <c r="M5591" s="147">
        <v>6.762679595353001E-3</v>
      </c>
      <c r="N5591" s="87">
        <v>0.7444829885708748</v>
      </c>
      <c r="O5591" s="88">
        <v>4.665863335734978E-2</v>
      </c>
      <c r="P5591" s="89">
        <v>62.672531237975868</v>
      </c>
    </row>
    <row r="5592" spans="1:16">
      <c r="A5592" s="75" t="s">
        <v>9942</v>
      </c>
      <c r="B5592" s="85">
        <v>5588</v>
      </c>
      <c r="C5592" s="85">
        <v>6724</v>
      </c>
      <c r="D5592" s="85">
        <v>5588</v>
      </c>
      <c r="E5592" s="86" t="s">
        <v>9850</v>
      </c>
      <c r="F5592" s="85" t="s">
        <v>4554</v>
      </c>
      <c r="G5592" s="86" t="s">
        <v>111</v>
      </c>
      <c r="H5592" s="85" t="s">
        <v>2</v>
      </c>
      <c r="I5592" s="85">
        <v>1</v>
      </c>
      <c r="J5592" s="88">
        <v>6.2420451745410027E-2</v>
      </c>
      <c r="K5592" s="146">
        <v>0.20807280316957683</v>
      </c>
      <c r="L5592" s="147">
        <v>6.7159177716428306E-9</v>
      </c>
      <c r="M5592" s="147">
        <v>6.762679595353001E-3</v>
      </c>
      <c r="N5592" s="87">
        <v>0.7444829885708748</v>
      </c>
      <c r="O5592" s="88">
        <v>4.665863335734978E-2</v>
      </c>
      <c r="P5592" s="89">
        <v>62.672531237975868</v>
      </c>
    </row>
    <row r="5593" spans="1:16">
      <c r="A5593" s="75" t="s">
        <v>9944</v>
      </c>
      <c r="B5593" s="85">
        <v>5589</v>
      </c>
      <c r="C5593" s="85">
        <v>6726</v>
      </c>
      <c r="D5593" s="85">
        <v>5589</v>
      </c>
      <c r="E5593" s="86" t="s">
        <v>9850</v>
      </c>
      <c r="F5593" s="85" t="s">
        <v>4556</v>
      </c>
      <c r="G5593" s="86" t="s">
        <v>111</v>
      </c>
      <c r="H5593" s="85" t="s">
        <v>2</v>
      </c>
      <c r="I5593" s="85">
        <v>1</v>
      </c>
      <c r="J5593" s="88">
        <v>6.2420451745410027E-2</v>
      </c>
      <c r="K5593" s="146">
        <v>0.20807280316957683</v>
      </c>
      <c r="L5593" s="147">
        <v>6.7159177716428306E-9</v>
      </c>
      <c r="M5593" s="147">
        <v>6.762679595353001E-3</v>
      </c>
      <c r="N5593" s="87">
        <v>0.7444829885708748</v>
      </c>
      <c r="O5593" s="88">
        <v>4.665863335734978E-2</v>
      </c>
      <c r="P5593" s="89">
        <v>62.672531237975868</v>
      </c>
    </row>
    <row r="5594" spans="1:16">
      <c r="A5594" s="75" t="s">
        <v>9946</v>
      </c>
      <c r="B5594" s="85">
        <v>5590</v>
      </c>
      <c r="C5594" s="85">
        <v>6728</v>
      </c>
      <c r="D5594" s="85">
        <v>5590</v>
      </c>
      <c r="E5594" s="86" t="s">
        <v>9850</v>
      </c>
      <c r="F5594" s="85" t="s">
        <v>4398</v>
      </c>
      <c r="G5594" s="86" t="s">
        <v>111</v>
      </c>
      <c r="H5594" s="85" t="s">
        <v>2</v>
      </c>
      <c r="I5594" s="85">
        <v>1</v>
      </c>
      <c r="J5594" s="88">
        <v>6.2420451771593798E-2</v>
      </c>
      <c r="K5594" s="146">
        <v>0.20807280325685815</v>
      </c>
      <c r="L5594" s="147">
        <v>6.7159177744599878E-9</v>
      </c>
      <c r="M5594" s="147">
        <v>6.7626795981897683E-3</v>
      </c>
      <c r="N5594" s="87">
        <v>0.74448298888316589</v>
      </c>
      <c r="O5594" s="88">
        <v>4.6658633376921853E-2</v>
      </c>
      <c r="P5594" s="89">
        <v>62.672531237975868</v>
      </c>
    </row>
    <row r="5595" spans="1:16">
      <c r="A5595" s="75" t="s">
        <v>9948</v>
      </c>
      <c r="B5595" s="85">
        <v>5591</v>
      </c>
      <c r="C5595" s="85">
        <v>6730</v>
      </c>
      <c r="D5595" s="85">
        <v>5591</v>
      </c>
      <c r="E5595" s="86" t="s">
        <v>9850</v>
      </c>
      <c r="F5595" s="85" t="s">
        <v>4559</v>
      </c>
      <c r="G5595" s="86" t="s">
        <v>111</v>
      </c>
      <c r="H5595" s="85" t="s">
        <v>2</v>
      </c>
      <c r="I5595" s="85">
        <v>1</v>
      </c>
      <c r="J5595" s="88">
        <v>6.2420451745410027E-2</v>
      </c>
      <c r="K5595" s="146">
        <v>0.20807280316957683</v>
      </c>
      <c r="L5595" s="147">
        <v>6.7159177716428306E-9</v>
      </c>
      <c r="M5595" s="147">
        <v>6.762679595353001E-3</v>
      </c>
      <c r="N5595" s="87">
        <v>0.7444829885708748</v>
      </c>
      <c r="O5595" s="88">
        <v>4.665863335734978E-2</v>
      </c>
      <c r="P5595" s="89">
        <v>62.672531237975868</v>
      </c>
    </row>
    <row r="5596" spans="1:16">
      <c r="A5596" s="75" t="s">
        <v>9950</v>
      </c>
      <c r="B5596" s="85">
        <v>5592</v>
      </c>
      <c r="C5596" s="85">
        <v>6732</v>
      </c>
      <c r="D5596" s="85">
        <v>5592</v>
      </c>
      <c r="E5596" s="86" t="s">
        <v>9850</v>
      </c>
      <c r="F5596" s="85" t="s">
        <v>4400</v>
      </c>
      <c r="G5596" s="86" t="s">
        <v>111</v>
      </c>
      <c r="H5596" s="85" t="s">
        <v>2</v>
      </c>
      <c r="I5596" s="85">
        <v>1</v>
      </c>
      <c r="J5596" s="88">
        <v>6.2420451745410027E-2</v>
      </c>
      <c r="K5596" s="146">
        <v>0.20807280316957683</v>
      </c>
      <c r="L5596" s="147">
        <v>6.7159177716428306E-9</v>
      </c>
      <c r="M5596" s="147">
        <v>6.762679595353001E-3</v>
      </c>
      <c r="N5596" s="87">
        <v>0.7444829885708748</v>
      </c>
      <c r="O5596" s="88">
        <v>4.665863335734978E-2</v>
      </c>
      <c r="P5596" s="89">
        <v>62.672531237975868</v>
      </c>
    </row>
    <row r="5597" spans="1:16">
      <c r="A5597" s="75" t="s">
        <v>9952</v>
      </c>
      <c r="B5597" s="85">
        <v>5593</v>
      </c>
      <c r="C5597" s="85">
        <v>6734</v>
      </c>
      <c r="D5597" s="85">
        <v>5593</v>
      </c>
      <c r="E5597" s="86" t="s">
        <v>9850</v>
      </c>
      <c r="F5597" s="85" t="s">
        <v>243</v>
      </c>
      <c r="G5597" s="86" t="s">
        <v>111</v>
      </c>
      <c r="H5597" s="85" t="s">
        <v>2</v>
      </c>
      <c r="I5597" s="85">
        <v>1</v>
      </c>
      <c r="J5597" s="88">
        <v>6.2421440272755271E-2</v>
      </c>
      <c r="K5597" s="146">
        <v>0.20807472763411697</v>
      </c>
      <c r="L5597" s="147">
        <v>6.7159251206222824E-9</v>
      </c>
      <c r="M5597" s="147">
        <v>6.7626755815416847E-3</v>
      </c>
      <c r="N5597" s="87">
        <v>0.74449302237599757</v>
      </c>
      <c r="O5597" s="88">
        <v>4.6659622052917488E-2</v>
      </c>
      <c r="P5597" s="89">
        <v>62.673014589185215</v>
      </c>
    </row>
    <row r="5598" spans="1:16">
      <c r="A5598" s="75" t="s">
        <v>10932</v>
      </c>
      <c r="B5598" s="85">
        <v>5594</v>
      </c>
      <c r="C5598" s="85">
        <v>7330</v>
      </c>
      <c r="D5598" s="85">
        <v>5594</v>
      </c>
      <c r="E5598" s="86" t="s">
        <v>10931</v>
      </c>
      <c r="F5598" s="85" t="s">
        <v>38</v>
      </c>
      <c r="G5598" s="86" t="s">
        <v>111</v>
      </c>
      <c r="H5598" s="85" t="s">
        <v>2</v>
      </c>
      <c r="I5598" s="85">
        <v>1</v>
      </c>
      <c r="J5598" s="88">
        <v>0.1783816391960896</v>
      </c>
      <c r="K5598" s="146">
        <v>0.25264330732743273</v>
      </c>
      <c r="L5598" s="147">
        <v>4.528821780039206E-9</v>
      </c>
      <c r="M5598" s="147">
        <v>1.6852911989968911E-2</v>
      </c>
      <c r="N5598" s="87">
        <v>2.195362704228478</v>
      </c>
      <c r="O5598" s="88">
        <v>0.15475905480179461</v>
      </c>
      <c r="P5598" s="89">
        <v>70.49361570355272</v>
      </c>
    </row>
    <row r="5599" spans="1:16">
      <c r="A5599" s="75" t="s">
        <v>10939</v>
      </c>
      <c r="B5599" s="85">
        <v>5595</v>
      </c>
      <c r="C5599" s="85">
        <v>7336</v>
      </c>
      <c r="D5599" s="85">
        <v>5595</v>
      </c>
      <c r="E5599" s="86" t="s">
        <v>10931</v>
      </c>
      <c r="F5599" s="85" t="s">
        <v>11</v>
      </c>
      <c r="G5599" s="86" t="s">
        <v>111</v>
      </c>
      <c r="H5599" s="85" t="s">
        <v>2</v>
      </c>
      <c r="I5599" s="85">
        <v>1</v>
      </c>
      <c r="J5599" s="88">
        <v>0.1314261187086663</v>
      </c>
      <c r="K5599" s="146">
        <v>0.17630260075155249</v>
      </c>
      <c r="L5599" s="147">
        <v>3.6469447582441738E-9</v>
      </c>
      <c r="M5599" s="147">
        <v>1.6546862879623491E-2</v>
      </c>
      <c r="N5599" s="87">
        <v>2.0756840871668172</v>
      </c>
      <c r="O5599" s="88">
        <v>0.114455569261481</v>
      </c>
      <c r="P5599" s="89">
        <v>55.14113152821146</v>
      </c>
    </row>
    <row r="5600" spans="1:16">
      <c r="A5600" s="75" t="s">
        <v>14429</v>
      </c>
      <c r="B5600" s="85">
        <v>5596</v>
      </c>
      <c r="C5600" s="85">
        <v>9464</v>
      </c>
      <c r="D5600" s="85">
        <v>5596</v>
      </c>
      <c r="E5600" s="86" t="s">
        <v>14430</v>
      </c>
      <c r="F5600" s="85" t="s">
        <v>6128</v>
      </c>
      <c r="G5600" s="86" t="s">
        <v>111</v>
      </c>
      <c r="H5600" s="85" t="s">
        <v>2</v>
      </c>
      <c r="I5600" s="85">
        <v>1</v>
      </c>
      <c r="J5600" s="88">
        <v>0.5678395619479476</v>
      </c>
      <c r="K5600" s="146">
        <v>0.33388420316596207</v>
      </c>
      <c r="L5600" s="147">
        <v>1.7812831658407019E-9</v>
      </c>
      <c r="M5600" s="147">
        <v>7.9045090607970173E-2</v>
      </c>
      <c r="N5600" s="87">
        <v>10.43903939514642</v>
      </c>
      <c r="O5600" s="88">
        <v>0.5081994261042907</v>
      </c>
      <c r="P5600" s="89">
        <v>48.682585328739691</v>
      </c>
    </row>
    <row r="5601" spans="1:16">
      <c r="A5601" s="75" t="s">
        <v>14431</v>
      </c>
      <c r="B5601" s="85">
        <v>5597</v>
      </c>
      <c r="C5601" s="85">
        <v>9465</v>
      </c>
      <c r="D5601" s="85">
        <v>5597</v>
      </c>
      <c r="E5601" s="86" t="s">
        <v>14430</v>
      </c>
      <c r="F5601" s="85" t="s">
        <v>6130</v>
      </c>
      <c r="G5601" s="86" t="s">
        <v>111</v>
      </c>
      <c r="H5601" s="85" t="s">
        <v>2</v>
      </c>
      <c r="I5601" s="85">
        <v>1</v>
      </c>
      <c r="J5601" s="88">
        <v>0.11047664710091019</v>
      </c>
      <c r="K5601" s="146">
        <v>0.17534842715101043</v>
      </c>
      <c r="L5601" s="147">
        <v>5.7364155827608397E-10</v>
      </c>
      <c r="M5601" s="147">
        <v>6.255488450478709E-3</v>
      </c>
      <c r="N5601" s="87">
        <v>1.66206462870111</v>
      </c>
      <c r="O5601" s="88">
        <v>0.1017950672451344</v>
      </c>
      <c r="P5601" s="89">
        <v>61.246154624376075</v>
      </c>
    </row>
    <row r="5602" spans="1:16">
      <c r="A5602" s="75" t="s">
        <v>14432</v>
      </c>
      <c r="B5602" s="85">
        <v>5598</v>
      </c>
      <c r="C5602" s="85">
        <v>9466</v>
      </c>
      <c r="D5602" s="85">
        <v>5598</v>
      </c>
      <c r="E5602" s="86" t="s">
        <v>14430</v>
      </c>
      <c r="F5602" s="85" t="s">
        <v>6132</v>
      </c>
      <c r="G5602" s="86" t="s">
        <v>111</v>
      </c>
      <c r="H5602" s="85" t="s">
        <v>2</v>
      </c>
      <c r="I5602" s="85">
        <v>1</v>
      </c>
      <c r="J5602" s="88">
        <v>0.27061002105995752</v>
      </c>
      <c r="K5602" s="146">
        <v>0.17346593189840398</v>
      </c>
      <c r="L5602" s="147">
        <v>8.6259893071456927E-10</v>
      </c>
      <c r="M5602" s="147">
        <v>3.7242248260730117E-2</v>
      </c>
      <c r="N5602" s="87">
        <v>8.6484142667723898</v>
      </c>
      <c r="O5602" s="88">
        <v>0.2409047413796219</v>
      </c>
      <c r="P5602" s="89">
        <v>27.855365613692804</v>
      </c>
    </row>
    <row r="5603" spans="1:16">
      <c r="A5603" s="75" t="s">
        <v>14433</v>
      </c>
      <c r="B5603" s="85">
        <v>5599</v>
      </c>
      <c r="C5603" s="85">
        <v>9467</v>
      </c>
      <c r="D5603" s="85">
        <v>5599</v>
      </c>
      <c r="E5603" s="86" t="s">
        <v>14430</v>
      </c>
      <c r="F5603" s="85" t="s">
        <v>6134</v>
      </c>
      <c r="G5603" s="86" t="s">
        <v>111</v>
      </c>
      <c r="H5603" s="85" t="s">
        <v>2</v>
      </c>
      <c r="I5603" s="85">
        <v>1</v>
      </c>
      <c r="J5603" s="88">
        <v>0.24766807742228961</v>
      </c>
      <c r="K5603" s="146">
        <v>0.24899423064066303</v>
      </c>
      <c r="L5603" s="147">
        <v>1.0384482840968261E-9</v>
      </c>
      <c r="M5603" s="147">
        <v>3.138985667532064E-2</v>
      </c>
      <c r="N5603" s="87">
        <v>3.544422112053089</v>
      </c>
      <c r="O5603" s="88">
        <v>0.22444936605809951</v>
      </c>
      <c r="P5603" s="89">
        <v>63.3246715437311</v>
      </c>
    </row>
    <row r="5604" spans="1:16">
      <c r="A5604" s="75" t="s">
        <v>14434</v>
      </c>
      <c r="B5604" s="85">
        <v>5600</v>
      </c>
      <c r="C5604" s="85">
        <v>9468</v>
      </c>
      <c r="D5604" s="85">
        <v>5600</v>
      </c>
      <c r="E5604" s="86" t="s">
        <v>14430</v>
      </c>
      <c r="F5604" s="85" t="s">
        <v>2901</v>
      </c>
      <c r="G5604" s="86" t="s">
        <v>111</v>
      </c>
      <c r="H5604" s="85" t="s">
        <v>2</v>
      </c>
      <c r="I5604" s="85">
        <v>1</v>
      </c>
      <c r="J5604" s="88">
        <v>0.39820761635456681</v>
      </c>
      <c r="K5604" s="146">
        <v>0.28511216346316753</v>
      </c>
      <c r="L5604" s="147">
        <v>1.3181361387291169E-9</v>
      </c>
      <c r="M5604" s="147">
        <v>5.0909051063899119E-2</v>
      </c>
      <c r="N5604" s="87">
        <v>7.7402828583449947</v>
      </c>
      <c r="O5604" s="88">
        <v>0.33951323198206551</v>
      </c>
      <c r="P5604" s="89">
        <v>43.863155674734514</v>
      </c>
    </row>
    <row r="5605" spans="1:16">
      <c r="A5605" s="75" t="s">
        <v>14435</v>
      </c>
      <c r="B5605" s="85">
        <v>5601</v>
      </c>
      <c r="C5605" s="85">
        <v>9469</v>
      </c>
      <c r="D5605" s="85">
        <v>5601</v>
      </c>
      <c r="E5605" s="86" t="s">
        <v>14430</v>
      </c>
      <c r="F5605" s="85" t="s">
        <v>931</v>
      </c>
      <c r="G5605" s="86" t="s">
        <v>111</v>
      </c>
      <c r="H5605" s="85" t="s">
        <v>2</v>
      </c>
      <c r="I5605" s="85">
        <v>1</v>
      </c>
      <c r="J5605" s="88">
        <v>0.25629737141396752</v>
      </c>
      <c r="K5605" s="146">
        <v>0.25015087153184751</v>
      </c>
      <c r="L5605" s="147">
        <v>1.14021551781722E-9</v>
      </c>
      <c r="M5605" s="147">
        <v>1.4129471255494221E-2</v>
      </c>
      <c r="N5605" s="87">
        <v>4.2232964044258932</v>
      </c>
      <c r="O5605" s="88">
        <v>0.23250259773306339</v>
      </c>
      <c r="P5605" s="89">
        <v>55.052398758800678</v>
      </c>
    </row>
    <row r="5606" spans="1:16">
      <c r="A5606" s="75" t="s">
        <v>14436</v>
      </c>
      <c r="B5606" s="85">
        <v>5602</v>
      </c>
      <c r="C5606" s="85">
        <v>9470</v>
      </c>
      <c r="D5606" s="85">
        <v>5602</v>
      </c>
      <c r="E5606" s="86" t="s">
        <v>14430</v>
      </c>
      <c r="F5606" s="85" t="s">
        <v>2804</v>
      </c>
      <c r="G5606" s="86" t="s">
        <v>111</v>
      </c>
      <c r="H5606" s="85" t="s">
        <v>2</v>
      </c>
      <c r="I5606" s="85">
        <v>1</v>
      </c>
      <c r="J5606" s="88">
        <v>0.95867789238872647</v>
      </c>
      <c r="K5606" s="146">
        <v>1.1685529248428157</v>
      </c>
      <c r="L5606" s="147">
        <v>4.7121624881205283E-9</v>
      </c>
      <c r="M5606" s="147">
        <v>2.5842667707759431E-2</v>
      </c>
      <c r="N5606" s="87">
        <v>11.01152117977187</v>
      </c>
      <c r="O5606" s="88">
        <v>0.91324670064931712</v>
      </c>
      <c r="P5606" s="89">
        <v>82.935562284250835</v>
      </c>
    </row>
    <row r="5607" spans="1:16">
      <c r="A5607" s="75" t="s">
        <v>14437</v>
      </c>
      <c r="B5607" s="85">
        <v>5603</v>
      </c>
      <c r="C5607" s="85">
        <v>9471</v>
      </c>
      <c r="D5607" s="85">
        <v>5603</v>
      </c>
      <c r="E5607" s="86" t="s">
        <v>14430</v>
      </c>
      <c r="F5607" s="85" t="s">
        <v>6139</v>
      </c>
      <c r="G5607" s="86" t="s">
        <v>111</v>
      </c>
      <c r="H5607" s="85" t="s">
        <v>2</v>
      </c>
      <c r="I5607" s="85">
        <v>1</v>
      </c>
      <c r="J5607" s="88">
        <v>0.59980947670989748</v>
      </c>
      <c r="K5607" s="146">
        <v>0.35997735128551561</v>
      </c>
      <c r="L5607" s="147">
        <v>1.891397524507777E-9</v>
      </c>
      <c r="M5607" s="147">
        <v>8.3499169932103656E-2</v>
      </c>
      <c r="N5607" s="87">
        <v>11.05319689670152</v>
      </c>
      <c r="O5607" s="88">
        <v>0.53867408872679667</v>
      </c>
      <c r="P5607" s="89">
        <v>48.734686784377018</v>
      </c>
    </row>
    <row r="5608" spans="1:16">
      <c r="A5608" s="75" t="s">
        <v>14438</v>
      </c>
      <c r="B5608" s="85">
        <v>5604</v>
      </c>
      <c r="C5608" s="85">
        <v>9472</v>
      </c>
      <c r="D5608" s="85">
        <v>5604</v>
      </c>
      <c r="E5608" s="86" t="s">
        <v>14430</v>
      </c>
      <c r="F5608" s="85" t="s">
        <v>4586</v>
      </c>
      <c r="G5608" s="86" t="s">
        <v>111</v>
      </c>
      <c r="H5608" s="85" t="s">
        <v>2</v>
      </c>
      <c r="I5608" s="85">
        <v>1</v>
      </c>
      <c r="J5608" s="88">
        <v>0.79412928162674656</v>
      </c>
      <c r="K5608" s="146">
        <v>2.3893741572767011</v>
      </c>
      <c r="L5608" s="147">
        <v>6.4897336896596451E-9</v>
      </c>
      <c r="M5608" s="147">
        <v>3.3758264229989581E-3</v>
      </c>
      <c r="N5608" s="87">
        <v>7.7550007738741877</v>
      </c>
      <c r="O5608" s="88">
        <v>0.78186693244451244</v>
      </c>
      <c r="P5608" s="89">
        <v>100.82099992543431</v>
      </c>
    </row>
    <row r="5609" spans="1:16">
      <c r="A5609" s="75" t="s">
        <v>14439</v>
      </c>
      <c r="B5609" s="85">
        <v>5605</v>
      </c>
      <c r="C5609" s="85">
        <v>9473</v>
      </c>
      <c r="D5609" s="85">
        <v>5605</v>
      </c>
      <c r="E5609" s="86" t="s">
        <v>14430</v>
      </c>
      <c r="F5609" s="85" t="s">
        <v>1341</v>
      </c>
      <c r="G5609" s="86" t="s">
        <v>111</v>
      </c>
      <c r="H5609" s="85" t="s">
        <v>2</v>
      </c>
      <c r="I5609" s="85">
        <v>1</v>
      </c>
      <c r="J5609" s="88">
        <v>0.81490298502919933</v>
      </c>
      <c r="K5609" s="146">
        <v>0.7538851263084736</v>
      </c>
      <c r="L5609" s="147">
        <v>3.095342180991385E-9</v>
      </c>
      <c r="M5609" s="147">
        <v>9.0860021721630005E-2</v>
      </c>
      <c r="N5609" s="87">
        <v>12.74779270780671</v>
      </c>
      <c r="O5609" s="88">
        <v>0.74421720105216849</v>
      </c>
      <c r="P5609" s="89">
        <v>58.380083368975093</v>
      </c>
    </row>
    <row r="5610" spans="1:16">
      <c r="A5610" s="75" t="s">
        <v>14440</v>
      </c>
      <c r="B5610" s="85">
        <v>5606</v>
      </c>
      <c r="C5610" s="85">
        <v>9474</v>
      </c>
      <c r="D5610" s="85">
        <v>5606</v>
      </c>
      <c r="E5610" s="86" t="s">
        <v>14430</v>
      </c>
      <c r="F5610" s="85" t="s">
        <v>2872</v>
      </c>
      <c r="G5610" s="86" t="s">
        <v>111</v>
      </c>
      <c r="H5610" s="85" t="s">
        <v>2</v>
      </c>
      <c r="I5610" s="85">
        <v>1</v>
      </c>
      <c r="J5610" s="88">
        <v>0.20342300816637579</v>
      </c>
      <c r="K5610" s="146">
        <v>0.15595528038038525</v>
      </c>
      <c r="L5610" s="147">
        <v>7.7803437023943816E-10</v>
      </c>
      <c r="M5610" s="147">
        <v>1.8976594217481501E-2</v>
      </c>
      <c r="N5610" s="87">
        <v>9.9143465176344794</v>
      </c>
      <c r="O5610" s="88">
        <v>0.1894517897659681</v>
      </c>
      <c r="P5610" s="89">
        <v>19.108852956570907</v>
      </c>
    </row>
    <row r="5611" spans="1:16">
      <c r="A5611" s="75" t="s">
        <v>14441</v>
      </c>
      <c r="B5611" s="85">
        <v>5607</v>
      </c>
      <c r="C5611" s="85">
        <v>9475</v>
      </c>
      <c r="D5611" s="85">
        <v>5607</v>
      </c>
      <c r="E5611" s="86" t="s">
        <v>14430</v>
      </c>
      <c r="F5611" s="85" t="s">
        <v>4407</v>
      </c>
      <c r="G5611" s="86" t="s">
        <v>111</v>
      </c>
      <c r="H5611" s="85" t="s">
        <v>2</v>
      </c>
      <c r="I5611" s="85">
        <v>1</v>
      </c>
      <c r="J5611" s="88">
        <v>0.52314126131265015</v>
      </c>
      <c r="K5611" s="146">
        <v>0.8917215213693066</v>
      </c>
      <c r="L5611" s="147">
        <v>3.0721137383437021E-9</v>
      </c>
      <c r="M5611" s="147">
        <v>9.1397032608194709E-3</v>
      </c>
      <c r="N5611" s="87">
        <v>11.671629714534911</v>
      </c>
      <c r="O5611" s="88">
        <v>0.50678812510736637</v>
      </c>
      <c r="P5611" s="89">
        <v>43.420510888573951</v>
      </c>
    </row>
    <row r="5612" spans="1:16">
      <c r="A5612" s="75" t="s">
        <v>14442</v>
      </c>
      <c r="B5612" s="85">
        <v>5608</v>
      </c>
      <c r="C5612" s="85">
        <v>9476</v>
      </c>
      <c r="D5612" s="85">
        <v>5608</v>
      </c>
      <c r="E5612" s="86" t="s">
        <v>14430</v>
      </c>
      <c r="F5612" s="85" t="s">
        <v>6145</v>
      </c>
      <c r="G5612" s="86" t="s">
        <v>111</v>
      </c>
      <c r="H5612" s="85" t="s">
        <v>2</v>
      </c>
      <c r="I5612" s="85">
        <v>1</v>
      </c>
      <c r="J5612" s="88">
        <v>0.56930013290483117</v>
      </c>
      <c r="K5612" s="146">
        <v>0.34914877490724783</v>
      </c>
      <c r="L5612" s="147">
        <v>1.8193776208302359E-9</v>
      </c>
      <c r="M5612" s="147">
        <v>7.9065790744578771E-2</v>
      </c>
      <c r="N5612" s="87">
        <v>10.37747527701044</v>
      </c>
      <c r="O5612" s="88">
        <v>0.51050924486277194</v>
      </c>
      <c r="P5612" s="89">
        <v>49.193973604901743</v>
      </c>
    </row>
    <row r="5613" spans="1:16">
      <c r="A5613" s="75" t="s">
        <v>14443</v>
      </c>
      <c r="B5613" s="85">
        <v>5609</v>
      </c>
      <c r="C5613" s="85">
        <v>9477</v>
      </c>
      <c r="D5613" s="85">
        <v>5609</v>
      </c>
      <c r="E5613" s="86" t="s">
        <v>14430</v>
      </c>
      <c r="F5613" s="85" t="s">
        <v>6147</v>
      </c>
      <c r="G5613" s="86" t="s">
        <v>111</v>
      </c>
      <c r="H5613" s="85" t="s">
        <v>2</v>
      </c>
      <c r="I5613" s="85">
        <v>1</v>
      </c>
      <c r="J5613" s="88">
        <v>0.59707318078327387</v>
      </c>
      <c r="K5613" s="146">
        <v>0.37813041980073941</v>
      </c>
      <c r="L5613" s="147">
        <v>1.9324837658016559E-9</v>
      </c>
      <c r="M5613" s="147">
        <v>8.1973832921020243E-2</v>
      </c>
      <c r="N5613" s="87">
        <v>10.74331538835591</v>
      </c>
      <c r="O5613" s="88">
        <v>0.53283484090871935</v>
      </c>
      <c r="P5613" s="89">
        <v>49.596872254744547</v>
      </c>
    </row>
    <row r="5614" spans="1:16">
      <c r="A5614" s="75" t="s">
        <v>14444</v>
      </c>
      <c r="B5614" s="85">
        <v>5610</v>
      </c>
      <c r="C5614" s="85">
        <v>9478</v>
      </c>
      <c r="D5614" s="85">
        <v>5610</v>
      </c>
      <c r="E5614" s="86" t="s">
        <v>14430</v>
      </c>
      <c r="F5614" s="85" t="s">
        <v>6149</v>
      </c>
      <c r="G5614" s="86" t="s">
        <v>111</v>
      </c>
      <c r="H5614" s="85" t="s">
        <v>2</v>
      </c>
      <c r="I5614" s="85">
        <v>1</v>
      </c>
      <c r="J5614" s="88">
        <v>0.67301884108956367</v>
      </c>
      <c r="K5614" s="146">
        <v>0.40505292256097758</v>
      </c>
      <c r="L5614" s="147">
        <v>2.135296630040734E-9</v>
      </c>
      <c r="M5614" s="147">
        <v>9.3334186148603754E-2</v>
      </c>
      <c r="N5614" s="87">
        <v>12.31314318022844</v>
      </c>
      <c r="O5614" s="88">
        <v>0.60161384998342615</v>
      </c>
      <c r="P5614" s="89">
        <v>48.85948625607265</v>
      </c>
    </row>
    <row r="5615" spans="1:16">
      <c r="A5615" s="75" t="s">
        <v>14445</v>
      </c>
      <c r="B5615" s="85">
        <v>5611</v>
      </c>
      <c r="C5615" s="85">
        <v>9479</v>
      </c>
      <c r="D5615" s="85">
        <v>5611</v>
      </c>
      <c r="E5615" s="86" t="s">
        <v>14430</v>
      </c>
      <c r="F5615" s="85" t="s">
        <v>6151</v>
      </c>
      <c r="G5615" s="86" t="s">
        <v>111</v>
      </c>
      <c r="H5615" s="85" t="s">
        <v>2</v>
      </c>
      <c r="I5615" s="85">
        <v>1</v>
      </c>
      <c r="J5615" s="88">
        <v>0.43696820811032799</v>
      </c>
      <c r="K5615" s="146">
        <v>0.27107488506261845</v>
      </c>
      <c r="L5615" s="147">
        <v>1.3955380895147869E-9</v>
      </c>
      <c r="M5615" s="147">
        <v>6.0196548932772258E-2</v>
      </c>
      <c r="N5615" s="87">
        <v>7.9374226425400147</v>
      </c>
      <c r="O5615" s="88">
        <v>0.39018776833151952</v>
      </c>
      <c r="P5615" s="89">
        <v>49.157993205544798</v>
      </c>
    </row>
    <row r="5616" spans="1:16">
      <c r="A5616" s="75" t="s">
        <v>14446</v>
      </c>
      <c r="B5616" s="85">
        <v>5612</v>
      </c>
      <c r="C5616" s="85">
        <v>9480</v>
      </c>
      <c r="D5616" s="85">
        <v>5612</v>
      </c>
      <c r="E5616" s="86" t="s">
        <v>14430</v>
      </c>
      <c r="F5616" s="85" t="s">
        <v>4409</v>
      </c>
      <c r="G5616" s="86" t="s">
        <v>111</v>
      </c>
      <c r="H5616" s="85" t="s">
        <v>2</v>
      </c>
      <c r="I5616" s="85">
        <v>1</v>
      </c>
      <c r="J5616" s="88">
        <v>0.16727548850721191</v>
      </c>
      <c r="K5616" s="146">
        <v>0.22316905182033903</v>
      </c>
      <c r="L5616" s="147">
        <v>7.9710164717175066E-10</v>
      </c>
      <c r="M5616" s="147">
        <v>1.3231189802308351E-2</v>
      </c>
      <c r="N5616" s="87">
        <v>1.943565249770189</v>
      </c>
      <c r="O5616" s="88">
        <v>0.1370094051783666</v>
      </c>
      <c r="P5616" s="89">
        <v>70.493854114013843</v>
      </c>
    </row>
    <row r="5617" spans="1:16">
      <c r="A5617" s="75" t="s">
        <v>14447</v>
      </c>
      <c r="B5617" s="85">
        <v>5613</v>
      </c>
      <c r="C5617" s="85">
        <v>9481</v>
      </c>
      <c r="D5617" s="85">
        <v>5613</v>
      </c>
      <c r="E5617" s="86" t="s">
        <v>14430</v>
      </c>
      <c r="F5617" s="85" t="s">
        <v>4411</v>
      </c>
      <c r="G5617" s="86" t="s">
        <v>111</v>
      </c>
      <c r="H5617" s="85" t="s">
        <v>2</v>
      </c>
      <c r="I5617" s="85">
        <v>1</v>
      </c>
      <c r="J5617" s="88">
        <v>0.14657833208330559</v>
      </c>
      <c r="K5617" s="146">
        <v>0.14362748612434853</v>
      </c>
      <c r="L5617" s="147">
        <v>5.3126800382387715E-10</v>
      </c>
      <c r="M5617" s="147">
        <v>9.1110443974345371E-3</v>
      </c>
      <c r="N5617" s="87">
        <v>1.140738453035876</v>
      </c>
      <c r="O5617" s="88">
        <v>9.6833013000643717E-2</v>
      </c>
      <c r="P5617" s="89">
        <v>84.886253060848077</v>
      </c>
    </row>
    <row r="5618" spans="1:16">
      <c r="A5618" s="75" t="s">
        <v>14448</v>
      </c>
      <c r="B5618" s="85">
        <v>5614</v>
      </c>
      <c r="C5618" s="85">
        <v>9482</v>
      </c>
      <c r="D5618" s="85">
        <v>5614</v>
      </c>
      <c r="E5618" s="86" t="s">
        <v>14430</v>
      </c>
      <c r="F5618" s="85" t="s">
        <v>4780</v>
      </c>
      <c r="G5618" s="86" t="s">
        <v>111</v>
      </c>
      <c r="H5618" s="85" t="s">
        <v>2</v>
      </c>
      <c r="I5618" s="85">
        <v>1</v>
      </c>
      <c r="J5618" s="88">
        <v>0.15167190397828409</v>
      </c>
      <c r="K5618" s="146">
        <v>0.2157002498882378</v>
      </c>
      <c r="L5618" s="147">
        <v>7.5569738611184212E-10</v>
      </c>
      <c r="M5618" s="147">
        <v>1.251857979156417E-2</v>
      </c>
      <c r="N5618" s="87">
        <v>2.1381154321423388</v>
      </c>
      <c r="O5618" s="88">
        <v>0.1080703567853018</v>
      </c>
      <c r="P5618" s="89">
        <v>50.544678346490386</v>
      </c>
    </row>
    <row r="5619" spans="1:16">
      <c r="A5619" s="75" t="s">
        <v>14449</v>
      </c>
      <c r="B5619" s="85">
        <v>5615</v>
      </c>
      <c r="C5619" s="85">
        <v>9483</v>
      </c>
      <c r="D5619" s="85">
        <v>5615</v>
      </c>
      <c r="E5619" s="86" t="s">
        <v>14430</v>
      </c>
      <c r="F5619" s="85" t="s">
        <v>4413</v>
      </c>
      <c r="G5619" s="86" t="s">
        <v>111</v>
      </c>
      <c r="H5619" s="85" t="s">
        <v>2</v>
      </c>
      <c r="I5619" s="85">
        <v>1</v>
      </c>
      <c r="J5619" s="88">
        <v>0.16465637524788071</v>
      </c>
      <c r="K5619" s="146">
        <v>0.24090116179106422</v>
      </c>
      <c r="L5619" s="147">
        <v>8.6818235437382287E-10</v>
      </c>
      <c r="M5619" s="147">
        <v>8.4100232929190735E-3</v>
      </c>
      <c r="N5619" s="87">
        <v>1.5460270678948089</v>
      </c>
      <c r="O5619" s="88">
        <v>0.12605498332663551</v>
      </c>
      <c r="P5619" s="89">
        <v>81.534784186076251</v>
      </c>
    </row>
    <row r="5620" spans="1:16">
      <c r="A5620" s="75" t="s">
        <v>14450</v>
      </c>
      <c r="B5620" s="85">
        <v>5616</v>
      </c>
      <c r="C5620" s="85">
        <v>9484</v>
      </c>
      <c r="D5620" s="85">
        <v>5616</v>
      </c>
      <c r="E5620" s="86" t="s">
        <v>14430</v>
      </c>
      <c r="F5620" s="85" t="s">
        <v>6157</v>
      </c>
      <c r="G5620" s="86" t="s">
        <v>111</v>
      </c>
      <c r="H5620" s="85" t="s">
        <v>2</v>
      </c>
      <c r="I5620" s="85">
        <v>1</v>
      </c>
      <c r="J5620" s="88">
        <v>1.1561105983304649</v>
      </c>
      <c r="K5620" s="146">
        <v>1.7987025318682879</v>
      </c>
      <c r="L5620" s="147">
        <v>6.3112766377383518E-9</v>
      </c>
      <c r="M5620" s="147">
        <v>2.9015601074507291E-2</v>
      </c>
      <c r="N5620" s="87">
        <v>13.078520330360799</v>
      </c>
      <c r="O5620" s="88">
        <v>1.0853531558649421</v>
      </c>
      <c r="P5620" s="89">
        <v>82.987457942423092</v>
      </c>
    </row>
    <row r="5621" spans="1:16">
      <c r="A5621" s="75" t="s">
        <v>14451</v>
      </c>
      <c r="B5621" s="85">
        <v>5617</v>
      </c>
      <c r="C5621" s="85">
        <v>9485</v>
      </c>
      <c r="D5621" s="85">
        <v>5617</v>
      </c>
      <c r="E5621" s="86" t="s">
        <v>14430</v>
      </c>
      <c r="F5621" s="85" t="s">
        <v>6159</v>
      </c>
      <c r="G5621" s="86" t="s">
        <v>111</v>
      </c>
      <c r="H5621" s="85" t="s">
        <v>2</v>
      </c>
      <c r="I5621" s="85">
        <v>1</v>
      </c>
      <c r="J5621" s="88">
        <v>0.65589855006496722</v>
      </c>
      <c r="K5621" s="146">
        <v>0.44878507951710789</v>
      </c>
      <c r="L5621" s="147">
        <v>2.1547391244491309E-9</v>
      </c>
      <c r="M5621" s="147">
        <v>8.8001778508395426E-2</v>
      </c>
      <c r="N5621" s="87">
        <v>12.08746104703541</v>
      </c>
      <c r="O5621" s="88">
        <v>0.58985343865552375</v>
      </c>
      <c r="P5621" s="89">
        <v>48.798787136541975</v>
      </c>
    </row>
    <row r="5622" spans="1:16">
      <c r="A5622" s="75" t="s">
        <v>14452</v>
      </c>
      <c r="B5622" s="85">
        <v>5618</v>
      </c>
      <c r="C5622" s="85">
        <v>9486</v>
      </c>
      <c r="D5622" s="85">
        <v>5618</v>
      </c>
      <c r="E5622" s="86" t="s">
        <v>14430</v>
      </c>
      <c r="F5622" s="85" t="s">
        <v>4233</v>
      </c>
      <c r="G5622" s="86" t="s">
        <v>111</v>
      </c>
      <c r="H5622" s="85" t="s">
        <v>2</v>
      </c>
      <c r="I5622" s="85">
        <v>1</v>
      </c>
      <c r="J5622" s="88">
        <v>0.7565995881923514</v>
      </c>
      <c r="K5622" s="146">
        <v>0.76699282473274799</v>
      </c>
      <c r="L5622" s="147">
        <v>3.3435823180728488E-9</v>
      </c>
      <c r="M5622" s="147">
        <v>4.7621009849337183E-2</v>
      </c>
      <c r="N5622" s="87">
        <v>10.38753485194901</v>
      </c>
      <c r="O5622" s="88">
        <v>0.71570144584676021</v>
      </c>
      <c r="P5622" s="89">
        <v>68.900028355858979</v>
      </c>
    </row>
    <row r="5623" spans="1:16">
      <c r="A5623" s="75" t="s">
        <v>14453</v>
      </c>
      <c r="B5623" s="85">
        <v>5619</v>
      </c>
      <c r="C5623" s="85">
        <v>9487</v>
      </c>
      <c r="D5623" s="85">
        <v>5619</v>
      </c>
      <c r="E5623" s="86" t="s">
        <v>14430</v>
      </c>
      <c r="F5623" s="85" t="s">
        <v>4591</v>
      </c>
      <c r="G5623" s="86" t="s">
        <v>111</v>
      </c>
      <c r="H5623" s="85" t="s">
        <v>2</v>
      </c>
      <c r="I5623" s="85">
        <v>1</v>
      </c>
      <c r="J5623" s="88">
        <v>7.3165599478178453E-2</v>
      </c>
      <c r="K5623" s="146">
        <v>0.12957016997294896</v>
      </c>
      <c r="L5623" s="147">
        <v>3.3150685788100429E-10</v>
      </c>
      <c r="M5623" s="147">
        <v>5.9353433665129971E-3</v>
      </c>
      <c r="N5623" s="87">
        <v>1.1506122113622981</v>
      </c>
      <c r="O5623" s="88">
        <v>6.5768494795419449E-2</v>
      </c>
      <c r="P5623" s="89">
        <v>57.159566138752417</v>
      </c>
    </row>
    <row r="5624" spans="1:16">
      <c r="A5624" s="75" t="s">
        <v>14454</v>
      </c>
      <c r="B5624" s="85">
        <v>5620</v>
      </c>
      <c r="C5624" s="85">
        <v>9488</v>
      </c>
      <c r="D5624" s="85">
        <v>5620</v>
      </c>
      <c r="E5624" s="86" t="s">
        <v>14430</v>
      </c>
      <c r="F5624" s="85" t="s">
        <v>4247</v>
      </c>
      <c r="G5624" s="86" t="s">
        <v>111</v>
      </c>
      <c r="H5624" s="85" t="s">
        <v>2</v>
      </c>
      <c r="I5624" s="85">
        <v>1</v>
      </c>
      <c r="J5624" s="88">
        <v>5.7334382684757497E-2</v>
      </c>
      <c r="K5624" s="146">
        <v>7.8552225233378167E-2</v>
      </c>
      <c r="L5624" s="147">
        <v>1.8372595584216351E-10</v>
      </c>
      <c r="M5624" s="147">
        <v>7.9531297157672636E-4</v>
      </c>
      <c r="N5624" s="87">
        <v>0.13224825981138169</v>
      </c>
      <c r="O5624" s="88">
        <v>4.9565556034887513E-2</v>
      </c>
      <c r="P5624" s="89">
        <v>374.79174475021523</v>
      </c>
    </row>
    <row r="5625" spans="1:16">
      <c r="A5625" s="75" t="s">
        <v>14455</v>
      </c>
      <c r="B5625" s="85">
        <v>5621</v>
      </c>
      <c r="C5625" s="85">
        <v>9489</v>
      </c>
      <c r="D5625" s="85">
        <v>5621</v>
      </c>
      <c r="E5625" s="86" t="s">
        <v>14430</v>
      </c>
      <c r="F5625" s="85" t="s">
        <v>4416</v>
      </c>
      <c r="G5625" s="86" t="s">
        <v>111</v>
      </c>
      <c r="H5625" s="85" t="s">
        <v>2</v>
      </c>
      <c r="I5625" s="85">
        <v>1</v>
      </c>
      <c r="J5625" s="88">
        <v>0.27498617073538839</v>
      </c>
      <c r="K5625" s="146">
        <v>0.56934655119865152</v>
      </c>
      <c r="L5625" s="147">
        <v>1.3096436324174431E-9</v>
      </c>
      <c r="M5625" s="147">
        <v>1.3508383781134651E-2</v>
      </c>
      <c r="N5625" s="87">
        <v>8.080313334455191</v>
      </c>
      <c r="O5625" s="88">
        <v>0.25804817322553969</v>
      </c>
      <c r="P5625" s="89">
        <v>31.935416678113068</v>
      </c>
    </row>
    <row r="5626" spans="1:16">
      <c r="A5626" s="75" t="s">
        <v>14456</v>
      </c>
      <c r="B5626" s="85">
        <v>5622</v>
      </c>
      <c r="C5626" s="85">
        <v>9490</v>
      </c>
      <c r="D5626" s="85">
        <v>5622</v>
      </c>
      <c r="E5626" s="86" t="s">
        <v>14430</v>
      </c>
      <c r="F5626" s="85" t="s">
        <v>4730</v>
      </c>
      <c r="G5626" s="86" t="s">
        <v>111</v>
      </c>
      <c r="H5626" s="85" t="s">
        <v>2</v>
      </c>
      <c r="I5626" s="85">
        <v>1</v>
      </c>
      <c r="J5626" s="88">
        <v>8.3996181853502341E-2</v>
      </c>
      <c r="K5626" s="146">
        <v>0.10578986054534177</v>
      </c>
      <c r="L5626" s="147">
        <v>3.1064852142658379E-10</v>
      </c>
      <c r="M5626" s="147">
        <v>4.505680428203279E-3</v>
      </c>
      <c r="N5626" s="87">
        <v>0.48605728429960671</v>
      </c>
      <c r="O5626" s="88">
        <v>7.4065347373548154E-2</v>
      </c>
      <c r="P5626" s="89">
        <v>152.37987324945453</v>
      </c>
    </row>
    <row r="5627" spans="1:16">
      <c r="A5627" s="75" t="s">
        <v>14457</v>
      </c>
      <c r="B5627" s="85">
        <v>5623</v>
      </c>
      <c r="C5627" s="85">
        <v>9491</v>
      </c>
      <c r="D5627" s="85">
        <v>5623</v>
      </c>
      <c r="E5627" s="86" t="s">
        <v>14430</v>
      </c>
      <c r="F5627" s="85" t="s">
        <v>4418</v>
      </c>
      <c r="G5627" s="86" t="s">
        <v>111</v>
      </c>
      <c r="H5627" s="85" t="s">
        <v>2</v>
      </c>
      <c r="I5627" s="85">
        <v>1</v>
      </c>
      <c r="J5627" s="88">
        <v>0.8722222165354796</v>
      </c>
      <c r="K5627" s="146">
        <v>1.0584531582388166</v>
      </c>
      <c r="L5627" s="147">
        <v>4.154560177146129E-9</v>
      </c>
      <c r="M5627" s="147">
        <v>4.0438710463591862E-2</v>
      </c>
      <c r="N5627" s="87">
        <v>11.323052621340789</v>
      </c>
      <c r="O5627" s="88">
        <v>0.81819067877155738</v>
      </c>
      <c r="P5627" s="89">
        <v>72.258842746124543</v>
      </c>
    </row>
    <row r="5628" spans="1:16">
      <c r="A5628" s="75" t="s">
        <v>14458</v>
      </c>
      <c r="B5628" s="85">
        <v>5624</v>
      </c>
      <c r="C5628" s="85">
        <v>9492</v>
      </c>
      <c r="D5628" s="85">
        <v>5624</v>
      </c>
      <c r="E5628" s="86" t="s">
        <v>14430</v>
      </c>
      <c r="F5628" s="85" t="s">
        <v>4596</v>
      </c>
      <c r="G5628" s="86" t="s">
        <v>111</v>
      </c>
      <c r="H5628" s="85" t="s">
        <v>2</v>
      </c>
      <c r="I5628" s="85">
        <v>1</v>
      </c>
      <c r="J5628" s="88">
        <v>0.30097635638628789</v>
      </c>
      <c r="K5628" s="146">
        <v>0.33781774681903143</v>
      </c>
      <c r="L5628" s="147">
        <v>1.3275460463875089E-9</v>
      </c>
      <c r="M5628" s="147">
        <v>3.5404362769831998E-2</v>
      </c>
      <c r="N5628" s="87">
        <v>3.7721207420705141</v>
      </c>
      <c r="O5628" s="88">
        <v>0.27415671836933658</v>
      </c>
      <c r="P5628" s="89">
        <v>72.679730346821344</v>
      </c>
    </row>
    <row r="5629" spans="1:16">
      <c r="A5629" s="75" t="s">
        <v>14459</v>
      </c>
      <c r="B5629" s="85">
        <v>5625</v>
      </c>
      <c r="C5629" s="85">
        <v>9493</v>
      </c>
      <c r="D5629" s="85">
        <v>5625</v>
      </c>
      <c r="E5629" s="86" t="s">
        <v>14430</v>
      </c>
      <c r="F5629" s="85" t="s">
        <v>5314</v>
      </c>
      <c r="G5629" s="86" t="s">
        <v>111</v>
      </c>
      <c r="H5629" s="85" t="s">
        <v>2</v>
      </c>
      <c r="I5629" s="85">
        <v>1</v>
      </c>
      <c r="J5629" s="88">
        <v>1.17554912279465</v>
      </c>
      <c r="K5629" s="146">
        <v>1.3585150693987962</v>
      </c>
      <c r="L5629" s="147">
        <v>5.4507418112847891E-9</v>
      </c>
      <c r="M5629" s="147">
        <v>0.1455637279938076</v>
      </c>
      <c r="N5629" s="87">
        <v>15.01616846058131</v>
      </c>
      <c r="O5629" s="88">
        <v>1.0790472388948129</v>
      </c>
      <c r="P5629" s="89">
        <v>71.85902593776845</v>
      </c>
    </row>
    <row r="5630" spans="1:16">
      <c r="A5630" s="75" t="s">
        <v>14460</v>
      </c>
      <c r="B5630" s="85">
        <v>5626</v>
      </c>
      <c r="C5630" s="85">
        <v>9494</v>
      </c>
      <c r="D5630" s="85">
        <v>5626</v>
      </c>
      <c r="E5630" s="86" t="s">
        <v>14430</v>
      </c>
      <c r="F5630" s="85" t="s">
        <v>4420</v>
      </c>
      <c r="G5630" s="86" t="s">
        <v>111</v>
      </c>
      <c r="H5630" s="85" t="s">
        <v>2</v>
      </c>
      <c r="I5630" s="85">
        <v>1</v>
      </c>
      <c r="J5630" s="88">
        <v>7.1083133896820153E-2</v>
      </c>
      <c r="K5630" s="146">
        <v>0.11214736279459601</v>
      </c>
      <c r="L5630" s="147">
        <v>2.7684999618435199E-10</v>
      </c>
      <c r="M5630" s="147">
        <v>7.4182998814495311E-3</v>
      </c>
      <c r="N5630" s="87">
        <v>10.1318131363877</v>
      </c>
      <c r="O5630" s="88">
        <v>6.2243202112221757E-2</v>
      </c>
      <c r="P5630" s="89">
        <v>6.1433428819052764</v>
      </c>
    </row>
    <row r="5631" spans="1:16">
      <c r="A5631" s="75" t="s">
        <v>14461</v>
      </c>
      <c r="B5631" s="85">
        <v>5627</v>
      </c>
      <c r="C5631" s="85">
        <v>9495</v>
      </c>
      <c r="D5631" s="85">
        <v>5627</v>
      </c>
      <c r="E5631" s="86" t="s">
        <v>14430</v>
      </c>
      <c r="F5631" s="85" t="s">
        <v>4422</v>
      </c>
      <c r="G5631" s="86" t="s">
        <v>111</v>
      </c>
      <c r="H5631" s="85" t="s">
        <v>2</v>
      </c>
      <c r="I5631" s="85">
        <v>1</v>
      </c>
      <c r="J5631" s="88">
        <v>0.1830319529358084</v>
      </c>
      <c r="K5631" s="146">
        <v>0.38167208579097683</v>
      </c>
      <c r="L5631" s="147">
        <v>8.7496327758621033E-10</v>
      </c>
      <c r="M5631" s="147">
        <v>9.3727775648111376E-3</v>
      </c>
      <c r="N5631" s="87">
        <v>5.1981251156257047</v>
      </c>
      <c r="O5631" s="88">
        <v>0.1699877015233596</v>
      </c>
      <c r="P5631" s="89">
        <v>32.701733363895379</v>
      </c>
    </row>
    <row r="5632" spans="1:16">
      <c r="A5632" s="75" t="s">
        <v>14462</v>
      </c>
      <c r="B5632" s="85">
        <v>5628</v>
      </c>
      <c r="C5632" s="85">
        <v>9496</v>
      </c>
      <c r="D5632" s="85">
        <v>5628</v>
      </c>
      <c r="E5632" s="86" t="s">
        <v>14430</v>
      </c>
      <c r="F5632" s="85" t="s">
        <v>509</v>
      </c>
      <c r="G5632" s="86" t="s">
        <v>111</v>
      </c>
      <c r="H5632" s="85" t="s">
        <v>2</v>
      </c>
      <c r="I5632" s="85">
        <v>1</v>
      </c>
      <c r="J5632" s="88">
        <v>2.4591366263738021E-2</v>
      </c>
      <c r="K5632" s="146">
        <v>4.9618689689193793E-2</v>
      </c>
      <c r="L5632" s="147">
        <v>1.8010175617520361E-10</v>
      </c>
      <c r="M5632" s="147">
        <v>9.7065959498110065E-4</v>
      </c>
      <c r="N5632" s="87">
        <v>0.28118839219120301</v>
      </c>
      <c r="O5632" s="88">
        <v>2.0968701907898939E-2</v>
      </c>
      <c r="P5632" s="89">
        <v>74.571719495592134</v>
      </c>
    </row>
    <row r="5633" spans="1:16">
      <c r="A5633" s="75" t="s">
        <v>14463</v>
      </c>
      <c r="B5633" s="85">
        <v>5629</v>
      </c>
      <c r="C5633" s="85">
        <v>9497</v>
      </c>
      <c r="D5633" s="85">
        <v>5629</v>
      </c>
      <c r="E5633" s="86" t="s">
        <v>14430</v>
      </c>
      <c r="F5633" s="85" t="s">
        <v>4235</v>
      </c>
      <c r="G5633" s="86" t="s">
        <v>111</v>
      </c>
      <c r="H5633" s="85" t="s">
        <v>2</v>
      </c>
      <c r="I5633" s="85">
        <v>1</v>
      </c>
      <c r="J5633" s="88">
        <v>0.70894635251428473</v>
      </c>
      <c r="K5633" s="146">
        <v>0.68889815899332518</v>
      </c>
      <c r="L5633" s="147">
        <v>3.022734896333265E-9</v>
      </c>
      <c r="M5633" s="147">
        <v>4.7525466957129822E-2</v>
      </c>
      <c r="N5633" s="87">
        <v>9.8000453141673631</v>
      </c>
      <c r="O5633" s="88">
        <v>0.66817569386791098</v>
      </c>
      <c r="P5633" s="89">
        <v>68.180877990632112</v>
      </c>
    </row>
    <row r="5634" spans="1:16">
      <c r="A5634" s="75" t="s">
        <v>14464</v>
      </c>
      <c r="B5634" s="85">
        <v>5630</v>
      </c>
      <c r="C5634" s="85">
        <v>9498</v>
      </c>
      <c r="D5634" s="85">
        <v>5630</v>
      </c>
      <c r="E5634" s="86" t="s">
        <v>14430</v>
      </c>
      <c r="F5634" s="85" t="s">
        <v>4600</v>
      </c>
      <c r="G5634" s="86" t="s">
        <v>111</v>
      </c>
      <c r="H5634" s="85" t="s">
        <v>2</v>
      </c>
      <c r="I5634" s="85">
        <v>1</v>
      </c>
      <c r="J5634" s="88">
        <v>0.1639531566920418</v>
      </c>
      <c r="K5634" s="146">
        <v>0.15878082530411852</v>
      </c>
      <c r="L5634" s="147">
        <v>6.6774765915014535E-10</v>
      </c>
      <c r="M5634" s="147">
        <v>2.084709516988496E-2</v>
      </c>
      <c r="N5634" s="87">
        <v>2.4083841107827468</v>
      </c>
      <c r="O5634" s="88">
        <v>0.14788039582095669</v>
      </c>
      <c r="P5634" s="89">
        <v>61.402329951800837</v>
      </c>
    </row>
    <row r="5635" spans="1:16">
      <c r="A5635" s="75" t="s">
        <v>14465</v>
      </c>
      <c r="B5635" s="85">
        <v>5631</v>
      </c>
      <c r="C5635" s="85">
        <v>9499</v>
      </c>
      <c r="D5635" s="85">
        <v>5631</v>
      </c>
      <c r="E5635" s="86" t="s">
        <v>14430</v>
      </c>
      <c r="F5635" s="85" t="s">
        <v>6174</v>
      </c>
      <c r="G5635" s="86" t="s">
        <v>111</v>
      </c>
      <c r="H5635" s="85" t="s">
        <v>2</v>
      </c>
      <c r="I5635" s="85">
        <v>1</v>
      </c>
      <c r="J5635" s="88">
        <v>1.778565874906975E-2</v>
      </c>
      <c r="K5635" s="146">
        <v>2.3881431250246547E-2</v>
      </c>
      <c r="L5635" s="147">
        <v>7.6011924914389518E-11</v>
      </c>
      <c r="M5635" s="147">
        <v>1.7456412637708819E-3</v>
      </c>
      <c r="N5635" s="87">
        <v>0.2047455210069653</v>
      </c>
      <c r="O5635" s="88">
        <v>1.4788499945365959E-2</v>
      </c>
      <c r="P5635" s="89">
        <v>72.228685993394038</v>
      </c>
    </row>
    <row r="5636" spans="1:16">
      <c r="A5636" s="75" t="s">
        <v>14466</v>
      </c>
      <c r="B5636" s="85">
        <v>5632</v>
      </c>
      <c r="C5636" s="85">
        <v>9500</v>
      </c>
      <c r="D5636" s="85">
        <v>5632</v>
      </c>
      <c r="E5636" s="86" t="s">
        <v>14430</v>
      </c>
      <c r="F5636" s="85" t="s">
        <v>6176</v>
      </c>
      <c r="G5636" s="86" t="s">
        <v>111</v>
      </c>
      <c r="H5636" s="85" t="s">
        <v>2</v>
      </c>
      <c r="I5636" s="85">
        <v>1</v>
      </c>
      <c r="J5636" s="88">
        <v>1.003312717323996E-2</v>
      </c>
      <c r="K5636" s="146">
        <v>1.7293766313177372E-2</v>
      </c>
      <c r="L5636" s="147">
        <v>4.3570247070863082E-11</v>
      </c>
      <c r="M5636" s="147">
        <v>6.567733804519985E-4</v>
      </c>
      <c r="N5636" s="87">
        <v>8.4119731237827303E-2</v>
      </c>
      <c r="O5636" s="88">
        <v>7.4797343171320333E-3</v>
      </c>
      <c r="P5636" s="89">
        <v>88.91771534534476</v>
      </c>
    </row>
    <row r="5637" spans="1:16">
      <c r="A5637" s="75" t="s">
        <v>14467</v>
      </c>
      <c r="B5637" s="85">
        <v>5633</v>
      </c>
      <c r="C5637" s="85">
        <v>9501</v>
      </c>
      <c r="D5637" s="85">
        <v>5633</v>
      </c>
      <c r="E5637" s="86" t="s">
        <v>14430</v>
      </c>
      <c r="F5637" s="85" t="s">
        <v>32</v>
      </c>
      <c r="G5637" s="86" t="s">
        <v>111</v>
      </c>
      <c r="H5637" s="85" t="s">
        <v>2</v>
      </c>
      <c r="I5637" s="85">
        <v>1</v>
      </c>
      <c r="J5637" s="88">
        <v>2.835513698276446E-2</v>
      </c>
      <c r="K5637" s="146">
        <v>5.0267968981802733E-2</v>
      </c>
      <c r="L5637" s="147">
        <v>1.4849756849422061E-10</v>
      </c>
      <c r="M5637" s="147">
        <v>2.2249807814145712E-3</v>
      </c>
      <c r="N5637" s="87">
        <v>3.2646581458850301</v>
      </c>
      <c r="O5637" s="88">
        <v>2.1730909902271989E-2</v>
      </c>
      <c r="P5637" s="89">
        <v>6.6564120747720317</v>
      </c>
    </row>
    <row r="5638" spans="1:16">
      <c r="A5638" s="75" t="s">
        <v>14468</v>
      </c>
      <c r="B5638" s="85">
        <v>5634</v>
      </c>
      <c r="C5638" s="85">
        <v>9502</v>
      </c>
      <c r="D5638" s="85">
        <v>5634</v>
      </c>
      <c r="E5638" s="86" t="s">
        <v>14430</v>
      </c>
      <c r="F5638" s="85" t="s">
        <v>2972</v>
      </c>
      <c r="G5638" s="86" t="s">
        <v>111</v>
      </c>
      <c r="H5638" s="85" t="s">
        <v>2</v>
      </c>
      <c r="I5638" s="85">
        <v>1</v>
      </c>
      <c r="J5638" s="88">
        <v>0.48454366420982009</v>
      </c>
      <c r="K5638" s="146">
        <v>0.29795935297175929</v>
      </c>
      <c r="L5638" s="147">
        <v>1.541082542145643E-9</v>
      </c>
      <c r="M5638" s="147">
        <v>6.6807010770066358E-2</v>
      </c>
      <c r="N5638" s="87">
        <v>8.8329308765357855</v>
      </c>
      <c r="O5638" s="88">
        <v>0.43238148678178812</v>
      </c>
      <c r="P5638" s="89">
        <v>48.951077827449858</v>
      </c>
    </row>
    <row r="5639" spans="1:16">
      <c r="A5639" s="75" t="s">
        <v>14469</v>
      </c>
      <c r="B5639" s="85">
        <v>5635</v>
      </c>
      <c r="C5639" s="85">
        <v>9503</v>
      </c>
      <c r="D5639" s="85">
        <v>5635</v>
      </c>
      <c r="E5639" s="86" t="s">
        <v>14430</v>
      </c>
      <c r="F5639" s="85" t="s">
        <v>1063</v>
      </c>
      <c r="G5639" s="86" t="s">
        <v>111</v>
      </c>
      <c r="H5639" s="85" t="s">
        <v>2</v>
      </c>
      <c r="I5639" s="85">
        <v>1</v>
      </c>
      <c r="J5639" s="88">
        <v>0.5718679041709408</v>
      </c>
      <c r="K5639" s="146">
        <v>2.80378652740528</v>
      </c>
      <c r="L5639" s="147">
        <v>2.8585318821047592E-9</v>
      </c>
      <c r="M5639" s="147">
        <v>3.035033612051596E-2</v>
      </c>
      <c r="N5639" s="87">
        <v>7.4431459547696672</v>
      </c>
      <c r="O5639" s="88">
        <v>0.54255331916662231</v>
      </c>
      <c r="P5639" s="89">
        <v>72.893010893995282</v>
      </c>
    </row>
    <row r="5640" spans="1:16">
      <c r="A5640" s="75" t="s">
        <v>14470</v>
      </c>
      <c r="B5640" s="85">
        <v>5636</v>
      </c>
      <c r="C5640" s="85">
        <v>9504</v>
      </c>
      <c r="D5640" s="85">
        <v>5636</v>
      </c>
      <c r="E5640" s="86" t="s">
        <v>14430</v>
      </c>
      <c r="F5640" s="85" t="s">
        <v>3842</v>
      </c>
      <c r="G5640" s="86" t="s">
        <v>111</v>
      </c>
      <c r="H5640" s="85" t="s">
        <v>2</v>
      </c>
      <c r="I5640" s="85">
        <v>1</v>
      </c>
      <c r="J5640" s="88">
        <v>5.6975889416242417E-2</v>
      </c>
      <c r="K5640" s="146">
        <v>7.1760891210082944E-2</v>
      </c>
      <c r="L5640" s="147">
        <v>2.6218523548628891E-10</v>
      </c>
      <c r="M5640" s="147">
        <v>6.3935686388122163E-3</v>
      </c>
      <c r="N5640" s="87">
        <v>0.69600971456142924</v>
      </c>
      <c r="O5640" s="88">
        <v>5.0890002110499197E-2</v>
      </c>
      <c r="P5640" s="89">
        <v>73.116798581706703</v>
      </c>
    </row>
    <row r="5641" spans="1:16">
      <c r="A5641" s="75" t="s">
        <v>14471</v>
      </c>
      <c r="B5641" s="85">
        <v>5637</v>
      </c>
      <c r="C5641" s="85">
        <v>9505</v>
      </c>
      <c r="D5641" s="85">
        <v>5637</v>
      </c>
      <c r="E5641" s="86" t="s">
        <v>14430</v>
      </c>
      <c r="F5641" s="85" t="s">
        <v>6182</v>
      </c>
      <c r="G5641" s="86" t="s">
        <v>111</v>
      </c>
      <c r="H5641" s="85" t="s">
        <v>2</v>
      </c>
      <c r="I5641" s="85">
        <v>1</v>
      </c>
      <c r="J5641" s="88">
        <v>0.90394850774469726</v>
      </c>
      <c r="K5641" s="146">
        <v>0.99565470538323841</v>
      </c>
      <c r="L5641" s="147">
        <v>3.781735311730132E-9</v>
      </c>
      <c r="M5641" s="147">
        <v>1.9903764547685311E-2</v>
      </c>
      <c r="N5641" s="87">
        <v>8.4653910036140676</v>
      </c>
      <c r="O5641" s="88">
        <v>0.75914136833733614</v>
      </c>
      <c r="P5641" s="89">
        <v>89.675877701720026</v>
      </c>
    </row>
    <row r="5642" spans="1:16">
      <c r="A5642" s="75" t="s">
        <v>14472</v>
      </c>
      <c r="B5642" s="85">
        <v>5638</v>
      </c>
      <c r="C5642" s="85">
        <v>9506</v>
      </c>
      <c r="D5642" s="85">
        <v>5638</v>
      </c>
      <c r="E5642" s="86" t="s">
        <v>14430</v>
      </c>
      <c r="F5642" s="85" t="s">
        <v>6184</v>
      </c>
      <c r="G5642" s="86" t="s">
        <v>111</v>
      </c>
      <c r="H5642" s="85" t="s">
        <v>2</v>
      </c>
      <c r="I5642" s="85">
        <v>1</v>
      </c>
      <c r="J5642" s="88">
        <v>0.61500287986641655</v>
      </c>
      <c r="K5642" s="146">
        <v>0.69982697123036119</v>
      </c>
      <c r="L5642" s="147">
        <v>2.6173891128277638E-9</v>
      </c>
      <c r="M5642" s="147">
        <v>1.9468100189331299E-2</v>
      </c>
      <c r="N5642" s="87">
        <v>7.6824301801388399</v>
      </c>
      <c r="O5642" s="88">
        <v>0.5199685300965754</v>
      </c>
      <c r="P5642" s="89">
        <v>67.682818835221525</v>
      </c>
    </row>
    <row r="5643" spans="1:16">
      <c r="A5643" s="75" t="s">
        <v>14473</v>
      </c>
      <c r="B5643" s="85">
        <v>5639</v>
      </c>
      <c r="C5643" s="85">
        <v>9507</v>
      </c>
      <c r="D5643" s="85">
        <v>5639</v>
      </c>
      <c r="E5643" s="86" t="s">
        <v>14430</v>
      </c>
      <c r="F5643" s="85" t="s">
        <v>6186</v>
      </c>
      <c r="G5643" s="86" t="s">
        <v>111</v>
      </c>
      <c r="H5643" s="85" t="s">
        <v>2</v>
      </c>
      <c r="I5643" s="85">
        <v>1</v>
      </c>
      <c r="J5643" s="88">
        <v>0.84447475836577057</v>
      </c>
      <c r="K5643" s="146">
        <v>0.92784028768589522</v>
      </c>
      <c r="L5643" s="147">
        <v>3.5233593633691378E-9</v>
      </c>
      <c r="M5643" s="147">
        <v>2.480880903384106E-2</v>
      </c>
      <c r="N5643" s="87">
        <v>9.7962517102726459</v>
      </c>
      <c r="O5643" s="88">
        <v>0.71440875961726868</v>
      </c>
      <c r="P5643" s="89">
        <v>72.926745937746574</v>
      </c>
    </row>
    <row r="5644" spans="1:16">
      <c r="A5644" s="75" t="s">
        <v>14474</v>
      </c>
      <c r="B5644" s="85">
        <v>5640</v>
      </c>
      <c r="C5644" s="85">
        <v>9508</v>
      </c>
      <c r="D5644" s="85">
        <v>5640</v>
      </c>
      <c r="E5644" s="86" t="s">
        <v>14430</v>
      </c>
      <c r="F5644" s="85" t="s">
        <v>6188</v>
      </c>
      <c r="G5644" s="86" t="s">
        <v>111</v>
      </c>
      <c r="H5644" s="85" t="s">
        <v>2</v>
      </c>
      <c r="I5644" s="85">
        <v>1</v>
      </c>
      <c r="J5644" s="88">
        <v>1.18908070969587</v>
      </c>
      <c r="K5644" s="146">
        <v>1.3513161609350901</v>
      </c>
      <c r="L5644" s="147">
        <v>5.0677832490149278E-9</v>
      </c>
      <c r="M5644" s="147">
        <v>2.774856004665565E-2</v>
      </c>
      <c r="N5644" s="87">
        <v>11.476514892998109</v>
      </c>
      <c r="O5644" s="88">
        <v>0.99993707520507413</v>
      </c>
      <c r="P5644" s="89">
        <v>87.128983365424105</v>
      </c>
    </row>
    <row r="5645" spans="1:16">
      <c r="A5645" s="75" t="s">
        <v>14475</v>
      </c>
      <c r="B5645" s="85">
        <v>5641</v>
      </c>
      <c r="C5645" s="85">
        <v>9509</v>
      </c>
      <c r="D5645" s="85">
        <v>5641</v>
      </c>
      <c r="E5645" s="86" t="s">
        <v>14430</v>
      </c>
      <c r="F5645" s="85" t="s">
        <v>6190</v>
      </c>
      <c r="G5645" s="86" t="s">
        <v>111</v>
      </c>
      <c r="H5645" s="85" t="s">
        <v>2</v>
      </c>
      <c r="I5645" s="85">
        <v>1</v>
      </c>
      <c r="J5645" s="88">
        <v>1.4337551741434891</v>
      </c>
      <c r="K5645" s="146">
        <v>1.5974162440586845</v>
      </c>
      <c r="L5645" s="147">
        <v>6.0254886666634604E-9</v>
      </c>
      <c r="M5645" s="147">
        <v>2.9568503576718062E-2</v>
      </c>
      <c r="N5645" s="87">
        <v>13.76280808159397</v>
      </c>
      <c r="O5645" s="88">
        <v>1.2031824615683751</v>
      </c>
      <c r="P5645" s="89">
        <v>87.422745012152035</v>
      </c>
    </row>
    <row r="5646" spans="1:16">
      <c r="A5646" s="75" t="s">
        <v>14476</v>
      </c>
      <c r="B5646" s="85">
        <v>5642</v>
      </c>
      <c r="C5646" s="85">
        <v>9510</v>
      </c>
      <c r="D5646" s="85">
        <v>5642</v>
      </c>
      <c r="E5646" s="86" t="s">
        <v>14430</v>
      </c>
      <c r="F5646" s="85" t="s">
        <v>6192</v>
      </c>
      <c r="G5646" s="86" t="s">
        <v>111</v>
      </c>
      <c r="H5646" s="85" t="s">
        <v>2</v>
      </c>
      <c r="I5646" s="85">
        <v>1</v>
      </c>
      <c r="J5646" s="88">
        <v>1.002968515847432</v>
      </c>
      <c r="K5646" s="146">
        <v>1.1457759086205217</v>
      </c>
      <c r="L5646" s="147">
        <v>4.2775663155985297E-9</v>
      </c>
      <c r="M5646" s="147">
        <v>2.098622200496874E-2</v>
      </c>
      <c r="N5646" s="87">
        <v>9.2927918784252768</v>
      </c>
      <c r="O5646" s="88">
        <v>0.84234325855454417</v>
      </c>
      <c r="P5646" s="89">
        <v>90.644799708705477</v>
      </c>
    </row>
    <row r="5647" spans="1:16">
      <c r="A5647" s="75" t="s">
        <v>14477</v>
      </c>
      <c r="B5647" s="85">
        <v>5643</v>
      </c>
      <c r="C5647" s="85">
        <v>9511</v>
      </c>
      <c r="D5647" s="85">
        <v>5643</v>
      </c>
      <c r="E5647" s="86" t="s">
        <v>14430</v>
      </c>
      <c r="F5647" s="85" t="s">
        <v>6194</v>
      </c>
      <c r="G5647" s="86" t="s">
        <v>111</v>
      </c>
      <c r="H5647" s="85" t="s">
        <v>2</v>
      </c>
      <c r="I5647" s="85">
        <v>1</v>
      </c>
      <c r="J5647" s="88">
        <v>0.30808588289676991</v>
      </c>
      <c r="K5647" s="146">
        <v>0.37947037395361743</v>
      </c>
      <c r="L5647" s="147">
        <v>1.37209878713033E-9</v>
      </c>
      <c r="M5647" s="147">
        <v>8.4784561842078856E-3</v>
      </c>
      <c r="N5647" s="87">
        <v>3.0289284659805258</v>
      </c>
      <c r="O5647" s="88">
        <v>0.25877882897748761</v>
      </c>
      <c r="P5647" s="89">
        <v>85.435767758785815</v>
      </c>
    </row>
    <row r="5648" spans="1:16">
      <c r="A5648" s="75" t="s">
        <v>14478</v>
      </c>
      <c r="B5648" s="85">
        <v>5644</v>
      </c>
      <c r="C5648" s="85">
        <v>9512</v>
      </c>
      <c r="D5648" s="85">
        <v>5644</v>
      </c>
      <c r="E5648" s="86" t="s">
        <v>14430</v>
      </c>
      <c r="F5648" s="85" t="s">
        <v>235</v>
      </c>
      <c r="G5648" s="86" t="s">
        <v>111</v>
      </c>
      <c r="H5648" s="85" t="s">
        <v>2</v>
      </c>
      <c r="I5648" s="85">
        <v>1</v>
      </c>
      <c r="J5648" s="88">
        <v>0.23333203738388039</v>
      </c>
      <c r="K5648" s="146">
        <v>0.28946853329423683</v>
      </c>
      <c r="L5648" s="147">
        <v>1.065887149180955E-9</v>
      </c>
      <c r="M5648" s="147">
        <v>1.237166527467577E-2</v>
      </c>
      <c r="N5648" s="87">
        <v>2.405020288371162</v>
      </c>
      <c r="O5648" s="88">
        <v>0.19724020142442211</v>
      </c>
      <c r="P5648" s="89">
        <v>82.011865919853065</v>
      </c>
    </row>
    <row r="5649" spans="1:16">
      <c r="A5649" s="75" t="s">
        <v>14479</v>
      </c>
      <c r="B5649" s="85">
        <v>5645</v>
      </c>
      <c r="C5649" s="85">
        <v>9513</v>
      </c>
      <c r="D5649" s="85">
        <v>5645</v>
      </c>
      <c r="E5649" s="86" t="s">
        <v>14430</v>
      </c>
      <c r="F5649" s="85" t="s">
        <v>1183</v>
      </c>
      <c r="G5649" s="86" t="s">
        <v>111</v>
      </c>
      <c r="H5649" s="85" t="s">
        <v>2</v>
      </c>
      <c r="I5649" s="85">
        <v>1</v>
      </c>
      <c r="J5649" s="88">
        <v>4.0665588862407613E-2</v>
      </c>
      <c r="K5649" s="146">
        <v>5.3332881976104356E-2</v>
      </c>
      <c r="L5649" s="147">
        <v>1.7742490669226339E-10</v>
      </c>
      <c r="M5649" s="147">
        <v>4.3325934161960438E-3</v>
      </c>
      <c r="N5649" s="87">
        <v>0.52380976856005812</v>
      </c>
      <c r="O5649" s="88">
        <v>3.5599352415570357E-2</v>
      </c>
      <c r="P5649" s="89">
        <v>67.96236831060294</v>
      </c>
    </row>
    <row r="5650" spans="1:16">
      <c r="A5650" s="75" t="s">
        <v>14480</v>
      </c>
      <c r="B5650" s="85">
        <v>5646</v>
      </c>
      <c r="C5650" s="85">
        <v>9514</v>
      </c>
      <c r="D5650" s="85">
        <v>5646</v>
      </c>
      <c r="E5650" s="86" t="s">
        <v>14430</v>
      </c>
      <c r="F5650" s="85" t="s">
        <v>6198</v>
      </c>
      <c r="G5650" s="86" t="s">
        <v>111</v>
      </c>
      <c r="H5650" s="85" t="s">
        <v>2</v>
      </c>
      <c r="I5650" s="85">
        <v>1</v>
      </c>
      <c r="J5650" s="88">
        <v>1.0174876883907951</v>
      </c>
      <c r="K5650" s="146">
        <v>1.1301218107492628</v>
      </c>
      <c r="L5650" s="147">
        <v>4.596358833390275E-9</v>
      </c>
      <c r="M5650" s="147">
        <v>0.12715567249603549</v>
      </c>
      <c r="N5650" s="87">
        <v>13.444907319901979</v>
      </c>
      <c r="O5650" s="88">
        <v>0.93168169162413317</v>
      </c>
      <c r="P5650" s="89">
        <v>69.296252436415131</v>
      </c>
    </row>
    <row r="5651" spans="1:16">
      <c r="A5651" s="75" t="s">
        <v>14481</v>
      </c>
      <c r="B5651" s="85">
        <v>5647</v>
      </c>
      <c r="C5651" s="85">
        <v>9515</v>
      </c>
      <c r="D5651" s="85">
        <v>5647</v>
      </c>
      <c r="E5651" s="86" t="s">
        <v>14430</v>
      </c>
      <c r="F5651" s="85" t="s">
        <v>6200</v>
      </c>
      <c r="G5651" s="86" t="s">
        <v>111</v>
      </c>
      <c r="H5651" s="85" t="s">
        <v>2</v>
      </c>
      <c r="I5651" s="85">
        <v>1</v>
      </c>
      <c r="J5651" s="88">
        <v>0.77627330560531549</v>
      </c>
      <c r="K5651" s="146">
        <v>0.90287410704925386</v>
      </c>
      <c r="L5651" s="147">
        <v>3.6019294007727501E-9</v>
      </c>
      <c r="M5651" s="147">
        <v>9.5989232440670855E-2</v>
      </c>
      <c r="N5651" s="87">
        <v>9.9120067331365771</v>
      </c>
      <c r="O5651" s="88">
        <v>0.71179219142771744</v>
      </c>
      <c r="P5651" s="89">
        <v>71.811108546581494</v>
      </c>
    </row>
    <row r="5652" spans="1:16">
      <c r="A5652" s="75" t="s">
        <v>14482</v>
      </c>
      <c r="B5652" s="85">
        <v>5648</v>
      </c>
      <c r="C5652" s="85">
        <v>9516</v>
      </c>
      <c r="D5652" s="85">
        <v>5648</v>
      </c>
      <c r="E5652" s="86" t="s">
        <v>14430</v>
      </c>
      <c r="F5652" s="85" t="s">
        <v>5038</v>
      </c>
      <c r="G5652" s="86" t="s">
        <v>111</v>
      </c>
      <c r="H5652" s="85" t="s">
        <v>2</v>
      </c>
      <c r="I5652" s="85">
        <v>1</v>
      </c>
      <c r="J5652" s="88">
        <v>1.0810779211992909</v>
      </c>
      <c r="K5652" s="146">
        <v>1.2516987899596321</v>
      </c>
      <c r="L5652" s="147">
        <v>5.0142077309288054E-9</v>
      </c>
      <c r="M5652" s="147">
        <v>0.1336362209093214</v>
      </c>
      <c r="N5652" s="87">
        <v>13.79638162271036</v>
      </c>
      <c r="O5652" s="88">
        <v>0.99183152077693548</v>
      </c>
      <c r="P5652" s="89">
        <v>71.890699163052417</v>
      </c>
    </row>
    <row r="5653" spans="1:16">
      <c r="A5653" s="75" t="s">
        <v>14483</v>
      </c>
      <c r="B5653" s="85">
        <v>5649</v>
      </c>
      <c r="C5653" s="85">
        <v>9517</v>
      </c>
      <c r="D5653" s="85">
        <v>5649</v>
      </c>
      <c r="E5653" s="86" t="s">
        <v>14430</v>
      </c>
      <c r="F5653" s="85" t="s">
        <v>4366</v>
      </c>
      <c r="G5653" s="86" t="s">
        <v>111</v>
      </c>
      <c r="H5653" s="85" t="s">
        <v>2</v>
      </c>
      <c r="I5653" s="85">
        <v>1</v>
      </c>
      <c r="J5653" s="88">
        <v>0.66079530589864499</v>
      </c>
      <c r="K5653" s="146">
        <v>0.75746881549340406</v>
      </c>
      <c r="L5653" s="147">
        <v>3.1870751701552121E-9</v>
      </c>
      <c r="M5653" s="147">
        <v>1.147933134278886E-2</v>
      </c>
      <c r="N5653" s="87">
        <v>11.434999185117549</v>
      </c>
      <c r="O5653" s="88">
        <v>0.63577178371748067</v>
      </c>
      <c r="P5653" s="89">
        <v>55.598760736679935</v>
      </c>
    </row>
    <row r="5654" spans="1:16">
      <c r="A5654" s="75" t="s">
        <v>14484</v>
      </c>
      <c r="B5654" s="85">
        <v>5650</v>
      </c>
      <c r="C5654" s="85">
        <v>9518</v>
      </c>
      <c r="D5654" s="85">
        <v>5650</v>
      </c>
      <c r="E5654" s="86" t="s">
        <v>14430</v>
      </c>
      <c r="F5654" s="85" t="s">
        <v>429</v>
      </c>
      <c r="G5654" s="86" t="s">
        <v>111</v>
      </c>
      <c r="H5654" s="85" t="s">
        <v>2</v>
      </c>
      <c r="I5654" s="85">
        <v>1</v>
      </c>
      <c r="J5654" s="88">
        <v>0.47606095608778909</v>
      </c>
      <c r="K5654" s="146">
        <v>0.4682853754133528</v>
      </c>
      <c r="L5654" s="147">
        <v>2.1075067137825169E-9</v>
      </c>
      <c r="M5654" s="147">
        <v>1.478320530858572E-2</v>
      </c>
      <c r="N5654" s="87">
        <v>7.6956927327105769</v>
      </c>
      <c r="O5654" s="88">
        <v>0.44250094878591678</v>
      </c>
      <c r="P5654" s="89">
        <v>57.499820244260079</v>
      </c>
    </row>
    <row r="5655" spans="1:16">
      <c r="A5655" s="75" t="s">
        <v>14485</v>
      </c>
      <c r="B5655" s="85">
        <v>5651</v>
      </c>
      <c r="C5655" s="85">
        <v>9519</v>
      </c>
      <c r="D5655" s="85">
        <v>5651</v>
      </c>
      <c r="E5655" s="86" t="s">
        <v>14430</v>
      </c>
      <c r="F5655" s="85" t="s">
        <v>1055</v>
      </c>
      <c r="G5655" s="86" t="s">
        <v>111</v>
      </c>
      <c r="H5655" s="85" t="s">
        <v>2</v>
      </c>
      <c r="I5655" s="85">
        <v>1</v>
      </c>
      <c r="J5655" s="88">
        <v>0.20749898003537209</v>
      </c>
      <c r="K5655" s="146">
        <v>0.22815518917407787</v>
      </c>
      <c r="L5655" s="147">
        <v>1.2643106336608839E-9</v>
      </c>
      <c r="M5655" s="147">
        <v>1.031957027350716E-2</v>
      </c>
      <c r="N5655" s="87">
        <v>3.6881849757125451</v>
      </c>
      <c r="O5655" s="88">
        <v>0.18820793686042819</v>
      </c>
      <c r="P5655" s="89">
        <v>51.029961376616434</v>
      </c>
    </row>
    <row r="5656" spans="1:16">
      <c r="A5656" s="75" t="s">
        <v>14486</v>
      </c>
      <c r="B5656" s="85">
        <v>5652</v>
      </c>
      <c r="C5656" s="85">
        <v>9520</v>
      </c>
      <c r="D5656" s="85">
        <v>5652</v>
      </c>
      <c r="E5656" s="86" t="s">
        <v>14430</v>
      </c>
      <c r="F5656" s="85" t="s">
        <v>6206</v>
      </c>
      <c r="G5656" s="86" t="s">
        <v>111</v>
      </c>
      <c r="H5656" s="85" t="s">
        <v>2</v>
      </c>
      <c r="I5656" s="85">
        <v>1</v>
      </c>
      <c r="J5656" s="88">
        <v>0.85668068205039805</v>
      </c>
      <c r="K5656" s="146">
        <v>0.93821244186435304</v>
      </c>
      <c r="L5656" s="147">
        <v>3.7737366460887046E-9</v>
      </c>
      <c r="M5656" s="147">
        <v>9.1365197123713923E-2</v>
      </c>
      <c r="N5656" s="87">
        <v>11.70042576670849</v>
      </c>
      <c r="O5656" s="88">
        <v>0.78227342653541465</v>
      </c>
      <c r="P5656" s="89">
        <v>66.858543623364255</v>
      </c>
    </row>
    <row r="5657" spans="1:16">
      <c r="A5657" s="75" t="s">
        <v>14487</v>
      </c>
      <c r="B5657" s="85">
        <v>5653</v>
      </c>
      <c r="C5657" s="85">
        <v>9521</v>
      </c>
      <c r="D5657" s="85">
        <v>5653</v>
      </c>
      <c r="E5657" s="86" t="s">
        <v>14430</v>
      </c>
      <c r="F5657" s="85" t="s">
        <v>6208</v>
      </c>
      <c r="G5657" s="86" t="s">
        <v>111</v>
      </c>
      <c r="H5657" s="85" t="s">
        <v>2</v>
      </c>
      <c r="I5657" s="85">
        <v>1</v>
      </c>
      <c r="J5657" s="88">
        <v>0.66943816474796025</v>
      </c>
      <c r="K5657" s="146">
        <v>0.40396657753595311</v>
      </c>
      <c r="L5657" s="147">
        <v>2.1247302391615579E-9</v>
      </c>
      <c r="M5657" s="147">
        <v>9.2252094691263942E-2</v>
      </c>
      <c r="N5657" s="87">
        <v>12.24155050208859</v>
      </c>
      <c r="O5657" s="88">
        <v>0.59848970019853442</v>
      </c>
      <c r="P5657" s="89">
        <v>48.890024192313156</v>
      </c>
    </row>
    <row r="5658" spans="1:16">
      <c r="A5658" s="75" t="s">
        <v>14488</v>
      </c>
      <c r="B5658" s="85">
        <v>5654</v>
      </c>
      <c r="C5658" s="85">
        <v>9522</v>
      </c>
      <c r="D5658" s="85">
        <v>5654</v>
      </c>
      <c r="E5658" s="86" t="s">
        <v>14430</v>
      </c>
      <c r="F5658" s="85" t="s">
        <v>1185</v>
      </c>
      <c r="G5658" s="86" t="s">
        <v>111</v>
      </c>
      <c r="H5658" s="85" t="s">
        <v>2</v>
      </c>
      <c r="I5658" s="85">
        <v>1</v>
      </c>
      <c r="J5658" s="88">
        <v>0.11658643361119039</v>
      </c>
      <c r="K5658" s="146">
        <v>0.12711236507616352</v>
      </c>
      <c r="L5658" s="147">
        <v>5.076849037261772E-10</v>
      </c>
      <c r="M5658" s="147">
        <v>1.4289829994266409E-2</v>
      </c>
      <c r="N5658" s="87">
        <v>1.57131761966761</v>
      </c>
      <c r="O5658" s="88">
        <v>0.1050570069387481</v>
      </c>
      <c r="P5658" s="89">
        <v>66.859179597929682</v>
      </c>
    </row>
    <row r="5659" spans="1:16">
      <c r="A5659" s="75" t="s">
        <v>14489</v>
      </c>
      <c r="B5659" s="85">
        <v>5655</v>
      </c>
      <c r="C5659" s="85">
        <v>9523</v>
      </c>
      <c r="D5659" s="85">
        <v>5655</v>
      </c>
      <c r="E5659" s="86" t="s">
        <v>14430</v>
      </c>
      <c r="F5659" s="85" t="s">
        <v>4489</v>
      </c>
      <c r="G5659" s="86" t="s">
        <v>111</v>
      </c>
      <c r="H5659" s="85" t="s">
        <v>2</v>
      </c>
      <c r="I5659" s="85">
        <v>1</v>
      </c>
      <c r="J5659" s="88">
        <v>0.64052441152574768</v>
      </c>
      <c r="K5659" s="146">
        <v>0.81992300886207814</v>
      </c>
      <c r="L5659" s="147">
        <v>3.4001073712164148E-9</v>
      </c>
      <c r="M5659" s="147">
        <v>6.4882394350316661E-2</v>
      </c>
      <c r="N5659" s="87">
        <v>11.168825358762691</v>
      </c>
      <c r="O5659" s="88">
        <v>0.55875511683541967</v>
      </c>
      <c r="P5659" s="89">
        <v>50.028100439142328</v>
      </c>
    </row>
    <row r="5660" spans="1:16">
      <c r="A5660" s="75" t="s">
        <v>14490</v>
      </c>
      <c r="B5660" s="85">
        <v>5656</v>
      </c>
      <c r="C5660" s="85">
        <v>9524</v>
      </c>
      <c r="D5660" s="85">
        <v>5656</v>
      </c>
      <c r="E5660" s="86" t="s">
        <v>14430</v>
      </c>
      <c r="F5660" s="85" t="s">
        <v>6212</v>
      </c>
      <c r="G5660" s="86" t="s">
        <v>111</v>
      </c>
      <c r="H5660" s="85" t="s">
        <v>2</v>
      </c>
      <c r="I5660" s="85">
        <v>1</v>
      </c>
      <c r="J5660" s="88">
        <v>0.64432994968756729</v>
      </c>
      <c r="K5660" s="146">
        <v>0.461131655629265</v>
      </c>
      <c r="L5660" s="147">
        <v>2.2364612862816189E-9</v>
      </c>
      <c r="M5660" s="147">
        <v>8.7391554670710192E-2</v>
      </c>
      <c r="N5660" s="87">
        <v>11.048170606045909</v>
      </c>
      <c r="O5660" s="88">
        <v>0.57931658133991271</v>
      </c>
      <c r="P5660" s="89">
        <v>52.435520956102209</v>
      </c>
    </row>
    <row r="5661" spans="1:16">
      <c r="A5661" s="75" t="s">
        <v>14491</v>
      </c>
      <c r="B5661" s="85">
        <v>5657</v>
      </c>
      <c r="C5661" s="85">
        <v>9525</v>
      </c>
      <c r="D5661" s="85">
        <v>5657</v>
      </c>
      <c r="E5661" s="86" t="s">
        <v>14430</v>
      </c>
      <c r="F5661" s="85" t="s">
        <v>6214</v>
      </c>
      <c r="G5661" s="86" t="s">
        <v>111</v>
      </c>
      <c r="H5661" s="85" t="s">
        <v>2</v>
      </c>
      <c r="I5661" s="85">
        <v>1</v>
      </c>
      <c r="J5661" s="88">
        <v>1.057680192816336</v>
      </c>
      <c r="K5661" s="146">
        <v>1.2222503691338509</v>
      </c>
      <c r="L5661" s="147">
        <v>4.9031091648128818E-9</v>
      </c>
      <c r="M5661" s="147">
        <v>0.13089683786552311</v>
      </c>
      <c r="N5661" s="87">
        <v>13.50558246153836</v>
      </c>
      <c r="O5661" s="88">
        <v>0.97044242956905702</v>
      </c>
      <c r="P5661" s="89">
        <v>71.854911280777017</v>
      </c>
    </row>
    <row r="5662" spans="1:16">
      <c r="A5662" s="75" t="s">
        <v>14492</v>
      </c>
      <c r="B5662" s="85">
        <v>5658</v>
      </c>
      <c r="C5662" s="85">
        <v>9526</v>
      </c>
      <c r="D5662" s="85">
        <v>5658</v>
      </c>
      <c r="E5662" s="86" t="s">
        <v>14430</v>
      </c>
      <c r="F5662" s="85" t="s">
        <v>965</v>
      </c>
      <c r="G5662" s="86" t="s">
        <v>111</v>
      </c>
      <c r="H5662" s="85" t="s">
        <v>2</v>
      </c>
      <c r="I5662" s="85">
        <v>1</v>
      </c>
      <c r="J5662" s="88">
        <v>0.25964244161313499</v>
      </c>
      <c r="K5662" s="146">
        <v>0.28221206166190399</v>
      </c>
      <c r="L5662" s="147">
        <v>1.10959243946274E-9</v>
      </c>
      <c r="M5662" s="147">
        <v>2.5134311784226059E-2</v>
      </c>
      <c r="N5662" s="87">
        <v>7.5849606932802658</v>
      </c>
      <c r="O5662" s="88">
        <v>0.23326386188600351</v>
      </c>
      <c r="P5662" s="89">
        <v>30.753470099411146</v>
      </c>
    </row>
    <row r="5663" spans="1:16">
      <c r="A5663" s="75" t="s">
        <v>14493</v>
      </c>
      <c r="B5663" s="85">
        <v>5659</v>
      </c>
      <c r="C5663" s="85">
        <v>9527</v>
      </c>
      <c r="D5663" s="85">
        <v>5659</v>
      </c>
      <c r="E5663" s="86" t="s">
        <v>14430</v>
      </c>
      <c r="F5663" s="85" t="s">
        <v>6217</v>
      </c>
      <c r="G5663" s="86" t="s">
        <v>111</v>
      </c>
      <c r="H5663" s="85" t="s">
        <v>2</v>
      </c>
      <c r="I5663" s="85">
        <v>1</v>
      </c>
      <c r="J5663" s="88">
        <v>1.6040571477169429E-2</v>
      </c>
      <c r="K5663" s="146">
        <v>3.0930206620439517E-2</v>
      </c>
      <c r="L5663" s="147">
        <v>7.2436573791263477E-11</v>
      </c>
      <c r="M5663" s="147">
        <v>1.1293983863828079E-3</v>
      </c>
      <c r="N5663" s="87">
        <v>0.15212589291000181</v>
      </c>
      <c r="O5663" s="88">
        <v>1.294619763388655E-2</v>
      </c>
      <c r="P5663" s="89">
        <v>85.10186784274498</v>
      </c>
    </row>
    <row r="5664" spans="1:16">
      <c r="A5664" s="75" t="s">
        <v>14494</v>
      </c>
      <c r="B5664" s="85">
        <v>5660</v>
      </c>
      <c r="C5664" s="85">
        <v>9528</v>
      </c>
      <c r="D5664" s="85">
        <v>5660</v>
      </c>
      <c r="E5664" s="86" t="s">
        <v>14430</v>
      </c>
      <c r="F5664" s="85" t="s">
        <v>4492</v>
      </c>
      <c r="G5664" s="86" t="s">
        <v>111</v>
      </c>
      <c r="H5664" s="85" t="s">
        <v>2</v>
      </c>
      <c r="I5664" s="85">
        <v>1</v>
      </c>
      <c r="J5664" s="88">
        <v>0.22058130894728839</v>
      </c>
      <c r="K5664" s="146">
        <v>0.25543311785429668</v>
      </c>
      <c r="L5664" s="147">
        <v>1.070197003886322E-9</v>
      </c>
      <c r="M5664" s="147">
        <v>1.2024695996814549E-2</v>
      </c>
      <c r="N5664" s="87">
        <v>7.9988223085306256</v>
      </c>
      <c r="O5664" s="88">
        <v>0.19825134420960169</v>
      </c>
      <c r="P5664" s="89">
        <v>24.78506667139856</v>
      </c>
    </row>
    <row r="5665" spans="1:16">
      <c r="A5665" s="75" t="s">
        <v>14495</v>
      </c>
      <c r="B5665" s="85">
        <v>5661</v>
      </c>
      <c r="C5665" s="85">
        <v>9529</v>
      </c>
      <c r="D5665" s="85">
        <v>5661</v>
      </c>
      <c r="E5665" s="86" t="s">
        <v>14430</v>
      </c>
      <c r="F5665" s="85" t="s">
        <v>1084</v>
      </c>
      <c r="G5665" s="86" t="s">
        <v>111</v>
      </c>
      <c r="H5665" s="85" t="s">
        <v>2</v>
      </c>
      <c r="I5665" s="85">
        <v>1</v>
      </c>
      <c r="J5665" s="88">
        <v>7.421282204552053E-2</v>
      </c>
      <c r="K5665" s="146">
        <v>8.9763298697041929E-2</v>
      </c>
      <c r="L5665" s="147">
        <v>3.1377435426989348E-10</v>
      </c>
      <c r="M5665" s="147">
        <v>8.3968229258408276E-3</v>
      </c>
      <c r="N5665" s="87">
        <v>11.588090162187671</v>
      </c>
      <c r="O5665" s="88">
        <v>6.520949797045493E-2</v>
      </c>
      <c r="P5665" s="89">
        <v>5.62728603745557</v>
      </c>
    </row>
    <row r="5666" spans="1:16">
      <c r="A5666" s="75" t="s">
        <v>14496</v>
      </c>
      <c r="B5666" s="85">
        <v>5662</v>
      </c>
      <c r="C5666" s="85">
        <v>9530</v>
      </c>
      <c r="D5666" s="85">
        <v>5662</v>
      </c>
      <c r="E5666" s="86" t="s">
        <v>14430</v>
      </c>
      <c r="F5666" s="85" t="s">
        <v>6221</v>
      </c>
      <c r="G5666" s="86" t="s">
        <v>111</v>
      </c>
      <c r="H5666" s="85" t="s">
        <v>2</v>
      </c>
      <c r="I5666" s="85">
        <v>1</v>
      </c>
      <c r="J5666" s="88">
        <v>0.30879709999546878</v>
      </c>
      <c r="K5666" s="146">
        <v>0.21590048817649526</v>
      </c>
      <c r="L5666" s="147">
        <v>1.0497833130541329E-9</v>
      </c>
      <c r="M5666" s="147">
        <v>4.1746352154256559E-2</v>
      </c>
      <c r="N5666" s="87">
        <v>5.3546077447429239</v>
      </c>
      <c r="O5666" s="88">
        <v>0.27596335575895381</v>
      </c>
      <c r="P5666" s="89">
        <v>51.537548390895793</v>
      </c>
    </row>
    <row r="5667" spans="1:16">
      <c r="A5667" s="75" t="s">
        <v>14497</v>
      </c>
      <c r="B5667" s="85">
        <v>5663</v>
      </c>
      <c r="C5667" s="85">
        <v>9531</v>
      </c>
      <c r="D5667" s="85">
        <v>5663</v>
      </c>
      <c r="E5667" s="86" t="s">
        <v>14430</v>
      </c>
      <c r="F5667" s="85" t="s">
        <v>4370</v>
      </c>
      <c r="G5667" s="86" t="s">
        <v>111</v>
      </c>
      <c r="H5667" s="85" t="s">
        <v>2</v>
      </c>
      <c r="I5667" s="85">
        <v>1</v>
      </c>
      <c r="J5667" s="88">
        <v>0.2910849312951041</v>
      </c>
      <c r="K5667" s="146">
        <v>0.22503696147039728</v>
      </c>
      <c r="L5667" s="147">
        <v>1.277858571887517E-9</v>
      </c>
      <c r="M5667" s="147">
        <v>3.3914739661716618E-2</v>
      </c>
      <c r="N5667" s="87">
        <v>8.2170389154666754</v>
      </c>
      <c r="O5667" s="88">
        <v>0.27142610235068831</v>
      </c>
      <c r="P5667" s="89">
        <v>33.032106229872106</v>
      </c>
    </row>
    <row r="5668" spans="1:16">
      <c r="A5668" s="75" t="s">
        <v>14498</v>
      </c>
      <c r="B5668" s="85">
        <v>5664</v>
      </c>
      <c r="C5668" s="85">
        <v>9532</v>
      </c>
      <c r="D5668" s="85">
        <v>5664</v>
      </c>
      <c r="E5668" s="86" t="s">
        <v>14430</v>
      </c>
      <c r="F5668" s="85" t="s">
        <v>6224</v>
      </c>
      <c r="G5668" s="86" t="s">
        <v>111</v>
      </c>
      <c r="H5668" s="85" t="s">
        <v>2</v>
      </c>
      <c r="I5668" s="85">
        <v>1</v>
      </c>
      <c r="J5668" s="88">
        <v>0.16671961319989451</v>
      </c>
      <c r="K5668" s="146">
        <v>0.10678408104648765</v>
      </c>
      <c r="L5668" s="147">
        <v>5.3411989150232526E-10</v>
      </c>
      <c r="M5668" s="147">
        <v>2.2690617731662831E-2</v>
      </c>
      <c r="N5668" s="87">
        <v>3.0028905348611161</v>
      </c>
      <c r="O5668" s="88">
        <v>0.14801784554352659</v>
      </c>
      <c r="P5668" s="89">
        <v>49.29178863670181</v>
      </c>
    </row>
    <row r="5669" spans="1:16">
      <c r="A5669" s="75" t="s">
        <v>14499</v>
      </c>
      <c r="B5669" s="85">
        <v>5665</v>
      </c>
      <c r="C5669" s="85">
        <v>9533</v>
      </c>
      <c r="D5669" s="85">
        <v>5665</v>
      </c>
      <c r="E5669" s="86" t="s">
        <v>14430</v>
      </c>
      <c r="F5669" s="85" t="s">
        <v>2895</v>
      </c>
      <c r="G5669" s="86" t="s">
        <v>111</v>
      </c>
      <c r="H5669" s="85" t="s">
        <v>2</v>
      </c>
      <c r="I5669" s="85">
        <v>1</v>
      </c>
      <c r="J5669" s="88">
        <v>0.46315956264770619</v>
      </c>
      <c r="K5669" s="146">
        <v>0.37530694034001005</v>
      </c>
      <c r="L5669" s="147">
        <v>1.715866454017157E-9</v>
      </c>
      <c r="M5669" s="147">
        <v>6.1441541912502888E-2</v>
      </c>
      <c r="N5669" s="87">
        <v>7.5243433846524903</v>
      </c>
      <c r="O5669" s="88">
        <v>0.41724072363190279</v>
      </c>
      <c r="P5669" s="89">
        <v>55.45211087560871</v>
      </c>
    </row>
    <row r="5670" spans="1:16">
      <c r="A5670" s="75" t="s">
        <v>14500</v>
      </c>
      <c r="B5670" s="85">
        <v>5666</v>
      </c>
      <c r="C5670" s="85">
        <v>9534</v>
      </c>
      <c r="D5670" s="85">
        <v>5666</v>
      </c>
      <c r="E5670" s="86" t="s">
        <v>14430</v>
      </c>
      <c r="F5670" s="85" t="s">
        <v>6227</v>
      </c>
      <c r="G5670" s="86" t="s">
        <v>111</v>
      </c>
      <c r="H5670" s="85" t="s">
        <v>2</v>
      </c>
      <c r="I5670" s="85">
        <v>1</v>
      </c>
      <c r="J5670" s="88">
        <v>0.9019972682777615</v>
      </c>
      <c r="K5670" s="146">
        <v>0.91541715979492011</v>
      </c>
      <c r="L5670" s="147">
        <v>3.8482112146753854E-9</v>
      </c>
      <c r="M5670" s="147">
        <v>0.115061450958572</v>
      </c>
      <c r="N5670" s="87">
        <v>12.78056702544138</v>
      </c>
      <c r="O5670" s="88">
        <v>0.82217536223508147</v>
      </c>
      <c r="P5670" s="89">
        <v>64.330116230245068</v>
      </c>
    </row>
    <row r="5671" spans="1:16">
      <c r="A5671" s="75" t="s">
        <v>14501</v>
      </c>
      <c r="B5671" s="85">
        <v>5667</v>
      </c>
      <c r="C5671" s="85">
        <v>9535</v>
      </c>
      <c r="D5671" s="85">
        <v>5667</v>
      </c>
      <c r="E5671" s="86" t="s">
        <v>14430</v>
      </c>
      <c r="F5671" s="85" t="s">
        <v>4627</v>
      </c>
      <c r="G5671" s="86" t="s">
        <v>111</v>
      </c>
      <c r="H5671" s="85" t="s">
        <v>2</v>
      </c>
      <c r="I5671" s="85">
        <v>1</v>
      </c>
      <c r="J5671" s="88">
        <v>0.70484674899892996</v>
      </c>
      <c r="K5671" s="146">
        <v>1.1109724312903064</v>
      </c>
      <c r="L5671" s="147">
        <v>3.7049831047556052E-9</v>
      </c>
      <c r="M5671" s="147">
        <v>3.9612690131366299E-2</v>
      </c>
      <c r="N5671" s="87">
        <v>10.967628538718341</v>
      </c>
      <c r="O5671" s="88">
        <v>0.65952075991203352</v>
      </c>
      <c r="P5671" s="89">
        <v>60.133396894667634</v>
      </c>
    </row>
    <row r="5672" spans="1:16">
      <c r="A5672" s="75" t="s">
        <v>14502</v>
      </c>
      <c r="B5672" s="85">
        <v>5668</v>
      </c>
      <c r="C5672" s="85">
        <v>9536</v>
      </c>
      <c r="D5672" s="85">
        <v>5668</v>
      </c>
      <c r="E5672" s="86" t="s">
        <v>14430</v>
      </c>
      <c r="F5672" s="85" t="s">
        <v>6230</v>
      </c>
      <c r="G5672" s="86" t="s">
        <v>111</v>
      </c>
      <c r="H5672" s="85" t="s">
        <v>2</v>
      </c>
      <c r="I5672" s="85">
        <v>1</v>
      </c>
      <c r="J5672" s="88">
        <v>0.51202380536834791</v>
      </c>
      <c r="K5672" s="146">
        <v>0.78409047603915527</v>
      </c>
      <c r="L5672" s="147">
        <v>3.776368636423034E-9</v>
      </c>
      <c r="M5672" s="147">
        <v>2.1126776411867859E-2</v>
      </c>
      <c r="N5672" s="87">
        <v>5.6673770047279231</v>
      </c>
      <c r="O5672" s="88">
        <v>0.47009764184757968</v>
      </c>
      <c r="P5672" s="89">
        <v>82.948009538699807</v>
      </c>
    </row>
    <row r="5673" spans="1:16">
      <c r="A5673" s="75" t="s">
        <v>14503</v>
      </c>
      <c r="B5673" s="85">
        <v>5669</v>
      </c>
      <c r="C5673" s="85">
        <v>9537</v>
      </c>
      <c r="D5673" s="85">
        <v>5669</v>
      </c>
      <c r="E5673" s="86" t="s">
        <v>14430</v>
      </c>
      <c r="F5673" s="85" t="s">
        <v>6232</v>
      </c>
      <c r="G5673" s="86" t="s">
        <v>111</v>
      </c>
      <c r="H5673" s="85" t="s">
        <v>2</v>
      </c>
      <c r="I5673" s="85">
        <v>1</v>
      </c>
      <c r="J5673" s="88">
        <v>0.86410776528655175</v>
      </c>
      <c r="K5673" s="146">
        <v>1.0713412808642444</v>
      </c>
      <c r="L5673" s="147">
        <v>3.9918545203813591E-9</v>
      </c>
      <c r="M5673" s="147">
        <v>4.3504629680361659E-2</v>
      </c>
      <c r="N5673" s="87">
        <v>10.75404063984938</v>
      </c>
      <c r="O5673" s="88">
        <v>0.7812158364182985</v>
      </c>
      <c r="P5673" s="89">
        <v>72.643935668560033</v>
      </c>
    </row>
    <row r="5674" spans="1:16">
      <c r="A5674" s="75" t="s">
        <v>14504</v>
      </c>
      <c r="B5674" s="85">
        <v>5670</v>
      </c>
      <c r="C5674" s="85">
        <v>9538</v>
      </c>
      <c r="D5674" s="85">
        <v>5670</v>
      </c>
      <c r="E5674" s="86" t="s">
        <v>14430</v>
      </c>
      <c r="F5674" s="85" t="s">
        <v>2976</v>
      </c>
      <c r="G5674" s="86" t="s">
        <v>111</v>
      </c>
      <c r="H5674" s="85" t="s">
        <v>2</v>
      </c>
      <c r="I5674" s="85">
        <v>1</v>
      </c>
      <c r="J5674" s="88">
        <v>0.58923360456213347</v>
      </c>
      <c r="K5674" s="146">
        <v>0.70511786754357275</v>
      </c>
      <c r="L5674" s="147">
        <v>3.135710294104768E-9</v>
      </c>
      <c r="M5674" s="147">
        <v>7.2342485788300534E-2</v>
      </c>
      <c r="N5674" s="87">
        <v>7.4994524202863833</v>
      </c>
      <c r="O5674" s="88">
        <v>0.53881095758131226</v>
      </c>
      <c r="P5674" s="89">
        <v>71.846706584043716</v>
      </c>
    </row>
    <row r="5675" spans="1:16">
      <c r="A5675" s="75" t="s">
        <v>14505</v>
      </c>
      <c r="B5675" s="85">
        <v>5671</v>
      </c>
      <c r="C5675" s="85">
        <v>9539</v>
      </c>
      <c r="D5675" s="85">
        <v>5671</v>
      </c>
      <c r="E5675" s="86" t="s">
        <v>14430</v>
      </c>
      <c r="F5675" s="85" t="s">
        <v>4496</v>
      </c>
      <c r="G5675" s="86" t="s">
        <v>111</v>
      </c>
      <c r="H5675" s="85" t="s">
        <v>2</v>
      </c>
      <c r="I5675" s="85">
        <v>1</v>
      </c>
      <c r="J5675" s="88">
        <v>0.40164517890788931</v>
      </c>
      <c r="K5675" s="146">
        <v>0.73194595742608304</v>
      </c>
      <c r="L5675" s="147">
        <v>2.4204801787218838E-9</v>
      </c>
      <c r="M5675" s="147">
        <v>1.7282519851874831E-2</v>
      </c>
      <c r="N5675" s="87">
        <v>6.7692917794510983</v>
      </c>
      <c r="O5675" s="88">
        <v>0.37272021471261368</v>
      </c>
      <c r="P5675" s="89">
        <v>55.060444556998611</v>
      </c>
    </row>
    <row r="5676" spans="1:16">
      <c r="A5676" s="75" t="s">
        <v>14506</v>
      </c>
      <c r="B5676" s="85">
        <v>5672</v>
      </c>
      <c r="C5676" s="85">
        <v>9540</v>
      </c>
      <c r="D5676" s="85">
        <v>5672</v>
      </c>
      <c r="E5676" s="86" t="s">
        <v>14430</v>
      </c>
      <c r="F5676" s="85" t="s">
        <v>6236</v>
      </c>
      <c r="G5676" s="86" t="s">
        <v>111</v>
      </c>
      <c r="H5676" s="85" t="s">
        <v>2</v>
      </c>
      <c r="I5676" s="85">
        <v>1</v>
      </c>
      <c r="J5676" s="88">
        <v>0.98593786007773265</v>
      </c>
      <c r="K5676" s="146">
        <v>1.1401673968725581</v>
      </c>
      <c r="L5676" s="147">
        <v>4.5699151483362321E-9</v>
      </c>
      <c r="M5676" s="147">
        <v>0.1219155949413903</v>
      </c>
      <c r="N5676" s="87">
        <v>12.581391877408249</v>
      </c>
      <c r="O5676" s="88">
        <v>0.90430567884434998</v>
      </c>
      <c r="P5676" s="89">
        <v>71.876441625521934</v>
      </c>
    </row>
    <row r="5677" spans="1:16">
      <c r="A5677" s="75" t="s">
        <v>14507</v>
      </c>
      <c r="B5677" s="85">
        <v>5673</v>
      </c>
      <c r="C5677" s="85">
        <v>9541</v>
      </c>
      <c r="D5677" s="85">
        <v>5673</v>
      </c>
      <c r="E5677" s="86" t="s">
        <v>14430</v>
      </c>
      <c r="F5677" s="85" t="s">
        <v>4372</v>
      </c>
      <c r="G5677" s="86" t="s">
        <v>111</v>
      </c>
      <c r="H5677" s="85" t="s">
        <v>2</v>
      </c>
      <c r="I5677" s="85">
        <v>1</v>
      </c>
      <c r="J5677" s="88">
        <v>0.39646768038201619</v>
      </c>
      <c r="K5677" s="146">
        <v>0.46187575202508224</v>
      </c>
      <c r="L5677" s="147">
        <v>1.931935280295571E-9</v>
      </c>
      <c r="M5677" s="147">
        <v>2.1556955344771402E-2</v>
      </c>
      <c r="N5677" s="87">
        <v>11.367113628867889</v>
      </c>
      <c r="O5677" s="88">
        <v>0.36052696299705439</v>
      </c>
      <c r="P5677" s="89">
        <v>31.716667464417807</v>
      </c>
    </row>
    <row r="5678" spans="1:16">
      <c r="A5678" s="75" t="s">
        <v>14508</v>
      </c>
      <c r="B5678" s="85">
        <v>5674</v>
      </c>
      <c r="C5678" s="85">
        <v>9542</v>
      </c>
      <c r="D5678" s="85">
        <v>5674</v>
      </c>
      <c r="E5678" s="86" t="s">
        <v>14430</v>
      </c>
      <c r="F5678" s="85" t="s">
        <v>2897</v>
      </c>
      <c r="G5678" s="86" t="s">
        <v>111</v>
      </c>
      <c r="H5678" s="85" t="s">
        <v>2</v>
      </c>
      <c r="I5678" s="85">
        <v>1</v>
      </c>
      <c r="J5678" s="88">
        <v>1.1599500669939851</v>
      </c>
      <c r="K5678" s="146">
        <v>9.7515533899207263</v>
      </c>
      <c r="L5678" s="147">
        <v>5.9309677397624562E-9</v>
      </c>
      <c r="M5678" s="147">
        <v>3.323435820951437E-2</v>
      </c>
      <c r="N5678" s="87">
        <v>13.1574945110037</v>
      </c>
      <c r="O5678" s="88">
        <v>1.121162919442287</v>
      </c>
      <c r="P5678" s="89">
        <v>85.210973753753123</v>
      </c>
    </row>
    <row r="5679" spans="1:16">
      <c r="A5679" s="75" t="s">
        <v>14509</v>
      </c>
      <c r="B5679" s="85">
        <v>5675</v>
      </c>
      <c r="C5679" s="85">
        <v>9543</v>
      </c>
      <c r="D5679" s="85">
        <v>5675</v>
      </c>
      <c r="E5679" s="86" t="s">
        <v>14430</v>
      </c>
      <c r="F5679" s="85" t="s">
        <v>4498</v>
      </c>
      <c r="G5679" s="86" t="s">
        <v>111</v>
      </c>
      <c r="H5679" s="85" t="s">
        <v>2</v>
      </c>
      <c r="I5679" s="85">
        <v>1</v>
      </c>
      <c r="J5679" s="88">
        <v>0.3513769346529993</v>
      </c>
      <c r="K5679" s="146">
        <v>0.25945926278886672</v>
      </c>
      <c r="L5679" s="147">
        <v>1.24984305304776E-9</v>
      </c>
      <c r="M5679" s="147">
        <v>3.7366729383622357E-2</v>
      </c>
      <c r="N5679" s="87">
        <v>6.0506923388965319</v>
      </c>
      <c r="O5679" s="88">
        <v>0.33619845196613102</v>
      </c>
      <c r="P5679" s="89">
        <v>55.563633570475623</v>
      </c>
    </row>
    <row r="5680" spans="1:16">
      <c r="A5680" s="75" t="s">
        <v>14510</v>
      </c>
      <c r="B5680" s="85">
        <v>5676</v>
      </c>
      <c r="C5680" s="85">
        <v>9544</v>
      </c>
      <c r="D5680" s="85">
        <v>5676</v>
      </c>
      <c r="E5680" s="86" t="s">
        <v>14430</v>
      </c>
      <c r="F5680" s="85" t="s">
        <v>2122</v>
      </c>
      <c r="G5680" s="86" t="s">
        <v>111</v>
      </c>
      <c r="H5680" s="85" t="s">
        <v>2</v>
      </c>
      <c r="I5680" s="85">
        <v>1</v>
      </c>
      <c r="J5680" s="88">
        <v>0.77281065182717079</v>
      </c>
      <c r="K5680" s="146">
        <v>0.805398759871081</v>
      </c>
      <c r="L5680" s="147">
        <v>3.2406569014065852E-9</v>
      </c>
      <c r="M5680" s="147">
        <v>6.4046513363324745E-2</v>
      </c>
      <c r="N5680" s="87">
        <v>11.116183300775489</v>
      </c>
      <c r="O5680" s="88">
        <v>0.70405279578014934</v>
      </c>
      <c r="P5680" s="89">
        <v>63.335838995299142</v>
      </c>
    </row>
    <row r="5681" spans="1:16">
      <c r="A5681" s="75" t="s">
        <v>14511</v>
      </c>
      <c r="B5681" s="85">
        <v>5677</v>
      </c>
      <c r="C5681" s="85">
        <v>9545</v>
      </c>
      <c r="D5681" s="85">
        <v>5677</v>
      </c>
      <c r="E5681" s="86" t="s">
        <v>14430</v>
      </c>
      <c r="F5681" s="85" t="s">
        <v>6242</v>
      </c>
      <c r="G5681" s="86" t="s">
        <v>111</v>
      </c>
      <c r="H5681" s="85" t="s">
        <v>2</v>
      </c>
      <c r="I5681" s="85">
        <v>1</v>
      </c>
      <c r="J5681" s="88">
        <v>1.4420149271695351</v>
      </c>
      <c r="K5681" s="146">
        <v>2.2730306031678489</v>
      </c>
      <c r="L5681" s="147">
        <v>6.499192929193277E-9</v>
      </c>
      <c r="M5681" s="147">
        <v>2.9327492751890932E-2</v>
      </c>
      <c r="N5681" s="87">
        <v>16.86650339684606</v>
      </c>
      <c r="O5681" s="88">
        <v>1.3944465910063379</v>
      </c>
      <c r="P5681" s="89">
        <v>82.675499372744412</v>
      </c>
    </row>
    <row r="5682" spans="1:16">
      <c r="A5682" s="75" t="s">
        <v>14512</v>
      </c>
      <c r="B5682" s="85">
        <v>5678</v>
      </c>
      <c r="C5682" s="85">
        <v>9546</v>
      </c>
      <c r="D5682" s="85">
        <v>5678</v>
      </c>
      <c r="E5682" s="86" t="s">
        <v>14430</v>
      </c>
      <c r="F5682" s="85" t="s">
        <v>6244</v>
      </c>
      <c r="G5682" s="86" t="s">
        <v>111</v>
      </c>
      <c r="H5682" s="85" t="s">
        <v>2</v>
      </c>
      <c r="I5682" s="85">
        <v>1</v>
      </c>
      <c r="J5682" s="88">
        <v>0.95855683908484868</v>
      </c>
      <c r="K5682" s="146">
        <v>1.0182917089599508</v>
      </c>
      <c r="L5682" s="147">
        <v>3.6523171904227151E-9</v>
      </c>
      <c r="M5682" s="147">
        <v>9.1657008452725522E-2</v>
      </c>
      <c r="N5682" s="87">
        <v>15.38109390854807</v>
      </c>
      <c r="O5682" s="88">
        <v>0.88089813891720248</v>
      </c>
      <c r="P5682" s="89">
        <v>57.271488241004874</v>
      </c>
    </row>
    <row r="5683" spans="1:16">
      <c r="A5683" s="75" t="s">
        <v>14513</v>
      </c>
      <c r="B5683" s="85">
        <v>5679</v>
      </c>
      <c r="C5683" s="85">
        <v>9547</v>
      </c>
      <c r="D5683" s="85">
        <v>5679</v>
      </c>
      <c r="E5683" s="86" t="s">
        <v>14430</v>
      </c>
      <c r="F5683" s="85" t="s">
        <v>6246</v>
      </c>
      <c r="G5683" s="86" t="s">
        <v>111</v>
      </c>
      <c r="H5683" s="85" t="s">
        <v>2</v>
      </c>
      <c r="I5683" s="85">
        <v>1</v>
      </c>
      <c r="J5683" s="88">
        <v>1.2004321530566431</v>
      </c>
      <c r="K5683" s="146">
        <v>1.8925331653335078</v>
      </c>
      <c r="L5683" s="147">
        <v>5.4977721402303873E-9</v>
      </c>
      <c r="M5683" s="147">
        <v>2.5473704618176579E-2</v>
      </c>
      <c r="N5683" s="87">
        <v>14.47528714328948</v>
      </c>
      <c r="O5683" s="88">
        <v>1.1576735379837051</v>
      </c>
      <c r="P5683" s="89">
        <v>79.975859996696826</v>
      </c>
    </row>
    <row r="5684" spans="1:16">
      <c r="A5684" s="75" t="s">
        <v>14514</v>
      </c>
      <c r="B5684" s="85">
        <v>5680</v>
      </c>
      <c r="C5684" s="85">
        <v>9548</v>
      </c>
      <c r="D5684" s="85">
        <v>5680</v>
      </c>
      <c r="E5684" s="86" t="s">
        <v>14430</v>
      </c>
      <c r="F5684" s="85" t="s">
        <v>6248</v>
      </c>
      <c r="G5684" s="86" t="s">
        <v>111</v>
      </c>
      <c r="H5684" s="85" t="s">
        <v>2</v>
      </c>
      <c r="I5684" s="85">
        <v>1</v>
      </c>
      <c r="J5684" s="88">
        <v>1.1460975722328819</v>
      </c>
      <c r="K5684" s="146">
        <v>1.8161966140151447</v>
      </c>
      <c r="L5684" s="147">
        <v>5.2695107797215744E-9</v>
      </c>
      <c r="M5684" s="147">
        <v>2.3903471551228069E-2</v>
      </c>
      <c r="N5684" s="87">
        <v>14.14918310294617</v>
      </c>
      <c r="O5684" s="88">
        <v>1.1052363702245289</v>
      </c>
      <c r="P5684" s="89">
        <v>78.113086966440804</v>
      </c>
    </row>
    <row r="5685" spans="1:16">
      <c r="A5685" s="75" t="s">
        <v>14515</v>
      </c>
      <c r="B5685" s="85">
        <v>5681</v>
      </c>
      <c r="C5685" s="85">
        <v>9549</v>
      </c>
      <c r="D5685" s="85">
        <v>5681</v>
      </c>
      <c r="E5685" s="86" t="s">
        <v>14430</v>
      </c>
      <c r="F5685" s="85" t="s">
        <v>6250</v>
      </c>
      <c r="G5685" s="86" t="s">
        <v>111</v>
      </c>
      <c r="H5685" s="85" t="s">
        <v>2</v>
      </c>
      <c r="I5685" s="85">
        <v>1</v>
      </c>
      <c r="J5685" s="88">
        <v>1.363446254098742</v>
      </c>
      <c r="K5685" s="146">
        <v>2.1305490156562534</v>
      </c>
      <c r="L5685" s="147">
        <v>6.1666748817607333E-9</v>
      </c>
      <c r="M5685" s="147">
        <v>3.2357948367506717E-2</v>
      </c>
      <c r="N5685" s="87">
        <v>16.578296063189359</v>
      </c>
      <c r="O5685" s="88">
        <v>1.315148056438227</v>
      </c>
      <c r="P5685" s="89">
        <v>79.3295071716325</v>
      </c>
    </row>
    <row r="5686" spans="1:16">
      <c r="A5686" s="75" t="s">
        <v>14516</v>
      </c>
      <c r="B5686" s="85">
        <v>5682</v>
      </c>
      <c r="C5686" s="85">
        <v>9550</v>
      </c>
      <c r="D5686" s="85">
        <v>5682</v>
      </c>
      <c r="E5686" s="86" t="s">
        <v>14430</v>
      </c>
      <c r="F5686" s="85" t="s">
        <v>6252</v>
      </c>
      <c r="G5686" s="86" t="s">
        <v>111</v>
      </c>
      <c r="H5686" s="85" t="s">
        <v>2</v>
      </c>
      <c r="I5686" s="85">
        <v>1</v>
      </c>
      <c r="J5686" s="88">
        <v>0.95884355039889002</v>
      </c>
      <c r="K5686" s="146">
        <v>0.8413587008070017</v>
      </c>
      <c r="L5686" s="147">
        <v>3.7296072569770723E-9</v>
      </c>
      <c r="M5686" s="147">
        <v>0.12588340322563379</v>
      </c>
      <c r="N5686" s="87">
        <v>15.00532824925371</v>
      </c>
      <c r="O5686" s="88">
        <v>0.8679751713286038</v>
      </c>
      <c r="P5686" s="89">
        <v>57.844464107059608</v>
      </c>
    </row>
    <row r="5687" spans="1:16">
      <c r="A5687" s="75" t="s">
        <v>14517</v>
      </c>
      <c r="B5687" s="85">
        <v>5683</v>
      </c>
      <c r="C5687" s="85">
        <v>9551</v>
      </c>
      <c r="D5687" s="85">
        <v>5683</v>
      </c>
      <c r="E5687" s="86" t="s">
        <v>14430</v>
      </c>
      <c r="F5687" s="85" t="s">
        <v>4883</v>
      </c>
      <c r="G5687" s="86" t="s">
        <v>111</v>
      </c>
      <c r="H5687" s="85" t="s">
        <v>2</v>
      </c>
      <c r="I5687" s="85">
        <v>1</v>
      </c>
      <c r="J5687" s="88">
        <v>0.68083988827537079</v>
      </c>
      <c r="K5687" s="146">
        <v>0.50275374049942623</v>
      </c>
      <c r="L5687" s="147">
        <v>2.3448375597200918E-9</v>
      </c>
      <c r="M5687" s="147">
        <v>9.2430361844116349E-2</v>
      </c>
      <c r="N5687" s="87">
        <v>12.11876936294516</v>
      </c>
      <c r="O5687" s="88">
        <v>0.6124485664265642</v>
      </c>
      <c r="P5687" s="89">
        <v>50.537191366906583</v>
      </c>
    </row>
    <row r="5688" spans="1:16">
      <c r="A5688" s="75" t="s">
        <v>14518</v>
      </c>
      <c r="B5688" s="85">
        <v>5684</v>
      </c>
      <c r="C5688" s="85">
        <v>9552</v>
      </c>
      <c r="D5688" s="85">
        <v>5684</v>
      </c>
      <c r="E5688" s="86" t="s">
        <v>14430</v>
      </c>
      <c r="F5688" s="85" t="s">
        <v>3901</v>
      </c>
      <c r="G5688" s="86" t="s">
        <v>111</v>
      </c>
      <c r="H5688" s="85" t="s">
        <v>2</v>
      </c>
      <c r="I5688" s="85">
        <v>1</v>
      </c>
      <c r="J5688" s="88">
        <v>4.5428566912771987E-2</v>
      </c>
      <c r="K5688" s="146">
        <v>6.5676770411232585E-2</v>
      </c>
      <c r="L5688" s="147">
        <v>1.497477970627693E-10</v>
      </c>
      <c r="M5688" s="147">
        <v>9.8135723171379201E-4</v>
      </c>
      <c r="N5688" s="87">
        <v>0.1200747785195613</v>
      </c>
      <c r="O5688" s="88">
        <v>3.889749279323472E-2</v>
      </c>
      <c r="P5688" s="89">
        <v>323.94390622921657</v>
      </c>
    </row>
    <row r="5689" spans="1:16">
      <c r="A5689" s="75" t="s">
        <v>14519</v>
      </c>
      <c r="B5689" s="85">
        <v>5685</v>
      </c>
      <c r="C5689" s="85">
        <v>9553</v>
      </c>
      <c r="D5689" s="85">
        <v>5685</v>
      </c>
      <c r="E5689" s="86" t="s">
        <v>14430</v>
      </c>
      <c r="F5689" s="85" t="s">
        <v>1068</v>
      </c>
      <c r="G5689" s="86" t="s">
        <v>111</v>
      </c>
      <c r="H5689" s="85" t="s">
        <v>2</v>
      </c>
      <c r="I5689" s="85">
        <v>1</v>
      </c>
      <c r="J5689" s="88">
        <v>0.40013816310665418</v>
      </c>
      <c r="K5689" s="146">
        <v>0.34962242272303812</v>
      </c>
      <c r="L5689" s="147">
        <v>1.5661124709785099E-9</v>
      </c>
      <c r="M5689" s="147">
        <v>4.1810170136512517E-2</v>
      </c>
      <c r="N5689" s="87">
        <v>6.9871178114206209</v>
      </c>
      <c r="O5689" s="88">
        <v>0.34339169419782201</v>
      </c>
      <c r="P5689" s="89">
        <v>49.146401057749387</v>
      </c>
    </row>
    <row r="5690" spans="1:16">
      <c r="A5690" s="75" t="s">
        <v>14520</v>
      </c>
      <c r="B5690" s="85">
        <v>5686</v>
      </c>
      <c r="C5690" s="85">
        <v>9554</v>
      </c>
      <c r="D5690" s="85">
        <v>5686</v>
      </c>
      <c r="E5690" s="86" t="s">
        <v>14430</v>
      </c>
      <c r="F5690" s="85" t="s">
        <v>6257</v>
      </c>
      <c r="G5690" s="86" t="s">
        <v>111</v>
      </c>
      <c r="H5690" s="85" t="s">
        <v>2</v>
      </c>
      <c r="I5690" s="85">
        <v>1</v>
      </c>
      <c r="J5690" s="88">
        <v>0.74533653974305814</v>
      </c>
      <c r="K5690" s="146">
        <v>0.75887000563931628</v>
      </c>
      <c r="L5690" s="147">
        <v>3.1750963879470951E-9</v>
      </c>
      <c r="M5690" s="147">
        <v>9.5027901895009453E-2</v>
      </c>
      <c r="N5690" s="87">
        <v>10.55259782086217</v>
      </c>
      <c r="O5690" s="88">
        <v>0.67965890444169841</v>
      </c>
      <c r="P5690" s="89">
        <v>64.406785511908083</v>
      </c>
    </row>
    <row r="5691" spans="1:16">
      <c r="A5691" s="75" t="s">
        <v>14521</v>
      </c>
      <c r="B5691" s="85">
        <v>5687</v>
      </c>
      <c r="C5691" s="85">
        <v>9555</v>
      </c>
      <c r="D5691" s="85">
        <v>5687</v>
      </c>
      <c r="E5691" s="86" t="s">
        <v>14430</v>
      </c>
      <c r="F5691" s="85" t="s">
        <v>6259</v>
      </c>
      <c r="G5691" s="86" t="s">
        <v>111</v>
      </c>
      <c r="H5691" s="85" t="s">
        <v>2</v>
      </c>
      <c r="I5691" s="85">
        <v>1</v>
      </c>
      <c r="J5691" s="88">
        <v>0.56245530389614851</v>
      </c>
      <c r="K5691" s="146">
        <v>0.33958502896370912</v>
      </c>
      <c r="L5691" s="147">
        <v>1.780045324834743E-9</v>
      </c>
      <c r="M5691" s="147">
        <v>7.805042189836775E-2</v>
      </c>
      <c r="N5691" s="87">
        <v>10.282853214899211</v>
      </c>
      <c r="O5691" s="88">
        <v>0.50363186480186284</v>
      </c>
      <c r="P5691" s="89">
        <v>48.977832735386301</v>
      </c>
    </row>
    <row r="5692" spans="1:16">
      <c r="A5692" s="75" t="s">
        <v>14522</v>
      </c>
      <c r="B5692" s="85">
        <v>5688</v>
      </c>
      <c r="C5692" s="85">
        <v>9556</v>
      </c>
      <c r="D5692" s="85">
        <v>5688</v>
      </c>
      <c r="E5692" s="86" t="s">
        <v>14430</v>
      </c>
      <c r="F5692" s="85" t="s">
        <v>2641</v>
      </c>
      <c r="G5692" s="86" t="s">
        <v>111</v>
      </c>
      <c r="H5692" s="85" t="s">
        <v>2</v>
      </c>
      <c r="I5692" s="85">
        <v>1</v>
      </c>
      <c r="J5692" s="88">
        <v>0.67390443424454805</v>
      </c>
      <c r="K5692" s="146">
        <v>0.64240281881588945</v>
      </c>
      <c r="L5692" s="147">
        <v>2.7978203583013119E-9</v>
      </c>
      <c r="M5692" s="147">
        <v>4.720472557880788E-2</v>
      </c>
      <c r="N5692" s="87">
        <v>9.6192649207928014</v>
      </c>
      <c r="O5692" s="88">
        <v>0.61242063929053914</v>
      </c>
      <c r="P5692" s="89">
        <v>63.666053937941086</v>
      </c>
    </row>
    <row r="5693" spans="1:16">
      <c r="A5693" s="75" t="s">
        <v>14523</v>
      </c>
      <c r="B5693" s="85">
        <v>5689</v>
      </c>
      <c r="C5693" s="85">
        <v>9557</v>
      </c>
      <c r="D5693" s="85">
        <v>5689</v>
      </c>
      <c r="E5693" s="86" t="s">
        <v>14430</v>
      </c>
      <c r="F5693" s="85" t="s">
        <v>2979</v>
      </c>
      <c r="G5693" s="86" t="s">
        <v>111</v>
      </c>
      <c r="H5693" s="85" t="s">
        <v>2</v>
      </c>
      <c r="I5693" s="85">
        <v>1</v>
      </c>
      <c r="J5693" s="88">
        <v>0.17488467050371909</v>
      </c>
      <c r="K5693" s="146">
        <v>0.21839188901035919</v>
      </c>
      <c r="L5693" s="147">
        <v>7.9353933168888262E-10</v>
      </c>
      <c r="M5693" s="147">
        <v>2.0808004911745011E-2</v>
      </c>
      <c r="N5693" s="87">
        <v>2.2307285526586669</v>
      </c>
      <c r="O5693" s="88">
        <v>0.15812850926488939</v>
      </c>
      <c r="P5693" s="89">
        <v>70.886486424547627</v>
      </c>
    </row>
    <row r="5694" spans="1:16">
      <c r="A5694" s="75" t="s">
        <v>14524</v>
      </c>
      <c r="B5694" s="85">
        <v>5690</v>
      </c>
      <c r="C5694" s="85">
        <v>9558</v>
      </c>
      <c r="D5694" s="85">
        <v>5690</v>
      </c>
      <c r="E5694" s="86" t="s">
        <v>14430</v>
      </c>
      <c r="F5694" s="85" t="s">
        <v>6263</v>
      </c>
      <c r="G5694" s="86" t="s">
        <v>111</v>
      </c>
      <c r="H5694" s="85" t="s">
        <v>2</v>
      </c>
      <c r="I5694" s="85">
        <v>1</v>
      </c>
      <c r="J5694" s="88">
        <v>0.1168152597968292</v>
      </c>
      <c r="K5694" s="146">
        <v>0.35133470442663206</v>
      </c>
      <c r="L5694" s="147">
        <v>6.106386199872814E-10</v>
      </c>
      <c r="M5694" s="147">
        <v>3.062601200939426E-3</v>
      </c>
      <c r="N5694" s="87">
        <v>1.267495153264194</v>
      </c>
      <c r="O5694" s="88">
        <v>0.11139101511319791</v>
      </c>
      <c r="P5694" s="89">
        <v>87.882793734028425</v>
      </c>
    </row>
    <row r="5695" spans="1:16">
      <c r="A5695" s="75" t="s">
        <v>14525</v>
      </c>
      <c r="B5695" s="85">
        <v>5691</v>
      </c>
      <c r="C5695" s="85">
        <v>9559</v>
      </c>
      <c r="D5695" s="85">
        <v>5691</v>
      </c>
      <c r="E5695" s="86" t="s">
        <v>14430</v>
      </c>
      <c r="F5695" s="85" t="s">
        <v>6265</v>
      </c>
      <c r="G5695" s="86" t="s">
        <v>111</v>
      </c>
      <c r="H5695" s="85" t="s">
        <v>2</v>
      </c>
      <c r="I5695" s="85">
        <v>1</v>
      </c>
      <c r="J5695" s="88">
        <v>0.6716204036165988</v>
      </c>
      <c r="K5695" s="146">
        <v>1.8817458420486515</v>
      </c>
      <c r="L5695" s="147">
        <v>3.6698271268127761E-9</v>
      </c>
      <c r="M5695" s="147">
        <v>1.6756590701168191E-2</v>
      </c>
      <c r="N5695" s="87">
        <v>7.0980819178423777</v>
      </c>
      <c r="O5695" s="88">
        <v>0.64423908065193225</v>
      </c>
      <c r="P5695" s="89">
        <v>90.762418370026822</v>
      </c>
    </row>
    <row r="5696" spans="1:16">
      <c r="A5696" s="75" t="s">
        <v>14526</v>
      </c>
      <c r="B5696" s="85">
        <v>5692</v>
      </c>
      <c r="C5696" s="85">
        <v>9560</v>
      </c>
      <c r="D5696" s="85">
        <v>5692</v>
      </c>
      <c r="E5696" s="86" t="s">
        <v>14430</v>
      </c>
      <c r="F5696" s="85" t="s">
        <v>6267</v>
      </c>
      <c r="G5696" s="86" t="s">
        <v>111</v>
      </c>
      <c r="H5696" s="85" t="s">
        <v>2</v>
      </c>
      <c r="I5696" s="85">
        <v>1</v>
      </c>
      <c r="J5696" s="88">
        <v>0.21477018201084691</v>
      </c>
      <c r="K5696" s="146">
        <v>0.34846652778070936</v>
      </c>
      <c r="L5696" s="147">
        <v>1.090827747499099E-9</v>
      </c>
      <c r="M5696" s="147">
        <v>1.191319379659276E-2</v>
      </c>
      <c r="N5696" s="87">
        <v>2.3604390931675852</v>
      </c>
      <c r="O5696" s="88">
        <v>0.19854571141010061</v>
      </c>
      <c r="P5696" s="89">
        <v>84.113888803486432</v>
      </c>
    </row>
    <row r="5697" spans="1:16">
      <c r="A5697" s="75" t="s">
        <v>14527</v>
      </c>
      <c r="B5697" s="85">
        <v>5693</v>
      </c>
      <c r="C5697" s="85">
        <v>9561</v>
      </c>
      <c r="D5697" s="85">
        <v>5693</v>
      </c>
      <c r="E5697" s="86" t="s">
        <v>14430</v>
      </c>
      <c r="F5697" s="85" t="s">
        <v>4532</v>
      </c>
      <c r="G5697" s="86" t="s">
        <v>111</v>
      </c>
      <c r="H5697" s="85" t="s">
        <v>2</v>
      </c>
      <c r="I5697" s="85">
        <v>1</v>
      </c>
      <c r="J5697" s="88">
        <v>0.69343773942837472</v>
      </c>
      <c r="K5697" s="146">
        <v>0.77239524414593219</v>
      </c>
      <c r="L5697" s="147">
        <v>2.913782628238364E-9</v>
      </c>
      <c r="M5697" s="147">
        <v>3.7039232893218962E-2</v>
      </c>
      <c r="N5697" s="87">
        <v>12.14943519437838</v>
      </c>
      <c r="O5697" s="88">
        <v>0.65583793706438476</v>
      </c>
      <c r="P5697" s="89">
        <v>53.980940395307023</v>
      </c>
    </row>
    <row r="5698" spans="1:16">
      <c r="A5698" s="75" t="s">
        <v>14528</v>
      </c>
      <c r="B5698" s="85">
        <v>5694</v>
      </c>
      <c r="C5698" s="85">
        <v>9562</v>
      </c>
      <c r="D5698" s="85">
        <v>5694</v>
      </c>
      <c r="E5698" s="86" t="s">
        <v>14430</v>
      </c>
      <c r="F5698" s="85" t="s">
        <v>6270</v>
      </c>
      <c r="G5698" s="86" t="s">
        <v>111</v>
      </c>
      <c r="H5698" s="85" t="s">
        <v>2</v>
      </c>
      <c r="I5698" s="85">
        <v>1</v>
      </c>
      <c r="J5698" s="88">
        <v>0.78206643950379862</v>
      </c>
      <c r="K5698" s="146">
        <v>0.68457264673781482</v>
      </c>
      <c r="L5698" s="147">
        <v>3.046290236036553E-9</v>
      </c>
      <c r="M5698" s="147">
        <v>0.1028263732479486</v>
      </c>
      <c r="N5698" s="87">
        <v>12.19076940277607</v>
      </c>
      <c r="O5698" s="88">
        <v>0.70839886142979192</v>
      </c>
      <c r="P5698" s="89">
        <v>58.109446420049252</v>
      </c>
    </row>
    <row r="5699" spans="1:16">
      <c r="A5699" s="75" t="s">
        <v>14529</v>
      </c>
      <c r="B5699" s="85">
        <v>5695</v>
      </c>
      <c r="C5699" s="85">
        <v>9563</v>
      </c>
      <c r="D5699" s="85">
        <v>5695</v>
      </c>
      <c r="E5699" s="86" t="s">
        <v>14430</v>
      </c>
      <c r="F5699" s="85" t="s">
        <v>2700</v>
      </c>
      <c r="G5699" s="86" t="s">
        <v>111</v>
      </c>
      <c r="H5699" s="85" t="s">
        <v>2</v>
      </c>
      <c r="I5699" s="85">
        <v>1</v>
      </c>
      <c r="J5699" s="88">
        <v>0.99368623009639567</v>
      </c>
      <c r="K5699" s="146">
        <v>1.2432144327369903</v>
      </c>
      <c r="L5699" s="147">
        <v>4.5449350730017847E-9</v>
      </c>
      <c r="M5699" s="147">
        <v>3.7635191947342418E-2</v>
      </c>
      <c r="N5699" s="87">
        <v>10.86916747531111</v>
      </c>
      <c r="O5699" s="88">
        <v>0.89263893428492336</v>
      </c>
      <c r="P5699" s="89">
        <v>82.125787123302487</v>
      </c>
    </row>
    <row r="5700" spans="1:16">
      <c r="A5700" s="75" t="s">
        <v>14530</v>
      </c>
      <c r="B5700" s="85">
        <v>5696</v>
      </c>
      <c r="C5700" s="85">
        <v>9564</v>
      </c>
      <c r="D5700" s="85">
        <v>5696</v>
      </c>
      <c r="E5700" s="86" t="s">
        <v>14430</v>
      </c>
      <c r="F5700" s="85" t="s">
        <v>6273</v>
      </c>
      <c r="G5700" s="86" t="s">
        <v>111</v>
      </c>
      <c r="H5700" s="85" t="s">
        <v>2</v>
      </c>
      <c r="I5700" s="85">
        <v>1</v>
      </c>
      <c r="J5700" s="88">
        <v>0.97214980270436302</v>
      </c>
      <c r="K5700" s="146">
        <v>1.1210726834640155</v>
      </c>
      <c r="L5700" s="147">
        <v>4.5027059787004107E-9</v>
      </c>
      <c r="M5700" s="147">
        <v>0.12031787367622331</v>
      </c>
      <c r="N5700" s="87">
        <v>12.42382254388543</v>
      </c>
      <c r="O5700" s="88">
        <v>0.89158247641242405</v>
      </c>
      <c r="P5700" s="89">
        <v>71.763941674394701</v>
      </c>
    </row>
    <row r="5701" spans="1:16">
      <c r="A5701" s="75" t="s">
        <v>14531</v>
      </c>
      <c r="B5701" s="85">
        <v>5697</v>
      </c>
      <c r="C5701" s="85">
        <v>9565</v>
      </c>
      <c r="D5701" s="85">
        <v>5697</v>
      </c>
      <c r="E5701" s="86" t="s">
        <v>14430</v>
      </c>
      <c r="F5701" s="85" t="s">
        <v>6275</v>
      </c>
      <c r="G5701" s="86" t="s">
        <v>111</v>
      </c>
      <c r="H5701" s="85" t="s">
        <v>2</v>
      </c>
      <c r="I5701" s="85">
        <v>1</v>
      </c>
      <c r="J5701" s="88">
        <v>0.77036572336694509</v>
      </c>
      <c r="K5701" s="146">
        <v>1.032501288409214</v>
      </c>
      <c r="L5701" s="147">
        <v>3.8730465978698504E-9</v>
      </c>
      <c r="M5701" s="147">
        <v>5.5799958920729108E-2</v>
      </c>
      <c r="N5701" s="87">
        <v>8.85013674946976</v>
      </c>
      <c r="O5701" s="88">
        <v>0.71033928551777648</v>
      </c>
      <c r="P5701" s="89">
        <v>80.263085828626899</v>
      </c>
    </row>
    <row r="5702" spans="1:16">
      <c r="A5702" s="75" t="s">
        <v>14532</v>
      </c>
      <c r="B5702" s="85">
        <v>5698</v>
      </c>
      <c r="C5702" s="85">
        <v>9566</v>
      </c>
      <c r="D5702" s="85">
        <v>5698</v>
      </c>
      <c r="E5702" s="86" t="s">
        <v>14430</v>
      </c>
      <c r="F5702" s="85" t="s">
        <v>4381</v>
      </c>
      <c r="G5702" s="86" t="s">
        <v>111</v>
      </c>
      <c r="H5702" s="85" t="s">
        <v>2</v>
      </c>
      <c r="I5702" s="85">
        <v>1</v>
      </c>
      <c r="J5702" s="88">
        <v>0.44586982181570262</v>
      </c>
      <c r="K5702" s="146">
        <v>0.51844733228337503</v>
      </c>
      <c r="L5702" s="147">
        <v>1.9238504667335001E-9</v>
      </c>
      <c r="M5702" s="147">
        <v>4.5060097887845263E-2</v>
      </c>
      <c r="N5702" s="87">
        <v>8.9909733875394711</v>
      </c>
      <c r="O5702" s="88">
        <v>0.39358505152023021</v>
      </c>
      <c r="P5702" s="89">
        <v>43.775577410305438</v>
      </c>
    </row>
    <row r="5703" spans="1:16">
      <c r="A5703" s="75" t="s">
        <v>14533</v>
      </c>
      <c r="B5703" s="85">
        <v>5699</v>
      </c>
      <c r="C5703" s="85">
        <v>9567</v>
      </c>
      <c r="D5703" s="85">
        <v>5699</v>
      </c>
      <c r="E5703" s="86" t="s">
        <v>14430</v>
      </c>
      <c r="F5703" s="85" t="s">
        <v>4641</v>
      </c>
      <c r="G5703" s="86" t="s">
        <v>111</v>
      </c>
      <c r="H5703" s="85" t="s">
        <v>2</v>
      </c>
      <c r="I5703" s="85">
        <v>1</v>
      </c>
      <c r="J5703" s="88">
        <v>0.39664987291196913</v>
      </c>
      <c r="K5703" s="146">
        <v>0.38895963245617815</v>
      </c>
      <c r="L5703" s="147">
        <v>1.7997564801868239E-9</v>
      </c>
      <c r="M5703" s="147">
        <v>1.50276489915125E-2</v>
      </c>
      <c r="N5703" s="87">
        <v>8.504855648077239</v>
      </c>
      <c r="O5703" s="88">
        <v>0.36578055059492759</v>
      </c>
      <c r="P5703" s="89">
        <v>43.008437265789752</v>
      </c>
    </row>
    <row r="5704" spans="1:16">
      <c r="A5704" s="75" t="s">
        <v>14534</v>
      </c>
      <c r="B5704" s="85">
        <v>5700</v>
      </c>
      <c r="C5704" s="85">
        <v>9568</v>
      </c>
      <c r="D5704" s="85">
        <v>5700</v>
      </c>
      <c r="E5704" s="86" t="s">
        <v>14430</v>
      </c>
      <c r="F5704" s="85" t="s">
        <v>4383</v>
      </c>
      <c r="G5704" s="86" t="s">
        <v>111</v>
      </c>
      <c r="H5704" s="85" t="s">
        <v>2</v>
      </c>
      <c r="I5704" s="85">
        <v>1</v>
      </c>
      <c r="J5704" s="88">
        <v>0.51024689309517191</v>
      </c>
      <c r="K5704" s="146">
        <v>0.54414426111306069</v>
      </c>
      <c r="L5704" s="147">
        <v>2.326678903488866E-9</v>
      </c>
      <c r="M5704" s="147">
        <v>5.6298734038079119E-2</v>
      </c>
      <c r="N5704" s="87">
        <v>8.9732574887763459</v>
      </c>
      <c r="O5704" s="88">
        <v>0.4411081985536186</v>
      </c>
      <c r="P5704" s="89">
        <v>49.158089925019091</v>
      </c>
    </row>
    <row r="5705" spans="1:16">
      <c r="A5705" s="75" t="s">
        <v>14535</v>
      </c>
      <c r="B5705" s="85">
        <v>5701</v>
      </c>
      <c r="C5705" s="85">
        <v>9569</v>
      </c>
      <c r="D5705" s="85">
        <v>5701</v>
      </c>
      <c r="E5705" s="86" t="s">
        <v>14430</v>
      </c>
      <c r="F5705" s="85" t="s">
        <v>6280</v>
      </c>
      <c r="G5705" s="86" t="s">
        <v>111</v>
      </c>
      <c r="H5705" s="85" t="s">
        <v>2</v>
      </c>
      <c r="I5705" s="85">
        <v>1</v>
      </c>
      <c r="J5705" s="88">
        <v>0.79517801986076497</v>
      </c>
      <c r="K5705" s="146">
        <v>0.67052716362935672</v>
      </c>
      <c r="L5705" s="147">
        <v>3.0288466565544829E-9</v>
      </c>
      <c r="M5705" s="147">
        <v>0.1051138321559151</v>
      </c>
      <c r="N5705" s="87">
        <v>12.623436741515571</v>
      </c>
      <c r="O5705" s="88">
        <v>0.71930679393355779</v>
      </c>
      <c r="P5705" s="89">
        <v>56.981851191753805</v>
      </c>
    </row>
    <row r="5706" spans="1:16">
      <c r="A5706" s="75" t="s">
        <v>14536</v>
      </c>
      <c r="B5706" s="85">
        <v>5702</v>
      </c>
      <c r="C5706" s="85">
        <v>9570</v>
      </c>
      <c r="D5706" s="85">
        <v>5702</v>
      </c>
      <c r="E5706" s="86" t="s">
        <v>14430</v>
      </c>
      <c r="F5706" s="85" t="s">
        <v>6282</v>
      </c>
      <c r="G5706" s="86" t="s">
        <v>111</v>
      </c>
      <c r="H5706" s="85" t="s">
        <v>2</v>
      </c>
      <c r="I5706" s="85">
        <v>1</v>
      </c>
      <c r="J5706" s="88">
        <v>0.88558307062859343</v>
      </c>
      <c r="K5706" s="146">
        <v>1.2666788246550813</v>
      </c>
      <c r="L5706" s="147">
        <v>4.4917614296389607E-9</v>
      </c>
      <c r="M5706" s="147">
        <v>3.2193760247289122E-2</v>
      </c>
      <c r="N5706" s="87">
        <v>9.8174813449154392</v>
      </c>
      <c r="O5706" s="88">
        <v>0.81821484178002335</v>
      </c>
      <c r="P5706" s="89">
        <v>83.342642887096915</v>
      </c>
    </row>
    <row r="5707" spans="1:16">
      <c r="A5707" s="75" t="s">
        <v>14537</v>
      </c>
      <c r="B5707" s="85">
        <v>5703</v>
      </c>
      <c r="C5707" s="85">
        <v>9571</v>
      </c>
      <c r="D5707" s="85">
        <v>5703</v>
      </c>
      <c r="E5707" s="86" t="s">
        <v>14430</v>
      </c>
      <c r="F5707" s="85" t="s">
        <v>6284</v>
      </c>
      <c r="G5707" s="86" t="s">
        <v>111</v>
      </c>
      <c r="H5707" s="85" t="s">
        <v>2</v>
      </c>
      <c r="I5707" s="85">
        <v>1</v>
      </c>
      <c r="J5707" s="88">
        <v>0.63443191043515657</v>
      </c>
      <c r="K5707" s="146">
        <v>0.42849314358813406</v>
      </c>
      <c r="L5707" s="147">
        <v>2.127024022278297E-9</v>
      </c>
      <c r="M5707" s="147">
        <v>8.233789415040331E-2</v>
      </c>
      <c r="N5707" s="87">
        <v>12.27093695430338</v>
      </c>
      <c r="O5707" s="88">
        <v>0.56854182323432401</v>
      </c>
      <c r="P5707" s="89">
        <v>46.332388908162237</v>
      </c>
    </row>
    <row r="5708" spans="1:16">
      <c r="A5708" s="75" t="s">
        <v>14538</v>
      </c>
      <c r="B5708" s="85">
        <v>5704</v>
      </c>
      <c r="C5708" s="85">
        <v>9572</v>
      </c>
      <c r="D5708" s="85">
        <v>5704</v>
      </c>
      <c r="E5708" s="86" t="s">
        <v>14430</v>
      </c>
      <c r="F5708" s="85" t="s">
        <v>6286</v>
      </c>
      <c r="G5708" s="86" t="s">
        <v>111</v>
      </c>
      <c r="H5708" s="85" t="s">
        <v>2</v>
      </c>
      <c r="I5708" s="85">
        <v>1</v>
      </c>
      <c r="J5708" s="88">
        <v>0.68123869660714165</v>
      </c>
      <c r="K5708" s="146">
        <v>2.3142275131409775</v>
      </c>
      <c r="L5708" s="147">
        <v>4.295161855087423E-9</v>
      </c>
      <c r="M5708" s="147">
        <v>2.5692572179172751E-3</v>
      </c>
      <c r="N5708" s="87">
        <v>7.1144854753634768</v>
      </c>
      <c r="O5708" s="88">
        <v>0.6694072971923849</v>
      </c>
      <c r="P5708" s="89">
        <v>94.090753225999819</v>
      </c>
    </row>
    <row r="5709" spans="1:16">
      <c r="A5709" s="75" t="s">
        <v>14539</v>
      </c>
      <c r="B5709" s="85">
        <v>5705</v>
      </c>
      <c r="C5709" s="85">
        <v>9573</v>
      </c>
      <c r="D5709" s="85">
        <v>5705</v>
      </c>
      <c r="E5709" s="86" t="s">
        <v>14430</v>
      </c>
      <c r="F5709" s="85" t="s">
        <v>4711</v>
      </c>
      <c r="G5709" s="86" t="s">
        <v>111</v>
      </c>
      <c r="H5709" s="85" t="s">
        <v>2</v>
      </c>
      <c r="I5709" s="85">
        <v>1</v>
      </c>
      <c r="J5709" s="88">
        <v>0.93053014719535687</v>
      </c>
      <c r="K5709" s="146">
        <v>2.7123426647539053</v>
      </c>
      <c r="L5709" s="147">
        <v>5.2152463575718441E-9</v>
      </c>
      <c r="M5709" s="147">
        <v>1.4581371369586231E-2</v>
      </c>
      <c r="N5709" s="87">
        <v>11.313783043373411</v>
      </c>
      <c r="O5709" s="88">
        <v>0.90416253619752252</v>
      </c>
      <c r="P5709" s="89">
        <v>79.916906019079008</v>
      </c>
    </row>
    <row r="5710" spans="1:16">
      <c r="A5710" s="75" t="s">
        <v>14540</v>
      </c>
      <c r="B5710" s="85">
        <v>5706</v>
      </c>
      <c r="C5710" s="85">
        <v>9574</v>
      </c>
      <c r="D5710" s="85">
        <v>5706</v>
      </c>
      <c r="E5710" s="86" t="s">
        <v>14430</v>
      </c>
      <c r="F5710" s="85" t="s">
        <v>6289</v>
      </c>
      <c r="G5710" s="86" t="s">
        <v>111</v>
      </c>
      <c r="H5710" s="85" t="s">
        <v>2</v>
      </c>
      <c r="I5710" s="85">
        <v>1</v>
      </c>
      <c r="J5710" s="88">
        <v>0.38953103221410967</v>
      </c>
      <c r="K5710" s="146">
        <v>0.35689397422266506</v>
      </c>
      <c r="L5710" s="147">
        <v>1.4646030428666941E-9</v>
      </c>
      <c r="M5710" s="147">
        <v>4.1206357458310201E-2</v>
      </c>
      <c r="N5710" s="87">
        <v>6.2315118497205422</v>
      </c>
      <c r="O5710" s="88">
        <v>0.35214418949594162</v>
      </c>
      <c r="P5710" s="89">
        <v>56.510233469544609</v>
      </c>
    </row>
    <row r="5711" spans="1:16">
      <c r="A5711" s="75" t="s">
        <v>14541</v>
      </c>
      <c r="B5711" s="85">
        <v>5707</v>
      </c>
      <c r="C5711" s="85">
        <v>9575</v>
      </c>
      <c r="D5711" s="85">
        <v>5707</v>
      </c>
      <c r="E5711" s="86" t="s">
        <v>14430</v>
      </c>
      <c r="F5711" s="85" t="s">
        <v>6291</v>
      </c>
      <c r="G5711" s="86" t="s">
        <v>111</v>
      </c>
      <c r="H5711" s="85" t="s">
        <v>2</v>
      </c>
      <c r="I5711" s="85">
        <v>1</v>
      </c>
      <c r="J5711" s="88">
        <v>1.1425602903343191</v>
      </c>
      <c r="K5711" s="146">
        <v>2.8557145155455772</v>
      </c>
      <c r="L5711" s="147">
        <v>5.8710858924122534E-9</v>
      </c>
      <c r="M5711" s="147">
        <v>1.8112835002570032E-2</v>
      </c>
      <c r="N5711" s="87">
        <v>11.369062310289561</v>
      </c>
      <c r="O5711" s="88">
        <v>1.065055162351882</v>
      </c>
      <c r="P5711" s="89">
        <v>93.680123591895068</v>
      </c>
    </row>
    <row r="5712" spans="1:16">
      <c r="A5712" s="75" t="s">
        <v>14542</v>
      </c>
      <c r="B5712" s="85">
        <v>5708</v>
      </c>
      <c r="C5712" s="85">
        <v>9576</v>
      </c>
      <c r="D5712" s="85">
        <v>5708</v>
      </c>
      <c r="E5712" s="86" t="s">
        <v>14430</v>
      </c>
      <c r="F5712" s="85" t="s">
        <v>5075</v>
      </c>
      <c r="G5712" s="86" t="s">
        <v>111</v>
      </c>
      <c r="H5712" s="85" t="s">
        <v>2</v>
      </c>
      <c r="I5712" s="85">
        <v>1</v>
      </c>
      <c r="J5712" s="88">
        <v>0.46568725859054688</v>
      </c>
      <c r="K5712" s="146">
        <v>0.32504989153134817</v>
      </c>
      <c r="L5712" s="147">
        <v>1.586367877707969E-9</v>
      </c>
      <c r="M5712" s="147">
        <v>5.8573209927943432E-2</v>
      </c>
      <c r="N5712" s="87">
        <v>8.0913745946921214</v>
      </c>
      <c r="O5712" s="88">
        <v>0.40063104689382312</v>
      </c>
      <c r="P5712" s="89">
        <v>49.513348097446134</v>
      </c>
    </row>
    <row r="5713" spans="1:16">
      <c r="A5713" s="75" t="s">
        <v>14543</v>
      </c>
      <c r="B5713" s="85">
        <v>5709</v>
      </c>
      <c r="C5713" s="85">
        <v>9577</v>
      </c>
      <c r="D5713" s="85">
        <v>5709</v>
      </c>
      <c r="E5713" s="86" t="s">
        <v>14430</v>
      </c>
      <c r="F5713" s="85" t="s">
        <v>6294</v>
      </c>
      <c r="G5713" s="86" t="s">
        <v>111</v>
      </c>
      <c r="H5713" s="85" t="s">
        <v>2</v>
      </c>
      <c r="I5713" s="85">
        <v>1</v>
      </c>
      <c r="J5713" s="88">
        <v>0.94683392714433601</v>
      </c>
      <c r="K5713" s="146">
        <v>1.0946018060419964</v>
      </c>
      <c r="L5713" s="147">
        <v>4.3891532541050762E-9</v>
      </c>
      <c r="M5713" s="147">
        <v>0.117143371500156</v>
      </c>
      <c r="N5713" s="87">
        <v>12.08769100527158</v>
      </c>
      <c r="O5713" s="88">
        <v>0.8686316761971884</v>
      </c>
      <c r="P5713" s="89">
        <v>71.860843879808669</v>
      </c>
    </row>
    <row r="5714" spans="1:16">
      <c r="A5714" s="75" t="s">
        <v>14544</v>
      </c>
      <c r="B5714" s="85">
        <v>5710</v>
      </c>
      <c r="C5714" s="85">
        <v>9578</v>
      </c>
      <c r="D5714" s="85">
        <v>5710</v>
      </c>
      <c r="E5714" s="86" t="s">
        <v>14430</v>
      </c>
      <c r="F5714" s="85" t="s">
        <v>3906</v>
      </c>
      <c r="G5714" s="86" t="s">
        <v>111</v>
      </c>
      <c r="H5714" s="85" t="s">
        <v>2</v>
      </c>
      <c r="I5714" s="85">
        <v>1</v>
      </c>
      <c r="J5714" s="88">
        <v>0.6232447343344184</v>
      </c>
      <c r="K5714" s="146">
        <v>0.68767529851257025</v>
      </c>
      <c r="L5714" s="147">
        <v>2.4668619712041812E-9</v>
      </c>
      <c r="M5714" s="147">
        <v>6.7823582371385957E-2</v>
      </c>
      <c r="N5714" s="87">
        <v>10.016794742470569</v>
      </c>
      <c r="O5714" s="88">
        <v>0.56151858686988687</v>
      </c>
      <c r="P5714" s="89">
        <v>56.057711204671484</v>
      </c>
    </row>
    <row r="5715" spans="1:16">
      <c r="A5715" s="75" t="s">
        <v>14545</v>
      </c>
      <c r="B5715" s="85">
        <v>5711</v>
      </c>
      <c r="C5715" s="85">
        <v>9579</v>
      </c>
      <c r="D5715" s="85">
        <v>5711</v>
      </c>
      <c r="E5715" s="86" t="s">
        <v>14430</v>
      </c>
      <c r="F5715" s="85" t="s">
        <v>2981</v>
      </c>
      <c r="G5715" s="86" t="s">
        <v>111</v>
      </c>
      <c r="H5715" s="85" t="s">
        <v>2</v>
      </c>
      <c r="I5715" s="85">
        <v>1</v>
      </c>
      <c r="J5715" s="88">
        <v>0.83328090180758774</v>
      </c>
      <c r="K5715" s="146">
        <v>1.2732204331653694</v>
      </c>
      <c r="L5715" s="147">
        <v>3.453781058258091E-9</v>
      </c>
      <c r="M5715" s="147">
        <v>4.7289676226322262E-2</v>
      </c>
      <c r="N5715" s="87">
        <v>10.503694272061169</v>
      </c>
      <c r="O5715" s="88">
        <v>0.79351678805427295</v>
      </c>
      <c r="P5715" s="89">
        <v>75.54644751656113</v>
      </c>
    </row>
    <row r="5716" spans="1:16">
      <c r="A5716" s="75" t="s">
        <v>14546</v>
      </c>
      <c r="B5716" s="85">
        <v>5712</v>
      </c>
      <c r="C5716" s="85">
        <v>9580</v>
      </c>
      <c r="D5716" s="85">
        <v>5712</v>
      </c>
      <c r="E5716" s="86" t="s">
        <v>14430</v>
      </c>
      <c r="F5716" s="85" t="s">
        <v>6298</v>
      </c>
      <c r="G5716" s="86" t="s">
        <v>111</v>
      </c>
      <c r="H5716" s="85" t="s">
        <v>2</v>
      </c>
      <c r="I5716" s="85">
        <v>1</v>
      </c>
      <c r="J5716" s="88">
        <v>0.45685751453364459</v>
      </c>
      <c r="K5716" s="146">
        <v>0.67213566980144845</v>
      </c>
      <c r="L5716" s="147">
        <v>2.465508858584067E-9</v>
      </c>
      <c r="M5716" s="147">
        <v>2.3542475267045199E-2</v>
      </c>
      <c r="N5716" s="87">
        <v>6.828560386659638</v>
      </c>
      <c r="O5716" s="88">
        <v>0.43494739720513181</v>
      </c>
      <c r="P5716" s="89">
        <v>63.695328528521266</v>
      </c>
    </row>
    <row r="5717" spans="1:16">
      <c r="A5717" s="75" t="s">
        <v>14547</v>
      </c>
      <c r="B5717" s="85">
        <v>5713</v>
      </c>
      <c r="C5717" s="85">
        <v>9581</v>
      </c>
      <c r="D5717" s="85">
        <v>5713</v>
      </c>
      <c r="E5717" s="86" t="s">
        <v>14430</v>
      </c>
      <c r="F5717" s="85" t="s">
        <v>6300</v>
      </c>
      <c r="G5717" s="86" t="s">
        <v>111</v>
      </c>
      <c r="H5717" s="85" t="s">
        <v>2</v>
      </c>
      <c r="I5717" s="85">
        <v>1</v>
      </c>
      <c r="J5717" s="88">
        <v>0.86401755099914834</v>
      </c>
      <c r="K5717" s="146">
        <v>1.4680380615259407</v>
      </c>
      <c r="L5717" s="147">
        <v>5.1607300873743972E-9</v>
      </c>
      <c r="M5717" s="147">
        <v>2.4542089292230021E-2</v>
      </c>
      <c r="N5717" s="87">
        <v>12.167783300983659</v>
      </c>
      <c r="O5717" s="88">
        <v>0.83676319535082411</v>
      </c>
      <c r="P5717" s="89">
        <v>68.76874568296914</v>
      </c>
    </row>
    <row r="5718" spans="1:16">
      <c r="A5718" s="75" t="s">
        <v>14548</v>
      </c>
      <c r="B5718" s="85">
        <v>5714</v>
      </c>
      <c r="C5718" s="85">
        <v>9582</v>
      </c>
      <c r="D5718" s="85">
        <v>5714</v>
      </c>
      <c r="E5718" s="86" t="s">
        <v>14430</v>
      </c>
      <c r="F5718" s="85" t="s">
        <v>6302</v>
      </c>
      <c r="G5718" s="86" t="s">
        <v>111</v>
      </c>
      <c r="H5718" s="85" t="s">
        <v>2</v>
      </c>
      <c r="I5718" s="85">
        <v>1</v>
      </c>
      <c r="J5718" s="88">
        <v>0.72456042348743233</v>
      </c>
      <c r="K5718" s="146">
        <v>1.0817365394808527</v>
      </c>
      <c r="L5718" s="147">
        <v>2.9696429434332892E-9</v>
      </c>
      <c r="M5718" s="147">
        <v>7.3228618258680475E-2</v>
      </c>
      <c r="N5718" s="87">
        <v>10.89538667217937</v>
      </c>
      <c r="O5718" s="88">
        <v>0.66627793592090301</v>
      </c>
      <c r="P5718" s="89">
        <v>61.152298304584129</v>
      </c>
    </row>
    <row r="5719" spans="1:16">
      <c r="A5719" s="75" t="s">
        <v>14549</v>
      </c>
      <c r="B5719" s="85">
        <v>5715</v>
      </c>
      <c r="C5719" s="85">
        <v>9583</v>
      </c>
      <c r="D5719" s="85">
        <v>5715</v>
      </c>
      <c r="E5719" s="86" t="s">
        <v>14430</v>
      </c>
      <c r="F5719" s="85" t="s">
        <v>6304</v>
      </c>
      <c r="G5719" s="86" t="s">
        <v>111</v>
      </c>
      <c r="H5719" s="85" t="s">
        <v>2</v>
      </c>
      <c r="I5719" s="85">
        <v>1</v>
      </c>
      <c r="J5719" s="88">
        <v>0.50703765306524506</v>
      </c>
      <c r="K5719" s="146">
        <v>0.30635673192218282</v>
      </c>
      <c r="L5719" s="147">
        <v>1.6015129993463359E-9</v>
      </c>
      <c r="M5719" s="147">
        <v>7.012536040242702E-2</v>
      </c>
      <c r="N5719" s="87">
        <v>9.2862408736718596</v>
      </c>
      <c r="O5719" s="88">
        <v>0.45264177495140062</v>
      </c>
      <c r="P5719" s="89">
        <v>48.743273097160376</v>
      </c>
    </row>
    <row r="5720" spans="1:16">
      <c r="A5720" s="75" t="s">
        <v>14550</v>
      </c>
      <c r="B5720" s="85">
        <v>5716</v>
      </c>
      <c r="C5720" s="85">
        <v>9584</v>
      </c>
      <c r="D5720" s="85">
        <v>5716</v>
      </c>
      <c r="E5720" s="86" t="s">
        <v>14430</v>
      </c>
      <c r="F5720" s="85" t="s">
        <v>3908</v>
      </c>
      <c r="G5720" s="86" t="s">
        <v>111</v>
      </c>
      <c r="H5720" s="85" t="s">
        <v>2</v>
      </c>
      <c r="I5720" s="85">
        <v>1</v>
      </c>
      <c r="J5720" s="88">
        <v>0.5365441447176712</v>
      </c>
      <c r="K5720" s="146">
        <v>0.63480135281450001</v>
      </c>
      <c r="L5720" s="147">
        <v>2.4865448928805081E-9</v>
      </c>
      <c r="M5720" s="147">
        <v>6.578841253770415E-2</v>
      </c>
      <c r="N5720" s="87">
        <v>6.8245312587267817</v>
      </c>
      <c r="O5720" s="88">
        <v>0.49087108117830319</v>
      </c>
      <c r="P5720" s="89">
        <v>71.927442716392889</v>
      </c>
    </row>
    <row r="5721" spans="1:16">
      <c r="A5721" s="75" t="s">
        <v>14551</v>
      </c>
      <c r="B5721" s="85">
        <v>5717</v>
      </c>
      <c r="C5721" s="85">
        <v>9585</v>
      </c>
      <c r="D5721" s="85">
        <v>5717</v>
      </c>
      <c r="E5721" s="86" t="s">
        <v>14430</v>
      </c>
      <c r="F5721" s="85" t="s">
        <v>2124</v>
      </c>
      <c r="G5721" s="86" t="s">
        <v>111</v>
      </c>
      <c r="H5721" s="85" t="s">
        <v>2</v>
      </c>
      <c r="I5721" s="85">
        <v>1</v>
      </c>
      <c r="J5721" s="88">
        <v>0.49769761867159013</v>
      </c>
      <c r="K5721" s="146">
        <v>0.3653764146620993</v>
      </c>
      <c r="L5721" s="147">
        <v>1.828367724411156E-9</v>
      </c>
      <c r="M5721" s="147">
        <v>4.0151481596078509E-2</v>
      </c>
      <c r="N5721" s="87">
        <v>8.0166803116588738</v>
      </c>
      <c r="O5721" s="88">
        <v>0.46270451391628592</v>
      </c>
      <c r="P5721" s="89">
        <v>57.717720543672215</v>
      </c>
    </row>
    <row r="5722" spans="1:16">
      <c r="A5722" s="75" t="s">
        <v>14552</v>
      </c>
      <c r="B5722" s="85">
        <v>5718</v>
      </c>
      <c r="C5722" s="85">
        <v>9586</v>
      </c>
      <c r="D5722" s="85">
        <v>5718</v>
      </c>
      <c r="E5722" s="86" t="s">
        <v>14430</v>
      </c>
      <c r="F5722" s="85" t="s">
        <v>4253</v>
      </c>
      <c r="G5722" s="86" t="s">
        <v>111</v>
      </c>
      <c r="H5722" s="85" t="s">
        <v>2</v>
      </c>
      <c r="I5722" s="85">
        <v>1</v>
      </c>
      <c r="J5722" s="88">
        <v>2.3269191706048419E-2</v>
      </c>
      <c r="K5722" s="146">
        <v>5.8504637096161299E-2</v>
      </c>
      <c r="L5722" s="147">
        <v>1.085901277538833E-10</v>
      </c>
      <c r="M5722" s="147">
        <v>1.2782310582445491E-3</v>
      </c>
      <c r="N5722" s="87">
        <v>0.56706622648661309</v>
      </c>
      <c r="O5722" s="88">
        <v>1.9812095462214331E-2</v>
      </c>
      <c r="P5722" s="89">
        <v>34.937886505716705</v>
      </c>
    </row>
    <row r="5723" spans="1:16">
      <c r="A5723" s="75" t="s">
        <v>14553</v>
      </c>
      <c r="B5723" s="85">
        <v>5719</v>
      </c>
      <c r="C5723" s="85">
        <v>9587</v>
      </c>
      <c r="D5723" s="85">
        <v>5719</v>
      </c>
      <c r="E5723" s="86" t="s">
        <v>14430</v>
      </c>
      <c r="F5723" s="85" t="s">
        <v>4894</v>
      </c>
      <c r="G5723" s="86" t="s">
        <v>111</v>
      </c>
      <c r="H5723" s="85" t="s">
        <v>2</v>
      </c>
      <c r="I5723" s="85">
        <v>1</v>
      </c>
      <c r="J5723" s="88">
        <v>0.29620211229722399</v>
      </c>
      <c r="K5723" s="146">
        <v>0.46865896837394588</v>
      </c>
      <c r="L5723" s="147">
        <v>1.3547268087869979E-9</v>
      </c>
      <c r="M5723" s="147">
        <v>6.6321906483293187E-3</v>
      </c>
      <c r="N5723" s="87">
        <v>3.5412943850336722</v>
      </c>
      <c r="O5723" s="88">
        <v>0.28380743437671252</v>
      </c>
      <c r="P5723" s="89">
        <v>80.142287965707752</v>
      </c>
    </row>
    <row r="5724" spans="1:16">
      <c r="A5724" s="75" t="s">
        <v>14554</v>
      </c>
      <c r="B5724" s="85">
        <v>5720</v>
      </c>
      <c r="C5724" s="85">
        <v>9588</v>
      </c>
      <c r="D5724" s="85">
        <v>5720</v>
      </c>
      <c r="E5724" s="86" t="s">
        <v>14430</v>
      </c>
      <c r="F5724" s="85" t="s">
        <v>3910</v>
      </c>
      <c r="G5724" s="86" t="s">
        <v>111</v>
      </c>
      <c r="H5724" s="85" t="s">
        <v>2</v>
      </c>
      <c r="I5724" s="85">
        <v>1</v>
      </c>
      <c r="J5724" s="88">
        <v>0.12908437029364281</v>
      </c>
      <c r="K5724" s="146">
        <v>0.23754809016522258</v>
      </c>
      <c r="L5724" s="147">
        <v>5.4035397702913642E-10</v>
      </c>
      <c r="M5724" s="147">
        <v>1.080685305501459E-2</v>
      </c>
      <c r="N5724" s="87">
        <v>1.875501268767741</v>
      </c>
      <c r="O5724" s="88">
        <v>0.1184861956708812</v>
      </c>
      <c r="P5724" s="89">
        <v>63.175748075462558</v>
      </c>
    </row>
    <row r="5725" spans="1:16">
      <c r="A5725" s="75" t="s">
        <v>14555</v>
      </c>
      <c r="B5725" s="85">
        <v>5721</v>
      </c>
      <c r="C5725" s="85">
        <v>9589</v>
      </c>
      <c r="D5725" s="85">
        <v>5721</v>
      </c>
      <c r="E5725" s="86" t="s">
        <v>14430</v>
      </c>
      <c r="F5725" s="85" t="s">
        <v>6311</v>
      </c>
      <c r="G5725" s="86" t="s">
        <v>111</v>
      </c>
      <c r="H5725" s="85" t="s">
        <v>2</v>
      </c>
      <c r="I5725" s="85">
        <v>1</v>
      </c>
      <c r="J5725" s="88">
        <v>0.66009563349757494</v>
      </c>
      <c r="K5725" s="146">
        <v>0.40783034090116599</v>
      </c>
      <c r="L5725" s="147">
        <v>2.1225556093057091E-9</v>
      </c>
      <c r="M5725" s="147">
        <v>9.1292948871309065E-2</v>
      </c>
      <c r="N5725" s="87">
        <v>11.96758403177577</v>
      </c>
      <c r="O5725" s="88">
        <v>0.59071221978740496</v>
      </c>
      <c r="P5725" s="89">
        <v>49.359354253872247</v>
      </c>
    </row>
    <row r="5726" spans="1:16">
      <c r="A5726" s="75" t="s">
        <v>14556</v>
      </c>
      <c r="B5726" s="85">
        <v>5722</v>
      </c>
      <c r="C5726" s="85">
        <v>9590</v>
      </c>
      <c r="D5726" s="85">
        <v>5722</v>
      </c>
      <c r="E5726" s="86" t="s">
        <v>14430</v>
      </c>
      <c r="F5726" s="85" t="s">
        <v>6313</v>
      </c>
      <c r="G5726" s="86" t="s">
        <v>111</v>
      </c>
      <c r="H5726" s="85" t="s">
        <v>2</v>
      </c>
      <c r="I5726" s="85">
        <v>1</v>
      </c>
      <c r="J5726" s="88">
        <v>0.3332344964499892</v>
      </c>
      <c r="K5726" s="146">
        <v>0.33416293855692514</v>
      </c>
      <c r="L5726" s="147">
        <v>1.382359915117365E-9</v>
      </c>
      <c r="M5726" s="147">
        <v>3.8024035522341161E-2</v>
      </c>
      <c r="N5726" s="87">
        <v>4.8279766297817108</v>
      </c>
      <c r="O5726" s="88">
        <v>0.30273271566054338</v>
      </c>
      <c r="P5726" s="89">
        <v>62.703848604633976</v>
      </c>
    </row>
    <row r="5727" spans="1:16">
      <c r="A5727" s="75" t="s">
        <v>14557</v>
      </c>
      <c r="B5727" s="85">
        <v>5723</v>
      </c>
      <c r="C5727" s="85">
        <v>9591</v>
      </c>
      <c r="D5727" s="85">
        <v>5723</v>
      </c>
      <c r="E5727" s="86" t="s">
        <v>14430</v>
      </c>
      <c r="F5727" s="85" t="s">
        <v>240</v>
      </c>
      <c r="G5727" s="86" t="s">
        <v>111</v>
      </c>
      <c r="H5727" s="85" t="s">
        <v>2</v>
      </c>
      <c r="I5727" s="85">
        <v>1</v>
      </c>
      <c r="J5727" s="88">
        <v>0.21863141131231609</v>
      </c>
      <c r="K5727" s="146">
        <v>0.26323259156978229</v>
      </c>
      <c r="L5727" s="147">
        <v>7.7731850018933854E-10</v>
      </c>
      <c r="M5727" s="147">
        <v>2.9134785823212769E-2</v>
      </c>
      <c r="N5727" s="87">
        <v>3.839866415155551</v>
      </c>
      <c r="O5727" s="88">
        <v>0.19404525895173949</v>
      </c>
      <c r="P5727" s="89">
        <v>50.534377494452194</v>
      </c>
    </row>
    <row r="5728" spans="1:16">
      <c r="A5728" s="75" t="s">
        <v>14558</v>
      </c>
      <c r="B5728" s="85">
        <v>5724</v>
      </c>
      <c r="C5728" s="85">
        <v>9592</v>
      </c>
      <c r="D5728" s="85">
        <v>5724</v>
      </c>
      <c r="E5728" s="86" t="s">
        <v>14430</v>
      </c>
      <c r="F5728" s="85" t="s">
        <v>1171</v>
      </c>
      <c r="G5728" s="86" t="s">
        <v>111</v>
      </c>
      <c r="H5728" s="85" t="s">
        <v>2</v>
      </c>
      <c r="I5728" s="85">
        <v>1</v>
      </c>
      <c r="J5728" s="88">
        <v>0.9007887107679039</v>
      </c>
      <c r="K5728" s="146">
        <v>2.8904167049808556</v>
      </c>
      <c r="L5728" s="147">
        <v>4.877462816497386E-9</v>
      </c>
      <c r="M5728" s="147">
        <v>2.2180309782208061E-2</v>
      </c>
      <c r="N5728" s="87">
        <v>9.9477148278373377</v>
      </c>
      <c r="O5728" s="88">
        <v>0.87444049552154735</v>
      </c>
      <c r="P5728" s="89">
        <v>87.90365532740681</v>
      </c>
    </row>
    <row r="5729" spans="1:16">
      <c r="A5729" s="75" t="s">
        <v>14559</v>
      </c>
      <c r="B5729" s="85">
        <v>5725</v>
      </c>
      <c r="C5729" s="85">
        <v>9593</v>
      </c>
      <c r="D5729" s="85">
        <v>5725</v>
      </c>
      <c r="E5729" s="86" t="s">
        <v>14430</v>
      </c>
      <c r="F5729" s="85" t="s">
        <v>6317</v>
      </c>
      <c r="G5729" s="86" t="s">
        <v>111</v>
      </c>
      <c r="H5729" s="85" t="s">
        <v>2</v>
      </c>
      <c r="I5729" s="85">
        <v>1</v>
      </c>
      <c r="J5729" s="88">
        <v>0.53400093593560316</v>
      </c>
      <c r="K5729" s="146">
        <v>0.50652015721518895</v>
      </c>
      <c r="L5729" s="147">
        <v>2.1753631605893102E-9</v>
      </c>
      <c r="M5729" s="147">
        <v>5.6742671413841997E-2</v>
      </c>
      <c r="N5729" s="87">
        <v>9.1624793745689246</v>
      </c>
      <c r="O5729" s="88">
        <v>0.48406507744923621</v>
      </c>
      <c r="P5729" s="89">
        <v>52.831232427413838</v>
      </c>
    </row>
    <row r="5730" spans="1:16">
      <c r="A5730" s="75" t="s">
        <v>14560</v>
      </c>
      <c r="B5730" s="85">
        <v>5726</v>
      </c>
      <c r="C5730" s="85">
        <v>9594</v>
      </c>
      <c r="D5730" s="85">
        <v>5726</v>
      </c>
      <c r="E5730" s="86" t="s">
        <v>14430</v>
      </c>
      <c r="F5730" s="85" t="s">
        <v>4389</v>
      </c>
      <c r="G5730" s="86" t="s">
        <v>111</v>
      </c>
      <c r="H5730" s="85" t="s">
        <v>2</v>
      </c>
      <c r="I5730" s="85">
        <v>1</v>
      </c>
      <c r="J5730" s="88">
        <v>0.93589051472897877</v>
      </c>
      <c r="K5730" s="146">
        <v>1.2951282498892616</v>
      </c>
      <c r="L5730" s="147">
        <v>4.8527359884225898E-9</v>
      </c>
      <c r="M5730" s="147">
        <v>2.21953583394718E-2</v>
      </c>
      <c r="N5730" s="87">
        <v>11.351307995254681</v>
      </c>
      <c r="O5730" s="88">
        <v>0.87800128988169579</v>
      </c>
      <c r="P5730" s="89">
        <v>77.348028108191315</v>
      </c>
    </row>
    <row r="5731" spans="1:16">
      <c r="A5731" s="75" t="s">
        <v>14561</v>
      </c>
      <c r="B5731" s="85">
        <v>5727</v>
      </c>
      <c r="C5731" s="85">
        <v>9595</v>
      </c>
      <c r="D5731" s="85">
        <v>5727</v>
      </c>
      <c r="E5731" s="86" t="s">
        <v>14430</v>
      </c>
      <c r="F5731" s="85" t="s">
        <v>3724</v>
      </c>
      <c r="G5731" s="86" t="s">
        <v>111</v>
      </c>
      <c r="H5731" s="85" t="s">
        <v>2</v>
      </c>
      <c r="I5731" s="85">
        <v>1</v>
      </c>
      <c r="J5731" s="88">
        <v>0.32689824582227062</v>
      </c>
      <c r="K5731" s="146">
        <v>0.35455349987278872</v>
      </c>
      <c r="L5731" s="147">
        <v>1.4697941527491019E-9</v>
      </c>
      <c r="M5731" s="147">
        <v>2.798818461388837E-2</v>
      </c>
      <c r="N5731" s="87">
        <v>5.2970086352173418</v>
      </c>
      <c r="O5731" s="88">
        <v>0.29047851272405562</v>
      </c>
      <c r="P5731" s="89">
        <v>54.838217705140103</v>
      </c>
    </row>
    <row r="5732" spans="1:16">
      <c r="A5732" s="75" t="s">
        <v>14562</v>
      </c>
      <c r="B5732" s="85">
        <v>5728</v>
      </c>
      <c r="C5732" s="85">
        <v>9596</v>
      </c>
      <c r="D5732" s="85">
        <v>5728</v>
      </c>
      <c r="E5732" s="86" t="s">
        <v>14430</v>
      </c>
      <c r="F5732" s="85" t="s">
        <v>6321</v>
      </c>
      <c r="G5732" s="86" t="s">
        <v>111</v>
      </c>
      <c r="H5732" s="85" t="s">
        <v>2</v>
      </c>
      <c r="I5732" s="85">
        <v>1</v>
      </c>
      <c r="J5732" s="88">
        <v>8.8355945677800144E-3</v>
      </c>
      <c r="K5732" s="146">
        <v>1.5623229641728123E-2</v>
      </c>
      <c r="L5732" s="147">
        <v>3.8557031836966229E-11</v>
      </c>
      <c r="M5732" s="147">
        <v>5.6552142816175966E-4</v>
      </c>
      <c r="N5732" s="87">
        <v>7.3421216913779286E-2</v>
      </c>
      <c r="O5732" s="88">
        <v>6.6149735051029236E-3</v>
      </c>
      <c r="P5732" s="89">
        <v>90.096211737692713</v>
      </c>
    </row>
    <row r="5733" spans="1:16">
      <c r="A5733" s="75" t="s">
        <v>14563</v>
      </c>
      <c r="B5733" s="85">
        <v>5729</v>
      </c>
      <c r="C5733" s="85">
        <v>9597</v>
      </c>
      <c r="D5733" s="85">
        <v>5729</v>
      </c>
      <c r="E5733" s="86" t="s">
        <v>14430</v>
      </c>
      <c r="F5733" s="85" t="s">
        <v>6323</v>
      </c>
      <c r="G5733" s="86" t="s">
        <v>111</v>
      </c>
      <c r="H5733" s="85" t="s">
        <v>2</v>
      </c>
      <c r="I5733" s="85">
        <v>1</v>
      </c>
      <c r="J5733" s="88">
        <v>0.57982331734310266</v>
      </c>
      <c r="K5733" s="146">
        <v>0.40838282174554974</v>
      </c>
      <c r="L5733" s="147">
        <v>1.9305858890370329E-9</v>
      </c>
      <c r="M5733" s="147">
        <v>8.034594387562792E-2</v>
      </c>
      <c r="N5733" s="87">
        <v>10.62421776986525</v>
      </c>
      <c r="O5733" s="88">
        <v>0.51859087546470839</v>
      </c>
      <c r="P5733" s="89">
        <v>48.81214661616314</v>
      </c>
    </row>
    <row r="5734" spans="1:16">
      <c r="A5734" s="75" t="s">
        <v>14564</v>
      </c>
      <c r="B5734" s="85">
        <v>5730</v>
      </c>
      <c r="C5734" s="85">
        <v>9598</v>
      </c>
      <c r="D5734" s="85">
        <v>5730</v>
      </c>
      <c r="E5734" s="86" t="s">
        <v>14430</v>
      </c>
      <c r="F5734" s="85" t="s">
        <v>4646</v>
      </c>
      <c r="G5734" s="86" t="s">
        <v>111</v>
      </c>
      <c r="H5734" s="85" t="s">
        <v>2</v>
      </c>
      <c r="I5734" s="85">
        <v>1</v>
      </c>
      <c r="J5734" s="88">
        <v>0.39328607352942191</v>
      </c>
      <c r="K5734" s="146">
        <v>0.74391738670631147</v>
      </c>
      <c r="L5734" s="147">
        <v>2.2057952579672809E-9</v>
      </c>
      <c r="M5734" s="147">
        <v>9.8648550498144118E-3</v>
      </c>
      <c r="N5734" s="87">
        <v>8.52928188978305</v>
      </c>
      <c r="O5734" s="88">
        <v>0.37989391254097532</v>
      </c>
      <c r="P5734" s="89">
        <v>44.539964495256967</v>
      </c>
    </row>
    <row r="5735" spans="1:16">
      <c r="A5735" s="75" t="s">
        <v>14565</v>
      </c>
      <c r="B5735" s="85">
        <v>5731</v>
      </c>
      <c r="C5735" s="85">
        <v>9599</v>
      </c>
      <c r="D5735" s="85">
        <v>5731</v>
      </c>
      <c r="E5735" s="86" t="s">
        <v>14430</v>
      </c>
      <c r="F5735" s="85" t="s">
        <v>4648</v>
      </c>
      <c r="G5735" s="86" t="s">
        <v>111</v>
      </c>
      <c r="H5735" s="85" t="s">
        <v>2</v>
      </c>
      <c r="I5735" s="85">
        <v>1</v>
      </c>
      <c r="J5735" s="88">
        <v>0.92007815949996707</v>
      </c>
      <c r="K5735" s="146">
        <v>2.6395246893077244</v>
      </c>
      <c r="L5735" s="147">
        <v>6.5336957803492159E-9</v>
      </c>
      <c r="M5735" s="147">
        <v>4.3727324513958216E-3</v>
      </c>
      <c r="N5735" s="87">
        <v>10.96343599088849</v>
      </c>
      <c r="O5735" s="88">
        <v>0.90478950781301393</v>
      </c>
      <c r="P5735" s="89">
        <v>82.52791447544071</v>
      </c>
    </row>
    <row r="5736" spans="1:16">
      <c r="A5736" s="75" t="s">
        <v>14566</v>
      </c>
      <c r="B5736" s="85">
        <v>5732</v>
      </c>
      <c r="C5736" s="85">
        <v>9600</v>
      </c>
      <c r="D5736" s="85">
        <v>5732</v>
      </c>
      <c r="E5736" s="86" t="s">
        <v>14430</v>
      </c>
      <c r="F5736" s="85" t="s">
        <v>891</v>
      </c>
      <c r="G5736" s="86" t="s">
        <v>111</v>
      </c>
      <c r="H5736" s="85" t="s">
        <v>2</v>
      </c>
      <c r="I5736" s="85">
        <v>1</v>
      </c>
      <c r="J5736" s="88">
        <v>0.69929820686067079</v>
      </c>
      <c r="K5736" s="146">
        <v>1.0523108258198544</v>
      </c>
      <c r="L5736" s="147">
        <v>2.9143790786774781E-9</v>
      </c>
      <c r="M5736" s="147">
        <v>5.6359594325230973E-2</v>
      </c>
      <c r="N5736" s="87">
        <v>12.87716744025224</v>
      </c>
      <c r="O5736" s="88">
        <v>0.62079663912279637</v>
      </c>
      <c r="P5736" s="89">
        <v>48.209098934465366</v>
      </c>
    </row>
    <row r="5737" spans="1:16">
      <c r="A5737" s="75" t="s">
        <v>14567</v>
      </c>
      <c r="B5737" s="85">
        <v>5733</v>
      </c>
      <c r="C5737" s="85">
        <v>9601</v>
      </c>
      <c r="D5737" s="85">
        <v>5733</v>
      </c>
      <c r="E5737" s="86" t="s">
        <v>14430</v>
      </c>
      <c r="F5737" s="85" t="s">
        <v>5087</v>
      </c>
      <c r="G5737" s="86" t="s">
        <v>111</v>
      </c>
      <c r="H5737" s="85" t="s">
        <v>2</v>
      </c>
      <c r="I5737" s="85">
        <v>1</v>
      </c>
      <c r="J5737" s="88">
        <v>1.0371799696881321</v>
      </c>
      <c r="K5737" s="146">
        <v>0.98664723059413484</v>
      </c>
      <c r="L5737" s="147">
        <v>4.236032461500562E-9</v>
      </c>
      <c r="M5737" s="147">
        <v>0.13696618983309031</v>
      </c>
      <c r="N5737" s="87">
        <v>15.7687722086836</v>
      </c>
      <c r="O5737" s="88">
        <v>0.95924914920752413</v>
      </c>
      <c r="P5737" s="89">
        <v>60.832202819144129</v>
      </c>
    </row>
    <row r="5738" spans="1:16">
      <c r="A5738" s="75" t="s">
        <v>14568</v>
      </c>
      <c r="B5738" s="85">
        <v>5734</v>
      </c>
      <c r="C5738" s="85">
        <v>9602</v>
      </c>
      <c r="D5738" s="85">
        <v>5734</v>
      </c>
      <c r="E5738" s="86" t="s">
        <v>14430</v>
      </c>
      <c r="F5738" s="85" t="s">
        <v>6329</v>
      </c>
      <c r="G5738" s="86" t="s">
        <v>111</v>
      </c>
      <c r="H5738" s="85" t="s">
        <v>2</v>
      </c>
      <c r="I5738" s="85">
        <v>1</v>
      </c>
      <c r="J5738" s="88">
        <v>0.46020215369929007</v>
      </c>
      <c r="K5738" s="146">
        <v>0.52169334454846794</v>
      </c>
      <c r="L5738" s="147">
        <v>2.0918345535046989E-9</v>
      </c>
      <c r="M5738" s="147">
        <v>5.6942615063215872E-2</v>
      </c>
      <c r="N5738" s="87">
        <v>5.9980675326690296</v>
      </c>
      <c r="O5738" s="88">
        <v>0.42059374068386279</v>
      </c>
      <c r="P5738" s="89">
        <v>70.121541378629061</v>
      </c>
    </row>
    <row r="5739" spans="1:16">
      <c r="A5739" s="75" t="s">
        <v>14569</v>
      </c>
      <c r="B5739" s="85">
        <v>5735</v>
      </c>
      <c r="C5739" s="85">
        <v>9603</v>
      </c>
      <c r="D5739" s="85">
        <v>5735</v>
      </c>
      <c r="E5739" s="86" t="s">
        <v>14430</v>
      </c>
      <c r="F5739" s="85" t="s">
        <v>1039</v>
      </c>
      <c r="G5739" s="86" t="s">
        <v>111</v>
      </c>
      <c r="H5739" s="85" t="s">
        <v>2</v>
      </c>
      <c r="I5739" s="85">
        <v>1</v>
      </c>
      <c r="J5739" s="88">
        <v>3.2690815178962308E-2</v>
      </c>
      <c r="K5739" s="146">
        <v>5.4721931826645705E-2</v>
      </c>
      <c r="L5739" s="147">
        <v>2.5811623346542059E-10</v>
      </c>
      <c r="M5739" s="147">
        <v>1.5943151083821919E-3</v>
      </c>
      <c r="N5739" s="87">
        <v>5.7839161209874543</v>
      </c>
      <c r="O5739" s="88">
        <v>2.8482201788963799E-2</v>
      </c>
      <c r="P5739" s="89">
        <v>4.9243801592512026</v>
      </c>
    </row>
    <row r="5740" spans="1:16">
      <c r="A5740" s="75" t="s">
        <v>14570</v>
      </c>
      <c r="B5740" s="85">
        <v>5736</v>
      </c>
      <c r="C5740" s="85">
        <v>9604</v>
      </c>
      <c r="D5740" s="85">
        <v>5736</v>
      </c>
      <c r="E5740" s="86" t="s">
        <v>14430</v>
      </c>
      <c r="F5740" s="85" t="s">
        <v>6332</v>
      </c>
      <c r="G5740" s="86" t="s">
        <v>111</v>
      </c>
      <c r="H5740" s="85" t="s">
        <v>2</v>
      </c>
      <c r="I5740" s="85">
        <v>1</v>
      </c>
      <c r="J5740" s="88">
        <v>0.5091757684502306</v>
      </c>
      <c r="K5740" s="146">
        <v>0.31184847210518513</v>
      </c>
      <c r="L5740" s="147">
        <v>1.6523023569939259E-9</v>
      </c>
      <c r="M5740" s="147">
        <v>6.9136169764332706E-2</v>
      </c>
      <c r="N5740" s="87">
        <v>9.2631788119235274</v>
      </c>
      <c r="O5740" s="88">
        <v>0.45642466845351548</v>
      </c>
      <c r="P5740" s="89">
        <v>49.273006353500101</v>
      </c>
    </row>
    <row r="5741" spans="1:16">
      <c r="A5741" s="75" t="s">
        <v>14571</v>
      </c>
      <c r="B5741" s="85">
        <v>5737</v>
      </c>
      <c r="C5741" s="85">
        <v>9605</v>
      </c>
      <c r="D5741" s="85">
        <v>5737</v>
      </c>
      <c r="E5741" s="86" t="s">
        <v>14430</v>
      </c>
      <c r="F5741" s="85" t="s">
        <v>4653</v>
      </c>
      <c r="G5741" s="86" t="s">
        <v>111</v>
      </c>
      <c r="H5741" s="85" t="s">
        <v>2</v>
      </c>
      <c r="I5741" s="85">
        <v>1</v>
      </c>
      <c r="J5741" s="88">
        <v>0.35239006532416062</v>
      </c>
      <c r="K5741" s="146">
        <v>0.79772030351307288</v>
      </c>
      <c r="L5741" s="147">
        <v>2.5298188362291029E-9</v>
      </c>
      <c r="M5741" s="147">
        <v>8.5132450684863685E-3</v>
      </c>
      <c r="N5741" s="87">
        <v>7.4958898637240354</v>
      </c>
      <c r="O5741" s="88">
        <v>0.33602452975299102</v>
      </c>
      <c r="P5741" s="89">
        <v>44.827837102992135</v>
      </c>
    </row>
    <row r="5742" spans="1:16">
      <c r="A5742" s="75" t="s">
        <v>14572</v>
      </c>
      <c r="B5742" s="85">
        <v>5738</v>
      </c>
      <c r="C5742" s="85">
        <v>9606</v>
      </c>
      <c r="D5742" s="85">
        <v>5738</v>
      </c>
      <c r="E5742" s="86" t="s">
        <v>14430</v>
      </c>
      <c r="F5742" s="85" t="s">
        <v>4655</v>
      </c>
      <c r="G5742" s="86" t="s">
        <v>111</v>
      </c>
      <c r="H5742" s="85" t="s">
        <v>2</v>
      </c>
      <c r="I5742" s="85">
        <v>1</v>
      </c>
      <c r="J5742" s="88">
        <v>0.40501238925573951</v>
      </c>
      <c r="K5742" s="146">
        <v>0.55603607073388628</v>
      </c>
      <c r="L5742" s="147">
        <v>2.0730233733594049E-9</v>
      </c>
      <c r="M5742" s="147">
        <v>1.2724213247945509E-2</v>
      </c>
      <c r="N5742" s="87">
        <v>11.17345414093473</v>
      </c>
      <c r="O5742" s="88">
        <v>0.37890968085694637</v>
      </c>
      <c r="P5742" s="89">
        <v>33.911597620362024</v>
      </c>
    </row>
    <row r="5743" spans="1:16">
      <c r="A5743" s="75" t="s">
        <v>14573</v>
      </c>
      <c r="B5743" s="85">
        <v>5739</v>
      </c>
      <c r="C5743" s="85">
        <v>9607</v>
      </c>
      <c r="D5743" s="85">
        <v>5739</v>
      </c>
      <c r="E5743" s="86" t="s">
        <v>14430</v>
      </c>
      <c r="F5743" s="85" t="s">
        <v>6336</v>
      </c>
      <c r="G5743" s="86" t="s">
        <v>111</v>
      </c>
      <c r="H5743" s="85" t="s">
        <v>2</v>
      </c>
      <c r="I5743" s="85">
        <v>1</v>
      </c>
      <c r="J5743" s="88">
        <v>1.0418688780024969</v>
      </c>
      <c r="K5743" s="146">
        <v>1.2319255408387635</v>
      </c>
      <c r="L5743" s="147">
        <v>4.8753642914834478E-9</v>
      </c>
      <c r="M5743" s="147">
        <v>0.1181373571791683</v>
      </c>
      <c r="N5743" s="87">
        <v>13.306730888774741</v>
      </c>
      <c r="O5743" s="88">
        <v>0.95740445915999628</v>
      </c>
      <c r="P5743" s="89">
        <v>71.948885655126688</v>
      </c>
    </row>
    <row r="5744" spans="1:16">
      <c r="A5744" s="75" t="s">
        <v>14574</v>
      </c>
      <c r="B5744" s="85">
        <v>5740</v>
      </c>
      <c r="C5744" s="85">
        <v>9608</v>
      </c>
      <c r="D5744" s="85">
        <v>5740</v>
      </c>
      <c r="E5744" s="86" t="s">
        <v>14430</v>
      </c>
      <c r="F5744" s="85" t="s">
        <v>6338</v>
      </c>
      <c r="G5744" s="86" t="s">
        <v>111</v>
      </c>
      <c r="H5744" s="85" t="s">
        <v>2</v>
      </c>
      <c r="I5744" s="85">
        <v>1</v>
      </c>
      <c r="J5744" s="88">
        <v>1.023056176537217</v>
      </c>
      <c r="K5744" s="146">
        <v>1.1820680095312113</v>
      </c>
      <c r="L5744" s="147">
        <v>4.7425089668303888E-9</v>
      </c>
      <c r="M5744" s="147">
        <v>0.12661493582846389</v>
      </c>
      <c r="N5744" s="87">
        <v>13.06357560723082</v>
      </c>
      <c r="O5744" s="88">
        <v>0.93868319637551179</v>
      </c>
      <c r="P5744" s="89">
        <v>71.854997789115345</v>
      </c>
    </row>
    <row r="5745" spans="1:16">
      <c r="A5745" s="75" t="s">
        <v>14575</v>
      </c>
      <c r="B5745" s="85">
        <v>5741</v>
      </c>
      <c r="C5745" s="85">
        <v>9609</v>
      </c>
      <c r="D5745" s="85">
        <v>5741</v>
      </c>
      <c r="E5745" s="86" t="s">
        <v>14430</v>
      </c>
      <c r="F5745" s="85" t="s">
        <v>3916</v>
      </c>
      <c r="G5745" s="86" t="s">
        <v>111</v>
      </c>
      <c r="H5745" s="85" t="s">
        <v>2</v>
      </c>
      <c r="I5745" s="85">
        <v>1</v>
      </c>
      <c r="J5745" s="88">
        <v>0.42153542399517391</v>
      </c>
      <c r="K5745" s="146">
        <v>0.54483485176174007</v>
      </c>
      <c r="L5745" s="147">
        <v>2.323237489016374E-9</v>
      </c>
      <c r="M5745" s="147">
        <v>4.0482879526878603E-2</v>
      </c>
      <c r="N5745" s="87">
        <v>5.1142222790398044</v>
      </c>
      <c r="O5745" s="88">
        <v>0.38503857997788382</v>
      </c>
      <c r="P5745" s="89">
        <v>75.287807015336625</v>
      </c>
    </row>
    <row r="5746" spans="1:16">
      <c r="A5746" s="75" t="s">
        <v>14576</v>
      </c>
      <c r="B5746" s="85">
        <v>5742</v>
      </c>
      <c r="C5746" s="85">
        <v>9610</v>
      </c>
      <c r="D5746" s="85">
        <v>5742</v>
      </c>
      <c r="E5746" s="86" t="s">
        <v>14430</v>
      </c>
      <c r="F5746" s="85" t="s">
        <v>6341</v>
      </c>
      <c r="G5746" s="86" t="s">
        <v>111</v>
      </c>
      <c r="H5746" s="85" t="s">
        <v>2</v>
      </c>
      <c r="I5746" s="85">
        <v>1</v>
      </c>
      <c r="J5746" s="88">
        <v>0.78768469954941223</v>
      </c>
      <c r="K5746" s="146">
        <v>0.69154685803455218</v>
      </c>
      <c r="L5746" s="147">
        <v>3.0711975593450651E-9</v>
      </c>
      <c r="M5746" s="147">
        <v>0.1033703514212059</v>
      </c>
      <c r="N5746" s="87">
        <v>12.23724983905122</v>
      </c>
      <c r="O5746" s="88">
        <v>0.7135702735659103</v>
      </c>
      <c r="P5746" s="89">
        <v>58.311326723818439</v>
      </c>
    </row>
    <row r="5747" spans="1:16">
      <c r="A5747" s="75" t="s">
        <v>14577</v>
      </c>
      <c r="B5747" s="85">
        <v>5743</v>
      </c>
      <c r="C5747" s="85">
        <v>9611</v>
      </c>
      <c r="D5747" s="85">
        <v>5743</v>
      </c>
      <c r="E5747" s="86" t="s">
        <v>14430</v>
      </c>
      <c r="F5747" s="85" t="s">
        <v>6343</v>
      </c>
      <c r="G5747" s="86" t="s">
        <v>111</v>
      </c>
      <c r="H5747" s="85" t="s">
        <v>2</v>
      </c>
      <c r="I5747" s="85">
        <v>1</v>
      </c>
      <c r="J5747" s="88">
        <v>0.483614099412842</v>
      </c>
      <c r="K5747" s="146">
        <v>0.35754016184639026</v>
      </c>
      <c r="L5747" s="147">
        <v>1.700423559212079E-9</v>
      </c>
      <c r="M5747" s="147">
        <v>6.4965435906491814E-2</v>
      </c>
      <c r="N5747" s="87">
        <v>8.1872097142238829</v>
      </c>
      <c r="O5747" s="88">
        <v>0.43346488510665449</v>
      </c>
      <c r="P5747" s="89">
        <v>52.944153165343138</v>
      </c>
    </row>
    <row r="5748" spans="1:16">
      <c r="A5748" s="75" t="s">
        <v>14578</v>
      </c>
      <c r="B5748" s="85">
        <v>5744</v>
      </c>
      <c r="C5748" s="85">
        <v>9612</v>
      </c>
      <c r="D5748" s="85">
        <v>5744</v>
      </c>
      <c r="E5748" s="86" t="s">
        <v>14430</v>
      </c>
      <c r="F5748" s="85" t="s">
        <v>2923</v>
      </c>
      <c r="G5748" s="86" t="s">
        <v>111</v>
      </c>
      <c r="H5748" s="85" t="s">
        <v>2</v>
      </c>
      <c r="I5748" s="85">
        <v>1</v>
      </c>
      <c r="J5748" s="88">
        <v>0.76536527472970628</v>
      </c>
      <c r="K5748" s="146">
        <v>0.72886285676711937</v>
      </c>
      <c r="L5748" s="147">
        <v>3.0647058745343318E-9</v>
      </c>
      <c r="M5748" s="147">
        <v>5.8818100524394228E-2</v>
      </c>
      <c r="N5748" s="87">
        <v>10.76398254012881</v>
      </c>
      <c r="O5748" s="88">
        <v>0.69856311004498173</v>
      </c>
      <c r="P5748" s="89">
        <v>64.898201705613531</v>
      </c>
    </row>
    <row r="5749" spans="1:16">
      <c r="A5749" s="75" t="s">
        <v>14579</v>
      </c>
      <c r="B5749" s="85">
        <v>5745</v>
      </c>
      <c r="C5749" s="85">
        <v>9613</v>
      </c>
      <c r="D5749" s="85">
        <v>5745</v>
      </c>
      <c r="E5749" s="86" t="s">
        <v>14430</v>
      </c>
      <c r="F5749" s="85" t="s">
        <v>6346</v>
      </c>
      <c r="G5749" s="86" t="s">
        <v>111</v>
      </c>
      <c r="H5749" s="85" t="s">
        <v>2</v>
      </c>
      <c r="I5749" s="85">
        <v>1</v>
      </c>
      <c r="J5749" s="88">
        <v>0.1023074880234031</v>
      </c>
      <c r="K5749" s="146">
        <v>0.13563792829773608</v>
      </c>
      <c r="L5749" s="147">
        <v>4.738354149037249E-10</v>
      </c>
      <c r="M5749" s="147">
        <v>3.5284224942144409E-3</v>
      </c>
      <c r="N5749" s="87">
        <v>1.0587046479398221</v>
      </c>
      <c r="O5749" s="88">
        <v>9.0684958410553018E-2</v>
      </c>
      <c r="P5749" s="89">
        <v>85.656522418240712</v>
      </c>
    </row>
    <row r="5750" spans="1:16">
      <c r="A5750" s="75" t="s">
        <v>14580</v>
      </c>
      <c r="B5750" s="85">
        <v>5746</v>
      </c>
      <c r="C5750" s="85">
        <v>9614</v>
      </c>
      <c r="D5750" s="85">
        <v>5746</v>
      </c>
      <c r="E5750" s="86" t="s">
        <v>14430</v>
      </c>
      <c r="F5750" s="85" t="s">
        <v>6348</v>
      </c>
      <c r="G5750" s="86" t="s">
        <v>111</v>
      </c>
      <c r="H5750" s="85" t="s">
        <v>2</v>
      </c>
      <c r="I5750" s="85">
        <v>1</v>
      </c>
      <c r="J5750" s="88">
        <v>0.69191781615070003</v>
      </c>
      <c r="K5750" s="146">
        <v>0.42522355132834022</v>
      </c>
      <c r="L5750" s="147">
        <v>2.195456297370824E-9</v>
      </c>
      <c r="M5750" s="147">
        <v>9.6771976080904321E-2</v>
      </c>
      <c r="N5750" s="87">
        <v>12.8118103627632</v>
      </c>
      <c r="O5750" s="88">
        <v>0.62746698723925487</v>
      </c>
      <c r="P5750" s="89">
        <v>48.975669282691854</v>
      </c>
    </row>
    <row r="5751" spans="1:16">
      <c r="A5751" s="75" t="s">
        <v>14581</v>
      </c>
      <c r="B5751" s="85">
        <v>5747</v>
      </c>
      <c r="C5751" s="85">
        <v>9615</v>
      </c>
      <c r="D5751" s="85">
        <v>5747</v>
      </c>
      <c r="E5751" s="86" t="s">
        <v>14430</v>
      </c>
      <c r="F5751" s="85" t="s">
        <v>6350</v>
      </c>
      <c r="G5751" s="86" t="s">
        <v>111</v>
      </c>
      <c r="H5751" s="85" t="s">
        <v>2</v>
      </c>
      <c r="I5751" s="85">
        <v>1</v>
      </c>
      <c r="J5751" s="88">
        <v>0.62601067858971193</v>
      </c>
      <c r="K5751" s="146">
        <v>0.36954032346050442</v>
      </c>
      <c r="L5751" s="147">
        <v>1.9637595189099511E-9</v>
      </c>
      <c r="M5751" s="147">
        <v>8.7012162536898863E-2</v>
      </c>
      <c r="N5751" s="87">
        <v>11.520926754158729</v>
      </c>
      <c r="O5751" s="88">
        <v>0.5595874823463749</v>
      </c>
      <c r="P5751" s="89">
        <v>48.571394844115261</v>
      </c>
    </row>
    <row r="5752" spans="1:16">
      <c r="A5752" s="75" t="s">
        <v>14582</v>
      </c>
      <c r="B5752" s="85">
        <v>5748</v>
      </c>
      <c r="C5752" s="85">
        <v>9616</v>
      </c>
      <c r="D5752" s="85">
        <v>5748</v>
      </c>
      <c r="E5752" s="86" t="s">
        <v>14430</v>
      </c>
      <c r="F5752" s="85" t="s">
        <v>1088</v>
      </c>
      <c r="G5752" s="86" t="s">
        <v>111</v>
      </c>
      <c r="H5752" s="85" t="s">
        <v>2</v>
      </c>
      <c r="I5752" s="85">
        <v>1</v>
      </c>
      <c r="J5752" s="88">
        <v>0.57406906451805562</v>
      </c>
      <c r="K5752" s="146">
        <v>2.0933231738103757</v>
      </c>
      <c r="L5752" s="147">
        <v>2.905254591553559E-9</v>
      </c>
      <c r="M5752" s="147">
        <v>1.933071823571857E-2</v>
      </c>
      <c r="N5752" s="87">
        <v>6.5560399345991867</v>
      </c>
      <c r="O5752" s="88">
        <v>0.5380114528976826</v>
      </c>
      <c r="P5752" s="89">
        <v>82.063480128965196</v>
      </c>
    </row>
    <row r="5753" spans="1:16">
      <c r="A5753" s="75" t="s">
        <v>14583</v>
      </c>
      <c r="B5753" s="85">
        <v>5749</v>
      </c>
      <c r="C5753" s="85">
        <v>9617</v>
      </c>
      <c r="D5753" s="85">
        <v>5749</v>
      </c>
      <c r="E5753" s="86" t="s">
        <v>14430</v>
      </c>
      <c r="F5753" s="85" t="s">
        <v>6353</v>
      </c>
      <c r="G5753" s="86" t="s">
        <v>111</v>
      </c>
      <c r="H5753" s="85" t="s">
        <v>2</v>
      </c>
      <c r="I5753" s="85">
        <v>1</v>
      </c>
      <c r="J5753" s="88">
        <v>0.66272737798594517</v>
      </c>
      <c r="K5753" s="146">
        <v>0.39418575880492496</v>
      </c>
      <c r="L5753" s="147">
        <v>2.09143945419315E-9</v>
      </c>
      <c r="M5753" s="147">
        <v>9.2037615095148184E-2</v>
      </c>
      <c r="N5753" s="87">
        <v>12.171059296559511</v>
      </c>
      <c r="O5753" s="88">
        <v>0.5921642139867701</v>
      </c>
      <c r="P5753" s="89">
        <v>48.65346553312429</v>
      </c>
    </row>
    <row r="5754" spans="1:16">
      <c r="A5754" s="75" t="s">
        <v>14584</v>
      </c>
      <c r="B5754" s="85">
        <v>5750</v>
      </c>
      <c r="C5754" s="85">
        <v>9618</v>
      </c>
      <c r="D5754" s="85">
        <v>5750</v>
      </c>
      <c r="E5754" s="86" t="s">
        <v>14430</v>
      </c>
      <c r="F5754" s="85" t="s">
        <v>4544</v>
      </c>
      <c r="G5754" s="86" t="s">
        <v>111</v>
      </c>
      <c r="H5754" s="85" t="s">
        <v>2</v>
      </c>
      <c r="I5754" s="85">
        <v>1</v>
      </c>
      <c r="J5754" s="88">
        <v>0.75486620409232386</v>
      </c>
      <c r="K5754" s="146">
        <v>0.97660401149149356</v>
      </c>
      <c r="L5754" s="147">
        <v>3.1494189590939159E-9</v>
      </c>
      <c r="M5754" s="147">
        <v>4.2900634349182842E-2</v>
      </c>
      <c r="N5754" s="87">
        <v>11.40406441334269</v>
      </c>
      <c r="O5754" s="88">
        <v>0.692140054271845</v>
      </c>
      <c r="P5754" s="89">
        <v>60.692401339126526</v>
      </c>
    </row>
    <row r="5755" spans="1:16">
      <c r="A5755" s="75" t="s">
        <v>14585</v>
      </c>
      <c r="B5755" s="85">
        <v>5751</v>
      </c>
      <c r="C5755" s="85">
        <v>9619</v>
      </c>
      <c r="D5755" s="85">
        <v>5751</v>
      </c>
      <c r="E5755" s="86" t="s">
        <v>14430</v>
      </c>
      <c r="F5755" s="85" t="s">
        <v>4546</v>
      </c>
      <c r="G5755" s="86" t="s">
        <v>111</v>
      </c>
      <c r="H5755" s="85" t="s">
        <v>2</v>
      </c>
      <c r="I5755" s="85">
        <v>1</v>
      </c>
      <c r="J5755" s="88">
        <v>0.70008689223145704</v>
      </c>
      <c r="K5755" s="146">
        <v>0.63800002578261328</v>
      </c>
      <c r="L5755" s="147">
        <v>2.7894451348415288E-9</v>
      </c>
      <c r="M5755" s="147">
        <v>8.8995051091373109E-2</v>
      </c>
      <c r="N5755" s="87">
        <v>10.59047662075165</v>
      </c>
      <c r="O5755" s="88">
        <v>0.63246411107958644</v>
      </c>
      <c r="P5755" s="89">
        <v>59.720080004737106</v>
      </c>
    </row>
    <row r="5756" spans="1:16">
      <c r="A5756" s="75" t="s">
        <v>14586</v>
      </c>
      <c r="B5756" s="85">
        <v>5752</v>
      </c>
      <c r="C5756" s="85">
        <v>9620</v>
      </c>
      <c r="D5756" s="85">
        <v>5752</v>
      </c>
      <c r="E5756" s="86" t="s">
        <v>14430</v>
      </c>
      <c r="F5756" s="85" t="s">
        <v>2925</v>
      </c>
      <c r="G5756" s="86" t="s">
        <v>111</v>
      </c>
      <c r="H5756" s="85" t="s">
        <v>2</v>
      </c>
      <c r="I5756" s="85">
        <v>1</v>
      </c>
      <c r="J5756" s="88">
        <v>0.52976609001944031</v>
      </c>
      <c r="K5756" s="146">
        <v>0.73708231301082405</v>
      </c>
      <c r="L5756" s="147">
        <v>2.7222409738589E-9</v>
      </c>
      <c r="M5756" s="147">
        <v>2.4830888061739369E-2</v>
      </c>
      <c r="N5756" s="87">
        <v>14.717180666223941</v>
      </c>
      <c r="O5756" s="88">
        <v>0.48109068182172682</v>
      </c>
      <c r="P5756" s="89">
        <v>32.689051845767864</v>
      </c>
    </row>
    <row r="5757" spans="1:16">
      <c r="A5757" s="75" t="s">
        <v>14587</v>
      </c>
      <c r="B5757" s="85">
        <v>5753</v>
      </c>
      <c r="C5757" s="85">
        <v>9621</v>
      </c>
      <c r="D5757" s="85">
        <v>5753</v>
      </c>
      <c r="E5757" s="86" t="s">
        <v>14430</v>
      </c>
      <c r="F5757" s="85" t="s">
        <v>4549</v>
      </c>
      <c r="G5757" s="86" t="s">
        <v>111</v>
      </c>
      <c r="H5757" s="85" t="s">
        <v>2</v>
      </c>
      <c r="I5757" s="85">
        <v>1</v>
      </c>
      <c r="J5757" s="88">
        <v>0.60213702776167644</v>
      </c>
      <c r="K5757" s="146">
        <v>0.89081307184884706</v>
      </c>
      <c r="L5757" s="147">
        <v>2.4683081254408951E-9</v>
      </c>
      <c r="M5757" s="147">
        <v>5.8609638940352933E-2</v>
      </c>
      <c r="N5757" s="87">
        <v>8.7399151245671458</v>
      </c>
      <c r="O5757" s="88">
        <v>0.55500349067549137</v>
      </c>
      <c r="P5757" s="89">
        <v>63.502160234419733</v>
      </c>
    </row>
    <row r="5758" spans="1:16">
      <c r="A5758" s="75" t="s">
        <v>14588</v>
      </c>
      <c r="B5758" s="85">
        <v>5754</v>
      </c>
      <c r="C5758" s="85">
        <v>9622</v>
      </c>
      <c r="D5758" s="85">
        <v>5754</v>
      </c>
      <c r="E5758" s="86" t="s">
        <v>14430</v>
      </c>
      <c r="F5758" s="85" t="s">
        <v>3920</v>
      </c>
      <c r="G5758" s="86" t="s">
        <v>111</v>
      </c>
      <c r="H5758" s="85" t="s">
        <v>2</v>
      </c>
      <c r="I5758" s="85">
        <v>1</v>
      </c>
      <c r="J5758" s="88">
        <v>0.92625890804387656</v>
      </c>
      <c r="K5758" s="146">
        <v>1.5064392620975593</v>
      </c>
      <c r="L5758" s="147">
        <v>4.4459375064020103E-9</v>
      </c>
      <c r="M5758" s="147">
        <v>9.2569989761929622E-2</v>
      </c>
      <c r="N5758" s="87">
        <v>11.36212332147411</v>
      </c>
      <c r="O5758" s="88">
        <v>0.86123068247099432</v>
      </c>
      <c r="P5758" s="89">
        <v>75.798392439843639</v>
      </c>
    </row>
    <row r="5759" spans="1:16">
      <c r="A5759" s="75" t="s">
        <v>14589</v>
      </c>
      <c r="B5759" s="85">
        <v>5755</v>
      </c>
      <c r="C5759" s="85">
        <v>9623</v>
      </c>
      <c r="D5759" s="85">
        <v>5755</v>
      </c>
      <c r="E5759" s="86" t="s">
        <v>14430</v>
      </c>
      <c r="F5759" s="85" t="s">
        <v>4552</v>
      </c>
      <c r="G5759" s="86" t="s">
        <v>111</v>
      </c>
      <c r="H5759" s="85" t="s">
        <v>2</v>
      </c>
      <c r="I5759" s="85">
        <v>1</v>
      </c>
      <c r="J5759" s="88">
        <v>0.51293999686576719</v>
      </c>
      <c r="K5759" s="146">
        <v>1.1984757642186699</v>
      </c>
      <c r="L5759" s="147">
        <v>2.381989344923553E-9</v>
      </c>
      <c r="M5759" s="147">
        <v>1.9912624125588259E-2</v>
      </c>
      <c r="N5759" s="87">
        <v>7.2374085484431188</v>
      </c>
      <c r="O5759" s="88">
        <v>0.48634256093848038</v>
      </c>
      <c r="P5759" s="89">
        <v>67.198439563440189</v>
      </c>
    </row>
    <row r="5760" spans="1:16">
      <c r="A5760" s="75" t="s">
        <v>14590</v>
      </c>
      <c r="B5760" s="85">
        <v>5756</v>
      </c>
      <c r="C5760" s="85">
        <v>9624</v>
      </c>
      <c r="D5760" s="85">
        <v>5756</v>
      </c>
      <c r="E5760" s="86" t="s">
        <v>14430</v>
      </c>
      <c r="F5760" s="85" t="s">
        <v>4554</v>
      </c>
      <c r="G5760" s="86" t="s">
        <v>111</v>
      </c>
      <c r="H5760" s="85" t="s">
        <v>2</v>
      </c>
      <c r="I5760" s="85">
        <v>1</v>
      </c>
      <c r="J5760" s="88">
        <v>0.2306575451095117</v>
      </c>
      <c r="K5760" s="146">
        <v>0.16238468681075785</v>
      </c>
      <c r="L5760" s="147">
        <v>8.5826412803613011E-10</v>
      </c>
      <c r="M5760" s="147">
        <v>3.072880220623795E-2</v>
      </c>
      <c r="N5760" s="87">
        <v>8.6330427686467601</v>
      </c>
      <c r="O5760" s="88">
        <v>0.2045340600360106</v>
      </c>
      <c r="P5760" s="89">
        <v>23.69200124651665</v>
      </c>
    </row>
    <row r="5761" spans="1:16">
      <c r="A5761" s="75" t="s">
        <v>14591</v>
      </c>
      <c r="B5761" s="85">
        <v>5757</v>
      </c>
      <c r="C5761" s="85">
        <v>9625</v>
      </c>
      <c r="D5761" s="85">
        <v>5757</v>
      </c>
      <c r="E5761" s="86" t="s">
        <v>14430</v>
      </c>
      <c r="F5761" s="85" t="s">
        <v>6362</v>
      </c>
      <c r="G5761" s="86" t="s">
        <v>111</v>
      </c>
      <c r="H5761" s="85" t="s">
        <v>2</v>
      </c>
      <c r="I5761" s="85">
        <v>1</v>
      </c>
      <c r="J5761" s="88">
        <v>0.90529366436600311</v>
      </c>
      <c r="K5761" s="146">
        <v>1.0489847726134831</v>
      </c>
      <c r="L5761" s="147">
        <v>4.128570554376475E-9</v>
      </c>
      <c r="M5761" s="147">
        <v>9.4538086764846097E-2</v>
      </c>
      <c r="N5761" s="87">
        <v>11.84915986881397</v>
      </c>
      <c r="O5761" s="88">
        <v>0.83008254285524219</v>
      </c>
      <c r="P5761" s="89">
        <v>70.054126372279967</v>
      </c>
    </row>
    <row r="5762" spans="1:16">
      <c r="A5762" s="75" t="s">
        <v>14592</v>
      </c>
      <c r="B5762" s="85">
        <v>5758</v>
      </c>
      <c r="C5762" s="85">
        <v>9626</v>
      </c>
      <c r="D5762" s="85">
        <v>5758</v>
      </c>
      <c r="E5762" s="86" t="s">
        <v>14430</v>
      </c>
      <c r="F5762" s="85" t="s">
        <v>4556</v>
      </c>
      <c r="G5762" s="86" t="s">
        <v>111</v>
      </c>
      <c r="H5762" s="85" t="s">
        <v>2</v>
      </c>
      <c r="I5762" s="85">
        <v>1</v>
      </c>
      <c r="J5762" s="88">
        <v>0.50355394982449941</v>
      </c>
      <c r="K5762" s="146">
        <v>0.52729043927645858</v>
      </c>
      <c r="L5762" s="147">
        <v>1.9395058538121958E-9</v>
      </c>
      <c r="M5762" s="147">
        <v>3.1571364095666569E-2</v>
      </c>
      <c r="N5762" s="87">
        <v>10.5428164206948</v>
      </c>
      <c r="O5762" s="88">
        <v>0.46750181307767907</v>
      </c>
      <c r="P5762" s="89">
        <v>44.343161677367938</v>
      </c>
    </row>
    <row r="5763" spans="1:16">
      <c r="A5763" s="75" t="s">
        <v>14593</v>
      </c>
      <c r="B5763" s="85">
        <v>5759</v>
      </c>
      <c r="C5763" s="85">
        <v>9627</v>
      </c>
      <c r="D5763" s="85">
        <v>5759</v>
      </c>
      <c r="E5763" s="86" t="s">
        <v>14430</v>
      </c>
      <c r="F5763" s="85" t="s">
        <v>4398</v>
      </c>
      <c r="G5763" s="86" t="s">
        <v>111</v>
      </c>
      <c r="H5763" s="85" t="s">
        <v>2</v>
      </c>
      <c r="I5763" s="85">
        <v>1</v>
      </c>
      <c r="J5763" s="88">
        <v>0.50129060879783238</v>
      </c>
      <c r="K5763" s="146">
        <v>0.51704799705173177</v>
      </c>
      <c r="L5763" s="147">
        <v>1.9703791874865388E-9</v>
      </c>
      <c r="M5763" s="147">
        <v>4.0349667628543057E-2</v>
      </c>
      <c r="N5763" s="87">
        <v>10.72008559034262</v>
      </c>
      <c r="O5763" s="88">
        <v>0.46129893714894821</v>
      </c>
      <c r="P5763" s="89">
        <v>43.031273702191108</v>
      </c>
    </row>
    <row r="5764" spans="1:16">
      <c r="A5764" s="75" t="s">
        <v>14594</v>
      </c>
      <c r="B5764" s="85">
        <v>5760</v>
      </c>
      <c r="C5764" s="85">
        <v>9628</v>
      </c>
      <c r="D5764" s="85">
        <v>5760</v>
      </c>
      <c r="E5764" s="86" t="s">
        <v>14430</v>
      </c>
      <c r="F5764" s="85" t="s">
        <v>4559</v>
      </c>
      <c r="G5764" s="86" t="s">
        <v>111</v>
      </c>
      <c r="H5764" s="85" t="s">
        <v>2</v>
      </c>
      <c r="I5764" s="85">
        <v>1</v>
      </c>
      <c r="J5764" s="88">
        <v>0.47006546915555841</v>
      </c>
      <c r="K5764" s="146">
        <v>0.73528706381081976</v>
      </c>
      <c r="L5764" s="147">
        <v>1.8349081698389609E-9</v>
      </c>
      <c r="M5764" s="147">
        <v>3.7268957668016578E-2</v>
      </c>
      <c r="N5764" s="87">
        <v>8.3539422402814481</v>
      </c>
      <c r="O5764" s="88">
        <v>0.43558466535830409</v>
      </c>
      <c r="P5764" s="89">
        <v>52.141211039020668</v>
      </c>
    </row>
    <row r="5765" spans="1:16">
      <c r="A5765" s="75" t="s">
        <v>14595</v>
      </c>
      <c r="B5765" s="85">
        <v>5761</v>
      </c>
      <c r="C5765" s="85">
        <v>9629</v>
      </c>
      <c r="D5765" s="85">
        <v>5761</v>
      </c>
      <c r="E5765" s="86" t="s">
        <v>14430</v>
      </c>
      <c r="F5765" s="85" t="s">
        <v>4400</v>
      </c>
      <c r="G5765" s="86" t="s">
        <v>111</v>
      </c>
      <c r="H5765" s="85" t="s">
        <v>2</v>
      </c>
      <c r="I5765" s="85">
        <v>1</v>
      </c>
      <c r="J5765" s="88">
        <v>0.38821466950650407</v>
      </c>
      <c r="K5765" s="146">
        <v>0.64454400781169863</v>
      </c>
      <c r="L5765" s="147">
        <v>1.592817923851084E-9</v>
      </c>
      <c r="M5765" s="147">
        <v>2.6626072057266088E-2</v>
      </c>
      <c r="N5765" s="87">
        <v>6.563870405722346</v>
      </c>
      <c r="O5765" s="88">
        <v>0.36049789661672221</v>
      </c>
      <c r="P5765" s="89">
        <v>54.92154389618085</v>
      </c>
    </row>
    <row r="5766" spans="1:16">
      <c r="A5766" s="75" t="s">
        <v>14596</v>
      </c>
      <c r="B5766" s="85">
        <v>5762</v>
      </c>
      <c r="C5766" s="85">
        <v>9630</v>
      </c>
      <c r="D5766" s="85">
        <v>5762</v>
      </c>
      <c r="E5766" s="86" t="s">
        <v>14430</v>
      </c>
      <c r="F5766" s="85" t="s">
        <v>6368</v>
      </c>
      <c r="G5766" s="86" t="s">
        <v>111</v>
      </c>
      <c r="H5766" s="85" t="s">
        <v>2</v>
      </c>
      <c r="I5766" s="85">
        <v>1</v>
      </c>
      <c r="J5766" s="88">
        <v>3.3400858232317678E-2</v>
      </c>
      <c r="K5766" s="146">
        <v>6.401382182888396E-2</v>
      </c>
      <c r="L5766" s="147">
        <v>5.4090135877599874E-10</v>
      </c>
      <c r="M5766" s="147">
        <v>3.631003822769545E-3</v>
      </c>
      <c r="N5766" s="87">
        <v>0.42702262746147662</v>
      </c>
      <c r="O5766" s="88">
        <v>2.828437278923656E-2</v>
      </c>
      <c r="P5766" s="89">
        <v>66.236238949160139</v>
      </c>
    </row>
    <row r="5767" spans="1:16">
      <c r="A5767" s="75" t="s">
        <v>14597</v>
      </c>
      <c r="B5767" s="85">
        <v>5763</v>
      </c>
      <c r="C5767" s="85">
        <v>9631</v>
      </c>
      <c r="D5767" s="85">
        <v>5763</v>
      </c>
      <c r="E5767" s="86" t="s">
        <v>14430</v>
      </c>
      <c r="F5767" s="85" t="s">
        <v>6370</v>
      </c>
      <c r="G5767" s="86" t="s">
        <v>111</v>
      </c>
      <c r="H5767" s="85" t="s">
        <v>2</v>
      </c>
      <c r="I5767" s="85">
        <v>1</v>
      </c>
      <c r="J5767" s="88">
        <v>0.65365947765337984</v>
      </c>
      <c r="K5767" s="146">
        <v>0.58121740197783922</v>
      </c>
      <c r="L5767" s="147">
        <v>2.2788050674856638E-9</v>
      </c>
      <c r="M5767" s="147">
        <v>7.8868209782249024E-2</v>
      </c>
      <c r="N5767" s="87">
        <v>11.173715935901891</v>
      </c>
      <c r="O5767" s="88">
        <v>0.59179688513111917</v>
      </c>
      <c r="P5767" s="89">
        <v>52.96330142326569</v>
      </c>
    </row>
    <row r="5768" spans="1:16">
      <c r="A5768" s="75" t="s">
        <v>14598</v>
      </c>
      <c r="B5768" s="85">
        <v>5764</v>
      </c>
      <c r="C5768" s="85">
        <v>9632</v>
      </c>
      <c r="D5768" s="85">
        <v>5764</v>
      </c>
      <c r="E5768" s="86" t="s">
        <v>14430</v>
      </c>
      <c r="F5768" s="85" t="s">
        <v>6372</v>
      </c>
      <c r="G5768" s="86" t="s">
        <v>111</v>
      </c>
      <c r="H5768" s="85" t="s">
        <v>2</v>
      </c>
      <c r="I5768" s="85">
        <v>1</v>
      </c>
      <c r="J5768" s="88">
        <v>0.3672509236046963</v>
      </c>
      <c r="K5768" s="146">
        <v>0.33184123779690716</v>
      </c>
      <c r="L5768" s="147">
        <v>1.4465053528742189E-9</v>
      </c>
      <c r="M5768" s="147">
        <v>4.7692834985117061E-2</v>
      </c>
      <c r="N5768" s="87">
        <v>5.6252833952534838</v>
      </c>
      <c r="O5768" s="88">
        <v>0.33188680174867707</v>
      </c>
      <c r="P5768" s="89">
        <v>58.999125631380167</v>
      </c>
    </row>
    <row r="5769" spans="1:16">
      <c r="A5769" s="75" t="s">
        <v>14599</v>
      </c>
      <c r="B5769" s="85">
        <v>5765</v>
      </c>
      <c r="C5769" s="85">
        <v>9633</v>
      </c>
      <c r="D5769" s="85">
        <v>5765</v>
      </c>
      <c r="E5769" s="86" t="s">
        <v>14430</v>
      </c>
      <c r="F5769" s="85" t="s">
        <v>2985</v>
      </c>
      <c r="G5769" s="86" t="s">
        <v>111</v>
      </c>
      <c r="H5769" s="85" t="s">
        <v>2</v>
      </c>
      <c r="I5769" s="85">
        <v>1</v>
      </c>
      <c r="J5769" s="88">
        <v>0.66429900152695986</v>
      </c>
      <c r="K5769" s="146">
        <v>0.91161528796737701</v>
      </c>
      <c r="L5769" s="147">
        <v>3.2859319412770258E-9</v>
      </c>
      <c r="M5769" s="147">
        <v>2.723033724269406E-2</v>
      </c>
      <c r="N5769" s="87">
        <v>7.6101472488513489</v>
      </c>
      <c r="O5769" s="88">
        <v>0.61205723649680588</v>
      </c>
      <c r="P5769" s="89">
        <v>80.426464361670256</v>
      </c>
    </row>
    <row r="5770" spans="1:16">
      <c r="A5770" s="75" t="s">
        <v>14600</v>
      </c>
      <c r="B5770" s="85">
        <v>5766</v>
      </c>
      <c r="C5770" s="85">
        <v>9634</v>
      </c>
      <c r="D5770" s="85">
        <v>5766</v>
      </c>
      <c r="E5770" s="86" t="s">
        <v>14430</v>
      </c>
      <c r="F5770" s="85" t="s">
        <v>6375</v>
      </c>
      <c r="G5770" s="86" t="s">
        <v>111</v>
      </c>
      <c r="H5770" s="85" t="s">
        <v>2</v>
      </c>
      <c r="I5770" s="85">
        <v>1</v>
      </c>
      <c r="J5770" s="88">
        <v>1.353970495275399</v>
      </c>
      <c r="K5770" s="146">
        <v>5.006892672313632</v>
      </c>
      <c r="L5770" s="147">
        <v>7.7325859570134394E-9</v>
      </c>
      <c r="M5770" s="147">
        <v>3.5795151665370451E-3</v>
      </c>
      <c r="N5770" s="87">
        <v>13.35709426666731</v>
      </c>
      <c r="O5770" s="88">
        <v>1.3338008265821979</v>
      </c>
      <c r="P5770" s="89">
        <v>99.857109634294034</v>
      </c>
    </row>
    <row r="5771" spans="1:16">
      <c r="A5771" s="75" t="s">
        <v>14601</v>
      </c>
      <c r="B5771" s="85">
        <v>5767</v>
      </c>
      <c r="C5771" s="85">
        <v>9635</v>
      </c>
      <c r="D5771" s="85">
        <v>5767</v>
      </c>
      <c r="E5771" s="86" t="s">
        <v>14430</v>
      </c>
      <c r="F5771" s="85" t="s">
        <v>6377</v>
      </c>
      <c r="G5771" s="86" t="s">
        <v>111</v>
      </c>
      <c r="H5771" s="85" t="s">
        <v>2</v>
      </c>
      <c r="I5771" s="85">
        <v>1</v>
      </c>
      <c r="J5771" s="88">
        <v>1.082339003156322</v>
      </c>
      <c r="K5771" s="146">
        <v>1.2062181842035944</v>
      </c>
      <c r="L5771" s="147">
        <v>4.8979318894582714E-9</v>
      </c>
      <c r="M5771" s="147">
        <v>0.1351909539884249</v>
      </c>
      <c r="N5771" s="87">
        <v>14.28498307838248</v>
      </c>
      <c r="O5771" s="88">
        <v>0.99104907687704391</v>
      </c>
      <c r="P5771" s="89">
        <v>69.376986408671513</v>
      </c>
    </row>
    <row r="5772" spans="1:16">
      <c r="A5772" s="75" t="s">
        <v>14602</v>
      </c>
      <c r="B5772" s="85">
        <v>5768</v>
      </c>
      <c r="C5772" s="85">
        <v>9636</v>
      </c>
      <c r="D5772" s="85">
        <v>5768</v>
      </c>
      <c r="E5772" s="86" t="s">
        <v>14430</v>
      </c>
      <c r="F5772" s="85" t="s">
        <v>243</v>
      </c>
      <c r="G5772" s="86" t="s">
        <v>111</v>
      </c>
      <c r="H5772" s="85" t="s">
        <v>2</v>
      </c>
      <c r="I5772" s="85">
        <v>1</v>
      </c>
      <c r="J5772" s="88">
        <v>1.0566994908916001</v>
      </c>
      <c r="K5772" s="146">
        <v>1.7951222597801262</v>
      </c>
      <c r="L5772" s="147">
        <v>6.3488072155720548E-9</v>
      </c>
      <c r="M5772" s="147">
        <v>2.9253492331085051E-2</v>
      </c>
      <c r="N5772" s="87">
        <v>15.012085487726161</v>
      </c>
      <c r="O5772" s="88">
        <v>1.0270269076273451</v>
      </c>
      <c r="P5772" s="89">
        <v>68.413339936482458</v>
      </c>
    </row>
    <row r="5773" spans="1:16">
      <c r="A5773" s="75" t="s">
        <v>14603</v>
      </c>
      <c r="B5773" s="85">
        <v>5769</v>
      </c>
      <c r="C5773" s="85">
        <v>9637</v>
      </c>
      <c r="D5773" s="85">
        <v>5769</v>
      </c>
      <c r="E5773" s="86" t="s">
        <v>14430</v>
      </c>
      <c r="F5773" s="85" t="s">
        <v>3688</v>
      </c>
      <c r="G5773" s="86" t="s">
        <v>111</v>
      </c>
      <c r="H5773" s="85" t="s">
        <v>2</v>
      </c>
      <c r="I5773" s="85">
        <v>1</v>
      </c>
      <c r="J5773" s="88">
        <v>0.17804787345903611</v>
      </c>
      <c r="K5773" s="146">
        <v>0.25652385566801983</v>
      </c>
      <c r="L5773" s="147">
        <v>9.0860324034582302E-10</v>
      </c>
      <c r="M5773" s="147">
        <v>8.546693633051456E-3</v>
      </c>
      <c r="N5773" s="87">
        <v>1.9293879806913741</v>
      </c>
      <c r="O5773" s="88">
        <v>0.1636343492992812</v>
      </c>
      <c r="P5773" s="89">
        <v>84.811531395901369</v>
      </c>
    </row>
    <row r="5774" spans="1:16">
      <c r="A5774" s="75" t="s">
        <v>14604</v>
      </c>
      <c r="B5774" s="85">
        <v>5770</v>
      </c>
      <c r="C5774" s="85">
        <v>9638</v>
      </c>
      <c r="D5774" s="85">
        <v>5770</v>
      </c>
      <c r="E5774" s="86" t="s">
        <v>14430</v>
      </c>
      <c r="F5774" s="85" t="s">
        <v>6381</v>
      </c>
      <c r="G5774" s="86" t="s">
        <v>111</v>
      </c>
      <c r="H5774" s="85" t="s">
        <v>2</v>
      </c>
      <c r="I5774" s="85">
        <v>1</v>
      </c>
      <c r="J5774" s="88">
        <v>0.71359466220992551</v>
      </c>
      <c r="K5774" s="146">
        <v>1.1134051941970475</v>
      </c>
      <c r="L5774" s="147">
        <v>3.9050009311061844E-9</v>
      </c>
      <c r="M5774" s="147">
        <v>1.8551763508527729E-2</v>
      </c>
      <c r="N5774" s="87">
        <v>8.1570590402702319</v>
      </c>
      <c r="O5774" s="88">
        <v>0.67017785192733736</v>
      </c>
      <c r="P5774" s="89">
        <v>82.159249874098663</v>
      </c>
    </row>
    <row r="5775" spans="1:16">
      <c r="A5775" s="75" t="s">
        <v>24066</v>
      </c>
      <c r="B5775" s="85">
        <v>5771</v>
      </c>
      <c r="C5775" s="85">
        <v>14659</v>
      </c>
      <c r="D5775" s="85">
        <v>5771</v>
      </c>
      <c r="E5775" s="86" t="s">
        <v>24067</v>
      </c>
      <c r="F5775" s="85" t="s">
        <v>232</v>
      </c>
      <c r="G5775" s="86" t="s">
        <v>111</v>
      </c>
      <c r="H5775" s="85" t="s">
        <v>2</v>
      </c>
      <c r="I5775" s="85">
        <v>1</v>
      </c>
      <c r="J5775" s="88">
        <v>0.15703808693080509</v>
      </c>
      <c r="K5775" s="146">
        <v>0.21434635037204547</v>
      </c>
      <c r="L5775" s="147">
        <v>7.6332905810540282E-10</v>
      </c>
      <c r="M5775" s="147">
        <v>1.115457106408446E-2</v>
      </c>
      <c r="N5775" s="87">
        <v>1.8266207509994239</v>
      </c>
      <c r="O5775" s="88">
        <v>0.1162300876258003</v>
      </c>
      <c r="P5775" s="89">
        <v>63.631209468197348</v>
      </c>
    </row>
    <row r="5776" spans="1:16">
      <c r="A5776" s="75" t="s">
        <v>24068</v>
      </c>
      <c r="B5776" s="85">
        <v>5772</v>
      </c>
      <c r="C5776" s="85">
        <v>14660</v>
      </c>
      <c r="D5776" s="85">
        <v>5772</v>
      </c>
      <c r="E5776" s="86" t="s">
        <v>24067</v>
      </c>
      <c r="F5776" s="85" t="s">
        <v>758</v>
      </c>
      <c r="G5776" s="86" t="s">
        <v>111</v>
      </c>
      <c r="H5776" s="85" t="s">
        <v>2</v>
      </c>
      <c r="I5776" s="85">
        <v>1</v>
      </c>
      <c r="J5776" s="88">
        <v>0.1859332443485778</v>
      </c>
      <c r="K5776" s="146">
        <v>0.22492794084459661</v>
      </c>
      <c r="L5776" s="147">
        <v>8.3714741119126477E-10</v>
      </c>
      <c r="M5776" s="147">
        <v>1.2024860568047699E-2</v>
      </c>
      <c r="N5776" s="87">
        <v>4.970515231831298</v>
      </c>
      <c r="O5776" s="88">
        <v>0.1727441649436986</v>
      </c>
      <c r="P5776" s="89">
        <v>34.753774384884863</v>
      </c>
    </row>
    <row r="5777" spans="1:16">
      <c r="A5777" s="75" t="s">
        <v>24069</v>
      </c>
      <c r="B5777" s="85">
        <v>5773</v>
      </c>
      <c r="C5777" s="85">
        <v>14661</v>
      </c>
      <c r="D5777" s="85">
        <v>5773</v>
      </c>
      <c r="E5777" s="86" t="s">
        <v>24067</v>
      </c>
      <c r="F5777" s="85" t="s">
        <v>283</v>
      </c>
      <c r="G5777" s="86" t="s">
        <v>111</v>
      </c>
      <c r="H5777" s="85" t="s">
        <v>2</v>
      </c>
      <c r="I5777" s="85">
        <v>1</v>
      </c>
      <c r="J5777" s="88">
        <v>0.94077395965369215</v>
      </c>
      <c r="K5777" s="146">
        <v>1.056776596750665</v>
      </c>
      <c r="L5777" s="147">
        <v>3.9765930284517572E-9</v>
      </c>
      <c r="M5777" s="147">
        <v>2.314131763880926E-2</v>
      </c>
      <c r="N5777" s="87">
        <v>9.6680328934577222</v>
      </c>
      <c r="O5777" s="88">
        <v>0.79199421793242286</v>
      </c>
      <c r="P5777" s="89">
        <v>81.918858433793588</v>
      </c>
    </row>
    <row r="5778" spans="1:16">
      <c r="A5778" s="75" t="s">
        <v>24070</v>
      </c>
      <c r="B5778" s="85">
        <v>5774</v>
      </c>
      <c r="C5778" s="85">
        <v>14662</v>
      </c>
      <c r="D5778" s="85">
        <v>5774</v>
      </c>
      <c r="E5778" s="86" t="s">
        <v>24067</v>
      </c>
      <c r="F5778" s="85" t="s">
        <v>24071</v>
      </c>
      <c r="G5778" s="86" t="s">
        <v>111</v>
      </c>
      <c r="H5778" s="85" t="s">
        <v>2</v>
      </c>
      <c r="I5778" s="85">
        <v>1</v>
      </c>
      <c r="J5778" s="88">
        <v>1.00883576521995</v>
      </c>
      <c r="K5778" s="146">
        <v>1.1313523879012337</v>
      </c>
      <c r="L5778" s="147">
        <v>4.26056505166051E-9</v>
      </c>
      <c r="M5778" s="147">
        <v>2.390874552716632E-2</v>
      </c>
      <c r="N5778" s="87">
        <v>10.082875444533739</v>
      </c>
      <c r="O5778" s="88">
        <v>0.84882725383788338</v>
      </c>
      <c r="P5778" s="89">
        <v>84.18503813791142</v>
      </c>
    </row>
    <row r="5779" spans="1:16">
      <c r="A5779" s="75" t="s">
        <v>24072</v>
      </c>
      <c r="B5779" s="85">
        <v>5775</v>
      </c>
      <c r="C5779" s="85">
        <v>14663</v>
      </c>
      <c r="D5779" s="85">
        <v>5775</v>
      </c>
      <c r="E5779" s="86" t="s">
        <v>24067</v>
      </c>
      <c r="F5779" s="85" t="s">
        <v>1077</v>
      </c>
      <c r="G5779" s="86" t="s">
        <v>111</v>
      </c>
      <c r="H5779" s="85" t="s">
        <v>2</v>
      </c>
      <c r="I5779" s="85">
        <v>1</v>
      </c>
      <c r="J5779" s="88">
        <v>0.27564205165157729</v>
      </c>
      <c r="K5779" s="146">
        <v>0.32240284331265534</v>
      </c>
      <c r="L5779" s="147">
        <v>1.20247588483228E-9</v>
      </c>
      <c r="M5779" s="147">
        <v>1.8171182879109491E-2</v>
      </c>
      <c r="N5779" s="87">
        <v>7.5778600999556858</v>
      </c>
      <c r="O5779" s="88">
        <v>0.25713388401987358</v>
      </c>
      <c r="P5779" s="89">
        <v>33.932255363407577</v>
      </c>
    </row>
    <row r="5780" spans="1:16">
      <c r="A5780" s="75" t="s">
        <v>24073</v>
      </c>
      <c r="B5780" s="85">
        <v>5776</v>
      </c>
      <c r="C5780" s="85">
        <v>14664</v>
      </c>
      <c r="D5780" s="85">
        <v>5776</v>
      </c>
      <c r="E5780" s="86" t="s">
        <v>24067</v>
      </c>
      <c r="F5780" s="85" t="s">
        <v>24074</v>
      </c>
      <c r="G5780" s="86" t="s">
        <v>111</v>
      </c>
      <c r="H5780" s="85" t="s">
        <v>2</v>
      </c>
      <c r="I5780" s="85">
        <v>1</v>
      </c>
      <c r="J5780" s="88">
        <v>0.33480793443759133</v>
      </c>
      <c r="K5780" s="146">
        <v>0.40714254899124852</v>
      </c>
      <c r="L5780" s="147">
        <v>1.5792957673912339E-9</v>
      </c>
      <c r="M5780" s="147">
        <v>1.9351370593391891E-2</v>
      </c>
      <c r="N5780" s="87">
        <v>8.1453879042399073</v>
      </c>
      <c r="O5780" s="88">
        <v>0.30868781361589548</v>
      </c>
      <c r="P5780" s="89">
        <v>37.897251456276827</v>
      </c>
    </row>
    <row r="5781" spans="1:16">
      <c r="A5781" s="75" t="s">
        <v>24075</v>
      </c>
      <c r="B5781" s="85">
        <v>5777</v>
      </c>
      <c r="C5781" s="85">
        <v>14665</v>
      </c>
      <c r="D5781" s="85">
        <v>5777</v>
      </c>
      <c r="E5781" s="86" t="s">
        <v>24067</v>
      </c>
      <c r="F5781" s="85" t="s">
        <v>31</v>
      </c>
      <c r="G5781" s="86" t="s">
        <v>111</v>
      </c>
      <c r="H5781" s="85" t="s">
        <v>2</v>
      </c>
      <c r="I5781" s="85">
        <v>1</v>
      </c>
      <c r="J5781" s="88">
        <v>0.35255589552144828</v>
      </c>
      <c r="K5781" s="146">
        <v>0.4283042639920534</v>
      </c>
      <c r="L5781" s="147">
        <v>1.661258020610401E-9</v>
      </c>
      <c r="M5781" s="147">
        <v>2.071489095795645E-2</v>
      </c>
      <c r="N5781" s="87">
        <v>8.5610645265502843</v>
      </c>
      <c r="O5781" s="88">
        <v>0.32463025486534652</v>
      </c>
      <c r="P5781" s="89">
        <v>37.919379518583959</v>
      </c>
    </row>
    <row r="5782" spans="1:16">
      <c r="A5782" s="75" t="s">
        <v>24076</v>
      </c>
      <c r="B5782" s="85">
        <v>5778</v>
      </c>
      <c r="C5782" s="85">
        <v>14666</v>
      </c>
      <c r="D5782" s="85">
        <v>5778</v>
      </c>
      <c r="E5782" s="86" t="s">
        <v>24067</v>
      </c>
      <c r="F5782" s="85" t="s">
        <v>55</v>
      </c>
      <c r="G5782" s="86" t="s">
        <v>111</v>
      </c>
      <c r="H5782" s="85" t="s">
        <v>2</v>
      </c>
      <c r="I5782" s="85">
        <v>1</v>
      </c>
      <c r="J5782" s="88">
        <v>0.69697515101985497</v>
      </c>
      <c r="K5782" s="146">
        <v>0.93126543083681967</v>
      </c>
      <c r="L5782" s="147">
        <v>2.9936675742571001E-9</v>
      </c>
      <c r="M5782" s="147">
        <v>3.3266313359879542E-2</v>
      </c>
      <c r="N5782" s="87">
        <v>9.7211483876231028</v>
      </c>
      <c r="O5782" s="88">
        <v>0.62094313984169458</v>
      </c>
      <c r="P5782" s="89">
        <v>63.875492388561312</v>
      </c>
    </row>
    <row r="5783" spans="1:16">
      <c r="A5783" s="75" t="s">
        <v>24077</v>
      </c>
      <c r="B5783" s="85">
        <v>5779</v>
      </c>
      <c r="C5783" s="85">
        <v>14667</v>
      </c>
      <c r="D5783" s="85">
        <v>5779</v>
      </c>
      <c r="E5783" s="86" t="s">
        <v>24067</v>
      </c>
      <c r="F5783" s="85" t="s">
        <v>238</v>
      </c>
      <c r="G5783" s="86" t="s">
        <v>111</v>
      </c>
      <c r="H5783" s="85" t="s">
        <v>2</v>
      </c>
      <c r="I5783" s="85">
        <v>1</v>
      </c>
      <c r="J5783" s="88">
        <v>1.277158585813519</v>
      </c>
      <c r="K5783" s="146">
        <v>2.0026601811037961</v>
      </c>
      <c r="L5783" s="147">
        <v>5.8021376487616821E-9</v>
      </c>
      <c r="M5783" s="147">
        <v>2.893643273906284E-2</v>
      </c>
      <c r="N5783" s="87">
        <v>15.498652571510521</v>
      </c>
      <c r="O5783" s="88">
        <v>1.2317465863696671</v>
      </c>
      <c r="P5783" s="89">
        <v>79.474430482676425</v>
      </c>
    </row>
    <row r="5784" spans="1:16">
      <c r="A5784" s="75" t="s">
        <v>24078</v>
      </c>
      <c r="B5784" s="85">
        <v>5780</v>
      </c>
      <c r="C5784" s="85">
        <v>14668</v>
      </c>
      <c r="D5784" s="85">
        <v>5780</v>
      </c>
      <c r="E5784" s="86" t="s">
        <v>24067</v>
      </c>
      <c r="F5784" s="85" t="s">
        <v>880</v>
      </c>
      <c r="G5784" s="86" t="s">
        <v>111</v>
      </c>
      <c r="H5784" s="85" t="s">
        <v>2</v>
      </c>
      <c r="I5784" s="85">
        <v>1</v>
      </c>
      <c r="J5784" s="88">
        <v>0.72514991459458866</v>
      </c>
      <c r="K5784" s="146">
        <v>0.88707484750203158</v>
      </c>
      <c r="L5784" s="147">
        <v>3.4477583197064192E-9</v>
      </c>
      <c r="M5784" s="147">
        <v>5.7172641261140342E-2</v>
      </c>
      <c r="N5784" s="87">
        <v>11.06375660247617</v>
      </c>
      <c r="O5784" s="88">
        <v>0.67697119474104439</v>
      </c>
      <c r="P5784" s="89">
        <v>61.188185809287603</v>
      </c>
    </row>
    <row r="5785" spans="1:16">
      <c r="A5785" s="75" t="s">
        <v>24079</v>
      </c>
      <c r="B5785" s="85">
        <v>5781</v>
      </c>
      <c r="C5785" s="85">
        <v>14669</v>
      </c>
      <c r="D5785" s="85">
        <v>5781</v>
      </c>
      <c r="E5785" s="86" t="s">
        <v>24067</v>
      </c>
      <c r="F5785" s="85" t="s">
        <v>24080</v>
      </c>
      <c r="G5785" s="86" t="s">
        <v>111</v>
      </c>
      <c r="H5785" s="85" t="s">
        <v>2</v>
      </c>
      <c r="I5785" s="85">
        <v>1</v>
      </c>
      <c r="J5785" s="88">
        <v>0.90831980350209773</v>
      </c>
      <c r="K5785" s="146">
        <v>1.218576039620286</v>
      </c>
      <c r="L5785" s="147">
        <v>3.882474729825105E-9</v>
      </c>
      <c r="M5785" s="147">
        <v>3.4405370898220079E-2</v>
      </c>
      <c r="N5785" s="87">
        <v>10.597446820443229</v>
      </c>
      <c r="O5785" s="88">
        <v>0.7997118372535067</v>
      </c>
      <c r="P5785" s="89">
        <v>75.462689344267858</v>
      </c>
    </row>
    <row r="5786" spans="1:16">
      <c r="A5786" s="75" t="s">
        <v>24081</v>
      </c>
      <c r="B5786" s="85">
        <v>5782</v>
      </c>
      <c r="C5786" s="85">
        <v>14670</v>
      </c>
      <c r="D5786" s="85">
        <v>5782</v>
      </c>
      <c r="E5786" s="86" t="s">
        <v>24067</v>
      </c>
      <c r="F5786" s="85" t="s">
        <v>11</v>
      </c>
      <c r="G5786" s="86" t="s">
        <v>111</v>
      </c>
      <c r="H5786" s="85" t="s">
        <v>2</v>
      </c>
      <c r="I5786" s="85">
        <v>1</v>
      </c>
      <c r="J5786" s="88">
        <v>0.34658022599396032</v>
      </c>
      <c r="K5786" s="146">
        <v>0.42133629766600317</v>
      </c>
      <c r="L5786" s="147">
        <v>1.633374814609134E-9</v>
      </c>
      <c r="M5786" s="147">
        <v>2.0374084868217519E-2</v>
      </c>
      <c r="N5786" s="87">
        <v>8.4634411454181819</v>
      </c>
      <c r="O5786" s="88">
        <v>0.31904721306818817</v>
      </c>
      <c r="P5786" s="89">
        <v>37.697103056114408</v>
      </c>
    </row>
    <row r="5787" spans="1:16">
      <c r="A5787" s="75" t="s">
        <v>24082</v>
      </c>
      <c r="B5787" s="85">
        <v>5783</v>
      </c>
      <c r="C5787" s="85">
        <v>14671</v>
      </c>
      <c r="D5787" s="85">
        <v>5783</v>
      </c>
      <c r="E5787" s="86" t="s">
        <v>24067</v>
      </c>
      <c r="F5787" s="85" t="s">
        <v>887</v>
      </c>
      <c r="G5787" s="86" t="s">
        <v>111</v>
      </c>
      <c r="H5787" s="85" t="s">
        <v>2</v>
      </c>
      <c r="I5787" s="85">
        <v>1</v>
      </c>
      <c r="J5787" s="88">
        <v>0.3358935025151536</v>
      </c>
      <c r="K5787" s="146">
        <v>0.48083066482293485</v>
      </c>
      <c r="L5787" s="147">
        <v>1.4405786691493991E-9</v>
      </c>
      <c r="M5787" s="147">
        <v>3.3192933351450411E-2</v>
      </c>
      <c r="N5787" s="87">
        <v>4.9254089385939457</v>
      </c>
      <c r="O5787" s="88">
        <v>0.29130268336265502</v>
      </c>
      <c r="P5787" s="89">
        <v>59.142842146587952</v>
      </c>
    </row>
    <row r="5788" spans="1:16">
      <c r="A5788" s="75" t="s">
        <v>24083</v>
      </c>
      <c r="B5788" s="85">
        <v>5784</v>
      </c>
      <c r="C5788" s="85">
        <v>14672</v>
      </c>
      <c r="D5788" s="85">
        <v>5784</v>
      </c>
      <c r="E5788" s="86" t="s">
        <v>24067</v>
      </c>
      <c r="F5788" s="85" t="s">
        <v>24084</v>
      </c>
      <c r="G5788" s="86" t="s">
        <v>111</v>
      </c>
      <c r="H5788" s="85" t="s">
        <v>2</v>
      </c>
      <c r="I5788" s="85">
        <v>1</v>
      </c>
      <c r="J5788" s="88">
        <v>0.80443006064741285</v>
      </c>
      <c r="K5788" s="146">
        <v>0.66763556479968611</v>
      </c>
      <c r="L5788" s="147">
        <v>3.010507034412518E-9</v>
      </c>
      <c r="M5788" s="147">
        <v>0.10765379619116899</v>
      </c>
      <c r="N5788" s="87">
        <v>13.22347824845717</v>
      </c>
      <c r="O5788" s="88">
        <v>0.73172985028817872</v>
      </c>
      <c r="P5788" s="89">
        <v>55.335656514847159</v>
      </c>
    </row>
    <row r="5789" spans="1:16">
      <c r="A5789" s="75" t="s">
        <v>24085</v>
      </c>
      <c r="B5789" s="85">
        <v>5785</v>
      </c>
      <c r="C5789" s="85">
        <v>14673</v>
      </c>
      <c r="D5789" s="85">
        <v>5785</v>
      </c>
      <c r="E5789" s="86" t="s">
        <v>24067</v>
      </c>
      <c r="F5789" s="85" t="s">
        <v>318</v>
      </c>
      <c r="G5789" s="86" t="s">
        <v>111</v>
      </c>
      <c r="H5789" s="85" t="s">
        <v>2</v>
      </c>
      <c r="I5789" s="85">
        <v>1</v>
      </c>
      <c r="J5789" s="88">
        <v>0.43412510458899811</v>
      </c>
      <c r="K5789" s="146">
        <v>0.57718567808856047</v>
      </c>
      <c r="L5789" s="147">
        <v>1.757763344204863E-9</v>
      </c>
      <c r="M5789" s="147">
        <v>3.0768861047780711E-2</v>
      </c>
      <c r="N5789" s="87">
        <v>8.7166425650362829</v>
      </c>
      <c r="O5789" s="88">
        <v>0.40226052447913607</v>
      </c>
      <c r="P5789" s="89">
        <v>46.148562531709324</v>
      </c>
    </row>
    <row r="5790" spans="1:16">
      <c r="A5790" s="75" t="s">
        <v>24086</v>
      </c>
      <c r="B5790" s="85">
        <v>5786</v>
      </c>
      <c r="C5790" s="85">
        <v>14674</v>
      </c>
      <c r="D5790" s="85">
        <v>5786</v>
      </c>
      <c r="E5790" s="86" t="s">
        <v>24067</v>
      </c>
      <c r="F5790" s="85" t="s">
        <v>81</v>
      </c>
      <c r="G5790" s="86" t="s">
        <v>111</v>
      </c>
      <c r="H5790" s="85" t="s">
        <v>2</v>
      </c>
      <c r="I5790" s="85">
        <v>1</v>
      </c>
      <c r="J5790" s="88">
        <v>0.38104625123946101</v>
      </c>
      <c r="K5790" s="146">
        <v>0.47946385697168359</v>
      </c>
      <c r="L5790" s="147">
        <v>1.80411243561564E-9</v>
      </c>
      <c r="M5790" s="147">
        <v>1.951279556809685E-2</v>
      </c>
      <c r="N5790" s="87">
        <v>8.8630267590529517</v>
      </c>
      <c r="O5790" s="88">
        <v>0.35157575611594871</v>
      </c>
      <c r="P5790" s="89">
        <v>39.667685281085163</v>
      </c>
    </row>
    <row r="5791" spans="1:16">
      <c r="A5791" s="75" t="s">
        <v>24087</v>
      </c>
      <c r="B5791" s="85">
        <v>5787</v>
      </c>
      <c r="C5791" s="85">
        <v>14675</v>
      </c>
      <c r="D5791" s="85">
        <v>5787</v>
      </c>
      <c r="E5791" s="86" t="s">
        <v>24067</v>
      </c>
      <c r="F5791" s="85" t="s">
        <v>139</v>
      </c>
      <c r="G5791" s="86" t="s">
        <v>111</v>
      </c>
      <c r="H5791" s="85" t="s">
        <v>2</v>
      </c>
      <c r="I5791" s="85">
        <v>1</v>
      </c>
      <c r="J5791" s="88">
        <v>0.4665208604926443</v>
      </c>
      <c r="K5791" s="146">
        <v>0.62316484783196768</v>
      </c>
      <c r="L5791" s="147">
        <v>1.877928643010495E-9</v>
      </c>
      <c r="M5791" s="147">
        <v>3.3215460479410132E-2</v>
      </c>
      <c r="N5791" s="87">
        <v>9.2056135834771347</v>
      </c>
      <c r="O5791" s="88">
        <v>0.43221862202593309</v>
      </c>
      <c r="P5791" s="89">
        <v>46.951636423421967</v>
      </c>
    </row>
    <row r="5792" spans="1:16">
      <c r="A5792" s="75" t="s">
        <v>25843</v>
      </c>
      <c r="B5792" s="85">
        <v>5788</v>
      </c>
      <c r="C5792" s="85">
        <v>16000</v>
      </c>
      <c r="D5792" s="85">
        <v>5788</v>
      </c>
      <c r="E5792" s="86" t="s">
        <v>25842</v>
      </c>
      <c r="F5792" s="85" t="s">
        <v>32</v>
      </c>
      <c r="G5792" s="86" t="s">
        <v>111</v>
      </c>
      <c r="H5792" s="85" t="s">
        <v>2</v>
      </c>
      <c r="I5792" s="85">
        <v>1</v>
      </c>
      <c r="J5792" s="88">
        <v>0.35835446810465121</v>
      </c>
      <c r="K5792" s="146">
        <v>0.27930359765596141</v>
      </c>
      <c r="L5792" s="147">
        <v>1.439508598687602E-9</v>
      </c>
      <c r="M5792" s="147">
        <v>0.1805754468946508</v>
      </c>
      <c r="N5792" s="87">
        <v>18.752704136953081</v>
      </c>
      <c r="O5792" s="88">
        <v>0.15362850780938911</v>
      </c>
      <c r="P5792" s="89">
        <v>8.1923389121602437</v>
      </c>
    </row>
    <row r="5793" spans="1:16">
      <c r="A5793" s="75" t="s">
        <v>27947</v>
      </c>
      <c r="B5793" s="85">
        <v>5789</v>
      </c>
      <c r="C5793" s="85">
        <v>17541</v>
      </c>
      <c r="D5793" s="85">
        <v>5789</v>
      </c>
      <c r="E5793" s="86" t="s">
        <v>27948</v>
      </c>
      <c r="F5793" s="85" t="s">
        <v>232</v>
      </c>
      <c r="G5793" s="86" t="s">
        <v>111</v>
      </c>
      <c r="H5793" s="85" t="s">
        <v>2</v>
      </c>
      <c r="I5793" s="85">
        <v>1</v>
      </c>
      <c r="J5793" s="88">
        <v>1.7580812789600241E-2</v>
      </c>
      <c r="K5793" s="146">
        <v>0.2347594227834949</v>
      </c>
      <c r="L5793" s="147">
        <v>2.8714577958084699E-9</v>
      </c>
      <c r="M5793" s="147">
        <v>4.8961044816837407E-3</v>
      </c>
      <c r="N5793" s="87">
        <v>0.76833300108474145</v>
      </c>
      <c r="O5793" s="88">
        <v>5.6180451239439683E-2</v>
      </c>
      <c r="P5793" s="89">
        <v>73.119924772362324</v>
      </c>
    </row>
    <row r="5794" spans="1:16">
      <c r="A5794" s="75" t="s">
        <v>27952</v>
      </c>
      <c r="B5794" s="85">
        <v>5790</v>
      </c>
      <c r="C5794" s="85">
        <v>17545</v>
      </c>
      <c r="D5794" s="85">
        <v>5790</v>
      </c>
      <c r="E5794" s="86" t="s">
        <v>27953</v>
      </c>
      <c r="F5794" s="85" t="s">
        <v>232</v>
      </c>
      <c r="G5794" s="86" t="s">
        <v>111</v>
      </c>
      <c r="H5794" s="85" t="s">
        <v>2</v>
      </c>
      <c r="I5794" s="85">
        <v>1</v>
      </c>
      <c r="J5794" s="88">
        <v>2.3619834229113991E-2</v>
      </c>
      <c r="K5794" s="146">
        <v>0.32082728913407688</v>
      </c>
      <c r="L5794" s="147">
        <v>3.9117057278698409E-9</v>
      </c>
      <c r="M5794" s="147">
        <v>6.6695238888778438E-3</v>
      </c>
      <c r="N5794" s="87">
        <v>1.047078546756727</v>
      </c>
      <c r="O5794" s="88">
        <v>7.6181223182701846E-2</v>
      </c>
      <c r="P5794" s="89">
        <v>72.755977494400341</v>
      </c>
    </row>
    <row r="5795" spans="1:16">
      <c r="A5795" s="75" t="s">
        <v>27990</v>
      </c>
      <c r="B5795" s="85">
        <v>5791</v>
      </c>
      <c r="C5795" s="85">
        <v>17577</v>
      </c>
      <c r="D5795" s="85">
        <v>5791</v>
      </c>
      <c r="E5795" s="86" t="s">
        <v>27991</v>
      </c>
      <c r="F5795" s="85" t="s">
        <v>38</v>
      </c>
      <c r="G5795" s="86" t="s">
        <v>111</v>
      </c>
      <c r="H5795" s="85" t="s">
        <v>2</v>
      </c>
      <c r="I5795" s="85">
        <v>1</v>
      </c>
      <c r="J5795" s="88">
        <v>0.1347056086821305</v>
      </c>
      <c r="K5795" s="146">
        <v>0.44099072395769329</v>
      </c>
      <c r="L5795" s="147">
        <v>1.391631833158281E-9</v>
      </c>
      <c r="M5795" s="147">
        <v>3.109707820593411E-2</v>
      </c>
      <c r="N5795" s="87">
        <v>1.5830212113481239</v>
      </c>
      <c r="O5795" s="88">
        <v>0.105224942394245</v>
      </c>
      <c r="P5795" s="89">
        <v>66.470961753338685</v>
      </c>
    </row>
    <row r="5796" spans="1:16">
      <c r="A5796" s="75" t="s">
        <v>27994</v>
      </c>
      <c r="B5796" s="85">
        <v>5792</v>
      </c>
      <c r="C5796" s="85">
        <v>17580</v>
      </c>
      <c r="D5796" s="85">
        <v>5792</v>
      </c>
      <c r="E5796" s="86" t="s">
        <v>27991</v>
      </c>
      <c r="F5796" s="85" t="s">
        <v>11</v>
      </c>
      <c r="G5796" s="86" t="s">
        <v>111</v>
      </c>
      <c r="H5796" s="85" t="s">
        <v>2</v>
      </c>
      <c r="I5796" s="85">
        <v>1</v>
      </c>
      <c r="J5796" s="88">
        <v>0.14270409980442969</v>
      </c>
      <c r="K5796" s="146">
        <v>0.42788551674145453</v>
      </c>
      <c r="L5796" s="147">
        <v>1.399468510730523E-9</v>
      </c>
      <c r="M5796" s="147">
        <v>5.1072187720612297E-2</v>
      </c>
      <c r="N5796" s="87">
        <v>2.2799905918433678</v>
      </c>
      <c r="O5796" s="88">
        <v>0.1202765455406086</v>
      </c>
      <c r="P5796" s="89">
        <v>52.753088530670318</v>
      </c>
    </row>
    <row r="5797" spans="1:16">
      <c r="A5797" s="75" t="s">
        <v>27996</v>
      </c>
      <c r="B5797" s="85">
        <v>5793</v>
      </c>
      <c r="C5797" s="85">
        <v>17582</v>
      </c>
      <c r="D5797" s="85">
        <v>5793</v>
      </c>
      <c r="E5797" s="86" t="s">
        <v>27991</v>
      </c>
      <c r="F5797" s="85" t="s">
        <v>887</v>
      </c>
      <c r="G5797" s="86" t="s">
        <v>111</v>
      </c>
      <c r="H5797" s="85" t="s">
        <v>2</v>
      </c>
      <c r="I5797" s="85">
        <v>1</v>
      </c>
      <c r="J5797" s="88">
        <v>0.1359650824391096</v>
      </c>
      <c r="K5797" s="146">
        <v>0.4421715770504136</v>
      </c>
      <c r="L5797" s="147">
        <v>1.4141872786935519E-9</v>
      </c>
      <c r="M5797" s="147">
        <v>2.9996511419492451E-2</v>
      </c>
      <c r="N5797" s="87">
        <v>1.611252956604621</v>
      </c>
      <c r="O5797" s="88">
        <v>0.1058581104125897</v>
      </c>
      <c r="P5797" s="89">
        <v>65.699249753845947</v>
      </c>
    </row>
    <row r="5798" spans="1:16">
      <c r="A5798" s="75" t="s">
        <v>28001</v>
      </c>
      <c r="B5798" s="85">
        <v>5794</v>
      </c>
      <c r="C5798" s="85">
        <v>17586</v>
      </c>
      <c r="D5798" s="85">
        <v>5794</v>
      </c>
      <c r="E5798" s="86" t="s">
        <v>28000</v>
      </c>
      <c r="F5798" s="85" t="s">
        <v>38</v>
      </c>
      <c r="G5798" s="86" t="s">
        <v>111</v>
      </c>
      <c r="H5798" s="85" t="s">
        <v>2</v>
      </c>
      <c r="I5798" s="85">
        <v>1</v>
      </c>
      <c r="J5798" s="88">
        <v>0.16259579006333119</v>
      </c>
      <c r="K5798" s="146">
        <v>0.288927846182156</v>
      </c>
      <c r="L5798" s="147">
        <v>5.2734769799133889E-9</v>
      </c>
      <c r="M5798" s="147">
        <v>4.0595355946799458E-2</v>
      </c>
      <c r="N5798" s="87">
        <v>2.1110025468070468</v>
      </c>
      <c r="O5798" s="88">
        <v>0.14187235104847329</v>
      </c>
      <c r="P5798" s="89">
        <v>67.206148691321744</v>
      </c>
    </row>
    <row r="5799" spans="1:16">
      <c r="A5799" s="75" t="s">
        <v>28005</v>
      </c>
      <c r="B5799" s="85">
        <v>5795</v>
      </c>
      <c r="C5799" s="85">
        <v>17590</v>
      </c>
      <c r="D5799" s="85">
        <v>5795</v>
      </c>
      <c r="E5799" s="86" t="s">
        <v>28000</v>
      </c>
      <c r="F5799" s="85" t="s">
        <v>11</v>
      </c>
      <c r="G5799" s="86" t="s">
        <v>111</v>
      </c>
      <c r="H5799" s="85" t="s">
        <v>2</v>
      </c>
      <c r="I5799" s="85">
        <v>1</v>
      </c>
      <c r="J5799" s="88">
        <v>0.11388052607651609</v>
      </c>
      <c r="K5799" s="146">
        <v>0.19876287424653585</v>
      </c>
      <c r="L5799" s="147">
        <v>4.5443750467934216E-9</v>
      </c>
      <c r="M5799" s="147">
        <v>4.2683275149131512E-2</v>
      </c>
      <c r="N5799" s="87">
        <v>1.7815695907085951</v>
      </c>
      <c r="O5799" s="88">
        <v>0.10083789544032</v>
      </c>
      <c r="P5799" s="89">
        <v>56.600593076026342</v>
      </c>
    </row>
    <row r="5800" spans="1:16">
      <c r="A5800" s="75" t="s">
        <v>28011</v>
      </c>
      <c r="B5800" s="85">
        <v>5796</v>
      </c>
      <c r="C5800" s="85">
        <v>17595</v>
      </c>
      <c r="D5800" s="85">
        <v>5796</v>
      </c>
      <c r="E5800" s="86" t="s">
        <v>28010</v>
      </c>
      <c r="F5800" s="85" t="s">
        <v>38</v>
      </c>
      <c r="G5800" s="86" t="s">
        <v>111</v>
      </c>
      <c r="H5800" s="85" t="s">
        <v>2</v>
      </c>
      <c r="I5800" s="85">
        <v>1</v>
      </c>
      <c r="J5800" s="88">
        <v>0.1165334564520473</v>
      </c>
      <c r="K5800" s="146">
        <v>0.21534107993493937</v>
      </c>
      <c r="L5800" s="147">
        <v>6.7604554171393852E-9</v>
      </c>
      <c r="M5800" s="147">
        <v>0.1131851100871453</v>
      </c>
      <c r="N5800" s="87">
        <v>1.519966392173782</v>
      </c>
      <c r="O5800" s="88">
        <v>0.10234691370743711</v>
      </c>
      <c r="P5800" s="89">
        <v>67.334984664407955</v>
      </c>
    </row>
    <row r="5801" spans="1:16">
      <c r="A5801" s="75" t="s">
        <v>28019</v>
      </c>
      <c r="B5801" s="85">
        <v>5797</v>
      </c>
      <c r="C5801" s="85">
        <v>17603</v>
      </c>
      <c r="D5801" s="85">
        <v>5797</v>
      </c>
      <c r="E5801" s="86" t="s">
        <v>28010</v>
      </c>
      <c r="F5801" s="85" t="s">
        <v>11</v>
      </c>
      <c r="G5801" s="86" t="s">
        <v>111</v>
      </c>
      <c r="H5801" s="85" t="s">
        <v>2</v>
      </c>
      <c r="I5801" s="85">
        <v>1</v>
      </c>
      <c r="J5801" s="88">
        <v>9.4579407010868616E-2</v>
      </c>
      <c r="K5801" s="146">
        <v>0.17723012591193277</v>
      </c>
      <c r="L5801" s="147">
        <v>5.8606749201448077E-9</v>
      </c>
      <c r="M5801" s="147">
        <v>0.1124392752546193</v>
      </c>
      <c r="N5801" s="87">
        <v>1.4784263175706109</v>
      </c>
      <c r="O5801" s="88">
        <v>8.3573815510283769E-2</v>
      </c>
      <c r="P5801" s="89">
        <v>56.528901384557642</v>
      </c>
    </row>
    <row r="5802" spans="1:16">
      <c r="A5802" s="75" t="s">
        <v>28028</v>
      </c>
      <c r="B5802" s="85">
        <v>5798</v>
      </c>
      <c r="C5802" s="85">
        <v>17611</v>
      </c>
      <c r="D5802" s="85">
        <v>5798</v>
      </c>
      <c r="E5802" s="86" t="s">
        <v>28027</v>
      </c>
      <c r="F5802" s="85" t="s">
        <v>38</v>
      </c>
      <c r="G5802" s="86" t="s">
        <v>111</v>
      </c>
      <c r="H5802" s="85" t="s">
        <v>2</v>
      </c>
      <c r="I5802" s="85">
        <v>1</v>
      </c>
      <c r="J5802" s="88">
        <v>0.1191467793713181</v>
      </c>
      <c r="K5802" s="146">
        <v>0.21157887995335475</v>
      </c>
      <c r="L5802" s="147">
        <v>7.038028893855824E-9</v>
      </c>
      <c r="M5802" s="147">
        <v>1.1712585131475941E-2</v>
      </c>
      <c r="N5802" s="87">
        <v>1.504907678760923</v>
      </c>
      <c r="O5802" s="88">
        <v>0.1069497394739769</v>
      </c>
      <c r="P5802" s="89">
        <v>71.067309299687253</v>
      </c>
    </row>
    <row r="5803" spans="1:16">
      <c r="A5803" s="75" t="s">
        <v>28035</v>
      </c>
      <c r="B5803" s="85">
        <v>5799</v>
      </c>
      <c r="C5803" s="85">
        <v>17618</v>
      </c>
      <c r="D5803" s="85">
        <v>5799</v>
      </c>
      <c r="E5803" s="86" t="s">
        <v>28027</v>
      </c>
      <c r="F5803" s="85" t="s">
        <v>11</v>
      </c>
      <c r="G5803" s="86" t="s">
        <v>111</v>
      </c>
      <c r="H5803" s="85" t="s">
        <v>2</v>
      </c>
      <c r="I5803" s="85">
        <v>1</v>
      </c>
      <c r="J5803" s="88">
        <v>9.9407355788479368E-2</v>
      </c>
      <c r="K5803" s="146">
        <v>0.13927868570283572</v>
      </c>
      <c r="L5803" s="147">
        <v>6.4842903324903387E-9</v>
      </c>
      <c r="M5803" s="147">
        <v>1.012720822891754E-2</v>
      </c>
      <c r="N5803" s="87">
        <v>1.461480090529947</v>
      </c>
      <c r="O5803" s="88">
        <v>9.0381562773354851E-2</v>
      </c>
      <c r="P5803" s="89">
        <v>61.842486503241794</v>
      </c>
    </row>
    <row r="5804" spans="1:16">
      <c r="A5804" s="75" t="s">
        <v>28041</v>
      </c>
      <c r="B5804" s="85">
        <v>5800</v>
      </c>
      <c r="C5804" s="85">
        <v>17624</v>
      </c>
      <c r="D5804" s="85">
        <v>5800</v>
      </c>
      <c r="E5804" s="86" t="s">
        <v>28027</v>
      </c>
      <c r="F5804" s="85" t="s">
        <v>887</v>
      </c>
      <c r="G5804" s="86" t="s">
        <v>111</v>
      </c>
      <c r="H5804" s="85" t="s">
        <v>2</v>
      </c>
      <c r="I5804" s="85">
        <v>1</v>
      </c>
      <c r="J5804" s="88">
        <v>8.4620449124114788E-2</v>
      </c>
      <c r="K5804" s="146">
        <v>0.23044434578828402</v>
      </c>
      <c r="L5804" s="147">
        <v>6.2574149423125607E-9</v>
      </c>
      <c r="M5804" s="147">
        <v>9.8670601441546591E-3</v>
      </c>
      <c r="N5804" s="87">
        <v>1.0602971680093161</v>
      </c>
      <c r="O5804" s="88">
        <v>7.3236091139539522E-2</v>
      </c>
      <c r="P5804" s="89">
        <v>69.071288077698668</v>
      </c>
    </row>
    <row r="5805" spans="1:16">
      <c r="A5805" s="75" t="s">
        <v>28972</v>
      </c>
      <c r="B5805" s="85">
        <v>5801</v>
      </c>
      <c r="C5805" s="85">
        <v>18368</v>
      </c>
      <c r="D5805" s="85">
        <v>5801</v>
      </c>
      <c r="E5805" s="86" t="s">
        <v>28973</v>
      </c>
      <c r="F5805" s="85" t="s">
        <v>4409</v>
      </c>
      <c r="G5805" s="86" t="s">
        <v>111</v>
      </c>
      <c r="H5805" s="85" t="s">
        <v>2</v>
      </c>
      <c r="I5805" s="85">
        <v>1</v>
      </c>
      <c r="J5805" s="88">
        <v>1.9783338570734329E-2</v>
      </c>
      <c r="K5805" s="146">
        <v>0.59107560997648767</v>
      </c>
      <c r="L5805" s="147">
        <v>1.0829931602086301E-9</v>
      </c>
      <c r="M5805" s="147">
        <v>1.4166423282049329E-3</v>
      </c>
      <c r="N5805" s="87">
        <v>0.20664329034348419</v>
      </c>
      <c r="O5805" s="88">
        <v>1.504490831599228E-2</v>
      </c>
      <c r="P5805" s="89">
        <v>72.806178661714625</v>
      </c>
    </row>
    <row r="5806" spans="1:16">
      <c r="A5806" s="75" t="s">
        <v>28975</v>
      </c>
      <c r="B5806" s="85">
        <v>5802</v>
      </c>
      <c r="C5806" s="85">
        <v>18370</v>
      </c>
      <c r="D5806" s="85">
        <v>5802</v>
      </c>
      <c r="E5806" s="86" t="s">
        <v>28973</v>
      </c>
      <c r="F5806" s="85" t="s">
        <v>4780</v>
      </c>
      <c r="G5806" s="86" t="s">
        <v>111</v>
      </c>
      <c r="H5806" s="85" t="s">
        <v>2</v>
      </c>
      <c r="I5806" s="85">
        <v>1</v>
      </c>
      <c r="J5806" s="88">
        <v>1.9783338570734329E-2</v>
      </c>
      <c r="K5806" s="146">
        <v>0.59107560997648767</v>
      </c>
      <c r="L5806" s="147">
        <v>1.0829931602086301E-9</v>
      </c>
      <c r="M5806" s="147">
        <v>1.4166423282049329E-3</v>
      </c>
      <c r="N5806" s="87">
        <v>0.20664329034348419</v>
      </c>
      <c r="O5806" s="88">
        <v>1.504490831599228E-2</v>
      </c>
      <c r="P5806" s="89">
        <v>72.806178661714625</v>
      </c>
    </row>
    <row r="5807" spans="1:16">
      <c r="A5807" s="75" t="s">
        <v>28977</v>
      </c>
      <c r="B5807" s="85">
        <v>5803</v>
      </c>
      <c r="C5807" s="85">
        <v>18372</v>
      </c>
      <c r="D5807" s="85">
        <v>5803</v>
      </c>
      <c r="E5807" s="86" t="s">
        <v>28973</v>
      </c>
      <c r="F5807" s="85" t="s">
        <v>4413</v>
      </c>
      <c r="G5807" s="86" t="s">
        <v>111</v>
      </c>
      <c r="H5807" s="85" t="s">
        <v>2</v>
      </c>
      <c r="I5807" s="85">
        <v>1</v>
      </c>
      <c r="J5807" s="88">
        <v>1.9783338570734329E-2</v>
      </c>
      <c r="K5807" s="146">
        <v>0.59107560997648767</v>
      </c>
      <c r="L5807" s="147">
        <v>1.0829931602086301E-9</v>
      </c>
      <c r="M5807" s="147">
        <v>1.4166423282049329E-3</v>
      </c>
      <c r="N5807" s="87">
        <v>0.20664329034348419</v>
      </c>
      <c r="O5807" s="88">
        <v>1.504490831599228E-2</v>
      </c>
      <c r="P5807" s="89">
        <v>72.806178661714625</v>
      </c>
    </row>
    <row r="5808" spans="1:16">
      <c r="A5808" s="75" t="s">
        <v>28979</v>
      </c>
      <c r="B5808" s="85">
        <v>5804</v>
      </c>
      <c r="C5808" s="85">
        <v>18374</v>
      </c>
      <c r="D5808" s="85">
        <v>5804</v>
      </c>
      <c r="E5808" s="86" t="s">
        <v>28973</v>
      </c>
      <c r="F5808" s="85" t="s">
        <v>235</v>
      </c>
      <c r="G5808" s="86" t="s">
        <v>111</v>
      </c>
      <c r="H5808" s="85" t="s">
        <v>2</v>
      </c>
      <c r="I5808" s="85">
        <v>1</v>
      </c>
      <c r="J5808" s="88">
        <v>2.5929266103329889E-2</v>
      </c>
      <c r="K5808" s="146">
        <v>0.61973999216942122</v>
      </c>
      <c r="L5808" s="147">
        <v>8.2772522763802272E-10</v>
      </c>
      <c r="M5808" s="147">
        <v>1.1259688677611711E-3</v>
      </c>
      <c r="N5808" s="87">
        <v>0.14220192621421021</v>
      </c>
      <c r="O5808" s="88">
        <v>6.1714596975977094E-3</v>
      </c>
      <c r="P5808" s="89">
        <v>43.399269348160189</v>
      </c>
    </row>
    <row r="5809" spans="1:16">
      <c r="A5809" s="75" t="s">
        <v>28981</v>
      </c>
      <c r="B5809" s="85">
        <v>5805</v>
      </c>
      <c r="C5809" s="85">
        <v>18376</v>
      </c>
      <c r="D5809" s="85">
        <v>5805</v>
      </c>
      <c r="E5809" s="86" t="s">
        <v>28973</v>
      </c>
      <c r="F5809" s="85" t="s">
        <v>6242</v>
      </c>
      <c r="G5809" s="86" t="s">
        <v>111</v>
      </c>
      <c r="H5809" s="85" t="s">
        <v>2</v>
      </c>
      <c r="I5809" s="85">
        <v>1</v>
      </c>
      <c r="J5809" s="88">
        <v>4.8173936953124573E-2</v>
      </c>
      <c r="K5809" s="146">
        <v>0.60843242196299274</v>
      </c>
      <c r="L5809" s="147">
        <v>1.065180082908781E-9</v>
      </c>
      <c r="M5809" s="147">
        <v>1.687969014077377E-3</v>
      </c>
      <c r="N5809" s="87">
        <v>0.2194364029527785</v>
      </c>
      <c r="O5809" s="88">
        <v>2.8173458865162201E-2</v>
      </c>
      <c r="P5809" s="89">
        <v>128.39008699584352</v>
      </c>
    </row>
    <row r="5810" spans="1:16">
      <c r="A5810" s="75" t="s">
        <v>28983</v>
      </c>
      <c r="B5810" s="85">
        <v>5806</v>
      </c>
      <c r="C5810" s="85">
        <v>18378</v>
      </c>
      <c r="D5810" s="85">
        <v>5806</v>
      </c>
      <c r="E5810" s="86" t="s">
        <v>28973</v>
      </c>
      <c r="F5810" s="85" t="s">
        <v>6244</v>
      </c>
      <c r="G5810" s="86" t="s">
        <v>111</v>
      </c>
      <c r="H5810" s="85" t="s">
        <v>2</v>
      </c>
      <c r="I5810" s="85">
        <v>1</v>
      </c>
      <c r="J5810" s="88">
        <v>4.8173936953124573E-2</v>
      </c>
      <c r="K5810" s="146">
        <v>0.60843242196299274</v>
      </c>
      <c r="L5810" s="147">
        <v>1.065180082908781E-9</v>
      </c>
      <c r="M5810" s="147">
        <v>1.687969014077377E-3</v>
      </c>
      <c r="N5810" s="87">
        <v>0.2194364029527785</v>
      </c>
      <c r="O5810" s="88">
        <v>2.8173458865162201E-2</v>
      </c>
      <c r="P5810" s="89">
        <v>128.39008699584352</v>
      </c>
    </row>
    <row r="5811" spans="1:16">
      <c r="A5811" s="75" t="s">
        <v>28985</v>
      </c>
      <c r="B5811" s="85">
        <v>5807</v>
      </c>
      <c r="C5811" s="85">
        <v>18380</v>
      </c>
      <c r="D5811" s="85">
        <v>5807</v>
      </c>
      <c r="E5811" s="86" t="s">
        <v>28973</v>
      </c>
      <c r="F5811" s="85" t="s">
        <v>6246</v>
      </c>
      <c r="G5811" s="86" t="s">
        <v>111</v>
      </c>
      <c r="H5811" s="85" t="s">
        <v>2</v>
      </c>
      <c r="I5811" s="85">
        <v>1</v>
      </c>
      <c r="J5811" s="88">
        <v>4.8173936953124573E-2</v>
      </c>
      <c r="K5811" s="146">
        <v>0.60843242196299274</v>
      </c>
      <c r="L5811" s="147">
        <v>1.065180082908781E-9</v>
      </c>
      <c r="M5811" s="147">
        <v>1.687969014077377E-3</v>
      </c>
      <c r="N5811" s="87">
        <v>0.2194364029527785</v>
      </c>
      <c r="O5811" s="88">
        <v>2.8173458865162201E-2</v>
      </c>
      <c r="P5811" s="89">
        <v>128.39008699584352</v>
      </c>
    </row>
    <row r="5812" spans="1:16">
      <c r="A5812" s="75" t="s">
        <v>28987</v>
      </c>
      <c r="B5812" s="85">
        <v>5808</v>
      </c>
      <c r="C5812" s="85">
        <v>18382</v>
      </c>
      <c r="D5812" s="85">
        <v>5808</v>
      </c>
      <c r="E5812" s="86" t="s">
        <v>28973</v>
      </c>
      <c r="F5812" s="85" t="s">
        <v>6248</v>
      </c>
      <c r="G5812" s="86" t="s">
        <v>111</v>
      </c>
      <c r="H5812" s="85" t="s">
        <v>2</v>
      </c>
      <c r="I5812" s="85">
        <v>1</v>
      </c>
      <c r="J5812" s="88">
        <v>4.8173936953124573E-2</v>
      </c>
      <c r="K5812" s="146">
        <v>0.60843242196299274</v>
      </c>
      <c r="L5812" s="147">
        <v>1.065180082908781E-9</v>
      </c>
      <c r="M5812" s="147">
        <v>1.687969014077377E-3</v>
      </c>
      <c r="N5812" s="87">
        <v>0.2194364029527785</v>
      </c>
      <c r="O5812" s="88">
        <v>2.8173458865162201E-2</v>
      </c>
      <c r="P5812" s="89">
        <v>128.39008699584352</v>
      </c>
    </row>
    <row r="5813" spans="1:16">
      <c r="A5813" s="75" t="s">
        <v>28989</v>
      </c>
      <c r="B5813" s="85">
        <v>5809</v>
      </c>
      <c r="C5813" s="85">
        <v>18384</v>
      </c>
      <c r="D5813" s="85">
        <v>5809</v>
      </c>
      <c r="E5813" s="86" t="s">
        <v>28973</v>
      </c>
      <c r="F5813" s="85" t="s">
        <v>6250</v>
      </c>
      <c r="G5813" s="86" t="s">
        <v>111</v>
      </c>
      <c r="H5813" s="85" t="s">
        <v>2</v>
      </c>
      <c r="I5813" s="85">
        <v>1</v>
      </c>
      <c r="J5813" s="88">
        <v>4.8173936953124573E-2</v>
      </c>
      <c r="K5813" s="146">
        <v>0.60843242196299274</v>
      </c>
      <c r="L5813" s="147">
        <v>1.065180082908781E-9</v>
      </c>
      <c r="M5813" s="147">
        <v>1.687969014077377E-3</v>
      </c>
      <c r="N5813" s="87">
        <v>0.2194364029527785</v>
      </c>
      <c r="O5813" s="88">
        <v>2.8173458865162201E-2</v>
      </c>
      <c r="P5813" s="89">
        <v>128.39008699584352</v>
      </c>
    </row>
    <row r="5814" spans="1:16">
      <c r="A5814" s="75" t="s">
        <v>28991</v>
      </c>
      <c r="B5814" s="85">
        <v>5810</v>
      </c>
      <c r="C5814" s="85">
        <v>18386</v>
      </c>
      <c r="D5814" s="85">
        <v>5810</v>
      </c>
      <c r="E5814" s="86" t="s">
        <v>28973</v>
      </c>
      <c r="F5814" s="85" t="s">
        <v>38</v>
      </c>
      <c r="G5814" s="86" t="s">
        <v>111</v>
      </c>
      <c r="H5814" s="85" t="s">
        <v>2</v>
      </c>
      <c r="I5814" s="85">
        <v>1</v>
      </c>
      <c r="J5814" s="88">
        <v>4.822706638366573E-2</v>
      </c>
      <c r="K5814" s="146">
        <v>0.60861782548192644</v>
      </c>
      <c r="L5814" s="147">
        <v>1.0653948771303549E-9</v>
      </c>
      <c r="M5814" s="147">
        <v>1.6879042924650509E-3</v>
      </c>
      <c r="N5814" s="87">
        <v>0.21941901752052981</v>
      </c>
      <c r="O5814" s="88">
        <v>2.818402925016596E-2</v>
      </c>
      <c r="P5814" s="89">
        <v>128.44843427269896</v>
      </c>
    </row>
    <row r="5815" spans="1:16">
      <c r="A5815" s="75" t="s">
        <v>28993</v>
      </c>
      <c r="B5815" s="85">
        <v>5811</v>
      </c>
      <c r="C5815" s="85">
        <v>18388</v>
      </c>
      <c r="D5815" s="85">
        <v>5811</v>
      </c>
      <c r="E5815" s="86" t="s">
        <v>28994</v>
      </c>
      <c r="F5815" s="85" t="s">
        <v>55</v>
      </c>
      <c r="G5815" s="86" t="s">
        <v>111</v>
      </c>
      <c r="H5815" s="85" t="s">
        <v>2</v>
      </c>
      <c r="I5815" s="85">
        <v>1</v>
      </c>
      <c r="J5815" s="88">
        <v>4.2524141102413017E-2</v>
      </c>
      <c r="K5815" s="146">
        <v>0.62598544442615589</v>
      </c>
      <c r="L5815" s="147">
        <v>1.1573410907285941E-9</v>
      </c>
      <c r="M5815" s="147">
        <v>2.4832445300671619E-3</v>
      </c>
      <c r="N5815" s="87">
        <v>0.32462302433386009</v>
      </c>
      <c r="O5815" s="88">
        <v>2.0401899850158889E-2</v>
      </c>
      <c r="P5815" s="89">
        <v>62.847975407857874</v>
      </c>
    </row>
    <row r="5816" spans="1:16">
      <c r="A5816" s="75" t="s">
        <v>29044</v>
      </c>
      <c r="B5816" s="85">
        <v>5812</v>
      </c>
      <c r="C5816" s="85">
        <v>18425</v>
      </c>
      <c r="D5816" s="85">
        <v>5812</v>
      </c>
      <c r="E5816" s="86" t="s">
        <v>29045</v>
      </c>
      <c r="F5816" s="85" t="s">
        <v>931</v>
      </c>
      <c r="G5816" s="86" t="s">
        <v>111</v>
      </c>
      <c r="H5816" s="85" t="s">
        <v>2</v>
      </c>
      <c r="I5816" s="85">
        <v>1</v>
      </c>
      <c r="J5816" s="88">
        <v>1.829534053330107</v>
      </c>
      <c r="K5816" s="146">
        <v>0.94405441417543356</v>
      </c>
      <c r="L5816" s="147">
        <v>5.3075003604445571E-9</v>
      </c>
      <c r="M5816" s="147">
        <v>2.770595411699556E-4</v>
      </c>
      <c r="N5816" s="87">
        <v>3.5101865719404449E-2</v>
      </c>
      <c r="O5816" s="88">
        <v>1.826488915997359</v>
      </c>
      <c r="P5816" s="89">
        <v>52033.955419858743</v>
      </c>
    </row>
    <row r="5817" spans="1:16">
      <c r="A5817" s="75" t="s">
        <v>29047</v>
      </c>
      <c r="B5817" s="85">
        <v>5813</v>
      </c>
      <c r="C5817" s="85">
        <v>18427</v>
      </c>
      <c r="D5817" s="85">
        <v>5813</v>
      </c>
      <c r="E5817" s="86" t="s">
        <v>29045</v>
      </c>
      <c r="F5817" s="85" t="s">
        <v>2804</v>
      </c>
      <c r="G5817" s="86" t="s">
        <v>111</v>
      </c>
      <c r="H5817" s="85" t="s">
        <v>2</v>
      </c>
      <c r="I5817" s="85">
        <v>1</v>
      </c>
      <c r="J5817" s="88">
        <v>1.3869882298211349</v>
      </c>
      <c r="K5817" s="146">
        <v>0.71585344842363752</v>
      </c>
      <c r="L5817" s="147">
        <v>4.0239808139908657E-9</v>
      </c>
      <c r="M5817" s="147">
        <v>2.130517326067762E-4</v>
      </c>
      <c r="N5817" s="87">
        <v>2.7650947111675039E-2</v>
      </c>
      <c r="O5817" s="88">
        <v>1.384659490201156</v>
      </c>
      <c r="P5817" s="89">
        <v>50076.38561561286</v>
      </c>
    </row>
    <row r="5818" spans="1:16">
      <c r="A5818" s="75" t="s">
        <v>29049</v>
      </c>
      <c r="B5818" s="85">
        <v>5814</v>
      </c>
      <c r="C5818" s="85">
        <v>18429</v>
      </c>
      <c r="D5818" s="85">
        <v>5814</v>
      </c>
      <c r="E5818" s="86" t="s">
        <v>29045</v>
      </c>
      <c r="F5818" s="85" t="s">
        <v>4586</v>
      </c>
      <c r="G5818" s="86" t="s">
        <v>111</v>
      </c>
      <c r="H5818" s="85" t="s">
        <v>2</v>
      </c>
      <c r="I5818" s="85">
        <v>1</v>
      </c>
      <c r="J5818" s="88">
        <v>1.953248518850965</v>
      </c>
      <c r="K5818" s="146">
        <v>1.0078920820558064</v>
      </c>
      <c r="L5818" s="147">
        <v>5.6663975174277767E-9</v>
      </c>
      <c r="M5818" s="147">
        <v>2.9579451524231241E-4</v>
      </c>
      <c r="N5818" s="87">
        <v>3.74754802188988E-2</v>
      </c>
      <c r="O5818" s="88">
        <v>1.9499974670467839</v>
      </c>
      <c r="P5818" s="89">
        <v>52033.955419826867</v>
      </c>
    </row>
    <row r="5819" spans="1:16">
      <c r="A5819" s="75" t="s">
        <v>29051</v>
      </c>
      <c r="B5819" s="85">
        <v>5815</v>
      </c>
      <c r="C5819" s="85">
        <v>18431</v>
      </c>
      <c r="D5819" s="85">
        <v>5815</v>
      </c>
      <c r="E5819" s="86" t="s">
        <v>29045</v>
      </c>
      <c r="F5819" s="85" t="s">
        <v>2872</v>
      </c>
      <c r="G5819" s="86" t="s">
        <v>111</v>
      </c>
      <c r="H5819" s="85" t="s">
        <v>2</v>
      </c>
      <c r="I5819" s="85">
        <v>1</v>
      </c>
      <c r="J5819" s="88">
        <v>1.708346774390588</v>
      </c>
      <c r="K5819" s="146">
        <v>0.8815207950736087</v>
      </c>
      <c r="L5819" s="147">
        <v>4.9559346022221104E-9</v>
      </c>
      <c r="M5819" s="147">
        <v>2.5870727719472648E-4</v>
      </c>
      <c r="N5819" s="87">
        <v>3.2776738409276841E-2</v>
      </c>
      <c r="O5819" s="88">
        <v>1.705503345195865</v>
      </c>
      <c r="P5819" s="89">
        <v>52033.955419833786</v>
      </c>
    </row>
    <row r="5820" spans="1:16">
      <c r="A5820" s="75" t="s">
        <v>29053</v>
      </c>
      <c r="B5820" s="85">
        <v>5816</v>
      </c>
      <c r="C5820" s="85">
        <v>18433</v>
      </c>
      <c r="D5820" s="85">
        <v>5816</v>
      </c>
      <c r="E5820" s="86" t="s">
        <v>29045</v>
      </c>
      <c r="F5820" s="85" t="s">
        <v>4407</v>
      </c>
      <c r="G5820" s="86" t="s">
        <v>111</v>
      </c>
      <c r="H5820" s="85" t="s">
        <v>2</v>
      </c>
      <c r="I5820" s="85">
        <v>1</v>
      </c>
      <c r="J5820" s="88">
        <v>1.953248518850965</v>
      </c>
      <c r="K5820" s="146">
        <v>1.0078920820558064</v>
      </c>
      <c r="L5820" s="147">
        <v>5.6663975174277767E-9</v>
      </c>
      <c r="M5820" s="147">
        <v>2.9579451524231241E-4</v>
      </c>
      <c r="N5820" s="87">
        <v>3.74754802188988E-2</v>
      </c>
      <c r="O5820" s="88">
        <v>1.9499974670467839</v>
      </c>
      <c r="P5820" s="89">
        <v>52033.955419826867</v>
      </c>
    </row>
    <row r="5821" spans="1:16">
      <c r="A5821" s="75" t="s">
        <v>29055</v>
      </c>
      <c r="B5821" s="85">
        <v>5817</v>
      </c>
      <c r="C5821" s="85">
        <v>18435</v>
      </c>
      <c r="D5821" s="85">
        <v>5817</v>
      </c>
      <c r="E5821" s="86" t="s">
        <v>29045</v>
      </c>
      <c r="F5821" s="85" t="s">
        <v>232</v>
      </c>
      <c r="G5821" s="86" t="s">
        <v>111</v>
      </c>
      <c r="H5821" s="85" t="s">
        <v>2</v>
      </c>
      <c r="I5821" s="85">
        <v>1</v>
      </c>
      <c r="J5821" s="88">
        <v>1.8919670070048511</v>
      </c>
      <c r="K5821" s="146">
        <v>0.97637674771547411</v>
      </c>
      <c r="L5821" s="147">
        <v>5.4889244124084688E-9</v>
      </c>
      <c r="M5821" s="147">
        <v>2.8315756721898432E-4</v>
      </c>
      <c r="N5821" s="87">
        <v>3.6127808363365453E-2</v>
      </c>
      <c r="O5821" s="88">
        <v>1.8887917374654679</v>
      </c>
      <c r="P5821" s="89">
        <v>52280.828066524853</v>
      </c>
    </row>
    <row r="5822" spans="1:16">
      <c r="A5822" s="75" t="s">
        <v>29057</v>
      </c>
      <c r="B5822" s="85">
        <v>5818</v>
      </c>
      <c r="C5822" s="85">
        <v>18437</v>
      </c>
      <c r="D5822" s="85">
        <v>5818</v>
      </c>
      <c r="E5822" s="86" t="s">
        <v>29045</v>
      </c>
      <c r="F5822" s="85" t="s">
        <v>4233</v>
      </c>
      <c r="G5822" s="86" t="s">
        <v>111</v>
      </c>
      <c r="H5822" s="85" t="s">
        <v>2</v>
      </c>
      <c r="I5822" s="85">
        <v>1</v>
      </c>
      <c r="J5822" s="88">
        <v>1.9533812895819751</v>
      </c>
      <c r="K5822" s="146">
        <v>1.0080684116842153</v>
      </c>
      <c r="L5822" s="147">
        <v>5.6670933470141952E-9</v>
      </c>
      <c r="M5822" s="147">
        <v>2.924743165512335E-4</v>
      </c>
      <c r="N5822" s="87">
        <v>3.7955386337787972E-2</v>
      </c>
      <c r="O5822" s="88">
        <v>1.9501094122553171</v>
      </c>
      <c r="P5822" s="89">
        <v>51378.989925174581</v>
      </c>
    </row>
    <row r="5823" spans="1:16">
      <c r="A5823" s="75" t="s">
        <v>29059</v>
      </c>
      <c r="B5823" s="85">
        <v>5819</v>
      </c>
      <c r="C5823" s="85">
        <v>18439</v>
      </c>
      <c r="D5823" s="85">
        <v>5819</v>
      </c>
      <c r="E5823" s="86" t="s">
        <v>29045</v>
      </c>
      <c r="F5823" s="85" t="s">
        <v>4416</v>
      </c>
      <c r="G5823" s="86" t="s">
        <v>111</v>
      </c>
      <c r="H5823" s="85" t="s">
        <v>2</v>
      </c>
      <c r="I5823" s="85">
        <v>1</v>
      </c>
      <c r="J5823" s="88">
        <v>1.9533812895819751</v>
      </c>
      <c r="K5823" s="146">
        <v>1.0080684116842153</v>
      </c>
      <c r="L5823" s="147">
        <v>5.6670933470141952E-9</v>
      </c>
      <c r="M5823" s="147">
        <v>2.924743165512335E-4</v>
      </c>
      <c r="N5823" s="87">
        <v>3.7955386337787972E-2</v>
      </c>
      <c r="O5823" s="88">
        <v>1.9501094122553171</v>
      </c>
      <c r="P5823" s="89">
        <v>51378.989925174581</v>
      </c>
    </row>
    <row r="5824" spans="1:16">
      <c r="A5824" s="75" t="s">
        <v>29061</v>
      </c>
      <c r="B5824" s="85">
        <v>5820</v>
      </c>
      <c r="C5824" s="85">
        <v>18441</v>
      </c>
      <c r="D5824" s="85">
        <v>5820</v>
      </c>
      <c r="E5824" s="86" t="s">
        <v>29045</v>
      </c>
      <c r="F5824" s="85" t="s">
        <v>4418</v>
      </c>
      <c r="G5824" s="86" t="s">
        <v>111</v>
      </c>
      <c r="H5824" s="85" t="s">
        <v>2</v>
      </c>
      <c r="I5824" s="85">
        <v>1</v>
      </c>
      <c r="J5824" s="88">
        <v>1.9533812895819751</v>
      </c>
      <c r="K5824" s="146">
        <v>1.0080684116842153</v>
      </c>
      <c r="L5824" s="147">
        <v>5.6670933470141952E-9</v>
      </c>
      <c r="M5824" s="147">
        <v>2.924743165512335E-4</v>
      </c>
      <c r="N5824" s="87">
        <v>3.7955386337787972E-2</v>
      </c>
      <c r="O5824" s="88">
        <v>1.9501094122553171</v>
      </c>
      <c r="P5824" s="89">
        <v>51378.989925174581</v>
      </c>
    </row>
    <row r="5825" spans="1:16">
      <c r="A5825" s="75" t="s">
        <v>29063</v>
      </c>
      <c r="B5825" s="85">
        <v>5821</v>
      </c>
      <c r="C5825" s="85">
        <v>18443</v>
      </c>
      <c r="D5825" s="85">
        <v>5821</v>
      </c>
      <c r="E5825" s="86" t="s">
        <v>29045</v>
      </c>
      <c r="F5825" s="85" t="s">
        <v>4420</v>
      </c>
      <c r="G5825" s="86" t="s">
        <v>111</v>
      </c>
      <c r="H5825" s="85" t="s">
        <v>2</v>
      </c>
      <c r="I5825" s="85">
        <v>1</v>
      </c>
      <c r="J5825" s="88">
        <v>1.9533812895819751</v>
      </c>
      <c r="K5825" s="146">
        <v>1.0080684116842153</v>
      </c>
      <c r="L5825" s="147">
        <v>5.6670933470141952E-9</v>
      </c>
      <c r="M5825" s="147">
        <v>2.924743165512335E-4</v>
      </c>
      <c r="N5825" s="87">
        <v>3.7955386337787972E-2</v>
      </c>
      <c r="O5825" s="88">
        <v>1.9501094122553171</v>
      </c>
      <c r="P5825" s="89">
        <v>51378.989925174581</v>
      </c>
    </row>
    <row r="5826" spans="1:16">
      <c r="A5826" s="75" t="s">
        <v>29065</v>
      </c>
      <c r="B5826" s="85">
        <v>5822</v>
      </c>
      <c r="C5826" s="85">
        <v>18445</v>
      </c>
      <c r="D5826" s="85">
        <v>5822</v>
      </c>
      <c r="E5826" s="86" t="s">
        <v>29045</v>
      </c>
      <c r="F5826" s="85" t="s">
        <v>4422</v>
      </c>
      <c r="G5826" s="86" t="s">
        <v>111</v>
      </c>
      <c r="H5826" s="85" t="s">
        <v>2</v>
      </c>
      <c r="I5826" s="85">
        <v>1</v>
      </c>
      <c r="J5826" s="88">
        <v>1.9533812895819751</v>
      </c>
      <c r="K5826" s="146">
        <v>1.0080684116842153</v>
      </c>
      <c r="L5826" s="147">
        <v>5.6670933470141952E-9</v>
      </c>
      <c r="M5826" s="147">
        <v>2.924743165512335E-4</v>
      </c>
      <c r="N5826" s="87">
        <v>3.7955386337787972E-2</v>
      </c>
      <c r="O5826" s="88">
        <v>1.9501094122553171</v>
      </c>
      <c r="P5826" s="89">
        <v>51378.989925174581</v>
      </c>
    </row>
    <row r="5827" spans="1:16">
      <c r="A5827" s="75" t="s">
        <v>29067</v>
      </c>
      <c r="B5827" s="85">
        <v>5823</v>
      </c>
      <c r="C5827" s="85">
        <v>18447</v>
      </c>
      <c r="D5827" s="85">
        <v>5823</v>
      </c>
      <c r="E5827" s="86" t="s">
        <v>29045</v>
      </c>
      <c r="F5827" s="85" t="s">
        <v>4426</v>
      </c>
      <c r="G5827" s="86" t="s">
        <v>111</v>
      </c>
      <c r="H5827" s="85" t="s">
        <v>2</v>
      </c>
      <c r="I5827" s="85">
        <v>1</v>
      </c>
      <c r="J5827" s="88">
        <v>1.953541402757726</v>
      </c>
      <c r="K5827" s="146">
        <v>1.0082451041755107</v>
      </c>
      <c r="L5827" s="147">
        <v>5.6677596895210702E-9</v>
      </c>
      <c r="M5827" s="147">
        <v>2.9483293496401812E-4</v>
      </c>
      <c r="N5827" s="87">
        <v>3.8950302279303531E-2</v>
      </c>
      <c r="O5827" s="88">
        <v>1.950240429951368</v>
      </c>
      <c r="P5827" s="89">
        <v>50069.969058690454</v>
      </c>
    </row>
    <row r="5828" spans="1:16">
      <c r="A5828" s="75" t="s">
        <v>29069</v>
      </c>
      <c r="B5828" s="85">
        <v>5824</v>
      </c>
      <c r="C5828" s="85">
        <v>18449</v>
      </c>
      <c r="D5828" s="85">
        <v>5824</v>
      </c>
      <c r="E5828" s="86" t="s">
        <v>29045</v>
      </c>
      <c r="F5828" s="85" t="s">
        <v>4428</v>
      </c>
      <c r="G5828" s="86" t="s">
        <v>111</v>
      </c>
      <c r="H5828" s="85" t="s">
        <v>2</v>
      </c>
      <c r="I5828" s="85">
        <v>1</v>
      </c>
      <c r="J5828" s="88">
        <v>1.953541402757726</v>
      </c>
      <c r="K5828" s="146">
        <v>1.0082451041755107</v>
      </c>
      <c r="L5828" s="147">
        <v>5.6677596895210702E-9</v>
      </c>
      <c r="M5828" s="147">
        <v>2.9483293496401812E-4</v>
      </c>
      <c r="N5828" s="87">
        <v>3.8950302279303531E-2</v>
      </c>
      <c r="O5828" s="88">
        <v>1.950240429951368</v>
      </c>
      <c r="P5828" s="89">
        <v>50069.969058690454</v>
      </c>
    </row>
    <row r="5829" spans="1:16">
      <c r="A5829" s="75" t="s">
        <v>29071</v>
      </c>
      <c r="B5829" s="85">
        <v>5825</v>
      </c>
      <c r="C5829" s="85">
        <v>18451</v>
      </c>
      <c r="D5829" s="85">
        <v>5825</v>
      </c>
      <c r="E5829" s="86" t="s">
        <v>29045</v>
      </c>
      <c r="F5829" s="85" t="s">
        <v>4430</v>
      </c>
      <c r="G5829" s="86" t="s">
        <v>111</v>
      </c>
      <c r="H5829" s="85" t="s">
        <v>2</v>
      </c>
      <c r="I5829" s="85">
        <v>1</v>
      </c>
      <c r="J5829" s="88">
        <v>1.953541402757726</v>
      </c>
      <c r="K5829" s="146">
        <v>1.0082451041755107</v>
      </c>
      <c r="L5829" s="147">
        <v>5.6677596895210702E-9</v>
      </c>
      <c r="M5829" s="147">
        <v>2.9483293496401812E-4</v>
      </c>
      <c r="N5829" s="87">
        <v>3.8950302279303531E-2</v>
      </c>
      <c r="O5829" s="88">
        <v>1.950240429951368</v>
      </c>
      <c r="P5829" s="89">
        <v>50069.969058690454</v>
      </c>
    </row>
    <row r="5830" spans="1:16">
      <c r="A5830" s="75" t="s">
        <v>29073</v>
      </c>
      <c r="B5830" s="85">
        <v>5826</v>
      </c>
      <c r="C5830" s="85">
        <v>18453</v>
      </c>
      <c r="D5830" s="85">
        <v>5826</v>
      </c>
      <c r="E5830" s="86" t="s">
        <v>29045</v>
      </c>
      <c r="F5830" s="85" t="s">
        <v>4432</v>
      </c>
      <c r="G5830" s="86" t="s">
        <v>111</v>
      </c>
      <c r="H5830" s="85" t="s">
        <v>2</v>
      </c>
      <c r="I5830" s="85">
        <v>1</v>
      </c>
      <c r="J5830" s="88">
        <v>1.953541402757726</v>
      </c>
      <c r="K5830" s="146">
        <v>1.0082451041755107</v>
      </c>
      <c r="L5830" s="147">
        <v>5.6677596895210702E-9</v>
      </c>
      <c r="M5830" s="147">
        <v>2.9483293496401812E-4</v>
      </c>
      <c r="N5830" s="87">
        <v>3.8950302279303531E-2</v>
      </c>
      <c r="O5830" s="88">
        <v>1.950240429951368</v>
      </c>
      <c r="P5830" s="89">
        <v>50069.969058690454</v>
      </c>
    </row>
    <row r="5831" spans="1:16">
      <c r="A5831" s="75" t="s">
        <v>29075</v>
      </c>
      <c r="B5831" s="85">
        <v>5827</v>
      </c>
      <c r="C5831" s="85">
        <v>18455</v>
      </c>
      <c r="D5831" s="85">
        <v>5827</v>
      </c>
      <c r="E5831" s="86" t="s">
        <v>29045</v>
      </c>
      <c r="F5831" s="85" t="s">
        <v>4361</v>
      </c>
      <c r="G5831" s="86" t="s">
        <v>111</v>
      </c>
      <c r="H5831" s="85" t="s">
        <v>2</v>
      </c>
      <c r="I5831" s="85">
        <v>1</v>
      </c>
      <c r="J5831" s="88">
        <v>1.953541402757726</v>
      </c>
      <c r="K5831" s="146">
        <v>1.0082451041755107</v>
      </c>
      <c r="L5831" s="147">
        <v>5.6677596895210702E-9</v>
      </c>
      <c r="M5831" s="147">
        <v>2.9483293496401812E-4</v>
      </c>
      <c r="N5831" s="87">
        <v>3.8950302279303531E-2</v>
      </c>
      <c r="O5831" s="88">
        <v>1.950240429951368</v>
      </c>
      <c r="P5831" s="89">
        <v>50069.969058690454</v>
      </c>
    </row>
    <row r="5832" spans="1:16">
      <c r="A5832" s="75" t="s">
        <v>29077</v>
      </c>
      <c r="B5832" s="85">
        <v>5828</v>
      </c>
      <c r="C5832" s="85">
        <v>18457</v>
      </c>
      <c r="D5832" s="85">
        <v>5828</v>
      </c>
      <c r="E5832" s="86" t="s">
        <v>29045</v>
      </c>
      <c r="F5832" s="85" t="s">
        <v>4435</v>
      </c>
      <c r="G5832" s="86" t="s">
        <v>111</v>
      </c>
      <c r="H5832" s="85" t="s">
        <v>2</v>
      </c>
      <c r="I5832" s="85">
        <v>1</v>
      </c>
      <c r="J5832" s="88">
        <v>1.953541402757726</v>
      </c>
      <c r="K5832" s="146">
        <v>1.0082451041755107</v>
      </c>
      <c r="L5832" s="147">
        <v>5.6677596895210702E-9</v>
      </c>
      <c r="M5832" s="147">
        <v>2.9483293496401812E-4</v>
      </c>
      <c r="N5832" s="87">
        <v>3.8950302279303531E-2</v>
      </c>
      <c r="O5832" s="88">
        <v>1.950240429951368</v>
      </c>
      <c r="P5832" s="89">
        <v>50069.969058690454</v>
      </c>
    </row>
    <row r="5833" spans="1:16">
      <c r="A5833" s="75" t="s">
        <v>29079</v>
      </c>
      <c r="B5833" s="85">
        <v>5829</v>
      </c>
      <c r="C5833" s="85">
        <v>18459</v>
      </c>
      <c r="D5833" s="85">
        <v>5829</v>
      </c>
      <c r="E5833" s="86" t="s">
        <v>29045</v>
      </c>
      <c r="F5833" s="85" t="s">
        <v>4437</v>
      </c>
      <c r="G5833" s="86" t="s">
        <v>111</v>
      </c>
      <c r="H5833" s="85" t="s">
        <v>2</v>
      </c>
      <c r="I5833" s="85">
        <v>1</v>
      </c>
      <c r="J5833" s="88">
        <v>1.9535414027577269</v>
      </c>
      <c r="K5833" s="146">
        <v>1.0082451041755107</v>
      </c>
      <c r="L5833" s="147">
        <v>5.6677596895210711E-9</v>
      </c>
      <c r="M5833" s="147">
        <v>2.9483293496401812E-4</v>
      </c>
      <c r="N5833" s="87">
        <v>3.8950302279303531E-2</v>
      </c>
      <c r="O5833" s="88">
        <v>1.950240429951368</v>
      </c>
      <c r="P5833" s="89">
        <v>50069.969058690454</v>
      </c>
    </row>
    <row r="5834" spans="1:16">
      <c r="A5834" s="75" t="s">
        <v>29081</v>
      </c>
      <c r="B5834" s="85">
        <v>5830</v>
      </c>
      <c r="C5834" s="85">
        <v>18461</v>
      </c>
      <c r="D5834" s="85">
        <v>5830</v>
      </c>
      <c r="E5834" s="86" t="s">
        <v>29045</v>
      </c>
      <c r="F5834" s="85" t="s">
        <v>4439</v>
      </c>
      <c r="G5834" s="86" t="s">
        <v>111</v>
      </c>
      <c r="H5834" s="85" t="s">
        <v>2</v>
      </c>
      <c r="I5834" s="85">
        <v>1</v>
      </c>
      <c r="J5834" s="88">
        <v>1.9535414027577269</v>
      </c>
      <c r="K5834" s="146">
        <v>1.0082451041755107</v>
      </c>
      <c r="L5834" s="147">
        <v>5.6677596895210711E-9</v>
      </c>
      <c r="M5834" s="147">
        <v>2.9483293496401812E-4</v>
      </c>
      <c r="N5834" s="87">
        <v>3.8950302279303531E-2</v>
      </c>
      <c r="O5834" s="88">
        <v>1.950240429951368</v>
      </c>
      <c r="P5834" s="89">
        <v>50069.969058690454</v>
      </c>
    </row>
    <row r="5835" spans="1:16">
      <c r="A5835" s="75" t="s">
        <v>29083</v>
      </c>
      <c r="B5835" s="85">
        <v>5831</v>
      </c>
      <c r="C5835" s="85">
        <v>18463</v>
      </c>
      <c r="D5835" s="85">
        <v>5831</v>
      </c>
      <c r="E5835" s="86" t="s">
        <v>29045</v>
      </c>
      <c r="F5835" s="85" t="s">
        <v>4441</v>
      </c>
      <c r="G5835" s="86" t="s">
        <v>111</v>
      </c>
      <c r="H5835" s="85" t="s">
        <v>2</v>
      </c>
      <c r="I5835" s="85">
        <v>1</v>
      </c>
      <c r="J5835" s="88">
        <v>1.9535414027577269</v>
      </c>
      <c r="K5835" s="146">
        <v>1.0082451041755107</v>
      </c>
      <c r="L5835" s="147">
        <v>5.6677596895210711E-9</v>
      </c>
      <c r="M5835" s="147">
        <v>2.9483293496401812E-4</v>
      </c>
      <c r="N5835" s="87">
        <v>3.8950302279303531E-2</v>
      </c>
      <c r="O5835" s="88">
        <v>1.950240429951368</v>
      </c>
      <c r="P5835" s="89">
        <v>50069.969058690454</v>
      </c>
    </row>
    <row r="5836" spans="1:16">
      <c r="A5836" s="75" t="s">
        <v>29085</v>
      </c>
      <c r="B5836" s="85">
        <v>5832</v>
      </c>
      <c r="C5836" s="85">
        <v>18465</v>
      </c>
      <c r="D5836" s="85">
        <v>5832</v>
      </c>
      <c r="E5836" s="86" t="s">
        <v>29045</v>
      </c>
      <c r="F5836" s="85" t="s">
        <v>4443</v>
      </c>
      <c r="G5836" s="86" t="s">
        <v>111</v>
      </c>
      <c r="H5836" s="85" t="s">
        <v>2</v>
      </c>
      <c r="I5836" s="85">
        <v>1</v>
      </c>
      <c r="J5836" s="88">
        <v>1.9535414027577269</v>
      </c>
      <c r="K5836" s="146">
        <v>1.0082451041755107</v>
      </c>
      <c r="L5836" s="147">
        <v>5.6677596895210711E-9</v>
      </c>
      <c r="M5836" s="147">
        <v>2.9483293496401812E-4</v>
      </c>
      <c r="N5836" s="87">
        <v>3.8950302279303531E-2</v>
      </c>
      <c r="O5836" s="88">
        <v>1.950240429951368</v>
      </c>
      <c r="P5836" s="89">
        <v>50069.969058690454</v>
      </c>
    </row>
    <row r="5837" spans="1:16">
      <c r="A5837" s="75" t="s">
        <v>29087</v>
      </c>
      <c r="B5837" s="85">
        <v>5833</v>
      </c>
      <c r="C5837" s="85">
        <v>18467</v>
      </c>
      <c r="D5837" s="85">
        <v>5833</v>
      </c>
      <c r="E5837" s="86" t="s">
        <v>29045</v>
      </c>
      <c r="F5837" s="85" t="s">
        <v>4445</v>
      </c>
      <c r="G5837" s="86" t="s">
        <v>111</v>
      </c>
      <c r="H5837" s="85" t="s">
        <v>2</v>
      </c>
      <c r="I5837" s="85">
        <v>1</v>
      </c>
      <c r="J5837" s="88">
        <v>1.9535414027577269</v>
      </c>
      <c r="K5837" s="146">
        <v>1.0082451041755107</v>
      </c>
      <c r="L5837" s="147">
        <v>5.6677596895210711E-9</v>
      </c>
      <c r="M5837" s="147">
        <v>2.9483293496401812E-4</v>
      </c>
      <c r="N5837" s="87">
        <v>3.8950302279303531E-2</v>
      </c>
      <c r="O5837" s="88">
        <v>1.950240429951368</v>
      </c>
      <c r="P5837" s="89">
        <v>50069.969058690454</v>
      </c>
    </row>
    <row r="5838" spans="1:16">
      <c r="A5838" s="75" t="s">
        <v>29089</v>
      </c>
      <c r="B5838" s="85">
        <v>5834</v>
      </c>
      <c r="C5838" s="85">
        <v>18469</v>
      </c>
      <c r="D5838" s="85">
        <v>5834</v>
      </c>
      <c r="E5838" s="86" t="s">
        <v>29045</v>
      </c>
      <c r="F5838" s="85" t="s">
        <v>4447</v>
      </c>
      <c r="G5838" s="86" t="s">
        <v>111</v>
      </c>
      <c r="H5838" s="85" t="s">
        <v>2</v>
      </c>
      <c r="I5838" s="85">
        <v>1</v>
      </c>
      <c r="J5838" s="88">
        <v>1.9535414027577269</v>
      </c>
      <c r="K5838" s="146">
        <v>1.0082451041755107</v>
      </c>
      <c r="L5838" s="147">
        <v>5.6677596895210711E-9</v>
      </c>
      <c r="M5838" s="147">
        <v>2.9483293496401812E-4</v>
      </c>
      <c r="N5838" s="87">
        <v>3.8950302279303531E-2</v>
      </c>
      <c r="O5838" s="88">
        <v>1.950240429951368</v>
      </c>
      <c r="P5838" s="89">
        <v>50069.969058690454</v>
      </c>
    </row>
    <row r="5839" spans="1:16">
      <c r="A5839" s="75" t="s">
        <v>29091</v>
      </c>
      <c r="B5839" s="85">
        <v>5835</v>
      </c>
      <c r="C5839" s="85">
        <v>18471</v>
      </c>
      <c r="D5839" s="85">
        <v>5835</v>
      </c>
      <c r="E5839" s="86" t="s">
        <v>29045</v>
      </c>
      <c r="F5839" s="85" t="s">
        <v>4449</v>
      </c>
      <c r="G5839" s="86" t="s">
        <v>111</v>
      </c>
      <c r="H5839" s="85" t="s">
        <v>2</v>
      </c>
      <c r="I5839" s="85">
        <v>1</v>
      </c>
      <c r="J5839" s="88">
        <v>1.9535414027577269</v>
      </c>
      <c r="K5839" s="146">
        <v>1.0082451041755107</v>
      </c>
      <c r="L5839" s="147">
        <v>5.6677596895210711E-9</v>
      </c>
      <c r="M5839" s="147">
        <v>2.9483293496401812E-4</v>
      </c>
      <c r="N5839" s="87">
        <v>3.8950302279303531E-2</v>
      </c>
      <c r="O5839" s="88">
        <v>1.950240429951368</v>
      </c>
      <c r="P5839" s="89">
        <v>50069.969058690454</v>
      </c>
    </row>
    <row r="5840" spans="1:16">
      <c r="A5840" s="75" t="s">
        <v>29093</v>
      </c>
      <c r="B5840" s="85">
        <v>5836</v>
      </c>
      <c r="C5840" s="85">
        <v>18473</v>
      </c>
      <c r="D5840" s="85">
        <v>5836</v>
      </c>
      <c r="E5840" s="86" t="s">
        <v>29045</v>
      </c>
      <c r="F5840" s="85" t="s">
        <v>4451</v>
      </c>
      <c r="G5840" s="86" t="s">
        <v>111</v>
      </c>
      <c r="H5840" s="85" t="s">
        <v>2</v>
      </c>
      <c r="I5840" s="85">
        <v>1</v>
      </c>
      <c r="J5840" s="88">
        <v>1.9535414027577269</v>
      </c>
      <c r="K5840" s="146">
        <v>1.0082451041755107</v>
      </c>
      <c r="L5840" s="147">
        <v>5.6677596895210711E-9</v>
      </c>
      <c r="M5840" s="147">
        <v>2.9483293496401812E-4</v>
      </c>
      <c r="N5840" s="87">
        <v>3.8950302279303531E-2</v>
      </c>
      <c r="O5840" s="88">
        <v>1.950240429951368</v>
      </c>
      <c r="P5840" s="89">
        <v>50069.969058690454</v>
      </c>
    </row>
    <row r="5841" spans="1:16">
      <c r="A5841" s="75" t="s">
        <v>29095</v>
      </c>
      <c r="B5841" s="85">
        <v>5837</v>
      </c>
      <c r="C5841" s="85">
        <v>18475</v>
      </c>
      <c r="D5841" s="85">
        <v>5837</v>
      </c>
      <c r="E5841" s="86" t="s">
        <v>29045</v>
      </c>
      <c r="F5841" s="85" t="s">
        <v>4453</v>
      </c>
      <c r="G5841" s="86" t="s">
        <v>111</v>
      </c>
      <c r="H5841" s="85" t="s">
        <v>2</v>
      </c>
      <c r="I5841" s="85">
        <v>1</v>
      </c>
      <c r="J5841" s="88">
        <v>1.9535414027577269</v>
      </c>
      <c r="K5841" s="146">
        <v>1.0082451041755107</v>
      </c>
      <c r="L5841" s="147">
        <v>5.6677596895210711E-9</v>
      </c>
      <c r="M5841" s="147">
        <v>2.9483293496401812E-4</v>
      </c>
      <c r="N5841" s="87">
        <v>3.8950302279303531E-2</v>
      </c>
      <c r="O5841" s="88">
        <v>1.950240429951368</v>
      </c>
      <c r="P5841" s="89">
        <v>50069.969058690454</v>
      </c>
    </row>
    <row r="5842" spans="1:16">
      <c r="A5842" s="75" t="s">
        <v>29097</v>
      </c>
      <c r="B5842" s="85">
        <v>5838</v>
      </c>
      <c r="C5842" s="85">
        <v>18477</v>
      </c>
      <c r="D5842" s="85">
        <v>5838</v>
      </c>
      <c r="E5842" s="86" t="s">
        <v>29045</v>
      </c>
      <c r="F5842" s="85" t="s">
        <v>4455</v>
      </c>
      <c r="G5842" s="86" t="s">
        <v>111</v>
      </c>
      <c r="H5842" s="85" t="s">
        <v>2</v>
      </c>
      <c r="I5842" s="85">
        <v>1</v>
      </c>
      <c r="J5842" s="88">
        <v>1.9535414027577269</v>
      </c>
      <c r="K5842" s="146">
        <v>1.0082451041755107</v>
      </c>
      <c r="L5842" s="147">
        <v>5.6677596895210719E-9</v>
      </c>
      <c r="M5842" s="147">
        <v>2.9483293496401812E-4</v>
      </c>
      <c r="N5842" s="87">
        <v>3.8950302279303531E-2</v>
      </c>
      <c r="O5842" s="88">
        <v>1.9502404299513689</v>
      </c>
      <c r="P5842" s="89">
        <v>50069.969058690476</v>
      </c>
    </row>
    <row r="5843" spans="1:16">
      <c r="A5843" s="75" t="s">
        <v>29099</v>
      </c>
      <c r="B5843" s="85">
        <v>5839</v>
      </c>
      <c r="C5843" s="85">
        <v>18479</v>
      </c>
      <c r="D5843" s="85">
        <v>5839</v>
      </c>
      <c r="E5843" s="86" t="s">
        <v>29045</v>
      </c>
      <c r="F5843" s="85" t="s">
        <v>4457</v>
      </c>
      <c r="G5843" s="86" t="s">
        <v>111</v>
      </c>
      <c r="H5843" s="85" t="s">
        <v>2</v>
      </c>
      <c r="I5843" s="85">
        <v>1</v>
      </c>
      <c r="J5843" s="88">
        <v>1.9535414027577269</v>
      </c>
      <c r="K5843" s="146">
        <v>1.0082451041755107</v>
      </c>
      <c r="L5843" s="147">
        <v>5.6677596895210711E-9</v>
      </c>
      <c r="M5843" s="147">
        <v>2.9483293496401812E-4</v>
      </c>
      <c r="N5843" s="87">
        <v>3.8950302279303531E-2</v>
      </c>
      <c r="O5843" s="88">
        <v>1.950240429951368</v>
      </c>
      <c r="P5843" s="89">
        <v>50069.969058690454</v>
      </c>
    </row>
    <row r="5844" spans="1:16">
      <c r="A5844" s="75" t="s">
        <v>29101</v>
      </c>
      <c r="B5844" s="85">
        <v>5840</v>
      </c>
      <c r="C5844" s="85">
        <v>18481</v>
      </c>
      <c r="D5844" s="85">
        <v>5840</v>
      </c>
      <c r="E5844" s="86" t="s">
        <v>29045</v>
      </c>
      <c r="F5844" s="85" t="s">
        <v>4459</v>
      </c>
      <c r="G5844" s="86" t="s">
        <v>111</v>
      </c>
      <c r="H5844" s="85" t="s">
        <v>2</v>
      </c>
      <c r="I5844" s="85">
        <v>1</v>
      </c>
      <c r="J5844" s="88">
        <v>1.9535414027577269</v>
      </c>
      <c r="K5844" s="146">
        <v>1.0082451041755107</v>
      </c>
      <c r="L5844" s="147">
        <v>5.6677596895210719E-9</v>
      </c>
      <c r="M5844" s="147">
        <v>2.9483293496401812E-4</v>
      </c>
      <c r="N5844" s="87">
        <v>3.8950302279303531E-2</v>
      </c>
      <c r="O5844" s="88">
        <v>1.9502404299513689</v>
      </c>
      <c r="P5844" s="89">
        <v>50069.969058690476</v>
      </c>
    </row>
    <row r="5845" spans="1:16">
      <c r="A5845" s="75" t="s">
        <v>29103</v>
      </c>
      <c r="B5845" s="85">
        <v>5841</v>
      </c>
      <c r="C5845" s="85">
        <v>18483</v>
      </c>
      <c r="D5845" s="85">
        <v>5841</v>
      </c>
      <c r="E5845" s="86" t="s">
        <v>29045</v>
      </c>
      <c r="F5845" s="85" t="s">
        <v>4461</v>
      </c>
      <c r="G5845" s="86" t="s">
        <v>111</v>
      </c>
      <c r="H5845" s="85" t="s">
        <v>2</v>
      </c>
      <c r="I5845" s="85">
        <v>1</v>
      </c>
      <c r="J5845" s="88">
        <v>1.9535414027577269</v>
      </c>
      <c r="K5845" s="146">
        <v>1.0082451041755107</v>
      </c>
      <c r="L5845" s="147">
        <v>5.6677596895210711E-9</v>
      </c>
      <c r="M5845" s="147">
        <v>2.9483293496401812E-4</v>
      </c>
      <c r="N5845" s="87">
        <v>3.8950302279303531E-2</v>
      </c>
      <c r="O5845" s="88">
        <v>1.950240429951368</v>
      </c>
      <c r="P5845" s="89">
        <v>50069.969058690454</v>
      </c>
    </row>
    <row r="5846" spans="1:16">
      <c r="A5846" s="75" t="s">
        <v>29105</v>
      </c>
      <c r="B5846" s="85">
        <v>5842</v>
      </c>
      <c r="C5846" s="85">
        <v>18485</v>
      </c>
      <c r="D5846" s="85">
        <v>5842</v>
      </c>
      <c r="E5846" s="86" t="s">
        <v>29045</v>
      </c>
      <c r="F5846" s="85" t="s">
        <v>4463</v>
      </c>
      <c r="G5846" s="86" t="s">
        <v>111</v>
      </c>
      <c r="H5846" s="85" t="s">
        <v>2</v>
      </c>
      <c r="I5846" s="85">
        <v>1</v>
      </c>
      <c r="J5846" s="88">
        <v>1.9535414027577269</v>
      </c>
      <c r="K5846" s="146">
        <v>1.0082451041755107</v>
      </c>
      <c r="L5846" s="147">
        <v>5.6677596895210711E-9</v>
      </c>
      <c r="M5846" s="147">
        <v>2.9483293496401812E-4</v>
      </c>
      <c r="N5846" s="87">
        <v>3.8950302279303531E-2</v>
      </c>
      <c r="O5846" s="88">
        <v>1.950240429951368</v>
      </c>
      <c r="P5846" s="89">
        <v>50069.969058690454</v>
      </c>
    </row>
    <row r="5847" spans="1:16">
      <c r="A5847" s="75" t="s">
        <v>29107</v>
      </c>
      <c r="B5847" s="85">
        <v>5843</v>
      </c>
      <c r="C5847" s="85">
        <v>18487</v>
      </c>
      <c r="D5847" s="85">
        <v>5843</v>
      </c>
      <c r="E5847" s="86" t="s">
        <v>29045</v>
      </c>
      <c r="F5847" s="85" t="s">
        <v>4465</v>
      </c>
      <c r="G5847" s="86" t="s">
        <v>111</v>
      </c>
      <c r="H5847" s="85" t="s">
        <v>2</v>
      </c>
      <c r="I5847" s="85">
        <v>1</v>
      </c>
      <c r="J5847" s="88">
        <v>1.9535414027577269</v>
      </c>
      <c r="K5847" s="146">
        <v>1.0082451041755107</v>
      </c>
      <c r="L5847" s="147">
        <v>5.6677596895210711E-9</v>
      </c>
      <c r="M5847" s="147">
        <v>2.9483293496401812E-4</v>
      </c>
      <c r="N5847" s="87">
        <v>3.8950302279303531E-2</v>
      </c>
      <c r="O5847" s="88">
        <v>1.950240429951368</v>
      </c>
      <c r="P5847" s="89">
        <v>50069.969058690454</v>
      </c>
    </row>
    <row r="5848" spans="1:16">
      <c r="A5848" s="75" t="s">
        <v>29109</v>
      </c>
      <c r="B5848" s="85">
        <v>5844</v>
      </c>
      <c r="C5848" s="85">
        <v>18489</v>
      </c>
      <c r="D5848" s="85">
        <v>5844</v>
      </c>
      <c r="E5848" s="86" t="s">
        <v>29045</v>
      </c>
      <c r="F5848" s="85" t="s">
        <v>4467</v>
      </c>
      <c r="G5848" s="86" t="s">
        <v>111</v>
      </c>
      <c r="H5848" s="85" t="s">
        <v>2</v>
      </c>
      <c r="I5848" s="85">
        <v>1</v>
      </c>
      <c r="J5848" s="88">
        <v>1.9535414027577269</v>
      </c>
      <c r="K5848" s="146">
        <v>1.0082451041755107</v>
      </c>
      <c r="L5848" s="147">
        <v>5.6677596895210711E-9</v>
      </c>
      <c r="M5848" s="147">
        <v>2.9483293496401812E-4</v>
      </c>
      <c r="N5848" s="87">
        <v>3.8950302279303531E-2</v>
      </c>
      <c r="O5848" s="88">
        <v>1.950240429951368</v>
      </c>
      <c r="P5848" s="89">
        <v>50069.969058690454</v>
      </c>
    </row>
    <row r="5849" spans="1:16">
      <c r="A5849" s="75" t="s">
        <v>29111</v>
      </c>
      <c r="B5849" s="85">
        <v>5845</v>
      </c>
      <c r="C5849" s="85">
        <v>18491</v>
      </c>
      <c r="D5849" s="85">
        <v>5845</v>
      </c>
      <c r="E5849" s="86" t="s">
        <v>29045</v>
      </c>
      <c r="F5849" s="85" t="s">
        <v>4469</v>
      </c>
      <c r="G5849" s="86" t="s">
        <v>111</v>
      </c>
      <c r="H5849" s="85" t="s">
        <v>2</v>
      </c>
      <c r="I5849" s="85">
        <v>1</v>
      </c>
      <c r="J5849" s="88">
        <v>1.9535414027577269</v>
      </c>
      <c r="K5849" s="146">
        <v>1.0082451041755107</v>
      </c>
      <c r="L5849" s="147">
        <v>5.6677596895210711E-9</v>
      </c>
      <c r="M5849" s="147">
        <v>2.9483293496401812E-4</v>
      </c>
      <c r="N5849" s="87">
        <v>3.8950302279303531E-2</v>
      </c>
      <c r="O5849" s="88">
        <v>1.950240429951368</v>
      </c>
      <c r="P5849" s="89">
        <v>50069.969058690454</v>
      </c>
    </row>
    <row r="5850" spans="1:16">
      <c r="A5850" s="75" t="s">
        <v>29113</v>
      </c>
      <c r="B5850" s="85">
        <v>5846</v>
      </c>
      <c r="C5850" s="85">
        <v>18493</v>
      </c>
      <c r="D5850" s="85">
        <v>5846</v>
      </c>
      <c r="E5850" s="86" t="s">
        <v>29045</v>
      </c>
      <c r="F5850" s="85" t="s">
        <v>4471</v>
      </c>
      <c r="G5850" s="86" t="s">
        <v>111</v>
      </c>
      <c r="H5850" s="85" t="s">
        <v>2</v>
      </c>
      <c r="I5850" s="85">
        <v>1</v>
      </c>
      <c r="J5850" s="88">
        <v>1.9535414027577269</v>
      </c>
      <c r="K5850" s="146">
        <v>1.0082451041755107</v>
      </c>
      <c r="L5850" s="147">
        <v>5.6677596895210711E-9</v>
      </c>
      <c r="M5850" s="147">
        <v>2.9483293496401812E-4</v>
      </c>
      <c r="N5850" s="87">
        <v>3.8950302279303531E-2</v>
      </c>
      <c r="O5850" s="88">
        <v>1.950240429951368</v>
      </c>
      <c r="P5850" s="89">
        <v>50069.969058690454</v>
      </c>
    </row>
    <row r="5851" spans="1:16">
      <c r="A5851" s="75" t="s">
        <v>29115</v>
      </c>
      <c r="B5851" s="85">
        <v>5847</v>
      </c>
      <c r="C5851" s="85">
        <v>18495</v>
      </c>
      <c r="D5851" s="85">
        <v>5847</v>
      </c>
      <c r="E5851" s="86" t="s">
        <v>29045</v>
      </c>
      <c r="F5851" s="85" t="s">
        <v>4363</v>
      </c>
      <c r="G5851" s="86" t="s">
        <v>111</v>
      </c>
      <c r="H5851" s="85" t="s">
        <v>2</v>
      </c>
      <c r="I5851" s="85">
        <v>1</v>
      </c>
      <c r="J5851" s="88">
        <v>1.9535414027577269</v>
      </c>
      <c r="K5851" s="146">
        <v>1.0082451041755107</v>
      </c>
      <c r="L5851" s="147">
        <v>5.6677596895210711E-9</v>
      </c>
      <c r="M5851" s="147">
        <v>2.9483293496401812E-4</v>
      </c>
      <c r="N5851" s="87">
        <v>3.8950302279303531E-2</v>
      </c>
      <c r="O5851" s="88">
        <v>1.950240429951368</v>
      </c>
      <c r="P5851" s="89">
        <v>50069.969058690454</v>
      </c>
    </row>
    <row r="5852" spans="1:16">
      <c r="A5852" s="75" t="s">
        <v>29117</v>
      </c>
      <c r="B5852" s="85">
        <v>5848</v>
      </c>
      <c r="C5852" s="85">
        <v>18497</v>
      </c>
      <c r="D5852" s="85">
        <v>5848</v>
      </c>
      <c r="E5852" s="86" t="s">
        <v>29045</v>
      </c>
      <c r="F5852" s="85" t="s">
        <v>4474</v>
      </c>
      <c r="G5852" s="86" t="s">
        <v>111</v>
      </c>
      <c r="H5852" s="85" t="s">
        <v>2</v>
      </c>
      <c r="I5852" s="85">
        <v>1</v>
      </c>
      <c r="J5852" s="88">
        <v>1.9535414027577269</v>
      </c>
      <c r="K5852" s="146">
        <v>1.0082451041755107</v>
      </c>
      <c r="L5852" s="147">
        <v>5.6677596895210719E-9</v>
      </c>
      <c r="M5852" s="147">
        <v>2.9483293496401812E-4</v>
      </c>
      <c r="N5852" s="87">
        <v>3.8950302279303531E-2</v>
      </c>
      <c r="O5852" s="88">
        <v>1.9502404299513689</v>
      </c>
      <c r="P5852" s="89">
        <v>50069.969058690476</v>
      </c>
    </row>
    <row r="5853" spans="1:16">
      <c r="A5853" s="75" t="s">
        <v>29119</v>
      </c>
      <c r="B5853" s="85">
        <v>5849</v>
      </c>
      <c r="C5853" s="85">
        <v>18499</v>
      </c>
      <c r="D5853" s="85">
        <v>5849</v>
      </c>
      <c r="E5853" s="86" t="s">
        <v>29045</v>
      </c>
      <c r="F5853" s="85" t="s">
        <v>4476</v>
      </c>
      <c r="G5853" s="86" t="s">
        <v>111</v>
      </c>
      <c r="H5853" s="85" t="s">
        <v>2</v>
      </c>
      <c r="I5853" s="85">
        <v>1</v>
      </c>
      <c r="J5853" s="88">
        <v>1.9535414027577269</v>
      </c>
      <c r="K5853" s="146">
        <v>1.0082451041755107</v>
      </c>
      <c r="L5853" s="147">
        <v>5.6677596895210711E-9</v>
      </c>
      <c r="M5853" s="147">
        <v>2.9483293496401812E-4</v>
      </c>
      <c r="N5853" s="87">
        <v>3.8950302279303531E-2</v>
      </c>
      <c r="O5853" s="88">
        <v>1.950240429951368</v>
      </c>
      <c r="P5853" s="89">
        <v>50069.969058690454</v>
      </c>
    </row>
    <row r="5854" spans="1:16">
      <c r="A5854" s="75" t="s">
        <v>29121</v>
      </c>
      <c r="B5854" s="85">
        <v>5850</v>
      </c>
      <c r="C5854" s="85">
        <v>18501</v>
      </c>
      <c r="D5854" s="85">
        <v>5850</v>
      </c>
      <c r="E5854" s="86" t="s">
        <v>29045</v>
      </c>
      <c r="F5854" s="85" t="s">
        <v>4478</v>
      </c>
      <c r="G5854" s="86" t="s">
        <v>111</v>
      </c>
      <c r="H5854" s="85" t="s">
        <v>2</v>
      </c>
      <c r="I5854" s="85">
        <v>1</v>
      </c>
      <c r="J5854" s="88">
        <v>1.9535414027577269</v>
      </c>
      <c r="K5854" s="146">
        <v>1.0082451041755107</v>
      </c>
      <c r="L5854" s="147">
        <v>5.6677596895210719E-9</v>
      </c>
      <c r="M5854" s="147">
        <v>2.9483293496401812E-4</v>
      </c>
      <c r="N5854" s="87">
        <v>3.8950302279303531E-2</v>
      </c>
      <c r="O5854" s="88">
        <v>1.9502404299513689</v>
      </c>
      <c r="P5854" s="89">
        <v>50069.969058690476</v>
      </c>
    </row>
    <row r="5855" spans="1:16">
      <c r="A5855" s="75" t="s">
        <v>29123</v>
      </c>
      <c r="B5855" s="85">
        <v>5851</v>
      </c>
      <c r="C5855" s="85">
        <v>18503</v>
      </c>
      <c r="D5855" s="85">
        <v>5851</v>
      </c>
      <c r="E5855" s="86" t="s">
        <v>29045</v>
      </c>
      <c r="F5855" s="85" t="s">
        <v>4480</v>
      </c>
      <c r="G5855" s="86" t="s">
        <v>111</v>
      </c>
      <c r="H5855" s="85" t="s">
        <v>2</v>
      </c>
      <c r="I5855" s="85">
        <v>1</v>
      </c>
      <c r="J5855" s="88">
        <v>1.9535414027577269</v>
      </c>
      <c r="K5855" s="146">
        <v>1.0082451041755107</v>
      </c>
      <c r="L5855" s="147">
        <v>5.6677596895210711E-9</v>
      </c>
      <c r="M5855" s="147">
        <v>2.9483293496401812E-4</v>
      </c>
      <c r="N5855" s="87">
        <v>3.8950302279303531E-2</v>
      </c>
      <c r="O5855" s="88">
        <v>1.950240429951368</v>
      </c>
      <c r="P5855" s="89">
        <v>50069.969058690454</v>
      </c>
    </row>
    <row r="5856" spans="1:16">
      <c r="A5856" s="75" t="s">
        <v>29125</v>
      </c>
      <c r="B5856" s="85">
        <v>5852</v>
      </c>
      <c r="C5856" s="85">
        <v>18505</v>
      </c>
      <c r="D5856" s="85">
        <v>5852</v>
      </c>
      <c r="E5856" s="86" t="s">
        <v>29045</v>
      </c>
      <c r="F5856" s="85" t="s">
        <v>4482</v>
      </c>
      <c r="G5856" s="86" t="s">
        <v>111</v>
      </c>
      <c r="H5856" s="85" t="s">
        <v>2</v>
      </c>
      <c r="I5856" s="85">
        <v>1</v>
      </c>
      <c r="J5856" s="88">
        <v>1.9535414027577269</v>
      </c>
      <c r="K5856" s="146">
        <v>1.0082451041755107</v>
      </c>
      <c r="L5856" s="147">
        <v>5.6677596895210711E-9</v>
      </c>
      <c r="M5856" s="147">
        <v>2.9483293496401812E-4</v>
      </c>
      <c r="N5856" s="87">
        <v>3.8950302279303531E-2</v>
      </c>
      <c r="O5856" s="88">
        <v>1.950240429951368</v>
      </c>
      <c r="P5856" s="89">
        <v>50069.969058690454</v>
      </c>
    </row>
    <row r="5857" spans="1:16">
      <c r="A5857" s="75" t="s">
        <v>29127</v>
      </c>
      <c r="B5857" s="85">
        <v>5853</v>
      </c>
      <c r="C5857" s="85">
        <v>18507</v>
      </c>
      <c r="D5857" s="85">
        <v>5853</v>
      </c>
      <c r="E5857" s="86" t="s">
        <v>29045</v>
      </c>
      <c r="F5857" s="85" t="s">
        <v>4484</v>
      </c>
      <c r="G5857" s="86" t="s">
        <v>111</v>
      </c>
      <c r="H5857" s="85" t="s">
        <v>2</v>
      </c>
      <c r="I5857" s="85">
        <v>1</v>
      </c>
      <c r="J5857" s="88">
        <v>1.9535414027577269</v>
      </c>
      <c r="K5857" s="146">
        <v>1.0082451041755107</v>
      </c>
      <c r="L5857" s="147">
        <v>5.6677596895210711E-9</v>
      </c>
      <c r="M5857" s="147">
        <v>2.9483293496401812E-4</v>
      </c>
      <c r="N5857" s="87">
        <v>3.8950302279303531E-2</v>
      </c>
      <c r="O5857" s="88">
        <v>1.950240429951368</v>
      </c>
      <c r="P5857" s="89">
        <v>50069.969058690454</v>
      </c>
    </row>
    <row r="5858" spans="1:16">
      <c r="A5858" s="75" t="s">
        <v>29129</v>
      </c>
      <c r="B5858" s="85">
        <v>5854</v>
      </c>
      <c r="C5858" s="85">
        <v>18509</v>
      </c>
      <c r="D5858" s="85">
        <v>5854</v>
      </c>
      <c r="E5858" s="86" t="s">
        <v>29045</v>
      </c>
      <c r="F5858" s="85" t="s">
        <v>4366</v>
      </c>
      <c r="G5858" s="86" t="s">
        <v>111</v>
      </c>
      <c r="H5858" s="85" t="s">
        <v>2</v>
      </c>
      <c r="I5858" s="85">
        <v>1</v>
      </c>
      <c r="J5858" s="88">
        <v>2.0590676505475201</v>
      </c>
      <c r="K5858" s="146">
        <v>1.0624956125014438</v>
      </c>
      <c r="L5858" s="147">
        <v>5.9733800950950956E-9</v>
      </c>
      <c r="M5858" s="147">
        <v>3.1181946980458018E-4</v>
      </c>
      <c r="N5858" s="87">
        <v>3.9505750682890001E-2</v>
      </c>
      <c r="O5858" s="88">
        <v>2.055640469860764</v>
      </c>
      <c r="P5858" s="89">
        <v>52033.955419838785</v>
      </c>
    </row>
    <row r="5859" spans="1:16">
      <c r="A5859" s="75" t="s">
        <v>29131</v>
      </c>
      <c r="B5859" s="85">
        <v>5855</v>
      </c>
      <c r="C5859" s="85">
        <v>18511</v>
      </c>
      <c r="D5859" s="85">
        <v>5855</v>
      </c>
      <c r="E5859" s="86" t="s">
        <v>29045</v>
      </c>
      <c r="F5859" s="85" t="s">
        <v>429</v>
      </c>
      <c r="G5859" s="86" t="s">
        <v>111</v>
      </c>
      <c r="H5859" s="85" t="s">
        <v>2</v>
      </c>
      <c r="I5859" s="85">
        <v>1</v>
      </c>
      <c r="J5859" s="88">
        <v>1.8435132206187379</v>
      </c>
      <c r="K5859" s="146">
        <v>0.95117979663768204</v>
      </c>
      <c r="L5859" s="147">
        <v>5.3480162029605889E-9</v>
      </c>
      <c r="M5859" s="147">
        <v>2.7249083982408328E-4</v>
      </c>
      <c r="N5859" s="87">
        <v>3.4941490289358973E-2</v>
      </c>
      <c r="O5859" s="88">
        <v>1.840448248641358</v>
      </c>
      <c r="P5859" s="89">
        <v>52672.288256744599</v>
      </c>
    </row>
    <row r="5860" spans="1:16">
      <c r="A5860" s="75" t="s">
        <v>29133</v>
      </c>
      <c r="B5860" s="85">
        <v>5856</v>
      </c>
      <c r="C5860" s="85">
        <v>18513</v>
      </c>
      <c r="D5860" s="85">
        <v>5856</v>
      </c>
      <c r="E5860" s="86" t="s">
        <v>29045</v>
      </c>
      <c r="F5860" s="85" t="s">
        <v>4489</v>
      </c>
      <c r="G5860" s="86" t="s">
        <v>111</v>
      </c>
      <c r="H5860" s="85" t="s">
        <v>2</v>
      </c>
      <c r="I5860" s="85">
        <v>1</v>
      </c>
      <c r="J5860" s="88">
        <v>1.927184979960108</v>
      </c>
      <c r="K5860" s="146">
        <v>0.99444308453965802</v>
      </c>
      <c r="L5860" s="147">
        <v>5.5907868766715134E-9</v>
      </c>
      <c r="M5860" s="147">
        <v>2.9184752550841838E-4</v>
      </c>
      <c r="N5860" s="87">
        <v>3.6975419101891088E-2</v>
      </c>
      <c r="O5860" s="88">
        <v>1.9239773091769881</v>
      </c>
      <c r="P5860" s="89">
        <v>52033.955419820712</v>
      </c>
    </row>
    <row r="5861" spans="1:16">
      <c r="A5861" s="75" t="s">
        <v>29135</v>
      </c>
      <c r="B5861" s="85">
        <v>5857</v>
      </c>
      <c r="C5861" s="85">
        <v>18515</v>
      </c>
      <c r="D5861" s="85">
        <v>5857</v>
      </c>
      <c r="E5861" s="86" t="s">
        <v>29045</v>
      </c>
      <c r="F5861" s="85" t="s">
        <v>965</v>
      </c>
      <c r="G5861" s="86" t="s">
        <v>111</v>
      </c>
      <c r="H5861" s="85" t="s">
        <v>2</v>
      </c>
      <c r="I5861" s="85">
        <v>1</v>
      </c>
      <c r="J5861" s="88">
        <v>1.927108477538878</v>
      </c>
      <c r="K5861" s="146">
        <v>0.99429750208876477</v>
      </c>
      <c r="L5861" s="147">
        <v>5.5904525216277971E-9</v>
      </c>
      <c r="M5861" s="147">
        <v>2.8712008544607781E-4</v>
      </c>
      <c r="N5861" s="87">
        <v>3.6553952373291523E-2</v>
      </c>
      <c r="O5861" s="88">
        <v>1.923905736348126</v>
      </c>
      <c r="P5861" s="89">
        <v>52631.94843340238</v>
      </c>
    </row>
    <row r="5862" spans="1:16">
      <c r="A5862" s="75" t="s">
        <v>29137</v>
      </c>
      <c r="B5862" s="85">
        <v>5858</v>
      </c>
      <c r="C5862" s="85">
        <v>18517</v>
      </c>
      <c r="D5862" s="85">
        <v>5858</v>
      </c>
      <c r="E5862" s="86" t="s">
        <v>29045</v>
      </c>
      <c r="F5862" s="85" t="s">
        <v>4492</v>
      </c>
      <c r="G5862" s="86" t="s">
        <v>111</v>
      </c>
      <c r="H5862" s="85" t="s">
        <v>2</v>
      </c>
      <c r="I5862" s="85">
        <v>1</v>
      </c>
      <c r="J5862" s="88">
        <v>2.3468067448656731</v>
      </c>
      <c r="K5862" s="146">
        <v>1.2109713195414196</v>
      </c>
      <c r="L5862" s="147">
        <v>6.8081146790334743E-9</v>
      </c>
      <c r="M5862" s="147">
        <v>3.5539387679826319E-4</v>
      </c>
      <c r="N5862" s="87">
        <v>4.5026379846700618E-2</v>
      </c>
      <c r="O5862" s="88">
        <v>2.342900641659488</v>
      </c>
      <c r="P5862" s="89">
        <v>52033.955419828577</v>
      </c>
    </row>
    <row r="5863" spans="1:16">
      <c r="A5863" s="75" t="s">
        <v>29139</v>
      </c>
      <c r="B5863" s="85">
        <v>5859</v>
      </c>
      <c r="C5863" s="85">
        <v>18519</v>
      </c>
      <c r="D5863" s="85">
        <v>5859</v>
      </c>
      <c r="E5863" s="86" t="s">
        <v>29045</v>
      </c>
      <c r="F5863" s="85" t="s">
        <v>1084</v>
      </c>
      <c r="G5863" s="86" t="s">
        <v>111</v>
      </c>
      <c r="H5863" s="85" t="s">
        <v>2</v>
      </c>
      <c r="I5863" s="85">
        <v>1</v>
      </c>
      <c r="J5863" s="88">
        <v>2.0074287628639609</v>
      </c>
      <c r="K5863" s="146">
        <v>1.0357178375069893</v>
      </c>
      <c r="L5863" s="147">
        <v>5.8234015774013869E-9</v>
      </c>
      <c r="M5863" s="147">
        <v>2.9543320105883489E-4</v>
      </c>
      <c r="N5863" s="87">
        <v>3.8945482256620263E-2</v>
      </c>
      <c r="O5863" s="88">
        <v>2.004096589808781</v>
      </c>
      <c r="P5863" s="89">
        <v>51459.026148485005</v>
      </c>
    </row>
    <row r="5864" spans="1:16">
      <c r="A5864" s="75" t="s">
        <v>29141</v>
      </c>
      <c r="B5864" s="85">
        <v>5860</v>
      </c>
      <c r="C5864" s="85">
        <v>18521</v>
      </c>
      <c r="D5864" s="85">
        <v>5860</v>
      </c>
      <c r="E5864" s="86" t="s">
        <v>29045</v>
      </c>
      <c r="F5864" s="85" t="s">
        <v>4370</v>
      </c>
      <c r="G5864" s="86" t="s">
        <v>111</v>
      </c>
      <c r="H5864" s="85" t="s">
        <v>2</v>
      </c>
      <c r="I5864" s="85">
        <v>1</v>
      </c>
      <c r="J5864" s="88">
        <v>2.210245223288716</v>
      </c>
      <c r="K5864" s="146">
        <v>1.1403649401660516</v>
      </c>
      <c r="L5864" s="147">
        <v>6.4118365637960258E-9</v>
      </c>
      <c r="M5864" s="147">
        <v>3.3133016913643951E-4</v>
      </c>
      <c r="N5864" s="87">
        <v>4.2055938126762372E-2</v>
      </c>
      <c r="O5864" s="88">
        <v>2.206573957564566</v>
      </c>
      <c r="P5864" s="89">
        <v>52467.595679679027</v>
      </c>
    </row>
    <row r="5865" spans="1:16">
      <c r="A5865" s="75" t="s">
        <v>29143</v>
      </c>
      <c r="B5865" s="85">
        <v>5861</v>
      </c>
      <c r="C5865" s="85">
        <v>18523</v>
      </c>
      <c r="D5865" s="85">
        <v>5861</v>
      </c>
      <c r="E5865" s="86" t="s">
        <v>29045</v>
      </c>
      <c r="F5865" s="85" t="s">
        <v>4496</v>
      </c>
      <c r="G5865" s="86" t="s">
        <v>111</v>
      </c>
      <c r="H5865" s="85" t="s">
        <v>2</v>
      </c>
      <c r="I5865" s="85">
        <v>1</v>
      </c>
      <c r="J5865" s="88">
        <v>1.9532485188509661</v>
      </c>
      <c r="K5865" s="146">
        <v>1.007892082055807</v>
      </c>
      <c r="L5865" s="147">
        <v>5.6663975174277784E-9</v>
      </c>
      <c r="M5865" s="147">
        <v>2.9579451524231241E-4</v>
      </c>
      <c r="N5865" s="87">
        <v>3.74754802188988E-2</v>
      </c>
      <c r="O5865" s="88">
        <v>1.949997467046785</v>
      </c>
      <c r="P5865" s="89">
        <v>52033.955419826903</v>
      </c>
    </row>
    <row r="5866" spans="1:16">
      <c r="A5866" s="75" t="s">
        <v>29145</v>
      </c>
      <c r="B5866" s="85">
        <v>5862</v>
      </c>
      <c r="C5866" s="85">
        <v>18525</v>
      </c>
      <c r="D5866" s="85">
        <v>5862</v>
      </c>
      <c r="E5866" s="86" t="s">
        <v>29045</v>
      </c>
      <c r="F5866" s="85" t="s">
        <v>4372</v>
      </c>
      <c r="G5866" s="86" t="s">
        <v>111</v>
      </c>
      <c r="H5866" s="85" t="s">
        <v>2</v>
      </c>
      <c r="I5866" s="85">
        <v>1</v>
      </c>
      <c r="J5866" s="88">
        <v>2.2103264882689788</v>
      </c>
      <c r="K5866" s="146">
        <v>1.1405463998995107</v>
      </c>
      <c r="L5866" s="147">
        <v>6.4121838081311007E-9</v>
      </c>
      <c r="M5866" s="147">
        <v>3.3472568688243192E-4</v>
      </c>
      <c r="N5866" s="87">
        <v>4.2407837911544601E-2</v>
      </c>
      <c r="O5866" s="88">
        <v>2.2066475473415128</v>
      </c>
      <c r="P5866" s="89">
        <v>52033.955419849444</v>
      </c>
    </row>
    <row r="5867" spans="1:16">
      <c r="A5867" s="75" t="s">
        <v>29147</v>
      </c>
      <c r="B5867" s="85">
        <v>5863</v>
      </c>
      <c r="C5867" s="85">
        <v>18527</v>
      </c>
      <c r="D5867" s="85">
        <v>5863</v>
      </c>
      <c r="E5867" s="86" t="s">
        <v>29045</v>
      </c>
      <c r="F5867" s="85" t="s">
        <v>4498</v>
      </c>
      <c r="G5867" s="86" t="s">
        <v>111</v>
      </c>
      <c r="H5867" s="85" t="s">
        <v>2</v>
      </c>
      <c r="I5867" s="85">
        <v>1</v>
      </c>
      <c r="J5867" s="88">
        <v>1.9532485188509661</v>
      </c>
      <c r="K5867" s="146">
        <v>1.007892082055807</v>
      </c>
      <c r="L5867" s="147">
        <v>5.6663975174277784E-9</v>
      </c>
      <c r="M5867" s="147">
        <v>2.9579451524231241E-4</v>
      </c>
      <c r="N5867" s="87">
        <v>3.74754802188988E-2</v>
      </c>
      <c r="O5867" s="88">
        <v>1.949997467046785</v>
      </c>
      <c r="P5867" s="89">
        <v>52033.955419826903</v>
      </c>
    </row>
    <row r="5868" spans="1:16">
      <c r="A5868" s="75" t="s">
        <v>29149</v>
      </c>
      <c r="B5868" s="85">
        <v>5864</v>
      </c>
      <c r="C5868" s="85">
        <v>18529</v>
      </c>
      <c r="D5868" s="85">
        <v>5864</v>
      </c>
      <c r="E5868" s="86" t="s">
        <v>29045</v>
      </c>
      <c r="F5868" s="85" t="s">
        <v>4883</v>
      </c>
      <c r="G5868" s="86" t="s">
        <v>111</v>
      </c>
      <c r="H5868" s="85" t="s">
        <v>2</v>
      </c>
      <c r="I5868" s="85">
        <v>1</v>
      </c>
      <c r="J5868" s="88">
        <v>1.953474906377535</v>
      </c>
      <c r="K5868" s="146">
        <v>1.0082289943583291</v>
      </c>
      <c r="L5868" s="147">
        <v>5.6674926108706399E-9</v>
      </c>
      <c r="M5868" s="147">
        <v>3.0006830949202789E-4</v>
      </c>
      <c r="N5868" s="87">
        <v>3.8944404976830348E-2</v>
      </c>
      <c r="O5868" s="88">
        <v>1.9501950411895641</v>
      </c>
      <c r="P5868" s="89">
        <v>50076.385615592706</v>
      </c>
    </row>
    <row r="5869" spans="1:16">
      <c r="A5869" s="75" t="s">
        <v>29151</v>
      </c>
      <c r="B5869" s="85">
        <v>5865</v>
      </c>
      <c r="C5869" s="85">
        <v>18531</v>
      </c>
      <c r="D5869" s="85">
        <v>5865</v>
      </c>
      <c r="E5869" s="86" t="s">
        <v>29045</v>
      </c>
      <c r="F5869" s="85" t="s">
        <v>1068</v>
      </c>
      <c r="G5869" s="86" t="s">
        <v>111</v>
      </c>
      <c r="H5869" s="85" t="s">
        <v>2</v>
      </c>
      <c r="I5869" s="85">
        <v>1</v>
      </c>
      <c r="J5869" s="88">
        <v>2.0828232225176428</v>
      </c>
      <c r="K5869" s="146">
        <v>1.0747536803624058</v>
      </c>
      <c r="L5869" s="147">
        <v>6.0422952959706852E-9</v>
      </c>
      <c r="M5869" s="147">
        <v>3.1541694745630249E-4</v>
      </c>
      <c r="N5869" s="87">
        <v>3.9961530609926958E-2</v>
      </c>
      <c r="O5869" s="88">
        <v>2.0793565022667382</v>
      </c>
      <c r="P5869" s="89">
        <v>52033.955419870712</v>
      </c>
    </row>
    <row r="5870" spans="1:16">
      <c r="A5870" s="75" t="s">
        <v>29153</v>
      </c>
      <c r="B5870" s="85">
        <v>5866</v>
      </c>
      <c r="C5870" s="85">
        <v>18533</v>
      </c>
      <c r="D5870" s="85">
        <v>5866</v>
      </c>
      <c r="E5870" s="86" t="s">
        <v>29045</v>
      </c>
      <c r="F5870" s="85" t="s">
        <v>2641</v>
      </c>
      <c r="G5870" s="86" t="s">
        <v>111</v>
      </c>
      <c r="H5870" s="85" t="s">
        <v>2</v>
      </c>
      <c r="I5870" s="85">
        <v>1</v>
      </c>
      <c r="J5870" s="88">
        <v>1.7085447770497719</v>
      </c>
      <c r="K5870" s="146">
        <v>0.88181546471738848</v>
      </c>
      <c r="L5870" s="147">
        <v>4.9568923909175517E-9</v>
      </c>
      <c r="M5870" s="147">
        <v>2.6244521558323831E-4</v>
      </c>
      <c r="N5870" s="87">
        <v>3.4061486790149538E-2</v>
      </c>
      <c r="O5870" s="88">
        <v>1.7056761471441411</v>
      </c>
      <c r="P5870" s="89">
        <v>50076.385615598454</v>
      </c>
    </row>
    <row r="5871" spans="1:16">
      <c r="A5871" s="75" t="s">
        <v>29155</v>
      </c>
      <c r="B5871" s="85">
        <v>5867</v>
      </c>
      <c r="C5871" s="85">
        <v>18535</v>
      </c>
      <c r="D5871" s="85">
        <v>5867</v>
      </c>
      <c r="E5871" s="86" t="s">
        <v>29045</v>
      </c>
      <c r="F5871" s="85" t="s">
        <v>4532</v>
      </c>
      <c r="G5871" s="86" t="s">
        <v>111</v>
      </c>
      <c r="H5871" s="85" t="s">
        <v>2</v>
      </c>
      <c r="I5871" s="85">
        <v>1</v>
      </c>
      <c r="J5871" s="88">
        <v>1.754193506000441</v>
      </c>
      <c r="K5871" s="146">
        <v>0.90537572235541275</v>
      </c>
      <c r="L5871" s="147">
        <v>5.0893301474400087E-9</v>
      </c>
      <c r="M5871" s="147">
        <v>2.6945720067801443E-4</v>
      </c>
      <c r="N5871" s="87">
        <v>3.4971538197060781E-2</v>
      </c>
      <c r="O5871" s="88">
        <v>1.751248232327095</v>
      </c>
      <c r="P5871" s="89">
        <v>50076.385615611289</v>
      </c>
    </row>
    <row r="5872" spans="1:16">
      <c r="A5872" s="75" t="s">
        <v>29157</v>
      </c>
      <c r="B5872" s="85">
        <v>5868</v>
      </c>
      <c r="C5872" s="85">
        <v>18537</v>
      </c>
      <c r="D5872" s="85">
        <v>5868</v>
      </c>
      <c r="E5872" s="86" t="s">
        <v>29045</v>
      </c>
      <c r="F5872" s="85" t="s">
        <v>3906</v>
      </c>
      <c r="G5872" s="86" t="s">
        <v>111</v>
      </c>
      <c r="H5872" s="85" t="s">
        <v>2</v>
      </c>
      <c r="I5872" s="85">
        <v>1</v>
      </c>
      <c r="J5872" s="88">
        <v>1.829746101968623</v>
      </c>
      <c r="K5872" s="146">
        <v>0.94436998719366327</v>
      </c>
      <c r="L5872" s="147">
        <v>5.3085260930771212E-9</v>
      </c>
      <c r="M5872" s="147">
        <v>2.8106264269113908E-4</v>
      </c>
      <c r="N5872" s="87">
        <v>3.6477752013705213E-2</v>
      </c>
      <c r="O5872" s="88">
        <v>1.8266739762284461</v>
      </c>
      <c r="P5872" s="89">
        <v>50076.385615597654</v>
      </c>
    </row>
    <row r="5873" spans="1:16">
      <c r="A5873" s="75" t="s">
        <v>29159</v>
      </c>
      <c r="B5873" s="85">
        <v>5869</v>
      </c>
      <c r="C5873" s="85">
        <v>18539</v>
      </c>
      <c r="D5873" s="85">
        <v>5869</v>
      </c>
      <c r="E5873" s="86" t="s">
        <v>29045</v>
      </c>
      <c r="F5873" s="85" t="s">
        <v>2124</v>
      </c>
      <c r="G5873" s="86" t="s">
        <v>111</v>
      </c>
      <c r="H5873" s="85" t="s">
        <v>2</v>
      </c>
      <c r="I5873" s="85">
        <v>1</v>
      </c>
      <c r="J5873" s="88">
        <v>1.7755534218713349</v>
      </c>
      <c r="K5873" s="146">
        <v>0.91619997040824941</v>
      </c>
      <c r="L5873" s="147">
        <v>5.1509018973533846E-9</v>
      </c>
      <c r="M5873" s="147">
        <v>2.6888486469609082E-4</v>
      </c>
      <c r="N5873" s="87">
        <v>3.4066180773585239E-2</v>
      </c>
      <c r="O5873" s="88">
        <v>1.7725981316971029</v>
      </c>
      <c r="P5873" s="89">
        <v>52033.955419844635</v>
      </c>
    </row>
    <row r="5874" spans="1:16">
      <c r="A5874" s="75" t="s">
        <v>29161</v>
      </c>
      <c r="B5874" s="85">
        <v>5870</v>
      </c>
      <c r="C5874" s="85">
        <v>18541</v>
      </c>
      <c r="D5874" s="85">
        <v>5870</v>
      </c>
      <c r="E5874" s="86" t="s">
        <v>29045</v>
      </c>
      <c r="F5874" s="85" t="s">
        <v>4253</v>
      </c>
      <c r="G5874" s="86" t="s">
        <v>111</v>
      </c>
      <c r="H5874" s="85" t="s">
        <v>2</v>
      </c>
      <c r="I5874" s="85">
        <v>1</v>
      </c>
      <c r="J5874" s="88">
        <v>2.2103264882689801</v>
      </c>
      <c r="K5874" s="146">
        <v>1.1405463998995107</v>
      </c>
      <c r="L5874" s="147">
        <v>6.412183808131104E-9</v>
      </c>
      <c r="M5874" s="147">
        <v>3.3472568688243192E-4</v>
      </c>
      <c r="N5874" s="87">
        <v>4.2407837911544601E-2</v>
      </c>
      <c r="O5874" s="88">
        <v>2.2066475473415141</v>
      </c>
      <c r="P5874" s="89">
        <v>52033.955419849473</v>
      </c>
    </row>
    <row r="5875" spans="1:16">
      <c r="A5875" s="75" t="s">
        <v>29163</v>
      </c>
      <c r="B5875" s="85">
        <v>5871</v>
      </c>
      <c r="C5875" s="85">
        <v>18543</v>
      </c>
      <c r="D5875" s="85">
        <v>5871</v>
      </c>
      <c r="E5875" s="86" t="s">
        <v>29045</v>
      </c>
      <c r="F5875" s="85" t="s">
        <v>4389</v>
      </c>
      <c r="G5875" s="86" t="s">
        <v>111</v>
      </c>
      <c r="H5875" s="85" t="s">
        <v>2</v>
      </c>
      <c r="I5875" s="85">
        <v>1</v>
      </c>
      <c r="J5875" s="88">
        <v>4.9222171554292657</v>
      </c>
      <c r="K5875" s="146">
        <v>2.5399039852004375</v>
      </c>
      <c r="L5875" s="147">
        <v>1.427941135016057E-8</v>
      </c>
      <c r="M5875" s="147">
        <v>7.4540685599149318E-4</v>
      </c>
      <c r="N5875" s="87">
        <v>9.4438802774478137E-2</v>
      </c>
      <c r="O5875" s="88">
        <v>4.9140244534718409</v>
      </c>
      <c r="P5875" s="89">
        <v>52033.955419856764</v>
      </c>
    </row>
    <row r="5876" spans="1:16">
      <c r="A5876" s="75" t="s">
        <v>29165</v>
      </c>
      <c r="B5876" s="85">
        <v>5872</v>
      </c>
      <c r="C5876" s="85">
        <v>18545</v>
      </c>
      <c r="D5876" s="85">
        <v>5872</v>
      </c>
      <c r="E5876" s="86" t="s">
        <v>29045</v>
      </c>
      <c r="F5876" s="85" t="s">
        <v>4646</v>
      </c>
      <c r="G5876" s="86" t="s">
        <v>111</v>
      </c>
      <c r="H5876" s="85" t="s">
        <v>2</v>
      </c>
      <c r="I5876" s="85">
        <v>1</v>
      </c>
      <c r="J5876" s="88">
        <v>1.9532485188509661</v>
      </c>
      <c r="K5876" s="146">
        <v>1.0078920820558064</v>
      </c>
      <c r="L5876" s="147">
        <v>5.6663975174277767E-9</v>
      </c>
      <c r="M5876" s="147">
        <v>2.9579451524231241E-4</v>
      </c>
      <c r="N5876" s="87">
        <v>3.74754802188988E-2</v>
      </c>
      <c r="O5876" s="88">
        <v>1.949997467046785</v>
      </c>
      <c r="P5876" s="89">
        <v>52033.955419826903</v>
      </c>
    </row>
    <row r="5877" spans="1:16">
      <c r="A5877" s="75" t="s">
        <v>29167</v>
      </c>
      <c r="B5877" s="85">
        <v>5873</v>
      </c>
      <c r="C5877" s="85">
        <v>18547</v>
      </c>
      <c r="D5877" s="85">
        <v>5873</v>
      </c>
      <c r="E5877" s="86" t="s">
        <v>29045</v>
      </c>
      <c r="F5877" s="85" t="s">
        <v>4648</v>
      </c>
      <c r="G5877" s="86" t="s">
        <v>111</v>
      </c>
      <c r="H5877" s="85" t="s">
        <v>2</v>
      </c>
      <c r="I5877" s="85">
        <v>1</v>
      </c>
      <c r="J5877" s="88">
        <v>1.9532485188509661</v>
      </c>
      <c r="K5877" s="146">
        <v>1.0078920820558064</v>
      </c>
      <c r="L5877" s="147">
        <v>5.6663975174277767E-9</v>
      </c>
      <c r="M5877" s="147">
        <v>2.9579451524231241E-4</v>
      </c>
      <c r="N5877" s="87">
        <v>3.74754802188988E-2</v>
      </c>
      <c r="O5877" s="88">
        <v>1.949997467046785</v>
      </c>
      <c r="P5877" s="89">
        <v>52033.955419826903</v>
      </c>
    </row>
    <row r="5878" spans="1:16">
      <c r="A5878" s="75" t="s">
        <v>29169</v>
      </c>
      <c r="B5878" s="85">
        <v>5874</v>
      </c>
      <c r="C5878" s="85">
        <v>18549</v>
      </c>
      <c r="D5878" s="85">
        <v>5874</v>
      </c>
      <c r="E5878" s="86" t="s">
        <v>29045</v>
      </c>
      <c r="F5878" s="85" t="s">
        <v>891</v>
      </c>
      <c r="G5878" s="86" t="s">
        <v>111</v>
      </c>
      <c r="H5878" s="85" t="s">
        <v>2</v>
      </c>
      <c r="I5878" s="85">
        <v>1</v>
      </c>
      <c r="J5878" s="88">
        <v>4.9228139308957353</v>
      </c>
      <c r="K5878" s="146">
        <v>2.5407740391452287</v>
      </c>
      <c r="L5878" s="147">
        <v>1.4282228385900339E-8</v>
      </c>
      <c r="M5878" s="147">
        <v>7.6043148503736953E-4</v>
      </c>
      <c r="N5878" s="87">
        <v>9.9858127994344112E-2</v>
      </c>
      <c r="O5878" s="88">
        <v>4.9145353623523231</v>
      </c>
      <c r="P5878" s="89">
        <v>49215.176181058378</v>
      </c>
    </row>
    <row r="5879" spans="1:16">
      <c r="A5879" s="75" t="s">
        <v>29171</v>
      </c>
      <c r="B5879" s="85">
        <v>5875</v>
      </c>
      <c r="C5879" s="85">
        <v>18551</v>
      </c>
      <c r="D5879" s="85">
        <v>5875</v>
      </c>
      <c r="E5879" s="86" t="s">
        <v>29045</v>
      </c>
      <c r="F5879" s="85" t="s">
        <v>38</v>
      </c>
      <c r="G5879" s="86" t="s">
        <v>111</v>
      </c>
      <c r="H5879" s="85" t="s">
        <v>2</v>
      </c>
      <c r="I5879" s="85">
        <v>1</v>
      </c>
      <c r="J5879" s="88">
        <v>1.9534476845119819</v>
      </c>
      <c r="K5879" s="146">
        <v>1.0081668716132841</v>
      </c>
      <c r="L5879" s="147">
        <v>5.6673511815906354E-9</v>
      </c>
      <c r="M5879" s="147">
        <v>2.968603481794676E-4</v>
      </c>
      <c r="N5879" s="87">
        <v>3.8930940158710847E-2</v>
      </c>
      <c r="O5879" s="88">
        <v>1.950171793781627</v>
      </c>
      <c r="P5879" s="89">
        <v>50093.108099401332</v>
      </c>
    </row>
    <row r="5880" spans="1:16">
      <c r="A5880" s="75" t="s">
        <v>29173</v>
      </c>
      <c r="B5880" s="85">
        <v>5876</v>
      </c>
      <c r="C5880" s="85">
        <v>18553</v>
      </c>
      <c r="D5880" s="85">
        <v>5876</v>
      </c>
      <c r="E5880" s="86" t="s">
        <v>29045</v>
      </c>
      <c r="F5880" s="85" t="s">
        <v>1039</v>
      </c>
      <c r="G5880" s="86" t="s">
        <v>111</v>
      </c>
      <c r="H5880" s="85" t="s">
        <v>2</v>
      </c>
      <c r="I5880" s="85">
        <v>1</v>
      </c>
      <c r="J5880" s="88">
        <v>3.2571233312850238</v>
      </c>
      <c r="K5880" s="146">
        <v>1.6807020633567922</v>
      </c>
      <c r="L5880" s="147">
        <v>9.4489540784122778E-9</v>
      </c>
      <c r="M5880" s="147">
        <v>4.9324968510852663E-4</v>
      </c>
      <c r="N5880" s="87">
        <v>6.2491925525122657E-2</v>
      </c>
      <c r="O5880" s="88">
        <v>3.2517020668732419</v>
      </c>
      <c r="P5880" s="89">
        <v>52033.955419824772</v>
      </c>
    </row>
    <row r="5881" spans="1:16">
      <c r="A5881" s="75" t="s">
        <v>29175</v>
      </c>
      <c r="B5881" s="85">
        <v>5877</v>
      </c>
      <c r="C5881" s="85">
        <v>18555</v>
      </c>
      <c r="D5881" s="85">
        <v>5877</v>
      </c>
      <c r="E5881" s="86" t="s">
        <v>29045</v>
      </c>
      <c r="F5881" s="85" t="s">
        <v>4655</v>
      </c>
      <c r="G5881" s="86" t="s">
        <v>111</v>
      </c>
      <c r="H5881" s="85" t="s">
        <v>2</v>
      </c>
      <c r="I5881" s="85">
        <v>1</v>
      </c>
      <c r="J5881" s="88">
        <v>1.292503891392246</v>
      </c>
      <c r="K5881" s="146">
        <v>0.66694249379331627</v>
      </c>
      <c r="L5881" s="147">
        <v>3.7495693818619431E-9</v>
      </c>
      <c r="M5881" s="147">
        <v>1.9573318925539851E-4</v>
      </c>
      <c r="N5881" s="87">
        <v>2.4798280171333668E-2</v>
      </c>
      <c r="O5881" s="88">
        <v>1.290352604923849</v>
      </c>
      <c r="P5881" s="89">
        <v>52033.955419838821</v>
      </c>
    </row>
    <row r="5882" spans="1:16">
      <c r="A5882" s="75" t="s">
        <v>29177</v>
      </c>
      <c r="B5882" s="85">
        <v>5878</v>
      </c>
      <c r="C5882" s="85">
        <v>18557</v>
      </c>
      <c r="D5882" s="85">
        <v>5878</v>
      </c>
      <c r="E5882" s="86" t="s">
        <v>29045</v>
      </c>
      <c r="F5882" s="85" t="s">
        <v>1088</v>
      </c>
      <c r="G5882" s="86" t="s">
        <v>111</v>
      </c>
      <c r="H5882" s="85" t="s">
        <v>2</v>
      </c>
      <c r="I5882" s="85">
        <v>1</v>
      </c>
      <c r="J5882" s="88">
        <v>3.1577998861519792</v>
      </c>
      <c r="K5882" s="146">
        <v>1.6298061435064786</v>
      </c>
      <c r="L5882" s="147">
        <v>9.1615241449718909E-9</v>
      </c>
      <c r="M5882" s="147">
        <v>4.8506160507006719E-4</v>
      </c>
      <c r="N5882" s="87">
        <v>6.2953784151811534E-2</v>
      </c>
      <c r="O5882" s="88">
        <v>3.1524979711474099</v>
      </c>
      <c r="P5882" s="89">
        <v>50076.385615600753</v>
      </c>
    </row>
    <row r="5883" spans="1:16">
      <c r="A5883" s="75" t="s">
        <v>29179</v>
      </c>
      <c r="B5883" s="85">
        <v>5879</v>
      </c>
      <c r="C5883" s="85">
        <v>18559</v>
      </c>
      <c r="D5883" s="85">
        <v>5879</v>
      </c>
      <c r="E5883" s="86" t="s">
        <v>29045</v>
      </c>
      <c r="F5883" s="85" t="s">
        <v>4544</v>
      </c>
      <c r="G5883" s="86" t="s">
        <v>111</v>
      </c>
      <c r="H5883" s="85" t="s">
        <v>2</v>
      </c>
      <c r="I5883" s="85">
        <v>1</v>
      </c>
      <c r="J5883" s="88">
        <v>1.7457131804285919</v>
      </c>
      <c r="K5883" s="146">
        <v>0.90099885009807157</v>
      </c>
      <c r="L5883" s="147">
        <v>5.0647267177469474E-9</v>
      </c>
      <c r="M5883" s="147">
        <v>2.6815455944626351E-4</v>
      </c>
      <c r="N5883" s="87">
        <v>3.4802474733628741E-2</v>
      </c>
      <c r="O5883" s="88">
        <v>1.742782145138619</v>
      </c>
      <c r="P5883" s="89">
        <v>50076.385615607185</v>
      </c>
    </row>
    <row r="5884" spans="1:16">
      <c r="A5884" s="75" t="s">
        <v>29181</v>
      </c>
      <c r="B5884" s="85">
        <v>5880</v>
      </c>
      <c r="C5884" s="85">
        <v>18561</v>
      </c>
      <c r="D5884" s="85">
        <v>5880</v>
      </c>
      <c r="E5884" s="86" t="s">
        <v>29045</v>
      </c>
      <c r="F5884" s="85" t="s">
        <v>2925</v>
      </c>
      <c r="G5884" s="86" t="s">
        <v>111</v>
      </c>
      <c r="H5884" s="85" t="s">
        <v>2</v>
      </c>
      <c r="I5884" s="85">
        <v>1</v>
      </c>
      <c r="J5884" s="88">
        <v>2.2103264882689788</v>
      </c>
      <c r="K5884" s="146">
        <v>1.1405463998995107</v>
      </c>
      <c r="L5884" s="147">
        <v>6.4121838081311007E-9</v>
      </c>
      <c r="M5884" s="147">
        <v>3.3472568688243192E-4</v>
      </c>
      <c r="N5884" s="87">
        <v>4.2407837911544601E-2</v>
      </c>
      <c r="O5884" s="88">
        <v>2.2066475473415128</v>
      </c>
      <c r="P5884" s="89">
        <v>52033.955419849444</v>
      </c>
    </row>
    <row r="5885" spans="1:16">
      <c r="A5885" s="75" t="s">
        <v>29305</v>
      </c>
      <c r="B5885" s="85">
        <v>5881</v>
      </c>
      <c r="C5885" s="85">
        <v>18630</v>
      </c>
      <c r="D5885" s="85">
        <v>5881</v>
      </c>
      <c r="E5885" s="86" t="s">
        <v>29306</v>
      </c>
      <c r="F5885" s="85" t="s">
        <v>931</v>
      </c>
      <c r="G5885" s="86" t="s">
        <v>111</v>
      </c>
      <c r="H5885" s="85" t="s">
        <v>2</v>
      </c>
      <c r="I5885" s="85">
        <v>1</v>
      </c>
      <c r="J5885" s="88">
        <v>1.1993051753824211</v>
      </c>
      <c r="K5885" s="146">
        <v>2.1662749008551629</v>
      </c>
      <c r="L5885" s="147">
        <v>6.2397816047800946E-9</v>
      </c>
      <c r="M5885" s="147">
        <v>5.9473221912519969E-2</v>
      </c>
      <c r="N5885" s="87">
        <v>27.17465918573226</v>
      </c>
      <c r="O5885" s="88">
        <v>0.85963252703682624</v>
      </c>
      <c r="P5885" s="89">
        <v>31.633608398230304</v>
      </c>
    </row>
    <row r="5886" spans="1:16">
      <c r="A5886" s="75" t="s">
        <v>29308</v>
      </c>
      <c r="B5886" s="85">
        <v>5882</v>
      </c>
      <c r="C5886" s="85">
        <v>18632</v>
      </c>
      <c r="D5886" s="85">
        <v>5882</v>
      </c>
      <c r="E5886" s="86" t="s">
        <v>29306</v>
      </c>
      <c r="F5886" s="85" t="s">
        <v>4586</v>
      </c>
      <c r="G5886" s="86" t="s">
        <v>111</v>
      </c>
      <c r="H5886" s="85" t="s">
        <v>2</v>
      </c>
      <c r="I5886" s="85">
        <v>1</v>
      </c>
      <c r="J5886" s="88">
        <v>1.1993051753824211</v>
      </c>
      <c r="K5886" s="146">
        <v>2.1662749008551629</v>
      </c>
      <c r="L5886" s="147">
        <v>6.2397816047800946E-9</v>
      </c>
      <c r="M5886" s="147">
        <v>5.9473221912519969E-2</v>
      </c>
      <c r="N5886" s="87">
        <v>27.17465918573226</v>
      </c>
      <c r="O5886" s="88">
        <v>0.85963252703682624</v>
      </c>
      <c r="P5886" s="89">
        <v>31.633608398230304</v>
      </c>
    </row>
    <row r="5887" spans="1:16">
      <c r="A5887" s="75" t="s">
        <v>29310</v>
      </c>
      <c r="B5887" s="85">
        <v>5883</v>
      </c>
      <c r="C5887" s="85">
        <v>18634</v>
      </c>
      <c r="D5887" s="85">
        <v>5883</v>
      </c>
      <c r="E5887" s="86" t="s">
        <v>29306</v>
      </c>
      <c r="F5887" s="85" t="s">
        <v>2872</v>
      </c>
      <c r="G5887" s="86" t="s">
        <v>111</v>
      </c>
      <c r="H5887" s="85" t="s">
        <v>2</v>
      </c>
      <c r="I5887" s="85">
        <v>1</v>
      </c>
      <c r="J5887" s="88">
        <v>1.0013040212308599</v>
      </c>
      <c r="K5887" s="146">
        <v>1.8086303751887844</v>
      </c>
      <c r="L5887" s="147">
        <v>5.2096151511031419E-9</v>
      </c>
      <c r="M5887" s="147">
        <v>4.9654397795433972E-2</v>
      </c>
      <c r="N5887" s="87">
        <v>22.688216541361491</v>
      </c>
      <c r="O5887" s="88">
        <v>0.71771015732367871</v>
      </c>
      <c r="P5887" s="89">
        <v>31.633608398230219</v>
      </c>
    </row>
    <row r="5888" spans="1:16">
      <c r="A5888" s="75" t="s">
        <v>29312</v>
      </c>
      <c r="B5888" s="85">
        <v>5884</v>
      </c>
      <c r="C5888" s="85">
        <v>18636</v>
      </c>
      <c r="D5888" s="85">
        <v>5884</v>
      </c>
      <c r="E5888" s="86" t="s">
        <v>29306</v>
      </c>
      <c r="F5888" s="85" t="s">
        <v>4407</v>
      </c>
      <c r="G5888" s="86" t="s">
        <v>111</v>
      </c>
      <c r="H5888" s="85" t="s">
        <v>2</v>
      </c>
      <c r="I5888" s="85">
        <v>1</v>
      </c>
      <c r="J5888" s="88">
        <v>1.1993051753824211</v>
      </c>
      <c r="K5888" s="146">
        <v>2.1662749008551629</v>
      </c>
      <c r="L5888" s="147">
        <v>6.2397816047800946E-9</v>
      </c>
      <c r="M5888" s="147">
        <v>5.9473221912519969E-2</v>
      </c>
      <c r="N5888" s="87">
        <v>27.17465918573226</v>
      </c>
      <c r="O5888" s="88">
        <v>0.85963252703682624</v>
      </c>
      <c r="P5888" s="89">
        <v>31.633608398230304</v>
      </c>
    </row>
    <row r="5889" spans="1:16">
      <c r="A5889" s="75" t="s">
        <v>29314</v>
      </c>
      <c r="B5889" s="85">
        <v>5885</v>
      </c>
      <c r="C5889" s="85">
        <v>18638</v>
      </c>
      <c r="D5889" s="85">
        <v>5885</v>
      </c>
      <c r="E5889" s="86" t="s">
        <v>29306</v>
      </c>
      <c r="F5889" s="85" t="s">
        <v>232</v>
      </c>
      <c r="G5889" s="86" t="s">
        <v>111</v>
      </c>
      <c r="H5889" s="85" t="s">
        <v>2</v>
      </c>
      <c r="I5889" s="85">
        <v>1</v>
      </c>
      <c r="J5889" s="88">
        <v>1.1994681570897689</v>
      </c>
      <c r="K5889" s="146">
        <v>2.1664984783618024</v>
      </c>
      <c r="L5889" s="147">
        <v>6.2406567628646852E-9</v>
      </c>
      <c r="M5889" s="147">
        <v>5.9468669281374897E-2</v>
      </c>
      <c r="N5889" s="87">
        <v>27.174399454848949</v>
      </c>
      <c r="O5889" s="88">
        <v>0.85976036501770847</v>
      </c>
      <c r="P5889" s="89">
        <v>31.63861510338895</v>
      </c>
    </row>
    <row r="5890" spans="1:16">
      <c r="A5890" s="75" t="s">
        <v>29316</v>
      </c>
      <c r="B5890" s="85">
        <v>5886</v>
      </c>
      <c r="C5890" s="85">
        <v>18640</v>
      </c>
      <c r="D5890" s="85">
        <v>5886</v>
      </c>
      <c r="E5890" s="86" t="s">
        <v>29306</v>
      </c>
      <c r="F5890" s="85" t="s">
        <v>4233</v>
      </c>
      <c r="G5890" s="86" t="s">
        <v>111</v>
      </c>
      <c r="H5890" s="85" t="s">
        <v>2</v>
      </c>
      <c r="I5890" s="85">
        <v>1</v>
      </c>
      <c r="J5890" s="88">
        <v>1.199474542434217</v>
      </c>
      <c r="K5890" s="146">
        <v>2.1664990869987908</v>
      </c>
      <c r="L5890" s="147">
        <v>6.240669349533705E-9</v>
      </c>
      <c r="M5890" s="147">
        <v>5.9468833759612531E-2</v>
      </c>
      <c r="N5890" s="87">
        <v>27.175254187164541</v>
      </c>
      <c r="O5890" s="88">
        <v>0.85977517442988749</v>
      </c>
      <c r="P5890" s="89">
        <v>31.638164946253855</v>
      </c>
    </row>
    <row r="5891" spans="1:16">
      <c r="A5891" s="75" t="s">
        <v>29318</v>
      </c>
      <c r="B5891" s="85">
        <v>5887</v>
      </c>
      <c r="C5891" s="85">
        <v>18642</v>
      </c>
      <c r="D5891" s="85">
        <v>5887</v>
      </c>
      <c r="E5891" s="86" t="s">
        <v>29306</v>
      </c>
      <c r="F5891" s="85" t="s">
        <v>4416</v>
      </c>
      <c r="G5891" s="86" t="s">
        <v>111</v>
      </c>
      <c r="H5891" s="85" t="s">
        <v>2</v>
      </c>
      <c r="I5891" s="85">
        <v>1</v>
      </c>
      <c r="J5891" s="88">
        <v>1.199474542434217</v>
      </c>
      <c r="K5891" s="146">
        <v>2.1664990869987908</v>
      </c>
      <c r="L5891" s="147">
        <v>6.240669349533705E-9</v>
      </c>
      <c r="M5891" s="147">
        <v>5.9468833759612531E-2</v>
      </c>
      <c r="N5891" s="87">
        <v>27.175254187164541</v>
      </c>
      <c r="O5891" s="88">
        <v>0.85977517442988749</v>
      </c>
      <c r="P5891" s="89">
        <v>31.638164946253855</v>
      </c>
    </row>
    <row r="5892" spans="1:16">
      <c r="A5892" s="75" t="s">
        <v>29320</v>
      </c>
      <c r="B5892" s="85">
        <v>5888</v>
      </c>
      <c r="C5892" s="85">
        <v>18644</v>
      </c>
      <c r="D5892" s="85">
        <v>5888</v>
      </c>
      <c r="E5892" s="86" t="s">
        <v>29306</v>
      </c>
      <c r="F5892" s="85" t="s">
        <v>4418</v>
      </c>
      <c r="G5892" s="86" t="s">
        <v>111</v>
      </c>
      <c r="H5892" s="85" t="s">
        <v>2</v>
      </c>
      <c r="I5892" s="85">
        <v>1</v>
      </c>
      <c r="J5892" s="88">
        <v>1.199474542434217</v>
      </c>
      <c r="K5892" s="146">
        <v>2.1664990869987908</v>
      </c>
      <c r="L5892" s="147">
        <v>6.240669349533705E-9</v>
      </c>
      <c r="M5892" s="147">
        <v>5.9468833759612531E-2</v>
      </c>
      <c r="N5892" s="87">
        <v>27.175254187164541</v>
      </c>
      <c r="O5892" s="88">
        <v>0.85977517442988749</v>
      </c>
      <c r="P5892" s="89">
        <v>31.638164946253855</v>
      </c>
    </row>
    <row r="5893" spans="1:16">
      <c r="A5893" s="75" t="s">
        <v>29322</v>
      </c>
      <c r="B5893" s="85">
        <v>5889</v>
      </c>
      <c r="C5893" s="85">
        <v>18646</v>
      </c>
      <c r="D5893" s="85">
        <v>5889</v>
      </c>
      <c r="E5893" s="86" t="s">
        <v>29306</v>
      </c>
      <c r="F5893" s="85" t="s">
        <v>4420</v>
      </c>
      <c r="G5893" s="86" t="s">
        <v>111</v>
      </c>
      <c r="H5893" s="85" t="s">
        <v>2</v>
      </c>
      <c r="I5893" s="85">
        <v>1</v>
      </c>
      <c r="J5893" s="88">
        <v>1.199474542434217</v>
      </c>
      <c r="K5893" s="146">
        <v>2.1664990869987908</v>
      </c>
      <c r="L5893" s="147">
        <v>6.240669349533705E-9</v>
      </c>
      <c r="M5893" s="147">
        <v>5.9468833759612531E-2</v>
      </c>
      <c r="N5893" s="87">
        <v>27.175254187164541</v>
      </c>
      <c r="O5893" s="88">
        <v>0.85977517442988749</v>
      </c>
      <c r="P5893" s="89">
        <v>31.638164946253855</v>
      </c>
    </row>
    <row r="5894" spans="1:16">
      <c r="A5894" s="75" t="s">
        <v>29324</v>
      </c>
      <c r="B5894" s="85">
        <v>5890</v>
      </c>
      <c r="C5894" s="85">
        <v>18648</v>
      </c>
      <c r="D5894" s="85">
        <v>5890</v>
      </c>
      <c r="E5894" s="86" t="s">
        <v>29306</v>
      </c>
      <c r="F5894" s="85" t="s">
        <v>4422</v>
      </c>
      <c r="G5894" s="86" t="s">
        <v>111</v>
      </c>
      <c r="H5894" s="85" t="s">
        <v>2</v>
      </c>
      <c r="I5894" s="85">
        <v>1</v>
      </c>
      <c r="J5894" s="88">
        <v>1.199474542434217</v>
      </c>
      <c r="K5894" s="146">
        <v>2.1664990869987908</v>
      </c>
      <c r="L5894" s="147">
        <v>6.240669349533705E-9</v>
      </c>
      <c r="M5894" s="147">
        <v>5.9468833759612531E-2</v>
      </c>
      <c r="N5894" s="87">
        <v>27.175254187164541</v>
      </c>
      <c r="O5894" s="88">
        <v>0.85977517442988749</v>
      </c>
      <c r="P5894" s="89">
        <v>31.638164946253855</v>
      </c>
    </row>
    <row r="5895" spans="1:16">
      <c r="A5895" s="75" t="s">
        <v>29326</v>
      </c>
      <c r="B5895" s="85">
        <v>5891</v>
      </c>
      <c r="C5895" s="85">
        <v>18650</v>
      </c>
      <c r="D5895" s="85">
        <v>5891</v>
      </c>
      <c r="E5895" s="86" t="s">
        <v>29306</v>
      </c>
      <c r="F5895" s="85" t="s">
        <v>4366</v>
      </c>
      <c r="G5895" s="86" t="s">
        <v>111</v>
      </c>
      <c r="H5895" s="85" t="s">
        <v>2</v>
      </c>
      <c r="I5895" s="85">
        <v>1</v>
      </c>
      <c r="J5895" s="88">
        <v>1.1993051753824211</v>
      </c>
      <c r="K5895" s="146">
        <v>2.1662749008551629</v>
      </c>
      <c r="L5895" s="147">
        <v>6.2397816047800946E-9</v>
      </c>
      <c r="M5895" s="147">
        <v>5.9473221912519969E-2</v>
      </c>
      <c r="N5895" s="87">
        <v>27.17465918573226</v>
      </c>
      <c r="O5895" s="88">
        <v>0.85963252703682624</v>
      </c>
      <c r="P5895" s="89">
        <v>31.633608398230304</v>
      </c>
    </row>
    <row r="5896" spans="1:16">
      <c r="A5896" s="75" t="s">
        <v>29328</v>
      </c>
      <c r="B5896" s="85">
        <v>5892</v>
      </c>
      <c r="C5896" s="85">
        <v>18652</v>
      </c>
      <c r="D5896" s="85">
        <v>5892</v>
      </c>
      <c r="E5896" s="86" t="s">
        <v>29306</v>
      </c>
      <c r="F5896" s="85" t="s">
        <v>429</v>
      </c>
      <c r="G5896" s="86" t="s">
        <v>111</v>
      </c>
      <c r="H5896" s="85" t="s">
        <v>2</v>
      </c>
      <c r="I5896" s="85">
        <v>1</v>
      </c>
      <c r="J5896" s="88">
        <v>0.93257420686409531</v>
      </c>
      <c r="K5896" s="146">
        <v>1.6844362966024242</v>
      </c>
      <c r="L5896" s="147">
        <v>4.8520659388133183E-9</v>
      </c>
      <c r="M5896" s="147">
        <v>4.624065812479182E-2</v>
      </c>
      <c r="N5896" s="87">
        <v>21.13122731247179</v>
      </c>
      <c r="O5896" s="88">
        <v>0.66844008253096909</v>
      </c>
      <c r="P5896" s="89">
        <v>31.632809237561482</v>
      </c>
    </row>
    <row r="5897" spans="1:16">
      <c r="A5897" s="75" t="s">
        <v>29330</v>
      </c>
      <c r="B5897" s="85">
        <v>5893</v>
      </c>
      <c r="C5897" s="85">
        <v>18654</v>
      </c>
      <c r="D5897" s="85">
        <v>5893</v>
      </c>
      <c r="E5897" s="86" t="s">
        <v>29306</v>
      </c>
      <c r="F5897" s="85" t="s">
        <v>965</v>
      </c>
      <c r="G5897" s="86" t="s">
        <v>111</v>
      </c>
      <c r="H5897" s="85" t="s">
        <v>2</v>
      </c>
      <c r="I5897" s="85">
        <v>1</v>
      </c>
      <c r="J5897" s="88">
        <v>0.77033849895417961</v>
      </c>
      <c r="K5897" s="146">
        <v>1.3914368511129871</v>
      </c>
      <c r="L5897" s="147">
        <v>4.0079947777325297E-9</v>
      </c>
      <c r="M5897" s="147">
        <v>3.8200086166610317E-2</v>
      </c>
      <c r="N5897" s="87">
        <v>17.45595992999468</v>
      </c>
      <c r="O5897" s="88">
        <v>0.55214551570924042</v>
      </c>
      <c r="P5897" s="89">
        <v>31.630773553764037</v>
      </c>
    </row>
    <row r="5898" spans="1:16">
      <c r="A5898" s="75" t="s">
        <v>29332</v>
      </c>
      <c r="B5898" s="85">
        <v>5894</v>
      </c>
      <c r="C5898" s="85">
        <v>18656</v>
      </c>
      <c r="D5898" s="85">
        <v>5894</v>
      </c>
      <c r="E5898" s="86" t="s">
        <v>29306</v>
      </c>
      <c r="F5898" s="85" t="s">
        <v>4492</v>
      </c>
      <c r="G5898" s="86" t="s">
        <v>111</v>
      </c>
      <c r="H5898" s="85" t="s">
        <v>2</v>
      </c>
      <c r="I5898" s="85">
        <v>1</v>
      </c>
      <c r="J5898" s="88">
        <v>1.19930517538242</v>
      </c>
      <c r="K5898" s="146">
        <v>2.1662749008551629</v>
      </c>
      <c r="L5898" s="147">
        <v>6.2397816047800946E-9</v>
      </c>
      <c r="M5898" s="147">
        <v>5.9473221912519969E-2</v>
      </c>
      <c r="N5898" s="87">
        <v>27.17465918573226</v>
      </c>
      <c r="O5898" s="88">
        <v>0.85963252703682624</v>
      </c>
      <c r="P5898" s="89">
        <v>31.633608398230304</v>
      </c>
    </row>
    <row r="5899" spans="1:16">
      <c r="A5899" s="75" t="s">
        <v>29334</v>
      </c>
      <c r="B5899" s="85">
        <v>5895</v>
      </c>
      <c r="C5899" s="85">
        <v>18658</v>
      </c>
      <c r="D5899" s="85">
        <v>5895</v>
      </c>
      <c r="E5899" s="86" t="s">
        <v>29306</v>
      </c>
      <c r="F5899" s="85" t="s">
        <v>1084</v>
      </c>
      <c r="G5899" s="86" t="s">
        <v>111</v>
      </c>
      <c r="H5899" s="85" t="s">
        <v>2</v>
      </c>
      <c r="I5899" s="85">
        <v>1</v>
      </c>
      <c r="J5899" s="88">
        <v>1.256489577822653</v>
      </c>
      <c r="K5899" s="146">
        <v>2.2695973926571829</v>
      </c>
      <c r="L5899" s="147">
        <v>6.5374407398214176E-9</v>
      </c>
      <c r="M5899" s="147">
        <v>6.2305513488410118E-2</v>
      </c>
      <c r="N5899" s="87">
        <v>28.474585545211649</v>
      </c>
      <c r="O5899" s="88">
        <v>0.90058779577031733</v>
      </c>
      <c r="P5899" s="89">
        <v>31.627775383784723</v>
      </c>
    </row>
    <row r="5900" spans="1:16">
      <c r="A5900" s="75" t="s">
        <v>29336</v>
      </c>
      <c r="B5900" s="85">
        <v>5896</v>
      </c>
      <c r="C5900" s="85">
        <v>18660</v>
      </c>
      <c r="D5900" s="85">
        <v>5896</v>
      </c>
      <c r="E5900" s="86" t="s">
        <v>29306</v>
      </c>
      <c r="F5900" s="85" t="s">
        <v>4370</v>
      </c>
      <c r="G5900" s="86" t="s">
        <v>111</v>
      </c>
      <c r="H5900" s="85" t="s">
        <v>2</v>
      </c>
      <c r="I5900" s="85">
        <v>1</v>
      </c>
      <c r="J5900" s="88">
        <v>1.1992114556321269</v>
      </c>
      <c r="K5900" s="146">
        <v>2.1660656303815551</v>
      </c>
      <c r="L5900" s="147">
        <v>6.2393811413545543E-9</v>
      </c>
      <c r="M5900" s="147">
        <v>5.946930599358128E-2</v>
      </c>
      <c r="N5900" s="87">
        <v>27.174253353357091</v>
      </c>
      <c r="O5900" s="88">
        <v>0.85954765880087347</v>
      </c>
      <c r="P5900" s="89">
        <v>31.63095771662427</v>
      </c>
    </row>
    <row r="5901" spans="1:16">
      <c r="A5901" s="75" t="s">
        <v>29338</v>
      </c>
      <c r="B5901" s="85">
        <v>5897</v>
      </c>
      <c r="C5901" s="85">
        <v>18662</v>
      </c>
      <c r="D5901" s="85">
        <v>5897</v>
      </c>
      <c r="E5901" s="86" t="s">
        <v>29306</v>
      </c>
      <c r="F5901" s="85" t="s">
        <v>4496</v>
      </c>
      <c r="G5901" s="86" t="s">
        <v>111</v>
      </c>
      <c r="H5901" s="85" t="s">
        <v>2</v>
      </c>
      <c r="I5901" s="85">
        <v>1</v>
      </c>
      <c r="J5901" s="88">
        <v>1.19930517538242</v>
      </c>
      <c r="K5901" s="146">
        <v>2.1662749008551629</v>
      </c>
      <c r="L5901" s="147">
        <v>6.2397816047800946E-9</v>
      </c>
      <c r="M5901" s="147">
        <v>5.9473221912519969E-2</v>
      </c>
      <c r="N5901" s="87">
        <v>27.17465918573226</v>
      </c>
      <c r="O5901" s="88">
        <v>0.85963252703682624</v>
      </c>
      <c r="P5901" s="89">
        <v>31.633608398230304</v>
      </c>
    </row>
    <row r="5902" spans="1:16">
      <c r="A5902" s="75" t="s">
        <v>29340</v>
      </c>
      <c r="B5902" s="85">
        <v>5898</v>
      </c>
      <c r="C5902" s="85">
        <v>18664</v>
      </c>
      <c r="D5902" s="85">
        <v>5898</v>
      </c>
      <c r="E5902" s="86" t="s">
        <v>29306</v>
      </c>
      <c r="F5902" s="85" t="s">
        <v>4372</v>
      </c>
      <c r="G5902" s="86" t="s">
        <v>111</v>
      </c>
      <c r="H5902" s="85" t="s">
        <v>2</v>
      </c>
      <c r="I5902" s="85">
        <v>1</v>
      </c>
      <c r="J5902" s="88">
        <v>1.19930517538242</v>
      </c>
      <c r="K5902" s="146">
        <v>2.1662749008551629</v>
      </c>
      <c r="L5902" s="147">
        <v>6.2397816047800946E-9</v>
      </c>
      <c r="M5902" s="147">
        <v>5.9473221912519969E-2</v>
      </c>
      <c r="N5902" s="87">
        <v>27.17465918573226</v>
      </c>
      <c r="O5902" s="88">
        <v>0.85963252703682602</v>
      </c>
      <c r="P5902" s="89">
        <v>31.633608398230297</v>
      </c>
    </row>
    <row r="5903" spans="1:16">
      <c r="A5903" s="75" t="s">
        <v>29342</v>
      </c>
      <c r="B5903" s="85">
        <v>5899</v>
      </c>
      <c r="C5903" s="85">
        <v>18666</v>
      </c>
      <c r="D5903" s="85">
        <v>5899</v>
      </c>
      <c r="E5903" s="86" t="s">
        <v>29306</v>
      </c>
      <c r="F5903" s="85" t="s">
        <v>4883</v>
      </c>
      <c r="G5903" s="86" t="s">
        <v>111</v>
      </c>
      <c r="H5903" s="85" t="s">
        <v>2</v>
      </c>
      <c r="I5903" s="85">
        <v>1</v>
      </c>
      <c r="J5903" s="88">
        <v>1.1995967168819539</v>
      </c>
      <c r="K5903" s="146">
        <v>2.1667086551580983</v>
      </c>
      <c r="L5903" s="147">
        <v>6.2411904081842513E-9</v>
      </c>
      <c r="M5903" s="147">
        <v>5.9478744287825951E-2</v>
      </c>
      <c r="N5903" s="87">
        <v>27.176544904340911</v>
      </c>
      <c r="O5903" s="88">
        <v>0.85988692433212988</v>
      </c>
      <c r="P5903" s="89">
        <v>31.640774327967648</v>
      </c>
    </row>
    <row r="5904" spans="1:16">
      <c r="A5904" s="75" t="s">
        <v>29344</v>
      </c>
      <c r="B5904" s="85">
        <v>5900</v>
      </c>
      <c r="C5904" s="85">
        <v>18668</v>
      </c>
      <c r="D5904" s="85">
        <v>5900</v>
      </c>
      <c r="E5904" s="86" t="s">
        <v>29306</v>
      </c>
      <c r="F5904" s="85" t="s">
        <v>1068</v>
      </c>
      <c r="G5904" s="86" t="s">
        <v>111</v>
      </c>
      <c r="H5904" s="85" t="s">
        <v>2</v>
      </c>
      <c r="I5904" s="85">
        <v>1</v>
      </c>
      <c r="J5904" s="88">
        <v>1.0691965883522789</v>
      </c>
      <c r="K5904" s="146">
        <v>1.9312630187633066</v>
      </c>
      <c r="L5904" s="147">
        <v>5.5628486734136248E-9</v>
      </c>
      <c r="M5904" s="147">
        <v>5.3021171985610592E-2</v>
      </c>
      <c r="N5904" s="87">
        <v>24.226571757898139</v>
      </c>
      <c r="O5904" s="88">
        <v>0.76637388382097515</v>
      </c>
      <c r="P5904" s="89">
        <v>31.633608398230283</v>
      </c>
    </row>
    <row r="5905" spans="1:16">
      <c r="A5905" s="75" t="s">
        <v>29346</v>
      </c>
      <c r="B5905" s="85">
        <v>5901</v>
      </c>
      <c r="C5905" s="85">
        <v>18670</v>
      </c>
      <c r="D5905" s="85">
        <v>5901</v>
      </c>
      <c r="E5905" s="86" t="s">
        <v>29306</v>
      </c>
      <c r="F5905" s="85" t="s">
        <v>2641</v>
      </c>
      <c r="G5905" s="86" t="s">
        <v>111</v>
      </c>
      <c r="H5905" s="85" t="s">
        <v>2</v>
      </c>
      <c r="I5905" s="85">
        <v>1</v>
      </c>
      <c r="J5905" s="88">
        <v>0.85035709293878348</v>
      </c>
      <c r="K5905" s="146">
        <v>1.5359129008243646</v>
      </c>
      <c r="L5905" s="147">
        <v>4.4241872766839381E-9</v>
      </c>
      <c r="M5905" s="147">
        <v>4.2162646306427097E-2</v>
      </c>
      <c r="N5905" s="87">
        <v>19.264614012152009</v>
      </c>
      <c r="O5905" s="88">
        <v>0.60954730447390482</v>
      </c>
      <c r="P5905" s="89">
        <v>31.640774327967634</v>
      </c>
    </row>
    <row r="5906" spans="1:16">
      <c r="A5906" s="75" t="s">
        <v>29348</v>
      </c>
      <c r="B5906" s="85">
        <v>5902</v>
      </c>
      <c r="C5906" s="85">
        <v>18672</v>
      </c>
      <c r="D5906" s="85">
        <v>5902</v>
      </c>
      <c r="E5906" s="86" t="s">
        <v>29306</v>
      </c>
      <c r="F5906" s="85" t="s">
        <v>4532</v>
      </c>
      <c r="G5906" s="86" t="s">
        <v>111</v>
      </c>
      <c r="H5906" s="85" t="s">
        <v>2</v>
      </c>
      <c r="I5906" s="85">
        <v>1</v>
      </c>
      <c r="J5906" s="88">
        <v>0.87488432050291731</v>
      </c>
      <c r="K5906" s="146">
        <v>1.5802139192436009</v>
      </c>
      <c r="L5906" s="147">
        <v>4.5517960765900694E-9</v>
      </c>
      <c r="M5906" s="147">
        <v>4.337876225259972E-2</v>
      </c>
      <c r="N5906" s="87">
        <v>19.820271836064919</v>
      </c>
      <c r="O5906" s="88">
        <v>0.62712874828390186</v>
      </c>
      <c r="P5906" s="89">
        <v>31.640774327967588</v>
      </c>
    </row>
    <row r="5907" spans="1:16">
      <c r="A5907" s="75" t="s">
        <v>29350</v>
      </c>
      <c r="B5907" s="85">
        <v>5903</v>
      </c>
      <c r="C5907" s="85">
        <v>18674</v>
      </c>
      <c r="D5907" s="85">
        <v>5903</v>
      </c>
      <c r="E5907" s="86" t="s">
        <v>29306</v>
      </c>
      <c r="F5907" s="85" t="s">
        <v>3906</v>
      </c>
      <c r="G5907" s="86" t="s">
        <v>111</v>
      </c>
      <c r="H5907" s="85" t="s">
        <v>2</v>
      </c>
      <c r="I5907" s="85">
        <v>1</v>
      </c>
      <c r="J5907" s="88">
        <v>1.591860760850633</v>
      </c>
      <c r="K5907" s="146">
        <v>2.8752150116804995</v>
      </c>
      <c r="L5907" s="147">
        <v>8.2820384317236586E-9</v>
      </c>
      <c r="M5907" s="147">
        <v>7.8928091252667504E-2</v>
      </c>
      <c r="N5907" s="87">
        <v>36.063182601201397</v>
      </c>
      <c r="O5907" s="88">
        <v>1.1410670222329</v>
      </c>
      <c r="P5907" s="89">
        <v>31.640774327967573</v>
      </c>
    </row>
    <row r="5908" spans="1:16">
      <c r="A5908" s="75" t="s">
        <v>29352</v>
      </c>
      <c r="B5908" s="85">
        <v>5904</v>
      </c>
      <c r="C5908" s="85">
        <v>18676</v>
      </c>
      <c r="D5908" s="85">
        <v>5904</v>
      </c>
      <c r="E5908" s="86" t="s">
        <v>29306</v>
      </c>
      <c r="F5908" s="85" t="s">
        <v>2124</v>
      </c>
      <c r="G5908" s="86" t="s">
        <v>111</v>
      </c>
      <c r="H5908" s="85" t="s">
        <v>2</v>
      </c>
      <c r="I5908" s="85">
        <v>1</v>
      </c>
      <c r="J5908" s="88">
        <v>0.87467169480702356</v>
      </c>
      <c r="K5908" s="146">
        <v>1.5798975755647136</v>
      </c>
      <c r="L5908" s="147">
        <v>4.5507686146175259E-9</v>
      </c>
      <c r="M5908" s="147">
        <v>4.3374734699423351E-2</v>
      </c>
      <c r="N5908" s="87">
        <v>19.818896552504711</v>
      </c>
      <c r="O5908" s="88">
        <v>0.6269432124269686</v>
      </c>
      <c r="P5908" s="89">
        <v>31.633608398230198</v>
      </c>
    </row>
    <row r="5909" spans="1:16">
      <c r="A5909" s="75" t="s">
        <v>29354</v>
      </c>
      <c r="B5909" s="85">
        <v>5905</v>
      </c>
      <c r="C5909" s="85">
        <v>18678</v>
      </c>
      <c r="D5909" s="85">
        <v>5905</v>
      </c>
      <c r="E5909" s="86" t="s">
        <v>29306</v>
      </c>
      <c r="F5909" s="85" t="s">
        <v>4389</v>
      </c>
      <c r="G5909" s="86" t="s">
        <v>111</v>
      </c>
      <c r="H5909" s="85" t="s">
        <v>2</v>
      </c>
      <c r="I5909" s="85">
        <v>1</v>
      </c>
      <c r="J5909" s="88">
        <v>1.19930517538242</v>
      </c>
      <c r="K5909" s="146">
        <v>2.1662749008551629</v>
      </c>
      <c r="L5909" s="147">
        <v>6.2397816047800946E-9</v>
      </c>
      <c r="M5909" s="147">
        <v>5.9473221912519969E-2</v>
      </c>
      <c r="N5909" s="87">
        <v>27.17465918573226</v>
      </c>
      <c r="O5909" s="88">
        <v>0.85963252703682624</v>
      </c>
      <c r="P5909" s="89">
        <v>31.633608398230304</v>
      </c>
    </row>
    <row r="5910" spans="1:16">
      <c r="A5910" s="75" t="s">
        <v>29356</v>
      </c>
      <c r="B5910" s="85">
        <v>5906</v>
      </c>
      <c r="C5910" s="85">
        <v>18680</v>
      </c>
      <c r="D5910" s="85">
        <v>5906</v>
      </c>
      <c r="E5910" s="86" t="s">
        <v>29306</v>
      </c>
      <c r="F5910" s="85" t="s">
        <v>4646</v>
      </c>
      <c r="G5910" s="86" t="s">
        <v>111</v>
      </c>
      <c r="H5910" s="85" t="s">
        <v>2</v>
      </c>
      <c r="I5910" s="85">
        <v>1</v>
      </c>
      <c r="J5910" s="88">
        <v>1.19930517538242</v>
      </c>
      <c r="K5910" s="146">
        <v>2.1662749008551629</v>
      </c>
      <c r="L5910" s="147">
        <v>6.2397816047800946E-9</v>
      </c>
      <c r="M5910" s="147">
        <v>5.9473221912519969E-2</v>
      </c>
      <c r="N5910" s="87">
        <v>27.17465918573226</v>
      </c>
      <c r="O5910" s="88">
        <v>0.85963252703682624</v>
      </c>
      <c r="P5910" s="89">
        <v>31.633608398230304</v>
      </c>
    </row>
    <row r="5911" spans="1:16">
      <c r="A5911" s="75" t="s">
        <v>29358</v>
      </c>
      <c r="B5911" s="85">
        <v>5907</v>
      </c>
      <c r="C5911" s="85">
        <v>18682</v>
      </c>
      <c r="D5911" s="85">
        <v>5907</v>
      </c>
      <c r="E5911" s="86" t="s">
        <v>29306</v>
      </c>
      <c r="F5911" s="85" t="s">
        <v>4648</v>
      </c>
      <c r="G5911" s="86" t="s">
        <v>111</v>
      </c>
      <c r="H5911" s="85" t="s">
        <v>2</v>
      </c>
      <c r="I5911" s="85">
        <v>1</v>
      </c>
      <c r="J5911" s="88">
        <v>1.19930517538242</v>
      </c>
      <c r="K5911" s="146">
        <v>2.1662749008551629</v>
      </c>
      <c r="L5911" s="147">
        <v>6.2397816047800946E-9</v>
      </c>
      <c r="M5911" s="147">
        <v>5.9473221912519969E-2</v>
      </c>
      <c r="N5911" s="87">
        <v>27.17465918573226</v>
      </c>
      <c r="O5911" s="88">
        <v>0.85963252703682624</v>
      </c>
      <c r="P5911" s="89">
        <v>31.633608398230304</v>
      </c>
    </row>
    <row r="5912" spans="1:16">
      <c r="A5912" s="75" t="s">
        <v>29360</v>
      </c>
      <c r="B5912" s="85">
        <v>5908</v>
      </c>
      <c r="C5912" s="85">
        <v>18684</v>
      </c>
      <c r="D5912" s="85">
        <v>5908</v>
      </c>
      <c r="E5912" s="86" t="s">
        <v>29306</v>
      </c>
      <c r="F5912" s="85" t="s">
        <v>891</v>
      </c>
      <c r="G5912" s="86" t="s">
        <v>111</v>
      </c>
      <c r="H5912" s="85" t="s">
        <v>2</v>
      </c>
      <c r="I5912" s="85">
        <v>1</v>
      </c>
      <c r="J5912" s="88">
        <v>2.687787064293615</v>
      </c>
      <c r="K5912" s="146">
        <v>4.8546441688996387</v>
      </c>
      <c r="L5912" s="147">
        <v>1.398376782253061E-8</v>
      </c>
      <c r="M5912" s="147">
        <v>0.13327006647007611</v>
      </c>
      <c r="N5912" s="87">
        <v>60.89242511201126</v>
      </c>
      <c r="O5912" s="88">
        <v>1.926634719532097</v>
      </c>
      <c r="P5912" s="89">
        <v>31.639973543311239</v>
      </c>
    </row>
    <row r="5913" spans="1:16">
      <c r="A5913" s="75" t="s">
        <v>29362</v>
      </c>
      <c r="B5913" s="85">
        <v>5909</v>
      </c>
      <c r="C5913" s="85">
        <v>18686</v>
      </c>
      <c r="D5913" s="85">
        <v>5909</v>
      </c>
      <c r="E5913" s="86" t="s">
        <v>29306</v>
      </c>
      <c r="F5913" s="85" t="s">
        <v>38</v>
      </c>
      <c r="G5913" s="86" t="s">
        <v>111</v>
      </c>
      <c r="H5913" s="85" t="s">
        <v>2</v>
      </c>
      <c r="I5913" s="85">
        <v>1</v>
      </c>
      <c r="J5913" s="88">
        <v>1.199596092623739</v>
      </c>
      <c r="K5913" s="146">
        <v>2.1666724059563309</v>
      </c>
      <c r="L5913" s="147">
        <v>6.2411669855196042E-9</v>
      </c>
      <c r="M5913" s="147">
        <v>5.9475407346060813E-2</v>
      </c>
      <c r="N5913" s="87">
        <v>27.176530223053479</v>
      </c>
      <c r="O5913" s="88">
        <v>0.85988325086734874</v>
      </c>
      <c r="P5913" s="89">
        <v>31.640656250440742</v>
      </c>
    </row>
    <row r="5914" spans="1:16">
      <c r="A5914" s="75" t="s">
        <v>29364</v>
      </c>
      <c r="B5914" s="85">
        <v>5910</v>
      </c>
      <c r="C5914" s="85">
        <v>18688</v>
      </c>
      <c r="D5914" s="85">
        <v>5910</v>
      </c>
      <c r="E5914" s="86" t="s">
        <v>29306</v>
      </c>
      <c r="F5914" s="85" t="s">
        <v>1039</v>
      </c>
      <c r="G5914" s="86" t="s">
        <v>111</v>
      </c>
      <c r="H5914" s="85" t="s">
        <v>2</v>
      </c>
      <c r="I5914" s="85">
        <v>1</v>
      </c>
      <c r="J5914" s="88">
        <v>1.19930517538242</v>
      </c>
      <c r="K5914" s="146">
        <v>2.1662749008551629</v>
      </c>
      <c r="L5914" s="147">
        <v>6.2397816047800946E-9</v>
      </c>
      <c r="M5914" s="147">
        <v>5.9473221912519969E-2</v>
      </c>
      <c r="N5914" s="87">
        <v>27.17465918573226</v>
      </c>
      <c r="O5914" s="88">
        <v>0.85963252703682624</v>
      </c>
      <c r="P5914" s="89">
        <v>31.633608398230304</v>
      </c>
    </row>
    <row r="5915" spans="1:16">
      <c r="A5915" s="75" t="s">
        <v>29366</v>
      </c>
      <c r="B5915" s="85">
        <v>5911</v>
      </c>
      <c r="C5915" s="85">
        <v>18690</v>
      </c>
      <c r="D5915" s="85">
        <v>5911</v>
      </c>
      <c r="E5915" s="86" t="s">
        <v>29306</v>
      </c>
      <c r="F5915" s="85" t="s">
        <v>4655</v>
      </c>
      <c r="G5915" s="86" t="s">
        <v>111</v>
      </c>
      <c r="H5915" s="85" t="s">
        <v>2</v>
      </c>
      <c r="I5915" s="85">
        <v>1</v>
      </c>
      <c r="J5915" s="88">
        <v>1.1993051753824211</v>
      </c>
      <c r="K5915" s="146">
        <v>2.1662749008551629</v>
      </c>
      <c r="L5915" s="147">
        <v>6.2397816047800946E-9</v>
      </c>
      <c r="M5915" s="147">
        <v>5.9473221912519969E-2</v>
      </c>
      <c r="N5915" s="87">
        <v>27.17465918573226</v>
      </c>
      <c r="O5915" s="88">
        <v>0.85963252703682624</v>
      </c>
      <c r="P5915" s="89">
        <v>31.633608398230304</v>
      </c>
    </row>
    <row r="5916" spans="1:16">
      <c r="A5916" s="75" t="s">
        <v>29368</v>
      </c>
      <c r="B5916" s="85">
        <v>5912</v>
      </c>
      <c r="C5916" s="85">
        <v>18692</v>
      </c>
      <c r="D5916" s="85">
        <v>5912</v>
      </c>
      <c r="E5916" s="86" t="s">
        <v>29306</v>
      </c>
      <c r="F5916" s="85" t="s">
        <v>1088</v>
      </c>
      <c r="G5916" s="86" t="s">
        <v>111</v>
      </c>
      <c r="H5916" s="85" t="s">
        <v>2</v>
      </c>
      <c r="I5916" s="85">
        <v>1</v>
      </c>
      <c r="J5916" s="88">
        <v>1.665835423281536</v>
      </c>
      <c r="K5916" s="146">
        <v>3.0088278659804408</v>
      </c>
      <c r="L5916" s="147">
        <v>8.6669094030384644E-9</v>
      </c>
      <c r="M5916" s="147">
        <v>8.259592392391886E-2</v>
      </c>
      <c r="N5916" s="87">
        <v>37.739058924506423</v>
      </c>
      <c r="O5916" s="88">
        <v>1.1940930467801769</v>
      </c>
      <c r="P5916" s="89">
        <v>31.640774327967531</v>
      </c>
    </row>
    <row r="5917" spans="1:16">
      <c r="A5917" s="75" t="s">
        <v>29370</v>
      </c>
      <c r="B5917" s="85">
        <v>5913</v>
      </c>
      <c r="C5917" s="85">
        <v>18694</v>
      </c>
      <c r="D5917" s="85">
        <v>5913</v>
      </c>
      <c r="E5917" s="86" t="s">
        <v>29306</v>
      </c>
      <c r="F5917" s="85" t="s">
        <v>4544</v>
      </c>
      <c r="G5917" s="86" t="s">
        <v>111</v>
      </c>
      <c r="H5917" s="85" t="s">
        <v>2</v>
      </c>
      <c r="I5917" s="85">
        <v>1</v>
      </c>
      <c r="J5917" s="88">
        <v>0.95312946348653405</v>
      </c>
      <c r="K5917" s="146">
        <v>1.7215401050699066</v>
      </c>
      <c r="L5917" s="147">
        <v>4.958885249979671E-9</v>
      </c>
      <c r="M5917" s="147">
        <v>4.7258335100534371E-2</v>
      </c>
      <c r="N5917" s="87">
        <v>21.5928947616827</v>
      </c>
      <c r="O5917" s="88">
        <v>0.68321591024195771</v>
      </c>
      <c r="P5917" s="89">
        <v>31.640774327967677</v>
      </c>
    </row>
    <row r="5918" spans="1:16">
      <c r="A5918" s="75" t="s">
        <v>29372</v>
      </c>
      <c r="B5918" s="85">
        <v>5914</v>
      </c>
      <c r="C5918" s="85">
        <v>18696</v>
      </c>
      <c r="D5918" s="85">
        <v>5914</v>
      </c>
      <c r="E5918" s="86" t="s">
        <v>29306</v>
      </c>
      <c r="F5918" s="85" t="s">
        <v>2925</v>
      </c>
      <c r="G5918" s="86" t="s">
        <v>111</v>
      </c>
      <c r="H5918" s="85" t="s">
        <v>2</v>
      </c>
      <c r="I5918" s="85">
        <v>1</v>
      </c>
      <c r="J5918" s="88">
        <v>1.206646908700955</v>
      </c>
      <c r="K5918" s="146">
        <v>2.1795360898695795</v>
      </c>
      <c r="L5918" s="147">
        <v>6.277979399176823E-9</v>
      </c>
      <c r="M5918" s="147">
        <v>5.9837296498236853E-2</v>
      </c>
      <c r="N5918" s="87">
        <v>27.34101309202644</v>
      </c>
      <c r="O5918" s="88">
        <v>0.86489490136405034</v>
      </c>
      <c r="P5918" s="89">
        <v>31.633608398230233</v>
      </c>
    </row>
    <row r="5919" spans="1:16">
      <c r="A5919" s="75" t="s">
        <v>29428</v>
      </c>
      <c r="B5919" s="85">
        <v>5915</v>
      </c>
      <c r="C5919" s="85">
        <v>18732</v>
      </c>
      <c r="D5919" s="85">
        <v>5915</v>
      </c>
      <c r="E5919" s="86" t="s">
        <v>29429</v>
      </c>
      <c r="F5919" s="85" t="s">
        <v>32</v>
      </c>
      <c r="G5919" s="86" t="s">
        <v>111</v>
      </c>
      <c r="H5919" s="85" t="s">
        <v>2</v>
      </c>
      <c r="I5919" s="85">
        <v>1</v>
      </c>
      <c r="J5919" s="88">
        <v>0.74092582486853986</v>
      </c>
      <c r="K5919" s="146">
        <v>1.9595222234967671</v>
      </c>
      <c r="L5919" s="147">
        <v>7.890850758517069E-9</v>
      </c>
      <c r="M5919" s="147">
        <v>4.7799484056097463E-2</v>
      </c>
      <c r="N5919" s="87">
        <v>7.4184202278027804</v>
      </c>
      <c r="O5919" s="88">
        <v>0.54215484667234559</v>
      </c>
      <c r="P5919" s="89">
        <v>73.082250671167941</v>
      </c>
    </row>
    <row r="5920" spans="1:16">
      <c r="A5920" s="75" t="s">
        <v>4337</v>
      </c>
      <c r="B5920" s="85">
        <v>5916</v>
      </c>
      <c r="C5920" s="85">
        <v>2346</v>
      </c>
      <c r="D5920" s="85">
        <v>5916</v>
      </c>
      <c r="E5920" s="86" t="s">
        <v>4338</v>
      </c>
      <c r="F5920" s="85" t="s">
        <v>283</v>
      </c>
      <c r="G5920" s="86" t="s">
        <v>4339</v>
      </c>
      <c r="H5920" s="85" t="s">
        <v>2</v>
      </c>
      <c r="I5920" s="85">
        <v>1</v>
      </c>
      <c r="J5920" s="88">
        <v>1.262764906889861</v>
      </c>
      <c r="K5920" s="146">
        <v>1.4392580882237</v>
      </c>
      <c r="L5920" s="147">
        <v>5.3928556652318256E-9</v>
      </c>
      <c r="M5920" s="147">
        <v>2.5018070231395202E-2</v>
      </c>
      <c r="N5920" s="87">
        <v>11.69653001696177</v>
      </c>
      <c r="O5920" s="88">
        <v>1.059478944937831</v>
      </c>
      <c r="P5920" s="89">
        <v>90.580620355047458</v>
      </c>
    </row>
    <row r="5921" spans="1:16">
      <c r="A5921" s="75" t="s">
        <v>4340</v>
      </c>
      <c r="B5921" s="85">
        <v>5917</v>
      </c>
      <c r="C5921" s="85">
        <v>2347</v>
      </c>
      <c r="D5921" s="85">
        <v>5917</v>
      </c>
      <c r="E5921" s="86" t="s">
        <v>4338</v>
      </c>
      <c r="F5921" s="85" t="s">
        <v>761</v>
      </c>
      <c r="G5921" s="86" t="s">
        <v>4339</v>
      </c>
      <c r="H5921" s="85" t="s">
        <v>2</v>
      </c>
      <c r="I5921" s="85">
        <v>1</v>
      </c>
      <c r="J5921" s="88">
        <v>1.1130553739688449</v>
      </c>
      <c r="K5921" s="146">
        <v>1.9060445628114562</v>
      </c>
      <c r="L5921" s="147">
        <v>6.737486699955438E-9</v>
      </c>
      <c r="M5921" s="147">
        <v>3.108566341575425E-2</v>
      </c>
      <c r="N5921" s="87">
        <v>15.23067612597757</v>
      </c>
      <c r="O5921" s="88">
        <v>1.0974977508011581</v>
      </c>
      <c r="P5921" s="89">
        <v>72.058373621986263</v>
      </c>
    </row>
    <row r="5922" spans="1:16">
      <c r="A5922" s="75" t="s">
        <v>4341</v>
      </c>
      <c r="B5922" s="85">
        <v>5918</v>
      </c>
      <c r="C5922" s="85">
        <v>2348</v>
      </c>
      <c r="D5922" s="85">
        <v>5918</v>
      </c>
      <c r="E5922" s="86" t="s">
        <v>4338</v>
      </c>
      <c r="F5922" s="85" t="s">
        <v>686</v>
      </c>
      <c r="G5922" s="86" t="s">
        <v>4339</v>
      </c>
      <c r="H5922" s="85" t="s">
        <v>2</v>
      </c>
      <c r="I5922" s="85">
        <v>1</v>
      </c>
      <c r="J5922" s="88">
        <v>1.527765124113712</v>
      </c>
      <c r="K5922" s="146">
        <v>3.6279019393439675</v>
      </c>
      <c r="L5922" s="147">
        <v>6.8942187925241582E-9</v>
      </c>
      <c r="M5922" s="147">
        <v>3.4672448019162957E-2</v>
      </c>
      <c r="N5922" s="87">
        <v>18.27030437386966</v>
      </c>
      <c r="O5922" s="88">
        <v>1.47885812246688</v>
      </c>
      <c r="P5922" s="89">
        <v>80.943266855584241</v>
      </c>
    </row>
    <row r="5923" spans="1:16">
      <c r="A5923" s="75" t="s">
        <v>4342</v>
      </c>
      <c r="B5923" s="85">
        <v>5919</v>
      </c>
      <c r="C5923" s="85">
        <v>2349</v>
      </c>
      <c r="D5923" s="85">
        <v>5919</v>
      </c>
      <c r="E5923" s="86" t="s">
        <v>4338</v>
      </c>
      <c r="F5923" s="85" t="s">
        <v>688</v>
      </c>
      <c r="G5923" s="86" t="s">
        <v>4339</v>
      </c>
      <c r="H5923" s="85" t="s">
        <v>2</v>
      </c>
      <c r="I5923" s="85">
        <v>1</v>
      </c>
      <c r="J5923" s="88">
        <v>1.1683181802942531</v>
      </c>
      <c r="K5923" s="146">
        <v>1.7750177896750245</v>
      </c>
      <c r="L5923" s="147">
        <v>6.3405782625569258E-9</v>
      </c>
      <c r="M5923" s="147">
        <v>1.389560126109495E-2</v>
      </c>
      <c r="N5923" s="87">
        <v>13.647621461053051</v>
      </c>
      <c r="O5923" s="88">
        <v>1.120963552464431</v>
      </c>
      <c r="P5923" s="89">
        <v>82.136184364681043</v>
      </c>
    </row>
    <row r="5924" spans="1:16">
      <c r="A5924" s="75" t="s">
        <v>4343</v>
      </c>
      <c r="B5924" s="85">
        <v>5920</v>
      </c>
      <c r="C5924" s="85">
        <v>2350</v>
      </c>
      <c r="D5924" s="85">
        <v>5920</v>
      </c>
      <c r="E5924" s="86" t="s">
        <v>4338</v>
      </c>
      <c r="F5924" s="85" t="s">
        <v>690</v>
      </c>
      <c r="G5924" s="86" t="s">
        <v>4339</v>
      </c>
      <c r="H5924" s="85" t="s">
        <v>2</v>
      </c>
      <c r="I5924" s="85">
        <v>1</v>
      </c>
      <c r="J5924" s="88">
        <v>1.676656207018804</v>
      </c>
      <c r="K5924" s="146">
        <v>4.2239153056896308</v>
      </c>
      <c r="L5924" s="147">
        <v>9.4861865304200067E-9</v>
      </c>
      <c r="M5924" s="147">
        <v>2.4382178977456811E-2</v>
      </c>
      <c r="N5924" s="87">
        <v>17.050207595464329</v>
      </c>
      <c r="O5924" s="88">
        <v>1.584191869949882</v>
      </c>
      <c r="P5924" s="89">
        <v>92.91334789209877</v>
      </c>
    </row>
    <row r="5925" spans="1:16">
      <c r="A5925" s="75" t="s">
        <v>4344</v>
      </c>
      <c r="B5925" s="85">
        <v>5921</v>
      </c>
      <c r="C5925" s="85">
        <v>2351</v>
      </c>
      <c r="D5925" s="85">
        <v>5921</v>
      </c>
      <c r="E5925" s="86" t="s">
        <v>4338</v>
      </c>
      <c r="F5925" s="85" t="s">
        <v>318</v>
      </c>
      <c r="G5925" s="86" t="s">
        <v>4339</v>
      </c>
      <c r="H5925" s="85" t="s">
        <v>2</v>
      </c>
      <c r="I5925" s="85">
        <v>1</v>
      </c>
      <c r="J5925" s="88">
        <v>1.211704815340978</v>
      </c>
      <c r="K5925" s="146">
        <v>2.8416671507254878</v>
      </c>
      <c r="L5925" s="147">
        <v>5.5457190122351869E-9</v>
      </c>
      <c r="M5925" s="147">
        <v>1.438113456855504E-2</v>
      </c>
      <c r="N5925" s="87">
        <v>12.32427781436343</v>
      </c>
      <c r="O5925" s="88">
        <v>1.1751997627920721</v>
      </c>
      <c r="P5925" s="89">
        <v>95.356480963324756</v>
      </c>
    </row>
    <row r="5926" spans="1:16">
      <c r="A5926" s="75" t="s">
        <v>4345</v>
      </c>
      <c r="B5926" s="85">
        <v>5922</v>
      </c>
      <c r="C5926" s="85">
        <v>2352</v>
      </c>
      <c r="D5926" s="85">
        <v>5922</v>
      </c>
      <c r="E5926" s="86" t="s">
        <v>4338</v>
      </c>
      <c r="F5926" s="85" t="s">
        <v>38</v>
      </c>
      <c r="G5926" s="86" t="s">
        <v>4339</v>
      </c>
      <c r="H5926" s="85" t="s">
        <v>2</v>
      </c>
      <c r="I5926" s="85">
        <v>1</v>
      </c>
      <c r="J5926" s="88">
        <v>1.117960358959345</v>
      </c>
      <c r="K5926" s="146">
        <v>2.0063797161356112</v>
      </c>
      <c r="L5926" s="147">
        <v>5.9593848466293954E-9</v>
      </c>
      <c r="M5926" s="147">
        <v>2.3545007722050149E-2</v>
      </c>
      <c r="N5926" s="87">
        <v>11.45745547681595</v>
      </c>
      <c r="O5926" s="88">
        <v>1.046853185922189</v>
      </c>
      <c r="P5926" s="89">
        <v>91.368732616110648</v>
      </c>
    </row>
    <row r="5927" spans="1:16">
      <c r="A5927" s="75" t="s">
        <v>4346</v>
      </c>
      <c r="B5927" s="85">
        <v>5923</v>
      </c>
      <c r="C5927" s="85">
        <v>2353</v>
      </c>
      <c r="D5927" s="85">
        <v>5923</v>
      </c>
      <c r="E5927" s="86" t="s">
        <v>4338</v>
      </c>
      <c r="F5927" s="85" t="s">
        <v>696</v>
      </c>
      <c r="G5927" s="86" t="s">
        <v>4339</v>
      </c>
      <c r="H5927" s="85" t="s">
        <v>2</v>
      </c>
      <c r="I5927" s="85">
        <v>1</v>
      </c>
      <c r="J5927" s="88">
        <v>1.2134652085341029</v>
      </c>
      <c r="K5927" s="146">
        <v>1.5457735813132072</v>
      </c>
      <c r="L5927" s="147">
        <v>6.2740169532500217E-9</v>
      </c>
      <c r="M5927" s="147">
        <v>7.4702677946555584E-3</v>
      </c>
      <c r="N5927" s="87">
        <v>12.432740041456</v>
      </c>
      <c r="O5927" s="88">
        <v>1.1918788359050849</v>
      </c>
      <c r="P5927" s="89">
        <v>95.866143097246308</v>
      </c>
    </row>
    <row r="5928" spans="1:16">
      <c r="A5928" s="75" t="s">
        <v>4572</v>
      </c>
      <c r="B5928" s="85">
        <v>5924</v>
      </c>
      <c r="C5928" s="85">
        <v>2495</v>
      </c>
      <c r="D5928" s="85">
        <v>5924</v>
      </c>
      <c r="E5928" s="86" t="s">
        <v>4573</v>
      </c>
      <c r="F5928" s="85" t="s">
        <v>758</v>
      </c>
      <c r="G5928" s="86" t="s">
        <v>4339</v>
      </c>
      <c r="H5928" s="85" t="s">
        <v>2</v>
      </c>
      <c r="I5928" s="85">
        <v>1</v>
      </c>
      <c r="J5928" s="88">
        <v>1.169929870621232E-2</v>
      </c>
      <c r="K5928" s="146">
        <v>3.3455537683528852E-2</v>
      </c>
      <c r="L5928" s="147">
        <v>4.5535152323984608E-11</v>
      </c>
      <c r="M5928" s="147">
        <v>2.4640364851618663E-4</v>
      </c>
      <c r="N5928" s="87">
        <v>3.3029641456117663E-2</v>
      </c>
      <c r="O5928" s="88">
        <v>1.1099021258502619E-2</v>
      </c>
      <c r="P5928" s="89">
        <v>336.03214474030835</v>
      </c>
    </row>
    <row r="5929" spans="1:16">
      <c r="A5929" s="75" t="s">
        <v>4574</v>
      </c>
      <c r="B5929" s="85">
        <v>5925</v>
      </c>
      <c r="C5929" s="85">
        <v>2496</v>
      </c>
      <c r="D5929" s="85">
        <v>5925</v>
      </c>
      <c r="E5929" s="86" t="s">
        <v>4573</v>
      </c>
      <c r="F5929" s="85" t="s">
        <v>283</v>
      </c>
      <c r="G5929" s="86" t="s">
        <v>4339</v>
      </c>
      <c r="H5929" s="85" t="s">
        <v>2</v>
      </c>
      <c r="I5929" s="85">
        <v>1</v>
      </c>
      <c r="J5929" s="88">
        <v>4.524439460567571E-3</v>
      </c>
      <c r="K5929" s="146">
        <v>8.9989804917470616E-3</v>
      </c>
      <c r="L5929" s="147">
        <v>2.102889494054333E-11</v>
      </c>
      <c r="M5929" s="147">
        <v>3.5934942027382238E-4</v>
      </c>
      <c r="N5929" s="87">
        <v>4.459442212342557E-2</v>
      </c>
      <c r="O5929" s="88">
        <v>4.160680274182621E-3</v>
      </c>
      <c r="P5929" s="89">
        <v>93.300463960872904</v>
      </c>
    </row>
    <row r="5930" spans="1:16">
      <c r="A5930" s="75" t="s">
        <v>4575</v>
      </c>
      <c r="B5930" s="85">
        <v>5926</v>
      </c>
      <c r="C5930" s="85">
        <v>2497</v>
      </c>
      <c r="D5930" s="85">
        <v>5926</v>
      </c>
      <c r="E5930" s="86" t="s">
        <v>4573</v>
      </c>
      <c r="F5930" s="85" t="s">
        <v>761</v>
      </c>
      <c r="G5930" s="86" t="s">
        <v>4339</v>
      </c>
      <c r="H5930" s="85" t="s">
        <v>2</v>
      </c>
      <c r="I5930" s="85">
        <v>1</v>
      </c>
      <c r="J5930" s="88">
        <v>5.0987673389054501E-2</v>
      </c>
      <c r="K5930" s="146">
        <v>6.7094998405829998E-2</v>
      </c>
      <c r="L5930" s="147">
        <v>1.557724925924895E-10</v>
      </c>
      <c r="M5930" s="147">
        <v>4.174681141340137E-4</v>
      </c>
      <c r="N5930" s="87">
        <v>5.9323497035790353E-2</v>
      </c>
      <c r="O5930" s="88">
        <v>4.5006345599413529E-2</v>
      </c>
      <c r="P5930" s="89">
        <v>758.65968542381836</v>
      </c>
    </row>
    <row r="5931" spans="1:16">
      <c r="A5931" s="75" t="s">
        <v>4576</v>
      </c>
      <c r="B5931" s="85">
        <v>5927</v>
      </c>
      <c r="C5931" s="85">
        <v>2498</v>
      </c>
      <c r="D5931" s="85">
        <v>5927</v>
      </c>
      <c r="E5931" s="86" t="s">
        <v>4573</v>
      </c>
      <c r="F5931" s="85" t="s">
        <v>686</v>
      </c>
      <c r="G5931" s="86" t="s">
        <v>4339</v>
      </c>
      <c r="H5931" s="85" t="s">
        <v>2</v>
      </c>
      <c r="I5931" s="85">
        <v>1</v>
      </c>
      <c r="J5931" s="88">
        <v>3.5755568049895763E-2</v>
      </c>
      <c r="K5931" s="146">
        <v>4.727609330293947E-2</v>
      </c>
      <c r="L5931" s="147">
        <v>1.130570066912828E-10</v>
      </c>
      <c r="M5931" s="147">
        <v>4.0156436590017651E-4</v>
      </c>
      <c r="N5931" s="87">
        <v>5.5049616642321483E-2</v>
      </c>
      <c r="O5931" s="88">
        <v>2.970828474520416E-2</v>
      </c>
      <c r="P5931" s="89">
        <v>539.6637898176532</v>
      </c>
    </row>
    <row r="5932" spans="1:16">
      <c r="A5932" s="75" t="s">
        <v>4577</v>
      </c>
      <c r="B5932" s="85">
        <v>5928</v>
      </c>
      <c r="C5932" s="85">
        <v>2499</v>
      </c>
      <c r="D5932" s="85">
        <v>5928</v>
      </c>
      <c r="E5932" s="86" t="s">
        <v>4573</v>
      </c>
      <c r="F5932" s="85" t="s">
        <v>688</v>
      </c>
      <c r="G5932" s="86" t="s">
        <v>4339</v>
      </c>
      <c r="H5932" s="85" t="s">
        <v>2</v>
      </c>
      <c r="I5932" s="85">
        <v>1</v>
      </c>
      <c r="J5932" s="88">
        <v>2.7215568467782419E-2</v>
      </c>
      <c r="K5932" s="146">
        <v>5.3914597429136284E-2</v>
      </c>
      <c r="L5932" s="147">
        <v>9.4264081406831287E-11</v>
      </c>
      <c r="M5932" s="147">
        <v>6.2381331556489125E-4</v>
      </c>
      <c r="N5932" s="87">
        <v>0.1718795044638424</v>
      </c>
      <c r="O5932" s="88">
        <v>2.4200874653442631E-2</v>
      </c>
      <c r="P5932" s="89">
        <v>140.80139879931801</v>
      </c>
    </row>
    <row r="5933" spans="1:16">
      <c r="A5933" s="75" t="s">
        <v>4578</v>
      </c>
      <c r="B5933" s="85">
        <v>5929</v>
      </c>
      <c r="C5933" s="85">
        <v>2500</v>
      </c>
      <c r="D5933" s="85">
        <v>5929</v>
      </c>
      <c r="E5933" s="86" t="s">
        <v>4573</v>
      </c>
      <c r="F5933" s="85" t="s">
        <v>690</v>
      </c>
      <c r="G5933" s="86" t="s">
        <v>4339</v>
      </c>
      <c r="H5933" s="85" t="s">
        <v>2</v>
      </c>
      <c r="I5933" s="85">
        <v>1</v>
      </c>
      <c r="J5933" s="88">
        <v>2.5238234007051712E-2</v>
      </c>
      <c r="K5933" s="146">
        <v>3.736420399772146E-2</v>
      </c>
      <c r="L5933" s="147">
        <v>9.1038975875624587E-11</v>
      </c>
      <c r="M5933" s="147">
        <v>9.8494697001269668E-4</v>
      </c>
      <c r="N5933" s="87">
        <v>0.18879127039566199</v>
      </c>
      <c r="O5933" s="88">
        <v>2.2440407726039911E-2</v>
      </c>
      <c r="P5933" s="89">
        <v>118.8635877019637</v>
      </c>
    </row>
    <row r="5934" spans="1:16">
      <c r="A5934" s="75" t="s">
        <v>4579</v>
      </c>
      <c r="B5934" s="85">
        <v>5930</v>
      </c>
      <c r="C5934" s="85">
        <v>2501</v>
      </c>
      <c r="D5934" s="85">
        <v>5930</v>
      </c>
      <c r="E5934" s="86" t="s">
        <v>4573</v>
      </c>
      <c r="F5934" s="85" t="s">
        <v>692</v>
      </c>
      <c r="G5934" s="86" t="s">
        <v>4339</v>
      </c>
      <c r="H5934" s="85" t="s">
        <v>2</v>
      </c>
      <c r="I5934" s="85">
        <v>1</v>
      </c>
      <c r="J5934" s="88">
        <v>7.1699753636756264E-2</v>
      </c>
      <c r="K5934" s="146">
        <v>8.1183145693432004E-2</v>
      </c>
      <c r="L5934" s="147">
        <v>2.3642605950712439E-10</v>
      </c>
      <c r="M5934" s="147">
        <v>4.1746794737357508E-4</v>
      </c>
      <c r="N5934" s="87">
        <v>5.9323521959092892E-2</v>
      </c>
      <c r="O5934" s="88">
        <v>3.4506421402872148E-2</v>
      </c>
      <c r="P5934" s="89">
        <v>581.6650843263551</v>
      </c>
    </row>
    <row r="5935" spans="1:16">
      <c r="A5935" s="75" t="s">
        <v>4580</v>
      </c>
      <c r="B5935" s="85">
        <v>5931</v>
      </c>
      <c r="C5935" s="85">
        <v>2502</v>
      </c>
      <c r="D5935" s="85">
        <v>5931</v>
      </c>
      <c r="E5935" s="86" t="s">
        <v>4573</v>
      </c>
      <c r="F5935" s="85" t="s">
        <v>696</v>
      </c>
      <c r="G5935" s="86" t="s">
        <v>4339</v>
      </c>
      <c r="H5935" s="85" t="s">
        <v>2</v>
      </c>
      <c r="I5935" s="85">
        <v>1</v>
      </c>
      <c r="J5935" s="88">
        <v>3.6443505479365257E-2</v>
      </c>
      <c r="K5935" s="146">
        <v>4.8798476516779592E-2</v>
      </c>
      <c r="L5935" s="147">
        <v>1.175876190168428E-10</v>
      </c>
      <c r="M5935" s="147">
        <v>4.5021207437575259E-4</v>
      </c>
      <c r="N5935" s="87">
        <v>7.6844897681872651E-2</v>
      </c>
      <c r="O5935" s="88">
        <v>3.2366289074833687E-2</v>
      </c>
      <c r="P5935" s="89">
        <v>421.18982588571708</v>
      </c>
    </row>
    <row r="5936" spans="1:16">
      <c r="A5936" s="75" t="s">
        <v>4980</v>
      </c>
      <c r="B5936" s="85">
        <v>5932</v>
      </c>
      <c r="C5936" s="85">
        <v>2865</v>
      </c>
      <c r="D5936" s="85">
        <v>5932</v>
      </c>
      <c r="E5936" s="86" t="s">
        <v>4981</v>
      </c>
      <c r="F5936" s="85" t="s">
        <v>758</v>
      </c>
      <c r="G5936" s="86" t="s">
        <v>4339</v>
      </c>
      <c r="H5936" s="85" t="s">
        <v>2</v>
      </c>
      <c r="I5936" s="85">
        <v>1</v>
      </c>
      <c r="J5936" s="88">
        <v>0.80800946164930454</v>
      </c>
      <c r="K5936" s="146">
        <v>0.47359737539907509</v>
      </c>
      <c r="L5936" s="147">
        <v>2.5388635969351279E-9</v>
      </c>
      <c r="M5936" s="147">
        <v>0.112892436040606</v>
      </c>
      <c r="N5936" s="87">
        <v>14.980072813832409</v>
      </c>
      <c r="O5936" s="88">
        <v>0.72766792313245832</v>
      </c>
      <c r="P5936" s="89">
        <v>48.575726712125125</v>
      </c>
    </row>
    <row r="5937" spans="1:16">
      <c r="A5937" s="75" t="s">
        <v>4982</v>
      </c>
      <c r="B5937" s="85">
        <v>5933</v>
      </c>
      <c r="C5937" s="85">
        <v>2866</v>
      </c>
      <c r="D5937" s="85">
        <v>5933</v>
      </c>
      <c r="E5937" s="86" t="s">
        <v>4981</v>
      </c>
      <c r="F5937" s="85" t="s">
        <v>688</v>
      </c>
      <c r="G5937" s="86" t="s">
        <v>4339</v>
      </c>
      <c r="H5937" s="85" t="s">
        <v>2</v>
      </c>
      <c r="I5937" s="85">
        <v>1</v>
      </c>
      <c r="J5937" s="88">
        <v>0.60192906734188367</v>
      </c>
      <c r="K5937" s="146">
        <v>0.36153836108530168</v>
      </c>
      <c r="L5937" s="147">
        <v>1.9026344188861789E-9</v>
      </c>
      <c r="M5937" s="147">
        <v>7.8630463726582264E-2</v>
      </c>
      <c r="N5937" s="87">
        <v>10.406651332709171</v>
      </c>
      <c r="O5937" s="88">
        <v>0.53669659873024644</v>
      </c>
      <c r="P5937" s="89">
        <v>51.572458956451641</v>
      </c>
    </row>
    <row r="5938" spans="1:16">
      <c r="A5938" s="75" t="s">
        <v>4983</v>
      </c>
      <c r="B5938" s="85">
        <v>5934</v>
      </c>
      <c r="C5938" s="85">
        <v>2867</v>
      </c>
      <c r="D5938" s="85">
        <v>5934</v>
      </c>
      <c r="E5938" s="86" t="s">
        <v>4981</v>
      </c>
      <c r="F5938" s="85" t="s">
        <v>765</v>
      </c>
      <c r="G5938" s="86" t="s">
        <v>4339</v>
      </c>
      <c r="H5938" s="85" t="s">
        <v>2</v>
      </c>
      <c r="I5938" s="85">
        <v>1</v>
      </c>
      <c r="J5938" s="88">
        <v>0.66199979954386146</v>
      </c>
      <c r="K5938" s="146">
        <v>0.38994734797790026</v>
      </c>
      <c r="L5938" s="147">
        <v>2.0835497372985298E-9</v>
      </c>
      <c r="M5938" s="147">
        <v>9.2262760337942312E-2</v>
      </c>
      <c r="N5938" s="87">
        <v>12.21375902350581</v>
      </c>
      <c r="O5938" s="88">
        <v>0.59255237773577418</v>
      </c>
      <c r="P5938" s="89">
        <v>48.515152181681842</v>
      </c>
    </row>
    <row r="5939" spans="1:16">
      <c r="A5939" s="75" t="s">
        <v>4984</v>
      </c>
      <c r="B5939" s="85">
        <v>5935</v>
      </c>
      <c r="C5939" s="85">
        <v>2868</v>
      </c>
      <c r="D5939" s="85">
        <v>5935</v>
      </c>
      <c r="E5939" s="86" t="s">
        <v>4981</v>
      </c>
      <c r="F5939" s="85" t="s">
        <v>692</v>
      </c>
      <c r="G5939" s="86" t="s">
        <v>4339</v>
      </c>
      <c r="H5939" s="85" t="s">
        <v>2</v>
      </c>
      <c r="I5939" s="85">
        <v>1</v>
      </c>
      <c r="J5939" s="88">
        <v>0.62946276819041092</v>
      </c>
      <c r="K5939" s="146">
        <v>0.36823827982238427</v>
      </c>
      <c r="L5939" s="147">
        <v>1.963158187267679E-9</v>
      </c>
      <c r="M5939" s="147">
        <v>8.6701097320862605E-2</v>
      </c>
      <c r="N5939" s="87">
        <v>11.46484241884853</v>
      </c>
      <c r="O5939" s="88">
        <v>0.56745295950063601</v>
      </c>
      <c r="P5939" s="89">
        <v>49.495050936568227</v>
      </c>
    </row>
    <row r="5940" spans="1:16">
      <c r="A5940" s="75" t="s">
        <v>5211</v>
      </c>
      <c r="B5940" s="85">
        <v>5936</v>
      </c>
      <c r="C5940" s="85">
        <v>3087</v>
      </c>
      <c r="D5940" s="85">
        <v>5936</v>
      </c>
      <c r="E5940" s="86" t="s">
        <v>5212</v>
      </c>
      <c r="F5940" s="85" t="s">
        <v>688</v>
      </c>
      <c r="G5940" s="86" t="s">
        <v>4339</v>
      </c>
      <c r="H5940" s="85" t="s">
        <v>2</v>
      </c>
      <c r="I5940" s="85">
        <v>1</v>
      </c>
      <c r="J5940" s="88">
        <v>7.2605103383762892E-3</v>
      </c>
      <c r="K5940" s="146">
        <v>3.966771592549416E-2</v>
      </c>
      <c r="L5940" s="147">
        <v>4.4722156500087651E-11</v>
      </c>
      <c r="M5940" s="147">
        <v>8.4703217728291779E-4</v>
      </c>
      <c r="N5940" s="87">
        <v>13.649972578399661</v>
      </c>
      <c r="O5940" s="88">
        <v>6.4550123004066366E-3</v>
      </c>
      <c r="P5940" s="89">
        <v>0.47289562402647917</v>
      </c>
    </row>
    <row r="5941" spans="1:16">
      <c r="A5941" s="75" t="s">
        <v>5213</v>
      </c>
      <c r="B5941" s="85">
        <v>5937</v>
      </c>
      <c r="C5941" s="85">
        <v>3088</v>
      </c>
      <c r="D5941" s="85">
        <v>5937</v>
      </c>
      <c r="E5941" s="86" t="s">
        <v>5212</v>
      </c>
      <c r="F5941" s="85" t="s">
        <v>690</v>
      </c>
      <c r="G5941" s="86" t="s">
        <v>4339</v>
      </c>
      <c r="H5941" s="85" t="s">
        <v>2</v>
      </c>
      <c r="I5941" s="85">
        <v>1</v>
      </c>
      <c r="J5941" s="88">
        <v>7.5240693190230809E-3</v>
      </c>
      <c r="K5941" s="146">
        <v>3.7927246751121135E-2</v>
      </c>
      <c r="L5941" s="147">
        <v>4.5371372576464622E-11</v>
      </c>
      <c r="M5941" s="147">
        <v>8.7301544351437951E-4</v>
      </c>
      <c r="N5941" s="87">
        <v>14.27798340491433</v>
      </c>
      <c r="O5941" s="88">
        <v>6.6813246952638333E-3</v>
      </c>
      <c r="P5941" s="89">
        <v>0.46794596308076619</v>
      </c>
    </row>
    <row r="5942" spans="1:16">
      <c r="A5942" s="75" t="s">
        <v>5214</v>
      </c>
      <c r="B5942" s="85">
        <v>5938</v>
      </c>
      <c r="C5942" s="85">
        <v>3089</v>
      </c>
      <c r="D5942" s="85">
        <v>5938</v>
      </c>
      <c r="E5942" s="86" t="s">
        <v>5212</v>
      </c>
      <c r="F5942" s="85" t="s">
        <v>318</v>
      </c>
      <c r="G5942" s="86" t="s">
        <v>4339</v>
      </c>
      <c r="H5942" s="85" t="s">
        <v>2</v>
      </c>
      <c r="I5942" s="85">
        <v>1</v>
      </c>
      <c r="J5942" s="88">
        <v>6.8189070854002536E-3</v>
      </c>
      <c r="K5942" s="146">
        <v>3.5504730510418858E-2</v>
      </c>
      <c r="L5942" s="147">
        <v>4.1354835607873239E-11</v>
      </c>
      <c r="M5942" s="147">
        <v>8.1758681849612887E-4</v>
      </c>
      <c r="N5942" s="87">
        <v>13.50875324691777</v>
      </c>
      <c r="O5942" s="88">
        <v>6.071102969150915E-3</v>
      </c>
      <c r="P5942" s="89">
        <v>0.44941993226030175</v>
      </c>
    </row>
    <row r="5943" spans="1:16">
      <c r="A5943" s="75" t="s">
        <v>5215</v>
      </c>
      <c r="B5943" s="85">
        <v>5939</v>
      </c>
      <c r="C5943" s="85">
        <v>3090</v>
      </c>
      <c r="D5943" s="85">
        <v>5939</v>
      </c>
      <c r="E5943" s="86" t="s">
        <v>5212</v>
      </c>
      <c r="F5943" s="85" t="s">
        <v>38</v>
      </c>
      <c r="G5943" s="86" t="s">
        <v>4339</v>
      </c>
      <c r="H5943" s="85" t="s">
        <v>2</v>
      </c>
      <c r="I5943" s="85">
        <v>1</v>
      </c>
      <c r="J5943" s="88">
        <v>7.6394531123630139E-3</v>
      </c>
      <c r="K5943" s="146">
        <v>4.0253853732982965E-2</v>
      </c>
      <c r="L5943" s="147">
        <v>4.6322318534757811E-11</v>
      </c>
      <c r="M5943" s="147">
        <v>8.6901477695625388E-4</v>
      </c>
      <c r="N5943" s="87">
        <v>13.57705069631603</v>
      </c>
      <c r="O5943" s="88">
        <v>6.8060994105414562E-3</v>
      </c>
      <c r="P5943" s="89">
        <v>0.5012943946941445</v>
      </c>
    </row>
    <row r="5944" spans="1:16">
      <c r="A5944" s="75" t="s">
        <v>5434</v>
      </c>
      <c r="B5944" s="85">
        <v>5940</v>
      </c>
      <c r="C5944" s="85">
        <v>3304</v>
      </c>
      <c r="D5944" s="85">
        <v>5940</v>
      </c>
      <c r="E5944" s="86" t="s">
        <v>5435</v>
      </c>
      <c r="F5944" s="85" t="s">
        <v>688</v>
      </c>
      <c r="G5944" s="86" t="s">
        <v>4339</v>
      </c>
      <c r="H5944" s="85" t="s">
        <v>2</v>
      </c>
      <c r="I5944" s="85">
        <v>1</v>
      </c>
      <c r="J5944" s="88">
        <v>0.99404039248114273</v>
      </c>
      <c r="K5944" s="146">
        <v>1.1211228746367878</v>
      </c>
      <c r="L5944" s="147">
        <v>4.5063350313331326E-9</v>
      </c>
      <c r="M5944" s="147">
        <v>0.1212172318415311</v>
      </c>
      <c r="N5944" s="87">
        <v>12.545051164360389</v>
      </c>
      <c r="O5944" s="88">
        <v>0.89859831555985559</v>
      </c>
      <c r="P5944" s="89">
        <v>71.6297051153295</v>
      </c>
    </row>
    <row r="5945" spans="1:16">
      <c r="A5945" s="75" t="s">
        <v>5436</v>
      </c>
      <c r="B5945" s="85">
        <v>5941</v>
      </c>
      <c r="C5945" s="85">
        <v>3305</v>
      </c>
      <c r="D5945" s="85">
        <v>5941</v>
      </c>
      <c r="E5945" s="86" t="s">
        <v>5435</v>
      </c>
      <c r="F5945" s="85" t="s">
        <v>765</v>
      </c>
      <c r="G5945" s="86" t="s">
        <v>4339</v>
      </c>
      <c r="H5945" s="85" t="s">
        <v>2</v>
      </c>
      <c r="I5945" s="85">
        <v>1</v>
      </c>
      <c r="J5945" s="88">
        <v>1.00215216647572</v>
      </c>
      <c r="K5945" s="146">
        <v>1.1572060524823884</v>
      </c>
      <c r="L5945" s="147">
        <v>4.647789168399283E-9</v>
      </c>
      <c r="M5945" s="147">
        <v>0.12427876442174141</v>
      </c>
      <c r="N5945" s="87">
        <v>12.817701984197869</v>
      </c>
      <c r="O5945" s="88">
        <v>0.92082356219548123</v>
      </c>
      <c r="P5945" s="89">
        <v>71.839988426217602</v>
      </c>
    </row>
    <row r="5946" spans="1:16">
      <c r="A5946" s="75" t="s">
        <v>5437</v>
      </c>
      <c r="B5946" s="85">
        <v>5942</v>
      </c>
      <c r="C5946" s="85">
        <v>3306</v>
      </c>
      <c r="D5946" s="85">
        <v>5942</v>
      </c>
      <c r="E5946" s="86" t="s">
        <v>5435</v>
      </c>
      <c r="F5946" s="85" t="s">
        <v>696</v>
      </c>
      <c r="G5946" s="86" t="s">
        <v>4339</v>
      </c>
      <c r="H5946" s="85" t="s">
        <v>2</v>
      </c>
      <c r="I5946" s="85">
        <v>1</v>
      </c>
      <c r="J5946" s="88">
        <v>1.3676285704520621</v>
      </c>
      <c r="K5946" s="146">
        <v>1.5797554774230902</v>
      </c>
      <c r="L5946" s="147">
        <v>6.3438789348280326E-9</v>
      </c>
      <c r="M5946" s="147">
        <v>0.16964386594236999</v>
      </c>
      <c r="N5946" s="87">
        <v>17.494461914622711</v>
      </c>
      <c r="O5946" s="88">
        <v>1.256924952600913</v>
      </c>
      <c r="P5946" s="89">
        <v>71.847019858914024</v>
      </c>
    </row>
    <row r="5947" spans="1:16">
      <c r="A5947" s="75" t="s">
        <v>6685</v>
      </c>
      <c r="B5947" s="85">
        <v>5943</v>
      </c>
      <c r="C5947" s="85">
        <v>4429</v>
      </c>
      <c r="D5947" s="85">
        <v>5943</v>
      </c>
      <c r="E5947" s="86" t="s">
        <v>6686</v>
      </c>
      <c r="F5947" s="85" t="s">
        <v>758</v>
      </c>
      <c r="G5947" s="86" t="s">
        <v>4339</v>
      </c>
      <c r="H5947" s="85" t="s">
        <v>2</v>
      </c>
      <c r="I5947" s="85">
        <v>1</v>
      </c>
      <c r="J5947" s="88">
        <v>3.9348650415231487E-2</v>
      </c>
      <c r="K5947" s="146">
        <v>4.873807084607628E-2</v>
      </c>
      <c r="L5947" s="147">
        <v>1.321080962587487E-10</v>
      </c>
      <c r="M5947" s="147">
        <v>4.1576808281558377E-3</v>
      </c>
      <c r="N5947" s="87">
        <v>0.55201843867991907</v>
      </c>
      <c r="O5947" s="88">
        <v>3.5979609895514082E-2</v>
      </c>
      <c r="P5947" s="89">
        <v>65.178275532887426</v>
      </c>
    </row>
    <row r="5948" spans="1:16">
      <c r="A5948" s="75" t="s">
        <v>6687</v>
      </c>
      <c r="B5948" s="85">
        <v>5944</v>
      </c>
      <c r="C5948" s="85">
        <v>4430</v>
      </c>
      <c r="D5948" s="85">
        <v>5944</v>
      </c>
      <c r="E5948" s="86" t="s">
        <v>6686</v>
      </c>
      <c r="F5948" s="85" t="s">
        <v>283</v>
      </c>
      <c r="G5948" s="86" t="s">
        <v>4339</v>
      </c>
      <c r="H5948" s="85" t="s">
        <v>2</v>
      </c>
      <c r="I5948" s="85">
        <v>1</v>
      </c>
      <c r="J5948" s="88">
        <v>1.1370226718670919</v>
      </c>
      <c r="K5948" s="146">
        <v>1.2963251739491126</v>
      </c>
      <c r="L5948" s="147">
        <v>4.8560222683282737E-9</v>
      </c>
      <c r="M5948" s="147">
        <v>2.2553801478437451E-2</v>
      </c>
      <c r="N5948" s="87">
        <v>10.532094074895941</v>
      </c>
      <c r="O5948" s="88">
        <v>0.95401573604082879</v>
      </c>
      <c r="P5948" s="89">
        <v>90.581771227699051</v>
      </c>
    </row>
    <row r="5949" spans="1:16">
      <c r="A5949" s="75" t="s">
        <v>6688</v>
      </c>
      <c r="B5949" s="85">
        <v>5945</v>
      </c>
      <c r="C5949" s="85">
        <v>4431</v>
      </c>
      <c r="D5949" s="85">
        <v>5945</v>
      </c>
      <c r="E5949" s="86" t="s">
        <v>6686</v>
      </c>
      <c r="F5949" s="85" t="s">
        <v>761</v>
      </c>
      <c r="G5949" s="86" t="s">
        <v>4339</v>
      </c>
      <c r="H5949" s="85" t="s">
        <v>2</v>
      </c>
      <c r="I5949" s="85">
        <v>1</v>
      </c>
      <c r="J5949" s="88">
        <v>0.50723525962410454</v>
      </c>
      <c r="K5949" s="146">
        <v>0.85707881912652317</v>
      </c>
      <c r="L5949" s="147">
        <v>2.9831734377101889E-9</v>
      </c>
      <c r="M5949" s="147">
        <v>1.3592042647293089E-2</v>
      </c>
      <c r="N5949" s="87">
        <v>6.5766980609141097</v>
      </c>
      <c r="O5949" s="88">
        <v>0.49714010589952351</v>
      </c>
      <c r="P5949" s="89">
        <v>75.59114031006996</v>
      </c>
    </row>
    <row r="5950" spans="1:16">
      <c r="A5950" s="75" t="s">
        <v>6689</v>
      </c>
      <c r="B5950" s="85">
        <v>5946</v>
      </c>
      <c r="C5950" s="85">
        <v>4432</v>
      </c>
      <c r="D5950" s="85">
        <v>5946</v>
      </c>
      <c r="E5950" s="86" t="s">
        <v>6686</v>
      </c>
      <c r="F5950" s="85" t="s">
        <v>686</v>
      </c>
      <c r="G5950" s="86" t="s">
        <v>4339</v>
      </c>
      <c r="H5950" s="85" t="s">
        <v>2</v>
      </c>
      <c r="I5950" s="85">
        <v>1</v>
      </c>
      <c r="J5950" s="88">
        <v>1.318934686546354</v>
      </c>
      <c r="K5950" s="146">
        <v>3.1267364748502811</v>
      </c>
      <c r="L5950" s="147">
        <v>5.9450874835488353E-9</v>
      </c>
      <c r="M5950" s="147">
        <v>2.987569346752874E-2</v>
      </c>
      <c r="N5950" s="87">
        <v>15.720790125859059</v>
      </c>
      <c r="O5950" s="88">
        <v>1.276026583297341</v>
      </c>
      <c r="P5950" s="89">
        <v>81.168094801953401</v>
      </c>
    </row>
    <row r="5951" spans="1:16">
      <c r="A5951" s="75" t="s">
        <v>6690</v>
      </c>
      <c r="B5951" s="85">
        <v>5947</v>
      </c>
      <c r="C5951" s="85">
        <v>4433</v>
      </c>
      <c r="D5951" s="85">
        <v>5947</v>
      </c>
      <c r="E5951" s="86" t="s">
        <v>6686</v>
      </c>
      <c r="F5951" s="85" t="s">
        <v>688</v>
      </c>
      <c r="G5951" s="86" t="s">
        <v>4339</v>
      </c>
      <c r="H5951" s="85" t="s">
        <v>2</v>
      </c>
      <c r="I5951" s="85">
        <v>1</v>
      </c>
      <c r="J5951" s="88">
        <v>0.1619329885960745</v>
      </c>
      <c r="K5951" s="146">
        <v>0.22984820207578091</v>
      </c>
      <c r="L5951" s="147">
        <v>7.6983300039996927E-10</v>
      </c>
      <c r="M5951" s="147">
        <v>6.259342461303722E-3</v>
      </c>
      <c r="N5951" s="87">
        <v>3.900116360066352</v>
      </c>
      <c r="O5951" s="88">
        <v>0.1516748322924322</v>
      </c>
      <c r="P5951" s="89">
        <v>38.889822325673329</v>
      </c>
    </row>
    <row r="5952" spans="1:16">
      <c r="A5952" s="75" t="s">
        <v>6691</v>
      </c>
      <c r="B5952" s="85">
        <v>5948</v>
      </c>
      <c r="C5952" s="85">
        <v>4434</v>
      </c>
      <c r="D5952" s="85">
        <v>5948</v>
      </c>
      <c r="E5952" s="86" t="s">
        <v>6686</v>
      </c>
      <c r="F5952" s="85" t="s">
        <v>765</v>
      </c>
      <c r="G5952" s="86" t="s">
        <v>4339</v>
      </c>
      <c r="H5952" s="85" t="s">
        <v>2</v>
      </c>
      <c r="I5952" s="85">
        <v>1</v>
      </c>
      <c r="J5952" s="88">
        <v>0.66203381137936856</v>
      </c>
      <c r="K5952" s="146">
        <v>0.39002406617652741</v>
      </c>
      <c r="L5952" s="147">
        <v>2.0838061356018019E-9</v>
      </c>
      <c r="M5952" s="147">
        <v>9.2265961618222522E-2</v>
      </c>
      <c r="N5952" s="87">
        <v>12.213819411763049</v>
      </c>
      <c r="O5952" s="88">
        <v>0.59258520157183425</v>
      </c>
      <c r="P5952" s="89">
        <v>48.517599744525391</v>
      </c>
    </row>
    <row r="5953" spans="1:16">
      <c r="A5953" s="75" t="s">
        <v>6692</v>
      </c>
      <c r="B5953" s="85">
        <v>5949</v>
      </c>
      <c r="C5953" s="85">
        <v>4435</v>
      </c>
      <c r="D5953" s="85">
        <v>5949</v>
      </c>
      <c r="E5953" s="86" t="s">
        <v>6686</v>
      </c>
      <c r="F5953" s="85" t="s">
        <v>690</v>
      </c>
      <c r="G5953" s="86" t="s">
        <v>4339</v>
      </c>
      <c r="H5953" s="85" t="s">
        <v>2</v>
      </c>
      <c r="I5953" s="85">
        <v>1</v>
      </c>
      <c r="J5953" s="88">
        <v>6.5859588981677999E-2</v>
      </c>
      <c r="K5953" s="146">
        <v>0.14225409253815222</v>
      </c>
      <c r="L5953" s="147">
        <v>3.244540760757317E-10</v>
      </c>
      <c r="M5953" s="147">
        <v>1.5663083848530279E-3</v>
      </c>
      <c r="N5953" s="87">
        <v>1.2028588263463471</v>
      </c>
      <c r="O5953" s="88">
        <v>6.089787295602108E-2</v>
      </c>
      <c r="P5953" s="89">
        <v>50.627614498200764</v>
      </c>
    </row>
    <row r="5954" spans="1:16">
      <c r="A5954" s="75" t="s">
        <v>6693</v>
      </c>
      <c r="B5954" s="85">
        <v>5950</v>
      </c>
      <c r="C5954" s="85">
        <v>4436</v>
      </c>
      <c r="D5954" s="85">
        <v>5950</v>
      </c>
      <c r="E5954" s="86" t="s">
        <v>6686</v>
      </c>
      <c r="F5954" s="85" t="s">
        <v>692</v>
      </c>
      <c r="G5954" s="86" t="s">
        <v>4339</v>
      </c>
      <c r="H5954" s="85" t="s">
        <v>2</v>
      </c>
      <c r="I5954" s="85">
        <v>1</v>
      </c>
      <c r="J5954" s="88">
        <v>0.22394973041866781</v>
      </c>
      <c r="K5954" s="146">
        <v>0.15953925100320293</v>
      </c>
      <c r="L5954" s="147">
        <v>7.0776410003766134E-10</v>
      </c>
      <c r="M5954" s="147">
        <v>2.3969909084556679E-2</v>
      </c>
      <c r="N5954" s="87">
        <v>3.17263498565785</v>
      </c>
      <c r="O5954" s="88">
        <v>0.17998235999001061</v>
      </c>
      <c r="P5954" s="89">
        <v>56.729614595954232</v>
      </c>
    </row>
    <row r="5955" spans="1:16">
      <c r="A5955" s="75" t="s">
        <v>6694</v>
      </c>
      <c r="B5955" s="85">
        <v>5951</v>
      </c>
      <c r="C5955" s="85">
        <v>4437</v>
      </c>
      <c r="D5955" s="85">
        <v>5951</v>
      </c>
      <c r="E5955" s="86" t="s">
        <v>6686</v>
      </c>
      <c r="F5955" s="85" t="s">
        <v>38</v>
      </c>
      <c r="G5955" s="86" t="s">
        <v>4339</v>
      </c>
      <c r="H5955" s="85" t="s">
        <v>2</v>
      </c>
      <c r="I5955" s="85">
        <v>1</v>
      </c>
      <c r="J5955" s="88">
        <v>1.0180314774331201</v>
      </c>
      <c r="K5955" s="146">
        <v>1.8294283885193789</v>
      </c>
      <c r="L5955" s="147">
        <v>5.4272092191008817E-9</v>
      </c>
      <c r="M5955" s="147">
        <v>2.1504168356991721E-2</v>
      </c>
      <c r="N5955" s="87">
        <v>11.64821904657097</v>
      </c>
      <c r="O5955" s="88">
        <v>0.95324894813614414</v>
      </c>
      <c r="P5955" s="89">
        <v>81.836454510766075</v>
      </c>
    </row>
    <row r="5956" spans="1:16">
      <c r="A5956" s="75" t="s">
        <v>6695</v>
      </c>
      <c r="B5956" s="85">
        <v>5952</v>
      </c>
      <c r="C5956" s="85">
        <v>4438</v>
      </c>
      <c r="D5956" s="85">
        <v>5952</v>
      </c>
      <c r="E5956" s="86" t="s">
        <v>6686</v>
      </c>
      <c r="F5956" s="85" t="s">
        <v>696</v>
      </c>
      <c r="G5956" s="86" t="s">
        <v>4339</v>
      </c>
      <c r="H5956" s="85" t="s">
        <v>2</v>
      </c>
      <c r="I5956" s="85">
        <v>1</v>
      </c>
      <c r="J5956" s="88">
        <v>0.89514188344149725</v>
      </c>
      <c r="K5956" s="146">
        <v>1.1409194552568016</v>
      </c>
      <c r="L5956" s="147">
        <v>4.6090221181636113E-9</v>
      </c>
      <c r="M5956" s="147">
        <v>5.5717068136515013E-3</v>
      </c>
      <c r="N5956" s="87">
        <v>9.091111236775582</v>
      </c>
      <c r="O5956" s="88">
        <v>0.87829082946843862</v>
      </c>
      <c r="P5956" s="89">
        <v>96.609843020681055</v>
      </c>
    </row>
    <row r="5957" spans="1:16">
      <c r="A5957" s="75" t="s">
        <v>14605</v>
      </c>
      <c r="B5957" s="85">
        <v>5953</v>
      </c>
      <c r="C5957" s="85">
        <v>9639</v>
      </c>
      <c r="D5957" s="85">
        <v>5953</v>
      </c>
      <c r="E5957" s="86" t="s">
        <v>14606</v>
      </c>
      <c r="F5957" s="85" t="s">
        <v>758</v>
      </c>
      <c r="G5957" s="86" t="s">
        <v>4339</v>
      </c>
      <c r="H5957" s="85" t="s">
        <v>2</v>
      </c>
      <c r="I5957" s="85">
        <v>1</v>
      </c>
      <c r="J5957" s="88">
        <v>4.349258914928255E-2</v>
      </c>
      <c r="K5957" s="146">
        <v>5.4207649864152635E-2</v>
      </c>
      <c r="L5957" s="147">
        <v>1.4749671587966611E-10</v>
      </c>
      <c r="M5957" s="147">
        <v>4.3975709964759564E-3</v>
      </c>
      <c r="N5957" s="87">
        <v>0.58512774370517395</v>
      </c>
      <c r="O5957" s="88">
        <v>3.8422949925725557E-2</v>
      </c>
      <c r="P5957" s="89">
        <v>65.665917125074103</v>
      </c>
    </row>
    <row r="5958" spans="1:16">
      <c r="A5958" s="75" t="s">
        <v>14607</v>
      </c>
      <c r="B5958" s="85">
        <v>5954</v>
      </c>
      <c r="C5958" s="85">
        <v>9640</v>
      </c>
      <c r="D5958" s="85">
        <v>5954</v>
      </c>
      <c r="E5958" s="86" t="s">
        <v>14606</v>
      </c>
      <c r="F5958" s="85" t="s">
        <v>283</v>
      </c>
      <c r="G5958" s="86" t="s">
        <v>4339</v>
      </c>
      <c r="H5958" s="85" t="s">
        <v>2</v>
      </c>
      <c r="I5958" s="85">
        <v>1</v>
      </c>
      <c r="J5958" s="88">
        <v>1.1683061403055981</v>
      </c>
      <c r="K5958" s="146">
        <v>1.3324853123646139</v>
      </c>
      <c r="L5958" s="147">
        <v>4.9884040251371001E-9</v>
      </c>
      <c r="M5958" s="147">
        <v>2.321923748507311E-2</v>
      </c>
      <c r="N5958" s="87">
        <v>10.81063411558668</v>
      </c>
      <c r="O5958" s="88">
        <v>0.97913977766465365</v>
      </c>
      <c r="P5958" s="89">
        <v>90.571909769190896</v>
      </c>
    </row>
    <row r="5959" spans="1:16">
      <c r="A5959" s="75" t="s">
        <v>14608</v>
      </c>
      <c r="B5959" s="85">
        <v>5955</v>
      </c>
      <c r="C5959" s="85">
        <v>9641</v>
      </c>
      <c r="D5959" s="85">
        <v>5955</v>
      </c>
      <c r="E5959" s="86" t="s">
        <v>14606</v>
      </c>
      <c r="F5959" s="85" t="s">
        <v>761</v>
      </c>
      <c r="G5959" s="86" t="s">
        <v>4339</v>
      </c>
      <c r="H5959" s="85" t="s">
        <v>2</v>
      </c>
      <c r="I5959" s="85">
        <v>1</v>
      </c>
      <c r="J5959" s="88">
        <v>0.52888162583910703</v>
      </c>
      <c r="K5959" s="146">
        <v>0.89280086191955144</v>
      </c>
      <c r="L5959" s="147">
        <v>3.1041877393526539E-9</v>
      </c>
      <c r="M5959" s="147">
        <v>1.42182091858335E-2</v>
      </c>
      <c r="N5959" s="87">
        <v>6.8345796514547033</v>
      </c>
      <c r="O5959" s="88">
        <v>0.51677886084022351</v>
      </c>
      <c r="P5959" s="89">
        <v>75.612383964276418</v>
      </c>
    </row>
    <row r="5960" spans="1:16">
      <c r="A5960" s="75" t="s">
        <v>14609</v>
      </c>
      <c r="B5960" s="85">
        <v>5956</v>
      </c>
      <c r="C5960" s="85">
        <v>9642</v>
      </c>
      <c r="D5960" s="85">
        <v>5956</v>
      </c>
      <c r="E5960" s="86" t="s">
        <v>14606</v>
      </c>
      <c r="F5960" s="85" t="s">
        <v>686</v>
      </c>
      <c r="G5960" s="86" t="s">
        <v>4339</v>
      </c>
      <c r="H5960" s="85" t="s">
        <v>2</v>
      </c>
      <c r="I5960" s="85">
        <v>1</v>
      </c>
      <c r="J5960" s="88">
        <v>1.4002473051361799</v>
      </c>
      <c r="K5960" s="146">
        <v>3.3163915356308209</v>
      </c>
      <c r="L5960" s="147">
        <v>6.3097955882280313E-9</v>
      </c>
      <c r="M5960" s="147">
        <v>3.1783097089380721E-2</v>
      </c>
      <c r="N5960" s="87">
        <v>16.670052901275049</v>
      </c>
      <c r="O5960" s="88">
        <v>1.353116107537222</v>
      </c>
      <c r="P5960" s="89">
        <v>81.170474715993592</v>
      </c>
    </row>
    <row r="5961" spans="1:16">
      <c r="A5961" s="75" t="s">
        <v>14610</v>
      </c>
      <c r="B5961" s="85">
        <v>5957</v>
      </c>
      <c r="C5961" s="85">
        <v>9643</v>
      </c>
      <c r="D5961" s="85">
        <v>5957</v>
      </c>
      <c r="E5961" s="86" t="s">
        <v>14606</v>
      </c>
      <c r="F5961" s="85" t="s">
        <v>688</v>
      </c>
      <c r="G5961" s="86" t="s">
        <v>4339</v>
      </c>
      <c r="H5961" s="85" t="s">
        <v>2</v>
      </c>
      <c r="I5961" s="85">
        <v>1</v>
      </c>
      <c r="J5961" s="88">
        <v>0.1688565783929184</v>
      </c>
      <c r="K5961" s="146">
        <v>0.23969962480322732</v>
      </c>
      <c r="L5961" s="147">
        <v>8.0114494611101357E-10</v>
      </c>
      <c r="M5961" s="147">
        <v>6.5136687621423139E-3</v>
      </c>
      <c r="N5961" s="87">
        <v>4.0184352093723126</v>
      </c>
      <c r="O5961" s="88">
        <v>0.15678004770563869</v>
      </c>
      <c r="P5961" s="89">
        <v>39.01519858774283</v>
      </c>
    </row>
    <row r="5962" spans="1:16">
      <c r="A5962" s="75" t="s">
        <v>14611</v>
      </c>
      <c r="B5962" s="85">
        <v>5958</v>
      </c>
      <c r="C5962" s="85">
        <v>9644</v>
      </c>
      <c r="D5962" s="85">
        <v>5958</v>
      </c>
      <c r="E5962" s="86" t="s">
        <v>14606</v>
      </c>
      <c r="F5962" s="85" t="s">
        <v>765</v>
      </c>
      <c r="G5962" s="86" t="s">
        <v>4339</v>
      </c>
      <c r="H5962" s="85" t="s">
        <v>2</v>
      </c>
      <c r="I5962" s="85">
        <v>1</v>
      </c>
      <c r="J5962" s="88">
        <v>0.68766903356623343</v>
      </c>
      <c r="K5962" s="146">
        <v>0.4084416288023528</v>
      </c>
      <c r="L5962" s="147">
        <v>2.169037279534735E-9</v>
      </c>
      <c r="M5962" s="147">
        <v>9.5564950887428279E-2</v>
      </c>
      <c r="N5962" s="87">
        <v>12.65104211020518</v>
      </c>
      <c r="O5962" s="88">
        <v>0.61424418858860041</v>
      </c>
      <c r="P5962" s="89">
        <v>48.552853056516966</v>
      </c>
    </row>
    <row r="5963" spans="1:16">
      <c r="A5963" s="75" t="s">
        <v>14612</v>
      </c>
      <c r="B5963" s="85">
        <v>5959</v>
      </c>
      <c r="C5963" s="85">
        <v>9645</v>
      </c>
      <c r="D5963" s="85">
        <v>5959</v>
      </c>
      <c r="E5963" s="86" t="s">
        <v>14606</v>
      </c>
      <c r="F5963" s="85" t="s">
        <v>690</v>
      </c>
      <c r="G5963" s="86" t="s">
        <v>4339</v>
      </c>
      <c r="H5963" s="85" t="s">
        <v>2</v>
      </c>
      <c r="I5963" s="85">
        <v>1</v>
      </c>
      <c r="J5963" s="88">
        <v>7.131992625949217E-2</v>
      </c>
      <c r="K5963" s="146">
        <v>0.15171506214309111</v>
      </c>
      <c r="L5963" s="147">
        <v>3.483879017559836E-10</v>
      </c>
      <c r="M5963" s="147">
        <v>1.7179588987501671E-3</v>
      </c>
      <c r="N5963" s="87">
        <v>1.267835407283749</v>
      </c>
      <c r="O5963" s="88">
        <v>6.4573478735638082E-2</v>
      </c>
      <c r="P5963" s="89">
        <v>50.932067652206023</v>
      </c>
    </row>
    <row r="5964" spans="1:16">
      <c r="A5964" s="75" t="s">
        <v>14613</v>
      </c>
      <c r="B5964" s="85">
        <v>5960</v>
      </c>
      <c r="C5964" s="85">
        <v>9646</v>
      </c>
      <c r="D5964" s="85">
        <v>5960</v>
      </c>
      <c r="E5964" s="86" t="s">
        <v>14606</v>
      </c>
      <c r="F5964" s="85" t="s">
        <v>692</v>
      </c>
      <c r="G5964" s="86" t="s">
        <v>4339</v>
      </c>
      <c r="H5964" s="85" t="s">
        <v>2</v>
      </c>
      <c r="I5964" s="85">
        <v>1</v>
      </c>
      <c r="J5964" s="88">
        <v>0.2400476703711992</v>
      </c>
      <c r="K5964" s="146">
        <v>0.17331036909218531</v>
      </c>
      <c r="L5964" s="147">
        <v>7.6114374171558131E-10</v>
      </c>
      <c r="M5964" s="147">
        <v>2.5476457821851008E-2</v>
      </c>
      <c r="N5964" s="87">
        <v>3.373616254819741</v>
      </c>
      <c r="O5964" s="88">
        <v>0.19189060250924089</v>
      </c>
      <c r="P5964" s="89">
        <v>56.879795452459952</v>
      </c>
    </row>
    <row r="5965" spans="1:16">
      <c r="A5965" s="75" t="s">
        <v>14614</v>
      </c>
      <c r="B5965" s="85">
        <v>5961</v>
      </c>
      <c r="C5965" s="85">
        <v>9647</v>
      </c>
      <c r="D5965" s="85">
        <v>5961</v>
      </c>
      <c r="E5965" s="86" t="s">
        <v>14606</v>
      </c>
      <c r="F5965" s="85" t="s">
        <v>38</v>
      </c>
      <c r="G5965" s="86" t="s">
        <v>4339</v>
      </c>
      <c r="H5965" s="85" t="s">
        <v>2</v>
      </c>
      <c r="I5965" s="85">
        <v>1</v>
      </c>
      <c r="J5965" s="88">
        <v>1.020526812902246</v>
      </c>
      <c r="K5965" s="146">
        <v>1.8327155257672756</v>
      </c>
      <c r="L5965" s="147">
        <v>5.4369079017969123E-9</v>
      </c>
      <c r="M5965" s="147">
        <v>2.158773953696972E-2</v>
      </c>
      <c r="N5965" s="87">
        <v>11.66019583655283</v>
      </c>
      <c r="O5965" s="88">
        <v>0.95423880566002084</v>
      </c>
      <c r="P5965" s="89">
        <v>81.837288072695685</v>
      </c>
    </row>
    <row r="5966" spans="1:16">
      <c r="A5966" s="75" t="s">
        <v>14615</v>
      </c>
      <c r="B5966" s="85">
        <v>5962</v>
      </c>
      <c r="C5966" s="85">
        <v>9648</v>
      </c>
      <c r="D5966" s="85">
        <v>5962</v>
      </c>
      <c r="E5966" s="86" t="s">
        <v>14606</v>
      </c>
      <c r="F5966" s="85" t="s">
        <v>696</v>
      </c>
      <c r="G5966" s="86" t="s">
        <v>4339</v>
      </c>
      <c r="H5966" s="85" t="s">
        <v>2</v>
      </c>
      <c r="I5966" s="85">
        <v>1</v>
      </c>
      <c r="J5966" s="88">
        <v>0.91886515315796058</v>
      </c>
      <c r="K5966" s="146">
        <v>1.1713157121626043</v>
      </c>
      <c r="L5966" s="147">
        <v>4.7276082137496966E-9</v>
      </c>
      <c r="M5966" s="147">
        <v>5.8017459116780192E-3</v>
      </c>
      <c r="N5966" s="87">
        <v>9.3183819610462955</v>
      </c>
      <c r="O5966" s="88">
        <v>0.90005313217889138</v>
      </c>
      <c r="P5966" s="89">
        <v>96.588993233094598</v>
      </c>
    </row>
    <row r="5967" spans="1:16">
      <c r="A5967" s="75" t="s">
        <v>4347</v>
      </c>
      <c r="B5967" s="85">
        <v>5963</v>
      </c>
      <c r="C5967" s="85">
        <v>2354</v>
      </c>
      <c r="D5967" s="85">
        <v>5963</v>
      </c>
      <c r="E5967" s="86" t="s">
        <v>4348</v>
      </c>
      <c r="F5967" s="85" t="s">
        <v>55</v>
      </c>
      <c r="G5967" s="86" t="s">
        <v>4349</v>
      </c>
      <c r="H5967" s="85" t="s">
        <v>2</v>
      </c>
      <c r="I5967" s="85">
        <v>1</v>
      </c>
      <c r="J5967" s="88">
        <v>3.0575469897855041E-2</v>
      </c>
      <c r="K5967" s="146">
        <v>7.0543941265664586E-2</v>
      </c>
      <c r="L5967" s="147">
        <v>1.1949025430815499E-10</v>
      </c>
      <c r="M5967" s="147">
        <v>2.935206171956189E-3</v>
      </c>
      <c r="N5967" s="87">
        <v>1.055696524075165</v>
      </c>
      <c r="O5967" s="88">
        <v>2.746775323264343E-2</v>
      </c>
      <c r="P5967" s="89">
        <v>26.018607247671245</v>
      </c>
    </row>
    <row r="5968" spans="1:16">
      <c r="A5968" s="75" t="s">
        <v>14616</v>
      </c>
      <c r="B5968" s="85">
        <v>5964</v>
      </c>
      <c r="C5968" s="85">
        <v>9649</v>
      </c>
      <c r="D5968" s="85">
        <v>5964</v>
      </c>
      <c r="E5968" s="86" t="s">
        <v>14617</v>
      </c>
      <c r="F5968" s="85" t="s">
        <v>55</v>
      </c>
      <c r="G5968" s="86" t="s">
        <v>4349</v>
      </c>
      <c r="H5968" s="85" t="s">
        <v>2</v>
      </c>
      <c r="I5968" s="85">
        <v>1</v>
      </c>
      <c r="J5968" s="88">
        <v>3.4217077461956791E-2</v>
      </c>
      <c r="K5968" s="146">
        <v>7.639014848790969E-2</v>
      </c>
      <c r="L5968" s="147">
        <v>1.3366677393087681E-10</v>
      </c>
      <c r="M5968" s="147">
        <v>3.1234116419391932E-3</v>
      </c>
      <c r="N5968" s="87">
        <v>1.104680097317152</v>
      </c>
      <c r="O5968" s="88">
        <v>2.9443984228164119E-2</v>
      </c>
      <c r="P5968" s="89">
        <v>26.653855989324295</v>
      </c>
    </row>
    <row r="5969" spans="1:16">
      <c r="A5969" s="75" t="s">
        <v>4561</v>
      </c>
      <c r="B5969" s="85">
        <v>5965</v>
      </c>
      <c r="C5969" s="85">
        <v>2490</v>
      </c>
      <c r="D5969" s="85">
        <v>5965</v>
      </c>
      <c r="E5969" s="86" t="s">
        <v>4562</v>
      </c>
      <c r="F5969" s="85" t="s">
        <v>283</v>
      </c>
      <c r="G5969" s="86" t="s">
        <v>4563</v>
      </c>
      <c r="H5969" s="85" t="s">
        <v>2</v>
      </c>
      <c r="I5969" s="85">
        <v>1</v>
      </c>
      <c r="J5969" s="88">
        <v>3.606316857957983</v>
      </c>
      <c r="K5969" s="146">
        <v>16.44291306763072</v>
      </c>
      <c r="L5969" s="147">
        <v>2.215044801981934E-8</v>
      </c>
      <c r="M5969" s="147">
        <v>8.2737867720844613E-2</v>
      </c>
      <c r="N5969" s="87">
        <v>36.663961781423737</v>
      </c>
      <c r="O5969" s="88">
        <v>2.983519463333836</v>
      </c>
      <c r="P5969" s="89">
        <v>81.37471561639785</v>
      </c>
    </row>
    <row r="5970" spans="1:16">
      <c r="A5970" s="75" t="s">
        <v>4564</v>
      </c>
      <c r="B5970" s="85">
        <v>5966</v>
      </c>
      <c r="C5970" s="85">
        <v>2491</v>
      </c>
      <c r="D5970" s="85">
        <v>5966</v>
      </c>
      <c r="E5970" s="86" t="s">
        <v>4562</v>
      </c>
      <c r="F5970" s="85" t="s">
        <v>38</v>
      </c>
      <c r="G5970" s="86" t="s">
        <v>4563</v>
      </c>
      <c r="H5970" s="85" t="s">
        <v>2</v>
      </c>
      <c r="I5970" s="85">
        <v>1</v>
      </c>
      <c r="J5970" s="88">
        <v>3.1357517358521738</v>
      </c>
      <c r="K5970" s="146">
        <v>16.186596332954039</v>
      </c>
      <c r="L5970" s="147">
        <v>2.1576780672668238E-8</v>
      </c>
      <c r="M5970" s="147">
        <v>9.3756996075485696E-2</v>
      </c>
      <c r="N5970" s="87">
        <v>40.533337466889613</v>
      </c>
      <c r="O5970" s="88">
        <v>2.9285361776069649</v>
      </c>
      <c r="P5970" s="89">
        <v>72.250062803221979</v>
      </c>
    </row>
    <row r="5971" spans="1:16">
      <c r="A5971" s="75" t="s">
        <v>14620</v>
      </c>
      <c r="B5971" s="85">
        <v>5967</v>
      </c>
      <c r="C5971" s="85">
        <v>9651</v>
      </c>
      <c r="D5971" s="85">
        <v>5967</v>
      </c>
      <c r="E5971" s="86" t="s">
        <v>14621</v>
      </c>
      <c r="F5971" s="85" t="s">
        <v>55</v>
      </c>
      <c r="G5971" s="86" t="s">
        <v>4563</v>
      </c>
      <c r="H5971" s="85" t="s">
        <v>2</v>
      </c>
      <c r="I5971" s="85">
        <v>1</v>
      </c>
      <c r="J5971" s="88">
        <v>3.24051369942904</v>
      </c>
      <c r="K5971" s="146">
        <v>16.72397229145054</v>
      </c>
      <c r="L5971" s="147">
        <v>2.2295313362703531E-8</v>
      </c>
      <c r="M5971" s="147">
        <v>9.6940731860358023E-2</v>
      </c>
      <c r="N5971" s="87">
        <v>41.884789835821053</v>
      </c>
      <c r="O5971" s="88">
        <v>3.026307343991697</v>
      </c>
      <c r="P5971" s="89">
        <v>72.253134272707115</v>
      </c>
    </row>
    <row r="5972" spans="1:16">
      <c r="A5972" s="75" t="s">
        <v>4569</v>
      </c>
      <c r="B5972" s="85">
        <v>5968</v>
      </c>
      <c r="C5972" s="85">
        <v>2494</v>
      </c>
      <c r="D5972" s="85">
        <v>5968</v>
      </c>
      <c r="E5972" s="86" t="s">
        <v>4570</v>
      </c>
      <c r="F5972" s="85" t="s">
        <v>32</v>
      </c>
      <c r="G5972" s="86" t="s">
        <v>4571</v>
      </c>
      <c r="H5972" s="85" t="s">
        <v>2</v>
      </c>
      <c r="I5972" s="85">
        <v>1</v>
      </c>
      <c r="J5972" s="88">
        <v>5.7132814211141008E-3</v>
      </c>
      <c r="K5972" s="146">
        <v>2.8675630421618144E-2</v>
      </c>
      <c r="L5972" s="147">
        <v>7.9598180436377256E-11</v>
      </c>
      <c r="M5972" s="147">
        <v>4.5481786068338718E-4</v>
      </c>
      <c r="N5972" s="87">
        <v>1.5392823142003951</v>
      </c>
      <c r="O5972" s="88">
        <v>4.9829731686807776E-3</v>
      </c>
      <c r="P5972" s="89">
        <v>3.237205496815744</v>
      </c>
    </row>
    <row r="5973" spans="1:16">
      <c r="A5973" s="75" t="s">
        <v>14618</v>
      </c>
      <c r="B5973" s="85">
        <v>5969</v>
      </c>
      <c r="C5973" s="85">
        <v>9650</v>
      </c>
      <c r="D5973" s="85">
        <v>5969</v>
      </c>
      <c r="E5973" s="86" t="s">
        <v>14619</v>
      </c>
      <c r="F5973" s="85" t="s">
        <v>32</v>
      </c>
      <c r="G5973" s="86" t="s">
        <v>4571</v>
      </c>
      <c r="H5973" s="85" t="s">
        <v>2</v>
      </c>
      <c r="I5973" s="85">
        <v>1</v>
      </c>
      <c r="J5973" s="88">
        <v>8.9531203683933126E-3</v>
      </c>
      <c r="K5973" s="146">
        <v>3.4269560292545555E-2</v>
      </c>
      <c r="L5973" s="147">
        <v>9.5791782512205429E-11</v>
      </c>
      <c r="M5973" s="147">
        <v>5.8457588732950799E-4</v>
      </c>
      <c r="N5973" s="87">
        <v>1.5999440684146571</v>
      </c>
      <c r="O5973" s="88">
        <v>6.5780222955652817E-3</v>
      </c>
      <c r="P5973" s="89">
        <v>4.1114076581959971</v>
      </c>
    </row>
    <row r="5974" spans="1:16">
      <c r="A5974" s="75" t="s">
        <v>4722</v>
      </c>
      <c r="B5974" s="85">
        <v>5970</v>
      </c>
      <c r="C5974" s="85">
        <v>2624</v>
      </c>
      <c r="D5974" s="85">
        <v>5970</v>
      </c>
      <c r="E5974" s="86" t="s">
        <v>4723</v>
      </c>
      <c r="F5974" s="85" t="s">
        <v>32</v>
      </c>
      <c r="G5974" s="86" t="s">
        <v>4724</v>
      </c>
      <c r="H5974" s="85" t="s">
        <v>2</v>
      </c>
      <c r="I5974" s="85">
        <v>1</v>
      </c>
      <c r="J5974" s="88">
        <v>6.0694801446089554E-3</v>
      </c>
      <c r="K5974" s="146">
        <v>4.3764042866770318E-2</v>
      </c>
      <c r="L5974" s="147">
        <v>2.482678746385677E-11</v>
      </c>
      <c r="M5974" s="147">
        <v>3.6727815538177691E-4</v>
      </c>
      <c r="N5974" s="87">
        <v>5.27856649741449E-2</v>
      </c>
      <c r="O5974" s="88">
        <v>5.3070522480133534E-3</v>
      </c>
      <c r="P5974" s="89">
        <v>100.539649365274</v>
      </c>
    </row>
    <row r="5975" spans="1:16">
      <c r="A5975" s="75" t="s">
        <v>4916</v>
      </c>
      <c r="B5975" s="85">
        <v>5971</v>
      </c>
      <c r="C5975" s="85">
        <v>2805</v>
      </c>
      <c r="D5975" s="85">
        <v>5971</v>
      </c>
      <c r="E5975" s="86" t="s">
        <v>4917</v>
      </c>
      <c r="F5975" s="85" t="s">
        <v>32</v>
      </c>
      <c r="G5975" s="86" t="s">
        <v>4724</v>
      </c>
      <c r="H5975" s="85" t="s">
        <v>2</v>
      </c>
      <c r="I5975" s="85">
        <v>1</v>
      </c>
      <c r="J5975" s="88">
        <v>3.610159836336807E-3</v>
      </c>
      <c r="K5975" s="146">
        <v>7.7047071571877566E-3</v>
      </c>
      <c r="L5975" s="147">
        <v>1.632499080646971E-11</v>
      </c>
      <c r="M5975" s="147">
        <v>2.832992175707606E-4</v>
      </c>
      <c r="N5975" s="87">
        <v>3.4147984710989697E-2</v>
      </c>
      <c r="O5975" s="88">
        <v>3.3543467715167852E-3</v>
      </c>
      <c r="P5975" s="89">
        <v>98.229713990625939</v>
      </c>
    </row>
    <row r="5976" spans="1:16">
      <c r="A5976" s="75" t="s">
        <v>5925</v>
      </c>
      <c r="B5976" s="85">
        <v>5972</v>
      </c>
      <c r="C5976" s="85">
        <v>3769</v>
      </c>
      <c r="D5976" s="85">
        <v>5972</v>
      </c>
      <c r="E5976" s="86" t="s">
        <v>5926</v>
      </c>
      <c r="F5976" s="85" t="s">
        <v>32</v>
      </c>
      <c r="G5976" s="86" t="s">
        <v>4724</v>
      </c>
      <c r="H5976" s="85" t="s">
        <v>2</v>
      </c>
      <c r="I5976" s="85">
        <v>1</v>
      </c>
      <c r="J5976" s="88">
        <v>2.3233101463089972E-2</v>
      </c>
      <c r="K5976" s="146">
        <v>6.4490407254473414E-2</v>
      </c>
      <c r="L5976" s="147">
        <v>1.3017191189354131E-10</v>
      </c>
      <c r="M5976" s="147">
        <v>2.511800561322964E-3</v>
      </c>
      <c r="N5976" s="87">
        <v>0.31479285687612291</v>
      </c>
      <c r="O5976" s="88">
        <v>2.0568604043631419E-2</v>
      </c>
      <c r="P5976" s="89">
        <v>65.340123177336139</v>
      </c>
    </row>
    <row r="5977" spans="1:16">
      <c r="A5977" s="75" t="s">
        <v>6030</v>
      </c>
      <c r="B5977" s="85">
        <v>5973</v>
      </c>
      <c r="C5977" s="85">
        <v>3871</v>
      </c>
      <c r="D5977" s="85">
        <v>5973</v>
      </c>
      <c r="E5977" s="86" t="s">
        <v>6031</v>
      </c>
      <c r="F5977" s="85" t="s">
        <v>32</v>
      </c>
      <c r="G5977" s="86" t="s">
        <v>4724</v>
      </c>
      <c r="H5977" s="85" t="s">
        <v>2</v>
      </c>
      <c r="I5977" s="85">
        <v>1</v>
      </c>
      <c r="J5977" s="88">
        <v>2.2166639536445869E-2</v>
      </c>
      <c r="K5977" s="146">
        <v>7.083544171636813E-2</v>
      </c>
      <c r="L5977" s="147">
        <v>1.306634840162232E-10</v>
      </c>
      <c r="M5977" s="147">
        <v>2.2291439483855232E-3</v>
      </c>
      <c r="N5977" s="87">
        <v>0.28083319772881898</v>
      </c>
      <c r="O5977" s="88">
        <v>1.9651422547092439E-2</v>
      </c>
      <c r="P5977" s="89">
        <v>69.975425647748537</v>
      </c>
    </row>
    <row r="5978" spans="1:16">
      <c r="A5978" s="75" t="s">
        <v>6122</v>
      </c>
      <c r="B5978" s="85">
        <v>5974</v>
      </c>
      <c r="C5978" s="85">
        <v>3961</v>
      </c>
      <c r="D5978" s="85">
        <v>5974</v>
      </c>
      <c r="E5978" s="86" t="s">
        <v>6123</v>
      </c>
      <c r="F5978" s="85" t="s">
        <v>32</v>
      </c>
      <c r="G5978" s="86" t="s">
        <v>4724</v>
      </c>
      <c r="H5978" s="85" t="s">
        <v>2</v>
      </c>
      <c r="I5978" s="85">
        <v>1</v>
      </c>
      <c r="J5978" s="88">
        <v>3.6002251103334409E-2</v>
      </c>
      <c r="K5978" s="146">
        <v>0.12914065971987662</v>
      </c>
      <c r="L5978" s="147">
        <v>3.0587707868895032E-10</v>
      </c>
      <c r="M5978" s="147">
        <v>3.5592669901321648E-3</v>
      </c>
      <c r="N5978" s="87">
        <v>0.43802416703952618</v>
      </c>
      <c r="O5978" s="88">
        <v>3.2183411751593123E-2</v>
      </c>
      <c r="P5978" s="89">
        <v>73.474055025573463</v>
      </c>
    </row>
    <row r="5979" spans="1:16">
      <c r="A5979" s="75" t="s">
        <v>6708</v>
      </c>
      <c r="B5979" s="85">
        <v>5975</v>
      </c>
      <c r="C5979" s="85">
        <v>4445</v>
      </c>
      <c r="D5979" s="85">
        <v>5975</v>
      </c>
      <c r="E5979" s="86" t="s">
        <v>6709</v>
      </c>
      <c r="F5979" s="85" t="s">
        <v>32</v>
      </c>
      <c r="G5979" s="86" t="s">
        <v>4724</v>
      </c>
      <c r="H5979" s="85" t="s">
        <v>2</v>
      </c>
      <c r="I5979" s="85">
        <v>1</v>
      </c>
      <c r="J5979" s="88">
        <v>6.2708532968129647E-3</v>
      </c>
      <c r="K5979" s="146">
        <v>4.4100741509228672E-2</v>
      </c>
      <c r="L5979" s="147">
        <v>2.5660852289431769E-11</v>
      </c>
      <c r="M5979" s="147">
        <v>3.8033724912285729E-4</v>
      </c>
      <c r="N5979" s="87">
        <v>5.4667638811099289E-2</v>
      </c>
      <c r="O5979" s="88">
        <v>5.4954531364965441E-3</v>
      </c>
      <c r="P5979" s="89">
        <v>100.5247941197122</v>
      </c>
    </row>
    <row r="5980" spans="1:16">
      <c r="A5980" s="75" t="s">
        <v>6712</v>
      </c>
      <c r="B5980" s="85">
        <v>5976</v>
      </c>
      <c r="C5980" s="85">
        <v>4447</v>
      </c>
      <c r="D5980" s="85">
        <v>5976</v>
      </c>
      <c r="E5980" s="86" t="s">
        <v>6713</v>
      </c>
      <c r="F5980" s="85" t="s">
        <v>32</v>
      </c>
      <c r="G5980" s="86" t="s">
        <v>4724</v>
      </c>
      <c r="H5980" s="85" t="s">
        <v>2</v>
      </c>
      <c r="I5980" s="85">
        <v>1</v>
      </c>
      <c r="J5980" s="88">
        <v>4.2068826325265714E-3</v>
      </c>
      <c r="K5980" s="146">
        <v>8.532241739751617E-3</v>
      </c>
      <c r="L5980" s="147">
        <v>1.9031852994078008E-11</v>
      </c>
      <c r="M5980" s="147">
        <v>3.4337277571312171E-4</v>
      </c>
      <c r="N5980" s="87">
        <v>4.2570930403065602E-2</v>
      </c>
      <c r="O5980" s="88">
        <v>3.9020128496014541E-3</v>
      </c>
      <c r="P5980" s="89">
        <v>91.659092546411998</v>
      </c>
    </row>
    <row r="5981" spans="1:16">
      <c r="A5981" s="75" t="s">
        <v>7311</v>
      </c>
      <c r="B5981" s="85">
        <v>5977</v>
      </c>
      <c r="C5981" s="85">
        <v>4930</v>
      </c>
      <c r="D5981" s="85">
        <v>5977</v>
      </c>
      <c r="E5981" s="86" t="s">
        <v>7312</v>
      </c>
      <c r="F5981" s="85" t="s">
        <v>32</v>
      </c>
      <c r="G5981" s="86" t="s">
        <v>4724</v>
      </c>
      <c r="H5981" s="85" t="s">
        <v>2</v>
      </c>
      <c r="I5981" s="85">
        <v>1</v>
      </c>
      <c r="J5981" s="88">
        <v>6.7026889132655466E-3</v>
      </c>
      <c r="K5981" s="146">
        <v>2.9139817264427631E-2</v>
      </c>
      <c r="L5981" s="147">
        <v>4.0210860039965233E-11</v>
      </c>
      <c r="M5981" s="147">
        <v>4.0606113958414452E-4</v>
      </c>
      <c r="N5981" s="87">
        <v>5.3679069854877873E-2</v>
      </c>
      <c r="O5981" s="88">
        <v>4.942487617581588E-3</v>
      </c>
      <c r="P5981" s="89">
        <v>92.074762676470982</v>
      </c>
    </row>
    <row r="5982" spans="1:16">
      <c r="A5982" s="75" t="s">
        <v>7349</v>
      </c>
      <c r="B5982" s="85">
        <v>5978</v>
      </c>
      <c r="C5982" s="85">
        <v>4965</v>
      </c>
      <c r="D5982" s="85">
        <v>5978</v>
      </c>
      <c r="E5982" s="86" t="s">
        <v>7350</v>
      </c>
      <c r="F5982" s="85" t="s">
        <v>32</v>
      </c>
      <c r="G5982" s="86" t="s">
        <v>4724</v>
      </c>
      <c r="H5982" s="85" t="s">
        <v>2</v>
      </c>
      <c r="I5982" s="85">
        <v>1</v>
      </c>
      <c r="J5982" s="88">
        <v>1.9569685327771629E-2</v>
      </c>
      <c r="K5982" s="146">
        <v>5.4346006169070912E-2</v>
      </c>
      <c r="L5982" s="147">
        <v>1.096760983561328E-10</v>
      </c>
      <c r="M5982" s="147">
        <v>2.1169190030335739E-3</v>
      </c>
      <c r="N5982" s="87">
        <v>0.26530449312542309</v>
      </c>
      <c r="O5982" s="88">
        <v>1.732409480452413E-2</v>
      </c>
      <c r="P5982" s="89">
        <v>65.298912206263083</v>
      </c>
    </row>
    <row r="5983" spans="1:16">
      <c r="A5983" s="75" t="s">
        <v>9355</v>
      </c>
      <c r="B5983" s="85">
        <v>5979</v>
      </c>
      <c r="C5983" s="85">
        <v>6158</v>
      </c>
      <c r="D5983" s="85">
        <v>5979</v>
      </c>
      <c r="E5983" s="86" t="s">
        <v>9356</v>
      </c>
      <c r="F5983" s="85" t="s">
        <v>32</v>
      </c>
      <c r="G5983" s="86" t="s">
        <v>4724</v>
      </c>
      <c r="H5983" s="85" t="s">
        <v>2</v>
      </c>
      <c r="I5983" s="85">
        <v>1</v>
      </c>
      <c r="J5983" s="88">
        <v>0.18111588629138389</v>
      </c>
      <c r="K5983" s="146">
        <v>0.20292721519987275</v>
      </c>
      <c r="L5983" s="147">
        <v>1.0070530732569659E-9</v>
      </c>
      <c r="M5983" s="147">
        <v>6.3262017924826941E-3</v>
      </c>
      <c r="N5983" s="87">
        <v>0.80190745890470461</v>
      </c>
      <c r="O5983" s="88">
        <v>4.6518972018854438E-2</v>
      </c>
      <c r="P5983" s="89">
        <v>58.010399457305162</v>
      </c>
    </row>
    <row r="5984" spans="1:16">
      <c r="A5984" s="75" t="s">
        <v>9954</v>
      </c>
      <c r="B5984" s="85">
        <v>5980</v>
      </c>
      <c r="C5984" s="85">
        <v>6736</v>
      </c>
      <c r="D5984" s="85">
        <v>5980</v>
      </c>
      <c r="E5984" s="86" t="s">
        <v>9955</v>
      </c>
      <c r="F5984" s="85" t="s">
        <v>32</v>
      </c>
      <c r="G5984" s="86" t="s">
        <v>4724</v>
      </c>
      <c r="H5984" s="85" t="s">
        <v>2</v>
      </c>
      <c r="I5984" s="85">
        <v>1</v>
      </c>
      <c r="J5984" s="88">
        <v>5.5270187618245703E-2</v>
      </c>
      <c r="K5984" s="146">
        <v>0.20439193993912966</v>
      </c>
      <c r="L5984" s="147">
        <v>4.4493553087471998E-9</v>
      </c>
      <c r="M5984" s="147">
        <v>5.9352111762173247E-3</v>
      </c>
      <c r="N5984" s="87">
        <v>0.65500604165605136</v>
      </c>
      <c r="O5984" s="88">
        <v>3.9228962874316868E-2</v>
      </c>
      <c r="P5984" s="89">
        <v>59.890993944321956</v>
      </c>
    </row>
    <row r="5985" spans="1:16">
      <c r="A5985" s="75" t="s">
        <v>14622</v>
      </c>
      <c r="B5985" s="85">
        <v>5981</v>
      </c>
      <c r="C5985" s="85">
        <v>9652</v>
      </c>
      <c r="D5985" s="85">
        <v>5981</v>
      </c>
      <c r="E5985" s="86" t="s">
        <v>14623</v>
      </c>
      <c r="F5985" s="85" t="s">
        <v>32</v>
      </c>
      <c r="G5985" s="86" t="s">
        <v>4724</v>
      </c>
      <c r="H5985" s="85" t="s">
        <v>2</v>
      </c>
      <c r="I5985" s="85">
        <v>1</v>
      </c>
      <c r="J5985" s="88">
        <v>9.8251850810280716E-3</v>
      </c>
      <c r="K5985" s="146">
        <v>3.3291593990538604E-2</v>
      </c>
      <c r="L5985" s="147">
        <v>5.3583075675552327E-11</v>
      </c>
      <c r="M5985" s="147">
        <v>5.4016161991951573E-4</v>
      </c>
      <c r="N5985" s="87">
        <v>7.311880291770663E-2</v>
      </c>
      <c r="O5985" s="88">
        <v>6.5382674113477254E-3</v>
      </c>
      <c r="P5985" s="89">
        <v>89.419781922666061</v>
      </c>
    </row>
    <row r="5986" spans="1:16">
      <c r="A5986" s="75" t="s">
        <v>1592</v>
      </c>
      <c r="B5986" s="85">
        <v>5982</v>
      </c>
      <c r="C5986" s="85">
        <v>785</v>
      </c>
      <c r="D5986" s="85">
        <v>5982</v>
      </c>
      <c r="E5986" s="86" t="s">
        <v>1593</v>
      </c>
      <c r="F5986" s="85" t="s">
        <v>32</v>
      </c>
      <c r="G5986" s="86" t="s">
        <v>29</v>
      </c>
      <c r="H5986" s="85" t="s">
        <v>2</v>
      </c>
      <c r="I5986" s="85">
        <v>1</v>
      </c>
      <c r="J5986" s="88">
        <v>0.12574995940257239</v>
      </c>
      <c r="K5986" s="146">
        <v>0.13397588443635153</v>
      </c>
      <c r="L5986" s="147">
        <v>6.5568840285405905E-10</v>
      </c>
      <c r="M5986" s="147">
        <v>6.7590487630737033E-3</v>
      </c>
      <c r="N5986" s="87">
        <v>1.119625273780039</v>
      </c>
      <c r="O5986" s="88">
        <v>5.0504865269612301E-2</v>
      </c>
      <c r="P5986" s="89">
        <v>45.10872204509959</v>
      </c>
    </row>
    <row r="5987" spans="1:16">
      <c r="A5987" s="75" t="s">
        <v>1596</v>
      </c>
      <c r="B5987" s="85">
        <v>5983</v>
      </c>
      <c r="C5987" s="85">
        <v>787</v>
      </c>
      <c r="D5987" s="85">
        <v>5983</v>
      </c>
      <c r="E5987" s="86" t="s">
        <v>1593</v>
      </c>
      <c r="F5987" s="85" t="s">
        <v>38</v>
      </c>
      <c r="G5987" s="86" t="s">
        <v>29</v>
      </c>
      <c r="H5987" s="85" t="s">
        <v>2</v>
      </c>
      <c r="I5987" s="85">
        <v>1</v>
      </c>
      <c r="J5987" s="88">
        <v>0.1859086277587928</v>
      </c>
      <c r="K5987" s="146">
        <v>0.20967716060550295</v>
      </c>
      <c r="L5987" s="147">
        <v>9.0377484639223332E-10</v>
      </c>
      <c r="M5987" s="147">
        <v>9.8227499244933625E-3</v>
      </c>
      <c r="N5987" s="87">
        <v>1.7382564811193359</v>
      </c>
      <c r="O5987" s="88">
        <v>0.1050182979429044</v>
      </c>
      <c r="P5987" s="89">
        <v>60.415881708825118</v>
      </c>
    </row>
    <row r="5988" spans="1:16">
      <c r="A5988" s="75" t="s">
        <v>1598</v>
      </c>
      <c r="B5988" s="85">
        <v>5984</v>
      </c>
      <c r="C5988" s="85">
        <v>789</v>
      </c>
      <c r="D5988" s="85">
        <v>5984</v>
      </c>
      <c r="E5988" s="86" t="s">
        <v>1599</v>
      </c>
      <c r="F5988" s="85" t="s">
        <v>32</v>
      </c>
      <c r="G5988" s="86" t="s">
        <v>29</v>
      </c>
      <c r="H5988" s="85" t="s">
        <v>2</v>
      </c>
      <c r="I5988" s="85">
        <v>1</v>
      </c>
      <c r="J5988" s="88">
        <v>0.14817567953203301</v>
      </c>
      <c r="K5988" s="146">
        <v>0.20905147927958967</v>
      </c>
      <c r="L5988" s="147">
        <v>7.7559778832717669E-10</v>
      </c>
      <c r="M5988" s="147">
        <v>9.7007266026351291E-3</v>
      </c>
      <c r="N5988" s="87">
        <v>1.529774854705523</v>
      </c>
      <c r="O5988" s="88">
        <v>7.5560973268207876E-2</v>
      </c>
      <c r="P5988" s="89">
        <v>49.39352548238422</v>
      </c>
    </row>
    <row r="5989" spans="1:16">
      <c r="A5989" s="75" t="s">
        <v>1602</v>
      </c>
      <c r="B5989" s="85">
        <v>5985</v>
      </c>
      <c r="C5989" s="85">
        <v>791</v>
      </c>
      <c r="D5989" s="85">
        <v>5985</v>
      </c>
      <c r="E5989" s="86" t="s">
        <v>1599</v>
      </c>
      <c r="F5989" s="85" t="s">
        <v>38</v>
      </c>
      <c r="G5989" s="86" t="s">
        <v>29</v>
      </c>
      <c r="H5989" s="85" t="s">
        <v>2</v>
      </c>
      <c r="I5989" s="85">
        <v>1</v>
      </c>
      <c r="J5989" s="88">
        <v>0.2147560907027371</v>
      </c>
      <c r="K5989" s="146">
        <v>0.29318838139484193</v>
      </c>
      <c r="L5989" s="147">
        <v>1.0540773825593881E-9</v>
      </c>
      <c r="M5989" s="147">
        <v>1.303176269638154E-2</v>
      </c>
      <c r="N5989" s="87">
        <v>2.2111485803107191</v>
      </c>
      <c r="O5989" s="88">
        <v>0.1358730344242769</v>
      </c>
      <c r="P5989" s="89">
        <v>61.449074763299485</v>
      </c>
    </row>
    <row r="5990" spans="1:16">
      <c r="A5990" s="75" t="s">
        <v>1604</v>
      </c>
      <c r="B5990" s="85">
        <v>5986</v>
      </c>
      <c r="C5990" s="85">
        <v>793</v>
      </c>
      <c r="D5990" s="85">
        <v>5986</v>
      </c>
      <c r="E5990" s="86" t="s">
        <v>1605</v>
      </c>
      <c r="F5990" s="85" t="s">
        <v>32</v>
      </c>
      <c r="G5990" s="86" t="s">
        <v>29</v>
      </c>
      <c r="H5990" s="85" t="s">
        <v>2</v>
      </c>
      <c r="I5990" s="85">
        <v>1</v>
      </c>
      <c r="J5990" s="88">
        <v>9.979742901329508E-2</v>
      </c>
      <c r="K5990" s="146">
        <v>0.121410596744095</v>
      </c>
      <c r="L5990" s="147">
        <v>4.9851044035136964E-10</v>
      </c>
      <c r="M5990" s="147">
        <v>0.1134818863064103</v>
      </c>
      <c r="N5990" s="87">
        <v>0.96412934112762516</v>
      </c>
      <c r="O5990" s="88">
        <v>4.6647428886427388E-2</v>
      </c>
      <c r="P5990" s="89">
        <v>48.382957448291684</v>
      </c>
    </row>
    <row r="5991" spans="1:16">
      <c r="A5991" s="75" t="s">
        <v>1607</v>
      </c>
      <c r="B5991" s="85">
        <v>5987</v>
      </c>
      <c r="C5991" s="85">
        <v>795</v>
      </c>
      <c r="D5991" s="85">
        <v>5987</v>
      </c>
      <c r="E5991" s="86" t="s">
        <v>1605</v>
      </c>
      <c r="F5991" s="85" t="s">
        <v>38</v>
      </c>
      <c r="G5991" s="86" t="s">
        <v>29</v>
      </c>
      <c r="H5991" s="85" t="s">
        <v>2</v>
      </c>
      <c r="I5991" s="85">
        <v>1</v>
      </c>
      <c r="J5991" s="88">
        <v>0.1458842082534163</v>
      </c>
      <c r="K5991" s="146">
        <v>0.17932950283560725</v>
      </c>
      <c r="L5991" s="147">
        <v>6.8858800285801188E-10</v>
      </c>
      <c r="M5991" s="147">
        <v>0.1157932268514372</v>
      </c>
      <c r="N5991" s="87">
        <v>1.4318052741493921</v>
      </c>
      <c r="O5991" s="88">
        <v>8.8169299464954262E-2</v>
      </c>
      <c r="P5991" s="89">
        <v>61.579113484781615</v>
      </c>
    </row>
    <row r="5992" spans="1:16">
      <c r="A5992" s="75" t="s">
        <v>1609</v>
      </c>
      <c r="B5992" s="85">
        <v>5988</v>
      </c>
      <c r="C5992" s="85">
        <v>797</v>
      </c>
      <c r="D5992" s="85">
        <v>5988</v>
      </c>
      <c r="E5992" s="86" t="s">
        <v>1610</v>
      </c>
      <c r="F5992" s="85" t="s">
        <v>32</v>
      </c>
      <c r="G5992" s="86" t="s">
        <v>29</v>
      </c>
      <c r="H5992" s="85" t="s">
        <v>2</v>
      </c>
      <c r="I5992" s="85">
        <v>1</v>
      </c>
      <c r="J5992" s="88">
        <v>8.4627117047123335E-2</v>
      </c>
      <c r="K5992" s="146">
        <v>0.10498750901680173</v>
      </c>
      <c r="L5992" s="147">
        <v>4.3258370695406249E-10</v>
      </c>
      <c r="M5992" s="147">
        <v>8.3469885718144704E-2</v>
      </c>
      <c r="N5992" s="87">
        <v>0.81539751741042288</v>
      </c>
      <c r="O5992" s="88">
        <v>3.9398669989211779E-2</v>
      </c>
      <c r="P5992" s="89">
        <v>48.318359018722425</v>
      </c>
    </row>
    <row r="5993" spans="1:16">
      <c r="A5993" s="75" t="s">
        <v>1612</v>
      </c>
      <c r="B5993" s="85">
        <v>5989</v>
      </c>
      <c r="C5993" s="85">
        <v>799</v>
      </c>
      <c r="D5993" s="85">
        <v>5989</v>
      </c>
      <c r="E5993" s="86" t="s">
        <v>1610</v>
      </c>
      <c r="F5993" s="85" t="s">
        <v>38</v>
      </c>
      <c r="G5993" s="86" t="s">
        <v>29</v>
      </c>
      <c r="H5993" s="85" t="s">
        <v>2</v>
      </c>
      <c r="I5993" s="85">
        <v>1</v>
      </c>
      <c r="J5993" s="88">
        <v>0.12370926017070059</v>
      </c>
      <c r="K5993" s="146">
        <v>0.15413639101003654</v>
      </c>
      <c r="L5993" s="147">
        <v>5.9374982300273424E-10</v>
      </c>
      <c r="M5993" s="147">
        <v>8.5432416121837274E-2</v>
      </c>
      <c r="N5993" s="87">
        <v>1.212502041727076</v>
      </c>
      <c r="O5993" s="88">
        <v>7.4635063700622992E-2</v>
      </c>
      <c r="P5993" s="89">
        <v>61.554588060168165</v>
      </c>
    </row>
    <row r="5994" spans="1:16">
      <c r="A5994" s="75" t="s">
        <v>5446</v>
      </c>
      <c r="B5994" s="85">
        <v>5990</v>
      </c>
      <c r="C5994" s="85">
        <v>3314</v>
      </c>
      <c r="D5994" s="85">
        <v>5990</v>
      </c>
      <c r="E5994" s="86" t="s">
        <v>5447</v>
      </c>
      <c r="F5994" s="85" t="s">
        <v>32</v>
      </c>
      <c r="G5994" s="86" t="s">
        <v>29</v>
      </c>
      <c r="H5994" s="85" t="s">
        <v>2</v>
      </c>
      <c r="I5994" s="85">
        <v>1</v>
      </c>
      <c r="J5994" s="88">
        <v>0.1132764853597634</v>
      </c>
      <c r="K5994" s="146">
        <v>0.23979619403135546</v>
      </c>
      <c r="L5994" s="147">
        <v>6.7906112793266844E-10</v>
      </c>
      <c r="M5994" s="147">
        <v>8.1907252831644427E-3</v>
      </c>
      <c r="N5994" s="87">
        <v>1.540600552433266</v>
      </c>
      <c r="O5994" s="88">
        <v>9.8251830523043676E-2</v>
      </c>
      <c r="P5994" s="89">
        <v>63.775019662210362</v>
      </c>
    </row>
    <row r="5995" spans="1:16">
      <c r="A5995" s="75" t="s">
        <v>5448</v>
      </c>
      <c r="B5995" s="85">
        <v>5991</v>
      </c>
      <c r="C5995" s="85">
        <v>3315</v>
      </c>
      <c r="D5995" s="85">
        <v>5991</v>
      </c>
      <c r="E5995" s="86" t="s">
        <v>5447</v>
      </c>
      <c r="F5995" s="85" t="s">
        <v>38</v>
      </c>
      <c r="G5995" s="86" t="s">
        <v>29</v>
      </c>
      <c r="H5995" s="85" t="s">
        <v>2</v>
      </c>
      <c r="I5995" s="85">
        <v>1</v>
      </c>
      <c r="J5995" s="88">
        <v>0.1041493045807808</v>
      </c>
      <c r="K5995" s="146">
        <v>0.22076537707829005</v>
      </c>
      <c r="L5995" s="147">
        <v>6.2439517304611848E-10</v>
      </c>
      <c r="M5995" s="147">
        <v>7.533575568634667E-3</v>
      </c>
      <c r="N5995" s="87">
        <v>1.416763364701384</v>
      </c>
      <c r="O5995" s="88">
        <v>9.0325706852380588E-2</v>
      </c>
      <c r="P5995" s="89">
        <v>63.75497073318158</v>
      </c>
    </row>
    <row r="5996" spans="1:16">
      <c r="A5996" s="75" t="s">
        <v>5449</v>
      </c>
      <c r="B5996" s="85">
        <v>5992</v>
      </c>
      <c r="C5996" s="85">
        <v>3316</v>
      </c>
      <c r="D5996" s="85">
        <v>5992</v>
      </c>
      <c r="E5996" s="86" t="s">
        <v>5450</v>
      </c>
      <c r="F5996" s="85" t="s">
        <v>32</v>
      </c>
      <c r="G5996" s="86" t="s">
        <v>29</v>
      </c>
      <c r="H5996" s="85" t="s">
        <v>2</v>
      </c>
      <c r="I5996" s="85">
        <v>1</v>
      </c>
      <c r="J5996" s="88">
        <v>0.1196619234315932</v>
      </c>
      <c r="K5996" s="146">
        <v>0.25528199636075233</v>
      </c>
      <c r="L5996" s="147">
        <v>7.1025046395851809E-10</v>
      </c>
      <c r="M5996" s="147">
        <v>8.6191490640989861E-3</v>
      </c>
      <c r="N5996" s="87">
        <v>1.6167529588121059</v>
      </c>
      <c r="O5996" s="88">
        <v>0.10381262284487271</v>
      </c>
      <c r="P5996" s="89">
        <v>64.210566171561581</v>
      </c>
    </row>
    <row r="5997" spans="1:16">
      <c r="A5997" s="75" t="s">
        <v>5451</v>
      </c>
      <c r="B5997" s="85">
        <v>5993</v>
      </c>
      <c r="C5997" s="85">
        <v>3317</v>
      </c>
      <c r="D5997" s="85">
        <v>5993</v>
      </c>
      <c r="E5997" s="86" t="s">
        <v>5450</v>
      </c>
      <c r="F5997" s="85" t="s">
        <v>38</v>
      </c>
      <c r="G5997" s="86" t="s">
        <v>29</v>
      </c>
      <c r="H5997" s="85" t="s">
        <v>2</v>
      </c>
      <c r="I5997" s="85">
        <v>1</v>
      </c>
      <c r="J5997" s="88">
        <v>0.11001970479805601</v>
      </c>
      <c r="K5997" s="146">
        <v>0.23500301998410569</v>
      </c>
      <c r="L5997" s="147">
        <v>6.5306898231047221E-10</v>
      </c>
      <c r="M5997" s="147">
        <v>7.9274537462970529E-3</v>
      </c>
      <c r="N5997" s="87">
        <v>1.486774411727414</v>
      </c>
      <c r="O5997" s="88">
        <v>9.5437949326404384E-2</v>
      </c>
      <c r="P5997" s="89">
        <v>64.191277825073314</v>
      </c>
    </row>
    <row r="5998" spans="1:16">
      <c r="A5998" s="75" t="s">
        <v>5452</v>
      </c>
      <c r="B5998" s="85">
        <v>5994</v>
      </c>
      <c r="C5998" s="85">
        <v>3318</v>
      </c>
      <c r="D5998" s="85">
        <v>5994</v>
      </c>
      <c r="E5998" s="86" t="s">
        <v>5453</v>
      </c>
      <c r="F5998" s="85" t="s">
        <v>32</v>
      </c>
      <c r="G5998" s="86" t="s">
        <v>29</v>
      </c>
      <c r="H5998" s="85" t="s">
        <v>2</v>
      </c>
      <c r="I5998" s="85">
        <v>1</v>
      </c>
      <c r="J5998" s="88">
        <v>0.13214751449262219</v>
      </c>
      <c r="K5998" s="146">
        <v>0.26265286090646045</v>
      </c>
      <c r="L5998" s="147">
        <v>7.552217871728859E-10</v>
      </c>
      <c r="M5998" s="147">
        <v>9.0992611255884676E-3</v>
      </c>
      <c r="N5998" s="87">
        <v>1.789362617015402</v>
      </c>
      <c r="O5998" s="88">
        <v>0.1150439973384776</v>
      </c>
      <c r="P5998" s="89">
        <v>64.29328311908472</v>
      </c>
    </row>
    <row r="5999" spans="1:16">
      <c r="A5999" s="75" t="s">
        <v>5454</v>
      </c>
      <c r="B5999" s="85">
        <v>5995</v>
      </c>
      <c r="C5999" s="85">
        <v>3319</v>
      </c>
      <c r="D5999" s="85">
        <v>5995</v>
      </c>
      <c r="E5999" s="86" t="s">
        <v>5453</v>
      </c>
      <c r="F5999" s="85" t="s">
        <v>38</v>
      </c>
      <c r="G5999" s="86" t="s">
        <v>29</v>
      </c>
      <c r="H5999" s="85" t="s">
        <v>2</v>
      </c>
      <c r="I5999" s="85">
        <v>1</v>
      </c>
      <c r="J5999" s="88">
        <v>0.121502924033631</v>
      </c>
      <c r="K5999" s="146">
        <v>0.24178541005225732</v>
      </c>
      <c r="L5999" s="147">
        <v>6.9443518486630516E-10</v>
      </c>
      <c r="M5999" s="147">
        <v>8.3691619352406297E-3</v>
      </c>
      <c r="N5999" s="87">
        <v>1.645527370266743</v>
      </c>
      <c r="O5999" s="88">
        <v>0.105767537199095</v>
      </c>
      <c r="P5999" s="89">
        <v>64.275769039289742</v>
      </c>
    </row>
    <row r="6000" spans="1:16">
      <c r="A6000" s="75" t="s">
        <v>5455</v>
      </c>
      <c r="B6000" s="85">
        <v>5996</v>
      </c>
      <c r="C6000" s="85">
        <v>3320</v>
      </c>
      <c r="D6000" s="85">
        <v>5996</v>
      </c>
      <c r="E6000" s="86" t="s">
        <v>5456</v>
      </c>
      <c r="F6000" s="85" t="s">
        <v>32</v>
      </c>
      <c r="G6000" s="86" t="s">
        <v>29</v>
      </c>
      <c r="H6000" s="85" t="s">
        <v>2</v>
      </c>
      <c r="I6000" s="85">
        <v>1</v>
      </c>
      <c r="J6000" s="88">
        <v>0.13815120738556699</v>
      </c>
      <c r="K6000" s="146">
        <v>0.27721310649532394</v>
      </c>
      <c r="L6000" s="147">
        <v>7.8454652528994353E-10</v>
      </c>
      <c r="M6000" s="147">
        <v>9.502080125509918E-3</v>
      </c>
      <c r="N6000" s="87">
        <v>1.8609625673254619</v>
      </c>
      <c r="O6000" s="88">
        <v>0.12027235031995651</v>
      </c>
      <c r="P6000" s="89">
        <v>64.629107770184504</v>
      </c>
    </row>
    <row r="6001" spans="1:16">
      <c r="A6001" s="75" t="s">
        <v>5457</v>
      </c>
      <c r="B6001" s="85">
        <v>5997</v>
      </c>
      <c r="C6001" s="85">
        <v>3321</v>
      </c>
      <c r="D6001" s="85">
        <v>5997</v>
      </c>
      <c r="E6001" s="86" t="s">
        <v>5456</v>
      </c>
      <c r="F6001" s="85" t="s">
        <v>38</v>
      </c>
      <c r="G6001" s="86" t="s">
        <v>29</v>
      </c>
      <c r="H6001" s="85" t="s">
        <v>2</v>
      </c>
      <c r="I6001" s="85">
        <v>1</v>
      </c>
      <c r="J6001" s="88">
        <v>0.12702276176398439</v>
      </c>
      <c r="K6001" s="146">
        <v>0.25517285643777549</v>
      </c>
      <c r="L6001" s="147">
        <v>7.21396688259492E-10</v>
      </c>
      <c r="M6001" s="147">
        <v>8.7395194071087021E-3</v>
      </c>
      <c r="N6001" s="87">
        <v>1.7113576460744391</v>
      </c>
      <c r="O6001" s="88">
        <v>0.1105744906229123</v>
      </c>
      <c r="P6001" s="89">
        <v>64.612146313513847</v>
      </c>
    </row>
    <row r="6002" spans="1:16">
      <c r="A6002" s="75" t="s">
        <v>5458</v>
      </c>
      <c r="B6002" s="85">
        <v>5998</v>
      </c>
      <c r="C6002" s="85">
        <v>3322</v>
      </c>
      <c r="D6002" s="85">
        <v>5998</v>
      </c>
      <c r="E6002" s="86" t="s">
        <v>5459</v>
      </c>
      <c r="F6002" s="85" t="s">
        <v>32</v>
      </c>
      <c r="G6002" s="86" t="s">
        <v>29</v>
      </c>
      <c r="H6002" s="85" t="s">
        <v>2</v>
      </c>
      <c r="I6002" s="85">
        <v>1</v>
      </c>
      <c r="J6002" s="88">
        <v>8.0591177191366797E-2</v>
      </c>
      <c r="K6002" s="146">
        <v>0.16914579070281646</v>
      </c>
      <c r="L6002" s="147">
        <v>4.7708604572783262E-10</v>
      </c>
      <c r="M6002" s="147">
        <v>6.016432374904802E-3</v>
      </c>
      <c r="N6002" s="87">
        <v>1.113419561628159</v>
      </c>
      <c r="O6002" s="88">
        <v>6.9816310232444695E-2</v>
      </c>
      <c r="P6002" s="89">
        <v>62.704404196340825</v>
      </c>
    </row>
    <row r="6003" spans="1:16">
      <c r="A6003" s="75" t="s">
        <v>5460</v>
      </c>
      <c r="B6003" s="85">
        <v>5999</v>
      </c>
      <c r="C6003" s="85">
        <v>3323</v>
      </c>
      <c r="D6003" s="85">
        <v>5999</v>
      </c>
      <c r="E6003" s="86" t="s">
        <v>5459</v>
      </c>
      <c r="F6003" s="85" t="s">
        <v>38</v>
      </c>
      <c r="G6003" s="86" t="s">
        <v>29</v>
      </c>
      <c r="H6003" s="85" t="s">
        <v>2</v>
      </c>
      <c r="I6003" s="85">
        <v>1</v>
      </c>
      <c r="J6003" s="88">
        <v>7.3503991876084765E-2</v>
      </c>
      <c r="K6003" s="146">
        <v>0.1544596132758364</v>
      </c>
      <c r="L6003" s="147">
        <v>4.3515188186156479E-10</v>
      </c>
      <c r="M6003" s="147">
        <v>5.4890101783573531E-3</v>
      </c>
      <c r="N6003" s="87">
        <v>1.0156719359086239</v>
      </c>
      <c r="O6003" s="88">
        <v>6.367049612580282E-2</v>
      </c>
      <c r="P6003" s="89">
        <v>62.688052977306064</v>
      </c>
    </row>
    <row r="6004" spans="1:16">
      <c r="A6004" s="75" t="s">
        <v>5461</v>
      </c>
      <c r="B6004" s="85">
        <v>6000</v>
      </c>
      <c r="C6004" s="85">
        <v>3324</v>
      </c>
      <c r="D6004" s="85">
        <v>6000</v>
      </c>
      <c r="E6004" s="86" t="s">
        <v>5462</v>
      </c>
      <c r="F6004" s="85" t="s">
        <v>32</v>
      </c>
      <c r="G6004" s="86" t="s">
        <v>29</v>
      </c>
      <c r="H6004" s="85" t="s">
        <v>2</v>
      </c>
      <c r="I6004" s="85">
        <v>1</v>
      </c>
      <c r="J6004" s="88">
        <v>9.3016922295872745E-2</v>
      </c>
      <c r="K6004" s="146">
        <v>0.18404390875125759</v>
      </c>
      <c r="L6004" s="147">
        <v>5.2707797036584974E-10</v>
      </c>
      <c r="M6004" s="147">
        <v>6.5969962088509304E-3</v>
      </c>
      <c r="N6004" s="87">
        <v>1.276074505348</v>
      </c>
      <c r="O6004" s="88">
        <v>8.0884256923726305E-2</v>
      </c>
      <c r="P6004" s="89">
        <v>63.385215036224118</v>
      </c>
    </row>
    <row r="6005" spans="1:16">
      <c r="A6005" s="75" t="s">
        <v>5463</v>
      </c>
      <c r="B6005" s="85">
        <v>6001</v>
      </c>
      <c r="C6005" s="85">
        <v>3325</v>
      </c>
      <c r="D6005" s="85">
        <v>6001</v>
      </c>
      <c r="E6005" s="86" t="s">
        <v>5462</v>
      </c>
      <c r="F6005" s="85" t="s">
        <v>38</v>
      </c>
      <c r="G6005" s="86" t="s">
        <v>29</v>
      </c>
      <c r="H6005" s="85" t="s">
        <v>2</v>
      </c>
      <c r="I6005" s="85">
        <v>1</v>
      </c>
      <c r="J6005" s="88">
        <v>8.4838281995880532E-2</v>
      </c>
      <c r="K6005" s="146">
        <v>0.16805015802232959</v>
      </c>
      <c r="L6005" s="147">
        <v>4.8075512262315234E-10</v>
      </c>
      <c r="M6005" s="147">
        <v>6.0186533351973357E-3</v>
      </c>
      <c r="N6005" s="87">
        <v>1.1640425969116031</v>
      </c>
      <c r="O6005" s="88">
        <v>7.3766184826070252E-2</v>
      </c>
      <c r="P6005" s="89">
        <v>63.370691950435585</v>
      </c>
    </row>
    <row r="6006" spans="1:16">
      <c r="A6006" s="75" t="s">
        <v>5464</v>
      </c>
      <c r="B6006" s="85">
        <v>6002</v>
      </c>
      <c r="C6006" s="85">
        <v>3326</v>
      </c>
      <c r="D6006" s="85">
        <v>6002</v>
      </c>
      <c r="E6006" s="86" t="s">
        <v>5465</v>
      </c>
      <c r="F6006" s="85" t="s">
        <v>32</v>
      </c>
      <c r="G6006" s="86" t="s">
        <v>29</v>
      </c>
      <c r="H6006" s="85" t="s">
        <v>2</v>
      </c>
      <c r="I6006" s="85">
        <v>1</v>
      </c>
      <c r="J6006" s="88">
        <v>6.6808976049589991E-2</v>
      </c>
      <c r="K6006" s="146">
        <v>0.14359185159644114</v>
      </c>
      <c r="L6006" s="147">
        <v>3.9492023999409223E-10</v>
      </c>
      <c r="M6006" s="147">
        <v>4.172546397997844E-3</v>
      </c>
      <c r="N6006" s="87">
        <v>0.87783202977305619</v>
      </c>
      <c r="O6006" s="88">
        <v>5.903583615852228E-2</v>
      </c>
      <c r="P6006" s="89">
        <v>67.251859303635428</v>
      </c>
    </row>
    <row r="6007" spans="1:16">
      <c r="A6007" s="75" t="s">
        <v>5466</v>
      </c>
      <c r="B6007" s="85">
        <v>6003</v>
      </c>
      <c r="C6007" s="85">
        <v>3327</v>
      </c>
      <c r="D6007" s="85">
        <v>6003</v>
      </c>
      <c r="E6007" s="86" t="s">
        <v>5465</v>
      </c>
      <c r="F6007" s="85" t="s">
        <v>38</v>
      </c>
      <c r="G6007" s="86" t="s">
        <v>29</v>
      </c>
      <c r="H6007" s="85" t="s">
        <v>2</v>
      </c>
      <c r="I6007" s="85">
        <v>1</v>
      </c>
      <c r="J6007" s="88">
        <v>6.0930897732437733E-2</v>
      </c>
      <c r="K6007" s="146">
        <v>0.13115170625885966</v>
      </c>
      <c r="L6007" s="147">
        <v>3.6020561426216409E-10</v>
      </c>
      <c r="M6007" s="147">
        <v>3.8073544167226778E-3</v>
      </c>
      <c r="N6007" s="87">
        <v>0.8007974710685889</v>
      </c>
      <c r="O6007" s="88">
        <v>5.3835158295899077E-2</v>
      </c>
      <c r="P6007" s="89">
        <v>67.226933451801642</v>
      </c>
    </row>
    <row r="6008" spans="1:16">
      <c r="A6008" s="75" t="s">
        <v>5467</v>
      </c>
      <c r="B6008" s="85">
        <v>6004</v>
      </c>
      <c r="C6008" s="85">
        <v>3328</v>
      </c>
      <c r="D6008" s="85">
        <v>6004</v>
      </c>
      <c r="E6008" s="86" t="s">
        <v>5468</v>
      </c>
      <c r="F6008" s="85" t="s">
        <v>32</v>
      </c>
      <c r="G6008" s="86" t="s">
        <v>29</v>
      </c>
      <c r="H6008" s="85" t="s">
        <v>2</v>
      </c>
      <c r="I6008" s="85">
        <v>1</v>
      </c>
      <c r="J6008" s="88">
        <v>4.3915307232468108E-2</v>
      </c>
      <c r="K6008" s="146">
        <v>0.1107199968919232</v>
      </c>
      <c r="L6008" s="147">
        <v>2.9232013458465308E-10</v>
      </c>
      <c r="M6008" s="147">
        <v>3.1546588836420552E-3</v>
      </c>
      <c r="N6008" s="87">
        <v>0.56307916207820619</v>
      </c>
      <c r="O6008" s="88">
        <v>3.8477540946840527E-2</v>
      </c>
      <c r="P6008" s="89">
        <v>68.334158921505917</v>
      </c>
    </row>
    <row r="6009" spans="1:16">
      <c r="A6009" s="75" t="s">
        <v>5469</v>
      </c>
      <c r="B6009" s="85">
        <v>6005</v>
      </c>
      <c r="C6009" s="85">
        <v>3329</v>
      </c>
      <c r="D6009" s="85">
        <v>6005</v>
      </c>
      <c r="E6009" s="86" t="s">
        <v>5468</v>
      </c>
      <c r="F6009" s="85" t="s">
        <v>38</v>
      </c>
      <c r="G6009" s="86" t="s">
        <v>29</v>
      </c>
      <c r="H6009" s="85" t="s">
        <v>2</v>
      </c>
      <c r="I6009" s="85">
        <v>1</v>
      </c>
      <c r="J6009" s="88">
        <v>3.4526674099796338E-2</v>
      </c>
      <c r="K6009" s="146">
        <v>9.2509714242870814E-2</v>
      </c>
      <c r="L6009" s="147">
        <v>2.4043326398806801E-10</v>
      </c>
      <c r="M6009" s="147">
        <v>2.5120084137049531E-3</v>
      </c>
      <c r="N6009" s="87">
        <v>0.44446514863081482</v>
      </c>
      <c r="O6009" s="88">
        <v>3.0252858328268659E-2</v>
      </c>
      <c r="P6009" s="89">
        <v>68.065760434678154</v>
      </c>
    </row>
    <row r="6010" spans="1:16">
      <c r="A6010" s="75" t="s">
        <v>5470</v>
      </c>
      <c r="B6010" s="85">
        <v>6006</v>
      </c>
      <c r="C6010" s="85">
        <v>3330</v>
      </c>
      <c r="D6010" s="85">
        <v>6006</v>
      </c>
      <c r="E6010" s="86" t="s">
        <v>5471</v>
      </c>
      <c r="F6010" s="85" t="s">
        <v>32</v>
      </c>
      <c r="G6010" s="86" t="s">
        <v>29</v>
      </c>
      <c r="H6010" s="85" t="s">
        <v>2</v>
      </c>
      <c r="I6010" s="85">
        <v>1</v>
      </c>
      <c r="J6010" s="88">
        <v>6.0679540866887829E-2</v>
      </c>
      <c r="K6010" s="146">
        <v>0.13947781467934223</v>
      </c>
      <c r="L6010" s="147">
        <v>3.6651344937565971E-10</v>
      </c>
      <c r="M6010" s="147">
        <v>4.4172933690307288E-3</v>
      </c>
      <c r="N6010" s="87">
        <v>0.81719426578809828</v>
      </c>
      <c r="O6010" s="88">
        <v>5.2471669120469057E-2</v>
      </c>
      <c r="P6010" s="89">
        <v>64.209541497290886</v>
      </c>
    </row>
    <row r="6011" spans="1:16">
      <c r="A6011" s="75" t="s">
        <v>5472</v>
      </c>
      <c r="B6011" s="85">
        <v>6007</v>
      </c>
      <c r="C6011" s="85">
        <v>3331</v>
      </c>
      <c r="D6011" s="85">
        <v>6007</v>
      </c>
      <c r="E6011" s="86" t="s">
        <v>5471</v>
      </c>
      <c r="F6011" s="85" t="s">
        <v>38</v>
      </c>
      <c r="G6011" s="86" t="s">
        <v>29</v>
      </c>
      <c r="H6011" s="85" t="s">
        <v>2</v>
      </c>
      <c r="I6011" s="85">
        <v>1</v>
      </c>
      <c r="J6011" s="88">
        <v>5.5345947952390361E-2</v>
      </c>
      <c r="K6011" s="146">
        <v>0.12740825774902961</v>
      </c>
      <c r="L6011" s="147">
        <v>3.343274585074436E-10</v>
      </c>
      <c r="M6011" s="147">
        <v>4.0308094615509413E-3</v>
      </c>
      <c r="N6011" s="87">
        <v>0.74555523692116898</v>
      </c>
      <c r="O6011" s="88">
        <v>4.7853235698109849E-2</v>
      </c>
      <c r="P6011" s="89">
        <v>64.184695282570459</v>
      </c>
    </row>
    <row r="6012" spans="1:16">
      <c r="A6012" s="75" t="s">
        <v>5473</v>
      </c>
      <c r="B6012" s="85">
        <v>6008</v>
      </c>
      <c r="C6012" s="85">
        <v>3332</v>
      </c>
      <c r="D6012" s="85">
        <v>6008</v>
      </c>
      <c r="E6012" s="86" t="s">
        <v>5474</v>
      </c>
      <c r="F6012" s="85" t="s">
        <v>32</v>
      </c>
      <c r="G6012" s="86" t="s">
        <v>29</v>
      </c>
      <c r="H6012" s="85" t="s">
        <v>2</v>
      </c>
      <c r="I6012" s="85">
        <v>1</v>
      </c>
      <c r="J6012" s="88">
        <v>8.1355821200292028E-2</v>
      </c>
      <c r="K6012" s="146">
        <v>0.18633366544508687</v>
      </c>
      <c r="L6012" s="147">
        <v>4.6549975614384369E-10</v>
      </c>
      <c r="M6012" s="147">
        <v>5.3559933789253267E-3</v>
      </c>
      <c r="N6012" s="87">
        <v>1.0270198933257531</v>
      </c>
      <c r="O6012" s="88">
        <v>7.0455819470791159E-2</v>
      </c>
      <c r="P6012" s="89">
        <v>68.602195467350882</v>
      </c>
    </row>
    <row r="6013" spans="1:16">
      <c r="A6013" s="75" t="s">
        <v>5475</v>
      </c>
      <c r="B6013" s="85">
        <v>6009</v>
      </c>
      <c r="C6013" s="85">
        <v>3333</v>
      </c>
      <c r="D6013" s="85">
        <v>6009</v>
      </c>
      <c r="E6013" s="86" t="s">
        <v>5474</v>
      </c>
      <c r="F6013" s="85" t="s">
        <v>38</v>
      </c>
      <c r="G6013" s="86" t="s">
        <v>29</v>
      </c>
      <c r="H6013" s="85" t="s">
        <v>2</v>
      </c>
      <c r="I6013" s="85">
        <v>1</v>
      </c>
      <c r="J6013" s="88">
        <v>7.4200839806632682E-2</v>
      </c>
      <c r="K6013" s="146">
        <v>0.1701368588541658</v>
      </c>
      <c r="L6013" s="147">
        <v>4.2459404568088147E-10</v>
      </c>
      <c r="M6013" s="147">
        <v>4.8868238824688456E-3</v>
      </c>
      <c r="N6013" s="87">
        <v>0.93689774933326186</v>
      </c>
      <c r="O6013" s="88">
        <v>6.4253137893759901E-2</v>
      </c>
      <c r="P6013" s="89">
        <v>68.58073673406227</v>
      </c>
    </row>
    <row r="6014" spans="1:16">
      <c r="A6014" s="75" t="s">
        <v>5476</v>
      </c>
      <c r="B6014" s="85">
        <v>6010</v>
      </c>
      <c r="C6014" s="85">
        <v>3334</v>
      </c>
      <c r="D6014" s="85">
        <v>6010</v>
      </c>
      <c r="E6014" s="86" t="s">
        <v>5477</v>
      </c>
      <c r="F6014" s="85" t="s">
        <v>32</v>
      </c>
      <c r="G6014" s="86" t="s">
        <v>29</v>
      </c>
      <c r="H6014" s="85" t="s">
        <v>2</v>
      </c>
      <c r="I6014" s="85">
        <v>1</v>
      </c>
      <c r="J6014" s="88">
        <v>7.352670883827836E-2</v>
      </c>
      <c r="K6014" s="146">
        <v>0.15673020116705261</v>
      </c>
      <c r="L6014" s="147">
        <v>4.4405631456666162E-10</v>
      </c>
      <c r="M6014" s="147">
        <v>5.5902053452253674E-3</v>
      </c>
      <c r="N6014" s="87">
        <v>1.024910767568487</v>
      </c>
      <c r="O6014" s="88">
        <v>6.3784248432119231E-2</v>
      </c>
      <c r="P6014" s="89">
        <v>62.233952896642798</v>
      </c>
    </row>
    <row r="6015" spans="1:16">
      <c r="A6015" s="75" t="s">
        <v>5478</v>
      </c>
      <c r="B6015" s="85">
        <v>6011</v>
      </c>
      <c r="C6015" s="85">
        <v>3335</v>
      </c>
      <c r="D6015" s="85">
        <v>6011</v>
      </c>
      <c r="E6015" s="86" t="s">
        <v>5477</v>
      </c>
      <c r="F6015" s="85" t="s">
        <v>38</v>
      </c>
      <c r="G6015" s="86" t="s">
        <v>29</v>
      </c>
      <c r="H6015" s="85" t="s">
        <v>2</v>
      </c>
      <c r="I6015" s="85">
        <v>1</v>
      </c>
      <c r="J6015" s="88">
        <v>6.7055932949899644E-2</v>
      </c>
      <c r="K6015" s="146">
        <v>0.14312937002419093</v>
      </c>
      <c r="L6015" s="147">
        <v>4.0500660095649172E-10</v>
      </c>
      <c r="M6015" s="147">
        <v>5.1000471441647504E-3</v>
      </c>
      <c r="N6015" s="87">
        <v>0.93490187465374652</v>
      </c>
      <c r="O6015" s="88">
        <v>5.8164544017737373E-2</v>
      </c>
      <c r="P6015" s="89">
        <v>62.214597696982253</v>
      </c>
    </row>
    <row r="6016" spans="1:16">
      <c r="A6016" s="75" t="s">
        <v>5479</v>
      </c>
      <c r="B6016" s="85">
        <v>6012</v>
      </c>
      <c r="C6016" s="85">
        <v>3336</v>
      </c>
      <c r="D6016" s="85">
        <v>6012</v>
      </c>
      <c r="E6016" s="86" t="s">
        <v>5480</v>
      </c>
      <c r="F6016" s="85" t="s">
        <v>931</v>
      </c>
      <c r="G6016" s="86" t="s">
        <v>29</v>
      </c>
      <c r="H6016" s="85" t="s">
        <v>2</v>
      </c>
      <c r="I6016" s="85">
        <v>1</v>
      </c>
      <c r="J6016" s="88">
        <v>9.3749762213101315E-2</v>
      </c>
      <c r="K6016" s="146">
        <v>0.19941373189873268</v>
      </c>
      <c r="L6016" s="147">
        <v>5.5557543521524428E-10</v>
      </c>
      <c r="M6016" s="147">
        <v>6.7267448039814879E-3</v>
      </c>
      <c r="N6016" s="87">
        <v>1.265015205282876</v>
      </c>
      <c r="O6016" s="88">
        <v>8.1300806062029218E-2</v>
      </c>
      <c r="P6016" s="89">
        <v>64.268639398566876</v>
      </c>
    </row>
    <row r="6017" spans="1:16">
      <c r="A6017" s="75" t="s">
        <v>5481</v>
      </c>
      <c r="B6017" s="85">
        <v>6013</v>
      </c>
      <c r="C6017" s="85">
        <v>3337</v>
      </c>
      <c r="D6017" s="85">
        <v>6013</v>
      </c>
      <c r="E6017" s="86" t="s">
        <v>5480</v>
      </c>
      <c r="F6017" s="85" t="s">
        <v>2804</v>
      </c>
      <c r="G6017" s="86" t="s">
        <v>29</v>
      </c>
      <c r="H6017" s="85" t="s">
        <v>2</v>
      </c>
      <c r="I6017" s="85">
        <v>1</v>
      </c>
      <c r="J6017" s="88">
        <v>6.1003958048963892E-2</v>
      </c>
      <c r="K6017" s="146">
        <v>0.12975937502932136</v>
      </c>
      <c r="L6017" s="147">
        <v>3.6151774479947611E-10</v>
      </c>
      <c r="M6017" s="147">
        <v>4.377111889267254E-3</v>
      </c>
      <c r="N6017" s="87">
        <v>0.82314797187718869</v>
      </c>
      <c r="O6017" s="88">
        <v>5.2903428341375507E-2</v>
      </c>
      <c r="P6017" s="89">
        <v>64.269645493664115</v>
      </c>
    </row>
    <row r="6018" spans="1:16">
      <c r="A6018" s="75" t="s">
        <v>5482</v>
      </c>
      <c r="B6018" s="85">
        <v>6014</v>
      </c>
      <c r="C6018" s="85">
        <v>3338</v>
      </c>
      <c r="D6018" s="85">
        <v>6014</v>
      </c>
      <c r="E6018" s="86" t="s">
        <v>5480</v>
      </c>
      <c r="F6018" s="85" t="s">
        <v>2872</v>
      </c>
      <c r="G6018" s="86" t="s">
        <v>29</v>
      </c>
      <c r="H6018" s="85" t="s">
        <v>2</v>
      </c>
      <c r="I6018" s="85">
        <v>1</v>
      </c>
      <c r="J6018" s="88">
        <v>0.107514178168088</v>
      </c>
      <c r="K6018" s="146">
        <v>0.22869181739137781</v>
      </c>
      <c r="L6018" s="147">
        <v>6.3714547021216366E-10</v>
      </c>
      <c r="M6018" s="147">
        <v>7.7143709197105143E-3</v>
      </c>
      <c r="N6018" s="87">
        <v>1.4507457614342261</v>
      </c>
      <c r="O6018" s="88">
        <v>9.3237456200615645E-2</v>
      </c>
      <c r="P6018" s="89">
        <v>64.268639398566904</v>
      </c>
    </row>
    <row r="6019" spans="1:16">
      <c r="A6019" s="75" t="s">
        <v>5483</v>
      </c>
      <c r="B6019" s="85">
        <v>6015</v>
      </c>
      <c r="C6019" s="85">
        <v>3339</v>
      </c>
      <c r="D6019" s="85">
        <v>6015</v>
      </c>
      <c r="E6019" s="86" t="s">
        <v>5480</v>
      </c>
      <c r="F6019" s="85" t="s">
        <v>4407</v>
      </c>
      <c r="G6019" s="86" t="s">
        <v>29</v>
      </c>
      <c r="H6019" s="85" t="s">
        <v>2</v>
      </c>
      <c r="I6019" s="85">
        <v>1</v>
      </c>
      <c r="J6019" s="88">
        <v>6.8382179496614764E-2</v>
      </c>
      <c r="K6019" s="146">
        <v>0.1454547220908399</v>
      </c>
      <c r="L6019" s="147">
        <v>4.0524325862758911E-10</v>
      </c>
      <c r="M6019" s="147">
        <v>4.906566798198243E-3</v>
      </c>
      <c r="N6019" s="87">
        <v>0.9227169732651519</v>
      </c>
      <c r="O6019" s="88">
        <v>5.9301764421715149E-2</v>
      </c>
      <c r="P6019" s="89">
        <v>64.268639398566904</v>
      </c>
    </row>
    <row r="6020" spans="1:16">
      <c r="A6020" s="75" t="s">
        <v>5484</v>
      </c>
      <c r="B6020" s="85">
        <v>6016</v>
      </c>
      <c r="C6020" s="85">
        <v>3340</v>
      </c>
      <c r="D6020" s="85">
        <v>6016</v>
      </c>
      <c r="E6020" s="86" t="s">
        <v>5480</v>
      </c>
      <c r="F6020" s="85" t="s">
        <v>4409</v>
      </c>
      <c r="G6020" s="86" t="s">
        <v>29</v>
      </c>
      <c r="H6020" s="85" t="s">
        <v>2</v>
      </c>
      <c r="I6020" s="85">
        <v>1</v>
      </c>
      <c r="J6020" s="88">
        <v>6.027846475051734E-2</v>
      </c>
      <c r="K6020" s="146">
        <v>0.12821967825919162</v>
      </c>
      <c r="L6020" s="147">
        <v>3.5722517065372901E-10</v>
      </c>
      <c r="M6020" s="147">
        <v>4.3251420575574481E-3</v>
      </c>
      <c r="N6020" s="87">
        <v>0.81335760516592392</v>
      </c>
      <c r="O6020" s="88">
        <v>5.2274206223350363E-2</v>
      </c>
      <c r="P6020" s="89">
        <v>64.269647067093558</v>
      </c>
    </row>
    <row r="6021" spans="1:16">
      <c r="A6021" s="75" t="s">
        <v>5485</v>
      </c>
      <c r="B6021" s="85">
        <v>6017</v>
      </c>
      <c r="C6021" s="85">
        <v>3341</v>
      </c>
      <c r="D6021" s="85">
        <v>6017</v>
      </c>
      <c r="E6021" s="86" t="s">
        <v>5480</v>
      </c>
      <c r="F6021" s="85" t="s">
        <v>4411</v>
      </c>
      <c r="G6021" s="86" t="s">
        <v>29</v>
      </c>
      <c r="H6021" s="85" t="s">
        <v>2</v>
      </c>
      <c r="I6021" s="85">
        <v>1</v>
      </c>
      <c r="J6021" s="88">
        <v>7.0761676011476912E-2</v>
      </c>
      <c r="K6021" s="146">
        <v>0.15051875273905072</v>
      </c>
      <c r="L6021" s="147">
        <v>4.1935128728915818E-10</v>
      </c>
      <c r="M6021" s="147">
        <v>5.077340676263079E-3</v>
      </c>
      <c r="N6021" s="87">
        <v>0.95481110171651751</v>
      </c>
      <c r="O6021" s="88">
        <v>6.1365372523063517E-2</v>
      </c>
      <c r="P6021" s="89">
        <v>64.269647067093729</v>
      </c>
    </row>
    <row r="6022" spans="1:16">
      <c r="A6022" s="75" t="s">
        <v>5486</v>
      </c>
      <c r="B6022" s="85">
        <v>6018</v>
      </c>
      <c r="C6022" s="85">
        <v>3342</v>
      </c>
      <c r="D6022" s="85">
        <v>6018</v>
      </c>
      <c r="E6022" s="86" t="s">
        <v>5480</v>
      </c>
      <c r="F6022" s="85" t="s">
        <v>4780</v>
      </c>
      <c r="G6022" s="86" t="s">
        <v>29</v>
      </c>
      <c r="H6022" s="85" t="s">
        <v>2</v>
      </c>
      <c r="I6022" s="85">
        <v>1</v>
      </c>
      <c r="J6022" s="88">
        <v>7.7500883250665467E-2</v>
      </c>
      <c r="K6022" s="146">
        <v>0.16485387204753216</v>
      </c>
      <c r="L6022" s="147">
        <v>4.59289505126223E-10</v>
      </c>
      <c r="M6022" s="147">
        <v>5.560896931145299E-3</v>
      </c>
      <c r="N6022" s="87">
        <v>1.04574549235619</v>
      </c>
      <c r="O6022" s="88">
        <v>6.7209693715736471E-2</v>
      </c>
      <c r="P6022" s="89">
        <v>64.2696470670937</v>
      </c>
    </row>
    <row r="6023" spans="1:16">
      <c r="A6023" s="75" t="s">
        <v>5487</v>
      </c>
      <c r="B6023" s="85">
        <v>6019</v>
      </c>
      <c r="C6023" s="85">
        <v>3343</v>
      </c>
      <c r="D6023" s="85">
        <v>6019</v>
      </c>
      <c r="E6023" s="86" t="s">
        <v>5480</v>
      </c>
      <c r="F6023" s="85" t="s">
        <v>4413</v>
      </c>
      <c r="G6023" s="86" t="s">
        <v>29</v>
      </c>
      <c r="H6023" s="85" t="s">
        <v>2</v>
      </c>
      <c r="I6023" s="85">
        <v>1</v>
      </c>
      <c r="J6023" s="88">
        <v>7.3978115830180741E-2</v>
      </c>
      <c r="K6023" s="146">
        <v>0.15736051422719036</v>
      </c>
      <c r="L6023" s="147">
        <v>4.384127094386677E-10</v>
      </c>
      <c r="M6023" s="147">
        <v>5.3081288888205264E-3</v>
      </c>
      <c r="N6023" s="87">
        <v>0.99821160634000172</v>
      </c>
      <c r="O6023" s="88">
        <v>6.4154707637748512E-2</v>
      </c>
      <c r="P6023" s="89">
        <v>64.269647067093629</v>
      </c>
    </row>
    <row r="6024" spans="1:16">
      <c r="A6024" s="75" t="s">
        <v>5488</v>
      </c>
      <c r="B6024" s="85">
        <v>6020</v>
      </c>
      <c r="C6024" s="85">
        <v>3344</v>
      </c>
      <c r="D6024" s="85">
        <v>6020</v>
      </c>
      <c r="E6024" s="86" t="s">
        <v>5480</v>
      </c>
      <c r="F6024" s="85" t="s">
        <v>4233</v>
      </c>
      <c r="G6024" s="86" t="s">
        <v>29</v>
      </c>
      <c r="H6024" s="85" t="s">
        <v>2</v>
      </c>
      <c r="I6024" s="85">
        <v>1</v>
      </c>
      <c r="J6024" s="88">
        <v>7.8024237811426769E-2</v>
      </c>
      <c r="K6024" s="146">
        <v>0.16596261389176875</v>
      </c>
      <c r="L6024" s="147">
        <v>4.623822354386412E-10</v>
      </c>
      <c r="M6024" s="147">
        <v>5.5983386963399046E-3</v>
      </c>
      <c r="N6024" s="87">
        <v>1.0528086236665111</v>
      </c>
      <c r="O6024" s="88">
        <v>6.7663637015719244E-2</v>
      </c>
      <c r="P6024" s="89">
        <v>64.269645493664243</v>
      </c>
    </row>
    <row r="6025" spans="1:16">
      <c r="A6025" s="75" t="s">
        <v>5489</v>
      </c>
      <c r="B6025" s="85">
        <v>6021</v>
      </c>
      <c r="C6025" s="85">
        <v>3345</v>
      </c>
      <c r="D6025" s="85">
        <v>6021</v>
      </c>
      <c r="E6025" s="86" t="s">
        <v>5480</v>
      </c>
      <c r="F6025" s="85" t="s">
        <v>4591</v>
      </c>
      <c r="G6025" s="86" t="s">
        <v>29</v>
      </c>
      <c r="H6025" s="85" t="s">
        <v>2</v>
      </c>
      <c r="I6025" s="85">
        <v>1</v>
      </c>
      <c r="J6025" s="88">
        <v>7.8024237811426769E-2</v>
      </c>
      <c r="K6025" s="146">
        <v>0.16596261389176875</v>
      </c>
      <c r="L6025" s="147">
        <v>4.623822354386412E-10</v>
      </c>
      <c r="M6025" s="147">
        <v>5.5983386963399046E-3</v>
      </c>
      <c r="N6025" s="87">
        <v>1.0528086236665111</v>
      </c>
      <c r="O6025" s="88">
        <v>6.7663637015719244E-2</v>
      </c>
      <c r="P6025" s="89">
        <v>64.269645493664243</v>
      </c>
    </row>
    <row r="6026" spans="1:16">
      <c r="A6026" s="75" t="s">
        <v>5490</v>
      </c>
      <c r="B6026" s="85">
        <v>6022</v>
      </c>
      <c r="C6026" s="85">
        <v>3346</v>
      </c>
      <c r="D6026" s="85">
        <v>6022</v>
      </c>
      <c r="E6026" s="86" t="s">
        <v>5480</v>
      </c>
      <c r="F6026" s="85" t="s">
        <v>4247</v>
      </c>
      <c r="G6026" s="86" t="s">
        <v>29</v>
      </c>
      <c r="H6026" s="85" t="s">
        <v>2</v>
      </c>
      <c r="I6026" s="85">
        <v>1</v>
      </c>
      <c r="J6026" s="88">
        <v>7.8024237811426769E-2</v>
      </c>
      <c r="K6026" s="146">
        <v>0.16596261389176875</v>
      </c>
      <c r="L6026" s="147">
        <v>4.623822354386412E-10</v>
      </c>
      <c r="M6026" s="147">
        <v>5.5983386963399046E-3</v>
      </c>
      <c r="N6026" s="87">
        <v>1.0528086236665111</v>
      </c>
      <c r="O6026" s="88">
        <v>6.7663637015719244E-2</v>
      </c>
      <c r="P6026" s="89">
        <v>64.269645493664243</v>
      </c>
    </row>
    <row r="6027" spans="1:16">
      <c r="A6027" s="75" t="s">
        <v>5491</v>
      </c>
      <c r="B6027" s="85">
        <v>6023</v>
      </c>
      <c r="C6027" s="85">
        <v>3347</v>
      </c>
      <c r="D6027" s="85">
        <v>6023</v>
      </c>
      <c r="E6027" s="86" t="s">
        <v>5480</v>
      </c>
      <c r="F6027" s="85" t="s">
        <v>4416</v>
      </c>
      <c r="G6027" s="86" t="s">
        <v>29</v>
      </c>
      <c r="H6027" s="85" t="s">
        <v>2</v>
      </c>
      <c r="I6027" s="85">
        <v>1</v>
      </c>
      <c r="J6027" s="88">
        <v>7.8024237811426769E-2</v>
      </c>
      <c r="K6027" s="146">
        <v>0.16596261389176875</v>
      </c>
      <c r="L6027" s="147">
        <v>4.623822354386412E-10</v>
      </c>
      <c r="M6027" s="147">
        <v>5.5983386963399046E-3</v>
      </c>
      <c r="N6027" s="87">
        <v>1.0528086236665111</v>
      </c>
      <c r="O6027" s="88">
        <v>6.7663637015719244E-2</v>
      </c>
      <c r="P6027" s="89">
        <v>64.269645493664243</v>
      </c>
    </row>
    <row r="6028" spans="1:16">
      <c r="A6028" s="75" t="s">
        <v>5492</v>
      </c>
      <c r="B6028" s="85">
        <v>6024</v>
      </c>
      <c r="C6028" s="85">
        <v>3348</v>
      </c>
      <c r="D6028" s="85">
        <v>6024</v>
      </c>
      <c r="E6028" s="86" t="s">
        <v>5480</v>
      </c>
      <c r="F6028" s="85" t="s">
        <v>4418</v>
      </c>
      <c r="G6028" s="86" t="s">
        <v>29</v>
      </c>
      <c r="H6028" s="85" t="s">
        <v>2</v>
      </c>
      <c r="I6028" s="85">
        <v>1</v>
      </c>
      <c r="J6028" s="88">
        <v>7.8024237811426769E-2</v>
      </c>
      <c r="K6028" s="146">
        <v>0.16596261389176875</v>
      </c>
      <c r="L6028" s="147">
        <v>4.623822354386412E-10</v>
      </c>
      <c r="M6028" s="147">
        <v>5.5983386963399046E-3</v>
      </c>
      <c r="N6028" s="87">
        <v>1.0528086236665111</v>
      </c>
      <c r="O6028" s="88">
        <v>6.7663637015719244E-2</v>
      </c>
      <c r="P6028" s="89">
        <v>64.269645493664243</v>
      </c>
    </row>
    <row r="6029" spans="1:16">
      <c r="A6029" s="75" t="s">
        <v>5493</v>
      </c>
      <c r="B6029" s="85">
        <v>6025</v>
      </c>
      <c r="C6029" s="85">
        <v>3349</v>
      </c>
      <c r="D6029" s="85">
        <v>6025</v>
      </c>
      <c r="E6029" s="86" t="s">
        <v>5480</v>
      </c>
      <c r="F6029" s="85" t="s">
        <v>4596</v>
      </c>
      <c r="G6029" s="86" t="s">
        <v>29</v>
      </c>
      <c r="H6029" s="85" t="s">
        <v>2</v>
      </c>
      <c r="I6029" s="85">
        <v>1</v>
      </c>
      <c r="J6029" s="88">
        <v>7.8024237811426769E-2</v>
      </c>
      <c r="K6029" s="146">
        <v>0.16596261389176875</v>
      </c>
      <c r="L6029" s="147">
        <v>4.623822354386412E-10</v>
      </c>
      <c r="M6029" s="147">
        <v>5.5983386963399046E-3</v>
      </c>
      <c r="N6029" s="87">
        <v>1.0528086236665111</v>
      </c>
      <c r="O6029" s="88">
        <v>6.7663637015719244E-2</v>
      </c>
      <c r="P6029" s="89">
        <v>64.269645493664243</v>
      </c>
    </row>
    <row r="6030" spans="1:16">
      <c r="A6030" s="75" t="s">
        <v>5494</v>
      </c>
      <c r="B6030" s="85">
        <v>6026</v>
      </c>
      <c r="C6030" s="85">
        <v>3350</v>
      </c>
      <c r="D6030" s="85">
        <v>6026</v>
      </c>
      <c r="E6030" s="86" t="s">
        <v>5480</v>
      </c>
      <c r="F6030" s="85" t="s">
        <v>5314</v>
      </c>
      <c r="G6030" s="86" t="s">
        <v>29</v>
      </c>
      <c r="H6030" s="85" t="s">
        <v>2</v>
      </c>
      <c r="I6030" s="85">
        <v>1</v>
      </c>
      <c r="J6030" s="88">
        <v>7.8024237811426769E-2</v>
      </c>
      <c r="K6030" s="146">
        <v>0.16596261389176875</v>
      </c>
      <c r="L6030" s="147">
        <v>4.623822354386412E-10</v>
      </c>
      <c r="M6030" s="147">
        <v>5.5983386963399046E-3</v>
      </c>
      <c r="N6030" s="87">
        <v>1.0528086236665111</v>
      </c>
      <c r="O6030" s="88">
        <v>6.7663637015719244E-2</v>
      </c>
      <c r="P6030" s="89">
        <v>64.269645493664243</v>
      </c>
    </row>
    <row r="6031" spans="1:16">
      <c r="A6031" s="75" t="s">
        <v>5495</v>
      </c>
      <c r="B6031" s="85">
        <v>6027</v>
      </c>
      <c r="C6031" s="85">
        <v>3351</v>
      </c>
      <c r="D6031" s="85">
        <v>6027</v>
      </c>
      <c r="E6031" s="86" t="s">
        <v>5480</v>
      </c>
      <c r="F6031" s="85" t="s">
        <v>4420</v>
      </c>
      <c r="G6031" s="86" t="s">
        <v>29</v>
      </c>
      <c r="H6031" s="85" t="s">
        <v>2</v>
      </c>
      <c r="I6031" s="85">
        <v>1</v>
      </c>
      <c r="J6031" s="88">
        <v>7.8024237811426769E-2</v>
      </c>
      <c r="K6031" s="146">
        <v>0.16596261389176875</v>
      </c>
      <c r="L6031" s="147">
        <v>4.623822354386412E-10</v>
      </c>
      <c r="M6031" s="147">
        <v>5.5983386963399046E-3</v>
      </c>
      <c r="N6031" s="87">
        <v>1.0528086236665111</v>
      </c>
      <c r="O6031" s="88">
        <v>6.7663637015719244E-2</v>
      </c>
      <c r="P6031" s="89">
        <v>64.269645493664243</v>
      </c>
    </row>
    <row r="6032" spans="1:16">
      <c r="A6032" s="75" t="s">
        <v>5496</v>
      </c>
      <c r="B6032" s="85">
        <v>6028</v>
      </c>
      <c r="C6032" s="85">
        <v>3352</v>
      </c>
      <c r="D6032" s="85">
        <v>6028</v>
      </c>
      <c r="E6032" s="86" t="s">
        <v>5480</v>
      </c>
      <c r="F6032" s="85" t="s">
        <v>4422</v>
      </c>
      <c r="G6032" s="86" t="s">
        <v>29</v>
      </c>
      <c r="H6032" s="85" t="s">
        <v>2</v>
      </c>
      <c r="I6032" s="85">
        <v>1</v>
      </c>
      <c r="J6032" s="88">
        <v>7.8024237811426769E-2</v>
      </c>
      <c r="K6032" s="146">
        <v>0.16596261389176875</v>
      </c>
      <c r="L6032" s="147">
        <v>4.623822354386412E-10</v>
      </c>
      <c r="M6032" s="147">
        <v>5.5983386963399046E-3</v>
      </c>
      <c r="N6032" s="87">
        <v>1.0528086236665111</v>
      </c>
      <c r="O6032" s="88">
        <v>6.7663637015719244E-2</v>
      </c>
      <c r="P6032" s="89">
        <v>64.269645493664243</v>
      </c>
    </row>
    <row r="6033" spans="1:16">
      <c r="A6033" s="75" t="s">
        <v>5497</v>
      </c>
      <c r="B6033" s="85">
        <v>6029</v>
      </c>
      <c r="C6033" s="85">
        <v>3353</v>
      </c>
      <c r="D6033" s="85">
        <v>6029</v>
      </c>
      <c r="E6033" s="86" t="s">
        <v>5480</v>
      </c>
      <c r="F6033" s="85" t="s">
        <v>509</v>
      </c>
      <c r="G6033" s="86" t="s">
        <v>29</v>
      </c>
      <c r="H6033" s="85" t="s">
        <v>2</v>
      </c>
      <c r="I6033" s="85">
        <v>1</v>
      </c>
      <c r="J6033" s="88">
        <v>7.8018767566044117E-2</v>
      </c>
      <c r="K6033" s="146">
        <v>0.16595462679902001</v>
      </c>
      <c r="L6033" s="147">
        <v>4.623573404184095E-10</v>
      </c>
      <c r="M6033" s="147">
        <v>5.5980483297481233E-3</v>
      </c>
      <c r="N6033" s="87">
        <v>1.0527378386813591</v>
      </c>
      <c r="O6033" s="88">
        <v>6.7658837806174058E-2</v>
      </c>
      <c r="P6033" s="89">
        <v>64.2694081281645</v>
      </c>
    </row>
    <row r="6034" spans="1:16">
      <c r="A6034" s="75" t="s">
        <v>5498</v>
      </c>
      <c r="B6034" s="85">
        <v>6030</v>
      </c>
      <c r="C6034" s="85">
        <v>3354</v>
      </c>
      <c r="D6034" s="85">
        <v>6030</v>
      </c>
      <c r="E6034" s="86" t="s">
        <v>5480</v>
      </c>
      <c r="F6034" s="85" t="s">
        <v>4235</v>
      </c>
      <c r="G6034" s="86" t="s">
        <v>29</v>
      </c>
      <c r="H6034" s="85" t="s">
        <v>2</v>
      </c>
      <c r="I6034" s="85">
        <v>1</v>
      </c>
      <c r="J6034" s="88">
        <v>7.8024237811426769E-2</v>
      </c>
      <c r="K6034" s="146">
        <v>0.16596261389176875</v>
      </c>
      <c r="L6034" s="147">
        <v>4.623822354386412E-10</v>
      </c>
      <c r="M6034" s="147">
        <v>5.5983386963399046E-3</v>
      </c>
      <c r="N6034" s="87">
        <v>1.0528086236665111</v>
      </c>
      <c r="O6034" s="88">
        <v>6.7663637015719244E-2</v>
      </c>
      <c r="P6034" s="89">
        <v>64.269645493664243</v>
      </c>
    </row>
    <row r="6035" spans="1:16">
      <c r="A6035" s="75" t="s">
        <v>5499</v>
      </c>
      <c r="B6035" s="85">
        <v>6031</v>
      </c>
      <c r="C6035" s="85">
        <v>3355</v>
      </c>
      <c r="D6035" s="85">
        <v>6031</v>
      </c>
      <c r="E6035" s="86" t="s">
        <v>5480</v>
      </c>
      <c r="F6035" s="85" t="s">
        <v>4600</v>
      </c>
      <c r="G6035" s="86" t="s">
        <v>29</v>
      </c>
      <c r="H6035" s="85" t="s">
        <v>2</v>
      </c>
      <c r="I6035" s="85">
        <v>1</v>
      </c>
      <c r="J6035" s="88">
        <v>7.8024237811426769E-2</v>
      </c>
      <c r="K6035" s="146">
        <v>0.16596261389176875</v>
      </c>
      <c r="L6035" s="147">
        <v>4.623822354386412E-10</v>
      </c>
      <c r="M6035" s="147">
        <v>5.5983386963399046E-3</v>
      </c>
      <c r="N6035" s="87">
        <v>1.0528086236665111</v>
      </c>
      <c r="O6035" s="88">
        <v>6.7663637015719244E-2</v>
      </c>
      <c r="P6035" s="89">
        <v>64.269645493664243</v>
      </c>
    </row>
    <row r="6036" spans="1:16">
      <c r="A6036" s="75" t="s">
        <v>5500</v>
      </c>
      <c r="B6036" s="85">
        <v>6032</v>
      </c>
      <c r="C6036" s="85">
        <v>3356</v>
      </c>
      <c r="D6036" s="85">
        <v>6032</v>
      </c>
      <c r="E6036" s="86" t="s">
        <v>5480</v>
      </c>
      <c r="F6036" s="85" t="s">
        <v>32</v>
      </c>
      <c r="G6036" s="86" t="s">
        <v>29</v>
      </c>
      <c r="H6036" s="85" t="s">
        <v>2</v>
      </c>
      <c r="I6036" s="85">
        <v>1</v>
      </c>
      <c r="J6036" s="88">
        <v>7.8015373428670917E-2</v>
      </c>
      <c r="K6036" s="146">
        <v>0.16574138413328118</v>
      </c>
      <c r="L6036" s="147">
        <v>4.622993944909654E-10</v>
      </c>
      <c r="M6036" s="147">
        <v>5.5957781627538747E-3</v>
      </c>
      <c r="N6036" s="87">
        <v>1.0524909147480439</v>
      </c>
      <c r="O6036" s="88">
        <v>6.7662607805549238E-2</v>
      </c>
      <c r="P6036" s="89">
        <v>64.288068293441768</v>
      </c>
    </row>
    <row r="6037" spans="1:16">
      <c r="A6037" s="75" t="s">
        <v>5501</v>
      </c>
      <c r="B6037" s="85">
        <v>6033</v>
      </c>
      <c r="C6037" s="85">
        <v>3357</v>
      </c>
      <c r="D6037" s="85">
        <v>6033</v>
      </c>
      <c r="E6037" s="86" t="s">
        <v>5480</v>
      </c>
      <c r="F6037" s="85" t="s">
        <v>1063</v>
      </c>
      <c r="G6037" s="86" t="s">
        <v>29</v>
      </c>
      <c r="H6037" s="85" t="s">
        <v>2</v>
      </c>
      <c r="I6037" s="85">
        <v>1</v>
      </c>
      <c r="J6037" s="88">
        <v>7.8024237811426769E-2</v>
      </c>
      <c r="K6037" s="146">
        <v>0.16596261389176875</v>
      </c>
      <c r="L6037" s="147">
        <v>4.623822354386412E-10</v>
      </c>
      <c r="M6037" s="147">
        <v>5.5983386963399046E-3</v>
      </c>
      <c r="N6037" s="87">
        <v>1.0528086236665111</v>
      </c>
      <c r="O6037" s="88">
        <v>6.7663637015719244E-2</v>
      </c>
      <c r="P6037" s="89">
        <v>64.269645493664243</v>
      </c>
    </row>
    <row r="6038" spans="1:16">
      <c r="A6038" s="75" t="s">
        <v>5502</v>
      </c>
      <c r="B6038" s="85">
        <v>6034</v>
      </c>
      <c r="C6038" s="85">
        <v>3358</v>
      </c>
      <c r="D6038" s="85">
        <v>6034</v>
      </c>
      <c r="E6038" s="86" t="s">
        <v>5480</v>
      </c>
      <c r="F6038" s="85" t="s">
        <v>4426</v>
      </c>
      <c r="G6038" s="86" t="s">
        <v>29</v>
      </c>
      <c r="H6038" s="85" t="s">
        <v>2</v>
      </c>
      <c r="I6038" s="85">
        <v>1</v>
      </c>
      <c r="J6038" s="88">
        <v>7.8249307728190526E-2</v>
      </c>
      <c r="K6038" s="146">
        <v>0.16644135220107215</v>
      </c>
      <c r="L6038" s="147">
        <v>4.6371603034855858E-10</v>
      </c>
      <c r="M6038" s="147">
        <v>5.6144877502716578E-3</v>
      </c>
      <c r="N6038" s="87">
        <v>1.0558455716193951</v>
      </c>
      <c r="O6038" s="88">
        <v>6.7858820584033835E-2</v>
      </c>
      <c r="P6038" s="89">
        <v>64.269645493664271</v>
      </c>
    </row>
    <row r="6039" spans="1:16">
      <c r="A6039" s="75" t="s">
        <v>5503</v>
      </c>
      <c r="B6039" s="85">
        <v>6035</v>
      </c>
      <c r="C6039" s="85">
        <v>3359</v>
      </c>
      <c r="D6039" s="85">
        <v>6035</v>
      </c>
      <c r="E6039" s="86" t="s">
        <v>5480</v>
      </c>
      <c r="F6039" s="85" t="s">
        <v>4428</v>
      </c>
      <c r="G6039" s="86" t="s">
        <v>29</v>
      </c>
      <c r="H6039" s="85" t="s">
        <v>2</v>
      </c>
      <c r="I6039" s="85">
        <v>1</v>
      </c>
      <c r="J6039" s="88">
        <v>7.8024237811426769E-2</v>
      </c>
      <c r="K6039" s="146">
        <v>0.16596261389176875</v>
      </c>
      <c r="L6039" s="147">
        <v>4.623822354386412E-10</v>
      </c>
      <c r="M6039" s="147">
        <v>5.5983386963399046E-3</v>
      </c>
      <c r="N6039" s="87">
        <v>1.0528086236665111</v>
      </c>
      <c r="O6039" s="88">
        <v>6.7663637015719244E-2</v>
      </c>
      <c r="P6039" s="89">
        <v>64.269645493664243</v>
      </c>
    </row>
    <row r="6040" spans="1:16">
      <c r="A6040" s="75" t="s">
        <v>5504</v>
      </c>
      <c r="B6040" s="85">
        <v>6036</v>
      </c>
      <c r="C6040" s="85">
        <v>3360</v>
      </c>
      <c r="D6040" s="85">
        <v>6036</v>
      </c>
      <c r="E6040" s="86" t="s">
        <v>5480</v>
      </c>
      <c r="F6040" s="85" t="s">
        <v>4430</v>
      </c>
      <c r="G6040" s="86" t="s">
        <v>29</v>
      </c>
      <c r="H6040" s="85" t="s">
        <v>2</v>
      </c>
      <c r="I6040" s="85">
        <v>1</v>
      </c>
      <c r="J6040" s="88">
        <v>7.8024237811426769E-2</v>
      </c>
      <c r="K6040" s="146">
        <v>0.16596261389176875</v>
      </c>
      <c r="L6040" s="147">
        <v>4.623822354386412E-10</v>
      </c>
      <c r="M6040" s="147">
        <v>5.5983386963399046E-3</v>
      </c>
      <c r="N6040" s="87">
        <v>1.0528086236665111</v>
      </c>
      <c r="O6040" s="88">
        <v>6.7663637015719244E-2</v>
      </c>
      <c r="P6040" s="89">
        <v>64.269645493664243</v>
      </c>
    </row>
    <row r="6041" spans="1:16">
      <c r="A6041" s="75" t="s">
        <v>5505</v>
      </c>
      <c r="B6041" s="85">
        <v>6037</v>
      </c>
      <c r="C6041" s="85">
        <v>3361</v>
      </c>
      <c r="D6041" s="85">
        <v>6037</v>
      </c>
      <c r="E6041" s="86" t="s">
        <v>5480</v>
      </c>
      <c r="F6041" s="85" t="s">
        <v>4432</v>
      </c>
      <c r="G6041" s="86" t="s">
        <v>29</v>
      </c>
      <c r="H6041" s="85" t="s">
        <v>2</v>
      </c>
      <c r="I6041" s="85">
        <v>1</v>
      </c>
      <c r="J6041" s="88">
        <v>8.2284408531160619E-2</v>
      </c>
      <c r="K6041" s="146">
        <v>0.17502427329536327</v>
      </c>
      <c r="L6041" s="147">
        <v>4.8762858600859301E-10</v>
      </c>
      <c r="M6041" s="147">
        <v>5.9040113855232607E-3</v>
      </c>
      <c r="N6041" s="87">
        <v>1.110292613229694</v>
      </c>
      <c r="O6041" s="88">
        <v>7.1358112646506489E-2</v>
      </c>
      <c r="P6041" s="89">
        <v>64.269645493664228</v>
      </c>
    </row>
    <row r="6042" spans="1:16">
      <c r="A6042" s="75" t="s">
        <v>5506</v>
      </c>
      <c r="B6042" s="85">
        <v>6038</v>
      </c>
      <c r="C6042" s="85">
        <v>3362</v>
      </c>
      <c r="D6042" s="85">
        <v>6038</v>
      </c>
      <c r="E6042" s="86" t="s">
        <v>5480</v>
      </c>
      <c r="F6042" s="85" t="s">
        <v>4361</v>
      </c>
      <c r="G6042" s="86" t="s">
        <v>29</v>
      </c>
      <c r="H6042" s="85" t="s">
        <v>2</v>
      </c>
      <c r="I6042" s="85">
        <v>1</v>
      </c>
      <c r="J6042" s="88">
        <v>7.8249307728190526E-2</v>
      </c>
      <c r="K6042" s="146">
        <v>0.16644135220107215</v>
      </c>
      <c r="L6042" s="147">
        <v>4.6371603034855858E-10</v>
      </c>
      <c r="M6042" s="147">
        <v>5.6144877502716578E-3</v>
      </c>
      <c r="N6042" s="87">
        <v>1.0558455716193951</v>
      </c>
      <c r="O6042" s="88">
        <v>6.7858820584033835E-2</v>
      </c>
      <c r="P6042" s="89">
        <v>64.269645493664271</v>
      </c>
    </row>
    <row r="6043" spans="1:16">
      <c r="A6043" s="75" t="s">
        <v>5507</v>
      </c>
      <c r="B6043" s="85">
        <v>6039</v>
      </c>
      <c r="C6043" s="85">
        <v>3363</v>
      </c>
      <c r="D6043" s="85">
        <v>6039</v>
      </c>
      <c r="E6043" s="86" t="s">
        <v>5480</v>
      </c>
      <c r="F6043" s="85" t="s">
        <v>4435</v>
      </c>
      <c r="G6043" s="86" t="s">
        <v>29</v>
      </c>
      <c r="H6043" s="85" t="s">
        <v>2</v>
      </c>
      <c r="I6043" s="85">
        <v>1</v>
      </c>
      <c r="J6043" s="88">
        <v>6.3577562529154738E-2</v>
      </c>
      <c r="K6043" s="146">
        <v>0.13523359866337081</v>
      </c>
      <c r="L6043" s="147">
        <v>3.7676927465820381E-10</v>
      </c>
      <c r="M6043" s="147">
        <v>4.5617712970957161E-3</v>
      </c>
      <c r="N6043" s="87">
        <v>0.85787452694075716</v>
      </c>
      <c r="O6043" s="88">
        <v>5.513529172452742E-2</v>
      </c>
      <c r="P6043" s="89">
        <v>64.269645493664285</v>
      </c>
    </row>
    <row r="6044" spans="1:16">
      <c r="A6044" s="75" t="s">
        <v>5508</v>
      </c>
      <c r="B6044" s="85">
        <v>6040</v>
      </c>
      <c r="C6044" s="85">
        <v>3364</v>
      </c>
      <c r="D6044" s="85">
        <v>6040</v>
      </c>
      <c r="E6044" s="86" t="s">
        <v>5480</v>
      </c>
      <c r="F6044" s="85" t="s">
        <v>4437</v>
      </c>
      <c r="G6044" s="86" t="s">
        <v>29</v>
      </c>
      <c r="H6044" s="85" t="s">
        <v>2</v>
      </c>
      <c r="I6044" s="85">
        <v>1</v>
      </c>
      <c r="J6044" s="88">
        <v>7.8024237811426769E-2</v>
      </c>
      <c r="K6044" s="146">
        <v>0.16596261389176875</v>
      </c>
      <c r="L6044" s="147">
        <v>4.623822354386412E-10</v>
      </c>
      <c r="M6044" s="147">
        <v>5.5983386963399046E-3</v>
      </c>
      <c r="N6044" s="87">
        <v>1.0528086236665111</v>
      </c>
      <c r="O6044" s="88">
        <v>6.7663637015719244E-2</v>
      </c>
      <c r="P6044" s="89">
        <v>64.269645493664243</v>
      </c>
    </row>
    <row r="6045" spans="1:16">
      <c r="A6045" s="75" t="s">
        <v>5509</v>
      </c>
      <c r="B6045" s="85">
        <v>6041</v>
      </c>
      <c r="C6045" s="85">
        <v>3365</v>
      </c>
      <c r="D6045" s="85">
        <v>6041</v>
      </c>
      <c r="E6045" s="86" t="s">
        <v>5480</v>
      </c>
      <c r="F6045" s="85" t="s">
        <v>4439</v>
      </c>
      <c r="G6045" s="86" t="s">
        <v>29</v>
      </c>
      <c r="H6045" s="85" t="s">
        <v>2</v>
      </c>
      <c r="I6045" s="85">
        <v>1</v>
      </c>
      <c r="J6045" s="88">
        <v>9.5740329455667766E-2</v>
      </c>
      <c r="K6045" s="146">
        <v>0.20364588975189901</v>
      </c>
      <c r="L6045" s="147">
        <v>5.6737020183823307E-10</v>
      </c>
      <c r="M6045" s="147">
        <v>6.8694908944499982E-3</v>
      </c>
      <c r="N6045" s="87">
        <v>1.291858111157842</v>
      </c>
      <c r="O6045" s="88">
        <v>8.3027262832229165E-2</v>
      </c>
      <c r="P6045" s="89">
        <v>64.269645493664214</v>
      </c>
    </row>
    <row r="6046" spans="1:16">
      <c r="A6046" s="75" t="s">
        <v>5510</v>
      </c>
      <c r="B6046" s="85">
        <v>6042</v>
      </c>
      <c r="C6046" s="85">
        <v>3366</v>
      </c>
      <c r="D6046" s="85">
        <v>6042</v>
      </c>
      <c r="E6046" s="86" t="s">
        <v>5480</v>
      </c>
      <c r="F6046" s="85" t="s">
        <v>4441</v>
      </c>
      <c r="G6046" s="86" t="s">
        <v>29</v>
      </c>
      <c r="H6046" s="85" t="s">
        <v>2</v>
      </c>
      <c r="I6046" s="85">
        <v>1</v>
      </c>
      <c r="J6046" s="88">
        <v>8.0573544591403798E-2</v>
      </c>
      <c r="K6046" s="146">
        <v>0.17138515474169749</v>
      </c>
      <c r="L6046" s="147">
        <v>4.774897738242583E-10</v>
      </c>
      <c r="M6046" s="147">
        <v>5.7812547131509953E-3</v>
      </c>
      <c r="N6046" s="87">
        <v>1.0872073212714519</v>
      </c>
      <c r="O6046" s="88">
        <v>6.987442911623265E-2</v>
      </c>
      <c r="P6046" s="89">
        <v>64.269645493664342</v>
      </c>
    </row>
    <row r="6047" spans="1:16">
      <c r="A6047" s="75" t="s">
        <v>5511</v>
      </c>
      <c r="B6047" s="85">
        <v>6043</v>
      </c>
      <c r="C6047" s="85">
        <v>3367</v>
      </c>
      <c r="D6047" s="85">
        <v>6043</v>
      </c>
      <c r="E6047" s="86" t="s">
        <v>5480</v>
      </c>
      <c r="F6047" s="85" t="s">
        <v>4443</v>
      </c>
      <c r="G6047" s="86" t="s">
        <v>29</v>
      </c>
      <c r="H6047" s="85" t="s">
        <v>2</v>
      </c>
      <c r="I6047" s="85">
        <v>1</v>
      </c>
      <c r="J6047" s="88">
        <v>7.8024237811426769E-2</v>
      </c>
      <c r="K6047" s="146">
        <v>0.16596261389176875</v>
      </c>
      <c r="L6047" s="147">
        <v>4.623822354386412E-10</v>
      </c>
      <c r="M6047" s="147">
        <v>5.5983386963399046E-3</v>
      </c>
      <c r="N6047" s="87">
        <v>1.0528086236665111</v>
      </c>
      <c r="O6047" s="88">
        <v>6.7663637015719244E-2</v>
      </c>
      <c r="P6047" s="89">
        <v>64.269645493664243</v>
      </c>
    </row>
    <row r="6048" spans="1:16">
      <c r="A6048" s="75" t="s">
        <v>5512</v>
      </c>
      <c r="B6048" s="85">
        <v>6044</v>
      </c>
      <c r="C6048" s="85">
        <v>3368</v>
      </c>
      <c r="D6048" s="85">
        <v>6044</v>
      </c>
      <c r="E6048" s="86" t="s">
        <v>5480</v>
      </c>
      <c r="F6048" s="85" t="s">
        <v>4445</v>
      </c>
      <c r="G6048" s="86" t="s">
        <v>29</v>
      </c>
      <c r="H6048" s="85" t="s">
        <v>2</v>
      </c>
      <c r="I6048" s="85">
        <v>1</v>
      </c>
      <c r="J6048" s="88">
        <v>7.8024237811426769E-2</v>
      </c>
      <c r="K6048" s="146">
        <v>0.16596261389176875</v>
      </c>
      <c r="L6048" s="147">
        <v>4.623822354386412E-10</v>
      </c>
      <c r="M6048" s="147">
        <v>5.5983386963399046E-3</v>
      </c>
      <c r="N6048" s="87">
        <v>1.0528086236665111</v>
      </c>
      <c r="O6048" s="88">
        <v>6.7663637015719244E-2</v>
      </c>
      <c r="P6048" s="89">
        <v>64.269645493664243</v>
      </c>
    </row>
    <row r="6049" spans="1:16">
      <c r="A6049" s="75" t="s">
        <v>5513</v>
      </c>
      <c r="B6049" s="85">
        <v>6045</v>
      </c>
      <c r="C6049" s="85">
        <v>3369</v>
      </c>
      <c r="D6049" s="85">
        <v>6045</v>
      </c>
      <c r="E6049" s="86" t="s">
        <v>5480</v>
      </c>
      <c r="F6049" s="85" t="s">
        <v>4447</v>
      </c>
      <c r="G6049" s="86" t="s">
        <v>29</v>
      </c>
      <c r="H6049" s="85" t="s">
        <v>2</v>
      </c>
      <c r="I6049" s="85">
        <v>1</v>
      </c>
      <c r="J6049" s="88">
        <v>7.8024237811426769E-2</v>
      </c>
      <c r="K6049" s="146">
        <v>0.16596261389176875</v>
      </c>
      <c r="L6049" s="147">
        <v>4.623822354386412E-10</v>
      </c>
      <c r="M6049" s="147">
        <v>5.5983386963399046E-3</v>
      </c>
      <c r="N6049" s="87">
        <v>1.0528086236665111</v>
      </c>
      <c r="O6049" s="88">
        <v>6.7663637015719244E-2</v>
      </c>
      <c r="P6049" s="89">
        <v>64.269645493664243</v>
      </c>
    </row>
    <row r="6050" spans="1:16">
      <c r="A6050" s="75" t="s">
        <v>5514</v>
      </c>
      <c r="B6050" s="85">
        <v>6046</v>
      </c>
      <c r="C6050" s="85">
        <v>3370</v>
      </c>
      <c r="D6050" s="85">
        <v>6046</v>
      </c>
      <c r="E6050" s="86" t="s">
        <v>5480</v>
      </c>
      <c r="F6050" s="85" t="s">
        <v>4449</v>
      </c>
      <c r="G6050" s="86" t="s">
        <v>29</v>
      </c>
      <c r="H6050" s="85" t="s">
        <v>2</v>
      </c>
      <c r="I6050" s="85">
        <v>1</v>
      </c>
      <c r="J6050" s="88">
        <v>7.8024237811426769E-2</v>
      </c>
      <c r="K6050" s="146">
        <v>0.16596261389176875</v>
      </c>
      <c r="L6050" s="147">
        <v>4.623822354386412E-10</v>
      </c>
      <c r="M6050" s="147">
        <v>5.5983386963399046E-3</v>
      </c>
      <c r="N6050" s="87">
        <v>1.0528086236665111</v>
      </c>
      <c r="O6050" s="88">
        <v>6.7663637015719244E-2</v>
      </c>
      <c r="P6050" s="89">
        <v>64.269645493664243</v>
      </c>
    </row>
    <row r="6051" spans="1:16">
      <c r="A6051" s="75" t="s">
        <v>5515</v>
      </c>
      <c r="B6051" s="85">
        <v>6047</v>
      </c>
      <c r="C6051" s="85">
        <v>3371</v>
      </c>
      <c r="D6051" s="85">
        <v>6047</v>
      </c>
      <c r="E6051" s="86" t="s">
        <v>5480</v>
      </c>
      <c r="F6051" s="85" t="s">
        <v>4451</v>
      </c>
      <c r="G6051" s="86" t="s">
        <v>29</v>
      </c>
      <c r="H6051" s="85" t="s">
        <v>2</v>
      </c>
      <c r="I6051" s="85">
        <v>1</v>
      </c>
      <c r="J6051" s="88">
        <v>8.1542364766851491E-2</v>
      </c>
      <c r="K6051" s="146">
        <v>0.17344589808528479</v>
      </c>
      <c r="L6051" s="147">
        <v>4.8323113383015867E-10</v>
      </c>
      <c r="M6051" s="147">
        <v>5.8507687978782523E-3</v>
      </c>
      <c r="N6051" s="87">
        <v>1.1002799543929509</v>
      </c>
      <c r="O6051" s="88">
        <v>7.0714602612620123E-2</v>
      </c>
      <c r="P6051" s="89">
        <v>64.269645493664342</v>
      </c>
    </row>
    <row r="6052" spans="1:16">
      <c r="A6052" s="75" t="s">
        <v>5516</v>
      </c>
      <c r="B6052" s="85">
        <v>6048</v>
      </c>
      <c r="C6052" s="85">
        <v>3372</v>
      </c>
      <c r="D6052" s="85">
        <v>6048</v>
      </c>
      <c r="E6052" s="86" t="s">
        <v>5480</v>
      </c>
      <c r="F6052" s="85" t="s">
        <v>4453</v>
      </c>
      <c r="G6052" s="86" t="s">
        <v>29</v>
      </c>
      <c r="H6052" s="85" t="s">
        <v>2</v>
      </c>
      <c r="I6052" s="85">
        <v>1</v>
      </c>
      <c r="J6052" s="88">
        <v>7.8024237811426769E-2</v>
      </c>
      <c r="K6052" s="146">
        <v>0.16596261389176875</v>
      </c>
      <c r="L6052" s="147">
        <v>4.623822354386412E-10</v>
      </c>
      <c r="M6052" s="147">
        <v>5.5983386963399046E-3</v>
      </c>
      <c r="N6052" s="87">
        <v>1.0528086236665111</v>
      </c>
      <c r="O6052" s="88">
        <v>6.7663637015719244E-2</v>
      </c>
      <c r="P6052" s="89">
        <v>64.269645493664243</v>
      </c>
    </row>
    <row r="6053" spans="1:16">
      <c r="A6053" s="75" t="s">
        <v>5517</v>
      </c>
      <c r="B6053" s="85">
        <v>6049</v>
      </c>
      <c r="C6053" s="85">
        <v>3373</v>
      </c>
      <c r="D6053" s="85">
        <v>6049</v>
      </c>
      <c r="E6053" s="86" t="s">
        <v>5480</v>
      </c>
      <c r="F6053" s="85" t="s">
        <v>4455</v>
      </c>
      <c r="G6053" s="86" t="s">
        <v>29</v>
      </c>
      <c r="H6053" s="85" t="s">
        <v>2</v>
      </c>
      <c r="I6053" s="85">
        <v>1</v>
      </c>
      <c r="J6053" s="88">
        <v>7.6055401904035619E-2</v>
      </c>
      <c r="K6053" s="146">
        <v>0.16177477223281791</v>
      </c>
      <c r="L6053" s="147">
        <v>4.5071464632009609E-10</v>
      </c>
      <c r="M6053" s="147">
        <v>5.4570722058715311E-3</v>
      </c>
      <c r="N6053" s="87">
        <v>1.0262424247515629</v>
      </c>
      <c r="O6053" s="88">
        <v>6.5956236829341194E-2</v>
      </c>
      <c r="P6053" s="89">
        <v>64.2696454936641</v>
      </c>
    </row>
    <row r="6054" spans="1:16">
      <c r="A6054" s="75" t="s">
        <v>5518</v>
      </c>
      <c r="B6054" s="85">
        <v>6050</v>
      </c>
      <c r="C6054" s="85">
        <v>3374</v>
      </c>
      <c r="D6054" s="85">
        <v>6050</v>
      </c>
      <c r="E6054" s="86" t="s">
        <v>5480</v>
      </c>
      <c r="F6054" s="85" t="s">
        <v>4457</v>
      </c>
      <c r="G6054" s="86" t="s">
        <v>29</v>
      </c>
      <c r="H6054" s="85" t="s">
        <v>2</v>
      </c>
      <c r="I6054" s="85">
        <v>1</v>
      </c>
      <c r="J6054" s="88">
        <v>8.2201292966987818E-2</v>
      </c>
      <c r="K6054" s="146">
        <v>0.17484748110011589</v>
      </c>
      <c r="L6054" s="147">
        <v>4.871360318813147E-10</v>
      </c>
      <c r="M6054" s="147">
        <v>5.8980477376591083E-3</v>
      </c>
      <c r="N6054" s="87">
        <v>1.109171105539565</v>
      </c>
      <c r="O6054" s="88">
        <v>7.1286033744843519E-2</v>
      </c>
      <c r="P6054" s="89">
        <v>64.269645493664257</v>
      </c>
    </row>
    <row r="6055" spans="1:16">
      <c r="A6055" s="75" t="s">
        <v>5519</v>
      </c>
      <c r="B6055" s="85">
        <v>6051</v>
      </c>
      <c r="C6055" s="85">
        <v>3375</v>
      </c>
      <c r="D6055" s="85">
        <v>6051</v>
      </c>
      <c r="E6055" s="86" t="s">
        <v>5480</v>
      </c>
      <c r="F6055" s="85" t="s">
        <v>4459</v>
      </c>
      <c r="G6055" s="86" t="s">
        <v>29</v>
      </c>
      <c r="H6055" s="85" t="s">
        <v>2</v>
      </c>
      <c r="I6055" s="85">
        <v>1</v>
      </c>
      <c r="J6055" s="88">
        <v>7.8024237811426769E-2</v>
      </c>
      <c r="K6055" s="146">
        <v>0.16596261389176875</v>
      </c>
      <c r="L6055" s="147">
        <v>4.623822354386412E-10</v>
      </c>
      <c r="M6055" s="147">
        <v>5.5983386963399046E-3</v>
      </c>
      <c r="N6055" s="87">
        <v>1.0528086236665111</v>
      </c>
      <c r="O6055" s="88">
        <v>6.7663637015719244E-2</v>
      </c>
      <c r="P6055" s="89">
        <v>64.269645493664243</v>
      </c>
    </row>
    <row r="6056" spans="1:16">
      <c r="A6056" s="75" t="s">
        <v>5520</v>
      </c>
      <c r="B6056" s="85">
        <v>6052</v>
      </c>
      <c r="C6056" s="85">
        <v>3376</v>
      </c>
      <c r="D6056" s="85">
        <v>6052</v>
      </c>
      <c r="E6056" s="86" t="s">
        <v>5480</v>
      </c>
      <c r="F6056" s="85" t="s">
        <v>4461</v>
      </c>
      <c r="G6056" s="86" t="s">
        <v>29</v>
      </c>
      <c r="H6056" s="85" t="s">
        <v>2</v>
      </c>
      <c r="I6056" s="85">
        <v>1</v>
      </c>
      <c r="J6056" s="88">
        <v>5.8970492780665178E-2</v>
      </c>
      <c r="K6056" s="146">
        <v>0.12543406252834391</v>
      </c>
      <c r="L6056" s="147">
        <v>3.4946715330615892E-10</v>
      </c>
      <c r="M6056" s="147">
        <v>4.2312081596250122E-3</v>
      </c>
      <c r="N6056" s="87">
        <v>0.79570970614794878</v>
      </c>
      <c r="O6056" s="88">
        <v>5.113998072999637E-2</v>
      </c>
      <c r="P6056" s="89">
        <v>64.2696454936642</v>
      </c>
    </row>
    <row r="6057" spans="1:16">
      <c r="A6057" s="75" t="s">
        <v>5521</v>
      </c>
      <c r="B6057" s="85">
        <v>6053</v>
      </c>
      <c r="C6057" s="85">
        <v>3377</v>
      </c>
      <c r="D6057" s="85">
        <v>6053</v>
      </c>
      <c r="E6057" s="86" t="s">
        <v>5480</v>
      </c>
      <c r="F6057" s="85" t="s">
        <v>4463</v>
      </c>
      <c r="G6057" s="86" t="s">
        <v>29</v>
      </c>
      <c r="H6057" s="85" t="s">
        <v>2</v>
      </c>
      <c r="I6057" s="85">
        <v>1</v>
      </c>
      <c r="J6057" s="88">
        <v>5.7715801444906352E-2</v>
      </c>
      <c r="K6057" s="146">
        <v>0.12276525268731538</v>
      </c>
      <c r="L6057" s="147">
        <v>3.4203168195922019E-10</v>
      </c>
      <c r="M6057" s="147">
        <v>4.1411824541010764E-3</v>
      </c>
      <c r="N6057" s="87">
        <v>0.77877971240012012</v>
      </c>
      <c r="O6057" s="88">
        <v>5.005189603361352E-2</v>
      </c>
      <c r="P6057" s="89">
        <v>64.269645493664243</v>
      </c>
    </row>
    <row r="6058" spans="1:16">
      <c r="A6058" s="75" t="s">
        <v>5522</v>
      </c>
      <c r="B6058" s="85">
        <v>6054</v>
      </c>
      <c r="C6058" s="85">
        <v>3378</v>
      </c>
      <c r="D6058" s="85">
        <v>6054</v>
      </c>
      <c r="E6058" s="86" t="s">
        <v>5480</v>
      </c>
      <c r="F6058" s="85" t="s">
        <v>4465</v>
      </c>
      <c r="G6058" s="86" t="s">
        <v>29</v>
      </c>
      <c r="H6058" s="85" t="s">
        <v>2</v>
      </c>
      <c r="I6058" s="85">
        <v>1</v>
      </c>
      <c r="J6058" s="88">
        <v>5.5739232902272659E-2</v>
      </c>
      <c r="K6058" s="146">
        <v>0.11856096321172235</v>
      </c>
      <c r="L6058" s="147">
        <v>3.3031826819349488E-10</v>
      </c>
      <c r="M6058" s="147">
        <v>3.9993611371798056E-3</v>
      </c>
      <c r="N6058" s="87">
        <v>0.75210917430422586</v>
      </c>
      <c r="O6058" s="88">
        <v>4.8337790005065162E-2</v>
      </c>
      <c r="P6058" s="89">
        <v>64.269645493664285</v>
      </c>
    </row>
    <row r="6059" spans="1:16">
      <c r="A6059" s="75" t="s">
        <v>5523</v>
      </c>
      <c r="B6059" s="85">
        <v>6055</v>
      </c>
      <c r="C6059" s="85">
        <v>3379</v>
      </c>
      <c r="D6059" s="85">
        <v>6055</v>
      </c>
      <c r="E6059" s="86" t="s">
        <v>5480</v>
      </c>
      <c r="F6059" s="85" t="s">
        <v>4467</v>
      </c>
      <c r="G6059" s="86" t="s">
        <v>29</v>
      </c>
      <c r="H6059" s="85" t="s">
        <v>2</v>
      </c>
      <c r="I6059" s="85">
        <v>1</v>
      </c>
      <c r="J6059" s="88">
        <v>7.4659889942493354E-2</v>
      </c>
      <c r="K6059" s="146">
        <v>0.15880642778817811</v>
      </c>
      <c r="L6059" s="147">
        <v>4.4244465280963202E-10</v>
      </c>
      <c r="M6059" s="147">
        <v>5.356942440626138E-3</v>
      </c>
      <c r="N6059" s="87">
        <v>1.0074122885175829</v>
      </c>
      <c r="O6059" s="88">
        <v>6.4746030648986125E-2</v>
      </c>
      <c r="P6059" s="89">
        <v>64.269645493664314</v>
      </c>
    </row>
    <row r="6060" spans="1:16">
      <c r="A6060" s="75" t="s">
        <v>5524</v>
      </c>
      <c r="B6060" s="85">
        <v>6056</v>
      </c>
      <c r="C6060" s="85">
        <v>3380</v>
      </c>
      <c r="D6060" s="85">
        <v>6056</v>
      </c>
      <c r="E6060" s="86" t="s">
        <v>5480</v>
      </c>
      <c r="F6060" s="85" t="s">
        <v>4469</v>
      </c>
      <c r="G6060" s="86" t="s">
        <v>29</v>
      </c>
      <c r="H6060" s="85" t="s">
        <v>2</v>
      </c>
      <c r="I6060" s="85">
        <v>1</v>
      </c>
      <c r="J6060" s="88">
        <v>7.8024237811426769E-2</v>
      </c>
      <c r="K6060" s="146">
        <v>0.16596261389176875</v>
      </c>
      <c r="L6060" s="147">
        <v>4.623822354386412E-10</v>
      </c>
      <c r="M6060" s="147">
        <v>5.5983386963399046E-3</v>
      </c>
      <c r="N6060" s="87">
        <v>1.0528086236665111</v>
      </c>
      <c r="O6060" s="88">
        <v>6.7663637015719244E-2</v>
      </c>
      <c r="P6060" s="89">
        <v>64.269645493664243</v>
      </c>
    </row>
    <row r="6061" spans="1:16">
      <c r="A6061" s="75" t="s">
        <v>5525</v>
      </c>
      <c r="B6061" s="85">
        <v>6057</v>
      </c>
      <c r="C6061" s="85">
        <v>3381</v>
      </c>
      <c r="D6061" s="85">
        <v>6057</v>
      </c>
      <c r="E6061" s="86" t="s">
        <v>5480</v>
      </c>
      <c r="F6061" s="85" t="s">
        <v>4471</v>
      </c>
      <c r="G6061" s="86" t="s">
        <v>29</v>
      </c>
      <c r="H6061" s="85" t="s">
        <v>2</v>
      </c>
      <c r="I6061" s="85">
        <v>1</v>
      </c>
      <c r="J6061" s="88">
        <v>6.8385949611191404E-2</v>
      </c>
      <c r="K6061" s="146">
        <v>0.14546134982278522</v>
      </c>
      <c r="L6061" s="147">
        <v>4.0526442988445268E-10</v>
      </c>
      <c r="M6061" s="147">
        <v>4.9067792103214356E-3</v>
      </c>
      <c r="N6061" s="87">
        <v>0.92275579368417426</v>
      </c>
      <c r="O6061" s="88">
        <v>5.93051877373066E-2</v>
      </c>
      <c r="P6061" s="89">
        <v>64.269645493664186</v>
      </c>
    </row>
    <row r="6062" spans="1:16">
      <c r="A6062" s="75" t="s">
        <v>5526</v>
      </c>
      <c r="B6062" s="85">
        <v>6058</v>
      </c>
      <c r="C6062" s="85">
        <v>3382</v>
      </c>
      <c r="D6062" s="85">
        <v>6058</v>
      </c>
      <c r="E6062" s="86" t="s">
        <v>5480</v>
      </c>
      <c r="F6062" s="85" t="s">
        <v>4363</v>
      </c>
      <c r="G6062" s="86" t="s">
        <v>29</v>
      </c>
      <c r="H6062" s="85" t="s">
        <v>2</v>
      </c>
      <c r="I6062" s="85">
        <v>1</v>
      </c>
      <c r="J6062" s="88">
        <v>7.8024237811426769E-2</v>
      </c>
      <c r="K6062" s="146">
        <v>0.16596261389176875</v>
      </c>
      <c r="L6062" s="147">
        <v>4.623822354386412E-10</v>
      </c>
      <c r="M6062" s="147">
        <v>5.5983386963399046E-3</v>
      </c>
      <c r="N6062" s="87">
        <v>1.0528086236665111</v>
      </c>
      <c r="O6062" s="88">
        <v>6.7663637015719244E-2</v>
      </c>
      <c r="P6062" s="89">
        <v>64.269645493664243</v>
      </c>
    </row>
    <row r="6063" spans="1:16">
      <c r="A6063" s="75" t="s">
        <v>5527</v>
      </c>
      <c r="B6063" s="85">
        <v>6059</v>
      </c>
      <c r="C6063" s="85">
        <v>3383</v>
      </c>
      <c r="D6063" s="85">
        <v>6059</v>
      </c>
      <c r="E6063" s="86" t="s">
        <v>5480</v>
      </c>
      <c r="F6063" s="85" t="s">
        <v>4474</v>
      </c>
      <c r="G6063" s="86" t="s">
        <v>29</v>
      </c>
      <c r="H6063" s="85" t="s">
        <v>2</v>
      </c>
      <c r="I6063" s="85">
        <v>1</v>
      </c>
      <c r="J6063" s="88">
        <v>6.308471320722335E-2</v>
      </c>
      <c r="K6063" s="146">
        <v>0.13418527619311216</v>
      </c>
      <c r="L6063" s="147">
        <v>3.738485826065906E-10</v>
      </c>
      <c r="M6063" s="147">
        <v>4.5264087289011764E-3</v>
      </c>
      <c r="N6063" s="87">
        <v>0.85122433680943399</v>
      </c>
      <c r="O6063" s="88">
        <v>5.4707886362321843E-2</v>
      </c>
      <c r="P6063" s="89">
        <v>64.269645493664328</v>
      </c>
    </row>
    <row r="6064" spans="1:16">
      <c r="A6064" s="75" t="s">
        <v>5528</v>
      </c>
      <c r="B6064" s="85">
        <v>6060</v>
      </c>
      <c r="C6064" s="85">
        <v>3384</v>
      </c>
      <c r="D6064" s="85">
        <v>6060</v>
      </c>
      <c r="E6064" s="86" t="s">
        <v>5480</v>
      </c>
      <c r="F6064" s="85" t="s">
        <v>4476</v>
      </c>
      <c r="G6064" s="86" t="s">
        <v>29</v>
      </c>
      <c r="H6064" s="85" t="s">
        <v>2</v>
      </c>
      <c r="I6064" s="85">
        <v>1</v>
      </c>
      <c r="J6064" s="88">
        <v>7.8024237811426769E-2</v>
      </c>
      <c r="K6064" s="146">
        <v>0.16596261389176875</v>
      </c>
      <c r="L6064" s="147">
        <v>4.623822354386412E-10</v>
      </c>
      <c r="M6064" s="147">
        <v>5.5983386963399046E-3</v>
      </c>
      <c r="N6064" s="87">
        <v>1.0528086236665111</v>
      </c>
      <c r="O6064" s="88">
        <v>6.7663637015719244E-2</v>
      </c>
      <c r="P6064" s="89">
        <v>64.269645493664243</v>
      </c>
    </row>
    <row r="6065" spans="1:16">
      <c r="A6065" s="75" t="s">
        <v>5529</v>
      </c>
      <c r="B6065" s="85">
        <v>6061</v>
      </c>
      <c r="C6065" s="85">
        <v>3385</v>
      </c>
      <c r="D6065" s="85">
        <v>6061</v>
      </c>
      <c r="E6065" s="86" t="s">
        <v>5480</v>
      </c>
      <c r="F6065" s="85" t="s">
        <v>4478</v>
      </c>
      <c r="G6065" s="86" t="s">
        <v>29</v>
      </c>
      <c r="H6065" s="85" t="s">
        <v>2</v>
      </c>
      <c r="I6065" s="85">
        <v>1</v>
      </c>
      <c r="J6065" s="88">
        <v>6.308471320722335E-2</v>
      </c>
      <c r="K6065" s="146">
        <v>0.13418527619311216</v>
      </c>
      <c r="L6065" s="147">
        <v>3.738485826065906E-10</v>
      </c>
      <c r="M6065" s="147">
        <v>4.5264087289011764E-3</v>
      </c>
      <c r="N6065" s="87">
        <v>0.85122433680943399</v>
      </c>
      <c r="O6065" s="88">
        <v>5.4707886362321843E-2</v>
      </c>
      <c r="P6065" s="89">
        <v>64.269645493664328</v>
      </c>
    </row>
    <row r="6066" spans="1:16">
      <c r="A6066" s="75" t="s">
        <v>5530</v>
      </c>
      <c r="B6066" s="85">
        <v>6062</v>
      </c>
      <c r="C6066" s="85">
        <v>3386</v>
      </c>
      <c r="D6066" s="85">
        <v>6062</v>
      </c>
      <c r="E6066" s="86" t="s">
        <v>5480</v>
      </c>
      <c r="F6066" s="85" t="s">
        <v>4480</v>
      </c>
      <c r="G6066" s="86" t="s">
        <v>29</v>
      </c>
      <c r="H6066" s="85" t="s">
        <v>2</v>
      </c>
      <c r="I6066" s="85">
        <v>1</v>
      </c>
      <c r="J6066" s="88">
        <v>4.8440047641260663E-2</v>
      </c>
      <c r="K6066" s="146">
        <v>0.10303512279113962</v>
      </c>
      <c r="L6066" s="147">
        <v>2.8706230450148882E-10</v>
      </c>
      <c r="M6066" s="147">
        <v>3.475635273977689E-3</v>
      </c>
      <c r="N6066" s="87">
        <v>0.65361868719295801</v>
      </c>
      <c r="O6066" s="88">
        <v>4.200784131392557E-2</v>
      </c>
      <c r="P6066" s="89">
        <v>64.269645493664157</v>
      </c>
    </row>
    <row r="6067" spans="1:16">
      <c r="A6067" s="75" t="s">
        <v>5531</v>
      </c>
      <c r="B6067" s="85">
        <v>6063</v>
      </c>
      <c r="C6067" s="85">
        <v>3387</v>
      </c>
      <c r="D6067" s="85">
        <v>6063</v>
      </c>
      <c r="E6067" s="86" t="s">
        <v>5480</v>
      </c>
      <c r="F6067" s="85" t="s">
        <v>4482</v>
      </c>
      <c r="G6067" s="86" t="s">
        <v>29</v>
      </c>
      <c r="H6067" s="85" t="s">
        <v>2</v>
      </c>
      <c r="I6067" s="85">
        <v>1</v>
      </c>
      <c r="J6067" s="88">
        <v>6.5628451642998242E-2</v>
      </c>
      <c r="K6067" s="146">
        <v>0.13959597281380218</v>
      </c>
      <c r="L6067" s="147">
        <v>3.889231222278235E-10</v>
      </c>
      <c r="M6067" s="147">
        <v>4.7089252099052556E-3</v>
      </c>
      <c r="N6067" s="87">
        <v>0.88554789877755602</v>
      </c>
      <c r="O6067" s="88">
        <v>5.6913849522092691E-2</v>
      </c>
      <c r="P6067" s="89">
        <v>64.269645493664129</v>
      </c>
    </row>
    <row r="6068" spans="1:16">
      <c r="A6068" s="75" t="s">
        <v>5532</v>
      </c>
      <c r="B6068" s="85">
        <v>6064</v>
      </c>
      <c r="C6068" s="85">
        <v>3388</v>
      </c>
      <c r="D6068" s="85">
        <v>6064</v>
      </c>
      <c r="E6068" s="86" t="s">
        <v>5480</v>
      </c>
      <c r="F6068" s="85" t="s">
        <v>4484</v>
      </c>
      <c r="G6068" s="86" t="s">
        <v>29</v>
      </c>
      <c r="H6068" s="85" t="s">
        <v>2</v>
      </c>
      <c r="I6068" s="85">
        <v>1</v>
      </c>
      <c r="J6068" s="88">
        <v>8.1788221143032996E-2</v>
      </c>
      <c r="K6068" s="146">
        <v>0.17396885054182334</v>
      </c>
      <c r="L6068" s="147">
        <v>4.8468811212311524E-10</v>
      </c>
      <c r="M6068" s="147">
        <v>5.868409306816591E-3</v>
      </c>
      <c r="N6068" s="87">
        <v>1.103597381391124</v>
      </c>
      <c r="O6068" s="88">
        <v>7.0927812469743598E-2</v>
      </c>
      <c r="P6068" s="89">
        <v>64.269645493664143</v>
      </c>
    </row>
    <row r="6069" spans="1:16">
      <c r="A6069" s="75" t="s">
        <v>5533</v>
      </c>
      <c r="B6069" s="85">
        <v>6065</v>
      </c>
      <c r="C6069" s="85">
        <v>3389</v>
      </c>
      <c r="D6069" s="85">
        <v>6065</v>
      </c>
      <c r="E6069" s="86" t="s">
        <v>5480</v>
      </c>
      <c r="F6069" s="85" t="s">
        <v>5038</v>
      </c>
      <c r="G6069" s="86" t="s">
        <v>29</v>
      </c>
      <c r="H6069" s="85" t="s">
        <v>2</v>
      </c>
      <c r="I6069" s="85">
        <v>1</v>
      </c>
      <c r="J6069" s="88">
        <v>5.284368833592077E-2</v>
      </c>
      <c r="K6069" s="146">
        <v>0.11240195213578882</v>
      </c>
      <c r="L6069" s="147">
        <v>3.1315887763798768E-10</v>
      </c>
      <c r="M6069" s="147">
        <v>3.7916021170665689E-3</v>
      </c>
      <c r="N6069" s="87">
        <v>0.7130385678468627</v>
      </c>
      <c r="O6069" s="88">
        <v>4.5826735978827957E-2</v>
      </c>
      <c r="P6069" s="89">
        <v>64.269645493664285</v>
      </c>
    </row>
    <row r="6070" spans="1:16">
      <c r="A6070" s="75" t="s">
        <v>5534</v>
      </c>
      <c r="B6070" s="85">
        <v>6066</v>
      </c>
      <c r="C6070" s="85">
        <v>3390</v>
      </c>
      <c r="D6070" s="85">
        <v>6066</v>
      </c>
      <c r="E6070" s="86" t="s">
        <v>5480</v>
      </c>
      <c r="F6070" s="85" t="s">
        <v>4366</v>
      </c>
      <c r="G6070" s="86" t="s">
        <v>29</v>
      </c>
      <c r="H6070" s="85" t="s">
        <v>2</v>
      </c>
      <c r="I6070" s="85">
        <v>1</v>
      </c>
      <c r="J6070" s="88">
        <v>0.1037943795930763</v>
      </c>
      <c r="K6070" s="146">
        <v>0.22077948888788287</v>
      </c>
      <c r="L6070" s="147">
        <v>6.1510137470259114E-10</v>
      </c>
      <c r="M6070" s="147">
        <v>7.4474674615509339E-3</v>
      </c>
      <c r="N6070" s="87">
        <v>1.4005525487060411</v>
      </c>
      <c r="O6070" s="88">
        <v>9.0011606711532077E-2</v>
      </c>
      <c r="P6070" s="89">
        <v>64.268639398566691</v>
      </c>
    </row>
    <row r="6071" spans="1:16">
      <c r="A6071" s="75" t="s">
        <v>5535</v>
      </c>
      <c r="B6071" s="85">
        <v>6067</v>
      </c>
      <c r="C6071" s="85">
        <v>3391</v>
      </c>
      <c r="D6071" s="85">
        <v>6067</v>
      </c>
      <c r="E6071" s="86" t="s">
        <v>5480</v>
      </c>
      <c r="F6071" s="85" t="s">
        <v>429</v>
      </c>
      <c r="G6071" s="86" t="s">
        <v>29</v>
      </c>
      <c r="H6071" s="85" t="s">
        <v>2</v>
      </c>
      <c r="I6071" s="85">
        <v>1</v>
      </c>
      <c r="J6071" s="88">
        <v>9.733826985762202E-2</v>
      </c>
      <c r="K6071" s="146">
        <v>0.20704679340681795</v>
      </c>
      <c r="L6071" s="147">
        <v>5.7684148058233445E-10</v>
      </c>
      <c r="M6071" s="147">
        <v>6.9842278586793307E-3</v>
      </c>
      <c r="N6071" s="87">
        <v>1.3134368399348491</v>
      </c>
      <c r="O6071" s="88">
        <v>8.4412798638566169E-2</v>
      </c>
      <c r="P6071" s="89">
        <v>64.268639398566989</v>
      </c>
    </row>
    <row r="6072" spans="1:16">
      <c r="A6072" s="75" t="s">
        <v>5536</v>
      </c>
      <c r="B6072" s="85">
        <v>6068</v>
      </c>
      <c r="C6072" s="85">
        <v>3392</v>
      </c>
      <c r="D6072" s="85">
        <v>6068</v>
      </c>
      <c r="E6072" s="86" t="s">
        <v>5480</v>
      </c>
      <c r="F6072" s="85" t="s">
        <v>1055</v>
      </c>
      <c r="G6072" s="86" t="s">
        <v>29</v>
      </c>
      <c r="H6072" s="85" t="s">
        <v>2</v>
      </c>
      <c r="I6072" s="85">
        <v>1</v>
      </c>
      <c r="J6072" s="88">
        <v>7.8019936338419707E-2</v>
      </c>
      <c r="K6072" s="146">
        <v>0.16595505204995198</v>
      </c>
      <c r="L6072" s="147">
        <v>4.6235808031335899E-10</v>
      </c>
      <c r="M6072" s="147">
        <v>5.5980963469376057E-3</v>
      </c>
      <c r="N6072" s="87">
        <v>1.052764331913264</v>
      </c>
      <c r="O6072" s="88">
        <v>6.7659731219406688E-2</v>
      </c>
      <c r="P6072" s="89">
        <v>64.268639398566833</v>
      </c>
    </row>
    <row r="6073" spans="1:16">
      <c r="A6073" s="75" t="s">
        <v>5537</v>
      </c>
      <c r="B6073" s="85">
        <v>6069</v>
      </c>
      <c r="C6073" s="85">
        <v>3393</v>
      </c>
      <c r="D6073" s="85">
        <v>6069</v>
      </c>
      <c r="E6073" s="86" t="s">
        <v>5480</v>
      </c>
      <c r="F6073" s="85" t="s">
        <v>965</v>
      </c>
      <c r="G6073" s="86" t="s">
        <v>29</v>
      </c>
      <c r="H6073" s="85" t="s">
        <v>2</v>
      </c>
      <c r="I6073" s="85">
        <v>1</v>
      </c>
      <c r="J6073" s="88">
        <v>6.3277444479760428E-2</v>
      </c>
      <c r="K6073" s="146">
        <v>0.13459651577612727</v>
      </c>
      <c r="L6073" s="147">
        <v>3.7499181785912268E-10</v>
      </c>
      <c r="M6073" s="147">
        <v>4.5402912051756726E-3</v>
      </c>
      <c r="N6073" s="87">
        <v>0.85383607945997941</v>
      </c>
      <c r="O6073" s="88">
        <v>5.4874883096299613E-2</v>
      </c>
      <c r="P6073" s="89">
        <v>64.268639398567004</v>
      </c>
    </row>
    <row r="6074" spans="1:16">
      <c r="A6074" s="75" t="s">
        <v>5538</v>
      </c>
      <c r="B6074" s="85">
        <v>6070</v>
      </c>
      <c r="C6074" s="85">
        <v>3394</v>
      </c>
      <c r="D6074" s="85">
        <v>6070</v>
      </c>
      <c r="E6074" s="86" t="s">
        <v>5480</v>
      </c>
      <c r="F6074" s="85" t="s">
        <v>4492</v>
      </c>
      <c r="G6074" s="86" t="s">
        <v>29</v>
      </c>
      <c r="H6074" s="85" t="s">
        <v>2</v>
      </c>
      <c r="I6074" s="85">
        <v>1</v>
      </c>
      <c r="J6074" s="88">
        <v>7.8019936338419707E-2</v>
      </c>
      <c r="K6074" s="146">
        <v>0.16595505204995198</v>
      </c>
      <c r="L6074" s="147">
        <v>4.6235808031335899E-10</v>
      </c>
      <c r="M6074" s="147">
        <v>5.5980963469376057E-3</v>
      </c>
      <c r="N6074" s="87">
        <v>1.052764331913264</v>
      </c>
      <c r="O6074" s="88">
        <v>6.7659731219406688E-2</v>
      </c>
      <c r="P6074" s="89">
        <v>64.268639398566833</v>
      </c>
    </row>
    <row r="6075" spans="1:16">
      <c r="A6075" s="75" t="s">
        <v>5539</v>
      </c>
      <c r="B6075" s="85">
        <v>6071</v>
      </c>
      <c r="C6075" s="85">
        <v>3395</v>
      </c>
      <c r="D6075" s="85">
        <v>6071</v>
      </c>
      <c r="E6075" s="86" t="s">
        <v>5480</v>
      </c>
      <c r="F6075" s="85" t="s">
        <v>1084</v>
      </c>
      <c r="G6075" s="86" t="s">
        <v>29</v>
      </c>
      <c r="H6075" s="85" t="s">
        <v>2</v>
      </c>
      <c r="I6075" s="85">
        <v>1</v>
      </c>
      <c r="J6075" s="88">
        <v>8.03304971381755E-2</v>
      </c>
      <c r="K6075" s="146">
        <v>0.17086981173553739</v>
      </c>
      <c r="L6075" s="147">
        <v>4.7605081714395995E-10</v>
      </c>
      <c r="M6075" s="147">
        <v>5.7638839978834218E-3</v>
      </c>
      <c r="N6075" s="87">
        <v>1.0839419527991421</v>
      </c>
      <c r="O6075" s="88">
        <v>6.9663474493426567E-2</v>
      </c>
      <c r="P6075" s="89">
        <v>64.268639398566975</v>
      </c>
    </row>
    <row r="6076" spans="1:16">
      <c r="A6076" s="75" t="s">
        <v>5540</v>
      </c>
      <c r="B6076" s="85">
        <v>6072</v>
      </c>
      <c r="C6076" s="85">
        <v>3396</v>
      </c>
      <c r="D6076" s="85">
        <v>6072</v>
      </c>
      <c r="E6076" s="86" t="s">
        <v>5480</v>
      </c>
      <c r="F6076" s="85" t="s">
        <v>4370</v>
      </c>
      <c r="G6076" s="86" t="s">
        <v>29</v>
      </c>
      <c r="H6076" s="85" t="s">
        <v>2</v>
      </c>
      <c r="I6076" s="85">
        <v>1</v>
      </c>
      <c r="J6076" s="88">
        <v>7.8019936338419707E-2</v>
      </c>
      <c r="K6076" s="146">
        <v>0.16595505204995198</v>
      </c>
      <c r="L6076" s="147">
        <v>4.6235808031335899E-10</v>
      </c>
      <c r="M6076" s="147">
        <v>5.5980963469376057E-3</v>
      </c>
      <c r="N6076" s="87">
        <v>1.052764331913264</v>
      </c>
      <c r="O6076" s="88">
        <v>6.7659731219406688E-2</v>
      </c>
      <c r="P6076" s="89">
        <v>64.268639398566833</v>
      </c>
    </row>
    <row r="6077" spans="1:16">
      <c r="A6077" s="75" t="s">
        <v>5541</v>
      </c>
      <c r="B6077" s="85">
        <v>6073</v>
      </c>
      <c r="C6077" s="85">
        <v>3397</v>
      </c>
      <c r="D6077" s="85">
        <v>6073</v>
      </c>
      <c r="E6077" s="86" t="s">
        <v>5480</v>
      </c>
      <c r="F6077" s="85" t="s">
        <v>4627</v>
      </c>
      <c r="G6077" s="86" t="s">
        <v>29</v>
      </c>
      <c r="H6077" s="85" t="s">
        <v>2</v>
      </c>
      <c r="I6077" s="85">
        <v>1</v>
      </c>
      <c r="J6077" s="88">
        <v>6.6975138766231887E-2</v>
      </c>
      <c r="K6077" s="146">
        <v>0.14246182657456766</v>
      </c>
      <c r="L6077" s="147">
        <v>3.9690491997270112E-10</v>
      </c>
      <c r="M6077" s="147">
        <v>4.8056086336262637E-3</v>
      </c>
      <c r="N6077" s="87">
        <v>0.90373102731319521</v>
      </c>
      <c r="O6077" s="88">
        <v>5.80815635076882E-2</v>
      </c>
      <c r="P6077" s="89">
        <v>64.268639398566947</v>
      </c>
    </row>
    <row r="6078" spans="1:16">
      <c r="A6078" s="75" t="s">
        <v>5542</v>
      </c>
      <c r="B6078" s="85">
        <v>6074</v>
      </c>
      <c r="C6078" s="85">
        <v>3398</v>
      </c>
      <c r="D6078" s="85">
        <v>6074</v>
      </c>
      <c r="E6078" s="86" t="s">
        <v>5480</v>
      </c>
      <c r="F6078" s="85" t="s">
        <v>4496</v>
      </c>
      <c r="G6078" s="86" t="s">
        <v>29</v>
      </c>
      <c r="H6078" s="85" t="s">
        <v>2</v>
      </c>
      <c r="I6078" s="85">
        <v>1</v>
      </c>
      <c r="J6078" s="88">
        <v>6.2118163054176979E-2</v>
      </c>
      <c r="K6078" s="146">
        <v>0.13213062541076295</v>
      </c>
      <c r="L6078" s="147">
        <v>3.681217387533069E-10</v>
      </c>
      <c r="M6078" s="147">
        <v>4.457110297599938E-3</v>
      </c>
      <c r="N6078" s="87">
        <v>0.83819328105765878</v>
      </c>
      <c r="O6078" s="88">
        <v>5.3869541726596373E-2</v>
      </c>
      <c r="P6078" s="89">
        <v>64.268639398566975</v>
      </c>
    </row>
    <row r="6079" spans="1:16">
      <c r="A6079" s="75" t="s">
        <v>5543</v>
      </c>
      <c r="B6079" s="85">
        <v>6075</v>
      </c>
      <c r="C6079" s="85">
        <v>3399</v>
      </c>
      <c r="D6079" s="85">
        <v>6075</v>
      </c>
      <c r="E6079" s="86" t="s">
        <v>5480</v>
      </c>
      <c r="F6079" s="85" t="s">
        <v>4372</v>
      </c>
      <c r="G6079" s="86" t="s">
        <v>29</v>
      </c>
      <c r="H6079" s="85" t="s">
        <v>2</v>
      </c>
      <c r="I6079" s="85">
        <v>1</v>
      </c>
      <c r="J6079" s="88">
        <v>7.8019936338419707E-2</v>
      </c>
      <c r="K6079" s="146">
        <v>0.16595505204995198</v>
      </c>
      <c r="L6079" s="147">
        <v>4.6235808031335899E-10</v>
      </c>
      <c r="M6079" s="147">
        <v>5.5980963469376057E-3</v>
      </c>
      <c r="N6079" s="87">
        <v>1.052764331913264</v>
      </c>
      <c r="O6079" s="88">
        <v>6.7659731219406688E-2</v>
      </c>
      <c r="P6079" s="89">
        <v>64.268639398566833</v>
      </c>
    </row>
    <row r="6080" spans="1:16">
      <c r="A6080" s="75" t="s">
        <v>5544</v>
      </c>
      <c r="B6080" s="85">
        <v>6076</v>
      </c>
      <c r="C6080" s="85">
        <v>3400</v>
      </c>
      <c r="D6080" s="85">
        <v>6076</v>
      </c>
      <c r="E6080" s="86" t="s">
        <v>5480</v>
      </c>
      <c r="F6080" s="85" t="s">
        <v>2897</v>
      </c>
      <c r="G6080" s="86" t="s">
        <v>29</v>
      </c>
      <c r="H6080" s="85" t="s">
        <v>2</v>
      </c>
      <c r="I6080" s="85">
        <v>1</v>
      </c>
      <c r="J6080" s="88">
        <v>7.8099117118347688E-2</v>
      </c>
      <c r="K6080" s="146">
        <v>0.16612188703369982</v>
      </c>
      <c r="L6080" s="147">
        <v>4.6282598038627838E-10</v>
      </c>
      <c r="M6080" s="147">
        <v>5.6037113822289186E-3</v>
      </c>
      <c r="N6080" s="87">
        <v>1.053818996625886</v>
      </c>
      <c r="O6080" s="88">
        <v>6.7728573327634697E-2</v>
      </c>
      <c r="P6080" s="89">
        <v>64.269645493664285</v>
      </c>
    </row>
    <row r="6081" spans="1:16">
      <c r="A6081" s="75" t="s">
        <v>5545</v>
      </c>
      <c r="B6081" s="85">
        <v>6077</v>
      </c>
      <c r="C6081" s="85">
        <v>3401</v>
      </c>
      <c r="D6081" s="85">
        <v>6077</v>
      </c>
      <c r="E6081" s="86" t="s">
        <v>5480</v>
      </c>
      <c r="F6081" s="85" t="s">
        <v>4498</v>
      </c>
      <c r="G6081" s="86" t="s">
        <v>29</v>
      </c>
      <c r="H6081" s="85" t="s">
        <v>2</v>
      </c>
      <c r="I6081" s="85">
        <v>1</v>
      </c>
      <c r="J6081" s="88">
        <v>7.8019936338419707E-2</v>
      </c>
      <c r="K6081" s="146">
        <v>0.16595505204995198</v>
      </c>
      <c r="L6081" s="147">
        <v>4.6235808031335899E-10</v>
      </c>
      <c r="M6081" s="147">
        <v>5.5980963469376057E-3</v>
      </c>
      <c r="N6081" s="87">
        <v>1.052764331913264</v>
      </c>
      <c r="O6081" s="88">
        <v>6.7659731219406688E-2</v>
      </c>
      <c r="P6081" s="89">
        <v>64.268639398566833</v>
      </c>
    </row>
    <row r="6082" spans="1:16">
      <c r="A6082" s="75" t="s">
        <v>5546</v>
      </c>
      <c r="B6082" s="85">
        <v>6078</v>
      </c>
      <c r="C6082" s="85">
        <v>3402</v>
      </c>
      <c r="D6082" s="85">
        <v>6078</v>
      </c>
      <c r="E6082" s="86" t="s">
        <v>5480</v>
      </c>
      <c r="F6082" s="85" t="s">
        <v>4500</v>
      </c>
      <c r="G6082" s="86" t="s">
        <v>29</v>
      </c>
      <c r="H6082" s="85" t="s">
        <v>2</v>
      </c>
      <c r="I6082" s="85">
        <v>1</v>
      </c>
      <c r="J6082" s="88">
        <v>5.9401134428299147E-2</v>
      </c>
      <c r="K6082" s="146">
        <v>0.12635013260125855</v>
      </c>
      <c r="L6082" s="147">
        <v>3.5201976611762428E-10</v>
      </c>
      <c r="M6082" s="147">
        <v>4.2619823139645081E-3</v>
      </c>
      <c r="N6082" s="87">
        <v>0.80151699383245167</v>
      </c>
      <c r="O6082" s="88">
        <v>5.1513776209650017E-2</v>
      </c>
      <c r="P6082" s="89">
        <v>64.270348109947122</v>
      </c>
    </row>
    <row r="6083" spans="1:16">
      <c r="A6083" s="75" t="s">
        <v>5547</v>
      </c>
      <c r="B6083" s="85">
        <v>6079</v>
      </c>
      <c r="C6083" s="85">
        <v>3403</v>
      </c>
      <c r="D6083" s="85">
        <v>6079</v>
      </c>
      <c r="E6083" s="86" t="s">
        <v>5480</v>
      </c>
      <c r="F6083" s="85" t="s">
        <v>4854</v>
      </c>
      <c r="G6083" s="86" t="s">
        <v>29</v>
      </c>
      <c r="H6083" s="85" t="s">
        <v>2</v>
      </c>
      <c r="I6083" s="85">
        <v>1</v>
      </c>
      <c r="J6083" s="88">
        <v>8.5214192844785319E-2</v>
      </c>
      <c r="K6083" s="146">
        <v>0.18125621116620433</v>
      </c>
      <c r="L6083" s="147">
        <v>5.0499170636769421E-10</v>
      </c>
      <c r="M6083" s="147">
        <v>6.1140479268391602E-3</v>
      </c>
      <c r="N6083" s="87">
        <v>1.149820190105197</v>
      </c>
      <c r="O6083" s="88">
        <v>7.3899343881906498E-2</v>
      </c>
      <c r="P6083" s="89">
        <v>64.270348109947037</v>
      </c>
    </row>
    <row r="6084" spans="1:16">
      <c r="A6084" s="75" t="s">
        <v>5548</v>
      </c>
      <c r="B6084" s="85">
        <v>6080</v>
      </c>
      <c r="C6084" s="85">
        <v>3404</v>
      </c>
      <c r="D6084" s="85">
        <v>6080</v>
      </c>
      <c r="E6084" s="86" t="s">
        <v>5480</v>
      </c>
      <c r="F6084" s="85" t="s">
        <v>4502</v>
      </c>
      <c r="G6084" s="86" t="s">
        <v>29</v>
      </c>
      <c r="H6084" s="85" t="s">
        <v>2</v>
      </c>
      <c r="I6084" s="85">
        <v>1</v>
      </c>
      <c r="J6084" s="88">
        <v>5.9618721001296629E-2</v>
      </c>
      <c r="K6084" s="146">
        <v>0.12681295359979822</v>
      </c>
      <c r="L6084" s="147">
        <v>3.5330921581036378E-10</v>
      </c>
      <c r="M6084" s="147">
        <v>4.2775939707922171E-3</v>
      </c>
      <c r="N6084" s="87">
        <v>0.80445295351682</v>
      </c>
      <c r="O6084" s="88">
        <v>5.1702471360601181E-2</v>
      </c>
      <c r="P6084" s="89">
        <v>64.270348109947179</v>
      </c>
    </row>
    <row r="6085" spans="1:16">
      <c r="A6085" s="75" t="s">
        <v>5549</v>
      </c>
      <c r="B6085" s="85">
        <v>6081</v>
      </c>
      <c r="C6085" s="85">
        <v>3405</v>
      </c>
      <c r="D6085" s="85">
        <v>6081</v>
      </c>
      <c r="E6085" s="86" t="s">
        <v>5480</v>
      </c>
      <c r="F6085" s="85" t="s">
        <v>4504</v>
      </c>
      <c r="G6085" s="86" t="s">
        <v>29</v>
      </c>
      <c r="H6085" s="85" t="s">
        <v>2</v>
      </c>
      <c r="I6085" s="85">
        <v>1</v>
      </c>
      <c r="J6085" s="88">
        <v>5.6513579282479062E-2</v>
      </c>
      <c r="K6085" s="146">
        <v>0.12020811226647529</v>
      </c>
      <c r="L6085" s="147">
        <v>3.3490769415357379E-10</v>
      </c>
      <c r="M6085" s="147">
        <v>4.0548026181467826E-3</v>
      </c>
      <c r="N6085" s="87">
        <v>0.76255436218781869</v>
      </c>
      <c r="O6085" s="88">
        <v>4.9009634310569879E-2</v>
      </c>
      <c r="P6085" s="89">
        <v>64.270348109947221</v>
      </c>
    </row>
    <row r="6086" spans="1:16">
      <c r="A6086" s="75" t="s">
        <v>5550</v>
      </c>
      <c r="B6086" s="85">
        <v>6082</v>
      </c>
      <c r="C6086" s="85">
        <v>3406</v>
      </c>
      <c r="D6086" s="85">
        <v>6082</v>
      </c>
      <c r="E6086" s="86" t="s">
        <v>5480</v>
      </c>
      <c r="F6086" s="85" t="s">
        <v>5551</v>
      </c>
      <c r="G6086" s="86" t="s">
        <v>29</v>
      </c>
      <c r="H6086" s="85" t="s">
        <v>2</v>
      </c>
      <c r="I6086" s="85">
        <v>1</v>
      </c>
      <c r="J6086" s="88">
        <v>5.425303611118009E-2</v>
      </c>
      <c r="K6086" s="146">
        <v>0.1153997877758163</v>
      </c>
      <c r="L6086" s="147">
        <v>3.2151138638743162E-10</v>
      </c>
      <c r="M6086" s="147">
        <v>3.8926105134209099E-3</v>
      </c>
      <c r="N6086" s="87">
        <v>0.73205218770030556</v>
      </c>
      <c r="O6086" s="88">
        <v>4.7049248938147221E-2</v>
      </c>
      <c r="P6086" s="89">
        <v>64.270348109947449</v>
      </c>
    </row>
    <row r="6087" spans="1:16">
      <c r="A6087" s="75" t="s">
        <v>5552</v>
      </c>
      <c r="B6087" s="85">
        <v>6083</v>
      </c>
      <c r="C6087" s="85">
        <v>3407</v>
      </c>
      <c r="D6087" s="85">
        <v>6083</v>
      </c>
      <c r="E6087" s="86" t="s">
        <v>5480</v>
      </c>
      <c r="F6087" s="85" t="s">
        <v>4506</v>
      </c>
      <c r="G6087" s="86" t="s">
        <v>29</v>
      </c>
      <c r="H6087" s="85" t="s">
        <v>2</v>
      </c>
      <c r="I6087" s="85">
        <v>1</v>
      </c>
      <c r="J6087" s="88">
        <v>6.0281151234644163E-2</v>
      </c>
      <c r="K6087" s="146">
        <v>0.1282219864175736</v>
      </c>
      <c r="L6087" s="147">
        <v>3.5723487376381199E-10</v>
      </c>
      <c r="M6087" s="147">
        <v>4.3251227926899031E-3</v>
      </c>
      <c r="N6087" s="87">
        <v>0.8133913196670064</v>
      </c>
      <c r="O6087" s="88">
        <v>5.2276943264607773E-2</v>
      </c>
      <c r="P6087" s="89">
        <v>64.270348109947108</v>
      </c>
    </row>
    <row r="6088" spans="1:16">
      <c r="A6088" s="75" t="s">
        <v>5553</v>
      </c>
      <c r="B6088" s="85">
        <v>6084</v>
      </c>
      <c r="C6088" s="85">
        <v>3408</v>
      </c>
      <c r="D6088" s="85">
        <v>6084</v>
      </c>
      <c r="E6088" s="86" t="s">
        <v>5480</v>
      </c>
      <c r="F6088" s="85" t="s">
        <v>5554</v>
      </c>
      <c r="G6088" s="86" t="s">
        <v>29</v>
      </c>
      <c r="H6088" s="85" t="s">
        <v>2</v>
      </c>
      <c r="I6088" s="85">
        <v>1</v>
      </c>
      <c r="J6088" s="88">
        <v>4.6502602381011393E-2</v>
      </c>
      <c r="K6088" s="146">
        <v>9.8914103807842643E-2</v>
      </c>
      <c r="L6088" s="147">
        <v>2.7558118833208508E-10</v>
      </c>
      <c r="M6088" s="147">
        <v>3.3365232972179309E-3</v>
      </c>
      <c r="N6088" s="87">
        <v>0.62747330374312016</v>
      </c>
      <c r="O6088" s="88">
        <v>4.0327927661268907E-2</v>
      </c>
      <c r="P6088" s="89">
        <v>64.270348109947093</v>
      </c>
    </row>
    <row r="6089" spans="1:16">
      <c r="A6089" s="75" t="s">
        <v>5555</v>
      </c>
      <c r="B6089" s="85">
        <v>6085</v>
      </c>
      <c r="C6089" s="85">
        <v>3409</v>
      </c>
      <c r="D6089" s="85">
        <v>6085</v>
      </c>
      <c r="E6089" s="86" t="s">
        <v>5480</v>
      </c>
      <c r="F6089" s="85" t="s">
        <v>4508</v>
      </c>
      <c r="G6089" s="86" t="s">
        <v>29</v>
      </c>
      <c r="H6089" s="85" t="s">
        <v>2</v>
      </c>
      <c r="I6089" s="85">
        <v>1</v>
      </c>
      <c r="J6089" s="88">
        <v>6.2121797073870118E-2</v>
      </c>
      <c r="K6089" s="146">
        <v>0.13213716157536209</v>
      </c>
      <c r="L6089" s="147">
        <v>3.681428088405705E-10</v>
      </c>
      <c r="M6089" s="147">
        <v>4.4571876107873023E-3</v>
      </c>
      <c r="N6089" s="87">
        <v>0.83822769584004531</v>
      </c>
      <c r="O6089" s="88">
        <v>5.387318580703862E-2</v>
      </c>
      <c r="P6089" s="89">
        <v>64.270348109947165</v>
      </c>
    </row>
    <row r="6090" spans="1:16">
      <c r="A6090" s="75" t="s">
        <v>5556</v>
      </c>
      <c r="B6090" s="85">
        <v>6086</v>
      </c>
      <c r="C6090" s="85">
        <v>3410</v>
      </c>
      <c r="D6090" s="85">
        <v>6086</v>
      </c>
      <c r="E6090" s="86" t="s">
        <v>5480</v>
      </c>
      <c r="F6090" s="85" t="s">
        <v>5169</v>
      </c>
      <c r="G6090" s="86" t="s">
        <v>29</v>
      </c>
      <c r="H6090" s="85" t="s">
        <v>2</v>
      </c>
      <c r="I6090" s="85">
        <v>1</v>
      </c>
      <c r="J6090" s="88">
        <v>5.425303611118009E-2</v>
      </c>
      <c r="K6090" s="146">
        <v>0.1153997877758163</v>
      </c>
      <c r="L6090" s="147">
        <v>3.2151138638743162E-10</v>
      </c>
      <c r="M6090" s="147">
        <v>3.8926105134209099E-3</v>
      </c>
      <c r="N6090" s="87">
        <v>0.73205218770030556</v>
      </c>
      <c r="O6090" s="88">
        <v>4.7049248938147221E-2</v>
      </c>
      <c r="P6090" s="89">
        <v>64.270348109947449</v>
      </c>
    </row>
    <row r="6091" spans="1:16">
      <c r="A6091" s="75" t="s">
        <v>5557</v>
      </c>
      <c r="B6091" s="85">
        <v>6087</v>
      </c>
      <c r="C6091" s="85">
        <v>3411</v>
      </c>
      <c r="D6091" s="85">
        <v>6087</v>
      </c>
      <c r="E6091" s="86" t="s">
        <v>5480</v>
      </c>
      <c r="F6091" s="85" t="s">
        <v>4510</v>
      </c>
      <c r="G6091" s="86" t="s">
        <v>29</v>
      </c>
      <c r="H6091" s="85" t="s">
        <v>2</v>
      </c>
      <c r="I6091" s="85">
        <v>1</v>
      </c>
      <c r="J6091" s="88">
        <v>5.7309545187866073E-2</v>
      </c>
      <c r="K6091" s="146">
        <v>0.12190118427022854</v>
      </c>
      <c r="L6091" s="147">
        <v>3.3962470393038519E-10</v>
      </c>
      <c r="M6091" s="147">
        <v>4.1119125141770279E-3</v>
      </c>
      <c r="N6091" s="87">
        <v>0.77329456447215472</v>
      </c>
      <c r="O6091" s="88">
        <v>4.9699910850155349E-2</v>
      </c>
      <c r="P6091" s="89">
        <v>64.270348109947136</v>
      </c>
    </row>
    <row r="6092" spans="1:16">
      <c r="A6092" s="75" t="s">
        <v>5558</v>
      </c>
      <c r="B6092" s="85">
        <v>6088</v>
      </c>
      <c r="C6092" s="85">
        <v>3412</v>
      </c>
      <c r="D6092" s="85">
        <v>6088</v>
      </c>
      <c r="E6092" s="86" t="s">
        <v>5480</v>
      </c>
      <c r="F6092" s="85" t="s">
        <v>4685</v>
      </c>
      <c r="G6092" s="86" t="s">
        <v>29</v>
      </c>
      <c r="H6092" s="85" t="s">
        <v>2</v>
      </c>
      <c r="I6092" s="85">
        <v>1</v>
      </c>
      <c r="J6092" s="88">
        <v>6.259965705136146E-2</v>
      </c>
      <c r="K6092" s="146">
        <v>0.13315360127978818</v>
      </c>
      <c r="L6092" s="147">
        <v>3.7097467660088281E-10</v>
      </c>
      <c r="M6092" s="147">
        <v>4.4914736693318288E-3</v>
      </c>
      <c r="N6092" s="87">
        <v>0.84467560119266105</v>
      </c>
      <c r="O6092" s="88">
        <v>5.4287594928631271E-2</v>
      </c>
      <c r="P6092" s="89">
        <v>64.270348109947207</v>
      </c>
    </row>
    <row r="6093" spans="1:16">
      <c r="A6093" s="75" t="s">
        <v>5559</v>
      </c>
      <c r="B6093" s="85">
        <v>6089</v>
      </c>
      <c r="C6093" s="85">
        <v>3413</v>
      </c>
      <c r="D6093" s="85">
        <v>6089</v>
      </c>
      <c r="E6093" s="86" t="s">
        <v>5480</v>
      </c>
      <c r="F6093" s="85" t="s">
        <v>4512</v>
      </c>
      <c r="G6093" s="86" t="s">
        <v>29</v>
      </c>
      <c r="H6093" s="85" t="s">
        <v>2</v>
      </c>
      <c r="I6093" s="85">
        <v>1</v>
      </c>
      <c r="J6093" s="88">
        <v>6.1187634711857022E-2</v>
      </c>
      <c r="K6093" s="146">
        <v>0.13015013658926669</v>
      </c>
      <c r="L6093" s="147">
        <v>3.6260682675274301E-10</v>
      </c>
      <c r="M6093" s="147">
        <v>4.3901622331814893E-3</v>
      </c>
      <c r="N6093" s="87">
        <v>0.82562276808305268</v>
      </c>
      <c r="O6093" s="88">
        <v>5.3063062712195942E-2</v>
      </c>
      <c r="P6093" s="89">
        <v>64.270348109947122</v>
      </c>
    </row>
    <row r="6094" spans="1:16">
      <c r="A6094" s="75" t="s">
        <v>5560</v>
      </c>
      <c r="B6094" s="85">
        <v>6090</v>
      </c>
      <c r="C6094" s="85">
        <v>3414</v>
      </c>
      <c r="D6094" s="85">
        <v>6090</v>
      </c>
      <c r="E6094" s="86" t="s">
        <v>5480</v>
      </c>
      <c r="F6094" s="85" t="s">
        <v>4514</v>
      </c>
      <c r="G6094" s="86" t="s">
        <v>29</v>
      </c>
      <c r="H6094" s="85" t="s">
        <v>2</v>
      </c>
      <c r="I6094" s="85">
        <v>1</v>
      </c>
      <c r="J6094" s="88">
        <v>6.1651177399068183E-2</v>
      </c>
      <c r="K6094" s="146">
        <v>0.13113612247251855</v>
      </c>
      <c r="L6094" s="147">
        <v>3.653538481675358E-10</v>
      </c>
      <c r="M6094" s="147">
        <v>4.4234210379783083E-3</v>
      </c>
      <c r="N6094" s="87">
        <v>0.83187748602307465</v>
      </c>
      <c r="O6094" s="88">
        <v>5.3465055611530872E-2</v>
      </c>
      <c r="P6094" s="89">
        <v>64.270348109947349</v>
      </c>
    </row>
    <row r="6095" spans="1:16">
      <c r="A6095" s="75" t="s">
        <v>5561</v>
      </c>
      <c r="B6095" s="85">
        <v>6091</v>
      </c>
      <c r="C6095" s="85">
        <v>3415</v>
      </c>
      <c r="D6095" s="85">
        <v>6091</v>
      </c>
      <c r="E6095" s="86" t="s">
        <v>5480</v>
      </c>
      <c r="F6095" s="85" t="s">
        <v>4516</v>
      </c>
      <c r="G6095" s="86" t="s">
        <v>29</v>
      </c>
      <c r="H6095" s="85" t="s">
        <v>2</v>
      </c>
      <c r="I6095" s="85">
        <v>1</v>
      </c>
      <c r="J6095" s="88">
        <v>5.6123830459841248E-2</v>
      </c>
      <c r="K6095" s="146">
        <v>0.11937909080256855</v>
      </c>
      <c r="L6095" s="147">
        <v>3.325979859180315E-10</v>
      </c>
      <c r="M6095" s="147">
        <v>4.0268384621595654E-3</v>
      </c>
      <c r="N6095" s="87">
        <v>0.75729536658652341</v>
      </c>
      <c r="O6095" s="88">
        <v>4.867163683256593E-2</v>
      </c>
      <c r="P6095" s="89">
        <v>64.270348109947193</v>
      </c>
    </row>
    <row r="6096" spans="1:16">
      <c r="A6096" s="75" t="s">
        <v>5562</v>
      </c>
      <c r="B6096" s="85">
        <v>6092</v>
      </c>
      <c r="C6096" s="85">
        <v>3416</v>
      </c>
      <c r="D6096" s="85">
        <v>6092</v>
      </c>
      <c r="E6096" s="86" t="s">
        <v>5480</v>
      </c>
      <c r="F6096" s="85" t="s">
        <v>4691</v>
      </c>
      <c r="G6096" s="86" t="s">
        <v>29</v>
      </c>
      <c r="H6096" s="85" t="s">
        <v>2</v>
      </c>
      <c r="I6096" s="85">
        <v>1</v>
      </c>
      <c r="J6096" s="88">
        <v>5.8970691425195683E-2</v>
      </c>
      <c r="K6096" s="146">
        <v>0.12543455193023512</v>
      </c>
      <c r="L6096" s="147">
        <v>3.4946889824720888E-10</v>
      </c>
      <c r="M6096" s="147">
        <v>4.2310983841531693E-3</v>
      </c>
      <c r="N6096" s="87">
        <v>0.79570889967424585</v>
      </c>
      <c r="O6096" s="88">
        <v>5.1140487976246943E-2</v>
      </c>
      <c r="P6096" s="89">
        <v>64.270348109947335</v>
      </c>
    </row>
    <row r="6097" spans="1:16">
      <c r="A6097" s="75" t="s">
        <v>5563</v>
      </c>
      <c r="B6097" s="85">
        <v>6093</v>
      </c>
      <c r="C6097" s="85">
        <v>3417</v>
      </c>
      <c r="D6097" s="85">
        <v>6093</v>
      </c>
      <c r="E6097" s="86" t="s">
        <v>5480</v>
      </c>
      <c r="F6097" s="85" t="s">
        <v>1482</v>
      </c>
      <c r="G6097" s="86" t="s">
        <v>29</v>
      </c>
      <c r="H6097" s="85" t="s">
        <v>2</v>
      </c>
      <c r="I6097" s="85">
        <v>1</v>
      </c>
      <c r="J6097" s="88">
        <v>5.7715995862957281E-2</v>
      </c>
      <c r="K6097" s="146">
        <v>0.12276573167640041</v>
      </c>
      <c r="L6097" s="147">
        <v>3.4203338977386372E-10</v>
      </c>
      <c r="M6097" s="147">
        <v>4.1410750142775671E-3</v>
      </c>
      <c r="N6097" s="87">
        <v>0.77877892308543195</v>
      </c>
      <c r="O6097" s="88">
        <v>5.0052392487390462E-2</v>
      </c>
      <c r="P6097" s="89">
        <v>64.270348109947136</v>
      </c>
    </row>
    <row r="6098" spans="1:16">
      <c r="A6098" s="75" t="s">
        <v>5564</v>
      </c>
      <c r="B6098" s="85">
        <v>6094</v>
      </c>
      <c r="C6098" s="85">
        <v>3418</v>
      </c>
      <c r="D6098" s="85">
        <v>6094</v>
      </c>
      <c r="E6098" s="86" t="s">
        <v>5480</v>
      </c>
      <c r="F6098" s="85" t="s">
        <v>4696</v>
      </c>
      <c r="G6098" s="86" t="s">
        <v>29</v>
      </c>
      <c r="H6098" s="85" t="s">
        <v>2</v>
      </c>
      <c r="I6098" s="85">
        <v>1</v>
      </c>
      <c r="J6098" s="88">
        <v>6.0281151234644163E-2</v>
      </c>
      <c r="K6098" s="146">
        <v>0.1282219864175736</v>
      </c>
      <c r="L6098" s="147">
        <v>3.5723487376381199E-10</v>
      </c>
      <c r="M6098" s="147">
        <v>4.3251227926899031E-3</v>
      </c>
      <c r="N6098" s="87">
        <v>0.8133913196670064</v>
      </c>
      <c r="O6098" s="88">
        <v>5.2276943264607773E-2</v>
      </c>
      <c r="P6098" s="89">
        <v>64.270348109947108</v>
      </c>
    </row>
    <row r="6099" spans="1:16">
      <c r="A6099" s="75" t="s">
        <v>5565</v>
      </c>
      <c r="B6099" s="85">
        <v>6095</v>
      </c>
      <c r="C6099" s="85">
        <v>3419</v>
      </c>
      <c r="D6099" s="85">
        <v>6095</v>
      </c>
      <c r="E6099" s="86" t="s">
        <v>5480</v>
      </c>
      <c r="F6099" s="85" t="s">
        <v>4519</v>
      </c>
      <c r="G6099" s="86" t="s">
        <v>29</v>
      </c>
      <c r="H6099" s="85" t="s">
        <v>2</v>
      </c>
      <c r="I6099" s="85">
        <v>1</v>
      </c>
      <c r="J6099" s="88">
        <v>5.9401134428299147E-2</v>
      </c>
      <c r="K6099" s="146">
        <v>0.12635013260125855</v>
      </c>
      <c r="L6099" s="147">
        <v>3.5201976611762428E-10</v>
      </c>
      <c r="M6099" s="147">
        <v>4.2619823139645081E-3</v>
      </c>
      <c r="N6099" s="87">
        <v>0.80151699383245167</v>
      </c>
      <c r="O6099" s="88">
        <v>5.1513776209650017E-2</v>
      </c>
      <c r="P6099" s="89">
        <v>64.270348109947122</v>
      </c>
    </row>
    <row r="6100" spans="1:16">
      <c r="A6100" s="75" t="s">
        <v>5566</v>
      </c>
      <c r="B6100" s="85">
        <v>6096</v>
      </c>
      <c r="C6100" s="85">
        <v>3420</v>
      </c>
      <c r="D6100" s="85">
        <v>6096</v>
      </c>
      <c r="E6100" s="86" t="s">
        <v>5480</v>
      </c>
      <c r="F6100" s="85" t="s">
        <v>3764</v>
      </c>
      <c r="G6100" s="86" t="s">
        <v>29</v>
      </c>
      <c r="H6100" s="85" t="s">
        <v>2</v>
      </c>
      <c r="I6100" s="85">
        <v>1</v>
      </c>
      <c r="J6100" s="88">
        <v>6.1651177399068183E-2</v>
      </c>
      <c r="K6100" s="146">
        <v>0.13113612247251855</v>
      </c>
      <c r="L6100" s="147">
        <v>3.653538481675358E-10</v>
      </c>
      <c r="M6100" s="147">
        <v>4.4234210379783083E-3</v>
      </c>
      <c r="N6100" s="87">
        <v>0.83187748602307465</v>
      </c>
      <c r="O6100" s="88">
        <v>5.3465055611530872E-2</v>
      </c>
      <c r="P6100" s="89">
        <v>64.270348109947349</v>
      </c>
    </row>
    <row r="6101" spans="1:16">
      <c r="A6101" s="75" t="s">
        <v>5567</v>
      </c>
      <c r="B6101" s="85">
        <v>6097</v>
      </c>
      <c r="C6101" s="85">
        <v>3421</v>
      </c>
      <c r="D6101" s="85">
        <v>6097</v>
      </c>
      <c r="E6101" s="86" t="s">
        <v>5480</v>
      </c>
      <c r="F6101" s="85" t="s">
        <v>4522</v>
      </c>
      <c r="G6101" s="86" t="s">
        <v>29</v>
      </c>
      <c r="H6101" s="85" t="s">
        <v>2</v>
      </c>
      <c r="I6101" s="85">
        <v>1</v>
      </c>
      <c r="J6101" s="88">
        <v>6.3084925710674311E-2</v>
      </c>
      <c r="K6101" s="146">
        <v>0.13418579973932129</v>
      </c>
      <c r="L6101" s="147">
        <v>3.7385044928771141E-10</v>
      </c>
      <c r="M6101" s="147">
        <v>4.5262912946754819E-3</v>
      </c>
      <c r="N6101" s="87">
        <v>0.85122347407012322</v>
      </c>
      <c r="O6101" s="88">
        <v>5.4708428997845462E-2</v>
      </c>
      <c r="P6101" s="89">
        <v>64.270348109947236</v>
      </c>
    </row>
    <row r="6102" spans="1:16">
      <c r="A6102" s="75" t="s">
        <v>5568</v>
      </c>
      <c r="B6102" s="85">
        <v>6098</v>
      </c>
      <c r="C6102" s="85">
        <v>3422</v>
      </c>
      <c r="D6102" s="85">
        <v>6098</v>
      </c>
      <c r="E6102" s="86" t="s">
        <v>5480</v>
      </c>
      <c r="F6102" s="85" t="s">
        <v>5062</v>
      </c>
      <c r="G6102" s="86" t="s">
        <v>29</v>
      </c>
      <c r="H6102" s="85" t="s">
        <v>2</v>
      </c>
      <c r="I6102" s="85">
        <v>1</v>
      </c>
      <c r="J6102" s="88">
        <v>5.6513579282479062E-2</v>
      </c>
      <c r="K6102" s="146">
        <v>0.12020811226647529</v>
      </c>
      <c r="L6102" s="147">
        <v>3.3490769415357379E-10</v>
      </c>
      <c r="M6102" s="147">
        <v>4.0548026181467826E-3</v>
      </c>
      <c r="N6102" s="87">
        <v>0.76255436218781869</v>
      </c>
      <c r="O6102" s="88">
        <v>4.9009634310569879E-2</v>
      </c>
      <c r="P6102" s="89">
        <v>64.270348109947221</v>
      </c>
    </row>
    <row r="6103" spans="1:16">
      <c r="A6103" s="75" t="s">
        <v>5569</v>
      </c>
      <c r="B6103" s="85">
        <v>6099</v>
      </c>
      <c r="C6103" s="85">
        <v>3423</v>
      </c>
      <c r="D6103" s="85">
        <v>6099</v>
      </c>
      <c r="E6103" s="86" t="s">
        <v>5480</v>
      </c>
      <c r="F6103" s="85" t="s">
        <v>4524</v>
      </c>
      <c r="G6103" s="86" t="s">
        <v>29</v>
      </c>
      <c r="H6103" s="85" t="s">
        <v>2</v>
      </c>
      <c r="I6103" s="85">
        <v>1</v>
      </c>
      <c r="J6103" s="88">
        <v>5.7715995862957281E-2</v>
      </c>
      <c r="K6103" s="146">
        <v>0.12276573167640041</v>
      </c>
      <c r="L6103" s="147">
        <v>3.4203338977386372E-10</v>
      </c>
      <c r="M6103" s="147">
        <v>4.1410750142775671E-3</v>
      </c>
      <c r="N6103" s="87">
        <v>0.77877892308543195</v>
      </c>
      <c r="O6103" s="88">
        <v>5.0052392487390462E-2</v>
      </c>
      <c r="P6103" s="89">
        <v>64.270348109947136</v>
      </c>
    </row>
    <row r="6104" spans="1:16">
      <c r="A6104" s="75" t="s">
        <v>5570</v>
      </c>
      <c r="B6104" s="85">
        <v>6100</v>
      </c>
      <c r="C6104" s="85">
        <v>3424</v>
      </c>
      <c r="D6104" s="85">
        <v>6100</v>
      </c>
      <c r="E6104" s="86" t="s">
        <v>5480</v>
      </c>
      <c r="F6104" s="85" t="s">
        <v>4375</v>
      </c>
      <c r="G6104" s="86" t="s">
        <v>29</v>
      </c>
      <c r="H6104" s="85" t="s">
        <v>2</v>
      </c>
      <c r="I6104" s="85">
        <v>1</v>
      </c>
      <c r="J6104" s="88">
        <v>5.6513579282479062E-2</v>
      </c>
      <c r="K6104" s="146">
        <v>0.12020811226647529</v>
      </c>
      <c r="L6104" s="147">
        <v>3.3490769415357379E-10</v>
      </c>
      <c r="M6104" s="147">
        <v>4.0548026181467826E-3</v>
      </c>
      <c r="N6104" s="87">
        <v>0.76255436218781869</v>
      </c>
      <c r="O6104" s="88">
        <v>4.9009634310569879E-2</v>
      </c>
      <c r="P6104" s="89">
        <v>64.270348109947221</v>
      </c>
    </row>
    <row r="6105" spans="1:16">
      <c r="A6105" s="75" t="s">
        <v>5571</v>
      </c>
      <c r="B6105" s="85">
        <v>6101</v>
      </c>
      <c r="C6105" s="85">
        <v>3425</v>
      </c>
      <c r="D6105" s="85">
        <v>6101</v>
      </c>
      <c r="E6105" s="86" t="s">
        <v>5480</v>
      </c>
      <c r="F6105" s="85" t="s">
        <v>4878</v>
      </c>
      <c r="G6105" s="86" t="s">
        <v>29</v>
      </c>
      <c r="H6105" s="85" t="s">
        <v>2</v>
      </c>
      <c r="I6105" s="85">
        <v>1</v>
      </c>
      <c r="J6105" s="88">
        <v>5.9401134428299147E-2</v>
      </c>
      <c r="K6105" s="146">
        <v>0.12635013260125855</v>
      </c>
      <c r="L6105" s="147">
        <v>3.5201976611762428E-10</v>
      </c>
      <c r="M6105" s="147">
        <v>4.2619823139645081E-3</v>
      </c>
      <c r="N6105" s="87">
        <v>0.80151699383245167</v>
      </c>
      <c r="O6105" s="88">
        <v>5.1513776209650017E-2</v>
      </c>
      <c r="P6105" s="89">
        <v>64.270348109947122</v>
      </c>
    </row>
    <row r="6106" spans="1:16">
      <c r="A6106" s="75" t="s">
        <v>5572</v>
      </c>
      <c r="B6106" s="85">
        <v>6102</v>
      </c>
      <c r="C6106" s="85">
        <v>3426</v>
      </c>
      <c r="D6106" s="85">
        <v>6102</v>
      </c>
      <c r="E6106" s="86" t="s">
        <v>5480</v>
      </c>
      <c r="F6106" s="85" t="s">
        <v>1484</v>
      </c>
      <c r="G6106" s="86" t="s">
        <v>29</v>
      </c>
      <c r="H6106" s="85" t="s">
        <v>2</v>
      </c>
      <c r="I6106" s="85">
        <v>1</v>
      </c>
      <c r="J6106" s="88">
        <v>6.2121797073870118E-2</v>
      </c>
      <c r="K6106" s="146">
        <v>0.13213716157536209</v>
      </c>
      <c r="L6106" s="147">
        <v>3.681428088405705E-10</v>
      </c>
      <c r="M6106" s="147">
        <v>4.4571876107873023E-3</v>
      </c>
      <c r="N6106" s="87">
        <v>0.83822769584004531</v>
      </c>
      <c r="O6106" s="88">
        <v>5.387318580703862E-2</v>
      </c>
      <c r="P6106" s="89">
        <v>64.270348109947165</v>
      </c>
    </row>
    <row r="6107" spans="1:16">
      <c r="A6107" s="75" t="s">
        <v>5573</v>
      </c>
      <c r="B6107" s="85">
        <v>6103</v>
      </c>
      <c r="C6107" s="85">
        <v>3427</v>
      </c>
      <c r="D6107" s="85">
        <v>6103</v>
      </c>
      <c r="E6107" s="86" t="s">
        <v>5480</v>
      </c>
      <c r="F6107" s="85" t="s">
        <v>4706</v>
      </c>
      <c r="G6107" s="86" t="s">
        <v>29</v>
      </c>
      <c r="H6107" s="85" t="s">
        <v>2</v>
      </c>
      <c r="I6107" s="85">
        <v>1</v>
      </c>
      <c r="J6107" s="88">
        <v>6.458694775140475E-2</v>
      </c>
      <c r="K6107" s="146">
        <v>0.1373806997331147</v>
      </c>
      <c r="L6107" s="147">
        <v>3.8275165046122738E-10</v>
      </c>
      <c r="M6107" s="147">
        <v>4.6340601350249007E-3</v>
      </c>
      <c r="N6107" s="87">
        <v>0.87149069964322123</v>
      </c>
      <c r="O6107" s="88">
        <v>5.6011010640651337E-2</v>
      </c>
      <c r="P6107" s="89">
        <v>64.270348109947278</v>
      </c>
    </row>
    <row r="6108" spans="1:16">
      <c r="A6108" s="75" t="s">
        <v>5574</v>
      </c>
      <c r="B6108" s="85">
        <v>6104</v>
      </c>
      <c r="C6108" s="85">
        <v>3428</v>
      </c>
      <c r="D6108" s="85">
        <v>6104</v>
      </c>
      <c r="E6108" s="86" t="s">
        <v>5480</v>
      </c>
      <c r="F6108" s="85" t="s">
        <v>4528</v>
      </c>
      <c r="G6108" s="86" t="s">
        <v>29</v>
      </c>
      <c r="H6108" s="85" t="s">
        <v>2</v>
      </c>
      <c r="I6108" s="85">
        <v>1</v>
      </c>
      <c r="J6108" s="88">
        <v>6.259965705136146E-2</v>
      </c>
      <c r="K6108" s="146">
        <v>0.13315360127978818</v>
      </c>
      <c r="L6108" s="147">
        <v>3.7097467660088281E-10</v>
      </c>
      <c r="M6108" s="147">
        <v>4.4914736693318288E-3</v>
      </c>
      <c r="N6108" s="87">
        <v>0.84467560119266105</v>
      </c>
      <c r="O6108" s="88">
        <v>5.4287594928631271E-2</v>
      </c>
      <c r="P6108" s="89">
        <v>64.270348109947207</v>
      </c>
    </row>
    <row r="6109" spans="1:16">
      <c r="A6109" s="75" t="s">
        <v>5575</v>
      </c>
      <c r="B6109" s="85">
        <v>6105</v>
      </c>
      <c r="C6109" s="85">
        <v>3429</v>
      </c>
      <c r="D6109" s="85">
        <v>6105</v>
      </c>
      <c r="E6109" s="86" t="s">
        <v>5480</v>
      </c>
      <c r="F6109" s="85" t="s">
        <v>1068</v>
      </c>
      <c r="G6109" s="86" t="s">
        <v>29</v>
      </c>
      <c r="H6109" s="85" t="s">
        <v>2</v>
      </c>
      <c r="I6109" s="85">
        <v>1</v>
      </c>
      <c r="J6109" s="88">
        <v>7.2461971149574061E-2</v>
      </c>
      <c r="K6109" s="146">
        <v>0.15413278654327614</v>
      </c>
      <c r="L6109" s="147">
        <v>4.2942072819842451E-10</v>
      </c>
      <c r="M6109" s="147">
        <v>5.1993005252501251E-3</v>
      </c>
      <c r="N6109" s="87">
        <v>0.97776776329967052</v>
      </c>
      <c r="O6109" s="88">
        <v>6.2839803795049914E-2</v>
      </c>
      <c r="P6109" s="89">
        <v>64.268639398566975</v>
      </c>
    </row>
    <row r="6110" spans="1:16">
      <c r="A6110" s="75" t="s">
        <v>5576</v>
      </c>
      <c r="B6110" s="85">
        <v>6106</v>
      </c>
      <c r="C6110" s="85">
        <v>3430</v>
      </c>
      <c r="D6110" s="85">
        <v>6106</v>
      </c>
      <c r="E6110" s="86" t="s">
        <v>5480</v>
      </c>
      <c r="F6110" s="85" t="s">
        <v>2641</v>
      </c>
      <c r="G6110" s="86" t="s">
        <v>29</v>
      </c>
      <c r="H6110" s="85" t="s">
        <v>2</v>
      </c>
      <c r="I6110" s="85">
        <v>1</v>
      </c>
      <c r="J6110" s="88">
        <v>8.3465928243402751E-2</v>
      </c>
      <c r="K6110" s="146">
        <v>0.17753744234780899</v>
      </c>
      <c r="L6110" s="147">
        <v>4.9463043237179341E-10</v>
      </c>
      <c r="M6110" s="147">
        <v>5.988786933623068E-3</v>
      </c>
      <c r="N6110" s="87">
        <v>1.126235276394016</v>
      </c>
      <c r="O6110" s="88">
        <v>7.2382741956302357E-2</v>
      </c>
      <c r="P6110" s="89">
        <v>64.269645493664228</v>
      </c>
    </row>
    <row r="6111" spans="1:16">
      <c r="A6111" s="75" t="s">
        <v>5577</v>
      </c>
      <c r="B6111" s="85">
        <v>6107</v>
      </c>
      <c r="C6111" s="85">
        <v>3431</v>
      </c>
      <c r="D6111" s="85">
        <v>6107</v>
      </c>
      <c r="E6111" s="86" t="s">
        <v>5480</v>
      </c>
      <c r="F6111" s="85" t="s">
        <v>4532</v>
      </c>
      <c r="G6111" s="86" t="s">
        <v>29</v>
      </c>
      <c r="H6111" s="85" t="s">
        <v>2</v>
      </c>
      <c r="I6111" s="85">
        <v>1</v>
      </c>
      <c r="J6111" s="88">
        <v>8.4681873087739903E-2</v>
      </c>
      <c r="K6111" s="146">
        <v>0.18012383588877703</v>
      </c>
      <c r="L6111" s="147">
        <v>5.0183628674557773E-10</v>
      </c>
      <c r="M6111" s="147">
        <v>6.0760325289100064E-3</v>
      </c>
      <c r="N6111" s="87">
        <v>1.1426424500355561</v>
      </c>
      <c r="O6111" s="88">
        <v>7.3437225189797117E-2</v>
      </c>
      <c r="P6111" s="89">
        <v>64.269645493664214</v>
      </c>
    </row>
    <row r="6112" spans="1:16">
      <c r="A6112" s="75" t="s">
        <v>5578</v>
      </c>
      <c r="B6112" s="85">
        <v>6108</v>
      </c>
      <c r="C6112" s="85">
        <v>3432</v>
      </c>
      <c r="D6112" s="85">
        <v>6108</v>
      </c>
      <c r="E6112" s="86" t="s">
        <v>5480</v>
      </c>
      <c r="F6112" s="85" t="s">
        <v>4381</v>
      </c>
      <c r="G6112" s="86" t="s">
        <v>29</v>
      </c>
      <c r="H6112" s="85" t="s">
        <v>2</v>
      </c>
      <c r="I6112" s="85">
        <v>1</v>
      </c>
      <c r="J6112" s="88">
        <v>9.5510321127901199E-2</v>
      </c>
      <c r="K6112" s="146">
        <v>0.20315859071373191</v>
      </c>
      <c r="L6112" s="147">
        <v>5.6600877672163357E-10</v>
      </c>
      <c r="M6112" s="147">
        <v>6.8530686500656249E-3</v>
      </c>
      <c r="N6112" s="87">
        <v>1.288771359372691</v>
      </c>
      <c r="O6112" s="88">
        <v>8.2827581762724423E-2</v>
      </c>
      <c r="P6112" s="89">
        <v>64.268639398566961</v>
      </c>
    </row>
    <row r="6113" spans="1:16">
      <c r="A6113" s="75" t="s">
        <v>5579</v>
      </c>
      <c r="B6113" s="85">
        <v>6109</v>
      </c>
      <c r="C6113" s="85">
        <v>3433</v>
      </c>
      <c r="D6113" s="85">
        <v>6109</v>
      </c>
      <c r="E6113" s="86" t="s">
        <v>5480</v>
      </c>
      <c r="F6113" s="85" t="s">
        <v>4641</v>
      </c>
      <c r="G6113" s="86" t="s">
        <v>29</v>
      </c>
      <c r="H6113" s="85" t="s">
        <v>2</v>
      </c>
      <c r="I6113" s="85">
        <v>1</v>
      </c>
      <c r="J6113" s="88">
        <v>7.8019936338419707E-2</v>
      </c>
      <c r="K6113" s="146">
        <v>0.16595505204995198</v>
      </c>
      <c r="L6113" s="147">
        <v>4.6235808031335899E-10</v>
      </c>
      <c r="M6113" s="147">
        <v>5.5980963469376057E-3</v>
      </c>
      <c r="N6113" s="87">
        <v>1.052764331913264</v>
      </c>
      <c r="O6113" s="88">
        <v>6.7659731219406688E-2</v>
      </c>
      <c r="P6113" s="89">
        <v>64.268639398566833</v>
      </c>
    </row>
    <row r="6114" spans="1:16">
      <c r="A6114" s="75" t="s">
        <v>5580</v>
      </c>
      <c r="B6114" s="85">
        <v>6110</v>
      </c>
      <c r="C6114" s="85">
        <v>3434</v>
      </c>
      <c r="D6114" s="85">
        <v>6110</v>
      </c>
      <c r="E6114" s="86" t="s">
        <v>5480</v>
      </c>
      <c r="F6114" s="85" t="s">
        <v>4383</v>
      </c>
      <c r="G6114" s="86" t="s">
        <v>29</v>
      </c>
      <c r="H6114" s="85" t="s">
        <v>2</v>
      </c>
      <c r="I6114" s="85">
        <v>1</v>
      </c>
      <c r="J6114" s="88">
        <v>7.8019936338419707E-2</v>
      </c>
      <c r="K6114" s="146">
        <v>0.16595505204995198</v>
      </c>
      <c r="L6114" s="147">
        <v>4.6235808031335899E-10</v>
      </c>
      <c r="M6114" s="147">
        <v>5.5980963469376057E-3</v>
      </c>
      <c r="N6114" s="87">
        <v>1.052764331913264</v>
      </c>
      <c r="O6114" s="88">
        <v>6.7659731219406688E-2</v>
      </c>
      <c r="P6114" s="89">
        <v>64.268639398566833</v>
      </c>
    </row>
    <row r="6115" spans="1:16">
      <c r="A6115" s="75" t="s">
        <v>5581</v>
      </c>
      <c r="B6115" s="85">
        <v>6111</v>
      </c>
      <c r="C6115" s="85">
        <v>3435</v>
      </c>
      <c r="D6115" s="85">
        <v>6111</v>
      </c>
      <c r="E6115" s="86" t="s">
        <v>5480</v>
      </c>
      <c r="F6115" s="85" t="s">
        <v>4711</v>
      </c>
      <c r="G6115" s="86" t="s">
        <v>29</v>
      </c>
      <c r="H6115" s="85" t="s">
        <v>2</v>
      </c>
      <c r="I6115" s="85">
        <v>1</v>
      </c>
      <c r="J6115" s="88">
        <v>6.5624833549170855E-2</v>
      </c>
      <c r="K6115" s="146">
        <v>0.13958961232911274</v>
      </c>
      <c r="L6115" s="147">
        <v>3.8890280465067052E-10</v>
      </c>
      <c r="M6115" s="147">
        <v>4.7087213627870269E-3</v>
      </c>
      <c r="N6115" s="87">
        <v>0.88551064369801058</v>
      </c>
      <c r="O6115" s="88">
        <v>5.6910564243420357E-2</v>
      </c>
      <c r="P6115" s="89">
        <v>64.268639398566961</v>
      </c>
    </row>
    <row r="6116" spans="1:16">
      <c r="A6116" s="75" t="s">
        <v>5582</v>
      </c>
      <c r="B6116" s="85">
        <v>6112</v>
      </c>
      <c r="C6116" s="85">
        <v>3436</v>
      </c>
      <c r="D6116" s="85">
        <v>6112</v>
      </c>
      <c r="E6116" s="86" t="s">
        <v>5480</v>
      </c>
      <c r="F6116" s="85" t="s">
        <v>5075</v>
      </c>
      <c r="G6116" s="86" t="s">
        <v>29</v>
      </c>
      <c r="H6116" s="85" t="s">
        <v>2</v>
      </c>
      <c r="I6116" s="85">
        <v>1</v>
      </c>
      <c r="J6116" s="88">
        <v>7.8019936338419707E-2</v>
      </c>
      <c r="K6116" s="146">
        <v>0.16595505204995198</v>
      </c>
      <c r="L6116" s="147">
        <v>4.6235808031335899E-10</v>
      </c>
      <c r="M6116" s="147">
        <v>5.5980963469376057E-3</v>
      </c>
      <c r="N6116" s="87">
        <v>1.052764331913264</v>
      </c>
      <c r="O6116" s="88">
        <v>6.7659731219406688E-2</v>
      </c>
      <c r="P6116" s="89">
        <v>64.268639398566833</v>
      </c>
    </row>
    <row r="6117" spans="1:16">
      <c r="A6117" s="75" t="s">
        <v>5583</v>
      </c>
      <c r="B6117" s="85">
        <v>6113</v>
      </c>
      <c r="C6117" s="85">
        <v>3437</v>
      </c>
      <c r="D6117" s="85">
        <v>6113</v>
      </c>
      <c r="E6117" s="86" t="s">
        <v>5480</v>
      </c>
      <c r="F6117" s="85" t="s">
        <v>3906</v>
      </c>
      <c r="G6117" s="86" t="s">
        <v>29</v>
      </c>
      <c r="H6117" s="85" t="s">
        <v>2</v>
      </c>
      <c r="I6117" s="85">
        <v>1</v>
      </c>
      <c r="J6117" s="88">
        <v>4.6502445735610333E-2</v>
      </c>
      <c r="K6117" s="146">
        <v>9.8913717879494226E-2</v>
      </c>
      <c r="L6117" s="147">
        <v>2.7557981232142932E-10</v>
      </c>
      <c r="M6117" s="147">
        <v>3.336609863018584E-3</v>
      </c>
      <c r="N6117" s="87">
        <v>0.62747393970524046</v>
      </c>
      <c r="O6117" s="88">
        <v>4.0327527661368642E-2</v>
      </c>
      <c r="P6117" s="89">
        <v>64.269645493664214</v>
      </c>
    </row>
    <row r="6118" spans="1:16">
      <c r="A6118" s="75" t="s">
        <v>5584</v>
      </c>
      <c r="B6118" s="85">
        <v>6114</v>
      </c>
      <c r="C6118" s="85">
        <v>3438</v>
      </c>
      <c r="D6118" s="85">
        <v>6114</v>
      </c>
      <c r="E6118" s="86" t="s">
        <v>5480</v>
      </c>
      <c r="F6118" s="85" t="s">
        <v>2981</v>
      </c>
      <c r="G6118" s="86" t="s">
        <v>29</v>
      </c>
      <c r="H6118" s="85" t="s">
        <v>2</v>
      </c>
      <c r="I6118" s="85">
        <v>1</v>
      </c>
      <c r="J6118" s="88">
        <v>7.3513351433891871E-2</v>
      </c>
      <c r="K6118" s="146">
        <v>0.15636766602449437</v>
      </c>
      <c r="L6118" s="147">
        <v>4.3565010981255908E-10</v>
      </c>
      <c r="M6118" s="147">
        <v>5.2746768385569477E-3</v>
      </c>
      <c r="N6118" s="87">
        <v>0.99194163910042754</v>
      </c>
      <c r="O6118" s="88">
        <v>6.3751737495388677E-2</v>
      </c>
      <c r="P6118" s="89">
        <v>64.2696454936642</v>
      </c>
    </row>
    <row r="6119" spans="1:16">
      <c r="A6119" s="75" t="s">
        <v>5585</v>
      </c>
      <c r="B6119" s="85">
        <v>6115</v>
      </c>
      <c r="C6119" s="85">
        <v>3439</v>
      </c>
      <c r="D6119" s="85">
        <v>6115</v>
      </c>
      <c r="E6119" s="86" t="s">
        <v>5480</v>
      </c>
      <c r="F6119" s="85" t="s">
        <v>2124</v>
      </c>
      <c r="G6119" s="86" t="s">
        <v>29</v>
      </c>
      <c r="H6119" s="85" t="s">
        <v>2</v>
      </c>
      <c r="I6119" s="85">
        <v>1</v>
      </c>
      <c r="J6119" s="88">
        <v>9.5510321127901199E-2</v>
      </c>
      <c r="K6119" s="146">
        <v>0.20315859071373191</v>
      </c>
      <c r="L6119" s="147">
        <v>5.6600877672163357E-10</v>
      </c>
      <c r="M6119" s="147">
        <v>6.8530686500656249E-3</v>
      </c>
      <c r="N6119" s="87">
        <v>1.288771359372691</v>
      </c>
      <c r="O6119" s="88">
        <v>8.2827581762724423E-2</v>
      </c>
      <c r="P6119" s="89">
        <v>64.268639398566961</v>
      </c>
    </row>
    <row r="6120" spans="1:16">
      <c r="A6120" s="75" t="s">
        <v>5586</v>
      </c>
      <c r="B6120" s="85">
        <v>6116</v>
      </c>
      <c r="C6120" s="85">
        <v>3440</v>
      </c>
      <c r="D6120" s="85">
        <v>6116</v>
      </c>
      <c r="E6120" s="86" t="s">
        <v>5480</v>
      </c>
      <c r="F6120" s="85" t="s">
        <v>4894</v>
      </c>
      <c r="G6120" s="86" t="s">
        <v>29</v>
      </c>
      <c r="H6120" s="85" t="s">
        <v>2</v>
      </c>
      <c r="I6120" s="85">
        <v>1</v>
      </c>
      <c r="J6120" s="88">
        <v>7.8024237811426769E-2</v>
      </c>
      <c r="K6120" s="146">
        <v>0.16596261389176875</v>
      </c>
      <c r="L6120" s="147">
        <v>4.623822354386412E-10</v>
      </c>
      <c r="M6120" s="147">
        <v>5.5983386963399046E-3</v>
      </c>
      <c r="N6120" s="87">
        <v>1.0528086236665111</v>
      </c>
      <c r="O6120" s="88">
        <v>6.7663637015719244E-2</v>
      </c>
      <c r="P6120" s="89">
        <v>64.269645493664243</v>
      </c>
    </row>
    <row r="6121" spans="1:16">
      <c r="A6121" s="75" t="s">
        <v>5587</v>
      </c>
      <c r="B6121" s="85">
        <v>6117</v>
      </c>
      <c r="C6121" s="85">
        <v>3441</v>
      </c>
      <c r="D6121" s="85">
        <v>6117</v>
      </c>
      <c r="E6121" s="86" t="s">
        <v>5480</v>
      </c>
      <c r="F6121" s="85" t="s">
        <v>4389</v>
      </c>
      <c r="G6121" s="86" t="s">
        <v>29</v>
      </c>
      <c r="H6121" s="85" t="s">
        <v>2</v>
      </c>
      <c r="I6121" s="85">
        <v>1</v>
      </c>
      <c r="J6121" s="88">
        <v>8.731201030147194E-2</v>
      </c>
      <c r="K6121" s="146">
        <v>0.18572008507306881</v>
      </c>
      <c r="L6121" s="147">
        <v>5.1742433236784567E-10</v>
      </c>
      <c r="M6121" s="147">
        <v>6.2648224140085069E-3</v>
      </c>
      <c r="N6121" s="87">
        <v>1.178147208353578</v>
      </c>
      <c r="O6121" s="88">
        <v>7.5717918092104319E-2</v>
      </c>
      <c r="P6121" s="89">
        <v>64.268639398566862</v>
      </c>
    </row>
    <row r="6122" spans="1:16">
      <c r="A6122" s="75" t="s">
        <v>5588</v>
      </c>
      <c r="B6122" s="85">
        <v>6118</v>
      </c>
      <c r="C6122" s="85">
        <v>3442</v>
      </c>
      <c r="D6122" s="85">
        <v>6118</v>
      </c>
      <c r="E6122" s="86" t="s">
        <v>5480</v>
      </c>
      <c r="F6122" s="85" t="s">
        <v>3724</v>
      </c>
      <c r="G6122" s="86" t="s">
        <v>29</v>
      </c>
      <c r="H6122" s="85" t="s">
        <v>2</v>
      </c>
      <c r="I6122" s="85">
        <v>1</v>
      </c>
      <c r="J6122" s="88">
        <v>6.1554306808601952E-2</v>
      </c>
      <c r="K6122" s="146">
        <v>0.1309312551347199</v>
      </c>
      <c r="L6122" s="147">
        <v>3.6478024036825408E-10</v>
      </c>
      <c r="M6122" s="147">
        <v>4.4166524129015993E-3</v>
      </c>
      <c r="N6122" s="87">
        <v>0.83058487003444248</v>
      </c>
      <c r="O6122" s="88">
        <v>5.3380559502149108E-2</v>
      </c>
      <c r="P6122" s="89">
        <v>64.268639398566862</v>
      </c>
    </row>
    <row r="6123" spans="1:16">
      <c r="A6123" s="75" t="s">
        <v>5589</v>
      </c>
      <c r="B6123" s="85">
        <v>6119</v>
      </c>
      <c r="C6123" s="85">
        <v>3443</v>
      </c>
      <c r="D6123" s="85">
        <v>6119</v>
      </c>
      <c r="E6123" s="86" t="s">
        <v>5480</v>
      </c>
      <c r="F6123" s="85" t="s">
        <v>4646</v>
      </c>
      <c r="G6123" s="86" t="s">
        <v>29</v>
      </c>
      <c r="H6123" s="85" t="s">
        <v>2</v>
      </c>
      <c r="I6123" s="85">
        <v>1</v>
      </c>
      <c r="J6123" s="88">
        <v>7.7352465400163495E-2</v>
      </c>
      <c r="K6123" s="146">
        <v>0.16453528449439181</v>
      </c>
      <c r="L6123" s="147">
        <v>4.5840254540573478E-10</v>
      </c>
      <c r="M6123" s="147">
        <v>5.5502038876957521E-3</v>
      </c>
      <c r="N6123" s="87">
        <v>1.043757792952031</v>
      </c>
      <c r="O6123" s="88">
        <v>6.708089321467807E-2</v>
      </c>
      <c r="P6123" s="89">
        <v>64.268639398566833</v>
      </c>
    </row>
    <row r="6124" spans="1:16">
      <c r="A6124" s="75" t="s">
        <v>5590</v>
      </c>
      <c r="B6124" s="85">
        <v>6120</v>
      </c>
      <c r="C6124" s="85">
        <v>3444</v>
      </c>
      <c r="D6124" s="85">
        <v>6120</v>
      </c>
      <c r="E6124" s="86" t="s">
        <v>5480</v>
      </c>
      <c r="F6124" s="85" t="s">
        <v>4648</v>
      </c>
      <c r="G6124" s="86" t="s">
        <v>29</v>
      </c>
      <c r="H6124" s="85" t="s">
        <v>2</v>
      </c>
      <c r="I6124" s="85">
        <v>1</v>
      </c>
      <c r="J6124" s="88">
        <v>7.2013091682275931E-2</v>
      </c>
      <c r="K6124" s="146">
        <v>0.15317798167088492</v>
      </c>
      <c r="L6124" s="147">
        <v>4.2676059979365769E-10</v>
      </c>
      <c r="M6124" s="147">
        <v>5.1670924688990557E-3</v>
      </c>
      <c r="N6124" s="87">
        <v>0.97171079485445622</v>
      </c>
      <c r="O6124" s="88">
        <v>6.2450530674195752E-2</v>
      </c>
      <c r="P6124" s="89">
        <v>64.268639398566776</v>
      </c>
    </row>
    <row r="6125" spans="1:16">
      <c r="A6125" s="75" t="s">
        <v>5591</v>
      </c>
      <c r="B6125" s="85">
        <v>6121</v>
      </c>
      <c r="C6125" s="85">
        <v>3445</v>
      </c>
      <c r="D6125" s="85">
        <v>6121</v>
      </c>
      <c r="E6125" s="86" t="s">
        <v>5480</v>
      </c>
      <c r="F6125" s="85" t="s">
        <v>891</v>
      </c>
      <c r="G6125" s="86" t="s">
        <v>29</v>
      </c>
      <c r="H6125" s="85" t="s">
        <v>2</v>
      </c>
      <c r="I6125" s="85">
        <v>1</v>
      </c>
      <c r="J6125" s="88">
        <v>9.8999087525857538E-2</v>
      </c>
      <c r="K6125" s="146">
        <v>0.21057832159972892</v>
      </c>
      <c r="L6125" s="147">
        <v>5.8668469269246068E-10</v>
      </c>
      <c r="M6125" s="147">
        <v>7.1033473157861276E-3</v>
      </c>
      <c r="N6125" s="87">
        <v>1.335836781065789</v>
      </c>
      <c r="O6125" s="88">
        <v>8.5853253206374838E-2</v>
      </c>
      <c r="P6125" s="89">
        <v>64.269268838276304</v>
      </c>
    </row>
    <row r="6126" spans="1:16">
      <c r="A6126" s="75" t="s">
        <v>5592</v>
      </c>
      <c r="B6126" s="85">
        <v>6122</v>
      </c>
      <c r="C6126" s="85">
        <v>3446</v>
      </c>
      <c r="D6126" s="85">
        <v>6122</v>
      </c>
      <c r="E6126" s="86" t="s">
        <v>5480</v>
      </c>
      <c r="F6126" s="85" t="s">
        <v>38</v>
      </c>
      <c r="G6126" s="86" t="s">
        <v>29</v>
      </c>
      <c r="H6126" s="85" t="s">
        <v>2</v>
      </c>
      <c r="I6126" s="85">
        <v>1</v>
      </c>
      <c r="J6126" s="88">
        <v>7.8024216181208889E-2</v>
      </c>
      <c r="K6126" s="146">
        <v>0.1659625821336633</v>
      </c>
      <c r="L6126" s="147">
        <v>4.623821420302482E-10</v>
      </c>
      <c r="M6126" s="147">
        <v>5.5983377839569481E-3</v>
      </c>
      <c r="N6126" s="87">
        <v>1.0528083398693251</v>
      </c>
      <c r="O6126" s="88">
        <v>6.7663617879317184E-2</v>
      </c>
      <c r="P6126" s="89">
        <v>64.269644641792652</v>
      </c>
    </row>
    <row r="6127" spans="1:16">
      <c r="A6127" s="75" t="s">
        <v>5593</v>
      </c>
      <c r="B6127" s="85">
        <v>6123</v>
      </c>
      <c r="C6127" s="85">
        <v>3447</v>
      </c>
      <c r="D6127" s="85">
        <v>6123</v>
      </c>
      <c r="E6127" s="86" t="s">
        <v>5480</v>
      </c>
      <c r="F6127" s="85" t="s">
        <v>5087</v>
      </c>
      <c r="G6127" s="86" t="s">
        <v>29</v>
      </c>
      <c r="H6127" s="85" t="s">
        <v>2</v>
      </c>
      <c r="I6127" s="85">
        <v>1</v>
      </c>
      <c r="J6127" s="88">
        <v>4.9925938673201102E-2</v>
      </c>
      <c r="K6127" s="146">
        <v>0.10619570937982485</v>
      </c>
      <c r="L6127" s="147">
        <v>2.9586789666411039E-10</v>
      </c>
      <c r="M6127" s="147">
        <v>3.5822498529340589E-3</v>
      </c>
      <c r="N6127" s="87">
        <v>0.67366834017433708</v>
      </c>
      <c r="O6127" s="88">
        <v>4.329642540330976E-2</v>
      </c>
      <c r="P6127" s="89">
        <v>64.269645493664115</v>
      </c>
    </row>
    <row r="6128" spans="1:16">
      <c r="A6128" s="75" t="s">
        <v>5594</v>
      </c>
      <c r="B6128" s="85">
        <v>6124</v>
      </c>
      <c r="C6128" s="85">
        <v>3448</v>
      </c>
      <c r="D6128" s="85">
        <v>6124</v>
      </c>
      <c r="E6128" s="86" t="s">
        <v>5480</v>
      </c>
      <c r="F6128" s="85" t="s">
        <v>1039</v>
      </c>
      <c r="G6128" s="86" t="s">
        <v>29</v>
      </c>
      <c r="H6128" s="85" t="s">
        <v>2</v>
      </c>
      <c r="I6128" s="85">
        <v>1</v>
      </c>
      <c r="J6128" s="88">
        <v>9.7806242308860009E-2</v>
      </c>
      <c r="K6128" s="146">
        <v>0.20804221068281184</v>
      </c>
      <c r="L6128" s="147">
        <v>5.7961475693128663E-10</v>
      </c>
      <c r="M6128" s="147">
        <v>7.0178058772306477E-3</v>
      </c>
      <c r="N6128" s="87">
        <v>1.3197514401268391</v>
      </c>
      <c r="O6128" s="88">
        <v>8.4818629401251178E-2</v>
      </c>
      <c r="P6128" s="89">
        <v>64.268639398566904</v>
      </c>
    </row>
    <row r="6129" spans="1:16">
      <c r="A6129" s="75" t="s">
        <v>5595</v>
      </c>
      <c r="B6129" s="85">
        <v>6125</v>
      </c>
      <c r="C6129" s="85">
        <v>3449</v>
      </c>
      <c r="D6129" s="85">
        <v>6125</v>
      </c>
      <c r="E6129" s="86" t="s">
        <v>5480</v>
      </c>
      <c r="F6129" s="85" t="s">
        <v>4653</v>
      </c>
      <c r="G6129" s="86" t="s">
        <v>29</v>
      </c>
      <c r="H6129" s="85" t="s">
        <v>2</v>
      </c>
      <c r="I6129" s="85">
        <v>1</v>
      </c>
      <c r="J6129" s="88">
        <v>7.3113022103299272E-2</v>
      </c>
      <c r="K6129" s="146">
        <v>0.15551762739272257</v>
      </c>
      <c r="L6129" s="147">
        <v>4.3327895576534811E-10</v>
      </c>
      <c r="M6129" s="147">
        <v>5.2460148156836727E-3</v>
      </c>
      <c r="N6129" s="87">
        <v>0.98655273871117299</v>
      </c>
      <c r="O6129" s="88">
        <v>6.340440221189704E-2</v>
      </c>
      <c r="P6129" s="89">
        <v>64.268639398566975</v>
      </c>
    </row>
    <row r="6130" spans="1:16">
      <c r="A6130" s="75" t="s">
        <v>5596</v>
      </c>
      <c r="B6130" s="85">
        <v>6126</v>
      </c>
      <c r="C6130" s="85">
        <v>3450</v>
      </c>
      <c r="D6130" s="85">
        <v>6126</v>
      </c>
      <c r="E6130" s="86" t="s">
        <v>5480</v>
      </c>
      <c r="F6130" s="85" t="s">
        <v>4655</v>
      </c>
      <c r="G6130" s="86" t="s">
        <v>29</v>
      </c>
      <c r="H6130" s="85" t="s">
        <v>2</v>
      </c>
      <c r="I6130" s="85">
        <v>1</v>
      </c>
      <c r="J6130" s="88">
        <v>7.9701071107710159E-2</v>
      </c>
      <c r="K6130" s="146">
        <v>0.16953096894035291</v>
      </c>
      <c r="L6130" s="147">
        <v>4.7232074218103267E-10</v>
      </c>
      <c r="M6130" s="147">
        <v>5.7187213416806442E-3</v>
      </c>
      <c r="N6130" s="87">
        <v>1.075448773932945</v>
      </c>
      <c r="O6130" s="88">
        <v>6.911762944352734E-2</v>
      </c>
      <c r="P6130" s="89">
        <v>64.268639398566904</v>
      </c>
    </row>
    <row r="6131" spans="1:16">
      <c r="A6131" s="75" t="s">
        <v>5597</v>
      </c>
      <c r="B6131" s="85">
        <v>6127</v>
      </c>
      <c r="C6131" s="85">
        <v>3451</v>
      </c>
      <c r="D6131" s="85">
        <v>6127</v>
      </c>
      <c r="E6131" s="86" t="s">
        <v>5480</v>
      </c>
      <c r="F6131" s="85" t="s">
        <v>2923</v>
      </c>
      <c r="G6131" s="86" t="s">
        <v>29</v>
      </c>
      <c r="H6131" s="85" t="s">
        <v>2</v>
      </c>
      <c r="I6131" s="85">
        <v>1</v>
      </c>
      <c r="J6131" s="88">
        <v>6.308471320722335E-2</v>
      </c>
      <c r="K6131" s="146">
        <v>0.13418527619311216</v>
      </c>
      <c r="L6131" s="147">
        <v>3.738485826065906E-10</v>
      </c>
      <c r="M6131" s="147">
        <v>4.5264087289011764E-3</v>
      </c>
      <c r="N6131" s="87">
        <v>0.85122433680943399</v>
      </c>
      <c r="O6131" s="88">
        <v>5.4707886362321843E-2</v>
      </c>
      <c r="P6131" s="89">
        <v>64.269645493664328</v>
      </c>
    </row>
    <row r="6132" spans="1:16">
      <c r="A6132" s="75" t="s">
        <v>5598</v>
      </c>
      <c r="B6132" s="85">
        <v>6128</v>
      </c>
      <c r="C6132" s="85">
        <v>3452</v>
      </c>
      <c r="D6132" s="85">
        <v>6128</v>
      </c>
      <c r="E6132" s="86" t="s">
        <v>5480</v>
      </c>
      <c r="F6132" s="85" t="s">
        <v>1088</v>
      </c>
      <c r="G6132" s="86" t="s">
        <v>29</v>
      </c>
      <c r="H6132" s="85" t="s">
        <v>2</v>
      </c>
      <c r="I6132" s="85">
        <v>1</v>
      </c>
      <c r="J6132" s="88">
        <v>6.0730805997998592E-2</v>
      </c>
      <c r="K6132" s="146">
        <v>0.12917836290232435</v>
      </c>
      <c r="L6132" s="147">
        <v>3.5989900862873121E-10</v>
      </c>
      <c r="M6132" s="147">
        <v>4.3575128808078459E-3</v>
      </c>
      <c r="N6132" s="87">
        <v>0.81946223468967838</v>
      </c>
      <c r="O6132" s="88">
        <v>5.2666547318951568E-2</v>
      </c>
      <c r="P6132" s="89">
        <v>64.269645493664299</v>
      </c>
    </row>
    <row r="6133" spans="1:16">
      <c r="A6133" s="75" t="s">
        <v>5599</v>
      </c>
      <c r="B6133" s="85">
        <v>6129</v>
      </c>
      <c r="C6133" s="85">
        <v>3453</v>
      </c>
      <c r="D6133" s="85">
        <v>6129</v>
      </c>
      <c r="E6133" s="86" t="s">
        <v>5480</v>
      </c>
      <c r="F6133" s="85" t="s">
        <v>4544</v>
      </c>
      <c r="G6133" s="86" t="s">
        <v>29</v>
      </c>
      <c r="H6133" s="85" t="s">
        <v>2</v>
      </c>
      <c r="I6133" s="85">
        <v>1</v>
      </c>
      <c r="J6133" s="88">
        <v>7.5351185219739131E-2</v>
      </c>
      <c r="K6133" s="146">
        <v>0.16027685767510663</v>
      </c>
      <c r="L6133" s="147">
        <v>4.465413625578722E-10</v>
      </c>
      <c r="M6133" s="147">
        <v>5.406543759520867E-3</v>
      </c>
      <c r="N6133" s="87">
        <v>1.0167401800779381</v>
      </c>
      <c r="O6133" s="88">
        <v>6.5345530932773344E-2</v>
      </c>
      <c r="P6133" s="89">
        <v>64.269645493664171</v>
      </c>
    </row>
    <row r="6134" spans="1:16">
      <c r="A6134" s="75" t="s">
        <v>5600</v>
      </c>
      <c r="B6134" s="85">
        <v>6130</v>
      </c>
      <c r="C6134" s="85">
        <v>3454</v>
      </c>
      <c r="D6134" s="85">
        <v>6130</v>
      </c>
      <c r="E6134" s="86" t="s">
        <v>5480</v>
      </c>
      <c r="F6134" s="85" t="s">
        <v>4546</v>
      </c>
      <c r="G6134" s="86" t="s">
        <v>29</v>
      </c>
      <c r="H6134" s="85" t="s">
        <v>2</v>
      </c>
      <c r="I6134" s="85">
        <v>1</v>
      </c>
      <c r="J6134" s="88">
        <v>6.616201629050239E-2</v>
      </c>
      <c r="K6134" s="146">
        <v>0.14073089942204436</v>
      </c>
      <c r="L6134" s="147">
        <v>3.9208509883130151E-10</v>
      </c>
      <c r="M6134" s="147">
        <v>4.7472091547012393E-3</v>
      </c>
      <c r="N6134" s="87">
        <v>0.89274747519038244</v>
      </c>
      <c r="O6134" s="88">
        <v>5.7376563745849589E-2</v>
      </c>
      <c r="P6134" s="89">
        <v>64.269645493664129</v>
      </c>
    </row>
    <row r="6135" spans="1:16">
      <c r="A6135" s="75" t="s">
        <v>5601</v>
      </c>
      <c r="B6135" s="85">
        <v>6131</v>
      </c>
      <c r="C6135" s="85">
        <v>3455</v>
      </c>
      <c r="D6135" s="85">
        <v>6131</v>
      </c>
      <c r="E6135" s="86" t="s">
        <v>5480</v>
      </c>
      <c r="F6135" s="85" t="s">
        <v>2925</v>
      </c>
      <c r="G6135" s="86" t="s">
        <v>29</v>
      </c>
      <c r="H6135" s="85" t="s">
        <v>2</v>
      </c>
      <c r="I6135" s="85">
        <v>1</v>
      </c>
      <c r="J6135" s="88">
        <v>8.0251275740603395E-2</v>
      </c>
      <c r="K6135" s="146">
        <v>0.17070130107307679</v>
      </c>
      <c r="L6135" s="147">
        <v>4.7558133902054578E-10</v>
      </c>
      <c r="M6135" s="147">
        <v>5.7581996941379896E-3</v>
      </c>
      <c r="N6135" s="87">
        <v>1.082872976514333</v>
      </c>
      <c r="O6135" s="88">
        <v>6.9594772842052482E-2</v>
      </c>
      <c r="P6135" s="89">
        <v>64.268639398566904</v>
      </c>
    </row>
    <row r="6136" spans="1:16">
      <c r="A6136" s="75" t="s">
        <v>5602</v>
      </c>
      <c r="B6136" s="85">
        <v>6132</v>
      </c>
      <c r="C6136" s="85">
        <v>3456</v>
      </c>
      <c r="D6136" s="85">
        <v>6132</v>
      </c>
      <c r="E6136" s="86" t="s">
        <v>5480</v>
      </c>
      <c r="F6136" s="85" t="s">
        <v>3920</v>
      </c>
      <c r="G6136" s="86" t="s">
        <v>29</v>
      </c>
      <c r="H6136" s="85" t="s">
        <v>2</v>
      </c>
      <c r="I6136" s="85">
        <v>1</v>
      </c>
      <c r="J6136" s="88">
        <v>6.7703227984457895E-2</v>
      </c>
      <c r="K6136" s="146">
        <v>0.14400915664651875</v>
      </c>
      <c r="L6136" s="147">
        <v>4.0121852875416172E-10</v>
      </c>
      <c r="M6136" s="147">
        <v>4.8577930617991179E-3</v>
      </c>
      <c r="N6136" s="87">
        <v>0.91354358942110969</v>
      </c>
      <c r="O6136" s="88">
        <v>5.8713122635104281E-2</v>
      </c>
      <c r="P6136" s="89">
        <v>64.269645493664243</v>
      </c>
    </row>
    <row r="6137" spans="1:16">
      <c r="A6137" s="75" t="s">
        <v>5603</v>
      </c>
      <c r="B6137" s="85">
        <v>6133</v>
      </c>
      <c r="C6137" s="85">
        <v>3457</v>
      </c>
      <c r="D6137" s="85">
        <v>6133</v>
      </c>
      <c r="E6137" s="86" t="s">
        <v>5480</v>
      </c>
      <c r="F6137" s="85" t="s">
        <v>4554</v>
      </c>
      <c r="G6137" s="86" t="s">
        <v>29</v>
      </c>
      <c r="H6137" s="85" t="s">
        <v>2</v>
      </c>
      <c r="I6137" s="85">
        <v>1</v>
      </c>
      <c r="J6137" s="88">
        <v>6.8099815930810104E-2</v>
      </c>
      <c r="K6137" s="146">
        <v>0.14485272492812951</v>
      </c>
      <c r="L6137" s="147">
        <v>4.0356876281380849E-10</v>
      </c>
      <c r="M6137" s="147">
        <v>4.8862487533744871E-3</v>
      </c>
      <c r="N6137" s="87">
        <v>0.91889489078173126</v>
      </c>
      <c r="O6137" s="88">
        <v>5.9057048876481277E-2</v>
      </c>
      <c r="P6137" s="89">
        <v>64.269645493664328</v>
      </c>
    </row>
    <row r="6138" spans="1:16">
      <c r="A6138" s="75" t="s">
        <v>5604</v>
      </c>
      <c r="B6138" s="85">
        <v>6134</v>
      </c>
      <c r="C6138" s="85">
        <v>3458</v>
      </c>
      <c r="D6138" s="85">
        <v>6134</v>
      </c>
      <c r="E6138" s="86" t="s">
        <v>5480</v>
      </c>
      <c r="F6138" s="85" t="s">
        <v>4556</v>
      </c>
      <c r="G6138" s="86" t="s">
        <v>29</v>
      </c>
      <c r="H6138" s="85" t="s">
        <v>2</v>
      </c>
      <c r="I6138" s="85">
        <v>1</v>
      </c>
      <c r="J6138" s="88">
        <v>6.8099815930810104E-2</v>
      </c>
      <c r="K6138" s="146">
        <v>0.14485272492812951</v>
      </c>
      <c r="L6138" s="147">
        <v>4.0356876281380849E-10</v>
      </c>
      <c r="M6138" s="147">
        <v>4.8862487533744871E-3</v>
      </c>
      <c r="N6138" s="87">
        <v>0.91889489078173126</v>
      </c>
      <c r="O6138" s="88">
        <v>5.9057048876481277E-2</v>
      </c>
      <c r="P6138" s="89">
        <v>64.269645493664328</v>
      </c>
    </row>
    <row r="6139" spans="1:16">
      <c r="A6139" s="75" t="s">
        <v>5605</v>
      </c>
      <c r="B6139" s="85">
        <v>6135</v>
      </c>
      <c r="C6139" s="85">
        <v>3459</v>
      </c>
      <c r="D6139" s="85">
        <v>6135</v>
      </c>
      <c r="E6139" s="86" t="s">
        <v>5480</v>
      </c>
      <c r="F6139" s="85" t="s">
        <v>4398</v>
      </c>
      <c r="G6139" s="86" t="s">
        <v>29</v>
      </c>
      <c r="H6139" s="85" t="s">
        <v>2</v>
      </c>
      <c r="I6139" s="85">
        <v>1</v>
      </c>
      <c r="J6139" s="88">
        <v>6.8099815930810104E-2</v>
      </c>
      <c r="K6139" s="146">
        <v>0.14485272492812951</v>
      </c>
      <c r="L6139" s="147">
        <v>4.0356876281380849E-10</v>
      </c>
      <c r="M6139" s="147">
        <v>4.8862487533744871E-3</v>
      </c>
      <c r="N6139" s="87">
        <v>0.91889489078173126</v>
      </c>
      <c r="O6139" s="88">
        <v>5.9057048876481277E-2</v>
      </c>
      <c r="P6139" s="89">
        <v>64.269645493664328</v>
      </c>
    </row>
    <row r="6140" spans="1:16">
      <c r="A6140" s="75" t="s">
        <v>5606</v>
      </c>
      <c r="B6140" s="85">
        <v>6136</v>
      </c>
      <c r="C6140" s="85">
        <v>3460</v>
      </c>
      <c r="D6140" s="85">
        <v>6136</v>
      </c>
      <c r="E6140" s="86" t="s">
        <v>5480</v>
      </c>
      <c r="F6140" s="85" t="s">
        <v>4559</v>
      </c>
      <c r="G6140" s="86" t="s">
        <v>29</v>
      </c>
      <c r="H6140" s="85" t="s">
        <v>2</v>
      </c>
      <c r="I6140" s="85">
        <v>1</v>
      </c>
      <c r="J6140" s="88">
        <v>6.7703227984457895E-2</v>
      </c>
      <c r="K6140" s="146">
        <v>0.14400915664651875</v>
      </c>
      <c r="L6140" s="147">
        <v>4.0121852875416172E-10</v>
      </c>
      <c r="M6140" s="147">
        <v>4.8577930617991179E-3</v>
      </c>
      <c r="N6140" s="87">
        <v>0.91354358942110969</v>
      </c>
      <c r="O6140" s="88">
        <v>5.8713122635104281E-2</v>
      </c>
      <c r="P6140" s="89">
        <v>64.269645493664243</v>
      </c>
    </row>
    <row r="6141" spans="1:16">
      <c r="A6141" s="75" t="s">
        <v>5607</v>
      </c>
      <c r="B6141" s="85">
        <v>6137</v>
      </c>
      <c r="C6141" s="85">
        <v>3461</v>
      </c>
      <c r="D6141" s="85">
        <v>6137</v>
      </c>
      <c r="E6141" s="86" t="s">
        <v>5480</v>
      </c>
      <c r="F6141" s="85" t="s">
        <v>4400</v>
      </c>
      <c r="G6141" s="86" t="s">
        <v>29</v>
      </c>
      <c r="H6141" s="85" t="s">
        <v>2</v>
      </c>
      <c r="I6141" s="85">
        <v>1</v>
      </c>
      <c r="J6141" s="88">
        <v>5.6631370937590783E-2</v>
      </c>
      <c r="K6141" s="146">
        <v>0.12045859867022603</v>
      </c>
      <c r="L6141" s="147">
        <v>3.3560519941718928E-10</v>
      </c>
      <c r="M6141" s="147">
        <v>4.0633731804332086E-3</v>
      </c>
      <c r="N6141" s="87">
        <v>0.76414710820053566</v>
      </c>
      <c r="O6141" s="88">
        <v>4.911146374905706E-2</v>
      </c>
      <c r="P6141" s="89">
        <v>64.269645493664171</v>
      </c>
    </row>
    <row r="6142" spans="1:16">
      <c r="A6142" s="75" t="s">
        <v>5608</v>
      </c>
      <c r="B6142" s="85">
        <v>6138</v>
      </c>
      <c r="C6142" s="85">
        <v>3462</v>
      </c>
      <c r="D6142" s="85">
        <v>6138</v>
      </c>
      <c r="E6142" s="86" t="s">
        <v>5480</v>
      </c>
      <c r="F6142" s="85" t="s">
        <v>243</v>
      </c>
      <c r="G6142" s="86" t="s">
        <v>29</v>
      </c>
      <c r="H6142" s="85" t="s">
        <v>2</v>
      </c>
      <c r="I6142" s="85">
        <v>1</v>
      </c>
      <c r="J6142" s="88">
        <v>9.5628848205769501E-2</v>
      </c>
      <c r="K6142" s="146">
        <v>0.20340956746133126</v>
      </c>
      <c r="L6142" s="147">
        <v>5.6671771437133492E-10</v>
      </c>
      <c r="M6142" s="147">
        <v>6.8613173626969476E-3</v>
      </c>
      <c r="N6142" s="87">
        <v>1.2903551615257129</v>
      </c>
      <c r="O6142" s="88">
        <v>8.2931267093741448E-2</v>
      </c>
      <c r="P6142" s="89">
        <v>64.270109165668558</v>
      </c>
    </row>
    <row r="6143" spans="1:16">
      <c r="A6143" s="75" t="s">
        <v>5612</v>
      </c>
      <c r="B6143" s="85">
        <v>6139</v>
      </c>
      <c r="C6143" s="85">
        <v>3464</v>
      </c>
      <c r="D6143" s="85">
        <v>6139</v>
      </c>
      <c r="E6143" s="86" t="s">
        <v>5613</v>
      </c>
      <c r="F6143" s="85" t="s">
        <v>32</v>
      </c>
      <c r="G6143" s="86" t="s">
        <v>29</v>
      </c>
      <c r="H6143" s="85" t="s">
        <v>2</v>
      </c>
      <c r="I6143" s="85">
        <v>1</v>
      </c>
      <c r="J6143" s="88">
        <v>6.7038276429638444E-2</v>
      </c>
      <c r="K6143" s="146">
        <v>0.14720608025031001</v>
      </c>
      <c r="L6143" s="147">
        <v>4.1976145207241309E-10</v>
      </c>
      <c r="M6143" s="147">
        <v>4.6793249909580824E-3</v>
      </c>
      <c r="N6143" s="87">
        <v>0.89983854498100713</v>
      </c>
      <c r="O6143" s="88">
        <v>5.7883378196306623E-2</v>
      </c>
      <c r="P6143" s="89">
        <v>64.326404463512247</v>
      </c>
    </row>
    <row r="6144" spans="1:16">
      <c r="A6144" s="75" t="s">
        <v>5614</v>
      </c>
      <c r="B6144" s="85">
        <v>6140</v>
      </c>
      <c r="C6144" s="85">
        <v>3465</v>
      </c>
      <c r="D6144" s="85">
        <v>6140</v>
      </c>
      <c r="E6144" s="86" t="s">
        <v>5613</v>
      </c>
      <c r="F6144" s="85" t="s">
        <v>38</v>
      </c>
      <c r="G6144" s="86" t="s">
        <v>29</v>
      </c>
      <c r="H6144" s="85" t="s">
        <v>2</v>
      </c>
      <c r="I6144" s="85">
        <v>1</v>
      </c>
      <c r="J6144" s="88">
        <v>6.1140128869507419E-2</v>
      </c>
      <c r="K6144" s="146">
        <v>0.13444568437852816</v>
      </c>
      <c r="L6144" s="147">
        <v>3.8285764418521739E-10</v>
      </c>
      <c r="M6144" s="147">
        <v>4.2694797985202712E-3</v>
      </c>
      <c r="N6144" s="87">
        <v>0.82086703522452331</v>
      </c>
      <c r="O6144" s="88">
        <v>5.2784415938634997E-2</v>
      </c>
      <c r="P6144" s="89">
        <v>64.303247266102503</v>
      </c>
    </row>
    <row r="6145" spans="1:16">
      <c r="A6145" s="75" t="s">
        <v>5615</v>
      </c>
      <c r="B6145" s="85">
        <v>6141</v>
      </c>
      <c r="C6145" s="85">
        <v>3466</v>
      </c>
      <c r="D6145" s="85">
        <v>6141</v>
      </c>
      <c r="E6145" s="86" t="s">
        <v>5616</v>
      </c>
      <c r="F6145" s="85" t="s">
        <v>32</v>
      </c>
      <c r="G6145" s="86" t="s">
        <v>29</v>
      </c>
      <c r="H6145" s="85" t="s">
        <v>2</v>
      </c>
      <c r="I6145" s="85">
        <v>1</v>
      </c>
      <c r="J6145" s="88">
        <v>7.5447829782054415E-2</v>
      </c>
      <c r="K6145" s="146">
        <v>0.16449624597748197</v>
      </c>
      <c r="L6145" s="147">
        <v>4.6042857513909842E-10</v>
      </c>
      <c r="M6145" s="147">
        <v>4.9354517080629316E-3</v>
      </c>
      <c r="N6145" s="87">
        <v>0.97711733046699756</v>
      </c>
      <c r="O6145" s="88">
        <v>6.5160892552309863E-2</v>
      </c>
      <c r="P6145" s="89">
        <v>66.686866070799553</v>
      </c>
    </row>
    <row r="6146" spans="1:16">
      <c r="A6146" s="75" t="s">
        <v>5617</v>
      </c>
      <c r="B6146" s="85">
        <v>6142</v>
      </c>
      <c r="C6146" s="85">
        <v>3467</v>
      </c>
      <c r="D6146" s="85">
        <v>6142</v>
      </c>
      <c r="E6146" s="86" t="s">
        <v>5616</v>
      </c>
      <c r="F6146" s="85" t="s">
        <v>38</v>
      </c>
      <c r="G6146" s="86" t="s">
        <v>29</v>
      </c>
      <c r="H6146" s="85" t="s">
        <v>2</v>
      </c>
      <c r="I6146" s="85">
        <v>1</v>
      </c>
      <c r="J6146" s="88">
        <v>6.8808841478371283E-2</v>
      </c>
      <c r="K6146" s="146">
        <v>0.15021331558860898</v>
      </c>
      <c r="L6146" s="147">
        <v>4.1994230162009021E-10</v>
      </c>
      <c r="M6146" s="147">
        <v>4.5030498018979251E-3</v>
      </c>
      <c r="N6146" s="87">
        <v>0.89133867928214827</v>
      </c>
      <c r="O6146" s="88">
        <v>5.9420795420394988E-2</v>
      </c>
      <c r="P6146" s="89">
        <v>66.664666082089397</v>
      </c>
    </row>
    <row r="6147" spans="1:16">
      <c r="A6147" s="75" t="s">
        <v>5618</v>
      </c>
      <c r="B6147" s="85">
        <v>6143</v>
      </c>
      <c r="C6147" s="85">
        <v>3468</v>
      </c>
      <c r="D6147" s="85">
        <v>6143</v>
      </c>
      <c r="E6147" s="86" t="s">
        <v>5619</v>
      </c>
      <c r="F6147" s="85" t="s">
        <v>32</v>
      </c>
      <c r="G6147" s="86" t="s">
        <v>29</v>
      </c>
      <c r="H6147" s="85" t="s">
        <v>2</v>
      </c>
      <c r="I6147" s="85">
        <v>1</v>
      </c>
      <c r="J6147" s="88">
        <v>8.6374592335008923E-2</v>
      </c>
      <c r="K6147" s="146">
        <v>0.17237020782391685</v>
      </c>
      <c r="L6147" s="147">
        <v>4.9602191382223311E-10</v>
      </c>
      <c r="M6147" s="147">
        <v>6.1962345393478729E-3</v>
      </c>
      <c r="N6147" s="87">
        <v>1.192852591713343</v>
      </c>
      <c r="O6147" s="88">
        <v>7.5212644973218945E-2</v>
      </c>
      <c r="P6147" s="89">
        <v>63.052757311100727</v>
      </c>
    </row>
    <row r="6148" spans="1:16">
      <c r="A6148" s="75" t="s">
        <v>5620</v>
      </c>
      <c r="B6148" s="85">
        <v>6144</v>
      </c>
      <c r="C6148" s="85">
        <v>3469</v>
      </c>
      <c r="D6148" s="85">
        <v>6144</v>
      </c>
      <c r="E6148" s="86" t="s">
        <v>5619</v>
      </c>
      <c r="F6148" s="85" t="s">
        <v>38</v>
      </c>
      <c r="G6148" s="86" t="s">
        <v>29</v>
      </c>
      <c r="H6148" s="85" t="s">
        <v>2</v>
      </c>
      <c r="I6148" s="85">
        <v>1</v>
      </c>
      <c r="J6148" s="88">
        <v>7.8774907140862785E-2</v>
      </c>
      <c r="K6148" s="146">
        <v>0.15739599044547978</v>
      </c>
      <c r="L6148" s="147">
        <v>4.5240836190445998E-10</v>
      </c>
      <c r="M6148" s="147">
        <v>5.6528996629401553E-3</v>
      </c>
      <c r="N6148" s="87">
        <v>1.0880906421686689</v>
      </c>
      <c r="O6148" s="88">
        <v>6.858869947768538E-2</v>
      </c>
      <c r="P6148" s="89">
        <v>63.035832512061241</v>
      </c>
    </row>
    <row r="6149" spans="1:16">
      <c r="A6149" s="75" t="s">
        <v>5621</v>
      </c>
      <c r="B6149" s="85">
        <v>6145</v>
      </c>
      <c r="C6149" s="85">
        <v>3470</v>
      </c>
      <c r="D6149" s="85">
        <v>6145</v>
      </c>
      <c r="E6149" s="86" t="s">
        <v>5622</v>
      </c>
      <c r="F6149" s="85" t="s">
        <v>931</v>
      </c>
      <c r="G6149" s="86" t="s">
        <v>29</v>
      </c>
      <c r="H6149" s="85" t="s">
        <v>2</v>
      </c>
      <c r="I6149" s="85">
        <v>1</v>
      </c>
      <c r="J6149" s="88">
        <v>0.1080590103830187</v>
      </c>
      <c r="K6149" s="146">
        <v>0.21639068387499685</v>
      </c>
      <c r="L6149" s="147">
        <v>6.130366772135208E-10</v>
      </c>
      <c r="M6149" s="147">
        <v>7.4106357982449611E-3</v>
      </c>
      <c r="N6149" s="87">
        <v>1.454115789794032</v>
      </c>
      <c r="O6149" s="88">
        <v>9.4041788439467838E-2</v>
      </c>
      <c r="P6149" s="89">
        <v>64.672833552538734</v>
      </c>
    </row>
    <row r="6150" spans="1:16">
      <c r="A6150" s="75" t="s">
        <v>5623</v>
      </c>
      <c r="B6150" s="85">
        <v>6146</v>
      </c>
      <c r="C6150" s="85">
        <v>3471</v>
      </c>
      <c r="D6150" s="85">
        <v>6146</v>
      </c>
      <c r="E6150" s="86" t="s">
        <v>5622</v>
      </c>
      <c r="F6150" s="85" t="s">
        <v>2804</v>
      </c>
      <c r="G6150" s="86" t="s">
        <v>29</v>
      </c>
      <c r="H6150" s="85" t="s">
        <v>2</v>
      </c>
      <c r="I6150" s="85">
        <v>1</v>
      </c>
      <c r="J6150" s="88">
        <v>7.0314516749990674E-2</v>
      </c>
      <c r="K6150" s="146">
        <v>0.14080566026236865</v>
      </c>
      <c r="L6150" s="147">
        <v>3.9890572085717768E-10</v>
      </c>
      <c r="M6150" s="147">
        <v>4.8220964295353072E-3</v>
      </c>
      <c r="N6150" s="87">
        <v>0.94618983403948564</v>
      </c>
      <c r="O6150" s="88">
        <v>6.1193566025747541E-2</v>
      </c>
      <c r="P6150" s="89">
        <v>64.673666767797727</v>
      </c>
    </row>
    <row r="6151" spans="1:16">
      <c r="A6151" s="75" t="s">
        <v>5624</v>
      </c>
      <c r="B6151" s="85">
        <v>6147</v>
      </c>
      <c r="C6151" s="85">
        <v>3472</v>
      </c>
      <c r="D6151" s="85">
        <v>6147</v>
      </c>
      <c r="E6151" s="86" t="s">
        <v>5622</v>
      </c>
      <c r="F6151" s="85" t="s">
        <v>2872</v>
      </c>
      <c r="G6151" s="86" t="s">
        <v>29</v>
      </c>
      <c r="H6151" s="85" t="s">
        <v>2</v>
      </c>
      <c r="I6151" s="85">
        <v>1</v>
      </c>
      <c r="J6151" s="88">
        <v>0.1239038586690356</v>
      </c>
      <c r="K6151" s="146">
        <v>0.24812036143130353</v>
      </c>
      <c r="L6151" s="147">
        <v>7.029271279013668E-10</v>
      </c>
      <c r="M6151" s="147">
        <v>8.4972679958740006E-3</v>
      </c>
      <c r="N6151" s="87">
        <v>1.667334881824595</v>
      </c>
      <c r="O6151" s="88">
        <v>0.1078312712885837</v>
      </c>
      <c r="P6151" s="89">
        <v>64.672833552538634</v>
      </c>
    </row>
    <row r="6152" spans="1:16">
      <c r="A6152" s="75" t="s">
        <v>5625</v>
      </c>
      <c r="B6152" s="85">
        <v>6148</v>
      </c>
      <c r="C6152" s="85">
        <v>3473</v>
      </c>
      <c r="D6152" s="85">
        <v>6148</v>
      </c>
      <c r="E6152" s="86" t="s">
        <v>5622</v>
      </c>
      <c r="F6152" s="85" t="s">
        <v>4407</v>
      </c>
      <c r="G6152" s="86" t="s">
        <v>29</v>
      </c>
      <c r="H6152" s="85" t="s">
        <v>2</v>
      </c>
      <c r="I6152" s="85">
        <v>1</v>
      </c>
      <c r="J6152" s="88">
        <v>7.8819513455848353E-2</v>
      </c>
      <c r="K6152" s="146">
        <v>0.1578379105911733</v>
      </c>
      <c r="L6152" s="147">
        <v>4.4715616455574152E-10</v>
      </c>
      <c r="M6152" s="147">
        <v>5.4054049351904129E-3</v>
      </c>
      <c r="N6152" s="87">
        <v>1.0606491643203471</v>
      </c>
      <c r="O6152" s="88">
        <v>6.8595186861729038E-2</v>
      </c>
      <c r="P6152" s="89">
        <v>64.672833552538663</v>
      </c>
    </row>
    <row r="6153" spans="1:16">
      <c r="A6153" s="75" t="s">
        <v>5626</v>
      </c>
      <c r="B6153" s="85">
        <v>6149</v>
      </c>
      <c r="C6153" s="85">
        <v>3474</v>
      </c>
      <c r="D6153" s="85">
        <v>6149</v>
      </c>
      <c r="E6153" s="86" t="s">
        <v>5622</v>
      </c>
      <c r="F6153" s="85" t="s">
        <v>4233</v>
      </c>
      <c r="G6153" s="86" t="s">
        <v>29</v>
      </c>
      <c r="H6153" s="85" t="s">
        <v>2</v>
      </c>
      <c r="I6153" s="85">
        <v>1</v>
      </c>
      <c r="J6153" s="88">
        <v>8.5272332131352491E-2</v>
      </c>
      <c r="K6153" s="146">
        <v>0.17075886435454568</v>
      </c>
      <c r="L6153" s="147">
        <v>4.8376384693043333E-10</v>
      </c>
      <c r="M6153" s="147">
        <v>5.8478878518182916E-3</v>
      </c>
      <c r="N6153" s="87">
        <v>1.1474702169169799</v>
      </c>
      <c r="O6153" s="88">
        <v>7.4211106434861229E-2</v>
      </c>
      <c r="P6153" s="89">
        <v>64.673666767797641</v>
      </c>
    </row>
    <row r="6154" spans="1:16">
      <c r="A6154" s="75" t="s">
        <v>5627</v>
      </c>
      <c r="B6154" s="85">
        <v>6150</v>
      </c>
      <c r="C6154" s="85">
        <v>3475</v>
      </c>
      <c r="D6154" s="85">
        <v>6150</v>
      </c>
      <c r="E6154" s="86" t="s">
        <v>5622</v>
      </c>
      <c r="F6154" s="85" t="s">
        <v>4591</v>
      </c>
      <c r="G6154" s="86" t="s">
        <v>29</v>
      </c>
      <c r="H6154" s="85" t="s">
        <v>2</v>
      </c>
      <c r="I6154" s="85">
        <v>1</v>
      </c>
      <c r="J6154" s="88">
        <v>8.5272332131352491E-2</v>
      </c>
      <c r="K6154" s="146">
        <v>0.17075886435454568</v>
      </c>
      <c r="L6154" s="147">
        <v>4.8376384693043333E-10</v>
      </c>
      <c r="M6154" s="147">
        <v>5.8478878518182916E-3</v>
      </c>
      <c r="N6154" s="87">
        <v>1.1474702169169799</v>
      </c>
      <c r="O6154" s="88">
        <v>7.4211106434861229E-2</v>
      </c>
      <c r="P6154" s="89">
        <v>64.673666767797641</v>
      </c>
    </row>
    <row r="6155" spans="1:16">
      <c r="A6155" s="75" t="s">
        <v>5628</v>
      </c>
      <c r="B6155" s="85">
        <v>6151</v>
      </c>
      <c r="C6155" s="85">
        <v>3476</v>
      </c>
      <c r="D6155" s="85">
        <v>6151</v>
      </c>
      <c r="E6155" s="86" t="s">
        <v>5622</v>
      </c>
      <c r="F6155" s="85" t="s">
        <v>4247</v>
      </c>
      <c r="G6155" s="86" t="s">
        <v>29</v>
      </c>
      <c r="H6155" s="85" t="s">
        <v>2</v>
      </c>
      <c r="I6155" s="85">
        <v>1</v>
      </c>
      <c r="J6155" s="88">
        <v>8.5272332131352491E-2</v>
      </c>
      <c r="K6155" s="146">
        <v>0.17075886435454568</v>
      </c>
      <c r="L6155" s="147">
        <v>4.8376384693043333E-10</v>
      </c>
      <c r="M6155" s="147">
        <v>5.8478878518182916E-3</v>
      </c>
      <c r="N6155" s="87">
        <v>1.1474702169169799</v>
      </c>
      <c r="O6155" s="88">
        <v>7.4211106434861229E-2</v>
      </c>
      <c r="P6155" s="89">
        <v>64.673666767797641</v>
      </c>
    </row>
    <row r="6156" spans="1:16">
      <c r="A6156" s="75" t="s">
        <v>5629</v>
      </c>
      <c r="B6156" s="85">
        <v>6152</v>
      </c>
      <c r="C6156" s="85">
        <v>3477</v>
      </c>
      <c r="D6156" s="85">
        <v>6152</v>
      </c>
      <c r="E6156" s="86" t="s">
        <v>5622</v>
      </c>
      <c r="F6156" s="85" t="s">
        <v>4416</v>
      </c>
      <c r="G6156" s="86" t="s">
        <v>29</v>
      </c>
      <c r="H6156" s="85" t="s">
        <v>2</v>
      </c>
      <c r="I6156" s="85">
        <v>1</v>
      </c>
      <c r="J6156" s="88">
        <v>8.5272332131352491E-2</v>
      </c>
      <c r="K6156" s="146">
        <v>0.17075886435454568</v>
      </c>
      <c r="L6156" s="147">
        <v>4.8376384693043333E-10</v>
      </c>
      <c r="M6156" s="147">
        <v>5.8478878518182916E-3</v>
      </c>
      <c r="N6156" s="87">
        <v>1.1474702169169799</v>
      </c>
      <c r="O6156" s="88">
        <v>7.4211106434861229E-2</v>
      </c>
      <c r="P6156" s="89">
        <v>64.673666767797641</v>
      </c>
    </row>
    <row r="6157" spans="1:16">
      <c r="A6157" s="75" t="s">
        <v>5630</v>
      </c>
      <c r="B6157" s="85">
        <v>6153</v>
      </c>
      <c r="C6157" s="85">
        <v>3478</v>
      </c>
      <c r="D6157" s="85">
        <v>6153</v>
      </c>
      <c r="E6157" s="86" t="s">
        <v>5622</v>
      </c>
      <c r="F6157" s="85" t="s">
        <v>4418</v>
      </c>
      <c r="G6157" s="86" t="s">
        <v>29</v>
      </c>
      <c r="H6157" s="85" t="s">
        <v>2</v>
      </c>
      <c r="I6157" s="85">
        <v>1</v>
      </c>
      <c r="J6157" s="88">
        <v>8.5272332131352491E-2</v>
      </c>
      <c r="K6157" s="146">
        <v>0.17075886435454568</v>
      </c>
      <c r="L6157" s="147">
        <v>4.8376384693043333E-10</v>
      </c>
      <c r="M6157" s="147">
        <v>5.8478878518182916E-3</v>
      </c>
      <c r="N6157" s="87">
        <v>1.1474702169169799</v>
      </c>
      <c r="O6157" s="88">
        <v>7.4211106434861229E-2</v>
      </c>
      <c r="P6157" s="89">
        <v>64.673666767797641</v>
      </c>
    </row>
    <row r="6158" spans="1:16">
      <c r="A6158" s="75" t="s">
        <v>5631</v>
      </c>
      <c r="B6158" s="85">
        <v>6154</v>
      </c>
      <c r="C6158" s="85">
        <v>3479</v>
      </c>
      <c r="D6158" s="85">
        <v>6154</v>
      </c>
      <c r="E6158" s="86" t="s">
        <v>5622</v>
      </c>
      <c r="F6158" s="85" t="s">
        <v>4596</v>
      </c>
      <c r="G6158" s="86" t="s">
        <v>29</v>
      </c>
      <c r="H6158" s="85" t="s">
        <v>2</v>
      </c>
      <c r="I6158" s="85">
        <v>1</v>
      </c>
      <c r="J6158" s="88">
        <v>8.5272332131352491E-2</v>
      </c>
      <c r="K6158" s="146">
        <v>0.17075886435454568</v>
      </c>
      <c r="L6158" s="147">
        <v>4.8376384693043333E-10</v>
      </c>
      <c r="M6158" s="147">
        <v>5.8478878518182916E-3</v>
      </c>
      <c r="N6158" s="87">
        <v>1.1474702169169799</v>
      </c>
      <c r="O6158" s="88">
        <v>7.4211106434861229E-2</v>
      </c>
      <c r="P6158" s="89">
        <v>64.673666767797641</v>
      </c>
    </row>
    <row r="6159" spans="1:16">
      <c r="A6159" s="75" t="s">
        <v>5632</v>
      </c>
      <c r="B6159" s="85">
        <v>6155</v>
      </c>
      <c r="C6159" s="85">
        <v>3480</v>
      </c>
      <c r="D6159" s="85">
        <v>6155</v>
      </c>
      <c r="E6159" s="86" t="s">
        <v>5622</v>
      </c>
      <c r="F6159" s="85" t="s">
        <v>5314</v>
      </c>
      <c r="G6159" s="86" t="s">
        <v>29</v>
      </c>
      <c r="H6159" s="85" t="s">
        <v>2</v>
      </c>
      <c r="I6159" s="85">
        <v>1</v>
      </c>
      <c r="J6159" s="88">
        <v>8.5272332131352491E-2</v>
      </c>
      <c r="K6159" s="146">
        <v>0.17075886435454568</v>
      </c>
      <c r="L6159" s="147">
        <v>4.8376384693043333E-10</v>
      </c>
      <c r="M6159" s="147">
        <v>5.8478878518182916E-3</v>
      </c>
      <c r="N6159" s="87">
        <v>1.1474702169169799</v>
      </c>
      <c r="O6159" s="88">
        <v>7.4211106434861229E-2</v>
      </c>
      <c r="P6159" s="89">
        <v>64.673666767797641</v>
      </c>
    </row>
    <row r="6160" spans="1:16">
      <c r="A6160" s="75" t="s">
        <v>5633</v>
      </c>
      <c r="B6160" s="85">
        <v>6156</v>
      </c>
      <c r="C6160" s="85">
        <v>3481</v>
      </c>
      <c r="D6160" s="85">
        <v>6156</v>
      </c>
      <c r="E6160" s="86" t="s">
        <v>5622</v>
      </c>
      <c r="F6160" s="85" t="s">
        <v>4420</v>
      </c>
      <c r="G6160" s="86" t="s">
        <v>29</v>
      </c>
      <c r="H6160" s="85" t="s">
        <v>2</v>
      </c>
      <c r="I6160" s="85">
        <v>1</v>
      </c>
      <c r="J6160" s="88">
        <v>8.2064361631222701E-2</v>
      </c>
      <c r="K6160" s="146">
        <v>0.16433486508311435</v>
      </c>
      <c r="L6160" s="147">
        <v>4.6556450710715121E-10</v>
      </c>
      <c r="M6160" s="147">
        <v>5.627888571303679E-3</v>
      </c>
      <c r="N6160" s="87">
        <v>1.1043020460268369</v>
      </c>
      <c r="O6160" s="88">
        <v>7.1419262535736841E-2</v>
      </c>
      <c r="P6160" s="89">
        <v>64.673666767797698</v>
      </c>
    </row>
    <row r="6161" spans="1:16">
      <c r="A6161" s="75" t="s">
        <v>5634</v>
      </c>
      <c r="B6161" s="85">
        <v>6157</v>
      </c>
      <c r="C6161" s="85">
        <v>3482</v>
      </c>
      <c r="D6161" s="85">
        <v>6157</v>
      </c>
      <c r="E6161" s="86" t="s">
        <v>5622</v>
      </c>
      <c r="F6161" s="85" t="s">
        <v>4422</v>
      </c>
      <c r="G6161" s="86" t="s">
        <v>29</v>
      </c>
      <c r="H6161" s="85" t="s">
        <v>2</v>
      </c>
      <c r="I6161" s="85">
        <v>1</v>
      </c>
      <c r="J6161" s="88">
        <v>8.5272332131352491E-2</v>
      </c>
      <c r="K6161" s="146">
        <v>0.17075886435454568</v>
      </c>
      <c r="L6161" s="147">
        <v>4.8376384693043333E-10</v>
      </c>
      <c r="M6161" s="147">
        <v>5.8478878518182916E-3</v>
      </c>
      <c r="N6161" s="87">
        <v>1.1474702169169799</v>
      </c>
      <c r="O6161" s="88">
        <v>7.4211106434861229E-2</v>
      </c>
      <c r="P6161" s="89">
        <v>64.673666767797641</v>
      </c>
    </row>
    <row r="6162" spans="1:16">
      <c r="A6162" s="75" t="s">
        <v>5635</v>
      </c>
      <c r="B6162" s="85">
        <v>6158</v>
      </c>
      <c r="C6162" s="85">
        <v>3483</v>
      </c>
      <c r="D6162" s="85">
        <v>6158</v>
      </c>
      <c r="E6162" s="86" t="s">
        <v>5622</v>
      </c>
      <c r="F6162" s="85" t="s">
        <v>509</v>
      </c>
      <c r="G6162" s="86" t="s">
        <v>29</v>
      </c>
      <c r="H6162" s="85" t="s">
        <v>2</v>
      </c>
      <c r="I6162" s="85">
        <v>1</v>
      </c>
      <c r="J6162" s="88">
        <v>8.5267309631517296E-2</v>
      </c>
      <c r="K6162" s="146">
        <v>0.17075153101404492</v>
      </c>
      <c r="L6162" s="147">
        <v>4.8374098959474456E-10</v>
      </c>
      <c r="M6162" s="147">
        <v>5.847621252048572E-3</v>
      </c>
      <c r="N6162" s="87">
        <v>1.147405225760024</v>
      </c>
      <c r="O6162" s="88">
        <v>7.4206700045848742E-2</v>
      </c>
      <c r="P6162" s="89">
        <v>64.673489696454311</v>
      </c>
    </row>
    <row r="6163" spans="1:16">
      <c r="A6163" s="75" t="s">
        <v>5636</v>
      </c>
      <c r="B6163" s="85">
        <v>6159</v>
      </c>
      <c r="C6163" s="85">
        <v>3484</v>
      </c>
      <c r="D6163" s="85">
        <v>6159</v>
      </c>
      <c r="E6163" s="86" t="s">
        <v>5622</v>
      </c>
      <c r="F6163" s="85" t="s">
        <v>4235</v>
      </c>
      <c r="G6163" s="86" t="s">
        <v>29</v>
      </c>
      <c r="H6163" s="85" t="s">
        <v>2</v>
      </c>
      <c r="I6163" s="85">
        <v>1</v>
      </c>
      <c r="J6163" s="88">
        <v>8.5272332131352491E-2</v>
      </c>
      <c r="K6163" s="146">
        <v>0.17075886435454568</v>
      </c>
      <c r="L6163" s="147">
        <v>4.8376384693043333E-10</v>
      </c>
      <c r="M6163" s="147">
        <v>5.8478878518182916E-3</v>
      </c>
      <c r="N6163" s="87">
        <v>1.1474702169169799</v>
      </c>
      <c r="O6163" s="88">
        <v>7.4211106434861229E-2</v>
      </c>
      <c r="P6163" s="89">
        <v>64.673666767797641</v>
      </c>
    </row>
    <row r="6164" spans="1:16">
      <c r="A6164" s="75" t="s">
        <v>5637</v>
      </c>
      <c r="B6164" s="85">
        <v>6160</v>
      </c>
      <c r="C6164" s="85">
        <v>3485</v>
      </c>
      <c r="D6164" s="85">
        <v>6160</v>
      </c>
      <c r="E6164" s="86" t="s">
        <v>5622</v>
      </c>
      <c r="F6164" s="85" t="s">
        <v>4600</v>
      </c>
      <c r="G6164" s="86" t="s">
        <v>29</v>
      </c>
      <c r="H6164" s="85" t="s">
        <v>2</v>
      </c>
      <c r="I6164" s="85">
        <v>1</v>
      </c>
      <c r="J6164" s="88">
        <v>8.5272332131352491E-2</v>
      </c>
      <c r="K6164" s="146">
        <v>0.17075886435454568</v>
      </c>
      <c r="L6164" s="147">
        <v>4.8376384693043333E-10</v>
      </c>
      <c r="M6164" s="147">
        <v>5.8478878518182916E-3</v>
      </c>
      <c r="N6164" s="87">
        <v>1.1474702169169799</v>
      </c>
      <c r="O6164" s="88">
        <v>7.4211106434861229E-2</v>
      </c>
      <c r="P6164" s="89">
        <v>64.673666767797641</v>
      </c>
    </row>
    <row r="6165" spans="1:16">
      <c r="A6165" s="75" t="s">
        <v>5638</v>
      </c>
      <c r="B6165" s="85">
        <v>6161</v>
      </c>
      <c r="C6165" s="85">
        <v>3486</v>
      </c>
      <c r="D6165" s="85">
        <v>6161</v>
      </c>
      <c r="E6165" s="86" t="s">
        <v>5622</v>
      </c>
      <c r="F6165" s="85" t="s">
        <v>32</v>
      </c>
      <c r="G6165" s="86" t="s">
        <v>29</v>
      </c>
      <c r="H6165" s="85" t="s">
        <v>2</v>
      </c>
      <c r="I6165" s="85">
        <v>1</v>
      </c>
      <c r="J6165" s="88">
        <v>0.105142271761808</v>
      </c>
      <c r="K6165" s="146">
        <v>0.21031243844934128</v>
      </c>
      <c r="L6165" s="147">
        <v>5.9645456142339491E-10</v>
      </c>
      <c r="M6165" s="147">
        <v>7.2082565405772996E-3</v>
      </c>
      <c r="N6165" s="87">
        <v>1.414616283223296</v>
      </c>
      <c r="O6165" s="88">
        <v>9.1511411239756299E-2</v>
      </c>
      <c r="P6165" s="89">
        <v>64.689917912751255</v>
      </c>
    </row>
    <row r="6166" spans="1:16">
      <c r="A6166" s="75" t="s">
        <v>5639</v>
      </c>
      <c r="B6166" s="85">
        <v>6162</v>
      </c>
      <c r="C6166" s="85">
        <v>3487</v>
      </c>
      <c r="D6166" s="85">
        <v>6162</v>
      </c>
      <c r="E6166" s="86" t="s">
        <v>5622</v>
      </c>
      <c r="F6166" s="85" t="s">
        <v>1063</v>
      </c>
      <c r="G6166" s="86" t="s">
        <v>29</v>
      </c>
      <c r="H6166" s="85" t="s">
        <v>2</v>
      </c>
      <c r="I6166" s="85">
        <v>1</v>
      </c>
      <c r="J6166" s="88">
        <v>8.9932469170170143E-2</v>
      </c>
      <c r="K6166" s="146">
        <v>0.18009084447746884</v>
      </c>
      <c r="L6166" s="147">
        <v>5.1020156435615859E-10</v>
      </c>
      <c r="M6166" s="147">
        <v>6.1674752032599318E-3</v>
      </c>
      <c r="N6166" s="87">
        <v>1.210179519279651</v>
      </c>
      <c r="O6166" s="88">
        <v>7.8266746959105529E-2</v>
      </c>
      <c r="P6166" s="89">
        <v>64.673666767797513</v>
      </c>
    </row>
    <row r="6167" spans="1:16">
      <c r="A6167" s="75" t="s">
        <v>5640</v>
      </c>
      <c r="B6167" s="85">
        <v>6163</v>
      </c>
      <c r="C6167" s="85">
        <v>3488</v>
      </c>
      <c r="D6167" s="85">
        <v>6163</v>
      </c>
      <c r="E6167" s="86" t="s">
        <v>5622</v>
      </c>
      <c r="F6167" s="85" t="s">
        <v>4426</v>
      </c>
      <c r="G6167" s="86" t="s">
        <v>29</v>
      </c>
      <c r="H6167" s="85" t="s">
        <v>2</v>
      </c>
      <c r="I6167" s="85">
        <v>1</v>
      </c>
      <c r="J6167" s="88">
        <v>9.0191889754314913E-2</v>
      </c>
      <c r="K6167" s="146">
        <v>0.18061033729807674</v>
      </c>
      <c r="L6167" s="147">
        <v>5.1167329963795542E-10</v>
      </c>
      <c r="M6167" s="147">
        <v>6.1852659971154862E-3</v>
      </c>
      <c r="N6167" s="87">
        <v>1.213670421739111</v>
      </c>
      <c r="O6167" s="88">
        <v>7.849251642148769E-2</v>
      </c>
      <c r="P6167" s="89">
        <v>64.673666767797641</v>
      </c>
    </row>
    <row r="6168" spans="1:16">
      <c r="A6168" s="75" t="s">
        <v>5641</v>
      </c>
      <c r="B6168" s="85">
        <v>6164</v>
      </c>
      <c r="C6168" s="85">
        <v>3489</v>
      </c>
      <c r="D6168" s="85">
        <v>6164</v>
      </c>
      <c r="E6168" s="86" t="s">
        <v>5622</v>
      </c>
      <c r="F6168" s="85" t="s">
        <v>4428</v>
      </c>
      <c r="G6168" s="86" t="s">
        <v>29</v>
      </c>
      <c r="H6168" s="85" t="s">
        <v>2</v>
      </c>
      <c r="I6168" s="85">
        <v>1</v>
      </c>
      <c r="J6168" s="88">
        <v>8.9932469170170143E-2</v>
      </c>
      <c r="K6168" s="146">
        <v>0.18009084447746884</v>
      </c>
      <c r="L6168" s="147">
        <v>5.1020156435615859E-10</v>
      </c>
      <c r="M6168" s="147">
        <v>6.1674752032599318E-3</v>
      </c>
      <c r="N6168" s="87">
        <v>1.210179519279651</v>
      </c>
      <c r="O6168" s="88">
        <v>7.8266746959105529E-2</v>
      </c>
      <c r="P6168" s="89">
        <v>64.673666767797513</v>
      </c>
    </row>
    <row r="6169" spans="1:16">
      <c r="A6169" s="75" t="s">
        <v>5642</v>
      </c>
      <c r="B6169" s="85">
        <v>6165</v>
      </c>
      <c r="C6169" s="85">
        <v>3490</v>
      </c>
      <c r="D6169" s="85">
        <v>6165</v>
      </c>
      <c r="E6169" s="86" t="s">
        <v>5622</v>
      </c>
      <c r="F6169" s="85" t="s">
        <v>4430</v>
      </c>
      <c r="G6169" s="86" t="s">
        <v>29</v>
      </c>
      <c r="H6169" s="85" t="s">
        <v>2</v>
      </c>
      <c r="I6169" s="85">
        <v>1</v>
      </c>
      <c r="J6169" s="88">
        <v>8.9932469170170143E-2</v>
      </c>
      <c r="K6169" s="146">
        <v>0.18009084447746884</v>
      </c>
      <c r="L6169" s="147">
        <v>5.1020156435615859E-10</v>
      </c>
      <c r="M6169" s="147">
        <v>6.1674752032599318E-3</v>
      </c>
      <c r="N6169" s="87">
        <v>1.210179519279651</v>
      </c>
      <c r="O6169" s="88">
        <v>7.8266746959105529E-2</v>
      </c>
      <c r="P6169" s="89">
        <v>64.673666767797513</v>
      </c>
    </row>
    <row r="6170" spans="1:16">
      <c r="A6170" s="75" t="s">
        <v>5643</v>
      </c>
      <c r="B6170" s="85">
        <v>6166</v>
      </c>
      <c r="C6170" s="85">
        <v>3491</v>
      </c>
      <c r="D6170" s="85">
        <v>6166</v>
      </c>
      <c r="E6170" s="86" t="s">
        <v>5622</v>
      </c>
      <c r="F6170" s="85" t="s">
        <v>4432</v>
      </c>
      <c r="G6170" s="86" t="s">
        <v>29</v>
      </c>
      <c r="H6170" s="85" t="s">
        <v>2</v>
      </c>
      <c r="I6170" s="85">
        <v>1</v>
      </c>
      <c r="J6170" s="88">
        <v>9.4842836546498555E-2</v>
      </c>
      <c r="K6170" s="146">
        <v>0.1899239138422642</v>
      </c>
      <c r="L6170" s="147">
        <v>5.3805887929572568E-10</v>
      </c>
      <c r="M6170" s="147">
        <v>6.5042230910010946E-3</v>
      </c>
      <c r="N6170" s="87">
        <v>1.2762560552160469</v>
      </c>
      <c r="O6170" s="88">
        <v>8.254015882542648E-2</v>
      </c>
      <c r="P6170" s="89">
        <v>64.673666767797584</v>
      </c>
    </row>
    <row r="6171" spans="1:16">
      <c r="A6171" s="75" t="s">
        <v>5644</v>
      </c>
      <c r="B6171" s="85">
        <v>6167</v>
      </c>
      <c r="C6171" s="85">
        <v>3492</v>
      </c>
      <c r="D6171" s="85">
        <v>6167</v>
      </c>
      <c r="E6171" s="86" t="s">
        <v>5622</v>
      </c>
      <c r="F6171" s="85" t="s">
        <v>4361</v>
      </c>
      <c r="G6171" s="86" t="s">
        <v>29</v>
      </c>
      <c r="H6171" s="85" t="s">
        <v>2</v>
      </c>
      <c r="I6171" s="85">
        <v>1</v>
      </c>
      <c r="J6171" s="88">
        <v>9.0191889754314913E-2</v>
      </c>
      <c r="K6171" s="146">
        <v>0.18061033729807674</v>
      </c>
      <c r="L6171" s="147">
        <v>5.1167329963795542E-10</v>
      </c>
      <c r="M6171" s="147">
        <v>6.1852659971154862E-3</v>
      </c>
      <c r="N6171" s="87">
        <v>1.213670421739111</v>
      </c>
      <c r="O6171" s="88">
        <v>7.849251642148769E-2</v>
      </c>
      <c r="P6171" s="89">
        <v>64.673666767797641</v>
      </c>
    </row>
    <row r="6172" spans="1:16">
      <c r="A6172" s="75" t="s">
        <v>5645</v>
      </c>
      <c r="B6172" s="85">
        <v>6168</v>
      </c>
      <c r="C6172" s="85">
        <v>3493</v>
      </c>
      <c r="D6172" s="85">
        <v>6168</v>
      </c>
      <c r="E6172" s="86" t="s">
        <v>5622</v>
      </c>
      <c r="F6172" s="85" t="s">
        <v>4435</v>
      </c>
      <c r="G6172" s="86" t="s">
        <v>29</v>
      </c>
      <c r="H6172" s="85" t="s">
        <v>2</v>
      </c>
      <c r="I6172" s="85">
        <v>1</v>
      </c>
      <c r="J6172" s="88">
        <v>7.3280910425380819E-2</v>
      </c>
      <c r="K6172" s="146">
        <v>0.14674589905468738</v>
      </c>
      <c r="L6172" s="147">
        <v>4.1573455595583888E-10</v>
      </c>
      <c r="M6172" s="147">
        <v>5.0255286226563271E-3</v>
      </c>
      <c r="N6172" s="87">
        <v>0.98610721766302589</v>
      </c>
      <c r="O6172" s="88">
        <v>6.37751695924587E-2</v>
      </c>
      <c r="P6172" s="89">
        <v>64.673666767797698</v>
      </c>
    </row>
    <row r="6173" spans="1:16">
      <c r="A6173" s="75" t="s">
        <v>5646</v>
      </c>
      <c r="B6173" s="85">
        <v>6169</v>
      </c>
      <c r="C6173" s="85">
        <v>3494</v>
      </c>
      <c r="D6173" s="85">
        <v>6169</v>
      </c>
      <c r="E6173" s="86" t="s">
        <v>5622</v>
      </c>
      <c r="F6173" s="85" t="s">
        <v>4437</v>
      </c>
      <c r="G6173" s="86" t="s">
        <v>29</v>
      </c>
      <c r="H6173" s="85" t="s">
        <v>2</v>
      </c>
      <c r="I6173" s="85">
        <v>1</v>
      </c>
      <c r="J6173" s="88">
        <v>8.9932469170170143E-2</v>
      </c>
      <c r="K6173" s="146">
        <v>0.18009084447746884</v>
      </c>
      <c r="L6173" s="147">
        <v>5.1020156435615859E-10</v>
      </c>
      <c r="M6173" s="147">
        <v>6.1674752032599318E-3</v>
      </c>
      <c r="N6173" s="87">
        <v>1.210179519279651</v>
      </c>
      <c r="O6173" s="88">
        <v>7.8266746959105529E-2</v>
      </c>
      <c r="P6173" s="89">
        <v>64.673666767797513</v>
      </c>
    </row>
    <row r="6174" spans="1:16">
      <c r="A6174" s="75" t="s">
        <v>5647</v>
      </c>
      <c r="B6174" s="85">
        <v>6170</v>
      </c>
      <c r="C6174" s="85">
        <v>3495</v>
      </c>
      <c r="D6174" s="85">
        <v>6170</v>
      </c>
      <c r="E6174" s="86" t="s">
        <v>5622</v>
      </c>
      <c r="F6174" s="85" t="s">
        <v>4439</v>
      </c>
      <c r="G6174" s="86" t="s">
        <v>29</v>
      </c>
      <c r="H6174" s="85" t="s">
        <v>2</v>
      </c>
      <c r="I6174" s="85">
        <v>1</v>
      </c>
      <c r="J6174" s="88">
        <v>0.11035242981704339</v>
      </c>
      <c r="K6174" s="146">
        <v>0.22098205975294005</v>
      </c>
      <c r="L6174" s="147">
        <v>6.2604733132173186E-10</v>
      </c>
      <c r="M6174" s="147">
        <v>7.5678548670589183E-3</v>
      </c>
      <c r="N6174" s="87">
        <v>1.4849614571866701</v>
      </c>
      <c r="O6174" s="88">
        <v>9.6037902445113787E-2</v>
      </c>
      <c r="P6174" s="89">
        <v>64.67366676779757</v>
      </c>
    </row>
    <row r="6175" spans="1:16">
      <c r="A6175" s="75" t="s">
        <v>5648</v>
      </c>
      <c r="B6175" s="85">
        <v>6171</v>
      </c>
      <c r="C6175" s="85">
        <v>3496</v>
      </c>
      <c r="D6175" s="85">
        <v>6171</v>
      </c>
      <c r="E6175" s="86" t="s">
        <v>5622</v>
      </c>
      <c r="F6175" s="85" t="s">
        <v>4441</v>
      </c>
      <c r="G6175" s="86" t="s">
        <v>29</v>
      </c>
      <c r="H6175" s="85" t="s">
        <v>2</v>
      </c>
      <c r="I6175" s="85">
        <v>1</v>
      </c>
      <c r="J6175" s="88">
        <v>9.2870856776720162E-2</v>
      </c>
      <c r="K6175" s="146">
        <v>0.18597500078217752</v>
      </c>
      <c r="L6175" s="147">
        <v>5.2687151645888437E-10</v>
      </c>
      <c r="M6175" s="147">
        <v>6.3689867693070166E-3</v>
      </c>
      <c r="N6175" s="87">
        <v>1.249720038226408</v>
      </c>
      <c r="O6175" s="88">
        <v>8.0823977305294156E-2</v>
      </c>
      <c r="P6175" s="89">
        <v>64.673666767797727</v>
      </c>
    </row>
    <row r="6176" spans="1:16">
      <c r="A6176" s="75" t="s">
        <v>5649</v>
      </c>
      <c r="B6176" s="85">
        <v>6172</v>
      </c>
      <c r="C6176" s="85">
        <v>3497</v>
      </c>
      <c r="D6176" s="85">
        <v>6172</v>
      </c>
      <c r="E6176" s="86" t="s">
        <v>5622</v>
      </c>
      <c r="F6176" s="85" t="s">
        <v>4443</v>
      </c>
      <c r="G6176" s="86" t="s">
        <v>29</v>
      </c>
      <c r="H6176" s="85" t="s">
        <v>2</v>
      </c>
      <c r="I6176" s="85">
        <v>1</v>
      </c>
      <c r="J6176" s="88">
        <v>8.9932469170170143E-2</v>
      </c>
      <c r="K6176" s="146">
        <v>0.18009084447746884</v>
      </c>
      <c r="L6176" s="147">
        <v>5.1020156435615859E-10</v>
      </c>
      <c r="M6176" s="147">
        <v>6.1674752032599318E-3</v>
      </c>
      <c r="N6176" s="87">
        <v>1.210179519279651</v>
      </c>
      <c r="O6176" s="88">
        <v>7.8266746959105529E-2</v>
      </c>
      <c r="P6176" s="89">
        <v>64.673666767797513</v>
      </c>
    </row>
    <row r="6177" spans="1:16">
      <c r="A6177" s="75" t="s">
        <v>5650</v>
      </c>
      <c r="B6177" s="85">
        <v>6173</v>
      </c>
      <c r="C6177" s="85">
        <v>3498</v>
      </c>
      <c r="D6177" s="85">
        <v>6173</v>
      </c>
      <c r="E6177" s="86" t="s">
        <v>5622</v>
      </c>
      <c r="F6177" s="85" t="s">
        <v>4445</v>
      </c>
      <c r="G6177" s="86" t="s">
        <v>29</v>
      </c>
      <c r="H6177" s="85" t="s">
        <v>2</v>
      </c>
      <c r="I6177" s="85">
        <v>1</v>
      </c>
      <c r="J6177" s="88">
        <v>8.9932469170170143E-2</v>
      </c>
      <c r="K6177" s="146">
        <v>0.18009084447746884</v>
      </c>
      <c r="L6177" s="147">
        <v>5.1020156435615859E-10</v>
      </c>
      <c r="M6177" s="147">
        <v>6.1674752032599318E-3</v>
      </c>
      <c r="N6177" s="87">
        <v>1.210179519279651</v>
      </c>
      <c r="O6177" s="88">
        <v>7.8266746959105529E-2</v>
      </c>
      <c r="P6177" s="89">
        <v>64.673666767797513</v>
      </c>
    </row>
    <row r="6178" spans="1:16">
      <c r="A6178" s="75" t="s">
        <v>5651</v>
      </c>
      <c r="B6178" s="85">
        <v>6174</v>
      </c>
      <c r="C6178" s="85">
        <v>3499</v>
      </c>
      <c r="D6178" s="85">
        <v>6174</v>
      </c>
      <c r="E6178" s="86" t="s">
        <v>5622</v>
      </c>
      <c r="F6178" s="85" t="s">
        <v>4447</v>
      </c>
      <c r="G6178" s="86" t="s">
        <v>29</v>
      </c>
      <c r="H6178" s="85" t="s">
        <v>2</v>
      </c>
      <c r="I6178" s="85">
        <v>1</v>
      </c>
      <c r="J6178" s="88">
        <v>8.9932469170170143E-2</v>
      </c>
      <c r="K6178" s="146">
        <v>0.18009084447746884</v>
      </c>
      <c r="L6178" s="147">
        <v>5.1020156435615859E-10</v>
      </c>
      <c r="M6178" s="147">
        <v>6.1674752032599318E-3</v>
      </c>
      <c r="N6178" s="87">
        <v>1.210179519279651</v>
      </c>
      <c r="O6178" s="88">
        <v>7.8266746959105529E-2</v>
      </c>
      <c r="P6178" s="89">
        <v>64.673666767797513</v>
      </c>
    </row>
    <row r="6179" spans="1:16">
      <c r="A6179" s="75" t="s">
        <v>5652</v>
      </c>
      <c r="B6179" s="85">
        <v>6175</v>
      </c>
      <c r="C6179" s="85">
        <v>3500</v>
      </c>
      <c r="D6179" s="85">
        <v>6175</v>
      </c>
      <c r="E6179" s="86" t="s">
        <v>5622</v>
      </c>
      <c r="F6179" s="85" t="s">
        <v>4449</v>
      </c>
      <c r="G6179" s="86" t="s">
        <v>29</v>
      </c>
      <c r="H6179" s="85" t="s">
        <v>2</v>
      </c>
      <c r="I6179" s="85">
        <v>1</v>
      </c>
      <c r="J6179" s="88">
        <v>8.9932469170170143E-2</v>
      </c>
      <c r="K6179" s="146">
        <v>0.18009084447746884</v>
      </c>
      <c r="L6179" s="147">
        <v>5.1020156435615859E-10</v>
      </c>
      <c r="M6179" s="147">
        <v>6.1674752032599318E-3</v>
      </c>
      <c r="N6179" s="87">
        <v>1.210179519279651</v>
      </c>
      <c r="O6179" s="88">
        <v>7.8266746959105529E-2</v>
      </c>
      <c r="P6179" s="89">
        <v>64.673666767797513</v>
      </c>
    </row>
    <row r="6180" spans="1:16">
      <c r="A6180" s="75" t="s">
        <v>5653</v>
      </c>
      <c r="B6180" s="85">
        <v>6176</v>
      </c>
      <c r="C6180" s="85">
        <v>3501</v>
      </c>
      <c r="D6180" s="85">
        <v>6176</v>
      </c>
      <c r="E6180" s="86" t="s">
        <v>5622</v>
      </c>
      <c r="F6180" s="85" t="s">
        <v>4451</v>
      </c>
      <c r="G6180" s="86" t="s">
        <v>29</v>
      </c>
      <c r="H6180" s="85" t="s">
        <v>2</v>
      </c>
      <c r="I6180" s="85">
        <v>1</v>
      </c>
      <c r="J6180" s="88">
        <v>9.3987540425337621E-2</v>
      </c>
      <c r="K6180" s="146">
        <v>0.18821117313627092</v>
      </c>
      <c r="L6180" s="147">
        <v>5.3320664491329897E-10</v>
      </c>
      <c r="M6180" s="147">
        <v>6.4455677725451634E-3</v>
      </c>
      <c r="N6180" s="87">
        <v>1.264746732072815</v>
      </c>
      <c r="O6180" s="88">
        <v>8.1795808695738104E-2</v>
      </c>
      <c r="P6180" s="89">
        <v>64.673666767797499</v>
      </c>
    </row>
    <row r="6181" spans="1:16">
      <c r="A6181" s="75" t="s">
        <v>5654</v>
      </c>
      <c r="B6181" s="85">
        <v>6177</v>
      </c>
      <c r="C6181" s="85">
        <v>3502</v>
      </c>
      <c r="D6181" s="85">
        <v>6177</v>
      </c>
      <c r="E6181" s="86" t="s">
        <v>5622</v>
      </c>
      <c r="F6181" s="85" t="s">
        <v>4453</v>
      </c>
      <c r="G6181" s="86" t="s">
        <v>29</v>
      </c>
      <c r="H6181" s="85" t="s">
        <v>2</v>
      </c>
      <c r="I6181" s="85">
        <v>1</v>
      </c>
      <c r="J6181" s="88">
        <v>8.9932469170170143E-2</v>
      </c>
      <c r="K6181" s="146">
        <v>0.18009084447746884</v>
      </c>
      <c r="L6181" s="147">
        <v>5.1020156435615859E-10</v>
      </c>
      <c r="M6181" s="147">
        <v>6.1674752032599318E-3</v>
      </c>
      <c r="N6181" s="87">
        <v>1.210179519279651</v>
      </c>
      <c r="O6181" s="88">
        <v>7.8266746959105529E-2</v>
      </c>
      <c r="P6181" s="89">
        <v>64.673666767797513</v>
      </c>
    </row>
    <row r="6182" spans="1:16">
      <c r="A6182" s="75" t="s">
        <v>5655</v>
      </c>
      <c r="B6182" s="85">
        <v>6178</v>
      </c>
      <c r="C6182" s="85">
        <v>3503</v>
      </c>
      <c r="D6182" s="85">
        <v>6178</v>
      </c>
      <c r="E6182" s="86" t="s">
        <v>5622</v>
      </c>
      <c r="F6182" s="85" t="s">
        <v>4455</v>
      </c>
      <c r="G6182" s="86" t="s">
        <v>29</v>
      </c>
      <c r="H6182" s="85" t="s">
        <v>2</v>
      </c>
      <c r="I6182" s="85">
        <v>1</v>
      </c>
      <c r="J6182" s="88">
        <v>8.7663145181764213E-2</v>
      </c>
      <c r="K6182" s="146">
        <v>0.17554649606542083</v>
      </c>
      <c r="L6182" s="147">
        <v>4.9732731927427664E-10</v>
      </c>
      <c r="M6182" s="147">
        <v>6.0118473242991742E-3</v>
      </c>
      <c r="N6182" s="87">
        <v>1.1796422790735299</v>
      </c>
      <c r="O6182" s="88">
        <v>7.6291791662006891E-2</v>
      </c>
      <c r="P6182" s="89">
        <v>64.673666767797698</v>
      </c>
    </row>
    <row r="6183" spans="1:16">
      <c r="A6183" s="75" t="s">
        <v>5656</v>
      </c>
      <c r="B6183" s="85">
        <v>6179</v>
      </c>
      <c r="C6183" s="85">
        <v>3504</v>
      </c>
      <c r="D6183" s="85">
        <v>6179</v>
      </c>
      <c r="E6183" s="86" t="s">
        <v>5622</v>
      </c>
      <c r="F6183" s="85" t="s">
        <v>4457</v>
      </c>
      <c r="G6183" s="86" t="s">
        <v>29</v>
      </c>
      <c r="H6183" s="85" t="s">
        <v>2</v>
      </c>
      <c r="I6183" s="85">
        <v>1</v>
      </c>
      <c r="J6183" s="88">
        <v>9.4747035701502544E-2</v>
      </c>
      <c r="K6183" s="146">
        <v>0.18973207150505006</v>
      </c>
      <c r="L6183" s="147">
        <v>5.3751538547825581E-10</v>
      </c>
      <c r="M6183" s="147">
        <v>6.4976531686869654E-3</v>
      </c>
      <c r="N6183" s="87">
        <v>1.274966907685529</v>
      </c>
      <c r="O6183" s="88">
        <v>8.24567849276234E-2</v>
      </c>
      <c r="P6183" s="89">
        <v>64.673666767797698</v>
      </c>
    </row>
    <row r="6184" spans="1:16">
      <c r="A6184" s="75" t="s">
        <v>5657</v>
      </c>
      <c r="B6184" s="85">
        <v>6180</v>
      </c>
      <c r="C6184" s="85">
        <v>3505</v>
      </c>
      <c r="D6184" s="85">
        <v>6180</v>
      </c>
      <c r="E6184" s="86" t="s">
        <v>5622</v>
      </c>
      <c r="F6184" s="85" t="s">
        <v>4459</v>
      </c>
      <c r="G6184" s="86" t="s">
        <v>29</v>
      </c>
      <c r="H6184" s="85" t="s">
        <v>2</v>
      </c>
      <c r="I6184" s="85">
        <v>1</v>
      </c>
      <c r="J6184" s="88">
        <v>8.5349922970416492E-2</v>
      </c>
      <c r="K6184" s="146">
        <v>0.17091424093721599</v>
      </c>
      <c r="L6184" s="147">
        <v>4.8420403241444664E-10</v>
      </c>
      <c r="M6184" s="147">
        <v>5.8532089508645403E-3</v>
      </c>
      <c r="N6184" s="87">
        <v>1.1485143208450219</v>
      </c>
      <c r="O6184" s="88">
        <v>7.4278632464374314E-2</v>
      </c>
      <c r="P6184" s="89">
        <v>64.673666767797599</v>
      </c>
    </row>
    <row r="6185" spans="1:16">
      <c r="A6185" s="75" t="s">
        <v>5658</v>
      </c>
      <c r="B6185" s="85">
        <v>6181</v>
      </c>
      <c r="C6185" s="85">
        <v>3506</v>
      </c>
      <c r="D6185" s="85">
        <v>6181</v>
      </c>
      <c r="E6185" s="86" t="s">
        <v>5622</v>
      </c>
      <c r="F6185" s="85" t="s">
        <v>4461</v>
      </c>
      <c r="G6185" s="86" t="s">
        <v>29</v>
      </c>
      <c r="H6185" s="85" t="s">
        <v>2</v>
      </c>
      <c r="I6185" s="85">
        <v>1</v>
      </c>
      <c r="J6185" s="88">
        <v>6.797069952499088E-2</v>
      </c>
      <c r="K6185" s="146">
        <v>0.1361121382536232</v>
      </c>
      <c r="L6185" s="147">
        <v>3.8560886349527082E-10</v>
      </c>
      <c r="M6185" s="147">
        <v>4.6613598818841346E-3</v>
      </c>
      <c r="N6185" s="87">
        <v>0.91465017290483674</v>
      </c>
      <c r="O6185" s="88">
        <v>5.9153780491555827E-2</v>
      </c>
      <c r="P6185" s="89">
        <v>64.673666767797556</v>
      </c>
    </row>
    <row r="6186" spans="1:16">
      <c r="A6186" s="75" t="s">
        <v>5659</v>
      </c>
      <c r="B6186" s="85">
        <v>6182</v>
      </c>
      <c r="C6186" s="85">
        <v>3507</v>
      </c>
      <c r="D6186" s="85">
        <v>6182</v>
      </c>
      <c r="E6186" s="86" t="s">
        <v>5622</v>
      </c>
      <c r="F6186" s="85" t="s">
        <v>4463</v>
      </c>
      <c r="G6186" s="86" t="s">
        <v>29</v>
      </c>
      <c r="H6186" s="85" t="s">
        <v>2</v>
      </c>
      <c r="I6186" s="85">
        <v>1</v>
      </c>
      <c r="J6186" s="88">
        <v>6.6524514428714376E-2</v>
      </c>
      <c r="K6186" s="146">
        <v>0.13321613531205656</v>
      </c>
      <c r="L6186" s="147">
        <v>3.7740441959111547E-10</v>
      </c>
      <c r="M6186" s="147">
        <v>4.5621820120568066E-3</v>
      </c>
      <c r="N6186" s="87">
        <v>0.89518953092813713</v>
      </c>
      <c r="O6186" s="88">
        <v>5.7895189417267359E-2</v>
      </c>
      <c r="P6186" s="89">
        <v>64.67366676779757</v>
      </c>
    </row>
    <row r="6187" spans="1:16">
      <c r="A6187" s="75" t="s">
        <v>5660</v>
      </c>
      <c r="B6187" s="85">
        <v>6183</v>
      </c>
      <c r="C6187" s="85">
        <v>3508</v>
      </c>
      <c r="D6187" s="85">
        <v>6183</v>
      </c>
      <c r="E6187" s="86" t="s">
        <v>5622</v>
      </c>
      <c r="F6187" s="85" t="s">
        <v>4465</v>
      </c>
      <c r="G6187" s="86" t="s">
        <v>29</v>
      </c>
      <c r="H6187" s="85" t="s">
        <v>2</v>
      </c>
      <c r="I6187" s="85">
        <v>1</v>
      </c>
      <c r="J6187" s="88">
        <v>6.4246277633210586E-2</v>
      </c>
      <c r="K6187" s="146">
        <v>0.1286539388972601</v>
      </c>
      <c r="L6187" s="147">
        <v>3.644796107010096E-10</v>
      </c>
      <c r="M6187" s="147">
        <v>4.4059429020548617E-3</v>
      </c>
      <c r="N6187" s="87">
        <v>0.8645323552114208</v>
      </c>
      <c r="O6187" s="88">
        <v>5.5912477450922662E-2</v>
      </c>
      <c r="P6187" s="89">
        <v>64.673666767797613</v>
      </c>
    </row>
    <row r="6188" spans="1:16">
      <c r="A6188" s="75" t="s">
        <v>5661</v>
      </c>
      <c r="B6188" s="85">
        <v>6184</v>
      </c>
      <c r="C6188" s="85">
        <v>3509</v>
      </c>
      <c r="D6188" s="85">
        <v>6184</v>
      </c>
      <c r="E6188" s="86" t="s">
        <v>5622</v>
      </c>
      <c r="F6188" s="85" t="s">
        <v>4467</v>
      </c>
      <c r="G6188" s="86" t="s">
        <v>29</v>
      </c>
      <c r="H6188" s="85" t="s">
        <v>2</v>
      </c>
      <c r="I6188" s="85">
        <v>1</v>
      </c>
      <c r="J6188" s="88">
        <v>8.6054647105033757E-2</v>
      </c>
      <c r="K6188" s="146">
        <v>0.17232545944036595</v>
      </c>
      <c r="L6188" s="147">
        <v>4.8820204736098392E-10</v>
      </c>
      <c r="M6188" s="147">
        <v>5.9015381990826354E-3</v>
      </c>
      <c r="N6188" s="87">
        <v>1.1579974666134569</v>
      </c>
      <c r="O6188" s="88">
        <v>7.4891942273712431E-2</v>
      </c>
      <c r="P6188" s="89">
        <v>64.673666767797513</v>
      </c>
    </row>
    <row r="6189" spans="1:16">
      <c r="A6189" s="75" t="s">
        <v>5662</v>
      </c>
      <c r="B6189" s="85">
        <v>6185</v>
      </c>
      <c r="C6189" s="85">
        <v>3510</v>
      </c>
      <c r="D6189" s="85">
        <v>6185</v>
      </c>
      <c r="E6189" s="86" t="s">
        <v>5622</v>
      </c>
      <c r="F6189" s="85" t="s">
        <v>4469</v>
      </c>
      <c r="G6189" s="86" t="s">
        <v>29</v>
      </c>
      <c r="H6189" s="85" t="s">
        <v>2</v>
      </c>
      <c r="I6189" s="85">
        <v>1</v>
      </c>
      <c r="J6189" s="88">
        <v>8.9932469170170143E-2</v>
      </c>
      <c r="K6189" s="146">
        <v>0.18009084447746884</v>
      </c>
      <c r="L6189" s="147">
        <v>5.1020156435615859E-10</v>
      </c>
      <c r="M6189" s="147">
        <v>6.1674752032599318E-3</v>
      </c>
      <c r="N6189" s="87">
        <v>1.210179519279651</v>
      </c>
      <c r="O6189" s="88">
        <v>7.8266746959105529E-2</v>
      </c>
      <c r="P6189" s="89">
        <v>64.673666767797513</v>
      </c>
    </row>
    <row r="6190" spans="1:16">
      <c r="A6190" s="75" t="s">
        <v>5663</v>
      </c>
      <c r="B6190" s="85">
        <v>6186</v>
      </c>
      <c r="C6190" s="85">
        <v>3511</v>
      </c>
      <c r="D6190" s="85">
        <v>6186</v>
      </c>
      <c r="E6190" s="86" t="s">
        <v>5622</v>
      </c>
      <c r="F6190" s="85" t="s">
        <v>4471</v>
      </c>
      <c r="G6190" s="86" t="s">
        <v>29</v>
      </c>
      <c r="H6190" s="85" t="s">
        <v>2</v>
      </c>
      <c r="I6190" s="85">
        <v>1</v>
      </c>
      <c r="J6190" s="88">
        <v>7.8823164155031281E-2</v>
      </c>
      <c r="K6190" s="146">
        <v>0.15784432839495754</v>
      </c>
      <c r="L6190" s="147">
        <v>4.4717666522980932E-10</v>
      </c>
      <c r="M6190" s="147">
        <v>5.4056106193278034E-3</v>
      </c>
      <c r="N6190" s="87">
        <v>1.060686755133337</v>
      </c>
      <c r="O6190" s="88">
        <v>6.8598501746510054E-2</v>
      </c>
      <c r="P6190" s="89">
        <v>64.673666767797684</v>
      </c>
    </row>
    <row r="6191" spans="1:16">
      <c r="A6191" s="75" t="s">
        <v>5664</v>
      </c>
      <c r="B6191" s="85">
        <v>6187</v>
      </c>
      <c r="C6191" s="85">
        <v>3512</v>
      </c>
      <c r="D6191" s="85">
        <v>6187</v>
      </c>
      <c r="E6191" s="86" t="s">
        <v>5622</v>
      </c>
      <c r="F6191" s="85" t="s">
        <v>4363</v>
      </c>
      <c r="G6191" s="86" t="s">
        <v>29</v>
      </c>
      <c r="H6191" s="85" t="s">
        <v>2</v>
      </c>
      <c r="I6191" s="85">
        <v>1</v>
      </c>
      <c r="J6191" s="88">
        <v>8.849015598536579E-2</v>
      </c>
      <c r="K6191" s="146">
        <v>0.17720259508490596</v>
      </c>
      <c r="L6191" s="147">
        <v>5.0201908643724105E-10</v>
      </c>
      <c r="M6191" s="147">
        <v>6.0685628650944566E-3</v>
      </c>
      <c r="N6191" s="87">
        <v>1.1907709798195081</v>
      </c>
      <c r="O6191" s="88">
        <v>7.7011525545610734E-2</v>
      </c>
      <c r="P6191" s="89">
        <v>64.673666767797627</v>
      </c>
    </row>
    <row r="6192" spans="1:16">
      <c r="A6192" s="75" t="s">
        <v>5665</v>
      </c>
      <c r="B6192" s="85">
        <v>6188</v>
      </c>
      <c r="C6192" s="85">
        <v>3513</v>
      </c>
      <c r="D6192" s="85">
        <v>6188</v>
      </c>
      <c r="E6192" s="86" t="s">
        <v>5622</v>
      </c>
      <c r="F6192" s="85" t="s">
        <v>4474</v>
      </c>
      <c r="G6192" s="86" t="s">
        <v>29</v>
      </c>
      <c r="H6192" s="85" t="s">
        <v>2</v>
      </c>
      <c r="I6192" s="85">
        <v>1</v>
      </c>
      <c r="J6192" s="88">
        <v>7.271284135231583E-2</v>
      </c>
      <c r="K6192" s="146">
        <v>0.14560833394573647</v>
      </c>
      <c r="L6192" s="147">
        <v>4.1251180746005932E-10</v>
      </c>
      <c r="M6192" s="147">
        <v>4.9865710364341851E-3</v>
      </c>
      <c r="N6192" s="87">
        <v>0.97846297566563856</v>
      </c>
      <c r="O6192" s="88">
        <v>6.3280788432827223E-2</v>
      </c>
      <c r="P6192" s="89">
        <v>64.67366676779767</v>
      </c>
    </row>
    <row r="6193" spans="1:16">
      <c r="A6193" s="75" t="s">
        <v>5666</v>
      </c>
      <c r="B6193" s="85">
        <v>6189</v>
      </c>
      <c r="C6193" s="85">
        <v>3514</v>
      </c>
      <c r="D6193" s="85">
        <v>6189</v>
      </c>
      <c r="E6193" s="86" t="s">
        <v>5622</v>
      </c>
      <c r="F6193" s="85" t="s">
        <v>4476</v>
      </c>
      <c r="G6193" s="86" t="s">
        <v>29</v>
      </c>
      <c r="H6193" s="85" t="s">
        <v>2</v>
      </c>
      <c r="I6193" s="85">
        <v>1</v>
      </c>
      <c r="J6193" s="88">
        <v>8.9932469170170143E-2</v>
      </c>
      <c r="K6193" s="146">
        <v>0.18009084447746884</v>
      </c>
      <c r="L6193" s="147">
        <v>5.1020156435615859E-10</v>
      </c>
      <c r="M6193" s="147">
        <v>6.1674752032599318E-3</v>
      </c>
      <c r="N6193" s="87">
        <v>1.210179519279651</v>
      </c>
      <c r="O6193" s="88">
        <v>7.8266746959105529E-2</v>
      </c>
      <c r="P6193" s="89">
        <v>64.673666767797513</v>
      </c>
    </row>
    <row r="6194" spans="1:16">
      <c r="A6194" s="75" t="s">
        <v>5667</v>
      </c>
      <c r="B6194" s="85">
        <v>6190</v>
      </c>
      <c r="C6194" s="85">
        <v>3515</v>
      </c>
      <c r="D6194" s="85">
        <v>6190</v>
      </c>
      <c r="E6194" s="86" t="s">
        <v>5622</v>
      </c>
      <c r="F6194" s="85" t="s">
        <v>4478</v>
      </c>
      <c r="G6194" s="86" t="s">
        <v>29</v>
      </c>
      <c r="H6194" s="85" t="s">
        <v>2</v>
      </c>
      <c r="I6194" s="85">
        <v>1</v>
      </c>
      <c r="J6194" s="88">
        <v>7.271284135231583E-2</v>
      </c>
      <c r="K6194" s="146">
        <v>0.14560833394573647</v>
      </c>
      <c r="L6194" s="147">
        <v>4.1251180746005932E-10</v>
      </c>
      <c r="M6194" s="147">
        <v>4.9865710364341851E-3</v>
      </c>
      <c r="N6194" s="87">
        <v>0.97846297566563856</v>
      </c>
      <c r="O6194" s="88">
        <v>6.3280788432827223E-2</v>
      </c>
      <c r="P6194" s="89">
        <v>64.67366676779767</v>
      </c>
    </row>
    <row r="6195" spans="1:16">
      <c r="A6195" s="75" t="s">
        <v>5668</v>
      </c>
      <c r="B6195" s="85">
        <v>6191</v>
      </c>
      <c r="C6195" s="85">
        <v>3516</v>
      </c>
      <c r="D6195" s="85">
        <v>6191</v>
      </c>
      <c r="E6195" s="86" t="s">
        <v>5622</v>
      </c>
      <c r="F6195" s="85" t="s">
        <v>4480</v>
      </c>
      <c r="G6195" s="86" t="s">
        <v>29</v>
      </c>
      <c r="H6195" s="85" t="s">
        <v>2</v>
      </c>
      <c r="I6195" s="85">
        <v>1</v>
      </c>
      <c r="J6195" s="88">
        <v>5.583307460981389E-2</v>
      </c>
      <c r="K6195" s="146">
        <v>0.11180639927976191</v>
      </c>
      <c r="L6195" s="147">
        <v>3.1675013787111563E-10</v>
      </c>
      <c r="M6195" s="147">
        <v>3.8289741886905369E-3</v>
      </c>
      <c r="N6195" s="87">
        <v>0.75131978488611562</v>
      </c>
      <c r="O6195" s="88">
        <v>4.8590605403777937E-2</v>
      </c>
      <c r="P6195" s="89">
        <v>64.673666767797499</v>
      </c>
    </row>
    <row r="6196" spans="1:16">
      <c r="A6196" s="75" t="s">
        <v>5669</v>
      </c>
      <c r="B6196" s="85">
        <v>6192</v>
      </c>
      <c r="C6196" s="85">
        <v>3517</v>
      </c>
      <c r="D6196" s="85">
        <v>6192</v>
      </c>
      <c r="E6196" s="86" t="s">
        <v>5622</v>
      </c>
      <c r="F6196" s="85" t="s">
        <v>4482</v>
      </c>
      <c r="G6196" s="86" t="s">
        <v>29</v>
      </c>
      <c r="H6196" s="85" t="s">
        <v>2</v>
      </c>
      <c r="I6196" s="85">
        <v>1</v>
      </c>
      <c r="J6196" s="88">
        <v>7.5644810761683362E-2</v>
      </c>
      <c r="K6196" s="146">
        <v>0.15147963773387074</v>
      </c>
      <c r="L6196" s="147">
        <v>4.2914534808344752E-10</v>
      </c>
      <c r="M6196" s="147">
        <v>5.1876424491936286E-3</v>
      </c>
      <c r="N6196" s="87">
        <v>1.017917127910221</v>
      </c>
      <c r="O6196" s="88">
        <v>6.5832433127699222E-2</v>
      </c>
      <c r="P6196" s="89">
        <v>64.673666767797584</v>
      </c>
    </row>
    <row r="6197" spans="1:16">
      <c r="A6197" s="75" t="s">
        <v>5670</v>
      </c>
      <c r="B6197" s="85">
        <v>6193</v>
      </c>
      <c r="C6197" s="85">
        <v>3518</v>
      </c>
      <c r="D6197" s="85">
        <v>6193</v>
      </c>
      <c r="E6197" s="86" t="s">
        <v>5622</v>
      </c>
      <c r="F6197" s="85" t="s">
        <v>4484</v>
      </c>
      <c r="G6197" s="86" t="s">
        <v>29</v>
      </c>
      <c r="H6197" s="85" t="s">
        <v>2</v>
      </c>
      <c r="I6197" s="85">
        <v>1</v>
      </c>
      <c r="J6197" s="88">
        <v>9.4270919944208317E-2</v>
      </c>
      <c r="K6197" s="146">
        <v>0.18877864401004954</v>
      </c>
      <c r="L6197" s="147">
        <v>5.3481430313916941E-10</v>
      </c>
      <c r="M6197" s="147">
        <v>6.4650016452262211E-3</v>
      </c>
      <c r="N6197" s="87">
        <v>1.2685600388026861</v>
      </c>
      <c r="O6197" s="88">
        <v>8.2042429224469318E-2</v>
      </c>
      <c r="P6197" s="89">
        <v>64.673666767797613</v>
      </c>
    </row>
    <row r="6198" spans="1:16">
      <c r="A6198" s="75" t="s">
        <v>5671</v>
      </c>
      <c r="B6198" s="85">
        <v>6194</v>
      </c>
      <c r="C6198" s="85">
        <v>3519</v>
      </c>
      <c r="D6198" s="85">
        <v>6194</v>
      </c>
      <c r="E6198" s="86" t="s">
        <v>5622</v>
      </c>
      <c r="F6198" s="85" t="s">
        <v>5038</v>
      </c>
      <c r="G6198" s="86" t="s">
        <v>29</v>
      </c>
      <c r="H6198" s="85" t="s">
        <v>2</v>
      </c>
      <c r="I6198" s="85">
        <v>1</v>
      </c>
      <c r="J6198" s="88">
        <v>6.090880866525139E-2</v>
      </c>
      <c r="K6198" s="146">
        <v>0.12197061739610349</v>
      </c>
      <c r="L6198" s="147">
        <v>3.4554560495030751E-10</v>
      </c>
      <c r="M6198" s="147">
        <v>4.1770627512987633E-3</v>
      </c>
      <c r="N6198" s="87">
        <v>0.81962158351212544</v>
      </c>
      <c r="O6198" s="88">
        <v>5.3007933167757662E-2</v>
      </c>
      <c r="P6198" s="89">
        <v>64.673666767797442</v>
      </c>
    </row>
    <row r="6199" spans="1:16">
      <c r="A6199" s="75" t="s">
        <v>5672</v>
      </c>
      <c r="B6199" s="85">
        <v>6195</v>
      </c>
      <c r="C6199" s="85">
        <v>3520</v>
      </c>
      <c r="D6199" s="85">
        <v>6195</v>
      </c>
      <c r="E6199" s="86" t="s">
        <v>5622</v>
      </c>
      <c r="F6199" s="85" t="s">
        <v>4366</v>
      </c>
      <c r="G6199" s="86" t="s">
        <v>29</v>
      </c>
      <c r="H6199" s="85" t="s">
        <v>2</v>
      </c>
      <c r="I6199" s="85">
        <v>1</v>
      </c>
      <c r="J6199" s="88">
        <v>0.1196367614954849</v>
      </c>
      <c r="K6199" s="146">
        <v>0.23957540000446079</v>
      </c>
      <c r="L6199" s="147">
        <v>6.7871917834353978E-10</v>
      </c>
      <c r="M6199" s="147">
        <v>8.2046324909140576E-3</v>
      </c>
      <c r="N6199" s="87">
        <v>1.6099139101291069</v>
      </c>
      <c r="O6199" s="88">
        <v>0.1041176943436965</v>
      </c>
      <c r="P6199" s="89">
        <v>64.672833552538705</v>
      </c>
    </row>
    <row r="6200" spans="1:16">
      <c r="A6200" s="75" t="s">
        <v>5673</v>
      </c>
      <c r="B6200" s="85">
        <v>6196</v>
      </c>
      <c r="C6200" s="85">
        <v>3521</v>
      </c>
      <c r="D6200" s="85">
        <v>6196</v>
      </c>
      <c r="E6200" s="86" t="s">
        <v>5622</v>
      </c>
      <c r="F6200" s="85" t="s">
        <v>429</v>
      </c>
      <c r="G6200" s="86" t="s">
        <v>29</v>
      </c>
      <c r="H6200" s="85" t="s">
        <v>2</v>
      </c>
      <c r="I6200" s="85">
        <v>1</v>
      </c>
      <c r="J6200" s="88">
        <v>0.1121952404455262</v>
      </c>
      <c r="K6200" s="146">
        <v>0.22467358086542671</v>
      </c>
      <c r="L6200" s="147">
        <v>6.3650219595853439E-10</v>
      </c>
      <c r="M6200" s="147">
        <v>7.694296498656235E-3</v>
      </c>
      <c r="N6200" s="87">
        <v>1.5097757243315999</v>
      </c>
      <c r="O6200" s="88">
        <v>9.7641474121361024E-2</v>
      </c>
      <c r="P6200" s="89">
        <v>64.672833552538634</v>
      </c>
    </row>
    <row r="6201" spans="1:16">
      <c r="A6201" s="75" t="s">
        <v>5674</v>
      </c>
      <c r="B6201" s="85">
        <v>6197</v>
      </c>
      <c r="C6201" s="85">
        <v>3522</v>
      </c>
      <c r="D6201" s="85">
        <v>6197</v>
      </c>
      <c r="E6201" s="86" t="s">
        <v>5622</v>
      </c>
      <c r="F6201" s="85" t="s">
        <v>1055</v>
      </c>
      <c r="G6201" s="86" t="s">
        <v>29</v>
      </c>
      <c r="H6201" s="85" t="s">
        <v>2</v>
      </c>
      <c r="I6201" s="85">
        <v>1</v>
      </c>
      <c r="J6201" s="88">
        <v>0.1143844158688538</v>
      </c>
      <c r="K6201" s="146">
        <v>0.22905745561402058</v>
      </c>
      <c r="L6201" s="147">
        <v>6.4892175100162681E-10</v>
      </c>
      <c r="M6201" s="147">
        <v>7.844429113264181E-3</v>
      </c>
      <c r="N6201" s="87">
        <v>1.539234762855147</v>
      </c>
      <c r="O6201" s="88">
        <v>9.9546673616412243E-2</v>
      </c>
      <c r="P6201" s="89">
        <v>64.672833552538663</v>
      </c>
    </row>
    <row r="6202" spans="1:16">
      <c r="A6202" s="75" t="s">
        <v>5675</v>
      </c>
      <c r="B6202" s="85">
        <v>6198</v>
      </c>
      <c r="C6202" s="85">
        <v>3523</v>
      </c>
      <c r="D6202" s="85">
        <v>6198</v>
      </c>
      <c r="E6202" s="86" t="s">
        <v>5622</v>
      </c>
      <c r="F6202" s="85" t="s">
        <v>965</v>
      </c>
      <c r="G6202" s="86" t="s">
        <v>29</v>
      </c>
      <c r="H6202" s="85" t="s">
        <v>2</v>
      </c>
      <c r="I6202" s="85">
        <v>1</v>
      </c>
      <c r="J6202" s="88">
        <v>7.2935630647324945E-2</v>
      </c>
      <c r="K6202" s="146">
        <v>0.14605529829198799</v>
      </c>
      <c r="L6202" s="147">
        <v>4.1377592210057178E-10</v>
      </c>
      <c r="M6202" s="147">
        <v>5.001891036451483E-3</v>
      </c>
      <c r="N6202" s="87">
        <v>0.98147162172722857</v>
      </c>
      <c r="O6202" s="88">
        <v>6.3474550828505311E-2</v>
      </c>
      <c r="P6202" s="89">
        <v>64.672833552538734</v>
      </c>
    </row>
    <row r="6203" spans="1:16">
      <c r="A6203" s="75" t="s">
        <v>5676</v>
      </c>
      <c r="B6203" s="85">
        <v>6199</v>
      </c>
      <c r="C6203" s="85">
        <v>3524</v>
      </c>
      <c r="D6203" s="85">
        <v>6199</v>
      </c>
      <c r="E6203" s="86" t="s">
        <v>5622</v>
      </c>
      <c r="F6203" s="85" t="s">
        <v>4492</v>
      </c>
      <c r="G6203" s="86" t="s">
        <v>29</v>
      </c>
      <c r="H6203" s="85" t="s">
        <v>2</v>
      </c>
      <c r="I6203" s="85">
        <v>1</v>
      </c>
      <c r="J6203" s="88">
        <v>0.1176853463142529</v>
      </c>
      <c r="K6203" s="146">
        <v>0.23566764567565365</v>
      </c>
      <c r="L6203" s="147">
        <v>6.6764847656377905E-10</v>
      </c>
      <c r="M6203" s="147">
        <v>8.0708053612002315E-3</v>
      </c>
      <c r="N6203" s="87">
        <v>1.583654335685335</v>
      </c>
      <c r="O6203" s="88">
        <v>0.10241941325653391</v>
      </c>
      <c r="P6203" s="89">
        <v>64.672833552538691</v>
      </c>
    </row>
    <row r="6204" spans="1:16">
      <c r="A6204" s="75" t="s">
        <v>5677</v>
      </c>
      <c r="B6204" s="85">
        <v>6200</v>
      </c>
      <c r="C6204" s="85">
        <v>3525</v>
      </c>
      <c r="D6204" s="85">
        <v>6200</v>
      </c>
      <c r="E6204" s="86" t="s">
        <v>5622</v>
      </c>
      <c r="F6204" s="85" t="s">
        <v>1084</v>
      </c>
      <c r="G6204" s="86" t="s">
        <v>29</v>
      </c>
      <c r="H6204" s="85" t="s">
        <v>2</v>
      </c>
      <c r="I6204" s="85">
        <v>1</v>
      </c>
      <c r="J6204" s="88">
        <v>9.2591531108054792E-2</v>
      </c>
      <c r="K6204" s="146">
        <v>0.18541669654836745</v>
      </c>
      <c r="L6204" s="147">
        <v>5.2528710347614232E-10</v>
      </c>
      <c r="M6204" s="147">
        <v>6.3498833888219076E-3</v>
      </c>
      <c r="N6204" s="87">
        <v>1.245974832715907</v>
      </c>
      <c r="O6204" s="88">
        <v>8.0580722966887994E-2</v>
      </c>
      <c r="P6204" s="89">
        <v>64.672833552538606</v>
      </c>
    </row>
    <row r="6205" spans="1:16">
      <c r="A6205" s="75" t="s">
        <v>5678</v>
      </c>
      <c r="B6205" s="85">
        <v>6201</v>
      </c>
      <c r="C6205" s="85">
        <v>3526</v>
      </c>
      <c r="D6205" s="85">
        <v>6201</v>
      </c>
      <c r="E6205" s="86" t="s">
        <v>5622</v>
      </c>
      <c r="F6205" s="85" t="s">
        <v>4370</v>
      </c>
      <c r="G6205" s="86" t="s">
        <v>29</v>
      </c>
      <c r="H6205" s="85" t="s">
        <v>2</v>
      </c>
      <c r="I6205" s="85">
        <v>1</v>
      </c>
      <c r="J6205" s="88">
        <v>0.12623852087814261</v>
      </c>
      <c r="K6205" s="146">
        <v>0.2527955768553114</v>
      </c>
      <c r="L6205" s="147">
        <v>7.1617205359533438E-10</v>
      </c>
      <c r="M6205" s="147">
        <v>8.6573780254059155E-3</v>
      </c>
      <c r="N6205" s="87">
        <v>1.698751689826667</v>
      </c>
      <c r="O6205" s="88">
        <v>0.1098630852832542</v>
      </c>
      <c r="P6205" s="89">
        <v>64.67283355253889</v>
      </c>
    </row>
    <row r="6206" spans="1:16">
      <c r="A6206" s="75" t="s">
        <v>5679</v>
      </c>
      <c r="B6206" s="85">
        <v>6202</v>
      </c>
      <c r="C6206" s="85">
        <v>3527</v>
      </c>
      <c r="D6206" s="85">
        <v>6202</v>
      </c>
      <c r="E6206" s="86" t="s">
        <v>5622</v>
      </c>
      <c r="F6206" s="85" t="s">
        <v>4627</v>
      </c>
      <c r="G6206" s="86" t="s">
        <v>29</v>
      </c>
      <c r="H6206" s="85" t="s">
        <v>2</v>
      </c>
      <c r="I6206" s="85">
        <v>1</v>
      </c>
      <c r="J6206" s="88">
        <v>7.7197712767456697E-2</v>
      </c>
      <c r="K6206" s="146">
        <v>0.15459021695761016</v>
      </c>
      <c r="L6206" s="147">
        <v>4.3795542042908048E-10</v>
      </c>
      <c r="M6206" s="147">
        <v>5.2941826114210723E-3</v>
      </c>
      <c r="N6206" s="87">
        <v>1.0388251074413291</v>
      </c>
      <c r="O6206" s="88">
        <v>6.7183763263751292E-2</v>
      </c>
      <c r="P6206" s="89">
        <v>64.672833552538776</v>
      </c>
    </row>
    <row r="6207" spans="1:16">
      <c r="A6207" s="75" t="s">
        <v>5680</v>
      </c>
      <c r="B6207" s="85">
        <v>6203</v>
      </c>
      <c r="C6207" s="85">
        <v>3528</v>
      </c>
      <c r="D6207" s="85">
        <v>6203</v>
      </c>
      <c r="E6207" s="86" t="s">
        <v>5622</v>
      </c>
      <c r="F6207" s="85" t="s">
        <v>4496</v>
      </c>
      <c r="G6207" s="86" t="s">
        <v>29</v>
      </c>
      <c r="H6207" s="85" t="s">
        <v>2</v>
      </c>
      <c r="I6207" s="85">
        <v>1</v>
      </c>
      <c r="J6207" s="88">
        <v>7.1599405353022658E-2</v>
      </c>
      <c r="K6207" s="146">
        <v>0.14337947603320336</v>
      </c>
      <c r="L6207" s="147">
        <v>4.0619529452010081E-10</v>
      </c>
      <c r="M6207" s="147">
        <v>4.9102533380737416E-3</v>
      </c>
      <c r="N6207" s="87">
        <v>0.96349046224520263</v>
      </c>
      <c r="O6207" s="88">
        <v>6.2311658294242511E-2</v>
      </c>
      <c r="P6207" s="89">
        <v>64.672833552538648</v>
      </c>
    </row>
    <row r="6208" spans="1:16">
      <c r="A6208" s="75" t="s">
        <v>5681</v>
      </c>
      <c r="B6208" s="85">
        <v>6204</v>
      </c>
      <c r="C6208" s="85">
        <v>3529</v>
      </c>
      <c r="D6208" s="85">
        <v>6204</v>
      </c>
      <c r="E6208" s="86" t="s">
        <v>5622</v>
      </c>
      <c r="F6208" s="85" t="s">
        <v>4372</v>
      </c>
      <c r="G6208" s="86" t="s">
        <v>29</v>
      </c>
      <c r="H6208" s="85" t="s">
        <v>2</v>
      </c>
      <c r="I6208" s="85">
        <v>1</v>
      </c>
      <c r="J6208" s="88">
        <v>9.9044583962471039E-2</v>
      </c>
      <c r="K6208" s="146">
        <v>0.19833908511456913</v>
      </c>
      <c r="L6208" s="147">
        <v>5.6189634194438732E-10</v>
      </c>
      <c r="M6208" s="147">
        <v>6.7924306999753124E-3</v>
      </c>
      <c r="N6208" s="87">
        <v>1.3328115158830189</v>
      </c>
      <c r="O6208" s="88">
        <v>8.6196697323609253E-2</v>
      </c>
      <c r="P6208" s="89">
        <v>64.672833552538677</v>
      </c>
    </row>
    <row r="6209" spans="1:16">
      <c r="A6209" s="75" t="s">
        <v>5682</v>
      </c>
      <c r="B6209" s="85">
        <v>6205</v>
      </c>
      <c r="C6209" s="85">
        <v>3530</v>
      </c>
      <c r="D6209" s="85">
        <v>6205</v>
      </c>
      <c r="E6209" s="86" t="s">
        <v>5622</v>
      </c>
      <c r="F6209" s="85" t="s">
        <v>2897</v>
      </c>
      <c r="G6209" s="86" t="s">
        <v>29</v>
      </c>
      <c r="H6209" s="85" t="s">
        <v>2</v>
      </c>
      <c r="I6209" s="85">
        <v>1</v>
      </c>
      <c r="J6209" s="88">
        <v>9.0018776722157065E-2</v>
      </c>
      <c r="K6209" s="146">
        <v>0.18026367638195817</v>
      </c>
      <c r="L6209" s="147">
        <v>5.1069120117416229E-10</v>
      </c>
      <c r="M6209" s="147">
        <v>6.1733940854127806E-3</v>
      </c>
      <c r="N6209" s="87">
        <v>1.2113409199699401</v>
      </c>
      <c r="O6209" s="88">
        <v>7.8341859000333275E-2</v>
      </c>
      <c r="P6209" s="89">
        <v>64.673666767797599</v>
      </c>
    </row>
    <row r="6210" spans="1:16">
      <c r="A6210" s="75" t="s">
        <v>5683</v>
      </c>
      <c r="B6210" s="85">
        <v>6206</v>
      </c>
      <c r="C6210" s="85">
        <v>3531</v>
      </c>
      <c r="D6210" s="85">
        <v>6206</v>
      </c>
      <c r="E6210" s="86" t="s">
        <v>5622</v>
      </c>
      <c r="F6210" s="85" t="s">
        <v>1068</v>
      </c>
      <c r="G6210" s="86" t="s">
        <v>29</v>
      </c>
      <c r="H6210" s="85" t="s">
        <v>2</v>
      </c>
      <c r="I6210" s="85">
        <v>1</v>
      </c>
      <c r="J6210" s="88">
        <v>8.3522013368174067E-2</v>
      </c>
      <c r="K6210" s="146">
        <v>0.16725477613846459</v>
      </c>
      <c r="L6210" s="147">
        <v>4.7383422602077656E-10</v>
      </c>
      <c r="M6210" s="147">
        <v>5.7279001539417484E-3</v>
      </c>
      <c r="N6210" s="87">
        <v>1.1239292124142579</v>
      </c>
      <c r="O6210" s="88">
        <v>7.2687686879303187E-2</v>
      </c>
      <c r="P6210" s="89">
        <v>64.672833552538677</v>
      </c>
    </row>
    <row r="6211" spans="1:16">
      <c r="A6211" s="75" t="s">
        <v>5684</v>
      </c>
      <c r="B6211" s="85">
        <v>6207</v>
      </c>
      <c r="C6211" s="85">
        <v>3532</v>
      </c>
      <c r="D6211" s="85">
        <v>6207</v>
      </c>
      <c r="E6211" s="86" t="s">
        <v>5622</v>
      </c>
      <c r="F6211" s="85" t="s">
        <v>2641</v>
      </c>
      <c r="G6211" s="86" t="s">
        <v>29</v>
      </c>
      <c r="H6211" s="85" t="s">
        <v>2</v>
      </c>
      <c r="I6211" s="85">
        <v>1</v>
      </c>
      <c r="J6211" s="88">
        <v>9.6204682404602157E-2</v>
      </c>
      <c r="K6211" s="146">
        <v>0.19265102645128115</v>
      </c>
      <c r="L6211" s="147">
        <v>5.4578485294715255E-10</v>
      </c>
      <c r="M6211" s="147">
        <v>6.5976170635898218E-3</v>
      </c>
      <c r="N6211" s="87">
        <v>1.294581783188379</v>
      </c>
      <c r="O6211" s="88">
        <v>8.3725350849586516E-2</v>
      </c>
      <c r="P6211" s="89">
        <v>64.67366676779767</v>
      </c>
    </row>
    <row r="6212" spans="1:16">
      <c r="A6212" s="75" t="s">
        <v>5685</v>
      </c>
      <c r="B6212" s="85">
        <v>6208</v>
      </c>
      <c r="C6212" s="85">
        <v>3533</v>
      </c>
      <c r="D6212" s="85">
        <v>6208</v>
      </c>
      <c r="E6212" s="86" t="s">
        <v>5622</v>
      </c>
      <c r="F6212" s="85" t="s">
        <v>4532</v>
      </c>
      <c r="G6212" s="86" t="s">
        <v>29</v>
      </c>
      <c r="H6212" s="85" t="s">
        <v>2</v>
      </c>
      <c r="I6212" s="85">
        <v>1</v>
      </c>
      <c r="J6212" s="88">
        <v>9.7606207434430062E-2</v>
      </c>
      <c r="K6212" s="146">
        <v>0.19545759707596239</v>
      </c>
      <c r="L6212" s="147">
        <v>5.5373593301089954E-10</v>
      </c>
      <c r="M6212" s="147">
        <v>6.693732192507902E-3</v>
      </c>
      <c r="N6212" s="87">
        <v>1.313441455368026</v>
      </c>
      <c r="O6212" s="88">
        <v>8.4945075003482862E-2</v>
      </c>
      <c r="P6212" s="89">
        <v>64.673666767797641</v>
      </c>
    </row>
    <row r="6213" spans="1:16">
      <c r="A6213" s="75" t="s">
        <v>5686</v>
      </c>
      <c r="B6213" s="85">
        <v>6209</v>
      </c>
      <c r="C6213" s="85">
        <v>3534</v>
      </c>
      <c r="D6213" s="85">
        <v>6209</v>
      </c>
      <c r="E6213" s="86" t="s">
        <v>5622</v>
      </c>
      <c r="F6213" s="85" t="s">
        <v>4381</v>
      </c>
      <c r="G6213" s="86" t="s">
        <v>29</v>
      </c>
      <c r="H6213" s="85" t="s">
        <v>2</v>
      </c>
      <c r="I6213" s="85">
        <v>1</v>
      </c>
      <c r="J6213" s="88">
        <v>0.1100882875733096</v>
      </c>
      <c r="K6213" s="146">
        <v>0.22045435868954982</v>
      </c>
      <c r="L6213" s="147">
        <v>6.245491030766835E-10</v>
      </c>
      <c r="M6213" s="147">
        <v>7.5498026676955477E-3</v>
      </c>
      <c r="N6213" s="87">
        <v>1.481423128569503</v>
      </c>
      <c r="O6213" s="88">
        <v>9.5807831414856506E-2</v>
      </c>
      <c r="P6213" s="89">
        <v>64.672833552538634</v>
      </c>
    </row>
    <row r="6214" spans="1:16">
      <c r="A6214" s="75" t="s">
        <v>5687</v>
      </c>
      <c r="B6214" s="85">
        <v>6210</v>
      </c>
      <c r="C6214" s="85">
        <v>3535</v>
      </c>
      <c r="D6214" s="85">
        <v>6210</v>
      </c>
      <c r="E6214" s="86" t="s">
        <v>5622</v>
      </c>
      <c r="F6214" s="85" t="s">
        <v>4641</v>
      </c>
      <c r="G6214" s="86" t="s">
        <v>29</v>
      </c>
      <c r="H6214" s="85" t="s">
        <v>2</v>
      </c>
      <c r="I6214" s="85">
        <v>1</v>
      </c>
      <c r="J6214" s="88">
        <v>0.1134162285519465</v>
      </c>
      <c r="K6214" s="146">
        <v>0.22711863797278933</v>
      </c>
      <c r="L6214" s="147">
        <v>6.4342906387101953E-10</v>
      </c>
      <c r="M6214" s="147">
        <v>7.7780312852196009E-3</v>
      </c>
      <c r="N6214" s="87">
        <v>1.526206173568581</v>
      </c>
      <c r="O6214" s="88">
        <v>9.870407783005769E-2</v>
      </c>
      <c r="P6214" s="89">
        <v>64.672833552538606</v>
      </c>
    </row>
    <row r="6215" spans="1:16">
      <c r="A6215" s="75" t="s">
        <v>5688</v>
      </c>
      <c r="B6215" s="85">
        <v>6211</v>
      </c>
      <c r="C6215" s="85">
        <v>3536</v>
      </c>
      <c r="D6215" s="85">
        <v>6211</v>
      </c>
      <c r="E6215" s="86" t="s">
        <v>5622</v>
      </c>
      <c r="F6215" s="85" t="s">
        <v>4711</v>
      </c>
      <c r="G6215" s="86" t="s">
        <v>29</v>
      </c>
      <c r="H6215" s="85" t="s">
        <v>2</v>
      </c>
      <c r="I6215" s="85">
        <v>1</v>
      </c>
      <c r="J6215" s="88">
        <v>7.5641307268112939E-2</v>
      </c>
      <c r="K6215" s="146">
        <v>0.15147347871249731</v>
      </c>
      <c r="L6215" s="147">
        <v>4.2912567404946392E-10</v>
      </c>
      <c r="M6215" s="147">
        <v>5.1874450587714553E-3</v>
      </c>
      <c r="N6215" s="87">
        <v>1.01788105285582</v>
      </c>
      <c r="O6215" s="88">
        <v>6.5829251907627409E-2</v>
      </c>
      <c r="P6215" s="89">
        <v>64.672833552538819</v>
      </c>
    </row>
    <row r="6216" spans="1:16">
      <c r="A6216" s="75" t="s">
        <v>5689</v>
      </c>
      <c r="B6216" s="85">
        <v>6212</v>
      </c>
      <c r="C6216" s="85">
        <v>3537</v>
      </c>
      <c r="D6216" s="85">
        <v>6212</v>
      </c>
      <c r="E6216" s="86" t="s">
        <v>5622</v>
      </c>
      <c r="F6216" s="85" t="s">
        <v>5075</v>
      </c>
      <c r="G6216" s="86" t="s">
        <v>29</v>
      </c>
      <c r="H6216" s="85" t="s">
        <v>2</v>
      </c>
      <c r="I6216" s="85">
        <v>1</v>
      </c>
      <c r="J6216" s="88">
        <v>5.8622013132787448E-2</v>
      </c>
      <c r="K6216" s="146">
        <v>0.11739194600218553</v>
      </c>
      <c r="L6216" s="147">
        <v>3.3257239738833289E-10</v>
      </c>
      <c r="M6216" s="147">
        <v>4.0202699205478766E-3</v>
      </c>
      <c r="N6216" s="87">
        <v>0.7888578159632601</v>
      </c>
      <c r="O6216" s="88">
        <v>5.1017670228411173E-2</v>
      </c>
      <c r="P6216" s="89">
        <v>64.672833552538762</v>
      </c>
    </row>
    <row r="6217" spans="1:16">
      <c r="A6217" s="75" t="s">
        <v>5690</v>
      </c>
      <c r="B6217" s="85">
        <v>6213</v>
      </c>
      <c r="C6217" s="85">
        <v>3538</v>
      </c>
      <c r="D6217" s="85">
        <v>6213</v>
      </c>
      <c r="E6217" s="86" t="s">
        <v>5622</v>
      </c>
      <c r="F6217" s="85" t="s">
        <v>3906</v>
      </c>
      <c r="G6217" s="86" t="s">
        <v>29</v>
      </c>
      <c r="H6217" s="85" t="s">
        <v>2</v>
      </c>
      <c r="I6217" s="85">
        <v>1</v>
      </c>
      <c r="J6217" s="88">
        <v>5.3599751625421417E-2</v>
      </c>
      <c r="K6217" s="146">
        <v>0.10733414330857156</v>
      </c>
      <c r="L6217" s="147">
        <v>3.0408013235627118E-10</v>
      </c>
      <c r="M6217" s="147">
        <v>3.675815221142918E-3</v>
      </c>
      <c r="N6217" s="87">
        <v>0.72126699349067125</v>
      </c>
      <c r="O6217" s="88">
        <v>4.664698118762696E-2</v>
      </c>
      <c r="P6217" s="89">
        <v>64.67366676779767</v>
      </c>
    </row>
    <row r="6218" spans="1:16">
      <c r="A6218" s="75" t="s">
        <v>5691</v>
      </c>
      <c r="B6218" s="85">
        <v>6214</v>
      </c>
      <c r="C6218" s="85">
        <v>3539</v>
      </c>
      <c r="D6218" s="85">
        <v>6214</v>
      </c>
      <c r="E6218" s="86" t="s">
        <v>5622</v>
      </c>
      <c r="F6218" s="85" t="s">
        <v>2981</v>
      </c>
      <c r="G6218" s="86" t="s">
        <v>29</v>
      </c>
      <c r="H6218" s="85" t="s">
        <v>2</v>
      </c>
      <c r="I6218" s="85">
        <v>1</v>
      </c>
      <c r="J6218" s="88">
        <v>8.4733121359067326E-2</v>
      </c>
      <c r="K6218" s="146">
        <v>0.1696790883378502</v>
      </c>
      <c r="L6218" s="147">
        <v>4.8070481628136662E-10</v>
      </c>
      <c r="M6218" s="147">
        <v>5.8109093378501519E-3</v>
      </c>
      <c r="N6218" s="87">
        <v>1.140214307686249</v>
      </c>
      <c r="O6218" s="88">
        <v>7.37418401791754E-2</v>
      </c>
      <c r="P6218" s="89">
        <v>64.673666767797513</v>
      </c>
    </row>
    <row r="6219" spans="1:16">
      <c r="A6219" s="75" t="s">
        <v>5692</v>
      </c>
      <c r="B6219" s="85">
        <v>6215</v>
      </c>
      <c r="C6219" s="85">
        <v>3540</v>
      </c>
      <c r="D6219" s="85">
        <v>6215</v>
      </c>
      <c r="E6219" s="86" t="s">
        <v>5622</v>
      </c>
      <c r="F6219" s="85" t="s">
        <v>2124</v>
      </c>
      <c r="G6219" s="86" t="s">
        <v>29</v>
      </c>
      <c r="H6219" s="85" t="s">
        <v>2</v>
      </c>
      <c r="I6219" s="85">
        <v>1</v>
      </c>
      <c r="J6219" s="88">
        <v>0.1100882875733096</v>
      </c>
      <c r="K6219" s="146">
        <v>0.22045435868954982</v>
      </c>
      <c r="L6219" s="147">
        <v>6.245491030766835E-10</v>
      </c>
      <c r="M6219" s="147">
        <v>7.5498026676955477E-3</v>
      </c>
      <c r="N6219" s="87">
        <v>1.481423128569503</v>
      </c>
      <c r="O6219" s="88">
        <v>9.5807831414856506E-2</v>
      </c>
      <c r="P6219" s="89">
        <v>64.672833552538634</v>
      </c>
    </row>
    <row r="6220" spans="1:16">
      <c r="A6220" s="75" t="s">
        <v>5693</v>
      </c>
      <c r="B6220" s="85">
        <v>6216</v>
      </c>
      <c r="C6220" s="85">
        <v>3541</v>
      </c>
      <c r="D6220" s="85">
        <v>6216</v>
      </c>
      <c r="E6220" s="86" t="s">
        <v>5622</v>
      </c>
      <c r="F6220" s="85" t="s">
        <v>4389</v>
      </c>
      <c r="G6220" s="86" t="s">
        <v>29</v>
      </c>
      <c r="H6220" s="85" t="s">
        <v>2</v>
      </c>
      <c r="I6220" s="85">
        <v>1</v>
      </c>
      <c r="J6220" s="88">
        <v>0.1006386491549997</v>
      </c>
      <c r="K6220" s="146">
        <v>0.201531237771992</v>
      </c>
      <c r="L6220" s="147">
        <v>5.7093973800572397E-10</v>
      </c>
      <c r="M6220" s="147">
        <v>6.9017509365628879E-3</v>
      </c>
      <c r="N6220" s="87">
        <v>1.354262345001306</v>
      </c>
      <c r="O6220" s="88">
        <v>8.758398322474005E-2</v>
      </c>
      <c r="P6220" s="89">
        <v>64.672833552538577</v>
      </c>
    </row>
    <row r="6221" spans="1:16">
      <c r="A6221" s="75" t="s">
        <v>5694</v>
      </c>
      <c r="B6221" s="85">
        <v>6217</v>
      </c>
      <c r="C6221" s="85">
        <v>3542</v>
      </c>
      <c r="D6221" s="85">
        <v>6217</v>
      </c>
      <c r="E6221" s="86" t="s">
        <v>5622</v>
      </c>
      <c r="F6221" s="85" t="s">
        <v>3724</v>
      </c>
      <c r="G6221" s="86" t="s">
        <v>29</v>
      </c>
      <c r="H6221" s="85" t="s">
        <v>2</v>
      </c>
      <c r="I6221" s="85">
        <v>1</v>
      </c>
      <c r="J6221" s="88">
        <v>7.094948639369128E-2</v>
      </c>
      <c r="K6221" s="146">
        <v>0.1420779981872137</v>
      </c>
      <c r="L6221" s="147">
        <v>4.025081965365611E-10</v>
      </c>
      <c r="M6221" s="147">
        <v>4.8656822033862407E-3</v>
      </c>
      <c r="N6221" s="87">
        <v>0.95474470918397625</v>
      </c>
      <c r="O6221" s="88">
        <v>6.1746045662222249E-2</v>
      </c>
      <c r="P6221" s="89">
        <v>64.672833552538677</v>
      </c>
    </row>
    <row r="6222" spans="1:16">
      <c r="A6222" s="75" t="s">
        <v>5695</v>
      </c>
      <c r="B6222" s="85">
        <v>6218</v>
      </c>
      <c r="C6222" s="85">
        <v>3543</v>
      </c>
      <c r="D6222" s="85">
        <v>6218</v>
      </c>
      <c r="E6222" s="86" t="s">
        <v>5622</v>
      </c>
      <c r="F6222" s="85" t="s">
        <v>4646</v>
      </c>
      <c r="G6222" s="86" t="s">
        <v>29</v>
      </c>
      <c r="H6222" s="85" t="s">
        <v>2</v>
      </c>
      <c r="I6222" s="85">
        <v>1</v>
      </c>
      <c r="J6222" s="88">
        <v>8.9158955335038065E-2</v>
      </c>
      <c r="K6222" s="146">
        <v>0.17854288365351412</v>
      </c>
      <c r="L6222" s="147">
        <v>5.058135321495577E-10</v>
      </c>
      <c r="M6222" s="147">
        <v>6.1144789666127564E-3</v>
      </c>
      <c r="N6222" s="87">
        <v>1.1997837505144671</v>
      </c>
      <c r="O6222" s="88">
        <v>7.7593414796062701E-2</v>
      </c>
      <c r="P6222" s="89">
        <v>64.672833552538663</v>
      </c>
    </row>
    <row r="6223" spans="1:16">
      <c r="A6223" s="75" t="s">
        <v>5696</v>
      </c>
      <c r="B6223" s="85">
        <v>6219</v>
      </c>
      <c r="C6223" s="85">
        <v>3544</v>
      </c>
      <c r="D6223" s="85">
        <v>6219</v>
      </c>
      <c r="E6223" s="86" t="s">
        <v>5622</v>
      </c>
      <c r="F6223" s="85" t="s">
        <v>4648</v>
      </c>
      <c r="G6223" s="86" t="s">
        <v>29</v>
      </c>
      <c r="H6223" s="85" t="s">
        <v>2</v>
      </c>
      <c r="I6223" s="85">
        <v>1</v>
      </c>
      <c r="J6223" s="88">
        <v>8.3004620365008969E-2</v>
      </c>
      <c r="K6223" s="146">
        <v>0.1662186846048643</v>
      </c>
      <c r="L6223" s="147">
        <v>4.7089896975339384E-10</v>
      </c>
      <c r="M6223" s="147">
        <v>5.6924175866164776E-3</v>
      </c>
      <c r="N6223" s="87">
        <v>1.116966819063026</v>
      </c>
      <c r="O6223" s="88">
        <v>7.2237409172971723E-2</v>
      </c>
      <c r="P6223" s="89">
        <v>64.672833552538734</v>
      </c>
    </row>
    <row r="6224" spans="1:16">
      <c r="A6224" s="75" t="s">
        <v>5697</v>
      </c>
      <c r="B6224" s="85">
        <v>6220</v>
      </c>
      <c r="C6224" s="85">
        <v>3545</v>
      </c>
      <c r="D6224" s="85">
        <v>6220</v>
      </c>
      <c r="E6224" s="86" t="s">
        <v>5622</v>
      </c>
      <c r="F6224" s="85" t="s">
        <v>891</v>
      </c>
      <c r="G6224" s="86" t="s">
        <v>29</v>
      </c>
      <c r="H6224" s="85" t="s">
        <v>2</v>
      </c>
      <c r="I6224" s="85">
        <v>1</v>
      </c>
      <c r="J6224" s="88">
        <v>8.9930584424689847E-2</v>
      </c>
      <c r="K6224" s="146">
        <v>0.18008747814425316</v>
      </c>
      <c r="L6224" s="147">
        <v>5.1019241570200231E-10</v>
      </c>
      <c r="M6224" s="147">
        <v>6.1673677249401331E-3</v>
      </c>
      <c r="N6224" s="87">
        <v>1.2101595024647249</v>
      </c>
      <c r="O6224" s="88">
        <v>7.8265076507287173E-2</v>
      </c>
      <c r="P6224" s="89">
        <v>64.673356155023484</v>
      </c>
    </row>
    <row r="6225" spans="1:16">
      <c r="A6225" s="75" t="s">
        <v>5698</v>
      </c>
      <c r="B6225" s="85">
        <v>6221</v>
      </c>
      <c r="C6225" s="85">
        <v>3546</v>
      </c>
      <c r="D6225" s="85">
        <v>6221</v>
      </c>
      <c r="E6225" s="86" t="s">
        <v>5622</v>
      </c>
      <c r="F6225" s="85" t="s">
        <v>38</v>
      </c>
      <c r="G6225" s="86" t="s">
        <v>29</v>
      </c>
      <c r="H6225" s="85" t="s">
        <v>2</v>
      </c>
      <c r="I6225" s="85">
        <v>1</v>
      </c>
      <c r="J6225" s="88">
        <v>8.9931989301956644E-2</v>
      </c>
      <c r="K6225" s="146">
        <v>0.18009070328495122</v>
      </c>
      <c r="L6225" s="147">
        <v>5.1020094456351884E-10</v>
      </c>
      <c r="M6225" s="147">
        <v>6.1673376275035189E-3</v>
      </c>
      <c r="N6225" s="87">
        <v>1.2101693805993909</v>
      </c>
      <c r="O6225" s="88">
        <v>7.8266653929884036E-2</v>
      </c>
      <c r="P6225" s="89">
        <v>64.674131724535087</v>
      </c>
    </row>
    <row r="6226" spans="1:16">
      <c r="A6226" s="75" t="s">
        <v>5699</v>
      </c>
      <c r="B6226" s="85">
        <v>6222</v>
      </c>
      <c r="C6226" s="85">
        <v>3547</v>
      </c>
      <c r="D6226" s="85">
        <v>6222</v>
      </c>
      <c r="E6226" s="86" t="s">
        <v>5622</v>
      </c>
      <c r="F6226" s="85" t="s">
        <v>5087</v>
      </c>
      <c r="G6226" s="86" t="s">
        <v>29</v>
      </c>
      <c r="H6226" s="85" t="s">
        <v>2</v>
      </c>
      <c r="I6226" s="85">
        <v>1</v>
      </c>
      <c r="J6226" s="88">
        <v>5.7545745610115148E-2</v>
      </c>
      <c r="K6226" s="146">
        <v>0.11523604342944788</v>
      </c>
      <c r="L6226" s="147">
        <v>3.2646639976900232E-10</v>
      </c>
      <c r="M6226" s="147">
        <v>3.9464273846626383E-3</v>
      </c>
      <c r="N6226" s="87">
        <v>0.7743664040544016</v>
      </c>
      <c r="O6226" s="88">
        <v>5.0081114771992258E-2</v>
      </c>
      <c r="P6226" s="89">
        <v>64.673666767797826</v>
      </c>
    </row>
    <row r="6227" spans="1:16">
      <c r="A6227" s="75" t="s">
        <v>5700</v>
      </c>
      <c r="B6227" s="85">
        <v>6223</v>
      </c>
      <c r="C6227" s="85">
        <v>3548</v>
      </c>
      <c r="D6227" s="85">
        <v>6223</v>
      </c>
      <c r="E6227" s="86" t="s">
        <v>5622</v>
      </c>
      <c r="F6227" s="85" t="s">
        <v>1039</v>
      </c>
      <c r="G6227" s="86" t="s">
        <v>29</v>
      </c>
      <c r="H6227" s="85" t="s">
        <v>2</v>
      </c>
      <c r="I6227" s="85">
        <v>1</v>
      </c>
      <c r="J6227" s="88">
        <v>0.1127346406399756</v>
      </c>
      <c r="K6227" s="146">
        <v>0.22575374231189438</v>
      </c>
      <c r="L6227" s="147">
        <v>6.3956230266987207E-10</v>
      </c>
      <c r="M6227" s="147">
        <v>7.7312883087459006E-3</v>
      </c>
      <c r="N6227" s="87">
        <v>1.517034261467805</v>
      </c>
      <c r="O6227" s="88">
        <v>9.8110904285405823E-2</v>
      </c>
      <c r="P6227" s="89">
        <v>64.672833552538691</v>
      </c>
    </row>
    <row r="6228" spans="1:16">
      <c r="A6228" s="75" t="s">
        <v>5701</v>
      </c>
      <c r="B6228" s="85">
        <v>6224</v>
      </c>
      <c r="C6228" s="85">
        <v>3549</v>
      </c>
      <c r="D6228" s="85">
        <v>6224</v>
      </c>
      <c r="E6228" s="86" t="s">
        <v>5622</v>
      </c>
      <c r="F6228" s="85" t="s">
        <v>4653</v>
      </c>
      <c r="G6228" s="86" t="s">
        <v>29</v>
      </c>
      <c r="H6228" s="85" t="s">
        <v>2</v>
      </c>
      <c r="I6228" s="85">
        <v>1</v>
      </c>
      <c r="J6228" s="88">
        <v>8.427243577040433E-2</v>
      </c>
      <c r="K6228" s="146">
        <v>0.16875751446855083</v>
      </c>
      <c r="L6228" s="147">
        <v>4.7809149669482131E-10</v>
      </c>
      <c r="M6228" s="147">
        <v>5.7793637671847437E-3</v>
      </c>
      <c r="N6228" s="87">
        <v>1.134027408392829</v>
      </c>
      <c r="O6228" s="88">
        <v>7.334076582700623E-2</v>
      </c>
      <c r="P6228" s="89">
        <v>64.672833552538677</v>
      </c>
    </row>
    <row r="6229" spans="1:16">
      <c r="A6229" s="75" t="s">
        <v>5702</v>
      </c>
      <c r="B6229" s="85">
        <v>6225</v>
      </c>
      <c r="C6229" s="85">
        <v>3550</v>
      </c>
      <c r="D6229" s="85">
        <v>6225</v>
      </c>
      <c r="E6229" s="86" t="s">
        <v>5622</v>
      </c>
      <c r="F6229" s="85" t="s">
        <v>4655</v>
      </c>
      <c r="G6229" s="86" t="s">
        <v>29</v>
      </c>
      <c r="H6229" s="85" t="s">
        <v>2</v>
      </c>
      <c r="I6229" s="85">
        <v>1</v>
      </c>
      <c r="J6229" s="88">
        <v>9.1866034292321555E-2</v>
      </c>
      <c r="K6229" s="146">
        <v>0.18396387228550162</v>
      </c>
      <c r="L6229" s="147">
        <v>5.2117123978583261E-10</v>
      </c>
      <c r="M6229" s="147">
        <v>6.3001291605060024E-3</v>
      </c>
      <c r="N6229" s="87">
        <v>1.2362120524399809</v>
      </c>
      <c r="O6229" s="88">
        <v>7.9949336303093213E-2</v>
      </c>
      <c r="P6229" s="89">
        <v>64.672833552538762</v>
      </c>
    </row>
    <row r="6230" spans="1:16">
      <c r="A6230" s="75" t="s">
        <v>5703</v>
      </c>
      <c r="B6230" s="85">
        <v>6226</v>
      </c>
      <c r="C6230" s="85">
        <v>3551</v>
      </c>
      <c r="D6230" s="85">
        <v>6226</v>
      </c>
      <c r="E6230" s="86" t="s">
        <v>5622</v>
      </c>
      <c r="F6230" s="85" t="s">
        <v>2923</v>
      </c>
      <c r="G6230" s="86" t="s">
        <v>29</v>
      </c>
      <c r="H6230" s="85" t="s">
        <v>2</v>
      </c>
      <c r="I6230" s="85">
        <v>1</v>
      </c>
      <c r="J6230" s="88">
        <v>7.271284135231583E-2</v>
      </c>
      <c r="K6230" s="146">
        <v>0.14560833394573647</v>
      </c>
      <c r="L6230" s="147">
        <v>4.1251180746005932E-10</v>
      </c>
      <c r="M6230" s="147">
        <v>4.9865710364341851E-3</v>
      </c>
      <c r="N6230" s="87">
        <v>0.97846297566563856</v>
      </c>
      <c r="O6230" s="88">
        <v>6.3280788432827223E-2</v>
      </c>
      <c r="P6230" s="89">
        <v>64.67366676779767</v>
      </c>
    </row>
    <row r="6231" spans="1:16">
      <c r="A6231" s="75" t="s">
        <v>5704</v>
      </c>
      <c r="B6231" s="85">
        <v>6227</v>
      </c>
      <c r="C6231" s="85">
        <v>3552</v>
      </c>
      <c r="D6231" s="85">
        <v>6227</v>
      </c>
      <c r="E6231" s="86" t="s">
        <v>5622</v>
      </c>
      <c r="F6231" s="85" t="s">
        <v>1088</v>
      </c>
      <c r="G6231" s="86" t="s">
        <v>29</v>
      </c>
      <c r="H6231" s="85" t="s">
        <v>2</v>
      </c>
      <c r="I6231" s="85">
        <v>1</v>
      </c>
      <c r="J6231" s="88">
        <v>6.9999675630214406E-2</v>
      </c>
      <c r="K6231" s="146">
        <v>0.14017518715671612</v>
      </c>
      <c r="L6231" s="147">
        <v>3.9711957583841232E-10</v>
      </c>
      <c r="M6231" s="147">
        <v>4.8005049529851436E-3</v>
      </c>
      <c r="N6231" s="87">
        <v>0.94195316314080113</v>
      </c>
      <c r="O6231" s="88">
        <v>6.0919564983841011E-2</v>
      </c>
      <c r="P6231" s="89">
        <v>64.673666767797556</v>
      </c>
    </row>
    <row r="6232" spans="1:16">
      <c r="A6232" s="75" t="s">
        <v>5705</v>
      </c>
      <c r="B6232" s="85">
        <v>6228</v>
      </c>
      <c r="C6232" s="85">
        <v>3553</v>
      </c>
      <c r="D6232" s="85">
        <v>6228</v>
      </c>
      <c r="E6232" s="86" t="s">
        <v>5622</v>
      </c>
      <c r="F6232" s="85" t="s">
        <v>4544</v>
      </c>
      <c r="G6232" s="86" t="s">
        <v>29</v>
      </c>
      <c r="H6232" s="85" t="s">
        <v>2</v>
      </c>
      <c r="I6232" s="85">
        <v>1</v>
      </c>
      <c r="J6232" s="88">
        <v>8.6851449393044081E-2</v>
      </c>
      <c r="K6232" s="146">
        <v>0.17392106554629616</v>
      </c>
      <c r="L6232" s="147">
        <v>4.9272243668840376E-10</v>
      </c>
      <c r="M6232" s="147">
        <v>5.9561820712964036E-3</v>
      </c>
      <c r="N6232" s="87">
        <v>1.1687196653784051</v>
      </c>
      <c r="O6232" s="88">
        <v>7.5585386183654832E-2</v>
      </c>
      <c r="P6232" s="89">
        <v>64.673666767797556</v>
      </c>
    </row>
    <row r="6233" spans="1:16">
      <c r="A6233" s="75" t="s">
        <v>5706</v>
      </c>
      <c r="B6233" s="85">
        <v>6229</v>
      </c>
      <c r="C6233" s="85">
        <v>3554</v>
      </c>
      <c r="D6233" s="85">
        <v>6229</v>
      </c>
      <c r="E6233" s="86" t="s">
        <v>5622</v>
      </c>
      <c r="F6233" s="85" t="s">
        <v>4546</v>
      </c>
      <c r="G6233" s="86" t="s">
        <v>29</v>
      </c>
      <c r="H6233" s="85" t="s">
        <v>2</v>
      </c>
      <c r="I6233" s="85">
        <v>1</v>
      </c>
      <c r="J6233" s="88">
        <v>7.6259809223160432E-2</v>
      </c>
      <c r="K6233" s="146">
        <v>0.15271117950406499</v>
      </c>
      <c r="L6233" s="147">
        <v>4.3263433465323091E-10</v>
      </c>
      <c r="M6233" s="147">
        <v>5.229818404065118E-3</v>
      </c>
      <c r="N6233" s="87">
        <v>1.026192876917621</v>
      </c>
      <c r="O6233" s="88">
        <v>6.6367656161257768E-2</v>
      </c>
      <c r="P6233" s="89">
        <v>64.673666767797613</v>
      </c>
    </row>
    <row r="6234" spans="1:16">
      <c r="A6234" s="75" t="s">
        <v>5707</v>
      </c>
      <c r="B6234" s="85">
        <v>6230</v>
      </c>
      <c r="C6234" s="85">
        <v>3555</v>
      </c>
      <c r="D6234" s="85">
        <v>6230</v>
      </c>
      <c r="E6234" s="86" t="s">
        <v>5622</v>
      </c>
      <c r="F6234" s="85" t="s">
        <v>2925</v>
      </c>
      <c r="G6234" s="86" t="s">
        <v>29</v>
      </c>
      <c r="H6234" s="85" t="s">
        <v>2</v>
      </c>
      <c r="I6234" s="85">
        <v>1</v>
      </c>
      <c r="J6234" s="88">
        <v>9.250021796100584E-2</v>
      </c>
      <c r="K6234" s="146">
        <v>0.18523383984565731</v>
      </c>
      <c r="L6234" s="147">
        <v>5.2476906885733211E-10</v>
      </c>
      <c r="M6234" s="147">
        <v>6.3436211764069123E-3</v>
      </c>
      <c r="N6234" s="87">
        <v>1.2447460606915359</v>
      </c>
      <c r="O6234" s="88">
        <v>8.0501254798281921E-2</v>
      </c>
      <c r="P6234" s="89">
        <v>64.672833552538677</v>
      </c>
    </row>
    <row r="6235" spans="1:16">
      <c r="A6235" s="75" t="s">
        <v>5708</v>
      </c>
      <c r="B6235" s="85">
        <v>6231</v>
      </c>
      <c r="C6235" s="85">
        <v>3556</v>
      </c>
      <c r="D6235" s="85">
        <v>6231</v>
      </c>
      <c r="E6235" s="86" t="s">
        <v>5622</v>
      </c>
      <c r="F6235" s="85" t="s">
        <v>3920</v>
      </c>
      <c r="G6235" s="86" t="s">
        <v>29</v>
      </c>
      <c r="H6235" s="85" t="s">
        <v>2</v>
      </c>
      <c r="I6235" s="85">
        <v>1</v>
      </c>
      <c r="J6235" s="88">
        <v>7.8036244046994843E-2</v>
      </c>
      <c r="K6235" s="146">
        <v>0.15626851147254606</v>
      </c>
      <c r="L6235" s="147">
        <v>4.4271233912102759E-10</v>
      </c>
      <c r="M6235" s="147">
        <v>5.3516444567388716E-3</v>
      </c>
      <c r="N6235" s="87">
        <v>1.0500975362800979</v>
      </c>
      <c r="O6235" s="88">
        <v>6.7913658135064336E-2</v>
      </c>
      <c r="P6235" s="89">
        <v>64.673666767797641</v>
      </c>
    </row>
    <row r="6236" spans="1:16">
      <c r="A6236" s="75" t="s">
        <v>5709</v>
      </c>
      <c r="B6236" s="85">
        <v>6232</v>
      </c>
      <c r="C6236" s="85">
        <v>3557</v>
      </c>
      <c r="D6236" s="85">
        <v>6232</v>
      </c>
      <c r="E6236" s="86" t="s">
        <v>5622</v>
      </c>
      <c r="F6236" s="85" t="s">
        <v>4554</v>
      </c>
      <c r="G6236" s="86" t="s">
        <v>29</v>
      </c>
      <c r="H6236" s="85" t="s">
        <v>2</v>
      </c>
      <c r="I6236" s="85">
        <v>1</v>
      </c>
      <c r="J6236" s="88">
        <v>7.8493360120909891E-2</v>
      </c>
      <c r="K6236" s="146">
        <v>0.15718389187447676</v>
      </c>
      <c r="L6236" s="147">
        <v>4.4530563315771971E-10</v>
      </c>
      <c r="M6236" s="147">
        <v>5.382993001673721E-3</v>
      </c>
      <c r="N6236" s="87">
        <v>1.0562487352373831</v>
      </c>
      <c r="O6236" s="88">
        <v>6.8311478726650235E-2</v>
      </c>
      <c r="P6236" s="89">
        <v>64.673666767797656</v>
      </c>
    </row>
    <row r="6237" spans="1:16">
      <c r="A6237" s="75" t="s">
        <v>5710</v>
      </c>
      <c r="B6237" s="85">
        <v>6233</v>
      </c>
      <c r="C6237" s="85">
        <v>3558</v>
      </c>
      <c r="D6237" s="85">
        <v>6233</v>
      </c>
      <c r="E6237" s="86" t="s">
        <v>5622</v>
      </c>
      <c r="F6237" s="85" t="s">
        <v>4556</v>
      </c>
      <c r="G6237" s="86" t="s">
        <v>29</v>
      </c>
      <c r="H6237" s="85" t="s">
        <v>2</v>
      </c>
      <c r="I6237" s="85">
        <v>1</v>
      </c>
      <c r="J6237" s="88">
        <v>7.8493360120909891E-2</v>
      </c>
      <c r="K6237" s="146">
        <v>0.15718389187447676</v>
      </c>
      <c r="L6237" s="147">
        <v>4.4530563315771971E-10</v>
      </c>
      <c r="M6237" s="147">
        <v>5.382993001673721E-3</v>
      </c>
      <c r="N6237" s="87">
        <v>1.0562487352373831</v>
      </c>
      <c r="O6237" s="88">
        <v>6.8311478726650235E-2</v>
      </c>
      <c r="P6237" s="89">
        <v>64.673666767797656</v>
      </c>
    </row>
    <row r="6238" spans="1:16">
      <c r="A6238" s="75" t="s">
        <v>5711</v>
      </c>
      <c r="B6238" s="85">
        <v>6234</v>
      </c>
      <c r="C6238" s="85">
        <v>3559</v>
      </c>
      <c r="D6238" s="85">
        <v>6234</v>
      </c>
      <c r="E6238" s="86" t="s">
        <v>5622</v>
      </c>
      <c r="F6238" s="85" t="s">
        <v>4398</v>
      </c>
      <c r="G6238" s="86" t="s">
        <v>29</v>
      </c>
      <c r="H6238" s="85" t="s">
        <v>2</v>
      </c>
      <c r="I6238" s="85">
        <v>1</v>
      </c>
      <c r="J6238" s="88">
        <v>7.8493360120909891E-2</v>
      </c>
      <c r="K6238" s="146">
        <v>0.15718389187447676</v>
      </c>
      <c r="L6238" s="147">
        <v>4.4530563315771971E-10</v>
      </c>
      <c r="M6238" s="147">
        <v>5.382993001673721E-3</v>
      </c>
      <c r="N6238" s="87">
        <v>1.0562487352373831</v>
      </c>
      <c r="O6238" s="88">
        <v>6.8311478726650235E-2</v>
      </c>
      <c r="P6238" s="89">
        <v>64.673666767797656</v>
      </c>
    </row>
    <row r="6239" spans="1:16">
      <c r="A6239" s="75" t="s">
        <v>5712</v>
      </c>
      <c r="B6239" s="85">
        <v>6235</v>
      </c>
      <c r="C6239" s="85">
        <v>3560</v>
      </c>
      <c r="D6239" s="85">
        <v>6235</v>
      </c>
      <c r="E6239" s="86" t="s">
        <v>5622</v>
      </c>
      <c r="F6239" s="85" t="s">
        <v>4559</v>
      </c>
      <c r="G6239" s="86" t="s">
        <v>29</v>
      </c>
      <c r="H6239" s="85" t="s">
        <v>2</v>
      </c>
      <c r="I6239" s="85">
        <v>1</v>
      </c>
      <c r="J6239" s="88">
        <v>7.8036244046994843E-2</v>
      </c>
      <c r="K6239" s="146">
        <v>0.15626851147254606</v>
      </c>
      <c r="L6239" s="147">
        <v>4.4271233912102759E-10</v>
      </c>
      <c r="M6239" s="147">
        <v>5.3516444567388716E-3</v>
      </c>
      <c r="N6239" s="87">
        <v>1.0500975362800979</v>
      </c>
      <c r="O6239" s="88">
        <v>6.7913658135064336E-2</v>
      </c>
      <c r="P6239" s="89">
        <v>64.673666767797641</v>
      </c>
    </row>
    <row r="6240" spans="1:16">
      <c r="A6240" s="75" t="s">
        <v>5713</v>
      </c>
      <c r="B6240" s="85">
        <v>6236</v>
      </c>
      <c r="C6240" s="85">
        <v>3561</v>
      </c>
      <c r="D6240" s="85">
        <v>6236</v>
      </c>
      <c r="E6240" s="86" t="s">
        <v>5622</v>
      </c>
      <c r="F6240" s="85" t="s">
        <v>4400</v>
      </c>
      <c r="G6240" s="86" t="s">
        <v>29</v>
      </c>
      <c r="H6240" s="85" t="s">
        <v>2</v>
      </c>
      <c r="I6240" s="85">
        <v>1</v>
      </c>
      <c r="J6240" s="88">
        <v>6.5274575744249996E-2</v>
      </c>
      <c r="K6240" s="146">
        <v>0.1307131181558801</v>
      </c>
      <c r="L6240" s="147">
        <v>3.7031331358627251E-10</v>
      </c>
      <c r="M6240" s="147">
        <v>4.476462517049481E-3</v>
      </c>
      <c r="N6240" s="87">
        <v>0.87836968587938413</v>
      </c>
      <c r="O6240" s="88">
        <v>5.6807388363498218E-2</v>
      </c>
      <c r="P6240" s="89">
        <v>64.673666767797457</v>
      </c>
    </row>
    <row r="6241" spans="1:16">
      <c r="A6241" s="75" t="s">
        <v>5714</v>
      </c>
      <c r="B6241" s="85">
        <v>6237</v>
      </c>
      <c r="C6241" s="85">
        <v>3562</v>
      </c>
      <c r="D6241" s="85">
        <v>6237</v>
      </c>
      <c r="E6241" s="86" t="s">
        <v>5622</v>
      </c>
      <c r="F6241" s="85" t="s">
        <v>243</v>
      </c>
      <c r="G6241" s="86" t="s">
        <v>29</v>
      </c>
      <c r="H6241" s="85" t="s">
        <v>2</v>
      </c>
      <c r="I6241" s="85">
        <v>1</v>
      </c>
      <c r="J6241" s="88">
        <v>0.1102237456880177</v>
      </c>
      <c r="K6241" s="146">
        <v>0.22072527155899782</v>
      </c>
      <c r="L6241" s="147">
        <v>6.2532544256920975E-10</v>
      </c>
      <c r="M6241" s="147">
        <v>7.5588639038807462E-3</v>
      </c>
      <c r="N6241" s="87">
        <v>1.4832311159030269</v>
      </c>
      <c r="O6241" s="88">
        <v>9.5926568373868398E-2</v>
      </c>
      <c r="P6241" s="89">
        <v>64.674053386121145</v>
      </c>
    </row>
    <row r="6242" spans="1:16">
      <c r="A6242" s="75" t="s">
        <v>5717</v>
      </c>
      <c r="B6242" s="85">
        <v>6238</v>
      </c>
      <c r="C6242" s="85">
        <v>3564</v>
      </c>
      <c r="D6242" s="85">
        <v>6238</v>
      </c>
      <c r="E6242" s="86" t="s">
        <v>112</v>
      </c>
      <c r="F6242" s="85" t="s">
        <v>2901</v>
      </c>
      <c r="G6242" s="86" t="s">
        <v>29</v>
      </c>
      <c r="H6242" s="85" t="s">
        <v>2</v>
      </c>
      <c r="I6242" s="85">
        <v>1</v>
      </c>
      <c r="J6242" s="88">
        <v>4.01719910087842E-2</v>
      </c>
      <c r="K6242" s="146">
        <v>7.3882903107140602E-2</v>
      </c>
      <c r="L6242" s="147">
        <v>3.2740157600837418E-10</v>
      </c>
      <c r="M6242" s="147">
        <v>2.877094323690601E-3</v>
      </c>
      <c r="N6242" s="87">
        <v>0.53047172139938026</v>
      </c>
      <c r="O6242" s="88">
        <v>3.4840961304974077E-2</v>
      </c>
      <c r="P6242" s="89">
        <v>65.679205694629488</v>
      </c>
    </row>
    <row r="6243" spans="1:16">
      <c r="A6243" s="75" t="s">
        <v>5718</v>
      </c>
      <c r="B6243" s="85">
        <v>6239</v>
      </c>
      <c r="C6243" s="85">
        <v>3565</v>
      </c>
      <c r="D6243" s="85">
        <v>6239</v>
      </c>
      <c r="E6243" s="86" t="s">
        <v>112</v>
      </c>
      <c r="F6243" s="85" t="s">
        <v>931</v>
      </c>
      <c r="G6243" s="86" t="s">
        <v>29</v>
      </c>
      <c r="H6243" s="85" t="s">
        <v>2</v>
      </c>
      <c r="I6243" s="85">
        <v>1</v>
      </c>
      <c r="J6243" s="88">
        <v>9.6615054337707895E-2</v>
      </c>
      <c r="K6243" s="146">
        <v>0.17769098836797836</v>
      </c>
      <c r="L6243" s="147">
        <v>7.8741239932813952E-10</v>
      </c>
      <c r="M6243" s="147">
        <v>6.9195136744388012E-3</v>
      </c>
      <c r="N6243" s="87">
        <v>1.27580326687069</v>
      </c>
      <c r="O6243" s="88">
        <v>8.3793738886961233E-2</v>
      </c>
      <c r="P6243" s="89">
        <v>65.679200753648971</v>
      </c>
    </row>
    <row r="6244" spans="1:16">
      <c r="A6244" s="75" t="s">
        <v>5719</v>
      </c>
      <c r="B6244" s="85">
        <v>6240</v>
      </c>
      <c r="C6244" s="85">
        <v>3566</v>
      </c>
      <c r="D6244" s="85">
        <v>6240</v>
      </c>
      <c r="E6244" s="86" t="s">
        <v>112</v>
      </c>
      <c r="F6244" s="85" t="s">
        <v>2804</v>
      </c>
      <c r="G6244" s="86" t="s">
        <v>29</v>
      </c>
      <c r="H6244" s="85" t="s">
        <v>2</v>
      </c>
      <c r="I6244" s="85">
        <v>1</v>
      </c>
      <c r="J6244" s="88">
        <v>6.2864985590669636E-2</v>
      </c>
      <c r="K6244" s="146">
        <v>0.11561905503293574</v>
      </c>
      <c r="L6244" s="147">
        <v>5.1234939671345562E-10</v>
      </c>
      <c r="M6244" s="147">
        <v>4.5023532232260424E-3</v>
      </c>
      <c r="N6244" s="87">
        <v>0.83013304256534648</v>
      </c>
      <c r="O6244" s="88">
        <v>5.4522478856558032E-2</v>
      </c>
      <c r="P6244" s="89">
        <v>65.679205694629516</v>
      </c>
    </row>
    <row r="6245" spans="1:16">
      <c r="A6245" s="75" t="s">
        <v>5720</v>
      </c>
      <c r="B6245" s="85">
        <v>6241</v>
      </c>
      <c r="C6245" s="85">
        <v>3567</v>
      </c>
      <c r="D6245" s="85">
        <v>6241</v>
      </c>
      <c r="E6245" s="86" t="s">
        <v>112</v>
      </c>
      <c r="F6245" s="85" t="s">
        <v>2872</v>
      </c>
      <c r="G6245" s="86" t="s">
        <v>29</v>
      </c>
      <c r="H6245" s="85" t="s">
        <v>2</v>
      </c>
      <c r="I6245" s="85">
        <v>1</v>
      </c>
      <c r="J6245" s="88">
        <v>8.0250590588641799E-2</v>
      </c>
      <c r="K6245" s="146">
        <v>0.14759404584057889</v>
      </c>
      <c r="L6245" s="147">
        <v>6.5404206948978617E-10</v>
      </c>
      <c r="M6245" s="147">
        <v>5.7475003535051427E-3</v>
      </c>
      <c r="N6245" s="87">
        <v>1.0597102733433099</v>
      </c>
      <c r="O6245" s="88">
        <v>6.9600923783619692E-2</v>
      </c>
      <c r="P6245" s="89">
        <v>65.679200753649184</v>
      </c>
    </row>
    <row r="6246" spans="1:16">
      <c r="A6246" s="75" t="s">
        <v>5721</v>
      </c>
      <c r="B6246" s="85">
        <v>6242</v>
      </c>
      <c r="C6246" s="85">
        <v>3568</v>
      </c>
      <c r="D6246" s="85">
        <v>6242</v>
      </c>
      <c r="E6246" s="86" t="s">
        <v>112</v>
      </c>
      <c r="F6246" s="85" t="s">
        <v>4233</v>
      </c>
      <c r="G6246" s="86" t="s">
        <v>29</v>
      </c>
      <c r="H6246" s="85" t="s">
        <v>2</v>
      </c>
      <c r="I6246" s="85">
        <v>1</v>
      </c>
      <c r="J6246" s="88">
        <v>7.6238082525412212E-2</v>
      </c>
      <c r="K6246" s="146">
        <v>0.14021438128539682</v>
      </c>
      <c r="L6246" s="147">
        <v>6.2134008655977293E-10</v>
      </c>
      <c r="M6246" s="147">
        <v>5.4601265452577609E-3</v>
      </c>
      <c r="N6246" s="87">
        <v>1.006724980711065</v>
      </c>
      <c r="O6246" s="88">
        <v>6.6120897086044031E-2</v>
      </c>
      <c r="P6246" s="89">
        <v>65.679205694629587</v>
      </c>
    </row>
    <row r="6247" spans="1:16">
      <c r="A6247" s="75" t="s">
        <v>5722</v>
      </c>
      <c r="B6247" s="85">
        <v>6243</v>
      </c>
      <c r="C6247" s="85">
        <v>3569</v>
      </c>
      <c r="D6247" s="85">
        <v>6243</v>
      </c>
      <c r="E6247" s="86" t="s">
        <v>112</v>
      </c>
      <c r="F6247" s="85" t="s">
        <v>4591</v>
      </c>
      <c r="G6247" s="86" t="s">
        <v>29</v>
      </c>
      <c r="H6247" s="85" t="s">
        <v>2</v>
      </c>
      <c r="I6247" s="85">
        <v>1</v>
      </c>
      <c r="J6247" s="88">
        <v>7.6238082525412212E-2</v>
      </c>
      <c r="K6247" s="146">
        <v>0.14021438128539682</v>
      </c>
      <c r="L6247" s="147">
        <v>6.2134008655977293E-10</v>
      </c>
      <c r="M6247" s="147">
        <v>5.4601265452577609E-3</v>
      </c>
      <c r="N6247" s="87">
        <v>1.006724980711065</v>
      </c>
      <c r="O6247" s="88">
        <v>6.6120897086044031E-2</v>
      </c>
      <c r="P6247" s="89">
        <v>65.679205694629587</v>
      </c>
    </row>
    <row r="6248" spans="1:16">
      <c r="A6248" s="75" t="s">
        <v>5723</v>
      </c>
      <c r="B6248" s="85">
        <v>6244</v>
      </c>
      <c r="C6248" s="85">
        <v>3570</v>
      </c>
      <c r="D6248" s="85">
        <v>6244</v>
      </c>
      <c r="E6248" s="86" t="s">
        <v>112</v>
      </c>
      <c r="F6248" s="85" t="s">
        <v>4247</v>
      </c>
      <c r="G6248" s="86" t="s">
        <v>29</v>
      </c>
      <c r="H6248" s="85" t="s">
        <v>2</v>
      </c>
      <c r="I6248" s="85">
        <v>1</v>
      </c>
      <c r="J6248" s="88">
        <v>7.6238082525412212E-2</v>
      </c>
      <c r="K6248" s="146">
        <v>0.14021438128539682</v>
      </c>
      <c r="L6248" s="147">
        <v>6.2134008655977293E-10</v>
      </c>
      <c r="M6248" s="147">
        <v>5.4601265452577609E-3</v>
      </c>
      <c r="N6248" s="87">
        <v>1.006724980711065</v>
      </c>
      <c r="O6248" s="88">
        <v>6.6120897086044031E-2</v>
      </c>
      <c r="P6248" s="89">
        <v>65.679205694629587</v>
      </c>
    </row>
    <row r="6249" spans="1:16">
      <c r="A6249" s="75" t="s">
        <v>5724</v>
      </c>
      <c r="B6249" s="85">
        <v>6245</v>
      </c>
      <c r="C6249" s="85">
        <v>3571</v>
      </c>
      <c r="D6249" s="85">
        <v>6245</v>
      </c>
      <c r="E6249" s="86" t="s">
        <v>112</v>
      </c>
      <c r="F6249" s="85" t="s">
        <v>4416</v>
      </c>
      <c r="G6249" s="86" t="s">
        <v>29</v>
      </c>
      <c r="H6249" s="85" t="s">
        <v>2</v>
      </c>
      <c r="I6249" s="85">
        <v>1</v>
      </c>
      <c r="J6249" s="88">
        <v>7.6238082525412212E-2</v>
      </c>
      <c r="K6249" s="146">
        <v>0.14021438128539682</v>
      </c>
      <c r="L6249" s="147">
        <v>6.2134008655977293E-10</v>
      </c>
      <c r="M6249" s="147">
        <v>5.4601265452577609E-3</v>
      </c>
      <c r="N6249" s="87">
        <v>1.006724980711065</v>
      </c>
      <c r="O6249" s="88">
        <v>6.6120897086044031E-2</v>
      </c>
      <c r="P6249" s="89">
        <v>65.679205694629587</v>
      </c>
    </row>
    <row r="6250" spans="1:16">
      <c r="A6250" s="75" t="s">
        <v>5725</v>
      </c>
      <c r="B6250" s="85">
        <v>6246</v>
      </c>
      <c r="C6250" s="85">
        <v>3572</v>
      </c>
      <c r="D6250" s="85">
        <v>6246</v>
      </c>
      <c r="E6250" s="86" t="s">
        <v>112</v>
      </c>
      <c r="F6250" s="85" t="s">
        <v>4418</v>
      </c>
      <c r="G6250" s="86" t="s">
        <v>29</v>
      </c>
      <c r="H6250" s="85" t="s">
        <v>2</v>
      </c>
      <c r="I6250" s="85">
        <v>1</v>
      </c>
      <c r="J6250" s="88">
        <v>7.6238082525412212E-2</v>
      </c>
      <c r="K6250" s="146">
        <v>0.14021438128539682</v>
      </c>
      <c r="L6250" s="147">
        <v>6.2134008655977293E-10</v>
      </c>
      <c r="M6250" s="147">
        <v>5.4601265452577609E-3</v>
      </c>
      <c r="N6250" s="87">
        <v>1.006724980711065</v>
      </c>
      <c r="O6250" s="88">
        <v>6.6120897086044031E-2</v>
      </c>
      <c r="P6250" s="89">
        <v>65.679205694629587</v>
      </c>
    </row>
    <row r="6251" spans="1:16">
      <c r="A6251" s="75" t="s">
        <v>5726</v>
      </c>
      <c r="B6251" s="85">
        <v>6247</v>
      </c>
      <c r="C6251" s="85">
        <v>3573</v>
      </c>
      <c r="D6251" s="85">
        <v>6247</v>
      </c>
      <c r="E6251" s="86" t="s">
        <v>112</v>
      </c>
      <c r="F6251" s="85" t="s">
        <v>4596</v>
      </c>
      <c r="G6251" s="86" t="s">
        <v>29</v>
      </c>
      <c r="H6251" s="85" t="s">
        <v>2</v>
      </c>
      <c r="I6251" s="85">
        <v>1</v>
      </c>
      <c r="J6251" s="88">
        <v>7.6238082525412212E-2</v>
      </c>
      <c r="K6251" s="146">
        <v>0.14021438128539682</v>
      </c>
      <c r="L6251" s="147">
        <v>6.2134008655977293E-10</v>
      </c>
      <c r="M6251" s="147">
        <v>5.4601265452577609E-3</v>
      </c>
      <c r="N6251" s="87">
        <v>1.006724980711065</v>
      </c>
      <c r="O6251" s="88">
        <v>6.6120897086044031E-2</v>
      </c>
      <c r="P6251" s="89">
        <v>65.679205694629587</v>
      </c>
    </row>
    <row r="6252" spans="1:16">
      <c r="A6252" s="75" t="s">
        <v>5727</v>
      </c>
      <c r="B6252" s="85">
        <v>6248</v>
      </c>
      <c r="C6252" s="85">
        <v>3574</v>
      </c>
      <c r="D6252" s="85">
        <v>6248</v>
      </c>
      <c r="E6252" s="86" t="s">
        <v>112</v>
      </c>
      <c r="F6252" s="85" t="s">
        <v>5314</v>
      </c>
      <c r="G6252" s="86" t="s">
        <v>29</v>
      </c>
      <c r="H6252" s="85" t="s">
        <v>2</v>
      </c>
      <c r="I6252" s="85">
        <v>1</v>
      </c>
      <c r="J6252" s="88">
        <v>7.6238082525412212E-2</v>
      </c>
      <c r="K6252" s="146">
        <v>0.14021438128539682</v>
      </c>
      <c r="L6252" s="147">
        <v>6.2134008655977293E-10</v>
      </c>
      <c r="M6252" s="147">
        <v>5.4601265452577609E-3</v>
      </c>
      <c r="N6252" s="87">
        <v>1.006724980711065</v>
      </c>
      <c r="O6252" s="88">
        <v>6.6120897086044031E-2</v>
      </c>
      <c r="P6252" s="89">
        <v>65.679205694629587</v>
      </c>
    </row>
    <row r="6253" spans="1:16">
      <c r="A6253" s="75" t="s">
        <v>5728</v>
      </c>
      <c r="B6253" s="85">
        <v>6249</v>
      </c>
      <c r="C6253" s="85">
        <v>3575</v>
      </c>
      <c r="D6253" s="85">
        <v>6249</v>
      </c>
      <c r="E6253" s="86" t="s">
        <v>112</v>
      </c>
      <c r="F6253" s="85" t="s">
        <v>4420</v>
      </c>
      <c r="G6253" s="86" t="s">
        <v>29</v>
      </c>
      <c r="H6253" s="85" t="s">
        <v>2</v>
      </c>
      <c r="I6253" s="85">
        <v>1</v>
      </c>
      <c r="J6253" s="88">
        <v>7.6238082525412212E-2</v>
      </c>
      <c r="K6253" s="146">
        <v>0.14021438128539682</v>
      </c>
      <c r="L6253" s="147">
        <v>6.2134008655977293E-10</v>
      </c>
      <c r="M6253" s="147">
        <v>5.4601265452577609E-3</v>
      </c>
      <c r="N6253" s="87">
        <v>1.006724980711065</v>
      </c>
      <c r="O6253" s="88">
        <v>6.6120897086044031E-2</v>
      </c>
      <c r="P6253" s="89">
        <v>65.679205694629587</v>
      </c>
    </row>
    <row r="6254" spans="1:16">
      <c r="A6254" s="75" t="s">
        <v>5729</v>
      </c>
      <c r="B6254" s="85">
        <v>6250</v>
      </c>
      <c r="C6254" s="85">
        <v>3576</v>
      </c>
      <c r="D6254" s="85">
        <v>6250</v>
      </c>
      <c r="E6254" s="86" t="s">
        <v>112</v>
      </c>
      <c r="F6254" s="85" t="s">
        <v>4422</v>
      </c>
      <c r="G6254" s="86" t="s">
        <v>29</v>
      </c>
      <c r="H6254" s="85" t="s">
        <v>2</v>
      </c>
      <c r="I6254" s="85">
        <v>1</v>
      </c>
      <c r="J6254" s="88">
        <v>7.6238082525412212E-2</v>
      </c>
      <c r="K6254" s="146">
        <v>0.14021438128539682</v>
      </c>
      <c r="L6254" s="147">
        <v>6.2134008655977293E-10</v>
      </c>
      <c r="M6254" s="147">
        <v>5.4601265452577609E-3</v>
      </c>
      <c r="N6254" s="87">
        <v>1.006724980711065</v>
      </c>
      <c r="O6254" s="88">
        <v>6.6120897086044031E-2</v>
      </c>
      <c r="P6254" s="89">
        <v>65.679205694629587</v>
      </c>
    </row>
    <row r="6255" spans="1:16">
      <c r="A6255" s="75" t="s">
        <v>5730</v>
      </c>
      <c r="B6255" s="85">
        <v>6251</v>
      </c>
      <c r="C6255" s="85">
        <v>3577</v>
      </c>
      <c r="D6255" s="85">
        <v>6251</v>
      </c>
      <c r="E6255" s="86" t="s">
        <v>112</v>
      </c>
      <c r="F6255" s="85" t="s">
        <v>509</v>
      </c>
      <c r="G6255" s="86" t="s">
        <v>29</v>
      </c>
      <c r="H6255" s="85" t="s">
        <v>2</v>
      </c>
      <c r="I6255" s="85">
        <v>1</v>
      </c>
      <c r="J6255" s="88">
        <v>7.6238055226532181E-2</v>
      </c>
      <c r="K6255" s="146">
        <v>0.1402143414263648</v>
      </c>
      <c r="L6255" s="147">
        <v>6.2133996232290222E-10</v>
      </c>
      <c r="M6255" s="147">
        <v>5.4601250962034338E-3</v>
      </c>
      <c r="N6255" s="87">
        <v>1.006724627463508</v>
      </c>
      <c r="O6255" s="88">
        <v>6.612087313592184E-2</v>
      </c>
      <c r="P6255" s="89">
        <v>65.679204950530135</v>
      </c>
    </row>
    <row r="6256" spans="1:16">
      <c r="A6256" s="75" t="s">
        <v>5731</v>
      </c>
      <c r="B6256" s="85">
        <v>6252</v>
      </c>
      <c r="C6256" s="85">
        <v>3578</v>
      </c>
      <c r="D6256" s="85">
        <v>6252</v>
      </c>
      <c r="E6256" s="86" t="s">
        <v>112</v>
      </c>
      <c r="F6256" s="85" t="s">
        <v>4235</v>
      </c>
      <c r="G6256" s="86" t="s">
        <v>29</v>
      </c>
      <c r="H6256" s="85" t="s">
        <v>2</v>
      </c>
      <c r="I6256" s="85">
        <v>1</v>
      </c>
      <c r="J6256" s="88">
        <v>7.6238082525412212E-2</v>
      </c>
      <c r="K6256" s="146">
        <v>0.14021438128539682</v>
      </c>
      <c r="L6256" s="147">
        <v>6.2134008655977293E-10</v>
      </c>
      <c r="M6256" s="147">
        <v>5.4601265452577609E-3</v>
      </c>
      <c r="N6256" s="87">
        <v>1.006724980711065</v>
      </c>
      <c r="O6256" s="88">
        <v>6.6120897086044031E-2</v>
      </c>
      <c r="P6256" s="89">
        <v>65.679205694629587</v>
      </c>
    </row>
    <row r="6257" spans="1:16">
      <c r="A6257" s="75" t="s">
        <v>5732</v>
      </c>
      <c r="B6257" s="85">
        <v>6253</v>
      </c>
      <c r="C6257" s="85">
        <v>3579</v>
      </c>
      <c r="D6257" s="85">
        <v>6253</v>
      </c>
      <c r="E6257" s="86" t="s">
        <v>112</v>
      </c>
      <c r="F6257" s="85" t="s">
        <v>4600</v>
      </c>
      <c r="G6257" s="86" t="s">
        <v>29</v>
      </c>
      <c r="H6257" s="85" t="s">
        <v>2</v>
      </c>
      <c r="I6257" s="85">
        <v>1</v>
      </c>
      <c r="J6257" s="88">
        <v>7.6238082525412212E-2</v>
      </c>
      <c r="K6257" s="146">
        <v>0.14021438128539682</v>
      </c>
      <c r="L6257" s="147">
        <v>6.2134008655977293E-10</v>
      </c>
      <c r="M6257" s="147">
        <v>5.4601265452577609E-3</v>
      </c>
      <c r="N6257" s="87">
        <v>1.006724980711065</v>
      </c>
      <c r="O6257" s="88">
        <v>6.6120897086044031E-2</v>
      </c>
      <c r="P6257" s="89">
        <v>65.679205694629587</v>
      </c>
    </row>
    <row r="6258" spans="1:16">
      <c r="A6258" s="75" t="s">
        <v>5733</v>
      </c>
      <c r="B6258" s="85">
        <v>6254</v>
      </c>
      <c r="C6258" s="85">
        <v>3580</v>
      </c>
      <c r="D6258" s="85">
        <v>6254</v>
      </c>
      <c r="E6258" s="86" t="s">
        <v>112</v>
      </c>
      <c r="F6258" s="85" t="s">
        <v>4426</v>
      </c>
      <c r="G6258" s="86" t="s">
        <v>29</v>
      </c>
      <c r="H6258" s="85" t="s">
        <v>2</v>
      </c>
      <c r="I6258" s="85">
        <v>1</v>
      </c>
      <c r="J6258" s="88">
        <v>8.0636433440339716E-2</v>
      </c>
      <c r="K6258" s="146">
        <v>0.14830367251340054</v>
      </c>
      <c r="L6258" s="147">
        <v>6.5718663001514357E-10</v>
      </c>
      <c r="M6258" s="147">
        <v>5.7751338459457111E-3</v>
      </c>
      <c r="N6258" s="87">
        <v>1.064805268059781</v>
      </c>
      <c r="O6258" s="88">
        <v>6.9935564225623428E-2</v>
      </c>
      <c r="P6258" s="89">
        <v>65.679205694629474</v>
      </c>
    </row>
    <row r="6259" spans="1:16">
      <c r="A6259" s="75" t="s">
        <v>5734</v>
      </c>
      <c r="B6259" s="85">
        <v>6255</v>
      </c>
      <c r="C6259" s="85">
        <v>3581</v>
      </c>
      <c r="D6259" s="85">
        <v>6255</v>
      </c>
      <c r="E6259" s="86" t="s">
        <v>112</v>
      </c>
      <c r="F6259" s="85" t="s">
        <v>4428</v>
      </c>
      <c r="G6259" s="86" t="s">
        <v>29</v>
      </c>
      <c r="H6259" s="85" t="s">
        <v>2</v>
      </c>
      <c r="I6259" s="85">
        <v>1</v>
      </c>
      <c r="J6259" s="88">
        <v>8.0250613184644465E-2</v>
      </c>
      <c r="K6259" s="146">
        <v>0.14759408556357556</v>
      </c>
      <c r="L6259" s="147">
        <v>6.5404219637870753E-10</v>
      </c>
      <c r="M6259" s="147">
        <v>5.7475016265871167E-3</v>
      </c>
      <c r="N6259" s="87">
        <v>1.059710506011647</v>
      </c>
      <c r="O6259" s="88">
        <v>6.9600944301099046E-2</v>
      </c>
      <c r="P6259" s="89">
        <v>65.679205694629658</v>
      </c>
    </row>
    <row r="6260" spans="1:16">
      <c r="A6260" s="75" t="s">
        <v>5735</v>
      </c>
      <c r="B6260" s="85">
        <v>6256</v>
      </c>
      <c r="C6260" s="85">
        <v>3582</v>
      </c>
      <c r="D6260" s="85">
        <v>6256</v>
      </c>
      <c r="E6260" s="86" t="s">
        <v>112</v>
      </c>
      <c r="F6260" s="85" t="s">
        <v>4430</v>
      </c>
      <c r="G6260" s="86" t="s">
        <v>29</v>
      </c>
      <c r="H6260" s="85" t="s">
        <v>2</v>
      </c>
      <c r="I6260" s="85">
        <v>1</v>
      </c>
      <c r="J6260" s="88">
        <v>8.0250613184644465E-2</v>
      </c>
      <c r="K6260" s="146">
        <v>0.14759408556357556</v>
      </c>
      <c r="L6260" s="147">
        <v>6.5404219637870753E-10</v>
      </c>
      <c r="M6260" s="147">
        <v>5.7475016265871167E-3</v>
      </c>
      <c r="N6260" s="87">
        <v>1.059710506011647</v>
      </c>
      <c r="O6260" s="88">
        <v>6.9600944301099046E-2</v>
      </c>
      <c r="P6260" s="89">
        <v>65.679205694629658</v>
      </c>
    </row>
    <row r="6261" spans="1:16">
      <c r="A6261" s="75" t="s">
        <v>5736</v>
      </c>
      <c r="B6261" s="85">
        <v>6257</v>
      </c>
      <c r="C6261" s="85">
        <v>3583</v>
      </c>
      <c r="D6261" s="85">
        <v>6257</v>
      </c>
      <c r="E6261" s="86" t="s">
        <v>112</v>
      </c>
      <c r="F6261" s="85" t="s">
        <v>4432</v>
      </c>
      <c r="G6261" s="86" t="s">
        <v>29</v>
      </c>
      <c r="H6261" s="85" t="s">
        <v>2</v>
      </c>
      <c r="I6261" s="85">
        <v>1</v>
      </c>
      <c r="J6261" s="88">
        <v>8.4794631726949829E-2</v>
      </c>
      <c r="K6261" s="146">
        <v>0.15595128353279747</v>
      </c>
      <c r="L6261" s="147">
        <v>6.9107593045070809E-10</v>
      </c>
      <c r="M6261" s="147">
        <v>6.072941556909549E-3</v>
      </c>
      <c r="N6261" s="87">
        <v>1.1197143364834909</v>
      </c>
      <c r="O6261" s="88">
        <v>7.3541948225124845E-2</v>
      </c>
      <c r="P6261" s="89">
        <v>65.679205694629559</v>
      </c>
    </row>
    <row r="6262" spans="1:16">
      <c r="A6262" s="75" t="s">
        <v>5737</v>
      </c>
      <c r="B6262" s="85">
        <v>6258</v>
      </c>
      <c r="C6262" s="85">
        <v>3584</v>
      </c>
      <c r="D6262" s="85">
        <v>6258</v>
      </c>
      <c r="E6262" s="86" t="s">
        <v>112</v>
      </c>
      <c r="F6262" s="85" t="s">
        <v>4361</v>
      </c>
      <c r="G6262" s="86" t="s">
        <v>29</v>
      </c>
      <c r="H6262" s="85" t="s">
        <v>2</v>
      </c>
      <c r="I6262" s="85">
        <v>1</v>
      </c>
      <c r="J6262" s="88">
        <v>8.0250613184644465E-2</v>
      </c>
      <c r="K6262" s="146">
        <v>0.14759408556357556</v>
      </c>
      <c r="L6262" s="147">
        <v>6.5404219637870753E-10</v>
      </c>
      <c r="M6262" s="147">
        <v>5.7475016265871167E-3</v>
      </c>
      <c r="N6262" s="87">
        <v>1.059710506011647</v>
      </c>
      <c r="O6262" s="88">
        <v>6.9600944301099046E-2</v>
      </c>
      <c r="P6262" s="89">
        <v>65.679205694629658</v>
      </c>
    </row>
    <row r="6263" spans="1:16">
      <c r="A6263" s="75" t="s">
        <v>5738</v>
      </c>
      <c r="B6263" s="85">
        <v>6259</v>
      </c>
      <c r="C6263" s="85">
        <v>3585</v>
      </c>
      <c r="D6263" s="85">
        <v>6259</v>
      </c>
      <c r="E6263" s="86" t="s">
        <v>112</v>
      </c>
      <c r="F6263" s="85" t="s">
        <v>4435</v>
      </c>
      <c r="G6263" s="86" t="s">
        <v>29</v>
      </c>
      <c r="H6263" s="85" t="s">
        <v>2</v>
      </c>
      <c r="I6263" s="85">
        <v>1</v>
      </c>
      <c r="J6263" s="88">
        <v>8.0250613184644465E-2</v>
      </c>
      <c r="K6263" s="146">
        <v>0.14759408556357556</v>
      </c>
      <c r="L6263" s="147">
        <v>6.5404219637870753E-10</v>
      </c>
      <c r="M6263" s="147">
        <v>5.7475016265871167E-3</v>
      </c>
      <c r="N6263" s="87">
        <v>1.059710506011647</v>
      </c>
      <c r="O6263" s="88">
        <v>6.9600944301099046E-2</v>
      </c>
      <c r="P6263" s="89">
        <v>65.679205694629658</v>
      </c>
    </row>
    <row r="6264" spans="1:16">
      <c r="A6264" s="75" t="s">
        <v>5739</v>
      </c>
      <c r="B6264" s="85">
        <v>6260</v>
      </c>
      <c r="C6264" s="85">
        <v>3586</v>
      </c>
      <c r="D6264" s="85">
        <v>6260</v>
      </c>
      <c r="E6264" s="86" t="s">
        <v>112</v>
      </c>
      <c r="F6264" s="85" t="s">
        <v>4437</v>
      </c>
      <c r="G6264" s="86" t="s">
        <v>29</v>
      </c>
      <c r="H6264" s="85" t="s">
        <v>2</v>
      </c>
      <c r="I6264" s="85">
        <v>1</v>
      </c>
      <c r="J6264" s="88">
        <v>8.0250613184644465E-2</v>
      </c>
      <c r="K6264" s="146">
        <v>0.14759408556357556</v>
      </c>
      <c r="L6264" s="147">
        <v>6.5404219637870753E-10</v>
      </c>
      <c r="M6264" s="147">
        <v>5.7475016265871167E-3</v>
      </c>
      <c r="N6264" s="87">
        <v>1.059710506011647</v>
      </c>
      <c r="O6264" s="88">
        <v>6.9600944301099046E-2</v>
      </c>
      <c r="P6264" s="89">
        <v>65.679205694629658</v>
      </c>
    </row>
    <row r="6265" spans="1:16">
      <c r="A6265" s="75" t="s">
        <v>5740</v>
      </c>
      <c r="B6265" s="85">
        <v>6261</v>
      </c>
      <c r="C6265" s="85">
        <v>3587</v>
      </c>
      <c r="D6265" s="85">
        <v>6261</v>
      </c>
      <c r="E6265" s="86" t="s">
        <v>112</v>
      </c>
      <c r="F6265" s="85" t="s">
        <v>4439</v>
      </c>
      <c r="G6265" s="86" t="s">
        <v>29</v>
      </c>
      <c r="H6265" s="85" t="s">
        <v>2</v>
      </c>
      <c r="I6265" s="85">
        <v>1</v>
      </c>
      <c r="J6265" s="88">
        <v>9.866104797406286E-2</v>
      </c>
      <c r="K6265" s="146">
        <v>0.18145390519286658</v>
      </c>
      <c r="L6265" s="147">
        <v>8.0408717084205804E-10</v>
      </c>
      <c r="M6265" s="147">
        <v>7.0660461173924034E-3</v>
      </c>
      <c r="N6265" s="87">
        <v>1.302820563273144</v>
      </c>
      <c r="O6265" s="88">
        <v>8.5568219758409947E-2</v>
      </c>
      <c r="P6265" s="89">
        <v>65.679205694629545</v>
      </c>
    </row>
    <row r="6266" spans="1:16">
      <c r="A6266" s="75" t="s">
        <v>5741</v>
      </c>
      <c r="B6266" s="85">
        <v>6262</v>
      </c>
      <c r="C6266" s="85">
        <v>3588</v>
      </c>
      <c r="D6266" s="85">
        <v>6262</v>
      </c>
      <c r="E6266" s="86" t="s">
        <v>112</v>
      </c>
      <c r="F6266" s="85" t="s">
        <v>4441</v>
      </c>
      <c r="G6266" s="86" t="s">
        <v>29</v>
      </c>
      <c r="H6266" s="85" t="s">
        <v>2</v>
      </c>
      <c r="I6266" s="85">
        <v>1</v>
      </c>
      <c r="J6266" s="88">
        <v>8.0250613184644465E-2</v>
      </c>
      <c r="K6266" s="146">
        <v>0.14759408556357556</v>
      </c>
      <c r="L6266" s="147">
        <v>6.5404219637870753E-10</v>
      </c>
      <c r="M6266" s="147">
        <v>5.7475016265871167E-3</v>
      </c>
      <c r="N6266" s="87">
        <v>1.059710506011647</v>
      </c>
      <c r="O6266" s="88">
        <v>6.9600944301099046E-2</v>
      </c>
      <c r="P6266" s="89">
        <v>65.679205694629658</v>
      </c>
    </row>
    <row r="6267" spans="1:16">
      <c r="A6267" s="75" t="s">
        <v>5742</v>
      </c>
      <c r="B6267" s="85">
        <v>6263</v>
      </c>
      <c r="C6267" s="85">
        <v>3589</v>
      </c>
      <c r="D6267" s="85">
        <v>6263</v>
      </c>
      <c r="E6267" s="86" t="s">
        <v>112</v>
      </c>
      <c r="F6267" s="85" t="s">
        <v>4443</v>
      </c>
      <c r="G6267" s="86" t="s">
        <v>29</v>
      </c>
      <c r="H6267" s="85" t="s">
        <v>2</v>
      </c>
      <c r="I6267" s="85">
        <v>1</v>
      </c>
      <c r="J6267" s="88">
        <v>8.0250613184644465E-2</v>
      </c>
      <c r="K6267" s="146">
        <v>0.14759408556357556</v>
      </c>
      <c r="L6267" s="147">
        <v>6.5404219637870753E-10</v>
      </c>
      <c r="M6267" s="147">
        <v>5.7475016265871167E-3</v>
      </c>
      <c r="N6267" s="87">
        <v>1.059710506011647</v>
      </c>
      <c r="O6267" s="88">
        <v>6.9600944301099046E-2</v>
      </c>
      <c r="P6267" s="89">
        <v>65.679205694629658</v>
      </c>
    </row>
    <row r="6268" spans="1:16">
      <c r="A6268" s="75" t="s">
        <v>5743</v>
      </c>
      <c r="B6268" s="85">
        <v>6264</v>
      </c>
      <c r="C6268" s="85">
        <v>3590</v>
      </c>
      <c r="D6268" s="85">
        <v>6264</v>
      </c>
      <c r="E6268" s="86" t="s">
        <v>112</v>
      </c>
      <c r="F6268" s="85" t="s">
        <v>4445</v>
      </c>
      <c r="G6268" s="86" t="s">
        <v>29</v>
      </c>
      <c r="H6268" s="85" t="s">
        <v>2</v>
      </c>
      <c r="I6268" s="85">
        <v>1</v>
      </c>
      <c r="J6268" s="88">
        <v>8.0250613184644465E-2</v>
      </c>
      <c r="K6268" s="146">
        <v>0.14759408556357556</v>
      </c>
      <c r="L6268" s="147">
        <v>6.5404219637870753E-10</v>
      </c>
      <c r="M6268" s="147">
        <v>5.7475016265871167E-3</v>
      </c>
      <c r="N6268" s="87">
        <v>1.059710506011647</v>
      </c>
      <c r="O6268" s="88">
        <v>6.9600944301099046E-2</v>
      </c>
      <c r="P6268" s="89">
        <v>65.679205694629658</v>
      </c>
    </row>
    <row r="6269" spans="1:16">
      <c r="A6269" s="75" t="s">
        <v>5744</v>
      </c>
      <c r="B6269" s="85">
        <v>6265</v>
      </c>
      <c r="C6269" s="85">
        <v>3591</v>
      </c>
      <c r="D6269" s="85">
        <v>6265</v>
      </c>
      <c r="E6269" s="86" t="s">
        <v>112</v>
      </c>
      <c r="F6269" s="85" t="s">
        <v>4447</v>
      </c>
      <c r="G6269" s="86" t="s">
        <v>29</v>
      </c>
      <c r="H6269" s="85" t="s">
        <v>2</v>
      </c>
      <c r="I6269" s="85">
        <v>1</v>
      </c>
      <c r="J6269" s="88">
        <v>8.0250613184644465E-2</v>
      </c>
      <c r="K6269" s="146">
        <v>0.14759408556357556</v>
      </c>
      <c r="L6269" s="147">
        <v>6.5404219637870753E-10</v>
      </c>
      <c r="M6269" s="147">
        <v>5.7475016265871167E-3</v>
      </c>
      <c r="N6269" s="87">
        <v>1.059710506011647</v>
      </c>
      <c r="O6269" s="88">
        <v>6.9600944301099046E-2</v>
      </c>
      <c r="P6269" s="89">
        <v>65.679205694629658</v>
      </c>
    </row>
    <row r="6270" spans="1:16">
      <c r="A6270" s="75" t="s">
        <v>5745</v>
      </c>
      <c r="B6270" s="85">
        <v>6266</v>
      </c>
      <c r="C6270" s="85">
        <v>3592</v>
      </c>
      <c r="D6270" s="85">
        <v>6266</v>
      </c>
      <c r="E6270" s="86" t="s">
        <v>112</v>
      </c>
      <c r="F6270" s="85" t="s">
        <v>4449</v>
      </c>
      <c r="G6270" s="86" t="s">
        <v>29</v>
      </c>
      <c r="H6270" s="85" t="s">
        <v>2</v>
      </c>
      <c r="I6270" s="85">
        <v>1</v>
      </c>
      <c r="J6270" s="88">
        <v>8.0250613184644465E-2</v>
      </c>
      <c r="K6270" s="146">
        <v>0.14759408556357556</v>
      </c>
      <c r="L6270" s="147">
        <v>6.5404219637870753E-10</v>
      </c>
      <c r="M6270" s="147">
        <v>5.7475016265871167E-3</v>
      </c>
      <c r="N6270" s="87">
        <v>1.059710506011647</v>
      </c>
      <c r="O6270" s="88">
        <v>6.9600944301099046E-2</v>
      </c>
      <c r="P6270" s="89">
        <v>65.679205694629658</v>
      </c>
    </row>
    <row r="6271" spans="1:16">
      <c r="A6271" s="75" t="s">
        <v>5746</v>
      </c>
      <c r="B6271" s="85">
        <v>6267</v>
      </c>
      <c r="C6271" s="85">
        <v>3593</v>
      </c>
      <c r="D6271" s="85">
        <v>6267</v>
      </c>
      <c r="E6271" s="86" t="s">
        <v>112</v>
      </c>
      <c r="F6271" s="85" t="s">
        <v>4451</v>
      </c>
      <c r="G6271" s="86" t="s">
        <v>29</v>
      </c>
      <c r="H6271" s="85" t="s">
        <v>2</v>
      </c>
      <c r="I6271" s="85">
        <v>1</v>
      </c>
      <c r="J6271" s="88">
        <v>8.4029950679312168E-2</v>
      </c>
      <c r="K6271" s="146">
        <v>0.15454490923240152</v>
      </c>
      <c r="L6271" s="147">
        <v>6.8484378278131392E-10</v>
      </c>
      <c r="M6271" s="147">
        <v>6.0181755508853171E-3</v>
      </c>
      <c r="N6271" s="87">
        <v>1.1096167122065861</v>
      </c>
      <c r="O6271" s="88">
        <v>7.2878744283215002E-2</v>
      </c>
      <c r="P6271" s="89">
        <v>65.679205694629616</v>
      </c>
    </row>
    <row r="6272" spans="1:16">
      <c r="A6272" s="75" t="s">
        <v>5747</v>
      </c>
      <c r="B6272" s="85">
        <v>6268</v>
      </c>
      <c r="C6272" s="85">
        <v>3594</v>
      </c>
      <c r="D6272" s="85">
        <v>6268</v>
      </c>
      <c r="E6272" s="86" t="s">
        <v>112</v>
      </c>
      <c r="F6272" s="85" t="s">
        <v>4453</v>
      </c>
      <c r="G6272" s="86" t="s">
        <v>29</v>
      </c>
      <c r="H6272" s="85" t="s">
        <v>2</v>
      </c>
      <c r="I6272" s="85">
        <v>1</v>
      </c>
      <c r="J6272" s="88">
        <v>8.0250613184644465E-2</v>
      </c>
      <c r="K6272" s="146">
        <v>0.14759408556357556</v>
      </c>
      <c r="L6272" s="147">
        <v>6.5404219637870753E-10</v>
      </c>
      <c r="M6272" s="147">
        <v>5.7475016265871167E-3</v>
      </c>
      <c r="N6272" s="87">
        <v>1.059710506011647</v>
      </c>
      <c r="O6272" s="88">
        <v>6.9600944301099046E-2</v>
      </c>
      <c r="P6272" s="89">
        <v>65.679205694629658</v>
      </c>
    </row>
    <row r="6273" spans="1:16">
      <c r="A6273" s="75" t="s">
        <v>5748</v>
      </c>
      <c r="B6273" s="85">
        <v>6269</v>
      </c>
      <c r="C6273" s="85">
        <v>3595</v>
      </c>
      <c r="D6273" s="85">
        <v>6269</v>
      </c>
      <c r="E6273" s="86" t="s">
        <v>112</v>
      </c>
      <c r="F6273" s="85" t="s">
        <v>4455</v>
      </c>
      <c r="G6273" s="86" t="s">
        <v>29</v>
      </c>
      <c r="H6273" s="85" t="s">
        <v>2</v>
      </c>
      <c r="I6273" s="85">
        <v>1</v>
      </c>
      <c r="J6273" s="88">
        <v>8.0250613184644465E-2</v>
      </c>
      <c r="K6273" s="146">
        <v>0.14759408556357556</v>
      </c>
      <c r="L6273" s="147">
        <v>6.5404219637870753E-10</v>
      </c>
      <c r="M6273" s="147">
        <v>5.7475016265871167E-3</v>
      </c>
      <c r="N6273" s="87">
        <v>1.059710506011647</v>
      </c>
      <c r="O6273" s="88">
        <v>6.9600944301099046E-2</v>
      </c>
      <c r="P6273" s="89">
        <v>65.679205694629658</v>
      </c>
    </row>
    <row r="6274" spans="1:16">
      <c r="A6274" s="75" t="s">
        <v>5749</v>
      </c>
      <c r="B6274" s="85">
        <v>6270</v>
      </c>
      <c r="C6274" s="85">
        <v>3596</v>
      </c>
      <c r="D6274" s="85">
        <v>6270</v>
      </c>
      <c r="E6274" s="86" t="s">
        <v>112</v>
      </c>
      <c r="F6274" s="85" t="s">
        <v>4457</v>
      </c>
      <c r="G6274" s="86" t="s">
        <v>29</v>
      </c>
      <c r="H6274" s="85" t="s">
        <v>2</v>
      </c>
      <c r="I6274" s="85">
        <v>1</v>
      </c>
      <c r="J6274" s="88">
        <v>8.4708980583791282E-2</v>
      </c>
      <c r="K6274" s="146">
        <v>0.15579375698377426</v>
      </c>
      <c r="L6274" s="147">
        <v>6.9037787395530242E-10</v>
      </c>
      <c r="M6274" s="147">
        <v>6.066807272508629E-3</v>
      </c>
      <c r="N6274" s="87">
        <v>1.118583311901185</v>
      </c>
      <c r="O6274" s="88">
        <v>7.3467663428937846E-2</v>
      </c>
      <c r="P6274" s="89">
        <v>65.679205694629516</v>
      </c>
    </row>
    <row r="6275" spans="1:16">
      <c r="A6275" s="75" t="s">
        <v>5750</v>
      </c>
      <c r="B6275" s="85">
        <v>6271</v>
      </c>
      <c r="C6275" s="85">
        <v>3597</v>
      </c>
      <c r="D6275" s="85">
        <v>6271</v>
      </c>
      <c r="E6275" s="86" t="s">
        <v>112</v>
      </c>
      <c r="F6275" s="85" t="s">
        <v>4459</v>
      </c>
      <c r="G6275" s="86" t="s">
        <v>29</v>
      </c>
      <c r="H6275" s="85" t="s">
        <v>2</v>
      </c>
      <c r="I6275" s="85">
        <v>1</v>
      </c>
      <c r="J6275" s="88">
        <v>8.0250613184644465E-2</v>
      </c>
      <c r="K6275" s="146">
        <v>0.14759408556357556</v>
      </c>
      <c r="L6275" s="147">
        <v>6.5404219637870753E-10</v>
      </c>
      <c r="M6275" s="147">
        <v>5.7475016265871167E-3</v>
      </c>
      <c r="N6275" s="87">
        <v>1.059710506011647</v>
      </c>
      <c r="O6275" s="88">
        <v>6.9600944301099046E-2</v>
      </c>
      <c r="P6275" s="89">
        <v>65.679205694629658</v>
      </c>
    </row>
    <row r="6276" spans="1:16">
      <c r="A6276" s="75" t="s">
        <v>5751</v>
      </c>
      <c r="B6276" s="85">
        <v>6272</v>
      </c>
      <c r="C6276" s="85">
        <v>3598</v>
      </c>
      <c r="D6276" s="85">
        <v>6272</v>
      </c>
      <c r="E6276" s="86" t="s">
        <v>112</v>
      </c>
      <c r="F6276" s="85" t="s">
        <v>4461</v>
      </c>
      <c r="G6276" s="86" t="s">
        <v>29</v>
      </c>
      <c r="H6276" s="85" t="s">
        <v>2</v>
      </c>
      <c r="I6276" s="85">
        <v>1</v>
      </c>
      <c r="J6276" s="88">
        <v>8.0250613184644465E-2</v>
      </c>
      <c r="K6276" s="146">
        <v>0.14759408556357556</v>
      </c>
      <c r="L6276" s="147">
        <v>6.5404219637870753E-10</v>
      </c>
      <c r="M6276" s="147">
        <v>5.7475016265871167E-3</v>
      </c>
      <c r="N6276" s="87">
        <v>1.059710506011647</v>
      </c>
      <c r="O6276" s="88">
        <v>6.9600944301099046E-2</v>
      </c>
      <c r="P6276" s="89">
        <v>65.679205694629658</v>
      </c>
    </row>
    <row r="6277" spans="1:16">
      <c r="A6277" s="75" t="s">
        <v>5752</v>
      </c>
      <c r="B6277" s="85">
        <v>6273</v>
      </c>
      <c r="C6277" s="85">
        <v>3599</v>
      </c>
      <c r="D6277" s="85">
        <v>6273</v>
      </c>
      <c r="E6277" s="86" t="s">
        <v>112</v>
      </c>
      <c r="F6277" s="85" t="s">
        <v>4463</v>
      </c>
      <c r="G6277" s="86" t="s">
        <v>29</v>
      </c>
      <c r="H6277" s="85" t="s">
        <v>2</v>
      </c>
      <c r="I6277" s="85">
        <v>1</v>
      </c>
      <c r="J6277" s="88">
        <v>8.0250613184644465E-2</v>
      </c>
      <c r="K6277" s="146">
        <v>0.14759408556357556</v>
      </c>
      <c r="L6277" s="147">
        <v>6.5404219637870753E-10</v>
      </c>
      <c r="M6277" s="147">
        <v>5.7475016265871167E-3</v>
      </c>
      <c r="N6277" s="87">
        <v>1.059710506011647</v>
      </c>
      <c r="O6277" s="88">
        <v>6.9600944301099046E-2</v>
      </c>
      <c r="P6277" s="89">
        <v>65.679205694629658</v>
      </c>
    </row>
    <row r="6278" spans="1:16">
      <c r="A6278" s="75" t="s">
        <v>5753</v>
      </c>
      <c r="B6278" s="85">
        <v>6274</v>
      </c>
      <c r="C6278" s="85">
        <v>3600</v>
      </c>
      <c r="D6278" s="85">
        <v>6274</v>
      </c>
      <c r="E6278" s="86" t="s">
        <v>112</v>
      </c>
      <c r="F6278" s="85" t="s">
        <v>4465</v>
      </c>
      <c r="G6278" s="86" t="s">
        <v>29</v>
      </c>
      <c r="H6278" s="85" t="s">
        <v>2</v>
      </c>
      <c r="I6278" s="85">
        <v>1</v>
      </c>
      <c r="J6278" s="88">
        <v>8.0250613184644465E-2</v>
      </c>
      <c r="K6278" s="146">
        <v>0.14759408556357556</v>
      </c>
      <c r="L6278" s="147">
        <v>6.5404219637870753E-10</v>
      </c>
      <c r="M6278" s="147">
        <v>5.7475016265871167E-3</v>
      </c>
      <c r="N6278" s="87">
        <v>1.059710506011647</v>
      </c>
      <c r="O6278" s="88">
        <v>6.9600944301099046E-2</v>
      </c>
      <c r="P6278" s="89">
        <v>65.679205694629658</v>
      </c>
    </row>
    <row r="6279" spans="1:16">
      <c r="A6279" s="75" t="s">
        <v>5754</v>
      </c>
      <c r="B6279" s="85">
        <v>6275</v>
      </c>
      <c r="C6279" s="85">
        <v>3601</v>
      </c>
      <c r="D6279" s="85">
        <v>6275</v>
      </c>
      <c r="E6279" s="86" t="s">
        <v>112</v>
      </c>
      <c r="F6279" s="85" t="s">
        <v>4467</v>
      </c>
      <c r="G6279" s="86" t="s">
        <v>29</v>
      </c>
      <c r="H6279" s="85" t="s">
        <v>2</v>
      </c>
      <c r="I6279" s="85">
        <v>1</v>
      </c>
      <c r="J6279" s="88">
        <v>8.0250613184644465E-2</v>
      </c>
      <c r="K6279" s="146">
        <v>0.14759408556357556</v>
      </c>
      <c r="L6279" s="147">
        <v>6.5404219637870753E-10</v>
      </c>
      <c r="M6279" s="147">
        <v>5.7475016265871167E-3</v>
      </c>
      <c r="N6279" s="87">
        <v>1.059710506011647</v>
      </c>
      <c r="O6279" s="88">
        <v>6.9600944301099046E-2</v>
      </c>
      <c r="P6279" s="89">
        <v>65.679205694629658</v>
      </c>
    </row>
    <row r="6280" spans="1:16">
      <c r="A6280" s="75" t="s">
        <v>5755</v>
      </c>
      <c r="B6280" s="85">
        <v>6276</v>
      </c>
      <c r="C6280" s="85">
        <v>3602</v>
      </c>
      <c r="D6280" s="85">
        <v>6276</v>
      </c>
      <c r="E6280" s="86" t="s">
        <v>112</v>
      </c>
      <c r="F6280" s="85" t="s">
        <v>4469</v>
      </c>
      <c r="G6280" s="86" t="s">
        <v>29</v>
      </c>
      <c r="H6280" s="85" t="s">
        <v>2</v>
      </c>
      <c r="I6280" s="85">
        <v>1</v>
      </c>
      <c r="J6280" s="88">
        <v>8.0250613184644465E-2</v>
      </c>
      <c r="K6280" s="146">
        <v>0.14759408556357556</v>
      </c>
      <c r="L6280" s="147">
        <v>6.5404219637870753E-10</v>
      </c>
      <c r="M6280" s="147">
        <v>5.7475016265871167E-3</v>
      </c>
      <c r="N6280" s="87">
        <v>1.059710506011647</v>
      </c>
      <c r="O6280" s="88">
        <v>6.9600944301099046E-2</v>
      </c>
      <c r="P6280" s="89">
        <v>65.679205694629658</v>
      </c>
    </row>
    <row r="6281" spans="1:16">
      <c r="A6281" s="75" t="s">
        <v>5756</v>
      </c>
      <c r="B6281" s="85">
        <v>6277</v>
      </c>
      <c r="C6281" s="85">
        <v>3603</v>
      </c>
      <c r="D6281" s="85">
        <v>6277</v>
      </c>
      <c r="E6281" s="86" t="s">
        <v>112</v>
      </c>
      <c r="F6281" s="85" t="s">
        <v>4471</v>
      </c>
      <c r="G6281" s="86" t="s">
        <v>29</v>
      </c>
      <c r="H6281" s="85" t="s">
        <v>2</v>
      </c>
      <c r="I6281" s="85">
        <v>1</v>
      </c>
      <c r="J6281" s="88">
        <v>8.0250613184644465E-2</v>
      </c>
      <c r="K6281" s="146">
        <v>0.14759408556357556</v>
      </c>
      <c r="L6281" s="147">
        <v>6.5404219637870753E-10</v>
      </c>
      <c r="M6281" s="147">
        <v>5.7475016265871167E-3</v>
      </c>
      <c r="N6281" s="87">
        <v>1.059710506011647</v>
      </c>
      <c r="O6281" s="88">
        <v>6.9600944301099046E-2</v>
      </c>
      <c r="P6281" s="89">
        <v>65.679205694629658</v>
      </c>
    </row>
    <row r="6282" spans="1:16">
      <c r="A6282" s="75" t="s">
        <v>5757</v>
      </c>
      <c r="B6282" s="85">
        <v>6278</v>
      </c>
      <c r="C6282" s="85">
        <v>3604</v>
      </c>
      <c r="D6282" s="85">
        <v>6278</v>
      </c>
      <c r="E6282" s="86" t="s">
        <v>112</v>
      </c>
      <c r="F6282" s="85" t="s">
        <v>4363</v>
      </c>
      <c r="G6282" s="86" t="s">
        <v>29</v>
      </c>
      <c r="H6282" s="85" t="s">
        <v>2</v>
      </c>
      <c r="I6282" s="85">
        <v>1</v>
      </c>
      <c r="J6282" s="88">
        <v>7.9114991299956083E-2</v>
      </c>
      <c r="K6282" s="146">
        <v>0.14550549001314805</v>
      </c>
      <c r="L6282" s="147">
        <v>6.4478688227901076E-10</v>
      </c>
      <c r="M6282" s="147">
        <v>5.6661690563995703E-3</v>
      </c>
      <c r="N6282" s="87">
        <v>1.044714602624691</v>
      </c>
      <c r="O6282" s="88">
        <v>6.8616025277970269E-2</v>
      </c>
      <c r="P6282" s="89">
        <v>65.679205694629573</v>
      </c>
    </row>
    <row r="6283" spans="1:16">
      <c r="A6283" s="75" t="s">
        <v>5758</v>
      </c>
      <c r="B6283" s="85">
        <v>6279</v>
      </c>
      <c r="C6283" s="85">
        <v>3605</v>
      </c>
      <c r="D6283" s="85">
        <v>6279</v>
      </c>
      <c r="E6283" s="86" t="s">
        <v>112</v>
      </c>
      <c r="F6283" s="85" t="s">
        <v>4474</v>
      </c>
      <c r="G6283" s="86" t="s">
        <v>29</v>
      </c>
      <c r="H6283" s="85" t="s">
        <v>2</v>
      </c>
      <c r="I6283" s="85">
        <v>1</v>
      </c>
      <c r="J6283" s="88">
        <v>6.5009217657328214E-2</v>
      </c>
      <c r="K6283" s="146">
        <v>0.11956265070847789</v>
      </c>
      <c r="L6283" s="147">
        <v>5.2982488001220853E-10</v>
      </c>
      <c r="M6283" s="147">
        <v>4.6559218602973121E-3</v>
      </c>
      <c r="N6283" s="87">
        <v>0.8584476579706759</v>
      </c>
      <c r="O6283" s="88">
        <v>5.6382160305929047E-2</v>
      </c>
      <c r="P6283" s="89">
        <v>65.679205694629587</v>
      </c>
    </row>
    <row r="6284" spans="1:16">
      <c r="A6284" s="75" t="s">
        <v>5759</v>
      </c>
      <c r="B6284" s="85">
        <v>6280</v>
      </c>
      <c r="C6284" s="85">
        <v>3606</v>
      </c>
      <c r="D6284" s="85">
        <v>6280</v>
      </c>
      <c r="E6284" s="86" t="s">
        <v>112</v>
      </c>
      <c r="F6284" s="85" t="s">
        <v>4476</v>
      </c>
      <c r="G6284" s="86" t="s">
        <v>29</v>
      </c>
      <c r="H6284" s="85" t="s">
        <v>2</v>
      </c>
      <c r="I6284" s="85">
        <v>1</v>
      </c>
      <c r="J6284" s="88">
        <v>8.0250613184644465E-2</v>
      </c>
      <c r="K6284" s="146">
        <v>0.14759408556357556</v>
      </c>
      <c r="L6284" s="147">
        <v>6.5404219637870753E-10</v>
      </c>
      <c r="M6284" s="147">
        <v>5.7475016265871167E-3</v>
      </c>
      <c r="N6284" s="87">
        <v>1.059710506011647</v>
      </c>
      <c r="O6284" s="88">
        <v>6.9600944301099046E-2</v>
      </c>
      <c r="P6284" s="89">
        <v>65.679205694629658</v>
      </c>
    </row>
    <row r="6285" spans="1:16">
      <c r="A6285" s="75" t="s">
        <v>5760</v>
      </c>
      <c r="B6285" s="85">
        <v>6281</v>
      </c>
      <c r="C6285" s="85">
        <v>3607</v>
      </c>
      <c r="D6285" s="85">
        <v>6281</v>
      </c>
      <c r="E6285" s="86" t="s">
        <v>112</v>
      </c>
      <c r="F6285" s="85" t="s">
        <v>4478</v>
      </c>
      <c r="G6285" s="86" t="s">
        <v>29</v>
      </c>
      <c r="H6285" s="85" t="s">
        <v>2</v>
      </c>
      <c r="I6285" s="85">
        <v>1</v>
      </c>
      <c r="J6285" s="88">
        <v>8.0250613184644465E-2</v>
      </c>
      <c r="K6285" s="146">
        <v>0.14759408556357556</v>
      </c>
      <c r="L6285" s="147">
        <v>6.5404219637870753E-10</v>
      </c>
      <c r="M6285" s="147">
        <v>5.7475016265871167E-3</v>
      </c>
      <c r="N6285" s="87">
        <v>1.059710506011647</v>
      </c>
      <c r="O6285" s="88">
        <v>6.9600944301099046E-2</v>
      </c>
      <c r="P6285" s="89">
        <v>65.679205694629658</v>
      </c>
    </row>
    <row r="6286" spans="1:16">
      <c r="A6286" s="75" t="s">
        <v>5761</v>
      </c>
      <c r="B6286" s="85">
        <v>6282</v>
      </c>
      <c r="C6286" s="85">
        <v>3608</v>
      </c>
      <c r="D6286" s="85">
        <v>6282</v>
      </c>
      <c r="E6286" s="86" t="s">
        <v>112</v>
      </c>
      <c r="F6286" s="85" t="s">
        <v>4480</v>
      </c>
      <c r="G6286" s="86" t="s">
        <v>29</v>
      </c>
      <c r="H6286" s="85" t="s">
        <v>2</v>
      </c>
      <c r="I6286" s="85">
        <v>1</v>
      </c>
      <c r="J6286" s="88">
        <v>8.0250613184644465E-2</v>
      </c>
      <c r="K6286" s="146">
        <v>0.14759408556357556</v>
      </c>
      <c r="L6286" s="147">
        <v>6.5404219637870753E-10</v>
      </c>
      <c r="M6286" s="147">
        <v>5.7475016265871167E-3</v>
      </c>
      <c r="N6286" s="87">
        <v>1.059710506011647</v>
      </c>
      <c r="O6286" s="88">
        <v>6.9600944301099046E-2</v>
      </c>
      <c r="P6286" s="89">
        <v>65.679205694629658</v>
      </c>
    </row>
    <row r="6287" spans="1:16">
      <c r="A6287" s="75" t="s">
        <v>5762</v>
      </c>
      <c r="B6287" s="85">
        <v>6283</v>
      </c>
      <c r="C6287" s="85">
        <v>3609</v>
      </c>
      <c r="D6287" s="85">
        <v>6283</v>
      </c>
      <c r="E6287" s="86" t="s">
        <v>112</v>
      </c>
      <c r="F6287" s="85" t="s">
        <v>4482</v>
      </c>
      <c r="G6287" s="86" t="s">
        <v>29</v>
      </c>
      <c r="H6287" s="85" t="s">
        <v>2</v>
      </c>
      <c r="I6287" s="85">
        <v>1</v>
      </c>
      <c r="J6287" s="88">
        <v>8.0250613184644465E-2</v>
      </c>
      <c r="K6287" s="146">
        <v>0.14759408556357556</v>
      </c>
      <c r="L6287" s="147">
        <v>6.5404219637870753E-10</v>
      </c>
      <c r="M6287" s="147">
        <v>5.7475016265871167E-3</v>
      </c>
      <c r="N6287" s="87">
        <v>1.059710506011647</v>
      </c>
      <c r="O6287" s="88">
        <v>6.9600944301099046E-2</v>
      </c>
      <c r="P6287" s="89">
        <v>65.679205694629658</v>
      </c>
    </row>
    <row r="6288" spans="1:16">
      <c r="A6288" s="75" t="s">
        <v>5763</v>
      </c>
      <c r="B6288" s="85">
        <v>6284</v>
      </c>
      <c r="C6288" s="85">
        <v>3610</v>
      </c>
      <c r="D6288" s="85">
        <v>6284</v>
      </c>
      <c r="E6288" s="86" t="s">
        <v>112</v>
      </c>
      <c r="F6288" s="85" t="s">
        <v>4484</v>
      </c>
      <c r="G6288" s="86" t="s">
        <v>29</v>
      </c>
      <c r="H6288" s="85" t="s">
        <v>2</v>
      </c>
      <c r="I6288" s="85">
        <v>1</v>
      </c>
      <c r="J6288" s="88">
        <v>8.4283307314525921E-2</v>
      </c>
      <c r="K6288" s="146">
        <v>0.15501087378285097</v>
      </c>
      <c r="L6288" s="147">
        <v>6.869086384077892E-10</v>
      </c>
      <c r="M6288" s="147">
        <v>6.0363208038025614E-3</v>
      </c>
      <c r="N6288" s="87">
        <v>1.1129622902333389</v>
      </c>
      <c r="O6288" s="88">
        <v>7.3098479190601418E-2</v>
      </c>
      <c r="P6288" s="89">
        <v>65.679205694629516</v>
      </c>
    </row>
    <row r="6289" spans="1:16">
      <c r="A6289" s="75" t="s">
        <v>5764</v>
      </c>
      <c r="B6289" s="85">
        <v>6285</v>
      </c>
      <c r="C6289" s="85">
        <v>3611</v>
      </c>
      <c r="D6289" s="85">
        <v>6285</v>
      </c>
      <c r="E6289" s="86" t="s">
        <v>112</v>
      </c>
      <c r="F6289" s="85" t="s">
        <v>429</v>
      </c>
      <c r="G6289" s="86" t="s">
        <v>29</v>
      </c>
      <c r="H6289" s="85" t="s">
        <v>2</v>
      </c>
      <c r="I6289" s="85">
        <v>1</v>
      </c>
      <c r="J6289" s="88">
        <v>0.1003132382358021</v>
      </c>
      <c r="K6289" s="146">
        <v>0.18449255730072395</v>
      </c>
      <c r="L6289" s="147">
        <v>8.1755258686223086E-10</v>
      </c>
      <c r="M6289" s="147">
        <v>7.184375441881434E-3</v>
      </c>
      <c r="N6289" s="87">
        <v>1.3246378416791369</v>
      </c>
      <c r="O6289" s="88">
        <v>8.700115472952448E-2</v>
      </c>
      <c r="P6289" s="89">
        <v>65.679200753649098</v>
      </c>
    </row>
    <row r="6290" spans="1:16">
      <c r="A6290" s="75" t="s">
        <v>5765</v>
      </c>
      <c r="B6290" s="85">
        <v>6286</v>
      </c>
      <c r="C6290" s="85">
        <v>3612</v>
      </c>
      <c r="D6290" s="85">
        <v>6286</v>
      </c>
      <c r="E6290" s="86" t="s">
        <v>112</v>
      </c>
      <c r="F6290" s="85" t="s">
        <v>965</v>
      </c>
      <c r="G6290" s="86" t="s">
        <v>29</v>
      </c>
      <c r="H6290" s="85" t="s">
        <v>2</v>
      </c>
      <c r="I6290" s="85">
        <v>1</v>
      </c>
      <c r="J6290" s="88">
        <v>6.5211405260599278E-2</v>
      </c>
      <c r="K6290" s="146">
        <v>0.11993450847854219</v>
      </c>
      <c r="L6290" s="147">
        <v>5.3147275475647471E-10</v>
      </c>
      <c r="M6290" s="147">
        <v>4.6704026978327262E-3</v>
      </c>
      <c r="N6290" s="87">
        <v>0.86111760158923834</v>
      </c>
      <c r="O6290" s="88">
        <v>5.6557515827280351E-2</v>
      </c>
      <c r="P6290" s="89">
        <v>65.679200753649042</v>
      </c>
    </row>
    <row r="6291" spans="1:16">
      <c r="A6291" s="75" t="s">
        <v>5766</v>
      </c>
      <c r="B6291" s="85">
        <v>6287</v>
      </c>
      <c r="C6291" s="85">
        <v>3613</v>
      </c>
      <c r="D6291" s="85">
        <v>6287</v>
      </c>
      <c r="E6291" s="86" t="s">
        <v>112</v>
      </c>
      <c r="F6291" s="85" t="s">
        <v>1084</v>
      </c>
      <c r="G6291" s="86" t="s">
        <v>29</v>
      </c>
      <c r="H6291" s="85" t="s">
        <v>2</v>
      </c>
      <c r="I6291" s="85">
        <v>1</v>
      </c>
      <c r="J6291" s="88">
        <v>8.2785653667453607E-2</v>
      </c>
      <c r="K6291" s="146">
        <v>0.15225644412971859</v>
      </c>
      <c r="L6291" s="147">
        <v>6.7470282588038056E-10</v>
      </c>
      <c r="M6291" s="147">
        <v>5.9290600882654278E-3</v>
      </c>
      <c r="N6291" s="87">
        <v>1.093185819983967</v>
      </c>
      <c r="O6291" s="88">
        <v>7.1799570931769349E-2</v>
      </c>
      <c r="P6291" s="89">
        <v>65.679200753648985</v>
      </c>
    </row>
    <row r="6292" spans="1:16">
      <c r="A6292" s="75" t="s">
        <v>5767</v>
      </c>
      <c r="B6292" s="85">
        <v>6288</v>
      </c>
      <c r="C6292" s="85">
        <v>3614</v>
      </c>
      <c r="D6292" s="85">
        <v>6288</v>
      </c>
      <c r="E6292" s="86" t="s">
        <v>112</v>
      </c>
      <c r="F6292" s="85" t="s">
        <v>4370</v>
      </c>
      <c r="G6292" s="86" t="s">
        <v>29</v>
      </c>
      <c r="H6292" s="85" t="s">
        <v>2</v>
      </c>
      <c r="I6292" s="85">
        <v>1</v>
      </c>
      <c r="J6292" s="88">
        <v>8.0250590588641799E-2</v>
      </c>
      <c r="K6292" s="146">
        <v>0.14759404584057889</v>
      </c>
      <c r="L6292" s="147">
        <v>6.5404206948978617E-10</v>
      </c>
      <c r="M6292" s="147">
        <v>5.7475003535051427E-3</v>
      </c>
      <c r="N6292" s="87">
        <v>1.0597102733433099</v>
      </c>
      <c r="O6292" s="88">
        <v>6.9600923783619692E-2</v>
      </c>
      <c r="P6292" s="89">
        <v>65.679200753649184</v>
      </c>
    </row>
    <row r="6293" spans="1:16">
      <c r="A6293" s="75" t="s">
        <v>5768</v>
      </c>
      <c r="B6293" s="85">
        <v>6289</v>
      </c>
      <c r="C6293" s="85">
        <v>3615</v>
      </c>
      <c r="D6293" s="85">
        <v>6289</v>
      </c>
      <c r="E6293" s="86" t="s">
        <v>112</v>
      </c>
      <c r="F6293" s="85" t="s">
        <v>1068</v>
      </c>
      <c r="G6293" s="86" t="s">
        <v>29</v>
      </c>
      <c r="H6293" s="85" t="s">
        <v>2</v>
      </c>
      <c r="I6293" s="85">
        <v>1</v>
      </c>
      <c r="J6293" s="88">
        <v>7.4676640396376198E-2</v>
      </c>
      <c r="K6293" s="146">
        <v>0.13734263393001345</v>
      </c>
      <c r="L6293" s="147">
        <v>6.0861439235692454E-10</v>
      </c>
      <c r="M6293" s="147">
        <v>5.3482973013471791E-3</v>
      </c>
      <c r="N6293" s="87">
        <v>0.98610617599622385</v>
      </c>
      <c r="O6293" s="88">
        <v>6.476666549766906E-2</v>
      </c>
      <c r="P6293" s="89">
        <v>65.679200753648942</v>
      </c>
    </row>
    <row r="6294" spans="1:16">
      <c r="A6294" s="75" t="s">
        <v>5769</v>
      </c>
      <c r="B6294" s="85">
        <v>6290</v>
      </c>
      <c r="C6294" s="85">
        <v>3616</v>
      </c>
      <c r="D6294" s="85">
        <v>6290</v>
      </c>
      <c r="E6294" s="86" t="s">
        <v>112</v>
      </c>
      <c r="F6294" s="85" t="s">
        <v>2641</v>
      </c>
      <c r="G6294" s="86" t="s">
        <v>29</v>
      </c>
      <c r="H6294" s="85" t="s">
        <v>2</v>
      </c>
      <c r="I6294" s="85">
        <v>1</v>
      </c>
      <c r="J6294" s="88">
        <v>8.6012195669695854E-2</v>
      </c>
      <c r="K6294" s="146">
        <v>0.15819058401429384</v>
      </c>
      <c r="L6294" s="147">
        <v>7.009990720161526E-10</v>
      </c>
      <c r="M6294" s="147">
        <v>6.1601427690087598E-3</v>
      </c>
      <c r="N6294" s="87">
        <v>1.135792285930433</v>
      </c>
      <c r="O6294" s="88">
        <v>7.4597935173998528E-2</v>
      </c>
      <c r="P6294" s="89">
        <v>65.679205694629644</v>
      </c>
    </row>
    <row r="6295" spans="1:16">
      <c r="A6295" s="75" t="s">
        <v>5770</v>
      </c>
      <c r="B6295" s="85">
        <v>6291</v>
      </c>
      <c r="C6295" s="85">
        <v>3617</v>
      </c>
      <c r="D6295" s="85">
        <v>6291</v>
      </c>
      <c r="E6295" s="86" t="s">
        <v>112</v>
      </c>
      <c r="F6295" s="85" t="s">
        <v>4532</v>
      </c>
      <c r="G6295" s="86" t="s">
        <v>29</v>
      </c>
      <c r="H6295" s="85" t="s">
        <v>2</v>
      </c>
      <c r="I6295" s="85">
        <v>1</v>
      </c>
      <c r="J6295" s="88">
        <v>8.7265234940638231E-2</v>
      </c>
      <c r="K6295" s="146">
        <v>0.16049512946299324</v>
      </c>
      <c r="L6295" s="147">
        <v>7.1121133737330838E-10</v>
      </c>
      <c r="M6295" s="147">
        <v>6.2498847032086803E-3</v>
      </c>
      <c r="N6295" s="87">
        <v>1.1523386875985151</v>
      </c>
      <c r="O6295" s="88">
        <v>7.5684689692662274E-2</v>
      </c>
      <c r="P6295" s="89">
        <v>65.679205694629502</v>
      </c>
    </row>
    <row r="6296" spans="1:16">
      <c r="A6296" s="75" t="s">
        <v>5771</v>
      </c>
      <c r="B6296" s="85">
        <v>6292</v>
      </c>
      <c r="C6296" s="85">
        <v>3618</v>
      </c>
      <c r="D6296" s="85">
        <v>6292</v>
      </c>
      <c r="E6296" s="86" t="s">
        <v>112</v>
      </c>
      <c r="F6296" s="85" t="s">
        <v>3906</v>
      </c>
      <c r="G6296" s="86" t="s">
        <v>29</v>
      </c>
      <c r="H6296" s="85" t="s">
        <v>2</v>
      </c>
      <c r="I6296" s="85">
        <v>1</v>
      </c>
      <c r="J6296" s="88">
        <v>8.0250613184644465E-2</v>
      </c>
      <c r="K6296" s="146">
        <v>0.14759408556357556</v>
      </c>
      <c r="L6296" s="147">
        <v>6.5404219637870753E-10</v>
      </c>
      <c r="M6296" s="147">
        <v>5.7475016265871167E-3</v>
      </c>
      <c r="N6296" s="87">
        <v>1.059710506011647</v>
      </c>
      <c r="O6296" s="88">
        <v>6.9600944301099046E-2</v>
      </c>
      <c r="P6296" s="89">
        <v>65.679205694629658</v>
      </c>
    </row>
    <row r="6297" spans="1:16">
      <c r="A6297" s="75" t="s">
        <v>5772</v>
      </c>
      <c r="B6297" s="85">
        <v>6293</v>
      </c>
      <c r="C6297" s="85">
        <v>3619</v>
      </c>
      <c r="D6297" s="85">
        <v>6293</v>
      </c>
      <c r="E6297" s="86" t="s">
        <v>112</v>
      </c>
      <c r="F6297" s="85" t="s">
        <v>2124</v>
      </c>
      <c r="G6297" s="86" t="s">
        <v>29</v>
      </c>
      <c r="H6297" s="85" t="s">
        <v>2</v>
      </c>
      <c r="I6297" s="85">
        <v>1</v>
      </c>
      <c r="J6297" s="88">
        <v>9.8429421555317476E-2</v>
      </c>
      <c r="K6297" s="146">
        <v>0.18102790833732976</v>
      </c>
      <c r="L6297" s="147">
        <v>8.0219948663946759E-10</v>
      </c>
      <c r="M6297" s="147">
        <v>7.0494575932076031E-3</v>
      </c>
      <c r="N6297" s="87">
        <v>1.2997620136663841</v>
      </c>
      <c r="O6297" s="88">
        <v>8.536733022756153E-2</v>
      </c>
      <c r="P6297" s="89">
        <v>65.679200753649013</v>
      </c>
    </row>
    <row r="6298" spans="1:16">
      <c r="A6298" s="75" t="s">
        <v>5773</v>
      </c>
      <c r="B6298" s="85">
        <v>6294</v>
      </c>
      <c r="C6298" s="85">
        <v>3620</v>
      </c>
      <c r="D6298" s="85">
        <v>6294</v>
      </c>
      <c r="E6298" s="86" t="s">
        <v>112</v>
      </c>
      <c r="F6298" s="85" t="s">
        <v>3724</v>
      </c>
      <c r="G6298" s="86" t="s">
        <v>29</v>
      </c>
      <c r="H6298" s="85" t="s">
        <v>2</v>
      </c>
      <c r="I6298" s="85">
        <v>1</v>
      </c>
      <c r="J6298" s="88">
        <v>6.3435602999342311E-2</v>
      </c>
      <c r="K6298" s="146">
        <v>0.1166685158119553</v>
      </c>
      <c r="L6298" s="147">
        <v>5.1699997172225812E-10</v>
      </c>
      <c r="M6298" s="147">
        <v>4.543220778678427E-3</v>
      </c>
      <c r="N6298" s="87">
        <v>0.83766810563068017</v>
      </c>
      <c r="O6298" s="88">
        <v>5.5017371674646237E-2</v>
      </c>
      <c r="P6298" s="89">
        <v>65.679200753648928</v>
      </c>
    </row>
    <row r="6299" spans="1:16">
      <c r="A6299" s="75" t="s">
        <v>5774</v>
      </c>
      <c r="B6299" s="85">
        <v>6295</v>
      </c>
      <c r="C6299" s="85">
        <v>3621</v>
      </c>
      <c r="D6299" s="85">
        <v>6295</v>
      </c>
      <c r="E6299" s="86" t="s">
        <v>112</v>
      </c>
      <c r="F6299" s="85" t="s">
        <v>38</v>
      </c>
      <c r="G6299" s="86" t="s">
        <v>29</v>
      </c>
      <c r="H6299" s="85" t="s">
        <v>2</v>
      </c>
      <c r="I6299" s="85">
        <v>1</v>
      </c>
      <c r="J6299" s="88">
        <v>8.0250610581356435E-2</v>
      </c>
      <c r="K6299" s="146">
        <v>0.14759408472257415</v>
      </c>
      <c r="L6299" s="147">
        <v>6.5404219449232752E-10</v>
      </c>
      <c r="M6299" s="147">
        <v>5.747500881575834E-3</v>
      </c>
      <c r="N6299" s="87">
        <v>1.0597104534892321</v>
      </c>
      <c r="O6299" s="88">
        <v>6.9600943833651882E-2</v>
      </c>
      <c r="P6299" s="89">
        <v>65.679208508778871</v>
      </c>
    </row>
    <row r="6300" spans="1:16">
      <c r="A6300" s="75" t="s">
        <v>5775</v>
      </c>
      <c r="B6300" s="85">
        <v>6296</v>
      </c>
      <c r="C6300" s="85">
        <v>3622</v>
      </c>
      <c r="D6300" s="85">
        <v>6296</v>
      </c>
      <c r="E6300" s="86" t="s">
        <v>112</v>
      </c>
      <c r="F6300" s="85" t="s">
        <v>1039</v>
      </c>
      <c r="G6300" s="86" t="s">
        <v>29</v>
      </c>
      <c r="H6300" s="85" t="s">
        <v>2</v>
      </c>
      <c r="I6300" s="85">
        <v>1</v>
      </c>
      <c r="J6300" s="88">
        <v>8.0250590588641799E-2</v>
      </c>
      <c r="K6300" s="146">
        <v>0.14759404584057889</v>
      </c>
      <c r="L6300" s="147">
        <v>6.5404206948978617E-10</v>
      </c>
      <c r="M6300" s="147">
        <v>5.7475003535051427E-3</v>
      </c>
      <c r="N6300" s="87">
        <v>1.0597102733433099</v>
      </c>
      <c r="O6300" s="88">
        <v>6.9600923783619692E-2</v>
      </c>
      <c r="P6300" s="89">
        <v>65.679200753649184</v>
      </c>
    </row>
    <row r="6301" spans="1:16">
      <c r="A6301" s="75" t="s">
        <v>5776</v>
      </c>
      <c r="B6301" s="85">
        <v>6297</v>
      </c>
      <c r="C6301" s="85">
        <v>3623</v>
      </c>
      <c r="D6301" s="85">
        <v>6297</v>
      </c>
      <c r="E6301" s="86" t="s">
        <v>112</v>
      </c>
      <c r="F6301" s="85" t="s">
        <v>3920</v>
      </c>
      <c r="G6301" s="86" t="s">
        <v>29</v>
      </c>
      <c r="H6301" s="85" t="s">
        <v>2</v>
      </c>
      <c r="I6301" s="85">
        <v>1</v>
      </c>
      <c r="J6301" s="88">
        <v>6.9768627935069397E-2</v>
      </c>
      <c r="K6301" s="146">
        <v>0.12831598952906548</v>
      </c>
      <c r="L6301" s="147">
        <v>5.6861405591992476E-10</v>
      </c>
      <c r="M6301" s="147">
        <v>4.9967880197866474E-3</v>
      </c>
      <c r="N6301" s="87">
        <v>0.92129573941944554</v>
      </c>
      <c r="O6301" s="88">
        <v>6.0509972374915608E-2</v>
      </c>
      <c r="P6301" s="89">
        <v>65.679205694629573</v>
      </c>
    </row>
    <row r="6302" spans="1:16">
      <c r="A6302" s="75" t="s">
        <v>5777</v>
      </c>
      <c r="B6302" s="85">
        <v>6298</v>
      </c>
      <c r="C6302" s="85">
        <v>3624</v>
      </c>
      <c r="D6302" s="85">
        <v>6298</v>
      </c>
      <c r="E6302" s="86" t="s">
        <v>112</v>
      </c>
      <c r="F6302" s="85" t="s">
        <v>4554</v>
      </c>
      <c r="G6302" s="86" t="s">
        <v>29</v>
      </c>
      <c r="H6302" s="85" t="s">
        <v>2</v>
      </c>
      <c r="I6302" s="85">
        <v>1</v>
      </c>
      <c r="J6302" s="88">
        <v>7.0177314458538476E-2</v>
      </c>
      <c r="K6302" s="146">
        <v>0.12906763130873372</v>
      </c>
      <c r="L6302" s="147">
        <v>5.719448495529281E-10</v>
      </c>
      <c r="M6302" s="147">
        <v>5.0260579077686628E-3</v>
      </c>
      <c r="N6302" s="87">
        <v>0.92669245086374363</v>
      </c>
      <c r="O6302" s="88">
        <v>6.0864424095940201E-2</v>
      </c>
      <c r="P6302" s="89">
        <v>65.679205694629545</v>
      </c>
    </row>
    <row r="6303" spans="1:16">
      <c r="A6303" s="75" t="s">
        <v>5778</v>
      </c>
      <c r="B6303" s="85">
        <v>6299</v>
      </c>
      <c r="C6303" s="85">
        <v>3625</v>
      </c>
      <c r="D6303" s="85">
        <v>6299</v>
      </c>
      <c r="E6303" s="86" t="s">
        <v>112</v>
      </c>
      <c r="F6303" s="85" t="s">
        <v>4556</v>
      </c>
      <c r="G6303" s="86" t="s">
        <v>29</v>
      </c>
      <c r="H6303" s="85" t="s">
        <v>2</v>
      </c>
      <c r="I6303" s="85">
        <v>1</v>
      </c>
      <c r="J6303" s="88">
        <v>7.0177314458538476E-2</v>
      </c>
      <c r="K6303" s="146">
        <v>0.12906763130873372</v>
      </c>
      <c r="L6303" s="147">
        <v>5.719448495529281E-10</v>
      </c>
      <c r="M6303" s="147">
        <v>5.0260579077686628E-3</v>
      </c>
      <c r="N6303" s="87">
        <v>0.92669245086374363</v>
      </c>
      <c r="O6303" s="88">
        <v>6.0864424095940201E-2</v>
      </c>
      <c r="P6303" s="89">
        <v>65.679205694629545</v>
      </c>
    </row>
    <row r="6304" spans="1:16">
      <c r="A6304" s="75" t="s">
        <v>5779</v>
      </c>
      <c r="B6304" s="85">
        <v>6300</v>
      </c>
      <c r="C6304" s="85">
        <v>3626</v>
      </c>
      <c r="D6304" s="85">
        <v>6300</v>
      </c>
      <c r="E6304" s="86" t="s">
        <v>112</v>
      </c>
      <c r="F6304" s="85" t="s">
        <v>4398</v>
      </c>
      <c r="G6304" s="86" t="s">
        <v>29</v>
      </c>
      <c r="H6304" s="85" t="s">
        <v>2</v>
      </c>
      <c r="I6304" s="85">
        <v>1</v>
      </c>
      <c r="J6304" s="88">
        <v>7.0177314458538476E-2</v>
      </c>
      <c r="K6304" s="146">
        <v>0.12906763130873372</v>
      </c>
      <c r="L6304" s="147">
        <v>5.719448495529281E-10</v>
      </c>
      <c r="M6304" s="147">
        <v>5.0260579077686628E-3</v>
      </c>
      <c r="N6304" s="87">
        <v>0.92669245086374363</v>
      </c>
      <c r="O6304" s="88">
        <v>6.0864424095940201E-2</v>
      </c>
      <c r="P6304" s="89">
        <v>65.679205694629545</v>
      </c>
    </row>
    <row r="6305" spans="1:16">
      <c r="A6305" s="75" t="s">
        <v>5780</v>
      </c>
      <c r="B6305" s="85">
        <v>6301</v>
      </c>
      <c r="C6305" s="85">
        <v>3627</v>
      </c>
      <c r="D6305" s="85">
        <v>6301</v>
      </c>
      <c r="E6305" s="86" t="s">
        <v>112</v>
      </c>
      <c r="F6305" s="85" t="s">
        <v>4400</v>
      </c>
      <c r="G6305" s="86" t="s">
        <v>29</v>
      </c>
      <c r="H6305" s="85" t="s">
        <v>2</v>
      </c>
      <c r="I6305" s="85">
        <v>1</v>
      </c>
      <c r="J6305" s="88">
        <v>5.8359005412632781E-2</v>
      </c>
      <c r="K6305" s="146">
        <v>0.10733181587608652</v>
      </c>
      <c r="L6305" s="147">
        <v>4.7562567516753676E-10</v>
      </c>
      <c r="M6305" s="147">
        <v>4.1796375781374641E-3</v>
      </c>
      <c r="N6305" s="87">
        <v>0.77063150924298662</v>
      </c>
      <c r="O6305" s="88">
        <v>5.0614465410332897E-2</v>
      </c>
      <c r="P6305" s="89">
        <v>65.679205694629516</v>
      </c>
    </row>
    <row r="6306" spans="1:16">
      <c r="A6306" s="75" t="s">
        <v>6400</v>
      </c>
      <c r="B6306" s="85">
        <v>6302</v>
      </c>
      <c r="C6306" s="85">
        <v>4150</v>
      </c>
      <c r="D6306" s="85">
        <v>6302</v>
      </c>
      <c r="E6306" s="86" t="s">
        <v>6401</v>
      </c>
      <c r="F6306" s="85" t="s">
        <v>6128</v>
      </c>
      <c r="G6306" s="86" t="s">
        <v>29</v>
      </c>
      <c r="H6306" s="85" t="s">
        <v>2</v>
      </c>
      <c r="I6306" s="85">
        <v>1</v>
      </c>
      <c r="J6306" s="88">
        <v>0.59208687014681616</v>
      </c>
      <c r="K6306" s="146">
        <v>0.35540425318341401</v>
      </c>
      <c r="L6306" s="147">
        <v>1.8709285388856421E-9</v>
      </c>
      <c r="M6306" s="147">
        <v>8.1759648931390733E-2</v>
      </c>
      <c r="N6306" s="87">
        <v>10.79956042679518</v>
      </c>
      <c r="O6306" s="88">
        <v>0.52607017389084421</v>
      </c>
      <c r="P6306" s="89">
        <v>48.712183931634151</v>
      </c>
    </row>
    <row r="6307" spans="1:16">
      <c r="A6307" s="75" t="s">
        <v>6402</v>
      </c>
      <c r="B6307" s="85">
        <v>6303</v>
      </c>
      <c r="C6307" s="85">
        <v>4151</v>
      </c>
      <c r="D6307" s="85">
        <v>6303</v>
      </c>
      <c r="E6307" s="86" t="s">
        <v>6401</v>
      </c>
      <c r="F6307" s="85" t="s">
        <v>6130</v>
      </c>
      <c r="G6307" s="86" t="s">
        <v>29</v>
      </c>
      <c r="H6307" s="85" t="s">
        <v>2</v>
      </c>
      <c r="I6307" s="85">
        <v>1</v>
      </c>
      <c r="J6307" s="88">
        <v>0.1248630823384916</v>
      </c>
      <c r="K6307" s="146">
        <v>0.19994566270181635</v>
      </c>
      <c r="L6307" s="147">
        <v>6.5056166051517339E-10</v>
      </c>
      <c r="M6307" s="147">
        <v>6.8608118766110846E-3</v>
      </c>
      <c r="N6307" s="87">
        <v>1.8093830084001681</v>
      </c>
      <c r="O6307" s="88">
        <v>0.1109256948673976</v>
      </c>
      <c r="P6307" s="89">
        <v>61.305812175984016</v>
      </c>
    </row>
    <row r="6308" spans="1:16">
      <c r="A6308" s="75" t="s">
        <v>6403</v>
      </c>
      <c r="B6308" s="85">
        <v>6304</v>
      </c>
      <c r="C6308" s="85">
        <v>4152</v>
      </c>
      <c r="D6308" s="85">
        <v>6304</v>
      </c>
      <c r="E6308" s="86" t="s">
        <v>6401</v>
      </c>
      <c r="F6308" s="85" t="s">
        <v>6132</v>
      </c>
      <c r="G6308" s="86" t="s">
        <v>29</v>
      </c>
      <c r="H6308" s="85" t="s">
        <v>2</v>
      </c>
      <c r="I6308" s="85">
        <v>1</v>
      </c>
      <c r="J6308" s="88">
        <v>0.29048706603203461</v>
      </c>
      <c r="K6308" s="146">
        <v>0.19328567882603453</v>
      </c>
      <c r="L6308" s="147">
        <v>9.3947101716035168E-10</v>
      </c>
      <c r="M6308" s="147">
        <v>3.9315498708792543E-2</v>
      </c>
      <c r="N6308" s="87">
        <v>9.1202956049380575</v>
      </c>
      <c r="O6308" s="88">
        <v>0.25473602723681588</v>
      </c>
      <c r="P6308" s="89">
        <v>27.930676621807368</v>
      </c>
    </row>
    <row r="6309" spans="1:16">
      <c r="A6309" s="75" t="s">
        <v>6404</v>
      </c>
      <c r="B6309" s="85">
        <v>6305</v>
      </c>
      <c r="C6309" s="85">
        <v>4153</v>
      </c>
      <c r="D6309" s="85">
        <v>6305</v>
      </c>
      <c r="E6309" s="86" t="s">
        <v>6401</v>
      </c>
      <c r="F6309" s="85" t="s">
        <v>6134</v>
      </c>
      <c r="G6309" s="86" t="s">
        <v>29</v>
      </c>
      <c r="H6309" s="85" t="s">
        <v>2</v>
      </c>
      <c r="I6309" s="85">
        <v>1</v>
      </c>
      <c r="J6309" s="88">
        <v>0.26881702606781949</v>
      </c>
      <c r="K6309" s="146">
        <v>0.27531382347314048</v>
      </c>
      <c r="L6309" s="147">
        <v>1.135011942486528E-9</v>
      </c>
      <c r="M6309" s="147">
        <v>3.346478983742994E-2</v>
      </c>
      <c r="N6309" s="87">
        <v>3.7830291641034122</v>
      </c>
      <c r="O6309" s="88">
        <v>0.23962977058030721</v>
      </c>
      <c r="P6309" s="89">
        <v>63.343357977283816</v>
      </c>
    </row>
    <row r="6310" spans="1:16">
      <c r="A6310" s="75" t="s">
        <v>6405</v>
      </c>
      <c r="B6310" s="85">
        <v>6306</v>
      </c>
      <c r="C6310" s="85">
        <v>4154</v>
      </c>
      <c r="D6310" s="85">
        <v>6306</v>
      </c>
      <c r="E6310" s="86" t="s">
        <v>6401</v>
      </c>
      <c r="F6310" s="85" t="s">
        <v>2901</v>
      </c>
      <c r="G6310" s="86" t="s">
        <v>29</v>
      </c>
      <c r="H6310" s="85" t="s">
        <v>2</v>
      </c>
      <c r="I6310" s="85">
        <v>1</v>
      </c>
      <c r="J6310" s="88">
        <v>0.43524141815529588</v>
      </c>
      <c r="K6310" s="146">
        <v>0.32864457710791606</v>
      </c>
      <c r="L6310" s="147">
        <v>1.4735726628750109E-9</v>
      </c>
      <c r="M6310" s="147">
        <v>5.5487686351821351E-2</v>
      </c>
      <c r="N6310" s="87">
        <v>8.4360897131507535</v>
      </c>
      <c r="O6310" s="88">
        <v>0.37095413527517479</v>
      </c>
      <c r="P6310" s="89">
        <v>43.972284303343301</v>
      </c>
    </row>
    <row r="6311" spans="1:16">
      <c r="A6311" s="75" t="s">
        <v>6406</v>
      </c>
      <c r="B6311" s="85">
        <v>6307</v>
      </c>
      <c r="C6311" s="85">
        <v>4155</v>
      </c>
      <c r="D6311" s="85">
        <v>6307</v>
      </c>
      <c r="E6311" s="86" t="s">
        <v>6401</v>
      </c>
      <c r="F6311" s="85" t="s">
        <v>931</v>
      </c>
      <c r="G6311" s="86" t="s">
        <v>29</v>
      </c>
      <c r="H6311" s="85" t="s">
        <v>2</v>
      </c>
      <c r="I6311" s="85">
        <v>1</v>
      </c>
      <c r="J6311" s="88">
        <v>0.26357664558167337</v>
      </c>
      <c r="K6311" s="146">
        <v>0.26361346030169136</v>
      </c>
      <c r="L6311" s="147">
        <v>1.183088276929449E-9</v>
      </c>
      <c r="M6311" s="147">
        <v>1.448964710164255E-2</v>
      </c>
      <c r="N6311" s="87">
        <v>4.3142679009556559</v>
      </c>
      <c r="O6311" s="88">
        <v>0.237719643166178</v>
      </c>
      <c r="P6311" s="89">
        <v>55.100807048519307</v>
      </c>
    </row>
    <row r="6312" spans="1:16">
      <c r="A6312" s="75" t="s">
        <v>6407</v>
      </c>
      <c r="B6312" s="85">
        <v>6308</v>
      </c>
      <c r="C6312" s="85">
        <v>4156</v>
      </c>
      <c r="D6312" s="85">
        <v>6308</v>
      </c>
      <c r="E6312" s="86" t="s">
        <v>6401</v>
      </c>
      <c r="F6312" s="85" t="s">
        <v>2804</v>
      </c>
      <c r="G6312" s="86" t="s">
        <v>29</v>
      </c>
      <c r="H6312" s="85" t="s">
        <v>2</v>
      </c>
      <c r="I6312" s="85">
        <v>1</v>
      </c>
      <c r="J6312" s="88">
        <v>0.99119251272956244</v>
      </c>
      <c r="K6312" s="146">
        <v>1.2124982953664254</v>
      </c>
      <c r="L6312" s="147">
        <v>4.8772745104510534E-9</v>
      </c>
      <c r="M6312" s="147">
        <v>2.670496484073456E-2</v>
      </c>
      <c r="N6312" s="87">
        <v>11.347534118152501</v>
      </c>
      <c r="O6312" s="88">
        <v>0.94084837999601023</v>
      </c>
      <c r="P6312" s="89">
        <v>82.912143748565384</v>
      </c>
    </row>
    <row r="6313" spans="1:16">
      <c r="A6313" s="75" t="s">
        <v>6408</v>
      </c>
      <c r="B6313" s="85">
        <v>6309</v>
      </c>
      <c r="C6313" s="85">
        <v>4157</v>
      </c>
      <c r="D6313" s="85">
        <v>6309</v>
      </c>
      <c r="E6313" s="86" t="s">
        <v>6401</v>
      </c>
      <c r="F6313" s="85" t="s">
        <v>6139</v>
      </c>
      <c r="G6313" s="86" t="s">
        <v>29</v>
      </c>
      <c r="H6313" s="85" t="s">
        <v>2</v>
      </c>
      <c r="I6313" s="85">
        <v>1</v>
      </c>
      <c r="J6313" s="88">
        <v>0.63612147439622957</v>
      </c>
      <c r="K6313" s="146">
        <v>0.38907185449398196</v>
      </c>
      <c r="L6313" s="147">
        <v>2.019592766270211E-9</v>
      </c>
      <c r="M6313" s="147">
        <v>8.7883574562246145E-2</v>
      </c>
      <c r="N6313" s="87">
        <v>11.63560076142562</v>
      </c>
      <c r="O6313" s="88">
        <v>0.56738084157041868</v>
      </c>
      <c r="P6313" s="89">
        <v>48.762487919953514</v>
      </c>
    </row>
    <row r="6314" spans="1:16">
      <c r="A6314" s="75" t="s">
        <v>6409</v>
      </c>
      <c r="B6314" s="85">
        <v>6310</v>
      </c>
      <c r="C6314" s="85">
        <v>4158</v>
      </c>
      <c r="D6314" s="85">
        <v>6310</v>
      </c>
      <c r="E6314" s="86" t="s">
        <v>6401</v>
      </c>
      <c r="F6314" s="85" t="s">
        <v>4586</v>
      </c>
      <c r="G6314" s="86" t="s">
        <v>29</v>
      </c>
      <c r="H6314" s="85" t="s">
        <v>2</v>
      </c>
      <c r="I6314" s="85">
        <v>1</v>
      </c>
      <c r="J6314" s="88">
        <v>0.84003265718569253</v>
      </c>
      <c r="K6314" s="146">
        <v>2.5242868265071499</v>
      </c>
      <c r="L6314" s="147">
        <v>6.8567410983856693E-9</v>
      </c>
      <c r="M6314" s="147">
        <v>3.6674175909986312E-3</v>
      </c>
      <c r="N6314" s="87">
        <v>8.1775589885908158</v>
      </c>
      <c r="O6314" s="88">
        <v>0.82388782399924565</v>
      </c>
      <c r="P6314" s="89">
        <v>100.74984786397985</v>
      </c>
    </row>
    <row r="6315" spans="1:16">
      <c r="A6315" s="75" t="s">
        <v>6410</v>
      </c>
      <c r="B6315" s="85">
        <v>6311</v>
      </c>
      <c r="C6315" s="85">
        <v>4159</v>
      </c>
      <c r="D6315" s="85">
        <v>6311</v>
      </c>
      <c r="E6315" s="86" t="s">
        <v>6401</v>
      </c>
      <c r="F6315" s="85" t="s">
        <v>1341</v>
      </c>
      <c r="G6315" s="86" t="s">
        <v>29</v>
      </c>
      <c r="H6315" s="85" t="s">
        <v>2</v>
      </c>
      <c r="I6315" s="85">
        <v>1</v>
      </c>
      <c r="J6315" s="88">
        <v>0.86510884414428002</v>
      </c>
      <c r="K6315" s="146">
        <v>0.80581313750419026</v>
      </c>
      <c r="L6315" s="147">
        <v>3.2961207613238059E-9</v>
      </c>
      <c r="M6315" s="147">
        <v>9.5942390461340232E-2</v>
      </c>
      <c r="N6315" s="87">
        <v>13.46195897767331</v>
      </c>
      <c r="O6315" s="88">
        <v>0.78606668420740822</v>
      </c>
      <c r="P6315" s="89">
        <v>58.391701052655229</v>
      </c>
    </row>
    <row r="6316" spans="1:16">
      <c r="A6316" s="75" t="s">
        <v>6411</v>
      </c>
      <c r="B6316" s="85">
        <v>6312</v>
      </c>
      <c r="C6316" s="85">
        <v>4160</v>
      </c>
      <c r="D6316" s="85">
        <v>6312</v>
      </c>
      <c r="E6316" s="86" t="s">
        <v>6401</v>
      </c>
      <c r="F6316" s="85" t="s">
        <v>2872</v>
      </c>
      <c r="G6316" s="86" t="s">
        <v>29</v>
      </c>
      <c r="H6316" s="85" t="s">
        <v>2</v>
      </c>
      <c r="I6316" s="85">
        <v>1</v>
      </c>
      <c r="J6316" s="88">
        <v>0.20642825129610659</v>
      </c>
      <c r="K6316" s="146">
        <v>0.16479254399241502</v>
      </c>
      <c r="L6316" s="147">
        <v>8.0032726571003176E-10</v>
      </c>
      <c r="M6316" s="147">
        <v>1.8967561725189829E-2</v>
      </c>
      <c r="N6316" s="87">
        <v>9.8678191927607593</v>
      </c>
      <c r="O6316" s="88">
        <v>0.18938100379429179</v>
      </c>
      <c r="P6316" s="89">
        <v>19.191778861658278</v>
      </c>
    </row>
    <row r="6317" spans="1:16">
      <c r="A6317" s="75" t="s">
        <v>6412</v>
      </c>
      <c r="B6317" s="85">
        <v>6313</v>
      </c>
      <c r="C6317" s="85">
        <v>4161</v>
      </c>
      <c r="D6317" s="85">
        <v>6313</v>
      </c>
      <c r="E6317" s="86" t="s">
        <v>6401</v>
      </c>
      <c r="F6317" s="85" t="s">
        <v>4407</v>
      </c>
      <c r="G6317" s="86" t="s">
        <v>29</v>
      </c>
      <c r="H6317" s="85" t="s">
        <v>2</v>
      </c>
      <c r="I6317" s="85">
        <v>1</v>
      </c>
      <c r="J6317" s="88">
        <v>0.55073604757970285</v>
      </c>
      <c r="K6317" s="146">
        <v>0.94129850993193787</v>
      </c>
      <c r="L6317" s="147">
        <v>3.236177037811302E-9</v>
      </c>
      <c r="M6317" s="147">
        <v>9.6597506582591416E-3</v>
      </c>
      <c r="N6317" s="87">
        <v>12.20663358866404</v>
      </c>
      <c r="O6317" s="88">
        <v>0.5304317799401298</v>
      </c>
      <c r="P6317" s="89">
        <v>43.454387000911289</v>
      </c>
    </row>
    <row r="6318" spans="1:16">
      <c r="A6318" s="75" t="s">
        <v>6413</v>
      </c>
      <c r="B6318" s="85">
        <v>6314</v>
      </c>
      <c r="C6318" s="85">
        <v>4162</v>
      </c>
      <c r="D6318" s="85">
        <v>6314</v>
      </c>
      <c r="E6318" s="86" t="s">
        <v>6401</v>
      </c>
      <c r="F6318" s="85" t="s">
        <v>6145</v>
      </c>
      <c r="G6318" s="86" t="s">
        <v>29</v>
      </c>
      <c r="H6318" s="85" t="s">
        <v>2</v>
      </c>
      <c r="I6318" s="85">
        <v>1</v>
      </c>
      <c r="J6318" s="88">
        <v>0.58007472983393371</v>
      </c>
      <c r="K6318" s="146">
        <v>0.36274302366671252</v>
      </c>
      <c r="L6318" s="147">
        <v>1.8668136925386671E-9</v>
      </c>
      <c r="M6318" s="147">
        <v>7.9915793227752607E-2</v>
      </c>
      <c r="N6318" s="87">
        <v>10.491116264033829</v>
      </c>
      <c r="O6318" s="88">
        <v>0.51640467015364311</v>
      </c>
      <c r="P6318" s="89">
        <v>49.223043302265886</v>
      </c>
    </row>
    <row r="6319" spans="1:16">
      <c r="A6319" s="75" t="s">
        <v>6414</v>
      </c>
      <c r="B6319" s="85">
        <v>6315</v>
      </c>
      <c r="C6319" s="85">
        <v>4163</v>
      </c>
      <c r="D6319" s="85">
        <v>6315</v>
      </c>
      <c r="E6319" s="86" t="s">
        <v>6401</v>
      </c>
      <c r="F6319" s="85" t="s">
        <v>6147</v>
      </c>
      <c r="G6319" s="86" t="s">
        <v>29</v>
      </c>
      <c r="H6319" s="85" t="s">
        <v>2</v>
      </c>
      <c r="I6319" s="85">
        <v>1</v>
      </c>
      <c r="J6319" s="88">
        <v>0.63416444649285075</v>
      </c>
      <c r="K6319" s="146">
        <v>0.40874916360808261</v>
      </c>
      <c r="L6319" s="147">
        <v>2.0657805399948382E-9</v>
      </c>
      <c r="M6319" s="147">
        <v>8.6405141814959383E-2</v>
      </c>
      <c r="N6319" s="87">
        <v>11.326248922849929</v>
      </c>
      <c r="O6319" s="88">
        <v>0.56205564225485927</v>
      </c>
      <c r="P6319" s="89">
        <v>49.624164724205436</v>
      </c>
    </row>
    <row r="6320" spans="1:16">
      <c r="A6320" s="75" t="s">
        <v>6415</v>
      </c>
      <c r="B6320" s="85">
        <v>6316</v>
      </c>
      <c r="C6320" s="85">
        <v>4164</v>
      </c>
      <c r="D6320" s="85">
        <v>6316</v>
      </c>
      <c r="E6320" s="86" t="s">
        <v>6401</v>
      </c>
      <c r="F6320" s="85" t="s">
        <v>6149</v>
      </c>
      <c r="G6320" s="86" t="s">
        <v>29</v>
      </c>
      <c r="H6320" s="85" t="s">
        <v>2</v>
      </c>
      <c r="I6320" s="85">
        <v>1</v>
      </c>
      <c r="J6320" s="88">
        <v>0.7199635274443642</v>
      </c>
      <c r="K6320" s="146">
        <v>0.44065700288666571</v>
      </c>
      <c r="L6320" s="147">
        <v>2.2979296062046189E-9</v>
      </c>
      <c r="M6320" s="147">
        <v>9.9171540300395544E-2</v>
      </c>
      <c r="N6320" s="87">
        <v>13.085325388572761</v>
      </c>
      <c r="O6320" s="88">
        <v>0.63966616742723637</v>
      </c>
      <c r="P6320" s="89">
        <v>48.884238521561585</v>
      </c>
    </row>
    <row r="6321" spans="1:16">
      <c r="A6321" s="75" t="s">
        <v>6416</v>
      </c>
      <c r="B6321" s="85">
        <v>6317</v>
      </c>
      <c r="C6321" s="85">
        <v>4165</v>
      </c>
      <c r="D6321" s="85">
        <v>6317</v>
      </c>
      <c r="E6321" s="86" t="s">
        <v>6401</v>
      </c>
      <c r="F6321" s="85" t="s">
        <v>6151</v>
      </c>
      <c r="G6321" s="86" t="s">
        <v>29</v>
      </c>
      <c r="H6321" s="85" t="s">
        <v>2</v>
      </c>
      <c r="I6321" s="85">
        <v>1</v>
      </c>
      <c r="J6321" s="88">
        <v>0.47031244240385539</v>
      </c>
      <c r="K6321" s="146">
        <v>0.29901846141754473</v>
      </c>
      <c r="L6321" s="147">
        <v>1.5156250296156299E-9</v>
      </c>
      <c r="M6321" s="147">
        <v>6.4121139600523597E-2</v>
      </c>
      <c r="N6321" s="87">
        <v>8.4570119731420128</v>
      </c>
      <c r="O6321" s="88">
        <v>0.41604897849052758</v>
      </c>
      <c r="P6321" s="89">
        <v>49.195741925378158</v>
      </c>
    </row>
    <row r="6322" spans="1:16">
      <c r="A6322" s="75" t="s">
        <v>6417</v>
      </c>
      <c r="B6322" s="85">
        <v>6318</v>
      </c>
      <c r="C6322" s="85">
        <v>4166</v>
      </c>
      <c r="D6322" s="85">
        <v>6318</v>
      </c>
      <c r="E6322" s="86" t="s">
        <v>6401</v>
      </c>
      <c r="F6322" s="85" t="s">
        <v>4409</v>
      </c>
      <c r="G6322" s="86" t="s">
        <v>29</v>
      </c>
      <c r="H6322" s="85" t="s">
        <v>2</v>
      </c>
      <c r="I6322" s="85">
        <v>1</v>
      </c>
      <c r="J6322" s="88">
        <v>0.19460200179094561</v>
      </c>
      <c r="K6322" s="146">
        <v>0.26296932406210588</v>
      </c>
      <c r="L6322" s="147">
        <v>9.3217584707357138E-10</v>
      </c>
      <c r="M6322" s="147">
        <v>1.504199056036718E-2</v>
      </c>
      <c r="N6322" s="87">
        <v>2.2099136926695069</v>
      </c>
      <c r="O6322" s="88">
        <v>0.15572762174653959</v>
      </c>
      <c r="P6322" s="89">
        <v>70.467739198640587</v>
      </c>
    </row>
    <row r="6323" spans="1:16">
      <c r="A6323" s="75" t="s">
        <v>6418</v>
      </c>
      <c r="B6323" s="85">
        <v>6319</v>
      </c>
      <c r="C6323" s="85">
        <v>4167</v>
      </c>
      <c r="D6323" s="85">
        <v>6319</v>
      </c>
      <c r="E6323" s="86" t="s">
        <v>6401</v>
      </c>
      <c r="F6323" s="85" t="s">
        <v>4411</v>
      </c>
      <c r="G6323" s="86" t="s">
        <v>29</v>
      </c>
      <c r="H6323" s="85" t="s">
        <v>2</v>
      </c>
      <c r="I6323" s="85">
        <v>1</v>
      </c>
      <c r="J6323" s="88">
        <v>0.1762398526166693</v>
      </c>
      <c r="K6323" s="146">
        <v>0.17828665761901888</v>
      </c>
      <c r="L6323" s="147">
        <v>6.5074254301464941E-10</v>
      </c>
      <c r="M6323" s="147">
        <v>1.0699521161928641E-2</v>
      </c>
      <c r="N6323" s="87">
        <v>1.3427145011014381</v>
      </c>
      <c r="O6323" s="88">
        <v>0.1136476636692421</v>
      </c>
      <c r="P6323" s="89">
        <v>84.64022960652926</v>
      </c>
    </row>
    <row r="6324" spans="1:16">
      <c r="A6324" s="75" t="s">
        <v>6419</v>
      </c>
      <c r="B6324" s="85">
        <v>6320</v>
      </c>
      <c r="C6324" s="85">
        <v>4168</v>
      </c>
      <c r="D6324" s="85">
        <v>6320</v>
      </c>
      <c r="E6324" s="86" t="s">
        <v>6401</v>
      </c>
      <c r="F6324" s="85" t="s">
        <v>4780</v>
      </c>
      <c r="G6324" s="86" t="s">
        <v>29</v>
      </c>
      <c r="H6324" s="85" t="s">
        <v>2</v>
      </c>
      <c r="I6324" s="85">
        <v>1</v>
      </c>
      <c r="J6324" s="88">
        <v>0.17330487883192761</v>
      </c>
      <c r="K6324" s="146">
        <v>0.24923259301123624</v>
      </c>
      <c r="L6324" s="147">
        <v>8.669779095455954E-10</v>
      </c>
      <c r="M6324" s="147">
        <v>1.3939292226956329E-2</v>
      </c>
      <c r="N6324" s="87">
        <v>2.3782292426152249</v>
      </c>
      <c r="O6324" s="88">
        <v>0.1205109145862262</v>
      </c>
      <c r="P6324" s="89">
        <v>50.672539226582764</v>
      </c>
    </row>
    <row r="6325" spans="1:16">
      <c r="A6325" s="75" t="s">
        <v>6420</v>
      </c>
      <c r="B6325" s="85">
        <v>6321</v>
      </c>
      <c r="C6325" s="85">
        <v>4169</v>
      </c>
      <c r="D6325" s="85">
        <v>6321</v>
      </c>
      <c r="E6325" s="86" t="s">
        <v>6401</v>
      </c>
      <c r="F6325" s="85" t="s">
        <v>4413</v>
      </c>
      <c r="G6325" s="86" t="s">
        <v>29</v>
      </c>
      <c r="H6325" s="85" t="s">
        <v>2</v>
      </c>
      <c r="I6325" s="85">
        <v>1</v>
      </c>
      <c r="J6325" s="88">
        <v>0.18307961336015491</v>
      </c>
      <c r="K6325" s="146">
        <v>0.27033058491680811</v>
      </c>
      <c r="L6325" s="147">
        <v>9.6707409652390677E-10</v>
      </c>
      <c r="M6325" s="147">
        <v>9.1749193044423083E-3</v>
      </c>
      <c r="N6325" s="87">
        <v>1.682610908988456</v>
      </c>
      <c r="O6325" s="88">
        <v>0.13694011745791451</v>
      </c>
      <c r="P6325" s="89">
        <v>81.38549246672811</v>
      </c>
    </row>
    <row r="6326" spans="1:16">
      <c r="A6326" s="75" t="s">
        <v>6421</v>
      </c>
      <c r="B6326" s="85">
        <v>6322</v>
      </c>
      <c r="C6326" s="85">
        <v>4170</v>
      </c>
      <c r="D6326" s="85">
        <v>6322</v>
      </c>
      <c r="E6326" s="86" t="s">
        <v>6401</v>
      </c>
      <c r="F6326" s="85" t="s">
        <v>6157</v>
      </c>
      <c r="G6326" s="86" t="s">
        <v>29</v>
      </c>
      <c r="H6326" s="85" t="s">
        <v>2</v>
      </c>
      <c r="I6326" s="85">
        <v>1</v>
      </c>
      <c r="J6326" s="88">
        <v>1.244298562713688</v>
      </c>
      <c r="K6326" s="146">
        <v>1.9378404919838179</v>
      </c>
      <c r="L6326" s="147">
        <v>6.7933749087990051E-9</v>
      </c>
      <c r="M6326" s="147">
        <v>3.1202650577910409E-2</v>
      </c>
      <c r="N6326" s="87">
        <v>14.02884429121117</v>
      </c>
      <c r="O6326" s="88">
        <v>1.163942236005286</v>
      </c>
      <c r="P6326" s="89">
        <v>82.96779206070994</v>
      </c>
    </row>
    <row r="6327" spans="1:16">
      <c r="A6327" s="75" t="s">
        <v>6422</v>
      </c>
      <c r="B6327" s="85">
        <v>6323</v>
      </c>
      <c r="C6327" s="85">
        <v>4171</v>
      </c>
      <c r="D6327" s="85">
        <v>6323</v>
      </c>
      <c r="E6327" s="86" t="s">
        <v>6401</v>
      </c>
      <c r="F6327" s="85" t="s">
        <v>6159</v>
      </c>
      <c r="G6327" s="86" t="s">
        <v>29</v>
      </c>
      <c r="H6327" s="85" t="s">
        <v>2</v>
      </c>
      <c r="I6327" s="85">
        <v>1</v>
      </c>
      <c r="J6327" s="88">
        <v>0.68808536971654088</v>
      </c>
      <c r="K6327" s="146">
        <v>0.47757659247015355</v>
      </c>
      <c r="L6327" s="147">
        <v>2.273315039937528E-9</v>
      </c>
      <c r="M6327" s="147">
        <v>9.1682881522113582E-2</v>
      </c>
      <c r="N6327" s="87">
        <v>12.59461852855126</v>
      </c>
      <c r="O6327" s="88">
        <v>0.61492116833734556</v>
      </c>
      <c r="P6327" s="89">
        <v>48.824120154441793</v>
      </c>
    </row>
    <row r="6328" spans="1:16">
      <c r="A6328" s="75" t="s">
        <v>6423</v>
      </c>
      <c r="B6328" s="85">
        <v>6324</v>
      </c>
      <c r="C6328" s="85">
        <v>4172</v>
      </c>
      <c r="D6328" s="85">
        <v>6324</v>
      </c>
      <c r="E6328" s="86" t="s">
        <v>6401</v>
      </c>
      <c r="F6328" s="85" t="s">
        <v>4233</v>
      </c>
      <c r="G6328" s="86" t="s">
        <v>29</v>
      </c>
      <c r="H6328" s="85" t="s">
        <v>2</v>
      </c>
      <c r="I6328" s="85">
        <v>1</v>
      </c>
      <c r="J6328" s="88">
        <v>0.78398579575383953</v>
      </c>
      <c r="K6328" s="146">
        <v>0.80004541053979017</v>
      </c>
      <c r="L6328" s="147">
        <v>3.47226161940627E-9</v>
      </c>
      <c r="M6328" s="147">
        <v>4.915961902735913E-2</v>
      </c>
      <c r="N6328" s="87">
        <v>10.71539160989218</v>
      </c>
      <c r="O6328" s="88">
        <v>0.73826446338938212</v>
      </c>
      <c r="P6328" s="89">
        <v>68.897571854288088</v>
      </c>
    </row>
    <row r="6329" spans="1:16">
      <c r="A6329" s="75" t="s">
        <v>6424</v>
      </c>
      <c r="B6329" s="85">
        <v>6325</v>
      </c>
      <c r="C6329" s="85">
        <v>4173</v>
      </c>
      <c r="D6329" s="85">
        <v>6325</v>
      </c>
      <c r="E6329" s="86" t="s">
        <v>6401</v>
      </c>
      <c r="F6329" s="85" t="s">
        <v>4591</v>
      </c>
      <c r="G6329" s="86" t="s">
        <v>29</v>
      </c>
      <c r="H6329" s="85" t="s">
        <v>2</v>
      </c>
      <c r="I6329" s="85">
        <v>1</v>
      </c>
      <c r="J6329" s="88">
        <v>8.0102893505606856E-2</v>
      </c>
      <c r="K6329" s="146">
        <v>0.14354949663070102</v>
      </c>
      <c r="L6329" s="147">
        <v>3.7006210892360528E-10</v>
      </c>
      <c r="M6329" s="147">
        <v>6.2266618894195038E-3</v>
      </c>
      <c r="N6329" s="87">
        <v>1.202090646121929</v>
      </c>
      <c r="O6329" s="88">
        <v>6.88850831956411E-2</v>
      </c>
      <c r="P6329" s="89">
        <v>57.304399978380694</v>
      </c>
    </row>
    <row r="6330" spans="1:16">
      <c r="A6330" s="75" t="s">
        <v>6425</v>
      </c>
      <c r="B6330" s="85">
        <v>6326</v>
      </c>
      <c r="C6330" s="85">
        <v>4174</v>
      </c>
      <c r="D6330" s="85">
        <v>6326</v>
      </c>
      <c r="E6330" s="86" t="s">
        <v>6401</v>
      </c>
      <c r="F6330" s="85" t="s">
        <v>4247</v>
      </c>
      <c r="G6330" s="86" t="s">
        <v>29</v>
      </c>
      <c r="H6330" s="85" t="s">
        <v>2</v>
      </c>
      <c r="I6330" s="85">
        <v>1</v>
      </c>
      <c r="J6330" s="88">
        <v>6.3798183634992095E-2</v>
      </c>
      <c r="K6330" s="146">
        <v>9.1005822950456339E-2</v>
      </c>
      <c r="L6330" s="147">
        <v>2.178617741804834E-10</v>
      </c>
      <c r="M6330" s="147">
        <v>9.3292638424514183E-4</v>
      </c>
      <c r="N6330" s="87">
        <v>0.15327404909819281</v>
      </c>
      <c r="O6330" s="88">
        <v>5.2197551136051193E-2</v>
      </c>
      <c r="P6330" s="89">
        <v>340.55048094026398</v>
      </c>
    </row>
    <row r="6331" spans="1:16">
      <c r="A6331" s="75" t="s">
        <v>6426</v>
      </c>
      <c r="B6331" s="85">
        <v>6327</v>
      </c>
      <c r="C6331" s="85">
        <v>4175</v>
      </c>
      <c r="D6331" s="85">
        <v>6327</v>
      </c>
      <c r="E6331" s="86" t="s">
        <v>6401</v>
      </c>
      <c r="F6331" s="85" t="s">
        <v>4416</v>
      </c>
      <c r="G6331" s="86" t="s">
        <v>29</v>
      </c>
      <c r="H6331" s="85" t="s">
        <v>2</v>
      </c>
      <c r="I6331" s="85">
        <v>1</v>
      </c>
      <c r="J6331" s="88">
        <v>0.287958158888447</v>
      </c>
      <c r="K6331" s="146">
        <v>0.59647579983380705</v>
      </c>
      <c r="L6331" s="147">
        <v>1.377446455020028E-9</v>
      </c>
      <c r="M6331" s="147">
        <v>1.4026141377049521E-2</v>
      </c>
      <c r="N6331" s="87">
        <v>8.3390008892625893</v>
      </c>
      <c r="O6331" s="88">
        <v>0.26691418076167273</v>
      </c>
      <c r="P6331" s="89">
        <v>32.007932881426484</v>
      </c>
    </row>
    <row r="6332" spans="1:16">
      <c r="A6332" s="75" t="s">
        <v>6427</v>
      </c>
      <c r="B6332" s="85">
        <v>6328</v>
      </c>
      <c r="C6332" s="85">
        <v>4176</v>
      </c>
      <c r="D6332" s="85">
        <v>6328</v>
      </c>
      <c r="E6332" s="86" t="s">
        <v>6401</v>
      </c>
      <c r="F6332" s="85" t="s">
        <v>4730</v>
      </c>
      <c r="G6332" s="86" t="s">
        <v>29</v>
      </c>
      <c r="H6332" s="85" t="s">
        <v>2</v>
      </c>
      <c r="I6332" s="85">
        <v>1</v>
      </c>
      <c r="J6332" s="88">
        <v>9.1257217929684817E-2</v>
      </c>
      <c r="K6332" s="146">
        <v>0.1190579112154392</v>
      </c>
      <c r="L6332" s="147">
        <v>3.4857955212372621E-10</v>
      </c>
      <c r="M6332" s="147">
        <v>4.7542406294697956E-3</v>
      </c>
      <c r="N6332" s="87">
        <v>0.51766261026419158</v>
      </c>
      <c r="O6332" s="88">
        <v>7.7429929900128772E-2</v>
      </c>
      <c r="P6332" s="89">
        <v>149.57605275106124</v>
      </c>
    </row>
    <row r="6333" spans="1:16">
      <c r="A6333" s="75" t="s">
        <v>6428</v>
      </c>
      <c r="B6333" s="85">
        <v>6329</v>
      </c>
      <c r="C6333" s="85">
        <v>4177</v>
      </c>
      <c r="D6333" s="85">
        <v>6329</v>
      </c>
      <c r="E6333" s="86" t="s">
        <v>6401</v>
      </c>
      <c r="F6333" s="85" t="s">
        <v>4418</v>
      </c>
      <c r="G6333" s="86" t="s">
        <v>29</v>
      </c>
      <c r="H6333" s="85" t="s">
        <v>2</v>
      </c>
      <c r="I6333" s="85">
        <v>1</v>
      </c>
      <c r="J6333" s="88">
        <v>0.90305266133390871</v>
      </c>
      <c r="K6333" s="146">
        <v>1.1002075943492025</v>
      </c>
      <c r="L6333" s="147">
        <v>4.3074312388997336E-9</v>
      </c>
      <c r="M6333" s="147">
        <v>4.1761734377382918E-2</v>
      </c>
      <c r="N6333" s="87">
        <v>11.678704047258</v>
      </c>
      <c r="O6333" s="88">
        <v>0.84380597784973377</v>
      </c>
      <c r="P6333" s="89">
        <v>72.251679161939876</v>
      </c>
    </row>
    <row r="6334" spans="1:16">
      <c r="A6334" s="75" t="s">
        <v>6429</v>
      </c>
      <c r="B6334" s="85">
        <v>6330</v>
      </c>
      <c r="C6334" s="85">
        <v>4178</v>
      </c>
      <c r="D6334" s="85">
        <v>6330</v>
      </c>
      <c r="E6334" s="86" t="s">
        <v>6401</v>
      </c>
      <c r="F6334" s="85" t="s">
        <v>4596</v>
      </c>
      <c r="G6334" s="86" t="s">
        <v>29</v>
      </c>
      <c r="H6334" s="85" t="s">
        <v>2</v>
      </c>
      <c r="I6334" s="85">
        <v>1</v>
      </c>
      <c r="J6334" s="88">
        <v>0.3147364878541386</v>
      </c>
      <c r="K6334" s="146">
        <v>0.35803633951317754</v>
      </c>
      <c r="L6334" s="147">
        <v>1.395932891419025E-9</v>
      </c>
      <c r="M6334" s="147">
        <v>3.657812935201233E-2</v>
      </c>
      <c r="N6334" s="87">
        <v>3.902121826006629</v>
      </c>
      <c r="O6334" s="88">
        <v>0.28351431280649492</v>
      </c>
      <c r="P6334" s="89">
        <v>72.656448324331038</v>
      </c>
    </row>
    <row r="6335" spans="1:16">
      <c r="A6335" s="75" t="s">
        <v>6430</v>
      </c>
      <c r="B6335" s="85">
        <v>6331</v>
      </c>
      <c r="C6335" s="85">
        <v>4179</v>
      </c>
      <c r="D6335" s="85">
        <v>6331</v>
      </c>
      <c r="E6335" s="86" t="s">
        <v>6401</v>
      </c>
      <c r="F6335" s="85" t="s">
        <v>5314</v>
      </c>
      <c r="G6335" s="86" t="s">
        <v>29</v>
      </c>
      <c r="H6335" s="85" t="s">
        <v>2</v>
      </c>
      <c r="I6335" s="85">
        <v>1</v>
      </c>
      <c r="J6335" s="88">
        <v>1.2154496001922479</v>
      </c>
      <c r="K6335" s="146">
        <v>1.4092419087475077</v>
      </c>
      <c r="L6335" s="147">
        <v>5.6423710887900758E-9</v>
      </c>
      <c r="M6335" s="147">
        <v>0.15003018335502941</v>
      </c>
      <c r="N6335" s="87">
        <v>15.482250845187631</v>
      </c>
      <c r="O6335" s="88">
        <v>1.1124626290799851</v>
      </c>
      <c r="P6335" s="89">
        <v>71.854063094822763</v>
      </c>
    </row>
    <row r="6336" spans="1:16">
      <c r="A6336" s="75" t="s">
        <v>6431</v>
      </c>
      <c r="B6336" s="85">
        <v>6332</v>
      </c>
      <c r="C6336" s="85">
        <v>4180</v>
      </c>
      <c r="D6336" s="85">
        <v>6332</v>
      </c>
      <c r="E6336" s="86" t="s">
        <v>6401</v>
      </c>
      <c r="F6336" s="85" t="s">
        <v>4420</v>
      </c>
      <c r="G6336" s="86" t="s">
        <v>29</v>
      </c>
      <c r="H6336" s="85" t="s">
        <v>2</v>
      </c>
      <c r="I6336" s="85">
        <v>1</v>
      </c>
      <c r="J6336" s="88">
        <v>7.7909049848633768E-2</v>
      </c>
      <c r="K6336" s="146">
        <v>0.12554339406321205</v>
      </c>
      <c r="L6336" s="147">
        <v>3.1360975775565079E-10</v>
      </c>
      <c r="M6336" s="147">
        <v>7.7483317647235681E-3</v>
      </c>
      <c r="N6336" s="87">
        <v>10.44338296019798</v>
      </c>
      <c r="O6336" s="88">
        <v>6.520745363795559E-2</v>
      </c>
      <c r="P6336" s="89">
        <v>6.2439014145584322</v>
      </c>
    </row>
    <row r="6337" spans="1:16">
      <c r="A6337" s="75" t="s">
        <v>6432</v>
      </c>
      <c r="B6337" s="85">
        <v>6333</v>
      </c>
      <c r="C6337" s="85">
        <v>4181</v>
      </c>
      <c r="D6337" s="85">
        <v>6333</v>
      </c>
      <c r="E6337" s="86" t="s">
        <v>6401</v>
      </c>
      <c r="F6337" s="85" t="s">
        <v>4422</v>
      </c>
      <c r="G6337" s="86" t="s">
        <v>29</v>
      </c>
      <c r="H6337" s="85" t="s">
        <v>2</v>
      </c>
      <c r="I6337" s="85">
        <v>1</v>
      </c>
      <c r="J6337" s="88">
        <v>0.19325742259297651</v>
      </c>
      <c r="K6337" s="146">
        <v>0.40319595185166152</v>
      </c>
      <c r="L6337" s="147">
        <v>9.2978317378486677E-10</v>
      </c>
      <c r="M6337" s="147">
        <v>9.7670289149399056E-3</v>
      </c>
      <c r="N6337" s="87">
        <v>5.3707158012867549</v>
      </c>
      <c r="O6337" s="88">
        <v>0.1762233551004109</v>
      </c>
      <c r="P6337" s="89">
        <v>32.811893539067931</v>
      </c>
    </row>
    <row r="6338" spans="1:16">
      <c r="A6338" s="75" t="s">
        <v>6433</v>
      </c>
      <c r="B6338" s="85">
        <v>6334</v>
      </c>
      <c r="C6338" s="85">
        <v>4182</v>
      </c>
      <c r="D6338" s="85">
        <v>6334</v>
      </c>
      <c r="E6338" s="86" t="s">
        <v>6401</v>
      </c>
      <c r="F6338" s="85" t="s">
        <v>509</v>
      </c>
      <c r="G6338" s="86" t="s">
        <v>29</v>
      </c>
      <c r="H6338" s="85" t="s">
        <v>2</v>
      </c>
      <c r="I6338" s="85">
        <v>1</v>
      </c>
      <c r="J6338" s="88">
        <v>2.5520738298873219E-2</v>
      </c>
      <c r="K6338" s="146">
        <v>5.1570480414355829E-2</v>
      </c>
      <c r="L6338" s="147">
        <v>1.8681547837849551E-10</v>
      </c>
      <c r="M6338" s="147">
        <v>1.013210222083229E-3</v>
      </c>
      <c r="N6338" s="87">
        <v>0.29162894108268722</v>
      </c>
      <c r="O6338" s="88">
        <v>2.1736834158386769E-2</v>
      </c>
      <c r="P6338" s="89">
        <v>74.53592938234344</v>
      </c>
    </row>
    <row r="6339" spans="1:16">
      <c r="A6339" s="75" t="s">
        <v>6434</v>
      </c>
      <c r="B6339" s="85">
        <v>6335</v>
      </c>
      <c r="C6339" s="85">
        <v>4183</v>
      </c>
      <c r="D6339" s="85">
        <v>6335</v>
      </c>
      <c r="E6339" s="86" t="s">
        <v>6401</v>
      </c>
      <c r="F6339" s="85" t="s">
        <v>4235</v>
      </c>
      <c r="G6339" s="86" t="s">
        <v>29</v>
      </c>
      <c r="H6339" s="85" t="s">
        <v>2</v>
      </c>
      <c r="I6339" s="85">
        <v>1</v>
      </c>
      <c r="J6339" s="88">
        <v>0.73489458246334705</v>
      </c>
      <c r="K6339" s="146">
        <v>0.71960225386532162</v>
      </c>
      <c r="L6339" s="147">
        <v>3.141762444639739E-9</v>
      </c>
      <c r="M6339" s="147">
        <v>4.9060400192495801E-2</v>
      </c>
      <c r="N6339" s="87">
        <v>10.110156485763589</v>
      </c>
      <c r="O6339" s="88">
        <v>0.68930530067838747</v>
      </c>
      <c r="P6339" s="89">
        <v>68.179488779329844</v>
      </c>
    </row>
    <row r="6340" spans="1:16">
      <c r="A6340" s="75" t="s">
        <v>6435</v>
      </c>
      <c r="B6340" s="85">
        <v>6336</v>
      </c>
      <c r="C6340" s="85">
        <v>4184</v>
      </c>
      <c r="D6340" s="85">
        <v>6336</v>
      </c>
      <c r="E6340" s="86" t="s">
        <v>6401</v>
      </c>
      <c r="F6340" s="85" t="s">
        <v>4600</v>
      </c>
      <c r="G6340" s="86" t="s">
        <v>29</v>
      </c>
      <c r="H6340" s="85" t="s">
        <v>2</v>
      </c>
      <c r="I6340" s="85">
        <v>1</v>
      </c>
      <c r="J6340" s="88">
        <v>0.1736050534315926</v>
      </c>
      <c r="K6340" s="146">
        <v>0.17363340332047339</v>
      </c>
      <c r="L6340" s="147">
        <v>7.163566111046905E-10</v>
      </c>
      <c r="M6340" s="147">
        <v>2.158429373908087E-2</v>
      </c>
      <c r="N6340" s="87">
        <v>2.4974705458170221</v>
      </c>
      <c r="O6340" s="88">
        <v>0.1534521841110609</v>
      </c>
      <c r="P6340" s="89">
        <v>61.443040586835259</v>
      </c>
    </row>
    <row r="6341" spans="1:16">
      <c r="A6341" s="75" t="s">
        <v>6436</v>
      </c>
      <c r="B6341" s="85">
        <v>6337</v>
      </c>
      <c r="C6341" s="85">
        <v>4185</v>
      </c>
      <c r="D6341" s="85">
        <v>6337</v>
      </c>
      <c r="E6341" s="86" t="s">
        <v>6401</v>
      </c>
      <c r="F6341" s="85" t="s">
        <v>6174</v>
      </c>
      <c r="G6341" s="86" t="s">
        <v>29</v>
      </c>
      <c r="H6341" s="85" t="s">
        <v>2</v>
      </c>
      <c r="I6341" s="85">
        <v>1</v>
      </c>
      <c r="J6341" s="88">
        <v>2.5626106930346421E-2</v>
      </c>
      <c r="K6341" s="146">
        <v>3.7657390223330658E-2</v>
      </c>
      <c r="L6341" s="147">
        <v>1.1721811119302739E-10</v>
      </c>
      <c r="M6341" s="147">
        <v>2.0565231714130151E-3</v>
      </c>
      <c r="N6341" s="87">
        <v>0.2451491590234974</v>
      </c>
      <c r="O6341" s="88">
        <v>1.7618333132359519E-2</v>
      </c>
      <c r="P6341" s="89">
        <v>71.867809796038543</v>
      </c>
    </row>
    <row r="6342" spans="1:16">
      <c r="A6342" s="75" t="s">
        <v>6437</v>
      </c>
      <c r="B6342" s="85">
        <v>6338</v>
      </c>
      <c r="C6342" s="85">
        <v>4186</v>
      </c>
      <c r="D6342" s="85">
        <v>6338</v>
      </c>
      <c r="E6342" s="86" t="s">
        <v>6401</v>
      </c>
      <c r="F6342" s="85" t="s">
        <v>6176</v>
      </c>
      <c r="G6342" s="86" t="s">
        <v>29</v>
      </c>
      <c r="H6342" s="85" t="s">
        <v>2</v>
      </c>
      <c r="I6342" s="85">
        <v>1</v>
      </c>
      <c r="J6342" s="88">
        <v>1.9428607368381059E-2</v>
      </c>
      <c r="K6342" s="146">
        <v>3.4610706596608462E-2</v>
      </c>
      <c r="L6342" s="147">
        <v>9.2573988447375799E-11</v>
      </c>
      <c r="M6342" s="147">
        <v>9.7310352478598009E-4</v>
      </c>
      <c r="N6342" s="87">
        <v>0.1275962511141964</v>
      </c>
      <c r="O6342" s="88">
        <v>1.0904988073375329E-2</v>
      </c>
      <c r="P6342" s="89">
        <v>85.464799930646521</v>
      </c>
    </row>
    <row r="6343" spans="1:16">
      <c r="A6343" s="75" t="s">
        <v>6438</v>
      </c>
      <c r="B6343" s="85">
        <v>6339</v>
      </c>
      <c r="C6343" s="85">
        <v>4187</v>
      </c>
      <c r="D6343" s="85">
        <v>6339</v>
      </c>
      <c r="E6343" s="86" t="s">
        <v>6401</v>
      </c>
      <c r="F6343" s="85" t="s">
        <v>32</v>
      </c>
      <c r="G6343" s="86" t="s">
        <v>29</v>
      </c>
      <c r="H6343" s="85" t="s">
        <v>2</v>
      </c>
      <c r="I6343" s="85">
        <v>1</v>
      </c>
      <c r="J6343" s="88">
        <v>3.2062350509570493E-2</v>
      </c>
      <c r="K6343" s="146">
        <v>6.0986860192574696E-2</v>
      </c>
      <c r="L6343" s="147">
        <v>1.7621497370190359E-10</v>
      </c>
      <c r="M6343" s="147">
        <v>2.403160999546954E-3</v>
      </c>
      <c r="N6343" s="87">
        <v>3.3784126895597808</v>
      </c>
      <c r="O6343" s="88">
        <v>2.3567259629920342E-2</v>
      </c>
      <c r="P6343" s="89">
        <v>6.9758380030804465</v>
      </c>
    </row>
    <row r="6344" spans="1:16">
      <c r="A6344" s="75" t="s">
        <v>6439</v>
      </c>
      <c r="B6344" s="85">
        <v>6340</v>
      </c>
      <c r="C6344" s="85">
        <v>4188</v>
      </c>
      <c r="D6344" s="85">
        <v>6340</v>
      </c>
      <c r="E6344" s="86" t="s">
        <v>6401</v>
      </c>
      <c r="F6344" s="85" t="s">
        <v>2972</v>
      </c>
      <c r="G6344" s="86" t="s">
        <v>29</v>
      </c>
      <c r="H6344" s="85" t="s">
        <v>2</v>
      </c>
      <c r="I6344" s="85">
        <v>1</v>
      </c>
      <c r="J6344" s="88">
        <v>0.5511061358416387</v>
      </c>
      <c r="K6344" s="146">
        <v>0.3465320659277013</v>
      </c>
      <c r="L6344" s="147">
        <v>1.7671153659028789E-9</v>
      </c>
      <c r="M6344" s="147">
        <v>7.5282466423732416E-2</v>
      </c>
      <c r="N6344" s="87">
        <v>9.9556751102169283</v>
      </c>
      <c r="O6344" s="88">
        <v>0.48767950205751442</v>
      </c>
      <c r="P6344" s="89">
        <v>48.985076015290758</v>
      </c>
    </row>
    <row r="6345" spans="1:16">
      <c r="A6345" s="75" t="s">
        <v>6440</v>
      </c>
      <c r="B6345" s="85">
        <v>6341</v>
      </c>
      <c r="C6345" s="85">
        <v>4189</v>
      </c>
      <c r="D6345" s="85">
        <v>6341</v>
      </c>
      <c r="E6345" s="86" t="s">
        <v>6401</v>
      </c>
      <c r="F6345" s="85" t="s">
        <v>1063</v>
      </c>
      <c r="G6345" s="86" t="s">
        <v>29</v>
      </c>
      <c r="H6345" s="85" t="s">
        <v>2</v>
      </c>
      <c r="I6345" s="85">
        <v>1</v>
      </c>
      <c r="J6345" s="88">
        <v>0.5876986841275752</v>
      </c>
      <c r="K6345" s="146">
        <v>2.8821686528257571</v>
      </c>
      <c r="L6345" s="147">
        <v>2.949184453329594E-9</v>
      </c>
      <c r="M6345" s="147">
        <v>3.1219856834273679E-2</v>
      </c>
      <c r="N6345" s="87">
        <v>7.6457338518941329</v>
      </c>
      <c r="O6345" s="88">
        <v>0.5572265316330437</v>
      </c>
      <c r="P6345" s="89">
        <v>72.880712620541701</v>
      </c>
    </row>
    <row r="6346" spans="1:16">
      <c r="A6346" s="75" t="s">
        <v>6441</v>
      </c>
      <c r="B6346" s="85">
        <v>6342</v>
      </c>
      <c r="C6346" s="85">
        <v>4190</v>
      </c>
      <c r="D6346" s="85">
        <v>6342</v>
      </c>
      <c r="E6346" s="86" t="s">
        <v>6401</v>
      </c>
      <c r="F6346" s="85" t="s">
        <v>3842</v>
      </c>
      <c r="G6346" s="86" t="s">
        <v>29</v>
      </c>
      <c r="H6346" s="85" t="s">
        <v>2</v>
      </c>
      <c r="I6346" s="85">
        <v>1</v>
      </c>
      <c r="J6346" s="88">
        <v>6.940905104724418E-2</v>
      </c>
      <c r="K6346" s="146">
        <v>9.1176958582608381E-2</v>
      </c>
      <c r="L6346" s="147">
        <v>3.251844063861161E-10</v>
      </c>
      <c r="M6346" s="147">
        <v>7.2446206378599179E-3</v>
      </c>
      <c r="N6346" s="87">
        <v>0.79364038678936011</v>
      </c>
      <c r="O6346" s="88">
        <v>5.7923384725642318E-2</v>
      </c>
      <c r="P6346" s="89">
        <v>72.984421773152221</v>
      </c>
    </row>
    <row r="6347" spans="1:16">
      <c r="A6347" s="75" t="s">
        <v>6442</v>
      </c>
      <c r="B6347" s="85">
        <v>6343</v>
      </c>
      <c r="C6347" s="85">
        <v>4191</v>
      </c>
      <c r="D6347" s="85">
        <v>6343</v>
      </c>
      <c r="E6347" s="86" t="s">
        <v>6401</v>
      </c>
      <c r="F6347" s="85" t="s">
        <v>6182</v>
      </c>
      <c r="G6347" s="86" t="s">
        <v>29</v>
      </c>
      <c r="H6347" s="85" t="s">
        <v>2</v>
      </c>
      <c r="I6347" s="85">
        <v>1</v>
      </c>
      <c r="J6347" s="88">
        <v>0.93603068022927438</v>
      </c>
      <c r="K6347" s="146">
        <v>1.0353832230934799</v>
      </c>
      <c r="L6347" s="147">
        <v>3.9236870153513683E-9</v>
      </c>
      <c r="M6347" s="147">
        <v>2.060187862944745E-2</v>
      </c>
      <c r="N6347" s="87">
        <v>8.7309140860318788</v>
      </c>
      <c r="O6347" s="88">
        <v>0.78257148784931418</v>
      </c>
      <c r="P6347" s="89">
        <v>89.632251576190441</v>
      </c>
    </row>
    <row r="6348" spans="1:16">
      <c r="A6348" s="75" t="s">
        <v>6443</v>
      </c>
      <c r="B6348" s="85">
        <v>6344</v>
      </c>
      <c r="C6348" s="85">
        <v>4192</v>
      </c>
      <c r="D6348" s="85">
        <v>6344</v>
      </c>
      <c r="E6348" s="86" t="s">
        <v>6401</v>
      </c>
      <c r="F6348" s="85" t="s">
        <v>6184</v>
      </c>
      <c r="G6348" s="86" t="s">
        <v>29</v>
      </c>
      <c r="H6348" s="85" t="s">
        <v>2</v>
      </c>
      <c r="I6348" s="85">
        <v>1</v>
      </c>
      <c r="J6348" s="88">
        <v>0.6386046075921783</v>
      </c>
      <c r="K6348" s="146">
        <v>0.73087305696877891</v>
      </c>
      <c r="L6348" s="147">
        <v>2.725167696431801E-9</v>
      </c>
      <c r="M6348" s="147">
        <v>2.0153427687155352E-2</v>
      </c>
      <c r="N6348" s="87">
        <v>7.9249736588832684</v>
      </c>
      <c r="O6348" s="88">
        <v>0.53637901737738491</v>
      </c>
      <c r="P6348" s="89">
        <v>67.682119899054356</v>
      </c>
    </row>
    <row r="6349" spans="1:16">
      <c r="A6349" s="75" t="s">
        <v>6444</v>
      </c>
      <c r="B6349" s="85">
        <v>6345</v>
      </c>
      <c r="C6349" s="85">
        <v>4193</v>
      </c>
      <c r="D6349" s="85">
        <v>6345</v>
      </c>
      <c r="E6349" s="86" t="s">
        <v>6401</v>
      </c>
      <c r="F6349" s="85" t="s">
        <v>6186</v>
      </c>
      <c r="G6349" s="86" t="s">
        <v>29</v>
      </c>
      <c r="H6349" s="85" t="s">
        <v>2</v>
      </c>
      <c r="I6349" s="85">
        <v>1</v>
      </c>
      <c r="J6349" s="88">
        <v>0.87481139882790637</v>
      </c>
      <c r="K6349" s="146">
        <v>0.96557847791703599</v>
      </c>
      <c r="L6349" s="147">
        <v>3.65772783074912E-9</v>
      </c>
      <c r="M6349" s="147">
        <v>2.5650884313804571E-2</v>
      </c>
      <c r="N6349" s="87">
        <v>10.10083505045375</v>
      </c>
      <c r="O6349" s="88">
        <v>0.73652599400289243</v>
      </c>
      <c r="P6349" s="89">
        <v>72.917337064108011</v>
      </c>
    </row>
    <row r="6350" spans="1:16">
      <c r="A6350" s="75" t="s">
        <v>6445</v>
      </c>
      <c r="B6350" s="85">
        <v>6346</v>
      </c>
      <c r="C6350" s="85">
        <v>4194</v>
      </c>
      <c r="D6350" s="85">
        <v>6346</v>
      </c>
      <c r="E6350" s="86" t="s">
        <v>6401</v>
      </c>
      <c r="F6350" s="85" t="s">
        <v>6188</v>
      </c>
      <c r="G6350" s="86" t="s">
        <v>29</v>
      </c>
      <c r="H6350" s="85" t="s">
        <v>2</v>
      </c>
      <c r="I6350" s="85">
        <v>1</v>
      </c>
      <c r="J6350" s="88">
        <v>1.2295314043323951</v>
      </c>
      <c r="K6350" s="146">
        <v>1.4014832076820813</v>
      </c>
      <c r="L6350" s="147">
        <v>5.2474799725882591E-9</v>
      </c>
      <c r="M6350" s="147">
        <v>2.8676915905605289E-2</v>
      </c>
      <c r="N6350" s="87">
        <v>11.830413321301551</v>
      </c>
      <c r="O6350" s="88">
        <v>1.0304344575278721</v>
      </c>
      <c r="P6350" s="89">
        <v>87.100461289251598</v>
      </c>
    </row>
    <row r="6351" spans="1:16">
      <c r="A6351" s="75" t="s">
        <v>6446</v>
      </c>
      <c r="B6351" s="85">
        <v>6347</v>
      </c>
      <c r="C6351" s="85">
        <v>4195</v>
      </c>
      <c r="D6351" s="85">
        <v>6347</v>
      </c>
      <c r="E6351" s="86" t="s">
        <v>6401</v>
      </c>
      <c r="F6351" s="85" t="s">
        <v>6190</v>
      </c>
      <c r="G6351" s="86" t="s">
        <v>29</v>
      </c>
      <c r="H6351" s="85" t="s">
        <v>2</v>
      </c>
      <c r="I6351" s="85">
        <v>1</v>
      </c>
      <c r="J6351" s="88">
        <v>1.481386971656981</v>
      </c>
      <c r="K6351" s="146">
        <v>1.6548062350509229</v>
      </c>
      <c r="L6351" s="147">
        <v>6.233293681575999E-9</v>
      </c>
      <c r="M6351" s="147">
        <v>3.055027408908953E-2</v>
      </c>
      <c r="N6351" s="87">
        <v>14.183808349197511</v>
      </c>
      <c r="O6351" s="88">
        <v>1.2396450190149411</v>
      </c>
      <c r="P6351" s="89">
        <v>87.398601877265037</v>
      </c>
    </row>
    <row r="6352" spans="1:16">
      <c r="A6352" s="75" t="s">
        <v>6447</v>
      </c>
      <c r="B6352" s="85">
        <v>6348</v>
      </c>
      <c r="C6352" s="85">
        <v>4196</v>
      </c>
      <c r="D6352" s="85">
        <v>6348</v>
      </c>
      <c r="E6352" s="86" t="s">
        <v>6401</v>
      </c>
      <c r="F6352" s="85" t="s">
        <v>6192</v>
      </c>
      <c r="G6352" s="86" t="s">
        <v>29</v>
      </c>
      <c r="H6352" s="85" t="s">
        <v>2</v>
      </c>
      <c r="I6352" s="85">
        <v>1</v>
      </c>
      <c r="J6352" s="88">
        <v>1.0379568880724259</v>
      </c>
      <c r="K6352" s="146">
        <v>1.1899104267971148</v>
      </c>
      <c r="L6352" s="147">
        <v>4.4340704714194858E-9</v>
      </c>
      <c r="M6352" s="147">
        <v>2.1716105803191599E-2</v>
      </c>
      <c r="N6352" s="87">
        <v>9.5825988631943915</v>
      </c>
      <c r="O6352" s="88">
        <v>0.86821532203708507</v>
      </c>
      <c r="P6352" s="89">
        <v>90.603325301635621</v>
      </c>
    </row>
    <row r="6353" spans="1:16">
      <c r="A6353" s="75" t="s">
        <v>6448</v>
      </c>
      <c r="B6353" s="85">
        <v>6349</v>
      </c>
      <c r="C6353" s="85">
        <v>4197</v>
      </c>
      <c r="D6353" s="85">
        <v>6349</v>
      </c>
      <c r="E6353" s="86" t="s">
        <v>6401</v>
      </c>
      <c r="F6353" s="85" t="s">
        <v>6194</v>
      </c>
      <c r="G6353" s="86" t="s">
        <v>29</v>
      </c>
      <c r="H6353" s="85" t="s">
        <v>2</v>
      </c>
      <c r="I6353" s="85">
        <v>1</v>
      </c>
      <c r="J6353" s="88">
        <v>0.32267971298637133</v>
      </c>
      <c r="K6353" s="146">
        <v>0.40111411487623883</v>
      </c>
      <c r="L6353" s="147">
        <v>1.4433285712480531E-9</v>
      </c>
      <c r="M6353" s="147">
        <v>8.8412417920962043E-3</v>
      </c>
      <c r="N6353" s="87">
        <v>3.1348934316262489</v>
      </c>
      <c r="O6353" s="88">
        <v>0.26752349743910431</v>
      </c>
      <c r="P6353" s="89">
        <v>85.337349825102208</v>
      </c>
    </row>
    <row r="6354" spans="1:16">
      <c r="A6354" s="75" t="s">
        <v>6449</v>
      </c>
      <c r="B6354" s="85">
        <v>6350</v>
      </c>
      <c r="C6354" s="85">
        <v>4198</v>
      </c>
      <c r="D6354" s="85">
        <v>6350</v>
      </c>
      <c r="E6354" s="86" t="s">
        <v>6401</v>
      </c>
      <c r="F6354" s="85" t="s">
        <v>235</v>
      </c>
      <c r="G6354" s="86" t="s">
        <v>29</v>
      </c>
      <c r="H6354" s="85" t="s">
        <v>2</v>
      </c>
      <c r="I6354" s="85">
        <v>1</v>
      </c>
      <c r="J6354" s="88">
        <v>0.25161702856639162</v>
      </c>
      <c r="K6354" s="146">
        <v>0.31584371110234366</v>
      </c>
      <c r="L6354" s="147">
        <v>1.155125049264111E-9</v>
      </c>
      <c r="M6354" s="147">
        <v>1.3157171652363259E-2</v>
      </c>
      <c r="N6354" s="87">
        <v>2.552535945022266</v>
      </c>
      <c r="O6354" s="88">
        <v>0.2090831727012907</v>
      </c>
      <c r="P6354" s="89">
        <v>81.911940597360257</v>
      </c>
    </row>
    <row r="6355" spans="1:16">
      <c r="A6355" s="75" t="s">
        <v>6450</v>
      </c>
      <c r="B6355" s="85">
        <v>6351</v>
      </c>
      <c r="C6355" s="85">
        <v>4199</v>
      </c>
      <c r="D6355" s="85">
        <v>6351</v>
      </c>
      <c r="E6355" s="86" t="s">
        <v>6401</v>
      </c>
      <c r="F6355" s="85" t="s">
        <v>1183</v>
      </c>
      <c r="G6355" s="86" t="s">
        <v>29</v>
      </c>
      <c r="H6355" s="85" t="s">
        <v>2</v>
      </c>
      <c r="I6355" s="85">
        <v>1</v>
      </c>
      <c r="J6355" s="88">
        <v>4.8479431448929119E-2</v>
      </c>
      <c r="K6355" s="146">
        <v>6.6867938193987717E-2</v>
      </c>
      <c r="L6355" s="147">
        <v>2.1838315944527481E-10</v>
      </c>
      <c r="M6355" s="147">
        <v>4.6784211045728776E-3</v>
      </c>
      <c r="N6355" s="87">
        <v>0.56897425590582873</v>
      </c>
      <c r="O6355" s="88">
        <v>3.8658330474870287E-2</v>
      </c>
      <c r="P6355" s="89">
        <v>67.94390092979647</v>
      </c>
    </row>
    <row r="6356" spans="1:16">
      <c r="A6356" s="75" t="s">
        <v>6451</v>
      </c>
      <c r="B6356" s="85">
        <v>6352</v>
      </c>
      <c r="C6356" s="85">
        <v>4200</v>
      </c>
      <c r="D6356" s="85">
        <v>6352</v>
      </c>
      <c r="E6356" s="86" t="s">
        <v>6401</v>
      </c>
      <c r="F6356" s="85" t="s">
        <v>6198</v>
      </c>
      <c r="G6356" s="86" t="s">
        <v>29</v>
      </c>
      <c r="H6356" s="85" t="s">
        <v>2</v>
      </c>
      <c r="I6356" s="85">
        <v>1</v>
      </c>
      <c r="J6356" s="88">
        <v>1.1171165007322781</v>
      </c>
      <c r="K6356" s="146">
        <v>1.2453414251360926</v>
      </c>
      <c r="L6356" s="147">
        <v>5.0525991517038707E-9</v>
      </c>
      <c r="M6356" s="147">
        <v>0.13899683235923049</v>
      </c>
      <c r="N6356" s="87">
        <v>14.70221726041798</v>
      </c>
      <c r="O6356" s="88">
        <v>1.0187737926301921</v>
      </c>
      <c r="P6356" s="89">
        <v>69.293887757527841</v>
      </c>
    </row>
    <row r="6357" spans="1:16">
      <c r="A6357" s="75" t="s">
        <v>6452</v>
      </c>
      <c r="B6357" s="85">
        <v>6353</v>
      </c>
      <c r="C6357" s="85">
        <v>4201</v>
      </c>
      <c r="D6357" s="85">
        <v>6353</v>
      </c>
      <c r="E6357" s="86" t="s">
        <v>6401</v>
      </c>
      <c r="F6357" s="85" t="s">
        <v>6200</v>
      </c>
      <c r="G6357" s="86" t="s">
        <v>29</v>
      </c>
      <c r="H6357" s="85" t="s">
        <v>2</v>
      </c>
      <c r="I6357" s="85">
        <v>1</v>
      </c>
      <c r="J6357" s="88">
        <v>0.8309030825554965</v>
      </c>
      <c r="K6357" s="146">
        <v>0.97057409422981267</v>
      </c>
      <c r="L6357" s="147">
        <v>3.8607555493341829E-9</v>
      </c>
      <c r="M6357" s="147">
        <v>0.1021561400286828</v>
      </c>
      <c r="N6357" s="87">
        <v>10.55425836141035</v>
      </c>
      <c r="O6357" s="88">
        <v>0.75783490617360871</v>
      </c>
      <c r="P6357" s="89">
        <v>71.803709955072605</v>
      </c>
    </row>
    <row r="6358" spans="1:16">
      <c r="A6358" s="75" t="s">
        <v>6453</v>
      </c>
      <c r="B6358" s="85">
        <v>6354</v>
      </c>
      <c r="C6358" s="85">
        <v>4202</v>
      </c>
      <c r="D6358" s="85">
        <v>6354</v>
      </c>
      <c r="E6358" s="86" t="s">
        <v>6401</v>
      </c>
      <c r="F6358" s="85" t="s">
        <v>5038</v>
      </c>
      <c r="G6358" s="86" t="s">
        <v>29</v>
      </c>
      <c r="H6358" s="85" t="s">
        <v>2</v>
      </c>
      <c r="I6358" s="85">
        <v>1</v>
      </c>
      <c r="J6358" s="88">
        <v>1.105602362268687</v>
      </c>
      <c r="K6358" s="146">
        <v>1.2841339788816328</v>
      </c>
      <c r="L6358" s="147">
        <v>5.133116709328825E-9</v>
      </c>
      <c r="M6358" s="147">
        <v>0.13610086327656021</v>
      </c>
      <c r="N6358" s="87">
        <v>14.056080684921911</v>
      </c>
      <c r="O6358" s="88">
        <v>1.010424841689717</v>
      </c>
      <c r="P6358" s="89">
        <v>71.88524769736199</v>
      </c>
    </row>
    <row r="6359" spans="1:16">
      <c r="A6359" s="75" t="s">
        <v>6454</v>
      </c>
      <c r="B6359" s="85">
        <v>6355</v>
      </c>
      <c r="C6359" s="85">
        <v>4203</v>
      </c>
      <c r="D6359" s="85">
        <v>6355</v>
      </c>
      <c r="E6359" s="86" t="s">
        <v>6401</v>
      </c>
      <c r="F6359" s="85" t="s">
        <v>4366</v>
      </c>
      <c r="G6359" s="86" t="s">
        <v>29</v>
      </c>
      <c r="H6359" s="85" t="s">
        <v>2</v>
      </c>
      <c r="I6359" s="85">
        <v>1</v>
      </c>
      <c r="J6359" s="88">
        <v>0.68703705909524015</v>
      </c>
      <c r="K6359" s="146">
        <v>0.7924943171916663</v>
      </c>
      <c r="L6359" s="147">
        <v>3.3202013224389262E-9</v>
      </c>
      <c r="M6359" s="147">
        <v>1.197322413057365E-2</v>
      </c>
      <c r="N6359" s="87">
        <v>11.83097678999524</v>
      </c>
      <c r="O6359" s="88">
        <v>0.6579887069461906</v>
      </c>
      <c r="P6359" s="89">
        <v>55.615755032383539</v>
      </c>
    </row>
    <row r="6360" spans="1:16">
      <c r="A6360" s="75" t="s">
        <v>6455</v>
      </c>
      <c r="B6360" s="85">
        <v>6356</v>
      </c>
      <c r="C6360" s="85">
        <v>4204</v>
      </c>
      <c r="D6360" s="85">
        <v>6356</v>
      </c>
      <c r="E6360" s="86" t="s">
        <v>6401</v>
      </c>
      <c r="F6360" s="85" t="s">
        <v>429</v>
      </c>
      <c r="G6360" s="86" t="s">
        <v>29</v>
      </c>
      <c r="H6360" s="85" t="s">
        <v>2</v>
      </c>
      <c r="I6360" s="85">
        <v>1</v>
      </c>
      <c r="J6360" s="88">
        <v>0.48095098525072588</v>
      </c>
      <c r="K6360" s="146">
        <v>0.47871858599415279</v>
      </c>
      <c r="L6360" s="147">
        <v>2.1373950304482439E-9</v>
      </c>
      <c r="M6360" s="147">
        <v>1.491368446975606E-2</v>
      </c>
      <c r="N6360" s="87">
        <v>7.7218363558044372</v>
      </c>
      <c r="O6360" s="88">
        <v>0.44417183545842592</v>
      </c>
      <c r="P6360" s="89">
        <v>57.521529205231843</v>
      </c>
    </row>
    <row r="6361" spans="1:16">
      <c r="A6361" s="75" t="s">
        <v>6456</v>
      </c>
      <c r="B6361" s="85">
        <v>6357</v>
      </c>
      <c r="C6361" s="85">
        <v>4205</v>
      </c>
      <c r="D6361" s="85">
        <v>6357</v>
      </c>
      <c r="E6361" s="86" t="s">
        <v>6401</v>
      </c>
      <c r="F6361" s="85" t="s">
        <v>1055</v>
      </c>
      <c r="G6361" s="86" t="s">
        <v>29</v>
      </c>
      <c r="H6361" s="85" t="s">
        <v>2</v>
      </c>
      <c r="I6361" s="85">
        <v>1</v>
      </c>
      <c r="J6361" s="88">
        <v>0.21668775301787441</v>
      </c>
      <c r="K6361" s="146">
        <v>0.24339980960437657</v>
      </c>
      <c r="L6361" s="147">
        <v>1.321333573073415E-9</v>
      </c>
      <c r="M6361" s="147">
        <v>1.067396751731044E-2</v>
      </c>
      <c r="N6361" s="87">
        <v>3.791414644028305</v>
      </c>
      <c r="O6361" s="88">
        <v>0.1937546946169352</v>
      </c>
      <c r="P6361" s="89">
        <v>51.103535964368845</v>
      </c>
    </row>
    <row r="6362" spans="1:16">
      <c r="A6362" s="75" t="s">
        <v>6457</v>
      </c>
      <c r="B6362" s="85">
        <v>6358</v>
      </c>
      <c r="C6362" s="85">
        <v>4206</v>
      </c>
      <c r="D6362" s="85">
        <v>6358</v>
      </c>
      <c r="E6362" s="86" t="s">
        <v>6401</v>
      </c>
      <c r="F6362" s="85" t="s">
        <v>6206</v>
      </c>
      <c r="G6362" s="86" t="s">
        <v>29</v>
      </c>
      <c r="H6362" s="85" t="s">
        <v>2</v>
      </c>
      <c r="I6362" s="85">
        <v>1</v>
      </c>
      <c r="J6362" s="88">
        <v>0.92620601982210737</v>
      </c>
      <c r="K6362" s="146">
        <v>1.0189435481522031</v>
      </c>
      <c r="L6362" s="147">
        <v>4.0867431341009092E-9</v>
      </c>
      <c r="M6362" s="147">
        <v>9.8284404118529026E-2</v>
      </c>
      <c r="N6362" s="87">
        <v>12.58908017295547</v>
      </c>
      <c r="O6362" s="88">
        <v>0.84169640789155986</v>
      </c>
      <c r="P6362" s="89">
        <v>66.859245975709712</v>
      </c>
    </row>
    <row r="6363" spans="1:16">
      <c r="A6363" s="75" t="s">
        <v>6458</v>
      </c>
      <c r="B6363" s="85">
        <v>6359</v>
      </c>
      <c r="C6363" s="85">
        <v>4207</v>
      </c>
      <c r="D6363" s="85">
        <v>6359</v>
      </c>
      <c r="E6363" s="86" t="s">
        <v>6401</v>
      </c>
      <c r="F6363" s="85" t="s">
        <v>6208</v>
      </c>
      <c r="G6363" s="86" t="s">
        <v>29</v>
      </c>
      <c r="H6363" s="85" t="s">
        <v>2</v>
      </c>
      <c r="I6363" s="85">
        <v>1</v>
      </c>
      <c r="J6363" s="88">
        <v>0.72414640998005264</v>
      </c>
      <c r="K6363" s="146">
        <v>0.44439051949436648</v>
      </c>
      <c r="L6363" s="147">
        <v>2.312181820518689E-9</v>
      </c>
      <c r="M6363" s="147">
        <v>9.911693688051415E-2</v>
      </c>
      <c r="N6363" s="87">
        <v>13.15450853880369</v>
      </c>
      <c r="O6363" s="88">
        <v>0.64345064364797133</v>
      </c>
      <c r="P6363" s="89">
        <v>48.914837202005316</v>
      </c>
    </row>
    <row r="6364" spans="1:16">
      <c r="A6364" s="75" t="s">
        <v>6459</v>
      </c>
      <c r="B6364" s="85">
        <v>6360</v>
      </c>
      <c r="C6364" s="85">
        <v>4208</v>
      </c>
      <c r="D6364" s="85">
        <v>6360</v>
      </c>
      <c r="E6364" s="86" t="s">
        <v>6401</v>
      </c>
      <c r="F6364" s="85" t="s">
        <v>1185</v>
      </c>
      <c r="G6364" s="86" t="s">
        <v>29</v>
      </c>
      <c r="H6364" s="85" t="s">
        <v>2</v>
      </c>
      <c r="I6364" s="85">
        <v>1</v>
      </c>
      <c r="J6364" s="88">
        <v>0.13100004232546431</v>
      </c>
      <c r="K6364" s="146">
        <v>0.14744402716513691</v>
      </c>
      <c r="L6364" s="147">
        <v>5.7748284853418253E-10</v>
      </c>
      <c r="M6364" s="147">
        <v>1.546922305835154E-2</v>
      </c>
      <c r="N6364" s="87">
        <v>1.7057080424493301</v>
      </c>
      <c r="O6364" s="88">
        <v>0.1140510704524921</v>
      </c>
      <c r="P6364" s="89">
        <v>66.864356392855626</v>
      </c>
    </row>
    <row r="6365" spans="1:16">
      <c r="A6365" s="75" t="s">
        <v>6460</v>
      </c>
      <c r="B6365" s="85">
        <v>6361</v>
      </c>
      <c r="C6365" s="85">
        <v>4209</v>
      </c>
      <c r="D6365" s="85">
        <v>6361</v>
      </c>
      <c r="E6365" s="86" t="s">
        <v>6401</v>
      </c>
      <c r="F6365" s="85" t="s">
        <v>4489</v>
      </c>
      <c r="G6365" s="86" t="s">
        <v>29</v>
      </c>
      <c r="H6365" s="85" t="s">
        <v>2</v>
      </c>
      <c r="I6365" s="85">
        <v>1</v>
      </c>
      <c r="J6365" s="88">
        <v>0.6635711352168997</v>
      </c>
      <c r="K6365" s="146">
        <v>0.85299885097504491</v>
      </c>
      <c r="L6365" s="147">
        <v>3.524064193145041E-9</v>
      </c>
      <c r="M6365" s="147">
        <v>6.67613660722432E-2</v>
      </c>
      <c r="N6365" s="87">
        <v>11.48959358538078</v>
      </c>
      <c r="O6365" s="88">
        <v>0.57511363501528134</v>
      </c>
      <c r="P6365" s="89">
        <v>50.055176516169297</v>
      </c>
    </row>
    <row r="6366" spans="1:16">
      <c r="A6366" s="75" t="s">
        <v>6461</v>
      </c>
      <c r="B6366" s="85">
        <v>6362</v>
      </c>
      <c r="C6366" s="85">
        <v>4210</v>
      </c>
      <c r="D6366" s="85">
        <v>6362</v>
      </c>
      <c r="E6366" s="86" t="s">
        <v>6401</v>
      </c>
      <c r="F6366" s="85" t="s">
        <v>6212</v>
      </c>
      <c r="G6366" s="86" t="s">
        <v>29</v>
      </c>
      <c r="H6366" s="85" t="s">
        <v>2</v>
      </c>
      <c r="I6366" s="85">
        <v>1</v>
      </c>
      <c r="J6366" s="88">
        <v>0.71535447284504261</v>
      </c>
      <c r="K6366" s="146">
        <v>0.51887575073153669</v>
      </c>
      <c r="L6366" s="147">
        <v>2.4953564959915019E-9</v>
      </c>
      <c r="M6366" s="147">
        <v>9.6348505316351418E-2</v>
      </c>
      <c r="N6366" s="87">
        <v>12.18333841122729</v>
      </c>
      <c r="O6366" s="88">
        <v>0.63910920814133443</v>
      </c>
      <c r="P6366" s="89">
        <v>52.457642279096284</v>
      </c>
    </row>
    <row r="6367" spans="1:16">
      <c r="A6367" s="75" t="s">
        <v>6462</v>
      </c>
      <c r="B6367" s="85">
        <v>6363</v>
      </c>
      <c r="C6367" s="85">
        <v>4211</v>
      </c>
      <c r="D6367" s="85">
        <v>6363</v>
      </c>
      <c r="E6367" s="86" t="s">
        <v>6401</v>
      </c>
      <c r="F6367" s="85" t="s">
        <v>6214</v>
      </c>
      <c r="G6367" s="86" t="s">
        <v>29</v>
      </c>
      <c r="H6367" s="85" t="s">
        <v>2</v>
      </c>
      <c r="I6367" s="85">
        <v>1</v>
      </c>
      <c r="J6367" s="88">
        <v>1.148559833953499</v>
      </c>
      <c r="K6367" s="146">
        <v>1.3315332489818577</v>
      </c>
      <c r="L6367" s="147">
        <v>5.329844491710175E-9</v>
      </c>
      <c r="M6367" s="147">
        <v>0.14154677882119501</v>
      </c>
      <c r="N6367" s="87">
        <v>14.60994802912569</v>
      </c>
      <c r="O6367" s="88">
        <v>1.049716552392965</v>
      </c>
      <c r="P6367" s="89">
        <v>71.849437814583638</v>
      </c>
    </row>
    <row r="6368" spans="1:16">
      <c r="A6368" s="75" t="s">
        <v>6463</v>
      </c>
      <c r="B6368" s="85">
        <v>6364</v>
      </c>
      <c r="C6368" s="85">
        <v>4212</v>
      </c>
      <c r="D6368" s="85">
        <v>6364</v>
      </c>
      <c r="E6368" s="86" t="s">
        <v>6401</v>
      </c>
      <c r="F6368" s="85" t="s">
        <v>965</v>
      </c>
      <c r="G6368" s="86" t="s">
        <v>29</v>
      </c>
      <c r="H6368" s="85" t="s">
        <v>2</v>
      </c>
      <c r="I6368" s="85">
        <v>1</v>
      </c>
      <c r="J6368" s="88">
        <v>0.2771526714466449</v>
      </c>
      <c r="K6368" s="146">
        <v>0.30651721618541572</v>
      </c>
      <c r="L6368" s="147">
        <v>1.193493458253554E-9</v>
      </c>
      <c r="M6368" s="147">
        <v>2.651778220239439E-2</v>
      </c>
      <c r="N6368" s="87">
        <v>7.9850849122442336</v>
      </c>
      <c r="O6368" s="88">
        <v>0.24620415563906811</v>
      </c>
      <c r="P6368" s="89">
        <v>30.833004075077724</v>
      </c>
    </row>
    <row r="6369" spans="1:16">
      <c r="A6369" s="75" t="s">
        <v>6464</v>
      </c>
      <c r="B6369" s="85">
        <v>6365</v>
      </c>
      <c r="C6369" s="85">
        <v>4213</v>
      </c>
      <c r="D6369" s="85">
        <v>6365</v>
      </c>
      <c r="E6369" s="86" t="s">
        <v>6401</v>
      </c>
      <c r="F6369" s="85" t="s">
        <v>6217</v>
      </c>
      <c r="G6369" s="86" t="s">
        <v>29</v>
      </c>
      <c r="H6369" s="85" t="s">
        <v>2</v>
      </c>
      <c r="I6369" s="85">
        <v>1</v>
      </c>
      <c r="J6369" s="88">
        <v>2.4615454155725289E-2</v>
      </c>
      <c r="K6369" s="146">
        <v>4.7246303971011289E-2</v>
      </c>
      <c r="L6369" s="147">
        <v>1.1763937014001121E-10</v>
      </c>
      <c r="M6369" s="147">
        <v>1.4284129346442071E-3</v>
      </c>
      <c r="N6369" s="87">
        <v>0.19429352949558931</v>
      </c>
      <c r="O6369" s="88">
        <v>1.620151671353388E-2</v>
      </c>
      <c r="P6369" s="89">
        <v>83.38680529194707</v>
      </c>
    </row>
    <row r="6370" spans="1:16">
      <c r="A6370" s="75" t="s">
        <v>6465</v>
      </c>
      <c r="B6370" s="85">
        <v>6366</v>
      </c>
      <c r="C6370" s="85">
        <v>4214</v>
      </c>
      <c r="D6370" s="85">
        <v>6366</v>
      </c>
      <c r="E6370" s="86" t="s">
        <v>6401</v>
      </c>
      <c r="F6370" s="85" t="s">
        <v>4492</v>
      </c>
      <c r="G6370" s="86" t="s">
        <v>29</v>
      </c>
      <c r="H6370" s="85" t="s">
        <v>2</v>
      </c>
      <c r="I6370" s="85">
        <v>1</v>
      </c>
      <c r="J6370" s="88">
        <v>0.22600178171977731</v>
      </c>
      <c r="K6370" s="146">
        <v>0.26653187970854308</v>
      </c>
      <c r="L6370" s="147">
        <v>1.102836402918234E-9</v>
      </c>
      <c r="M6370" s="147">
        <v>1.219848277934367E-2</v>
      </c>
      <c r="N6370" s="87">
        <v>8.0568621021316229</v>
      </c>
      <c r="O6370" s="88">
        <v>0.20040805319039159</v>
      </c>
      <c r="P6370" s="89">
        <v>24.874206688652293</v>
      </c>
    </row>
    <row r="6371" spans="1:16">
      <c r="A6371" s="75" t="s">
        <v>6466</v>
      </c>
      <c r="B6371" s="85">
        <v>6367</v>
      </c>
      <c r="C6371" s="85">
        <v>4215</v>
      </c>
      <c r="D6371" s="85">
        <v>6367</v>
      </c>
      <c r="E6371" s="86" t="s">
        <v>6401</v>
      </c>
      <c r="F6371" s="85" t="s">
        <v>1084</v>
      </c>
      <c r="G6371" s="86" t="s">
        <v>29</v>
      </c>
      <c r="H6371" s="85" t="s">
        <v>2</v>
      </c>
      <c r="I6371" s="85">
        <v>1</v>
      </c>
      <c r="J6371" s="88">
        <v>8.0095840677611732E-2</v>
      </c>
      <c r="K6371" s="146">
        <v>0.10266789452085469</v>
      </c>
      <c r="L6371" s="147">
        <v>3.4991272541885709E-10</v>
      </c>
      <c r="M6371" s="147">
        <v>8.8565766342184604E-3</v>
      </c>
      <c r="N6371" s="87">
        <v>12.0820995822687</v>
      </c>
      <c r="O6371" s="88">
        <v>6.9052958540368581E-2</v>
      </c>
      <c r="P6371" s="89">
        <v>5.7153111568214916</v>
      </c>
    </row>
    <row r="6372" spans="1:16">
      <c r="A6372" s="75" t="s">
        <v>6467</v>
      </c>
      <c r="B6372" s="85">
        <v>6368</v>
      </c>
      <c r="C6372" s="85">
        <v>4216</v>
      </c>
      <c r="D6372" s="85">
        <v>6368</v>
      </c>
      <c r="E6372" s="86" t="s">
        <v>6401</v>
      </c>
      <c r="F6372" s="85" t="s">
        <v>6221</v>
      </c>
      <c r="G6372" s="86" t="s">
        <v>29</v>
      </c>
      <c r="H6372" s="85" t="s">
        <v>2</v>
      </c>
      <c r="I6372" s="85">
        <v>1</v>
      </c>
      <c r="J6372" s="88">
        <v>0.33344552154135038</v>
      </c>
      <c r="K6372" s="146">
        <v>0.23993316761729647</v>
      </c>
      <c r="L6372" s="147">
        <v>1.1459819701874891E-9</v>
      </c>
      <c r="M6372" s="147">
        <v>4.4425239053880079E-2</v>
      </c>
      <c r="N6372" s="87">
        <v>5.7007322126851374</v>
      </c>
      <c r="O6372" s="88">
        <v>0.29407888430185231</v>
      </c>
      <c r="P6372" s="89">
        <v>51.58616004580513</v>
      </c>
    </row>
    <row r="6373" spans="1:16">
      <c r="A6373" s="75" t="s">
        <v>6468</v>
      </c>
      <c r="B6373" s="85">
        <v>6369</v>
      </c>
      <c r="C6373" s="85">
        <v>4217</v>
      </c>
      <c r="D6373" s="85">
        <v>6369</v>
      </c>
      <c r="E6373" s="86" t="s">
        <v>6401</v>
      </c>
      <c r="F6373" s="85" t="s">
        <v>4370</v>
      </c>
      <c r="G6373" s="86" t="s">
        <v>29</v>
      </c>
      <c r="H6373" s="85" t="s">
        <v>2</v>
      </c>
      <c r="I6373" s="85">
        <v>1</v>
      </c>
      <c r="J6373" s="88">
        <v>0.30376074066883868</v>
      </c>
      <c r="K6373" s="146">
        <v>0.24186593992179761</v>
      </c>
      <c r="L6373" s="147">
        <v>1.344320194886386E-9</v>
      </c>
      <c r="M6373" s="147">
        <v>3.517604082695238E-2</v>
      </c>
      <c r="N6373" s="87">
        <v>8.51216923617595</v>
      </c>
      <c r="O6373" s="88">
        <v>0.28176664596181611</v>
      </c>
      <c r="P6373" s="89">
        <v>33.101626406149599</v>
      </c>
    </row>
    <row r="6374" spans="1:16">
      <c r="A6374" s="75" t="s">
        <v>6469</v>
      </c>
      <c r="B6374" s="85">
        <v>6370</v>
      </c>
      <c r="C6374" s="85">
        <v>4218</v>
      </c>
      <c r="D6374" s="85">
        <v>6370</v>
      </c>
      <c r="E6374" s="86" t="s">
        <v>6401</v>
      </c>
      <c r="F6374" s="85" t="s">
        <v>6224</v>
      </c>
      <c r="G6374" s="86" t="s">
        <v>29</v>
      </c>
      <c r="H6374" s="85" t="s">
        <v>2</v>
      </c>
      <c r="I6374" s="85">
        <v>1</v>
      </c>
      <c r="J6374" s="88">
        <v>0.17920236127398231</v>
      </c>
      <c r="K6374" s="146">
        <v>0.12179778174464012</v>
      </c>
      <c r="L6374" s="147">
        <v>5.8741299672909683E-10</v>
      </c>
      <c r="M6374" s="147">
        <v>2.3741626517217819E-2</v>
      </c>
      <c r="N6374" s="87">
        <v>3.1439884636334829</v>
      </c>
      <c r="O6374" s="88">
        <v>0.15528416795362959</v>
      </c>
      <c r="P6374" s="89">
        <v>49.390819893203073</v>
      </c>
    </row>
    <row r="6375" spans="1:16">
      <c r="A6375" s="75" t="s">
        <v>6470</v>
      </c>
      <c r="B6375" s="85">
        <v>6371</v>
      </c>
      <c r="C6375" s="85">
        <v>4219</v>
      </c>
      <c r="D6375" s="85">
        <v>6371</v>
      </c>
      <c r="E6375" s="86" t="s">
        <v>6401</v>
      </c>
      <c r="F6375" s="85" t="s">
        <v>2895</v>
      </c>
      <c r="G6375" s="86" t="s">
        <v>29</v>
      </c>
      <c r="H6375" s="85" t="s">
        <v>2</v>
      </c>
      <c r="I6375" s="85">
        <v>1</v>
      </c>
      <c r="J6375" s="88">
        <v>0.52469317487601508</v>
      </c>
      <c r="K6375" s="146">
        <v>0.43161428677653224</v>
      </c>
      <c r="L6375" s="147">
        <v>1.954979067984E-9</v>
      </c>
      <c r="M6375" s="147">
        <v>6.8936563655792205E-2</v>
      </c>
      <c r="N6375" s="87">
        <v>8.4455492156834193</v>
      </c>
      <c r="O6375" s="88">
        <v>0.46854153757699052</v>
      </c>
      <c r="P6375" s="89">
        <v>55.477924006044148</v>
      </c>
    </row>
    <row r="6376" spans="1:16">
      <c r="A6376" s="75" t="s">
        <v>6471</v>
      </c>
      <c r="B6376" s="85">
        <v>6372</v>
      </c>
      <c r="C6376" s="85">
        <v>4220</v>
      </c>
      <c r="D6376" s="85">
        <v>6372</v>
      </c>
      <c r="E6376" s="86" t="s">
        <v>6401</v>
      </c>
      <c r="F6376" s="85" t="s">
        <v>6227</v>
      </c>
      <c r="G6376" s="86" t="s">
        <v>29</v>
      </c>
      <c r="H6376" s="85" t="s">
        <v>2</v>
      </c>
      <c r="I6376" s="85">
        <v>1</v>
      </c>
      <c r="J6376" s="88">
        <v>0.92173894368556664</v>
      </c>
      <c r="K6376" s="146">
        <v>0.94027080079523517</v>
      </c>
      <c r="L6376" s="147">
        <v>3.939630075615716E-9</v>
      </c>
      <c r="M6376" s="147">
        <v>0.11699133445547059</v>
      </c>
      <c r="N6376" s="87">
        <v>12.999380654289331</v>
      </c>
      <c r="O6376" s="88">
        <v>0.8363022495379695</v>
      </c>
      <c r="P6376" s="89">
        <v>64.334007271494102</v>
      </c>
    </row>
    <row r="6377" spans="1:16">
      <c r="A6377" s="75" t="s">
        <v>6472</v>
      </c>
      <c r="B6377" s="85">
        <v>6373</v>
      </c>
      <c r="C6377" s="85">
        <v>4221</v>
      </c>
      <c r="D6377" s="85">
        <v>6373</v>
      </c>
      <c r="E6377" s="86" t="s">
        <v>6401</v>
      </c>
      <c r="F6377" s="85" t="s">
        <v>4627</v>
      </c>
      <c r="G6377" s="86" t="s">
        <v>29</v>
      </c>
      <c r="H6377" s="85" t="s">
        <v>2</v>
      </c>
      <c r="I6377" s="85">
        <v>1</v>
      </c>
      <c r="J6377" s="88">
        <v>0.74558791027747318</v>
      </c>
      <c r="K6377" s="146">
        <v>1.1783057984989849</v>
      </c>
      <c r="L6377" s="147">
        <v>3.9238764013797352E-9</v>
      </c>
      <c r="M6377" s="147">
        <v>4.1769693083762792E-2</v>
      </c>
      <c r="N6377" s="87">
        <v>11.55032664207538</v>
      </c>
      <c r="O6377" s="88">
        <v>0.69468546878413207</v>
      </c>
      <c r="P6377" s="89">
        <v>60.144227112464584</v>
      </c>
    </row>
    <row r="6378" spans="1:16">
      <c r="A6378" s="75" t="s">
        <v>6473</v>
      </c>
      <c r="B6378" s="85">
        <v>6374</v>
      </c>
      <c r="C6378" s="85">
        <v>4222</v>
      </c>
      <c r="D6378" s="85">
        <v>6374</v>
      </c>
      <c r="E6378" s="86" t="s">
        <v>6401</v>
      </c>
      <c r="F6378" s="85" t="s">
        <v>6230</v>
      </c>
      <c r="G6378" s="86" t="s">
        <v>29</v>
      </c>
      <c r="H6378" s="85" t="s">
        <v>2</v>
      </c>
      <c r="I6378" s="85">
        <v>1</v>
      </c>
      <c r="J6378" s="88">
        <v>0.55275759350664877</v>
      </c>
      <c r="K6378" s="146">
        <v>0.84853718990711646</v>
      </c>
      <c r="L6378" s="147">
        <v>4.0664913423546452E-9</v>
      </c>
      <c r="M6378" s="147">
        <v>2.2688716513962731E-2</v>
      </c>
      <c r="N6378" s="87">
        <v>6.0724464539861778</v>
      </c>
      <c r="O6378" s="88">
        <v>0.50342279698038239</v>
      </c>
      <c r="P6378" s="89">
        <v>82.902797216090249</v>
      </c>
    </row>
    <row r="6379" spans="1:16">
      <c r="A6379" s="75" t="s">
        <v>6474</v>
      </c>
      <c r="B6379" s="85">
        <v>6375</v>
      </c>
      <c r="C6379" s="85">
        <v>4223</v>
      </c>
      <c r="D6379" s="85">
        <v>6375</v>
      </c>
      <c r="E6379" s="86" t="s">
        <v>6401</v>
      </c>
      <c r="F6379" s="85" t="s">
        <v>6232</v>
      </c>
      <c r="G6379" s="86" t="s">
        <v>29</v>
      </c>
      <c r="H6379" s="85" t="s">
        <v>2</v>
      </c>
      <c r="I6379" s="85">
        <v>1</v>
      </c>
      <c r="J6379" s="88">
        <v>0.88482123249815126</v>
      </c>
      <c r="K6379" s="146">
        <v>1.1006113062139626</v>
      </c>
      <c r="L6379" s="147">
        <v>4.0928052982474837E-9</v>
      </c>
      <c r="M6379" s="147">
        <v>4.4383490833615639E-2</v>
      </c>
      <c r="N6379" s="87">
        <v>10.960294774238021</v>
      </c>
      <c r="O6379" s="88">
        <v>0.79610959453660224</v>
      </c>
      <c r="P6379" s="89">
        <v>72.635783155015488</v>
      </c>
    </row>
    <row r="6380" spans="1:16">
      <c r="A6380" s="75" t="s">
        <v>6475</v>
      </c>
      <c r="B6380" s="85">
        <v>6376</v>
      </c>
      <c r="C6380" s="85">
        <v>4224</v>
      </c>
      <c r="D6380" s="85">
        <v>6376</v>
      </c>
      <c r="E6380" s="86" t="s">
        <v>6401</v>
      </c>
      <c r="F6380" s="85" t="s">
        <v>2976</v>
      </c>
      <c r="G6380" s="86" t="s">
        <v>29</v>
      </c>
      <c r="H6380" s="85" t="s">
        <v>2</v>
      </c>
      <c r="I6380" s="85">
        <v>1</v>
      </c>
      <c r="J6380" s="88">
        <v>0.73801933596188629</v>
      </c>
      <c r="K6380" s="146">
        <v>0.88769565483126955</v>
      </c>
      <c r="L6380" s="147">
        <v>3.9291595287624434E-9</v>
      </c>
      <c r="M6380" s="147">
        <v>8.9943753155339035E-2</v>
      </c>
      <c r="N6380" s="87">
        <v>9.330267185804999</v>
      </c>
      <c r="O6380" s="88">
        <v>0.67025912810488253</v>
      </c>
      <c r="P6380" s="89">
        <v>71.837077626738278</v>
      </c>
    </row>
    <row r="6381" spans="1:16">
      <c r="A6381" s="75" t="s">
        <v>6476</v>
      </c>
      <c r="B6381" s="85">
        <v>6377</v>
      </c>
      <c r="C6381" s="85">
        <v>4225</v>
      </c>
      <c r="D6381" s="85">
        <v>6377</v>
      </c>
      <c r="E6381" s="86" t="s">
        <v>6401</v>
      </c>
      <c r="F6381" s="85" t="s">
        <v>4496</v>
      </c>
      <c r="G6381" s="86" t="s">
        <v>29</v>
      </c>
      <c r="H6381" s="85" t="s">
        <v>2</v>
      </c>
      <c r="I6381" s="85">
        <v>1</v>
      </c>
      <c r="J6381" s="88">
        <v>0.42681260314805031</v>
      </c>
      <c r="K6381" s="146">
        <v>0.77984234539702779</v>
      </c>
      <c r="L6381" s="147">
        <v>2.5734941775168592E-9</v>
      </c>
      <c r="M6381" s="147">
        <v>1.8290866980464879E-2</v>
      </c>
      <c r="N6381" s="87">
        <v>7.136509552968163</v>
      </c>
      <c r="O6381" s="88">
        <v>0.39315258818280452</v>
      </c>
      <c r="P6381" s="89">
        <v>55.090319050898977</v>
      </c>
    </row>
    <row r="6382" spans="1:16">
      <c r="A6382" s="75" t="s">
        <v>6477</v>
      </c>
      <c r="B6382" s="85">
        <v>6378</v>
      </c>
      <c r="C6382" s="85">
        <v>4226</v>
      </c>
      <c r="D6382" s="85">
        <v>6378</v>
      </c>
      <c r="E6382" s="86" t="s">
        <v>6401</v>
      </c>
      <c r="F6382" s="85" t="s">
        <v>6236</v>
      </c>
      <c r="G6382" s="86" t="s">
        <v>29</v>
      </c>
      <c r="H6382" s="85" t="s">
        <v>2</v>
      </c>
      <c r="I6382" s="85">
        <v>1</v>
      </c>
      <c r="J6382" s="88">
        <v>1.2420457009124271</v>
      </c>
      <c r="K6382" s="146">
        <v>1.4411432471713563</v>
      </c>
      <c r="L6382" s="147">
        <v>5.763145609447933E-9</v>
      </c>
      <c r="M6382" s="147">
        <v>0.1529112079186796</v>
      </c>
      <c r="N6382" s="87">
        <v>15.78630540630737</v>
      </c>
      <c r="O6382" s="88">
        <v>1.1345727814791331</v>
      </c>
      <c r="P6382" s="89">
        <v>71.870697562066539</v>
      </c>
    </row>
    <row r="6383" spans="1:16">
      <c r="A6383" s="75" t="s">
        <v>6478</v>
      </c>
      <c r="B6383" s="85">
        <v>6379</v>
      </c>
      <c r="C6383" s="85">
        <v>4227</v>
      </c>
      <c r="D6383" s="85">
        <v>6379</v>
      </c>
      <c r="E6383" s="86" t="s">
        <v>6401</v>
      </c>
      <c r="F6383" s="85" t="s">
        <v>4372</v>
      </c>
      <c r="G6383" s="86" t="s">
        <v>29</v>
      </c>
      <c r="H6383" s="85" t="s">
        <v>2</v>
      </c>
      <c r="I6383" s="85">
        <v>1</v>
      </c>
      <c r="J6383" s="88">
        <v>0.41348251478216291</v>
      </c>
      <c r="K6383" s="146">
        <v>0.48657649718331797</v>
      </c>
      <c r="L6383" s="147">
        <v>2.0212098481061458E-9</v>
      </c>
      <c r="M6383" s="147">
        <v>2.235880082533304E-2</v>
      </c>
      <c r="N6383" s="87">
        <v>11.747035938170789</v>
      </c>
      <c r="O6383" s="88">
        <v>0.37318893000038911</v>
      </c>
      <c r="P6383" s="89">
        <v>31.768774009429048</v>
      </c>
    </row>
    <row r="6384" spans="1:16">
      <c r="A6384" s="75" t="s">
        <v>6479</v>
      </c>
      <c r="B6384" s="85">
        <v>6380</v>
      </c>
      <c r="C6384" s="85">
        <v>4228</v>
      </c>
      <c r="D6384" s="85">
        <v>6380</v>
      </c>
      <c r="E6384" s="86" t="s">
        <v>6401</v>
      </c>
      <c r="F6384" s="85" t="s">
        <v>2897</v>
      </c>
      <c r="G6384" s="86" t="s">
        <v>29</v>
      </c>
      <c r="H6384" s="85" t="s">
        <v>2</v>
      </c>
      <c r="I6384" s="85">
        <v>1</v>
      </c>
      <c r="J6384" s="88">
        <v>1.2112742346496841</v>
      </c>
      <c r="K6384" s="146">
        <v>10.168455066950598</v>
      </c>
      <c r="L6384" s="147">
        <v>6.2021516784656782E-9</v>
      </c>
      <c r="M6384" s="147">
        <v>3.4738340912045543E-2</v>
      </c>
      <c r="N6384" s="87">
        <v>13.724809742795991</v>
      </c>
      <c r="O6384" s="88">
        <v>1.169196849244394</v>
      </c>
      <c r="P6384" s="89">
        <v>85.188565171775394</v>
      </c>
    </row>
    <row r="6385" spans="1:16">
      <c r="A6385" s="75" t="s">
        <v>6480</v>
      </c>
      <c r="B6385" s="85">
        <v>6381</v>
      </c>
      <c r="C6385" s="85">
        <v>4229</v>
      </c>
      <c r="D6385" s="85">
        <v>6381</v>
      </c>
      <c r="E6385" s="86" t="s">
        <v>6401</v>
      </c>
      <c r="F6385" s="85" t="s">
        <v>4498</v>
      </c>
      <c r="G6385" s="86" t="s">
        <v>29</v>
      </c>
      <c r="H6385" s="85" t="s">
        <v>2</v>
      </c>
      <c r="I6385" s="85">
        <v>1</v>
      </c>
      <c r="J6385" s="88">
        <v>0.36147393443797859</v>
      </c>
      <c r="K6385" s="146">
        <v>0.27395686564182298</v>
      </c>
      <c r="L6385" s="147">
        <v>1.298260890047169E-9</v>
      </c>
      <c r="M6385" s="147">
        <v>3.808601971008433E-2</v>
      </c>
      <c r="N6385" s="87">
        <v>6.1655785931067868</v>
      </c>
      <c r="O6385" s="88">
        <v>0.3428003158440267</v>
      </c>
      <c r="P6385" s="89">
        <v>55.599050546088698</v>
      </c>
    </row>
    <row r="6386" spans="1:16">
      <c r="A6386" s="75" t="s">
        <v>6481</v>
      </c>
      <c r="B6386" s="85">
        <v>6382</v>
      </c>
      <c r="C6386" s="85">
        <v>4230</v>
      </c>
      <c r="D6386" s="85">
        <v>6382</v>
      </c>
      <c r="E6386" s="86" t="s">
        <v>6401</v>
      </c>
      <c r="F6386" s="85" t="s">
        <v>2122</v>
      </c>
      <c r="G6386" s="86" t="s">
        <v>29</v>
      </c>
      <c r="H6386" s="85" t="s">
        <v>2</v>
      </c>
      <c r="I6386" s="85">
        <v>1</v>
      </c>
      <c r="J6386" s="88">
        <v>0.79535747673267487</v>
      </c>
      <c r="K6386" s="146">
        <v>0.83358942899000621</v>
      </c>
      <c r="L6386" s="147">
        <v>3.342837806167673E-9</v>
      </c>
      <c r="M6386" s="147">
        <v>6.5570957905353125E-2</v>
      </c>
      <c r="N6386" s="87">
        <v>11.378078277086249</v>
      </c>
      <c r="O6386" s="88">
        <v>0.72070838332982634</v>
      </c>
      <c r="P6386" s="89">
        <v>63.341837327769618</v>
      </c>
    </row>
    <row r="6387" spans="1:16">
      <c r="A6387" s="75" t="s">
        <v>6482</v>
      </c>
      <c r="B6387" s="85">
        <v>6383</v>
      </c>
      <c r="C6387" s="85">
        <v>4231</v>
      </c>
      <c r="D6387" s="85">
        <v>6383</v>
      </c>
      <c r="E6387" s="86" t="s">
        <v>6401</v>
      </c>
      <c r="F6387" s="85" t="s">
        <v>6242</v>
      </c>
      <c r="G6387" s="86" t="s">
        <v>29</v>
      </c>
      <c r="H6387" s="85" t="s">
        <v>2</v>
      </c>
      <c r="I6387" s="85">
        <v>1</v>
      </c>
      <c r="J6387" s="88">
        <v>1.573130277402619</v>
      </c>
      <c r="K6387" s="146">
        <v>2.4815427255667686</v>
      </c>
      <c r="L6387" s="147">
        <v>7.09634498764801E-9</v>
      </c>
      <c r="M6387" s="147">
        <v>3.1995183856971893E-2</v>
      </c>
      <c r="N6387" s="87">
        <v>18.350012474507309</v>
      </c>
      <c r="O6387" s="88">
        <v>1.516822944420771</v>
      </c>
      <c r="P6387" s="89">
        <v>82.66059472864184</v>
      </c>
    </row>
    <row r="6388" spans="1:16">
      <c r="A6388" s="75" t="s">
        <v>6483</v>
      </c>
      <c r="B6388" s="85">
        <v>6384</v>
      </c>
      <c r="C6388" s="85">
        <v>4232</v>
      </c>
      <c r="D6388" s="85">
        <v>6384</v>
      </c>
      <c r="E6388" s="86" t="s">
        <v>6401</v>
      </c>
      <c r="F6388" s="85" t="s">
        <v>6244</v>
      </c>
      <c r="G6388" s="86" t="s">
        <v>29</v>
      </c>
      <c r="H6388" s="85" t="s">
        <v>2</v>
      </c>
      <c r="I6388" s="85">
        <v>1</v>
      </c>
      <c r="J6388" s="88">
        <v>1.115990954175728</v>
      </c>
      <c r="K6388" s="146">
        <v>1.1906164250810896</v>
      </c>
      <c r="L6388" s="147">
        <v>4.2629846975425133E-9</v>
      </c>
      <c r="M6388" s="147">
        <v>0.1062513346959487</v>
      </c>
      <c r="N6388" s="87">
        <v>17.827924417035991</v>
      </c>
      <c r="O6388" s="88">
        <v>1.021221503207858</v>
      </c>
      <c r="P6388" s="89">
        <v>57.282131072532486</v>
      </c>
    </row>
    <row r="6389" spans="1:16">
      <c r="A6389" s="75" t="s">
        <v>6484</v>
      </c>
      <c r="B6389" s="85">
        <v>6385</v>
      </c>
      <c r="C6389" s="85">
        <v>4233</v>
      </c>
      <c r="D6389" s="85">
        <v>6385</v>
      </c>
      <c r="E6389" s="86" t="s">
        <v>6401</v>
      </c>
      <c r="F6389" s="85" t="s">
        <v>6246</v>
      </c>
      <c r="G6389" s="86" t="s">
        <v>29</v>
      </c>
      <c r="H6389" s="85" t="s">
        <v>2</v>
      </c>
      <c r="I6389" s="85">
        <v>1</v>
      </c>
      <c r="J6389" s="88">
        <v>1.362694958282312</v>
      </c>
      <c r="K6389" s="146">
        <v>2.1502426820604952</v>
      </c>
      <c r="L6389" s="147">
        <v>6.2468867822758016E-9</v>
      </c>
      <c r="M6389" s="147">
        <v>2.8912820975883279E-2</v>
      </c>
      <c r="N6389" s="87">
        <v>16.37802639909847</v>
      </c>
      <c r="O6389" s="88">
        <v>1.30961407319965</v>
      </c>
      <c r="P6389" s="89">
        <v>79.961653576998629</v>
      </c>
    </row>
    <row r="6390" spans="1:16">
      <c r="A6390" s="75" t="s">
        <v>6485</v>
      </c>
      <c r="B6390" s="85">
        <v>6386</v>
      </c>
      <c r="C6390" s="85">
        <v>4234</v>
      </c>
      <c r="D6390" s="85">
        <v>6386</v>
      </c>
      <c r="E6390" s="86" t="s">
        <v>6401</v>
      </c>
      <c r="F6390" s="85" t="s">
        <v>6248</v>
      </c>
      <c r="G6390" s="86" t="s">
        <v>29</v>
      </c>
      <c r="H6390" s="85" t="s">
        <v>2</v>
      </c>
      <c r="I6390" s="85">
        <v>1</v>
      </c>
      <c r="J6390" s="88">
        <v>1.271540656658392</v>
      </c>
      <c r="K6390" s="146">
        <v>2.0167951225671001</v>
      </c>
      <c r="L6390" s="147">
        <v>5.8520315012800117E-9</v>
      </c>
      <c r="M6390" s="147">
        <v>2.651781157656629E-2</v>
      </c>
      <c r="N6390" s="87">
        <v>15.64328308497686</v>
      </c>
      <c r="O6390" s="88">
        <v>1.2217505566838851</v>
      </c>
      <c r="P6390" s="89">
        <v>78.100648696768914</v>
      </c>
    </row>
    <row r="6391" spans="1:16">
      <c r="A6391" s="75" t="s">
        <v>6486</v>
      </c>
      <c r="B6391" s="85">
        <v>6387</v>
      </c>
      <c r="C6391" s="85">
        <v>4235</v>
      </c>
      <c r="D6391" s="85">
        <v>6387</v>
      </c>
      <c r="E6391" s="86" t="s">
        <v>6401</v>
      </c>
      <c r="F6391" s="85" t="s">
        <v>6250</v>
      </c>
      <c r="G6391" s="86" t="s">
        <v>29</v>
      </c>
      <c r="H6391" s="85" t="s">
        <v>2</v>
      </c>
      <c r="I6391" s="85">
        <v>1</v>
      </c>
      <c r="J6391" s="88">
        <v>1.5084972181923291</v>
      </c>
      <c r="K6391" s="146">
        <v>2.3591466828634315</v>
      </c>
      <c r="L6391" s="147">
        <v>6.8289107902464073E-9</v>
      </c>
      <c r="M6391" s="147">
        <v>3.57815207504774E-2</v>
      </c>
      <c r="N6391" s="87">
        <v>18.28861218894199</v>
      </c>
      <c r="O6391" s="88">
        <v>1.450610372007038</v>
      </c>
      <c r="P6391" s="89">
        <v>79.317684525244275</v>
      </c>
    </row>
    <row r="6392" spans="1:16">
      <c r="A6392" s="75" t="s">
        <v>6487</v>
      </c>
      <c r="B6392" s="85">
        <v>6388</v>
      </c>
      <c r="C6392" s="85">
        <v>4236</v>
      </c>
      <c r="D6392" s="85">
        <v>6388</v>
      </c>
      <c r="E6392" s="86" t="s">
        <v>6401</v>
      </c>
      <c r="F6392" s="85" t="s">
        <v>6252</v>
      </c>
      <c r="G6392" s="86" t="s">
        <v>29</v>
      </c>
      <c r="H6392" s="85" t="s">
        <v>2</v>
      </c>
      <c r="I6392" s="85">
        <v>1</v>
      </c>
      <c r="J6392" s="88">
        <v>1.2182728486829071</v>
      </c>
      <c r="K6392" s="146">
        <v>1.0756819497235737</v>
      </c>
      <c r="L6392" s="147">
        <v>4.7498114144047447E-9</v>
      </c>
      <c r="M6392" s="147">
        <v>0.15921394846066181</v>
      </c>
      <c r="N6392" s="87">
        <v>18.982467891055581</v>
      </c>
      <c r="O6392" s="88">
        <v>1.098223200986558</v>
      </c>
      <c r="P6392" s="89">
        <v>57.854606012742622</v>
      </c>
    </row>
    <row r="6393" spans="1:16">
      <c r="A6393" s="75" t="s">
        <v>6488</v>
      </c>
      <c r="B6393" s="85">
        <v>6389</v>
      </c>
      <c r="C6393" s="85">
        <v>4237</v>
      </c>
      <c r="D6393" s="85">
        <v>6389</v>
      </c>
      <c r="E6393" s="86" t="s">
        <v>6401</v>
      </c>
      <c r="F6393" s="85" t="s">
        <v>4883</v>
      </c>
      <c r="G6393" s="86" t="s">
        <v>29</v>
      </c>
      <c r="H6393" s="85" t="s">
        <v>2</v>
      </c>
      <c r="I6393" s="85">
        <v>1</v>
      </c>
      <c r="J6393" s="88">
        <v>0.73102201012399037</v>
      </c>
      <c r="K6393" s="146">
        <v>0.54541970783920102</v>
      </c>
      <c r="L6393" s="147">
        <v>2.5275580353177328E-9</v>
      </c>
      <c r="M6393" s="147">
        <v>9.8032659043231954E-2</v>
      </c>
      <c r="N6393" s="87">
        <v>12.855387180737919</v>
      </c>
      <c r="O6393" s="88">
        <v>0.64996964556555059</v>
      </c>
      <c r="P6393" s="89">
        <v>50.560098768510315</v>
      </c>
    </row>
    <row r="6394" spans="1:16">
      <c r="A6394" s="75" t="s">
        <v>6489</v>
      </c>
      <c r="B6394" s="85">
        <v>6390</v>
      </c>
      <c r="C6394" s="85">
        <v>4238</v>
      </c>
      <c r="D6394" s="85">
        <v>6390</v>
      </c>
      <c r="E6394" s="86" t="s">
        <v>6401</v>
      </c>
      <c r="F6394" s="85" t="s">
        <v>3901</v>
      </c>
      <c r="G6394" s="86" t="s">
        <v>29</v>
      </c>
      <c r="H6394" s="85" t="s">
        <v>2</v>
      </c>
      <c r="I6394" s="85">
        <v>1</v>
      </c>
      <c r="J6394" s="88">
        <v>5.1571723824427963E-2</v>
      </c>
      <c r="K6394" s="146">
        <v>7.7008420586447024E-2</v>
      </c>
      <c r="L6394" s="147">
        <v>1.825039074636434E-10</v>
      </c>
      <c r="M6394" s="147">
        <v>1.10735560075601E-3</v>
      </c>
      <c r="N6394" s="87">
        <v>0.13867590551436201</v>
      </c>
      <c r="O6394" s="88">
        <v>4.0596959393893399E-2</v>
      </c>
      <c r="P6394" s="89">
        <v>292.74702943756125</v>
      </c>
    </row>
    <row r="6395" spans="1:16">
      <c r="A6395" s="75" t="s">
        <v>6490</v>
      </c>
      <c r="B6395" s="85">
        <v>6391</v>
      </c>
      <c r="C6395" s="85">
        <v>4239</v>
      </c>
      <c r="D6395" s="85">
        <v>6391</v>
      </c>
      <c r="E6395" s="86" t="s">
        <v>6401</v>
      </c>
      <c r="F6395" s="85" t="s">
        <v>1068</v>
      </c>
      <c r="G6395" s="86" t="s">
        <v>29</v>
      </c>
      <c r="H6395" s="85" t="s">
        <v>2</v>
      </c>
      <c r="I6395" s="85">
        <v>1</v>
      </c>
      <c r="J6395" s="88">
        <v>0.40995757082173317</v>
      </c>
      <c r="K6395" s="146">
        <v>0.36431927048758728</v>
      </c>
      <c r="L6395" s="147">
        <v>1.615036830263906E-9</v>
      </c>
      <c r="M6395" s="147">
        <v>4.2496036216253349E-2</v>
      </c>
      <c r="N6395" s="87">
        <v>7.0998899111471676</v>
      </c>
      <c r="O6395" s="88">
        <v>0.34924496953892648</v>
      </c>
      <c r="P6395" s="89">
        <v>49.190195046629547</v>
      </c>
    </row>
    <row r="6396" spans="1:16">
      <c r="A6396" s="75" t="s">
        <v>6491</v>
      </c>
      <c r="B6396" s="85">
        <v>6392</v>
      </c>
      <c r="C6396" s="85">
        <v>4240</v>
      </c>
      <c r="D6396" s="85">
        <v>6392</v>
      </c>
      <c r="E6396" s="86" t="s">
        <v>6401</v>
      </c>
      <c r="F6396" s="85" t="s">
        <v>6257</v>
      </c>
      <c r="G6396" s="86" t="s">
        <v>29</v>
      </c>
      <c r="H6396" s="85" t="s">
        <v>2</v>
      </c>
      <c r="I6396" s="85">
        <v>1</v>
      </c>
      <c r="J6396" s="88">
        <v>0.87549834537346316</v>
      </c>
      <c r="K6396" s="146">
        <v>0.89678693141929777</v>
      </c>
      <c r="L6396" s="147">
        <v>3.7376984463170362E-9</v>
      </c>
      <c r="M6396" s="147">
        <v>0.11096344074529201</v>
      </c>
      <c r="N6396" s="87">
        <v>12.327099941451699</v>
      </c>
      <c r="O6396" s="88">
        <v>0.79400483525092103</v>
      </c>
      <c r="P6396" s="89">
        <v>64.411324563124708</v>
      </c>
    </row>
    <row r="6397" spans="1:16">
      <c r="A6397" s="75" t="s">
        <v>6492</v>
      </c>
      <c r="B6397" s="85">
        <v>6393</v>
      </c>
      <c r="C6397" s="85">
        <v>4241</v>
      </c>
      <c r="D6397" s="85">
        <v>6393</v>
      </c>
      <c r="E6397" s="86" t="s">
        <v>6401</v>
      </c>
      <c r="F6397" s="85" t="s">
        <v>6259</v>
      </c>
      <c r="G6397" s="86" t="s">
        <v>29</v>
      </c>
      <c r="H6397" s="85" t="s">
        <v>2</v>
      </c>
      <c r="I6397" s="85">
        <v>1</v>
      </c>
      <c r="J6397" s="88">
        <v>0.6040485957714461</v>
      </c>
      <c r="K6397" s="146">
        <v>0.37205549829370776</v>
      </c>
      <c r="L6397" s="147">
        <v>1.9254495904982289E-9</v>
      </c>
      <c r="M6397" s="147">
        <v>8.3147082865366262E-2</v>
      </c>
      <c r="N6397" s="87">
        <v>10.956432966683749</v>
      </c>
      <c r="O6397" s="88">
        <v>0.53694497340720992</v>
      </c>
      <c r="P6397" s="89">
        <v>49.007279562604793</v>
      </c>
    </row>
    <row r="6398" spans="1:16">
      <c r="A6398" s="75" t="s">
        <v>6493</v>
      </c>
      <c r="B6398" s="85">
        <v>6394</v>
      </c>
      <c r="C6398" s="85">
        <v>4242</v>
      </c>
      <c r="D6398" s="85">
        <v>6394</v>
      </c>
      <c r="E6398" s="86" t="s">
        <v>6401</v>
      </c>
      <c r="F6398" s="85" t="s">
        <v>2641</v>
      </c>
      <c r="G6398" s="86" t="s">
        <v>29</v>
      </c>
      <c r="H6398" s="85" t="s">
        <v>2</v>
      </c>
      <c r="I6398" s="85">
        <v>1</v>
      </c>
      <c r="J6398" s="88">
        <v>0.68101550463257998</v>
      </c>
      <c r="K6398" s="146">
        <v>0.65607667064608211</v>
      </c>
      <c r="L6398" s="147">
        <v>2.8399848073819271E-9</v>
      </c>
      <c r="M6398" s="147">
        <v>4.769384470746206E-2</v>
      </c>
      <c r="N6398" s="87">
        <v>9.7129492854217787</v>
      </c>
      <c r="O6398" s="88">
        <v>0.618447865249381</v>
      </c>
      <c r="P6398" s="89">
        <v>63.672510488406751</v>
      </c>
    </row>
    <row r="6399" spans="1:16">
      <c r="A6399" s="75" t="s">
        <v>6494</v>
      </c>
      <c r="B6399" s="85">
        <v>6395</v>
      </c>
      <c r="C6399" s="85">
        <v>4243</v>
      </c>
      <c r="D6399" s="85">
        <v>6395</v>
      </c>
      <c r="E6399" s="86" t="s">
        <v>6401</v>
      </c>
      <c r="F6399" s="85" t="s">
        <v>2979</v>
      </c>
      <c r="G6399" s="86" t="s">
        <v>29</v>
      </c>
      <c r="H6399" s="85" t="s">
        <v>2</v>
      </c>
      <c r="I6399" s="85">
        <v>1</v>
      </c>
      <c r="J6399" s="88">
        <v>0.2043211201474853</v>
      </c>
      <c r="K6399" s="146">
        <v>0.25902885837858353</v>
      </c>
      <c r="L6399" s="147">
        <v>9.3336622833068109E-10</v>
      </c>
      <c r="M6399" s="147">
        <v>2.3717342871111539E-2</v>
      </c>
      <c r="N6399" s="87">
        <v>2.547888781269033</v>
      </c>
      <c r="O6399" s="88">
        <v>0.18054554942981929</v>
      </c>
      <c r="P6399" s="89">
        <v>70.860843988603989</v>
      </c>
    </row>
    <row r="6400" spans="1:16">
      <c r="A6400" s="75" t="s">
        <v>6495</v>
      </c>
      <c r="B6400" s="85">
        <v>6396</v>
      </c>
      <c r="C6400" s="85">
        <v>4244</v>
      </c>
      <c r="D6400" s="85">
        <v>6396</v>
      </c>
      <c r="E6400" s="86" t="s">
        <v>6401</v>
      </c>
      <c r="F6400" s="85" t="s">
        <v>6263</v>
      </c>
      <c r="G6400" s="86" t="s">
        <v>29</v>
      </c>
      <c r="H6400" s="85" t="s">
        <v>2</v>
      </c>
      <c r="I6400" s="85">
        <v>1</v>
      </c>
      <c r="J6400" s="88">
        <v>0.13563399682360289</v>
      </c>
      <c r="K6400" s="146">
        <v>0.40133826505154074</v>
      </c>
      <c r="L6400" s="147">
        <v>7.1107703460394004E-10</v>
      </c>
      <c r="M6400" s="147">
        <v>3.522309145866041E-3</v>
      </c>
      <c r="N6400" s="87">
        <v>1.4256906446658779</v>
      </c>
      <c r="O6400" s="88">
        <v>0.12492045809138611</v>
      </c>
      <c r="P6400" s="89">
        <v>87.621012706204738</v>
      </c>
    </row>
    <row r="6401" spans="1:16">
      <c r="A6401" s="75" t="s">
        <v>6496</v>
      </c>
      <c r="B6401" s="85">
        <v>6397</v>
      </c>
      <c r="C6401" s="85">
        <v>4245</v>
      </c>
      <c r="D6401" s="85">
        <v>6397</v>
      </c>
      <c r="E6401" s="86" t="s">
        <v>6401</v>
      </c>
      <c r="F6401" s="85" t="s">
        <v>6265</v>
      </c>
      <c r="G6401" s="86" t="s">
        <v>29</v>
      </c>
      <c r="H6401" s="85" t="s">
        <v>2</v>
      </c>
      <c r="I6401" s="85">
        <v>1</v>
      </c>
      <c r="J6401" s="88">
        <v>0.71830074279089129</v>
      </c>
      <c r="K6401" s="146">
        <v>2.0073570608307416</v>
      </c>
      <c r="L6401" s="147">
        <v>3.9255353614160253E-9</v>
      </c>
      <c r="M6401" s="147">
        <v>1.7896046739839438E-2</v>
      </c>
      <c r="N6401" s="87">
        <v>7.5487532023743746</v>
      </c>
      <c r="O6401" s="88">
        <v>0.68473339944446798</v>
      </c>
      <c r="P6401" s="89">
        <v>90.708144919758794</v>
      </c>
    </row>
    <row r="6402" spans="1:16">
      <c r="A6402" s="75" t="s">
        <v>6497</v>
      </c>
      <c r="B6402" s="85">
        <v>6398</v>
      </c>
      <c r="C6402" s="85">
        <v>4246</v>
      </c>
      <c r="D6402" s="85">
        <v>6398</v>
      </c>
      <c r="E6402" s="86" t="s">
        <v>6401</v>
      </c>
      <c r="F6402" s="85" t="s">
        <v>6267</v>
      </c>
      <c r="G6402" s="86" t="s">
        <v>29</v>
      </c>
      <c r="H6402" s="85" t="s">
        <v>2</v>
      </c>
      <c r="I6402" s="85">
        <v>1</v>
      </c>
      <c r="J6402" s="88">
        <v>0.24008842902234701</v>
      </c>
      <c r="K6402" s="146">
        <v>0.39111914794552777</v>
      </c>
      <c r="L6402" s="147">
        <v>1.2223201528892819E-9</v>
      </c>
      <c r="M6402" s="147">
        <v>1.311391942691589E-2</v>
      </c>
      <c r="N6402" s="87">
        <v>2.592562396044912</v>
      </c>
      <c r="O6402" s="88">
        <v>0.21777028906723561</v>
      </c>
      <c r="P6402" s="89">
        <v>83.998089843259095</v>
      </c>
    </row>
    <row r="6403" spans="1:16">
      <c r="A6403" s="75" t="s">
        <v>6498</v>
      </c>
      <c r="B6403" s="85">
        <v>6399</v>
      </c>
      <c r="C6403" s="85">
        <v>4247</v>
      </c>
      <c r="D6403" s="85">
        <v>6399</v>
      </c>
      <c r="E6403" s="86" t="s">
        <v>6401</v>
      </c>
      <c r="F6403" s="85" t="s">
        <v>4532</v>
      </c>
      <c r="G6403" s="86" t="s">
        <v>29</v>
      </c>
      <c r="H6403" s="85" t="s">
        <v>2</v>
      </c>
      <c r="I6403" s="85">
        <v>1</v>
      </c>
      <c r="J6403" s="88">
        <v>0.70674294575994467</v>
      </c>
      <c r="K6403" s="146">
        <v>0.79378649341908347</v>
      </c>
      <c r="L6403" s="147">
        <v>2.982159216199554E-9</v>
      </c>
      <c r="M6403" s="147">
        <v>3.7769698940650742E-2</v>
      </c>
      <c r="N6403" s="87">
        <v>12.369180936975409</v>
      </c>
      <c r="O6403" s="88">
        <v>0.66792571328989392</v>
      </c>
      <c r="P6403" s="89">
        <v>53.999186906002144</v>
      </c>
    </row>
    <row r="6404" spans="1:16">
      <c r="A6404" s="75" t="s">
        <v>6499</v>
      </c>
      <c r="B6404" s="85">
        <v>6400</v>
      </c>
      <c r="C6404" s="85">
        <v>4248</v>
      </c>
      <c r="D6404" s="85">
        <v>6400</v>
      </c>
      <c r="E6404" s="86" t="s">
        <v>6401</v>
      </c>
      <c r="F6404" s="85" t="s">
        <v>6270</v>
      </c>
      <c r="G6404" s="86" t="s">
        <v>29</v>
      </c>
      <c r="H6404" s="85" t="s">
        <v>2</v>
      </c>
      <c r="I6404" s="85">
        <v>1</v>
      </c>
      <c r="J6404" s="88">
        <v>0.84735814295361112</v>
      </c>
      <c r="K6404" s="146">
        <v>0.74758357961894439</v>
      </c>
      <c r="L6404" s="147">
        <v>3.310297849936452E-9</v>
      </c>
      <c r="M6404" s="147">
        <v>0.11077186956053001</v>
      </c>
      <c r="N6404" s="87">
        <v>13.13645367719</v>
      </c>
      <c r="O6404" s="88">
        <v>0.76351582001803453</v>
      </c>
      <c r="P6404" s="89">
        <v>58.121913172334736</v>
      </c>
    </row>
    <row r="6405" spans="1:16">
      <c r="A6405" s="75" t="s">
        <v>6500</v>
      </c>
      <c r="B6405" s="85">
        <v>6401</v>
      </c>
      <c r="C6405" s="85">
        <v>4249</v>
      </c>
      <c r="D6405" s="85">
        <v>6401</v>
      </c>
      <c r="E6405" s="86" t="s">
        <v>6401</v>
      </c>
      <c r="F6405" s="85" t="s">
        <v>2700</v>
      </c>
      <c r="G6405" s="86" t="s">
        <v>29</v>
      </c>
      <c r="H6405" s="85" t="s">
        <v>2</v>
      </c>
      <c r="I6405" s="85">
        <v>1</v>
      </c>
      <c r="J6405" s="88">
        <v>1.034692054721102</v>
      </c>
      <c r="K6405" s="146">
        <v>1.2980974994045309</v>
      </c>
      <c r="L6405" s="147">
        <v>4.7380854932463614E-9</v>
      </c>
      <c r="M6405" s="147">
        <v>3.9091416893112997E-2</v>
      </c>
      <c r="N6405" s="87">
        <v>11.27380275503946</v>
      </c>
      <c r="O6405" s="88">
        <v>0.92561651350829244</v>
      </c>
      <c r="P6405" s="89">
        <v>82.10330920456596</v>
      </c>
    </row>
    <row r="6406" spans="1:16">
      <c r="A6406" s="75" t="s">
        <v>6501</v>
      </c>
      <c r="B6406" s="85">
        <v>6402</v>
      </c>
      <c r="C6406" s="85">
        <v>4250</v>
      </c>
      <c r="D6406" s="85">
        <v>6402</v>
      </c>
      <c r="E6406" s="86" t="s">
        <v>6401</v>
      </c>
      <c r="F6406" s="85" t="s">
        <v>6273</v>
      </c>
      <c r="G6406" s="86" t="s">
        <v>29</v>
      </c>
      <c r="H6406" s="85" t="s">
        <v>2</v>
      </c>
      <c r="I6406" s="85">
        <v>1</v>
      </c>
      <c r="J6406" s="88">
        <v>1.0356319730113031</v>
      </c>
      <c r="K6406" s="146">
        <v>1.1984844050296573</v>
      </c>
      <c r="L6406" s="147">
        <v>4.8021104055851981E-9</v>
      </c>
      <c r="M6406" s="147">
        <v>0.127587556856606</v>
      </c>
      <c r="N6406" s="87">
        <v>13.17990874709924</v>
      </c>
      <c r="O6406" s="88">
        <v>0.94576517121070036</v>
      </c>
      <c r="P6406" s="89">
        <v>71.758097067163192</v>
      </c>
    </row>
    <row r="6407" spans="1:16">
      <c r="A6407" s="75" t="s">
        <v>6502</v>
      </c>
      <c r="B6407" s="85">
        <v>6403</v>
      </c>
      <c r="C6407" s="85">
        <v>4251</v>
      </c>
      <c r="D6407" s="85">
        <v>6403</v>
      </c>
      <c r="E6407" s="86" t="s">
        <v>6401</v>
      </c>
      <c r="F6407" s="85" t="s">
        <v>6275</v>
      </c>
      <c r="G6407" s="86" t="s">
        <v>29</v>
      </c>
      <c r="H6407" s="85" t="s">
        <v>2</v>
      </c>
      <c r="I6407" s="85">
        <v>1</v>
      </c>
      <c r="J6407" s="88">
        <v>0.81438954634448313</v>
      </c>
      <c r="K6407" s="146">
        <v>1.0946219861129571</v>
      </c>
      <c r="L6407" s="147">
        <v>4.0974771006331192E-9</v>
      </c>
      <c r="M6407" s="147">
        <v>5.8695772878011837E-2</v>
      </c>
      <c r="N6407" s="87">
        <v>9.3084044575163247</v>
      </c>
      <c r="O6407" s="88">
        <v>0.74689735641690869</v>
      </c>
      <c r="P6407" s="89">
        <v>80.239031278212892</v>
      </c>
    </row>
    <row r="6408" spans="1:16">
      <c r="A6408" s="75" t="s">
        <v>6503</v>
      </c>
      <c r="B6408" s="85">
        <v>6404</v>
      </c>
      <c r="C6408" s="85">
        <v>4252</v>
      </c>
      <c r="D6408" s="85">
        <v>6404</v>
      </c>
      <c r="E6408" s="86" t="s">
        <v>6401</v>
      </c>
      <c r="F6408" s="85" t="s">
        <v>4381</v>
      </c>
      <c r="G6408" s="86" t="s">
        <v>29</v>
      </c>
      <c r="H6408" s="85" t="s">
        <v>2</v>
      </c>
      <c r="I6408" s="85">
        <v>1</v>
      </c>
      <c r="J6408" s="88">
        <v>0.46361914542909288</v>
      </c>
      <c r="K6408" s="146">
        <v>0.54327256895018838</v>
      </c>
      <c r="L6408" s="147">
        <v>2.007619946044111E-9</v>
      </c>
      <c r="M6408" s="147">
        <v>4.6401510301225218E-2</v>
      </c>
      <c r="N6408" s="87">
        <v>9.2528078765239066</v>
      </c>
      <c r="O6408" s="88">
        <v>0.40546385091345338</v>
      </c>
      <c r="P6408" s="89">
        <v>43.820627892014329</v>
      </c>
    </row>
    <row r="6409" spans="1:16">
      <c r="A6409" s="75" t="s">
        <v>6504</v>
      </c>
      <c r="B6409" s="85">
        <v>6405</v>
      </c>
      <c r="C6409" s="85">
        <v>4253</v>
      </c>
      <c r="D6409" s="85">
        <v>6405</v>
      </c>
      <c r="E6409" s="86" t="s">
        <v>6401</v>
      </c>
      <c r="F6409" s="85" t="s">
        <v>4641</v>
      </c>
      <c r="G6409" s="86" t="s">
        <v>29</v>
      </c>
      <c r="H6409" s="85" t="s">
        <v>2</v>
      </c>
      <c r="I6409" s="85">
        <v>1</v>
      </c>
      <c r="J6409" s="88">
        <v>0.40238397412331101</v>
      </c>
      <c r="K6409" s="146">
        <v>0.40018578142137118</v>
      </c>
      <c r="L6409" s="147">
        <v>1.833491338354715E-9</v>
      </c>
      <c r="M6409" s="147">
        <v>1.5194252943507959E-2</v>
      </c>
      <c r="N6409" s="87">
        <v>8.5525123889665373</v>
      </c>
      <c r="O6409" s="88">
        <v>0.36824236096195151</v>
      </c>
      <c r="P6409" s="89">
        <v>43.056629936837645</v>
      </c>
    </row>
    <row r="6410" spans="1:16">
      <c r="A6410" s="75" t="s">
        <v>6505</v>
      </c>
      <c r="B6410" s="85">
        <v>6406</v>
      </c>
      <c r="C6410" s="85">
        <v>4254</v>
      </c>
      <c r="D6410" s="85">
        <v>6406</v>
      </c>
      <c r="E6410" s="86" t="s">
        <v>6401</v>
      </c>
      <c r="F6410" s="85" t="s">
        <v>4383</v>
      </c>
      <c r="G6410" s="86" t="s">
        <v>29</v>
      </c>
      <c r="H6410" s="85" t="s">
        <v>2</v>
      </c>
      <c r="I6410" s="85">
        <v>1</v>
      </c>
      <c r="J6410" s="88">
        <v>0.53162335702813091</v>
      </c>
      <c r="K6410" s="146">
        <v>0.57153268577143823</v>
      </c>
      <c r="L6410" s="147">
        <v>2.4298060948696351E-9</v>
      </c>
      <c r="M6410" s="147">
        <v>5.8157314932443541E-2</v>
      </c>
      <c r="N6410" s="87">
        <v>9.2685232167247484</v>
      </c>
      <c r="O6410" s="88">
        <v>0.45593336428075759</v>
      </c>
      <c r="P6410" s="89">
        <v>49.1915867954067</v>
      </c>
    </row>
    <row r="6411" spans="1:16">
      <c r="A6411" s="75" t="s">
        <v>6506</v>
      </c>
      <c r="B6411" s="85">
        <v>6407</v>
      </c>
      <c r="C6411" s="85">
        <v>4255</v>
      </c>
      <c r="D6411" s="85">
        <v>6407</v>
      </c>
      <c r="E6411" s="86" t="s">
        <v>6401</v>
      </c>
      <c r="F6411" s="85" t="s">
        <v>6280</v>
      </c>
      <c r="G6411" s="86" t="s">
        <v>29</v>
      </c>
      <c r="H6411" s="85" t="s">
        <v>2</v>
      </c>
      <c r="I6411" s="85">
        <v>1</v>
      </c>
      <c r="J6411" s="88">
        <v>0.89476298593477077</v>
      </c>
      <c r="K6411" s="146">
        <v>0.76074339123976376</v>
      </c>
      <c r="L6411" s="147">
        <v>3.418682902216261E-9</v>
      </c>
      <c r="M6411" s="147">
        <v>0.1176135810446769</v>
      </c>
      <c r="N6411" s="87">
        <v>14.128194328085611</v>
      </c>
      <c r="O6411" s="88">
        <v>0.80524043887160279</v>
      </c>
      <c r="P6411" s="89">
        <v>56.995283344231431</v>
      </c>
    </row>
    <row r="6412" spans="1:16">
      <c r="A6412" s="75" t="s">
        <v>6507</v>
      </c>
      <c r="B6412" s="85">
        <v>6408</v>
      </c>
      <c r="C6412" s="85">
        <v>4256</v>
      </c>
      <c r="D6412" s="85">
        <v>6408</v>
      </c>
      <c r="E6412" s="86" t="s">
        <v>6401</v>
      </c>
      <c r="F6412" s="85" t="s">
        <v>6282</v>
      </c>
      <c r="G6412" s="86" t="s">
        <v>29</v>
      </c>
      <c r="H6412" s="85" t="s">
        <v>2</v>
      </c>
      <c r="I6412" s="85">
        <v>1</v>
      </c>
      <c r="J6412" s="88">
        <v>0.9717503594738216</v>
      </c>
      <c r="K6412" s="146">
        <v>1.3926205639840157</v>
      </c>
      <c r="L6412" s="147">
        <v>4.9317507183739477E-9</v>
      </c>
      <c r="M6412" s="147">
        <v>3.5233956335080023E-2</v>
      </c>
      <c r="N6412" s="87">
        <v>10.72602536369129</v>
      </c>
      <c r="O6412" s="88">
        <v>0.89364887965398077</v>
      </c>
      <c r="P6412" s="89">
        <v>83.31593944193672</v>
      </c>
    </row>
    <row r="6413" spans="1:16">
      <c r="A6413" s="75" t="s">
        <v>6508</v>
      </c>
      <c r="B6413" s="85">
        <v>6409</v>
      </c>
      <c r="C6413" s="85">
        <v>4257</v>
      </c>
      <c r="D6413" s="85">
        <v>6409</v>
      </c>
      <c r="E6413" s="86" t="s">
        <v>6401</v>
      </c>
      <c r="F6413" s="85" t="s">
        <v>6284</v>
      </c>
      <c r="G6413" s="86" t="s">
        <v>29</v>
      </c>
      <c r="H6413" s="85" t="s">
        <v>2</v>
      </c>
      <c r="I6413" s="85">
        <v>1</v>
      </c>
      <c r="J6413" s="88">
        <v>0.67172266544977943</v>
      </c>
      <c r="K6413" s="146">
        <v>0.46054820438696148</v>
      </c>
      <c r="L6413" s="147">
        <v>2.2645989293541612E-9</v>
      </c>
      <c r="M6413" s="147">
        <v>8.656014618777684E-2</v>
      </c>
      <c r="N6413" s="87">
        <v>12.900394530849089</v>
      </c>
      <c r="O6413" s="88">
        <v>0.59807034217007171</v>
      </c>
      <c r="P6413" s="89">
        <v>46.360624145245225</v>
      </c>
    </row>
    <row r="6414" spans="1:16">
      <c r="A6414" s="75" t="s">
        <v>6509</v>
      </c>
      <c r="B6414" s="85">
        <v>6410</v>
      </c>
      <c r="C6414" s="85">
        <v>4258</v>
      </c>
      <c r="D6414" s="85">
        <v>6410</v>
      </c>
      <c r="E6414" s="86" t="s">
        <v>6401</v>
      </c>
      <c r="F6414" s="85" t="s">
        <v>6286</v>
      </c>
      <c r="G6414" s="86" t="s">
        <v>29</v>
      </c>
      <c r="H6414" s="85" t="s">
        <v>2</v>
      </c>
      <c r="I6414" s="85">
        <v>1</v>
      </c>
      <c r="J6414" s="88">
        <v>0.72125357770364795</v>
      </c>
      <c r="K6414" s="146">
        <v>2.4416628502787807</v>
      </c>
      <c r="L6414" s="147">
        <v>4.5433400581093931E-9</v>
      </c>
      <c r="M6414" s="147">
        <v>2.813983042980985E-3</v>
      </c>
      <c r="N6414" s="87">
        <v>7.4907523447361868</v>
      </c>
      <c r="O6414" s="88">
        <v>0.70434577574528667</v>
      </c>
      <c r="P6414" s="89">
        <v>94.028709444684324</v>
      </c>
    </row>
    <row r="6415" spans="1:16">
      <c r="A6415" s="75" t="s">
        <v>6510</v>
      </c>
      <c r="B6415" s="85">
        <v>6411</v>
      </c>
      <c r="C6415" s="85">
        <v>4259</v>
      </c>
      <c r="D6415" s="85">
        <v>6411</v>
      </c>
      <c r="E6415" s="86" t="s">
        <v>6401</v>
      </c>
      <c r="F6415" s="85" t="s">
        <v>4711</v>
      </c>
      <c r="G6415" s="86" t="s">
        <v>29</v>
      </c>
      <c r="H6415" s="85" t="s">
        <v>2</v>
      </c>
      <c r="I6415" s="85">
        <v>1</v>
      </c>
      <c r="J6415" s="88">
        <v>0.98961600762208868</v>
      </c>
      <c r="K6415" s="146">
        <v>2.8817665142078277</v>
      </c>
      <c r="L6415" s="147">
        <v>5.5496224024666646E-9</v>
      </c>
      <c r="M6415" s="147">
        <v>1.555357026448327E-2</v>
      </c>
      <c r="N6415" s="87">
        <v>11.995714176987001</v>
      </c>
      <c r="O6415" s="88">
        <v>0.95844057623792867</v>
      </c>
      <c r="P6415" s="89">
        <v>79.898583952311455</v>
      </c>
    </row>
    <row r="6416" spans="1:16">
      <c r="A6416" s="75" t="s">
        <v>6511</v>
      </c>
      <c r="B6416" s="85">
        <v>6412</v>
      </c>
      <c r="C6416" s="85">
        <v>4260</v>
      </c>
      <c r="D6416" s="85">
        <v>6412</v>
      </c>
      <c r="E6416" s="86" t="s">
        <v>6401</v>
      </c>
      <c r="F6416" s="85" t="s">
        <v>6289</v>
      </c>
      <c r="G6416" s="86" t="s">
        <v>29</v>
      </c>
      <c r="H6416" s="85" t="s">
        <v>2</v>
      </c>
      <c r="I6416" s="85">
        <v>1</v>
      </c>
      <c r="J6416" s="88">
        <v>0.42972492011332047</v>
      </c>
      <c r="K6416" s="146">
        <v>0.39939985871501105</v>
      </c>
      <c r="L6416" s="147">
        <v>1.6262970094462981E-9</v>
      </c>
      <c r="M6416" s="147">
        <v>4.4962296292540817E-2</v>
      </c>
      <c r="N6416" s="87">
        <v>6.7993378284803914</v>
      </c>
      <c r="O6416" s="88">
        <v>0.38442620005427791</v>
      </c>
      <c r="P6416" s="89">
        <v>56.538770355553098</v>
      </c>
    </row>
    <row r="6417" spans="1:16">
      <c r="A6417" s="75" t="s">
        <v>6512</v>
      </c>
      <c r="B6417" s="85">
        <v>6413</v>
      </c>
      <c r="C6417" s="85">
        <v>4261</v>
      </c>
      <c r="D6417" s="85">
        <v>6413</v>
      </c>
      <c r="E6417" s="86" t="s">
        <v>6401</v>
      </c>
      <c r="F6417" s="85" t="s">
        <v>6291</v>
      </c>
      <c r="G6417" s="86" t="s">
        <v>29</v>
      </c>
      <c r="H6417" s="85" t="s">
        <v>2</v>
      </c>
      <c r="I6417" s="85">
        <v>1</v>
      </c>
      <c r="J6417" s="88">
        <v>1.2149241231933721</v>
      </c>
      <c r="K6417" s="146">
        <v>3.0331318043427475</v>
      </c>
      <c r="L6417" s="147">
        <v>6.2454193564448168E-9</v>
      </c>
      <c r="M6417" s="147">
        <v>1.9286557142905419E-2</v>
      </c>
      <c r="N6417" s="87">
        <v>12.050044092333289</v>
      </c>
      <c r="O6417" s="88">
        <v>1.1283897792053921</v>
      </c>
      <c r="P6417" s="89">
        <v>93.641962681557146</v>
      </c>
    </row>
    <row r="6418" spans="1:16">
      <c r="A6418" s="75" t="s">
        <v>6513</v>
      </c>
      <c r="B6418" s="85">
        <v>6414</v>
      </c>
      <c r="C6418" s="85">
        <v>4262</v>
      </c>
      <c r="D6418" s="85">
        <v>6414</v>
      </c>
      <c r="E6418" s="86" t="s">
        <v>6401</v>
      </c>
      <c r="F6418" s="85" t="s">
        <v>5075</v>
      </c>
      <c r="G6418" s="86" t="s">
        <v>29</v>
      </c>
      <c r="H6418" s="85" t="s">
        <v>2</v>
      </c>
      <c r="I6418" s="85">
        <v>1</v>
      </c>
      <c r="J6418" s="88">
        <v>0.48641378162039522</v>
      </c>
      <c r="K6418" s="146">
        <v>0.34616664260080648</v>
      </c>
      <c r="L6418" s="147">
        <v>1.6690544544794191E-9</v>
      </c>
      <c r="M6418" s="147">
        <v>6.0593429237129293E-2</v>
      </c>
      <c r="N6418" s="87">
        <v>8.3718919069536391</v>
      </c>
      <c r="O6418" s="88">
        <v>0.41482524709561092</v>
      </c>
      <c r="P6418" s="89">
        <v>49.549761476382628</v>
      </c>
    </row>
    <row r="6419" spans="1:16">
      <c r="A6419" s="75" t="s">
        <v>6514</v>
      </c>
      <c r="B6419" s="85">
        <v>6415</v>
      </c>
      <c r="C6419" s="85">
        <v>4263</v>
      </c>
      <c r="D6419" s="85">
        <v>6415</v>
      </c>
      <c r="E6419" s="86" t="s">
        <v>6401</v>
      </c>
      <c r="F6419" s="85" t="s">
        <v>6294</v>
      </c>
      <c r="G6419" s="86" t="s">
        <v>29</v>
      </c>
      <c r="H6419" s="85" t="s">
        <v>2</v>
      </c>
      <c r="I6419" s="85">
        <v>1</v>
      </c>
      <c r="J6419" s="88">
        <v>0.98342960936087831</v>
      </c>
      <c r="K6419" s="146">
        <v>1.1410091490274816</v>
      </c>
      <c r="L6419" s="147">
        <v>4.5640358907018607E-9</v>
      </c>
      <c r="M6419" s="147">
        <v>0.12109644775673641</v>
      </c>
      <c r="N6419" s="87">
        <v>12.500922505973371</v>
      </c>
      <c r="O6419" s="88">
        <v>0.89824977010601825</v>
      </c>
      <c r="P6419" s="89">
        <v>71.854678698856304</v>
      </c>
    </row>
    <row r="6420" spans="1:16">
      <c r="A6420" s="75" t="s">
        <v>6515</v>
      </c>
      <c r="B6420" s="85">
        <v>6416</v>
      </c>
      <c r="C6420" s="85">
        <v>4264</v>
      </c>
      <c r="D6420" s="85">
        <v>6416</v>
      </c>
      <c r="E6420" s="86" t="s">
        <v>6401</v>
      </c>
      <c r="F6420" s="85" t="s">
        <v>3906</v>
      </c>
      <c r="G6420" s="86" t="s">
        <v>29</v>
      </c>
      <c r="H6420" s="85" t="s">
        <v>2</v>
      </c>
      <c r="I6420" s="85">
        <v>1</v>
      </c>
      <c r="J6420" s="88">
        <v>0.67625801244161088</v>
      </c>
      <c r="K6420" s="146">
        <v>0.75121884948068307</v>
      </c>
      <c r="L6420" s="147">
        <v>2.6869123480168462E-9</v>
      </c>
      <c r="M6420" s="147">
        <v>7.3174287741552088E-2</v>
      </c>
      <c r="N6420" s="87">
        <v>10.80730436003596</v>
      </c>
      <c r="O6420" s="88">
        <v>0.60603301454362812</v>
      </c>
      <c r="P6420" s="89">
        <v>56.076241989136655</v>
      </c>
    </row>
    <row r="6421" spans="1:16">
      <c r="A6421" s="75" t="s">
        <v>6516</v>
      </c>
      <c r="B6421" s="85">
        <v>6417</v>
      </c>
      <c r="C6421" s="85">
        <v>4265</v>
      </c>
      <c r="D6421" s="85">
        <v>6417</v>
      </c>
      <c r="E6421" s="86" t="s">
        <v>6401</v>
      </c>
      <c r="F6421" s="85" t="s">
        <v>2981</v>
      </c>
      <c r="G6421" s="86" t="s">
        <v>29</v>
      </c>
      <c r="H6421" s="85" t="s">
        <v>2</v>
      </c>
      <c r="I6421" s="85">
        <v>1</v>
      </c>
      <c r="J6421" s="88">
        <v>0.87418162516762188</v>
      </c>
      <c r="K6421" s="146">
        <v>1.3336383442839328</v>
      </c>
      <c r="L6421" s="147">
        <v>3.6262904471776681E-9</v>
      </c>
      <c r="M6421" s="147">
        <v>4.9180856362288881E-2</v>
      </c>
      <c r="N6421" s="87">
        <v>10.91528540057582</v>
      </c>
      <c r="O6421" s="88">
        <v>0.82447017750611462</v>
      </c>
      <c r="P6421" s="89">
        <v>75.533542848327244</v>
      </c>
    </row>
    <row r="6422" spans="1:16">
      <c r="A6422" s="75" t="s">
        <v>6517</v>
      </c>
      <c r="B6422" s="85">
        <v>6418</v>
      </c>
      <c r="C6422" s="85">
        <v>4266</v>
      </c>
      <c r="D6422" s="85">
        <v>6418</v>
      </c>
      <c r="E6422" s="86" t="s">
        <v>6401</v>
      </c>
      <c r="F6422" s="85" t="s">
        <v>6298</v>
      </c>
      <c r="G6422" s="86" t="s">
        <v>29</v>
      </c>
      <c r="H6422" s="85" t="s">
        <v>2</v>
      </c>
      <c r="I6422" s="85">
        <v>1</v>
      </c>
      <c r="J6422" s="88">
        <v>0.50337644718343066</v>
      </c>
      <c r="K6422" s="146">
        <v>0.74302754648633307</v>
      </c>
      <c r="L6422" s="147">
        <v>2.7176036366809431E-9</v>
      </c>
      <c r="M6422" s="147">
        <v>2.5759150742801801E-2</v>
      </c>
      <c r="N6422" s="87">
        <v>7.4547527228588448</v>
      </c>
      <c r="O6422" s="88">
        <v>0.47489847941049368</v>
      </c>
      <c r="P6422" s="89">
        <v>63.704122331823434</v>
      </c>
    </row>
    <row r="6423" spans="1:16">
      <c r="A6423" s="75" t="s">
        <v>6518</v>
      </c>
      <c r="B6423" s="85">
        <v>6419</v>
      </c>
      <c r="C6423" s="85">
        <v>4267</v>
      </c>
      <c r="D6423" s="85">
        <v>6419</v>
      </c>
      <c r="E6423" s="86" t="s">
        <v>6401</v>
      </c>
      <c r="F6423" s="85" t="s">
        <v>6300</v>
      </c>
      <c r="G6423" s="86" t="s">
        <v>29</v>
      </c>
      <c r="H6423" s="85" t="s">
        <v>2</v>
      </c>
      <c r="I6423" s="85">
        <v>1</v>
      </c>
      <c r="J6423" s="88">
        <v>0.9032824498982529</v>
      </c>
      <c r="K6423" s="146">
        <v>1.5358345210855862</v>
      </c>
      <c r="L6423" s="147">
        <v>5.3930397124910916E-9</v>
      </c>
      <c r="M6423" s="147">
        <v>2.561330745067018E-2</v>
      </c>
      <c r="N6423" s="87">
        <v>12.659151629647861</v>
      </c>
      <c r="O6423" s="88">
        <v>0.87052971890124942</v>
      </c>
      <c r="P6423" s="89">
        <v>68.766829276494335</v>
      </c>
    </row>
    <row r="6424" spans="1:16">
      <c r="A6424" s="75" t="s">
        <v>6519</v>
      </c>
      <c r="B6424" s="85">
        <v>6420</v>
      </c>
      <c r="C6424" s="85">
        <v>4268</v>
      </c>
      <c r="D6424" s="85">
        <v>6420</v>
      </c>
      <c r="E6424" s="86" t="s">
        <v>6401</v>
      </c>
      <c r="F6424" s="85" t="s">
        <v>6302</v>
      </c>
      <c r="G6424" s="86" t="s">
        <v>29</v>
      </c>
      <c r="H6424" s="85" t="s">
        <v>2</v>
      </c>
      <c r="I6424" s="85">
        <v>1</v>
      </c>
      <c r="J6424" s="88">
        <v>0.7739902729718986</v>
      </c>
      <c r="K6424" s="146">
        <v>1.1578081729634309</v>
      </c>
      <c r="L6424" s="147">
        <v>3.1806497236201582E-9</v>
      </c>
      <c r="M6424" s="147">
        <v>7.7765689353882089E-2</v>
      </c>
      <c r="N6424" s="87">
        <v>11.5705553259162</v>
      </c>
      <c r="O6424" s="88">
        <v>0.70767468876691786</v>
      </c>
      <c r="P6424" s="89">
        <v>61.16168747595367</v>
      </c>
    </row>
    <row r="6425" spans="1:16">
      <c r="A6425" s="75" t="s">
        <v>6520</v>
      </c>
      <c r="B6425" s="85">
        <v>6421</v>
      </c>
      <c r="C6425" s="85">
        <v>4269</v>
      </c>
      <c r="D6425" s="85">
        <v>6421</v>
      </c>
      <c r="E6425" s="86" t="s">
        <v>6401</v>
      </c>
      <c r="F6425" s="85" t="s">
        <v>6304</v>
      </c>
      <c r="G6425" s="86" t="s">
        <v>29</v>
      </c>
      <c r="H6425" s="85" t="s">
        <v>2</v>
      </c>
      <c r="I6425" s="85">
        <v>1</v>
      </c>
      <c r="J6425" s="88">
        <v>0.55624773226417645</v>
      </c>
      <c r="K6425" s="146">
        <v>0.34356860555198282</v>
      </c>
      <c r="L6425" s="147">
        <v>1.7709834358265341E-9</v>
      </c>
      <c r="M6425" s="147">
        <v>7.6247587418436347E-2</v>
      </c>
      <c r="N6425" s="87">
        <v>10.099035434856299</v>
      </c>
      <c r="O6425" s="88">
        <v>0.49259225405471951</v>
      </c>
      <c r="P6425" s="89">
        <v>48.776168499673027</v>
      </c>
    </row>
    <row r="6426" spans="1:16">
      <c r="A6426" s="75" t="s">
        <v>6521</v>
      </c>
      <c r="B6426" s="85">
        <v>6422</v>
      </c>
      <c r="C6426" s="85">
        <v>4270</v>
      </c>
      <c r="D6426" s="85">
        <v>6422</v>
      </c>
      <c r="E6426" s="86" t="s">
        <v>6401</v>
      </c>
      <c r="F6426" s="85" t="s">
        <v>3908</v>
      </c>
      <c r="G6426" s="86" t="s">
        <v>29</v>
      </c>
      <c r="H6426" s="85" t="s">
        <v>2</v>
      </c>
      <c r="I6426" s="85">
        <v>1</v>
      </c>
      <c r="J6426" s="88">
        <v>0.60718864611239698</v>
      </c>
      <c r="K6426" s="146">
        <v>0.72261257266659751</v>
      </c>
      <c r="L6426" s="147">
        <v>2.8195558166538779E-9</v>
      </c>
      <c r="M6426" s="147">
        <v>7.3841779972914259E-2</v>
      </c>
      <c r="N6426" s="87">
        <v>7.6655789418063831</v>
      </c>
      <c r="O6426" s="88">
        <v>0.55128173623616883</v>
      </c>
      <c r="P6426" s="89">
        <v>71.916516732950114</v>
      </c>
    </row>
    <row r="6427" spans="1:16">
      <c r="A6427" s="75" t="s">
        <v>6522</v>
      </c>
      <c r="B6427" s="85">
        <v>6423</v>
      </c>
      <c r="C6427" s="85">
        <v>4271</v>
      </c>
      <c r="D6427" s="85">
        <v>6423</v>
      </c>
      <c r="E6427" s="86" t="s">
        <v>6401</v>
      </c>
      <c r="F6427" s="85" t="s">
        <v>2124</v>
      </c>
      <c r="G6427" s="86" t="s">
        <v>29</v>
      </c>
      <c r="H6427" s="85" t="s">
        <v>2</v>
      </c>
      <c r="I6427" s="85">
        <v>1</v>
      </c>
      <c r="J6427" s="88">
        <v>0.51380796237908344</v>
      </c>
      <c r="K6427" s="146">
        <v>0.38388256383060543</v>
      </c>
      <c r="L6427" s="147">
        <v>1.8990106463072191E-9</v>
      </c>
      <c r="M6427" s="147">
        <v>4.1215928440485709E-2</v>
      </c>
      <c r="N6427" s="87">
        <v>8.2237097455854808</v>
      </c>
      <c r="O6427" s="88">
        <v>0.47481711896421752</v>
      </c>
      <c r="P6427" s="89">
        <v>57.737582387206842</v>
      </c>
    </row>
    <row r="6428" spans="1:16">
      <c r="A6428" s="75" t="s">
        <v>6523</v>
      </c>
      <c r="B6428" s="85">
        <v>6424</v>
      </c>
      <c r="C6428" s="85">
        <v>4272</v>
      </c>
      <c r="D6428" s="85">
        <v>6424</v>
      </c>
      <c r="E6428" s="86" t="s">
        <v>6401</v>
      </c>
      <c r="F6428" s="85" t="s">
        <v>4253</v>
      </c>
      <c r="G6428" s="86" t="s">
        <v>29</v>
      </c>
      <c r="H6428" s="85" t="s">
        <v>2</v>
      </c>
      <c r="I6428" s="85">
        <v>1</v>
      </c>
      <c r="J6428" s="88">
        <v>2.836382400400211E-2</v>
      </c>
      <c r="K6428" s="146">
        <v>7.0308240482178833E-2</v>
      </c>
      <c r="L6428" s="147">
        <v>1.396098263409263E-10</v>
      </c>
      <c r="M6428" s="147">
        <v>1.4326737799415911E-3</v>
      </c>
      <c r="N6428" s="87">
        <v>0.60230471887389014</v>
      </c>
      <c r="O6428" s="88">
        <v>2.1598582492714149E-2</v>
      </c>
      <c r="P6428" s="89">
        <v>35.859892535951445</v>
      </c>
    </row>
    <row r="6429" spans="1:16">
      <c r="A6429" s="75" t="s">
        <v>6524</v>
      </c>
      <c r="B6429" s="85">
        <v>6425</v>
      </c>
      <c r="C6429" s="85">
        <v>4273</v>
      </c>
      <c r="D6429" s="85">
        <v>6425</v>
      </c>
      <c r="E6429" s="86" t="s">
        <v>6401</v>
      </c>
      <c r="F6429" s="85" t="s">
        <v>4894</v>
      </c>
      <c r="G6429" s="86" t="s">
        <v>29</v>
      </c>
      <c r="H6429" s="85" t="s">
        <v>2</v>
      </c>
      <c r="I6429" s="85">
        <v>1</v>
      </c>
      <c r="J6429" s="88">
        <v>0.32700426929428428</v>
      </c>
      <c r="K6429" s="146">
        <v>0.5191944977251145</v>
      </c>
      <c r="L6429" s="147">
        <v>1.501422273365169E-9</v>
      </c>
      <c r="M6429" s="147">
        <v>7.3110521250317473E-3</v>
      </c>
      <c r="N6429" s="87">
        <v>3.8580434736180158</v>
      </c>
      <c r="O6429" s="88">
        <v>0.30896448828527778</v>
      </c>
      <c r="P6429" s="89">
        <v>80.083205489526392</v>
      </c>
    </row>
    <row r="6430" spans="1:16">
      <c r="A6430" s="75" t="s">
        <v>6525</v>
      </c>
      <c r="B6430" s="85">
        <v>6426</v>
      </c>
      <c r="C6430" s="85">
        <v>4274</v>
      </c>
      <c r="D6430" s="85">
        <v>6426</v>
      </c>
      <c r="E6430" s="86" t="s">
        <v>6401</v>
      </c>
      <c r="F6430" s="85" t="s">
        <v>3910</v>
      </c>
      <c r="G6430" s="86" t="s">
        <v>29</v>
      </c>
      <c r="H6430" s="85" t="s">
        <v>2</v>
      </c>
      <c r="I6430" s="85">
        <v>1</v>
      </c>
      <c r="J6430" s="88">
        <v>0.1392845570455577</v>
      </c>
      <c r="K6430" s="146">
        <v>0.25661058730551717</v>
      </c>
      <c r="L6430" s="147">
        <v>5.9081311794614879E-10</v>
      </c>
      <c r="M6430" s="147">
        <v>1.130811848165009E-2</v>
      </c>
      <c r="N6430" s="87">
        <v>1.9597722707108161</v>
      </c>
      <c r="O6430" s="88">
        <v>0.1238818400893668</v>
      </c>
      <c r="P6430" s="89">
        <v>63.212364998120137</v>
      </c>
    </row>
    <row r="6431" spans="1:16">
      <c r="A6431" s="75" t="s">
        <v>6526</v>
      </c>
      <c r="B6431" s="85">
        <v>6427</v>
      </c>
      <c r="C6431" s="85">
        <v>4275</v>
      </c>
      <c r="D6431" s="85">
        <v>6427</v>
      </c>
      <c r="E6431" s="86" t="s">
        <v>6401</v>
      </c>
      <c r="F6431" s="85" t="s">
        <v>6311</v>
      </c>
      <c r="G6431" s="86" t="s">
        <v>29</v>
      </c>
      <c r="H6431" s="85" t="s">
        <v>2</v>
      </c>
      <c r="I6431" s="85">
        <v>1</v>
      </c>
      <c r="J6431" s="88">
        <v>0.70071545022143544</v>
      </c>
      <c r="K6431" s="146">
        <v>0.44013929611947261</v>
      </c>
      <c r="L6431" s="147">
        <v>2.2665297576518838E-9</v>
      </c>
      <c r="M6431" s="147">
        <v>9.6244335984987592E-2</v>
      </c>
      <c r="N6431" s="87">
        <v>12.618831757250639</v>
      </c>
      <c r="O6431" s="88">
        <v>0.62317048644746154</v>
      </c>
      <c r="P6431" s="89">
        <v>49.384166334525759</v>
      </c>
    </row>
    <row r="6432" spans="1:16">
      <c r="A6432" s="75" t="s">
        <v>6527</v>
      </c>
      <c r="B6432" s="85">
        <v>6428</v>
      </c>
      <c r="C6432" s="85">
        <v>4276</v>
      </c>
      <c r="D6432" s="85">
        <v>6428</v>
      </c>
      <c r="E6432" s="86" t="s">
        <v>6401</v>
      </c>
      <c r="F6432" s="85" t="s">
        <v>6313</v>
      </c>
      <c r="G6432" s="86" t="s">
        <v>29</v>
      </c>
      <c r="H6432" s="85" t="s">
        <v>2</v>
      </c>
      <c r="I6432" s="85">
        <v>1</v>
      </c>
      <c r="J6432" s="88">
        <v>0.3639545947135836</v>
      </c>
      <c r="K6432" s="146">
        <v>0.37009064386813856</v>
      </c>
      <c r="L6432" s="147">
        <v>1.5180190040388249E-9</v>
      </c>
      <c r="M6432" s="147">
        <v>4.0990639166811213E-2</v>
      </c>
      <c r="N6432" s="87">
        <v>5.2073466095178436</v>
      </c>
      <c r="O6432" s="88">
        <v>0.32660304876058971</v>
      </c>
      <c r="P6432" s="89">
        <v>62.719667664071707</v>
      </c>
    </row>
    <row r="6433" spans="1:16">
      <c r="A6433" s="75" t="s">
        <v>6528</v>
      </c>
      <c r="B6433" s="85">
        <v>6429</v>
      </c>
      <c r="C6433" s="85">
        <v>4277</v>
      </c>
      <c r="D6433" s="85">
        <v>6429</v>
      </c>
      <c r="E6433" s="86" t="s">
        <v>6401</v>
      </c>
      <c r="F6433" s="85" t="s">
        <v>240</v>
      </c>
      <c r="G6433" s="86" t="s">
        <v>29</v>
      </c>
      <c r="H6433" s="85" t="s">
        <v>2</v>
      </c>
      <c r="I6433" s="85">
        <v>1</v>
      </c>
      <c r="J6433" s="88">
        <v>0.23776804629038301</v>
      </c>
      <c r="K6433" s="146">
        <v>0.29019564944539844</v>
      </c>
      <c r="L6433" s="147">
        <v>8.5687193927629949E-10</v>
      </c>
      <c r="M6433" s="147">
        <v>3.1042652116084639E-2</v>
      </c>
      <c r="N6433" s="87">
        <v>4.0934198514974414</v>
      </c>
      <c r="O6433" s="88">
        <v>0.20715308979192429</v>
      </c>
      <c r="P6433" s="89">
        <v>50.606362725324701</v>
      </c>
    </row>
    <row r="6434" spans="1:16">
      <c r="A6434" s="75" t="s">
        <v>6529</v>
      </c>
      <c r="B6434" s="85">
        <v>6430</v>
      </c>
      <c r="C6434" s="85">
        <v>4278</v>
      </c>
      <c r="D6434" s="85">
        <v>6430</v>
      </c>
      <c r="E6434" s="86" t="s">
        <v>6401</v>
      </c>
      <c r="F6434" s="85" t="s">
        <v>1171</v>
      </c>
      <c r="G6434" s="86" t="s">
        <v>29</v>
      </c>
      <c r="H6434" s="85" t="s">
        <v>2</v>
      </c>
      <c r="I6434" s="85">
        <v>1</v>
      </c>
      <c r="J6434" s="88">
        <v>0.9518250964810735</v>
      </c>
      <c r="K6434" s="146">
        <v>3.0467455355314419</v>
      </c>
      <c r="L6434" s="147">
        <v>5.1547241771784213E-9</v>
      </c>
      <c r="M6434" s="147">
        <v>2.3413903599412741E-2</v>
      </c>
      <c r="N6434" s="87">
        <v>10.4663104673291</v>
      </c>
      <c r="O6434" s="88">
        <v>0.91966998031194425</v>
      </c>
      <c r="P6434" s="89">
        <v>87.869548986027269</v>
      </c>
    </row>
    <row r="6435" spans="1:16">
      <c r="A6435" s="75" t="s">
        <v>6530</v>
      </c>
      <c r="B6435" s="85">
        <v>6431</v>
      </c>
      <c r="C6435" s="85">
        <v>4279</v>
      </c>
      <c r="D6435" s="85">
        <v>6431</v>
      </c>
      <c r="E6435" s="86" t="s">
        <v>6401</v>
      </c>
      <c r="F6435" s="85" t="s">
        <v>6317</v>
      </c>
      <c r="G6435" s="86" t="s">
        <v>29</v>
      </c>
      <c r="H6435" s="85" t="s">
        <v>2</v>
      </c>
      <c r="I6435" s="85">
        <v>1</v>
      </c>
      <c r="J6435" s="88">
        <v>0.58830490842993255</v>
      </c>
      <c r="K6435" s="146">
        <v>0.56352976641534747</v>
      </c>
      <c r="L6435" s="147">
        <v>2.4053386420937389E-9</v>
      </c>
      <c r="M6435" s="147">
        <v>6.2013427599009442E-2</v>
      </c>
      <c r="N6435" s="87">
        <v>10.012172356552201</v>
      </c>
      <c r="O6435" s="88">
        <v>0.52921562683461398</v>
      </c>
      <c r="P6435" s="89">
        <v>52.857222987005692</v>
      </c>
    </row>
    <row r="6436" spans="1:16">
      <c r="A6436" s="75" t="s">
        <v>6531</v>
      </c>
      <c r="B6436" s="85">
        <v>6432</v>
      </c>
      <c r="C6436" s="85">
        <v>4280</v>
      </c>
      <c r="D6436" s="85">
        <v>6432</v>
      </c>
      <c r="E6436" s="86" t="s">
        <v>6401</v>
      </c>
      <c r="F6436" s="85" t="s">
        <v>4389</v>
      </c>
      <c r="G6436" s="86" t="s">
        <v>29</v>
      </c>
      <c r="H6436" s="85" t="s">
        <v>2</v>
      </c>
      <c r="I6436" s="85">
        <v>1</v>
      </c>
      <c r="J6436" s="88">
        <v>0.96430819728456307</v>
      </c>
      <c r="K6436" s="146">
        <v>1.338341167719824</v>
      </c>
      <c r="L6436" s="147">
        <v>5.0050402575384687E-9</v>
      </c>
      <c r="M6436" s="147">
        <v>2.287967137658203E-2</v>
      </c>
      <c r="N6436" s="87">
        <v>11.66058188864031</v>
      </c>
      <c r="O6436" s="88">
        <v>0.90175257588352387</v>
      </c>
      <c r="P6436" s="89">
        <v>77.333411359342833</v>
      </c>
    </row>
    <row r="6437" spans="1:16">
      <c r="A6437" s="75" t="s">
        <v>6532</v>
      </c>
      <c r="B6437" s="85">
        <v>6433</v>
      </c>
      <c r="C6437" s="85">
        <v>4281</v>
      </c>
      <c r="D6437" s="85">
        <v>6433</v>
      </c>
      <c r="E6437" s="86" t="s">
        <v>6401</v>
      </c>
      <c r="F6437" s="85" t="s">
        <v>3724</v>
      </c>
      <c r="G6437" s="86" t="s">
        <v>29</v>
      </c>
      <c r="H6437" s="85" t="s">
        <v>2</v>
      </c>
      <c r="I6437" s="85">
        <v>1</v>
      </c>
      <c r="J6437" s="88">
        <v>0.34807171100997242</v>
      </c>
      <c r="K6437" s="146">
        <v>0.38280246687712655</v>
      </c>
      <c r="L6437" s="147">
        <v>1.573084682267316E-9</v>
      </c>
      <c r="M6437" s="147">
        <v>2.9538668231106069E-2</v>
      </c>
      <c r="N6437" s="87">
        <v>5.5860260621578659</v>
      </c>
      <c r="O6437" s="88">
        <v>0.30654472806826499</v>
      </c>
      <c r="P6437" s="89">
        <v>54.877067284904079</v>
      </c>
    </row>
    <row r="6438" spans="1:16">
      <c r="A6438" s="75" t="s">
        <v>6533</v>
      </c>
      <c r="B6438" s="85">
        <v>6434</v>
      </c>
      <c r="C6438" s="85">
        <v>4282</v>
      </c>
      <c r="D6438" s="85">
        <v>6434</v>
      </c>
      <c r="E6438" s="86" t="s">
        <v>6401</v>
      </c>
      <c r="F6438" s="85" t="s">
        <v>6321</v>
      </c>
      <c r="G6438" s="86" t="s">
        <v>29</v>
      </c>
      <c r="H6438" s="85" t="s">
        <v>2</v>
      </c>
      <c r="I6438" s="85">
        <v>1</v>
      </c>
      <c r="J6438" s="88">
        <v>1.625423002859246E-2</v>
      </c>
      <c r="K6438" s="146">
        <v>2.9498293943174235E-2</v>
      </c>
      <c r="L6438" s="147">
        <v>7.8320880843918184E-11</v>
      </c>
      <c r="M6438" s="147">
        <v>7.7539870648638367E-4</v>
      </c>
      <c r="N6438" s="87">
        <v>0.1031649129063977</v>
      </c>
      <c r="O6438" s="88">
        <v>8.8688104705733992E-3</v>
      </c>
      <c r="P6438" s="89">
        <v>85.967314086913802</v>
      </c>
    </row>
    <row r="6439" spans="1:16">
      <c r="A6439" s="75" t="s">
        <v>6534</v>
      </c>
      <c r="B6439" s="85">
        <v>6435</v>
      </c>
      <c r="C6439" s="85">
        <v>4283</v>
      </c>
      <c r="D6439" s="85">
        <v>6435</v>
      </c>
      <c r="E6439" s="86" t="s">
        <v>6401</v>
      </c>
      <c r="F6439" s="85" t="s">
        <v>6323</v>
      </c>
      <c r="G6439" s="86" t="s">
        <v>29</v>
      </c>
      <c r="H6439" s="85" t="s">
        <v>2</v>
      </c>
      <c r="I6439" s="85">
        <v>1</v>
      </c>
      <c r="J6439" s="88">
        <v>0.59725712567755473</v>
      </c>
      <c r="K6439" s="146">
        <v>0.42721238361595915</v>
      </c>
      <c r="L6439" s="147">
        <v>2.0010215957570439E-9</v>
      </c>
      <c r="M6439" s="147">
        <v>8.2110946695702652E-2</v>
      </c>
      <c r="N6439" s="87">
        <v>10.859591697412499</v>
      </c>
      <c r="O6439" s="88">
        <v>0.53039431418661898</v>
      </c>
      <c r="P6439" s="89">
        <v>48.841091724746462</v>
      </c>
    </row>
    <row r="6440" spans="1:16">
      <c r="A6440" s="75" t="s">
        <v>6535</v>
      </c>
      <c r="B6440" s="85">
        <v>6436</v>
      </c>
      <c r="C6440" s="85">
        <v>4284</v>
      </c>
      <c r="D6440" s="85">
        <v>6436</v>
      </c>
      <c r="E6440" s="86" t="s">
        <v>6401</v>
      </c>
      <c r="F6440" s="85" t="s">
        <v>4646</v>
      </c>
      <c r="G6440" s="86" t="s">
        <v>29</v>
      </c>
      <c r="H6440" s="85" t="s">
        <v>2</v>
      </c>
      <c r="I6440" s="85">
        <v>1</v>
      </c>
      <c r="J6440" s="88">
        <v>0.42388773001737878</v>
      </c>
      <c r="K6440" s="146">
        <v>0.80354927857068781</v>
      </c>
      <c r="L6440" s="147">
        <v>2.3806534258558039E-9</v>
      </c>
      <c r="M6440" s="147">
        <v>1.0637040927061379E-2</v>
      </c>
      <c r="N6440" s="87">
        <v>9.1137510917331497</v>
      </c>
      <c r="O6440" s="88">
        <v>0.40632677465786982</v>
      </c>
      <c r="P6440" s="89">
        <v>44.583922752338324</v>
      </c>
    </row>
    <row r="6441" spans="1:16">
      <c r="A6441" s="75" t="s">
        <v>6536</v>
      </c>
      <c r="B6441" s="85">
        <v>6437</v>
      </c>
      <c r="C6441" s="85">
        <v>4285</v>
      </c>
      <c r="D6441" s="85">
        <v>6437</v>
      </c>
      <c r="E6441" s="86" t="s">
        <v>6401</v>
      </c>
      <c r="F6441" s="85" t="s">
        <v>4648</v>
      </c>
      <c r="G6441" s="86" t="s">
        <v>29</v>
      </c>
      <c r="H6441" s="85" t="s">
        <v>2</v>
      </c>
      <c r="I6441" s="85">
        <v>1</v>
      </c>
      <c r="J6441" s="88">
        <v>0.98594945085392172</v>
      </c>
      <c r="K6441" s="146">
        <v>2.8258831640001008</v>
      </c>
      <c r="L6441" s="147">
        <v>6.9980278936452179E-9</v>
      </c>
      <c r="M6441" s="147">
        <v>4.7811190916510603E-3</v>
      </c>
      <c r="N6441" s="87">
        <v>11.712743402176949</v>
      </c>
      <c r="O6441" s="88">
        <v>0.96636126633847363</v>
      </c>
      <c r="P6441" s="89">
        <v>82.505117132410163</v>
      </c>
    </row>
    <row r="6442" spans="1:16">
      <c r="A6442" s="75" t="s">
        <v>6537</v>
      </c>
      <c r="B6442" s="85">
        <v>6438</v>
      </c>
      <c r="C6442" s="85">
        <v>4286</v>
      </c>
      <c r="D6442" s="85">
        <v>6438</v>
      </c>
      <c r="E6442" s="86" t="s">
        <v>6401</v>
      </c>
      <c r="F6442" s="85" t="s">
        <v>891</v>
      </c>
      <c r="G6442" s="86" t="s">
        <v>29</v>
      </c>
      <c r="H6442" s="85" t="s">
        <v>2</v>
      </c>
      <c r="I6442" s="85">
        <v>1</v>
      </c>
      <c r="J6442" s="88">
        <v>0.73942448779082415</v>
      </c>
      <c r="K6442" s="146">
        <v>1.1161240997923998</v>
      </c>
      <c r="L6442" s="147">
        <v>3.0911455675780271E-9</v>
      </c>
      <c r="M6442" s="147">
        <v>5.9353786093850523E-2</v>
      </c>
      <c r="N6442" s="87">
        <v>13.55225895911858</v>
      </c>
      <c r="O6442" s="88">
        <v>0.65367451729163006</v>
      </c>
      <c r="P6442" s="89">
        <v>48.233620628375604</v>
      </c>
    </row>
    <row r="6443" spans="1:16">
      <c r="A6443" s="75" t="s">
        <v>6538</v>
      </c>
      <c r="B6443" s="85">
        <v>6439</v>
      </c>
      <c r="C6443" s="85">
        <v>4287</v>
      </c>
      <c r="D6443" s="85">
        <v>6439</v>
      </c>
      <c r="E6443" s="86" t="s">
        <v>6401</v>
      </c>
      <c r="F6443" s="85" t="s">
        <v>5087</v>
      </c>
      <c r="G6443" s="86" t="s">
        <v>29</v>
      </c>
      <c r="H6443" s="85" t="s">
        <v>2</v>
      </c>
      <c r="I6443" s="85">
        <v>1</v>
      </c>
      <c r="J6443" s="88">
        <v>1.0958378837896661</v>
      </c>
      <c r="K6443" s="146">
        <v>1.0459409924482987</v>
      </c>
      <c r="L6443" s="147">
        <v>4.4791965263711331E-9</v>
      </c>
      <c r="M6443" s="147">
        <v>0.14354951604071151</v>
      </c>
      <c r="N6443" s="87">
        <v>16.530631951870109</v>
      </c>
      <c r="O6443" s="88">
        <v>1.005707908848706</v>
      </c>
      <c r="P6443" s="89">
        <v>60.839047882554198</v>
      </c>
    </row>
    <row r="6444" spans="1:16">
      <c r="A6444" s="75" t="s">
        <v>6539</v>
      </c>
      <c r="B6444" s="85">
        <v>6440</v>
      </c>
      <c r="C6444" s="85">
        <v>4288</v>
      </c>
      <c r="D6444" s="85">
        <v>6440</v>
      </c>
      <c r="E6444" s="86" t="s">
        <v>6401</v>
      </c>
      <c r="F6444" s="85" t="s">
        <v>6329</v>
      </c>
      <c r="G6444" s="86" t="s">
        <v>29</v>
      </c>
      <c r="H6444" s="85" t="s">
        <v>2</v>
      </c>
      <c r="I6444" s="85">
        <v>1</v>
      </c>
      <c r="J6444" s="88">
        <v>0.54496585530764841</v>
      </c>
      <c r="K6444" s="146">
        <v>0.62247599689304123</v>
      </c>
      <c r="L6444" s="147">
        <v>2.483501991720261E-9</v>
      </c>
      <c r="M6444" s="147">
        <v>6.6792499700624008E-2</v>
      </c>
      <c r="N6444" s="87">
        <v>7.0412496356176932</v>
      </c>
      <c r="O6444" s="88">
        <v>0.49369074356086867</v>
      </c>
      <c r="P6444" s="89">
        <v>70.114080469973231</v>
      </c>
    </row>
    <row r="6445" spans="1:16">
      <c r="A6445" s="75" t="s">
        <v>6540</v>
      </c>
      <c r="B6445" s="85">
        <v>6441</v>
      </c>
      <c r="C6445" s="85">
        <v>4289</v>
      </c>
      <c r="D6445" s="85">
        <v>6441</v>
      </c>
      <c r="E6445" s="86" t="s">
        <v>6401</v>
      </c>
      <c r="F6445" s="85" t="s">
        <v>1039</v>
      </c>
      <c r="G6445" s="86" t="s">
        <v>29</v>
      </c>
      <c r="H6445" s="85" t="s">
        <v>2</v>
      </c>
      <c r="I6445" s="85">
        <v>1</v>
      </c>
      <c r="J6445" s="88">
        <v>3.7397472578571532E-2</v>
      </c>
      <c r="K6445" s="146">
        <v>6.52603223012206E-2</v>
      </c>
      <c r="L6445" s="147">
        <v>2.884492888554547E-10</v>
      </c>
      <c r="M6445" s="147">
        <v>1.724951819600829E-3</v>
      </c>
      <c r="N6445" s="87">
        <v>5.8614538455839327</v>
      </c>
      <c r="O6445" s="88">
        <v>2.9937149757341779E-2</v>
      </c>
      <c r="P6445" s="89">
        <v>5.1074614841327586</v>
      </c>
    </row>
    <row r="6446" spans="1:16">
      <c r="A6446" s="75" t="s">
        <v>6541</v>
      </c>
      <c r="B6446" s="85">
        <v>6442</v>
      </c>
      <c r="C6446" s="85">
        <v>4290</v>
      </c>
      <c r="D6446" s="85">
        <v>6442</v>
      </c>
      <c r="E6446" s="86" t="s">
        <v>6401</v>
      </c>
      <c r="F6446" s="85" t="s">
        <v>6332</v>
      </c>
      <c r="G6446" s="86" t="s">
        <v>29</v>
      </c>
      <c r="H6446" s="85" t="s">
        <v>2</v>
      </c>
      <c r="I6446" s="85">
        <v>1</v>
      </c>
      <c r="J6446" s="88">
        <v>0.50421679940113995</v>
      </c>
      <c r="K6446" s="146">
        <v>0.31613763059768224</v>
      </c>
      <c r="L6446" s="147">
        <v>1.6493929769855701E-9</v>
      </c>
      <c r="M6446" s="147">
        <v>6.7826567174270505E-2</v>
      </c>
      <c r="N6446" s="87">
        <v>9.0893757616450443</v>
      </c>
      <c r="O6446" s="88">
        <v>0.44818909031529852</v>
      </c>
      <c r="P6446" s="89">
        <v>49.309116716963942</v>
      </c>
    </row>
    <row r="6447" spans="1:16">
      <c r="A6447" s="75" t="s">
        <v>6542</v>
      </c>
      <c r="B6447" s="85">
        <v>6443</v>
      </c>
      <c r="C6447" s="85">
        <v>4291</v>
      </c>
      <c r="D6447" s="85">
        <v>6443</v>
      </c>
      <c r="E6447" s="86" t="s">
        <v>6401</v>
      </c>
      <c r="F6447" s="85" t="s">
        <v>4653</v>
      </c>
      <c r="G6447" s="86" t="s">
        <v>29</v>
      </c>
      <c r="H6447" s="85" t="s">
        <v>2</v>
      </c>
      <c r="I6447" s="85">
        <v>1</v>
      </c>
      <c r="J6447" s="88">
        <v>0.36730204112016379</v>
      </c>
      <c r="K6447" s="146">
        <v>0.83156495091725713</v>
      </c>
      <c r="L6447" s="147">
        <v>2.6331957736373042E-9</v>
      </c>
      <c r="M6447" s="147">
        <v>8.8821340710157452E-3</v>
      </c>
      <c r="N6447" s="87">
        <v>7.7378905611801558</v>
      </c>
      <c r="O6447" s="88">
        <v>0.34725807603423542</v>
      </c>
      <c r="P6447" s="89">
        <v>44.877615325341694</v>
      </c>
    </row>
    <row r="6448" spans="1:16">
      <c r="A6448" s="75" t="s">
        <v>6543</v>
      </c>
      <c r="B6448" s="85">
        <v>6444</v>
      </c>
      <c r="C6448" s="85">
        <v>4292</v>
      </c>
      <c r="D6448" s="85">
        <v>6444</v>
      </c>
      <c r="E6448" s="86" t="s">
        <v>6401</v>
      </c>
      <c r="F6448" s="85" t="s">
        <v>4655</v>
      </c>
      <c r="G6448" s="86" t="s">
        <v>29</v>
      </c>
      <c r="H6448" s="85" t="s">
        <v>2</v>
      </c>
      <c r="I6448" s="85">
        <v>1</v>
      </c>
      <c r="J6448" s="88">
        <v>0.4183884203727174</v>
      </c>
      <c r="K6448" s="146">
        <v>0.57832104763607561</v>
      </c>
      <c r="L6448" s="147">
        <v>2.1467123377452649E-9</v>
      </c>
      <c r="M6448" s="147">
        <v>1.312160364712377E-2</v>
      </c>
      <c r="N6448" s="87">
        <v>11.440599618473181</v>
      </c>
      <c r="O6448" s="88">
        <v>0.38853608327737771</v>
      </c>
      <c r="P6448" s="89">
        <v>33.96116429509577</v>
      </c>
    </row>
    <row r="6449" spans="1:16">
      <c r="A6449" s="75" t="s">
        <v>6544</v>
      </c>
      <c r="B6449" s="85">
        <v>6445</v>
      </c>
      <c r="C6449" s="85">
        <v>4293</v>
      </c>
      <c r="D6449" s="85">
        <v>6445</v>
      </c>
      <c r="E6449" s="86" t="s">
        <v>6401</v>
      </c>
      <c r="F6449" s="85" t="s">
        <v>6336</v>
      </c>
      <c r="G6449" s="86" t="s">
        <v>29</v>
      </c>
      <c r="H6449" s="85" t="s">
        <v>2</v>
      </c>
      <c r="I6449" s="85">
        <v>1</v>
      </c>
      <c r="J6449" s="88">
        <v>1.1319854695060529</v>
      </c>
      <c r="K6449" s="146">
        <v>1.342588947037987</v>
      </c>
      <c r="L6449" s="147">
        <v>5.3022497184271367E-9</v>
      </c>
      <c r="M6449" s="147">
        <v>0.1278184342503986</v>
      </c>
      <c r="N6449" s="87">
        <v>14.401596406460911</v>
      </c>
      <c r="O6449" s="88">
        <v>1.036097170435047</v>
      </c>
      <c r="P6449" s="89">
        <v>71.943216654108454</v>
      </c>
    </row>
    <row r="6450" spans="1:16">
      <c r="A6450" s="75" t="s">
        <v>6545</v>
      </c>
      <c r="B6450" s="85">
        <v>6446</v>
      </c>
      <c r="C6450" s="85">
        <v>4294</v>
      </c>
      <c r="D6450" s="85">
        <v>6446</v>
      </c>
      <c r="E6450" s="86" t="s">
        <v>6401</v>
      </c>
      <c r="F6450" s="85" t="s">
        <v>6338</v>
      </c>
      <c r="G6450" s="86" t="s">
        <v>29</v>
      </c>
      <c r="H6450" s="85" t="s">
        <v>2</v>
      </c>
      <c r="I6450" s="85">
        <v>1</v>
      </c>
      <c r="J6450" s="88">
        <v>1.046635735816005</v>
      </c>
      <c r="K6450" s="146">
        <v>1.2133661916964391</v>
      </c>
      <c r="L6450" s="147">
        <v>4.8569901760948726E-9</v>
      </c>
      <c r="M6450" s="147">
        <v>0.1289654001519705</v>
      </c>
      <c r="N6450" s="87">
        <v>13.31134722395047</v>
      </c>
      <c r="O6450" s="88">
        <v>0.9564107964855274</v>
      </c>
      <c r="P6450" s="89">
        <v>71.849286206335549</v>
      </c>
    </row>
    <row r="6451" spans="1:16">
      <c r="A6451" s="75" t="s">
        <v>6546</v>
      </c>
      <c r="B6451" s="85">
        <v>6447</v>
      </c>
      <c r="C6451" s="85">
        <v>4295</v>
      </c>
      <c r="D6451" s="85">
        <v>6447</v>
      </c>
      <c r="E6451" s="86" t="s">
        <v>6401</v>
      </c>
      <c r="F6451" s="85" t="s">
        <v>3916</v>
      </c>
      <c r="G6451" s="86" t="s">
        <v>29</v>
      </c>
      <c r="H6451" s="85" t="s">
        <v>2</v>
      </c>
      <c r="I6451" s="85">
        <v>1</v>
      </c>
      <c r="J6451" s="88">
        <v>0.45430679848917199</v>
      </c>
      <c r="K6451" s="146">
        <v>0.59061778409887944</v>
      </c>
      <c r="L6451" s="147">
        <v>2.504225108953373E-9</v>
      </c>
      <c r="M6451" s="147">
        <v>4.3198970156223419E-2</v>
      </c>
      <c r="N6451" s="87">
        <v>5.4600957266520158</v>
      </c>
      <c r="O6451" s="88">
        <v>0.41093944142785788</v>
      </c>
      <c r="P6451" s="89">
        <v>75.262314435617938</v>
      </c>
    </row>
    <row r="6452" spans="1:16">
      <c r="A6452" s="75" t="s">
        <v>6547</v>
      </c>
      <c r="B6452" s="85">
        <v>6448</v>
      </c>
      <c r="C6452" s="85">
        <v>4296</v>
      </c>
      <c r="D6452" s="85">
        <v>6448</v>
      </c>
      <c r="E6452" s="86" t="s">
        <v>6401</v>
      </c>
      <c r="F6452" s="85" t="s">
        <v>6341</v>
      </c>
      <c r="G6452" s="86" t="s">
        <v>29</v>
      </c>
      <c r="H6452" s="85" t="s">
        <v>2</v>
      </c>
      <c r="I6452" s="85">
        <v>1</v>
      </c>
      <c r="J6452" s="88">
        <v>0.85775545159349531</v>
      </c>
      <c r="K6452" s="146">
        <v>0.75894149076309669</v>
      </c>
      <c r="L6452" s="147">
        <v>3.354121043227306E-9</v>
      </c>
      <c r="M6452" s="147">
        <v>0.1119247521095337</v>
      </c>
      <c r="N6452" s="87">
        <v>13.253674577235101</v>
      </c>
      <c r="O6452" s="88">
        <v>0.77300043442848065</v>
      </c>
      <c r="P6452" s="89">
        <v>58.323480776886498</v>
      </c>
    </row>
    <row r="6453" spans="1:16">
      <c r="A6453" s="75" t="s">
        <v>6548</v>
      </c>
      <c r="B6453" s="85">
        <v>6449</v>
      </c>
      <c r="C6453" s="85">
        <v>4297</v>
      </c>
      <c r="D6453" s="85">
        <v>6449</v>
      </c>
      <c r="E6453" s="86" t="s">
        <v>6401</v>
      </c>
      <c r="F6453" s="85" t="s">
        <v>6343</v>
      </c>
      <c r="G6453" s="86" t="s">
        <v>29</v>
      </c>
      <c r="H6453" s="85" t="s">
        <v>2</v>
      </c>
      <c r="I6453" s="85">
        <v>1</v>
      </c>
      <c r="J6453" s="88">
        <v>0.52367692417739053</v>
      </c>
      <c r="K6453" s="146">
        <v>0.39377789590576917</v>
      </c>
      <c r="L6453" s="147">
        <v>1.8531142433537809E-9</v>
      </c>
      <c r="M6453" s="147">
        <v>6.9693979089905059E-2</v>
      </c>
      <c r="N6453" s="87">
        <v>8.7859188587146448</v>
      </c>
      <c r="O6453" s="88">
        <v>0.46541737397898292</v>
      </c>
      <c r="P6453" s="89">
        <v>52.973101785175395</v>
      </c>
    </row>
    <row r="6454" spans="1:16">
      <c r="A6454" s="75" t="s">
        <v>6549</v>
      </c>
      <c r="B6454" s="85">
        <v>6450</v>
      </c>
      <c r="C6454" s="85">
        <v>4298</v>
      </c>
      <c r="D6454" s="85">
        <v>6450</v>
      </c>
      <c r="E6454" s="86" t="s">
        <v>6401</v>
      </c>
      <c r="F6454" s="85" t="s">
        <v>2923</v>
      </c>
      <c r="G6454" s="86" t="s">
        <v>29</v>
      </c>
      <c r="H6454" s="85" t="s">
        <v>2</v>
      </c>
      <c r="I6454" s="85">
        <v>1</v>
      </c>
      <c r="J6454" s="88">
        <v>0.80615154647625642</v>
      </c>
      <c r="K6454" s="146">
        <v>0.77117009430945238</v>
      </c>
      <c r="L6454" s="147">
        <v>3.2323706829645369E-9</v>
      </c>
      <c r="M6454" s="147">
        <v>6.132767385591073E-2</v>
      </c>
      <c r="N6454" s="87">
        <v>11.21928925675094</v>
      </c>
      <c r="O6454" s="88">
        <v>0.7281541428638113</v>
      </c>
      <c r="P6454" s="89">
        <v>64.901984983198631</v>
      </c>
    </row>
    <row r="6455" spans="1:16">
      <c r="A6455" s="75" t="s">
        <v>6550</v>
      </c>
      <c r="B6455" s="85">
        <v>6451</v>
      </c>
      <c r="C6455" s="85">
        <v>4299</v>
      </c>
      <c r="D6455" s="85">
        <v>6451</v>
      </c>
      <c r="E6455" s="86" t="s">
        <v>6401</v>
      </c>
      <c r="F6455" s="85" t="s">
        <v>6346</v>
      </c>
      <c r="G6455" s="86" t="s">
        <v>29</v>
      </c>
      <c r="H6455" s="85" t="s">
        <v>2</v>
      </c>
      <c r="I6455" s="85">
        <v>1</v>
      </c>
      <c r="J6455" s="88">
        <v>0.1177543331180633</v>
      </c>
      <c r="K6455" s="146">
        <v>0.15942706630353834</v>
      </c>
      <c r="L6455" s="147">
        <v>5.5089726272519898E-10</v>
      </c>
      <c r="M6455" s="147">
        <v>3.9796040448576396E-3</v>
      </c>
      <c r="N6455" s="87">
        <v>1.1760681142870679</v>
      </c>
      <c r="O6455" s="88">
        <v>0.1004093523881274</v>
      </c>
      <c r="P6455" s="89">
        <v>85.377157299256865</v>
      </c>
    </row>
    <row r="6456" spans="1:16">
      <c r="A6456" s="75" t="s">
        <v>6551</v>
      </c>
      <c r="B6456" s="85">
        <v>6452</v>
      </c>
      <c r="C6456" s="85">
        <v>4300</v>
      </c>
      <c r="D6456" s="85">
        <v>6452</v>
      </c>
      <c r="E6456" s="86" t="s">
        <v>6401</v>
      </c>
      <c r="F6456" s="85" t="s">
        <v>6348</v>
      </c>
      <c r="G6456" s="86" t="s">
        <v>29</v>
      </c>
      <c r="H6456" s="85" t="s">
        <v>2</v>
      </c>
      <c r="I6456" s="85">
        <v>1</v>
      </c>
      <c r="J6456" s="88">
        <v>0.75757676203794866</v>
      </c>
      <c r="K6456" s="146">
        <v>0.47299846016961716</v>
      </c>
      <c r="L6456" s="147">
        <v>2.4177550153640281E-9</v>
      </c>
      <c r="M6456" s="147">
        <v>0.10526183501746771</v>
      </c>
      <c r="N6456" s="87">
        <v>13.93787100577936</v>
      </c>
      <c r="O6456" s="88">
        <v>0.68294484917950615</v>
      </c>
      <c r="P6456" s="89">
        <v>48.999222972886031</v>
      </c>
    </row>
    <row r="6457" spans="1:16">
      <c r="A6457" s="75" t="s">
        <v>6552</v>
      </c>
      <c r="B6457" s="85">
        <v>6453</v>
      </c>
      <c r="C6457" s="85">
        <v>4301</v>
      </c>
      <c r="D6457" s="85">
        <v>6453</v>
      </c>
      <c r="E6457" s="86" t="s">
        <v>6401</v>
      </c>
      <c r="F6457" s="85" t="s">
        <v>6350</v>
      </c>
      <c r="G6457" s="86" t="s">
        <v>29</v>
      </c>
      <c r="H6457" s="85" t="s">
        <v>2</v>
      </c>
      <c r="I6457" s="85">
        <v>1</v>
      </c>
      <c r="J6457" s="88">
        <v>0.69481781288652611</v>
      </c>
      <c r="K6457" s="146">
        <v>0.4178043771083268</v>
      </c>
      <c r="L6457" s="147">
        <v>2.193929375574524E-9</v>
      </c>
      <c r="M6457" s="147">
        <v>9.5880326435263438E-2</v>
      </c>
      <c r="N6457" s="87">
        <v>12.697218487066911</v>
      </c>
      <c r="O6457" s="88">
        <v>0.61706075640337688</v>
      </c>
      <c r="P6457" s="89">
        <v>48.598104933919231</v>
      </c>
    </row>
    <row r="6458" spans="1:16">
      <c r="A6458" s="75" t="s">
        <v>6553</v>
      </c>
      <c r="B6458" s="85">
        <v>6454</v>
      </c>
      <c r="C6458" s="85">
        <v>4302</v>
      </c>
      <c r="D6458" s="85">
        <v>6454</v>
      </c>
      <c r="E6458" s="86" t="s">
        <v>6401</v>
      </c>
      <c r="F6458" s="85" t="s">
        <v>1088</v>
      </c>
      <c r="G6458" s="86" t="s">
        <v>29</v>
      </c>
      <c r="H6458" s="85" t="s">
        <v>2</v>
      </c>
      <c r="I6458" s="85">
        <v>1</v>
      </c>
      <c r="J6458" s="88">
        <v>0.61278995651154111</v>
      </c>
      <c r="K6458" s="146">
        <v>2.228465294470201</v>
      </c>
      <c r="L6458" s="147">
        <v>3.1068524855644739E-9</v>
      </c>
      <c r="M6458" s="147">
        <v>2.0601598380398059E-2</v>
      </c>
      <c r="N6458" s="87">
        <v>6.9650309179815331</v>
      </c>
      <c r="O6458" s="88">
        <v>0.57131756982153115</v>
      </c>
      <c r="P6458" s="89">
        <v>82.026566220484071</v>
      </c>
    </row>
    <row r="6459" spans="1:16">
      <c r="A6459" s="75" t="s">
        <v>6554</v>
      </c>
      <c r="B6459" s="85">
        <v>6455</v>
      </c>
      <c r="C6459" s="85">
        <v>4303</v>
      </c>
      <c r="D6459" s="85">
        <v>6455</v>
      </c>
      <c r="E6459" s="86" t="s">
        <v>6401</v>
      </c>
      <c r="F6459" s="85" t="s">
        <v>6353</v>
      </c>
      <c r="G6459" s="86" t="s">
        <v>29</v>
      </c>
      <c r="H6459" s="85" t="s">
        <v>2</v>
      </c>
      <c r="I6459" s="85">
        <v>1</v>
      </c>
      <c r="J6459" s="88">
        <v>0.6843929725541732</v>
      </c>
      <c r="K6459" s="146">
        <v>0.41424775881831605</v>
      </c>
      <c r="L6459" s="147">
        <v>2.1731972997853419E-9</v>
      </c>
      <c r="M6459" s="147">
        <v>9.4392057928315509E-2</v>
      </c>
      <c r="N6459" s="87">
        <v>12.484401745853219</v>
      </c>
      <c r="O6459" s="88">
        <v>0.6077273651686641</v>
      </c>
      <c r="P6459" s="89">
        <v>48.678933723878679</v>
      </c>
    </row>
    <row r="6460" spans="1:16">
      <c r="A6460" s="75" t="s">
        <v>6555</v>
      </c>
      <c r="B6460" s="85">
        <v>6456</v>
      </c>
      <c r="C6460" s="85">
        <v>4304</v>
      </c>
      <c r="D6460" s="85">
        <v>6456</v>
      </c>
      <c r="E6460" s="86" t="s">
        <v>6401</v>
      </c>
      <c r="F6460" s="85" t="s">
        <v>4544</v>
      </c>
      <c r="G6460" s="86" t="s">
        <v>29</v>
      </c>
      <c r="H6460" s="85" t="s">
        <v>2</v>
      </c>
      <c r="I6460" s="85">
        <v>1</v>
      </c>
      <c r="J6460" s="88">
        <v>0.77758084634843783</v>
      </c>
      <c r="K6460" s="146">
        <v>1.0061629537303465</v>
      </c>
      <c r="L6460" s="147">
        <v>3.2468660462423079E-9</v>
      </c>
      <c r="M6460" s="147">
        <v>4.3767613975719342E-2</v>
      </c>
      <c r="N6460" s="87">
        <v>11.621225325766559</v>
      </c>
      <c r="O6460" s="88">
        <v>0.70543294577907001</v>
      </c>
      <c r="P6460" s="89">
        <v>60.702114106245354</v>
      </c>
    </row>
    <row r="6461" spans="1:16">
      <c r="A6461" s="75" t="s">
        <v>6556</v>
      </c>
      <c r="B6461" s="85">
        <v>6457</v>
      </c>
      <c r="C6461" s="85">
        <v>4305</v>
      </c>
      <c r="D6461" s="85">
        <v>6457</v>
      </c>
      <c r="E6461" s="86" t="s">
        <v>6401</v>
      </c>
      <c r="F6461" s="85" t="s">
        <v>4546</v>
      </c>
      <c r="G6461" s="86" t="s">
        <v>29</v>
      </c>
      <c r="H6461" s="85" t="s">
        <v>2</v>
      </c>
      <c r="I6461" s="85">
        <v>1</v>
      </c>
      <c r="J6461" s="88">
        <v>0.77107078551036556</v>
      </c>
      <c r="K6461" s="146">
        <v>0.708944361587729</v>
      </c>
      <c r="L6461" s="147">
        <v>3.0829763745629799E-9</v>
      </c>
      <c r="M6461" s="147">
        <v>9.7558511618000637E-2</v>
      </c>
      <c r="N6461" s="87">
        <v>11.613252773649871</v>
      </c>
      <c r="O6461" s="88">
        <v>0.69368156697079841</v>
      </c>
      <c r="P6461" s="89">
        <v>59.73189256198242</v>
      </c>
    </row>
    <row r="6462" spans="1:16">
      <c r="A6462" s="75" t="s">
        <v>6557</v>
      </c>
      <c r="B6462" s="85">
        <v>6458</v>
      </c>
      <c r="C6462" s="85">
        <v>4306</v>
      </c>
      <c r="D6462" s="85">
        <v>6458</v>
      </c>
      <c r="E6462" s="86" t="s">
        <v>6401</v>
      </c>
      <c r="F6462" s="85" t="s">
        <v>2925</v>
      </c>
      <c r="G6462" s="86" t="s">
        <v>29</v>
      </c>
      <c r="H6462" s="85" t="s">
        <v>2</v>
      </c>
      <c r="I6462" s="85">
        <v>1</v>
      </c>
      <c r="J6462" s="88">
        <v>0.56703386762585795</v>
      </c>
      <c r="K6462" s="146">
        <v>0.79289963077351788</v>
      </c>
      <c r="L6462" s="147">
        <v>2.9190474478657361E-9</v>
      </c>
      <c r="M6462" s="147">
        <v>2.6485390593709409E-2</v>
      </c>
      <c r="N6462" s="87">
        <v>15.646493596319729</v>
      </c>
      <c r="O6462" s="88">
        <v>0.51207576693060708</v>
      </c>
      <c r="P6462" s="89">
        <v>32.727829003876906</v>
      </c>
    </row>
    <row r="6463" spans="1:16">
      <c r="A6463" s="75" t="s">
        <v>6558</v>
      </c>
      <c r="B6463" s="85">
        <v>6459</v>
      </c>
      <c r="C6463" s="85">
        <v>4307</v>
      </c>
      <c r="D6463" s="85">
        <v>6459</v>
      </c>
      <c r="E6463" s="86" t="s">
        <v>6401</v>
      </c>
      <c r="F6463" s="85" t="s">
        <v>4549</v>
      </c>
      <c r="G6463" s="86" t="s">
        <v>29</v>
      </c>
      <c r="H6463" s="85" t="s">
        <v>2</v>
      </c>
      <c r="I6463" s="85">
        <v>1</v>
      </c>
      <c r="J6463" s="88">
        <v>0.62212922975677853</v>
      </c>
      <c r="K6463" s="146">
        <v>0.92345711630504879</v>
      </c>
      <c r="L6463" s="147">
        <v>2.5594008558525E-9</v>
      </c>
      <c r="M6463" s="147">
        <v>6.0208412728613853E-2</v>
      </c>
      <c r="N6463" s="87">
        <v>8.9784217612576356</v>
      </c>
      <c r="O6463" s="88">
        <v>0.57021476469052301</v>
      </c>
      <c r="P6463" s="89">
        <v>63.509465232634746</v>
      </c>
    </row>
    <row r="6464" spans="1:16">
      <c r="A6464" s="75" t="s">
        <v>6559</v>
      </c>
      <c r="B6464" s="85">
        <v>6460</v>
      </c>
      <c r="C6464" s="85">
        <v>4308</v>
      </c>
      <c r="D6464" s="85">
        <v>6460</v>
      </c>
      <c r="E6464" s="86" t="s">
        <v>6401</v>
      </c>
      <c r="F6464" s="85" t="s">
        <v>3920</v>
      </c>
      <c r="G6464" s="86" t="s">
        <v>29</v>
      </c>
      <c r="H6464" s="85" t="s">
        <v>2</v>
      </c>
      <c r="I6464" s="85">
        <v>1</v>
      </c>
      <c r="J6464" s="88">
        <v>0.9109148829608017</v>
      </c>
      <c r="K6464" s="146">
        <v>1.4842583904134503</v>
      </c>
      <c r="L6464" s="147">
        <v>4.3786228709492213E-9</v>
      </c>
      <c r="M6464" s="147">
        <v>9.0669676235259775E-2</v>
      </c>
      <c r="N6464" s="87">
        <v>11.131974322452381</v>
      </c>
      <c r="O6464" s="88">
        <v>0.84363246665974589</v>
      </c>
      <c r="P6464" s="89">
        <v>75.784622046621209</v>
      </c>
    </row>
    <row r="6465" spans="1:16">
      <c r="A6465" s="75" t="s">
        <v>6560</v>
      </c>
      <c r="B6465" s="85">
        <v>6461</v>
      </c>
      <c r="C6465" s="85">
        <v>4309</v>
      </c>
      <c r="D6465" s="85">
        <v>6461</v>
      </c>
      <c r="E6465" s="86" t="s">
        <v>6401</v>
      </c>
      <c r="F6465" s="85" t="s">
        <v>4552</v>
      </c>
      <c r="G6465" s="86" t="s">
        <v>29</v>
      </c>
      <c r="H6465" s="85" t="s">
        <v>2</v>
      </c>
      <c r="I6465" s="85">
        <v>1</v>
      </c>
      <c r="J6465" s="88">
        <v>0.53018257904033927</v>
      </c>
      <c r="K6465" s="146">
        <v>1.2377794826154842</v>
      </c>
      <c r="L6465" s="147">
        <v>2.4686370424201439E-9</v>
      </c>
      <c r="M6465" s="147">
        <v>2.051187672079929E-2</v>
      </c>
      <c r="N6465" s="87">
        <v>7.4308981654893334</v>
      </c>
      <c r="O6465" s="88">
        <v>0.49934767766045918</v>
      </c>
      <c r="P6465" s="89">
        <v>67.198832030767917</v>
      </c>
    </row>
    <row r="6466" spans="1:16">
      <c r="A6466" s="75" t="s">
        <v>6561</v>
      </c>
      <c r="B6466" s="85">
        <v>6462</v>
      </c>
      <c r="C6466" s="85">
        <v>4310</v>
      </c>
      <c r="D6466" s="85">
        <v>6462</v>
      </c>
      <c r="E6466" s="86" t="s">
        <v>6401</v>
      </c>
      <c r="F6466" s="85" t="s">
        <v>4554</v>
      </c>
      <c r="G6466" s="86" t="s">
        <v>29</v>
      </c>
      <c r="H6466" s="85" t="s">
        <v>2</v>
      </c>
      <c r="I6466" s="85">
        <v>1</v>
      </c>
      <c r="J6466" s="88">
        <v>0.23651133722676659</v>
      </c>
      <c r="K6466" s="146">
        <v>0.17352396472872803</v>
      </c>
      <c r="L6466" s="147">
        <v>8.9132341516840538E-10</v>
      </c>
      <c r="M6466" s="147">
        <v>3.0984664351232899E-2</v>
      </c>
      <c r="N6466" s="87">
        <v>8.688859156731576</v>
      </c>
      <c r="O6466" s="88">
        <v>0.20664421215619239</v>
      </c>
      <c r="P6466" s="89">
        <v>23.782663342643502</v>
      </c>
    </row>
    <row r="6467" spans="1:16">
      <c r="A6467" s="75" t="s">
        <v>6562</v>
      </c>
      <c r="B6467" s="85">
        <v>6463</v>
      </c>
      <c r="C6467" s="85">
        <v>4311</v>
      </c>
      <c r="D6467" s="85">
        <v>6463</v>
      </c>
      <c r="E6467" s="86" t="s">
        <v>6401</v>
      </c>
      <c r="F6467" s="85" t="s">
        <v>6362</v>
      </c>
      <c r="G6467" s="86" t="s">
        <v>29</v>
      </c>
      <c r="H6467" s="85" t="s">
        <v>2</v>
      </c>
      <c r="I6467" s="85">
        <v>1</v>
      </c>
      <c r="J6467" s="88">
        <v>0.93429200494927733</v>
      </c>
      <c r="K6467" s="146">
        <v>1.0866487056605192</v>
      </c>
      <c r="L6467" s="147">
        <v>4.2664430669870941E-9</v>
      </c>
      <c r="M6467" s="147">
        <v>9.7101757466120611E-2</v>
      </c>
      <c r="N6467" s="87">
        <v>12.17326173899106</v>
      </c>
      <c r="O6467" s="88">
        <v>0.85274132731916297</v>
      </c>
      <c r="P6467" s="89">
        <v>70.05035672467514</v>
      </c>
    </row>
    <row r="6468" spans="1:16">
      <c r="A6468" s="75" t="s">
        <v>6563</v>
      </c>
      <c r="B6468" s="85">
        <v>6464</v>
      </c>
      <c r="C6468" s="85">
        <v>4312</v>
      </c>
      <c r="D6468" s="85">
        <v>6464</v>
      </c>
      <c r="E6468" s="86" t="s">
        <v>6401</v>
      </c>
      <c r="F6468" s="85" t="s">
        <v>4556</v>
      </c>
      <c r="G6468" s="86" t="s">
        <v>29</v>
      </c>
      <c r="H6468" s="85" t="s">
        <v>2</v>
      </c>
      <c r="I6468" s="85">
        <v>1</v>
      </c>
      <c r="J6468" s="88">
        <v>0.51898407627572596</v>
      </c>
      <c r="K6468" s="146">
        <v>0.54860967407756511</v>
      </c>
      <c r="L6468" s="147">
        <v>2.0093156235702809E-9</v>
      </c>
      <c r="M6468" s="147">
        <v>3.2355664194763892E-2</v>
      </c>
      <c r="N6468" s="87">
        <v>10.783532836174061</v>
      </c>
      <c r="O6468" s="88">
        <v>0.47857251132054562</v>
      </c>
      <c r="P6468" s="89">
        <v>44.379937316566895</v>
      </c>
    </row>
    <row r="6469" spans="1:16">
      <c r="A6469" s="75" t="s">
        <v>6564</v>
      </c>
      <c r="B6469" s="85">
        <v>6465</v>
      </c>
      <c r="C6469" s="85">
        <v>4313</v>
      </c>
      <c r="D6469" s="85">
        <v>6465</v>
      </c>
      <c r="E6469" s="86" t="s">
        <v>6401</v>
      </c>
      <c r="F6469" s="85" t="s">
        <v>4398</v>
      </c>
      <c r="G6469" s="86" t="s">
        <v>29</v>
      </c>
      <c r="H6469" s="85" t="s">
        <v>2</v>
      </c>
      <c r="I6469" s="85">
        <v>1</v>
      </c>
      <c r="J6469" s="88">
        <v>0.51727372322590348</v>
      </c>
      <c r="K6469" s="146">
        <v>0.53876191447724353</v>
      </c>
      <c r="L6469" s="147">
        <v>2.043196071961901E-9</v>
      </c>
      <c r="M6469" s="147">
        <v>4.136840859025126E-2</v>
      </c>
      <c r="N6469" s="87">
        <v>10.97744042319346</v>
      </c>
      <c r="O6469" s="88">
        <v>0.47279145664058819</v>
      </c>
      <c r="P6469" s="89">
        <v>43.069371220786628</v>
      </c>
    </row>
    <row r="6470" spans="1:16">
      <c r="A6470" s="75" t="s">
        <v>6565</v>
      </c>
      <c r="B6470" s="85">
        <v>6466</v>
      </c>
      <c r="C6470" s="85">
        <v>4314</v>
      </c>
      <c r="D6470" s="85">
        <v>6466</v>
      </c>
      <c r="E6470" s="86" t="s">
        <v>6401</v>
      </c>
      <c r="F6470" s="85" t="s">
        <v>4559</v>
      </c>
      <c r="G6470" s="86" t="s">
        <v>29</v>
      </c>
      <c r="H6470" s="85" t="s">
        <v>2</v>
      </c>
      <c r="I6470" s="85">
        <v>1</v>
      </c>
      <c r="J6470" s="88">
        <v>0.48691701619263728</v>
      </c>
      <c r="K6470" s="146">
        <v>0.76431354278908081</v>
      </c>
      <c r="L6470" s="147">
        <v>1.91075825767364E-9</v>
      </c>
      <c r="M6470" s="147">
        <v>3.8343160287246568E-2</v>
      </c>
      <c r="N6470" s="87">
        <v>8.5863108540780573</v>
      </c>
      <c r="O6470" s="88">
        <v>0.44795957282852927</v>
      </c>
      <c r="P6470" s="89">
        <v>52.171366776893649</v>
      </c>
    </row>
    <row r="6471" spans="1:16">
      <c r="A6471" s="75" t="s">
        <v>6566</v>
      </c>
      <c r="B6471" s="85">
        <v>6467</v>
      </c>
      <c r="C6471" s="85">
        <v>4315</v>
      </c>
      <c r="D6471" s="85">
        <v>6467</v>
      </c>
      <c r="E6471" s="86" t="s">
        <v>6401</v>
      </c>
      <c r="F6471" s="85" t="s">
        <v>4400</v>
      </c>
      <c r="G6471" s="86" t="s">
        <v>29</v>
      </c>
      <c r="H6471" s="85" t="s">
        <v>2</v>
      </c>
      <c r="I6471" s="85">
        <v>1</v>
      </c>
      <c r="J6471" s="88">
        <v>0.40335341145374137</v>
      </c>
      <c r="K6471" s="146">
        <v>0.67190115651831472</v>
      </c>
      <c r="L6471" s="147">
        <v>1.664083351280953E-9</v>
      </c>
      <c r="M6471" s="147">
        <v>2.7452831073413689E-2</v>
      </c>
      <c r="N6471" s="87">
        <v>6.7566739381869469</v>
      </c>
      <c r="O6471" s="88">
        <v>0.37129952388315962</v>
      </c>
      <c r="P6471" s="89">
        <v>54.95300310181792</v>
      </c>
    </row>
    <row r="6472" spans="1:16">
      <c r="A6472" s="75" t="s">
        <v>6567</v>
      </c>
      <c r="B6472" s="85">
        <v>6468</v>
      </c>
      <c r="C6472" s="85">
        <v>4316</v>
      </c>
      <c r="D6472" s="85">
        <v>6468</v>
      </c>
      <c r="E6472" s="86" t="s">
        <v>6401</v>
      </c>
      <c r="F6472" s="85" t="s">
        <v>6368</v>
      </c>
      <c r="G6472" s="86" t="s">
        <v>29</v>
      </c>
      <c r="H6472" s="85" t="s">
        <v>2</v>
      </c>
      <c r="I6472" s="85">
        <v>1</v>
      </c>
      <c r="J6472" s="88">
        <v>4.13785096245897E-2</v>
      </c>
      <c r="K6472" s="146">
        <v>7.9165664195945284E-2</v>
      </c>
      <c r="L6472" s="147">
        <v>6.0931832097032844E-10</v>
      </c>
      <c r="M6472" s="147">
        <v>3.9934848976928006E-3</v>
      </c>
      <c r="N6472" s="87">
        <v>0.47343235443677312</v>
      </c>
      <c r="O6472" s="88">
        <v>3.1378122851380162E-2</v>
      </c>
      <c r="P6472" s="89">
        <v>66.277943527348654</v>
      </c>
    </row>
    <row r="6473" spans="1:16">
      <c r="A6473" s="75" t="s">
        <v>6568</v>
      </c>
      <c r="B6473" s="85">
        <v>6469</v>
      </c>
      <c r="C6473" s="85">
        <v>4317</v>
      </c>
      <c r="D6473" s="85">
        <v>6469</v>
      </c>
      <c r="E6473" s="86" t="s">
        <v>6401</v>
      </c>
      <c r="F6473" s="85" t="s">
        <v>6370</v>
      </c>
      <c r="G6473" s="86" t="s">
        <v>29</v>
      </c>
      <c r="H6473" s="85" t="s">
        <v>2</v>
      </c>
      <c r="I6473" s="85">
        <v>1</v>
      </c>
      <c r="J6473" s="88">
        <v>0.68631957035487412</v>
      </c>
      <c r="K6473" s="146">
        <v>0.61588257122489309</v>
      </c>
      <c r="L6473" s="147">
        <v>2.404384245047168E-9</v>
      </c>
      <c r="M6473" s="147">
        <v>8.2247519215730827E-2</v>
      </c>
      <c r="N6473" s="87">
        <v>11.653414974935281</v>
      </c>
      <c r="O6473" s="88">
        <v>0.61745141717767327</v>
      </c>
      <c r="P6473" s="89">
        <v>52.984590225759327</v>
      </c>
    </row>
    <row r="6474" spans="1:16">
      <c r="A6474" s="75" t="s">
        <v>6569</v>
      </c>
      <c r="B6474" s="85">
        <v>6470</v>
      </c>
      <c r="C6474" s="85">
        <v>4318</v>
      </c>
      <c r="D6474" s="85">
        <v>6470</v>
      </c>
      <c r="E6474" s="86" t="s">
        <v>6401</v>
      </c>
      <c r="F6474" s="85" t="s">
        <v>6372</v>
      </c>
      <c r="G6474" s="86" t="s">
        <v>29</v>
      </c>
      <c r="H6474" s="85" t="s">
        <v>2</v>
      </c>
      <c r="I6474" s="85">
        <v>1</v>
      </c>
      <c r="J6474" s="88">
        <v>0.44881259264261808</v>
      </c>
      <c r="K6474" s="146">
        <v>0.41180480150494519</v>
      </c>
      <c r="L6474" s="147">
        <v>1.778133213878148E-9</v>
      </c>
      <c r="M6474" s="147">
        <v>5.7592001009007611E-2</v>
      </c>
      <c r="N6474" s="87">
        <v>6.7970120034458166</v>
      </c>
      <c r="O6474" s="88">
        <v>0.40118059243717641</v>
      </c>
      <c r="P6474" s="89">
        <v>59.023081353070097</v>
      </c>
    </row>
    <row r="6475" spans="1:16">
      <c r="A6475" s="75" t="s">
        <v>6570</v>
      </c>
      <c r="B6475" s="85">
        <v>6471</v>
      </c>
      <c r="C6475" s="85">
        <v>4319</v>
      </c>
      <c r="D6475" s="85">
        <v>6471</v>
      </c>
      <c r="E6475" s="86" t="s">
        <v>6401</v>
      </c>
      <c r="F6475" s="85" t="s">
        <v>2985</v>
      </c>
      <c r="G6475" s="86" t="s">
        <v>29</v>
      </c>
      <c r="H6475" s="85" t="s">
        <v>2</v>
      </c>
      <c r="I6475" s="85">
        <v>1</v>
      </c>
      <c r="J6475" s="88">
        <v>0.6916131421576408</v>
      </c>
      <c r="K6475" s="146">
        <v>0.95199459999966807</v>
      </c>
      <c r="L6475" s="147">
        <v>3.42454867033719E-9</v>
      </c>
      <c r="M6475" s="147">
        <v>2.8236027600592791E-2</v>
      </c>
      <c r="N6475" s="87">
        <v>7.8763905977347601</v>
      </c>
      <c r="O6475" s="88">
        <v>0.63324657435697518</v>
      </c>
      <c r="P6475" s="89">
        <v>80.398066411167576</v>
      </c>
    </row>
    <row r="6476" spans="1:16">
      <c r="A6476" s="75" t="s">
        <v>6571</v>
      </c>
      <c r="B6476" s="85">
        <v>6472</v>
      </c>
      <c r="C6476" s="85">
        <v>4320</v>
      </c>
      <c r="D6476" s="85">
        <v>6472</v>
      </c>
      <c r="E6476" s="86" t="s">
        <v>6401</v>
      </c>
      <c r="F6476" s="85" t="s">
        <v>6375</v>
      </c>
      <c r="G6476" s="86" t="s">
        <v>29</v>
      </c>
      <c r="H6476" s="85" t="s">
        <v>2</v>
      </c>
      <c r="I6476" s="85">
        <v>1</v>
      </c>
      <c r="J6476" s="88">
        <v>1.509640070383669</v>
      </c>
      <c r="K6476" s="146">
        <v>5.5718642191767804</v>
      </c>
      <c r="L6476" s="147">
        <v>8.62082759801222E-9</v>
      </c>
      <c r="M6476" s="147">
        <v>4.0960183439914212E-3</v>
      </c>
      <c r="N6476" s="87">
        <v>14.852606521148459</v>
      </c>
      <c r="O6476" s="88">
        <v>1.482546545423759</v>
      </c>
      <c r="P6476" s="89">
        <v>99.817263947090879</v>
      </c>
    </row>
    <row r="6477" spans="1:16">
      <c r="A6477" s="75" t="s">
        <v>6572</v>
      </c>
      <c r="B6477" s="85">
        <v>6473</v>
      </c>
      <c r="C6477" s="85">
        <v>4321</v>
      </c>
      <c r="D6477" s="85">
        <v>6473</v>
      </c>
      <c r="E6477" s="86" t="s">
        <v>6401</v>
      </c>
      <c r="F6477" s="85" t="s">
        <v>6377</v>
      </c>
      <c r="G6477" s="86" t="s">
        <v>29</v>
      </c>
      <c r="H6477" s="85" t="s">
        <v>2</v>
      </c>
      <c r="I6477" s="85">
        <v>1</v>
      </c>
      <c r="J6477" s="88">
        <v>1.268170496914748</v>
      </c>
      <c r="K6477" s="146">
        <v>1.4181231859153312</v>
      </c>
      <c r="L6477" s="147">
        <v>5.745370446321135E-9</v>
      </c>
      <c r="M6477" s="147">
        <v>0.15775795508345411</v>
      </c>
      <c r="N6477" s="87">
        <v>16.675121495623412</v>
      </c>
      <c r="O6477" s="88">
        <v>1.1568313571677911</v>
      </c>
      <c r="P6477" s="89">
        <v>69.374688362625463</v>
      </c>
    </row>
    <row r="6478" spans="1:16">
      <c r="A6478" s="75" t="s">
        <v>6573</v>
      </c>
      <c r="B6478" s="85">
        <v>6474</v>
      </c>
      <c r="C6478" s="85">
        <v>4322</v>
      </c>
      <c r="D6478" s="85">
        <v>6474</v>
      </c>
      <c r="E6478" s="86" t="s">
        <v>6401</v>
      </c>
      <c r="F6478" s="85" t="s">
        <v>243</v>
      </c>
      <c r="G6478" s="86" t="s">
        <v>29</v>
      </c>
      <c r="H6478" s="85" t="s">
        <v>2</v>
      </c>
      <c r="I6478" s="85">
        <v>1</v>
      </c>
      <c r="J6478" s="88">
        <v>1.1156838073306641</v>
      </c>
      <c r="K6478" s="146">
        <v>1.8979020129185935</v>
      </c>
      <c r="L6478" s="147">
        <v>6.7046179182564677E-9</v>
      </c>
      <c r="M6478" s="147">
        <v>3.0880058541455788E-2</v>
      </c>
      <c r="N6478" s="87">
        <v>15.804761514929771</v>
      </c>
      <c r="O6478" s="88">
        <v>1.0812381905944779</v>
      </c>
      <c r="P6478" s="89">
        <v>68.412180061881955</v>
      </c>
    </row>
    <row r="6479" spans="1:16">
      <c r="A6479" s="75" t="s">
        <v>6574</v>
      </c>
      <c r="B6479" s="85">
        <v>6475</v>
      </c>
      <c r="C6479" s="85">
        <v>4323</v>
      </c>
      <c r="D6479" s="85">
        <v>6475</v>
      </c>
      <c r="E6479" s="86" t="s">
        <v>6401</v>
      </c>
      <c r="F6479" s="85" t="s">
        <v>3688</v>
      </c>
      <c r="G6479" s="86" t="s">
        <v>29</v>
      </c>
      <c r="H6479" s="85" t="s">
        <v>2</v>
      </c>
      <c r="I6479" s="85">
        <v>1</v>
      </c>
      <c r="J6479" s="88">
        <v>0.195184170566994</v>
      </c>
      <c r="K6479" s="146">
        <v>0.2837910355931289</v>
      </c>
      <c r="L6479" s="147">
        <v>9.9875405813587258E-10</v>
      </c>
      <c r="M6479" s="147">
        <v>9.2124690966633813E-3</v>
      </c>
      <c r="N6479" s="87">
        <v>2.0707869375251939</v>
      </c>
      <c r="O6479" s="88">
        <v>0.175320415723311</v>
      </c>
      <c r="P6479" s="89">
        <v>84.663667008078178</v>
      </c>
    </row>
    <row r="6480" spans="1:16">
      <c r="A6480" s="75" t="s">
        <v>6575</v>
      </c>
      <c r="B6480" s="85">
        <v>6476</v>
      </c>
      <c r="C6480" s="85">
        <v>4324</v>
      </c>
      <c r="D6480" s="85">
        <v>6476</v>
      </c>
      <c r="E6480" s="86" t="s">
        <v>6401</v>
      </c>
      <c r="F6480" s="85" t="s">
        <v>6381</v>
      </c>
      <c r="G6480" s="86" t="s">
        <v>29</v>
      </c>
      <c r="H6480" s="85" t="s">
        <v>2</v>
      </c>
      <c r="I6480" s="85">
        <v>1</v>
      </c>
      <c r="J6480" s="88">
        <v>0.78799466123456219</v>
      </c>
      <c r="K6480" s="146">
        <v>1.2314339137112329</v>
      </c>
      <c r="L6480" s="147">
        <v>4.3127501086442649E-9</v>
      </c>
      <c r="M6480" s="147">
        <v>2.0453959953859228E-2</v>
      </c>
      <c r="N6480" s="87">
        <v>8.9586181741003266</v>
      </c>
      <c r="O6480" s="88">
        <v>0.7357670748451508</v>
      </c>
      <c r="P6480" s="89">
        <v>82.129527182247671</v>
      </c>
    </row>
    <row r="6481" spans="1:16">
      <c r="A6481" s="75" t="s">
        <v>6612</v>
      </c>
      <c r="B6481" s="85">
        <v>6477</v>
      </c>
      <c r="C6481" s="85">
        <v>4359</v>
      </c>
      <c r="D6481" s="85">
        <v>6477</v>
      </c>
      <c r="E6481" s="86" t="s">
        <v>6613</v>
      </c>
      <c r="F6481" s="85" t="s">
        <v>4586</v>
      </c>
      <c r="G6481" s="86" t="s">
        <v>29</v>
      </c>
      <c r="H6481" s="85" t="s">
        <v>2</v>
      </c>
      <c r="I6481" s="85">
        <v>1</v>
      </c>
      <c r="J6481" s="88">
        <v>0.72737771254367323</v>
      </c>
      <c r="K6481" s="146">
        <v>1.1065270178336648</v>
      </c>
      <c r="L6481" s="147">
        <v>3.8335912066390651E-9</v>
      </c>
      <c r="M6481" s="147">
        <v>1.7654451508673081E-2</v>
      </c>
      <c r="N6481" s="87">
        <v>7.4531800956517227</v>
      </c>
      <c r="O6481" s="88">
        <v>0.67107105566279812</v>
      </c>
      <c r="P6481" s="89">
        <v>90.038218190153401</v>
      </c>
    </row>
    <row r="6482" spans="1:16">
      <c r="A6482" s="75" t="s">
        <v>6614</v>
      </c>
      <c r="B6482" s="85">
        <v>6478</v>
      </c>
      <c r="C6482" s="85">
        <v>4360</v>
      </c>
      <c r="D6482" s="85">
        <v>6478</v>
      </c>
      <c r="E6482" s="86" t="s">
        <v>6613</v>
      </c>
      <c r="F6482" s="85" t="s">
        <v>2872</v>
      </c>
      <c r="G6482" s="86" t="s">
        <v>29</v>
      </c>
      <c r="H6482" s="85" t="s">
        <v>2</v>
      </c>
      <c r="I6482" s="85">
        <v>1</v>
      </c>
      <c r="J6482" s="88">
        <v>0.2028667941817015</v>
      </c>
      <c r="K6482" s="146">
        <v>0.18761367598163486</v>
      </c>
      <c r="L6482" s="147">
        <v>8.7787107068983647E-10</v>
      </c>
      <c r="M6482" s="147">
        <v>2.3751764308111621E-2</v>
      </c>
      <c r="N6482" s="87">
        <v>11.85314447624382</v>
      </c>
      <c r="O6482" s="88">
        <v>0.18286247064364011</v>
      </c>
      <c r="P6482" s="89">
        <v>15.427338375072939</v>
      </c>
    </row>
    <row r="6483" spans="1:16">
      <c r="A6483" s="75" t="s">
        <v>6615</v>
      </c>
      <c r="B6483" s="85">
        <v>6479</v>
      </c>
      <c r="C6483" s="85">
        <v>4361</v>
      </c>
      <c r="D6483" s="85">
        <v>6479</v>
      </c>
      <c r="E6483" s="86" t="s">
        <v>6613</v>
      </c>
      <c r="F6483" s="85" t="s">
        <v>4407</v>
      </c>
      <c r="G6483" s="86" t="s">
        <v>29</v>
      </c>
      <c r="H6483" s="85" t="s">
        <v>2</v>
      </c>
      <c r="I6483" s="85">
        <v>1</v>
      </c>
      <c r="J6483" s="88">
        <v>0.56898032193527548</v>
      </c>
      <c r="K6483" s="146">
        <v>0.75313612188471935</v>
      </c>
      <c r="L6483" s="147">
        <v>2.879690715113866E-9</v>
      </c>
      <c r="M6483" s="147">
        <v>2.5317810949693889E-2</v>
      </c>
      <c r="N6483" s="87">
        <v>12.25487327540182</v>
      </c>
      <c r="O6483" s="88">
        <v>0.5134698651464582</v>
      </c>
      <c r="P6483" s="89">
        <v>41.899239070640022</v>
      </c>
    </row>
    <row r="6484" spans="1:16">
      <c r="A6484" s="75" t="s">
        <v>6616</v>
      </c>
      <c r="B6484" s="85">
        <v>6480</v>
      </c>
      <c r="C6484" s="85">
        <v>4362</v>
      </c>
      <c r="D6484" s="85">
        <v>6480</v>
      </c>
      <c r="E6484" s="86" t="s">
        <v>6613</v>
      </c>
      <c r="F6484" s="85" t="s">
        <v>32</v>
      </c>
      <c r="G6484" s="86" t="s">
        <v>29</v>
      </c>
      <c r="H6484" s="85" t="s">
        <v>2</v>
      </c>
      <c r="I6484" s="85">
        <v>1</v>
      </c>
      <c r="J6484" s="88">
        <v>1.277890060078541E-2</v>
      </c>
      <c r="K6484" s="146">
        <v>4.8864791272423894E-2</v>
      </c>
      <c r="L6484" s="147">
        <v>7.4911959763192728E-11</v>
      </c>
      <c r="M6484" s="147">
        <v>9.9286592309696963E-4</v>
      </c>
      <c r="N6484" s="87">
        <v>10.056098926682759</v>
      </c>
      <c r="O6484" s="88">
        <v>8.6240830834288761E-3</v>
      </c>
      <c r="P6484" s="89">
        <v>0.85759727965143762</v>
      </c>
    </row>
    <row r="6485" spans="1:16">
      <c r="A6485" s="75" t="s">
        <v>6617</v>
      </c>
      <c r="B6485" s="85">
        <v>6481</v>
      </c>
      <c r="C6485" s="85">
        <v>4363</v>
      </c>
      <c r="D6485" s="85">
        <v>6481</v>
      </c>
      <c r="E6485" s="86" t="s">
        <v>6613</v>
      </c>
      <c r="F6485" s="85" t="s">
        <v>5038</v>
      </c>
      <c r="G6485" s="86" t="s">
        <v>29</v>
      </c>
      <c r="H6485" s="85" t="s">
        <v>2</v>
      </c>
      <c r="I6485" s="85">
        <v>1</v>
      </c>
      <c r="J6485" s="88">
        <v>1.0907873298653421</v>
      </c>
      <c r="K6485" s="146">
        <v>1.2664868362098207</v>
      </c>
      <c r="L6485" s="147">
        <v>5.0633789530176149E-9</v>
      </c>
      <c r="M6485" s="147">
        <v>0.1339652699340543</v>
      </c>
      <c r="N6485" s="87">
        <v>13.874922703797109</v>
      </c>
      <c r="O6485" s="88">
        <v>0.99605093324581351</v>
      </c>
      <c r="P6485" s="89">
        <v>71.787854571126886</v>
      </c>
    </row>
    <row r="6486" spans="1:16">
      <c r="A6486" s="75" t="s">
        <v>6618</v>
      </c>
      <c r="B6486" s="85">
        <v>6482</v>
      </c>
      <c r="C6486" s="85">
        <v>4364</v>
      </c>
      <c r="D6486" s="85">
        <v>6482</v>
      </c>
      <c r="E6486" s="86" t="s">
        <v>6613</v>
      </c>
      <c r="F6486" s="85" t="s">
        <v>4366</v>
      </c>
      <c r="G6486" s="86" t="s">
        <v>29</v>
      </c>
      <c r="H6486" s="85" t="s">
        <v>2</v>
      </c>
      <c r="I6486" s="85">
        <v>1</v>
      </c>
      <c r="J6486" s="88">
        <v>0.75114479582228044</v>
      </c>
      <c r="K6486" s="146">
        <v>0.68885213198724826</v>
      </c>
      <c r="L6486" s="147">
        <v>3.0823053074475289E-9</v>
      </c>
      <c r="M6486" s="147">
        <v>3.0613743896727309E-2</v>
      </c>
      <c r="N6486" s="87">
        <v>15.056312394549121</v>
      </c>
      <c r="O6486" s="88">
        <v>0.67715347448665519</v>
      </c>
      <c r="P6486" s="89">
        <v>44.974722677234496</v>
      </c>
    </row>
    <row r="6487" spans="1:16">
      <c r="A6487" s="75" t="s">
        <v>6619</v>
      </c>
      <c r="B6487" s="85">
        <v>6483</v>
      </c>
      <c r="C6487" s="85">
        <v>4365</v>
      </c>
      <c r="D6487" s="85">
        <v>6483</v>
      </c>
      <c r="E6487" s="86" t="s">
        <v>6613</v>
      </c>
      <c r="F6487" s="85" t="s">
        <v>429</v>
      </c>
      <c r="G6487" s="86" t="s">
        <v>29</v>
      </c>
      <c r="H6487" s="85" t="s">
        <v>2</v>
      </c>
      <c r="I6487" s="85">
        <v>1</v>
      </c>
      <c r="J6487" s="88">
        <v>0.70635077792377621</v>
      </c>
      <c r="K6487" s="146">
        <v>0.58349038728547364</v>
      </c>
      <c r="L6487" s="147">
        <v>2.6147598596941049E-9</v>
      </c>
      <c r="M6487" s="147">
        <v>3.5917844223404868E-2</v>
      </c>
      <c r="N6487" s="87">
        <v>11.458950380182859</v>
      </c>
      <c r="O6487" s="88">
        <v>0.63707528346756848</v>
      </c>
      <c r="P6487" s="89">
        <v>55.596303529625914</v>
      </c>
    </row>
    <row r="6488" spans="1:16">
      <c r="A6488" s="75" t="s">
        <v>6620</v>
      </c>
      <c r="B6488" s="85">
        <v>6484</v>
      </c>
      <c r="C6488" s="85">
        <v>4366</v>
      </c>
      <c r="D6488" s="85">
        <v>6484</v>
      </c>
      <c r="E6488" s="86" t="s">
        <v>6613</v>
      </c>
      <c r="F6488" s="85" t="s">
        <v>1055</v>
      </c>
      <c r="G6488" s="86" t="s">
        <v>29</v>
      </c>
      <c r="H6488" s="85" t="s">
        <v>2</v>
      </c>
      <c r="I6488" s="85">
        <v>1</v>
      </c>
      <c r="J6488" s="88">
        <v>0.64354483315898514</v>
      </c>
      <c r="K6488" s="146">
        <v>0.5822441559822209</v>
      </c>
      <c r="L6488" s="147">
        <v>2.5561089851886101E-9</v>
      </c>
      <c r="M6488" s="147">
        <v>3.8868765960936108E-2</v>
      </c>
      <c r="N6488" s="87">
        <v>10.825268043794249</v>
      </c>
      <c r="O6488" s="88">
        <v>0.58708625900472633</v>
      </c>
      <c r="P6488" s="89">
        <v>54.232953551785961</v>
      </c>
    </row>
    <row r="6489" spans="1:16">
      <c r="A6489" s="75" t="s">
        <v>6621</v>
      </c>
      <c r="B6489" s="85">
        <v>6485</v>
      </c>
      <c r="C6489" s="85">
        <v>4367</v>
      </c>
      <c r="D6489" s="85">
        <v>6485</v>
      </c>
      <c r="E6489" s="86" t="s">
        <v>6613</v>
      </c>
      <c r="F6489" s="85" t="s">
        <v>4489</v>
      </c>
      <c r="G6489" s="86" t="s">
        <v>29</v>
      </c>
      <c r="H6489" s="85" t="s">
        <v>2</v>
      </c>
      <c r="I6489" s="85">
        <v>1</v>
      </c>
      <c r="J6489" s="88">
        <v>0.73381066604477785</v>
      </c>
      <c r="K6489" s="146">
        <v>0.99713676095274684</v>
      </c>
      <c r="L6489" s="147">
        <v>3.3813808191992599E-9</v>
      </c>
      <c r="M6489" s="147">
        <v>4.4394062260034978E-2</v>
      </c>
      <c r="N6489" s="87">
        <v>15.60982379811224</v>
      </c>
      <c r="O6489" s="88">
        <v>0.59440107413440491</v>
      </c>
      <c r="P6489" s="89">
        <v>38.07865366207966</v>
      </c>
    </row>
    <row r="6490" spans="1:16">
      <c r="A6490" s="75" t="s">
        <v>6622</v>
      </c>
      <c r="B6490" s="85">
        <v>6486</v>
      </c>
      <c r="C6490" s="85">
        <v>4368</v>
      </c>
      <c r="D6490" s="85">
        <v>6486</v>
      </c>
      <c r="E6490" s="86" t="s">
        <v>6613</v>
      </c>
      <c r="F6490" s="85" t="s">
        <v>965</v>
      </c>
      <c r="G6490" s="86" t="s">
        <v>29</v>
      </c>
      <c r="H6490" s="85" t="s">
        <v>2</v>
      </c>
      <c r="I6490" s="85">
        <v>1</v>
      </c>
      <c r="J6490" s="88">
        <v>0.40747604319466851</v>
      </c>
      <c r="K6490" s="146">
        <v>0.34213489955047649</v>
      </c>
      <c r="L6490" s="147">
        <v>1.5128807448044799E-9</v>
      </c>
      <c r="M6490" s="147">
        <v>4.5104869691142281E-2</v>
      </c>
      <c r="N6490" s="87">
        <v>11.794400592190311</v>
      </c>
      <c r="O6490" s="88">
        <v>0.36210615270371399</v>
      </c>
      <c r="P6490" s="89">
        <v>30.70153077075264</v>
      </c>
    </row>
    <row r="6491" spans="1:16">
      <c r="A6491" s="75" t="s">
        <v>6623</v>
      </c>
      <c r="B6491" s="85">
        <v>6487</v>
      </c>
      <c r="C6491" s="85">
        <v>4369</v>
      </c>
      <c r="D6491" s="85">
        <v>6487</v>
      </c>
      <c r="E6491" s="86" t="s">
        <v>6613</v>
      </c>
      <c r="F6491" s="85" t="s">
        <v>4492</v>
      </c>
      <c r="G6491" s="86" t="s">
        <v>29</v>
      </c>
      <c r="H6491" s="85" t="s">
        <v>2</v>
      </c>
      <c r="I6491" s="85">
        <v>1</v>
      </c>
      <c r="J6491" s="88">
        <v>0.40257792514128482</v>
      </c>
      <c r="K6491" s="146">
        <v>0.37676756223497493</v>
      </c>
      <c r="L6491" s="147">
        <v>1.636474801373772E-9</v>
      </c>
      <c r="M6491" s="147">
        <v>2.776824083220673E-2</v>
      </c>
      <c r="N6491" s="87">
        <v>12.28923247911958</v>
      </c>
      <c r="O6491" s="88">
        <v>0.35855312459183469</v>
      </c>
      <c r="P6491" s="89">
        <v>29.17620162211481</v>
      </c>
    </row>
    <row r="6492" spans="1:16">
      <c r="A6492" s="75" t="s">
        <v>6624</v>
      </c>
      <c r="B6492" s="85">
        <v>6488</v>
      </c>
      <c r="C6492" s="85">
        <v>4370</v>
      </c>
      <c r="D6492" s="85">
        <v>6488</v>
      </c>
      <c r="E6492" s="86" t="s">
        <v>6613</v>
      </c>
      <c r="F6492" s="85" t="s">
        <v>1084</v>
      </c>
      <c r="G6492" s="86" t="s">
        <v>29</v>
      </c>
      <c r="H6492" s="85" t="s">
        <v>2</v>
      </c>
      <c r="I6492" s="85">
        <v>1</v>
      </c>
      <c r="J6492" s="88">
        <v>8.4464915929942749E-2</v>
      </c>
      <c r="K6492" s="146">
        <v>0.10382481644937713</v>
      </c>
      <c r="L6492" s="147">
        <v>3.6392590580286032E-10</v>
      </c>
      <c r="M6492" s="147">
        <v>9.5727856171583959E-3</v>
      </c>
      <c r="N6492" s="87">
        <v>13.86860638689245</v>
      </c>
      <c r="O6492" s="88">
        <v>7.2761642832866347E-2</v>
      </c>
      <c r="P6492" s="89">
        <v>5.2464999584698795</v>
      </c>
    </row>
    <row r="6493" spans="1:16">
      <c r="A6493" s="75" t="s">
        <v>6625</v>
      </c>
      <c r="B6493" s="85">
        <v>6489</v>
      </c>
      <c r="C6493" s="85">
        <v>4371</v>
      </c>
      <c r="D6493" s="85">
        <v>6489</v>
      </c>
      <c r="E6493" s="86" t="s">
        <v>6613</v>
      </c>
      <c r="F6493" s="85" t="s">
        <v>4370</v>
      </c>
      <c r="G6493" s="86" t="s">
        <v>29</v>
      </c>
      <c r="H6493" s="85" t="s">
        <v>2</v>
      </c>
      <c r="I6493" s="85">
        <v>1</v>
      </c>
      <c r="J6493" s="88">
        <v>0.44169607099768171</v>
      </c>
      <c r="K6493" s="146">
        <v>0.40184296326216784</v>
      </c>
      <c r="L6493" s="147">
        <v>1.6423064673143299E-9</v>
      </c>
      <c r="M6493" s="147">
        <v>5.2514108969794283E-2</v>
      </c>
      <c r="N6493" s="87">
        <v>10.92180336574943</v>
      </c>
      <c r="O6493" s="88">
        <v>0.41530905462134599</v>
      </c>
      <c r="P6493" s="89">
        <v>38.025685018624984</v>
      </c>
    </row>
    <row r="6494" spans="1:16">
      <c r="A6494" s="75" t="s">
        <v>6626</v>
      </c>
      <c r="B6494" s="85">
        <v>6490</v>
      </c>
      <c r="C6494" s="85">
        <v>4372</v>
      </c>
      <c r="D6494" s="85">
        <v>6490</v>
      </c>
      <c r="E6494" s="86" t="s">
        <v>6613</v>
      </c>
      <c r="F6494" s="85" t="s">
        <v>4627</v>
      </c>
      <c r="G6494" s="86" t="s">
        <v>29</v>
      </c>
      <c r="H6494" s="85" t="s">
        <v>2</v>
      </c>
      <c r="I6494" s="85">
        <v>1</v>
      </c>
      <c r="J6494" s="88">
        <v>0.71954323543741017</v>
      </c>
      <c r="K6494" s="146">
        <v>0.78831722046176145</v>
      </c>
      <c r="L6494" s="147">
        <v>3.1416793316926932E-9</v>
      </c>
      <c r="M6494" s="147">
        <v>6.2402378292163503E-2</v>
      </c>
      <c r="N6494" s="87">
        <v>11.633720891288259</v>
      </c>
      <c r="O6494" s="88">
        <v>0.65088078870029398</v>
      </c>
      <c r="P6494" s="89">
        <v>55.947774128541838</v>
      </c>
    </row>
    <row r="6495" spans="1:16">
      <c r="A6495" s="75" t="s">
        <v>6627</v>
      </c>
      <c r="B6495" s="85">
        <v>6491</v>
      </c>
      <c r="C6495" s="85">
        <v>4373</v>
      </c>
      <c r="D6495" s="85">
        <v>6491</v>
      </c>
      <c r="E6495" s="86" t="s">
        <v>6613</v>
      </c>
      <c r="F6495" s="85" t="s">
        <v>4496</v>
      </c>
      <c r="G6495" s="86" t="s">
        <v>29</v>
      </c>
      <c r="H6495" s="85" t="s">
        <v>2</v>
      </c>
      <c r="I6495" s="85">
        <v>1</v>
      </c>
      <c r="J6495" s="88">
        <v>0.59806374534106699</v>
      </c>
      <c r="K6495" s="146">
        <v>0.53758782119788795</v>
      </c>
      <c r="L6495" s="147">
        <v>2.371305678193423E-9</v>
      </c>
      <c r="M6495" s="147">
        <v>4.6459742802710112E-2</v>
      </c>
      <c r="N6495" s="87">
        <v>10.641771620438551</v>
      </c>
      <c r="O6495" s="88">
        <v>0.54044526883087696</v>
      </c>
      <c r="P6495" s="89">
        <v>50.785272237274818</v>
      </c>
    </row>
    <row r="6496" spans="1:16">
      <c r="A6496" s="75" t="s">
        <v>6628</v>
      </c>
      <c r="B6496" s="85">
        <v>6492</v>
      </c>
      <c r="C6496" s="85">
        <v>4374</v>
      </c>
      <c r="D6496" s="85">
        <v>6492</v>
      </c>
      <c r="E6496" s="86" t="s">
        <v>6613</v>
      </c>
      <c r="F6496" s="85" t="s">
        <v>4372</v>
      </c>
      <c r="G6496" s="86" t="s">
        <v>29</v>
      </c>
      <c r="H6496" s="85" t="s">
        <v>2</v>
      </c>
      <c r="I6496" s="85">
        <v>1</v>
      </c>
      <c r="J6496" s="88">
        <v>0.41695154007666008</v>
      </c>
      <c r="K6496" s="146">
        <v>0.41464813355057389</v>
      </c>
      <c r="L6496" s="147">
        <v>1.867031276502236E-9</v>
      </c>
      <c r="M6496" s="147">
        <v>3.4199126101038459E-2</v>
      </c>
      <c r="N6496" s="87">
        <v>12.14568507616708</v>
      </c>
      <c r="O6496" s="88">
        <v>0.36303263460302798</v>
      </c>
      <c r="P6496" s="89">
        <v>29.889844197869927</v>
      </c>
    </row>
    <row r="6497" spans="1:16">
      <c r="A6497" s="75" t="s">
        <v>6629</v>
      </c>
      <c r="B6497" s="85">
        <v>6493</v>
      </c>
      <c r="C6497" s="85">
        <v>4375</v>
      </c>
      <c r="D6497" s="85">
        <v>6493</v>
      </c>
      <c r="E6497" s="86" t="s">
        <v>6613</v>
      </c>
      <c r="F6497" s="85" t="s">
        <v>4498</v>
      </c>
      <c r="G6497" s="86" t="s">
        <v>29</v>
      </c>
      <c r="H6497" s="85" t="s">
        <v>2</v>
      </c>
      <c r="I6497" s="85">
        <v>1</v>
      </c>
      <c r="J6497" s="88">
        <v>0.62128455445594055</v>
      </c>
      <c r="K6497" s="146">
        <v>0.63337553143073599</v>
      </c>
      <c r="L6497" s="147">
        <v>2.577944377863926E-9</v>
      </c>
      <c r="M6497" s="147">
        <v>5.065692086304812E-2</v>
      </c>
      <c r="N6497" s="87">
        <v>9.2144933283732104</v>
      </c>
      <c r="O6497" s="88">
        <v>0.58067753055633264</v>
      </c>
      <c r="P6497" s="89">
        <v>63.017846978988423</v>
      </c>
    </row>
    <row r="6498" spans="1:16">
      <c r="A6498" s="75" t="s">
        <v>6630</v>
      </c>
      <c r="B6498" s="85">
        <v>6494</v>
      </c>
      <c r="C6498" s="85">
        <v>4376</v>
      </c>
      <c r="D6498" s="85">
        <v>6494</v>
      </c>
      <c r="E6498" s="86" t="s">
        <v>6613</v>
      </c>
      <c r="F6498" s="85" t="s">
        <v>3901</v>
      </c>
      <c r="G6498" s="86" t="s">
        <v>29</v>
      </c>
      <c r="H6498" s="85" t="s">
        <v>2</v>
      </c>
      <c r="I6498" s="85">
        <v>1</v>
      </c>
      <c r="J6498" s="88">
        <v>0.50912988037674156</v>
      </c>
      <c r="K6498" s="146">
        <v>0.45615049985927952</v>
      </c>
      <c r="L6498" s="147">
        <v>2.0340565768412491E-9</v>
      </c>
      <c r="M6498" s="147">
        <v>3.638258828343198E-2</v>
      </c>
      <c r="N6498" s="87">
        <v>10.18813316495147</v>
      </c>
      <c r="O6498" s="88">
        <v>0.46230543293782062</v>
      </c>
      <c r="P6498" s="89">
        <v>45.376854174640421</v>
      </c>
    </row>
    <row r="6499" spans="1:16">
      <c r="A6499" s="75" t="s">
        <v>6631</v>
      </c>
      <c r="B6499" s="85">
        <v>6495</v>
      </c>
      <c r="C6499" s="85">
        <v>4377</v>
      </c>
      <c r="D6499" s="85">
        <v>6495</v>
      </c>
      <c r="E6499" s="86" t="s">
        <v>6613</v>
      </c>
      <c r="F6499" s="85" t="s">
        <v>1068</v>
      </c>
      <c r="G6499" s="86" t="s">
        <v>29</v>
      </c>
      <c r="H6499" s="85" t="s">
        <v>2</v>
      </c>
      <c r="I6499" s="85">
        <v>1</v>
      </c>
      <c r="J6499" s="88">
        <v>0.6337945728521921</v>
      </c>
      <c r="K6499" s="146">
        <v>0.51528235030449343</v>
      </c>
      <c r="L6499" s="147">
        <v>2.3628338579692191E-9</v>
      </c>
      <c r="M6499" s="147">
        <v>6.5289542849722243E-2</v>
      </c>
      <c r="N6499" s="87">
        <v>10.610836512928641</v>
      </c>
      <c r="O6499" s="88">
        <v>0.55286590269938607</v>
      </c>
      <c r="P6499" s="89">
        <v>52.103894167604366</v>
      </c>
    </row>
    <row r="6500" spans="1:16">
      <c r="A6500" s="75" t="s">
        <v>6632</v>
      </c>
      <c r="B6500" s="85">
        <v>6496</v>
      </c>
      <c r="C6500" s="85">
        <v>4378</v>
      </c>
      <c r="D6500" s="85">
        <v>6496</v>
      </c>
      <c r="E6500" s="86" t="s">
        <v>6613</v>
      </c>
      <c r="F6500" s="85" t="s">
        <v>4381</v>
      </c>
      <c r="G6500" s="86" t="s">
        <v>29</v>
      </c>
      <c r="H6500" s="85" t="s">
        <v>2</v>
      </c>
      <c r="I6500" s="85">
        <v>1</v>
      </c>
      <c r="J6500" s="88">
        <v>0.6578711863142741</v>
      </c>
      <c r="K6500" s="146">
        <v>0.53659446702149827</v>
      </c>
      <c r="L6500" s="147">
        <v>2.5318014522753451E-9</v>
      </c>
      <c r="M6500" s="147">
        <v>7.9474805376072405E-2</v>
      </c>
      <c r="N6500" s="87">
        <v>11.79093036982129</v>
      </c>
      <c r="O6500" s="88">
        <v>0.57896505750288563</v>
      </c>
      <c r="P6500" s="89">
        <v>49.102576246632587</v>
      </c>
    </row>
    <row r="6501" spans="1:16">
      <c r="A6501" s="75" t="s">
        <v>6633</v>
      </c>
      <c r="B6501" s="85">
        <v>6497</v>
      </c>
      <c r="C6501" s="85">
        <v>4379</v>
      </c>
      <c r="D6501" s="85">
        <v>6497</v>
      </c>
      <c r="E6501" s="86" t="s">
        <v>6613</v>
      </c>
      <c r="F6501" s="85" t="s">
        <v>4641</v>
      </c>
      <c r="G6501" s="86" t="s">
        <v>29</v>
      </c>
      <c r="H6501" s="85" t="s">
        <v>2</v>
      </c>
      <c r="I6501" s="85">
        <v>1</v>
      </c>
      <c r="J6501" s="88">
        <v>0.46521648316213909</v>
      </c>
      <c r="K6501" s="146">
        <v>0.41524641470502444</v>
      </c>
      <c r="L6501" s="147">
        <v>1.854855443571596E-9</v>
      </c>
      <c r="M6501" s="147">
        <v>3.3952105256087967E-2</v>
      </c>
      <c r="N6501" s="87">
        <v>9.3291144662102425</v>
      </c>
      <c r="O6501" s="88">
        <v>0.4227161242314823</v>
      </c>
      <c r="P6501" s="89">
        <v>45.311495079468344</v>
      </c>
    </row>
    <row r="6502" spans="1:16">
      <c r="A6502" s="75" t="s">
        <v>6634</v>
      </c>
      <c r="B6502" s="85">
        <v>6498</v>
      </c>
      <c r="C6502" s="85">
        <v>4380</v>
      </c>
      <c r="D6502" s="85">
        <v>6498</v>
      </c>
      <c r="E6502" s="86" t="s">
        <v>6613</v>
      </c>
      <c r="F6502" s="85" t="s">
        <v>4383</v>
      </c>
      <c r="G6502" s="86" t="s">
        <v>29</v>
      </c>
      <c r="H6502" s="85" t="s">
        <v>2</v>
      </c>
      <c r="I6502" s="85">
        <v>1</v>
      </c>
      <c r="J6502" s="88">
        <v>0.43689362619121852</v>
      </c>
      <c r="K6502" s="146">
        <v>0.39498660185325524</v>
      </c>
      <c r="L6502" s="147">
        <v>2.3365116574493238E-9</v>
      </c>
      <c r="M6502" s="147">
        <v>4.6713131876984983E-2</v>
      </c>
      <c r="N6502" s="87">
        <v>7.7043426330276068</v>
      </c>
      <c r="O6502" s="88">
        <v>0.36981189334278519</v>
      </c>
      <c r="P6502" s="89">
        <v>48.000447404486565</v>
      </c>
    </row>
    <row r="6503" spans="1:16">
      <c r="A6503" s="75" t="s">
        <v>6635</v>
      </c>
      <c r="B6503" s="85">
        <v>6499</v>
      </c>
      <c r="C6503" s="85">
        <v>4381</v>
      </c>
      <c r="D6503" s="85">
        <v>6499</v>
      </c>
      <c r="E6503" s="86" t="s">
        <v>6613</v>
      </c>
      <c r="F6503" s="85" t="s">
        <v>6286</v>
      </c>
      <c r="G6503" s="86" t="s">
        <v>29</v>
      </c>
      <c r="H6503" s="85" t="s">
        <v>2</v>
      </c>
      <c r="I6503" s="85">
        <v>1</v>
      </c>
      <c r="J6503" s="88">
        <v>0.56576026761102438</v>
      </c>
      <c r="K6503" s="146">
        <v>1.8666546505940746</v>
      </c>
      <c r="L6503" s="147">
        <v>3.2654029193319508E-9</v>
      </c>
      <c r="M6503" s="147">
        <v>6.9011117017698399E-3</v>
      </c>
      <c r="N6503" s="87">
        <v>5.6524004880664549</v>
      </c>
      <c r="O6503" s="88">
        <v>0.54582995328593509</v>
      </c>
      <c r="P6503" s="89">
        <v>96.566043831874666</v>
      </c>
    </row>
    <row r="6504" spans="1:16">
      <c r="A6504" s="75" t="s">
        <v>6636</v>
      </c>
      <c r="B6504" s="85">
        <v>6500</v>
      </c>
      <c r="C6504" s="85">
        <v>4382</v>
      </c>
      <c r="D6504" s="85">
        <v>6500</v>
      </c>
      <c r="E6504" s="86" t="s">
        <v>6613</v>
      </c>
      <c r="F6504" s="85" t="s">
        <v>5075</v>
      </c>
      <c r="G6504" s="86" t="s">
        <v>29</v>
      </c>
      <c r="H6504" s="85" t="s">
        <v>2</v>
      </c>
      <c r="I6504" s="85">
        <v>1</v>
      </c>
      <c r="J6504" s="88">
        <v>0.51710813555218715</v>
      </c>
      <c r="K6504" s="146">
        <v>0.36748346413895999</v>
      </c>
      <c r="L6504" s="147">
        <v>1.79697288217446E-9</v>
      </c>
      <c r="M6504" s="147">
        <v>6.1845350023483472E-2</v>
      </c>
      <c r="N6504" s="87">
        <v>9.1550520454024653</v>
      </c>
      <c r="O6504" s="88">
        <v>0.44768338603325453</v>
      </c>
      <c r="P6504" s="89">
        <v>48.900146477930143</v>
      </c>
    </row>
    <row r="6505" spans="1:16">
      <c r="A6505" s="75" t="s">
        <v>6637</v>
      </c>
      <c r="B6505" s="85">
        <v>6501</v>
      </c>
      <c r="C6505" s="85">
        <v>4383</v>
      </c>
      <c r="D6505" s="85">
        <v>6501</v>
      </c>
      <c r="E6505" s="86" t="s">
        <v>6613</v>
      </c>
      <c r="F6505" s="85" t="s">
        <v>2124</v>
      </c>
      <c r="G6505" s="86" t="s">
        <v>29</v>
      </c>
      <c r="H6505" s="85" t="s">
        <v>2</v>
      </c>
      <c r="I6505" s="85">
        <v>1</v>
      </c>
      <c r="J6505" s="88">
        <v>0.59619769518230525</v>
      </c>
      <c r="K6505" s="146">
        <v>0.471704766361915</v>
      </c>
      <c r="L6505" s="147">
        <v>2.7984724545195802E-9</v>
      </c>
      <c r="M6505" s="147">
        <v>4.7055543016932877E-2</v>
      </c>
      <c r="N6505" s="87">
        <v>8.6104940465970792</v>
      </c>
      <c r="O6505" s="88">
        <v>0.5447747332063092</v>
      </c>
      <c r="P6505" s="89">
        <v>63.268696344039348</v>
      </c>
    </row>
    <row r="6506" spans="1:16">
      <c r="A6506" s="75" t="s">
        <v>6638</v>
      </c>
      <c r="B6506" s="85">
        <v>6502</v>
      </c>
      <c r="C6506" s="85">
        <v>4384</v>
      </c>
      <c r="D6506" s="85">
        <v>6502</v>
      </c>
      <c r="E6506" s="86" t="s">
        <v>6613</v>
      </c>
      <c r="F6506" s="85" t="s">
        <v>4253</v>
      </c>
      <c r="G6506" s="86" t="s">
        <v>29</v>
      </c>
      <c r="H6506" s="85" t="s">
        <v>2</v>
      </c>
      <c r="I6506" s="85">
        <v>1</v>
      </c>
      <c r="J6506" s="88">
        <v>0.49832438714436572</v>
      </c>
      <c r="K6506" s="146">
        <v>0.44667509434066982</v>
      </c>
      <c r="L6506" s="147">
        <v>1.987373581796751E-9</v>
      </c>
      <c r="M6506" s="147">
        <v>3.5257703821800962E-2</v>
      </c>
      <c r="N6506" s="87">
        <v>9.8771700609052395</v>
      </c>
      <c r="O6506" s="88">
        <v>0.45395680777542041</v>
      </c>
      <c r="P6506" s="89">
        <v>45.960209754029023</v>
      </c>
    </row>
    <row r="6507" spans="1:16">
      <c r="A6507" s="75" t="s">
        <v>6639</v>
      </c>
      <c r="B6507" s="85">
        <v>6503</v>
      </c>
      <c r="C6507" s="85">
        <v>4385</v>
      </c>
      <c r="D6507" s="85">
        <v>6503</v>
      </c>
      <c r="E6507" s="86" t="s">
        <v>6613</v>
      </c>
      <c r="F6507" s="85" t="s">
        <v>4389</v>
      </c>
      <c r="G6507" s="86" t="s">
        <v>29</v>
      </c>
      <c r="H6507" s="85" t="s">
        <v>2</v>
      </c>
      <c r="I6507" s="85">
        <v>1</v>
      </c>
      <c r="J6507" s="88">
        <v>1.102391235261647</v>
      </c>
      <c r="K6507" s="146">
        <v>1.3944111063012494</v>
      </c>
      <c r="L6507" s="147">
        <v>5.2192074824240261E-9</v>
      </c>
      <c r="M6507" s="147">
        <v>3.9709079073791252E-2</v>
      </c>
      <c r="N6507" s="87">
        <v>13.59973051772279</v>
      </c>
      <c r="O6507" s="88">
        <v>1.0042269043676999</v>
      </c>
      <c r="P6507" s="89">
        <v>73.841676719918766</v>
      </c>
    </row>
    <row r="6508" spans="1:16">
      <c r="A6508" s="75" t="s">
        <v>6640</v>
      </c>
      <c r="B6508" s="85">
        <v>6504</v>
      </c>
      <c r="C6508" s="85">
        <v>4386</v>
      </c>
      <c r="D6508" s="85">
        <v>6504</v>
      </c>
      <c r="E6508" s="86" t="s">
        <v>6613</v>
      </c>
      <c r="F6508" s="85" t="s">
        <v>3724</v>
      </c>
      <c r="G6508" s="86" t="s">
        <v>29</v>
      </c>
      <c r="H6508" s="85" t="s">
        <v>2</v>
      </c>
      <c r="I6508" s="85">
        <v>1</v>
      </c>
      <c r="J6508" s="88">
        <v>0.37873895318358047</v>
      </c>
      <c r="K6508" s="146">
        <v>0.36065561073989605</v>
      </c>
      <c r="L6508" s="147">
        <v>1.6912638981107819E-9</v>
      </c>
      <c r="M6508" s="147">
        <v>3.6594877501921169E-2</v>
      </c>
      <c r="N6508" s="87">
        <v>6.6821059682708412</v>
      </c>
      <c r="O6508" s="88">
        <v>0.3343151917994549</v>
      </c>
      <c r="P6508" s="89">
        <v>50.031411262693148</v>
      </c>
    </row>
    <row r="6509" spans="1:16">
      <c r="A6509" s="75" t="s">
        <v>6641</v>
      </c>
      <c r="B6509" s="85">
        <v>6505</v>
      </c>
      <c r="C6509" s="85">
        <v>4387</v>
      </c>
      <c r="D6509" s="85">
        <v>6505</v>
      </c>
      <c r="E6509" s="86" t="s">
        <v>6613</v>
      </c>
      <c r="F6509" s="85" t="s">
        <v>4646</v>
      </c>
      <c r="G6509" s="86" t="s">
        <v>29</v>
      </c>
      <c r="H6509" s="85" t="s">
        <v>2</v>
      </c>
      <c r="I6509" s="85">
        <v>1</v>
      </c>
      <c r="J6509" s="88">
        <v>0.37520422822266519</v>
      </c>
      <c r="K6509" s="146">
        <v>0.46929581535817949</v>
      </c>
      <c r="L6509" s="147">
        <v>1.7265284317741081E-9</v>
      </c>
      <c r="M6509" s="147">
        <v>2.5346538837256759E-2</v>
      </c>
      <c r="N6509" s="87">
        <v>8.5338522525790399</v>
      </c>
      <c r="O6509" s="88">
        <v>0.3394705975844845</v>
      </c>
      <c r="P6509" s="89">
        <v>39.779291641930186</v>
      </c>
    </row>
    <row r="6510" spans="1:16">
      <c r="A6510" s="75" t="s">
        <v>6642</v>
      </c>
      <c r="B6510" s="85">
        <v>6506</v>
      </c>
      <c r="C6510" s="85">
        <v>4388</v>
      </c>
      <c r="D6510" s="85">
        <v>6506</v>
      </c>
      <c r="E6510" s="86" t="s">
        <v>6613</v>
      </c>
      <c r="F6510" s="85" t="s">
        <v>4648</v>
      </c>
      <c r="G6510" s="86" t="s">
        <v>29</v>
      </c>
      <c r="H6510" s="85" t="s">
        <v>2</v>
      </c>
      <c r="I6510" s="85">
        <v>1</v>
      </c>
      <c r="J6510" s="88">
        <v>1.040237348673863</v>
      </c>
      <c r="K6510" s="146">
        <v>2.9696037362871923</v>
      </c>
      <c r="L6510" s="147">
        <v>7.3496395010575774E-9</v>
      </c>
      <c r="M6510" s="147">
        <v>6.3164106214381394E-3</v>
      </c>
      <c r="N6510" s="87">
        <v>12.11789506005513</v>
      </c>
      <c r="O6510" s="88">
        <v>1.019264183406827</v>
      </c>
      <c r="P6510" s="89">
        <v>84.112313100208496</v>
      </c>
    </row>
    <row r="6511" spans="1:16">
      <c r="A6511" s="75" t="s">
        <v>6643</v>
      </c>
      <c r="B6511" s="85">
        <v>6507</v>
      </c>
      <c r="C6511" s="85">
        <v>4389</v>
      </c>
      <c r="D6511" s="85">
        <v>6507</v>
      </c>
      <c r="E6511" s="86" t="s">
        <v>6613</v>
      </c>
      <c r="F6511" s="85" t="s">
        <v>1039</v>
      </c>
      <c r="G6511" s="86" t="s">
        <v>29</v>
      </c>
      <c r="H6511" s="85" t="s">
        <v>2</v>
      </c>
      <c r="I6511" s="85">
        <v>1</v>
      </c>
      <c r="J6511" s="88">
        <v>7.159189471936972E-2</v>
      </c>
      <c r="K6511" s="146">
        <v>8.5178890451323055E-2</v>
      </c>
      <c r="L6511" s="147">
        <v>2.711380035831393E-10</v>
      </c>
      <c r="M6511" s="147">
        <v>5.9305309202198238E-3</v>
      </c>
      <c r="N6511" s="87">
        <v>13.0450407688948</v>
      </c>
      <c r="O6511" s="88">
        <v>6.3336065595193919E-2</v>
      </c>
      <c r="P6511" s="89">
        <v>4.8551834154643174</v>
      </c>
    </row>
    <row r="6512" spans="1:16">
      <c r="A6512" s="75" t="s">
        <v>6644</v>
      </c>
      <c r="B6512" s="85">
        <v>6508</v>
      </c>
      <c r="C6512" s="85">
        <v>4390</v>
      </c>
      <c r="D6512" s="85">
        <v>6508</v>
      </c>
      <c r="E6512" s="86" t="s">
        <v>6613</v>
      </c>
      <c r="F6512" s="85" t="s">
        <v>4653</v>
      </c>
      <c r="G6512" s="86" t="s">
        <v>29</v>
      </c>
      <c r="H6512" s="85" t="s">
        <v>2</v>
      </c>
      <c r="I6512" s="85">
        <v>1</v>
      </c>
      <c r="J6512" s="88">
        <v>0.7966547535068641</v>
      </c>
      <c r="K6512" s="146">
        <v>0.93265869442228622</v>
      </c>
      <c r="L6512" s="147">
        <v>3.5827920497511709E-9</v>
      </c>
      <c r="M6512" s="147">
        <v>3.3415258875501612E-2</v>
      </c>
      <c r="N6512" s="87">
        <v>10.84293185780899</v>
      </c>
      <c r="O6512" s="88">
        <v>0.71639879288140196</v>
      </c>
      <c r="P6512" s="89">
        <v>66.070579643591273</v>
      </c>
    </row>
    <row r="6513" spans="1:16">
      <c r="A6513" s="75" t="s">
        <v>6645</v>
      </c>
      <c r="B6513" s="85">
        <v>6509</v>
      </c>
      <c r="C6513" s="85">
        <v>4391</v>
      </c>
      <c r="D6513" s="85">
        <v>6509</v>
      </c>
      <c r="E6513" s="86" t="s">
        <v>6613</v>
      </c>
      <c r="F6513" s="85" t="s">
        <v>4655</v>
      </c>
      <c r="G6513" s="86" t="s">
        <v>29</v>
      </c>
      <c r="H6513" s="85" t="s">
        <v>2</v>
      </c>
      <c r="I6513" s="85">
        <v>1</v>
      </c>
      <c r="J6513" s="88">
        <v>0.28061202697948362</v>
      </c>
      <c r="K6513" s="146">
        <v>0.35840522529951557</v>
      </c>
      <c r="L6513" s="147">
        <v>1.354313996874767E-9</v>
      </c>
      <c r="M6513" s="147">
        <v>2.512160610634355E-2</v>
      </c>
      <c r="N6513" s="87">
        <v>12.2314872679184</v>
      </c>
      <c r="O6513" s="88">
        <v>0.24019706310124331</v>
      </c>
      <c r="P6513" s="89">
        <v>19.637600713631038</v>
      </c>
    </row>
    <row r="6514" spans="1:16">
      <c r="A6514" s="75" t="s">
        <v>7351</v>
      </c>
      <c r="B6514" s="85">
        <v>6510</v>
      </c>
      <c r="C6514" s="85">
        <v>4966</v>
      </c>
      <c r="D6514" s="85">
        <v>6510</v>
      </c>
      <c r="E6514" s="86" t="s">
        <v>7352</v>
      </c>
      <c r="F6514" s="85" t="s">
        <v>11</v>
      </c>
      <c r="G6514" s="86" t="s">
        <v>29</v>
      </c>
      <c r="H6514" s="85" t="s">
        <v>2</v>
      </c>
      <c r="I6514" s="85">
        <v>1</v>
      </c>
      <c r="J6514" s="88">
        <v>9.8616861660514768E-2</v>
      </c>
      <c r="K6514" s="146">
        <v>0.20186224043258252</v>
      </c>
      <c r="L6514" s="147">
        <v>5.9560714855333193E-10</v>
      </c>
      <c r="M6514" s="147">
        <v>6.942896186193614E-3</v>
      </c>
      <c r="N6514" s="87">
        <v>1.3263030690457489</v>
      </c>
      <c r="O6514" s="88">
        <v>8.5651269898266616E-2</v>
      </c>
      <c r="P6514" s="89">
        <v>64.578957779153114</v>
      </c>
    </row>
    <row r="6515" spans="1:16">
      <c r="A6515" s="75" t="s">
        <v>7353</v>
      </c>
      <c r="B6515" s="85">
        <v>6511</v>
      </c>
      <c r="C6515" s="85">
        <v>4967</v>
      </c>
      <c r="D6515" s="85">
        <v>6511</v>
      </c>
      <c r="E6515" s="86" t="s">
        <v>7354</v>
      </c>
      <c r="F6515" s="85" t="s">
        <v>32</v>
      </c>
      <c r="G6515" s="86" t="s">
        <v>29</v>
      </c>
      <c r="H6515" s="85" t="s">
        <v>2</v>
      </c>
      <c r="I6515" s="85">
        <v>1</v>
      </c>
      <c r="J6515" s="88">
        <v>9.733826985762202E-2</v>
      </c>
      <c r="K6515" s="146">
        <v>0.20704679340681795</v>
      </c>
      <c r="L6515" s="147">
        <v>5.7684148058233445E-10</v>
      </c>
      <c r="M6515" s="147">
        <v>6.9842278586793307E-3</v>
      </c>
      <c r="N6515" s="87">
        <v>1.3134368399348491</v>
      </c>
      <c r="O6515" s="88">
        <v>8.4412798638566169E-2</v>
      </c>
      <c r="P6515" s="89">
        <v>64.268639398566989</v>
      </c>
    </row>
    <row r="6516" spans="1:16">
      <c r="A6516" s="75" t="s">
        <v>7355</v>
      </c>
      <c r="B6516" s="85">
        <v>6512</v>
      </c>
      <c r="C6516" s="85">
        <v>4968</v>
      </c>
      <c r="D6516" s="85">
        <v>6512</v>
      </c>
      <c r="E6516" s="86" t="s">
        <v>7356</v>
      </c>
      <c r="F6516" s="85" t="s">
        <v>4586</v>
      </c>
      <c r="G6516" s="86" t="s">
        <v>29</v>
      </c>
      <c r="H6516" s="85" t="s">
        <v>2</v>
      </c>
      <c r="I6516" s="85">
        <v>1</v>
      </c>
      <c r="J6516" s="88">
        <v>0.75881511177547978</v>
      </c>
      <c r="K6516" s="146">
        <v>1.2024237500446939</v>
      </c>
      <c r="L6516" s="147">
        <v>4.0888308501859453E-9</v>
      </c>
      <c r="M6516" s="147">
        <v>1.886092377948282E-2</v>
      </c>
      <c r="N6516" s="87">
        <v>7.7871320473921104</v>
      </c>
      <c r="O6516" s="88">
        <v>0.69972645365372588</v>
      </c>
      <c r="P6516" s="89">
        <v>89.856759766654065</v>
      </c>
    </row>
    <row r="6517" spans="1:16">
      <c r="A6517" s="75" t="s">
        <v>7357</v>
      </c>
      <c r="B6517" s="85">
        <v>6513</v>
      </c>
      <c r="C6517" s="85">
        <v>4969</v>
      </c>
      <c r="D6517" s="85">
        <v>6513</v>
      </c>
      <c r="E6517" s="86" t="s">
        <v>7356</v>
      </c>
      <c r="F6517" s="85" t="s">
        <v>2872</v>
      </c>
      <c r="G6517" s="86" t="s">
        <v>29</v>
      </c>
      <c r="H6517" s="85" t="s">
        <v>2</v>
      </c>
      <c r="I6517" s="85">
        <v>1</v>
      </c>
      <c r="J6517" s="88">
        <v>0.200261135909724</v>
      </c>
      <c r="K6517" s="146">
        <v>0.24789110846878012</v>
      </c>
      <c r="L6517" s="147">
        <v>9.8096817920707411E-10</v>
      </c>
      <c r="M6517" s="147">
        <v>2.2851921867438719E-2</v>
      </c>
      <c r="N6517" s="87">
        <v>10.943357494356601</v>
      </c>
      <c r="O6517" s="88">
        <v>0.17991592558092481</v>
      </c>
      <c r="P6517" s="89">
        <v>16.44065138817826</v>
      </c>
    </row>
    <row r="6518" spans="1:16">
      <c r="A6518" s="75" t="s">
        <v>7358</v>
      </c>
      <c r="B6518" s="85">
        <v>6514</v>
      </c>
      <c r="C6518" s="85">
        <v>4970</v>
      </c>
      <c r="D6518" s="85">
        <v>6514</v>
      </c>
      <c r="E6518" s="86" t="s">
        <v>7356</v>
      </c>
      <c r="F6518" s="85" t="s">
        <v>4407</v>
      </c>
      <c r="G6518" s="86" t="s">
        <v>29</v>
      </c>
      <c r="H6518" s="85" t="s">
        <v>2</v>
      </c>
      <c r="I6518" s="85">
        <v>1</v>
      </c>
      <c r="J6518" s="88">
        <v>0.56313625056930949</v>
      </c>
      <c r="K6518" s="146">
        <v>0.7969771045473365</v>
      </c>
      <c r="L6518" s="147">
        <v>2.9425097534332279E-9</v>
      </c>
      <c r="M6518" s="147">
        <v>2.5482346292642569E-2</v>
      </c>
      <c r="N6518" s="87">
        <v>12.04744690241823</v>
      </c>
      <c r="O6518" s="88">
        <v>0.50783463585514177</v>
      </c>
      <c r="P6518" s="89">
        <v>42.152884338772758</v>
      </c>
    </row>
    <row r="6519" spans="1:16">
      <c r="A6519" s="75" t="s">
        <v>7359</v>
      </c>
      <c r="B6519" s="85">
        <v>6515</v>
      </c>
      <c r="C6519" s="85">
        <v>4971</v>
      </c>
      <c r="D6519" s="85">
        <v>6515</v>
      </c>
      <c r="E6519" s="86" t="s">
        <v>7356</v>
      </c>
      <c r="F6519" s="85" t="s">
        <v>32</v>
      </c>
      <c r="G6519" s="86" t="s">
        <v>29</v>
      </c>
      <c r="H6519" s="85" t="s">
        <v>2</v>
      </c>
      <c r="I6519" s="85">
        <v>1</v>
      </c>
      <c r="J6519" s="88">
        <v>2.6209302313952181E-2</v>
      </c>
      <c r="K6519" s="146">
        <v>0.11894933907743982</v>
      </c>
      <c r="L6519" s="147">
        <v>2.3864192643580378E-10</v>
      </c>
      <c r="M6519" s="147">
        <v>2.0990879943879269E-3</v>
      </c>
      <c r="N6519" s="87">
        <v>9.4092987641849639</v>
      </c>
      <c r="O6519" s="88">
        <v>2.0536835235784499E-2</v>
      </c>
      <c r="P6519" s="89">
        <v>2.1826106015418256</v>
      </c>
    </row>
    <row r="6520" spans="1:16">
      <c r="A6520" s="75" t="s">
        <v>7360</v>
      </c>
      <c r="B6520" s="85">
        <v>6516</v>
      </c>
      <c r="C6520" s="85">
        <v>4972</v>
      </c>
      <c r="D6520" s="85">
        <v>6516</v>
      </c>
      <c r="E6520" s="86" t="s">
        <v>7356</v>
      </c>
      <c r="F6520" s="85" t="s">
        <v>5038</v>
      </c>
      <c r="G6520" s="86" t="s">
        <v>29</v>
      </c>
      <c r="H6520" s="85" t="s">
        <v>2</v>
      </c>
      <c r="I6520" s="85">
        <v>1</v>
      </c>
      <c r="J6520" s="88">
        <v>0.96565137337182039</v>
      </c>
      <c r="K6520" s="146">
        <v>1.1768686284290009</v>
      </c>
      <c r="L6520" s="147">
        <v>4.5816058096259713E-9</v>
      </c>
      <c r="M6520" s="147">
        <v>0.1180821052916468</v>
      </c>
      <c r="N6520" s="87">
        <v>12.28604034877651</v>
      </c>
      <c r="O6520" s="88">
        <v>0.88109203141920323</v>
      </c>
      <c r="P6520" s="89">
        <v>71.714889940675292</v>
      </c>
    </row>
    <row r="6521" spans="1:16">
      <c r="A6521" s="75" t="s">
        <v>7361</v>
      </c>
      <c r="B6521" s="85">
        <v>6517</v>
      </c>
      <c r="C6521" s="85">
        <v>4973</v>
      </c>
      <c r="D6521" s="85">
        <v>6517</v>
      </c>
      <c r="E6521" s="86" t="s">
        <v>7356</v>
      </c>
      <c r="F6521" s="85" t="s">
        <v>4366</v>
      </c>
      <c r="G6521" s="86" t="s">
        <v>29</v>
      </c>
      <c r="H6521" s="85" t="s">
        <v>2</v>
      </c>
      <c r="I6521" s="85">
        <v>1</v>
      </c>
      <c r="J6521" s="88">
        <v>0.75770700061801577</v>
      </c>
      <c r="K6521" s="146">
        <v>0.74861917768130282</v>
      </c>
      <c r="L6521" s="147">
        <v>3.2080688755550569E-9</v>
      </c>
      <c r="M6521" s="147">
        <v>3.1304218074518178E-2</v>
      </c>
      <c r="N6521" s="87">
        <v>15.12821316049506</v>
      </c>
      <c r="O6521" s="88">
        <v>0.68275657814631374</v>
      </c>
      <c r="P6521" s="89">
        <v>45.131343067615205</v>
      </c>
    </row>
    <row r="6522" spans="1:16">
      <c r="A6522" s="75" t="s">
        <v>7362</v>
      </c>
      <c r="B6522" s="85">
        <v>6518</v>
      </c>
      <c r="C6522" s="85">
        <v>4974</v>
      </c>
      <c r="D6522" s="85">
        <v>6518</v>
      </c>
      <c r="E6522" s="86" t="s">
        <v>7356</v>
      </c>
      <c r="F6522" s="85" t="s">
        <v>429</v>
      </c>
      <c r="G6522" s="86" t="s">
        <v>29</v>
      </c>
      <c r="H6522" s="85" t="s">
        <v>2</v>
      </c>
      <c r="I6522" s="85">
        <v>1</v>
      </c>
      <c r="J6522" s="88">
        <v>0.72523988552254715</v>
      </c>
      <c r="K6522" s="146">
        <v>0.64957072448824771</v>
      </c>
      <c r="L6522" s="147">
        <v>2.779937593441353E-9</v>
      </c>
      <c r="M6522" s="147">
        <v>3.7159280219537023E-2</v>
      </c>
      <c r="N6522" s="87">
        <v>11.745254499412439</v>
      </c>
      <c r="O6522" s="88">
        <v>0.65389693539031457</v>
      </c>
      <c r="P6522" s="89">
        <v>55.673287915815365</v>
      </c>
    </row>
    <row r="6523" spans="1:16">
      <c r="A6523" s="75" t="s">
        <v>7363</v>
      </c>
      <c r="B6523" s="85">
        <v>6519</v>
      </c>
      <c r="C6523" s="85">
        <v>4975</v>
      </c>
      <c r="D6523" s="85">
        <v>6519</v>
      </c>
      <c r="E6523" s="86" t="s">
        <v>7356</v>
      </c>
      <c r="F6523" s="85" t="s">
        <v>1055</v>
      </c>
      <c r="G6523" s="86" t="s">
        <v>29</v>
      </c>
      <c r="H6523" s="85" t="s">
        <v>2</v>
      </c>
      <c r="I6523" s="85">
        <v>1</v>
      </c>
      <c r="J6523" s="88">
        <v>0.63629515863466424</v>
      </c>
      <c r="K6523" s="146">
        <v>0.63060844537424743</v>
      </c>
      <c r="L6523" s="147">
        <v>2.629960933404838E-9</v>
      </c>
      <c r="M6523" s="147">
        <v>3.8705898821585642E-2</v>
      </c>
      <c r="N6523" s="87">
        <v>10.66561970165105</v>
      </c>
      <c r="O6523" s="88">
        <v>0.58001656372394816</v>
      </c>
      <c r="P6523" s="89">
        <v>54.381890593207721</v>
      </c>
    </row>
    <row r="6524" spans="1:16">
      <c r="A6524" s="75" t="s">
        <v>7364</v>
      </c>
      <c r="B6524" s="85">
        <v>6520</v>
      </c>
      <c r="C6524" s="85">
        <v>4976</v>
      </c>
      <c r="D6524" s="85">
        <v>6520</v>
      </c>
      <c r="E6524" s="86" t="s">
        <v>7356</v>
      </c>
      <c r="F6524" s="85" t="s">
        <v>4489</v>
      </c>
      <c r="G6524" s="86" t="s">
        <v>29</v>
      </c>
      <c r="H6524" s="85" t="s">
        <v>2</v>
      </c>
      <c r="I6524" s="85">
        <v>1</v>
      </c>
      <c r="J6524" s="88">
        <v>0.71542627218167065</v>
      </c>
      <c r="K6524" s="146">
        <v>1.0236440565985114</v>
      </c>
      <c r="L6524" s="147">
        <v>3.395975535740125E-9</v>
      </c>
      <c r="M6524" s="147">
        <v>4.3565090897969692E-2</v>
      </c>
      <c r="N6524" s="87">
        <v>15.12736071842787</v>
      </c>
      <c r="O6524" s="88">
        <v>0.58003197687088615</v>
      </c>
      <c r="P6524" s="89">
        <v>38.343236977505398</v>
      </c>
    </row>
    <row r="6525" spans="1:16">
      <c r="A6525" s="75" t="s">
        <v>7365</v>
      </c>
      <c r="B6525" s="85">
        <v>6521</v>
      </c>
      <c r="C6525" s="85">
        <v>4977</v>
      </c>
      <c r="D6525" s="85">
        <v>6521</v>
      </c>
      <c r="E6525" s="86" t="s">
        <v>7356</v>
      </c>
      <c r="F6525" s="85" t="s">
        <v>965</v>
      </c>
      <c r="G6525" s="86" t="s">
        <v>29</v>
      </c>
      <c r="H6525" s="85" t="s">
        <v>2</v>
      </c>
      <c r="I6525" s="85">
        <v>1</v>
      </c>
      <c r="J6525" s="88">
        <v>0.41668489329267849</v>
      </c>
      <c r="K6525" s="146">
        <v>0.40422041911167023</v>
      </c>
      <c r="L6525" s="147">
        <v>1.651238947956039E-9</v>
      </c>
      <c r="M6525" s="147">
        <v>4.5995025721819877E-2</v>
      </c>
      <c r="N6525" s="87">
        <v>11.933857598758779</v>
      </c>
      <c r="O6525" s="88">
        <v>0.3700867108733118</v>
      </c>
      <c r="P6525" s="89">
        <v>31.011490443107341</v>
      </c>
    </row>
    <row r="6526" spans="1:16">
      <c r="A6526" s="75" t="s">
        <v>7366</v>
      </c>
      <c r="B6526" s="85">
        <v>6522</v>
      </c>
      <c r="C6526" s="85">
        <v>4978</v>
      </c>
      <c r="D6526" s="85">
        <v>6522</v>
      </c>
      <c r="E6526" s="86" t="s">
        <v>7356</v>
      </c>
      <c r="F6526" s="85" t="s">
        <v>4492</v>
      </c>
      <c r="G6526" s="86" t="s">
        <v>29</v>
      </c>
      <c r="H6526" s="85" t="s">
        <v>2</v>
      </c>
      <c r="I6526" s="85">
        <v>1</v>
      </c>
      <c r="J6526" s="88">
        <v>0.40581456422202861</v>
      </c>
      <c r="K6526" s="146">
        <v>0.43161248434982535</v>
      </c>
      <c r="L6526" s="147">
        <v>1.746164682643331E-9</v>
      </c>
      <c r="M6526" s="147">
        <v>2.818095527836674E-2</v>
      </c>
      <c r="N6526" s="87">
        <v>12.260403690270451</v>
      </c>
      <c r="O6526" s="88">
        <v>0.36123444975353192</v>
      </c>
      <c r="P6526" s="89">
        <v>29.46350372134961</v>
      </c>
    </row>
    <row r="6527" spans="1:16">
      <c r="A6527" s="75" t="s">
        <v>7367</v>
      </c>
      <c r="B6527" s="85">
        <v>6523</v>
      </c>
      <c r="C6527" s="85">
        <v>4979</v>
      </c>
      <c r="D6527" s="85">
        <v>6523</v>
      </c>
      <c r="E6527" s="86" t="s">
        <v>7356</v>
      </c>
      <c r="F6527" s="85" t="s">
        <v>1084</v>
      </c>
      <c r="G6527" s="86" t="s">
        <v>29</v>
      </c>
      <c r="H6527" s="85" t="s">
        <v>2</v>
      </c>
      <c r="I6527" s="85">
        <v>1</v>
      </c>
      <c r="J6527" s="88">
        <v>9.2168471877256478E-2</v>
      </c>
      <c r="K6527" s="146">
        <v>0.16447498938477936</v>
      </c>
      <c r="L6527" s="147">
        <v>4.9612006065818058E-10</v>
      </c>
      <c r="M6527" s="147">
        <v>1.031128069250755E-2</v>
      </c>
      <c r="N6527" s="87">
        <v>13.973731460354189</v>
      </c>
      <c r="O6527" s="88">
        <v>7.9539782375568968E-2</v>
      </c>
      <c r="P6527" s="89">
        <v>5.6920932394641062</v>
      </c>
    </row>
    <row r="6528" spans="1:16">
      <c r="A6528" s="75" t="s">
        <v>7368</v>
      </c>
      <c r="B6528" s="85">
        <v>6524</v>
      </c>
      <c r="C6528" s="85">
        <v>4980</v>
      </c>
      <c r="D6528" s="85">
        <v>6524</v>
      </c>
      <c r="E6528" s="86" t="s">
        <v>7356</v>
      </c>
      <c r="F6528" s="85" t="s">
        <v>4370</v>
      </c>
      <c r="G6528" s="86" t="s">
        <v>29</v>
      </c>
      <c r="H6528" s="85" t="s">
        <v>2</v>
      </c>
      <c r="I6528" s="85">
        <v>1</v>
      </c>
      <c r="J6528" s="88">
        <v>0.44811611038468369</v>
      </c>
      <c r="K6528" s="146">
        <v>0.46158735491420128</v>
      </c>
      <c r="L6528" s="147">
        <v>1.7737068491943171E-9</v>
      </c>
      <c r="M6528" s="147">
        <v>5.3057770104464899E-2</v>
      </c>
      <c r="N6528" s="87">
        <v>10.97989616471525</v>
      </c>
      <c r="O6528" s="88">
        <v>0.42069975636195911</v>
      </c>
      <c r="P6528" s="89">
        <v>38.315458548133684</v>
      </c>
    </row>
    <row r="6529" spans="1:16">
      <c r="A6529" s="75" t="s">
        <v>7369</v>
      </c>
      <c r="B6529" s="85">
        <v>6525</v>
      </c>
      <c r="C6529" s="85">
        <v>4981</v>
      </c>
      <c r="D6529" s="85">
        <v>6525</v>
      </c>
      <c r="E6529" s="86" t="s">
        <v>7356</v>
      </c>
      <c r="F6529" s="85" t="s">
        <v>4627</v>
      </c>
      <c r="G6529" s="86" t="s">
        <v>29</v>
      </c>
      <c r="H6529" s="85" t="s">
        <v>2</v>
      </c>
      <c r="I6529" s="85">
        <v>1</v>
      </c>
      <c r="J6529" s="88">
        <v>0.64925978705217657</v>
      </c>
      <c r="K6529" s="146">
        <v>0.77113099247054351</v>
      </c>
      <c r="L6529" s="147">
        <v>2.9428889752958809E-9</v>
      </c>
      <c r="M6529" s="147">
        <v>5.6229452317196067E-2</v>
      </c>
      <c r="N6529" s="87">
        <v>10.448584460813301</v>
      </c>
      <c r="O6529" s="88">
        <v>0.58669055915360224</v>
      </c>
      <c r="P6529" s="89">
        <v>56.150243255815646</v>
      </c>
    </row>
    <row r="6530" spans="1:16">
      <c r="A6530" s="75" t="s">
        <v>7370</v>
      </c>
      <c r="B6530" s="85">
        <v>6526</v>
      </c>
      <c r="C6530" s="85">
        <v>4982</v>
      </c>
      <c r="D6530" s="85">
        <v>6526</v>
      </c>
      <c r="E6530" s="86" t="s">
        <v>7356</v>
      </c>
      <c r="F6530" s="85" t="s">
        <v>4496</v>
      </c>
      <c r="G6530" s="86" t="s">
        <v>29</v>
      </c>
      <c r="H6530" s="85" t="s">
        <v>2</v>
      </c>
      <c r="I6530" s="85">
        <v>1</v>
      </c>
      <c r="J6530" s="88">
        <v>0.6064152419150709</v>
      </c>
      <c r="K6530" s="146">
        <v>0.60033620638489471</v>
      </c>
      <c r="L6530" s="147">
        <v>2.5076677417050891E-9</v>
      </c>
      <c r="M6530" s="147">
        <v>4.7227792934235832E-2</v>
      </c>
      <c r="N6530" s="87">
        <v>10.74554487443171</v>
      </c>
      <c r="O6530" s="88">
        <v>0.5476335690249825</v>
      </c>
      <c r="P6530" s="89">
        <v>50.9637785169963</v>
      </c>
    </row>
    <row r="6531" spans="1:16">
      <c r="A6531" s="75" t="s">
        <v>7371</v>
      </c>
      <c r="B6531" s="85">
        <v>6527</v>
      </c>
      <c r="C6531" s="85">
        <v>4983</v>
      </c>
      <c r="D6531" s="85">
        <v>6527</v>
      </c>
      <c r="E6531" s="86" t="s">
        <v>7356</v>
      </c>
      <c r="F6531" s="85" t="s">
        <v>4372</v>
      </c>
      <c r="G6531" s="86" t="s">
        <v>29</v>
      </c>
      <c r="H6531" s="85" t="s">
        <v>2</v>
      </c>
      <c r="I6531" s="85">
        <v>1</v>
      </c>
      <c r="J6531" s="88">
        <v>0.38799291193259622</v>
      </c>
      <c r="K6531" s="146">
        <v>0.44910090918090839</v>
      </c>
      <c r="L6531" s="147">
        <v>1.8460556885263599E-9</v>
      </c>
      <c r="M6531" s="147">
        <v>3.1799929933563092E-2</v>
      </c>
      <c r="N6531" s="87">
        <v>11.021640526321139</v>
      </c>
      <c r="O6531" s="88">
        <v>0.33773909766919202</v>
      </c>
      <c r="P6531" s="89">
        <v>30.643269199592044</v>
      </c>
    </row>
    <row r="6532" spans="1:16">
      <c r="A6532" s="75" t="s">
        <v>7372</v>
      </c>
      <c r="B6532" s="85">
        <v>6528</v>
      </c>
      <c r="C6532" s="85">
        <v>4984</v>
      </c>
      <c r="D6532" s="85">
        <v>6528</v>
      </c>
      <c r="E6532" s="86" t="s">
        <v>7356</v>
      </c>
      <c r="F6532" s="85" t="s">
        <v>4498</v>
      </c>
      <c r="G6532" s="86" t="s">
        <v>29</v>
      </c>
      <c r="H6532" s="85" t="s">
        <v>2</v>
      </c>
      <c r="I6532" s="85">
        <v>1</v>
      </c>
      <c r="J6532" s="88">
        <v>0.64517919560145731</v>
      </c>
      <c r="K6532" s="146">
        <v>0.70774154700337522</v>
      </c>
      <c r="L6532" s="147">
        <v>2.771032778368833E-9</v>
      </c>
      <c r="M6532" s="147">
        <v>5.2730804891117873E-2</v>
      </c>
      <c r="N6532" s="87">
        <v>9.5557193144740413</v>
      </c>
      <c r="O6532" s="88">
        <v>0.60262456678646137</v>
      </c>
      <c r="P6532" s="89">
        <v>63.064280872468323</v>
      </c>
    </row>
    <row r="6533" spans="1:16">
      <c r="A6533" s="75" t="s">
        <v>7373</v>
      </c>
      <c r="B6533" s="85">
        <v>6529</v>
      </c>
      <c r="C6533" s="85">
        <v>4985</v>
      </c>
      <c r="D6533" s="85">
        <v>6529</v>
      </c>
      <c r="E6533" s="86" t="s">
        <v>7356</v>
      </c>
      <c r="F6533" s="85" t="s">
        <v>3901</v>
      </c>
      <c r="G6533" s="86" t="s">
        <v>29</v>
      </c>
      <c r="H6533" s="85" t="s">
        <v>2</v>
      </c>
      <c r="I6533" s="85">
        <v>1</v>
      </c>
      <c r="J6533" s="88">
        <v>0.4962637104059533</v>
      </c>
      <c r="K6533" s="146">
        <v>0.50074925307531648</v>
      </c>
      <c r="L6533" s="147">
        <v>2.0870087922700421E-9</v>
      </c>
      <c r="M6533" s="147">
        <v>3.5626269227292319E-2</v>
      </c>
      <c r="N6533" s="87">
        <v>9.8532136182431724</v>
      </c>
      <c r="O6533" s="88">
        <v>0.45009098574865719</v>
      </c>
      <c r="P6533" s="89">
        <v>45.679613087380559</v>
      </c>
    </row>
    <row r="6534" spans="1:16">
      <c r="A6534" s="75" t="s">
        <v>7374</v>
      </c>
      <c r="B6534" s="85">
        <v>6530</v>
      </c>
      <c r="C6534" s="85">
        <v>4986</v>
      </c>
      <c r="D6534" s="85">
        <v>6530</v>
      </c>
      <c r="E6534" s="86" t="s">
        <v>7356</v>
      </c>
      <c r="F6534" s="85" t="s">
        <v>1068</v>
      </c>
      <c r="G6534" s="86" t="s">
        <v>29</v>
      </c>
      <c r="H6534" s="85" t="s">
        <v>2</v>
      </c>
      <c r="I6534" s="85">
        <v>1</v>
      </c>
      <c r="J6534" s="88">
        <v>0.60521805343119539</v>
      </c>
      <c r="K6534" s="146">
        <v>0.55048684485662236</v>
      </c>
      <c r="L6534" s="147">
        <v>2.373873691575542E-9</v>
      </c>
      <c r="M6534" s="147">
        <v>6.2141209472018157E-2</v>
      </c>
      <c r="N6534" s="87">
        <v>10.086333811231</v>
      </c>
      <c r="O6534" s="88">
        <v>0.52784480369262143</v>
      </c>
      <c r="P6534" s="89">
        <v>52.332672462701282</v>
      </c>
    </row>
    <row r="6535" spans="1:16">
      <c r="A6535" s="75" t="s">
        <v>7375</v>
      </c>
      <c r="B6535" s="85">
        <v>6531</v>
      </c>
      <c r="C6535" s="85">
        <v>4987</v>
      </c>
      <c r="D6535" s="85">
        <v>6531</v>
      </c>
      <c r="E6535" s="86" t="s">
        <v>7356</v>
      </c>
      <c r="F6535" s="85" t="s">
        <v>4381</v>
      </c>
      <c r="G6535" s="86" t="s">
        <v>29</v>
      </c>
      <c r="H6535" s="85" t="s">
        <v>2</v>
      </c>
      <c r="I6535" s="85">
        <v>1</v>
      </c>
      <c r="J6535" s="88">
        <v>0.75047209214429289</v>
      </c>
      <c r="K6535" s="146">
        <v>0.67212052524211974</v>
      </c>
      <c r="L6535" s="147">
        <v>2.999463109019874E-9</v>
      </c>
      <c r="M6535" s="147">
        <v>9.044867595134827E-2</v>
      </c>
      <c r="N6535" s="87">
        <v>13.4062616008997</v>
      </c>
      <c r="O6535" s="88">
        <v>0.66024328843101643</v>
      </c>
      <c r="P6535" s="89">
        <v>49.248874002779957</v>
      </c>
    </row>
    <row r="6536" spans="1:16">
      <c r="A6536" s="75" t="s">
        <v>7376</v>
      </c>
      <c r="B6536" s="85">
        <v>6532</v>
      </c>
      <c r="C6536" s="85">
        <v>4988</v>
      </c>
      <c r="D6536" s="85">
        <v>6532</v>
      </c>
      <c r="E6536" s="86" t="s">
        <v>7356</v>
      </c>
      <c r="F6536" s="85" t="s">
        <v>4641</v>
      </c>
      <c r="G6536" s="86" t="s">
        <v>29</v>
      </c>
      <c r="H6536" s="85" t="s">
        <v>2</v>
      </c>
      <c r="I6536" s="85">
        <v>1</v>
      </c>
      <c r="J6536" s="88">
        <v>0.39847865629857421</v>
      </c>
      <c r="K6536" s="146">
        <v>0.42871121107190058</v>
      </c>
      <c r="L6536" s="147">
        <v>1.719072086381409E-9</v>
      </c>
      <c r="M6536" s="147">
        <v>2.9191532783230872E-2</v>
      </c>
      <c r="N6536" s="87">
        <v>7.8200805802485398</v>
      </c>
      <c r="O6536" s="88">
        <v>0.36103287540513551</v>
      </c>
      <c r="P6536" s="89">
        <v>46.167411153922032</v>
      </c>
    </row>
    <row r="6537" spans="1:16">
      <c r="A6537" s="75" t="s">
        <v>7377</v>
      </c>
      <c r="B6537" s="85">
        <v>6533</v>
      </c>
      <c r="C6537" s="85">
        <v>4989</v>
      </c>
      <c r="D6537" s="85">
        <v>6533</v>
      </c>
      <c r="E6537" s="86" t="s">
        <v>7356</v>
      </c>
      <c r="F6537" s="85" t="s">
        <v>4383</v>
      </c>
      <c r="G6537" s="86" t="s">
        <v>29</v>
      </c>
      <c r="H6537" s="85" t="s">
        <v>2</v>
      </c>
      <c r="I6537" s="85">
        <v>1</v>
      </c>
      <c r="J6537" s="88">
        <v>0.4536964496101446</v>
      </c>
      <c r="K6537" s="146">
        <v>0.46263049824051961</v>
      </c>
      <c r="L6537" s="147">
        <v>2.51558684547613E-9</v>
      </c>
      <c r="M6537" s="147">
        <v>4.844733530269392E-2</v>
      </c>
      <c r="N6537" s="87">
        <v>7.9658862989723112</v>
      </c>
      <c r="O6537" s="88">
        <v>0.38407109453082522</v>
      </c>
      <c r="P6537" s="89">
        <v>48.214483626307185</v>
      </c>
    </row>
    <row r="6538" spans="1:16">
      <c r="A6538" s="75" t="s">
        <v>7378</v>
      </c>
      <c r="B6538" s="85">
        <v>6534</v>
      </c>
      <c r="C6538" s="85">
        <v>4990</v>
      </c>
      <c r="D6538" s="85">
        <v>6534</v>
      </c>
      <c r="E6538" s="86" t="s">
        <v>7356</v>
      </c>
      <c r="F6538" s="85" t="s">
        <v>6286</v>
      </c>
      <c r="G6538" s="86" t="s">
        <v>29</v>
      </c>
      <c r="H6538" s="85" t="s">
        <v>2</v>
      </c>
      <c r="I6538" s="85">
        <v>1</v>
      </c>
      <c r="J6538" s="88">
        <v>0.60499800508356083</v>
      </c>
      <c r="K6538" s="146">
        <v>2.0351526014866237</v>
      </c>
      <c r="L6538" s="147">
        <v>3.5798346686202342E-9</v>
      </c>
      <c r="M6538" s="147">
        <v>7.8844778681439551E-3</v>
      </c>
      <c r="N6538" s="87">
        <v>6.0562784909547416</v>
      </c>
      <c r="O6538" s="88">
        <v>0.58304179893542607</v>
      </c>
      <c r="P6538" s="89">
        <v>96.270638776968212</v>
      </c>
    </row>
    <row r="6539" spans="1:16">
      <c r="A6539" s="75" t="s">
        <v>7379</v>
      </c>
      <c r="B6539" s="85">
        <v>6535</v>
      </c>
      <c r="C6539" s="85">
        <v>4991</v>
      </c>
      <c r="D6539" s="85">
        <v>6535</v>
      </c>
      <c r="E6539" s="86" t="s">
        <v>7356</v>
      </c>
      <c r="F6539" s="85" t="s">
        <v>5075</v>
      </c>
      <c r="G6539" s="86" t="s">
        <v>29</v>
      </c>
      <c r="H6539" s="85" t="s">
        <v>2</v>
      </c>
      <c r="I6539" s="85">
        <v>1</v>
      </c>
      <c r="J6539" s="88">
        <v>0.46126937175321298</v>
      </c>
      <c r="K6539" s="146">
        <v>0.39497725360007746</v>
      </c>
      <c r="L6539" s="147">
        <v>1.727329786079739E-9</v>
      </c>
      <c r="M6539" s="147">
        <v>5.4516234622785917E-2</v>
      </c>
      <c r="N6539" s="87">
        <v>8.0880905683021425</v>
      </c>
      <c r="O6539" s="88">
        <v>0.39927841508000811</v>
      </c>
      <c r="P6539" s="89">
        <v>49.36621464710241</v>
      </c>
    </row>
    <row r="6540" spans="1:16">
      <c r="A6540" s="75" t="s">
        <v>7380</v>
      </c>
      <c r="B6540" s="85">
        <v>6536</v>
      </c>
      <c r="C6540" s="85">
        <v>4992</v>
      </c>
      <c r="D6540" s="85">
        <v>6536</v>
      </c>
      <c r="E6540" s="86" t="s">
        <v>7356</v>
      </c>
      <c r="F6540" s="85" t="s">
        <v>2124</v>
      </c>
      <c r="G6540" s="86" t="s">
        <v>29</v>
      </c>
      <c r="H6540" s="85" t="s">
        <v>2</v>
      </c>
      <c r="I6540" s="85">
        <v>1</v>
      </c>
      <c r="J6540" s="88">
        <v>0.48277078662451511</v>
      </c>
      <c r="K6540" s="146">
        <v>0.46616847203723372</v>
      </c>
      <c r="L6540" s="147">
        <v>2.386188917987854E-9</v>
      </c>
      <c r="M6540" s="147">
        <v>3.8010583569503119E-2</v>
      </c>
      <c r="N6540" s="87">
        <v>6.9356525613250648</v>
      </c>
      <c r="O6540" s="88">
        <v>0.439663223588106</v>
      </c>
      <c r="P6540" s="89">
        <v>63.391760140895492</v>
      </c>
    </row>
    <row r="6541" spans="1:16">
      <c r="A6541" s="75" t="s">
        <v>7381</v>
      </c>
      <c r="B6541" s="85">
        <v>6537</v>
      </c>
      <c r="C6541" s="85">
        <v>4993</v>
      </c>
      <c r="D6541" s="85">
        <v>6537</v>
      </c>
      <c r="E6541" s="86" t="s">
        <v>7356</v>
      </c>
      <c r="F6541" s="85" t="s">
        <v>4253</v>
      </c>
      <c r="G6541" s="86" t="s">
        <v>29</v>
      </c>
      <c r="H6541" s="85" t="s">
        <v>2</v>
      </c>
      <c r="I6541" s="85">
        <v>1</v>
      </c>
      <c r="J6541" s="88">
        <v>0.49324617878713062</v>
      </c>
      <c r="K6541" s="146">
        <v>0.49897267723347194</v>
      </c>
      <c r="L6541" s="147">
        <v>2.0729451531798821E-9</v>
      </c>
      <c r="M6541" s="147">
        <v>3.5076790807527618E-2</v>
      </c>
      <c r="N6541" s="87">
        <v>9.7020656939625702</v>
      </c>
      <c r="O6541" s="88">
        <v>0.44883014502286139</v>
      </c>
      <c r="P6541" s="89">
        <v>46.261297251590527</v>
      </c>
    </row>
    <row r="6542" spans="1:16">
      <c r="A6542" s="75" t="s">
        <v>7382</v>
      </c>
      <c r="B6542" s="85">
        <v>6538</v>
      </c>
      <c r="C6542" s="85">
        <v>4994</v>
      </c>
      <c r="D6542" s="85">
        <v>6538</v>
      </c>
      <c r="E6542" s="86" t="s">
        <v>7356</v>
      </c>
      <c r="F6542" s="85" t="s">
        <v>4389</v>
      </c>
      <c r="G6542" s="86" t="s">
        <v>29</v>
      </c>
      <c r="H6542" s="85" t="s">
        <v>2</v>
      </c>
      <c r="I6542" s="85">
        <v>1</v>
      </c>
      <c r="J6542" s="88">
        <v>1.092714137798418</v>
      </c>
      <c r="K6542" s="146">
        <v>1.4332325471334415</v>
      </c>
      <c r="L6542" s="147">
        <v>5.2672342447162816E-9</v>
      </c>
      <c r="M6542" s="147">
        <v>3.9836022960937557E-2</v>
      </c>
      <c r="N6542" s="87">
        <v>13.48398996508036</v>
      </c>
      <c r="O6542" s="88">
        <v>0.99500384244820794</v>
      </c>
      <c r="P6542" s="89">
        <v>73.791499773062768</v>
      </c>
    </row>
    <row r="6543" spans="1:16">
      <c r="A6543" s="75" t="s">
        <v>7383</v>
      </c>
      <c r="B6543" s="85">
        <v>6539</v>
      </c>
      <c r="C6543" s="85">
        <v>4995</v>
      </c>
      <c r="D6543" s="85">
        <v>6539</v>
      </c>
      <c r="E6543" s="86" t="s">
        <v>7356</v>
      </c>
      <c r="F6543" s="85" t="s">
        <v>3724</v>
      </c>
      <c r="G6543" s="86" t="s">
        <v>29</v>
      </c>
      <c r="H6543" s="85" t="s">
        <v>2</v>
      </c>
      <c r="I6543" s="85">
        <v>1</v>
      </c>
      <c r="J6543" s="88">
        <v>0.37969008648916031</v>
      </c>
      <c r="K6543" s="146">
        <v>0.41707122781217948</v>
      </c>
      <c r="L6543" s="147">
        <v>1.7983789920749139E-9</v>
      </c>
      <c r="M6543" s="147">
        <v>3.6615735174215333E-2</v>
      </c>
      <c r="N6543" s="87">
        <v>6.6514094599182796</v>
      </c>
      <c r="O6543" s="88">
        <v>0.33496907781646451</v>
      </c>
      <c r="P6543" s="89">
        <v>50.36061602206339</v>
      </c>
    </row>
    <row r="6544" spans="1:16">
      <c r="A6544" s="75" t="s">
        <v>7384</v>
      </c>
      <c r="B6544" s="85">
        <v>6540</v>
      </c>
      <c r="C6544" s="85">
        <v>4996</v>
      </c>
      <c r="D6544" s="85">
        <v>6540</v>
      </c>
      <c r="E6544" s="86" t="s">
        <v>7356</v>
      </c>
      <c r="F6544" s="85" t="s">
        <v>4646</v>
      </c>
      <c r="G6544" s="86" t="s">
        <v>29</v>
      </c>
      <c r="H6544" s="85" t="s">
        <v>2</v>
      </c>
      <c r="I6544" s="85">
        <v>1</v>
      </c>
      <c r="J6544" s="88">
        <v>0.3821018527581308</v>
      </c>
      <c r="K6544" s="146">
        <v>0.53122002853654859</v>
      </c>
      <c r="L6544" s="147">
        <v>1.8568359320661721E-9</v>
      </c>
      <c r="M6544" s="147">
        <v>2.6025543950163269E-2</v>
      </c>
      <c r="N6544" s="87">
        <v>8.5939470833388825</v>
      </c>
      <c r="O6544" s="88">
        <v>0.34531252009533508</v>
      </c>
      <c r="P6544" s="89">
        <v>40.180899038207222</v>
      </c>
    </row>
    <row r="6545" spans="1:16">
      <c r="A6545" s="75" t="s">
        <v>7385</v>
      </c>
      <c r="B6545" s="85">
        <v>6541</v>
      </c>
      <c r="C6545" s="85">
        <v>4997</v>
      </c>
      <c r="D6545" s="85">
        <v>6541</v>
      </c>
      <c r="E6545" s="86" t="s">
        <v>7356</v>
      </c>
      <c r="F6545" s="85" t="s">
        <v>4648</v>
      </c>
      <c r="G6545" s="86" t="s">
        <v>29</v>
      </c>
      <c r="H6545" s="85" t="s">
        <v>2</v>
      </c>
      <c r="I6545" s="85">
        <v>1</v>
      </c>
      <c r="J6545" s="88">
        <v>1.0972375817940041</v>
      </c>
      <c r="K6545" s="146">
        <v>3.17350719166742</v>
      </c>
      <c r="L6545" s="147">
        <v>7.83267344595833E-9</v>
      </c>
      <c r="M6545" s="147">
        <v>7.2072375128322281E-3</v>
      </c>
      <c r="N6545" s="87">
        <v>12.78574314348811</v>
      </c>
      <c r="O6545" s="88">
        <v>1.0744503128236791</v>
      </c>
      <c r="P6545" s="89">
        <v>84.0350303275806</v>
      </c>
    </row>
    <row r="6546" spans="1:16">
      <c r="A6546" s="75" t="s">
        <v>7386</v>
      </c>
      <c r="B6546" s="85">
        <v>6542</v>
      </c>
      <c r="C6546" s="85">
        <v>4998</v>
      </c>
      <c r="D6546" s="85">
        <v>6542</v>
      </c>
      <c r="E6546" s="86" t="s">
        <v>7356</v>
      </c>
      <c r="F6546" s="85" t="s">
        <v>1039</v>
      </c>
      <c r="G6546" s="86" t="s">
        <v>29</v>
      </c>
      <c r="H6546" s="85" t="s">
        <v>2</v>
      </c>
      <c r="I6546" s="85">
        <v>1</v>
      </c>
      <c r="J6546" s="88">
        <v>7.9082910091290121E-2</v>
      </c>
      <c r="K6546" s="146">
        <v>0.14332850535457611</v>
      </c>
      <c r="L6546" s="147">
        <v>3.9552875578823552E-10</v>
      </c>
      <c r="M6546" s="147">
        <v>6.6702356811676388E-3</v>
      </c>
      <c r="N6546" s="87">
        <v>13.53172580983588</v>
      </c>
      <c r="O6546" s="88">
        <v>6.9834721284130055E-2</v>
      </c>
      <c r="P6546" s="89">
        <v>5.1608140946344712</v>
      </c>
    </row>
    <row r="6547" spans="1:16">
      <c r="A6547" s="75" t="s">
        <v>7387</v>
      </c>
      <c r="B6547" s="85">
        <v>6543</v>
      </c>
      <c r="C6547" s="85">
        <v>4999</v>
      </c>
      <c r="D6547" s="85">
        <v>6543</v>
      </c>
      <c r="E6547" s="86" t="s">
        <v>7356</v>
      </c>
      <c r="F6547" s="85" t="s">
        <v>4653</v>
      </c>
      <c r="G6547" s="86" t="s">
        <v>29</v>
      </c>
      <c r="H6547" s="85" t="s">
        <v>2</v>
      </c>
      <c r="I6547" s="85">
        <v>1</v>
      </c>
      <c r="J6547" s="88">
        <v>0.78342599612032948</v>
      </c>
      <c r="K6547" s="146">
        <v>0.9701540409473558</v>
      </c>
      <c r="L6547" s="147">
        <v>3.6216218749001799E-9</v>
      </c>
      <c r="M6547" s="147">
        <v>3.3320513925323619E-2</v>
      </c>
      <c r="N6547" s="87">
        <v>10.655347753134199</v>
      </c>
      <c r="O6547" s="88">
        <v>0.70415736448297406</v>
      </c>
      <c r="P6547" s="89">
        <v>66.08487876670668</v>
      </c>
    </row>
    <row r="6548" spans="1:16">
      <c r="A6548" s="75" t="s">
        <v>7388</v>
      </c>
      <c r="B6548" s="85">
        <v>6544</v>
      </c>
      <c r="C6548" s="85">
        <v>5000</v>
      </c>
      <c r="D6548" s="85">
        <v>6544</v>
      </c>
      <c r="E6548" s="86" t="s">
        <v>7356</v>
      </c>
      <c r="F6548" s="85" t="s">
        <v>4655</v>
      </c>
      <c r="G6548" s="86" t="s">
        <v>29</v>
      </c>
      <c r="H6548" s="85" t="s">
        <v>2</v>
      </c>
      <c r="I6548" s="85">
        <v>1</v>
      </c>
      <c r="J6548" s="88">
        <v>0.28377751705101167</v>
      </c>
      <c r="K6548" s="146">
        <v>0.41365935185214314</v>
      </c>
      <c r="L6548" s="147">
        <v>1.462965814852322E-9</v>
      </c>
      <c r="M6548" s="147">
        <v>2.5418514359107639E-2</v>
      </c>
      <c r="N6548" s="87">
        <v>12.099427457938781</v>
      </c>
      <c r="O6548" s="88">
        <v>0.24297261951688551</v>
      </c>
      <c r="P6548" s="89">
        <v>20.081331977197333</v>
      </c>
    </row>
    <row r="6549" spans="1:16">
      <c r="A6549" s="75" t="s">
        <v>9442</v>
      </c>
      <c r="B6549" s="85">
        <v>6545</v>
      </c>
      <c r="C6549" s="85">
        <v>6240</v>
      </c>
      <c r="D6549" s="85">
        <v>6545</v>
      </c>
      <c r="E6549" s="86" t="s">
        <v>9443</v>
      </c>
      <c r="F6549" s="85" t="s">
        <v>32</v>
      </c>
      <c r="G6549" s="86" t="s">
        <v>29</v>
      </c>
      <c r="H6549" s="85" t="s">
        <v>2</v>
      </c>
      <c r="I6549" s="85">
        <v>1</v>
      </c>
      <c r="J6549" s="88">
        <v>0.77704884650988626</v>
      </c>
      <c r="K6549" s="146">
        <v>0.46722714402286109</v>
      </c>
      <c r="L6549" s="147">
        <v>2.4211315933592001E-9</v>
      </c>
      <c r="M6549" s="147">
        <v>9.2934441591562167E-2</v>
      </c>
      <c r="N6549" s="87">
        <v>12.30327720353392</v>
      </c>
      <c r="O6549" s="88">
        <v>0.66752457901300533</v>
      </c>
      <c r="P6549" s="89">
        <v>54.255835089310153</v>
      </c>
    </row>
    <row r="6550" spans="1:16">
      <c r="A6550" s="75" t="s">
        <v>9446</v>
      </c>
      <c r="B6550" s="85">
        <v>6546</v>
      </c>
      <c r="C6550" s="85">
        <v>6242</v>
      </c>
      <c r="D6550" s="85">
        <v>6546</v>
      </c>
      <c r="E6550" s="86" t="s">
        <v>9443</v>
      </c>
      <c r="F6550" s="85" t="s">
        <v>38</v>
      </c>
      <c r="G6550" s="86" t="s">
        <v>29</v>
      </c>
      <c r="H6550" s="85" t="s">
        <v>2</v>
      </c>
      <c r="I6550" s="85">
        <v>1</v>
      </c>
      <c r="J6550" s="88">
        <v>0.2395108216128011</v>
      </c>
      <c r="K6550" s="146">
        <v>0.14568133275040554</v>
      </c>
      <c r="L6550" s="147">
        <v>7.4882332751525062E-10</v>
      </c>
      <c r="M6550" s="147">
        <v>2.9086413223418789E-2</v>
      </c>
      <c r="N6550" s="87">
        <v>3.8546853194084538</v>
      </c>
      <c r="O6550" s="88">
        <v>0.21026039148049411</v>
      </c>
      <c r="P6550" s="89">
        <v>54.546707203783107</v>
      </c>
    </row>
    <row r="6551" spans="1:16">
      <c r="A6551" s="75" t="s">
        <v>9448</v>
      </c>
      <c r="B6551" s="85">
        <v>6547</v>
      </c>
      <c r="C6551" s="85">
        <v>6244</v>
      </c>
      <c r="D6551" s="85">
        <v>6547</v>
      </c>
      <c r="E6551" s="86" t="s">
        <v>9449</v>
      </c>
      <c r="F6551" s="85" t="s">
        <v>32</v>
      </c>
      <c r="G6551" s="86" t="s">
        <v>29</v>
      </c>
      <c r="H6551" s="85" t="s">
        <v>2</v>
      </c>
      <c r="I6551" s="85">
        <v>1</v>
      </c>
      <c r="J6551" s="88">
        <v>0.66384464337623694</v>
      </c>
      <c r="K6551" s="146">
        <v>0.39915925259096052</v>
      </c>
      <c r="L6551" s="147">
        <v>2.0684095296961812E-9</v>
      </c>
      <c r="M6551" s="147">
        <v>7.9395306373362395E-2</v>
      </c>
      <c r="N6551" s="87">
        <v>10.51087676691512</v>
      </c>
      <c r="O6551" s="88">
        <v>0.57027639650980855</v>
      </c>
      <c r="P6551" s="89">
        <v>54.255835089310189</v>
      </c>
    </row>
    <row r="6552" spans="1:16">
      <c r="A6552" s="75" t="s">
        <v>9452</v>
      </c>
      <c r="B6552" s="85">
        <v>6548</v>
      </c>
      <c r="C6552" s="85">
        <v>6246</v>
      </c>
      <c r="D6552" s="85">
        <v>6548</v>
      </c>
      <c r="E6552" s="86" t="s">
        <v>9449</v>
      </c>
      <c r="F6552" s="85" t="s">
        <v>31</v>
      </c>
      <c r="G6552" s="86" t="s">
        <v>29</v>
      </c>
      <c r="H6552" s="85" t="s">
        <v>2</v>
      </c>
      <c r="I6552" s="85">
        <v>1</v>
      </c>
      <c r="J6552" s="88">
        <v>0.65305608197142329</v>
      </c>
      <c r="K6552" s="146">
        <v>0.39506407734739579</v>
      </c>
      <c r="L6552" s="147">
        <v>2.0403900276828419E-9</v>
      </c>
      <c r="M6552" s="147">
        <v>7.894564274041703E-2</v>
      </c>
      <c r="N6552" s="87">
        <v>10.4537510791421</v>
      </c>
      <c r="O6552" s="88">
        <v>0.56838035756692595</v>
      </c>
      <c r="P6552" s="89">
        <v>54.370948118421317</v>
      </c>
    </row>
    <row r="6553" spans="1:16">
      <c r="A6553" s="75" t="s">
        <v>9454</v>
      </c>
      <c r="B6553" s="85">
        <v>6549</v>
      </c>
      <c r="C6553" s="85">
        <v>6248</v>
      </c>
      <c r="D6553" s="85">
        <v>6549</v>
      </c>
      <c r="E6553" s="86" t="s">
        <v>9449</v>
      </c>
      <c r="F6553" s="85" t="s">
        <v>38</v>
      </c>
      <c r="G6553" s="86" t="s">
        <v>29</v>
      </c>
      <c r="H6553" s="85" t="s">
        <v>2</v>
      </c>
      <c r="I6553" s="85">
        <v>1</v>
      </c>
      <c r="J6553" s="88">
        <v>0.63573290678497352</v>
      </c>
      <c r="K6553" s="146">
        <v>0.38694882717969314</v>
      </c>
      <c r="L6553" s="147">
        <v>1.987712248870864E-9</v>
      </c>
      <c r="M6553" s="147">
        <v>7.7272211256213058E-2</v>
      </c>
      <c r="N6553" s="87">
        <v>10.24167468481996</v>
      </c>
      <c r="O6553" s="88">
        <v>0.55886878260199835</v>
      </c>
      <c r="P6553" s="89">
        <v>54.568105295352169</v>
      </c>
    </row>
    <row r="6554" spans="1:16">
      <c r="A6554" s="75" t="s">
        <v>9473</v>
      </c>
      <c r="B6554" s="85">
        <v>6550</v>
      </c>
      <c r="C6554" s="85">
        <v>6264</v>
      </c>
      <c r="D6554" s="85">
        <v>6550</v>
      </c>
      <c r="E6554" s="86" t="s">
        <v>9474</v>
      </c>
      <c r="F6554" s="85" t="s">
        <v>32</v>
      </c>
      <c r="G6554" s="86" t="s">
        <v>29</v>
      </c>
      <c r="H6554" s="85" t="s">
        <v>2</v>
      </c>
      <c r="I6554" s="85">
        <v>1</v>
      </c>
      <c r="J6554" s="88">
        <v>0.72914524134846315</v>
      </c>
      <c r="K6554" s="146">
        <v>0.45130585184658684</v>
      </c>
      <c r="L6554" s="147">
        <v>2.373358760997177E-9</v>
      </c>
      <c r="M6554" s="147">
        <v>8.4531956144036677E-2</v>
      </c>
      <c r="N6554" s="87">
        <v>11.191735877339211</v>
      </c>
      <c r="O6554" s="88">
        <v>0.60742661971124279</v>
      </c>
      <c r="P6554" s="89">
        <v>54.274567088484226</v>
      </c>
    </row>
    <row r="6555" spans="1:16">
      <c r="A6555" s="75" t="s">
        <v>9476</v>
      </c>
      <c r="B6555" s="85">
        <v>6551</v>
      </c>
      <c r="C6555" s="85">
        <v>6266</v>
      </c>
      <c r="D6555" s="85">
        <v>6551</v>
      </c>
      <c r="E6555" s="86" t="s">
        <v>9474</v>
      </c>
      <c r="F6555" s="85" t="s">
        <v>31</v>
      </c>
      <c r="G6555" s="86" t="s">
        <v>29</v>
      </c>
      <c r="H6555" s="85" t="s">
        <v>2</v>
      </c>
      <c r="I6555" s="85">
        <v>1</v>
      </c>
      <c r="J6555" s="88">
        <v>0.71766214086945679</v>
      </c>
      <c r="K6555" s="146">
        <v>0.44694704004244645</v>
      </c>
      <c r="L6555" s="147">
        <v>2.343535437486466E-9</v>
      </c>
      <c r="M6555" s="147">
        <v>8.4053344354649853E-2</v>
      </c>
      <c r="N6555" s="87">
        <v>11.130932588743439</v>
      </c>
      <c r="O6555" s="88">
        <v>0.60540851879154911</v>
      </c>
      <c r="P6555" s="89">
        <v>54.389739041613687</v>
      </c>
    </row>
    <row r="6556" spans="1:16">
      <c r="A6556" s="75" t="s">
        <v>9478</v>
      </c>
      <c r="B6556" s="85">
        <v>6552</v>
      </c>
      <c r="C6556" s="85">
        <v>6268</v>
      </c>
      <c r="D6556" s="85">
        <v>6552</v>
      </c>
      <c r="E6556" s="86" t="s">
        <v>9474</v>
      </c>
      <c r="F6556" s="85" t="s">
        <v>38</v>
      </c>
      <c r="G6556" s="86" t="s">
        <v>29</v>
      </c>
      <c r="H6556" s="85" t="s">
        <v>2</v>
      </c>
      <c r="I6556" s="85">
        <v>1</v>
      </c>
      <c r="J6556" s="88">
        <v>0.69937934375072386</v>
      </c>
      <c r="K6556" s="146">
        <v>0.43853996738924467</v>
      </c>
      <c r="L6556" s="147">
        <v>2.2881524441096239E-9</v>
      </c>
      <c r="M6556" s="147">
        <v>8.227470659484501E-2</v>
      </c>
      <c r="N6556" s="87">
        <v>10.905949577259101</v>
      </c>
      <c r="O6556" s="88">
        <v>0.59541960320192833</v>
      </c>
      <c r="P6556" s="89">
        <v>54.595851464735091</v>
      </c>
    </row>
    <row r="6557" spans="1:16">
      <c r="A6557" s="75" t="s">
        <v>9672</v>
      </c>
      <c r="B6557" s="85">
        <v>6553</v>
      </c>
      <c r="C6557" s="85">
        <v>6460</v>
      </c>
      <c r="D6557" s="85">
        <v>6553</v>
      </c>
      <c r="E6557" s="86" t="s">
        <v>9673</v>
      </c>
      <c r="F6557" s="85" t="s">
        <v>32</v>
      </c>
      <c r="G6557" s="86" t="s">
        <v>29</v>
      </c>
      <c r="H6557" s="85" t="s">
        <v>2</v>
      </c>
      <c r="I6557" s="85">
        <v>1</v>
      </c>
      <c r="J6557" s="88">
        <v>0.81669209094459116</v>
      </c>
      <c r="K6557" s="146">
        <v>0.49769232267863484</v>
      </c>
      <c r="L6557" s="147">
        <v>2.5663494779663679E-9</v>
      </c>
      <c r="M6557" s="147">
        <v>9.7048828215722083E-2</v>
      </c>
      <c r="N6557" s="87">
        <v>12.835863366028169</v>
      </c>
      <c r="O6557" s="88">
        <v>0.69593098080621918</v>
      </c>
      <c r="P6557" s="89">
        <v>54.217699344486142</v>
      </c>
    </row>
    <row r="6558" spans="1:16">
      <c r="A6558" s="75" t="s">
        <v>9675</v>
      </c>
      <c r="B6558" s="85">
        <v>6554</v>
      </c>
      <c r="C6558" s="85">
        <v>6462</v>
      </c>
      <c r="D6558" s="85">
        <v>6554</v>
      </c>
      <c r="E6558" s="86" t="s">
        <v>9673</v>
      </c>
      <c r="F6558" s="85" t="s">
        <v>31</v>
      </c>
      <c r="G6558" s="86" t="s">
        <v>29</v>
      </c>
      <c r="H6558" s="85" t="s">
        <v>2</v>
      </c>
      <c r="I6558" s="85">
        <v>1</v>
      </c>
      <c r="J6558" s="88">
        <v>0.8069796184932998</v>
      </c>
      <c r="K6558" s="146">
        <v>0.49713179866127671</v>
      </c>
      <c r="L6558" s="147">
        <v>2.547899265666769E-9</v>
      </c>
      <c r="M6558" s="147">
        <v>9.6644376109327718E-2</v>
      </c>
      <c r="N6558" s="87">
        <v>12.799403696891201</v>
      </c>
      <c r="O6558" s="88">
        <v>0.6966962112424625</v>
      </c>
      <c r="P6558" s="89">
        <v>54.431927278899757</v>
      </c>
    </row>
    <row r="6559" spans="1:16">
      <c r="A6559" s="75" t="s">
        <v>9677</v>
      </c>
      <c r="B6559" s="85">
        <v>6555</v>
      </c>
      <c r="C6559" s="85">
        <v>6464</v>
      </c>
      <c r="D6559" s="85">
        <v>6555</v>
      </c>
      <c r="E6559" s="86" t="s">
        <v>9673</v>
      </c>
      <c r="F6559" s="85" t="s">
        <v>38</v>
      </c>
      <c r="G6559" s="86" t="s">
        <v>29</v>
      </c>
      <c r="H6559" s="85" t="s">
        <v>2</v>
      </c>
      <c r="I6559" s="85">
        <v>1</v>
      </c>
      <c r="J6559" s="88">
        <v>0.78536856412623557</v>
      </c>
      <c r="K6559" s="146">
        <v>0.48642356655619134</v>
      </c>
      <c r="L6559" s="147">
        <v>2.4813852476496709E-9</v>
      </c>
      <c r="M6559" s="147">
        <v>9.4603507927612115E-2</v>
      </c>
      <c r="N6559" s="87">
        <v>12.53911189659369</v>
      </c>
      <c r="O6559" s="88">
        <v>0.68464748203307724</v>
      </c>
      <c r="P6559" s="89">
        <v>54.600954810768137</v>
      </c>
    </row>
    <row r="6560" spans="1:16">
      <c r="A6560" s="75" t="s">
        <v>14624</v>
      </c>
      <c r="B6560" s="85">
        <v>6556</v>
      </c>
      <c r="C6560" s="85">
        <v>9653</v>
      </c>
      <c r="D6560" s="85">
        <v>6556</v>
      </c>
      <c r="E6560" s="86" t="s">
        <v>14625</v>
      </c>
      <c r="F6560" s="85" t="s">
        <v>6128</v>
      </c>
      <c r="G6560" s="86" t="s">
        <v>29</v>
      </c>
      <c r="H6560" s="85" t="s">
        <v>2</v>
      </c>
      <c r="I6560" s="85">
        <v>1</v>
      </c>
      <c r="J6560" s="88">
        <v>0.58742696722961996</v>
      </c>
      <c r="K6560" s="146">
        <v>0.40954697471456031</v>
      </c>
      <c r="L6560" s="147">
        <v>1.963794713984249E-9</v>
      </c>
      <c r="M6560" s="147">
        <v>8.0697516985284046E-2</v>
      </c>
      <c r="N6560" s="87">
        <v>10.665647320687601</v>
      </c>
      <c r="O6560" s="88">
        <v>0.52164741073647913</v>
      </c>
      <c r="P6560" s="89">
        <v>48.909118692183533</v>
      </c>
    </row>
    <row r="6561" spans="1:16">
      <c r="A6561" s="75" t="s">
        <v>14626</v>
      </c>
      <c r="B6561" s="85">
        <v>6557</v>
      </c>
      <c r="C6561" s="85">
        <v>9654</v>
      </c>
      <c r="D6561" s="85">
        <v>6557</v>
      </c>
      <c r="E6561" s="86" t="s">
        <v>14625</v>
      </c>
      <c r="F6561" s="85" t="s">
        <v>6130</v>
      </c>
      <c r="G6561" s="86" t="s">
        <v>29</v>
      </c>
      <c r="H6561" s="85" t="s">
        <v>2</v>
      </c>
      <c r="I6561" s="85">
        <v>1</v>
      </c>
      <c r="J6561" s="88">
        <v>0.1432024452889161</v>
      </c>
      <c r="K6561" s="146">
        <v>0.2798915108704671</v>
      </c>
      <c r="L6561" s="147">
        <v>8.4171593580764142E-10</v>
      </c>
      <c r="M6561" s="147">
        <v>8.1563387535045339E-3</v>
      </c>
      <c r="N6561" s="87">
        <v>2.0610278876954791</v>
      </c>
      <c r="O6561" s="88">
        <v>0.12697660413588591</v>
      </c>
      <c r="P6561" s="89">
        <v>61.608387200361335</v>
      </c>
    </row>
    <row r="6562" spans="1:16">
      <c r="A6562" s="75" t="s">
        <v>14627</v>
      </c>
      <c r="B6562" s="85">
        <v>6558</v>
      </c>
      <c r="C6562" s="85">
        <v>9655</v>
      </c>
      <c r="D6562" s="85">
        <v>6558</v>
      </c>
      <c r="E6562" s="86" t="s">
        <v>14625</v>
      </c>
      <c r="F6562" s="85" t="s">
        <v>6132</v>
      </c>
      <c r="G6562" s="86" t="s">
        <v>29</v>
      </c>
      <c r="H6562" s="85" t="s">
        <v>2</v>
      </c>
      <c r="I6562" s="85">
        <v>1</v>
      </c>
      <c r="J6562" s="88">
        <v>0.30260092945432182</v>
      </c>
      <c r="K6562" s="146">
        <v>0.25508516532050873</v>
      </c>
      <c r="L6562" s="147">
        <v>1.081996413380941E-9</v>
      </c>
      <c r="M6562" s="147">
        <v>4.0710142062485487E-2</v>
      </c>
      <c r="N6562" s="87">
        <v>9.3763290908502466</v>
      </c>
      <c r="O6562" s="88">
        <v>0.2651944816392513</v>
      </c>
      <c r="P6562" s="89">
        <v>28.283401645750409</v>
      </c>
    </row>
    <row r="6563" spans="1:16">
      <c r="A6563" s="75" t="s">
        <v>14628</v>
      </c>
      <c r="B6563" s="85">
        <v>6559</v>
      </c>
      <c r="C6563" s="85">
        <v>9656</v>
      </c>
      <c r="D6563" s="85">
        <v>6559</v>
      </c>
      <c r="E6563" s="86" t="s">
        <v>14625</v>
      </c>
      <c r="F6563" s="85" t="s">
        <v>6134</v>
      </c>
      <c r="G6563" s="86" t="s">
        <v>29</v>
      </c>
      <c r="H6563" s="85" t="s">
        <v>2</v>
      </c>
      <c r="I6563" s="85">
        <v>1</v>
      </c>
      <c r="J6563" s="88">
        <v>0.28758310539322918</v>
      </c>
      <c r="K6563" s="146">
        <v>0.34543819723832375</v>
      </c>
      <c r="L6563" s="147">
        <v>1.3095123275539891E-9</v>
      </c>
      <c r="M6563" s="147">
        <v>3.5693932914645961E-2</v>
      </c>
      <c r="N6563" s="87">
        <v>4.0366356282483791</v>
      </c>
      <c r="O6563" s="88">
        <v>0.25612531675275202</v>
      </c>
      <c r="P6563" s="89">
        <v>63.450194751388231</v>
      </c>
    </row>
    <row r="6564" spans="1:16">
      <c r="A6564" s="75" t="s">
        <v>14629</v>
      </c>
      <c r="B6564" s="85">
        <v>6560</v>
      </c>
      <c r="C6564" s="85">
        <v>9657</v>
      </c>
      <c r="D6564" s="85">
        <v>6560</v>
      </c>
      <c r="E6564" s="86" t="s">
        <v>14625</v>
      </c>
      <c r="F6564" s="85" t="s">
        <v>2901</v>
      </c>
      <c r="G6564" s="86" t="s">
        <v>29</v>
      </c>
      <c r="H6564" s="85" t="s">
        <v>2</v>
      </c>
      <c r="I6564" s="85">
        <v>1</v>
      </c>
      <c r="J6564" s="88">
        <v>0.46072145938481029</v>
      </c>
      <c r="K6564" s="146">
        <v>0.36975010574709494</v>
      </c>
      <c r="L6564" s="147">
        <v>1.6026720452451041E-9</v>
      </c>
      <c r="M6564" s="147">
        <v>5.8673945642453831E-2</v>
      </c>
      <c r="N6564" s="87">
        <v>8.9133161052519458</v>
      </c>
      <c r="O6564" s="88">
        <v>0.39274964200137302</v>
      </c>
      <c r="P6564" s="89">
        <v>44.063246199689388</v>
      </c>
    </row>
    <row r="6565" spans="1:16">
      <c r="A6565" s="75" t="s">
        <v>14630</v>
      </c>
      <c r="B6565" s="85">
        <v>6561</v>
      </c>
      <c r="C6565" s="85">
        <v>9658</v>
      </c>
      <c r="D6565" s="85">
        <v>6561</v>
      </c>
      <c r="E6565" s="86" t="s">
        <v>14625</v>
      </c>
      <c r="F6565" s="85" t="s">
        <v>931</v>
      </c>
      <c r="G6565" s="86" t="s">
        <v>29</v>
      </c>
      <c r="H6565" s="85" t="s">
        <v>2</v>
      </c>
      <c r="I6565" s="85">
        <v>1</v>
      </c>
      <c r="J6565" s="88">
        <v>0.26693522210414888</v>
      </c>
      <c r="K6565" s="146">
        <v>0.32066024799441117</v>
      </c>
      <c r="L6565" s="147">
        <v>1.2944890049127841E-9</v>
      </c>
      <c r="M6565" s="147">
        <v>1.4997575214854279E-2</v>
      </c>
      <c r="N6565" s="87">
        <v>4.3385603410200968</v>
      </c>
      <c r="O6565" s="88">
        <v>0.2404816543039289</v>
      </c>
      <c r="P6565" s="89">
        <v>55.428906227309966</v>
      </c>
    </row>
    <row r="6566" spans="1:16">
      <c r="A6566" s="75" t="s">
        <v>14631</v>
      </c>
      <c r="B6566" s="85">
        <v>6562</v>
      </c>
      <c r="C6566" s="85">
        <v>9659</v>
      </c>
      <c r="D6566" s="85">
        <v>6562</v>
      </c>
      <c r="E6566" s="86" t="s">
        <v>14625</v>
      </c>
      <c r="F6566" s="85" t="s">
        <v>2804</v>
      </c>
      <c r="G6566" s="86" t="s">
        <v>29</v>
      </c>
      <c r="H6566" s="85" t="s">
        <v>2</v>
      </c>
      <c r="I6566" s="85">
        <v>1</v>
      </c>
      <c r="J6566" s="88">
        <v>0.92108985612481564</v>
      </c>
      <c r="K6566" s="146">
        <v>1.1807946688655604</v>
      </c>
      <c r="L6566" s="147">
        <v>4.6273466280177831E-9</v>
      </c>
      <c r="M6566" s="147">
        <v>2.5507141837530979E-2</v>
      </c>
      <c r="N6566" s="87">
        <v>10.56227119530033</v>
      </c>
      <c r="O6566" s="88">
        <v>0.87327543757138293</v>
      </c>
      <c r="P6566" s="89">
        <v>82.678755489628585</v>
      </c>
    </row>
    <row r="6567" spans="1:16">
      <c r="A6567" s="75" t="s">
        <v>14632</v>
      </c>
      <c r="B6567" s="85">
        <v>6563</v>
      </c>
      <c r="C6567" s="85">
        <v>9660</v>
      </c>
      <c r="D6567" s="85">
        <v>6563</v>
      </c>
      <c r="E6567" s="86" t="s">
        <v>14625</v>
      </c>
      <c r="F6567" s="85" t="s">
        <v>6139</v>
      </c>
      <c r="G6567" s="86" t="s">
        <v>29</v>
      </c>
      <c r="H6567" s="85" t="s">
        <v>2</v>
      </c>
      <c r="I6567" s="85">
        <v>1</v>
      </c>
      <c r="J6567" s="88">
        <v>0.66426032058892936</v>
      </c>
      <c r="K6567" s="146">
        <v>0.4592411067849726</v>
      </c>
      <c r="L6567" s="147">
        <v>2.209465236205467E-9</v>
      </c>
      <c r="M6567" s="147">
        <v>9.1574112862782289E-2</v>
      </c>
      <c r="N6567" s="87">
        <v>12.116319364454791</v>
      </c>
      <c r="O6567" s="88">
        <v>0.59223906980510133</v>
      </c>
      <c r="P6567" s="89">
        <v>48.87945356925237</v>
      </c>
    </row>
    <row r="6568" spans="1:16">
      <c r="A6568" s="75" t="s">
        <v>14633</v>
      </c>
      <c r="B6568" s="85">
        <v>6564</v>
      </c>
      <c r="C6568" s="85">
        <v>9661</v>
      </c>
      <c r="D6568" s="85">
        <v>6564</v>
      </c>
      <c r="E6568" s="86" t="s">
        <v>14625</v>
      </c>
      <c r="F6568" s="85" t="s">
        <v>4586</v>
      </c>
      <c r="G6568" s="86" t="s">
        <v>29</v>
      </c>
      <c r="H6568" s="85" t="s">
        <v>2</v>
      </c>
      <c r="I6568" s="85">
        <v>1</v>
      </c>
      <c r="J6568" s="88">
        <v>0.87628129178621239</v>
      </c>
      <c r="K6568" s="146">
        <v>2.6730473001108779</v>
      </c>
      <c r="L6568" s="147">
        <v>7.2260850048344036E-9</v>
      </c>
      <c r="M6568" s="147">
        <v>4.3764915142218506E-3</v>
      </c>
      <c r="N6568" s="87">
        <v>8.5448917205157109</v>
      </c>
      <c r="O6568" s="88">
        <v>0.85877242819426014</v>
      </c>
      <c r="P6568" s="89">
        <v>100.50126511637419</v>
      </c>
    </row>
    <row r="6569" spans="1:16">
      <c r="A6569" s="75" t="s">
        <v>14634</v>
      </c>
      <c r="B6569" s="85">
        <v>6565</v>
      </c>
      <c r="C6569" s="85">
        <v>9662</v>
      </c>
      <c r="D6569" s="85">
        <v>6565</v>
      </c>
      <c r="E6569" s="86" t="s">
        <v>14625</v>
      </c>
      <c r="F6569" s="85" t="s">
        <v>1341</v>
      </c>
      <c r="G6569" s="86" t="s">
        <v>29</v>
      </c>
      <c r="H6569" s="85" t="s">
        <v>2</v>
      </c>
      <c r="I6569" s="85">
        <v>1</v>
      </c>
      <c r="J6569" s="88">
        <v>0.90196419321741039</v>
      </c>
      <c r="K6569" s="146">
        <v>0.89209886678954242</v>
      </c>
      <c r="L6569" s="147">
        <v>3.5349454727939919E-9</v>
      </c>
      <c r="M6569" s="147">
        <v>9.9965549291633288E-2</v>
      </c>
      <c r="N6569" s="87">
        <v>14.015617547797561</v>
      </c>
      <c r="O6569" s="88">
        <v>0.81920247041620187</v>
      </c>
      <c r="P6569" s="89">
        <v>58.44925973632413</v>
      </c>
    </row>
    <row r="6570" spans="1:16">
      <c r="A6570" s="75" t="s">
        <v>14635</v>
      </c>
      <c r="B6570" s="85">
        <v>6566</v>
      </c>
      <c r="C6570" s="85">
        <v>9663</v>
      </c>
      <c r="D6570" s="85">
        <v>6566</v>
      </c>
      <c r="E6570" s="86" t="s">
        <v>14625</v>
      </c>
      <c r="F6570" s="85" t="s">
        <v>2872</v>
      </c>
      <c r="G6570" s="86" t="s">
        <v>29</v>
      </c>
      <c r="H6570" s="85" t="s">
        <v>2</v>
      </c>
      <c r="I6570" s="85">
        <v>1</v>
      </c>
      <c r="J6570" s="88">
        <v>0.20623343326752039</v>
      </c>
      <c r="K6570" s="146">
        <v>0.22593044332381609</v>
      </c>
      <c r="L6570" s="147">
        <v>9.1466127706947956E-10</v>
      </c>
      <c r="M6570" s="147">
        <v>1.883558538208471E-2</v>
      </c>
      <c r="N6570" s="87">
        <v>9.3759230295925136</v>
      </c>
      <c r="O6570" s="88">
        <v>0.18847648240236961</v>
      </c>
      <c r="P6570" s="89">
        <v>20.102178932942987</v>
      </c>
    </row>
    <row r="6571" spans="1:16">
      <c r="A6571" s="75" t="s">
        <v>14636</v>
      </c>
      <c r="B6571" s="85">
        <v>6567</v>
      </c>
      <c r="C6571" s="85">
        <v>9664</v>
      </c>
      <c r="D6571" s="85">
        <v>6567</v>
      </c>
      <c r="E6571" s="86" t="s">
        <v>14625</v>
      </c>
      <c r="F6571" s="85" t="s">
        <v>4407</v>
      </c>
      <c r="G6571" s="86" t="s">
        <v>29</v>
      </c>
      <c r="H6571" s="85" t="s">
        <v>2</v>
      </c>
      <c r="I6571" s="85">
        <v>1</v>
      </c>
      <c r="J6571" s="88">
        <v>0.54007626645179574</v>
      </c>
      <c r="K6571" s="146">
        <v>0.97135849236509764</v>
      </c>
      <c r="L6571" s="147">
        <v>3.258275510774572E-9</v>
      </c>
      <c r="M6571" s="147">
        <v>1.0193190973309431E-2</v>
      </c>
      <c r="N6571" s="87">
        <v>11.875742811326861</v>
      </c>
      <c r="O6571" s="88">
        <v>0.51915778402015078</v>
      </c>
      <c r="P6571" s="89">
        <v>43.71581569828102</v>
      </c>
    </row>
    <row r="6572" spans="1:16">
      <c r="A6572" s="75" t="s">
        <v>14637</v>
      </c>
      <c r="B6572" s="85">
        <v>6568</v>
      </c>
      <c r="C6572" s="85">
        <v>9665</v>
      </c>
      <c r="D6572" s="85">
        <v>6568</v>
      </c>
      <c r="E6572" s="86" t="s">
        <v>14625</v>
      </c>
      <c r="F6572" s="85" t="s">
        <v>6145</v>
      </c>
      <c r="G6572" s="86" t="s">
        <v>29</v>
      </c>
      <c r="H6572" s="85" t="s">
        <v>2</v>
      </c>
      <c r="I6572" s="85">
        <v>1</v>
      </c>
      <c r="J6572" s="88">
        <v>0.58921566302957573</v>
      </c>
      <c r="K6572" s="146">
        <v>0.41931669791021275</v>
      </c>
      <c r="L6572" s="147">
        <v>1.992725414429917E-9</v>
      </c>
      <c r="M6572" s="147">
        <v>8.1004588472989594E-2</v>
      </c>
      <c r="N6572" s="87">
        <v>10.62586412800867</v>
      </c>
      <c r="O6572" s="88">
        <v>0.52432491081178545</v>
      </c>
      <c r="P6572" s="89">
        <v>49.344213750081707</v>
      </c>
    </row>
    <row r="6573" spans="1:16">
      <c r="A6573" s="75" t="s">
        <v>14638</v>
      </c>
      <c r="B6573" s="85">
        <v>6569</v>
      </c>
      <c r="C6573" s="85">
        <v>9666</v>
      </c>
      <c r="D6573" s="85">
        <v>6569</v>
      </c>
      <c r="E6573" s="86" t="s">
        <v>14625</v>
      </c>
      <c r="F6573" s="85" t="s">
        <v>6147</v>
      </c>
      <c r="G6573" s="86" t="s">
        <v>29</v>
      </c>
      <c r="H6573" s="85" t="s">
        <v>2</v>
      </c>
      <c r="I6573" s="85">
        <v>1</v>
      </c>
      <c r="J6573" s="88">
        <v>0.68478738428387231</v>
      </c>
      <c r="K6573" s="146">
        <v>0.49682503523143701</v>
      </c>
      <c r="L6573" s="147">
        <v>2.3364697365133398E-9</v>
      </c>
      <c r="M6573" s="147">
        <v>9.3077505335767002E-2</v>
      </c>
      <c r="N6573" s="87">
        <v>12.195395007459769</v>
      </c>
      <c r="O6573" s="88">
        <v>0.60669709866458699</v>
      </c>
      <c r="P6573" s="89">
        <v>49.748048201265973</v>
      </c>
    </row>
    <row r="6574" spans="1:16">
      <c r="A6574" s="75" t="s">
        <v>14639</v>
      </c>
      <c r="B6574" s="85">
        <v>6570</v>
      </c>
      <c r="C6574" s="85">
        <v>9667</v>
      </c>
      <c r="D6574" s="85">
        <v>6570</v>
      </c>
      <c r="E6574" s="86" t="s">
        <v>14625</v>
      </c>
      <c r="F6574" s="85" t="s">
        <v>6149</v>
      </c>
      <c r="G6574" s="86" t="s">
        <v>29</v>
      </c>
      <c r="H6574" s="85" t="s">
        <v>2</v>
      </c>
      <c r="I6574" s="85">
        <v>1</v>
      </c>
      <c r="J6574" s="88">
        <v>0.75640597068139892</v>
      </c>
      <c r="K6574" s="146">
        <v>0.51583720255518084</v>
      </c>
      <c r="L6574" s="147">
        <v>2.5145651988950572E-9</v>
      </c>
      <c r="M6574" s="147">
        <v>0.10401076484433459</v>
      </c>
      <c r="N6574" s="87">
        <v>13.715229738445091</v>
      </c>
      <c r="O6574" s="88">
        <v>0.67182710304055815</v>
      </c>
      <c r="P6574" s="89">
        <v>48.984021110296318</v>
      </c>
    </row>
    <row r="6575" spans="1:16">
      <c r="A6575" s="75" t="s">
        <v>14640</v>
      </c>
      <c r="B6575" s="85">
        <v>6571</v>
      </c>
      <c r="C6575" s="85">
        <v>9668</v>
      </c>
      <c r="D6575" s="85">
        <v>6571</v>
      </c>
      <c r="E6575" s="86" t="s">
        <v>14625</v>
      </c>
      <c r="F6575" s="85" t="s">
        <v>6151</v>
      </c>
      <c r="G6575" s="86" t="s">
        <v>29</v>
      </c>
      <c r="H6575" s="85" t="s">
        <v>2</v>
      </c>
      <c r="I6575" s="85">
        <v>1</v>
      </c>
      <c r="J6575" s="88">
        <v>0.48782155356225593</v>
      </c>
      <c r="K6575" s="146">
        <v>0.3671706576090128</v>
      </c>
      <c r="L6575" s="147">
        <v>1.68256822511575E-9</v>
      </c>
      <c r="M6575" s="147">
        <v>6.6151793173046633E-2</v>
      </c>
      <c r="N6575" s="87">
        <v>8.7274076167170254</v>
      </c>
      <c r="O6575" s="88">
        <v>0.4312940544189483</v>
      </c>
      <c r="P6575" s="89">
        <v>49.418346588146122</v>
      </c>
    </row>
    <row r="6576" spans="1:16">
      <c r="A6576" s="75" t="s">
        <v>14641</v>
      </c>
      <c r="B6576" s="85">
        <v>6572</v>
      </c>
      <c r="C6576" s="85">
        <v>9669</v>
      </c>
      <c r="D6576" s="85">
        <v>6572</v>
      </c>
      <c r="E6576" s="86" t="s">
        <v>14625</v>
      </c>
      <c r="F6576" s="85" t="s">
        <v>4409</v>
      </c>
      <c r="G6576" s="86" t="s">
        <v>29</v>
      </c>
      <c r="H6576" s="85" t="s">
        <v>2</v>
      </c>
      <c r="I6576" s="85">
        <v>1</v>
      </c>
      <c r="J6576" s="88">
        <v>0.2114657620207456</v>
      </c>
      <c r="K6576" s="146">
        <v>0.34128643764789812</v>
      </c>
      <c r="L6576" s="147">
        <v>1.1156790099909111E-9</v>
      </c>
      <c r="M6576" s="147">
        <v>1.6472958205590339E-2</v>
      </c>
      <c r="N6576" s="87">
        <v>2.4154319168378988</v>
      </c>
      <c r="O6576" s="88">
        <v>0.16979693201644461</v>
      </c>
      <c r="P6576" s="89">
        <v>70.296716224040765</v>
      </c>
    </row>
    <row r="6577" spans="1:16">
      <c r="A6577" s="75" t="s">
        <v>14642</v>
      </c>
      <c r="B6577" s="85">
        <v>6573</v>
      </c>
      <c r="C6577" s="85">
        <v>9670</v>
      </c>
      <c r="D6577" s="85">
        <v>6573</v>
      </c>
      <c r="E6577" s="86" t="s">
        <v>14625</v>
      </c>
      <c r="F6577" s="85" t="s">
        <v>4411</v>
      </c>
      <c r="G6577" s="86" t="s">
        <v>29</v>
      </c>
      <c r="H6577" s="85" t="s">
        <v>2</v>
      </c>
      <c r="I6577" s="85">
        <v>1</v>
      </c>
      <c r="J6577" s="88">
        <v>0.2072307881313844</v>
      </c>
      <c r="K6577" s="146">
        <v>0.26552501817058133</v>
      </c>
      <c r="L6577" s="147">
        <v>8.7274602866526757E-10</v>
      </c>
      <c r="M6577" s="147">
        <v>1.2838023752170221E-2</v>
      </c>
      <c r="N6577" s="87">
        <v>1.606480982119268</v>
      </c>
      <c r="O6577" s="88">
        <v>0.13487093577368689</v>
      </c>
      <c r="P6577" s="89">
        <v>83.954268537785794</v>
      </c>
    </row>
    <row r="6578" spans="1:16">
      <c r="A6578" s="75" t="s">
        <v>14643</v>
      </c>
      <c r="B6578" s="85">
        <v>6574</v>
      </c>
      <c r="C6578" s="85">
        <v>9671</v>
      </c>
      <c r="D6578" s="85">
        <v>6574</v>
      </c>
      <c r="E6578" s="86" t="s">
        <v>14625</v>
      </c>
      <c r="F6578" s="85" t="s">
        <v>4780</v>
      </c>
      <c r="G6578" s="86" t="s">
        <v>29</v>
      </c>
      <c r="H6578" s="85" t="s">
        <v>2</v>
      </c>
      <c r="I6578" s="85">
        <v>1</v>
      </c>
      <c r="J6578" s="88">
        <v>0.191524048261007</v>
      </c>
      <c r="K6578" s="146">
        <v>0.32714818534628926</v>
      </c>
      <c r="L6578" s="147">
        <v>1.0541762468712309E-9</v>
      </c>
      <c r="M6578" s="147">
        <v>1.552056064546142E-2</v>
      </c>
      <c r="N6578" s="87">
        <v>2.618889438248607</v>
      </c>
      <c r="O6578" s="88">
        <v>0.1343467947889336</v>
      </c>
      <c r="P6578" s="89">
        <v>51.299147198355413</v>
      </c>
    </row>
    <row r="6579" spans="1:16">
      <c r="A6579" s="75" t="s">
        <v>14644</v>
      </c>
      <c r="B6579" s="85">
        <v>6575</v>
      </c>
      <c r="C6579" s="85">
        <v>9672</v>
      </c>
      <c r="D6579" s="85">
        <v>6575</v>
      </c>
      <c r="E6579" s="86" t="s">
        <v>14625</v>
      </c>
      <c r="F6579" s="85" t="s">
        <v>4413</v>
      </c>
      <c r="G6579" s="86" t="s">
        <v>29</v>
      </c>
      <c r="H6579" s="85" t="s">
        <v>2</v>
      </c>
      <c r="I6579" s="85">
        <v>1</v>
      </c>
      <c r="J6579" s="88">
        <v>0.1984710708878975</v>
      </c>
      <c r="K6579" s="146">
        <v>0.34270972947720479</v>
      </c>
      <c r="L6579" s="147">
        <v>1.1396168799818221E-9</v>
      </c>
      <c r="M6579" s="147">
        <v>1.0259065030017391E-2</v>
      </c>
      <c r="N6579" s="87">
        <v>1.843766599242068</v>
      </c>
      <c r="O6579" s="88">
        <v>0.14910073421334699</v>
      </c>
      <c r="P6579" s="89">
        <v>80.867466779493157</v>
      </c>
    </row>
    <row r="6580" spans="1:16">
      <c r="A6580" s="75" t="s">
        <v>14645</v>
      </c>
      <c r="B6580" s="85">
        <v>6576</v>
      </c>
      <c r="C6580" s="85">
        <v>9673</v>
      </c>
      <c r="D6580" s="85">
        <v>6576</v>
      </c>
      <c r="E6580" s="86" t="s">
        <v>14625</v>
      </c>
      <c r="F6580" s="85" t="s">
        <v>6157</v>
      </c>
      <c r="G6580" s="86" t="s">
        <v>29</v>
      </c>
      <c r="H6580" s="85" t="s">
        <v>2</v>
      </c>
      <c r="I6580" s="85">
        <v>1</v>
      </c>
      <c r="J6580" s="88">
        <v>1.3302764708376991</v>
      </c>
      <c r="K6580" s="146">
        <v>2.1206458014849185</v>
      </c>
      <c r="L6580" s="147">
        <v>7.3529172625931828E-9</v>
      </c>
      <c r="M6580" s="147">
        <v>3.3795277054337089E-2</v>
      </c>
      <c r="N6580" s="87">
        <v>15.003036018205499</v>
      </c>
      <c r="O6580" s="88">
        <v>1.24388262687397</v>
      </c>
      <c r="P6580" s="89">
        <v>82.908727631165803</v>
      </c>
    </row>
    <row r="6581" spans="1:16">
      <c r="A6581" s="75" t="s">
        <v>14646</v>
      </c>
      <c r="B6581" s="85">
        <v>6577</v>
      </c>
      <c r="C6581" s="85">
        <v>9674</v>
      </c>
      <c r="D6581" s="85">
        <v>6577</v>
      </c>
      <c r="E6581" s="86" t="s">
        <v>14625</v>
      </c>
      <c r="F6581" s="85" t="s">
        <v>6159</v>
      </c>
      <c r="G6581" s="86" t="s">
        <v>29</v>
      </c>
      <c r="H6581" s="85" t="s">
        <v>2</v>
      </c>
      <c r="I6581" s="85">
        <v>1</v>
      </c>
      <c r="J6581" s="88">
        <v>0.70830444223673117</v>
      </c>
      <c r="K6581" s="146">
        <v>0.54430116891005365</v>
      </c>
      <c r="L6581" s="147">
        <v>2.4402534998474042E-9</v>
      </c>
      <c r="M6581" s="147">
        <v>9.4181897209047488E-2</v>
      </c>
      <c r="N6581" s="87">
        <v>12.928833641781781</v>
      </c>
      <c r="O6581" s="88">
        <v>0.63273103386356822</v>
      </c>
      <c r="P6581" s="89">
        <v>48.939529380189995</v>
      </c>
    </row>
    <row r="6582" spans="1:16">
      <c r="A6582" s="75" t="s">
        <v>14647</v>
      </c>
      <c r="B6582" s="85">
        <v>6578</v>
      </c>
      <c r="C6582" s="85">
        <v>9675</v>
      </c>
      <c r="D6582" s="85">
        <v>6578</v>
      </c>
      <c r="E6582" s="86" t="s">
        <v>14625</v>
      </c>
      <c r="F6582" s="85" t="s">
        <v>4233</v>
      </c>
      <c r="G6582" s="86" t="s">
        <v>29</v>
      </c>
      <c r="H6582" s="85" t="s">
        <v>2</v>
      </c>
      <c r="I6582" s="85">
        <v>1</v>
      </c>
      <c r="J6582" s="88">
        <v>0.80664288619880109</v>
      </c>
      <c r="K6582" s="146">
        <v>0.87284830061943142</v>
      </c>
      <c r="L6582" s="147">
        <v>3.6645719099179539E-9</v>
      </c>
      <c r="M6582" s="147">
        <v>5.0799543484530869E-2</v>
      </c>
      <c r="N6582" s="87">
        <v>11.017391211750139</v>
      </c>
      <c r="O6582" s="88">
        <v>0.75913975118816379</v>
      </c>
      <c r="P6582" s="89">
        <v>68.903766472278392</v>
      </c>
    </row>
    <row r="6583" spans="1:16">
      <c r="A6583" s="75" t="s">
        <v>14648</v>
      </c>
      <c r="B6583" s="85">
        <v>6579</v>
      </c>
      <c r="C6583" s="85">
        <v>9676</v>
      </c>
      <c r="D6583" s="85">
        <v>6579</v>
      </c>
      <c r="E6583" s="86" t="s">
        <v>14625</v>
      </c>
      <c r="F6583" s="85" t="s">
        <v>4591</v>
      </c>
      <c r="G6583" s="86" t="s">
        <v>29</v>
      </c>
      <c r="H6583" s="85" t="s">
        <v>2</v>
      </c>
      <c r="I6583" s="85">
        <v>1</v>
      </c>
      <c r="J6583" s="88">
        <v>8.7102929807158724E-2</v>
      </c>
      <c r="K6583" s="146">
        <v>0.20174503356517531</v>
      </c>
      <c r="L6583" s="147">
        <v>4.9322889802807165E-10</v>
      </c>
      <c r="M6583" s="147">
        <v>6.9119387489368469E-3</v>
      </c>
      <c r="N6583" s="87">
        <v>1.292564794905549</v>
      </c>
      <c r="O6583" s="88">
        <v>7.4870287115954295E-2</v>
      </c>
      <c r="P6583" s="89">
        <v>57.923817367643267</v>
      </c>
    </row>
    <row r="6584" spans="1:16">
      <c r="A6584" s="75" t="s">
        <v>14649</v>
      </c>
      <c r="B6584" s="85">
        <v>6580</v>
      </c>
      <c r="C6584" s="85">
        <v>9677</v>
      </c>
      <c r="D6584" s="85">
        <v>6580</v>
      </c>
      <c r="E6584" s="86" t="s">
        <v>14625</v>
      </c>
      <c r="F6584" s="85" t="s">
        <v>4247</v>
      </c>
      <c r="G6584" s="86" t="s">
        <v>29</v>
      </c>
      <c r="H6584" s="85" t="s">
        <v>2</v>
      </c>
      <c r="I6584" s="85">
        <v>1</v>
      </c>
      <c r="J6584" s="88">
        <v>7.0424078991748087E-2</v>
      </c>
      <c r="K6584" s="146">
        <v>0.14799464999214565</v>
      </c>
      <c r="L6584" s="147">
        <v>3.3751749929530081E-10</v>
      </c>
      <c r="M6584" s="147">
        <v>1.4967213926514991E-3</v>
      </c>
      <c r="N6584" s="87">
        <v>0.21968231396571419</v>
      </c>
      <c r="O6584" s="88">
        <v>5.7799749424512367E-2</v>
      </c>
      <c r="P6584" s="89">
        <v>263.10606612389006</v>
      </c>
    </row>
    <row r="6585" spans="1:16">
      <c r="A6585" s="75" t="s">
        <v>14650</v>
      </c>
      <c r="B6585" s="85">
        <v>6581</v>
      </c>
      <c r="C6585" s="85">
        <v>9678</v>
      </c>
      <c r="D6585" s="85">
        <v>6581</v>
      </c>
      <c r="E6585" s="86" t="s">
        <v>14625</v>
      </c>
      <c r="F6585" s="85" t="s">
        <v>4416</v>
      </c>
      <c r="G6585" s="86" t="s">
        <v>29</v>
      </c>
      <c r="H6585" s="85" t="s">
        <v>2</v>
      </c>
      <c r="I6585" s="85">
        <v>1</v>
      </c>
      <c r="J6585" s="88">
        <v>0.29973273569810982</v>
      </c>
      <c r="K6585" s="146">
        <v>0.66507437974198425</v>
      </c>
      <c r="L6585" s="147">
        <v>1.523733341602545E-9</v>
      </c>
      <c r="M6585" s="147">
        <v>1.489063113175877E-2</v>
      </c>
      <c r="N6585" s="87">
        <v>8.5934213514517666</v>
      </c>
      <c r="O6585" s="88">
        <v>0.27744813797901841</v>
      </c>
      <c r="P6585" s="89">
        <v>32.286108946833671</v>
      </c>
    </row>
    <row r="6586" spans="1:16">
      <c r="A6586" s="75" t="s">
        <v>14651</v>
      </c>
      <c r="B6586" s="85">
        <v>6582</v>
      </c>
      <c r="C6586" s="85">
        <v>9679</v>
      </c>
      <c r="D6586" s="85">
        <v>6582</v>
      </c>
      <c r="E6586" s="86" t="s">
        <v>14625</v>
      </c>
      <c r="F6586" s="85" t="s">
        <v>4730</v>
      </c>
      <c r="G6586" s="86" t="s">
        <v>29</v>
      </c>
      <c r="H6586" s="85" t="s">
        <v>2</v>
      </c>
      <c r="I6586" s="85">
        <v>1</v>
      </c>
      <c r="J6586" s="88">
        <v>9.851368385996126E-2</v>
      </c>
      <c r="K6586" s="146">
        <v>0.17669046856131129</v>
      </c>
      <c r="L6586" s="147">
        <v>4.7123393992531149E-10</v>
      </c>
      <c r="M6586" s="147">
        <v>5.4057599965639906E-3</v>
      </c>
      <c r="N6586" s="87">
        <v>0.5924312955098312</v>
      </c>
      <c r="O6586" s="88">
        <v>8.3611539583613823E-2</v>
      </c>
      <c r="P6586" s="89">
        <v>141.13288784256386</v>
      </c>
    </row>
    <row r="6587" spans="1:16">
      <c r="A6587" s="75" t="s">
        <v>14652</v>
      </c>
      <c r="B6587" s="85">
        <v>6583</v>
      </c>
      <c r="C6587" s="85">
        <v>9680</v>
      </c>
      <c r="D6587" s="85">
        <v>6583</v>
      </c>
      <c r="E6587" s="86" t="s">
        <v>14625</v>
      </c>
      <c r="F6587" s="85" t="s">
        <v>4418</v>
      </c>
      <c r="G6587" s="86" t="s">
        <v>29</v>
      </c>
      <c r="H6587" s="85" t="s">
        <v>2</v>
      </c>
      <c r="I6587" s="85">
        <v>1</v>
      </c>
      <c r="J6587" s="88">
        <v>0.9289556157192177</v>
      </c>
      <c r="K6587" s="146">
        <v>1.1803766125582851</v>
      </c>
      <c r="L6587" s="147">
        <v>4.5210182414042224E-9</v>
      </c>
      <c r="M6587" s="147">
        <v>4.3263295230330193E-2</v>
      </c>
      <c r="N6587" s="87">
        <v>12.00983562785115</v>
      </c>
      <c r="O6587" s="88">
        <v>0.86759081781298053</v>
      </c>
      <c r="P6587" s="89">
        <v>72.240024318152436</v>
      </c>
    </row>
    <row r="6588" spans="1:16">
      <c r="A6588" s="75" t="s">
        <v>14653</v>
      </c>
      <c r="B6588" s="85">
        <v>6584</v>
      </c>
      <c r="C6588" s="85">
        <v>9681</v>
      </c>
      <c r="D6588" s="85">
        <v>6584</v>
      </c>
      <c r="E6588" s="86" t="s">
        <v>14625</v>
      </c>
      <c r="F6588" s="85" t="s">
        <v>4596</v>
      </c>
      <c r="G6588" s="86" t="s">
        <v>29</v>
      </c>
      <c r="H6588" s="85" t="s">
        <v>2</v>
      </c>
      <c r="I6588" s="85">
        <v>1</v>
      </c>
      <c r="J6588" s="88">
        <v>0.32678601026324777</v>
      </c>
      <c r="K6588" s="146">
        <v>0.42085700815559868</v>
      </c>
      <c r="L6588" s="147">
        <v>1.541471725698244E-9</v>
      </c>
      <c r="M6588" s="147">
        <v>3.7916080257666331E-2</v>
      </c>
      <c r="N6588" s="87">
        <v>4.0505115697169067</v>
      </c>
      <c r="O6588" s="88">
        <v>0.29411948144546068</v>
      </c>
      <c r="P6588" s="89">
        <v>72.612922190965847</v>
      </c>
    </row>
    <row r="6589" spans="1:16">
      <c r="A6589" s="75" t="s">
        <v>14654</v>
      </c>
      <c r="B6589" s="85">
        <v>6585</v>
      </c>
      <c r="C6589" s="85">
        <v>9682</v>
      </c>
      <c r="D6589" s="85">
        <v>6585</v>
      </c>
      <c r="E6589" s="86" t="s">
        <v>14625</v>
      </c>
      <c r="F6589" s="85" t="s">
        <v>5314</v>
      </c>
      <c r="G6589" s="86" t="s">
        <v>29</v>
      </c>
      <c r="H6589" s="85" t="s">
        <v>2</v>
      </c>
      <c r="I6589" s="85">
        <v>1</v>
      </c>
      <c r="J6589" s="88">
        <v>1.248528137984853</v>
      </c>
      <c r="K6589" s="146">
        <v>1.4965092727559579</v>
      </c>
      <c r="L6589" s="147">
        <v>5.8866209149176696E-9</v>
      </c>
      <c r="M6589" s="147">
        <v>0.1540186100807881</v>
      </c>
      <c r="N6589" s="87">
        <v>15.90074777382754</v>
      </c>
      <c r="O6589" s="88">
        <v>1.1424183624452999</v>
      </c>
      <c r="P6589" s="89">
        <v>71.846832532348472</v>
      </c>
    </row>
    <row r="6590" spans="1:16">
      <c r="A6590" s="75" t="s">
        <v>14655</v>
      </c>
      <c r="B6590" s="85">
        <v>6586</v>
      </c>
      <c r="C6590" s="85">
        <v>9683</v>
      </c>
      <c r="D6590" s="85">
        <v>6586</v>
      </c>
      <c r="E6590" s="86" t="s">
        <v>14625</v>
      </c>
      <c r="F6590" s="85" t="s">
        <v>4420</v>
      </c>
      <c r="G6590" s="86" t="s">
        <v>29</v>
      </c>
      <c r="H6590" s="85" t="s">
        <v>2</v>
      </c>
      <c r="I6590" s="85">
        <v>1</v>
      </c>
      <c r="J6590" s="88">
        <v>8.4842384187428455E-2</v>
      </c>
      <c r="K6590" s="146">
        <v>0.18388353414640041</v>
      </c>
      <c r="L6590" s="147">
        <v>4.4218443664148582E-10</v>
      </c>
      <c r="M6590" s="147">
        <v>8.4111648580795645E-3</v>
      </c>
      <c r="N6590" s="87">
        <v>10.505113889528779</v>
      </c>
      <c r="O6590" s="88">
        <v>7.1155227806532301E-2</v>
      </c>
      <c r="P6590" s="89">
        <v>6.7733894705756548</v>
      </c>
    </row>
    <row r="6591" spans="1:16">
      <c r="A6591" s="75" t="s">
        <v>14656</v>
      </c>
      <c r="B6591" s="85">
        <v>6587</v>
      </c>
      <c r="C6591" s="85">
        <v>9684</v>
      </c>
      <c r="D6591" s="85">
        <v>6587</v>
      </c>
      <c r="E6591" s="86" t="s">
        <v>14625</v>
      </c>
      <c r="F6591" s="85" t="s">
        <v>4422</v>
      </c>
      <c r="G6591" s="86" t="s">
        <v>29</v>
      </c>
      <c r="H6591" s="85" t="s">
        <v>2</v>
      </c>
      <c r="I6591" s="85">
        <v>1</v>
      </c>
      <c r="J6591" s="88">
        <v>0.2027789403418892</v>
      </c>
      <c r="K6591" s="146">
        <v>0.4671832770242394</v>
      </c>
      <c r="L6591" s="147">
        <v>1.0655510072855469E-9</v>
      </c>
      <c r="M6591" s="147">
        <v>1.05308369522181E-2</v>
      </c>
      <c r="N6591" s="87">
        <v>5.5540346695874137</v>
      </c>
      <c r="O6591" s="88">
        <v>0.18460090958858799</v>
      </c>
      <c r="P6591" s="89">
        <v>33.237262741519984</v>
      </c>
    </row>
    <row r="6592" spans="1:16">
      <c r="A6592" s="75" t="s">
        <v>14657</v>
      </c>
      <c r="B6592" s="85">
        <v>6588</v>
      </c>
      <c r="C6592" s="85">
        <v>9685</v>
      </c>
      <c r="D6592" s="85">
        <v>6588</v>
      </c>
      <c r="E6592" s="86" t="s">
        <v>14625</v>
      </c>
      <c r="F6592" s="85" t="s">
        <v>509</v>
      </c>
      <c r="G6592" s="86" t="s">
        <v>29</v>
      </c>
      <c r="H6592" s="85" t="s">
        <v>2</v>
      </c>
      <c r="I6592" s="85">
        <v>1</v>
      </c>
      <c r="J6592" s="88">
        <v>2.665095447464114E-2</v>
      </c>
      <c r="K6592" s="146">
        <v>5.4377871869365282E-2</v>
      </c>
      <c r="L6592" s="147">
        <v>1.951369786066444E-10</v>
      </c>
      <c r="M6592" s="147">
        <v>1.0919102745726181E-3</v>
      </c>
      <c r="N6592" s="87">
        <v>0.30539794389472841</v>
      </c>
      <c r="O6592" s="88">
        <v>2.2702857805839059E-2</v>
      </c>
      <c r="P6592" s="89">
        <v>74.33860724898922</v>
      </c>
    </row>
    <row r="6593" spans="1:16">
      <c r="A6593" s="75" t="s">
        <v>14658</v>
      </c>
      <c r="B6593" s="85">
        <v>6589</v>
      </c>
      <c r="C6593" s="85">
        <v>9686</v>
      </c>
      <c r="D6593" s="85">
        <v>6589</v>
      </c>
      <c r="E6593" s="86" t="s">
        <v>14625</v>
      </c>
      <c r="F6593" s="85" t="s">
        <v>4235</v>
      </c>
      <c r="G6593" s="86" t="s">
        <v>29</v>
      </c>
      <c r="H6593" s="85" t="s">
        <v>2</v>
      </c>
      <c r="I6593" s="85">
        <v>1</v>
      </c>
      <c r="J6593" s="88">
        <v>0.75691960957411475</v>
      </c>
      <c r="K6593" s="146">
        <v>0.7910155642666169</v>
      </c>
      <c r="L6593" s="147">
        <v>3.3285145087334981E-9</v>
      </c>
      <c r="M6593" s="147">
        <v>5.0728585371650162E-2</v>
      </c>
      <c r="N6593" s="87">
        <v>10.40504626955093</v>
      </c>
      <c r="O6593" s="88">
        <v>0.70952674533623683</v>
      </c>
      <c r="P6593" s="89">
        <v>68.190638172612296</v>
      </c>
    </row>
    <row r="6594" spans="1:16">
      <c r="A6594" s="75" t="s">
        <v>14659</v>
      </c>
      <c r="B6594" s="85">
        <v>6590</v>
      </c>
      <c r="C6594" s="85">
        <v>9687</v>
      </c>
      <c r="D6594" s="85">
        <v>6590</v>
      </c>
      <c r="E6594" s="86" t="s">
        <v>14625</v>
      </c>
      <c r="F6594" s="85" t="s">
        <v>4600</v>
      </c>
      <c r="G6594" s="86" t="s">
        <v>29</v>
      </c>
      <c r="H6594" s="85" t="s">
        <v>2</v>
      </c>
      <c r="I6594" s="85">
        <v>1</v>
      </c>
      <c r="J6594" s="88">
        <v>0.18275300320359189</v>
      </c>
      <c r="K6594" s="146">
        <v>0.23251952927372388</v>
      </c>
      <c r="L6594" s="147">
        <v>8.4745863277763154E-10</v>
      </c>
      <c r="M6594" s="147">
        <v>2.2622390037045609E-2</v>
      </c>
      <c r="N6594" s="87">
        <v>2.617714314857976</v>
      </c>
      <c r="O6594" s="88">
        <v>0.16137998256289551</v>
      </c>
      <c r="P6594" s="89">
        <v>61.649195883184518</v>
      </c>
    </row>
    <row r="6595" spans="1:16">
      <c r="A6595" s="75" t="s">
        <v>14660</v>
      </c>
      <c r="B6595" s="85">
        <v>6591</v>
      </c>
      <c r="C6595" s="85">
        <v>9688</v>
      </c>
      <c r="D6595" s="85">
        <v>6591</v>
      </c>
      <c r="E6595" s="86" t="s">
        <v>14625</v>
      </c>
      <c r="F6595" s="85" t="s">
        <v>6174</v>
      </c>
      <c r="G6595" s="86" t="s">
        <v>29</v>
      </c>
      <c r="H6595" s="85" t="s">
        <v>2</v>
      </c>
      <c r="I6595" s="85">
        <v>1</v>
      </c>
      <c r="J6595" s="88">
        <v>3.3951141844375927E-2</v>
      </c>
      <c r="K6595" s="146">
        <v>0.10079246388303706</v>
      </c>
      <c r="L6595" s="147">
        <v>2.5365838673959332E-10</v>
      </c>
      <c r="M6595" s="147">
        <v>2.8552990255538502E-3</v>
      </c>
      <c r="N6595" s="87">
        <v>0.34047360005093158</v>
      </c>
      <c r="O6595" s="88">
        <v>2.4307036497296691E-2</v>
      </c>
      <c r="P6595" s="89">
        <v>71.391839172436846</v>
      </c>
    </row>
    <row r="6596" spans="1:16">
      <c r="A6596" s="75" t="s">
        <v>14661</v>
      </c>
      <c r="B6596" s="85">
        <v>6592</v>
      </c>
      <c r="C6596" s="85">
        <v>9689</v>
      </c>
      <c r="D6596" s="85">
        <v>6592</v>
      </c>
      <c r="E6596" s="86" t="s">
        <v>14625</v>
      </c>
      <c r="F6596" s="85" t="s">
        <v>6176</v>
      </c>
      <c r="G6596" s="86" t="s">
        <v>29</v>
      </c>
      <c r="H6596" s="85" t="s">
        <v>2</v>
      </c>
      <c r="I6596" s="85">
        <v>1</v>
      </c>
      <c r="J6596" s="88">
        <v>3.5932054425310653E-2</v>
      </c>
      <c r="K6596" s="146">
        <v>0.1291003636114231</v>
      </c>
      <c r="L6596" s="147">
        <v>2.9992634134285312E-10</v>
      </c>
      <c r="M6596" s="147">
        <v>2.2077956941748758E-3</v>
      </c>
      <c r="N6596" s="87">
        <v>0.27901897959300959</v>
      </c>
      <c r="O6596" s="88">
        <v>2.2380058079176021E-2</v>
      </c>
      <c r="P6596" s="89">
        <v>80.209805482840792</v>
      </c>
    </row>
    <row r="6597" spans="1:16">
      <c r="A6597" s="75" t="s">
        <v>14662</v>
      </c>
      <c r="B6597" s="85">
        <v>6593</v>
      </c>
      <c r="C6597" s="85">
        <v>9690</v>
      </c>
      <c r="D6597" s="85">
        <v>6593</v>
      </c>
      <c r="E6597" s="86" t="s">
        <v>14625</v>
      </c>
      <c r="F6597" s="85" t="s">
        <v>32</v>
      </c>
      <c r="G6597" s="86" t="s">
        <v>29</v>
      </c>
      <c r="H6597" s="85" t="s">
        <v>2</v>
      </c>
      <c r="I6597" s="85">
        <v>1</v>
      </c>
      <c r="J6597" s="88">
        <v>4.0343584711385418E-2</v>
      </c>
      <c r="K6597" s="146">
        <v>0.1221917741384216</v>
      </c>
      <c r="L6597" s="147">
        <v>3.0995465717241809E-10</v>
      </c>
      <c r="M6597" s="147">
        <v>3.1501796469078449E-3</v>
      </c>
      <c r="N6597" s="87">
        <v>3.4304616853823582</v>
      </c>
      <c r="O6597" s="88">
        <v>3.0878897297547621E-2</v>
      </c>
      <c r="P6597" s="89">
        <v>9.0013823588605</v>
      </c>
    </row>
    <row r="6598" spans="1:16">
      <c r="A6598" s="75" t="s">
        <v>14663</v>
      </c>
      <c r="B6598" s="85">
        <v>6594</v>
      </c>
      <c r="C6598" s="85">
        <v>9691</v>
      </c>
      <c r="D6598" s="85">
        <v>6594</v>
      </c>
      <c r="E6598" s="86" t="s">
        <v>14625</v>
      </c>
      <c r="F6598" s="85" t="s">
        <v>2972</v>
      </c>
      <c r="G6598" s="86" t="s">
        <v>29</v>
      </c>
      <c r="H6598" s="85" t="s">
        <v>2</v>
      </c>
      <c r="I6598" s="85">
        <v>1</v>
      </c>
      <c r="J6598" s="88">
        <v>0.61473116050018639</v>
      </c>
      <c r="K6598" s="146">
        <v>0.44294596083895788</v>
      </c>
      <c r="L6598" s="147">
        <v>2.0785104625380549E-9</v>
      </c>
      <c r="M6598" s="147">
        <v>8.3771480674691312E-2</v>
      </c>
      <c r="N6598" s="87">
        <v>11.07001286915361</v>
      </c>
      <c r="O6598" s="88">
        <v>0.5437672773442257</v>
      </c>
      <c r="P6598" s="89">
        <v>49.120744824012206</v>
      </c>
    </row>
    <row r="6599" spans="1:16">
      <c r="A6599" s="75" t="s">
        <v>14664</v>
      </c>
      <c r="B6599" s="85">
        <v>6595</v>
      </c>
      <c r="C6599" s="85">
        <v>9692</v>
      </c>
      <c r="D6599" s="85">
        <v>6595</v>
      </c>
      <c r="E6599" s="86" t="s">
        <v>14625</v>
      </c>
      <c r="F6599" s="85" t="s">
        <v>1063</v>
      </c>
      <c r="G6599" s="86" t="s">
        <v>29</v>
      </c>
      <c r="H6599" s="85" t="s">
        <v>2</v>
      </c>
      <c r="I6599" s="85">
        <v>1</v>
      </c>
      <c r="J6599" s="88">
        <v>0.53630072699394604</v>
      </c>
      <c r="K6599" s="146">
        <v>2.6292917072523725</v>
      </c>
      <c r="L6599" s="147">
        <v>2.7884775529812871E-9</v>
      </c>
      <c r="M6599" s="147">
        <v>2.89532232553712E-2</v>
      </c>
      <c r="N6599" s="87">
        <v>6.9804110245794302</v>
      </c>
      <c r="O6599" s="88">
        <v>0.50731744824545155</v>
      </c>
      <c r="P6599" s="89">
        <v>72.677303164396022</v>
      </c>
    </row>
    <row r="6600" spans="1:16">
      <c r="A6600" s="75" t="s">
        <v>14665</v>
      </c>
      <c r="B6600" s="85">
        <v>6596</v>
      </c>
      <c r="C6600" s="85">
        <v>9693</v>
      </c>
      <c r="D6600" s="85">
        <v>6596</v>
      </c>
      <c r="E6600" s="86" t="s">
        <v>14625</v>
      </c>
      <c r="F6600" s="85" t="s">
        <v>3842</v>
      </c>
      <c r="G6600" s="86" t="s">
        <v>29</v>
      </c>
      <c r="H6600" s="85" t="s">
        <v>2</v>
      </c>
      <c r="I6600" s="85">
        <v>1</v>
      </c>
      <c r="J6600" s="88">
        <v>8.3334326481280682E-2</v>
      </c>
      <c r="K6600" s="146">
        <v>0.16239406899065817</v>
      </c>
      <c r="L6600" s="147">
        <v>4.9027909935356653E-10</v>
      </c>
      <c r="M6600" s="147">
        <v>8.6791864183828754E-3</v>
      </c>
      <c r="N6600" s="87">
        <v>0.95778331528735061</v>
      </c>
      <c r="O6600" s="88">
        <v>6.963835807052568E-2</v>
      </c>
      <c r="P6600" s="89">
        <v>72.707842117330102</v>
      </c>
    </row>
    <row r="6601" spans="1:16">
      <c r="A6601" s="75" t="s">
        <v>14666</v>
      </c>
      <c r="B6601" s="85">
        <v>6597</v>
      </c>
      <c r="C6601" s="85">
        <v>9694</v>
      </c>
      <c r="D6601" s="85">
        <v>6597</v>
      </c>
      <c r="E6601" s="86" t="s">
        <v>14625</v>
      </c>
      <c r="F6601" s="85" t="s">
        <v>6182</v>
      </c>
      <c r="G6601" s="86" t="s">
        <v>29</v>
      </c>
      <c r="H6601" s="85" t="s">
        <v>2</v>
      </c>
      <c r="I6601" s="85">
        <v>1</v>
      </c>
      <c r="J6601" s="88">
        <v>0.94052352257148675</v>
      </c>
      <c r="K6601" s="146">
        <v>1.0912098955092664</v>
      </c>
      <c r="L6601" s="147">
        <v>4.0421243627671182E-9</v>
      </c>
      <c r="M6601" s="147">
        <v>2.1232607040505239E-2</v>
      </c>
      <c r="N6601" s="87">
        <v>8.7956543986044426</v>
      </c>
      <c r="O6601" s="88">
        <v>0.78645552074328196</v>
      </c>
      <c r="P6601" s="89">
        <v>89.414099861411614</v>
      </c>
    </row>
    <row r="6602" spans="1:16">
      <c r="A6602" s="75" t="s">
        <v>14667</v>
      </c>
      <c r="B6602" s="85">
        <v>6598</v>
      </c>
      <c r="C6602" s="85">
        <v>9695</v>
      </c>
      <c r="D6602" s="85">
        <v>6598</v>
      </c>
      <c r="E6602" s="86" t="s">
        <v>14625</v>
      </c>
      <c r="F6602" s="85" t="s">
        <v>6184</v>
      </c>
      <c r="G6602" s="86" t="s">
        <v>29</v>
      </c>
      <c r="H6602" s="85" t="s">
        <v>2</v>
      </c>
      <c r="I6602" s="85">
        <v>1</v>
      </c>
      <c r="J6602" s="88">
        <v>0.65004285259064909</v>
      </c>
      <c r="K6602" s="146">
        <v>0.79387270731643678</v>
      </c>
      <c r="L6602" s="147">
        <v>2.87040124534339E-9</v>
      </c>
      <c r="M6602" s="147">
        <v>2.0942361488310229E-2</v>
      </c>
      <c r="N6602" s="87">
        <v>8.0664558744284811</v>
      </c>
      <c r="O6602" s="88">
        <v>0.54606175217272246</v>
      </c>
      <c r="P6602" s="89">
        <v>67.695374607303805</v>
      </c>
    </row>
    <row r="6603" spans="1:16">
      <c r="A6603" s="75" t="s">
        <v>14668</v>
      </c>
      <c r="B6603" s="85">
        <v>6599</v>
      </c>
      <c r="C6603" s="85">
        <v>9696</v>
      </c>
      <c r="D6603" s="85">
        <v>6599</v>
      </c>
      <c r="E6603" s="86" t="s">
        <v>14625</v>
      </c>
      <c r="F6603" s="85" t="s">
        <v>6186</v>
      </c>
      <c r="G6603" s="86" t="s">
        <v>29</v>
      </c>
      <c r="H6603" s="85" t="s">
        <v>2</v>
      </c>
      <c r="I6603" s="85">
        <v>1</v>
      </c>
      <c r="J6603" s="88">
        <v>0.88574710177091265</v>
      </c>
      <c r="K6603" s="146">
        <v>1.0279623730646852</v>
      </c>
      <c r="L6603" s="147">
        <v>3.8009588404496842E-9</v>
      </c>
      <c r="M6603" s="147">
        <v>2.642113021556081E-2</v>
      </c>
      <c r="N6603" s="87">
        <v>10.23251009253072</v>
      </c>
      <c r="O6603" s="88">
        <v>0.74580008875193937</v>
      </c>
      <c r="P6603" s="89">
        <v>72.885350906845474</v>
      </c>
    </row>
    <row r="6604" spans="1:16">
      <c r="A6604" s="75" t="s">
        <v>14669</v>
      </c>
      <c r="B6604" s="85">
        <v>6600</v>
      </c>
      <c r="C6604" s="85">
        <v>9697</v>
      </c>
      <c r="D6604" s="85">
        <v>6600</v>
      </c>
      <c r="E6604" s="86" t="s">
        <v>14625</v>
      </c>
      <c r="F6604" s="85" t="s">
        <v>6188</v>
      </c>
      <c r="G6604" s="86" t="s">
        <v>29</v>
      </c>
      <c r="H6604" s="85" t="s">
        <v>2</v>
      </c>
      <c r="I6604" s="85">
        <v>1</v>
      </c>
      <c r="J6604" s="88">
        <v>1.229116112671657</v>
      </c>
      <c r="K6604" s="146">
        <v>1.4516390448374334</v>
      </c>
      <c r="L6604" s="147">
        <v>5.3448759588380884E-9</v>
      </c>
      <c r="M6604" s="147">
        <v>2.9190836493818241E-2</v>
      </c>
      <c r="N6604" s="87">
        <v>11.84719887325876</v>
      </c>
      <c r="O6604" s="88">
        <v>1.0302002600434339</v>
      </c>
      <c r="P6604" s="89">
        <v>86.957285942821429</v>
      </c>
    </row>
    <row r="6605" spans="1:16">
      <c r="A6605" s="75" t="s">
        <v>14670</v>
      </c>
      <c r="B6605" s="85">
        <v>6601</v>
      </c>
      <c r="C6605" s="85">
        <v>9698</v>
      </c>
      <c r="D6605" s="85">
        <v>6601</v>
      </c>
      <c r="E6605" s="86" t="s">
        <v>14625</v>
      </c>
      <c r="F6605" s="85" t="s">
        <v>6190</v>
      </c>
      <c r="G6605" s="86" t="s">
        <v>29</v>
      </c>
      <c r="H6605" s="85" t="s">
        <v>2</v>
      </c>
      <c r="I6605" s="85">
        <v>1</v>
      </c>
      <c r="J6605" s="88">
        <v>1.471544513687902</v>
      </c>
      <c r="K6605" s="146">
        <v>1.6949685772467908</v>
      </c>
      <c r="L6605" s="147">
        <v>6.2931981803586807E-9</v>
      </c>
      <c r="M6605" s="147">
        <v>3.0914917294086571E-2</v>
      </c>
      <c r="N6605" s="87">
        <v>14.112446739185749</v>
      </c>
      <c r="O6605" s="88">
        <v>1.2315464015894431</v>
      </c>
      <c r="P6605" s="89">
        <v>87.266681982921696</v>
      </c>
    </row>
    <row r="6606" spans="1:16">
      <c r="A6606" s="75" t="s">
        <v>14671</v>
      </c>
      <c r="B6606" s="85">
        <v>6602</v>
      </c>
      <c r="C6606" s="85">
        <v>9699</v>
      </c>
      <c r="D6606" s="85">
        <v>6602</v>
      </c>
      <c r="E6606" s="86" t="s">
        <v>14625</v>
      </c>
      <c r="F6606" s="85" t="s">
        <v>6192</v>
      </c>
      <c r="G6606" s="86" t="s">
        <v>29</v>
      </c>
      <c r="H6606" s="85" t="s">
        <v>2</v>
      </c>
      <c r="I6606" s="85">
        <v>1</v>
      </c>
      <c r="J6606" s="88">
        <v>0.98282452943573451</v>
      </c>
      <c r="K6606" s="146">
        <v>1.1806145111323447</v>
      </c>
      <c r="L6606" s="147">
        <v>4.3119823171978064E-9</v>
      </c>
      <c r="M6606" s="147">
        <v>2.132568968417721E-2</v>
      </c>
      <c r="N6606" s="87">
        <v>9.1150858202133875</v>
      </c>
      <c r="O6606" s="88">
        <v>0.82236219518685272</v>
      </c>
      <c r="P6606" s="89">
        <v>90.219907020864554</v>
      </c>
    </row>
    <row r="6607" spans="1:16">
      <c r="A6607" s="75" t="s">
        <v>14672</v>
      </c>
      <c r="B6607" s="85">
        <v>6603</v>
      </c>
      <c r="C6607" s="85">
        <v>9700</v>
      </c>
      <c r="D6607" s="85">
        <v>6603</v>
      </c>
      <c r="E6607" s="86" t="s">
        <v>14625</v>
      </c>
      <c r="F6607" s="85" t="s">
        <v>6194</v>
      </c>
      <c r="G6607" s="86" t="s">
        <v>29</v>
      </c>
      <c r="H6607" s="85" t="s">
        <v>2</v>
      </c>
      <c r="I6607" s="85">
        <v>1</v>
      </c>
      <c r="J6607" s="88">
        <v>0.33165761591234799</v>
      </c>
      <c r="K6607" s="146">
        <v>0.46144386145398059</v>
      </c>
      <c r="L6607" s="147">
        <v>1.5781762333173121E-9</v>
      </c>
      <c r="M6607" s="147">
        <v>9.5354629600703355E-3</v>
      </c>
      <c r="N6607" s="87">
        <v>3.238486318792416</v>
      </c>
      <c r="O6607" s="88">
        <v>0.27510645248385629</v>
      </c>
      <c r="P6607" s="89">
        <v>84.949085900859842</v>
      </c>
    </row>
    <row r="6608" spans="1:16">
      <c r="A6608" s="75" t="s">
        <v>14673</v>
      </c>
      <c r="B6608" s="85">
        <v>6604</v>
      </c>
      <c r="C6608" s="85">
        <v>9701</v>
      </c>
      <c r="D6608" s="85">
        <v>6604</v>
      </c>
      <c r="E6608" s="86" t="s">
        <v>14625</v>
      </c>
      <c r="F6608" s="85" t="s">
        <v>235</v>
      </c>
      <c r="G6608" s="86" t="s">
        <v>29</v>
      </c>
      <c r="H6608" s="85" t="s">
        <v>2</v>
      </c>
      <c r="I6608" s="85">
        <v>1</v>
      </c>
      <c r="J6608" s="88">
        <v>0.26371163365162792</v>
      </c>
      <c r="K6608" s="146">
        <v>0.37991964160385655</v>
      </c>
      <c r="L6608" s="147">
        <v>1.3026486515101979E-9</v>
      </c>
      <c r="M6608" s="147">
        <v>1.406686869875085E-2</v>
      </c>
      <c r="N6608" s="87">
        <v>2.6863317912620142</v>
      </c>
      <c r="O6608" s="88">
        <v>0.21923068264141149</v>
      </c>
      <c r="P6608" s="89">
        <v>81.609681780380129</v>
      </c>
    </row>
    <row r="6609" spans="1:16">
      <c r="A6609" s="75" t="s">
        <v>14674</v>
      </c>
      <c r="B6609" s="85">
        <v>6605</v>
      </c>
      <c r="C6609" s="85">
        <v>9702</v>
      </c>
      <c r="D6609" s="85">
        <v>6605</v>
      </c>
      <c r="E6609" s="86" t="s">
        <v>14625</v>
      </c>
      <c r="F6609" s="85" t="s">
        <v>1183</v>
      </c>
      <c r="G6609" s="86" t="s">
        <v>29</v>
      </c>
      <c r="H6609" s="85" t="s">
        <v>2</v>
      </c>
      <c r="I6609" s="85">
        <v>1</v>
      </c>
      <c r="J6609" s="88">
        <v>5.5663364748095523E-2</v>
      </c>
      <c r="K6609" s="146">
        <v>0.12552239563832035</v>
      </c>
      <c r="L6609" s="147">
        <v>3.4398594716637858E-10</v>
      </c>
      <c r="M6609" s="147">
        <v>5.3959234452091919E-3</v>
      </c>
      <c r="N6609" s="87">
        <v>0.65639254941041658</v>
      </c>
      <c r="O6609" s="88">
        <v>4.4698454675937672E-2</v>
      </c>
      <c r="P6609" s="89">
        <v>68.097139000262288</v>
      </c>
    </row>
    <row r="6610" spans="1:16">
      <c r="A6610" s="75" t="s">
        <v>14675</v>
      </c>
      <c r="B6610" s="85">
        <v>6606</v>
      </c>
      <c r="C6610" s="85">
        <v>9703</v>
      </c>
      <c r="D6610" s="85">
        <v>6606</v>
      </c>
      <c r="E6610" s="86" t="s">
        <v>14625</v>
      </c>
      <c r="F6610" s="85" t="s">
        <v>6198</v>
      </c>
      <c r="G6610" s="86" t="s">
        <v>29</v>
      </c>
      <c r="H6610" s="85" t="s">
        <v>2</v>
      </c>
      <c r="I6610" s="85">
        <v>1</v>
      </c>
      <c r="J6610" s="88">
        <v>1.1894739003445589</v>
      </c>
      <c r="K6610" s="146">
        <v>1.3796507930301469</v>
      </c>
      <c r="L6610" s="147">
        <v>5.4786099275217097E-9</v>
      </c>
      <c r="M6610" s="147">
        <v>0.14778920073631541</v>
      </c>
      <c r="N6610" s="87">
        <v>15.649298959060349</v>
      </c>
      <c r="O6610" s="88">
        <v>1.0843286858806951</v>
      </c>
      <c r="P6610" s="89">
        <v>69.28928182133744</v>
      </c>
    </row>
    <row r="6611" spans="1:16">
      <c r="A6611" s="75" t="s">
        <v>14676</v>
      </c>
      <c r="B6611" s="85">
        <v>6607</v>
      </c>
      <c r="C6611" s="85">
        <v>9704</v>
      </c>
      <c r="D6611" s="85">
        <v>6607</v>
      </c>
      <c r="E6611" s="86" t="s">
        <v>14625</v>
      </c>
      <c r="F6611" s="85" t="s">
        <v>6200</v>
      </c>
      <c r="G6611" s="86" t="s">
        <v>29</v>
      </c>
      <c r="H6611" s="85" t="s">
        <v>2</v>
      </c>
      <c r="I6611" s="85">
        <v>1</v>
      </c>
      <c r="J6611" s="88">
        <v>0.84454174649272895</v>
      </c>
      <c r="K6611" s="146">
        <v>1.0394594123033927</v>
      </c>
      <c r="L6611" s="147">
        <v>4.0238174956890522E-9</v>
      </c>
      <c r="M6611" s="147">
        <v>0.10355082487841059</v>
      </c>
      <c r="N6611" s="87">
        <v>10.72672264113181</v>
      </c>
      <c r="O6611" s="88">
        <v>0.7697777799183334</v>
      </c>
      <c r="P6611" s="89">
        <v>71.762625516819725</v>
      </c>
    </row>
    <row r="6612" spans="1:16">
      <c r="A6612" s="75" t="s">
        <v>14677</v>
      </c>
      <c r="B6612" s="85">
        <v>6608</v>
      </c>
      <c r="C6612" s="85">
        <v>9705</v>
      </c>
      <c r="D6612" s="85">
        <v>6608</v>
      </c>
      <c r="E6612" s="86" t="s">
        <v>14625</v>
      </c>
      <c r="F6612" s="85" t="s">
        <v>5038</v>
      </c>
      <c r="G6612" s="86" t="s">
        <v>29</v>
      </c>
      <c r="H6612" s="85" t="s">
        <v>2</v>
      </c>
      <c r="I6612" s="85">
        <v>1</v>
      </c>
      <c r="J6612" s="88">
        <v>1.0536730097339699</v>
      </c>
      <c r="K6612" s="146">
        <v>1.2758189683245187</v>
      </c>
      <c r="L6612" s="147">
        <v>4.9864001502572367E-9</v>
      </c>
      <c r="M6612" s="147">
        <v>0.12940478206400771</v>
      </c>
      <c r="N6612" s="87">
        <v>13.395731622506741</v>
      </c>
      <c r="O6612" s="88">
        <v>0.96244810075434917</v>
      </c>
      <c r="P6612" s="89">
        <v>71.847371078806844</v>
      </c>
    </row>
    <row r="6613" spans="1:16">
      <c r="A6613" s="75" t="s">
        <v>14678</v>
      </c>
      <c r="B6613" s="85">
        <v>6609</v>
      </c>
      <c r="C6613" s="85">
        <v>9706</v>
      </c>
      <c r="D6613" s="85">
        <v>6609</v>
      </c>
      <c r="E6613" s="86" t="s">
        <v>14625</v>
      </c>
      <c r="F6613" s="85" t="s">
        <v>4366</v>
      </c>
      <c r="G6613" s="86" t="s">
        <v>29</v>
      </c>
      <c r="H6613" s="85" t="s">
        <v>2</v>
      </c>
      <c r="I6613" s="85">
        <v>1</v>
      </c>
      <c r="J6613" s="88">
        <v>0.67359097032125081</v>
      </c>
      <c r="K6613" s="146">
        <v>0.83234889455245598</v>
      </c>
      <c r="L6613" s="147">
        <v>3.3518854818416459E-9</v>
      </c>
      <c r="M6613" s="147">
        <v>1.255650787649293E-2</v>
      </c>
      <c r="N6613" s="87">
        <v>11.54828450799174</v>
      </c>
      <c r="O6613" s="88">
        <v>0.64399555324472912</v>
      </c>
      <c r="P6613" s="89">
        <v>55.765473460501077</v>
      </c>
    </row>
    <row r="6614" spans="1:16">
      <c r="A6614" s="75" t="s">
        <v>14679</v>
      </c>
      <c r="B6614" s="85">
        <v>6610</v>
      </c>
      <c r="C6614" s="85">
        <v>9707</v>
      </c>
      <c r="D6614" s="85">
        <v>6610</v>
      </c>
      <c r="E6614" s="86" t="s">
        <v>14625</v>
      </c>
      <c r="F6614" s="85" t="s">
        <v>429</v>
      </c>
      <c r="G6614" s="86" t="s">
        <v>29</v>
      </c>
      <c r="H6614" s="85" t="s">
        <v>2</v>
      </c>
      <c r="I6614" s="85">
        <v>1</v>
      </c>
      <c r="J6614" s="88">
        <v>0.44007893203453557</v>
      </c>
      <c r="K6614" s="146">
        <v>0.50296295700002358</v>
      </c>
      <c r="L6614" s="147">
        <v>2.076610063616208E-9</v>
      </c>
      <c r="M6614" s="147">
        <v>1.4625583360872879E-2</v>
      </c>
      <c r="N6614" s="87">
        <v>7.0063962208989139</v>
      </c>
      <c r="O6614" s="88">
        <v>0.4052673153737818</v>
      </c>
      <c r="P6614" s="89">
        <v>57.842477444386724</v>
      </c>
    </row>
    <row r="6615" spans="1:16">
      <c r="A6615" s="75" t="s">
        <v>14680</v>
      </c>
      <c r="B6615" s="85">
        <v>6611</v>
      </c>
      <c r="C6615" s="85">
        <v>9708</v>
      </c>
      <c r="D6615" s="85">
        <v>6611</v>
      </c>
      <c r="E6615" s="86" t="s">
        <v>14625</v>
      </c>
      <c r="F6615" s="85" t="s">
        <v>1055</v>
      </c>
      <c r="G6615" s="86" t="s">
        <v>29</v>
      </c>
      <c r="H6615" s="85" t="s">
        <v>2</v>
      </c>
      <c r="I6615" s="85">
        <v>1</v>
      </c>
      <c r="J6615" s="88">
        <v>0.21996088079744161</v>
      </c>
      <c r="K6615" s="146">
        <v>0.3000594297865557</v>
      </c>
      <c r="L6615" s="147">
        <v>1.422833023230114E-9</v>
      </c>
      <c r="M6615" s="147">
        <v>1.1214790698815289E-2</v>
      </c>
      <c r="N6615" s="87">
        <v>3.8044702790265181</v>
      </c>
      <c r="O6615" s="88">
        <v>0.19639559352853919</v>
      </c>
      <c r="P6615" s="89">
        <v>51.622322984421523</v>
      </c>
    </row>
    <row r="6616" spans="1:16">
      <c r="A6616" s="75" t="s">
        <v>14681</v>
      </c>
      <c r="B6616" s="85">
        <v>6612</v>
      </c>
      <c r="C6616" s="85">
        <v>9709</v>
      </c>
      <c r="D6616" s="85">
        <v>6612</v>
      </c>
      <c r="E6616" s="86" t="s">
        <v>14625</v>
      </c>
      <c r="F6616" s="85" t="s">
        <v>6206</v>
      </c>
      <c r="G6616" s="86" t="s">
        <v>29</v>
      </c>
      <c r="H6616" s="85" t="s">
        <v>2</v>
      </c>
      <c r="I6616" s="85">
        <v>1</v>
      </c>
      <c r="J6616" s="88">
        <v>0.96256246354673813</v>
      </c>
      <c r="K6616" s="146">
        <v>1.1121646874408073</v>
      </c>
      <c r="L6616" s="147">
        <v>4.3455230196063517E-9</v>
      </c>
      <c r="M6616" s="147">
        <v>0.10204845472216589</v>
      </c>
      <c r="N6616" s="87">
        <v>13.0749722366282</v>
      </c>
      <c r="O6616" s="88">
        <v>0.87431281184900855</v>
      </c>
      <c r="P6616" s="89">
        <v>66.869190696995162</v>
      </c>
    </row>
    <row r="6617" spans="1:16">
      <c r="A6617" s="75" t="s">
        <v>14682</v>
      </c>
      <c r="B6617" s="85">
        <v>6613</v>
      </c>
      <c r="C6617" s="85">
        <v>9710</v>
      </c>
      <c r="D6617" s="85">
        <v>6613</v>
      </c>
      <c r="E6617" s="86" t="s">
        <v>14625</v>
      </c>
      <c r="F6617" s="85" t="s">
        <v>6208</v>
      </c>
      <c r="G6617" s="86" t="s">
        <v>29</v>
      </c>
      <c r="H6617" s="85" t="s">
        <v>2</v>
      </c>
      <c r="I6617" s="85">
        <v>1</v>
      </c>
      <c r="J6617" s="88">
        <v>0.75877350285986167</v>
      </c>
      <c r="K6617" s="146">
        <v>0.52081119332767245</v>
      </c>
      <c r="L6617" s="147">
        <v>2.528483453210727E-9</v>
      </c>
      <c r="M6617" s="147">
        <v>0.1035944629493671</v>
      </c>
      <c r="N6617" s="87">
        <v>13.74470623431435</v>
      </c>
      <c r="O6617" s="88">
        <v>0.67397321201551796</v>
      </c>
      <c r="P6617" s="89">
        <v>49.035112175254064</v>
      </c>
    </row>
    <row r="6618" spans="1:16">
      <c r="A6618" s="75" t="s">
        <v>14683</v>
      </c>
      <c r="B6618" s="85">
        <v>6614</v>
      </c>
      <c r="C6618" s="85">
        <v>9711</v>
      </c>
      <c r="D6618" s="85">
        <v>6614</v>
      </c>
      <c r="E6618" s="86" t="s">
        <v>14625</v>
      </c>
      <c r="F6618" s="85" t="s">
        <v>1185</v>
      </c>
      <c r="G6618" s="86" t="s">
        <v>29</v>
      </c>
      <c r="H6618" s="85" t="s">
        <v>2</v>
      </c>
      <c r="I6618" s="85">
        <v>1</v>
      </c>
      <c r="J6618" s="88">
        <v>0.145061330111283</v>
      </c>
      <c r="K6618" s="146">
        <v>0.21466435220171923</v>
      </c>
      <c r="L6618" s="147">
        <v>7.3558640779379647E-10</v>
      </c>
      <c r="M6618" s="147">
        <v>1.7044722403764159E-2</v>
      </c>
      <c r="N6618" s="87">
        <v>1.883943077539538</v>
      </c>
      <c r="O6618" s="88">
        <v>0.12616860776825781</v>
      </c>
      <c r="P6618" s="89">
        <v>66.970498882076726</v>
      </c>
    </row>
    <row r="6619" spans="1:16">
      <c r="A6619" s="75" t="s">
        <v>14684</v>
      </c>
      <c r="B6619" s="85">
        <v>6615</v>
      </c>
      <c r="C6619" s="85">
        <v>9712</v>
      </c>
      <c r="D6619" s="85">
        <v>6615</v>
      </c>
      <c r="E6619" s="86" t="s">
        <v>14625</v>
      </c>
      <c r="F6619" s="85" t="s">
        <v>4489</v>
      </c>
      <c r="G6619" s="86" t="s">
        <v>29</v>
      </c>
      <c r="H6619" s="85" t="s">
        <v>2</v>
      </c>
      <c r="I6619" s="85">
        <v>1</v>
      </c>
      <c r="J6619" s="88">
        <v>0.67421169308822271</v>
      </c>
      <c r="K6619" s="146">
        <v>0.91553627279024086</v>
      </c>
      <c r="L6619" s="147">
        <v>3.6688612588846341E-9</v>
      </c>
      <c r="M6619" s="147">
        <v>6.7818950735488853E-2</v>
      </c>
      <c r="N6619" s="87">
        <v>11.64257785742093</v>
      </c>
      <c r="O6619" s="88">
        <v>0.58423917848583262</v>
      </c>
      <c r="P6619" s="89">
        <v>50.181255873108981</v>
      </c>
    </row>
    <row r="6620" spans="1:16">
      <c r="A6620" s="75" t="s">
        <v>14685</v>
      </c>
      <c r="B6620" s="85">
        <v>6616</v>
      </c>
      <c r="C6620" s="85">
        <v>9713</v>
      </c>
      <c r="D6620" s="85">
        <v>6616</v>
      </c>
      <c r="E6620" s="86" t="s">
        <v>14625</v>
      </c>
      <c r="F6620" s="85" t="s">
        <v>6212</v>
      </c>
      <c r="G6620" s="86" t="s">
        <v>29</v>
      </c>
      <c r="H6620" s="85" t="s">
        <v>2</v>
      </c>
      <c r="I6620" s="85">
        <v>1</v>
      </c>
      <c r="J6620" s="88">
        <v>0.77265857022119588</v>
      </c>
      <c r="K6620" s="146">
        <v>0.61634498407219374</v>
      </c>
      <c r="L6620" s="147">
        <v>2.8005955644866232E-9</v>
      </c>
      <c r="M6620" s="147">
        <v>0.1038210269803891</v>
      </c>
      <c r="N6620" s="87">
        <v>13.12781134180193</v>
      </c>
      <c r="O6620" s="88">
        <v>0.69002362653241345</v>
      </c>
      <c r="P6620" s="89">
        <v>52.561970047148804</v>
      </c>
    </row>
    <row r="6621" spans="1:16">
      <c r="A6621" s="75" t="s">
        <v>14686</v>
      </c>
      <c r="B6621" s="85">
        <v>6617</v>
      </c>
      <c r="C6621" s="85">
        <v>9714</v>
      </c>
      <c r="D6621" s="85">
        <v>6617</v>
      </c>
      <c r="E6621" s="86" t="s">
        <v>14625</v>
      </c>
      <c r="F6621" s="85" t="s">
        <v>6214</v>
      </c>
      <c r="G6621" s="86" t="s">
        <v>29</v>
      </c>
      <c r="H6621" s="85" t="s">
        <v>2</v>
      </c>
      <c r="I6621" s="85">
        <v>1</v>
      </c>
      <c r="J6621" s="88">
        <v>1.127097496828956</v>
      </c>
      <c r="K6621" s="146">
        <v>1.3637019431297805</v>
      </c>
      <c r="L6621" s="147">
        <v>5.3322369101334808E-9</v>
      </c>
      <c r="M6621" s="147">
        <v>0.13841467411364289</v>
      </c>
      <c r="N6621" s="87">
        <v>14.339115047759449</v>
      </c>
      <c r="O6621" s="88">
        <v>1.029418648100519</v>
      </c>
      <c r="P6621" s="89">
        <v>71.790946977677692</v>
      </c>
    </row>
    <row r="6622" spans="1:16">
      <c r="A6622" s="75" t="s">
        <v>14687</v>
      </c>
      <c r="B6622" s="85">
        <v>6618</v>
      </c>
      <c r="C6622" s="85">
        <v>9715</v>
      </c>
      <c r="D6622" s="85">
        <v>6618</v>
      </c>
      <c r="E6622" s="86" t="s">
        <v>14625</v>
      </c>
      <c r="F6622" s="85" t="s">
        <v>965</v>
      </c>
      <c r="G6622" s="86" t="s">
        <v>29</v>
      </c>
      <c r="H6622" s="85" t="s">
        <v>2</v>
      </c>
      <c r="I6622" s="85">
        <v>1</v>
      </c>
      <c r="J6622" s="88">
        <v>0.27899766174538321</v>
      </c>
      <c r="K6622" s="146">
        <v>0.362314001595201</v>
      </c>
      <c r="L6622" s="147">
        <v>1.305895101254515E-9</v>
      </c>
      <c r="M6622" s="147">
        <v>2.6638146586549991E-2</v>
      </c>
      <c r="N6622" s="87">
        <v>7.884607306837685</v>
      </c>
      <c r="O6622" s="88">
        <v>0.24760636926217891</v>
      </c>
      <c r="P6622" s="89">
        <v>31.403766811246243</v>
      </c>
    </row>
    <row r="6623" spans="1:16">
      <c r="A6623" s="75" t="s">
        <v>14688</v>
      </c>
      <c r="B6623" s="85">
        <v>6619</v>
      </c>
      <c r="C6623" s="85">
        <v>9716</v>
      </c>
      <c r="D6623" s="85">
        <v>6619</v>
      </c>
      <c r="E6623" s="86" t="s">
        <v>14625</v>
      </c>
      <c r="F6623" s="85" t="s">
        <v>6217</v>
      </c>
      <c r="G6623" s="86" t="s">
        <v>29</v>
      </c>
      <c r="H6623" s="85" t="s">
        <v>2</v>
      </c>
      <c r="I6623" s="85">
        <v>1</v>
      </c>
      <c r="J6623" s="88">
        <v>3.3803902520995181E-2</v>
      </c>
      <c r="K6623" s="146">
        <v>0.11470363849975958</v>
      </c>
      <c r="L6623" s="147">
        <v>2.6157137253939279E-10</v>
      </c>
      <c r="M6623" s="147">
        <v>2.2311857865630431E-3</v>
      </c>
      <c r="N6623" s="87">
        <v>0.29219473228833831</v>
      </c>
      <c r="O6623" s="88">
        <v>2.338328208201482E-2</v>
      </c>
      <c r="P6623" s="89">
        <v>80.026364263610859</v>
      </c>
    </row>
    <row r="6624" spans="1:16">
      <c r="A6624" s="75" t="s">
        <v>14689</v>
      </c>
      <c r="B6624" s="85">
        <v>6620</v>
      </c>
      <c r="C6624" s="85">
        <v>9717</v>
      </c>
      <c r="D6624" s="85">
        <v>6620</v>
      </c>
      <c r="E6624" s="86" t="s">
        <v>14625</v>
      </c>
      <c r="F6624" s="85" t="s">
        <v>4492</v>
      </c>
      <c r="G6624" s="86" t="s">
        <v>29</v>
      </c>
      <c r="H6624" s="85" t="s">
        <v>2</v>
      </c>
      <c r="I6624" s="85">
        <v>1</v>
      </c>
      <c r="J6624" s="88">
        <v>0.23324714685104961</v>
      </c>
      <c r="K6624" s="146">
        <v>0.32361534244866785</v>
      </c>
      <c r="L6624" s="147">
        <v>1.2269806712565481E-9</v>
      </c>
      <c r="M6624" s="147">
        <v>1.2857040869327889E-2</v>
      </c>
      <c r="N6624" s="87">
        <v>8.190359203325027</v>
      </c>
      <c r="O6624" s="88">
        <v>0.20669136744279609</v>
      </c>
      <c r="P6624" s="89">
        <v>25.235934384768612</v>
      </c>
    </row>
    <row r="6625" spans="1:16">
      <c r="A6625" s="75" t="s">
        <v>14690</v>
      </c>
      <c r="B6625" s="85">
        <v>6621</v>
      </c>
      <c r="C6625" s="85">
        <v>9718</v>
      </c>
      <c r="D6625" s="85">
        <v>6621</v>
      </c>
      <c r="E6625" s="86" t="s">
        <v>14625</v>
      </c>
      <c r="F6625" s="85" t="s">
        <v>1084</v>
      </c>
      <c r="G6625" s="86" t="s">
        <v>29</v>
      </c>
      <c r="H6625" s="85" t="s">
        <v>2</v>
      </c>
      <c r="I6625" s="85">
        <v>1</v>
      </c>
      <c r="J6625" s="88">
        <v>8.7851944800159454E-2</v>
      </c>
      <c r="K6625" s="146">
        <v>0.16407217439957522</v>
      </c>
      <c r="L6625" s="147">
        <v>4.8424058466078346E-10</v>
      </c>
      <c r="M6625" s="147">
        <v>9.563169261424977E-3</v>
      </c>
      <c r="N6625" s="87">
        <v>12.065427835631249</v>
      </c>
      <c r="O6625" s="88">
        <v>7.5882266102521564E-2</v>
      </c>
      <c r="P6625" s="89">
        <v>6.2892312760288869</v>
      </c>
    </row>
    <row r="6626" spans="1:16">
      <c r="A6626" s="75" t="s">
        <v>14691</v>
      </c>
      <c r="B6626" s="85">
        <v>6622</v>
      </c>
      <c r="C6626" s="85">
        <v>9719</v>
      </c>
      <c r="D6626" s="85">
        <v>6622</v>
      </c>
      <c r="E6626" s="86" t="s">
        <v>14625</v>
      </c>
      <c r="F6626" s="85" t="s">
        <v>6221</v>
      </c>
      <c r="G6626" s="86" t="s">
        <v>29</v>
      </c>
      <c r="H6626" s="85" t="s">
        <v>2</v>
      </c>
      <c r="I6626" s="85">
        <v>1</v>
      </c>
      <c r="J6626" s="88">
        <v>0.35930665259469757</v>
      </c>
      <c r="K6626" s="146">
        <v>0.31183022637475333</v>
      </c>
      <c r="L6626" s="147">
        <v>1.3358341445371661E-9</v>
      </c>
      <c r="M6626" s="147">
        <v>4.7708444175356239E-2</v>
      </c>
      <c r="N6626" s="87">
        <v>6.1155394438026169</v>
      </c>
      <c r="O6626" s="88">
        <v>0.31670077191602819</v>
      </c>
      <c r="P6626" s="89">
        <v>51.786236492508827</v>
      </c>
    </row>
    <row r="6627" spans="1:16">
      <c r="A6627" s="75" t="s">
        <v>14692</v>
      </c>
      <c r="B6627" s="85">
        <v>6623</v>
      </c>
      <c r="C6627" s="85">
        <v>9720</v>
      </c>
      <c r="D6627" s="85">
        <v>6623</v>
      </c>
      <c r="E6627" s="86" t="s">
        <v>14625</v>
      </c>
      <c r="F6627" s="85" t="s">
        <v>4370</v>
      </c>
      <c r="G6627" s="86" t="s">
        <v>29</v>
      </c>
      <c r="H6627" s="85" t="s">
        <v>2</v>
      </c>
      <c r="I6627" s="85">
        <v>1</v>
      </c>
      <c r="J6627" s="88">
        <v>0.30272144915695998</v>
      </c>
      <c r="K6627" s="146">
        <v>0.29952645121297516</v>
      </c>
      <c r="L6627" s="147">
        <v>1.450379529320233E-9</v>
      </c>
      <c r="M6627" s="147">
        <v>3.4717303291642097E-2</v>
      </c>
      <c r="N6627" s="87">
        <v>8.307429067298024</v>
      </c>
      <c r="O6627" s="88">
        <v>0.28007018356334901</v>
      </c>
      <c r="P6627" s="89">
        <v>33.713219973895164</v>
      </c>
    </row>
    <row r="6628" spans="1:16">
      <c r="A6628" s="75" t="s">
        <v>14693</v>
      </c>
      <c r="B6628" s="85">
        <v>6624</v>
      </c>
      <c r="C6628" s="85">
        <v>9721</v>
      </c>
      <c r="D6628" s="85">
        <v>6624</v>
      </c>
      <c r="E6628" s="86" t="s">
        <v>14625</v>
      </c>
      <c r="F6628" s="85" t="s">
        <v>6224</v>
      </c>
      <c r="G6628" s="86" t="s">
        <v>29</v>
      </c>
      <c r="H6628" s="85" t="s">
        <v>2</v>
      </c>
      <c r="I6628" s="85">
        <v>1</v>
      </c>
      <c r="J6628" s="88">
        <v>0.1904957375682543</v>
      </c>
      <c r="K6628" s="146">
        <v>0.18139876872310481</v>
      </c>
      <c r="L6628" s="147">
        <v>7.2317959083984093E-10</v>
      </c>
      <c r="M6628" s="147">
        <v>2.5090488508508469E-2</v>
      </c>
      <c r="N6628" s="87">
        <v>3.3135787480304661</v>
      </c>
      <c r="O6628" s="88">
        <v>0.16497150253698509</v>
      </c>
      <c r="P6628" s="89">
        <v>49.786504284843474</v>
      </c>
    </row>
    <row r="6629" spans="1:16">
      <c r="A6629" s="75" t="s">
        <v>14694</v>
      </c>
      <c r="B6629" s="85">
        <v>6625</v>
      </c>
      <c r="C6629" s="85">
        <v>9722</v>
      </c>
      <c r="D6629" s="85">
        <v>6625</v>
      </c>
      <c r="E6629" s="86" t="s">
        <v>14625</v>
      </c>
      <c r="F6629" s="85" t="s">
        <v>2895</v>
      </c>
      <c r="G6629" s="86" t="s">
        <v>29</v>
      </c>
      <c r="H6629" s="85" t="s">
        <v>2</v>
      </c>
      <c r="I6629" s="85">
        <v>1</v>
      </c>
      <c r="J6629" s="88">
        <v>0.56642345070175659</v>
      </c>
      <c r="K6629" s="146">
        <v>0.5197352049660362</v>
      </c>
      <c r="L6629" s="147">
        <v>2.2116590239501671E-9</v>
      </c>
      <c r="M6629" s="147">
        <v>7.4241542895074425E-2</v>
      </c>
      <c r="N6629" s="87">
        <v>9.094174591972676</v>
      </c>
      <c r="O6629" s="88">
        <v>0.50554703638975962</v>
      </c>
      <c r="P6629" s="89">
        <v>55.590205716525411</v>
      </c>
    </row>
    <row r="6630" spans="1:16">
      <c r="A6630" s="75" t="s">
        <v>14695</v>
      </c>
      <c r="B6630" s="85">
        <v>6626</v>
      </c>
      <c r="C6630" s="85">
        <v>9723</v>
      </c>
      <c r="D6630" s="85">
        <v>6626</v>
      </c>
      <c r="E6630" s="86" t="s">
        <v>14625</v>
      </c>
      <c r="F6630" s="85" t="s">
        <v>6227</v>
      </c>
      <c r="G6630" s="86" t="s">
        <v>29</v>
      </c>
      <c r="H6630" s="85" t="s">
        <v>2</v>
      </c>
      <c r="I6630" s="85">
        <v>1</v>
      </c>
      <c r="J6630" s="88">
        <v>0.93780645572997245</v>
      </c>
      <c r="K6630" s="146">
        <v>1.0057388339779318</v>
      </c>
      <c r="L6630" s="147">
        <v>4.0998448480438176E-9</v>
      </c>
      <c r="M6630" s="147">
        <v>0.11891500035840991</v>
      </c>
      <c r="N6630" s="87">
        <v>13.215722103523699</v>
      </c>
      <c r="O6630" s="88">
        <v>0.85057432174257674</v>
      </c>
      <c r="P6630" s="89">
        <v>64.36079050994789</v>
      </c>
    </row>
    <row r="6631" spans="1:16">
      <c r="A6631" s="75" t="s">
        <v>14696</v>
      </c>
      <c r="B6631" s="85">
        <v>6627</v>
      </c>
      <c r="C6631" s="85">
        <v>9724</v>
      </c>
      <c r="D6631" s="85">
        <v>6627</v>
      </c>
      <c r="E6631" s="86" t="s">
        <v>14625</v>
      </c>
      <c r="F6631" s="85" t="s">
        <v>4627</v>
      </c>
      <c r="G6631" s="86" t="s">
        <v>29</v>
      </c>
      <c r="H6631" s="85" t="s">
        <v>2</v>
      </c>
      <c r="I6631" s="85">
        <v>1</v>
      </c>
      <c r="J6631" s="88">
        <v>0.67629141460508846</v>
      </c>
      <c r="K6631" s="146">
        <v>1.1206302171425035</v>
      </c>
      <c r="L6631" s="147">
        <v>3.6525231732659572E-9</v>
      </c>
      <c r="M6631" s="147">
        <v>3.8286208309710738E-2</v>
      </c>
      <c r="N6631" s="87">
        <v>10.440102436823731</v>
      </c>
      <c r="O6631" s="88">
        <v>0.62911863963406178</v>
      </c>
      <c r="P6631" s="89">
        <v>60.259814828547142</v>
      </c>
    </row>
    <row r="6632" spans="1:16">
      <c r="A6632" s="75" t="s">
        <v>14697</v>
      </c>
      <c r="B6632" s="85">
        <v>6628</v>
      </c>
      <c r="C6632" s="85">
        <v>9725</v>
      </c>
      <c r="D6632" s="85">
        <v>6628</v>
      </c>
      <c r="E6632" s="86" t="s">
        <v>14625</v>
      </c>
      <c r="F6632" s="85" t="s">
        <v>6230</v>
      </c>
      <c r="G6632" s="86" t="s">
        <v>29</v>
      </c>
      <c r="H6632" s="85" t="s">
        <v>2</v>
      </c>
      <c r="I6632" s="85">
        <v>1</v>
      </c>
      <c r="J6632" s="88">
        <v>0.57383541822361772</v>
      </c>
      <c r="K6632" s="146">
        <v>0.93086045711088805</v>
      </c>
      <c r="L6632" s="147">
        <v>4.2963314554878221E-9</v>
      </c>
      <c r="M6632" s="147">
        <v>2.397472130994124E-2</v>
      </c>
      <c r="N6632" s="87">
        <v>6.3169003683104767</v>
      </c>
      <c r="O6632" s="88">
        <v>0.52216476325967054</v>
      </c>
      <c r="P6632" s="89">
        <v>82.661548040107704</v>
      </c>
    </row>
    <row r="6633" spans="1:16">
      <c r="A6633" s="75" t="s">
        <v>14698</v>
      </c>
      <c r="B6633" s="85">
        <v>6629</v>
      </c>
      <c r="C6633" s="85">
        <v>9726</v>
      </c>
      <c r="D6633" s="85">
        <v>6629</v>
      </c>
      <c r="E6633" s="86" t="s">
        <v>14625</v>
      </c>
      <c r="F6633" s="85" t="s">
        <v>6232</v>
      </c>
      <c r="G6633" s="86" t="s">
        <v>29</v>
      </c>
      <c r="H6633" s="85" t="s">
        <v>2</v>
      </c>
      <c r="I6633" s="85">
        <v>1</v>
      </c>
      <c r="J6633" s="88">
        <v>0.90173922175626375</v>
      </c>
      <c r="K6633" s="146">
        <v>1.1696770514215318</v>
      </c>
      <c r="L6633" s="147">
        <v>4.2609649341315206E-9</v>
      </c>
      <c r="M6633" s="147">
        <v>4.551167731429144E-2</v>
      </c>
      <c r="N6633" s="87">
        <v>11.168431157596849</v>
      </c>
      <c r="O6633" s="88">
        <v>0.81106313602217273</v>
      </c>
      <c r="P6633" s="89">
        <v>72.621044493834887</v>
      </c>
    </row>
    <row r="6634" spans="1:16">
      <c r="A6634" s="75" t="s">
        <v>14699</v>
      </c>
      <c r="B6634" s="85">
        <v>6630</v>
      </c>
      <c r="C6634" s="85">
        <v>9727</v>
      </c>
      <c r="D6634" s="85">
        <v>6630</v>
      </c>
      <c r="E6634" s="86" t="s">
        <v>14625</v>
      </c>
      <c r="F6634" s="85" t="s">
        <v>2976</v>
      </c>
      <c r="G6634" s="86" t="s">
        <v>29</v>
      </c>
      <c r="H6634" s="85" t="s">
        <v>2</v>
      </c>
      <c r="I6634" s="85">
        <v>1</v>
      </c>
      <c r="J6634" s="88">
        <v>0.70247849006401741</v>
      </c>
      <c r="K6634" s="146">
        <v>0.91864502823588834</v>
      </c>
      <c r="L6634" s="147">
        <v>3.8686179509340693E-9</v>
      </c>
      <c r="M6634" s="147">
        <v>8.4375263310638618E-2</v>
      </c>
      <c r="N6634" s="87">
        <v>8.8941606756539517</v>
      </c>
      <c r="O6634" s="88">
        <v>0.63673427264441229</v>
      </c>
      <c r="P6634" s="89">
        <v>71.59014727351952</v>
      </c>
    </row>
    <row r="6635" spans="1:16">
      <c r="A6635" s="75" t="s">
        <v>14700</v>
      </c>
      <c r="B6635" s="85">
        <v>6631</v>
      </c>
      <c r="C6635" s="85">
        <v>9728</v>
      </c>
      <c r="D6635" s="85">
        <v>6631</v>
      </c>
      <c r="E6635" s="86" t="s">
        <v>14625</v>
      </c>
      <c r="F6635" s="85" t="s">
        <v>4496</v>
      </c>
      <c r="G6635" s="86" t="s">
        <v>29</v>
      </c>
      <c r="H6635" s="85" t="s">
        <v>2</v>
      </c>
      <c r="I6635" s="85">
        <v>1</v>
      </c>
      <c r="J6635" s="88">
        <v>0.44503139568618938</v>
      </c>
      <c r="K6635" s="146">
        <v>0.85938827776597027</v>
      </c>
      <c r="L6635" s="147">
        <v>2.768024046018983E-9</v>
      </c>
      <c r="M6635" s="147">
        <v>1.9412431282240541E-2</v>
      </c>
      <c r="N6635" s="87">
        <v>7.416467246340205</v>
      </c>
      <c r="O6635" s="88">
        <v>0.40959022757921132</v>
      </c>
      <c r="P6635" s="89">
        <v>55.22713361692945</v>
      </c>
    </row>
    <row r="6636" spans="1:16">
      <c r="A6636" s="75" t="s">
        <v>14701</v>
      </c>
      <c r="B6636" s="85">
        <v>6632</v>
      </c>
      <c r="C6636" s="85">
        <v>9729</v>
      </c>
      <c r="D6636" s="85">
        <v>6632</v>
      </c>
      <c r="E6636" s="86" t="s">
        <v>14625</v>
      </c>
      <c r="F6636" s="85" t="s">
        <v>6236</v>
      </c>
      <c r="G6636" s="86" t="s">
        <v>29</v>
      </c>
      <c r="H6636" s="85" t="s">
        <v>2</v>
      </c>
      <c r="I6636" s="85">
        <v>1</v>
      </c>
      <c r="J6636" s="88">
        <v>1.5693927430728101</v>
      </c>
      <c r="K6636" s="146">
        <v>1.881962905884496</v>
      </c>
      <c r="L6636" s="147">
        <v>7.3954069462828952E-9</v>
      </c>
      <c r="M6636" s="147">
        <v>0.1930586677780271</v>
      </c>
      <c r="N6636" s="87">
        <v>19.943403331664051</v>
      </c>
      <c r="O6636" s="88">
        <v>1.4331439976193281</v>
      </c>
      <c r="P6636" s="89">
        <v>71.860553275976315</v>
      </c>
    </row>
    <row r="6637" spans="1:16">
      <c r="A6637" s="75" t="s">
        <v>14702</v>
      </c>
      <c r="B6637" s="85">
        <v>6633</v>
      </c>
      <c r="C6637" s="85">
        <v>9730</v>
      </c>
      <c r="D6637" s="85">
        <v>6633</v>
      </c>
      <c r="E6637" s="86" t="s">
        <v>14625</v>
      </c>
      <c r="F6637" s="85" t="s">
        <v>4372</v>
      </c>
      <c r="G6637" s="86" t="s">
        <v>29</v>
      </c>
      <c r="H6637" s="85" t="s">
        <v>2</v>
      </c>
      <c r="I6637" s="85">
        <v>1</v>
      </c>
      <c r="J6637" s="88">
        <v>0.41241295125898392</v>
      </c>
      <c r="K6637" s="146">
        <v>0.53869467402617854</v>
      </c>
      <c r="L6637" s="147">
        <v>2.1103255974843969E-9</v>
      </c>
      <c r="M6637" s="147">
        <v>2.2645026239897711E-2</v>
      </c>
      <c r="N6637" s="87">
        <v>11.561684346744251</v>
      </c>
      <c r="O6637" s="88">
        <v>0.37184100020201699</v>
      </c>
      <c r="P6637" s="89">
        <v>32.161490406605573</v>
      </c>
    </row>
    <row r="6638" spans="1:16">
      <c r="A6638" s="75" t="s">
        <v>14703</v>
      </c>
      <c r="B6638" s="85">
        <v>6634</v>
      </c>
      <c r="C6638" s="85">
        <v>9731</v>
      </c>
      <c r="D6638" s="85">
        <v>6634</v>
      </c>
      <c r="E6638" s="86" t="s">
        <v>14625</v>
      </c>
      <c r="F6638" s="85" t="s">
        <v>2897</v>
      </c>
      <c r="G6638" s="86" t="s">
        <v>29</v>
      </c>
      <c r="H6638" s="85" t="s">
        <v>2</v>
      </c>
      <c r="I6638" s="85">
        <v>1</v>
      </c>
      <c r="J6638" s="88">
        <v>1.2587621160908871</v>
      </c>
      <c r="K6638" s="146">
        <v>10.576268857376579</v>
      </c>
      <c r="L6638" s="147">
        <v>6.5341305811957257E-9</v>
      </c>
      <c r="M6638" s="147">
        <v>3.6496063169310318E-2</v>
      </c>
      <c r="N6638" s="87">
        <v>14.264689246639801</v>
      </c>
      <c r="O6638" s="88">
        <v>1.214197856008387</v>
      </c>
      <c r="P6638" s="89">
        <v>85.119124224483485</v>
      </c>
    </row>
    <row r="6639" spans="1:16">
      <c r="A6639" s="75" t="s">
        <v>14704</v>
      </c>
      <c r="B6639" s="85">
        <v>6635</v>
      </c>
      <c r="C6639" s="85">
        <v>9732</v>
      </c>
      <c r="D6639" s="85">
        <v>6635</v>
      </c>
      <c r="E6639" s="86" t="s">
        <v>14625</v>
      </c>
      <c r="F6639" s="85" t="s">
        <v>4498</v>
      </c>
      <c r="G6639" s="86" t="s">
        <v>29</v>
      </c>
      <c r="H6639" s="85" t="s">
        <v>2</v>
      </c>
      <c r="I6639" s="85">
        <v>1</v>
      </c>
      <c r="J6639" s="88">
        <v>0.37720051283705441</v>
      </c>
      <c r="K6639" s="146">
        <v>0.33735183614411651</v>
      </c>
      <c r="L6639" s="147">
        <v>1.45185459691727E-9</v>
      </c>
      <c r="M6639" s="147">
        <v>3.974236715050658E-2</v>
      </c>
      <c r="N6639" s="87">
        <v>6.408823567436821</v>
      </c>
      <c r="O6639" s="88">
        <v>0.35725011421639158</v>
      </c>
      <c r="P6639" s="89">
        <v>55.743477793892843</v>
      </c>
    </row>
    <row r="6640" spans="1:16">
      <c r="A6640" s="75" t="s">
        <v>14705</v>
      </c>
      <c r="B6640" s="85">
        <v>6636</v>
      </c>
      <c r="C6640" s="85">
        <v>9733</v>
      </c>
      <c r="D6640" s="85">
        <v>6636</v>
      </c>
      <c r="E6640" s="86" t="s">
        <v>14625</v>
      </c>
      <c r="F6640" s="85" t="s">
        <v>2122</v>
      </c>
      <c r="G6640" s="86" t="s">
        <v>29</v>
      </c>
      <c r="H6640" s="85" t="s">
        <v>2</v>
      </c>
      <c r="I6640" s="85">
        <v>1</v>
      </c>
      <c r="J6640" s="88">
        <v>0.7522456993232175</v>
      </c>
      <c r="K6640" s="146">
        <v>0.84417424276192687</v>
      </c>
      <c r="L6640" s="147">
        <v>3.2707154423114528E-9</v>
      </c>
      <c r="M6640" s="147">
        <v>6.2047384637272218E-2</v>
      </c>
      <c r="N6640" s="87">
        <v>10.743512568770271</v>
      </c>
      <c r="O6640" s="88">
        <v>0.68107468419683148</v>
      </c>
      <c r="P6640" s="89">
        <v>63.394041737951724</v>
      </c>
    </row>
    <row r="6641" spans="1:16">
      <c r="A6641" s="75" t="s">
        <v>14706</v>
      </c>
      <c r="B6641" s="85">
        <v>6637</v>
      </c>
      <c r="C6641" s="85">
        <v>9734</v>
      </c>
      <c r="D6641" s="85">
        <v>6637</v>
      </c>
      <c r="E6641" s="86" t="s">
        <v>14625</v>
      </c>
      <c r="F6641" s="85" t="s">
        <v>6242</v>
      </c>
      <c r="G6641" s="86" t="s">
        <v>29</v>
      </c>
      <c r="H6641" s="85" t="s">
        <v>2</v>
      </c>
      <c r="I6641" s="85">
        <v>1</v>
      </c>
      <c r="J6641" s="88">
        <v>1.6813248282324429</v>
      </c>
      <c r="K6641" s="146">
        <v>2.70133553342473</v>
      </c>
      <c r="L6641" s="147">
        <v>7.6805376706778247E-9</v>
      </c>
      <c r="M6641" s="147">
        <v>3.4671894566167913E-2</v>
      </c>
      <c r="N6641" s="87">
        <v>19.615138570244731</v>
      </c>
      <c r="O6641" s="88">
        <v>1.620475603301103</v>
      </c>
      <c r="P6641" s="89">
        <v>82.613517997741312</v>
      </c>
    </row>
    <row r="6642" spans="1:16">
      <c r="A6642" s="75" t="s">
        <v>14707</v>
      </c>
      <c r="B6642" s="85">
        <v>6638</v>
      </c>
      <c r="C6642" s="85">
        <v>9735</v>
      </c>
      <c r="D6642" s="85">
        <v>6638</v>
      </c>
      <c r="E6642" s="86" t="s">
        <v>14625</v>
      </c>
      <c r="F6642" s="85" t="s">
        <v>6244</v>
      </c>
      <c r="G6642" s="86" t="s">
        <v>29</v>
      </c>
      <c r="H6642" s="85" t="s">
        <v>2</v>
      </c>
      <c r="I6642" s="85">
        <v>1</v>
      </c>
      <c r="J6642" s="88">
        <v>1.2786819512531249</v>
      </c>
      <c r="K6642" s="146">
        <v>1.4194194403686275</v>
      </c>
      <c r="L6642" s="147">
        <v>4.9906240452673241E-9</v>
      </c>
      <c r="M6642" s="147">
        <v>0.1217918327376802</v>
      </c>
      <c r="N6642" s="87">
        <v>20.404219850151009</v>
      </c>
      <c r="O6642" s="88">
        <v>1.169701388173872</v>
      </c>
      <c r="P6642" s="89">
        <v>57.326445057158864</v>
      </c>
    </row>
    <row r="6643" spans="1:16">
      <c r="A6643" s="75" t="s">
        <v>14708</v>
      </c>
      <c r="B6643" s="85">
        <v>6639</v>
      </c>
      <c r="C6643" s="85">
        <v>9736</v>
      </c>
      <c r="D6643" s="85">
        <v>6639</v>
      </c>
      <c r="E6643" s="86" t="s">
        <v>14625</v>
      </c>
      <c r="F6643" s="85" t="s">
        <v>6246</v>
      </c>
      <c r="G6643" s="86" t="s">
        <v>29</v>
      </c>
      <c r="H6643" s="85" t="s">
        <v>2</v>
      </c>
      <c r="I6643" s="85">
        <v>1</v>
      </c>
      <c r="J6643" s="88">
        <v>1.444494994771794</v>
      </c>
      <c r="K6643" s="146">
        <v>2.3320742794815525</v>
      </c>
      <c r="L6643" s="147">
        <v>6.72552492142034E-9</v>
      </c>
      <c r="M6643" s="147">
        <v>3.1296635902099752E-2</v>
      </c>
      <c r="N6643" s="87">
        <v>17.366859594221339</v>
      </c>
      <c r="O6643" s="88">
        <v>1.387256637249483</v>
      </c>
      <c r="P6643" s="89">
        <v>79.879533183482394</v>
      </c>
    </row>
    <row r="6644" spans="1:16">
      <c r="A6644" s="75" t="s">
        <v>14709</v>
      </c>
      <c r="B6644" s="85">
        <v>6640</v>
      </c>
      <c r="C6644" s="85">
        <v>9737</v>
      </c>
      <c r="D6644" s="85">
        <v>6640</v>
      </c>
      <c r="E6644" s="86" t="s">
        <v>14625</v>
      </c>
      <c r="F6644" s="85" t="s">
        <v>6248</v>
      </c>
      <c r="G6644" s="86" t="s">
        <v>29</v>
      </c>
      <c r="H6644" s="85" t="s">
        <v>2</v>
      </c>
      <c r="I6644" s="85">
        <v>1</v>
      </c>
      <c r="J6644" s="88">
        <v>1.20687535390621</v>
      </c>
      <c r="K6644" s="146">
        <v>1.9685296792379283</v>
      </c>
      <c r="L6644" s="147">
        <v>5.662448887403977E-9</v>
      </c>
      <c r="M6644" s="147">
        <v>2.6071718353285551E-2</v>
      </c>
      <c r="N6644" s="87">
        <v>14.85696642192937</v>
      </c>
      <c r="O6644" s="88">
        <v>1.1581812547982571</v>
      </c>
      <c r="P6644" s="89">
        <v>77.955433290119274</v>
      </c>
    </row>
    <row r="6645" spans="1:16">
      <c r="A6645" s="75" t="s">
        <v>14710</v>
      </c>
      <c r="B6645" s="85">
        <v>6641</v>
      </c>
      <c r="C6645" s="85">
        <v>9738</v>
      </c>
      <c r="D6645" s="85">
        <v>6641</v>
      </c>
      <c r="E6645" s="86" t="s">
        <v>14625</v>
      </c>
      <c r="F6645" s="85" t="s">
        <v>6250</v>
      </c>
      <c r="G6645" s="86" t="s">
        <v>29</v>
      </c>
      <c r="H6645" s="85" t="s">
        <v>2</v>
      </c>
      <c r="I6645" s="85">
        <v>1</v>
      </c>
      <c r="J6645" s="88">
        <v>1.5884169191838959</v>
      </c>
      <c r="K6645" s="146">
        <v>2.5349942461913981</v>
      </c>
      <c r="L6645" s="147">
        <v>7.2905245366379109E-9</v>
      </c>
      <c r="M6645" s="147">
        <v>3.8226263748886762E-2</v>
      </c>
      <c r="N6645" s="87">
        <v>19.26041729760983</v>
      </c>
      <c r="O6645" s="88">
        <v>1.526630354209509</v>
      </c>
      <c r="P6645" s="89">
        <v>79.262579341879587</v>
      </c>
    </row>
    <row r="6646" spans="1:16">
      <c r="A6646" s="75" t="s">
        <v>14711</v>
      </c>
      <c r="B6646" s="85">
        <v>6642</v>
      </c>
      <c r="C6646" s="85">
        <v>9739</v>
      </c>
      <c r="D6646" s="85">
        <v>6642</v>
      </c>
      <c r="E6646" s="86" t="s">
        <v>14625</v>
      </c>
      <c r="F6646" s="85" t="s">
        <v>6252</v>
      </c>
      <c r="G6646" s="86" t="s">
        <v>29</v>
      </c>
      <c r="H6646" s="85" t="s">
        <v>2</v>
      </c>
      <c r="I6646" s="85">
        <v>1</v>
      </c>
      <c r="J6646" s="88">
        <v>1.5738663367789849</v>
      </c>
      <c r="K6646" s="146">
        <v>1.4531272481676274</v>
      </c>
      <c r="L6646" s="147">
        <v>6.2554380320877978E-9</v>
      </c>
      <c r="M6646" s="147">
        <v>0.20550767817679391</v>
      </c>
      <c r="N6646" s="87">
        <v>24.50017587629441</v>
      </c>
      <c r="O6646" s="88">
        <v>1.418421333048451</v>
      </c>
      <c r="P6646" s="89">
        <v>57.894332686030651</v>
      </c>
    </row>
    <row r="6647" spans="1:16">
      <c r="A6647" s="75" t="s">
        <v>14712</v>
      </c>
      <c r="B6647" s="85">
        <v>6643</v>
      </c>
      <c r="C6647" s="85">
        <v>9740</v>
      </c>
      <c r="D6647" s="85">
        <v>6643</v>
      </c>
      <c r="E6647" s="86" t="s">
        <v>14625</v>
      </c>
      <c r="F6647" s="85" t="s">
        <v>4883</v>
      </c>
      <c r="G6647" s="86" t="s">
        <v>29</v>
      </c>
      <c r="H6647" s="85" t="s">
        <v>2</v>
      </c>
      <c r="I6647" s="85">
        <v>1</v>
      </c>
      <c r="J6647" s="88">
        <v>0.76957103152004835</v>
      </c>
      <c r="K6647" s="146">
        <v>0.62663811894298949</v>
      </c>
      <c r="L6647" s="147">
        <v>2.7604520745697062E-9</v>
      </c>
      <c r="M6647" s="147">
        <v>0.103001888455495</v>
      </c>
      <c r="N6647" s="87">
        <v>13.4994190176486</v>
      </c>
      <c r="O6647" s="88">
        <v>0.68382411673150167</v>
      </c>
      <c r="P6647" s="89">
        <v>50.655818286512726</v>
      </c>
    </row>
    <row r="6648" spans="1:16">
      <c r="A6648" s="75" t="s">
        <v>14713</v>
      </c>
      <c r="B6648" s="85">
        <v>6644</v>
      </c>
      <c r="C6648" s="85">
        <v>9741</v>
      </c>
      <c r="D6648" s="85">
        <v>6644</v>
      </c>
      <c r="E6648" s="86" t="s">
        <v>14625</v>
      </c>
      <c r="F6648" s="85" t="s">
        <v>3901</v>
      </c>
      <c r="G6648" s="86" t="s">
        <v>29</v>
      </c>
      <c r="H6648" s="85" t="s">
        <v>2</v>
      </c>
      <c r="I6648" s="85">
        <v>1</v>
      </c>
      <c r="J6648" s="88">
        <v>5.7250752392023659E-2</v>
      </c>
      <c r="K6648" s="146">
        <v>0.13207825918445587</v>
      </c>
      <c r="L6648" s="147">
        <v>2.9780231631140322E-10</v>
      </c>
      <c r="M6648" s="147">
        <v>1.6548482857421251E-3</v>
      </c>
      <c r="N6648" s="87">
        <v>0.2022680454398311</v>
      </c>
      <c r="O6648" s="88">
        <v>4.537804689634025E-2</v>
      </c>
      <c r="P6648" s="89">
        <v>224.346098750625</v>
      </c>
    </row>
    <row r="6649" spans="1:16">
      <c r="A6649" s="75" t="s">
        <v>14714</v>
      </c>
      <c r="B6649" s="85">
        <v>6645</v>
      </c>
      <c r="C6649" s="85">
        <v>9742</v>
      </c>
      <c r="D6649" s="85">
        <v>6645</v>
      </c>
      <c r="E6649" s="86" t="s">
        <v>14625</v>
      </c>
      <c r="F6649" s="85" t="s">
        <v>1068</v>
      </c>
      <c r="G6649" s="86" t="s">
        <v>29</v>
      </c>
      <c r="H6649" s="85" t="s">
        <v>2</v>
      </c>
      <c r="I6649" s="85">
        <v>1</v>
      </c>
      <c r="J6649" s="88">
        <v>0.38240801491310111</v>
      </c>
      <c r="K6649" s="146">
        <v>0.39982679037488816</v>
      </c>
      <c r="L6649" s="147">
        <v>1.6320041613620799E-9</v>
      </c>
      <c r="M6649" s="147">
        <v>3.9345810663429022E-2</v>
      </c>
      <c r="N6649" s="87">
        <v>6.5593128091550286</v>
      </c>
      <c r="O6649" s="88">
        <v>0.32596529409467251</v>
      </c>
      <c r="P6649" s="89">
        <v>49.695037205683043</v>
      </c>
    </row>
    <row r="6650" spans="1:16">
      <c r="A6650" s="75" t="s">
        <v>14715</v>
      </c>
      <c r="B6650" s="85">
        <v>6646</v>
      </c>
      <c r="C6650" s="85">
        <v>9743</v>
      </c>
      <c r="D6650" s="85">
        <v>6646</v>
      </c>
      <c r="E6650" s="86" t="s">
        <v>14625</v>
      </c>
      <c r="F6650" s="85" t="s">
        <v>6257</v>
      </c>
      <c r="G6650" s="86" t="s">
        <v>29</v>
      </c>
      <c r="H6650" s="85" t="s">
        <v>2</v>
      </c>
      <c r="I6650" s="85">
        <v>1</v>
      </c>
      <c r="J6650" s="88">
        <v>0.9849121550284573</v>
      </c>
      <c r="K6650" s="146">
        <v>1.0675308395995022</v>
      </c>
      <c r="L6650" s="147">
        <v>4.3158509197975381E-9</v>
      </c>
      <c r="M6650" s="147">
        <v>0.12453404056156681</v>
      </c>
      <c r="N6650" s="87">
        <v>13.854056911919001</v>
      </c>
      <c r="O6650" s="88">
        <v>0.89277336641765737</v>
      </c>
      <c r="P6650" s="89">
        <v>64.441294856352258</v>
      </c>
    </row>
    <row r="6651" spans="1:16">
      <c r="A6651" s="75" t="s">
        <v>14716</v>
      </c>
      <c r="B6651" s="85">
        <v>6647</v>
      </c>
      <c r="C6651" s="85">
        <v>9744</v>
      </c>
      <c r="D6651" s="85">
        <v>6647</v>
      </c>
      <c r="E6651" s="86" t="s">
        <v>14625</v>
      </c>
      <c r="F6651" s="85" t="s">
        <v>6259</v>
      </c>
      <c r="G6651" s="86" t="s">
        <v>29</v>
      </c>
      <c r="H6651" s="85" t="s">
        <v>2</v>
      </c>
      <c r="I6651" s="85">
        <v>1</v>
      </c>
      <c r="J6651" s="88">
        <v>0.54026187483570431</v>
      </c>
      <c r="K6651" s="146">
        <v>0.40702277344139981</v>
      </c>
      <c r="L6651" s="147">
        <v>1.875346674577883E-9</v>
      </c>
      <c r="M6651" s="147">
        <v>7.3154064639156968E-2</v>
      </c>
      <c r="N6651" s="87">
        <v>9.6938085112038692</v>
      </c>
      <c r="O6651" s="88">
        <v>0.47970508291633113</v>
      </c>
      <c r="P6651" s="89">
        <v>49.485718885606168</v>
      </c>
    </row>
    <row r="6652" spans="1:16">
      <c r="A6652" s="75" t="s">
        <v>14717</v>
      </c>
      <c r="B6652" s="85">
        <v>6648</v>
      </c>
      <c r="C6652" s="85">
        <v>9745</v>
      </c>
      <c r="D6652" s="85">
        <v>6648</v>
      </c>
      <c r="E6652" s="86" t="s">
        <v>14625</v>
      </c>
      <c r="F6652" s="85" t="s">
        <v>2641</v>
      </c>
      <c r="G6652" s="86" t="s">
        <v>29</v>
      </c>
      <c r="H6652" s="85" t="s">
        <v>2</v>
      </c>
      <c r="I6652" s="85">
        <v>1</v>
      </c>
      <c r="J6652" s="88">
        <v>0.62657476806477896</v>
      </c>
      <c r="K6652" s="146">
        <v>0.66500019638058683</v>
      </c>
      <c r="L6652" s="147">
        <v>2.724322804656744E-9</v>
      </c>
      <c r="M6652" s="147">
        <v>4.4076403803238837E-2</v>
      </c>
      <c r="N6652" s="87">
        <v>8.9198920028821505</v>
      </c>
      <c r="O6652" s="88">
        <v>0.56847027850566134</v>
      </c>
      <c r="P6652" s="89">
        <v>63.730623456201052</v>
      </c>
    </row>
    <row r="6653" spans="1:16">
      <c r="A6653" s="75" t="s">
        <v>14718</v>
      </c>
      <c r="B6653" s="85">
        <v>6649</v>
      </c>
      <c r="C6653" s="85">
        <v>9746</v>
      </c>
      <c r="D6653" s="85">
        <v>6649</v>
      </c>
      <c r="E6653" s="86" t="s">
        <v>14625</v>
      </c>
      <c r="F6653" s="85" t="s">
        <v>2979</v>
      </c>
      <c r="G6653" s="86" t="s">
        <v>29</v>
      </c>
      <c r="H6653" s="85" t="s">
        <v>2</v>
      </c>
      <c r="I6653" s="85">
        <v>1</v>
      </c>
      <c r="J6653" s="88">
        <v>0.2361278231080424</v>
      </c>
      <c r="K6653" s="146">
        <v>0.35468471768115173</v>
      </c>
      <c r="L6653" s="147">
        <v>1.1824323412996961E-9</v>
      </c>
      <c r="M6653" s="147">
        <v>2.7267396310125851E-2</v>
      </c>
      <c r="N6653" s="87">
        <v>2.9441293939414219</v>
      </c>
      <c r="O6653" s="88">
        <v>0.2084155238383025</v>
      </c>
      <c r="P6653" s="89">
        <v>70.790205168016897</v>
      </c>
    </row>
    <row r="6654" spans="1:16">
      <c r="A6654" s="75" t="s">
        <v>14719</v>
      </c>
      <c r="B6654" s="85">
        <v>6650</v>
      </c>
      <c r="C6654" s="85">
        <v>9747</v>
      </c>
      <c r="D6654" s="85">
        <v>6650</v>
      </c>
      <c r="E6654" s="86" t="s">
        <v>14625</v>
      </c>
      <c r="F6654" s="85" t="s">
        <v>6263</v>
      </c>
      <c r="G6654" s="86" t="s">
        <v>29</v>
      </c>
      <c r="H6654" s="85" t="s">
        <v>2</v>
      </c>
      <c r="I6654" s="85">
        <v>1</v>
      </c>
      <c r="J6654" s="88">
        <v>0.1520897033452272</v>
      </c>
      <c r="K6654" s="146">
        <v>0.49181426090215663</v>
      </c>
      <c r="L6654" s="147">
        <v>8.8981578474838745E-10</v>
      </c>
      <c r="M6654" s="147">
        <v>4.3801486792834571E-3</v>
      </c>
      <c r="N6654" s="87">
        <v>1.607412735591516</v>
      </c>
      <c r="O6654" s="88">
        <v>0.13967414498192601</v>
      </c>
      <c r="P6654" s="89">
        <v>86.893765297017481</v>
      </c>
    </row>
    <row r="6655" spans="1:16">
      <c r="A6655" s="75" t="s">
        <v>14720</v>
      </c>
      <c r="B6655" s="85">
        <v>6651</v>
      </c>
      <c r="C6655" s="85">
        <v>9748</v>
      </c>
      <c r="D6655" s="85">
        <v>6651</v>
      </c>
      <c r="E6655" s="86" t="s">
        <v>14625</v>
      </c>
      <c r="F6655" s="85" t="s">
        <v>6265</v>
      </c>
      <c r="G6655" s="86" t="s">
        <v>29</v>
      </c>
      <c r="H6655" s="85" t="s">
        <v>2</v>
      </c>
      <c r="I6655" s="85">
        <v>1</v>
      </c>
      <c r="J6655" s="88">
        <v>0.7461939037637737</v>
      </c>
      <c r="K6655" s="146">
        <v>2.1257234756406982</v>
      </c>
      <c r="L6655" s="147">
        <v>4.1664726308127681E-9</v>
      </c>
      <c r="M6655" s="147">
        <v>1.9062970062109861E-2</v>
      </c>
      <c r="N6655" s="87">
        <v>7.853650288394542</v>
      </c>
      <c r="O6655" s="88">
        <v>0.71066943826682483</v>
      </c>
      <c r="P6655" s="89">
        <v>90.489060776871071</v>
      </c>
    </row>
    <row r="6656" spans="1:16">
      <c r="A6656" s="75" t="s">
        <v>14721</v>
      </c>
      <c r="B6656" s="85">
        <v>6652</v>
      </c>
      <c r="C6656" s="85">
        <v>9749</v>
      </c>
      <c r="D6656" s="85">
        <v>6652</v>
      </c>
      <c r="E6656" s="86" t="s">
        <v>14625</v>
      </c>
      <c r="F6656" s="85" t="s">
        <v>6267</v>
      </c>
      <c r="G6656" s="86" t="s">
        <v>29</v>
      </c>
      <c r="H6656" s="85" t="s">
        <v>2</v>
      </c>
      <c r="I6656" s="85">
        <v>1</v>
      </c>
      <c r="J6656" s="88">
        <v>0.26338326534930212</v>
      </c>
      <c r="K6656" s="146">
        <v>0.47797994998787147</v>
      </c>
      <c r="L6656" s="147">
        <v>1.4340361639462771E-9</v>
      </c>
      <c r="M6656" s="147">
        <v>1.466111430958582E-2</v>
      </c>
      <c r="N6656" s="87">
        <v>2.8517091817843432</v>
      </c>
      <c r="O6656" s="88">
        <v>0.2385688063067167</v>
      </c>
      <c r="P6656" s="89">
        <v>83.658182198453275</v>
      </c>
    </row>
    <row r="6657" spans="1:16">
      <c r="A6657" s="75" t="s">
        <v>14722</v>
      </c>
      <c r="B6657" s="85">
        <v>6653</v>
      </c>
      <c r="C6657" s="85">
        <v>9750</v>
      </c>
      <c r="D6657" s="85">
        <v>6653</v>
      </c>
      <c r="E6657" s="86" t="s">
        <v>14625</v>
      </c>
      <c r="F6657" s="85" t="s">
        <v>4532</v>
      </c>
      <c r="G6657" s="86" t="s">
        <v>29</v>
      </c>
      <c r="H6657" s="85" t="s">
        <v>2</v>
      </c>
      <c r="I6657" s="85">
        <v>1</v>
      </c>
      <c r="J6657" s="88">
        <v>0.69726586799967849</v>
      </c>
      <c r="K6657" s="146">
        <v>0.8344376854387423</v>
      </c>
      <c r="L6657" s="147">
        <v>3.0457608807900322E-9</v>
      </c>
      <c r="M6657" s="147">
        <v>3.7596478798892961E-2</v>
      </c>
      <c r="N6657" s="87">
        <v>12.16512946840542</v>
      </c>
      <c r="O6657" s="88">
        <v>0.65841088162542261</v>
      </c>
      <c r="P6657" s="89">
        <v>54.122801022003898</v>
      </c>
    </row>
    <row r="6658" spans="1:16">
      <c r="A6658" s="75" t="s">
        <v>14723</v>
      </c>
      <c r="B6658" s="85">
        <v>6654</v>
      </c>
      <c r="C6658" s="85">
        <v>9751</v>
      </c>
      <c r="D6658" s="85">
        <v>6654</v>
      </c>
      <c r="E6658" s="86" t="s">
        <v>14625</v>
      </c>
      <c r="F6658" s="85" t="s">
        <v>6270</v>
      </c>
      <c r="G6658" s="86" t="s">
        <v>29</v>
      </c>
      <c r="H6658" s="85" t="s">
        <v>2</v>
      </c>
      <c r="I6658" s="85">
        <v>1</v>
      </c>
      <c r="J6658" s="88">
        <v>0.88459311267753116</v>
      </c>
      <c r="K6658" s="146">
        <v>0.83155711195859194</v>
      </c>
      <c r="L6658" s="147">
        <v>3.5517215907963699E-9</v>
      </c>
      <c r="M6658" s="147">
        <v>0.11549840159066831</v>
      </c>
      <c r="N6658" s="87">
        <v>13.69571265558011</v>
      </c>
      <c r="O6658" s="88">
        <v>0.79678415100033162</v>
      </c>
      <c r="P6658" s="89">
        <v>58.177633470989484</v>
      </c>
    </row>
    <row r="6659" spans="1:16">
      <c r="A6659" s="75" t="s">
        <v>14724</v>
      </c>
      <c r="B6659" s="85">
        <v>6655</v>
      </c>
      <c r="C6659" s="85">
        <v>9752</v>
      </c>
      <c r="D6659" s="85">
        <v>6655</v>
      </c>
      <c r="E6659" s="86" t="s">
        <v>14625</v>
      </c>
      <c r="F6659" s="85" t="s">
        <v>2700</v>
      </c>
      <c r="G6659" s="86" t="s">
        <v>29</v>
      </c>
      <c r="H6659" s="85" t="s">
        <v>2</v>
      </c>
      <c r="I6659" s="85">
        <v>1</v>
      </c>
      <c r="J6659" s="88">
        <v>1.067292227413279</v>
      </c>
      <c r="K6659" s="146">
        <v>1.3889886046880087</v>
      </c>
      <c r="L6659" s="147">
        <v>4.9820314307717082E-9</v>
      </c>
      <c r="M6659" s="147">
        <v>4.0711803056259807E-2</v>
      </c>
      <c r="N6659" s="87">
        <v>11.63820539860912</v>
      </c>
      <c r="O6659" s="88">
        <v>0.95450302647972229</v>
      </c>
      <c r="P6659" s="89">
        <v>82.014622855323964</v>
      </c>
    </row>
    <row r="6660" spans="1:16">
      <c r="A6660" s="75" t="s">
        <v>14725</v>
      </c>
      <c r="B6660" s="85">
        <v>6656</v>
      </c>
      <c r="C6660" s="85">
        <v>9753</v>
      </c>
      <c r="D6660" s="85">
        <v>6656</v>
      </c>
      <c r="E6660" s="86" t="s">
        <v>14625</v>
      </c>
      <c r="F6660" s="85" t="s">
        <v>6273</v>
      </c>
      <c r="G6660" s="86" t="s">
        <v>29</v>
      </c>
      <c r="H6660" s="85" t="s">
        <v>2</v>
      </c>
      <c r="I6660" s="85">
        <v>1</v>
      </c>
      <c r="J6660" s="88">
        <v>1.077026803036105</v>
      </c>
      <c r="K6660" s="146">
        <v>1.2970528280503026</v>
      </c>
      <c r="L6660" s="147">
        <v>5.088332278000181E-9</v>
      </c>
      <c r="M6660" s="147">
        <v>0.13254193544150139</v>
      </c>
      <c r="N6660" s="87">
        <v>13.70400015305191</v>
      </c>
      <c r="O6660" s="88">
        <v>0.98318135371152404</v>
      </c>
      <c r="P6660" s="89">
        <v>71.744114326543368</v>
      </c>
    </row>
    <row r="6661" spans="1:16">
      <c r="A6661" s="75" t="s">
        <v>14726</v>
      </c>
      <c r="B6661" s="85">
        <v>6657</v>
      </c>
      <c r="C6661" s="85">
        <v>9754</v>
      </c>
      <c r="D6661" s="85">
        <v>6657</v>
      </c>
      <c r="E6661" s="86" t="s">
        <v>14625</v>
      </c>
      <c r="F6661" s="85" t="s">
        <v>6275</v>
      </c>
      <c r="G6661" s="86" t="s">
        <v>29</v>
      </c>
      <c r="H6661" s="85" t="s">
        <v>2</v>
      </c>
      <c r="I6661" s="85">
        <v>1</v>
      </c>
      <c r="J6661" s="88">
        <v>0.83953170658153986</v>
      </c>
      <c r="K6661" s="146">
        <v>1.1775932357538332</v>
      </c>
      <c r="L6661" s="147">
        <v>4.3143452848270259E-9</v>
      </c>
      <c r="M6661" s="147">
        <v>6.0675893456696967E-2</v>
      </c>
      <c r="N6661" s="87">
        <v>9.6012963636077782</v>
      </c>
      <c r="O6661" s="88">
        <v>0.76954471749536046</v>
      </c>
      <c r="P6661" s="89">
        <v>80.150084775239321</v>
      </c>
    </row>
    <row r="6662" spans="1:16">
      <c r="A6662" s="75" t="s">
        <v>14727</v>
      </c>
      <c r="B6662" s="85">
        <v>6658</v>
      </c>
      <c r="C6662" s="85">
        <v>9755</v>
      </c>
      <c r="D6662" s="85">
        <v>6658</v>
      </c>
      <c r="E6662" s="86" t="s">
        <v>14625</v>
      </c>
      <c r="F6662" s="85" t="s">
        <v>4381</v>
      </c>
      <c r="G6662" s="86" t="s">
        <v>29</v>
      </c>
      <c r="H6662" s="85" t="s">
        <v>2</v>
      </c>
      <c r="I6662" s="85">
        <v>1</v>
      </c>
      <c r="J6662" s="88">
        <v>0.47692805947476208</v>
      </c>
      <c r="K6662" s="146">
        <v>0.60893541874387125</v>
      </c>
      <c r="L6662" s="147">
        <v>2.1595866663393741E-9</v>
      </c>
      <c r="M6662" s="147">
        <v>4.7720442542763718E-2</v>
      </c>
      <c r="N6662" s="87">
        <v>9.4697708442095543</v>
      </c>
      <c r="O6662" s="88">
        <v>0.41695644040408131</v>
      </c>
      <c r="P6662" s="89">
        <v>44.030256620099323</v>
      </c>
    </row>
    <row r="6663" spans="1:16">
      <c r="A6663" s="75" t="s">
        <v>14728</v>
      </c>
      <c r="B6663" s="85">
        <v>6659</v>
      </c>
      <c r="C6663" s="85">
        <v>9756</v>
      </c>
      <c r="D6663" s="85">
        <v>6659</v>
      </c>
      <c r="E6663" s="86" t="s">
        <v>14625</v>
      </c>
      <c r="F6663" s="85" t="s">
        <v>4641</v>
      </c>
      <c r="G6663" s="86" t="s">
        <v>29</v>
      </c>
      <c r="H6663" s="85" t="s">
        <v>2</v>
      </c>
      <c r="I6663" s="85">
        <v>1</v>
      </c>
      <c r="J6663" s="88">
        <v>0.40456024154268982</v>
      </c>
      <c r="K6663" s="146">
        <v>0.45428241436644001</v>
      </c>
      <c r="L6663" s="147">
        <v>1.9367663856894141E-9</v>
      </c>
      <c r="M6663" s="147">
        <v>1.5701684307636399E-2</v>
      </c>
      <c r="N6663" s="87">
        <v>8.5340325529537306</v>
      </c>
      <c r="O6663" s="88">
        <v>0.3698390390874351</v>
      </c>
      <c r="P6663" s="89">
        <v>43.336961371143282</v>
      </c>
    </row>
    <row r="6664" spans="1:16">
      <c r="A6664" s="75" t="s">
        <v>14729</v>
      </c>
      <c r="B6664" s="85">
        <v>6660</v>
      </c>
      <c r="C6664" s="85">
        <v>9757</v>
      </c>
      <c r="D6664" s="85">
        <v>6660</v>
      </c>
      <c r="E6664" s="86" t="s">
        <v>14625</v>
      </c>
      <c r="F6664" s="85" t="s">
        <v>4383</v>
      </c>
      <c r="G6664" s="86" t="s">
        <v>29</v>
      </c>
      <c r="H6664" s="85" t="s">
        <v>2</v>
      </c>
      <c r="I6664" s="85">
        <v>1</v>
      </c>
      <c r="J6664" s="88">
        <v>0.5485051763622748</v>
      </c>
      <c r="K6664" s="146">
        <v>0.63904839693567506</v>
      </c>
      <c r="L6664" s="147">
        <v>2.598056053997117E-9</v>
      </c>
      <c r="M6664" s="147">
        <v>5.9975926621937979E-2</v>
      </c>
      <c r="N6664" s="87">
        <v>9.5349439019861961</v>
      </c>
      <c r="O6664" s="88">
        <v>0.47036084140935058</v>
      </c>
      <c r="P6664" s="89">
        <v>49.330215913632287</v>
      </c>
    </row>
    <row r="6665" spans="1:16">
      <c r="A6665" s="75" t="s">
        <v>14730</v>
      </c>
      <c r="B6665" s="85">
        <v>6661</v>
      </c>
      <c r="C6665" s="85">
        <v>9758</v>
      </c>
      <c r="D6665" s="85">
        <v>6661</v>
      </c>
      <c r="E6665" s="86" t="s">
        <v>14625</v>
      </c>
      <c r="F6665" s="85" t="s">
        <v>6280</v>
      </c>
      <c r="G6665" s="86" t="s">
        <v>29</v>
      </c>
      <c r="H6665" s="85" t="s">
        <v>2</v>
      </c>
      <c r="I6665" s="85">
        <v>1</v>
      </c>
      <c r="J6665" s="88">
        <v>0.99174591923691691</v>
      </c>
      <c r="K6665" s="146">
        <v>0.89767290969526847</v>
      </c>
      <c r="L6665" s="147">
        <v>3.8916252584160779E-9</v>
      </c>
      <c r="M6665" s="147">
        <v>0.13020793684949561</v>
      </c>
      <c r="N6665" s="87">
        <v>15.63882464758818</v>
      </c>
      <c r="O6665" s="88">
        <v>0.89222645290990243</v>
      </c>
      <c r="P6665" s="89">
        <v>57.052014650442516</v>
      </c>
    </row>
    <row r="6666" spans="1:16">
      <c r="A6666" s="75" t="s">
        <v>14731</v>
      </c>
      <c r="B6666" s="85">
        <v>6662</v>
      </c>
      <c r="C6666" s="85">
        <v>9759</v>
      </c>
      <c r="D6666" s="85">
        <v>6662</v>
      </c>
      <c r="E6666" s="86" t="s">
        <v>14625</v>
      </c>
      <c r="F6666" s="85" t="s">
        <v>6282</v>
      </c>
      <c r="G6666" s="86" t="s">
        <v>29</v>
      </c>
      <c r="H6666" s="85" t="s">
        <v>2</v>
      </c>
      <c r="I6666" s="85">
        <v>1</v>
      </c>
      <c r="J6666" s="88">
        <v>1.038904777586052</v>
      </c>
      <c r="K6666" s="146">
        <v>1.5399044995475868</v>
      </c>
      <c r="L6666" s="147">
        <v>5.3683554754924587E-9</v>
      </c>
      <c r="M6666" s="147">
        <v>3.8097258013517578E-2</v>
      </c>
      <c r="N6666" s="87">
        <v>11.47683015639201</v>
      </c>
      <c r="O6666" s="88">
        <v>0.95493020872938827</v>
      </c>
      <c r="P6666" s="89">
        <v>83.20504840768605</v>
      </c>
    </row>
    <row r="6667" spans="1:16">
      <c r="A6667" s="75" t="s">
        <v>14732</v>
      </c>
      <c r="B6667" s="85">
        <v>6663</v>
      </c>
      <c r="C6667" s="85">
        <v>9760</v>
      </c>
      <c r="D6667" s="85">
        <v>6663</v>
      </c>
      <c r="E6667" s="86" t="s">
        <v>14625</v>
      </c>
      <c r="F6667" s="85" t="s">
        <v>6284</v>
      </c>
      <c r="G6667" s="86" t="s">
        <v>29</v>
      </c>
      <c r="H6667" s="85" t="s">
        <v>2</v>
      </c>
      <c r="I6667" s="85">
        <v>1</v>
      </c>
      <c r="J6667" s="88">
        <v>0.70192101465164625</v>
      </c>
      <c r="K6667" s="146">
        <v>0.53344261843346352</v>
      </c>
      <c r="L6667" s="147">
        <v>2.4652761425274869E-9</v>
      </c>
      <c r="M6667" s="147">
        <v>9.0318727853905836E-2</v>
      </c>
      <c r="N6667" s="87">
        <v>13.4425454745338</v>
      </c>
      <c r="O6667" s="88">
        <v>0.62473137889591113</v>
      </c>
      <c r="P6667" s="89">
        <v>46.474187502614896</v>
      </c>
    </row>
    <row r="6668" spans="1:16">
      <c r="A6668" s="75" t="s">
        <v>14733</v>
      </c>
      <c r="B6668" s="85">
        <v>6664</v>
      </c>
      <c r="C6668" s="85">
        <v>9761</v>
      </c>
      <c r="D6668" s="85">
        <v>6664</v>
      </c>
      <c r="E6668" s="86" t="s">
        <v>14625</v>
      </c>
      <c r="F6668" s="85" t="s">
        <v>6286</v>
      </c>
      <c r="G6668" s="86" t="s">
        <v>29</v>
      </c>
      <c r="H6668" s="85" t="s">
        <v>2</v>
      </c>
      <c r="I6668" s="85">
        <v>1</v>
      </c>
      <c r="J6668" s="88">
        <v>0.77083878801749273</v>
      </c>
      <c r="K6668" s="146">
        <v>2.6482534765121621</v>
      </c>
      <c r="L6668" s="147">
        <v>4.9407873745926953E-9</v>
      </c>
      <c r="M6668" s="147">
        <v>3.5490019681119599E-3</v>
      </c>
      <c r="N6668" s="87">
        <v>8.0150009650679443</v>
      </c>
      <c r="O6668" s="88">
        <v>0.75207437125130872</v>
      </c>
      <c r="P6668" s="89">
        <v>93.833347560293561</v>
      </c>
    </row>
    <row r="6669" spans="1:16">
      <c r="A6669" s="75" t="s">
        <v>14734</v>
      </c>
      <c r="B6669" s="85">
        <v>6665</v>
      </c>
      <c r="C6669" s="85">
        <v>9762</v>
      </c>
      <c r="D6669" s="85">
        <v>6665</v>
      </c>
      <c r="E6669" s="86" t="s">
        <v>14625</v>
      </c>
      <c r="F6669" s="85" t="s">
        <v>4711</v>
      </c>
      <c r="G6669" s="86" t="s">
        <v>29</v>
      </c>
      <c r="H6669" s="85" t="s">
        <v>2</v>
      </c>
      <c r="I6669" s="85">
        <v>1</v>
      </c>
      <c r="J6669" s="88">
        <v>1.0460448606240911</v>
      </c>
      <c r="K6669" s="146">
        <v>3.0870528498044791</v>
      </c>
      <c r="L6669" s="147">
        <v>5.9547881235602558E-9</v>
      </c>
      <c r="M6669" s="147">
        <v>1.6938057924899431E-2</v>
      </c>
      <c r="N6669" s="87">
        <v>12.6810635419756</v>
      </c>
      <c r="O6669" s="88">
        <v>1.0124791980670571</v>
      </c>
      <c r="P6669" s="89">
        <v>79.841820421106533</v>
      </c>
    </row>
    <row r="6670" spans="1:16">
      <c r="A6670" s="75" t="s">
        <v>14735</v>
      </c>
      <c r="B6670" s="85">
        <v>6666</v>
      </c>
      <c r="C6670" s="85">
        <v>9763</v>
      </c>
      <c r="D6670" s="85">
        <v>6666</v>
      </c>
      <c r="E6670" s="86" t="s">
        <v>14625</v>
      </c>
      <c r="F6670" s="85" t="s">
        <v>6289</v>
      </c>
      <c r="G6670" s="86" t="s">
        <v>29</v>
      </c>
      <c r="H6670" s="85" t="s">
        <v>2</v>
      </c>
      <c r="I6670" s="85">
        <v>1</v>
      </c>
      <c r="J6670" s="88">
        <v>0.46353118722762943</v>
      </c>
      <c r="K6670" s="146">
        <v>0.48346825243965136</v>
      </c>
      <c r="L6670" s="147">
        <v>1.854417395975924E-9</v>
      </c>
      <c r="M6670" s="147">
        <v>4.8488346080399577E-2</v>
      </c>
      <c r="N6670" s="87">
        <v>7.3133538826548987</v>
      </c>
      <c r="O6670" s="88">
        <v>0.41440677504416668</v>
      </c>
      <c r="P6670" s="89">
        <v>56.664395254688323</v>
      </c>
    </row>
    <row r="6671" spans="1:16">
      <c r="A6671" s="75" t="s">
        <v>14736</v>
      </c>
      <c r="B6671" s="85">
        <v>6667</v>
      </c>
      <c r="C6671" s="85">
        <v>9764</v>
      </c>
      <c r="D6671" s="85">
        <v>6667</v>
      </c>
      <c r="E6671" s="86" t="s">
        <v>14625</v>
      </c>
      <c r="F6671" s="85" t="s">
        <v>6291</v>
      </c>
      <c r="G6671" s="86" t="s">
        <v>29</v>
      </c>
      <c r="H6671" s="85" t="s">
        <v>2</v>
      </c>
      <c r="I6671" s="85">
        <v>1</v>
      </c>
      <c r="J6671" s="88">
        <v>1.255842839573251</v>
      </c>
      <c r="K6671" s="146">
        <v>3.1774403252521881</v>
      </c>
      <c r="L6671" s="147">
        <v>6.5476334407981119E-9</v>
      </c>
      <c r="M6671" s="147">
        <v>2.0479849441615568E-2</v>
      </c>
      <c r="N6671" s="87">
        <v>12.472179996820049</v>
      </c>
      <c r="O6671" s="88">
        <v>1.1658822556422599</v>
      </c>
      <c r="P6671" s="89">
        <v>93.47862650631383</v>
      </c>
    </row>
    <row r="6672" spans="1:16">
      <c r="A6672" s="75" t="s">
        <v>14737</v>
      </c>
      <c r="B6672" s="85">
        <v>6668</v>
      </c>
      <c r="C6672" s="85">
        <v>9765</v>
      </c>
      <c r="D6672" s="85">
        <v>6668</v>
      </c>
      <c r="E6672" s="86" t="s">
        <v>14625</v>
      </c>
      <c r="F6672" s="85" t="s">
        <v>5075</v>
      </c>
      <c r="G6672" s="86" t="s">
        <v>29</v>
      </c>
      <c r="H6672" s="85" t="s">
        <v>2</v>
      </c>
      <c r="I6672" s="85">
        <v>1</v>
      </c>
      <c r="J6672" s="88">
        <v>0.45031302615128299</v>
      </c>
      <c r="K6672" s="146">
        <v>0.38372906771132032</v>
      </c>
      <c r="L6672" s="147">
        <v>1.663210595517728E-9</v>
      </c>
      <c r="M6672" s="147">
        <v>5.5517549909037643E-2</v>
      </c>
      <c r="N6672" s="87">
        <v>7.6912691137719449</v>
      </c>
      <c r="O6672" s="88">
        <v>0.38414754585450578</v>
      </c>
      <c r="P6672" s="89">
        <v>49.945924420542411</v>
      </c>
    </row>
    <row r="6673" spans="1:16">
      <c r="A6673" s="75" t="s">
        <v>14738</v>
      </c>
      <c r="B6673" s="85">
        <v>6669</v>
      </c>
      <c r="C6673" s="85">
        <v>9766</v>
      </c>
      <c r="D6673" s="85">
        <v>6669</v>
      </c>
      <c r="E6673" s="86" t="s">
        <v>14625</v>
      </c>
      <c r="F6673" s="85" t="s">
        <v>6294</v>
      </c>
      <c r="G6673" s="86" t="s">
        <v>29</v>
      </c>
      <c r="H6673" s="85" t="s">
        <v>2</v>
      </c>
      <c r="I6673" s="85">
        <v>1</v>
      </c>
      <c r="J6673" s="88">
        <v>0.8896810091862013</v>
      </c>
      <c r="K6673" s="146">
        <v>1.090337108569279</v>
      </c>
      <c r="L6673" s="147">
        <v>4.2411954508767097E-9</v>
      </c>
      <c r="M6673" s="147">
        <v>0.1088736683194165</v>
      </c>
      <c r="N6673" s="87">
        <v>11.313555938388969</v>
      </c>
      <c r="O6673" s="88">
        <v>0.81177933445860939</v>
      </c>
      <c r="P6673" s="89">
        <v>71.752801584168012</v>
      </c>
    </row>
    <row r="6674" spans="1:16">
      <c r="A6674" s="75" t="s">
        <v>14739</v>
      </c>
      <c r="B6674" s="85">
        <v>6670</v>
      </c>
      <c r="C6674" s="85">
        <v>9767</v>
      </c>
      <c r="D6674" s="85">
        <v>6670</v>
      </c>
      <c r="E6674" s="86" t="s">
        <v>14625</v>
      </c>
      <c r="F6674" s="85" t="s">
        <v>3906</v>
      </c>
      <c r="G6674" s="86" t="s">
        <v>29</v>
      </c>
      <c r="H6674" s="85" t="s">
        <v>2</v>
      </c>
      <c r="I6674" s="85">
        <v>1</v>
      </c>
      <c r="J6674" s="88">
        <v>0.68893879016245307</v>
      </c>
      <c r="K6674" s="146">
        <v>0.81832900020094679</v>
      </c>
      <c r="L6674" s="147">
        <v>2.8465449957955918E-9</v>
      </c>
      <c r="M6674" s="147">
        <v>7.4409392559559445E-2</v>
      </c>
      <c r="N6674" s="87">
        <v>10.980864515034421</v>
      </c>
      <c r="O6674" s="88">
        <v>0.61707539102716724</v>
      </c>
      <c r="P6674" s="89">
        <v>56.195519959498647</v>
      </c>
    </row>
    <row r="6675" spans="1:16">
      <c r="A6675" s="75" t="s">
        <v>14740</v>
      </c>
      <c r="B6675" s="85">
        <v>6671</v>
      </c>
      <c r="C6675" s="85">
        <v>9768</v>
      </c>
      <c r="D6675" s="85">
        <v>6671</v>
      </c>
      <c r="E6675" s="86" t="s">
        <v>14625</v>
      </c>
      <c r="F6675" s="85" t="s">
        <v>2981</v>
      </c>
      <c r="G6675" s="86" t="s">
        <v>29</v>
      </c>
      <c r="H6675" s="85" t="s">
        <v>2</v>
      </c>
      <c r="I6675" s="85">
        <v>1</v>
      </c>
      <c r="J6675" s="88">
        <v>0.89710498076198975</v>
      </c>
      <c r="K6675" s="146">
        <v>1.4160500077109857</v>
      </c>
      <c r="L6675" s="147">
        <v>3.8160759832573088E-9</v>
      </c>
      <c r="M6675" s="147">
        <v>5.0720370448569058E-2</v>
      </c>
      <c r="N6675" s="87">
        <v>11.197565738895589</v>
      </c>
      <c r="O6675" s="88">
        <v>0.8453315407045634</v>
      </c>
      <c r="P6675" s="89">
        <v>75.492438304536179</v>
      </c>
    </row>
    <row r="6676" spans="1:16">
      <c r="A6676" s="75" t="s">
        <v>14741</v>
      </c>
      <c r="B6676" s="85">
        <v>6672</v>
      </c>
      <c r="C6676" s="85">
        <v>9769</v>
      </c>
      <c r="D6676" s="85">
        <v>6672</v>
      </c>
      <c r="E6676" s="86" t="s">
        <v>14625</v>
      </c>
      <c r="F6676" s="85" t="s">
        <v>6298</v>
      </c>
      <c r="G6676" s="86" t="s">
        <v>29</v>
      </c>
      <c r="H6676" s="85" t="s">
        <v>2</v>
      </c>
      <c r="I6676" s="85">
        <v>1</v>
      </c>
      <c r="J6676" s="88">
        <v>0.54890476845692093</v>
      </c>
      <c r="K6676" s="146">
        <v>0.86037246283607438</v>
      </c>
      <c r="L6676" s="147">
        <v>3.0554828498384429E-9</v>
      </c>
      <c r="M6676" s="147">
        <v>2.838713194442645E-2</v>
      </c>
      <c r="N6676" s="87">
        <v>8.1137392411703022</v>
      </c>
      <c r="O6676" s="88">
        <v>0.51730365588957317</v>
      </c>
      <c r="P6676" s="89">
        <v>63.756504924967096</v>
      </c>
    </row>
    <row r="6677" spans="1:16">
      <c r="A6677" s="75" t="s">
        <v>14742</v>
      </c>
      <c r="B6677" s="85">
        <v>6673</v>
      </c>
      <c r="C6677" s="85">
        <v>9770</v>
      </c>
      <c r="D6677" s="85">
        <v>6673</v>
      </c>
      <c r="E6677" s="86" t="s">
        <v>14625</v>
      </c>
      <c r="F6677" s="85" t="s">
        <v>6300</v>
      </c>
      <c r="G6677" s="86" t="s">
        <v>29</v>
      </c>
      <c r="H6677" s="85" t="s">
        <v>2</v>
      </c>
      <c r="I6677" s="85">
        <v>1</v>
      </c>
      <c r="J6677" s="88">
        <v>0.91889140522441715</v>
      </c>
      <c r="K6677" s="146">
        <v>1.6089164871361161</v>
      </c>
      <c r="L6677" s="147">
        <v>5.5709128000180121E-9</v>
      </c>
      <c r="M6677" s="147">
        <v>2.650415058268913E-2</v>
      </c>
      <c r="N6677" s="87">
        <v>12.867191481142839</v>
      </c>
      <c r="O6677" s="88">
        <v>0.88485070651866993</v>
      </c>
      <c r="P6677" s="89">
        <v>68.767975343760028</v>
      </c>
    </row>
    <row r="6678" spans="1:16">
      <c r="A6678" s="75" t="s">
        <v>14743</v>
      </c>
      <c r="B6678" s="85">
        <v>6674</v>
      </c>
      <c r="C6678" s="85">
        <v>9771</v>
      </c>
      <c r="D6678" s="85">
        <v>6674</v>
      </c>
      <c r="E6678" s="86" t="s">
        <v>14625</v>
      </c>
      <c r="F6678" s="85" t="s">
        <v>6302</v>
      </c>
      <c r="G6678" s="86" t="s">
        <v>29</v>
      </c>
      <c r="H6678" s="85" t="s">
        <v>2</v>
      </c>
      <c r="I6678" s="85">
        <v>1</v>
      </c>
      <c r="J6678" s="88">
        <v>0.81064158489561944</v>
      </c>
      <c r="K6678" s="146">
        <v>1.2629448885334031</v>
      </c>
      <c r="L6678" s="147">
        <v>3.43449500999737E-9</v>
      </c>
      <c r="M6678" s="147">
        <v>8.1398809145644985E-2</v>
      </c>
      <c r="N6678" s="87">
        <v>12.099359370920441</v>
      </c>
      <c r="O6678" s="88">
        <v>0.74071577712982806</v>
      </c>
      <c r="P6678" s="89">
        <v>61.219421162913946</v>
      </c>
    </row>
    <row r="6679" spans="1:16">
      <c r="A6679" s="75" t="s">
        <v>14744</v>
      </c>
      <c r="B6679" s="85">
        <v>6675</v>
      </c>
      <c r="C6679" s="85">
        <v>9772</v>
      </c>
      <c r="D6679" s="85">
        <v>6675</v>
      </c>
      <c r="E6679" s="86" t="s">
        <v>14625</v>
      </c>
      <c r="F6679" s="85" t="s">
        <v>6304</v>
      </c>
      <c r="G6679" s="86" t="s">
        <v>29</v>
      </c>
      <c r="H6679" s="85" t="s">
        <v>2</v>
      </c>
      <c r="I6679" s="85">
        <v>1</v>
      </c>
      <c r="J6679" s="88">
        <v>0.59970163903339846</v>
      </c>
      <c r="K6679" s="146">
        <v>0.42487014078861596</v>
      </c>
      <c r="L6679" s="147">
        <v>2.0129679202142999E-9</v>
      </c>
      <c r="M6679" s="147">
        <v>8.2010276228068696E-2</v>
      </c>
      <c r="N6679" s="87">
        <v>10.853913959776399</v>
      </c>
      <c r="O6679" s="88">
        <v>0.53086344878798553</v>
      </c>
      <c r="P6679" s="89">
        <v>48.909863368672013</v>
      </c>
    </row>
    <row r="6680" spans="1:16">
      <c r="A6680" s="75" t="s">
        <v>14745</v>
      </c>
      <c r="B6680" s="85">
        <v>6676</v>
      </c>
      <c r="C6680" s="85">
        <v>9773</v>
      </c>
      <c r="D6680" s="85">
        <v>6676</v>
      </c>
      <c r="E6680" s="86" t="s">
        <v>14625</v>
      </c>
      <c r="F6680" s="85" t="s">
        <v>3908</v>
      </c>
      <c r="G6680" s="86" t="s">
        <v>29</v>
      </c>
      <c r="H6680" s="85" t="s">
        <v>2</v>
      </c>
      <c r="I6680" s="85">
        <v>1</v>
      </c>
      <c r="J6680" s="88">
        <v>0.67450758051881476</v>
      </c>
      <c r="K6680" s="146">
        <v>0.85647903639440381</v>
      </c>
      <c r="L6680" s="147">
        <v>3.2325616948534671E-9</v>
      </c>
      <c r="M6680" s="147">
        <v>8.1881727146911706E-2</v>
      </c>
      <c r="N6680" s="87">
        <v>8.5132754247916509</v>
      </c>
      <c r="O6680" s="88">
        <v>0.6120236026713104</v>
      </c>
      <c r="P6680" s="89">
        <v>71.890497150958652</v>
      </c>
    </row>
    <row r="6681" spans="1:16">
      <c r="A6681" s="75" t="s">
        <v>14746</v>
      </c>
      <c r="B6681" s="85">
        <v>6677</v>
      </c>
      <c r="C6681" s="85">
        <v>9774</v>
      </c>
      <c r="D6681" s="85">
        <v>6677</v>
      </c>
      <c r="E6681" s="86" t="s">
        <v>14625</v>
      </c>
      <c r="F6681" s="85" t="s">
        <v>2124</v>
      </c>
      <c r="G6681" s="86" t="s">
        <v>29</v>
      </c>
      <c r="H6681" s="85" t="s">
        <v>2</v>
      </c>
      <c r="I6681" s="85">
        <v>1</v>
      </c>
      <c r="J6681" s="88">
        <v>0.49131668751809848</v>
      </c>
      <c r="K6681" s="146">
        <v>0.42955712301931215</v>
      </c>
      <c r="L6681" s="147">
        <v>1.9299660431681161E-9</v>
      </c>
      <c r="M6681" s="147">
        <v>3.9453439094727261E-2</v>
      </c>
      <c r="N6681" s="87">
        <v>7.8221638995728853</v>
      </c>
      <c r="O6681" s="88">
        <v>0.45321077358476791</v>
      </c>
      <c r="P6681" s="89">
        <v>57.939309301549486</v>
      </c>
    </row>
    <row r="6682" spans="1:16">
      <c r="A6682" s="75" t="s">
        <v>14747</v>
      </c>
      <c r="B6682" s="85">
        <v>6678</v>
      </c>
      <c r="C6682" s="85">
        <v>9775</v>
      </c>
      <c r="D6682" s="85">
        <v>6678</v>
      </c>
      <c r="E6682" s="86" t="s">
        <v>14625</v>
      </c>
      <c r="F6682" s="85" t="s">
        <v>4253</v>
      </c>
      <c r="G6682" s="86" t="s">
        <v>29</v>
      </c>
      <c r="H6682" s="85" t="s">
        <v>2</v>
      </c>
      <c r="I6682" s="85">
        <v>1</v>
      </c>
      <c r="J6682" s="88">
        <v>3.421745589140588E-2</v>
      </c>
      <c r="K6682" s="146">
        <v>0.12708625476342314</v>
      </c>
      <c r="L6682" s="147">
        <v>2.5796171581753201E-10</v>
      </c>
      <c r="M6682" s="147">
        <v>2.0128228868953879E-3</v>
      </c>
      <c r="N6682" s="87">
        <v>0.68054412848175683</v>
      </c>
      <c r="O6682" s="88">
        <v>2.656201731924358E-2</v>
      </c>
      <c r="P6682" s="89">
        <v>39.030558354094474</v>
      </c>
    </row>
    <row r="6683" spans="1:16">
      <c r="A6683" s="75" t="s">
        <v>14748</v>
      </c>
      <c r="B6683" s="85">
        <v>6679</v>
      </c>
      <c r="C6683" s="85">
        <v>9776</v>
      </c>
      <c r="D6683" s="85">
        <v>6679</v>
      </c>
      <c r="E6683" s="86" t="s">
        <v>14625</v>
      </c>
      <c r="F6683" s="85" t="s">
        <v>4894</v>
      </c>
      <c r="G6683" s="86" t="s">
        <v>29</v>
      </c>
      <c r="H6683" s="85" t="s">
        <v>2</v>
      </c>
      <c r="I6683" s="85">
        <v>1</v>
      </c>
      <c r="J6683" s="88">
        <v>0.35566533870420158</v>
      </c>
      <c r="K6683" s="146">
        <v>0.6135723447760083</v>
      </c>
      <c r="L6683" s="147">
        <v>1.728210714391127E-9</v>
      </c>
      <c r="M6683" s="147">
        <v>8.3986993693111363E-3</v>
      </c>
      <c r="N6683" s="87">
        <v>4.1978848687869634</v>
      </c>
      <c r="O6683" s="88">
        <v>0.33551535052574788</v>
      </c>
      <c r="P6683" s="89">
        <v>79.924857639723612</v>
      </c>
    </row>
    <row r="6684" spans="1:16">
      <c r="A6684" s="75" t="s">
        <v>14749</v>
      </c>
      <c r="B6684" s="85">
        <v>6680</v>
      </c>
      <c r="C6684" s="85">
        <v>9777</v>
      </c>
      <c r="D6684" s="85">
        <v>6680</v>
      </c>
      <c r="E6684" s="86" t="s">
        <v>14625</v>
      </c>
      <c r="F6684" s="85" t="s">
        <v>3910</v>
      </c>
      <c r="G6684" s="86" t="s">
        <v>29</v>
      </c>
      <c r="H6684" s="85" t="s">
        <v>2</v>
      </c>
      <c r="I6684" s="85">
        <v>1</v>
      </c>
      <c r="J6684" s="88">
        <v>0.14800629444735069</v>
      </c>
      <c r="K6684" s="146">
        <v>0.31826951456082436</v>
      </c>
      <c r="L6684" s="147">
        <v>7.2183659007793641E-10</v>
      </c>
      <c r="M6684" s="147">
        <v>1.213316072517287E-2</v>
      </c>
      <c r="N6684" s="87">
        <v>2.071971841269737</v>
      </c>
      <c r="O6684" s="88">
        <v>0.13141320817716021</v>
      </c>
      <c r="P6684" s="89">
        <v>63.424224962742791</v>
      </c>
    </row>
    <row r="6685" spans="1:16">
      <c r="A6685" s="75" t="s">
        <v>14750</v>
      </c>
      <c r="B6685" s="85">
        <v>6681</v>
      </c>
      <c r="C6685" s="85">
        <v>9778</v>
      </c>
      <c r="D6685" s="85">
        <v>6681</v>
      </c>
      <c r="E6685" s="86" t="s">
        <v>14625</v>
      </c>
      <c r="F6685" s="85" t="s">
        <v>6311</v>
      </c>
      <c r="G6685" s="86" t="s">
        <v>29</v>
      </c>
      <c r="H6685" s="85" t="s">
        <v>2</v>
      </c>
      <c r="I6685" s="85">
        <v>1</v>
      </c>
      <c r="J6685" s="88">
        <v>0.73528941071824494</v>
      </c>
      <c r="K6685" s="146">
        <v>0.51448727170982411</v>
      </c>
      <c r="L6685" s="147">
        <v>2.478174563554867E-9</v>
      </c>
      <c r="M6685" s="147">
        <v>0.10081787096376151</v>
      </c>
      <c r="N6685" s="87">
        <v>13.21016081128194</v>
      </c>
      <c r="O6685" s="88">
        <v>0.65369784753758942</v>
      </c>
      <c r="P6685" s="89">
        <v>49.484473117034923</v>
      </c>
    </row>
    <row r="6686" spans="1:16">
      <c r="A6686" s="75" t="s">
        <v>14751</v>
      </c>
      <c r="B6686" s="85">
        <v>6682</v>
      </c>
      <c r="C6686" s="85">
        <v>9779</v>
      </c>
      <c r="D6686" s="85">
        <v>6682</v>
      </c>
      <c r="E6686" s="86" t="s">
        <v>14625</v>
      </c>
      <c r="F6686" s="85" t="s">
        <v>6313</v>
      </c>
      <c r="G6686" s="86" t="s">
        <v>29</v>
      </c>
      <c r="H6686" s="85" t="s">
        <v>2</v>
      </c>
      <c r="I6686" s="85">
        <v>1</v>
      </c>
      <c r="J6686" s="88">
        <v>0.37434585945893611</v>
      </c>
      <c r="K6686" s="146">
        <v>0.43588275278556543</v>
      </c>
      <c r="L6686" s="147">
        <v>1.6636958895988541E-9</v>
      </c>
      <c r="M6686" s="147">
        <v>4.196284278656541E-2</v>
      </c>
      <c r="N6686" s="87">
        <v>5.3411890250052689</v>
      </c>
      <c r="O6686" s="88">
        <v>0.33554889563681523</v>
      </c>
      <c r="P6686" s="89">
        <v>62.822883456457383</v>
      </c>
    </row>
    <row r="6687" spans="1:16">
      <c r="A6687" s="75" t="s">
        <v>14752</v>
      </c>
      <c r="B6687" s="85">
        <v>6683</v>
      </c>
      <c r="C6687" s="85">
        <v>9780</v>
      </c>
      <c r="D6687" s="85">
        <v>6683</v>
      </c>
      <c r="E6687" s="86" t="s">
        <v>14625</v>
      </c>
      <c r="F6687" s="85" t="s">
        <v>240</v>
      </c>
      <c r="G6687" s="86" t="s">
        <v>29</v>
      </c>
      <c r="H6687" s="85" t="s">
        <v>2</v>
      </c>
      <c r="I6687" s="85">
        <v>1</v>
      </c>
      <c r="J6687" s="88">
        <v>0.25108218845343461</v>
      </c>
      <c r="K6687" s="146">
        <v>0.35786521356812229</v>
      </c>
      <c r="L6687" s="147">
        <v>1.009484354878332E-9</v>
      </c>
      <c r="M6687" s="147">
        <v>3.2519510471534521E-2</v>
      </c>
      <c r="N6687" s="87">
        <v>4.2875880467707077</v>
      </c>
      <c r="O6687" s="88">
        <v>0.2186214036700363</v>
      </c>
      <c r="P6687" s="89">
        <v>50.989367748306854</v>
      </c>
    </row>
    <row r="6688" spans="1:16">
      <c r="A6688" s="75" t="s">
        <v>14753</v>
      </c>
      <c r="B6688" s="85">
        <v>6684</v>
      </c>
      <c r="C6688" s="85">
        <v>9781</v>
      </c>
      <c r="D6688" s="85">
        <v>6684</v>
      </c>
      <c r="E6688" s="86" t="s">
        <v>14625</v>
      </c>
      <c r="F6688" s="85" t="s">
        <v>1171</v>
      </c>
      <c r="G6688" s="86" t="s">
        <v>29</v>
      </c>
      <c r="H6688" s="85" t="s">
        <v>2</v>
      </c>
      <c r="I6688" s="85">
        <v>1</v>
      </c>
      <c r="J6688" s="88">
        <v>0.97781746646348189</v>
      </c>
      <c r="K6688" s="146">
        <v>3.1669302865573785</v>
      </c>
      <c r="L6688" s="147">
        <v>5.3842597526152991E-9</v>
      </c>
      <c r="M6688" s="147">
        <v>2.4553701914378889E-2</v>
      </c>
      <c r="N6688" s="87">
        <v>10.762271144045391</v>
      </c>
      <c r="O6688" s="88">
        <v>0.943989781955758</v>
      </c>
      <c r="P6688" s="89">
        <v>87.712878566347399</v>
      </c>
    </row>
    <row r="6689" spans="1:16">
      <c r="A6689" s="75" t="s">
        <v>14754</v>
      </c>
      <c r="B6689" s="85">
        <v>6685</v>
      </c>
      <c r="C6689" s="85">
        <v>9782</v>
      </c>
      <c r="D6689" s="85">
        <v>6685</v>
      </c>
      <c r="E6689" s="86" t="s">
        <v>14625</v>
      </c>
      <c r="F6689" s="85" t="s">
        <v>6317</v>
      </c>
      <c r="G6689" s="86" t="s">
        <v>29</v>
      </c>
      <c r="H6689" s="85" t="s">
        <v>2</v>
      </c>
      <c r="I6689" s="85">
        <v>1</v>
      </c>
      <c r="J6689" s="88">
        <v>0.62411464492852586</v>
      </c>
      <c r="K6689" s="146">
        <v>0.65029496155470634</v>
      </c>
      <c r="L6689" s="147">
        <v>2.6503958828367341E-9</v>
      </c>
      <c r="M6689" s="147">
        <v>6.5757586025470258E-2</v>
      </c>
      <c r="N6689" s="87">
        <v>10.592546295040989</v>
      </c>
      <c r="O6689" s="88">
        <v>0.5611270868994882</v>
      </c>
      <c r="P6689" s="89">
        <v>52.973767710808652</v>
      </c>
    </row>
    <row r="6690" spans="1:16">
      <c r="A6690" s="75" t="s">
        <v>14755</v>
      </c>
      <c r="B6690" s="85">
        <v>6686</v>
      </c>
      <c r="C6690" s="85">
        <v>9783</v>
      </c>
      <c r="D6690" s="85">
        <v>6686</v>
      </c>
      <c r="E6690" s="86" t="s">
        <v>14625</v>
      </c>
      <c r="F6690" s="85" t="s">
        <v>4389</v>
      </c>
      <c r="G6690" s="86" t="s">
        <v>29</v>
      </c>
      <c r="H6690" s="85" t="s">
        <v>2</v>
      </c>
      <c r="I6690" s="85">
        <v>1</v>
      </c>
      <c r="J6690" s="88">
        <v>0.98260153111606585</v>
      </c>
      <c r="K6690" s="146">
        <v>1.4118651253055465</v>
      </c>
      <c r="L6690" s="147">
        <v>5.188165732175366E-9</v>
      </c>
      <c r="M6690" s="147">
        <v>2.3766221383735169E-2</v>
      </c>
      <c r="N6690" s="87">
        <v>11.883714605558479</v>
      </c>
      <c r="O6690" s="88">
        <v>0.91842768677375919</v>
      </c>
      <c r="P6690" s="89">
        <v>77.28456271948626</v>
      </c>
    </row>
    <row r="6691" spans="1:16">
      <c r="A6691" s="75" t="s">
        <v>14756</v>
      </c>
      <c r="B6691" s="85">
        <v>6687</v>
      </c>
      <c r="C6691" s="85">
        <v>9784</v>
      </c>
      <c r="D6691" s="85">
        <v>6687</v>
      </c>
      <c r="E6691" s="86" t="s">
        <v>14625</v>
      </c>
      <c r="F6691" s="85" t="s">
        <v>3724</v>
      </c>
      <c r="G6691" s="86" t="s">
        <v>29</v>
      </c>
      <c r="H6691" s="85" t="s">
        <v>2</v>
      </c>
      <c r="I6691" s="85">
        <v>1</v>
      </c>
      <c r="J6691" s="88">
        <v>0.35343687725900952</v>
      </c>
      <c r="K6691" s="146">
        <v>0.44119694947373189</v>
      </c>
      <c r="L6691" s="147">
        <v>1.6974113927582911E-9</v>
      </c>
      <c r="M6691" s="147">
        <v>3.0061910745551361E-2</v>
      </c>
      <c r="N6691" s="87">
        <v>5.6444976134773057</v>
      </c>
      <c r="O6691" s="88">
        <v>0.31112358707997301</v>
      </c>
      <c r="P6691" s="89">
        <v>55.119801333090585</v>
      </c>
    </row>
    <row r="6692" spans="1:16">
      <c r="A6692" s="75" t="s">
        <v>14757</v>
      </c>
      <c r="B6692" s="85">
        <v>6688</v>
      </c>
      <c r="C6692" s="85">
        <v>9785</v>
      </c>
      <c r="D6692" s="85">
        <v>6688</v>
      </c>
      <c r="E6692" s="86" t="s">
        <v>14625</v>
      </c>
      <c r="F6692" s="85" t="s">
        <v>6321</v>
      </c>
      <c r="G6692" s="86" t="s">
        <v>29</v>
      </c>
      <c r="H6692" s="85" t="s">
        <v>2</v>
      </c>
      <c r="I6692" s="85">
        <v>1</v>
      </c>
      <c r="J6692" s="88">
        <v>2.4515462186675979E-2</v>
      </c>
      <c r="K6692" s="146">
        <v>9.5595091176005301E-2</v>
      </c>
      <c r="L6692" s="147">
        <v>2.189210649008618E-10</v>
      </c>
      <c r="M6692" s="147">
        <v>1.500403302010661E-3</v>
      </c>
      <c r="N6692" s="87">
        <v>0.18920336030978499</v>
      </c>
      <c r="O6692" s="88">
        <v>1.513916941579628E-2</v>
      </c>
      <c r="P6692" s="89">
        <v>80.015330547030104</v>
      </c>
    </row>
    <row r="6693" spans="1:16">
      <c r="A6693" s="75" t="s">
        <v>14758</v>
      </c>
      <c r="B6693" s="85">
        <v>6689</v>
      </c>
      <c r="C6693" s="85">
        <v>9786</v>
      </c>
      <c r="D6693" s="85">
        <v>6689</v>
      </c>
      <c r="E6693" s="86" t="s">
        <v>14625</v>
      </c>
      <c r="F6693" s="85" t="s">
        <v>6323</v>
      </c>
      <c r="G6693" s="86" t="s">
        <v>29</v>
      </c>
      <c r="H6693" s="85" t="s">
        <v>2</v>
      </c>
      <c r="I6693" s="85">
        <v>1</v>
      </c>
      <c r="J6693" s="88">
        <v>0.61592791686875892</v>
      </c>
      <c r="K6693" s="146">
        <v>0.49174698007454309</v>
      </c>
      <c r="L6693" s="147">
        <v>2.160880612120423E-9</v>
      </c>
      <c r="M6693" s="147">
        <v>8.4506124016962642E-2</v>
      </c>
      <c r="N6693" s="87">
        <v>11.16752288483916</v>
      </c>
      <c r="O6693" s="88">
        <v>0.54676553445017362</v>
      </c>
      <c r="P6693" s="89">
        <v>48.960323617733813</v>
      </c>
    </row>
    <row r="6694" spans="1:16">
      <c r="A6694" s="75" t="s">
        <v>14759</v>
      </c>
      <c r="B6694" s="85">
        <v>6690</v>
      </c>
      <c r="C6694" s="85">
        <v>9787</v>
      </c>
      <c r="D6694" s="85">
        <v>6690</v>
      </c>
      <c r="E6694" s="86" t="s">
        <v>14625</v>
      </c>
      <c r="F6694" s="85" t="s">
        <v>4646</v>
      </c>
      <c r="G6694" s="86" t="s">
        <v>29</v>
      </c>
      <c r="H6694" s="85" t="s">
        <v>2</v>
      </c>
      <c r="I6694" s="85">
        <v>1</v>
      </c>
      <c r="J6694" s="88">
        <v>0.42933854201084992</v>
      </c>
      <c r="K6694" s="146">
        <v>0.86092178398465724</v>
      </c>
      <c r="L6694" s="147">
        <v>2.499935690474082E-9</v>
      </c>
      <c r="M6694" s="147">
        <v>1.1411825133863809E-2</v>
      </c>
      <c r="N6694" s="87">
        <v>9.1444690742636752</v>
      </c>
      <c r="O6694" s="88">
        <v>0.41060691688983531</v>
      </c>
      <c r="P6694" s="89">
        <v>44.9022150499096</v>
      </c>
    </row>
    <row r="6695" spans="1:16">
      <c r="A6695" s="75" t="s">
        <v>14760</v>
      </c>
      <c r="B6695" s="85">
        <v>6691</v>
      </c>
      <c r="C6695" s="85">
        <v>9788</v>
      </c>
      <c r="D6695" s="85">
        <v>6691</v>
      </c>
      <c r="E6695" s="86" t="s">
        <v>14625</v>
      </c>
      <c r="F6695" s="85" t="s">
        <v>4648</v>
      </c>
      <c r="G6695" s="86" t="s">
        <v>29</v>
      </c>
      <c r="H6695" s="85" t="s">
        <v>2</v>
      </c>
      <c r="I6695" s="85">
        <v>1</v>
      </c>
      <c r="J6695" s="88">
        <v>1.042310811636026</v>
      </c>
      <c r="K6695" s="146">
        <v>3.0287403734836853</v>
      </c>
      <c r="L6695" s="147">
        <v>7.4784380191744236E-9</v>
      </c>
      <c r="M6695" s="147">
        <v>5.5901537687881664E-3</v>
      </c>
      <c r="N6695" s="87">
        <v>12.384481814053609</v>
      </c>
      <c r="O6695" s="88">
        <v>1.020963243538249</v>
      </c>
      <c r="P6695" s="89">
        <v>82.438914995998019</v>
      </c>
    </row>
    <row r="6696" spans="1:16">
      <c r="A6696" s="75" t="s">
        <v>14761</v>
      </c>
      <c r="B6696" s="85">
        <v>6692</v>
      </c>
      <c r="C6696" s="85">
        <v>9789</v>
      </c>
      <c r="D6696" s="85">
        <v>6692</v>
      </c>
      <c r="E6696" s="86" t="s">
        <v>14625</v>
      </c>
      <c r="F6696" s="85" t="s">
        <v>891</v>
      </c>
      <c r="G6696" s="86" t="s">
        <v>29</v>
      </c>
      <c r="H6696" s="85" t="s">
        <v>2</v>
      </c>
      <c r="I6696" s="85">
        <v>1</v>
      </c>
      <c r="J6696" s="88">
        <v>0.771772888478237</v>
      </c>
      <c r="K6696" s="146">
        <v>1.2129368323121668</v>
      </c>
      <c r="L6696" s="147">
        <v>3.3212619470635452E-9</v>
      </c>
      <c r="M6696" s="147">
        <v>6.2081621489256132E-2</v>
      </c>
      <c r="N6696" s="87">
        <v>14.112696716444839</v>
      </c>
      <c r="O6696" s="88">
        <v>0.68214244192953111</v>
      </c>
      <c r="P6696" s="89">
        <v>48.335371731942892</v>
      </c>
    </row>
    <row r="6697" spans="1:16">
      <c r="A6697" s="75" t="s">
        <v>14762</v>
      </c>
      <c r="B6697" s="85">
        <v>6693</v>
      </c>
      <c r="C6697" s="85">
        <v>9790</v>
      </c>
      <c r="D6697" s="85">
        <v>6693</v>
      </c>
      <c r="E6697" s="86" t="s">
        <v>14625</v>
      </c>
      <c r="F6697" s="85" t="s">
        <v>5087</v>
      </c>
      <c r="G6697" s="86" t="s">
        <v>29</v>
      </c>
      <c r="H6697" s="85" t="s">
        <v>2</v>
      </c>
      <c r="I6697" s="85">
        <v>1</v>
      </c>
      <c r="J6697" s="88">
        <v>1.135351122101844</v>
      </c>
      <c r="K6697" s="146">
        <v>1.1342297620404171</v>
      </c>
      <c r="L6697" s="147">
        <v>4.7352457879803383E-9</v>
      </c>
      <c r="M6697" s="147">
        <v>0.14854854818641361</v>
      </c>
      <c r="N6697" s="87">
        <v>17.107522409850731</v>
      </c>
      <c r="O6697" s="88">
        <v>1.041396252041179</v>
      </c>
      <c r="P6697" s="89">
        <v>60.873586898914702</v>
      </c>
    </row>
    <row r="6698" spans="1:16">
      <c r="A6698" s="75" t="s">
        <v>14763</v>
      </c>
      <c r="B6698" s="85">
        <v>6694</v>
      </c>
      <c r="C6698" s="85">
        <v>9791</v>
      </c>
      <c r="D6698" s="85">
        <v>6694</v>
      </c>
      <c r="E6698" s="86" t="s">
        <v>14625</v>
      </c>
      <c r="F6698" s="85" t="s">
        <v>6329</v>
      </c>
      <c r="G6698" s="86" t="s">
        <v>29</v>
      </c>
      <c r="H6698" s="85" t="s">
        <v>2</v>
      </c>
      <c r="I6698" s="85">
        <v>1</v>
      </c>
      <c r="J6698" s="88">
        <v>0.63333960999994188</v>
      </c>
      <c r="K6698" s="146">
        <v>0.77855248895606466</v>
      </c>
      <c r="L6698" s="147">
        <v>2.988748878457034E-9</v>
      </c>
      <c r="M6698" s="147">
        <v>7.7517718630110435E-2</v>
      </c>
      <c r="N6698" s="87">
        <v>8.1783231089339612</v>
      </c>
      <c r="O6698" s="88">
        <v>0.57340934106437857</v>
      </c>
      <c r="P6698" s="89">
        <v>70.113314603330963</v>
      </c>
    </row>
    <row r="6699" spans="1:16">
      <c r="A6699" s="75" t="s">
        <v>14764</v>
      </c>
      <c r="B6699" s="85">
        <v>6695</v>
      </c>
      <c r="C6699" s="85">
        <v>9792</v>
      </c>
      <c r="D6699" s="85">
        <v>6695</v>
      </c>
      <c r="E6699" s="86" t="s">
        <v>14625</v>
      </c>
      <c r="F6699" s="85" t="s">
        <v>1039</v>
      </c>
      <c r="G6699" s="86" t="s">
        <v>29</v>
      </c>
      <c r="H6699" s="85" t="s">
        <v>2</v>
      </c>
      <c r="I6699" s="85">
        <v>1</v>
      </c>
      <c r="J6699" s="88">
        <v>4.4329826118169852E-2</v>
      </c>
      <c r="K6699" s="146">
        <v>0.12399242774735769</v>
      </c>
      <c r="L6699" s="147">
        <v>4.1610259947493211E-10</v>
      </c>
      <c r="M6699" s="147">
        <v>2.3745069901067411E-3</v>
      </c>
      <c r="N6699" s="87">
        <v>6.0774713725257596</v>
      </c>
      <c r="O6699" s="88">
        <v>3.5852013902541127E-2</v>
      </c>
      <c r="P6699" s="89">
        <v>5.8991662329527772</v>
      </c>
    </row>
    <row r="6700" spans="1:16">
      <c r="A6700" s="75" t="s">
        <v>14765</v>
      </c>
      <c r="B6700" s="85">
        <v>6696</v>
      </c>
      <c r="C6700" s="85">
        <v>9793</v>
      </c>
      <c r="D6700" s="85">
        <v>6696</v>
      </c>
      <c r="E6700" s="86" t="s">
        <v>14625</v>
      </c>
      <c r="F6700" s="85" t="s">
        <v>6332</v>
      </c>
      <c r="G6700" s="86" t="s">
        <v>29</v>
      </c>
      <c r="H6700" s="85" t="s">
        <v>2</v>
      </c>
      <c r="I6700" s="85">
        <v>1</v>
      </c>
      <c r="J6700" s="88">
        <v>0.50545300331673959</v>
      </c>
      <c r="K6700" s="146">
        <v>0.36928616503121681</v>
      </c>
      <c r="L6700" s="147">
        <v>1.75232180479796E-9</v>
      </c>
      <c r="M6700" s="147">
        <v>6.7764718081886402E-2</v>
      </c>
      <c r="N6700" s="87">
        <v>9.0761913737663757</v>
      </c>
      <c r="O6700" s="88">
        <v>0.44905464440271109</v>
      </c>
      <c r="P6700" s="89">
        <v>49.476110177739173</v>
      </c>
    </row>
    <row r="6701" spans="1:16">
      <c r="A6701" s="75" t="s">
        <v>14766</v>
      </c>
      <c r="B6701" s="85">
        <v>6697</v>
      </c>
      <c r="C6701" s="85">
        <v>9794</v>
      </c>
      <c r="D6701" s="85">
        <v>6697</v>
      </c>
      <c r="E6701" s="86" t="s">
        <v>14625</v>
      </c>
      <c r="F6701" s="85" t="s">
        <v>4653</v>
      </c>
      <c r="G6701" s="86" t="s">
        <v>29</v>
      </c>
      <c r="H6701" s="85" t="s">
        <v>2</v>
      </c>
      <c r="I6701" s="85">
        <v>1</v>
      </c>
      <c r="J6701" s="88">
        <v>0.37107718611730578</v>
      </c>
      <c r="K6701" s="146">
        <v>0.88286460568101199</v>
      </c>
      <c r="L6701" s="147">
        <v>2.7345163006880611E-9</v>
      </c>
      <c r="M6701" s="147">
        <v>9.5105508670334203E-3</v>
      </c>
      <c r="N6701" s="87">
        <v>7.7528417991878653</v>
      </c>
      <c r="O6701" s="88">
        <v>0.35019085880316009</v>
      </c>
      <c r="P6701" s="89">
        <v>45.169354395938235</v>
      </c>
    </row>
    <row r="6702" spans="1:16">
      <c r="A6702" s="75" t="s">
        <v>14767</v>
      </c>
      <c r="B6702" s="85">
        <v>6698</v>
      </c>
      <c r="C6702" s="85">
        <v>9795</v>
      </c>
      <c r="D6702" s="85">
        <v>6698</v>
      </c>
      <c r="E6702" s="86" t="s">
        <v>14625</v>
      </c>
      <c r="F6702" s="85" t="s">
        <v>4655</v>
      </c>
      <c r="G6702" s="86" t="s">
        <v>29</v>
      </c>
      <c r="H6702" s="85" t="s">
        <v>2</v>
      </c>
      <c r="I6702" s="85">
        <v>1</v>
      </c>
      <c r="J6702" s="88">
        <v>0.42112376623911568</v>
      </c>
      <c r="K6702" s="146">
        <v>0.63198694877566119</v>
      </c>
      <c r="L6702" s="147">
        <v>2.2510526878321592E-9</v>
      </c>
      <c r="M6702" s="147">
        <v>1.3707630694170849E-2</v>
      </c>
      <c r="N6702" s="87">
        <v>11.395932933323399</v>
      </c>
      <c r="O6702" s="88">
        <v>0.39054082609357799</v>
      </c>
      <c r="P6702" s="89">
        <v>34.270193443450218</v>
      </c>
    </row>
    <row r="6703" spans="1:16">
      <c r="A6703" s="75" t="s">
        <v>14768</v>
      </c>
      <c r="B6703" s="85">
        <v>6699</v>
      </c>
      <c r="C6703" s="85">
        <v>9796</v>
      </c>
      <c r="D6703" s="85">
        <v>6699</v>
      </c>
      <c r="E6703" s="86" t="s">
        <v>14625</v>
      </c>
      <c r="F6703" s="85" t="s">
        <v>6336</v>
      </c>
      <c r="G6703" s="86" t="s">
        <v>29</v>
      </c>
      <c r="H6703" s="85" t="s">
        <v>2</v>
      </c>
      <c r="I6703" s="85">
        <v>1</v>
      </c>
      <c r="J6703" s="88">
        <v>1.086114980753377</v>
      </c>
      <c r="K6703" s="146">
        <v>1.3465272436728097</v>
      </c>
      <c r="L6703" s="147">
        <v>5.1995359202279619E-9</v>
      </c>
      <c r="M6703" s="147">
        <v>0.12218907431393509</v>
      </c>
      <c r="N6703" s="87">
        <v>13.821027465527459</v>
      </c>
      <c r="O6703" s="88">
        <v>0.99329737156263809</v>
      </c>
      <c r="P6703" s="89">
        <v>71.868562162988965</v>
      </c>
    </row>
    <row r="6704" spans="1:16">
      <c r="A6704" s="75" t="s">
        <v>14769</v>
      </c>
      <c r="B6704" s="85">
        <v>6700</v>
      </c>
      <c r="C6704" s="85">
        <v>9797</v>
      </c>
      <c r="D6704" s="85">
        <v>6700</v>
      </c>
      <c r="E6704" s="86" t="s">
        <v>14625</v>
      </c>
      <c r="F6704" s="85" t="s">
        <v>6338</v>
      </c>
      <c r="G6704" s="86" t="s">
        <v>29</v>
      </c>
      <c r="H6704" s="85" t="s">
        <v>2</v>
      </c>
      <c r="I6704" s="85">
        <v>1</v>
      </c>
      <c r="J6704" s="88">
        <v>1.057385283539737</v>
      </c>
      <c r="K6704" s="146">
        <v>1.2754496373257564</v>
      </c>
      <c r="L6704" s="147">
        <v>4.9983454257282333E-9</v>
      </c>
      <c r="M6704" s="147">
        <v>0.13014011139061071</v>
      </c>
      <c r="N6704" s="87">
        <v>13.44569246051833</v>
      </c>
      <c r="O6704" s="88">
        <v>0.96584466097407395</v>
      </c>
      <c r="P6704" s="89">
        <v>71.833017437380889</v>
      </c>
    </row>
    <row r="6705" spans="1:16">
      <c r="A6705" s="75" t="s">
        <v>14770</v>
      </c>
      <c r="B6705" s="85">
        <v>6701</v>
      </c>
      <c r="C6705" s="85">
        <v>9798</v>
      </c>
      <c r="D6705" s="85">
        <v>6701</v>
      </c>
      <c r="E6705" s="86" t="s">
        <v>14625</v>
      </c>
      <c r="F6705" s="85" t="s">
        <v>3916</v>
      </c>
      <c r="G6705" s="86" t="s">
        <v>29</v>
      </c>
      <c r="H6705" s="85" t="s">
        <v>2</v>
      </c>
      <c r="I6705" s="85">
        <v>1</v>
      </c>
      <c r="J6705" s="88">
        <v>0.43063579848200728</v>
      </c>
      <c r="K6705" s="146">
        <v>0.61651797698915323</v>
      </c>
      <c r="L6705" s="147">
        <v>2.4733586820756188E-9</v>
      </c>
      <c r="M6705" s="147">
        <v>4.0732602499475891E-2</v>
      </c>
      <c r="N6705" s="87">
        <v>5.1909131680011242</v>
      </c>
      <c r="O6705" s="88">
        <v>0.38883224674952038</v>
      </c>
      <c r="P6705" s="89">
        <v>74.906328456125735</v>
      </c>
    </row>
    <row r="6706" spans="1:16">
      <c r="A6706" s="75" t="s">
        <v>14771</v>
      </c>
      <c r="B6706" s="85">
        <v>6702</v>
      </c>
      <c r="C6706" s="85">
        <v>9799</v>
      </c>
      <c r="D6706" s="85">
        <v>6702</v>
      </c>
      <c r="E6706" s="86" t="s">
        <v>14625</v>
      </c>
      <c r="F6706" s="85" t="s">
        <v>6341</v>
      </c>
      <c r="G6706" s="86" t="s">
        <v>29</v>
      </c>
      <c r="H6706" s="85" t="s">
        <v>2</v>
      </c>
      <c r="I6706" s="85">
        <v>1</v>
      </c>
      <c r="J6706" s="88">
        <v>0.96118198678635958</v>
      </c>
      <c r="K6706" s="146">
        <v>0.90524939494894874</v>
      </c>
      <c r="L6706" s="147">
        <v>3.8613914747062683E-9</v>
      </c>
      <c r="M6706" s="147">
        <v>0.12527295677777969</v>
      </c>
      <c r="N6706" s="87">
        <v>14.83285402358203</v>
      </c>
      <c r="O6706" s="88">
        <v>0.86590495214038332</v>
      </c>
      <c r="P6706" s="89">
        <v>58.377501104219277</v>
      </c>
    </row>
    <row r="6707" spans="1:16">
      <c r="A6707" s="75" t="s">
        <v>14772</v>
      </c>
      <c r="B6707" s="85">
        <v>6703</v>
      </c>
      <c r="C6707" s="85">
        <v>9800</v>
      </c>
      <c r="D6707" s="85">
        <v>6703</v>
      </c>
      <c r="E6707" s="86" t="s">
        <v>14625</v>
      </c>
      <c r="F6707" s="85" t="s">
        <v>6343</v>
      </c>
      <c r="G6707" s="86" t="s">
        <v>29</v>
      </c>
      <c r="H6707" s="85" t="s">
        <v>2</v>
      </c>
      <c r="I6707" s="85">
        <v>1</v>
      </c>
      <c r="J6707" s="88">
        <v>0.55857185712198731</v>
      </c>
      <c r="K6707" s="146">
        <v>0.47318062844721143</v>
      </c>
      <c r="L6707" s="147">
        <v>2.0772292076723649E-9</v>
      </c>
      <c r="M6707" s="147">
        <v>7.4166354419753819E-2</v>
      </c>
      <c r="N6707" s="87">
        <v>9.345291982624607</v>
      </c>
      <c r="O6707" s="88">
        <v>0.49620383115032213</v>
      </c>
      <c r="P6707" s="89">
        <v>53.096664296085933</v>
      </c>
    </row>
    <row r="6708" spans="1:16">
      <c r="A6708" s="75" t="s">
        <v>14773</v>
      </c>
      <c r="B6708" s="85">
        <v>6704</v>
      </c>
      <c r="C6708" s="85">
        <v>9801</v>
      </c>
      <c r="D6708" s="85">
        <v>6704</v>
      </c>
      <c r="E6708" s="86" t="s">
        <v>14625</v>
      </c>
      <c r="F6708" s="85" t="s">
        <v>2923</v>
      </c>
      <c r="G6708" s="86" t="s">
        <v>29</v>
      </c>
      <c r="H6708" s="85" t="s">
        <v>2</v>
      </c>
      <c r="I6708" s="85">
        <v>1</v>
      </c>
      <c r="J6708" s="88">
        <v>0.78277421770306865</v>
      </c>
      <c r="K6708" s="146">
        <v>0.80432797667574119</v>
      </c>
      <c r="L6708" s="147">
        <v>3.2415687597204881E-9</v>
      </c>
      <c r="M6708" s="147">
        <v>5.9652833945618267E-2</v>
      </c>
      <c r="N6708" s="87">
        <v>10.87933551429753</v>
      </c>
      <c r="O6708" s="88">
        <v>0.70638631792986539</v>
      </c>
      <c r="P6708" s="89">
        <v>64.929178533150164</v>
      </c>
    </row>
    <row r="6709" spans="1:16">
      <c r="A6709" s="75" t="s">
        <v>14774</v>
      </c>
      <c r="B6709" s="85">
        <v>6705</v>
      </c>
      <c r="C6709" s="85">
        <v>9802</v>
      </c>
      <c r="D6709" s="85">
        <v>6705</v>
      </c>
      <c r="E6709" s="86" t="s">
        <v>14625</v>
      </c>
      <c r="F6709" s="85" t="s">
        <v>6346</v>
      </c>
      <c r="G6709" s="86" t="s">
        <v>29</v>
      </c>
      <c r="H6709" s="85" t="s">
        <v>2</v>
      </c>
      <c r="I6709" s="85">
        <v>1</v>
      </c>
      <c r="J6709" s="88">
        <v>0.13060104474021239</v>
      </c>
      <c r="K6709" s="146">
        <v>0.22658840332516528</v>
      </c>
      <c r="L6709" s="147">
        <v>7.0500614925486417E-10</v>
      </c>
      <c r="M6709" s="147">
        <v>4.7950001447027704E-3</v>
      </c>
      <c r="N6709" s="87">
        <v>1.315810759313919</v>
      </c>
      <c r="O6709" s="88">
        <v>0.11133688829139871</v>
      </c>
      <c r="P6709" s="89">
        <v>84.614666283357664</v>
      </c>
    </row>
    <row r="6710" spans="1:16">
      <c r="A6710" s="75" t="s">
        <v>14775</v>
      </c>
      <c r="B6710" s="85">
        <v>6706</v>
      </c>
      <c r="C6710" s="85">
        <v>9803</v>
      </c>
      <c r="D6710" s="85">
        <v>6706</v>
      </c>
      <c r="E6710" s="86" t="s">
        <v>14625</v>
      </c>
      <c r="F6710" s="85" t="s">
        <v>6348</v>
      </c>
      <c r="G6710" s="86" t="s">
        <v>29</v>
      </c>
      <c r="H6710" s="85" t="s">
        <v>2</v>
      </c>
      <c r="I6710" s="85">
        <v>1</v>
      </c>
      <c r="J6710" s="88">
        <v>0.81737238719258221</v>
      </c>
      <c r="K6710" s="146">
        <v>0.56446809720991498</v>
      </c>
      <c r="L6710" s="147">
        <v>2.7114385861386701E-9</v>
      </c>
      <c r="M6710" s="147">
        <v>0.1133822490424355</v>
      </c>
      <c r="N6710" s="87">
        <v>15.00374934051505</v>
      </c>
      <c r="O6710" s="88">
        <v>0.73655720530808766</v>
      </c>
      <c r="P6710" s="89">
        <v>49.091542959808145</v>
      </c>
    </row>
    <row r="6711" spans="1:16">
      <c r="A6711" s="75" t="s">
        <v>14776</v>
      </c>
      <c r="B6711" s="85">
        <v>6707</v>
      </c>
      <c r="C6711" s="85">
        <v>9804</v>
      </c>
      <c r="D6711" s="85">
        <v>6707</v>
      </c>
      <c r="E6711" s="86" t="s">
        <v>14625</v>
      </c>
      <c r="F6711" s="85" t="s">
        <v>6350</v>
      </c>
      <c r="G6711" s="86" t="s">
        <v>29</v>
      </c>
      <c r="H6711" s="85" t="s">
        <v>2</v>
      </c>
      <c r="I6711" s="85">
        <v>1</v>
      </c>
      <c r="J6711" s="88">
        <v>0.74245249362268517</v>
      </c>
      <c r="K6711" s="146">
        <v>0.50378123912318529</v>
      </c>
      <c r="L6711" s="147">
        <v>2.4546978307615391E-9</v>
      </c>
      <c r="M6711" s="147">
        <v>0.10214275277907291</v>
      </c>
      <c r="N6711" s="87">
        <v>13.524658531852969</v>
      </c>
      <c r="O6711" s="88">
        <v>0.65910575545531691</v>
      </c>
      <c r="P6711" s="89">
        <v>48.733633747795253</v>
      </c>
    </row>
    <row r="6712" spans="1:16">
      <c r="A6712" s="75" t="s">
        <v>14777</v>
      </c>
      <c r="B6712" s="85">
        <v>6708</v>
      </c>
      <c r="C6712" s="85">
        <v>9805</v>
      </c>
      <c r="D6712" s="85">
        <v>6708</v>
      </c>
      <c r="E6712" s="86" t="s">
        <v>14625</v>
      </c>
      <c r="F6712" s="85" t="s">
        <v>1088</v>
      </c>
      <c r="G6712" s="86" t="s">
        <v>29</v>
      </c>
      <c r="H6712" s="85" t="s">
        <v>2</v>
      </c>
      <c r="I6712" s="85">
        <v>1</v>
      </c>
      <c r="J6712" s="88">
        <v>0.61443002420015103</v>
      </c>
      <c r="K6712" s="146">
        <v>2.2656339423979599</v>
      </c>
      <c r="L6712" s="147">
        <v>3.2083540486893481E-9</v>
      </c>
      <c r="M6712" s="147">
        <v>2.117040552130987E-2</v>
      </c>
      <c r="N6712" s="87">
        <v>6.9962694805085164</v>
      </c>
      <c r="O6712" s="88">
        <v>0.57223151656641957</v>
      </c>
      <c r="P6712" s="89">
        <v>81.790948470559414</v>
      </c>
    </row>
    <row r="6713" spans="1:16">
      <c r="A6713" s="75" t="s">
        <v>14778</v>
      </c>
      <c r="B6713" s="85">
        <v>6709</v>
      </c>
      <c r="C6713" s="85">
        <v>9806</v>
      </c>
      <c r="D6713" s="85">
        <v>6709</v>
      </c>
      <c r="E6713" s="86" t="s">
        <v>14625</v>
      </c>
      <c r="F6713" s="85" t="s">
        <v>6353</v>
      </c>
      <c r="G6713" s="86" t="s">
        <v>29</v>
      </c>
      <c r="H6713" s="85" t="s">
        <v>2</v>
      </c>
      <c r="I6713" s="85">
        <v>1</v>
      </c>
      <c r="J6713" s="88">
        <v>0.70169669450124139</v>
      </c>
      <c r="K6713" s="146">
        <v>0.4763630759076708</v>
      </c>
      <c r="L6713" s="147">
        <v>2.326205264608396E-9</v>
      </c>
      <c r="M6713" s="147">
        <v>9.6600579498868216E-2</v>
      </c>
      <c r="N6713" s="87">
        <v>12.76797697191151</v>
      </c>
      <c r="O6713" s="88">
        <v>0.62288315143326201</v>
      </c>
      <c r="P6713" s="89">
        <v>48.784795962865005</v>
      </c>
    </row>
    <row r="6714" spans="1:16">
      <c r="A6714" s="75" t="s">
        <v>14779</v>
      </c>
      <c r="B6714" s="85">
        <v>6710</v>
      </c>
      <c r="C6714" s="85">
        <v>9807</v>
      </c>
      <c r="D6714" s="85">
        <v>6710</v>
      </c>
      <c r="E6714" s="86" t="s">
        <v>14625</v>
      </c>
      <c r="F6714" s="85" t="s">
        <v>4544</v>
      </c>
      <c r="G6714" s="86" t="s">
        <v>29</v>
      </c>
      <c r="H6714" s="85" t="s">
        <v>2</v>
      </c>
      <c r="I6714" s="85">
        <v>1</v>
      </c>
      <c r="J6714" s="88">
        <v>0.77356860034953023</v>
      </c>
      <c r="K6714" s="146">
        <v>1.050269357064713</v>
      </c>
      <c r="L6714" s="147">
        <v>3.3256596904428592E-9</v>
      </c>
      <c r="M6714" s="147">
        <v>4.3808734423681897E-2</v>
      </c>
      <c r="N6714" s="87">
        <v>11.54016080186541</v>
      </c>
      <c r="O6714" s="88">
        <v>0.70120682694338965</v>
      </c>
      <c r="P6714" s="89">
        <v>60.762309900399572</v>
      </c>
    </row>
    <row r="6715" spans="1:16">
      <c r="A6715" s="75" t="s">
        <v>14780</v>
      </c>
      <c r="B6715" s="85">
        <v>6711</v>
      </c>
      <c r="C6715" s="85">
        <v>9808</v>
      </c>
      <c r="D6715" s="85">
        <v>6711</v>
      </c>
      <c r="E6715" s="86" t="s">
        <v>14625</v>
      </c>
      <c r="F6715" s="85" t="s">
        <v>4546</v>
      </c>
      <c r="G6715" s="86" t="s">
        <v>29</v>
      </c>
      <c r="H6715" s="85" t="s">
        <v>2</v>
      </c>
      <c r="I6715" s="85">
        <v>1</v>
      </c>
      <c r="J6715" s="88">
        <v>0.80470027007675315</v>
      </c>
      <c r="K6715" s="146">
        <v>0.79322478236055483</v>
      </c>
      <c r="L6715" s="147">
        <v>3.3169895395435929E-9</v>
      </c>
      <c r="M6715" s="147">
        <v>0.1016249305429615</v>
      </c>
      <c r="N6715" s="87">
        <v>12.102816804971431</v>
      </c>
      <c r="O6715" s="88">
        <v>0.72368176978898147</v>
      </c>
      <c r="P6715" s="89">
        <v>59.794490939639545</v>
      </c>
    </row>
    <row r="6716" spans="1:16">
      <c r="A6716" s="75" t="s">
        <v>14781</v>
      </c>
      <c r="B6716" s="85">
        <v>6712</v>
      </c>
      <c r="C6716" s="85">
        <v>9809</v>
      </c>
      <c r="D6716" s="85">
        <v>6712</v>
      </c>
      <c r="E6716" s="86" t="s">
        <v>14625</v>
      </c>
      <c r="F6716" s="85" t="s">
        <v>2925</v>
      </c>
      <c r="G6716" s="86" t="s">
        <v>29</v>
      </c>
      <c r="H6716" s="85" t="s">
        <v>2</v>
      </c>
      <c r="I6716" s="85">
        <v>1</v>
      </c>
      <c r="J6716" s="88">
        <v>0.58290910309944455</v>
      </c>
      <c r="K6716" s="146">
        <v>0.86607067206940092</v>
      </c>
      <c r="L6716" s="147">
        <v>3.0931887152990778E-9</v>
      </c>
      <c r="M6716" s="147">
        <v>2.7609498093239631E-2</v>
      </c>
      <c r="N6716" s="87">
        <v>15.96101483109306</v>
      </c>
      <c r="O6716" s="88">
        <v>0.52608016490989506</v>
      </c>
      <c r="P6716" s="89">
        <v>32.960320535825694</v>
      </c>
    </row>
    <row r="6717" spans="1:16">
      <c r="A6717" s="75" t="s">
        <v>14782</v>
      </c>
      <c r="B6717" s="85">
        <v>6713</v>
      </c>
      <c r="C6717" s="85">
        <v>9810</v>
      </c>
      <c r="D6717" s="85">
        <v>6713</v>
      </c>
      <c r="E6717" s="86" t="s">
        <v>14625</v>
      </c>
      <c r="F6717" s="85" t="s">
        <v>4549</v>
      </c>
      <c r="G6717" s="86" t="s">
        <v>29</v>
      </c>
      <c r="H6717" s="85" t="s">
        <v>2</v>
      </c>
      <c r="I6717" s="85">
        <v>1</v>
      </c>
      <c r="J6717" s="88">
        <v>0.64126486330809374</v>
      </c>
      <c r="K6717" s="146">
        <v>0.99907603167145076</v>
      </c>
      <c r="L6717" s="147">
        <v>2.7314962403925068E-9</v>
      </c>
      <c r="M6717" s="147">
        <v>6.2103209673769408E-2</v>
      </c>
      <c r="N6717" s="87">
        <v>9.2429938607680064</v>
      </c>
      <c r="O6717" s="88">
        <v>0.58742711877135556</v>
      </c>
      <c r="P6717" s="89">
        <v>63.553771388369817</v>
      </c>
    </row>
    <row r="6718" spans="1:16">
      <c r="A6718" s="75" t="s">
        <v>14783</v>
      </c>
      <c r="B6718" s="85">
        <v>6714</v>
      </c>
      <c r="C6718" s="85">
        <v>9811</v>
      </c>
      <c r="D6718" s="85">
        <v>6714</v>
      </c>
      <c r="E6718" s="86" t="s">
        <v>14625</v>
      </c>
      <c r="F6718" s="85" t="s">
        <v>3920</v>
      </c>
      <c r="G6718" s="86" t="s">
        <v>29</v>
      </c>
      <c r="H6718" s="85" t="s">
        <v>2</v>
      </c>
      <c r="I6718" s="85">
        <v>1</v>
      </c>
      <c r="J6718" s="88">
        <v>0.86122020668909582</v>
      </c>
      <c r="K6718" s="146">
        <v>1.4518575408101284</v>
      </c>
      <c r="L6718" s="147">
        <v>4.2429568449827623E-9</v>
      </c>
      <c r="M6718" s="147">
        <v>8.5569202544454367E-2</v>
      </c>
      <c r="N6718" s="87">
        <v>10.531676246852189</v>
      </c>
      <c r="O6718" s="88">
        <v>0.79686200795941964</v>
      </c>
      <c r="P6718" s="89">
        <v>75.663359685747423</v>
      </c>
    </row>
    <row r="6719" spans="1:16">
      <c r="A6719" s="75" t="s">
        <v>14784</v>
      </c>
      <c r="B6719" s="85">
        <v>6715</v>
      </c>
      <c r="C6719" s="85">
        <v>9812</v>
      </c>
      <c r="D6719" s="85">
        <v>6715</v>
      </c>
      <c r="E6719" s="86" t="s">
        <v>14625</v>
      </c>
      <c r="F6719" s="85" t="s">
        <v>4552</v>
      </c>
      <c r="G6719" s="86" t="s">
        <v>29</v>
      </c>
      <c r="H6719" s="85" t="s">
        <v>2</v>
      </c>
      <c r="I6719" s="85">
        <v>1</v>
      </c>
      <c r="J6719" s="88">
        <v>0.54330649658922325</v>
      </c>
      <c r="K6719" s="146">
        <v>1.3109783210822805</v>
      </c>
      <c r="L6719" s="147">
        <v>2.6219432764721928E-9</v>
      </c>
      <c r="M6719" s="147">
        <v>2.1385315017727492E-2</v>
      </c>
      <c r="N6719" s="87">
        <v>7.6049155884107993</v>
      </c>
      <c r="O6719" s="88">
        <v>0.51119824493862764</v>
      </c>
      <c r="P6719" s="89">
        <v>67.219450235272475</v>
      </c>
    </row>
    <row r="6720" spans="1:16">
      <c r="A6720" s="75" t="s">
        <v>14785</v>
      </c>
      <c r="B6720" s="85">
        <v>6716</v>
      </c>
      <c r="C6720" s="85">
        <v>9813</v>
      </c>
      <c r="D6720" s="85">
        <v>6716</v>
      </c>
      <c r="E6720" s="86" t="s">
        <v>14625</v>
      </c>
      <c r="F6720" s="85" t="s">
        <v>4554</v>
      </c>
      <c r="G6720" s="86" t="s">
        <v>29</v>
      </c>
      <c r="H6720" s="85" t="s">
        <v>2</v>
      </c>
      <c r="I6720" s="85">
        <v>1</v>
      </c>
      <c r="J6720" s="88">
        <v>0.24382342392251879</v>
      </c>
      <c r="K6720" s="146">
        <v>0.23165406107197734</v>
      </c>
      <c r="L6720" s="147">
        <v>1.018334874213604E-9</v>
      </c>
      <c r="M6720" s="147">
        <v>3.1726622676584229E-2</v>
      </c>
      <c r="N6720" s="87">
        <v>8.7988258805705826</v>
      </c>
      <c r="O6720" s="88">
        <v>0.21291958705985101</v>
      </c>
      <c r="P6720" s="89">
        <v>24.198636266915614</v>
      </c>
    </row>
    <row r="6721" spans="1:16">
      <c r="A6721" s="75" t="s">
        <v>14786</v>
      </c>
      <c r="B6721" s="85">
        <v>6717</v>
      </c>
      <c r="C6721" s="85">
        <v>9814</v>
      </c>
      <c r="D6721" s="85">
        <v>6717</v>
      </c>
      <c r="E6721" s="86" t="s">
        <v>14625</v>
      </c>
      <c r="F6721" s="85" t="s">
        <v>6362</v>
      </c>
      <c r="G6721" s="86" t="s">
        <v>29</v>
      </c>
      <c r="H6721" s="85" t="s">
        <v>2</v>
      </c>
      <c r="I6721" s="85">
        <v>1</v>
      </c>
      <c r="J6721" s="88">
        <v>0.93827137255006676</v>
      </c>
      <c r="K6721" s="146">
        <v>1.14182548657738</v>
      </c>
      <c r="L6721" s="147">
        <v>4.3805912776645114E-9</v>
      </c>
      <c r="M6721" s="147">
        <v>9.7447381899283786E-2</v>
      </c>
      <c r="N6721" s="87">
        <v>12.220995832952619</v>
      </c>
      <c r="O6721" s="88">
        <v>0.85594069499131897</v>
      </c>
      <c r="P6721" s="89">
        <v>70.038539141251135</v>
      </c>
    </row>
    <row r="6722" spans="1:16">
      <c r="A6722" s="75" t="s">
        <v>14787</v>
      </c>
      <c r="B6722" s="85">
        <v>6718</v>
      </c>
      <c r="C6722" s="85">
        <v>9815</v>
      </c>
      <c r="D6722" s="85">
        <v>6718</v>
      </c>
      <c r="E6722" s="86" t="s">
        <v>14625</v>
      </c>
      <c r="F6722" s="85" t="s">
        <v>4556</v>
      </c>
      <c r="G6722" s="86" t="s">
        <v>29</v>
      </c>
      <c r="H6722" s="85" t="s">
        <v>2</v>
      </c>
      <c r="I6722" s="85">
        <v>1</v>
      </c>
      <c r="J6722" s="88">
        <v>0.53302703803462181</v>
      </c>
      <c r="K6722" s="146">
        <v>0.6132732363235095</v>
      </c>
      <c r="L6722" s="147">
        <v>2.1596546334464201E-9</v>
      </c>
      <c r="M6722" s="147">
        <v>3.3455440071903403E-2</v>
      </c>
      <c r="N6722" s="87">
        <v>11.027702477325381</v>
      </c>
      <c r="O6722" s="88">
        <v>0.49114274422588189</v>
      </c>
      <c r="P6722" s="89">
        <v>44.537177642917499</v>
      </c>
    </row>
    <row r="6723" spans="1:16">
      <c r="A6723" s="75" t="s">
        <v>14788</v>
      </c>
      <c r="B6723" s="85">
        <v>6719</v>
      </c>
      <c r="C6723" s="85">
        <v>9816</v>
      </c>
      <c r="D6723" s="85">
        <v>6719</v>
      </c>
      <c r="E6723" s="86" t="s">
        <v>14625</v>
      </c>
      <c r="F6723" s="85" t="s">
        <v>4398</v>
      </c>
      <c r="G6723" s="86" t="s">
        <v>29</v>
      </c>
      <c r="H6723" s="85" t="s">
        <v>2</v>
      </c>
      <c r="I6723" s="85">
        <v>1</v>
      </c>
      <c r="J6723" s="88">
        <v>0.52139035043402282</v>
      </c>
      <c r="K6723" s="146">
        <v>0.59441339787575753</v>
      </c>
      <c r="L6723" s="147">
        <v>2.1596879251118209E-9</v>
      </c>
      <c r="M6723" s="147">
        <v>4.1808727123949348E-2</v>
      </c>
      <c r="N6723" s="87">
        <v>11.002199148054039</v>
      </c>
      <c r="O6723" s="88">
        <v>0.47614735483280679</v>
      </c>
      <c r="P6723" s="89">
        <v>43.277471024238196</v>
      </c>
    </row>
    <row r="6724" spans="1:16">
      <c r="A6724" s="75" t="s">
        <v>14789</v>
      </c>
      <c r="B6724" s="85">
        <v>6720</v>
      </c>
      <c r="C6724" s="85">
        <v>9817</v>
      </c>
      <c r="D6724" s="85">
        <v>6720</v>
      </c>
      <c r="E6724" s="86" t="s">
        <v>14625</v>
      </c>
      <c r="F6724" s="85" t="s">
        <v>4559</v>
      </c>
      <c r="G6724" s="86" t="s">
        <v>29</v>
      </c>
      <c r="H6724" s="85" t="s">
        <v>2</v>
      </c>
      <c r="I6724" s="85">
        <v>1</v>
      </c>
      <c r="J6724" s="88">
        <v>0.48874526544271502</v>
      </c>
      <c r="K6724" s="146">
        <v>0.81496822287939796</v>
      </c>
      <c r="L6724" s="147">
        <v>2.020396251792549E-9</v>
      </c>
      <c r="M6724" s="147">
        <v>3.8602355214168653E-2</v>
      </c>
      <c r="N6724" s="87">
        <v>8.5790869176216145</v>
      </c>
      <c r="O6724" s="88">
        <v>0.44915981536113259</v>
      </c>
      <c r="P6724" s="89">
        <v>52.355200462947799</v>
      </c>
    </row>
    <row r="6725" spans="1:16">
      <c r="A6725" s="75" t="s">
        <v>14790</v>
      </c>
      <c r="B6725" s="85">
        <v>6721</v>
      </c>
      <c r="C6725" s="85">
        <v>9818</v>
      </c>
      <c r="D6725" s="85">
        <v>6721</v>
      </c>
      <c r="E6725" s="86" t="s">
        <v>14625</v>
      </c>
      <c r="F6725" s="85" t="s">
        <v>4400</v>
      </c>
      <c r="G6725" s="86" t="s">
        <v>29</v>
      </c>
      <c r="H6725" s="85" t="s">
        <v>2</v>
      </c>
      <c r="I6725" s="85">
        <v>1</v>
      </c>
      <c r="J6725" s="88">
        <v>0.38206351832388968</v>
      </c>
      <c r="K6725" s="146">
        <v>0.68452046066819616</v>
      </c>
      <c r="L6725" s="147">
        <v>1.6866589879488151E-9</v>
      </c>
      <c r="M6725" s="147">
        <v>2.6212137381785249E-2</v>
      </c>
      <c r="N6725" s="87">
        <v>6.3555938802038359</v>
      </c>
      <c r="O6725" s="88">
        <v>0.35103216240630558</v>
      </c>
      <c r="P6725" s="89">
        <v>55.232000191152444</v>
      </c>
    </row>
    <row r="6726" spans="1:16">
      <c r="A6726" s="75" t="s">
        <v>14791</v>
      </c>
      <c r="B6726" s="85">
        <v>6722</v>
      </c>
      <c r="C6726" s="85">
        <v>9819</v>
      </c>
      <c r="D6726" s="85">
        <v>6722</v>
      </c>
      <c r="E6726" s="86" t="s">
        <v>14625</v>
      </c>
      <c r="F6726" s="85" t="s">
        <v>6368</v>
      </c>
      <c r="G6726" s="86" t="s">
        <v>29</v>
      </c>
      <c r="H6726" s="85" t="s">
        <v>2</v>
      </c>
      <c r="I6726" s="85">
        <v>1</v>
      </c>
      <c r="J6726" s="88">
        <v>5.1171848332795943E-2</v>
      </c>
      <c r="K6726" s="146">
        <v>0.14429535440407323</v>
      </c>
      <c r="L6726" s="147">
        <v>7.5042682339117981E-10</v>
      </c>
      <c r="M6726" s="147">
        <v>4.8466251742553517E-3</v>
      </c>
      <c r="N6726" s="87">
        <v>0.59909806503000518</v>
      </c>
      <c r="O6726" s="88">
        <v>3.9849779347794829E-2</v>
      </c>
      <c r="P6726" s="89">
        <v>66.516287856478044</v>
      </c>
    </row>
    <row r="6727" spans="1:16">
      <c r="A6727" s="75" t="s">
        <v>14792</v>
      </c>
      <c r="B6727" s="85">
        <v>6723</v>
      </c>
      <c r="C6727" s="85">
        <v>9820</v>
      </c>
      <c r="D6727" s="85">
        <v>6723</v>
      </c>
      <c r="E6727" s="86" t="s">
        <v>14625</v>
      </c>
      <c r="F6727" s="85" t="s">
        <v>6370</v>
      </c>
      <c r="G6727" s="86" t="s">
        <v>29</v>
      </c>
      <c r="H6727" s="85" t="s">
        <v>2</v>
      </c>
      <c r="I6727" s="85">
        <v>1</v>
      </c>
      <c r="J6727" s="88">
        <v>0.71225291096097065</v>
      </c>
      <c r="K6727" s="146">
        <v>0.68976178396621868</v>
      </c>
      <c r="L6727" s="147">
        <v>2.5924647553994341E-9</v>
      </c>
      <c r="M6727" s="147">
        <v>8.527464784742135E-2</v>
      </c>
      <c r="N6727" s="87">
        <v>12.06826001055029</v>
      </c>
      <c r="O6727" s="88">
        <v>0.64051085940043062</v>
      </c>
      <c r="P6727" s="89">
        <v>53.074002287030986</v>
      </c>
    </row>
    <row r="6728" spans="1:16">
      <c r="A6728" s="75" t="s">
        <v>14793</v>
      </c>
      <c r="B6728" s="85">
        <v>6724</v>
      </c>
      <c r="C6728" s="85">
        <v>9821</v>
      </c>
      <c r="D6728" s="85">
        <v>6724</v>
      </c>
      <c r="E6728" s="86" t="s">
        <v>14625</v>
      </c>
      <c r="F6728" s="85" t="s">
        <v>6372</v>
      </c>
      <c r="G6728" s="86" t="s">
        <v>29</v>
      </c>
      <c r="H6728" s="85" t="s">
        <v>2</v>
      </c>
      <c r="I6728" s="85">
        <v>1</v>
      </c>
      <c r="J6728" s="88">
        <v>0.54784750324959341</v>
      </c>
      <c r="K6728" s="146">
        <v>0.56187556928260618</v>
      </c>
      <c r="L6728" s="147">
        <v>2.2816741571797111E-9</v>
      </c>
      <c r="M6728" s="147">
        <v>7.0152556909864827E-2</v>
      </c>
      <c r="N6728" s="87">
        <v>8.2781801066687297</v>
      </c>
      <c r="O6728" s="88">
        <v>0.48942166174425689</v>
      </c>
      <c r="P6728" s="89">
        <v>59.121890975770022</v>
      </c>
    </row>
    <row r="6729" spans="1:16">
      <c r="A6729" s="75" t="s">
        <v>14794</v>
      </c>
      <c r="B6729" s="85">
        <v>6725</v>
      </c>
      <c r="C6729" s="85">
        <v>9822</v>
      </c>
      <c r="D6729" s="85">
        <v>6725</v>
      </c>
      <c r="E6729" s="86" t="s">
        <v>14625</v>
      </c>
      <c r="F6729" s="85" t="s">
        <v>2985</v>
      </c>
      <c r="G6729" s="86" t="s">
        <v>29</v>
      </c>
      <c r="H6729" s="85" t="s">
        <v>2</v>
      </c>
      <c r="I6729" s="85">
        <v>1</v>
      </c>
      <c r="J6729" s="88">
        <v>0.69378024435257091</v>
      </c>
      <c r="K6729" s="146">
        <v>1.0046926479537592</v>
      </c>
      <c r="L6729" s="147">
        <v>3.5293660193285649E-9</v>
      </c>
      <c r="M6729" s="147">
        <v>2.8742448693427569E-2</v>
      </c>
      <c r="N6729" s="87">
        <v>7.9105932213351888</v>
      </c>
      <c r="O6729" s="88">
        <v>0.63473969893423221</v>
      </c>
      <c r="P6729" s="89">
        <v>80.23920345471862</v>
      </c>
    </row>
    <row r="6730" spans="1:16">
      <c r="A6730" s="75" t="s">
        <v>14795</v>
      </c>
      <c r="B6730" s="85">
        <v>6726</v>
      </c>
      <c r="C6730" s="85">
        <v>9823</v>
      </c>
      <c r="D6730" s="85">
        <v>6726</v>
      </c>
      <c r="E6730" s="86" t="s">
        <v>14625</v>
      </c>
      <c r="F6730" s="85" t="s">
        <v>6375</v>
      </c>
      <c r="G6730" s="86" t="s">
        <v>29</v>
      </c>
      <c r="H6730" s="85" t="s">
        <v>2</v>
      </c>
      <c r="I6730" s="85">
        <v>1</v>
      </c>
      <c r="J6730" s="88">
        <v>1.680433436192502</v>
      </c>
      <c r="K6730" s="146">
        <v>6.2405677009659826</v>
      </c>
      <c r="L6730" s="147">
        <v>9.6890331453045057E-9</v>
      </c>
      <c r="M6730" s="147">
        <v>5.1569670495676323E-3</v>
      </c>
      <c r="N6730" s="87">
        <v>16.546961989484181</v>
      </c>
      <c r="O6730" s="88">
        <v>1.6494773063855841</v>
      </c>
      <c r="P6730" s="89">
        <v>99.684601163273925</v>
      </c>
    </row>
    <row r="6731" spans="1:16">
      <c r="A6731" s="75" t="s">
        <v>14796</v>
      </c>
      <c r="B6731" s="85">
        <v>6727</v>
      </c>
      <c r="C6731" s="85">
        <v>9824</v>
      </c>
      <c r="D6731" s="85">
        <v>6727</v>
      </c>
      <c r="E6731" s="86" t="s">
        <v>14625</v>
      </c>
      <c r="F6731" s="85" t="s">
        <v>6377</v>
      </c>
      <c r="G6731" s="86" t="s">
        <v>29</v>
      </c>
      <c r="H6731" s="85" t="s">
        <v>2</v>
      </c>
      <c r="I6731" s="85">
        <v>1</v>
      </c>
      <c r="J6731" s="88">
        <v>1.0620121847792809</v>
      </c>
      <c r="K6731" s="146">
        <v>1.2621353093661252</v>
      </c>
      <c r="L6731" s="147">
        <v>4.9605179394332308E-9</v>
      </c>
      <c r="M6731" s="147">
        <v>0.13069095969572389</v>
      </c>
      <c r="N6731" s="87">
        <v>13.964230381269649</v>
      </c>
      <c r="O6731" s="88">
        <v>0.96733762644172028</v>
      </c>
      <c r="P6731" s="89">
        <v>69.272534184140866</v>
      </c>
    </row>
    <row r="6732" spans="1:16">
      <c r="A6732" s="75" t="s">
        <v>14797</v>
      </c>
      <c r="B6732" s="85">
        <v>6728</v>
      </c>
      <c r="C6732" s="85">
        <v>9825</v>
      </c>
      <c r="D6732" s="85">
        <v>6728</v>
      </c>
      <c r="E6732" s="86" t="s">
        <v>14625</v>
      </c>
      <c r="F6732" s="85" t="s">
        <v>243</v>
      </c>
      <c r="G6732" s="86" t="s">
        <v>29</v>
      </c>
      <c r="H6732" s="85" t="s">
        <v>2</v>
      </c>
      <c r="I6732" s="85">
        <v>1</v>
      </c>
      <c r="J6732" s="88">
        <v>1.140411862366971</v>
      </c>
      <c r="K6732" s="146">
        <v>1.9872202610742373</v>
      </c>
      <c r="L6732" s="147">
        <v>6.9427692116210196E-9</v>
      </c>
      <c r="M6732" s="147">
        <v>3.2060850568476552E-2</v>
      </c>
      <c r="N6732" s="87">
        <v>16.14328284551242</v>
      </c>
      <c r="O6732" s="88">
        <v>1.104427473509197</v>
      </c>
      <c r="P6732" s="89">
        <v>68.414057046408658</v>
      </c>
    </row>
    <row r="6733" spans="1:16">
      <c r="A6733" s="75" t="s">
        <v>14798</v>
      </c>
      <c r="B6733" s="85">
        <v>6729</v>
      </c>
      <c r="C6733" s="85">
        <v>9826</v>
      </c>
      <c r="D6733" s="85">
        <v>6729</v>
      </c>
      <c r="E6733" s="86" t="s">
        <v>14625</v>
      </c>
      <c r="F6733" s="85" t="s">
        <v>3688</v>
      </c>
      <c r="G6733" s="86" t="s">
        <v>29</v>
      </c>
      <c r="H6733" s="85" t="s">
        <v>2</v>
      </c>
      <c r="I6733" s="85">
        <v>1</v>
      </c>
      <c r="J6733" s="88">
        <v>0.20513681532678291</v>
      </c>
      <c r="K6733" s="146">
        <v>0.34666219730742076</v>
      </c>
      <c r="L6733" s="147">
        <v>1.14031900869283E-9</v>
      </c>
      <c r="M6733" s="147">
        <v>1.000884269917271E-2</v>
      </c>
      <c r="N6733" s="87">
        <v>2.1873851936848219</v>
      </c>
      <c r="O6733" s="88">
        <v>0.18396128667340331</v>
      </c>
      <c r="P6733" s="89">
        <v>84.101002056938171</v>
      </c>
    </row>
    <row r="6734" spans="1:16">
      <c r="A6734" s="75" t="s">
        <v>14799</v>
      </c>
      <c r="B6734" s="85">
        <v>6730</v>
      </c>
      <c r="C6734" s="85">
        <v>9827</v>
      </c>
      <c r="D6734" s="85">
        <v>6730</v>
      </c>
      <c r="E6734" s="86" t="s">
        <v>14625</v>
      </c>
      <c r="F6734" s="85" t="s">
        <v>6381</v>
      </c>
      <c r="G6734" s="86" t="s">
        <v>29</v>
      </c>
      <c r="H6734" s="85" t="s">
        <v>2</v>
      </c>
      <c r="I6734" s="85">
        <v>1</v>
      </c>
      <c r="J6734" s="88">
        <v>0.85703850844394303</v>
      </c>
      <c r="K6734" s="146">
        <v>1.3887687468187551</v>
      </c>
      <c r="L6734" s="147">
        <v>4.7818176043175511E-9</v>
      </c>
      <c r="M6734" s="147">
        <v>2.2676612302455181E-2</v>
      </c>
      <c r="N6734" s="87">
        <v>9.7476134905796723</v>
      </c>
      <c r="O6734" s="88">
        <v>0.79976289128855171</v>
      </c>
      <c r="P6734" s="89">
        <v>82.047045880662154</v>
      </c>
    </row>
    <row r="6735" spans="1:16">
      <c r="A6735" s="75" t="s">
        <v>24088</v>
      </c>
      <c r="B6735" s="85">
        <v>6731</v>
      </c>
      <c r="C6735" s="85">
        <v>14676</v>
      </c>
      <c r="D6735" s="85">
        <v>6731</v>
      </c>
      <c r="E6735" s="86" t="s">
        <v>24089</v>
      </c>
      <c r="F6735" s="85" t="s">
        <v>232</v>
      </c>
      <c r="G6735" s="86" t="s">
        <v>29</v>
      </c>
      <c r="H6735" s="85" t="s">
        <v>2</v>
      </c>
      <c r="I6735" s="85">
        <v>1</v>
      </c>
      <c r="J6735" s="88">
        <v>0.19855524385623571</v>
      </c>
      <c r="K6735" s="146">
        <v>0.32644308197569</v>
      </c>
      <c r="L6735" s="147">
        <v>1.0660302759229981E-9</v>
      </c>
      <c r="M6735" s="147">
        <v>1.395529458747025E-2</v>
      </c>
      <c r="N6735" s="87">
        <v>2.258504568341396</v>
      </c>
      <c r="O6735" s="88">
        <v>0.1442746663087125</v>
      </c>
      <c r="P6735" s="89">
        <v>63.880617436459353</v>
      </c>
    </row>
    <row r="6736" spans="1:16">
      <c r="A6736" s="75" t="s">
        <v>24090</v>
      </c>
      <c r="B6736" s="85">
        <v>6732</v>
      </c>
      <c r="C6736" s="85">
        <v>14677</v>
      </c>
      <c r="D6736" s="85">
        <v>6732</v>
      </c>
      <c r="E6736" s="86" t="s">
        <v>24089</v>
      </c>
      <c r="F6736" s="85" t="s">
        <v>758</v>
      </c>
      <c r="G6736" s="86" t="s">
        <v>29</v>
      </c>
      <c r="H6736" s="85" t="s">
        <v>2</v>
      </c>
      <c r="I6736" s="85">
        <v>1</v>
      </c>
      <c r="J6736" s="88">
        <v>0.20201712792769769</v>
      </c>
      <c r="K6736" s="146">
        <v>0.27931777226936477</v>
      </c>
      <c r="L6736" s="147">
        <v>9.7558286164966861E-10</v>
      </c>
      <c r="M6736" s="147">
        <v>1.3077656449443901E-2</v>
      </c>
      <c r="N6736" s="87">
        <v>5.2503694228994817</v>
      </c>
      <c r="O6736" s="88">
        <v>0.18525410966467429</v>
      </c>
      <c r="P6736" s="89">
        <v>35.284014274631545</v>
      </c>
    </row>
    <row r="6737" spans="1:16">
      <c r="A6737" s="75" t="s">
        <v>24091</v>
      </c>
      <c r="B6737" s="85">
        <v>6733</v>
      </c>
      <c r="C6737" s="85">
        <v>14678</v>
      </c>
      <c r="D6737" s="85">
        <v>6733</v>
      </c>
      <c r="E6737" s="86" t="s">
        <v>24089</v>
      </c>
      <c r="F6737" s="85" t="s">
        <v>283</v>
      </c>
      <c r="G6737" s="86" t="s">
        <v>29</v>
      </c>
      <c r="H6737" s="85" t="s">
        <v>2</v>
      </c>
      <c r="I6737" s="85">
        <v>1</v>
      </c>
      <c r="J6737" s="88">
        <v>0.97134506817866517</v>
      </c>
      <c r="K6737" s="146">
        <v>1.1461284408954349</v>
      </c>
      <c r="L6737" s="147">
        <v>4.2132326744989978E-9</v>
      </c>
      <c r="M6737" s="147">
        <v>2.444777775863673E-2</v>
      </c>
      <c r="N6737" s="87">
        <v>9.973173728731064</v>
      </c>
      <c r="O6737" s="88">
        <v>0.8143574056235735</v>
      </c>
      <c r="P6737" s="89">
        <v>81.654789916829031</v>
      </c>
    </row>
    <row r="6738" spans="1:16">
      <c r="A6738" s="75" t="s">
        <v>24092</v>
      </c>
      <c r="B6738" s="85">
        <v>6734</v>
      </c>
      <c r="C6738" s="85">
        <v>14679</v>
      </c>
      <c r="D6738" s="85">
        <v>6734</v>
      </c>
      <c r="E6738" s="86" t="s">
        <v>24089</v>
      </c>
      <c r="F6738" s="85" t="s">
        <v>24071</v>
      </c>
      <c r="G6738" s="86" t="s">
        <v>29</v>
      </c>
      <c r="H6738" s="85" t="s">
        <v>2</v>
      </c>
      <c r="I6738" s="85">
        <v>1</v>
      </c>
      <c r="J6738" s="88">
        <v>1.0384732151573319</v>
      </c>
      <c r="K6738" s="146">
        <v>1.2197235594802671</v>
      </c>
      <c r="L6738" s="147">
        <v>4.4937840718149442E-9</v>
      </c>
      <c r="M6738" s="147">
        <v>2.5180147743030561E-2</v>
      </c>
      <c r="N6738" s="87">
        <v>10.37153524060621</v>
      </c>
      <c r="O6738" s="88">
        <v>0.87041114314799617</v>
      </c>
      <c r="P6738" s="89">
        <v>83.923076280953865</v>
      </c>
    </row>
    <row r="6739" spans="1:16">
      <c r="A6739" s="75" t="s">
        <v>24093</v>
      </c>
      <c r="B6739" s="85">
        <v>6735</v>
      </c>
      <c r="C6739" s="85">
        <v>14680</v>
      </c>
      <c r="D6739" s="85">
        <v>6735</v>
      </c>
      <c r="E6739" s="86" t="s">
        <v>24089</v>
      </c>
      <c r="F6739" s="85" t="s">
        <v>1077</v>
      </c>
      <c r="G6739" s="86" t="s">
        <v>29</v>
      </c>
      <c r="H6739" s="85" t="s">
        <v>2</v>
      </c>
      <c r="I6739" s="85">
        <v>1</v>
      </c>
      <c r="J6739" s="88">
        <v>0.29883966741181761</v>
      </c>
      <c r="K6739" s="146">
        <v>0.4035107791599602</v>
      </c>
      <c r="L6739" s="147">
        <v>1.4064798290535899E-9</v>
      </c>
      <c r="M6739" s="147">
        <v>1.969518341837076E-2</v>
      </c>
      <c r="N6739" s="87">
        <v>7.9805692490475231</v>
      </c>
      <c r="O6739" s="88">
        <v>0.27500132083654982</v>
      </c>
      <c r="P6739" s="89">
        <v>34.458860296133771</v>
      </c>
    </row>
    <row r="6740" spans="1:16">
      <c r="A6740" s="75" t="s">
        <v>24094</v>
      </c>
      <c r="B6740" s="85">
        <v>6736</v>
      </c>
      <c r="C6740" s="85">
        <v>14681</v>
      </c>
      <c r="D6740" s="85">
        <v>6736</v>
      </c>
      <c r="E6740" s="86" t="s">
        <v>24089</v>
      </c>
      <c r="F6740" s="85" t="s">
        <v>24074</v>
      </c>
      <c r="G6740" s="86" t="s">
        <v>29</v>
      </c>
      <c r="H6740" s="85" t="s">
        <v>2</v>
      </c>
      <c r="I6740" s="85">
        <v>1</v>
      </c>
      <c r="J6740" s="88">
        <v>0.34290849125533729</v>
      </c>
      <c r="K6740" s="146">
        <v>0.47818871276407132</v>
      </c>
      <c r="L6740" s="147">
        <v>1.7309233505558729E-9</v>
      </c>
      <c r="M6740" s="147">
        <v>2.00093535105073E-2</v>
      </c>
      <c r="N6740" s="87">
        <v>8.1708600108750264</v>
      </c>
      <c r="O6740" s="88">
        <v>0.31323974186681203</v>
      </c>
      <c r="P6740" s="89">
        <v>38.336202241857627</v>
      </c>
    </row>
    <row r="6741" spans="1:16">
      <c r="A6741" s="75" t="s">
        <v>24095</v>
      </c>
      <c r="B6741" s="85">
        <v>6737</v>
      </c>
      <c r="C6741" s="85">
        <v>14682</v>
      </c>
      <c r="D6741" s="85">
        <v>6737</v>
      </c>
      <c r="E6741" s="86" t="s">
        <v>24089</v>
      </c>
      <c r="F6741" s="85" t="s">
        <v>31</v>
      </c>
      <c r="G6741" s="86" t="s">
        <v>29</v>
      </c>
      <c r="H6741" s="85" t="s">
        <v>2</v>
      </c>
      <c r="I6741" s="85">
        <v>1</v>
      </c>
      <c r="J6741" s="88">
        <v>0.36221590965456812</v>
      </c>
      <c r="K6741" s="146">
        <v>0.50107115652833256</v>
      </c>
      <c r="L6741" s="147">
        <v>1.8197708406088949E-9</v>
      </c>
      <c r="M6741" s="147">
        <v>2.146295689292578E-2</v>
      </c>
      <c r="N6741" s="87">
        <v>8.624326484180159</v>
      </c>
      <c r="O6741" s="88">
        <v>0.33054965266823833</v>
      </c>
      <c r="P6741" s="89">
        <v>38.327590365992606</v>
      </c>
    </row>
    <row r="6742" spans="1:16">
      <c r="A6742" s="75" t="s">
        <v>24096</v>
      </c>
      <c r="B6742" s="85">
        <v>6738</v>
      </c>
      <c r="C6742" s="85">
        <v>14683</v>
      </c>
      <c r="D6742" s="85">
        <v>6738</v>
      </c>
      <c r="E6742" s="86" t="s">
        <v>24089</v>
      </c>
      <c r="F6742" s="85" t="s">
        <v>55</v>
      </c>
      <c r="G6742" s="86" t="s">
        <v>29</v>
      </c>
      <c r="H6742" s="85" t="s">
        <v>2</v>
      </c>
      <c r="I6742" s="85">
        <v>1</v>
      </c>
      <c r="J6742" s="88">
        <v>0.73140219595701639</v>
      </c>
      <c r="K6742" s="146">
        <v>1.0325549619744732</v>
      </c>
      <c r="L6742" s="147">
        <v>3.2486232646735812E-9</v>
      </c>
      <c r="M6742" s="147">
        <v>3.5566153049574348E-2</v>
      </c>
      <c r="N6742" s="87">
        <v>10.173366756926169</v>
      </c>
      <c r="O6742" s="88">
        <v>0.64831444547490724</v>
      </c>
      <c r="P6742" s="89">
        <v>63.726636517210572</v>
      </c>
    </row>
    <row r="6743" spans="1:16">
      <c r="A6743" s="75" t="s">
        <v>24097</v>
      </c>
      <c r="B6743" s="85">
        <v>6739</v>
      </c>
      <c r="C6743" s="85">
        <v>14684</v>
      </c>
      <c r="D6743" s="85">
        <v>6739</v>
      </c>
      <c r="E6743" s="86" t="s">
        <v>24089</v>
      </c>
      <c r="F6743" s="85" t="s">
        <v>238</v>
      </c>
      <c r="G6743" s="86" t="s">
        <v>29</v>
      </c>
      <c r="H6743" s="85" t="s">
        <v>2</v>
      </c>
      <c r="I6743" s="85">
        <v>1</v>
      </c>
      <c r="J6743" s="88">
        <v>1.473909156095369</v>
      </c>
      <c r="K6743" s="146">
        <v>2.3641938773029874</v>
      </c>
      <c r="L6743" s="147">
        <v>6.8019579953660591E-9</v>
      </c>
      <c r="M6743" s="147">
        <v>3.4125792609872259E-2</v>
      </c>
      <c r="N6743" s="87">
        <v>17.83037163670112</v>
      </c>
      <c r="O6743" s="88">
        <v>1.4158801311988121</v>
      </c>
      <c r="P6743" s="89">
        <v>79.408335398037195</v>
      </c>
    </row>
    <row r="6744" spans="1:16">
      <c r="A6744" s="75" t="s">
        <v>24098</v>
      </c>
      <c r="B6744" s="85">
        <v>6740</v>
      </c>
      <c r="C6744" s="85">
        <v>14685</v>
      </c>
      <c r="D6744" s="85">
        <v>6740</v>
      </c>
      <c r="E6744" s="86" t="s">
        <v>24089</v>
      </c>
      <c r="F6744" s="85" t="s">
        <v>880</v>
      </c>
      <c r="G6744" s="86" t="s">
        <v>29</v>
      </c>
      <c r="H6744" s="85" t="s">
        <v>2</v>
      </c>
      <c r="I6744" s="85">
        <v>1</v>
      </c>
      <c r="J6744" s="88">
        <v>0.83508714222292979</v>
      </c>
      <c r="K6744" s="146">
        <v>1.0723230011373581</v>
      </c>
      <c r="L6744" s="147">
        <v>4.0596021438981494E-9</v>
      </c>
      <c r="M6744" s="147">
        <v>6.6252877822700326E-2</v>
      </c>
      <c r="N6744" s="87">
        <v>12.66532149384077</v>
      </c>
      <c r="O6744" s="88">
        <v>0.7745789990684897</v>
      </c>
      <c r="P6744" s="89">
        <v>61.157468402612018</v>
      </c>
    </row>
    <row r="6745" spans="1:16">
      <c r="A6745" s="75" t="s">
        <v>24099</v>
      </c>
      <c r="B6745" s="85">
        <v>6741</v>
      </c>
      <c r="C6745" s="85">
        <v>14686</v>
      </c>
      <c r="D6745" s="85">
        <v>6741</v>
      </c>
      <c r="E6745" s="86" t="s">
        <v>24089</v>
      </c>
      <c r="F6745" s="85" t="s">
        <v>24080</v>
      </c>
      <c r="G6745" s="86" t="s">
        <v>29</v>
      </c>
      <c r="H6745" s="85" t="s">
        <v>2</v>
      </c>
      <c r="I6745" s="85">
        <v>1</v>
      </c>
      <c r="J6745" s="88">
        <v>0.95114709847035717</v>
      </c>
      <c r="K6745" s="146">
        <v>1.333220200160548</v>
      </c>
      <c r="L6745" s="147">
        <v>4.1725972678447477E-9</v>
      </c>
      <c r="M6745" s="147">
        <v>3.6874593243868332E-2</v>
      </c>
      <c r="N6745" s="87">
        <v>11.0915302669805</v>
      </c>
      <c r="O6745" s="88">
        <v>0.83403842878457113</v>
      </c>
      <c r="P6745" s="89">
        <v>75.195974649909644</v>
      </c>
    </row>
    <row r="6746" spans="1:16">
      <c r="A6746" s="75" t="s">
        <v>24100</v>
      </c>
      <c r="B6746" s="85">
        <v>6742</v>
      </c>
      <c r="C6746" s="85">
        <v>14687</v>
      </c>
      <c r="D6746" s="85">
        <v>6742</v>
      </c>
      <c r="E6746" s="86" t="s">
        <v>24089</v>
      </c>
      <c r="F6746" s="85" t="s">
        <v>11</v>
      </c>
      <c r="G6746" s="86" t="s">
        <v>29</v>
      </c>
      <c r="H6746" s="85" t="s">
        <v>2</v>
      </c>
      <c r="I6746" s="85">
        <v>1</v>
      </c>
      <c r="J6746" s="88">
        <v>0.35643053464851421</v>
      </c>
      <c r="K6746" s="146">
        <v>0.49426112926185445</v>
      </c>
      <c r="L6746" s="147">
        <v>1.7926332082792679E-9</v>
      </c>
      <c r="M6746" s="147">
        <v>2.1133800654379101E-2</v>
      </c>
      <c r="N6746" s="87">
        <v>8.5309712831789533</v>
      </c>
      <c r="O6746" s="88">
        <v>0.32516333155947907</v>
      </c>
      <c r="P6746" s="89">
        <v>38.115628427987311</v>
      </c>
    </row>
    <row r="6747" spans="1:16">
      <c r="A6747" s="75" t="s">
        <v>24101</v>
      </c>
      <c r="B6747" s="85">
        <v>6743</v>
      </c>
      <c r="C6747" s="85">
        <v>14688</v>
      </c>
      <c r="D6747" s="85">
        <v>6743</v>
      </c>
      <c r="E6747" s="86" t="s">
        <v>24089</v>
      </c>
      <c r="F6747" s="85" t="s">
        <v>887</v>
      </c>
      <c r="G6747" s="86" t="s">
        <v>29</v>
      </c>
      <c r="H6747" s="85" t="s">
        <v>2</v>
      </c>
      <c r="I6747" s="85">
        <v>1</v>
      </c>
      <c r="J6747" s="88">
        <v>0.39494943608426392</v>
      </c>
      <c r="K6747" s="146">
        <v>0.60929020620470553</v>
      </c>
      <c r="L6747" s="147">
        <v>1.7982931513521171E-9</v>
      </c>
      <c r="M6747" s="147">
        <v>3.8780768761712589E-2</v>
      </c>
      <c r="N6747" s="87">
        <v>5.7227020688250274</v>
      </c>
      <c r="O6747" s="88">
        <v>0.33896157579951969</v>
      </c>
      <c r="P6747" s="89">
        <v>59.23103661923021</v>
      </c>
    </row>
    <row r="6748" spans="1:16">
      <c r="A6748" s="75" t="s">
        <v>24102</v>
      </c>
      <c r="B6748" s="85">
        <v>6744</v>
      </c>
      <c r="C6748" s="85">
        <v>14689</v>
      </c>
      <c r="D6748" s="85">
        <v>6744</v>
      </c>
      <c r="E6748" s="86" t="s">
        <v>24089</v>
      </c>
      <c r="F6748" s="85" t="s">
        <v>24084</v>
      </c>
      <c r="G6748" s="86" t="s">
        <v>29</v>
      </c>
      <c r="H6748" s="85" t="s">
        <v>2</v>
      </c>
      <c r="I6748" s="85">
        <v>1</v>
      </c>
      <c r="J6748" s="88">
        <v>0.93191104566982552</v>
      </c>
      <c r="K6748" s="146">
        <v>0.83425703687592967</v>
      </c>
      <c r="L6748" s="147">
        <v>3.6023653990086741E-9</v>
      </c>
      <c r="M6748" s="147">
        <v>0.1233445617579461</v>
      </c>
      <c r="N6748" s="87">
        <v>15.137027760264489</v>
      </c>
      <c r="O6748" s="88">
        <v>0.84031019225638537</v>
      </c>
      <c r="P6748" s="89">
        <v>55.513552961978753</v>
      </c>
    </row>
    <row r="6749" spans="1:16">
      <c r="A6749" s="75" t="s">
        <v>24103</v>
      </c>
      <c r="B6749" s="85">
        <v>6745</v>
      </c>
      <c r="C6749" s="85">
        <v>14690</v>
      </c>
      <c r="D6749" s="85">
        <v>6745</v>
      </c>
      <c r="E6749" s="86" t="s">
        <v>24089</v>
      </c>
      <c r="F6749" s="85" t="s">
        <v>318</v>
      </c>
      <c r="G6749" s="86" t="s">
        <v>29</v>
      </c>
      <c r="H6749" s="85" t="s">
        <v>2</v>
      </c>
      <c r="I6749" s="85">
        <v>1</v>
      </c>
      <c r="J6749" s="88">
        <v>0.45157481398774002</v>
      </c>
      <c r="K6749" s="146">
        <v>0.65095071175479158</v>
      </c>
      <c r="L6749" s="147">
        <v>1.93358459195151E-9</v>
      </c>
      <c r="M6749" s="147">
        <v>3.1948021330948387E-2</v>
      </c>
      <c r="N6749" s="87">
        <v>8.9437586717472044</v>
      </c>
      <c r="O6749" s="88">
        <v>0.41485964931166158</v>
      </c>
      <c r="P6749" s="89">
        <v>46.385380524876886</v>
      </c>
    </row>
    <row r="6750" spans="1:16">
      <c r="A6750" s="75" t="s">
        <v>24104</v>
      </c>
      <c r="B6750" s="85">
        <v>6746</v>
      </c>
      <c r="C6750" s="85">
        <v>14691</v>
      </c>
      <c r="D6750" s="85">
        <v>6746</v>
      </c>
      <c r="E6750" s="86" t="s">
        <v>24089</v>
      </c>
      <c r="F6750" s="85" t="s">
        <v>81</v>
      </c>
      <c r="G6750" s="86" t="s">
        <v>29</v>
      </c>
      <c r="H6750" s="85" t="s">
        <v>2</v>
      </c>
      <c r="I6750" s="85">
        <v>1</v>
      </c>
      <c r="J6750" s="88">
        <v>0.38588079778469492</v>
      </c>
      <c r="K6750" s="146">
        <v>0.54780026857764164</v>
      </c>
      <c r="L6750" s="147">
        <v>1.942639003739147E-9</v>
      </c>
      <c r="M6750" s="147">
        <v>2.0032634234798209E-2</v>
      </c>
      <c r="N6750" s="87">
        <v>8.8129498869063259</v>
      </c>
      <c r="O6750" s="88">
        <v>0.3531099095410381</v>
      </c>
      <c r="P6750" s="89">
        <v>40.067164124655292</v>
      </c>
    </row>
    <row r="6751" spans="1:16">
      <c r="A6751" s="75" t="s">
        <v>24105</v>
      </c>
      <c r="B6751" s="85">
        <v>6747</v>
      </c>
      <c r="C6751" s="85">
        <v>14692</v>
      </c>
      <c r="D6751" s="85">
        <v>6747</v>
      </c>
      <c r="E6751" s="86" t="s">
        <v>24089</v>
      </c>
      <c r="F6751" s="85" t="s">
        <v>139</v>
      </c>
      <c r="G6751" s="86" t="s">
        <v>29</v>
      </c>
      <c r="H6751" s="85" t="s">
        <v>2</v>
      </c>
      <c r="I6751" s="85">
        <v>1</v>
      </c>
      <c r="J6751" s="88">
        <v>0.48345139564984813</v>
      </c>
      <c r="K6751" s="146">
        <v>0.69842024848140927</v>
      </c>
      <c r="L6751" s="147">
        <v>2.0559523734072989E-9</v>
      </c>
      <c r="M6751" s="147">
        <v>3.4358376774756803E-2</v>
      </c>
      <c r="N6751" s="87">
        <v>9.4155238409935667</v>
      </c>
      <c r="O6751" s="88">
        <v>0.44418769706759681</v>
      </c>
      <c r="P6751" s="89">
        <v>47.176100296584686</v>
      </c>
    </row>
    <row r="6752" spans="1:16">
      <c r="A6752" s="75" t="s">
        <v>24652</v>
      </c>
      <c r="B6752" s="85">
        <v>6748</v>
      </c>
      <c r="C6752" s="85">
        <v>15089</v>
      </c>
      <c r="D6752" s="85">
        <v>6748</v>
      </c>
      <c r="E6752" s="86" t="s">
        <v>24653</v>
      </c>
      <c r="F6752" s="85" t="s">
        <v>32</v>
      </c>
      <c r="G6752" s="86" t="s">
        <v>29</v>
      </c>
      <c r="H6752" s="85" t="s">
        <v>2</v>
      </c>
      <c r="I6752" s="85">
        <v>1</v>
      </c>
      <c r="J6752" s="88">
        <v>0.73292018286131844</v>
      </c>
      <c r="K6752" s="146">
        <v>0.44399376029367194</v>
      </c>
      <c r="L6752" s="147">
        <v>2.3025416234134108E-9</v>
      </c>
      <c r="M6752" s="147">
        <v>8.888086558893156E-2</v>
      </c>
      <c r="N6752" s="87">
        <v>11.751440256610019</v>
      </c>
      <c r="O6752" s="88">
        <v>0.63725920258104052</v>
      </c>
      <c r="P6752" s="89">
        <v>54.228178730908425</v>
      </c>
    </row>
    <row r="6753" spans="1:16">
      <c r="A6753" s="75" t="s">
        <v>24656</v>
      </c>
      <c r="B6753" s="85">
        <v>6749</v>
      </c>
      <c r="C6753" s="85">
        <v>15092</v>
      </c>
      <c r="D6753" s="85">
        <v>6749</v>
      </c>
      <c r="E6753" s="86" t="s">
        <v>24657</v>
      </c>
      <c r="F6753" s="85" t="s">
        <v>32</v>
      </c>
      <c r="G6753" s="86" t="s">
        <v>29</v>
      </c>
      <c r="H6753" s="85" t="s">
        <v>2</v>
      </c>
      <c r="I6753" s="85">
        <v>1</v>
      </c>
      <c r="J6753" s="88">
        <v>0.70895324254757797</v>
      </c>
      <c r="K6753" s="146">
        <v>0.49392751961330944</v>
      </c>
      <c r="L6753" s="147">
        <v>2.2900568218338968E-9</v>
      </c>
      <c r="M6753" s="147">
        <v>8.5767086067850426E-2</v>
      </c>
      <c r="N6753" s="87">
        <v>11.372507954842989</v>
      </c>
      <c r="O6753" s="88">
        <v>0.61900322120449669</v>
      </c>
      <c r="P6753" s="89">
        <v>54.429790127418094</v>
      </c>
    </row>
    <row r="6754" spans="1:16">
      <c r="A6754" s="75" t="s">
        <v>24659</v>
      </c>
      <c r="B6754" s="85">
        <v>6750</v>
      </c>
      <c r="C6754" s="85">
        <v>15094</v>
      </c>
      <c r="D6754" s="85">
        <v>6750</v>
      </c>
      <c r="E6754" s="86" t="s">
        <v>24660</v>
      </c>
      <c r="F6754" s="85" t="s">
        <v>32</v>
      </c>
      <c r="G6754" s="86" t="s">
        <v>29</v>
      </c>
      <c r="H6754" s="85" t="s">
        <v>2</v>
      </c>
      <c r="I6754" s="85">
        <v>1</v>
      </c>
      <c r="J6754" s="88">
        <v>0.522628295529869</v>
      </c>
      <c r="K6754" s="146">
        <v>0.33620945988703355</v>
      </c>
      <c r="L6754" s="147">
        <v>1.64042493150132E-9</v>
      </c>
      <c r="M6754" s="147">
        <v>0.17083654313385219</v>
      </c>
      <c r="N6754" s="87">
        <v>8.38563055637049</v>
      </c>
      <c r="O6754" s="88">
        <v>0.45640732610286427</v>
      </c>
      <c r="P6754" s="89">
        <v>54.427311462718286</v>
      </c>
    </row>
    <row r="6755" spans="1:16">
      <c r="A6755" s="75" t="s">
        <v>24662</v>
      </c>
      <c r="B6755" s="85">
        <v>6751</v>
      </c>
      <c r="C6755" s="85">
        <v>15096</v>
      </c>
      <c r="D6755" s="85">
        <v>6751</v>
      </c>
      <c r="E6755" s="86" t="s">
        <v>24663</v>
      </c>
      <c r="F6755" s="85" t="s">
        <v>32</v>
      </c>
      <c r="G6755" s="86" t="s">
        <v>29</v>
      </c>
      <c r="H6755" s="85" t="s">
        <v>2</v>
      </c>
      <c r="I6755" s="85">
        <v>1</v>
      </c>
      <c r="J6755" s="88">
        <v>0.44491232592824059</v>
      </c>
      <c r="K6755" s="146">
        <v>0.28801306226563667</v>
      </c>
      <c r="L6755" s="147">
        <v>1.405584813419425E-9</v>
      </c>
      <c r="M6755" s="147">
        <v>0.1323405717340857</v>
      </c>
      <c r="N6755" s="87">
        <v>7.1391012185460561</v>
      </c>
      <c r="O6755" s="88">
        <v>0.38854638329585722</v>
      </c>
      <c r="P6755" s="89">
        <v>54.425111985593652</v>
      </c>
    </row>
    <row r="6756" spans="1:16">
      <c r="A6756" s="75" t="s">
        <v>27092</v>
      </c>
      <c r="B6756" s="85">
        <v>6752</v>
      </c>
      <c r="C6756" s="85">
        <v>16918</v>
      </c>
      <c r="D6756" s="85">
        <v>6752</v>
      </c>
      <c r="E6756" s="86" t="s">
        <v>27093</v>
      </c>
      <c r="F6756" s="85" t="s">
        <v>232</v>
      </c>
      <c r="G6756" s="86" t="s">
        <v>29</v>
      </c>
      <c r="H6756" s="85" t="s">
        <v>2</v>
      </c>
      <c r="I6756" s="85">
        <v>1</v>
      </c>
      <c r="J6756" s="88">
        <v>0.33827461947128018</v>
      </c>
      <c r="K6756" s="146">
        <v>1.6199663278716481</v>
      </c>
      <c r="L6756" s="147">
        <v>2.0970799698547951E-8</v>
      </c>
      <c r="M6756" s="147">
        <v>3.5101421375462218E-2</v>
      </c>
      <c r="N6756" s="87">
        <v>4.0195856179687777</v>
      </c>
      <c r="O6756" s="88">
        <v>0.25877449837955718</v>
      </c>
      <c r="P6756" s="89">
        <v>64.378401898632532</v>
      </c>
    </row>
    <row r="6757" spans="1:16">
      <c r="A6757" s="75" t="s">
        <v>27096</v>
      </c>
      <c r="B6757" s="85">
        <v>6753</v>
      </c>
      <c r="C6757" s="85">
        <v>16921</v>
      </c>
      <c r="D6757" s="85">
        <v>6753</v>
      </c>
      <c r="E6757" s="86" t="s">
        <v>27093</v>
      </c>
      <c r="F6757" s="85" t="s">
        <v>38</v>
      </c>
      <c r="G6757" s="86" t="s">
        <v>29</v>
      </c>
      <c r="H6757" s="85" t="s">
        <v>2</v>
      </c>
      <c r="I6757" s="85">
        <v>1</v>
      </c>
      <c r="J6757" s="88">
        <v>0.63327064527197452</v>
      </c>
      <c r="K6757" s="146">
        <v>2.0105146840462869</v>
      </c>
      <c r="L6757" s="147">
        <v>2.2185391797331729E-8</v>
      </c>
      <c r="M6757" s="147">
        <v>4.7480440737472041E-2</v>
      </c>
      <c r="N6757" s="87">
        <v>8.3435153803858491</v>
      </c>
      <c r="O6757" s="88">
        <v>0.53504055629162417</v>
      </c>
      <c r="P6757" s="89">
        <v>64.126514052986735</v>
      </c>
    </row>
    <row r="6758" spans="1:16">
      <c r="A6758" s="75" t="s">
        <v>32734</v>
      </c>
      <c r="B6758" s="85">
        <v>6754</v>
      </c>
      <c r="C6758" s="85">
        <v>21090</v>
      </c>
      <c r="D6758" s="85">
        <v>6754</v>
      </c>
      <c r="E6758" s="86" t="s">
        <v>32735</v>
      </c>
      <c r="F6758" s="85" t="s">
        <v>32</v>
      </c>
      <c r="G6758" s="86" t="s">
        <v>29</v>
      </c>
      <c r="H6758" s="85" t="s">
        <v>2</v>
      </c>
      <c r="I6758" s="85">
        <v>1</v>
      </c>
      <c r="J6758" s="88">
        <v>0.11981696577901289</v>
      </c>
      <c r="K6758" s="146">
        <v>0.30202486395300404</v>
      </c>
      <c r="L6758" s="147">
        <v>2.8482668957388361E-9</v>
      </c>
      <c r="M6758" s="147">
        <v>1.1071127700322359E-2</v>
      </c>
      <c r="N6758" s="87">
        <v>2.069466412651114</v>
      </c>
      <c r="O6758" s="88">
        <v>9.5647604694003477E-2</v>
      </c>
      <c r="P6758" s="89">
        <v>46.218486132119921</v>
      </c>
    </row>
    <row r="6759" spans="1:16">
      <c r="A6759" s="75" t="s">
        <v>5609</v>
      </c>
      <c r="B6759" s="85">
        <v>6755</v>
      </c>
      <c r="C6759" s="85">
        <v>3463</v>
      </c>
      <c r="D6759" s="85">
        <v>6755</v>
      </c>
      <c r="E6759" s="86" t="s">
        <v>5610</v>
      </c>
      <c r="F6759" s="85" t="s">
        <v>32</v>
      </c>
      <c r="G6759" s="86" t="s">
        <v>5611</v>
      </c>
      <c r="H6759" s="85" t="s">
        <v>2</v>
      </c>
      <c r="I6759" s="85">
        <v>1</v>
      </c>
      <c r="J6759" s="88">
        <v>8.119292983232429E-2</v>
      </c>
      <c r="K6759" s="146">
        <v>0.17249204886826394</v>
      </c>
      <c r="L6759" s="147">
        <v>4.8112881354910677E-10</v>
      </c>
      <c r="M6759" s="147">
        <v>5.8236939041883453E-3</v>
      </c>
      <c r="N6759" s="87">
        <v>1.0953589309158751</v>
      </c>
      <c r="O6759" s="88">
        <v>7.0418492402833044E-2</v>
      </c>
      <c r="P6759" s="89">
        <v>64.288052450490554</v>
      </c>
    </row>
    <row r="6760" spans="1:16">
      <c r="A6760" s="75" t="s">
        <v>5715</v>
      </c>
      <c r="B6760" s="85">
        <v>6756</v>
      </c>
      <c r="C6760" s="85">
        <v>3563</v>
      </c>
      <c r="D6760" s="85">
        <v>6756</v>
      </c>
      <c r="E6760" s="86" t="s">
        <v>5716</v>
      </c>
      <c r="F6760" s="85" t="s">
        <v>32</v>
      </c>
      <c r="G6760" s="86" t="s">
        <v>5611</v>
      </c>
      <c r="H6760" s="85" t="s">
        <v>2</v>
      </c>
      <c r="I6760" s="85">
        <v>1</v>
      </c>
      <c r="J6760" s="88">
        <v>9.3582715828414445E-2</v>
      </c>
      <c r="K6760" s="146">
        <v>0.187190261668087</v>
      </c>
      <c r="L6760" s="147">
        <v>5.3087913120499606E-10</v>
      </c>
      <c r="M6760" s="147">
        <v>6.4157661295958998E-3</v>
      </c>
      <c r="N6760" s="87">
        <v>1.2590904902352731</v>
      </c>
      <c r="O6760" s="88">
        <v>8.1450459715645615E-2</v>
      </c>
      <c r="P6760" s="89">
        <v>64.689917323119332</v>
      </c>
    </row>
    <row r="6761" spans="1:16">
      <c r="A6761" s="75" t="s">
        <v>6576</v>
      </c>
      <c r="B6761" s="85">
        <v>6757</v>
      </c>
      <c r="C6761" s="85">
        <v>4325</v>
      </c>
      <c r="D6761" s="85">
        <v>6757</v>
      </c>
      <c r="E6761" s="86" t="s">
        <v>6577</v>
      </c>
      <c r="F6761" s="85" t="s">
        <v>32</v>
      </c>
      <c r="G6761" s="86" t="s">
        <v>5611</v>
      </c>
      <c r="H6761" s="85" t="s">
        <v>2</v>
      </c>
      <c r="I6761" s="85">
        <v>1</v>
      </c>
      <c r="J6761" s="88">
        <v>1.303004082441021E-2</v>
      </c>
      <c r="K6761" s="146">
        <v>4.3638559396551195E-2</v>
      </c>
      <c r="L6761" s="147">
        <v>7.8684551864756174E-11</v>
      </c>
      <c r="M6761" s="147">
        <v>6.7060420368562283E-4</v>
      </c>
      <c r="N6761" s="87">
        <v>9.2636422357138412E-2</v>
      </c>
      <c r="O6761" s="88">
        <v>7.9602037172288535E-3</v>
      </c>
      <c r="P6761" s="89">
        <v>85.929524421184141</v>
      </c>
    </row>
    <row r="6762" spans="1:16">
      <c r="A6762" s="75" t="s">
        <v>14800</v>
      </c>
      <c r="B6762" s="85">
        <v>6758</v>
      </c>
      <c r="C6762" s="85">
        <v>9828</v>
      </c>
      <c r="D6762" s="85">
        <v>6758</v>
      </c>
      <c r="E6762" s="86" t="s">
        <v>14801</v>
      </c>
      <c r="F6762" s="85" t="s">
        <v>32</v>
      </c>
      <c r="G6762" s="86" t="s">
        <v>5611</v>
      </c>
      <c r="H6762" s="85" t="s">
        <v>2</v>
      </c>
      <c r="I6762" s="85">
        <v>1</v>
      </c>
      <c r="J6762" s="88">
        <v>2.135347632804557E-2</v>
      </c>
      <c r="K6762" s="146">
        <v>0.10449148029020328</v>
      </c>
      <c r="L6762" s="147">
        <v>2.123054825577483E-10</v>
      </c>
      <c r="M6762" s="147">
        <v>1.4260782059225131E-3</v>
      </c>
      <c r="N6762" s="87">
        <v>0.1990760294160468</v>
      </c>
      <c r="O6762" s="88">
        <v>1.528175332118204E-2</v>
      </c>
      <c r="P6762" s="89">
        <v>76.763402233851437</v>
      </c>
    </row>
    <row r="6763" spans="1:16">
      <c r="A6763" s="75" t="s">
        <v>1921</v>
      </c>
      <c r="B6763" s="85">
        <v>6759</v>
      </c>
      <c r="C6763" s="85">
        <v>961</v>
      </c>
      <c r="D6763" s="85">
        <v>6759</v>
      </c>
      <c r="E6763" s="86" t="s">
        <v>1919</v>
      </c>
      <c r="F6763" s="85" t="s">
        <v>429</v>
      </c>
      <c r="G6763" s="86" t="s">
        <v>82</v>
      </c>
      <c r="H6763" s="85" t="s">
        <v>2</v>
      </c>
      <c r="I6763" s="85">
        <v>1</v>
      </c>
      <c r="J6763" s="88">
        <v>1.2642412779893399</v>
      </c>
      <c r="K6763" s="146">
        <v>0.81271021424166778</v>
      </c>
      <c r="L6763" s="147">
        <v>4.1627427232458668E-9</v>
      </c>
      <c r="M6763" s="147">
        <v>8.1420676119576679E-2</v>
      </c>
      <c r="N6763" s="87">
        <v>8.2103557154617324</v>
      </c>
      <c r="O6763" s="88">
        <v>1.2631796821941841</v>
      </c>
      <c r="P6763" s="89">
        <v>153.852004221372</v>
      </c>
    </row>
    <row r="6764" spans="1:16">
      <c r="A6764" s="75" t="s">
        <v>1923</v>
      </c>
      <c r="B6764" s="85">
        <v>6760</v>
      </c>
      <c r="C6764" s="85">
        <v>963</v>
      </c>
      <c r="D6764" s="85">
        <v>6760</v>
      </c>
      <c r="E6764" s="86" t="s">
        <v>1919</v>
      </c>
      <c r="F6764" s="85" t="s">
        <v>38</v>
      </c>
      <c r="G6764" s="86" t="s">
        <v>82</v>
      </c>
      <c r="H6764" s="85" t="s">
        <v>2</v>
      </c>
      <c r="I6764" s="85">
        <v>1</v>
      </c>
      <c r="J6764" s="88">
        <v>1.2656270391798801</v>
      </c>
      <c r="K6764" s="146">
        <v>0.81526511578378102</v>
      </c>
      <c r="L6764" s="147">
        <v>4.1687835970687801E-9</v>
      </c>
      <c r="M6764" s="147">
        <v>8.1496979514106907E-2</v>
      </c>
      <c r="N6764" s="87">
        <v>8.2250826438342131</v>
      </c>
      <c r="O6764" s="88">
        <v>1.2644126591328919</v>
      </c>
      <c r="P6764" s="89">
        <v>153.72643824809913</v>
      </c>
    </row>
    <row r="6765" spans="1:16">
      <c r="A6765" s="75" t="s">
        <v>3629</v>
      </c>
      <c r="B6765" s="85">
        <v>6761</v>
      </c>
      <c r="C6765" s="85">
        <v>1969</v>
      </c>
      <c r="D6765" s="85">
        <v>6761</v>
      </c>
      <c r="E6765" s="86" t="s">
        <v>3627</v>
      </c>
      <c r="F6765" s="85" t="s">
        <v>139</v>
      </c>
      <c r="G6765" s="86" t="s">
        <v>82</v>
      </c>
      <c r="H6765" s="85" t="s">
        <v>2</v>
      </c>
      <c r="I6765" s="85">
        <v>1</v>
      </c>
      <c r="J6765" s="88">
        <v>0.152430783785828</v>
      </c>
      <c r="K6765" s="146">
        <v>0.22122044623969211</v>
      </c>
      <c r="L6765" s="147">
        <v>1.847943355310965E-9</v>
      </c>
      <c r="M6765" s="147">
        <v>1.206801081779852E-2</v>
      </c>
      <c r="N6765" s="87">
        <v>2.0493174771654239</v>
      </c>
      <c r="O6765" s="88">
        <v>0.1221458192849612</v>
      </c>
      <c r="P6765" s="89">
        <v>59.6031706389929</v>
      </c>
    </row>
    <row r="6766" spans="1:16">
      <c r="A6766" s="75" t="s">
        <v>4970</v>
      </c>
      <c r="B6766" s="85">
        <v>6762</v>
      </c>
      <c r="C6766" s="85">
        <v>2857</v>
      </c>
      <c r="D6766" s="85">
        <v>6762</v>
      </c>
      <c r="E6766" s="86" t="s">
        <v>4971</v>
      </c>
      <c r="F6766" s="85" t="s">
        <v>235</v>
      </c>
      <c r="G6766" s="86" t="s">
        <v>82</v>
      </c>
      <c r="H6766" s="85" t="s">
        <v>2</v>
      </c>
      <c r="I6766" s="85">
        <v>1</v>
      </c>
      <c r="J6766" s="88">
        <v>1.0131793490884591</v>
      </c>
      <c r="K6766" s="146">
        <v>0.60050749505866285</v>
      </c>
      <c r="L6766" s="147">
        <v>3.1920188861490459E-9</v>
      </c>
      <c r="M6766" s="147">
        <v>0.1292850921017924</v>
      </c>
      <c r="N6766" s="87">
        <v>13.271633856250871</v>
      </c>
      <c r="O6766" s="88">
        <v>0.93381402440461814</v>
      </c>
      <c r="P6766" s="89">
        <v>70.36164759509218</v>
      </c>
    </row>
    <row r="6767" spans="1:16">
      <c r="A6767" s="75" t="s">
        <v>4972</v>
      </c>
      <c r="B6767" s="85">
        <v>6763</v>
      </c>
      <c r="C6767" s="85">
        <v>2858</v>
      </c>
      <c r="D6767" s="85">
        <v>6763</v>
      </c>
      <c r="E6767" s="86" t="s">
        <v>4971</v>
      </c>
      <c r="F6767" s="85" t="s">
        <v>31</v>
      </c>
      <c r="G6767" s="86" t="s">
        <v>82</v>
      </c>
      <c r="H6767" s="85" t="s">
        <v>2</v>
      </c>
      <c r="I6767" s="85">
        <v>1</v>
      </c>
      <c r="J6767" s="88">
        <v>1.0218342242164631</v>
      </c>
      <c r="K6767" s="146">
        <v>0.60038465393053941</v>
      </c>
      <c r="L6767" s="147">
        <v>3.206309331155544E-9</v>
      </c>
      <c r="M6767" s="147">
        <v>0.13168974654330479</v>
      </c>
      <c r="N6767" s="87">
        <v>13.60546161451779</v>
      </c>
      <c r="O6767" s="88">
        <v>0.9356188143348031</v>
      </c>
      <c r="P6767" s="89">
        <v>68.767884607196663</v>
      </c>
    </row>
    <row r="6768" spans="1:16">
      <c r="A6768" s="75" t="s">
        <v>4973</v>
      </c>
      <c r="B6768" s="85">
        <v>6764</v>
      </c>
      <c r="C6768" s="85">
        <v>2859</v>
      </c>
      <c r="D6768" s="85">
        <v>6764</v>
      </c>
      <c r="E6768" s="86" t="s">
        <v>4971</v>
      </c>
      <c r="F6768" s="85" t="s">
        <v>238</v>
      </c>
      <c r="G6768" s="86" t="s">
        <v>82</v>
      </c>
      <c r="H6768" s="85" t="s">
        <v>2</v>
      </c>
      <c r="I6768" s="85">
        <v>1</v>
      </c>
      <c r="J6768" s="88">
        <v>1.0135001660538729</v>
      </c>
      <c r="K6768" s="146">
        <v>0.61723828988095308</v>
      </c>
      <c r="L6768" s="147">
        <v>3.2278103005682031E-9</v>
      </c>
      <c r="M6768" s="147">
        <v>0.13070079219627709</v>
      </c>
      <c r="N6768" s="87">
        <v>13.41692610128535</v>
      </c>
      <c r="O6768" s="88">
        <v>0.93300200351796259</v>
      </c>
      <c r="P6768" s="89">
        <v>69.539177340224043</v>
      </c>
    </row>
    <row r="6769" spans="1:16">
      <c r="A6769" s="75" t="s">
        <v>4974</v>
      </c>
      <c r="B6769" s="85">
        <v>6765</v>
      </c>
      <c r="C6769" s="85">
        <v>2860</v>
      </c>
      <c r="D6769" s="85">
        <v>6765</v>
      </c>
      <c r="E6769" s="86" t="s">
        <v>4971</v>
      </c>
      <c r="F6769" s="85" t="s">
        <v>38</v>
      </c>
      <c r="G6769" s="86" t="s">
        <v>82</v>
      </c>
      <c r="H6769" s="85" t="s">
        <v>2</v>
      </c>
      <c r="I6769" s="85">
        <v>1</v>
      </c>
      <c r="J6769" s="88">
        <v>1.010361971087369</v>
      </c>
      <c r="K6769" s="146">
        <v>0.60676068630022328</v>
      </c>
      <c r="L6769" s="147">
        <v>3.19388176631916E-9</v>
      </c>
      <c r="M6769" s="147">
        <v>0.13174863693966871</v>
      </c>
      <c r="N6769" s="87">
        <v>13.564989864518999</v>
      </c>
      <c r="O6769" s="88">
        <v>0.93792485576958362</v>
      </c>
      <c r="P6769" s="89">
        <v>69.143056142109515</v>
      </c>
    </row>
    <row r="6770" spans="1:16">
      <c r="A6770" s="75" t="s">
        <v>6126</v>
      </c>
      <c r="B6770" s="85">
        <v>6766</v>
      </c>
      <c r="C6770" s="85">
        <v>3963</v>
      </c>
      <c r="D6770" s="85">
        <v>6766</v>
      </c>
      <c r="E6770" s="86" t="s">
        <v>6127</v>
      </c>
      <c r="F6770" s="85" t="s">
        <v>6128</v>
      </c>
      <c r="G6770" s="86" t="s">
        <v>82</v>
      </c>
      <c r="H6770" s="85" t="s">
        <v>2</v>
      </c>
      <c r="I6770" s="85">
        <v>1</v>
      </c>
      <c r="J6770" s="88">
        <v>0.57088554803443881</v>
      </c>
      <c r="K6770" s="146">
        <v>0.33567521370044101</v>
      </c>
      <c r="L6770" s="147">
        <v>1.7908382657365901E-9</v>
      </c>
      <c r="M6770" s="147">
        <v>7.9469101653222782E-2</v>
      </c>
      <c r="N6770" s="87">
        <v>10.495036142968759</v>
      </c>
      <c r="O6770" s="88">
        <v>0.51092549255828379</v>
      </c>
      <c r="P6770" s="89">
        <v>48.682585328739698</v>
      </c>
    </row>
    <row r="6771" spans="1:16">
      <c r="A6771" s="75" t="s">
        <v>6129</v>
      </c>
      <c r="B6771" s="85">
        <v>6767</v>
      </c>
      <c r="C6771" s="85">
        <v>3964</v>
      </c>
      <c r="D6771" s="85">
        <v>6767</v>
      </c>
      <c r="E6771" s="86" t="s">
        <v>6127</v>
      </c>
      <c r="F6771" s="85" t="s">
        <v>6130</v>
      </c>
      <c r="G6771" s="86" t="s">
        <v>82</v>
      </c>
      <c r="H6771" s="85" t="s">
        <v>2</v>
      </c>
      <c r="I6771" s="85">
        <v>1</v>
      </c>
      <c r="J6771" s="88">
        <v>0.111749727619772</v>
      </c>
      <c r="K6771" s="146">
        <v>0.1773690593160604</v>
      </c>
      <c r="L6771" s="147">
        <v>5.8025193170626024E-10</v>
      </c>
      <c r="M6771" s="147">
        <v>6.3275737344844346E-3</v>
      </c>
      <c r="N6771" s="87">
        <v>1.6812174737178109</v>
      </c>
      <c r="O6771" s="88">
        <v>0.1029681053525241</v>
      </c>
      <c r="P6771" s="89">
        <v>61.246154624376153</v>
      </c>
    </row>
    <row r="6772" spans="1:16">
      <c r="A6772" s="75" t="s">
        <v>6131</v>
      </c>
      <c r="B6772" s="85">
        <v>6768</v>
      </c>
      <c r="C6772" s="85">
        <v>3965</v>
      </c>
      <c r="D6772" s="85">
        <v>6768</v>
      </c>
      <c r="E6772" s="86" t="s">
        <v>6127</v>
      </c>
      <c r="F6772" s="85" t="s">
        <v>6132</v>
      </c>
      <c r="G6772" s="86" t="s">
        <v>82</v>
      </c>
      <c r="H6772" s="85" t="s">
        <v>2</v>
      </c>
      <c r="I6772" s="85">
        <v>1</v>
      </c>
      <c r="J6772" s="88">
        <v>0.27290822986758467</v>
      </c>
      <c r="K6772" s="146">
        <v>0.17493912542963613</v>
      </c>
      <c r="L6772" s="147">
        <v>8.6992472172649403E-10</v>
      </c>
      <c r="M6772" s="147">
        <v>3.7558535376164291E-2</v>
      </c>
      <c r="N6772" s="87">
        <v>8.7218626252701696</v>
      </c>
      <c r="O6772" s="88">
        <v>0.2429506722593035</v>
      </c>
      <c r="P6772" s="89">
        <v>27.855365613692847</v>
      </c>
    </row>
    <row r="6773" spans="1:16">
      <c r="A6773" s="75" t="s">
        <v>6133</v>
      </c>
      <c r="B6773" s="85">
        <v>6769</v>
      </c>
      <c r="C6773" s="85">
        <v>3966</v>
      </c>
      <c r="D6773" s="85">
        <v>6769</v>
      </c>
      <c r="E6773" s="86" t="s">
        <v>6127</v>
      </c>
      <c r="F6773" s="85" t="s">
        <v>6134</v>
      </c>
      <c r="G6773" s="86" t="s">
        <v>82</v>
      </c>
      <c r="H6773" s="85" t="s">
        <v>2</v>
      </c>
      <c r="I6773" s="85">
        <v>1</v>
      </c>
      <c r="J6773" s="88">
        <v>0.25011624211091538</v>
      </c>
      <c r="K6773" s="146">
        <v>0.25145550417042295</v>
      </c>
      <c r="L6773" s="147">
        <v>1.048713201750122E-9</v>
      </c>
      <c r="M6773" s="147">
        <v>3.1700141066806971E-2</v>
      </c>
      <c r="N6773" s="87">
        <v>3.5794582343770789</v>
      </c>
      <c r="O6773" s="88">
        <v>0.2266680169964316</v>
      </c>
      <c r="P6773" s="89">
        <v>63.324671543730936</v>
      </c>
    </row>
    <row r="6774" spans="1:16">
      <c r="A6774" s="75" t="s">
        <v>6135</v>
      </c>
      <c r="B6774" s="85">
        <v>6770</v>
      </c>
      <c r="C6774" s="85">
        <v>3967</v>
      </c>
      <c r="D6774" s="85">
        <v>6770</v>
      </c>
      <c r="E6774" s="86" t="s">
        <v>6127</v>
      </c>
      <c r="F6774" s="85" t="s">
        <v>2901</v>
      </c>
      <c r="G6774" s="86" t="s">
        <v>82</v>
      </c>
      <c r="H6774" s="85" t="s">
        <v>2</v>
      </c>
      <c r="I6774" s="85">
        <v>1</v>
      </c>
      <c r="J6774" s="88">
        <v>0.40355105126684848</v>
      </c>
      <c r="K6774" s="146">
        <v>0.28893800261238334</v>
      </c>
      <c r="L6774" s="147">
        <v>1.335823833222021E-9</v>
      </c>
      <c r="M6774" s="147">
        <v>5.1592185161876178E-2</v>
      </c>
      <c r="N6774" s="87">
        <v>7.8441475157688014</v>
      </c>
      <c r="O6774" s="88">
        <v>0.34406906361974859</v>
      </c>
      <c r="P6774" s="89">
        <v>43.863155674734472</v>
      </c>
    </row>
    <row r="6775" spans="1:16">
      <c r="A6775" s="75" t="s">
        <v>6136</v>
      </c>
      <c r="B6775" s="85">
        <v>6771</v>
      </c>
      <c r="C6775" s="85">
        <v>3968</v>
      </c>
      <c r="D6775" s="85">
        <v>6771</v>
      </c>
      <c r="E6775" s="86" t="s">
        <v>6127</v>
      </c>
      <c r="F6775" s="85" t="s">
        <v>931</v>
      </c>
      <c r="G6775" s="86" t="s">
        <v>82</v>
      </c>
      <c r="H6775" s="85" t="s">
        <v>2</v>
      </c>
      <c r="I6775" s="85">
        <v>1</v>
      </c>
      <c r="J6775" s="88">
        <v>0.25731453684539141</v>
      </c>
      <c r="K6775" s="146">
        <v>0.25114364339587014</v>
      </c>
      <c r="L6775" s="147">
        <v>1.144740682483163E-9</v>
      </c>
      <c r="M6775" s="147">
        <v>1.418554678075651E-2</v>
      </c>
      <c r="N6775" s="87">
        <v>4.2400573687913816</v>
      </c>
      <c r="O6775" s="88">
        <v>0.2334253290268945</v>
      </c>
      <c r="P6775" s="89">
        <v>55.05239875880072</v>
      </c>
    </row>
    <row r="6776" spans="1:16">
      <c r="A6776" s="75" t="s">
        <v>6137</v>
      </c>
      <c r="B6776" s="85">
        <v>6772</v>
      </c>
      <c r="C6776" s="85">
        <v>3969</v>
      </c>
      <c r="D6776" s="85">
        <v>6772</v>
      </c>
      <c r="E6776" s="86" t="s">
        <v>6127</v>
      </c>
      <c r="F6776" s="85" t="s">
        <v>2804</v>
      </c>
      <c r="G6776" s="86" t="s">
        <v>82</v>
      </c>
      <c r="H6776" s="85" t="s">
        <v>2</v>
      </c>
      <c r="I6776" s="85">
        <v>1</v>
      </c>
      <c r="J6776" s="88">
        <v>0.96308116705751345</v>
      </c>
      <c r="K6776" s="146">
        <v>1.1739201702272657</v>
      </c>
      <c r="L6776" s="147">
        <v>4.7338057802876571E-9</v>
      </c>
      <c r="M6776" s="147">
        <v>2.5961364889570869E-2</v>
      </c>
      <c r="N6776" s="87">
        <v>11.06209786737533</v>
      </c>
      <c r="O6776" s="88">
        <v>0.91744130667418577</v>
      </c>
      <c r="P6776" s="89">
        <v>82.935562284250906</v>
      </c>
    </row>
    <row r="6777" spans="1:16">
      <c r="A6777" s="75" t="s">
        <v>6138</v>
      </c>
      <c r="B6777" s="85">
        <v>6773</v>
      </c>
      <c r="C6777" s="85">
        <v>3970</v>
      </c>
      <c r="D6777" s="85">
        <v>6773</v>
      </c>
      <c r="E6777" s="86" t="s">
        <v>6127</v>
      </c>
      <c r="F6777" s="85" t="s">
        <v>6139</v>
      </c>
      <c r="G6777" s="86" t="s">
        <v>82</v>
      </c>
      <c r="H6777" s="85" t="s">
        <v>2</v>
      </c>
      <c r="I6777" s="85">
        <v>1</v>
      </c>
      <c r="J6777" s="88">
        <v>0.60470672080914389</v>
      </c>
      <c r="K6777" s="146">
        <v>0.36291644616130148</v>
      </c>
      <c r="L6777" s="147">
        <v>1.9068401537523709E-9</v>
      </c>
      <c r="M6777" s="147">
        <v>8.4180912773989272E-2</v>
      </c>
      <c r="N6777" s="87">
        <v>11.14344255866925</v>
      </c>
      <c r="O6777" s="88">
        <v>0.54307218279644109</v>
      </c>
      <c r="P6777" s="89">
        <v>48.734686784376876</v>
      </c>
    </row>
    <row r="6778" spans="1:16">
      <c r="A6778" s="75" t="s">
        <v>6140</v>
      </c>
      <c r="B6778" s="85">
        <v>6774</v>
      </c>
      <c r="C6778" s="85">
        <v>3971</v>
      </c>
      <c r="D6778" s="85">
        <v>6774</v>
      </c>
      <c r="E6778" s="86" t="s">
        <v>6127</v>
      </c>
      <c r="F6778" s="85" t="s">
        <v>4586</v>
      </c>
      <c r="G6778" s="86" t="s">
        <v>82</v>
      </c>
      <c r="H6778" s="85" t="s">
        <v>2</v>
      </c>
      <c r="I6778" s="85">
        <v>1</v>
      </c>
      <c r="J6778" s="88">
        <v>0.80074103807467367</v>
      </c>
      <c r="K6778" s="146">
        <v>2.4092675932151426</v>
      </c>
      <c r="L6778" s="147">
        <v>6.5437658725304688E-9</v>
      </c>
      <c r="M6778" s="147">
        <v>3.4039328568451271E-3</v>
      </c>
      <c r="N6778" s="87">
        <v>7.8195673092691722</v>
      </c>
      <c r="O6778" s="88">
        <v>0.78837659510475511</v>
      </c>
      <c r="P6778" s="89">
        <v>100.82099992543422</v>
      </c>
    </row>
    <row r="6779" spans="1:16">
      <c r="A6779" s="75" t="s">
        <v>6141</v>
      </c>
      <c r="B6779" s="85">
        <v>6775</v>
      </c>
      <c r="C6779" s="85">
        <v>3972</v>
      </c>
      <c r="D6779" s="85">
        <v>6775</v>
      </c>
      <c r="E6779" s="86" t="s">
        <v>6127</v>
      </c>
      <c r="F6779" s="85" t="s">
        <v>1341</v>
      </c>
      <c r="G6779" s="86" t="s">
        <v>82</v>
      </c>
      <c r="H6779" s="85" t="s">
        <v>2</v>
      </c>
      <c r="I6779" s="85">
        <v>1</v>
      </c>
      <c r="J6779" s="88">
        <v>0.8219496069960297</v>
      </c>
      <c r="K6779" s="146">
        <v>0.76040411518089912</v>
      </c>
      <c r="L6779" s="147">
        <v>3.1221081968339252E-9</v>
      </c>
      <c r="M6779" s="147">
        <v>9.164570570700295E-2</v>
      </c>
      <c r="N6779" s="87">
        <v>12.858025309446001</v>
      </c>
      <c r="O6779" s="88">
        <v>0.75065258952585157</v>
      </c>
      <c r="P6779" s="89">
        <v>58.380083368975264</v>
      </c>
    </row>
    <row r="6780" spans="1:16">
      <c r="A6780" s="75" t="s">
        <v>6142</v>
      </c>
      <c r="B6780" s="85">
        <v>6776</v>
      </c>
      <c r="C6780" s="85">
        <v>3973</v>
      </c>
      <c r="D6780" s="85">
        <v>6776</v>
      </c>
      <c r="E6780" s="86" t="s">
        <v>6127</v>
      </c>
      <c r="F6780" s="85" t="s">
        <v>2872</v>
      </c>
      <c r="G6780" s="86" t="s">
        <v>82</v>
      </c>
      <c r="H6780" s="85" t="s">
        <v>2</v>
      </c>
      <c r="I6780" s="85">
        <v>1</v>
      </c>
      <c r="J6780" s="88">
        <v>0.2041759565075803</v>
      </c>
      <c r="K6780" s="146">
        <v>0.1565325320429331</v>
      </c>
      <c r="L6780" s="147">
        <v>7.8091418060972171E-10</v>
      </c>
      <c r="M6780" s="147">
        <v>1.9046834035811561E-2</v>
      </c>
      <c r="N6780" s="87">
        <v>9.951043402769848</v>
      </c>
      <c r="O6780" s="88">
        <v>0.19015302514798441</v>
      </c>
      <c r="P6780" s="89">
        <v>19.108852956570946</v>
      </c>
    </row>
    <row r="6781" spans="1:16">
      <c r="A6781" s="75" t="s">
        <v>6143</v>
      </c>
      <c r="B6781" s="85">
        <v>6777</v>
      </c>
      <c r="C6781" s="85">
        <v>3974</v>
      </c>
      <c r="D6781" s="85">
        <v>6777</v>
      </c>
      <c r="E6781" s="86" t="s">
        <v>6127</v>
      </c>
      <c r="F6781" s="85" t="s">
        <v>4407</v>
      </c>
      <c r="G6781" s="86" t="s">
        <v>82</v>
      </c>
      <c r="H6781" s="85" t="s">
        <v>2</v>
      </c>
      <c r="I6781" s="85">
        <v>1</v>
      </c>
      <c r="J6781" s="88">
        <v>0.52696995522715717</v>
      </c>
      <c r="K6781" s="146">
        <v>0.89824772951762577</v>
      </c>
      <c r="L6781" s="147">
        <v>3.0945974995082358E-9</v>
      </c>
      <c r="M6781" s="147">
        <v>9.2065936570526023E-3</v>
      </c>
      <c r="N6781" s="87">
        <v>11.757050423940029</v>
      </c>
      <c r="O6781" s="88">
        <v>0.51049713595020174</v>
      </c>
      <c r="P6781" s="89">
        <v>43.420510888574007</v>
      </c>
    </row>
    <row r="6782" spans="1:16">
      <c r="A6782" s="75" t="s">
        <v>6144</v>
      </c>
      <c r="B6782" s="85">
        <v>6778</v>
      </c>
      <c r="C6782" s="85">
        <v>3975</v>
      </c>
      <c r="D6782" s="85">
        <v>6778</v>
      </c>
      <c r="E6782" s="86" t="s">
        <v>6127</v>
      </c>
      <c r="F6782" s="85" t="s">
        <v>6145</v>
      </c>
      <c r="G6782" s="86" t="s">
        <v>82</v>
      </c>
      <c r="H6782" s="85" t="s">
        <v>2</v>
      </c>
      <c r="I6782" s="85">
        <v>1</v>
      </c>
      <c r="J6782" s="88">
        <v>0.57016364726100366</v>
      </c>
      <c r="K6782" s="146">
        <v>0.3496783637166419</v>
      </c>
      <c r="L6782" s="147">
        <v>1.822137252532534E-9</v>
      </c>
      <c r="M6782" s="147">
        <v>7.9185717724117158E-2</v>
      </c>
      <c r="N6782" s="87">
        <v>10.393215829953579</v>
      </c>
      <c r="O6782" s="88">
        <v>0.51128358520878314</v>
      </c>
      <c r="P6782" s="89">
        <v>49.193973604901721</v>
      </c>
    </row>
    <row r="6783" spans="1:16">
      <c r="A6783" s="75" t="s">
        <v>6146</v>
      </c>
      <c r="B6783" s="85">
        <v>6779</v>
      </c>
      <c r="C6783" s="85">
        <v>3976</v>
      </c>
      <c r="D6783" s="85">
        <v>6779</v>
      </c>
      <c r="E6783" s="86" t="s">
        <v>6127</v>
      </c>
      <c r="F6783" s="85" t="s">
        <v>6147</v>
      </c>
      <c r="G6783" s="86" t="s">
        <v>82</v>
      </c>
      <c r="H6783" s="85" t="s">
        <v>2</v>
      </c>
      <c r="I6783" s="85">
        <v>1</v>
      </c>
      <c r="J6783" s="88">
        <v>0.60162123541495405</v>
      </c>
      <c r="K6783" s="146">
        <v>0.38101073307305583</v>
      </c>
      <c r="L6783" s="147">
        <v>1.947203974353266E-9</v>
      </c>
      <c r="M6783" s="147">
        <v>8.2598247955043322E-2</v>
      </c>
      <c r="N6783" s="87">
        <v>10.8251498885214</v>
      </c>
      <c r="O6783" s="88">
        <v>0.53689357615945721</v>
      </c>
      <c r="P6783" s="89">
        <v>49.596872254744468</v>
      </c>
    </row>
    <row r="6784" spans="1:16">
      <c r="A6784" s="75" t="s">
        <v>6148</v>
      </c>
      <c r="B6784" s="85">
        <v>6780</v>
      </c>
      <c r="C6784" s="85">
        <v>3977</v>
      </c>
      <c r="D6784" s="85">
        <v>6780</v>
      </c>
      <c r="E6784" s="86" t="s">
        <v>6127</v>
      </c>
      <c r="F6784" s="85" t="s">
        <v>6149</v>
      </c>
      <c r="G6784" s="86" t="s">
        <v>82</v>
      </c>
      <c r="H6784" s="85" t="s">
        <v>2</v>
      </c>
      <c r="I6784" s="85">
        <v>1</v>
      </c>
      <c r="J6784" s="88">
        <v>0.67962991100308345</v>
      </c>
      <c r="K6784" s="146">
        <v>0.40903176093256205</v>
      </c>
      <c r="L6784" s="147">
        <v>2.156271667358334E-9</v>
      </c>
      <c r="M6784" s="147">
        <v>9.425100866868491E-2</v>
      </c>
      <c r="N6784" s="87">
        <v>12.434095292487109</v>
      </c>
      <c r="O6784" s="88">
        <v>0.60752350804997235</v>
      </c>
      <c r="P6784" s="89">
        <v>48.859486256072714</v>
      </c>
    </row>
    <row r="6785" spans="1:16">
      <c r="A6785" s="75" t="s">
        <v>6150</v>
      </c>
      <c r="B6785" s="85">
        <v>6781</v>
      </c>
      <c r="C6785" s="85">
        <v>3978</v>
      </c>
      <c r="D6785" s="85">
        <v>6781</v>
      </c>
      <c r="E6785" s="86" t="s">
        <v>6127</v>
      </c>
      <c r="F6785" s="85" t="s">
        <v>6151</v>
      </c>
      <c r="G6785" s="86" t="s">
        <v>82</v>
      </c>
      <c r="H6785" s="85" t="s">
        <v>2</v>
      </c>
      <c r="I6785" s="85">
        <v>1</v>
      </c>
      <c r="J6785" s="88">
        <v>0.44127759067425798</v>
      </c>
      <c r="K6785" s="146">
        <v>0.27374822687908534</v>
      </c>
      <c r="L6785" s="147">
        <v>1.4093008928460889E-9</v>
      </c>
      <c r="M6785" s="147">
        <v>6.079020758702882E-2</v>
      </c>
      <c r="N6785" s="87">
        <v>8.0157015427058429</v>
      </c>
      <c r="O6785" s="88">
        <v>0.39403580197400823</v>
      </c>
      <c r="P6785" s="89">
        <v>49.157993205544734</v>
      </c>
    </row>
    <row r="6786" spans="1:16">
      <c r="A6786" s="75" t="s">
        <v>6152</v>
      </c>
      <c r="B6786" s="85">
        <v>6782</v>
      </c>
      <c r="C6786" s="85">
        <v>3979</v>
      </c>
      <c r="D6786" s="85">
        <v>6782</v>
      </c>
      <c r="E6786" s="86" t="s">
        <v>6127</v>
      </c>
      <c r="F6786" s="85" t="s">
        <v>4409</v>
      </c>
      <c r="G6786" s="86" t="s">
        <v>82</v>
      </c>
      <c r="H6786" s="85" t="s">
        <v>2</v>
      </c>
      <c r="I6786" s="85">
        <v>1</v>
      </c>
      <c r="J6786" s="88">
        <v>0.1707252901952778</v>
      </c>
      <c r="K6786" s="146">
        <v>0.22777157295816064</v>
      </c>
      <c r="L6786" s="147">
        <v>8.1354065226755524E-10</v>
      </c>
      <c r="M6786" s="147">
        <v>1.350406290118533E-2</v>
      </c>
      <c r="N6786" s="87">
        <v>1.9836483171661281</v>
      </c>
      <c r="O6786" s="88">
        <v>0.13983501508381821</v>
      </c>
      <c r="P6786" s="89">
        <v>70.493854114013899</v>
      </c>
    </row>
    <row r="6787" spans="1:16">
      <c r="A6787" s="75" t="s">
        <v>6153</v>
      </c>
      <c r="B6787" s="85">
        <v>6783</v>
      </c>
      <c r="C6787" s="85">
        <v>3980</v>
      </c>
      <c r="D6787" s="85">
        <v>6783</v>
      </c>
      <c r="E6787" s="86" t="s">
        <v>6127</v>
      </c>
      <c r="F6787" s="85" t="s">
        <v>4411</v>
      </c>
      <c r="G6787" s="86" t="s">
        <v>82</v>
      </c>
      <c r="H6787" s="85" t="s">
        <v>2</v>
      </c>
      <c r="I6787" s="85">
        <v>1</v>
      </c>
      <c r="J6787" s="88">
        <v>0.1503721841669747</v>
      </c>
      <c r="K6787" s="146">
        <v>0.1473449621643633</v>
      </c>
      <c r="L6787" s="147">
        <v>5.4501868712506389E-10</v>
      </c>
      <c r="M6787" s="147">
        <v>9.3468633911447663E-3</v>
      </c>
      <c r="N6787" s="87">
        <v>1.1702639149200511</v>
      </c>
      <c r="O6787" s="88">
        <v>9.9339318829882201E-2</v>
      </c>
      <c r="P6787" s="89">
        <v>84.886253060848048</v>
      </c>
    </row>
    <row r="6788" spans="1:16">
      <c r="A6788" s="75" t="s">
        <v>6154</v>
      </c>
      <c r="B6788" s="85">
        <v>6784</v>
      </c>
      <c r="C6788" s="85">
        <v>3981</v>
      </c>
      <c r="D6788" s="85">
        <v>6784</v>
      </c>
      <c r="E6788" s="86" t="s">
        <v>6127</v>
      </c>
      <c r="F6788" s="85" t="s">
        <v>4780</v>
      </c>
      <c r="G6788" s="86" t="s">
        <v>82</v>
      </c>
      <c r="H6788" s="85" t="s">
        <v>2</v>
      </c>
      <c r="I6788" s="85">
        <v>1</v>
      </c>
      <c r="J6788" s="88">
        <v>0.15422295002226241</v>
      </c>
      <c r="K6788" s="146">
        <v>0.21932822088833401</v>
      </c>
      <c r="L6788" s="147">
        <v>7.6840784056464169E-10</v>
      </c>
      <c r="M6788" s="147">
        <v>1.2729136081924121E-2</v>
      </c>
      <c r="N6788" s="87">
        <v>2.1740774710676032</v>
      </c>
      <c r="O6788" s="88">
        <v>0.1098880464754632</v>
      </c>
      <c r="P6788" s="89">
        <v>50.544678346490358</v>
      </c>
    </row>
    <row r="6789" spans="1:16">
      <c r="A6789" s="75" t="s">
        <v>6155</v>
      </c>
      <c r="B6789" s="85">
        <v>6785</v>
      </c>
      <c r="C6789" s="85">
        <v>3982</v>
      </c>
      <c r="D6789" s="85">
        <v>6785</v>
      </c>
      <c r="E6789" s="86" t="s">
        <v>6127</v>
      </c>
      <c r="F6789" s="85" t="s">
        <v>4413</v>
      </c>
      <c r="G6789" s="86" t="s">
        <v>82</v>
      </c>
      <c r="H6789" s="85" t="s">
        <v>2</v>
      </c>
      <c r="I6789" s="85">
        <v>1</v>
      </c>
      <c r="J6789" s="88">
        <v>0.16671118834646209</v>
      </c>
      <c r="K6789" s="146">
        <v>0.24390746423132184</v>
      </c>
      <c r="L6789" s="147">
        <v>8.7901675098336103E-10</v>
      </c>
      <c r="M6789" s="147">
        <v>8.514975354420775E-3</v>
      </c>
      <c r="N6789" s="87">
        <v>1.5653205611779499</v>
      </c>
      <c r="O6789" s="88">
        <v>0.12762807413767199</v>
      </c>
      <c r="P6789" s="89">
        <v>81.534784186076308</v>
      </c>
    </row>
    <row r="6790" spans="1:16">
      <c r="A6790" s="75" t="s">
        <v>6156</v>
      </c>
      <c r="B6790" s="85">
        <v>6786</v>
      </c>
      <c r="C6790" s="85">
        <v>3983</v>
      </c>
      <c r="D6790" s="85">
        <v>6786</v>
      </c>
      <c r="E6790" s="86" t="s">
        <v>6127</v>
      </c>
      <c r="F6790" s="85" t="s">
        <v>6157</v>
      </c>
      <c r="G6790" s="86" t="s">
        <v>82</v>
      </c>
      <c r="H6790" s="85" t="s">
        <v>2</v>
      </c>
      <c r="I6790" s="85">
        <v>1</v>
      </c>
      <c r="J6790" s="88">
        <v>1.168918647464787</v>
      </c>
      <c r="K6790" s="146">
        <v>1.8186295790205833</v>
      </c>
      <c r="L6790" s="147">
        <v>6.3811965410704223E-9</v>
      </c>
      <c r="M6790" s="147">
        <v>2.9337052365379371E-2</v>
      </c>
      <c r="N6790" s="87">
        <v>13.22341159875451</v>
      </c>
      <c r="O6790" s="88">
        <v>1.0973773139069889</v>
      </c>
      <c r="P6790" s="89">
        <v>82.987457942423049</v>
      </c>
    </row>
    <row r="6791" spans="1:16">
      <c r="A6791" s="75" t="s">
        <v>6158</v>
      </c>
      <c r="B6791" s="85">
        <v>6787</v>
      </c>
      <c r="C6791" s="85">
        <v>3984</v>
      </c>
      <c r="D6791" s="85">
        <v>6787</v>
      </c>
      <c r="E6791" s="86" t="s">
        <v>6127</v>
      </c>
      <c r="F6791" s="85" t="s">
        <v>6159</v>
      </c>
      <c r="G6791" s="86" t="s">
        <v>82</v>
      </c>
      <c r="H6791" s="85" t="s">
        <v>2</v>
      </c>
      <c r="I6791" s="85">
        <v>1</v>
      </c>
      <c r="J6791" s="88">
        <v>0.66016443909038569</v>
      </c>
      <c r="K6791" s="146">
        <v>0.45170392625841221</v>
      </c>
      <c r="L6791" s="147">
        <v>2.1687533008529661E-9</v>
      </c>
      <c r="M6791" s="147">
        <v>8.8574131993731015E-2</v>
      </c>
      <c r="N6791" s="87">
        <v>12.16607650886349</v>
      </c>
      <c r="O6791" s="88">
        <v>0.59368977784291321</v>
      </c>
      <c r="P6791" s="89">
        <v>48.798787136541975</v>
      </c>
    </row>
    <row r="6792" spans="1:16">
      <c r="A6792" s="75" t="s">
        <v>6160</v>
      </c>
      <c r="B6792" s="85">
        <v>6788</v>
      </c>
      <c r="C6792" s="85">
        <v>3985</v>
      </c>
      <c r="D6792" s="85">
        <v>6788</v>
      </c>
      <c r="E6792" s="86" t="s">
        <v>6127</v>
      </c>
      <c r="F6792" s="85" t="s">
        <v>4233</v>
      </c>
      <c r="G6792" s="86" t="s">
        <v>82</v>
      </c>
      <c r="H6792" s="85" t="s">
        <v>2</v>
      </c>
      <c r="I6792" s="85">
        <v>1</v>
      </c>
      <c r="J6792" s="88">
        <v>0.76024028268201593</v>
      </c>
      <c r="K6792" s="146">
        <v>0.77068353061495409</v>
      </c>
      <c r="L6792" s="147">
        <v>3.359671358975218E-9</v>
      </c>
      <c r="M6792" s="147">
        <v>4.7850158200534253E-2</v>
      </c>
      <c r="N6792" s="87">
        <v>10.437518808439171</v>
      </c>
      <c r="O6792" s="88">
        <v>0.71914534186627166</v>
      </c>
      <c r="P6792" s="89">
        <v>68.900028355859106</v>
      </c>
    </row>
    <row r="6793" spans="1:16">
      <c r="A6793" s="75" t="s">
        <v>6161</v>
      </c>
      <c r="B6793" s="85">
        <v>6789</v>
      </c>
      <c r="C6793" s="85">
        <v>3986</v>
      </c>
      <c r="D6793" s="85">
        <v>6789</v>
      </c>
      <c r="E6793" s="86" t="s">
        <v>6127</v>
      </c>
      <c r="F6793" s="85" t="s">
        <v>4591</v>
      </c>
      <c r="G6793" s="86" t="s">
        <v>82</v>
      </c>
      <c r="H6793" s="85" t="s">
        <v>2</v>
      </c>
      <c r="I6793" s="85">
        <v>1</v>
      </c>
      <c r="J6793" s="88">
        <v>7.3517533389270348E-2</v>
      </c>
      <c r="K6793" s="146">
        <v>0.13019341555563632</v>
      </c>
      <c r="L6793" s="147">
        <v>3.331014392946732E-10</v>
      </c>
      <c r="M6793" s="147">
        <v>5.9638929665921173E-3</v>
      </c>
      <c r="N6793" s="87">
        <v>1.1561467721201271</v>
      </c>
      <c r="O6793" s="88">
        <v>6.6084847887105419E-2</v>
      </c>
      <c r="P6793" s="89">
        <v>57.159566138752332</v>
      </c>
    </row>
    <row r="6794" spans="1:16">
      <c r="A6794" s="75" t="s">
        <v>6162</v>
      </c>
      <c r="B6794" s="85">
        <v>6790</v>
      </c>
      <c r="C6794" s="85">
        <v>3987</v>
      </c>
      <c r="D6794" s="85">
        <v>6790</v>
      </c>
      <c r="E6794" s="86" t="s">
        <v>6127</v>
      </c>
      <c r="F6794" s="85" t="s">
        <v>4247</v>
      </c>
      <c r="G6794" s="86" t="s">
        <v>82</v>
      </c>
      <c r="H6794" s="85" t="s">
        <v>2</v>
      </c>
      <c r="I6794" s="85">
        <v>1</v>
      </c>
      <c r="J6794" s="88">
        <v>5.7610157759108008E-2</v>
      </c>
      <c r="K6794" s="146">
        <v>7.8930056906795651E-2</v>
      </c>
      <c r="L6794" s="147">
        <v>1.8460966709464331E-10</v>
      </c>
      <c r="M6794" s="147">
        <v>7.9913838110584774E-4</v>
      </c>
      <c r="N6794" s="87">
        <v>0.13288436631457259</v>
      </c>
      <c r="O6794" s="88">
        <v>4.9803963501065383E-2</v>
      </c>
      <c r="P6794" s="89">
        <v>374.79174475021517</v>
      </c>
    </row>
    <row r="6795" spans="1:16">
      <c r="A6795" s="75" t="s">
        <v>6163</v>
      </c>
      <c r="B6795" s="85">
        <v>6791</v>
      </c>
      <c r="C6795" s="85">
        <v>3988</v>
      </c>
      <c r="D6795" s="85">
        <v>6791</v>
      </c>
      <c r="E6795" s="86" t="s">
        <v>6127</v>
      </c>
      <c r="F6795" s="85" t="s">
        <v>4416</v>
      </c>
      <c r="G6795" s="86" t="s">
        <v>82</v>
      </c>
      <c r="H6795" s="85" t="s">
        <v>2</v>
      </c>
      <c r="I6795" s="85">
        <v>1</v>
      </c>
      <c r="J6795" s="88">
        <v>0.27630883814118201</v>
      </c>
      <c r="K6795" s="146">
        <v>0.57208507482642934</v>
      </c>
      <c r="L6795" s="147">
        <v>1.3159429417287849E-9</v>
      </c>
      <c r="M6795" s="147">
        <v>1.357335831743396E-2</v>
      </c>
      <c r="N6795" s="87">
        <v>8.1191791692260757</v>
      </c>
      <c r="O6795" s="88">
        <v>0.25928936985349083</v>
      </c>
      <c r="P6795" s="89">
        <v>31.935416678113096</v>
      </c>
    </row>
    <row r="6796" spans="1:16">
      <c r="A6796" s="75" t="s">
        <v>6164</v>
      </c>
      <c r="B6796" s="85">
        <v>6792</v>
      </c>
      <c r="C6796" s="85">
        <v>3989</v>
      </c>
      <c r="D6796" s="85">
        <v>6792</v>
      </c>
      <c r="E6796" s="86" t="s">
        <v>6127</v>
      </c>
      <c r="F6796" s="85" t="s">
        <v>4730</v>
      </c>
      <c r="G6796" s="86" t="s">
        <v>82</v>
      </c>
      <c r="H6796" s="85" t="s">
        <v>2</v>
      </c>
      <c r="I6796" s="85">
        <v>1</v>
      </c>
      <c r="J6796" s="88">
        <v>8.4400198577876409E-2</v>
      </c>
      <c r="K6796" s="146">
        <v>0.10629870359018491</v>
      </c>
      <c r="L6796" s="147">
        <v>3.121427226544126E-10</v>
      </c>
      <c r="M6796" s="147">
        <v>4.527352487664912E-3</v>
      </c>
      <c r="N6796" s="87">
        <v>0.48839519142261661</v>
      </c>
      <c r="O6796" s="88">
        <v>7.4421597364621353E-2</v>
      </c>
      <c r="P6796" s="89">
        <v>152.37987324945442</v>
      </c>
    </row>
    <row r="6797" spans="1:16">
      <c r="A6797" s="75" t="s">
        <v>6165</v>
      </c>
      <c r="B6797" s="85">
        <v>6793</v>
      </c>
      <c r="C6797" s="85">
        <v>3990</v>
      </c>
      <c r="D6797" s="85">
        <v>6793</v>
      </c>
      <c r="E6797" s="86" t="s">
        <v>6127</v>
      </c>
      <c r="F6797" s="85" t="s">
        <v>4418</v>
      </c>
      <c r="G6797" s="86" t="s">
        <v>82</v>
      </c>
      <c r="H6797" s="85" t="s">
        <v>2</v>
      </c>
      <c r="I6797" s="85">
        <v>1</v>
      </c>
      <c r="J6797" s="88">
        <v>0.87641755440768898</v>
      </c>
      <c r="K6797" s="146">
        <v>1.0635442560537252</v>
      </c>
      <c r="L6797" s="147">
        <v>4.1745433687263452E-9</v>
      </c>
      <c r="M6797" s="147">
        <v>4.063321829691114E-2</v>
      </c>
      <c r="N6797" s="87">
        <v>11.37751584251397</v>
      </c>
      <c r="O6797" s="88">
        <v>0.82212612810575747</v>
      </c>
      <c r="P6797" s="89">
        <v>72.258842746124529</v>
      </c>
    </row>
    <row r="6798" spans="1:16">
      <c r="A6798" s="75" t="s">
        <v>6166</v>
      </c>
      <c r="B6798" s="85">
        <v>6794</v>
      </c>
      <c r="C6798" s="85">
        <v>3991</v>
      </c>
      <c r="D6798" s="85">
        <v>6794</v>
      </c>
      <c r="E6798" s="86" t="s">
        <v>6127</v>
      </c>
      <c r="F6798" s="85" t="s">
        <v>4596</v>
      </c>
      <c r="G6798" s="86" t="s">
        <v>82</v>
      </c>
      <c r="H6798" s="85" t="s">
        <v>2</v>
      </c>
      <c r="I6798" s="85">
        <v>1</v>
      </c>
      <c r="J6798" s="88">
        <v>0.30242528534593788</v>
      </c>
      <c r="K6798" s="146">
        <v>0.33944403375507765</v>
      </c>
      <c r="L6798" s="147">
        <v>1.333936979997624E-9</v>
      </c>
      <c r="M6798" s="147">
        <v>3.5574802757647232E-2</v>
      </c>
      <c r="N6798" s="87">
        <v>3.7902800920211348</v>
      </c>
      <c r="O6798" s="88">
        <v>0.27547653502702152</v>
      </c>
      <c r="P6798" s="89">
        <v>72.679730346821415</v>
      </c>
    </row>
    <row r="6799" spans="1:16">
      <c r="A6799" s="75" t="s">
        <v>6167</v>
      </c>
      <c r="B6799" s="85">
        <v>6795</v>
      </c>
      <c r="C6799" s="85">
        <v>3992</v>
      </c>
      <c r="D6799" s="85">
        <v>6795</v>
      </c>
      <c r="E6799" s="86" t="s">
        <v>6127</v>
      </c>
      <c r="F6799" s="85" t="s">
        <v>5314</v>
      </c>
      <c r="G6799" s="86" t="s">
        <v>82</v>
      </c>
      <c r="H6799" s="85" t="s">
        <v>2</v>
      </c>
      <c r="I6799" s="85">
        <v>1</v>
      </c>
      <c r="J6799" s="88">
        <v>1.1812034453537521</v>
      </c>
      <c r="K6799" s="146">
        <v>1.3650494474650403</v>
      </c>
      <c r="L6799" s="147">
        <v>5.4769595607516286E-9</v>
      </c>
      <c r="M6799" s="147">
        <v>0.14626388101593329</v>
      </c>
      <c r="N6799" s="87">
        <v>15.08839535304501</v>
      </c>
      <c r="O6799" s="88">
        <v>1.084237393033769</v>
      </c>
      <c r="P6799" s="89">
        <v>71.859025937768621</v>
      </c>
    </row>
    <row r="6800" spans="1:16">
      <c r="A6800" s="75" t="s">
        <v>6168</v>
      </c>
      <c r="B6800" s="85">
        <v>6796</v>
      </c>
      <c r="C6800" s="85">
        <v>3993</v>
      </c>
      <c r="D6800" s="85">
        <v>6796</v>
      </c>
      <c r="E6800" s="86" t="s">
        <v>6127</v>
      </c>
      <c r="F6800" s="85" t="s">
        <v>4420</v>
      </c>
      <c r="G6800" s="86" t="s">
        <v>82</v>
      </c>
      <c r="H6800" s="85" t="s">
        <v>2</v>
      </c>
      <c r="I6800" s="85">
        <v>1</v>
      </c>
      <c r="J6800" s="88">
        <v>7.1431431297351425E-2</v>
      </c>
      <c r="K6800" s="146">
        <v>0.11269686916546716</v>
      </c>
      <c r="L6800" s="147">
        <v>2.7820652239137131E-10</v>
      </c>
      <c r="M6800" s="147">
        <v>7.4546485118970798E-3</v>
      </c>
      <c r="N6800" s="87">
        <v>10.181457601742791</v>
      </c>
      <c r="O6800" s="88">
        <v>6.2548185085086999E-2</v>
      </c>
      <c r="P6800" s="89">
        <v>6.1433428819052818</v>
      </c>
    </row>
    <row r="6801" spans="1:16">
      <c r="A6801" s="75" t="s">
        <v>6169</v>
      </c>
      <c r="B6801" s="85">
        <v>6797</v>
      </c>
      <c r="C6801" s="85">
        <v>3994</v>
      </c>
      <c r="D6801" s="85">
        <v>6797</v>
      </c>
      <c r="E6801" s="86" t="s">
        <v>6127</v>
      </c>
      <c r="F6801" s="85" t="s">
        <v>4422</v>
      </c>
      <c r="G6801" s="86" t="s">
        <v>82</v>
      </c>
      <c r="H6801" s="85" t="s">
        <v>2</v>
      </c>
      <c r="I6801" s="85">
        <v>1</v>
      </c>
      <c r="J6801" s="88">
        <v>0.18391267285926249</v>
      </c>
      <c r="K6801" s="146">
        <v>0.38350862965553578</v>
      </c>
      <c r="L6801" s="147">
        <v>8.7917345825958912E-10</v>
      </c>
      <c r="M6801" s="147">
        <v>9.4178778426972035E-3</v>
      </c>
      <c r="N6801" s="87">
        <v>5.2231376463915504</v>
      </c>
      <c r="O6801" s="88">
        <v>0.17080565463522049</v>
      </c>
      <c r="P6801" s="89">
        <v>32.701733363895372</v>
      </c>
    </row>
    <row r="6802" spans="1:16">
      <c r="A6802" s="75" t="s">
        <v>6170</v>
      </c>
      <c r="B6802" s="85">
        <v>6798</v>
      </c>
      <c r="C6802" s="85">
        <v>3995</v>
      </c>
      <c r="D6802" s="85">
        <v>6798</v>
      </c>
      <c r="E6802" s="86" t="s">
        <v>6127</v>
      </c>
      <c r="F6802" s="85" t="s">
        <v>509</v>
      </c>
      <c r="G6802" s="86" t="s">
        <v>82</v>
      </c>
      <c r="H6802" s="85" t="s">
        <v>2</v>
      </c>
      <c r="I6802" s="85">
        <v>1</v>
      </c>
      <c r="J6802" s="88">
        <v>2.4700496599374899E-2</v>
      </c>
      <c r="K6802" s="146">
        <v>4.9838885029361915E-2</v>
      </c>
      <c r="L6802" s="147">
        <v>1.809010027436702E-10</v>
      </c>
      <c r="M6802" s="147">
        <v>9.7496713959872741E-4</v>
      </c>
      <c r="N6802" s="87">
        <v>0.28243623597864931</v>
      </c>
      <c r="O6802" s="88">
        <v>2.1061755764790711E-2</v>
      </c>
      <c r="P6802" s="89">
        <v>74.571719495592163</v>
      </c>
    </row>
    <row r="6803" spans="1:16">
      <c r="A6803" s="75" t="s">
        <v>6171</v>
      </c>
      <c r="B6803" s="85">
        <v>6799</v>
      </c>
      <c r="C6803" s="85">
        <v>3996</v>
      </c>
      <c r="D6803" s="85">
        <v>6799</v>
      </c>
      <c r="E6803" s="86" t="s">
        <v>6127</v>
      </c>
      <c r="F6803" s="85" t="s">
        <v>4235</v>
      </c>
      <c r="G6803" s="86" t="s">
        <v>82</v>
      </c>
      <c r="H6803" s="85" t="s">
        <v>2</v>
      </c>
      <c r="I6803" s="85">
        <v>1</v>
      </c>
      <c r="J6803" s="88">
        <v>0.71235634302551387</v>
      </c>
      <c r="K6803" s="146">
        <v>0.69221171886571653</v>
      </c>
      <c r="L6803" s="147">
        <v>3.0372740744782639E-9</v>
      </c>
      <c r="M6803" s="147">
        <v>4.7754061674897631E-2</v>
      </c>
      <c r="N6803" s="87">
        <v>9.847182959226684</v>
      </c>
      <c r="O6803" s="88">
        <v>0.67138957989446713</v>
      </c>
      <c r="P6803" s="89">
        <v>68.180877990632197</v>
      </c>
    </row>
    <row r="6804" spans="1:16">
      <c r="A6804" s="75" t="s">
        <v>6172</v>
      </c>
      <c r="B6804" s="85">
        <v>6800</v>
      </c>
      <c r="C6804" s="85">
        <v>3997</v>
      </c>
      <c r="D6804" s="85">
        <v>6800</v>
      </c>
      <c r="E6804" s="86" t="s">
        <v>6127</v>
      </c>
      <c r="F6804" s="85" t="s">
        <v>4600</v>
      </c>
      <c r="G6804" s="86" t="s">
        <v>82</v>
      </c>
      <c r="H6804" s="85" t="s">
        <v>2</v>
      </c>
      <c r="I6804" s="85">
        <v>1</v>
      </c>
      <c r="J6804" s="88">
        <v>0.16474176179117661</v>
      </c>
      <c r="K6804" s="146">
        <v>0.15954455179164737</v>
      </c>
      <c r="L6804" s="147">
        <v>6.7095948635473108E-10</v>
      </c>
      <c r="M6804" s="147">
        <v>2.0947368478949679E-2</v>
      </c>
      <c r="N6804" s="87">
        <v>2.4199682975636452</v>
      </c>
      <c r="O6804" s="88">
        <v>0.14859169187990079</v>
      </c>
      <c r="P6804" s="89">
        <v>61.40232995180088</v>
      </c>
    </row>
    <row r="6805" spans="1:16">
      <c r="A6805" s="75" t="s">
        <v>6173</v>
      </c>
      <c r="B6805" s="85">
        <v>6801</v>
      </c>
      <c r="C6805" s="85">
        <v>3998</v>
      </c>
      <c r="D6805" s="85">
        <v>6801</v>
      </c>
      <c r="E6805" s="86" t="s">
        <v>6127</v>
      </c>
      <c r="F6805" s="85" t="s">
        <v>6174</v>
      </c>
      <c r="G6805" s="86" t="s">
        <v>82</v>
      </c>
      <c r="H6805" s="85" t="s">
        <v>2</v>
      </c>
      <c r="I6805" s="85">
        <v>1</v>
      </c>
      <c r="J6805" s="88">
        <v>1.8084091096857949E-2</v>
      </c>
      <c r="K6805" s="146">
        <v>2.428214688845292E-2</v>
      </c>
      <c r="L6805" s="147">
        <v>7.7287357977181718E-11</v>
      </c>
      <c r="M6805" s="147">
        <v>1.77493204394906E-3</v>
      </c>
      <c r="N6805" s="87">
        <v>0.20818102414999179</v>
      </c>
      <c r="O6805" s="88">
        <v>1.5036641823112941E-2</v>
      </c>
      <c r="P6805" s="89">
        <v>72.228685993394052</v>
      </c>
    </row>
    <row r="6806" spans="1:16">
      <c r="A6806" s="75" t="s">
        <v>6175</v>
      </c>
      <c r="B6806" s="85">
        <v>6802</v>
      </c>
      <c r="C6806" s="85">
        <v>3999</v>
      </c>
      <c r="D6806" s="85">
        <v>6802</v>
      </c>
      <c r="E6806" s="86" t="s">
        <v>6127</v>
      </c>
      <c r="F6806" s="85" t="s">
        <v>6176</v>
      </c>
      <c r="G6806" s="86" t="s">
        <v>82</v>
      </c>
      <c r="H6806" s="85" t="s">
        <v>2</v>
      </c>
      <c r="I6806" s="85">
        <v>1</v>
      </c>
      <c r="J6806" s="88">
        <v>1.0419696539672511E-2</v>
      </c>
      <c r="K6806" s="146">
        <v>1.7960083022961374E-2</v>
      </c>
      <c r="L6806" s="147">
        <v>4.5248978189752761E-11</v>
      </c>
      <c r="M6806" s="147">
        <v>6.8207839903566098E-4</v>
      </c>
      <c r="N6806" s="87">
        <v>8.7360805595562294E-2</v>
      </c>
      <c r="O6806" s="88">
        <v>7.7679232442862149E-3</v>
      </c>
      <c r="P6806" s="89">
        <v>88.917715345344817</v>
      </c>
    </row>
    <row r="6807" spans="1:16">
      <c r="A6807" s="75" t="s">
        <v>6177</v>
      </c>
      <c r="B6807" s="85">
        <v>6803</v>
      </c>
      <c r="C6807" s="85">
        <v>4000</v>
      </c>
      <c r="D6807" s="85">
        <v>6803</v>
      </c>
      <c r="E6807" s="86" t="s">
        <v>6127</v>
      </c>
      <c r="F6807" s="85" t="s">
        <v>32</v>
      </c>
      <c r="G6807" s="86" t="s">
        <v>82</v>
      </c>
      <c r="H6807" s="85" t="s">
        <v>2</v>
      </c>
      <c r="I6807" s="85">
        <v>1</v>
      </c>
      <c r="J6807" s="88">
        <v>2.8530938832057599E-2</v>
      </c>
      <c r="K6807" s="146">
        <v>5.0579630389489857E-2</v>
      </c>
      <c r="L6807" s="147">
        <v>1.494182534188844E-10</v>
      </c>
      <c r="M6807" s="147">
        <v>2.23877566225934E-3</v>
      </c>
      <c r="N6807" s="87">
        <v>3.284899026389517</v>
      </c>
      <c r="O6807" s="88">
        <v>2.1865641543666069E-2</v>
      </c>
      <c r="P6807" s="89">
        <v>6.6564120747720308</v>
      </c>
    </row>
    <row r="6808" spans="1:16">
      <c r="A6808" s="75" t="s">
        <v>6178</v>
      </c>
      <c r="B6808" s="85">
        <v>6804</v>
      </c>
      <c r="C6808" s="85">
        <v>4001</v>
      </c>
      <c r="D6808" s="85">
        <v>6804</v>
      </c>
      <c r="E6808" s="86" t="s">
        <v>6127</v>
      </c>
      <c r="F6808" s="85" t="s">
        <v>2972</v>
      </c>
      <c r="G6808" s="86" t="s">
        <v>82</v>
      </c>
      <c r="H6808" s="85" t="s">
        <v>2</v>
      </c>
      <c r="I6808" s="85">
        <v>1</v>
      </c>
      <c r="J6808" s="88">
        <v>0.4938834186760292</v>
      </c>
      <c r="K6808" s="146">
        <v>0.30370262732084208</v>
      </c>
      <c r="L6808" s="147">
        <v>1.5707874658066981E-9</v>
      </c>
      <c r="M6808" s="147">
        <v>6.8094740077664126E-2</v>
      </c>
      <c r="N6808" s="87">
        <v>9.0031888154944397</v>
      </c>
      <c r="O6808" s="88">
        <v>0.44071579640249448</v>
      </c>
      <c r="P6808" s="89">
        <v>48.951077827449858</v>
      </c>
    </row>
    <row r="6809" spans="1:16">
      <c r="A6809" s="75" t="s">
        <v>6179</v>
      </c>
      <c r="B6809" s="85">
        <v>6805</v>
      </c>
      <c r="C6809" s="85">
        <v>4002</v>
      </c>
      <c r="D6809" s="85">
        <v>6805</v>
      </c>
      <c r="E6809" s="86" t="s">
        <v>6127</v>
      </c>
      <c r="F6809" s="85" t="s">
        <v>1063</v>
      </c>
      <c r="G6809" s="86" t="s">
        <v>82</v>
      </c>
      <c r="H6809" s="85" t="s">
        <v>2</v>
      </c>
      <c r="I6809" s="85">
        <v>1</v>
      </c>
      <c r="J6809" s="88">
        <v>0.57410110445930806</v>
      </c>
      <c r="K6809" s="146">
        <v>2.8147355889557693</v>
      </c>
      <c r="L6809" s="147">
        <v>2.8696947296380179E-9</v>
      </c>
      <c r="M6809" s="147">
        <v>3.0468857161620049E-2</v>
      </c>
      <c r="N6809" s="87">
        <v>7.4722121701863928</v>
      </c>
      <c r="O6809" s="88">
        <v>0.5446720431236417</v>
      </c>
      <c r="P6809" s="89">
        <v>72.893010893995395</v>
      </c>
    </row>
    <row r="6810" spans="1:16">
      <c r="A6810" s="75" t="s">
        <v>6180</v>
      </c>
      <c r="B6810" s="85">
        <v>6806</v>
      </c>
      <c r="C6810" s="85">
        <v>4003</v>
      </c>
      <c r="D6810" s="85">
        <v>6806</v>
      </c>
      <c r="E6810" s="86" t="s">
        <v>6127</v>
      </c>
      <c r="F6810" s="85" t="s">
        <v>3842</v>
      </c>
      <c r="G6810" s="86" t="s">
        <v>82</v>
      </c>
      <c r="H6810" s="85" t="s">
        <v>2</v>
      </c>
      <c r="I6810" s="85">
        <v>1</v>
      </c>
      <c r="J6810" s="88">
        <v>5.7961892045906481E-2</v>
      </c>
      <c r="K6810" s="146">
        <v>7.3002757342672142E-2</v>
      </c>
      <c r="L6810" s="147">
        <v>2.6672251141646279E-10</v>
      </c>
      <c r="M6810" s="147">
        <v>6.5042132563056156E-3</v>
      </c>
      <c r="N6810" s="87">
        <v>0.70805458855743997</v>
      </c>
      <c r="O6810" s="88">
        <v>5.1770684736407592E-2</v>
      </c>
      <c r="P6810" s="89">
        <v>73.11679858170676</v>
      </c>
    </row>
    <row r="6811" spans="1:16">
      <c r="A6811" s="75" t="s">
        <v>6181</v>
      </c>
      <c r="B6811" s="85">
        <v>6807</v>
      </c>
      <c r="C6811" s="85">
        <v>4004</v>
      </c>
      <c r="D6811" s="85">
        <v>6807</v>
      </c>
      <c r="E6811" s="86" t="s">
        <v>6127</v>
      </c>
      <c r="F6811" s="85" t="s">
        <v>6182</v>
      </c>
      <c r="G6811" s="86" t="s">
        <v>82</v>
      </c>
      <c r="H6811" s="85" t="s">
        <v>2</v>
      </c>
      <c r="I6811" s="85">
        <v>1</v>
      </c>
      <c r="J6811" s="88">
        <v>0.90827055674477464</v>
      </c>
      <c r="K6811" s="146">
        <v>1.0004152292260855</v>
      </c>
      <c r="L6811" s="147">
        <v>3.7998169227761018E-9</v>
      </c>
      <c r="M6811" s="147">
        <v>1.9998930417117169E-2</v>
      </c>
      <c r="N6811" s="87">
        <v>8.5058665776196438</v>
      </c>
      <c r="O6811" s="88">
        <v>0.76277105096176545</v>
      </c>
      <c r="P6811" s="89">
        <v>89.675877701719841</v>
      </c>
    </row>
    <row r="6812" spans="1:16">
      <c r="A6812" s="75" t="s">
        <v>6183</v>
      </c>
      <c r="B6812" s="85">
        <v>6808</v>
      </c>
      <c r="C6812" s="85">
        <v>4005</v>
      </c>
      <c r="D6812" s="85">
        <v>6808</v>
      </c>
      <c r="E6812" s="86" t="s">
        <v>6127</v>
      </c>
      <c r="F6812" s="85" t="s">
        <v>6184</v>
      </c>
      <c r="G6812" s="86" t="s">
        <v>82</v>
      </c>
      <c r="H6812" s="85" t="s">
        <v>2</v>
      </c>
      <c r="I6812" s="85">
        <v>1</v>
      </c>
      <c r="J6812" s="88">
        <v>0.61794339313592106</v>
      </c>
      <c r="K6812" s="146">
        <v>0.70317305392790541</v>
      </c>
      <c r="L6812" s="147">
        <v>2.6299036353929318E-9</v>
      </c>
      <c r="M6812" s="147">
        <v>1.9561183016766549E-2</v>
      </c>
      <c r="N6812" s="87">
        <v>7.7191621835591384</v>
      </c>
      <c r="O6812" s="88">
        <v>0.52245465562952642</v>
      </c>
      <c r="P6812" s="89">
        <v>67.682818835221568</v>
      </c>
    </row>
    <row r="6813" spans="1:16">
      <c r="A6813" s="75" t="s">
        <v>6185</v>
      </c>
      <c r="B6813" s="85">
        <v>6809</v>
      </c>
      <c r="C6813" s="85">
        <v>4006</v>
      </c>
      <c r="D6813" s="85">
        <v>6809</v>
      </c>
      <c r="E6813" s="86" t="s">
        <v>6127</v>
      </c>
      <c r="F6813" s="85" t="s">
        <v>6186</v>
      </c>
      <c r="G6813" s="86" t="s">
        <v>82</v>
      </c>
      <c r="H6813" s="85" t="s">
        <v>2</v>
      </c>
      <c r="I6813" s="85">
        <v>1</v>
      </c>
      <c r="J6813" s="88">
        <v>0.84851244552794758</v>
      </c>
      <c r="K6813" s="146">
        <v>0.93227657045340884</v>
      </c>
      <c r="L6813" s="147">
        <v>3.5402056014932181E-9</v>
      </c>
      <c r="M6813" s="147">
        <v>2.4927427392474569E-2</v>
      </c>
      <c r="N6813" s="87">
        <v>9.8430905285749741</v>
      </c>
      <c r="O6813" s="88">
        <v>0.71782456221962965</v>
      </c>
      <c r="P6813" s="89">
        <v>72.926745937746873</v>
      </c>
    </row>
    <row r="6814" spans="1:16">
      <c r="A6814" s="75" t="s">
        <v>6187</v>
      </c>
      <c r="B6814" s="85">
        <v>6810</v>
      </c>
      <c r="C6814" s="85">
        <v>4007</v>
      </c>
      <c r="D6814" s="85">
        <v>6810</v>
      </c>
      <c r="E6814" s="86" t="s">
        <v>6127</v>
      </c>
      <c r="F6814" s="85" t="s">
        <v>6188</v>
      </c>
      <c r="G6814" s="86" t="s">
        <v>82</v>
      </c>
      <c r="H6814" s="85" t="s">
        <v>2</v>
      </c>
      <c r="I6814" s="85">
        <v>1</v>
      </c>
      <c r="J6814" s="88">
        <v>1.1947660612931359</v>
      </c>
      <c r="K6814" s="146">
        <v>1.3577772088953659</v>
      </c>
      <c r="L6814" s="147">
        <v>5.0920138410634389E-9</v>
      </c>
      <c r="M6814" s="147">
        <v>2.7881234236806749E-2</v>
      </c>
      <c r="N6814" s="87">
        <v>11.531387553656019</v>
      </c>
      <c r="O6814" s="88">
        <v>1.00471807434275</v>
      </c>
      <c r="P6814" s="89">
        <v>87.128983365423764</v>
      </c>
    </row>
    <row r="6815" spans="1:16">
      <c r="A6815" s="75" t="s">
        <v>6189</v>
      </c>
      <c r="B6815" s="85">
        <v>6811</v>
      </c>
      <c r="C6815" s="85">
        <v>4008</v>
      </c>
      <c r="D6815" s="85">
        <v>6811</v>
      </c>
      <c r="E6815" s="86" t="s">
        <v>6127</v>
      </c>
      <c r="F6815" s="85" t="s">
        <v>6190</v>
      </c>
      <c r="G6815" s="86" t="s">
        <v>82</v>
      </c>
      <c r="H6815" s="85" t="s">
        <v>2</v>
      </c>
      <c r="I6815" s="85">
        <v>1</v>
      </c>
      <c r="J6815" s="88">
        <v>1.440610387757624</v>
      </c>
      <c r="K6815" s="146">
        <v>1.6050539703464068</v>
      </c>
      <c r="L6815" s="147">
        <v>6.0542983356253843E-9</v>
      </c>
      <c r="M6815" s="147">
        <v>2.970987946286947E-2</v>
      </c>
      <c r="N6815" s="87">
        <v>13.828612195874509</v>
      </c>
      <c r="O6815" s="88">
        <v>1.2089352378718741</v>
      </c>
      <c r="P6815" s="89">
        <v>87.422745012152106</v>
      </c>
    </row>
    <row r="6816" spans="1:16">
      <c r="A6816" s="75" t="s">
        <v>6191</v>
      </c>
      <c r="B6816" s="85">
        <v>6812</v>
      </c>
      <c r="C6816" s="85">
        <v>4009</v>
      </c>
      <c r="D6816" s="85">
        <v>6812</v>
      </c>
      <c r="E6816" s="86" t="s">
        <v>6127</v>
      </c>
      <c r="F6816" s="85" t="s">
        <v>6192</v>
      </c>
      <c r="G6816" s="86" t="s">
        <v>82</v>
      </c>
      <c r="H6816" s="85" t="s">
        <v>2</v>
      </c>
      <c r="I6816" s="85">
        <v>1</v>
      </c>
      <c r="J6816" s="88">
        <v>1.0077640092122579</v>
      </c>
      <c r="K6816" s="146">
        <v>1.1512542069724119</v>
      </c>
      <c r="L6816" s="147">
        <v>4.2980186434233202E-9</v>
      </c>
      <c r="M6816" s="147">
        <v>2.1086563428241091E-2</v>
      </c>
      <c r="N6816" s="87">
        <v>9.3372235042335916</v>
      </c>
      <c r="O6816" s="88">
        <v>0.84637075437667508</v>
      </c>
      <c r="P6816" s="89">
        <v>90.644799708705918</v>
      </c>
    </row>
    <row r="6817" spans="1:16">
      <c r="A6817" s="75" t="s">
        <v>6193</v>
      </c>
      <c r="B6817" s="85">
        <v>6813</v>
      </c>
      <c r="C6817" s="85">
        <v>4010</v>
      </c>
      <c r="D6817" s="85">
        <v>6813</v>
      </c>
      <c r="E6817" s="86" t="s">
        <v>6127</v>
      </c>
      <c r="F6817" s="85" t="s">
        <v>6194</v>
      </c>
      <c r="G6817" s="86" t="s">
        <v>82</v>
      </c>
      <c r="H6817" s="85" t="s">
        <v>2</v>
      </c>
      <c r="I6817" s="85">
        <v>1</v>
      </c>
      <c r="J6817" s="88">
        <v>0.30955893392866451</v>
      </c>
      <c r="K6817" s="146">
        <v>0.38128473565260262</v>
      </c>
      <c r="L6817" s="147">
        <v>1.37865920306124E-9</v>
      </c>
      <c r="M6817" s="147">
        <v>8.5189942267614449E-3</v>
      </c>
      <c r="N6817" s="87">
        <v>3.0434106816549229</v>
      </c>
      <c r="O6817" s="88">
        <v>0.26001612819247788</v>
      </c>
      <c r="P6817" s="89">
        <v>85.435767758785772</v>
      </c>
    </row>
    <row r="6818" spans="1:16">
      <c r="A6818" s="75" t="s">
        <v>6195</v>
      </c>
      <c r="B6818" s="85">
        <v>6814</v>
      </c>
      <c r="C6818" s="85">
        <v>4011</v>
      </c>
      <c r="D6818" s="85">
        <v>6814</v>
      </c>
      <c r="E6818" s="86" t="s">
        <v>6127</v>
      </c>
      <c r="F6818" s="85" t="s">
        <v>235</v>
      </c>
      <c r="G6818" s="86" t="s">
        <v>82</v>
      </c>
      <c r="H6818" s="85" t="s">
        <v>2</v>
      </c>
      <c r="I6818" s="85">
        <v>1</v>
      </c>
      <c r="J6818" s="88">
        <v>0.23540730695459611</v>
      </c>
      <c r="K6818" s="146">
        <v>0.29204308433129372</v>
      </c>
      <c r="L6818" s="147">
        <v>1.0753672154046659E-9</v>
      </c>
      <c r="M6818" s="147">
        <v>1.248169963074394E-2</v>
      </c>
      <c r="N6818" s="87">
        <v>2.426410687552389</v>
      </c>
      <c r="O6818" s="88">
        <v>0.1989944679740451</v>
      </c>
      <c r="P6818" s="89">
        <v>82.011865919853093</v>
      </c>
    </row>
    <row r="6819" spans="1:16">
      <c r="A6819" s="75" t="s">
        <v>6196</v>
      </c>
      <c r="B6819" s="85">
        <v>6815</v>
      </c>
      <c r="C6819" s="85">
        <v>4012</v>
      </c>
      <c r="D6819" s="85">
        <v>6815</v>
      </c>
      <c r="E6819" s="86" t="s">
        <v>6127</v>
      </c>
      <c r="F6819" s="85" t="s">
        <v>1183</v>
      </c>
      <c r="G6819" s="86" t="s">
        <v>82</v>
      </c>
      <c r="H6819" s="85" t="s">
        <v>2</v>
      </c>
      <c r="I6819" s="85">
        <v>1</v>
      </c>
      <c r="J6819" s="88">
        <v>4.1014521374670619E-2</v>
      </c>
      <c r="K6819" s="146">
        <v>5.3790506641447626E-2</v>
      </c>
      <c r="L6819" s="147">
        <v>1.7894730733029719E-10</v>
      </c>
      <c r="M6819" s="147">
        <v>4.3697693860422632E-3</v>
      </c>
      <c r="N6819" s="87">
        <v>0.52830433666062115</v>
      </c>
      <c r="O6819" s="88">
        <v>3.5904813908217849E-2</v>
      </c>
      <c r="P6819" s="89">
        <v>67.962368310602827</v>
      </c>
    </row>
    <row r="6820" spans="1:16">
      <c r="A6820" s="75" t="s">
        <v>6197</v>
      </c>
      <c r="B6820" s="85">
        <v>6816</v>
      </c>
      <c r="C6820" s="85">
        <v>4013</v>
      </c>
      <c r="D6820" s="85">
        <v>6816</v>
      </c>
      <c r="E6820" s="86" t="s">
        <v>6127</v>
      </c>
      <c r="F6820" s="85" t="s">
        <v>6198</v>
      </c>
      <c r="G6820" s="86" t="s">
        <v>82</v>
      </c>
      <c r="H6820" s="85" t="s">
        <v>2</v>
      </c>
      <c r="I6820" s="85">
        <v>1</v>
      </c>
      <c r="J6820" s="88">
        <v>1.0320140151030781</v>
      </c>
      <c r="K6820" s="146">
        <v>1.1462561766339088</v>
      </c>
      <c r="L6820" s="147">
        <v>4.6619794898979847E-9</v>
      </c>
      <c r="M6820" s="147">
        <v>0.12897103091567241</v>
      </c>
      <c r="N6820" s="87">
        <v>13.636855702741</v>
      </c>
      <c r="O6820" s="88">
        <v>0.94498299521610962</v>
      </c>
      <c r="P6820" s="89">
        <v>69.296252436415287</v>
      </c>
    </row>
    <row r="6821" spans="1:16">
      <c r="A6821" s="75" t="s">
        <v>6199</v>
      </c>
      <c r="B6821" s="85">
        <v>6817</v>
      </c>
      <c r="C6821" s="85">
        <v>4014</v>
      </c>
      <c r="D6821" s="85">
        <v>6817</v>
      </c>
      <c r="E6821" s="86" t="s">
        <v>6127</v>
      </c>
      <c r="F6821" s="85" t="s">
        <v>6200</v>
      </c>
      <c r="G6821" s="86" t="s">
        <v>82</v>
      </c>
      <c r="H6821" s="85" t="s">
        <v>2</v>
      </c>
      <c r="I6821" s="85">
        <v>1</v>
      </c>
      <c r="J6821" s="88">
        <v>0.78394557580744917</v>
      </c>
      <c r="K6821" s="146">
        <v>0.91179763186683316</v>
      </c>
      <c r="L6821" s="147">
        <v>3.637528944660447E-9</v>
      </c>
      <c r="M6821" s="147">
        <v>9.6937938679134319E-2</v>
      </c>
      <c r="N6821" s="87">
        <v>10.00997170675204</v>
      </c>
      <c r="O6821" s="88">
        <v>0.71882716478177799</v>
      </c>
      <c r="P6821" s="89">
        <v>71.811108546581252</v>
      </c>
    </row>
    <row r="6822" spans="1:16">
      <c r="A6822" s="75" t="s">
        <v>6201</v>
      </c>
      <c r="B6822" s="85">
        <v>6818</v>
      </c>
      <c r="C6822" s="85">
        <v>4015</v>
      </c>
      <c r="D6822" s="85">
        <v>6818</v>
      </c>
      <c r="E6822" s="86" t="s">
        <v>6127</v>
      </c>
      <c r="F6822" s="85" t="s">
        <v>5038</v>
      </c>
      <c r="G6822" s="86" t="s">
        <v>82</v>
      </c>
      <c r="H6822" s="85" t="s">
        <v>2</v>
      </c>
      <c r="I6822" s="85">
        <v>1</v>
      </c>
      <c r="J6822" s="88">
        <v>1.084061763340632</v>
      </c>
      <c r="K6822" s="146">
        <v>1.2551535562854537</v>
      </c>
      <c r="L6822" s="147">
        <v>5.0280472553882328E-9</v>
      </c>
      <c r="M6822" s="147">
        <v>0.1340050651709051</v>
      </c>
      <c r="N6822" s="87">
        <v>13.83446049202834</v>
      </c>
      <c r="O6822" s="88">
        <v>0.99456903731554247</v>
      </c>
      <c r="P6822" s="89">
        <v>71.890699163052332</v>
      </c>
    </row>
    <row r="6823" spans="1:16">
      <c r="A6823" s="75" t="s">
        <v>6202</v>
      </c>
      <c r="B6823" s="85">
        <v>6819</v>
      </c>
      <c r="C6823" s="85">
        <v>4016</v>
      </c>
      <c r="D6823" s="85">
        <v>6819</v>
      </c>
      <c r="E6823" s="86" t="s">
        <v>6127</v>
      </c>
      <c r="F6823" s="85" t="s">
        <v>4366</v>
      </c>
      <c r="G6823" s="86" t="s">
        <v>82</v>
      </c>
      <c r="H6823" s="85" t="s">
        <v>2</v>
      </c>
      <c r="I6823" s="85">
        <v>1</v>
      </c>
      <c r="J6823" s="88">
        <v>0.6643815461303102</v>
      </c>
      <c r="K6823" s="146">
        <v>0.76157971809229796</v>
      </c>
      <c r="L6823" s="147">
        <v>3.2043719292189209E-9</v>
      </c>
      <c r="M6823" s="147">
        <v>1.1541631482524409E-2</v>
      </c>
      <c r="N6823" s="87">
        <v>11.49705872724911</v>
      </c>
      <c r="O6823" s="88">
        <v>0.63922221735187867</v>
      </c>
      <c r="P6823" s="89">
        <v>55.598760736679715</v>
      </c>
    </row>
    <row r="6824" spans="1:16">
      <c r="A6824" s="75" t="s">
        <v>6203</v>
      </c>
      <c r="B6824" s="85">
        <v>6820</v>
      </c>
      <c r="C6824" s="85">
        <v>4017</v>
      </c>
      <c r="D6824" s="85">
        <v>6820</v>
      </c>
      <c r="E6824" s="86" t="s">
        <v>6127</v>
      </c>
      <c r="F6824" s="85" t="s">
        <v>429</v>
      </c>
      <c r="G6824" s="86" t="s">
        <v>82</v>
      </c>
      <c r="H6824" s="85" t="s">
        <v>2</v>
      </c>
      <c r="I6824" s="85">
        <v>1</v>
      </c>
      <c r="J6824" s="88">
        <v>0.47816254524027307</v>
      </c>
      <c r="K6824" s="146">
        <v>0.47035263896994212</v>
      </c>
      <c r="L6824" s="147">
        <v>2.1168103821296732E-9</v>
      </c>
      <c r="M6824" s="147">
        <v>1.484846632929779E-2</v>
      </c>
      <c r="N6824" s="87">
        <v>7.7296656602550193</v>
      </c>
      <c r="O6824" s="88">
        <v>0.44445438601289428</v>
      </c>
      <c r="P6824" s="89">
        <v>57.499820244260178</v>
      </c>
    </row>
    <row r="6825" spans="1:16">
      <c r="A6825" s="75" t="s">
        <v>6204</v>
      </c>
      <c r="B6825" s="85">
        <v>6821</v>
      </c>
      <c r="C6825" s="85">
        <v>4018</v>
      </c>
      <c r="D6825" s="85">
        <v>6821</v>
      </c>
      <c r="E6825" s="86" t="s">
        <v>6127</v>
      </c>
      <c r="F6825" s="85" t="s">
        <v>1055</v>
      </c>
      <c r="G6825" s="86" t="s">
        <v>82</v>
      </c>
      <c r="H6825" s="85" t="s">
        <v>2</v>
      </c>
      <c r="I6825" s="85">
        <v>1</v>
      </c>
      <c r="J6825" s="88">
        <v>0.20862376968514601</v>
      </c>
      <c r="K6825" s="146">
        <v>0.22939194992963238</v>
      </c>
      <c r="L6825" s="147">
        <v>1.271164081878309E-9</v>
      </c>
      <c r="M6825" s="147">
        <v>1.0375509564542629E-2</v>
      </c>
      <c r="N6825" s="87">
        <v>3.708177518743017</v>
      </c>
      <c r="O6825" s="88">
        <v>0.18922815555909259</v>
      </c>
      <c r="P6825" s="89">
        <v>51.029961376616178</v>
      </c>
    </row>
    <row r="6826" spans="1:16">
      <c r="A6826" s="75" t="s">
        <v>6205</v>
      </c>
      <c r="B6826" s="85">
        <v>6822</v>
      </c>
      <c r="C6826" s="85">
        <v>4019</v>
      </c>
      <c r="D6826" s="85">
        <v>6822</v>
      </c>
      <c r="E6826" s="86" t="s">
        <v>6127</v>
      </c>
      <c r="F6826" s="85" t="s">
        <v>6206</v>
      </c>
      <c r="G6826" s="86" t="s">
        <v>82</v>
      </c>
      <c r="H6826" s="85" t="s">
        <v>2</v>
      </c>
      <c r="I6826" s="85">
        <v>1</v>
      </c>
      <c r="J6826" s="88">
        <v>0.86666926777198139</v>
      </c>
      <c r="K6826" s="146">
        <v>0.94915165830400572</v>
      </c>
      <c r="L6826" s="147">
        <v>3.8177370452688524E-9</v>
      </c>
      <c r="M6826" s="147">
        <v>9.2430482150633791E-2</v>
      </c>
      <c r="N6826" s="87">
        <v>11.836848483128451</v>
      </c>
      <c r="O6826" s="88">
        <v>0.79139445067239356</v>
      </c>
      <c r="P6826" s="89">
        <v>66.858543623364</v>
      </c>
    </row>
    <row r="6827" spans="1:16">
      <c r="A6827" s="75" t="s">
        <v>6207</v>
      </c>
      <c r="B6827" s="85">
        <v>6823</v>
      </c>
      <c r="C6827" s="85">
        <v>4020</v>
      </c>
      <c r="D6827" s="85">
        <v>6823</v>
      </c>
      <c r="E6827" s="86" t="s">
        <v>6127</v>
      </c>
      <c r="F6827" s="85" t="s">
        <v>6208</v>
      </c>
      <c r="G6827" s="86" t="s">
        <v>82</v>
      </c>
      <c r="H6827" s="85" t="s">
        <v>2</v>
      </c>
      <c r="I6827" s="85">
        <v>1</v>
      </c>
      <c r="J6827" s="88">
        <v>0.67717952514943969</v>
      </c>
      <c r="K6827" s="146">
        <v>0.40863803343962929</v>
      </c>
      <c r="L6827" s="147">
        <v>2.1493005481212538E-9</v>
      </c>
      <c r="M6827" s="147">
        <v>9.3318894808740643E-2</v>
      </c>
      <c r="N6827" s="87">
        <v>12.38311138000069</v>
      </c>
      <c r="O6827" s="88">
        <v>0.60541061494434123</v>
      </c>
      <c r="P6827" s="89">
        <v>48.890024192313085</v>
      </c>
    </row>
    <row r="6828" spans="1:16">
      <c r="A6828" s="75" t="s">
        <v>6209</v>
      </c>
      <c r="B6828" s="85">
        <v>6824</v>
      </c>
      <c r="C6828" s="85">
        <v>4021</v>
      </c>
      <c r="D6828" s="85">
        <v>6824</v>
      </c>
      <c r="E6828" s="86" t="s">
        <v>6127</v>
      </c>
      <c r="F6828" s="85" t="s">
        <v>1185</v>
      </c>
      <c r="G6828" s="86" t="s">
        <v>82</v>
      </c>
      <c r="H6828" s="85" t="s">
        <v>2</v>
      </c>
      <c r="I6828" s="85">
        <v>1</v>
      </c>
      <c r="J6828" s="88">
        <v>0.1179352852176474</v>
      </c>
      <c r="K6828" s="146">
        <v>0.12858299688573857</v>
      </c>
      <c r="L6828" s="147">
        <v>5.1355858539525278E-10</v>
      </c>
      <c r="M6828" s="147">
        <v>1.4455156778410449E-2</v>
      </c>
      <c r="N6828" s="87">
        <v>1.5894970444076351</v>
      </c>
      <c r="O6828" s="88">
        <v>0.10627246836242869</v>
      </c>
      <c r="P6828" s="89">
        <v>66.85917959792981</v>
      </c>
    </row>
    <row r="6829" spans="1:16">
      <c r="A6829" s="75" t="s">
        <v>6210</v>
      </c>
      <c r="B6829" s="85">
        <v>6825</v>
      </c>
      <c r="C6829" s="85">
        <v>4022</v>
      </c>
      <c r="D6829" s="85">
        <v>6825</v>
      </c>
      <c r="E6829" s="86" t="s">
        <v>6127</v>
      </c>
      <c r="F6829" s="85" t="s">
        <v>4489</v>
      </c>
      <c r="G6829" s="86" t="s">
        <v>82</v>
      </c>
      <c r="H6829" s="85" t="s">
        <v>2</v>
      </c>
      <c r="I6829" s="85">
        <v>1</v>
      </c>
      <c r="J6829" s="88">
        <v>0.64497600853487402</v>
      </c>
      <c r="K6829" s="146">
        <v>0.82562141277656909</v>
      </c>
      <c r="L6829" s="147">
        <v>3.423737864499822E-9</v>
      </c>
      <c r="M6829" s="147">
        <v>6.533332216421045E-2</v>
      </c>
      <c r="N6829" s="87">
        <v>11.24644786411594</v>
      </c>
      <c r="O6829" s="88">
        <v>0.56263842332956859</v>
      </c>
      <c r="P6829" s="89">
        <v>50.028100439142207</v>
      </c>
    </row>
    <row r="6830" spans="1:16">
      <c r="A6830" s="75" t="s">
        <v>6211</v>
      </c>
      <c r="B6830" s="85">
        <v>6826</v>
      </c>
      <c r="C6830" s="85">
        <v>4023</v>
      </c>
      <c r="D6830" s="85">
        <v>6826</v>
      </c>
      <c r="E6830" s="86" t="s">
        <v>6127</v>
      </c>
      <c r="F6830" s="85" t="s">
        <v>6212</v>
      </c>
      <c r="G6830" s="86" t="s">
        <v>82</v>
      </c>
      <c r="H6830" s="85" t="s">
        <v>2</v>
      </c>
      <c r="I6830" s="85">
        <v>1</v>
      </c>
      <c r="J6830" s="88">
        <v>0.65445365186311411</v>
      </c>
      <c r="K6830" s="146">
        <v>0.46837694905008254</v>
      </c>
      <c r="L6830" s="147">
        <v>2.2716005313228202E-9</v>
      </c>
      <c r="M6830" s="147">
        <v>8.8764649422200984E-2</v>
      </c>
      <c r="N6830" s="87">
        <v>11.221759291244361</v>
      </c>
      <c r="O6830" s="88">
        <v>0.5884187944803777</v>
      </c>
      <c r="P6830" s="89">
        <v>52.435520956102152</v>
      </c>
    </row>
    <row r="6831" spans="1:16">
      <c r="A6831" s="75" t="s">
        <v>6213</v>
      </c>
      <c r="B6831" s="85">
        <v>6827</v>
      </c>
      <c r="C6831" s="85">
        <v>4024</v>
      </c>
      <c r="D6831" s="85">
        <v>6827</v>
      </c>
      <c r="E6831" s="86" t="s">
        <v>6127</v>
      </c>
      <c r="F6831" s="85" t="s">
        <v>6214</v>
      </c>
      <c r="G6831" s="86" t="s">
        <v>82</v>
      </c>
      <c r="H6831" s="85" t="s">
        <v>2</v>
      </c>
      <c r="I6831" s="85">
        <v>1</v>
      </c>
      <c r="J6831" s="88">
        <v>1.070545299838731</v>
      </c>
      <c r="K6831" s="146">
        <v>1.2371172276737668</v>
      </c>
      <c r="L6831" s="147">
        <v>4.9627481980256054E-9</v>
      </c>
      <c r="M6831" s="147">
        <v>0.13248900328515631</v>
      </c>
      <c r="N6831" s="87">
        <v>13.669857792538769</v>
      </c>
      <c r="O6831" s="88">
        <v>0.98224641890371134</v>
      </c>
      <c r="P6831" s="89">
        <v>71.854911280776989</v>
      </c>
    </row>
    <row r="6832" spans="1:16">
      <c r="A6832" s="75" t="s">
        <v>6215</v>
      </c>
      <c r="B6832" s="85">
        <v>6828</v>
      </c>
      <c r="C6832" s="85">
        <v>4025</v>
      </c>
      <c r="D6832" s="85">
        <v>6828</v>
      </c>
      <c r="E6832" s="86" t="s">
        <v>6127</v>
      </c>
      <c r="F6832" s="85" t="s">
        <v>965</v>
      </c>
      <c r="G6832" s="86" t="s">
        <v>82</v>
      </c>
      <c r="H6832" s="85" t="s">
        <v>2</v>
      </c>
      <c r="I6832" s="85">
        <v>1</v>
      </c>
      <c r="J6832" s="88">
        <v>0.26172263093200471</v>
      </c>
      <c r="K6832" s="146">
        <v>0.28447307304616759</v>
      </c>
      <c r="L6832" s="147">
        <v>1.1184822123616871E-9</v>
      </c>
      <c r="M6832" s="147">
        <v>2.533568150862793E-2</v>
      </c>
      <c r="N6832" s="87">
        <v>7.6457294725298173</v>
      </c>
      <c r="O6832" s="88">
        <v>0.23513271272163291</v>
      </c>
      <c r="P6832" s="89">
        <v>30.753470099411228</v>
      </c>
    </row>
    <row r="6833" spans="1:16">
      <c r="A6833" s="75" t="s">
        <v>6216</v>
      </c>
      <c r="B6833" s="85">
        <v>6829</v>
      </c>
      <c r="C6833" s="85">
        <v>4026</v>
      </c>
      <c r="D6833" s="85">
        <v>6829</v>
      </c>
      <c r="E6833" s="86" t="s">
        <v>6127</v>
      </c>
      <c r="F6833" s="85" t="s">
        <v>6217</v>
      </c>
      <c r="G6833" s="86" t="s">
        <v>82</v>
      </c>
      <c r="H6833" s="85" t="s">
        <v>2</v>
      </c>
      <c r="I6833" s="85">
        <v>1</v>
      </c>
      <c r="J6833" s="88">
        <v>1.6417155249941511E-2</v>
      </c>
      <c r="K6833" s="146">
        <v>3.165635368560632E-2</v>
      </c>
      <c r="L6833" s="147">
        <v>7.4137163965611536E-11</v>
      </c>
      <c r="M6833" s="147">
        <v>1.1559132213381639E-3</v>
      </c>
      <c r="N6833" s="87">
        <v>0.15569734563348539</v>
      </c>
      <c r="O6833" s="88">
        <v>1.3250134931567049E-2</v>
      </c>
      <c r="P6833" s="89">
        <v>85.101867842744909</v>
      </c>
    </row>
    <row r="6834" spans="1:16">
      <c r="A6834" s="75" t="s">
        <v>6218</v>
      </c>
      <c r="B6834" s="85">
        <v>6830</v>
      </c>
      <c r="C6834" s="85">
        <v>4027</v>
      </c>
      <c r="D6834" s="85">
        <v>6830</v>
      </c>
      <c r="E6834" s="86" t="s">
        <v>6127</v>
      </c>
      <c r="F6834" s="85" t="s">
        <v>4492</v>
      </c>
      <c r="G6834" s="86" t="s">
        <v>82</v>
      </c>
      <c r="H6834" s="85" t="s">
        <v>2</v>
      </c>
      <c r="I6834" s="85">
        <v>1</v>
      </c>
      <c r="J6834" s="88">
        <v>0.2211765637992642</v>
      </c>
      <c r="K6834" s="146">
        <v>0.25612242287059062</v>
      </c>
      <c r="L6834" s="147">
        <v>1.07308500904947E-9</v>
      </c>
      <c r="M6834" s="147">
        <v>1.205714552152632E-2</v>
      </c>
      <c r="N6834" s="87">
        <v>8.0204077176116009</v>
      </c>
      <c r="O6834" s="88">
        <v>0.19878634001280321</v>
      </c>
      <c r="P6834" s="89">
        <v>24.785066671398578</v>
      </c>
    </row>
    <row r="6835" spans="1:16">
      <c r="A6835" s="75" t="s">
        <v>6219</v>
      </c>
      <c r="B6835" s="85">
        <v>6831</v>
      </c>
      <c r="C6835" s="85">
        <v>4028</v>
      </c>
      <c r="D6835" s="85">
        <v>6831</v>
      </c>
      <c r="E6835" s="86" t="s">
        <v>6127</v>
      </c>
      <c r="F6835" s="85" t="s">
        <v>1084</v>
      </c>
      <c r="G6835" s="86" t="s">
        <v>82</v>
      </c>
      <c r="H6835" s="85" t="s">
        <v>2</v>
      </c>
      <c r="I6835" s="85">
        <v>1</v>
      </c>
      <c r="J6835" s="88">
        <v>7.4710374959341116E-2</v>
      </c>
      <c r="K6835" s="146">
        <v>9.0365108324945181E-2</v>
      </c>
      <c r="L6835" s="147">
        <v>3.1587802503656261E-10</v>
      </c>
      <c r="M6835" s="147">
        <v>8.4531186386089946E-3</v>
      </c>
      <c r="N6835" s="87">
        <v>11.665781427212989</v>
      </c>
      <c r="O6835" s="88">
        <v>6.5646688941363912E-2</v>
      </c>
      <c r="P6835" s="89">
        <v>5.6272860374555478</v>
      </c>
    </row>
    <row r="6836" spans="1:16">
      <c r="A6836" s="75" t="s">
        <v>6220</v>
      </c>
      <c r="B6836" s="85">
        <v>6832</v>
      </c>
      <c r="C6836" s="85">
        <v>4029</v>
      </c>
      <c r="D6836" s="85">
        <v>6832</v>
      </c>
      <c r="E6836" s="86" t="s">
        <v>6127</v>
      </c>
      <c r="F6836" s="85" t="s">
        <v>6221</v>
      </c>
      <c r="G6836" s="86" t="s">
        <v>82</v>
      </c>
      <c r="H6836" s="85" t="s">
        <v>2</v>
      </c>
      <c r="I6836" s="85">
        <v>1</v>
      </c>
      <c r="J6836" s="88">
        <v>0.31171838554836201</v>
      </c>
      <c r="K6836" s="146">
        <v>0.21794295223131258</v>
      </c>
      <c r="L6836" s="147">
        <v>1.059714484124514E-9</v>
      </c>
      <c r="M6836" s="147">
        <v>4.2141281431235023E-2</v>
      </c>
      <c r="N6836" s="87">
        <v>5.4052634608955712</v>
      </c>
      <c r="O6836" s="88">
        <v>0.27857402718144558</v>
      </c>
      <c r="P6836" s="89">
        <v>51.537548390895644</v>
      </c>
    </row>
    <row r="6837" spans="1:16">
      <c r="A6837" s="75" t="s">
        <v>6222</v>
      </c>
      <c r="B6837" s="85">
        <v>6833</v>
      </c>
      <c r="C6837" s="85">
        <v>4030</v>
      </c>
      <c r="D6837" s="85">
        <v>6833</v>
      </c>
      <c r="E6837" s="86" t="s">
        <v>6127</v>
      </c>
      <c r="F6837" s="85" t="s">
        <v>4370</v>
      </c>
      <c r="G6837" s="86" t="s">
        <v>82</v>
      </c>
      <c r="H6837" s="85" t="s">
        <v>2</v>
      </c>
      <c r="I6837" s="85">
        <v>1</v>
      </c>
      <c r="J6837" s="88">
        <v>0.29306672426501251</v>
      </c>
      <c r="K6837" s="146">
        <v>0.22656908017618985</v>
      </c>
      <c r="L6837" s="147">
        <v>1.286558613909743E-9</v>
      </c>
      <c r="M6837" s="147">
        <v>3.4145641317597022E-2</v>
      </c>
      <c r="N6837" s="87">
        <v>8.2729829654856282</v>
      </c>
      <c r="O6837" s="88">
        <v>0.27327405215384348</v>
      </c>
      <c r="P6837" s="89">
        <v>33.032106229872085</v>
      </c>
    </row>
    <row r="6838" spans="1:16">
      <c r="A6838" s="75" t="s">
        <v>6223</v>
      </c>
      <c r="B6838" s="85">
        <v>6834</v>
      </c>
      <c r="C6838" s="85">
        <v>4031</v>
      </c>
      <c r="D6838" s="85">
        <v>6834</v>
      </c>
      <c r="E6838" s="86" t="s">
        <v>6127</v>
      </c>
      <c r="F6838" s="85" t="s">
        <v>6224</v>
      </c>
      <c r="G6838" s="86" t="s">
        <v>82</v>
      </c>
      <c r="H6838" s="85" t="s">
        <v>2</v>
      </c>
      <c r="I6838" s="85">
        <v>1</v>
      </c>
      <c r="J6838" s="88">
        <v>0.16781424352097399</v>
      </c>
      <c r="K6838" s="146">
        <v>0.10748519287537588</v>
      </c>
      <c r="L6838" s="147">
        <v>5.3762676041299833E-10</v>
      </c>
      <c r="M6838" s="147">
        <v>2.2839597432949159E-2</v>
      </c>
      <c r="N6838" s="87">
        <v>3.0226066016588442</v>
      </c>
      <c r="O6838" s="88">
        <v>0.14898968574086771</v>
      </c>
      <c r="P6838" s="89">
        <v>49.291788636701952</v>
      </c>
    </row>
    <row r="6839" spans="1:16">
      <c r="A6839" s="75" t="s">
        <v>6225</v>
      </c>
      <c r="B6839" s="85">
        <v>6835</v>
      </c>
      <c r="C6839" s="85">
        <v>4032</v>
      </c>
      <c r="D6839" s="85">
        <v>6835</v>
      </c>
      <c r="E6839" s="86" t="s">
        <v>6127</v>
      </c>
      <c r="F6839" s="85" t="s">
        <v>2895</v>
      </c>
      <c r="G6839" s="86" t="s">
        <v>82</v>
      </c>
      <c r="H6839" s="85" t="s">
        <v>2</v>
      </c>
      <c r="I6839" s="85">
        <v>1</v>
      </c>
      <c r="J6839" s="88">
        <v>0.47197385520552892</v>
      </c>
      <c r="K6839" s="146">
        <v>0.38244932805673387</v>
      </c>
      <c r="L6839" s="147">
        <v>1.7485207488554171E-9</v>
      </c>
      <c r="M6839" s="147">
        <v>6.2610823018402262E-2</v>
      </c>
      <c r="N6839" s="87">
        <v>7.6675375864923776</v>
      </c>
      <c r="O6839" s="88">
        <v>0.42518114438907162</v>
      </c>
      <c r="P6839" s="89">
        <v>55.452110875608589</v>
      </c>
    </row>
    <row r="6840" spans="1:16">
      <c r="A6840" s="75" t="s">
        <v>6226</v>
      </c>
      <c r="B6840" s="85">
        <v>6836</v>
      </c>
      <c r="C6840" s="85">
        <v>4033</v>
      </c>
      <c r="D6840" s="85">
        <v>6836</v>
      </c>
      <c r="E6840" s="86" t="s">
        <v>6127</v>
      </c>
      <c r="F6840" s="85" t="s">
        <v>6227</v>
      </c>
      <c r="G6840" s="86" t="s">
        <v>82</v>
      </c>
      <c r="H6840" s="85" t="s">
        <v>2</v>
      </c>
      <c r="I6840" s="85">
        <v>1</v>
      </c>
      <c r="J6840" s="88">
        <v>0.90430633509437264</v>
      </c>
      <c r="K6840" s="146">
        <v>0.91776058084659917</v>
      </c>
      <c r="L6840" s="147">
        <v>3.8580624383227448E-9</v>
      </c>
      <c r="M6840" s="147">
        <v>0.1153560023808695</v>
      </c>
      <c r="N6840" s="87">
        <v>12.81328462254926</v>
      </c>
      <c r="O6840" s="88">
        <v>0.82428008905980599</v>
      </c>
      <c r="P6840" s="89">
        <v>64.330116230245096</v>
      </c>
    </row>
    <row r="6841" spans="1:16">
      <c r="A6841" s="75" t="s">
        <v>6228</v>
      </c>
      <c r="B6841" s="85">
        <v>6837</v>
      </c>
      <c r="C6841" s="85">
        <v>4034</v>
      </c>
      <c r="D6841" s="85">
        <v>6837</v>
      </c>
      <c r="E6841" s="86" t="s">
        <v>6127</v>
      </c>
      <c r="F6841" s="85" t="s">
        <v>4627</v>
      </c>
      <c r="G6841" s="86" t="s">
        <v>82</v>
      </c>
      <c r="H6841" s="85" t="s">
        <v>2</v>
      </c>
      <c r="I6841" s="85">
        <v>1</v>
      </c>
      <c r="J6841" s="88">
        <v>0.71061264673134195</v>
      </c>
      <c r="K6841" s="146">
        <v>1.1200605819151672</v>
      </c>
      <c r="L6841" s="147">
        <v>3.7352911876298913E-9</v>
      </c>
      <c r="M6841" s="147">
        <v>3.9936736061247438E-2</v>
      </c>
      <c r="N6841" s="87">
        <v>11.05734765086736</v>
      </c>
      <c r="O6841" s="88">
        <v>0.66491587489192983</v>
      </c>
      <c r="P6841" s="89">
        <v>60.133396894667818</v>
      </c>
    </row>
    <row r="6842" spans="1:16">
      <c r="A6842" s="75" t="s">
        <v>6229</v>
      </c>
      <c r="B6842" s="85">
        <v>6838</v>
      </c>
      <c r="C6842" s="85">
        <v>4035</v>
      </c>
      <c r="D6842" s="85">
        <v>6838</v>
      </c>
      <c r="E6842" s="86" t="s">
        <v>6127</v>
      </c>
      <c r="F6842" s="85" t="s">
        <v>6230</v>
      </c>
      <c r="G6842" s="86" t="s">
        <v>82</v>
      </c>
      <c r="H6842" s="85" t="s">
        <v>2</v>
      </c>
      <c r="I6842" s="85">
        <v>1</v>
      </c>
      <c r="J6842" s="88">
        <v>0.51748299348807614</v>
      </c>
      <c r="K6842" s="146">
        <v>0.7924504338510906</v>
      </c>
      <c r="L6842" s="147">
        <v>3.8166322073342529E-9</v>
      </c>
      <c r="M6842" s="147">
        <v>2.1352029702020811E-2</v>
      </c>
      <c r="N6842" s="87">
        <v>5.7278024710633897</v>
      </c>
      <c r="O6842" s="88">
        <v>0.47510981400555258</v>
      </c>
      <c r="P6842" s="89">
        <v>82.948009538699495</v>
      </c>
    </row>
    <row r="6843" spans="1:16">
      <c r="A6843" s="75" t="s">
        <v>6231</v>
      </c>
      <c r="B6843" s="85">
        <v>6839</v>
      </c>
      <c r="C6843" s="85">
        <v>4036</v>
      </c>
      <c r="D6843" s="85">
        <v>6839</v>
      </c>
      <c r="E6843" s="86" t="s">
        <v>6127</v>
      </c>
      <c r="F6843" s="85" t="s">
        <v>6232</v>
      </c>
      <c r="G6843" s="86" t="s">
        <v>82</v>
      </c>
      <c r="H6843" s="85" t="s">
        <v>2</v>
      </c>
      <c r="I6843" s="85">
        <v>1</v>
      </c>
      <c r="J6843" s="88">
        <v>0.86656515383310506</v>
      </c>
      <c r="K6843" s="146">
        <v>1.074388009407615</v>
      </c>
      <c r="L6843" s="147">
        <v>4.0032067358942429E-9</v>
      </c>
      <c r="M6843" s="147">
        <v>4.3628350103893682E-2</v>
      </c>
      <c r="N6843" s="87">
        <v>10.784623464537651</v>
      </c>
      <c r="O6843" s="88">
        <v>0.78343749316751554</v>
      </c>
      <c r="P6843" s="89">
        <v>72.643935668559976</v>
      </c>
    </row>
    <row r="6844" spans="1:16">
      <c r="A6844" s="75" t="s">
        <v>6233</v>
      </c>
      <c r="B6844" s="85">
        <v>6840</v>
      </c>
      <c r="C6844" s="85">
        <v>4037</v>
      </c>
      <c r="D6844" s="85">
        <v>6840</v>
      </c>
      <c r="E6844" s="86" t="s">
        <v>6127</v>
      </c>
      <c r="F6844" s="85" t="s">
        <v>2976</v>
      </c>
      <c r="G6844" s="86" t="s">
        <v>82</v>
      </c>
      <c r="H6844" s="85" t="s">
        <v>2</v>
      </c>
      <c r="I6844" s="85">
        <v>1</v>
      </c>
      <c r="J6844" s="88">
        <v>0.60884711708831629</v>
      </c>
      <c r="K6844" s="146">
        <v>0.72858875925854527</v>
      </c>
      <c r="L6844" s="147">
        <v>3.240087051736588E-9</v>
      </c>
      <c r="M6844" s="147">
        <v>7.4750512486367687E-2</v>
      </c>
      <c r="N6844" s="87">
        <v>7.749082792427326</v>
      </c>
      <c r="O6844" s="88">
        <v>0.55674607768298945</v>
      </c>
      <c r="P6844" s="89">
        <v>71.846706584043872</v>
      </c>
    </row>
    <row r="6845" spans="1:16">
      <c r="A6845" s="75" t="s">
        <v>6234</v>
      </c>
      <c r="B6845" s="85">
        <v>6841</v>
      </c>
      <c r="C6845" s="85">
        <v>4038</v>
      </c>
      <c r="D6845" s="85">
        <v>6841</v>
      </c>
      <c r="E6845" s="86" t="s">
        <v>6127</v>
      </c>
      <c r="F6845" s="85" t="s">
        <v>4496</v>
      </c>
      <c r="G6845" s="86" t="s">
        <v>82</v>
      </c>
      <c r="H6845" s="85" t="s">
        <v>2</v>
      </c>
      <c r="I6845" s="85">
        <v>1</v>
      </c>
      <c r="J6845" s="88">
        <v>0.40497761749600808</v>
      </c>
      <c r="K6845" s="146">
        <v>0.73801889214816185</v>
      </c>
      <c r="L6845" s="147">
        <v>2.440562833694324E-9</v>
      </c>
      <c r="M6845" s="147">
        <v>1.7425912425914802E-2</v>
      </c>
      <c r="N6845" s="87">
        <v>6.8254564001778464</v>
      </c>
      <c r="O6845" s="88">
        <v>0.37581266369820238</v>
      </c>
      <c r="P6845" s="89">
        <v>55.060444556998426</v>
      </c>
    </row>
    <row r="6846" spans="1:16">
      <c r="A6846" s="75" t="s">
        <v>6235</v>
      </c>
      <c r="B6846" s="85">
        <v>6842</v>
      </c>
      <c r="C6846" s="85">
        <v>4039</v>
      </c>
      <c r="D6846" s="85">
        <v>6842</v>
      </c>
      <c r="E6846" s="86" t="s">
        <v>6127</v>
      </c>
      <c r="F6846" s="85" t="s">
        <v>6236</v>
      </c>
      <c r="G6846" s="86" t="s">
        <v>82</v>
      </c>
      <c r="H6846" s="85" t="s">
        <v>2</v>
      </c>
      <c r="I6846" s="85">
        <v>1</v>
      </c>
      <c r="J6846" s="88">
        <v>1.025602387819595</v>
      </c>
      <c r="K6846" s="146">
        <v>1.1860366176164021</v>
      </c>
      <c r="L6846" s="147">
        <v>4.7537639825465742E-9</v>
      </c>
      <c r="M6846" s="147">
        <v>0.12682028994654709</v>
      </c>
      <c r="N6846" s="87">
        <v>13.08754443261425</v>
      </c>
      <c r="O6846" s="88">
        <v>0.94068612343222502</v>
      </c>
      <c r="P6846" s="89">
        <v>71.876441625522105</v>
      </c>
    </row>
    <row r="6847" spans="1:16">
      <c r="A6847" s="75" t="s">
        <v>6237</v>
      </c>
      <c r="B6847" s="85">
        <v>6843</v>
      </c>
      <c r="C6847" s="85">
        <v>4040</v>
      </c>
      <c r="D6847" s="85">
        <v>6843</v>
      </c>
      <c r="E6847" s="86" t="s">
        <v>6127</v>
      </c>
      <c r="F6847" s="85" t="s">
        <v>4372</v>
      </c>
      <c r="G6847" s="86" t="s">
        <v>82</v>
      </c>
      <c r="H6847" s="85" t="s">
        <v>2</v>
      </c>
      <c r="I6847" s="85">
        <v>1</v>
      </c>
      <c r="J6847" s="88">
        <v>0.39890742848134181</v>
      </c>
      <c r="K6847" s="146">
        <v>0.46471800258896695</v>
      </c>
      <c r="L6847" s="147">
        <v>1.9438238544753871E-9</v>
      </c>
      <c r="M6847" s="147">
        <v>2.168961064918087E-2</v>
      </c>
      <c r="N6847" s="87">
        <v>11.43706357748446</v>
      </c>
      <c r="O6847" s="88">
        <v>0.36274554225647898</v>
      </c>
      <c r="P6847" s="89">
        <v>31.716667464417778</v>
      </c>
    </row>
    <row r="6848" spans="1:16">
      <c r="A6848" s="75" t="s">
        <v>6238</v>
      </c>
      <c r="B6848" s="85">
        <v>6844</v>
      </c>
      <c r="C6848" s="85">
        <v>4041</v>
      </c>
      <c r="D6848" s="85">
        <v>6844</v>
      </c>
      <c r="E6848" s="86" t="s">
        <v>6127</v>
      </c>
      <c r="F6848" s="85" t="s">
        <v>2897</v>
      </c>
      <c r="G6848" s="86" t="s">
        <v>82</v>
      </c>
      <c r="H6848" s="85" t="s">
        <v>2</v>
      </c>
      <c r="I6848" s="85">
        <v>1</v>
      </c>
      <c r="J6848" s="88">
        <v>1.167627575130177</v>
      </c>
      <c r="K6848" s="146">
        <v>9.8160972290238035</v>
      </c>
      <c r="L6848" s="147">
        <v>5.9702237856675442E-9</v>
      </c>
      <c r="M6848" s="147">
        <v>3.3454330657307997E-2</v>
      </c>
      <c r="N6848" s="87">
        <v>13.244581683145491</v>
      </c>
      <c r="O6848" s="88">
        <v>1.128583702181946</v>
      </c>
      <c r="P6848" s="89">
        <v>85.210973753752853</v>
      </c>
    </row>
    <row r="6849" spans="1:16">
      <c r="A6849" s="75" t="s">
        <v>6239</v>
      </c>
      <c r="B6849" s="85">
        <v>6845</v>
      </c>
      <c r="C6849" s="85">
        <v>4042</v>
      </c>
      <c r="D6849" s="85">
        <v>6845</v>
      </c>
      <c r="E6849" s="86" t="s">
        <v>6127</v>
      </c>
      <c r="F6849" s="85" t="s">
        <v>4498</v>
      </c>
      <c r="G6849" s="86" t="s">
        <v>82</v>
      </c>
      <c r="H6849" s="85" t="s">
        <v>2</v>
      </c>
      <c r="I6849" s="85">
        <v>1</v>
      </c>
      <c r="J6849" s="88">
        <v>0.35362321446706702</v>
      </c>
      <c r="K6849" s="146">
        <v>0.26111793200445171</v>
      </c>
      <c r="L6849" s="147">
        <v>1.2578330402778149E-9</v>
      </c>
      <c r="M6849" s="147">
        <v>3.7605607129012987E-2</v>
      </c>
      <c r="N6849" s="87">
        <v>6.0893731591826521</v>
      </c>
      <c r="O6849" s="88">
        <v>0.33834769889071381</v>
      </c>
      <c r="P6849" s="89">
        <v>55.563633570475524</v>
      </c>
    </row>
    <row r="6850" spans="1:16">
      <c r="A6850" s="75" t="s">
        <v>6240</v>
      </c>
      <c r="B6850" s="85">
        <v>6846</v>
      </c>
      <c r="C6850" s="85">
        <v>4043</v>
      </c>
      <c r="D6850" s="85">
        <v>6846</v>
      </c>
      <c r="E6850" s="86" t="s">
        <v>6127</v>
      </c>
      <c r="F6850" s="85" t="s">
        <v>2122</v>
      </c>
      <c r="G6850" s="86" t="s">
        <v>82</v>
      </c>
      <c r="H6850" s="85" t="s">
        <v>2</v>
      </c>
      <c r="I6850" s="85">
        <v>1</v>
      </c>
      <c r="J6850" s="88">
        <v>0.77552364642127791</v>
      </c>
      <c r="K6850" s="146">
        <v>0.80822615682331422</v>
      </c>
      <c r="L6850" s="147">
        <v>3.252033406937507E-9</v>
      </c>
      <c r="M6850" s="147">
        <v>6.4271352195599096E-2</v>
      </c>
      <c r="N6850" s="87">
        <v>11.15520727790468</v>
      </c>
      <c r="O6850" s="88">
        <v>0.70652441211256045</v>
      </c>
      <c r="P6850" s="89">
        <v>63.335838995299184</v>
      </c>
    </row>
    <row r="6851" spans="1:16">
      <c r="A6851" s="75" t="s">
        <v>6241</v>
      </c>
      <c r="B6851" s="85">
        <v>6847</v>
      </c>
      <c r="C6851" s="85">
        <v>4044</v>
      </c>
      <c r="D6851" s="85">
        <v>6847</v>
      </c>
      <c r="E6851" s="86" t="s">
        <v>6127</v>
      </c>
      <c r="F6851" s="85" t="s">
        <v>6242</v>
      </c>
      <c r="G6851" s="86" t="s">
        <v>82</v>
      </c>
      <c r="H6851" s="85" t="s">
        <v>2</v>
      </c>
      <c r="I6851" s="85">
        <v>1</v>
      </c>
      <c r="J6851" s="88">
        <v>1.462338226992318</v>
      </c>
      <c r="K6851" s="146">
        <v>2.3050659736651666</v>
      </c>
      <c r="L6851" s="147">
        <v>6.5907904875939703E-9</v>
      </c>
      <c r="M6851" s="147">
        <v>2.974082510859339E-2</v>
      </c>
      <c r="N6851" s="87">
        <v>17.104214532173131</v>
      </c>
      <c r="O6851" s="88">
        <v>1.414099477825969</v>
      </c>
      <c r="P6851" s="89">
        <v>82.675499372744611</v>
      </c>
    </row>
    <row r="6852" spans="1:16">
      <c r="A6852" s="75" t="s">
        <v>6243</v>
      </c>
      <c r="B6852" s="85">
        <v>6848</v>
      </c>
      <c r="C6852" s="85">
        <v>4045</v>
      </c>
      <c r="D6852" s="85">
        <v>6848</v>
      </c>
      <c r="E6852" s="86" t="s">
        <v>6127</v>
      </c>
      <c r="F6852" s="85" t="s">
        <v>6244</v>
      </c>
      <c r="G6852" s="86" t="s">
        <v>82</v>
      </c>
      <c r="H6852" s="85" t="s">
        <v>2</v>
      </c>
      <c r="I6852" s="85">
        <v>1</v>
      </c>
      <c r="J6852" s="88">
        <v>0.98295836618148791</v>
      </c>
      <c r="K6852" s="146">
        <v>1.0442138783246731</v>
      </c>
      <c r="L6852" s="147">
        <v>3.7452924979409559E-9</v>
      </c>
      <c r="M6852" s="147">
        <v>9.3990277471484626E-2</v>
      </c>
      <c r="N6852" s="87">
        <v>15.772643125539471</v>
      </c>
      <c r="O6852" s="88">
        <v>0.90332274529389878</v>
      </c>
      <c r="P6852" s="89">
        <v>57.271488241004789</v>
      </c>
    </row>
    <row r="6853" spans="1:16">
      <c r="A6853" s="75" t="s">
        <v>6245</v>
      </c>
      <c r="B6853" s="85">
        <v>6849</v>
      </c>
      <c r="C6853" s="85">
        <v>4046</v>
      </c>
      <c r="D6853" s="85">
        <v>6849</v>
      </c>
      <c r="E6853" s="86" t="s">
        <v>6127</v>
      </c>
      <c r="F6853" s="85" t="s">
        <v>6246</v>
      </c>
      <c r="G6853" s="86" t="s">
        <v>82</v>
      </c>
      <c r="H6853" s="85" t="s">
        <v>2</v>
      </c>
      <c r="I6853" s="85">
        <v>1</v>
      </c>
      <c r="J6853" s="88">
        <v>1.2256889214402751</v>
      </c>
      <c r="K6853" s="146">
        <v>1.9323515521481678</v>
      </c>
      <c r="L6853" s="147">
        <v>5.6134437816623616E-9</v>
      </c>
      <c r="M6853" s="147">
        <v>2.6009664485442761E-2</v>
      </c>
      <c r="N6853" s="87">
        <v>14.779843276456759</v>
      </c>
      <c r="O6853" s="88">
        <v>1.182030676651028</v>
      </c>
      <c r="P6853" s="89">
        <v>79.975859996696911</v>
      </c>
    </row>
    <row r="6854" spans="1:16">
      <c r="A6854" s="75" t="s">
        <v>6247</v>
      </c>
      <c r="B6854" s="85">
        <v>6850</v>
      </c>
      <c r="C6854" s="85">
        <v>4047</v>
      </c>
      <c r="D6854" s="85">
        <v>6850</v>
      </c>
      <c r="E6854" s="86" t="s">
        <v>6127</v>
      </c>
      <c r="F6854" s="85" t="s">
        <v>6248</v>
      </c>
      <c r="G6854" s="86" t="s">
        <v>82</v>
      </c>
      <c r="H6854" s="85" t="s">
        <v>2</v>
      </c>
      <c r="I6854" s="85">
        <v>1</v>
      </c>
      <c r="J6854" s="88">
        <v>1.165461726220884</v>
      </c>
      <c r="K6854" s="146">
        <v>1.8468825798162603</v>
      </c>
      <c r="L6854" s="147">
        <v>5.3585430058183017E-9</v>
      </c>
      <c r="M6854" s="147">
        <v>2.430733812871682E-2</v>
      </c>
      <c r="N6854" s="87">
        <v>14.388243866224929</v>
      </c>
      <c r="O6854" s="88">
        <v>1.1239101444167821</v>
      </c>
      <c r="P6854" s="89">
        <v>78.113086966440505</v>
      </c>
    </row>
    <row r="6855" spans="1:16">
      <c r="A6855" s="75" t="s">
        <v>6249</v>
      </c>
      <c r="B6855" s="85">
        <v>6851</v>
      </c>
      <c r="C6855" s="85">
        <v>4048</v>
      </c>
      <c r="D6855" s="85">
        <v>6851</v>
      </c>
      <c r="E6855" s="86" t="s">
        <v>6127</v>
      </c>
      <c r="F6855" s="85" t="s">
        <v>6250</v>
      </c>
      <c r="G6855" s="86" t="s">
        <v>82</v>
      </c>
      <c r="H6855" s="85" t="s">
        <v>2</v>
      </c>
      <c r="I6855" s="85">
        <v>1</v>
      </c>
      <c r="J6855" s="88">
        <v>1.385991803230205</v>
      </c>
      <c r="K6855" s="146">
        <v>2.1657791520588243</v>
      </c>
      <c r="L6855" s="147">
        <v>6.2686452169364436E-9</v>
      </c>
      <c r="M6855" s="147">
        <v>3.2893009953190867E-2</v>
      </c>
      <c r="N6855" s="87">
        <v>16.85242992602781</v>
      </c>
      <c r="O6855" s="88">
        <v>1.336894960676251</v>
      </c>
      <c r="P6855" s="89">
        <v>79.32950717163213</v>
      </c>
    </row>
    <row r="6856" spans="1:16">
      <c r="A6856" s="75" t="s">
        <v>6251</v>
      </c>
      <c r="B6856" s="85">
        <v>6852</v>
      </c>
      <c r="C6856" s="85">
        <v>4049</v>
      </c>
      <c r="D6856" s="85">
        <v>6852</v>
      </c>
      <c r="E6856" s="86" t="s">
        <v>6127</v>
      </c>
      <c r="F6856" s="85" t="s">
        <v>6252</v>
      </c>
      <c r="G6856" s="86" t="s">
        <v>82</v>
      </c>
      <c r="H6856" s="85" t="s">
        <v>2</v>
      </c>
      <c r="I6856" s="85">
        <v>1</v>
      </c>
      <c r="J6856" s="88">
        <v>0.99756517845533355</v>
      </c>
      <c r="K6856" s="146">
        <v>0.87533585866674712</v>
      </c>
      <c r="L6856" s="147">
        <v>3.8802225110935521E-9</v>
      </c>
      <c r="M6856" s="147">
        <v>0.13096703789799979</v>
      </c>
      <c r="N6856" s="87">
        <v>15.61129857579002</v>
      </c>
      <c r="O6856" s="88">
        <v>0.90302720013187654</v>
      </c>
      <c r="P6856" s="89">
        <v>57.844464107059601</v>
      </c>
    </row>
    <row r="6857" spans="1:16">
      <c r="A6857" s="75" t="s">
        <v>6253</v>
      </c>
      <c r="B6857" s="85">
        <v>6853</v>
      </c>
      <c r="C6857" s="85">
        <v>4050</v>
      </c>
      <c r="D6857" s="85">
        <v>6853</v>
      </c>
      <c r="E6857" s="86" t="s">
        <v>6127</v>
      </c>
      <c r="F6857" s="85" t="s">
        <v>4883</v>
      </c>
      <c r="G6857" s="86" t="s">
        <v>82</v>
      </c>
      <c r="H6857" s="85" t="s">
        <v>2</v>
      </c>
      <c r="I6857" s="85">
        <v>1</v>
      </c>
      <c r="J6857" s="88">
        <v>0.68724831824405019</v>
      </c>
      <c r="K6857" s="146">
        <v>0.5074859281884343</v>
      </c>
      <c r="L6857" s="147">
        <v>2.3669084276997268E-9</v>
      </c>
      <c r="M6857" s="147">
        <v>9.3300365953831566E-2</v>
      </c>
      <c r="N6857" s="87">
        <v>12.23283771602847</v>
      </c>
      <c r="O6857" s="88">
        <v>0.61821326061524462</v>
      </c>
      <c r="P6857" s="89">
        <v>50.537191366906697</v>
      </c>
    </row>
    <row r="6858" spans="1:16">
      <c r="A6858" s="75" t="s">
        <v>6254</v>
      </c>
      <c r="B6858" s="85">
        <v>6854</v>
      </c>
      <c r="C6858" s="85">
        <v>4051</v>
      </c>
      <c r="D6858" s="85">
        <v>6854</v>
      </c>
      <c r="E6858" s="86" t="s">
        <v>6127</v>
      </c>
      <c r="F6858" s="85" t="s">
        <v>3901</v>
      </c>
      <c r="G6858" s="86" t="s">
        <v>82</v>
      </c>
      <c r="H6858" s="85" t="s">
        <v>2</v>
      </c>
      <c r="I6858" s="85">
        <v>1</v>
      </c>
      <c r="J6858" s="88">
        <v>4.5535705838335813E-2</v>
      </c>
      <c r="K6858" s="146">
        <v>6.5831662786109191E-2</v>
      </c>
      <c r="L6858" s="147">
        <v>1.5010096290473071E-10</v>
      </c>
      <c r="M6858" s="147">
        <v>9.8367166878599727E-4</v>
      </c>
      <c r="N6858" s="87">
        <v>0.1203579633882937</v>
      </c>
      <c r="O6858" s="88">
        <v>3.898922880579693E-2</v>
      </c>
      <c r="P6858" s="89">
        <v>323.94390622921685</v>
      </c>
    </row>
    <row r="6859" spans="1:16">
      <c r="A6859" s="75" t="s">
        <v>6255</v>
      </c>
      <c r="B6859" s="85">
        <v>6855</v>
      </c>
      <c r="C6859" s="85">
        <v>4052</v>
      </c>
      <c r="D6859" s="85">
        <v>6855</v>
      </c>
      <c r="E6859" s="86" t="s">
        <v>6127</v>
      </c>
      <c r="F6859" s="85" t="s">
        <v>1068</v>
      </c>
      <c r="G6859" s="86" t="s">
        <v>82</v>
      </c>
      <c r="H6859" s="85" t="s">
        <v>2</v>
      </c>
      <c r="I6859" s="85">
        <v>1</v>
      </c>
      <c r="J6859" s="88">
        <v>0.40214647727606501</v>
      </c>
      <c r="K6859" s="146">
        <v>0.35137719577454335</v>
      </c>
      <c r="L6859" s="147">
        <v>1.5739728706013219E-9</v>
      </c>
      <c r="M6859" s="147">
        <v>4.2020017546363773E-2</v>
      </c>
      <c r="N6859" s="87">
        <v>7.0221865176771399</v>
      </c>
      <c r="O6859" s="88">
        <v>0.34511519490008219</v>
      </c>
      <c r="P6859" s="89">
        <v>49.146401057749522</v>
      </c>
    </row>
    <row r="6860" spans="1:16">
      <c r="A6860" s="75" t="s">
        <v>6256</v>
      </c>
      <c r="B6860" s="85">
        <v>6856</v>
      </c>
      <c r="C6860" s="85">
        <v>4053</v>
      </c>
      <c r="D6860" s="85">
        <v>6856</v>
      </c>
      <c r="E6860" s="86" t="s">
        <v>6127</v>
      </c>
      <c r="F6860" s="85" t="s">
        <v>6257</v>
      </c>
      <c r="G6860" s="86" t="s">
        <v>82</v>
      </c>
      <c r="H6860" s="85" t="s">
        <v>2</v>
      </c>
      <c r="I6860" s="85">
        <v>1</v>
      </c>
      <c r="J6860" s="88">
        <v>0.76395508683406155</v>
      </c>
      <c r="K6860" s="146">
        <v>0.77782661944066966</v>
      </c>
      <c r="L6860" s="147">
        <v>3.254410467514223E-9</v>
      </c>
      <c r="M6860" s="147">
        <v>9.7401704026059632E-2</v>
      </c>
      <c r="N6860" s="87">
        <v>10.81620228540095</v>
      </c>
      <c r="O6860" s="88">
        <v>0.69663682064922761</v>
      </c>
      <c r="P6860" s="89">
        <v>64.406785511907955</v>
      </c>
    </row>
    <row r="6861" spans="1:16">
      <c r="A6861" s="75" t="s">
        <v>6258</v>
      </c>
      <c r="B6861" s="85">
        <v>6857</v>
      </c>
      <c r="C6861" s="85">
        <v>4054</v>
      </c>
      <c r="D6861" s="85">
        <v>6857</v>
      </c>
      <c r="E6861" s="86" t="s">
        <v>6127</v>
      </c>
      <c r="F6861" s="85" t="s">
        <v>6259</v>
      </c>
      <c r="G6861" s="86" t="s">
        <v>82</v>
      </c>
      <c r="H6861" s="85" t="s">
        <v>2</v>
      </c>
      <c r="I6861" s="85">
        <v>1</v>
      </c>
      <c r="J6861" s="88">
        <v>0.56788820427916198</v>
      </c>
      <c r="K6861" s="146">
        <v>0.34286516806301642</v>
      </c>
      <c r="L6861" s="147">
        <v>1.797239240262487E-9</v>
      </c>
      <c r="M6861" s="147">
        <v>7.8804330989612217E-2</v>
      </c>
      <c r="N6861" s="87">
        <v>10.38217793773978</v>
      </c>
      <c r="O6861" s="88">
        <v>0.50849657446363739</v>
      </c>
      <c r="P6861" s="89">
        <v>48.977832735386357</v>
      </c>
    </row>
    <row r="6862" spans="1:16">
      <c r="A6862" s="75" t="s">
        <v>6260</v>
      </c>
      <c r="B6862" s="85">
        <v>6858</v>
      </c>
      <c r="C6862" s="85">
        <v>4055</v>
      </c>
      <c r="D6862" s="85">
        <v>6858</v>
      </c>
      <c r="E6862" s="86" t="s">
        <v>6127</v>
      </c>
      <c r="F6862" s="85" t="s">
        <v>2641</v>
      </c>
      <c r="G6862" s="86" t="s">
        <v>82</v>
      </c>
      <c r="H6862" s="85" t="s">
        <v>2</v>
      </c>
      <c r="I6862" s="85">
        <v>1</v>
      </c>
      <c r="J6862" s="88">
        <v>0.67659543989728799</v>
      </c>
      <c r="K6862" s="146">
        <v>0.64496803359846866</v>
      </c>
      <c r="L6862" s="147">
        <v>2.808992491940679E-9</v>
      </c>
      <c r="M6862" s="147">
        <v>4.7393221420226478E-2</v>
      </c>
      <c r="N6862" s="87">
        <v>9.6576761479070505</v>
      </c>
      <c r="O6862" s="88">
        <v>0.61486613054781658</v>
      </c>
      <c r="P6862" s="89">
        <v>63.666053937941001</v>
      </c>
    </row>
    <row r="6863" spans="1:16">
      <c r="A6863" s="75" t="s">
        <v>6261</v>
      </c>
      <c r="B6863" s="85">
        <v>6859</v>
      </c>
      <c r="C6863" s="85">
        <v>4056</v>
      </c>
      <c r="D6863" s="85">
        <v>6859</v>
      </c>
      <c r="E6863" s="86" t="s">
        <v>6127</v>
      </c>
      <c r="F6863" s="85" t="s">
        <v>2979</v>
      </c>
      <c r="G6863" s="86" t="s">
        <v>82</v>
      </c>
      <c r="H6863" s="85" t="s">
        <v>2</v>
      </c>
      <c r="I6863" s="85">
        <v>1</v>
      </c>
      <c r="J6863" s="88">
        <v>0.17840217236955219</v>
      </c>
      <c r="K6863" s="146">
        <v>0.2227844631271422</v>
      </c>
      <c r="L6863" s="147">
        <v>8.0949999920644061E-10</v>
      </c>
      <c r="M6863" s="147">
        <v>2.122652184573642E-2</v>
      </c>
      <c r="N6863" s="87">
        <v>2.2755957890124461</v>
      </c>
      <c r="O6863" s="88">
        <v>0.16130899000558879</v>
      </c>
      <c r="P6863" s="89">
        <v>70.886486424547755</v>
      </c>
    </row>
    <row r="6864" spans="1:16">
      <c r="A6864" s="75" t="s">
        <v>6262</v>
      </c>
      <c r="B6864" s="85">
        <v>6860</v>
      </c>
      <c r="C6864" s="85">
        <v>4057</v>
      </c>
      <c r="D6864" s="85">
        <v>6860</v>
      </c>
      <c r="E6864" s="86" t="s">
        <v>6127</v>
      </c>
      <c r="F6864" s="85" t="s">
        <v>6263</v>
      </c>
      <c r="G6864" s="86" t="s">
        <v>82</v>
      </c>
      <c r="H6864" s="85" t="s">
        <v>2</v>
      </c>
      <c r="I6864" s="85">
        <v>1</v>
      </c>
      <c r="J6864" s="88">
        <v>0.1188449364691006</v>
      </c>
      <c r="K6864" s="146">
        <v>0.35743917960371363</v>
      </c>
      <c r="L6864" s="147">
        <v>6.2124852629859503E-10</v>
      </c>
      <c r="M6864" s="147">
        <v>3.1158141991797961E-3</v>
      </c>
      <c r="N6864" s="87">
        <v>1.2895180066933749</v>
      </c>
      <c r="O6864" s="88">
        <v>0.11332644499854951</v>
      </c>
      <c r="P6864" s="89">
        <v>87.882793734028553</v>
      </c>
    </row>
    <row r="6865" spans="1:16">
      <c r="A6865" s="75" t="s">
        <v>6264</v>
      </c>
      <c r="B6865" s="85">
        <v>6861</v>
      </c>
      <c r="C6865" s="85">
        <v>4058</v>
      </c>
      <c r="D6865" s="85">
        <v>6861</v>
      </c>
      <c r="E6865" s="86" t="s">
        <v>6127</v>
      </c>
      <c r="F6865" s="85" t="s">
        <v>6265</v>
      </c>
      <c r="G6865" s="86" t="s">
        <v>82</v>
      </c>
      <c r="H6865" s="85" t="s">
        <v>2</v>
      </c>
      <c r="I6865" s="85">
        <v>1</v>
      </c>
      <c r="J6865" s="88">
        <v>0.67818371710328418</v>
      </c>
      <c r="K6865" s="146">
        <v>1.9001349317742275</v>
      </c>
      <c r="L6865" s="147">
        <v>3.705689982892659E-9</v>
      </c>
      <c r="M6865" s="147">
        <v>1.6920342065998122E-2</v>
      </c>
      <c r="N6865" s="87">
        <v>7.1674468992070093</v>
      </c>
      <c r="O6865" s="88">
        <v>0.65053481411077863</v>
      </c>
      <c r="P6865" s="89">
        <v>90.762418370026907</v>
      </c>
    </row>
    <row r="6866" spans="1:16">
      <c r="A6866" s="75" t="s">
        <v>6266</v>
      </c>
      <c r="B6866" s="85">
        <v>6862</v>
      </c>
      <c r="C6866" s="85">
        <v>4059</v>
      </c>
      <c r="D6866" s="85">
        <v>6862</v>
      </c>
      <c r="E6866" s="86" t="s">
        <v>6127</v>
      </c>
      <c r="F6866" s="85" t="s">
        <v>6267</v>
      </c>
      <c r="G6866" s="86" t="s">
        <v>82</v>
      </c>
      <c r="H6866" s="85" t="s">
        <v>2</v>
      </c>
      <c r="I6866" s="85">
        <v>1</v>
      </c>
      <c r="J6866" s="88">
        <v>0.21781735703117169</v>
      </c>
      <c r="K6866" s="146">
        <v>0.35341059631448229</v>
      </c>
      <c r="L6866" s="147">
        <v>1.106304491209678E-9</v>
      </c>
      <c r="M6866" s="147">
        <v>1.2082219059827081E-2</v>
      </c>
      <c r="N6866" s="87">
        <v>2.3939291753305501</v>
      </c>
      <c r="O6866" s="88">
        <v>0.201362692457176</v>
      </c>
      <c r="P6866" s="89">
        <v>84.113888803486489</v>
      </c>
    </row>
    <row r="6867" spans="1:16">
      <c r="A6867" s="75" t="s">
        <v>6268</v>
      </c>
      <c r="B6867" s="85">
        <v>6863</v>
      </c>
      <c r="C6867" s="85">
        <v>4060</v>
      </c>
      <c r="D6867" s="85">
        <v>6863</v>
      </c>
      <c r="E6867" s="86" t="s">
        <v>6127</v>
      </c>
      <c r="F6867" s="85" t="s">
        <v>4532</v>
      </c>
      <c r="G6867" s="86" t="s">
        <v>82</v>
      </c>
      <c r="H6867" s="85" t="s">
        <v>2</v>
      </c>
      <c r="I6867" s="85">
        <v>1</v>
      </c>
      <c r="J6867" s="88">
        <v>0.69528775722979663</v>
      </c>
      <c r="K6867" s="146">
        <v>0.77445591213406473</v>
      </c>
      <c r="L6867" s="147">
        <v>2.921556288979919E-9</v>
      </c>
      <c r="M6867" s="147">
        <v>3.7138049609280459E-2</v>
      </c>
      <c r="N6867" s="87">
        <v>12.18184858942282</v>
      </c>
      <c r="O6867" s="88">
        <v>0.65758764261028857</v>
      </c>
      <c r="P6867" s="89">
        <v>53.980940395307059</v>
      </c>
    </row>
    <row r="6868" spans="1:16">
      <c r="A6868" s="75" t="s">
        <v>6269</v>
      </c>
      <c r="B6868" s="85">
        <v>6864</v>
      </c>
      <c r="C6868" s="85">
        <v>4061</v>
      </c>
      <c r="D6868" s="85">
        <v>6864</v>
      </c>
      <c r="E6868" s="86" t="s">
        <v>6127</v>
      </c>
      <c r="F6868" s="85" t="s">
        <v>6270</v>
      </c>
      <c r="G6868" s="86" t="s">
        <v>82</v>
      </c>
      <c r="H6868" s="85" t="s">
        <v>2</v>
      </c>
      <c r="I6868" s="85">
        <v>1</v>
      </c>
      <c r="J6868" s="88">
        <v>0.7918217622445014</v>
      </c>
      <c r="K6868" s="146">
        <v>0.69311185360190297</v>
      </c>
      <c r="L6868" s="147">
        <v>3.0842889825794179E-9</v>
      </c>
      <c r="M6868" s="147">
        <v>0.104109006546887</v>
      </c>
      <c r="N6868" s="87">
        <v>12.342834347612509</v>
      </c>
      <c r="O6868" s="88">
        <v>0.71723527119413188</v>
      </c>
      <c r="P6868" s="89">
        <v>58.109446420049188</v>
      </c>
    </row>
    <row r="6869" spans="1:16">
      <c r="A6869" s="75" t="s">
        <v>6271</v>
      </c>
      <c r="B6869" s="85">
        <v>6865</v>
      </c>
      <c r="C6869" s="85">
        <v>4062</v>
      </c>
      <c r="D6869" s="85">
        <v>6865</v>
      </c>
      <c r="E6869" s="86" t="s">
        <v>6127</v>
      </c>
      <c r="F6869" s="85" t="s">
        <v>2700</v>
      </c>
      <c r="G6869" s="86" t="s">
        <v>82</v>
      </c>
      <c r="H6869" s="85" t="s">
        <v>2</v>
      </c>
      <c r="I6869" s="85">
        <v>1</v>
      </c>
      <c r="J6869" s="88">
        <v>0.99910275078335831</v>
      </c>
      <c r="K6869" s="146">
        <v>1.2499911158481132</v>
      </c>
      <c r="L6869" s="147">
        <v>4.5697092261481226E-9</v>
      </c>
      <c r="M6869" s="147">
        <v>3.7840338994334158E-2</v>
      </c>
      <c r="N6869" s="87">
        <v>10.92841461862151</v>
      </c>
      <c r="O6869" s="88">
        <v>0.89750465256409606</v>
      </c>
      <c r="P6869" s="89">
        <v>82.125787123302402</v>
      </c>
    </row>
    <row r="6870" spans="1:16">
      <c r="A6870" s="75" t="s">
        <v>6272</v>
      </c>
      <c r="B6870" s="85">
        <v>6866</v>
      </c>
      <c r="C6870" s="85">
        <v>4063</v>
      </c>
      <c r="D6870" s="85">
        <v>6866</v>
      </c>
      <c r="E6870" s="86" t="s">
        <v>6127</v>
      </c>
      <c r="F6870" s="85" t="s">
        <v>6273</v>
      </c>
      <c r="G6870" s="86" t="s">
        <v>82</v>
      </c>
      <c r="H6870" s="85" t="s">
        <v>2</v>
      </c>
      <c r="I6870" s="85">
        <v>1</v>
      </c>
      <c r="J6870" s="88">
        <v>0.98135327766540192</v>
      </c>
      <c r="K6870" s="146">
        <v>1.1316860316774919</v>
      </c>
      <c r="L6870" s="147">
        <v>4.5453337111924766E-9</v>
      </c>
      <c r="M6870" s="147">
        <v>0.12145693941965501</v>
      </c>
      <c r="N6870" s="87">
        <v>12.54144056878749</v>
      </c>
      <c r="O6870" s="88">
        <v>0.90002320949135495</v>
      </c>
      <c r="P6870" s="89">
        <v>71.763941674394857</v>
      </c>
    </row>
    <row r="6871" spans="1:16">
      <c r="A6871" s="75" t="s">
        <v>6274</v>
      </c>
      <c r="B6871" s="85">
        <v>6867</v>
      </c>
      <c r="C6871" s="85">
        <v>4064</v>
      </c>
      <c r="D6871" s="85">
        <v>6867</v>
      </c>
      <c r="E6871" s="86" t="s">
        <v>6127</v>
      </c>
      <c r="F6871" s="85" t="s">
        <v>6275</v>
      </c>
      <c r="G6871" s="86" t="s">
        <v>82</v>
      </c>
      <c r="H6871" s="85" t="s">
        <v>2</v>
      </c>
      <c r="I6871" s="85">
        <v>1</v>
      </c>
      <c r="J6871" s="88">
        <v>0.77653060065100166</v>
      </c>
      <c r="K6871" s="146">
        <v>1.0407639142576901</v>
      </c>
      <c r="L6871" s="147">
        <v>3.9040407818879991E-9</v>
      </c>
      <c r="M6871" s="147">
        <v>5.6246499945034133E-2</v>
      </c>
      <c r="N6871" s="87">
        <v>8.9209602627085705</v>
      </c>
      <c r="O6871" s="88">
        <v>0.71602379923954773</v>
      </c>
      <c r="P6871" s="89">
        <v>80.26308582862687</v>
      </c>
    </row>
    <row r="6872" spans="1:16">
      <c r="A6872" s="75" t="s">
        <v>6276</v>
      </c>
      <c r="B6872" s="85">
        <v>6868</v>
      </c>
      <c r="C6872" s="85">
        <v>4065</v>
      </c>
      <c r="D6872" s="85">
        <v>6868</v>
      </c>
      <c r="E6872" s="86" t="s">
        <v>6127</v>
      </c>
      <c r="F6872" s="85" t="s">
        <v>4381</v>
      </c>
      <c r="G6872" s="86" t="s">
        <v>82</v>
      </c>
      <c r="H6872" s="85" t="s">
        <v>2</v>
      </c>
      <c r="I6872" s="85">
        <v>1</v>
      </c>
      <c r="J6872" s="88">
        <v>0.4485764939894612</v>
      </c>
      <c r="K6872" s="146">
        <v>0.52159458939563297</v>
      </c>
      <c r="L6872" s="147">
        <v>1.935529284787553E-9</v>
      </c>
      <c r="M6872" s="147">
        <v>4.5333637174723197E-2</v>
      </c>
      <c r="N6872" s="87">
        <v>9.0455534831017914</v>
      </c>
      <c r="O6872" s="88">
        <v>0.39597432671858029</v>
      </c>
      <c r="P6872" s="89">
        <v>43.775577410305416</v>
      </c>
    </row>
    <row r="6873" spans="1:16">
      <c r="A6873" s="75" t="s">
        <v>6277</v>
      </c>
      <c r="B6873" s="85">
        <v>6869</v>
      </c>
      <c r="C6873" s="85">
        <v>4066</v>
      </c>
      <c r="D6873" s="85">
        <v>6869</v>
      </c>
      <c r="E6873" s="86" t="s">
        <v>6127</v>
      </c>
      <c r="F6873" s="85" t="s">
        <v>4641</v>
      </c>
      <c r="G6873" s="86" t="s">
        <v>82</v>
      </c>
      <c r="H6873" s="85" t="s">
        <v>2</v>
      </c>
      <c r="I6873" s="85">
        <v>1</v>
      </c>
      <c r="J6873" s="88">
        <v>0.39803241148707003</v>
      </c>
      <c r="K6873" s="146">
        <v>0.39031536639876063</v>
      </c>
      <c r="L6873" s="147">
        <v>1.806029601469778E-9</v>
      </c>
      <c r="M6873" s="147">
        <v>1.5080028447155121E-2</v>
      </c>
      <c r="N6873" s="87">
        <v>8.5344996535645272</v>
      </c>
      <c r="O6873" s="88">
        <v>0.3670554929452341</v>
      </c>
      <c r="P6873" s="89">
        <v>43.008437265789723</v>
      </c>
    </row>
    <row r="6874" spans="1:16">
      <c r="A6874" s="75" t="s">
        <v>6278</v>
      </c>
      <c r="B6874" s="85">
        <v>6870</v>
      </c>
      <c r="C6874" s="85">
        <v>4067</v>
      </c>
      <c r="D6874" s="85">
        <v>6870</v>
      </c>
      <c r="E6874" s="86" t="s">
        <v>6127</v>
      </c>
      <c r="F6874" s="85" t="s">
        <v>4383</v>
      </c>
      <c r="G6874" s="86" t="s">
        <v>82</v>
      </c>
      <c r="H6874" s="85" t="s">
        <v>2</v>
      </c>
      <c r="I6874" s="85">
        <v>1</v>
      </c>
      <c r="J6874" s="88">
        <v>0.51280434218017734</v>
      </c>
      <c r="K6874" s="146">
        <v>0.54687160989563399</v>
      </c>
      <c r="L6874" s="147">
        <v>2.33834063609979E-9</v>
      </c>
      <c r="M6874" s="147">
        <v>5.6580913406147917E-2</v>
      </c>
      <c r="N6874" s="87">
        <v>9.0182330671967943</v>
      </c>
      <c r="O6874" s="88">
        <v>0.4433191120820405</v>
      </c>
      <c r="P6874" s="89">
        <v>49.158089925019063</v>
      </c>
    </row>
    <row r="6875" spans="1:16">
      <c r="A6875" s="75" t="s">
        <v>6279</v>
      </c>
      <c r="B6875" s="85">
        <v>6871</v>
      </c>
      <c r="C6875" s="85">
        <v>4068</v>
      </c>
      <c r="D6875" s="85">
        <v>6871</v>
      </c>
      <c r="E6875" s="86" t="s">
        <v>6127</v>
      </c>
      <c r="F6875" s="85" t="s">
        <v>6280</v>
      </c>
      <c r="G6875" s="86" t="s">
        <v>82</v>
      </c>
      <c r="H6875" s="85" t="s">
        <v>2</v>
      </c>
      <c r="I6875" s="85">
        <v>1</v>
      </c>
      <c r="J6875" s="88">
        <v>0.80964306295568866</v>
      </c>
      <c r="K6875" s="146">
        <v>0.68272468931035413</v>
      </c>
      <c r="L6875" s="147">
        <v>3.0839442527162168E-9</v>
      </c>
      <c r="M6875" s="147">
        <v>0.1070259525541551</v>
      </c>
      <c r="N6875" s="87">
        <v>12.853069040084421</v>
      </c>
      <c r="O6875" s="88">
        <v>0.73239166739942896</v>
      </c>
      <c r="P6875" s="89">
        <v>56.981851191753847</v>
      </c>
    </row>
    <row r="6876" spans="1:16">
      <c r="A6876" s="75" t="s">
        <v>6281</v>
      </c>
      <c r="B6876" s="85">
        <v>6872</v>
      </c>
      <c r="C6876" s="85">
        <v>4069</v>
      </c>
      <c r="D6876" s="85">
        <v>6872</v>
      </c>
      <c r="E6876" s="86" t="s">
        <v>6127</v>
      </c>
      <c r="F6876" s="85" t="s">
        <v>6282</v>
      </c>
      <c r="G6876" s="86" t="s">
        <v>82</v>
      </c>
      <c r="H6876" s="85" t="s">
        <v>2</v>
      </c>
      <c r="I6876" s="85">
        <v>1</v>
      </c>
      <c r="J6876" s="88">
        <v>0.89804629282201665</v>
      </c>
      <c r="K6876" s="146">
        <v>1.2845053845374612</v>
      </c>
      <c r="L6876" s="147">
        <v>4.5549760761178142E-9</v>
      </c>
      <c r="M6876" s="147">
        <v>3.2646837999689038E-2</v>
      </c>
      <c r="N6876" s="87">
        <v>9.9556473232856408</v>
      </c>
      <c r="O6876" s="88">
        <v>0.82972995957447626</v>
      </c>
      <c r="P6876" s="89">
        <v>83.342642887096787</v>
      </c>
    </row>
    <row r="6877" spans="1:16">
      <c r="A6877" s="75" t="s">
        <v>6283</v>
      </c>
      <c r="B6877" s="85">
        <v>6873</v>
      </c>
      <c r="C6877" s="85">
        <v>4070</v>
      </c>
      <c r="D6877" s="85">
        <v>6873</v>
      </c>
      <c r="E6877" s="86" t="s">
        <v>6127</v>
      </c>
      <c r="F6877" s="85" t="s">
        <v>6284</v>
      </c>
      <c r="G6877" s="86" t="s">
        <v>82</v>
      </c>
      <c r="H6877" s="85" t="s">
        <v>2</v>
      </c>
      <c r="I6877" s="85">
        <v>1</v>
      </c>
      <c r="J6877" s="88">
        <v>0.63949456339197586</v>
      </c>
      <c r="K6877" s="146">
        <v>0.43191244208917473</v>
      </c>
      <c r="L6877" s="147">
        <v>2.1439972928192248E-9</v>
      </c>
      <c r="M6877" s="147">
        <v>8.2994935790999216E-2</v>
      </c>
      <c r="N6877" s="87">
        <v>12.368856832280549</v>
      </c>
      <c r="O6877" s="88">
        <v>0.57307868510260296</v>
      </c>
      <c r="P6877" s="89">
        <v>46.332388908162308</v>
      </c>
    </row>
    <row r="6878" spans="1:16">
      <c r="A6878" s="75" t="s">
        <v>6285</v>
      </c>
      <c r="B6878" s="85">
        <v>6874</v>
      </c>
      <c r="C6878" s="85">
        <v>4071</v>
      </c>
      <c r="D6878" s="85">
        <v>6874</v>
      </c>
      <c r="E6878" s="86" t="s">
        <v>6127</v>
      </c>
      <c r="F6878" s="85" t="s">
        <v>6286</v>
      </c>
      <c r="G6878" s="86" t="s">
        <v>82</v>
      </c>
      <c r="H6878" s="85" t="s">
        <v>2</v>
      </c>
      <c r="I6878" s="85">
        <v>1</v>
      </c>
      <c r="J6878" s="88">
        <v>0.68641602337137364</v>
      </c>
      <c r="K6878" s="146">
        <v>2.3318153455732422</v>
      </c>
      <c r="L6878" s="147">
        <v>4.3278045345767051E-9</v>
      </c>
      <c r="M6878" s="147">
        <v>2.588783243412841E-3</v>
      </c>
      <c r="N6878" s="87">
        <v>7.1685546529495028</v>
      </c>
      <c r="O6878" s="88">
        <v>0.67449470683776636</v>
      </c>
      <c r="P6878" s="89">
        <v>94.090753226000089</v>
      </c>
    </row>
    <row r="6879" spans="1:16">
      <c r="A6879" s="75" t="s">
        <v>6287</v>
      </c>
      <c r="B6879" s="85">
        <v>6875</v>
      </c>
      <c r="C6879" s="85">
        <v>4072</v>
      </c>
      <c r="D6879" s="85">
        <v>6875</v>
      </c>
      <c r="E6879" s="86" t="s">
        <v>6127</v>
      </c>
      <c r="F6879" s="85" t="s">
        <v>4711</v>
      </c>
      <c r="G6879" s="86" t="s">
        <v>82</v>
      </c>
      <c r="H6879" s="85" t="s">
        <v>2</v>
      </c>
      <c r="I6879" s="85">
        <v>1</v>
      </c>
      <c r="J6879" s="88">
        <v>0.93900595241608653</v>
      </c>
      <c r="K6879" s="146">
        <v>2.7370482459622272</v>
      </c>
      <c r="L6879" s="147">
        <v>5.2627498290478958E-9</v>
      </c>
      <c r="M6879" s="147">
        <v>1.471418690914951E-2</v>
      </c>
      <c r="N6879" s="87">
        <v>11.41683550403174</v>
      </c>
      <c r="O6879" s="88">
        <v>0.91239817001098822</v>
      </c>
      <c r="P6879" s="89">
        <v>79.916906019078922</v>
      </c>
    </row>
    <row r="6880" spans="1:16">
      <c r="A6880" s="75" t="s">
        <v>6288</v>
      </c>
      <c r="B6880" s="85">
        <v>6876</v>
      </c>
      <c r="C6880" s="85">
        <v>4073</v>
      </c>
      <c r="D6880" s="85">
        <v>6876</v>
      </c>
      <c r="E6880" s="86" t="s">
        <v>6127</v>
      </c>
      <c r="F6880" s="85" t="s">
        <v>6289</v>
      </c>
      <c r="G6880" s="86" t="s">
        <v>82</v>
      </c>
      <c r="H6880" s="85" t="s">
        <v>2</v>
      </c>
      <c r="I6880" s="85">
        <v>1</v>
      </c>
      <c r="J6880" s="88">
        <v>0.3949493880447606</v>
      </c>
      <c r="K6880" s="146">
        <v>0.36185835032169272</v>
      </c>
      <c r="L6880" s="147">
        <v>1.4849755928835611E-9</v>
      </c>
      <c r="M6880" s="147">
        <v>4.1779535687333412E-2</v>
      </c>
      <c r="N6880" s="87">
        <v>6.3181918463636171</v>
      </c>
      <c r="O6880" s="88">
        <v>0.35704249634338242</v>
      </c>
      <c r="P6880" s="89">
        <v>56.510233469544815</v>
      </c>
    </row>
    <row r="6881" spans="1:16">
      <c r="A6881" s="75" t="s">
        <v>6290</v>
      </c>
      <c r="B6881" s="85">
        <v>6877</v>
      </c>
      <c r="C6881" s="85">
        <v>4074</v>
      </c>
      <c r="D6881" s="85">
        <v>6877</v>
      </c>
      <c r="E6881" s="86" t="s">
        <v>6127</v>
      </c>
      <c r="F6881" s="85" t="s">
        <v>6291</v>
      </c>
      <c r="G6881" s="86" t="s">
        <v>82</v>
      </c>
      <c r="H6881" s="85" t="s">
        <v>2</v>
      </c>
      <c r="I6881" s="85">
        <v>1</v>
      </c>
      <c r="J6881" s="88">
        <v>1.153159805055217</v>
      </c>
      <c r="K6881" s="146">
        <v>2.8822069363852352</v>
      </c>
      <c r="L6881" s="147">
        <v>5.925551868405589E-9</v>
      </c>
      <c r="M6881" s="147">
        <v>1.8280867501923561E-2</v>
      </c>
      <c r="N6881" s="87">
        <v>11.474532931262649</v>
      </c>
      <c r="O6881" s="88">
        <v>1.074935663159952</v>
      </c>
      <c r="P6881" s="89">
        <v>93.680123591894812</v>
      </c>
    </row>
    <row r="6882" spans="1:16">
      <c r="A6882" s="75" t="s">
        <v>6292</v>
      </c>
      <c r="B6882" s="85">
        <v>6878</v>
      </c>
      <c r="C6882" s="85">
        <v>4075</v>
      </c>
      <c r="D6882" s="85">
        <v>6878</v>
      </c>
      <c r="E6882" s="86" t="s">
        <v>6127</v>
      </c>
      <c r="F6882" s="85" t="s">
        <v>5075</v>
      </c>
      <c r="G6882" s="86" t="s">
        <v>82</v>
      </c>
      <c r="H6882" s="85" t="s">
        <v>2</v>
      </c>
      <c r="I6882" s="85">
        <v>1</v>
      </c>
      <c r="J6882" s="88">
        <v>0.46802999709264931</v>
      </c>
      <c r="K6882" s="146">
        <v>0.32668512393667376</v>
      </c>
      <c r="L6882" s="147">
        <v>1.5943484377019261E-9</v>
      </c>
      <c r="M6882" s="147">
        <v>5.8867874880781698E-2</v>
      </c>
      <c r="N6882" s="87">
        <v>8.1320799703455116</v>
      </c>
      <c r="O6882" s="88">
        <v>0.40264650632798588</v>
      </c>
      <c r="P6882" s="89">
        <v>49.513348097446027</v>
      </c>
    </row>
    <row r="6883" spans="1:16">
      <c r="A6883" s="75" t="s">
        <v>6293</v>
      </c>
      <c r="B6883" s="85">
        <v>6879</v>
      </c>
      <c r="C6883" s="85">
        <v>4076</v>
      </c>
      <c r="D6883" s="85">
        <v>6879</v>
      </c>
      <c r="E6883" s="86" t="s">
        <v>6127</v>
      </c>
      <c r="F6883" s="85" t="s">
        <v>6294</v>
      </c>
      <c r="G6883" s="86" t="s">
        <v>82</v>
      </c>
      <c r="H6883" s="85" t="s">
        <v>2</v>
      </c>
      <c r="I6883" s="85">
        <v>1</v>
      </c>
      <c r="J6883" s="88">
        <v>0.95173834444728977</v>
      </c>
      <c r="K6883" s="146">
        <v>1.1002716324851476</v>
      </c>
      <c r="L6883" s="147">
        <v>4.4118882222421753E-9</v>
      </c>
      <c r="M6883" s="147">
        <v>0.117750151592885</v>
      </c>
      <c r="N6883" s="87">
        <v>12.15030291557542</v>
      </c>
      <c r="O6883" s="88">
        <v>0.87313102090855044</v>
      </c>
      <c r="P6883" s="89">
        <v>71.860843879808755</v>
      </c>
    </row>
    <row r="6884" spans="1:16">
      <c r="A6884" s="75" t="s">
        <v>6295</v>
      </c>
      <c r="B6884" s="85">
        <v>6880</v>
      </c>
      <c r="C6884" s="85">
        <v>4077</v>
      </c>
      <c r="D6884" s="85">
        <v>6880</v>
      </c>
      <c r="E6884" s="86" t="s">
        <v>6127</v>
      </c>
      <c r="F6884" s="85" t="s">
        <v>3906</v>
      </c>
      <c r="G6884" s="86" t="s">
        <v>82</v>
      </c>
      <c r="H6884" s="85" t="s">
        <v>2</v>
      </c>
      <c r="I6884" s="85">
        <v>1</v>
      </c>
      <c r="J6884" s="88">
        <v>0.63091891909684272</v>
      </c>
      <c r="K6884" s="146">
        <v>0.69614283462898252</v>
      </c>
      <c r="L6884" s="147">
        <v>2.497237124827634E-9</v>
      </c>
      <c r="M6884" s="147">
        <v>6.865871289667376E-2</v>
      </c>
      <c r="N6884" s="87">
        <v>10.14013430612224</v>
      </c>
      <c r="O6884" s="88">
        <v>0.56843272050918225</v>
      </c>
      <c r="P6884" s="89">
        <v>56.05771120467147</v>
      </c>
    </row>
    <row r="6885" spans="1:16">
      <c r="A6885" s="75" t="s">
        <v>6296</v>
      </c>
      <c r="B6885" s="85">
        <v>6881</v>
      </c>
      <c r="C6885" s="85">
        <v>4078</v>
      </c>
      <c r="D6885" s="85">
        <v>6881</v>
      </c>
      <c r="E6885" s="86" t="s">
        <v>6127</v>
      </c>
      <c r="F6885" s="85" t="s">
        <v>2981</v>
      </c>
      <c r="G6885" s="86" t="s">
        <v>82</v>
      </c>
      <c r="H6885" s="85" t="s">
        <v>2</v>
      </c>
      <c r="I6885" s="85">
        <v>1</v>
      </c>
      <c r="J6885" s="88">
        <v>0.83829231023525663</v>
      </c>
      <c r="K6885" s="146">
        <v>1.280877668072836</v>
      </c>
      <c r="L6885" s="147">
        <v>3.474552334144935E-9</v>
      </c>
      <c r="M6885" s="147">
        <v>4.7574079578743239E-2</v>
      </c>
      <c r="N6885" s="87">
        <v>10.5668642089726</v>
      </c>
      <c r="O6885" s="88">
        <v>0.79828905237777548</v>
      </c>
      <c r="P6885" s="89">
        <v>75.546447516561003</v>
      </c>
    </row>
    <row r="6886" spans="1:16">
      <c r="A6886" s="75" t="s">
        <v>6297</v>
      </c>
      <c r="B6886" s="85">
        <v>6882</v>
      </c>
      <c r="C6886" s="85">
        <v>4079</v>
      </c>
      <c r="D6886" s="85">
        <v>6882</v>
      </c>
      <c r="E6886" s="86" t="s">
        <v>6127</v>
      </c>
      <c r="F6886" s="85" t="s">
        <v>6298</v>
      </c>
      <c r="G6886" s="86" t="s">
        <v>82</v>
      </c>
      <c r="H6886" s="85" t="s">
        <v>2</v>
      </c>
      <c r="I6886" s="85">
        <v>1</v>
      </c>
      <c r="J6886" s="88">
        <v>0.46315747730436252</v>
      </c>
      <c r="K6886" s="146">
        <v>0.68140427010223159</v>
      </c>
      <c r="L6886" s="147">
        <v>2.4995076733694809E-9</v>
      </c>
      <c r="M6886" s="147">
        <v>2.3867120726503939E-2</v>
      </c>
      <c r="N6886" s="87">
        <v>6.9227247045158844</v>
      </c>
      <c r="O6886" s="88">
        <v>0.44094522436664901</v>
      </c>
      <c r="P6886" s="89">
        <v>63.695328528521181</v>
      </c>
    </row>
    <row r="6887" spans="1:16">
      <c r="A6887" s="75" t="s">
        <v>6299</v>
      </c>
      <c r="B6887" s="85">
        <v>6883</v>
      </c>
      <c r="C6887" s="85">
        <v>4080</v>
      </c>
      <c r="D6887" s="85">
        <v>6883</v>
      </c>
      <c r="E6887" s="86" t="s">
        <v>6127</v>
      </c>
      <c r="F6887" s="85" t="s">
        <v>6300</v>
      </c>
      <c r="G6887" s="86" t="s">
        <v>82</v>
      </c>
      <c r="H6887" s="85" t="s">
        <v>2</v>
      </c>
      <c r="I6887" s="85">
        <v>1</v>
      </c>
      <c r="J6887" s="88">
        <v>0.86949121658074568</v>
      </c>
      <c r="K6887" s="146">
        <v>1.477338277014107</v>
      </c>
      <c r="L6887" s="147">
        <v>5.1934239957591427E-9</v>
      </c>
      <c r="M6887" s="147">
        <v>2.4697566677271628E-2</v>
      </c>
      <c r="N6887" s="87">
        <v>12.24486781921124</v>
      </c>
      <c r="O6887" s="88">
        <v>0.84206420098090962</v>
      </c>
      <c r="P6887" s="89">
        <v>68.768745682969055</v>
      </c>
    </row>
    <row r="6888" spans="1:16">
      <c r="A6888" s="75" t="s">
        <v>6301</v>
      </c>
      <c r="B6888" s="85">
        <v>6884</v>
      </c>
      <c r="C6888" s="85">
        <v>4081</v>
      </c>
      <c r="D6888" s="85">
        <v>6884</v>
      </c>
      <c r="E6888" s="86" t="s">
        <v>6127</v>
      </c>
      <c r="F6888" s="85" t="s">
        <v>6302</v>
      </c>
      <c r="G6888" s="86" t="s">
        <v>82</v>
      </c>
      <c r="H6888" s="85" t="s">
        <v>2</v>
      </c>
      <c r="I6888" s="85">
        <v>1</v>
      </c>
      <c r="J6888" s="88">
        <v>0.73118036565931932</v>
      </c>
      <c r="K6888" s="146">
        <v>1.0916198191970055</v>
      </c>
      <c r="L6888" s="147">
        <v>2.9967750692290348E-9</v>
      </c>
      <c r="M6888" s="147">
        <v>7.3897671111258917E-2</v>
      </c>
      <c r="N6888" s="87">
        <v>10.9949323102961</v>
      </c>
      <c r="O6888" s="88">
        <v>0.67236538047793604</v>
      </c>
      <c r="P6888" s="89">
        <v>61.152298304584001</v>
      </c>
    </row>
    <row r="6889" spans="1:16">
      <c r="A6889" s="75" t="s">
        <v>6303</v>
      </c>
      <c r="B6889" s="85">
        <v>6885</v>
      </c>
      <c r="C6889" s="85">
        <v>4082</v>
      </c>
      <c r="D6889" s="85">
        <v>6885</v>
      </c>
      <c r="E6889" s="86" t="s">
        <v>6127</v>
      </c>
      <c r="F6889" s="85" t="s">
        <v>6304</v>
      </c>
      <c r="G6889" s="86" t="s">
        <v>82</v>
      </c>
      <c r="H6889" s="85" t="s">
        <v>2</v>
      </c>
      <c r="I6889" s="85">
        <v>1</v>
      </c>
      <c r="J6889" s="88">
        <v>0.51383934630816097</v>
      </c>
      <c r="K6889" s="146">
        <v>0.31046637644431996</v>
      </c>
      <c r="L6889" s="147">
        <v>1.6229966112245549E-9</v>
      </c>
      <c r="M6889" s="147">
        <v>7.106606211781788E-2</v>
      </c>
      <c r="N6889" s="87">
        <v>9.4108118230297677</v>
      </c>
      <c r="O6889" s="88">
        <v>0.45871377075592551</v>
      </c>
      <c r="P6889" s="89">
        <v>48.743273097160362</v>
      </c>
    </row>
    <row r="6890" spans="1:16">
      <c r="A6890" s="75" t="s">
        <v>6305</v>
      </c>
      <c r="B6890" s="85">
        <v>6886</v>
      </c>
      <c r="C6890" s="85">
        <v>4083</v>
      </c>
      <c r="D6890" s="85">
        <v>6886</v>
      </c>
      <c r="E6890" s="86" t="s">
        <v>6127</v>
      </c>
      <c r="F6890" s="85" t="s">
        <v>3908</v>
      </c>
      <c r="G6890" s="86" t="s">
        <v>82</v>
      </c>
      <c r="H6890" s="85" t="s">
        <v>2</v>
      </c>
      <c r="I6890" s="85">
        <v>1</v>
      </c>
      <c r="J6890" s="88">
        <v>0.54643320375006044</v>
      </c>
      <c r="K6890" s="146">
        <v>0.64650139299502463</v>
      </c>
      <c r="L6890" s="147">
        <v>2.532374466224042E-9</v>
      </c>
      <c r="M6890" s="147">
        <v>6.7000960473670962E-2</v>
      </c>
      <c r="N6890" s="87">
        <v>6.9503143711702986</v>
      </c>
      <c r="O6890" s="88">
        <v>0.49991833879327408</v>
      </c>
      <c r="P6890" s="89">
        <v>71.927442716392918</v>
      </c>
    </row>
    <row r="6891" spans="1:16">
      <c r="A6891" s="75" t="s">
        <v>6306</v>
      </c>
      <c r="B6891" s="85">
        <v>6887</v>
      </c>
      <c r="C6891" s="85">
        <v>4084</v>
      </c>
      <c r="D6891" s="85">
        <v>6887</v>
      </c>
      <c r="E6891" s="86" t="s">
        <v>6127</v>
      </c>
      <c r="F6891" s="85" t="s">
        <v>2124</v>
      </c>
      <c r="G6891" s="86" t="s">
        <v>82</v>
      </c>
      <c r="H6891" s="85" t="s">
        <v>2</v>
      </c>
      <c r="I6891" s="85">
        <v>1</v>
      </c>
      <c r="J6891" s="88">
        <v>0.49957595288208889</v>
      </c>
      <c r="K6891" s="146">
        <v>0.36675536242801571</v>
      </c>
      <c r="L6891" s="147">
        <v>1.8352680701578351E-9</v>
      </c>
      <c r="M6891" s="147">
        <v>4.030301517521314E-2</v>
      </c>
      <c r="N6891" s="87">
        <v>8.0469356400331638</v>
      </c>
      <c r="O6891" s="88">
        <v>0.4644507825043514</v>
      </c>
      <c r="P6891" s="89">
        <v>57.717720543672357</v>
      </c>
    </row>
    <row r="6892" spans="1:16">
      <c r="A6892" s="75" t="s">
        <v>6307</v>
      </c>
      <c r="B6892" s="85">
        <v>6888</v>
      </c>
      <c r="C6892" s="85">
        <v>4085</v>
      </c>
      <c r="D6892" s="85">
        <v>6888</v>
      </c>
      <c r="E6892" s="86" t="s">
        <v>6127</v>
      </c>
      <c r="F6892" s="85" t="s">
        <v>4253</v>
      </c>
      <c r="G6892" s="86" t="s">
        <v>82</v>
      </c>
      <c r="H6892" s="85" t="s">
        <v>2</v>
      </c>
      <c r="I6892" s="85">
        <v>1</v>
      </c>
      <c r="J6892" s="88">
        <v>2.340237011410894E-2</v>
      </c>
      <c r="K6892" s="146">
        <v>5.8839481319847703E-2</v>
      </c>
      <c r="L6892" s="147">
        <v>1.092116302335586E-10</v>
      </c>
      <c r="M6892" s="147">
        <v>1.2855468593098011E-3</v>
      </c>
      <c r="N6892" s="87">
        <v>0.57031176153838392</v>
      </c>
      <c r="O6892" s="88">
        <v>1.9925487597503469E-2</v>
      </c>
      <c r="P6892" s="89">
        <v>34.937886505716776</v>
      </c>
    </row>
    <row r="6893" spans="1:16">
      <c r="A6893" s="75" t="s">
        <v>6308</v>
      </c>
      <c r="B6893" s="85">
        <v>6889</v>
      </c>
      <c r="C6893" s="85">
        <v>4086</v>
      </c>
      <c r="D6893" s="85">
        <v>6889</v>
      </c>
      <c r="E6893" s="86" t="s">
        <v>6127</v>
      </c>
      <c r="F6893" s="85" t="s">
        <v>4894</v>
      </c>
      <c r="G6893" s="86" t="s">
        <v>82</v>
      </c>
      <c r="H6893" s="85" t="s">
        <v>2</v>
      </c>
      <c r="I6893" s="85">
        <v>1</v>
      </c>
      <c r="J6893" s="88">
        <v>0.30011682118251082</v>
      </c>
      <c r="K6893" s="146">
        <v>0.47485292632189424</v>
      </c>
      <c r="L6893" s="147">
        <v>1.372631343749166E-9</v>
      </c>
      <c r="M6893" s="147">
        <v>6.7198439586266933E-3</v>
      </c>
      <c r="N6893" s="87">
        <v>3.588097348344732</v>
      </c>
      <c r="O6893" s="88">
        <v>0.28755833094003619</v>
      </c>
      <c r="P6893" s="89">
        <v>80.142287965707823</v>
      </c>
    </row>
    <row r="6894" spans="1:16">
      <c r="A6894" s="75" t="s">
        <v>6309</v>
      </c>
      <c r="B6894" s="85">
        <v>6890</v>
      </c>
      <c r="C6894" s="85">
        <v>4087</v>
      </c>
      <c r="D6894" s="85">
        <v>6890</v>
      </c>
      <c r="E6894" s="86" t="s">
        <v>6127</v>
      </c>
      <c r="F6894" s="85" t="s">
        <v>3910</v>
      </c>
      <c r="G6894" s="86" t="s">
        <v>82</v>
      </c>
      <c r="H6894" s="85" t="s">
        <v>2</v>
      </c>
      <c r="I6894" s="85">
        <v>1</v>
      </c>
      <c r="J6894" s="88">
        <v>0.1298259413379188</v>
      </c>
      <c r="K6894" s="146">
        <v>0.23891276959843999</v>
      </c>
      <c r="L6894" s="147">
        <v>5.4345823250261114E-10</v>
      </c>
      <c r="M6894" s="147">
        <v>1.0868936863357249E-2</v>
      </c>
      <c r="N6894" s="87">
        <v>1.886275752396217</v>
      </c>
      <c r="O6894" s="88">
        <v>0.1191668817342372</v>
      </c>
      <c r="P6894" s="89">
        <v>63.175748075462664</v>
      </c>
    </row>
    <row r="6895" spans="1:16">
      <c r="A6895" s="75" t="s">
        <v>6310</v>
      </c>
      <c r="B6895" s="85">
        <v>6891</v>
      </c>
      <c r="C6895" s="85">
        <v>4088</v>
      </c>
      <c r="D6895" s="85">
        <v>6891</v>
      </c>
      <c r="E6895" s="86" t="s">
        <v>6127</v>
      </c>
      <c r="F6895" s="85" t="s">
        <v>6311</v>
      </c>
      <c r="G6895" s="86" t="s">
        <v>82</v>
      </c>
      <c r="H6895" s="85" t="s">
        <v>2</v>
      </c>
      <c r="I6895" s="85">
        <v>1</v>
      </c>
      <c r="J6895" s="88">
        <v>0.66565914159681761</v>
      </c>
      <c r="K6895" s="146">
        <v>0.41126767223556426</v>
      </c>
      <c r="L6895" s="147">
        <v>2.1404452221499841E-9</v>
      </c>
      <c r="M6895" s="147">
        <v>9.2062396561423607E-2</v>
      </c>
      <c r="N6895" s="87">
        <v>12.06845085668775</v>
      </c>
      <c r="O6895" s="88">
        <v>0.59569094113069776</v>
      </c>
      <c r="P6895" s="89">
        <v>49.359354253872176</v>
      </c>
    </row>
    <row r="6896" spans="1:16">
      <c r="A6896" s="75" t="s">
        <v>6312</v>
      </c>
      <c r="B6896" s="85">
        <v>6892</v>
      </c>
      <c r="C6896" s="85">
        <v>4089</v>
      </c>
      <c r="D6896" s="85">
        <v>6892</v>
      </c>
      <c r="E6896" s="86" t="s">
        <v>6127</v>
      </c>
      <c r="F6896" s="85" t="s">
        <v>6313</v>
      </c>
      <c r="G6896" s="86" t="s">
        <v>82</v>
      </c>
      <c r="H6896" s="85" t="s">
        <v>2</v>
      </c>
      <c r="I6896" s="85">
        <v>1</v>
      </c>
      <c r="J6896" s="88">
        <v>0.33717776514830478</v>
      </c>
      <c r="K6896" s="146">
        <v>0.33811719380296473</v>
      </c>
      <c r="L6896" s="147">
        <v>1.3987178151582049E-9</v>
      </c>
      <c r="M6896" s="147">
        <v>3.8473985904598162E-2</v>
      </c>
      <c r="N6896" s="87">
        <v>4.8851075970832172</v>
      </c>
      <c r="O6896" s="88">
        <v>0.30631504718485342</v>
      </c>
      <c r="P6896" s="89">
        <v>62.703848604634004</v>
      </c>
    </row>
    <row r="6897" spans="1:16">
      <c r="A6897" s="75" t="s">
        <v>6314</v>
      </c>
      <c r="B6897" s="85">
        <v>6893</v>
      </c>
      <c r="C6897" s="85">
        <v>4090</v>
      </c>
      <c r="D6897" s="85">
        <v>6893</v>
      </c>
      <c r="E6897" s="86" t="s">
        <v>6127</v>
      </c>
      <c r="F6897" s="85" t="s">
        <v>240</v>
      </c>
      <c r="G6897" s="86" t="s">
        <v>82</v>
      </c>
      <c r="H6897" s="85" t="s">
        <v>2</v>
      </c>
      <c r="I6897" s="85">
        <v>1</v>
      </c>
      <c r="J6897" s="88">
        <v>0.22074189868897651</v>
      </c>
      <c r="K6897" s="146">
        <v>0.26577362196563886</v>
      </c>
      <c r="L6897" s="147">
        <v>7.8482209206777533E-10</v>
      </c>
      <c r="M6897" s="147">
        <v>2.941602902304627E-2</v>
      </c>
      <c r="N6897" s="87">
        <v>3.876933319442561</v>
      </c>
      <c r="O6897" s="88">
        <v>0.19591841188553</v>
      </c>
      <c r="P6897" s="89">
        <v>50.534377494452194</v>
      </c>
    </row>
    <row r="6898" spans="1:16">
      <c r="A6898" s="75" t="s">
        <v>6315</v>
      </c>
      <c r="B6898" s="85">
        <v>6894</v>
      </c>
      <c r="C6898" s="85">
        <v>4091</v>
      </c>
      <c r="D6898" s="85">
        <v>6894</v>
      </c>
      <c r="E6898" s="86" t="s">
        <v>6127</v>
      </c>
      <c r="F6898" s="85" t="s">
        <v>1171</v>
      </c>
      <c r="G6898" s="86" t="s">
        <v>82</v>
      </c>
      <c r="H6898" s="85" t="s">
        <v>2</v>
      </c>
      <c r="I6898" s="85">
        <v>1</v>
      </c>
      <c r="J6898" s="88">
        <v>0.90799544406835153</v>
      </c>
      <c r="K6898" s="146">
        <v>2.9135413978982316</v>
      </c>
      <c r="L6898" s="147">
        <v>4.9164848127559554E-9</v>
      </c>
      <c r="M6898" s="147">
        <v>2.235776269120978E-2</v>
      </c>
      <c r="N6898" s="87">
        <v>10.02730122457627</v>
      </c>
      <c r="O6898" s="88">
        <v>0.88143643070923727</v>
      </c>
      <c r="P6898" s="89">
        <v>87.903655327406881</v>
      </c>
    </row>
    <row r="6899" spans="1:16">
      <c r="A6899" s="75" t="s">
        <v>6316</v>
      </c>
      <c r="B6899" s="85">
        <v>6895</v>
      </c>
      <c r="C6899" s="85">
        <v>4092</v>
      </c>
      <c r="D6899" s="85">
        <v>6895</v>
      </c>
      <c r="E6899" s="86" t="s">
        <v>6127</v>
      </c>
      <c r="F6899" s="85" t="s">
        <v>6317</v>
      </c>
      <c r="G6899" s="86" t="s">
        <v>82</v>
      </c>
      <c r="H6899" s="85" t="s">
        <v>2</v>
      </c>
      <c r="I6899" s="85">
        <v>1</v>
      </c>
      <c r="J6899" s="88">
        <v>0.54172667608639669</v>
      </c>
      <c r="K6899" s="146">
        <v>0.51384831500002015</v>
      </c>
      <c r="L6899" s="147">
        <v>2.206835559570926E-9</v>
      </c>
      <c r="M6899" s="147">
        <v>5.7563604684374887E-2</v>
      </c>
      <c r="N6899" s="87">
        <v>9.2950389452013322</v>
      </c>
      <c r="O6899" s="88">
        <v>0.49106836293579448</v>
      </c>
      <c r="P6899" s="89">
        <v>52.831232427413767</v>
      </c>
    </row>
    <row r="6900" spans="1:16">
      <c r="A6900" s="75" t="s">
        <v>6318</v>
      </c>
      <c r="B6900" s="85">
        <v>6896</v>
      </c>
      <c r="C6900" s="85">
        <v>4093</v>
      </c>
      <c r="D6900" s="85">
        <v>6896</v>
      </c>
      <c r="E6900" s="86" t="s">
        <v>6127</v>
      </c>
      <c r="F6900" s="85" t="s">
        <v>4389</v>
      </c>
      <c r="G6900" s="86" t="s">
        <v>82</v>
      </c>
      <c r="H6900" s="85" t="s">
        <v>2</v>
      </c>
      <c r="I6900" s="85">
        <v>1</v>
      </c>
      <c r="J6900" s="88">
        <v>0.93992180543094639</v>
      </c>
      <c r="K6900" s="146">
        <v>1.3007069349912728</v>
      </c>
      <c r="L6900" s="147">
        <v>4.873638849560041E-9</v>
      </c>
      <c r="M6900" s="147">
        <v>2.229096347735127E-2</v>
      </c>
      <c r="N6900" s="87">
        <v>11.400203054726131</v>
      </c>
      <c r="O6900" s="88">
        <v>0.88178322631604578</v>
      </c>
      <c r="P6900" s="89">
        <v>77.348028108191357</v>
      </c>
    </row>
    <row r="6901" spans="1:16">
      <c r="A6901" s="75" t="s">
        <v>6319</v>
      </c>
      <c r="B6901" s="85">
        <v>6897</v>
      </c>
      <c r="C6901" s="85">
        <v>4094</v>
      </c>
      <c r="D6901" s="85">
        <v>6897</v>
      </c>
      <c r="E6901" s="86" t="s">
        <v>6127</v>
      </c>
      <c r="F6901" s="85" t="s">
        <v>3724</v>
      </c>
      <c r="G6901" s="86" t="s">
        <v>82</v>
      </c>
      <c r="H6901" s="85" t="s">
        <v>2</v>
      </c>
      <c r="I6901" s="85">
        <v>1</v>
      </c>
      <c r="J6901" s="88">
        <v>0.32955330206534578</v>
      </c>
      <c r="K6901" s="146">
        <v>0.35743317113249112</v>
      </c>
      <c r="L6901" s="147">
        <v>1.48173177000819E-9</v>
      </c>
      <c r="M6901" s="147">
        <v>2.821550368103274E-2</v>
      </c>
      <c r="N6901" s="87">
        <v>5.3400307560953024</v>
      </c>
      <c r="O6901" s="88">
        <v>0.29283776915489762</v>
      </c>
      <c r="P6901" s="89">
        <v>54.838217705140011</v>
      </c>
    </row>
    <row r="6902" spans="1:16">
      <c r="A6902" s="75" t="s">
        <v>6320</v>
      </c>
      <c r="B6902" s="85">
        <v>6898</v>
      </c>
      <c r="C6902" s="85">
        <v>4095</v>
      </c>
      <c r="D6902" s="85">
        <v>6898</v>
      </c>
      <c r="E6902" s="86" t="s">
        <v>6127</v>
      </c>
      <c r="F6902" s="85" t="s">
        <v>6321</v>
      </c>
      <c r="G6902" s="86" t="s">
        <v>82</v>
      </c>
      <c r="H6902" s="85" t="s">
        <v>2</v>
      </c>
      <c r="I6902" s="85">
        <v>1</v>
      </c>
      <c r="J6902" s="88">
        <v>9.0359016046789829E-3</v>
      </c>
      <c r="K6902" s="146">
        <v>1.5977415521616571E-2</v>
      </c>
      <c r="L6902" s="147">
        <v>3.9431137675530299E-11</v>
      </c>
      <c r="M6902" s="147">
        <v>5.7834206187338773E-4</v>
      </c>
      <c r="N6902" s="87">
        <v>7.5085710037891856E-2</v>
      </c>
      <c r="O6902" s="88">
        <v>6.7649380300489042E-3</v>
      </c>
      <c r="P6902" s="89">
        <v>90.096211737692727</v>
      </c>
    </row>
    <row r="6903" spans="1:16">
      <c r="A6903" s="75" t="s">
        <v>6322</v>
      </c>
      <c r="B6903" s="85">
        <v>6899</v>
      </c>
      <c r="C6903" s="85">
        <v>4096</v>
      </c>
      <c r="D6903" s="85">
        <v>6899</v>
      </c>
      <c r="E6903" s="86" t="s">
        <v>6127</v>
      </c>
      <c r="F6903" s="85" t="s">
        <v>6323</v>
      </c>
      <c r="G6903" s="86" t="s">
        <v>82</v>
      </c>
      <c r="H6903" s="85" t="s">
        <v>2</v>
      </c>
      <c r="I6903" s="85">
        <v>1</v>
      </c>
      <c r="J6903" s="88">
        <v>0.58165545236693272</v>
      </c>
      <c r="K6903" s="146">
        <v>0.40967323633991115</v>
      </c>
      <c r="L6903" s="147">
        <v>1.9366861853135322E-9</v>
      </c>
      <c r="M6903" s="147">
        <v>8.059982227857268E-2</v>
      </c>
      <c r="N6903" s="87">
        <v>10.65778834368446</v>
      </c>
      <c r="O6903" s="88">
        <v>0.52022952723596039</v>
      </c>
      <c r="P6903" s="89">
        <v>48.81214661616314</v>
      </c>
    </row>
    <row r="6904" spans="1:16">
      <c r="A6904" s="75" t="s">
        <v>6324</v>
      </c>
      <c r="B6904" s="85">
        <v>6900</v>
      </c>
      <c r="C6904" s="85">
        <v>4097</v>
      </c>
      <c r="D6904" s="85">
        <v>6900</v>
      </c>
      <c r="E6904" s="86" t="s">
        <v>6127</v>
      </c>
      <c r="F6904" s="85" t="s">
        <v>4646</v>
      </c>
      <c r="G6904" s="86" t="s">
        <v>82</v>
      </c>
      <c r="H6904" s="85" t="s">
        <v>2</v>
      </c>
      <c r="I6904" s="85">
        <v>1</v>
      </c>
      <c r="J6904" s="88">
        <v>0.39739656781362998</v>
      </c>
      <c r="K6904" s="146">
        <v>0.75169256200946399</v>
      </c>
      <c r="L6904" s="147">
        <v>2.2288494910313728E-9</v>
      </c>
      <c r="M6904" s="147">
        <v>9.967959209930986E-3</v>
      </c>
      <c r="N6904" s="87">
        <v>8.6184270866666441</v>
      </c>
      <c r="O6904" s="88">
        <v>0.38386443644509283</v>
      </c>
      <c r="P6904" s="89">
        <v>44.53996449525691</v>
      </c>
    </row>
    <row r="6905" spans="1:16">
      <c r="A6905" s="75" t="s">
        <v>6325</v>
      </c>
      <c r="B6905" s="85">
        <v>6901</v>
      </c>
      <c r="C6905" s="85">
        <v>4098</v>
      </c>
      <c r="D6905" s="85">
        <v>6901</v>
      </c>
      <c r="E6905" s="86" t="s">
        <v>6127</v>
      </c>
      <c r="F6905" s="85" t="s">
        <v>4648</v>
      </c>
      <c r="G6905" s="86" t="s">
        <v>82</v>
      </c>
      <c r="H6905" s="85" t="s">
        <v>2</v>
      </c>
      <c r="I6905" s="85">
        <v>1</v>
      </c>
      <c r="J6905" s="88">
        <v>0.92981387158721318</v>
      </c>
      <c r="K6905" s="146">
        <v>2.6674545473930853</v>
      </c>
      <c r="L6905" s="147">
        <v>6.6028314079329628E-9</v>
      </c>
      <c r="M6905" s="147">
        <v>4.4190020685384076E-3</v>
      </c>
      <c r="N6905" s="87">
        <v>11.07944445733467</v>
      </c>
      <c r="O6905" s="88">
        <v>0.91436344461031349</v>
      </c>
      <c r="P6905" s="89">
        <v>82.527914475440923</v>
      </c>
    </row>
    <row r="6906" spans="1:16">
      <c r="A6906" s="75" t="s">
        <v>6326</v>
      </c>
      <c r="B6906" s="85">
        <v>6902</v>
      </c>
      <c r="C6906" s="85">
        <v>4099</v>
      </c>
      <c r="D6906" s="85">
        <v>6902</v>
      </c>
      <c r="E6906" s="86" t="s">
        <v>6127</v>
      </c>
      <c r="F6906" s="85" t="s">
        <v>891</v>
      </c>
      <c r="G6906" s="86" t="s">
        <v>82</v>
      </c>
      <c r="H6906" s="85" t="s">
        <v>2</v>
      </c>
      <c r="I6906" s="85">
        <v>1</v>
      </c>
      <c r="J6906" s="88">
        <v>0.70501095605752961</v>
      </c>
      <c r="K6906" s="146">
        <v>1.0609074270495875</v>
      </c>
      <c r="L6906" s="147">
        <v>2.9381874004745541E-9</v>
      </c>
      <c r="M6906" s="147">
        <v>5.6820010531161452E-2</v>
      </c>
      <c r="N6906" s="87">
        <v>12.98236437516557</v>
      </c>
      <c r="O6906" s="88">
        <v>0.62586808856563458</v>
      </c>
      <c r="P6906" s="89">
        <v>48.209098934465288</v>
      </c>
    </row>
    <row r="6907" spans="1:16">
      <c r="A6907" s="75" t="s">
        <v>6327</v>
      </c>
      <c r="B6907" s="85">
        <v>6903</v>
      </c>
      <c r="C6907" s="85">
        <v>4100</v>
      </c>
      <c r="D6907" s="85">
        <v>6903</v>
      </c>
      <c r="E6907" s="86" t="s">
        <v>6127</v>
      </c>
      <c r="F6907" s="85" t="s">
        <v>5087</v>
      </c>
      <c r="G6907" s="86" t="s">
        <v>82</v>
      </c>
      <c r="H6907" s="85" t="s">
        <v>2</v>
      </c>
      <c r="I6907" s="85">
        <v>1</v>
      </c>
      <c r="J6907" s="88">
        <v>1.0450607999690731</v>
      </c>
      <c r="K6907" s="146">
        <v>0.99414409671063941</v>
      </c>
      <c r="L6907" s="147">
        <v>4.2682192119867621E-9</v>
      </c>
      <c r="M6907" s="147">
        <v>0.1380069034294264</v>
      </c>
      <c r="N6907" s="87">
        <v>15.88858846154937</v>
      </c>
      <c r="O6907" s="88">
        <v>0.96653783580288433</v>
      </c>
      <c r="P6907" s="89">
        <v>60.832202819144122</v>
      </c>
    </row>
    <row r="6908" spans="1:16">
      <c r="A6908" s="75" t="s">
        <v>6328</v>
      </c>
      <c r="B6908" s="85">
        <v>6904</v>
      </c>
      <c r="C6908" s="85">
        <v>4101</v>
      </c>
      <c r="D6908" s="85">
        <v>6904</v>
      </c>
      <c r="E6908" s="86" t="s">
        <v>6127</v>
      </c>
      <c r="F6908" s="85" t="s">
        <v>6329</v>
      </c>
      <c r="G6908" s="86" t="s">
        <v>82</v>
      </c>
      <c r="H6908" s="85" t="s">
        <v>2</v>
      </c>
      <c r="I6908" s="85">
        <v>1</v>
      </c>
      <c r="J6908" s="88">
        <v>0.47213034396417253</v>
      </c>
      <c r="K6908" s="146">
        <v>0.53521535313464141</v>
      </c>
      <c r="L6908" s="147">
        <v>2.1460537707688698E-9</v>
      </c>
      <c r="M6908" s="147">
        <v>5.8418536766741441E-2</v>
      </c>
      <c r="N6908" s="87">
        <v>6.1535341904761989</v>
      </c>
      <c r="O6908" s="88">
        <v>0.43149530236228578</v>
      </c>
      <c r="P6908" s="89">
        <v>70.121541378629104</v>
      </c>
    </row>
    <row r="6909" spans="1:16">
      <c r="A6909" s="75" t="s">
        <v>6330</v>
      </c>
      <c r="B6909" s="85">
        <v>6905</v>
      </c>
      <c r="C6909" s="85">
        <v>4102</v>
      </c>
      <c r="D6909" s="85">
        <v>6905</v>
      </c>
      <c r="E6909" s="86" t="s">
        <v>6127</v>
      </c>
      <c r="F6909" s="85" t="s">
        <v>1039</v>
      </c>
      <c r="G6909" s="86" t="s">
        <v>82</v>
      </c>
      <c r="H6909" s="85" t="s">
        <v>2</v>
      </c>
      <c r="I6909" s="85">
        <v>1</v>
      </c>
      <c r="J6909" s="88">
        <v>3.2898225199865537E-2</v>
      </c>
      <c r="K6909" s="146">
        <v>5.5069120385937149E-2</v>
      </c>
      <c r="L6909" s="147">
        <v>2.5975387673266659E-10</v>
      </c>
      <c r="M6909" s="147">
        <v>1.6044303939186501E-3</v>
      </c>
      <c r="N6909" s="87">
        <v>5.8206127330784181</v>
      </c>
      <c r="O6909" s="88">
        <v>2.8662909857455791E-2</v>
      </c>
      <c r="P6909" s="89">
        <v>4.9243801592511192</v>
      </c>
    </row>
    <row r="6910" spans="1:16">
      <c r="A6910" s="75" t="s">
        <v>6331</v>
      </c>
      <c r="B6910" s="85">
        <v>6906</v>
      </c>
      <c r="C6910" s="85">
        <v>4103</v>
      </c>
      <c r="D6910" s="85">
        <v>6906</v>
      </c>
      <c r="E6910" s="86" t="s">
        <v>6127</v>
      </c>
      <c r="F6910" s="85" t="s">
        <v>6332</v>
      </c>
      <c r="G6910" s="86" t="s">
        <v>82</v>
      </c>
      <c r="H6910" s="85" t="s">
        <v>2</v>
      </c>
      <c r="I6910" s="85">
        <v>1</v>
      </c>
      <c r="J6910" s="88">
        <v>0.50964766885740309</v>
      </c>
      <c r="K6910" s="146">
        <v>0.31213749100608545</v>
      </c>
      <c r="L6910" s="147">
        <v>1.653833698827833E-9</v>
      </c>
      <c r="M6910" s="147">
        <v>6.9200244664757396E-2</v>
      </c>
      <c r="N6910" s="87">
        <v>9.2717638588246398</v>
      </c>
      <c r="O6910" s="88">
        <v>0.4568476795240195</v>
      </c>
      <c r="P6910" s="89">
        <v>49.273006353500143</v>
      </c>
    </row>
    <row r="6911" spans="1:16">
      <c r="A6911" s="75" t="s">
        <v>6333</v>
      </c>
      <c r="B6911" s="85">
        <v>6907</v>
      </c>
      <c r="C6911" s="85">
        <v>4104</v>
      </c>
      <c r="D6911" s="85">
        <v>6907</v>
      </c>
      <c r="E6911" s="86" t="s">
        <v>6127</v>
      </c>
      <c r="F6911" s="85" t="s">
        <v>4653</v>
      </c>
      <c r="G6911" s="86" t="s">
        <v>82</v>
      </c>
      <c r="H6911" s="85" t="s">
        <v>2</v>
      </c>
      <c r="I6911" s="85">
        <v>1</v>
      </c>
      <c r="J6911" s="88">
        <v>0.35412149936403631</v>
      </c>
      <c r="K6911" s="146">
        <v>0.80163982402092804</v>
      </c>
      <c r="L6911" s="147">
        <v>2.5422488530734649E-9</v>
      </c>
      <c r="M6911" s="147">
        <v>8.555074063545531E-3</v>
      </c>
      <c r="N6911" s="87">
        <v>7.5327201837197588</v>
      </c>
      <c r="O6911" s="88">
        <v>0.33767555333821159</v>
      </c>
      <c r="P6911" s="89">
        <v>44.827837102992305</v>
      </c>
    </row>
    <row r="6912" spans="1:16">
      <c r="A6912" s="75" t="s">
        <v>6334</v>
      </c>
      <c r="B6912" s="85">
        <v>6908</v>
      </c>
      <c r="C6912" s="85">
        <v>4105</v>
      </c>
      <c r="D6912" s="85">
        <v>6908</v>
      </c>
      <c r="E6912" s="86" t="s">
        <v>6127</v>
      </c>
      <c r="F6912" s="85" t="s">
        <v>4655</v>
      </c>
      <c r="G6912" s="86" t="s">
        <v>82</v>
      </c>
      <c r="H6912" s="85" t="s">
        <v>2</v>
      </c>
      <c r="I6912" s="85">
        <v>1</v>
      </c>
      <c r="J6912" s="88">
        <v>0.40640302408731721</v>
      </c>
      <c r="K6912" s="146">
        <v>0.55794525462082045</v>
      </c>
      <c r="L6912" s="147">
        <v>2.0801412260131662E-9</v>
      </c>
      <c r="M6912" s="147">
        <v>1.27679026130524E-2</v>
      </c>
      <c r="N6912" s="87">
        <v>11.2118188797171</v>
      </c>
      <c r="O6912" s="88">
        <v>0.38021069044134398</v>
      </c>
      <c r="P6912" s="89">
        <v>33.911597620361988</v>
      </c>
    </row>
    <row r="6913" spans="1:16">
      <c r="A6913" s="75" t="s">
        <v>6335</v>
      </c>
      <c r="B6913" s="85">
        <v>6909</v>
      </c>
      <c r="C6913" s="85">
        <v>4106</v>
      </c>
      <c r="D6913" s="85">
        <v>6909</v>
      </c>
      <c r="E6913" s="86" t="s">
        <v>6127</v>
      </c>
      <c r="F6913" s="85" t="s">
        <v>6336</v>
      </c>
      <c r="G6913" s="86" t="s">
        <v>82</v>
      </c>
      <c r="H6913" s="85" t="s">
        <v>2</v>
      </c>
      <c r="I6913" s="85">
        <v>1</v>
      </c>
      <c r="J6913" s="88">
        <v>1.054961479381348</v>
      </c>
      <c r="K6913" s="146">
        <v>1.247406481267227</v>
      </c>
      <c r="L6913" s="147">
        <v>4.9366303515345477E-9</v>
      </c>
      <c r="M6913" s="147">
        <v>0.11962192530300279</v>
      </c>
      <c r="N6913" s="87">
        <v>13.47394936209778</v>
      </c>
      <c r="O6913" s="88">
        <v>0.96943564197653986</v>
      </c>
      <c r="P6913" s="89">
        <v>71.948885655126645</v>
      </c>
    </row>
    <row r="6914" spans="1:16">
      <c r="A6914" s="75" t="s">
        <v>6337</v>
      </c>
      <c r="B6914" s="85">
        <v>6910</v>
      </c>
      <c r="C6914" s="85">
        <v>4107</v>
      </c>
      <c r="D6914" s="85">
        <v>6910</v>
      </c>
      <c r="E6914" s="86" t="s">
        <v>6127</v>
      </c>
      <c r="F6914" s="85" t="s">
        <v>6338</v>
      </c>
      <c r="G6914" s="86" t="s">
        <v>82</v>
      </c>
      <c r="H6914" s="85" t="s">
        <v>2</v>
      </c>
      <c r="I6914" s="85">
        <v>1</v>
      </c>
      <c r="J6914" s="88">
        <v>1.0258709193839859</v>
      </c>
      <c r="K6914" s="146">
        <v>1.1853202429378704</v>
      </c>
      <c r="L6914" s="147">
        <v>4.755557070635702E-9</v>
      </c>
      <c r="M6914" s="147">
        <v>0.12696329253955221</v>
      </c>
      <c r="N6914" s="87">
        <v>13.099517529910109</v>
      </c>
      <c r="O6914" s="88">
        <v>0.94126580315016883</v>
      </c>
      <c r="P6914" s="89">
        <v>71.854997789115359</v>
      </c>
    </row>
    <row r="6915" spans="1:16">
      <c r="A6915" s="75" t="s">
        <v>6339</v>
      </c>
      <c r="B6915" s="85">
        <v>6911</v>
      </c>
      <c r="C6915" s="85">
        <v>4108</v>
      </c>
      <c r="D6915" s="85">
        <v>6911</v>
      </c>
      <c r="E6915" s="86" t="s">
        <v>6127</v>
      </c>
      <c r="F6915" s="85" t="s">
        <v>3916</v>
      </c>
      <c r="G6915" s="86" t="s">
        <v>82</v>
      </c>
      <c r="H6915" s="85" t="s">
        <v>2</v>
      </c>
      <c r="I6915" s="85">
        <v>1</v>
      </c>
      <c r="J6915" s="88">
        <v>0.42575261720189977</v>
      </c>
      <c r="K6915" s="146">
        <v>0.55028557714529258</v>
      </c>
      <c r="L6915" s="147">
        <v>2.3464799991319748E-9</v>
      </c>
      <c r="M6915" s="147">
        <v>4.0887884930484841E-2</v>
      </c>
      <c r="N6915" s="87">
        <v>5.1653868128491967</v>
      </c>
      <c r="O6915" s="88">
        <v>0.38889064552535407</v>
      </c>
      <c r="P6915" s="89">
        <v>75.28780701533644</v>
      </c>
    </row>
    <row r="6916" spans="1:16">
      <c r="A6916" s="75" t="s">
        <v>6340</v>
      </c>
      <c r="B6916" s="85">
        <v>6912</v>
      </c>
      <c r="C6916" s="85">
        <v>4109</v>
      </c>
      <c r="D6916" s="85">
        <v>6912</v>
      </c>
      <c r="E6916" s="86" t="s">
        <v>6127</v>
      </c>
      <c r="F6916" s="85" t="s">
        <v>6341</v>
      </c>
      <c r="G6916" s="86" t="s">
        <v>82</v>
      </c>
      <c r="H6916" s="85" t="s">
        <v>2</v>
      </c>
      <c r="I6916" s="85">
        <v>1</v>
      </c>
      <c r="J6916" s="88">
        <v>0.7971370778019703</v>
      </c>
      <c r="K6916" s="146">
        <v>0.69984556243397822</v>
      </c>
      <c r="L6916" s="147">
        <v>3.1080525611444822E-9</v>
      </c>
      <c r="M6916" s="147">
        <v>0.1046108168793926</v>
      </c>
      <c r="N6916" s="87">
        <v>12.384099351700049</v>
      </c>
      <c r="O6916" s="88">
        <v>0.72213326347720896</v>
      </c>
      <c r="P6916" s="89">
        <v>58.311326723818375</v>
      </c>
    </row>
    <row r="6917" spans="1:16">
      <c r="A6917" s="75" t="s">
        <v>6342</v>
      </c>
      <c r="B6917" s="85">
        <v>6913</v>
      </c>
      <c r="C6917" s="85">
        <v>4110</v>
      </c>
      <c r="D6917" s="85">
        <v>6913</v>
      </c>
      <c r="E6917" s="86" t="s">
        <v>6127</v>
      </c>
      <c r="F6917" s="85" t="s">
        <v>6343</v>
      </c>
      <c r="G6917" s="86" t="s">
        <v>82</v>
      </c>
      <c r="H6917" s="85" t="s">
        <v>2</v>
      </c>
      <c r="I6917" s="85">
        <v>1</v>
      </c>
      <c r="J6917" s="88">
        <v>0.48900984746125048</v>
      </c>
      <c r="K6917" s="146">
        <v>0.36152928588734062</v>
      </c>
      <c r="L6917" s="147">
        <v>1.719395415310207E-9</v>
      </c>
      <c r="M6917" s="147">
        <v>6.5690264079268465E-2</v>
      </c>
      <c r="N6917" s="87">
        <v>8.2785555225679026</v>
      </c>
      <c r="O6917" s="88">
        <v>0.43830111157463292</v>
      </c>
      <c r="P6917" s="89">
        <v>52.944153165343202</v>
      </c>
    </row>
    <row r="6918" spans="1:16">
      <c r="A6918" s="75" t="s">
        <v>6344</v>
      </c>
      <c r="B6918" s="85">
        <v>6914</v>
      </c>
      <c r="C6918" s="85">
        <v>4111</v>
      </c>
      <c r="D6918" s="85">
        <v>6914</v>
      </c>
      <c r="E6918" s="86" t="s">
        <v>6127</v>
      </c>
      <c r="F6918" s="85" t="s">
        <v>2923</v>
      </c>
      <c r="G6918" s="86" t="s">
        <v>82</v>
      </c>
      <c r="H6918" s="85" t="s">
        <v>2</v>
      </c>
      <c r="I6918" s="85">
        <v>1</v>
      </c>
      <c r="J6918" s="88">
        <v>0.77027098359804025</v>
      </c>
      <c r="K6918" s="146">
        <v>0.73353459861156867</v>
      </c>
      <c r="L6918" s="147">
        <v>3.084349507821517E-9</v>
      </c>
      <c r="M6918" s="147">
        <v>5.9195102835432022E-2</v>
      </c>
      <c r="N6918" s="87">
        <v>10.832975694573101</v>
      </c>
      <c r="O6918" s="88">
        <v>0.70304064169841218</v>
      </c>
      <c r="P6918" s="89">
        <v>64.898201705613374</v>
      </c>
    </row>
    <row r="6919" spans="1:16">
      <c r="A6919" s="75" t="s">
        <v>6345</v>
      </c>
      <c r="B6919" s="85">
        <v>6915</v>
      </c>
      <c r="C6919" s="85">
        <v>4112</v>
      </c>
      <c r="D6919" s="85">
        <v>6915</v>
      </c>
      <c r="E6919" s="86" t="s">
        <v>6127</v>
      </c>
      <c r="F6919" s="85" t="s">
        <v>6346</v>
      </c>
      <c r="G6919" s="86" t="s">
        <v>82</v>
      </c>
      <c r="H6919" s="85" t="s">
        <v>2</v>
      </c>
      <c r="I6919" s="85">
        <v>1</v>
      </c>
      <c r="J6919" s="88">
        <v>0.1038378610272446</v>
      </c>
      <c r="K6919" s="146">
        <v>0.13766687679187117</v>
      </c>
      <c r="L6919" s="147">
        <v>4.8092331180396696E-10</v>
      </c>
      <c r="M6919" s="147">
        <v>3.5812026243458449E-3</v>
      </c>
      <c r="N6919" s="87">
        <v>1.074541348102745</v>
      </c>
      <c r="O6919" s="88">
        <v>9.2041475073089449E-2</v>
      </c>
      <c r="P6919" s="89">
        <v>85.656522418240769</v>
      </c>
    </row>
    <row r="6920" spans="1:16">
      <c r="A6920" s="75" t="s">
        <v>6347</v>
      </c>
      <c r="B6920" s="85">
        <v>6916</v>
      </c>
      <c r="C6920" s="85">
        <v>4113</v>
      </c>
      <c r="D6920" s="85">
        <v>6916</v>
      </c>
      <c r="E6920" s="86" t="s">
        <v>6127</v>
      </c>
      <c r="F6920" s="85" t="s">
        <v>6348</v>
      </c>
      <c r="G6920" s="86" t="s">
        <v>82</v>
      </c>
      <c r="H6920" s="85" t="s">
        <v>2</v>
      </c>
      <c r="I6920" s="85">
        <v>1</v>
      </c>
      <c r="J6920" s="88">
        <v>0.70129808756226464</v>
      </c>
      <c r="K6920" s="146">
        <v>0.43098827111000243</v>
      </c>
      <c r="L6920" s="147">
        <v>2.225219913021202E-9</v>
      </c>
      <c r="M6920" s="147">
        <v>9.8083905589703924E-2</v>
      </c>
      <c r="N6920" s="87">
        <v>12.98549899408764</v>
      </c>
      <c r="O6920" s="88">
        <v>0.63597350420516396</v>
      </c>
      <c r="P6920" s="89">
        <v>48.975669282691847</v>
      </c>
    </row>
    <row r="6921" spans="1:16">
      <c r="A6921" s="75" t="s">
        <v>6349</v>
      </c>
      <c r="B6921" s="85">
        <v>6917</v>
      </c>
      <c r="C6921" s="85">
        <v>4114</v>
      </c>
      <c r="D6921" s="85">
        <v>6917</v>
      </c>
      <c r="E6921" s="86" t="s">
        <v>6127</v>
      </c>
      <c r="F6921" s="85" t="s">
        <v>6350</v>
      </c>
      <c r="G6921" s="86" t="s">
        <v>82</v>
      </c>
      <c r="H6921" s="85" t="s">
        <v>2</v>
      </c>
      <c r="I6921" s="85">
        <v>1</v>
      </c>
      <c r="J6921" s="88">
        <v>0.63580377013637768</v>
      </c>
      <c r="K6921" s="146">
        <v>0.37532128270226345</v>
      </c>
      <c r="L6921" s="147">
        <v>1.9944798842360612E-9</v>
      </c>
      <c r="M6921" s="147">
        <v>8.8373350297013167E-2</v>
      </c>
      <c r="N6921" s="87">
        <v>11.70115609251455</v>
      </c>
      <c r="O6921" s="88">
        <v>0.56834147270214941</v>
      </c>
      <c r="P6921" s="89">
        <v>48.571394844115289</v>
      </c>
    </row>
    <row r="6922" spans="1:16">
      <c r="A6922" s="75" t="s">
        <v>6351</v>
      </c>
      <c r="B6922" s="85">
        <v>6918</v>
      </c>
      <c r="C6922" s="85">
        <v>4115</v>
      </c>
      <c r="D6922" s="85">
        <v>6918</v>
      </c>
      <c r="E6922" s="86" t="s">
        <v>6127</v>
      </c>
      <c r="F6922" s="85" t="s">
        <v>1088</v>
      </c>
      <c r="G6922" s="86" t="s">
        <v>82</v>
      </c>
      <c r="H6922" s="85" t="s">
        <v>2</v>
      </c>
      <c r="I6922" s="85">
        <v>1</v>
      </c>
      <c r="J6922" s="88">
        <v>0.57944881873511878</v>
      </c>
      <c r="K6922" s="146">
        <v>2.1129402632305072</v>
      </c>
      <c r="L6922" s="147">
        <v>2.9324805067031039E-9</v>
      </c>
      <c r="M6922" s="147">
        <v>1.95118715487522E-2</v>
      </c>
      <c r="N6922" s="87">
        <v>6.6174783322857396</v>
      </c>
      <c r="O6922" s="88">
        <v>0.5430533016253859</v>
      </c>
      <c r="P6922" s="89">
        <v>82.063480128964798</v>
      </c>
    </row>
    <row r="6923" spans="1:16">
      <c r="A6923" s="75" t="s">
        <v>6352</v>
      </c>
      <c r="B6923" s="85">
        <v>6919</v>
      </c>
      <c r="C6923" s="85">
        <v>4116</v>
      </c>
      <c r="D6923" s="85">
        <v>6919</v>
      </c>
      <c r="E6923" s="86" t="s">
        <v>6127</v>
      </c>
      <c r="F6923" s="85" t="s">
        <v>6353</v>
      </c>
      <c r="G6923" s="86" t="s">
        <v>82</v>
      </c>
      <c r="H6923" s="85" t="s">
        <v>2</v>
      </c>
      <c r="I6923" s="85">
        <v>1</v>
      </c>
      <c r="J6923" s="88">
        <v>0.66533036767321874</v>
      </c>
      <c r="K6923" s="146">
        <v>0.39573399945277288</v>
      </c>
      <c r="L6923" s="147">
        <v>2.0996539863094581E-9</v>
      </c>
      <c r="M6923" s="147">
        <v>9.2399110592228773E-2</v>
      </c>
      <c r="N6923" s="87">
        <v>12.218863481031899</v>
      </c>
      <c r="O6923" s="88">
        <v>0.5944900532283367</v>
      </c>
      <c r="P6923" s="89">
        <v>48.653465533124304</v>
      </c>
    </row>
    <row r="6924" spans="1:16">
      <c r="A6924" s="75" t="s">
        <v>6354</v>
      </c>
      <c r="B6924" s="85">
        <v>6920</v>
      </c>
      <c r="C6924" s="85">
        <v>4117</v>
      </c>
      <c r="D6924" s="85">
        <v>6920</v>
      </c>
      <c r="E6924" s="86" t="s">
        <v>6127</v>
      </c>
      <c r="F6924" s="85" t="s">
        <v>4544</v>
      </c>
      <c r="G6924" s="86" t="s">
        <v>82</v>
      </c>
      <c r="H6924" s="85" t="s">
        <v>2</v>
      </c>
      <c r="I6924" s="85">
        <v>1</v>
      </c>
      <c r="J6924" s="88">
        <v>0.75705358806719214</v>
      </c>
      <c r="K6924" s="146">
        <v>0.97943392751230118</v>
      </c>
      <c r="L6924" s="147">
        <v>3.1585450645201809E-9</v>
      </c>
      <c r="M6924" s="147">
        <v>4.3024947981954262E-2</v>
      </c>
      <c r="N6924" s="87">
        <v>11.437110094300291</v>
      </c>
      <c r="O6924" s="88">
        <v>0.69414567600304833</v>
      </c>
      <c r="P6924" s="89">
        <v>60.692401339126512</v>
      </c>
    </row>
    <row r="6925" spans="1:16">
      <c r="A6925" s="75" t="s">
        <v>6355</v>
      </c>
      <c r="B6925" s="85">
        <v>6921</v>
      </c>
      <c r="C6925" s="85">
        <v>4118</v>
      </c>
      <c r="D6925" s="85">
        <v>6921</v>
      </c>
      <c r="E6925" s="86" t="s">
        <v>6127</v>
      </c>
      <c r="F6925" s="85" t="s">
        <v>4546</v>
      </c>
      <c r="G6925" s="86" t="s">
        <v>82</v>
      </c>
      <c r="H6925" s="85" t="s">
        <v>2</v>
      </c>
      <c r="I6925" s="85">
        <v>1</v>
      </c>
      <c r="J6925" s="88">
        <v>0.71071769820040342</v>
      </c>
      <c r="K6925" s="146">
        <v>0.64768804388085011</v>
      </c>
      <c r="L6925" s="147">
        <v>2.831802805465821E-9</v>
      </c>
      <c r="M6925" s="147">
        <v>9.0346439227398975E-2</v>
      </c>
      <c r="N6925" s="87">
        <v>10.7512928041757</v>
      </c>
      <c r="O6925" s="88">
        <v>0.64206806641972791</v>
      </c>
      <c r="P6925" s="89">
        <v>59.720080004737177</v>
      </c>
    </row>
    <row r="6926" spans="1:16">
      <c r="A6926" s="75" t="s">
        <v>6356</v>
      </c>
      <c r="B6926" s="85">
        <v>6922</v>
      </c>
      <c r="C6926" s="85">
        <v>4119</v>
      </c>
      <c r="D6926" s="85">
        <v>6922</v>
      </c>
      <c r="E6926" s="86" t="s">
        <v>6127</v>
      </c>
      <c r="F6926" s="85" t="s">
        <v>2925</v>
      </c>
      <c r="G6926" s="86" t="s">
        <v>82</v>
      </c>
      <c r="H6926" s="85" t="s">
        <v>2</v>
      </c>
      <c r="I6926" s="85">
        <v>1</v>
      </c>
      <c r="J6926" s="88">
        <v>0.53494468022679231</v>
      </c>
      <c r="K6926" s="146">
        <v>0.7442874688712724</v>
      </c>
      <c r="L6926" s="147">
        <v>2.7488515303193149E-9</v>
      </c>
      <c r="M6926" s="147">
        <v>2.507361593009292E-2</v>
      </c>
      <c r="N6926" s="87">
        <v>14.86104462640145</v>
      </c>
      <c r="O6926" s="88">
        <v>0.48579345827470582</v>
      </c>
      <c r="P6926" s="89">
        <v>32.689051845767793</v>
      </c>
    </row>
    <row r="6927" spans="1:16">
      <c r="A6927" s="75" t="s">
        <v>6357</v>
      </c>
      <c r="B6927" s="85">
        <v>6923</v>
      </c>
      <c r="C6927" s="85">
        <v>4120</v>
      </c>
      <c r="D6927" s="85">
        <v>6923</v>
      </c>
      <c r="E6927" s="86" t="s">
        <v>6127</v>
      </c>
      <c r="F6927" s="85" t="s">
        <v>4549</v>
      </c>
      <c r="G6927" s="86" t="s">
        <v>82</v>
      </c>
      <c r="H6927" s="85" t="s">
        <v>2</v>
      </c>
      <c r="I6927" s="85">
        <v>1</v>
      </c>
      <c r="J6927" s="88">
        <v>0.6045537325970618</v>
      </c>
      <c r="K6927" s="146">
        <v>0.89438839135073034</v>
      </c>
      <c r="L6927" s="147">
        <v>2.478214794366657E-9</v>
      </c>
      <c r="M6927" s="147">
        <v>5.8844871439430263E-2</v>
      </c>
      <c r="N6927" s="87">
        <v>8.7749931785126449</v>
      </c>
      <c r="O6927" s="88">
        <v>0.55723102287785009</v>
      </c>
      <c r="P6927" s="89">
        <v>63.502160234419733</v>
      </c>
    </row>
    <row r="6928" spans="1:16">
      <c r="A6928" s="75" t="s">
        <v>6358</v>
      </c>
      <c r="B6928" s="85">
        <v>6924</v>
      </c>
      <c r="C6928" s="85">
        <v>4121</v>
      </c>
      <c r="D6928" s="85">
        <v>6924</v>
      </c>
      <c r="E6928" s="86" t="s">
        <v>6127</v>
      </c>
      <c r="F6928" s="85" t="s">
        <v>3920</v>
      </c>
      <c r="G6928" s="86" t="s">
        <v>82</v>
      </c>
      <c r="H6928" s="85" t="s">
        <v>2</v>
      </c>
      <c r="I6928" s="85">
        <v>1</v>
      </c>
      <c r="J6928" s="88">
        <v>0.93018031274271551</v>
      </c>
      <c r="K6928" s="146">
        <v>1.5128169152025424</v>
      </c>
      <c r="L6928" s="147">
        <v>4.4647598033612453E-9</v>
      </c>
      <c r="M6928" s="147">
        <v>9.2961893569462647E-2</v>
      </c>
      <c r="N6928" s="87">
        <v>11.41022594525961</v>
      </c>
      <c r="O6928" s="88">
        <v>0.86487678402607515</v>
      </c>
      <c r="P6928" s="89">
        <v>75.798392439843767</v>
      </c>
    </row>
    <row r="6929" spans="1:16">
      <c r="A6929" s="75" t="s">
        <v>6359</v>
      </c>
      <c r="B6929" s="85">
        <v>6925</v>
      </c>
      <c r="C6929" s="85">
        <v>4122</v>
      </c>
      <c r="D6929" s="85">
        <v>6925</v>
      </c>
      <c r="E6929" s="86" t="s">
        <v>6127</v>
      </c>
      <c r="F6929" s="85" t="s">
        <v>4552</v>
      </c>
      <c r="G6929" s="86" t="s">
        <v>82</v>
      </c>
      <c r="H6929" s="85" t="s">
        <v>2</v>
      </c>
      <c r="I6929" s="85">
        <v>1</v>
      </c>
      <c r="J6929" s="88">
        <v>0.51500987376818264</v>
      </c>
      <c r="K6929" s="146">
        <v>1.2033119971457571</v>
      </c>
      <c r="L6929" s="147">
        <v>2.3916014335830228E-9</v>
      </c>
      <c r="M6929" s="147">
        <v>1.9992977931093569E-2</v>
      </c>
      <c r="N6929" s="87">
        <v>7.2666138061327166</v>
      </c>
      <c r="O6929" s="88">
        <v>0.48830510868226962</v>
      </c>
      <c r="P6929" s="89">
        <v>67.198439563440203</v>
      </c>
    </row>
    <row r="6930" spans="1:16">
      <c r="A6930" s="75" t="s">
        <v>6360</v>
      </c>
      <c r="B6930" s="85">
        <v>6926</v>
      </c>
      <c r="C6930" s="85">
        <v>4123</v>
      </c>
      <c r="D6930" s="85">
        <v>6926</v>
      </c>
      <c r="E6930" s="86" t="s">
        <v>6127</v>
      </c>
      <c r="F6930" s="85" t="s">
        <v>4554</v>
      </c>
      <c r="G6930" s="86" t="s">
        <v>82</v>
      </c>
      <c r="H6930" s="85" t="s">
        <v>2</v>
      </c>
      <c r="I6930" s="85">
        <v>1</v>
      </c>
      <c r="J6930" s="88">
        <v>0.23161024197967769</v>
      </c>
      <c r="K6930" s="146">
        <v>0.16305539273895123</v>
      </c>
      <c r="L6930" s="147">
        <v>8.6180906105866855E-10</v>
      </c>
      <c r="M6930" s="147">
        <v>3.0855722978207181E-2</v>
      </c>
      <c r="N6930" s="87">
        <v>8.6687002747638608</v>
      </c>
      <c r="O6930" s="88">
        <v>0.20537885771538469</v>
      </c>
      <c r="P6930" s="89">
        <v>23.692001246516657</v>
      </c>
    </row>
    <row r="6931" spans="1:16">
      <c r="A6931" s="75" t="s">
        <v>6361</v>
      </c>
      <c r="B6931" s="85">
        <v>6927</v>
      </c>
      <c r="C6931" s="85">
        <v>4124</v>
      </c>
      <c r="D6931" s="85">
        <v>6927</v>
      </c>
      <c r="E6931" s="86" t="s">
        <v>6127</v>
      </c>
      <c r="F6931" s="85" t="s">
        <v>6362</v>
      </c>
      <c r="G6931" s="86" t="s">
        <v>82</v>
      </c>
      <c r="H6931" s="85" t="s">
        <v>2</v>
      </c>
      <c r="I6931" s="85">
        <v>1</v>
      </c>
      <c r="J6931" s="88">
        <v>0.90898601300048876</v>
      </c>
      <c r="K6931" s="146">
        <v>1.0532631826424199</v>
      </c>
      <c r="L6931" s="147">
        <v>4.145409423849306E-9</v>
      </c>
      <c r="M6931" s="147">
        <v>9.4923671674266075E-2</v>
      </c>
      <c r="N6931" s="87">
        <v>11.897488086478081</v>
      </c>
      <c r="O6931" s="88">
        <v>0.83346813392283059</v>
      </c>
      <c r="P6931" s="89">
        <v>70.054126372279953</v>
      </c>
    </row>
    <row r="6932" spans="1:16">
      <c r="A6932" s="75" t="s">
        <v>6363</v>
      </c>
      <c r="B6932" s="85">
        <v>6928</v>
      </c>
      <c r="C6932" s="85">
        <v>4125</v>
      </c>
      <c r="D6932" s="85">
        <v>6928</v>
      </c>
      <c r="E6932" s="86" t="s">
        <v>6127</v>
      </c>
      <c r="F6932" s="85" t="s">
        <v>4556</v>
      </c>
      <c r="G6932" s="86" t="s">
        <v>82</v>
      </c>
      <c r="H6932" s="85" t="s">
        <v>2</v>
      </c>
      <c r="I6932" s="85">
        <v>1</v>
      </c>
      <c r="J6932" s="88">
        <v>0.50558917776085177</v>
      </c>
      <c r="K6932" s="146">
        <v>0.52942160363920521</v>
      </c>
      <c r="L6932" s="147">
        <v>1.947344808303109E-9</v>
      </c>
      <c r="M6932" s="147">
        <v>3.1698966951762983E-2</v>
      </c>
      <c r="N6932" s="87">
        <v>10.58542761362598</v>
      </c>
      <c r="O6932" s="88">
        <v>0.46939132809509199</v>
      </c>
      <c r="P6932" s="89">
        <v>44.343161677367945</v>
      </c>
    </row>
    <row r="6933" spans="1:16">
      <c r="A6933" s="75" t="s">
        <v>6364</v>
      </c>
      <c r="B6933" s="85">
        <v>6929</v>
      </c>
      <c r="C6933" s="85">
        <v>4126</v>
      </c>
      <c r="D6933" s="85">
        <v>6929</v>
      </c>
      <c r="E6933" s="86" t="s">
        <v>6127</v>
      </c>
      <c r="F6933" s="85" t="s">
        <v>4398</v>
      </c>
      <c r="G6933" s="86" t="s">
        <v>82</v>
      </c>
      <c r="H6933" s="85" t="s">
        <v>2</v>
      </c>
      <c r="I6933" s="85">
        <v>1</v>
      </c>
      <c r="J6933" s="88">
        <v>0.50333532112165713</v>
      </c>
      <c r="K6933" s="146">
        <v>0.5191569821255112</v>
      </c>
      <c r="L6933" s="147">
        <v>1.9784161595274178E-9</v>
      </c>
      <c r="M6933" s="147">
        <v>4.0514249731647231E-2</v>
      </c>
      <c r="N6933" s="87">
        <v>10.763811705961659</v>
      </c>
      <c r="O6933" s="88">
        <v>0.46318052759808431</v>
      </c>
      <c r="P6933" s="89">
        <v>43.031273702191065</v>
      </c>
    </row>
    <row r="6934" spans="1:16">
      <c r="A6934" s="75" t="s">
        <v>6365</v>
      </c>
      <c r="B6934" s="85">
        <v>6930</v>
      </c>
      <c r="C6934" s="85">
        <v>4127</v>
      </c>
      <c r="D6934" s="85">
        <v>6930</v>
      </c>
      <c r="E6934" s="86" t="s">
        <v>6127</v>
      </c>
      <c r="F6934" s="85" t="s">
        <v>4559</v>
      </c>
      <c r="G6934" s="86" t="s">
        <v>82</v>
      </c>
      <c r="H6934" s="85" t="s">
        <v>2</v>
      </c>
      <c r="I6934" s="85">
        <v>1</v>
      </c>
      <c r="J6934" s="88">
        <v>0.47197362059623438</v>
      </c>
      <c r="K6934" s="146">
        <v>0.73827183755444747</v>
      </c>
      <c r="L6934" s="147">
        <v>1.8423566698831681E-9</v>
      </c>
      <c r="M6934" s="147">
        <v>3.742024471191388E-2</v>
      </c>
      <c r="N6934" s="87">
        <v>8.3878536589392763</v>
      </c>
      <c r="O6934" s="88">
        <v>0.43735284779517392</v>
      </c>
      <c r="P6934" s="89">
        <v>52.141211039020597</v>
      </c>
    </row>
    <row r="6935" spans="1:16">
      <c r="A6935" s="75" t="s">
        <v>6366</v>
      </c>
      <c r="B6935" s="85">
        <v>6931</v>
      </c>
      <c r="C6935" s="85">
        <v>4128</v>
      </c>
      <c r="D6935" s="85">
        <v>6931</v>
      </c>
      <c r="E6935" s="86" t="s">
        <v>6127</v>
      </c>
      <c r="F6935" s="85" t="s">
        <v>4400</v>
      </c>
      <c r="G6935" s="86" t="s">
        <v>82</v>
      </c>
      <c r="H6935" s="85" t="s">
        <v>2</v>
      </c>
      <c r="I6935" s="85">
        <v>1</v>
      </c>
      <c r="J6935" s="88">
        <v>0.38987154605887392</v>
      </c>
      <c r="K6935" s="146">
        <v>0.64729488235971966</v>
      </c>
      <c r="L6935" s="147">
        <v>1.5996159736867009E-9</v>
      </c>
      <c r="M6935" s="147">
        <v>2.6739710510262919E-2</v>
      </c>
      <c r="N6935" s="87">
        <v>6.5918846046238482</v>
      </c>
      <c r="O6935" s="88">
        <v>0.3620364796714074</v>
      </c>
      <c r="P6935" s="89">
        <v>54.92154389618085</v>
      </c>
    </row>
    <row r="6936" spans="1:16">
      <c r="A6936" s="75" t="s">
        <v>6367</v>
      </c>
      <c r="B6936" s="85">
        <v>6932</v>
      </c>
      <c r="C6936" s="85">
        <v>4129</v>
      </c>
      <c r="D6936" s="85">
        <v>6932</v>
      </c>
      <c r="E6936" s="86" t="s">
        <v>6127</v>
      </c>
      <c r="F6936" s="85" t="s">
        <v>6368</v>
      </c>
      <c r="G6936" s="86" t="s">
        <v>82</v>
      </c>
      <c r="H6936" s="85" t="s">
        <v>2</v>
      </c>
      <c r="I6936" s="85">
        <v>1</v>
      </c>
      <c r="J6936" s="88">
        <v>3.3755649996000649E-2</v>
      </c>
      <c r="K6936" s="146">
        <v>6.4693791684412416E-2</v>
      </c>
      <c r="L6936" s="147">
        <v>5.4664694009381571E-10</v>
      </c>
      <c r="M6936" s="147">
        <v>3.6695731984801852E-3</v>
      </c>
      <c r="N6936" s="87">
        <v>0.431558562139437</v>
      </c>
      <c r="O6936" s="88">
        <v>2.8584816042423699E-2</v>
      </c>
      <c r="P6936" s="89">
        <v>66.236238949160082</v>
      </c>
    </row>
    <row r="6937" spans="1:16">
      <c r="A6937" s="75" t="s">
        <v>6369</v>
      </c>
      <c r="B6937" s="85">
        <v>6933</v>
      </c>
      <c r="C6937" s="85">
        <v>4130</v>
      </c>
      <c r="D6937" s="85">
        <v>6933</v>
      </c>
      <c r="E6937" s="86" t="s">
        <v>6127</v>
      </c>
      <c r="F6937" s="85" t="s">
        <v>6370</v>
      </c>
      <c r="G6937" s="86" t="s">
        <v>82</v>
      </c>
      <c r="H6937" s="85" t="s">
        <v>2</v>
      </c>
      <c r="I6937" s="85">
        <v>1</v>
      </c>
      <c r="J6937" s="88">
        <v>0.65801857399750585</v>
      </c>
      <c r="K6937" s="146">
        <v>0.58509339970864449</v>
      </c>
      <c r="L6937" s="147">
        <v>2.2940018651735351E-9</v>
      </c>
      <c r="M6937" s="147">
        <v>7.9394162723624193E-2</v>
      </c>
      <c r="N6937" s="87">
        <v>11.248230734434831</v>
      </c>
      <c r="O6937" s="88">
        <v>0.59574343486631376</v>
      </c>
      <c r="P6937" s="89">
        <v>52.963301423265747</v>
      </c>
    </row>
    <row r="6938" spans="1:16">
      <c r="A6938" s="75" t="s">
        <v>6371</v>
      </c>
      <c r="B6938" s="85">
        <v>6934</v>
      </c>
      <c r="C6938" s="85">
        <v>4131</v>
      </c>
      <c r="D6938" s="85">
        <v>6934</v>
      </c>
      <c r="E6938" s="86" t="s">
        <v>6127</v>
      </c>
      <c r="F6938" s="85" t="s">
        <v>6372</v>
      </c>
      <c r="G6938" s="86" t="s">
        <v>82</v>
      </c>
      <c r="H6938" s="85" t="s">
        <v>2</v>
      </c>
      <c r="I6938" s="85">
        <v>1</v>
      </c>
      <c r="J6938" s="88">
        <v>0.37843579289078838</v>
      </c>
      <c r="K6938" s="146">
        <v>0.34194768172919909</v>
      </c>
      <c r="L6938" s="147">
        <v>1.490559628176589E-9</v>
      </c>
      <c r="M6938" s="147">
        <v>4.9145351754729998E-2</v>
      </c>
      <c r="N6938" s="87">
        <v>5.7966051140814958</v>
      </c>
      <c r="O6938" s="88">
        <v>0.34199463336119551</v>
      </c>
      <c r="P6938" s="89">
        <v>58.999125631380267</v>
      </c>
    </row>
    <row r="6939" spans="1:16">
      <c r="A6939" s="75" t="s">
        <v>6373</v>
      </c>
      <c r="B6939" s="85">
        <v>6935</v>
      </c>
      <c r="C6939" s="85">
        <v>4132</v>
      </c>
      <c r="D6939" s="85">
        <v>6935</v>
      </c>
      <c r="E6939" s="86" t="s">
        <v>6127</v>
      </c>
      <c r="F6939" s="85" t="s">
        <v>2985</v>
      </c>
      <c r="G6939" s="86" t="s">
        <v>82</v>
      </c>
      <c r="H6939" s="85" t="s">
        <v>2</v>
      </c>
      <c r="I6939" s="85">
        <v>1</v>
      </c>
      <c r="J6939" s="88">
        <v>0.66776195407425576</v>
      </c>
      <c r="K6939" s="146">
        <v>0.91636748611364005</v>
      </c>
      <c r="L6939" s="147">
        <v>3.3030613157908171E-9</v>
      </c>
      <c r="M6939" s="147">
        <v>2.7372287427026121E-2</v>
      </c>
      <c r="N6939" s="87">
        <v>7.6498185094435556</v>
      </c>
      <c r="O6939" s="88">
        <v>0.61524785572300567</v>
      </c>
      <c r="P6939" s="89">
        <v>80.42646436167</v>
      </c>
    </row>
    <row r="6940" spans="1:16">
      <c r="A6940" s="75" t="s">
        <v>6374</v>
      </c>
      <c r="B6940" s="85">
        <v>6936</v>
      </c>
      <c r="C6940" s="85">
        <v>4133</v>
      </c>
      <c r="D6940" s="85">
        <v>6936</v>
      </c>
      <c r="E6940" s="86" t="s">
        <v>6127</v>
      </c>
      <c r="F6940" s="85" t="s">
        <v>6375</v>
      </c>
      <c r="G6940" s="86" t="s">
        <v>82</v>
      </c>
      <c r="H6940" s="85" t="s">
        <v>2</v>
      </c>
      <c r="I6940" s="85">
        <v>1</v>
      </c>
      <c r="J6940" s="88">
        <v>1.376767029909201</v>
      </c>
      <c r="K6940" s="146">
        <v>5.0911927383862654</v>
      </c>
      <c r="L6940" s="147">
        <v>7.8627779842348518E-9</v>
      </c>
      <c r="M6940" s="147">
        <v>3.6397827585938291E-3</v>
      </c>
      <c r="N6940" s="87">
        <v>13.581985032839491</v>
      </c>
      <c r="O6940" s="88">
        <v>1.3562577684755961</v>
      </c>
      <c r="P6940" s="89">
        <v>99.857109634294218</v>
      </c>
    </row>
    <row r="6941" spans="1:16">
      <c r="A6941" s="75" t="s">
        <v>6376</v>
      </c>
      <c r="B6941" s="85">
        <v>6937</v>
      </c>
      <c r="C6941" s="85">
        <v>4134</v>
      </c>
      <c r="D6941" s="85">
        <v>6937</v>
      </c>
      <c r="E6941" s="86" t="s">
        <v>6127</v>
      </c>
      <c r="F6941" s="85" t="s">
        <v>6377</v>
      </c>
      <c r="G6941" s="86" t="s">
        <v>82</v>
      </c>
      <c r="H6941" s="85" t="s">
        <v>2</v>
      </c>
      <c r="I6941" s="85">
        <v>1</v>
      </c>
      <c r="J6941" s="88">
        <v>1.107572950396486</v>
      </c>
      <c r="K6941" s="146">
        <v>1.2343402845174156</v>
      </c>
      <c r="L6941" s="147">
        <v>5.0121236117597747E-9</v>
      </c>
      <c r="M6941" s="147">
        <v>0.13834283282707291</v>
      </c>
      <c r="N6941" s="87">
        <v>14.61802707686668</v>
      </c>
      <c r="O6941" s="88">
        <v>1.01415466583337</v>
      </c>
      <c r="P6941" s="89">
        <v>69.376986408671385</v>
      </c>
    </row>
    <row r="6942" spans="1:16">
      <c r="A6942" s="75" t="s">
        <v>6378</v>
      </c>
      <c r="B6942" s="85">
        <v>6938</v>
      </c>
      <c r="C6942" s="85">
        <v>4135</v>
      </c>
      <c r="D6942" s="85">
        <v>6938</v>
      </c>
      <c r="E6942" s="86" t="s">
        <v>6127</v>
      </c>
      <c r="F6942" s="85" t="s">
        <v>243</v>
      </c>
      <c r="G6942" s="86" t="s">
        <v>82</v>
      </c>
      <c r="H6942" s="85" t="s">
        <v>2</v>
      </c>
      <c r="I6942" s="85">
        <v>1</v>
      </c>
      <c r="J6942" s="88">
        <v>1.0653175155920429</v>
      </c>
      <c r="K6942" s="146">
        <v>1.8097625696396826</v>
      </c>
      <c r="L6942" s="147">
        <v>6.4005855857461146E-9</v>
      </c>
      <c r="M6942" s="147">
        <v>2.9492072288449009E-2</v>
      </c>
      <c r="N6942" s="87">
        <v>15.134518142093381</v>
      </c>
      <c r="O6942" s="88">
        <v>1.0354029344298969</v>
      </c>
      <c r="P6942" s="89">
        <v>68.413339936482558</v>
      </c>
    </row>
    <row r="6943" spans="1:16">
      <c r="A6943" s="75" t="s">
        <v>6379</v>
      </c>
      <c r="B6943" s="85">
        <v>6939</v>
      </c>
      <c r="C6943" s="85">
        <v>4136</v>
      </c>
      <c r="D6943" s="85">
        <v>6939</v>
      </c>
      <c r="E6943" s="86" t="s">
        <v>6127</v>
      </c>
      <c r="F6943" s="85" t="s">
        <v>3688</v>
      </c>
      <c r="G6943" s="86" t="s">
        <v>82</v>
      </c>
      <c r="H6943" s="85" t="s">
        <v>2</v>
      </c>
      <c r="I6943" s="85">
        <v>1</v>
      </c>
      <c r="J6943" s="88">
        <v>0.1799295690605717</v>
      </c>
      <c r="K6943" s="146">
        <v>0.25923492321138175</v>
      </c>
      <c r="L6943" s="147">
        <v>9.1820579660040843E-10</v>
      </c>
      <c r="M6943" s="147">
        <v>8.6370192039473496E-3</v>
      </c>
      <c r="N6943" s="87">
        <v>1.949778681273137</v>
      </c>
      <c r="O6943" s="88">
        <v>0.1653637158418558</v>
      </c>
      <c r="P6943" s="89">
        <v>84.811531395901355</v>
      </c>
    </row>
    <row r="6944" spans="1:16">
      <c r="A6944" s="75" t="s">
        <v>6380</v>
      </c>
      <c r="B6944" s="85">
        <v>6940</v>
      </c>
      <c r="C6944" s="85">
        <v>4137</v>
      </c>
      <c r="D6944" s="85">
        <v>6940</v>
      </c>
      <c r="E6944" s="86" t="s">
        <v>6127</v>
      </c>
      <c r="F6944" s="85" t="s">
        <v>6381</v>
      </c>
      <c r="G6944" s="86" t="s">
        <v>82</v>
      </c>
      <c r="H6944" s="85" t="s">
        <v>2</v>
      </c>
      <c r="I6944" s="85">
        <v>1</v>
      </c>
      <c r="J6944" s="88">
        <v>0.72429358165581692</v>
      </c>
      <c r="K6944" s="146">
        <v>1.1300984699657586</v>
      </c>
      <c r="L6944" s="147">
        <v>3.9635485809283426E-9</v>
      </c>
      <c r="M6944" s="147">
        <v>1.8829909960383591E-2</v>
      </c>
      <c r="N6944" s="87">
        <v>8.2793577655955577</v>
      </c>
      <c r="O6944" s="88">
        <v>0.68022582346062421</v>
      </c>
      <c r="P6944" s="89">
        <v>82.15924987409862</v>
      </c>
    </row>
    <row r="6945" spans="1:16">
      <c r="A6945" s="75" t="s">
        <v>6578</v>
      </c>
      <c r="B6945" s="85">
        <v>6941</v>
      </c>
      <c r="C6945" s="85">
        <v>4326</v>
      </c>
      <c r="D6945" s="85">
        <v>6941</v>
      </c>
      <c r="E6945" s="86" t="s">
        <v>6579</v>
      </c>
      <c r="F6945" s="85" t="s">
        <v>4586</v>
      </c>
      <c r="G6945" s="86" t="s">
        <v>82</v>
      </c>
      <c r="H6945" s="85" t="s">
        <v>2</v>
      </c>
      <c r="I6945" s="85">
        <v>1</v>
      </c>
      <c r="J6945" s="88">
        <v>0.6928092814283201</v>
      </c>
      <c r="K6945" s="146">
        <v>1.0507183796647943</v>
      </c>
      <c r="L6945" s="147">
        <v>3.6469155083370511E-9</v>
      </c>
      <c r="M6945" s="147">
        <v>1.680763819434726E-2</v>
      </c>
      <c r="N6945" s="87">
        <v>7.1256383870207358</v>
      </c>
      <c r="O6945" s="88">
        <v>0.64195780081104969</v>
      </c>
      <c r="P6945" s="89">
        <v>90.091268451170365</v>
      </c>
    </row>
    <row r="6946" spans="1:16">
      <c r="A6946" s="75" t="s">
        <v>6580</v>
      </c>
      <c r="B6946" s="85">
        <v>6942</v>
      </c>
      <c r="C6946" s="85">
        <v>4327</v>
      </c>
      <c r="D6946" s="85">
        <v>6942</v>
      </c>
      <c r="E6946" s="86" t="s">
        <v>6579</v>
      </c>
      <c r="F6946" s="85" t="s">
        <v>2872</v>
      </c>
      <c r="G6946" s="86" t="s">
        <v>82</v>
      </c>
      <c r="H6946" s="85" t="s">
        <v>2</v>
      </c>
      <c r="I6946" s="85">
        <v>1</v>
      </c>
      <c r="J6946" s="88">
        <v>0.1950850283196657</v>
      </c>
      <c r="K6946" s="146">
        <v>0.17466744963928141</v>
      </c>
      <c r="L6946" s="147">
        <v>8.3571443918422717E-10</v>
      </c>
      <c r="M6946" s="147">
        <v>2.322570161693702E-2</v>
      </c>
      <c r="N6946" s="87">
        <v>11.629106195995909</v>
      </c>
      <c r="O6946" s="88">
        <v>0.17854080094575431</v>
      </c>
      <c r="P6946" s="89">
        <v>15.352925490286502</v>
      </c>
    </row>
    <row r="6947" spans="1:16">
      <c r="A6947" s="75" t="s">
        <v>6581</v>
      </c>
      <c r="B6947" s="85">
        <v>6943</v>
      </c>
      <c r="C6947" s="85">
        <v>4328</v>
      </c>
      <c r="D6947" s="85">
        <v>6943</v>
      </c>
      <c r="E6947" s="86" t="s">
        <v>6579</v>
      </c>
      <c r="F6947" s="85" t="s">
        <v>4407</v>
      </c>
      <c r="G6947" s="86" t="s">
        <v>82</v>
      </c>
      <c r="H6947" s="85" t="s">
        <v>2</v>
      </c>
      <c r="I6947" s="85">
        <v>1</v>
      </c>
      <c r="J6947" s="88">
        <v>0.54373395278262959</v>
      </c>
      <c r="K6947" s="146">
        <v>0.71566191363493481</v>
      </c>
      <c r="L6947" s="147">
        <v>2.7465451374261531E-9</v>
      </c>
      <c r="M6947" s="147">
        <v>2.427214513419048E-2</v>
      </c>
      <c r="N6947" s="87">
        <v>11.785515804283479</v>
      </c>
      <c r="O6947" s="88">
        <v>0.49338059004878748</v>
      </c>
      <c r="P6947" s="89">
        <v>41.863300532800345</v>
      </c>
    </row>
    <row r="6948" spans="1:16">
      <c r="A6948" s="75" t="s">
        <v>6582</v>
      </c>
      <c r="B6948" s="85">
        <v>6944</v>
      </c>
      <c r="C6948" s="85">
        <v>4329</v>
      </c>
      <c r="D6948" s="85">
        <v>6944</v>
      </c>
      <c r="E6948" s="86" t="s">
        <v>6579</v>
      </c>
      <c r="F6948" s="85" t="s">
        <v>32</v>
      </c>
      <c r="G6948" s="86" t="s">
        <v>82</v>
      </c>
      <c r="H6948" s="85" t="s">
        <v>2</v>
      </c>
      <c r="I6948" s="85">
        <v>1</v>
      </c>
      <c r="J6948" s="88">
        <v>9.642625426759515E-3</v>
      </c>
      <c r="K6948" s="146">
        <v>3.8564737013724454E-2</v>
      </c>
      <c r="L6948" s="147">
        <v>5.0257832479293377E-11</v>
      </c>
      <c r="M6948" s="147">
        <v>8.5593739845174228E-4</v>
      </c>
      <c r="N6948" s="87">
        <v>9.7329647554688243</v>
      </c>
      <c r="O6948" s="88">
        <v>7.2224234358649522E-3</v>
      </c>
      <c r="P6948" s="89">
        <v>0.74205790499824498</v>
      </c>
    </row>
    <row r="6949" spans="1:16">
      <c r="A6949" s="75" t="s">
        <v>6583</v>
      </c>
      <c r="B6949" s="85">
        <v>6945</v>
      </c>
      <c r="C6949" s="85">
        <v>4330</v>
      </c>
      <c r="D6949" s="85">
        <v>6945</v>
      </c>
      <c r="E6949" s="86" t="s">
        <v>6579</v>
      </c>
      <c r="F6949" s="85" t="s">
        <v>5038</v>
      </c>
      <c r="G6949" s="86" t="s">
        <v>82</v>
      </c>
      <c r="H6949" s="85" t="s">
        <v>2</v>
      </c>
      <c r="I6949" s="85">
        <v>1</v>
      </c>
      <c r="J6949" s="88">
        <v>1.069631856141706</v>
      </c>
      <c r="K6949" s="146">
        <v>1.2379593882185056</v>
      </c>
      <c r="L6949" s="147">
        <v>4.9601104684748961E-9</v>
      </c>
      <c r="M6949" s="147">
        <v>0.13192147005844981</v>
      </c>
      <c r="N6949" s="87">
        <v>13.658103497815899</v>
      </c>
      <c r="O6949" s="88">
        <v>0.98055975509922477</v>
      </c>
      <c r="P6949" s="89">
        <v>71.793258504449653</v>
      </c>
    </row>
    <row r="6950" spans="1:16">
      <c r="A6950" s="75" t="s">
        <v>6584</v>
      </c>
      <c r="B6950" s="85">
        <v>6946</v>
      </c>
      <c r="C6950" s="85">
        <v>4331</v>
      </c>
      <c r="D6950" s="85">
        <v>6946</v>
      </c>
      <c r="E6950" s="86" t="s">
        <v>6579</v>
      </c>
      <c r="F6950" s="85" t="s">
        <v>4366</v>
      </c>
      <c r="G6950" s="86" t="s">
        <v>82</v>
      </c>
      <c r="H6950" s="85" t="s">
        <v>2</v>
      </c>
      <c r="I6950" s="85">
        <v>1</v>
      </c>
      <c r="J6950" s="88">
        <v>0.72608100814404919</v>
      </c>
      <c r="K6950" s="146">
        <v>0.66009011231975501</v>
      </c>
      <c r="L6950" s="147">
        <v>2.9700358126432378E-9</v>
      </c>
      <c r="M6950" s="147">
        <v>2.9654156899275839E-2</v>
      </c>
      <c r="N6950" s="87">
        <v>14.622027147212959</v>
      </c>
      <c r="O6950" s="88">
        <v>0.65724919356419131</v>
      </c>
      <c r="P6950" s="89">
        <v>44.94925272310595</v>
      </c>
    </row>
    <row r="6951" spans="1:16">
      <c r="A6951" s="75" t="s">
        <v>6585</v>
      </c>
      <c r="B6951" s="85">
        <v>6947</v>
      </c>
      <c r="C6951" s="85">
        <v>4332</v>
      </c>
      <c r="D6951" s="85">
        <v>6947</v>
      </c>
      <c r="E6951" s="86" t="s">
        <v>6579</v>
      </c>
      <c r="F6951" s="85" t="s">
        <v>429</v>
      </c>
      <c r="G6951" s="86" t="s">
        <v>82</v>
      </c>
      <c r="H6951" s="85" t="s">
        <v>2</v>
      </c>
      <c r="I6951" s="85">
        <v>1</v>
      </c>
      <c r="J6951" s="88">
        <v>0.72499220369359885</v>
      </c>
      <c r="K6951" s="146">
        <v>0.59237809513821649</v>
      </c>
      <c r="L6951" s="147">
        <v>2.6720159904704041E-9</v>
      </c>
      <c r="M6951" s="147">
        <v>3.6976292455375023E-2</v>
      </c>
      <c r="N6951" s="87">
        <v>11.816258352930239</v>
      </c>
      <c r="O6951" s="88">
        <v>0.65673366674349032</v>
      </c>
      <c r="P6951" s="89">
        <v>55.578817518037013</v>
      </c>
    </row>
    <row r="6952" spans="1:16">
      <c r="A6952" s="75" t="s">
        <v>6586</v>
      </c>
      <c r="B6952" s="85">
        <v>6948</v>
      </c>
      <c r="C6952" s="85">
        <v>4333</v>
      </c>
      <c r="D6952" s="85">
        <v>6948</v>
      </c>
      <c r="E6952" s="86" t="s">
        <v>6579</v>
      </c>
      <c r="F6952" s="85" t="s">
        <v>1055</v>
      </c>
      <c r="G6952" s="86" t="s">
        <v>82</v>
      </c>
      <c r="H6952" s="85" t="s">
        <v>2</v>
      </c>
      <c r="I6952" s="85">
        <v>1</v>
      </c>
      <c r="J6952" s="88">
        <v>0.65662865661349779</v>
      </c>
      <c r="K6952" s="146">
        <v>0.58792309533008236</v>
      </c>
      <c r="L6952" s="147">
        <v>2.5975393316283781E-9</v>
      </c>
      <c r="M6952" s="147">
        <v>3.9811939931591878E-2</v>
      </c>
      <c r="N6952" s="87">
        <v>11.102864694003699</v>
      </c>
      <c r="O6952" s="88">
        <v>0.6019103734404142</v>
      </c>
      <c r="P6952" s="89">
        <v>54.212168663596046</v>
      </c>
    </row>
    <row r="6953" spans="1:16">
      <c r="A6953" s="75" t="s">
        <v>6587</v>
      </c>
      <c r="B6953" s="85">
        <v>6949</v>
      </c>
      <c r="C6953" s="85">
        <v>4334</v>
      </c>
      <c r="D6953" s="85">
        <v>6949</v>
      </c>
      <c r="E6953" s="86" t="s">
        <v>6579</v>
      </c>
      <c r="F6953" s="85" t="s">
        <v>4489</v>
      </c>
      <c r="G6953" s="86" t="s">
        <v>82</v>
      </c>
      <c r="H6953" s="85" t="s">
        <v>2</v>
      </c>
      <c r="I6953" s="85">
        <v>1</v>
      </c>
      <c r="J6953" s="88">
        <v>0.76163471016402662</v>
      </c>
      <c r="K6953" s="146">
        <v>1.0312291341497608</v>
      </c>
      <c r="L6953" s="147">
        <v>3.5032142247195949E-9</v>
      </c>
      <c r="M6953" s="147">
        <v>4.630952998374397E-2</v>
      </c>
      <c r="N6953" s="87">
        <v>16.312252820914271</v>
      </c>
      <c r="O6953" s="88">
        <v>0.62053344887832251</v>
      </c>
      <c r="P6953" s="89">
        <v>38.040941106719728</v>
      </c>
    </row>
    <row r="6954" spans="1:16">
      <c r="A6954" s="75" t="s">
        <v>6588</v>
      </c>
      <c r="B6954" s="85">
        <v>6950</v>
      </c>
      <c r="C6954" s="85">
        <v>4335</v>
      </c>
      <c r="D6954" s="85">
        <v>6950</v>
      </c>
      <c r="E6954" s="86" t="s">
        <v>6579</v>
      </c>
      <c r="F6954" s="85" t="s">
        <v>965</v>
      </c>
      <c r="G6954" s="86" t="s">
        <v>82</v>
      </c>
      <c r="H6954" s="85" t="s">
        <v>2</v>
      </c>
      <c r="I6954" s="85">
        <v>1</v>
      </c>
      <c r="J6954" s="88">
        <v>0.38836185141573742</v>
      </c>
      <c r="K6954" s="146">
        <v>0.31995329630751757</v>
      </c>
      <c r="L6954" s="147">
        <v>1.4307901053229269E-9</v>
      </c>
      <c r="M6954" s="147">
        <v>4.3348297689038542E-2</v>
      </c>
      <c r="N6954" s="87">
        <v>11.34735772753452</v>
      </c>
      <c r="O6954" s="88">
        <v>0.34776821220026699</v>
      </c>
      <c r="P6954" s="89">
        <v>30.647505837980468</v>
      </c>
    </row>
    <row r="6955" spans="1:16">
      <c r="A6955" s="75" t="s">
        <v>6589</v>
      </c>
      <c r="B6955" s="85">
        <v>6951</v>
      </c>
      <c r="C6955" s="85">
        <v>4336</v>
      </c>
      <c r="D6955" s="85">
        <v>6951</v>
      </c>
      <c r="E6955" s="86" t="s">
        <v>6579</v>
      </c>
      <c r="F6955" s="85" t="s">
        <v>4492</v>
      </c>
      <c r="G6955" s="86" t="s">
        <v>82</v>
      </c>
      <c r="H6955" s="85" t="s">
        <v>2</v>
      </c>
      <c r="I6955" s="85">
        <v>1</v>
      </c>
      <c r="J6955" s="88">
        <v>0.39942786617417309</v>
      </c>
      <c r="K6955" s="146">
        <v>0.3680268779729578</v>
      </c>
      <c r="L6955" s="147">
        <v>1.6139269862063899E-9</v>
      </c>
      <c r="M6955" s="147">
        <v>2.773516465371614E-2</v>
      </c>
      <c r="N6955" s="87">
        <v>12.30735889581128</v>
      </c>
      <c r="O6955" s="88">
        <v>0.35843569592711921</v>
      </c>
      <c r="P6955" s="89">
        <v>29.123689246529587</v>
      </c>
    </row>
    <row r="6956" spans="1:16">
      <c r="A6956" s="75" t="s">
        <v>6590</v>
      </c>
      <c r="B6956" s="85">
        <v>6952</v>
      </c>
      <c r="C6956" s="85">
        <v>4337</v>
      </c>
      <c r="D6956" s="85">
        <v>6952</v>
      </c>
      <c r="E6956" s="86" t="s">
        <v>6579</v>
      </c>
      <c r="F6956" s="85" t="s">
        <v>1084</v>
      </c>
      <c r="G6956" s="86" t="s">
        <v>82</v>
      </c>
      <c r="H6956" s="85" t="s">
        <v>2</v>
      </c>
      <c r="I6956" s="85">
        <v>1</v>
      </c>
      <c r="J6956" s="88">
        <v>7.9231188939973635E-2</v>
      </c>
      <c r="K6956" s="146">
        <v>9.1827120543505628E-2</v>
      </c>
      <c r="L6956" s="147">
        <v>3.3066408889538202E-10</v>
      </c>
      <c r="M6956" s="147">
        <v>9.1799622271267565E-3</v>
      </c>
      <c r="N6956" s="87">
        <v>13.44346113606453</v>
      </c>
      <c r="O6956" s="88">
        <v>6.9492541954302683E-2</v>
      </c>
      <c r="P6956" s="89">
        <v>5.1692448284672983</v>
      </c>
    </row>
    <row r="6957" spans="1:16">
      <c r="A6957" s="75" t="s">
        <v>6591</v>
      </c>
      <c r="B6957" s="85">
        <v>6953</v>
      </c>
      <c r="C6957" s="85">
        <v>4338</v>
      </c>
      <c r="D6957" s="85">
        <v>6953</v>
      </c>
      <c r="E6957" s="86" t="s">
        <v>6579</v>
      </c>
      <c r="F6957" s="85" t="s">
        <v>4370</v>
      </c>
      <c r="G6957" s="86" t="s">
        <v>82</v>
      </c>
      <c r="H6957" s="85" t="s">
        <v>2</v>
      </c>
      <c r="I6957" s="85">
        <v>1</v>
      </c>
      <c r="J6957" s="88">
        <v>0.44623863297151573</v>
      </c>
      <c r="K6957" s="146">
        <v>0.39922174684858097</v>
      </c>
      <c r="L6957" s="147">
        <v>1.646265393967679E-9</v>
      </c>
      <c r="M6957" s="147">
        <v>5.3280236129922692E-2</v>
      </c>
      <c r="N6957" s="87">
        <v>11.08779194068183</v>
      </c>
      <c r="O6957" s="88">
        <v>0.42110673416293681</v>
      </c>
      <c r="P6957" s="89">
        <v>37.979314223769734</v>
      </c>
    </row>
    <row r="6958" spans="1:16">
      <c r="A6958" s="75" t="s">
        <v>6592</v>
      </c>
      <c r="B6958" s="85">
        <v>6954</v>
      </c>
      <c r="C6958" s="85">
        <v>4339</v>
      </c>
      <c r="D6958" s="85">
        <v>6954</v>
      </c>
      <c r="E6958" s="86" t="s">
        <v>6579</v>
      </c>
      <c r="F6958" s="85" t="s">
        <v>4627</v>
      </c>
      <c r="G6958" s="86" t="s">
        <v>82</v>
      </c>
      <c r="H6958" s="85" t="s">
        <v>2</v>
      </c>
      <c r="I6958" s="85">
        <v>1</v>
      </c>
      <c r="J6958" s="88">
        <v>0.68896920655611726</v>
      </c>
      <c r="K6958" s="146">
        <v>0.74977411281456341</v>
      </c>
      <c r="L6958" s="147">
        <v>2.9998363940350682E-9</v>
      </c>
      <c r="M6958" s="147">
        <v>6.0008347340104018E-2</v>
      </c>
      <c r="N6958" s="87">
        <v>11.19135349480027</v>
      </c>
      <c r="O6958" s="88">
        <v>0.62594067227822636</v>
      </c>
      <c r="P6958" s="89">
        <v>55.930739080760077</v>
      </c>
    </row>
    <row r="6959" spans="1:16">
      <c r="A6959" s="75" t="s">
        <v>6593</v>
      </c>
      <c r="B6959" s="85">
        <v>6955</v>
      </c>
      <c r="C6959" s="85">
        <v>4340</v>
      </c>
      <c r="D6959" s="85">
        <v>6955</v>
      </c>
      <c r="E6959" s="86" t="s">
        <v>6579</v>
      </c>
      <c r="F6959" s="85" t="s">
        <v>4496</v>
      </c>
      <c r="G6959" s="86" t="s">
        <v>82</v>
      </c>
      <c r="H6959" s="85" t="s">
        <v>2</v>
      </c>
      <c r="I6959" s="85">
        <v>1</v>
      </c>
      <c r="J6959" s="88">
        <v>0.57996360624981658</v>
      </c>
      <c r="K6959" s="146">
        <v>0.51534768677869447</v>
      </c>
      <c r="L6959" s="147">
        <v>2.289336564972156E-9</v>
      </c>
      <c r="M6959" s="147">
        <v>4.5275840189963022E-2</v>
      </c>
      <c r="N6959" s="87">
        <v>10.379416365890821</v>
      </c>
      <c r="O6959" s="88">
        <v>0.52684016295250047</v>
      </c>
      <c r="P6959" s="89">
        <v>50.758168318964437</v>
      </c>
    </row>
    <row r="6960" spans="1:16">
      <c r="A6960" s="75" t="s">
        <v>6594</v>
      </c>
      <c r="B6960" s="85">
        <v>6956</v>
      </c>
      <c r="C6960" s="85">
        <v>4341</v>
      </c>
      <c r="D6960" s="85">
        <v>6956</v>
      </c>
      <c r="E6960" s="86" t="s">
        <v>6579</v>
      </c>
      <c r="F6960" s="85" t="s">
        <v>4372</v>
      </c>
      <c r="G6960" s="86" t="s">
        <v>82</v>
      </c>
      <c r="H6960" s="85" t="s">
        <v>2</v>
      </c>
      <c r="I6960" s="85">
        <v>1</v>
      </c>
      <c r="J6960" s="88">
        <v>0.40506704151044282</v>
      </c>
      <c r="K6960" s="146">
        <v>0.39730662744459816</v>
      </c>
      <c r="L6960" s="147">
        <v>1.805872431469573E-9</v>
      </c>
      <c r="M6960" s="147">
        <v>3.3463834369238769E-2</v>
      </c>
      <c r="N6960" s="87">
        <v>11.90742200343667</v>
      </c>
      <c r="O6960" s="88">
        <v>0.35527885287998862</v>
      </c>
      <c r="P6960" s="89">
        <v>29.83675666970143</v>
      </c>
    </row>
    <row r="6961" spans="1:16">
      <c r="A6961" s="75" t="s">
        <v>6595</v>
      </c>
      <c r="B6961" s="85">
        <v>6957</v>
      </c>
      <c r="C6961" s="85">
        <v>4342</v>
      </c>
      <c r="D6961" s="85">
        <v>6957</v>
      </c>
      <c r="E6961" s="86" t="s">
        <v>6579</v>
      </c>
      <c r="F6961" s="85" t="s">
        <v>4498</v>
      </c>
      <c r="G6961" s="86" t="s">
        <v>82</v>
      </c>
      <c r="H6961" s="85" t="s">
        <v>2</v>
      </c>
      <c r="I6961" s="85">
        <v>1</v>
      </c>
      <c r="J6961" s="88">
        <v>0.60763566065294583</v>
      </c>
      <c r="K6961" s="146">
        <v>0.61382901569337955</v>
      </c>
      <c r="L6961" s="147">
        <v>2.5116869172421959E-9</v>
      </c>
      <c r="M6961" s="147">
        <v>4.9783353487788437E-2</v>
      </c>
      <c r="N6961" s="87">
        <v>9.0594432693971321</v>
      </c>
      <c r="O6961" s="88">
        <v>0.57082724602917945</v>
      </c>
      <c r="P6961" s="89">
        <v>63.009086657392977</v>
      </c>
    </row>
    <row r="6962" spans="1:16">
      <c r="A6962" s="75" t="s">
        <v>6596</v>
      </c>
      <c r="B6962" s="85">
        <v>6958</v>
      </c>
      <c r="C6962" s="85">
        <v>4343</v>
      </c>
      <c r="D6962" s="85">
        <v>6958</v>
      </c>
      <c r="E6962" s="86" t="s">
        <v>6579</v>
      </c>
      <c r="F6962" s="85" t="s">
        <v>3901</v>
      </c>
      <c r="G6962" s="86" t="s">
        <v>82</v>
      </c>
      <c r="H6962" s="85" t="s">
        <v>2</v>
      </c>
      <c r="I6962" s="85">
        <v>1</v>
      </c>
      <c r="J6962" s="88">
        <v>0.51302928741554077</v>
      </c>
      <c r="K6962" s="146">
        <v>0.45406596481689709</v>
      </c>
      <c r="L6962" s="147">
        <v>2.040786482610551E-9</v>
      </c>
      <c r="M6962" s="147">
        <v>3.6946596369095391E-2</v>
      </c>
      <c r="N6962" s="87">
        <v>10.360827679971329</v>
      </c>
      <c r="O6962" s="88">
        <v>0.46976378096144272</v>
      </c>
      <c r="P6962" s="89">
        <v>45.340371973327009</v>
      </c>
    </row>
    <row r="6963" spans="1:16">
      <c r="A6963" s="75" t="s">
        <v>6597</v>
      </c>
      <c r="B6963" s="85">
        <v>6959</v>
      </c>
      <c r="C6963" s="85">
        <v>4344</v>
      </c>
      <c r="D6963" s="85">
        <v>6959</v>
      </c>
      <c r="E6963" s="86" t="s">
        <v>6579</v>
      </c>
      <c r="F6963" s="85" t="s">
        <v>1068</v>
      </c>
      <c r="G6963" s="86" t="s">
        <v>82</v>
      </c>
      <c r="H6963" s="85" t="s">
        <v>2</v>
      </c>
      <c r="I6963" s="85">
        <v>1</v>
      </c>
      <c r="J6963" s="88">
        <v>0.62520582686631387</v>
      </c>
      <c r="K6963" s="146">
        <v>0.50195872895928506</v>
      </c>
      <c r="L6963" s="147">
        <v>2.319587979042502E-9</v>
      </c>
      <c r="M6963" s="147">
        <v>6.4736327694155243E-2</v>
      </c>
      <c r="N6963" s="87">
        <v>10.52224854003372</v>
      </c>
      <c r="O6963" s="88">
        <v>0.54799128875332181</v>
      </c>
      <c r="P6963" s="89">
        <v>52.079295282599901</v>
      </c>
    </row>
    <row r="6964" spans="1:16">
      <c r="A6964" s="75" t="s">
        <v>6598</v>
      </c>
      <c r="B6964" s="85">
        <v>6960</v>
      </c>
      <c r="C6964" s="85">
        <v>4345</v>
      </c>
      <c r="D6964" s="85">
        <v>6960</v>
      </c>
      <c r="E6964" s="86" t="s">
        <v>6579</v>
      </c>
      <c r="F6964" s="85" t="s">
        <v>4381</v>
      </c>
      <c r="G6964" s="86" t="s">
        <v>82</v>
      </c>
      <c r="H6964" s="85" t="s">
        <v>2</v>
      </c>
      <c r="I6964" s="85">
        <v>1</v>
      </c>
      <c r="J6964" s="88">
        <v>0.63174541830081532</v>
      </c>
      <c r="K6964" s="146">
        <v>0.5092352132072322</v>
      </c>
      <c r="L6964" s="147">
        <v>2.421601696507321E-9</v>
      </c>
      <c r="M6964" s="147">
        <v>7.6872156082992221E-2</v>
      </c>
      <c r="N6964" s="87">
        <v>11.40462720259386</v>
      </c>
      <c r="O6964" s="88">
        <v>0.5596780374566549</v>
      </c>
      <c r="P6964" s="89">
        <v>49.074645537678087</v>
      </c>
    </row>
    <row r="6965" spans="1:16">
      <c r="A6965" s="75" t="s">
        <v>6599</v>
      </c>
      <c r="B6965" s="85">
        <v>6961</v>
      </c>
      <c r="C6965" s="85">
        <v>4346</v>
      </c>
      <c r="D6965" s="85">
        <v>6961</v>
      </c>
      <c r="E6965" s="86" t="s">
        <v>6579</v>
      </c>
      <c r="F6965" s="85" t="s">
        <v>4641</v>
      </c>
      <c r="G6965" s="86" t="s">
        <v>82</v>
      </c>
      <c r="H6965" s="85" t="s">
        <v>2</v>
      </c>
      <c r="I6965" s="85">
        <v>1</v>
      </c>
      <c r="J6965" s="88">
        <v>0.50842616987415945</v>
      </c>
      <c r="K6965" s="146">
        <v>0.4472056054825907</v>
      </c>
      <c r="L6965" s="147">
        <v>2.0159990862892929E-9</v>
      </c>
      <c r="M6965" s="147">
        <v>3.7328006367790781E-2</v>
      </c>
      <c r="N6965" s="87">
        <v>10.27212720477061</v>
      </c>
      <c r="O6965" s="88">
        <v>0.4650328166112439</v>
      </c>
      <c r="P6965" s="89">
        <v>45.271325728450094</v>
      </c>
    </row>
    <row r="6966" spans="1:16">
      <c r="A6966" s="75" t="s">
        <v>6600</v>
      </c>
      <c r="B6966" s="85">
        <v>6962</v>
      </c>
      <c r="C6966" s="85">
        <v>4347</v>
      </c>
      <c r="D6966" s="85">
        <v>6962</v>
      </c>
      <c r="E6966" s="86" t="s">
        <v>6579</v>
      </c>
      <c r="F6966" s="85" t="s">
        <v>4383</v>
      </c>
      <c r="G6966" s="86" t="s">
        <v>82</v>
      </c>
      <c r="H6966" s="85" t="s">
        <v>2</v>
      </c>
      <c r="I6966" s="85">
        <v>1</v>
      </c>
      <c r="J6966" s="88">
        <v>0.42218965416822579</v>
      </c>
      <c r="K6966" s="146">
        <v>0.37630335636551254</v>
      </c>
      <c r="L6966" s="147">
        <v>2.2566261102656839E-9</v>
      </c>
      <c r="M6966" s="147">
        <v>4.561269426903989E-2</v>
      </c>
      <c r="N6966" s="87">
        <v>7.5244151237182981</v>
      </c>
      <c r="O6966" s="88">
        <v>0.36085127970716852</v>
      </c>
      <c r="P6966" s="89">
        <v>47.957385892984682</v>
      </c>
    </row>
    <row r="6967" spans="1:16">
      <c r="A6967" s="75" t="s">
        <v>6601</v>
      </c>
      <c r="B6967" s="85">
        <v>6963</v>
      </c>
      <c r="C6967" s="85">
        <v>4348</v>
      </c>
      <c r="D6967" s="85">
        <v>6963</v>
      </c>
      <c r="E6967" s="86" t="s">
        <v>6579</v>
      </c>
      <c r="F6967" s="85" t="s">
        <v>6286</v>
      </c>
      <c r="G6967" s="86" t="s">
        <v>82</v>
      </c>
      <c r="H6967" s="85" t="s">
        <v>2</v>
      </c>
      <c r="I6967" s="85">
        <v>1</v>
      </c>
      <c r="J6967" s="88">
        <v>0.53726429631332595</v>
      </c>
      <c r="K6967" s="146">
        <v>1.7802584092277522</v>
      </c>
      <c r="L6967" s="147">
        <v>3.1019883883549421E-9</v>
      </c>
      <c r="M6967" s="147">
        <v>6.5091914367821739E-3</v>
      </c>
      <c r="N6967" s="87">
        <v>5.4051790212673749</v>
      </c>
      <c r="O6967" s="88">
        <v>0.52244378261261826</v>
      </c>
      <c r="P6967" s="89">
        <v>96.656147845796738</v>
      </c>
    </row>
    <row r="6968" spans="1:16">
      <c r="A6968" s="75" t="s">
        <v>6602</v>
      </c>
      <c r="B6968" s="85">
        <v>6964</v>
      </c>
      <c r="C6968" s="85">
        <v>4349</v>
      </c>
      <c r="D6968" s="85">
        <v>6964</v>
      </c>
      <c r="E6968" s="86" t="s">
        <v>6579</v>
      </c>
      <c r="F6968" s="85" t="s">
        <v>5075</v>
      </c>
      <c r="G6968" s="86" t="s">
        <v>82</v>
      </c>
      <c r="H6968" s="85" t="s">
        <v>2</v>
      </c>
      <c r="I6968" s="85">
        <v>1</v>
      </c>
      <c r="J6968" s="88">
        <v>0.50084936710015948</v>
      </c>
      <c r="K6968" s="146">
        <v>0.34948535360946814</v>
      </c>
      <c r="L6968" s="147">
        <v>1.7290147876992389E-9</v>
      </c>
      <c r="M6968" s="147">
        <v>6.0441635041275761E-2</v>
      </c>
      <c r="N6968" s="87">
        <v>8.9469466316925423</v>
      </c>
      <c r="O6968" s="88">
        <v>0.43719808668074922</v>
      </c>
      <c r="P6968" s="89">
        <v>48.865619152356793</v>
      </c>
    </row>
    <row r="6969" spans="1:16">
      <c r="A6969" s="75" t="s">
        <v>6603</v>
      </c>
      <c r="B6969" s="85">
        <v>6965</v>
      </c>
      <c r="C6969" s="85">
        <v>4350</v>
      </c>
      <c r="D6969" s="85">
        <v>6965</v>
      </c>
      <c r="E6969" s="86" t="s">
        <v>6579</v>
      </c>
      <c r="F6969" s="85" t="s">
        <v>2124</v>
      </c>
      <c r="G6969" s="86" t="s">
        <v>82</v>
      </c>
      <c r="H6969" s="85" t="s">
        <v>2</v>
      </c>
      <c r="I6969" s="85">
        <v>1</v>
      </c>
      <c r="J6969" s="88">
        <v>0.58036148456233227</v>
      </c>
      <c r="K6969" s="146">
        <v>0.45286758883572575</v>
      </c>
      <c r="L6969" s="147">
        <v>2.7172165597355001E-9</v>
      </c>
      <c r="M6969" s="147">
        <v>4.6028927279974069E-2</v>
      </c>
      <c r="N6969" s="87">
        <v>8.4261889078817482</v>
      </c>
      <c r="O6969" s="88">
        <v>0.5330462599909308</v>
      </c>
      <c r="P6969" s="89">
        <v>63.260658622586327</v>
      </c>
    </row>
    <row r="6970" spans="1:16">
      <c r="A6970" s="75" t="s">
        <v>6604</v>
      </c>
      <c r="B6970" s="85">
        <v>6966</v>
      </c>
      <c r="C6970" s="85">
        <v>4351</v>
      </c>
      <c r="D6970" s="85">
        <v>6966</v>
      </c>
      <c r="E6970" s="86" t="s">
        <v>6579</v>
      </c>
      <c r="F6970" s="85" t="s">
        <v>4253</v>
      </c>
      <c r="G6970" s="86" t="s">
        <v>82</v>
      </c>
      <c r="H6970" s="85" t="s">
        <v>2</v>
      </c>
      <c r="I6970" s="85">
        <v>1</v>
      </c>
      <c r="J6970" s="88">
        <v>0.50061305084432539</v>
      </c>
      <c r="K6970" s="146">
        <v>0.44259928201943011</v>
      </c>
      <c r="L6970" s="147">
        <v>1.9861531602290618E-9</v>
      </c>
      <c r="M6970" s="147">
        <v>3.5616514578040097E-2</v>
      </c>
      <c r="N6970" s="87">
        <v>9.9926318034779662</v>
      </c>
      <c r="O6970" s="88">
        <v>0.4588911544198111</v>
      </c>
      <c r="P6970" s="89">
        <v>45.922952375778785</v>
      </c>
    </row>
    <row r="6971" spans="1:16">
      <c r="A6971" s="75" t="s">
        <v>6605</v>
      </c>
      <c r="B6971" s="85">
        <v>6967</v>
      </c>
      <c r="C6971" s="85">
        <v>4352</v>
      </c>
      <c r="D6971" s="85">
        <v>6967</v>
      </c>
      <c r="E6971" s="86" t="s">
        <v>6579</v>
      </c>
      <c r="F6971" s="85" t="s">
        <v>4389</v>
      </c>
      <c r="G6971" s="86" t="s">
        <v>82</v>
      </c>
      <c r="H6971" s="85" t="s">
        <v>2</v>
      </c>
      <c r="I6971" s="85">
        <v>1</v>
      </c>
      <c r="J6971" s="88">
        <v>1.0764424611267689</v>
      </c>
      <c r="K6971" s="146">
        <v>1.3572735445839412</v>
      </c>
      <c r="L6971" s="147">
        <v>5.089587730036956E-9</v>
      </c>
      <c r="M6971" s="147">
        <v>3.8816352564938879E-2</v>
      </c>
      <c r="N6971" s="87">
        <v>13.315195925092491</v>
      </c>
      <c r="O6971" s="88">
        <v>0.98332496467877395</v>
      </c>
      <c r="P6971" s="89">
        <v>73.849830690489341</v>
      </c>
    </row>
    <row r="6972" spans="1:16">
      <c r="A6972" s="75" t="s">
        <v>6606</v>
      </c>
      <c r="B6972" s="85">
        <v>6968</v>
      </c>
      <c r="C6972" s="85">
        <v>4353</v>
      </c>
      <c r="D6972" s="85">
        <v>6968</v>
      </c>
      <c r="E6972" s="86" t="s">
        <v>6579</v>
      </c>
      <c r="F6972" s="85" t="s">
        <v>3724</v>
      </c>
      <c r="G6972" s="86" t="s">
        <v>82</v>
      </c>
      <c r="H6972" s="85" t="s">
        <v>2</v>
      </c>
      <c r="I6972" s="85">
        <v>1</v>
      </c>
      <c r="J6972" s="88">
        <v>0.36245924019759701</v>
      </c>
      <c r="K6972" s="146">
        <v>0.33946816372273336</v>
      </c>
      <c r="L6972" s="147">
        <v>1.610597967392398E-9</v>
      </c>
      <c r="M6972" s="147">
        <v>3.5322919010764599E-2</v>
      </c>
      <c r="N6972" s="87">
        <v>6.4533986911838124</v>
      </c>
      <c r="O6972" s="88">
        <v>0.32258142523401018</v>
      </c>
      <c r="P6972" s="89">
        <v>49.986284850910984</v>
      </c>
    </row>
    <row r="6973" spans="1:16">
      <c r="A6973" s="75" t="s">
        <v>6607</v>
      </c>
      <c r="B6973" s="85">
        <v>6969</v>
      </c>
      <c r="C6973" s="85">
        <v>4354</v>
      </c>
      <c r="D6973" s="85">
        <v>6969</v>
      </c>
      <c r="E6973" s="86" t="s">
        <v>6579</v>
      </c>
      <c r="F6973" s="85" t="s">
        <v>4646</v>
      </c>
      <c r="G6973" s="86" t="s">
        <v>82</v>
      </c>
      <c r="H6973" s="85" t="s">
        <v>2</v>
      </c>
      <c r="I6973" s="85">
        <v>1</v>
      </c>
      <c r="J6973" s="88">
        <v>0.35149676176612837</v>
      </c>
      <c r="K6973" s="146">
        <v>0.43527536305729203</v>
      </c>
      <c r="L6973" s="147">
        <v>1.610118895766262E-9</v>
      </c>
      <c r="M6973" s="147">
        <v>2.3920314098493451E-2</v>
      </c>
      <c r="N6973" s="87">
        <v>8.0741954228141442</v>
      </c>
      <c r="O6973" s="88">
        <v>0.32072659857794938</v>
      </c>
      <c r="P6973" s="89">
        <v>39.722422084523288</v>
      </c>
    </row>
    <row r="6974" spans="1:16">
      <c r="A6974" s="75" t="s">
        <v>6608</v>
      </c>
      <c r="B6974" s="85">
        <v>6970</v>
      </c>
      <c r="C6974" s="85">
        <v>4355</v>
      </c>
      <c r="D6974" s="85">
        <v>6970</v>
      </c>
      <c r="E6974" s="86" t="s">
        <v>6579</v>
      </c>
      <c r="F6974" s="85" t="s">
        <v>4648</v>
      </c>
      <c r="G6974" s="86" t="s">
        <v>82</v>
      </c>
      <c r="H6974" s="85" t="s">
        <v>2</v>
      </c>
      <c r="I6974" s="85">
        <v>1</v>
      </c>
      <c r="J6974" s="88">
        <v>0.9825739124192393</v>
      </c>
      <c r="K6974" s="146">
        <v>2.8074093412164873</v>
      </c>
      <c r="L6974" s="147">
        <v>6.9453345775054588E-9</v>
      </c>
      <c r="M6974" s="147">
        <v>5.8814138333407127E-3</v>
      </c>
      <c r="N6974" s="87">
        <v>11.47880720489451</v>
      </c>
      <c r="O6974" s="88">
        <v>0.96578877066053748</v>
      </c>
      <c r="P6974" s="89">
        <v>84.13668366594132</v>
      </c>
    </row>
    <row r="6975" spans="1:16">
      <c r="A6975" s="75" t="s">
        <v>6609</v>
      </c>
      <c r="B6975" s="85">
        <v>6971</v>
      </c>
      <c r="C6975" s="85">
        <v>4356</v>
      </c>
      <c r="D6975" s="85">
        <v>6971</v>
      </c>
      <c r="E6975" s="86" t="s">
        <v>6579</v>
      </c>
      <c r="F6975" s="85" t="s">
        <v>1039</v>
      </c>
      <c r="G6975" s="86" t="s">
        <v>82</v>
      </c>
      <c r="H6975" s="85" t="s">
        <v>2</v>
      </c>
      <c r="I6975" s="85">
        <v>1</v>
      </c>
      <c r="J6975" s="88">
        <v>7.3160656092504189E-2</v>
      </c>
      <c r="K6975" s="146">
        <v>8.1850649375433598E-2</v>
      </c>
      <c r="L6975" s="147">
        <v>2.6499247935555037E-10</v>
      </c>
      <c r="M6975" s="147">
        <v>6.3299777124322578E-3</v>
      </c>
      <c r="N6975" s="87">
        <v>14.17787086509801</v>
      </c>
      <c r="O6975" s="88">
        <v>6.7667016757805426E-2</v>
      </c>
      <c r="P6975" s="89">
        <v>4.7727206293282638</v>
      </c>
    </row>
    <row r="6976" spans="1:16">
      <c r="A6976" s="75" t="s">
        <v>6610</v>
      </c>
      <c r="B6976" s="85">
        <v>6972</v>
      </c>
      <c r="C6976" s="85">
        <v>4357</v>
      </c>
      <c r="D6976" s="85">
        <v>6972</v>
      </c>
      <c r="E6976" s="86" t="s">
        <v>6579</v>
      </c>
      <c r="F6976" s="85" t="s">
        <v>4653</v>
      </c>
      <c r="G6976" s="86" t="s">
        <v>82</v>
      </c>
      <c r="H6976" s="85" t="s">
        <v>2</v>
      </c>
      <c r="I6976" s="85">
        <v>1</v>
      </c>
      <c r="J6976" s="88">
        <v>0.78657555651843625</v>
      </c>
      <c r="K6976" s="146">
        <v>0.9160538192191402</v>
      </c>
      <c r="L6976" s="147">
        <v>3.5295495233295E-9</v>
      </c>
      <c r="M6976" s="147">
        <v>3.3060420113570063E-2</v>
      </c>
      <c r="N6976" s="87">
        <v>10.74742109790253</v>
      </c>
      <c r="O6976" s="88">
        <v>0.71006654379827883</v>
      </c>
      <c r="P6976" s="89">
        <v>66.068551453413846</v>
      </c>
    </row>
    <row r="6977" spans="1:16">
      <c r="A6977" s="75" t="s">
        <v>6611</v>
      </c>
      <c r="B6977" s="85">
        <v>6973</v>
      </c>
      <c r="C6977" s="85">
        <v>4358</v>
      </c>
      <c r="D6977" s="85">
        <v>6973</v>
      </c>
      <c r="E6977" s="86" t="s">
        <v>6579</v>
      </c>
      <c r="F6977" s="85" t="s">
        <v>4655</v>
      </c>
      <c r="G6977" s="86" t="s">
        <v>82</v>
      </c>
      <c r="H6977" s="85" t="s">
        <v>2</v>
      </c>
      <c r="I6977" s="85">
        <v>1</v>
      </c>
      <c r="J6977" s="88">
        <v>0.27118125592675402</v>
      </c>
      <c r="K6977" s="146">
        <v>0.34210707211041941</v>
      </c>
      <c r="L6977" s="147">
        <v>1.302435393387797E-9</v>
      </c>
      <c r="M6977" s="147">
        <v>2.4545403173946649E-2</v>
      </c>
      <c r="N6977" s="87">
        <v>11.988042031887259</v>
      </c>
      <c r="O6977" s="88">
        <v>0.2346221458336189</v>
      </c>
      <c r="P6977" s="89">
        <v>19.571348282692224</v>
      </c>
    </row>
    <row r="6978" spans="1:16">
      <c r="A6978" s="75" t="s">
        <v>6646</v>
      </c>
      <c r="B6978" s="85">
        <v>6974</v>
      </c>
      <c r="C6978" s="85">
        <v>4392</v>
      </c>
      <c r="D6978" s="85">
        <v>6974</v>
      </c>
      <c r="E6978" s="86" t="s">
        <v>6647</v>
      </c>
      <c r="F6978" s="85" t="s">
        <v>931</v>
      </c>
      <c r="G6978" s="86" t="s">
        <v>82</v>
      </c>
      <c r="H6978" s="85" t="s">
        <v>2</v>
      </c>
      <c r="I6978" s="85">
        <v>1</v>
      </c>
      <c r="J6978" s="88">
        <v>0</v>
      </c>
      <c r="K6978" s="146">
        <v>0</v>
      </c>
      <c r="L6978" s="147">
        <v>0</v>
      </c>
      <c r="M6978" s="147">
        <v>0</v>
      </c>
      <c r="N6978" s="87">
        <v>0</v>
      </c>
      <c r="O6978" s="88">
        <v>0</v>
      </c>
      <c r="P6978" s="89" t="e">
        <v>#DIV/0!</v>
      </c>
    </row>
    <row r="6979" spans="1:16">
      <c r="A6979" s="75" t="s">
        <v>6648</v>
      </c>
      <c r="B6979" s="85">
        <v>6975</v>
      </c>
      <c r="C6979" s="85">
        <v>4393</v>
      </c>
      <c r="D6979" s="85">
        <v>6975</v>
      </c>
      <c r="E6979" s="86" t="s">
        <v>6647</v>
      </c>
      <c r="F6979" s="85" t="s">
        <v>2872</v>
      </c>
      <c r="G6979" s="86" t="s">
        <v>82</v>
      </c>
      <c r="H6979" s="85" t="s">
        <v>2</v>
      </c>
      <c r="I6979" s="85">
        <v>1</v>
      </c>
      <c r="J6979" s="88">
        <v>0</v>
      </c>
      <c r="K6979" s="146">
        <v>0</v>
      </c>
      <c r="L6979" s="147">
        <v>0</v>
      </c>
      <c r="M6979" s="147">
        <v>0</v>
      </c>
      <c r="N6979" s="87">
        <v>0</v>
      </c>
      <c r="O6979" s="88">
        <v>0</v>
      </c>
      <c r="P6979" s="89" t="e">
        <v>#DIV/0!</v>
      </c>
    </row>
    <row r="6980" spans="1:16">
      <c r="A6980" s="75" t="s">
        <v>6649</v>
      </c>
      <c r="B6980" s="85">
        <v>6976</v>
      </c>
      <c r="C6980" s="85">
        <v>4394</v>
      </c>
      <c r="D6980" s="85">
        <v>6976</v>
      </c>
      <c r="E6980" s="86" t="s">
        <v>6647</v>
      </c>
      <c r="F6980" s="85" t="s">
        <v>4407</v>
      </c>
      <c r="G6980" s="86" t="s">
        <v>82</v>
      </c>
      <c r="H6980" s="85" t="s">
        <v>2</v>
      </c>
      <c r="I6980" s="85">
        <v>1</v>
      </c>
      <c r="J6980" s="88">
        <v>0</v>
      </c>
      <c r="K6980" s="146">
        <v>0</v>
      </c>
      <c r="L6980" s="147">
        <v>0</v>
      </c>
      <c r="M6980" s="147">
        <v>0</v>
      </c>
      <c r="N6980" s="87">
        <v>0</v>
      </c>
      <c r="O6980" s="88">
        <v>0</v>
      </c>
      <c r="P6980" s="89" t="e">
        <v>#DIV/0!</v>
      </c>
    </row>
    <row r="6981" spans="1:16">
      <c r="A6981" s="75" t="s">
        <v>6650</v>
      </c>
      <c r="B6981" s="85">
        <v>6977</v>
      </c>
      <c r="C6981" s="85">
        <v>4395</v>
      </c>
      <c r="D6981" s="85">
        <v>6977</v>
      </c>
      <c r="E6981" s="86" t="s">
        <v>6647</v>
      </c>
      <c r="F6981" s="85" t="s">
        <v>4233</v>
      </c>
      <c r="G6981" s="86" t="s">
        <v>82</v>
      </c>
      <c r="H6981" s="85" t="s">
        <v>2</v>
      </c>
      <c r="I6981" s="85">
        <v>1</v>
      </c>
      <c r="J6981" s="88">
        <v>5.1187231577385283E-3</v>
      </c>
      <c r="K6981" s="146">
        <v>1.6759953659576256E-2</v>
      </c>
      <c r="L6981" s="147">
        <v>3.5257017433925572E-11</v>
      </c>
      <c r="M6981" s="147">
        <v>3.5995742470951809E-4</v>
      </c>
      <c r="N6981" s="87">
        <v>4.4350469584742598E-2</v>
      </c>
      <c r="O6981" s="88">
        <v>3.158283770026536E-3</v>
      </c>
      <c r="P6981" s="89">
        <v>71.211957834896197</v>
      </c>
    </row>
    <row r="6982" spans="1:16">
      <c r="A6982" s="75" t="s">
        <v>6651</v>
      </c>
      <c r="B6982" s="85">
        <v>6978</v>
      </c>
      <c r="C6982" s="85">
        <v>4396</v>
      </c>
      <c r="D6982" s="85">
        <v>6978</v>
      </c>
      <c r="E6982" s="86" t="s">
        <v>6647</v>
      </c>
      <c r="F6982" s="85" t="s">
        <v>4420</v>
      </c>
      <c r="G6982" s="86" t="s">
        <v>82</v>
      </c>
      <c r="H6982" s="85" t="s">
        <v>2</v>
      </c>
      <c r="I6982" s="85">
        <v>1</v>
      </c>
      <c r="J6982" s="88">
        <v>5.1187231577385283E-3</v>
      </c>
      <c r="K6982" s="146">
        <v>1.6759953659576256E-2</v>
      </c>
      <c r="L6982" s="147">
        <v>3.5257017433925572E-11</v>
      </c>
      <c r="M6982" s="147">
        <v>3.5995742470951809E-4</v>
      </c>
      <c r="N6982" s="87">
        <v>4.4350469584742598E-2</v>
      </c>
      <c r="O6982" s="88">
        <v>3.158283770026536E-3</v>
      </c>
      <c r="P6982" s="89">
        <v>71.211957834896197</v>
      </c>
    </row>
    <row r="6983" spans="1:16">
      <c r="A6983" s="75" t="s">
        <v>6652</v>
      </c>
      <c r="B6983" s="85">
        <v>6979</v>
      </c>
      <c r="C6983" s="85">
        <v>4397</v>
      </c>
      <c r="D6983" s="85">
        <v>6979</v>
      </c>
      <c r="E6983" s="86" t="s">
        <v>6647</v>
      </c>
      <c r="F6983" s="85" t="s">
        <v>4422</v>
      </c>
      <c r="G6983" s="86" t="s">
        <v>82</v>
      </c>
      <c r="H6983" s="85" t="s">
        <v>2</v>
      </c>
      <c r="I6983" s="85">
        <v>1</v>
      </c>
      <c r="J6983" s="88">
        <v>5.1187231577385283E-3</v>
      </c>
      <c r="K6983" s="146">
        <v>1.6759953659576256E-2</v>
      </c>
      <c r="L6983" s="147">
        <v>3.5257017433925572E-11</v>
      </c>
      <c r="M6983" s="147">
        <v>3.5995742470951809E-4</v>
      </c>
      <c r="N6983" s="87">
        <v>4.4350469584742598E-2</v>
      </c>
      <c r="O6983" s="88">
        <v>3.158283770026536E-3</v>
      </c>
      <c r="P6983" s="89">
        <v>71.211957834896197</v>
      </c>
    </row>
    <row r="6984" spans="1:16">
      <c r="A6984" s="75" t="s">
        <v>6653</v>
      </c>
      <c r="B6984" s="85">
        <v>6980</v>
      </c>
      <c r="C6984" s="85">
        <v>4398</v>
      </c>
      <c r="D6984" s="85">
        <v>6980</v>
      </c>
      <c r="E6984" s="86" t="s">
        <v>6647</v>
      </c>
      <c r="F6984" s="85" t="s">
        <v>32</v>
      </c>
      <c r="G6984" s="86" t="s">
        <v>82</v>
      </c>
      <c r="H6984" s="85" t="s">
        <v>2</v>
      </c>
      <c r="I6984" s="85">
        <v>1</v>
      </c>
      <c r="J6984" s="88">
        <v>4.1913610266545616E-3</v>
      </c>
      <c r="K6984" s="146">
        <v>1.7503627969625717E-2</v>
      </c>
      <c r="L6984" s="147">
        <v>2.9961454201001863E-11</v>
      </c>
      <c r="M6984" s="147">
        <v>2.7725467215039849E-4</v>
      </c>
      <c r="N6984" s="87">
        <v>3.3892474427760548E-2</v>
      </c>
      <c r="O6984" s="88">
        <v>2.2186970807041139E-3</v>
      </c>
      <c r="P6984" s="89">
        <v>65.462823773257171</v>
      </c>
    </row>
    <row r="6985" spans="1:16">
      <c r="A6985" s="75" t="s">
        <v>6654</v>
      </c>
      <c r="B6985" s="85">
        <v>6981</v>
      </c>
      <c r="C6985" s="85">
        <v>4399</v>
      </c>
      <c r="D6985" s="85">
        <v>6981</v>
      </c>
      <c r="E6985" s="86" t="s">
        <v>6647</v>
      </c>
      <c r="F6985" s="85" t="s">
        <v>4366</v>
      </c>
      <c r="G6985" s="86" t="s">
        <v>82</v>
      </c>
      <c r="H6985" s="85" t="s">
        <v>2</v>
      </c>
      <c r="I6985" s="85">
        <v>1</v>
      </c>
      <c r="J6985" s="88">
        <v>0</v>
      </c>
      <c r="K6985" s="146">
        <v>0</v>
      </c>
      <c r="L6985" s="147">
        <v>0</v>
      </c>
      <c r="M6985" s="147">
        <v>0</v>
      </c>
      <c r="N6985" s="87">
        <v>0</v>
      </c>
      <c r="O6985" s="88">
        <v>0</v>
      </c>
      <c r="P6985" s="89" t="e">
        <v>#DIV/0!</v>
      </c>
    </row>
    <row r="6986" spans="1:16">
      <c r="A6986" s="75" t="s">
        <v>6655</v>
      </c>
      <c r="B6986" s="85">
        <v>6982</v>
      </c>
      <c r="C6986" s="85">
        <v>4400</v>
      </c>
      <c r="D6986" s="85">
        <v>6982</v>
      </c>
      <c r="E6986" s="86" t="s">
        <v>6647</v>
      </c>
      <c r="F6986" s="85" t="s">
        <v>429</v>
      </c>
      <c r="G6986" s="86" t="s">
        <v>82</v>
      </c>
      <c r="H6986" s="85" t="s">
        <v>2</v>
      </c>
      <c r="I6986" s="85">
        <v>1</v>
      </c>
      <c r="J6986" s="88">
        <v>0</v>
      </c>
      <c r="K6986" s="146">
        <v>0</v>
      </c>
      <c r="L6986" s="147">
        <v>0</v>
      </c>
      <c r="M6986" s="147">
        <v>0</v>
      </c>
      <c r="N6986" s="87">
        <v>0</v>
      </c>
      <c r="O6986" s="88">
        <v>0</v>
      </c>
      <c r="P6986" s="89" t="e">
        <v>#DIV/0!</v>
      </c>
    </row>
    <row r="6987" spans="1:16">
      <c r="A6987" s="75" t="s">
        <v>6656</v>
      </c>
      <c r="B6987" s="85">
        <v>6983</v>
      </c>
      <c r="C6987" s="85">
        <v>4401</v>
      </c>
      <c r="D6987" s="85">
        <v>6983</v>
      </c>
      <c r="E6987" s="86" t="s">
        <v>6647</v>
      </c>
      <c r="F6987" s="85" t="s">
        <v>1055</v>
      </c>
      <c r="G6987" s="86" t="s">
        <v>82</v>
      </c>
      <c r="H6987" s="85" t="s">
        <v>2</v>
      </c>
      <c r="I6987" s="85">
        <v>1</v>
      </c>
      <c r="J6987" s="88">
        <v>0</v>
      </c>
      <c r="K6987" s="146">
        <v>0</v>
      </c>
      <c r="L6987" s="147">
        <v>0</v>
      </c>
      <c r="M6987" s="147">
        <v>0</v>
      </c>
      <c r="N6987" s="87">
        <v>0</v>
      </c>
      <c r="O6987" s="88">
        <v>0</v>
      </c>
      <c r="P6987" s="89" t="e">
        <v>#DIV/0!</v>
      </c>
    </row>
    <row r="6988" spans="1:16">
      <c r="A6988" s="75" t="s">
        <v>6657</v>
      </c>
      <c r="B6988" s="85">
        <v>6984</v>
      </c>
      <c r="C6988" s="85">
        <v>4402</v>
      </c>
      <c r="D6988" s="85">
        <v>6984</v>
      </c>
      <c r="E6988" s="86" t="s">
        <v>6647</v>
      </c>
      <c r="F6988" s="85" t="s">
        <v>965</v>
      </c>
      <c r="G6988" s="86" t="s">
        <v>82</v>
      </c>
      <c r="H6988" s="85" t="s">
        <v>2</v>
      </c>
      <c r="I6988" s="85">
        <v>1</v>
      </c>
      <c r="J6988" s="88">
        <v>0</v>
      </c>
      <c r="K6988" s="146">
        <v>0</v>
      </c>
      <c r="L6988" s="147">
        <v>0</v>
      </c>
      <c r="M6988" s="147">
        <v>0</v>
      </c>
      <c r="N6988" s="87">
        <v>0</v>
      </c>
      <c r="O6988" s="88">
        <v>0</v>
      </c>
      <c r="P6988" s="89" t="e">
        <v>#DIV/0!</v>
      </c>
    </row>
    <row r="6989" spans="1:16">
      <c r="A6989" s="75" t="s">
        <v>6658</v>
      </c>
      <c r="B6989" s="85">
        <v>6985</v>
      </c>
      <c r="C6989" s="85">
        <v>4403</v>
      </c>
      <c r="D6989" s="85">
        <v>6985</v>
      </c>
      <c r="E6989" s="86" t="s">
        <v>6647</v>
      </c>
      <c r="F6989" s="85" t="s">
        <v>4492</v>
      </c>
      <c r="G6989" s="86" t="s">
        <v>82</v>
      </c>
      <c r="H6989" s="85" t="s">
        <v>2</v>
      </c>
      <c r="I6989" s="85">
        <v>1</v>
      </c>
      <c r="J6989" s="88">
        <v>0</v>
      </c>
      <c r="K6989" s="146">
        <v>0</v>
      </c>
      <c r="L6989" s="147">
        <v>0</v>
      </c>
      <c r="M6989" s="147">
        <v>0</v>
      </c>
      <c r="N6989" s="87">
        <v>0</v>
      </c>
      <c r="O6989" s="88">
        <v>0</v>
      </c>
      <c r="P6989" s="89" t="e">
        <v>#DIV/0!</v>
      </c>
    </row>
    <row r="6990" spans="1:16">
      <c r="A6990" s="75" t="s">
        <v>6659</v>
      </c>
      <c r="B6990" s="85">
        <v>6986</v>
      </c>
      <c r="C6990" s="85">
        <v>4404</v>
      </c>
      <c r="D6990" s="85">
        <v>6986</v>
      </c>
      <c r="E6990" s="86" t="s">
        <v>6647</v>
      </c>
      <c r="F6990" s="85" t="s">
        <v>1084</v>
      </c>
      <c r="G6990" s="86" t="s">
        <v>82</v>
      </c>
      <c r="H6990" s="85" t="s">
        <v>2</v>
      </c>
      <c r="I6990" s="85">
        <v>1</v>
      </c>
      <c r="J6990" s="88">
        <v>0</v>
      </c>
      <c r="K6990" s="146">
        <v>0</v>
      </c>
      <c r="L6990" s="147">
        <v>0</v>
      </c>
      <c r="M6990" s="147">
        <v>0</v>
      </c>
      <c r="N6990" s="87">
        <v>0</v>
      </c>
      <c r="O6990" s="88">
        <v>0</v>
      </c>
      <c r="P6990" s="89" t="e">
        <v>#DIV/0!</v>
      </c>
    </row>
    <row r="6991" spans="1:16">
      <c r="A6991" s="75" t="s">
        <v>6660</v>
      </c>
      <c r="B6991" s="85">
        <v>6987</v>
      </c>
      <c r="C6991" s="85">
        <v>4405</v>
      </c>
      <c r="D6991" s="85">
        <v>6987</v>
      </c>
      <c r="E6991" s="86" t="s">
        <v>6647</v>
      </c>
      <c r="F6991" s="85" t="s">
        <v>4370</v>
      </c>
      <c r="G6991" s="86" t="s">
        <v>82</v>
      </c>
      <c r="H6991" s="85" t="s">
        <v>2</v>
      </c>
      <c r="I6991" s="85">
        <v>1</v>
      </c>
      <c r="J6991" s="88">
        <v>0</v>
      </c>
      <c r="K6991" s="146">
        <v>0</v>
      </c>
      <c r="L6991" s="147">
        <v>0</v>
      </c>
      <c r="M6991" s="147">
        <v>0</v>
      </c>
      <c r="N6991" s="87">
        <v>0</v>
      </c>
      <c r="O6991" s="88">
        <v>0</v>
      </c>
      <c r="P6991" s="89" t="e">
        <v>#DIV/0!</v>
      </c>
    </row>
    <row r="6992" spans="1:16">
      <c r="A6992" s="75" t="s">
        <v>6661</v>
      </c>
      <c r="B6992" s="85">
        <v>6988</v>
      </c>
      <c r="C6992" s="85">
        <v>4406</v>
      </c>
      <c r="D6992" s="85">
        <v>6988</v>
      </c>
      <c r="E6992" s="86" t="s">
        <v>6647</v>
      </c>
      <c r="F6992" s="85" t="s">
        <v>4627</v>
      </c>
      <c r="G6992" s="86" t="s">
        <v>82</v>
      </c>
      <c r="H6992" s="85" t="s">
        <v>2</v>
      </c>
      <c r="I6992" s="85">
        <v>1</v>
      </c>
      <c r="J6992" s="88">
        <v>5.1187231577385283E-3</v>
      </c>
      <c r="K6992" s="146">
        <v>1.6759953659576256E-2</v>
      </c>
      <c r="L6992" s="147">
        <v>3.5257017433925572E-11</v>
      </c>
      <c r="M6992" s="147">
        <v>3.5995742470951809E-4</v>
      </c>
      <c r="N6992" s="87">
        <v>4.4350469584742598E-2</v>
      </c>
      <c r="O6992" s="88">
        <v>3.158283770026536E-3</v>
      </c>
      <c r="P6992" s="89">
        <v>71.211957834896197</v>
      </c>
    </row>
    <row r="6993" spans="1:16">
      <c r="A6993" s="75" t="s">
        <v>6662</v>
      </c>
      <c r="B6993" s="85">
        <v>6989</v>
      </c>
      <c r="C6993" s="85">
        <v>4407</v>
      </c>
      <c r="D6993" s="85">
        <v>6989</v>
      </c>
      <c r="E6993" s="86" t="s">
        <v>6647</v>
      </c>
      <c r="F6993" s="85" t="s">
        <v>4372</v>
      </c>
      <c r="G6993" s="86" t="s">
        <v>82</v>
      </c>
      <c r="H6993" s="85" t="s">
        <v>2</v>
      </c>
      <c r="I6993" s="85">
        <v>1</v>
      </c>
      <c r="J6993" s="88">
        <v>0</v>
      </c>
      <c r="K6993" s="146">
        <v>0</v>
      </c>
      <c r="L6993" s="147">
        <v>0</v>
      </c>
      <c r="M6993" s="147">
        <v>0</v>
      </c>
      <c r="N6993" s="87">
        <v>0</v>
      </c>
      <c r="O6993" s="88">
        <v>0</v>
      </c>
      <c r="P6993" s="89" t="e">
        <v>#DIV/0!</v>
      </c>
    </row>
    <row r="6994" spans="1:16">
      <c r="A6994" s="75" t="s">
        <v>6663</v>
      </c>
      <c r="B6994" s="85">
        <v>6990</v>
      </c>
      <c r="C6994" s="85">
        <v>4408</v>
      </c>
      <c r="D6994" s="85">
        <v>6990</v>
      </c>
      <c r="E6994" s="86" t="s">
        <v>6647</v>
      </c>
      <c r="F6994" s="85" t="s">
        <v>2897</v>
      </c>
      <c r="G6994" s="86" t="s">
        <v>82</v>
      </c>
      <c r="H6994" s="85" t="s">
        <v>2</v>
      </c>
      <c r="I6994" s="85">
        <v>1</v>
      </c>
      <c r="J6994" s="88">
        <v>5.1187231577385283E-3</v>
      </c>
      <c r="K6994" s="146">
        <v>1.6759953659576256E-2</v>
      </c>
      <c r="L6994" s="147">
        <v>3.5257017433925572E-11</v>
      </c>
      <c r="M6994" s="147">
        <v>3.5995742470951809E-4</v>
      </c>
      <c r="N6994" s="87">
        <v>4.4350469584742598E-2</v>
      </c>
      <c r="O6994" s="88">
        <v>3.158283770026536E-3</v>
      </c>
      <c r="P6994" s="89">
        <v>71.211957834896197</v>
      </c>
    </row>
    <row r="6995" spans="1:16">
      <c r="A6995" s="75" t="s">
        <v>6664</v>
      </c>
      <c r="B6995" s="85">
        <v>6991</v>
      </c>
      <c r="C6995" s="85">
        <v>4409</v>
      </c>
      <c r="D6995" s="85">
        <v>6991</v>
      </c>
      <c r="E6995" s="86" t="s">
        <v>6647</v>
      </c>
      <c r="F6995" s="85" t="s">
        <v>4498</v>
      </c>
      <c r="G6995" s="86" t="s">
        <v>82</v>
      </c>
      <c r="H6995" s="85" t="s">
        <v>2</v>
      </c>
      <c r="I6995" s="85">
        <v>1</v>
      </c>
      <c r="J6995" s="88">
        <v>5.1187231577385283E-3</v>
      </c>
      <c r="K6995" s="146">
        <v>1.6759953659576256E-2</v>
      </c>
      <c r="L6995" s="147">
        <v>3.5257017433925572E-11</v>
      </c>
      <c r="M6995" s="147">
        <v>3.5995742470951809E-4</v>
      </c>
      <c r="N6995" s="87">
        <v>4.4350469584742598E-2</v>
      </c>
      <c r="O6995" s="88">
        <v>3.158283770026536E-3</v>
      </c>
      <c r="P6995" s="89">
        <v>71.211957834896197</v>
      </c>
    </row>
    <row r="6996" spans="1:16">
      <c r="A6996" s="75" t="s">
        <v>6665</v>
      </c>
      <c r="B6996" s="85">
        <v>6992</v>
      </c>
      <c r="C6996" s="85">
        <v>4410</v>
      </c>
      <c r="D6996" s="85">
        <v>6992</v>
      </c>
      <c r="E6996" s="86" t="s">
        <v>6647</v>
      </c>
      <c r="F6996" s="85" t="s">
        <v>3901</v>
      </c>
      <c r="G6996" s="86" t="s">
        <v>82</v>
      </c>
      <c r="H6996" s="85" t="s">
        <v>2</v>
      </c>
      <c r="I6996" s="85">
        <v>1</v>
      </c>
      <c r="J6996" s="88">
        <v>5.1187231577385283E-3</v>
      </c>
      <c r="K6996" s="146">
        <v>1.6759953659576256E-2</v>
      </c>
      <c r="L6996" s="147">
        <v>3.5257017433925572E-11</v>
      </c>
      <c r="M6996" s="147">
        <v>3.5995742470951809E-4</v>
      </c>
      <c r="N6996" s="87">
        <v>4.4350469584742598E-2</v>
      </c>
      <c r="O6996" s="88">
        <v>3.158283770026536E-3</v>
      </c>
      <c r="P6996" s="89">
        <v>71.211957834896197</v>
      </c>
    </row>
    <row r="6997" spans="1:16">
      <c r="A6997" s="75" t="s">
        <v>6666</v>
      </c>
      <c r="B6997" s="85">
        <v>6993</v>
      </c>
      <c r="C6997" s="85">
        <v>4411</v>
      </c>
      <c r="D6997" s="85">
        <v>6993</v>
      </c>
      <c r="E6997" s="86" t="s">
        <v>6647</v>
      </c>
      <c r="F6997" s="85" t="s">
        <v>1068</v>
      </c>
      <c r="G6997" s="86" t="s">
        <v>82</v>
      </c>
      <c r="H6997" s="85" t="s">
        <v>2</v>
      </c>
      <c r="I6997" s="85">
        <v>1</v>
      </c>
      <c r="J6997" s="88">
        <v>0</v>
      </c>
      <c r="K6997" s="146">
        <v>0</v>
      </c>
      <c r="L6997" s="147">
        <v>0</v>
      </c>
      <c r="M6997" s="147">
        <v>0</v>
      </c>
      <c r="N6997" s="87">
        <v>0</v>
      </c>
      <c r="O6997" s="88">
        <v>0</v>
      </c>
      <c r="P6997" s="89" t="e">
        <v>#DIV/0!</v>
      </c>
    </row>
    <row r="6998" spans="1:16">
      <c r="A6998" s="75" t="s">
        <v>6667</v>
      </c>
      <c r="B6998" s="85">
        <v>6994</v>
      </c>
      <c r="C6998" s="85">
        <v>4412</v>
      </c>
      <c r="D6998" s="85">
        <v>6994</v>
      </c>
      <c r="E6998" s="86" t="s">
        <v>6647</v>
      </c>
      <c r="F6998" s="85" t="s">
        <v>2641</v>
      </c>
      <c r="G6998" s="86" t="s">
        <v>82</v>
      </c>
      <c r="H6998" s="85" t="s">
        <v>2</v>
      </c>
      <c r="I6998" s="85">
        <v>1</v>
      </c>
      <c r="J6998" s="88">
        <v>0</v>
      </c>
      <c r="K6998" s="146">
        <v>0</v>
      </c>
      <c r="L6998" s="147">
        <v>0</v>
      </c>
      <c r="M6998" s="147">
        <v>0</v>
      </c>
      <c r="N6998" s="87">
        <v>0</v>
      </c>
      <c r="O6998" s="88">
        <v>0</v>
      </c>
      <c r="P6998" s="89" t="e">
        <v>#DIV/0!</v>
      </c>
    </row>
    <row r="6999" spans="1:16">
      <c r="A6999" s="75" t="s">
        <v>6668</v>
      </c>
      <c r="B6999" s="85">
        <v>6995</v>
      </c>
      <c r="C6999" s="85">
        <v>4413</v>
      </c>
      <c r="D6999" s="85">
        <v>6995</v>
      </c>
      <c r="E6999" s="86" t="s">
        <v>6647</v>
      </c>
      <c r="F6999" s="85" t="s">
        <v>4532</v>
      </c>
      <c r="G6999" s="86" t="s">
        <v>82</v>
      </c>
      <c r="H6999" s="85" t="s">
        <v>2</v>
      </c>
      <c r="I6999" s="85">
        <v>1</v>
      </c>
      <c r="J6999" s="88">
        <v>0</v>
      </c>
      <c r="K6999" s="146">
        <v>0</v>
      </c>
      <c r="L6999" s="147">
        <v>0</v>
      </c>
      <c r="M6999" s="147">
        <v>0</v>
      </c>
      <c r="N6999" s="87">
        <v>0</v>
      </c>
      <c r="O6999" s="88">
        <v>0</v>
      </c>
      <c r="P6999" s="89" t="e">
        <v>#DIV/0!</v>
      </c>
    </row>
    <row r="7000" spans="1:16">
      <c r="A7000" s="75" t="s">
        <v>6669</v>
      </c>
      <c r="B7000" s="85">
        <v>6996</v>
      </c>
      <c r="C7000" s="85">
        <v>4414</v>
      </c>
      <c r="D7000" s="85">
        <v>6996</v>
      </c>
      <c r="E7000" s="86" t="s">
        <v>6647</v>
      </c>
      <c r="F7000" s="85" t="s">
        <v>4641</v>
      </c>
      <c r="G7000" s="86" t="s">
        <v>82</v>
      </c>
      <c r="H7000" s="85" t="s">
        <v>2</v>
      </c>
      <c r="I7000" s="85">
        <v>1</v>
      </c>
      <c r="J7000" s="88">
        <v>0</v>
      </c>
      <c r="K7000" s="146">
        <v>0</v>
      </c>
      <c r="L7000" s="147">
        <v>0</v>
      </c>
      <c r="M7000" s="147">
        <v>0</v>
      </c>
      <c r="N7000" s="87">
        <v>0</v>
      </c>
      <c r="O7000" s="88">
        <v>0</v>
      </c>
      <c r="P7000" s="89" t="e">
        <v>#DIV/0!</v>
      </c>
    </row>
    <row r="7001" spans="1:16">
      <c r="A7001" s="75" t="s">
        <v>6670</v>
      </c>
      <c r="B7001" s="85">
        <v>6997</v>
      </c>
      <c r="C7001" s="85">
        <v>4415</v>
      </c>
      <c r="D7001" s="85">
        <v>6997</v>
      </c>
      <c r="E7001" s="86" t="s">
        <v>6647</v>
      </c>
      <c r="F7001" s="85" t="s">
        <v>2981</v>
      </c>
      <c r="G7001" s="86" t="s">
        <v>82</v>
      </c>
      <c r="H7001" s="85" t="s">
        <v>2</v>
      </c>
      <c r="I7001" s="85">
        <v>1</v>
      </c>
      <c r="J7001" s="88">
        <v>5.1187231577385283E-3</v>
      </c>
      <c r="K7001" s="146">
        <v>1.6759953659576256E-2</v>
      </c>
      <c r="L7001" s="147">
        <v>3.5257017433925572E-11</v>
      </c>
      <c r="M7001" s="147">
        <v>3.5995742470951809E-4</v>
      </c>
      <c r="N7001" s="87">
        <v>4.4350469584742598E-2</v>
      </c>
      <c r="O7001" s="88">
        <v>3.158283770026536E-3</v>
      </c>
      <c r="P7001" s="89">
        <v>71.211957834896197</v>
      </c>
    </row>
    <row r="7002" spans="1:16">
      <c r="A7002" s="75" t="s">
        <v>6671</v>
      </c>
      <c r="B7002" s="85">
        <v>6998</v>
      </c>
      <c r="C7002" s="85">
        <v>4416</v>
      </c>
      <c r="D7002" s="85">
        <v>6998</v>
      </c>
      <c r="E7002" s="86" t="s">
        <v>6647</v>
      </c>
      <c r="F7002" s="85" t="s">
        <v>2124</v>
      </c>
      <c r="G7002" s="86" t="s">
        <v>82</v>
      </c>
      <c r="H7002" s="85" t="s">
        <v>2</v>
      </c>
      <c r="I7002" s="85">
        <v>1</v>
      </c>
      <c r="J7002" s="88">
        <v>0</v>
      </c>
      <c r="K7002" s="146">
        <v>0</v>
      </c>
      <c r="L7002" s="147">
        <v>0</v>
      </c>
      <c r="M7002" s="147">
        <v>0</v>
      </c>
      <c r="N7002" s="87">
        <v>0</v>
      </c>
      <c r="O7002" s="88">
        <v>0</v>
      </c>
      <c r="P7002" s="89" t="e">
        <v>#DIV/0!</v>
      </c>
    </row>
    <row r="7003" spans="1:16">
      <c r="A7003" s="75" t="s">
        <v>6672</v>
      </c>
      <c r="B7003" s="85">
        <v>6999</v>
      </c>
      <c r="C7003" s="85">
        <v>4417</v>
      </c>
      <c r="D7003" s="85">
        <v>6999</v>
      </c>
      <c r="E7003" s="86" t="s">
        <v>6647</v>
      </c>
      <c r="F7003" s="85" t="s">
        <v>4253</v>
      </c>
      <c r="G7003" s="86" t="s">
        <v>82</v>
      </c>
      <c r="H7003" s="85" t="s">
        <v>2</v>
      </c>
      <c r="I7003" s="85">
        <v>1</v>
      </c>
      <c r="J7003" s="88">
        <v>0</v>
      </c>
      <c r="K7003" s="146">
        <v>0</v>
      </c>
      <c r="L7003" s="147">
        <v>0</v>
      </c>
      <c r="M7003" s="147">
        <v>0</v>
      </c>
      <c r="N7003" s="87">
        <v>0</v>
      </c>
      <c r="O7003" s="88">
        <v>0</v>
      </c>
      <c r="P7003" s="89" t="e">
        <v>#DIV/0!</v>
      </c>
    </row>
    <row r="7004" spans="1:16">
      <c r="A7004" s="75" t="s">
        <v>6673</v>
      </c>
      <c r="B7004" s="85">
        <v>7000</v>
      </c>
      <c r="C7004" s="85">
        <v>4418</v>
      </c>
      <c r="D7004" s="85">
        <v>7000</v>
      </c>
      <c r="E7004" s="86" t="s">
        <v>6647</v>
      </c>
      <c r="F7004" s="85" t="s">
        <v>4389</v>
      </c>
      <c r="G7004" s="86" t="s">
        <v>82</v>
      </c>
      <c r="H7004" s="85" t="s">
        <v>2</v>
      </c>
      <c r="I7004" s="85">
        <v>1</v>
      </c>
      <c r="J7004" s="88">
        <v>0</v>
      </c>
      <c r="K7004" s="146">
        <v>0</v>
      </c>
      <c r="L7004" s="147">
        <v>0</v>
      </c>
      <c r="M7004" s="147">
        <v>0</v>
      </c>
      <c r="N7004" s="87">
        <v>0</v>
      </c>
      <c r="O7004" s="88">
        <v>0</v>
      </c>
      <c r="P7004" s="89" t="e">
        <v>#DIV/0!</v>
      </c>
    </row>
    <row r="7005" spans="1:16">
      <c r="A7005" s="75" t="s">
        <v>6674</v>
      </c>
      <c r="B7005" s="85">
        <v>7001</v>
      </c>
      <c r="C7005" s="85">
        <v>4419</v>
      </c>
      <c r="D7005" s="85">
        <v>7001</v>
      </c>
      <c r="E7005" s="86" t="s">
        <v>6647</v>
      </c>
      <c r="F7005" s="85" t="s">
        <v>3724</v>
      </c>
      <c r="G7005" s="86" t="s">
        <v>82</v>
      </c>
      <c r="H7005" s="85" t="s">
        <v>2</v>
      </c>
      <c r="I7005" s="85">
        <v>1</v>
      </c>
      <c r="J7005" s="88">
        <v>0</v>
      </c>
      <c r="K7005" s="146">
        <v>0</v>
      </c>
      <c r="L7005" s="147">
        <v>0</v>
      </c>
      <c r="M7005" s="147">
        <v>0</v>
      </c>
      <c r="N7005" s="87">
        <v>0</v>
      </c>
      <c r="O7005" s="88">
        <v>0</v>
      </c>
      <c r="P7005" s="89" t="e">
        <v>#DIV/0!</v>
      </c>
    </row>
    <row r="7006" spans="1:16">
      <c r="A7006" s="75" t="s">
        <v>6675</v>
      </c>
      <c r="B7006" s="85">
        <v>7002</v>
      </c>
      <c r="C7006" s="85">
        <v>4420</v>
      </c>
      <c r="D7006" s="85">
        <v>7002</v>
      </c>
      <c r="E7006" s="86" t="s">
        <v>6647</v>
      </c>
      <c r="F7006" s="85" t="s">
        <v>4648</v>
      </c>
      <c r="G7006" s="86" t="s">
        <v>82</v>
      </c>
      <c r="H7006" s="85" t="s">
        <v>2</v>
      </c>
      <c r="I7006" s="85">
        <v>1</v>
      </c>
      <c r="J7006" s="88">
        <v>5.1187231577385283E-3</v>
      </c>
      <c r="K7006" s="146">
        <v>1.6759953659576256E-2</v>
      </c>
      <c r="L7006" s="147">
        <v>3.5257017433925572E-11</v>
      </c>
      <c r="M7006" s="147">
        <v>3.5995742470951809E-4</v>
      </c>
      <c r="N7006" s="87">
        <v>4.4350469584742598E-2</v>
      </c>
      <c r="O7006" s="88">
        <v>3.158283770026536E-3</v>
      </c>
      <c r="P7006" s="89">
        <v>71.211957834896197</v>
      </c>
    </row>
    <row r="7007" spans="1:16">
      <c r="A7007" s="75" t="s">
        <v>6676</v>
      </c>
      <c r="B7007" s="85">
        <v>7003</v>
      </c>
      <c r="C7007" s="85">
        <v>4421</v>
      </c>
      <c r="D7007" s="85">
        <v>7003</v>
      </c>
      <c r="E7007" s="86" t="s">
        <v>6647</v>
      </c>
      <c r="F7007" s="85" t="s">
        <v>891</v>
      </c>
      <c r="G7007" s="86" t="s">
        <v>82</v>
      </c>
      <c r="H7007" s="85" t="s">
        <v>2</v>
      </c>
      <c r="I7007" s="85">
        <v>1</v>
      </c>
      <c r="J7007" s="88">
        <v>0</v>
      </c>
      <c r="K7007" s="146">
        <v>0</v>
      </c>
      <c r="L7007" s="147">
        <v>0</v>
      </c>
      <c r="M7007" s="147">
        <v>0</v>
      </c>
      <c r="N7007" s="87">
        <v>0</v>
      </c>
      <c r="O7007" s="88">
        <v>0</v>
      </c>
      <c r="P7007" s="89" t="e">
        <v>#DIV/0!</v>
      </c>
    </row>
    <row r="7008" spans="1:16">
      <c r="A7008" s="75" t="s">
        <v>6677</v>
      </c>
      <c r="B7008" s="85">
        <v>7004</v>
      </c>
      <c r="C7008" s="85">
        <v>4422</v>
      </c>
      <c r="D7008" s="85">
        <v>7004</v>
      </c>
      <c r="E7008" s="86" t="s">
        <v>6647</v>
      </c>
      <c r="F7008" s="85" t="s">
        <v>38</v>
      </c>
      <c r="G7008" s="86" t="s">
        <v>82</v>
      </c>
      <c r="H7008" s="85" t="s">
        <v>2</v>
      </c>
      <c r="I7008" s="85">
        <v>1</v>
      </c>
      <c r="J7008" s="88">
        <v>5.1187231577385283E-3</v>
      </c>
      <c r="K7008" s="146">
        <v>1.6759953659576256E-2</v>
      </c>
      <c r="L7008" s="147">
        <v>3.5257017433925572E-11</v>
      </c>
      <c r="M7008" s="147">
        <v>3.5995742470951809E-4</v>
      </c>
      <c r="N7008" s="87">
        <v>4.4350469584742598E-2</v>
      </c>
      <c r="O7008" s="88">
        <v>3.158283770026536E-3</v>
      </c>
      <c r="P7008" s="89">
        <v>71.211957834896197</v>
      </c>
    </row>
    <row r="7009" spans="1:16">
      <c r="A7009" s="75" t="s">
        <v>6678</v>
      </c>
      <c r="B7009" s="85">
        <v>7005</v>
      </c>
      <c r="C7009" s="85">
        <v>4423</v>
      </c>
      <c r="D7009" s="85">
        <v>7005</v>
      </c>
      <c r="E7009" s="86" t="s">
        <v>6647</v>
      </c>
      <c r="F7009" s="85" t="s">
        <v>1039</v>
      </c>
      <c r="G7009" s="86" t="s">
        <v>82</v>
      </c>
      <c r="H7009" s="85" t="s">
        <v>2</v>
      </c>
      <c r="I7009" s="85">
        <v>1</v>
      </c>
      <c r="J7009" s="88">
        <v>0</v>
      </c>
      <c r="K7009" s="146">
        <v>0</v>
      </c>
      <c r="L7009" s="147">
        <v>0</v>
      </c>
      <c r="M7009" s="147">
        <v>0</v>
      </c>
      <c r="N7009" s="87">
        <v>0</v>
      </c>
      <c r="O7009" s="88">
        <v>0</v>
      </c>
      <c r="P7009" s="89" t="e">
        <v>#DIV/0!</v>
      </c>
    </row>
    <row r="7010" spans="1:16">
      <c r="A7010" s="75" t="s">
        <v>6679</v>
      </c>
      <c r="B7010" s="85">
        <v>7006</v>
      </c>
      <c r="C7010" s="85">
        <v>4424</v>
      </c>
      <c r="D7010" s="85">
        <v>7006</v>
      </c>
      <c r="E7010" s="86" t="s">
        <v>6647</v>
      </c>
      <c r="F7010" s="85" t="s">
        <v>4653</v>
      </c>
      <c r="G7010" s="86" t="s">
        <v>82</v>
      </c>
      <c r="H7010" s="85" t="s">
        <v>2</v>
      </c>
      <c r="I7010" s="85">
        <v>1</v>
      </c>
      <c r="J7010" s="88">
        <v>5.1187231577385283E-3</v>
      </c>
      <c r="K7010" s="146">
        <v>1.6759953659576256E-2</v>
      </c>
      <c r="L7010" s="147">
        <v>3.5257017433925572E-11</v>
      </c>
      <c r="M7010" s="147">
        <v>3.5995742470951809E-4</v>
      </c>
      <c r="N7010" s="87">
        <v>4.4350469584742598E-2</v>
      </c>
      <c r="O7010" s="88">
        <v>3.158283770026536E-3</v>
      </c>
      <c r="P7010" s="89">
        <v>71.211957834896197</v>
      </c>
    </row>
    <row r="7011" spans="1:16">
      <c r="A7011" s="75" t="s">
        <v>6680</v>
      </c>
      <c r="B7011" s="85">
        <v>7007</v>
      </c>
      <c r="C7011" s="85">
        <v>4425</v>
      </c>
      <c r="D7011" s="85">
        <v>7007</v>
      </c>
      <c r="E7011" s="86" t="s">
        <v>6647</v>
      </c>
      <c r="F7011" s="85" t="s">
        <v>4655</v>
      </c>
      <c r="G7011" s="86" t="s">
        <v>82</v>
      </c>
      <c r="H7011" s="85" t="s">
        <v>2</v>
      </c>
      <c r="I7011" s="85">
        <v>1</v>
      </c>
      <c r="J7011" s="88">
        <v>0</v>
      </c>
      <c r="K7011" s="146">
        <v>0</v>
      </c>
      <c r="L7011" s="147">
        <v>0</v>
      </c>
      <c r="M7011" s="147">
        <v>0</v>
      </c>
      <c r="N7011" s="87">
        <v>0</v>
      </c>
      <c r="O7011" s="88">
        <v>0</v>
      </c>
      <c r="P7011" s="89" t="e">
        <v>#DIV/0!</v>
      </c>
    </row>
    <row r="7012" spans="1:16">
      <c r="A7012" s="75" t="s">
        <v>6681</v>
      </c>
      <c r="B7012" s="85">
        <v>7008</v>
      </c>
      <c r="C7012" s="85">
        <v>4426</v>
      </c>
      <c r="D7012" s="85">
        <v>7008</v>
      </c>
      <c r="E7012" s="86" t="s">
        <v>6647</v>
      </c>
      <c r="F7012" s="85" t="s">
        <v>1088</v>
      </c>
      <c r="G7012" s="86" t="s">
        <v>82</v>
      </c>
      <c r="H7012" s="85" t="s">
        <v>2</v>
      </c>
      <c r="I7012" s="85">
        <v>1</v>
      </c>
      <c r="J7012" s="88">
        <v>0</v>
      </c>
      <c r="K7012" s="146">
        <v>0</v>
      </c>
      <c r="L7012" s="147">
        <v>0</v>
      </c>
      <c r="M7012" s="147">
        <v>0</v>
      </c>
      <c r="N7012" s="87">
        <v>0</v>
      </c>
      <c r="O7012" s="88">
        <v>0</v>
      </c>
      <c r="P7012" s="89" t="e">
        <v>#DIV/0!</v>
      </c>
    </row>
    <row r="7013" spans="1:16">
      <c r="A7013" s="75" t="s">
        <v>6682</v>
      </c>
      <c r="B7013" s="85">
        <v>7009</v>
      </c>
      <c r="C7013" s="85">
        <v>4427</v>
      </c>
      <c r="D7013" s="85">
        <v>7009</v>
      </c>
      <c r="E7013" s="86" t="s">
        <v>6647</v>
      </c>
      <c r="F7013" s="85" t="s">
        <v>4544</v>
      </c>
      <c r="G7013" s="86" t="s">
        <v>82</v>
      </c>
      <c r="H7013" s="85" t="s">
        <v>2</v>
      </c>
      <c r="I7013" s="85">
        <v>1</v>
      </c>
      <c r="J7013" s="88">
        <v>0</v>
      </c>
      <c r="K7013" s="146">
        <v>0</v>
      </c>
      <c r="L7013" s="147">
        <v>0</v>
      </c>
      <c r="M7013" s="147">
        <v>0</v>
      </c>
      <c r="N7013" s="87">
        <v>0</v>
      </c>
      <c r="O7013" s="88">
        <v>0</v>
      </c>
      <c r="P7013" s="89" t="e">
        <v>#DIV/0!</v>
      </c>
    </row>
    <row r="7014" spans="1:16">
      <c r="A7014" s="75" t="s">
        <v>7389</v>
      </c>
      <c r="B7014" s="85">
        <v>7010</v>
      </c>
      <c r="C7014" s="85">
        <v>5001</v>
      </c>
      <c r="D7014" s="85">
        <v>7010</v>
      </c>
      <c r="E7014" s="86" t="s">
        <v>7390</v>
      </c>
      <c r="F7014" s="85" t="s">
        <v>11</v>
      </c>
      <c r="G7014" s="86" t="s">
        <v>82</v>
      </c>
      <c r="H7014" s="85" t="s">
        <v>2</v>
      </c>
      <c r="I7014" s="85">
        <v>1</v>
      </c>
      <c r="J7014" s="88">
        <v>1.4866284303030749E-4</v>
      </c>
      <c r="K7014" s="146">
        <v>4.8675856914082453E-4</v>
      </c>
      <c r="L7014" s="147">
        <v>1.023967948056049E-12</v>
      </c>
      <c r="M7014" s="147">
        <v>1.04542270558791E-5</v>
      </c>
      <c r="N7014" s="87">
        <v>1.288068663809116E-3</v>
      </c>
      <c r="O7014" s="88">
        <v>9.1725891375625621E-5</v>
      </c>
      <c r="P7014" s="89">
        <v>71.211957834896026</v>
      </c>
    </row>
    <row r="7015" spans="1:16">
      <c r="A7015" s="75" t="s">
        <v>7391</v>
      </c>
      <c r="B7015" s="85">
        <v>7011</v>
      </c>
      <c r="C7015" s="85">
        <v>5002</v>
      </c>
      <c r="D7015" s="85">
        <v>7011</v>
      </c>
      <c r="E7015" s="86" t="s">
        <v>7392</v>
      </c>
      <c r="F7015" s="85" t="s">
        <v>32</v>
      </c>
      <c r="G7015" s="86" t="s">
        <v>82</v>
      </c>
      <c r="H7015" s="85" t="s">
        <v>2</v>
      </c>
      <c r="I7015" s="85">
        <v>1</v>
      </c>
      <c r="J7015" s="88">
        <v>0</v>
      </c>
      <c r="K7015" s="146">
        <v>0</v>
      </c>
      <c r="L7015" s="147">
        <v>0</v>
      </c>
      <c r="M7015" s="147">
        <v>0</v>
      </c>
      <c r="N7015" s="87">
        <v>0</v>
      </c>
      <c r="O7015" s="88">
        <v>0</v>
      </c>
      <c r="P7015" s="89" t="e">
        <v>#DIV/0!</v>
      </c>
    </row>
    <row r="7016" spans="1:16">
      <c r="A7016" s="75" t="s">
        <v>7393</v>
      </c>
      <c r="B7016" s="85">
        <v>7012</v>
      </c>
      <c r="C7016" s="85">
        <v>5003</v>
      </c>
      <c r="D7016" s="85">
        <v>7012</v>
      </c>
      <c r="E7016" s="86" t="s">
        <v>7394</v>
      </c>
      <c r="F7016" s="85" t="s">
        <v>4586</v>
      </c>
      <c r="G7016" s="86" t="s">
        <v>82</v>
      </c>
      <c r="H7016" s="85" t="s">
        <v>2</v>
      </c>
      <c r="I7016" s="85">
        <v>1</v>
      </c>
      <c r="J7016" s="88">
        <v>0.70063255379545797</v>
      </c>
      <c r="K7016" s="146">
        <v>1.0658408100480872</v>
      </c>
      <c r="L7016" s="147">
        <v>3.69263279723336E-9</v>
      </c>
      <c r="M7016" s="147">
        <v>1.7005309941548492E-2</v>
      </c>
      <c r="N7016" s="87">
        <v>7.1791319891457626</v>
      </c>
      <c r="O7016" s="88">
        <v>0.64639625245461474</v>
      </c>
      <c r="P7016" s="89">
        <v>90.038218190153202</v>
      </c>
    </row>
    <row r="7017" spans="1:16">
      <c r="A7017" s="75" t="s">
        <v>7395</v>
      </c>
      <c r="B7017" s="85">
        <v>7013</v>
      </c>
      <c r="C7017" s="85">
        <v>5004</v>
      </c>
      <c r="D7017" s="85">
        <v>7013</v>
      </c>
      <c r="E7017" s="86" t="s">
        <v>7394</v>
      </c>
      <c r="F7017" s="85" t="s">
        <v>2872</v>
      </c>
      <c r="G7017" s="86" t="s">
        <v>82</v>
      </c>
      <c r="H7017" s="85" t="s">
        <v>2</v>
      </c>
      <c r="I7017" s="85">
        <v>1</v>
      </c>
      <c r="J7017" s="88">
        <v>0.19952834220394</v>
      </c>
      <c r="K7017" s="146">
        <v>0.18452623503220567</v>
      </c>
      <c r="L7017" s="147">
        <v>8.6342449541868209E-10</v>
      </c>
      <c r="M7017" s="147">
        <v>2.3360896375044619E-2</v>
      </c>
      <c r="N7017" s="87">
        <v>11.658084689456009</v>
      </c>
      <c r="O7017" s="88">
        <v>0.17985321730949511</v>
      </c>
      <c r="P7017" s="89">
        <v>15.427338375072951</v>
      </c>
    </row>
    <row r="7018" spans="1:16">
      <c r="A7018" s="75" t="s">
        <v>7396</v>
      </c>
      <c r="B7018" s="85">
        <v>7014</v>
      </c>
      <c r="C7018" s="85">
        <v>5005</v>
      </c>
      <c r="D7018" s="85">
        <v>7014</v>
      </c>
      <c r="E7018" s="86" t="s">
        <v>7394</v>
      </c>
      <c r="F7018" s="85" t="s">
        <v>4407</v>
      </c>
      <c r="G7018" s="86" t="s">
        <v>82</v>
      </c>
      <c r="H7018" s="85" t="s">
        <v>2</v>
      </c>
      <c r="I7018" s="85">
        <v>1</v>
      </c>
      <c r="J7018" s="88">
        <v>0.55024481248652302</v>
      </c>
      <c r="K7018" s="146">
        <v>0.72833668966574039</v>
      </c>
      <c r="L7018" s="147">
        <v>2.7848676245384471E-9</v>
      </c>
      <c r="M7018" s="147">
        <v>2.4484140490483069E-2</v>
      </c>
      <c r="N7018" s="87">
        <v>11.851342107111851</v>
      </c>
      <c r="O7018" s="88">
        <v>0.49656221625382158</v>
      </c>
      <c r="P7018" s="89">
        <v>41.899239070639979</v>
      </c>
    </row>
    <row r="7019" spans="1:16">
      <c r="A7019" s="75" t="s">
        <v>7397</v>
      </c>
      <c r="B7019" s="85">
        <v>7015</v>
      </c>
      <c r="C7019" s="85">
        <v>5006</v>
      </c>
      <c r="D7019" s="85">
        <v>7015</v>
      </c>
      <c r="E7019" s="86" t="s">
        <v>7394</v>
      </c>
      <c r="F7019" s="85" t="s">
        <v>32</v>
      </c>
      <c r="G7019" s="86" t="s">
        <v>82</v>
      </c>
      <c r="H7019" s="85" t="s">
        <v>2</v>
      </c>
      <c r="I7019" s="85">
        <v>1</v>
      </c>
      <c r="J7019" s="88">
        <v>1.2435675944711349E-2</v>
      </c>
      <c r="K7019" s="146">
        <v>4.7552346508781575E-2</v>
      </c>
      <c r="L7019" s="147">
        <v>7.2899921918249128E-11</v>
      </c>
      <c r="M7019" s="147">
        <v>9.6619883524422928E-4</v>
      </c>
      <c r="N7019" s="87">
        <v>9.7860051836149893</v>
      </c>
      <c r="O7019" s="88">
        <v>8.3924514241230652E-3</v>
      </c>
      <c r="P7019" s="89">
        <v>0.85759727965143584</v>
      </c>
    </row>
    <row r="7020" spans="1:16">
      <c r="A7020" s="75" t="s">
        <v>7398</v>
      </c>
      <c r="B7020" s="85">
        <v>7016</v>
      </c>
      <c r="C7020" s="85">
        <v>5007</v>
      </c>
      <c r="D7020" s="85">
        <v>7016</v>
      </c>
      <c r="E7020" s="86" t="s">
        <v>7394</v>
      </c>
      <c r="F7020" s="85" t="s">
        <v>5038</v>
      </c>
      <c r="G7020" s="86" t="s">
        <v>82</v>
      </c>
      <c r="H7020" s="85" t="s">
        <v>2</v>
      </c>
      <c r="I7020" s="85">
        <v>1</v>
      </c>
      <c r="J7020" s="88">
        <v>1.077021785072326</v>
      </c>
      <c r="K7020" s="146">
        <v>1.2505039944621468</v>
      </c>
      <c r="L7020" s="147">
        <v>4.9994799986812274E-9</v>
      </c>
      <c r="M7020" s="147">
        <v>0.13227465172324951</v>
      </c>
      <c r="N7020" s="87">
        <v>13.699823612755861</v>
      </c>
      <c r="O7020" s="88">
        <v>0.98348094516260653</v>
      </c>
      <c r="P7020" s="89">
        <v>71.787854571126786</v>
      </c>
    </row>
    <row r="7021" spans="1:16">
      <c r="A7021" s="75" t="s">
        <v>7399</v>
      </c>
      <c r="B7021" s="85">
        <v>7017</v>
      </c>
      <c r="C7021" s="85">
        <v>5008</v>
      </c>
      <c r="D7021" s="85">
        <v>7017</v>
      </c>
      <c r="E7021" s="86" t="s">
        <v>7394</v>
      </c>
      <c r="F7021" s="85" t="s">
        <v>4366</v>
      </c>
      <c r="G7021" s="86" t="s">
        <v>82</v>
      </c>
      <c r="H7021" s="85" t="s">
        <v>2</v>
      </c>
      <c r="I7021" s="85">
        <v>1</v>
      </c>
      <c r="J7021" s="88">
        <v>0.73266607559616692</v>
      </c>
      <c r="K7021" s="146">
        <v>0.67190585758722021</v>
      </c>
      <c r="L7021" s="147">
        <v>3.0064783061229142E-9</v>
      </c>
      <c r="M7021" s="147">
        <v>2.9860623044811688E-2</v>
      </c>
      <c r="N7021" s="87">
        <v>14.6859159198304</v>
      </c>
      <c r="O7021" s="88">
        <v>0.66049499575555781</v>
      </c>
      <c r="P7021" s="89">
        <v>44.974722677234659</v>
      </c>
    </row>
    <row r="7022" spans="1:16">
      <c r="A7022" s="75" t="s">
        <v>7400</v>
      </c>
      <c r="B7022" s="85">
        <v>7018</v>
      </c>
      <c r="C7022" s="85">
        <v>5009</v>
      </c>
      <c r="D7022" s="85">
        <v>7018</v>
      </c>
      <c r="E7022" s="86" t="s">
        <v>7394</v>
      </c>
      <c r="F7022" s="85" t="s">
        <v>429</v>
      </c>
      <c r="G7022" s="86" t="s">
        <v>82</v>
      </c>
      <c r="H7022" s="85" t="s">
        <v>2</v>
      </c>
      <c r="I7022" s="85">
        <v>1</v>
      </c>
      <c r="J7022" s="88">
        <v>0.69212374288898282</v>
      </c>
      <c r="K7022" s="146">
        <v>0.57173795713061981</v>
      </c>
      <c r="L7022" s="147">
        <v>2.5620944117409201E-9</v>
      </c>
      <c r="M7022" s="147">
        <v>3.5194401361711383E-2</v>
      </c>
      <c r="N7022" s="87">
        <v>11.22814878186084</v>
      </c>
      <c r="O7022" s="88">
        <v>0.6242435677521343</v>
      </c>
      <c r="P7022" s="89">
        <v>55.596303529625878</v>
      </c>
    </row>
    <row r="7023" spans="1:16">
      <c r="A7023" s="75" t="s">
        <v>7401</v>
      </c>
      <c r="B7023" s="85">
        <v>7019</v>
      </c>
      <c r="C7023" s="85">
        <v>5010</v>
      </c>
      <c r="D7023" s="85">
        <v>7019</v>
      </c>
      <c r="E7023" s="86" t="s">
        <v>7394</v>
      </c>
      <c r="F7023" s="85" t="s">
        <v>1055</v>
      </c>
      <c r="G7023" s="86" t="s">
        <v>82</v>
      </c>
      <c r="H7023" s="85" t="s">
        <v>2</v>
      </c>
      <c r="I7023" s="85">
        <v>1</v>
      </c>
      <c r="J7023" s="88">
        <v>0.62793526751751516</v>
      </c>
      <c r="K7023" s="146">
        <v>0.5681214750066732</v>
      </c>
      <c r="L7023" s="147">
        <v>2.4941090297306619E-9</v>
      </c>
      <c r="M7023" s="147">
        <v>3.7925980746280688E-2</v>
      </c>
      <c r="N7023" s="87">
        <v>10.562694679190191</v>
      </c>
      <c r="O7023" s="88">
        <v>0.57284612991821826</v>
      </c>
      <c r="P7023" s="89">
        <v>54.232953551785961</v>
      </c>
    </row>
    <row r="7024" spans="1:16">
      <c r="A7024" s="75" t="s">
        <v>7402</v>
      </c>
      <c r="B7024" s="85">
        <v>7020</v>
      </c>
      <c r="C7024" s="85">
        <v>5011</v>
      </c>
      <c r="D7024" s="85">
        <v>7020</v>
      </c>
      <c r="E7024" s="86" t="s">
        <v>7394</v>
      </c>
      <c r="F7024" s="85" t="s">
        <v>4489</v>
      </c>
      <c r="G7024" s="86" t="s">
        <v>82</v>
      </c>
      <c r="H7024" s="85" t="s">
        <v>2</v>
      </c>
      <c r="I7024" s="85">
        <v>1</v>
      </c>
      <c r="J7024" s="88">
        <v>0.71155745037080476</v>
      </c>
      <c r="K7024" s="146">
        <v>0.96689803531861329</v>
      </c>
      <c r="L7024" s="147">
        <v>3.278838569369261E-9</v>
      </c>
      <c r="M7024" s="147">
        <v>4.3047787685639362E-2</v>
      </c>
      <c r="N7024" s="87">
        <v>15.136447228806651</v>
      </c>
      <c r="O7024" s="88">
        <v>0.57637553170007494</v>
      </c>
      <c r="P7024" s="89">
        <v>38.078653662079731</v>
      </c>
    </row>
    <row r="7025" spans="1:16">
      <c r="A7025" s="75" t="s">
        <v>7403</v>
      </c>
      <c r="B7025" s="85">
        <v>7021</v>
      </c>
      <c r="C7025" s="85">
        <v>5012</v>
      </c>
      <c r="D7025" s="85">
        <v>7021</v>
      </c>
      <c r="E7025" s="86" t="s">
        <v>7394</v>
      </c>
      <c r="F7025" s="85" t="s">
        <v>965</v>
      </c>
      <c r="G7025" s="86" t="s">
        <v>82</v>
      </c>
      <c r="H7025" s="85" t="s">
        <v>2</v>
      </c>
      <c r="I7025" s="85">
        <v>1</v>
      </c>
      <c r="J7025" s="88">
        <v>0.39281562734394998</v>
      </c>
      <c r="K7025" s="146">
        <v>0.32982536629514936</v>
      </c>
      <c r="L7025" s="147">
        <v>1.4584494200142221E-9</v>
      </c>
      <c r="M7025" s="147">
        <v>4.348205981652916E-2</v>
      </c>
      <c r="N7025" s="87">
        <v>11.370054620741721</v>
      </c>
      <c r="O7025" s="88">
        <v>0.34907808180383998</v>
      </c>
      <c r="P7025" s="89">
        <v>30.701530770752623</v>
      </c>
    </row>
    <row r="7026" spans="1:16">
      <c r="A7026" s="75" t="s">
        <v>7404</v>
      </c>
      <c r="B7026" s="85">
        <v>7022</v>
      </c>
      <c r="C7026" s="85">
        <v>5013</v>
      </c>
      <c r="D7026" s="85">
        <v>7022</v>
      </c>
      <c r="E7026" s="86" t="s">
        <v>7394</v>
      </c>
      <c r="F7026" s="85" t="s">
        <v>4492</v>
      </c>
      <c r="G7026" s="86" t="s">
        <v>82</v>
      </c>
      <c r="H7026" s="85" t="s">
        <v>2</v>
      </c>
      <c r="I7026" s="85">
        <v>1</v>
      </c>
      <c r="J7026" s="88">
        <v>0.39777323610054138</v>
      </c>
      <c r="K7026" s="146">
        <v>0.37227091484293762</v>
      </c>
      <c r="L7026" s="147">
        <v>1.616943793704003E-9</v>
      </c>
      <c r="M7026" s="147">
        <v>2.7436832292206899E-2</v>
      </c>
      <c r="N7026" s="87">
        <v>12.142562885671641</v>
      </c>
      <c r="O7026" s="88">
        <v>0.35427386296156521</v>
      </c>
      <c r="P7026" s="89">
        <v>29.176201622114906</v>
      </c>
    </row>
    <row r="7027" spans="1:16">
      <c r="A7027" s="75" t="s">
        <v>7405</v>
      </c>
      <c r="B7027" s="85">
        <v>7023</v>
      </c>
      <c r="C7027" s="85">
        <v>5014</v>
      </c>
      <c r="D7027" s="85">
        <v>7023</v>
      </c>
      <c r="E7027" s="86" t="s">
        <v>7394</v>
      </c>
      <c r="F7027" s="85" t="s">
        <v>1084</v>
      </c>
      <c r="G7027" s="86" t="s">
        <v>82</v>
      </c>
      <c r="H7027" s="85" t="s">
        <v>2</v>
      </c>
      <c r="I7027" s="85">
        <v>1</v>
      </c>
      <c r="J7027" s="88">
        <v>8.1930272539346594E-2</v>
      </c>
      <c r="K7027" s="146">
        <v>0.10070921653554386</v>
      </c>
      <c r="L7027" s="147">
        <v>3.5300513021628459E-10</v>
      </c>
      <c r="M7027" s="147">
        <v>9.2855231777539907E-3</v>
      </c>
      <c r="N7027" s="87">
        <v>13.45243393081056</v>
      </c>
      <c r="O7027" s="88">
        <v>7.0578194059316299E-2</v>
      </c>
      <c r="P7027" s="89">
        <v>5.2464999584698724</v>
      </c>
    </row>
    <row r="7028" spans="1:16">
      <c r="A7028" s="75" t="s">
        <v>7406</v>
      </c>
      <c r="B7028" s="85">
        <v>7024</v>
      </c>
      <c r="C7028" s="85">
        <v>5015</v>
      </c>
      <c r="D7028" s="85">
        <v>7024</v>
      </c>
      <c r="E7028" s="86" t="s">
        <v>7394</v>
      </c>
      <c r="F7028" s="85" t="s">
        <v>4370</v>
      </c>
      <c r="G7028" s="86" t="s">
        <v>82</v>
      </c>
      <c r="H7028" s="85" t="s">
        <v>2</v>
      </c>
      <c r="I7028" s="85">
        <v>1</v>
      </c>
      <c r="J7028" s="88">
        <v>0.42817690973391698</v>
      </c>
      <c r="K7028" s="146">
        <v>0.38954360137112892</v>
      </c>
      <c r="L7028" s="147">
        <v>1.592039762595865E-9</v>
      </c>
      <c r="M7028" s="147">
        <v>5.0906789470252352E-2</v>
      </c>
      <c r="N7028" s="87">
        <v>10.587515535977261</v>
      </c>
      <c r="O7028" s="88">
        <v>0.40259753090087103</v>
      </c>
      <c r="P7028" s="89">
        <v>38.025685018625097</v>
      </c>
    </row>
    <row r="7029" spans="1:16">
      <c r="A7029" s="75" t="s">
        <v>7407</v>
      </c>
      <c r="B7029" s="85">
        <v>7025</v>
      </c>
      <c r="C7029" s="85">
        <v>5016</v>
      </c>
      <c r="D7029" s="85">
        <v>7025</v>
      </c>
      <c r="E7029" s="86" t="s">
        <v>7394</v>
      </c>
      <c r="F7029" s="85" t="s">
        <v>4627</v>
      </c>
      <c r="G7029" s="86" t="s">
        <v>82</v>
      </c>
      <c r="H7029" s="85" t="s">
        <v>2</v>
      </c>
      <c r="I7029" s="85">
        <v>1</v>
      </c>
      <c r="J7029" s="88">
        <v>0.69253714822370516</v>
      </c>
      <c r="K7029" s="146">
        <v>0.75872988983400091</v>
      </c>
      <c r="L7029" s="147">
        <v>3.0237649912464111E-9</v>
      </c>
      <c r="M7029" s="147">
        <v>6.0060275708881943E-2</v>
      </c>
      <c r="N7029" s="87">
        <v>11.19708099873333</v>
      </c>
      <c r="O7029" s="88">
        <v>0.62645175861611813</v>
      </c>
      <c r="P7029" s="89">
        <v>55.947774128541667</v>
      </c>
    </row>
    <row r="7030" spans="1:16">
      <c r="A7030" s="75" t="s">
        <v>7408</v>
      </c>
      <c r="B7030" s="85">
        <v>7026</v>
      </c>
      <c r="C7030" s="85">
        <v>5017</v>
      </c>
      <c r="D7030" s="85">
        <v>7026</v>
      </c>
      <c r="E7030" s="86" t="s">
        <v>7394</v>
      </c>
      <c r="F7030" s="85" t="s">
        <v>4496</v>
      </c>
      <c r="G7030" s="86" t="s">
        <v>82</v>
      </c>
      <c r="H7030" s="85" t="s">
        <v>2</v>
      </c>
      <c r="I7030" s="85">
        <v>1</v>
      </c>
      <c r="J7030" s="88">
        <v>0.57611993019379959</v>
      </c>
      <c r="K7030" s="146">
        <v>0.51786295429919149</v>
      </c>
      <c r="L7030" s="147">
        <v>2.2842990775337119E-9</v>
      </c>
      <c r="M7030" s="147">
        <v>4.4755068316429697E-2</v>
      </c>
      <c r="N7030" s="87">
        <v>10.25130978238621</v>
      </c>
      <c r="O7030" s="88">
        <v>0.52061555808712179</v>
      </c>
      <c r="P7030" s="89">
        <v>50.785272237274782</v>
      </c>
    </row>
    <row r="7031" spans="1:16">
      <c r="A7031" s="75" t="s">
        <v>7409</v>
      </c>
      <c r="B7031" s="85">
        <v>7027</v>
      </c>
      <c r="C7031" s="85">
        <v>5018</v>
      </c>
      <c r="D7031" s="85">
        <v>7027</v>
      </c>
      <c r="E7031" s="86" t="s">
        <v>7394</v>
      </c>
      <c r="F7031" s="85" t="s">
        <v>4372</v>
      </c>
      <c r="G7031" s="86" t="s">
        <v>82</v>
      </c>
      <c r="H7031" s="85" t="s">
        <v>2</v>
      </c>
      <c r="I7031" s="85">
        <v>1</v>
      </c>
      <c r="J7031" s="88">
        <v>0.40556655933990782</v>
      </c>
      <c r="K7031" s="146">
        <v>0.40332604798605998</v>
      </c>
      <c r="L7031" s="147">
        <v>1.816051454928766E-9</v>
      </c>
      <c r="M7031" s="147">
        <v>3.32653092075871E-2</v>
      </c>
      <c r="N7031" s="87">
        <v>11.814043680619269</v>
      </c>
      <c r="O7031" s="88">
        <v>0.3531199249605404</v>
      </c>
      <c r="P7031" s="89">
        <v>29.889844197869984</v>
      </c>
    </row>
    <row r="7032" spans="1:16">
      <c r="A7032" s="75" t="s">
        <v>7410</v>
      </c>
      <c r="B7032" s="85">
        <v>7028</v>
      </c>
      <c r="C7032" s="85">
        <v>5019</v>
      </c>
      <c r="D7032" s="85">
        <v>7028</v>
      </c>
      <c r="E7032" s="86" t="s">
        <v>7394</v>
      </c>
      <c r="F7032" s="85" t="s">
        <v>4498</v>
      </c>
      <c r="G7032" s="86" t="s">
        <v>82</v>
      </c>
      <c r="H7032" s="85" t="s">
        <v>2</v>
      </c>
      <c r="I7032" s="85">
        <v>1</v>
      </c>
      <c r="J7032" s="88">
        <v>0.60407876084613976</v>
      </c>
      <c r="K7032" s="146">
        <v>0.61583489148864212</v>
      </c>
      <c r="L7032" s="147">
        <v>2.506551038716917E-9</v>
      </c>
      <c r="M7032" s="147">
        <v>4.9254033057409788E-2</v>
      </c>
      <c r="N7032" s="87">
        <v>8.9593080524963273</v>
      </c>
      <c r="O7032" s="88">
        <v>0.56459630388983362</v>
      </c>
      <c r="P7032" s="89">
        <v>63.017846978988572</v>
      </c>
    </row>
    <row r="7033" spans="1:16">
      <c r="A7033" s="75" t="s">
        <v>7411</v>
      </c>
      <c r="B7033" s="85">
        <v>7029</v>
      </c>
      <c r="C7033" s="85">
        <v>5020</v>
      </c>
      <c r="D7033" s="85">
        <v>7029</v>
      </c>
      <c r="E7033" s="86" t="s">
        <v>7394</v>
      </c>
      <c r="F7033" s="85" t="s">
        <v>3901</v>
      </c>
      <c r="G7033" s="86" t="s">
        <v>82</v>
      </c>
      <c r="H7033" s="85" t="s">
        <v>2</v>
      </c>
      <c r="I7033" s="85">
        <v>1</v>
      </c>
      <c r="J7033" s="88">
        <v>0.50375667349149122</v>
      </c>
      <c r="K7033" s="146">
        <v>0.45133642176050376</v>
      </c>
      <c r="L7033" s="147">
        <v>2.0125897424932349E-9</v>
      </c>
      <c r="M7033" s="147">
        <v>3.5998617156608501E-2</v>
      </c>
      <c r="N7033" s="87">
        <v>10.080610606603001</v>
      </c>
      <c r="O7033" s="88">
        <v>0.45742639748715719</v>
      </c>
      <c r="P7033" s="89">
        <v>45.37685417464035</v>
      </c>
    </row>
    <row r="7034" spans="1:16">
      <c r="A7034" s="75" t="s">
        <v>7412</v>
      </c>
      <c r="B7034" s="85">
        <v>7030</v>
      </c>
      <c r="C7034" s="85">
        <v>5021</v>
      </c>
      <c r="D7034" s="85">
        <v>7030</v>
      </c>
      <c r="E7034" s="86" t="s">
        <v>7394</v>
      </c>
      <c r="F7034" s="85" t="s">
        <v>1068</v>
      </c>
      <c r="G7034" s="86" t="s">
        <v>82</v>
      </c>
      <c r="H7034" s="85" t="s">
        <v>2</v>
      </c>
      <c r="I7034" s="85">
        <v>1</v>
      </c>
      <c r="J7034" s="88">
        <v>0.61930003120218979</v>
      </c>
      <c r="K7034" s="146">
        <v>0.50349811956488799</v>
      </c>
      <c r="L7034" s="147">
        <v>2.3087971160447062E-9</v>
      </c>
      <c r="M7034" s="147">
        <v>6.3796406053226576E-2</v>
      </c>
      <c r="N7034" s="87">
        <v>10.368172377945781</v>
      </c>
      <c r="O7034" s="88">
        <v>0.54022215629196579</v>
      </c>
      <c r="P7034" s="89">
        <v>52.103894167604359</v>
      </c>
    </row>
    <row r="7035" spans="1:16">
      <c r="A7035" s="75" t="s">
        <v>7413</v>
      </c>
      <c r="B7035" s="85">
        <v>7031</v>
      </c>
      <c r="C7035" s="85">
        <v>5022</v>
      </c>
      <c r="D7035" s="85">
        <v>7031</v>
      </c>
      <c r="E7035" s="86" t="s">
        <v>7394</v>
      </c>
      <c r="F7035" s="85" t="s">
        <v>4381</v>
      </c>
      <c r="G7035" s="86" t="s">
        <v>82</v>
      </c>
      <c r="H7035" s="85" t="s">
        <v>2</v>
      </c>
      <c r="I7035" s="85">
        <v>1</v>
      </c>
      <c r="J7035" s="88">
        <v>0.6402655591581986</v>
      </c>
      <c r="K7035" s="146">
        <v>0.52223438815359668</v>
      </c>
      <c r="L7035" s="147">
        <v>2.4640466192179899E-9</v>
      </c>
      <c r="M7035" s="147">
        <v>7.734793947761015E-2</v>
      </c>
      <c r="N7035" s="87">
        <v>11.475387254037001</v>
      </c>
      <c r="O7035" s="88">
        <v>0.56347107760098714</v>
      </c>
      <c r="P7035" s="89">
        <v>49.102576246632552</v>
      </c>
    </row>
    <row r="7036" spans="1:16">
      <c r="A7036" s="75" t="s">
        <v>7414</v>
      </c>
      <c r="B7036" s="85">
        <v>7032</v>
      </c>
      <c r="C7036" s="85">
        <v>5023</v>
      </c>
      <c r="D7036" s="85">
        <v>7032</v>
      </c>
      <c r="E7036" s="86" t="s">
        <v>7394</v>
      </c>
      <c r="F7036" s="85" t="s">
        <v>4641</v>
      </c>
      <c r="G7036" s="86" t="s">
        <v>82</v>
      </c>
      <c r="H7036" s="85" t="s">
        <v>2</v>
      </c>
      <c r="I7036" s="85">
        <v>1</v>
      </c>
      <c r="J7036" s="88">
        <v>0.45803864996627491</v>
      </c>
      <c r="K7036" s="146">
        <v>0.40883957056297276</v>
      </c>
      <c r="L7036" s="147">
        <v>1.8262368467284611E-9</v>
      </c>
      <c r="M7036" s="147">
        <v>3.3428257634610409E-2</v>
      </c>
      <c r="N7036" s="87">
        <v>9.1851753971376446</v>
      </c>
      <c r="O7036" s="88">
        <v>0.41619402981145659</v>
      </c>
      <c r="P7036" s="89">
        <v>45.311495079468401</v>
      </c>
    </row>
    <row r="7037" spans="1:16">
      <c r="A7037" s="75" t="s">
        <v>7415</v>
      </c>
      <c r="B7037" s="85">
        <v>7033</v>
      </c>
      <c r="C7037" s="85">
        <v>5024</v>
      </c>
      <c r="D7037" s="85">
        <v>7033</v>
      </c>
      <c r="E7037" s="86" t="s">
        <v>7394</v>
      </c>
      <c r="F7037" s="85" t="s">
        <v>4383</v>
      </c>
      <c r="G7037" s="86" t="s">
        <v>82</v>
      </c>
      <c r="H7037" s="85" t="s">
        <v>2</v>
      </c>
      <c r="I7037" s="85">
        <v>1</v>
      </c>
      <c r="J7037" s="88">
        <v>0.42715458857351701</v>
      </c>
      <c r="K7037" s="146">
        <v>0.3861817369082734</v>
      </c>
      <c r="L7037" s="147">
        <v>2.2844271829641388E-9</v>
      </c>
      <c r="M7037" s="147">
        <v>4.5671823601199993E-2</v>
      </c>
      <c r="N7037" s="87">
        <v>7.5326008674705216</v>
      </c>
      <c r="O7037" s="88">
        <v>0.36156821175800891</v>
      </c>
      <c r="P7037" s="89">
        <v>48.0004474044866</v>
      </c>
    </row>
    <row r="7038" spans="1:16">
      <c r="A7038" s="75" t="s">
        <v>7416</v>
      </c>
      <c r="B7038" s="85">
        <v>7034</v>
      </c>
      <c r="C7038" s="85">
        <v>5025</v>
      </c>
      <c r="D7038" s="85">
        <v>7034</v>
      </c>
      <c r="E7038" s="86" t="s">
        <v>7394</v>
      </c>
      <c r="F7038" s="85" t="s">
        <v>6286</v>
      </c>
      <c r="G7038" s="86" t="s">
        <v>82</v>
      </c>
      <c r="H7038" s="85" t="s">
        <v>2</v>
      </c>
      <c r="I7038" s="85">
        <v>1</v>
      </c>
      <c r="J7038" s="88">
        <v>0.54675463864425522</v>
      </c>
      <c r="K7038" s="146">
        <v>1.8039479747645992</v>
      </c>
      <c r="L7038" s="147">
        <v>3.1557079833940041E-9</v>
      </c>
      <c r="M7038" s="147">
        <v>6.6692821160410738E-3</v>
      </c>
      <c r="N7038" s="87">
        <v>5.4625189559090428</v>
      </c>
      <c r="O7038" s="88">
        <v>0.52749384492875662</v>
      </c>
      <c r="P7038" s="89">
        <v>96.566043831874254</v>
      </c>
    </row>
    <row r="7039" spans="1:16">
      <c r="A7039" s="75" t="s">
        <v>7417</v>
      </c>
      <c r="B7039" s="85">
        <v>7035</v>
      </c>
      <c r="C7039" s="85">
        <v>5026</v>
      </c>
      <c r="D7039" s="85">
        <v>7035</v>
      </c>
      <c r="E7039" s="86" t="s">
        <v>7394</v>
      </c>
      <c r="F7039" s="85" t="s">
        <v>5075</v>
      </c>
      <c r="G7039" s="86" t="s">
        <v>82</v>
      </c>
      <c r="H7039" s="85" t="s">
        <v>2</v>
      </c>
      <c r="I7039" s="85">
        <v>1</v>
      </c>
      <c r="J7039" s="88">
        <v>0.50502971962361742</v>
      </c>
      <c r="K7039" s="146">
        <v>0.3588999246013303</v>
      </c>
      <c r="L7039" s="147">
        <v>1.7549998703592641E-9</v>
      </c>
      <c r="M7039" s="147">
        <v>6.0400789767176638E-2</v>
      </c>
      <c r="N7039" s="87">
        <v>8.9412118080331719</v>
      </c>
      <c r="O7039" s="88">
        <v>0.43722656710301999</v>
      </c>
      <c r="P7039" s="89">
        <v>48.900146477930065</v>
      </c>
    </row>
    <row r="7040" spans="1:16">
      <c r="A7040" s="75" t="s">
        <v>7418</v>
      </c>
      <c r="B7040" s="85">
        <v>7036</v>
      </c>
      <c r="C7040" s="85">
        <v>5027</v>
      </c>
      <c r="D7040" s="85">
        <v>7036</v>
      </c>
      <c r="E7040" s="86" t="s">
        <v>7394</v>
      </c>
      <c r="F7040" s="85" t="s">
        <v>2124</v>
      </c>
      <c r="G7040" s="86" t="s">
        <v>82</v>
      </c>
      <c r="H7040" s="85" t="s">
        <v>2</v>
      </c>
      <c r="I7040" s="85">
        <v>1</v>
      </c>
      <c r="J7040" s="88">
        <v>0.58595772767976806</v>
      </c>
      <c r="K7040" s="146">
        <v>0.46360302172692353</v>
      </c>
      <c r="L7040" s="147">
        <v>2.7504074129694548E-9</v>
      </c>
      <c r="M7040" s="147">
        <v>4.624734259079695E-2</v>
      </c>
      <c r="N7040" s="87">
        <v>8.4626048817606119</v>
      </c>
      <c r="O7040" s="88">
        <v>0.5354179785436961</v>
      </c>
      <c r="P7040" s="89">
        <v>63.268696344039228</v>
      </c>
    </row>
    <row r="7041" spans="1:16">
      <c r="A7041" s="75" t="s">
        <v>7419</v>
      </c>
      <c r="B7041" s="85">
        <v>7037</v>
      </c>
      <c r="C7041" s="85">
        <v>5028</v>
      </c>
      <c r="D7041" s="85">
        <v>7037</v>
      </c>
      <c r="E7041" s="86" t="s">
        <v>7394</v>
      </c>
      <c r="F7041" s="85" t="s">
        <v>4253</v>
      </c>
      <c r="G7041" s="86" t="s">
        <v>82</v>
      </c>
      <c r="H7041" s="85" t="s">
        <v>2</v>
      </c>
      <c r="I7041" s="85">
        <v>1</v>
      </c>
      <c r="J7041" s="88">
        <v>0.48569566384767932</v>
      </c>
      <c r="K7041" s="146">
        <v>0.43535528677059376</v>
      </c>
      <c r="L7041" s="147">
        <v>1.937008815995341E-9</v>
      </c>
      <c r="M7041" s="147">
        <v>3.4364189883633899E-2</v>
      </c>
      <c r="N7041" s="87">
        <v>9.626859117127669</v>
      </c>
      <c r="O7041" s="88">
        <v>0.44245246429567398</v>
      </c>
      <c r="P7041" s="89">
        <v>45.960209754028988</v>
      </c>
    </row>
    <row r="7042" spans="1:16">
      <c r="A7042" s="75" t="s">
        <v>7420</v>
      </c>
      <c r="B7042" s="85">
        <v>7038</v>
      </c>
      <c r="C7042" s="85">
        <v>5029</v>
      </c>
      <c r="D7042" s="85">
        <v>7038</v>
      </c>
      <c r="E7042" s="86" t="s">
        <v>7394</v>
      </c>
      <c r="F7042" s="85" t="s">
        <v>4389</v>
      </c>
      <c r="G7042" s="86" t="s">
        <v>82</v>
      </c>
      <c r="H7042" s="85" t="s">
        <v>2</v>
      </c>
      <c r="I7042" s="85">
        <v>1</v>
      </c>
      <c r="J7042" s="88">
        <v>1.081221984298173</v>
      </c>
      <c r="K7042" s="146">
        <v>1.3676341892582364</v>
      </c>
      <c r="L7042" s="147">
        <v>5.1189828892924949E-9</v>
      </c>
      <c r="M7042" s="147">
        <v>3.8946544473049467E-2</v>
      </c>
      <c r="N7042" s="87">
        <v>13.33857449692321</v>
      </c>
      <c r="O7042" s="88">
        <v>0.98494270590635646</v>
      </c>
      <c r="P7042" s="89">
        <v>73.841676719918738</v>
      </c>
    </row>
    <row r="7043" spans="1:16">
      <c r="A7043" s="75" t="s">
        <v>7421</v>
      </c>
      <c r="B7043" s="85">
        <v>7039</v>
      </c>
      <c r="C7043" s="85">
        <v>5030</v>
      </c>
      <c r="D7043" s="85">
        <v>7039</v>
      </c>
      <c r="E7043" s="86" t="s">
        <v>7394</v>
      </c>
      <c r="F7043" s="85" t="s">
        <v>3724</v>
      </c>
      <c r="G7043" s="86" t="s">
        <v>82</v>
      </c>
      <c r="H7043" s="85" t="s">
        <v>2</v>
      </c>
      <c r="I7043" s="85">
        <v>1</v>
      </c>
      <c r="J7043" s="88">
        <v>0.36500926235530412</v>
      </c>
      <c r="K7043" s="146">
        <v>0.34758146035393922</v>
      </c>
      <c r="L7043" s="147">
        <v>1.629953778739902E-9</v>
      </c>
      <c r="M7043" s="147">
        <v>3.5268274178506302E-2</v>
      </c>
      <c r="N7043" s="87">
        <v>6.4398725030965656</v>
      </c>
      <c r="O7043" s="88">
        <v>0.32219590968173317</v>
      </c>
      <c r="P7043" s="89">
        <v>50.031411262693105</v>
      </c>
    </row>
    <row r="7044" spans="1:16">
      <c r="A7044" s="75" t="s">
        <v>7422</v>
      </c>
      <c r="B7044" s="85">
        <v>7040</v>
      </c>
      <c r="C7044" s="85">
        <v>5031</v>
      </c>
      <c r="D7044" s="85">
        <v>7040</v>
      </c>
      <c r="E7044" s="86" t="s">
        <v>7394</v>
      </c>
      <c r="F7044" s="85" t="s">
        <v>4646</v>
      </c>
      <c r="G7044" s="86" t="s">
        <v>82</v>
      </c>
      <c r="H7044" s="85" t="s">
        <v>2</v>
      </c>
      <c r="I7044" s="85">
        <v>1</v>
      </c>
      <c r="J7044" s="88">
        <v>0.35767362279895748</v>
      </c>
      <c r="K7044" s="146">
        <v>0.44736898418942311</v>
      </c>
      <c r="L7044" s="147">
        <v>1.645860127918311E-9</v>
      </c>
      <c r="M7044" s="147">
        <v>2.4162276673374689E-2</v>
      </c>
      <c r="N7044" s="87">
        <v>8.1351264778379964</v>
      </c>
      <c r="O7044" s="88">
        <v>0.32360956870590768</v>
      </c>
      <c r="P7044" s="89">
        <v>39.779291641930399</v>
      </c>
    </row>
    <row r="7045" spans="1:16">
      <c r="A7045" s="75" t="s">
        <v>7423</v>
      </c>
      <c r="B7045" s="85">
        <v>7041</v>
      </c>
      <c r="C7045" s="85">
        <v>5032</v>
      </c>
      <c r="D7045" s="85">
        <v>7041</v>
      </c>
      <c r="E7045" s="86" t="s">
        <v>7394</v>
      </c>
      <c r="F7045" s="85" t="s">
        <v>4648</v>
      </c>
      <c r="G7045" s="86" t="s">
        <v>82</v>
      </c>
      <c r="H7045" s="85" t="s">
        <v>2</v>
      </c>
      <c r="I7045" s="85">
        <v>1</v>
      </c>
      <c r="J7045" s="88">
        <v>0.99191045001552824</v>
      </c>
      <c r="K7045" s="146">
        <v>2.8316431650753264</v>
      </c>
      <c r="L7045" s="147">
        <v>7.0081931150037627E-9</v>
      </c>
      <c r="M7045" s="147">
        <v>6.02296553760616E-3</v>
      </c>
      <c r="N7045" s="87">
        <v>11.55492711118635</v>
      </c>
      <c r="O7045" s="88">
        <v>0.97191164702619448</v>
      </c>
      <c r="P7045" s="89">
        <v>84.112313100208539</v>
      </c>
    </row>
    <row r="7046" spans="1:16">
      <c r="A7046" s="75" t="s">
        <v>7424</v>
      </c>
      <c r="B7046" s="85">
        <v>7042</v>
      </c>
      <c r="C7046" s="85">
        <v>5033</v>
      </c>
      <c r="D7046" s="85">
        <v>7042</v>
      </c>
      <c r="E7046" s="86" t="s">
        <v>7394</v>
      </c>
      <c r="F7046" s="85" t="s">
        <v>1039</v>
      </c>
      <c r="G7046" s="86" t="s">
        <v>82</v>
      </c>
      <c r="H7046" s="85" t="s">
        <v>2</v>
      </c>
      <c r="I7046" s="85">
        <v>1</v>
      </c>
      <c r="J7046" s="88">
        <v>6.9623980080720099E-2</v>
      </c>
      <c r="K7046" s="146">
        <v>8.2837497112311864E-2</v>
      </c>
      <c r="L7046" s="147">
        <v>2.6368497487874468E-10</v>
      </c>
      <c r="M7046" s="147">
        <v>5.7675127649020096E-3</v>
      </c>
      <c r="N7046" s="87">
        <v>12.68645930109698</v>
      </c>
      <c r="O7046" s="88">
        <v>6.1595086799649687E-2</v>
      </c>
      <c r="P7046" s="89">
        <v>4.8551834154643645</v>
      </c>
    </row>
    <row r="7047" spans="1:16">
      <c r="A7047" s="75" t="s">
        <v>7425</v>
      </c>
      <c r="B7047" s="85">
        <v>7043</v>
      </c>
      <c r="C7047" s="85">
        <v>5034</v>
      </c>
      <c r="D7047" s="85">
        <v>7043</v>
      </c>
      <c r="E7047" s="86" t="s">
        <v>7394</v>
      </c>
      <c r="F7047" s="85" t="s">
        <v>4653</v>
      </c>
      <c r="G7047" s="86" t="s">
        <v>82</v>
      </c>
      <c r="H7047" s="85" t="s">
        <v>2</v>
      </c>
      <c r="I7047" s="85">
        <v>1</v>
      </c>
      <c r="J7047" s="88">
        <v>0.77909721265955312</v>
      </c>
      <c r="K7047" s="146">
        <v>0.91210375132826171</v>
      </c>
      <c r="L7047" s="147">
        <v>3.5038305956406929E-9</v>
      </c>
      <c r="M7047" s="147">
        <v>3.2678817185990042E-2</v>
      </c>
      <c r="N7047" s="87">
        <v>10.603963574295911</v>
      </c>
      <c r="O7047" s="88">
        <v>0.70061001987325655</v>
      </c>
      <c r="P7047" s="89">
        <v>66.07057964359106</v>
      </c>
    </row>
    <row r="7048" spans="1:16">
      <c r="A7048" s="75" t="s">
        <v>7426</v>
      </c>
      <c r="B7048" s="85">
        <v>7044</v>
      </c>
      <c r="C7048" s="85">
        <v>5035</v>
      </c>
      <c r="D7048" s="85">
        <v>7044</v>
      </c>
      <c r="E7048" s="86" t="s">
        <v>7394</v>
      </c>
      <c r="F7048" s="85" t="s">
        <v>4655</v>
      </c>
      <c r="G7048" s="86" t="s">
        <v>82</v>
      </c>
      <c r="H7048" s="85" t="s">
        <v>2</v>
      </c>
      <c r="I7048" s="85">
        <v>1</v>
      </c>
      <c r="J7048" s="88">
        <v>0.2762615024243546</v>
      </c>
      <c r="K7048" s="146">
        <v>0.35284861837095349</v>
      </c>
      <c r="L7048" s="147">
        <v>1.3333171195770211E-9</v>
      </c>
      <c r="M7048" s="147">
        <v>2.4732128273171679E-2</v>
      </c>
      <c r="N7048" s="87">
        <v>12.04185396432263</v>
      </c>
      <c r="O7048" s="88">
        <v>0.23647312000322249</v>
      </c>
      <c r="P7048" s="89">
        <v>19.637600713631009</v>
      </c>
    </row>
    <row r="7049" spans="1:16">
      <c r="A7049" s="75" t="s">
        <v>14802</v>
      </c>
      <c r="B7049" s="85">
        <v>7045</v>
      </c>
      <c r="C7049" s="85">
        <v>9829</v>
      </c>
      <c r="D7049" s="85">
        <v>7045</v>
      </c>
      <c r="E7049" s="86" t="s">
        <v>14803</v>
      </c>
      <c r="F7049" s="85" t="s">
        <v>6128</v>
      </c>
      <c r="G7049" s="86" t="s">
        <v>82</v>
      </c>
      <c r="H7049" s="85" t="s">
        <v>2</v>
      </c>
      <c r="I7049" s="85">
        <v>1</v>
      </c>
      <c r="J7049" s="88">
        <v>0.57791363583575395</v>
      </c>
      <c r="K7049" s="146">
        <v>0.34689667091889348</v>
      </c>
      <c r="L7049" s="147">
        <v>1.826142697655447E-9</v>
      </c>
      <c r="M7049" s="147">
        <v>7.9802505951328595E-2</v>
      </c>
      <c r="N7049" s="87">
        <v>10.541043124515721</v>
      </c>
      <c r="O7049" s="88">
        <v>0.51347723151269764</v>
      </c>
      <c r="P7049" s="89">
        <v>48.712183931634179</v>
      </c>
    </row>
    <row r="7050" spans="1:16">
      <c r="A7050" s="75" t="s">
        <v>14804</v>
      </c>
      <c r="B7050" s="85">
        <v>7046</v>
      </c>
      <c r="C7050" s="85">
        <v>9830</v>
      </c>
      <c r="D7050" s="85">
        <v>7046</v>
      </c>
      <c r="E7050" s="86" t="s">
        <v>14803</v>
      </c>
      <c r="F7050" s="85" t="s">
        <v>6130</v>
      </c>
      <c r="G7050" s="86" t="s">
        <v>82</v>
      </c>
      <c r="H7050" s="85" t="s">
        <v>2</v>
      </c>
      <c r="I7050" s="85">
        <v>1</v>
      </c>
      <c r="J7050" s="88">
        <v>0.11856017760623661</v>
      </c>
      <c r="K7050" s="146">
        <v>0.18985269975364288</v>
      </c>
      <c r="L7050" s="147">
        <v>6.1772226481958226E-10</v>
      </c>
      <c r="M7050" s="147">
        <v>6.5144881848173998E-3</v>
      </c>
      <c r="N7050" s="87">
        <v>1.718048015602285</v>
      </c>
      <c r="O7050" s="88">
        <v>0.10532632895383599</v>
      </c>
      <c r="P7050" s="89">
        <v>61.305812175984158</v>
      </c>
    </row>
    <row r="7051" spans="1:16">
      <c r="A7051" s="75" t="s">
        <v>14805</v>
      </c>
      <c r="B7051" s="85">
        <v>7047</v>
      </c>
      <c r="C7051" s="85">
        <v>9831</v>
      </c>
      <c r="D7051" s="85">
        <v>7047</v>
      </c>
      <c r="E7051" s="86" t="s">
        <v>14803</v>
      </c>
      <c r="F7051" s="85" t="s">
        <v>6132</v>
      </c>
      <c r="G7051" s="86" t="s">
        <v>82</v>
      </c>
      <c r="H7051" s="85" t="s">
        <v>2</v>
      </c>
      <c r="I7051" s="85">
        <v>1</v>
      </c>
      <c r="J7051" s="88">
        <v>0.27958693436397303</v>
      </c>
      <c r="K7051" s="146">
        <v>0.18603289687765651</v>
      </c>
      <c r="L7051" s="147">
        <v>9.0421864628802296E-10</v>
      </c>
      <c r="M7051" s="147">
        <v>3.7840238145989753E-2</v>
      </c>
      <c r="N7051" s="87">
        <v>8.7780689292260767</v>
      </c>
      <c r="O7051" s="88">
        <v>0.24517740462614851</v>
      </c>
      <c r="P7051" s="89">
        <v>27.930676621807379</v>
      </c>
    </row>
    <row r="7052" spans="1:16">
      <c r="A7052" s="75" t="s">
        <v>14806</v>
      </c>
      <c r="B7052" s="85">
        <v>7048</v>
      </c>
      <c r="C7052" s="85">
        <v>9832</v>
      </c>
      <c r="D7052" s="85">
        <v>7048</v>
      </c>
      <c r="E7052" s="86" t="s">
        <v>14803</v>
      </c>
      <c r="F7052" s="85" t="s">
        <v>6134</v>
      </c>
      <c r="G7052" s="86" t="s">
        <v>82</v>
      </c>
      <c r="H7052" s="85" t="s">
        <v>2</v>
      </c>
      <c r="I7052" s="85">
        <v>1</v>
      </c>
      <c r="J7052" s="88">
        <v>0.25713382132394969</v>
      </c>
      <c r="K7052" s="146">
        <v>0.26334825784098853</v>
      </c>
      <c r="L7052" s="147">
        <v>1.085682563671578E-9</v>
      </c>
      <c r="M7052" s="147">
        <v>3.2010358185163131E-2</v>
      </c>
      <c r="N7052" s="87">
        <v>3.6186128511831859</v>
      </c>
      <c r="O7052" s="88">
        <v>0.2292150892136961</v>
      </c>
      <c r="P7052" s="89">
        <v>63.343357977283787</v>
      </c>
    </row>
    <row r="7053" spans="1:16">
      <c r="A7053" s="75" t="s">
        <v>14807</v>
      </c>
      <c r="B7053" s="85">
        <v>7049</v>
      </c>
      <c r="C7053" s="85">
        <v>9833</v>
      </c>
      <c r="D7053" s="85">
        <v>7049</v>
      </c>
      <c r="E7053" s="86" t="s">
        <v>14803</v>
      </c>
      <c r="F7053" s="85" t="s">
        <v>2901</v>
      </c>
      <c r="G7053" s="86" t="s">
        <v>82</v>
      </c>
      <c r="H7053" s="85" t="s">
        <v>2</v>
      </c>
      <c r="I7053" s="85">
        <v>1</v>
      </c>
      <c r="J7053" s="88">
        <v>0.40976084551883829</v>
      </c>
      <c r="K7053" s="146">
        <v>0.3094045607186951</v>
      </c>
      <c r="L7053" s="147">
        <v>1.3873045052382151E-9</v>
      </c>
      <c r="M7053" s="147">
        <v>5.2239240860330848E-2</v>
      </c>
      <c r="N7053" s="87">
        <v>7.9422111718697721</v>
      </c>
      <c r="O7053" s="88">
        <v>0.34923716764664647</v>
      </c>
      <c r="P7053" s="89">
        <v>43.972284303343237</v>
      </c>
    </row>
    <row r="7054" spans="1:16">
      <c r="A7054" s="75" t="s">
        <v>14808</v>
      </c>
      <c r="B7054" s="85">
        <v>7050</v>
      </c>
      <c r="C7054" s="85">
        <v>9834</v>
      </c>
      <c r="D7054" s="85">
        <v>7050</v>
      </c>
      <c r="E7054" s="86" t="s">
        <v>14803</v>
      </c>
      <c r="F7054" s="85" t="s">
        <v>931</v>
      </c>
      <c r="G7054" s="86" t="s">
        <v>82</v>
      </c>
      <c r="H7054" s="85" t="s">
        <v>2</v>
      </c>
      <c r="I7054" s="85">
        <v>1</v>
      </c>
      <c r="J7054" s="88">
        <v>0.25889422685228108</v>
      </c>
      <c r="K7054" s="146">
        <v>0.25893038756164499</v>
      </c>
      <c r="L7054" s="147">
        <v>1.162070805164481E-9</v>
      </c>
      <c r="M7054" s="147">
        <v>1.4232239641200531E-2</v>
      </c>
      <c r="N7054" s="87">
        <v>4.2376252652681652</v>
      </c>
      <c r="O7054" s="88">
        <v>0.23349657208547089</v>
      </c>
      <c r="P7054" s="89">
        <v>55.100807048519137</v>
      </c>
    </row>
    <row r="7055" spans="1:16">
      <c r="A7055" s="75" t="s">
        <v>14809</v>
      </c>
      <c r="B7055" s="85">
        <v>7051</v>
      </c>
      <c r="C7055" s="85">
        <v>9835</v>
      </c>
      <c r="D7055" s="85">
        <v>7051</v>
      </c>
      <c r="E7055" s="86" t="s">
        <v>14803</v>
      </c>
      <c r="F7055" s="85" t="s">
        <v>2804</v>
      </c>
      <c r="G7055" s="86" t="s">
        <v>82</v>
      </c>
      <c r="H7055" s="85" t="s">
        <v>2</v>
      </c>
      <c r="I7055" s="85">
        <v>1</v>
      </c>
      <c r="J7055" s="88">
        <v>0.97044672228682594</v>
      </c>
      <c r="K7055" s="146">
        <v>1.1871205456106562</v>
      </c>
      <c r="L7055" s="147">
        <v>4.7751925096025254E-9</v>
      </c>
      <c r="M7055" s="147">
        <v>2.614602639310571E-2</v>
      </c>
      <c r="N7055" s="87">
        <v>11.11002872759151</v>
      </c>
      <c r="O7055" s="88">
        <v>0.92115629891275641</v>
      </c>
      <c r="P7055" s="89">
        <v>82.912143748565214</v>
      </c>
    </row>
    <row r="7056" spans="1:16">
      <c r="A7056" s="75" t="s">
        <v>14810</v>
      </c>
      <c r="B7056" s="85">
        <v>7052</v>
      </c>
      <c r="C7056" s="85">
        <v>9836</v>
      </c>
      <c r="D7056" s="85">
        <v>7052</v>
      </c>
      <c r="E7056" s="86" t="s">
        <v>14803</v>
      </c>
      <c r="F7056" s="85" t="s">
        <v>6139</v>
      </c>
      <c r="G7056" s="86" t="s">
        <v>82</v>
      </c>
      <c r="H7056" s="85" t="s">
        <v>2</v>
      </c>
      <c r="I7056" s="85">
        <v>1</v>
      </c>
      <c r="J7056" s="88">
        <v>0.61317177700833314</v>
      </c>
      <c r="K7056" s="146">
        <v>0.37503509943668734</v>
      </c>
      <c r="L7056" s="147">
        <v>1.9467308292059481E-9</v>
      </c>
      <c r="M7056" s="147">
        <v>8.471295146154896E-2</v>
      </c>
      <c r="N7056" s="87">
        <v>11.21581691958227</v>
      </c>
      <c r="O7056" s="88">
        <v>0.54691113705354155</v>
      </c>
      <c r="P7056" s="89">
        <v>48.762487919953593</v>
      </c>
    </row>
    <row r="7057" spans="1:16">
      <c r="A7057" s="75" t="s">
        <v>14811</v>
      </c>
      <c r="B7057" s="85">
        <v>7053</v>
      </c>
      <c r="C7057" s="85">
        <v>9837</v>
      </c>
      <c r="D7057" s="85">
        <v>7053</v>
      </c>
      <c r="E7057" s="86" t="s">
        <v>14803</v>
      </c>
      <c r="F7057" s="85" t="s">
        <v>4586</v>
      </c>
      <c r="G7057" s="86" t="s">
        <v>82</v>
      </c>
      <c r="H7057" s="85" t="s">
        <v>2</v>
      </c>
      <c r="I7057" s="85">
        <v>1</v>
      </c>
      <c r="J7057" s="88">
        <v>0.80914525661969683</v>
      </c>
      <c r="K7057" s="146">
        <v>2.4314706036057596</v>
      </c>
      <c r="L7057" s="147">
        <v>6.6046236276283844E-9</v>
      </c>
      <c r="M7057" s="147">
        <v>3.5325692667019892E-3</v>
      </c>
      <c r="N7057" s="87">
        <v>7.8768759877907204</v>
      </c>
      <c r="O7057" s="88">
        <v>0.79359405741335198</v>
      </c>
      <c r="P7057" s="89">
        <v>100.74984786397997</v>
      </c>
    </row>
    <row r="7058" spans="1:16">
      <c r="A7058" s="75" t="s">
        <v>14812</v>
      </c>
      <c r="B7058" s="85">
        <v>7054</v>
      </c>
      <c r="C7058" s="85">
        <v>9838</v>
      </c>
      <c r="D7058" s="85">
        <v>7054</v>
      </c>
      <c r="E7058" s="86" t="s">
        <v>14803</v>
      </c>
      <c r="F7058" s="85" t="s">
        <v>1341</v>
      </c>
      <c r="G7058" s="86" t="s">
        <v>82</v>
      </c>
      <c r="H7058" s="85" t="s">
        <v>2</v>
      </c>
      <c r="I7058" s="85">
        <v>1</v>
      </c>
      <c r="J7058" s="88">
        <v>0.83204393003458477</v>
      </c>
      <c r="K7058" s="146">
        <v>0.77501453642597129</v>
      </c>
      <c r="L7058" s="147">
        <v>3.170141295727019E-9</v>
      </c>
      <c r="M7058" s="147">
        <v>9.2275421938760149E-2</v>
      </c>
      <c r="N7058" s="87">
        <v>12.94743583950652</v>
      </c>
      <c r="O7058" s="88">
        <v>0.75602280293889546</v>
      </c>
      <c r="P7058" s="89">
        <v>58.391701052654959</v>
      </c>
    </row>
    <row r="7059" spans="1:16">
      <c r="A7059" s="75" t="s">
        <v>14813</v>
      </c>
      <c r="B7059" s="85">
        <v>7055</v>
      </c>
      <c r="C7059" s="85">
        <v>9839</v>
      </c>
      <c r="D7059" s="85">
        <v>7055</v>
      </c>
      <c r="E7059" s="86" t="s">
        <v>14803</v>
      </c>
      <c r="F7059" s="85" t="s">
        <v>2872</v>
      </c>
      <c r="G7059" s="86" t="s">
        <v>82</v>
      </c>
      <c r="H7059" s="85" t="s">
        <v>2</v>
      </c>
      <c r="I7059" s="85">
        <v>1</v>
      </c>
      <c r="J7059" s="88">
        <v>0.203031190645618</v>
      </c>
      <c r="K7059" s="146">
        <v>0.1620806561419115</v>
      </c>
      <c r="L7059" s="147">
        <v>7.8715678034871942E-10</v>
      </c>
      <c r="M7059" s="147">
        <v>1.8655424422433071E-2</v>
      </c>
      <c r="N7059" s="87">
        <v>9.7054306627248383</v>
      </c>
      <c r="O7059" s="88">
        <v>0.18626447903617249</v>
      </c>
      <c r="P7059" s="89">
        <v>19.191778861658261</v>
      </c>
    </row>
    <row r="7060" spans="1:16">
      <c r="A7060" s="75" t="s">
        <v>14814</v>
      </c>
      <c r="B7060" s="85">
        <v>7056</v>
      </c>
      <c r="C7060" s="85">
        <v>9840</v>
      </c>
      <c r="D7060" s="85">
        <v>7056</v>
      </c>
      <c r="E7060" s="86" t="s">
        <v>14803</v>
      </c>
      <c r="F7060" s="85" t="s">
        <v>4407</v>
      </c>
      <c r="G7060" s="86" t="s">
        <v>82</v>
      </c>
      <c r="H7060" s="85" t="s">
        <v>2</v>
      </c>
      <c r="I7060" s="85">
        <v>1</v>
      </c>
      <c r="J7060" s="88">
        <v>0.53260128961812292</v>
      </c>
      <c r="K7060" s="146">
        <v>0.91030322512676154</v>
      </c>
      <c r="L7060" s="147">
        <v>3.1296154870295098E-9</v>
      </c>
      <c r="M7060" s="147">
        <v>9.3416722594933058E-3</v>
      </c>
      <c r="N7060" s="87">
        <v>11.8046908674114</v>
      </c>
      <c r="O7060" s="88">
        <v>0.51296560537861802</v>
      </c>
      <c r="P7060" s="89">
        <v>43.454387000911275</v>
      </c>
    </row>
    <row r="7061" spans="1:16">
      <c r="A7061" s="75" t="s">
        <v>14815</v>
      </c>
      <c r="B7061" s="85">
        <v>7057</v>
      </c>
      <c r="C7061" s="85">
        <v>9841</v>
      </c>
      <c r="D7061" s="85">
        <v>7057</v>
      </c>
      <c r="E7061" s="86" t="s">
        <v>14803</v>
      </c>
      <c r="F7061" s="85" t="s">
        <v>6145</v>
      </c>
      <c r="G7061" s="86" t="s">
        <v>82</v>
      </c>
      <c r="H7061" s="85" t="s">
        <v>2</v>
      </c>
      <c r="I7061" s="85">
        <v>1</v>
      </c>
      <c r="J7061" s="88">
        <v>0.57612958414108228</v>
      </c>
      <c r="K7061" s="146">
        <v>0.36027597243377901</v>
      </c>
      <c r="L7061" s="147">
        <v>1.854117307711519E-9</v>
      </c>
      <c r="M7061" s="147">
        <v>7.9372278002510094E-2</v>
      </c>
      <c r="N7061" s="87">
        <v>10.41976514319791</v>
      </c>
      <c r="O7061" s="88">
        <v>0.51289255084307017</v>
      </c>
      <c r="P7061" s="89">
        <v>49.223043302265765</v>
      </c>
    </row>
    <row r="7062" spans="1:16">
      <c r="A7062" s="75" t="s">
        <v>14816</v>
      </c>
      <c r="B7062" s="85">
        <v>7058</v>
      </c>
      <c r="C7062" s="85">
        <v>9842</v>
      </c>
      <c r="D7062" s="85">
        <v>7058</v>
      </c>
      <c r="E7062" s="86" t="s">
        <v>14803</v>
      </c>
      <c r="F7062" s="85" t="s">
        <v>6147</v>
      </c>
      <c r="G7062" s="86" t="s">
        <v>82</v>
      </c>
      <c r="H7062" s="85" t="s">
        <v>2</v>
      </c>
      <c r="I7062" s="85">
        <v>1</v>
      </c>
      <c r="J7062" s="88">
        <v>0.61277048116525568</v>
      </c>
      <c r="K7062" s="146">
        <v>0.39495973488454533</v>
      </c>
      <c r="L7062" s="147">
        <v>1.9960900401702471E-9</v>
      </c>
      <c r="M7062" s="147">
        <v>8.3490206078119536E-2</v>
      </c>
      <c r="N7062" s="87">
        <v>10.94415027621775</v>
      </c>
      <c r="O7062" s="88">
        <v>0.54309431607348835</v>
      </c>
      <c r="P7062" s="89">
        <v>49.624164724205464</v>
      </c>
    </row>
    <row r="7063" spans="1:16">
      <c r="A7063" s="75" t="s">
        <v>14817</v>
      </c>
      <c r="B7063" s="85">
        <v>7059</v>
      </c>
      <c r="C7063" s="85">
        <v>9843</v>
      </c>
      <c r="D7063" s="85">
        <v>7059</v>
      </c>
      <c r="E7063" s="86" t="s">
        <v>14803</v>
      </c>
      <c r="F7063" s="85" t="s">
        <v>6149</v>
      </c>
      <c r="G7063" s="86" t="s">
        <v>82</v>
      </c>
      <c r="H7063" s="85" t="s">
        <v>2</v>
      </c>
      <c r="I7063" s="85">
        <v>1</v>
      </c>
      <c r="J7063" s="88">
        <v>0.68885729994754064</v>
      </c>
      <c r="K7063" s="146">
        <v>0.42161829265016715</v>
      </c>
      <c r="L7063" s="147">
        <v>2.198646908710177E-9</v>
      </c>
      <c r="M7063" s="147">
        <v>9.4886805898994814E-2</v>
      </c>
      <c r="N7063" s="87">
        <v>12.51997021030175</v>
      </c>
      <c r="O7063" s="88">
        <v>0.61202921004323874</v>
      </c>
      <c r="P7063" s="89">
        <v>48.884238521561777</v>
      </c>
    </row>
    <row r="7064" spans="1:16">
      <c r="A7064" s="75" t="s">
        <v>14818</v>
      </c>
      <c r="B7064" s="85">
        <v>7060</v>
      </c>
      <c r="C7064" s="85">
        <v>9844</v>
      </c>
      <c r="D7064" s="85">
        <v>7060</v>
      </c>
      <c r="E7064" s="86" t="s">
        <v>14803</v>
      </c>
      <c r="F7064" s="85" t="s">
        <v>6151</v>
      </c>
      <c r="G7064" s="86" t="s">
        <v>82</v>
      </c>
      <c r="H7064" s="85" t="s">
        <v>2</v>
      </c>
      <c r="I7064" s="85">
        <v>1</v>
      </c>
      <c r="J7064" s="88">
        <v>0.44976820918711791</v>
      </c>
      <c r="K7064" s="146">
        <v>0.28595670830705261</v>
      </c>
      <c r="L7064" s="147">
        <v>1.4494193517084089E-9</v>
      </c>
      <c r="M7064" s="147">
        <v>6.1320193830636999E-2</v>
      </c>
      <c r="N7064" s="87">
        <v>8.0875919650194632</v>
      </c>
      <c r="O7064" s="88">
        <v>0.39787508710885949</v>
      </c>
      <c r="P7064" s="89">
        <v>49.195741925378158</v>
      </c>
    </row>
    <row r="7065" spans="1:16">
      <c r="A7065" s="75" t="s">
        <v>14819</v>
      </c>
      <c r="B7065" s="85">
        <v>7061</v>
      </c>
      <c r="C7065" s="85">
        <v>9845</v>
      </c>
      <c r="D7065" s="85">
        <v>7061</v>
      </c>
      <c r="E7065" s="86" t="s">
        <v>14803</v>
      </c>
      <c r="F7065" s="85" t="s">
        <v>4409</v>
      </c>
      <c r="G7065" s="86" t="s">
        <v>82</v>
      </c>
      <c r="H7065" s="85" t="s">
        <v>2</v>
      </c>
      <c r="I7065" s="85">
        <v>1</v>
      </c>
      <c r="J7065" s="88">
        <v>0.1784935828116562</v>
      </c>
      <c r="K7065" s="146">
        <v>0.24120171626923459</v>
      </c>
      <c r="L7065" s="147">
        <v>8.5501384992635902E-10</v>
      </c>
      <c r="M7065" s="147">
        <v>1.379687137351932E-2</v>
      </c>
      <c r="N7065" s="87">
        <v>2.0269853808228979</v>
      </c>
      <c r="O7065" s="88">
        <v>0.1428370771752849</v>
      </c>
      <c r="P7065" s="89">
        <v>70.467739198640473</v>
      </c>
    </row>
    <row r="7066" spans="1:16">
      <c r="A7066" s="75" t="s">
        <v>14820</v>
      </c>
      <c r="B7066" s="85">
        <v>7062</v>
      </c>
      <c r="C7066" s="85">
        <v>9846</v>
      </c>
      <c r="D7066" s="85">
        <v>7062</v>
      </c>
      <c r="E7066" s="86" t="s">
        <v>14803</v>
      </c>
      <c r="F7066" s="85" t="s">
        <v>4411</v>
      </c>
      <c r="G7066" s="86" t="s">
        <v>82</v>
      </c>
      <c r="H7066" s="85" t="s">
        <v>2</v>
      </c>
      <c r="I7066" s="85">
        <v>1</v>
      </c>
      <c r="J7066" s="88">
        <v>0.15842215042873281</v>
      </c>
      <c r="K7066" s="146">
        <v>0.16026202515153914</v>
      </c>
      <c r="L7066" s="147">
        <v>5.8495301436771795E-10</v>
      </c>
      <c r="M7066" s="147">
        <v>9.6178084914611897E-3</v>
      </c>
      <c r="N7066" s="87">
        <v>1.206967184312169</v>
      </c>
      <c r="O7066" s="88">
        <v>0.1021579796077281</v>
      </c>
      <c r="P7066" s="89">
        <v>84.64022960652926</v>
      </c>
    </row>
    <row r="7067" spans="1:16">
      <c r="A7067" s="75" t="s">
        <v>14821</v>
      </c>
      <c r="B7067" s="85">
        <v>7063</v>
      </c>
      <c r="C7067" s="85">
        <v>9847</v>
      </c>
      <c r="D7067" s="85">
        <v>7063</v>
      </c>
      <c r="E7067" s="86" t="s">
        <v>14803</v>
      </c>
      <c r="F7067" s="85" t="s">
        <v>4780</v>
      </c>
      <c r="G7067" s="86" t="s">
        <v>82</v>
      </c>
      <c r="H7067" s="85" t="s">
        <v>2</v>
      </c>
      <c r="I7067" s="85">
        <v>1</v>
      </c>
      <c r="J7067" s="88">
        <v>0.16136741526881679</v>
      </c>
      <c r="K7067" s="146">
        <v>0.2320651305724169</v>
      </c>
      <c r="L7067" s="147">
        <v>8.0725935300536354E-10</v>
      </c>
      <c r="M7067" s="147">
        <v>1.2979135801030059E-2</v>
      </c>
      <c r="N7067" s="87">
        <v>2.214413745210924</v>
      </c>
      <c r="O7067" s="88">
        <v>0.1122099673680847</v>
      </c>
      <c r="P7067" s="89">
        <v>50.672539226582813</v>
      </c>
    </row>
    <row r="7068" spans="1:16">
      <c r="A7068" s="75" t="s">
        <v>14822</v>
      </c>
      <c r="B7068" s="85">
        <v>7064</v>
      </c>
      <c r="C7068" s="85">
        <v>9848</v>
      </c>
      <c r="D7068" s="85">
        <v>7064</v>
      </c>
      <c r="E7068" s="86" t="s">
        <v>14803</v>
      </c>
      <c r="F7068" s="85" t="s">
        <v>4413</v>
      </c>
      <c r="G7068" s="86" t="s">
        <v>82</v>
      </c>
      <c r="H7068" s="85" t="s">
        <v>2</v>
      </c>
      <c r="I7068" s="85">
        <v>1</v>
      </c>
      <c r="J7068" s="88">
        <v>0.17350065059531791</v>
      </c>
      <c r="K7068" s="146">
        <v>0.25618653818441367</v>
      </c>
      <c r="L7068" s="147">
        <v>9.1647552581785265E-10</v>
      </c>
      <c r="M7068" s="147">
        <v>8.6948756295917046E-3</v>
      </c>
      <c r="N7068" s="87">
        <v>1.594574524439172</v>
      </c>
      <c r="O7068" s="88">
        <v>0.12977523294638091</v>
      </c>
      <c r="P7068" s="89">
        <v>81.385492466728181</v>
      </c>
    </row>
    <row r="7069" spans="1:16">
      <c r="A7069" s="75" t="s">
        <v>14823</v>
      </c>
      <c r="B7069" s="85">
        <v>7065</v>
      </c>
      <c r="C7069" s="85">
        <v>9849</v>
      </c>
      <c r="D7069" s="85">
        <v>7065</v>
      </c>
      <c r="E7069" s="86" t="s">
        <v>14803</v>
      </c>
      <c r="F7069" s="85" t="s">
        <v>6157</v>
      </c>
      <c r="G7069" s="86" t="s">
        <v>82</v>
      </c>
      <c r="H7069" s="85" t="s">
        <v>2</v>
      </c>
      <c r="I7069" s="85">
        <v>1</v>
      </c>
      <c r="J7069" s="88">
        <v>1.1838190752482609</v>
      </c>
      <c r="K7069" s="146">
        <v>1.8436512007181201</v>
      </c>
      <c r="L7069" s="147">
        <v>6.4631809786954359E-9</v>
      </c>
      <c r="M7069" s="147">
        <v>2.9686036823732991E-2</v>
      </c>
      <c r="N7069" s="87">
        <v>13.34696830269093</v>
      </c>
      <c r="O7069" s="88">
        <v>1.107368490778545</v>
      </c>
      <c r="P7069" s="89">
        <v>82.967792060709726</v>
      </c>
    </row>
    <row r="7070" spans="1:16">
      <c r="A7070" s="75" t="s">
        <v>14824</v>
      </c>
      <c r="B7070" s="85">
        <v>7066</v>
      </c>
      <c r="C7070" s="85">
        <v>9850</v>
      </c>
      <c r="D7070" s="85">
        <v>7066</v>
      </c>
      <c r="E7070" s="86" t="s">
        <v>14803</v>
      </c>
      <c r="F7070" s="85" t="s">
        <v>6159</v>
      </c>
      <c r="G7070" s="86" t="s">
        <v>82</v>
      </c>
      <c r="H7070" s="85" t="s">
        <v>2</v>
      </c>
      <c r="I7070" s="85">
        <v>1</v>
      </c>
      <c r="J7070" s="88">
        <v>0.66819682861962948</v>
      </c>
      <c r="K7070" s="146">
        <v>0.46377263426337206</v>
      </c>
      <c r="L7070" s="147">
        <v>2.2076067403748641E-9</v>
      </c>
      <c r="M7070" s="147">
        <v>8.9032863316106908E-2</v>
      </c>
      <c r="N7070" s="87">
        <v>12.230581449390311</v>
      </c>
      <c r="O7070" s="88">
        <v>0.59714737824371766</v>
      </c>
      <c r="P7070" s="89">
        <v>48.824120154441651</v>
      </c>
    </row>
    <row r="7071" spans="1:16">
      <c r="A7071" s="75" t="s">
        <v>14825</v>
      </c>
      <c r="B7071" s="85">
        <v>7067</v>
      </c>
      <c r="C7071" s="85">
        <v>9851</v>
      </c>
      <c r="D7071" s="85">
        <v>7067</v>
      </c>
      <c r="E7071" s="86" t="s">
        <v>14803</v>
      </c>
      <c r="F7071" s="85" t="s">
        <v>4233</v>
      </c>
      <c r="G7071" s="86" t="s">
        <v>82</v>
      </c>
      <c r="H7071" s="85" t="s">
        <v>2</v>
      </c>
      <c r="I7071" s="85">
        <v>1</v>
      </c>
      <c r="J7071" s="88">
        <v>0.76719806752835173</v>
      </c>
      <c r="K7071" s="146">
        <v>0.78291379285878859</v>
      </c>
      <c r="L7071" s="147">
        <v>3.3979090167059419E-9</v>
      </c>
      <c r="M7071" s="147">
        <v>4.8106949032099527E-2</v>
      </c>
      <c r="N7071" s="87">
        <v>10.48593964386062</v>
      </c>
      <c r="O7071" s="88">
        <v>0.72245578007261479</v>
      </c>
      <c r="P7071" s="89">
        <v>68.89757185428806</v>
      </c>
    </row>
    <row r="7072" spans="1:16">
      <c r="A7072" s="75" t="s">
        <v>14826</v>
      </c>
      <c r="B7072" s="85">
        <v>7068</v>
      </c>
      <c r="C7072" s="85">
        <v>9852</v>
      </c>
      <c r="D7072" s="85">
        <v>7068</v>
      </c>
      <c r="E7072" s="86" t="s">
        <v>14803</v>
      </c>
      <c r="F7072" s="85" t="s">
        <v>4591</v>
      </c>
      <c r="G7072" s="86" t="s">
        <v>82</v>
      </c>
      <c r="H7072" s="85" t="s">
        <v>2</v>
      </c>
      <c r="I7072" s="85">
        <v>1</v>
      </c>
      <c r="J7072" s="88">
        <v>7.8388585874169692E-2</v>
      </c>
      <c r="K7072" s="146">
        <v>0.14047734796299058</v>
      </c>
      <c r="L7072" s="147">
        <v>3.6214229142800989E-10</v>
      </c>
      <c r="M7072" s="147">
        <v>6.0934031077668274E-3</v>
      </c>
      <c r="N7072" s="87">
        <v>1.1763643199164731</v>
      </c>
      <c r="O7072" s="88">
        <v>6.7410851508789421E-2</v>
      </c>
      <c r="P7072" s="89">
        <v>57.304399978380751</v>
      </c>
    </row>
    <row r="7073" spans="1:16">
      <c r="A7073" s="75" t="s">
        <v>14827</v>
      </c>
      <c r="B7073" s="85">
        <v>7069</v>
      </c>
      <c r="C7073" s="85">
        <v>9853</v>
      </c>
      <c r="D7073" s="85">
        <v>7069</v>
      </c>
      <c r="E7073" s="86" t="s">
        <v>14803</v>
      </c>
      <c r="F7073" s="85" t="s">
        <v>4247</v>
      </c>
      <c r="G7073" s="86" t="s">
        <v>82</v>
      </c>
      <c r="H7073" s="85" t="s">
        <v>2</v>
      </c>
      <c r="I7073" s="85">
        <v>1</v>
      </c>
      <c r="J7073" s="88">
        <v>6.243288503684636E-2</v>
      </c>
      <c r="K7073" s="146">
        <v>8.9058273421331449E-2</v>
      </c>
      <c r="L7073" s="147">
        <v>2.1319947256105309E-10</v>
      </c>
      <c r="M7073" s="147">
        <v>9.1296150418099437E-4</v>
      </c>
      <c r="N7073" s="87">
        <v>0.14999394248006159</v>
      </c>
      <c r="O7073" s="88">
        <v>5.1080509249711283E-2</v>
      </c>
      <c r="P7073" s="89">
        <v>340.55048094026409</v>
      </c>
    </row>
    <row r="7074" spans="1:16">
      <c r="A7074" s="75" t="s">
        <v>14828</v>
      </c>
      <c r="B7074" s="85">
        <v>7070</v>
      </c>
      <c r="C7074" s="85">
        <v>9854</v>
      </c>
      <c r="D7074" s="85">
        <v>7070</v>
      </c>
      <c r="E7074" s="86" t="s">
        <v>14803</v>
      </c>
      <c r="F7074" s="85" t="s">
        <v>4416</v>
      </c>
      <c r="G7074" s="86" t="s">
        <v>82</v>
      </c>
      <c r="H7074" s="85" t="s">
        <v>2</v>
      </c>
      <c r="I7074" s="85">
        <v>1</v>
      </c>
      <c r="J7074" s="88">
        <v>0.28179577694640989</v>
      </c>
      <c r="K7074" s="146">
        <v>0.58371105751170616</v>
      </c>
      <c r="L7074" s="147">
        <v>1.3479687309183591E-9</v>
      </c>
      <c r="M7074" s="147">
        <v>1.372597818434115E-2</v>
      </c>
      <c r="N7074" s="87">
        <v>8.1605440304849743</v>
      </c>
      <c r="O7074" s="88">
        <v>0.26120214560368799</v>
      </c>
      <c r="P7074" s="89">
        <v>32.007932881426406</v>
      </c>
    </row>
    <row r="7075" spans="1:16">
      <c r="A7075" s="75" t="s">
        <v>14829</v>
      </c>
      <c r="B7075" s="85">
        <v>7071</v>
      </c>
      <c r="C7075" s="85">
        <v>9855</v>
      </c>
      <c r="D7075" s="85">
        <v>7071</v>
      </c>
      <c r="E7075" s="86" t="s">
        <v>14803</v>
      </c>
      <c r="F7075" s="85" t="s">
        <v>4730</v>
      </c>
      <c r="G7075" s="86" t="s">
        <v>82</v>
      </c>
      <c r="H7075" s="85" t="s">
        <v>2</v>
      </c>
      <c r="I7075" s="85">
        <v>1</v>
      </c>
      <c r="J7075" s="88">
        <v>8.9304288955485284E-2</v>
      </c>
      <c r="K7075" s="146">
        <v>0.11651003993801912</v>
      </c>
      <c r="L7075" s="147">
        <v>3.4111985608433512E-10</v>
      </c>
      <c r="M7075" s="147">
        <v>4.6524986030718248E-3</v>
      </c>
      <c r="N7075" s="87">
        <v>0.50658449136708028</v>
      </c>
      <c r="O7075" s="88">
        <v>7.577290860359176E-2</v>
      </c>
      <c r="P7075" s="89">
        <v>149.57605275106093</v>
      </c>
    </row>
    <row r="7076" spans="1:16">
      <c r="A7076" s="75" t="s">
        <v>14830</v>
      </c>
      <c r="B7076" s="85">
        <v>7072</v>
      </c>
      <c r="C7076" s="85">
        <v>9856</v>
      </c>
      <c r="D7076" s="85">
        <v>7072</v>
      </c>
      <c r="E7076" s="86" t="s">
        <v>14803</v>
      </c>
      <c r="F7076" s="85" t="s">
        <v>4418</v>
      </c>
      <c r="G7076" s="86" t="s">
        <v>82</v>
      </c>
      <c r="H7076" s="85" t="s">
        <v>2</v>
      </c>
      <c r="I7076" s="85">
        <v>1</v>
      </c>
      <c r="J7076" s="88">
        <v>0.88372709183314246</v>
      </c>
      <c r="K7076" s="146">
        <v>1.0766628563286533</v>
      </c>
      <c r="L7076" s="147">
        <v>4.215251053467172E-9</v>
      </c>
      <c r="M7076" s="147">
        <v>4.0868022045047102E-2</v>
      </c>
      <c r="N7076" s="87">
        <v>11.42877664389836</v>
      </c>
      <c r="O7076" s="88">
        <v>0.82574830328841897</v>
      </c>
      <c r="P7076" s="89">
        <v>72.251679161940118</v>
      </c>
    </row>
    <row r="7077" spans="1:16">
      <c r="A7077" s="75" t="s">
        <v>14831</v>
      </c>
      <c r="B7077" s="85">
        <v>7073</v>
      </c>
      <c r="C7077" s="85">
        <v>9857</v>
      </c>
      <c r="D7077" s="85">
        <v>7073</v>
      </c>
      <c r="E7077" s="86" t="s">
        <v>14803</v>
      </c>
      <c r="F7077" s="85" t="s">
        <v>4596</v>
      </c>
      <c r="G7077" s="86" t="s">
        <v>82</v>
      </c>
      <c r="H7077" s="85" t="s">
        <v>2</v>
      </c>
      <c r="I7077" s="85">
        <v>1</v>
      </c>
      <c r="J7077" s="88">
        <v>0.30799241188171639</v>
      </c>
      <c r="K7077" s="146">
        <v>0.35036444773149122</v>
      </c>
      <c r="L7077" s="147">
        <v>1.3660212738105339E-9</v>
      </c>
      <c r="M7077" s="147">
        <v>3.579434452629672E-2</v>
      </c>
      <c r="N7077" s="87">
        <v>3.8185083681973269</v>
      </c>
      <c r="O7077" s="88">
        <v>0.27743925592995572</v>
      </c>
      <c r="P7077" s="89">
        <v>72.656448324331294</v>
      </c>
    </row>
    <row r="7078" spans="1:16">
      <c r="A7078" s="75" t="s">
        <v>14832</v>
      </c>
      <c r="B7078" s="85">
        <v>7074</v>
      </c>
      <c r="C7078" s="85">
        <v>9858</v>
      </c>
      <c r="D7078" s="85">
        <v>7074</v>
      </c>
      <c r="E7078" s="86" t="s">
        <v>14803</v>
      </c>
      <c r="F7078" s="85" t="s">
        <v>5314</v>
      </c>
      <c r="G7078" s="86" t="s">
        <v>82</v>
      </c>
      <c r="H7078" s="85" t="s">
        <v>2</v>
      </c>
      <c r="I7078" s="85">
        <v>1</v>
      </c>
      <c r="J7078" s="88">
        <v>1.1894386522941469</v>
      </c>
      <c r="K7078" s="146">
        <v>1.379083753396221</v>
      </c>
      <c r="L7078" s="147">
        <v>5.5216228320223356E-9</v>
      </c>
      <c r="M7078" s="147">
        <v>0.14681949713507211</v>
      </c>
      <c r="N7078" s="87">
        <v>15.15092651876903</v>
      </c>
      <c r="O7078" s="88">
        <v>1.0886556300246499</v>
      </c>
      <c r="P7078" s="89">
        <v>71.85406309482255</v>
      </c>
    </row>
    <row r="7079" spans="1:16">
      <c r="A7079" s="75" t="s">
        <v>14833</v>
      </c>
      <c r="B7079" s="85">
        <v>7075</v>
      </c>
      <c r="C7079" s="85">
        <v>9859</v>
      </c>
      <c r="D7079" s="85">
        <v>7075</v>
      </c>
      <c r="E7079" s="86" t="s">
        <v>14803</v>
      </c>
      <c r="F7079" s="85" t="s">
        <v>4420</v>
      </c>
      <c r="G7079" s="86" t="s">
        <v>82</v>
      </c>
      <c r="H7079" s="85" t="s">
        <v>2</v>
      </c>
      <c r="I7079" s="85">
        <v>1</v>
      </c>
      <c r="J7079" s="88">
        <v>7.6198688329391265E-2</v>
      </c>
      <c r="K7079" s="146">
        <v>0.12278730102115852</v>
      </c>
      <c r="L7079" s="147">
        <v>3.0672498554027429E-10</v>
      </c>
      <c r="M7079" s="147">
        <v>7.5782302358966061E-3</v>
      </c>
      <c r="N7079" s="87">
        <v>10.21411613714546</v>
      </c>
      <c r="O7079" s="88">
        <v>6.3775934197186773E-2</v>
      </c>
      <c r="P7079" s="89">
        <v>6.2439014145584446</v>
      </c>
    </row>
    <row r="7080" spans="1:16">
      <c r="A7080" s="75" t="s">
        <v>14834</v>
      </c>
      <c r="B7080" s="85">
        <v>7076</v>
      </c>
      <c r="C7080" s="85">
        <v>9860</v>
      </c>
      <c r="D7080" s="85">
        <v>7076</v>
      </c>
      <c r="E7080" s="86" t="s">
        <v>14803</v>
      </c>
      <c r="F7080" s="85" t="s">
        <v>4422</v>
      </c>
      <c r="G7080" s="86" t="s">
        <v>82</v>
      </c>
      <c r="H7080" s="85" t="s">
        <v>2</v>
      </c>
      <c r="I7080" s="85">
        <v>1</v>
      </c>
      <c r="J7080" s="88">
        <v>0.18911924431764601</v>
      </c>
      <c r="K7080" s="146">
        <v>0.39456240646816743</v>
      </c>
      <c r="L7080" s="147">
        <v>9.0987393315182977E-10</v>
      </c>
      <c r="M7080" s="147">
        <v>9.5578896936461925E-3</v>
      </c>
      <c r="N7080" s="87">
        <v>5.2557138564524486</v>
      </c>
      <c r="O7080" s="88">
        <v>0.17244992352972191</v>
      </c>
      <c r="P7080" s="89">
        <v>32.811893539067931</v>
      </c>
    </row>
    <row r="7081" spans="1:16">
      <c r="A7081" s="75" t="s">
        <v>14835</v>
      </c>
      <c r="B7081" s="85">
        <v>7077</v>
      </c>
      <c r="C7081" s="85">
        <v>9861</v>
      </c>
      <c r="D7081" s="85">
        <v>7077</v>
      </c>
      <c r="E7081" s="86" t="s">
        <v>14803</v>
      </c>
      <c r="F7081" s="85" t="s">
        <v>509</v>
      </c>
      <c r="G7081" s="86" t="s">
        <v>82</v>
      </c>
      <c r="H7081" s="85" t="s">
        <v>2</v>
      </c>
      <c r="I7081" s="85">
        <v>1</v>
      </c>
      <c r="J7081" s="88">
        <v>2.4918033366813419E-2</v>
      </c>
      <c r="K7081" s="146">
        <v>5.0352577447348085E-2</v>
      </c>
      <c r="L7081" s="147">
        <v>1.824035915088743E-10</v>
      </c>
      <c r="M7081" s="147">
        <v>9.8928196456530551E-4</v>
      </c>
      <c r="N7081" s="87">
        <v>0.28474175000445451</v>
      </c>
      <c r="O7081" s="88">
        <v>2.1223490970536898E-2</v>
      </c>
      <c r="P7081" s="89">
        <v>74.535929382343397</v>
      </c>
    </row>
    <row r="7082" spans="1:16">
      <c r="A7082" s="75" t="s">
        <v>14836</v>
      </c>
      <c r="B7082" s="85">
        <v>7078</v>
      </c>
      <c r="C7082" s="85">
        <v>9862</v>
      </c>
      <c r="D7082" s="85">
        <v>7078</v>
      </c>
      <c r="E7082" s="86" t="s">
        <v>14803</v>
      </c>
      <c r="F7082" s="85" t="s">
        <v>4235</v>
      </c>
      <c r="G7082" s="86" t="s">
        <v>82</v>
      </c>
      <c r="H7082" s="85" t="s">
        <v>2</v>
      </c>
      <c r="I7082" s="85">
        <v>1</v>
      </c>
      <c r="J7082" s="88">
        <v>0.71916764101548603</v>
      </c>
      <c r="K7082" s="146">
        <v>0.70420257235677775</v>
      </c>
      <c r="L7082" s="147">
        <v>3.0745278844878388E-9</v>
      </c>
      <c r="M7082" s="147">
        <v>4.8010494451389683E-2</v>
      </c>
      <c r="N7082" s="87">
        <v>9.893796421511448</v>
      </c>
      <c r="O7082" s="88">
        <v>0.6745539821054144</v>
      </c>
      <c r="P7082" s="89">
        <v>68.17948877932993</v>
      </c>
    </row>
    <row r="7083" spans="1:16">
      <c r="A7083" s="75" t="s">
        <v>14837</v>
      </c>
      <c r="B7083" s="85">
        <v>7079</v>
      </c>
      <c r="C7083" s="85">
        <v>9863</v>
      </c>
      <c r="D7083" s="85">
        <v>7079</v>
      </c>
      <c r="E7083" s="86" t="s">
        <v>14803</v>
      </c>
      <c r="F7083" s="85" t="s">
        <v>4600</v>
      </c>
      <c r="G7083" s="86" t="s">
        <v>82</v>
      </c>
      <c r="H7083" s="85" t="s">
        <v>2</v>
      </c>
      <c r="I7083" s="85">
        <v>1</v>
      </c>
      <c r="J7083" s="88">
        <v>0.16988985866009271</v>
      </c>
      <c r="K7083" s="146">
        <v>0.1699176018537373</v>
      </c>
      <c r="L7083" s="147">
        <v>7.0102638722296294E-10</v>
      </c>
      <c r="M7083" s="147">
        <v>2.112238405580338E-2</v>
      </c>
      <c r="N7083" s="87">
        <v>2.4440240053483628</v>
      </c>
      <c r="O7083" s="88">
        <v>0.15016826615581949</v>
      </c>
      <c r="P7083" s="89">
        <v>61.443040586835401</v>
      </c>
    </row>
    <row r="7084" spans="1:16">
      <c r="A7084" s="75" t="s">
        <v>14838</v>
      </c>
      <c r="B7084" s="85">
        <v>7080</v>
      </c>
      <c r="C7084" s="85">
        <v>9864</v>
      </c>
      <c r="D7084" s="85">
        <v>7080</v>
      </c>
      <c r="E7084" s="86" t="s">
        <v>14803</v>
      </c>
      <c r="F7084" s="85" t="s">
        <v>6174</v>
      </c>
      <c r="G7084" s="86" t="s">
        <v>82</v>
      </c>
      <c r="H7084" s="85" t="s">
        <v>2</v>
      </c>
      <c r="I7084" s="85">
        <v>1</v>
      </c>
      <c r="J7084" s="88">
        <v>2.3764414306073799E-2</v>
      </c>
      <c r="K7084" s="146">
        <v>3.4921645546283811E-2</v>
      </c>
      <c r="L7084" s="147">
        <v>1.0870241688048999E-10</v>
      </c>
      <c r="M7084" s="147">
        <v>1.907120297606557E-3</v>
      </c>
      <c r="N7084" s="87">
        <v>0.22733949396429859</v>
      </c>
      <c r="O7084" s="88">
        <v>1.633839151135387E-2</v>
      </c>
      <c r="P7084" s="89">
        <v>71.867809796038571</v>
      </c>
    </row>
    <row r="7085" spans="1:16">
      <c r="A7085" s="75" t="s">
        <v>14839</v>
      </c>
      <c r="B7085" s="85">
        <v>7081</v>
      </c>
      <c r="C7085" s="85">
        <v>9865</v>
      </c>
      <c r="D7085" s="85">
        <v>7081</v>
      </c>
      <c r="E7085" s="86" t="s">
        <v>14803</v>
      </c>
      <c r="F7085" s="85" t="s">
        <v>6176</v>
      </c>
      <c r="G7085" s="86" t="s">
        <v>82</v>
      </c>
      <c r="H7085" s="85" t="s">
        <v>2</v>
      </c>
      <c r="I7085" s="85">
        <v>1</v>
      </c>
      <c r="J7085" s="88">
        <v>1.6341456159534289E-2</v>
      </c>
      <c r="K7085" s="146">
        <v>2.9111162409892862E-2</v>
      </c>
      <c r="L7085" s="147">
        <v>7.786424137573621E-11</v>
      </c>
      <c r="M7085" s="147">
        <v>8.184801044905486E-4</v>
      </c>
      <c r="N7085" s="87">
        <v>0.1073215647507995</v>
      </c>
      <c r="O7085" s="88">
        <v>9.1722160596710151E-3</v>
      </c>
      <c r="P7085" s="89">
        <v>85.464799930646606</v>
      </c>
    </row>
    <row r="7086" spans="1:16">
      <c r="A7086" s="75" t="s">
        <v>14840</v>
      </c>
      <c r="B7086" s="85">
        <v>7082</v>
      </c>
      <c r="C7086" s="85">
        <v>9866</v>
      </c>
      <c r="D7086" s="85">
        <v>7082</v>
      </c>
      <c r="E7086" s="86" t="s">
        <v>14803</v>
      </c>
      <c r="F7086" s="85" t="s">
        <v>32</v>
      </c>
      <c r="G7086" s="86" t="s">
        <v>82</v>
      </c>
      <c r="H7086" s="85" t="s">
        <v>2</v>
      </c>
      <c r="I7086" s="85">
        <v>1</v>
      </c>
      <c r="J7086" s="88">
        <v>3.120119745968325E-2</v>
      </c>
      <c r="K7086" s="146">
        <v>5.9348832417842251E-2</v>
      </c>
      <c r="L7086" s="147">
        <v>1.7148206860831371E-10</v>
      </c>
      <c r="M7086" s="147">
        <v>2.3386152194890581E-3</v>
      </c>
      <c r="N7086" s="87">
        <v>3.2876729170492229</v>
      </c>
      <c r="O7086" s="88">
        <v>2.2934273676450321E-2</v>
      </c>
      <c r="P7086" s="89">
        <v>6.9758380030804474</v>
      </c>
    </row>
    <row r="7087" spans="1:16">
      <c r="A7087" s="75" t="s">
        <v>14841</v>
      </c>
      <c r="B7087" s="85">
        <v>7083</v>
      </c>
      <c r="C7087" s="85">
        <v>9867</v>
      </c>
      <c r="D7087" s="85">
        <v>7083</v>
      </c>
      <c r="E7087" s="86" t="s">
        <v>14803</v>
      </c>
      <c r="F7087" s="85" t="s">
        <v>2972</v>
      </c>
      <c r="G7087" s="86" t="s">
        <v>82</v>
      </c>
      <c r="H7087" s="85" t="s">
        <v>2</v>
      </c>
      <c r="I7087" s="85">
        <v>1</v>
      </c>
      <c r="J7087" s="88">
        <v>0.50539622334354783</v>
      </c>
      <c r="K7087" s="146">
        <v>0.31778996094796408</v>
      </c>
      <c r="L7087" s="147">
        <v>1.6205470671738209E-9</v>
      </c>
      <c r="M7087" s="147">
        <v>6.9038378889460905E-2</v>
      </c>
      <c r="N7087" s="87">
        <v>9.1299302880286177</v>
      </c>
      <c r="O7087" s="88">
        <v>0.44723032917338762</v>
      </c>
      <c r="P7087" s="89">
        <v>48.985076015290794</v>
      </c>
    </row>
    <row r="7088" spans="1:16">
      <c r="A7088" s="75" t="s">
        <v>14842</v>
      </c>
      <c r="B7088" s="85">
        <v>7084</v>
      </c>
      <c r="C7088" s="85">
        <v>9868</v>
      </c>
      <c r="D7088" s="85">
        <v>7084</v>
      </c>
      <c r="E7088" s="86" t="s">
        <v>14803</v>
      </c>
      <c r="F7088" s="85" t="s">
        <v>1063</v>
      </c>
      <c r="G7088" s="86" t="s">
        <v>82</v>
      </c>
      <c r="H7088" s="85" t="s">
        <v>2</v>
      </c>
      <c r="I7088" s="85">
        <v>1</v>
      </c>
      <c r="J7088" s="88">
        <v>0.57705744395428615</v>
      </c>
      <c r="K7088" s="146">
        <v>2.8299823034549529</v>
      </c>
      <c r="L7088" s="147">
        <v>2.895784673934483E-9</v>
      </c>
      <c r="M7088" s="147">
        <v>3.0654570568161999E-2</v>
      </c>
      <c r="N7088" s="87">
        <v>7.50729540985503</v>
      </c>
      <c r="O7088" s="88">
        <v>0.54713703932315638</v>
      </c>
      <c r="P7088" s="89">
        <v>72.880712620541715</v>
      </c>
    </row>
    <row r="7089" spans="1:16">
      <c r="A7089" s="75" t="s">
        <v>14843</v>
      </c>
      <c r="B7089" s="85">
        <v>7085</v>
      </c>
      <c r="C7089" s="85">
        <v>9869</v>
      </c>
      <c r="D7089" s="85">
        <v>7085</v>
      </c>
      <c r="E7089" s="86" t="s">
        <v>14803</v>
      </c>
      <c r="F7089" s="85" t="s">
        <v>3842</v>
      </c>
      <c r="G7089" s="86" t="s">
        <v>82</v>
      </c>
      <c r="H7089" s="85" t="s">
        <v>2</v>
      </c>
      <c r="I7089" s="85">
        <v>1</v>
      </c>
      <c r="J7089" s="88">
        <v>6.420718564248247E-2</v>
      </c>
      <c r="K7089" s="146">
        <v>8.4343696069922092E-2</v>
      </c>
      <c r="L7089" s="147">
        <v>3.0081344196252068E-10</v>
      </c>
      <c r="M7089" s="147">
        <v>6.7016721189260501E-3</v>
      </c>
      <c r="N7089" s="87">
        <v>0.73416096141800236</v>
      </c>
      <c r="O7089" s="88">
        <v>5.3582313257514447E-2</v>
      </c>
      <c r="P7089" s="89">
        <v>72.984421773152263</v>
      </c>
    </row>
    <row r="7090" spans="1:16">
      <c r="A7090" s="75" t="s">
        <v>14844</v>
      </c>
      <c r="B7090" s="85">
        <v>7086</v>
      </c>
      <c r="C7090" s="85">
        <v>9870</v>
      </c>
      <c r="D7090" s="85">
        <v>7086</v>
      </c>
      <c r="E7090" s="86" t="s">
        <v>14803</v>
      </c>
      <c r="F7090" s="85" t="s">
        <v>6182</v>
      </c>
      <c r="G7090" s="86" t="s">
        <v>82</v>
      </c>
      <c r="H7090" s="85" t="s">
        <v>2</v>
      </c>
      <c r="I7090" s="85">
        <v>1</v>
      </c>
      <c r="J7090" s="88">
        <v>0.91644144826208607</v>
      </c>
      <c r="K7090" s="146">
        <v>1.0137147430313249</v>
      </c>
      <c r="L7090" s="147">
        <v>3.8415721694025733E-9</v>
      </c>
      <c r="M7090" s="147">
        <v>2.0170722912058701E-2</v>
      </c>
      <c r="N7090" s="87">
        <v>8.5481936849495224</v>
      </c>
      <c r="O7090" s="88">
        <v>0.7661938468913998</v>
      </c>
      <c r="P7090" s="89">
        <v>89.63225157619064</v>
      </c>
    </row>
    <row r="7091" spans="1:16">
      <c r="A7091" s="75" t="s">
        <v>14845</v>
      </c>
      <c r="B7091" s="85">
        <v>7087</v>
      </c>
      <c r="C7091" s="85">
        <v>9871</v>
      </c>
      <c r="D7091" s="85">
        <v>7087</v>
      </c>
      <c r="E7091" s="86" t="s">
        <v>14803</v>
      </c>
      <c r="F7091" s="85" t="s">
        <v>6184</v>
      </c>
      <c r="G7091" s="86" t="s">
        <v>82</v>
      </c>
      <c r="H7091" s="85" t="s">
        <v>2</v>
      </c>
      <c r="I7091" s="85">
        <v>1</v>
      </c>
      <c r="J7091" s="88">
        <v>0.62523990271907071</v>
      </c>
      <c r="K7091" s="146">
        <v>0.7155773597721623</v>
      </c>
      <c r="L7091" s="147">
        <v>2.668135439602549E-9</v>
      </c>
      <c r="M7091" s="147">
        <v>1.9731657142411058E-2</v>
      </c>
      <c r="N7091" s="87">
        <v>7.7591199634683834</v>
      </c>
      <c r="O7091" s="88">
        <v>0.52515368767861392</v>
      </c>
      <c r="P7091" s="89">
        <v>67.682119899054427</v>
      </c>
    </row>
    <row r="7092" spans="1:16">
      <c r="A7092" s="75" t="s">
        <v>14846</v>
      </c>
      <c r="B7092" s="85">
        <v>7088</v>
      </c>
      <c r="C7092" s="85">
        <v>9872</v>
      </c>
      <c r="D7092" s="85">
        <v>7088</v>
      </c>
      <c r="E7092" s="86" t="s">
        <v>14803</v>
      </c>
      <c r="F7092" s="85" t="s">
        <v>6186</v>
      </c>
      <c r="G7092" s="86" t="s">
        <v>82</v>
      </c>
      <c r="H7092" s="85" t="s">
        <v>2</v>
      </c>
      <c r="I7092" s="85">
        <v>1</v>
      </c>
      <c r="J7092" s="88">
        <v>0.85650336279752681</v>
      </c>
      <c r="K7092" s="146">
        <v>0.94537087021147548</v>
      </c>
      <c r="L7092" s="147">
        <v>3.5811789734703891E-9</v>
      </c>
      <c r="M7092" s="147">
        <v>2.5114063103132689E-2</v>
      </c>
      <c r="N7092" s="87">
        <v>9.8894449699307572</v>
      </c>
      <c r="O7092" s="88">
        <v>0.72111199224939138</v>
      </c>
      <c r="P7092" s="89">
        <v>72.917337064108295</v>
      </c>
    </row>
    <row r="7093" spans="1:16">
      <c r="A7093" s="75" t="s">
        <v>14847</v>
      </c>
      <c r="B7093" s="85">
        <v>7089</v>
      </c>
      <c r="C7093" s="85">
        <v>9873</v>
      </c>
      <c r="D7093" s="85">
        <v>7089</v>
      </c>
      <c r="E7093" s="86" t="s">
        <v>14803</v>
      </c>
      <c r="F7093" s="85" t="s">
        <v>6188</v>
      </c>
      <c r="G7093" s="86" t="s">
        <v>82</v>
      </c>
      <c r="H7093" s="85" t="s">
        <v>2</v>
      </c>
      <c r="I7093" s="85">
        <v>1</v>
      </c>
      <c r="J7093" s="88">
        <v>1.203799794889302</v>
      </c>
      <c r="K7093" s="146">
        <v>1.3721529942251001</v>
      </c>
      <c r="L7093" s="147">
        <v>5.1376608132407914E-9</v>
      </c>
      <c r="M7093" s="147">
        <v>2.80767659643225E-2</v>
      </c>
      <c r="N7093" s="87">
        <v>11.582826660187051</v>
      </c>
      <c r="O7093" s="88">
        <v>1.008869545135733</v>
      </c>
      <c r="P7093" s="89">
        <v>87.100461289251541</v>
      </c>
    </row>
    <row r="7094" spans="1:16">
      <c r="A7094" s="75" t="s">
        <v>14848</v>
      </c>
      <c r="B7094" s="85">
        <v>7090</v>
      </c>
      <c r="C7094" s="85">
        <v>9874</v>
      </c>
      <c r="D7094" s="85">
        <v>7090</v>
      </c>
      <c r="E7094" s="86" t="s">
        <v>14803</v>
      </c>
      <c r="F7094" s="85" t="s">
        <v>6190</v>
      </c>
      <c r="G7094" s="86" t="s">
        <v>82</v>
      </c>
      <c r="H7094" s="85" t="s">
        <v>2</v>
      </c>
      <c r="I7094" s="85">
        <v>1</v>
      </c>
      <c r="J7094" s="88">
        <v>1.4503845337733741</v>
      </c>
      <c r="K7094" s="146">
        <v>1.6201744821780106</v>
      </c>
      <c r="L7094" s="147">
        <v>6.1028434319986207E-9</v>
      </c>
      <c r="M7094" s="147">
        <v>2.9910918543985181E-2</v>
      </c>
      <c r="N7094" s="87">
        <v>13.886969882468479</v>
      </c>
      <c r="O7094" s="88">
        <v>1.213701752039434</v>
      </c>
      <c r="P7094" s="89">
        <v>87.398601877265122</v>
      </c>
    </row>
    <row r="7095" spans="1:16">
      <c r="A7095" s="75" t="s">
        <v>14849</v>
      </c>
      <c r="B7095" s="85">
        <v>7091</v>
      </c>
      <c r="C7095" s="85">
        <v>9875</v>
      </c>
      <c r="D7095" s="85">
        <v>7091</v>
      </c>
      <c r="E7095" s="86" t="s">
        <v>14803</v>
      </c>
      <c r="F7095" s="85" t="s">
        <v>6192</v>
      </c>
      <c r="G7095" s="86" t="s">
        <v>82</v>
      </c>
      <c r="H7095" s="85" t="s">
        <v>2</v>
      </c>
      <c r="I7095" s="85">
        <v>1</v>
      </c>
      <c r="J7095" s="88">
        <v>1.0162345463993809</v>
      </c>
      <c r="K7095" s="146">
        <v>1.1650080044053659</v>
      </c>
      <c r="L7095" s="147">
        <v>4.3412743303760982E-9</v>
      </c>
      <c r="M7095" s="147">
        <v>2.1261631561066838E-2</v>
      </c>
      <c r="N7095" s="87">
        <v>9.3820544195724782</v>
      </c>
      <c r="O7095" s="88">
        <v>0.85004532857417092</v>
      </c>
      <c r="P7095" s="89">
        <v>90.603325301635351</v>
      </c>
    </row>
    <row r="7096" spans="1:16">
      <c r="A7096" s="75" t="s">
        <v>14850</v>
      </c>
      <c r="B7096" s="85">
        <v>7092</v>
      </c>
      <c r="C7096" s="85">
        <v>9876</v>
      </c>
      <c r="D7096" s="85">
        <v>7092</v>
      </c>
      <c r="E7096" s="86" t="s">
        <v>14803</v>
      </c>
      <c r="F7096" s="85" t="s">
        <v>6194</v>
      </c>
      <c r="G7096" s="86" t="s">
        <v>82</v>
      </c>
      <c r="H7096" s="85" t="s">
        <v>2</v>
      </c>
      <c r="I7096" s="85">
        <v>1</v>
      </c>
      <c r="J7096" s="88">
        <v>0.31592667819562298</v>
      </c>
      <c r="K7096" s="146">
        <v>0.39271960644014753</v>
      </c>
      <c r="L7096" s="147">
        <v>1.413122618831916E-9</v>
      </c>
      <c r="M7096" s="147">
        <v>8.6562124549157595E-3</v>
      </c>
      <c r="N7096" s="87">
        <v>3.0692864425374911</v>
      </c>
      <c r="O7096" s="88">
        <v>0.26192477086026511</v>
      </c>
      <c r="P7096" s="89">
        <v>85.337349825102137</v>
      </c>
    </row>
    <row r="7097" spans="1:16">
      <c r="A7097" s="75" t="s">
        <v>14851</v>
      </c>
      <c r="B7097" s="85">
        <v>7093</v>
      </c>
      <c r="C7097" s="85">
        <v>9877</v>
      </c>
      <c r="D7097" s="85">
        <v>7093</v>
      </c>
      <c r="E7097" s="86" t="s">
        <v>14803</v>
      </c>
      <c r="F7097" s="85" t="s">
        <v>235</v>
      </c>
      <c r="G7097" s="86" t="s">
        <v>82</v>
      </c>
      <c r="H7097" s="85" t="s">
        <v>2</v>
      </c>
      <c r="I7097" s="85">
        <v>1</v>
      </c>
      <c r="J7097" s="88">
        <v>0.24175328266033341</v>
      </c>
      <c r="K7097" s="146">
        <v>0.30346218776073902</v>
      </c>
      <c r="L7097" s="147">
        <v>1.109842502051065E-9</v>
      </c>
      <c r="M7097" s="147">
        <v>1.2641391783406329E-2</v>
      </c>
      <c r="N7097" s="87">
        <v>2.452472900318055</v>
      </c>
      <c r="O7097" s="88">
        <v>0.2008868145274883</v>
      </c>
      <c r="P7097" s="89">
        <v>81.911940597360228</v>
      </c>
    </row>
    <row r="7098" spans="1:16">
      <c r="A7098" s="75" t="s">
        <v>14852</v>
      </c>
      <c r="B7098" s="85">
        <v>7094</v>
      </c>
      <c r="C7098" s="85">
        <v>9878</v>
      </c>
      <c r="D7098" s="85">
        <v>7094</v>
      </c>
      <c r="E7098" s="86" t="s">
        <v>14803</v>
      </c>
      <c r="F7098" s="85" t="s">
        <v>1183</v>
      </c>
      <c r="G7098" s="86" t="s">
        <v>82</v>
      </c>
      <c r="H7098" s="85" t="s">
        <v>2</v>
      </c>
      <c r="I7098" s="85">
        <v>1</v>
      </c>
      <c r="J7098" s="88">
        <v>4.6640079040867623E-2</v>
      </c>
      <c r="K7098" s="146">
        <v>6.4330909613757911E-2</v>
      </c>
      <c r="L7098" s="147">
        <v>2.1009750967174351E-10</v>
      </c>
      <c r="M7098" s="147">
        <v>4.5009176795649426E-3</v>
      </c>
      <c r="N7098" s="87">
        <v>0.54738687056638036</v>
      </c>
      <c r="O7098" s="88">
        <v>3.7191599304033499E-2</v>
      </c>
      <c r="P7098" s="89">
        <v>67.943900929796513</v>
      </c>
    </row>
    <row r="7099" spans="1:16">
      <c r="A7099" s="75" t="s">
        <v>14853</v>
      </c>
      <c r="B7099" s="85">
        <v>7095</v>
      </c>
      <c r="C7099" s="85">
        <v>9879</v>
      </c>
      <c r="D7099" s="85">
        <v>7095</v>
      </c>
      <c r="E7099" s="86" t="s">
        <v>14803</v>
      </c>
      <c r="F7099" s="85" t="s">
        <v>6198</v>
      </c>
      <c r="G7099" s="86" t="s">
        <v>82</v>
      </c>
      <c r="H7099" s="85" t="s">
        <v>2</v>
      </c>
      <c r="I7099" s="85">
        <v>1</v>
      </c>
      <c r="J7099" s="88">
        <v>1.0474166204604569</v>
      </c>
      <c r="K7099" s="146">
        <v>1.1676412495746136</v>
      </c>
      <c r="L7099" s="147">
        <v>4.7373540043048233E-9</v>
      </c>
      <c r="M7099" s="147">
        <v>0.13032444898001291</v>
      </c>
      <c r="N7099" s="87">
        <v>13.78490668259583</v>
      </c>
      <c r="O7099" s="88">
        <v>0.95520977641178806</v>
      </c>
      <c r="P7099" s="89">
        <v>69.293887757527642</v>
      </c>
    </row>
    <row r="7100" spans="1:16">
      <c r="A7100" s="75" t="s">
        <v>14854</v>
      </c>
      <c r="B7100" s="85">
        <v>7096</v>
      </c>
      <c r="C7100" s="85">
        <v>9880</v>
      </c>
      <c r="D7100" s="85">
        <v>7096</v>
      </c>
      <c r="E7100" s="86" t="s">
        <v>14803</v>
      </c>
      <c r="F7100" s="85" t="s">
        <v>6200</v>
      </c>
      <c r="G7100" s="86" t="s">
        <v>82</v>
      </c>
      <c r="H7100" s="85" t="s">
        <v>2</v>
      </c>
      <c r="I7100" s="85">
        <v>1</v>
      </c>
      <c r="J7100" s="88">
        <v>0.79429961818550621</v>
      </c>
      <c r="K7100" s="146">
        <v>0.92781775474517492</v>
      </c>
      <c r="L7100" s="147">
        <v>3.6906791214592778E-9</v>
      </c>
      <c r="M7100" s="147">
        <v>9.7655893597757212E-2</v>
      </c>
      <c r="N7100" s="87">
        <v>10.08931554437882</v>
      </c>
      <c r="O7100" s="88">
        <v>0.72445028699378056</v>
      </c>
      <c r="P7100" s="89">
        <v>71.803709955072435</v>
      </c>
    </row>
    <row r="7101" spans="1:16">
      <c r="A7101" s="75" t="s">
        <v>14855</v>
      </c>
      <c r="B7101" s="85">
        <v>7097</v>
      </c>
      <c r="C7101" s="85">
        <v>9881</v>
      </c>
      <c r="D7101" s="85">
        <v>7097</v>
      </c>
      <c r="E7101" s="86" t="s">
        <v>14803</v>
      </c>
      <c r="F7101" s="85" t="s">
        <v>5038</v>
      </c>
      <c r="G7101" s="86" t="s">
        <v>82</v>
      </c>
      <c r="H7101" s="85" t="s">
        <v>2</v>
      </c>
      <c r="I7101" s="85">
        <v>1</v>
      </c>
      <c r="J7101" s="88">
        <v>1.091649854365103</v>
      </c>
      <c r="K7101" s="146">
        <v>1.2679284332885126</v>
      </c>
      <c r="L7101" s="147">
        <v>5.0683376767388726E-9</v>
      </c>
      <c r="M7101" s="147">
        <v>0.13438329425232801</v>
      </c>
      <c r="N7101" s="87">
        <v>13.87869541193159</v>
      </c>
      <c r="O7101" s="88">
        <v>0.99767345740294322</v>
      </c>
      <c r="P7101" s="89">
        <v>71.885247697361962</v>
      </c>
    </row>
    <row r="7102" spans="1:16">
      <c r="A7102" s="75" t="s">
        <v>14856</v>
      </c>
      <c r="B7102" s="85">
        <v>7098</v>
      </c>
      <c r="C7102" s="85">
        <v>9882</v>
      </c>
      <c r="D7102" s="85">
        <v>7098</v>
      </c>
      <c r="E7102" s="86" t="s">
        <v>14803</v>
      </c>
      <c r="F7102" s="85" t="s">
        <v>4366</v>
      </c>
      <c r="G7102" s="86" t="s">
        <v>82</v>
      </c>
      <c r="H7102" s="85" t="s">
        <v>2</v>
      </c>
      <c r="I7102" s="85">
        <v>1</v>
      </c>
      <c r="J7102" s="88">
        <v>0.67013543683731558</v>
      </c>
      <c r="K7102" s="146">
        <v>0.77299836800900645</v>
      </c>
      <c r="L7102" s="147">
        <v>3.2385219023418111E-9</v>
      </c>
      <c r="M7102" s="147">
        <v>1.1678673918492109E-2</v>
      </c>
      <c r="N7102" s="87">
        <v>11.539925968209721</v>
      </c>
      <c r="O7102" s="88">
        <v>0.64180169573979351</v>
      </c>
      <c r="P7102" s="89">
        <v>55.615755032383561</v>
      </c>
    </row>
    <row r="7103" spans="1:16">
      <c r="A7103" s="75" t="s">
        <v>14857</v>
      </c>
      <c r="B7103" s="85">
        <v>7099</v>
      </c>
      <c r="C7103" s="85">
        <v>9883</v>
      </c>
      <c r="D7103" s="85">
        <v>7099</v>
      </c>
      <c r="E7103" s="86" t="s">
        <v>14803</v>
      </c>
      <c r="F7103" s="85" t="s">
        <v>429</v>
      </c>
      <c r="G7103" s="86" t="s">
        <v>82</v>
      </c>
      <c r="H7103" s="85" t="s">
        <v>2</v>
      </c>
      <c r="I7103" s="85">
        <v>1</v>
      </c>
      <c r="J7103" s="88">
        <v>0.47126386274582421</v>
      </c>
      <c r="K7103" s="146">
        <v>0.46907642758276918</v>
      </c>
      <c r="L7103" s="147">
        <v>2.0943444740791261E-9</v>
      </c>
      <c r="M7103" s="147">
        <v>1.4613298998287149E-2</v>
      </c>
      <c r="N7103" s="87">
        <v>7.5663062144065858</v>
      </c>
      <c r="O7103" s="88">
        <v>0.43522550388771553</v>
      </c>
      <c r="P7103" s="89">
        <v>57.521529205231836</v>
      </c>
    </row>
    <row r="7104" spans="1:16">
      <c r="A7104" s="75" t="s">
        <v>14858</v>
      </c>
      <c r="B7104" s="85">
        <v>7100</v>
      </c>
      <c r="C7104" s="85">
        <v>9884</v>
      </c>
      <c r="D7104" s="85">
        <v>7100</v>
      </c>
      <c r="E7104" s="86" t="s">
        <v>14803</v>
      </c>
      <c r="F7104" s="85" t="s">
        <v>1055</v>
      </c>
      <c r="G7104" s="86" t="s">
        <v>82</v>
      </c>
      <c r="H7104" s="85" t="s">
        <v>2</v>
      </c>
      <c r="I7104" s="85">
        <v>1</v>
      </c>
      <c r="J7104" s="88">
        <v>0.2114318616950713</v>
      </c>
      <c r="K7104" s="146">
        <v>0.23749600133900547</v>
      </c>
      <c r="L7104" s="147">
        <v>1.2892838353077891E-9</v>
      </c>
      <c r="M7104" s="147">
        <v>1.0415064037659291E-2</v>
      </c>
      <c r="N7104" s="87">
        <v>3.6994516094259109</v>
      </c>
      <c r="O7104" s="88">
        <v>0.18905505837073941</v>
      </c>
      <c r="P7104" s="89">
        <v>51.103535964368888</v>
      </c>
    </row>
    <row r="7105" spans="1:16">
      <c r="A7105" s="75" t="s">
        <v>14859</v>
      </c>
      <c r="B7105" s="85">
        <v>7101</v>
      </c>
      <c r="C7105" s="85">
        <v>9885</v>
      </c>
      <c r="D7105" s="85">
        <v>7101</v>
      </c>
      <c r="E7105" s="86" t="s">
        <v>14803</v>
      </c>
      <c r="F7105" s="85" t="s">
        <v>6206</v>
      </c>
      <c r="G7105" s="86" t="s">
        <v>82</v>
      </c>
      <c r="H7105" s="85" t="s">
        <v>2</v>
      </c>
      <c r="I7105" s="85">
        <v>1</v>
      </c>
      <c r="J7105" s="88">
        <v>0.8785485632805865</v>
      </c>
      <c r="K7105" s="146">
        <v>0.96651432957116468</v>
      </c>
      <c r="L7105" s="147">
        <v>3.8764618585082551E-9</v>
      </c>
      <c r="M7105" s="147">
        <v>9.322723042526411E-2</v>
      </c>
      <c r="N7105" s="87">
        <v>11.941315498142011</v>
      </c>
      <c r="O7105" s="88">
        <v>0.79838735016383</v>
      </c>
      <c r="P7105" s="89">
        <v>66.859245975709612</v>
      </c>
    </row>
    <row r="7106" spans="1:16">
      <c r="A7106" s="75" t="s">
        <v>14860</v>
      </c>
      <c r="B7106" s="85">
        <v>7102</v>
      </c>
      <c r="C7106" s="85">
        <v>9886</v>
      </c>
      <c r="D7106" s="85">
        <v>7102</v>
      </c>
      <c r="E7106" s="86" t="s">
        <v>14803</v>
      </c>
      <c r="F7106" s="85" t="s">
        <v>6208</v>
      </c>
      <c r="G7106" s="86" t="s">
        <v>82</v>
      </c>
      <c r="H7106" s="85" t="s">
        <v>2</v>
      </c>
      <c r="I7106" s="85">
        <v>1</v>
      </c>
      <c r="J7106" s="88">
        <v>0.68728204511587498</v>
      </c>
      <c r="K7106" s="146">
        <v>0.42176778184484476</v>
      </c>
      <c r="L7106" s="147">
        <v>2.1944748028642519E-9</v>
      </c>
      <c r="M7106" s="147">
        <v>9.4071157636115676E-2</v>
      </c>
      <c r="N7106" s="87">
        <v>12.48484754801488</v>
      </c>
      <c r="O7106" s="88">
        <v>0.61069428530300329</v>
      </c>
      <c r="P7106" s="89">
        <v>48.91483720200533</v>
      </c>
    </row>
    <row r="7107" spans="1:16">
      <c r="A7107" s="75" t="s">
        <v>14861</v>
      </c>
      <c r="B7107" s="85">
        <v>7103</v>
      </c>
      <c r="C7107" s="85">
        <v>9887</v>
      </c>
      <c r="D7107" s="85">
        <v>7103</v>
      </c>
      <c r="E7107" s="86" t="s">
        <v>14803</v>
      </c>
      <c r="F7107" s="85" t="s">
        <v>1185</v>
      </c>
      <c r="G7107" s="86" t="s">
        <v>82</v>
      </c>
      <c r="H7107" s="85" t="s">
        <v>2</v>
      </c>
      <c r="I7107" s="85">
        <v>1</v>
      </c>
      <c r="J7107" s="88">
        <v>0.12435655665710341</v>
      </c>
      <c r="K7107" s="146">
        <v>0.13996660758596374</v>
      </c>
      <c r="L7107" s="147">
        <v>5.481966058745853E-10</v>
      </c>
      <c r="M7107" s="147">
        <v>1.468472284091266E-2</v>
      </c>
      <c r="N7107" s="87">
        <v>1.6192054220435621</v>
      </c>
      <c r="O7107" s="88">
        <v>0.10826712841276449</v>
      </c>
      <c r="P7107" s="89">
        <v>66.864356392855342</v>
      </c>
    </row>
    <row r="7108" spans="1:16">
      <c r="A7108" s="75" t="s">
        <v>14862</v>
      </c>
      <c r="B7108" s="85">
        <v>7104</v>
      </c>
      <c r="C7108" s="85">
        <v>9888</v>
      </c>
      <c r="D7108" s="85">
        <v>7104</v>
      </c>
      <c r="E7108" s="86" t="s">
        <v>14803</v>
      </c>
      <c r="F7108" s="85" t="s">
        <v>4489</v>
      </c>
      <c r="G7108" s="86" t="s">
        <v>82</v>
      </c>
      <c r="H7108" s="85" t="s">
        <v>2</v>
      </c>
      <c r="I7108" s="85">
        <v>1</v>
      </c>
      <c r="J7108" s="88">
        <v>0.64344797229451167</v>
      </c>
      <c r="K7108" s="146">
        <v>0.82713118744991343</v>
      </c>
      <c r="L7108" s="147">
        <v>3.417194990818405E-9</v>
      </c>
      <c r="M7108" s="147">
        <v>6.4736790597070118E-2</v>
      </c>
      <c r="N7108" s="87">
        <v>11.14116528378646</v>
      </c>
      <c r="O7108" s="88">
        <v>0.55767299487574828</v>
      </c>
      <c r="P7108" s="89">
        <v>50.055176516169269</v>
      </c>
    </row>
    <row r="7109" spans="1:16">
      <c r="A7109" s="75" t="s">
        <v>14863</v>
      </c>
      <c r="B7109" s="85">
        <v>7105</v>
      </c>
      <c r="C7109" s="85">
        <v>9889</v>
      </c>
      <c r="D7109" s="85">
        <v>7105</v>
      </c>
      <c r="E7109" s="86" t="s">
        <v>14803</v>
      </c>
      <c r="F7109" s="85" t="s">
        <v>6212</v>
      </c>
      <c r="G7109" s="86" t="s">
        <v>82</v>
      </c>
      <c r="H7109" s="85" t="s">
        <v>2</v>
      </c>
      <c r="I7109" s="85">
        <v>1</v>
      </c>
      <c r="J7109" s="88">
        <v>0.66651960156319723</v>
      </c>
      <c r="K7109" s="146">
        <v>0.48345382850958096</v>
      </c>
      <c r="L7109" s="147">
        <v>2.325006805160034E-9</v>
      </c>
      <c r="M7109" s="147">
        <v>8.9771113220640866E-2</v>
      </c>
      <c r="N7109" s="87">
        <v>11.35162240793011</v>
      </c>
      <c r="O7109" s="88">
        <v>0.59547934756257026</v>
      </c>
      <c r="P7109" s="89">
        <v>52.457642279096191</v>
      </c>
    </row>
    <row r="7110" spans="1:16">
      <c r="A7110" s="75" t="s">
        <v>14864</v>
      </c>
      <c r="B7110" s="85">
        <v>7106</v>
      </c>
      <c r="C7110" s="85">
        <v>9890</v>
      </c>
      <c r="D7110" s="85">
        <v>7106</v>
      </c>
      <c r="E7110" s="86" t="s">
        <v>14803</v>
      </c>
      <c r="F7110" s="85" t="s">
        <v>6214</v>
      </c>
      <c r="G7110" s="86" t="s">
        <v>82</v>
      </c>
      <c r="H7110" s="85" t="s">
        <v>2</v>
      </c>
      <c r="I7110" s="85">
        <v>1</v>
      </c>
      <c r="J7110" s="88">
        <v>1.0839385194766771</v>
      </c>
      <c r="K7110" s="146">
        <v>1.2566173183745484</v>
      </c>
      <c r="L7110" s="147">
        <v>5.029971949740977E-9</v>
      </c>
      <c r="M7110" s="147">
        <v>0.1335829456476976</v>
      </c>
      <c r="N7110" s="87">
        <v>13.787949890090649</v>
      </c>
      <c r="O7110" s="88">
        <v>0.99065644821866383</v>
      </c>
      <c r="P7110" s="89">
        <v>71.849437814583666</v>
      </c>
    </row>
    <row r="7111" spans="1:16">
      <c r="A7111" s="75" t="s">
        <v>14865</v>
      </c>
      <c r="B7111" s="85">
        <v>7107</v>
      </c>
      <c r="C7111" s="85">
        <v>9891</v>
      </c>
      <c r="D7111" s="85">
        <v>7107</v>
      </c>
      <c r="E7111" s="86" t="s">
        <v>14803</v>
      </c>
      <c r="F7111" s="85" t="s">
        <v>965</v>
      </c>
      <c r="G7111" s="86" t="s">
        <v>82</v>
      </c>
      <c r="H7111" s="85" t="s">
        <v>2</v>
      </c>
      <c r="I7111" s="85">
        <v>1</v>
      </c>
      <c r="J7111" s="88">
        <v>0.26718110750956192</v>
      </c>
      <c r="K7111" s="146">
        <v>0.29548915716272534</v>
      </c>
      <c r="L7111" s="147">
        <v>1.150553239545405E-9</v>
      </c>
      <c r="M7111" s="147">
        <v>2.5563709635384221E-2</v>
      </c>
      <c r="N7111" s="87">
        <v>7.6977927698669921</v>
      </c>
      <c r="O7111" s="88">
        <v>0.23734607584241321</v>
      </c>
      <c r="P7111" s="89">
        <v>30.833004075077778</v>
      </c>
    </row>
    <row r="7112" spans="1:16">
      <c r="A7112" s="75" t="s">
        <v>14866</v>
      </c>
      <c r="B7112" s="85">
        <v>7108</v>
      </c>
      <c r="C7112" s="85">
        <v>9892</v>
      </c>
      <c r="D7112" s="85">
        <v>7108</v>
      </c>
      <c r="E7112" s="86" t="s">
        <v>14803</v>
      </c>
      <c r="F7112" s="85" t="s">
        <v>6217</v>
      </c>
      <c r="G7112" s="86" t="s">
        <v>82</v>
      </c>
      <c r="H7112" s="85" t="s">
        <v>2</v>
      </c>
      <c r="I7112" s="85">
        <v>1</v>
      </c>
      <c r="J7112" s="88">
        <v>2.21500623447533E-2</v>
      </c>
      <c r="K7112" s="146">
        <v>4.2514290896138382E-2</v>
      </c>
      <c r="L7112" s="147">
        <v>1.058570508719496E-10</v>
      </c>
      <c r="M7112" s="147">
        <v>1.2853484382721501E-3</v>
      </c>
      <c r="N7112" s="87">
        <v>0.17483381636119399</v>
      </c>
      <c r="O7112" s="88">
        <v>1.457883340335892E-2</v>
      </c>
      <c r="P7112" s="89">
        <v>83.386805291947113</v>
      </c>
    </row>
    <row r="7113" spans="1:16">
      <c r="A7113" s="75" t="s">
        <v>14867</v>
      </c>
      <c r="B7113" s="85">
        <v>7109</v>
      </c>
      <c r="C7113" s="85">
        <v>9893</v>
      </c>
      <c r="D7113" s="85">
        <v>7109</v>
      </c>
      <c r="E7113" s="86" t="s">
        <v>14803</v>
      </c>
      <c r="F7113" s="85" t="s">
        <v>4492</v>
      </c>
      <c r="G7113" s="86" t="s">
        <v>82</v>
      </c>
      <c r="H7113" s="85" t="s">
        <v>2</v>
      </c>
      <c r="I7113" s="85">
        <v>1</v>
      </c>
      <c r="J7113" s="88">
        <v>0.22330449452143741</v>
      </c>
      <c r="K7113" s="146">
        <v>0.26335087369338372</v>
      </c>
      <c r="L7113" s="147">
        <v>1.0896742654836569E-9</v>
      </c>
      <c r="M7113" s="147">
        <v>1.2052896265867931E-2</v>
      </c>
      <c r="N7113" s="87">
        <v>7.9607050238931212</v>
      </c>
      <c r="O7113" s="88">
        <v>0.1980162221517103</v>
      </c>
      <c r="P7113" s="89">
        <v>24.874206688652308</v>
      </c>
    </row>
    <row r="7114" spans="1:16">
      <c r="A7114" s="75" t="s">
        <v>14868</v>
      </c>
      <c r="B7114" s="85">
        <v>7110</v>
      </c>
      <c r="C7114" s="85">
        <v>9894</v>
      </c>
      <c r="D7114" s="85">
        <v>7110</v>
      </c>
      <c r="E7114" s="86" t="s">
        <v>14803</v>
      </c>
      <c r="F7114" s="85" t="s">
        <v>1084</v>
      </c>
      <c r="G7114" s="86" t="s">
        <v>82</v>
      </c>
      <c r="H7114" s="85" t="s">
        <v>2</v>
      </c>
      <c r="I7114" s="85">
        <v>1</v>
      </c>
      <c r="J7114" s="88">
        <v>7.7692305541720103E-2</v>
      </c>
      <c r="K7114" s="146">
        <v>9.9587011796842581E-2</v>
      </c>
      <c r="L7114" s="147">
        <v>3.394124606994321E-10</v>
      </c>
      <c r="M7114" s="147">
        <v>8.5908063652011066E-3</v>
      </c>
      <c r="N7114" s="87">
        <v>11.719537049487389</v>
      </c>
      <c r="O7114" s="88">
        <v>6.698080085171805E-2</v>
      </c>
      <c r="P7114" s="89">
        <v>5.7153111568214872</v>
      </c>
    </row>
    <row r="7115" spans="1:16">
      <c r="A7115" s="75" t="s">
        <v>14869</v>
      </c>
      <c r="B7115" s="85">
        <v>7111</v>
      </c>
      <c r="C7115" s="85">
        <v>9895</v>
      </c>
      <c r="D7115" s="85">
        <v>7111</v>
      </c>
      <c r="E7115" s="86" t="s">
        <v>14803</v>
      </c>
      <c r="F7115" s="85" t="s">
        <v>6221</v>
      </c>
      <c r="G7115" s="86" t="s">
        <v>82</v>
      </c>
      <c r="H7115" s="85" t="s">
        <v>2</v>
      </c>
      <c r="I7115" s="85">
        <v>1</v>
      </c>
      <c r="J7115" s="88">
        <v>0.31955640964985449</v>
      </c>
      <c r="K7115" s="146">
        <v>0.22993915541370377</v>
      </c>
      <c r="L7115" s="147">
        <v>1.0982480203176691E-9</v>
      </c>
      <c r="M7115" s="147">
        <v>4.2574780504688568E-2</v>
      </c>
      <c r="N7115" s="87">
        <v>5.4632778087410037</v>
      </c>
      <c r="O7115" s="88">
        <v>0.28182952341640932</v>
      </c>
      <c r="P7115" s="89">
        <v>51.586160045805201</v>
      </c>
    </row>
    <row r="7116" spans="1:16">
      <c r="A7116" s="75" t="s">
        <v>14870</v>
      </c>
      <c r="B7116" s="85">
        <v>7112</v>
      </c>
      <c r="C7116" s="85">
        <v>9896</v>
      </c>
      <c r="D7116" s="85">
        <v>7112</v>
      </c>
      <c r="E7116" s="86" t="s">
        <v>14803</v>
      </c>
      <c r="F7116" s="85" t="s">
        <v>4370</v>
      </c>
      <c r="G7116" s="86" t="s">
        <v>82</v>
      </c>
      <c r="H7116" s="85" t="s">
        <v>2</v>
      </c>
      <c r="I7116" s="85">
        <v>1</v>
      </c>
      <c r="J7116" s="88">
        <v>0.29446341902994161</v>
      </c>
      <c r="K7116" s="146">
        <v>0.23446305621801147</v>
      </c>
      <c r="L7116" s="147">
        <v>1.3031740704398759E-9</v>
      </c>
      <c r="M7116" s="147">
        <v>3.4099394237168991E-2</v>
      </c>
      <c r="N7116" s="87">
        <v>8.2516340035477924</v>
      </c>
      <c r="O7116" s="88">
        <v>0.27314250602571999</v>
      </c>
      <c r="P7116" s="89">
        <v>33.101626406149649</v>
      </c>
    </row>
    <row r="7117" spans="1:16">
      <c r="A7117" s="75" t="s">
        <v>14871</v>
      </c>
      <c r="B7117" s="85">
        <v>7113</v>
      </c>
      <c r="C7117" s="85">
        <v>9897</v>
      </c>
      <c r="D7117" s="85">
        <v>7113</v>
      </c>
      <c r="E7117" s="86" t="s">
        <v>14803</v>
      </c>
      <c r="F7117" s="85" t="s">
        <v>6224</v>
      </c>
      <c r="G7117" s="86" t="s">
        <v>82</v>
      </c>
      <c r="H7117" s="85" t="s">
        <v>2</v>
      </c>
      <c r="I7117" s="85">
        <v>1</v>
      </c>
      <c r="J7117" s="88">
        <v>0.17398900870130321</v>
      </c>
      <c r="K7117" s="146">
        <v>0.11825444239190594</v>
      </c>
      <c r="L7117" s="147">
        <v>5.7032398609356898E-10</v>
      </c>
      <c r="M7117" s="147">
        <v>2.305093545264035E-2</v>
      </c>
      <c r="N7117" s="87">
        <v>3.0525235954875942</v>
      </c>
      <c r="O7117" s="88">
        <v>0.1507666431244806</v>
      </c>
      <c r="P7117" s="89">
        <v>49.390819893203123</v>
      </c>
    </row>
    <row r="7118" spans="1:16">
      <c r="A7118" s="75" t="s">
        <v>14872</v>
      </c>
      <c r="B7118" s="85">
        <v>7114</v>
      </c>
      <c r="C7118" s="85">
        <v>9898</v>
      </c>
      <c r="D7118" s="85">
        <v>7114</v>
      </c>
      <c r="E7118" s="86" t="s">
        <v>14803</v>
      </c>
      <c r="F7118" s="85" t="s">
        <v>2895</v>
      </c>
      <c r="G7118" s="86" t="s">
        <v>82</v>
      </c>
      <c r="H7118" s="85" t="s">
        <v>2</v>
      </c>
      <c r="I7118" s="85">
        <v>1</v>
      </c>
      <c r="J7118" s="88">
        <v>0.4816361195173588</v>
      </c>
      <c r="K7118" s="146">
        <v>0.39619541508315537</v>
      </c>
      <c r="L7118" s="147">
        <v>1.7945507529499899E-9</v>
      </c>
      <c r="M7118" s="147">
        <v>6.3279532881064859E-2</v>
      </c>
      <c r="N7118" s="87">
        <v>7.7524956416591939</v>
      </c>
      <c r="O7118" s="88">
        <v>0.43009236406515738</v>
      </c>
      <c r="P7118" s="89">
        <v>55.477924006044169</v>
      </c>
    </row>
    <row r="7119" spans="1:16">
      <c r="A7119" s="75" t="s">
        <v>14873</v>
      </c>
      <c r="B7119" s="85">
        <v>7115</v>
      </c>
      <c r="C7119" s="85">
        <v>9899</v>
      </c>
      <c r="D7119" s="85">
        <v>7115</v>
      </c>
      <c r="E7119" s="86" t="s">
        <v>14803</v>
      </c>
      <c r="F7119" s="85" t="s">
        <v>6227</v>
      </c>
      <c r="G7119" s="86" t="s">
        <v>82</v>
      </c>
      <c r="H7119" s="85" t="s">
        <v>2</v>
      </c>
      <c r="I7119" s="85">
        <v>1</v>
      </c>
      <c r="J7119" s="88">
        <v>0.91118489081723164</v>
      </c>
      <c r="K7119" s="146">
        <v>0.9295045553087794</v>
      </c>
      <c r="L7119" s="147">
        <v>3.8945207044813276E-9</v>
      </c>
      <c r="M7119" s="147">
        <v>0.11565176565734341</v>
      </c>
      <c r="N7119" s="87">
        <v>12.850535743676801</v>
      </c>
      <c r="O7119" s="88">
        <v>0.82672645997629679</v>
      </c>
      <c r="P7119" s="89">
        <v>64.334007271493988</v>
      </c>
    </row>
    <row r="7120" spans="1:16">
      <c r="A7120" s="75" t="s">
        <v>14874</v>
      </c>
      <c r="B7120" s="85">
        <v>7116</v>
      </c>
      <c r="C7120" s="85">
        <v>9900</v>
      </c>
      <c r="D7120" s="85">
        <v>7116</v>
      </c>
      <c r="E7120" s="86" t="s">
        <v>14803</v>
      </c>
      <c r="F7120" s="85" t="s">
        <v>4627</v>
      </c>
      <c r="G7120" s="86" t="s">
        <v>82</v>
      </c>
      <c r="H7120" s="85" t="s">
        <v>2</v>
      </c>
      <c r="I7120" s="85">
        <v>1</v>
      </c>
      <c r="J7120" s="88">
        <v>0.71760430743226633</v>
      </c>
      <c r="K7120" s="146">
        <v>1.1340813133096654</v>
      </c>
      <c r="L7120" s="147">
        <v>3.7766044334249104E-9</v>
      </c>
      <c r="M7120" s="147">
        <v>4.0201981904289308E-2</v>
      </c>
      <c r="N7120" s="87">
        <v>11.116816724560801</v>
      </c>
      <c r="O7120" s="88">
        <v>0.66861234984962992</v>
      </c>
      <c r="P7120" s="89">
        <v>60.144227112464627</v>
      </c>
    </row>
    <row r="7121" spans="1:16">
      <c r="A7121" s="75" t="s">
        <v>14875</v>
      </c>
      <c r="B7121" s="85">
        <v>7117</v>
      </c>
      <c r="C7121" s="85">
        <v>9901</v>
      </c>
      <c r="D7121" s="85">
        <v>7117</v>
      </c>
      <c r="E7121" s="86" t="s">
        <v>14803</v>
      </c>
      <c r="F7121" s="85" t="s">
        <v>6230</v>
      </c>
      <c r="G7121" s="86" t="s">
        <v>82</v>
      </c>
      <c r="H7121" s="85" t="s">
        <v>2</v>
      </c>
      <c r="I7121" s="85">
        <v>1</v>
      </c>
      <c r="J7121" s="88">
        <v>0.52664174359011429</v>
      </c>
      <c r="K7121" s="146">
        <v>0.80844679556331389</v>
      </c>
      <c r="L7121" s="147">
        <v>3.8743639454063764E-9</v>
      </c>
      <c r="M7121" s="147">
        <v>2.1616754550458129E-2</v>
      </c>
      <c r="N7121" s="87">
        <v>5.7855447414064631</v>
      </c>
      <c r="O7121" s="88">
        <v>0.47963784248143809</v>
      </c>
      <c r="P7121" s="89">
        <v>82.902797216090377</v>
      </c>
    </row>
    <row r="7122" spans="1:16">
      <c r="A7122" s="75" t="s">
        <v>14876</v>
      </c>
      <c r="B7122" s="85">
        <v>7118</v>
      </c>
      <c r="C7122" s="85">
        <v>9902</v>
      </c>
      <c r="D7122" s="85">
        <v>7118</v>
      </c>
      <c r="E7122" s="86" t="s">
        <v>14803</v>
      </c>
      <c r="F7122" s="85" t="s">
        <v>6232</v>
      </c>
      <c r="G7122" s="86" t="s">
        <v>82</v>
      </c>
      <c r="H7122" s="85" t="s">
        <v>2</v>
      </c>
      <c r="I7122" s="85">
        <v>1</v>
      </c>
      <c r="J7122" s="88">
        <v>0.87357373933337756</v>
      </c>
      <c r="K7122" s="146">
        <v>1.0866207760491704</v>
      </c>
      <c r="L7122" s="147">
        <v>4.0407791963344347E-9</v>
      </c>
      <c r="M7122" s="147">
        <v>4.3819305672314263E-2</v>
      </c>
      <c r="N7122" s="87">
        <v>10.82097189631715</v>
      </c>
      <c r="O7122" s="88">
        <v>0.78598976818740873</v>
      </c>
      <c r="P7122" s="89">
        <v>72.635783155015446</v>
      </c>
    </row>
    <row r="7123" spans="1:16">
      <c r="A7123" s="75" t="s">
        <v>14877</v>
      </c>
      <c r="B7123" s="85">
        <v>7119</v>
      </c>
      <c r="C7123" s="85">
        <v>9903</v>
      </c>
      <c r="D7123" s="85">
        <v>7119</v>
      </c>
      <c r="E7123" s="86" t="s">
        <v>14803</v>
      </c>
      <c r="F7123" s="85" t="s">
        <v>2976</v>
      </c>
      <c r="G7123" s="86" t="s">
        <v>82</v>
      </c>
      <c r="H7123" s="85" t="s">
        <v>2</v>
      </c>
      <c r="I7123" s="85">
        <v>1</v>
      </c>
      <c r="J7123" s="88">
        <v>0.62731740423714077</v>
      </c>
      <c r="K7123" s="146">
        <v>0.75454247173016986</v>
      </c>
      <c r="L7123" s="147">
        <v>3.3397907565719631E-9</v>
      </c>
      <c r="M7123" s="147">
        <v>7.6452308235549354E-2</v>
      </c>
      <c r="N7123" s="87">
        <v>7.9307393541521636</v>
      </c>
      <c r="O7123" s="88">
        <v>0.5697211386216553</v>
      </c>
      <c r="P7123" s="89">
        <v>71.837077626738036</v>
      </c>
    </row>
    <row r="7124" spans="1:16">
      <c r="A7124" s="75" t="s">
        <v>14878</v>
      </c>
      <c r="B7124" s="85">
        <v>7120</v>
      </c>
      <c r="C7124" s="85">
        <v>9904</v>
      </c>
      <c r="D7124" s="85">
        <v>7120</v>
      </c>
      <c r="E7124" s="86" t="s">
        <v>14803</v>
      </c>
      <c r="F7124" s="85" t="s">
        <v>4496</v>
      </c>
      <c r="G7124" s="86" t="s">
        <v>82</v>
      </c>
      <c r="H7124" s="85" t="s">
        <v>2</v>
      </c>
      <c r="I7124" s="85">
        <v>1</v>
      </c>
      <c r="J7124" s="88">
        <v>0.41115223761182562</v>
      </c>
      <c r="K7124" s="146">
        <v>0.7512288131361069</v>
      </c>
      <c r="L7124" s="147">
        <v>2.4790689913156871E-9</v>
      </c>
      <c r="M7124" s="147">
        <v>1.761974888138387E-2</v>
      </c>
      <c r="N7124" s="87">
        <v>6.8746607991405373</v>
      </c>
      <c r="O7124" s="88">
        <v>0.37872725679136038</v>
      </c>
      <c r="P7124" s="89">
        <v>55.090319050898984</v>
      </c>
    </row>
    <row r="7125" spans="1:16">
      <c r="A7125" s="75" t="s">
        <v>14879</v>
      </c>
      <c r="B7125" s="85">
        <v>7121</v>
      </c>
      <c r="C7125" s="85">
        <v>9905</v>
      </c>
      <c r="D7125" s="85">
        <v>7121</v>
      </c>
      <c r="E7125" s="86" t="s">
        <v>14803</v>
      </c>
      <c r="F7125" s="85" t="s">
        <v>6236</v>
      </c>
      <c r="G7125" s="86" t="s">
        <v>82</v>
      </c>
      <c r="H7125" s="85" t="s">
        <v>2</v>
      </c>
      <c r="I7125" s="85">
        <v>1</v>
      </c>
      <c r="J7125" s="88">
        <v>1.058411591330995</v>
      </c>
      <c r="K7125" s="146">
        <v>1.2280729416429883</v>
      </c>
      <c r="L7125" s="147">
        <v>4.9110754226571686E-9</v>
      </c>
      <c r="M7125" s="147">
        <v>0.13030357480941471</v>
      </c>
      <c r="N7125" s="87">
        <v>13.45232998596798</v>
      </c>
      <c r="O7125" s="88">
        <v>0.96682833992662442</v>
      </c>
      <c r="P7125" s="89">
        <v>71.87069756206661</v>
      </c>
    </row>
    <row r="7126" spans="1:16">
      <c r="A7126" s="75" t="s">
        <v>14880</v>
      </c>
      <c r="B7126" s="85">
        <v>7122</v>
      </c>
      <c r="C7126" s="85">
        <v>9906</v>
      </c>
      <c r="D7126" s="85">
        <v>7122</v>
      </c>
      <c r="E7126" s="86" t="s">
        <v>14803</v>
      </c>
      <c r="F7126" s="85" t="s">
        <v>4372</v>
      </c>
      <c r="G7126" s="86" t="s">
        <v>82</v>
      </c>
      <c r="H7126" s="85" t="s">
        <v>2</v>
      </c>
      <c r="I7126" s="85">
        <v>1</v>
      </c>
      <c r="J7126" s="88">
        <v>0.40219225677061132</v>
      </c>
      <c r="K7126" s="146">
        <v>0.47329038713232641</v>
      </c>
      <c r="L7126" s="147">
        <v>1.966020136655763E-9</v>
      </c>
      <c r="M7126" s="147">
        <v>2.1748287390974501E-2</v>
      </c>
      <c r="N7126" s="87">
        <v>11.426279771050201</v>
      </c>
      <c r="O7126" s="88">
        <v>0.36299889981500361</v>
      </c>
      <c r="P7126" s="89">
        <v>31.76877400942897</v>
      </c>
    </row>
    <row r="7127" spans="1:16">
      <c r="A7127" s="75" t="s">
        <v>14881</v>
      </c>
      <c r="B7127" s="85">
        <v>7123</v>
      </c>
      <c r="C7127" s="85">
        <v>9907</v>
      </c>
      <c r="D7127" s="85">
        <v>7123</v>
      </c>
      <c r="E7127" s="86" t="s">
        <v>14803</v>
      </c>
      <c r="F7127" s="85" t="s">
        <v>2897</v>
      </c>
      <c r="G7127" s="86" t="s">
        <v>82</v>
      </c>
      <c r="H7127" s="85" t="s">
        <v>2</v>
      </c>
      <c r="I7127" s="85">
        <v>1</v>
      </c>
      <c r="J7127" s="88">
        <v>1.1757454842342869</v>
      </c>
      <c r="K7127" s="146">
        <v>9.8701968428017075</v>
      </c>
      <c r="L7127" s="147">
        <v>6.0202319341838366E-9</v>
      </c>
      <c r="M7127" s="147">
        <v>3.3719405803212699E-2</v>
      </c>
      <c r="N7127" s="87">
        <v>13.322237537508659</v>
      </c>
      <c r="O7127" s="88">
        <v>1.134902300697932</v>
      </c>
      <c r="P7127" s="89">
        <v>85.188565171775622</v>
      </c>
    </row>
    <row r="7128" spans="1:16">
      <c r="A7128" s="75" t="s">
        <v>14882</v>
      </c>
      <c r="B7128" s="85">
        <v>7124</v>
      </c>
      <c r="C7128" s="85">
        <v>9908</v>
      </c>
      <c r="D7128" s="85">
        <v>7124</v>
      </c>
      <c r="E7128" s="86" t="s">
        <v>14803</v>
      </c>
      <c r="F7128" s="85" t="s">
        <v>4498</v>
      </c>
      <c r="G7128" s="86" t="s">
        <v>82</v>
      </c>
      <c r="H7128" s="85" t="s">
        <v>2</v>
      </c>
      <c r="I7128" s="85">
        <v>1</v>
      </c>
      <c r="J7128" s="88">
        <v>0.35146331069615733</v>
      </c>
      <c r="K7128" s="146">
        <v>0.26636993103285</v>
      </c>
      <c r="L7128" s="147">
        <v>1.2623069800946019E-9</v>
      </c>
      <c r="M7128" s="147">
        <v>3.703126920993003E-2</v>
      </c>
      <c r="N7128" s="87">
        <v>5.9948296633335314</v>
      </c>
      <c r="O7128" s="88">
        <v>0.33330683746687162</v>
      </c>
      <c r="P7128" s="89">
        <v>55.599050546088485</v>
      </c>
    </row>
    <row r="7129" spans="1:16">
      <c r="A7129" s="75" t="s">
        <v>14883</v>
      </c>
      <c r="B7129" s="85">
        <v>7125</v>
      </c>
      <c r="C7129" s="85">
        <v>9909</v>
      </c>
      <c r="D7129" s="85">
        <v>7125</v>
      </c>
      <c r="E7129" s="86" t="s">
        <v>14803</v>
      </c>
      <c r="F7129" s="85" t="s">
        <v>2122</v>
      </c>
      <c r="G7129" s="86" t="s">
        <v>82</v>
      </c>
      <c r="H7129" s="85" t="s">
        <v>2</v>
      </c>
      <c r="I7129" s="85">
        <v>1</v>
      </c>
      <c r="J7129" s="88">
        <v>0.78271832556640486</v>
      </c>
      <c r="K7129" s="146">
        <v>0.82034272783759876</v>
      </c>
      <c r="L7129" s="147">
        <v>3.2897162431064399E-9</v>
      </c>
      <c r="M7129" s="147">
        <v>6.4528959466503569E-2</v>
      </c>
      <c r="N7129" s="87">
        <v>11.19726743978012</v>
      </c>
      <c r="O7129" s="88">
        <v>0.70925549268608112</v>
      </c>
      <c r="P7129" s="89">
        <v>63.341837327769376</v>
      </c>
    </row>
    <row r="7130" spans="1:16">
      <c r="A7130" s="75" t="s">
        <v>14884</v>
      </c>
      <c r="B7130" s="85">
        <v>7126</v>
      </c>
      <c r="C7130" s="85">
        <v>9910</v>
      </c>
      <c r="D7130" s="85">
        <v>7126</v>
      </c>
      <c r="E7130" s="86" t="s">
        <v>14803</v>
      </c>
      <c r="F7130" s="85" t="s">
        <v>6242</v>
      </c>
      <c r="G7130" s="86" t="s">
        <v>82</v>
      </c>
      <c r="H7130" s="85" t="s">
        <v>2</v>
      </c>
      <c r="I7130" s="85">
        <v>1</v>
      </c>
      <c r="J7130" s="88">
        <v>1.480989202744573</v>
      </c>
      <c r="K7130" s="146">
        <v>2.336194297132026</v>
      </c>
      <c r="L7130" s="147">
        <v>6.6806992762287951E-9</v>
      </c>
      <c r="M7130" s="147">
        <v>3.012116829271062E-2</v>
      </c>
      <c r="N7130" s="87">
        <v>17.275219182637478</v>
      </c>
      <c r="O7130" s="88">
        <v>1.427979891704457</v>
      </c>
      <c r="P7130" s="89">
        <v>82.660594728641897</v>
      </c>
    </row>
    <row r="7131" spans="1:16">
      <c r="A7131" s="75" t="s">
        <v>14885</v>
      </c>
      <c r="B7131" s="85">
        <v>7127</v>
      </c>
      <c r="C7131" s="85">
        <v>9911</v>
      </c>
      <c r="D7131" s="85">
        <v>7127</v>
      </c>
      <c r="E7131" s="86" t="s">
        <v>14803</v>
      </c>
      <c r="F7131" s="85" t="s">
        <v>6244</v>
      </c>
      <c r="G7131" s="86" t="s">
        <v>82</v>
      </c>
      <c r="H7131" s="85" t="s">
        <v>2</v>
      </c>
      <c r="I7131" s="85">
        <v>1</v>
      </c>
      <c r="J7131" s="88">
        <v>1.004781479757739</v>
      </c>
      <c r="K7131" s="146">
        <v>1.0719704572340736</v>
      </c>
      <c r="L7131" s="147">
        <v>3.8381745448331838E-9</v>
      </c>
      <c r="M7131" s="147">
        <v>9.5663296286198518E-2</v>
      </c>
      <c r="N7131" s="87">
        <v>16.051356159951329</v>
      </c>
      <c r="O7131" s="88">
        <v>0.91945588744623608</v>
      </c>
      <c r="P7131" s="89">
        <v>57.282131072532636</v>
      </c>
    </row>
    <row r="7132" spans="1:16">
      <c r="A7132" s="75" t="s">
        <v>14886</v>
      </c>
      <c r="B7132" s="85">
        <v>7128</v>
      </c>
      <c r="C7132" s="85">
        <v>9912</v>
      </c>
      <c r="D7132" s="85">
        <v>7128</v>
      </c>
      <c r="E7132" s="86" t="s">
        <v>14803</v>
      </c>
      <c r="F7132" s="85" t="s">
        <v>6246</v>
      </c>
      <c r="G7132" s="86" t="s">
        <v>82</v>
      </c>
      <c r="H7132" s="85" t="s">
        <v>2</v>
      </c>
      <c r="I7132" s="85">
        <v>1</v>
      </c>
      <c r="J7132" s="88">
        <v>1.247869988790288</v>
      </c>
      <c r="K7132" s="146">
        <v>1.9690564606927483</v>
      </c>
      <c r="L7132" s="147">
        <v>5.7205044251420186E-9</v>
      </c>
      <c r="M7132" s="147">
        <v>2.6476535608929951E-2</v>
      </c>
      <c r="N7132" s="87">
        <v>14.9979623061142</v>
      </c>
      <c r="O7132" s="88">
        <v>1.1992618662823911</v>
      </c>
      <c r="P7132" s="89">
        <v>79.961653576998884</v>
      </c>
    </row>
    <row r="7133" spans="1:16">
      <c r="A7133" s="75" t="s">
        <v>14887</v>
      </c>
      <c r="B7133" s="85">
        <v>7129</v>
      </c>
      <c r="C7133" s="85">
        <v>9913</v>
      </c>
      <c r="D7133" s="85">
        <v>7129</v>
      </c>
      <c r="E7133" s="86" t="s">
        <v>14803</v>
      </c>
      <c r="F7133" s="85" t="s">
        <v>6248</v>
      </c>
      <c r="G7133" s="86" t="s">
        <v>82</v>
      </c>
      <c r="H7133" s="85" t="s">
        <v>2</v>
      </c>
      <c r="I7133" s="85">
        <v>1</v>
      </c>
      <c r="J7133" s="88">
        <v>1.1835942030785249</v>
      </c>
      <c r="K7133" s="146">
        <v>1.8773029421966561</v>
      </c>
      <c r="L7133" s="147">
        <v>5.4472741590116402E-9</v>
      </c>
      <c r="M7133" s="147">
        <v>2.4683699963503929E-2</v>
      </c>
      <c r="N7133" s="87">
        <v>14.56131117753889</v>
      </c>
      <c r="O7133" s="88">
        <v>1.137247848841298</v>
      </c>
      <c r="P7133" s="89">
        <v>78.100648696768815</v>
      </c>
    </row>
    <row r="7134" spans="1:16">
      <c r="A7134" s="75" t="s">
        <v>14888</v>
      </c>
      <c r="B7134" s="85">
        <v>7130</v>
      </c>
      <c r="C7134" s="85">
        <v>9914</v>
      </c>
      <c r="D7134" s="85">
        <v>7130</v>
      </c>
      <c r="E7134" s="86" t="s">
        <v>14803</v>
      </c>
      <c r="F7134" s="85" t="s">
        <v>6250</v>
      </c>
      <c r="G7134" s="86" t="s">
        <v>82</v>
      </c>
      <c r="H7134" s="85" t="s">
        <v>2</v>
      </c>
      <c r="I7134" s="85">
        <v>1</v>
      </c>
      <c r="J7134" s="88">
        <v>1.40618796929514</v>
      </c>
      <c r="K7134" s="146">
        <v>2.1991447138500044</v>
      </c>
      <c r="L7134" s="147">
        <v>6.3657606264209639E-9</v>
      </c>
      <c r="M7134" s="147">
        <v>3.3354747622736887E-2</v>
      </c>
      <c r="N7134" s="87">
        <v>17.048242532400781</v>
      </c>
      <c r="O7134" s="88">
        <v>1.3522271228948159</v>
      </c>
      <c r="P7134" s="89">
        <v>79.317684525244218</v>
      </c>
    </row>
    <row r="7135" spans="1:16">
      <c r="A7135" s="75" t="s">
        <v>14889</v>
      </c>
      <c r="B7135" s="85">
        <v>7131</v>
      </c>
      <c r="C7135" s="85">
        <v>9915</v>
      </c>
      <c r="D7135" s="85">
        <v>7131</v>
      </c>
      <c r="E7135" s="86" t="s">
        <v>14803</v>
      </c>
      <c r="F7135" s="85" t="s">
        <v>6252</v>
      </c>
      <c r="G7135" s="86" t="s">
        <v>82</v>
      </c>
      <c r="H7135" s="85" t="s">
        <v>2</v>
      </c>
      <c r="I7135" s="85">
        <v>1</v>
      </c>
      <c r="J7135" s="88">
        <v>1.0296400354489319</v>
      </c>
      <c r="K7135" s="146">
        <v>0.90912737819164535</v>
      </c>
      <c r="L7135" s="147">
        <v>4.0143683727259762E-9</v>
      </c>
      <c r="M7135" s="147">
        <v>0.13456185592105299</v>
      </c>
      <c r="N7135" s="87">
        <v>16.04329353098953</v>
      </c>
      <c r="O7135" s="88">
        <v>0.92817842638218195</v>
      </c>
      <c r="P7135" s="89">
        <v>57.854606012742643</v>
      </c>
    </row>
    <row r="7136" spans="1:16">
      <c r="A7136" s="75" t="s">
        <v>14890</v>
      </c>
      <c r="B7136" s="85">
        <v>7132</v>
      </c>
      <c r="C7136" s="85">
        <v>9916</v>
      </c>
      <c r="D7136" s="85">
        <v>7132</v>
      </c>
      <c r="E7136" s="86" t="s">
        <v>14803</v>
      </c>
      <c r="F7136" s="85" t="s">
        <v>4883</v>
      </c>
      <c r="G7136" s="86" t="s">
        <v>82</v>
      </c>
      <c r="H7136" s="85" t="s">
        <v>2</v>
      </c>
      <c r="I7136" s="85">
        <v>1</v>
      </c>
      <c r="J7136" s="88">
        <v>0.70072583199755256</v>
      </c>
      <c r="K7136" s="146">
        <v>0.52281555585263784</v>
      </c>
      <c r="L7136" s="147">
        <v>2.4228069506685709E-9</v>
      </c>
      <c r="M7136" s="147">
        <v>9.3969833492906343E-2</v>
      </c>
      <c r="N7136" s="87">
        <v>12.32261375597345</v>
      </c>
      <c r="O7136" s="88">
        <v>0.62303256858822165</v>
      </c>
      <c r="P7136" s="89">
        <v>50.560098768510329</v>
      </c>
    </row>
    <row r="7137" spans="1:16">
      <c r="A7137" s="75" t="s">
        <v>14891</v>
      </c>
      <c r="B7137" s="85">
        <v>7133</v>
      </c>
      <c r="C7137" s="85">
        <v>9917</v>
      </c>
      <c r="D7137" s="85">
        <v>7133</v>
      </c>
      <c r="E7137" s="86" t="s">
        <v>14803</v>
      </c>
      <c r="F7137" s="85" t="s">
        <v>3901</v>
      </c>
      <c r="G7137" s="86" t="s">
        <v>82</v>
      </c>
      <c r="H7137" s="85" t="s">
        <v>2</v>
      </c>
      <c r="I7137" s="85">
        <v>1</v>
      </c>
      <c r="J7137" s="88">
        <v>5.1027451032321237E-2</v>
      </c>
      <c r="K7137" s="146">
        <v>7.6195696384498385E-2</v>
      </c>
      <c r="L7137" s="147">
        <v>1.805778149478339E-10</v>
      </c>
      <c r="M7137" s="147">
        <v>1.09566889571721E-3</v>
      </c>
      <c r="N7137" s="87">
        <v>0.13721236082950361</v>
      </c>
      <c r="O7137" s="88">
        <v>4.0168511034951948E-2</v>
      </c>
      <c r="P7137" s="89">
        <v>292.74702943756108</v>
      </c>
    </row>
    <row r="7138" spans="1:16">
      <c r="A7138" s="75" t="s">
        <v>14892</v>
      </c>
      <c r="B7138" s="85">
        <v>7134</v>
      </c>
      <c r="C7138" s="85">
        <v>9918</v>
      </c>
      <c r="D7138" s="85">
        <v>7134</v>
      </c>
      <c r="E7138" s="86" t="s">
        <v>14803</v>
      </c>
      <c r="F7138" s="85" t="s">
        <v>1068</v>
      </c>
      <c r="G7138" s="86" t="s">
        <v>82</v>
      </c>
      <c r="H7138" s="85" t="s">
        <v>2</v>
      </c>
      <c r="I7138" s="85">
        <v>1</v>
      </c>
      <c r="J7138" s="88">
        <v>0.40058206124886192</v>
      </c>
      <c r="K7138" s="146">
        <v>0.35598748434398414</v>
      </c>
      <c r="L7138" s="147">
        <v>1.578101804933535E-9</v>
      </c>
      <c r="M7138" s="147">
        <v>4.1524174680543792E-2</v>
      </c>
      <c r="N7138" s="87">
        <v>6.9375192402144013</v>
      </c>
      <c r="O7138" s="88">
        <v>0.34125792456589188</v>
      </c>
      <c r="P7138" s="89">
        <v>49.190195046629583</v>
      </c>
    </row>
    <row r="7139" spans="1:16">
      <c r="A7139" s="75" t="s">
        <v>14893</v>
      </c>
      <c r="B7139" s="85">
        <v>7135</v>
      </c>
      <c r="C7139" s="85">
        <v>9919</v>
      </c>
      <c r="D7139" s="85">
        <v>7135</v>
      </c>
      <c r="E7139" s="86" t="s">
        <v>14803</v>
      </c>
      <c r="F7139" s="85" t="s">
        <v>6257</v>
      </c>
      <c r="G7139" s="86" t="s">
        <v>82</v>
      </c>
      <c r="H7139" s="85" t="s">
        <v>2</v>
      </c>
      <c r="I7139" s="85">
        <v>1</v>
      </c>
      <c r="J7139" s="88">
        <v>0.78174550260476761</v>
      </c>
      <c r="K7139" s="146">
        <v>0.80075439792260572</v>
      </c>
      <c r="L7139" s="147">
        <v>3.3374465707924999E-9</v>
      </c>
      <c r="M7139" s="147">
        <v>9.9080907707688945E-2</v>
      </c>
      <c r="N7139" s="87">
        <v>11.00705100165394</v>
      </c>
      <c r="O7139" s="88">
        <v>0.70897873455039973</v>
      </c>
      <c r="P7139" s="89">
        <v>64.411324563124793</v>
      </c>
    </row>
    <row r="7140" spans="1:16">
      <c r="A7140" s="75" t="s">
        <v>14894</v>
      </c>
      <c r="B7140" s="85">
        <v>7136</v>
      </c>
      <c r="C7140" s="85">
        <v>9920</v>
      </c>
      <c r="D7140" s="85">
        <v>7136</v>
      </c>
      <c r="E7140" s="86" t="s">
        <v>14803</v>
      </c>
      <c r="F7140" s="85" t="s">
        <v>6259</v>
      </c>
      <c r="G7140" s="86" t="s">
        <v>82</v>
      </c>
      <c r="H7140" s="85" t="s">
        <v>2</v>
      </c>
      <c r="I7140" s="85">
        <v>1</v>
      </c>
      <c r="J7140" s="88">
        <v>0.57723283875624487</v>
      </c>
      <c r="K7140" s="146">
        <v>0.35553869830732393</v>
      </c>
      <c r="L7140" s="147">
        <v>1.8399723810067031E-9</v>
      </c>
      <c r="M7140" s="147">
        <v>7.9455903072467665E-2</v>
      </c>
      <c r="N7140" s="87">
        <v>10.470039907839389</v>
      </c>
      <c r="O7140" s="88">
        <v>0.51310817279511267</v>
      </c>
      <c r="P7140" s="89">
        <v>49.00727956260468</v>
      </c>
    </row>
    <row r="7141" spans="1:16">
      <c r="A7141" s="75" t="s">
        <v>14895</v>
      </c>
      <c r="B7141" s="85">
        <v>7137</v>
      </c>
      <c r="C7141" s="85">
        <v>9921</v>
      </c>
      <c r="D7141" s="85">
        <v>7137</v>
      </c>
      <c r="E7141" s="86" t="s">
        <v>14803</v>
      </c>
      <c r="F7141" s="85" t="s">
        <v>2641</v>
      </c>
      <c r="G7141" s="86" t="s">
        <v>82</v>
      </c>
      <c r="H7141" s="85" t="s">
        <v>2</v>
      </c>
      <c r="I7141" s="85">
        <v>1</v>
      </c>
      <c r="J7141" s="88">
        <v>0.66868929201835914</v>
      </c>
      <c r="K7141" s="146">
        <v>0.64420184477412701</v>
      </c>
      <c r="L7141" s="147">
        <v>2.7885817830472089E-9</v>
      </c>
      <c r="M7141" s="147">
        <v>4.6830597885246128E-2</v>
      </c>
      <c r="N7141" s="87">
        <v>9.5371472997271187</v>
      </c>
      <c r="O7141" s="88">
        <v>0.60725411147135544</v>
      </c>
      <c r="P7141" s="89">
        <v>63.672510488406786</v>
      </c>
    </row>
    <row r="7142" spans="1:16">
      <c r="A7142" s="75" t="s">
        <v>14896</v>
      </c>
      <c r="B7142" s="85">
        <v>7138</v>
      </c>
      <c r="C7142" s="85">
        <v>9922</v>
      </c>
      <c r="D7142" s="85">
        <v>7138</v>
      </c>
      <c r="E7142" s="86" t="s">
        <v>14803</v>
      </c>
      <c r="F7142" s="85" t="s">
        <v>2979</v>
      </c>
      <c r="G7142" s="86" t="s">
        <v>82</v>
      </c>
      <c r="H7142" s="85" t="s">
        <v>2</v>
      </c>
      <c r="I7142" s="85">
        <v>1</v>
      </c>
      <c r="J7142" s="88">
        <v>0.18659925897000279</v>
      </c>
      <c r="K7142" s="146">
        <v>0.23656190309841815</v>
      </c>
      <c r="L7142" s="147">
        <v>8.5241039413063789E-10</v>
      </c>
      <c r="M7142" s="147">
        <v>2.166021114847223E-2</v>
      </c>
      <c r="N7142" s="87">
        <v>2.3268967896201942</v>
      </c>
      <c r="O7142" s="88">
        <v>0.16488587038685981</v>
      </c>
      <c r="P7142" s="89">
        <v>70.860843988603889</v>
      </c>
    </row>
    <row r="7143" spans="1:16">
      <c r="A7143" s="75" t="s">
        <v>14897</v>
      </c>
      <c r="B7143" s="85">
        <v>7139</v>
      </c>
      <c r="C7143" s="85">
        <v>9923</v>
      </c>
      <c r="D7143" s="85">
        <v>7139</v>
      </c>
      <c r="E7143" s="86" t="s">
        <v>14803</v>
      </c>
      <c r="F7143" s="85" t="s">
        <v>6263</v>
      </c>
      <c r="G7143" s="86" t="s">
        <v>82</v>
      </c>
      <c r="H7143" s="85" t="s">
        <v>2</v>
      </c>
      <c r="I7143" s="85">
        <v>1</v>
      </c>
      <c r="J7143" s="88">
        <v>0.12544933236844419</v>
      </c>
      <c r="K7143" s="146">
        <v>0.37120204803891776</v>
      </c>
      <c r="L7143" s="147">
        <v>6.5768274431675602E-10</v>
      </c>
      <c r="M7143" s="147">
        <v>3.2578213507844221E-3</v>
      </c>
      <c r="N7143" s="87">
        <v>1.3186365050487661</v>
      </c>
      <c r="O7143" s="88">
        <v>0.11554026596374339</v>
      </c>
      <c r="P7143" s="89">
        <v>87.62101270620478</v>
      </c>
    </row>
    <row r="7144" spans="1:16">
      <c r="A7144" s="75" t="s">
        <v>14898</v>
      </c>
      <c r="B7144" s="85">
        <v>7140</v>
      </c>
      <c r="C7144" s="85">
        <v>9924</v>
      </c>
      <c r="D7144" s="85">
        <v>7140</v>
      </c>
      <c r="E7144" s="86" t="s">
        <v>14803</v>
      </c>
      <c r="F7144" s="85" t="s">
        <v>6265</v>
      </c>
      <c r="G7144" s="86" t="s">
        <v>82</v>
      </c>
      <c r="H7144" s="85" t="s">
        <v>2</v>
      </c>
      <c r="I7144" s="85">
        <v>1</v>
      </c>
      <c r="J7144" s="88">
        <v>0.68740328709581722</v>
      </c>
      <c r="K7144" s="146">
        <v>1.9210112976198661</v>
      </c>
      <c r="L7144" s="147">
        <v>3.7566798282342673E-9</v>
      </c>
      <c r="M7144" s="147">
        <v>1.7126254536767482E-2</v>
      </c>
      <c r="N7144" s="87">
        <v>7.2240462186154328</v>
      </c>
      <c r="O7144" s="88">
        <v>0.65527983130520773</v>
      </c>
      <c r="P7144" s="89">
        <v>90.708144919759292</v>
      </c>
    </row>
    <row r="7145" spans="1:16">
      <c r="A7145" s="75" t="s">
        <v>14899</v>
      </c>
      <c r="B7145" s="85">
        <v>7141</v>
      </c>
      <c r="C7145" s="85">
        <v>9925</v>
      </c>
      <c r="D7145" s="85">
        <v>7141</v>
      </c>
      <c r="E7145" s="86" t="s">
        <v>14803</v>
      </c>
      <c r="F7145" s="85" t="s">
        <v>6267</v>
      </c>
      <c r="G7145" s="86" t="s">
        <v>82</v>
      </c>
      <c r="H7145" s="85" t="s">
        <v>2</v>
      </c>
      <c r="I7145" s="85">
        <v>1</v>
      </c>
      <c r="J7145" s="88">
        <v>0.22525176767329241</v>
      </c>
      <c r="K7145" s="146">
        <v>0.3669492936596368</v>
      </c>
      <c r="L7145" s="147">
        <v>1.146784858488004E-9</v>
      </c>
      <c r="M7145" s="147">
        <v>1.230352309799564E-2</v>
      </c>
      <c r="N7145" s="87">
        <v>2.4323507171520831</v>
      </c>
      <c r="O7145" s="88">
        <v>0.20431281406965651</v>
      </c>
      <c r="P7145" s="89">
        <v>83.998089843259152</v>
      </c>
    </row>
    <row r="7146" spans="1:16">
      <c r="A7146" s="75" t="s">
        <v>14900</v>
      </c>
      <c r="B7146" s="85">
        <v>7142</v>
      </c>
      <c r="C7146" s="85">
        <v>9926</v>
      </c>
      <c r="D7146" s="85">
        <v>7142</v>
      </c>
      <c r="E7146" s="86" t="s">
        <v>14803</v>
      </c>
      <c r="F7146" s="85" t="s">
        <v>4532</v>
      </c>
      <c r="G7146" s="86" t="s">
        <v>82</v>
      </c>
      <c r="H7146" s="85" t="s">
        <v>2</v>
      </c>
      <c r="I7146" s="85">
        <v>1</v>
      </c>
      <c r="J7146" s="88">
        <v>0.69823642842045974</v>
      </c>
      <c r="K7146" s="146">
        <v>0.78423230032719926</v>
      </c>
      <c r="L7146" s="147">
        <v>2.9462652759290572E-9</v>
      </c>
      <c r="M7146" s="147">
        <v>3.731509433387932E-2</v>
      </c>
      <c r="N7146" s="87">
        <v>12.2203026881767</v>
      </c>
      <c r="O7146" s="88">
        <v>0.65988640890677186</v>
      </c>
      <c r="P7146" s="89">
        <v>53.999186906001967</v>
      </c>
    </row>
    <row r="7147" spans="1:16">
      <c r="A7147" s="75" t="s">
        <v>14901</v>
      </c>
      <c r="B7147" s="85">
        <v>7143</v>
      </c>
      <c r="C7147" s="85">
        <v>9927</v>
      </c>
      <c r="D7147" s="85">
        <v>7143</v>
      </c>
      <c r="E7147" s="86" t="s">
        <v>14803</v>
      </c>
      <c r="F7147" s="85" t="s">
        <v>6270</v>
      </c>
      <c r="G7147" s="86" t="s">
        <v>82</v>
      </c>
      <c r="H7147" s="85" t="s">
        <v>2</v>
      </c>
      <c r="I7147" s="85">
        <v>1</v>
      </c>
      <c r="J7147" s="88">
        <v>0.80114017700632334</v>
      </c>
      <c r="K7147" s="146">
        <v>0.70680767782003961</v>
      </c>
      <c r="L7147" s="147">
        <v>3.1297422789821661E-9</v>
      </c>
      <c r="M7147" s="147">
        <v>0.10472997270990141</v>
      </c>
      <c r="N7147" s="87">
        <v>12.419944166106299</v>
      </c>
      <c r="O7147" s="88">
        <v>0.72187091642767487</v>
      </c>
      <c r="P7147" s="89">
        <v>58.121913172334672</v>
      </c>
    </row>
    <row r="7148" spans="1:16">
      <c r="A7148" s="75" t="s">
        <v>14902</v>
      </c>
      <c r="B7148" s="85">
        <v>7144</v>
      </c>
      <c r="C7148" s="85">
        <v>9928</v>
      </c>
      <c r="D7148" s="85">
        <v>7144</v>
      </c>
      <c r="E7148" s="86" t="s">
        <v>14803</v>
      </c>
      <c r="F7148" s="85" t="s">
        <v>2700</v>
      </c>
      <c r="G7148" s="86" t="s">
        <v>82</v>
      </c>
      <c r="H7148" s="85" t="s">
        <v>2</v>
      </c>
      <c r="I7148" s="85">
        <v>1</v>
      </c>
      <c r="J7148" s="88">
        <v>1.009584699889694</v>
      </c>
      <c r="K7148" s="146">
        <v>1.2665984709017017</v>
      </c>
      <c r="L7148" s="147">
        <v>4.6231133204557332E-9</v>
      </c>
      <c r="M7148" s="147">
        <v>3.8142842802571263E-2</v>
      </c>
      <c r="N7148" s="87">
        <v>11.00023791535742</v>
      </c>
      <c r="O7148" s="88">
        <v>0.90315593488837898</v>
      </c>
      <c r="P7148" s="89">
        <v>82.103309204565832</v>
      </c>
    </row>
    <row r="7149" spans="1:16">
      <c r="A7149" s="75" t="s">
        <v>14903</v>
      </c>
      <c r="B7149" s="85">
        <v>7145</v>
      </c>
      <c r="C7149" s="85">
        <v>9929</v>
      </c>
      <c r="D7149" s="85">
        <v>7145</v>
      </c>
      <c r="E7149" s="86" t="s">
        <v>14803</v>
      </c>
      <c r="F7149" s="85" t="s">
        <v>6273</v>
      </c>
      <c r="G7149" s="86" t="s">
        <v>82</v>
      </c>
      <c r="H7149" s="85" t="s">
        <v>2</v>
      </c>
      <c r="I7149" s="85">
        <v>1</v>
      </c>
      <c r="J7149" s="88">
        <v>0.99237720218153569</v>
      </c>
      <c r="K7149" s="146">
        <v>1.1484278505454704</v>
      </c>
      <c r="L7149" s="147">
        <v>4.6015428386252354E-9</v>
      </c>
      <c r="M7149" s="147">
        <v>0.12225866524609</v>
      </c>
      <c r="N7149" s="87">
        <v>12.629429477175471</v>
      </c>
      <c r="O7149" s="88">
        <v>0.90626382632604652</v>
      </c>
      <c r="P7149" s="89">
        <v>71.75809706716295</v>
      </c>
    </row>
    <row r="7150" spans="1:16">
      <c r="A7150" s="75" t="s">
        <v>14904</v>
      </c>
      <c r="B7150" s="85">
        <v>7146</v>
      </c>
      <c r="C7150" s="85">
        <v>9930</v>
      </c>
      <c r="D7150" s="85">
        <v>7146</v>
      </c>
      <c r="E7150" s="86" t="s">
        <v>14803</v>
      </c>
      <c r="F7150" s="85" t="s">
        <v>6275</v>
      </c>
      <c r="G7150" s="86" t="s">
        <v>82</v>
      </c>
      <c r="H7150" s="85" t="s">
        <v>2</v>
      </c>
      <c r="I7150" s="85">
        <v>1</v>
      </c>
      <c r="J7150" s="88">
        <v>0.78548153506642815</v>
      </c>
      <c r="K7150" s="146">
        <v>1.0557666927686429</v>
      </c>
      <c r="L7150" s="147">
        <v>3.9520308399727796E-9</v>
      </c>
      <c r="M7150" s="147">
        <v>5.661227601591682E-2</v>
      </c>
      <c r="N7150" s="87">
        <v>8.9779883044033344</v>
      </c>
      <c r="O7150" s="88">
        <v>0.72038508437244908</v>
      </c>
      <c r="P7150" s="89">
        <v>80.239031278212934</v>
      </c>
    </row>
    <row r="7151" spans="1:16">
      <c r="A7151" s="75" t="s">
        <v>14905</v>
      </c>
      <c r="B7151" s="85">
        <v>7147</v>
      </c>
      <c r="C7151" s="85">
        <v>9931</v>
      </c>
      <c r="D7151" s="85">
        <v>7147</v>
      </c>
      <c r="E7151" s="86" t="s">
        <v>14803</v>
      </c>
      <c r="F7151" s="85" t="s">
        <v>4381</v>
      </c>
      <c r="G7151" s="86" t="s">
        <v>82</v>
      </c>
      <c r="H7151" s="85" t="s">
        <v>2</v>
      </c>
      <c r="I7151" s="85">
        <v>1</v>
      </c>
      <c r="J7151" s="88">
        <v>0.45121199645123239</v>
      </c>
      <c r="K7151" s="146">
        <v>0.52873377398236765</v>
      </c>
      <c r="L7151" s="147">
        <v>1.9538930022647741E-9</v>
      </c>
      <c r="M7151" s="147">
        <v>4.5159735761107482E-2</v>
      </c>
      <c r="N7151" s="87">
        <v>9.0051887544074241</v>
      </c>
      <c r="O7151" s="88">
        <v>0.39461302550423882</v>
      </c>
      <c r="P7151" s="89">
        <v>43.82062789201423</v>
      </c>
    </row>
    <row r="7152" spans="1:16">
      <c r="A7152" s="75" t="s">
        <v>14906</v>
      </c>
      <c r="B7152" s="85">
        <v>7148</v>
      </c>
      <c r="C7152" s="85">
        <v>9932</v>
      </c>
      <c r="D7152" s="85">
        <v>7148</v>
      </c>
      <c r="E7152" s="86" t="s">
        <v>14803</v>
      </c>
      <c r="F7152" s="85" t="s">
        <v>4641</v>
      </c>
      <c r="G7152" s="86" t="s">
        <v>82</v>
      </c>
      <c r="H7152" s="85" t="s">
        <v>2</v>
      </c>
      <c r="I7152" s="85">
        <v>1</v>
      </c>
      <c r="J7152" s="88">
        <v>0.39617558480031512</v>
      </c>
      <c r="K7152" s="146">
        <v>0.39401130805173767</v>
      </c>
      <c r="L7152" s="147">
        <v>1.805202368661898E-9</v>
      </c>
      <c r="M7152" s="147">
        <v>1.4959820551037751E-2</v>
      </c>
      <c r="N7152" s="87">
        <v>8.4205555268272079</v>
      </c>
      <c r="O7152" s="88">
        <v>0.36256074318119358</v>
      </c>
      <c r="P7152" s="89">
        <v>43.05662993683783</v>
      </c>
    </row>
    <row r="7153" spans="1:16">
      <c r="A7153" s="75" t="s">
        <v>14907</v>
      </c>
      <c r="B7153" s="85">
        <v>7149</v>
      </c>
      <c r="C7153" s="85">
        <v>9933</v>
      </c>
      <c r="D7153" s="85">
        <v>7149</v>
      </c>
      <c r="E7153" s="86" t="s">
        <v>14803</v>
      </c>
      <c r="F7153" s="85" t="s">
        <v>4383</v>
      </c>
      <c r="G7153" s="86" t="s">
        <v>82</v>
      </c>
      <c r="H7153" s="85" t="s">
        <v>2</v>
      </c>
      <c r="I7153" s="85">
        <v>1</v>
      </c>
      <c r="J7153" s="88">
        <v>0.5197726465527196</v>
      </c>
      <c r="K7153" s="146">
        <v>0.55879233436142028</v>
      </c>
      <c r="L7153" s="147">
        <v>2.3756419424466442E-9</v>
      </c>
      <c r="M7153" s="147">
        <v>5.6860898038451922E-2</v>
      </c>
      <c r="N7153" s="87">
        <v>9.0619134360897</v>
      </c>
      <c r="O7153" s="88">
        <v>0.44576990132387018</v>
      </c>
      <c r="P7153" s="89">
        <v>49.19158679540687</v>
      </c>
    </row>
    <row r="7154" spans="1:16">
      <c r="A7154" s="75" t="s">
        <v>14908</v>
      </c>
      <c r="B7154" s="85">
        <v>7150</v>
      </c>
      <c r="C7154" s="85">
        <v>9934</v>
      </c>
      <c r="D7154" s="85">
        <v>7150</v>
      </c>
      <c r="E7154" s="86" t="s">
        <v>14803</v>
      </c>
      <c r="F7154" s="85" t="s">
        <v>6280</v>
      </c>
      <c r="G7154" s="86" t="s">
        <v>82</v>
      </c>
      <c r="H7154" s="85" t="s">
        <v>2</v>
      </c>
      <c r="I7154" s="85">
        <v>1</v>
      </c>
      <c r="J7154" s="88">
        <v>0.8245424970978984</v>
      </c>
      <c r="K7154" s="146">
        <v>0.70104068376078954</v>
      </c>
      <c r="L7154" s="147">
        <v>3.1503866177861609E-9</v>
      </c>
      <c r="M7154" s="147">
        <v>0.1083833342814136</v>
      </c>
      <c r="N7154" s="87">
        <v>13.019421694778661</v>
      </c>
      <c r="O7154" s="88">
        <v>0.74204562847194322</v>
      </c>
      <c r="P7154" s="89">
        <v>56.99528334423141</v>
      </c>
    </row>
    <row r="7155" spans="1:16">
      <c r="A7155" s="75" t="s">
        <v>14909</v>
      </c>
      <c r="B7155" s="85">
        <v>7151</v>
      </c>
      <c r="C7155" s="85">
        <v>9935</v>
      </c>
      <c r="D7155" s="85">
        <v>7151</v>
      </c>
      <c r="E7155" s="86" t="s">
        <v>14803</v>
      </c>
      <c r="F7155" s="85" t="s">
        <v>6282</v>
      </c>
      <c r="G7155" s="86" t="s">
        <v>82</v>
      </c>
      <c r="H7155" s="85" t="s">
        <v>2</v>
      </c>
      <c r="I7155" s="85">
        <v>1</v>
      </c>
      <c r="J7155" s="88">
        <v>0.91219809821661035</v>
      </c>
      <c r="K7155" s="146">
        <v>1.3072759043705653</v>
      </c>
      <c r="L7155" s="147">
        <v>4.6295157828550352E-9</v>
      </c>
      <c r="M7155" s="147">
        <v>3.3074696240822828E-2</v>
      </c>
      <c r="N7155" s="87">
        <v>10.068697009260941</v>
      </c>
      <c r="O7155" s="88">
        <v>0.83888295028279414</v>
      </c>
      <c r="P7155" s="89">
        <v>83.315939441936749</v>
      </c>
    </row>
    <row r="7156" spans="1:16">
      <c r="A7156" s="75" t="s">
        <v>14910</v>
      </c>
      <c r="B7156" s="85">
        <v>7152</v>
      </c>
      <c r="C7156" s="85">
        <v>9936</v>
      </c>
      <c r="D7156" s="85">
        <v>7152</v>
      </c>
      <c r="E7156" s="86" t="s">
        <v>14803</v>
      </c>
      <c r="F7156" s="85" t="s">
        <v>6284</v>
      </c>
      <c r="G7156" s="86" t="s">
        <v>82</v>
      </c>
      <c r="H7156" s="85" t="s">
        <v>2</v>
      </c>
      <c r="I7156" s="85">
        <v>1</v>
      </c>
      <c r="J7156" s="88">
        <v>0.64804420903040028</v>
      </c>
      <c r="K7156" s="146">
        <v>0.44431372080094461</v>
      </c>
      <c r="L7156" s="147">
        <v>2.1847710333873318E-9</v>
      </c>
      <c r="M7156" s="147">
        <v>8.3508871078889588E-2</v>
      </c>
      <c r="N7156" s="87">
        <v>12.445651159212289</v>
      </c>
      <c r="O7156" s="88">
        <v>0.57698815563507533</v>
      </c>
      <c r="P7156" s="89">
        <v>46.360624145245133</v>
      </c>
    </row>
    <row r="7157" spans="1:16">
      <c r="A7157" s="75" t="s">
        <v>14911</v>
      </c>
      <c r="B7157" s="85">
        <v>7153</v>
      </c>
      <c r="C7157" s="85">
        <v>9937</v>
      </c>
      <c r="D7157" s="85">
        <v>7153</v>
      </c>
      <c r="E7157" s="86" t="s">
        <v>14803</v>
      </c>
      <c r="F7157" s="85" t="s">
        <v>6286</v>
      </c>
      <c r="G7157" s="86" t="s">
        <v>82</v>
      </c>
      <c r="H7157" s="85" t="s">
        <v>2</v>
      </c>
      <c r="I7157" s="85">
        <v>1</v>
      </c>
      <c r="J7157" s="88">
        <v>0.69702444979639466</v>
      </c>
      <c r="K7157" s="146">
        <v>2.3596398789763056</v>
      </c>
      <c r="L7157" s="147">
        <v>4.3907152798108114E-9</v>
      </c>
      <c r="M7157" s="147">
        <v>2.7194526902937842E-3</v>
      </c>
      <c r="N7157" s="87">
        <v>7.239114914721597</v>
      </c>
      <c r="O7157" s="88">
        <v>0.6806846329530376</v>
      </c>
      <c r="P7157" s="89">
        <v>94.02870944468431</v>
      </c>
    </row>
    <row r="7158" spans="1:16">
      <c r="A7158" s="75" t="s">
        <v>14912</v>
      </c>
      <c r="B7158" s="85">
        <v>7154</v>
      </c>
      <c r="C7158" s="85">
        <v>9938</v>
      </c>
      <c r="D7158" s="85">
        <v>7154</v>
      </c>
      <c r="E7158" s="86" t="s">
        <v>14803</v>
      </c>
      <c r="F7158" s="85" t="s">
        <v>4711</v>
      </c>
      <c r="G7158" s="86" t="s">
        <v>82</v>
      </c>
      <c r="H7158" s="85" t="s">
        <v>2</v>
      </c>
      <c r="I7158" s="85">
        <v>1</v>
      </c>
      <c r="J7158" s="88">
        <v>0.94986121705429138</v>
      </c>
      <c r="K7158" s="146">
        <v>2.766000375265814</v>
      </c>
      <c r="L7158" s="147">
        <v>5.3266833284812482E-9</v>
      </c>
      <c r="M7158" s="147">
        <v>1.492875324082611E-2</v>
      </c>
      <c r="N7158" s="87">
        <v>11.51382311909769</v>
      </c>
      <c r="O7158" s="88">
        <v>0.91993816309328524</v>
      </c>
      <c r="P7158" s="89">
        <v>79.898583952310915</v>
      </c>
    </row>
    <row r="7159" spans="1:16">
      <c r="A7159" s="75" t="s">
        <v>14913</v>
      </c>
      <c r="B7159" s="85">
        <v>7155</v>
      </c>
      <c r="C7159" s="85">
        <v>9939</v>
      </c>
      <c r="D7159" s="85">
        <v>7155</v>
      </c>
      <c r="E7159" s="86" t="s">
        <v>14803</v>
      </c>
      <c r="F7159" s="85" t="s">
        <v>6289</v>
      </c>
      <c r="G7159" s="86" t="s">
        <v>82</v>
      </c>
      <c r="H7159" s="85" t="s">
        <v>2</v>
      </c>
      <c r="I7159" s="85">
        <v>1</v>
      </c>
      <c r="J7159" s="88">
        <v>0.40368013183470519</v>
      </c>
      <c r="K7159" s="146">
        <v>0.37519301319160475</v>
      </c>
      <c r="L7159" s="147">
        <v>1.52773032339513E-9</v>
      </c>
      <c r="M7159" s="147">
        <v>4.2237219312711953E-2</v>
      </c>
      <c r="N7159" s="87">
        <v>6.3872432398518004</v>
      </c>
      <c r="O7159" s="88">
        <v>0.36112687874304</v>
      </c>
      <c r="P7159" s="89">
        <v>56.538770355553119</v>
      </c>
    </row>
    <row r="7160" spans="1:16">
      <c r="A7160" s="75" t="s">
        <v>14914</v>
      </c>
      <c r="B7160" s="85">
        <v>7156</v>
      </c>
      <c r="C7160" s="85">
        <v>9940</v>
      </c>
      <c r="D7160" s="85">
        <v>7156</v>
      </c>
      <c r="E7160" s="86" t="s">
        <v>14803</v>
      </c>
      <c r="F7160" s="85" t="s">
        <v>6291</v>
      </c>
      <c r="G7160" s="86" t="s">
        <v>82</v>
      </c>
      <c r="H7160" s="85" t="s">
        <v>2</v>
      </c>
      <c r="I7160" s="85">
        <v>1</v>
      </c>
      <c r="J7160" s="88">
        <v>1.165189221614938</v>
      </c>
      <c r="K7160" s="146">
        <v>2.9089656042619576</v>
      </c>
      <c r="L7160" s="147">
        <v>5.9897529233902127E-9</v>
      </c>
      <c r="M7160" s="147">
        <v>1.849703045314963E-2</v>
      </c>
      <c r="N7160" s="87">
        <v>11.556755873335071</v>
      </c>
      <c r="O7160" s="88">
        <v>1.082197302210713</v>
      </c>
      <c r="P7160" s="89">
        <v>93.641962681557487</v>
      </c>
    </row>
    <row r="7161" spans="1:16">
      <c r="A7161" s="75" t="s">
        <v>14915</v>
      </c>
      <c r="B7161" s="85">
        <v>7157</v>
      </c>
      <c r="C7161" s="85">
        <v>9941</v>
      </c>
      <c r="D7161" s="85">
        <v>7157</v>
      </c>
      <c r="E7161" s="86" t="s">
        <v>14803</v>
      </c>
      <c r="F7161" s="85" t="s">
        <v>5075</v>
      </c>
      <c r="G7161" s="86" t="s">
        <v>82</v>
      </c>
      <c r="H7161" s="85" t="s">
        <v>2</v>
      </c>
      <c r="I7161" s="85">
        <v>1</v>
      </c>
      <c r="J7161" s="88">
        <v>0.47505231278268939</v>
      </c>
      <c r="K7161" s="146">
        <v>0.33808101330498225</v>
      </c>
      <c r="L7161" s="147">
        <v>1.630069312837604E-9</v>
      </c>
      <c r="M7161" s="147">
        <v>5.9178110872271428E-2</v>
      </c>
      <c r="N7161" s="87">
        <v>8.1763444274052173</v>
      </c>
      <c r="O7161" s="88">
        <v>0.40513591612667782</v>
      </c>
      <c r="P7161" s="89">
        <v>49.549761476382507</v>
      </c>
    </row>
    <row r="7162" spans="1:16">
      <c r="A7162" s="75" t="s">
        <v>14916</v>
      </c>
      <c r="B7162" s="85">
        <v>7158</v>
      </c>
      <c r="C7162" s="85">
        <v>9942</v>
      </c>
      <c r="D7162" s="85">
        <v>7158</v>
      </c>
      <c r="E7162" s="86" t="s">
        <v>14803</v>
      </c>
      <c r="F7162" s="85" t="s">
        <v>6294</v>
      </c>
      <c r="G7162" s="86" t="s">
        <v>82</v>
      </c>
      <c r="H7162" s="85" t="s">
        <v>2</v>
      </c>
      <c r="I7162" s="85">
        <v>1</v>
      </c>
      <c r="J7162" s="88">
        <v>0.96033558899189686</v>
      </c>
      <c r="K7162" s="146">
        <v>1.1142146654386056</v>
      </c>
      <c r="L7162" s="147">
        <v>4.4568579729115596E-9</v>
      </c>
      <c r="M7162" s="147">
        <v>0.1182527222836718</v>
      </c>
      <c r="N7162" s="87">
        <v>12.207361526889519</v>
      </c>
      <c r="O7162" s="88">
        <v>0.87715604027542782</v>
      </c>
      <c r="P7162" s="89">
        <v>71.854678698856418</v>
      </c>
    </row>
    <row r="7163" spans="1:16">
      <c r="A7163" s="75" t="s">
        <v>14917</v>
      </c>
      <c r="B7163" s="85">
        <v>7159</v>
      </c>
      <c r="C7163" s="85">
        <v>9943</v>
      </c>
      <c r="D7163" s="85">
        <v>7159</v>
      </c>
      <c r="E7163" s="86" t="s">
        <v>14803</v>
      </c>
      <c r="F7163" s="85" t="s">
        <v>3906</v>
      </c>
      <c r="G7163" s="86" t="s">
        <v>82</v>
      </c>
      <c r="H7163" s="85" t="s">
        <v>2</v>
      </c>
      <c r="I7163" s="85">
        <v>1</v>
      </c>
      <c r="J7163" s="88">
        <v>0.63971805699526718</v>
      </c>
      <c r="K7163" s="146">
        <v>0.71062856768665106</v>
      </c>
      <c r="L7163" s="147">
        <v>2.5417315802056281E-9</v>
      </c>
      <c r="M7163" s="147">
        <v>6.9220493236048841E-2</v>
      </c>
      <c r="N7163" s="87">
        <v>10.223357977818599</v>
      </c>
      <c r="O7163" s="88">
        <v>0.57328749590572603</v>
      </c>
      <c r="P7163" s="89">
        <v>56.076241989136605</v>
      </c>
    </row>
    <row r="7164" spans="1:16">
      <c r="A7164" s="75" t="s">
        <v>14918</v>
      </c>
      <c r="B7164" s="85">
        <v>7160</v>
      </c>
      <c r="C7164" s="85">
        <v>9944</v>
      </c>
      <c r="D7164" s="85">
        <v>7160</v>
      </c>
      <c r="E7164" s="86" t="s">
        <v>14803</v>
      </c>
      <c r="F7164" s="85" t="s">
        <v>2981</v>
      </c>
      <c r="G7164" s="86" t="s">
        <v>82</v>
      </c>
      <c r="H7164" s="85" t="s">
        <v>2</v>
      </c>
      <c r="I7164" s="85">
        <v>1</v>
      </c>
      <c r="J7164" s="88">
        <v>0.85081192775169723</v>
      </c>
      <c r="K7164" s="146">
        <v>1.2979858852629476</v>
      </c>
      <c r="L7164" s="147">
        <v>3.5293479948851591E-9</v>
      </c>
      <c r="M7164" s="147">
        <v>4.7866093275587697E-2</v>
      </c>
      <c r="N7164" s="87">
        <v>10.623484578325611</v>
      </c>
      <c r="O7164" s="88">
        <v>0.80242942759550306</v>
      </c>
      <c r="P7164" s="89">
        <v>75.533542848327414</v>
      </c>
    </row>
    <row r="7165" spans="1:16">
      <c r="A7165" s="75" t="s">
        <v>14919</v>
      </c>
      <c r="B7165" s="85">
        <v>7161</v>
      </c>
      <c r="C7165" s="85">
        <v>9945</v>
      </c>
      <c r="D7165" s="85">
        <v>7161</v>
      </c>
      <c r="E7165" s="86" t="s">
        <v>14803</v>
      </c>
      <c r="F7165" s="85" t="s">
        <v>6298</v>
      </c>
      <c r="G7165" s="86" t="s">
        <v>82</v>
      </c>
      <c r="H7165" s="85" t="s">
        <v>2</v>
      </c>
      <c r="I7165" s="85">
        <v>1</v>
      </c>
      <c r="J7165" s="88">
        <v>0.47312891553522102</v>
      </c>
      <c r="K7165" s="146">
        <v>0.69837955122634232</v>
      </c>
      <c r="L7165" s="147">
        <v>2.5543047726444122E-9</v>
      </c>
      <c r="M7165" s="147">
        <v>2.421130174890565E-2</v>
      </c>
      <c r="N7165" s="87">
        <v>7.0068019492858404</v>
      </c>
      <c r="O7165" s="88">
        <v>0.44636216853216409</v>
      </c>
      <c r="P7165" s="89">
        <v>63.704122331823434</v>
      </c>
    </row>
    <row r="7166" spans="1:16">
      <c r="A7166" s="75" t="s">
        <v>14920</v>
      </c>
      <c r="B7166" s="85">
        <v>7162</v>
      </c>
      <c r="C7166" s="85">
        <v>9946</v>
      </c>
      <c r="D7166" s="85">
        <v>7162</v>
      </c>
      <c r="E7166" s="86" t="s">
        <v>14803</v>
      </c>
      <c r="F7166" s="85" t="s">
        <v>6300</v>
      </c>
      <c r="G7166" s="86" t="s">
        <v>82</v>
      </c>
      <c r="H7166" s="85" t="s">
        <v>2</v>
      </c>
      <c r="I7166" s="85">
        <v>1</v>
      </c>
      <c r="J7166" s="88">
        <v>0.87783798440112304</v>
      </c>
      <c r="K7166" s="146">
        <v>1.4925717648065688</v>
      </c>
      <c r="L7166" s="147">
        <v>5.241123760947274E-9</v>
      </c>
      <c r="M7166" s="147">
        <v>2.4891808967256339E-2</v>
      </c>
      <c r="N7166" s="87">
        <v>12.302557358498481</v>
      </c>
      <c r="O7166" s="88">
        <v>0.84600786153614249</v>
      </c>
      <c r="P7166" s="89">
        <v>68.766829276494207</v>
      </c>
    </row>
    <row r="7167" spans="1:16">
      <c r="A7167" s="75" t="s">
        <v>14921</v>
      </c>
      <c r="B7167" s="85">
        <v>7163</v>
      </c>
      <c r="C7167" s="85">
        <v>9947</v>
      </c>
      <c r="D7167" s="85">
        <v>7163</v>
      </c>
      <c r="E7167" s="86" t="s">
        <v>14803</v>
      </c>
      <c r="F7167" s="85" t="s">
        <v>6302</v>
      </c>
      <c r="G7167" s="86" t="s">
        <v>82</v>
      </c>
      <c r="H7167" s="85" t="s">
        <v>2</v>
      </c>
      <c r="I7167" s="85">
        <v>1</v>
      </c>
      <c r="J7167" s="88">
        <v>0.74261621809162837</v>
      </c>
      <c r="K7167" s="146">
        <v>1.1108758813987059</v>
      </c>
      <c r="L7167" s="147">
        <v>3.0517206111125731E-9</v>
      </c>
      <c r="M7167" s="147">
        <v>7.4613421049240028E-2</v>
      </c>
      <c r="N7167" s="87">
        <v>11.101537496536251</v>
      </c>
      <c r="O7167" s="88">
        <v>0.67898876686573006</v>
      </c>
      <c r="P7167" s="89">
        <v>61.161687475953563</v>
      </c>
    </row>
    <row r="7168" spans="1:16">
      <c r="A7168" s="75" t="s">
        <v>14922</v>
      </c>
      <c r="B7168" s="85">
        <v>7164</v>
      </c>
      <c r="C7168" s="85">
        <v>9948</v>
      </c>
      <c r="D7168" s="85">
        <v>7164</v>
      </c>
      <c r="E7168" s="86" t="s">
        <v>14803</v>
      </c>
      <c r="F7168" s="85" t="s">
        <v>6304</v>
      </c>
      <c r="G7168" s="86" t="s">
        <v>82</v>
      </c>
      <c r="H7168" s="85" t="s">
        <v>2</v>
      </c>
      <c r="I7168" s="85">
        <v>1</v>
      </c>
      <c r="J7168" s="88">
        <v>0.52368951627365024</v>
      </c>
      <c r="K7168" s="146">
        <v>0.32345889504297354</v>
      </c>
      <c r="L7168" s="147">
        <v>1.667324476203305E-9</v>
      </c>
      <c r="M7168" s="147">
        <v>7.1784674086958877E-2</v>
      </c>
      <c r="N7168" s="87">
        <v>9.5079200775933845</v>
      </c>
      <c r="O7168" s="88">
        <v>0.46375991178611881</v>
      </c>
      <c r="P7168" s="89">
        <v>48.776168499672991</v>
      </c>
    </row>
    <row r="7169" spans="1:16">
      <c r="A7169" s="75" t="s">
        <v>14923</v>
      </c>
      <c r="B7169" s="85">
        <v>7165</v>
      </c>
      <c r="C7169" s="85">
        <v>9949</v>
      </c>
      <c r="D7169" s="85">
        <v>7165</v>
      </c>
      <c r="E7169" s="86" t="s">
        <v>14803</v>
      </c>
      <c r="F7169" s="85" t="s">
        <v>3908</v>
      </c>
      <c r="G7169" s="86" t="s">
        <v>82</v>
      </c>
      <c r="H7169" s="85" t="s">
        <v>2</v>
      </c>
      <c r="I7169" s="85">
        <v>1</v>
      </c>
      <c r="J7169" s="88">
        <v>0.55878402042340036</v>
      </c>
      <c r="K7169" s="146">
        <v>0.66500643770007606</v>
      </c>
      <c r="L7169" s="147">
        <v>2.5947829313435299E-9</v>
      </c>
      <c r="M7169" s="147">
        <v>6.7955168385752676E-2</v>
      </c>
      <c r="N7169" s="87">
        <v>7.0544847098188654</v>
      </c>
      <c r="O7169" s="88">
        <v>0.50733396767602956</v>
      </c>
      <c r="P7169" s="89">
        <v>71.916516732950171</v>
      </c>
    </row>
    <row r="7170" spans="1:16">
      <c r="A7170" s="75" t="s">
        <v>14924</v>
      </c>
      <c r="B7170" s="85">
        <v>7166</v>
      </c>
      <c r="C7170" s="85">
        <v>9950</v>
      </c>
      <c r="D7170" s="85">
        <v>7166</v>
      </c>
      <c r="E7170" s="86" t="s">
        <v>14803</v>
      </c>
      <c r="F7170" s="85" t="s">
        <v>2124</v>
      </c>
      <c r="G7170" s="86" t="s">
        <v>82</v>
      </c>
      <c r="H7170" s="85" t="s">
        <v>2</v>
      </c>
      <c r="I7170" s="85">
        <v>1</v>
      </c>
      <c r="J7170" s="88">
        <v>0.50498307613778926</v>
      </c>
      <c r="K7170" s="146">
        <v>0.37728920560366203</v>
      </c>
      <c r="L7170" s="147">
        <v>1.8663942718020969E-9</v>
      </c>
      <c r="M7170" s="147">
        <v>4.0508026059735337E-2</v>
      </c>
      <c r="N7170" s="87">
        <v>8.0824637776363168</v>
      </c>
      <c r="O7170" s="88">
        <v>0.46666191825289283</v>
      </c>
      <c r="P7170" s="89">
        <v>57.737582387206956</v>
      </c>
    </row>
    <row r="7171" spans="1:16">
      <c r="A7171" s="75" t="s">
        <v>14925</v>
      </c>
      <c r="B7171" s="85">
        <v>7167</v>
      </c>
      <c r="C7171" s="85">
        <v>9951</v>
      </c>
      <c r="D7171" s="85">
        <v>7167</v>
      </c>
      <c r="E7171" s="86" t="s">
        <v>14803</v>
      </c>
      <c r="F7171" s="85" t="s">
        <v>4253</v>
      </c>
      <c r="G7171" s="86" t="s">
        <v>82</v>
      </c>
      <c r="H7171" s="85" t="s">
        <v>2</v>
      </c>
      <c r="I7171" s="85">
        <v>1</v>
      </c>
      <c r="J7171" s="88">
        <v>2.7645017350699189E-2</v>
      </c>
      <c r="K7171" s="146">
        <v>6.852646271365645E-2</v>
      </c>
      <c r="L7171" s="147">
        <v>1.3607178182245241E-10</v>
      </c>
      <c r="M7171" s="147">
        <v>1.396366424315301E-3</v>
      </c>
      <c r="N7171" s="87">
        <v>0.58704088705836299</v>
      </c>
      <c r="O7171" s="88">
        <v>2.1051223124122519E-2</v>
      </c>
      <c r="P7171" s="89">
        <v>35.859892535951467</v>
      </c>
    </row>
    <row r="7172" spans="1:16">
      <c r="A7172" s="75" t="s">
        <v>14926</v>
      </c>
      <c r="B7172" s="85">
        <v>7168</v>
      </c>
      <c r="C7172" s="85">
        <v>9952</v>
      </c>
      <c r="D7172" s="85">
        <v>7168</v>
      </c>
      <c r="E7172" s="86" t="s">
        <v>14803</v>
      </c>
      <c r="F7172" s="85" t="s">
        <v>4894</v>
      </c>
      <c r="G7172" s="86" t="s">
        <v>82</v>
      </c>
      <c r="H7172" s="85" t="s">
        <v>2</v>
      </c>
      <c r="I7172" s="85">
        <v>1</v>
      </c>
      <c r="J7172" s="88">
        <v>0.30814716001232678</v>
      </c>
      <c r="K7172" s="146">
        <v>0.48925449907212232</v>
      </c>
      <c r="L7172" s="147">
        <v>1.4148408842343349E-9</v>
      </c>
      <c r="M7172" s="147">
        <v>6.8894511802326357E-3</v>
      </c>
      <c r="N7172" s="87">
        <v>3.6355645819706188</v>
      </c>
      <c r="O7172" s="88">
        <v>0.29114766548839782</v>
      </c>
      <c r="P7172" s="89">
        <v>80.083205489526563</v>
      </c>
    </row>
    <row r="7173" spans="1:16">
      <c r="A7173" s="75" t="s">
        <v>14927</v>
      </c>
      <c r="B7173" s="85">
        <v>7169</v>
      </c>
      <c r="C7173" s="85">
        <v>9953</v>
      </c>
      <c r="D7173" s="85">
        <v>7169</v>
      </c>
      <c r="E7173" s="86" t="s">
        <v>14803</v>
      </c>
      <c r="F7173" s="85" t="s">
        <v>3910</v>
      </c>
      <c r="G7173" s="86" t="s">
        <v>82</v>
      </c>
      <c r="H7173" s="85" t="s">
        <v>2</v>
      </c>
      <c r="I7173" s="85">
        <v>1</v>
      </c>
      <c r="J7173" s="88">
        <v>0.1357279881882564</v>
      </c>
      <c r="K7173" s="146">
        <v>0.25005815074956683</v>
      </c>
      <c r="L7173" s="147">
        <v>5.7572696927077865E-10</v>
      </c>
      <c r="M7173" s="147">
        <v>1.1019370734738311E-2</v>
      </c>
      <c r="N7173" s="87">
        <v>1.90973036245294</v>
      </c>
      <c r="O7173" s="88">
        <v>0.12071857271936751</v>
      </c>
      <c r="P7173" s="89">
        <v>63.212364998120137</v>
      </c>
    </row>
    <row r="7174" spans="1:16">
      <c r="A7174" s="75" t="s">
        <v>14928</v>
      </c>
      <c r="B7174" s="85">
        <v>7170</v>
      </c>
      <c r="C7174" s="85">
        <v>9954</v>
      </c>
      <c r="D7174" s="85">
        <v>7170</v>
      </c>
      <c r="E7174" s="86" t="s">
        <v>14803</v>
      </c>
      <c r="F7174" s="85" t="s">
        <v>6311</v>
      </c>
      <c r="G7174" s="86" t="s">
        <v>82</v>
      </c>
      <c r="H7174" s="85" t="s">
        <v>2</v>
      </c>
      <c r="I7174" s="85">
        <v>1</v>
      </c>
      <c r="J7174" s="88">
        <v>0.67465909412813851</v>
      </c>
      <c r="K7174" s="146">
        <v>0.42377255805665642</v>
      </c>
      <c r="L7174" s="147">
        <v>2.182248033247531E-9</v>
      </c>
      <c r="M7174" s="147">
        <v>9.2665455728250717E-2</v>
      </c>
      <c r="N7174" s="87">
        <v>12.14959595883281</v>
      </c>
      <c r="O7174" s="88">
        <v>0.599997667728284</v>
      </c>
      <c r="P7174" s="89">
        <v>49.384166334525972</v>
      </c>
    </row>
    <row r="7175" spans="1:16">
      <c r="A7175" s="75" t="s">
        <v>14929</v>
      </c>
      <c r="B7175" s="85">
        <v>7171</v>
      </c>
      <c r="C7175" s="85">
        <v>9955</v>
      </c>
      <c r="D7175" s="85">
        <v>7171</v>
      </c>
      <c r="E7175" s="86" t="s">
        <v>14803</v>
      </c>
      <c r="F7175" s="85" t="s">
        <v>6313</v>
      </c>
      <c r="G7175" s="86" t="s">
        <v>82</v>
      </c>
      <c r="H7175" s="85" t="s">
        <v>2</v>
      </c>
      <c r="I7175" s="85">
        <v>1</v>
      </c>
      <c r="J7175" s="88">
        <v>0.34488244890083519</v>
      </c>
      <c r="K7175" s="146">
        <v>0.35069695348392477</v>
      </c>
      <c r="L7175" s="147">
        <v>1.438470949935165E-9</v>
      </c>
      <c r="M7175" s="147">
        <v>3.8842625490098599E-2</v>
      </c>
      <c r="N7175" s="87">
        <v>4.934468411861344</v>
      </c>
      <c r="O7175" s="88">
        <v>0.30948821889080291</v>
      </c>
      <c r="P7175" s="89">
        <v>62.71966766407165</v>
      </c>
    </row>
    <row r="7176" spans="1:16">
      <c r="A7176" s="75" t="s">
        <v>14930</v>
      </c>
      <c r="B7176" s="85">
        <v>7172</v>
      </c>
      <c r="C7176" s="85">
        <v>9956</v>
      </c>
      <c r="D7176" s="85">
        <v>7172</v>
      </c>
      <c r="E7176" s="86" t="s">
        <v>14803</v>
      </c>
      <c r="F7176" s="85" t="s">
        <v>240</v>
      </c>
      <c r="G7176" s="86" t="s">
        <v>82</v>
      </c>
      <c r="H7176" s="85" t="s">
        <v>2</v>
      </c>
      <c r="I7176" s="85">
        <v>1</v>
      </c>
      <c r="J7176" s="88">
        <v>0.2275931545562333</v>
      </c>
      <c r="K7176" s="146">
        <v>0.27777720482722484</v>
      </c>
      <c r="L7176" s="147">
        <v>8.2020351663418077E-10</v>
      </c>
      <c r="M7176" s="147">
        <v>2.9714232972511811E-2</v>
      </c>
      <c r="N7176" s="87">
        <v>3.918248694307791</v>
      </c>
      <c r="O7176" s="88">
        <v>0.19828831467217081</v>
      </c>
      <c r="P7176" s="89">
        <v>50.606362725324914</v>
      </c>
    </row>
    <row r="7177" spans="1:16">
      <c r="A7177" s="75" t="s">
        <v>14931</v>
      </c>
      <c r="B7177" s="85">
        <v>7173</v>
      </c>
      <c r="C7177" s="85">
        <v>9957</v>
      </c>
      <c r="D7177" s="85">
        <v>7173</v>
      </c>
      <c r="E7177" s="86" t="s">
        <v>14803</v>
      </c>
      <c r="F7177" s="85" t="s">
        <v>1171</v>
      </c>
      <c r="G7177" s="86" t="s">
        <v>82</v>
      </c>
      <c r="H7177" s="85" t="s">
        <v>2</v>
      </c>
      <c r="I7177" s="85">
        <v>1</v>
      </c>
      <c r="J7177" s="88">
        <v>0.91797008022514748</v>
      </c>
      <c r="K7177" s="146">
        <v>2.9383772859292612</v>
      </c>
      <c r="L7177" s="147">
        <v>4.9713782332036552E-9</v>
      </c>
      <c r="M7177" s="147">
        <v>2.2581105546594701E-2</v>
      </c>
      <c r="N7177" s="87">
        <v>10.094039225142931</v>
      </c>
      <c r="O7177" s="88">
        <v>0.88695867416057617</v>
      </c>
      <c r="P7177" s="89">
        <v>87.869548986027141</v>
      </c>
    </row>
    <row r="7178" spans="1:16">
      <c r="A7178" s="75" t="s">
        <v>14932</v>
      </c>
      <c r="B7178" s="85">
        <v>7174</v>
      </c>
      <c r="C7178" s="85">
        <v>9958</v>
      </c>
      <c r="D7178" s="85">
        <v>7174</v>
      </c>
      <c r="E7178" s="86" t="s">
        <v>14803</v>
      </c>
      <c r="F7178" s="85" t="s">
        <v>6317</v>
      </c>
      <c r="G7178" s="86" t="s">
        <v>82</v>
      </c>
      <c r="H7178" s="85" t="s">
        <v>2</v>
      </c>
      <c r="I7178" s="85">
        <v>1</v>
      </c>
      <c r="J7178" s="88">
        <v>0.55115610940652005</v>
      </c>
      <c r="K7178" s="146">
        <v>0.52794540576103277</v>
      </c>
      <c r="L7178" s="147">
        <v>2.253452365916208E-9</v>
      </c>
      <c r="M7178" s="147">
        <v>5.8097559610117908E-2</v>
      </c>
      <c r="N7178" s="87">
        <v>9.3799488728930935</v>
      </c>
      <c r="O7178" s="88">
        <v>0.49579804918122278</v>
      </c>
      <c r="P7178" s="89">
        <v>52.857222987005677</v>
      </c>
    </row>
    <row r="7179" spans="1:16">
      <c r="A7179" s="75" t="s">
        <v>14933</v>
      </c>
      <c r="B7179" s="85">
        <v>7175</v>
      </c>
      <c r="C7179" s="85">
        <v>9959</v>
      </c>
      <c r="D7179" s="85">
        <v>7175</v>
      </c>
      <c r="E7179" s="86" t="s">
        <v>14803</v>
      </c>
      <c r="F7179" s="85" t="s">
        <v>4389</v>
      </c>
      <c r="G7179" s="86" t="s">
        <v>82</v>
      </c>
      <c r="H7179" s="85" t="s">
        <v>2</v>
      </c>
      <c r="I7179" s="85">
        <v>1</v>
      </c>
      <c r="J7179" s="88">
        <v>0.94579055891672237</v>
      </c>
      <c r="K7179" s="146">
        <v>1.3126409633386777</v>
      </c>
      <c r="L7179" s="147">
        <v>4.9089283238573288E-9</v>
      </c>
      <c r="M7179" s="147">
        <v>2.244031238148099E-2</v>
      </c>
      <c r="N7179" s="87">
        <v>11.43666339538219</v>
      </c>
      <c r="O7179" s="88">
        <v>0.88443619493342773</v>
      </c>
      <c r="P7179" s="89">
        <v>77.333411359342691</v>
      </c>
    </row>
    <row r="7180" spans="1:16">
      <c r="A7180" s="75" t="s">
        <v>14934</v>
      </c>
      <c r="B7180" s="85">
        <v>7176</v>
      </c>
      <c r="C7180" s="85">
        <v>9960</v>
      </c>
      <c r="D7180" s="85">
        <v>7176</v>
      </c>
      <c r="E7180" s="86" t="s">
        <v>14803</v>
      </c>
      <c r="F7180" s="85" t="s">
        <v>3724</v>
      </c>
      <c r="G7180" s="86" t="s">
        <v>82</v>
      </c>
      <c r="H7180" s="85" t="s">
        <v>2</v>
      </c>
      <c r="I7180" s="85">
        <v>1</v>
      </c>
      <c r="J7180" s="88">
        <v>0.33545374040497922</v>
      </c>
      <c r="K7180" s="146">
        <v>0.36892546934532827</v>
      </c>
      <c r="L7180" s="147">
        <v>1.516058685462175E-9</v>
      </c>
      <c r="M7180" s="147">
        <v>2.846786001641597E-2</v>
      </c>
      <c r="N7180" s="87">
        <v>5.3835266621161013</v>
      </c>
      <c r="O7180" s="88">
        <v>0.2954321548670199</v>
      </c>
      <c r="P7180" s="89">
        <v>54.877067284903994</v>
      </c>
    </row>
    <row r="7181" spans="1:16">
      <c r="A7181" s="75" t="s">
        <v>14935</v>
      </c>
      <c r="B7181" s="85">
        <v>7177</v>
      </c>
      <c r="C7181" s="85">
        <v>9961</v>
      </c>
      <c r="D7181" s="85">
        <v>7177</v>
      </c>
      <c r="E7181" s="86" t="s">
        <v>14803</v>
      </c>
      <c r="F7181" s="85" t="s">
        <v>6321</v>
      </c>
      <c r="G7181" s="86" t="s">
        <v>82</v>
      </c>
      <c r="H7181" s="85" t="s">
        <v>2</v>
      </c>
      <c r="I7181" s="85">
        <v>1</v>
      </c>
      <c r="J7181" s="88">
        <v>1.46807410930796E-2</v>
      </c>
      <c r="K7181" s="146">
        <v>2.6642714869022852E-2</v>
      </c>
      <c r="L7181" s="147">
        <v>7.0739036658697382E-11</v>
      </c>
      <c r="M7181" s="147">
        <v>7.003363206876665E-4</v>
      </c>
      <c r="N7181" s="87">
        <v>9.3178044952282615E-2</v>
      </c>
      <c r="O7181" s="88">
        <v>8.0102662564174587E-3</v>
      </c>
      <c r="P7181" s="89">
        <v>85.967314086913873</v>
      </c>
    </row>
    <row r="7182" spans="1:16">
      <c r="A7182" s="75" t="s">
        <v>14936</v>
      </c>
      <c r="B7182" s="85">
        <v>7178</v>
      </c>
      <c r="C7182" s="85">
        <v>9962</v>
      </c>
      <c r="D7182" s="85">
        <v>7178</v>
      </c>
      <c r="E7182" s="86" t="s">
        <v>14803</v>
      </c>
      <c r="F7182" s="85" t="s">
        <v>6323</v>
      </c>
      <c r="G7182" s="86" t="s">
        <v>82</v>
      </c>
      <c r="H7182" s="85" t="s">
        <v>2</v>
      </c>
      <c r="I7182" s="85">
        <v>1</v>
      </c>
      <c r="J7182" s="88">
        <v>0.58882788154178678</v>
      </c>
      <c r="K7182" s="146">
        <v>0.42118302486157361</v>
      </c>
      <c r="L7182" s="147">
        <v>1.972780660946187E-9</v>
      </c>
      <c r="M7182" s="147">
        <v>8.095209368891422E-2</v>
      </c>
      <c r="N7182" s="87">
        <v>10.70632747385314</v>
      </c>
      <c r="O7182" s="88">
        <v>0.522908722185635</v>
      </c>
      <c r="P7182" s="89">
        <v>48.841091724746526</v>
      </c>
    </row>
    <row r="7183" spans="1:16">
      <c r="A7183" s="75" t="s">
        <v>14937</v>
      </c>
      <c r="B7183" s="85">
        <v>7179</v>
      </c>
      <c r="C7183" s="85">
        <v>9963</v>
      </c>
      <c r="D7183" s="85">
        <v>7179</v>
      </c>
      <c r="E7183" s="86" t="s">
        <v>14803</v>
      </c>
      <c r="F7183" s="85" t="s">
        <v>4646</v>
      </c>
      <c r="G7183" s="86" t="s">
        <v>82</v>
      </c>
      <c r="H7183" s="85" t="s">
        <v>2</v>
      </c>
      <c r="I7183" s="85">
        <v>1</v>
      </c>
      <c r="J7183" s="88">
        <v>0.40408249334910501</v>
      </c>
      <c r="K7183" s="146">
        <v>0.76600517783424971</v>
      </c>
      <c r="L7183" s="147">
        <v>2.269422547523292E-9</v>
      </c>
      <c r="M7183" s="147">
        <v>1.014004821391554E-2</v>
      </c>
      <c r="N7183" s="87">
        <v>8.6879307989398082</v>
      </c>
      <c r="O7183" s="88">
        <v>0.38734203561759251</v>
      </c>
      <c r="P7183" s="89">
        <v>44.583922752338225</v>
      </c>
    </row>
    <row r="7184" spans="1:16">
      <c r="A7184" s="75" t="s">
        <v>14938</v>
      </c>
      <c r="B7184" s="85">
        <v>7180</v>
      </c>
      <c r="C7184" s="85">
        <v>9964</v>
      </c>
      <c r="D7184" s="85">
        <v>7180</v>
      </c>
      <c r="E7184" s="86" t="s">
        <v>14803</v>
      </c>
      <c r="F7184" s="85" t="s">
        <v>4648</v>
      </c>
      <c r="G7184" s="86" t="s">
        <v>82</v>
      </c>
      <c r="H7184" s="85" t="s">
        <v>2</v>
      </c>
      <c r="I7184" s="85">
        <v>1</v>
      </c>
      <c r="J7184" s="88">
        <v>0.94014463596777931</v>
      </c>
      <c r="K7184" s="146">
        <v>2.6945995012273447</v>
      </c>
      <c r="L7184" s="147">
        <v>6.6729165281904793E-9</v>
      </c>
      <c r="M7184" s="147">
        <v>4.5589999203772156E-3</v>
      </c>
      <c r="N7184" s="87">
        <v>11.16859781450921</v>
      </c>
      <c r="O7184" s="88">
        <v>0.92146647089086176</v>
      </c>
      <c r="P7184" s="89">
        <v>82.505117132410092</v>
      </c>
    </row>
    <row r="7185" spans="1:16">
      <c r="A7185" s="75" t="s">
        <v>14939</v>
      </c>
      <c r="B7185" s="85">
        <v>7181</v>
      </c>
      <c r="C7185" s="85">
        <v>9965</v>
      </c>
      <c r="D7185" s="85">
        <v>7181</v>
      </c>
      <c r="E7185" s="86" t="s">
        <v>14803</v>
      </c>
      <c r="F7185" s="85" t="s">
        <v>891</v>
      </c>
      <c r="G7185" s="86" t="s">
        <v>82</v>
      </c>
      <c r="H7185" s="85" t="s">
        <v>2</v>
      </c>
      <c r="I7185" s="85">
        <v>1</v>
      </c>
      <c r="J7185" s="88">
        <v>0.71274930228920386</v>
      </c>
      <c r="K7185" s="146">
        <v>1.0758592480105187</v>
      </c>
      <c r="L7185" s="147">
        <v>2.979630622118196E-9</v>
      </c>
      <c r="M7185" s="147">
        <v>5.7212562371321003E-2</v>
      </c>
      <c r="N7185" s="87">
        <v>13.063353022583319</v>
      </c>
      <c r="O7185" s="88">
        <v>0.63009281382582716</v>
      </c>
      <c r="P7185" s="89">
        <v>48.233620628375569</v>
      </c>
    </row>
    <row r="7186" spans="1:16">
      <c r="A7186" s="75" t="s">
        <v>14940</v>
      </c>
      <c r="B7186" s="85">
        <v>7182</v>
      </c>
      <c r="C7186" s="85">
        <v>9966</v>
      </c>
      <c r="D7186" s="85">
        <v>7182</v>
      </c>
      <c r="E7186" s="86" t="s">
        <v>14803</v>
      </c>
      <c r="F7186" s="85" t="s">
        <v>5087</v>
      </c>
      <c r="G7186" s="86" t="s">
        <v>82</v>
      </c>
      <c r="H7186" s="85" t="s">
        <v>2</v>
      </c>
      <c r="I7186" s="85">
        <v>1</v>
      </c>
      <c r="J7186" s="88">
        <v>1.0590201300273709</v>
      </c>
      <c r="K7186" s="146">
        <v>1.0107996649951172</v>
      </c>
      <c r="L7186" s="147">
        <v>4.3287053294519863E-9</v>
      </c>
      <c r="M7186" s="147">
        <v>0.1387265665766845</v>
      </c>
      <c r="N7186" s="87">
        <v>15.97523890902843</v>
      </c>
      <c r="O7186" s="88">
        <v>0.97191832492162555</v>
      </c>
      <c r="P7186" s="89">
        <v>60.839047882554318</v>
      </c>
    </row>
    <row r="7187" spans="1:16">
      <c r="A7187" s="75" t="s">
        <v>14941</v>
      </c>
      <c r="B7187" s="85">
        <v>7183</v>
      </c>
      <c r="C7187" s="85">
        <v>9967</v>
      </c>
      <c r="D7187" s="85">
        <v>7183</v>
      </c>
      <c r="E7187" s="86" t="s">
        <v>14803</v>
      </c>
      <c r="F7187" s="85" t="s">
        <v>6329</v>
      </c>
      <c r="G7187" s="86" t="s">
        <v>82</v>
      </c>
      <c r="H7187" s="85" t="s">
        <v>2</v>
      </c>
      <c r="I7187" s="85">
        <v>1</v>
      </c>
      <c r="J7187" s="88">
        <v>0.48508834992036198</v>
      </c>
      <c r="K7187" s="146">
        <v>0.55408215259177052</v>
      </c>
      <c r="L7187" s="147">
        <v>2.2106300265498571E-9</v>
      </c>
      <c r="M7187" s="147">
        <v>5.9453749535447693E-2</v>
      </c>
      <c r="N7187" s="87">
        <v>6.2676003163370986</v>
      </c>
      <c r="O7187" s="88">
        <v>0.43944703293328918</v>
      </c>
      <c r="P7187" s="89">
        <v>70.11408046997326</v>
      </c>
    </row>
    <row r="7188" spans="1:16">
      <c r="A7188" s="75" t="s">
        <v>14942</v>
      </c>
      <c r="B7188" s="85">
        <v>7184</v>
      </c>
      <c r="C7188" s="85">
        <v>9968</v>
      </c>
      <c r="D7188" s="85">
        <v>7184</v>
      </c>
      <c r="E7188" s="86" t="s">
        <v>14803</v>
      </c>
      <c r="F7188" s="85" t="s">
        <v>1039</v>
      </c>
      <c r="G7188" s="86" t="s">
        <v>82</v>
      </c>
      <c r="H7188" s="85" t="s">
        <v>2</v>
      </c>
      <c r="I7188" s="85">
        <v>1</v>
      </c>
      <c r="J7188" s="88">
        <v>3.6369492609269083E-2</v>
      </c>
      <c r="K7188" s="146">
        <v>6.3466449627742005E-2</v>
      </c>
      <c r="L7188" s="147">
        <v>2.805204083547755E-10</v>
      </c>
      <c r="M7188" s="147">
        <v>1.6775364250220519E-3</v>
      </c>
      <c r="N7188" s="87">
        <v>5.700334477648302</v>
      </c>
      <c r="O7188" s="88">
        <v>2.9114238791262459E-2</v>
      </c>
      <c r="P7188" s="89">
        <v>5.1074614841327115</v>
      </c>
    </row>
    <row r="7189" spans="1:16">
      <c r="A7189" s="75" t="s">
        <v>14943</v>
      </c>
      <c r="B7189" s="85">
        <v>7185</v>
      </c>
      <c r="C7189" s="85">
        <v>9969</v>
      </c>
      <c r="D7189" s="85">
        <v>7185</v>
      </c>
      <c r="E7189" s="86" t="s">
        <v>14803</v>
      </c>
      <c r="F7189" s="85" t="s">
        <v>6332</v>
      </c>
      <c r="G7189" s="86" t="s">
        <v>82</v>
      </c>
      <c r="H7189" s="85" t="s">
        <v>2</v>
      </c>
      <c r="I7189" s="85">
        <v>1</v>
      </c>
      <c r="J7189" s="88">
        <v>0.5021685671621956</v>
      </c>
      <c r="K7189" s="146">
        <v>0.31485341458642929</v>
      </c>
      <c r="L7189" s="147">
        <v>1.6426928038176711E-9</v>
      </c>
      <c r="M7189" s="147">
        <v>6.7551041722305791E-2</v>
      </c>
      <c r="N7189" s="87">
        <v>9.052452849736941</v>
      </c>
      <c r="O7189" s="88">
        <v>0.44636845414249088</v>
      </c>
      <c r="P7189" s="89">
        <v>49.309116716963857</v>
      </c>
    </row>
    <row r="7190" spans="1:16">
      <c r="A7190" s="75" t="s">
        <v>14944</v>
      </c>
      <c r="B7190" s="85">
        <v>7186</v>
      </c>
      <c r="C7190" s="85">
        <v>9970</v>
      </c>
      <c r="D7190" s="85">
        <v>7186</v>
      </c>
      <c r="E7190" s="86" t="s">
        <v>14803</v>
      </c>
      <c r="F7190" s="85" t="s">
        <v>4653</v>
      </c>
      <c r="G7190" s="86" t="s">
        <v>82</v>
      </c>
      <c r="H7190" s="85" t="s">
        <v>2</v>
      </c>
      <c r="I7190" s="85">
        <v>1</v>
      </c>
      <c r="J7190" s="88">
        <v>0.35920704066748299</v>
      </c>
      <c r="K7190" s="146">
        <v>0.81323802130483802</v>
      </c>
      <c r="L7190" s="147">
        <v>2.5751625514025952E-9</v>
      </c>
      <c r="M7190" s="147">
        <v>8.6863799741794014E-3</v>
      </c>
      <c r="N7190" s="87">
        <v>7.5673545429089</v>
      </c>
      <c r="O7190" s="88">
        <v>0.33960482620714139</v>
      </c>
      <c r="P7190" s="89">
        <v>44.877615325341544</v>
      </c>
    </row>
    <row r="7191" spans="1:16">
      <c r="A7191" s="75" t="s">
        <v>14945</v>
      </c>
      <c r="B7191" s="85">
        <v>7187</v>
      </c>
      <c r="C7191" s="85">
        <v>9971</v>
      </c>
      <c r="D7191" s="85">
        <v>7187</v>
      </c>
      <c r="E7191" s="86" t="s">
        <v>14803</v>
      </c>
      <c r="F7191" s="85" t="s">
        <v>4655</v>
      </c>
      <c r="G7191" s="86" t="s">
        <v>82</v>
      </c>
      <c r="H7191" s="85" t="s">
        <v>2</v>
      </c>
      <c r="I7191" s="85">
        <v>1</v>
      </c>
      <c r="J7191" s="88">
        <v>0.4119018520099646</v>
      </c>
      <c r="K7191" s="146">
        <v>0.56935493187271713</v>
      </c>
      <c r="L7191" s="147">
        <v>2.113430354650351E-9</v>
      </c>
      <c r="M7191" s="147">
        <v>1.29181702466243E-2</v>
      </c>
      <c r="N7191" s="87">
        <v>11.26322799936862</v>
      </c>
      <c r="O7191" s="88">
        <v>0.38251233657968031</v>
      </c>
      <c r="P7191" s="89">
        <v>33.961164295095749</v>
      </c>
    </row>
    <row r="7192" spans="1:16">
      <c r="A7192" s="75" t="s">
        <v>14946</v>
      </c>
      <c r="B7192" s="85">
        <v>7188</v>
      </c>
      <c r="C7192" s="85">
        <v>9972</v>
      </c>
      <c r="D7192" s="85">
        <v>7188</v>
      </c>
      <c r="E7192" s="86" t="s">
        <v>14803</v>
      </c>
      <c r="F7192" s="85" t="s">
        <v>6336</v>
      </c>
      <c r="G7192" s="86" t="s">
        <v>82</v>
      </c>
      <c r="H7192" s="85" t="s">
        <v>2</v>
      </c>
      <c r="I7192" s="85">
        <v>1</v>
      </c>
      <c r="J7192" s="88">
        <v>1.0691124765726969</v>
      </c>
      <c r="K7192" s="146">
        <v>1.268018568129893</v>
      </c>
      <c r="L7192" s="147">
        <v>5.0077509655208523E-9</v>
      </c>
      <c r="M7192" s="147">
        <v>0.12071911387053109</v>
      </c>
      <c r="N7192" s="87">
        <v>13.60169968209077</v>
      </c>
      <c r="O7192" s="88">
        <v>0.97855002709277494</v>
      </c>
      <c r="P7192" s="89">
        <v>71.943216654108497</v>
      </c>
    </row>
    <row r="7193" spans="1:16">
      <c r="A7193" s="75" t="s">
        <v>14947</v>
      </c>
      <c r="B7193" s="85">
        <v>7189</v>
      </c>
      <c r="C7193" s="85">
        <v>9973</v>
      </c>
      <c r="D7193" s="85">
        <v>7189</v>
      </c>
      <c r="E7193" s="86" t="s">
        <v>14803</v>
      </c>
      <c r="F7193" s="85" t="s">
        <v>6338</v>
      </c>
      <c r="G7193" s="86" t="s">
        <v>82</v>
      </c>
      <c r="H7193" s="85" t="s">
        <v>2</v>
      </c>
      <c r="I7193" s="85">
        <v>1</v>
      </c>
      <c r="J7193" s="88">
        <v>1.033721551179805</v>
      </c>
      <c r="K7193" s="146">
        <v>1.1983947603811549</v>
      </c>
      <c r="L7193" s="147">
        <v>4.7970609516628418E-9</v>
      </c>
      <c r="M7193" s="147">
        <v>0.12737412734114359</v>
      </c>
      <c r="N7193" s="87">
        <v>13.147101737269621</v>
      </c>
      <c r="O7193" s="88">
        <v>0.94460987550489539</v>
      </c>
      <c r="P7193" s="89">
        <v>71.849286206335478</v>
      </c>
    </row>
    <row r="7194" spans="1:16">
      <c r="A7194" s="75" t="s">
        <v>14948</v>
      </c>
      <c r="B7194" s="85">
        <v>7190</v>
      </c>
      <c r="C7194" s="85">
        <v>9974</v>
      </c>
      <c r="D7194" s="85">
        <v>7190</v>
      </c>
      <c r="E7194" s="86" t="s">
        <v>14803</v>
      </c>
      <c r="F7194" s="85" t="s">
        <v>3916</v>
      </c>
      <c r="G7194" s="86" t="s">
        <v>82</v>
      </c>
      <c r="H7194" s="85" t="s">
        <v>2</v>
      </c>
      <c r="I7194" s="85">
        <v>1</v>
      </c>
      <c r="J7194" s="88">
        <v>0.43381268482278668</v>
      </c>
      <c r="K7194" s="146">
        <v>0.56397458166174919</v>
      </c>
      <c r="L7194" s="147">
        <v>2.3912576732914348E-9</v>
      </c>
      <c r="M7194" s="147">
        <v>4.1250232854477903E-2</v>
      </c>
      <c r="N7194" s="87">
        <v>5.2137867943985654</v>
      </c>
      <c r="O7194" s="88">
        <v>0.3924016611202974</v>
      </c>
      <c r="P7194" s="89">
        <v>75.262314435617952</v>
      </c>
    </row>
    <row r="7195" spans="1:16">
      <c r="A7195" s="75" t="s">
        <v>14949</v>
      </c>
      <c r="B7195" s="85">
        <v>7191</v>
      </c>
      <c r="C7195" s="85">
        <v>9975</v>
      </c>
      <c r="D7195" s="85">
        <v>7191</v>
      </c>
      <c r="E7195" s="86" t="s">
        <v>14803</v>
      </c>
      <c r="F7195" s="85" t="s">
        <v>6341</v>
      </c>
      <c r="G7195" s="86" t="s">
        <v>82</v>
      </c>
      <c r="H7195" s="85" t="s">
        <v>2</v>
      </c>
      <c r="I7195" s="85">
        <v>1</v>
      </c>
      <c r="J7195" s="88">
        <v>0.81271941312830009</v>
      </c>
      <c r="K7195" s="146">
        <v>0.71909363190386077</v>
      </c>
      <c r="L7195" s="147">
        <v>3.1780145270412779E-9</v>
      </c>
      <c r="M7195" s="147">
        <v>0.1060481966975594</v>
      </c>
      <c r="N7195" s="87">
        <v>12.55779675220159</v>
      </c>
      <c r="O7195" s="88">
        <v>0.73241441747707614</v>
      </c>
      <c r="P7195" s="89">
        <v>58.32348077688642</v>
      </c>
    </row>
    <row r="7196" spans="1:16">
      <c r="A7196" s="75" t="s">
        <v>14950</v>
      </c>
      <c r="B7196" s="85">
        <v>7192</v>
      </c>
      <c r="C7196" s="85">
        <v>9976</v>
      </c>
      <c r="D7196" s="85">
        <v>7192</v>
      </c>
      <c r="E7196" s="86" t="s">
        <v>14803</v>
      </c>
      <c r="F7196" s="85" t="s">
        <v>6343</v>
      </c>
      <c r="G7196" s="86" t="s">
        <v>82</v>
      </c>
      <c r="H7196" s="85" t="s">
        <v>2</v>
      </c>
      <c r="I7196" s="85">
        <v>1</v>
      </c>
      <c r="J7196" s="88">
        <v>0.4980360117052553</v>
      </c>
      <c r="K7196" s="146">
        <v>0.37449725913102139</v>
      </c>
      <c r="L7196" s="147">
        <v>1.762379788729221E-9</v>
      </c>
      <c r="M7196" s="147">
        <v>6.6281536923417969E-2</v>
      </c>
      <c r="N7196" s="87">
        <v>8.3557319132091301</v>
      </c>
      <c r="O7196" s="88">
        <v>0.44262903712806639</v>
      </c>
      <c r="P7196" s="89">
        <v>52.973101785175487</v>
      </c>
    </row>
    <row r="7197" spans="1:16">
      <c r="A7197" s="75" t="s">
        <v>14951</v>
      </c>
      <c r="B7197" s="85">
        <v>7193</v>
      </c>
      <c r="C7197" s="85">
        <v>9977</v>
      </c>
      <c r="D7197" s="85">
        <v>7193</v>
      </c>
      <c r="E7197" s="86" t="s">
        <v>14803</v>
      </c>
      <c r="F7197" s="85" t="s">
        <v>2923</v>
      </c>
      <c r="G7197" s="86" t="s">
        <v>82</v>
      </c>
      <c r="H7197" s="85" t="s">
        <v>2</v>
      </c>
      <c r="I7197" s="85">
        <v>1</v>
      </c>
      <c r="J7197" s="88">
        <v>0.78275636934112469</v>
      </c>
      <c r="K7197" s="146">
        <v>0.74879010752341013</v>
      </c>
      <c r="L7197" s="147">
        <v>3.1385646423696731E-9</v>
      </c>
      <c r="M7197" s="147">
        <v>5.9547894607931577E-2</v>
      </c>
      <c r="N7197" s="87">
        <v>10.893696307584889</v>
      </c>
      <c r="O7197" s="88">
        <v>0.70702251416640138</v>
      </c>
      <c r="P7197" s="89">
        <v>64.901984983198687</v>
      </c>
    </row>
    <row r="7198" spans="1:16">
      <c r="A7198" s="75" t="s">
        <v>14952</v>
      </c>
      <c r="B7198" s="85">
        <v>7194</v>
      </c>
      <c r="C7198" s="85">
        <v>9978</v>
      </c>
      <c r="D7198" s="85">
        <v>7194</v>
      </c>
      <c r="E7198" s="86" t="s">
        <v>14803</v>
      </c>
      <c r="F7198" s="85" t="s">
        <v>6346</v>
      </c>
      <c r="G7198" s="86" t="s">
        <v>82</v>
      </c>
      <c r="H7198" s="85" t="s">
        <v>2</v>
      </c>
      <c r="I7198" s="85">
        <v>1</v>
      </c>
      <c r="J7198" s="88">
        <v>0.110099811891841</v>
      </c>
      <c r="K7198" s="146">
        <v>0.14906364416236498</v>
      </c>
      <c r="L7198" s="147">
        <v>5.1508665024633779E-10</v>
      </c>
      <c r="M7198" s="147">
        <v>3.7209132364032149E-3</v>
      </c>
      <c r="N7198" s="87">
        <v>1.099618797256263</v>
      </c>
      <c r="O7198" s="88">
        <v>9.3882327022567866E-2</v>
      </c>
      <c r="P7198" s="89">
        <v>85.377157299257107</v>
      </c>
    </row>
    <row r="7199" spans="1:16">
      <c r="A7199" s="75" t="s">
        <v>14953</v>
      </c>
      <c r="B7199" s="85">
        <v>7195</v>
      </c>
      <c r="C7199" s="85">
        <v>9979</v>
      </c>
      <c r="D7199" s="85">
        <v>7195</v>
      </c>
      <c r="E7199" s="86" t="s">
        <v>14803</v>
      </c>
      <c r="F7199" s="85" t="s">
        <v>6348</v>
      </c>
      <c r="G7199" s="86" t="s">
        <v>82</v>
      </c>
      <c r="H7199" s="85" t="s">
        <v>2</v>
      </c>
      <c r="I7199" s="85">
        <v>1</v>
      </c>
      <c r="J7199" s="88">
        <v>0.71280159926634212</v>
      </c>
      <c r="K7199" s="146">
        <v>0.44504276761663775</v>
      </c>
      <c r="L7199" s="147">
        <v>2.274858110681293E-9</v>
      </c>
      <c r="M7199" s="147">
        <v>9.9040530414794395E-2</v>
      </c>
      <c r="N7199" s="87">
        <v>13.114099113285439</v>
      </c>
      <c r="O7199" s="88">
        <v>0.64258066654039936</v>
      </c>
      <c r="P7199" s="89">
        <v>48.999222972885967</v>
      </c>
    </row>
    <row r="7200" spans="1:16">
      <c r="A7200" s="75" t="s">
        <v>14954</v>
      </c>
      <c r="B7200" s="85">
        <v>7196</v>
      </c>
      <c r="C7200" s="85">
        <v>9980</v>
      </c>
      <c r="D7200" s="85">
        <v>7196</v>
      </c>
      <c r="E7200" s="86" t="s">
        <v>14803</v>
      </c>
      <c r="F7200" s="85" t="s">
        <v>6350</v>
      </c>
      <c r="G7200" s="86" t="s">
        <v>82</v>
      </c>
      <c r="H7200" s="85" t="s">
        <v>2</v>
      </c>
      <c r="I7200" s="85">
        <v>1</v>
      </c>
      <c r="J7200" s="88">
        <v>0.64742201797230903</v>
      </c>
      <c r="K7200" s="146">
        <v>0.38930457441987371</v>
      </c>
      <c r="L7200" s="147">
        <v>2.0442742792133331E-9</v>
      </c>
      <c r="M7200" s="147">
        <v>8.9340015862114625E-2</v>
      </c>
      <c r="N7200" s="87">
        <v>11.831099697029069</v>
      </c>
      <c r="O7200" s="88">
        <v>0.57496902455987842</v>
      </c>
      <c r="P7200" s="89">
        <v>48.598104933919203</v>
      </c>
    </row>
    <row r="7201" spans="1:16">
      <c r="A7201" s="75" t="s">
        <v>14955</v>
      </c>
      <c r="B7201" s="85">
        <v>7197</v>
      </c>
      <c r="C7201" s="85">
        <v>9981</v>
      </c>
      <c r="D7201" s="85">
        <v>7197</v>
      </c>
      <c r="E7201" s="86" t="s">
        <v>14803</v>
      </c>
      <c r="F7201" s="85" t="s">
        <v>1088</v>
      </c>
      <c r="G7201" s="86" t="s">
        <v>82</v>
      </c>
      <c r="H7201" s="85" t="s">
        <v>2</v>
      </c>
      <c r="I7201" s="85">
        <v>1</v>
      </c>
      <c r="J7201" s="88">
        <v>0.58712728737095277</v>
      </c>
      <c r="K7201" s="146">
        <v>2.1351407108415295</v>
      </c>
      <c r="L7201" s="147">
        <v>2.976742442868046E-9</v>
      </c>
      <c r="M7201" s="147">
        <v>1.9738836193476592E-2</v>
      </c>
      <c r="N7201" s="87">
        <v>6.6733464964227069</v>
      </c>
      <c r="O7201" s="88">
        <v>0.54739169830105272</v>
      </c>
      <c r="P7201" s="89">
        <v>82.026566220484099</v>
      </c>
    </row>
    <row r="7202" spans="1:16">
      <c r="A7202" s="75" t="s">
        <v>14956</v>
      </c>
      <c r="B7202" s="85">
        <v>7198</v>
      </c>
      <c r="C7202" s="85">
        <v>9982</v>
      </c>
      <c r="D7202" s="85">
        <v>7198</v>
      </c>
      <c r="E7202" s="86" t="s">
        <v>14803</v>
      </c>
      <c r="F7202" s="85" t="s">
        <v>6353</v>
      </c>
      <c r="G7202" s="86" t="s">
        <v>82</v>
      </c>
      <c r="H7202" s="85" t="s">
        <v>2</v>
      </c>
      <c r="I7202" s="85">
        <v>1</v>
      </c>
      <c r="J7202" s="88">
        <v>0.67240508801781695</v>
      </c>
      <c r="K7202" s="146">
        <v>0.40699176043536195</v>
      </c>
      <c r="L7202" s="147">
        <v>2.135131394159046E-9</v>
      </c>
      <c r="M7202" s="147">
        <v>9.2738678748557887E-2</v>
      </c>
      <c r="N7202" s="87">
        <v>12.26572392092435</v>
      </c>
      <c r="O7202" s="88">
        <v>0.59708236182206798</v>
      </c>
      <c r="P7202" s="89">
        <v>48.678933723878536</v>
      </c>
    </row>
    <row r="7203" spans="1:16">
      <c r="A7203" s="75" t="s">
        <v>14957</v>
      </c>
      <c r="B7203" s="85">
        <v>7199</v>
      </c>
      <c r="C7203" s="85">
        <v>9983</v>
      </c>
      <c r="D7203" s="85">
        <v>7199</v>
      </c>
      <c r="E7203" s="86" t="s">
        <v>14803</v>
      </c>
      <c r="F7203" s="85" t="s">
        <v>4544</v>
      </c>
      <c r="G7203" s="86" t="s">
        <v>82</v>
      </c>
      <c r="H7203" s="85" t="s">
        <v>2</v>
      </c>
      <c r="I7203" s="85">
        <v>1</v>
      </c>
      <c r="J7203" s="88">
        <v>0.76745182637271248</v>
      </c>
      <c r="K7203" s="146">
        <v>0.99305634918237029</v>
      </c>
      <c r="L7203" s="147">
        <v>3.2045713174107902E-9</v>
      </c>
      <c r="M7203" s="147">
        <v>4.3197482859023563E-2</v>
      </c>
      <c r="N7203" s="87">
        <v>11.469843480367629</v>
      </c>
      <c r="O7203" s="88">
        <v>0.69624374772604958</v>
      </c>
      <c r="P7203" s="89">
        <v>60.702114106245297</v>
      </c>
    </row>
    <row r="7204" spans="1:16">
      <c r="A7204" s="75" t="s">
        <v>14958</v>
      </c>
      <c r="B7204" s="85">
        <v>7200</v>
      </c>
      <c r="C7204" s="85">
        <v>9984</v>
      </c>
      <c r="D7204" s="85">
        <v>7200</v>
      </c>
      <c r="E7204" s="86" t="s">
        <v>14803</v>
      </c>
      <c r="F7204" s="85" t="s">
        <v>4546</v>
      </c>
      <c r="G7204" s="86" t="s">
        <v>82</v>
      </c>
      <c r="H7204" s="85" t="s">
        <v>2</v>
      </c>
      <c r="I7204" s="85">
        <v>1</v>
      </c>
      <c r="J7204" s="88">
        <v>0.71987643244898158</v>
      </c>
      <c r="K7204" s="146">
        <v>0.66187482059354252</v>
      </c>
      <c r="L7204" s="147">
        <v>2.8782857236329061E-9</v>
      </c>
      <c r="M7204" s="147">
        <v>9.1081227065442791E-2</v>
      </c>
      <c r="N7204" s="87">
        <v>10.84220428645839</v>
      </c>
      <c r="O7204" s="88">
        <v>0.6476253815737969</v>
      </c>
      <c r="P7204" s="89">
        <v>59.731892561982335</v>
      </c>
    </row>
    <row r="7205" spans="1:16">
      <c r="A7205" s="75" t="s">
        <v>14959</v>
      </c>
      <c r="B7205" s="85">
        <v>7201</v>
      </c>
      <c r="C7205" s="85">
        <v>9985</v>
      </c>
      <c r="D7205" s="85">
        <v>7201</v>
      </c>
      <c r="E7205" s="86" t="s">
        <v>14803</v>
      </c>
      <c r="F7205" s="85" t="s">
        <v>2925</v>
      </c>
      <c r="G7205" s="86" t="s">
        <v>82</v>
      </c>
      <c r="H7205" s="85" t="s">
        <v>2</v>
      </c>
      <c r="I7205" s="85">
        <v>1</v>
      </c>
      <c r="J7205" s="88">
        <v>0.5425599620659971</v>
      </c>
      <c r="K7205" s="146">
        <v>0.75867707055282319</v>
      </c>
      <c r="L7205" s="147">
        <v>2.7930576337776721E-9</v>
      </c>
      <c r="M7205" s="147">
        <v>2.53422473264115E-2</v>
      </c>
      <c r="N7205" s="87">
        <v>14.97117095955624</v>
      </c>
      <c r="O7205" s="88">
        <v>0.48997392315216443</v>
      </c>
      <c r="P7205" s="89">
        <v>32.727829003876913</v>
      </c>
    </row>
    <row r="7206" spans="1:16">
      <c r="A7206" s="75" t="s">
        <v>14960</v>
      </c>
      <c r="B7206" s="85">
        <v>7202</v>
      </c>
      <c r="C7206" s="85">
        <v>9986</v>
      </c>
      <c r="D7206" s="85">
        <v>7202</v>
      </c>
      <c r="E7206" s="86" t="s">
        <v>14803</v>
      </c>
      <c r="F7206" s="85" t="s">
        <v>4549</v>
      </c>
      <c r="G7206" s="86" t="s">
        <v>82</v>
      </c>
      <c r="H7206" s="85" t="s">
        <v>2</v>
      </c>
      <c r="I7206" s="85">
        <v>1</v>
      </c>
      <c r="J7206" s="88">
        <v>0.61099907423243827</v>
      </c>
      <c r="K7206" s="146">
        <v>0.90693607721393721</v>
      </c>
      <c r="L7206" s="147">
        <v>2.513612090090917E-9</v>
      </c>
      <c r="M7206" s="147">
        <v>5.9131258713835948E-2</v>
      </c>
      <c r="N7206" s="87">
        <v>8.8177939916783252</v>
      </c>
      <c r="O7206" s="88">
        <v>0.56001338094303099</v>
      </c>
      <c r="P7206" s="89">
        <v>63.509465232634845</v>
      </c>
    </row>
    <row r="7207" spans="1:16">
      <c r="A7207" s="75" t="s">
        <v>14961</v>
      </c>
      <c r="B7207" s="85">
        <v>7203</v>
      </c>
      <c r="C7207" s="85">
        <v>9987</v>
      </c>
      <c r="D7207" s="85">
        <v>7203</v>
      </c>
      <c r="E7207" s="86" t="s">
        <v>14803</v>
      </c>
      <c r="F7207" s="85" t="s">
        <v>3920</v>
      </c>
      <c r="G7207" s="86" t="s">
        <v>82</v>
      </c>
      <c r="H7207" s="85" t="s">
        <v>2</v>
      </c>
      <c r="I7207" s="85">
        <v>1</v>
      </c>
      <c r="J7207" s="88">
        <v>0.89451033393242796</v>
      </c>
      <c r="K7207" s="146">
        <v>1.4575285718631488</v>
      </c>
      <c r="L7207" s="147">
        <v>4.2997688145419207E-9</v>
      </c>
      <c r="M7207" s="147">
        <v>8.9036817691601544E-2</v>
      </c>
      <c r="N7207" s="87">
        <v>10.93150002790394</v>
      </c>
      <c r="O7207" s="88">
        <v>0.82843959801732714</v>
      </c>
      <c r="P7207" s="89">
        <v>75.78462204662101</v>
      </c>
    </row>
    <row r="7208" spans="1:16">
      <c r="A7208" s="75" t="s">
        <v>14962</v>
      </c>
      <c r="B7208" s="85">
        <v>7204</v>
      </c>
      <c r="C7208" s="85">
        <v>9988</v>
      </c>
      <c r="D7208" s="85">
        <v>7204</v>
      </c>
      <c r="E7208" s="86" t="s">
        <v>14803</v>
      </c>
      <c r="F7208" s="85" t="s">
        <v>4552</v>
      </c>
      <c r="G7208" s="86" t="s">
        <v>82</v>
      </c>
      <c r="H7208" s="85" t="s">
        <v>2</v>
      </c>
      <c r="I7208" s="85">
        <v>1</v>
      </c>
      <c r="J7208" s="88">
        <v>0.52063645388530322</v>
      </c>
      <c r="K7208" s="146">
        <v>1.2154928245423897</v>
      </c>
      <c r="L7208" s="147">
        <v>2.424188357946287E-9</v>
      </c>
      <c r="M7208" s="147">
        <v>2.014255311402241E-2</v>
      </c>
      <c r="N7208" s="87">
        <v>7.2971022115926676</v>
      </c>
      <c r="O7208" s="88">
        <v>0.49035674582816191</v>
      </c>
      <c r="P7208" s="89">
        <v>67.198832030768074</v>
      </c>
    </row>
    <row r="7209" spans="1:16">
      <c r="A7209" s="75" t="s">
        <v>14963</v>
      </c>
      <c r="B7209" s="85">
        <v>7205</v>
      </c>
      <c r="C7209" s="85">
        <v>9989</v>
      </c>
      <c r="D7209" s="85">
        <v>7205</v>
      </c>
      <c r="E7209" s="86" t="s">
        <v>14803</v>
      </c>
      <c r="F7209" s="85" t="s">
        <v>4554</v>
      </c>
      <c r="G7209" s="86" t="s">
        <v>82</v>
      </c>
      <c r="H7209" s="85" t="s">
        <v>2</v>
      </c>
      <c r="I7209" s="85">
        <v>1</v>
      </c>
      <c r="J7209" s="88">
        <v>0.23222579459552969</v>
      </c>
      <c r="K7209" s="146">
        <v>0.17037974188890204</v>
      </c>
      <c r="L7209" s="147">
        <v>8.7517279618026993E-10</v>
      </c>
      <c r="M7209" s="147">
        <v>3.042322784020229E-2</v>
      </c>
      <c r="N7209" s="87">
        <v>8.5314186011556465</v>
      </c>
      <c r="O7209" s="88">
        <v>0.2028998564264515</v>
      </c>
      <c r="P7209" s="89">
        <v>23.782663342643527</v>
      </c>
    </row>
    <row r="7210" spans="1:16">
      <c r="A7210" s="75" t="s">
        <v>14964</v>
      </c>
      <c r="B7210" s="85">
        <v>7206</v>
      </c>
      <c r="C7210" s="85">
        <v>9990</v>
      </c>
      <c r="D7210" s="85">
        <v>7206</v>
      </c>
      <c r="E7210" s="86" t="s">
        <v>14803</v>
      </c>
      <c r="F7210" s="85" t="s">
        <v>6362</v>
      </c>
      <c r="G7210" s="86" t="s">
        <v>82</v>
      </c>
      <c r="H7210" s="85" t="s">
        <v>2</v>
      </c>
      <c r="I7210" s="85">
        <v>1</v>
      </c>
      <c r="J7210" s="88">
        <v>0.91717125730970916</v>
      </c>
      <c r="K7210" s="146">
        <v>1.0667360464876618</v>
      </c>
      <c r="L7210" s="147">
        <v>4.1882611980622448E-9</v>
      </c>
      <c r="M7210" s="147">
        <v>9.5322383698466073E-2</v>
      </c>
      <c r="N7210" s="87">
        <v>11.9501887156968</v>
      </c>
      <c r="O7210" s="88">
        <v>0.8371149824617492</v>
      </c>
      <c r="P7210" s="89">
        <v>70.050356724675211</v>
      </c>
    </row>
    <row r="7211" spans="1:16">
      <c r="A7211" s="75" t="s">
        <v>14965</v>
      </c>
      <c r="B7211" s="85">
        <v>7207</v>
      </c>
      <c r="C7211" s="85">
        <v>9991</v>
      </c>
      <c r="D7211" s="85">
        <v>7207</v>
      </c>
      <c r="E7211" s="86" t="s">
        <v>14803</v>
      </c>
      <c r="F7211" s="85" t="s">
        <v>4556</v>
      </c>
      <c r="G7211" s="86" t="s">
        <v>82</v>
      </c>
      <c r="H7211" s="85" t="s">
        <v>2</v>
      </c>
      <c r="I7211" s="85">
        <v>1</v>
      </c>
      <c r="J7211" s="88">
        <v>0.5096566879725466</v>
      </c>
      <c r="K7211" s="146">
        <v>0.53874984274377347</v>
      </c>
      <c r="L7211" s="147">
        <v>1.9732034037519461E-9</v>
      </c>
      <c r="M7211" s="147">
        <v>3.1774155324747012E-2</v>
      </c>
      <c r="N7211" s="87">
        <v>10.58972689367797</v>
      </c>
      <c r="O7211" s="88">
        <v>0.46997141574099072</v>
      </c>
      <c r="P7211" s="89">
        <v>44.379937316566874</v>
      </c>
    </row>
    <row r="7212" spans="1:16">
      <c r="A7212" s="75" t="s">
        <v>14966</v>
      </c>
      <c r="B7212" s="85">
        <v>7208</v>
      </c>
      <c r="C7212" s="85">
        <v>9992</v>
      </c>
      <c r="D7212" s="85">
        <v>7208</v>
      </c>
      <c r="E7212" s="86" t="s">
        <v>14803</v>
      </c>
      <c r="F7212" s="85" t="s">
        <v>4398</v>
      </c>
      <c r="G7212" s="86" t="s">
        <v>82</v>
      </c>
      <c r="H7212" s="85" t="s">
        <v>2</v>
      </c>
      <c r="I7212" s="85">
        <v>1</v>
      </c>
      <c r="J7212" s="88">
        <v>0.50783992768184272</v>
      </c>
      <c r="K7212" s="146">
        <v>0.52893622737988244</v>
      </c>
      <c r="L7212" s="147">
        <v>2.0059332203345042E-9</v>
      </c>
      <c r="M7212" s="147">
        <v>4.0613950957666053E-2</v>
      </c>
      <c r="N7212" s="87">
        <v>10.77723901357289</v>
      </c>
      <c r="O7212" s="88">
        <v>0.46416890781071463</v>
      </c>
      <c r="P7212" s="89">
        <v>43.069371220786586</v>
      </c>
    </row>
    <row r="7213" spans="1:16">
      <c r="A7213" s="75" t="s">
        <v>14967</v>
      </c>
      <c r="B7213" s="85">
        <v>7209</v>
      </c>
      <c r="C7213" s="85">
        <v>9993</v>
      </c>
      <c r="D7213" s="85">
        <v>7209</v>
      </c>
      <c r="E7213" s="86" t="s">
        <v>14803</v>
      </c>
      <c r="F7213" s="85" t="s">
        <v>4559</v>
      </c>
      <c r="G7213" s="86" t="s">
        <v>82</v>
      </c>
      <c r="H7213" s="85" t="s">
        <v>2</v>
      </c>
      <c r="I7213" s="85">
        <v>1</v>
      </c>
      <c r="J7213" s="88">
        <v>0.47805738898965061</v>
      </c>
      <c r="K7213" s="146">
        <v>0.75040658774311664</v>
      </c>
      <c r="L7213" s="147">
        <v>1.8759913358470211E-9</v>
      </c>
      <c r="M7213" s="147">
        <v>3.7645492934017331E-2</v>
      </c>
      <c r="N7213" s="87">
        <v>8.4300798933880277</v>
      </c>
      <c r="O7213" s="88">
        <v>0.43980879007646428</v>
      </c>
      <c r="P7213" s="89">
        <v>52.17136677689377</v>
      </c>
    </row>
    <row r="7214" spans="1:16">
      <c r="A7214" s="75" t="s">
        <v>14968</v>
      </c>
      <c r="B7214" s="85">
        <v>7210</v>
      </c>
      <c r="C7214" s="85">
        <v>9994</v>
      </c>
      <c r="D7214" s="85">
        <v>7210</v>
      </c>
      <c r="E7214" s="86" t="s">
        <v>14803</v>
      </c>
      <c r="F7214" s="85" t="s">
        <v>4400</v>
      </c>
      <c r="G7214" s="86" t="s">
        <v>82</v>
      </c>
      <c r="H7214" s="85" t="s">
        <v>2</v>
      </c>
      <c r="I7214" s="85">
        <v>1</v>
      </c>
      <c r="J7214" s="88">
        <v>0.39544564550949929</v>
      </c>
      <c r="K7214" s="146">
        <v>0.65872849717656656</v>
      </c>
      <c r="L7214" s="147">
        <v>1.6314589051253771E-9</v>
      </c>
      <c r="M7214" s="147">
        <v>2.6914616801584631E-2</v>
      </c>
      <c r="N7214" s="87">
        <v>6.624208971863327</v>
      </c>
      <c r="O7214" s="88">
        <v>0.36402017617789451</v>
      </c>
      <c r="P7214" s="89">
        <v>54.953003101817771</v>
      </c>
    </row>
    <row r="7215" spans="1:16">
      <c r="A7215" s="75" t="s">
        <v>14969</v>
      </c>
      <c r="B7215" s="85">
        <v>7211</v>
      </c>
      <c r="C7215" s="85">
        <v>9995</v>
      </c>
      <c r="D7215" s="85">
        <v>7211</v>
      </c>
      <c r="E7215" s="86" t="s">
        <v>14803</v>
      </c>
      <c r="F7215" s="85" t="s">
        <v>6368</v>
      </c>
      <c r="G7215" s="86" t="s">
        <v>82</v>
      </c>
      <c r="H7215" s="85" t="s">
        <v>2</v>
      </c>
      <c r="I7215" s="85">
        <v>1</v>
      </c>
      <c r="J7215" s="88">
        <v>3.9411490198390617E-2</v>
      </c>
      <c r="K7215" s="146">
        <v>7.5402348388436347E-2</v>
      </c>
      <c r="L7215" s="147">
        <v>5.8035302026323439E-10</v>
      </c>
      <c r="M7215" s="147">
        <v>3.8036457168411459E-3</v>
      </c>
      <c r="N7215" s="87">
        <v>0.45092669517989897</v>
      </c>
      <c r="O7215" s="88">
        <v>2.9886494038107329E-2</v>
      </c>
      <c r="P7215" s="89">
        <v>66.277943527348711</v>
      </c>
    </row>
    <row r="7216" spans="1:16">
      <c r="A7216" s="75" t="s">
        <v>14970</v>
      </c>
      <c r="B7216" s="85">
        <v>7212</v>
      </c>
      <c r="C7216" s="85">
        <v>9996</v>
      </c>
      <c r="D7216" s="85">
        <v>7212</v>
      </c>
      <c r="E7216" s="86" t="s">
        <v>14803</v>
      </c>
      <c r="F7216" s="85" t="s">
        <v>6370</v>
      </c>
      <c r="G7216" s="86" t="s">
        <v>82</v>
      </c>
      <c r="H7216" s="85" t="s">
        <v>2</v>
      </c>
      <c r="I7216" s="85">
        <v>1</v>
      </c>
      <c r="J7216" s="88">
        <v>0.66604464706339972</v>
      </c>
      <c r="K7216" s="146">
        <v>0.59768846394964215</v>
      </c>
      <c r="L7216" s="147">
        <v>2.3333550798634349E-9</v>
      </c>
      <c r="M7216" s="147">
        <v>7.981780248457214E-2</v>
      </c>
      <c r="N7216" s="87">
        <v>11.30915538376793</v>
      </c>
      <c r="O7216" s="88">
        <v>0.59921096380838301</v>
      </c>
      <c r="P7216" s="89">
        <v>52.984590225759263</v>
      </c>
    </row>
    <row r="7217" spans="1:16">
      <c r="A7217" s="75" t="s">
        <v>14971</v>
      </c>
      <c r="B7217" s="85">
        <v>7213</v>
      </c>
      <c r="C7217" s="85">
        <v>9997</v>
      </c>
      <c r="D7217" s="85">
        <v>7213</v>
      </c>
      <c r="E7217" s="86" t="s">
        <v>14803</v>
      </c>
      <c r="F7217" s="85" t="s">
        <v>6372</v>
      </c>
      <c r="G7217" s="86" t="s">
        <v>82</v>
      </c>
      <c r="H7217" s="85" t="s">
        <v>2</v>
      </c>
      <c r="I7217" s="85">
        <v>1</v>
      </c>
      <c r="J7217" s="88">
        <v>0.3914496047513068</v>
      </c>
      <c r="K7217" s="146">
        <v>0.35917180004831661</v>
      </c>
      <c r="L7217" s="147">
        <v>1.5508690156606769E-9</v>
      </c>
      <c r="M7217" s="147">
        <v>5.0231135225219929E-2</v>
      </c>
      <c r="N7217" s="87">
        <v>5.9282821067309346</v>
      </c>
      <c r="O7217" s="88">
        <v>0.34990547706952979</v>
      </c>
      <c r="P7217" s="89">
        <v>59.023081353070104</v>
      </c>
    </row>
    <row r="7218" spans="1:16">
      <c r="A7218" s="75" t="s">
        <v>14972</v>
      </c>
      <c r="B7218" s="85">
        <v>7214</v>
      </c>
      <c r="C7218" s="85">
        <v>9998</v>
      </c>
      <c r="D7218" s="85">
        <v>7214</v>
      </c>
      <c r="E7218" s="86" t="s">
        <v>14803</v>
      </c>
      <c r="F7218" s="85" t="s">
        <v>2985</v>
      </c>
      <c r="G7218" s="86" t="s">
        <v>82</v>
      </c>
      <c r="H7218" s="85" t="s">
        <v>2</v>
      </c>
      <c r="I7218" s="85">
        <v>1</v>
      </c>
      <c r="J7218" s="88">
        <v>0.67558669668094096</v>
      </c>
      <c r="K7218" s="146">
        <v>0.92993445015432563</v>
      </c>
      <c r="L7218" s="147">
        <v>3.3451931185091252E-9</v>
      </c>
      <c r="M7218" s="147">
        <v>2.7581726620412281E-2</v>
      </c>
      <c r="N7218" s="87">
        <v>7.6938744817541158</v>
      </c>
      <c r="O7218" s="88">
        <v>0.61857263154325359</v>
      </c>
      <c r="P7218" s="89">
        <v>80.398066411167406</v>
      </c>
    </row>
    <row r="7219" spans="1:16">
      <c r="A7219" s="75" t="s">
        <v>14973</v>
      </c>
      <c r="B7219" s="85">
        <v>7215</v>
      </c>
      <c r="C7219" s="85">
        <v>9999</v>
      </c>
      <c r="D7219" s="85">
        <v>7215</v>
      </c>
      <c r="E7219" s="86" t="s">
        <v>14803</v>
      </c>
      <c r="F7219" s="85" t="s">
        <v>6375</v>
      </c>
      <c r="G7219" s="86" t="s">
        <v>82</v>
      </c>
      <c r="H7219" s="85" t="s">
        <v>2</v>
      </c>
      <c r="I7219" s="85">
        <v>1</v>
      </c>
      <c r="J7219" s="88">
        <v>1.3996386582560549</v>
      </c>
      <c r="K7219" s="146">
        <v>5.1658648393795739</v>
      </c>
      <c r="L7219" s="147">
        <v>7.992662495552373E-9</v>
      </c>
      <c r="M7219" s="147">
        <v>3.7975579289699999E-3</v>
      </c>
      <c r="N7219" s="87">
        <v>13.77035670335782</v>
      </c>
      <c r="O7219" s="88">
        <v>1.3745193297046621</v>
      </c>
      <c r="P7219" s="89">
        <v>99.81726394709105</v>
      </c>
    </row>
    <row r="7220" spans="1:16">
      <c r="A7220" s="75" t="s">
        <v>14974</v>
      </c>
      <c r="B7220" s="85">
        <v>7216</v>
      </c>
      <c r="C7220" s="85">
        <v>10000</v>
      </c>
      <c r="D7220" s="85">
        <v>7216</v>
      </c>
      <c r="E7220" s="86" t="s">
        <v>14803</v>
      </c>
      <c r="F7220" s="85" t="s">
        <v>6377</v>
      </c>
      <c r="G7220" s="86" t="s">
        <v>82</v>
      </c>
      <c r="H7220" s="85" t="s">
        <v>2</v>
      </c>
      <c r="I7220" s="85">
        <v>1</v>
      </c>
      <c r="J7220" s="88">
        <v>1.129586544084398</v>
      </c>
      <c r="K7220" s="146">
        <v>1.2631526064998351</v>
      </c>
      <c r="L7220" s="147">
        <v>5.1175241521020864E-9</v>
      </c>
      <c r="M7220" s="147">
        <v>0.1405183796012244</v>
      </c>
      <c r="N7220" s="87">
        <v>14.85288682259486</v>
      </c>
      <c r="O7220" s="88">
        <v>1.0304143946028681</v>
      </c>
      <c r="P7220" s="89">
        <v>69.37468836262569</v>
      </c>
    </row>
    <row r="7221" spans="1:16">
      <c r="A7221" s="75" t="s">
        <v>14975</v>
      </c>
      <c r="B7221" s="85">
        <v>7217</v>
      </c>
      <c r="C7221" s="85">
        <v>10001</v>
      </c>
      <c r="D7221" s="85">
        <v>7217</v>
      </c>
      <c r="E7221" s="86" t="s">
        <v>14803</v>
      </c>
      <c r="F7221" s="85" t="s">
        <v>243</v>
      </c>
      <c r="G7221" s="86" t="s">
        <v>82</v>
      </c>
      <c r="H7221" s="85" t="s">
        <v>2</v>
      </c>
      <c r="I7221" s="85">
        <v>1</v>
      </c>
      <c r="J7221" s="88">
        <v>1.0752068606358931</v>
      </c>
      <c r="K7221" s="146">
        <v>1.8290462330784203</v>
      </c>
      <c r="L7221" s="147">
        <v>6.4613747517760199E-9</v>
      </c>
      <c r="M7221" s="147">
        <v>2.975973172905504E-2</v>
      </c>
      <c r="N7221" s="87">
        <v>15.2313656431245</v>
      </c>
      <c r="O7221" s="88">
        <v>1.0420109289657991</v>
      </c>
      <c r="P7221" s="89">
        <v>68.412180061882168</v>
      </c>
    </row>
    <row r="7222" spans="1:16">
      <c r="A7222" s="75" t="s">
        <v>14976</v>
      </c>
      <c r="B7222" s="85">
        <v>7218</v>
      </c>
      <c r="C7222" s="85">
        <v>10002</v>
      </c>
      <c r="D7222" s="85">
        <v>7218</v>
      </c>
      <c r="E7222" s="86" t="s">
        <v>14803</v>
      </c>
      <c r="F7222" s="85" t="s">
        <v>3688</v>
      </c>
      <c r="G7222" s="86" t="s">
        <v>82</v>
      </c>
      <c r="H7222" s="85" t="s">
        <v>2</v>
      </c>
      <c r="I7222" s="85">
        <v>1</v>
      </c>
      <c r="J7222" s="88">
        <v>0.18612885911933111</v>
      </c>
      <c r="K7222" s="146">
        <v>0.27062492583184294</v>
      </c>
      <c r="L7222" s="147">
        <v>9.5241818453625937E-10</v>
      </c>
      <c r="M7222" s="147">
        <v>8.785068777109167E-3</v>
      </c>
      <c r="N7222" s="87">
        <v>1.9747155163306851</v>
      </c>
      <c r="O7222" s="88">
        <v>0.16718665691030621</v>
      </c>
      <c r="P7222" s="89">
        <v>84.663667008078136</v>
      </c>
    </row>
    <row r="7223" spans="1:16">
      <c r="A7223" s="75" t="s">
        <v>14977</v>
      </c>
      <c r="B7223" s="85">
        <v>7219</v>
      </c>
      <c r="C7223" s="85">
        <v>10003</v>
      </c>
      <c r="D7223" s="85">
        <v>7219</v>
      </c>
      <c r="E7223" s="86" t="s">
        <v>14803</v>
      </c>
      <c r="F7223" s="85" t="s">
        <v>6381</v>
      </c>
      <c r="G7223" s="86" t="s">
        <v>82</v>
      </c>
      <c r="H7223" s="85" t="s">
        <v>2</v>
      </c>
      <c r="I7223" s="85">
        <v>1</v>
      </c>
      <c r="J7223" s="88">
        <v>0.73665788805300358</v>
      </c>
      <c r="K7223" s="146">
        <v>1.1512076804303755</v>
      </c>
      <c r="L7223" s="147">
        <v>4.0317803444972104E-9</v>
      </c>
      <c r="M7223" s="147">
        <v>1.912141247038918E-2</v>
      </c>
      <c r="N7223" s="87">
        <v>8.3749764670569959</v>
      </c>
      <c r="O7223" s="88">
        <v>0.68783285740184152</v>
      </c>
      <c r="P7223" s="89">
        <v>82.1295271822476</v>
      </c>
    </row>
    <row r="7224" spans="1:16">
      <c r="A7224" s="75" t="s">
        <v>24106</v>
      </c>
      <c r="B7224" s="85">
        <v>7220</v>
      </c>
      <c r="C7224" s="85">
        <v>14693</v>
      </c>
      <c r="D7224" s="85">
        <v>7220</v>
      </c>
      <c r="E7224" s="86" t="s">
        <v>80</v>
      </c>
      <c r="F7224" s="85" t="s">
        <v>232</v>
      </c>
      <c r="G7224" s="86" t="s">
        <v>82</v>
      </c>
      <c r="H7224" s="85" t="s">
        <v>2</v>
      </c>
      <c r="I7224" s="85">
        <v>1</v>
      </c>
      <c r="J7224" s="88">
        <v>0.16706047476882169</v>
      </c>
      <c r="K7224" s="146">
        <v>0.23089370016641375</v>
      </c>
      <c r="L7224" s="147">
        <v>8.1588760140240968E-10</v>
      </c>
      <c r="M7224" s="147">
        <v>1.159057164658225E-2</v>
      </c>
      <c r="N7224" s="87">
        <v>1.896242999854983</v>
      </c>
      <c r="O7224" s="88">
        <v>0.1207242046471269</v>
      </c>
      <c r="P7224" s="89">
        <v>63.66494413234981</v>
      </c>
    </row>
    <row r="7225" spans="1:16">
      <c r="A7225" s="75" t="s">
        <v>24107</v>
      </c>
      <c r="B7225" s="85">
        <v>7221</v>
      </c>
      <c r="C7225" s="85">
        <v>14694</v>
      </c>
      <c r="D7225" s="85">
        <v>7221</v>
      </c>
      <c r="E7225" s="86" t="s">
        <v>80</v>
      </c>
      <c r="F7225" s="85" t="s">
        <v>758</v>
      </c>
      <c r="G7225" s="86" t="s">
        <v>82</v>
      </c>
      <c r="H7225" s="85" t="s">
        <v>2</v>
      </c>
      <c r="I7225" s="85">
        <v>1</v>
      </c>
      <c r="J7225" s="88">
        <v>0.19038181019401171</v>
      </c>
      <c r="K7225" s="146">
        <v>0.23311663857937442</v>
      </c>
      <c r="L7225" s="147">
        <v>8.6185817237081604E-10</v>
      </c>
      <c r="M7225" s="147">
        <v>1.219129916877415E-2</v>
      </c>
      <c r="N7225" s="87">
        <v>5.0180008301436194</v>
      </c>
      <c r="O7225" s="88">
        <v>0.17481294984780671</v>
      </c>
      <c r="P7225" s="89">
        <v>34.837170372250299</v>
      </c>
    </row>
    <row r="7226" spans="1:16">
      <c r="A7226" s="75" t="s">
        <v>24108</v>
      </c>
      <c r="B7226" s="85">
        <v>7222</v>
      </c>
      <c r="C7226" s="85">
        <v>14695</v>
      </c>
      <c r="D7226" s="85">
        <v>7222</v>
      </c>
      <c r="E7226" s="86" t="s">
        <v>80</v>
      </c>
      <c r="F7226" s="85" t="s">
        <v>283</v>
      </c>
      <c r="G7226" s="86" t="s">
        <v>82</v>
      </c>
      <c r="H7226" s="85" t="s">
        <v>2</v>
      </c>
      <c r="I7226" s="85">
        <v>1</v>
      </c>
      <c r="J7226" s="88">
        <v>0.95355441165926058</v>
      </c>
      <c r="K7226" s="146">
        <v>1.0753138382085168</v>
      </c>
      <c r="L7226" s="147">
        <v>4.0379512206690056E-9</v>
      </c>
      <c r="M7226" s="147">
        <v>2.343355291518311E-2</v>
      </c>
      <c r="N7226" s="87">
        <v>9.7602250959414221</v>
      </c>
      <c r="O7226" s="88">
        <v>0.79930319223028234</v>
      </c>
      <c r="P7226" s="89">
        <v>81.893930147436379</v>
      </c>
    </row>
    <row r="7227" spans="1:16">
      <c r="A7227" s="75" t="s">
        <v>24109</v>
      </c>
      <c r="B7227" s="85">
        <v>7223</v>
      </c>
      <c r="C7227" s="85">
        <v>14696</v>
      </c>
      <c r="D7227" s="85">
        <v>7223</v>
      </c>
      <c r="E7227" s="86" t="s">
        <v>80</v>
      </c>
      <c r="F7227" s="85" t="s">
        <v>24071</v>
      </c>
      <c r="G7227" s="86" t="s">
        <v>82</v>
      </c>
      <c r="H7227" s="85" t="s">
        <v>2</v>
      </c>
      <c r="I7227" s="85">
        <v>1</v>
      </c>
      <c r="J7227" s="88">
        <v>1.02214760380713</v>
      </c>
      <c r="K7227" s="146">
        <v>1.1504718733122221</v>
      </c>
      <c r="L7227" s="147">
        <v>4.324140330559959E-9</v>
      </c>
      <c r="M7227" s="147">
        <v>2.4206972429516579E-2</v>
      </c>
      <c r="N7227" s="87">
        <v>10.17830649387569</v>
      </c>
      <c r="O7227" s="88">
        <v>0.85657994708238339</v>
      </c>
      <c r="P7227" s="89">
        <v>84.157413376949251</v>
      </c>
    </row>
    <row r="7228" spans="1:16">
      <c r="A7228" s="75" t="s">
        <v>24110</v>
      </c>
      <c r="B7228" s="85">
        <v>7224</v>
      </c>
      <c r="C7228" s="85">
        <v>14697</v>
      </c>
      <c r="D7228" s="85">
        <v>7224</v>
      </c>
      <c r="E7228" s="86" t="s">
        <v>80</v>
      </c>
      <c r="F7228" s="85" t="s">
        <v>1077</v>
      </c>
      <c r="G7228" s="86" t="s">
        <v>82</v>
      </c>
      <c r="H7228" s="85" t="s">
        <v>2</v>
      </c>
      <c r="I7228" s="85">
        <v>1</v>
      </c>
      <c r="J7228" s="88">
        <v>0.28236255372637892</v>
      </c>
      <c r="K7228" s="146">
        <v>0.33471455055907656</v>
      </c>
      <c r="L7228" s="147">
        <v>1.2395646332200869E-9</v>
      </c>
      <c r="M7228" s="147">
        <v>1.841846194278457E-2</v>
      </c>
      <c r="N7228" s="87">
        <v>7.6492032471971374</v>
      </c>
      <c r="O7228" s="88">
        <v>0.26019280093762581</v>
      </c>
      <c r="P7228" s="89">
        <v>34.015673597504033</v>
      </c>
    </row>
    <row r="7229" spans="1:16">
      <c r="A7229" s="75" t="s">
        <v>24111</v>
      </c>
      <c r="B7229" s="85">
        <v>7225</v>
      </c>
      <c r="C7229" s="85">
        <v>14698</v>
      </c>
      <c r="D7229" s="85">
        <v>7225</v>
      </c>
      <c r="E7229" s="86" t="s">
        <v>80</v>
      </c>
      <c r="F7229" s="85" t="s">
        <v>24074</v>
      </c>
      <c r="G7229" s="86" t="s">
        <v>82</v>
      </c>
      <c r="H7229" s="85" t="s">
        <v>2</v>
      </c>
      <c r="I7229" s="85">
        <v>1</v>
      </c>
      <c r="J7229" s="88">
        <v>0.33841048881986641</v>
      </c>
      <c r="K7229" s="146">
        <v>0.4165832639821378</v>
      </c>
      <c r="L7229" s="147">
        <v>1.604244632975093E-9</v>
      </c>
      <c r="M7229" s="147">
        <v>1.944689648314183E-2</v>
      </c>
      <c r="N7229" s="87">
        <v>8.1589276833622684</v>
      </c>
      <c r="O7229" s="88">
        <v>0.30960293394665511</v>
      </c>
      <c r="P7229" s="89">
        <v>37.946522626741647</v>
      </c>
    </row>
    <row r="7230" spans="1:16">
      <c r="A7230" s="75" t="s">
        <v>24112</v>
      </c>
      <c r="B7230" s="85">
        <v>7226</v>
      </c>
      <c r="C7230" s="85">
        <v>14699</v>
      </c>
      <c r="D7230" s="85">
        <v>7226</v>
      </c>
      <c r="E7230" s="86" t="s">
        <v>80</v>
      </c>
      <c r="F7230" s="85" t="s">
        <v>31</v>
      </c>
      <c r="G7230" s="86" t="s">
        <v>82</v>
      </c>
      <c r="H7230" s="85" t="s">
        <v>2</v>
      </c>
      <c r="I7230" s="85">
        <v>1</v>
      </c>
      <c r="J7230" s="88">
        <v>0.35650564964076398</v>
      </c>
      <c r="K7230" s="146">
        <v>0.43811701234377132</v>
      </c>
      <c r="L7230" s="147">
        <v>1.6877205841098921E-9</v>
      </c>
      <c r="M7230" s="147">
        <v>2.0828185559693051E-2</v>
      </c>
      <c r="N7230" s="87">
        <v>8.5818606934640052</v>
      </c>
      <c r="O7230" s="88">
        <v>0.32580822340651278</v>
      </c>
      <c r="P7230" s="89">
        <v>37.964753221250753</v>
      </c>
    </row>
    <row r="7231" spans="1:16">
      <c r="A7231" s="75" t="s">
        <v>24113</v>
      </c>
      <c r="B7231" s="85">
        <v>7227</v>
      </c>
      <c r="C7231" s="85">
        <v>14700</v>
      </c>
      <c r="D7231" s="85">
        <v>7227</v>
      </c>
      <c r="E7231" s="86" t="s">
        <v>80</v>
      </c>
      <c r="F7231" s="85" t="s">
        <v>55</v>
      </c>
      <c r="G7231" s="86" t="s">
        <v>82</v>
      </c>
      <c r="H7231" s="85" t="s">
        <v>2</v>
      </c>
      <c r="I7231" s="85">
        <v>1</v>
      </c>
      <c r="J7231" s="88">
        <v>0.70817809772932938</v>
      </c>
      <c r="K7231" s="146">
        <v>0.9497860597128972</v>
      </c>
      <c r="L7231" s="147">
        <v>3.0495713579053782E-9</v>
      </c>
      <c r="M7231" s="147">
        <v>3.3682682988391492E-2</v>
      </c>
      <c r="N7231" s="87">
        <v>9.8246958559865902</v>
      </c>
      <c r="O7231" s="88">
        <v>0.62771041309584164</v>
      </c>
      <c r="P7231" s="89">
        <v>63.891078390314952</v>
      </c>
    </row>
    <row r="7232" spans="1:16">
      <c r="A7232" s="75" t="s">
        <v>24114</v>
      </c>
      <c r="B7232" s="85">
        <v>7228</v>
      </c>
      <c r="C7232" s="85">
        <v>14701</v>
      </c>
      <c r="D7232" s="85">
        <v>7228</v>
      </c>
      <c r="E7232" s="86" t="s">
        <v>80</v>
      </c>
      <c r="F7232" s="85" t="s">
        <v>238</v>
      </c>
      <c r="G7232" s="86" t="s">
        <v>82</v>
      </c>
      <c r="H7232" s="85" t="s">
        <v>2</v>
      </c>
      <c r="I7232" s="85">
        <v>1</v>
      </c>
      <c r="J7232" s="88">
        <v>1.319683618654111</v>
      </c>
      <c r="K7232" s="146">
        <v>2.0711077695168001</v>
      </c>
      <c r="L7232" s="147">
        <v>6.0009930433066932E-9</v>
      </c>
      <c r="M7232" s="147">
        <v>2.989008661201022E-2</v>
      </c>
      <c r="N7232" s="87">
        <v>15.965199650368991</v>
      </c>
      <c r="O7232" s="88">
        <v>1.268607205407706</v>
      </c>
      <c r="P7232" s="89">
        <v>79.460779269264307</v>
      </c>
    </row>
    <row r="7233" spans="1:16">
      <c r="A7233" s="75" t="s">
        <v>24115</v>
      </c>
      <c r="B7233" s="85">
        <v>7229</v>
      </c>
      <c r="C7233" s="85">
        <v>14702</v>
      </c>
      <c r="D7233" s="85">
        <v>7229</v>
      </c>
      <c r="E7233" s="86" t="s">
        <v>80</v>
      </c>
      <c r="F7233" s="85" t="s">
        <v>880</v>
      </c>
      <c r="G7233" s="86" t="s">
        <v>82</v>
      </c>
      <c r="H7233" s="85" t="s">
        <v>2</v>
      </c>
      <c r="I7233" s="85">
        <v>1</v>
      </c>
      <c r="J7233" s="88">
        <v>0.74556563465991388</v>
      </c>
      <c r="K7233" s="146">
        <v>0.91553064716538846</v>
      </c>
      <c r="L7233" s="147">
        <v>3.5488672430397561E-9</v>
      </c>
      <c r="M7233" s="147">
        <v>5.8541708501528733E-2</v>
      </c>
      <c r="N7233" s="87">
        <v>11.31528749186662</v>
      </c>
      <c r="O7233" s="88">
        <v>0.69236512272496065</v>
      </c>
      <c r="P7233" s="89">
        <v>61.188469424451625</v>
      </c>
    </row>
    <row r="7234" spans="1:16">
      <c r="A7234" s="75" t="s">
        <v>24116</v>
      </c>
      <c r="B7234" s="85">
        <v>7230</v>
      </c>
      <c r="C7234" s="85">
        <v>14703</v>
      </c>
      <c r="D7234" s="85">
        <v>7230</v>
      </c>
      <c r="E7234" s="86" t="s">
        <v>80</v>
      </c>
      <c r="F7234" s="85" t="s">
        <v>24080</v>
      </c>
      <c r="G7234" s="86" t="s">
        <v>82</v>
      </c>
      <c r="H7234" s="85" t="s">
        <v>2</v>
      </c>
      <c r="I7234" s="85">
        <v>1</v>
      </c>
      <c r="J7234" s="88">
        <v>0.9227345351069649</v>
      </c>
      <c r="K7234" s="146">
        <v>1.2411559402015389</v>
      </c>
      <c r="L7234" s="147">
        <v>3.9514510120792812E-9</v>
      </c>
      <c r="M7234" s="147">
        <v>3.4866737554583159E-2</v>
      </c>
      <c r="N7234" s="87">
        <v>10.72085364997797</v>
      </c>
      <c r="O7234" s="88">
        <v>0.80890349870993916</v>
      </c>
      <c r="P7234" s="89">
        <v>75.451407613572016</v>
      </c>
    </row>
    <row r="7235" spans="1:16">
      <c r="A7235" s="75" t="s">
        <v>24117</v>
      </c>
      <c r="B7235" s="85">
        <v>7231</v>
      </c>
      <c r="C7235" s="85">
        <v>14704</v>
      </c>
      <c r="D7235" s="85">
        <v>7231</v>
      </c>
      <c r="E7235" s="86" t="s">
        <v>80</v>
      </c>
      <c r="F7235" s="85" t="s">
        <v>11</v>
      </c>
      <c r="G7235" s="86" t="s">
        <v>82</v>
      </c>
      <c r="H7235" s="85" t="s">
        <v>2</v>
      </c>
      <c r="I7235" s="85">
        <v>1</v>
      </c>
      <c r="J7235" s="88">
        <v>0.35055216385625132</v>
      </c>
      <c r="K7235" s="146">
        <v>0.43118507224982</v>
      </c>
      <c r="L7235" s="147">
        <v>1.6599714881862831E-9</v>
      </c>
      <c r="M7235" s="147">
        <v>2.0489802874045469E-2</v>
      </c>
      <c r="N7235" s="87">
        <v>8.4849703144479669</v>
      </c>
      <c r="O7235" s="88">
        <v>0.32026524438446868</v>
      </c>
      <c r="P7235" s="89">
        <v>37.745004698381813</v>
      </c>
    </row>
    <row r="7236" spans="1:16">
      <c r="A7236" s="75" t="s">
        <v>24118</v>
      </c>
      <c r="B7236" s="85">
        <v>7232</v>
      </c>
      <c r="C7236" s="85">
        <v>14705</v>
      </c>
      <c r="D7236" s="85">
        <v>7232</v>
      </c>
      <c r="E7236" s="86" t="s">
        <v>80</v>
      </c>
      <c r="F7236" s="85" t="s">
        <v>887</v>
      </c>
      <c r="G7236" s="86" t="s">
        <v>82</v>
      </c>
      <c r="H7236" s="85" t="s">
        <v>2</v>
      </c>
      <c r="I7236" s="85">
        <v>1</v>
      </c>
      <c r="J7236" s="88">
        <v>0.3487751649093101</v>
      </c>
      <c r="K7236" s="146">
        <v>0.50238460324764322</v>
      </c>
      <c r="L7236" s="147">
        <v>1.504958126845529E-9</v>
      </c>
      <c r="M7236" s="147">
        <v>3.4112665857440168E-2</v>
      </c>
      <c r="N7236" s="87">
        <v>5.0608940742913733</v>
      </c>
      <c r="O7236" s="88">
        <v>0.29942841108804252</v>
      </c>
      <c r="P7236" s="89">
        <v>59.16512116092224</v>
      </c>
    </row>
    <row r="7237" spans="1:16">
      <c r="A7237" s="75" t="s">
        <v>24119</v>
      </c>
      <c r="B7237" s="85">
        <v>7233</v>
      </c>
      <c r="C7237" s="85">
        <v>14706</v>
      </c>
      <c r="D7237" s="85">
        <v>7233</v>
      </c>
      <c r="E7237" s="86" t="s">
        <v>80</v>
      </c>
      <c r="F7237" s="85" t="s">
        <v>24084</v>
      </c>
      <c r="G7237" s="86" t="s">
        <v>82</v>
      </c>
      <c r="H7237" s="85" t="s">
        <v>2</v>
      </c>
      <c r="I7237" s="85">
        <v>1</v>
      </c>
      <c r="J7237" s="88">
        <v>0.82817428737344445</v>
      </c>
      <c r="K7237" s="146">
        <v>0.69244767772165017</v>
      </c>
      <c r="L7237" s="147">
        <v>3.1076189312297339E-9</v>
      </c>
      <c r="M7237" s="147">
        <v>0.1098683257590629</v>
      </c>
      <c r="N7237" s="87">
        <v>13.49730476170493</v>
      </c>
      <c r="O7237" s="88">
        <v>0.74718105988770733</v>
      </c>
      <c r="P7237" s="89">
        <v>55.35779721056889</v>
      </c>
    </row>
    <row r="7238" spans="1:16">
      <c r="A7238" s="75" t="s">
        <v>24120</v>
      </c>
      <c r="B7238" s="85">
        <v>7234</v>
      </c>
      <c r="C7238" s="85">
        <v>14707</v>
      </c>
      <c r="D7238" s="85">
        <v>7234</v>
      </c>
      <c r="E7238" s="86" t="s">
        <v>80</v>
      </c>
      <c r="F7238" s="85" t="s">
        <v>318</v>
      </c>
      <c r="G7238" s="86" t="s">
        <v>82</v>
      </c>
      <c r="H7238" s="85" t="s">
        <v>2</v>
      </c>
      <c r="I7238" s="85">
        <v>1</v>
      </c>
      <c r="J7238" s="88">
        <v>0.44030120683732799</v>
      </c>
      <c r="K7238" s="146">
        <v>0.58896470673416668</v>
      </c>
      <c r="L7238" s="147">
        <v>1.791675687171483E-9</v>
      </c>
      <c r="M7238" s="147">
        <v>3.0995405243005331E-2</v>
      </c>
      <c r="N7238" s="87">
        <v>8.767100869183972</v>
      </c>
      <c r="O7238" s="88">
        <v>0.40492427983346718</v>
      </c>
      <c r="P7238" s="89">
        <v>46.186793773157184</v>
      </c>
    </row>
    <row r="7239" spans="1:16">
      <c r="A7239" s="75" t="s">
        <v>24121</v>
      </c>
      <c r="B7239" s="85">
        <v>7235</v>
      </c>
      <c r="C7239" s="85">
        <v>14708</v>
      </c>
      <c r="D7239" s="85">
        <v>7235</v>
      </c>
      <c r="E7239" s="86" t="s">
        <v>80</v>
      </c>
      <c r="F7239" s="85" t="s">
        <v>81</v>
      </c>
      <c r="G7239" s="86" t="s">
        <v>82</v>
      </c>
      <c r="H7239" s="85" t="s">
        <v>2</v>
      </c>
      <c r="I7239" s="85">
        <v>1</v>
      </c>
      <c r="J7239" s="88">
        <v>0.38493507667501969</v>
      </c>
      <c r="K7239" s="146">
        <v>0.48931866261907764</v>
      </c>
      <c r="L7239" s="147">
        <v>1.8304805288516139E-9</v>
      </c>
      <c r="M7239" s="147">
        <v>1.962049378418446E-2</v>
      </c>
      <c r="N7239" s="87">
        <v>8.8834815850467415</v>
      </c>
      <c r="O7239" s="88">
        <v>0.35273718962541389</v>
      </c>
      <c r="P7239" s="89">
        <v>39.707088515741873</v>
      </c>
    </row>
    <row r="7240" spans="1:16">
      <c r="A7240" s="75" t="s">
        <v>24122</v>
      </c>
      <c r="B7240" s="85">
        <v>7236</v>
      </c>
      <c r="C7240" s="85">
        <v>14709</v>
      </c>
      <c r="D7240" s="85">
        <v>7236</v>
      </c>
      <c r="E7240" s="86" t="s">
        <v>80</v>
      </c>
      <c r="F7240" s="85" t="s">
        <v>139</v>
      </c>
      <c r="G7240" s="86" t="s">
        <v>82</v>
      </c>
      <c r="H7240" s="85" t="s">
        <v>2</v>
      </c>
      <c r="I7240" s="85">
        <v>1</v>
      </c>
      <c r="J7240" s="88">
        <v>0.47284430302532682</v>
      </c>
      <c r="K7240" s="146">
        <v>0.63530123789506077</v>
      </c>
      <c r="L7240" s="147">
        <v>1.912751286856244E-9</v>
      </c>
      <c r="M7240" s="147">
        <v>3.3443970023979183E-2</v>
      </c>
      <c r="N7240" s="87">
        <v>9.2552875598835023</v>
      </c>
      <c r="O7240" s="88">
        <v>0.43488808114801381</v>
      </c>
      <c r="P7240" s="89">
        <v>46.988067991859111</v>
      </c>
    </row>
    <row r="7241" spans="1:16">
      <c r="A7241" s="75" t="s">
        <v>29013</v>
      </c>
      <c r="B7241" s="85">
        <v>7237</v>
      </c>
      <c r="C7241" s="85">
        <v>18400</v>
      </c>
      <c r="D7241" s="85">
        <v>7237</v>
      </c>
      <c r="E7241" s="86" t="s">
        <v>29012</v>
      </c>
      <c r="F7241" s="85" t="s">
        <v>32</v>
      </c>
      <c r="G7241" s="86" t="s">
        <v>82</v>
      </c>
      <c r="H7241" s="85" t="s">
        <v>2</v>
      </c>
      <c r="I7241" s="85">
        <v>1</v>
      </c>
      <c r="J7241" s="88">
        <v>0</v>
      </c>
      <c r="K7241" s="146">
        <v>0</v>
      </c>
      <c r="L7241" s="147">
        <v>0</v>
      </c>
      <c r="M7241" s="147">
        <v>0</v>
      </c>
      <c r="N7241" s="87">
        <v>0</v>
      </c>
      <c r="O7241" s="88">
        <v>0</v>
      </c>
      <c r="P7241" s="89" t="e">
        <v>#DIV/0!</v>
      </c>
    </row>
    <row r="7242" spans="1:16">
      <c r="A7242" s="75" t="s">
        <v>29016</v>
      </c>
      <c r="B7242" s="85">
        <v>7238</v>
      </c>
      <c r="C7242" s="85">
        <v>18403</v>
      </c>
      <c r="D7242" s="85">
        <v>7238</v>
      </c>
      <c r="E7242" s="86" t="s">
        <v>29012</v>
      </c>
      <c r="F7242" s="85" t="s">
        <v>31</v>
      </c>
      <c r="G7242" s="86" t="s">
        <v>82</v>
      </c>
      <c r="H7242" s="85" t="s">
        <v>2</v>
      </c>
      <c r="I7242" s="85">
        <v>1</v>
      </c>
      <c r="J7242" s="88">
        <v>0</v>
      </c>
      <c r="K7242" s="146">
        <v>0</v>
      </c>
      <c r="L7242" s="147">
        <v>0</v>
      </c>
      <c r="M7242" s="147">
        <v>0</v>
      </c>
      <c r="N7242" s="87">
        <v>0</v>
      </c>
      <c r="O7242" s="88">
        <v>0</v>
      </c>
      <c r="P7242" s="89" t="e">
        <v>#DIV/0!</v>
      </c>
    </row>
    <row r="7243" spans="1:16">
      <c r="A7243" s="75" t="s">
        <v>29019</v>
      </c>
      <c r="B7243" s="85">
        <v>7239</v>
      </c>
      <c r="C7243" s="85">
        <v>18406</v>
      </c>
      <c r="D7243" s="85">
        <v>7239</v>
      </c>
      <c r="E7243" s="86" t="s">
        <v>29012</v>
      </c>
      <c r="F7243" s="85" t="s">
        <v>38</v>
      </c>
      <c r="G7243" s="86" t="s">
        <v>82</v>
      </c>
      <c r="H7243" s="85" t="s">
        <v>2</v>
      </c>
      <c r="I7243" s="85">
        <v>1</v>
      </c>
      <c r="J7243" s="88">
        <v>0</v>
      </c>
      <c r="K7243" s="146">
        <v>0</v>
      </c>
      <c r="L7243" s="147">
        <v>0</v>
      </c>
      <c r="M7243" s="147">
        <v>0</v>
      </c>
      <c r="N7243" s="87">
        <v>0</v>
      </c>
      <c r="O7243" s="88">
        <v>0</v>
      </c>
      <c r="P7243" s="89" t="e">
        <v>#DIV/0!</v>
      </c>
    </row>
    <row r="7244" spans="1:16">
      <c r="A7244" s="75" t="s">
        <v>29463</v>
      </c>
      <c r="B7244" s="85">
        <v>7240</v>
      </c>
      <c r="C7244" s="85">
        <v>18756</v>
      </c>
      <c r="D7244" s="85">
        <v>7240</v>
      </c>
      <c r="E7244" s="86" t="s">
        <v>29464</v>
      </c>
      <c r="F7244" s="85" t="s">
        <v>32</v>
      </c>
      <c r="G7244" s="86" t="s">
        <v>82</v>
      </c>
      <c r="H7244" s="85" t="s">
        <v>2</v>
      </c>
      <c r="I7244" s="85">
        <v>1</v>
      </c>
      <c r="J7244" s="88">
        <v>0</v>
      </c>
      <c r="K7244" s="146">
        <v>0</v>
      </c>
      <c r="L7244" s="147">
        <v>0</v>
      </c>
      <c r="M7244" s="147">
        <v>0</v>
      </c>
      <c r="N7244" s="87">
        <v>0</v>
      </c>
      <c r="O7244" s="88">
        <v>0</v>
      </c>
      <c r="P7244" s="89" t="e">
        <v>#DIV/0!</v>
      </c>
    </row>
    <row r="7245" spans="1:16">
      <c r="A7245" s="75" t="s">
        <v>29467</v>
      </c>
      <c r="B7245" s="85">
        <v>7241</v>
      </c>
      <c r="C7245" s="85">
        <v>18759</v>
      </c>
      <c r="D7245" s="85">
        <v>7241</v>
      </c>
      <c r="E7245" s="86" t="s">
        <v>29464</v>
      </c>
      <c r="F7245" s="85" t="s">
        <v>31</v>
      </c>
      <c r="G7245" s="86" t="s">
        <v>82</v>
      </c>
      <c r="H7245" s="85" t="s">
        <v>2</v>
      </c>
      <c r="I7245" s="85">
        <v>1</v>
      </c>
      <c r="J7245" s="88">
        <v>0</v>
      </c>
      <c r="K7245" s="146">
        <v>0</v>
      </c>
      <c r="L7245" s="147">
        <v>0</v>
      </c>
      <c r="M7245" s="147">
        <v>0</v>
      </c>
      <c r="N7245" s="87">
        <v>0</v>
      </c>
      <c r="O7245" s="88">
        <v>0</v>
      </c>
      <c r="P7245" s="89" t="e">
        <v>#DIV/0!</v>
      </c>
    </row>
    <row r="7246" spans="1:16">
      <c r="A7246" s="75" t="s">
        <v>29470</v>
      </c>
      <c r="B7246" s="85">
        <v>7242</v>
      </c>
      <c r="C7246" s="85">
        <v>18762</v>
      </c>
      <c r="D7246" s="85">
        <v>7242</v>
      </c>
      <c r="E7246" s="86" t="s">
        <v>29464</v>
      </c>
      <c r="F7246" s="85" t="s">
        <v>38</v>
      </c>
      <c r="G7246" s="86" t="s">
        <v>82</v>
      </c>
      <c r="H7246" s="85" t="s">
        <v>2</v>
      </c>
      <c r="I7246" s="85">
        <v>1</v>
      </c>
      <c r="J7246" s="88">
        <v>0</v>
      </c>
      <c r="K7246" s="146">
        <v>0</v>
      </c>
      <c r="L7246" s="147">
        <v>0</v>
      </c>
      <c r="M7246" s="147">
        <v>0</v>
      </c>
      <c r="N7246" s="87">
        <v>0</v>
      </c>
      <c r="O7246" s="88">
        <v>0</v>
      </c>
      <c r="P7246" s="89" t="e">
        <v>#DIV/0!</v>
      </c>
    </row>
    <row r="7247" spans="1:16">
      <c r="A7247" s="75" t="s">
        <v>29517</v>
      </c>
      <c r="B7247" s="85">
        <v>7243</v>
      </c>
      <c r="C7247" s="85">
        <v>18797</v>
      </c>
      <c r="D7247" s="85">
        <v>7243</v>
      </c>
      <c r="E7247" s="86" t="s">
        <v>29518</v>
      </c>
      <c r="F7247" s="85" t="s">
        <v>32</v>
      </c>
      <c r="G7247" s="86" t="s">
        <v>82</v>
      </c>
      <c r="H7247" s="85" t="s">
        <v>2</v>
      </c>
      <c r="I7247" s="85">
        <v>1</v>
      </c>
      <c r="J7247" s="88">
        <v>0</v>
      </c>
      <c r="K7247" s="146">
        <v>0</v>
      </c>
      <c r="L7247" s="147">
        <v>0</v>
      </c>
      <c r="M7247" s="147">
        <v>0</v>
      </c>
      <c r="N7247" s="87">
        <v>0</v>
      </c>
      <c r="O7247" s="88">
        <v>0</v>
      </c>
      <c r="P7247" s="89" t="e">
        <v>#DIV/0!</v>
      </c>
    </row>
    <row r="7248" spans="1:16">
      <c r="A7248" s="75" t="s">
        <v>29521</v>
      </c>
      <c r="B7248" s="85">
        <v>7244</v>
      </c>
      <c r="C7248" s="85">
        <v>18800</v>
      </c>
      <c r="D7248" s="85">
        <v>7244</v>
      </c>
      <c r="E7248" s="86" t="s">
        <v>29518</v>
      </c>
      <c r="F7248" s="85" t="s">
        <v>31</v>
      </c>
      <c r="G7248" s="86" t="s">
        <v>82</v>
      </c>
      <c r="H7248" s="85" t="s">
        <v>2</v>
      </c>
      <c r="I7248" s="85">
        <v>1</v>
      </c>
      <c r="J7248" s="88">
        <v>0</v>
      </c>
      <c r="K7248" s="146">
        <v>0</v>
      </c>
      <c r="L7248" s="147">
        <v>0</v>
      </c>
      <c r="M7248" s="147">
        <v>0</v>
      </c>
      <c r="N7248" s="87">
        <v>0</v>
      </c>
      <c r="O7248" s="88">
        <v>0</v>
      </c>
      <c r="P7248" s="89" t="e">
        <v>#DIV/0!</v>
      </c>
    </row>
    <row r="7249" spans="1:16">
      <c r="A7249" s="75" t="s">
        <v>29524</v>
      </c>
      <c r="B7249" s="85">
        <v>7245</v>
      </c>
      <c r="C7249" s="85">
        <v>18803</v>
      </c>
      <c r="D7249" s="85">
        <v>7245</v>
      </c>
      <c r="E7249" s="86" t="s">
        <v>29518</v>
      </c>
      <c r="F7249" s="85" t="s">
        <v>38</v>
      </c>
      <c r="G7249" s="86" t="s">
        <v>82</v>
      </c>
      <c r="H7249" s="85" t="s">
        <v>2</v>
      </c>
      <c r="I7249" s="85">
        <v>1</v>
      </c>
      <c r="J7249" s="88">
        <v>0</v>
      </c>
      <c r="K7249" s="146">
        <v>0</v>
      </c>
      <c r="L7249" s="147">
        <v>0</v>
      </c>
      <c r="M7249" s="147">
        <v>0</v>
      </c>
      <c r="N7249" s="87">
        <v>0</v>
      </c>
      <c r="O7249" s="88">
        <v>0</v>
      </c>
      <c r="P7249" s="89" t="e">
        <v>#DIV/0!</v>
      </c>
    </row>
    <row r="7250" spans="1:16">
      <c r="A7250" s="75" t="s">
        <v>29773</v>
      </c>
      <c r="B7250" s="85">
        <v>7246</v>
      </c>
      <c r="C7250" s="85">
        <v>19004</v>
      </c>
      <c r="D7250" s="85">
        <v>7246</v>
      </c>
      <c r="E7250" s="86" t="s">
        <v>29774</v>
      </c>
      <c r="F7250" s="85" t="s">
        <v>32</v>
      </c>
      <c r="G7250" s="86" t="s">
        <v>82</v>
      </c>
      <c r="H7250" s="85" t="s">
        <v>2</v>
      </c>
      <c r="I7250" s="85">
        <v>1</v>
      </c>
      <c r="J7250" s="88">
        <v>0</v>
      </c>
      <c r="K7250" s="146">
        <v>0</v>
      </c>
      <c r="L7250" s="147">
        <v>0</v>
      </c>
      <c r="M7250" s="147">
        <v>0</v>
      </c>
      <c r="N7250" s="87">
        <v>0</v>
      </c>
      <c r="O7250" s="88">
        <v>0</v>
      </c>
      <c r="P7250" s="89" t="e">
        <v>#DIV/0!</v>
      </c>
    </row>
    <row r="7251" spans="1:16">
      <c r="A7251" s="75" t="s">
        <v>29777</v>
      </c>
      <c r="B7251" s="85">
        <v>7247</v>
      </c>
      <c r="C7251" s="85">
        <v>19007</v>
      </c>
      <c r="D7251" s="85">
        <v>7247</v>
      </c>
      <c r="E7251" s="86" t="s">
        <v>29774</v>
      </c>
      <c r="F7251" s="85" t="s">
        <v>31</v>
      </c>
      <c r="G7251" s="86" t="s">
        <v>82</v>
      </c>
      <c r="H7251" s="85" t="s">
        <v>2</v>
      </c>
      <c r="I7251" s="85">
        <v>1</v>
      </c>
      <c r="J7251" s="88">
        <v>0</v>
      </c>
      <c r="K7251" s="146">
        <v>0</v>
      </c>
      <c r="L7251" s="147">
        <v>0</v>
      </c>
      <c r="M7251" s="147">
        <v>0</v>
      </c>
      <c r="N7251" s="87">
        <v>0</v>
      </c>
      <c r="O7251" s="88">
        <v>0</v>
      </c>
      <c r="P7251" s="89" t="e">
        <v>#DIV/0!</v>
      </c>
    </row>
    <row r="7252" spans="1:16">
      <c r="A7252" s="75" t="s">
        <v>29780</v>
      </c>
      <c r="B7252" s="85">
        <v>7248</v>
      </c>
      <c r="C7252" s="85">
        <v>19010</v>
      </c>
      <c r="D7252" s="85">
        <v>7248</v>
      </c>
      <c r="E7252" s="86" t="s">
        <v>29774</v>
      </c>
      <c r="F7252" s="85" t="s">
        <v>38</v>
      </c>
      <c r="G7252" s="86" t="s">
        <v>82</v>
      </c>
      <c r="H7252" s="85" t="s">
        <v>2</v>
      </c>
      <c r="I7252" s="85">
        <v>1</v>
      </c>
      <c r="J7252" s="88">
        <v>0</v>
      </c>
      <c r="K7252" s="146">
        <v>0</v>
      </c>
      <c r="L7252" s="147">
        <v>0</v>
      </c>
      <c r="M7252" s="147">
        <v>0</v>
      </c>
      <c r="N7252" s="87">
        <v>0</v>
      </c>
      <c r="O7252" s="88">
        <v>0</v>
      </c>
      <c r="P7252" s="89" t="e">
        <v>#DIV/0!</v>
      </c>
    </row>
    <row r="7253" spans="1:16">
      <c r="A7253" s="75" t="s">
        <v>30232</v>
      </c>
      <c r="B7253" s="85">
        <v>7249</v>
      </c>
      <c r="C7253" s="85">
        <v>19318</v>
      </c>
      <c r="D7253" s="85">
        <v>7249</v>
      </c>
      <c r="E7253" s="86" t="s">
        <v>30233</v>
      </c>
      <c r="F7253" s="85" t="s">
        <v>55</v>
      </c>
      <c r="G7253" s="86" t="s">
        <v>82</v>
      </c>
      <c r="H7253" s="85" t="s">
        <v>2</v>
      </c>
      <c r="I7253" s="85">
        <v>1</v>
      </c>
      <c r="J7253" s="88">
        <v>0</v>
      </c>
      <c r="K7253" s="146">
        <v>0</v>
      </c>
      <c r="L7253" s="147">
        <v>0</v>
      </c>
      <c r="M7253" s="147">
        <v>0</v>
      </c>
      <c r="N7253" s="87">
        <v>0</v>
      </c>
      <c r="O7253" s="88">
        <v>0</v>
      </c>
      <c r="P7253" s="89" t="e">
        <v>#DIV/0!</v>
      </c>
    </row>
    <row r="7254" spans="1:16">
      <c r="A7254" s="75" t="s">
        <v>30236</v>
      </c>
      <c r="B7254" s="85">
        <v>7250</v>
      </c>
      <c r="C7254" s="85">
        <v>19321</v>
      </c>
      <c r="D7254" s="85">
        <v>7250</v>
      </c>
      <c r="E7254" s="86" t="s">
        <v>30237</v>
      </c>
      <c r="F7254" s="85" t="s">
        <v>38</v>
      </c>
      <c r="G7254" s="86" t="s">
        <v>82</v>
      </c>
      <c r="H7254" s="85" t="s">
        <v>2</v>
      </c>
      <c r="I7254" s="85">
        <v>1</v>
      </c>
      <c r="J7254" s="88">
        <v>0</v>
      </c>
      <c r="K7254" s="146">
        <v>0</v>
      </c>
      <c r="L7254" s="147">
        <v>0</v>
      </c>
      <c r="M7254" s="147">
        <v>0</v>
      </c>
      <c r="N7254" s="87">
        <v>0</v>
      </c>
      <c r="O7254" s="88">
        <v>0</v>
      </c>
      <c r="P7254" s="89" t="e">
        <v>#DIV/0!</v>
      </c>
    </row>
    <row r="7255" spans="1:16">
      <c r="A7255" s="75" t="s">
        <v>30240</v>
      </c>
      <c r="B7255" s="85">
        <v>7251</v>
      </c>
      <c r="C7255" s="85">
        <v>19324</v>
      </c>
      <c r="D7255" s="85">
        <v>7251</v>
      </c>
      <c r="E7255" s="86" t="s">
        <v>30237</v>
      </c>
      <c r="F7255" s="85" t="s">
        <v>139</v>
      </c>
      <c r="G7255" s="86" t="s">
        <v>82</v>
      </c>
      <c r="H7255" s="85" t="s">
        <v>2</v>
      </c>
      <c r="I7255" s="85">
        <v>1</v>
      </c>
      <c r="J7255" s="88">
        <v>0</v>
      </c>
      <c r="K7255" s="146">
        <v>0</v>
      </c>
      <c r="L7255" s="147">
        <v>0</v>
      </c>
      <c r="M7255" s="147">
        <v>0</v>
      </c>
      <c r="N7255" s="87">
        <v>0</v>
      </c>
      <c r="O7255" s="88">
        <v>0</v>
      </c>
      <c r="P7255" s="89" t="e">
        <v>#DIV/0!</v>
      </c>
    </row>
    <row r="7256" spans="1:16">
      <c r="A7256" s="75" t="s">
        <v>30243</v>
      </c>
      <c r="B7256" s="85">
        <v>7252</v>
      </c>
      <c r="C7256" s="85">
        <v>19327</v>
      </c>
      <c r="D7256" s="85">
        <v>7252</v>
      </c>
      <c r="E7256" s="86" t="s">
        <v>30244</v>
      </c>
      <c r="F7256" s="85" t="s">
        <v>55</v>
      </c>
      <c r="G7256" s="86" t="s">
        <v>82</v>
      </c>
      <c r="H7256" s="85" t="s">
        <v>2</v>
      </c>
      <c r="I7256" s="85">
        <v>1</v>
      </c>
      <c r="J7256" s="88">
        <v>0</v>
      </c>
      <c r="K7256" s="146">
        <v>0</v>
      </c>
      <c r="L7256" s="147">
        <v>0</v>
      </c>
      <c r="M7256" s="147">
        <v>0</v>
      </c>
      <c r="N7256" s="87">
        <v>0</v>
      </c>
      <c r="O7256" s="88">
        <v>0</v>
      </c>
      <c r="P7256" s="89" t="e">
        <v>#DIV/0!</v>
      </c>
    </row>
    <row r="7257" spans="1:16">
      <c r="A7257" s="75" t="s">
        <v>30247</v>
      </c>
      <c r="B7257" s="85">
        <v>7253</v>
      </c>
      <c r="C7257" s="85">
        <v>19330</v>
      </c>
      <c r="D7257" s="85">
        <v>7253</v>
      </c>
      <c r="E7257" s="86" t="s">
        <v>30248</v>
      </c>
      <c r="F7257" s="85" t="s">
        <v>55</v>
      </c>
      <c r="G7257" s="86" t="s">
        <v>82</v>
      </c>
      <c r="H7257" s="85" t="s">
        <v>2</v>
      </c>
      <c r="I7257" s="85">
        <v>1</v>
      </c>
      <c r="J7257" s="88">
        <v>0</v>
      </c>
      <c r="K7257" s="146">
        <v>0</v>
      </c>
      <c r="L7257" s="147">
        <v>0</v>
      </c>
      <c r="M7257" s="147">
        <v>0</v>
      </c>
      <c r="N7257" s="87">
        <v>0</v>
      </c>
      <c r="O7257" s="88">
        <v>0</v>
      </c>
      <c r="P7257" s="89" t="e">
        <v>#DIV/0!</v>
      </c>
    </row>
    <row r="7258" spans="1:16">
      <c r="A7258" s="75" t="s">
        <v>30251</v>
      </c>
      <c r="B7258" s="85">
        <v>7254</v>
      </c>
      <c r="C7258" s="85">
        <v>19333</v>
      </c>
      <c r="D7258" s="85">
        <v>7254</v>
      </c>
      <c r="E7258" s="86" t="s">
        <v>30252</v>
      </c>
      <c r="F7258" s="85" t="s">
        <v>55</v>
      </c>
      <c r="G7258" s="86" t="s">
        <v>82</v>
      </c>
      <c r="H7258" s="85" t="s">
        <v>2</v>
      </c>
      <c r="I7258" s="85">
        <v>1</v>
      </c>
      <c r="J7258" s="88">
        <v>0</v>
      </c>
      <c r="K7258" s="146">
        <v>0</v>
      </c>
      <c r="L7258" s="147">
        <v>0</v>
      </c>
      <c r="M7258" s="147">
        <v>0</v>
      </c>
      <c r="N7258" s="87">
        <v>0</v>
      </c>
      <c r="O7258" s="88">
        <v>0</v>
      </c>
      <c r="P7258" s="89" t="e">
        <v>#DIV/0!</v>
      </c>
    </row>
    <row r="7259" spans="1:16">
      <c r="A7259" s="75" t="s">
        <v>30255</v>
      </c>
      <c r="B7259" s="85">
        <v>7255</v>
      </c>
      <c r="C7259" s="85">
        <v>19336</v>
      </c>
      <c r="D7259" s="85">
        <v>7255</v>
      </c>
      <c r="E7259" s="86" t="s">
        <v>30256</v>
      </c>
      <c r="F7259" s="85" t="s">
        <v>283</v>
      </c>
      <c r="G7259" s="86" t="s">
        <v>82</v>
      </c>
      <c r="H7259" s="85" t="s">
        <v>2</v>
      </c>
      <c r="I7259" s="85">
        <v>1</v>
      </c>
      <c r="J7259" s="88">
        <v>0</v>
      </c>
      <c r="K7259" s="146">
        <v>0</v>
      </c>
      <c r="L7259" s="147">
        <v>0</v>
      </c>
      <c r="M7259" s="147">
        <v>0</v>
      </c>
      <c r="N7259" s="87">
        <v>0</v>
      </c>
      <c r="O7259" s="88">
        <v>0</v>
      </c>
      <c r="P7259" s="89" t="e">
        <v>#DIV/0!</v>
      </c>
    </row>
    <row r="7260" spans="1:16">
      <c r="A7260" s="75" t="s">
        <v>30259</v>
      </c>
      <c r="B7260" s="85">
        <v>7256</v>
      </c>
      <c r="C7260" s="85">
        <v>19339</v>
      </c>
      <c r="D7260" s="85">
        <v>7256</v>
      </c>
      <c r="E7260" s="86" t="s">
        <v>30256</v>
      </c>
      <c r="F7260" s="85" t="s">
        <v>38</v>
      </c>
      <c r="G7260" s="86" t="s">
        <v>82</v>
      </c>
      <c r="H7260" s="85" t="s">
        <v>2</v>
      </c>
      <c r="I7260" s="85">
        <v>1</v>
      </c>
      <c r="J7260" s="88">
        <v>0</v>
      </c>
      <c r="K7260" s="146">
        <v>0</v>
      </c>
      <c r="L7260" s="147">
        <v>0</v>
      </c>
      <c r="M7260" s="147">
        <v>0</v>
      </c>
      <c r="N7260" s="87">
        <v>0</v>
      </c>
      <c r="O7260" s="88">
        <v>0</v>
      </c>
      <c r="P7260" s="89" t="e">
        <v>#DIV/0!</v>
      </c>
    </row>
    <row r="7261" spans="1:16">
      <c r="A7261" s="75" t="s">
        <v>30262</v>
      </c>
      <c r="B7261" s="85">
        <v>7257</v>
      </c>
      <c r="C7261" s="85">
        <v>19342</v>
      </c>
      <c r="D7261" s="85">
        <v>7257</v>
      </c>
      <c r="E7261" s="86" t="s">
        <v>30263</v>
      </c>
      <c r="F7261" s="85" t="s">
        <v>55</v>
      </c>
      <c r="G7261" s="86" t="s">
        <v>82</v>
      </c>
      <c r="H7261" s="85" t="s">
        <v>2</v>
      </c>
      <c r="I7261" s="85">
        <v>1</v>
      </c>
      <c r="J7261" s="88">
        <v>0</v>
      </c>
      <c r="K7261" s="146">
        <v>0</v>
      </c>
      <c r="L7261" s="147">
        <v>0</v>
      </c>
      <c r="M7261" s="147">
        <v>0</v>
      </c>
      <c r="N7261" s="87">
        <v>0</v>
      </c>
      <c r="O7261" s="88">
        <v>0</v>
      </c>
      <c r="P7261" s="89" t="e">
        <v>#DIV/0!</v>
      </c>
    </row>
    <row r="7262" spans="1:16">
      <c r="A7262" s="75" t="s">
        <v>30266</v>
      </c>
      <c r="B7262" s="85">
        <v>7258</v>
      </c>
      <c r="C7262" s="85">
        <v>19345</v>
      </c>
      <c r="D7262" s="85">
        <v>7258</v>
      </c>
      <c r="E7262" s="86" t="s">
        <v>30267</v>
      </c>
      <c r="F7262" s="85" t="s">
        <v>55</v>
      </c>
      <c r="G7262" s="86" t="s">
        <v>82</v>
      </c>
      <c r="H7262" s="85" t="s">
        <v>2</v>
      </c>
      <c r="I7262" s="85">
        <v>1</v>
      </c>
      <c r="J7262" s="88">
        <v>0</v>
      </c>
      <c r="K7262" s="146">
        <v>0</v>
      </c>
      <c r="L7262" s="147">
        <v>0</v>
      </c>
      <c r="M7262" s="147">
        <v>0</v>
      </c>
      <c r="N7262" s="87">
        <v>0</v>
      </c>
      <c r="O7262" s="88">
        <v>0</v>
      </c>
      <c r="P7262" s="89" t="e">
        <v>#DIV/0!</v>
      </c>
    </row>
    <row r="7263" spans="1:16">
      <c r="A7263" s="75" t="s">
        <v>30270</v>
      </c>
      <c r="B7263" s="85">
        <v>7259</v>
      </c>
      <c r="C7263" s="85">
        <v>19348</v>
      </c>
      <c r="D7263" s="85">
        <v>7259</v>
      </c>
      <c r="E7263" s="86" t="s">
        <v>30271</v>
      </c>
      <c r="F7263" s="85" t="s">
        <v>55</v>
      </c>
      <c r="G7263" s="86" t="s">
        <v>82</v>
      </c>
      <c r="H7263" s="85" t="s">
        <v>2</v>
      </c>
      <c r="I7263" s="85">
        <v>1</v>
      </c>
      <c r="J7263" s="88">
        <v>0</v>
      </c>
      <c r="K7263" s="146">
        <v>0</v>
      </c>
      <c r="L7263" s="147">
        <v>0</v>
      </c>
      <c r="M7263" s="147">
        <v>0</v>
      </c>
      <c r="N7263" s="87">
        <v>0</v>
      </c>
      <c r="O7263" s="88">
        <v>0</v>
      </c>
      <c r="P7263" s="89" t="e">
        <v>#DIV/0!</v>
      </c>
    </row>
    <row r="7264" spans="1:16">
      <c r="A7264" s="75" t="s">
        <v>30274</v>
      </c>
      <c r="B7264" s="85">
        <v>7260</v>
      </c>
      <c r="C7264" s="85">
        <v>19351</v>
      </c>
      <c r="D7264" s="85">
        <v>7260</v>
      </c>
      <c r="E7264" s="86" t="s">
        <v>30275</v>
      </c>
      <c r="F7264" s="85" t="s">
        <v>55</v>
      </c>
      <c r="G7264" s="86" t="s">
        <v>82</v>
      </c>
      <c r="H7264" s="85" t="s">
        <v>2</v>
      </c>
      <c r="I7264" s="85">
        <v>1</v>
      </c>
      <c r="J7264" s="88">
        <v>0</v>
      </c>
      <c r="K7264" s="146">
        <v>0</v>
      </c>
      <c r="L7264" s="147">
        <v>0</v>
      </c>
      <c r="M7264" s="147">
        <v>0</v>
      </c>
      <c r="N7264" s="87">
        <v>0</v>
      </c>
      <c r="O7264" s="88">
        <v>0</v>
      </c>
      <c r="P7264" s="89" t="e">
        <v>#DIV/0!</v>
      </c>
    </row>
    <row r="7265" spans="1:16">
      <c r="A7265" s="75" t="s">
        <v>30278</v>
      </c>
      <c r="B7265" s="85">
        <v>7261</v>
      </c>
      <c r="C7265" s="85">
        <v>19354</v>
      </c>
      <c r="D7265" s="85">
        <v>7261</v>
      </c>
      <c r="E7265" s="86" t="s">
        <v>30279</v>
      </c>
      <c r="F7265" s="85" t="s">
        <v>55</v>
      </c>
      <c r="G7265" s="86" t="s">
        <v>82</v>
      </c>
      <c r="H7265" s="85" t="s">
        <v>2</v>
      </c>
      <c r="I7265" s="85">
        <v>1</v>
      </c>
      <c r="J7265" s="88">
        <v>0</v>
      </c>
      <c r="K7265" s="146">
        <v>0</v>
      </c>
      <c r="L7265" s="147">
        <v>0</v>
      </c>
      <c r="M7265" s="147">
        <v>0</v>
      </c>
      <c r="N7265" s="87">
        <v>0</v>
      </c>
      <c r="O7265" s="88">
        <v>0</v>
      </c>
      <c r="P7265" s="89" t="e">
        <v>#DIV/0!</v>
      </c>
    </row>
    <row r="7266" spans="1:16">
      <c r="A7266" s="75" t="s">
        <v>30282</v>
      </c>
      <c r="B7266" s="85">
        <v>7262</v>
      </c>
      <c r="C7266" s="85">
        <v>19357</v>
      </c>
      <c r="D7266" s="85">
        <v>7262</v>
      </c>
      <c r="E7266" s="86" t="s">
        <v>30283</v>
      </c>
      <c r="F7266" s="85" t="s">
        <v>38</v>
      </c>
      <c r="G7266" s="86" t="s">
        <v>82</v>
      </c>
      <c r="H7266" s="85" t="s">
        <v>2</v>
      </c>
      <c r="I7266" s="85">
        <v>1</v>
      </c>
      <c r="J7266" s="88">
        <v>0</v>
      </c>
      <c r="K7266" s="146">
        <v>0</v>
      </c>
      <c r="L7266" s="147">
        <v>0</v>
      </c>
      <c r="M7266" s="147">
        <v>0</v>
      </c>
      <c r="N7266" s="87">
        <v>0</v>
      </c>
      <c r="O7266" s="88">
        <v>0</v>
      </c>
      <c r="P7266" s="89" t="e">
        <v>#DIV/0!</v>
      </c>
    </row>
    <row r="7267" spans="1:16">
      <c r="A7267" s="75" t="s">
        <v>30286</v>
      </c>
      <c r="B7267" s="85">
        <v>7263</v>
      </c>
      <c r="C7267" s="85">
        <v>19360</v>
      </c>
      <c r="D7267" s="85">
        <v>7263</v>
      </c>
      <c r="E7267" s="86" t="s">
        <v>30283</v>
      </c>
      <c r="F7267" s="85" t="s">
        <v>11</v>
      </c>
      <c r="G7267" s="86" t="s">
        <v>82</v>
      </c>
      <c r="H7267" s="85" t="s">
        <v>2</v>
      </c>
      <c r="I7267" s="85">
        <v>1</v>
      </c>
      <c r="J7267" s="88">
        <v>0</v>
      </c>
      <c r="K7267" s="146">
        <v>0</v>
      </c>
      <c r="L7267" s="147">
        <v>0</v>
      </c>
      <c r="M7267" s="147">
        <v>0</v>
      </c>
      <c r="N7267" s="87">
        <v>0</v>
      </c>
      <c r="O7267" s="88">
        <v>0</v>
      </c>
      <c r="P7267" s="89" t="e">
        <v>#DIV/0!</v>
      </c>
    </row>
    <row r="7268" spans="1:16">
      <c r="A7268" s="75" t="s">
        <v>30289</v>
      </c>
      <c r="B7268" s="85">
        <v>7264</v>
      </c>
      <c r="C7268" s="85">
        <v>19363</v>
      </c>
      <c r="D7268" s="85">
        <v>7264</v>
      </c>
      <c r="E7268" s="86" t="s">
        <v>30290</v>
      </c>
      <c r="F7268" s="85" t="s">
        <v>55</v>
      </c>
      <c r="G7268" s="86" t="s">
        <v>82</v>
      </c>
      <c r="H7268" s="85" t="s">
        <v>2</v>
      </c>
      <c r="I7268" s="85">
        <v>1</v>
      </c>
      <c r="J7268" s="88">
        <v>0</v>
      </c>
      <c r="K7268" s="146">
        <v>0</v>
      </c>
      <c r="L7268" s="147">
        <v>0</v>
      </c>
      <c r="M7268" s="147">
        <v>0</v>
      </c>
      <c r="N7268" s="87">
        <v>0</v>
      </c>
      <c r="O7268" s="88">
        <v>0</v>
      </c>
      <c r="P7268" s="89" t="e">
        <v>#DIV/0!</v>
      </c>
    </row>
    <row r="7269" spans="1:16">
      <c r="A7269" s="75" t="s">
        <v>30293</v>
      </c>
      <c r="B7269" s="85">
        <v>7265</v>
      </c>
      <c r="C7269" s="85">
        <v>19366</v>
      </c>
      <c r="D7269" s="85">
        <v>7265</v>
      </c>
      <c r="E7269" s="86" t="s">
        <v>30294</v>
      </c>
      <c r="F7269" s="85" t="s">
        <v>55</v>
      </c>
      <c r="G7269" s="86" t="s">
        <v>82</v>
      </c>
      <c r="H7269" s="85" t="s">
        <v>2</v>
      </c>
      <c r="I7269" s="85">
        <v>1</v>
      </c>
      <c r="J7269" s="88">
        <v>0</v>
      </c>
      <c r="K7269" s="146">
        <v>0</v>
      </c>
      <c r="L7269" s="147">
        <v>0</v>
      </c>
      <c r="M7269" s="147">
        <v>0</v>
      </c>
      <c r="N7269" s="87">
        <v>0</v>
      </c>
      <c r="O7269" s="88">
        <v>0</v>
      </c>
      <c r="P7269" s="89" t="e">
        <v>#DIV/0!</v>
      </c>
    </row>
    <row r="7270" spans="1:16">
      <c r="A7270" s="75" t="s">
        <v>30297</v>
      </c>
      <c r="B7270" s="85">
        <v>7266</v>
      </c>
      <c r="C7270" s="85">
        <v>19369</v>
      </c>
      <c r="D7270" s="85">
        <v>7266</v>
      </c>
      <c r="E7270" s="86" t="s">
        <v>30298</v>
      </c>
      <c r="F7270" s="85" t="s">
        <v>38</v>
      </c>
      <c r="G7270" s="86" t="s">
        <v>82</v>
      </c>
      <c r="H7270" s="85" t="s">
        <v>2</v>
      </c>
      <c r="I7270" s="85">
        <v>1</v>
      </c>
      <c r="J7270" s="88">
        <v>0</v>
      </c>
      <c r="K7270" s="146">
        <v>0</v>
      </c>
      <c r="L7270" s="147">
        <v>0</v>
      </c>
      <c r="M7270" s="147">
        <v>0</v>
      </c>
      <c r="N7270" s="87">
        <v>0</v>
      </c>
      <c r="O7270" s="88">
        <v>0</v>
      </c>
      <c r="P7270" s="89" t="e">
        <v>#DIV/0!</v>
      </c>
    </row>
    <row r="7271" spans="1:16">
      <c r="A7271" s="75" t="s">
        <v>30301</v>
      </c>
      <c r="B7271" s="85">
        <v>7267</v>
      </c>
      <c r="C7271" s="85">
        <v>19372</v>
      </c>
      <c r="D7271" s="85">
        <v>7267</v>
      </c>
      <c r="E7271" s="86" t="s">
        <v>30298</v>
      </c>
      <c r="F7271" s="85" t="s">
        <v>11</v>
      </c>
      <c r="G7271" s="86" t="s">
        <v>82</v>
      </c>
      <c r="H7271" s="85" t="s">
        <v>2</v>
      </c>
      <c r="I7271" s="85">
        <v>1</v>
      </c>
      <c r="J7271" s="88">
        <v>0</v>
      </c>
      <c r="K7271" s="146">
        <v>0</v>
      </c>
      <c r="L7271" s="147">
        <v>0</v>
      </c>
      <c r="M7271" s="147">
        <v>0</v>
      </c>
      <c r="N7271" s="87">
        <v>0</v>
      </c>
      <c r="O7271" s="88">
        <v>0</v>
      </c>
      <c r="P7271" s="89" t="e">
        <v>#DIV/0!</v>
      </c>
    </row>
    <row r="7272" spans="1:16">
      <c r="A7272" s="75" t="s">
        <v>30304</v>
      </c>
      <c r="B7272" s="85">
        <v>7268</v>
      </c>
      <c r="C7272" s="85">
        <v>19375</v>
      </c>
      <c r="D7272" s="85">
        <v>7268</v>
      </c>
      <c r="E7272" s="86" t="s">
        <v>30305</v>
      </c>
      <c r="F7272" s="85" t="s">
        <v>38</v>
      </c>
      <c r="G7272" s="86" t="s">
        <v>82</v>
      </c>
      <c r="H7272" s="85" t="s">
        <v>2</v>
      </c>
      <c r="I7272" s="85">
        <v>1</v>
      </c>
      <c r="J7272" s="88">
        <v>0</v>
      </c>
      <c r="K7272" s="146">
        <v>0</v>
      </c>
      <c r="L7272" s="147">
        <v>0</v>
      </c>
      <c r="M7272" s="147">
        <v>0</v>
      </c>
      <c r="N7272" s="87">
        <v>0</v>
      </c>
      <c r="O7272" s="88">
        <v>0</v>
      </c>
      <c r="P7272" s="89" t="e">
        <v>#DIV/0!</v>
      </c>
    </row>
    <row r="7273" spans="1:16">
      <c r="A7273" s="75" t="s">
        <v>30308</v>
      </c>
      <c r="B7273" s="85">
        <v>7269</v>
      </c>
      <c r="C7273" s="85">
        <v>19378</v>
      </c>
      <c r="D7273" s="85">
        <v>7269</v>
      </c>
      <c r="E7273" s="86" t="s">
        <v>30305</v>
      </c>
      <c r="F7273" s="85" t="s">
        <v>11</v>
      </c>
      <c r="G7273" s="86" t="s">
        <v>82</v>
      </c>
      <c r="H7273" s="85" t="s">
        <v>2</v>
      </c>
      <c r="I7273" s="85">
        <v>1</v>
      </c>
      <c r="J7273" s="88">
        <v>0</v>
      </c>
      <c r="K7273" s="146">
        <v>0</v>
      </c>
      <c r="L7273" s="147">
        <v>0</v>
      </c>
      <c r="M7273" s="147">
        <v>0</v>
      </c>
      <c r="N7273" s="87">
        <v>0</v>
      </c>
      <c r="O7273" s="88">
        <v>0</v>
      </c>
      <c r="P7273" s="89" t="e">
        <v>#DIV/0!</v>
      </c>
    </row>
    <row r="7274" spans="1:16">
      <c r="A7274" s="75" t="s">
        <v>30311</v>
      </c>
      <c r="B7274" s="85">
        <v>7270</v>
      </c>
      <c r="C7274" s="85">
        <v>19381</v>
      </c>
      <c r="D7274" s="85">
        <v>7270</v>
      </c>
      <c r="E7274" s="86" t="s">
        <v>30312</v>
      </c>
      <c r="F7274" s="85" t="s">
        <v>31</v>
      </c>
      <c r="G7274" s="86" t="s">
        <v>82</v>
      </c>
      <c r="H7274" s="85" t="s">
        <v>2</v>
      </c>
      <c r="I7274" s="85">
        <v>1</v>
      </c>
      <c r="J7274" s="88">
        <v>0</v>
      </c>
      <c r="K7274" s="146">
        <v>0</v>
      </c>
      <c r="L7274" s="147">
        <v>0</v>
      </c>
      <c r="M7274" s="147">
        <v>0</v>
      </c>
      <c r="N7274" s="87">
        <v>0</v>
      </c>
      <c r="O7274" s="88">
        <v>0</v>
      </c>
      <c r="P7274" s="89" t="e">
        <v>#DIV/0!</v>
      </c>
    </row>
    <row r="7275" spans="1:16">
      <c r="A7275" s="75" t="s">
        <v>30315</v>
      </c>
      <c r="B7275" s="85">
        <v>7271</v>
      </c>
      <c r="C7275" s="85">
        <v>19384</v>
      </c>
      <c r="D7275" s="85">
        <v>7271</v>
      </c>
      <c r="E7275" s="86" t="s">
        <v>30312</v>
      </c>
      <c r="F7275" s="85" t="s">
        <v>38</v>
      </c>
      <c r="G7275" s="86" t="s">
        <v>82</v>
      </c>
      <c r="H7275" s="85" t="s">
        <v>2</v>
      </c>
      <c r="I7275" s="85">
        <v>1</v>
      </c>
      <c r="J7275" s="88">
        <v>0</v>
      </c>
      <c r="K7275" s="146">
        <v>0</v>
      </c>
      <c r="L7275" s="147">
        <v>0</v>
      </c>
      <c r="M7275" s="147">
        <v>0</v>
      </c>
      <c r="N7275" s="87">
        <v>0</v>
      </c>
      <c r="O7275" s="88">
        <v>0</v>
      </c>
      <c r="P7275" s="89" t="e">
        <v>#DIV/0!</v>
      </c>
    </row>
    <row r="7276" spans="1:16">
      <c r="A7276" s="75" t="s">
        <v>30318</v>
      </c>
      <c r="B7276" s="85">
        <v>7272</v>
      </c>
      <c r="C7276" s="85">
        <v>19387</v>
      </c>
      <c r="D7276" s="85">
        <v>7272</v>
      </c>
      <c r="E7276" s="86" t="s">
        <v>30319</v>
      </c>
      <c r="F7276" s="85" t="s">
        <v>55</v>
      </c>
      <c r="G7276" s="86" t="s">
        <v>82</v>
      </c>
      <c r="H7276" s="85" t="s">
        <v>2</v>
      </c>
      <c r="I7276" s="85">
        <v>1</v>
      </c>
      <c r="J7276" s="88">
        <v>0</v>
      </c>
      <c r="K7276" s="146">
        <v>0</v>
      </c>
      <c r="L7276" s="147">
        <v>0</v>
      </c>
      <c r="M7276" s="147">
        <v>0</v>
      </c>
      <c r="N7276" s="87">
        <v>0</v>
      </c>
      <c r="O7276" s="88">
        <v>0</v>
      </c>
      <c r="P7276" s="89" t="e">
        <v>#DIV/0!</v>
      </c>
    </row>
    <row r="7277" spans="1:16">
      <c r="A7277" s="75" t="s">
        <v>30322</v>
      </c>
      <c r="B7277" s="85">
        <v>7273</v>
      </c>
      <c r="C7277" s="85">
        <v>19390</v>
      </c>
      <c r="D7277" s="85">
        <v>7273</v>
      </c>
      <c r="E7277" s="86" t="s">
        <v>30323</v>
      </c>
      <c r="F7277" s="85" t="s">
        <v>55</v>
      </c>
      <c r="G7277" s="86" t="s">
        <v>82</v>
      </c>
      <c r="H7277" s="85" t="s">
        <v>2</v>
      </c>
      <c r="I7277" s="85">
        <v>1</v>
      </c>
      <c r="J7277" s="88">
        <v>0</v>
      </c>
      <c r="K7277" s="146">
        <v>0</v>
      </c>
      <c r="L7277" s="147">
        <v>0</v>
      </c>
      <c r="M7277" s="147">
        <v>0</v>
      </c>
      <c r="N7277" s="87">
        <v>0</v>
      </c>
      <c r="O7277" s="88">
        <v>0</v>
      </c>
      <c r="P7277" s="89" t="e">
        <v>#DIV/0!</v>
      </c>
    </row>
    <row r="7278" spans="1:16">
      <c r="A7278" s="75" t="s">
        <v>30326</v>
      </c>
      <c r="B7278" s="85">
        <v>7274</v>
      </c>
      <c r="C7278" s="85">
        <v>19393</v>
      </c>
      <c r="D7278" s="85">
        <v>7274</v>
      </c>
      <c r="E7278" s="86" t="s">
        <v>30327</v>
      </c>
      <c r="F7278" s="85" t="s">
        <v>55</v>
      </c>
      <c r="G7278" s="86" t="s">
        <v>82</v>
      </c>
      <c r="H7278" s="85" t="s">
        <v>2</v>
      </c>
      <c r="I7278" s="85">
        <v>1</v>
      </c>
      <c r="J7278" s="88">
        <v>0</v>
      </c>
      <c r="K7278" s="146">
        <v>0</v>
      </c>
      <c r="L7278" s="147">
        <v>0</v>
      </c>
      <c r="M7278" s="147">
        <v>0</v>
      </c>
      <c r="N7278" s="87">
        <v>0</v>
      </c>
      <c r="O7278" s="88">
        <v>0</v>
      </c>
      <c r="P7278" s="89" t="e">
        <v>#DIV/0!</v>
      </c>
    </row>
    <row r="7279" spans="1:16">
      <c r="A7279" s="75" t="s">
        <v>30330</v>
      </c>
      <c r="B7279" s="85">
        <v>7275</v>
      </c>
      <c r="C7279" s="85">
        <v>19396</v>
      </c>
      <c r="D7279" s="85">
        <v>7275</v>
      </c>
      <c r="E7279" s="86" t="s">
        <v>30331</v>
      </c>
      <c r="F7279" s="85" t="s">
        <v>55</v>
      </c>
      <c r="G7279" s="86" t="s">
        <v>82</v>
      </c>
      <c r="H7279" s="85" t="s">
        <v>2</v>
      </c>
      <c r="I7279" s="85">
        <v>1</v>
      </c>
      <c r="J7279" s="88">
        <v>0</v>
      </c>
      <c r="K7279" s="146">
        <v>0</v>
      </c>
      <c r="L7279" s="147">
        <v>0</v>
      </c>
      <c r="M7279" s="147">
        <v>0</v>
      </c>
      <c r="N7279" s="87">
        <v>0</v>
      </c>
      <c r="O7279" s="88">
        <v>0</v>
      </c>
      <c r="P7279" s="89" t="e">
        <v>#DIV/0!</v>
      </c>
    </row>
    <row r="7280" spans="1:16">
      <c r="A7280" s="75" t="s">
        <v>30334</v>
      </c>
      <c r="B7280" s="85">
        <v>7276</v>
      </c>
      <c r="C7280" s="85">
        <v>19399</v>
      </c>
      <c r="D7280" s="85">
        <v>7276</v>
      </c>
      <c r="E7280" s="86" t="s">
        <v>30335</v>
      </c>
      <c r="F7280" s="85" t="s">
        <v>55</v>
      </c>
      <c r="G7280" s="86" t="s">
        <v>82</v>
      </c>
      <c r="H7280" s="85" t="s">
        <v>2</v>
      </c>
      <c r="I7280" s="85">
        <v>1</v>
      </c>
      <c r="J7280" s="88">
        <v>0</v>
      </c>
      <c r="K7280" s="146">
        <v>0</v>
      </c>
      <c r="L7280" s="147">
        <v>0</v>
      </c>
      <c r="M7280" s="147">
        <v>0</v>
      </c>
      <c r="N7280" s="87">
        <v>0</v>
      </c>
      <c r="O7280" s="88">
        <v>0</v>
      </c>
      <c r="P7280" s="89" t="e">
        <v>#DIV/0!</v>
      </c>
    </row>
    <row r="7281" spans="1:16">
      <c r="A7281" s="75" t="s">
        <v>30338</v>
      </c>
      <c r="B7281" s="85">
        <v>7277</v>
      </c>
      <c r="C7281" s="85">
        <v>19402</v>
      </c>
      <c r="D7281" s="85">
        <v>7277</v>
      </c>
      <c r="E7281" s="86" t="s">
        <v>30339</v>
      </c>
      <c r="F7281" s="85" t="s">
        <v>55</v>
      </c>
      <c r="G7281" s="86" t="s">
        <v>82</v>
      </c>
      <c r="H7281" s="85" t="s">
        <v>2</v>
      </c>
      <c r="I7281" s="85">
        <v>1</v>
      </c>
      <c r="J7281" s="88">
        <v>0</v>
      </c>
      <c r="K7281" s="146">
        <v>0</v>
      </c>
      <c r="L7281" s="147">
        <v>0</v>
      </c>
      <c r="M7281" s="147">
        <v>0</v>
      </c>
      <c r="N7281" s="87">
        <v>0</v>
      </c>
      <c r="O7281" s="88">
        <v>0</v>
      </c>
      <c r="P7281" s="89" t="e">
        <v>#DIV/0!</v>
      </c>
    </row>
    <row r="7282" spans="1:16">
      <c r="A7282" s="75" t="s">
        <v>30342</v>
      </c>
      <c r="B7282" s="85">
        <v>7278</v>
      </c>
      <c r="C7282" s="85">
        <v>19405</v>
      </c>
      <c r="D7282" s="85">
        <v>7278</v>
      </c>
      <c r="E7282" s="86" t="s">
        <v>30343</v>
      </c>
      <c r="F7282" s="85" t="s">
        <v>31</v>
      </c>
      <c r="G7282" s="86" t="s">
        <v>82</v>
      </c>
      <c r="H7282" s="85" t="s">
        <v>2</v>
      </c>
      <c r="I7282" s="85">
        <v>1</v>
      </c>
      <c r="J7282" s="88">
        <v>0</v>
      </c>
      <c r="K7282" s="146">
        <v>0</v>
      </c>
      <c r="L7282" s="147">
        <v>0</v>
      </c>
      <c r="M7282" s="147">
        <v>0</v>
      </c>
      <c r="N7282" s="87">
        <v>0</v>
      </c>
      <c r="O7282" s="88">
        <v>0</v>
      </c>
      <c r="P7282" s="89" t="e">
        <v>#DIV/0!</v>
      </c>
    </row>
    <row r="7283" spans="1:16">
      <c r="A7283" s="75" t="s">
        <v>30346</v>
      </c>
      <c r="B7283" s="85">
        <v>7279</v>
      </c>
      <c r="C7283" s="85">
        <v>19408</v>
      </c>
      <c r="D7283" s="85">
        <v>7279</v>
      </c>
      <c r="E7283" s="86" t="s">
        <v>30343</v>
      </c>
      <c r="F7283" s="85" t="s">
        <v>38</v>
      </c>
      <c r="G7283" s="86" t="s">
        <v>82</v>
      </c>
      <c r="H7283" s="85" t="s">
        <v>2</v>
      </c>
      <c r="I7283" s="85">
        <v>1</v>
      </c>
      <c r="J7283" s="88">
        <v>0</v>
      </c>
      <c r="K7283" s="146">
        <v>0</v>
      </c>
      <c r="L7283" s="147">
        <v>0</v>
      </c>
      <c r="M7283" s="147">
        <v>0</v>
      </c>
      <c r="N7283" s="87">
        <v>0</v>
      </c>
      <c r="O7283" s="88">
        <v>0</v>
      </c>
      <c r="P7283" s="89" t="e">
        <v>#DIV/0!</v>
      </c>
    </row>
    <row r="7284" spans="1:16">
      <c r="A7284" s="75" t="s">
        <v>30349</v>
      </c>
      <c r="B7284" s="85">
        <v>7280</v>
      </c>
      <c r="C7284" s="85">
        <v>19411</v>
      </c>
      <c r="D7284" s="85">
        <v>7280</v>
      </c>
      <c r="E7284" s="86" t="s">
        <v>30350</v>
      </c>
      <c r="F7284" s="85" t="s">
        <v>55</v>
      </c>
      <c r="G7284" s="86" t="s">
        <v>82</v>
      </c>
      <c r="H7284" s="85" t="s">
        <v>2</v>
      </c>
      <c r="I7284" s="85">
        <v>1</v>
      </c>
      <c r="J7284" s="88">
        <v>0</v>
      </c>
      <c r="K7284" s="146">
        <v>0</v>
      </c>
      <c r="L7284" s="147">
        <v>0</v>
      </c>
      <c r="M7284" s="147">
        <v>0</v>
      </c>
      <c r="N7284" s="87">
        <v>0</v>
      </c>
      <c r="O7284" s="88">
        <v>0</v>
      </c>
      <c r="P7284" s="89" t="e">
        <v>#DIV/0!</v>
      </c>
    </row>
    <row r="7285" spans="1:16">
      <c r="A7285" s="75" t="s">
        <v>30353</v>
      </c>
      <c r="B7285" s="85">
        <v>7281</v>
      </c>
      <c r="C7285" s="85">
        <v>19414</v>
      </c>
      <c r="D7285" s="85">
        <v>7281</v>
      </c>
      <c r="E7285" s="86" t="s">
        <v>30354</v>
      </c>
      <c r="F7285" s="85" t="s">
        <v>55</v>
      </c>
      <c r="G7285" s="86" t="s">
        <v>82</v>
      </c>
      <c r="H7285" s="85" t="s">
        <v>2</v>
      </c>
      <c r="I7285" s="85">
        <v>1</v>
      </c>
      <c r="J7285" s="88">
        <v>0</v>
      </c>
      <c r="K7285" s="146">
        <v>0</v>
      </c>
      <c r="L7285" s="147">
        <v>0</v>
      </c>
      <c r="M7285" s="147">
        <v>0</v>
      </c>
      <c r="N7285" s="87">
        <v>0</v>
      </c>
      <c r="O7285" s="88">
        <v>0</v>
      </c>
      <c r="P7285" s="89" t="e">
        <v>#DIV/0!</v>
      </c>
    </row>
    <row r="7286" spans="1:16">
      <c r="A7286" s="75" t="s">
        <v>30357</v>
      </c>
      <c r="B7286" s="85">
        <v>7282</v>
      </c>
      <c r="C7286" s="85">
        <v>19417</v>
      </c>
      <c r="D7286" s="85">
        <v>7282</v>
      </c>
      <c r="E7286" s="86" t="s">
        <v>30358</v>
      </c>
      <c r="F7286" s="85" t="s">
        <v>31</v>
      </c>
      <c r="G7286" s="86" t="s">
        <v>82</v>
      </c>
      <c r="H7286" s="85" t="s">
        <v>2</v>
      </c>
      <c r="I7286" s="85">
        <v>1</v>
      </c>
      <c r="J7286" s="88">
        <v>0</v>
      </c>
      <c r="K7286" s="146">
        <v>0</v>
      </c>
      <c r="L7286" s="147">
        <v>0</v>
      </c>
      <c r="M7286" s="147">
        <v>0</v>
      </c>
      <c r="N7286" s="87">
        <v>0</v>
      </c>
      <c r="O7286" s="88">
        <v>0</v>
      </c>
      <c r="P7286" s="89" t="e">
        <v>#DIV/0!</v>
      </c>
    </row>
    <row r="7287" spans="1:16">
      <c r="A7287" s="75" t="s">
        <v>30361</v>
      </c>
      <c r="B7287" s="85">
        <v>7283</v>
      </c>
      <c r="C7287" s="85">
        <v>19420</v>
      </c>
      <c r="D7287" s="85">
        <v>7283</v>
      </c>
      <c r="E7287" s="86" t="s">
        <v>30358</v>
      </c>
      <c r="F7287" s="85" t="s">
        <v>38</v>
      </c>
      <c r="G7287" s="86" t="s">
        <v>82</v>
      </c>
      <c r="H7287" s="85" t="s">
        <v>2</v>
      </c>
      <c r="I7287" s="85">
        <v>1</v>
      </c>
      <c r="J7287" s="88">
        <v>0</v>
      </c>
      <c r="K7287" s="146">
        <v>0</v>
      </c>
      <c r="L7287" s="147">
        <v>0</v>
      </c>
      <c r="M7287" s="147">
        <v>0</v>
      </c>
      <c r="N7287" s="87">
        <v>0</v>
      </c>
      <c r="O7287" s="88">
        <v>0</v>
      </c>
      <c r="P7287" s="89" t="e">
        <v>#DIV/0!</v>
      </c>
    </row>
    <row r="7288" spans="1:16">
      <c r="A7288" s="75" t="s">
        <v>30364</v>
      </c>
      <c r="B7288" s="85">
        <v>7284</v>
      </c>
      <c r="C7288" s="85">
        <v>19423</v>
      </c>
      <c r="D7288" s="85">
        <v>7284</v>
      </c>
      <c r="E7288" s="86" t="s">
        <v>30365</v>
      </c>
      <c r="F7288" s="85" t="s">
        <v>55</v>
      </c>
      <c r="G7288" s="86" t="s">
        <v>82</v>
      </c>
      <c r="H7288" s="85" t="s">
        <v>2</v>
      </c>
      <c r="I7288" s="85">
        <v>1</v>
      </c>
      <c r="J7288" s="88">
        <v>0</v>
      </c>
      <c r="K7288" s="146">
        <v>0</v>
      </c>
      <c r="L7288" s="147">
        <v>0</v>
      </c>
      <c r="M7288" s="147">
        <v>0</v>
      </c>
      <c r="N7288" s="87">
        <v>0</v>
      </c>
      <c r="O7288" s="88">
        <v>0</v>
      </c>
      <c r="P7288" s="89" t="e">
        <v>#DIV/0!</v>
      </c>
    </row>
    <row r="7289" spans="1:16">
      <c r="A7289" s="75" t="s">
        <v>30368</v>
      </c>
      <c r="B7289" s="85">
        <v>7285</v>
      </c>
      <c r="C7289" s="85">
        <v>19426</v>
      </c>
      <c r="D7289" s="85">
        <v>7285</v>
      </c>
      <c r="E7289" s="86" t="s">
        <v>30369</v>
      </c>
      <c r="F7289" s="85" t="s">
        <v>55</v>
      </c>
      <c r="G7289" s="86" t="s">
        <v>82</v>
      </c>
      <c r="H7289" s="85" t="s">
        <v>2</v>
      </c>
      <c r="I7289" s="85">
        <v>1</v>
      </c>
      <c r="J7289" s="88">
        <v>0</v>
      </c>
      <c r="K7289" s="146">
        <v>0</v>
      </c>
      <c r="L7289" s="147">
        <v>0</v>
      </c>
      <c r="M7289" s="147">
        <v>0</v>
      </c>
      <c r="N7289" s="87">
        <v>0</v>
      </c>
      <c r="O7289" s="88">
        <v>0</v>
      </c>
      <c r="P7289" s="89" t="e">
        <v>#DIV/0!</v>
      </c>
    </row>
    <row r="7290" spans="1:16">
      <c r="A7290" s="75" t="s">
        <v>30609</v>
      </c>
      <c r="B7290" s="85">
        <v>7286</v>
      </c>
      <c r="C7290" s="85">
        <v>19623</v>
      </c>
      <c r="D7290" s="85">
        <v>7286</v>
      </c>
      <c r="E7290" s="86" t="s">
        <v>30610</v>
      </c>
      <c r="F7290" s="85" t="s">
        <v>32</v>
      </c>
      <c r="G7290" s="86" t="s">
        <v>82</v>
      </c>
      <c r="H7290" s="85" t="s">
        <v>2</v>
      </c>
      <c r="I7290" s="85">
        <v>1</v>
      </c>
      <c r="J7290" s="88">
        <v>0</v>
      </c>
      <c r="K7290" s="146">
        <v>0</v>
      </c>
      <c r="L7290" s="147">
        <v>0</v>
      </c>
      <c r="M7290" s="147">
        <v>0</v>
      </c>
      <c r="N7290" s="87">
        <v>0</v>
      </c>
      <c r="O7290" s="88">
        <v>0</v>
      </c>
      <c r="P7290" s="89" t="e">
        <v>#DIV/0!</v>
      </c>
    </row>
    <row r="7291" spans="1:16">
      <c r="A7291" s="75" t="s">
        <v>30613</v>
      </c>
      <c r="B7291" s="85">
        <v>7287</v>
      </c>
      <c r="C7291" s="85">
        <v>19626</v>
      </c>
      <c r="D7291" s="85">
        <v>7287</v>
      </c>
      <c r="E7291" s="86" t="s">
        <v>30610</v>
      </c>
      <c r="F7291" s="85" t="s">
        <v>38</v>
      </c>
      <c r="G7291" s="86" t="s">
        <v>82</v>
      </c>
      <c r="H7291" s="85" t="s">
        <v>2</v>
      </c>
      <c r="I7291" s="85">
        <v>1</v>
      </c>
      <c r="J7291" s="88">
        <v>0</v>
      </c>
      <c r="K7291" s="146">
        <v>0</v>
      </c>
      <c r="L7291" s="147">
        <v>0</v>
      </c>
      <c r="M7291" s="147">
        <v>0</v>
      </c>
      <c r="N7291" s="87">
        <v>0</v>
      </c>
      <c r="O7291" s="88">
        <v>0</v>
      </c>
      <c r="P7291" s="89" t="e">
        <v>#DIV/0!</v>
      </c>
    </row>
    <row r="7292" spans="1:16">
      <c r="A7292" s="75" t="s">
        <v>30642</v>
      </c>
      <c r="B7292" s="85">
        <v>7288</v>
      </c>
      <c r="C7292" s="85">
        <v>19646</v>
      </c>
      <c r="D7292" s="85">
        <v>7288</v>
      </c>
      <c r="E7292" s="86" t="s">
        <v>30643</v>
      </c>
      <c r="F7292" s="85" t="s">
        <v>32</v>
      </c>
      <c r="G7292" s="86" t="s">
        <v>82</v>
      </c>
      <c r="H7292" s="85" t="s">
        <v>2</v>
      </c>
      <c r="I7292" s="85">
        <v>1</v>
      </c>
      <c r="J7292" s="88">
        <v>0</v>
      </c>
      <c r="K7292" s="146">
        <v>0</v>
      </c>
      <c r="L7292" s="147">
        <v>0</v>
      </c>
      <c r="M7292" s="147">
        <v>0</v>
      </c>
      <c r="N7292" s="87">
        <v>0</v>
      </c>
      <c r="O7292" s="88">
        <v>0</v>
      </c>
      <c r="P7292" s="89" t="e">
        <v>#DIV/0!</v>
      </c>
    </row>
    <row r="7293" spans="1:16">
      <c r="A7293" s="75" t="s">
        <v>30664</v>
      </c>
      <c r="B7293" s="85">
        <v>7289</v>
      </c>
      <c r="C7293" s="85">
        <v>19662</v>
      </c>
      <c r="D7293" s="85">
        <v>7289</v>
      </c>
      <c r="E7293" s="86" t="s">
        <v>30665</v>
      </c>
      <c r="F7293" s="85" t="s">
        <v>32</v>
      </c>
      <c r="G7293" s="86" t="s">
        <v>82</v>
      </c>
      <c r="H7293" s="85" t="s">
        <v>2</v>
      </c>
      <c r="I7293" s="85">
        <v>1</v>
      </c>
      <c r="J7293" s="88">
        <v>0</v>
      </c>
      <c r="K7293" s="146">
        <v>0</v>
      </c>
      <c r="L7293" s="147">
        <v>0</v>
      </c>
      <c r="M7293" s="147">
        <v>0</v>
      </c>
      <c r="N7293" s="87">
        <v>0</v>
      </c>
      <c r="O7293" s="88">
        <v>0</v>
      </c>
      <c r="P7293" s="89" t="e">
        <v>#DIV/0!</v>
      </c>
    </row>
    <row r="7294" spans="1:16">
      <c r="A7294" s="75" t="s">
        <v>30668</v>
      </c>
      <c r="B7294" s="85">
        <v>7290</v>
      </c>
      <c r="C7294" s="85">
        <v>19665</v>
      </c>
      <c r="D7294" s="85">
        <v>7290</v>
      </c>
      <c r="E7294" s="86" t="s">
        <v>30665</v>
      </c>
      <c r="F7294" s="85" t="s">
        <v>31</v>
      </c>
      <c r="G7294" s="86" t="s">
        <v>82</v>
      </c>
      <c r="H7294" s="85" t="s">
        <v>2</v>
      </c>
      <c r="I7294" s="85">
        <v>1</v>
      </c>
      <c r="J7294" s="88">
        <v>0</v>
      </c>
      <c r="K7294" s="146">
        <v>0</v>
      </c>
      <c r="L7294" s="147">
        <v>0</v>
      </c>
      <c r="M7294" s="147">
        <v>0</v>
      </c>
      <c r="N7294" s="87">
        <v>0</v>
      </c>
      <c r="O7294" s="88">
        <v>0</v>
      </c>
      <c r="P7294" s="89" t="e">
        <v>#DIV/0!</v>
      </c>
    </row>
    <row r="7295" spans="1:16">
      <c r="A7295" s="75" t="s">
        <v>30671</v>
      </c>
      <c r="B7295" s="85">
        <v>7291</v>
      </c>
      <c r="C7295" s="85">
        <v>19668</v>
      </c>
      <c r="D7295" s="85">
        <v>7291</v>
      </c>
      <c r="E7295" s="86" t="s">
        <v>30665</v>
      </c>
      <c r="F7295" s="85" t="s">
        <v>38</v>
      </c>
      <c r="G7295" s="86" t="s">
        <v>82</v>
      </c>
      <c r="H7295" s="85" t="s">
        <v>2</v>
      </c>
      <c r="I7295" s="85">
        <v>1</v>
      </c>
      <c r="J7295" s="88">
        <v>0</v>
      </c>
      <c r="K7295" s="146">
        <v>0</v>
      </c>
      <c r="L7295" s="147">
        <v>0</v>
      </c>
      <c r="M7295" s="147">
        <v>0</v>
      </c>
      <c r="N7295" s="87">
        <v>0</v>
      </c>
      <c r="O7295" s="88">
        <v>0</v>
      </c>
      <c r="P7295" s="89" t="e">
        <v>#DIV/0!</v>
      </c>
    </row>
    <row r="7296" spans="1:16">
      <c r="A7296" s="75" t="s">
        <v>30819</v>
      </c>
      <c r="B7296" s="85">
        <v>7292</v>
      </c>
      <c r="C7296" s="85">
        <v>19775</v>
      </c>
      <c r="D7296" s="85">
        <v>7292</v>
      </c>
      <c r="E7296" s="86" t="s">
        <v>30820</v>
      </c>
      <c r="F7296" s="85" t="s">
        <v>32</v>
      </c>
      <c r="G7296" s="86" t="s">
        <v>82</v>
      </c>
      <c r="H7296" s="85" t="s">
        <v>2</v>
      </c>
      <c r="I7296" s="85">
        <v>1</v>
      </c>
      <c r="J7296" s="88">
        <v>0</v>
      </c>
      <c r="K7296" s="146">
        <v>0</v>
      </c>
      <c r="L7296" s="147">
        <v>0</v>
      </c>
      <c r="M7296" s="147">
        <v>0</v>
      </c>
      <c r="N7296" s="87">
        <v>0</v>
      </c>
      <c r="O7296" s="88">
        <v>0</v>
      </c>
      <c r="P7296" s="89" t="e">
        <v>#DIV/0!</v>
      </c>
    </row>
    <row r="7297" spans="1:16">
      <c r="A7297" s="75" t="s">
        <v>30823</v>
      </c>
      <c r="B7297" s="85">
        <v>7293</v>
      </c>
      <c r="C7297" s="85">
        <v>19778</v>
      </c>
      <c r="D7297" s="85">
        <v>7293</v>
      </c>
      <c r="E7297" s="86" t="s">
        <v>30820</v>
      </c>
      <c r="F7297" s="85" t="s">
        <v>38</v>
      </c>
      <c r="G7297" s="86" t="s">
        <v>82</v>
      </c>
      <c r="H7297" s="85" t="s">
        <v>2</v>
      </c>
      <c r="I7297" s="85">
        <v>1</v>
      </c>
      <c r="J7297" s="88">
        <v>0</v>
      </c>
      <c r="K7297" s="146">
        <v>0</v>
      </c>
      <c r="L7297" s="147">
        <v>0</v>
      </c>
      <c r="M7297" s="147">
        <v>0</v>
      </c>
      <c r="N7297" s="87">
        <v>0</v>
      </c>
      <c r="O7297" s="88">
        <v>0</v>
      </c>
      <c r="P7297" s="89" t="e">
        <v>#DIV/0!</v>
      </c>
    </row>
    <row r="7298" spans="1:16">
      <c r="A7298" s="75" t="s">
        <v>31165</v>
      </c>
      <c r="B7298" s="85">
        <v>7294</v>
      </c>
      <c r="C7298" s="85">
        <v>20004</v>
      </c>
      <c r="D7298" s="85">
        <v>7294</v>
      </c>
      <c r="E7298" s="86" t="s">
        <v>31166</v>
      </c>
      <c r="F7298" s="85" t="s">
        <v>32</v>
      </c>
      <c r="G7298" s="86" t="s">
        <v>82</v>
      </c>
      <c r="H7298" s="85" t="s">
        <v>2</v>
      </c>
      <c r="I7298" s="85">
        <v>1</v>
      </c>
      <c r="J7298" s="88">
        <v>0</v>
      </c>
      <c r="K7298" s="146">
        <v>0</v>
      </c>
      <c r="L7298" s="147">
        <v>0</v>
      </c>
      <c r="M7298" s="147">
        <v>0</v>
      </c>
      <c r="N7298" s="87">
        <v>0</v>
      </c>
      <c r="O7298" s="88">
        <v>0</v>
      </c>
      <c r="P7298" s="89" t="e">
        <v>#DIV/0!</v>
      </c>
    </row>
    <row r="7299" spans="1:16">
      <c r="A7299" s="75" t="s">
        <v>31169</v>
      </c>
      <c r="B7299" s="85">
        <v>7295</v>
      </c>
      <c r="C7299" s="85">
        <v>20007</v>
      </c>
      <c r="D7299" s="85">
        <v>7295</v>
      </c>
      <c r="E7299" s="86" t="s">
        <v>31166</v>
      </c>
      <c r="F7299" s="85" t="s">
        <v>31</v>
      </c>
      <c r="G7299" s="86" t="s">
        <v>82</v>
      </c>
      <c r="H7299" s="85" t="s">
        <v>2</v>
      </c>
      <c r="I7299" s="85">
        <v>1</v>
      </c>
      <c r="J7299" s="88">
        <v>0</v>
      </c>
      <c r="K7299" s="146">
        <v>0</v>
      </c>
      <c r="L7299" s="147">
        <v>0</v>
      </c>
      <c r="M7299" s="147">
        <v>0</v>
      </c>
      <c r="N7299" s="87">
        <v>0</v>
      </c>
      <c r="O7299" s="88">
        <v>0</v>
      </c>
      <c r="P7299" s="89" t="e">
        <v>#DIV/0!</v>
      </c>
    </row>
    <row r="7300" spans="1:16">
      <c r="A7300" s="75" t="s">
        <v>31172</v>
      </c>
      <c r="B7300" s="85">
        <v>7296</v>
      </c>
      <c r="C7300" s="85">
        <v>20010</v>
      </c>
      <c r="D7300" s="85">
        <v>7296</v>
      </c>
      <c r="E7300" s="86" t="s">
        <v>31166</v>
      </c>
      <c r="F7300" s="85" t="s">
        <v>38</v>
      </c>
      <c r="G7300" s="86" t="s">
        <v>82</v>
      </c>
      <c r="H7300" s="85" t="s">
        <v>2</v>
      </c>
      <c r="I7300" s="85">
        <v>1</v>
      </c>
      <c r="J7300" s="88">
        <v>0</v>
      </c>
      <c r="K7300" s="146">
        <v>0</v>
      </c>
      <c r="L7300" s="147">
        <v>0</v>
      </c>
      <c r="M7300" s="147">
        <v>0</v>
      </c>
      <c r="N7300" s="87">
        <v>0</v>
      </c>
      <c r="O7300" s="88">
        <v>0</v>
      </c>
      <c r="P7300" s="89" t="e">
        <v>#DIV/0!</v>
      </c>
    </row>
    <row r="7301" spans="1:16">
      <c r="A7301" s="75" t="s">
        <v>31308</v>
      </c>
      <c r="B7301" s="85">
        <v>7297</v>
      </c>
      <c r="C7301" s="85">
        <v>20102</v>
      </c>
      <c r="D7301" s="85">
        <v>7297</v>
      </c>
      <c r="E7301" s="86" t="s">
        <v>31309</v>
      </c>
      <c r="F7301" s="85" t="s">
        <v>32</v>
      </c>
      <c r="G7301" s="86" t="s">
        <v>82</v>
      </c>
      <c r="H7301" s="85" t="s">
        <v>2</v>
      </c>
      <c r="I7301" s="85">
        <v>1</v>
      </c>
      <c r="J7301" s="88">
        <v>0</v>
      </c>
      <c r="K7301" s="146">
        <v>0</v>
      </c>
      <c r="L7301" s="147">
        <v>0</v>
      </c>
      <c r="M7301" s="147">
        <v>0</v>
      </c>
      <c r="N7301" s="87">
        <v>0</v>
      </c>
      <c r="O7301" s="88">
        <v>0</v>
      </c>
      <c r="P7301" s="89" t="e">
        <v>#DIV/0!</v>
      </c>
    </row>
    <row r="7302" spans="1:16">
      <c r="A7302" s="75" t="s">
        <v>31312</v>
      </c>
      <c r="B7302" s="85">
        <v>7298</v>
      </c>
      <c r="C7302" s="85">
        <v>20105</v>
      </c>
      <c r="D7302" s="85">
        <v>7298</v>
      </c>
      <c r="E7302" s="86" t="s">
        <v>31309</v>
      </c>
      <c r="F7302" s="85" t="s">
        <v>31</v>
      </c>
      <c r="G7302" s="86" t="s">
        <v>82</v>
      </c>
      <c r="H7302" s="85" t="s">
        <v>2</v>
      </c>
      <c r="I7302" s="85">
        <v>1</v>
      </c>
      <c r="J7302" s="88">
        <v>0</v>
      </c>
      <c r="K7302" s="146">
        <v>0</v>
      </c>
      <c r="L7302" s="147">
        <v>0</v>
      </c>
      <c r="M7302" s="147">
        <v>0</v>
      </c>
      <c r="N7302" s="87">
        <v>0</v>
      </c>
      <c r="O7302" s="88">
        <v>0</v>
      </c>
      <c r="P7302" s="89" t="e">
        <v>#DIV/0!</v>
      </c>
    </row>
    <row r="7303" spans="1:16">
      <c r="A7303" s="75" t="s">
        <v>31315</v>
      </c>
      <c r="B7303" s="85">
        <v>7299</v>
      </c>
      <c r="C7303" s="85">
        <v>20108</v>
      </c>
      <c r="D7303" s="85">
        <v>7299</v>
      </c>
      <c r="E7303" s="86" t="s">
        <v>31309</v>
      </c>
      <c r="F7303" s="85" t="s">
        <v>38</v>
      </c>
      <c r="G7303" s="86" t="s">
        <v>82</v>
      </c>
      <c r="H7303" s="85" t="s">
        <v>2</v>
      </c>
      <c r="I7303" s="85">
        <v>1</v>
      </c>
      <c r="J7303" s="88">
        <v>0</v>
      </c>
      <c r="K7303" s="146">
        <v>0</v>
      </c>
      <c r="L7303" s="147">
        <v>0</v>
      </c>
      <c r="M7303" s="147">
        <v>0</v>
      </c>
      <c r="N7303" s="87">
        <v>0</v>
      </c>
      <c r="O7303" s="88">
        <v>0</v>
      </c>
      <c r="P7303" s="89" t="e">
        <v>#DIV/0!</v>
      </c>
    </row>
    <row r="7304" spans="1:16">
      <c r="A7304" s="75" t="s">
        <v>31356</v>
      </c>
      <c r="B7304" s="85">
        <v>7300</v>
      </c>
      <c r="C7304" s="85">
        <v>20137</v>
      </c>
      <c r="D7304" s="85">
        <v>7300</v>
      </c>
      <c r="E7304" s="86" t="s">
        <v>31357</v>
      </c>
      <c r="F7304" s="85" t="s">
        <v>55</v>
      </c>
      <c r="G7304" s="86" t="s">
        <v>82</v>
      </c>
      <c r="H7304" s="85" t="s">
        <v>2</v>
      </c>
      <c r="I7304" s="85">
        <v>1</v>
      </c>
      <c r="J7304" s="88">
        <v>11.47875325176417</v>
      </c>
      <c r="K7304" s="146">
        <v>9.2304369483616018</v>
      </c>
      <c r="L7304" s="147">
        <v>4.1830371665739138E-8</v>
      </c>
      <c r="M7304" s="147">
        <v>4.9055263339869648E-2</v>
      </c>
      <c r="N7304" s="87">
        <v>6.3730060879970631</v>
      </c>
      <c r="O7304" s="88">
        <v>0.31681713168348519</v>
      </c>
      <c r="P7304" s="89">
        <v>49.712353528137911</v>
      </c>
    </row>
    <row r="7305" spans="1:16">
      <c r="A7305" s="75" t="s">
        <v>31378</v>
      </c>
      <c r="B7305" s="85">
        <v>7301</v>
      </c>
      <c r="C7305" s="85">
        <v>20152</v>
      </c>
      <c r="D7305" s="85">
        <v>7301</v>
      </c>
      <c r="E7305" s="86" t="s">
        <v>31379</v>
      </c>
      <c r="F7305" s="85" t="s">
        <v>32</v>
      </c>
      <c r="G7305" s="86" t="s">
        <v>82</v>
      </c>
      <c r="H7305" s="85" t="s">
        <v>2</v>
      </c>
      <c r="I7305" s="85">
        <v>1</v>
      </c>
      <c r="J7305" s="88">
        <v>0</v>
      </c>
      <c r="K7305" s="146">
        <v>0</v>
      </c>
      <c r="L7305" s="147">
        <v>0</v>
      </c>
      <c r="M7305" s="147">
        <v>0</v>
      </c>
      <c r="N7305" s="87">
        <v>0</v>
      </c>
      <c r="O7305" s="88">
        <v>0</v>
      </c>
      <c r="P7305" s="89" t="e">
        <v>#DIV/0!</v>
      </c>
    </row>
    <row r="7306" spans="1:16">
      <c r="A7306" s="75" t="s">
        <v>31382</v>
      </c>
      <c r="B7306" s="85">
        <v>7302</v>
      </c>
      <c r="C7306" s="85">
        <v>20155</v>
      </c>
      <c r="D7306" s="85">
        <v>7302</v>
      </c>
      <c r="E7306" s="86" t="s">
        <v>31379</v>
      </c>
      <c r="F7306" s="85" t="s">
        <v>31</v>
      </c>
      <c r="G7306" s="86" t="s">
        <v>82</v>
      </c>
      <c r="H7306" s="85" t="s">
        <v>2</v>
      </c>
      <c r="I7306" s="85">
        <v>1</v>
      </c>
      <c r="J7306" s="88">
        <v>0</v>
      </c>
      <c r="K7306" s="146">
        <v>0</v>
      </c>
      <c r="L7306" s="147">
        <v>0</v>
      </c>
      <c r="M7306" s="147">
        <v>0</v>
      </c>
      <c r="N7306" s="87">
        <v>0</v>
      </c>
      <c r="O7306" s="88">
        <v>0</v>
      </c>
      <c r="P7306" s="89" t="e">
        <v>#DIV/0!</v>
      </c>
    </row>
    <row r="7307" spans="1:16">
      <c r="A7307" s="75" t="s">
        <v>31385</v>
      </c>
      <c r="B7307" s="85">
        <v>7303</v>
      </c>
      <c r="C7307" s="85">
        <v>20158</v>
      </c>
      <c r="D7307" s="85">
        <v>7303</v>
      </c>
      <c r="E7307" s="86" t="s">
        <v>31379</v>
      </c>
      <c r="F7307" s="85" t="s">
        <v>38</v>
      </c>
      <c r="G7307" s="86" t="s">
        <v>82</v>
      </c>
      <c r="H7307" s="85" t="s">
        <v>2</v>
      </c>
      <c r="I7307" s="85">
        <v>1</v>
      </c>
      <c r="J7307" s="88">
        <v>0</v>
      </c>
      <c r="K7307" s="146">
        <v>0</v>
      </c>
      <c r="L7307" s="147">
        <v>0</v>
      </c>
      <c r="M7307" s="147">
        <v>0</v>
      </c>
      <c r="N7307" s="87">
        <v>0</v>
      </c>
      <c r="O7307" s="88">
        <v>0</v>
      </c>
      <c r="P7307" s="89" t="e">
        <v>#DIV/0!</v>
      </c>
    </row>
    <row r="7308" spans="1:16">
      <c r="A7308" s="75" t="s">
        <v>31487</v>
      </c>
      <c r="B7308" s="85">
        <v>7304</v>
      </c>
      <c r="C7308" s="85">
        <v>20226</v>
      </c>
      <c r="D7308" s="85">
        <v>7304</v>
      </c>
      <c r="E7308" s="86" t="s">
        <v>31488</v>
      </c>
      <c r="F7308" s="85" t="s">
        <v>55</v>
      </c>
      <c r="G7308" s="86" t="s">
        <v>82</v>
      </c>
      <c r="H7308" s="85" t="s">
        <v>2</v>
      </c>
      <c r="I7308" s="85">
        <v>1</v>
      </c>
      <c r="J7308" s="88">
        <v>0</v>
      </c>
      <c r="K7308" s="146">
        <v>0</v>
      </c>
      <c r="L7308" s="147">
        <v>0</v>
      </c>
      <c r="M7308" s="147">
        <v>0</v>
      </c>
      <c r="N7308" s="87">
        <v>0</v>
      </c>
      <c r="O7308" s="88">
        <v>0</v>
      </c>
      <c r="P7308" s="89" t="e">
        <v>#DIV/0!</v>
      </c>
    </row>
    <row r="7309" spans="1:16">
      <c r="A7309" s="75" t="s">
        <v>6382</v>
      </c>
      <c r="B7309" s="85">
        <v>7305</v>
      </c>
      <c r="C7309" s="85">
        <v>4138</v>
      </c>
      <c r="D7309" s="85">
        <v>7305</v>
      </c>
      <c r="E7309" s="86" t="s">
        <v>6383</v>
      </c>
      <c r="F7309" s="85" t="s">
        <v>758</v>
      </c>
      <c r="G7309" s="86" t="s">
        <v>6384</v>
      </c>
      <c r="H7309" s="85" t="s">
        <v>2</v>
      </c>
      <c r="I7309" s="85">
        <v>1</v>
      </c>
      <c r="J7309" s="88">
        <v>4.3782684718908248E-2</v>
      </c>
      <c r="K7309" s="146">
        <v>5.4569214888746449E-2</v>
      </c>
      <c r="L7309" s="147">
        <v>1.4848051897458331E-10</v>
      </c>
      <c r="M7309" s="147">
        <v>4.4269027950224506E-3</v>
      </c>
      <c r="N7309" s="87">
        <v>0.58903054575568714</v>
      </c>
      <c r="O7309" s="88">
        <v>3.8679231001730131E-2</v>
      </c>
      <c r="P7309" s="89">
        <v>65.665917125074117</v>
      </c>
    </row>
    <row r="7310" spans="1:16">
      <c r="A7310" s="75" t="s">
        <v>6385</v>
      </c>
      <c r="B7310" s="85">
        <v>7306</v>
      </c>
      <c r="C7310" s="85">
        <v>4139</v>
      </c>
      <c r="D7310" s="85">
        <v>7306</v>
      </c>
      <c r="E7310" s="86" t="s">
        <v>6383</v>
      </c>
      <c r="F7310" s="85" t="s">
        <v>283</v>
      </c>
      <c r="G7310" s="86" t="s">
        <v>6384</v>
      </c>
      <c r="H7310" s="85" t="s">
        <v>2</v>
      </c>
      <c r="I7310" s="85">
        <v>1</v>
      </c>
      <c r="J7310" s="88">
        <v>1.174556975520519</v>
      </c>
      <c r="K7310" s="146">
        <v>1.3396145619906701</v>
      </c>
      <c r="L7310" s="147">
        <v>5.0150936833275559E-9</v>
      </c>
      <c r="M7310" s="147">
        <v>2.3343468302945321E-2</v>
      </c>
      <c r="N7310" s="87">
        <v>10.868474685017951</v>
      </c>
      <c r="O7310" s="88">
        <v>0.9843785085001816</v>
      </c>
      <c r="P7310" s="89">
        <v>90.571909769190924</v>
      </c>
    </row>
    <row r="7311" spans="1:16">
      <c r="A7311" s="75" t="s">
        <v>6386</v>
      </c>
      <c r="B7311" s="85">
        <v>7307</v>
      </c>
      <c r="C7311" s="85">
        <v>4140</v>
      </c>
      <c r="D7311" s="85">
        <v>7307</v>
      </c>
      <c r="E7311" s="86" t="s">
        <v>6383</v>
      </c>
      <c r="F7311" s="85" t="s">
        <v>761</v>
      </c>
      <c r="G7311" s="86" t="s">
        <v>6384</v>
      </c>
      <c r="H7311" s="85" t="s">
        <v>2</v>
      </c>
      <c r="I7311" s="85">
        <v>1</v>
      </c>
      <c r="J7311" s="88">
        <v>0.53297454628850571</v>
      </c>
      <c r="K7311" s="146">
        <v>0.89971008834464217</v>
      </c>
      <c r="L7311" s="147">
        <v>3.1282104938906219E-9</v>
      </c>
      <c r="M7311" s="147">
        <v>1.4328241367492681E-2</v>
      </c>
      <c r="N7311" s="87">
        <v>6.8874712427897293</v>
      </c>
      <c r="O7311" s="88">
        <v>0.52077812015272895</v>
      </c>
      <c r="P7311" s="89">
        <v>75.612383964276404</v>
      </c>
    </row>
    <row r="7312" spans="1:16">
      <c r="A7312" s="75" t="s">
        <v>6387</v>
      </c>
      <c r="B7312" s="85">
        <v>7308</v>
      </c>
      <c r="C7312" s="85">
        <v>4141</v>
      </c>
      <c r="D7312" s="85">
        <v>7308</v>
      </c>
      <c r="E7312" s="86" t="s">
        <v>6383</v>
      </c>
      <c r="F7312" s="85" t="s">
        <v>686</v>
      </c>
      <c r="G7312" s="86" t="s">
        <v>6384</v>
      </c>
      <c r="H7312" s="85" t="s">
        <v>2</v>
      </c>
      <c r="I7312" s="85">
        <v>1</v>
      </c>
      <c r="J7312" s="88">
        <v>1.4179552839406471</v>
      </c>
      <c r="K7312" s="146">
        <v>3.3583316920623854</v>
      </c>
      <c r="L7312" s="147">
        <v>6.3895912972624466E-9</v>
      </c>
      <c r="M7312" s="147">
        <v>3.2185036380772233E-2</v>
      </c>
      <c r="N7312" s="87">
        <v>16.880867764022831</v>
      </c>
      <c r="O7312" s="88">
        <v>1.370228050023641</v>
      </c>
      <c r="P7312" s="89">
        <v>81.170474715993265</v>
      </c>
    </row>
    <row r="7313" spans="1:16">
      <c r="A7313" s="75" t="s">
        <v>6388</v>
      </c>
      <c r="B7313" s="85">
        <v>7309</v>
      </c>
      <c r="C7313" s="85">
        <v>4142</v>
      </c>
      <c r="D7313" s="85">
        <v>7309</v>
      </c>
      <c r="E7313" s="86" t="s">
        <v>6383</v>
      </c>
      <c r="F7313" s="85" t="s">
        <v>688</v>
      </c>
      <c r="G7313" s="86" t="s">
        <v>6384</v>
      </c>
      <c r="H7313" s="85" t="s">
        <v>2</v>
      </c>
      <c r="I7313" s="85">
        <v>1</v>
      </c>
      <c r="J7313" s="88">
        <v>0.16984474992077189</v>
      </c>
      <c r="K7313" s="146">
        <v>0.24110237941736251</v>
      </c>
      <c r="L7313" s="147">
        <v>8.058333546584639E-10</v>
      </c>
      <c r="M7313" s="147">
        <v>6.5517876324515147E-3</v>
      </c>
      <c r="N7313" s="87">
        <v>4.0419516355501841</v>
      </c>
      <c r="O7313" s="88">
        <v>0.15769754574304251</v>
      </c>
      <c r="P7313" s="89">
        <v>39.015198587742866</v>
      </c>
    </row>
    <row r="7314" spans="1:16">
      <c r="A7314" s="75" t="s">
        <v>6389</v>
      </c>
      <c r="B7314" s="85">
        <v>7310</v>
      </c>
      <c r="C7314" s="85">
        <v>4143</v>
      </c>
      <c r="D7314" s="85">
        <v>7310</v>
      </c>
      <c r="E7314" s="86" t="s">
        <v>6383</v>
      </c>
      <c r="F7314" s="85" t="s">
        <v>765</v>
      </c>
      <c r="G7314" s="86" t="s">
        <v>6384</v>
      </c>
      <c r="H7314" s="85" t="s">
        <v>2</v>
      </c>
      <c r="I7314" s="85">
        <v>1</v>
      </c>
      <c r="J7314" s="88">
        <v>0.69274383535772865</v>
      </c>
      <c r="K7314" s="146">
        <v>0.41145581180084934</v>
      </c>
      <c r="L7314" s="147">
        <v>2.185044157458146E-9</v>
      </c>
      <c r="M7314" s="147">
        <v>9.627019303197068E-2</v>
      </c>
      <c r="N7314" s="87">
        <v>12.744403201124459</v>
      </c>
      <c r="O7314" s="88">
        <v>0.61877713591720063</v>
      </c>
      <c r="P7314" s="89">
        <v>48.552853056516994</v>
      </c>
    </row>
    <row r="7315" spans="1:16">
      <c r="A7315" s="75" t="s">
        <v>6390</v>
      </c>
      <c r="B7315" s="85">
        <v>7311</v>
      </c>
      <c r="C7315" s="85">
        <v>4144</v>
      </c>
      <c r="D7315" s="85">
        <v>7311</v>
      </c>
      <c r="E7315" s="86" t="s">
        <v>6383</v>
      </c>
      <c r="F7315" s="85" t="s">
        <v>690</v>
      </c>
      <c r="G7315" s="86" t="s">
        <v>6384</v>
      </c>
      <c r="H7315" s="85" t="s">
        <v>2</v>
      </c>
      <c r="I7315" s="85">
        <v>1</v>
      </c>
      <c r="J7315" s="88">
        <v>7.1990580627114345E-2</v>
      </c>
      <c r="K7315" s="146">
        <v>0.15314170928641713</v>
      </c>
      <c r="L7315" s="147">
        <v>3.5166395488998812E-10</v>
      </c>
      <c r="M7315" s="147">
        <v>1.7341136636141959E-3</v>
      </c>
      <c r="N7315" s="87">
        <v>1.2797574520462061</v>
      </c>
      <c r="O7315" s="88">
        <v>6.5180693126032294E-2</v>
      </c>
      <c r="P7315" s="89">
        <v>50.932067652206122</v>
      </c>
    </row>
    <row r="7316" spans="1:16">
      <c r="A7316" s="75" t="s">
        <v>6391</v>
      </c>
      <c r="B7316" s="85">
        <v>7312</v>
      </c>
      <c r="C7316" s="85">
        <v>4145</v>
      </c>
      <c r="D7316" s="85">
        <v>7312</v>
      </c>
      <c r="E7316" s="86" t="s">
        <v>6383</v>
      </c>
      <c r="F7316" s="85" t="s">
        <v>692</v>
      </c>
      <c r="G7316" s="86" t="s">
        <v>6384</v>
      </c>
      <c r="H7316" s="85" t="s">
        <v>2</v>
      </c>
      <c r="I7316" s="85">
        <v>1</v>
      </c>
      <c r="J7316" s="88">
        <v>0.24298608843112629</v>
      </c>
      <c r="K7316" s="146">
        <v>0.17543185736876632</v>
      </c>
      <c r="L7316" s="147">
        <v>7.7046088490384393E-10</v>
      </c>
      <c r="M7316" s="147">
        <v>2.578831456118505E-2</v>
      </c>
      <c r="N7316" s="87">
        <v>3.41491261447654</v>
      </c>
      <c r="O7316" s="88">
        <v>0.19423953099945079</v>
      </c>
      <c r="P7316" s="89">
        <v>56.879795452459945</v>
      </c>
    </row>
    <row r="7317" spans="1:16">
      <c r="A7317" s="75" t="s">
        <v>6392</v>
      </c>
      <c r="B7317" s="85">
        <v>7313</v>
      </c>
      <c r="C7317" s="85">
        <v>4146</v>
      </c>
      <c r="D7317" s="85">
        <v>7313</v>
      </c>
      <c r="E7317" s="86" t="s">
        <v>6383</v>
      </c>
      <c r="F7317" s="85" t="s">
        <v>38</v>
      </c>
      <c r="G7317" s="86" t="s">
        <v>6384</v>
      </c>
      <c r="H7317" s="85" t="s">
        <v>2</v>
      </c>
      <c r="I7317" s="85">
        <v>1</v>
      </c>
      <c r="J7317" s="88">
        <v>1.0275523176889809</v>
      </c>
      <c r="K7317" s="146">
        <v>1.8453322953966713</v>
      </c>
      <c r="L7317" s="147">
        <v>5.4743366317491413E-9</v>
      </c>
      <c r="M7317" s="147">
        <v>2.1736353728713041E-2</v>
      </c>
      <c r="N7317" s="87">
        <v>11.7404668893349</v>
      </c>
      <c r="O7317" s="88">
        <v>0.96080797093044412</v>
      </c>
      <c r="P7317" s="89">
        <v>81.837288072695557</v>
      </c>
    </row>
    <row r="7318" spans="1:16">
      <c r="A7318" s="75" t="s">
        <v>6393</v>
      </c>
      <c r="B7318" s="85">
        <v>7314</v>
      </c>
      <c r="C7318" s="85">
        <v>4147</v>
      </c>
      <c r="D7318" s="85">
        <v>7314</v>
      </c>
      <c r="E7318" s="86" t="s">
        <v>6383</v>
      </c>
      <c r="F7318" s="85" t="s">
        <v>696</v>
      </c>
      <c r="G7318" s="86" t="s">
        <v>6384</v>
      </c>
      <c r="H7318" s="85" t="s">
        <v>2</v>
      </c>
      <c r="I7318" s="85">
        <v>1</v>
      </c>
      <c r="J7318" s="88">
        <v>0.92346077093085377</v>
      </c>
      <c r="K7318" s="146">
        <v>1.1771739376987278</v>
      </c>
      <c r="L7318" s="147">
        <v>4.7512529022610728E-9</v>
      </c>
      <c r="M7318" s="147">
        <v>5.830762799013435E-3</v>
      </c>
      <c r="N7318" s="87">
        <v>9.3649869733352329</v>
      </c>
      <c r="O7318" s="88">
        <v>0.90455466339549417</v>
      </c>
      <c r="P7318" s="89">
        <v>96.588993233094413</v>
      </c>
    </row>
    <row r="7319" spans="1:16">
      <c r="A7319" s="75" t="s">
        <v>14978</v>
      </c>
      <c r="B7319" s="85">
        <v>7315</v>
      </c>
      <c r="C7319" s="85">
        <v>10004</v>
      </c>
      <c r="D7319" s="85">
        <v>7315</v>
      </c>
      <c r="E7319" s="86" t="s">
        <v>14979</v>
      </c>
      <c r="F7319" s="85" t="s">
        <v>758</v>
      </c>
      <c r="G7319" s="86" t="s">
        <v>6384</v>
      </c>
      <c r="H7319" s="85" t="s">
        <v>2</v>
      </c>
      <c r="I7319" s="85">
        <v>1</v>
      </c>
      <c r="J7319" s="88">
        <v>4.8620087204260212E-2</v>
      </c>
      <c r="K7319" s="146">
        <v>6.4698856606956248E-2</v>
      </c>
      <c r="L7319" s="147">
        <v>1.7716709962383889E-10</v>
      </c>
      <c r="M7319" s="147">
        <v>4.5570555894152778E-3</v>
      </c>
      <c r="N7319" s="87">
        <v>0.60823445178931035</v>
      </c>
      <c r="O7319" s="88">
        <v>3.9968576427457179E-2</v>
      </c>
      <c r="P7319" s="89">
        <v>65.712450700346238</v>
      </c>
    </row>
    <row r="7320" spans="1:16">
      <c r="A7320" s="75" t="s">
        <v>14980</v>
      </c>
      <c r="B7320" s="85">
        <v>7316</v>
      </c>
      <c r="C7320" s="85">
        <v>10005</v>
      </c>
      <c r="D7320" s="85">
        <v>7316</v>
      </c>
      <c r="E7320" s="86" t="s">
        <v>14979</v>
      </c>
      <c r="F7320" s="85" t="s">
        <v>283</v>
      </c>
      <c r="G7320" s="86" t="s">
        <v>6384</v>
      </c>
      <c r="H7320" s="85" t="s">
        <v>2</v>
      </c>
      <c r="I7320" s="85">
        <v>1</v>
      </c>
      <c r="J7320" s="88">
        <v>1.187871507673451</v>
      </c>
      <c r="K7320" s="146">
        <v>1.3564031262842458</v>
      </c>
      <c r="L7320" s="147">
        <v>5.0736781189700544E-9</v>
      </c>
      <c r="M7320" s="147">
        <v>2.353465046570765E-2</v>
      </c>
      <c r="N7320" s="87">
        <v>10.921874578339921</v>
      </c>
      <c r="O7320" s="88">
        <v>0.98882651430960966</v>
      </c>
      <c r="P7320" s="89">
        <v>90.536336708227168</v>
      </c>
    </row>
    <row r="7321" spans="1:16">
      <c r="A7321" s="75" t="s">
        <v>14981</v>
      </c>
      <c r="B7321" s="85">
        <v>7317</v>
      </c>
      <c r="C7321" s="85">
        <v>10006</v>
      </c>
      <c r="D7321" s="85">
        <v>7317</v>
      </c>
      <c r="E7321" s="86" t="s">
        <v>14979</v>
      </c>
      <c r="F7321" s="85" t="s">
        <v>761</v>
      </c>
      <c r="G7321" s="86" t="s">
        <v>6384</v>
      </c>
      <c r="H7321" s="85" t="s">
        <v>2</v>
      </c>
      <c r="I7321" s="85">
        <v>1</v>
      </c>
      <c r="J7321" s="88">
        <v>0.54054773837498737</v>
      </c>
      <c r="K7321" s="146">
        <v>0.9141788816112647</v>
      </c>
      <c r="L7321" s="147">
        <v>3.1725019622624482E-9</v>
      </c>
      <c r="M7321" s="147">
        <v>1.451009613986352E-2</v>
      </c>
      <c r="N7321" s="87">
        <v>6.9379480758580856</v>
      </c>
      <c r="O7321" s="88">
        <v>0.52445662970041651</v>
      </c>
      <c r="P7321" s="89">
        <v>75.592469699414934</v>
      </c>
    </row>
    <row r="7322" spans="1:16">
      <c r="A7322" s="75" t="s">
        <v>14982</v>
      </c>
      <c r="B7322" s="85">
        <v>7318</v>
      </c>
      <c r="C7322" s="85">
        <v>10007</v>
      </c>
      <c r="D7322" s="85">
        <v>7318</v>
      </c>
      <c r="E7322" s="86" t="s">
        <v>14979</v>
      </c>
      <c r="F7322" s="85" t="s">
        <v>686</v>
      </c>
      <c r="G7322" s="86" t="s">
        <v>6384</v>
      </c>
      <c r="H7322" s="85" t="s">
        <v>2</v>
      </c>
      <c r="I7322" s="85">
        <v>1</v>
      </c>
      <c r="J7322" s="88">
        <v>1.4378858489965261</v>
      </c>
      <c r="K7322" s="146">
        <v>3.3973303822879255</v>
      </c>
      <c r="L7322" s="147">
        <v>6.4804100114175781E-9</v>
      </c>
      <c r="M7322" s="147">
        <v>3.2557892485333591E-2</v>
      </c>
      <c r="N7322" s="87">
        <v>17.034093321067051</v>
      </c>
      <c r="O7322" s="88">
        <v>1.3824332548131819</v>
      </c>
      <c r="P7322" s="89">
        <v>81.156844027820753</v>
      </c>
    </row>
    <row r="7323" spans="1:16">
      <c r="A7323" s="75" t="s">
        <v>14983</v>
      </c>
      <c r="B7323" s="85">
        <v>7319</v>
      </c>
      <c r="C7323" s="85">
        <v>10008</v>
      </c>
      <c r="D7323" s="85">
        <v>7319</v>
      </c>
      <c r="E7323" s="86" t="s">
        <v>14979</v>
      </c>
      <c r="F7323" s="85" t="s">
        <v>688</v>
      </c>
      <c r="G7323" s="86" t="s">
        <v>6384</v>
      </c>
      <c r="H7323" s="85" t="s">
        <v>2</v>
      </c>
      <c r="I7323" s="85">
        <v>1</v>
      </c>
      <c r="J7323" s="88">
        <v>0.1744776205386426</v>
      </c>
      <c r="K7323" s="146">
        <v>0.25156160580749914</v>
      </c>
      <c r="L7323" s="147">
        <v>8.3498787696134416E-10</v>
      </c>
      <c r="M7323" s="147">
        <v>6.6868165368441802E-3</v>
      </c>
      <c r="N7323" s="87">
        <v>4.0736061380269639</v>
      </c>
      <c r="O7323" s="88">
        <v>0.15940587022012351</v>
      </c>
      <c r="P7323" s="89">
        <v>39.131389932884176</v>
      </c>
    </row>
    <row r="7324" spans="1:16">
      <c r="A7324" s="75" t="s">
        <v>14984</v>
      </c>
      <c r="B7324" s="85">
        <v>7320</v>
      </c>
      <c r="C7324" s="85">
        <v>10009</v>
      </c>
      <c r="D7324" s="85">
        <v>7320</v>
      </c>
      <c r="E7324" s="86" t="s">
        <v>14979</v>
      </c>
      <c r="F7324" s="85" t="s">
        <v>765</v>
      </c>
      <c r="G7324" s="86" t="s">
        <v>6384</v>
      </c>
      <c r="H7324" s="85" t="s">
        <v>2</v>
      </c>
      <c r="I7324" s="85">
        <v>1</v>
      </c>
      <c r="J7324" s="88">
        <v>0.70143205510872431</v>
      </c>
      <c r="K7324" s="146">
        <v>0.42368513899435234</v>
      </c>
      <c r="L7324" s="147">
        <v>2.225634538927822E-9</v>
      </c>
      <c r="M7324" s="147">
        <v>9.6831359451406113E-2</v>
      </c>
      <c r="N7324" s="87">
        <v>12.820635493193169</v>
      </c>
      <c r="O7324" s="88">
        <v>0.62279318759483338</v>
      </c>
      <c r="P7324" s="89">
        <v>48.577403821011174</v>
      </c>
    </row>
    <row r="7325" spans="1:16">
      <c r="A7325" s="75" t="s">
        <v>14985</v>
      </c>
      <c r="B7325" s="85">
        <v>7321</v>
      </c>
      <c r="C7325" s="85">
        <v>10010</v>
      </c>
      <c r="D7325" s="85">
        <v>7321</v>
      </c>
      <c r="E7325" s="86" t="s">
        <v>14979</v>
      </c>
      <c r="F7325" s="85" t="s">
        <v>690</v>
      </c>
      <c r="G7325" s="86" t="s">
        <v>6384</v>
      </c>
      <c r="H7325" s="85" t="s">
        <v>2</v>
      </c>
      <c r="I7325" s="85">
        <v>1</v>
      </c>
      <c r="J7325" s="88">
        <v>7.6694876828472619E-2</v>
      </c>
      <c r="K7325" s="146">
        <v>0.16377759751735088</v>
      </c>
      <c r="L7325" s="147">
        <v>3.8075325335063771E-10</v>
      </c>
      <c r="M7325" s="147">
        <v>1.856102564775978E-3</v>
      </c>
      <c r="N7325" s="87">
        <v>1.304148272638451</v>
      </c>
      <c r="O7325" s="88">
        <v>6.6698147985126494E-2</v>
      </c>
      <c r="P7325" s="89">
        <v>51.143071217038845</v>
      </c>
    </row>
    <row r="7326" spans="1:16">
      <c r="A7326" s="75" t="s">
        <v>14986</v>
      </c>
      <c r="B7326" s="85">
        <v>7322</v>
      </c>
      <c r="C7326" s="85">
        <v>10011</v>
      </c>
      <c r="D7326" s="85">
        <v>7322</v>
      </c>
      <c r="E7326" s="86" t="s">
        <v>14979</v>
      </c>
      <c r="F7326" s="85" t="s">
        <v>692</v>
      </c>
      <c r="G7326" s="86" t="s">
        <v>6384</v>
      </c>
      <c r="H7326" s="85" t="s">
        <v>2</v>
      </c>
      <c r="I7326" s="85">
        <v>1</v>
      </c>
      <c r="J7326" s="88">
        <v>0.24758003863739789</v>
      </c>
      <c r="K7326" s="146">
        <v>0.1857398081679735</v>
      </c>
      <c r="L7326" s="147">
        <v>7.9892166940468438E-10</v>
      </c>
      <c r="M7326" s="147">
        <v>2.6101284938490271E-2</v>
      </c>
      <c r="N7326" s="87">
        <v>3.458365586157901</v>
      </c>
      <c r="O7326" s="88">
        <v>0.19688689294211009</v>
      </c>
      <c r="P7326" s="89">
        <v>56.930618824727311</v>
      </c>
    </row>
    <row r="7327" spans="1:16">
      <c r="A7327" s="75" t="s">
        <v>14987</v>
      </c>
      <c r="B7327" s="85">
        <v>7323</v>
      </c>
      <c r="C7327" s="85">
        <v>10012</v>
      </c>
      <c r="D7327" s="85">
        <v>7323</v>
      </c>
      <c r="E7327" s="86" t="s">
        <v>14979</v>
      </c>
      <c r="F7327" s="85" t="s">
        <v>38</v>
      </c>
      <c r="G7327" s="86" t="s">
        <v>6384</v>
      </c>
      <c r="H7327" s="85" t="s">
        <v>2</v>
      </c>
      <c r="I7327" s="85">
        <v>1</v>
      </c>
      <c r="J7327" s="88">
        <v>1.03894557698554</v>
      </c>
      <c r="K7327" s="146">
        <v>1.86441676522261</v>
      </c>
      <c r="L7327" s="147">
        <v>5.532808265391812E-9</v>
      </c>
      <c r="M7327" s="147">
        <v>2.1943069082170238E-2</v>
      </c>
      <c r="N7327" s="87">
        <v>11.808351919911461</v>
      </c>
      <c r="O7327" s="88">
        <v>0.96612111775111709</v>
      </c>
      <c r="P7327" s="89">
        <v>81.816761924416042</v>
      </c>
    </row>
    <row r="7328" spans="1:16">
      <c r="A7328" s="75" t="s">
        <v>14988</v>
      </c>
      <c r="B7328" s="85">
        <v>7324</v>
      </c>
      <c r="C7328" s="85">
        <v>10013</v>
      </c>
      <c r="D7328" s="85">
        <v>7324</v>
      </c>
      <c r="E7328" s="86" t="s">
        <v>14979</v>
      </c>
      <c r="F7328" s="85" t="s">
        <v>696</v>
      </c>
      <c r="G7328" s="86" t="s">
        <v>6384</v>
      </c>
      <c r="H7328" s="85" t="s">
        <v>2</v>
      </c>
      <c r="I7328" s="85">
        <v>1</v>
      </c>
      <c r="J7328" s="88">
        <v>0.93113975901076151</v>
      </c>
      <c r="K7328" s="146">
        <v>1.1908347577352347</v>
      </c>
      <c r="L7328" s="147">
        <v>4.7946090462229407E-9</v>
      </c>
      <c r="M7328" s="147">
        <v>5.9605765260727188E-3</v>
      </c>
      <c r="N7328" s="87">
        <v>9.4112152041385215</v>
      </c>
      <c r="O7328" s="88">
        <v>0.9085313965911086</v>
      </c>
      <c r="P7328" s="89">
        <v>96.537097163774106</v>
      </c>
    </row>
    <row r="7329" spans="1:16">
      <c r="A7329" s="75" t="s">
        <v>6394</v>
      </c>
      <c r="B7329" s="85">
        <v>7325</v>
      </c>
      <c r="C7329" s="85">
        <v>4148</v>
      </c>
      <c r="D7329" s="85">
        <v>7325</v>
      </c>
      <c r="E7329" s="86" t="s">
        <v>6395</v>
      </c>
      <c r="F7329" s="85" t="s">
        <v>55</v>
      </c>
      <c r="G7329" s="86" t="s">
        <v>6396</v>
      </c>
      <c r="H7329" s="85" t="s">
        <v>2</v>
      </c>
      <c r="I7329" s="85">
        <v>1</v>
      </c>
      <c r="J7329" s="88">
        <v>3.4470283835175183E-2</v>
      </c>
      <c r="K7329" s="146">
        <v>7.6955435586720036E-2</v>
      </c>
      <c r="L7329" s="147">
        <v>1.346559080579648E-10</v>
      </c>
      <c r="M7329" s="147">
        <v>3.1465248880895402E-3</v>
      </c>
      <c r="N7329" s="87">
        <v>1.1128547300372991</v>
      </c>
      <c r="O7329" s="88">
        <v>2.9661869711452449E-2</v>
      </c>
      <c r="P7329" s="89">
        <v>26.653855989324217</v>
      </c>
    </row>
    <row r="7330" spans="1:16">
      <c r="A7330" s="75" t="s">
        <v>14989</v>
      </c>
      <c r="B7330" s="85">
        <v>7326</v>
      </c>
      <c r="C7330" s="85">
        <v>10014</v>
      </c>
      <c r="D7330" s="85">
        <v>7326</v>
      </c>
      <c r="E7330" s="86" t="s">
        <v>14990</v>
      </c>
      <c r="F7330" s="85" t="s">
        <v>55</v>
      </c>
      <c r="G7330" s="86" t="s">
        <v>6396</v>
      </c>
      <c r="H7330" s="85" t="s">
        <v>2</v>
      </c>
      <c r="I7330" s="85">
        <v>1</v>
      </c>
      <c r="J7330" s="88">
        <v>4.0073469072505273E-2</v>
      </c>
      <c r="K7330" s="146">
        <v>8.7613688892832331E-2</v>
      </c>
      <c r="L7330" s="147">
        <v>1.656370038431546E-10</v>
      </c>
      <c r="M7330" s="147">
        <v>3.272538450041172E-3</v>
      </c>
      <c r="N7330" s="87">
        <v>1.134733278568117</v>
      </c>
      <c r="O7330" s="88">
        <v>3.0926064759124339E-2</v>
      </c>
      <c r="P7330" s="89">
        <v>27.254038762438462</v>
      </c>
    </row>
    <row r="7331" spans="1:16">
      <c r="A7331" s="75" t="s">
        <v>6397</v>
      </c>
      <c r="B7331" s="85">
        <v>7327</v>
      </c>
      <c r="C7331" s="85">
        <v>4149</v>
      </c>
      <c r="D7331" s="85">
        <v>7327</v>
      </c>
      <c r="E7331" s="86" t="s">
        <v>6398</v>
      </c>
      <c r="F7331" s="85" t="s">
        <v>32</v>
      </c>
      <c r="G7331" s="86" t="s">
        <v>6399</v>
      </c>
      <c r="H7331" s="85" t="s">
        <v>2</v>
      </c>
      <c r="I7331" s="85">
        <v>1</v>
      </c>
      <c r="J7331" s="88">
        <v>9.8861012285304563E-3</v>
      </c>
      <c r="K7331" s="146">
        <v>3.3498001873279892E-2</v>
      </c>
      <c r="L7331" s="147">
        <v>5.3915290744740912E-11</v>
      </c>
      <c r="M7331" s="147">
        <v>5.4351062196301666E-4</v>
      </c>
      <c r="N7331" s="87">
        <v>7.357213949579644E-2</v>
      </c>
      <c r="O7331" s="88">
        <v>6.5788046692980828E-3</v>
      </c>
      <c r="P7331" s="89">
        <v>89.419781922666047</v>
      </c>
    </row>
    <row r="7332" spans="1:16">
      <c r="A7332" s="75" t="s">
        <v>14991</v>
      </c>
      <c r="B7332" s="85">
        <v>7328</v>
      </c>
      <c r="C7332" s="85">
        <v>10015</v>
      </c>
      <c r="D7332" s="85">
        <v>7328</v>
      </c>
      <c r="E7332" s="86" t="s">
        <v>14992</v>
      </c>
      <c r="F7332" s="85" t="s">
        <v>32</v>
      </c>
      <c r="G7332" s="86" t="s">
        <v>6399</v>
      </c>
      <c r="H7332" s="85" t="s">
        <v>2</v>
      </c>
      <c r="I7332" s="85">
        <v>1</v>
      </c>
      <c r="J7332" s="88">
        <v>1.2680070868441241E-2</v>
      </c>
      <c r="K7332" s="146">
        <v>4.2466484426383025E-2</v>
      </c>
      <c r="L7332" s="147">
        <v>7.657118710077493E-11</v>
      </c>
      <c r="M7332" s="147">
        <v>6.52592646638403E-4</v>
      </c>
      <c r="N7332" s="87">
        <v>9.0148328490792545E-2</v>
      </c>
      <c r="O7332" s="88">
        <v>7.7464029945784893E-3</v>
      </c>
      <c r="P7332" s="89">
        <v>85.929524421184155</v>
      </c>
    </row>
    <row r="7333" spans="1:16">
      <c r="A7333" s="75" t="s">
        <v>7427</v>
      </c>
      <c r="B7333" s="85">
        <v>7329</v>
      </c>
      <c r="C7333" s="85">
        <v>5036</v>
      </c>
      <c r="D7333" s="85">
        <v>7329</v>
      </c>
      <c r="E7333" s="86" t="s">
        <v>7428</v>
      </c>
      <c r="F7333" s="85" t="s">
        <v>55</v>
      </c>
      <c r="G7333" s="86" t="s">
        <v>7429</v>
      </c>
      <c r="H7333" s="85" t="s">
        <v>1</v>
      </c>
      <c r="I7333" s="85">
        <v>1</v>
      </c>
      <c r="J7333" s="88">
        <v>8.2108393835312992</v>
      </c>
      <c r="K7333" s="146">
        <v>12.938902819308479</v>
      </c>
      <c r="L7333" s="147">
        <v>4.0440589185692078E-8</v>
      </c>
      <c r="M7333" s="147">
        <v>3.0081053315728692</v>
      </c>
      <c r="N7333" s="87">
        <v>97.254001456594068</v>
      </c>
      <c r="O7333" s="88">
        <v>7.2023810844527496</v>
      </c>
      <c r="P7333" s="89">
        <v>74.057426703077923</v>
      </c>
    </row>
    <row r="7334" spans="1:16">
      <c r="A7334" s="75" t="s">
        <v>14993</v>
      </c>
      <c r="B7334" s="85">
        <v>7330</v>
      </c>
      <c r="C7334" s="85">
        <v>10016</v>
      </c>
      <c r="D7334" s="85">
        <v>7330</v>
      </c>
      <c r="E7334" s="86" t="s">
        <v>14994</v>
      </c>
      <c r="F7334" s="85" t="s">
        <v>55</v>
      </c>
      <c r="G7334" s="86" t="s">
        <v>7429</v>
      </c>
      <c r="H7334" s="85" t="s">
        <v>1</v>
      </c>
      <c r="I7334" s="85">
        <v>1</v>
      </c>
      <c r="J7334" s="88">
        <v>8.2108393835312992</v>
      </c>
      <c r="K7334" s="146">
        <v>12.938902819308479</v>
      </c>
      <c r="L7334" s="147">
        <v>4.0440589185692078E-8</v>
      </c>
      <c r="M7334" s="147">
        <v>3.0081053315728692</v>
      </c>
      <c r="N7334" s="87">
        <v>97.254001456594068</v>
      </c>
      <c r="O7334" s="88">
        <v>7.2023810844527496</v>
      </c>
      <c r="P7334" s="89">
        <v>74.057426703077923</v>
      </c>
    </row>
    <row r="7335" spans="1:16">
      <c r="A7335" s="75" t="s">
        <v>7430</v>
      </c>
      <c r="B7335" s="85">
        <v>7331</v>
      </c>
      <c r="C7335" s="85">
        <v>5037</v>
      </c>
      <c r="D7335" s="85">
        <v>7331</v>
      </c>
      <c r="E7335" s="86" t="s">
        <v>7431</v>
      </c>
      <c r="F7335" s="85" t="s">
        <v>55</v>
      </c>
      <c r="G7335" s="86" t="s">
        <v>7432</v>
      </c>
      <c r="H7335" s="85" t="s">
        <v>1</v>
      </c>
      <c r="I7335" s="85">
        <v>1</v>
      </c>
      <c r="J7335" s="88">
        <v>18.64803034669173</v>
      </c>
      <c r="K7335" s="146">
        <v>178.61707808015171</v>
      </c>
      <c r="L7335" s="147">
        <v>4.2340156328731447E-7</v>
      </c>
      <c r="M7335" s="147">
        <v>2.8942588898694992</v>
      </c>
      <c r="N7335" s="87">
        <v>303.57796615819802</v>
      </c>
      <c r="O7335" s="88">
        <v>15.96432328452388</v>
      </c>
      <c r="P7335" s="89">
        <v>52.587226558480488</v>
      </c>
    </row>
    <row r="7336" spans="1:16">
      <c r="A7336" s="75" t="s">
        <v>14995</v>
      </c>
      <c r="B7336" s="85">
        <v>7332</v>
      </c>
      <c r="C7336" s="85">
        <v>10017</v>
      </c>
      <c r="D7336" s="85">
        <v>7332</v>
      </c>
      <c r="E7336" s="86" t="s">
        <v>14996</v>
      </c>
      <c r="F7336" s="85" t="s">
        <v>55</v>
      </c>
      <c r="G7336" s="86" t="s">
        <v>7432</v>
      </c>
      <c r="H7336" s="85" t="s">
        <v>1</v>
      </c>
      <c r="I7336" s="85">
        <v>1</v>
      </c>
      <c r="J7336" s="88">
        <v>18.64803034669173</v>
      </c>
      <c r="K7336" s="146">
        <v>178.61707808015171</v>
      </c>
      <c r="L7336" s="147">
        <v>4.2340156328731447E-7</v>
      </c>
      <c r="M7336" s="147">
        <v>2.8942588898694992</v>
      </c>
      <c r="N7336" s="87">
        <v>303.57796615819802</v>
      </c>
      <c r="O7336" s="88">
        <v>15.96432328452388</v>
      </c>
      <c r="P7336" s="89">
        <v>52.587226558480488</v>
      </c>
    </row>
    <row r="7337" spans="1:16">
      <c r="A7337" s="75" t="s">
        <v>7433</v>
      </c>
      <c r="B7337" s="85">
        <v>7333</v>
      </c>
      <c r="C7337" s="85">
        <v>5038</v>
      </c>
      <c r="D7337" s="85">
        <v>7333</v>
      </c>
      <c r="E7337" s="86" t="s">
        <v>7434</v>
      </c>
      <c r="F7337" s="85" t="s">
        <v>55</v>
      </c>
      <c r="G7337" s="86" t="s">
        <v>7435</v>
      </c>
      <c r="H7337" s="85" t="s">
        <v>1</v>
      </c>
      <c r="I7337" s="85">
        <v>1</v>
      </c>
      <c r="J7337" s="88">
        <v>45.990351925246173</v>
      </c>
      <c r="K7337" s="146">
        <v>105.29390872316417</v>
      </c>
      <c r="L7337" s="147">
        <v>3.5279308516510741E-7</v>
      </c>
      <c r="M7337" s="147">
        <v>1138.408970660897</v>
      </c>
      <c r="N7337" s="87">
        <v>561.16090252704464</v>
      </c>
      <c r="O7337" s="88">
        <v>36.437184447734531</v>
      </c>
      <c r="P7337" s="89">
        <v>64.931794577364499</v>
      </c>
    </row>
    <row r="7338" spans="1:16">
      <c r="A7338" s="75" t="s">
        <v>14997</v>
      </c>
      <c r="B7338" s="85">
        <v>7334</v>
      </c>
      <c r="C7338" s="85">
        <v>10018</v>
      </c>
      <c r="D7338" s="85">
        <v>7334</v>
      </c>
      <c r="E7338" s="86" t="s">
        <v>14998</v>
      </c>
      <c r="F7338" s="85" t="s">
        <v>55</v>
      </c>
      <c r="G7338" s="86" t="s">
        <v>7435</v>
      </c>
      <c r="H7338" s="85" t="s">
        <v>1</v>
      </c>
      <c r="I7338" s="85">
        <v>1</v>
      </c>
      <c r="J7338" s="88">
        <v>45.990351925246173</v>
      </c>
      <c r="K7338" s="146">
        <v>105.29390872316417</v>
      </c>
      <c r="L7338" s="147">
        <v>3.5279308516510741E-7</v>
      </c>
      <c r="M7338" s="147">
        <v>1138.408970660897</v>
      </c>
      <c r="N7338" s="87">
        <v>561.16090252704464</v>
      </c>
      <c r="O7338" s="88">
        <v>36.437184447734531</v>
      </c>
      <c r="P7338" s="89">
        <v>64.931794577364499</v>
      </c>
    </row>
    <row r="7339" spans="1:16">
      <c r="A7339" s="75" t="s">
        <v>3153</v>
      </c>
      <c r="B7339" s="85">
        <v>7335</v>
      </c>
      <c r="C7339" s="85">
        <v>1691</v>
      </c>
      <c r="D7339" s="85">
        <v>7335</v>
      </c>
      <c r="E7339" s="86" t="s">
        <v>3132</v>
      </c>
      <c r="F7339" s="85" t="s">
        <v>55</v>
      </c>
      <c r="G7339" s="86" t="s">
        <v>3154</v>
      </c>
      <c r="H7339" s="85" t="s">
        <v>1</v>
      </c>
      <c r="I7339" s="85">
        <v>1</v>
      </c>
      <c r="J7339" s="88">
        <v>4.4292134686986744</v>
      </c>
      <c r="K7339" s="146">
        <v>12.209578905472071</v>
      </c>
      <c r="L7339" s="147">
        <v>2.8423418854500939E-8</v>
      </c>
      <c r="M7339" s="147">
        <v>0.99567664553966018</v>
      </c>
      <c r="N7339" s="87">
        <v>100.14868043617351</v>
      </c>
      <c r="O7339" s="88">
        <v>3.6579687791302811</v>
      </c>
      <c r="P7339" s="89">
        <v>36.525381694485411</v>
      </c>
    </row>
    <row r="7340" spans="1:16">
      <c r="A7340" s="75" t="s">
        <v>15001</v>
      </c>
      <c r="B7340" s="85">
        <v>7336</v>
      </c>
      <c r="C7340" s="85">
        <v>10020</v>
      </c>
      <c r="D7340" s="85">
        <v>7336</v>
      </c>
      <c r="E7340" s="86" t="s">
        <v>15002</v>
      </c>
      <c r="F7340" s="85" t="s">
        <v>55</v>
      </c>
      <c r="G7340" s="86" t="s">
        <v>3154</v>
      </c>
      <c r="H7340" s="85" t="s">
        <v>1</v>
      </c>
      <c r="I7340" s="85">
        <v>1</v>
      </c>
      <c r="J7340" s="88">
        <v>4.4669496165268008</v>
      </c>
      <c r="K7340" s="146">
        <v>12.256969047191731</v>
      </c>
      <c r="L7340" s="147">
        <v>2.8622617622068959E-8</v>
      </c>
      <c r="M7340" s="147">
        <v>1.000728489102698</v>
      </c>
      <c r="N7340" s="87">
        <v>100.7072986805567</v>
      </c>
      <c r="O7340" s="88">
        <v>3.6922006090566661</v>
      </c>
      <c r="P7340" s="89">
        <v>36.662691358332594</v>
      </c>
    </row>
    <row r="7341" spans="1:16">
      <c r="A7341" s="75" t="s">
        <v>7469</v>
      </c>
      <c r="B7341" s="85">
        <v>7337</v>
      </c>
      <c r="C7341" s="85">
        <v>5060</v>
      </c>
      <c r="D7341" s="85">
        <v>7337</v>
      </c>
      <c r="E7341" s="86" t="s">
        <v>7470</v>
      </c>
      <c r="F7341" s="85" t="s">
        <v>55</v>
      </c>
      <c r="G7341" s="86" t="s">
        <v>7471</v>
      </c>
      <c r="H7341" s="85" t="s">
        <v>1</v>
      </c>
      <c r="I7341" s="85">
        <v>1</v>
      </c>
      <c r="J7341" s="88">
        <v>4.8115872622471523</v>
      </c>
      <c r="K7341" s="146">
        <v>7.4360472725681337</v>
      </c>
      <c r="L7341" s="147">
        <v>2.401572920669179E-8</v>
      </c>
      <c r="M7341" s="147">
        <v>2.6855262237101769</v>
      </c>
      <c r="N7341" s="87">
        <v>78.430325560735383</v>
      </c>
      <c r="O7341" s="88">
        <v>4.1438455131565997</v>
      </c>
      <c r="P7341" s="89">
        <v>52.834735588948462</v>
      </c>
    </row>
    <row r="7342" spans="1:16">
      <c r="A7342" s="75" t="s">
        <v>15003</v>
      </c>
      <c r="B7342" s="85">
        <v>7338</v>
      </c>
      <c r="C7342" s="85">
        <v>10021</v>
      </c>
      <c r="D7342" s="85">
        <v>7338</v>
      </c>
      <c r="E7342" s="86" t="s">
        <v>15004</v>
      </c>
      <c r="F7342" s="85" t="s">
        <v>55</v>
      </c>
      <c r="G7342" s="86" t="s">
        <v>7471</v>
      </c>
      <c r="H7342" s="85" t="s">
        <v>1</v>
      </c>
      <c r="I7342" s="85">
        <v>1</v>
      </c>
      <c r="J7342" s="88">
        <v>4.8115872622471514</v>
      </c>
      <c r="K7342" s="146">
        <v>7.4360472725681337</v>
      </c>
      <c r="L7342" s="147">
        <v>2.401572920669177E-8</v>
      </c>
      <c r="M7342" s="147">
        <v>2.6855262237101769</v>
      </c>
      <c r="N7342" s="87">
        <v>78.430325560735383</v>
      </c>
      <c r="O7342" s="88">
        <v>4.1438455131565997</v>
      </c>
      <c r="P7342" s="89">
        <v>52.834735588948462</v>
      </c>
    </row>
    <row r="7343" spans="1:16">
      <c r="A7343" s="75" t="s">
        <v>15005</v>
      </c>
      <c r="B7343" s="85">
        <v>7339</v>
      </c>
      <c r="C7343" s="85">
        <v>10022</v>
      </c>
      <c r="D7343" s="85">
        <v>7339</v>
      </c>
      <c r="E7343" s="86" t="s">
        <v>15006</v>
      </c>
      <c r="F7343" s="85" t="s">
        <v>55</v>
      </c>
      <c r="G7343" s="86" t="s">
        <v>15007</v>
      </c>
      <c r="H7343" s="85" t="s">
        <v>1</v>
      </c>
      <c r="I7343" s="85">
        <v>1</v>
      </c>
      <c r="J7343" s="88">
        <v>7.2675625831622703</v>
      </c>
      <c r="K7343" s="146">
        <v>15.596513655564507</v>
      </c>
      <c r="L7343" s="147">
        <v>4.3138221193964933E-8</v>
      </c>
      <c r="M7343" s="147">
        <v>1.121366828917737</v>
      </c>
      <c r="N7343" s="87">
        <v>96.507980183435308</v>
      </c>
      <c r="O7343" s="88">
        <v>6.569796450167436</v>
      </c>
      <c r="P7343" s="89">
        <v>68.075162672351524</v>
      </c>
    </row>
    <row r="7344" spans="1:16">
      <c r="A7344" s="75" t="s">
        <v>27186</v>
      </c>
      <c r="B7344" s="85">
        <v>7340</v>
      </c>
      <c r="C7344" s="85">
        <v>16994</v>
      </c>
      <c r="D7344" s="85">
        <v>7340</v>
      </c>
      <c r="E7344" s="86" t="s">
        <v>27187</v>
      </c>
      <c r="F7344" s="85" t="s">
        <v>55</v>
      </c>
      <c r="G7344" s="86" t="s">
        <v>15007</v>
      </c>
      <c r="H7344" s="85" t="s">
        <v>1</v>
      </c>
      <c r="I7344" s="85">
        <v>1</v>
      </c>
      <c r="J7344" s="88">
        <v>2033.985424282394</v>
      </c>
      <c r="K7344" s="146">
        <v>6111.2069578577302</v>
      </c>
      <c r="L7344" s="147">
        <v>1.0274680448599999E-5</v>
      </c>
      <c r="M7344" s="147">
        <v>186.37439637743219</v>
      </c>
      <c r="N7344" s="87">
        <v>26930.55330944751</v>
      </c>
      <c r="O7344" s="88">
        <v>1817.3126616252689</v>
      </c>
      <c r="P7344" s="89">
        <v>67.481445358485715</v>
      </c>
    </row>
    <row r="7345" spans="1:16">
      <c r="A7345" s="75" t="s">
        <v>32941</v>
      </c>
      <c r="B7345" s="85">
        <v>7341</v>
      </c>
      <c r="C7345" s="85">
        <v>21234</v>
      </c>
      <c r="D7345" s="85">
        <v>7341</v>
      </c>
      <c r="E7345" s="86" t="s">
        <v>32942</v>
      </c>
      <c r="F7345" s="85" t="s">
        <v>55</v>
      </c>
      <c r="G7345" s="86" t="s">
        <v>15007</v>
      </c>
      <c r="H7345" s="85" t="s">
        <v>1</v>
      </c>
      <c r="I7345" s="85">
        <v>1</v>
      </c>
      <c r="J7345" s="88">
        <v>4.1372641567700672</v>
      </c>
      <c r="K7345" s="146">
        <v>6.1817450081970327</v>
      </c>
      <c r="L7345" s="147">
        <v>2.7335439198862131E-8</v>
      </c>
      <c r="M7345" s="147">
        <v>0.83524053682797006</v>
      </c>
      <c r="N7345" s="87">
        <v>55.062364365204559</v>
      </c>
      <c r="O7345" s="88">
        <v>3.773074889374433</v>
      </c>
      <c r="P7345" s="89">
        <v>68.523662811667137</v>
      </c>
    </row>
    <row r="7346" spans="1:16">
      <c r="A7346" s="75" t="s">
        <v>7466</v>
      </c>
      <c r="B7346" s="85">
        <v>7342</v>
      </c>
      <c r="C7346" s="85">
        <v>5059</v>
      </c>
      <c r="D7346" s="85">
        <v>7342</v>
      </c>
      <c r="E7346" s="86" t="s">
        <v>7467</v>
      </c>
      <c r="F7346" s="85" t="s">
        <v>55</v>
      </c>
      <c r="G7346" s="86" t="s">
        <v>7468</v>
      </c>
      <c r="H7346" s="85" t="s">
        <v>1</v>
      </c>
      <c r="I7346" s="85">
        <v>1</v>
      </c>
      <c r="J7346" s="88">
        <v>2.6295203042843429</v>
      </c>
      <c r="K7346" s="146">
        <v>3.9746518349781677</v>
      </c>
      <c r="L7346" s="147">
        <v>1.275924800272941E-8</v>
      </c>
      <c r="M7346" s="147">
        <v>0.82807030615923005</v>
      </c>
      <c r="N7346" s="87">
        <v>34.521839787236793</v>
      </c>
      <c r="O7346" s="88">
        <v>2.3381358392210538</v>
      </c>
      <c r="P7346" s="89">
        <v>67.729178213888105</v>
      </c>
    </row>
    <row r="7347" spans="1:16">
      <c r="A7347" s="75" t="s">
        <v>14999</v>
      </c>
      <c r="B7347" s="85">
        <v>7343</v>
      </c>
      <c r="C7347" s="85">
        <v>10019</v>
      </c>
      <c r="D7347" s="85">
        <v>7343</v>
      </c>
      <c r="E7347" s="86" t="s">
        <v>15000</v>
      </c>
      <c r="F7347" s="85" t="s">
        <v>55</v>
      </c>
      <c r="G7347" s="86" t="s">
        <v>7468</v>
      </c>
      <c r="H7347" s="85" t="s">
        <v>1</v>
      </c>
      <c r="I7347" s="85">
        <v>1</v>
      </c>
      <c r="J7347" s="88">
        <v>2.6839404051037019</v>
      </c>
      <c r="K7347" s="146">
        <v>4.0509189781201815</v>
      </c>
      <c r="L7347" s="147">
        <v>1.3066476357099531E-8</v>
      </c>
      <c r="M7347" s="147">
        <v>0.83504797557537036</v>
      </c>
      <c r="N7347" s="87">
        <v>35.305908774781862</v>
      </c>
      <c r="O7347" s="88">
        <v>2.3875469619983338</v>
      </c>
      <c r="P7347" s="89">
        <v>67.624571774334257</v>
      </c>
    </row>
    <row r="7348" spans="1:16">
      <c r="A7348" s="75" t="s">
        <v>3155</v>
      </c>
      <c r="B7348" s="85">
        <v>7344</v>
      </c>
      <c r="C7348" s="85">
        <v>1692</v>
      </c>
      <c r="D7348" s="85">
        <v>7344</v>
      </c>
      <c r="E7348" s="86" t="s">
        <v>3132</v>
      </c>
      <c r="F7348" s="85" t="s">
        <v>55</v>
      </c>
      <c r="G7348" s="86" t="s">
        <v>3156</v>
      </c>
      <c r="H7348" s="85" t="s">
        <v>945</v>
      </c>
      <c r="I7348" s="85">
        <v>1</v>
      </c>
      <c r="J7348" s="88">
        <v>289.75406332897188</v>
      </c>
      <c r="K7348" s="146">
        <v>798.73664351419131</v>
      </c>
      <c r="L7348" s="147">
        <v>1.8594274502675279E-6</v>
      </c>
      <c r="M7348" s="147">
        <v>65.136023776167235</v>
      </c>
      <c r="N7348" s="87">
        <v>6551.6117700106643</v>
      </c>
      <c r="O7348" s="88">
        <v>239.30012061372261</v>
      </c>
      <c r="P7348" s="89">
        <v>36.525381694485404</v>
      </c>
    </row>
    <row r="7349" spans="1:16">
      <c r="A7349" s="75" t="s">
        <v>15008</v>
      </c>
      <c r="B7349" s="85">
        <v>7345</v>
      </c>
      <c r="C7349" s="85">
        <v>10023</v>
      </c>
      <c r="D7349" s="85">
        <v>7345</v>
      </c>
      <c r="E7349" s="86" t="s">
        <v>15009</v>
      </c>
      <c r="F7349" s="85" t="s">
        <v>55</v>
      </c>
      <c r="G7349" s="86" t="s">
        <v>3156</v>
      </c>
      <c r="H7349" s="85" t="s">
        <v>945</v>
      </c>
      <c r="I7349" s="85">
        <v>1</v>
      </c>
      <c r="J7349" s="88">
        <v>289.79179947680018</v>
      </c>
      <c r="K7349" s="146">
        <v>798.78403365591055</v>
      </c>
      <c r="L7349" s="147">
        <v>1.8596266490350929E-6</v>
      </c>
      <c r="M7349" s="147">
        <v>65.141075619730302</v>
      </c>
      <c r="N7349" s="87">
        <v>6552.1703882550501</v>
      </c>
      <c r="O7349" s="88">
        <v>239.33435244364929</v>
      </c>
      <c r="P7349" s="89">
        <v>36.527492153235649</v>
      </c>
    </row>
    <row r="7350" spans="1:16">
      <c r="A7350" s="75" t="s">
        <v>7477</v>
      </c>
      <c r="B7350" s="85">
        <v>7346</v>
      </c>
      <c r="C7350" s="85">
        <v>5063</v>
      </c>
      <c r="D7350" s="85">
        <v>7346</v>
      </c>
      <c r="E7350" s="86" t="s">
        <v>7478</v>
      </c>
      <c r="F7350" s="85" t="s">
        <v>55</v>
      </c>
      <c r="G7350" s="86" t="s">
        <v>7479</v>
      </c>
      <c r="H7350" s="85" t="s">
        <v>1</v>
      </c>
      <c r="I7350" s="85">
        <v>1</v>
      </c>
      <c r="J7350" s="88">
        <v>6.9282103910111204</v>
      </c>
      <c r="K7350" s="146">
        <v>26.789456583884736</v>
      </c>
      <c r="L7350" s="147">
        <v>4.324587726573469E-8</v>
      </c>
      <c r="M7350" s="147">
        <v>0.59565793513183596</v>
      </c>
      <c r="N7350" s="87">
        <v>89.035039709092629</v>
      </c>
      <c r="O7350" s="88">
        <v>6.1606996149257469</v>
      </c>
      <c r="P7350" s="89">
        <v>69.194101951937355</v>
      </c>
    </row>
    <row r="7351" spans="1:16">
      <c r="A7351" s="75" t="s">
        <v>15010</v>
      </c>
      <c r="B7351" s="85">
        <v>7347</v>
      </c>
      <c r="C7351" s="85">
        <v>10024</v>
      </c>
      <c r="D7351" s="85">
        <v>7347</v>
      </c>
      <c r="E7351" s="86" t="s">
        <v>15011</v>
      </c>
      <c r="F7351" s="85" t="s">
        <v>55</v>
      </c>
      <c r="G7351" s="86" t="s">
        <v>7479</v>
      </c>
      <c r="H7351" s="85" t="s">
        <v>1</v>
      </c>
      <c r="I7351" s="85">
        <v>1</v>
      </c>
      <c r="J7351" s="88">
        <v>6.9322235069638944</v>
      </c>
      <c r="K7351" s="146">
        <v>26.794327842199674</v>
      </c>
      <c r="L7351" s="147">
        <v>4.3266274721165479E-8</v>
      </c>
      <c r="M7351" s="147">
        <v>0.59618633136339794</v>
      </c>
      <c r="N7351" s="87">
        <v>89.094351669057886</v>
      </c>
      <c r="O7351" s="88">
        <v>6.1643391916469881</v>
      </c>
      <c r="P7351" s="89">
        <v>69.188888814686081</v>
      </c>
    </row>
    <row r="7352" spans="1:16">
      <c r="A7352" s="75" t="s">
        <v>7480</v>
      </c>
      <c r="B7352" s="85">
        <v>7348</v>
      </c>
      <c r="C7352" s="85">
        <v>5064</v>
      </c>
      <c r="D7352" s="85">
        <v>7348</v>
      </c>
      <c r="E7352" s="86" t="s">
        <v>7481</v>
      </c>
      <c r="F7352" s="85" t="s">
        <v>55</v>
      </c>
      <c r="G7352" s="86" t="s">
        <v>7482</v>
      </c>
      <c r="H7352" s="85" t="s">
        <v>260</v>
      </c>
      <c r="I7352" s="85">
        <v>1</v>
      </c>
      <c r="J7352" s="88">
        <v>391421647.90245128</v>
      </c>
      <c r="K7352" s="146">
        <v>1242417327.6824386</v>
      </c>
      <c r="L7352" s="147">
        <v>2.9510052671597791</v>
      </c>
      <c r="M7352" s="147">
        <v>32147448.841584299</v>
      </c>
      <c r="N7352" s="87">
        <v>4096008426.162384</v>
      </c>
      <c r="O7352" s="88">
        <v>353911962.71010661</v>
      </c>
      <c r="P7352" s="89">
        <v>86.404110023204325</v>
      </c>
    </row>
    <row r="7353" spans="1:16">
      <c r="A7353" s="75" t="s">
        <v>15012</v>
      </c>
      <c r="B7353" s="85">
        <v>7349</v>
      </c>
      <c r="C7353" s="85">
        <v>10025</v>
      </c>
      <c r="D7353" s="85">
        <v>7349</v>
      </c>
      <c r="E7353" s="86" t="s">
        <v>15013</v>
      </c>
      <c r="F7353" s="85" t="s">
        <v>55</v>
      </c>
      <c r="G7353" s="86" t="s">
        <v>7482</v>
      </c>
      <c r="H7353" s="85" t="s">
        <v>260</v>
      </c>
      <c r="I7353" s="85">
        <v>1</v>
      </c>
      <c r="J7353" s="88">
        <v>391421647.90245128</v>
      </c>
      <c r="K7353" s="146">
        <v>1242417327.6824386</v>
      </c>
      <c r="L7353" s="147">
        <v>2.9510052671597791</v>
      </c>
      <c r="M7353" s="147">
        <v>32147448.841584299</v>
      </c>
      <c r="N7353" s="87">
        <v>4096008426.162384</v>
      </c>
      <c r="O7353" s="88">
        <v>353911962.71010661</v>
      </c>
      <c r="P7353" s="89">
        <v>86.404110023204325</v>
      </c>
    </row>
    <row r="7354" spans="1:16">
      <c r="A7354" s="75" t="s">
        <v>7483</v>
      </c>
      <c r="B7354" s="85">
        <v>7350</v>
      </c>
      <c r="C7354" s="85">
        <v>5065</v>
      </c>
      <c r="D7354" s="85">
        <v>7350</v>
      </c>
      <c r="E7354" s="86" t="s">
        <v>7484</v>
      </c>
      <c r="F7354" s="85" t="s">
        <v>55</v>
      </c>
      <c r="G7354" s="86" t="s">
        <v>7485</v>
      </c>
      <c r="H7354" s="85" t="s">
        <v>260</v>
      </c>
      <c r="I7354" s="85">
        <v>1</v>
      </c>
      <c r="J7354" s="88">
        <v>23219.107708751781</v>
      </c>
      <c r="K7354" s="146">
        <v>71465.849589984704</v>
      </c>
      <c r="L7354" s="147">
        <v>1.355933041700487E-4</v>
      </c>
      <c r="M7354" s="147">
        <v>1843.546485096085</v>
      </c>
      <c r="N7354" s="87">
        <v>316341.11126527312</v>
      </c>
      <c r="O7354" s="88">
        <v>20422.918885189531</v>
      </c>
      <c r="P7354" s="89">
        <v>64.559800032008965</v>
      </c>
    </row>
    <row r="7355" spans="1:16">
      <c r="A7355" s="75" t="s">
        <v>15014</v>
      </c>
      <c r="B7355" s="85">
        <v>7351</v>
      </c>
      <c r="C7355" s="85">
        <v>10026</v>
      </c>
      <c r="D7355" s="85">
        <v>7351</v>
      </c>
      <c r="E7355" s="86" t="s">
        <v>15015</v>
      </c>
      <c r="F7355" s="85" t="s">
        <v>55</v>
      </c>
      <c r="G7355" s="86" t="s">
        <v>7485</v>
      </c>
      <c r="H7355" s="85" t="s">
        <v>260</v>
      </c>
      <c r="I7355" s="85">
        <v>1</v>
      </c>
      <c r="J7355" s="88">
        <v>23219.107708751781</v>
      </c>
      <c r="K7355" s="146">
        <v>71465.849589984704</v>
      </c>
      <c r="L7355" s="147">
        <v>1.355933041700487E-4</v>
      </c>
      <c r="M7355" s="147">
        <v>1843.546485096085</v>
      </c>
      <c r="N7355" s="87">
        <v>316341.11126527312</v>
      </c>
      <c r="O7355" s="88">
        <v>20422.918885189531</v>
      </c>
      <c r="P7355" s="89">
        <v>64.559800032008965</v>
      </c>
    </row>
    <row r="7356" spans="1:16">
      <c r="A7356" s="75" t="s">
        <v>7486</v>
      </c>
      <c r="B7356" s="85">
        <v>7352</v>
      </c>
      <c r="C7356" s="85">
        <v>5066</v>
      </c>
      <c r="D7356" s="85">
        <v>7352</v>
      </c>
      <c r="E7356" s="86" t="s">
        <v>7487</v>
      </c>
      <c r="F7356" s="85" t="s">
        <v>55</v>
      </c>
      <c r="G7356" s="86" t="s">
        <v>7488</v>
      </c>
      <c r="H7356" s="85" t="s">
        <v>1</v>
      </c>
      <c r="I7356" s="85">
        <v>1</v>
      </c>
      <c r="J7356" s="88">
        <v>1237.674007505665</v>
      </c>
      <c r="K7356" s="146">
        <v>2971.2638526925939</v>
      </c>
      <c r="L7356" s="147">
        <v>7.1231457611307826E-6</v>
      </c>
      <c r="M7356" s="147">
        <v>74.265233956343948</v>
      </c>
      <c r="N7356" s="87">
        <v>16913.479439775259</v>
      </c>
      <c r="O7356" s="88">
        <v>1076.539986213076</v>
      </c>
      <c r="P7356" s="89">
        <v>63.64982380156431</v>
      </c>
    </row>
    <row r="7357" spans="1:16">
      <c r="A7357" s="75" t="s">
        <v>15016</v>
      </c>
      <c r="B7357" s="85">
        <v>7353</v>
      </c>
      <c r="C7357" s="85">
        <v>10027</v>
      </c>
      <c r="D7357" s="85">
        <v>7353</v>
      </c>
      <c r="E7357" s="86" t="s">
        <v>15017</v>
      </c>
      <c r="F7357" s="85" t="s">
        <v>55</v>
      </c>
      <c r="G7357" s="86" t="s">
        <v>7488</v>
      </c>
      <c r="H7357" s="85" t="s">
        <v>1</v>
      </c>
      <c r="I7357" s="85">
        <v>1</v>
      </c>
      <c r="J7357" s="88">
        <v>1237.6780206216181</v>
      </c>
      <c r="K7357" s="146">
        <v>2971.2687239509073</v>
      </c>
      <c r="L7357" s="147">
        <v>7.1231661585862206E-6</v>
      </c>
      <c r="M7357" s="147">
        <v>74.265762352575422</v>
      </c>
      <c r="N7357" s="87">
        <v>16913.53875173521</v>
      </c>
      <c r="O7357" s="88">
        <v>1076.5436257897959</v>
      </c>
      <c r="P7357" s="89">
        <v>63.649815783190263</v>
      </c>
    </row>
    <row r="7358" spans="1:16">
      <c r="A7358" s="75" t="s">
        <v>7489</v>
      </c>
      <c r="B7358" s="85">
        <v>7354</v>
      </c>
      <c r="C7358" s="85">
        <v>5067</v>
      </c>
      <c r="D7358" s="85">
        <v>7354</v>
      </c>
      <c r="E7358" s="86" t="s">
        <v>7490</v>
      </c>
      <c r="F7358" s="85" t="s">
        <v>55</v>
      </c>
      <c r="G7358" s="86" t="s">
        <v>7491</v>
      </c>
      <c r="H7358" s="85" t="s">
        <v>1</v>
      </c>
      <c r="I7358" s="85">
        <v>1</v>
      </c>
      <c r="J7358" s="88">
        <v>53.528878926163422</v>
      </c>
      <c r="K7358" s="146">
        <v>161.13162976827479</v>
      </c>
      <c r="L7358" s="147">
        <v>3.5649815123033141E-7</v>
      </c>
      <c r="M7358" s="147">
        <v>22.559251853669849</v>
      </c>
      <c r="N7358" s="87">
        <v>768.65768849907818</v>
      </c>
      <c r="O7358" s="88">
        <v>47.272414159030433</v>
      </c>
      <c r="P7358" s="89">
        <v>61.499956178591091</v>
      </c>
    </row>
    <row r="7359" spans="1:16">
      <c r="A7359" s="75" t="s">
        <v>15018</v>
      </c>
      <c r="B7359" s="85">
        <v>7355</v>
      </c>
      <c r="C7359" s="85">
        <v>10028</v>
      </c>
      <c r="D7359" s="85">
        <v>7355</v>
      </c>
      <c r="E7359" s="86" t="s">
        <v>15019</v>
      </c>
      <c r="F7359" s="85" t="s">
        <v>55</v>
      </c>
      <c r="G7359" s="86" t="s">
        <v>7491</v>
      </c>
      <c r="H7359" s="85" t="s">
        <v>1</v>
      </c>
      <c r="I7359" s="85">
        <v>1</v>
      </c>
      <c r="J7359" s="88">
        <v>53.636806125031598</v>
      </c>
      <c r="K7359" s="146">
        <v>161.27246794293691</v>
      </c>
      <c r="L7359" s="147">
        <v>3.5706631388523119E-7</v>
      </c>
      <c r="M7359" s="147">
        <v>22.5739481828412</v>
      </c>
      <c r="N7359" s="87">
        <v>770.26725387751571</v>
      </c>
      <c r="O7359" s="88">
        <v>47.370270268685708</v>
      </c>
      <c r="P7359" s="89">
        <v>61.498486441198636</v>
      </c>
    </row>
    <row r="7360" spans="1:16">
      <c r="A7360" s="75" t="s">
        <v>7492</v>
      </c>
      <c r="B7360" s="85">
        <v>7356</v>
      </c>
      <c r="C7360" s="85">
        <v>5068</v>
      </c>
      <c r="D7360" s="85">
        <v>7356</v>
      </c>
      <c r="E7360" s="86" t="s">
        <v>7493</v>
      </c>
      <c r="F7360" s="85" t="s">
        <v>55</v>
      </c>
      <c r="G7360" s="86" t="s">
        <v>7494</v>
      </c>
      <c r="H7360" s="85" t="s">
        <v>1</v>
      </c>
      <c r="I7360" s="85">
        <v>1</v>
      </c>
      <c r="J7360" s="88">
        <v>61.392308390023842</v>
      </c>
      <c r="K7360" s="146">
        <v>226.10277820890653</v>
      </c>
      <c r="L7360" s="147">
        <v>4.6096942757779872E-7</v>
      </c>
      <c r="M7360" s="147">
        <v>5.3936712325937339</v>
      </c>
      <c r="N7360" s="87">
        <v>884.69730223489887</v>
      </c>
      <c r="O7360" s="88">
        <v>54.193028644510591</v>
      </c>
      <c r="P7360" s="89">
        <v>61.256012093186669</v>
      </c>
    </row>
    <row r="7361" spans="1:16">
      <c r="A7361" s="75" t="s">
        <v>15020</v>
      </c>
      <c r="B7361" s="85">
        <v>7357</v>
      </c>
      <c r="C7361" s="85">
        <v>10029</v>
      </c>
      <c r="D7361" s="85">
        <v>7357</v>
      </c>
      <c r="E7361" s="86" t="s">
        <v>15021</v>
      </c>
      <c r="F7361" s="85" t="s">
        <v>55</v>
      </c>
      <c r="G7361" s="86" t="s">
        <v>7494</v>
      </c>
      <c r="H7361" s="85" t="s">
        <v>1</v>
      </c>
      <c r="I7361" s="85">
        <v>1</v>
      </c>
      <c r="J7361" s="88">
        <v>61.396321505976623</v>
      </c>
      <c r="K7361" s="146">
        <v>226.10764946722196</v>
      </c>
      <c r="L7361" s="147">
        <v>4.609898250332291E-7</v>
      </c>
      <c r="M7361" s="147">
        <v>5.3941996288252954</v>
      </c>
      <c r="N7361" s="87">
        <v>884.75661419486346</v>
      </c>
      <c r="O7361" s="88">
        <v>54.196668221231867</v>
      </c>
      <c r="P7361" s="89">
        <v>61.256019284525301</v>
      </c>
    </row>
    <row r="7362" spans="1:16">
      <c r="A7362" s="75" t="s">
        <v>7497</v>
      </c>
      <c r="B7362" s="85">
        <v>7358</v>
      </c>
      <c r="C7362" s="85">
        <v>5071</v>
      </c>
      <c r="D7362" s="85">
        <v>7358</v>
      </c>
      <c r="E7362" s="86" t="s">
        <v>7498</v>
      </c>
      <c r="F7362" s="85" t="s">
        <v>55</v>
      </c>
      <c r="G7362" s="86" t="s">
        <v>7499</v>
      </c>
      <c r="H7362" s="85" t="s">
        <v>1</v>
      </c>
      <c r="I7362" s="85">
        <v>1</v>
      </c>
      <c r="J7362" s="88">
        <v>0</v>
      </c>
      <c r="K7362" s="146">
        <v>0</v>
      </c>
      <c r="L7362" s="147">
        <v>0</v>
      </c>
      <c r="M7362" s="147">
        <v>0</v>
      </c>
      <c r="N7362" s="87">
        <v>0</v>
      </c>
      <c r="O7362" s="88">
        <v>0</v>
      </c>
      <c r="P7362" s="89" t="e">
        <v>#DIV/0!</v>
      </c>
    </row>
    <row r="7363" spans="1:16">
      <c r="A7363" s="75" t="s">
        <v>15022</v>
      </c>
      <c r="B7363" s="85">
        <v>7359</v>
      </c>
      <c r="C7363" s="85">
        <v>10030</v>
      </c>
      <c r="D7363" s="85">
        <v>7359</v>
      </c>
      <c r="E7363" s="86" t="s">
        <v>15023</v>
      </c>
      <c r="F7363" s="85" t="s">
        <v>55</v>
      </c>
      <c r="G7363" s="86" t="s">
        <v>7499</v>
      </c>
      <c r="H7363" s="85" t="s">
        <v>1</v>
      </c>
      <c r="I7363" s="85">
        <v>1</v>
      </c>
      <c r="J7363" s="88">
        <v>3.7736147828130243E-2</v>
      </c>
      <c r="K7363" s="146">
        <v>4.739014171966268E-2</v>
      </c>
      <c r="L7363" s="147">
        <v>1.99198767567975E-10</v>
      </c>
      <c r="M7363" s="147">
        <v>5.0518435630368856E-3</v>
      </c>
      <c r="N7363" s="87">
        <v>0.55861824438320551</v>
      </c>
      <c r="O7363" s="88">
        <v>3.423182992638598E-2</v>
      </c>
      <c r="P7363" s="89">
        <v>61.279469961069424</v>
      </c>
    </row>
    <row r="7364" spans="1:16">
      <c r="A7364" s="75" t="s">
        <v>15024</v>
      </c>
      <c r="B7364" s="85">
        <v>7360</v>
      </c>
      <c r="C7364" s="85">
        <v>10031</v>
      </c>
      <c r="D7364" s="85">
        <v>7360</v>
      </c>
      <c r="E7364" s="86" t="s">
        <v>15025</v>
      </c>
      <c r="F7364" s="85" t="s">
        <v>55</v>
      </c>
      <c r="G7364" s="86" t="s">
        <v>15026</v>
      </c>
      <c r="H7364" s="85" t="s">
        <v>1</v>
      </c>
      <c r="I7364" s="85">
        <v>-1</v>
      </c>
      <c r="J7364" s="88">
        <v>1.094223138314967</v>
      </c>
      <c r="K7364" s="146">
        <v>0.8492001259441605</v>
      </c>
      <c r="L7364" s="147">
        <v>3.8850291626100317E-9</v>
      </c>
      <c r="M7364" s="147">
        <v>8.8133685644717543E-3</v>
      </c>
      <c r="N7364" s="87">
        <v>1.1299445583361949</v>
      </c>
      <c r="O7364" s="88">
        <v>1.0686867734962009</v>
      </c>
      <c r="P7364" s="89">
        <v>945.78691105854432</v>
      </c>
    </row>
    <row r="7365" spans="1:16">
      <c r="A7365" s="75" t="s">
        <v>29448</v>
      </c>
      <c r="B7365" s="85">
        <v>7361</v>
      </c>
      <c r="C7365" s="85">
        <v>18745</v>
      </c>
      <c r="D7365" s="85">
        <v>7361</v>
      </c>
      <c r="E7365" s="86" t="s">
        <v>29449</v>
      </c>
      <c r="F7365" s="85" t="s">
        <v>38</v>
      </c>
      <c r="G7365" s="86" t="s">
        <v>15026</v>
      </c>
      <c r="H7365" s="85" t="s">
        <v>1</v>
      </c>
      <c r="I7365" s="85">
        <v>-1</v>
      </c>
      <c r="J7365" s="88">
        <v>1.0577183129900509</v>
      </c>
      <c r="K7365" s="146">
        <v>0.81802264907336608</v>
      </c>
      <c r="L7365" s="147">
        <v>3.741600531892787E-9</v>
      </c>
      <c r="M7365" s="147">
        <v>3.8446933145229721E-3</v>
      </c>
      <c r="N7365" s="87">
        <v>0.58485273982096064</v>
      </c>
      <c r="O7365" s="88">
        <v>1.0356929314006671</v>
      </c>
      <c r="P7365" s="89">
        <v>1770.8610405376933</v>
      </c>
    </row>
    <row r="7366" spans="1:16">
      <c r="A7366" s="75" t="s">
        <v>29450</v>
      </c>
      <c r="B7366" s="85">
        <v>7362</v>
      </c>
      <c r="C7366" s="85">
        <v>18746</v>
      </c>
      <c r="D7366" s="85">
        <v>7362</v>
      </c>
      <c r="E7366" s="86" t="s">
        <v>29449</v>
      </c>
      <c r="F7366" s="85" t="s">
        <v>11</v>
      </c>
      <c r="G7366" s="86" t="s">
        <v>15026</v>
      </c>
      <c r="H7366" s="85" t="s">
        <v>1</v>
      </c>
      <c r="I7366" s="85">
        <v>-1</v>
      </c>
      <c r="J7366" s="88">
        <v>1.0539937183431729</v>
      </c>
      <c r="K7366" s="146">
        <v>0.76898139095449447</v>
      </c>
      <c r="L7366" s="147">
        <v>3.572902930226602E-9</v>
      </c>
      <c r="M7366" s="147">
        <v>3.5931196992359761E-3</v>
      </c>
      <c r="N7366" s="87">
        <v>0.54393701445435994</v>
      </c>
      <c r="O7366" s="88">
        <v>1.031948174981731</v>
      </c>
      <c r="P7366" s="89">
        <v>1897.183217098969</v>
      </c>
    </row>
    <row r="7367" spans="1:16">
      <c r="A7367" s="75" t="s">
        <v>7495</v>
      </c>
      <c r="B7367" s="85">
        <v>7363</v>
      </c>
      <c r="C7367" s="85">
        <v>5069</v>
      </c>
      <c r="D7367" s="85">
        <v>7363</v>
      </c>
      <c r="E7367" s="86" t="s">
        <v>43</v>
      </c>
      <c r="F7367" s="85" t="s">
        <v>38</v>
      </c>
      <c r="G7367" s="86" t="s">
        <v>44</v>
      </c>
      <c r="H7367" s="85" t="s">
        <v>1</v>
      </c>
      <c r="I7367" s="85">
        <v>1</v>
      </c>
      <c r="J7367" s="88">
        <v>32.010940337257338</v>
      </c>
      <c r="K7367" s="146">
        <v>91.283425658155707</v>
      </c>
      <c r="L7367" s="147">
        <v>2.074587890239586E-7</v>
      </c>
      <c r="M7367" s="147">
        <v>2.3642753170117068</v>
      </c>
      <c r="N7367" s="87">
        <v>451.81278626819733</v>
      </c>
      <c r="O7367" s="88">
        <v>28.01010434704018</v>
      </c>
      <c r="P7367" s="89">
        <v>61.994935066785168</v>
      </c>
    </row>
    <row r="7368" spans="1:16">
      <c r="A7368" s="75" t="s">
        <v>7496</v>
      </c>
      <c r="B7368" s="85">
        <v>7364</v>
      </c>
      <c r="C7368" s="85">
        <v>5070</v>
      </c>
      <c r="D7368" s="85">
        <v>7364</v>
      </c>
      <c r="E7368" s="86" t="s">
        <v>43</v>
      </c>
      <c r="F7368" s="85" t="s">
        <v>11</v>
      </c>
      <c r="G7368" s="86" t="s">
        <v>44</v>
      </c>
      <c r="H7368" s="85" t="s">
        <v>1</v>
      </c>
      <c r="I7368" s="85">
        <v>1</v>
      </c>
      <c r="J7368" s="88">
        <v>31.864829780617661</v>
      </c>
      <c r="K7368" s="146">
        <v>91.052321293078407</v>
      </c>
      <c r="L7368" s="147">
        <v>2.06831584742104E-7</v>
      </c>
      <c r="M7368" s="147">
        <v>2.3610662619987139</v>
      </c>
      <c r="N7368" s="87">
        <v>451.55328072305349</v>
      </c>
      <c r="O7368" s="88">
        <v>27.885737812236691</v>
      </c>
      <c r="P7368" s="89">
        <v>61.755143861615664</v>
      </c>
    </row>
    <row r="7369" spans="1:16">
      <c r="A7369" s="75" t="s">
        <v>15027</v>
      </c>
      <c r="B7369" s="85">
        <v>7365</v>
      </c>
      <c r="C7369" s="85">
        <v>10032</v>
      </c>
      <c r="D7369" s="85">
        <v>7365</v>
      </c>
      <c r="E7369" s="86" t="s">
        <v>15028</v>
      </c>
      <c r="F7369" s="85" t="s">
        <v>55</v>
      </c>
      <c r="G7369" s="86" t="s">
        <v>44</v>
      </c>
      <c r="H7369" s="85" t="s">
        <v>1</v>
      </c>
      <c r="I7369" s="85">
        <v>1</v>
      </c>
      <c r="J7369" s="88">
        <v>31.966650420691419</v>
      </c>
      <c r="K7369" s="146">
        <v>91.211895580945608</v>
      </c>
      <c r="L7369" s="147">
        <v>2.0727183754089311E-7</v>
      </c>
      <c r="M7369" s="147">
        <v>2.363742824199984</v>
      </c>
      <c r="N7369" s="87">
        <v>451.78630767972999</v>
      </c>
      <c r="O7369" s="88">
        <v>27.972629298555582</v>
      </c>
      <c r="P7369" s="89">
        <v>61.915619891661919</v>
      </c>
    </row>
    <row r="7370" spans="1:16">
      <c r="A7370" s="75" t="s">
        <v>15029</v>
      </c>
      <c r="B7370" s="85">
        <v>7366</v>
      </c>
      <c r="C7370" s="85">
        <v>10033</v>
      </c>
      <c r="D7370" s="85">
        <v>7366</v>
      </c>
      <c r="E7370" s="86" t="s">
        <v>15030</v>
      </c>
      <c r="F7370" s="85" t="s">
        <v>55</v>
      </c>
      <c r="G7370" s="86" t="s">
        <v>15031</v>
      </c>
      <c r="H7370" s="85" t="s">
        <v>1</v>
      </c>
      <c r="I7370" s="85">
        <v>1</v>
      </c>
      <c r="J7370" s="88">
        <v>3.9458704468552721</v>
      </c>
      <c r="K7370" s="146">
        <v>5.7713289466368645</v>
      </c>
      <c r="L7370" s="147">
        <v>1.9973024405156631E-8</v>
      </c>
      <c r="M7370" s="147">
        <v>0.63776220892811908</v>
      </c>
      <c r="N7370" s="87">
        <v>79.470074379034045</v>
      </c>
      <c r="O7370" s="88">
        <v>3.423332231604487</v>
      </c>
      <c r="P7370" s="89">
        <v>43.076997956197175</v>
      </c>
    </row>
    <row r="7371" spans="1:16">
      <c r="A7371" s="75" t="s">
        <v>25515</v>
      </c>
      <c r="B7371" s="85">
        <v>7367</v>
      </c>
      <c r="C7371" s="85">
        <v>15743</v>
      </c>
      <c r="D7371" s="85">
        <v>7367</v>
      </c>
      <c r="E7371" s="86" t="s">
        <v>25516</v>
      </c>
      <c r="F7371" s="85" t="s">
        <v>55</v>
      </c>
      <c r="G7371" s="86" t="s">
        <v>15031</v>
      </c>
      <c r="H7371" s="85" t="s">
        <v>1</v>
      </c>
      <c r="I7371" s="85">
        <v>1</v>
      </c>
      <c r="J7371" s="88">
        <v>3.8470245026255419</v>
      </c>
      <c r="K7371" s="146">
        <v>5.6519049928218887</v>
      </c>
      <c r="L7371" s="147">
        <v>1.9485079902167851E-8</v>
      </c>
      <c r="M7371" s="147">
        <v>0.62435620219431442</v>
      </c>
      <c r="N7371" s="87">
        <v>77.988263801713501</v>
      </c>
      <c r="O7371" s="88">
        <v>3.333771788576255</v>
      </c>
      <c r="P7371" s="89">
        <v>42.747095858582348</v>
      </c>
    </row>
    <row r="7372" spans="1:16">
      <c r="A7372" s="75" t="s">
        <v>7504</v>
      </c>
      <c r="B7372" s="85">
        <v>7368</v>
      </c>
      <c r="C7372" s="85">
        <v>5074</v>
      </c>
      <c r="D7372" s="85">
        <v>7368</v>
      </c>
      <c r="E7372" s="86" t="s">
        <v>7505</v>
      </c>
      <c r="F7372" s="85" t="s">
        <v>55</v>
      </c>
      <c r="G7372" s="86" t="s">
        <v>7506</v>
      </c>
      <c r="H7372" s="85" t="s">
        <v>260</v>
      </c>
      <c r="I7372" s="85">
        <v>1</v>
      </c>
      <c r="J7372" s="88">
        <v>7369.0507843168743</v>
      </c>
      <c r="K7372" s="146">
        <v>26595.163236876717</v>
      </c>
      <c r="L7372" s="147">
        <v>4.5630639132174697E-5</v>
      </c>
      <c r="M7372" s="147">
        <v>784.35150617616966</v>
      </c>
      <c r="N7372" s="87">
        <v>95035.67111781839</v>
      </c>
      <c r="O7372" s="88">
        <v>6537.6560160323997</v>
      </c>
      <c r="P7372" s="89">
        <v>68.791601502213666</v>
      </c>
    </row>
    <row r="7373" spans="1:16">
      <c r="A7373" s="75" t="s">
        <v>15032</v>
      </c>
      <c r="B7373" s="85">
        <v>7369</v>
      </c>
      <c r="C7373" s="85">
        <v>10034</v>
      </c>
      <c r="D7373" s="85">
        <v>7369</v>
      </c>
      <c r="E7373" s="86" t="s">
        <v>15033</v>
      </c>
      <c r="F7373" s="85" t="s">
        <v>55</v>
      </c>
      <c r="G7373" s="86" t="s">
        <v>7506</v>
      </c>
      <c r="H7373" s="85" t="s">
        <v>260</v>
      </c>
      <c r="I7373" s="85">
        <v>1</v>
      </c>
      <c r="J7373" s="88">
        <v>7556.814405993091</v>
      </c>
      <c r="K7373" s="146">
        <v>26839.005277801749</v>
      </c>
      <c r="L7373" s="147">
        <v>4.6614425661256532E-5</v>
      </c>
      <c r="M7373" s="147">
        <v>809.90875566393788</v>
      </c>
      <c r="N7373" s="87">
        <v>97836.628772658165</v>
      </c>
      <c r="O7373" s="88">
        <v>6707.8875823531916</v>
      </c>
      <c r="P7373" s="89">
        <v>68.562129199486535</v>
      </c>
    </row>
    <row r="7374" spans="1:16">
      <c r="A7374" s="75" t="s">
        <v>7507</v>
      </c>
      <c r="B7374" s="85">
        <v>7370</v>
      </c>
      <c r="C7374" s="85">
        <v>5075</v>
      </c>
      <c r="D7374" s="85">
        <v>7370</v>
      </c>
      <c r="E7374" s="86" t="s">
        <v>7508</v>
      </c>
      <c r="F7374" s="85" t="s">
        <v>509</v>
      </c>
      <c r="G7374" s="86" t="s">
        <v>7508</v>
      </c>
      <c r="H7374" s="85" t="s">
        <v>1042</v>
      </c>
      <c r="I7374" s="85">
        <v>1</v>
      </c>
      <c r="J7374" s="88">
        <v>1.6316811712424359</v>
      </c>
      <c r="K7374" s="146">
        <v>2.5861168617491281</v>
      </c>
      <c r="L7374" s="147">
        <v>9.145363596698734E-9</v>
      </c>
      <c r="M7374" s="147">
        <v>0.14591869629563839</v>
      </c>
      <c r="N7374" s="87">
        <v>21.339630035231021</v>
      </c>
      <c r="O7374" s="88">
        <v>1.386580939755955</v>
      </c>
      <c r="P7374" s="89">
        <v>64.976803134204104</v>
      </c>
    </row>
    <row r="7375" spans="1:16">
      <c r="A7375" s="75" t="s">
        <v>7509</v>
      </c>
      <c r="B7375" s="85">
        <v>7371</v>
      </c>
      <c r="C7375" s="85">
        <v>5076</v>
      </c>
      <c r="D7375" s="85">
        <v>7371</v>
      </c>
      <c r="E7375" s="86" t="s">
        <v>7508</v>
      </c>
      <c r="F7375" s="85" t="s">
        <v>38</v>
      </c>
      <c r="G7375" s="86" t="s">
        <v>7508</v>
      </c>
      <c r="H7375" s="85" t="s">
        <v>1042</v>
      </c>
      <c r="I7375" s="85">
        <v>1</v>
      </c>
      <c r="J7375" s="88">
        <v>12.48745921925793</v>
      </c>
      <c r="K7375" s="146">
        <v>16.908069902271428</v>
      </c>
      <c r="L7375" s="147">
        <v>5.4532438021413207E-8</v>
      </c>
      <c r="M7375" s="147">
        <v>0.63702605591659767</v>
      </c>
      <c r="N7375" s="87">
        <v>161.77181448533969</v>
      </c>
      <c r="O7375" s="88">
        <v>10.989650503924249</v>
      </c>
      <c r="P7375" s="89">
        <v>67.933036041455594</v>
      </c>
    </row>
    <row r="7376" spans="1:16">
      <c r="A7376" s="75" t="s">
        <v>7510</v>
      </c>
      <c r="B7376" s="85">
        <v>7372</v>
      </c>
      <c r="C7376" s="85">
        <v>5077</v>
      </c>
      <c r="D7376" s="85">
        <v>7372</v>
      </c>
      <c r="E7376" s="86" t="s">
        <v>7508</v>
      </c>
      <c r="F7376" s="85" t="s">
        <v>11</v>
      </c>
      <c r="G7376" s="86" t="s">
        <v>7508</v>
      </c>
      <c r="H7376" s="85" t="s">
        <v>1042</v>
      </c>
      <c r="I7376" s="85">
        <v>1</v>
      </c>
      <c r="J7376" s="88">
        <v>6.2877325584177202</v>
      </c>
      <c r="K7376" s="146">
        <v>7.9997122024073901</v>
      </c>
      <c r="L7376" s="147">
        <v>3.0167028399466618E-8</v>
      </c>
      <c r="M7376" s="147">
        <v>0.43298031038552948</v>
      </c>
      <c r="N7376" s="87">
        <v>140.25735412599261</v>
      </c>
      <c r="O7376" s="88">
        <v>5.700622023293298</v>
      </c>
      <c r="P7376" s="89">
        <v>40.644015130732129</v>
      </c>
    </row>
    <row r="7377" spans="1:16">
      <c r="A7377" s="75" t="s">
        <v>15034</v>
      </c>
      <c r="B7377" s="85">
        <v>7373</v>
      </c>
      <c r="C7377" s="85">
        <v>10035</v>
      </c>
      <c r="D7377" s="85">
        <v>7373</v>
      </c>
      <c r="E7377" s="86" t="s">
        <v>15035</v>
      </c>
      <c r="F7377" s="85" t="s">
        <v>55</v>
      </c>
      <c r="G7377" s="86" t="s">
        <v>7508</v>
      </c>
      <c r="H7377" s="85" t="s">
        <v>1042</v>
      </c>
      <c r="I7377" s="85">
        <v>1</v>
      </c>
      <c r="J7377" s="88">
        <v>10.389646331888001</v>
      </c>
      <c r="K7377" s="146">
        <v>13.89940458966359</v>
      </c>
      <c r="L7377" s="147">
        <v>4.627577166803731E-8</v>
      </c>
      <c r="M7377" s="147">
        <v>0.56738817321888613</v>
      </c>
      <c r="N7377" s="87">
        <v>154.03537830712139</v>
      </c>
      <c r="O7377" s="88">
        <v>9.1984730744186773</v>
      </c>
      <c r="P7377" s="89">
        <v>59.716625982366367</v>
      </c>
    </row>
    <row r="7378" spans="1:16">
      <c r="A7378" s="75" t="s">
        <v>7511</v>
      </c>
      <c r="B7378" s="85">
        <v>7374</v>
      </c>
      <c r="C7378" s="85">
        <v>5078</v>
      </c>
      <c r="D7378" s="85">
        <v>7374</v>
      </c>
      <c r="E7378" s="86" t="s">
        <v>7512</v>
      </c>
      <c r="F7378" s="85" t="s">
        <v>38</v>
      </c>
      <c r="G7378" s="86" t="s">
        <v>7513</v>
      </c>
      <c r="H7378" s="85" t="s">
        <v>1</v>
      </c>
      <c r="I7378" s="85">
        <v>1</v>
      </c>
      <c r="J7378" s="88">
        <v>0.3645888033269914</v>
      </c>
      <c r="K7378" s="146">
        <v>0.59849489637600439</v>
      </c>
      <c r="L7378" s="147">
        <v>1.633335166308404E-9</v>
      </c>
      <c r="M7378" s="147">
        <v>9.0951194770173965E-3</v>
      </c>
      <c r="N7378" s="87">
        <v>2.099580439175516</v>
      </c>
      <c r="O7378" s="88">
        <v>0.2304069899493307</v>
      </c>
      <c r="P7378" s="89">
        <v>109.73953921946864</v>
      </c>
    </row>
    <row r="7379" spans="1:16">
      <c r="A7379" s="75" t="s">
        <v>7514</v>
      </c>
      <c r="B7379" s="85">
        <v>7375</v>
      </c>
      <c r="C7379" s="85">
        <v>5079</v>
      </c>
      <c r="D7379" s="85">
        <v>7375</v>
      </c>
      <c r="E7379" s="86" t="s">
        <v>7512</v>
      </c>
      <c r="F7379" s="85" t="s">
        <v>11</v>
      </c>
      <c r="G7379" s="86" t="s">
        <v>7513</v>
      </c>
      <c r="H7379" s="85" t="s">
        <v>1</v>
      </c>
      <c r="I7379" s="85">
        <v>1</v>
      </c>
      <c r="J7379" s="88">
        <v>0.25454788849341298</v>
      </c>
      <c r="K7379" s="146">
        <v>0.38018425365570258</v>
      </c>
      <c r="L7379" s="147">
        <v>1.09214739750404E-9</v>
      </c>
      <c r="M7379" s="147">
        <v>8.6044504676637493E-3</v>
      </c>
      <c r="N7379" s="87">
        <v>1.7186274364873779</v>
      </c>
      <c r="O7379" s="88">
        <v>0.19160824331048959</v>
      </c>
      <c r="P7379" s="89">
        <v>111.48910999705014</v>
      </c>
    </row>
    <row r="7380" spans="1:16">
      <c r="A7380" s="75" t="s">
        <v>7515</v>
      </c>
      <c r="B7380" s="85">
        <v>7376</v>
      </c>
      <c r="C7380" s="85">
        <v>5080</v>
      </c>
      <c r="D7380" s="85">
        <v>7376</v>
      </c>
      <c r="E7380" s="86" t="s">
        <v>7516</v>
      </c>
      <c r="F7380" s="85" t="s">
        <v>38</v>
      </c>
      <c r="G7380" s="86" t="s">
        <v>7513</v>
      </c>
      <c r="H7380" s="85" t="s">
        <v>1</v>
      </c>
      <c r="I7380" s="85">
        <v>1</v>
      </c>
      <c r="J7380" s="88">
        <v>0.38622601625690689</v>
      </c>
      <c r="K7380" s="146">
        <v>0.62763932498032782</v>
      </c>
      <c r="L7380" s="147">
        <v>1.7446760920974821E-9</v>
      </c>
      <c r="M7380" s="147">
        <v>9.6966780503534404E-3</v>
      </c>
      <c r="N7380" s="87">
        <v>2.288949610008912</v>
      </c>
      <c r="O7380" s="88">
        <v>0.2500199412896742</v>
      </c>
      <c r="P7380" s="89">
        <v>109.22911548441678</v>
      </c>
    </row>
    <row r="7381" spans="1:16">
      <c r="A7381" s="75" t="s">
        <v>7517</v>
      </c>
      <c r="B7381" s="85">
        <v>7377</v>
      </c>
      <c r="C7381" s="85">
        <v>5081</v>
      </c>
      <c r="D7381" s="85">
        <v>7377</v>
      </c>
      <c r="E7381" s="86" t="s">
        <v>7516</v>
      </c>
      <c r="F7381" s="85" t="s">
        <v>11</v>
      </c>
      <c r="G7381" s="86" t="s">
        <v>7513</v>
      </c>
      <c r="H7381" s="85" t="s">
        <v>1</v>
      </c>
      <c r="I7381" s="85">
        <v>1</v>
      </c>
      <c r="J7381" s="88">
        <v>0.26844531708015329</v>
      </c>
      <c r="K7381" s="146">
        <v>0.39726875973070519</v>
      </c>
      <c r="L7381" s="147">
        <v>1.164306161785772E-9</v>
      </c>
      <c r="M7381" s="147">
        <v>9.2887217120528262E-3</v>
      </c>
      <c r="N7381" s="87">
        <v>1.863390584981677</v>
      </c>
      <c r="O7381" s="88">
        <v>0.20444856657608501</v>
      </c>
      <c r="P7381" s="89">
        <v>109.71857871552753</v>
      </c>
    </row>
    <row r="7382" spans="1:16">
      <c r="A7382" s="75" t="s">
        <v>7518</v>
      </c>
      <c r="B7382" s="85">
        <v>7378</v>
      </c>
      <c r="C7382" s="85">
        <v>5082</v>
      </c>
      <c r="D7382" s="85">
        <v>7378</v>
      </c>
      <c r="E7382" s="86" t="s">
        <v>7519</v>
      </c>
      <c r="F7382" s="85" t="s">
        <v>38</v>
      </c>
      <c r="G7382" s="86" t="s">
        <v>7513</v>
      </c>
      <c r="H7382" s="85" t="s">
        <v>1</v>
      </c>
      <c r="I7382" s="85">
        <v>1</v>
      </c>
      <c r="J7382" s="88">
        <v>0.38622601625690689</v>
      </c>
      <c r="K7382" s="146">
        <v>0.62763932498032782</v>
      </c>
      <c r="L7382" s="147">
        <v>1.7446760920974821E-9</v>
      </c>
      <c r="M7382" s="147">
        <v>9.6966780503534404E-3</v>
      </c>
      <c r="N7382" s="87">
        <v>2.288949610008912</v>
      </c>
      <c r="O7382" s="88">
        <v>0.2500199412896742</v>
      </c>
      <c r="P7382" s="89">
        <v>109.22911548441678</v>
      </c>
    </row>
    <row r="7383" spans="1:16">
      <c r="A7383" s="75" t="s">
        <v>7520</v>
      </c>
      <c r="B7383" s="85">
        <v>7379</v>
      </c>
      <c r="C7383" s="85">
        <v>5083</v>
      </c>
      <c r="D7383" s="85">
        <v>7379</v>
      </c>
      <c r="E7383" s="86" t="s">
        <v>7519</v>
      </c>
      <c r="F7383" s="85" t="s">
        <v>11</v>
      </c>
      <c r="G7383" s="86" t="s">
        <v>7513</v>
      </c>
      <c r="H7383" s="85" t="s">
        <v>1</v>
      </c>
      <c r="I7383" s="85">
        <v>1</v>
      </c>
      <c r="J7383" s="88">
        <v>0.26844531708015329</v>
      </c>
      <c r="K7383" s="146">
        <v>0.39726875973070519</v>
      </c>
      <c r="L7383" s="147">
        <v>1.164306161785772E-9</v>
      </c>
      <c r="M7383" s="147">
        <v>9.2887217120528262E-3</v>
      </c>
      <c r="N7383" s="87">
        <v>1.863390584981677</v>
      </c>
      <c r="O7383" s="88">
        <v>0.20444856657608501</v>
      </c>
      <c r="P7383" s="89">
        <v>109.71857871552753</v>
      </c>
    </row>
    <row r="7384" spans="1:16">
      <c r="A7384" s="75" t="s">
        <v>7521</v>
      </c>
      <c r="B7384" s="85">
        <v>7380</v>
      </c>
      <c r="C7384" s="85">
        <v>5084</v>
      </c>
      <c r="D7384" s="85">
        <v>7380</v>
      </c>
      <c r="E7384" s="86" t="s">
        <v>7522</v>
      </c>
      <c r="F7384" s="85" t="s">
        <v>38</v>
      </c>
      <c r="G7384" s="86" t="s">
        <v>7513</v>
      </c>
      <c r="H7384" s="85" t="s">
        <v>1</v>
      </c>
      <c r="I7384" s="85">
        <v>1</v>
      </c>
      <c r="J7384" s="88">
        <v>0.29812756714367872</v>
      </c>
      <c r="K7384" s="146">
        <v>0.47281350864180899</v>
      </c>
      <c r="L7384" s="147">
        <v>1.194717162304083E-9</v>
      </c>
      <c r="M7384" s="147">
        <v>1.2408113808242079E-2</v>
      </c>
      <c r="N7384" s="87">
        <v>1.953211411798359</v>
      </c>
      <c r="O7384" s="88">
        <v>0.16918800847685581</v>
      </c>
      <c r="P7384" s="89">
        <v>86.620428006347339</v>
      </c>
    </row>
    <row r="7385" spans="1:16">
      <c r="A7385" s="75" t="s">
        <v>7523</v>
      </c>
      <c r="B7385" s="85">
        <v>7381</v>
      </c>
      <c r="C7385" s="85">
        <v>5085</v>
      </c>
      <c r="D7385" s="85">
        <v>7381</v>
      </c>
      <c r="E7385" s="86" t="s">
        <v>7522</v>
      </c>
      <c r="F7385" s="85" t="s">
        <v>11</v>
      </c>
      <c r="G7385" s="86" t="s">
        <v>7513</v>
      </c>
      <c r="H7385" s="85" t="s">
        <v>1</v>
      </c>
      <c r="I7385" s="85">
        <v>1</v>
      </c>
      <c r="J7385" s="88">
        <v>0.2504270115602249</v>
      </c>
      <c r="K7385" s="146">
        <v>0.33044982578576815</v>
      </c>
      <c r="L7385" s="147">
        <v>9.2556237654440017E-10</v>
      </c>
      <c r="M7385" s="147">
        <v>1.392600403124138E-2</v>
      </c>
      <c r="N7385" s="87">
        <v>2.1385160503801588</v>
      </c>
      <c r="O7385" s="88">
        <v>0.1856996197604123</v>
      </c>
      <c r="P7385" s="89">
        <v>86.835738140661107</v>
      </c>
    </row>
    <row r="7386" spans="1:16">
      <c r="A7386" s="75" t="s">
        <v>15036</v>
      </c>
      <c r="B7386" s="85">
        <v>7382</v>
      </c>
      <c r="C7386" s="85">
        <v>10036</v>
      </c>
      <c r="D7386" s="85">
        <v>7382</v>
      </c>
      <c r="E7386" s="86" t="s">
        <v>15037</v>
      </c>
      <c r="F7386" s="85" t="s">
        <v>38</v>
      </c>
      <c r="G7386" s="86" t="s">
        <v>7513</v>
      </c>
      <c r="H7386" s="85" t="s">
        <v>1</v>
      </c>
      <c r="I7386" s="85">
        <v>1</v>
      </c>
      <c r="J7386" s="88">
        <v>0.32269485375128509</v>
      </c>
      <c r="K7386" s="146">
        <v>0.51601386430523777</v>
      </c>
      <c r="L7386" s="147">
        <v>1.348147425292806E-9</v>
      </c>
      <c r="M7386" s="147">
        <v>1.1648378904356171E-2</v>
      </c>
      <c r="N7386" s="87">
        <v>2.0465306744301301</v>
      </c>
      <c r="O7386" s="88">
        <v>0.19172962583806441</v>
      </c>
      <c r="P7386" s="89">
        <v>93.685195259266166</v>
      </c>
    </row>
    <row r="7387" spans="1:16">
      <c r="A7387" s="75" t="s">
        <v>15038</v>
      </c>
      <c r="B7387" s="85">
        <v>7383</v>
      </c>
      <c r="C7387" s="85">
        <v>10037</v>
      </c>
      <c r="D7387" s="85">
        <v>7383</v>
      </c>
      <c r="E7387" s="86" t="s">
        <v>15037</v>
      </c>
      <c r="F7387" s="85" t="s">
        <v>11</v>
      </c>
      <c r="G7387" s="86" t="s">
        <v>7513</v>
      </c>
      <c r="H7387" s="85" t="s">
        <v>1</v>
      </c>
      <c r="I7387" s="85">
        <v>1</v>
      </c>
      <c r="J7387" s="88">
        <v>0.25542153160175768</v>
      </c>
      <c r="K7387" s="146">
        <v>0.34918932725035423</v>
      </c>
      <c r="L7387" s="147">
        <v>9.9244824812837904E-10</v>
      </c>
      <c r="M7387" s="147">
        <v>1.261364424974748E-2</v>
      </c>
      <c r="N7387" s="87">
        <v>2.0599963108606318</v>
      </c>
      <c r="O7387" s="88">
        <v>0.190906915651047</v>
      </c>
      <c r="P7387" s="89">
        <v>92.673425988461744</v>
      </c>
    </row>
    <row r="7388" spans="1:16">
      <c r="A7388" s="75" t="s">
        <v>7524</v>
      </c>
      <c r="B7388" s="85">
        <v>7384</v>
      </c>
      <c r="C7388" s="85">
        <v>5086</v>
      </c>
      <c r="D7388" s="85">
        <v>7384</v>
      </c>
      <c r="E7388" s="86" t="s">
        <v>7525</v>
      </c>
      <c r="F7388" s="85" t="s">
        <v>38</v>
      </c>
      <c r="G7388" s="86" t="s">
        <v>7526</v>
      </c>
      <c r="H7388" s="85" t="s">
        <v>1</v>
      </c>
      <c r="I7388" s="85">
        <v>1</v>
      </c>
      <c r="J7388" s="88">
        <v>1.465608936236372</v>
      </c>
      <c r="K7388" s="146">
        <v>2.0020903579498399</v>
      </c>
      <c r="L7388" s="147">
        <v>6.609782804144234E-9</v>
      </c>
      <c r="M7388" s="147">
        <v>5.452917947522945E-2</v>
      </c>
      <c r="N7388" s="87">
        <v>16.643617672786281</v>
      </c>
      <c r="O7388" s="88">
        <v>1.307226677116083</v>
      </c>
      <c r="P7388" s="89">
        <v>78.542219775542492</v>
      </c>
    </row>
    <row r="7389" spans="1:16">
      <c r="A7389" s="75" t="s">
        <v>7527</v>
      </c>
      <c r="B7389" s="85">
        <v>7385</v>
      </c>
      <c r="C7389" s="85">
        <v>5087</v>
      </c>
      <c r="D7389" s="85">
        <v>7385</v>
      </c>
      <c r="E7389" s="86" t="s">
        <v>7525</v>
      </c>
      <c r="F7389" s="85" t="s">
        <v>11</v>
      </c>
      <c r="G7389" s="86" t="s">
        <v>7526</v>
      </c>
      <c r="H7389" s="85" t="s">
        <v>1</v>
      </c>
      <c r="I7389" s="85">
        <v>1</v>
      </c>
      <c r="J7389" s="88">
        <v>0.92449922671750195</v>
      </c>
      <c r="K7389" s="146">
        <v>1.2431711658721813</v>
      </c>
      <c r="L7389" s="147">
        <v>4.5543296022015236E-9</v>
      </c>
      <c r="M7389" s="147">
        <v>3.7275435207211723E-2</v>
      </c>
      <c r="N7389" s="87">
        <v>14.96618162420253</v>
      </c>
      <c r="O7389" s="88">
        <v>0.85003932318771125</v>
      </c>
      <c r="P7389" s="89">
        <v>56.797341134299202</v>
      </c>
    </row>
    <row r="7390" spans="1:16">
      <c r="A7390" s="75" t="s">
        <v>7528</v>
      </c>
      <c r="B7390" s="85">
        <v>7386</v>
      </c>
      <c r="C7390" s="85">
        <v>5088</v>
      </c>
      <c r="D7390" s="85">
        <v>7386</v>
      </c>
      <c r="E7390" s="86" t="s">
        <v>7529</v>
      </c>
      <c r="F7390" s="85" t="s">
        <v>38</v>
      </c>
      <c r="G7390" s="86" t="s">
        <v>7526</v>
      </c>
      <c r="H7390" s="85" t="s">
        <v>1</v>
      </c>
      <c r="I7390" s="85">
        <v>1</v>
      </c>
      <c r="J7390" s="88">
        <v>1.4015733204039871</v>
      </c>
      <c r="K7390" s="146">
        <v>1.8177926993996751</v>
      </c>
      <c r="L7390" s="147">
        <v>6.1010831321291628E-9</v>
      </c>
      <c r="M7390" s="147">
        <v>0.1016462576500949</v>
      </c>
      <c r="N7390" s="87">
        <v>18.256160583775181</v>
      </c>
      <c r="O7390" s="88">
        <v>1.258553726582216</v>
      </c>
      <c r="P7390" s="89">
        <v>68.938576696171907</v>
      </c>
    </row>
    <row r="7391" spans="1:16">
      <c r="A7391" s="75" t="s">
        <v>7530</v>
      </c>
      <c r="B7391" s="85">
        <v>7387</v>
      </c>
      <c r="C7391" s="85">
        <v>5089</v>
      </c>
      <c r="D7391" s="85">
        <v>7387</v>
      </c>
      <c r="E7391" s="86" t="s">
        <v>7529</v>
      </c>
      <c r="F7391" s="85" t="s">
        <v>11</v>
      </c>
      <c r="G7391" s="86" t="s">
        <v>7526</v>
      </c>
      <c r="H7391" s="85" t="s">
        <v>1</v>
      </c>
      <c r="I7391" s="85">
        <v>1</v>
      </c>
      <c r="J7391" s="88">
        <v>0.88421922456561886</v>
      </c>
      <c r="K7391" s="146">
        <v>1.0721060331685965</v>
      </c>
      <c r="L7391" s="147">
        <v>4.0733261031621196E-9</v>
      </c>
      <c r="M7391" s="147">
        <v>8.304382015169047E-2</v>
      </c>
      <c r="N7391" s="87">
        <v>16.208638247004529</v>
      </c>
      <c r="O7391" s="88">
        <v>0.80735037175969993</v>
      </c>
      <c r="P7391" s="89">
        <v>49.8098828202859</v>
      </c>
    </row>
    <row r="7392" spans="1:16">
      <c r="A7392" s="75" t="s">
        <v>7531</v>
      </c>
      <c r="B7392" s="85">
        <v>7388</v>
      </c>
      <c r="C7392" s="85">
        <v>5090</v>
      </c>
      <c r="D7392" s="85">
        <v>7388</v>
      </c>
      <c r="E7392" s="86" t="s">
        <v>7532</v>
      </c>
      <c r="F7392" s="85" t="s">
        <v>38</v>
      </c>
      <c r="G7392" s="86" t="s">
        <v>7526</v>
      </c>
      <c r="H7392" s="85" t="s">
        <v>1</v>
      </c>
      <c r="I7392" s="85">
        <v>1</v>
      </c>
      <c r="J7392" s="88">
        <v>1.3900815170916541</v>
      </c>
      <c r="K7392" s="146">
        <v>1.6429678093855358</v>
      </c>
      <c r="L7392" s="147">
        <v>5.7321936095878663E-9</v>
      </c>
      <c r="M7392" s="147">
        <v>0.1042343319380668</v>
      </c>
      <c r="N7392" s="87">
        <v>18.49966402280884</v>
      </c>
      <c r="O7392" s="88">
        <v>1.2459975248484181</v>
      </c>
      <c r="P7392" s="89">
        <v>67.352440742285225</v>
      </c>
    </row>
    <row r="7393" spans="1:16">
      <c r="A7393" s="75" t="s">
        <v>7533</v>
      </c>
      <c r="B7393" s="85">
        <v>7389</v>
      </c>
      <c r="C7393" s="85">
        <v>5091</v>
      </c>
      <c r="D7393" s="85">
        <v>7389</v>
      </c>
      <c r="E7393" s="86" t="s">
        <v>7532</v>
      </c>
      <c r="F7393" s="85" t="s">
        <v>11</v>
      </c>
      <c r="G7393" s="86" t="s">
        <v>7526</v>
      </c>
      <c r="H7393" s="85" t="s">
        <v>1</v>
      </c>
      <c r="I7393" s="85">
        <v>1</v>
      </c>
      <c r="J7393" s="88">
        <v>0.87379169154404968</v>
      </c>
      <c r="K7393" s="146">
        <v>0.89889909554631509</v>
      </c>
      <c r="L7393" s="147">
        <v>3.709472975648391E-9</v>
      </c>
      <c r="M7393" s="147">
        <v>8.5597979663749116E-2</v>
      </c>
      <c r="N7393" s="87">
        <v>16.459123382023019</v>
      </c>
      <c r="O7393" s="88">
        <v>0.79574894694707277</v>
      </c>
      <c r="P7393" s="89">
        <v>48.346982307466362</v>
      </c>
    </row>
    <row r="7394" spans="1:16">
      <c r="A7394" s="75" t="s">
        <v>7534</v>
      </c>
      <c r="B7394" s="85">
        <v>7390</v>
      </c>
      <c r="C7394" s="85">
        <v>5092</v>
      </c>
      <c r="D7394" s="85">
        <v>7390</v>
      </c>
      <c r="E7394" s="86" t="s">
        <v>7535</v>
      </c>
      <c r="F7394" s="85" t="s">
        <v>38</v>
      </c>
      <c r="G7394" s="86" t="s">
        <v>7526</v>
      </c>
      <c r="H7394" s="85" t="s">
        <v>1</v>
      </c>
      <c r="I7394" s="85">
        <v>1</v>
      </c>
      <c r="J7394" s="88">
        <v>1.2804098178779819</v>
      </c>
      <c r="K7394" s="146">
        <v>1.533499127855984</v>
      </c>
      <c r="L7394" s="147">
        <v>5.2181072974095874E-9</v>
      </c>
      <c r="M7394" s="147">
        <v>8.6547626237494624E-2</v>
      </c>
      <c r="N7394" s="87">
        <v>17.914536945280961</v>
      </c>
      <c r="O7394" s="88">
        <v>1.1400995118652479</v>
      </c>
      <c r="P7394" s="89">
        <v>63.641026019685782</v>
      </c>
    </row>
    <row r="7395" spans="1:16">
      <c r="A7395" s="75" t="s">
        <v>7536</v>
      </c>
      <c r="B7395" s="85">
        <v>7391</v>
      </c>
      <c r="C7395" s="85">
        <v>5093</v>
      </c>
      <c r="D7395" s="85">
        <v>7391</v>
      </c>
      <c r="E7395" s="86" t="s">
        <v>7535</v>
      </c>
      <c r="F7395" s="85" t="s">
        <v>11</v>
      </c>
      <c r="G7395" s="86" t="s">
        <v>7526</v>
      </c>
      <c r="H7395" s="85" t="s">
        <v>1</v>
      </c>
      <c r="I7395" s="85">
        <v>1</v>
      </c>
      <c r="J7395" s="88">
        <v>0.76817243748328567</v>
      </c>
      <c r="K7395" s="146">
        <v>0.79525190214674457</v>
      </c>
      <c r="L7395" s="147">
        <v>3.2154353879019161E-9</v>
      </c>
      <c r="M7395" s="147">
        <v>6.8760719342619334E-2</v>
      </c>
      <c r="N7395" s="87">
        <v>15.95597795800245</v>
      </c>
      <c r="O7395" s="88">
        <v>0.69552316606457565</v>
      </c>
      <c r="P7395" s="89">
        <v>43.590130789554507</v>
      </c>
    </row>
    <row r="7396" spans="1:16">
      <c r="A7396" s="75" t="s">
        <v>15039</v>
      </c>
      <c r="B7396" s="85">
        <v>7392</v>
      </c>
      <c r="C7396" s="85">
        <v>10038</v>
      </c>
      <c r="D7396" s="85">
        <v>7392</v>
      </c>
      <c r="E7396" s="86" t="s">
        <v>15040</v>
      </c>
      <c r="F7396" s="85" t="s">
        <v>38</v>
      </c>
      <c r="G7396" s="86" t="s">
        <v>7526</v>
      </c>
      <c r="H7396" s="85" t="s">
        <v>1</v>
      </c>
      <c r="I7396" s="85">
        <v>1</v>
      </c>
      <c r="J7396" s="88">
        <v>1.343112460562224</v>
      </c>
      <c r="K7396" s="146">
        <v>1.5988384139062688</v>
      </c>
      <c r="L7396" s="147">
        <v>5.5172000678489884E-9</v>
      </c>
      <c r="M7396" s="147">
        <v>9.6276330539319235E-2</v>
      </c>
      <c r="N7396" s="87">
        <v>18.23408627802932</v>
      </c>
      <c r="O7396" s="88">
        <v>1.200588160793161</v>
      </c>
      <c r="P7396" s="89">
        <v>65.843066797362809</v>
      </c>
    </row>
    <row r="7397" spans="1:16">
      <c r="A7397" s="75" t="s">
        <v>15041</v>
      </c>
      <c r="B7397" s="85">
        <v>7393</v>
      </c>
      <c r="C7397" s="85">
        <v>10039</v>
      </c>
      <c r="D7397" s="85">
        <v>7393</v>
      </c>
      <c r="E7397" s="86" t="s">
        <v>15040</v>
      </c>
      <c r="F7397" s="85" t="s">
        <v>11</v>
      </c>
      <c r="G7397" s="86" t="s">
        <v>7526</v>
      </c>
      <c r="H7397" s="85" t="s">
        <v>1</v>
      </c>
      <c r="I7397" s="85">
        <v>1</v>
      </c>
      <c r="J7397" s="88">
        <v>0.82909237230910082</v>
      </c>
      <c r="K7397" s="146">
        <v>0.85986220333560814</v>
      </c>
      <c r="L7397" s="147">
        <v>3.510205298399538E-9</v>
      </c>
      <c r="M7397" s="147">
        <v>7.7734209652950179E-2</v>
      </c>
      <c r="N7397" s="87">
        <v>16.222312788991271</v>
      </c>
      <c r="O7397" s="88">
        <v>0.75342157508629892</v>
      </c>
      <c r="P7397" s="89">
        <v>46.443536435666758</v>
      </c>
    </row>
    <row r="7398" spans="1:16">
      <c r="A7398" s="75" t="s">
        <v>248</v>
      </c>
      <c r="B7398" s="85">
        <v>7394</v>
      </c>
      <c r="C7398" s="85">
        <v>53</v>
      </c>
      <c r="D7398" s="85">
        <v>7394</v>
      </c>
      <c r="E7398" s="86" t="s">
        <v>249</v>
      </c>
      <c r="F7398" s="85" t="s">
        <v>55</v>
      </c>
      <c r="G7398" s="86" t="s">
        <v>250</v>
      </c>
      <c r="H7398" s="85" t="s">
        <v>53</v>
      </c>
      <c r="I7398" s="85">
        <v>1</v>
      </c>
      <c r="J7398" s="88">
        <v>1.0233047776926131E-3</v>
      </c>
      <c r="K7398" s="146">
        <v>1.3910235738517709E-3</v>
      </c>
      <c r="L7398" s="147">
        <v>8.7022195726753759E-12</v>
      </c>
      <c r="M7398" s="147">
        <v>8.8343746431344798E-5</v>
      </c>
      <c r="N7398" s="87">
        <v>1.238903774852743E-2</v>
      </c>
      <c r="O7398" s="88">
        <v>7.5890504028015024E-4</v>
      </c>
      <c r="P7398" s="89">
        <v>61.256173052693647</v>
      </c>
    </row>
    <row r="7399" spans="1:16">
      <c r="A7399" s="75" t="s">
        <v>1235</v>
      </c>
      <c r="B7399" s="85">
        <v>7395</v>
      </c>
      <c r="C7399" s="85">
        <v>591</v>
      </c>
      <c r="D7399" s="85">
        <v>7395</v>
      </c>
      <c r="E7399" s="86" t="s">
        <v>1236</v>
      </c>
      <c r="F7399" s="85" t="s">
        <v>55</v>
      </c>
      <c r="G7399" s="86" t="s">
        <v>250</v>
      </c>
      <c r="H7399" s="85" t="s">
        <v>53</v>
      </c>
      <c r="I7399" s="85">
        <v>1</v>
      </c>
      <c r="J7399" s="88">
        <v>2.67222336488919E-2</v>
      </c>
      <c r="K7399" s="146">
        <v>4.6628046576369105E-2</v>
      </c>
      <c r="L7399" s="147">
        <v>9.6531629384304633E-10</v>
      </c>
      <c r="M7399" s="147">
        <v>1.760241282267461E-3</v>
      </c>
      <c r="N7399" s="87">
        <v>0.24005293076659051</v>
      </c>
      <c r="O7399" s="88">
        <v>1.563817600862533E-2</v>
      </c>
      <c r="P7399" s="89">
        <v>65.144699373950658</v>
      </c>
    </row>
    <row r="7400" spans="1:16">
      <c r="A7400" s="75" t="s">
        <v>1951</v>
      </c>
      <c r="B7400" s="85">
        <v>7396</v>
      </c>
      <c r="C7400" s="85">
        <v>978</v>
      </c>
      <c r="D7400" s="85">
        <v>7396</v>
      </c>
      <c r="E7400" s="86" t="s">
        <v>1952</v>
      </c>
      <c r="F7400" s="85" t="s">
        <v>55</v>
      </c>
      <c r="G7400" s="86" t="s">
        <v>250</v>
      </c>
      <c r="H7400" s="85" t="s">
        <v>53</v>
      </c>
      <c r="I7400" s="85">
        <v>1</v>
      </c>
      <c r="J7400" s="88">
        <v>0.1020429138815571</v>
      </c>
      <c r="K7400" s="146">
        <v>0.12778782232911207</v>
      </c>
      <c r="L7400" s="147">
        <v>4.9201851682566792E-9</v>
      </c>
      <c r="M7400" s="147">
        <v>4.0934028107476091E-3</v>
      </c>
      <c r="N7400" s="87">
        <v>0.64763919163738215</v>
      </c>
      <c r="O7400" s="88">
        <v>5.518664143299936E-2</v>
      </c>
      <c r="P7400" s="89">
        <v>85.21201642148111</v>
      </c>
    </row>
    <row r="7401" spans="1:16">
      <c r="A7401" s="75" t="s">
        <v>2761</v>
      </c>
      <c r="B7401" s="85">
        <v>7397</v>
      </c>
      <c r="C7401" s="85">
        <v>1397</v>
      </c>
      <c r="D7401" s="85">
        <v>7397</v>
      </c>
      <c r="E7401" s="86" t="s">
        <v>2759</v>
      </c>
      <c r="F7401" s="85" t="s">
        <v>283</v>
      </c>
      <c r="G7401" s="86" t="s">
        <v>250</v>
      </c>
      <c r="H7401" s="85" t="s">
        <v>53</v>
      </c>
      <c r="I7401" s="85">
        <v>1</v>
      </c>
      <c r="J7401" s="88">
        <v>9.7714604468701005E-2</v>
      </c>
      <c r="K7401" s="146">
        <v>0.1543271745345792</v>
      </c>
      <c r="L7401" s="147">
        <v>5.9668143223188757E-10</v>
      </c>
      <c r="M7401" s="147">
        <v>4.4723170248256007E-3</v>
      </c>
      <c r="N7401" s="87">
        <v>0.94701364492874929</v>
      </c>
      <c r="O7401" s="88">
        <v>8.3294756272932452E-2</v>
      </c>
      <c r="P7401" s="89">
        <v>87.955180708298371</v>
      </c>
    </row>
    <row r="7402" spans="1:16">
      <c r="A7402" s="75" t="s">
        <v>2766</v>
      </c>
      <c r="B7402" s="85">
        <v>7398</v>
      </c>
      <c r="C7402" s="85">
        <v>1401</v>
      </c>
      <c r="D7402" s="85">
        <v>7398</v>
      </c>
      <c r="E7402" s="86" t="s">
        <v>2759</v>
      </c>
      <c r="F7402" s="85" t="s">
        <v>38</v>
      </c>
      <c r="G7402" s="86" t="s">
        <v>250</v>
      </c>
      <c r="H7402" s="85" t="s">
        <v>53</v>
      </c>
      <c r="I7402" s="85">
        <v>1</v>
      </c>
      <c r="J7402" s="88">
        <v>9.5859355477046909E-2</v>
      </c>
      <c r="K7402" s="146">
        <v>0.15839687536428337</v>
      </c>
      <c r="L7402" s="147">
        <v>6.000896805072174E-10</v>
      </c>
      <c r="M7402" s="147">
        <v>4.8531444984701126E-3</v>
      </c>
      <c r="N7402" s="87">
        <v>0.97003353110904611</v>
      </c>
      <c r="O7402" s="88">
        <v>8.3135041955254799E-2</v>
      </c>
      <c r="P7402" s="89">
        <v>85.703266216174939</v>
      </c>
    </row>
    <row r="7403" spans="1:16">
      <c r="A7403" s="75" t="s">
        <v>2770</v>
      </c>
      <c r="B7403" s="85">
        <v>7399</v>
      </c>
      <c r="C7403" s="85">
        <v>1405</v>
      </c>
      <c r="D7403" s="85">
        <v>7399</v>
      </c>
      <c r="E7403" s="86" t="s">
        <v>2759</v>
      </c>
      <c r="F7403" s="85" t="s">
        <v>11</v>
      </c>
      <c r="G7403" s="86" t="s">
        <v>250</v>
      </c>
      <c r="H7403" s="85" t="s">
        <v>53</v>
      </c>
      <c r="I7403" s="85">
        <v>1</v>
      </c>
      <c r="J7403" s="88">
        <v>3.8198096446220797E-2</v>
      </c>
      <c r="K7403" s="146">
        <v>5.0868384308708832E-2</v>
      </c>
      <c r="L7403" s="147">
        <v>2.6171361035415601E-10</v>
      </c>
      <c r="M7403" s="147">
        <v>3.0682070519790728E-3</v>
      </c>
      <c r="N7403" s="87">
        <v>0.54279404145489463</v>
      </c>
      <c r="O7403" s="88">
        <v>3.1726249961479047E-2</v>
      </c>
      <c r="P7403" s="89">
        <v>58.449886215479857</v>
      </c>
    </row>
    <row r="7404" spans="1:16">
      <c r="A7404" s="75" t="s">
        <v>2774</v>
      </c>
      <c r="B7404" s="85">
        <v>7400</v>
      </c>
      <c r="C7404" s="85">
        <v>1409</v>
      </c>
      <c r="D7404" s="85">
        <v>7400</v>
      </c>
      <c r="E7404" s="86" t="s">
        <v>2759</v>
      </c>
      <c r="F7404" s="85" t="s">
        <v>318</v>
      </c>
      <c r="G7404" s="86" t="s">
        <v>250</v>
      </c>
      <c r="H7404" s="85" t="s">
        <v>53</v>
      </c>
      <c r="I7404" s="85">
        <v>1</v>
      </c>
      <c r="J7404" s="88">
        <v>5.7466343742244193E-2</v>
      </c>
      <c r="K7404" s="146">
        <v>6.068905720523906E-2</v>
      </c>
      <c r="L7404" s="147">
        <v>3.3821846724845478E-10</v>
      </c>
      <c r="M7404" s="147">
        <v>6.5491748308515738E-3</v>
      </c>
      <c r="N7404" s="87">
        <v>0.84969724801566215</v>
      </c>
      <c r="O7404" s="88">
        <v>4.9051209893686359E-2</v>
      </c>
      <c r="P7404" s="89">
        <v>57.727867200038546</v>
      </c>
    </row>
    <row r="7405" spans="1:16">
      <c r="A7405" s="75" t="s">
        <v>3736</v>
      </c>
      <c r="B7405" s="85">
        <v>7401</v>
      </c>
      <c r="C7405" s="85">
        <v>2031</v>
      </c>
      <c r="D7405" s="85">
        <v>7401</v>
      </c>
      <c r="E7405" s="86" t="s">
        <v>3737</v>
      </c>
      <c r="F7405" s="85" t="s">
        <v>55</v>
      </c>
      <c r="G7405" s="86" t="s">
        <v>250</v>
      </c>
      <c r="H7405" s="85" t="s">
        <v>53</v>
      </c>
      <c r="I7405" s="85">
        <v>1</v>
      </c>
      <c r="J7405" s="88">
        <v>1.8333833356021151E-2</v>
      </c>
      <c r="K7405" s="146">
        <v>4.3977104598959461E-2</v>
      </c>
      <c r="L7405" s="147">
        <v>2.968151528573997E-10</v>
      </c>
      <c r="M7405" s="147">
        <v>9.6867346970332634E-4</v>
      </c>
      <c r="N7405" s="87">
        <v>0.14946375049956021</v>
      </c>
      <c r="O7405" s="88">
        <v>1.2378080043424449E-2</v>
      </c>
      <c r="P7405" s="89">
        <v>82.81660270167562</v>
      </c>
    </row>
    <row r="7406" spans="1:16">
      <c r="A7406" s="75" t="s">
        <v>3765</v>
      </c>
      <c r="B7406" s="85">
        <v>7402</v>
      </c>
      <c r="C7406" s="85">
        <v>2046</v>
      </c>
      <c r="D7406" s="85">
        <v>7402</v>
      </c>
      <c r="E7406" s="86" t="s">
        <v>3766</v>
      </c>
      <c r="F7406" s="85" t="s">
        <v>1341</v>
      </c>
      <c r="G7406" s="86" t="s">
        <v>250</v>
      </c>
      <c r="H7406" s="85" t="s">
        <v>53</v>
      </c>
      <c r="I7406" s="85">
        <v>1</v>
      </c>
      <c r="J7406" s="88">
        <v>3.4738509529032867E-2</v>
      </c>
      <c r="K7406" s="146">
        <v>-2.1789757138465489E-2</v>
      </c>
      <c r="L7406" s="147">
        <v>1.069230807774694E-9</v>
      </c>
      <c r="M7406" s="147">
        <v>1.7426731561398E-3</v>
      </c>
      <c r="N7406" s="87">
        <v>0.22837183217772661</v>
      </c>
      <c r="O7406" s="88">
        <v>1.3842241489569879E-2</v>
      </c>
      <c r="P7406" s="89">
        <v>60.612735631938108</v>
      </c>
    </row>
    <row r="7407" spans="1:16">
      <c r="A7407" s="75" t="s">
        <v>3768</v>
      </c>
      <c r="B7407" s="85">
        <v>7403</v>
      </c>
      <c r="C7407" s="85">
        <v>2048</v>
      </c>
      <c r="D7407" s="85">
        <v>7403</v>
      </c>
      <c r="E7407" s="86" t="s">
        <v>3766</v>
      </c>
      <c r="F7407" s="85" t="s">
        <v>38</v>
      </c>
      <c r="G7407" s="86" t="s">
        <v>250</v>
      </c>
      <c r="H7407" s="85" t="s">
        <v>53</v>
      </c>
      <c r="I7407" s="85">
        <v>1</v>
      </c>
      <c r="J7407" s="88">
        <v>1.642518147160367E-2</v>
      </c>
      <c r="K7407" s="146">
        <v>3.1082338779560008E-2</v>
      </c>
      <c r="L7407" s="147">
        <v>2.9462676456688328E-10</v>
      </c>
      <c r="M7407" s="147">
        <v>1.0772569412360849E-3</v>
      </c>
      <c r="N7407" s="87">
        <v>0.1407022432299361</v>
      </c>
      <c r="O7407" s="88">
        <v>1.23968050109986E-2</v>
      </c>
      <c r="P7407" s="89">
        <v>88.106662171261178</v>
      </c>
    </row>
    <row r="7408" spans="1:16">
      <c r="A7408" s="75" t="s">
        <v>3770</v>
      </c>
      <c r="B7408" s="85">
        <v>7404</v>
      </c>
      <c r="C7408" s="85">
        <v>2050</v>
      </c>
      <c r="D7408" s="85">
        <v>7404</v>
      </c>
      <c r="E7408" s="86" t="s">
        <v>3766</v>
      </c>
      <c r="F7408" s="85" t="s">
        <v>238</v>
      </c>
      <c r="G7408" s="86" t="s">
        <v>250</v>
      </c>
      <c r="H7408" s="85" t="s">
        <v>53</v>
      </c>
      <c r="I7408" s="85">
        <v>1</v>
      </c>
      <c r="J7408" s="88">
        <v>5.2445148337590952E-2</v>
      </c>
      <c r="K7408" s="146">
        <v>0.18607802308769691</v>
      </c>
      <c r="L7408" s="147">
        <v>9.1286749162748815E-10</v>
      </c>
      <c r="M7408" s="147">
        <v>2.088818960351348E-3</v>
      </c>
      <c r="N7408" s="87">
        <v>0.42128842828021801</v>
      </c>
      <c r="O7408" s="88">
        <v>3.3492755847790059E-2</v>
      </c>
      <c r="P7408" s="89">
        <v>79.500773340758627</v>
      </c>
    </row>
    <row r="7409" spans="1:16">
      <c r="A7409" s="75" t="s">
        <v>3772</v>
      </c>
      <c r="B7409" s="85">
        <v>7405</v>
      </c>
      <c r="C7409" s="85">
        <v>2052</v>
      </c>
      <c r="D7409" s="85">
        <v>7405</v>
      </c>
      <c r="E7409" s="86" t="s">
        <v>3773</v>
      </c>
      <c r="F7409" s="85" t="s">
        <v>38</v>
      </c>
      <c r="G7409" s="86" t="s">
        <v>250</v>
      </c>
      <c r="H7409" s="85" t="s">
        <v>53</v>
      </c>
      <c r="I7409" s="85">
        <v>1</v>
      </c>
      <c r="J7409" s="88">
        <v>4.3168371392217231E-3</v>
      </c>
      <c r="K7409" s="146">
        <v>7.6660170835670931E-3</v>
      </c>
      <c r="L7409" s="147">
        <v>7.4686629191834965E-10</v>
      </c>
      <c r="M7409" s="147">
        <v>1.8565843793625451E-4</v>
      </c>
      <c r="N7409" s="87">
        <v>2.0334072465390259E-2</v>
      </c>
      <c r="O7409" s="88">
        <v>1.252985765988818E-3</v>
      </c>
      <c r="P7409" s="89">
        <v>61.620010852300766</v>
      </c>
    </row>
    <row r="7410" spans="1:16">
      <c r="A7410" s="75" t="s">
        <v>3775</v>
      </c>
      <c r="B7410" s="85">
        <v>7406</v>
      </c>
      <c r="C7410" s="85">
        <v>2054</v>
      </c>
      <c r="D7410" s="85">
        <v>7406</v>
      </c>
      <c r="E7410" s="86" t="s">
        <v>3773</v>
      </c>
      <c r="F7410" s="85" t="s">
        <v>238</v>
      </c>
      <c r="G7410" s="86" t="s">
        <v>250</v>
      </c>
      <c r="H7410" s="85" t="s">
        <v>53</v>
      </c>
      <c r="I7410" s="85">
        <v>1</v>
      </c>
      <c r="J7410" s="88">
        <v>8.3156977121403124E-3</v>
      </c>
      <c r="K7410" s="146">
        <v>9.0833016928299048E-3</v>
      </c>
      <c r="L7410" s="147">
        <v>7.6982550795850861E-10</v>
      </c>
      <c r="M7410" s="147">
        <v>1.3829173533648839E-4</v>
      </c>
      <c r="N7410" s="87">
        <v>1.512727897818026E-2</v>
      </c>
      <c r="O7410" s="88">
        <v>5.0298795094649374E-3</v>
      </c>
      <c r="P7410" s="89">
        <v>332.50391671364605</v>
      </c>
    </row>
    <row r="7411" spans="1:16">
      <c r="A7411" s="75" t="s">
        <v>8192</v>
      </c>
      <c r="B7411" s="85">
        <v>7407</v>
      </c>
      <c r="C7411" s="85">
        <v>5477</v>
      </c>
      <c r="D7411" s="85">
        <v>7407</v>
      </c>
      <c r="E7411" s="86" t="s">
        <v>8193</v>
      </c>
      <c r="F7411" s="85" t="s">
        <v>55</v>
      </c>
      <c r="G7411" s="86" t="s">
        <v>250</v>
      </c>
      <c r="H7411" s="85" t="s">
        <v>53</v>
      </c>
      <c r="I7411" s="85">
        <v>1</v>
      </c>
      <c r="J7411" s="88">
        <v>3.4702507749186193E-2</v>
      </c>
      <c r="K7411" s="146">
        <v>5.8756120909395908E-2</v>
      </c>
      <c r="L7411" s="147">
        <v>2.091178348931882E-10</v>
      </c>
      <c r="M7411" s="147">
        <v>3.8290992518032101E-3</v>
      </c>
      <c r="N7411" s="87">
        <v>0.49334000184782573</v>
      </c>
      <c r="O7411" s="88">
        <v>3.1106993836231521E-2</v>
      </c>
      <c r="P7411" s="89">
        <v>63.053864920174661</v>
      </c>
    </row>
    <row r="7412" spans="1:16">
      <c r="A7412" s="75" t="s">
        <v>8246</v>
      </c>
      <c r="B7412" s="85">
        <v>7408</v>
      </c>
      <c r="C7412" s="85">
        <v>5510</v>
      </c>
      <c r="D7412" s="85">
        <v>7408</v>
      </c>
      <c r="E7412" s="86" t="s">
        <v>8247</v>
      </c>
      <c r="F7412" s="85" t="s">
        <v>38</v>
      </c>
      <c r="G7412" s="86" t="s">
        <v>250</v>
      </c>
      <c r="H7412" s="85" t="s">
        <v>53</v>
      </c>
      <c r="I7412" s="85">
        <v>1</v>
      </c>
      <c r="J7412" s="88">
        <v>2.8039680689330398E-3</v>
      </c>
      <c r="K7412" s="146">
        <v>4.7574372726531177E-3</v>
      </c>
      <c r="L7412" s="147">
        <v>2.2171364875461861E-11</v>
      </c>
      <c r="M7412" s="147">
        <v>2.460692210436888E-4</v>
      </c>
      <c r="N7412" s="87">
        <v>3.235711386558867E-2</v>
      </c>
      <c r="O7412" s="88">
        <v>2.088160441635312E-3</v>
      </c>
      <c r="P7412" s="89">
        <v>64.534817607946195</v>
      </c>
    </row>
    <row r="7413" spans="1:16">
      <c r="A7413" s="75" t="s">
        <v>8249</v>
      </c>
      <c r="B7413" s="85">
        <v>7409</v>
      </c>
      <c r="C7413" s="85">
        <v>5512</v>
      </c>
      <c r="D7413" s="85">
        <v>7409</v>
      </c>
      <c r="E7413" s="86" t="s">
        <v>8247</v>
      </c>
      <c r="F7413" s="85" t="s">
        <v>238</v>
      </c>
      <c r="G7413" s="86" t="s">
        <v>250</v>
      </c>
      <c r="H7413" s="85" t="s">
        <v>53</v>
      </c>
      <c r="I7413" s="85">
        <v>1</v>
      </c>
      <c r="J7413" s="88">
        <v>2.8039680689330398E-3</v>
      </c>
      <c r="K7413" s="146">
        <v>4.7574372726531177E-3</v>
      </c>
      <c r="L7413" s="147">
        <v>2.2171364875461861E-11</v>
      </c>
      <c r="M7413" s="147">
        <v>2.460692210436888E-4</v>
      </c>
      <c r="N7413" s="87">
        <v>3.235711386558867E-2</v>
      </c>
      <c r="O7413" s="88">
        <v>2.088160441635312E-3</v>
      </c>
      <c r="P7413" s="89">
        <v>64.534817607946195</v>
      </c>
    </row>
    <row r="7414" spans="1:16">
      <c r="A7414" s="75" t="s">
        <v>8328</v>
      </c>
      <c r="B7414" s="85">
        <v>7410</v>
      </c>
      <c r="C7414" s="85">
        <v>5549</v>
      </c>
      <c r="D7414" s="85">
        <v>7410</v>
      </c>
      <c r="E7414" s="86" t="s">
        <v>8329</v>
      </c>
      <c r="F7414" s="85" t="s">
        <v>55</v>
      </c>
      <c r="G7414" s="86" t="s">
        <v>250</v>
      </c>
      <c r="H7414" s="85" t="s">
        <v>53</v>
      </c>
      <c r="I7414" s="85">
        <v>1</v>
      </c>
      <c r="J7414" s="88">
        <v>7.4577108035639689E-2</v>
      </c>
      <c r="K7414" s="146">
        <v>9.0116906271299937E-2</v>
      </c>
      <c r="L7414" s="147">
        <v>3.0883763090700839E-9</v>
      </c>
      <c r="M7414" s="147">
        <v>3.7622118529570042E-3</v>
      </c>
      <c r="N7414" s="87">
        <v>0.56949606221521176</v>
      </c>
      <c r="O7414" s="88">
        <v>4.4100044355960467E-2</v>
      </c>
      <c r="P7414" s="89">
        <v>77.436960993937689</v>
      </c>
    </row>
    <row r="7415" spans="1:16">
      <c r="A7415" s="75" t="s">
        <v>8787</v>
      </c>
      <c r="B7415" s="85">
        <v>7411</v>
      </c>
      <c r="C7415" s="85">
        <v>5788</v>
      </c>
      <c r="D7415" s="85">
        <v>7411</v>
      </c>
      <c r="E7415" s="86" t="s">
        <v>8788</v>
      </c>
      <c r="F7415" s="85" t="s">
        <v>55</v>
      </c>
      <c r="G7415" s="86" t="s">
        <v>250</v>
      </c>
      <c r="H7415" s="85" t="s">
        <v>53</v>
      </c>
      <c r="I7415" s="85">
        <v>1</v>
      </c>
      <c r="J7415" s="88">
        <v>4.7679593019222657E-2</v>
      </c>
      <c r="K7415" s="146">
        <v>9.0985889665210665E-2</v>
      </c>
      <c r="L7415" s="147">
        <v>1.1747207970771729E-9</v>
      </c>
      <c r="M7415" s="147">
        <v>4.6394417671452616E-3</v>
      </c>
      <c r="N7415" s="87">
        <v>0.63040971964498171</v>
      </c>
      <c r="O7415" s="88">
        <v>3.3135692876745927E-2</v>
      </c>
      <c r="P7415" s="89">
        <v>52.562154173965553</v>
      </c>
    </row>
    <row r="7416" spans="1:16">
      <c r="A7416" s="75" t="s">
        <v>12038</v>
      </c>
      <c r="B7416" s="85">
        <v>7412</v>
      </c>
      <c r="C7416" s="85">
        <v>8135</v>
      </c>
      <c r="D7416" s="85">
        <v>7412</v>
      </c>
      <c r="E7416" s="86" t="s">
        <v>12039</v>
      </c>
      <c r="F7416" s="85" t="s">
        <v>38</v>
      </c>
      <c r="G7416" s="86" t="s">
        <v>250</v>
      </c>
      <c r="H7416" s="85" t="s">
        <v>53</v>
      </c>
      <c r="I7416" s="85">
        <v>1</v>
      </c>
      <c r="J7416" s="88">
        <v>1.252357303581925E-2</v>
      </c>
      <c r="K7416" s="146">
        <v>1.854594472730408E-2</v>
      </c>
      <c r="L7416" s="147">
        <v>1.2338045739286891E-10</v>
      </c>
      <c r="M7416" s="147">
        <v>8.889724506376584E-4</v>
      </c>
      <c r="N7416" s="87">
        <v>0.12739392014158779</v>
      </c>
      <c r="O7416" s="88">
        <v>8.9851657988135793E-3</v>
      </c>
      <c r="P7416" s="89">
        <v>70.530569974040461</v>
      </c>
    </row>
    <row r="7417" spans="1:16">
      <c r="A7417" s="75" t="s">
        <v>12041</v>
      </c>
      <c r="B7417" s="85">
        <v>7413</v>
      </c>
      <c r="C7417" s="85">
        <v>8137</v>
      </c>
      <c r="D7417" s="85">
        <v>7413</v>
      </c>
      <c r="E7417" s="86" t="s">
        <v>12039</v>
      </c>
      <c r="F7417" s="85" t="s">
        <v>243</v>
      </c>
      <c r="G7417" s="86" t="s">
        <v>250</v>
      </c>
      <c r="H7417" s="85" t="s">
        <v>53</v>
      </c>
      <c r="I7417" s="85">
        <v>1</v>
      </c>
      <c r="J7417" s="88">
        <v>1.1407475703551859E-2</v>
      </c>
      <c r="K7417" s="146">
        <v>1.7093563823969683E-2</v>
      </c>
      <c r="L7417" s="147">
        <v>6.6390937663465653E-11</v>
      </c>
      <c r="M7417" s="147">
        <v>8.5053454989903788E-4</v>
      </c>
      <c r="N7417" s="87">
        <v>0.1197622539351027</v>
      </c>
      <c r="O7417" s="88">
        <v>7.5048816374313149E-3</v>
      </c>
      <c r="P7417" s="89">
        <v>62.664832957286293</v>
      </c>
    </row>
    <row r="7418" spans="1:16">
      <c r="A7418" s="75" t="s">
        <v>12043</v>
      </c>
      <c r="B7418" s="85">
        <v>7414</v>
      </c>
      <c r="C7418" s="85">
        <v>8139</v>
      </c>
      <c r="D7418" s="85">
        <v>7414</v>
      </c>
      <c r="E7418" s="86" t="s">
        <v>12044</v>
      </c>
      <c r="F7418" s="85" t="s">
        <v>38</v>
      </c>
      <c r="G7418" s="86" t="s">
        <v>250</v>
      </c>
      <c r="H7418" s="85" t="s">
        <v>53</v>
      </c>
      <c r="I7418" s="85">
        <v>1</v>
      </c>
      <c r="J7418" s="88">
        <v>2.5263477387920261E-2</v>
      </c>
      <c r="K7418" s="146">
        <v>3.8787682472465432E-2</v>
      </c>
      <c r="L7418" s="147">
        <v>2.7166642355875013E-10</v>
      </c>
      <c r="M7418" s="147">
        <v>1.4980079573285851E-3</v>
      </c>
      <c r="N7418" s="87">
        <v>0.23496117783378681</v>
      </c>
      <c r="O7418" s="88">
        <v>1.727255806343974E-2</v>
      </c>
      <c r="P7418" s="89">
        <v>73.512391377517133</v>
      </c>
    </row>
    <row r="7419" spans="1:16">
      <c r="A7419" s="75" t="s">
        <v>12049</v>
      </c>
      <c r="B7419" s="85">
        <v>7415</v>
      </c>
      <c r="C7419" s="85">
        <v>8142</v>
      </c>
      <c r="D7419" s="85">
        <v>7415</v>
      </c>
      <c r="E7419" s="86" t="s">
        <v>12044</v>
      </c>
      <c r="F7419" s="85" t="s">
        <v>243</v>
      </c>
      <c r="G7419" s="86" t="s">
        <v>250</v>
      </c>
      <c r="H7419" s="85" t="s">
        <v>53</v>
      </c>
      <c r="I7419" s="85">
        <v>1</v>
      </c>
      <c r="J7419" s="88">
        <v>2.4633970015204419E-2</v>
      </c>
      <c r="K7419" s="146">
        <v>3.746091966039862E-2</v>
      </c>
      <c r="L7419" s="147">
        <v>1.435570080134832E-10</v>
      </c>
      <c r="M7419" s="147">
        <v>1.7271678310813419E-3</v>
      </c>
      <c r="N7419" s="87">
        <v>0.24745447657824229</v>
      </c>
      <c r="O7419" s="88">
        <v>1.557558028569851E-2</v>
      </c>
      <c r="P7419" s="89">
        <v>62.943214853394217</v>
      </c>
    </row>
    <row r="7420" spans="1:16">
      <c r="A7420" s="75" t="s">
        <v>12087</v>
      </c>
      <c r="B7420" s="85">
        <v>7416</v>
      </c>
      <c r="C7420" s="85">
        <v>8171</v>
      </c>
      <c r="D7420" s="85">
        <v>7416</v>
      </c>
      <c r="E7420" s="86" t="s">
        <v>12088</v>
      </c>
      <c r="F7420" s="85" t="s">
        <v>55</v>
      </c>
      <c r="G7420" s="86" t="s">
        <v>250</v>
      </c>
      <c r="H7420" s="85" t="s">
        <v>53</v>
      </c>
      <c r="I7420" s="85">
        <v>1</v>
      </c>
      <c r="J7420" s="88">
        <v>3.0342882370817531E-2</v>
      </c>
      <c r="K7420" s="146">
        <v>4.6463767745139835E-2</v>
      </c>
      <c r="L7420" s="147">
        <v>3.381135970355252E-10</v>
      </c>
      <c r="M7420" s="147">
        <v>1.817472764223864E-3</v>
      </c>
      <c r="N7420" s="87">
        <v>0.2731985560282339</v>
      </c>
      <c r="O7420" s="88">
        <v>2.0329202138335389E-2</v>
      </c>
      <c r="P7420" s="89">
        <v>74.411821328347187</v>
      </c>
    </row>
    <row r="7421" spans="1:16">
      <c r="A7421" s="75" t="s">
        <v>12102</v>
      </c>
      <c r="B7421" s="85">
        <v>7417</v>
      </c>
      <c r="C7421" s="85">
        <v>8179</v>
      </c>
      <c r="D7421" s="85">
        <v>7417</v>
      </c>
      <c r="E7421" s="86" t="s">
        <v>12103</v>
      </c>
      <c r="F7421" s="85" t="s">
        <v>38</v>
      </c>
      <c r="G7421" s="86" t="s">
        <v>250</v>
      </c>
      <c r="H7421" s="85" t="s">
        <v>53</v>
      </c>
      <c r="I7421" s="85">
        <v>1</v>
      </c>
      <c r="J7421" s="88">
        <v>3.5174458888250187E-2</v>
      </c>
      <c r="K7421" s="146">
        <v>5.4009279543627109E-2</v>
      </c>
      <c r="L7421" s="147">
        <v>3.7127689493117698E-10</v>
      </c>
      <c r="M7421" s="147">
        <v>2.2473333884582948E-3</v>
      </c>
      <c r="N7421" s="87">
        <v>0.33599185676157339</v>
      </c>
      <c r="O7421" s="88">
        <v>2.443687676770304E-2</v>
      </c>
      <c r="P7421" s="89">
        <v>72.73056258933066</v>
      </c>
    </row>
    <row r="7422" spans="1:16">
      <c r="A7422" s="75" t="s">
        <v>12105</v>
      </c>
      <c r="B7422" s="85">
        <v>7418</v>
      </c>
      <c r="C7422" s="85">
        <v>8181</v>
      </c>
      <c r="D7422" s="85">
        <v>7418</v>
      </c>
      <c r="E7422" s="86" t="s">
        <v>12103</v>
      </c>
      <c r="F7422" s="85" t="s">
        <v>243</v>
      </c>
      <c r="G7422" s="86" t="s">
        <v>250</v>
      </c>
      <c r="H7422" s="85" t="s">
        <v>53</v>
      </c>
      <c r="I7422" s="85">
        <v>1</v>
      </c>
      <c r="J7422" s="88">
        <v>3.4010225001096517E-2</v>
      </c>
      <c r="K7422" s="146">
        <v>5.1066460496856994E-2</v>
      </c>
      <c r="L7422" s="147">
        <v>1.9730465605585251E-10</v>
      </c>
      <c r="M7422" s="147">
        <v>2.4520699235002848E-3</v>
      </c>
      <c r="N7422" s="87">
        <v>0.34365609049157442</v>
      </c>
      <c r="O7422" s="88">
        <v>2.1827699908692651E-2</v>
      </c>
      <c r="P7422" s="89">
        <v>63.516115420709561</v>
      </c>
    </row>
    <row r="7423" spans="1:16">
      <c r="A7423" s="75" t="s">
        <v>15042</v>
      </c>
      <c r="B7423" s="85">
        <v>7419</v>
      </c>
      <c r="C7423" s="85">
        <v>10040</v>
      </c>
      <c r="D7423" s="85">
        <v>7419</v>
      </c>
      <c r="E7423" s="86" t="s">
        <v>15043</v>
      </c>
      <c r="F7423" s="85" t="s">
        <v>38</v>
      </c>
      <c r="G7423" s="86" t="s">
        <v>250</v>
      </c>
      <c r="H7423" s="85" t="s">
        <v>53</v>
      </c>
      <c r="I7423" s="85">
        <v>1</v>
      </c>
      <c r="J7423" s="88">
        <v>3.2239625210938122E-2</v>
      </c>
      <c r="K7423" s="146">
        <v>4.5546378593882317E-2</v>
      </c>
      <c r="L7423" s="147">
        <v>4.6797524152869922E-10</v>
      </c>
      <c r="M7423" s="147">
        <v>1.673266765804807E-3</v>
      </c>
      <c r="N7423" s="87">
        <v>0.25168292025116829</v>
      </c>
      <c r="O7423" s="88">
        <v>2.3055857034125441E-2</v>
      </c>
      <c r="P7423" s="89">
        <v>91.606760645961714</v>
      </c>
    </row>
    <row r="7424" spans="1:16">
      <c r="A7424" s="75" t="s">
        <v>15044</v>
      </c>
      <c r="B7424" s="85">
        <v>7420</v>
      </c>
      <c r="C7424" s="85">
        <v>10041</v>
      </c>
      <c r="D7424" s="85">
        <v>7420</v>
      </c>
      <c r="E7424" s="86" t="s">
        <v>15043</v>
      </c>
      <c r="F7424" s="85" t="s">
        <v>243</v>
      </c>
      <c r="G7424" s="86" t="s">
        <v>250</v>
      </c>
      <c r="H7424" s="85" t="s">
        <v>53</v>
      </c>
      <c r="I7424" s="85">
        <v>1</v>
      </c>
      <c r="J7424" s="88">
        <v>2.87310743650907E-2</v>
      </c>
      <c r="K7424" s="146">
        <v>4.3155934560394113E-2</v>
      </c>
      <c r="L7424" s="147">
        <v>1.6677490702261959E-10</v>
      </c>
      <c r="M7424" s="147">
        <v>2.0750258382311818E-3</v>
      </c>
      <c r="N7424" s="87">
        <v>0.2911985605625188</v>
      </c>
      <c r="O7424" s="88">
        <v>1.8467141998998599E-2</v>
      </c>
      <c r="P7424" s="89">
        <v>63.417696719808475</v>
      </c>
    </row>
    <row r="7425" spans="1:16">
      <c r="A7425" s="75" t="s">
        <v>24225</v>
      </c>
      <c r="B7425" s="85">
        <v>7421</v>
      </c>
      <c r="C7425" s="85">
        <v>14773</v>
      </c>
      <c r="D7425" s="85">
        <v>7421</v>
      </c>
      <c r="E7425" s="86" t="s">
        <v>24226</v>
      </c>
      <c r="F7425" s="85" t="s">
        <v>32</v>
      </c>
      <c r="G7425" s="86" t="s">
        <v>250</v>
      </c>
      <c r="H7425" s="85" t="s">
        <v>53</v>
      </c>
      <c r="I7425" s="85">
        <v>1</v>
      </c>
      <c r="J7425" s="88">
        <v>1.0338278051965631E-4</v>
      </c>
      <c r="K7425" s="146">
        <v>1.1258911116767564E-4</v>
      </c>
      <c r="L7425" s="147">
        <v>5.0101961543223663E-13</v>
      </c>
      <c r="M7425" s="147">
        <v>1.4798468850912521E-5</v>
      </c>
      <c r="N7425" s="87">
        <v>1.604905450135311E-3</v>
      </c>
      <c r="O7425" s="88">
        <v>9.2628107416482604E-5</v>
      </c>
      <c r="P7425" s="89">
        <v>57.71561646118969</v>
      </c>
    </row>
    <row r="7426" spans="1:16">
      <c r="A7426" s="75" t="s">
        <v>24228</v>
      </c>
      <c r="B7426" s="85">
        <v>7422</v>
      </c>
      <c r="C7426" s="85">
        <v>14775</v>
      </c>
      <c r="D7426" s="85">
        <v>7422</v>
      </c>
      <c r="E7426" s="86" t="s">
        <v>24226</v>
      </c>
      <c r="F7426" s="85" t="s">
        <v>38</v>
      </c>
      <c r="G7426" s="86" t="s">
        <v>250</v>
      </c>
      <c r="H7426" s="85" t="s">
        <v>53</v>
      </c>
      <c r="I7426" s="85">
        <v>1</v>
      </c>
      <c r="J7426" s="88">
        <v>6.9171138025170904E-4</v>
      </c>
      <c r="K7426" s="146">
        <v>9.5129589309721045E-4</v>
      </c>
      <c r="L7426" s="147">
        <v>3.8975882891049889E-12</v>
      </c>
      <c r="M7426" s="147">
        <v>9.2304333029383112E-5</v>
      </c>
      <c r="N7426" s="87">
        <v>1.0161148276273469E-2</v>
      </c>
      <c r="O7426" s="88">
        <v>6.2851288109536953E-4</v>
      </c>
      <c r="P7426" s="89">
        <v>61.854513289896829</v>
      </c>
    </row>
    <row r="7427" spans="1:16">
      <c r="A7427" s="75" t="s">
        <v>24473</v>
      </c>
      <c r="B7427" s="85">
        <v>7423</v>
      </c>
      <c r="C7427" s="85">
        <v>14939</v>
      </c>
      <c r="D7427" s="85">
        <v>7423</v>
      </c>
      <c r="E7427" s="86" t="s">
        <v>24474</v>
      </c>
      <c r="F7427" s="85" t="s">
        <v>55</v>
      </c>
      <c r="G7427" s="86" t="s">
        <v>250</v>
      </c>
      <c r="H7427" s="85" t="s">
        <v>53</v>
      </c>
      <c r="I7427" s="85">
        <v>1</v>
      </c>
      <c r="J7427" s="88">
        <v>3.3656355116281462E-3</v>
      </c>
      <c r="K7427" s="146">
        <v>6.5170742345395842E-3</v>
      </c>
      <c r="L7427" s="147">
        <v>6.0643482539938698E-11</v>
      </c>
      <c r="M7427" s="147">
        <v>2.3620388343016441E-4</v>
      </c>
      <c r="N7427" s="87">
        <v>3.6345617733071607E-2</v>
      </c>
      <c r="O7427" s="88">
        <v>2.231363515057057E-3</v>
      </c>
      <c r="P7427" s="89">
        <v>61.392917612367185</v>
      </c>
    </row>
    <row r="7428" spans="1:16">
      <c r="A7428" s="75" t="s">
        <v>25521</v>
      </c>
      <c r="B7428" s="85">
        <v>7424</v>
      </c>
      <c r="C7428" s="85">
        <v>15746</v>
      </c>
      <c r="D7428" s="85">
        <v>7424</v>
      </c>
      <c r="E7428" s="86" t="s">
        <v>25522</v>
      </c>
      <c r="F7428" s="85" t="s">
        <v>55</v>
      </c>
      <c r="G7428" s="86" t="s">
        <v>250</v>
      </c>
      <c r="H7428" s="85" t="s">
        <v>53</v>
      </c>
      <c r="I7428" s="85">
        <v>1</v>
      </c>
      <c r="J7428" s="88">
        <v>3.6826549630133612E-2</v>
      </c>
      <c r="K7428" s="146">
        <v>3.5726278631979635E-2</v>
      </c>
      <c r="L7428" s="147">
        <v>2.9807734462170878E-10</v>
      </c>
      <c r="M7428" s="147">
        <v>9.5184097722425206E-4</v>
      </c>
      <c r="N7428" s="87">
        <v>0.15673839702053</v>
      </c>
      <c r="O7428" s="88">
        <v>1.001102261375217E-2</v>
      </c>
      <c r="P7428" s="89">
        <v>63.870900838936748</v>
      </c>
    </row>
    <row r="7429" spans="1:16">
      <c r="A7429" s="75" t="s">
        <v>25525</v>
      </c>
      <c r="B7429" s="85">
        <v>7425</v>
      </c>
      <c r="C7429" s="85">
        <v>15749</v>
      </c>
      <c r="D7429" s="85">
        <v>7425</v>
      </c>
      <c r="E7429" s="86" t="s">
        <v>25526</v>
      </c>
      <c r="F7429" s="85" t="s">
        <v>55</v>
      </c>
      <c r="G7429" s="86" t="s">
        <v>250</v>
      </c>
      <c r="H7429" s="85" t="s">
        <v>53</v>
      </c>
      <c r="I7429" s="85">
        <v>1</v>
      </c>
      <c r="J7429" s="88">
        <v>4.6884004226090327E-2</v>
      </c>
      <c r="K7429" s="146">
        <v>3.5733312553316632E-2</v>
      </c>
      <c r="L7429" s="147">
        <v>3.1916552165014389E-10</v>
      </c>
      <c r="M7429" s="147">
        <v>7.0978452360966754E-4</v>
      </c>
      <c r="N7429" s="87">
        <v>0.1239509281796569</v>
      </c>
      <c r="O7429" s="88">
        <v>7.8194725810702866E-3</v>
      </c>
      <c r="P7429" s="89">
        <v>63.085228129446435</v>
      </c>
    </row>
    <row r="7430" spans="1:16">
      <c r="A7430" s="75" t="s">
        <v>25536</v>
      </c>
      <c r="B7430" s="85">
        <v>7426</v>
      </c>
      <c r="C7430" s="85">
        <v>15757</v>
      </c>
      <c r="D7430" s="85">
        <v>7426</v>
      </c>
      <c r="E7430" s="86" t="s">
        <v>25537</v>
      </c>
      <c r="F7430" s="85" t="s">
        <v>55</v>
      </c>
      <c r="G7430" s="86" t="s">
        <v>250</v>
      </c>
      <c r="H7430" s="85" t="s">
        <v>53</v>
      </c>
      <c r="I7430" s="85">
        <v>1</v>
      </c>
      <c r="J7430" s="88">
        <v>1.6629664486116299E-2</v>
      </c>
      <c r="K7430" s="146">
        <v>1.4894934610374139E-2</v>
      </c>
      <c r="L7430" s="147">
        <v>1.5922842089988761E-10</v>
      </c>
      <c r="M7430" s="147">
        <v>1.6394792950375449E-4</v>
      </c>
      <c r="N7430" s="87">
        <v>3.6747825421507237E-2</v>
      </c>
      <c r="O7430" s="88">
        <v>1.487642685125205E-2</v>
      </c>
      <c r="P7430" s="89">
        <v>404.82468501511352</v>
      </c>
    </row>
    <row r="7431" spans="1:16">
      <c r="A7431" s="75" t="s">
        <v>26781</v>
      </c>
      <c r="B7431" s="85">
        <v>7427</v>
      </c>
      <c r="C7431" s="85">
        <v>16684</v>
      </c>
      <c r="D7431" s="85">
        <v>7427</v>
      </c>
      <c r="E7431" s="86" t="s">
        <v>26782</v>
      </c>
      <c r="F7431" s="85" t="s">
        <v>55</v>
      </c>
      <c r="G7431" s="86" t="s">
        <v>250</v>
      </c>
      <c r="H7431" s="85" t="s">
        <v>53</v>
      </c>
      <c r="I7431" s="85">
        <v>1</v>
      </c>
      <c r="J7431" s="88">
        <v>1.292364903203584E-2</v>
      </c>
      <c r="K7431" s="146">
        <v>2.6505114966280954E-2</v>
      </c>
      <c r="L7431" s="147">
        <v>5.0892678487926324E-10</v>
      </c>
      <c r="M7431" s="147">
        <v>8.0659543101964197E-4</v>
      </c>
      <c r="N7431" s="87">
        <v>0.1082106758679012</v>
      </c>
      <c r="O7431" s="88">
        <v>6.5784166823027439E-3</v>
      </c>
      <c r="P7431" s="89">
        <v>60.792677150758983</v>
      </c>
    </row>
    <row r="7432" spans="1:16">
      <c r="A7432" s="75" t="s">
        <v>27376</v>
      </c>
      <c r="B7432" s="85">
        <v>7428</v>
      </c>
      <c r="C7432" s="85">
        <v>17129</v>
      </c>
      <c r="D7432" s="85">
        <v>7428</v>
      </c>
      <c r="E7432" s="86" t="s">
        <v>27377</v>
      </c>
      <c r="F7432" s="85" t="s">
        <v>55</v>
      </c>
      <c r="G7432" s="86" t="s">
        <v>250</v>
      </c>
      <c r="H7432" s="85" t="s">
        <v>53</v>
      </c>
      <c r="I7432" s="85">
        <v>1</v>
      </c>
      <c r="J7432" s="88">
        <v>3.2351618040214802E-2</v>
      </c>
      <c r="K7432" s="146">
        <v>4.0061317643773471E-2</v>
      </c>
      <c r="L7432" s="147">
        <v>1.6109500299621551E-9</v>
      </c>
      <c r="M7432" s="147">
        <v>1.256818502888153E-3</v>
      </c>
      <c r="N7432" s="87">
        <v>0.19622574717381569</v>
      </c>
      <c r="O7432" s="88">
        <v>1.7119320106824591E-2</v>
      </c>
      <c r="P7432" s="89">
        <v>87.242985965854885</v>
      </c>
    </row>
    <row r="7433" spans="1:16">
      <c r="A7433" s="75" t="s">
        <v>27692</v>
      </c>
      <c r="B7433" s="85">
        <v>7429</v>
      </c>
      <c r="C7433" s="85">
        <v>17357</v>
      </c>
      <c r="D7433" s="85">
        <v>7429</v>
      </c>
      <c r="E7433" s="86" t="s">
        <v>27693</v>
      </c>
      <c r="F7433" s="85" t="s">
        <v>55</v>
      </c>
      <c r="G7433" s="86" t="s">
        <v>250</v>
      </c>
      <c r="H7433" s="85" t="s">
        <v>53</v>
      </c>
      <c r="I7433" s="85">
        <v>1</v>
      </c>
      <c r="J7433" s="88">
        <v>6.9896401536257161E-2</v>
      </c>
      <c r="K7433" s="146">
        <v>5.3667857311032907E-2</v>
      </c>
      <c r="L7433" s="147">
        <v>8.4697728955812604E-10</v>
      </c>
      <c r="M7433" s="147">
        <v>9.1247647448544503E-4</v>
      </c>
      <c r="N7433" s="87">
        <v>0.17187030079273821</v>
      </c>
      <c r="O7433" s="88">
        <v>6.4242142252800755E-2</v>
      </c>
      <c r="P7433" s="89">
        <v>373.78268354968213</v>
      </c>
    </row>
    <row r="7434" spans="1:16">
      <c r="A7434" s="75" t="s">
        <v>27938</v>
      </c>
      <c r="B7434" s="85">
        <v>7430</v>
      </c>
      <c r="C7434" s="85">
        <v>17535</v>
      </c>
      <c r="D7434" s="85">
        <v>7430</v>
      </c>
      <c r="E7434" s="86" t="s">
        <v>27939</v>
      </c>
      <c r="F7434" s="85" t="s">
        <v>55</v>
      </c>
      <c r="G7434" s="86" t="s">
        <v>250</v>
      </c>
      <c r="H7434" s="85" t="s">
        <v>53</v>
      </c>
      <c r="I7434" s="85">
        <v>1</v>
      </c>
      <c r="J7434" s="88">
        <v>2.870793324337052E-2</v>
      </c>
      <c r="K7434" s="146">
        <v>5.5946938329176014E-2</v>
      </c>
      <c r="L7434" s="147">
        <v>5.2325932080385379E-10</v>
      </c>
      <c r="M7434" s="147">
        <v>1.985312513951714E-3</v>
      </c>
      <c r="N7434" s="87">
        <v>0.30759289883537227</v>
      </c>
      <c r="O7434" s="88">
        <v>1.8925018205029061E-2</v>
      </c>
      <c r="P7434" s="89">
        <v>61.526186972079536</v>
      </c>
    </row>
    <row r="7435" spans="1:16">
      <c r="A7435" s="75" t="s">
        <v>28107</v>
      </c>
      <c r="B7435" s="85">
        <v>7431</v>
      </c>
      <c r="C7435" s="85">
        <v>17674</v>
      </c>
      <c r="D7435" s="85">
        <v>7431</v>
      </c>
      <c r="E7435" s="86" t="s">
        <v>28108</v>
      </c>
      <c r="F7435" s="85" t="s">
        <v>55</v>
      </c>
      <c r="G7435" s="86" t="s">
        <v>250</v>
      </c>
      <c r="H7435" s="85" t="s">
        <v>53</v>
      </c>
      <c r="I7435" s="85">
        <v>1</v>
      </c>
      <c r="J7435" s="88">
        <v>7.5114113350737447E-3</v>
      </c>
      <c r="K7435" s="146">
        <v>1.4082058897355721E-2</v>
      </c>
      <c r="L7435" s="147">
        <v>2.3581789797505542E-10</v>
      </c>
      <c r="M7435" s="147">
        <v>5.5739296925054428E-4</v>
      </c>
      <c r="N7435" s="87">
        <v>7.4780141253430535E-2</v>
      </c>
      <c r="O7435" s="88">
        <v>4.5763570400751069E-3</v>
      </c>
      <c r="P7435" s="89">
        <v>61.197491250595448</v>
      </c>
    </row>
    <row r="7436" spans="1:16">
      <c r="A7436" s="75" t="s">
        <v>32573</v>
      </c>
      <c r="B7436" s="85">
        <v>7432</v>
      </c>
      <c r="C7436" s="85">
        <v>20971</v>
      </c>
      <c r="D7436" s="85">
        <v>7432</v>
      </c>
      <c r="E7436" s="86" t="s">
        <v>32574</v>
      </c>
      <c r="F7436" s="85" t="s">
        <v>38</v>
      </c>
      <c r="G7436" s="86" t="s">
        <v>250</v>
      </c>
      <c r="H7436" s="85" t="s">
        <v>53</v>
      </c>
      <c r="I7436" s="85">
        <v>1</v>
      </c>
      <c r="J7436" s="88">
        <v>1.841880292947775E-2</v>
      </c>
      <c r="K7436" s="146">
        <v>3.1836469115425849E-2</v>
      </c>
      <c r="L7436" s="147">
        <v>6.8730560735700322E-10</v>
      </c>
      <c r="M7436" s="147">
        <v>1.198693448954414E-3</v>
      </c>
      <c r="N7436" s="87">
        <v>0.15797998635322441</v>
      </c>
      <c r="O7436" s="88">
        <v>1.1271687109637839E-2</v>
      </c>
      <c r="P7436" s="89">
        <v>71.348829493095977</v>
      </c>
    </row>
    <row r="7437" spans="1:16">
      <c r="A7437" s="75" t="s">
        <v>32576</v>
      </c>
      <c r="B7437" s="85">
        <v>7433</v>
      </c>
      <c r="C7437" s="85">
        <v>20973</v>
      </c>
      <c r="D7437" s="85">
        <v>7433</v>
      </c>
      <c r="E7437" s="86" t="s">
        <v>32574</v>
      </c>
      <c r="F7437" s="85" t="s">
        <v>243</v>
      </c>
      <c r="G7437" s="86" t="s">
        <v>250</v>
      </c>
      <c r="H7437" s="85" t="s">
        <v>53</v>
      </c>
      <c r="I7437" s="85">
        <v>1</v>
      </c>
      <c r="J7437" s="88">
        <v>1.488273857041107E-2</v>
      </c>
      <c r="K7437" s="146">
        <v>2.9870078552519774E-2</v>
      </c>
      <c r="L7437" s="147">
        <v>6.5094875401023161E-10</v>
      </c>
      <c r="M7437" s="147">
        <v>9.8766643229404138E-4</v>
      </c>
      <c r="N7437" s="87">
        <v>0.13630960145959339</v>
      </c>
      <c r="O7437" s="88">
        <v>1.008692545145589E-2</v>
      </c>
      <c r="P7437" s="89">
        <v>74.000109628711556</v>
      </c>
    </row>
    <row r="7438" spans="1:16">
      <c r="A7438" s="75" t="s">
        <v>32578</v>
      </c>
      <c r="B7438" s="85">
        <v>7434</v>
      </c>
      <c r="C7438" s="85">
        <v>20975</v>
      </c>
      <c r="D7438" s="85">
        <v>7434</v>
      </c>
      <c r="E7438" s="86" t="s">
        <v>32579</v>
      </c>
      <c r="F7438" s="85" t="s">
        <v>38</v>
      </c>
      <c r="G7438" s="86" t="s">
        <v>250</v>
      </c>
      <c r="H7438" s="85" t="s">
        <v>53</v>
      </c>
      <c r="I7438" s="85">
        <v>1</v>
      </c>
      <c r="J7438" s="88">
        <v>1.901098480249877E-2</v>
      </c>
      <c r="K7438" s="146">
        <v>3.4043383787168688E-2</v>
      </c>
      <c r="L7438" s="147">
        <v>7.7961545394684301E-10</v>
      </c>
      <c r="M7438" s="147">
        <v>1.08359246931013E-3</v>
      </c>
      <c r="N7438" s="87">
        <v>0.14910759361523229</v>
      </c>
      <c r="O7438" s="88">
        <v>1.0998919763265841E-2</v>
      </c>
      <c r="P7438" s="89">
        <v>73.764987393252582</v>
      </c>
    </row>
    <row r="7439" spans="1:16">
      <c r="A7439" s="75" t="s">
        <v>32582</v>
      </c>
      <c r="B7439" s="85">
        <v>7435</v>
      </c>
      <c r="C7439" s="85">
        <v>20978</v>
      </c>
      <c r="D7439" s="85">
        <v>7435</v>
      </c>
      <c r="E7439" s="86" t="s">
        <v>32579</v>
      </c>
      <c r="F7439" s="85" t="s">
        <v>243</v>
      </c>
      <c r="G7439" s="86" t="s">
        <v>250</v>
      </c>
      <c r="H7439" s="85" t="s">
        <v>53</v>
      </c>
      <c r="I7439" s="85">
        <v>1</v>
      </c>
      <c r="J7439" s="88">
        <v>1.618742255425492E-2</v>
      </c>
      <c r="K7439" s="146">
        <v>3.3158320082506069E-2</v>
      </c>
      <c r="L7439" s="147">
        <v>7.4299403683525644E-10</v>
      </c>
      <c r="M7439" s="147">
        <v>1.0264430983002869E-3</v>
      </c>
      <c r="N7439" s="87">
        <v>0.14292078551306081</v>
      </c>
      <c r="O7439" s="88">
        <v>1.075757101116194E-2</v>
      </c>
      <c r="P7439" s="89">
        <v>75.269464637660136</v>
      </c>
    </row>
    <row r="7440" spans="1:16">
      <c r="A7440" s="75" t="s">
        <v>7537</v>
      </c>
      <c r="B7440" s="85">
        <v>7436</v>
      </c>
      <c r="C7440" s="85">
        <v>5094</v>
      </c>
      <c r="D7440" s="85">
        <v>7436</v>
      </c>
      <c r="E7440" s="86" t="s">
        <v>7538</v>
      </c>
      <c r="F7440" s="85" t="s">
        <v>38</v>
      </c>
      <c r="G7440" s="86" t="s">
        <v>7538</v>
      </c>
      <c r="H7440" s="85" t="s">
        <v>260</v>
      </c>
      <c r="I7440" s="85">
        <v>1</v>
      </c>
      <c r="J7440" s="88">
        <v>6711.0536202665344</v>
      </c>
      <c r="K7440" s="146">
        <v>9270.9899591507983</v>
      </c>
      <c r="L7440" s="147">
        <v>3.1636828174326941E-5</v>
      </c>
      <c r="M7440" s="147">
        <v>259.11742544810278</v>
      </c>
      <c r="N7440" s="87">
        <v>75196.852947232372</v>
      </c>
      <c r="O7440" s="88">
        <v>5997.8343389481024</v>
      </c>
      <c r="P7440" s="89">
        <v>79.761773317254935</v>
      </c>
    </row>
    <row r="7441" spans="1:16">
      <c r="A7441" s="75" t="s">
        <v>7539</v>
      </c>
      <c r="B7441" s="85">
        <v>7437</v>
      </c>
      <c r="C7441" s="85">
        <v>5095</v>
      </c>
      <c r="D7441" s="85">
        <v>7437</v>
      </c>
      <c r="E7441" s="86" t="s">
        <v>7538</v>
      </c>
      <c r="F7441" s="85" t="s">
        <v>11</v>
      </c>
      <c r="G7441" s="86" t="s">
        <v>7538</v>
      </c>
      <c r="H7441" s="85" t="s">
        <v>260</v>
      </c>
      <c r="I7441" s="85">
        <v>1</v>
      </c>
      <c r="J7441" s="88">
        <v>3561.1155444458932</v>
      </c>
      <c r="K7441" s="146">
        <v>4654.8700837242968</v>
      </c>
      <c r="L7441" s="147">
        <v>1.820344796721538E-5</v>
      </c>
      <c r="M7441" s="147">
        <v>193.04520461939981</v>
      </c>
      <c r="N7441" s="87">
        <v>60896.406012029147</v>
      </c>
      <c r="O7441" s="88">
        <v>3269.7123718559342</v>
      </c>
      <c r="P7441" s="89">
        <v>53.693026994237606</v>
      </c>
    </row>
    <row r="7442" spans="1:16">
      <c r="A7442" s="75" t="s">
        <v>15045</v>
      </c>
      <c r="B7442" s="85">
        <v>7438</v>
      </c>
      <c r="C7442" s="85">
        <v>10042</v>
      </c>
      <c r="D7442" s="85">
        <v>7438</v>
      </c>
      <c r="E7442" s="86" t="s">
        <v>15046</v>
      </c>
      <c r="F7442" s="85" t="s">
        <v>55</v>
      </c>
      <c r="G7442" s="86" t="s">
        <v>7538</v>
      </c>
      <c r="H7442" s="85" t="s">
        <v>260</v>
      </c>
      <c r="I7442" s="85">
        <v>1</v>
      </c>
      <c r="J7442" s="88">
        <v>5669.7081842627986</v>
      </c>
      <c r="K7442" s="146">
        <v>7744.9360340846079</v>
      </c>
      <c r="L7442" s="147">
        <v>2.719585542119302E-5</v>
      </c>
      <c r="M7442" s="147">
        <v>237.2744545863103</v>
      </c>
      <c r="N7442" s="87">
        <v>70469.234565430408</v>
      </c>
      <c r="O7442" s="88">
        <v>5095.9380822882586</v>
      </c>
      <c r="P7442" s="89">
        <v>72.31436688242583</v>
      </c>
    </row>
    <row r="7443" spans="1:16">
      <c r="A7443" s="75" t="s">
        <v>7540</v>
      </c>
      <c r="B7443" s="85">
        <v>7439</v>
      </c>
      <c r="C7443" s="85">
        <v>5096</v>
      </c>
      <c r="D7443" s="85">
        <v>7439</v>
      </c>
      <c r="E7443" s="86" t="s">
        <v>7541</v>
      </c>
      <c r="F7443" s="85" t="s">
        <v>32</v>
      </c>
      <c r="G7443" s="86" t="s">
        <v>7542</v>
      </c>
      <c r="H7443" s="85" t="s">
        <v>53</v>
      </c>
      <c r="I7443" s="85">
        <v>1</v>
      </c>
      <c r="J7443" s="88">
        <v>1.273651812996798E-2</v>
      </c>
      <c r="K7443" s="146">
        <v>3.2452617959046845E-2</v>
      </c>
      <c r="L7443" s="147">
        <v>8.348386047820407E-11</v>
      </c>
      <c r="M7443" s="147">
        <v>1.176491047350564E-3</v>
      </c>
      <c r="N7443" s="87">
        <v>0.45356645734647072</v>
      </c>
      <c r="O7443" s="88">
        <v>1.0870137512246541E-2</v>
      </c>
      <c r="P7443" s="89">
        <v>23.965920178138418</v>
      </c>
    </row>
    <row r="7444" spans="1:16">
      <c r="A7444" s="75" t="s">
        <v>7543</v>
      </c>
      <c r="B7444" s="85">
        <v>7440</v>
      </c>
      <c r="C7444" s="85">
        <v>5097</v>
      </c>
      <c r="D7444" s="85">
        <v>7440</v>
      </c>
      <c r="E7444" s="86" t="s">
        <v>7541</v>
      </c>
      <c r="F7444" s="85" t="s">
        <v>38</v>
      </c>
      <c r="G7444" s="86" t="s">
        <v>7542</v>
      </c>
      <c r="H7444" s="85" t="s">
        <v>53</v>
      </c>
      <c r="I7444" s="85">
        <v>1</v>
      </c>
      <c r="J7444" s="88">
        <v>8.096299169236329E-2</v>
      </c>
      <c r="K7444" s="146">
        <v>0.12731817789418984</v>
      </c>
      <c r="L7444" s="147">
        <v>3.8310419945224849E-10</v>
      </c>
      <c r="M7444" s="147">
        <v>4.4997379142904482E-3</v>
      </c>
      <c r="N7444" s="87">
        <v>1.131132670892536</v>
      </c>
      <c r="O7444" s="88">
        <v>7.1704855130092809E-2</v>
      </c>
      <c r="P7444" s="89">
        <v>63.392082091938072</v>
      </c>
    </row>
    <row r="7445" spans="1:16">
      <c r="A7445" s="75" t="s">
        <v>7544</v>
      </c>
      <c r="B7445" s="85">
        <v>7441</v>
      </c>
      <c r="C7445" s="85">
        <v>5098</v>
      </c>
      <c r="D7445" s="85">
        <v>7441</v>
      </c>
      <c r="E7445" s="86" t="s">
        <v>7545</v>
      </c>
      <c r="F7445" s="85" t="s">
        <v>32</v>
      </c>
      <c r="G7445" s="86" t="s">
        <v>7542</v>
      </c>
      <c r="H7445" s="85" t="s">
        <v>53</v>
      </c>
      <c r="I7445" s="85">
        <v>1</v>
      </c>
      <c r="J7445" s="88">
        <v>1.5835695086584309E-2</v>
      </c>
      <c r="K7445" s="146">
        <v>4.5079894660210104E-2</v>
      </c>
      <c r="L7445" s="147">
        <v>1.134846024521422E-10</v>
      </c>
      <c r="M7445" s="147">
        <v>1.495895725388559E-3</v>
      </c>
      <c r="N7445" s="87">
        <v>0.49337675732561492</v>
      </c>
      <c r="O7445" s="88">
        <v>1.362404095900047E-2</v>
      </c>
      <c r="P7445" s="89">
        <v>27.613868624153657</v>
      </c>
    </row>
    <row r="7446" spans="1:16">
      <c r="A7446" s="75" t="s">
        <v>7546</v>
      </c>
      <c r="B7446" s="85">
        <v>7442</v>
      </c>
      <c r="C7446" s="85">
        <v>5099</v>
      </c>
      <c r="D7446" s="85">
        <v>7442</v>
      </c>
      <c r="E7446" s="86" t="s">
        <v>7545</v>
      </c>
      <c r="F7446" s="85" t="s">
        <v>38</v>
      </c>
      <c r="G7446" s="86" t="s">
        <v>7542</v>
      </c>
      <c r="H7446" s="85" t="s">
        <v>53</v>
      </c>
      <c r="I7446" s="85">
        <v>1</v>
      </c>
      <c r="J7446" s="88">
        <v>8.096299169236329E-2</v>
      </c>
      <c r="K7446" s="146">
        <v>0.12731817789418984</v>
      </c>
      <c r="L7446" s="147">
        <v>3.8310419945224849E-10</v>
      </c>
      <c r="M7446" s="147">
        <v>4.4997379142904482E-3</v>
      </c>
      <c r="N7446" s="87">
        <v>1.131132670892536</v>
      </c>
      <c r="O7446" s="88">
        <v>7.1704855130092809E-2</v>
      </c>
      <c r="P7446" s="89">
        <v>63.392082091938072</v>
      </c>
    </row>
    <row r="7447" spans="1:16">
      <c r="A7447" s="75" t="s">
        <v>7547</v>
      </c>
      <c r="B7447" s="85">
        <v>7443</v>
      </c>
      <c r="C7447" s="85">
        <v>5100</v>
      </c>
      <c r="D7447" s="85">
        <v>7443</v>
      </c>
      <c r="E7447" s="86" t="s">
        <v>7548</v>
      </c>
      <c r="F7447" s="85" t="s">
        <v>32</v>
      </c>
      <c r="G7447" s="86" t="s">
        <v>7542</v>
      </c>
      <c r="H7447" s="85" t="s">
        <v>53</v>
      </c>
      <c r="I7447" s="85">
        <v>1</v>
      </c>
      <c r="J7447" s="88">
        <v>1.4988480916043989E-2</v>
      </c>
      <c r="K7447" s="146">
        <v>3.7904473777905193E-2</v>
      </c>
      <c r="L7447" s="147">
        <v>9.8023265823666755E-11</v>
      </c>
      <c r="M7447" s="147">
        <v>1.2974690417039839E-3</v>
      </c>
      <c r="N7447" s="87">
        <v>0.53588113989292663</v>
      </c>
      <c r="O7447" s="88">
        <v>1.268421905643123E-2</v>
      </c>
      <c r="P7447" s="89">
        <v>23.669836671179805</v>
      </c>
    </row>
    <row r="7448" spans="1:16">
      <c r="A7448" s="75" t="s">
        <v>7549</v>
      </c>
      <c r="B7448" s="85">
        <v>7444</v>
      </c>
      <c r="C7448" s="85">
        <v>5101</v>
      </c>
      <c r="D7448" s="85">
        <v>7444</v>
      </c>
      <c r="E7448" s="86" t="s">
        <v>7548</v>
      </c>
      <c r="F7448" s="85" t="s">
        <v>38</v>
      </c>
      <c r="G7448" s="86" t="s">
        <v>7542</v>
      </c>
      <c r="H7448" s="85" t="s">
        <v>53</v>
      </c>
      <c r="I7448" s="85">
        <v>1</v>
      </c>
      <c r="J7448" s="88">
        <v>9.4831532568853599E-2</v>
      </c>
      <c r="K7448" s="146">
        <v>0.14939785912354839</v>
      </c>
      <c r="L7448" s="147">
        <v>4.4960948432731842E-10</v>
      </c>
      <c r="M7448" s="147">
        <v>5.2794208624463686E-3</v>
      </c>
      <c r="N7448" s="87">
        <v>1.320367408124034</v>
      </c>
      <c r="O7448" s="88">
        <v>8.3842914136082039E-2</v>
      </c>
      <c r="P7448" s="89">
        <v>63.499684724273294</v>
      </c>
    </row>
    <row r="7449" spans="1:16">
      <c r="A7449" s="75" t="s">
        <v>7550</v>
      </c>
      <c r="B7449" s="85">
        <v>7445</v>
      </c>
      <c r="C7449" s="85">
        <v>5102</v>
      </c>
      <c r="D7449" s="85">
        <v>7445</v>
      </c>
      <c r="E7449" s="86" t="s">
        <v>7551</v>
      </c>
      <c r="F7449" s="85" t="s">
        <v>32</v>
      </c>
      <c r="G7449" s="86" t="s">
        <v>7542</v>
      </c>
      <c r="H7449" s="85" t="s">
        <v>53</v>
      </c>
      <c r="I7449" s="85">
        <v>1</v>
      </c>
      <c r="J7449" s="88">
        <v>1.666345719033548E-2</v>
      </c>
      <c r="K7449" s="146">
        <v>4.0091159957202312E-2</v>
      </c>
      <c r="L7449" s="147">
        <v>1.0516656962612151E-10</v>
      </c>
      <c r="M7449" s="147">
        <v>1.5137382050540279E-3</v>
      </c>
      <c r="N7449" s="87">
        <v>0.50541307569104865</v>
      </c>
      <c r="O7449" s="88">
        <v>1.4315442540025321E-2</v>
      </c>
      <c r="P7449" s="89">
        <v>28.324242542502272</v>
      </c>
    </row>
    <row r="7450" spans="1:16">
      <c r="A7450" s="75" t="s">
        <v>7552</v>
      </c>
      <c r="B7450" s="85">
        <v>7446</v>
      </c>
      <c r="C7450" s="85">
        <v>5103</v>
      </c>
      <c r="D7450" s="85">
        <v>7446</v>
      </c>
      <c r="E7450" s="86" t="s">
        <v>7551</v>
      </c>
      <c r="F7450" s="85" t="s">
        <v>38</v>
      </c>
      <c r="G7450" s="86" t="s">
        <v>7542</v>
      </c>
      <c r="H7450" s="85" t="s">
        <v>53</v>
      </c>
      <c r="I7450" s="85">
        <v>1</v>
      </c>
      <c r="J7450" s="88">
        <v>8.6497941984741047E-2</v>
      </c>
      <c r="K7450" s="146">
        <v>0.13626909743054741</v>
      </c>
      <c r="L7450" s="147">
        <v>4.1009877239827351E-10</v>
      </c>
      <c r="M7450" s="147">
        <v>4.8154767417826474E-3</v>
      </c>
      <c r="N7450" s="87">
        <v>1.2043363675846199</v>
      </c>
      <c r="O7450" s="88">
        <v>7.6474979643599769E-2</v>
      </c>
      <c r="P7450" s="89">
        <v>63.499684724273209</v>
      </c>
    </row>
    <row r="7451" spans="1:16">
      <c r="A7451" s="75" t="s">
        <v>7553</v>
      </c>
      <c r="B7451" s="85">
        <v>7447</v>
      </c>
      <c r="C7451" s="85">
        <v>5104</v>
      </c>
      <c r="D7451" s="85">
        <v>7447</v>
      </c>
      <c r="E7451" s="86" t="s">
        <v>7554</v>
      </c>
      <c r="F7451" s="85" t="s">
        <v>32</v>
      </c>
      <c r="G7451" s="86" t="s">
        <v>7542</v>
      </c>
      <c r="H7451" s="85" t="s">
        <v>53</v>
      </c>
      <c r="I7451" s="85">
        <v>1</v>
      </c>
      <c r="J7451" s="88">
        <v>1.8386246154780569E-2</v>
      </c>
      <c r="K7451" s="146">
        <v>5.1748317622808834E-2</v>
      </c>
      <c r="L7451" s="147">
        <v>1.3091441067995889E-10</v>
      </c>
      <c r="M7451" s="147">
        <v>1.647646565388277E-3</v>
      </c>
      <c r="N7451" s="87">
        <v>0.57952693853763915</v>
      </c>
      <c r="O7451" s="88">
        <v>1.5703445623097931E-2</v>
      </c>
      <c r="P7451" s="89">
        <v>27.097007194736339</v>
      </c>
    </row>
    <row r="7452" spans="1:16">
      <c r="A7452" s="75" t="s">
        <v>7555</v>
      </c>
      <c r="B7452" s="85">
        <v>7448</v>
      </c>
      <c r="C7452" s="85">
        <v>5105</v>
      </c>
      <c r="D7452" s="85">
        <v>7448</v>
      </c>
      <c r="E7452" s="86" t="s">
        <v>7554</v>
      </c>
      <c r="F7452" s="85" t="s">
        <v>38</v>
      </c>
      <c r="G7452" s="86" t="s">
        <v>7542</v>
      </c>
      <c r="H7452" s="85" t="s">
        <v>53</v>
      </c>
      <c r="I7452" s="85">
        <v>1</v>
      </c>
      <c r="J7452" s="88">
        <v>9.4831532568853599E-2</v>
      </c>
      <c r="K7452" s="146">
        <v>0.14939785912354839</v>
      </c>
      <c r="L7452" s="147">
        <v>4.4960948432731842E-10</v>
      </c>
      <c r="M7452" s="147">
        <v>5.2794208624463686E-3</v>
      </c>
      <c r="N7452" s="87">
        <v>1.320367408124034</v>
      </c>
      <c r="O7452" s="88">
        <v>8.3842914136082039E-2</v>
      </c>
      <c r="P7452" s="89">
        <v>63.499684724273294</v>
      </c>
    </row>
    <row r="7453" spans="1:16">
      <c r="A7453" s="75" t="s">
        <v>7556</v>
      </c>
      <c r="B7453" s="85">
        <v>7449</v>
      </c>
      <c r="C7453" s="85">
        <v>5106</v>
      </c>
      <c r="D7453" s="85">
        <v>7449</v>
      </c>
      <c r="E7453" s="86" t="s">
        <v>7557</v>
      </c>
      <c r="F7453" s="85" t="s">
        <v>32</v>
      </c>
      <c r="G7453" s="86" t="s">
        <v>7542</v>
      </c>
      <c r="H7453" s="85" t="s">
        <v>53</v>
      </c>
      <c r="I7453" s="85">
        <v>1</v>
      </c>
      <c r="J7453" s="88">
        <v>1.976263414695182E-2</v>
      </c>
      <c r="K7453" s="146">
        <v>5.2718436658365536E-2</v>
      </c>
      <c r="L7453" s="147">
        <v>1.3516731160005971E-10</v>
      </c>
      <c r="M7453" s="147">
        <v>1.8331428830920221E-3</v>
      </c>
      <c r="N7453" s="87">
        <v>0.54522337567019252</v>
      </c>
      <c r="O7453" s="88">
        <v>1.7069345986779259E-2</v>
      </c>
      <c r="P7453" s="89">
        <v>31.307069264588108</v>
      </c>
    </row>
    <row r="7454" spans="1:16">
      <c r="A7454" s="75" t="s">
        <v>7558</v>
      </c>
      <c r="B7454" s="85">
        <v>7450</v>
      </c>
      <c r="C7454" s="85">
        <v>5107</v>
      </c>
      <c r="D7454" s="85">
        <v>7450</v>
      </c>
      <c r="E7454" s="86" t="s">
        <v>7557</v>
      </c>
      <c r="F7454" s="85" t="s">
        <v>38</v>
      </c>
      <c r="G7454" s="86" t="s">
        <v>7542</v>
      </c>
      <c r="H7454" s="85" t="s">
        <v>53</v>
      </c>
      <c r="I7454" s="85">
        <v>1</v>
      </c>
      <c r="J7454" s="88">
        <v>8.6497941984741047E-2</v>
      </c>
      <c r="K7454" s="146">
        <v>0.13626909743054741</v>
      </c>
      <c r="L7454" s="147">
        <v>4.1009877239827351E-10</v>
      </c>
      <c r="M7454" s="147">
        <v>4.8154767417826474E-3</v>
      </c>
      <c r="N7454" s="87">
        <v>1.2043363675846199</v>
      </c>
      <c r="O7454" s="88">
        <v>7.6474979643599769E-2</v>
      </c>
      <c r="P7454" s="89">
        <v>63.499684724273209</v>
      </c>
    </row>
    <row r="7455" spans="1:16">
      <c r="A7455" s="75" t="s">
        <v>15047</v>
      </c>
      <c r="B7455" s="85">
        <v>7451</v>
      </c>
      <c r="C7455" s="85">
        <v>10043</v>
      </c>
      <c r="D7455" s="85">
        <v>7451</v>
      </c>
      <c r="E7455" s="86" t="s">
        <v>15048</v>
      </c>
      <c r="F7455" s="85" t="s">
        <v>55</v>
      </c>
      <c r="G7455" s="86" t="s">
        <v>7542</v>
      </c>
      <c r="H7455" s="85" t="s">
        <v>53</v>
      </c>
      <c r="I7455" s="85">
        <v>1</v>
      </c>
      <c r="J7455" s="88">
        <v>8.6611801009238404E-2</v>
      </c>
      <c r="K7455" s="146">
        <v>0.13651683249030758</v>
      </c>
      <c r="L7455" s="147">
        <v>4.1066217115200509E-10</v>
      </c>
      <c r="M7455" s="147">
        <v>4.8241304000738276E-3</v>
      </c>
      <c r="N7455" s="87">
        <v>1.209673058239185</v>
      </c>
      <c r="O7455" s="88">
        <v>7.6613911633293286E-2</v>
      </c>
      <c r="P7455" s="89">
        <v>63.334395282650533</v>
      </c>
    </row>
    <row r="7456" spans="1:16">
      <c r="A7456" s="75" t="s">
        <v>7559</v>
      </c>
      <c r="B7456" s="85">
        <v>7452</v>
      </c>
      <c r="C7456" s="85">
        <v>5108</v>
      </c>
      <c r="D7456" s="85">
        <v>7452</v>
      </c>
      <c r="E7456" s="86" t="s">
        <v>7560</v>
      </c>
      <c r="F7456" s="85" t="s">
        <v>32</v>
      </c>
      <c r="G7456" s="86" t="s">
        <v>7561</v>
      </c>
      <c r="H7456" s="85" t="s">
        <v>4166</v>
      </c>
      <c r="I7456" s="85">
        <v>1</v>
      </c>
      <c r="J7456" s="88">
        <v>4.034358471138546E-4</v>
      </c>
      <c r="K7456" s="146">
        <v>1.221917741384215E-3</v>
      </c>
      <c r="L7456" s="147">
        <v>3.0995465717241758E-12</v>
      </c>
      <c r="M7456" s="147">
        <v>3.150179646907845E-5</v>
      </c>
      <c r="N7456" s="87">
        <v>3.4304616853823577E-2</v>
      </c>
      <c r="O7456" s="88">
        <v>3.087889729754765E-4</v>
      </c>
      <c r="P7456" s="89">
        <v>9.0013823588605106</v>
      </c>
    </row>
    <row r="7457" spans="1:16">
      <c r="A7457" s="75" t="s">
        <v>7562</v>
      </c>
      <c r="B7457" s="85">
        <v>7453</v>
      </c>
      <c r="C7457" s="85">
        <v>5109</v>
      </c>
      <c r="D7457" s="85">
        <v>7453</v>
      </c>
      <c r="E7457" s="86" t="s">
        <v>7560</v>
      </c>
      <c r="F7457" s="85" t="s">
        <v>38</v>
      </c>
      <c r="G7457" s="86" t="s">
        <v>7561</v>
      </c>
      <c r="H7457" s="85" t="s">
        <v>4166</v>
      </c>
      <c r="I7457" s="85">
        <v>1</v>
      </c>
      <c r="J7457" s="88">
        <v>7.3309066797466096E-3</v>
      </c>
      <c r="K7457" s="146">
        <v>1.0347792635655976E-2</v>
      </c>
      <c r="L7457" s="147">
        <v>3.2558033498822037E-11</v>
      </c>
      <c r="M7457" s="147">
        <v>3.5645355396704369E-4</v>
      </c>
      <c r="N7457" s="87">
        <v>0.1018984177994976</v>
      </c>
      <c r="O7457" s="88">
        <v>6.4982303335563343E-3</v>
      </c>
      <c r="P7457" s="89">
        <v>63.771650962654817</v>
      </c>
    </row>
    <row r="7458" spans="1:16">
      <c r="A7458" s="75" t="s">
        <v>15049</v>
      </c>
      <c r="B7458" s="85">
        <v>7454</v>
      </c>
      <c r="C7458" s="85">
        <v>10044</v>
      </c>
      <c r="D7458" s="85">
        <v>7454</v>
      </c>
      <c r="E7458" s="86" t="s">
        <v>15050</v>
      </c>
      <c r="F7458" s="85" t="s">
        <v>55</v>
      </c>
      <c r="G7458" s="86" t="s">
        <v>7561</v>
      </c>
      <c r="H7458" s="85" t="s">
        <v>4166</v>
      </c>
      <c r="I7458" s="85">
        <v>1</v>
      </c>
      <c r="J7458" s="88">
        <v>7.3309058802352072E-3</v>
      </c>
      <c r="K7458" s="146">
        <v>1.034779158242298E-2</v>
      </c>
      <c r="L7458" s="147">
        <v>3.2558030098967102E-11</v>
      </c>
      <c r="M7458" s="147">
        <v>3.5645351646379942E-4</v>
      </c>
      <c r="N7458" s="87">
        <v>0.10189840999838019</v>
      </c>
      <c r="O7458" s="88">
        <v>6.4982296192221886E-3</v>
      </c>
      <c r="P7458" s="89">
        <v>63.771648834613671</v>
      </c>
    </row>
    <row r="7459" spans="1:16">
      <c r="A7459" s="75" t="s">
        <v>7563</v>
      </c>
      <c r="B7459" s="85">
        <v>7455</v>
      </c>
      <c r="C7459" s="85">
        <v>5110</v>
      </c>
      <c r="D7459" s="85">
        <v>7455</v>
      </c>
      <c r="E7459" s="86" t="s">
        <v>7564</v>
      </c>
      <c r="F7459" s="85" t="s">
        <v>32</v>
      </c>
      <c r="G7459" s="86" t="s">
        <v>7565</v>
      </c>
      <c r="H7459" s="85" t="s">
        <v>4166</v>
      </c>
      <c r="I7459" s="85">
        <v>1</v>
      </c>
      <c r="J7459" s="88">
        <v>2.1353476328045561E-4</v>
      </c>
      <c r="K7459" s="146">
        <v>1.0449148029020338E-3</v>
      </c>
      <c r="L7459" s="147">
        <v>2.1230548255774818E-12</v>
      </c>
      <c r="M7459" s="147">
        <v>1.426078205922513E-5</v>
      </c>
      <c r="N7459" s="87">
        <v>1.990760294160468E-3</v>
      </c>
      <c r="O7459" s="88">
        <v>1.528175332118204E-4</v>
      </c>
      <c r="P7459" s="89">
        <v>76.763402233851437</v>
      </c>
    </row>
    <row r="7460" spans="1:16">
      <c r="A7460" s="75" t="s">
        <v>15051</v>
      </c>
      <c r="B7460" s="85">
        <v>7456</v>
      </c>
      <c r="C7460" s="85">
        <v>10045</v>
      </c>
      <c r="D7460" s="85">
        <v>7456</v>
      </c>
      <c r="E7460" s="86" t="s">
        <v>15052</v>
      </c>
      <c r="F7460" s="85" t="s">
        <v>55</v>
      </c>
      <c r="G7460" s="86" t="s">
        <v>7565</v>
      </c>
      <c r="H7460" s="85" t="s">
        <v>4166</v>
      </c>
      <c r="I7460" s="85">
        <v>1</v>
      </c>
      <c r="J7460" s="88">
        <v>2.1353476328045561E-4</v>
      </c>
      <c r="K7460" s="146">
        <v>1.0449148029020338E-3</v>
      </c>
      <c r="L7460" s="147">
        <v>2.1230548255774818E-12</v>
      </c>
      <c r="M7460" s="147">
        <v>1.426078205922513E-5</v>
      </c>
      <c r="N7460" s="87">
        <v>1.990760294160468E-3</v>
      </c>
      <c r="O7460" s="88">
        <v>1.528175332118204E-4</v>
      </c>
      <c r="P7460" s="89">
        <v>76.763402233851437</v>
      </c>
    </row>
    <row r="7461" spans="1:16">
      <c r="A7461" s="75" t="s">
        <v>7566</v>
      </c>
      <c r="B7461" s="85">
        <v>7457</v>
      </c>
      <c r="C7461" s="85">
        <v>5111</v>
      </c>
      <c r="D7461" s="85">
        <v>7457</v>
      </c>
      <c r="E7461" s="86" t="s">
        <v>7567</v>
      </c>
      <c r="F7461" s="85" t="s">
        <v>55</v>
      </c>
      <c r="G7461" s="86" t="s">
        <v>7568</v>
      </c>
      <c r="H7461" s="85" t="s">
        <v>260</v>
      </c>
      <c r="I7461" s="85">
        <v>1</v>
      </c>
      <c r="J7461" s="88">
        <v>131709.34957476429</v>
      </c>
      <c r="K7461" s="146">
        <v>366954.0047547131</v>
      </c>
      <c r="L7461" s="147">
        <v>5.9907561804487008E-4</v>
      </c>
      <c r="M7461" s="147">
        <v>11559.40888480692</v>
      </c>
      <c r="N7461" s="87">
        <v>1743431.8907345471</v>
      </c>
      <c r="O7461" s="88">
        <v>116963.85776941611</v>
      </c>
      <c r="P7461" s="89">
        <v>67.088286265164399</v>
      </c>
    </row>
    <row r="7462" spans="1:16">
      <c r="A7462" s="75" t="s">
        <v>15053</v>
      </c>
      <c r="B7462" s="85">
        <v>7458</v>
      </c>
      <c r="C7462" s="85">
        <v>10046</v>
      </c>
      <c r="D7462" s="85">
        <v>7458</v>
      </c>
      <c r="E7462" s="86" t="s">
        <v>15054</v>
      </c>
      <c r="F7462" s="85" t="s">
        <v>55</v>
      </c>
      <c r="G7462" s="86" t="s">
        <v>7568</v>
      </c>
      <c r="H7462" s="85" t="s">
        <v>260</v>
      </c>
      <c r="I7462" s="85">
        <v>1</v>
      </c>
      <c r="J7462" s="88">
        <v>133316.38002272681</v>
      </c>
      <c r="K7462" s="146">
        <v>369040.86220124515</v>
      </c>
      <c r="L7462" s="147">
        <v>6.0750122317819444E-4</v>
      </c>
      <c r="M7462" s="147">
        <v>11778.1974186854</v>
      </c>
      <c r="N7462" s="87">
        <v>1767405.977816266</v>
      </c>
      <c r="O7462" s="88">
        <v>118420.856273743</v>
      </c>
      <c r="P7462" s="89">
        <v>67.002634233510364</v>
      </c>
    </row>
    <row r="7463" spans="1:16">
      <c r="A7463" s="75" t="s">
        <v>15055</v>
      </c>
      <c r="B7463" s="85">
        <v>7459</v>
      </c>
      <c r="C7463" s="85">
        <v>10047</v>
      </c>
      <c r="D7463" s="85">
        <v>7459</v>
      </c>
      <c r="E7463" s="86" t="s">
        <v>15056</v>
      </c>
      <c r="F7463" s="85" t="s">
        <v>55</v>
      </c>
      <c r="G7463" s="86" t="s">
        <v>15057</v>
      </c>
      <c r="H7463" s="85" t="s">
        <v>1</v>
      </c>
      <c r="I7463" s="85">
        <v>1</v>
      </c>
      <c r="J7463" s="88">
        <v>1656.818061092142</v>
      </c>
      <c r="K7463" s="146">
        <v>10683.160533425738</v>
      </c>
      <c r="L7463" s="147">
        <v>1.1148625379681829E-5</v>
      </c>
      <c r="M7463" s="147">
        <v>249.46896522370119</v>
      </c>
      <c r="N7463" s="87">
        <v>5824417.4503562246</v>
      </c>
      <c r="O7463" s="88">
        <v>1471.097508160289</v>
      </c>
      <c r="P7463" s="89">
        <v>0.25257418801090842</v>
      </c>
    </row>
    <row r="7464" spans="1:16">
      <c r="A7464" s="75" t="s">
        <v>32256</v>
      </c>
      <c r="B7464" s="85">
        <v>7460</v>
      </c>
      <c r="C7464" s="85">
        <v>20745</v>
      </c>
      <c r="D7464" s="85">
        <v>7460</v>
      </c>
      <c r="E7464" s="86" t="s">
        <v>32257</v>
      </c>
      <c r="F7464" s="85" t="s">
        <v>32</v>
      </c>
      <c r="G7464" s="86" t="s">
        <v>15057</v>
      </c>
      <c r="H7464" s="85" t="s">
        <v>1</v>
      </c>
      <c r="I7464" s="85">
        <v>1</v>
      </c>
      <c r="J7464" s="88">
        <v>1629.3474366566741</v>
      </c>
      <c r="K7464" s="146">
        <v>10646.897151479807</v>
      </c>
      <c r="L7464" s="147">
        <v>1.102893975503139E-5</v>
      </c>
      <c r="M7464" s="147">
        <v>248.25894518123599</v>
      </c>
      <c r="N7464" s="87">
        <v>5824155.0759235704</v>
      </c>
      <c r="O7464" s="88">
        <v>1446.509151692467</v>
      </c>
      <c r="P7464" s="89">
        <v>0.24836377686304745</v>
      </c>
    </row>
    <row r="7465" spans="1:16">
      <c r="A7465" s="75" t="s">
        <v>32258</v>
      </c>
      <c r="B7465" s="85">
        <v>7461</v>
      </c>
      <c r="C7465" s="85">
        <v>20746</v>
      </c>
      <c r="D7465" s="85">
        <v>7461</v>
      </c>
      <c r="E7465" s="86" t="s">
        <v>32257</v>
      </c>
      <c r="F7465" s="85" t="s">
        <v>38</v>
      </c>
      <c r="G7465" s="86" t="s">
        <v>15057</v>
      </c>
      <c r="H7465" s="85" t="s">
        <v>1</v>
      </c>
      <c r="I7465" s="85">
        <v>1</v>
      </c>
      <c r="J7465" s="88">
        <v>1656.9963588048849</v>
      </c>
      <c r="K7465" s="146">
        <v>10683.391434486246</v>
      </c>
      <c r="L7465" s="147">
        <v>1.114933147465384E-5</v>
      </c>
      <c r="M7465" s="147">
        <v>249.47219937599701</v>
      </c>
      <c r="N7465" s="87">
        <v>5824418.8867527973</v>
      </c>
      <c r="O7465" s="88">
        <v>1471.2563917247751</v>
      </c>
      <c r="P7465" s="89">
        <v>0.25260140459180175</v>
      </c>
    </row>
    <row r="7466" spans="1:16">
      <c r="A7466" s="75" t="s">
        <v>7573</v>
      </c>
      <c r="B7466" s="85">
        <v>7462</v>
      </c>
      <c r="C7466" s="85">
        <v>5114</v>
      </c>
      <c r="D7466" s="85">
        <v>7462</v>
      </c>
      <c r="E7466" s="86" t="s">
        <v>7574</v>
      </c>
      <c r="F7466" s="85" t="s">
        <v>38</v>
      </c>
      <c r="G7466" s="86" t="s">
        <v>7575</v>
      </c>
      <c r="H7466" s="85" t="s">
        <v>1</v>
      </c>
      <c r="I7466" s="85">
        <v>1</v>
      </c>
      <c r="J7466" s="88">
        <v>12.75738468227147</v>
      </c>
      <c r="K7466" s="146">
        <v>21.12018821538674</v>
      </c>
      <c r="L7466" s="147">
        <v>1.3340604864503511E-7</v>
      </c>
      <c r="M7466" s="147">
        <v>0.89106380924011974</v>
      </c>
      <c r="N7466" s="87">
        <v>153.30552279198909</v>
      </c>
      <c r="O7466" s="88">
        <v>10.14170402818405</v>
      </c>
      <c r="P7466" s="89">
        <v>66.153546483414743</v>
      </c>
    </row>
    <row r="7467" spans="1:16">
      <c r="A7467" s="75" t="s">
        <v>7576</v>
      </c>
      <c r="B7467" s="85">
        <v>7463</v>
      </c>
      <c r="C7467" s="85">
        <v>5115</v>
      </c>
      <c r="D7467" s="85">
        <v>7463</v>
      </c>
      <c r="E7467" s="86" t="s">
        <v>7574</v>
      </c>
      <c r="F7467" s="85" t="s">
        <v>11</v>
      </c>
      <c r="G7467" s="86" t="s">
        <v>7575</v>
      </c>
      <c r="H7467" s="85" t="s">
        <v>1</v>
      </c>
      <c r="I7467" s="85">
        <v>1</v>
      </c>
      <c r="J7467" s="88">
        <v>10.01471067355784</v>
      </c>
      <c r="K7467" s="146">
        <v>17.186337124787084</v>
      </c>
      <c r="L7467" s="147">
        <v>1.2264145138384599E-7</v>
      </c>
      <c r="M7467" s="147">
        <v>0.80432483401089494</v>
      </c>
      <c r="N7467" s="87">
        <v>144.35355578477649</v>
      </c>
      <c r="O7467" s="88">
        <v>7.7708166532773477</v>
      </c>
      <c r="P7467" s="89">
        <v>53.83183400666087</v>
      </c>
    </row>
    <row r="7468" spans="1:16">
      <c r="A7468" s="75" t="s">
        <v>15058</v>
      </c>
      <c r="B7468" s="85">
        <v>7464</v>
      </c>
      <c r="C7468" s="85">
        <v>10048</v>
      </c>
      <c r="D7468" s="85">
        <v>7464</v>
      </c>
      <c r="E7468" s="86" t="s">
        <v>15059</v>
      </c>
      <c r="F7468" s="85" t="s">
        <v>55</v>
      </c>
      <c r="G7468" s="86" t="s">
        <v>7575</v>
      </c>
      <c r="H7468" s="85" t="s">
        <v>1</v>
      </c>
      <c r="I7468" s="85">
        <v>1</v>
      </c>
      <c r="J7468" s="88">
        <v>10.69994579638132</v>
      </c>
      <c r="K7468" s="146">
        <v>18.167390018766962</v>
      </c>
      <c r="L7468" s="147">
        <v>1.254245371082896E-7</v>
      </c>
      <c r="M7468" s="147">
        <v>0.83125246772975325</v>
      </c>
      <c r="N7468" s="87">
        <v>147.19657718397991</v>
      </c>
      <c r="O7468" s="88">
        <v>8.36553187228313</v>
      </c>
      <c r="P7468" s="89">
        <v>56.832380428432884</v>
      </c>
    </row>
    <row r="7469" spans="1:16">
      <c r="A7469" s="75" t="s">
        <v>7580</v>
      </c>
      <c r="B7469" s="85">
        <v>7465</v>
      </c>
      <c r="C7469" s="85">
        <v>5117</v>
      </c>
      <c r="D7469" s="85">
        <v>7465</v>
      </c>
      <c r="E7469" s="86" t="s">
        <v>7578</v>
      </c>
      <c r="F7469" s="85" t="s">
        <v>38</v>
      </c>
      <c r="G7469" s="86" t="s">
        <v>7581</v>
      </c>
      <c r="H7469" s="85" t="s">
        <v>1</v>
      </c>
      <c r="I7469" s="85">
        <v>1</v>
      </c>
      <c r="J7469" s="88">
        <v>3.4988716504942139</v>
      </c>
      <c r="K7469" s="146">
        <v>4.1043069670757477</v>
      </c>
      <c r="L7469" s="147">
        <v>1.46103792193813E-8</v>
      </c>
      <c r="M7469" s="147">
        <v>0.43931617215191382</v>
      </c>
      <c r="N7469" s="87">
        <v>60.025337277033763</v>
      </c>
      <c r="O7469" s="88">
        <v>3.093728716744903</v>
      </c>
      <c r="P7469" s="89">
        <v>51.540380397472447</v>
      </c>
    </row>
    <row r="7470" spans="1:16">
      <c r="A7470" s="75" t="s">
        <v>7585</v>
      </c>
      <c r="B7470" s="85">
        <v>7466</v>
      </c>
      <c r="C7470" s="85">
        <v>5120</v>
      </c>
      <c r="D7470" s="85">
        <v>7466</v>
      </c>
      <c r="E7470" s="86" t="s">
        <v>7578</v>
      </c>
      <c r="F7470" s="85" t="s">
        <v>11</v>
      </c>
      <c r="G7470" s="86" t="s">
        <v>7581</v>
      </c>
      <c r="H7470" s="85" t="s">
        <v>1</v>
      </c>
      <c r="I7470" s="85">
        <v>1</v>
      </c>
      <c r="J7470" s="88">
        <v>2.603051701097248</v>
      </c>
      <c r="K7470" s="146">
        <v>2.7655045923103763</v>
      </c>
      <c r="L7470" s="147">
        <v>1.078581954985877E-8</v>
      </c>
      <c r="M7470" s="147">
        <v>0.41108167039912502</v>
      </c>
      <c r="N7470" s="87">
        <v>55.955157851102413</v>
      </c>
      <c r="O7470" s="88">
        <v>2.3100198240441161</v>
      </c>
      <c r="P7470" s="89">
        <v>41.28341180255655</v>
      </c>
    </row>
    <row r="7471" spans="1:16">
      <c r="A7471" s="75" t="s">
        <v>15060</v>
      </c>
      <c r="B7471" s="85">
        <v>7467</v>
      </c>
      <c r="C7471" s="85">
        <v>10049</v>
      </c>
      <c r="D7471" s="85">
        <v>7467</v>
      </c>
      <c r="E7471" s="86" t="s">
        <v>15061</v>
      </c>
      <c r="F7471" s="85" t="s">
        <v>55</v>
      </c>
      <c r="G7471" s="86" t="s">
        <v>7581</v>
      </c>
      <c r="H7471" s="85" t="s">
        <v>1</v>
      </c>
      <c r="I7471" s="85">
        <v>1</v>
      </c>
      <c r="J7471" s="88">
        <v>3.3293367639643261</v>
      </c>
      <c r="K7471" s="146">
        <v>3.8458735165264106</v>
      </c>
      <c r="L7471" s="147">
        <v>1.3961467656370801E-8</v>
      </c>
      <c r="M7471" s="147">
        <v>0.43923521612985639</v>
      </c>
      <c r="N7471" s="87">
        <v>59.791861408095997</v>
      </c>
      <c r="O7471" s="88">
        <v>2.9472126163469849</v>
      </c>
      <c r="P7471" s="89">
        <v>49.291200289474908</v>
      </c>
    </row>
    <row r="7472" spans="1:16">
      <c r="A7472" s="75" t="s">
        <v>7587</v>
      </c>
      <c r="B7472" s="85">
        <v>7468</v>
      </c>
      <c r="C7472" s="85">
        <v>5122</v>
      </c>
      <c r="D7472" s="85">
        <v>7468</v>
      </c>
      <c r="E7472" s="86" t="s">
        <v>7588</v>
      </c>
      <c r="F7472" s="85" t="s">
        <v>38</v>
      </c>
      <c r="G7472" s="86" t="s">
        <v>7589</v>
      </c>
      <c r="H7472" s="85" t="s">
        <v>1</v>
      </c>
      <c r="I7472" s="85">
        <v>1</v>
      </c>
      <c r="J7472" s="88">
        <v>2.9820785377801342</v>
      </c>
      <c r="K7472" s="146">
        <v>4.863526958642038</v>
      </c>
      <c r="L7472" s="147">
        <v>1.34131438495301E-8</v>
      </c>
      <c r="M7472" s="147">
        <v>0.37239920502673901</v>
      </c>
      <c r="N7472" s="87">
        <v>53.288026086246752</v>
      </c>
      <c r="O7472" s="88">
        <v>2.6088870344696069</v>
      </c>
      <c r="P7472" s="89">
        <v>48.958222439073261</v>
      </c>
    </row>
    <row r="7473" spans="1:16">
      <c r="A7473" s="75" t="s">
        <v>7590</v>
      </c>
      <c r="B7473" s="85">
        <v>7469</v>
      </c>
      <c r="C7473" s="85">
        <v>5123</v>
      </c>
      <c r="D7473" s="85">
        <v>7469</v>
      </c>
      <c r="E7473" s="86" t="s">
        <v>7588</v>
      </c>
      <c r="F7473" s="85" t="s">
        <v>11</v>
      </c>
      <c r="G7473" s="86" t="s">
        <v>7589</v>
      </c>
      <c r="H7473" s="85" t="s">
        <v>1</v>
      </c>
      <c r="I7473" s="85">
        <v>1</v>
      </c>
      <c r="J7473" s="88">
        <v>2.7519844240310252</v>
      </c>
      <c r="K7473" s="146">
        <v>4.2990378550829442</v>
      </c>
      <c r="L7473" s="147">
        <v>1.137462329099016E-8</v>
      </c>
      <c r="M7473" s="147">
        <v>0.42014233706520521</v>
      </c>
      <c r="N7473" s="87">
        <v>56.089514318750624</v>
      </c>
      <c r="O7473" s="88">
        <v>2.4006361477875848</v>
      </c>
      <c r="P7473" s="89">
        <v>42.800087983380109</v>
      </c>
    </row>
    <row r="7474" spans="1:16">
      <c r="A7474" s="75" t="s">
        <v>15062</v>
      </c>
      <c r="B7474" s="85">
        <v>7470</v>
      </c>
      <c r="C7474" s="85">
        <v>10050</v>
      </c>
      <c r="D7474" s="85">
        <v>7470</v>
      </c>
      <c r="E7474" s="86" t="s">
        <v>15063</v>
      </c>
      <c r="F7474" s="85" t="s">
        <v>55</v>
      </c>
      <c r="G7474" s="86" t="s">
        <v>7589</v>
      </c>
      <c r="H7474" s="85" t="s">
        <v>1</v>
      </c>
      <c r="I7474" s="85">
        <v>1</v>
      </c>
      <c r="J7474" s="88">
        <v>2.9933674048411492</v>
      </c>
      <c r="K7474" s="146">
        <v>4.7875405317593884</v>
      </c>
      <c r="L7474" s="147">
        <v>1.320132554742368E-8</v>
      </c>
      <c r="M7474" s="147">
        <v>0.39987477275551542</v>
      </c>
      <c r="N7474" s="87">
        <v>55.508850491052783</v>
      </c>
      <c r="O7474" s="88">
        <v>2.6192963151085951</v>
      </c>
      <c r="P7474" s="89">
        <v>47.187003368603122</v>
      </c>
    </row>
    <row r="7475" spans="1:16">
      <c r="A7475" s="75" t="s">
        <v>7591</v>
      </c>
      <c r="B7475" s="85">
        <v>7471</v>
      </c>
      <c r="C7475" s="85">
        <v>5124</v>
      </c>
      <c r="D7475" s="85">
        <v>7471</v>
      </c>
      <c r="E7475" s="86" t="s">
        <v>7592</v>
      </c>
      <c r="F7475" s="85" t="s">
        <v>38</v>
      </c>
      <c r="G7475" s="86" t="s">
        <v>7593</v>
      </c>
      <c r="H7475" s="85" t="s">
        <v>1</v>
      </c>
      <c r="I7475" s="85">
        <v>1</v>
      </c>
      <c r="J7475" s="88">
        <v>2.1047321332612272</v>
      </c>
      <c r="K7475" s="146">
        <v>2.4943937102713205</v>
      </c>
      <c r="L7475" s="147">
        <v>8.9763304211308514E-9</v>
      </c>
      <c r="M7475" s="147">
        <v>0.32034754968480939</v>
      </c>
      <c r="N7475" s="87">
        <v>44.289237154444983</v>
      </c>
      <c r="O7475" s="88">
        <v>1.8179688537455649</v>
      </c>
      <c r="P7475" s="89">
        <v>41.047644316066275</v>
      </c>
    </row>
    <row r="7476" spans="1:16">
      <c r="A7476" s="75" t="s">
        <v>7594</v>
      </c>
      <c r="B7476" s="85">
        <v>7472</v>
      </c>
      <c r="C7476" s="85">
        <v>5125</v>
      </c>
      <c r="D7476" s="85">
        <v>7472</v>
      </c>
      <c r="E7476" s="86" t="s">
        <v>7592</v>
      </c>
      <c r="F7476" s="85" t="s">
        <v>11</v>
      </c>
      <c r="G7476" s="86" t="s">
        <v>7593</v>
      </c>
      <c r="H7476" s="85" t="s">
        <v>1</v>
      </c>
      <c r="I7476" s="85">
        <v>1</v>
      </c>
      <c r="J7476" s="88">
        <v>2.020971037584367</v>
      </c>
      <c r="K7476" s="146">
        <v>2.36351810270763</v>
      </c>
      <c r="L7476" s="147">
        <v>8.5977777810349991E-9</v>
      </c>
      <c r="M7476" s="147">
        <v>0.31645342790553749</v>
      </c>
      <c r="N7476" s="87">
        <v>43.920661247356577</v>
      </c>
      <c r="O7476" s="88">
        <v>1.7453106426395191</v>
      </c>
      <c r="P7476" s="89">
        <v>39.737804328812622</v>
      </c>
    </row>
    <row r="7477" spans="1:16">
      <c r="A7477" s="75" t="s">
        <v>15064</v>
      </c>
      <c r="B7477" s="85">
        <v>7473</v>
      </c>
      <c r="C7477" s="85">
        <v>10051</v>
      </c>
      <c r="D7477" s="85">
        <v>7473</v>
      </c>
      <c r="E7477" s="86" t="s">
        <v>15065</v>
      </c>
      <c r="F7477" s="85" t="s">
        <v>55</v>
      </c>
      <c r="G7477" s="86" t="s">
        <v>7593</v>
      </c>
      <c r="H7477" s="85" t="s">
        <v>1</v>
      </c>
      <c r="I7477" s="85">
        <v>1</v>
      </c>
      <c r="J7477" s="88">
        <v>2.1643975768892192</v>
      </c>
      <c r="K7477" s="146">
        <v>2.5617565887323233</v>
      </c>
      <c r="L7477" s="147">
        <v>9.3132848168286258E-9</v>
      </c>
      <c r="M7477" s="147">
        <v>0.3307522362417844</v>
      </c>
      <c r="N7477" s="87">
        <v>45.462062600495777</v>
      </c>
      <c r="O7477" s="88">
        <v>1.8732040358682771</v>
      </c>
      <c r="P7477" s="89">
        <v>41.203674640310957</v>
      </c>
    </row>
    <row r="7478" spans="1:16">
      <c r="A7478" s="75" t="s">
        <v>7595</v>
      </c>
      <c r="B7478" s="85">
        <v>7474</v>
      </c>
      <c r="C7478" s="85">
        <v>5126</v>
      </c>
      <c r="D7478" s="85">
        <v>7474</v>
      </c>
      <c r="E7478" s="86" t="s">
        <v>7596</v>
      </c>
      <c r="F7478" s="85" t="s">
        <v>38</v>
      </c>
      <c r="G7478" s="86" t="s">
        <v>7597</v>
      </c>
      <c r="H7478" s="85" t="s">
        <v>1</v>
      </c>
      <c r="I7478" s="85">
        <v>1</v>
      </c>
      <c r="J7478" s="88">
        <v>5.1103386506038113</v>
      </c>
      <c r="K7478" s="146">
        <v>6.0398964755411573</v>
      </c>
      <c r="L7478" s="147">
        <v>2.1599177321926999E-8</v>
      </c>
      <c r="M7478" s="147">
        <v>0.78420494291115217</v>
      </c>
      <c r="N7478" s="87">
        <v>108.6818293651382</v>
      </c>
      <c r="O7478" s="88">
        <v>4.4074711601935874</v>
      </c>
      <c r="P7478" s="89">
        <v>40.553891905755584</v>
      </c>
    </row>
    <row r="7479" spans="1:16">
      <c r="A7479" s="75" t="s">
        <v>7598</v>
      </c>
      <c r="B7479" s="85">
        <v>7475</v>
      </c>
      <c r="C7479" s="85">
        <v>5127</v>
      </c>
      <c r="D7479" s="85">
        <v>7475</v>
      </c>
      <c r="E7479" s="86" t="s">
        <v>7596</v>
      </c>
      <c r="F7479" s="85" t="s">
        <v>11</v>
      </c>
      <c r="G7479" s="86" t="s">
        <v>7597</v>
      </c>
      <c r="H7479" s="85" t="s">
        <v>1</v>
      </c>
      <c r="I7479" s="85">
        <v>1</v>
      </c>
      <c r="J7479" s="88">
        <v>4.9598357059738811</v>
      </c>
      <c r="K7479" s="146">
        <v>5.7920132002611071</v>
      </c>
      <c r="L7479" s="147">
        <v>2.0975686236961141E-8</v>
      </c>
      <c r="M7479" s="147">
        <v>0.78216755401761739</v>
      </c>
      <c r="N7479" s="87">
        <v>108.61452888957611</v>
      </c>
      <c r="O7479" s="88">
        <v>4.2796259055397332</v>
      </c>
      <c r="P7479" s="89">
        <v>39.401965365891805</v>
      </c>
    </row>
    <row r="7480" spans="1:16">
      <c r="A7480" s="75" t="s">
        <v>15066</v>
      </c>
      <c r="B7480" s="85">
        <v>7476</v>
      </c>
      <c r="C7480" s="85">
        <v>10052</v>
      </c>
      <c r="D7480" s="85">
        <v>7476</v>
      </c>
      <c r="E7480" s="86" t="s">
        <v>15067</v>
      </c>
      <c r="F7480" s="85" t="s">
        <v>38</v>
      </c>
      <c r="G7480" s="86" t="s">
        <v>7597</v>
      </c>
      <c r="H7480" s="85" t="s">
        <v>1</v>
      </c>
      <c r="I7480" s="85">
        <v>1</v>
      </c>
      <c r="J7480" s="88">
        <v>5.1978115367354576</v>
      </c>
      <c r="K7480" s="146">
        <v>6.150897792543855</v>
      </c>
      <c r="L7480" s="147">
        <v>2.206234546231633E-8</v>
      </c>
      <c r="M7480" s="147">
        <v>0.79589426388257012</v>
      </c>
      <c r="N7480" s="87">
        <v>109.9752252832053</v>
      </c>
      <c r="O7480" s="88">
        <v>4.4869024662074004</v>
      </c>
      <c r="P7480" s="89">
        <v>40.799211410141211</v>
      </c>
    </row>
    <row r="7481" spans="1:16">
      <c r="A7481" s="75" t="s">
        <v>15068</v>
      </c>
      <c r="B7481" s="85">
        <v>7477</v>
      </c>
      <c r="C7481" s="85">
        <v>10053</v>
      </c>
      <c r="D7481" s="85">
        <v>7477</v>
      </c>
      <c r="E7481" s="86" t="s">
        <v>15067</v>
      </c>
      <c r="F7481" s="85" t="s">
        <v>11</v>
      </c>
      <c r="G7481" s="86" t="s">
        <v>7597</v>
      </c>
      <c r="H7481" s="85" t="s">
        <v>1</v>
      </c>
      <c r="I7481" s="85">
        <v>1</v>
      </c>
      <c r="J7481" s="88">
        <v>4.9884087975432863</v>
      </c>
      <c r="K7481" s="146">
        <v>5.8237087736346087</v>
      </c>
      <c r="L7481" s="147">
        <v>2.111596386207659E-8</v>
      </c>
      <c r="M7481" s="147">
        <v>0.78615895943438985</v>
      </c>
      <c r="N7481" s="87">
        <v>109.05378551548429</v>
      </c>
      <c r="O7481" s="88">
        <v>4.3052569384422679</v>
      </c>
      <c r="P7481" s="89">
        <v>39.478289708989287</v>
      </c>
    </row>
    <row r="7482" spans="1:16">
      <c r="A7482" s="75" t="s">
        <v>15069</v>
      </c>
      <c r="B7482" s="85">
        <v>7478</v>
      </c>
      <c r="C7482" s="85">
        <v>10054</v>
      </c>
      <c r="D7482" s="85">
        <v>7478</v>
      </c>
      <c r="E7482" s="86" t="s">
        <v>15070</v>
      </c>
      <c r="F7482" s="85" t="s">
        <v>55</v>
      </c>
      <c r="G7482" s="86" t="s">
        <v>15071</v>
      </c>
      <c r="H7482" s="85" t="s">
        <v>1</v>
      </c>
      <c r="I7482" s="85">
        <v>1</v>
      </c>
      <c r="J7482" s="88">
        <v>164.3922120888505</v>
      </c>
      <c r="K7482" s="146">
        <v>311.15015581958744</v>
      </c>
      <c r="L7482" s="147">
        <v>1.3655905855605769E-6</v>
      </c>
      <c r="M7482" s="147">
        <v>36.977669452951957</v>
      </c>
      <c r="N7482" s="87">
        <v>2007.740769914082</v>
      </c>
      <c r="O7482" s="88">
        <v>143.031319241342</v>
      </c>
      <c r="P7482" s="89">
        <v>71.239933653119365</v>
      </c>
    </row>
    <row r="7483" spans="1:16">
      <c r="A7483" s="75" t="s">
        <v>26822</v>
      </c>
      <c r="B7483" s="85">
        <v>7479</v>
      </c>
      <c r="C7483" s="85">
        <v>16713</v>
      </c>
      <c r="D7483" s="85">
        <v>7479</v>
      </c>
      <c r="E7483" s="86" t="s">
        <v>26820</v>
      </c>
      <c r="F7483" s="85" t="s">
        <v>4432</v>
      </c>
      <c r="G7483" s="86" t="s">
        <v>15071</v>
      </c>
      <c r="H7483" s="85" t="s">
        <v>1</v>
      </c>
      <c r="I7483" s="85">
        <v>1</v>
      </c>
      <c r="J7483" s="88">
        <v>164.36866619151559</v>
      </c>
      <c r="K7483" s="146">
        <v>311.33353236888797</v>
      </c>
      <c r="L7483" s="147">
        <v>1.3659247912388491E-6</v>
      </c>
      <c r="M7483" s="147">
        <v>36.959291486654813</v>
      </c>
      <c r="N7483" s="87">
        <v>2007.0891370649219</v>
      </c>
      <c r="O7483" s="88">
        <v>142.9123641360317</v>
      </c>
      <c r="P7483" s="89">
        <v>71.203795335677228</v>
      </c>
    </row>
    <row r="7484" spans="1:16">
      <c r="A7484" s="75" t="s">
        <v>26837</v>
      </c>
      <c r="B7484" s="85">
        <v>7480</v>
      </c>
      <c r="C7484" s="85">
        <v>16728</v>
      </c>
      <c r="D7484" s="85">
        <v>7480</v>
      </c>
      <c r="E7484" s="86" t="s">
        <v>26820</v>
      </c>
      <c r="F7484" s="85" t="s">
        <v>38</v>
      </c>
      <c r="G7484" s="86" t="s">
        <v>15071</v>
      </c>
      <c r="H7484" s="85" t="s">
        <v>1</v>
      </c>
      <c r="I7484" s="85">
        <v>1</v>
      </c>
      <c r="J7484" s="88">
        <v>164.3238201269632</v>
      </c>
      <c r="K7484" s="146">
        <v>310.95638910760442</v>
      </c>
      <c r="L7484" s="147">
        <v>1.3649930816306051E-6</v>
      </c>
      <c r="M7484" s="147">
        <v>36.975850891987577</v>
      </c>
      <c r="N7484" s="87">
        <v>2006.8967680661749</v>
      </c>
      <c r="O7484" s="88">
        <v>143.0133796628408</v>
      </c>
      <c r="P7484" s="89">
        <v>71.26095469307424</v>
      </c>
    </row>
    <row r="7485" spans="1:16">
      <c r="A7485" s="75" t="s">
        <v>7601</v>
      </c>
      <c r="B7485" s="85">
        <v>7481</v>
      </c>
      <c r="C7485" s="85">
        <v>5129</v>
      </c>
      <c r="D7485" s="85">
        <v>7481</v>
      </c>
      <c r="E7485" s="86" t="s">
        <v>7602</v>
      </c>
      <c r="F7485" s="85" t="s">
        <v>32</v>
      </c>
      <c r="G7485" s="86" t="s">
        <v>7602</v>
      </c>
      <c r="H7485" s="85" t="s">
        <v>260</v>
      </c>
      <c r="I7485" s="85">
        <v>1</v>
      </c>
      <c r="J7485" s="88">
        <v>0.95559335368747245</v>
      </c>
      <c r="K7485" s="146">
        <v>1.4090392620166232</v>
      </c>
      <c r="L7485" s="147">
        <v>4.3458303996823913E-8</v>
      </c>
      <c r="M7485" s="147">
        <v>9.7377252844605577E-2</v>
      </c>
      <c r="N7485" s="87">
        <v>11.63454499007671</v>
      </c>
      <c r="O7485" s="88">
        <v>0.7333289776421531</v>
      </c>
      <c r="P7485" s="89">
        <v>63.030310017935477</v>
      </c>
    </row>
    <row r="7486" spans="1:16">
      <c r="A7486" s="75" t="s">
        <v>7603</v>
      </c>
      <c r="B7486" s="85">
        <v>7482</v>
      </c>
      <c r="C7486" s="85">
        <v>5130</v>
      </c>
      <c r="D7486" s="85">
        <v>7482</v>
      </c>
      <c r="E7486" s="86" t="s">
        <v>7602</v>
      </c>
      <c r="F7486" s="85" t="s">
        <v>38</v>
      </c>
      <c r="G7486" s="86" t="s">
        <v>7602</v>
      </c>
      <c r="H7486" s="85" t="s">
        <v>260</v>
      </c>
      <c r="I7486" s="85">
        <v>1</v>
      </c>
      <c r="J7486" s="88">
        <v>0.97831632853903305</v>
      </c>
      <c r="K7486" s="146">
        <v>1.3863477622558056</v>
      </c>
      <c r="L7486" s="147">
        <v>4.344318177967137E-8</v>
      </c>
      <c r="M7486" s="147">
        <v>7.7635510786988132E-2</v>
      </c>
      <c r="N7486" s="87">
        <v>9.6317966635073127</v>
      </c>
      <c r="O7486" s="88">
        <v>0.67365880087154983</v>
      </c>
      <c r="P7486" s="89">
        <v>69.941136052413754</v>
      </c>
    </row>
    <row r="7487" spans="1:16">
      <c r="A7487" s="75" t="s">
        <v>15072</v>
      </c>
      <c r="B7487" s="85">
        <v>7483</v>
      </c>
      <c r="C7487" s="85">
        <v>10055</v>
      </c>
      <c r="D7487" s="85">
        <v>7483</v>
      </c>
      <c r="E7487" s="86" t="s">
        <v>15073</v>
      </c>
      <c r="F7487" s="85" t="s">
        <v>55</v>
      </c>
      <c r="G7487" s="86" t="s">
        <v>7602</v>
      </c>
      <c r="H7487" s="85" t="s">
        <v>260</v>
      </c>
      <c r="I7487" s="85">
        <v>1</v>
      </c>
      <c r="J7487" s="88">
        <v>0.97831433784149702</v>
      </c>
      <c r="K7487" s="146">
        <v>1.3863497501958979</v>
      </c>
      <c r="L7487" s="147">
        <v>4.3443183104487373E-8</v>
      </c>
      <c r="M7487" s="147">
        <v>7.7637240306892397E-2</v>
      </c>
      <c r="N7487" s="87">
        <v>9.6319721187981457</v>
      </c>
      <c r="O7487" s="88">
        <v>0.67366402841216588</v>
      </c>
      <c r="P7487" s="89">
        <v>69.940404737822689</v>
      </c>
    </row>
    <row r="7488" spans="1:16">
      <c r="A7488" s="75" t="s">
        <v>7628</v>
      </c>
      <c r="B7488" s="85">
        <v>7484</v>
      </c>
      <c r="C7488" s="85">
        <v>5149</v>
      </c>
      <c r="D7488" s="85">
        <v>7484</v>
      </c>
      <c r="E7488" s="86" t="s">
        <v>7629</v>
      </c>
      <c r="F7488" s="85" t="s">
        <v>38</v>
      </c>
      <c r="G7488" s="86" t="s">
        <v>7630</v>
      </c>
      <c r="H7488" s="85" t="s">
        <v>1</v>
      </c>
      <c r="I7488" s="85">
        <v>1</v>
      </c>
      <c r="J7488" s="88">
        <v>2.9367763414565928</v>
      </c>
      <c r="K7488" s="146">
        <v>4.1607676653053485</v>
      </c>
      <c r="L7488" s="147">
        <v>3.3226415143493541E-8</v>
      </c>
      <c r="M7488" s="147">
        <v>0.26368052145452658</v>
      </c>
      <c r="N7488" s="87">
        <v>38.398278610086507</v>
      </c>
      <c r="O7488" s="88">
        <v>2.508072656543888</v>
      </c>
      <c r="P7488" s="89">
        <v>65.317320133331819</v>
      </c>
    </row>
    <row r="7489" spans="1:16">
      <c r="A7489" s="75" t="s">
        <v>7631</v>
      </c>
      <c r="B7489" s="85">
        <v>7485</v>
      </c>
      <c r="C7489" s="85">
        <v>5150</v>
      </c>
      <c r="D7489" s="85">
        <v>7485</v>
      </c>
      <c r="E7489" s="86" t="s">
        <v>7629</v>
      </c>
      <c r="F7489" s="85" t="s">
        <v>11</v>
      </c>
      <c r="G7489" s="86" t="s">
        <v>7630</v>
      </c>
      <c r="H7489" s="85" t="s">
        <v>1</v>
      </c>
      <c r="I7489" s="85">
        <v>1</v>
      </c>
      <c r="J7489" s="88">
        <v>2.8175115016332128</v>
      </c>
      <c r="K7489" s="146">
        <v>3.9040496520777355</v>
      </c>
      <c r="L7489" s="147">
        <v>3.2580095199113443E-8</v>
      </c>
      <c r="M7489" s="147">
        <v>0.26414540552500382</v>
      </c>
      <c r="N7489" s="87">
        <v>38.03367954579371</v>
      </c>
      <c r="O7489" s="88">
        <v>2.4032235733108869</v>
      </c>
      <c r="P7489" s="89">
        <v>63.18672297844158</v>
      </c>
    </row>
    <row r="7490" spans="1:16">
      <c r="A7490" s="75" t="s">
        <v>15074</v>
      </c>
      <c r="B7490" s="85">
        <v>7486</v>
      </c>
      <c r="C7490" s="85">
        <v>10056</v>
      </c>
      <c r="D7490" s="85">
        <v>7486</v>
      </c>
      <c r="E7490" s="86" t="s">
        <v>15075</v>
      </c>
      <c r="F7490" s="85" t="s">
        <v>38</v>
      </c>
      <c r="G7490" s="86" t="s">
        <v>7630</v>
      </c>
      <c r="H7490" s="85" t="s">
        <v>1</v>
      </c>
      <c r="I7490" s="85">
        <v>1</v>
      </c>
      <c r="J7490" s="88">
        <v>2.84851724211476</v>
      </c>
      <c r="K7490" s="146">
        <v>4.0151272593509741</v>
      </c>
      <c r="L7490" s="147">
        <v>3.0565932920576247E-8</v>
      </c>
      <c r="M7490" s="147">
        <v>0.27290754130290351</v>
      </c>
      <c r="N7490" s="87">
        <v>38.999391870556998</v>
      </c>
      <c r="O7490" s="88">
        <v>2.4392089594497408</v>
      </c>
      <c r="P7490" s="89">
        <v>62.544794737972502</v>
      </c>
    </row>
    <row r="7491" spans="1:16">
      <c r="A7491" s="75" t="s">
        <v>15076</v>
      </c>
      <c r="B7491" s="85">
        <v>7487</v>
      </c>
      <c r="C7491" s="85">
        <v>10057</v>
      </c>
      <c r="D7491" s="85">
        <v>7487</v>
      </c>
      <c r="E7491" s="86" t="s">
        <v>15075</v>
      </c>
      <c r="F7491" s="85" t="s">
        <v>11</v>
      </c>
      <c r="G7491" s="86" t="s">
        <v>7630</v>
      </c>
      <c r="H7491" s="85" t="s">
        <v>1</v>
      </c>
      <c r="I7491" s="85">
        <v>1</v>
      </c>
      <c r="J7491" s="88">
        <v>2.657525299570819</v>
      </c>
      <c r="K7491" s="146">
        <v>3.6678664204215794</v>
      </c>
      <c r="L7491" s="147">
        <v>2.9561738158857502E-8</v>
      </c>
      <c r="M7491" s="147">
        <v>0.26379914981273661</v>
      </c>
      <c r="N7491" s="87">
        <v>37.574425897961511</v>
      </c>
      <c r="O7491" s="88">
        <v>2.2690203857561122</v>
      </c>
      <c r="P7491" s="89">
        <v>60.387360060216146</v>
      </c>
    </row>
    <row r="7492" spans="1:16">
      <c r="A7492" s="75" t="s">
        <v>30739</v>
      </c>
      <c r="B7492" s="85">
        <v>7488</v>
      </c>
      <c r="C7492" s="85">
        <v>19722</v>
      </c>
      <c r="D7492" s="85">
        <v>7488</v>
      </c>
      <c r="E7492" s="86" t="s">
        <v>30740</v>
      </c>
      <c r="F7492" s="85" t="s">
        <v>38</v>
      </c>
      <c r="G7492" s="86" t="s">
        <v>7630</v>
      </c>
      <c r="H7492" s="85" t="s">
        <v>1</v>
      </c>
      <c r="I7492" s="85">
        <v>1</v>
      </c>
      <c r="J7492" s="88">
        <v>1.3151844094561349</v>
      </c>
      <c r="K7492" s="146">
        <v>1.8570523901275529</v>
      </c>
      <c r="L7492" s="147">
        <v>6.0619434132452462E-9</v>
      </c>
      <c r="M7492" s="147">
        <v>0.2263778959174424</v>
      </c>
      <c r="N7492" s="87">
        <v>30.671413843476191</v>
      </c>
      <c r="O7492" s="88">
        <v>1.1335038691507451</v>
      </c>
      <c r="P7492" s="89">
        <v>36.956361872827109</v>
      </c>
    </row>
    <row r="7493" spans="1:16">
      <c r="A7493" s="75" t="s">
        <v>30741</v>
      </c>
      <c r="B7493" s="85">
        <v>7489</v>
      </c>
      <c r="C7493" s="85">
        <v>19723</v>
      </c>
      <c r="D7493" s="85">
        <v>7489</v>
      </c>
      <c r="E7493" s="86" t="s">
        <v>30740</v>
      </c>
      <c r="F7493" s="85" t="s">
        <v>11</v>
      </c>
      <c r="G7493" s="86" t="s">
        <v>7630</v>
      </c>
      <c r="H7493" s="85" t="s">
        <v>1</v>
      </c>
      <c r="I7493" s="85">
        <v>1</v>
      </c>
      <c r="J7493" s="88">
        <v>1.195901576399607</v>
      </c>
      <c r="K7493" s="146">
        <v>1.6002919288226094</v>
      </c>
      <c r="L7493" s="147">
        <v>5.4158370769191749E-9</v>
      </c>
      <c r="M7493" s="147">
        <v>0.22684151981525921</v>
      </c>
      <c r="N7493" s="87">
        <v>30.306491191626328</v>
      </c>
      <c r="O7493" s="88">
        <v>1.0286492773779781</v>
      </c>
      <c r="P7493" s="89">
        <v>33.941549712036391</v>
      </c>
    </row>
    <row r="7494" spans="1:16">
      <c r="A7494" s="75" t="s">
        <v>7632</v>
      </c>
      <c r="B7494" s="85">
        <v>7490</v>
      </c>
      <c r="C7494" s="85">
        <v>5151</v>
      </c>
      <c r="D7494" s="85">
        <v>7490</v>
      </c>
      <c r="E7494" s="86" t="s">
        <v>7633</v>
      </c>
      <c r="F7494" s="85" t="s">
        <v>38</v>
      </c>
      <c r="G7494" s="86" t="s">
        <v>7634</v>
      </c>
      <c r="H7494" s="85" t="s">
        <v>1</v>
      </c>
      <c r="I7494" s="85">
        <v>1</v>
      </c>
      <c r="J7494" s="88">
        <v>3.0961657721809459</v>
      </c>
      <c r="K7494" s="146">
        <v>3.6740129935835668</v>
      </c>
      <c r="L7494" s="147">
        <v>1.2989494960520069E-8</v>
      </c>
      <c r="M7494" s="147">
        <v>0.60883146104450592</v>
      </c>
      <c r="N7494" s="87">
        <v>82.800615143696035</v>
      </c>
      <c r="O7494" s="88">
        <v>2.6037682389306509</v>
      </c>
      <c r="P7494" s="89">
        <v>31.446242692906939</v>
      </c>
    </row>
    <row r="7495" spans="1:16">
      <c r="A7495" s="75" t="s">
        <v>7635</v>
      </c>
      <c r="B7495" s="85">
        <v>7491</v>
      </c>
      <c r="C7495" s="85">
        <v>5152</v>
      </c>
      <c r="D7495" s="85">
        <v>7491</v>
      </c>
      <c r="E7495" s="86" t="s">
        <v>7633</v>
      </c>
      <c r="F7495" s="85" t="s">
        <v>11</v>
      </c>
      <c r="G7495" s="86" t="s">
        <v>7634</v>
      </c>
      <c r="H7495" s="85" t="s">
        <v>1</v>
      </c>
      <c r="I7495" s="85">
        <v>1</v>
      </c>
      <c r="J7495" s="88">
        <v>2.1288418252551149</v>
      </c>
      <c r="K7495" s="146">
        <v>2.2535189891171341</v>
      </c>
      <c r="L7495" s="147">
        <v>8.952922902436268E-9</v>
      </c>
      <c r="M7495" s="147">
        <v>0.58237688640253038</v>
      </c>
      <c r="N7495" s="87">
        <v>78.429956187692966</v>
      </c>
      <c r="O7495" s="88">
        <v>1.7528346929628951</v>
      </c>
      <c r="P7495" s="89">
        <v>22.34904592791224</v>
      </c>
    </row>
    <row r="7496" spans="1:16">
      <c r="A7496" s="75" t="s">
        <v>15077</v>
      </c>
      <c r="B7496" s="85">
        <v>7492</v>
      </c>
      <c r="C7496" s="85">
        <v>10058</v>
      </c>
      <c r="D7496" s="85">
        <v>7492</v>
      </c>
      <c r="E7496" s="86" t="s">
        <v>15078</v>
      </c>
      <c r="F7496" s="85" t="s">
        <v>38</v>
      </c>
      <c r="G7496" s="86" t="s">
        <v>7634</v>
      </c>
      <c r="H7496" s="85" t="s">
        <v>1</v>
      </c>
      <c r="I7496" s="85">
        <v>1</v>
      </c>
      <c r="J7496" s="88">
        <v>3.1507139394702608</v>
      </c>
      <c r="K7496" s="146">
        <v>3.7506015180972296</v>
      </c>
      <c r="L7496" s="147">
        <v>1.3297721239102861E-8</v>
      </c>
      <c r="M7496" s="147">
        <v>0.61581795517319382</v>
      </c>
      <c r="N7496" s="87">
        <v>83.583837524467796</v>
      </c>
      <c r="O7496" s="88">
        <v>2.653333112069665</v>
      </c>
      <c r="P7496" s="89">
        <v>31.744571566158889</v>
      </c>
    </row>
    <row r="7497" spans="1:16">
      <c r="A7497" s="75" t="s">
        <v>15079</v>
      </c>
      <c r="B7497" s="85">
        <v>7493</v>
      </c>
      <c r="C7497" s="85">
        <v>10059</v>
      </c>
      <c r="D7497" s="85">
        <v>7493</v>
      </c>
      <c r="E7497" s="86" t="s">
        <v>15078</v>
      </c>
      <c r="F7497" s="85" t="s">
        <v>11</v>
      </c>
      <c r="G7497" s="86" t="s">
        <v>7634</v>
      </c>
      <c r="H7497" s="85" t="s">
        <v>1</v>
      </c>
      <c r="I7497" s="85">
        <v>1</v>
      </c>
      <c r="J7497" s="88">
        <v>2.157414916824528</v>
      </c>
      <c r="K7497" s="146">
        <v>2.2852145624906459</v>
      </c>
      <c r="L7497" s="147">
        <v>9.0932005275518759E-9</v>
      </c>
      <c r="M7497" s="147">
        <v>0.58636829181930372</v>
      </c>
      <c r="N7497" s="87">
        <v>78.869212813601195</v>
      </c>
      <c r="O7497" s="88">
        <v>1.7784657258654339</v>
      </c>
      <c r="P7497" s="89">
        <v>22.549555934692087</v>
      </c>
    </row>
    <row r="7498" spans="1:16">
      <c r="A7498" s="75" t="s">
        <v>15080</v>
      </c>
      <c r="B7498" s="85">
        <v>7494</v>
      </c>
      <c r="C7498" s="85">
        <v>10060</v>
      </c>
      <c r="D7498" s="85">
        <v>7494</v>
      </c>
      <c r="E7498" s="86" t="s">
        <v>15081</v>
      </c>
      <c r="F7498" s="85" t="s">
        <v>55</v>
      </c>
      <c r="G7498" s="86" t="s">
        <v>15082</v>
      </c>
      <c r="H7498" s="85" t="s">
        <v>1</v>
      </c>
      <c r="I7498" s="85">
        <v>1</v>
      </c>
      <c r="J7498" s="88">
        <v>1.149491930535351</v>
      </c>
      <c r="K7498" s="146">
        <v>1.3483410890039671</v>
      </c>
      <c r="L7498" s="147">
        <v>5.0575798687484073E-9</v>
      </c>
      <c r="M7498" s="147">
        <v>0.48488401173182383</v>
      </c>
      <c r="N7498" s="87">
        <v>66.157957841406002</v>
      </c>
      <c r="O7498" s="88">
        <v>0.77290425642508032</v>
      </c>
      <c r="P7498" s="89">
        <v>11.682710313971421</v>
      </c>
    </row>
    <row r="7499" spans="1:16">
      <c r="A7499" s="75" t="s">
        <v>24567</v>
      </c>
      <c r="B7499" s="85">
        <v>7495</v>
      </c>
      <c r="C7499" s="85">
        <v>15014</v>
      </c>
      <c r="D7499" s="85">
        <v>7495</v>
      </c>
      <c r="E7499" s="86" t="s">
        <v>24566</v>
      </c>
      <c r="F7499" s="85" t="s">
        <v>55</v>
      </c>
      <c r="G7499" s="86" t="s">
        <v>15082</v>
      </c>
      <c r="H7499" s="85" t="s">
        <v>1</v>
      </c>
      <c r="I7499" s="85">
        <v>1</v>
      </c>
      <c r="J7499" s="88">
        <v>1.0950718297159909</v>
      </c>
      <c r="K7499" s="146">
        <v>1.2720739458619554</v>
      </c>
      <c r="L7499" s="147">
        <v>4.7503515143782924E-9</v>
      </c>
      <c r="M7499" s="147">
        <v>0.47790634231568391</v>
      </c>
      <c r="N7499" s="87">
        <v>65.373888853860933</v>
      </c>
      <c r="O7499" s="88">
        <v>0.72349313364779999</v>
      </c>
      <c r="P7499" s="89">
        <v>11.067004676211349</v>
      </c>
    </row>
    <row r="7500" spans="1:16">
      <c r="A7500" s="75" t="s">
        <v>7636</v>
      </c>
      <c r="B7500" s="85">
        <v>7496</v>
      </c>
      <c r="C7500" s="85">
        <v>5153</v>
      </c>
      <c r="D7500" s="85">
        <v>7496</v>
      </c>
      <c r="E7500" s="86" t="s">
        <v>7637</v>
      </c>
      <c r="F7500" s="85" t="s">
        <v>32</v>
      </c>
      <c r="G7500" s="86" t="s">
        <v>7638</v>
      </c>
      <c r="H7500" s="85" t="s">
        <v>260</v>
      </c>
      <c r="I7500" s="85">
        <v>1</v>
      </c>
      <c r="J7500" s="88">
        <v>6014248.8892340986</v>
      </c>
      <c r="K7500" s="146">
        <v>15662595.204937324</v>
      </c>
      <c r="L7500" s="147">
        <v>3.9016477254749063E-2</v>
      </c>
      <c r="M7500" s="147">
        <v>369454.31340221042</v>
      </c>
      <c r="N7500" s="87">
        <v>47635712.420571059</v>
      </c>
      <c r="O7500" s="88">
        <v>5645985.3132489016</v>
      </c>
      <c r="P7500" s="89">
        <v>118.52421274612307</v>
      </c>
    </row>
    <row r="7501" spans="1:16">
      <c r="A7501" s="75" t="s">
        <v>7639</v>
      </c>
      <c r="B7501" s="85">
        <v>7497</v>
      </c>
      <c r="C7501" s="85">
        <v>5154</v>
      </c>
      <c r="D7501" s="85">
        <v>7497</v>
      </c>
      <c r="E7501" s="86" t="s">
        <v>7637</v>
      </c>
      <c r="F7501" s="85" t="s">
        <v>38</v>
      </c>
      <c r="G7501" s="86" t="s">
        <v>7638</v>
      </c>
      <c r="H7501" s="85" t="s">
        <v>260</v>
      </c>
      <c r="I7501" s="85">
        <v>1</v>
      </c>
      <c r="J7501" s="88">
        <v>6543051.0551298894</v>
      </c>
      <c r="K7501" s="146">
        <v>16923551.409932893</v>
      </c>
      <c r="L7501" s="147">
        <v>4.3133165040174018E-2</v>
      </c>
      <c r="M7501" s="147">
        <v>508654.81766126608</v>
      </c>
      <c r="N7501" s="87">
        <v>63171404.139154144</v>
      </c>
      <c r="O7501" s="88">
        <v>6038586.9294373011</v>
      </c>
      <c r="P7501" s="89">
        <v>95.59051301337999</v>
      </c>
    </row>
    <row r="7502" spans="1:16">
      <c r="A7502" s="75" t="s">
        <v>15083</v>
      </c>
      <c r="B7502" s="85">
        <v>7498</v>
      </c>
      <c r="C7502" s="85">
        <v>10061</v>
      </c>
      <c r="D7502" s="85">
        <v>7498</v>
      </c>
      <c r="E7502" s="86" t="s">
        <v>15084</v>
      </c>
      <c r="F7502" s="85" t="s">
        <v>55</v>
      </c>
      <c r="G7502" s="86" t="s">
        <v>7638</v>
      </c>
      <c r="H7502" s="85" t="s">
        <v>260</v>
      </c>
      <c r="I7502" s="85">
        <v>1</v>
      </c>
      <c r="J7502" s="88">
        <v>6540538.032048244</v>
      </c>
      <c r="K7502" s="146">
        <v>16917558.975989763</v>
      </c>
      <c r="L7502" s="147">
        <v>4.3113601331679748E-2</v>
      </c>
      <c r="M7502" s="147">
        <v>507993.29601339548</v>
      </c>
      <c r="N7502" s="87">
        <v>63097573.972796701</v>
      </c>
      <c r="O7502" s="88">
        <v>6036721.1713390881</v>
      </c>
      <c r="P7502" s="89">
        <v>95.672793599666818</v>
      </c>
    </row>
    <row r="7503" spans="1:16">
      <c r="A7503" s="75" t="s">
        <v>7640</v>
      </c>
      <c r="B7503" s="85">
        <v>7499</v>
      </c>
      <c r="C7503" s="85">
        <v>5155</v>
      </c>
      <c r="D7503" s="85">
        <v>7499</v>
      </c>
      <c r="E7503" s="86" t="s">
        <v>7641</v>
      </c>
      <c r="F7503" s="85" t="s">
        <v>32</v>
      </c>
      <c r="G7503" s="86" t="s">
        <v>7642</v>
      </c>
      <c r="H7503" s="85" t="s">
        <v>1</v>
      </c>
      <c r="I7503" s="85">
        <v>1</v>
      </c>
      <c r="J7503" s="88">
        <v>0.42882120004023072</v>
      </c>
      <c r="K7503" s="146">
        <v>0.819497079952626</v>
      </c>
      <c r="L7503" s="147">
        <v>1.0593123583305679E-8</v>
      </c>
      <c r="M7503" s="147">
        <v>4.1669779279743857E-2</v>
      </c>
      <c r="N7503" s="87">
        <v>5.6665527853395146</v>
      </c>
      <c r="O7503" s="88">
        <v>0.29774508589992549</v>
      </c>
      <c r="P7503" s="89">
        <v>52.544306420342636</v>
      </c>
    </row>
    <row r="7504" spans="1:16">
      <c r="A7504" s="75" t="s">
        <v>7648</v>
      </c>
      <c r="B7504" s="85">
        <v>7500</v>
      </c>
      <c r="C7504" s="85">
        <v>5159</v>
      </c>
      <c r="D7504" s="85">
        <v>7500</v>
      </c>
      <c r="E7504" s="86" t="s">
        <v>7646</v>
      </c>
      <c r="F7504" s="85" t="s">
        <v>38</v>
      </c>
      <c r="G7504" s="86" t="s">
        <v>7642</v>
      </c>
      <c r="H7504" s="85" t="s">
        <v>1</v>
      </c>
      <c r="I7504" s="85">
        <v>1</v>
      </c>
      <c r="J7504" s="88">
        <v>2.968129722421383</v>
      </c>
      <c r="K7504" s="146">
        <v>3.9832276566497811</v>
      </c>
      <c r="L7504" s="147">
        <v>2.563548208651255E-8</v>
      </c>
      <c r="M7504" s="147">
        <v>0.21844352088454511</v>
      </c>
      <c r="N7504" s="87">
        <v>33.439310207166571</v>
      </c>
      <c r="O7504" s="88">
        <v>2.2023718934927068</v>
      </c>
      <c r="P7504" s="89">
        <v>65.861762095221209</v>
      </c>
    </row>
    <row r="7505" spans="1:16">
      <c r="A7505" s="75" t="s">
        <v>7650</v>
      </c>
      <c r="B7505" s="85">
        <v>7501</v>
      </c>
      <c r="C7505" s="85">
        <v>5161</v>
      </c>
      <c r="D7505" s="85">
        <v>7501</v>
      </c>
      <c r="E7505" s="86" t="s">
        <v>7646</v>
      </c>
      <c r="F7505" s="85" t="s">
        <v>139</v>
      </c>
      <c r="G7505" s="86" t="s">
        <v>7642</v>
      </c>
      <c r="H7505" s="85" t="s">
        <v>1</v>
      </c>
      <c r="I7505" s="85">
        <v>1</v>
      </c>
      <c r="J7505" s="88">
        <v>2.6148439136267081</v>
      </c>
      <c r="K7505" s="146">
        <v>3.618262395200738</v>
      </c>
      <c r="L7505" s="147">
        <v>2.3068505520398541E-8</v>
      </c>
      <c r="M7505" s="147">
        <v>0.21496239876308601</v>
      </c>
      <c r="N7505" s="87">
        <v>31.085177004911351</v>
      </c>
      <c r="O7505" s="88">
        <v>1.8796108976260271</v>
      </c>
      <c r="P7505" s="89">
        <v>60.466469189770258</v>
      </c>
    </row>
    <row r="7506" spans="1:16">
      <c r="A7506" s="75" t="s">
        <v>7653</v>
      </c>
      <c r="B7506" s="85">
        <v>7502</v>
      </c>
      <c r="C7506" s="85">
        <v>5163</v>
      </c>
      <c r="D7506" s="85">
        <v>7502</v>
      </c>
      <c r="E7506" s="86" t="s">
        <v>7652</v>
      </c>
      <c r="F7506" s="85" t="s">
        <v>32</v>
      </c>
      <c r="G7506" s="86" t="s">
        <v>7642</v>
      </c>
      <c r="H7506" s="85" t="s">
        <v>1</v>
      </c>
      <c r="I7506" s="85">
        <v>1</v>
      </c>
      <c r="J7506" s="88">
        <v>2.0906909012733448</v>
      </c>
      <c r="K7506" s="146">
        <v>4.1296518385815428</v>
      </c>
      <c r="L7506" s="147">
        <v>5.3116700811588558E-8</v>
      </c>
      <c r="M7506" s="147">
        <v>0.1783194622864897</v>
      </c>
      <c r="N7506" s="87">
        <v>24.48938276961702</v>
      </c>
      <c r="O7506" s="88">
        <v>1.350520157255801</v>
      </c>
      <c r="P7506" s="89">
        <v>55.147170100642001</v>
      </c>
    </row>
    <row r="7507" spans="1:16">
      <c r="A7507" s="75" t="s">
        <v>7655</v>
      </c>
      <c r="B7507" s="85">
        <v>7503</v>
      </c>
      <c r="C7507" s="85">
        <v>5165</v>
      </c>
      <c r="D7507" s="85">
        <v>7503</v>
      </c>
      <c r="E7507" s="86" t="s">
        <v>7652</v>
      </c>
      <c r="F7507" s="85" t="s">
        <v>38</v>
      </c>
      <c r="G7507" s="86" t="s">
        <v>7642</v>
      </c>
      <c r="H7507" s="85" t="s">
        <v>1</v>
      </c>
      <c r="I7507" s="85">
        <v>1</v>
      </c>
      <c r="J7507" s="88">
        <v>6.1436316659694397</v>
      </c>
      <c r="K7507" s="146">
        <v>11.442456704803078</v>
      </c>
      <c r="L7507" s="147">
        <v>9.4093091141812116E-8</v>
      </c>
      <c r="M7507" s="147">
        <v>0.52556182109052374</v>
      </c>
      <c r="N7507" s="87">
        <v>70.678741004242184</v>
      </c>
      <c r="O7507" s="88">
        <v>4.4044202872127709</v>
      </c>
      <c r="P7507" s="89">
        <v>62.316054652818657</v>
      </c>
    </row>
    <row r="7508" spans="1:16">
      <c r="A7508" s="75" t="s">
        <v>7658</v>
      </c>
      <c r="B7508" s="85">
        <v>7504</v>
      </c>
      <c r="C7508" s="85">
        <v>5167</v>
      </c>
      <c r="D7508" s="85">
        <v>7504</v>
      </c>
      <c r="E7508" s="86" t="s">
        <v>7657</v>
      </c>
      <c r="F7508" s="85" t="s">
        <v>38</v>
      </c>
      <c r="G7508" s="86" t="s">
        <v>7642</v>
      </c>
      <c r="H7508" s="85" t="s">
        <v>1</v>
      </c>
      <c r="I7508" s="85">
        <v>1</v>
      </c>
      <c r="J7508" s="88">
        <v>3.415252587237799</v>
      </c>
      <c r="K7508" s="146">
        <v>5.10162172142656</v>
      </c>
      <c r="L7508" s="147">
        <v>9.2943522289034285E-8</v>
      </c>
      <c r="M7508" s="147">
        <v>0.30467164564925309</v>
      </c>
      <c r="N7508" s="87">
        <v>42.195173629773542</v>
      </c>
      <c r="O7508" s="88">
        <v>2.4010986238468601</v>
      </c>
      <c r="P7508" s="89">
        <v>56.904579772901066</v>
      </c>
    </row>
    <row r="7509" spans="1:16">
      <c r="A7509" s="75" t="s">
        <v>7660</v>
      </c>
      <c r="B7509" s="85">
        <v>7505</v>
      </c>
      <c r="C7509" s="85">
        <v>5169</v>
      </c>
      <c r="D7509" s="85">
        <v>7505</v>
      </c>
      <c r="E7509" s="86" t="s">
        <v>7657</v>
      </c>
      <c r="F7509" s="85" t="s">
        <v>11</v>
      </c>
      <c r="G7509" s="86" t="s">
        <v>7642</v>
      </c>
      <c r="H7509" s="85" t="s">
        <v>1</v>
      </c>
      <c r="I7509" s="85">
        <v>1</v>
      </c>
      <c r="J7509" s="88">
        <v>3.4536469130723328</v>
      </c>
      <c r="K7509" s="146">
        <v>4.9242786503583389</v>
      </c>
      <c r="L7509" s="147">
        <v>9.2844796521076269E-8</v>
      </c>
      <c r="M7509" s="147">
        <v>0.3261190853649692</v>
      </c>
      <c r="N7509" s="87">
        <v>45.16454085865233</v>
      </c>
      <c r="O7509" s="88">
        <v>2.4498143712993481</v>
      </c>
      <c r="P7509" s="89">
        <v>54.241985520595158</v>
      </c>
    </row>
    <row r="7510" spans="1:16">
      <c r="A7510" s="75" t="s">
        <v>7661</v>
      </c>
      <c r="B7510" s="85">
        <v>7506</v>
      </c>
      <c r="C7510" s="85">
        <v>5170</v>
      </c>
      <c r="D7510" s="85">
        <v>7506</v>
      </c>
      <c r="E7510" s="86" t="s">
        <v>7662</v>
      </c>
      <c r="F7510" s="85" t="s">
        <v>32</v>
      </c>
      <c r="G7510" s="86" t="s">
        <v>7642</v>
      </c>
      <c r="H7510" s="85" t="s">
        <v>1</v>
      </c>
      <c r="I7510" s="85">
        <v>1</v>
      </c>
      <c r="J7510" s="88">
        <v>0.38775288534586511</v>
      </c>
      <c r="K7510" s="146">
        <v>0.4596665058129511</v>
      </c>
      <c r="L7510" s="147">
        <v>1.080985417107384E-8</v>
      </c>
      <c r="M7510" s="147">
        <v>2.6543796086906268E-2</v>
      </c>
      <c r="N7510" s="87">
        <v>3.5981269737493178</v>
      </c>
      <c r="O7510" s="88">
        <v>0.2021995216519889</v>
      </c>
      <c r="P7510" s="89">
        <v>56.195771613166031</v>
      </c>
    </row>
    <row r="7511" spans="1:16">
      <c r="A7511" s="75" t="s">
        <v>7664</v>
      </c>
      <c r="B7511" s="85">
        <v>7507</v>
      </c>
      <c r="C7511" s="85">
        <v>5172</v>
      </c>
      <c r="D7511" s="85">
        <v>7507</v>
      </c>
      <c r="E7511" s="86" t="s">
        <v>7662</v>
      </c>
      <c r="F7511" s="85" t="s">
        <v>38</v>
      </c>
      <c r="G7511" s="86" t="s">
        <v>7642</v>
      </c>
      <c r="H7511" s="85" t="s">
        <v>1</v>
      </c>
      <c r="I7511" s="85">
        <v>1</v>
      </c>
      <c r="J7511" s="88">
        <v>0.65000043008493924</v>
      </c>
      <c r="K7511" s="146">
        <v>1.2859135826552384</v>
      </c>
      <c r="L7511" s="147">
        <v>1.236204518495231E-8</v>
      </c>
      <c r="M7511" s="147">
        <v>4.372576558487868E-2</v>
      </c>
      <c r="N7511" s="87">
        <v>6.5736752210915714</v>
      </c>
      <c r="O7511" s="88">
        <v>0.42062552263201591</v>
      </c>
      <c r="P7511" s="89">
        <v>63.986355955408804</v>
      </c>
    </row>
    <row r="7512" spans="1:16">
      <c r="A7512" s="75" t="s">
        <v>7666</v>
      </c>
      <c r="B7512" s="85">
        <v>7508</v>
      </c>
      <c r="C7512" s="85">
        <v>5174</v>
      </c>
      <c r="D7512" s="85">
        <v>7508</v>
      </c>
      <c r="E7512" s="86" t="s">
        <v>7667</v>
      </c>
      <c r="F7512" s="85" t="s">
        <v>32</v>
      </c>
      <c r="G7512" s="86" t="s">
        <v>7642</v>
      </c>
      <c r="H7512" s="85" t="s">
        <v>1</v>
      </c>
      <c r="I7512" s="85">
        <v>1</v>
      </c>
      <c r="J7512" s="88">
        <v>0.68241097363052505</v>
      </c>
      <c r="K7512" s="146">
        <v>0.81859831313828724</v>
      </c>
      <c r="L7512" s="147">
        <v>5.7971647083845046E-9</v>
      </c>
      <c r="M7512" s="147">
        <v>6.7782117628147592E-2</v>
      </c>
      <c r="N7512" s="87">
        <v>10.06780972573306</v>
      </c>
      <c r="O7512" s="88">
        <v>0.53016836699777758</v>
      </c>
      <c r="P7512" s="89">
        <v>52.659752363285236</v>
      </c>
    </row>
    <row r="7513" spans="1:16">
      <c r="A7513" s="75" t="s">
        <v>7668</v>
      </c>
      <c r="B7513" s="85">
        <v>7509</v>
      </c>
      <c r="C7513" s="85">
        <v>5175</v>
      </c>
      <c r="D7513" s="85">
        <v>7509</v>
      </c>
      <c r="E7513" s="86" t="s">
        <v>7667</v>
      </c>
      <c r="F7513" s="85" t="s">
        <v>38</v>
      </c>
      <c r="G7513" s="86" t="s">
        <v>7642</v>
      </c>
      <c r="H7513" s="85" t="s">
        <v>1</v>
      </c>
      <c r="I7513" s="85">
        <v>1</v>
      </c>
      <c r="J7513" s="88">
        <v>1.0125764060547251</v>
      </c>
      <c r="K7513" s="146">
        <v>1.1624185049174307</v>
      </c>
      <c r="L7513" s="147">
        <v>7.0140373913364166E-9</v>
      </c>
      <c r="M7513" s="147">
        <v>0.10175666941414691</v>
      </c>
      <c r="N7513" s="87">
        <v>15.22135436656278</v>
      </c>
      <c r="O7513" s="88">
        <v>0.84296739182308145</v>
      </c>
      <c r="P7513" s="89">
        <v>55.380577281273602</v>
      </c>
    </row>
    <row r="7514" spans="1:16">
      <c r="A7514" s="75" t="s">
        <v>7673</v>
      </c>
      <c r="B7514" s="85">
        <v>7510</v>
      </c>
      <c r="C7514" s="85">
        <v>5178</v>
      </c>
      <c r="D7514" s="85">
        <v>7510</v>
      </c>
      <c r="E7514" s="86" t="s">
        <v>7670</v>
      </c>
      <c r="F7514" s="85" t="s">
        <v>283</v>
      </c>
      <c r="G7514" s="86" t="s">
        <v>7642</v>
      </c>
      <c r="H7514" s="85" t="s">
        <v>1</v>
      </c>
      <c r="I7514" s="85">
        <v>1</v>
      </c>
      <c r="J7514" s="88">
        <v>0.48855873522162691</v>
      </c>
      <c r="K7514" s="146">
        <v>1.2937899684244309</v>
      </c>
      <c r="L7514" s="147">
        <v>1.1842538777947979E-8</v>
      </c>
      <c r="M7514" s="147">
        <v>3.587971592467299E-2</v>
      </c>
      <c r="N7514" s="87">
        <v>4.9498274099117783</v>
      </c>
      <c r="O7514" s="88">
        <v>0.31687099806712721</v>
      </c>
      <c r="P7514" s="89">
        <v>64.016575089589807</v>
      </c>
    </row>
    <row r="7515" spans="1:16">
      <c r="A7515" s="75" t="s">
        <v>7676</v>
      </c>
      <c r="B7515" s="85">
        <v>7511</v>
      </c>
      <c r="C7515" s="85">
        <v>5181</v>
      </c>
      <c r="D7515" s="85">
        <v>7511</v>
      </c>
      <c r="E7515" s="86" t="s">
        <v>7670</v>
      </c>
      <c r="F7515" s="85" t="s">
        <v>38</v>
      </c>
      <c r="G7515" s="86" t="s">
        <v>7642</v>
      </c>
      <c r="H7515" s="85" t="s">
        <v>1</v>
      </c>
      <c r="I7515" s="85">
        <v>1</v>
      </c>
      <c r="J7515" s="88">
        <v>0.45271453881821838</v>
      </c>
      <c r="K7515" s="146">
        <v>1.2518808354997113</v>
      </c>
      <c r="L7515" s="147">
        <v>1.169422895319648E-8</v>
      </c>
      <c r="M7515" s="147">
        <v>3.6112528598272388E-2</v>
      </c>
      <c r="N7515" s="87">
        <v>4.8145416093233324</v>
      </c>
      <c r="O7515" s="88">
        <v>0.29299828279771217</v>
      </c>
      <c r="P7515" s="89">
        <v>60.856942690104219</v>
      </c>
    </row>
    <row r="7516" spans="1:16">
      <c r="A7516" s="75" t="s">
        <v>7677</v>
      </c>
      <c r="B7516" s="85">
        <v>7512</v>
      </c>
      <c r="C7516" s="85">
        <v>5182</v>
      </c>
      <c r="D7516" s="85">
        <v>7512</v>
      </c>
      <c r="E7516" s="86" t="s">
        <v>7678</v>
      </c>
      <c r="F7516" s="85" t="s">
        <v>32</v>
      </c>
      <c r="G7516" s="86" t="s">
        <v>7642</v>
      </c>
      <c r="H7516" s="85" t="s">
        <v>1</v>
      </c>
      <c r="I7516" s="85">
        <v>1</v>
      </c>
      <c r="J7516" s="88">
        <v>0.59754523080129474</v>
      </c>
      <c r="K7516" s="146">
        <v>0.72535577286034403</v>
      </c>
      <c r="L7516" s="147">
        <v>2.6579161788591089E-8</v>
      </c>
      <c r="M7516" s="147">
        <v>3.1349297917419187E-2</v>
      </c>
      <c r="N7516" s="87">
        <v>4.4731273844358608</v>
      </c>
      <c r="O7516" s="88">
        <v>0.33868230043803987</v>
      </c>
      <c r="P7516" s="89">
        <v>75.714879396566431</v>
      </c>
    </row>
    <row r="7517" spans="1:16">
      <c r="A7517" s="75" t="s">
        <v>7682</v>
      </c>
      <c r="B7517" s="85">
        <v>7513</v>
      </c>
      <c r="C7517" s="85">
        <v>5185</v>
      </c>
      <c r="D7517" s="85">
        <v>7513</v>
      </c>
      <c r="E7517" s="86" t="s">
        <v>7678</v>
      </c>
      <c r="F7517" s="85" t="s">
        <v>38</v>
      </c>
      <c r="G7517" s="86" t="s">
        <v>7642</v>
      </c>
      <c r="H7517" s="85" t="s">
        <v>1</v>
      </c>
      <c r="I7517" s="85">
        <v>1</v>
      </c>
      <c r="J7517" s="88">
        <v>0.64549496811686391</v>
      </c>
      <c r="K7517" s="146">
        <v>0.77999832850674855</v>
      </c>
      <c r="L7517" s="147">
        <v>2.6744538668912229E-8</v>
      </c>
      <c r="M7517" s="147">
        <v>3.248609072483255E-2</v>
      </c>
      <c r="N7517" s="87">
        <v>4.9241540262518839</v>
      </c>
      <c r="O7517" s="88">
        <v>0.38157729487970388</v>
      </c>
      <c r="P7517" s="89">
        <v>77.490934045811912</v>
      </c>
    </row>
    <row r="7518" spans="1:16">
      <c r="A7518" s="75" t="s">
        <v>7687</v>
      </c>
      <c r="B7518" s="85">
        <v>7514</v>
      </c>
      <c r="C7518" s="85">
        <v>5189</v>
      </c>
      <c r="D7518" s="85">
        <v>7514</v>
      </c>
      <c r="E7518" s="86" t="s">
        <v>7686</v>
      </c>
      <c r="F7518" s="85" t="s">
        <v>32</v>
      </c>
      <c r="G7518" s="86" t="s">
        <v>7642</v>
      </c>
      <c r="H7518" s="85" t="s">
        <v>1</v>
      </c>
      <c r="I7518" s="85">
        <v>1</v>
      </c>
      <c r="J7518" s="88">
        <v>0.58212806831212149</v>
      </c>
      <c r="K7518" s="146">
        <v>0.81286543498763697</v>
      </c>
      <c r="L7518" s="147">
        <v>2.0245017933442999E-8</v>
      </c>
      <c r="M7518" s="147">
        <v>0.13555451539515359</v>
      </c>
      <c r="N7518" s="87">
        <v>6.8040080666398852</v>
      </c>
      <c r="O7518" s="88">
        <v>0.42134916371880282</v>
      </c>
      <c r="P7518" s="89">
        <v>61.926611431382874</v>
      </c>
    </row>
    <row r="7519" spans="1:16">
      <c r="A7519" s="75" t="s">
        <v>7689</v>
      </c>
      <c r="B7519" s="85">
        <v>7515</v>
      </c>
      <c r="C7519" s="85">
        <v>5191</v>
      </c>
      <c r="D7519" s="85">
        <v>7515</v>
      </c>
      <c r="E7519" s="86" t="s">
        <v>7686</v>
      </c>
      <c r="F7519" s="85" t="s">
        <v>38</v>
      </c>
      <c r="G7519" s="86" t="s">
        <v>7642</v>
      </c>
      <c r="H7519" s="85" t="s">
        <v>1</v>
      </c>
      <c r="I7519" s="85">
        <v>1</v>
      </c>
      <c r="J7519" s="88">
        <v>0.68494032771278068</v>
      </c>
      <c r="K7519" s="146">
        <v>0.96392393283314726</v>
      </c>
      <c r="L7519" s="147">
        <v>3.084864547079732E-8</v>
      </c>
      <c r="M7519" s="147">
        <v>0.13363876673356909</v>
      </c>
      <c r="N7519" s="87">
        <v>7.1654511058951593</v>
      </c>
      <c r="O7519" s="88">
        <v>0.51588013906071883</v>
      </c>
      <c r="P7519" s="89">
        <v>71.995486597667806</v>
      </c>
    </row>
    <row r="7520" spans="1:16">
      <c r="A7520" s="75" t="s">
        <v>7691</v>
      </c>
      <c r="B7520" s="85">
        <v>7516</v>
      </c>
      <c r="C7520" s="85">
        <v>5193</v>
      </c>
      <c r="D7520" s="85">
        <v>7516</v>
      </c>
      <c r="E7520" s="86" t="s">
        <v>7686</v>
      </c>
      <c r="F7520" s="85" t="s">
        <v>1039</v>
      </c>
      <c r="G7520" s="86" t="s">
        <v>7642</v>
      </c>
      <c r="H7520" s="85" t="s">
        <v>1</v>
      </c>
      <c r="I7520" s="85">
        <v>1</v>
      </c>
      <c r="J7520" s="88">
        <v>0.58530459566851767</v>
      </c>
      <c r="K7520" s="146">
        <v>0.9329881713834498</v>
      </c>
      <c r="L7520" s="147">
        <v>1.9082826342393032E-8</v>
      </c>
      <c r="M7520" s="147">
        <v>0.13378264533778131</v>
      </c>
      <c r="N7520" s="87">
        <v>6.9495213542848573</v>
      </c>
      <c r="O7520" s="88">
        <v>0.42218854571220188</v>
      </c>
      <c r="P7520" s="89">
        <v>60.7507372362981</v>
      </c>
    </row>
    <row r="7521" spans="1:16">
      <c r="A7521" s="75" t="s">
        <v>15085</v>
      </c>
      <c r="B7521" s="85">
        <v>7517</v>
      </c>
      <c r="C7521" s="85">
        <v>10062</v>
      </c>
      <c r="D7521" s="85">
        <v>7517</v>
      </c>
      <c r="E7521" s="86" t="s">
        <v>15086</v>
      </c>
      <c r="F7521" s="85" t="s">
        <v>232</v>
      </c>
      <c r="G7521" s="86" t="s">
        <v>7642</v>
      </c>
      <c r="H7521" s="85" t="s">
        <v>1</v>
      </c>
      <c r="I7521" s="85">
        <v>1</v>
      </c>
      <c r="J7521" s="88">
        <v>6.1541602081331769E-2</v>
      </c>
      <c r="K7521" s="146">
        <v>0.89437478566222006</v>
      </c>
      <c r="L7521" s="147">
        <v>1.201213117323465E-8</v>
      </c>
      <c r="M7521" s="147">
        <v>2.0549927729200109E-2</v>
      </c>
      <c r="N7521" s="87">
        <v>3.2234773798453751</v>
      </c>
      <c r="O7521" s="88">
        <v>0.2353439543796379</v>
      </c>
      <c r="P7521" s="89">
        <v>73.009339495016704</v>
      </c>
    </row>
    <row r="7522" spans="1:16">
      <c r="A7522" s="75" t="s">
        <v>15087</v>
      </c>
      <c r="B7522" s="85">
        <v>7518</v>
      </c>
      <c r="C7522" s="85">
        <v>10063</v>
      </c>
      <c r="D7522" s="85">
        <v>7518</v>
      </c>
      <c r="E7522" s="86" t="s">
        <v>15086</v>
      </c>
      <c r="F7522" s="85" t="s">
        <v>38</v>
      </c>
      <c r="G7522" s="86" t="s">
        <v>7642</v>
      </c>
      <c r="H7522" s="85" t="s">
        <v>1</v>
      </c>
      <c r="I7522" s="85">
        <v>1</v>
      </c>
      <c r="J7522" s="88">
        <v>0.86391471288440513</v>
      </c>
      <c r="K7522" s="146">
        <v>1.4634868500684084</v>
      </c>
      <c r="L7522" s="147">
        <v>1.451127536189411E-8</v>
      </c>
      <c r="M7522" s="147">
        <v>4.8149583919349141E-2</v>
      </c>
      <c r="N7522" s="87">
        <v>6.1544348683564802</v>
      </c>
      <c r="O7522" s="88">
        <v>0.66550863067084709</v>
      </c>
      <c r="P7522" s="89">
        <v>108.13480764783344</v>
      </c>
    </row>
    <row r="7523" spans="1:16">
      <c r="A7523" s="75" t="s">
        <v>27949</v>
      </c>
      <c r="B7523" s="85">
        <v>7519</v>
      </c>
      <c r="C7523" s="85">
        <v>17542</v>
      </c>
      <c r="D7523" s="85">
        <v>7519</v>
      </c>
      <c r="E7523" s="86" t="s">
        <v>27948</v>
      </c>
      <c r="F7523" s="85" t="s">
        <v>232</v>
      </c>
      <c r="G7523" s="86" t="s">
        <v>7642</v>
      </c>
      <c r="H7523" s="85" t="s">
        <v>1</v>
      </c>
      <c r="I7523" s="85">
        <v>1</v>
      </c>
      <c r="J7523" s="88">
        <v>5.8302797787415032E-2</v>
      </c>
      <c r="K7523" s="146">
        <v>0.77852664259828375</v>
      </c>
      <c r="L7523" s="147">
        <v>9.5225417179318924E-9</v>
      </c>
      <c r="M7523" s="147">
        <v>1.6236825507323749E-2</v>
      </c>
      <c r="N7523" s="87">
        <v>2.548002992338346</v>
      </c>
      <c r="O7523" s="88">
        <v>0.18630978711953389</v>
      </c>
      <c r="P7523" s="89">
        <v>73.119924772362296</v>
      </c>
    </row>
    <row r="7524" spans="1:16">
      <c r="A7524" s="75" t="s">
        <v>27954</v>
      </c>
      <c r="B7524" s="85">
        <v>7520</v>
      </c>
      <c r="C7524" s="85">
        <v>17546</v>
      </c>
      <c r="D7524" s="85">
        <v>7520</v>
      </c>
      <c r="E7524" s="86" t="s">
        <v>27953</v>
      </c>
      <c r="F7524" s="85" t="s">
        <v>232</v>
      </c>
      <c r="G7524" s="86" t="s">
        <v>7642</v>
      </c>
      <c r="H7524" s="85" t="s">
        <v>1</v>
      </c>
      <c r="I7524" s="85">
        <v>1</v>
      </c>
      <c r="J7524" s="88">
        <v>7.8329849439436619E-2</v>
      </c>
      <c r="K7524" s="146">
        <v>1.0639512966165914</v>
      </c>
      <c r="L7524" s="147">
        <v>1.2972289210131339E-8</v>
      </c>
      <c r="M7524" s="147">
        <v>2.2117970726677809E-2</v>
      </c>
      <c r="N7524" s="87">
        <v>3.472399684229063</v>
      </c>
      <c r="O7524" s="88">
        <v>0.25263783327733302</v>
      </c>
      <c r="P7524" s="89">
        <v>72.755977494400483</v>
      </c>
    </row>
    <row r="7525" spans="1:16">
      <c r="A7525" s="75" t="s">
        <v>27958</v>
      </c>
      <c r="B7525" s="85">
        <v>7521</v>
      </c>
      <c r="C7525" s="85">
        <v>17549</v>
      </c>
      <c r="D7525" s="85">
        <v>7521</v>
      </c>
      <c r="E7525" s="86" t="s">
        <v>27957</v>
      </c>
      <c r="F7525" s="85" t="s">
        <v>232</v>
      </c>
      <c r="G7525" s="86" t="s">
        <v>7642</v>
      </c>
      <c r="H7525" s="85" t="s">
        <v>1</v>
      </c>
      <c r="I7525" s="85">
        <v>1</v>
      </c>
      <c r="J7525" s="88">
        <v>5.0483648706736883E-2</v>
      </c>
      <c r="K7525" s="146">
        <v>0.79217447805728924</v>
      </c>
      <c r="L7525" s="147">
        <v>1.176525861062511E-8</v>
      </c>
      <c r="M7525" s="147">
        <v>2.0250460119088671E-2</v>
      </c>
      <c r="N7525" s="87">
        <v>3.174257930532701</v>
      </c>
      <c r="O7525" s="88">
        <v>0.2322829113138582</v>
      </c>
      <c r="P7525" s="89">
        <v>73.177075208528095</v>
      </c>
    </row>
    <row r="7526" spans="1:16">
      <c r="A7526" s="75" t="s">
        <v>27962</v>
      </c>
      <c r="B7526" s="85">
        <v>7522</v>
      </c>
      <c r="C7526" s="85">
        <v>17553</v>
      </c>
      <c r="D7526" s="85">
        <v>7522</v>
      </c>
      <c r="E7526" s="86" t="s">
        <v>27957</v>
      </c>
      <c r="F7526" s="85" t="s">
        <v>235</v>
      </c>
      <c r="G7526" s="86" t="s">
        <v>7642</v>
      </c>
      <c r="H7526" s="85" t="s">
        <v>1</v>
      </c>
      <c r="I7526" s="85">
        <v>1</v>
      </c>
      <c r="J7526" s="88">
        <v>0.19320243968738079</v>
      </c>
      <c r="K7526" s="146">
        <v>1.5507764942693807</v>
      </c>
      <c r="L7526" s="147">
        <v>7.1100607803704929E-9</v>
      </c>
      <c r="M7526" s="147">
        <v>1.4791783270192919E-2</v>
      </c>
      <c r="N7526" s="87">
        <v>1.9297947886101561</v>
      </c>
      <c r="O7526" s="88">
        <v>4.6384075046661269E-2</v>
      </c>
      <c r="P7526" s="89">
        <v>24.035755159266039</v>
      </c>
    </row>
    <row r="7527" spans="1:16">
      <c r="A7527" s="75" t="s">
        <v>27966</v>
      </c>
      <c r="B7527" s="85">
        <v>7523</v>
      </c>
      <c r="C7527" s="85">
        <v>17557</v>
      </c>
      <c r="D7527" s="85">
        <v>7523</v>
      </c>
      <c r="E7527" s="86" t="s">
        <v>27957</v>
      </c>
      <c r="F7527" s="85" t="s">
        <v>38</v>
      </c>
      <c r="G7527" s="86" t="s">
        <v>7642</v>
      </c>
      <c r="H7527" s="85" t="s">
        <v>1</v>
      </c>
      <c r="I7527" s="85">
        <v>1</v>
      </c>
      <c r="J7527" s="88">
        <v>0.70557774854610456</v>
      </c>
      <c r="K7527" s="146">
        <v>1.293631091188741</v>
      </c>
      <c r="L7527" s="147">
        <v>1.257108580058478E-8</v>
      </c>
      <c r="M7527" s="147">
        <v>2.7725122002611811E-2</v>
      </c>
      <c r="N7527" s="87">
        <v>3.705797401352096</v>
      </c>
      <c r="O7527" s="88">
        <v>0.55217019238584242</v>
      </c>
      <c r="P7527" s="89">
        <v>149.00172151461325</v>
      </c>
    </row>
    <row r="7528" spans="1:16">
      <c r="A7528" s="75" t="s">
        <v>27971</v>
      </c>
      <c r="B7528" s="85">
        <v>7524</v>
      </c>
      <c r="C7528" s="85">
        <v>17561</v>
      </c>
      <c r="D7528" s="85">
        <v>7524</v>
      </c>
      <c r="E7528" s="86" t="s">
        <v>27970</v>
      </c>
      <c r="F7528" s="85" t="s">
        <v>232</v>
      </c>
      <c r="G7528" s="86" t="s">
        <v>7642</v>
      </c>
      <c r="H7528" s="85" t="s">
        <v>1</v>
      </c>
      <c r="I7528" s="85">
        <v>1</v>
      </c>
      <c r="J7528" s="88">
        <v>8.6094425684383497E-2</v>
      </c>
      <c r="K7528" s="146">
        <v>1.3162481453573496</v>
      </c>
      <c r="L7528" s="147">
        <v>1.7891204784308282E-8</v>
      </c>
      <c r="M7528" s="147">
        <v>3.0455909521200111E-2</v>
      </c>
      <c r="N7528" s="87">
        <v>4.7785097488327812</v>
      </c>
      <c r="O7528" s="88">
        <v>0.34745127578718332</v>
      </c>
      <c r="P7528" s="89">
        <v>72.71122045362641</v>
      </c>
    </row>
    <row r="7529" spans="1:16">
      <c r="A7529" s="75" t="s">
        <v>7788</v>
      </c>
      <c r="B7529" s="85">
        <v>7525</v>
      </c>
      <c r="C7529" s="85">
        <v>5247</v>
      </c>
      <c r="D7529" s="85">
        <v>7525</v>
      </c>
      <c r="E7529" s="86" t="s">
        <v>7787</v>
      </c>
      <c r="F7529" s="85" t="s">
        <v>38</v>
      </c>
      <c r="G7529" s="86" t="s">
        <v>7789</v>
      </c>
      <c r="H7529" s="85" t="s">
        <v>1</v>
      </c>
      <c r="I7529" s="85">
        <v>1</v>
      </c>
      <c r="J7529" s="88">
        <v>1.3277796666558901</v>
      </c>
      <c r="K7529" s="146">
        <v>1.3432805621421977</v>
      </c>
      <c r="L7529" s="147">
        <v>5.7631069880737457E-9</v>
      </c>
      <c r="M7529" s="147">
        <v>0.38945295675602709</v>
      </c>
      <c r="N7529" s="87">
        <v>47.058664518914632</v>
      </c>
      <c r="O7529" s="88">
        <v>1.0929081138195871</v>
      </c>
      <c r="P7529" s="89">
        <v>23.224375893206798</v>
      </c>
    </row>
    <row r="7530" spans="1:16">
      <c r="A7530" s="75" t="s">
        <v>7791</v>
      </c>
      <c r="B7530" s="85">
        <v>7526</v>
      </c>
      <c r="C7530" s="85">
        <v>5249</v>
      </c>
      <c r="D7530" s="85">
        <v>7526</v>
      </c>
      <c r="E7530" s="86" t="s">
        <v>7787</v>
      </c>
      <c r="F7530" s="85" t="s">
        <v>11</v>
      </c>
      <c r="G7530" s="86" t="s">
        <v>7789</v>
      </c>
      <c r="H7530" s="85" t="s">
        <v>1</v>
      </c>
      <c r="I7530" s="85">
        <v>1</v>
      </c>
      <c r="J7530" s="88">
        <v>1.179853504645914</v>
      </c>
      <c r="K7530" s="146">
        <v>1.0976388099646794</v>
      </c>
      <c r="L7530" s="147">
        <v>4.943893283014805E-9</v>
      </c>
      <c r="M7530" s="147">
        <v>0.39252723246458587</v>
      </c>
      <c r="N7530" s="87">
        <v>45.874157118975951</v>
      </c>
      <c r="O7530" s="88">
        <v>0.95802730295748884</v>
      </c>
      <c r="P7530" s="89">
        <v>20.883812654537007</v>
      </c>
    </row>
    <row r="7531" spans="1:16">
      <c r="A7531" s="75" t="s">
        <v>15088</v>
      </c>
      <c r="B7531" s="85">
        <v>7527</v>
      </c>
      <c r="C7531" s="85">
        <v>10064</v>
      </c>
      <c r="D7531" s="85">
        <v>7527</v>
      </c>
      <c r="E7531" s="86" t="s">
        <v>15089</v>
      </c>
      <c r="F7531" s="85" t="s">
        <v>38</v>
      </c>
      <c r="G7531" s="86" t="s">
        <v>7789</v>
      </c>
      <c r="H7531" s="85" t="s">
        <v>1</v>
      </c>
      <c r="I7531" s="85">
        <v>1</v>
      </c>
      <c r="J7531" s="88">
        <v>1.876244419650243</v>
      </c>
      <c r="K7531" s="146">
        <v>2.1142033202046293</v>
      </c>
      <c r="L7531" s="147">
        <v>8.6622560419075496E-9</v>
      </c>
      <c r="M7531" s="147">
        <v>0.39078031281669989</v>
      </c>
      <c r="N7531" s="87">
        <v>53.270155872655259</v>
      </c>
      <c r="O7531" s="88">
        <v>1.61245528054619</v>
      </c>
      <c r="P7531" s="89">
        <v>30.269392948667882</v>
      </c>
    </row>
    <row r="7532" spans="1:16">
      <c r="A7532" s="75" t="s">
        <v>15090</v>
      </c>
      <c r="B7532" s="85">
        <v>7528</v>
      </c>
      <c r="C7532" s="85">
        <v>10065</v>
      </c>
      <c r="D7532" s="85">
        <v>7528</v>
      </c>
      <c r="E7532" s="86" t="s">
        <v>15089</v>
      </c>
      <c r="F7532" s="85" t="s">
        <v>11</v>
      </c>
      <c r="G7532" s="86" t="s">
        <v>7789</v>
      </c>
      <c r="H7532" s="85" t="s">
        <v>1</v>
      </c>
      <c r="I7532" s="85">
        <v>1</v>
      </c>
      <c r="J7532" s="88">
        <v>1.2084265962153351</v>
      </c>
      <c r="K7532" s="146">
        <v>1.1293343833381955</v>
      </c>
      <c r="L7532" s="147">
        <v>5.0841709081303211E-9</v>
      </c>
      <c r="M7532" s="147">
        <v>0.39651863788135921</v>
      </c>
      <c r="N7532" s="87">
        <v>46.313413744884201</v>
      </c>
      <c r="O7532" s="88">
        <v>0.9836583358600296</v>
      </c>
      <c r="P7532" s="89">
        <v>21.239167150978691</v>
      </c>
    </row>
    <row r="7533" spans="1:16">
      <c r="A7533" s="75" t="s">
        <v>28131</v>
      </c>
      <c r="B7533" s="85">
        <v>7529</v>
      </c>
      <c r="C7533" s="85">
        <v>17693</v>
      </c>
      <c r="D7533" s="85">
        <v>7529</v>
      </c>
      <c r="E7533" s="86" t="s">
        <v>28124</v>
      </c>
      <c r="F7533" s="85" t="s">
        <v>243</v>
      </c>
      <c r="G7533" s="86" t="s">
        <v>7789</v>
      </c>
      <c r="H7533" s="85" t="s">
        <v>1</v>
      </c>
      <c r="I7533" s="85">
        <v>1</v>
      </c>
      <c r="J7533" s="88">
        <v>6.392085822626087</v>
      </c>
      <c r="K7533" s="146">
        <v>8.4625416581075434</v>
      </c>
      <c r="L7533" s="147">
        <v>3.232877929004219E-8</v>
      </c>
      <c r="M7533" s="147">
        <v>0.33142775860556711</v>
      </c>
      <c r="N7533" s="87">
        <v>102.716677980494</v>
      </c>
      <c r="O7533" s="88">
        <v>5.9118072791819127</v>
      </c>
      <c r="P7533" s="89">
        <v>57.554502301024286</v>
      </c>
    </row>
    <row r="7534" spans="1:16">
      <c r="A7534" s="75" t="s">
        <v>3953</v>
      </c>
      <c r="B7534" s="85">
        <v>7530</v>
      </c>
      <c r="C7534" s="85">
        <v>2153</v>
      </c>
      <c r="D7534" s="85">
        <v>7530</v>
      </c>
      <c r="E7534" s="86" t="s">
        <v>3954</v>
      </c>
      <c r="F7534" s="85" t="s">
        <v>232</v>
      </c>
      <c r="G7534" s="86" t="s">
        <v>3955</v>
      </c>
      <c r="H7534" s="85" t="s">
        <v>1</v>
      </c>
      <c r="I7534" s="85">
        <v>1</v>
      </c>
      <c r="J7534" s="88">
        <v>6.1554730465399048E-2</v>
      </c>
      <c r="K7534" s="146">
        <v>0.89439270501711143</v>
      </c>
      <c r="L7534" s="147">
        <v>1.201219498754389E-8</v>
      </c>
      <c r="M7534" s="147">
        <v>2.055086025134106E-2</v>
      </c>
      <c r="N7534" s="87">
        <v>3.223630085340158</v>
      </c>
      <c r="O7534" s="88">
        <v>0.23535367121496351</v>
      </c>
      <c r="P7534" s="89">
        <v>73.008895246778593</v>
      </c>
    </row>
    <row r="7535" spans="1:16">
      <c r="A7535" s="75" t="s">
        <v>3956</v>
      </c>
      <c r="B7535" s="85">
        <v>7531</v>
      </c>
      <c r="C7535" s="85">
        <v>2154</v>
      </c>
      <c r="D7535" s="85">
        <v>7531</v>
      </c>
      <c r="E7535" s="86" t="s">
        <v>3954</v>
      </c>
      <c r="F7535" s="85" t="s">
        <v>32</v>
      </c>
      <c r="G7535" s="86" t="s">
        <v>3955</v>
      </c>
      <c r="H7535" s="85" t="s">
        <v>1</v>
      </c>
      <c r="I7535" s="85">
        <v>1</v>
      </c>
      <c r="J7535" s="88">
        <v>0.42998453315359059</v>
      </c>
      <c r="K7535" s="146">
        <v>0.71507120283909287</v>
      </c>
      <c r="L7535" s="147">
        <v>1.166649004871586E-8</v>
      </c>
      <c r="M7535" s="147">
        <v>3.7051233302871883E-2</v>
      </c>
      <c r="N7535" s="87">
        <v>5.047974400757945</v>
      </c>
      <c r="O7535" s="88">
        <v>0.2754481450830118</v>
      </c>
      <c r="P7535" s="89">
        <v>54.566074075505156</v>
      </c>
    </row>
    <row r="7536" spans="1:16">
      <c r="A7536" s="75" t="s">
        <v>3957</v>
      </c>
      <c r="B7536" s="85">
        <v>7532</v>
      </c>
      <c r="C7536" s="85">
        <v>2155</v>
      </c>
      <c r="D7536" s="85">
        <v>7532</v>
      </c>
      <c r="E7536" s="86" t="s">
        <v>3954</v>
      </c>
      <c r="F7536" s="85" t="s">
        <v>283</v>
      </c>
      <c r="G7536" s="86" t="s">
        <v>3955</v>
      </c>
      <c r="H7536" s="85" t="s">
        <v>1</v>
      </c>
      <c r="I7536" s="85">
        <v>1</v>
      </c>
      <c r="J7536" s="88">
        <v>0.49202821405228842</v>
      </c>
      <c r="K7536" s="146">
        <v>1.3272058099448207</v>
      </c>
      <c r="L7536" s="147">
        <v>1.192536603190114E-8</v>
      </c>
      <c r="M7536" s="147">
        <v>3.609768933368656E-2</v>
      </c>
      <c r="N7536" s="87">
        <v>4.9781175199084586</v>
      </c>
      <c r="O7536" s="88">
        <v>0.31875702031579778</v>
      </c>
      <c r="P7536" s="89">
        <v>64.031638273107561</v>
      </c>
    </row>
    <row r="7537" spans="1:16">
      <c r="A7537" s="75" t="s">
        <v>3958</v>
      </c>
      <c r="B7537" s="85">
        <v>7533</v>
      </c>
      <c r="C7537" s="85">
        <v>2156</v>
      </c>
      <c r="D7537" s="85">
        <v>7533</v>
      </c>
      <c r="E7537" s="86" t="s">
        <v>3954</v>
      </c>
      <c r="F7537" s="85" t="s">
        <v>31</v>
      </c>
      <c r="G7537" s="86" t="s">
        <v>3955</v>
      </c>
      <c r="H7537" s="85" t="s">
        <v>1</v>
      </c>
      <c r="I7537" s="85">
        <v>1</v>
      </c>
      <c r="J7537" s="88">
        <v>3.5133789885123918</v>
      </c>
      <c r="K7537" s="146">
        <v>4.9623944623692493</v>
      </c>
      <c r="L7537" s="147">
        <v>9.3037597919684839E-8</v>
      </c>
      <c r="M7537" s="147">
        <v>0.33352852335982808</v>
      </c>
      <c r="N7537" s="87">
        <v>46.20205018599971</v>
      </c>
      <c r="O7537" s="88">
        <v>2.503282841236202</v>
      </c>
      <c r="P7537" s="89">
        <v>54.181206919574201</v>
      </c>
    </row>
    <row r="7538" spans="1:16">
      <c r="A7538" s="75" t="s">
        <v>3959</v>
      </c>
      <c r="B7538" s="85">
        <v>7534</v>
      </c>
      <c r="C7538" s="85">
        <v>2157</v>
      </c>
      <c r="D7538" s="85">
        <v>7534</v>
      </c>
      <c r="E7538" s="86" t="s">
        <v>3954</v>
      </c>
      <c r="F7538" s="85" t="s">
        <v>38</v>
      </c>
      <c r="G7538" s="86" t="s">
        <v>3955</v>
      </c>
      <c r="H7538" s="85" t="s">
        <v>1</v>
      </c>
      <c r="I7538" s="85">
        <v>1</v>
      </c>
      <c r="J7538" s="88">
        <v>0.88971401307555087</v>
      </c>
      <c r="K7538" s="146">
        <v>1.4834107012118369</v>
      </c>
      <c r="L7538" s="147">
        <v>1.459861563178487E-8</v>
      </c>
      <c r="M7538" s="147">
        <v>5.1296153594790603E-2</v>
      </c>
      <c r="N7538" s="87">
        <v>6.5940611016310307</v>
      </c>
      <c r="O7538" s="88">
        <v>0.68855892118280893</v>
      </c>
      <c r="P7538" s="89">
        <v>104.42107080452969</v>
      </c>
    </row>
    <row r="7539" spans="1:16">
      <c r="A7539" s="75" t="s">
        <v>3960</v>
      </c>
      <c r="B7539" s="85">
        <v>7535</v>
      </c>
      <c r="C7539" s="85">
        <v>2158</v>
      </c>
      <c r="D7539" s="85">
        <v>7535</v>
      </c>
      <c r="E7539" s="86" t="s">
        <v>3954</v>
      </c>
      <c r="F7539" s="85" t="s">
        <v>139</v>
      </c>
      <c r="G7539" s="86" t="s">
        <v>3955</v>
      </c>
      <c r="H7539" s="85" t="s">
        <v>1</v>
      </c>
      <c r="I7539" s="85">
        <v>1</v>
      </c>
      <c r="J7539" s="88">
        <v>2.657645155178435</v>
      </c>
      <c r="K7539" s="146">
        <v>3.6481302043777504</v>
      </c>
      <c r="L7539" s="147">
        <v>2.320936410547828E-8</v>
      </c>
      <c r="M7539" s="147">
        <v>0.22039169387093549</v>
      </c>
      <c r="N7539" s="87">
        <v>31.846581995092279</v>
      </c>
      <c r="O7539" s="88">
        <v>1.917674707332738</v>
      </c>
      <c r="P7539" s="89">
        <v>60.216029074274324</v>
      </c>
    </row>
    <row r="7540" spans="1:16">
      <c r="A7540" s="75" t="s">
        <v>15091</v>
      </c>
      <c r="B7540" s="85">
        <v>7536</v>
      </c>
      <c r="C7540" s="85">
        <v>10066</v>
      </c>
      <c r="D7540" s="85">
        <v>7536</v>
      </c>
      <c r="E7540" s="86" t="s">
        <v>15092</v>
      </c>
      <c r="F7540" s="85" t="s">
        <v>55</v>
      </c>
      <c r="G7540" s="86" t="s">
        <v>3955</v>
      </c>
      <c r="H7540" s="85" t="s">
        <v>1</v>
      </c>
      <c r="I7540" s="85">
        <v>1</v>
      </c>
      <c r="J7540" s="88">
        <v>1.1061749528325699</v>
      </c>
      <c r="K7540" s="146">
        <v>1.9978490924338939</v>
      </c>
      <c r="L7540" s="147">
        <v>2.0431371683291859E-8</v>
      </c>
      <c r="M7540" s="147">
        <v>8.2950241506672587E-2</v>
      </c>
      <c r="N7540" s="87">
        <v>11.765017476198731</v>
      </c>
      <c r="O7540" s="88">
        <v>0.89119127408187759</v>
      </c>
      <c r="P7540" s="89">
        <v>75.749252041895048</v>
      </c>
    </row>
    <row r="7541" spans="1:16">
      <c r="A7541" s="75" t="s">
        <v>27950</v>
      </c>
      <c r="B7541" s="85">
        <v>7537</v>
      </c>
      <c r="C7541" s="85">
        <v>17543</v>
      </c>
      <c r="D7541" s="85">
        <v>7537</v>
      </c>
      <c r="E7541" s="86" t="s">
        <v>27948</v>
      </c>
      <c r="F7541" s="85" t="s">
        <v>232</v>
      </c>
      <c r="G7541" s="86" t="s">
        <v>3955</v>
      </c>
      <c r="H7541" s="85" t="s">
        <v>1</v>
      </c>
      <c r="I7541" s="85">
        <v>1</v>
      </c>
      <c r="J7541" s="88">
        <v>7.8456851343558343E-2</v>
      </c>
      <c r="K7541" s="146">
        <v>1.0476469634964549</v>
      </c>
      <c r="L7541" s="147">
        <v>1.281428453400711E-8</v>
      </c>
      <c r="M7541" s="147">
        <v>2.1849555312324551E-2</v>
      </c>
      <c r="N7541" s="87">
        <v>3.4287941501836978</v>
      </c>
      <c r="O7541" s="88">
        <v>0.2507131703213476</v>
      </c>
      <c r="P7541" s="89">
        <v>73.119924772362211</v>
      </c>
    </row>
    <row r="7542" spans="1:16">
      <c r="A7542" s="75" t="s">
        <v>27955</v>
      </c>
      <c r="B7542" s="85">
        <v>7538</v>
      </c>
      <c r="C7542" s="85">
        <v>17547</v>
      </c>
      <c r="D7542" s="85">
        <v>7538</v>
      </c>
      <c r="E7542" s="86" t="s">
        <v>27953</v>
      </c>
      <c r="F7542" s="85" t="s">
        <v>232</v>
      </c>
      <c r="G7542" s="86" t="s">
        <v>3955</v>
      </c>
      <c r="H7542" s="85" t="s">
        <v>1</v>
      </c>
      <c r="I7542" s="85">
        <v>1</v>
      </c>
      <c r="J7542" s="88">
        <v>0.10540683443084641</v>
      </c>
      <c r="K7542" s="146">
        <v>1.4317369300149185</v>
      </c>
      <c r="L7542" s="147">
        <v>1.7456537332152019E-8</v>
      </c>
      <c r="M7542" s="147">
        <v>2.9763689002566429E-2</v>
      </c>
      <c r="N7542" s="87">
        <v>4.6727353775428124</v>
      </c>
      <c r="O7542" s="88">
        <v>0.33996942996579349</v>
      </c>
      <c r="P7542" s="89">
        <v>72.755977494400412</v>
      </c>
    </row>
    <row r="7543" spans="1:16">
      <c r="A7543" s="75" t="s">
        <v>27959</v>
      </c>
      <c r="B7543" s="85">
        <v>7539</v>
      </c>
      <c r="C7543" s="85">
        <v>17550</v>
      </c>
      <c r="D7543" s="85">
        <v>7539</v>
      </c>
      <c r="E7543" s="86" t="s">
        <v>27957</v>
      </c>
      <c r="F7543" s="85" t="s">
        <v>232</v>
      </c>
      <c r="G7543" s="86" t="s">
        <v>3955</v>
      </c>
      <c r="H7543" s="85" t="s">
        <v>1</v>
      </c>
      <c r="I7543" s="85">
        <v>1</v>
      </c>
      <c r="J7543" s="88">
        <v>6.79347865312869E-2</v>
      </c>
      <c r="K7543" s="146">
        <v>1.0660125692375857</v>
      </c>
      <c r="L7543" s="147">
        <v>1.58322615871375E-8</v>
      </c>
      <c r="M7543" s="147">
        <v>2.7250619172600792E-2</v>
      </c>
      <c r="N7543" s="87">
        <v>4.2715322768896833</v>
      </c>
      <c r="O7543" s="88">
        <v>0.31257823868161122</v>
      </c>
      <c r="P7543" s="89">
        <v>73.177075208528009</v>
      </c>
    </row>
    <row r="7544" spans="1:16">
      <c r="A7544" s="75" t="s">
        <v>27963</v>
      </c>
      <c r="B7544" s="85">
        <v>7540</v>
      </c>
      <c r="C7544" s="85">
        <v>17554</v>
      </c>
      <c r="D7544" s="85">
        <v>7540</v>
      </c>
      <c r="E7544" s="86" t="s">
        <v>27957</v>
      </c>
      <c r="F7544" s="85" t="s">
        <v>235</v>
      </c>
      <c r="G7544" s="86" t="s">
        <v>3955</v>
      </c>
      <c r="H7544" s="85" t="s">
        <v>1</v>
      </c>
      <c r="I7544" s="85">
        <v>1</v>
      </c>
      <c r="J7544" s="88">
        <v>0.25998846822129051</v>
      </c>
      <c r="K7544" s="146">
        <v>2.0868473811773209</v>
      </c>
      <c r="L7544" s="147">
        <v>9.5678595686467081E-9</v>
      </c>
      <c r="M7544" s="147">
        <v>1.9904992301864561E-2</v>
      </c>
      <c r="N7544" s="87">
        <v>2.5968843451667531</v>
      </c>
      <c r="O7544" s="88">
        <v>6.2418076297359217E-2</v>
      </c>
      <c r="P7544" s="89">
        <v>24.035755159266124</v>
      </c>
    </row>
    <row r="7545" spans="1:16">
      <c r="A7545" s="75" t="s">
        <v>27967</v>
      </c>
      <c r="B7545" s="85">
        <v>7541</v>
      </c>
      <c r="C7545" s="85">
        <v>17558</v>
      </c>
      <c r="D7545" s="85">
        <v>7541</v>
      </c>
      <c r="E7545" s="86" t="s">
        <v>27957</v>
      </c>
      <c r="F7545" s="85" t="s">
        <v>38</v>
      </c>
      <c r="G7545" s="86" t="s">
        <v>3955</v>
      </c>
      <c r="H7545" s="85" t="s">
        <v>1</v>
      </c>
      <c r="I7545" s="85">
        <v>1</v>
      </c>
      <c r="J7545" s="88">
        <v>0.94948116779660907</v>
      </c>
      <c r="K7545" s="146">
        <v>1.7408122091305271</v>
      </c>
      <c r="L7545" s="147">
        <v>1.6916646324243701E-8</v>
      </c>
      <c r="M7545" s="147">
        <v>3.7309114793638139E-2</v>
      </c>
      <c r="N7545" s="87">
        <v>4.9868137870046763</v>
      </c>
      <c r="O7545" s="88">
        <v>0.74304383913650351</v>
      </c>
      <c r="P7545" s="89">
        <v>149.00172151461302</v>
      </c>
    </row>
    <row r="7546" spans="1:16">
      <c r="A7546" s="75" t="s">
        <v>27972</v>
      </c>
      <c r="B7546" s="85">
        <v>7542</v>
      </c>
      <c r="C7546" s="85">
        <v>17562</v>
      </c>
      <c r="D7546" s="85">
        <v>7542</v>
      </c>
      <c r="E7546" s="86" t="s">
        <v>27970</v>
      </c>
      <c r="F7546" s="85" t="s">
        <v>232</v>
      </c>
      <c r="G7546" s="86" t="s">
        <v>3955</v>
      </c>
      <c r="H7546" s="85" t="s">
        <v>1</v>
      </c>
      <c r="I7546" s="85">
        <v>1</v>
      </c>
      <c r="J7546" s="88">
        <v>0.1158554617234298</v>
      </c>
      <c r="K7546" s="146">
        <v>1.7712475042463081</v>
      </c>
      <c r="L7546" s="147">
        <v>2.4075818783822271E-8</v>
      </c>
      <c r="M7546" s="147">
        <v>4.0983878244577929E-2</v>
      </c>
      <c r="N7546" s="87">
        <v>6.4303402792934961</v>
      </c>
      <c r="O7546" s="88">
        <v>0.46755788963954342</v>
      </c>
      <c r="P7546" s="89">
        <v>72.711220453626481</v>
      </c>
    </row>
    <row r="7547" spans="1:16">
      <c r="A7547" s="75" t="s">
        <v>7692</v>
      </c>
      <c r="B7547" s="85">
        <v>7543</v>
      </c>
      <c r="C7547" s="85">
        <v>5194</v>
      </c>
      <c r="D7547" s="85">
        <v>7543</v>
      </c>
      <c r="E7547" s="86" t="s">
        <v>7693</v>
      </c>
      <c r="F7547" s="85" t="s">
        <v>32</v>
      </c>
      <c r="G7547" s="86" t="s">
        <v>7694</v>
      </c>
      <c r="H7547" s="85" t="s">
        <v>1</v>
      </c>
      <c r="I7547" s="85">
        <v>1</v>
      </c>
      <c r="J7547" s="88">
        <v>0.42998453315359059</v>
      </c>
      <c r="K7547" s="146">
        <v>0.71507120283909287</v>
      </c>
      <c r="L7547" s="147">
        <v>1.166649004871586E-8</v>
      </c>
      <c r="M7547" s="147">
        <v>3.7051233302871883E-2</v>
      </c>
      <c r="N7547" s="87">
        <v>5.047974400757945</v>
      </c>
      <c r="O7547" s="88">
        <v>0.2754481450830118</v>
      </c>
      <c r="P7547" s="89">
        <v>54.566074075505156</v>
      </c>
    </row>
    <row r="7548" spans="1:16">
      <c r="A7548" s="75" t="s">
        <v>7695</v>
      </c>
      <c r="B7548" s="85">
        <v>7544</v>
      </c>
      <c r="C7548" s="85">
        <v>5195</v>
      </c>
      <c r="D7548" s="85">
        <v>7544</v>
      </c>
      <c r="E7548" s="86" t="s">
        <v>7693</v>
      </c>
      <c r="F7548" s="85" t="s">
        <v>38</v>
      </c>
      <c r="G7548" s="86" t="s">
        <v>7694</v>
      </c>
      <c r="H7548" s="85" t="s">
        <v>1</v>
      </c>
      <c r="I7548" s="85">
        <v>1</v>
      </c>
      <c r="J7548" s="88">
        <v>1.1061749528325699</v>
      </c>
      <c r="K7548" s="146">
        <v>1.9978490924338939</v>
      </c>
      <c r="L7548" s="147">
        <v>2.0431371683291859E-8</v>
      </c>
      <c r="M7548" s="147">
        <v>8.2950241506672587E-2</v>
      </c>
      <c r="N7548" s="87">
        <v>11.765017476198731</v>
      </c>
      <c r="O7548" s="88">
        <v>0.89119127408187759</v>
      </c>
      <c r="P7548" s="89">
        <v>75.749252041895048</v>
      </c>
    </row>
    <row r="7549" spans="1:16">
      <c r="A7549" s="75" t="s">
        <v>15093</v>
      </c>
      <c r="B7549" s="85">
        <v>7545</v>
      </c>
      <c r="C7549" s="85">
        <v>10067</v>
      </c>
      <c r="D7549" s="85">
        <v>7545</v>
      </c>
      <c r="E7549" s="86" t="s">
        <v>15094</v>
      </c>
      <c r="F7549" s="85" t="s">
        <v>32</v>
      </c>
      <c r="G7549" s="86" t="s">
        <v>7694</v>
      </c>
      <c r="H7549" s="85" t="s">
        <v>1</v>
      </c>
      <c r="I7549" s="85">
        <v>1</v>
      </c>
      <c r="J7549" s="88">
        <v>0.43789964636879991</v>
      </c>
      <c r="K7549" s="146">
        <v>0.72578018974316327</v>
      </c>
      <c r="L7549" s="147">
        <v>1.173397861005437E-8</v>
      </c>
      <c r="M7549" s="147">
        <v>3.8045405243856259E-2</v>
      </c>
      <c r="N7549" s="87">
        <v>5.1834122517899832</v>
      </c>
      <c r="O7549" s="88">
        <v>0.28242186904621791</v>
      </c>
      <c r="P7549" s="89">
        <v>54.485704653086273</v>
      </c>
    </row>
    <row r="7550" spans="1:16">
      <c r="A7550" s="75" t="s">
        <v>15095</v>
      </c>
      <c r="B7550" s="85">
        <v>7546</v>
      </c>
      <c r="C7550" s="85">
        <v>10068</v>
      </c>
      <c r="D7550" s="85">
        <v>7546</v>
      </c>
      <c r="E7550" s="86" t="s">
        <v>15094</v>
      </c>
      <c r="F7550" s="85" t="s">
        <v>38</v>
      </c>
      <c r="G7550" s="86" t="s">
        <v>7694</v>
      </c>
      <c r="H7550" s="85" t="s">
        <v>1</v>
      </c>
      <c r="I7550" s="85">
        <v>1</v>
      </c>
      <c r="J7550" s="88">
        <v>1.134928930428249</v>
      </c>
      <c r="K7550" s="146">
        <v>2.0414078417469264</v>
      </c>
      <c r="L7550" s="147">
        <v>2.0622683184494238E-8</v>
      </c>
      <c r="M7550" s="147">
        <v>8.6179158708780859E-2</v>
      </c>
      <c r="N7550" s="87">
        <v>12.165503964476089</v>
      </c>
      <c r="O7550" s="88">
        <v>0.91711646373938427</v>
      </c>
      <c r="P7550" s="89">
        <v>75.38663966716156</v>
      </c>
    </row>
    <row r="7551" spans="1:16">
      <c r="A7551" s="75" t="s">
        <v>7706</v>
      </c>
      <c r="B7551" s="85">
        <v>7547</v>
      </c>
      <c r="C7551" s="85">
        <v>5202</v>
      </c>
      <c r="D7551" s="85">
        <v>7547</v>
      </c>
      <c r="E7551" s="86" t="s">
        <v>7707</v>
      </c>
      <c r="F7551" s="85" t="s">
        <v>55</v>
      </c>
      <c r="G7551" s="86" t="s">
        <v>7708</v>
      </c>
      <c r="H7551" s="85" t="s">
        <v>1</v>
      </c>
      <c r="I7551" s="85">
        <v>1</v>
      </c>
      <c r="J7551" s="88">
        <v>8.5947792981149753</v>
      </c>
      <c r="K7551" s="146">
        <v>11.744769256996857</v>
      </c>
      <c r="L7551" s="147">
        <v>4.7221918588567571E-8</v>
      </c>
      <c r="M7551" s="147">
        <v>0.96147424075234267</v>
      </c>
      <c r="N7551" s="87">
        <v>159.08211577864489</v>
      </c>
      <c r="O7551" s="88">
        <v>7.4916154470849463</v>
      </c>
      <c r="P7551" s="89">
        <v>47.092757161396875</v>
      </c>
    </row>
    <row r="7552" spans="1:16">
      <c r="A7552" s="75" t="s">
        <v>15096</v>
      </c>
      <c r="B7552" s="85">
        <v>7548</v>
      </c>
      <c r="C7552" s="85">
        <v>10069</v>
      </c>
      <c r="D7552" s="85">
        <v>7548</v>
      </c>
      <c r="E7552" s="86" t="s">
        <v>15097</v>
      </c>
      <c r="F7552" s="85" t="s">
        <v>55</v>
      </c>
      <c r="G7552" s="86" t="s">
        <v>7708</v>
      </c>
      <c r="H7552" s="85" t="s">
        <v>1</v>
      </c>
      <c r="I7552" s="85">
        <v>1</v>
      </c>
      <c r="J7552" s="88">
        <v>8.6491993989343499</v>
      </c>
      <c r="K7552" s="146">
        <v>11.821036400138885</v>
      </c>
      <c r="L7552" s="147">
        <v>4.7529146942937639E-8</v>
      </c>
      <c r="M7552" s="147">
        <v>0.96845191016848153</v>
      </c>
      <c r="N7552" s="87">
        <v>159.86618476618989</v>
      </c>
      <c r="O7552" s="88">
        <v>7.5410265698622334</v>
      </c>
      <c r="P7552" s="89">
        <v>47.170867190527247</v>
      </c>
    </row>
    <row r="7553" spans="1:16">
      <c r="A7553" s="75" t="s">
        <v>7735</v>
      </c>
      <c r="B7553" s="85">
        <v>7549</v>
      </c>
      <c r="C7553" s="85">
        <v>5218</v>
      </c>
      <c r="D7553" s="85">
        <v>7549</v>
      </c>
      <c r="E7553" s="86" t="s">
        <v>7736</v>
      </c>
      <c r="F7553" s="85" t="s">
        <v>38</v>
      </c>
      <c r="G7553" s="86" t="s">
        <v>7737</v>
      </c>
      <c r="H7553" s="85" t="s">
        <v>1</v>
      </c>
      <c r="I7553" s="85">
        <v>1</v>
      </c>
      <c r="J7553" s="88">
        <v>3.2143831465058619</v>
      </c>
      <c r="K7553" s="146">
        <v>3.3840932867675293</v>
      </c>
      <c r="L7553" s="147">
        <v>1.569253533783437E-8</v>
      </c>
      <c r="M7553" s="147">
        <v>0.52196337479203081</v>
      </c>
      <c r="N7553" s="87">
        <v>68.620574315886685</v>
      </c>
      <c r="O7553" s="88">
        <v>2.5579111044087441</v>
      </c>
      <c r="P7553" s="89">
        <v>37.276154125928812</v>
      </c>
    </row>
    <row r="7554" spans="1:16">
      <c r="A7554" s="75" t="s">
        <v>7738</v>
      </c>
      <c r="B7554" s="85">
        <v>7550</v>
      </c>
      <c r="C7554" s="85">
        <v>5219</v>
      </c>
      <c r="D7554" s="85">
        <v>7550</v>
      </c>
      <c r="E7554" s="86" t="s">
        <v>7736</v>
      </c>
      <c r="F7554" s="85" t="s">
        <v>11</v>
      </c>
      <c r="G7554" s="86" t="s">
        <v>7737</v>
      </c>
      <c r="H7554" s="85" t="s">
        <v>1</v>
      </c>
      <c r="I7554" s="85">
        <v>1</v>
      </c>
      <c r="J7554" s="88">
        <v>2.6278968403354388</v>
      </c>
      <c r="K7554" s="146">
        <v>2.529885506483271</v>
      </c>
      <c r="L7554" s="147">
        <v>1.3170005239171201E-8</v>
      </c>
      <c r="M7554" s="147">
        <v>0.50837301557048553</v>
      </c>
      <c r="N7554" s="87">
        <v>65.553758520118706</v>
      </c>
      <c r="O7554" s="88">
        <v>2.0435884422897388</v>
      </c>
      <c r="P7554" s="89">
        <v>31.174237578804171</v>
      </c>
    </row>
    <row r="7555" spans="1:16">
      <c r="A7555" s="75" t="s">
        <v>15106</v>
      </c>
      <c r="B7555" s="85">
        <v>7551</v>
      </c>
      <c r="C7555" s="85">
        <v>10075</v>
      </c>
      <c r="D7555" s="85">
        <v>7551</v>
      </c>
      <c r="E7555" s="86" t="s">
        <v>15107</v>
      </c>
      <c r="F7555" s="85" t="s">
        <v>55</v>
      </c>
      <c r="G7555" s="86" t="s">
        <v>7737</v>
      </c>
      <c r="H7555" s="85" t="s">
        <v>1</v>
      </c>
      <c r="I7555" s="85">
        <v>1</v>
      </c>
      <c r="J7555" s="88">
        <v>3.212577248106359</v>
      </c>
      <c r="K7555" s="146">
        <v>3.3573973996115773</v>
      </c>
      <c r="L7555" s="147">
        <v>1.575114208125044E-8</v>
      </c>
      <c r="M7555" s="147">
        <v>0.53318863287876317</v>
      </c>
      <c r="N7555" s="87">
        <v>69.588580998390043</v>
      </c>
      <c r="O7555" s="88">
        <v>2.5592504733300809</v>
      </c>
      <c r="P7555" s="89">
        <v>36.776873972890613</v>
      </c>
    </row>
    <row r="7556" spans="1:16">
      <c r="A7556" s="75" t="s">
        <v>7711</v>
      </c>
      <c r="B7556" s="85">
        <v>7552</v>
      </c>
      <c r="C7556" s="85">
        <v>5204</v>
      </c>
      <c r="D7556" s="85">
        <v>7552</v>
      </c>
      <c r="E7556" s="86" t="s">
        <v>7712</v>
      </c>
      <c r="F7556" s="85" t="s">
        <v>38</v>
      </c>
      <c r="G7556" s="86" t="s">
        <v>7713</v>
      </c>
      <c r="H7556" s="85" t="s">
        <v>1</v>
      </c>
      <c r="I7556" s="85">
        <v>1</v>
      </c>
      <c r="J7556" s="88">
        <v>3.0074054819809071</v>
      </c>
      <c r="K7556" s="146">
        <v>3.1698629907730402</v>
      </c>
      <c r="L7556" s="147">
        <v>1.7119565241791561E-8</v>
      </c>
      <c r="M7556" s="147">
        <v>0.38160352000380499</v>
      </c>
      <c r="N7556" s="87">
        <v>51.448520153216407</v>
      </c>
      <c r="O7556" s="88">
        <v>2.400764009736184</v>
      </c>
      <c r="P7556" s="89">
        <v>46.663422049586309</v>
      </c>
    </row>
    <row r="7557" spans="1:16">
      <c r="A7557" s="75" t="s">
        <v>7714</v>
      </c>
      <c r="B7557" s="85">
        <v>7553</v>
      </c>
      <c r="C7557" s="85">
        <v>5205</v>
      </c>
      <c r="D7557" s="85">
        <v>7553</v>
      </c>
      <c r="E7557" s="86" t="s">
        <v>7712</v>
      </c>
      <c r="F7557" s="85" t="s">
        <v>11</v>
      </c>
      <c r="G7557" s="86" t="s">
        <v>7713</v>
      </c>
      <c r="H7557" s="85" t="s">
        <v>1</v>
      </c>
      <c r="I7557" s="85">
        <v>1</v>
      </c>
      <c r="J7557" s="88">
        <v>2.565317723217031</v>
      </c>
      <c r="K7557" s="146">
        <v>2.500338884715859</v>
      </c>
      <c r="L7557" s="147">
        <v>1.517009291821291E-8</v>
      </c>
      <c r="M7557" s="147">
        <v>0.37411280199412389</v>
      </c>
      <c r="N7557" s="87">
        <v>49.367473796763868</v>
      </c>
      <c r="O7557" s="88">
        <v>2.0167545316829458</v>
      </c>
      <c r="P7557" s="89">
        <v>40.85188843134906</v>
      </c>
    </row>
    <row r="7558" spans="1:16">
      <c r="A7558" s="75" t="s">
        <v>15098</v>
      </c>
      <c r="B7558" s="85">
        <v>7554</v>
      </c>
      <c r="C7558" s="85">
        <v>10070</v>
      </c>
      <c r="D7558" s="85">
        <v>7554</v>
      </c>
      <c r="E7558" s="86" t="s">
        <v>15099</v>
      </c>
      <c r="F7558" s="85" t="s">
        <v>55</v>
      </c>
      <c r="G7558" s="86" t="s">
        <v>7713</v>
      </c>
      <c r="H7558" s="85" t="s">
        <v>1</v>
      </c>
      <c r="I7558" s="85">
        <v>1</v>
      </c>
      <c r="J7558" s="88">
        <v>3.0307249308301398</v>
      </c>
      <c r="K7558" s="146">
        <v>3.1753020629325959</v>
      </c>
      <c r="L7558" s="147">
        <v>1.7277884038072351E-8</v>
      </c>
      <c r="M7558" s="147">
        <v>0.39389011566140197</v>
      </c>
      <c r="N7558" s="87">
        <v>52.58805071816068</v>
      </c>
      <c r="O7558" s="88">
        <v>2.424777872684964</v>
      </c>
      <c r="P7558" s="89">
        <v>46.10891332862419</v>
      </c>
    </row>
    <row r="7559" spans="1:16">
      <c r="A7559" s="75" t="s">
        <v>7715</v>
      </c>
      <c r="B7559" s="85">
        <v>7555</v>
      </c>
      <c r="C7559" s="85">
        <v>5206</v>
      </c>
      <c r="D7559" s="85">
        <v>7555</v>
      </c>
      <c r="E7559" s="86" t="s">
        <v>7716</v>
      </c>
      <c r="F7559" s="85" t="s">
        <v>38</v>
      </c>
      <c r="G7559" s="86" t="s">
        <v>7717</v>
      </c>
      <c r="H7559" s="85" t="s">
        <v>1</v>
      </c>
      <c r="I7559" s="85">
        <v>1</v>
      </c>
      <c r="J7559" s="88">
        <v>3.1229511534730992</v>
      </c>
      <c r="K7559" s="146">
        <v>5.0163527555283318</v>
      </c>
      <c r="L7559" s="147">
        <v>4.4093253066516731E-8</v>
      </c>
      <c r="M7559" s="147">
        <v>0.32265276610306232</v>
      </c>
      <c r="N7559" s="87">
        <v>48.194590246847007</v>
      </c>
      <c r="O7559" s="88">
        <v>2.5972412533065619</v>
      </c>
      <c r="P7559" s="89">
        <v>53.890721759512807</v>
      </c>
    </row>
    <row r="7560" spans="1:16">
      <c r="A7560" s="75" t="s">
        <v>7718</v>
      </c>
      <c r="B7560" s="85">
        <v>7556</v>
      </c>
      <c r="C7560" s="85">
        <v>5207</v>
      </c>
      <c r="D7560" s="85">
        <v>7556</v>
      </c>
      <c r="E7560" s="86" t="s">
        <v>7716</v>
      </c>
      <c r="F7560" s="85" t="s">
        <v>11</v>
      </c>
      <c r="G7560" s="86" t="s">
        <v>7717</v>
      </c>
      <c r="H7560" s="85" t="s">
        <v>1</v>
      </c>
      <c r="I7560" s="85">
        <v>1</v>
      </c>
      <c r="J7560" s="88">
        <v>2.786347899398077</v>
      </c>
      <c r="K7560" s="146">
        <v>4.4597152630620602</v>
      </c>
      <c r="L7560" s="147">
        <v>4.2504682223386782E-8</v>
      </c>
      <c r="M7560" s="147">
        <v>0.32334275894730408</v>
      </c>
      <c r="N7560" s="87">
        <v>47.095583941652862</v>
      </c>
      <c r="O7560" s="88">
        <v>2.3057564324662732</v>
      </c>
      <c r="P7560" s="89">
        <v>48.959079376166038</v>
      </c>
    </row>
    <row r="7561" spans="1:16">
      <c r="A7561" s="75" t="s">
        <v>7719</v>
      </c>
      <c r="B7561" s="85">
        <v>7557</v>
      </c>
      <c r="C7561" s="85">
        <v>5208</v>
      </c>
      <c r="D7561" s="85">
        <v>7557</v>
      </c>
      <c r="E7561" s="86" t="s">
        <v>7720</v>
      </c>
      <c r="F7561" s="85" t="s">
        <v>38</v>
      </c>
      <c r="G7561" s="86" t="s">
        <v>7717</v>
      </c>
      <c r="H7561" s="85" t="s">
        <v>1</v>
      </c>
      <c r="I7561" s="85">
        <v>1</v>
      </c>
      <c r="J7561" s="88">
        <v>3.4856165859092161</v>
      </c>
      <c r="K7561" s="146">
        <v>3.6939648095039765</v>
      </c>
      <c r="L7561" s="147">
        <v>2.446657748811255E-8</v>
      </c>
      <c r="M7561" s="147">
        <v>0.27718957214434092</v>
      </c>
      <c r="N7561" s="87">
        <v>40.609063765257957</v>
      </c>
      <c r="O7561" s="88">
        <v>3.0636645339616262</v>
      </c>
      <c r="P7561" s="89">
        <v>75.442875306636992</v>
      </c>
    </row>
    <row r="7562" spans="1:16">
      <c r="A7562" s="75" t="s">
        <v>7721</v>
      </c>
      <c r="B7562" s="85">
        <v>7558</v>
      </c>
      <c r="C7562" s="85">
        <v>5209</v>
      </c>
      <c r="D7562" s="85">
        <v>7558</v>
      </c>
      <c r="E7562" s="86" t="s">
        <v>7720</v>
      </c>
      <c r="F7562" s="85" t="s">
        <v>11</v>
      </c>
      <c r="G7562" s="86" t="s">
        <v>7717</v>
      </c>
      <c r="H7562" s="85" t="s">
        <v>1</v>
      </c>
      <c r="I7562" s="85">
        <v>1</v>
      </c>
      <c r="J7562" s="88">
        <v>3.1097598282054788</v>
      </c>
      <c r="K7562" s="146">
        <v>3.073635030427297</v>
      </c>
      <c r="L7562" s="147">
        <v>2.268925912614259E-8</v>
      </c>
      <c r="M7562" s="147">
        <v>0.2779387510808809</v>
      </c>
      <c r="N7562" s="87">
        <v>39.330274137427708</v>
      </c>
      <c r="O7562" s="88">
        <v>2.7418426495540089</v>
      </c>
      <c r="P7562" s="89">
        <v>69.713286003892875</v>
      </c>
    </row>
    <row r="7563" spans="1:16">
      <c r="A7563" s="75" t="s">
        <v>7722</v>
      </c>
      <c r="B7563" s="85">
        <v>7559</v>
      </c>
      <c r="C7563" s="85">
        <v>5210</v>
      </c>
      <c r="D7563" s="85">
        <v>7559</v>
      </c>
      <c r="E7563" s="86" t="s">
        <v>7723</v>
      </c>
      <c r="F7563" s="85" t="s">
        <v>38</v>
      </c>
      <c r="G7563" s="86" t="s">
        <v>7717</v>
      </c>
      <c r="H7563" s="85" t="s">
        <v>1</v>
      </c>
      <c r="I7563" s="85">
        <v>1</v>
      </c>
      <c r="J7563" s="88">
        <v>2.610687174013067</v>
      </c>
      <c r="K7563" s="146">
        <v>3.0292838844193244</v>
      </c>
      <c r="L7563" s="147">
        <v>1.1436291851067411E-8</v>
      </c>
      <c r="M7563" s="147">
        <v>0.62155831679991969</v>
      </c>
      <c r="N7563" s="87">
        <v>78.235376457078473</v>
      </c>
      <c r="O7563" s="88">
        <v>2.2305890544003431</v>
      </c>
      <c r="P7563" s="89">
        <v>28.511258658339681</v>
      </c>
    </row>
    <row r="7564" spans="1:16">
      <c r="A7564" s="75" t="s">
        <v>7724</v>
      </c>
      <c r="B7564" s="85">
        <v>7560</v>
      </c>
      <c r="C7564" s="85">
        <v>5211</v>
      </c>
      <c r="D7564" s="85">
        <v>7560</v>
      </c>
      <c r="E7564" s="86" t="s">
        <v>7723</v>
      </c>
      <c r="F7564" s="85" t="s">
        <v>11</v>
      </c>
      <c r="G7564" s="86" t="s">
        <v>7717</v>
      </c>
      <c r="H7564" s="85" t="s">
        <v>1</v>
      </c>
      <c r="I7564" s="85">
        <v>1</v>
      </c>
      <c r="J7564" s="88">
        <v>2.243206505958975</v>
      </c>
      <c r="K7564" s="146">
        <v>2.4613493799099468</v>
      </c>
      <c r="L7564" s="147">
        <v>9.7643243188834495E-9</v>
      </c>
      <c r="M7564" s="147">
        <v>0.6177802889191315</v>
      </c>
      <c r="N7564" s="87">
        <v>76.538268700474873</v>
      </c>
      <c r="O7564" s="88">
        <v>1.909890811240516</v>
      </c>
      <c r="P7564" s="89">
        <v>24.953410152438764</v>
      </c>
    </row>
    <row r="7565" spans="1:16">
      <c r="A7565" s="75" t="s">
        <v>15100</v>
      </c>
      <c r="B7565" s="85">
        <v>7561</v>
      </c>
      <c r="C7565" s="85">
        <v>10071</v>
      </c>
      <c r="D7565" s="85">
        <v>7561</v>
      </c>
      <c r="E7565" s="86" t="s">
        <v>15101</v>
      </c>
      <c r="F7565" s="85" t="s">
        <v>38</v>
      </c>
      <c r="G7565" s="86" t="s">
        <v>7717</v>
      </c>
      <c r="H7565" s="85" t="s">
        <v>1</v>
      </c>
      <c r="I7565" s="85">
        <v>1</v>
      </c>
      <c r="J7565" s="88">
        <v>2.773245536706602</v>
      </c>
      <c r="K7565" s="146">
        <v>3.2427952574316268</v>
      </c>
      <c r="L7565" s="147">
        <v>1.3550548007526309E-8</v>
      </c>
      <c r="M7565" s="147">
        <v>0.60794001528210884</v>
      </c>
      <c r="N7565" s="87">
        <v>76.836978559493247</v>
      </c>
      <c r="O7565" s="88">
        <v>2.3775076480070618</v>
      </c>
      <c r="P7565" s="89">
        <v>30.942232406577624</v>
      </c>
    </row>
    <row r="7566" spans="1:16">
      <c r="A7566" s="75" t="s">
        <v>15102</v>
      </c>
      <c r="B7566" s="85">
        <v>7562</v>
      </c>
      <c r="C7566" s="85">
        <v>10072</v>
      </c>
      <c r="D7566" s="85">
        <v>7562</v>
      </c>
      <c r="E7566" s="86" t="s">
        <v>15101</v>
      </c>
      <c r="F7566" s="85" t="s">
        <v>11</v>
      </c>
      <c r="G7566" s="86" t="s">
        <v>7717</v>
      </c>
      <c r="H7566" s="85" t="s">
        <v>1</v>
      </c>
      <c r="I7566" s="85">
        <v>1</v>
      </c>
      <c r="J7566" s="88">
        <v>2.334428626095328</v>
      </c>
      <c r="K7566" s="146">
        <v>2.5817496464262164</v>
      </c>
      <c r="L7566" s="147">
        <v>1.15171770133299E-8</v>
      </c>
      <c r="M7566" s="147">
        <v>0.59496103546484902</v>
      </c>
      <c r="N7566" s="87">
        <v>74.119029714871601</v>
      </c>
      <c r="O7566" s="88">
        <v>1.9922127422490941</v>
      </c>
      <c r="P7566" s="89">
        <v>26.878559391736975</v>
      </c>
    </row>
    <row r="7567" spans="1:16">
      <c r="A7567" s="75" t="s">
        <v>7725</v>
      </c>
      <c r="B7567" s="85">
        <v>7563</v>
      </c>
      <c r="C7567" s="85">
        <v>5212</v>
      </c>
      <c r="D7567" s="85">
        <v>7563</v>
      </c>
      <c r="E7567" s="86" t="s">
        <v>7726</v>
      </c>
      <c r="F7567" s="85" t="s">
        <v>38</v>
      </c>
      <c r="G7567" s="86" t="s">
        <v>7727</v>
      </c>
      <c r="H7567" s="85" t="s">
        <v>1</v>
      </c>
      <c r="I7567" s="85">
        <v>1</v>
      </c>
      <c r="J7567" s="88">
        <v>2.9830067095705588</v>
      </c>
      <c r="K7567" s="146">
        <v>4.3900911459126499</v>
      </c>
      <c r="L7567" s="147">
        <v>3.4174141019008452E-8</v>
      </c>
      <c r="M7567" s="147">
        <v>0.39430610582126152</v>
      </c>
      <c r="N7567" s="87">
        <v>55.645384602229598</v>
      </c>
      <c r="O7567" s="88">
        <v>2.495312939630808</v>
      </c>
      <c r="P7567" s="89">
        <v>44.84312504025403</v>
      </c>
    </row>
    <row r="7568" spans="1:16">
      <c r="A7568" s="75" t="s">
        <v>7728</v>
      </c>
      <c r="B7568" s="85">
        <v>7564</v>
      </c>
      <c r="C7568" s="85">
        <v>5213</v>
      </c>
      <c r="D7568" s="85">
        <v>7564</v>
      </c>
      <c r="E7568" s="86" t="s">
        <v>7726</v>
      </c>
      <c r="F7568" s="85" t="s">
        <v>11</v>
      </c>
      <c r="G7568" s="86" t="s">
        <v>7727</v>
      </c>
      <c r="H7568" s="85" t="s">
        <v>1</v>
      </c>
      <c r="I7568" s="85">
        <v>1</v>
      </c>
      <c r="J7568" s="88">
        <v>2.5549146806448562</v>
      </c>
      <c r="K7568" s="146">
        <v>3.7241461006717902</v>
      </c>
      <c r="L7568" s="147">
        <v>3.2239107479648817E-8</v>
      </c>
      <c r="M7568" s="147">
        <v>0.38982182761712819</v>
      </c>
      <c r="N7568" s="87">
        <v>53.798780350342973</v>
      </c>
      <c r="O7568" s="88">
        <v>2.1220054846709639</v>
      </c>
      <c r="P7568" s="89">
        <v>39.443375311712543</v>
      </c>
    </row>
    <row r="7569" spans="1:16">
      <c r="A7569" s="75" t="s">
        <v>7729</v>
      </c>
      <c r="B7569" s="85">
        <v>7565</v>
      </c>
      <c r="C7569" s="85">
        <v>5214</v>
      </c>
      <c r="D7569" s="85">
        <v>7565</v>
      </c>
      <c r="E7569" s="86" t="s">
        <v>7730</v>
      </c>
      <c r="F7569" s="85" t="s">
        <v>38</v>
      </c>
      <c r="G7569" s="86" t="s">
        <v>7727</v>
      </c>
      <c r="H7569" s="85" t="s">
        <v>1</v>
      </c>
      <c r="I7569" s="85">
        <v>1</v>
      </c>
      <c r="J7569" s="88">
        <v>3.2361283262758489</v>
      </c>
      <c r="K7569" s="146">
        <v>3.4638534649981083</v>
      </c>
      <c r="L7569" s="147">
        <v>2.043466852392828E-8</v>
      </c>
      <c r="M7569" s="147">
        <v>0.3624818700501572</v>
      </c>
      <c r="N7569" s="87">
        <v>50.335516065117353</v>
      </c>
      <c r="O7569" s="88">
        <v>2.821797236089358</v>
      </c>
      <c r="P7569" s="89">
        <v>56.059765681927139</v>
      </c>
    </row>
    <row r="7570" spans="1:16">
      <c r="A7570" s="75" t="s">
        <v>7731</v>
      </c>
      <c r="B7570" s="85">
        <v>7566</v>
      </c>
      <c r="C7570" s="85">
        <v>5215</v>
      </c>
      <c r="D7570" s="85">
        <v>7566</v>
      </c>
      <c r="E7570" s="86" t="s">
        <v>7730</v>
      </c>
      <c r="F7570" s="85" t="s">
        <v>11</v>
      </c>
      <c r="G7570" s="86" t="s">
        <v>7727</v>
      </c>
      <c r="H7570" s="85" t="s">
        <v>1</v>
      </c>
      <c r="I7570" s="85">
        <v>1</v>
      </c>
      <c r="J7570" s="88">
        <v>2.780558844810046</v>
      </c>
      <c r="K7570" s="146">
        <v>2.7533238191299465</v>
      </c>
      <c r="L7570" s="147">
        <v>1.8367511721380568E-8</v>
      </c>
      <c r="M7570" s="147">
        <v>0.35803902211063199</v>
      </c>
      <c r="N7570" s="87">
        <v>48.363063487385382</v>
      </c>
      <c r="O7570" s="88">
        <v>2.427253836632385</v>
      </c>
      <c r="P7570" s="89">
        <v>50.188173817100932</v>
      </c>
    </row>
    <row r="7571" spans="1:16">
      <c r="A7571" s="75" t="s">
        <v>7732</v>
      </c>
      <c r="B7571" s="85">
        <v>7567</v>
      </c>
      <c r="C7571" s="85">
        <v>5216</v>
      </c>
      <c r="D7571" s="85">
        <v>7567</v>
      </c>
      <c r="E7571" s="86" t="s">
        <v>7733</v>
      </c>
      <c r="F7571" s="85" t="s">
        <v>38</v>
      </c>
      <c r="G7571" s="86" t="s">
        <v>7727</v>
      </c>
      <c r="H7571" s="85" t="s">
        <v>1</v>
      </c>
      <c r="I7571" s="85">
        <v>1</v>
      </c>
      <c r="J7571" s="88">
        <v>2.539763118537615</v>
      </c>
      <c r="K7571" s="146">
        <v>2.9053080975028358</v>
      </c>
      <c r="L7571" s="147">
        <v>1.0948708460977251E-8</v>
      </c>
      <c r="M7571" s="147">
        <v>0.58011920280234108</v>
      </c>
      <c r="N7571" s="87">
        <v>73.723119122504215</v>
      </c>
      <c r="O7571" s="88">
        <v>2.168712499123326</v>
      </c>
      <c r="P7571" s="89">
        <v>29.416993270721772</v>
      </c>
    </row>
    <row r="7572" spans="1:16">
      <c r="A7572" s="75" t="s">
        <v>7734</v>
      </c>
      <c r="B7572" s="85">
        <v>7568</v>
      </c>
      <c r="C7572" s="85">
        <v>5217</v>
      </c>
      <c r="D7572" s="85">
        <v>7568</v>
      </c>
      <c r="E7572" s="86" t="s">
        <v>7733</v>
      </c>
      <c r="F7572" s="85" t="s">
        <v>11</v>
      </c>
      <c r="G7572" s="86" t="s">
        <v>7727</v>
      </c>
      <c r="H7572" s="85" t="s">
        <v>1</v>
      </c>
      <c r="I7572" s="85">
        <v>1</v>
      </c>
      <c r="J7572" s="88">
        <v>2.107191095975701</v>
      </c>
      <c r="K7572" s="146">
        <v>2.2567558997368273</v>
      </c>
      <c r="L7572" s="147">
        <v>9.0305777214514429E-9</v>
      </c>
      <c r="M7572" s="147">
        <v>0.57284319866603206</v>
      </c>
      <c r="N7572" s="87">
        <v>71.549585013655346</v>
      </c>
      <c r="O7572" s="88">
        <v>1.7900029390198</v>
      </c>
      <c r="P7572" s="89">
        <v>25.017656478065877</v>
      </c>
    </row>
    <row r="7573" spans="1:16">
      <c r="A7573" s="75" t="s">
        <v>15103</v>
      </c>
      <c r="B7573" s="85">
        <v>7569</v>
      </c>
      <c r="C7573" s="85">
        <v>10073</v>
      </c>
      <c r="D7573" s="85">
        <v>7569</v>
      </c>
      <c r="E7573" s="86" t="s">
        <v>15104</v>
      </c>
      <c r="F7573" s="85" t="s">
        <v>38</v>
      </c>
      <c r="G7573" s="86" t="s">
        <v>7727</v>
      </c>
      <c r="H7573" s="85" t="s">
        <v>1</v>
      </c>
      <c r="I7573" s="85">
        <v>1</v>
      </c>
      <c r="J7573" s="88">
        <v>2.6905926152657509</v>
      </c>
      <c r="K7573" s="146">
        <v>3.099152765802895</v>
      </c>
      <c r="L7573" s="147">
        <v>1.260828076957537E-8</v>
      </c>
      <c r="M7573" s="147">
        <v>0.57658957864753702</v>
      </c>
      <c r="N7573" s="87">
        <v>73.437761710024304</v>
      </c>
      <c r="O7573" s="88">
        <v>2.3046210034569459</v>
      </c>
      <c r="P7573" s="89">
        <v>31.381961402322577</v>
      </c>
    </row>
    <row r="7574" spans="1:16">
      <c r="A7574" s="75" t="s">
        <v>15105</v>
      </c>
      <c r="B7574" s="85">
        <v>7570</v>
      </c>
      <c r="C7574" s="85">
        <v>10074</v>
      </c>
      <c r="D7574" s="85">
        <v>7570</v>
      </c>
      <c r="E7574" s="86" t="s">
        <v>15104</v>
      </c>
      <c r="F7574" s="85" t="s">
        <v>11</v>
      </c>
      <c r="G7574" s="86" t="s">
        <v>7727</v>
      </c>
      <c r="H7574" s="85" t="s">
        <v>1</v>
      </c>
      <c r="I7574" s="85">
        <v>1</v>
      </c>
      <c r="J7574" s="88">
        <v>2.185152969627818</v>
      </c>
      <c r="K7574" s="146">
        <v>2.3561723732861539</v>
      </c>
      <c r="L7574" s="147">
        <v>1.032358189036679E-8</v>
      </c>
      <c r="M7574" s="147">
        <v>0.55997323552795064</v>
      </c>
      <c r="N7574" s="87">
        <v>70.223965096925383</v>
      </c>
      <c r="O7574" s="88">
        <v>1.859849687726278</v>
      </c>
      <c r="P7574" s="89">
        <v>26.484543918294182</v>
      </c>
    </row>
    <row r="7575" spans="1:16">
      <c r="A7575" s="75" t="s">
        <v>7739</v>
      </c>
      <c r="B7575" s="85">
        <v>7571</v>
      </c>
      <c r="C7575" s="85">
        <v>5220</v>
      </c>
      <c r="D7575" s="85">
        <v>7571</v>
      </c>
      <c r="E7575" s="86" t="s">
        <v>7740</v>
      </c>
      <c r="F7575" s="85" t="s">
        <v>38</v>
      </c>
      <c r="G7575" s="86" t="s">
        <v>7741</v>
      </c>
      <c r="H7575" s="85" t="s">
        <v>1</v>
      </c>
      <c r="I7575" s="85">
        <v>1</v>
      </c>
      <c r="J7575" s="88">
        <v>3.4935195453701571</v>
      </c>
      <c r="K7575" s="146">
        <v>4.2457843753234865</v>
      </c>
      <c r="L7575" s="147">
        <v>1.5817256369161268E-8</v>
      </c>
      <c r="M7575" s="147">
        <v>0.56094319413289362</v>
      </c>
      <c r="N7575" s="87">
        <v>80.982800133421421</v>
      </c>
      <c r="O7575" s="88">
        <v>2.908975257776885</v>
      </c>
      <c r="P7575" s="89">
        <v>35.920902376606726</v>
      </c>
    </row>
    <row r="7576" spans="1:16">
      <c r="A7576" s="75" t="s">
        <v>7742</v>
      </c>
      <c r="B7576" s="85">
        <v>7572</v>
      </c>
      <c r="C7576" s="85">
        <v>5221</v>
      </c>
      <c r="D7576" s="85">
        <v>7572</v>
      </c>
      <c r="E7576" s="86" t="s">
        <v>7740</v>
      </c>
      <c r="F7576" s="85" t="s">
        <v>11</v>
      </c>
      <c r="G7576" s="86" t="s">
        <v>7741</v>
      </c>
      <c r="H7576" s="85" t="s">
        <v>1</v>
      </c>
      <c r="I7576" s="85">
        <v>1</v>
      </c>
      <c r="J7576" s="88">
        <v>3.004989404389494</v>
      </c>
      <c r="K7576" s="146">
        <v>3.4071598310261404</v>
      </c>
      <c r="L7576" s="147">
        <v>1.3029787036537009E-8</v>
      </c>
      <c r="M7576" s="147">
        <v>0.5776412687595206</v>
      </c>
      <c r="N7576" s="87">
        <v>77.423870935586123</v>
      </c>
      <c r="O7576" s="88">
        <v>2.4586020751766151</v>
      </c>
      <c r="P7576" s="89">
        <v>31.755091103906231</v>
      </c>
    </row>
    <row r="7577" spans="1:16">
      <c r="A7577" s="75" t="s">
        <v>15108</v>
      </c>
      <c r="B7577" s="85">
        <v>7573</v>
      </c>
      <c r="C7577" s="85">
        <v>10076</v>
      </c>
      <c r="D7577" s="85">
        <v>7573</v>
      </c>
      <c r="E7577" s="86" t="s">
        <v>15109</v>
      </c>
      <c r="F7577" s="85" t="s">
        <v>55</v>
      </c>
      <c r="G7577" s="86" t="s">
        <v>7741</v>
      </c>
      <c r="H7577" s="85" t="s">
        <v>1</v>
      </c>
      <c r="I7577" s="85">
        <v>1</v>
      </c>
      <c r="J7577" s="88">
        <v>3.2263050367713428</v>
      </c>
      <c r="K7577" s="146">
        <v>3.8813213128447255</v>
      </c>
      <c r="L7577" s="147">
        <v>1.4549005653383941E-8</v>
      </c>
      <c r="M7577" s="147">
        <v>0.55862304306242672</v>
      </c>
      <c r="N7577" s="87">
        <v>77.743670090180359</v>
      </c>
      <c r="O7577" s="88">
        <v>2.6745354895311109</v>
      </c>
      <c r="P7577" s="89">
        <v>34.401971072741084</v>
      </c>
    </row>
    <row r="7578" spans="1:16">
      <c r="A7578" s="75" t="s">
        <v>25433</v>
      </c>
      <c r="B7578" s="85">
        <v>7574</v>
      </c>
      <c r="C7578" s="85">
        <v>15683</v>
      </c>
      <c r="D7578" s="85">
        <v>7574</v>
      </c>
      <c r="E7578" s="86" t="s">
        <v>25431</v>
      </c>
      <c r="F7578" s="85" t="s">
        <v>38</v>
      </c>
      <c r="G7578" s="86" t="s">
        <v>7741</v>
      </c>
      <c r="H7578" s="85" t="s">
        <v>1</v>
      </c>
      <c r="I7578" s="85">
        <v>1</v>
      </c>
      <c r="J7578" s="88">
        <v>1.331949071665443</v>
      </c>
      <c r="K7578" s="146">
        <v>1.6907980881265545</v>
      </c>
      <c r="L7578" s="147">
        <v>6.1399664577011069E-9</v>
      </c>
      <c r="M7578" s="147">
        <v>0.42537706254542579</v>
      </c>
      <c r="N7578" s="87">
        <v>47.749349034210958</v>
      </c>
      <c r="O7578" s="88">
        <v>1.0478121386494179</v>
      </c>
      <c r="P7578" s="89">
        <v>21.944008868030689</v>
      </c>
    </row>
    <row r="7579" spans="1:16">
      <c r="A7579" s="75" t="s">
        <v>25439</v>
      </c>
      <c r="B7579" s="85">
        <v>7575</v>
      </c>
      <c r="C7579" s="85">
        <v>15689</v>
      </c>
      <c r="D7579" s="85">
        <v>7575</v>
      </c>
      <c r="E7579" s="86" t="s">
        <v>25431</v>
      </c>
      <c r="F7579" s="85" t="s">
        <v>11</v>
      </c>
      <c r="G7579" s="86" t="s">
        <v>7741</v>
      </c>
      <c r="H7579" s="85" t="s">
        <v>1</v>
      </c>
      <c r="I7579" s="85">
        <v>1</v>
      </c>
      <c r="J7579" s="88">
        <v>1.2428010731975709</v>
      </c>
      <c r="K7579" s="146">
        <v>1.4871304465811341</v>
      </c>
      <c r="L7579" s="147">
        <v>5.7002897718345939E-9</v>
      </c>
      <c r="M7579" s="147">
        <v>0.43246434851529342</v>
      </c>
      <c r="N7579" s="87">
        <v>48.14505948533656</v>
      </c>
      <c r="O7579" s="88">
        <v>0.9587941361042237</v>
      </c>
      <c r="P7579" s="89">
        <v>19.914694183652252</v>
      </c>
    </row>
    <row r="7580" spans="1:16">
      <c r="A7580" s="75" t="s">
        <v>7743</v>
      </c>
      <c r="B7580" s="85">
        <v>7576</v>
      </c>
      <c r="C7580" s="85">
        <v>5222</v>
      </c>
      <c r="D7580" s="85">
        <v>7576</v>
      </c>
      <c r="E7580" s="86" t="s">
        <v>7744</v>
      </c>
      <c r="F7580" s="85" t="s">
        <v>38</v>
      </c>
      <c r="G7580" s="86" t="s">
        <v>7745</v>
      </c>
      <c r="H7580" s="85" t="s">
        <v>1</v>
      </c>
      <c r="I7580" s="85">
        <v>1</v>
      </c>
      <c r="J7580" s="88">
        <v>2.3676853062154648</v>
      </c>
      <c r="K7580" s="146">
        <v>2.5663166390478809</v>
      </c>
      <c r="L7580" s="147">
        <v>9.7236547218231726E-9</v>
      </c>
      <c r="M7580" s="147">
        <v>0.61419625428571334</v>
      </c>
      <c r="N7580" s="87">
        <v>78.683765221637557</v>
      </c>
      <c r="O7580" s="88">
        <v>1.88156394154396</v>
      </c>
      <c r="P7580" s="89">
        <v>23.912988101725226</v>
      </c>
    </row>
    <row r="7581" spans="1:16">
      <c r="A7581" s="75" t="s">
        <v>7746</v>
      </c>
      <c r="B7581" s="85">
        <v>7577</v>
      </c>
      <c r="C7581" s="85">
        <v>5223</v>
      </c>
      <c r="D7581" s="85">
        <v>7577</v>
      </c>
      <c r="E7581" s="86" t="s">
        <v>7744</v>
      </c>
      <c r="F7581" s="85" t="s">
        <v>11</v>
      </c>
      <c r="G7581" s="86" t="s">
        <v>7745</v>
      </c>
      <c r="H7581" s="85" t="s">
        <v>1</v>
      </c>
      <c r="I7581" s="85">
        <v>1</v>
      </c>
      <c r="J7581" s="88">
        <v>2.2061242822940001</v>
      </c>
      <c r="K7581" s="146">
        <v>2.3067172852772804</v>
      </c>
      <c r="L7581" s="147">
        <v>8.9935970650416946E-9</v>
      </c>
      <c r="M7581" s="147">
        <v>0.61276359918250567</v>
      </c>
      <c r="N7581" s="87">
        <v>78.092736901970596</v>
      </c>
      <c r="O7581" s="88">
        <v>1.740402690157772</v>
      </c>
      <c r="P7581" s="89">
        <v>22.28635797900758</v>
      </c>
    </row>
    <row r="7582" spans="1:16">
      <c r="A7582" s="75" t="s">
        <v>15110</v>
      </c>
      <c r="B7582" s="85">
        <v>7578</v>
      </c>
      <c r="C7582" s="85">
        <v>10077</v>
      </c>
      <c r="D7582" s="85">
        <v>7578</v>
      </c>
      <c r="E7582" s="86" t="s">
        <v>15111</v>
      </c>
      <c r="F7582" s="85" t="s">
        <v>38</v>
      </c>
      <c r="G7582" s="86" t="s">
        <v>7745</v>
      </c>
      <c r="H7582" s="85" t="s">
        <v>1</v>
      </c>
      <c r="I7582" s="85">
        <v>1</v>
      </c>
      <c r="J7582" s="88">
        <v>2.422233473504789</v>
      </c>
      <c r="K7582" s="146">
        <v>2.642905163561541</v>
      </c>
      <c r="L7582" s="147">
        <v>1.003188100040601E-8</v>
      </c>
      <c r="M7582" s="147">
        <v>0.62118274841440135</v>
      </c>
      <c r="N7582" s="87">
        <v>79.466987602409318</v>
      </c>
      <c r="O7582" s="88">
        <v>1.931128814682981</v>
      </c>
      <c r="P7582" s="89">
        <v>24.301019491827724</v>
      </c>
    </row>
    <row r="7583" spans="1:16">
      <c r="A7583" s="75" t="s">
        <v>15112</v>
      </c>
      <c r="B7583" s="85">
        <v>7579</v>
      </c>
      <c r="C7583" s="85">
        <v>10078</v>
      </c>
      <c r="D7583" s="85">
        <v>7579</v>
      </c>
      <c r="E7583" s="86" t="s">
        <v>15111</v>
      </c>
      <c r="F7583" s="85" t="s">
        <v>11</v>
      </c>
      <c r="G7583" s="86" t="s">
        <v>7745</v>
      </c>
      <c r="H7583" s="85" t="s">
        <v>1</v>
      </c>
      <c r="I7583" s="85">
        <v>1</v>
      </c>
      <c r="J7583" s="88">
        <v>2.2346973738634199</v>
      </c>
      <c r="K7583" s="146">
        <v>2.3384128586508015</v>
      </c>
      <c r="L7583" s="147">
        <v>9.133874690157271E-9</v>
      </c>
      <c r="M7583" s="147">
        <v>0.61675500459927923</v>
      </c>
      <c r="N7583" s="87">
        <v>78.531993527878811</v>
      </c>
      <c r="O7583" s="88">
        <v>1.76603372306031</v>
      </c>
      <c r="P7583" s="89">
        <v>22.488079618574421</v>
      </c>
    </row>
    <row r="7584" spans="1:16">
      <c r="A7584" s="75" t="s">
        <v>7747</v>
      </c>
      <c r="B7584" s="85">
        <v>7580</v>
      </c>
      <c r="C7584" s="85">
        <v>5224</v>
      </c>
      <c r="D7584" s="85">
        <v>7580</v>
      </c>
      <c r="E7584" s="86" t="s">
        <v>7748</v>
      </c>
      <c r="F7584" s="85" t="s">
        <v>38</v>
      </c>
      <c r="G7584" s="86" t="s">
        <v>7749</v>
      </c>
      <c r="H7584" s="85" t="s">
        <v>1</v>
      </c>
      <c r="I7584" s="85">
        <v>1</v>
      </c>
      <c r="J7584" s="88">
        <v>1.03004835116146</v>
      </c>
      <c r="K7584" s="146">
        <v>1.4406701219799172</v>
      </c>
      <c r="L7584" s="147">
        <v>1.177713240853688E-8</v>
      </c>
      <c r="M7584" s="147">
        <v>0.33741383853344742</v>
      </c>
      <c r="N7584" s="87">
        <v>36.808230278141551</v>
      </c>
      <c r="O7584" s="88">
        <v>0.75806764269957216</v>
      </c>
      <c r="P7584" s="89">
        <v>20.59505814246517</v>
      </c>
    </row>
    <row r="7585" spans="1:16">
      <c r="A7585" s="75" t="s">
        <v>7750</v>
      </c>
      <c r="B7585" s="85">
        <v>7581</v>
      </c>
      <c r="C7585" s="85">
        <v>5225</v>
      </c>
      <c r="D7585" s="85">
        <v>7581</v>
      </c>
      <c r="E7585" s="86" t="s">
        <v>7748</v>
      </c>
      <c r="F7585" s="85" t="s">
        <v>11</v>
      </c>
      <c r="G7585" s="86" t="s">
        <v>7749</v>
      </c>
      <c r="H7585" s="85" t="s">
        <v>1</v>
      </c>
      <c r="I7585" s="85">
        <v>1</v>
      </c>
      <c r="J7585" s="88">
        <v>1.08012950535743</v>
      </c>
      <c r="K7585" s="146">
        <v>1.4189127918972928</v>
      </c>
      <c r="L7585" s="147">
        <v>1.183931124371891E-8</v>
      </c>
      <c r="M7585" s="147">
        <v>0.34146760605018572</v>
      </c>
      <c r="N7585" s="87">
        <v>37.528619768020363</v>
      </c>
      <c r="O7585" s="88">
        <v>0.77850428590285425</v>
      </c>
      <c r="P7585" s="89">
        <v>20.74428238275496</v>
      </c>
    </row>
    <row r="7586" spans="1:16">
      <c r="A7586" s="75" t="s">
        <v>15113</v>
      </c>
      <c r="B7586" s="85">
        <v>7582</v>
      </c>
      <c r="C7586" s="85">
        <v>10079</v>
      </c>
      <c r="D7586" s="85">
        <v>7582</v>
      </c>
      <c r="E7586" s="86" t="s">
        <v>15114</v>
      </c>
      <c r="F7586" s="85" t="s">
        <v>55</v>
      </c>
      <c r="G7586" s="86" t="s">
        <v>7749</v>
      </c>
      <c r="H7586" s="85" t="s">
        <v>1</v>
      </c>
      <c r="I7586" s="85">
        <v>1</v>
      </c>
      <c r="J7586" s="88">
        <v>1.067716787112357</v>
      </c>
      <c r="K7586" s="146">
        <v>1.4656193464009324</v>
      </c>
      <c r="L7586" s="147">
        <v>1.192305390625049E-8</v>
      </c>
      <c r="M7586" s="147">
        <v>0.34149401051419609</v>
      </c>
      <c r="N7586" s="87">
        <v>37.347522742975301</v>
      </c>
      <c r="O7586" s="88">
        <v>0.7839994175735806</v>
      </c>
      <c r="P7586" s="89">
        <v>20.992005894716087</v>
      </c>
    </row>
    <row r="7587" spans="1:16">
      <c r="A7587" s="75" t="s">
        <v>7751</v>
      </c>
      <c r="B7587" s="85">
        <v>7583</v>
      </c>
      <c r="C7587" s="85">
        <v>5226</v>
      </c>
      <c r="D7587" s="85">
        <v>7583</v>
      </c>
      <c r="E7587" s="86" t="s">
        <v>7752</v>
      </c>
      <c r="F7587" s="85" t="s">
        <v>38</v>
      </c>
      <c r="G7587" s="86" t="s">
        <v>7753</v>
      </c>
      <c r="H7587" s="85" t="s">
        <v>1</v>
      </c>
      <c r="I7587" s="85">
        <v>1</v>
      </c>
      <c r="J7587" s="88">
        <v>4.3016872678740841</v>
      </c>
      <c r="K7587" s="146">
        <v>4.5782314428386952</v>
      </c>
      <c r="L7587" s="147">
        <v>1.8485453026080199E-8</v>
      </c>
      <c r="M7587" s="147">
        <v>0.57589446949719747</v>
      </c>
      <c r="N7587" s="87">
        <v>84.715703042830896</v>
      </c>
      <c r="O7587" s="88">
        <v>3.8172993132474251</v>
      </c>
      <c r="P7587" s="89">
        <v>45.060114903578857</v>
      </c>
    </row>
    <row r="7588" spans="1:16">
      <c r="A7588" s="75" t="s">
        <v>7754</v>
      </c>
      <c r="B7588" s="85">
        <v>7584</v>
      </c>
      <c r="C7588" s="85">
        <v>5227</v>
      </c>
      <c r="D7588" s="85">
        <v>7584</v>
      </c>
      <c r="E7588" s="86" t="s">
        <v>7752</v>
      </c>
      <c r="F7588" s="85" t="s">
        <v>11</v>
      </c>
      <c r="G7588" s="86" t="s">
        <v>7753</v>
      </c>
      <c r="H7588" s="85" t="s">
        <v>1</v>
      </c>
      <c r="I7588" s="85">
        <v>1</v>
      </c>
      <c r="J7588" s="88">
        <v>3.0648100088170991</v>
      </c>
      <c r="K7588" s="146">
        <v>2.7375370726652171</v>
      </c>
      <c r="L7588" s="147">
        <v>1.2120208580128221E-8</v>
      </c>
      <c r="M7588" s="147">
        <v>0.61855228391122818</v>
      </c>
      <c r="N7588" s="87">
        <v>77.557542398002241</v>
      </c>
      <c r="O7588" s="88">
        <v>2.6645734450659502</v>
      </c>
      <c r="P7588" s="89">
        <v>34.356084046502552</v>
      </c>
    </row>
    <row r="7589" spans="1:16">
      <c r="A7589" s="75" t="s">
        <v>15115</v>
      </c>
      <c r="B7589" s="85">
        <v>7585</v>
      </c>
      <c r="C7589" s="85">
        <v>10080</v>
      </c>
      <c r="D7589" s="85">
        <v>7585</v>
      </c>
      <c r="E7589" s="86" t="s">
        <v>15116</v>
      </c>
      <c r="F7589" s="85" t="s">
        <v>55</v>
      </c>
      <c r="G7589" s="86" t="s">
        <v>7753</v>
      </c>
      <c r="H7589" s="85" t="s">
        <v>1</v>
      </c>
      <c r="I7589" s="85">
        <v>1</v>
      </c>
      <c r="J7589" s="88">
        <v>3.947937873204646</v>
      </c>
      <c r="K7589" s="146">
        <v>4.0470694438234753</v>
      </c>
      <c r="L7589" s="147">
        <v>1.66921507132862E-8</v>
      </c>
      <c r="M7589" s="147">
        <v>0.59694921766996789</v>
      </c>
      <c r="N7589" s="87">
        <v>83.137579017582553</v>
      </c>
      <c r="O7589" s="88">
        <v>3.4863108995248231</v>
      </c>
      <c r="P7589" s="89">
        <v>41.934236487539678</v>
      </c>
    </row>
    <row r="7590" spans="1:16">
      <c r="A7590" s="75" t="s">
        <v>7796</v>
      </c>
      <c r="B7590" s="85">
        <v>7586</v>
      </c>
      <c r="C7590" s="85">
        <v>5252</v>
      </c>
      <c r="D7590" s="85">
        <v>7586</v>
      </c>
      <c r="E7590" s="86" t="s">
        <v>45</v>
      </c>
      <c r="F7590" s="85" t="s">
        <v>38</v>
      </c>
      <c r="G7590" s="86" t="s">
        <v>46</v>
      </c>
      <c r="H7590" s="85" t="s">
        <v>1</v>
      </c>
      <c r="I7590" s="85">
        <v>1</v>
      </c>
      <c r="J7590" s="88">
        <v>1.447677561260778</v>
      </c>
      <c r="K7590" s="146">
        <v>1.1221830256116463</v>
      </c>
      <c r="L7590" s="147">
        <v>5.2780139584198736E-9</v>
      </c>
      <c r="M7590" s="147">
        <v>0.59787715831560317</v>
      </c>
      <c r="N7590" s="87">
        <v>67.937318015126934</v>
      </c>
      <c r="O7590" s="88">
        <v>1.130249585234236</v>
      </c>
      <c r="P7590" s="89">
        <v>16.636652995082532</v>
      </c>
    </row>
    <row r="7591" spans="1:16">
      <c r="A7591" s="75" t="s">
        <v>7797</v>
      </c>
      <c r="B7591" s="85">
        <v>7587</v>
      </c>
      <c r="C7591" s="85">
        <v>5253</v>
      </c>
      <c r="D7591" s="85">
        <v>7587</v>
      </c>
      <c r="E7591" s="86" t="s">
        <v>45</v>
      </c>
      <c r="F7591" s="85" t="s">
        <v>11</v>
      </c>
      <c r="G7591" s="86" t="s">
        <v>46</v>
      </c>
      <c r="H7591" s="85" t="s">
        <v>1</v>
      </c>
      <c r="I7591" s="85">
        <v>1</v>
      </c>
      <c r="J7591" s="88">
        <v>1.446917865349129</v>
      </c>
      <c r="K7591" s="146">
        <v>1.120423945724538</v>
      </c>
      <c r="L7591" s="147">
        <v>5.2741423140637294E-9</v>
      </c>
      <c r="M7591" s="147">
        <v>0.5978588304511171</v>
      </c>
      <c r="N7591" s="87">
        <v>67.934852536956299</v>
      </c>
      <c r="O7591" s="88">
        <v>1.1303050164399431</v>
      </c>
      <c r="P7591" s="89">
        <v>16.638072715695692</v>
      </c>
    </row>
    <row r="7592" spans="1:16">
      <c r="A7592" s="75" t="s">
        <v>15117</v>
      </c>
      <c r="B7592" s="85">
        <v>7588</v>
      </c>
      <c r="C7592" s="85">
        <v>10081</v>
      </c>
      <c r="D7592" s="85">
        <v>7588</v>
      </c>
      <c r="E7592" s="86" t="s">
        <v>15118</v>
      </c>
      <c r="F7592" s="85" t="s">
        <v>38</v>
      </c>
      <c r="G7592" s="86" t="s">
        <v>46</v>
      </c>
      <c r="H7592" s="85" t="s">
        <v>1</v>
      </c>
      <c r="I7592" s="85">
        <v>1</v>
      </c>
      <c r="J7592" s="88">
        <v>1.447677561260778</v>
      </c>
      <c r="K7592" s="146">
        <v>1.1221830256116458</v>
      </c>
      <c r="L7592" s="147">
        <v>5.2780139584198736E-9</v>
      </c>
      <c r="M7592" s="147">
        <v>0.59787715831560306</v>
      </c>
      <c r="N7592" s="87">
        <v>67.93731801512692</v>
      </c>
      <c r="O7592" s="88">
        <v>1.130249585234236</v>
      </c>
      <c r="P7592" s="89">
        <v>16.636652995082535</v>
      </c>
    </row>
    <row r="7593" spans="1:16">
      <c r="A7593" s="75" t="s">
        <v>15119</v>
      </c>
      <c r="B7593" s="85">
        <v>7589</v>
      </c>
      <c r="C7593" s="85">
        <v>10082</v>
      </c>
      <c r="D7593" s="85">
        <v>7589</v>
      </c>
      <c r="E7593" s="86" t="s">
        <v>15118</v>
      </c>
      <c r="F7593" s="85" t="s">
        <v>11</v>
      </c>
      <c r="G7593" s="86" t="s">
        <v>46</v>
      </c>
      <c r="H7593" s="85" t="s">
        <v>1</v>
      </c>
      <c r="I7593" s="85">
        <v>1</v>
      </c>
      <c r="J7593" s="88">
        <v>1.446917865349129</v>
      </c>
      <c r="K7593" s="146">
        <v>1.120423945724538</v>
      </c>
      <c r="L7593" s="147">
        <v>5.2741423140637294E-9</v>
      </c>
      <c r="M7593" s="147">
        <v>0.5978588304511171</v>
      </c>
      <c r="N7593" s="87">
        <v>67.934852536956299</v>
      </c>
      <c r="O7593" s="88">
        <v>1.1303050164399431</v>
      </c>
      <c r="P7593" s="89">
        <v>16.638072715695692</v>
      </c>
    </row>
    <row r="7594" spans="1:16">
      <c r="A7594" s="75" t="s">
        <v>15120</v>
      </c>
      <c r="B7594" s="85">
        <v>7590</v>
      </c>
      <c r="C7594" s="85">
        <v>10083</v>
      </c>
      <c r="D7594" s="85">
        <v>7590</v>
      </c>
      <c r="E7594" s="86" t="s">
        <v>15118</v>
      </c>
      <c r="F7594" s="85" t="s">
        <v>243</v>
      </c>
      <c r="G7594" s="86" t="s">
        <v>46</v>
      </c>
      <c r="H7594" s="85" t="s">
        <v>1</v>
      </c>
      <c r="I7594" s="85">
        <v>1</v>
      </c>
      <c r="J7594" s="88">
        <v>13.20447317879475</v>
      </c>
      <c r="K7594" s="146">
        <v>17.481524411542718</v>
      </c>
      <c r="L7594" s="147">
        <v>6.6783286533402417E-8</v>
      </c>
      <c r="M7594" s="147">
        <v>0.68464802736602126</v>
      </c>
      <c r="N7594" s="87">
        <v>212.18732930765071</v>
      </c>
      <c r="O7594" s="88">
        <v>12.212336132885429</v>
      </c>
      <c r="P7594" s="89">
        <v>57.554502301024513</v>
      </c>
    </row>
    <row r="7595" spans="1:16">
      <c r="A7595" s="75" t="s">
        <v>28132</v>
      </c>
      <c r="B7595" s="85">
        <v>7591</v>
      </c>
      <c r="C7595" s="85">
        <v>17694</v>
      </c>
      <c r="D7595" s="85">
        <v>7591</v>
      </c>
      <c r="E7595" s="86" t="s">
        <v>28124</v>
      </c>
      <c r="F7595" s="85" t="s">
        <v>243</v>
      </c>
      <c r="G7595" s="86" t="s">
        <v>46</v>
      </c>
      <c r="H7595" s="85" t="s">
        <v>1</v>
      </c>
      <c r="I7595" s="85">
        <v>1</v>
      </c>
      <c r="J7595" s="88">
        <v>13.20447317879475</v>
      </c>
      <c r="K7595" s="146">
        <v>17.481524411542718</v>
      </c>
      <c r="L7595" s="147">
        <v>6.6783286533402417E-8</v>
      </c>
      <c r="M7595" s="147">
        <v>0.68464802736602126</v>
      </c>
      <c r="N7595" s="87">
        <v>212.18732930765071</v>
      </c>
      <c r="O7595" s="88">
        <v>12.212336132885429</v>
      </c>
      <c r="P7595" s="89">
        <v>57.554502301024513</v>
      </c>
    </row>
    <row r="7596" spans="1:16">
      <c r="A7596" s="75" t="s">
        <v>7755</v>
      </c>
      <c r="B7596" s="85">
        <v>7592</v>
      </c>
      <c r="C7596" s="85">
        <v>5228</v>
      </c>
      <c r="D7596" s="85">
        <v>7592</v>
      </c>
      <c r="E7596" s="86" t="s">
        <v>7756</v>
      </c>
      <c r="F7596" s="85" t="s">
        <v>38</v>
      </c>
      <c r="G7596" s="86" t="s">
        <v>7757</v>
      </c>
      <c r="H7596" s="85" t="s">
        <v>1</v>
      </c>
      <c r="I7596" s="85">
        <v>1</v>
      </c>
      <c r="J7596" s="88">
        <v>6.3334393386287369</v>
      </c>
      <c r="K7596" s="146">
        <v>6.8514493938385224</v>
      </c>
      <c r="L7596" s="147">
        <v>2.5035612592297171E-8</v>
      </c>
      <c r="M7596" s="147">
        <v>0.67438216960832231</v>
      </c>
      <c r="N7596" s="87">
        <v>95.736439259008165</v>
      </c>
      <c r="O7596" s="88">
        <v>5.7032212484133433</v>
      </c>
      <c r="P7596" s="89">
        <v>59.572105381772985</v>
      </c>
    </row>
    <row r="7597" spans="1:16">
      <c r="A7597" s="75" t="s">
        <v>7758</v>
      </c>
      <c r="B7597" s="85">
        <v>7593</v>
      </c>
      <c r="C7597" s="85">
        <v>5229</v>
      </c>
      <c r="D7597" s="85">
        <v>7593</v>
      </c>
      <c r="E7597" s="86" t="s">
        <v>7756</v>
      </c>
      <c r="F7597" s="85" t="s">
        <v>11</v>
      </c>
      <c r="G7597" s="86" t="s">
        <v>7757</v>
      </c>
      <c r="H7597" s="85" t="s">
        <v>1</v>
      </c>
      <c r="I7597" s="85">
        <v>1</v>
      </c>
      <c r="J7597" s="88">
        <v>6.0009682080037532</v>
      </c>
      <c r="K7597" s="146">
        <v>6.352452077960363</v>
      </c>
      <c r="L7597" s="147">
        <v>2.362995439463209E-8</v>
      </c>
      <c r="M7597" s="147">
        <v>0.6651750021389411</v>
      </c>
      <c r="N7597" s="87">
        <v>94.296352078375008</v>
      </c>
      <c r="O7597" s="88">
        <v>5.4133804008675774</v>
      </c>
      <c r="P7597" s="89">
        <v>57.408163534981838</v>
      </c>
    </row>
    <row r="7598" spans="1:16">
      <c r="A7598" s="75" t="s">
        <v>15121</v>
      </c>
      <c r="B7598" s="85">
        <v>7594</v>
      </c>
      <c r="C7598" s="85">
        <v>10084</v>
      </c>
      <c r="D7598" s="85">
        <v>7594</v>
      </c>
      <c r="E7598" s="86" t="s">
        <v>15122</v>
      </c>
      <c r="F7598" s="85" t="s">
        <v>38</v>
      </c>
      <c r="G7598" s="86" t="s">
        <v>7757</v>
      </c>
      <c r="H7598" s="85" t="s">
        <v>1</v>
      </c>
      <c r="I7598" s="85">
        <v>1</v>
      </c>
      <c r="J7598" s="88">
        <v>6.3475903587299527</v>
      </c>
      <c r="K7598" s="146">
        <v>6.8691967437233119</v>
      </c>
      <c r="L7598" s="147">
        <v>2.5108615566272849E-8</v>
      </c>
      <c r="M7598" s="147">
        <v>0.6762024797885845</v>
      </c>
      <c r="N7598" s="87">
        <v>95.942464909675209</v>
      </c>
      <c r="O7598" s="88">
        <v>5.7160680367249457</v>
      </c>
      <c r="P7598" s="89">
        <v>59.57808194845029</v>
      </c>
    </row>
    <row r="7599" spans="1:16">
      <c r="A7599" s="75" t="s">
        <v>15123</v>
      </c>
      <c r="B7599" s="85">
        <v>7595</v>
      </c>
      <c r="C7599" s="85">
        <v>10085</v>
      </c>
      <c r="D7599" s="85">
        <v>7595</v>
      </c>
      <c r="E7599" s="86" t="s">
        <v>15122</v>
      </c>
      <c r="F7599" s="85" t="s">
        <v>11</v>
      </c>
      <c r="G7599" s="86" t="s">
        <v>7757</v>
      </c>
      <c r="H7599" s="85" t="s">
        <v>1</v>
      </c>
      <c r="I7599" s="85">
        <v>1</v>
      </c>
      <c r="J7599" s="88">
        <v>6.0092109174027444</v>
      </c>
      <c r="K7599" s="146">
        <v>6.361561238267595</v>
      </c>
      <c r="L7599" s="147">
        <v>2.3670155708575082E-8</v>
      </c>
      <c r="M7599" s="147">
        <v>0.66633363807607282</v>
      </c>
      <c r="N7599" s="87">
        <v>94.423786137084633</v>
      </c>
      <c r="O7599" s="88">
        <v>5.4207737967446921</v>
      </c>
      <c r="P7599" s="89">
        <v>57.408985791724156</v>
      </c>
    </row>
    <row r="7600" spans="1:16">
      <c r="A7600" s="75" t="s">
        <v>7759</v>
      </c>
      <c r="B7600" s="85">
        <v>7596</v>
      </c>
      <c r="C7600" s="85">
        <v>5230</v>
      </c>
      <c r="D7600" s="85">
        <v>7596</v>
      </c>
      <c r="E7600" s="86" t="s">
        <v>7760</v>
      </c>
      <c r="F7600" s="85" t="s">
        <v>283</v>
      </c>
      <c r="G7600" s="86" t="s">
        <v>7761</v>
      </c>
      <c r="H7600" s="85" t="s">
        <v>1</v>
      </c>
      <c r="I7600" s="85">
        <v>1</v>
      </c>
      <c r="J7600" s="88">
        <v>1.708887926546417</v>
      </c>
      <c r="K7600" s="146">
        <v>1.9486601934482473</v>
      </c>
      <c r="L7600" s="147">
        <v>7.0905763339777922E-9</v>
      </c>
      <c r="M7600" s="147">
        <v>0.29333769094702622</v>
      </c>
      <c r="N7600" s="87">
        <v>39.330584141050011</v>
      </c>
      <c r="O7600" s="88">
        <v>1.333935422683507</v>
      </c>
      <c r="P7600" s="89">
        <v>33.915982989209041</v>
      </c>
    </row>
    <row r="7601" spans="1:16">
      <c r="A7601" s="75" t="s">
        <v>7762</v>
      </c>
      <c r="B7601" s="85">
        <v>7597</v>
      </c>
      <c r="C7601" s="85">
        <v>5231</v>
      </c>
      <c r="D7601" s="85">
        <v>7597</v>
      </c>
      <c r="E7601" s="86" t="s">
        <v>7760</v>
      </c>
      <c r="F7601" s="85" t="s">
        <v>38</v>
      </c>
      <c r="G7601" s="86" t="s">
        <v>7761</v>
      </c>
      <c r="H7601" s="85" t="s">
        <v>1</v>
      </c>
      <c r="I7601" s="85">
        <v>1</v>
      </c>
      <c r="J7601" s="88">
        <v>1.6018255000966439</v>
      </c>
      <c r="K7601" s="146">
        <v>1.7919920772774909</v>
      </c>
      <c r="L7601" s="147">
        <v>6.6319824303429399E-9</v>
      </c>
      <c r="M7601" s="147">
        <v>0.29088990013239002</v>
      </c>
      <c r="N7601" s="87">
        <v>38.799140549228113</v>
      </c>
      <c r="O7601" s="88">
        <v>1.2402120356691579</v>
      </c>
      <c r="P7601" s="89">
        <v>31.964935772110326</v>
      </c>
    </row>
    <row r="7602" spans="1:16">
      <c r="A7602" s="75" t="s">
        <v>15124</v>
      </c>
      <c r="B7602" s="85">
        <v>7598</v>
      </c>
      <c r="C7602" s="85">
        <v>10086</v>
      </c>
      <c r="D7602" s="85">
        <v>7598</v>
      </c>
      <c r="E7602" s="86" t="s">
        <v>15125</v>
      </c>
      <c r="F7602" s="85" t="s">
        <v>55</v>
      </c>
      <c r="G7602" s="86" t="s">
        <v>7761</v>
      </c>
      <c r="H7602" s="85" t="s">
        <v>1</v>
      </c>
      <c r="I7602" s="85">
        <v>1</v>
      </c>
      <c r="J7602" s="88">
        <v>1.6989635090694619</v>
      </c>
      <c r="K7602" s="146">
        <v>1.930769798771633</v>
      </c>
      <c r="L7602" s="147">
        <v>7.1221897522633524E-9</v>
      </c>
      <c r="M7602" s="147">
        <v>0.29884423808356991</v>
      </c>
      <c r="N7602" s="87">
        <v>39.795255529910143</v>
      </c>
      <c r="O7602" s="88">
        <v>1.3270187898651631</v>
      </c>
      <c r="P7602" s="89">
        <v>33.346155771453077</v>
      </c>
    </row>
    <row r="7603" spans="1:16">
      <c r="A7603" s="75" t="s">
        <v>7709</v>
      </c>
      <c r="B7603" s="85">
        <v>7599</v>
      </c>
      <c r="C7603" s="85">
        <v>5203</v>
      </c>
      <c r="D7603" s="85">
        <v>7599</v>
      </c>
      <c r="E7603" s="86" t="s">
        <v>7707</v>
      </c>
      <c r="F7603" s="85" t="s">
        <v>55</v>
      </c>
      <c r="G7603" s="86" t="s">
        <v>7710</v>
      </c>
      <c r="H7603" s="85" t="s">
        <v>1</v>
      </c>
      <c r="I7603" s="85">
        <v>1</v>
      </c>
      <c r="J7603" s="88">
        <v>0.41259751194527522</v>
      </c>
      <c r="K7603" s="146">
        <v>0.56381466070584008</v>
      </c>
      <c r="L7603" s="147">
        <v>2.2669163969339578E-9</v>
      </c>
      <c r="M7603" s="147">
        <v>4.615614500082562E-2</v>
      </c>
      <c r="N7603" s="87">
        <v>7.6368319521194437</v>
      </c>
      <c r="O7603" s="88">
        <v>0.35963947260355672</v>
      </c>
      <c r="P7603" s="89">
        <v>47.092757161396783</v>
      </c>
    </row>
    <row r="7604" spans="1:16">
      <c r="A7604" s="75" t="s">
        <v>7763</v>
      </c>
      <c r="B7604" s="85">
        <v>7600</v>
      </c>
      <c r="C7604" s="85">
        <v>5232</v>
      </c>
      <c r="D7604" s="85">
        <v>7600</v>
      </c>
      <c r="E7604" s="86" t="s">
        <v>7764</v>
      </c>
      <c r="F7604" s="85" t="s">
        <v>38</v>
      </c>
      <c r="G7604" s="86" t="s">
        <v>7710</v>
      </c>
      <c r="H7604" s="85" t="s">
        <v>1</v>
      </c>
      <c r="I7604" s="85">
        <v>1</v>
      </c>
      <c r="J7604" s="88">
        <v>1.3406832922314229</v>
      </c>
      <c r="K7604" s="146">
        <v>1.7505964899893551</v>
      </c>
      <c r="L7604" s="147">
        <v>5.8609189209486387E-9</v>
      </c>
      <c r="M7604" s="147">
        <v>0.23950444491399289</v>
      </c>
      <c r="N7604" s="87">
        <v>31.4656251440144</v>
      </c>
      <c r="O7604" s="88">
        <v>1.1485695552036319</v>
      </c>
      <c r="P7604" s="89">
        <v>36.50235931899546</v>
      </c>
    </row>
    <row r="7605" spans="1:16">
      <c r="A7605" s="75" t="s">
        <v>7765</v>
      </c>
      <c r="B7605" s="85">
        <v>7601</v>
      </c>
      <c r="C7605" s="85">
        <v>5233</v>
      </c>
      <c r="D7605" s="85">
        <v>7601</v>
      </c>
      <c r="E7605" s="86" t="s">
        <v>7764</v>
      </c>
      <c r="F7605" s="85" t="s">
        <v>11</v>
      </c>
      <c r="G7605" s="86" t="s">
        <v>7710</v>
      </c>
      <c r="H7605" s="85" t="s">
        <v>1</v>
      </c>
      <c r="I7605" s="85">
        <v>1</v>
      </c>
      <c r="J7605" s="88">
        <v>0.94397475293625133</v>
      </c>
      <c r="K7605" s="146">
        <v>1.1879002737761846</v>
      </c>
      <c r="L7605" s="147">
        <v>4.2447432814165184E-9</v>
      </c>
      <c r="M7605" s="147">
        <v>0.22650358375138849</v>
      </c>
      <c r="N7605" s="87">
        <v>29.615917050695721</v>
      </c>
      <c r="O7605" s="88">
        <v>0.80364838566370955</v>
      </c>
      <c r="P7605" s="89">
        <v>27.135691401621841</v>
      </c>
    </row>
    <row r="7606" spans="1:16">
      <c r="A7606" s="75" t="s">
        <v>15126</v>
      </c>
      <c r="B7606" s="85">
        <v>7602</v>
      </c>
      <c r="C7606" s="85">
        <v>10087</v>
      </c>
      <c r="D7606" s="85">
        <v>7602</v>
      </c>
      <c r="E7606" s="86" t="s">
        <v>15127</v>
      </c>
      <c r="F7606" s="85" t="s">
        <v>38</v>
      </c>
      <c r="G7606" s="86" t="s">
        <v>7710</v>
      </c>
      <c r="H7606" s="85" t="s">
        <v>1</v>
      </c>
      <c r="I7606" s="85">
        <v>1</v>
      </c>
      <c r="J7606" s="88">
        <v>1.3537793030332921</v>
      </c>
      <c r="K7606" s="146">
        <v>1.7669947556701207</v>
      </c>
      <c r="L7606" s="147">
        <v>5.9298363823938734E-9</v>
      </c>
      <c r="M7606" s="147">
        <v>0.24110496479172969</v>
      </c>
      <c r="N7606" s="87">
        <v>31.64456321404683</v>
      </c>
      <c r="O7606" s="88">
        <v>1.1605195206230461</v>
      </c>
      <c r="P7606" s="89">
        <v>36.673583160974026</v>
      </c>
    </row>
    <row r="7607" spans="1:16">
      <c r="A7607" s="75" t="s">
        <v>15128</v>
      </c>
      <c r="B7607" s="85">
        <v>7603</v>
      </c>
      <c r="C7607" s="85">
        <v>10088</v>
      </c>
      <c r="D7607" s="85">
        <v>7603</v>
      </c>
      <c r="E7607" s="86" t="s">
        <v>15127</v>
      </c>
      <c r="F7607" s="85" t="s">
        <v>11</v>
      </c>
      <c r="G7607" s="86" t="s">
        <v>7710</v>
      </c>
      <c r="H7607" s="85" t="s">
        <v>1</v>
      </c>
      <c r="I7607" s="85">
        <v>1</v>
      </c>
      <c r="J7607" s="88">
        <v>0.95221746233522442</v>
      </c>
      <c r="K7607" s="146">
        <v>1.1970094340834112</v>
      </c>
      <c r="L7607" s="147">
        <v>4.2849445953593924E-9</v>
      </c>
      <c r="M7607" s="147">
        <v>0.2276622196885206</v>
      </c>
      <c r="N7607" s="87">
        <v>29.743351109405399</v>
      </c>
      <c r="O7607" s="88">
        <v>0.81104178154081552</v>
      </c>
      <c r="P7607" s="89">
        <v>27.268002806998741</v>
      </c>
    </row>
    <row r="7608" spans="1:16">
      <c r="A7608" s="75" t="s">
        <v>7780</v>
      </c>
      <c r="B7608" s="85">
        <v>7604</v>
      </c>
      <c r="C7608" s="85">
        <v>5241</v>
      </c>
      <c r="D7608" s="85">
        <v>7604</v>
      </c>
      <c r="E7608" s="86" t="s">
        <v>47</v>
      </c>
      <c r="F7608" s="85" t="s">
        <v>38</v>
      </c>
      <c r="G7608" s="86" t="s">
        <v>48</v>
      </c>
      <c r="H7608" s="85" t="s">
        <v>1</v>
      </c>
      <c r="I7608" s="85">
        <v>1</v>
      </c>
      <c r="J7608" s="88">
        <v>2.0493891727103581</v>
      </c>
      <c r="K7608" s="146">
        <v>2.3679395755324548</v>
      </c>
      <c r="L7608" s="147">
        <v>8.4808811518756148E-9</v>
      </c>
      <c r="M7608" s="147">
        <v>0.39660884373467459</v>
      </c>
      <c r="N7608" s="87">
        <v>53.303542881508832</v>
      </c>
      <c r="O7608" s="88">
        <v>1.747377578825172</v>
      </c>
      <c r="P7608" s="89">
        <v>32.781640475746741</v>
      </c>
    </row>
    <row r="7609" spans="1:16">
      <c r="A7609" s="75" t="s">
        <v>7784</v>
      </c>
      <c r="B7609" s="85">
        <v>7605</v>
      </c>
      <c r="C7609" s="85">
        <v>5244</v>
      </c>
      <c r="D7609" s="85">
        <v>7605</v>
      </c>
      <c r="E7609" s="86" t="s">
        <v>47</v>
      </c>
      <c r="F7609" s="85" t="s">
        <v>11</v>
      </c>
      <c r="G7609" s="86" t="s">
        <v>48</v>
      </c>
      <c r="H7609" s="85" t="s">
        <v>1</v>
      </c>
      <c r="I7609" s="85">
        <v>1</v>
      </c>
      <c r="J7609" s="88">
        <v>1.4763268864064829</v>
      </c>
      <c r="K7609" s="146">
        <v>1.5490335789299088</v>
      </c>
      <c r="L7609" s="147">
        <v>6.0967843499792947E-9</v>
      </c>
      <c r="M7609" s="147">
        <v>0.37993116272152833</v>
      </c>
      <c r="N7609" s="87">
        <v>50.387321439229567</v>
      </c>
      <c r="O7609" s="88">
        <v>1.2460645001826389</v>
      </c>
      <c r="P7609" s="89">
        <v>24.729722965835261</v>
      </c>
    </row>
    <row r="7610" spans="1:16">
      <c r="A7610" s="75" t="s">
        <v>15129</v>
      </c>
      <c r="B7610" s="85">
        <v>7606</v>
      </c>
      <c r="C7610" s="85">
        <v>10089</v>
      </c>
      <c r="D7610" s="85">
        <v>7606</v>
      </c>
      <c r="E7610" s="86" t="s">
        <v>15130</v>
      </c>
      <c r="F7610" s="85" t="s">
        <v>55</v>
      </c>
      <c r="G7610" s="86" t="s">
        <v>48</v>
      </c>
      <c r="H7610" s="85" t="s">
        <v>1</v>
      </c>
      <c r="I7610" s="85">
        <v>1</v>
      </c>
      <c r="J7610" s="88">
        <v>2.0407724220362922</v>
      </c>
      <c r="K7610" s="146">
        <v>2.3541270590481864</v>
      </c>
      <c r="L7610" s="147">
        <v>8.5258588580371038E-9</v>
      </c>
      <c r="M7610" s="147">
        <v>0.40175196823936832</v>
      </c>
      <c r="N7610" s="87">
        <v>53.766827510403168</v>
      </c>
      <c r="O7610" s="88">
        <v>1.7416442629517701</v>
      </c>
      <c r="P7610" s="89">
        <v>32.392542829773333</v>
      </c>
    </row>
    <row r="7611" spans="1:16">
      <c r="A7611" s="75" t="s">
        <v>7766</v>
      </c>
      <c r="B7611" s="85">
        <v>7607</v>
      </c>
      <c r="C7611" s="85">
        <v>5234</v>
      </c>
      <c r="D7611" s="85">
        <v>7607</v>
      </c>
      <c r="E7611" s="86" t="s">
        <v>7767</v>
      </c>
      <c r="F7611" s="85" t="s">
        <v>38</v>
      </c>
      <c r="G7611" s="86" t="s">
        <v>7768</v>
      </c>
      <c r="H7611" s="85" t="s">
        <v>1</v>
      </c>
      <c r="I7611" s="85">
        <v>1</v>
      </c>
      <c r="J7611" s="88">
        <v>3.8337018995969152</v>
      </c>
      <c r="K7611" s="146">
        <v>4.690048521734111</v>
      </c>
      <c r="L7611" s="147">
        <v>1.6600846095474101E-8</v>
      </c>
      <c r="M7611" s="147">
        <v>0.59588079726231746</v>
      </c>
      <c r="N7611" s="87">
        <v>83.361690142848673</v>
      </c>
      <c r="O7611" s="88">
        <v>3.3396610344475781</v>
      </c>
      <c r="P7611" s="89">
        <v>40.062299945271405</v>
      </c>
    </row>
    <row r="7612" spans="1:16">
      <c r="A7612" s="75" t="s">
        <v>7769</v>
      </c>
      <c r="B7612" s="85">
        <v>7608</v>
      </c>
      <c r="C7612" s="85">
        <v>5235</v>
      </c>
      <c r="D7612" s="85">
        <v>7608</v>
      </c>
      <c r="E7612" s="86" t="s">
        <v>7767</v>
      </c>
      <c r="F7612" s="85" t="s">
        <v>11</v>
      </c>
      <c r="G7612" s="86" t="s">
        <v>7768</v>
      </c>
      <c r="H7612" s="85" t="s">
        <v>1</v>
      </c>
      <c r="I7612" s="85">
        <v>1</v>
      </c>
      <c r="J7612" s="88">
        <v>2.8960188428504181</v>
      </c>
      <c r="K7612" s="146">
        <v>3.2767612208681647</v>
      </c>
      <c r="L7612" s="147">
        <v>1.227180899106062E-8</v>
      </c>
      <c r="M7612" s="147">
        <v>0.58172754306650098</v>
      </c>
      <c r="N7612" s="87">
        <v>77.797855513380881</v>
      </c>
      <c r="O7612" s="88">
        <v>2.5038903829801562</v>
      </c>
      <c r="P7612" s="89">
        <v>32.184568153674853</v>
      </c>
    </row>
    <row r="7613" spans="1:16">
      <c r="A7613" s="75" t="s">
        <v>15131</v>
      </c>
      <c r="B7613" s="85">
        <v>7609</v>
      </c>
      <c r="C7613" s="85">
        <v>10090</v>
      </c>
      <c r="D7613" s="85">
        <v>7609</v>
      </c>
      <c r="E7613" s="86" t="s">
        <v>15132</v>
      </c>
      <c r="F7613" s="85" t="s">
        <v>55</v>
      </c>
      <c r="G7613" s="86" t="s">
        <v>7768</v>
      </c>
      <c r="H7613" s="85" t="s">
        <v>1</v>
      </c>
      <c r="I7613" s="85">
        <v>1</v>
      </c>
      <c r="J7613" s="88">
        <v>3.5781311535941249</v>
      </c>
      <c r="K7613" s="146">
        <v>4.2990936925408851</v>
      </c>
      <c r="L7613" s="147">
        <v>1.5476927893162299E-8</v>
      </c>
      <c r="M7613" s="147">
        <v>0.59817950909051354</v>
      </c>
      <c r="N7613" s="87">
        <v>82.306397956105798</v>
      </c>
      <c r="O7613" s="88">
        <v>3.1127727721251341</v>
      </c>
      <c r="P7613" s="89">
        <v>37.819329352563614</v>
      </c>
    </row>
    <row r="7614" spans="1:16">
      <c r="A7614" s="75" t="s">
        <v>7770</v>
      </c>
      <c r="B7614" s="85">
        <v>7610</v>
      </c>
      <c r="C7614" s="85">
        <v>5236</v>
      </c>
      <c r="D7614" s="85">
        <v>7610</v>
      </c>
      <c r="E7614" s="86" t="s">
        <v>7771</v>
      </c>
      <c r="F7614" s="85" t="s">
        <v>38</v>
      </c>
      <c r="G7614" s="86" t="s">
        <v>7772</v>
      </c>
      <c r="H7614" s="85" t="s">
        <v>1</v>
      </c>
      <c r="I7614" s="85">
        <v>1</v>
      </c>
      <c r="J7614" s="88">
        <v>2.5542191422514819</v>
      </c>
      <c r="K7614" s="146">
        <v>2.8226644374819783</v>
      </c>
      <c r="L7614" s="147">
        <v>1.0389691079026539E-8</v>
      </c>
      <c r="M7614" s="147">
        <v>0.52885591133216192</v>
      </c>
      <c r="N7614" s="87">
        <v>72.242985819462262</v>
      </c>
      <c r="O7614" s="88">
        <v>2.1116473404732088</v>
      </c>
      <c r="P7614" s="89">
        <v>29.229790498281577</v>
      </c>
    </row>
    <row r="7615" spans="1:16">
      <c r="A7615" s="75" t="s">
        <v>7773</v>
      </c>
      <c r="B7615" s="85">
        <v>7611</v>
      </c>
      <c r="C7615" s="85">
        <v>5237</v>
      </c>
      <c r="D7615" s="85">
        <v>7611</v>
      </c>
      <c r="E7615" s="86" t="s">
        <v>7771</v>
      </c>
      <c r="F7615" s="85" t="s">
        <v>11</v>
      </c>
      <c r="G7615" s="86" t="s">
        <v>7772</v>
      </c>
      <c r="H7615" s="85" t="s">
        <v>1</v>
      </c>
      <c r="I7615" s="85">
        <v>1</v>
      </c>
      <c r="J7615" s="88">
        <v>2.076161726974318</v>
      </c>
      <c r="K7615" s="146">
        <v>2.0895881797550846</v>
      </c>
      <c r="L7615" s="147">
        <v>8.3330182751368865E-9</v>
      </c>
      <c r="M7615" s="147">
        <v>0.5176938946945091</v>
      </c>
      <c r="N7615" s="87">
        <v>70.401799728772914</v>
      </c>
      <c r="O7615" s="88">
        <v>1.696170509906642</v>
      </c>
      <c r="P7615" s="89">
        <v>24.092715192526882</v>
      </c>
    </row>
    <row r="7616" spans="1:16">
      <c r="A7616" s="75" t="s">
        <v>15133</v>
      </c>
      <c r="B7616" s="85">
        <v>7612</v>
      </c>
      <c r="C7616" s="85">
        <v>10091</v>
      </c>
      <c r="D7616" s="85">
        <v>7612</v>
      </c>
      <c r="E7616" s="86" t="s">
        <v>15134</v>
      </c>
      <c r="F7616" s="85" t="s">
        <v>55</v>
      </c>
      <c r="G7616" s="86" t="s">
        <v>7772</v>
      </c>
      <c r="H7616" s="85" t="s">
        <v>1</v>
      </c>
      <c r="I7616" s="85">
        <v>1</v>
      </c>
      <c r="J7616" s="88">
        <v>2.450597117935756</v>
      </c>
      <c r="K7616" s="146">
        <v>2.6565821766511082</v>
      </c>
      <c r="L7616" s="147">
        <v>1.00169991346061E-8</v>
      </c>
      <c r="M7616" s="147">
        <v>0.53214350341902317</v>
      </c>
      <c r="N7616" s="87">
        <v>72.418372767480747</v>
      </c>
      <c r="O7616" s="88">
        <v>2.023705000781844</v>
      </c>
      <c r="P7616" s="89">
        <v>27.944635089765267</v>
      </c>
    </row>
    <row r="7617" spans="1:16">
      <c r="A7617" s="75" t="s">
        <v>7774</v>
      </c>
      <c r="B7617" s="85">
        <v>7613</v>
      </c>
      <c r="C7617" s="85">
        <v>5238</v>
      </c>
      <c r="D7617" s="85">
        <v>7613</v>
      </c>
      <c r="E7617" s="86" t="s">
        <v>7775</v>
      </c>
      <c r="F7617" s="85" t="s">
        <v>38</v>
      </c>
      <c r="G7617" s="86" t="s">
        <v>7776</v>
      </c>
      <c r="H7617" s="85" t="s">
        <v>1</v>
      </c>
      <c r="I7617" s="85">
        <v>1</v>
      </c>
      <c r="J7617" s="88">
        <v>2.718214857490671</v>
      </c>
      <c r="K7617" s="146">
        <v>3.0679714506275828</v>
      </c>
      <c r="L7617" s="147">
        <v>1.1591012785322019E-8</v>
      </c>
      <c r="M7617" s="147">
        <v>0.51095294468112096</v>
      </c>
      <c r="N7617" s="87">
        <v>69.362069024804129</v>
      </c>
      <c r="O7617" s="88">
        <v>2.3424736288996302</v>
      </c>
      <c r="P7617" s="89">
        <v>33.771680427554045</v>
      </c>
    </row>
    <row r="7618" spans="1:16">
      <c r="A7618" s="75" t="s">
        <v>7777</v>
      </c>
      <c r="B7618" s="85">
        <v>7614</v>
      </c>
      <c r="C7618" s="85">
        <v>5239</v>
      </c>
      <c r="D7618" s="85">
        <v>7614</v>
      </c>
      <c r="E7618" s="86" t="s">
        <v>7775</v>
      </c>
      <c r="F7618" s="85" t="s">
        <v>11</v>
      </c>
      <c r="G7618" s="86" t="s">
        <v>7776</v>
      </c>
      <c r="H7618" s="85" t="s">
        <v>1</v>
      </c>
      <c r="I7618" s="85">
        <v>1</v>
      </c>
      <c r="J7618" s="88">
        <v>1.95448122804069</v>
      </c>
      <c r="K7618" s="146">
        <v>1.9307836878657769</v>
      </c>
      <c r="L7618" s="147">
        <v>7.9497322325289908E-9</v>
      </c>
      <c r="M7618" s="147">
        <v>0.50505717468079581</v>
      </c>
      <c r="N7618" s="87">
        <v>63.947415442654361</v>
      </c>
      <c r="O7618" s="88">
        <v>1.6519191840643079</v>
      </c>
      <c r="P7618" s="89">
        <v>25.832462072617883</v>
      </c>
    </row>
    <row r="7619" spans="1:16">
      <c r="A7619" s="75" t="s">
        <v>15135</v>
      </c>
      <c r="B7619" s="85">
        <v>7615</v>
      </c>
      <c r="C7619" s="85">
        <v>10092</v>
      </c>
      <c r="D7619" s="85">
        <v>7615</v>
      </c>
      <c r="E7619" s="86" t="s">
        <v>15136</v>
      </c>
      <c r="F7619" s="85" t="s">
        <v>38</v>
      </c>
      <c r="G7619" s="86" t="s">
        <v>7776</v>
      </c>
      <c r="H7619" s="85" t="s">
        <v>1</v>
      </c>
      <c r="I7619" s="85">
        <v>1</v>
      </c>
      <c r="J7619" s="88">
        <v>2.772763024779989</v>
      </c>
      <c r="K7619" s="146">
        <v>3.1445599751412434</v>
      </c>
      <c r="L7619" s="147">
        <v>1.1899239063904821E-8</v>
      </c>
      <c r="M7619" s="147">
        <v>0.51793943880980842</v>
      </c>
      <c r="N7619" s="87">
        <v>70.145291405575875</v>
      </c>
      <c r="O7619" s="88">
        <v>2.392038502038651</v>
      </c>
      <c r="P7619" s="89">
        <v>34.101198442644247</v>
      </c>
    </row>
    <row r="7620" spans="1:16">
      <c r="A7620" s="75" t="s">
        <v>15137</v>
      </c>
      <c r="B7620" s="85">
        <v>7616</v>
      </c>
      <c r="C7620" s="85">
        <v>10093</v>
      </c>
      <c r="D7620" s="85">
        <v>7616</v>
      </c>
      <c r="E7620" s="86" t="s">
        <v>15136</v>
      </c>
      <c r="F7620" s="85" t="s">
        <v>11</v>
      </c>
      <c r="G7620" s="86" t="s">
        <v>7776</v>
      </c>
      <c r="H7620" s="85" t="s">
        <v>1</v>
      </c>
      <c r="I7620" s="85">
        <v>1</v>
      </c>
      <c r="J7620" s="88">
        <v>1.983054319610108</v>
      </c>
      <c r="K7620" s="146">
        <v>1.9624792612392932</v>
      </c>
      <c r="L7620" s="147">
        <v>8.0900098576445689E-9</v>
      </c>
      <c r="M7620" s="147">
        <v>0.50904858009756881</v>
      </c>
      <c r="N7620" s="87">
        <v>64.386672068562547</v>
      </c>
      <c r="O7620" s="88">
        <v>1.677550216966847</v>
      </c>
      <c r="P7620" s="89">
        <v>26.054308493852538</v>
      </c>
    </row>
    <row r="7621" spans="1:16">
      <c r="A7621" s="75" t="s">
        <v>7792</v>
      </c>
      <c r="B7621" s="85">
        <v>7617</v>
      </c>
      <c r="C7621" s="85">
        <v>5250</v>
      </c>
      <c r="D7621" s="85">
        <v>7617</v>
      </c>
      <c r="E7621" s="86" t="s">
        <v>7793</v>
      </c>
      <c r="F7621" s="85" t="s">
        <v>38</v>
      </c>
      <c r="G7621" s="86" t="s">
        <v>7794</v>
      </c>
      <c r="H7621" s="85" t="s">
        <v>1</v>
      </c>
      <c r="I7621" s="85">
        <v>1</v>
      </c>
      <c r="J7621" s="88">
        <v>2.3788643585605049</v>
      </c>
      <c r="K7621" s="146">
        <v>2.4757589353276042</v>
      </c>
      <c r="L7621" s="147">
        <v>9.4834236941194943E-9</v>
      </c>
      <c r="M7621" s="147">
        <v>0.53335471763591458</v>
      </c>
      <c r="N7621" s="87">
        <v>68.523614051426023</v>
      </c>
      <c r="O7621" s="88">
        <v>2.011681264288582</v>
      </c>
      <c r="P7621" s="89">
        <v>29.357489270470221</v>
      </c>
    </row>
    <row r="7622" spans="1:16">
      <c r="A7622" s="75" t="s">
        <v>7795</v>
      </c>
      <c r="B7622" s="85">
        <v>7618</v>
      </c>
      <c r="C7622" s="85">
        <v>5251</v>
      </c>
      <c r="D7622" s="85">
        <v>7618</v>
      </c>
      <c r="E7622" s="86" t="s">
        <v>7793</v>
      </c>
      <c r="F7622" s="85" t="s">
        <v>11</v>
      </c>
      <c r="G7622" s="86" t="s">
        <v>7794</v>
      </c>
      <c r="H7622" s="85" t="s">
        <v>1</v>
      </c>
      <c r="I7622" s="85">
        <v>1</v>
      </c>
      <c r="J7622" s="88">
        <v>1.808375404528308</v>
      </c>
      <c r="K7622" s="146">
        <v>1.6626053358112494</v>
      </c>
      <c r="L7622" s="147">
        <v>7.0517045477876709E-9</v>
      </c>
      <c r="M7622" s="147">
        <v>0.51794902127320286</v>
      </c>
      <c r="N7622" s="87">
        <v>65.21808802559903</v>
      </c>
      <c r="O7622" s="88">
        <v>1.509020128901577</v>
      </c>
      <c r="P7622" s="89">
        <v>23.13806145787753</v>
      </c>
    </row>
    <row r="7623" spans="1:16">
      <c r="A7623" s="75" t="s">
        <v>15138</v>
      </c>
      <c r="B7623" s="85">
        <v>7619</v>
      </c>
      <c r="C7623" s="85">
        <v>10094</v>
      </c>
      <c r="D7623" s="85">
        <v>7619</v>
      </c>
      <c r="E7623" s="86" t="s">
        <v>15139</v>
      </c>
      <c r="F7623" s="85" t="s">
        <v>38</v>
      </c>
      <c r="G7623" s="86" t="s">
        <v>7794</v>
      </c>
      <c r="H7623" s="85" t="s">
        <v>1</v>
      </c>
      <c r="I7623" s="85">
        <v>1</v>
      </c>
      <c r="J7623" s="88">
        <v>2.3788643585605049</v>
      </c>
      <c r="K7623" s="146">
        <v>2.4757589353276042</v>
      </c>
      <c r="L7623" s="147">
        <v>9.4834236941194943E-9</v>
      </c>
      <c r="M7623" s="147">
        <v>0.53335471763591469</v>
      </c>
      <c r="N7623" s="87">
        <v>68.523614051426037</v>
      </c>
      <c r="O7623" s="88">
        <v>2.011681264288582</v>
      </c>
      <c r="P7623" s="89">
        <v>29.357489270470218</v>
      </c>
    </row>
    <row r="7624" spans="1:16">
      <c r="A7624" s="75" t="s">
        <v>15140</v>
      </c>
      <c r="B7624" s="85">
        <v>7620</v>
      </c>
      <c r="C7624" s="85">
        <v>10095</v>
      </c>
      <c r="D7624" s="85">
        <v>7620</v>
      </c>
      <c r="E7624" s="86" t="s">
        <v>15139</v>
      </c>
      <c r="F7624" s="85" t="s">
        <v>11</v>
      </c>
      <c r="G7624" s="86" t="s">
        <v>7794</v>
      </c>
      <c r="H7624" s="85" t="s">
        <v>1</v>
      </c>
      <c r="I7624" s="85">
        <v>1</v>
      </c>
      <c r="J7624" s="88">
        <v>1.8083754045283109</v>
      </c>
      <c r="K7624" s="146">
        <v>1.6626053358112507</v>
      </c>
      <c r="L7624" s="147">
        <v>7.0517045477876783E-9</v>
      </c>
      <c r="M7624" s="147">
        <v>0.51794902127320297</v>
      </c>
      <c r="N7624" s="87">
        <v>65.21808802559903</v>
      </c>
      <c r="O7624" s="88">
        <v>1.509020128901577</v>
      </c>
      <c r="P7624" s="89">
        <v>23.13806145787753</v>
      </c>
    </row>
    <row r="7625" spans="1:16">
      <c r="A7625" s="75" t="s">
        <v>7802</v>
      </c>
      <c r="B7625" s="85">
        <v>7621</v>
      </c>
      <c r="C7625" s="85">
        <v>5256</v>
      </c>
      <c r="D7625" s="85">
        <v>7621</v>
      </c>
      <c r="E7625" s="86" t="s">
        <v>7803</v>
      </c>
      <c r="F7625" s="85" t="s">
        <v>38</v>
      </c>
      <c r="G7625" s="86" t="s">
        <v>7804</v>
      </c>
      <c r="H7625" s="85" t="s">
        <v>1</v>
      </c>
      <c r="I7625" s="85">
        <v>1</v>
      </c>
      <c r="J7625" s="88">
        <v>2.4351692794253612</v>
      </c>
      <c r="K7625" s="146">
        <v>2.5180856979890684</v>
      </c>
      <c r="L7625" s="147">
        <v>9.909609007125286E-9</v>
      </c>
      <c r="M7625" s="147">
        <v>0.63966865011068419</v>
      </c>
      <c r="N7625" s="87">
        <v>79.63095734774646</v>
      </c>
      <c r="O7625" s="88">
        <v>2.0024864358969969</v>
      </c>
      <c r="P7625" s="89">
        <v>25.147084784529053</v>
      </c>
    </row>
    <row r="7626" spans="1:16">
      <c r="A7626" s="75" t="s">
        <v>7805</v>
      </c>
      <c r="B7626" s="85">
        <v>7622</v>
      </c>
      <c r="C7626" s="85">
        <v>5257</v>
      </c>
      <c r="D7626" s="85">
        <v>7622</v>
      </c>
      <c r="E7626" s="86" t="s">
        <v>7803</v>
      </c>
      <c r="F7626" s="85" t="s">
        <v>11</v>
      </c>
      <c r="G7626" s="86" t="s">
        <v>7804</v>
      </c>
      <c r="H7626" s="85" t="s">
        <v>1</v>
      </c>
      <c r="I7626" s="85">
        <v>1</v>
      </c>
      <c r="J7626" s="88">
        <v>2.1672822975044408</v>
      </c>
      <c r="K7626" s="146">
        <v>2.1101355541154163</v>
      </c>
      <c r="L7626" s="147">
        <v>8.6233693168911265E-9</v>
      </c>
      <c r="M7626" s="147">
        <v>0.63744400208845486</v>
      </c>
      <c r="N7626" s="87">
        <v>77.739272853926551</v>
      </c>
      <c r="O7626" s="88">
        <v>1.7615412087941349</v>
      </c>
      <c r="P7626" s="89">
        <v>22.659604909144203</v>
      </c>
    </row>
    <row r="7627" spans="1:16">
      <c r="A7627" s="75" t="s">
        <v>15141</v>
      </c>
      <c r="B7627" s="85">
        <v>7623</v>
      </c>
      <c r="C7627" s="85">
        <v>10096</v>
      </c>
      <c r="D7627" s="85">
        <v>7623</v>
      </c>
      <c r="E7627" s="86" t="s">
        <v>15142</v>
      </c>
      <c r="F7627" s="85" t="s">
        <v>38</v>
      </c>
      <c r="G7627" s="86" t="s">
        <v>7804</v>
      </c>
      <c r="H7627" s="85" t="s">
        <v>1</v>
      </c>
      <c r="I7627" s="85">
        <v>1</v>
      </c>
      <c r="J7627" s="88">
        <v>2.522642165557015</v>
      </c>
      <c r="K7627" s="146">
        <v>2.6290870149917693</v>
      </c>
      <c r="L7627" s="147">
        <v>1.0372777147514809E-8</v>
      </c>
      <c r="M7627" s="147">
        <v>0.65135797108210225</v>
      </c>
      <c r="N7627" s="87">
        <v>80.924353265813551</v>
      </c>
      <c r="O7627" s="88">
        <v>2.0819177419108179</v>
      </c>
      <c r="P7627" s="89">
        <v>25.726714615466975</v>
      </c>
    </row>
    <row r="7628" spans="1:16">
      <c r="A7628" s="75" t="s">
        <v>15143</v>
      </c>
      <c r="B7628" s="85">
        <v>7624</v>
      </c>
      <c r="C7628" s="85">
        <v>10097</v>
      </c>
      <c r="D7628" s="85">
        <v>7624</v>
      </c>
      <c r="E7628" s="86" t="s">
        <v>15142</v>
      </c>
      <c r="F7628" s="85" t="s">
        <v>11</v>
      </c>
      <c r="G7628" s="86" t="s">
        <v>7804</v>
      </c>
      <c r="H7628" s="85" t="s">
        <v>1</v>
      </c>
      <c r="I7628" s="85">
        <v>1</v>
      </c>
      <c r="J7628" s="88">
        <v>2.1958553890738681</v>
      </c>
      <c r="K7628" s="146">
        <v>2.1418311274889326</v>
      </c>
      <c r="L7628" s="147">
        <v>8.763646942006751E-9</v>
      </c>
      <c r="M7628" s="147">
        <v>0.64143540750522832</v>
      </c>
      <c r="N7628" s="87">
        <v>78.178529479834822</v>
      </c>
      <c r="O7628" s="88">
        <v>1.7871722416966731</v>
      </c>
      <c r="P7628" s="89">
        <v>22.860141442768526</v>
      </c>
    </row>
    <row r="7629" spans="1:16">
      <c r="A7629" s="75" t="s">
        <v>7798</v>
      </c>
      <c r="B7629" s="85">
        <v>7625</v>
      </c>
      <c r="C7629" s="85">
        <v>5254</v>
      </c>
      <c r="D7629" s="85">
        <v>7625</v>
      </c>
      <c r="E7629" s="86" t="s">
        <v>7799</v>
      </c>
      <c r="F7629" s="85" t="s">
        <v>38</v>
      </c>
      <c r="G7629" s="86" t="s">
        <v>7800</v>
      </c>
      <c r="H7629" s="85" t="s">
        <v>1</v>
      </c>
      <c r="I7629" s="85">
        <v>1</v>
      </c>
      <c r="J7629" s="88">
        <v>1.535899545508665</v>
      </c>
      <c r="K7629" s="146">
        <v>1.128122462666326</v>
      </c>
      <c r="L7629" s="147">
        <v>5.4663355179031888E-9</v>
      </c>
      <c r="M7629" s="147">
        <v>0.62249754611894237</v>
      </c>
      <c r="N7629" s="87">
        <v>70.234013199159719</v>
      </c>
      <c r="O7629" s="88">
        <v>1.089036614449449</v>
      </c>
      <c r="P7629" s="89">
        <v>15.505829224955612</v>
      </c>
    </row>
    <row r="7630" spans="1:16">
      <c r="A7630" s="75" t="s">
        <v>7801</v>
      </c>
      <c r="B7630" s="85">
        <v>7626</v>
      </c>
      <c r="C7630" s="85">
        <v>5255</v>
      </c>
      <c r="D7630" s="85">
        <v>7626</v>
      </c>
      <c r="E7630" s="86" t="s">
        <v>7799</v>
      </c>
      <c r="F7630" s="85" t="s">
        <v>11</v>
      </c>
      <c r="G7630" s="86" t="s">
        <v>7800</v>
      </c>
      <c r="H7630" s="85" t="s">
        <v>1</v>
      </c>
      <c r="I7630" s="85">
        <v>1</v>
      </c>
      <c r="J7630" s="88">
        <v>1.535299151079512</v>
      </c>
      <c r="K7630" s="146">
        <v>1.1267442262971239</v>
      </c>
      <c r="L7630" s="147">
        <v>5.4632617628141251E-9</v>
      </c>
      <c r="M7630" s="147">
        <v>0.62248160544292863</v>
      </c>
      <c r="N7630" s="87">
        <v>70.231890055379452</v>
      </c>
      <c r="O7630" s="88">
        <v>1.0890522577723809</v>
      </c>
      <c r="P7630" s="89">
        <v>15.506520711796853</v>
      </c>
    </row>
    <row r="7631" spans="1:16">
      <c r="A7631" s="75" t="s">
        <v>15144</v>
      </c>
      <c r="B7631" s="85">
        <v>7627</v>
      </c>
      <c r="C7631" s="85">
        <v>10098</v>
      </c>
      <c r="D7631" s="85">
        <v>7627</v>
      </c>
      <c r="E7631" s="86" t="s">
        <v>15145</v>
      </c>
      <c r="F7631" s="85" t="s">
        <v>38</v>
      </c>
      <c r="G7631" s="86" t="s">
        <v>7800</v>
      </c>
      <c r="H7631" s="85" t="s">
        <v>1</v>
      </c>
      <c r="I7631" s="85">
        <v>1</v>
      </c>
      <c r="J7631" s="88">
        <v>1.535899545508665</v>
      </c>
      <c r="K7631" s="146">
        <v>1.128122462666326</v>
      </c>
      <c r="L7631" s="147">
        <v>5.4663355179031888E-9</v>
      </c>
      <c r="M7631" s="147">
        <v>0.62249754611894237</v>
      </c>
      <c r="N7631" s="87">
        <v>70.234013199159719</v>
      </c>
      <c r="O7631" s="88">
        <v>1.089036614449449</v>
      </c>
      <c r="P7631" s="89">
        <v>15.505829224955612</v>
      </c>
    </row>
    <row r="7632" spans="1:16">
      <c r="A7632" s="75" t="s">
        <v>15146</v>
      </c>
      <c r="B7632" s="85">
        <v>7628</v>
      </c>
      <c r="C7632" s="85">
        <v>10099</v>
      </c>
      <c r="D7632" s="85">
        <v>7628</v>
      </c>
      <c r="E7632" s="86" t="s">
        <v>15145</v>
      </c>
      <c r="F7632" s="85" t="s">
        <v>11</v>
      </c>
      <c r="G7632" s="86" t="s">
        <v>7800</v>
      </c>
      <c r="H7632" s="85" t="s">
        <v>1</v>
      </c>
      <c r="I7632" s="85">
        <v>1</v>
      </c>
      <c r="J7632" s="88">
        <v>1.535299151079512</v>
      </c>
      <c r="K7632" s="146">
        <v>1.1267442262971239</v>
      </c>
      <c r="L7632" s="147">
        <v>5.4632617628141251E-9</v>
      </c>
      <c r="M7632" s="147">
        <v>0.62248160544292863</v>
      </c>
      <c r="N7632" s="87">
        <v>70.231890055379452</v>
      </c>
      <c r="O7632" s="88">
        <v>1.0890522577723809</v>
      </c>
      <c r="P7632" s="89">
        <v>15.506520711796853</v>
      </c>
    </row>
    <row r="7633" spans="1:16">
      <c r="A7633" s="75" t="s">
        <v>7806</v>
      </c>
      <c r="B7633" s="85">
        <v>7629</v>
      </c>
      <c r="C7633" s="85">
        <v>5258</v>
      </c>
      <c r="D7633" s="85">
        <v>7629</v>
      </c>
      <c r="E7633" s="86" t="s">
        <v>7807</v>
      </c>
      <c r="F7633" s="85" t="s">
        <v>38</v>
      </c>
      <c r="G7633" s="86" t="s">
        <v>7808</v>
      </c>
      <c r="H7633" s="85" t="s">
        <v>1</v>
      </c>
      <c r="I7633" s="85">
        <v>1</v>
      </c>
      <c r="J7633" s="88">
        <v>5.3254747242775933</v>
      </c>
      <c r="K7633" s="146">
        <v>5.8016640735578529</v>
      </c>
      <c r="L7633" s="147">
        <v>2.2020850142577841E-8</v>
      </c>
      <c r="M7633" s="147">
        <v>0.68269058090189771</v>
      </c>
      <c r="N7633" s="87">
        <v>99.865702522210256</v>
      </c>
      <c r="O7633" s="88">
        <v>4.714593325592908</v>
      </c>
      <c r="P7633" s="89">
        <v>47.20933420104241</v>
      </c>
    </row>
    <row r="7634" spans="1:16">
      <c r="A7634" s="75" t="s">
        <v>7809</v>
      </c>
      <c r="B7634" s="85">
        <v>7630</v>
      </c>
      <c r="C7634" s="85">
        <v>5259</v>
      </c>
      <c r="D7634" s="85">
        <v>7630</v>
      </c>
      <c r="E7634" s="86" t="s">
        <v>7807</v>
      </c>
      <c r="F7634" s="85" t="s">
        <v>11</v>
      </c>
      <c r="G7634" s="86" t="s">
        <v>7808</v>
      </c>
      <c r="H7634" s="85" t="s">
        <v>1</v>
      </c>
      <c r="I7634" s="85">
        <v>1</v>
      </c>
      <c r="J7634" s="88">
        <v>4.9053771266578812</v>
      </c>
      <c r="K7634" s="146">
        <v>5.1436709400261815</v>
      </c>
      <c r="L7634" s="147">
        <v>2.0030817964073601E-8</v>
      </c>
      <c r="M7634" s="147">
        <v>0.71047871963959275</v>
      </c>
      <c r="N7634" s="87">
        <v>100.5872266343993</v>
      </c>
      <c r="O7634" s="88">
        <v>4.3355341533840983</v>
      </c>
      <c r="P7634" s="89">
        <v>43.102233737314428</v>
      </c>
    </row>
    <row r="7635" spans="1:16">
      <c r="A7635" s="75" t="s">
        <v>7810</v>
      </c>
      <c r="B7635" s="85">
        <v>7631</v>
      </c>
      <c r="C7635" s="85">
        <v>5260</v>
      </c>
      <c r="D7635" s="85">
        <v>7631</v>
      </c>
      <c r="E7635" s="86" t="s">
        <v>7811</v>
      </c>
      <c r="F7635" s="85" t="s">
        <v>38</v>
      </c>
      <c r="G7635" s="86" t="s">
        <v>7808</v>
      </c>
      <c r="H7635" s="85" t="s">
        <v>1</v>
      </c>
      <c r="I7635" s="85">
        <v>1</v>
      </c>
      <c r="J7635" s="88">
        <v>7.037679190162681</v>
      </c>
      <c r="K7635" s="146">
        <v>9.0475973698868071</v>
      </c>
      <c r="L7635" s="147">
        <v>3.122472488907578E-8</v>
      </c>
      <c r="M7635" s="147">
        <v>0.75095708122275107</v>
      </c>
      <c r="N7635" s="87">
        <v>114.0194408915938</v>
      </c>
      <c r="O7635" s="88">
        <v>6.2254202117643009</v>
      </c>
      <c r="P7635" s="89">
        <v>54.599638123846269</v>
      </c>
    </row>
    <row r="7636" spans="1:16">
      <c r="A7636" s="75" t="s">
        <v>7812</v>
      </c>
      <c r="B7636" s="85">
        <v>7632</v>
      </c>
      <c r="C7636" s="85">
        <v>5261</v>
      </c>
      <c r="D7636" s="85">
        <v>7632</v>
      </c>
      <c r="E7636" s="86" t="s">
        <v>7811</v>
      </c>
      <c r="F7636" s="85" t="s">
        <v>11</v>
      </c>
      <c r="G7636" s="86" t="s">
        <v>7808</v>
      </c>
      <c r="H7636" s="85" t="s">
        <v>1</v>
      </c>
      <c r="I7636" s="85">
        <v>1</v>
      </c>
      <c r="J7636" s="88">
        <v>5.6968448622399643</v>
      </c>
      <c r="K7636" s="146">
        <v>7.0524264755658335</v>
      </c>
      <c r="L7636" s="147">
        <v>2.5197264346560419E-8</v>
      </c>
      <c r="M7636" s="147">
        <v>0.78558220852796046</v>
      </c>
      <c r="N7636" s="87">
        <v>112.3827966410951</v>
      </c>
      <c r="O7636" s="88">
        <v>5.0291101762500263</v>
      </c>
      <c r="P7636" s="89">
        <v>44.749822273163005</v>
      </c>
    </row>
    <row r="7637" spans="1:16">
      <c r="A7637" s="75" t="s">
        <v>15147</v>
      </c>
      <c r="B7637" s="85">
        <v>7633</v>
      </c>
      <c r="C7637" s="85">
        <v>10100</v>
      </c>
      <c r="D7637" s="85">
        <v>7633</v>
      </c>
      <c r="E7637" s="86" t="s">
        <v>15148</v>
      </c>
      <c r="F7637" s="85" t="s">
        <v>38</v>
      </c>
      <c r="G7637" s="86" t="s">
        <v>7808</v>
      </c>
      <c r="H7637" s="85" t="s">
        <v>1</v>
      </c>
      <c r="I7637" s="85">
        <v>1</v>
      </c>
      <c r="J7637" s="88">
        <v>6.2361251245094591</v>
      </c>
      <c r="K7637" s="146">
        <v>7.5012192462360021</v>
      </c>
      <c r="L7637" s="147">
        <v>2.6931013794409651E-8</v>
      </c>
      <c r="M7637" s="147">
        <v>0.72381032519101207</v>
      </c>
      <c r="N7637" s="87">
        <v>107.7257940876738</v>
      </c>
      <c r="O7637" s="88">
        <v>5.5195716418176222</v>
      </c>
      <c r="P7637" s="89">
        <v>51.237233278832541</v>
      </c>
    </row>
    <row r="7638" spans="1:16">
      <c r="A7638" s="75" t="s">
        <v>15149</v>
      </c>
      <c r="B7638" s="85">
        <v>7634</v>
      </c>
      <c r="C7638" s="85">
        <v>10101</v>
      </c>
      <c r="D7638" s="85">
        <v>7634</v>
      </c>
      <c r="E7638" s="86" t="s">
        <v>15148</v>
      </c>
      <c r="F7638" s="85" t="s">
        <v>11</v>
      </c>
      <c r="G7638" s="86" t="s">
        <v>7808</v>
      </c>
      <c r="H7638" s="85" t="s">
        <v>1</v>
      </c>
      <c r="I7638" s="85">
        <v>1</v>
      </c>
      <c r="J7638" s="88">
        <v>5.3296840860183359</v>
      </c>
      <c r="K7638" s="146">
        <v>6.1297442811695086</v>
      </c>
      <c r="L7638" s="147">
        <v>2.2754318780432499E-8</v>
      </c>
      <c r="M7638" s="147">
        <v>0.75202186950054939</v>
      </c>
      <c r="N7638" s="87">
        <v>106.92426826365541</v>
      </c>
      <c r="O7638" s="88">
        <v>4.707953197719597</v>
      </c>
      <c r="P7638" s="89">
        <v>44.030726365231303</v>
      </c>
    </row>
    <row r="7639" spans="1:16">
      <c r="A7639" s="75" t="s">
        <v>7813</v>
      </c>
      <c r="B7639" s="85">
        <v>7635</v>
      </c>
      <c r="C7639" s="85">
        <v>5262</v>
      </c>
      <c r="D7639" s="85">
        <v>7635</v>
      </c>
      <c r="E7639" s="86" t="s">
        <v>7814</v>
      </c>
      <c r="F7639" s="85" t="s">
        <v>38</v>
      </c>
      <c r="G7639" s="86" t="s">
        <v>7815</v>
      </c>
      <c r="H7639" s="85" t="s">
        <v>1</v>
      </c>
      <c r="I7639" s="85">
        <v>1</v>
      </c>
      <c r="J7639" s="88">
        <v>3.1280154838272489</v>
      </c>
      <c r="K7639" s="146">
        <v>3.4313983890604489</v>
      </c>
      <c r="L7639" s="147">
        <v>1.350579376154378E-8</v>
      </c>
      <c r="M7639" s="147">
        <v>0.69646739249495027</v>
      </c>
      <c r="N7639" s="87">
        <v>90.61817519552946</v>
      </c>
      <c r="O7639" s="88">
        <v>2.616857955359877</v>
      </c>
      <c r="P7639" s="89">
        <v>28.877848728617707</v>
      </c>
    </row>
    <row r="7640" spans="1:16">
      <c r="A7640" s="75" t="s">
        <v>7816</v>
      </c>
      <c r="B7640" s="85">
        <v>7636</v>
      </c>
      <c r="C7640" s="85">
        <v>5263</v>
      </c>
      <c r="D7640" s="85">
        <v>7636</v>
      </c>
      <c r="E7640" s="86" t="s">
        <v>7814</v>
      </c>
      <c r="F7640" s="85" t="s">
        <v>11</v>
      </c>
      <c r="G7640" s="86" t="s">
        <v>7815</v>
      </c>
      <c r="H7640" s="85" t="s">
        <v>1</v>
      </c>
      <c r="I7640" s="85">
        <v>1</v>
      </c>
      <c r="J7640" s="88">
        <v>2.6162061190751449</v>
      </c>
      <c r="K7640" s="146">
        <v>2.6432859774006077</v>
      </c>
      <c r="L7640" s="147">
        <v>1.101576648762719E-8</v>
      </c>
      <c r="M7640" s="147">
        <v>0.68068365947861065</v>
      </c>
      <c r="N7640" s="87">
        <v>87.229032016198531</v>
      </c>
      <c r="O7640" s="88">
        <v>2.165772897553031</v>
      </c>
      <c r="P7640" s="89">
        <v>24.828578828558417</v>
      </c>
    </row>
    <row r="7641" spans="1:16">
      <c r="A7641" s="75" t="s">
        <v>15150</v>
      </c>
      <c r="B7641" s="85">
        <v>7637</v>
      </c>
      <c r="C7641" s="85">
        <v>10102</v>
      </c>
      <c r="D7641" s="85">
        <v>7637</v>
      </c>
      <c r="E7641" s="86" t="s">
        <v>15151</v>
      </c>
      <c r="F7641" s="85" t="s">
        <v>55</v>
      </c>
      <c r="G7641" s="86" t="s">
        <v>7815</v>
      </c>
      <c r="H7641" s="85" t="s">
        <v>1</v>
      </c>
      <c r="I7641" s="85">
        <v>1</v>
      </c>
      <c r="J7641" s="88">
        <v>3.04443760946126</v>
      </c>
      <c r="K7641" s="146">
        <v>3.278729129003592</v>
      </c>
      <c r="L7641" s="147">
        <v>1.3117154832468699E-8</v>
      </c>
      <c r="M7641" s="147">
        <v>0.70263203189589074</v>
      </c>
      <c r="N7641" s="87">
        <v>90.76635484911219</v>
      </c>
      <c r="O7641" s="88">
        <v>2.5453430001889719</v>
      </c>
      <c r="P7641" s="89">
        <v>28.04280291326328</v>
      </c>
    </row>
    <row r="7642" spans="1:16">
      <c r="A7642" s="75" t="s">
        <v>7817</v>
      </c>
      <c r="B7642" s="85">
        <v>7638</v>
      </c>
      <c r="C7642" s="85">
        <v>5264</v>
      </c>
      <c r="D7642" s="85">
        <v>7638</v>
      </c>
      <c r="E7642" s="86" t="s">
        <v>7818</v>
      </c>
      <c r="F7642" s="85" t="s">
        <v>232</v>
      </c>
      <c r="G7642" s="86" t="s">
        <v>7819</v>
      </c>
      <c r="H7642" s="85" t="s">
        <v>260</v>
      </c>
      <c r="I7642" s="85">
        <v>1</v>
      </c>
      <c r="J7642" s="88">
        <v>8.0229409692637067E-3</v>
      </c>
      <c r="K7642" s="146">
        <v>3.2509312050387491E-2</v>
      </c>
      <c r="L7642" s="147">
        <v>1.1796024048676651E-10</v>
      </c>
      <c r="M7642" s="147">
        <v>9.9000247954139121E-4</v>
      </c>
      <c r="N7642" s="87">
        <v>0.13952507541938611</v>
      </c>
      <c r="O7642" s="88">
        <v>6.7031736316224104E-3</v>
      </c>
      <c r="P7642" s="89">
        <v>48.042788090054295</v>
      </c>
    </row>
    <row r="7643" spans="1:16">
      <c r="A7643" s="75" t="s">
        <v>7820</v>
      </c>
      <c r="B7643" s="85">
        <v>7639</v>
      </c>
      <c r="C7643" s="85">
        <v>5265</v>
      </c>
      <c r="D7643" s="85">
        <v>7639</v>
      </c>
      <c r="E7643" s="86" t="s">
        <v>7818</v>
      </c>
      <c r="F7643" s="85" t="s">
        <v>38</v>
      </c>
      <c r="G7643" s="86" t="s">
        <v>7819</v>
      </c>
      <c r="H7643" s="85" t="s">
        <v>260</v>
      </c>
      <c r="I7643" s="85">
        <v>1</v>
      </c>
      <c r="J7643" s="88">
        <v>1.099859330741809E-2</v>
      </c>
      <c r="K7643" s="146">
        <v>3.6211744499129797E-2</v>
      </c>
      <c r="L7643" s="147">
        <v>1.2606555484259281E-10</v>
      </c>
      <c r="M7643" s="147">
        <v>1.0952431804933469E-3</v>
      </c>
      <c r="N7643" s="87">
        <v>0.17989636561119191</v>
      </c>
      <c r="O7643" s="88">
        <v>9.5429303958514001E-3</v>
      </c>
      <c r="P7643" s="89">
        <v>53.046821504312284</v>
      </c>
    </row>
    <row r="7644" spans="1:16">
      <c r="A7644" s="75" t="s">
        <v>7821</v>
      </c>
      <c r="B7644" s="85">
        <v>7640</v>
      </c>
      <c r="C7644" s="85">
        <v>5266</v>
      </c>
      <c r="D7644" s="85">
        <v>7640</v>
      </c>
      <c r="E7644" s="86" t="s">
        <v>7822</v>
      </c>
      <c r="F7644" s="85" t="s">
        <v>232</v>
      </c>
      <c r="G7644" s="86" t="s">
        <v>7819</v>
      </c>
      <c r="H7644" s="85" t="s">
        <v>260</v>
      </c>
      <c r="I7644" s="85">
        <v>1</v>
      </c>
      <c r="J7644" s="88">
        <v>4.9389556465203634E-3</v>
      </c>
      <c r="K7644" s="146">
        <v>8.7848225314734723E-3</v>
      </c>
      <c r="L7644" s="147">
        <v>2.9383928464100008E-11</v>
      </c>
      <c r="M7644" s="147">
        <v>7.4081616734272544E-4</v>
      </c>
      <c r="N7644" s="87">
        <v>9.3840090058645062E-2</v>
      </c>
      <c r="O7644" s="88">
        <v>4.0307573989239211E-3</v>
      </c>
      <c r="P7644" s="89">
        <v>42.953468996085917</v>
      </c>
    </row>
    <row r="7645" spans="1:16">
      <c r="A7645" s="75" t="s">
        <v>7823</v>
      </c>
      <c r="B7645" s="85">
        <v>7641</v>
      </c>
      <c r="C7645" s="85">
        <v>5267</v>
      </c>
      <c r="D7645" s="85">
        <v>7641</v>
      </c>
      <c r="E7645" s="86" t="s">
        <v>7822</v>
      </c>
      <c r="F7645" s="85" t="s">
        <v>38</v>
      </c>
      <c r="G7645" s="86" t="s">
        <v>7819</v>
      </c>
      <c r="H7645" s="85" t="s">
        <v>260</v>
      </c>
      <c r="I7645" s="85">
        <v>1</v>
      </c>
      <c r="J7645" s="88">
        <v>8.290215517702525E-3</v>
      </c>
      <c r="K7645" s="146">
        <v>1.3104171692366729E-2</v>
      </c>
      <c r="L7645" s="147">
        <v>4.2816449862336492E-11</v>
      </c>
      <c r="M7645" s="147">
        <v>8.6863154443224291E-4</v>
      </c>
      <c r="N7645" s="87">
        <v>0.13880645788028609</v>
      </c>
      <c r="O7645" s="88">
        <v>7.1937396958295496E-3</v>
      </c>
      <c r="P7645" s="89">
        <v>51.825684522789317</v>
      </c>
    </row>
    <row r="7646" spans="1:16">
      <c r="A7646" s="75" t="s">
        <v>15152</v>
      </c>
      <c r="B7646" s="85">
        <v>7642</v>
      </c>
      <c r="C7646" s="85">
        <v>10103</v>
      </c>
      <c r="D7646" s="85">
        <v>7642</v>
      </c>
      <c r="E7646" s="86" t="s">
        <v>15153</v>
      </c>
      <c r="F7646" s="85" t="s">
        <v>55</v>
      </c>
      <c r="G7646" s="86" t="s">
        <v>7819</v>
      </c>
      <c r="H7646" s="85" t="s">
        <v>260</v>
      </c>
      <c r="I7646" s="85">
        <v>1</v>
      </c>
      <c r="J7646" s="88">
        <v>8.8854439682241562E-2</v>
      </c>
      <c r="K7646" s="146">
        <v>0.10902798033896063</v>
      </c>
      <c r="L7646" s="147">
        <v>4.4030354927679978E-10</v>
      </c>
      <c r="M7646" s="147">
        <v>1.186617316336876E-2</v>
      </c>
      <c r="N7646" s="87">
        <v>1.343511947354106</v>
      </c>
      <c r="O7646" s="88">
        <v>8.0096230250761832E-2</v>
      </c>
      <c r="P7646" s="89">
        <v>59.617058418052963</v>
      </c>
    </row>
    <row r="7647" spans="1:16">
      <c r="A7647" s="75" t="s">
        <v>257</v>
      </c>
      <c r="B7647" s="85">
        <v>7643</v>
      </c>
      <c r="C7647" s="85">
        <v>57</v>
      </c>
      <c r="D7647" s="85">
        <v>7643</v>
      </c>
      <c r="E7647" s="86" t="s">
        <v>258</v>
      </c>
      <c r="F7647" s="85" t="s">
        <v>38</v>
      </c>
      <c r="G7647" s="86" t="s">
        <v>259</v>
      </c>
      <c r="H7647" s="85" t="s">
        <v>260</v>
      </c>
      <c r="I7647" s="85">
        <v>1</v>
      </c>
      <c r="J7647" s="88">
        <v>7.3491356242597083</v>
      </c>
      <c r="K7647" s="146">
        <v>13.237820824350708</v>
      </c>
      <c r="L7647" s="147">
        <v>3.7043672837584489E-7</v>
      </c>
      <c r="M7647" s="147">
        <v>0.78658825117472975</v>
      </c>
      <c r="N7647" s="87">
        <v>113.29576956376501</v>
      </c>
      <c r="O7647" s="88">
        <v>6.4020176199713124</v>
      </c>
      <c r="P7647" s="89">
        <v>56.507119768211076</v>
      </c>
    </row>
    <row r="7648" spans="1:16">
      <c r="A7648" s="75" t="s">
        <v>261</v>
      </c>
      <c r="B7648" s="85">
        <v>7644</v>
      </c>
      <c r="C7648" s="85">
        <v>58</v>
      </c>
      <c r="D7648" s="85">
        <v>7644</v>
      </c>
      <c r="E7648" s="86" t="s">
        <v>258</v>
      </c>
      <c r="F7648" s="85" t="s">
        <v>11</v>
      </c>
      <c r="G7648" s="86" t="s">
        <v>259</v>
      </c>
      <c r="H7648" s="85" t="s">
        <v>260</v>
      </c>
      <c r="I7648" s="85">
        <v>1</v>
      </c>
      <c r="J7648" s="88">
        <v>5.3732744894011706</v>
      </c>
      <c r="K7648" s="146">
        <v>8.1019860225631586</v>
      </c>
      <c r="L7648" s="147">
        <v>2.467500408140292E-7</v>
      </c>
      <c r="M7648" s="147">
        <v>0.7038270709277501</v>
      </c>
      <c r="N7648" s="87">
        <v>100.3258587423297</v>
      </c>
      <c r="O7648" s="88">
        <v>4.7053705715304259</v>
      </c>
      <c r="P7648" s="89">
        <v>46.900875113517728</v>
      </c>
    </row>
    <row r="7649" spans="1:16">
      <c r="A7649" s="75" t="s">
        <v>12316</v>
      </c>
      <c r="B7649" s="85">
        <v>7645</v>
      </c>
      <c r="C7649" s="85">
        <v>8286</v>
      </c>
      <c r="D7649" s="85">
        <v>7645</v>
      </c>
      <c r="E7649" s="86" t="s">
        <v>12317</v>
      </c>
      <c r="F7649" s="85" t="s">
        <v>38</v>
      </c>
      <c r="G7649" s="86" t="s">
        <v>259</v>
      </c>
      <c r="H7649" s="85" t="s">
        <v>260</v>
      </c>
      <c r="I7649" s="85">
        <v>1</v>
      </c>
      <c r="J7649" s="88">
        <v>8.0070046680791656</v>
      </c>
      <c r="K7649" s="146">
        <v>14.112608959120712</v>
      </c>
      <c r="L7649" s="147">
        <v>3.7405001570271192E-7</v>
      </c>
      <c r="M7649" s="147">
        <v>0.87457181407355411</v>
      </c>
      <c r="N7649" s="87">
        <v>122.98674898140681</v>
      </c>
      <c r="O7649" s="88">
        <v>6.9996320708614279</v>
      </c>
      <c r="P7649" s="89">
        <v>56.913709231550108</v>
      </c>
    </row>
    <row r="7650" spans="1:16">
      <c r="A7650" s="75" t="s">
        <v>12318</v>
      </c>
      <c r="B7650" s="85">
        <v>7646</v>
      </c>
      <c r="C7650" s="85">
        <v>8287</v>
      </c>
      <c r="D7650" s="85">
        <v>7646</v>
      </c>
      <c r="E7650" s="86" t="s">
        <v>12317</v>
      </c>
      <c r="F7650" s="85" t="s">
        <v>11</v>
      </c>
      <c r="G7650" s="86" t="s">
        <v>259</v>
      </c>
      <c r="H7650" s="85" t="s">
        <v>260</v>
      </c>
      <c r="I7650" s="85">
        <v>1</v>
      </c>
      <c r="J7650" s="88">
        <v>6.009109891818242</v>
      </c>
      <c r="K7650" s="146">
        <v>8.7959658292386695</v>
      </c>
      <c r="L7650" s="147">
        <v>2.4983664009396492E-7</v>
      </c>
      <c r="M7650" s="147">
        <v>0.79413148750490992</v>
      </c>
      <c r="N7650" s="87">
        <v>110.1529378329479</v>
      </c>
      <c r="O7650" s="88">
        <v>5.2755072325593888</v>
      </c>
      <c r="P7650" s="89">
        <v>47.892569516030008</v>
      </c>
    </row>
    <row r="7651" spans="1:16">
      <c r="A7651" s="75" t="s">
        <v>15154</v>
      </c>
      <c r="B7651" s="85">
        <v>7647</v>
      </c>
      <c r="C7651" s="85">
        <v>10104</v>
      </c>
      <c r="D7651" s="85">
        <v>7647</v>
      </c>
      <c r="E7651" s="86" t="s">
        <v>15155</v>
      </c>
      <c r="F7651" s="85" t="s">
        <v>55</v>
      </c>
      <c r="G7651" s="86" t="s">
        <v>15156</v>
      </c>
      <c r="H7651" s="85" t="s">
        <v>1</v>
      </c>
      <c r="I7651" s="85">
        <v>1</v>
      </c>
      <c r="J7651" s="88">
        <v>1.085494603938763</v>
      </c>
      <c r="K7651" s="146">
        <v>2.0930666041761077</v>
      </c>
      <c r="L7651" s="147">
        <v>8.3216593139539701E-9</v>
      </c>
      <c r="M7651" s="147">
        <v>8.2912218253081509</v>
      </c>
      <c r="N7651" s="87">
        <v>12.87701212383929</v>
      </c>
      <c r="O7651" s="88">
        <v>0.94942077047147999</v>
      </c>
      <c r="P7651" s="89">
        <v>73.729896449643903</v>
      </c>
    </row>
    <row r="7652" spans="1:16">
      <c r="A7652" s="75" t="s">
        <v>26823</v>
      </c>
      <c r="B7652" s="85">
        <v>7648</v>
      </c>
      <c r="C7652" s="85">
        <v>16714</v>
      </c>
      <c r="D7652" s="85">
        <v>7648</v>
      </c>
      <c r="E7652" s="86" t="s">
        <v>26820</v>
      </c>
      <c r="F7652" s="85" t="s">
        <v>4432</v>
      </c>
      <c r="G7652" s="86" t="s">
        <v>15156</v>
      </c>
      <c r="H7652" s="85" t="s">
        <v>1</v>
      </c>
      <c r="I7652" s="85">
        <v>1</v>
      </c>
      <c r="J7652" s="88">
        <v>0.90775620173552385</v>
      </c>
      <c r="K7652" s="146">
        <v>1.7193967157146259</v>
      </c>
      <c r="L7652" s="147">
        <v>7.5435709802904567E-9</v>
      </c>
      <c r="M7652" s="147">
        <v>0.20411448748796679</v>
      </c>
      <c r="N7652" s="87">
        <v>11.08451904990106</v>
      </c>
      <c r="O7652" s="88">
        <v>0.78925982582357046</v>
      </c>
      <c r="P7652" s="89">
        <v>71.203795335677242</v>
      </c>
    </row>
    <row r="7653" spans="1:16">
      <c r="A7653" s="75" t="s">
        <v>26838</v>
      </c>
      <c r="B7653" s="85">
        <v>7649</v>
      </c>
      <c r="C7653" s="85">
        <v>16729</v>
      </c>
      <c r="D7653" s="85">
        <v>7649</v>
      </c>
      <c r="E7653" s="86" t="s">
        <v>26820</v>
      </c>
      <c r="F7653" s="85" t="s">
        <v>38</v>
      </c>
      <c r="G7653" s="86" t="s">
        <v>15156</v>
      </c>
      <c r="H7653" s="85" t="s">
        <v>1</v>
      </c>
      <c r="I7653" s="85">
        <v>1</v>
      </c>
      <c r="J7653" s="88">
        <v>0.90750853109267393</v>
      </c>
      <c r="K7653" s="146">
        <v>1.7173138726624548</v>
      </c>
      <c r="L7653" s="147">
        <v>7.5384254425508682E-9</v>
      </c>
      <c r="M7653" s="147">
        <v>0.20420593985073299</v>
      </c>
      <c r="N7653" s="87">
        <v>11.083456656710981</v>
      </c>
      <c r="O7653" s="88">
        <v>0.78981770265653339</v>
      </c>
      <c r="P7653" s="89">
        <v>71.260954693074254</v>
      </c>
    </row>
    <row r="7654" spans="1:16">
      <c r="A7654" s="75" t="s">
        <v>26863</v>
      </c>
      <c r="B7654" s="85">
        <v>7650</v>
      </c>
      <c r="C7654" s="85">
        <v>16752</v>
      </c>
      <c r="D7654" s="85">
        <v>7650</v>
      </c>
      <c r="E7654" s="86" t="s">
        <v>26859</v>
      </c>
      <c r="F7654" s="85" t="s">
        <v>4469</v>
      </c>
      <c r="G7654" s="86" t="s">
        <v>15156</v>
      </c>
      <c r="H7654" s="85" t="s">
        <v>1</v>
      </c>
      <c r="I7654" s="85">
        <v>1</v>
      </c>
      <c r="J7654" s="88">
        <v>2.6360699651403929</v>
      </c>
      <c r="K7654" s="146">
        <v>6.1292244022096716</v>
      </c>
      <c r="L7654" s="147">
        <v>1.253369717054156E-8</v>
      </c>
      <c r="M7654" s="147">
        <v>142.51159550886831</v>
      </c>
      <c r="N7654" s="87">
        <v>23.219151206718919</v>
      </c>
      <c r="O7654" s="88">
        <v>2.327418505960448</v>
      </c>
      <c r="P7654" s="89">
        <v>100.23701922777278</v>
      </c>
    </row>
    <row r="7655" spans="1:16">
      <c r="A7655" s="75" t="s">
        <v>7826</v>
      </c>
      <c r="B7655" s="85">
        <v>7651</v>
      </c>
      <c r="C7655" s="85">
        <v>5269</v>
      </c>
      <c r="D7655" s="85">
        <v>7651</v>
      </c>
      <c r="E7655" s="86" t="s">
        <v>7827</v>
      </c>
      <c r="F7655" s="85" t="s">
        <v>4370</v>
      </c>
      <c r="G7655" s="86" t="s">
        <v>7828</v>
      </c>
      <c r="H7655" s="85" t="s">
        <v>1042</v>
      </c>
      <c r="I7655" s="85">
        <v>1</v>
      </c>
      <c r="J7655" s="88">
        <v>100.001647599229</v>
      </c>
      <c r="K7655" s="146">
        <v>534.82050484537365</v>
      </c>
      <c r="L7655" s="147">
        <v>1.088234296297047E-6</v>
      </c>
      <c r="M7655" s="147">
        <v>9.4257956095229467</v>
      </c>
      <c r="N7655" s="87">
        <v>1413.7120816238</v>
      </c>
      <c r="O7655" s="88">
        <v>88.870199115108349</v>
      </c>
      <c r="P7655" s="89">
        <v>62.863011691200512</v>
      </c>
    </row>
    <row r="7656" spans="1:16">
      <c r="A7656" s="75" t="s">
        <v>7829</v>
      </c>
      <c r="B7656" s="85">
        <v>7652</v>
      </c>
      <c r="C7656" s="85">
        <v>5270</v>
      </c>
      <c r="D7656" s="85">
        <v>7652</v>
      </c>
      <c r="E7656" s="86" t="s">
        <v>7827</v>
      </c>
      <c r="F7656" s="85" t="s">
        <v>38</v>
      </c>
      <c r="G7656" s="86" t="s">
        <v>7828</v>
      </c>
      <c r="H7656" s="85" t="s">
        <v>1042</v>
      </c>
      <c r="I7656" s="85">
        <v>1</v>
      </c>
      <c r="J7656" s="88">
        <v>107.8453060338198</v>
      </c>
      <c r="K7656" s="146">
        <v>550.26958903357718</v>
      </c>
      <c r="L7656" s="147">
        <v>1.1328204992488531E-6</v>
      </c>
      <c r="M7656" s="147">
        <v>9.4610879759544062</v>
      </c>
      <c r="N7656" s="87">
        <v>1449.55762798571</v>
      </c>
      <c r="O7656" s="88">
        <v>95.360850496455825</v>
      </c>
      <c r="P7656" s="89">
        <v>65.7861741095235</v>
      </c>
    </row>
    <row r="7657" spans="1:16">
      <c r="A7657" s="75" t="s">
        <v>15157</v>
      </c>
      <c r="B7657" s="85">
        <v>7653</v>
      </c>
      <c r="C7657" s="85">
        <v>10105</v>
      </c>
      <c r="D7657" s="85">
        <v>7653</v>
      </c>
      <c r="E7657" s="86" t="s">
        <v>15158</v>
      </c>
      <c r="F7657" s="85" t="s">
        <v>55</v>
      </c>
      <c r="G7657" s="86" t="s">
        <v>7828</v>
      </c>
      <c r="H7657" s="85" t="s">
        <v>1042</v>
      </c>
      <c r="I7657" s="85">
        <v>1</v>
      </c>
      <c r="J7657" s="88">
        <v>107.4513665618839</v>
      </c>
      <c r="K7657" s="146">
        <v>549.49367507483669</v>
      </c>
      <c r="L7657" s="147">
        <v>1.130581204232004E-6</v>
      </c>
      <c r="M7657" s="147">
        <v>9.4593154540742805</v>
      </c>
      <c r="N7657" s="87">
        <v>1447.757323227052</v>
      </c>
      <c r="O7657" s="88">
        <v>95.034864376712093</v>
      </c>
      <c r="P7657" s="89">
        <v>65.642813786553205</v>
      </c>
    </row>
    <row r="7658" spans="1:16">
      <c r="A7658" s="75" t="s">
        <v>15159</v>
      </c>
      <c r="B7658" s="85">
        <v>7654</v>
      </c>
      <c r="C7658" s="85">
        <v>10106</v>
      </c>
      <c r="D7658" s="85">
        <v>7654</v>
      </c>
      <c r="E7658" s="86" t="s">
        <v>15160</v>
      </c>
      <c r="F7658" s="85" t="s">
        <v>55</v>
      </c>
      <c r="G7658" s="86" t="s">
        <v>15161</v>
      </c>
      <c r="H7658" s="85" t="s">
        <v>1</v>
      </c>
      <c r="I7658" s="85">
        <v>1</v>
      </c>
      <c r="J7658" s="88">
        <v>2.006337387030465E-2</v>
      </c>
      <c r="K7658" s="146">
        <v>1.5831949993920378E-2</v>
      </c>
      <c r="L7658" s="147">
        <v>6.8747948407341616E-11</v>
      </c>
      <c r="M7658" s="147">
        <v>2.2881191981679919E-3</v>
      </c>
      <c r="N7658" s="87">
        <v>0.33458627075043201</v>
      </c>
      <c r="O7658" s="88">
        <v>1.782191351721887E-2</v>
      </c>
      <c r="P7658" s="89">
        <v>53.265525442053296</v>
      </c>
    </row>
    <row r="7659" spans="1:16">
      <c r="A7659" s="75" t="s">
        <v>24362</v>
      </c>
      <c r="B7659" s="85">
        <v>7655</v>
      </c>
      <c r="C7659" s="85">
        <v>14864</v>
      </c>
      <c r="D7659" s="85">
        <v>7655</v>
      </c>
      <c r="E7659" s="86" t="s">
        <v>24363</v>
      </c>
      <c r="F7659" s="85" t="s">
        <v>509</v>
      </c>
      <c r="G7659" s="86" t="s">
        <v>15161</v>
      </c>
      <c r="H7659" s="85" t="s">
        <v>1</v>
      </c>
      <c r="I7659" s="85">
        <v>1</v>
      </c>
      <c r="J7659" s="88">
        <v>2.6514311328100299E-2</v>
      </c>
      <c r="K7659" s="146">
        <v>1.5680694703474232E-2</v>
      </c>
      <c r="L7659" s="147">
        <v>8.2036474230142935E-11</v>
      </c>
      <c r="M7659" s="147">
        <v>3.3494536180480009E-3</v>
      </c>
      <c r="N7659" s="87">
        <v>0.44596172894597341</v>
      </c>
      <c r="O7659" s="88">
        <v>2.4156247117438492E-2</v>
      </c>
      <c r="P7659" s="89">
        <v>54.166637066663924</v>
      </c>
    </row>
    <row r="7660" spans="1:16">
      <c r="A7660" s="75" t="s">
        <v>24364</v>
      </c>
      <c r="B7660" s="85">
        <v>7656</v>
      </c>
      <c r="C7660" s="85">
        <v>14865</v>
      </c>
      <c r="D7660" s="85">
        <v>7656</v>
      </c>
      <c r="E7660" s="86" t="s">
        <v>24363</v>
      </c>
      <c r="F7660" s="85" t="s">
        <v>38</v>
      </c>
      <c r="G7660" s="86" t="s">
        <v>15161</v>
      </c>
      <c r="H7660" s="85" t="s">
        <v>1</v>
      </c>
      <c r="I7660" s="85">
        <v>1</v>
      </c>
      <c r="J7660" s="88">
        <v>2.00345853735641E-2</v>
      </c>
      <c r="K7660" s="146">
        <v>1.5832624998518157E-2</v>
      </c>
      <c r="L7660" s="147">
        <v>6.8688645912962781E-11</v>
      </c>
      <c r="M7660" s="147">
        <v>2.2833827978095398E-3</v>
      </c>
      <c r="N7660" s="87">
        <v>0.33408923725162287</v>
      </c>
      <c r="O7660" s="88">
        <v>1.7793645386672462E-2</v>
      </c>
      <c r="P7660" s="89">
        <v>53.260157474845528</v>
      </c>
    </row>
    <row r="7661" spans="1:16">
      <c r="A7661" s="75" t="s">
        <v>7861</v>
      </c>
      <c r="B7661" s="85">
        <v>7657</v>
      </c>
      <c r="C7661" s="85">
        <v>5291</v>
      </c>
      <c r="D7661" s="85">
        <v>7657</v>
      </c>
      <c r="E7661" s="86" t="s">
        <v>7862</v>
      </c>
      <c r="F7661" s="85" t="s">
        <v>38</v>
      </c>
      <c r="G7661" s="86" t="s">
        <v>7862</v>
      </c>
      <c r="H7661" s="85" t="s">
        <v>945</v>
      </c>
      <c r="I7661" s="85">
        <v>1</v>
      </c>
      <c r="J7661" s="88">
        <v>0.57627638080856702</v>
      </c>
      <c r="K7661" s="146">
        <v>0.836053978342298</v>
      </c>
      <c r="L7661" s="147">
        <v>3.1160539294823712E-9</v>
      </c>
      <c r="M7661" s="147">
        <v>7.7478085306881717E-2</v>
      </c>
      <c r="N7661" s="87">
        <v>8.0664295296544708</v>
      </c>
      <c r="O7661" s="88">
        <v>0.52627739900385362</v>
      </c>
      <c r="P7661" s="89">
        <v>65.242917832370495</v>
      </c>
    </row>
    <row r="7662" spans="1:16">
      <c r="A7662" s="75" t="s">
        <v>7863</v>
      </c>
      <c r="B7662" s="85">
        <v>7658</v>
      </c>
      <c r="C7662" s="85">
        <v>5292</v>
      </c>
      <c r="D7662" s="85">
        <v>7658</v>
      </c>
      <c r="E7662" s="86" t="s">
        <v>7862</v>
      </c>
      <c r="F7662" s="85" t="s">
        <v>11</v>
      </c>
      <c r="G7662" s="86" t="s">
        <v>7862</v>
      </c>
      <c r="H7662" s="85" t="s">
        <v>945</v>
      </c>
      <c r="I7662" s="85">
        <v>1</v>
      </c>
      <c r="J7662" s="88">
        <v>0.58200029211668336</v>
      </c>
      <c r="K7662" s="146">
        <v>0.83086931672637743</v>
      </c>
      <c r="L7662" s="147">
        <v>3.1184464465846381E-9</v>
      </c>
      <c r="M7662" s="147">
        <v>7.736968363980043E-2</v>
      </c>
      <c r="N7662" s="87">
        <v>8.0859626106970381</v>
      </c>
      <c r="O7662" s="88">
        <v>0.52474923016866715</v>
      </c>
      <c r="P7662" s="89">
        <v>64.89632161722696</v>
      </c>
    </row>
    <row r="7663" spans="1:16">
      <c r="A7663" s="75" t="s">
        <v>15162</v>
      </c>
      <c r="B7663" s="85">
        <v>7659</v>
      </c>
      <c r="C7663" s="85">
        <v>10107</v>
      </c>
      <c r="D7663" s="85">
        <v>7659</v>
      </c>
      <c r="E7663" s="86" t="s">
        <v>15163</v>
      </c>
      <c r="F7663" s="85" t="s">
        <v>55</v>
      </c>
      <c r="G7663" s="86" t="s">
        <v>7862</v>
      </c>
      <c r="H7663" s="85" t="s">
        <v>945</v>
      </c>
      <c r="I7663" s="85">
        <v>1</v>
      </c>
      <c r="J7663" s="88">
        <v>0.57816866210849149</v>
      </c>
      <c r="K7663" s="146">
        <v>0.83433996886623807</v>
      </c>
      <c r="L7663" s="147">
        <v>3.11684487733755E-9</v>
      </c>
      <c r="M7663" s="147">
        <v>7.7442248544839706E-2</v>
      </c>
      <c r="N7663" s="87">
        <v>8.0728870168510962</v>
      </c>
      <c r="O7663" s="88">
        <v>0.5257721980749277</v>
      </c>
      <c r="P7663" s="89">
        <v>65.128150186847279</v>
      </c>
    </row>
    <row r="7664" spans="1:16">
      <c r="A7664" s="75" t="s">
        <v>7864</v>
      </c>
      <c r="B7664" s="85">
        <v>7660</v>
      </c>
      <c r="C7664" s="85">
        <v>5293</v>
      </c>
      <c r="D7664" s="85">
        <v>7660</v>
      </c>
      <c r="E7664" s="86" t="s">
        <v>7865</v>
      </c>
      <c r="F7664" s="85" t="s">
        <v>38</v>
      </c>
      <c r="G7664" s="86" t="s">
        <v>7865</v>
      </c>
      <c r="H7664" s="85" t="s">
        <v>945</v>
      </c>
      <c r="I7664" s="85">
        <v>1</v>
      </c>
      <c r="J7664" s="88">
        <v>0.55850979816260971</v>
      </c>
      <c r="K7664" s="146">
        <v>0.79248896889191567</v>
      </c>
      <c r="L7664" s="147">
        <v>3.040026496562378E-9</v>
      </c>
      <c r="M7664" s="147">
        <v>7.5250804273876815E-2</v>
      </c>
      <c r="N7664" s="87">
        <v>7.8045530606838254</v>
      </c>
      <c r="O7664" s="88">
        <v>0.51067803577025428</v>
      </c>
      <c r="P7664" s="89">
        <v>65.43334791877362</v>
      </c>
    </row>
    <row r="7665" spans="1:16">
      <c r="A7665" s="75" t="s">
        <v>7866</v>
      </c>
      <c r="B7665" s="85">
        <v>7661</v>
      </c>
      <c r="C7665" s="85">
        <v>5294</v>
      </c>
      <c r="D7665" s="85">
        <v>7661</v>
      </c>
      <c r="E7665" s="86" t="s">
        <v>7865</v>
      </c>
      <c r="F7665" s="85" t="s">
        <v>11</v>
      </c>
      <c r="G7665" s="86" t="s">
        <v>7865</v>
      </c>
      <c r="H7665" s="85" t="s">
        <v>945</v>
      </c>
      <c r="I7665" s="85">
        <v>1</v>
      </c>
      <c r="J7665" s="88">
        <v>0.56436557909368457</v>
      </c>
      <c r="K7665" s="146">
        <v>0.78731093098882066</v>
      </c>
      <c r="L7665" s="147">
        <v>3.0427368850554702E-9</v>
      </c>
      <c r="M7665" s="147">
        <v>7.5142731863480555E-2</v>
      </c>
      <c r="N7665" s="87">
        <v>7.8239897907009306</v>
      </c>
      <c r="O7665" s="88">
        <v>0.5093257583794838</v>
      </c>
      <c r="P7665" s="89">
        <v>65.09795794785343</v>
      </c>
    </row>
    <row r="7666" spans="1:16">
      <c r="A7666" s="75" t="s">
        <v>15164</v>
      </c>
      <c r="B7666" s="85">
        <v>7662</v>
      </c>
      <c r="C7666" s="85">
        <v>10108</v>
      </c>
      <c r="D7666" s="85">
        <v>7662</v>
      </c>
      <c r="E7666" s="86" t="s">
        <v>15165</v>
      </c>
      <c r="F7666" s="85" t="s">
        <v>55</v>
      </c>
      <c r="G7666" s="86" t="s">
        <v>7865</v>
      </c>
      <c r="H7666" s="85" t="s">
        <v>945</v>
      </c>
      <c r="I7666" s="85">
        <v>1</v>
      </c>
      <c r="J7666" s="88">
        <v>0.56044567455129879</v>
      </c>
      <c r="K7666" s="146">
        <v>0.79077714916465425</v>
      </c>
      <c r="L7666" s="147">
        <v>3.0409225302681618E-9</v>
      </c>
      <c r="M7666" s="147">
        <v>7.5215076361576511E-2</v>
      </c>
      <c r="N7666" s="87">
        <v>7.8109786949683526</v>
      </c>
      <c r="O7666" s="88">
        <v>0.51023098320757088</v>
      </c>
      <c r="P7666" s="89">
        <v>65.322285866206443</v>
      </c>
    </row>
    <row r="7667" spans="1:16">
      <c r="A7667" s="75" t="s">
        <v>7867</v>
      </c>
      <c r="B7667" s="85">
        <v>7663</v>
      </c>
      <c r="C7667" s="85">
        <v>5295</v>
      </c>
      <c r="D7667" s="85">
        <v>7663</v>
      </c>
      <c r="E7667" s="86" t="s">
        <v>7868</v>
      </c>
      <c r="F7667" s="85" t="s">
        <v>32</v>
      </c>
      <c r="G7667" s="86" t="s">
        <v>7869</v>
      </c>
      <c r="H7667" s="85" t="s">
        <v>260</v>
      </c>
      <c r="I7667" s="85">
        <v>1</v>
      </c>
      <c r="J7667" s="88">
        <v>14.0650119831145</v>
      </c>
      <c r="K7667" s="146">
        <v>38.209733579422704</v>
      </c>
      <c r="L7667" s="147">
        <v>9.2928641576750537E-8</v>
      </c>
      <c r="M7667" s="147">
        <v>1.1720401884385609</v>
      </c>
      <c r="N7667" s="87">
        <v>171.35645851495909</v>
      </c>
      <c r="O7667" s="88">
        <v>12.279305240208011</v>
      </c>
      <c r="P7667" s="89">
        <v>71.659424725657786</v>
      </c>
    </row>
    <row r="7668" spans="1:16">
      <c r="A7668" s="75" t="s">
        <v>7870</v>
      </c>
      <c r="B7668" s="85">
        <v>7664</v>
      </c>
      <c r="C7668" s="85">
        <v>5296</v>
      </c>
      <c r="D7668" s="85">
        <v>7664</v>
      </c>
      <c r="E7668" s="86" t="s">
        <v>7868</v>
      </c>
      <c r="F7668" s="85" t="s">
        <v>38</v>
      </c>
      <c r="G7668" s="86" t="s">
        <v>7869</v>
      </c>
      <c r="H7668" s="85" t="s">
        <v>260</v>
      </c>
      <c r="I7668" s="85">
        <v>1</v>
      </c>
      <c r="J7668" s="88">
        <v>15.845863396179411</v>
      </c>
      <c r="K7668" s="146">
        <v>40.714203209794633</v>
      </c>
      <c r="L7668" s="147">
        <v>1.010191525182955E-7</v>
      </c>
      <c r="M7668" s="147">
        <v>1.236167124212131</v>
      </c>
      <c r="N7668" s="87">
        <v>185.5066451826988</v>
      </c>
      <c r="O7668" s="88">
        <v>13.868324204231669</v>
      </c>
      <c r="P7668" s="89">
        <v>74.75917744387678</v>
      </c>
    </row>
    <row r="7669" spans="1:16">
      <c r="A7669" s="75" t="s">
        <v>15166</v>
      </c>
      <c r="B7669" s="85">
        <v>7665</v>
      </c>
      <c r="C7669" s="85">
        <v>10109</v>
      </c>
      <c r="D7669" s="85">
        <v>7665</v>
      </c>
      <c r="E7669" s="86" t="s">
        <v>15167</v>
      </c>
      <c r="F7669" s="85" t="s">
        <v>55</v>
      </c>
      <c r="G7669" s="86" t="s">
        <v>7869</v>
      </c>
      <c r="H7669" s="85" t="s">
        <v>260</v>
      </c>
      <c r="I7669" s="85">
        <v>1</v>
      </c>
      <c r="J7669" s="88">
        <v>16.018611375501649</v>
      </c>
      <c r="K7669" s="146">
        <v>40.936915133300388</v>
      </c>
      <c r="L7669" s="147">
        <v>1.01935355278689E-7</v>
      </c>
      <c r="M7669" s="147">
        <v>1.2611867832958059</v>
      </c>
      <c r="N7669" s="87">
        <v>188.18825578854589</v>
      </c>
      <c r="O7669" s="88">
        <v>14.02515971910498</v>
      </c>
      <c r="P7669" s="89">
        <v>74.527284714642775</v>
      </c>
    </row>
    <row r="7670" spans="1:16">
      <c r="A7670" s="75" t="s">
        <v>7871</v>
      </c>
      <c r="B7670" s="85">
        <v>7666</v>
      </c>
      <c r="C7670" s="85">
        <v>5297</v>
      </c>
      <c r="D7670" s="85">
        <v>7666</v>
      </c>
      <c r="E7670" s="86" t="s">
        <v>7872</v>
      </c>
      <c r="F7670" s="85" t="s">
        <v>32</v>
      </c>
      <c r="G7670" s="86" t="s">
        <v>7873</v>
      </c>
      <c r="H7670" s="85" t="s">
        <v>260</v>
      </c>
      <c r="I7670" s="85">
        <v>1</v>
      </c>
      <c r="J7670" s="88">
        <v>53.743952886054153</v>
      </c>
      <c r="K7670" s="146">
        <v>145.1500887273998</v>
      </c>
      <c r="L7670" s="147">
        <v>2.8308810150215392E-7</v>
      </c>
      <c r="M7670" s="147">
        <v>6.3179921172733291</v>
      </c>
      <c r="N7670" s="87">
        <v>686.76537522796264</v>
      </c>
      <c r="O7670" s="88">
        <v>47.760376669182733</v>
      </c>
      <c r="P7670" s="89">
        <v>69.543949639757699</v>
      </c>
    </row>
    <row r="7671" spans="1:16">
      <c r="A7671" s="75" t="s">
        <v>7874</v>
      </c>
      <c r="B7671" s="85">
        <v>7667</v>
      </c>
      <c r="C7671" s="85">
        <v>5298</v>
      </c>
      <c r="D7671" s="85">
        <v>7667</v>
      </c>
      <c r="E7671" s="86" t="s">
        <v>7872</v>
      </c>
      <c r="F7671" s="85" t="s">
        <v>38</v>
      </c>
      <c r="G7671" s="86" t="s">
        <v>7873</v>
      </c>
      <c r="H7671" s="85" t="s">
        <v>260</v>
      </c>
      <c r="I7671" s="85">
        <v>1</v>
      </c>
      <c r="J7671" s="88">
        <v>62.64144458924423</v>
      </c>
      <c r="K7671" s="146">
        <v>157.6479199408848</v>
      </c>
      <c r="L7671" s="147">
        <v>3.2423431941852272E-7</v>
      </c>
      <c r="M7671" s="147">
        <v>6.6164700400673224</v>
      </c>
      <c r="N7671" s="87">
        <v>755.07157969652064</v>
      </c>
      <c r="O7671" s="88">
        <v>55.726396736712523</v>
      </c>
      <c r="P7671" s="89">
        <v>73.802799939987338</v>
      </c>
    </row>
    <row r="7672" spans="1:16">
      <c r="A7672" s="75" t="s">
        <v>15168</v>
      </c>
      <c r="B7672" s="85">
        <v>7668</v>
      </c>
      <c r="C7672" s="85">
        <v>10110</v>
      </c>
      <c r="D7672" s="85">
        <v>7668</v>
      </c>
      <c r="E7672" s="86" t="s">
        <v>15169</v>
      </c>
      <c r="F7672" s="85" t="s">
        <v>55</v>
      </c>
      <c r="G7672" s="86" t="s">
        <v>7873</v>
      </c>
      <c r="H7672" s="85" t="s">
        <v>260</v>
      </c>
      <c r="I7672" s="85">
        <v>1</v>
      </c>
      <c r="J7672" s="88">
        <v>63.843168392490782</v>
      </c>
      <c r="K7672" s="146">
        <v>159.20051107866871</v>
      </c>
      <c r="L7672" s="147">
        <v>3.3058123413384038E-7</v>
      </c>
      <c r="M7672" s="147">
        <v>6.7877617610600156</v>
      </c>
      <c r="N7672" s="87">
        <v>773.54148972269911</v>
      </c>
      <c r="O7672" s="88">
        <v>56.81677637582839</v>
      </c>
      <c r="P7672" s="89">
        <v>73.4501990270699</v>
      </c>
    </row>
    <row r="7673" spans="1:16">
      <c r="A7673" s="75" t="s">
        <v>7875</v>
      </c>
      <c r="B7673" s="85">
        <v>7669</v>
      </c>
      <c r="C7673" s="85">
        <v>5299</v>
      </c>
      <c r="D7673" s="85">
        <v>7669</v>
      </c>
      <c r="E7673" s="86" t="s">
        <v>7876</v>
      </c>
      <c r="F7673" s="85" t="s">
        <v>32</v>
      </c>
      <c r="G7673" s="86" t="s">
        <v>7877</v>
      </c>
      <c r="H7673" s="85" t="s">
        <v>260</v>
      </c>
      <c r="I7673" s="85">
        <v>1</v>
      </c>
      <c r="J7673" s="88">
        <v>1.800811349464307</v>
      </c>
      <c r="K7673" s="146">
        <v>5.3833346792077164</v>
      </c>
      <c r="L7673" s="147">
        <v>1.2540427483278589E-8</v>
      </c>
      <c r="M7673" s="147">
        <v>0.22083674433784339</v>
      </c>
      <c r="N7673" s="87">
        <v>27.231021801334538</v>
      </c>
      <c r="O7673" s="88">
        <v>1.597522108382623</v>
      </c>
      <c r="P7673" s="89">
        <v>58.665521993167786</v>
      </c>
    </row>
    <row r="7674" spans="1:16">
      <c r="A7674" s="75" t="s">
        <v>7878</v>
      </c>
      <c r="B7674" s="85">
        <v>7670</v>
      </c>
      <c r="C7674" s="85">
        <v>5300</v>
      </c>
      <c r="D7674" s="85">
        <v>7670</v>
      </c>
      <c r="E7674" s="86" t="s">
        <v>7876</v>
      </c>
      <c r="F7674" s="85" t="s">
        <v>38</v>
      </c>
      <c r="G7674" s="86" t="s">
        <v>7877</v>
      </c>
      <c r="H7674" s="85" t="s">
        <v>260</v>
      </c>
      <c r="I7674" s="85">
        <v>1</v>
      </c>
      <c r="J7674" s="88">
        <v>2.1373495670176998</v>
      </c>
      <c r="K7674" s="146">
        <v>5.9325346402002443</v>
      </c>
      <c r="L7674" s="147">
        <v>1.4093263717904639E-8</v>
      </c>
      <c r="M7674" s="147">
        <v>0.23322072669903671</v>
      </c>
      <c r="N7674" s="87">
        <v>29.901461807837968</v>
      </c>
      <c r="O7674" s="88">
        <v>1.895453525063775</v>
      </c>
      <c r="P7674" s="89">
        <v>63.389995353569176</v>
      </c>
    </row>
    <row r="7675" spans="1:16">
      <c r="A7675" s="75" t="s">
        <v>15170</v>
      </c>
      <c r="B7675" s="85">
        <v>7671</v>
      </c>
      <c r="C7675" s="85">
        <v>10111</v>
      </c>
      <c r="D7675" s="85">
        <v>7671</v>
      </c>
      <c r="E7675" s="86" t="s">
        <v>15171</v>
      </c>
      <c r="F7675" s="85" t="s">
        <v>55</v>
      </c>
      <c r="G7675" s="86" t="s">
        <v>7877</v>
      </c>
      <c r="H7675" s="85" t="s">
        <v>260</v>
      </c>
      <c r="I7675" s="85">
        <v>1</v>
      </c>
      <c r="J7675" s="88">
        <v>2.1720644037270591</v>
      </c>
      <c r="K7675" s="146">
        <v>5.97667043853368</v>
      </c>
      <c r="L7675" s="147">
        <v>1.427705360604644E-8</v>
      </c>
      <c r="M7675" s="147">
        <v>0.23822837376940489</v>
      </c>
      <c r="N7675" s="87">
        <v>30.439127241444801</v>
      </c>
      <c r="O7675" s="88">
        <v>1.926987891554073</v>
      </c>
      <c r="P7675" s="89">
        <v>63.30627932493271</v>
      </c>
    </row>
    <row r="7676" spans="1:16">
      <c r="A7676" s="75" t="s">
        <v>7879</v>
      </c>
      <c r="B7676" s="85">
        <v>7672</v>
      </c>
      <c r="C7676" s="85">
        <v>5301</v>
      </c>
      <c r="D7676" s="85">
        <v>7672</v>
      </c>
      <c r="E7676" s="86" t="s">
        <v>7880</v>
      </c>
      <c r="F7676" s="85" t="s">
        <v>429</v>
      </c>
      <c r="G7676" s="86" t="s">
        <v>7881</v>
      </c>
      <c r="H7676" s="85" t="s">
        <v>1</v>
      </c>
      <c r="I7676" s="85">
        <v>1</v>
      </c>
      <c r="J7676" s="88">
        <v>0.25399794029204881</v>
      </c>
      <c r="K7676" s="146">
        <v>0.32684318343933216</v>
      </c>
      <c r="L7676" s="147">
        <v>1.3272767065551071E-9</v>
      </c>
      <c r="M7676" s="147">
        <v>1.630655581910791E-2</v>
      </c>
      <c r="N7676" s="87">
        <v>2.811887970091413</v>
      </c>
      <c r="O7676" s="88">
        <v>0.23403554260944781</v>
      </c>
      <c r="P7676" s="89">
        <v>83.230749268378361</v>
      </c>
    </row>
    <row r="7677" spans="1:16">
      <c r="A7677" s="75" t="s">
        <v>7882</v>
      </c>
      <c r="B7677" s="85">
        <v>7673</v>
      </c>
      <c r="C7677" s="85">
        <v>5302</v>
      </c>
      <c r="D7677" s="85">
        <v>7673</v>
      </c>
      <c r="E7677" s="86" t="s">
        <v>7880</v>
      </c>
      <c r="F7677" s="85" t="s">
        <v>38</v>
      </c>
      <c r="G7677" s="86" t="s">
        <v>7881</v>
      </c>
      <c r="H7677" s="85" t="s">
        <v>1</v>
      </c>
      <c r="I7677" s="85">
        <v>1</v>
      </c>
      <c r="J7677" s="88">
        <v>0.38247046075979091</v>
      </c>
      <c r="K7677" s="146">
        <v>0.53141707173134511</v>
      </c>
      <c r="L7677" s="147">
        <v>1.9691027011891919E-9</v>
      </c>
      <c r="M7677" s="147">
        <v>1.5644611926622729E-2</v>
      </c>
      <c r="N7677" s="87">
        <v>3.5785023913356682</v>
      </c>
      <c r="O7677" s="88">
        <v>0.34584228184980548</v>
      </c>
      <c r="P7677" s="89">
        <v>96.644418259203846</v>
      </c>
    </row>
    <row r="7678" spans="1:16">
      <c r="A7678" s="75" t="s">
        <v>15172</v>
      </c>
      <c r="B7678" s="85">
        <v>7674</v>
      </c>
      <c r="C7678" s="85">
        <v>10112</v>
      </c>
      <c r="D7678" s="85">
        <v>7674</v>
      </c>
      <c r="E7678" s="86" t="s">
        <v>15173</v>
      </c>
      <c r="F7678" s="85" t="s">
        <v>55</v>
      </c>
      <c r="G7678" s="86" t="s">
        <v>7881</v>
      </c>
      <c r="H7678" s="85" t="s">
        <v>1</v>
      </c>
      <c r="I7678" s="85">
        <v>1</v>
      </c>
      <c r="J7678" s="88">
        <v>0.39172427943172472</v>
      </c>
      <c r="K7678" s="146">
        <v>0.54064890825199619</v>
      </c>
      <c r="L7678" s="147">
        <v>2.0130080510935622E-9</v>
      </c>
      <c r="M7678" s="147">
        <v>1.7436304062347949E-2</v>
      </c>
      <c r="N7678" s="87">
        <v>3.7520215002464812</v>
      </c>
      <c r="O7678" s="88">
        <v>0.35435892747706998</v>
      </c>
      <c r="P7678" s="89">
        <v>94.444801943110164</v>
      </c>
    </row>
    <row r="7679" spans="1:16">
      <c r="A7679" s="75" t="s">
        <v>7883</v>
      </c>
      <c r="B7679" s="85">
        <v>7675</v>
      </c>
      <c r="C7679" s="85">
        <v>5303</v>
      </c>
      <c r="D7679" s="85">
        <v>7675</v>
      </c>
      <c r="E7679" s="86" t="s">
        <v>7884</v>
      </c>
      <c r="F7679" s="85" t="s">
        <v>32</v>
      </c>
      <c r="G7679" s="86" t="s">
        <v>7885</v>
      </c>
      <c r="H7679" s="85" t="s">
        <v>1</v>
      </c>
      <c r="I7679" s="85">
        <v>1</v>
      </c>
      <c r="J7679" s="88">
        <v>0.26121181460633452</v>
      </c>
      <c r="K7679" s="146">
        <v>0.33431513839592947</v>
      </c>
      <c r="L7679" s="147">
        <v>1.312543227246148E-9</v>
      </c>
      <c r="M7679" s="147">
        <v>3.7038309402440003E-2</v>
      </c>
      <c r="N7679" s="87">
        <v>5.0604794602261709</v>
      </c>
      <c r="O7679" s="88">
        <v>0.2251994653949663</v>
      </c>
      <c r="P7679" s="89">
        <v>44.501606451516217</v>
      </c>
    </row>
    <row r="7680" spans="1:16">
      <c r="A7680" s="75" t="s">
        <v>7886</v>
      </c>
      <c r="B7680" s="85">
        <v>7676</v>
      </c>
      <c r="C7680" s="85">
        <v>5304</v>
      </c>
      <c r="D7680" s="85">
        <v>7676</v>
      </c>
      <c r="E7680" s="86" t="s">
        <v>7884</v>
      </c>
      <c r="F7680" s="85" t="s">
        <v>38</v>
      </c>
      <c r="G7680" s="86" t="s">
        <v>7885</v>
      </c>
      <c r="H7680" s="85" t="s">
        <v>1</v>
      </c>
      <c r="I7680" s="85">
        <v>1</v>
      </c>
      <c r="J7680" s="88">
        <v>1.1708718018938851</v>
      </c>
      <c r="K7680" s="146">
        <v>1.5750061706013072</v>
      </c>
      <c r="L7680" s="147">
        <v>5.9469704822126679E-9</v>
      </c>
      <c r="M7680" s="147">
        <v>6.0652602771442181E-2</v>
      </c>
      <c r="N7680" s="87">
        <v>12.837010998408401</v>
      </c>
      <c r="O7680" s="88">
        <v>1.049240342812461</v>
      </c>
      <c r="P7680" s="89">
        <v>81.735564684220591</v>
      </c>
    </row>
    <row r="7681" spans="1:16">
      <c r="A7681" s="75" t="s">
        <v>15174</v>
      </c>
      <c r="B7681" s="85">
        <v>7677</v>
      </c>
      <c r="C7681" s="85">
        <v>10113</v>
      </c>
      <c r="D7681" s="85">
        <v>7677</v>
      </c>
      <c r="E7681" s="86" t="s">
        <v>15175</v>
      </c>
      <c r="F7681" s="85" t="s">
        <v>55</v>
      </c>
      <c r="G7681" s="86" t="s">
        <v>7885</v>
      </c>
      <c r="H7681" s="85" t="s">
        <v>1</v>
      </c>
      <c r="I7681" s="85">
        <v>1</v>
      </c>
      <c r="J7681" s="88">
        <v>1.176255646488596</v>
      </c>
      <c r="K7681" s="146">
        <v>1.5798247533861682</v>
      </c>
      <c r="L7681" s="147">
        <v>5.9707852222605854E-9</v>
      </c>
      <c r="M7681" s="147">
        <v>6.2226026324229453E-2</v>
      </c>
      <c r="N7681" s="87">
        <v>12.967670712228511</v>
      </c>
      <c r="O7681" s="88">
        <v>1.0541164623443791</v>
      </c>
      <c r="P7681" s="89">
        <v>81.288034353798594</v>
      </c>
    </row>
    <row r="7682" spans="1:16">
      <c r="A7682" s="75" t="s">
        <v>7887</v>
      </c>
      <c r="B7682" s="85">
        <v>7678</v>
      </c>
      <c r="C7682" s="85">
        <v>5305</v>
      </c>
      <c r="D7682" s="85">
        <v>7678</v>
      </c>
      <c r="E7682" s="86" t="s">
        <v>7888</v>
      </c>
      <c r="F7682" s="85" t="s">
        <v>32</v>
      </c>
      <c r="G7682" s="86" t="s">
        <v>7889</v>
      </c>
      <c r="H7682" s="85" t="s">
        <v>1</v>
      </c>
      <c r="I7682" s="85">
        <v>1</v>
      </c>
      <c r="J7682" s="88">
        <v>0.15734222821549801</v>
      </c>
      <c r="K7682" s="146">
        <v>0.34443141622347367</v>
      </c>
      <c r="L7682" s="147">
        <v>1.2656244216143489E-9</v>
      </c>
      <c r="M7682" s="147">
        <v>3.2421317135933297E-2</v>
      </c>
      <c r="N7682" s="87">
        <v>2.1739590501654922</v>
      </c>
      <c r="O7682" s="88">
        <v>0.14267336083157209</v>
      </c>
      <c r="P7682" s="89">
        <v>65.628357084606122</v>
      </c>
    </row>
    <row r="7683" spans="1:16">
      <c r="A7683" s="75" t="s">
        <v>7890</v>
      </c>
      <c r="B7683" s="85">
        <v>7679</v>
      </c>
      <c r="C7683" s="85">
        <v>5306</v>
      </c>
      <c r="D7683" s="85">
        <v>7679</v>
      </c>
      <c r="E7683" s="86" t="s">
        <v>7888</v>
      </c>
      <c r="F7683" s="85" t="s">
        <v>38</v>
      </c>
      <c r="G7683" s="86" t="s">
        <v>7889</v>
      </c>
      <c r="H7683" s="85" t="s">
        <v>1</v>
      </c>
      <c r="I7683" s="85">
        <v>1</v>
      </c>
      <c r="J7683" s="88">
        <v>0.41591472310729682</v>
      </c>
      <c r="K7683" s="146">
        <v>0.6943163393088928</v>
      </c>
      <c r="L7683" s="147">
        <v>2.578802097946061E-9</v>
      </c>
      <c r="M7683" s="147">
        <v>3.9360545163795571E-2</v>
      </c>
      <c r="N7683" s="87">
        <v>4.4296852461401031</v>
      </c>
      <c r="O7683" s="88">
        <v>0.37716984311121732</v>
      </c>
      <c r="P7683" s="89">
        <v>85.145969104660878</v>
      </c>
    </row>
    <row r="7684" spans="1:16">
      <c r="A7684" s="75" t="s">
        <v>15176</v>
      </c>
      <c r="B7684" s="85">
        <v>7680</v>
      </c>
      <c r="C7684" s="85">
        <v>10114</v>
      </c>
      <c r="D7684" s="85">
        <v>7680</v>
      </c>
      <c r="E7684" s="86" t="s">
        <v>15177</v>
      </c>
      <c r="F7684" s="85" t="s">
        <v>55</v>
      </c>
      <c r="G7684" s="86" t="s">
        <v>7889</v>
      </c>
      <c r="H7684" s="85" t="s">
        <v>1</v>
      </c>
      <c r="I7684" s="85">
        <v>1</v>
      </c>
      <c r="J7684" s="88">
        <v>0.42677869661483758</v>
      </c>
      <c r="K7684" s="146">
        <v>0.70663273517007441</v>
      </c>
      <c r="L7684" s="147">
        <v>2.6305714156124691E-9</v>
      </c>
      <c r="M7684" s="147">
        <v>4.1074320833259313E-2</v>
      </c>
      <c r="N7684" s="87">
        <v>4.6068129467228154</v>
      </c>
      <c r="O7684" s="88">
        <v>0.38700809034935651</v>
      </c>
      <c r="P7684" s="89">
        <v>84.007771712256186</v>
      </c>
    </row>
    <row r="7685" spans="1:16">
      <c r="A7685" s="75" t="s">
        <v>7891</v>
      </c>
      <c r="B7685" s="85">
        <v>7681</v>
      </c>
      <c r="C7685" s="85">
        <v>5307</v>
      </c>
      <c r="D7685" s="85">
        <v>7681</v>
      </c>
      <c r="E7685" s="86" t="s">
        <v>7892</v>
      </c>
      <c r="F7685" s="85" t="s">
        <v>32</v>
      </c>
      <c r="G7685" s="86" t="s">
        <v>7893</v>
      </c>
      <c r="H7685" s="85" t="s">
        <v>260</v>
      </c>
      <c r="I7685" s="85">
        <v>1</v>
      </c>
      <c r="J7685" s="88">
        <v>17.030091615824929</v>
      </c>
      <c r="K7685" s="146">
        <v>45.069303771360879</v>
      </c>
      <c r="L7685" s="147">
        <v>7.7265334798786339E-8</v>
      </c>
      <c r="M7685" s="147">
        <v>1.8142001547743369</v>
      </c>
      <c r="N7685" s="87">
        <v>235.4355069809223</v>
      </c>
      <c r="O7685" s="88">
        <v>15.23950630002745</v>
      </c>
      <c r="P7685" s="89">
        <v>64.729005813308916</v>
      </c>
    </row>
    <row r="7686" spans="1:16">
      <c r="A7686" s="75" t="s">
        <v>7894</v>
      </c>
      <c r="B7686" s="85">
        <v>7682</v>
      </c>
      <c r="C7686" s="85">
        <v>5308</v>
      </c>
      <c r="D7686" s="85">
        <v>7682</v>
      </c>
      <c r="E7686" s="86" t="s">
        <v>7892</v>
      </c>
      <c r="F7686" s="85" t="s">
        <v>38</v>
      </c>
      <c r="G7686" s="86" t="s">
        <v>7893</v>
      </c>
      <c r="H7686" s="85" t="s">
        <v>260</v>
      </c>
      <c r="I7686" s="85">
        <v>1</v>
      </c>
      <c r="J7686" s="88">
        <v>24.484808380981811</v>
      </c>
      <c r="K7686" s="146">
        <v>56.766858057919649</v>
      </c>
      <c r="L7686" s="147">
        <v>1.149250386992998E-7</v>
      </c>
      <c r="M7686" s="147">
        <v>2.1574893588080801</v>
      </c>
      <c r="N7686" s="87">
        <v>319.40955230524128</v>
      </c>
      <c r="O7686" s="88">
        <v>21.70972957679416</v>
      </c>
      <c r="P7686" s="89">
        <v>67.968316602026434</v>
      </c>
    </row>
    <row r="7687" spans="1:16">
      <c r="A7687" s="75" t="s">
        <v>15178</v>
      </c>
      <c r="B7687" s="85">
        <v>7683</v>
      </c>
      <c r="C7687" s="85">
        <v>10115</v>
      </c>
      <c r="D7687" s="85">
        <v>7683</v>
      </c>
      <c r="E7687" s="86" t="s">
        <v>15179</v>
      </c>
      <c r="F7687" s="85" t="s">
        <v>55</v>
      </c>
      <c r="G7687" s="86" t="s">
        <v>7893</v>
      </c>
      <c r="H7687" s="85" t="s">
        <v>260</v>
      </c>
      <c r="I7687" s="85">
        <v>1</v>
      </c>
      <c r="J7687" s="88">
        <v>24.484808380981811</v>
      </c>
      <c r="K7687" s="146">
        <v>56.766858057919649</v>
      </c>
      <c r="L7687" s="147">
        <v>1.149250386992998E-7</v>
      </c>
      <c r="M7687" s="147">
        <v>2.157489358808081</v>
      </c>
      <c r="N7687" s="87">
        <v>319.40955230524128</v>
      </c>
      <c r="O7687" s="88">
        <v>21.70972957679416</v>
      </c>
      <c r="P7687" s="89">
        <v>67.968316602026434</v>
      </c>
    </row>
    <row r="7688" spans="1:16">
      <c r="A7688" s="75" t="s">
        <v>7895</v>
      </c>
      <c r="B7688" s="85">
        <v>7684</v>
      </c>
      <c r="C7688" s="85">
        <v>5309</v>
      </c>
      <c r="D7688" s="85">
        <v>7684</v>
      </c>
      <c r="E7688" s="86" t="s">
        <v>7896</v>
      </c>
      <c r="F7688" s="85" t="s">
        <v>32</v>
      </c>
      <c r="G7688" s="86" t="s">
        <v>7897</v>
      </c>
      <c r="H7688" s="85" t="s">
        <v>260</v>
      </c>
      <c r="I7688" s="85">
        <v>1</v>
      </c>
      <c r="J7688" s="88">
        <v>41.346138195459353</v>
      </c>
      <c r="K7688" s="146">
        <v>113.54622700646551</v>
      </c>
      <c r="L7688" s="147">
        <v>1.875373291646298E-7</v>
      </c>
      <c r="M7688" s="147">
        <v>4.4450343986202769</v>
      </c>
      <c r="N7688" s="87">
        <v>561.24380282648951</v>
      </c>
      <c r="O7688" s="88">
        <v>36.91649131761362</v>
      </c>
      <c r="P7688" s="89">
        <v>65.776211927326131</v>
      </c>
    </row>
    <row r="7689" spans="1:16">
      <c r="A7689" s="75" t="s">
        <v>7898</v>
      </c>
      <c r="B7689" s="85">
        <v>7685</v>
      </c>
      <c r="C7689" s="85">
        <v>5310</v>
      </c>
      <c r="D7689" s="85">
        <v>7685</v>
      </c>
      <c r="E7689" s="86" t="s">
        <v>7896</v>
      </c>
      <c r="F7689" s="85" t="s">
        <v>38</v>
      </c>
      <c r="G7689" s="86" t="s">
        <v>7897</v>
      </c>
      <c r="H7689" s="85" t="s">
        <v>260</v>
      </c>
      <c r="I7689" s="85">
        <v>1</v>
      </c>
      <c r="J7689" s="88">
        <v>56.369396981710302</v>
      </c>
      <c r="K7689" s="146">
        <v>137.51997789100349</v>
      </c>
      <c r="L7689" s="147">
        <v>2.6612107540228261E-7</v>
      </c>
      <c r="M7689" s="147">
        <v>5.1399929947829079</v>
      </c>
      <c r="N7689" s="87">
        <v>731.96112502310723</v>
      </c>
      <c r="O7689" s="88">
        <v>49.925205909374093</v>
      </c>
      <c r="P7689" s="89">
        <v>68.207455563706347</v>
      </c>
    </row>
    <row r="7690" spans="1:16">
      <c r="A7690" s="75" t="s">
        <v>15180</v>
      </c>
      <c r="B7690" s="85">
        <v>7686</v>
      </c>
      <c r="C7690" s="85">
        <v>10116</v>
      </c>
      <c r="D7690" s="85">
        <v>7686</v>
      </c>
      <c r="E7690" s="86" t="s">
        <v>15181</v>
      </c>
      <c r="F7690" s="85" t="s">
        <v>55</v>
      </c>
      <c r="G7690" s="86" t="s">
        <v>7897</v>
      </c>
      <c r="H7690" s="85" t="s">
        <v>260</v>
      </c>
      <c r="I7690" s="85">
        <v>1</v>
      </c>
      <c r="J7690" s="88">
        <v>56.242947931773131</v>
      </c>
      <c r="K7690" s="146">
        <v>137.31819357337187</v>
      </c>
      <c r="L7690" s="147">
        <v>2.6545964500334989E-7</v>
      </c>
      <c r="M7690" s="147">
        <v>5.1341436078102953</v>
      </c>
      <c r="N7690" s="87">
        <v>730.52421685912418</v>
      </c>
      <c r="O7690" s="88">
        <v>49.815713047376832</v>
      </c>
      <c r="P7690" s="89">
        <v>68.19173395997548</v>
      </c>
    </row>
    <row r="7691" spans="1:16">
      <c r="A7691" s="75" t="s">
        <v>7899</v>
      </c>
      <c r="B7691" s="85">
        <v>7687</v>
      </c>
      <c r="C7691" s="85">
        <v>5311</v>
      </c>
      <c r="D7691" s="85">
        <v>7687</v>
      </c>
      <c r="E7691" s="86" t="s">
        <v>7900</v>
      </c>
      <c r="F7691" s="85" t="s">
        <v>32</v>
      </c>
      <c r="G7691" s="86" t="s">
        <v>7901</v>
      </c>
      <c r="H7691" s="85" t="s">
        <v>1</v>
      </c>
      <c r="I7691" s="85">
        <v>1</v>
      </c>
      <c r="J7691" s="88">
        <v>2.9869497954196378</v>
      </c>
      <c r="K7691" s="146">
        <v>3.910912356607108</v>
      </c>
      <c r="L7691" s="147">
        <v>1.3941678170236591E-8</v>
      </c>
      <c r="M7691" s="147">
        <v>0.24456477979414901</v>
      </c>
      <c r="N7691" s="87">
        <v>37.441527184130393</v>
      </c>
      <c r="O7691" s="88">
        <v>2.514248191732011</v>
      </c>
      <c r="P7691" s="89">
        <v>67.151325835813552</v>
      </c>
    </row>
    <row r="7692" spans="1:16">
      <c r="A7692" s="75" t="s">
        <v>7902</v>
      </c>
      <c r="B7692" s="85">
        <v>7688</v>
      </c>
      <c r="C7692" s="85">
        <v>5312</v>
      </c>
      <c r="D7692" s="85">
        <v>7688</v>
      </c>
      <c r="E7692" s="86" t="s">
        <v>7900</v>
      </c>
      <c r="F7692" s="85" t="s">
        <v>38</v>
      </c>
      <c r="G7692" s="86" t="s">
        <v>7901</v>
      </c>
      <c r="H7692" s="85" t="s">
        <v>1</v>
      </c>
      <c r="I7692" s="85">
        <v>1</v>
      </c>
      <c r="J7692" s="88">
        <v>4.4384845320733382</v>
      </c>
      <c r="K7692" s="146">
        <v>5.3110180786072645</v>
      </c>
      <c r="L7692" s="147">
        <v>1.932860147264583E-8</v>
      </c>
      <c r="M7692" s="147">
        <v>0.23584565535748919</v>
      </c>
      <c r="N7692" s="87">
        <v>40.107590178493879</v>
      </c>
      <c r="O7692" s="88">
        <v>3.0105223550161369</v>
      </c>
      <c r="P7692" s="89">
        <v>75.061162777872681</v>
      </c>
    </row>
    <row r="7693" spans="1:16">
      <c r="A7693" s="75" t="s">
        <v>15182</v>
      </c>
      <c r="B7693" s="85">
        <v>7689</v>
      </c>
      <c r="C7693" s="85">
        <v>10117</v>
      </c>
      <c r="D7693" s="85">
        <v>7689</v>
      </c>
      <c r="E7693" s="86" t="s">
        <v>15183</v>
      </c>
      <c r="F7693" s="85" t="s">
        <v>55</v>
      </c>
      <c r="G7693" s="86" t="s">
        <v>7901</v>
      </c>
      <c r="H7693" s="85" t="s">
        <v>1</v>
      </c>
      <c r="I7693" s="85">
        <v>1</v>
      </c>
      <c r="J7693" s="88">
        <v>4.5106333351269701</v>
      </c>
      <c r="K7693" s="146">
        <v>5.4050670661528128</v>
      </c>
      <c r="L7693" s="147">
        <v>1.971233828305928E-8</v>
      </c>
      <c r="M7693" s="147">
        <v>0.24733455640318969</v>
      </c>
      <c r="N7693" s="87">
        <v>41.34458517502155</v>
      </c>
      <c r="O7693" s="88">
        <v>3.08281182165058</v>
      </c>
      <c r="P7693" s="89">
        <v>74.563859054342856</v>
      </c>
    </row>
    <row r="7694" spans="1:16">
      <c r="A7694" s="75" t="s">
        <v>7903</v>
      </c>
      <c r="B7694" s="85">
        <v>7690</v>
      </c>
      <c r="C7694" s="85">
        <v>5313</v>
      </c>
      <c r="D7694" s="85">
        <v>7690</v>
      </c>
      <c r="E7694" s="86" t="s">
        <v>7904</v>
      </c>
      <c r="F7694" s="85" t="s">
        <v>32</v>
      </c>
      <c r="G7694" s="86" t="s">
        <v>7905</v>
      </c>
      <c r="H7694" s="85" t="s">
        <v>260</v>
      </c>
      <c r="I7694" s="85">
        <v>1</v>
      </c>
      <c r="J7694" s="88">
        <v>5769984.5100178737</v>
      </c>
      <c r="K7694" s="146">
        <v>22552895.972388122</v>
      </c>
      <c r="L7694" s="147">
        <v>4.4915041657960807E-2</v>
      </c>
      <c r="M7694" s="147">
        <v>542011.56799579028</v>
      </c>
      <c r="N7694" s="87">
        <v>64749030.858975708</v>
      </c>
      <c r="O7694" s="88">
        <v>5148690.9726331308</v>
      </c>
      <c r="P7694" s="89">
        <v>79.517653072631333</v>
      </c>
    </row>
    <row r="7695" spans="1:16">
      <c r="A7695" s="75" t="s">
        <v>7906</v>
      </c>
      <c r="B7695" s="85">
        <v>7691</v>
      </c>
      <c r="C7695" s="85">
        <v>5314</v>
      </c>
      <c r="D7695" s="85">
        <v>7691</v>
      </c>
      <c r="E7695" s="86" t="s">
        <v>7904</v>
      </c>
      <c r="F7695" s="85" t="s">
        <v>38</v>
      </c>
      <c r="G7695" s="86" t="s">
        <v>7905</v>
      </c>
      <c r="H7695" s="85" t="s">
        <v>260</v>
      </c>
      <c r="I7695" s="85">
        <v>1</v>
      </c>
      <c r="J7695" s="88">
        <v>5930488.9207720254</v>
      </c>
      <c r="K7695" s="146">
        <v>22883309.314630307</v>
      </c>
      <c r="L7695" s="147">
        <v>4.6417180255551957E-2</v>
      </c>
      <c r="M7695" s="147">
        <v>559288.02735414903</v>
      </c>
      <c r="N7695" s="87">
        <v>66768206.345241457</v>
      </c>
      <c r="O7695" s="88">
        <v>5269693.5486683249</v>
      </c>
      <c r="P7695" s="89">
        <v>78.925192649628428</v>
      </c>
    </row>
    <row r="7696" spans="1:16">
      <c r="A7696" s="75" t="s">
        <v>15184</v>
      </c>
      <c r="B7696" s="85">
        <v>7692</v>
      </c>
      <c r="C7696" s="85">
        <v>10118</v>
      </c>
      <c r="D7696" s="85">
        <v>7692</v>
      </c>
      <c r="E7696" s="86" t="s">
        <v>15185</v>
      </c>
      <c r="F7696" s="85" t="s">
        <v>55</v>
      </c>
      <c r="G7696" s="86" t="s">
        <v>7905</v>
      </c>
      <c r="H7696" s="85" t="s">
        <v>260</v>
      </c>
      <c r="I7696" s="85">
        <v>1</v>
      </c>
      <c r="J7696" s="88">
        <v>5929137.9735238096</v>
      </c>
      <c r="K7696" s="146">
        <v>22880528.263359584</v>
      </c>
      <c r="L7696" s="147">
        <v>4.6404536926964751E-2</v>
      </c>
      <c r="M7696" s="147">
        <v>559142.61337381357</v>
      </c>
      <c r="N7696" s="87">
        <v>66751211.176360972</v>
      </c>
      <c r="O7696" s="88">
        <v>5268675.0838401401</v>
      </c>
      <c r="P7696" s="89">
        <v>78.930029747624559</v>
      </c>
    </row>
    <row r="7697" spans="1:16">
      <c r="A7697" s="75" t="s">
        <v>7907</v>
      </c>
      <c r="B7697" s="85">
        <v>7693</v>
      </c>
      <c r="C7697" s="85">
        <v>5315</v>
      </c>
      <c r="D7697" s="85">
        <v>7693</v>
      </c>
      <c r="E7697" s="86" t="s">
        <v>113</v>
      </c>
      <c r="F7697" s="85" t="s">
        <v>1084</v>
      </c>
      <c r="G7697" s="86" t="s">
        <v>113</v>
      </c>
      <c r="H7697" s="85" t="s">
        <v>1</v>
      </c>
      <c r="I7697" s="85">
        <v>1</v>
      </c>
      <c r="J7697" s="88">
        <v>0.2221330517738975</v>
      </c>
      <c r="K7697" s="146">
        <v>0.25217803945813716</v>
      </c>
      <c r="L7697" s="147">
        <v>8.6079405573828574E-10</v>
      </c>
      <c r="M7697" s="147">
        <v>1.465435987879647E-2</v>
      </c>
      <c r="N7697" s="87">
        <v>17.171233784287072</v>
      </c>
      <c r="O7697" s="88">
        <v>0.20138717977164591</v>
      </c>
      <c r="P7697" s="89">
        <v>11.72817179601444</v>
      </c>
    </row>
    <row r="7698" spans="1:16">
      <c r="A7698" s="75" t="s">
        <v>7908</v>
      </c>
      <c r="B7698" s="85">
        <v>7694</v>
      </c>
      <c r="C7698" s="85">
        <v>5316</v>
      </c>
      <c r="D7698" s="85">
        <v>7694</v>
      </c>
      <c r="E7698" s="86" t="s">
        <v>113</v>
      </c>
      <c r="F7698" s="85" t="s">
        <v>38</v>
      </c>
      <c r="G7698" s="86" t="s">
        <v>113</v>
      </c>
      <c r="H7698" s="85" t="s">
        <v>1</v>
      </c>
      <c r="I7698" s="85">
        <v>1</v>
      </c>
      <c r="J7698" s="88">
        <v>1.0973733541213699</v>
      </c>
      <c r="K7698" s="146">
        <v>1.5186295361986164</v>
      </c>
      <c r="L7698" s="147">
        <v>4.714882324888485E-9</v>
      </c>
      <c r="M7698" s="147">
        <v>5.1298268538145057E-2</v>
      </c>
      <c r="N7698" s="87">
        <v>14.40539657977787</v>
      </c>
      <c r="O7698" s="88">
        <v>0.96931487448853493</v>
      </c>
      <c r="P7698" s="89">
        <v>67.288315814175363</v>
      </c>
    </row>
    <row r="7699" spans="1:16">
      <c r="A7699" s="75" t="s">
        <v>15186</v>
      </c>
      <c r="B7699" s="85">
        <v>7695</v>
      </c>
      <c r="C7699" s="85">
        <v>10119</v>
      </c>
      <c r="D7699" s="85">
        <v>7695</v>
      </c>
      <c r="E7699" s="86" t="s">
        <v>15187</v>
      </c>
      <c r="F7699" s="85" t="s">
        <v>55</v>
      </c>
      <c r="G7699" s="86" t="s">
        <v>113</v>
      </c>
      <c r="H7699" s="85" t="s">
        <v>1</v>
      </c>
      <c r="I7699" s="85">
        <v>1</v>
      </c>
      <c r="J7699" s="88">
        <v>1.0647338927662271</v>
      </c>
      <c r="K7699" s="146">
        <v>1.4714010269821669</v>
      </c>
      <c r="L7699" s="147">
        <v>4.5711556651553294E-9</v>
      </c>
      <c r="M7699" s="147">
        <v>4.9931743896420577E-2</v>
      </c>
      <c r="N7699" s="87">
        <v>14.508540180808421</v>
      </c>
      <c r="O7699" s="88">
        <v>0.94067731489715112</v>
      </c>
      <c r="P7699" s="89">
        <v>64.836110537258492</v>
      </c>
    </row>
    <row r="7700" spans="1:16">
      <c r="A7700" s="75" t="s">
        <v>7909</v>
      </c>
      <c r="B7700" s="85">
        <v>7696</v>
      </c>
      <c r="C7700" s="85">
        <v>5317</v>
      </c>
      <c r="D7700" s="85">
        <v>7696</v>
      </c>
      <c r="E7700" s="86" t="s">
        <v>7910</v>
      </c>
      <c r="F7700" s="85" t="s">
        <v>1084</v>
      </c>
      <c r="G7700" s="86" t="s">
        <v>7911</v>
      </c>
      <c r="H7700" s="85" t="s">
        <v>1</v>
      </c>
      <c r="I7700" s="85">
        <v>1</v>
      </c>
      <c r="J7700" s="88">
        <v>0.11326680022140929</v>
      </c>
      <c r="K7700" s="146">
        <v>0.13437496817346437</v>
      </c>
      <c r="L7700" s="147">
        <v>4.4324163618712268E-10</v>
      </c>
      <c r="M7700" s="147">
        <v>7.1920703161170762E-3</v>
      </c>
      <c r="N7700" s="87">
        <v>8.4588245890516554</v>
      </c>
      <c r="O7700" s="88">
        <v>0.1026194759822153</v>
      </c>
      <c r="P7700" s="89">
        <v>12.131647240331329</v>
      </c>
    </row>
    <row r="7701" spans="1:16">
      <c r="A7701" s="75" t="s">
        <v>7912</v>
      </c>
      <c r="B7701" s="85">
        <v>7697</v>
      </c>
      <c r="C7701" s="85">
        <v>5318</v>
      </c>
      <c r="D7701" s="85">
        <v>7697</v>
      </c>
      <c r="E7701" s="86" t="s">
        <v>7910</v>
      </c>
      <c r="F7701" s="85" t="s">
        <v>38</v>
      </c>
      <c r="G7701" s="86" t="s">
        <v>7911</v>
      </c>
      <c r="H7701" s="85" t="s">
        <v>1</v>
      </c>
      <c r="I7701" s="85">
        <v>1</v>
      </c>
      <c r="J7701" s="88">
        <v>0.54821018899286256</v>
      </c>
      <c r="K7701" s="146">
        <v>0.77051827010974405</v>
      </c>
      <c r="L7701" s="147">
        <v>2.354711476503393E-9</v>
      </c>
      <c r="M7701" s="147">
        <v>2.5256406145637629E-2</v>
      </c>
      <c r="N7701" s="87">
        <v>7.0788724577255957</v>
      </c>
      <c r="O7701" s="88">
        <v>0.48377281882198753</v>
      </c>
      <c r="P7701" s="89">
        <v>68.340377893659806</v>
      </c>
    </row>
    <row r="7702" spans="1:16">
      <c r="A7702" s="75" t="s">
        <v>15188</v>
      </c>
      <c r="B7702" s="85">
        <v>7698</v>
      </c>
      <c r="C7702" s="85">
        <v>10120</v>
      </c>
      <c r="D7702" s="85">
        <v>7698</v>
      </c>
      <c r="E7702" s="86" t="s">
        <v>15189</v>
      </c>
      <c r="F7702" s="85" t="s">
        <v>55</v>
      </c>
      <c r="G7702" s="86" t="s">
        <v>7911</v>
      </c>
      <c r="H7702" s="85" t="s">
        <v>1</v>
      </c>
      <c r="I7702" s="85">
        <v>1</v>
      </c>
      <c r="J7702" s="88">
        <v>0.53199028013879857</v>
      </c>
      <c r="K7702" s="146">
        <v>0.74679521409393512</v>
      </c>
      <c r="L7702" s="147">
        <v>2.2834289432183171E-9</v>
      </c>
      <c r="M7702" s="147">
        <v>2.4582750933883148E-2</v>
      </c>
      <c r="N7702" s="87">
        <v>7.1303336326070079</v>
      </c>
      <c r="O7702" s="88">
        <v>0.46955884836080758</v>
      </c>
      <c r="P7702" s="89">
        <v>65.853699497806872</v>
      </c>
    </row>
    <row r="7703" spans="1:16">
      <c r="A7703" s="75" t="s">
        <v>7913</v>
      </c>
      <c r="B7703" s="85">
        <v>7699</v>
      </c>
      <c r="C7703" s="85">
        <v>5319</v>
      </c>
      <c r="D7703" s="85">
        <v>7699</v>
      </c>
      <c r="E7703" s="86" t="s">
        <v>7914</v>
      </c>
      <c r="F7703" s="85" t="s">
        <v>509</v>
      </c>
      <c r="G7703" s="86" t="s">
        <v>7914</v>
      </c>
      <c r="H7703" s="85" t="s">
        <v>1</v>
      </c>
      <c r="I7703" s="85">
        <v>1</v>
      </c>
      <c r="J7703" s="88">
        <v>0.15811852831324849</v>
      </c>
      <c r="K7703" s="146">
        <v>0.2338518110118927</v>
      </c>
      <c r="L7703" s="147">
        <v>1.2760714686740581E-9</v>
      </c>
      <c r="M7703" s="147">
        <v>1.5415799790812919E-2</v>
      </c>
      <c r="N7703" s="87">
        <v>2.191164443682541</v>
      </c>
      <c r="O7703" s="88">
        <v>0.13978672871986861</v>
      </c>
      <c r="P7703" s="89">
        <v>63.795635751070584</v>
      </c>
    </row>
    <row r="7704" spans="1:16">
      <c r="A7704" s="75" t="s">
        <v>7915</v>
      </c>
      <c r="B7704" s="85">
        <v>7700</v>
      </c>
      <c r="C7704" s="85">
        <v>5320</v>
      </c>
      <c r="D7704" s="85">
        <v>7700</v>
      </c>
      <c r="E7704" s="86" t="s">
        <v>7914</v>
      </c>
      <c r="F7704" s="85" t="s">
        <v>38</v>
      </c>
      <c r="G7704" s="86" t="s">
        <v>7914</v>
      </c>
      <c r="H7704" s="85" t="s">
        <v>1</v>
      </c>
      <c r="I7704" s="85">
        <v>1</v>
      </c>
      <c r="J7704" s="88">
        <v>0.63361433808749446</v>
      </c>
      <c r="K7704" s="146">
        <v>0.88026805088793325</v>
      </c>
      <c r="L7704" s="147">
        <v>3.292506147249317E-9</v>
      </c>
      <c r="M7704" s="147">
        <v>3.432041193689906E-2</v>
      </c>
      <c r="N7704" s="87">
        <v>8.2420443616896559</v>
      </c>
      <c r="O7704" s="88">
        <v>0.55925475146578951</v>
      </c>
      <c r="P7704" s="89">
        <v>67.853887570090663</v>
      </c>
    </row>
    <row r="7705" spans="1:16">
      <c r="A7705" s="75" t="s">
        <v>7916</v>
      </c>
      <c r="B7705" s="85">
        <v>7701</v>
      </c>
      <c r="C7705" s="85">
        <v>5321</v>
      </c>
      <c r="D7705" s="85">
        <v>7701</v>
      </c>
      <c r="E7705" s="86" t="s">
        <v>7914</v>
      </c>
      <c r="F7705" s="85" t="s">
        <v>11</v>
      </c>
      <c r="G7705" s="86" t="s">
        <v>7914</v>
      </c>
      <c r="H7705" s="85" t="s">
        <v>1</v>
      </c>
      <c r="I7705" s="85">
        <v>1</v>
      </c>
      <c r="J7705" s="88">
        <v>0.36905257080372023</v>
      </c>
      <c r="K7705" s="146">
        <v>0.44962571309989846</v>
      </c>
      <c r="L7705" s="147">
        <v>2.036124124294471E-9</v>
      </c>
      <c r="M7705" s="147">
        <v>2.5901513552233281E-2</v>
      </c>
      <c r="N7705" s="87">
        <v>7.3401293595754984</v>
      </c>
      <c r="O7705" s="88">
        <v>0.33613452061021759</v>
      </c>
      <c r="P7705" s="89">
        <v>45.794086744767846</v>
      </c>
    </row>
    <row r="7706" spans="1:16">
      <c r="A7706" s="75" t="s">
        <v>15190</v>
      </c>
      <c r="B7706" s="85">
        <v>7702</v>
      </c>
      <c r="C7706" s="85">
        <v>10121</v>
      </c>
      <c r="D7706" s="85">
        <v>7702</v>
      </c>
      <c r="E7706" s="86" t="s">
        <v>15191</v>
      </c>
      <c r="F7706" s="85" t="s">
        <v>55</v>
      </c>
      <c r="G7706" s="86" t="s">
        <v>7914</v>
      </c>
      <c r="H7706" s="85" t="s">
        <v>1</v>
      </c>
      <c r="I7706" s="85">
        <v>1</v>
      </c>
      <c r="J7706" s="88">
        <v>0.54403968133244796</v>
      </c>
      <c r="K7706" s="146">
        <v>0.7350290527145481</v>
      </c>
      <c r="L7706" s="147">
        <v>2.8681971285085052E-9</v>
      </c>
      <c r="M7706" s="147">
        <v>3.1453198030593918E-2</v>
      </c>
      <c r="N7706" s="87">
        <v>7.9169949650976861</v>
      </c>
      <c r="O7706" s="88">
        <v>0.48362927314788512</v>
      </c>
      <c r="P7706" s="89">
        <v>61.087480196713464</v>
      </c>
    </row>
    <row r="7707" spans="1:16">
      <c r="A7707" s="75" t="s">
        <v>7917</v>
      </c>
      <c r="B7707" s="85">
        <v>7703</v>
      </c>
      <c r="C7707" s="85">
        <v>5322</v>
      </c>
      <c r="D7707" s="85">
        <v>7703</v>
      </c>
      <c r="E7707" s="86" t="s">
        <v>7918</v>
      </c>
      <c r="F7707" s="85" t="s">
        <v>509</v>
      </c>
      <c r="G7707" s="86" t="s">
        <v>7918</v>
      </c>
      <c r="H7707" s="85" t="s">
        <v>1</v>
      </c>
      <c r="I7707" s="85">
        <v>1</v>
      </c>
      <c r="J7707" s="88">
        <v>0.1134430973843972</v>
      </c>
      <c r="K7707" s="146">
        <v>0.17701001733610677</v>
      </c>
      <c r="L7707" s="147">
        <v>9.6854230731301255E-10</v>
      </c>
      <c r="M7707" s="147">
        <v>1.10418040504897E-2</v>
      </c>
      <c r="N7707" s="87">
        <v>1.5026844004570661</v>
      </c>
      <c r="O7707" s="88">
        <v>0.10244985135659419</v>
      </c>
      <c r="P7707" s="89">
        <v>68.177889732156927</v>
      </c>
    </row>
    <row r="7708" spans="1:16">
      <c r="A7708" s="75" t="s">
        <v>7919</v>
      </c>
      <c r="B7708" s="85">
        <v>7704</v>
      </c>
      <c r="C7708" s="85">
        <v>5323</v>
      </c>
      <c r="D7708" s="85">
        <v>7704</v>
      </c>
      <c r="E7708" s="86" t="s">
        <v>7918</v>
      </c>
      <c r="F7708" s="85" t="s">
        <v>38</v>
      </c>
      <c r="G7708" s="86" t="s">
        <v>7918</v>
      </c>
      <c r="H7708" s="85" t="s">
        <v>1</v>
      </c>
      <c r="I7708" s="85">
        <v>1</v>
      </c>
      <c r="J7708" s="88">
        <v>0.50064327680257925</v>
      </c>
      <c r="K7708" s="146">
        <v>0.70288349513920489</v>
      </c>
      <c r="L7708" s="147">
        <v>2.6014830768477889E-9</v>
      </c>
      <c r="M7708" s="147">
        <v>2.408740752666064E-2</v>
      </c>
      <c r="N7708" s="87">
        <v>6.2727329348623933</v>
      </c>
      <c r="O7708" s="88">
        <v>0.44398836010710158</v>
      </c>
      <c r="P7708" s="89">
        <v>70.780689169710598</v>
      </c>
    </row>
    <row r="7709" spans="1:16">
      <c r="A7709" s="75" t="s">
        <v>7920</v>
      </c>
      <c r="B7709" s="85">
        <v>7705</v>
      </c>
      <c r="C7709" s="85">
        <v>5324</v>
      </c>
      <c r="D7709" s="85">
        <v>7705</v>
      </c>
      <c r="E7709" s="86" t="s">
        <v>7918</v>
      </c>
      <c r="F7709" s="85" t="s">
        <v>11</v>
      </c>
      <c r="G7709" s="86" t="s">
        <v>7918</v>
      </c>
      <c r="H7709" s="85" t="s">
        <v>1</v>
      </c>
      <c r="I7709" s="85">
        <v>1</v>
      </c>
      <c r="J7709" s="88">
        <v>0.26282430024144648</v>
      </c>
      <c r="K7709" s="146">
        <v>0.34832343104344515</v>
      </c>
      <c r="L7709" s="147">
        <v>1.504737035007393E-9</v>
      </c>
      <c r="M7709" s="147">
        <v>1.718278470811865E-2</v>
      </c>
      <c r="N7709" s="87">
        <v>5.3822553176688226</v>
      </c>
      <c r="O7709" s="88">
        <v>0.23976081111123429</v>
      </c>
      <c r="P7709" s="89">
        <v>44.546532440434312</v>
      </c>
    </row>
    <row r="7710" spans="1:16">
      <c r="A7710" s="75" t="s">
        <v>15192</v>
      </c>
      <c r="B7710" s="85">
        <v>7706</v>
      </c>
      <c r="C7710" s="85">
        <v>10122</v>
      </c>
      <c r="D7710" s="85">
        <v>7706</v>
      </c>
      <c r="E7710" s="86" t="s">
        <v>15193</v>
      </c>
      <c r="F7710" s="85" t="s">
        <v>55</v>
      </c>
      <c r="G7710" s="86" t="s">
        <v>7918</v>
      </c>
      <c r="H7710" s="85" t="s">
        <v>1</v>
      </c>
      <c r="I7710" s="85">
        <v>1</v>
      </c>
      <c r="J7710" s="88">
        <v>0.4203018669939369</v>
      </c>
      <c r="K7710" s="146">
        <v>0.58333226901530821</v>
      </c>
      <c r="L7710" s="147">
        <v>2.231652301162868E-9</v>
      </c>
      <c r="M7710" s="147">
        <v>2.1746832279309462E-2</v>
      </c>
      <c r="N7710" s="87">
        <v>5.9571552011093427</v>
      </c>
      <c r="O7710" s="88">
        <v>0.37495488761186341</v>
      </c>
      <c r="P7710" s="89">
        <v>62.941937041029114</v>
      </c>
    </row>
    <row r="7711" spans="1:16">
      <c r="A7711" s="75" t="s">
        <v>7921</v>
      </c>
      <c r="B7711" s="85">
        <v>7707</v>
      </c>
      <c r="C7711" s="85">
        <v>5325</v>
      </c>
      <c r="D7711" s="85">
        <v>7707</v>
      </c>
      <c r="E7711" s="86" t="s">
        <v>7922</v>
      </c>
      <c r="F7711" s="85" t="s">
        <v>55</v>
      </c>
      <c r="G7711" s="86" t="s">
        <v>7923</v>
      </c>
      <c r="H7711" s="85" t="s">
        <v>1</v>
      </c>
      <c r="I7711" s="85">
        <v>1</v>
      </c>
      <c r="J7711" s="88">
        <v>14.51947768802404</v>
      </c>
      <c r="K7711" s="146">
        <v>38.36735996606258</v>
      </c>
      <c r="L7711" s="147">
        <v>9.163622178510778E-8</v>
      </c>
      <c r="M7711" s="147">
        <v>1.430115808553106</v>
      </c>
      <c r="N7711" s="87">
        <v>243.35243821736881</v>
      </c>
      <c r="O7711" s="88">
        <v>12.64382485790561</v>
      </c>
      <c r="P7711" s="89">
        <v>51.956844774293209</v>
      </c>
    </row>
    <row r="7712" spans="1:16">
      <c r="A7712" s="75" t="s">
        <v>15194</v>
      </c>
      <c r="B7712" s="85">
        <v>7708</v>
      </c>
      <c r="C7712" s="85">
        <v>10123</v>
      </c>
      <c r="D7712" s="85">
        <v>7708</v>
      </c>
      <c r="E7712" s="86" t="s">
        <v>15195</v>
      </c>
      <c r="F7712" s="85" t="s">
        <v>55</v>
      </c>
      <c r="G7712" s="86" t="s">
        <v>7923</v>
      </c>
      <c r="H7712" s="85" t="s">
        <v>1</v>
      </c>
      <c r="I7712" s="85">
        <v>1</v>
      </c>
      <c r="J7712" s="88">
        <v>14.52349080397682</v>
      </c>
      <c r="K7712" s="146">
        <v>38.372231224377636</v>
      </c>
      <c r="L7712" s="147">
        <v>9.1656619240538291E-8</v>
      </c>
      <c r="M7712" s="147">
        <v>1.430644204784671</v>
      </c>
      <c r="N7712" s="87">
        <v>243.4117501773342</v>
      </c>
      <c r="O7712" s="88">
        <v>12.64746443462688</v>
      </c>
      <c r="P7712" s="89">
        <v>51.95913683465465</v>
      </c>
    </row>
    <row r="7713" spans="1:16">
      <c r="A7713" s="75" t="s">
        <v>7936</v>
      </c>
      <c r="B7713" s="85">
        <v>7709</v>
      </c>
      <c r="C7713" s="85">
        <v>5334</v>
      </c>
      <c r="D7713" s="85">
        <v>7709</v>
      </c>
      <c r="E7713" s="86" t="s">
        <v>7937</v>
      </c>
      <c r="F7713" s="85" t="s">
        <v>38</v>
      </c>
      <c r="G7713" s="86" t="s">
        <v>7938</v>
      </c>
      <c r="H7713" s="85" t="s">
        <v>1</v>
      </c>
      <c r="I7713" s="85">
        <v>1</v>
      </c>
      <c r="J7713" s="88">
        <v>3.3698541156600341</v>
      </c>
      <c r="K7713" s="146">
        <v>6.5773209773253161</v>
      </c>
      <c r="L7713" s="147">
        <v>7.5539507124516542E-8</v>
      </c>
      <c r="M7713" s="147">
        <v>0.16246553667815239</v>
      </c>
      <c r="N7713" s="87">
        <v>29.56953040479053</v>
      </c>
      <c r="O7713" s="88">
        <v>2.7213622013591752</v>
      </c>
      <c r="P7713" s="89">
        <v>92.032648611771322</v>
      </c>
    </row>
    <row r="7714" spans="1:16">
      <c r="A7714" s="75" t="s">
        <v>7939</v>
      </c>
      <c r="B7714" s="85">
        <v>7710</v>
      </c>
      <c r="C7714" s="85">
        <v>5335</v>
      </c>
      <c r="D7714" s="85">
        <v>7710</v>
      </c>
      <c r="E7714" s="86" t="s">
        <v>7937</v>
      </c>
      <c r="F7714" s="85" t="s">
        <v>11</v>
      </c>
      <c r="G7714" s="86" t="s">
        <v>7938</v>
      </c>
      <c r="H7714" s="85" t="s">
        <v>1</v>
      </c>
      <c r="I7714" s="85">
        <v>1</v>
      </c>
      <c r="J7714" s="88">
        <v>3.3108481175503708</v>
      </c>
      <c r="K7714" s="146">
        <v>6.4935589564805909</v>
      </c>
      <c r="L7714" s="147">
        <v>7.5283277783082025E-8</v>
      </c>
      <c r="M7714" s="147">
        <v>0.16245960524438849</v>
      </c>
      <c r="N7714" s="87">
        <v>29.447071703644589</v>
      </c>
      <c r="O7714" s="88">
        <v>2.6670036982413721</v>
      </c>
      <c r="P7714" s="89">
        <v>90.569402794345891</v>
      </c>
    </row>
    <row r="7715" spans="1:16">
      <c r="A7715" s="75" t="s">
        <v>7940</v>
      </c>
      <c r="B7715" s="85">
        <v>7711</v>
      </c>
      <c r="C7715" s="85">
        <v>5336</v>
      </c>
      <c r="D7715" s="85">
        <v>7711</v>
      </c>
      <c r="E7715" s="86" t="s">
        <v>7941</v>
      </c>
      <c r="F7715" s="85" t="s">
        <v>38</v>
      </c>
      <c r="G7715" s="86" t="s">
        <v>7938</v>
      </c>
      <c r="H7715" s="85" t="s">
        <v>1</v>
      </c>
      <c r="I7715" s="85">
        <v>1</v>
      </c>
      <c r="J7715" s="88">
        <v>3.332988550308233</v>
      </c>
      <c r="K7715" s="146">
        <v>3.2023473679888466</v>
      </c>
      <c r="L7715" s="147">
        <v>3.0824284723219213E-8</v>
      </c>
      <c r="M7715" s="147">
        <v>4.2684377801408692E-2</v>
      </c>
      <c r="N7715" s="87">
        <v>9.6264257259093622</v>
      </c>
      <c r="O7715" s="88">
        <v>2.9822048220859858</v>
      </c>
      <c r="P7715" s="89">
        <v>309.79357312854262</v>
      </c>
    </row>
    <row r="7716" spans="1:16">
      <c r="A7716" s="75" t="s">
        <v>7942</v>
      </c>
      <c r="B7716" s="85">
        <v>7712</v>
      </c>
      <c r="C7716" s="85">
        <v>5337</v>
      </c>
      <c r="D7716" s="85">
        <v>7712</v>
      </c>
      <c r="E7716" s="86" t="s">
        <v>7941</v>
      </c>
      <c r="F7716" s="85" t="s">
        <v>11</v>
      </c>
      <c r="G7716" s="86" t="s">
        <v>7938</v>
      </c>
      <c r="H7716" s="85" t="s">
        <v>1</v>
      </c>
      <c r="I7716" s="85">
        <v>1</v>
      </c>
      <c r="J7716" s="88">
        <v>3.2815515110721072</v>
      </c>
      <c r="K7716" s="146">
        <v>3.1035664101387996</v>
      </c>
      <c r="L7716" s="147">
        <v>3.0538341968006899E-8</v>
      </c>
      <c r="M7716" s="147">
        <v>4.506606913773023E-2</v>
      </c>
      <c r="N7716" s="87">
        <v>9.5655432443931563</v>
      </c>
      <c r="O7716" s="88">
        <v>2.938220067261744</v>
      </c>
      <c r="P7716" s="89">
        <v>307.16708839134481</v>
      </c>
    </row>
    <row r="7717" spans="1:16">
      <c r="A7717" s="75" t="s">
        <v>7943</v>
      </c>
      <c r="B7717" s="85">
        <v>7713</v>
      </c>
      <c r="C7717" s="85">
        <v>5338</v>
      </c>
      <c r="D7717" s="85">
        <v>7713</v>
      </c>
      <c r="E7717" s="86" t="s">
        <v>7944</v>
      </c>
      <c r="F7717" s="85" t="s">
        <v>38</v>
      </c>
      <c r="G7717" s="86" t="s">
        <v>7938</v>
      </c>
      <c r="H7717" s="85" t="s">
        <v>1</v>
      </c>
      <c r="I7717" s="85">
        <v>1</v>
      </c>
      <c r="J7717" s="88">
        <v>2.7692610996992379</v>
      </c>
      <c r="K7717" s="146">
        <v>2.6987554174265682</v>
      </c>
      <c r="L7717" s="147">
        <v>2.5404705895157458E-8</v>
      </c>
      <c r="M7717" s="147">
        <v>3.7726193646658232E-2</v>
      </c>
      <c r="N7717" s="87">
        <v>8.4418750600594485</v>
      </c>
      <c r="O7717" s="88">
        <v>2.4779684436821952</v>
      </c>
      <c r="P7717" s="89">
        <v>293.53294452390833</v>
      </c>
    </row>
    <row r="7718" spans="1:16">
      <c r="A7718" s="75" t="s">
        <v>7945</v>
      </c>
      <c r="B7718" s="85">
        <v>7714</v>
      </c>
      <c r="C7718" s="85">
        <v>5339</v>
      </c>
      <c r="D7718" s="85">
        <v>7714</v>
      </c>
      <c r="E7718" s="86" t="s">
        <v>7944</v>
      </c>
      <c r="F7718" s="85" t="s">
        <v>11</v>
      </c>
      <c r="G7718" s="86" t="s">
        <v>7938</v>
      </c>
      <c r="H7718" s="85" t="s">
        <v>1</v>
      </c>
      <c r="I7718" s="85">
        <v>1</v>
      </c>
      <c r="J7718" s="88">
        <v>2.717824060463117</v>
      </c>
      <c r="K7718" s="146">
        <v>2.5999744595765346</v>
      </c>
      <c r="L7718" s="147">
        <v>2.5118763139945091E-8</v>
      </c>
      <c r="M7718" s="147">
        <v>4.0107884982979958E-2</v>
      </c>
      <c r="N7718" s="87">
        <v>8.3809925785433066</v>
      </c>
      <c r="O7718" s="88">
        <v>2.4339836888579569</v>
      </c>
      <c r="P7718" s="89">
        <v>290.41711540102636</v>
      </c>
    </row>
    <row r="7719" spans="1:16">
      <c r="A7719" s="75" t="s">
        <v>7946</v>
      </c>
      <c r="B7719" s="85">
        <v>7715</v>
      </c>
      <c r="C7719" s="85">
        <v>5340</v>
      </c>
      <c r="D7719" s="85">
        <v>7715</v>
      </c>
      <c r="E7719" s="86" t="s">
        <v>7947</v>
      </c>
      <c r="F7719" s="85" t="s">
        <v>38</v>
      </c>
      <c r="G7719" s="86" t="s">
        <v>7938</v>
      </c>
      <c r="H7719" s="85" t="s">
        <v>1</v>
      </c>
      <c r="I7719" s="85">
        <v>1</v>
      </c>
      <c r="J7719" s="88">
        <v>7.4301813238865417</v>
      </c>
      <c r="K7719" s="146">
        <v>5.6089549343400558</v>
      </c>
      <c r="L7719" s="147">
        <v>7.7528226206604151E-8</v>
      </c>
      <c r="M7719" s="147">
        <v>7.4631042987028398E-2</v>
      </c>
      <c r="N7719" s="87">
        <v>15.71220342437487</v>
      </c>
      <c r="O7719" s="88">
        <v>6.9259501557169472</v>
      </c>
      <c r="P7719" s="89">
        <v>440.80069285333258</v>
      </c>
    </row>
    <row r="7720" spans="1:16">
      <c r="A7720" s="75" t="s">
        <v>7948</v>
      </c>
      <c r="B7720" s="85">
        <v>7716</v>
      </c>
      <c r="C7720" s="85">
        <v>5341</v>
      </c>
      <c r="D7720" s="85">
        <v>7716</v>
      </c>
      <c r="E7720" s="86" t="s">
        <v>7947</v>
      </c>
      <c r="F7720" s="85" t="s">
        <v>11</v>
      </c>
      <c r="G7720" s="86" t="s">
        <v>7938</v>
      </c>
      <c r="H7720" s="85" t="s">
        <v>1</v>
      </c>
      <c r="I7720" s="85">
        <v>1</v>
      </c>
      <c r="J7720" s="88">
        <v>7.3787442846504216</v>
      </c>
      <c r="K7720" s="146">
        <v>5.5101739764900186</v>
      </c>
      <c r="L7720" s="147">
        <v>7.7242283451391738E-8</v>
      </c>
      <c r="M7720" s="147">
        <v>7.7012734323350193E-2</v>
      </c>
      <c r="N7720" s="87">
        <v>15.651320942858691</v>
      </c>
      <c r="O7720" s="88">
        <v>6.8819654008927076</v>
      </c>
      <c r="P7720" s="89">
        <v>439.70508470294817</v>
      </c>
    </row>
    <row r="7721" spans="1:16">
      <c r="A7721" s="75" t="s">
        <v>15196</v>
      </c>
      <c r="B7721" s="85">
        <v>7717</v>
      </c>
      <c r="C7721" s="85">
        <v>10124</v>
      </c>
      <c r="D7721" s="85">
        <v>7717</v>
      </c>
      <c r="E7721" s="86" t="s">
        <v>15197</v>
      </c>
      <c r="F7721" s="85" t="s">
        <v>55</v>
      </c>
      <c r="G7721" s="86" t="s">
        <v>7938</v>
      </c>
      <c r="H7721" s="85" t="s">
        <v>1</v>
      </c>
      <c r="I7721" s="85">
        <v>1</v>
      </c>
      <c r="J7721" s="88">
        <v>4.7443031476820572</v>
      </c>
      <c r="K7721" s="146">
        <v>4.0677326433702659</v>
      </c>
      <c r="L7721" s="147">
        <v>4.8436961271253933E-8</v>
      </c>
      <c r="M7721" s="147">
        <v>6.4552666446487314E-2</v>
      </c>
      <c r="N7721" s="87">
        <v>12.8259423178972</v>
      </c>
      <c r="O7721" s="88">
        <v>4.3501947866011976</v>
      </c>
      <c r="P7721" s="89">
        <v>339.17155393182895</v>
      </c>
    </row>
    <row r="7722" spans="1:16">
      <c r="A7722" s="75" t="s">
        <v>28158</v>
      </c>
      <c r="B7722" s="85">
        <v>7718</v>
      </c>
      <c r="C7722" s="85">
        <v>17715</v>
      </c>
      <c r="D7722" s="85">
        <v>7718</v>
      </c>
      <c r="E7722" s="86" t="s">
        <v>28159</v>
      </c>
      <c r="F7722" s="85" t="s">
        <v>55</v>
      </c>
      <c r="G7722" s="86" t="s">
        <v>7938</v>
      </c>
      <c r="H7722" s="85" t="s">
        <v>1</v>
      </c>
      <c r="I7722" s="85">
        <v>1</v>
      </c>
      <c r="J7722" s="88">
        <v>1.2139843710273279</v>
      </c>
      <c r="K7722" s="146">
        <v>1.6724113461364896</v>
      </c>
      <c r="L7722" s="147">
        <v>2.808841941779262E-8</v>
      </c>
      <c r="M7722" s="147">
        <v>0.33665734352241028</v>
      </c>
      <c r="N7722" s="87">
        <v>16.486168953201219</v>
      </c>
      <c r="O7722" s="88">
        <v>1.0307971243764671</v>
      </c>
      <c r="P7722" s="89">
        <v>62.524964247458527</v>
      </c>
    </row>
    <row r="7723" spans="1:16">
      <c r="A7723" s="75" t="s">
        <v>7604</v>
      </c>
      <c r="B7723" s="85">
        <v>7719</v>
      </c>
      <c r="C7723" s="85">
        <v>5131</v>
      </c>
      <c r="D7723" s="85">
        <v>7719</v>
      </c>
      <c r="E7723" s="86" t="s">
        <v>7605</v>
      </c>
      <c r="F7723" s="85" t="s">
        <v>38</v>
      </c>
      <c r="G7723" s="86" t="s">
        <v>7606</v>
      </c>
      <c r="H7723" s="85" t="s">
        <v>1</v>
      </c>
      <c r="I7723" s="85">
        <v>1</v>
      </c>
      <c r="J7723" s="88">
        <v>2.4194062017531648</v>
      </c>
      <c r="K7723" s="146">
        <v>2.2009299050320137</v>
      </c>
      <c r="L7723" s="147">
        <v>2.2294609016502339E-8</v>
      </c>
      <c r="M7723" s="147">
        <v>5.5992280195420761E-2</v>
      </c>
      <c r="N7723" s="87">
        <v>9.8836830186737963</v>
      </c>
      <c r="O7723" s="88">
        <v>2.1481741804558441</v>
      </c>
      <c r="P7723" s="89">
        <v>217.34551547203387</v>
      </c>
    </row>
    <row r="7724" spans="1:16">
      <c r="A7724" s="75" t="s">
        <v>7609</v>
      </c>
      <c r="B7724" s="85">
        <v>7720</v>
      </c>
      <c r="C7724" s="85">
        <v>5133</v>
      </c>
      <c r="D7724" s="85">
        <v>7720</v>
      </c>
      <c r="E7724" s="86" t="s">
        <v>7605</v>
      </c>
      <c r="F7724" s="85" t="s">
        <v>2981</v>
      </c>
      <c r="G7724" s="86" t="s">
        <v>7606</v>
      </c>
      <c r="H7724" s="85" t="s">
        <v>1</v>
      </c>
      <c r="I7724" s="85">
        <v>1</v>
      </c>
      <c r="J7724" s="88">
        <v>3.628737498993321</v>
      </c>
      <c r="K7724" s="146">
        <v>3.0023167489242115</v>
      </c>
      <c r="L7724" s="147">
        <v>2.8797448722099469E-8</v>
      </c>
      <c r="M7724" s="147">
        <v>5.7523535091394663E-2</v>
      </c>
      <c r="N7724" s="87">
        <v>10.900351411996301</v>
      </c>
      <c r="O7724" s="88">
        <v>3.338539328555779</v>
      </c>
      <c r="P7724" s="89">
        <v>306.27813749945477</v>
      </c>
    </row>
    <row r="7725" spans="1:16">
      <c r="A7725" s="75" t="s">
        <v>7611</v>
      </c>
      <c r="B7725" s="85">
        <v>7721</v>
      </c>
      <c r="C7725" s="85">
        <v>5135</v>
      </c>
      <c r="D7725" s="85">
        <v>7721</v>
      </c>
      <c r="E7725" s="86" t="s">
        <v>7612</v>
      </c>
      <c r="F7725" s="85" t="s">
        <v>32</v>
      </c>
      <c r="G7725" s="86" t="s">
        <v>7606</v>
      </c>
      <c r="H7725" s="85" t="s">
        <v>1</v>
      </c>
      <c r="I7725" s="85">
        <v>1</v>
      </c>
      <c r="J7725" s="88">
        <v>1.772257559928974</v>
      </c>
      <c r="K7725" s="146">
        <v>3.685335182078882</v>
      </c>
      <c r="L7725" s="147">
        <v>6.7608203820728856E-8</v>
      </c>
      <c r="M7725" s="147">
        <v>0.14154822920366039</v>
      </c>
      <c r="N7725" s="87">
        <v>19.068809805786469</v>
      </c>
      <c r="O7725" s="88">
        <v>0.86888477666799457</v>
      </c>
      <c r="P7725" s="89">
        <v>45.5657581945324</v>
      </c>
    </row>
    <row r="7726" spans="1:16">
      <c r="A7726" s="75" t="s">
        <v>7614</v>
      </c>
      <c r="B7726" s="85">
        <v>7722</v>
      </c>
      <c r="C7726" s="85">
        <v>5137</v>
      </c>
      <c r="D7726" s="85">
        <v>7722</v>
      </c>
      <c r="E7726" s="86" t="s">
        <v>7612</v>
      </c>
      <c r="F7726" s="85" t="s">
        <v>31</v>
      </c>
      <c r="G7726" s="86" t="s">
        <v>7606</v>
      </c>
      <c r="H7726" s="85" t="s">
        <v>1</v>
      </c>
      <c r="I7726" s="85">
        <v>1</v>
      </c>
      <c r="J7726" s="88">
        <v>1.74425052963961</v>
      </c>
      <c r="K7726" s="146">
        <v>3.4160383918090136</v>
      </c>
      <c r="L7726" s="147">
        <v>6.3013493858916063E-8</v>
      </c>
      <c r="M7726" s="147">
        <v>0.13398092952594889</v>
      </c>
      <c r="N7726" s="87">
        <v>18.341946744498429</v>
      </c>
      <c r="O7726" s="88">
        <v>0.93441121403607907</v>
      </c>
      <c r="P7726" s="89">
        <v>50.943949791826256</v>
      </c>
    </row>
    <row r="7727" spans="1:16">
      <c r="A7727" s="75" t="s">
        <v>7616</v>
      </c>
      <c r="B7727" s="85">
        <v>7723</v>
      </c>
      <c r="C7727" s="85">
        <v>5139</v>
      </c>
      <c r="D7727" s="85">
        <v>7723</v>
      </c>
      <c r="E7727" s="86" t="s">
        <v>7612</v>
      </c>
      <c r="F7727" s="85" t="s">
        <v>38</v>
      </c>
      <c r="G7727" s="86" t="s">
        <v>7606</v>
      </c>
      <c r="H7727" s="85" t="s">
        <v>1</v>
      </c>
      <c r="I7727" s="85">
        <v>1</v>
      </c>
      <c r="J7727" s="88">
        <v>1.7464253055999039</v>
      </c>
      <c r="K7727" s="146">
        <v>3.4317304898619536</v>
      </c>
      <c r="L7727" s="147">
        <v>6.3048397955210775E-8</v>
      </c>
      <c r="M7727" s="147">
        <v>0.13293191909481811</v>
      </c>
      <c r="N7727" s="87">
        <v>18.180755136241949</v>
      </c>
      <c r="O7727" s="88">
        <v>0.93540535145030179</v>
      </c>
      <c r="P7727" s="89">
        <v>51.4503025006724</v>
      </c>
    </row>
    <row r="7728" spans="1:16">
      <c r="A7728" s="75" t="s">
        <v>7618</v>
      </c>
      <c r="B7728" s="85">
        <v>7724</v>
      </c>
      <c r="C7728" s="85">
        <v>5141</v>
      </c>
      <c r="D7728" s="85">
        <v>7724</v>
      </c>
      <c r="E7728" s="86" t="s">
        <v>7619</v>
      </c>
      <c r="F7728" s="85" t="s">
        <v>232</v>
      </c>
      <c r="G7728" s="86" t="s">
        <v>7606</v>
      </c>
      <c r="H7728" s="85" t="s">
        <v>1</v>
      </c>
      <c r="I7728" s="85">
        <v>1</v>
      </c>
      <c r="J7728" s="88">
        <v>3.068674140966114</v>
      </c>
      <c r="K7728" s="146">
        <v>4.7226237364205454</v>
      </c>
      <c r="L7728" s="147">
        <v>2.8116861018920501E-8</v>
      </c>
      <c r="M7728" s="147">
        <v>0.1010697100530145</v>
      </c>
      <c r="N7728" s="87">
        <v>26.641353324328989</v>
      </c>
      <c r="O7728" s="88">
        <v>2.6130606821322928</v>
      </c>
      <c r="P7728" s="89">
        <v>98.082880787667619</v>
      </c>
    </row>
    <row r="7729" spans="1:16">
      <c r="A7729" s="75" t="s">
        <v>7621</v>
      </c>
      <c r="B7729" s="85">
        <v>7725</v>
      </c>
      <c r="C7729" s="85">
        <v>5143</v>
      </c>
      <c r="D7729" s="85">
        <v>7725</v>
      </c>
      <c r="E7729" s="86" t="s">
        <v>7619</v>
      </c>
      <c r="F7729" s="85" t="s">
        <v>38</v>
      </c>
      <c r="G7729" s="86" t="s">
        <v>7606</v>
      </c>
      <c r="H7729" s="85" t="s">
        <v>1</v>
      </c>
      <c r="I7729" s="85">
        <v>1</v>
      </c>
      <c r="J7729" s="88">
        <v>6.3712538920254582</v>
      </c>
      <c r="K7729" s="146">
        <v>4.6938774626320656</v>
      </c>
      <c r="L7729" s="147">
        <v>6.6386438536846938E-8</v>
      </c>
      <c r="M7729" s="147">
        <v>8.476576171703408E-2</v>
      </c>
      <c r="N7729" s="87">
        <v>15.95258337403687</v>
      </c>
      <c r="O7729" s="88">
        <v>5.9239998773734701</v>
      </c>
      <c r="P7729" s="89">
        <v>371.35050408292437</v>
      </c>
    </row>
    <row r="7730" spans="1:16">
      <c r="A7730" s="75" t="s">
        <v>7623</v>
      </c>
      <c r="B7730" s="85">
        <v>7726</v>
      </c>
      <c r="C7730" s="85">
        <v>5145</v>
      </c>
      <c r="D7730" s="85">
        <v>7726</v>
      </c>
      <c r="E7730" s="86" t="s">
        <v>7619</v>
      </c>
      <c r="F7730" s="85" t="s">
        <v>139</v>
      </c>
      <c r="G7730" s="86" t="s">
        <v>7606</v>
      </c>
      <c r="H7730" s="85" t="s">
        <v>1</v>
      </c>
      <c r="I7730" s="85">
        <v>1</v>
      </c>
      <c r="J7730" s="88">
        <v>1.029385669823873</v>
      </c>
      <c r="K7730" s="146">
        <v>1.0830576640963243</v>
      </c>
      <c r="L7730" s="147">
        <v>5.7756928973035758E-8</v>
      </c>
      <c r="M7730" s="147">
        <v>7.9827420678550087E-2</v>
      </c>
      <c r="N7730" s="87">
        <v>11.532339020346051</v>
      </c>
      <c r="O7730" s="88">
        <v>0.63459467699607475</v>
      </c>
      <c r="P7730" s="89">
        <v>55.027403883677401</v>
      </c>
    </row>
    <row r="7731" spans="1:16">
      <c r="A7731" s="75" t="s">
        <v>7625</v>
      </c>
      <c r="B7731" s="85">
        <v>7727</v>
      </c>
      <c r="C7731" s="85">
        <v>5147</v>
      </c>
      <c r="D7731" s="85">
        <v>7727</v>
      </c>
      <c r="E7731" s="86" t="s">
        <v>7626</v>
      </c>
      <c r="F7731" s="85" t="s">
        <v>232</v>
      </c>
      <c r="G7731" s="86" t="s">
        <v>7606</v>
      </c>
      <c r="H7731" s="85" t="s">
        <v>1</v>
      </c>
      <c r="I7731" s="85">
        <v>1</v>
      </c>
      <c r="J7731" s="88">
        <v>2.3783929619975051</v>
      </c>
      <c r="K7731" s="146">
        <v>3.423884972104537</v>
      </c>
      <c r="L7731" s="147">
        <v>2.224287282911976E-8</v>
      </c>
      <c r="M7731" s="147">
        <v>7.8031013461666229E-2</v>
      </c>
      <c r="N7731" s="87">
        <v>20.888528010430239</v>
      </c>
      <c r="O7731" s="88">
        <v>2.012390608146994</v>
      </c>
      <c r="P7731" s="89">
        <v>96.339512633065851</v>
      </c>
    </row>
    <row r="7732" spans="1:16">
      <c r="A7732" s="75" t="s">
        <v>15198</v>
      </c>
      <c r="B7732" s="85">
        <v>7728</v>
      </c>
      <c r="C7732" s="85">
        <v>10125</v>
      </c>
      <c r="D7732" s="85">
        <v>7728</v>
      </c>
      <c r="E7732" s="86" t="s">
        <v>15199</v>
      </c>
      <c r="F7732" s="85" t="s">
        <v>232</v>
      </c>
      <c r="G7732" s="86" t="s">
        <v>7606</v>
      </c>
      <c r="H7732" s="85" t="s">
        <v>1</v>
      </c>
      <c r="I7732" s="85">
        <v>1</v>
      </c>
      <c r="J7732" s="88">
        <v>2.560393092917602</v>
      </c>
      <c r="K7732" s="146">
        <v>3.6408665457575173</v>
      </c>
      <c r="L7732" s="147">
        <v>2.32384460663261E-8</v>
      </c>
      <c r="M7732" s="147">
        <v>0.10234442779265041</v>
      </c>
      <c r="N7732" s="87">
        <v>23.610559978787851</v>
      </c>
      <c r="O7732" s="88">
        <v>2.177391550957561</v>
      </c>
      <c r="P7732" s="89">
        <v>92.221088907411271</v>
      </c>
    </row>
    <row r="7733" spans="1:16">
      <c r="A7733" s="75" t="s">
        <v>15200</v>
      </c>
      <c r="B7733" s="85">
        <v>7729</v>
      </c>
      <c r="C7733" s="85">
        <v>10126</v>
      </c>
      <c r="D7733" s="85">
        <v>7729</v>
      </c>
      <c r="E7733" s="86" t="s">
        <v>15199</v>
      </c>
      <c r="F7733" s="85" t="s">
        <v>38</v>
      </c>
      <c r="G7733" s="86" t="s">
        <v>7606</v>
      </c>
      <c r="H7733" s="85" t="s">
        <v>1</v>
      </c>
      <c r="I7733" s="85">
        <v>1</v>
      </c>
      <c r="J7733" s="88">
        <v>2.9024129370442928</v>
      </c>
      <c r="K7733" s="146">
        <v>3.0767122452238742</v>
      </c>
      <c r="L7733" s="147">
        <v>5.3468186438292671E-8</v>
      </c>
      <c r="M7733" s="147">
        <v>0.1009272770817219</v>
      </c>
      <c r="N7733" s="87">
        <v>15.279061104206651</v>
      </c>
      <c r="O7733" s="88">
        <v>2.374935782044413</v>
      </c>
      <c r="P7733" s="89">
        <v>155.4372854357224</v>
      </c>
    </row>
    <row r="7734" spans="1:16">
      <c r="A7734" s="75" t="s">
        <v>31137</v>
      </c>
      <c r="B7734" s="85">
        <v>7730</v>
      </c>
      <c r="C7734" s="85">
        <v>19984</v>
      </c>
      <c r="D7734" s="85">
        <v>7730</v>
      </c>
      <c r="E7734" s="86" t="s">
        <v>31138</v>
      </c>
      <c r="F7734" s="85" t="s">
        <v>509</v>
      </c>
      <c r="G7734" s="86" t="s">
        <v>7606</v>
      </c>
      <c r="H7734" s="85" t="s">
        <v>1</v>
      </c>
      <c r="I7734" s="85">
        <v>1</v>
      </c>
      <c r="J7734" s="88">
        <v>0.37490444215712582</v>
      </c>
      <c r="K7734" s="146">
        <v>0.38690379333926755</v>
      </c>
      <c r="L7734" s="147">
        <v>1.520130399382448E-9</v>
      </c>
      <c r="M7734" s="147">
        <v>9.1345483388194801E-2</v>
      </c>
      <c r="N7734" s="87">
        <v>12.68255765519104</v>
      </c>
      <c r="O7734" s="88">
        <v>0.29032290159076463</v>
      </c>
      <c r="P7734" s="89">
        <v>22.891510488969384</v>
      </c>
    </row>
    <row r="7735" spans="1:16">
      <c r="A7735" s="75" t="s">
        <v>31140</v>
      </c>
      <c r="B7735" s="85">
        <v>7731</v>
      </c>
      <c r="C7735" s="85">
        <v>19986</v>
      </c>
      <c r="D7735" s="85">
        <v>7731</v>
      </c>
      <c r="E7735" s="86" t="s">
        <v>31138</v>
      </c>
      <c r="F7735" s="85" t="s">
        <v>1084</v>
      </c>
      <c r="G7735" s="86" t="s">
        <v>7606</v>
      </c>
      <c r="H7735" s="85" t="s">
        <v>1</v>
      </c>
      <c r="I7735" s="85">
        <v>1</v>
      </c>
      <c r="J7735" s="88">
        <v>0.2783570203774236</v>
      </c>
      <c r="K7735" s="146">
        <v>0.29484809091245034</v>
      </c>
      <c r="L7735" s="147">
        <v>1.14401665136625E-9</v>
      </c>
      <c r="M7735" s="147">
        <v>5.4388467441034878E-2</v>
      </c>
      <c r="N7735" s="87">
        <v>8.0918675395835074</v>
      </c>
      <c r="O7735" s="88">
        <v>0.22685226988012891</v>
      </c>
      <c r="P7735" s="89">
        <v>28.034600019145287</v>
      </c>
    </row>
    <row r="7736" spans="1:16">
      <c r="A7736" s="75" t="s">
        <v>31142</v>
      </c>
      <c r="B7736" s="85">
        <v>7732</v>
      </c>
      <c r="C7736" s="85">
        <v>19988</v>
      </c>
      <c r="D7736" s="85">
        <v>7732</v>
      </c>
      <c r="E7736" s="86" t="s">
        <v>31138</v>
      </c>
      <c r="F7736" s="85" t="s">
        <v>38</v>
      </c>
      <c r="G7736" s="86" t="s">
        <v>7606</v>
      </c>
      <c r="H7736" s="85" t="s">
        <v>1</v>
      </c>
      <c r="I7736" s="85">
        <v>1</v>
      </c>
      <c r="J7736" s="88">
        <v>0.28891034468711702</v>
      </c>
      <c r="K7736" s="146">
        <v>0.32053194724965356</v>
      </c>
      <c r="L7736" s="147">
        <v>1.2082117086957021E-9</v>
      </c>
      <c r="M7736" s="147">
        <v>5.3719872305875063E-2</v>
      </c>
      <c r="N7736" s="87">
        <v>7.7990907994384404</v>
      </c>
      <c r="O7736" s="88">
        <v>0.23590726299491241</v>
      </c>
      <c r="P7736" s="89">
        <v>30.248046735383372</v>
      </c>
    </row>
    <row r="7737" spans="1:16">
      <c r="A7737" s="75" t="s">
        <v>7949</v>
      </c>
      <c r="B7737" s="85">
        <v>7733</v>
      </c>
      <c r="C7737" s="85">
        <v>5342</v>
      </c>
      <c r="D7737" s="85">
        <v>7733</v>
      </c>
      <c r="E7737" s="86" t="s">
        <v>7950</v>
      </c>
      <c r="F7737" s="85" t="s">
        <v>38</v>
      </c>
      <c r="G7737" s="86" t="s">
        <v>7951</v>
      </c>
      <c r="H7737" s="85" t="s">
        <v>1</v>
      </c>
      <c r="I7737" s="85">
        <v>1</v>
      </c>
      <c r="J7737" s="88">
        <v>3.3775097968016179</v>
      </c>
      <c r="K7737" s="146">
        <v>6.22635397518897</v>
      </c>
      <c r="L7737" s="147">
        <v>6.6542107507891178E-8</v>
      </c>
      <c r="M7737" s="147">
        <v>0.1708795574481797</v>
      </c>
      <c r="N7737" s="87">
        <v>31.893402549535509</v>
      </c>
      <c r="O7737" s="88">
        <v>2.7661053185143212</v>
      </c>
      <c r="P7737" s="89">
        <v>86.729702615395809</v>
      </c>
    </row>
    <row r="7738" spans="1:16">
      <c r="A7738" s="75" t="s">
        <v>7952</v>
      </c>
      <c r="B7738" s="85">
        <v>7734</v>
      </c>
      <c r="C7738" s="85">
        <v>5343</v>
      </c>
      <c r="D7738" s="85">
        <v>7734</v>
      </c>
      <c r="E7738" s="86" t="s">
        <v>7950</v>
      </c>
      <c r="F7738" s="85" t="s">
        <v>11</v>
      </c>
      <c r="G7738" s="86" t="s">
        <v>7951</v>
      </c>
      <c r="H7738" s="85" t="s">
        <v>1</v>
      </c>
      <c r="I7738" s="85">
        <v>1</v>
      </c>
      <c r="J7738" s="88">
        <v>3.2769260441795831</v>
      </c>
      <c r="K7738" s="146">
        <v>5.9637727924782675</v>
      </c>
      <c r="L7738" s="147">
        <v>6.5868220643718274E-8</v>
      </c>
      <c r="M7738" s="147">
        <v>0.18342481693642801</v>
      </c>
      <c r="N7738" s="87">
        <v>32.543778578848382</v>
      </c>
      <c r="O7738" s="88">
        <v>2.6843628716334029</v>
      </c>
      <c r="P7738" s="89">
        <v>82.484671075598058</v>
      </c>
    </row>
    <row r="7739" spans="1:16">
      <c r="A7739" s="75" t="s">
        <v>7953</v>
      </c>
      <c r="B7739" s="85">
        <v>7735</v>
      </c>
      <c r="C7739" s="85">
        <v>5344</v>
      </c>
      <c r="D7739" s="85">
        <v>7735</v>
      </c>
      <c r="E7739" s="86" t="s">
        <v>7954</v>
      </c>
      <c r="F7739" s="85" t="s">
        <v>38</v>
      </c>
      <c r="G7739" s="86" t="s">
        <v>7951</v>
      </c>
      <c r="H7739" s="85" t="s">
        <v>1</v>
      </c>
      <c r="I7739" s="85">
        <v>1</v>
      </c>
      <c r="J7739" s="88">
        <v>3.9901529365238471</v>
      </c>
      <c r="K7739" s="146">
        <v>3.9842776247390912</v>
      </c>
      <c r="L7739" s="147">
        <v>3.3245074858451853E-8</v>
      </c>
      <c r="M7739" s="147">
        <v>9.3823296501194378E-2</v>
      </c>
      <c r="N7739" s="87">
        <v>19.036578004469291</v>
      </c>
      <c r="O7739" s="88">
        <v>3.5563820653873059</v>
      </c>
      <c r="P7739" s="89">
        <v>186.81834857884439</v>
      </c>
    </row>
    <row r="7740" spans="1:16">
      <c r="A7740" s="75" t="s">
        <v>7955</v>
      </c>
      <c r="B7740" s="85">
        <v>7736</v>
      </c>
      <c r="C7740" s="85">
        <v>5345</v>
      </c>
      <c r="D7740" s="85">
        <v>7736</v>
      </c>
      <c r="E7740" s="86" t="s">
        <v>7954</v>
      </c>
      <c r="F7740" s="85" t="s">
        <v>11</v>
      </c>
      <c r="G7740" s="86" t="s">
        <v>7951</v>
      </c>
      <c r="H7740" s="85" t="s">
        <v>1</v>
      </c>
      <c r="I7740" s="85">
        <v>1</v>
      </c>
      <c r="J7740" s="88">
        <v>3.8230378218192538</v>
      </c>
      <c r="K7740" s="146">
        <v>3.6137434138751825</v>
      </c>
      <c r="L7740" s="147">
        <v>3.225127694539761E-8</v>
      </c>
      <c r="M7740" s="147">
        <v>0.1064688714001176</v>
      </c>
      <c r="N7740" s="87">
        <v>19.38223653778887</v>
      </c>
      <c r="O7740" s="88">
        <v>3.4232208666973758</v>
      </c>
      <c r="P7740" s="89">
        <v>176.61640131278151</v>
      </c>
    </row>
    <row r="7741" spans="1:16">
      <c r="A7741" s="75" t="s">
        <v>7956</v>
      </c>
      <c r="B7741" s="85">
        <v>7737</v>
      </c>
      <c r="C7741" s="85">
        <v>5346</v>
      </c>
      <c r="D7741" s="85">
        <v>7737</v>
      </c>
      <c r="E7741" s="86" t="s">
        <v>7957</v>
      </c>
      <c r="F7741" s="85" t="s">
        <v>38</v>
      </c>
      <c r="G7741" s="86" t="s">
        <v>7951</v>
      </c>
      <c r="H7741" s="85" t="s">
        <v>1</v>
      </c>
      <c r="I7741" s="85">
        <v>1</v>
      </c>
      <c r="J7741" s="88">
        <v>3.0313036956143189</v>
      </c>
      <c r="K7741" s="146">
        <v>2.9828536495335016</v>
      </c>
      <c r="L7741" s="147">
        <v>2.6071818084044301E-8</v>
      </c>
      <c r="M7741" s="147">
        <v>7.0962936250230327E-2</v>
      </c>
      <c r="N7741" s="87">
        <v>13.620243037149351</v>
      </c>
      <c r="O7741" s="88">
        <v>2.694200722226912</v>
      </c>
      <c r="P7741" s="89">
        <v>197.80856441977227</v>
      </c>
    </row>
    <row r="7742" spans="1:16">
      <c r="A7742" s="75" t="s">
        <v>7958</v>
      </c>
      <c r="B7742" s="85">
        <v>7738</v>
      </c>
      <c r="C7742" s="85">
        <v>5347</v>
      </c>
      <c r="D7742" s="85">
        <v>7738</v>
      </c>
      <c r="E7742" s="86" t="s">
        <v>7957</v>
      </c>
      <c r="F7742" s="85" t="s">
        <v>11</v>
      </c>
      <c r="G7742" s="86" t="s">
        <v>7951</v>
      </c>
      <c r="H7742" s="85" t="s">
        <v>1</v>
      </c>
      <c r="I7742" s="85">
        <v>1</v>
      </c>
      <c r="J7742" s="88">
        <v>2.9740054044826358</v>
      </c>
      <c r="K7742" s="146">
        <v>2.8050863615034172</v>
      </c>
      <c r="L7742" s="147">
        <v>2.5663760327016389E-8</v>
      </c>
      <c r="M7742" s="147">
        <v>8.0159752723768074E-2</v>
      </c>
      <c r="N7742" s="87">
        <v>14.329048110738571</v>
      </c>
      <c r="O7742" s="88">
        <v>2.6567913592859118</v>
      </c>
      <c r="P7742" s="89">
        <v>185.4129694278046</v>
      </c>
    </row>
    <row r="7743" spans="1:16">
      <c r="A7743" s="75" t="s">
        <v>7959</v>
      </c>
      <c r="B7743" s="85">
        <v>7739</v>
      </c>
      <c r="C7743" s="85">
        <v>5348</v>
      </c>
      <c r="D7743" s="85">
        <v>7739</v>
      </c>
      <c r="E7743" s="86" t="s">
        <v>7960</v>
      </c>
      <c r="F7743" s="85" t="s">
        <v>38</v>
      </c>
      <c r="G7743" s="86" t="s">
        <v>7951</v>
      </c>
      <c r="H7743" s="85" t="s">
        <v>1</v>
      </c>
      <c r="I7743" s="85">
        <v>1</v>
      </c>
      <c r="J7743" s="88">
        <v>2.4517734528169828</v>
      </c>
      <c r="K7743" s="146">
        <v>2.7543215806721468</v>
      </c>
      <c r="L7743" s="147">
        <v>1.0779863330917521E-8</v>
      </c>
      <c r="M7743" s="147">
        <v>0.65861782038033923</v>
      </c>
      <c r="N7743" s="87">
        <v>80.554256989348559</v>
      </c>
      <c r="O7743" s="88">
        <v>2.0960522297738651</v>
      </c>
      <c r="P7743" s="89">
        <v>26.020378166370769</v>
      </c>
    </row>
    <row r="7744" spans="1:16">
      <c r="A7744" s="75" t="s">
        <v>7961</v>
      </c>
      <c r="B7744" s="85">
        <v>7740</v>
      </c>
      <c r="C7744" s="85">
        <v>5349</v>
      </c>
      <c r="D7744" s="85">
        <v>7740</v>
      </c>
      <c r="E7744" s="86" t="s">
        <v>7960</v>
      </c>
      <c r="F7744" s="85" t="s">
        <v>11</v>
      </c>
      <c r="G7744" s="86" t="s">
        <v>7951</v>
      </c>
      <c r="H7744" s="85" t="s">
        <v>1</v>
      </c>
      <c r="I7744" s="85">
        <v>1</v>
      </c>
      <c r="J7744" s="88">
        <v>2.2959477605346321</v>
      </c>
      <c r="K7744" s="146">
        <v>2.4710426139707504</v>
      </c>
      <c r="L7744" s="147">
        <v>9.9588214530596801E-9</v>
      </c>
      <c r="M7744" s="147">
        <v>0.6631427732475218</v>
      </c>
      <c r="N7744" s="87">
        <v>80.152446967636735</v>
      </c>
      <c r="O7744" s="88">
        <v>1.962089163428941</v>
      </c>
      <c r="P7744" s="89">
        <v>24.47946678684902</v>
      </c>
    </row>
    <row r="7745" spans="1:16">
      <c r="A7745" s="75" t="s">
        <v>15201</v>
      </c>
      <c r="B7745" s="85">
        <v>7741</v>
      </c>
      <c r="C7745" s="85">
        <v>10127</v>
      </c>
      <c r="D7745" s="85">
        <v>7741</v>
      </c>
      <c r="E7745" s="86" t="s">
        <v>15202</v>
      </c>
      <c r="F7745" s="85" t="s">
        <v>55</v>
      </c>
      <c r="G7745" s="86" t="s">
        <v>7951</v>
      </c>
      <c r="H7745" s="85" t="s">
        <v>1</v>
      </c>
      <c r="I7745" s="85">
        <v>1</v>
      </c>
      <c r="J7745" s="88">
        <v>3.0434080687931719</v>
      </c>
      <c r="K7745" s="146">
        <v>3.8129780540539415</v>
      </c>
      <c r="L7745" s="147">
        <v>2.9482578099451579E-8</v>
      </c>
      <c r="M7745" s="147">
        <v>0.40253220292916181</v>
      </c>
      <c r="N7745" s="87">
        <v>53.268442440168037</v>
      </c>
      <c r="O7745" s="88">
        <v>2.6154563303821168</v>
      </c>
      <c r="P7745" s="89">
        <v>49.099545820582961</v>
      </c>
    </row>
    <row r="7746" spans="1:16">
      <c r="A7746" s="75" t="s">
        <v>7962</v>
      </c>
      <c r="B7746" s="85">
        <v>7742</v>
      </c>
      <c r="C7746" s="85">
        <v>5350</v>
      </c>
      <c r="D7746" s="85">
        <v>7742</v>
      </c>
      <c r="E7746" s="86" t="s">
        <v>7963</v>
      </c>
      <c r="F7746" s="85" t="s">
        <v>38</v>
      </c>
      <c r="G7746" s="86" t="s">
        <v>7964</v>
      </c>
      <c r="H7746" s="85" t="s">
        <v>1</v>
      </c>
      <c r="I7746" s="85">
        <v>1</v>
      </c>
      <c r="J7746" s="88">
        <v>2.8915345237993568</v>
      </c>
      <c r="K7746" s="146">
        <v>5.3702350525541833</v>
      </c>
      <c r="L7746" s="147">
        <v>4.9475641907397088E-8</v>
      </c>
      <c r="M7746" s="147">
        <v>0.1568883486468336</v>
      </c>
      <c r="N7746" s="87">
        <v>29.222236186897661</v>
      </c>
      <c r="O7746" s="88">
        <v>2.4067238372488702</v>
      </c>
      <c r="P7746" s="89">
        <v>82.359331498660936</v>
      </c>
    </row>
    <row r="7747" spans="1:16">
      <c r="A7747" s="75" t="s">
        <v>7965</v>
      </c>
      <c r="B7747" s="85">
        <v>7743</v>
      </c>
      <c r="C7747" s="85">
        <v>5351</v>
      </c>
      <c r="D7747" s="85">
        <v>7743</v>
      </c>
      <c r="E7747" s="86" t="s">
        <v>7963</v>
      </c>
      <c r="F7747" s="85" t="s">
        <v>11</v>
      </c>
      <c r="G7747" s="86" t="s">
        <v>7964</v>
      </c>
      <c r="H7747" s="85" t="s">
        <v>1</v>
      </c>
      <c r="I7747" s="85">
        <v>1</v>
      </c>
      <c r="J7747" s="88">
        <v>2.739756822339428</v>
      </c>
      <c r="K7747" s="146">
        <v>5.0448804246011063</v>
      </c>
      <c r="L7747" s="147">
        <v>4.8627039060776697E-8</v>
      </c>
      <c r="M7747" s="147">
        <v>0.16619077931814169</v>
      </c>
      <c r="N7747" s="87">
        <v>29.61234161424521</v>
      </c>
      <c r="O7747" s="88">
        <v>2.2803093620056689</v>
      </c>
      <c r="P7747" s="89">
        <v>77.005371331685282</v>
      </c>
    </row>
    <row r="7748" spans="1:16">
      <c r="A7748" s="75" t="s">
        <v>7966</v>
      </c>
      <c r="B7748" s="85">
        <v>7744</v>
      </c>
      <c r="C7748" s="85">
        <v>5352</v>
      </c>
      <c r="D7748" s="85">
        <v>7744</v>
      </c>
      <c r="E7748" s="86" t="s">
        <v>7967</v>
      </c>
      <c r="F7748" s="85" t="s">
        <v>38</v>
      </c>
      <c r="G7748" s="86" t="s">
        <v>7964</v>
      </c>
      <c r="H7748" s="85" t="s">
        <v>1</v>
      </c>
      <c r="I7748" s="85">
        <v>1</v>
      </c>
      <c r="J7748" s="88">
        <v>3.3191594353254659</v>
      </c>
      <c r="K7748" s="146">
        <v>3.8023787865385481</v>
      </c>
      <c r="L7748" s="147">
        <v>2.622830738409646E-8</v>
      </c>
      <c r="M7748" s="147">
        <v>0.10310307850583721</v>
      </c>
      <c r="N7748" s="87">
        <v>20.248172654441351</v>
      </c>
      <c r="O7748" s="88">
        <v>2.9583370065662078</v>
      </c>
      <c r="P7748" s="89">
        <v>146.10390068544331</v>
      </c>
    </row>
    <row r="7749" spans="1:16">
      <c r="A7749" s="75" t="s">
        <v>7968</v>
      </c>
      <c r="B7749" s="85">
        <v>7745</v>
      </c>
      <c r="C7749" s="85">
        <v>5353</v>
      </c>
      <c r="D7749" s="85">
        <v>7745</v>
      </c>
      <c r="E7749" s="86" t="s">
        <v>7967</v>
      </c>
      <c r="F7749" s="85" t="s">
        <v>11</v>
      </c>
      <c r="G7749" s="86" t="s">
        <v>7964</v>
      </c>
      <c r="H7749" s="85" t="s">
        <v>1</v>
      </c>
      <c r="I7749" s="85">
        <v>1</v>
      </c>
      <c r="J7749" s="88">
        <v>3.1209428431319162</v>
      </c>
      <c r="K7749" s="146">
        <v>3.4016729449345369</v>
      </c>
      <c r="L7749" s="147">
        <v>2.5156406625356888E-8</v>
      </c>
      <c r="M7749" s="147">
        <v>0.11247552933379711</v>
      </c>
      <c r="N7749" s="87">
        <v>20.42558526958565</v>
      </c>
      <c r="O7749" s="88">
        <v>2.7960322425603201</v>
      </c>
      <c r="P7749" s="89">
        <v>136.88872096721272</v>
      </c>
    </row>
    <row r="7750" spans="1:16">
      <c r="A7750" s="75" t="s">
        <v>7969</v>
      </c>
      <c r="B7750" s="85">
        <v>7746</v>
      </c>
      <c r="C7750" s="85">
        <v>5354</v>
      </c>
      <c r="D7750" s="85">
        <v>7746</v>
      </c>
      <c r="E7750" s="86" t="s">
        <v>7970</v>
      </c>
      <c r="F7750" s="85" t="s">
        <v>38</v>
      </c>
      <c r="G7750" s="86" t="s">
        <v>7964</v>
      </c>
      <c r="H7750" s="85" t="s">
        <v>1</v>
      </c>
      <c r="I7750" s="85">
        <v>1</v>
      </c>
      <c r="J7750" s="88">
        <v>2.681172665170624</v>
      </c>
      <c r="K7750" s="146">
        <v>3.1263085023176322</v>
      </c>
      <c r="L7750" s="147">
        <v>2.1336658899621889E-8</v>
      </c>
      <c r="M7750" s="147">
        <v>8.7146547050664894E-2</v>
      </c>
      <c r="N7750" s="87">
        <v>16.467570847252102</v>
      </c>
      <c r="O7750" s="88">
        <v>2.3565344290402588</v>
      </c>
      <c r="P7750" s="89">
        <v>143.10152061276767</v>
      </c>
    </row>
    <row r="7751" spans="1:16">
      <c r="A7751" s="75" t="s">
        <v>7971</v>
      </c>
      <c r="B7751" s="85">
        <v>7747</v>
      </c>
      <c r="C7751" s="85">
        <v>5355</v>
      </c>
      <c r="D7751" s="85">
        <v>7747</v>
      </c>
      <c r="E7751" s="86" t="s">
        <v>7970</v>
      </c>
      <c r="F7751" s="85" t="s">
        <v>11</v>
      </c>
      <c r="G7751" s="86" t="s">
        <v>7964</v>
      </c>
      <c r="H7751" s="85" t="s">
        <v>1</v>
      </c>
      <c r="I7751" s="85">
        <v>1</v>
      </c>
      <c r="J7751" s="88">
        <v>2.559608215830949</v>
      </c>
      <c r="K7751" s="146">
        <v>2.8601539728515881</v>
      </c>
      <c r="L7751" s="147">
        <v>2.0673604769788651E-8</v>
      </c>
      <c r="M7751" s="147">
        <v>9.4111764497704767E-2</v>
      </c>
      <c r="N7751" s="87">
        <v>16.898459747504461</v>
      </c>
      <c r="O7751" s="88">
        <v>2.2610644463871128</v>
      </c>
      <c r="P7751" s="89">
        <v>133.80299034182823</v>
      </c>
    </row>
    <row r="7752" spans="1:16">
      <c r="A7752" s="75" t="s">
        <v>7972</v>
      </c>
      <c r="B7752" s="85">
        <v>7748</v>
      </c>
      <c r="C7752" s="85">
        <v>5356</v>
      </c>
      <c r="D7752" s="85">
        <v>7748</v>
      </c>
      <c r="E7752" s="86" t="s">
        <v>7973</v>
      </c>
      <c r="F7752" s="85" t="s">
        <v>38</v>
      </c>
      <c r="G7752" s="86" t="s">
        <v>7964</v>
      </c>
      <c r="H7752" s="85" t="s">
        <v>1</v>
      </c>
      <c r="I7752" s="85">
        <v>1</v>
      </c>
      <c r="J7752" s="88">
        <v>2.2453705556980941</v>
      </c>
      <c r="K7752" s="146">
        <v>3.1188548843533508</v>
      </c>
      <c r="L7752" s="147">
        <v>1.105276583751E-8</v>
      </c>
      <c r="M7752" s="147">
        <v>0.49732965617348129</v>
      </c>
      <c r="N7752" s="87">
        <v>63.187512585887212</v>
      </c>
      <c r="O7752" s="88">
        <v>1.9390267813080411</v>
      </c>
      <c r="P7752" s="89">
        <v>30.686866786731503</v>
      </c>
    </row>
    <row r="7753" spans="1:16">
      <c r="A7753" s="75" t="s">
        <v>7974</v>
      </c>
      <c r="B7753" s="85">
        <v>7749</v>
      </c>
      <c r="C7753" s="85">
        <v>5357</v>
      </c>
      <c r="D7753" s="85">
        <v>7749</v>
      </c>
      <c r="E7753" s="86" t="s">
        <v>7973</v>
      </c>
      <c r="F7753" s="85" t="s">
        <v>11</v>
      </c>
      <c r="G7753" s="86" t="s">
        <v>7964</v>
      </c>
      <c r="H7753" s="85" t="s">
        <v>1</v>
      </c>
      <c r="I7753" s="85">
        <v>1</v>
      </c>
      <c r="J7753" s="88">
        <v>2.055033980355256</v>
      </c>
      <c r="K7753" s="146">
        <v>2.779053203174743</v>
      </c>
      <c r="L7753" s="147">
        <v>1.0101448791337519E-8</v>
      </c>
      <c r="M7753" s="147">
        <v>0.50103391282328547</v>
      </c>
      <c r="N7753" s="87">
        <v>62.843192149619497</v>
      </c>
      <c r="O7753" s="88">
        <v>1.7761623136789559</v>
      </c>
      <c r="P7753" s="89">
        <v>28.263400583633629</v>
      </c>
    </row>
    <row r="7754" spans="1:16">
      <c r="A7754" s="75" t="s">
        <v>15203</v>
      </c>
      <c r="B7754" s="85">
        <v>7750</v>
      </c>
      <c r="C7754" s="85">
        <v>10128</v>
      </c>
      <c r="D7754" s="85">
        <v>7750</v>
      </c>
      <c r="E7754" s="86" t="s">
        <v>15204</v>
      </c>
      <c r="F7754" s="85" t="s">
        <v>55</v>
      </c>
      <c r="G7754" s="86" t="s">
        <v>7964</v>
      </c>
      <c r="H7754" s="85" t="s">
        <v>1</v>
      </c>
      <c r="I7754" s="85">
        <v>1</v>
      </c>
      <c r="J7754" s="88">
        <v>2.7203875227908831</v>
      </c>
      <c r="K7754" s="146">
        <v>3.8424872104939523</v>
      </c>
      <c r="L7754" s="147">
        <v>2.408931067616663E-8</v>
      </c>
      <c r="M7754" s="147">
        <v>0.3269001026415288</v>
      </c>
      <c r="N7754" s="87">
        <v>45.127117358061938</v>
      </c>
      <c r="O7754" s="88">
        <v>2.3564403367999081</v>
      </c>
      <c r="P7754" s="89">
        <v>52.217834303545004</v>
      </c>
    </row>
    <row r="7755" spans="1:16">
      <c r="A7755" s="75" t="s">
        <v>7975</v>
      </c>
      <c r="B7755" s="85">
        <v>7751</v>
      </c>
      <c r="C7755" s="85">
        <v>5358</v>
      </c>
      <c r="D7755" s="85">
        <v>7751</v>
      </c>
      <c r="E7755" s="86" t="s">
        <v>7976</v>
      </c>
      <c r="F7755" s="85" t="s">
        <v>4233</v>
      </c>
      <c r="G7755" s="86" t="s">
        <v>7977</v>
      </c>
      <c r="H7755" s="85" t="s">
        <v>1</v>
      </c>
      <c r="I7755" s="85">
        <v>1</v>
      </c>
      <c r="J7755" s="88">
        <v>0.1622311318163551</v>
      </c>
      <c r="K7755" s="146">
        <v>0.32429181401737994</v>
      </c>
      <c r="L7755" s="147">
        <v>2.155592420235102E-8</v>
      </c>
      <c r="M7755" s="147">
        <v>1.3210533263195051E-2</v>
      </c>
      <c r="N7755" s="87">
        <v>1.6756212438585461</v>
      </c>
      <c r="O7755" s="88">
        <v>0.1217611882745645</v>
      </c>
      <c r="P7755" s="89">
        <v>72.666295393927001</v>
      </c>
    </row>
    <row r="7756" spans="1:16">
      <c r="A7756" s="75" t="s">
        <v>7978</v>
      </c>
      <c r="B7756" s="85">
        <v>7752</v>
      </c>
      <c r="C7756" s="85">
        <v>5359</v>
      </c>
      <c r="D7756" s="85">
        <v>7752</v>
      </c>
      <c r="E7756" s="86" t="s">
        <v>7976</v>
      </c>
      <c r="F7756" s="85" t="s">
        <v>4247</v>
      </c>
      <c r="G7756" s="86" t="s">
        <v>7977</v>
      </c>
      <c r="H7756" s="85" t="s">
        <v>1</v>
      </c>
      <c r="I7756" s="85">
        <v>1</v>
      </c>
      <c r="J7756" s="88">
        <v>0.32071073105660491</v>
      </c>
      <c r="K7756" s="146">
        <v>0.71449815223560098</v>
      </c>
      <c r="L7756" s="147">
        <v>3.2798510738788348E-8</v>
      </c>
      <c r="M7756" s="147">
        <v>2.780274321274951E-2</v>
      </c>
      <c r="N7756" s="87">
        <v>3.531418045697341</v>
      </c>
      <c r="O7756" s="88">
        <v>0.25447690855360527</v>
      </c>
      <c r="P7756" s="89">
        <v>72.060828047151887</v>
      </c>
    </row>
    <row r="7757" spans="1:16">
      <c r="A7757" s="75" t="s">
        <v>7979</v>
      </c>
      <c r="B7757" s="85">
        <v>7753</v>
      </c>
      <c r="C7757" s="85">
        <v>5360</v>
      </c>
      <c r="D7757" s="85">
        <v>7753</v>
      </c>
      <c r="E7757" s="86" t="s">
        <v>7976</v>
      </c>
      <c r="F7757" s="85" t="s">
        <v>4235</v>
      </c>
      <c r="G7757" s="86" t="s">
        <v>7977</v>
      </c>
      <c r="H7757" s="85" t="s">
        <v>1</v>
      </c>
      <c r="I7757" s="85">
        <v>1</v>
      </c>
      <c r="J7757" s="88">
        <v>0.22962107641600341</v>
      </c>
      <c r="K7757" s="146">
        <v>10.129535908885806</v>
      </c>
      <c r="L7757" s="147">
        <v>3.0753185658313769E-8</v>
      </c>
      <c r="M7757" s="147">
        <v>1.965804790806305E-2</v>
      </c>
      <c r="N7757" s="87">
        <v>2.5282970861239411</v>
      </c>
      <c r="O7757" s="88">
        <v>0.181700967654606</v>
      </c>
      <c r="P7757" s="89">
        <v>71.866937098427172</v>
      </c>
    </row>
    <row r="7758" spans="1:16">
      <c r="A7758" s="75" t="s">
        <v>7980</v>
      </c>
      <c r="B7758" s="85">
        <v>7754</v>
      </c>
      <c r="C7758" s="85">
        <v>5361</v>
      </c>
      <c r="D7758" s="85">
        <v>7754</v>
      </c>
      <c r="E7758" s="86" t="s">
        <v>7976</v>
      </c>
      <c r="F7758" s="85" t="s">
        <v>38</v>
      </c>
      <c r="G7758" s="86" t="s">
        <v>7977</v>
      </c>
      <c r="H7758" s="85" t="s">
        <v>1</v>
      </c>
      <c r="I7758" s="85">
        <v>1</v>
      </c>
      <c r="J7758" s="88">
        <v>0.43425705047140939</v>
      </c>
      <c r="K7758" s="146">
        <v>4.2635383388006121</v>
      </c>
      <c r="L7758" s="147">
        <v>2.7077198389135382E-8</v>
      </c>
      <c r="M7758" s="147">
        <v>3.8876072184003858E-2</v>
      </c>
      <c r="N7758" s="87">
        <v>4.4446913891866497</v>
      </c>
      <c r="O7758" s="88">
        <v>0.37429486467043122</v>
      </c>
      <c r="P7758" s="89">
        <v>84.211665534538909</v>
      </c>
    </row>
    <row r="7759" spans="1:16">
      <c r="A7759" s="75" t="s">
        <v>15205</v>
      </c>
      <c r="B7759" s="85">
        <v>7755</v>
      </c>
      <c r="C7759" s="85">
        <v>10129</v>
      </c>
      <c r="D7759" s="85">
        <v>7755</v>
      </c>
      <c r="E7759" s="86" t="s">
        <v>15206</v>
      </c>
      <c r="F7759" s="85" t="s">
        <v>55</v>
      </c>
      <c r="G7759" s="86" t="s">
        <v>7977</v>
      </c>
      <c r="H7759" s="85" t="s">
        <v>1</v>
      </c>
      <c r="I7759" s="85">
        <v>1</v>
      </c>
      <c r="J7759" s="88">
        <v>0.47998455534383999</v>
      </c>
      <c r="K7759" s="146">
        <v>4.3284551209375355</v>
      </c>
      <c r="L7759" s="147">
        <v>2.7341884374864969E-8</v>
      </c>
      <c r="M7759" s="147">
        <v>4.5247645146799353E-2</v>
      </c>
      <c r="N7759" s="87">
        <v>5.1421076103310339</v>
      </c>
      <c r="O7759" s="88">
        <v>0.4156383536611134</v>
      </c>
      <c r="P7759" s="89">
        <v>80.830349179401125</v>
      </c>
    </row>
    <row r="7760" spans="1:16">
      <c r="A7760" s="75" t="s">
        <v>7988</v>
      </c>
      <c r="B7760" s="85">
        <v>7756</v>
      </c>
      <c r="C7760" s="85">
        <v>5365</v>
      </c>
      <c r="D7760" s="85">
        <v>7756</v>
      </c>
      <c r="E7760" s="86" t="s">
        <v>7989</v>
      </c>
      <c r="F7760" s="85" t="s">
        <v>32</v>
      </c>
      <c r="G7760" s="86" t="s">
        <v>7990</v>
      </c>
      <c r="H7760" s="85" t="s">
        <v>1</v>
      </c>
      <c r="I7760" s="85">
        <v>1</v>
      </c>
      <c r="J7760" s="88">
        <v>0.56335759724986301</v>
      </c>
      <c r="K7760" s="146">
        <v>0.81287350710574968</v>
      </c>
      <c r="L7760" s="147">
        <v>2.7225804769930439E-8</v>
      </c>
      <c r="M7760" s="147">
        <v>3.4974351766995877E-2</v>
      </c>
      <c r="N7760" s="87">
        <v>4.425619484217223</v>
      </c>
      <c r="O7760" s="88">
        <v>0.26414035408545228</v>
      </c>
      <c r="P7760" s="89">
        <v>59.684379786250837</v>
      </c>
    </row>
    <row r="7761" spans="1:16">
      <c r="A7761" s="75" t="s">
        <v>7991</v>
      </c>
      <c r="B7761" s="85">
        <v>7757</v>
      </c>
      <c r="C7761" s="85">
        <v>5366</v>
      </c>
      <c r="D7761" s="85">
        <v>7757</v>
      </c>
      <c r="E7761" s="86" t="s">
        <v>7989</v>
      </c>
      <c r="F7761" s="85" t="s">
        <v>38</v>
      </c>
      <c r="G7761" s="86" t="s">
        <v>7990</v>
      </c>
      <c r="H7761" s="85" t="s">
        <v>1</v>
      </c>
      <c r="I7761" s="85">
        <v>1</v>
      </c>
      <c r="J7761" s="88">
        <v>0.54583302867667327</v>
      </c>
      <c r="K7761" s="146">
        <v>4.4446949968600666</v>
      </c>
      <c r="L7761" s="147">
        <v>2.7694849056401862E-8</v>
      </c>
      <c r="M7761" s="147">
        <v>4.9931865365289138E-2</v>
      </c>
      <c r="N7761" s="87">
        <v>6.0879723137670414</v>
      </c>
      <c r="O7761" s="88">
        <v>0.47336362678846872</v>
      </c>
      <c r="P7761" s="89">
        <v>77.753905962750096</v>
      </c>
    </row>
    <row r="7762" spans="1:16">
      <c r="A7762" s="75" t="s">
        <v>15207</v>
      </c>
      <c r="B7762" s="85">
        <v>7758</v>
      </c>
      <c r="C7762" s="85">
        <v>10130</v>
      </c>
      <c r="D7762" s="85">
        <v>7758</v>
      </c>
      <c r="E7762" s="86" t="s">
        <v>15208</v>
      </c>
      <c r="F7762" s="85" t="s">
        <v>55</v>
      </c>
      <c r="G7762" s="86" t="s">
        <v>7990</v>
      </c>
      <c r="H7762" s="85" t="s">
        <v>1</v>
      </c>
      <c r="I7762" s="85">
        <v>1</v>
      </c>
      <c r="J7762" s="88">
        <v>0.54584676794704179</v>
      </c>
      <c r="K7762" s="146">
        <v>4.441847647028486</v>
      </c>
      <c r="L7762" s="147">
        <v>2.7694481325450881E-8</v>
      </c>
      <c r="M7762" s="147">
        <v>4.9920138667282343E-2</v>
      </c>
      <c r="N7762" s="87">
        <v>6.0866690283322828</v>
      </c>
      <c r="O7762" s="88">
        <v>0.47319959563991931</v>
      </c>
      <c r="P7762" s="89">
        <v>77.743605482286853</v>
      </c>
    </row>
    <row r="7763" spans="1:16">
      <c r="A7763" s="75" t="s">
        <v>7992</v>
      </c>
      <c r="B7763" s="85">
        <v>7759</v>
      </c>
      <c r="C7763" s="85">
        <v>5367</v>
      </c>
      <c r="D7763" s="85">
        <v>7759</v>
      </c>
      <c r="E7763" s="86" t="s">
        <v>7993</v>
      </c>
      <c r="F7763" s="85" t="s">
        <v>32</v>
      </c>
      <c r="G7763" s="86" t="s">
        <v>7994</v>
      </c>
      <c r="H7763" s="85" t="s">
        <v>1</v>
      </c>
      <c r="I7763" s="85">
        <v>1</v>
      </c>
      <c r="J7763" s="88">
        <v>0.75763353750751516</v>
      </c>
      <c r="K7763" s="146">
        <v>1.5445559483490681</v>
      </c>
      <c r="L7763" s="147">
        <v>3.3381095345048473E-8</v>
      </c>
      <c r="M7763" s="147">
        <v>3.5560204191781047E-2</v>
      </c>
      <c r="N7763" s="87">
        <v>4.5476272887440992</v>
      </c>
      <c r="O7763" s="88">
        <v>0.29725811668351099</v>
      </c>
      <c r="P7763" s="89">
        <v>65.365540711583606</v>
      </c>
    </row>
    <row r="7764" spans="1:16">
      <c r="A7764" s="75" t="s">
        <v>7995</v>
      </c>
      <c r="B7764" s="85">
        <v>7760</v>
      </c>
      <c r="C7764" s="85">
        <v>5368</v>
      </c>
      <c r="D7764" s="85">
        <v>7760</v>
      </c>
      <c r="E7764" s="86" t="s">
        <v>7993</v>
      </c>
      <c r="F7764" s="85" t="s">
        <v>38</v>
      </c>
      <c r="G7764" s="86" t="s">
        <v>7994</v>
      </c>
      <c r="H7764" s="85" t="s">
        <v>1</v>
      </c>
      <c r="I7764" s="85">
        <v>1</v>
      </c>
      <c r="J7764" s="88">
        <v>0.79800406625803444</v>
      </c>
      <c r="K7764" s="146">
        <v>1.5978589734657964</v>
      </c>
      <c r="L7764" s="147">
        <v>3.3553860064396268E-8</v>
      </c>
      <c r="M7764" s="147">
        <v>3.7459219666450529E-2</v>
      </c>
      <c r="N7764" s="87">
        <v>4.9413799721646861</v>
      </c>
      <c r="O7764" s="88">
        <v>0.33329858270011792</v>
      </c>
      <c r="P7764" s="89">
        <v>67.450506655554506</v>
      </c>
    </row>
    <row r="7765" spans="1:16">
      <c r="A7765" s="75" t="s">
        <v>15209</v>
      </c>
      <c r="B7765" s="85">
        <v>7761</v>
      </c>
      <c r="C7765" s="85">
        <v>10131</v>
      </c>
      <c r="D7765" s="85">
        <v>7761</v>
      </c>
      <c r="E7765" s="86" t="s">
        <v>15210</v>
      </c>
      <c r="F7765" s="85" t="s">
        <v>55</v>
      </c>
      <c r="G7765" s="86" t="s">
        <v>7994</v>
      </c>
      <c r="H7765" s="85" t="s">
        <v>1</v>
      </c>
      <c r="I7765" s="85">
        <v>1</v>
      </c>
      <c r="J7765" s="88">
        <v>0.79796996969490575</v>
      </c>
      <c r="K7765" s="146">
        <v>1.5978139542397143</v>
      </c>
      <c r="L7765" s="147">
        <v>3.3553714148963812E-8</v>
      </c>
      <c r="M7765" s="147">
        <v>3.7457615776112209E-2</v>
      </c>
      <c r="N7765" s="87">
        <v>4.9410474124077792</v>
      </c>
      <c r="O7765" s="88">
        <v>0.33326814326663079</v>
      </c>
      <c r="P7765" s="89">
        <v>67.448885924417539</v>
      </c>
    </row>
    <row r="7766" spans="1:16">
      <c r="A7766" s="75" t="s">
        <v>7996</v>
      </c>
      <c r="B7766" s="85">
        <v>7762</v>
      </c>
      <c r="C7766" s="85">
        <v>5369</v>
      </c>
      <c r="D7766" s="85">
        <v>7762</v>
      </c>
      <c r="E7766" s="86" t="s">
        <v>7997</v>
      </c>
      <c r="F7766" s="85" t="s">
        <v>32</v>
      </c>
      <c r="G7766" s="86" t="s">
        <v>7998</v>
      </c>
      <c r="H7766" s="85" t="s">
        <v>1</v>
      </c>
      <c r="I7766" s="85">
        <v>1</v>
      </c>
      <c r="J7766" s="88">
        <v>0.54444582928539909</v>
      </c>
      <c r="K7766" s="146">
        <v>0.76653718773026869</v>
      </c>
      <c r="L7766" s="147">
        <v>2.7092046835283909E-8</v>
      </c>
      <c r="M7766" s="147">
        <v>3.2810167976937928E-2</v>
      </c>
      <c r="N7766" s="87">
        <v>4.0330213285782666</v>
      </c>
      <c r="O7766" s="88">
        <v>0.24799518239338891</v>
      </c>
      <c r="P7766" s="89">
        <v>61.491165602343337</v>
      </c>
    </row>
    <row r="7767" spans="1:16">
      <c r="A7767" s="75" t="s">
        <v>15213</v>
      </c>
      <c r="B7767" s="85">
        <v>7763</v>
      </c>
      <c r="C7767" s="85">
        <v>10133</v>
      </c>
      <c r="D7767" s="85">
        <v>7763</v>
      </c>
      <c r="E7767" s="86" t="s">
        <v>15214</v>
      </c>
      <c r="F7767" s="85" t="s">
        <v>32</v>
      </c>
      <c r="G7767" s="86" t="s">
        <v>7998</v>
      </c>
      <c r="H7767" s="85" t="s">
        <v>1</v>
      </c>
      <c r="I7767" s="85">
        <v>1</v>
      </c>
      <c r="J7767" s="88">
        <v>0.55325614284788804</v>
      </c>
      <c r="K7767" s="146">
        <v>0.77614368103254616</v>
      </c>
      <c r="L7767" s="147">
        <v>2.7134759843239901E-8</v>
      </c>
      <c r="M7767" s="147">
        <v>3.4070766206747788E-2</v>
      </c>
      <c r="N7767" s="87">
        <v>4.1698529847065302</v>
      </c>
      <c r="O7767" s="88">
        <v>0.25588868993427449</v>
      </c>
      <c r="P7767" s="89">
        <v>61.366357728384919</v>
      </c>
    </row>
    <row r="7768" spans="1:16">
      <c r="A7768" s="75" t="s">
        <v>7984</v>
      </c>
      <c r="B7768" s="85">
        <v>7764</v>
      </c>
      <c r="C7768" s="85">
        <v>5363</v>
      </c>
      <c r="D7768" s="85">
        <v>7764</v>
      </c>
      <c r="E7768" s="86" t="s">
        <v>7985</v>
      </c>
      <c r="F7768" s="85" t="s">
        <v>32</v>
      </c>
      <c r="G7768" s="86" t="s">
        <v>7986</v>
      </c>
      <c r="H7768" s="85" t="s">
        <v>1</v>
      </c>
      <c r="I7768" s="85">
        <v>1</v>
      </c>
      <c r="J7768" s="88">
        <v>0.62998660414070118</v>
      </c>
      <c r="K7768" s="146">
        <v>1.3191456986832768</v>
      </c>
      <c r="L7768" s="147">
        <v>3.2603849977778048E-8</v>
      </c>
      <c r="M7768" s="147">
        <v>2.2512499558702249E-2</v>
      </c>
      <c r="N7768" s="87">
        <v>2.696554803277011</v>
      </c>
      <c r="O7768" s="88">
        <v>0.17511805144377179</v>
      </c>
      <c r="P7768" s="89">
        <v>64.941402722821763</v>
      </c>
    </row>
    <row r="7769" spans="1:16">
      <c r="A7769" s="75" t="s">
        <v>7987</v>
      </c>
      <c r="B7769" s="85">
        <v>7765</v>
      </c>
      <c r="C7769" s="85">
        <v>5364</v>
      </c>
      <c r="D7769" s="85">
        <v>7765</v>
      </c>
      <c r="E7769" s="86" t="s">
        <v>7985</v>
      </c>
      <c r="F7769" s="85" t="s">
        <v>38</v>
      </c>
      <c r="G7769" s="86" t="s">
        <v>7986</v>
      </c>
      <c r="H7769" s="85" t="s">
        <v>1</v>
      </c>
      <c r="I7769" s="85">
        <v>1</v>
      </c>
      <c r="J7769" s="88">
        <v>0.67271766545089162</v>
      </c>
      <c r="K7769" s="146">
        <v>1.3865382840857257</v>
      </c>
      <c r="L7769" s="147">
        <v>3.2821658350979541E-8</v>
      </c>
      <c r="M7769" s="147">
        <v>2.485974700279954E-2</v>
      </c>
      <c r="N7769" s="87">
        <v>3.1960156332013878</v>
      </c>
      <c r="O7769" s="88">
        <v>0.22110840029023959</v>
      </c>
      <c r="P7769" s="89">
        <v>69.182515252204681</v>
      </c>
    </row>
    <row r="7770" spans="1:16">
      <c r="A7770" s="75" t="s">
        <v>15215</v>
      </c>
      <c r="B7770" s="85">
        <v>7766</v>
      </c>
      <c r="C7770" s="85">
        <v>10134</v>
      </c>
      <c r="D7770" s="85">
        <v>7766</v>
      </c>
      <c r="E7770" s="86" t="s">
        <v>15216</v>
      </c>
      <c r="F7770" s="85" t="s">
        <v>55</v>
      </c>
      <c r="G7770" s="86" t="s">
        <v>7986</v>
      </c>
      <c r="H7770" s="85" t="s">
        <v>1</v>
      </c>
      <c r="I7770" s="85">
        <v>1</v>
      </c>
      <c r="J7770" s="88">
        <v>0.74906171856327441</v>
      </c>
      <c r="K7770" s="146">
        <v>1.5099923039090284</v>
      </c>
      <c r="L7770" s="147">
        <v>3.3293847894177558E-8</v>
      </c>
      <c r="M7770" s="147">
        <v>3.4895007270396322E-2</v>
      </c>
      <c r="N7770" s="87">
        <v>4.2803591290612886</v>
      </c>
      <c r="O7770" s="88">
        <v>0.28994743778495341</v>
      </c>
      <c r="P7770" s="89">
        <v>67.739044562025057</v>
      </c>
    </row>
    <row r="7771" spans="1:16">
      <c r="A7771" s="75" t="s">
        <v>7981</v>
      </c>
      <c r="B7771" s="85">
        <v>7767</v>
      </c>
      <c r="C7771" s="85">
        <v>5362</v>
      </c>
      <c r="D7771" s="85">
        <v>7767</v>
      </c>
      <c r="E7771" s="86" t="s">
        <v>7982</v>
      </c>
      <c r="F7771" s="85" t="s">
        <v>32</v>
      </c>
      <c r="G7771" s="86" t="s">
        <v>7983</v>
      </c>
      <c r="H7771" s="85" t="s">
        <v>1</v>
      </c>
      <c r="I7771" s="85">
        <v>1</v>
      </c>
      <c r="J7771" s="88">
        <v>0.49832753585553041</v>
      </c>
      <c r="K7771" s="146">
        <v>0.70475539291602729</v>
      </c>
      <c r="L7771" s="147">
        <v>2.684983000471903E-8</v>
      </c>
      <c r="M7771" s="147">
        <v>2.676097547961858E-2</v>
      </c>
      <c r="N7771" s="87">
        <v>3.2763162845260889</v>
      </c>
      <c r="O7771" s="88">
        <v>0.20659927269679451</v>
      </c>
      <c r="P7771" s="89">
        <v>63.058403021879982</v>
      </c>
    </row>
    <row r="7772" spans="1:16">
      <c r="A7772" s="75" t="s">
        <v>15211</v>
      </c>
      <c r="B7772" s="85">
        <v>7768</v>
      </c>
      <c r="C7772" s="85">
        <v>10132</v>
      </c>
      <c r="D7772" s="85">
        <v>7768</v>
      </c>
      <c r="E7772" s="86" t="s">
        <v>15212</v>
      </c>
      <c r="F7772" s="85" t="s">
        <v>55</v>
      </c>
      <c r="G7772" s="86" t="s">
        <v>7983</v>
      </c>
      <c r="H7772" s="85" t="s">
        <v>1</v>
      </c>
      <c r="I7772" s="85">
        <v>1</v>
      </c>
      <c r="J7772" s="88">
        <v>0.53787965266755022</v>
      </c>
      <c r="K7772" s="146">
        <v>0.7499366562999521</v>
      </c>
      <c r="L7772" s="147">
        <v>2.7045604807741371E-8</v>
      </c>
      <c r="M7772" s="147">
        <v>3.2189147023175511E-2</v>
      </c>
      <c r="N7772" s="87">
        <v>3.8735074642017988</v>
      </c>
      <c r="O7772" s="88">
        <v>0.24245554697470381</v>
      </c>
      <c r="P7772" s="89">
        <v>62.593282500532325</v>
      </c>
    </row>
    <row r="7773" spans="1:16">
      <c r="A7773" s="75" t="s">
        <v>7999</v>
      </c>
      <c r="B7773" s="85">
        <v>7769</v>
      </c>
      <c r="C7773" s="85">
        <v>5370</v>
      </c>
      <c r="D7773" s="85">
        <v>7769</v>
      </c>
      <c r="E7773" s="86" t="s">
        <v>8000</v>
      </c>
      <c r="F7773" s="85" t="s">
        <v>38</v>
      </c>
      <c r="G7773" s="86" t="s">
        <v>8001</v>
      </c>
      <c r="H7773" s="85" t="s">
        <v>1</v>
      </c>
      <c r="I7773" s="85">
        <v>1</v>
      </c>
      <c r="J7773" s="88">
        <v>3.1499168188018158E-2</v>
      </c>
      <c r="K7773" s="146">
        <v>3.5667723961723935E-2</v>
      </c>
      <c r="L7773" s="147">
        <v>1.7549192210707599E-10</v>
      </c>
      <c r="M7773" s="147">
        <v>3.7195739326117121E-3</v>
      </c>
      <c r="N7773" s="87">
        <v>0.48751627920341528</v>
      </c>
      <c r="O7773" s="88">
        <v>2.8177971257279801E-2</v>
      </c>
      <c r="P7773" s="89">
        <v>57.799036584627764</v>
      </c>
    </row>
    <row r="7774" spans="1:16">
      <c r="A7774" s="75" t="s">
        <v>8002</v>
      </c>
      <c r="B7774" s="85">
        <v>7770</v>
      </c>
      <c r="C7774" s="85">
        <v>5371</v>
      </c>
      <c r="D7774" s="85">
        <v>7770</v>
      </c>
      <c r="E7774" s="86" t="s">
        <v>8000</v>
      </c>
      <c r="F7774" s="85" t="s">
        <v>11</v>
      </c>
      <c r="G7774" s="86" t="s">
        <v>8001</v>
      </c>
      <c r="H7774" s="85" t="s">
        <v>1</v>
      </c>
      <c r="I7774" s="85">
        <v>1</v>
      </c>
      <c r="J7774" s="88">
        <v>2.5028844546337779E-2</v>
      </c>
      <c r="K7774" s="146">
        <v>2.3232128811260692E-2</v>
      </c>
      <c r="L7774" s="147">
        <v>1.027692189611825E-10</v>
      </c>
      <c r="M7774" s="147">
        <v>3.1926646115820398E-3</v>
      </c>
      <c r="N7774" s="87">
        <v>0.43665117835316131</v>
      </c>
      <c r="O7774" s="88">
        <v>2.2349167633193018E-2</v>
      </c>
      <c r="P7774" s="89">
        <v>51.183115358770706</v>
      </c>
    </row>
    <row r="7775" spans="1:16">
      <c r="A7775" s="75" t="s">
        <v>15217</v>
      </c>
      <c r="B7775" s="85">
        <v>7771</v>
      </c>
      <c r="C7775" s="85">
        <v>10135</v>
      </c>
      <c r="D7775" s="85">
        <v>7771</v>
      </c>
      <c r="E7775" s="86" t="s">
        <v>15218</v>
      </c>
      <c r="F7775" s="85" t="s">
        <v>55</v>
      </c>
      <c r="G7775" s="86" t="s">
        <v>8001</v>
      </c>
      <c r="H7775" s="85" t="s">
        <v>1</v>
      </c>
      <c r="I7775" s="85">
        <v>1</v>
      </c>
      <c r="J7775" s="88">
        <v>3.74200443218091E-2</v>
      </c>
      <c r="K7775" s="146">
        <v>4.1735657868428776E-2</v>
      </c>
      <c r="L7775" s="147">
        <v>1.9252910513376909E-10</v>
      </c>
      <c r="M7775" s="147">
        <v>4.6267013787202214E-3</v>
      </c>
      <c r="N7775" s="87">
        <v>0.5903266730933252</v>
      </c>
      <c r="O7775" s="88">
        <v>3.3557009339885313E-2</v>
      </c>
      <c r="P7775" s="89">
        <v>56.844812998277412</v>
      </c>
    </row>
    <row r="7776" spans="1:16">
      <c r="A7776" s="75" t="s">
        <v>8003</v>
      </c>
      <c r="B7776" s="85">
        <v>7772</v>
      </c>
      <c r="C7776" s="85">
        <v>5372</v>
      </c>
      <c r="D7776" s="85">
        <v>7772</v>
      </c>
      <c r="E7776" s="86" t="s">
        <v>8004</v>
      </c>
      <c r="F7776" s="85" t="s">
        <v>55</v>
      </c>
      <c r="G7776" s="86" t="s">
        <v>8005</v>
      </c>
      <c r="H7776" s="85" t="s">
        <v>1</v>
      </c>
      <c r="I7776" s="85">
        <v>1</v>
      </c>
      <c r="J7776" s="88">
        <v>0.36099349728490843</v>
      </c>
      <c r="K7776" s="146">
        <v>0.47431202732952771</v>
      </c>
      <c r="L7776" s="147">
        <v>2.9505603471974959E-9</v>
      </c>
      <c r="M7776" s="147">
        <v>2.1184678381344291E-2</v>
      </c>
      <c r="N7776" s="87">
        <v>4.0113663110020941</v>
      </c>
      <c r="O7776" s="88">
        <v>0.26434722267761362</v>
      </c>
      <c r="P7776" s="89">
        <v>65.899546982927149</v>
      </c>
    </row>
    <row r="7777" spans="1:16">
      <c r="A7777" s="75" t="s">
        <v>15219</v>
      </c>
      <c r="B7777" s="85">
        <v>7773</v>
      </c>
      <c r="C7777" s="85">
        <v>10136</v>
      </c>
      <c r="D7777" s="85">
        <v>7773</v>
      </c>
      <c r="E7777" s="86" t="s">
        <v>15220</v>
      </c>
      <c r="F7777" s="85" t="s">
        <v>55</v>
      </c>
      <c r="G7777" s="86" t="s">
        <v>8005</v>
      </c>
      <c r="H7777" s="85" t="s">
        <v>1</v>
      </c>
      <c r="I7777" s="85">
        <v>1</v>
      </c>
      <c r="J7777" s="88">
        <v>0.51697137617372591</v>
      </c>
      <c r="K7777" s="146">
        <v>0.65779516807858851</v>
      </c>
      <c r="L7777" s="147">
        <v>3.8650508821968893E-9</v>
      </c>
      <c r="M7777" s="147">
        <v>3.5361373065145307E-2</v>
      </c>
      <c r="N7777" s="87">
        <v>5.8028073221878831</v>
      </c>
      <c r="O7777" s="88">
        <v>0.37649741684100257</v>
      </c>
      <c r="P7777" s="89">
        <v>64.881943503691673</v>
      </c>
    </row>
    <row r="7778" spans="1:16">
      <c r="A7778" s="75" t="s">
        <v>8006</v>
      </c>
      <c r="B7778" s="85">
        <v>7774</v>
      </c>
      <c r="C7778" s="85">
        <v>5373</v>
      </c>
      <c r="D7778" s="85">
        <v>7774</v>
      </c>
      <c r="E7778" s="86" t="s">
        <v>8007</v>
      </c>
      <c r="F7778" s="85" t="s">
        <v>55</v>
      </c>
      <c r="G7778" s="86" t="s">
        <v>8008</v>
      </c>
      <c r="H7778" s="85" t="s">
        <v>1</v>
      </c>
      <c r="I7778" s="85">
        <v>1</v>
      </c>
      <c r="J7778" s="88">
        <v>0</v>
      </c>
      <c r="K7778" s="146">
        <v>0</v>
      </c>
      <c r="L7778" s="147">
        <v>0</v>
      </c>
      <c r="M7778" s="147">
        <v>0</v>
      </c>
      <c r="N7778" s="87">
        <v>0</v>
      </c>
      <c r="O7778" s="88">
        <v>0</v>
      </c>
      <c r="P7778" s="89" t="e">
        <v>#DIV/0!</v>
      </c>
    </row>
    <row r="7779" spans="1:16">
      <c r="A7779" s="75" t="s">
        <v>15221</v>
      </c>
      <c r="B7779" s="85">
        <v>7775</v>
      </c>
      <c r="C7779" s="85">
        <v>10137</v>
      </c>
      <c r="D7779" s="85">
        <v>7775</v>
      </c>
      <c r="E7779" s="86" t="s">
        <v>15222</v>
      </c>
      <c r="F7779" s="85" t="s">
        <v>55</v>
      </c>
      <c r="G7779" s="86" t="s">
        <v>8008</v>
      </c>
      <c r="H7779" s="85" t="s">
        <v>1</v>
      </c>
      <c r="I7779" s="85">
        <v>1</v>
      </c>
      <c r="J7779" s="88">
        <v>7.4499322225538857E-4</v>
      </c>
      <c r="K7779" s="146">
        <v>8.1737593461261567E-4</v>
      </c>
      <c r="L7779" s="147">
        <v>3.6250310557459461E-12</v>
      </c>
      <c r="M7779" s="147">
        <v>1.048660086092626E-4</v>
      </c>
      <c r="N7779" s="87">
        <v>1.139877235428023E-2</v>
      </c>
      <c r="O7779" s="88">
        <v>6.7520863817992574E-4</v>
      </c>
      <c r="P7779" s="89">
        <v>59.235206844567379</v>
      </c>
    </row>
    <row r="7780" spans="1:16">
      <c r="A7780" s="75" t="s">
        <v>8009</v>
      </c>
      <c r="B7780" s="85">
        <v>7776</v>
      </c>
      <c r="C7780" s="85">
        <v>5374</v>
      </c>
      <c r="D7780" s="85">
        <v>7776</v>
      </c>
      <c r="E7780" s="86" t="s">
        <v>8010</v>
      </c>
      <c r="F7780" s="85" t="s">
        <v>55</v>
      </c>
      <c r="G7780" s="86" t="s">
        <v>8011</v>
      </c>
      <c r="H7780" s="85" t="s">
        <v>1</v>
      </c>
      <c r="I7780" s="85">
        <v>1</v>
      </c>
      <c r="J7780" s="88">
        <v>2.02865914505727</v>
      </c>
      <c r="K7780" s="146">
        <v>53.446123721968384</v>
      </c>
      <c r="L7780" s="147">
        <v>1.0480380919525829E-8</v>
      </c>
      <c r="M7780" s="147">
        <v>0.12282498209452419</v>
      </c>
      <c r="N7780" s="87">
        <v>23.497359066493999</v>
      </c>
      <c r="O7780" s="88">
        <v>1.8292431697883329</v>
      </c>
      <c r="P7780" s="89">
        <v>77.848883553758071</v>
      </c>
    </row>
    <row r="7781" spans="1:16">
      <c r="A7781" s="75" t="s">
        <v>15223</v>
      </c>
      <c r="B7781" s="85">
        <v>7777</v>
      </c>
      <c r="C7781" s="85">
        <v>10138</v>
      </c>
      <c r="D7781" s="85">
        <v>7777</v>
      </c>
      <c r="E7781" s="86" t="s">
        <v>15224</v>
      </c>
      <c r="F7781" s="85" t="s">
        <v>55</v>
      </c>
      <c r="G7781" s="86" t="s">
        <v>8011</v>
      </c>
      <c r="H7781" s="85" t="s">
        <v>1</v>
      </c>
      <c r="I7781" s="85">
        <v>1</v>
      </c>
      <c r="J7781" s="88">
        <v>2.0734058727195608</v>
      </c>
      <c r="K7781" s="146">
        <v>53.503986771782323</v>
      </c>
      <c r="L7781" s="147">
        <v>1.071905340079217E-8</v>
      </c>
      <c r="M7781" s="147">
        <v>0.12870442617360289</v>
      </c>
      <c r="N7781" s="87">
        <v>24.15282246156481</v>
      </c>
      <c r="O7781" s="88">
        <v>1.869846207436513</v>
      </c>
      <c r="P7781" s="89">
        <v>77.417296070140935</v>
      </c>
    </row>
    <row r="7782" spans="1:16">
      <c r="A7782" s="75" t="s">
        <v>8012</v>
      </c>
      <c r="B7782" s="85">
        <v>7778</v>
      </c>
      <c r="C7782" s="85">
        <v>5375</v>
      </c>
      <c r="D7782" s="85">
        <v>7778</v>
      </c>
      <c r="E7782" s="86" t="s">
        <v>8013</v>
      </c>
      <c r="F7782" s="85" t="s">
        <v>38</v>
      </c>
      <c r="G7782" s="86" t="s">
        <v>8014</v>
      </c>
      <c r="H7782" s="85" t="s">
        <v>1</v>
      </c>
      <c r="I7782" s="85">
        <v>1</v>
      </c>
      <c r="J7782" s="88">
        <v>4.440095522514202</v>
      </c>
      <c r="K7782" s="146">
        <v>8.5225665677037146</v>
      </c>
      <c r="L7782" s="147">
        <v>2.0167280900831409E-8</v>
      </c>
      <c r="M7782" s="147">
        <v>0.1820136846641322</v>
      </c>
      <c r="N7782" s="87">
        <v>48.706107489697757</v>
      </c>
      <c r="O7782" s="88">
        <v>4.0110295676209402</v>
      </c>
      <c r="P7782" s="89">
        <v>82.35167567987952</v>
      </c>
    </row>
    <row r="7783" spans="1:16">
      <c r="A7783" s="75" t="s">
        <v>8015</v>
      </c>
      <c r="B7783" s="85">
        <v>7779</v>
      </c>
      <c r="C7783" s="85">
        <v>5376</v>
      </c>
      <c r="D7783" s="85">
        <v>7779</v>
      </c>
      <c r="E7783" s="86" t="s">
        <v>8013</v>
      </c>
      <c r="F7783" s="85" t="s">
        <v>243</v>
      </c>
      <c r="G7783" s="86" t="s">
        <v>8014</v>
      </c>
      <c r="H7783" s="85" t="s">
        <v>1</v>
      </c>
      <c r="I7783" s="85">
        <v>1</v>
      </c>
      <c r="J7783" s="88">
        <v>5.3210164861504907</v>
      </c>
      <c r="K7783" s="146">
        <v>10.904871569098813</v>
      </c>
      <c r="L7783" s="147">
        <v>2.9627938304174199E-8</v>
      </c>
      <c r="M7783" s="147">
        <v>0.1676328995033835</v>
      </c>
      <c r="N7783" s="87">
        <v>64.739002752369444</v>
      </c>
      <c r="O7783" s="88">
        <v>5.1940284485388242</v>
      </c>
      <c r="P7783" s="89">
        <v>80.230282020350131</v>
      </c>
    </row>
    <row r="7784" spans="1:16">
      <c r="A7784" s="75" t="s">
        <v>15225</v>
      </c>
      <c r="B7784" s="85">
        <v>7780</v>
      </c>
      <c r="C7784" s="85">
        <v>10139</v>
      </c>
      <c r="D7784" s="85">
        <v>7780</v>
      </c>
      <c r="E7784" s="86" t="s">
        <v>15226</v>
      </c>
      <c r="F7784" s="85" t="s">
        <v>55</v>
      </c>
      <c r="G7784" s="86" t="s">
        <v>8014</v>
      </c>
      <c r="H7784" s="85" t="s">
        <v>1</v>
      </c>
      <c r="I7784" s="85">
        <v>1</v>
      </c>
      <c r="J7784" s="88">
        <v>5.0197891634472551</v>
      </c>
      <c r="K7784" s="146">
        <v>9.9827132034168464</v>
      </c>
      <c r="L7784" s="147">
        <v>2.5982510759511211E-8</v>
      </c>
      <c r="M7784" s="147">
        <v>0.1835051782144993</v>
      </c>
      <c r="N7784" s="87">
        <v>58.993054523422053</v>
      </c>
      <c r="O7784" s="88">
        <v>4.757060664072724</v>
      </c>
      <c r="P7784" s="89">
        <v>80.63763950693594</v>
      </c>
    </row>
    <row r="7785" spans="1:16">
      <c r="A7785" s="75" t="s">
        <v>8016</v>
      </c>
      <c r="B7785" s="85">
        <v>7781</v>
      </c>
      <c r="C7785" s="85">
        <v>5377</v>
      </c>
      <c r="D7785" s="85">
        <v>7781</v>
      </c>
      <c r="E7785" s="86" t="s">
        <v>8017</v>
      </c>
      <c r="F7785" s="85" t="s">
        <v>38</v>
      </c>
      <c r="G7785" s="86" t="s">
        <v>8018</v>
      </c>
      <c r="H7785" s="85" t="s">
        <v>1</v>
      </c>
      <c r="I7785" s="85">
        <v>1</v>
      </c>
      <c r="J7785" s="88">
        <v>4.7075308550170467</v>
      </c>
      <c r="K7785" s="146">
        <v>19.563735528645449</v>
      </c>
      <c r="L7785" s="147">
        <v>2.3489756805413211E-8</v>
      </c>
      <c r="M7785" s="147">
        <v>0.20726242546440329</v>
      </c>
      <c r="N7785" s="87">
        <v>56.040989099958942</v>
      </c>
      <c r="O7785" s="88">
        <v>4.1786900356522647</v>
      </c>
      <c r="P7785" s="89">
        <v>74.564887286318893</v>
      </c>
    </row>
    <row r="7786" spans="1:16">
      <c r="A7786" s="75" t="s">
        <v>8019</v>
      </c>
      <c r="B7786" s="85">
        <v>7782</v>
      </c>
      <c r="C7786" s="85">
        <v>5378</v>
      </c>
      <c r="D7786" s="85">
        <v>7782</v>
      </c>
      <c r="E7786" s="86" t="s">
        <v>8017</v>
      </c>
      <c r="F7786" s="85" t="s">
        <v>2700</v>
      </c>
      <c r="G7786" s="86" t="s">
        <v>8018</v>
      </c>
      <c r="H7786" s="85" t="s">
        <v>1</v>
      </c>
      <c r="I7786" s="85">
        <v>1</v>
      </c>
      <c r="J7786" s="88">
        <v>5.8295130722620314</v>
      </c>
      <c r="K7786" s="146">
        <v>20.744573717239437</v>
      </c>
      <c r="L7786" s="147">
        <v>2.934815104901261E-8</v>
      </c>
      <c r="M7786" s="147">
        <v>0.22396643073488309</v>
      </c>
      <c r="N7786" s="87">
        <v>60.431486498368812</v>
      </c>
      <c r="O7786" s="88">
        <v>5.2039942797930383</v>
      </c>
      <c r="P7786" s="89">
        <v>86.113954518287514</v>
      </c>
    </row>
    <row r="7787" spans="1:16">
      <c r="A7787" s="75" t="s">
        <v>15227</v>
      </c>
      <c r="B7787" s="85">
        <v>7783</v>
      </c>
      <c r="C7787" s="85">
        <v>10140</v>
      </c>
      <c r="D7787" s="85">
        <v>7783</v>
      </c>
      <c r="E7787" s="86" t="s">
        <v>15228</v>
      </c>
      <c r="F7787" s="85" t="s">
        <v>55</v>
      </c>
      <c r="G7787" s="86" t="s">
        <v>8018</v>
      </c>
      <c r="H7787" s="85" t="s">
        <v>1</v>
      </c>
      <c r="I7787" s="85">
        <v>1</v>
      </c>
      <c r="J7787" s="88">
        <v>5.0327731369905937</v>
      </c>
      <c r="K7787" s="146">
        <v>19.916808125607986</v>
      </c>
      <c r="L7787" s="147">
        <v>2.519302784757949E-8</v>
      </c>
      <c r="M7787" s="147">
        <v>0.21731787086110221</v>
      </c>
      <c r="N7787" s="87">
        <v>57.794076844632293</v>
      </c>
      <c r="O7787" s="88">
        <v>4.4756191343356457</v>
      </c>
      <c r="P7787" s="89">
        <v>77.44079287514954</v>
      </c>
    </row>
    <row r="7788" spans="1:16">
      <c r="A7788" s="75" t="s">
        <v>8020</v>
      </c>
      <c r="B7788" s="85">
        <v>7784</v>
      </c>
      <c r="C7788" s="85">
        <v>5379</v>
      </c>
      <c r="D7788" s="85">
        <v>7784</v>
      </c>
      <c r="E7788" s="86" t="s">
        <v>8021</v>
      </c>
      <c r="F7788" s="85" t="s">
        <v>38</v>
      </c>
      <c r="G7788" s="86" t="s">
        <v>8022</v>
      </c>
      <c r="H7788" s="85" t="s">
        <v>1</v>
      </c>
      <c r="I7788" s="85">
        <v>1</v>
      </c>
      <c r="J7788" s="88">
        <v>3.1670809932640052</v>
      </c>
      <c r="K7788" s="146">
        <v>143.86596426888917</v>
      </c>
      <c r="L7788" s="147">
        <v>1.7243538858695691E-8</v>
      </c>
      <c r="M7788" s="147">
        <v>0.15944000804630179</v>
      </c>
      <c r="N7788" s="87">
        <v>30.154604321098599</v>
      </c>
      <c r="O7788" s="88">
        <v>2.881613382980253</v>
      </c>
      <c r="P7788" s="89">
        <v>95.561306402685688</v>
      </c>
    </row>
    <row r="7789" spans="1:16">
      <c r="A7789" s="75" t="s">
        <v>8023</v>
      </c>
      <c r="B7789" s="85">
        <v>7785</v>
      </c>
      <c r="C7789" s="85">
        <v>5380</v>
      </c>
      <c r="D7789" s="85">
        <v>7785</v>
      </c>
      <c r="E7789" s="86" t="s">
        <v>8021</v>
      </c>
      <c r="F7789" s="85" t="s">
        <v>11</v>
      </c>
      <c r="G7789" s="86" t="s">
        <v>8022</v>
      </c>
      <c r="H7789" s="85" t="s">
        <v>1</v>
      </c>
      <c r="I7789" s="85">
        <v>1</v>
      </c>
      <c r="J7789" s="88">
        <v>2.6347520529603909</v>
      </c>
      <c r="K7789" s="146">
        <v>143.00623882836905</v>
      </c>
      <c r="L7789" s="147">
        <v>1.525646911409305E-8</v>
      </c>
      <c r="M7789" s="147">
        <v>0.14276152912142631</v>
      </c>
      <c r="N7789" s="87">
        <v>29.147550160181499</v>
      </c>
      <c r="O7789" s="88">
        <v>2.4467150749054771</v>
      </c>
      <c r="P7789" s="89">
        <v>83.942391777678026</v>
      </c>
    </row>
    <row r="7790" spans="1:16">
      <c r="A7790" s="75" t="s">
        <v>15229</v>
      </c>
      <c r="B7790" s="85">
        <v>7786</v>
      </c>
      <c r="C7790" s="85">
        <v>10141</v>
      </c>
      <c r="D7790" s="85">
        <v>7786</v>
      </c>
      <c r="E7790" s="86" t="s">
        <v>15230</v>
      </c>
      <c r="F7790" s="85" t="s">
        <v>55</v>
      </c>
      <c r="G7790" s="86" t="s">
        <v>8022</v>
      </c>
      <c r="H7790" s="85" t="s">
        <v>1</v>
      </c>
      <c r="I7790" s="85">
        <v>1</v>
      </c>
      <c r="J7790" s="88">
        <v>2.991097117043374</v>
      </c>
      <c r="K7790" s="146">
        <v>143.58174561374338</v>
      </c>
      <c r="L7790" s="147">
        <v>1.658662879895616E-8</v>
      </c>
      <c r="M7790" s="147">
        <v>0.15392623047676099</v>
      </c>
      <c r="N7790" s="87">
        <v>29.82167991781289</v>
      </c>
      <c r="O7790" s="88">
        <v>2.7378393285898581</v>
      </c>
      <c r="P7790" s="89">
        <v>91.807012084336336</v>
      </c>
    </row>
    <row r="7791" spans="1:16">
      <c r="A7791" s="75" t="s">
        <v>3157</v>
      </c>
      <c r="B7791" s="85">
        <v>7787</v>
      </c>
      <c r="C7791" s="85">
        <v>1693</v>
      </c>
      <c r="D7791" s="85">
        <v>7787</v>
      </c>
      <c r="E7791" s="86" t="s">
        <v>3132</v>
      </c>
      <c r="F7791" s="85" t="s">
        <v>55</v>
      </c>
      <c r="G7791" s="86" t="s">
        <v>3158</v>
      </c>
      <c r="H7791" s="85" t="s">
        <v>1</v>
      </c>
      <c r="I7791" s="85">
        <v>1</v>
      </c>
      <c r="J7791" s="88">
        <v>6.5847900747148822</v>
      </c>
      <c r="K7791" s="146">
        <v>18.151645785729468</v>
      </c>
      <c r="L7791" s="147">
        <v>4.2256316541358933E-8</v>
      </c>
      <c r="M7791" s="147">
        <v>1.480245135961177</v>
      </c>
      <c r="N7791" s="87">
        <v>148.88829395835339</v>
      </c>
      <c r="O7791" s="88">
        <v>5.4382017666696161</v>
      </c>
      <c r="P7791" s="89">
        <v>36.525381694485489</v>
      </c>
    </row>
    <row r="7792" spans="1:16">
      <c r="A7792" s="75" t="s">
        <v>8024</v>
      </c>
      <c r="B7792" s="85">
        <v>7788</v>
      </c>
      <c r="C7792" s="85">
        <v>5381</v>
      </c>
      <c r="D7792" s="85">
        <v>7788</v>
      </c>
      <c r="E7792" s="86" t="s">
        <v>8025</v>
      </c>
      <c r="F7792" s="85" t="s">
        <v>55</v>
      </c>
      <c r="G7792" s="86" t="s">
        <v>3158</v>
      </c>
      <c r="H7792" s="85" t="s">
        <v>1</v>
      </c>
      <c r="I7792" s="85">
        <v>1</v>
      </c>
      <c r="J7792" s="88">
        <v>8.5471181419825033</v>
      </c>
      <c r="K7792" s="146">
        <v>14.091746338237563</v>
      </c>
      <c r="L7792" s="147">
        <v>4.4041250041619173E-8</v>
      </c>
      <c r="M7792" s="147">
        <v>0.79114011711871457</v>
      </c>
      <c r="N7792" s="87">
        <v>101.60981142750791</v>
      </c>
      <c r="O7792" s="88">
        <v>7.6857909054508804</v>
      </c>
      <c r="P7792" s="89">
        <v>75.640243766559877</v>
      </c>
    </row>
    <row r="7793" spans="1:16">
      <c r="A7793" s="75" t="s">
        <v>15231</v>
      </c>
      <c r="B7793" s="85">
        <v>7789</v>
      </c>
      <c r="C7793" s="85">
        <v>10142</v>
      </c>
      <c r="D7793" s="85">
        <v>7789</v>
      </c>
      <c r="E7793" s="86" t="s">
        <v>15232</v>
      </c>
      <c r="F7793" s="85" t="s">
        <v>55</v>
      </c>
      <c r="G7793" s="86" t="s">
        <v>3158</v>
      </c>
      <c r="H7793" s="85" t="s">
        <v>1</v>
      </c>
      <c r="I7793" s="85">
        <v>1</v>
      </c>
      <c r="J7793" s="88">
        <v>8.5613592405370298</v>
      </c>
      <c r="K7793" s="146">
        <v>14.212723088979461</v>
      </c>
      <c r="L7793" s="147">
        <v>4.4252174604354872E-8</v>
      </c>
      <c r="M7793" s="147">
        <v>0.80773213391779386</v>
      </c>
      <c r="N7793" s="87">
        <v>103.0002486920967</v>
      </c>
      <c r="O7793" s="88">
        <v>7.6914537504788916</v>
      </c>
      <c r="P7793" s="89">
        <v>74.67412795741204</v>
      </c>
    </row>
    <row r="7794" spans="1:16">
      <c r="A7794" s="75" t="s">
        <v>8026</v>
      </c>
      <c r="B7794" s="85">
        <v>7790</v>
      </c>
      <c r="C7794" s="85">
        <v>5382</v>
      </c>
      <c r="D7794" s="85">
        <v>7790</v>
      </c>
      <c r="E7794" s="86" t="s">
        <v>8027</v>
      </c>
      <c r="F7794" s="85" t="s">
        <v>232</v>
      </c>
      <c r="G7794" s="86" t="s">
        <v>8028</v>
      </c>
      <c r="H7794" s="85" t="s">
        <v>1</v>
      </c>
      <c r="I7794" s="85">
        <v>1</v>
      </c>
      <c r="J7794" s="88">
        <v>10.84820088783715</v>
      </c>
      <c r="K7794" s="146">
        <v>222.04899711750161</v>
      </c>
      <c r="L7794" s="147">
        <v>7.5849230881335975E-8</v>
      </c>
      <c r="M7794" s="147">
        <v>2.4820308662783459</v>
      </c>
      <c r="N7794" s="87">
        <v>125.2753564014115</v>
      </c>
      <c r="O7794" s="88">
        <v>9.0658879492262709</v>
      </c>
      <c r="P7794" s="89">
        <v>72.36768834388343</v>
      </c>
    </row>
    <row r="7795" spans="1:16">
      <c r="A7795" s="75" t="s">
        <v>8029</v>
      </c>
      <c r="B7795" s="85">
        <v>7791</v>
      </c>
      <c r="C7795" s="85">
        <v>5383</v>
      </c>
      <c r="D7795" s="85">
        <v>7791</v>
      </c>
      <c r="E7795" s="86" t="s">
        <v>8027</v>
      </c>
      <c r="F7795" s="85" t="s">
        <v>38</v>
      </c>
      <c r="G7795" s="86" t="s">
        <v>8028</v>
      </c>
      <c r="H7795" s="85" t="s">
        <v>1</v>
      </c>
      <c r="I7795" s="85">
        <v>1</v>
      </c>
      <c r="J7795" s="88">
        <v>15.64719481282812</v>
      </c>
      <c r="K7795" s="146">
        <v>229.27677799510988</v>
      </c>
      <c r="L7795" s="147">
        <v>9.8908898440057786E-8</v>
      </c>
      <c r="M7795" s="147">
        <v>2.4598981009216918</v>
      </c>
      <c r="N7795" s="87">
        <v>169.9140474990088</v>
      </c>
      <c r="O7795" s="88">
        <v>13.3679530790588</v>
      </c>
      <c r="P7795" s="89">
        <v>78.674796320985664</v>
      </c>
    </row>
    <row r="7796" spans="1:16">
      <c r="A7796" s="75" t="s">
        <v>15233</v>
      </c>
      <c r="B7796" s="85">
        <v>7792</v>
      </c>
      <c r="C7796" s="85">
        <v>10143</v>
      </c>
      <c r="D7796" s="85">
        <v>7792</v>
      </c>
      <c r="E7796" s="86" t="s">
        <v>15234</v>
      </c>
      <c r="F7796" s="85" t="s">
        <v>55</v>
      </c>
      <c r="G7796" s="86" t="s">
        <v>8028</v>
      </c>
      <c r="H7796" s="85" t="s">
        <v>1</v>
      </c>
      <c r="I7796" s="85">
        <v>1</v>
      </c>
      <c r="J7796" s="88">
        <v>11.4533091815912</v>
      </c>
      <c r="K7796" s="146">
        <v>222.95082260512063</v>
      </c>
      <c r="L7796" s="147">
        <v>7.8780499275148268E-8</v>
      </c>
      <c r="M7796" s="147">
        <v>2.4853259455403309</v>
      </c>
      <c r="N7796" s="87">
        <v>131.14312205039349</v>
      </c>
      <c r="O7796" s="88">
        <v>9.6088279331722593</v>
      </c>
      <c r="P7796" s="89">
        <v>73.269781769263815</v>
      </c>
    </row>
    <row r="7797" spans="1:16">
      <c r="A7797" s="75" t="s">
        <v>8030</v>
      </c>
      <c r="B7797" s="85">
        <v>7793</v>
      </c>
      <c r="C7797" s="85">
        <v>5384</v>
      </c>
      <c r="D7797" s="85">
        <v>7793</v>
      </c>
      <c r="E7797" s="86" t="s">
        <v>8031</v>
      </c>
      <c r="F7797" s="85" t="s">
        <v>283</v>
      </c>
      <c r="G7797" s="86" t="s">
        <v>8032</v>
      </c>
      <c r="H7797" s="85" t="s">
        <v>1</v>
      </c>
      <c r="I7797" s="85">
        <v>1</v>
      </c>
      <c r="J7797" s="88">
        <v>9.5767638531496289</v>
      </c>
      <c r="K7797" s="146">
        <v>22.703549058819767</v>
      </c>
      <c r="L7797" s="147">
        <v>4.3206178914946382E-8</v>
      </c>
      <c r="M7797" s="147">
        <v>0.35492139678050971</v>
      </c>
      <c r="N7797" s="87">
        <v>121.51380359293699</v>
      </c>
      <c r="O7797" s="88">
        <v>7.8162100327857518</v>
      </c>
      <c r="P7797" s="89">
        <v>64.323638974955685</v>
      </c>
    </row>
    <row r="7798" spans="1:16">
      <c r="A7798" s="75" t="s">
        <v>8033</v>
      </c>
      <c r="B7798" s="85">
        <v>7794</v>
      </c>
      <c r="C7798" s="85">
        <v>5385</v>
      </c>
      <c r="D7798" s="85">
        <v>7794</v>
      </c>
      <c r="E7798" s="86" t="s">
        <v>8031</v>
      </c>
      <c r="F7798" s="85" t="s">
        <v>38</v>
      </c>
      <c r="G7798" s="86" t="s">
        <v>8032</v>
      </c>
      <c r="H7798" s="85" t="s">
        <v>1</v>
      </c>
      <c r="I7798" s="85">
        <v>1</v>
      </c>
      <c r="J7798" s="88">
        <v>6.5950429440229286</v>
      </c>
      <c r="K7798" s="146">
        <v>21.297765317430454</v>
      </c>
      <c r="L7798" s="147">
        <v>3.1221575667002249E-8</v>
      </c>
      <c r="M7798" s="147">
        <v>0.49322572180003882</v>
      </c>
      <c r="N7798" s="87">
        <v>124.0155776841593</v>
      </c>
      <c r="O7798" s="88">
        <v>5.7529259886626258</v>
      </c>
      <c r="P7798" s="89">
        <v>46.388736770747279</v>
      </c>
    </row>
    <row r="7799" spans="1:16">
      <c r="A7799" s="75" t="s">
        <v>15235</v>
      </c>
      <c r="B7799" s="85">
        <v>7795</v>
      </c>
      <c r="C7799" s="85">
        <v>10144</v>
      </c>
      <c r="D7799" s="85">
        <v>7795</v>
      </c>
      <c r="E7799" s="86" t="s">
        <v>15236</v>
      </c>
      <c r="F7799" s="85" t="s">
        <v>55</v>
      </c>
      <c r="G7799" s="86" t="s">
        <v>8032</v>
      </c>
      <c r="H7799" s="85" t="s">
        <v>1</v>
      </c>
      <c r="I7799" s="85">
        <v>1</v>
      </c>
      <c r="J7799" s="88">
        <v>8.2691453597326081</v>
      </c>
      <c r="K7799" s="146">
        <v>22.123816204069175</v>
      </c>
      <c r="L7799" s="147">
        <v>3.800921167173536E-8</v>
      </c>
      <c r="M7799" s="147">
        <v>0.42352903198866432</v>
      </c>
      <c r="N7799" s="87">
        <v>123.3039514118955</v>
      </c>
      <c r="O7799" s="88">
        <v>6.9210066460502251</v>
      </c>
      <c r="P7799" s="89">
        <v>56.129641968493601</v>
      </c>
    </row>
    <row r="7800" spans="1:16">
      <c r="A7800" s="75" t="s">
        <v>8034</v>
      </c>
      <c r="B7800" s="85">
        <v>7796</v>
      </c>
      <c r="C7800" s="85">
        <v>5386</v>
      </c>
      <c r="D7800" s="85">
        <v>7796</v>
      </c>
      <c r="E7800" s="86" t="s">
        <v>8035</v>
      </c>
      <c r="F7800" s="85" t="s">
        <v>55</v>
      </c>
      <c r="G7800" s="86" t="s">
        <v>8036</v>
      </c>
      <c r="H7800" s="85" t="s">
        <v>1</v>
      </c>
      <c r="I7800" s="85">
        <v>1</v>
      </c>
      <c r="J7800" s="88">
        <v>0</v>
      </c>
      <c r="K7800" s="146">
        <v>0</v>
      </c>
      <c r="L7800" s="147">
        <v>0</v>
      </c>
      <c r="M7800" s="147">
        <v>0</v>
      </c>
      <c r="N7800" s="87">
        <v>0</v>
      </c>
      <c r="O7800" s="88">
        <v>0</v>
      </c>
      <c r="P7800" s="89" t="e">
        <v>#DIV/0!</v>
      </c>
    </row>
    <row r="7801" spans="1:16">
      <c r="A7801" s="75" t="s">
        <v>15237</v>
      </c>
      <c r="B7801" s="85">
        <v>7797</v>
      </c>
      <c r="C7801" s="85">
        <v>10145</v>
      </c>
      <c r="D7801" s="85">
        <v>7797</v>
      </c>
      <c r="E7801" s="86" t="s">
        <v>15238</v>
      </c>
      <c r="F7801" s="85" t="s">
        <v>32</v>
      </c>
      <c r="G7801" s="86" t="s">
        <v>8036</v>
      </c>
      <c r="H7801" s="85" t="s">
        <v>1</v>
      </c>
      <c r="I7801" s="85">
        <v>1</v>
      </c>
      <c r="J7801" s="88">
        <v>6.9008846541623349E-3</v>
      </c>
      <c r="K7801" s="146">
        <v>9.0567184182594393E-3</v>
      </c>
      <c r="L7801" s="147">
        <v>3.6078011760940069E-11</v>
      </c>
      <c r="M7801" s="147">
        <v>9.2464257341560042E-4</v>
      </c>
      <c r="N7801" s="87">
        <v>0.11752539021610441</v>
      </c>
      <c r="O7801" s="88">
        <v>6.132329460724598E-3</v>
      </c>
      <c r="P7801" s="89">
        <v>52.178762814133499</v>
      </c>
    </row>
    <row r="7802" spans="1:16">
      <c r="A7802" s="75" t="s">
        <v>15239</v>
      </c>
      <c r="B7802" s="85">
        <v>7798</v>
      </c>
      <c r="C7802" s="85">
        <v>10146</v>
      </c>
      <c r="D7802" s="85">
        <v>7798</v>
      </c>
      <c r="E7802" s="86" t="s">
        <v>15238</v>
      </c>
      <c r="F7802" s="85" t="s">
        <v>31</v>
      </c>
      <c r="G7802" s="86" t="s">
        <v>8036</v>
      </c>
      <c r="H7802" s="85" t="s">
        <v>1</v>
      </c>
      <c r="I7802" s="85">
        <v>1</v>
      </c>
      <c r="J7802" s="88">
        <v>1.0042994763818961E-2</v>
      </c>
      <c r="K7802" s="146">
        <v>1.0967600019884513E-2</v>
      </c>
      <c r="L7802" s="147">
        <v>4.8916979345339212E-11</v>
      </c>
      <c r="M7802" s="147">
        <v>1.4228587668603119E-3</v>
      </c>
      <c r="N7802" s="87">
        <v>0.15466617884531231</v>
      </c>
      <c r="O7802" s="88">
        <v>9.0055023445193404E-3</v>
      </c>
      <c r="P7802" s="89">
        <v>58.22541431974016</v>
      </c>
    </row>
    <row r="7803" spans="1:16">
      <c r="A7803" s="75" t="s">
        <v>15240</v>
      </c>
      <c r="B7803" s="85">
        <v>7799</v>
      </c>
      <c r="C7803" s="85">
        <v>10147</v>
      </c>
      <c r="D7803" s="85">
        <v>7799</v>
      </c>
      <c r="E7803" s="86" t="s">
        <v>15238</v>
      </c>
      <c r="F7803" s="85" t="s">
        <v>38</v>
      </c>
      <c r="G7803" s="86" t="s">
        <v>8036</v>
      </c>
      <c r="H7803" s="85" t="s">
        <v>1</v>
      </c>
      <c r="I7803" s="85">
        <v>1</v>
      </c>
      <c r="J7803" s="88">
        <v>3.7790897410071037E-2</v>
      </c>
      <c r="K7803" s="146">
        <v>4.755923246822185E-2</v>
      </c>
      <c r="L7803" s="147">
        <v>1.9966873706290751E-10</v>
      </c>
      <c r="M7803" s="147">
        <v>5.050458449198816E-3</v>
      </c>
      <c r="N7803" s="87">
        <v>0.55811884571503767</v>
      </c>
      <c r="O7803" s="88">
        <v>3.4314085669869161E-2</v>
      </c>
      <c r="P7803" s="89">
        <v>61.481682500628416</v>
      </c>
    </row>
    <row r="7804" spans="1:16">
      <c r="A7804" s="75" t="s">
        <v>8037</v>
      </c>
      <c r="B7804" s="85">
        <v>7800</v>
      </c>
      <c r="C7804" s="85">
        <v>5387</v>
      </c>
      <c r="D7804" s="85">
        <v>7800</v>
      </c>
      <c r="E7804" s="86" t="s">
        <v>8038</v>
      </c>
      <c r="F7804" s="85" t="s">
        <v>55</v>
      </c>
      <c r="G7804" s="86" t="s">
        <v>8039</v>
      </c>
      <c r="H7804" s="85" t="s">
        <v>260</v>
      </c>
      <c r="I7804" s="85">
        <v>1</v>
      </c>
      <c r="J7804" s="88">
        <v>15654899.35034911</v>
      </c>
      <c r="K7804" s="146">
        <v>42921650.085133098</v>
      </c>
      <c r="L7804" s="147">
        <v>7.5046282665304068E-2</v>
      </c>
      <c r="M7804" s="147">
        <v>1566401.294189343</v>
      </c>
      <c r="N7804" s="87">
        <v>182577921.99582961</v>
      </c>
      <c r="O7804" s="88">
        <v>13949588.221815361</v>
      </c>
      <c r="P7804" s="89">
        <v>76.403477864831828</v>
      </c>
    </row>
    <row r="7805" spans="1:16">
      <c r="A7805" s="75" t="s">
        <v>15241</v>
      </c>
      <c r="B7805" s="85">
        <v>7801</v>
      </c>
      <c r="C7805" s="85">
        <v>10148</v>
      </c>
      <c r="D7805" s="85">
        <v>7801</v>
      </c>
      <c r="E7805" s="86" t="s">
        <v>15242</v>
      </c>
      <c r="F7805" s="85" t="s">
        <v>55</v>
      </c>
      <c r="G7805" s="86" t="s">
        <v>8039</v>
      </c>
      <c r="H7805" s="85" t="s">
        <v>260</v>
      </c>
      <c r="I7805" s="85">
        <v>1</v>
      </c>
      <c r="J7805" s="88">
        <v>15654899.35034911</v>
      </c>
      <c r="K7805" s="146">
        <v>42921650.085133098</v>
      </c>
      <c r="L7805" s="147">
        <v>7.5046282665304068E-2</v>
      </c>
      <c r="M7805" s="147">
        <v>1566401.294189343</v>
      </c>
      <c r="N7805" s="87">
        <v>182577921.99582961</v>
      </c>
      <c r="O7805" s="88">
        <v>13949588.221815361</v>
      </c>
      <c r="P7805" s="89">
        <v>76.403477864831828</v>
      </c>
    </row>
    <row r="7806" spans="1:16">
      <c r="A7806" s="75" t="s">
        <v>8040</v>
      </c>
      <c r="B7806" s="85">
        <v>7802</v>
      </c>
      <c r="C7806" s="85">
        <v>5388</v>
      </c>
      <c r="D7806" s="85">
        <v>7802</v>
      </c>
      <c r="E7806" s="86" t="s">
        <v>8041</v>
      </c>
      <c r="F7806" s="85" t="s">
        <v>232</v>
      </c>
      <c r="G7806" s="86" t="s">
        <v>8041</v>
      </c>
      <c r="H7806" s="85" t="s">
        <v>1073</v>
      </c>
      <c r="I7806" s="85">
        <v>1</v>
      </c>
      <c r="J7806" s="88">
        <v>9.865071784296747</v>
      </c>
      <c r="K7806" s="146">
        <v>21.295431441470832</v>
      </c>
      <c r="L7806" s="147">
        <v>5.4568190944232152E-8</v>
      </c>
      <c r="M7806" s="147">
        <v>1.053877434764579</v>
      </c>
      <c r="N7806" s="87">
        <v>134.97508161164279</v>
      </c>
      <c r="O7806" s="88">
        <v>8.7934992281617586</v>
      </c>
      <c r="P7806" s="89">
        <v>65.149056575219305</v>
      </c>
    </row>
    <row r="7807" spans="1:16">
      <c r="A7807" s="75" t="s">
        <v>8042</v>
      </c>
      <c r="B7807" s="85">
        <v>7803</v>
      </c>
      <c r="C7807" s="85">
        <v>5389</v>
      </c>
      <c r="D7807" s="85">
        <v>7803</v>
      </c>
      <c r="E7807" s="86" t="s">
        <v>8041</v>
      </c>
      <c r="F7807" s="85" t="s">
        <v>509</v>
      </c>
      <c r="G7807" s="86" t="s">
        <v>8041</v>
      </c>
      <c r="H7807" s="85" t="s">
        <v>1073</v>
      </c>
      <c r="I7807" s="85">
        <v>1</v>
      </c>
      <c r="J7807" s="88">
        <v>17.150608513667901</v>
      </c>
      <c r="K7807" s="146">
        <v>31.266647692221294</v>
      </c>
      <c r="L7807" s="147">
        <v>9.4579736658296946E-8</v>
      </c>
      <c r="M7807" s="147">
        <v>2.039341276745279</v>
      </c>
      <c r="N7807" s="87">
        <v>236.78906230772199</v>
      </c>
      <c r="O7807" s="88">
        <v>15.43736674329122</v>
      </c>
      <c r="P7807" s="89">
        <v>65.194593841625206</v>
      </c>
    </row>
    <row r="7808" spans="1:16">
      <c r="A7808" s="75" t="s">
        <v>8043</v>
      </c>
      <c r="B7808" s="85">
        <v>7804</v>
      </c>
      <c r="C7808" s="85">
        <v>5390</v>
      </c>
      <c r="D7808" s="85">
        <v>7804</v>
      </c>
      <c r="E7808" s="86" t="s">
        <v>8041</v>
      </c>
      <c r="F7808" s="85" t="s">
        <v>32</v>
      </c>
      <c r="G7808" s="86" t="s">
        <v>8041</v>
      </c>
      <c r="H7808" s="85" t="s">
        <v>1073</v>
      </c>
      <c r="I7808" s="85">
        <v>1</v>
      </c>
      <c r="J7808" s="88">
        <v>29.241321277806978</v>
      </c>
      <c r="K7808" s="146">
        <v>45.813848580954996</v>
      </c>
      <c r="L7808" s="147">
        <v>1.5706940921444531E-7</v>
      </c>
      <c r="M7808" s="147">
        <v>3.4078000478474748</v>
      </c>
      <c r="N7808" s="87">
        <v>380.0740357725399</v>
      </c>
      <c r="O7808" s="88">
        <v>25.084059542858391</v>
      </c>
      <c r="P7808" s="89">
        <v>65.997824586655696</v>
      </c>
    </row>
    <row r="7809" spans="1:16">
      <c r="A7809" s="75" t="s">
        <v>8044</v>
      </c>
      <c r="B7809" s="85">
        <v>7805</v>
      </c>
      <c r="C7809" s="85">
        <v>5391</v>
      </c>
      <c r="D7809" s="85">
        <v>7805</v>
      </c>
      <c r="E7809" s="86" t="s">
        <v>8041</v>
      </c>
      <c r="F7809" s="85" t="s">
        <v>1077</v>
      </c>
      <c r="G7809" s="86" t="s">
        <v>8041</v>
      </c>
      <c r="H7809" s="85" t="s">
        <v>1073</v>
      </c>
      <c r="I7809" s="85">
        <v>1</v>
      </c>
      <c r="J7809" s="88">
        <v>17.85209184037614</v>
      </c>
      <c r="K7809" s="146">
        <v>32.227381816358154</v>
      </c>
      <c r="L7809" s="147">
        <v>9.8440919830891079E-8</v>
      </c>
      <c r="M7809" s="147">
        <v>2.1349092484472738</v>
      </c>
      <c r="N7809" s="87">
        <v>246.61561061016661</v>
      </c>
      <c r="O7809" s="88">
        <v>16.080139322004559</v>
      </c>
      <c r="P7809" s="89">
        <v>65.203250038469633</v>
      </c>
    </row>
    <row r="7810" spans="1:16">
      <c r="A7810" s="75" t="s">
        <v>8045</v>
      </c>
      <c r="B7810" s="85">
        <v>7806</v>
      </c>
      <c r="C7810" s="85">
        <v>5392</v>
      </c>
      <c r="D7810" s="85">
        <v>7806</v>
      </c>
      <c r="E7810" s="86" t="s">
        <v>8041</v>
      </c>
      <c r="F7810" s="85" t="s">
        <v>38</v>
      </c>
      <c r="G7810" s="86" t="s">
        <v>8041</v>
      </c>
      <c r="H7810" s="85" t="s">
        <v>1073</v>
      </c>
      <c r="I7810" s="85">
        <v>1</v>
      </c>
      <c r="J7810" s="88">
        <v>28.302357614234811</v>
      </c>
      <c r="K7810" s="146">
        <v>46.422871525067052</v>
      </c>
      <c r="L7810" s="147">
        <v>1.5569974025343819E-7</v>
      </c>
      <c r="M7810" s="147">
        <v>3.5509612211530159</v>
      </c>
      <c r="N7810" s="87">
        <v>392.36640808090772</v>
      </c>
      <c r="O7810" s="88">
        <v>25.598343076478109</v>
      </c>
      <c r="P7810" s="89">
        <v>65.240913975488994</v>
      </c>
    </row>
    <row r="7811" spans="1:16">
      <c r="A7811" s="75" t="s">
        <v>8046</v>
      </c>
      <c r="B7811" s="85">
        <v>7807</v>
      </c>
      <c r="C7811" s="85">
        <v>5393</v>
      </c>
      <c r="D7811" s="85">
        <v>7807</v>
      </c>
      <c r="E7811" s="86" t="s">
        <v>8041</v>
      </c>
      <c r="F7811" s="85" t="s">
        <v>243</v>
      </c>
      <c r="G7811" s="86" t="s">
        <v>8041</v>
      </c>
      <c r="H7811" s="85" t="s">
        <v>1073</v>
      </c>
      <c r="I7811" s="85">
        <v>1</v>
      </c>
      <c r="J7811" s="88">
        <v>17.187325573740249</v>
      </c>
      <c r="K7811" s="146">
        <v>31.329256970814154</v>
      </c>
      <c r="L7811" s="147">
        <v>9.4968707825283091E-8</v>
      </c>
      <c r="M7811" s="147">
        <v>2.0342982219095971</v>
      </c>
      <c r="N7811" s="87">
        <v>236.23187602779521</v>
      </c>
      <c r="O7811" s="88">
        <v>15.419593404232151</v>
      </c>
      <c r="P7811" s="89">
        <v>65.273127672312398</v>
      </c>
    </row>
    <row r="7812" spans="1:16">
      <c r="A7812" s="75" t="s">
        <v>15243</v>
      </c>
      <c r="B7812" s="85">
        <v>7808</v>
      </c>
      <c r="C7812" s="85">
        <v>10149</v>
      </c>
      <c r="D7812" s="85">
        <v>7808</v>
      </c>
      <c r="E7812" s="86" t="s">
        <v>15244</v>
      </c>
      <c r="F7812" s="85" t="s">
        <v>55</v>
      </c>
      <c r="G7812" s="86" t="s">
        <v>8041</v>
      </c>
      <c r="H7812" s="85" t="s">
        <v>1073</v>
      </c>
      <c r="I7812" s="85">
        <v>1</v>
      </c>
      <c r="J7812" s="88">
        <v>27.87877951921238</v>
      </c>
      <c r="K7812" s="146">
        <v>45.84690984658257</v>
      </c>
      <c r="L7812" s="147">
        <v>1.5337911357170489E-7</v>
      </c>
      <c r="M7812" s="147">
        <v>3.4934610659333232</v>
      </c>
      <c r="N7812" s="87">
        <v>386.44648234843311</v>
      </c>
      <c r="O7812" s="88">
        <v>25.21192295988941</v>
      </c>
      <c r="P7812" s="89">
        <v>65.2403996710662</v>
      </c>
    </row>
    <row r="7813" spans="1:16">
      <c r="A7813" s="75" t="s">
        <v>8047</v>
      </c>
      <c r="B7813" s="85">
        <v>7809</v>
      </c>
      <c r="C7813" s="85">
        <v>5394</v>
      </c>
      <c r="D7813" s="85">
        <v>7809</v>
      </c>
      <c r="E7813" s="86" t="s">
        <v>8048</v>
      </c>
      <c r="F7813" s="85" t="s">
        <v>232</v>
      </c>
      <c r="G7813" s="86" t="s">
        <v>8048</v>
      </c>
      <c r="H7813" s="85" t="s">
        <v>1073</v>
      </c>
      <c r="I7813" s="85">
        <v>1</v>
      </c>
      <c r="J7813" s="88">
        <v>49.74495098326863</v>
      </c>
      <c r="K7813" s="146">
        <v>114.49972694771699</v>
      </c>
      <c r="L7813" s="147">
        <v>2.7330787513750598E-7</v>
      </c>
      <c r="M7813" s="147">
        <v>6.5602663507219994</v>
      </c>
      <c r="N7813" s="87">
        <v>698.44247608901378</v>
      </c>
      <c r="O7813" s="88">
        <v>45.756980913503817</v>
      </c>
      <c r="P7813" s="89">
        <v>65.512883995434805</v>
      </c>
    </row>
    <row r="7814" spans="1:16">
      <c r="A7814" s="75" t="s">
        <v>8049</v>
      </c>
      <c r="B7814" s="85">
        <v>7810</v>
      </c>
      <c r="C7814" s="85">
        <v>5395</v>
      </c>
      <c r="D7814" s="85">
        <v>7810</v>
      </c>
      <c r="E7814" s="86" t="s">
        <v>8048</v>
      </c>
      <c r="F7814" s="85" t="s">
        <v>38</v>
      </c>
      <c r="G7814" s="86" t="s">
        <v>8048</v>
      </c>
      <c r="H7814" s="85" t="s">
        <v>1073</v>
      </c>
      <c r="I7814" s="85">
        <v>1</v>
      </c>
      <c r="J7814" s="88">
        <v>51.828877967222716</v>
      </c>
      <c r="K7814" s="146">
        <v>117.00430476139046</v>
      </c>
      <c r="L7814" s="147">
        <v>2.8287980742460628E-7</v>
      </c>
      <c r="M7814" s="147">
        <v>6.7154823516825797</v>
      </c>
      <c r="N7814" s="87">
        <v>722.30654149677775</v>
      </c>
      <c r="O7814" s="88">
        <v>47.047243533375386</v>
      </c>
      <c r="P7814" s="89">
        <v>65.134732735333074</v>
      </c>
    </row>
    <row r="7815" spans="1:16">
      <c r="A7815" s="75" t="s">
        <v>15245</v>
      </c>
      <c r="B7815" s="85">
        <v>7811</v>
      </c>
      <c r="C7815" s="85">
        <v>10150</v>
      </c>
      <c r="D7815" s="85">
        <v>7811</v>
      </c>
      <c r="E7815" s="86" t="s">
        <v>15246</v>
      </c>
      <c r="F7815" s="85" t="s">
        <v>55</v>
      </c>
      <c r="G7815" s="86" t="s">
        <v>8048</v>
      </c>
      <c r="H7815" s="85" t="s">
        <v>1073</v>
      </c>
      <c r="I7815" s="85">
        <v>1</v>
      </c>
      <c r="J7815" s="88">
        <v>51.646377957134469</v>
      </c>
      <c r="K7815" s="146">
        <v>116.78496623380215</v>
      </c>
      <c r="L7815" s="147">
        <v>2.8204154497471627E-7</v>
      </c>
      <c r="M7815" s="147">
        <v>6.7018893026173956</v>
      </c>
      <c r="N7815" s="87">
        <v>720.21664477237482</v>
      </c>
      <c r="O7815" s="88">
        <v>46.934248719758479</v>
      </c>
      <c r="P7815" s="89">
        <v>65.166848142744726</v>
      </c>
    </row>
    <row r="7816" spans="1:16">
      <c r="A7816" s="75" t="s">
        <v>8050</v>
      </c>
      <c r="B7816" s="85">
        <v>7812</v>
      </c>
      <c r="C7816" s="85">
        <v>5396</v>
      </c>
      <c r="D7816" s="85">
        <v>7812</v>
      </c>
      <c r="E7816" s="86" t="s">
        <v>8051</v>
      </c>
      <c r="F7816" s="85" t="s">
        <v>232</v>
      </c>
      <c r="G7816" s="86" t="s">
        <v>8051</v>
      </c>
      <c r="H7816" s="85" t="s">
        <v>1073</v>
      </c>
      <c r="I7816" s="85">
        <v>1</v>
      </c>
      <c r="J7816" s="88">
        <v>52.527340072176202</v>
      </c>
      <c r="K7816" s="146">
        <v>130.34119326961905</v>
      </c>
      <c r="L7816" s="147">
        <v>2.8949131292073352E-7</v>
      </c>
      <c r="M7816" s="147">
        <v>7.017384911834549</v>
      </c>
      <c r="N7816" s="87">
        <v>738.24384006696414</v>
      </c>
      <c r="O7816" s="88">
        <v>48.429222639270193</v>
      </c>
      <c r="P7816" s="89">
        <v>65.600578035134447</v>
      </c>
    </row>
    <row r="7817" spans="1:16">
      <c r="A7817" s="75" t="s">
        <v>8052</v>
      </c>
      <c r="B7817" s="85">
        <v>7813</v>
      </c>
      <c r="C7817" s="85">
        <v>5397</v>
      </c>
      <c r="D7817" s="85">
        <v>7813</v>
      </c>
      <c r="E7817" s="86" t="s">
        <v>8051</v>
      </c>
      <c r="F7817" s="85" t="s">
        <v>38</v>
      </c>
      <c r="G7817" s="86" t="s">
        <v>8051</v>
      </c>
      <c r="H7817" s="85" t="s">
        <v>1073</v>
      </c>
      <c r="I7817" s="85">
        <v>1</v>
      </c>
      <c r="J7817" s="88">
        <v>54.835224410810419</v>
      </c>
      <c r="K7817" s="146">
        <v>133.11493532275952</v>
      </c>
      <c r="L7817" s="147">
        <v>3.0009193030606381E-7</v>
      </c>
      <c r="M7817" s="147">
        <v>7.1892818067260311</v>
      </c>
      <c r="N7817" s="87">
        <v>764.67255049433686</v>
      </c>
      <c r="O7817" s="88">
        <v>49.85814837229983</v>
      </c>
      <c r="P7817" s="89">
        <v>65.201959113176088</v>
      </c>
    </row>
    <row r="7818" spans="1:16">
      <c r="A7818" s="75" t="s">
        <v>15247</v>
      </c>
      <c r="B7818" s="85">
        <v>7814</v>
      </c>
      <c r="C7818" s="85">
        <v>10151</v>
      </c>
      <c r="D7818" s="85">
        <v>7814</v>
      </c>
      <c r="E7818" s="86" t="s">
        <v>15248</v>
      </c>
      <c r="F7818" s="85" t="s">
        <v>55</v>
      </c>
      <c r="G7818" s="86" t="s">
        <v>8051</v>
      </c>
      <c r="H7818" s="85" t="s">
        <v>1073</v>
      </c>
      <c r="I7818" s="85">
        <v>1</v>
      </c>
      <c r="J7818" s="88">
        <v>54.277110284316898</v>
      </c>
      <c r="K7818" s="146">
        <v>132.44416313665289</v>
      </c>
      <c r="L7818" s="147">
        <v>2.9752839009164989E-7</v>
      </c>
      <c r="M7818" s="147">
        <v>7.1477120955696822</v>
      </c>
      <c r="N7818" s="87">
        <v>758.28131312268852</v>
      </c>
      <c r="O7818" s="88">
        <v>49.51259221770249</v>
      </c>
      <c r="P7818" s="89">
        <v>65.295809564136576</v>
      </c>
    </row>
    <row r="7819" spans="1:16">
      <c r="A7819" s="75" t="s">
        <v>8053</v>
      </c>
      <c r="B7819" s="85">
        <v>7815</v>
      </c>
      <c r="C7819" s="85">
        <v>5398</v>
      </c>
      <c r="D7819" s="85">
        <v>7815</v>
      </c>
      <c r="E7819" s="86" t="s">
        <v>8054</v>
      </c>
      <c r="F7819" s="85" t="s">
        <v>55</v>
      </c>
      <c r="G7819" s="86" t="s">
        <v>8055</v>
      </c>
      <c r="H7819" s="85" t="s">
        <v>1</v>
      </c>
      <c r="I7819" s="85">
        <v>1</v>
      </c>
      <c r="J7819" s="88">
        <v>0</v>
      </c>
      <c r="K7819" s="146">
        <v>0</v>
      </c>
      <c r="L7819" s="147">
        <v>0</v>
      </c>
      <c r="M7819" s="147">
        <v>0</v>
      </c>
      <c r="N7819" s="87">
        <v>0</v>
      </c>
      <c r="O7819" s="88">
        <v>0</v>
      </c>
      <c r="P7819" s="89" t="e">
        <v>#DIV/0!</v>
      </c>
    </row>
    <row r="7820" spans="1:16">
      <c r="A7820" s="75" t="s">
        <v>15249</v>
      </c>
      <c r="B7820" s="85">
        <v>7816</v>
      </c>
      <c r="C7820" s="85">
        <v>10152</v>
      </c>
      <c r="D7820" s="85">
        <v>7816</v>
      </c>
      <c r="E7820" s="86" t="s">
        <v>15250</v>
      </c>
      <c r="F7820" s="85" t="s">
        <v>55</v>
      </c>
      <c r="G7820" s="86" t="s">
        <v>8055</v>
      </c>
      <c r="H7820" s="85" t="s">
        <v>1</v>
      </c>
      <c r="I7820" s="85">
        <v>1</v>
      </c>
      <c r="J7820" s="88">
        <v>1.042990511157545E-2</v>
      </c>
      <c r="K7820" s="146">
        <v>1.1443263084576601E-2</v>
      </c>
      <c r="L7820" s="147">
        <v>5.075043478044329E-11</v>
      </c>
      <c r="M7820" s="147">
        <v>1.4681241205296771E-3</v>
      </c>
      <c r="N7820" s="87">
        <v>0.15958281295992319</v>
      </c>
      <c r="O7820" s="88">
        <v>9.4529209345189588E-3</v>
      </c>
      <c r="P7820" s="89">
        <v>59.235206844567386</v>
      </c>
    </row>
    <row r="7821" spans="1:16">
      <c r="A7821" s="75" t="s">
        <v>8056</v>
      </c>
      <c r="B7821" s="85">
        <v>7817</v>
      </c>
      <c r="C7821" s="85">
        <v>5399</v>
      </c>
      <c r="D7821" s="85">
        <v>7817</v>
      </c>
      <c r="E7821" s="86" t="s">
        <v>8057</v>
      </c>
      <c r="F7821" s="85" t="s">
        <v>32</v>
      </c>
      <c r="G7821" s="86" t="s">
        <v>8058</v>
      </c>
      <c r="H7821" s="85" t="s">
        <v>1</v>
      </c>
      <c r="I7821" s="85">
        <v>1</v>
      </c>
      <c r="J7821" s="88">
        <v>0.5734715943977986</v>
      </c>
      <c r="K7821" s="146">
        <v>0.58771725524821639</v>
      </c>
      <c r="L7821" s="147">
        <v>2.7431475727699819E-9</v>
      </c>
      <c r="M7821" s="147">
        <v>2.4951896122386061E-2</v>
      </c>
      <c r="N7821" s="87">
        <v>4.6826291530131439</v>
      </c>
      <c r="O7821" s="88">
        <v>0.54664341857867227</v>
      </c>
      <c r="P7821" s="89">
        <v>116.73856731253684</v>
      </c>
    </row>
    <row r="7822" spans="1:16">
      <c r="A7822" s="75" t="s">
        <v>8059</v>
      </c>
      <c r="B7822" s="85">
        <v>7818</v>
      </c>
      <c r="C7822" s="85">
        <v>5400</v>
      </c>
      <c r="D7822" s="85">
        <v>7818</v>
      </c>
      <c r="E7822" s="86" t="s">
        <v>8057</v>
      </c>
      <c r="F7822" s="85" t="s">
        <v>38</v>
      </c>
      <c r="G7822" s="86" t="s">
        <v>8058</v>
      </c>
      <c r="H7822" s="85" t="s">
        <v>1</v>
      </c>
      <c r="I7822" s="85">
        <v>1</v>
      </c>
      <c r="J7822" s="88">
        <v>0.8766577998827032</v>
      </c>
      <c r="K7822" s="146">
        <v>1.0159864445886861</v>
      </c>
      <c r="L7822" s="147">
        <v>4.2398603507940276E-9</v>
      </c>
      <c r="M7822" s="147">
        <v>4.3594401548070282E-2</v>
      </c>
      <c r="N7822" s="87">
        <v>7.8491810151712729</v>
      </c>
      <c r="O7822" s="88">
        <v>0.79788045932405238</v>
      </c>
      <c r="P7822" s="89">
        <v>101.65142806387964</v>
      </c>
    </row>
    <row r="7823" spans="1:16">
      <c r="A7823" s="75" t="s">
        <v>15251</v>
      </c>
      <c r="B7823" s="85">
        <v>7819</v>
      </c>
      <c r="C7823" s="85">
        <v>10153</v>
      </c>
      <c r="D7823" s="85">
        <v>7819</v>
      </c>
      <c r="E7823" s="86" t="s">
        <v>15252</v>
      </c>
      <c r="F7823" s="85" t="s">
        <v>55</v>
      </c>
      <c r="G7823" s="86" t="s">
        <v>8058</v>
      </c>
      <c r="H7823" s="85" t="s">
        <v>1</v>
      </c>
      <c r="I7823" s="85">
        <v>1</v>
      </c>
      <c r="J7823" s="88">
        <v>0.88709528873512122</v>
      </c>
      <c r="K7823" s="146">
        <v>1.0275805963505695</v>
      </c>
      <c r="L7823" s="147">
        <v>4.289794493000471E-9</v>
      </c>
      <c r="M7823" s="147">
        <v>4.5203719367703982E-2</v>
      </c>
      <c r="N7823" s="87">
        <v>8.017979229548736</v>
      </c>
      <c r="O7823" s="88">
        <v>0.80753170486764814</v>
      </c>
      <c r="P7823" s="89">
        <v>100.7151155856882</v>
      </c>
    </row>
    <row r="7824" spans="1:16">
      <c r="A7824" s="75" t="s">
        <v>8060</v>
      </c>
      <c r="B7824" s="85">
        <v>7820</v>
      </c>
      <c r="C7824" s="85">
        <v>5401</v>
      </c>
      <c r="D7824" s="85">
        <v>7820</v>
      </c>
      <c r="E7824" s="86" t="s">
        <v>8061</v>
      </c>
      <c r="F7824" s="85" t="s">
        <v>32</v>
      </c>
      <c r="G7824" s="86" t="s">
        <v>8062</v>
      </c>
      <c r="H7824" s="85" t="s">
        <v>1</v>
      </c>
      <c r="I7824" s="85">
        <v>1</v>
      </c>
      <c r="J7824" s="88">
        <v>0.96408096855147818</v>
      </c>
      <c r="K7824" s="146">
        <v>0.92612342323376728</v>
      </c>
      <c r="L7824" s="147">
        <v>4.8998476209251163E-9</v>
      </c>
      <c r="M7824" s="147">
        <v>5.6036120110166801E-2</v>
      </c>
      <c r="N7824" s="87">
        <v>8.1913752340977268</v>
      </c>
      <c r="O7824" s="88">
        <v>0.91074882194203499</v>
      </c>
      <c r="P7824" s="89">
        <v>111.18387278254788</v>
      </c>
    </row>
    <row r="7825" spans="1:16">
      <c r="A7825" s="75" t="s">
        <v>8063</v>
      </c>
      <c r="B7825" s="85">
        <v>7821</v>
      </c>
      <c r="C7825" s="85">
        <v>5402</v>
      </c>
      <c r="D7825" s="85">
        <v>7821</v>
      </c>
      <c r="E7825" s="86" t="s">
        <v>8061</v>
      </c>
      <c r="F7825" s="85" t="s">
        <v>38</v>
      </c>
      <c r="G7825" s="86" t="s">
        <v>8062</v>
      </c>
      <c r="H7825" s="85" t="s">
        <v>1</v>
      </c>
      <c r="I7825" s="85">
        <v>1</v>
      </c>
      <c r="J7825" s="88">
        <v>1.359049070741565</v>
      </c>
      <c r="K7825" s="146">
        <v>1.4521030602206575</v>
      </c>
      <c r="L7825" s="147">
        <v>6.7936865552476599E-9</v>
      </c>
      <c r="M7825" s="147">
        <v>8.4581867373207525E-2</v>
      </c>
      <c r="N7825" s="87">
        <v>12.4934495473584</v>
      </c>
      <c r="O7825" s="88">
        <v>1.2471855071611111</v>
      </c>
      <c r="P7825" s="89">
        <v>99.827153616257604</v>
      </c>
    </row>
    <row r="7826" spans="1:16">
      <c r="A7826" s="75" t="s">
        <v>15253</v>
      </c>
      <c r="B7826" s="85">
        <v>7822</v>
      </c>
      <c r="C7826" s="85">
        <v>10154</v>
      </c>
      <c r="D7826" s="85">
        <v>7822</v>
      </c>
      <c r="E7826" s="86" t="s">
        <v>15254</v>
      </c>
      <c r="F7826" s="85" t="s">
        <v>55</v>
      </c>
      <c r="G7826" s="86" t="s">
        <v>8062</v>
      </c>
      <c r="H7826" s="85" t="s">
        <v>1</v>
      </c>
      <c r="I7826" s="85">
        <v>1</v>
      </c>
      <c r="J7826" s="88">
        <v>1.368714041872964</v>
      </c>
      <c r="K7826" s="146">
        <v>1.4628747943267171</v>
      </c>
      <c r="L7826" s="147">
        <v>6.8402781320437698E-9</v>
      </c>
      <c r="M7826" s="147">
        <v>8.6107830739626315E-2</v>
      </c>
      <c r="N7826" s="87">
        <v>12.65269019921449</v>
      </c>
      <c r="O7826" s="88">
        <v>1.256119637047445</v>
      </c>
      <c r="P7826" s="89">
        <v>99.276882407618572</v>
      </c>
    </row>
    <row r="7827" spans="1:16">
      <c r="A7827" s="75" t="s">
        <v>8064</v>
      </c>
      <c r="B7827" s="85">
        <v>7823</v>
      </c>
      <c r="C7827" s="85">
        <v>5403</v>
      </c>
      <c r="D7827" s="85">
        <v>7823</v>
      </c>
      <c r="E7827" s="86" t="s">
        <v>8065</v>
      </c>
      <c r="F7827" s="85" t="s">
        <v>32</v>
      </c>
      <c r="G7827" s="86" t="s">
        <v>8066</v>
      </c>
      <c r="H7827" s="85" t="s">
        <v>1</v>
      </c>
      <c r="I7827" s="85">
        <v>1</v>
      </c>
      <c r="J7827" s="88">
        <v>0.99085370491002411</v>
      </c>
      <c r="K7827" s="146">
        <v>0.98735245766822655</v>
      </c>
      <c r="L7827" s="147">
        <v>5.3159721064924824E-9</v>
      </c>
      <c r="M7827" s="147">
        <v>6.3195924933647188E-2</v>
      </c>
      <c r="N7827" s="87">
        <v>8.6759575792095855</v>
      </c>
      <c r="O7827" s="88">
        <v>0.93271302349739571</v>
      </c>
      <c r="P7827" s="89">
        <v>107.50548455106319</v>
      </c>
    </row>
    <row r="7828" spans="1:16">
      <c r="A7828" s="75" t="s">
        <v>8067</v>
      </c>
      <c r="B7828" s="85">
        <v>7824</v>
      </c>
      <c r="C7828" s="85">
        <v>5404</v>
      </c>
      <c r="D7828" s="85">
        <v>7824</v>
      </c>
      <c r="E7828" s="86" t="s">
        <v>8065</v>
      </c>
      <c r="F7828" s="85" t="s">
        <v>38</v>
      </c>
      <c r="G7828" s="86" t="s">
        <v>8066</v>
      </c>
      <c r="H7828" s="85" t="s">
        <v>1</v>
      </c>
      <c r="I7828" s="85">
        <v>1</v>
      </c>
      <c r="J7828" s="88">
        <v>1.376333801373999</v>
      </c>
      <c r="K7828" s="146">
        <v>1.5061753951721595</v>
      </c>
      <c r="L7828" s="147">
        <v>7.188056963642581E-9</v>
      </c>
      <c r="M7828" s="147">
        <v>9.1005127313025E-2</v>
      </c>
      <c r="N7828" s="87">
        <v>12.918682145353239</v>
      </c>
      <c r="O7828" s="88">
        <v>1.260485239476224</v>
      </c>
      <c r="P7828" s="89">
        <v>97.570729374250604</v>
      </c>
    </row>
    <row r="7829" spans="1:16">
      <c r="A7829" s="75" t="s">
        <v>15255</v>
      </c>
      <c r="B7829" s="85">
        <v>7825</v>
      </c>
      <c r="C7829" s="85">
        <v>10155</v>
      </c>
      <c r="D7829" s="85">
        <v>7825</v>
      </c>
      <c r="E7829" s="86" t="s">
        <v>15256</v>
      </c>
      <c r="F7829" s="85" t="s">
        <v>55</v>
      </c>
      <c r="G7829" s="86" t="s">
        <v>8066</v>
      </c>
      <c r="H7829" s="85" t="s">
        <v>1</v>
      </c>
      <c r="I7829" s="85">
        <v>1</v>
      </c>
      <c r="J7829" s="88">
        <v>1.386078631963789</v>
      </c>
      <c r="K7829" s="146">
        <v>1.5170073663987522</v>
      </c>
      <c r="L7829" s="147">
        <v>7.234831642016717E-9</v>
      </c>
      <c r="M7829" s="147">
        <v>9.2537290093439376E-2</v>
      </c>
      <c r="N7829" s="87">
        <v>13.078422337238839</v>
      </c>
      <c r="O7829" s="88">
        <v>1.2694922972085909</v>
      </c>
      <c r="P7829" s="89">
        <v>97.067693982775182</v>
      </c>
    </row>
    <row r="7830" spans="1:16">
      <c r="A7830" s="75" t="s">
        <v>8068</v>
      </c>
      <c r="B7830" s="85">
        <v>7826</v>
      </c>
      <c r="C7830" s="85">
        <v>5405</v>
      </c>
      <c r="D7830" s="85">
        <v>7826</v>
      </c>
      <c r="E7830" s="86" t="s">
        <v>8069</v>
      </c>
      <c r="F7830" s="85" t="s">
        <v>32</v>
      </c>
      <c r="G7830" s="86" t="s">
        <v>8070</v>
      </c>
      <c r="H7830" s="85" t="s">
        <v>1</v>
      </c>
      <c r="I7830" s="85">
        <v>1</v>
      </c>
      <c r="J7830" s="88">
        <v>0.90161125038154177</v>
      </c>
      <c r="K7830" s="146">
        <v>0.78325567622002989</v>
      </c>
      <c r="L7830" s="147">
        <v>3.9288904879345904E-9</v>
      </c>
      <c r="M7830" s="147">
        <v>3.9329908855379243E-2</v>
      </c>
      <c r="N7830" s="87">
        <v>7.0606830955033839</v>
      </c>
      <c r="O7830" s="88">
        <v>0.85949901831286568</v>
      </c>
      <c r="P7830" s="89">
        <v>121.73029247839207</v>
      </c>
    </row>
    <row r="7831" spans="1:16">
      <c r="A7831" s="75" t="s">
        <v>8071</v>
      </c>
      <c r="B7831" s="85">
        <v>7827</v>
      </c>
      <c r="C7831" s="85">
        <v>5406</v>
      </c>
      <c r="D7831" s="85">
        <v>7827</v>
      </c>
      <c r="E7831" s="86" t="s">
        <v>8069</v>
      </c>
      <c r="F7831" s="85" t="s">
        <v>38</v>
      </c>
      <c r="G7831" s="86" t="s">
        <v>8070</v>
      </c>
      <c r="H7831" s="85" t="s">
        <v>1</v>
      </c>
      <c r="I7831" s="85">
        <v>1</v>
      </c>
      <c r="J7831" s="88">
        <v>1.3187180325992129</v>
      </c>
      <c r="K7831" s="146">
        <v>1.3259342786671557</v>
      </c>
      <c r="L7831" s="147">
        <v>5.8734889356595256E-9</v>
      </c>
      <c r="M7831" s="147">
        <v>6.9594260846966877E-2</v>
      </c>
      <c r="N7831" s="87">
        <v>11.501240152037131</v>
      </c>
      <c r="O7831" s="88">
        <v>1.216152798425842</v>
      </c>
      <c r="P7831" s="89">
        <v>105.74101421666548</v>
      </c>
    </row>
    <row r="7832" spans="1:16">
      <c r="A7832" s="75" t="s">
        <v>15257</v>
      </c>
      <c r="B7832" s="85">
        <v>7828</v>
      </c>
      <c r="C7832" s="85">
        <v>10156</v>
      </c>
      <c r="D7832" s="85">
        <v>7828</v>
      </c>
      <c r="E7832" s="86" t="s">
        <v>15258</v>
      </c>
      <c r="F7832" s="85" t="s">
        <v>55</v>
      </c>
      <c r="G7832" s="86" t="s">
        <v>8070</v>
      </c>
      <c r="H7832" s="85" t="s">
        <v>1</v>
      </c>
      <c r="I7832" s="85">
        <v>1</v>
      </c>
      <c r="J7832" s="88">
        <v>1.3281966649943771</v>
      </c>
      <c r="K7832" s="146">
        <v>1.3365654594919683</v>
      </c>
      <c r="L7832" s="147">
        <v>5.9196532754402654E-9</v>
      </c>
      <c r="M7832" s="147">
        <v>7.1105758914063205E-2</v>
      </c>
      <c r="N7832" s="87">
        <v>11.6593152104911</v>
      </c>
      <c r="O7832" s="88">
        <v>1.2249167633381051</v>
      </c>
      <c r="P7832" s="89">
        <v>105.05906575335746</v>
      </c>
    </row>
    <row r="7833" spans="1:16">
      <c r="A7833" s="75" t="s">
        <v>8072</v>
      </c>
      <c r="B7833" s="85">
        <v>7829</v>
      </c>
      <c r="C7833" s="85">
        <v>5407</v>
      </c>
      <c r="D7833" s="85">
        <v>7829</v>
      </c>
      <c r="E7833" s="86" t="s">
        <v>8073</v>
      </c>
      <c r="F7833" s="85" t="s">
        <v>32</v>
      </c>
      <c r="G7833" s="86" t="s">
        <v>8074</v>
      </c>
      <c r="H7833" s="85" t="s">
        <v>1</v>
      </c>
      <c r="I7833" s="85">
        <v>1</v>
      </c>
      <c r="J7833" s="88">
        <v>0.61650506539482031</v>
      </c>
      <c r="K7833" s="146">
        <v>0.66084640791953009</v>
      </c>
      <c r="L7833" s="147">
        <v>2.8597087557585811E-9</v>
      </c>
      <c r="M7833" s="147">
        <v>3.3530977386489892E-2</v>
      </c>
      <c r="N7833" s="87">
        <v>5.8422033188583926</v>
      </c>
      <c r="O7833" s="88">
        <v>0.58105825641971276</v>
      </c>
      <c r="P7833" s="89">
        <v>99.458752923589728</v>
      </c>
    </row>
    <row r="7834" spans="1:16">
      <c r="A7834" s="75" t="s">
        <v>8075</v>
      </c>
      <c r="B7834" s="85">
        <v>7830</v>
      </c>
      <c r="C7834" s="85">
        <v>5408</v>
      </c>
      <c r="D7834" s="85">
        <v>7830</v>
      </c>
      <c r="E7834" s="86" t="s">
        <v>8073</v>
      </c>
      <c r="F7834" s="85" t="s">
        <v>38</v>
      </c>
      <c r="G7834" s="86" t="s">
        <v>8074</v>
      </c>
      <c r="H7834" s="85" t="s">
        <v>1</v>
      </c>
      <c r="I7834" s="85">
        <v>1</v>
      </c>
      <c r="J7834" s="88">
        <v>0.93122932953322224</v>
      </c>
      <c r="K7834" s="146">
        <v>1.0896659442943732</v>
      </c>
      <c r="L7834" s="147">
        <v>4.351385861582619E-9</v>
      </c>
      <c r="M7834" s="147">
        <v>5.3105500449046113E-2</v>
      </c>
      <c r="N7834" s="87">
        <v>9.1608669096519044</v>
      </c>
      <c r="O7834" s="88">
        <v>0.84280928427390933</v>
      </c>
      <c r="P7834" s="89">
        <v>92.001040140199393</v>
      </c>
    </row>
    <row r="7835" spans="1:16">
      <c r="A7835" s="75" t="s">
        <v>15259</v>
      </c>
      <c r="B7835" s="85">
        <v>7831</v>
      </c>
      <c r="C7835" s="85">
        <v>10157</v>
      </c>
      <c r="D7835" s="85">
        <v>7831</v>
      </c>
      <c r="E7835" s="86" t="s">
        <v>15260</v>
      </c>
      <c r="F7835" s="85" t="s">
        <v>55</v>
      </c>
      <c r="G7835" s="86" t="s">
        <v>8074</v>
      </c>
      <c r="H7835" s="85" t="s">
        <v>1</v>
      </c>
      <c r="I7835" s="85">
        <v>1</v>
      </c>
      <c r="J7835" s="88">
        <v>0.94156970386637262</v>
      </c>
      <c r="K7835" s="146">
        <v>1.1012554638482506</v>
      </c>
      <c r="L7835" s="147">
        <v>4.4013623884656758E-9</v>
      </c>
      <c r="M7835" s="147">
        <v>5.4706973582890679E-2</v>
      </c>
      <c r="N7835" s="87">
        <v>9.3283848170171719</v>
      </c>
      <c r="O7835" s="88">
        <v>0.85237203479123391</v>
      </c>
      <c r="P7835" s="89">
        <v>91.374021495801344</v>
      </c>
    </row>
    <row r="7836" spans="1:16">
      <c r="A7836" s="75" t="s">
        <v>8079</v>
      </c>
      <c r="B7836" s="85">
        <v>7832</v>
      </c>
      <c r="C7836" s="85">
        <v>5410</v>
      </c>
      <c r="D7836" s="85">
        <v>7832</v>
      </c>
      <c r="E7836" s="86" t="s">
        <v>8077</v>
      </c>
      <c r="F7836" s="85" t="s">
        <v>1341</v>
      </c>
      <c r="G7836" s="86" t="s">
        <v>8080</v>
      </c>
      <c r="H7836" s="85" t="s">
        <v>1</v>
      </c>
      <c r="I7836" s="85">
        <v>1</v>
      </c>
      <c r="J7836" s="88">
        <v>6.3158377351715176</v>
      </c>
      <c r="K7836" s="146">
        <v>-4.2076258785885781</v>
      </c>
      <c r="L7836" s="147">
        <v>1.9811576600878529E-7</v>
      </c>
      <c r="M7836" s="147">
        <v>0.30383569634615931</v>
      </c>
      <c r="N7836" s="87">
        <v>40.273127921749513</v>
      </c>
      <c r="O7836" s="88">
        <v>2.443841192428704</v>
      </c>
      <c r="P7836" s="89">
        <v>60.681683259792365</v>
      </c>
    </row>
    <row r="7837" spans="1:16">
      <c r="A7837" s="75" t="s">
        <v>8082</v>
      </c>
      <c r="B7837" s="85">
        <v>7833</v>
      </c>
      <c r="C7837" s="85">
        <v>5412</v>
      </c>
      <c r="D7837" s="85">
        <v>7833</v>
      </c>
      <c r="E7837" s="86" t="s">
        <v>8077</v>
      </c>
      <c r="F7837" s="85" t="s">
        <v>38</v>
      </c>
      <c r="G7837" s="86" t="s">
        <v>8080</v>
      </c>
      <c r="H7837" s="85" t="s">
        <v>1</v>
      </c>
      <c r="I7837" s="85">
        <v>1</v>
      </c>
      <c r="J7837" s="88">
        <v>2.8386914235070111</v>
      </c>
      <c r="K7837" s="146">
        <v>5.4849309582831101</v>
      </c>
      <c r="L7837" s="147">
        <v>5.3560266925592887E-8</v>
      </c>
      <c r="M7837" s="147">
        <v>0.17129072821800451</v>
      </c>
      <c r="N7837" s="87">
        <v>22.99725937227775</v>
      </c>
      <c r="O7837" s="88">
        <v>2.109568899526796</v>
      </c>
      <c r="P7837" s="89">
        <v>91.731317431232455</v>
      </c>
    </row>
    <row r="7838" spans="1:16">
      <c r="A7838" s="75" t="s">
        <v>8084</v>
      </c>
      <c r="B7838" s="85">
        <v>7834</v>
      </c>
      <c r="C7838" s="85">
        <v>5414</v>
      </c>
      <c r="D7838" s="85">
        <v>7834</v>
      </c>
      <c r="E7838" s="86" t="s">
        <v>8077</v>
      </c>
      <c r="F7838" s="85" t="s">
        <v>238</v>
      </c>
      <c r="G7838" s="86" t="s">
        <v>8080</v>
      </c>
      <c r="H7838" s="85" t="s">
        <v>1</v>
      </c>
      <c r="I7838" s="85">
        <v>1</v>
      </c>
      <c r="J7838" s="88">
        <v>9.6080693415501734</v>
      </c>
      <c r="K7838" s="146">
        <v>34.441656088894803</v>
      </c>
      <c r="L7838" s="147">
        <v>1.690428144981233E-7</v>
      </c>
      <c r="M7838" s="147">
        <v>0.36819529442469601</v>
      </c>
      <c r="N7838" s="87">
        <v>76.142505613953617</v>
      </c>
      <c r="O7838" s="88">
        <v>6.0975015596612394</v>
      </c>
      <c r="P7838" s="89">
        <v>80.080127525299517</v>
      </c>
    </row>
    <row r="7839" spans="1:16">
      <c r="A7839" s="75" t="s">
        <v>15261</v>
      </c>
      <c r="B7839" s="85">
        <v>7835</v>
      </c>
      <c r="C7839" s="85">
        <v>10158</v>
      </c>
      <c r="D7839" s="85">
        <v>7835</v>
      </c>
      <c r="E7839" s="86" t="s">
        <v>15262</v>
      </c>
      <c r="F7839" s="85" t="s">
        <v>55</v>
      </c>
      <c r="G7839" s="86" t="s">
        <v>8080</v>
      </c>
      <c r="H7839" s="85" t="s">
        <v>1</v>
      </c>
      <c r="I7839" s="85">
        <v>1</v>
      </c>
      <c r="J7839" s="88">
        <v>4.6008883289892424</v>
      </c>
      <c r="K7839" s="146">
        <v>12.888903606035948</v>
      </c>
      <c r="L7839" s="147">
        <v>8.3344887138179512E-8</v>
      </c>
      <c r="M7839" s="147">
        <v>0.2262361365852652</v>
      </c>
      <c r="N7839" s="87">
        <v>37.054788944407022</v>
      </c>
      <c r="O7839" s="88">
        <v>3.1563804845993269</v>
      </c>
      <c r="P7839" s="89">
        <v>85.181445489672512</v>
      </c>
    </row>
    <row r="7840" spans="1:16">
      <c r="A7840" s="75" t="s">
        <v>8088</v>
      </c>
      <c r="B7840" s="85">
        <v>7836</v>
      </c>
      <c r="C7840" s="85">
        <v>5416</v>
      </c>
      <c r="D7840" s="85">
        <v>7836</v>
      </c>
      <c r="E7840" s="86" t="s">
        <v>8086</v>
      </c>
      <c r="F7840" s="85" t="s">
        <v>38</v>
      </c>
      <c r="G7840" s="86" t="s">
        <v>8089</v>
      </c>
      <c r="H7840" s="85" t="s">
        <v>1</v>
      </c>
      <c r="I7840" s="85">
        <v>1</v>
      </c>
      <c r="J7840" s="88">
        <v>0.58736217107335498</v>
      </c>
      <c r="K7840" s="146">
        <v>1.131086322596665</v>
      </c>
      <c r="L7840" s="147">
        <v>1.376460881646093E-7</v>
      </c>
      <c r="M7840" s="147">
        <v>5.5139930340869642E-3</v>
      </c>
      <c r="N7840" s="87">
        <v>0.61695893934128454</v>
      </c>
      <c r="O7840" s="88">
        <v>3.7575771364060942E-2</v>
      </c>
      <c r="P7840" s="89">
        <v>60.90481710854192</v>
      </c>
    </row>
    <row r="7841" spans="1:16">
      <c r="A7841" s="75" t="s">
        <v>8091</v>
      </c>
      <c r="B7841" s="85">
        <v>7837</v>
      </c>
      <c r="C7841" s="85">
        <v>5418</v>
      </c>
      <c r="D7841" s="85">
        <v>7837</v>
      </c>
      <c r="E7841" s="86" t="s">
        <v>8086</v>
      </c>
      <c r="F7841" s="85" t="s">
        <v>238</v>
      </c>
      <c r="G7841" s="86" t="s">
        <v>8089</v>
      </c>
      <c r="H7841" s="85" t="s">
        <v>1</v>
      </c>
      <c r="I7841" s="85">
        <v>1</v>
      </c>
      <c r="J7841" s="88">
        <v>1.40299023579604</v>
      </c>
      <c r="K7841" s="146">
        <v>1.532665159643527</v>
      </c>
      <c r="L7841" s="147">
        <v>1.4244672560933299E-7</v>
      </c>
      <c r="M7841" s="147">
        <v>5.5297739537945286E-3</v>
      </c>
      <c r="N7841" s="87">
        <v>0.62413154688005579</v>
      </c>
      <c r="O7841" s="88">
        <v>0.80534068697259897</v>
      </c>
      <c r="P7841" s="89">
        <v>1290.3380561331689</v>
      </c>
    </row>
    <row r="7842" spans="1:16">
      <c r="A7842" s="75" t="s">
        <v>15263</v>
      </c>
      <c r="B7842" s="85">
        <v>7838</v>
      </c>
      <c r="C7842" s="85">
        <v>10159</v>
      </c>
      <c r="D7842" s="85">
        <v>7838</v>
      </c>
      <c r="E7842" s="86" t="s">
        <v>15264</v>
      </c>
      <c r="F7842" s="85" t="s">
        <v>55</v>
      </c>
      <c r="G7842" s="86" t="s">
        <v>8089</v>
      </c>
      <c r="H7842" s="85" t="s">
        <v>1</v>
      </c>
      <c r="I7842" s="85">
        <v>1</v>
      </c>
      <c r="J7842" s="88">
        <v>0.62532384292654331</v>
      </c>
      <c r="K7842" s="146">
        <v>1.179989559045846</v>
      </c>
      <c r="L7842" s="147">
        <v>1.378619409545188E-7</v>
      </c>
      <c r="M7842" s="147">
        <v>1.0163806082145449E-2</v>
      </c>
      <c r="N7842" s="87">
        <v>1.124713932932657</v>
      </c>
      <c r="O7842" s="88">
        <v>7.2150349382773815E-2</v>
      </c>
      <c r="P7842" s="89">
        <v>64.149956064511443</v>
      </c>
    </row>
    <row r="7843" spans="1:16">
      <c r="A7843" s="75" t="s">
        <v>8092</v>
      </c>
      <c r="B7843" s="85">
        <v>7839</v>
      </c>
      <c r="C7843" s="85">
        <v>5419</v>
      </c>
      <c r="D7843" s="85">
        <v>7839</v>
      </c>
      <c r="E7843" s="86" t="s">
        <v>8093</v>
      </c>
      <c r="F7843" s="85" t="s">
        <v>38</v>
      </c>
      <c r="G7843" s="86" t="s">
        <v>8094</v>
      </c>
      <c r="H7843" s="85" t="s">
        <v>1</v>
      </c>
      <c r="I7843" s="85">
        <v>1</v>
      </c>
      <c r="J7843" s="88">
        <v>1.156309554896175</v>
      </c>
      <c r="K7843" s="146">
        <v>2.418500030938993</v>
      </c>
      <c r="L7843" s="147">
        <v>1.2066491612927781E-8</v>
      </c>
      <c r="M7843" s="147">
        <v>5.9569471343924887E-2</v>
      </c>
      <c r="N7843" s="87">
        <v>9.8479354881317853</v>
      </c>
      <c r="O7843" s="88">
        <v>0.64011767269427988</v>
      </c>
      <c r="P7843" s="89">
        <v>65.000189477857177</v>
      </c>
    </row>
    <row r="7844" spans="1:16">
      <c r="A7844" s="75" t="s">
        <v>8097</v>
      </c>
      <c r="B7844" s="85">
        <v>7840</v>
      </c>
      <c r="C7844" s="85">
        <v>5421</v>
      </c>
      <c r="D7844" s="85">
        <v>7840</v>
      </c>
      <c r="E7844" s="86" t="s">
        <v>8093</v>
      </c>
      <c r="F7844" s="85" t="s">
        <v>238</v>
      </c>
      <c r="G7844" s="86" t="s">
        <v>8094</v>
      </c>
      <c r="H7844" s="85" t="s">
        <v>1</v>
      </c>
      <c r="I7844" s="85">
        <v>1</v>
      </c>
      <c r="J7844" s="88">
        <v>1.357461925306479</v>
      </c>
      <c r="K7844" s="146">
        <v>2.6088871081470404</v>
      </c>
      <c r="L7844" s="147">
        <v>1.3104134618428171E-8</v>
      </c>
      <c r="M7844" s="147">
        <v>5.8670064632702482E-2</v>
      </c>
      <c r="N7844" s="87">
        <v>11.95165402726443</v>
      </c>
      <c r="O7844" s="88">
        <v>0.84923359372026641</v>
      </c>
      <c r="P7844" s="89">
        <v>71.055737706510925</v>
      </c>
    </row>
    <row r="7845" spans="1:16">
      <c r="A7845" s="75" t="s">
        <v>15265</v>
      </c>
      <c r="B7845" s="85">
        <v>7841</v>
      </c>
      <c r="C7845" s="85">
        <v>10160</v>
      </c>
      <c r="D7845" s="85">
        <v>7841</v>
      </c>
      <c r="E7845" s="86" t="s">
        <v>15266</v>
      </c>
      <c r="F7845" s="85" t="s">
        <v>55</v>
      </c>
      <c r="G7845" s="86" t="s">
        <v>8094</v>
      </c>
      <c r="H7845" s="85" t="s">
        <v>1</v>
      </c>
      <c r="I7845" s="85">
        <v>1</v>
      </c>
      <c r="J7845" s="88">
        <v>1.3902699148970969</v>
      </c>
      <c r="K7845" s="146">
        <v>2.6838567535774138</v>
      </c>
      <c r="L7845" s="147">
        <v>1.327482803033571E-8</v>
      </c>
      <c r="M7845" s="147">
        <v>7.5024612591047132E-2</v>
      </c>
      <c r="N7845" s="87">
        <v>12.816420371646361</v>
      </c>
      <c r="O7845" s="88">
        <v>0.86756547900298331</v>
      </c>
      <c r="P7845" s="89">
        <v>67.69171530315046</v>
      </c>
    </row>
    <row r="7846" spans="1:16">
      <c r="A7846" s="75" t="s">
        <v>8099</v>
      </c>
      <c r="B7846" s="85">
        <v>7842</v>
      </c>
      <c r="C7846" s="85">
        <v>5423</v>
      </c>
      <c r="D7846" s="85">
        <v>7842</v>
      </c>
      <c r="E7846" s="86" t="s">
        <v>8100</v>
      </c>
      <c r="F7846" s="85" t="s">
        <v>1341</v>
      </c>
      <c r="G7846" s="86" t="s">
        <v>8101</v>
      </c>
      <c r="H7846" s="85" t="s">
        <v>1</v>
      </c>
      <c r="I7846" s="85">
        <v>1</v>
      </c>
      <c r="J7846" s="88">
        <v>0.58221735930316754</v>
      </c>
      <c r="K7846" s="146">
        <v>0.85016625807226498</v>
      </c>
      <c r="L7846" s="147">
        <v>1.9638041445981458E-8</v>
      </c>
      <c r="M7846" s="147">
        <v>2.9064168982565971E-2</v>
      </c>
      <c r="N7846" s="87">
        <v>4.0491884733274466</v>
      </c>
      <c r="O7846" s="88">
        <v>0.36600873882697638</v>
      </c>
      <c r="P7846" s="89">
        <v>90.390640306798645</v>
      </c>
    </row>
    <row r="7847" spans="1:16">
      <c r="A7847" s="75" t="s">
        <v>8104</v>
      </c>
      <c r="B7847" s="85">
        <v>7843</v>
      </c>
      <c r="C7847" s="85">
        <v>5425</v>
      </c>
      <c r="D7847" s="85">
        <v>7843</v>
      </c>
      <c r="E7847" s="86" t="s">
        <v>8100</v>
      </c>
      <c r="F7847" s="85" t="s">
        <v>38</v>
      </c>
      <c r="G7847" s="86" t="s">
        <v>8101</v>
      </c>
      <c r="H7847" s="85" t="s">
        <v>1</v>
      </c>
      <c r="I7847" s="85">
        <v>1</v>
      </c>
      <c r="J7847" s="88">
        <v>2.066482932441561</v>
      </c>
      <c r="K7847" s="146">
        <v>2.9292500506735371</v>
      </c>
      <c r="L7847" s="147">
        <v>6.297949666907201E-8</v>
      </c>
      <c r="M7847" s="147">
        <v>9.5513519480813006E-2</v>
      </c>
      <c r="N7847" s="87">
        <v>14.11695877998168</v>
      </c>
      <c r="O7847" s="88">
        <v>1.3129708082548091</v>
      </c>
      <c r="P7847" s="89">
        <v>93.006633278312435</v>
      </c>
    </row>
    <row r="7848" spans="1:16">
      <c r="A7848" s="75" t="s">
        <v>8106</v>
      </c>
      <c r="B7848" s="85">
        <v>7844</v>
      </c>
      <c r="C7848" s="85">
        <v>5427</v>
      </c>
      <c r="D7848" s="85">
        <v>7844</v>
      </c>
      <c r="E7848" s="86" t="s">
        <v>8100</v>
      </c>
      <c r="F7848" s="85" t="s">
        <v>238</v>
      </c>
      <c r="G7848" s="86" t="s">
        <v>8101</v>
      </c>
      <c r="H7848" s="85" t="s">
        <v>1</v>
      </c>
      <c r="I7848" s="85">
        <v>1</v>
      </c>
      <c r="J7848" s="88">
        <v>1.225752441307171</v>
      </c>
      <c r="K7848" s="146">
        <v>1.7199495218529088</v>
      </c>
      <c r="L7848" s="147">
        <v>3.1245732143795663E-8</v>
      </c>
      <c r="M7848" s="147">
        <v>5.0704091485615277E-2</v>
      </c>
      <c r="N7848" s="87">
        <v>9.1386162794951655</v>
      </c>
      <c r="O7848" s="88">
        <v>0.65019554908878996</v>
      </c>
      <c r="P7848" s="89">
        <v>71.148139849976062</v>
      </c>
    </row>
    <row r="7849" spans="1:16">
      <c r="A7849" s="75" t="s">
        <v>15267</v>
      </c>
      <c r="B7849" s="85">
        <v>7845</v>
      </c>
      <c r="C7849" s="85">
        <v>10161</v>
      </c>
      <c r="D7849" s="85">
        <v>7845</v>
      </c>
      <c r="E7849" s="86" t="s">
        <v>15268</v>
      </c>
      <c r="F7849" s="85" t="s">
        <v>55</v>
      </c>
      <c r="G7849" s="86" t="s">
        <v>8101</v>
      </c>
      <c r="H7849" s="85" t="s">
        <v>1</v>
      </c>
      <c r="I7849" s="85">
        <v>1</v>
      </c>
      <c r="J7849" s="88">
        <v>0.96730429344935687</v>
      </c>
      <c r="K7849" s="146">
        <v>1.3664459250724879</v>
      </c>
      <c r="L7849" s="147">
        <v>2.6583051687818169E-8</v>
      </c>
      <c r="M7849" s="147">
        <v>4.5237373801707531E-2</v>
      </c>
      <c r="N7849" s="87">
        <v>7.2570290625537783</v>
      </c>
      <c r="O7849" s="88">
        <v>0.55526381843446204</v>
      </c>
      <c r="P7849" s="89">
        <v>76.51393065236843</v>
      </c>
    </row>
    <row r="7850" spans="1:16">
      <c r="A7850" s="75" t="s">
        <v>8108</v>
      </c>
      <c r="B7850" s="85">
        <v>7846</v>
      </c>
      <c r="C7850" s="85">
        <v>5429</v>
      </c>
      <c r="D7850" s="85">
        <v>7846</v>
      </c>
      <c r="E7850" s="86" t="s">
        <v>8109</v>
      </c>
      <c r="F7850" s="85" t="s">
        <v>38</v>
      </c>
      <c r="G7850" s="86" t="s">
        <v>8110</v>
      </c>
      <c r="H7850" s="85" t="s">
        <v>1</v>
      </c>
      <c r="I7850" s="85">
        <v>1</v>
      </c>
      <c r="J7850" s="88">
        <v>1.3007043579660711</v>
      </c>
      <c r="K7850" s="146">
        <v>2.4132799332249055</v>
      </c>
      <c r="L7850" s="147">
        <v>3.1781615368611632E-8</v>
      </c>
      <c r="M7850" s="147">
        <v>5.622728151259053E-2</v>
      </c>
      <c r="N7850" s="87">
        <v>8.4710625065164056</v>
      </c>
      <c r="O7850" s="88">
        <v>0.55275827787416321</v>
      </c>
      <c r="P7850" s="89">
        <v>65.252532070085806</v>
      </c>
    </row>
    <row r="7851" spans="1:16">
      <c r="A7851" s="75" t="s">
        <v>8112</v>
      </c>
      <c r="B7851" s="85">
        <v>7847</v>
      </c>
      <c r="C7851" s="85">
        <v>5431</v>
      </c>
      <c r="D7851" s="85">
        <v>7847</v>
      </c>
      <c r="E7851" s="86" t="s">
        <v>8109</v>
      </c>
      <c r="F7851" s="85" t="s">
        <v>238</v>
      </c>
      <c r="G7851" s="86" t="s">
        <v>8110</v>
      </c>
      <c r="H7851" s="85" t="s">
        <v>1</v>
      </c>
      <c r="I7851" s="85">
        <v>1</v>
      </c>
      <c r="J7851" s="88">
        <v>1.486613861667907</v>
      </c>
      <c r="K7851" s="146">
        <v>1.7925740662497891</v>
      </c>
      <c r="L7851" s="147">
        <v>3.2972724992155517E-8</v>
      </c>
      <c r="M7851" s="147">
        <v>5.7075828530302547E-2</v>
      </c>
      <c r="N7851" s="87">
        <v>9.5017489911940363</v>
      </c>
      <c r="O7851" s="88">
        <v>0.67461239145569885</v>
      </c>
      <c r="P7851" s="89">
        <v>70.998759500057446</v>
      </c>
    </row>
    <row r="7852" spans="1:16">
      <c r="A7852" s="75" t="s">
        <v>15269</v>
      </c>
      <c r="B7852" s="85">
        <v>7848</v>
      </c>
      <c r="C7852" s="85">
        <v>10162</v>
      </c>
      <c r="D7852" s="85">
        <v>7848</v>
      </c>
      <c r="E7852" s="86" t="s">
        <v>15270</v>
      </c>
      <c r="F7852" s="85" t="s">
        <v>55</v>
      </c>
      <c r="G7852" s="86" t="s">
        <v>8110</v>
      </c>
      <c r="H7852" s="85" t="s">
        <v>1</v>
      </c>
      <c r="I7852" s="85">
        <v>1</v>
      </c>
      <c r="J7852" s="88">
        <v>1.413508016470137</v>
      </c>
      <c r="K7852" s="146">
        <v>2.1605208005573995</v>
      </c>
      <c r="L7852" s="147">
        <v>3.2464066974904667E-8</v>
      </c>
      <c r="M7852" s="147">
        <v>6.040936200004831E-2</v>
      </c>
      <c r="N7852" s="87">
        <v>9.3605477759497067</v>
      </c>
      <c r="O7852" s="88">
        <v>0.6336362544390276</v>
      </c>
      <c r="P7852" s="89">
        <v>67.692219473207047</v>
      </c>
    </row>
    <row r="7853" spans="1:16">
      <c r="A7853" s="75" t="s">
        <v>15271</v>
      </c>
      <c r="B7853" s="85">
        <v>7849</v>
      </c>
      <c r="C7853" s="85">
        <v>10163</v>
      </c>
      <c r="D7853" s="85">
        <v>7849</v>
      </c>
      <c r="E7853" s="86" t="s">
        <v>15272</v>
      </c>
      <c r="F7853" s="85" t="s">
        <v>55</v>
      </c>
      <c r="G7853" s="86" t="s">
        <v>15273</v>
      </c>
      <c r="H7853" s="85" t="s">
        <v>1</v>
      </c>
      <c r="I7853" s="85">
        <v>1</v>
      </c>
      <c r="J7853" s="88">
        <v>4.2745240976706134</v>
      </c>
      <c r="K7853" s="146">
        <v>4.8708696251739916</v>
      </c>
      <c r="L7853" s="147">
        <v>1.7980523601918729E-8</v>
      </c>
      <c r="M7853" s="147">
        <v>0.68057331853132053</v>
      </c>
      <c r="N7853" s="87">
        <v>94.547982477564503</v>
      </c>
      <c r="O7853" s="88">
        <v>3.663439613167478</v>
      </c>
      <c r="P7853" s="89">
        <v>38.746882981207804</v>
      </c>
    </row>
    <row r="7854" spans="1:16">
      <c r="A7854" s="75" t="s">
        <v>26276</v>
      </c>
      <c r="B7854" s="85">
        <v>7850</v>
      </c>
      <c r="C7854" s="85">
        <v>16335</v>
      </c>
      <c r="D7854" s="85">
        <v>7850</v>
      </c>
      <c r="E7854" s="86" t="s">
        <v>26277</v>
      </c>
      <c r="F7854" s="85" t="s">
        <v>38</v>
      </c>
      <c r="G7854" s="86" t="s">
        <v>15273</v>
      </c>
      <c r="H7854" s="85" t="s">
        <v>1</v>
      </c>
      <c r="I7854" s="85">
        <v>1</v>
      </c>
      <c r="J7854" s="88">
        <v>4.2750120878317217</v>
      </c>
      <c r="K7854" s="146">
        <v>4.8712619766354877</v>
      </c>
      <c r="L7854" s="147">
        <v>1.79810365724058E-8</v>
      </c>
      <c r="M7854" s="147">
        <v>0.68057904606213315</v>
      </c>
      <c r="N7854" s="87">
        <v>94.549285068276276</v>
      </c>
      <c r="O7854" s="88">
        <v>3.6638901331005629</v>
      </c>
      <c r="P7854" s="89">
        <v>38.751114093086805</v>
      </c>
    </row>
    <row r="7855" spans="1:16">
      <c r="A7855" s="75" t="s">
        <v>26278</v>
      </c>
      <c r="B7855" s="85">
        <v>7851</v>
      </c>
      <c r="C7855" s="85">
        <v>16336</v>
      </c>
      <c r="D7855" s="85">
        <v>7851</v>
      </c>
      <c r="E7855" s="86" t="s">
        <v>26277</v>
      </c>
      <c r="F7855" s="85" t="s">
        <v>238</v>
      </c>
      <c r="G7855" s="86" t="s">
        <v>15273</v>
      </c>
      <c r="H7855" s="85" t="s">
        <v>1</v>
      </c>
      <c r="I7855" s="85">
        <v>1</v>
      </c>
      <c r="J7855" s="88">
        <v>4.2725095741849968</v>
      </c>
      <c r="K7855" s="146">
        <v>4.8692499178585411</v>
      </c>
      <c r="L7855" s="147">
        <v>1.797840595452348E-8</v>
      </c>
      <c r="M7855" s="147">
        <v>0.68054967410924405</v>
      </c>
      <c r="N7855" s="87">
        <v>94.542605115907449</v>
      </c>
      <c r="O7855" s="88">
        <v>3.6615797744693319</v>
      </c>
      <c r="P7855" s="89">
        <v>38.729414849319035</v>
      </c>
    </row>
    <row r="7856" spans="1:16">
      <c r="A7856" s="75" t="s">
        <v>8122</v>
      </c>
      <c r="B7856" s="85">
        <v>7852</v>
      </c>
      <c r="C7856" s="85">
        <v>5437</v>
      </c>
      <c r="D7856" s="85">
        <v>7852</v>
      </c>
      <c r="E7856" s="86" t="s">
        <v>8123</v>
      </c>
      <c r="F7856" s="85" t="s">
        <v>55</v>
      </c>
      <c r="G7856" s="86" t="s">
        <v>8124</v>
      </c>
      <c r="H7856" s="85" t="s">
        <v>1</v>
      </c>
      <c r="I7856" s="85">
        <v>1</v>
      </c>
      <c r="J7856" s="88">
        <v>0</v>
      </c>
      <c r="K7856" s="146">
        <v>0</v>
      </c>
      <c r="L7856" s="147">
        <v>0</v>
      </c>
      <c r="M7856" s="147">
        <v>0</v>
      </c>
      <c r="N7856" s="87">
        <v>0</v>
      </c>
      <c r="O7856" s="88">
        <v>0</v>
      </c>
      <c r="P7856" s="89" t="e">
        <v>#DIV/0!</v>
      </c>
    </row>
    <row r="7857" spans="1:16">
      <c r="A7857" s="75" t="s">
        <v>15274</v>
      </c>
      <c r="B7857" s="85">
        <v>7853</v>
      </c>
      <c r="C7857" s="85">
        <v>10164</v>
      </c>
      <c r="D7857" s="85">
        <v>7853</v>
      </c>
      <c r="E7857" s="86" t="s">
        <v>15275</v>
      </c>
      <c r="F7857" s="85" t="s">
        <v>55</v>
      </c>
      <c r="G7857" s="86" t="s">
        <v>8124</v>
      </c>
      <c r="H7857" s="85" t="s">
        <v>1</v>
      </c>
      <c r="I7857" s="85">
        <v>1</v>
      </c>
      <c r="J7857" s="88">
        <v>1.042990511157545E-2</v>
      </c>
      <c r="K7857" s="146">
        <v>1.1443263084576601E-2</v>
      </c>
      <c r="L7857" s="147">
        <v>5.075043478044329E-11</v>
      </c>
      <c r="M7857" s="147">
        <v>1.4681241205296771E-3</v>
      </c>
      <c r="N7857" s="87">
        <v>0.15958281295992319</v>
      </c>
      <c r="O7857" s="88">
        <v>9.4529209345189588E-3</v>
      </c>
      <c r="P7857" s="89">
        <v>59.235206844567386</v>
      </c>
    </row>
    <row r="7858" spans="1:16">
      <c r="A7858" s="75" t="s">
        <v>8114</v>
      </c>
      <c r="B7858" s="85">
        <v>7854</v>
      </c>
      <c r="C7858" s="85">
        <v>5433</v>
      </c>
      <c r="D7858" s="85">
        <v>7854</v>
      </c>
      <c r="E7858" s="86" t="s">
        <v>8115</v>
      </c>
      <c r="F7858" s="85" t="s">
        <v>55</v>
      </c>
      <c r="G7858" s="86" t="s">
        <v>8116</v>
      </c>
      <c r="H7858" s="85" t="s">
        <v>1</v>
      </c>
      <c r="I7858" s="85">
        <v>1</v>
      </c>
      <c r="J7858" s="88">
        <v>3.253854319835082</v>
      </c>
      <c r="K7858" s="146">
        <v>5.8963159985598335</v>
      </c>
      <c r="L7858" s="147">
        <v>2.572065620186997E-8</v>
      </c>
      <c r="M7858" s="147">
        <v>0.34270477736488347</v>
      </c>
      <c r="N7858" s="87">
        <v>40.841714323896049</v>
      </c>
      <c r="O7858" s="88">
        <v>2.887207651533362</v>
      </c>
      <c r="P7858" s="89">
        <v>70.692616588919421</v>
      </c>
    </row>
    <row r="7859" spans="1:16">
      <c r="A7859" s="75" t="s">
        <v>15276</v>
      </c>
      <c r="B7859" s="85">
        <v>7855</v>
      </c>
      <c r="C7859" s="85">
        <v>10165</v>
      </c>
      <c r="D7859" s="85">
        <v>7855</v>
      </c>
      <c r="E7859" s="86" t="s">
        <v>15277</v>
      </c>
      <c r="F7859" s="85" t="s">
        <v>55</v>
      </c>
      <c r="G7859" s="86" t="s">
        <v>8116</v>
      </c>
      <c r="H7859" s="85" t="s">
        <v>1</v>
      </c>
      <c r="I7859" s="85">
        <v>1</v>
      </c>
      <c r="J7859" s="88">
        <v>3.2538543198350811</v>
      </c>
      <c r="K7859" s="146">
        <v>5.8963159985598335</v>
      </c>
      <c r="L7859" s="147">
        <v>2.572065620186997E-8</v>
      </c>
      <c r="M7859" s="147">
        <v>0.34270477736488347</v>
      </c>
      <c r="N7859" s="87">
        <v>40.841714323896049</v>
      </c>
      <c r="O7859" s="88">
        <v>2.8872076515333629</v>
      </c>
      <c r="P7859" s="89">
        <v>70.692616588919449</v>
      </c>
    </row>
    <row r="7860" spans="1:16">
      <c r="A7860" s="75" t="s">
        <v>8132</v>
      </c>
      <c r="B7860" s="85">
        <v>7856</v>
      </c>
      <c r="C7860" s="85">
        <v>5441</v>
      </c>
      <c r="D7860" s="85">
        <v>7856</v>
      </c>
      <c r="E7860" s="86" t="s">
        <v>8131</v>
      </c>
      <c r="F7860" s="85" t="s">
        <v>38</v>
      </c>
      <c r="G7860" s="86" t="s">
        <v>8133</v>
      </c>
      <c r="H7860" s="85" t="s">
        <v>945</v>
      </c>
      <c r="I7860" s="85">
        <v>1</v>
      </c>
      <c r="J7860" s="88">
        <v>1045.2540237072869</v>
      </c>
      <c r="K7860" s="146">
        <v>1500.9673528171613</v>
      </c>
      <c r="L7860" s="147">
        <v>1.3990448961166111E-5</v>
      </c>
      <c r="M7860" s="147">
        <v>51.178748310168821</v>
      </c>
      <c r="N7860" s="87">
        <v>12102.6018462704</v>
      </c>
      <c r="O7860" s="88">
        <v>916.54174132379012</v>
      </c>
      <c r="P7860" s="89">
        <v>75.73096702394092</v>
      </c>
    </row>
    <row r="7861" spans="1:16">
      <c r="A7861" s="75" t="s">
        <v>8137</v>
      </c>
      <c r="B7861" s="85">
        <v>7857</v>
      </c>
      <c r="C7861" s="85">
        <v>5444</v>
      </c>
      <c r="D7861" s="85">
        <v>7857</v>
      </c>
      <c r="E7861" s="86" t="s">
        <v>8131</v>
      </c>
      <c r="F7861" s="85" t="s">
        <v>11</v>
      </c>
      <c r="G7861" s="86" t="s">
        <v>8133</v>
      </c>
      <c r="H7861" s="85" t="s">
        <v>945</v>
      </c>
      <c r="I7861" s="85">
        <v>1</v>
      </c>
      <c r="J7861" s="88">
        <v>830.98631623306858</v>
      </c>
      <c r="K7861" s="146">
        <v>1150.3956641222294</v>
      </c>
      <c r="L7861" s="147">
        <v>1.2831652232559921E-5</v>
      </c>
      <c r="M7861" s="147">
        <v>42.346066701566748</v>
      </c>
      <c r="N7861" s="87">
        <v>11326.9540758315</v>
      </c>
      <c r="O7861" s="88">
        <v>754.06732742997394</v>
      </c>
      <c r="P7861" s="89">
        <v>66.57282464302908</v>
      </c>
    </row>
    <row r="7862" spans="1:16">
      <c r="A7862" s="75" t="s">
        <v>15280</v>
      </c>
      <c r="B7862" s="85">
        <v>7858</v>
      </c>
      <c r="C7862" s="85">
        <v>10167</v>
      </c>
      <c r="D7862" s="85">
        <v>7858</v>
      </c>
      <c r="E7862" s="86" t="s">
        <v>15281</v>
      </c>
      <c r="F7862" s="85" t="s">
        <v>38</v>
      </c>
      <c r="G7862" s="86" t="s">
        <v>8133</v>
      </c>
      <c r="H7862" s="85" t="s">
        <v>945</v>
      </c>
      <c r="I7862" s="85">
        <v>1</v>
      </c>
      <c r="J7862" s="88">
        <v>1099.632939508977</v>
      </c>
      <c r="K7862" s="146">
        <v>1567.476777140653</v>
      </c>
      <c r="L7862" s="147">
        <v>1.4271057570950439E-5</v>
      </c>
      <c r="M7862" s="147">
        <v>58.485628222709018</v>
      </c>
      <c r="N7862" s="87">
        <v>12911.08737478735</v>
      </c>
      <c r="O7862" s="88">
        <v>965.90877423851725</v>
      </c>
      <c r="P7862" s="89">
        <v>74.812348967968006</v>
      </c>
    </row>
    <row r="7863" spans="1:16">
      <c r="A7863" s="75" t="s">
        <v>15282</v>
      </c>
      <c r="B7863" s="85">
        <v>7859</v>
      </c>
      <c r="C7863" s="85">
        <v>10168</v>
      </c>
      <c r="D7863" s="85">
        <v>7859</v>
      </c>
      <c r="E7863" s="86" t="s">
        <v>15281</v>
      </c>
      <c r="F7863" s="85" t="s">
        <v>11</v>
      </c>
      <c r="G7863" s="86" t="s">
        <v>8133</v>
      </c>
      <c r="H7863" s="85" t="s">
        <v>945</v>
      </c>
      <c r="I7863" s="85">
        <v>1</v>
      </c>
      <c r="J7863" s="88">
        <v>856.99773269824061</v>
      </c>
      <c r="K7863" s="146">
        <v>1178.7856974766416</v>
      </c>
      <c r="L7863" s="147">
        <v>1.295792202377732E-5</v>
      </c>
      <c r="M7863" s="147">
        <v>46.040335363536478</v>
      </c>
      <c r="N7863" s="87">
        <v>11728.970450724821</v>
      </c>
      <c r="O7863" s="88">
        <v>777.39107108361327</v>
      </c>
      <c r="P7863" s="89">
        <v>66.279565998529094</v>
      </c>
    </row>
    <row r="7864" spans="1:16">
      <c r="A7864" s="75" t="s">
        <v>8141</v>
      </c>
      <c r="B7864" s="85">
        <v>7860</v>
      </c>
      <c r="C7864" s="85">
        <v>5447</v>
      </c>
      <c r="D7864" s="85">
        <v>7860</v>
      </c>
      <c r="E7864" s="86" t="s">
        <v>8140</v>
      </c>
      <c r="F7864" s="85" t="s">
        <v>509</v>
      </c>
      <c r="G7864" s="86" t="s">
        <v>8142</v>
      </c>
      <c r="H7864" s="85" t="s">
        <v>945</v>
      </c>
      <c r="I7864" s="85">
        <v>1</v>
      </c>
      <c r="J7864" s="88">
        <v>111.15649606777259</v>
      </c>
      <c r="K7864" s="146">
        <v>161.96047752100711</v>
      </c>
      <c r="L7864" s="147">
        <v>2.4292907201103099E-6</v>
      </c>
      <c r="M7864" s="147">
        <v>9.1633708288572535</v>
      </c>
      <c r="N7864" s="87">
        <v>1501.8469672412309</v>
      </c>
      <c r="O7864" s="88">
        <v>96.629829199129702</v>
      </c>
      <c r="P7864" s="89">
        <v>64.340662735185816</v>
      </c>
    </row>
    <row r="7865" spans="1:16">
      <c r="A7865" s="75" t="s">
        <v>8145</v>
      </c>
      <c r="B7865" s="85">
        <v>7861</v>
      </c>
      <c r="C7865" s="85">
        <v>5450</v>
      </c>
      <c r="D7865" s="85">
        <v>7861</v>
      </c>
      <c r="E7865" s="86" t="s">
        <v>8140</v>
      </c>
      <c r="F7865" s="85" t="s">
        <v>31</v>
      </c>
      <c r="G7865" s="86" t="s">
        <v>8142</v>
      </c>
      <c r="H7865" s="85" t="s">
        <v>945</v>
      </c>
      <c r="I7865" s="85">
        <v>1</v>
      </c>
      <c r="J7865" s="88">
        <v>143.27393509861869</v>
      </c>
      <c r="K7865" s="146">
        <v>196.13545081686544</v>
      </c>
      <c r="L7865" s="147">
        <v>1.951148890159287E-6</v>
      </c>
      <c r="M7865" s="147">
        <v>10.326067646702811</v>
      </c>
      <c r="N7865" s="87">
        <v>2129.1828103298708</v>
      </c>
      <c r="O7865" s="88">
        <v>127.7754755592298</v>
      </c>
      <c r="P7865" s="89">
        <v>60.011510021271384</v>
      </c>
    </row>
    <row r="7866" spans="1:16">
      <c r="A7866" s="75" t="s">
        <v>8148</v>
      </c>
      <c r="B7866" s="85">
        <v>7862</v>
      </c>
      <c r="C7866" s="85">
        <v>5453</v>
      </c>
      <c r="D7866" s="85">
        <v>7862</v>
      </c>
      <c r="E7866" s="86" t="s">
        <v>8140</v>
      </c>
      <c r="F7866" s="85" t="s">
        <v>38</v>
      </c>
      <c r="G7866" s="86" t="s">
        <v>8142</v>
      </c>
      <c r="H7866" s="85" t="s">
        <v>945</v>
      </c>
      <c r="I7866" s="85">
        <v>1</v>
      </c>
      <c r="J7866" s="88">
        <v>169.60639886131091</v>
      </c>
      <c r="K7866" s="146">
        <v>238.77790708866735</v>
      </c>
      <c r="L7866" s="147">
        <v>2.2109615081556129E-6</v>
      </c>
      <c r="M7866" s="147">
        <v>11.723791597518909</v>
      </c>
      <c r="N7866" s="87">
        <v>2258.589004096676</v>
      </c>
      <c r="O7866" s="88">
        <v>148.35824061314969</v>
      </c>
      <c r="P7866" s="89">
        <v>65.686249399095814</v>
      </c>
    </row>
    <row r="7867" spans="1:16">
      <c r="A7867" s="75" t="s">
        <v>8150</v>
      </c>
      <c r="B7867" s="85">
        <v>7863</v>
      </c>
      <c r="C7867" s="85">
        <v>5455</v>
      </c>
      <c r="D7867" s="85">
        <v>7863</v>
      </c>
      <c r="E7867" s="86" t="s">
        <v>8151</v>
      </c>
      <c r="F7867" s="85" t="s">
        <v>32</v>
      </c>
      <c r="G7867" s="86" t="s">
        <v>8142</v>
      </c>
      <c r="H7867" s="85" t="s">
        <v>945</v>
      </c>
      <c r="I7867" s="85">
        <v>1</v>
      </c>
      <c r="J7867" s="88">
        <v>39.151250631318312</v>
      </c>
      <c r="K7867" s="146">
        <v>52.803765718980898</v>
      </c>
      <c r="L7867" s="147">
        <v>5.6934845023371057E-7</v>
      </c>
      <c r="M7867" s="147">
        <v>4.955108733668804</v>
      </c>
      <c r="N7867" s="87">
        <v>895.3826304478755</v>
      </c>
      <c r="O7867" s="88">
        <v>32.906722371052808</v>
      </c>
      <c r="P7867" s="89">
        <v>36.75157552988567</v>
      </c>
    </row>
    <row r="7868" spans="1:16">
      <c r="A7868" s="75" t="s">
        <v>15283</v>
      </c>
      <c r="B7868" s="85">
        <v>7864</v>
      </c>
      <c r="C7868" s="85">
        <v>10169</v>
      </c>
      <c r="D7868" s="85">
        <v>7864</v>
      </c>
      <c r="E7868" s="86" t="s">
        <v>15284</v>
      </c>
      <c r="F7868" s="85" t="s">
        <v>38</v>
      </c>
      <c r="G7868" s="86" t="s">
        <v>8142</v>
      </c>
      <c r="H7868" s="85" t="s">
        <v>945</v>
      </c>
      <c r="I7868" s="85">
        <v>1</v>
      </c>
      <c r="J7868" s="88">
        <v>177.69990976207211</v>
      </c>
      <c r="K7868" s="146">
        <v>248.64355133542807</v>
      </c>
      <c r="L7868" s="147">
        <v>2.2559767409056459E-6</v>
      </c>
      <c r="M7868" s="147">
        <v>12.844409489923651</v>
      </c>
      <c r="N7868" s="87">
        <v>2379.6222326311222</v>
      </c>
      <c r="O7868" s="88">
        <v>155.7141483691197</v>
      </c>
      <c r="P7868" s="89">
        <v>65.436499219856529</v>
      </c>
    </row>
    <row r="7869" spans="1:16">
      <c r="A7869" s="75" t="s">
        <v>15285</v>
      </c>
      <c r="B7869" s="85">
        <v>7865</v>
      </c>
      <c r="C7869" s="85">
        <v>10170</v>
      </c>
      <c r="D7869" s="85">
        <v>7865</v>
      </c>
      <c r="E7869" s="86" t="s">
        <v>15284</v>
      </c>
      <c r="F7869" s="85" t="s">
        <v>11</v>
      </c>
      <c r="G7869" s="86" t="s">
        <v>8142</v>
      </c>
      <c r="H7869" s="85" t="s">
        <v>945</v>
      </c>
      <c r="I7869" s="85">
        <v>1</v>
      </c>
      <c r="J7869" s="88">
        <v>140.2235599141957</v>
      </c>
      <c r="K7869" s="146">
        <v>190.7827503513825</v>
      </c>
      <c r="L7869" s="147">
        <v>1.8766127363009951E-6</v>
      </c>
      <c r="M7869" s="147">
        <v>10.53466807748743</v>
      </c>
      <c r="N7869" s="87">
        <v>2107.6276891992411</v>
      </c>
      <c r="O7869" s="88">
        <v>124.9377297523292</v>
      </c>
      <c r="P7869" s="89">
        <v>59.278842459977959</v>
      </c>
    </row>
    <row r="7870" spans="1:16">
      <c r="A7870" s="75" t="s">
        <v>8152</v>
      </c>
      <c r="B7870" s="85">
        <v>7866</v>
      </c>
      <c r="C7870" s="85">
        <v>5456</v>
      </c>
      <c r="D7870" s="85">
        <v>7866</v>
      </c>
      <c r="E7870" s="86" t="s">
        <v>8153</v>
      </c>
      <c r="F7870" s="85" t="s">
        <v>32</v>
      </c>
      <c r="G7870" s="86" t="s">
        <v>8154</v>
      </c>
      <c r="H7870" s="85" t="s">
        <v>945</v>
      </c>
      <c r="I7870" s="85">
        <v>1</v>
      </c>
      <c r="J7870" s="88">
        <v>87.204808895822623</v>
      </c>
      <c r="K7870" s="146">
        <v>111.35531021386262</v>
      </c>
      <c r="L7870" s="147">
        <v>1.0654871802923499E-6</v>
      </c>
      <c r="M7870" s="147">
        <v>13.64309975277931</v>
      </c>
      <c r="N7870" s="87">
        <v>2091.2811839130118</v>
      </c>
      <c r="O7870" s="88">
        <v>74.717428375759312</v>
      </c>
      <c r="P7870" s="89">
        <v>35.728064188840918</v>
      </c>
    </row>
    <row r="7871" spans="1:16">
      <c r="A7871" s="75" t="s">
        <v>15286</v>
      </c>
      <c r="B7871" s="85">
        <v>7867</v>
      </c>
      <c r="C7871" s="85">
        <v>10171</v>
      </c>
      <c r="D7871" s="85">
        <v>7867</v>
      </c>
      <c r="E7871" s="86" t="s">
        <v>15287</v>
      </c>
      <c r="F7871" s="85" t="s">
        <v>11</v>
      </c>
      <c r="G7871" s="86" t="s">
        <v>8154</v>
      </c>
      <c r="H7871" s="85" t="s">
        <v>945</v>
      </c>
      <c r="I7871" s="85">
        <v>1</v>
      </c>
      <c r="J7871" s="88">
        <v>96.625228535028242</v>
      </c>
      <c r="K7871" s="146">
        <v>122.07601880532118</v>
      </c>
      <c r="L7871" s="147">
        <v>1.110275749255376E-6</v>
      </c>
      <c r="M7871" s="147">
        <v>14.96155210991453</v>
      </c>
      <c r="N7871" s="87">
        <v>2236.067138920509</v>
      </c>
      <c r="O7871" s="88">
        <v>83.164933791839573</v>
      </c>
      <c r="P7871" s="89">
        <v>37.192503008647826</v>
      </c>
    </row>
    <row r="7872" spans="1:16">
      <c r="A7872" s="75" t="s">
        <v>8155</v>
      </c>
      <c r="B7872" s="85">
        <v>7868</v>
      </c>
      <c r="C7872" s="85">
        <v>5457</v>
      </c>
      <c r="D7872" s="85">
        <v>7868</v>
      </c>
      <c r="E7872" s="86" t="s">
        <v>8156</v>
      </c>
      <c r="F7872" s="85" t="s">
        <v>32</v>
      </c>
      <c r="G7872" s="86" t="s">
        <v>8157</v>
      </c>
      <c r="H7872" s="85" t="s">
        <v>945</v>
      </c>
      <c r="I7872" s="85">
        <v>1</v>
      </c>
      <c r="J7872" s="88">
        <v>51.699521677406267</v>
      </c>
      <c r="K7872" s="146">
        <v>70.880634025927634</v>
      </c>
      <c r="L7872" s="147">
        <v>8.5260005176303901E-7</v>
      </c>
      <c r="M7872" s="147">
        <v>5.9963690199922732</v>
      </c>
      <c r="N7872" s="87">
        <v>1166.2367804382291</v>
      </c>
      <c r="O7872" s="88">
        <v>43.664926265451442</v>
      </c>
      <c r="P7872" s="89">
        <v>37.440875641946199</v>
      </c>
    </row>
    <row r="7873" spans="1:16">
      <c r="A7873" s="75" t="s">
        <v>15288</v>
      </c>
      <c r="B7873" s="85">
        <v>7869</v>
      </c>
      <c r="C7873" s="85">
        <v>10172</v>
      </c>
      <c r="D7873" s="85">
        <v>7869</v>
      </c>
      <c r="E7873" s="86" t="s">
        <v>15289</v>
      </c>
      <c r="F7873" s="85" t="s">
        <v>11</v>
      </c>
      <c r="G7873" s="86" t="s">
        <v>8157</v>
      </c>
      <c r="H7873" s="85" t="s">
        <v>945</v>
      </c>
      <c r="I7873" s="85">
        <v>1</v>
      </c>
      <c r="J7873" s="88">
        <v>58.057867924448551</v>
      </c>
      <c r="K7873" s="146">
        <v>77.820419957006465</v>
      </c>
      <c r="L7873" s="147">
        <v>8.8346600072729256E-7</v>
      </c>
      <c r="M7873" s="147">
        <v>6.899412470695987</v>
      </c>
      <c r="N7873" s="87">
        <v>1264.507449856598</v>
      </c>
      <c r="O7873" s="88">
        <v>49.366285825229909</v>
      </c>
      <c r="P7873" s="89">
        <v>39.039932766571141</v>
      </c>
    </row>
    <row r="7874" spans="1:16">
      <c r="A7874" s="75" t="s">
        <v>8127</v>
      </c>
      <c r="B7874" s="85">
        <v>7870</v>
      </c>
      <c r="C7874" s="85">
        <v>5439</v>
      </c>
      <c r="D7874" s="85">
        <v>7870</v>
      </c>
      <c r="E7874" s="86" t="s">
        <v>8128</v>
      </c>
      <c r="F7874" s="85" t="s">
        <v>232</v>
      </c>
      <c r="G7874" s="86" t="s">
        <v>8129</v>
      </c>
      <c r="H7874" s="85" t="s">
        <v>945</v>
      </c>
      <c r="I7874" s="85">
        <v>1</v>
      </c>
      <c r="J7874" s="88">
        <v>400.09802704686962</v>
      </c>
      <c r="K7874" s="146">
        <v>451.94642809813286</v>
      </c>
      <c r="L7874" s="147">
        <v>1.740266888921973E-6</v>
      </c>
      <c r="M7874" s="147">
        <v>26.034630460483069</v>
      </c>
      <c r="N7874" s="87">
        <v>2744.6225782257338</v>
      </c>
      <c r="O7874" s="88">
        <v>376.46164701900051</v>
      </c>
      <c r="P7874" s="89">
        <v>137.16335717910067</v>
      </c>
    </row>
    <row r="7875" spans="1:16">
      <c r="A7875" s="75" t="s">
        <v>15278</v>
      </c>
      <c r="B7875" s="85">
        <v>7871</v>
      </c>
      <c r="C7875" s="85">
        <v>10166</v>
      </c>
      <c r="D7875" s="85">
        <v>7871</v>
      </c>
      <c r="E7875" s="86" t="s">
        <v>15279</v>
      </c>
      <c r="F7875" s="85" t="s">
        <v>232</v>
      </c>
      <c r="G7875" s="86" t="s">
        <v>8129</v>
      </c>
      <c r="H7875" s="85" t="s">
        <v>945</v>
      </c>
      <c r="I7875" s="85">
        <v>1</v>
      </c>
      <c r="J7875" s="88">
        <v>405.10708756417267</v>
      </c>
      <c r="K7875" s="146">
        <v>458.12592737846023</v>
      </c>
      <c r="L7875" s="147">
        <v>1.7694351266910729E-6</v>
      </c>
      <c r="M7875" s="147">
        <v>26.74509761295965</v>
      </c>
      <c r="N7875" s="87">
        <v>2822.330801396688</v>
      </c>
      <c r="O7875" s="88">
        <v>381.02308085757102</v>
      </c>
      <c r="P7875" s="89">
        <v>135.00298429546743</v>
      </c>
    </row>
    <row r="7876" spans="1:16">
      <c r="A7876" s="75" t="s">
        <v>8158</v>
      </c>
      <c r="B7876" s="85">
        <v>7872</v>
      </c>
      <c r="C7876" s="85">
        <v>5458</v>
      </c>
      <c r="D7876" s="85">
        <v>7872</v>
      </c>
      <c r="E7876" s="86" t="s">
        <v>8159</v>
      </c>
      <c r="F7876" s="85" t="s">
        <v>232</v>
      </c>
      <c r="G7876" s="86" t="s">
        <v>8159</v>
      </c>
      <c r="H7876" s="85" t="s">
        <v>1073</v>
      </c>
      <c r="I7876" s="85">
        <v>1</v>
      </c>
      <c r="J7876" s="88">
        <v>37.372032499805648</v>
      </c>
      <c r="K7876" s="146">
        <v>83.247493339793024</v>
      </c>
      <c r="L7876" s="147">
        <v>2.0711956570687171E-7</v>
      </c>
      <c r="M7876" s="147">
        <v>4.9695639046103048</v>
      </c>
      <c r="N7876" s="87">
        <v>523.34953055143183</v>
      </c>
      <c r="O7876" s="88">
        <v>34.443903597444162</v>
      </c>
      <c r="P7876" s="89">
        <v>65.814339340578059</v>
      </c>
    </row>
    <row r="7877" spans="1:16">
      <c r="A7877" s="75" t="s">
        <v>8160</v>
      </c>
      <c r="B7877" s="85">
        <v>7873</v>
      </c>
      <c r="C7877" s="85">
        <v>5459</v>
      </c>
      <c r="D7877" s="85">
        <v>7873</v>
      </c>
      <c r="E7877" s="86" t="s">
        <v>8159</v>
      </c>
      <c r="F7877" s="85" t="s">
        <v>38</v>
      </c>
      <c r="G7877" s="86" t="s">
        <v>8159</v>
      </c>
      <c r="H7877" s="85" t="s">
        <v>1073</v>
      </c>
      <c r="I7877" s="85">
        <v>1</v>
      </c>
      <c r="J7877" s="88">
        <v>38.997495546642398</v>
      </c>
      <c r="K7877" s="146">
        <v>85.201064033680254</v>
      </c>
      <c r="L7877" s="147">
        <v>2.145856728878357E-7</v>
      </c>
      <c r="M7877" s="147">
        <v>5.0906323853113236</v>
      </c>
      <c r="N7877" s="87">
        <v>541.96350156207177</v>
      </c>
      <c r="O7877" s="88">
        <v>35.450308440543097</v>
      </c>
      <c r="P7877" s="89">
        <v>65.410877925112331</v>
      </c>
    </row>
    <row r="7878" spans="1:16">
      <c r="A7878" s="75" t="s">
        <v>15290</v>
      </c>
      <c r="B7878" s="85">
        <v>7874</v>
      </c>
      <c r="C7878" s="85">
        <v>10173</v>
      </c>
      <c r="D7878" s="85">
        <v>7874</v>
      </c>
      <c r="E7878" s="86" t="s">
        <v>15291</v>
      </c>
      <c r="F7878" s="85" t="s">
        <v>55</v>
      </c>
      <c r="G7878" s="86" t="s">
        <v>8159</v>
      </c>
      <c r="H7878" s="85" t="s">
        <v>1073</v>
      </c>
      <c r="I7878" s="85">
        <v>1</v>
      </c>
      <c r="J7878" s="88">
        <v>38.855178751811657</v>
      </c>
      <c r="K7878" s="146">
        <v>85.030019899413318</v>
      </c>
      <c r="L7878" s="147">
        <v>2.139319807316684E-7</v>
      </c>
      <c r="M7878" s="147">
        <v>5.0800322808291458</v>
      </c>
      <c r="N7878" s="87">
        <v>540.33376245575312</v>
      </c>
      <c r="O7878" s="88">
        <v>35.362193049762219</v>
      </c>
      <c r="P7878" s="89">
        <v>65.44509247218835</v>
      </c>
    </row>
    <row r="7879" spans="1:16">
      <c r="A7879" s="75" t="s">
        <v>8161</v>
      </c>
      <c r="B7879" s="85">
        <v>7875</v>
      </c>
      <c r="C7879" s="85">
        <v>5460</v>
      </c>
      <c r="D7879" s="85">
        <v>7875</v>
      </c>
      <c r="E7879" s="86" t="s">
        <v>8162</v>
      </c>
      <c r="F7879" s="85" t="s">
        <v>55</v>
      </c>
      <c r="G7879" s="86" t="s">
        <v>8163</v>
      </c>
      <c r="H7879" s="85" t="s">
        <v>1</v>
      </c>
      <c r="I7879" s="85">
        <v>1</v>
      </c>
      <c r="J7879" s="88">
        <v>0</v>
      </c>
      <c r="K7879" s="146">
        <v>0</v>
      </c>
      <c r="L7879" s="147">
        <v>0</v>
      </c>
      <c r="M7879" s="147">
        <v>0</v>
      </c>
      <c r="N7879" s="87">
        <v>0</v>
      </c>
      <c r="O7879" s="88">
        <v>0</v>
      </c>
      <c r="P7879" s="89" t="e">
        <v>#DIV/0!</v>
      </c>
    </row>
    <row r="7880" spans="1:16">
      <c r="A7880" s="75" t="s">
        <v>15292</v>
      </c>
      <c r="B7880" s="85">
        <v>7876</v>
      </c>
      <c r="C7880" s="85">
        <v>10174</v>
      </c>
      <c r="D7880" s="85">
        <v>7876</v>
      </c>
      <c r="E7880" s="86" t="s">
        <v>15293</v>
      </c>
      <c r="F7880" s="85" t="s">
        <v>55</v>
      </c>
      <c r="G7880" s="86" t="s">
        <v>8163</v>
      </c>
      <c r="H7880" s="85" t="s">
        <v>1</v>
      </c>
      <c r="I7880" s="85">
        <v>1</v>
      </c>
      <c r="J7880" s="88">
        <v>7.4499322225538857E-4</v>
      </c>
      <c r="K7880" s="146">
        <v>8.1737593461261567E-4</v>
      </c>
      <c r="L7880" s="147">
        <v>3.6250310557459461E-12</v>
      </c>
      <c r="M7880" s="147">
        <v>1.048660086092626E-4</v>
      </c>
      <c r="N7880" s="87">
        <v>1.139877235428023E-2</v>
      </c>
      <c r="O7880" s="88">
        <v>6.7520863817992574E-4</v>
      </c>
      <c r="P7880" s="89">
        <v>59.235206844567379</v>
      </c>
    </row>
    <row r="7881" spans="1:16">
      <c r="A7881" s="75" t="s">
        <v>15294</v>
      </c>
      <c r="B7881" s="85">
        <v>7877</v>
      </c>
      <c r="C7881" s="85">
        <v>10175</v>
      </c>
      <c r="D7881" s="85">
        <v>7877</v>
      </c>
      <c r="E7881" s="86" t="s">
        <v>15295</v>
      </c>
      <c r="F7881" s="85" t="s">
        <v>55</v>
      </c>
      <c r="G7881" s="86" t="s">
        <v>15296</v>
      </c>
      <c r="H7881" s="85" t="s">
        <v>1</v>
      </c>
      <c r="I7881" s="85">
        <v>-1</v>
      </c>
      <c r="J7881" s="88">
        <v>0.35764242295216142</v>
      </c>
      <c r="K7881" s="146">
        <v>0.60891348226937814</v>
      </c>
      <c r="L7881" s="147">
        <v>1.612805076657452E-9</v>
      </c>
      <c r="M7881" s="147">
        <v>1.656392312246259E-2</v>
      </c>
      <c r="N7881" s="87">
        <v>2.3714403588189632</v>
      </c>
      <c r="O7881" s="88">
        <v>0.33970831927486012</v>
      </c>
      <c r="P7881" s="89">
        <v>143.24978404434486</v>
      </c>
    </row>
    <row r="7882" spans="1:16">
      <c r="A7882" s="75" t="s">
        <v>29456</v>
      </c>
      <c r="B7882" s="85">
        <v>7878</v>
      </c>
      <c r="C7882" s="85">
        <v>18751</v>
      </c>
      <c r="D7882" s="85">
        <v>7878</v>
      </c>
      <c r="E7882" s="86" t="s">
        <v>29457</v>
      </c>
      <c r="F7882" s="85" t="s">
        <v>32</v>
      </c>
      <c r="G7882" s="86" t="s">
        <v>15296</v>
      </c>
      <c r="H7882" s="85" t="s">
        <v>1</v>
      </c>
      <c r="I7882" s="85">
        <v>-1</v>
      </c>
      <c r="J7882" s="88">
        <v>0.27848985633647078</v>
      </c>
      <c r="K7882" s="146">
        <v>0.50544772907041879</v>
      </c>
      <c r="L7882" s="147">
        <v>1.235560131559422E-9</v>
      </c>
      <c r="M7882" s="147">
        <v>1.0007296011729771E-2</v>
      </c>
      <c r="N7882" s="87">
        <v>1.505515816490798</v>
      </c>
      <c r="O7882" s="88">
        <v>0.26840952305811128</v>
      </c>
      <c r="P7882" s="89">
        <v>178.28409380895525</v>
      </c>
    </row>
    <row r="7883" spans="1:16">
      <c r="A7883" s="75" t="s">
        <v>29458</v>
      </c>
      <c r="B7883" s="85">
        <v>7879</v>
      </c>
      <c r="C7883" s="85">
        <v>18752</v>
      </c>
      <c r="D7883" s="85">
        <v>7879</v>
      </c>
      <c r="E7883" s="86" t="s">
        <v>29457</v>
      </c>
      <c r="F7883" s="85" t="s">
        <v>38</v>
      </c>
      <c r="G7883" s="86" t="s">
        <v>15296</v>
      </c>
      <c r="H7883" s="85" t="s">
        <v>1</v>
      </c>
      <c r="I7883" s="85">
        <v>-1</v>
      </c>
      <c r="J7883" s="88">
        <v>0.35482773622455172</v>
      </c>
      <c r="K7883" s="146">
        <v>0.60570198771707684</v>
      </c>
      <c r="L7883" s="147">
        <v>1.5985507012661671E-9</v>
      </c>
      <c r="M7883" s="147">
        <v>1.614941635886161E-2</v>
      </c>
      <c r="N7883" s="87">
        <v>2.3266252389761011</v>
      </c>
      <c r="O7883" s="88">
        <v>0.33715221686943447</v>
      </c>
      <c r="P7883" s="89">
        <v>144.91040981649803</v>
      </c>
    </row>
    <row r="7884" spans="1:16">
      <c r="A7884" s="75" t="s">
        <v>8164</v>
      </c>
      <c r="B7884" s="85">
        <v>7880</v>
      </c>
      <c r="C7884" s="85">
        <v>5461</v>
      </c>
      <c r="D7884" s="85">
        <v>7880</v>
      </c>
      <c r="E7884" s="86" t="s">
        <v>8165</v>
      </c>
      <c r="F7884" s="85" t="s">
        <v>55</v>
      </c>
      <c r="G7884" s="86" t="s">
        <v>8165</v>
      </c>
      <c r="H7884" s="85" t="s">
        <v>1</v>
      </c>
      <c r="I7884" s="85">
        <v>1</v>
      </c>
      <c r="J7884" s="88">
        <v>1.591343324230114</v>
      </c>
      <c r="K7884" s="146">
        <v>1.8063831089785183</v>
      </c>
      <c r="L7884" s="147">
        <v>6.7395897892952483E-9</v>
      </c>
      <c r="M7884" s="147">
        <v>0.16377563965632949</v>
      </c>
      <c r="N7884" s="87">
        <v>26.194413898576709</v>
      </c>
      <c r="O7884" s="88">
        <v>1.3928195396711269</v>
      </c>
      <c r="P7884" s="89">
        <v>53.172388016164263</v>
      </c>
    </row>
    <row r="7885" spans="1:16">
      <c r="A7885" s="75" t="s">
        <v>15297</v>
      </c>
      <c r="B7885" s="85">
        <v>7881</v>
      </c>
      <c r="C7885" s="85">
        <v>10176</v>
      </c>
      <c r="D7885" s="85">
        <v>7881</v>
      </c>
      <c r="E7885" s="86" t="s">
        <v>15298</v>
      </c>
      <c r="F7885" s="85" t="s">
        <v>55</v>
      </c>
      <c r="G7885" s="86" t="s">
        <v>8165</v>
      </c>
      <c r="H7885" s="85" t="s">
        <v>1</v>
      </c>
      <c r="I7885" s="85">
        <v>1</v>
      </c>
      <c r="J7885" s="88">
        <v>1.591343324230114</v>
      </c>
      <c r="K7885" s="146">
        <v>1.8063831089785183</v>
      </c>
      <c r="L7885" s="147">
        <v>6.7395897892952483E-9</v>
      </c>
      <c r="M7885" s="147">
        <v>0.16377563965632949</v>
      </c>
      <c r="N7885" s="87">
        <v>26.194413898576709</v>
      </c>
      <c r="O7885" s="88">
        <v>1.3928195396711269</v>
      </c>
      <c r="P7885" s="89">
        <v>53.172388016164263</v>
      </c>
    </row>
    <row r="7886" spans="1:16">
      <c r="A7886" s="75" t="s">
        <v>8166</v>
      </c>
      <c r="B7886" s="85">
        <v>7882</v>
      </c>
      <c r="C7886" s="85">
        <v>5462</v>
      </c>
      <c r="D7886" s="85">
        <v>7882</v>
      </c>
      <c r="E7886" s="86" t="s">
        <v>8167</v>
      </c>
      <c r="F7886" s="85" t="s">
        <v>55</v>
      </c>
      <c r="G7886" s="86" t="s">
        <v>8167</v>
      </c>
      <c r="H7886" s="85" t="s">
        <v>1</v>
      </c>
      <c r="I7886" s="85">
        <v>1</v>
      </c>
      <c r="J7886" s="88">
        <v>0.63774463232623158</v>
      </c>
      <c r="K7886" s="146">
        <v>0.91257698825011668</v>
      </c>
      <c r="L7886" s="147">
        <v>3.0029058426210628E-9</v>
      </c>
      <c r="M7886" s="147">
        <v>3.8331835602698837E-2</v>
      </c>
      <c r="N7886" s="87">
        <v>8.6404758340744134</v>
      </c>
      <c r="O7886" s="88">
        <v>0.56487290260731693</v>
      </c>
      <c r="P7886" s="89">
        <v>65.375207737945985</v>
      </c>
    </row>
    <row r="7887" spans="1:16">
      <c r="A7887" s="75" t="s">
        <v>15299</v>
      </c>
      <c r="B7887" s="85">
        <v>7883</v>
      </c>
      <c r="C7887" s="85">
        <v>10177</v>
      </c>
      <c r="D7887" s="85">
        <v>7883</v>
      </c>
      <c r="E7887" s="86" t="s">
        <v>15300</v>
      </c>
      <c r="F7887" s="85" t="s">
        <v>55</v>
      </c>
      <c r="G7887" s="86" t="s">
        <v>8167</v>
      </c>
      <c r="H7887" s="85" t="s">
        <v>1</v>
      </c>
      <c r="I7887" s="85">
        <v>1</v>
      </c>
      <c r="J7887" s="88">
        <v>0.63774463232623158</v>
      </c>
      <c r="K7887" s="146">
        <v>0.91257698825011668</v>
      </c>
      <c r="L7887" s="147">
        <v>3.0029058426210628E-9</v>
      </c>
      <c r="M7887" s="147">
        <v>3.8331835602698837E-2</v>
      </c>
      <c r="N7887" s="87">
        <v>8.6404758340744134</v>
      </c>
      <c r="O7887" s="88">
        <v>0.56487290260731693</v>
      </c>
      <c r="P7887" s="89">
        <v>65.375207737945985</v>
      </c>
    </row>
    <row r="7888" spans="1:16">
      <c r="A7888" s="75" t="s">
        <v>15301</v>
      </c>
      <c r="B7888" s="85">
        <v>7884</v>
      </c>
      <c r="C7888" s="85">
        <v>10178</v>
      </c>
      <c r="D7888" s="85">
        <v>7884</v>
      </c>
      <c r="E7888" s="86" t="s">
        <v>15302</v>
      </c>
      <c r="F7888" s="85" t="s">
        <v>55</v>
      </c>
      <c r="G7888" s="86" t="s">
        <v>15303</v>
      </c>
      <c r="H7888" s="85" t="s">
        <v>1</v>
      </c>
      <c r="I7888" s="85">
        <v>1</v>
      </c>
      <c r="J7888" s="88">
        <v>4.7030072288632194</v>
      </c>
      <c r="K7888" s="146">
        <v>8.7742115919057557</v>
      </c>
      <c r="L7888" s="147">
        <v>3.2518463652592993E-8</v>
      </c>
      <c r="M7888" s="147">
        <v>0.45543576210551062</v>
      </c>
      <c r="N7888" s="87">
        <v>46.99794993818108</v>
      </c>
      <c r="O7888" s="88">
        <v>3.1023083740569941</v>
      </c>
      <c r="P7888" s="89">
        <v>66.009440372135955</v>
      </c>
    </row>
    <row r="7889" spans="1:16">
      <c r="A7889" s="75" t="s">
        <v>25629</v>
      </c>
      <c r="B7889" s="85">
        <v>7885</v>
      </c>
      <c r="C7889" s="85">
        <v>15820</v>
      </c>
      <c r="D7889" s="85">
        <v>7885</v>
      </c>
      <c r="E7889" s="86" t="s">
        <v>25630</v>
      </c>
      <c r="F7889" s="85" t="s">
        <v>38</v>
      </c>
      <c r="G7889" s="86" t="s">
        <v>15303</v>
      </c>
      <c r="H7889" s="85" t="s">
        <v>1</v>
      </c>
      <c r="I7889" s="85">
        <v>1</v>
      </c>
      <c r="J7889" s="88">
        <v>4.5956711045050138</v>
      </c>
      <c r="K7889" s="146">
        <v>8.6153443338949085</v>
      </c>
      <c r="L7889" s="147">
        <v>3.1893083791333572E-8</v>
      </c>
      <c r="M7889" s="147">
        <v>0.44096480728961862</v>
      </c>
      <c r="N7889" s="87">
        <v>45.441523025392179</v>
      </c>
      <c r="O7889" s="88">
        <v>3.0059018549275609</v>
      </c>
      <c r="P7889" s="89">
        <v>66.148792003470021</v>
      </c>
    </row>
    <row r="7890" spans="1:16">
      <c r="A7890" s="75" t="s">
        <v>25632</v>
      </c>
      <c r="B7890" s="85">
        <v>7886</v>
      </c>
      <c r="C7890" s="85">
        <v>15822</v>
      </c>
      <c r="D7890" s="85">
        <v>7886</v>
      </c>
      <c r="E7890" s="86" t="s">
        <v>25630</v>
      </c>
      <c r="F7890" s="85" t="s">
        <v>887</v>
      </c>
      <c r="G7890" s="86" t="s">
        <v>15303</v>
      </c>
      <c r="H7890" s="85" t="s">
        <v>1</v>
      </c>
      <c r="I7890" s="85">
        <v>1</v>
      </c>
      <c r="J7890" s="88">
        <v>4.5947346819632768</v>
      </c>
      <c r="K7890" s="146">
        <v>8.6152116408540405</v>
      </c>
      <c r="L7890" s="147">
        <v>3.1890879210891962E-8</v>
      </c>
      <c r="M7890" s="147">
        <v>0.44096590175026801</v>
      </c>
      <c r="N7890" s="87">
        <v>45.441327988506487</v>
      </c>
      <c r="O7890" s="88">
        <v>3.004998238631269</v>
      </c>
      <c r="P7890" s="89">
        <v>66.129190577161964</v>
      </c>
    </row>
    <row r="7891" spans="1:16">
      <c r="A7891" s="75" t="s">
        <v>8168</v>
      </c>
      <c r="B7891" s="85">
        <v>7887</v>
      </c>
      <c r="C7891" s="85">
        <v>5463</v>
      </c>
      <c r="D7891" s="85">
        <v>7887</v>
      </c>
      <c r="E7891" s="86" t="s">
        <v>8169</v>
      </c>
      <c r="F7891" s="85" t="s">
        <v>38</v>
      </c>
      <c r="G7891" s="86" t="s">
        <v>8170</v>
      </c>
      <c r="H7891" s="85" t="s">
        <v>260</v>
      </c>
      <c r="I7891" s="85">
        <v>1</v>
      </c>
      <c r="J7891" s="88">
        <v>220.3619017402265</v>
      </c>
      <c r="K7891" s="146">
        <v>635.87404646793379</v>
      </c>
      <c r="L7891" s="147">
        <v>3.2946250157819821E-6</v>
      </c>
      <c r="M7891" s="147">
        <v>19.404496892156551</v>
      </c>
      <c r="N7891" s="87">
        <v>2573.214311817499</v>
      </c>
      <c r="O7891" s="88">
        <v>182.60616040097699</v>
      </c>
      <c r="P7891" s="89">
        <v>70.964225390150105</v>
      </c>
    </row>
    <row r="7892" spans="1:16">
      <c r="A7892" s="75" t="s">
        <v>8171</v>
      </c>
      <c r="B7892" s="85">
        <v>7888</v>
      </c>
      <c r="C7892" s="85">
        <v>5464</v>
      </c>
      <c r="D7892" s="85">
        <v>7888</v>
      </c>
      <c r="E7892" s="86" t="s">
        <v>8169</v>
      </c>
      <c r="F7892" s="85" t="s">
        <v>887</v>
      </c>
      <c r="G7892" s="86" t="s">
        <v>8170</v>
      </c>
      <c r="H7892" s="85" t="s">
        <v>260</v>
      </c>
      <c r="I7892" s="85">
        <v>1</v>
      </c>
      <c r="J7892" s="88">
        <v>218.13171439575709</v>
      </c>
      <c r="K7892" s="146">
        <v>636.10779446527556</v>
      </c>
      <c r="L7892" s="147">
        <v>3.2888493926663381E-6</v>
      </c>
      <c r="M7892" s="147">
        <v>19.385121374952309</v>
      </c>
      <c r="N7892" s="87">
        <v>2540.2659710897892</v>
      </c>
      <c r="O7892" s="88">
        <v>180.50477098870121</v>
      </c>
      <c r="P7892" s="89">
        <v>71.057429829390486</v>
      </c>
    </row>
    <row r="7893" spans="1:16">
      <c r="A7893" s="75" t="s">
        <v>15304</v>
      </c>
      <c r="B7893" s="85">
        <v>7889</v>
      </c>
      <c r="C7893" s="85">
        <v>10179</v>
      </c>
      <c r="D7893" s="85">
        <v>7889</v>
      </c>
      <c r="E7893" s="86" t="s">
        <v>15305</v>
      </c>
      <c r="F7893" s="85" t="s">
        <v>55</v>
      </c>
      <c r="G7893" s="86" t="s">
        <v>8170</v>
      </c>
      <c r="H7893" s="85" t="s">
        <v>260</v>
      </c>
      <c r="I7893" s="85">
        <v>1</v>
      </c>
      <c r="J7893" s="88">
        <v>219.61850605227829</v>
      </c>
      <c r="K7893" s="146">
        <v>635.95196245723434</v>
      </c>
      <c r="L7893" s="147">
        <v>3.2926998083189989E-6</v>
      </c>
      <c r="M7893" s="147">
        <v>19.398038387234241</v>
      </c>
      <c r="N7893" s="87">
        <v>2562.2315329569001</v>
      </c>
      <c r="O7893" s="88">
        <v>181.90569735169149</v>
      </c>
      <c r="P7893" s="89">
        <v>70.995027190913646</v>
      </c>
    </row>
    <row r="7894" spans="1:16">
      <c r="A7894" s="75" t="s">
        <v>8172</v>
      </c>
      <c r="B7894" s="85">
        <v>7890</v>
      </c>
      <c r="C7894" s="85">
        <v>5465</v>
      </c>
      <c r="D7894" s="85">
        <v>7890</v>
      </c>
      <c r="E7894" s="86" t="s">
        <v>8173</v>
      </c>
      <c r="F7894" s="85" t="s">
        <v>1185</v>
      </c>
      <c r="G7894" s="86" t="s">
        <v>8173</v>
      </c>
      <c r="H7894" s="85" t="s">
        <v>1</v>
      </c>
      <c r="I7894" s="85">
        <v>1</v>
      </c>
      <c r="J7894" s="88">
        <v>5.6688243255475914</v>
      </c>
      <c r="K7894" s="146">
        <v>15.972233405190815</v>
      </c>
      <c r="L7894" s="147">
        <v>7.5171837959405153E-8</v>
      </c>
      <c r="M7894" s="147">
        <v>0.33358885625097262</v>
      </c>
      <c r="N7894" s="87">
        <v>55.93272066333563</v>
      </c>
      <c r="O7894" s="88">
        <v>4.7666959118484611</v>
      </c>
      <c r="P7894" s="89">
        <v>85.221956938938447</v>
      </c>
    </row>
    <row r="7895" spans="1:16">
      <c r="A7895" s="75" t="s">
        <v>8174</v>
      </c>
      <c r="B7895" s="85">
        <v>7891</v>
      </c>
      <c r="C7895" s="85">
        <v>5466</v>
      </c>
      <c r="D7895" s="85">
        <v>7891</v>
      </c>
      <c r="E7895" s="86" t="s">
        <v>8173</v>
      </c>
      <c r="F7895" s="85" t="s">
        <v>38</v>
      </c>
      <c r="G7895" s="86" t="s">
        <v>8173</v>
      </c>
      <c r="H7895" s="85" t="s">
        <v>1</v>
      </c>
      <c r="I7895" s="85">
        <v>1</v>
      </c>
      <c r="J7895" s="88">
        <v>5.7969549402578506</v>
      </c>
      <c r="K7895" s="146">
        <v>16.149693356684679</v>
      </c>
      <c r="L7895" s="147">
        <v>7.5717117273741742E-8</v>
      </c>
      <c r="M7895" s="147">
        <v>0.33834442689667621</v>
      </c>
      <c r="N7895" s="87">
        <v>58.084245232447927</v>
      </c>
      <c r="O7895" s="88">
        <v>4.8821834291359183</v>
      </c>
      <c r="P7895" s="89">
        <v>84.053488335741633</v>
      </c>
    </row>
    <row r="7896" spans="1:16">
      <c r="A7896" s="75" t="s">
        <v>15306</v>
      </c>
      <c r="B7896" s="85">
        <v>7892</v>
      </c>
      <c r="C7896" s="85">
        <v>10180</v>
      </c>
      <c r="D7896" s="85">
        <v>7892</v>
      </c>
      <c r="E7896" s="86" t="s">
        <v>15307</v>
      </c>
      <c r="F7896" s="85" t="s">
        <v>55</v>
      </c>
      <c r="G7896" s="86" t="s">
        <v>8173</v>
      </c>
      <c r="H7896" s="85" t="s">
        <v>1</v>
      </c>
      <c r="I7896" s="85">
        <v>1</v>
      </c>
      <c r="J7896" s="88">
        <v>5.7815792664926304</v>
      </c>
      <c r="K7896" s="146">
        <v>16.12839816250538</v>
      </c>
      <c r="L7896" s="147">
        <v>7.5651683756021212E-8</v>
      </c>
      <c r="M7896" s="147">
        <v>0.33777375841919149</v>
      </c>
      <c r="N7896" s="87">
        <v>57.826062284154411</v>
      </c>
      <c r="O7896" s="88">
        <v>4.8683249270614288</v>
      </c>
      <c r="P7896" s="89">
        <v>84.189113606572775</v>
      </c>
    </row>
    <row r="7897" spans="1:16">
      <c r="A7897" s="75" t="s">
        <v>8175</v>
      </c>
      <c r="B7897" s="85">
        <v>7893</v>
      </c>
      <c r="C7897" s="85">
        <v>5467</v>
      </c>
      <c r="D7897" s="85">
        <v>7893</v>
      </c>
      <c r="E7897" s="86" t="s">
        <v>8176</v>
      </c>
      <c r="F7897" s="85" t="s">
        <v>38</v>
      </c>
      <c r="G7897" s="86" t="s">
        <v>8176</v>
      </c>
      <c r="H7897" s="85" t="s">
        <v>1</v>
      </c>
      <c r="I7897" s="85">
        <v>1</v>
      </c>
      <c r="J7897" s="88">
        <v>3.095561071592579</v>
      </c>
      <c r="K7897" s="146">
        <v>6.7711638119628876</v>
      </c>
      <c r="L7897" s="147">
        <v>3.0905382771448571E-8</v>
      </c>
      <c r="M7897" s="147">
        <v>0.14732036461341019</v>
      </c>
      <c r="N7897" s="87">
        <v>26.342474980264299</v>
      </c>
      <c r="O7897" s="88">
        <v>2.7152309665847598</v>
      </c>
      <c r="P7897" s="89">
        <v>103.07425435988844</v>
      </c>
    </row>
    <row r="7898" spans="1:16">
      <c r="A7898" s="75" t="s">
        <v>8177</v>
      </c>
      <c r="B7898" s="85">
        <v>7894</v>
      </c>
      <c r="C7898" s="85">
        <v>5468</v>
      </c>
      <c r="D7898" s="85">
        <v>7894</v>
      </c>
      <c r="E7898" s="86" t="s">
        <v>8176</v>
      </c>
      <c r="F7898" s="85" t="s">
        <v>240</v>
      </c>
      <c r="G7898" s="86" t="s">
        <v>8176</v>
      </c>
      <c r="H7898" s="85" t="s">
        <v>1</v>
      </c>
      <c r="I7898" s="85">
        <v>1</v>
      </c>
      <c r="J7898" s="88">
        <v>2.9211678218525701</v>
      </c>
      <c r="K7898" s="146">
        <v>6.5279844174667083</v>
      </c>
      <c r="L7898" s="147">
        <v>3.0097715960609492E-8</v>
      </c>
      <c r="M7898" s="147">
        <v>0.14580081171432971</v>
      </c>
      <c r="N7898" s="87">
        <v>24.15654729598813</v>
      </c>
      <c r="O7898" s="88">
        <v>2.559242520602973</v>
      </c>
      <c r="P7898" s="89">
        <v>105.94405273422527</v>
      </c>
    </row>
    <row r="7899" spans="1:16">
      <c r="A7899" s="75" t="s">
        <v>15308</v>
      </c>
      <c r="B7899" s="85">
        <v>7895</v>
      </c>
      <c r="C7899" s="85">
        <v>10181</v>
      </c>
      <c r="D7899" s="85">
        <v>7895</v>
      </c>
      <c r="E7899" s="86" t="s">
        <v>15309</v>
      </c>
      <c r="F7899" s="85" t="s">
        <v>55</v>
      </c>
      <c r="G7899" s="86" t="s">
        <v>8176</v>
      </c>
      <c r="H7899" s="85" t="s">
        <v>1</v>
      </c>
      <c r="I7899" s="85">
        <v>1</v>
      </c>
      <c r="J7899" s="88">
        <v>3.0781217466185651</v>
      </c>
      <c r="K7899" s="146">
        <v>6.7468458725132345</v>
      </c>
      <c r="L7899" s="147">
        <v>3.0824616090364542E-8</v>
      </c>
      <c r="M7899" s="147">
        <v>0.14716840932350081</v>
      </c>
      <c r="N7899" s="87">
        <v>26.123882211836442</v>
      </c>
      <c r="O7899" s="88">
        <v>2.69963212198657</v>
      </c>
      <c r="P7899" s="89">
        <v>103.33962234615331</v>
      </c>
    </row>
    <row r="7900" spans="1:16">
      <c r="A7900" s="75" t="s">
        <v>8178</v>
      </c>
      <c r="B7900" s="85">
        <v>7896</v>
      </c>
      <c r="C7900" s="85">
        <v>5469</v>
      </c>
      <c r="D7900" s="85">
        <v>7896</v>
      </c>
      <c r="E7900" s="86" t="s">
        <v>8179</v>
      </c>
      <c r="F7900" s="85" t="s">
        <v>38</v>
      </c>
      <c r="G7900" s="86" t="s">
        <v>8180</v>
      </c>
      <c r="H7900" s="85" t="s">
        <v>260</v>
      </c>
      <c r="I7900" s="85">
        <v>1</v>
      </c>
      <c r="J7900" s="88">
        <v>3155.0290538888921</v>
      </c>
      <c r="K7900" s="146">
        <v>5449.7088438874434</v>
      </c>
      <c r="L7900" s="147">
        <v>1.8231773213055729E-5</v>
      </c>
      <c r="M7900" s="147">
        <v>272.83347880479869</v>
      </c>
      <c r="N7900" s="87">
        <v>34355.190463247687</v>
      </c>
      <c r="O7900" s="88">
        <v>2833.5596323307</v>
      </c>
      <c r="P7900" s="89">
        <v>82.478356083106874</v>
      </c>
    </row>
    <row r="7901" spans="1:16">
      <c r="A7901" s="75" t="s">
        <v>8181</v>
      </c>
      <c r="B7901" s="85">
        <v>7897</v>
      </c>
      <c r="C7901" s="85">
        <v>5470</v>
      </c>
      <c r="D7901" s="85">
        <v>7897</v>
      </c>
      <c r="E7901" s="86" t="s">
        <v>8179</v>
      </c>
      <c r="F7901" s="85" t="s">
        <v>240</v>
      </c>
      <c r="G7901" s="86" t="s">
        <v>8180</v>
      </c>
      <c r="H7901" s="85" t="s">
        <v>260</v>
      </c>
      <c r="I7901" s="85">
        <v>1</v>
      </c>
      <c r="J7901" s="88">
        <v>3153.0210244144841</v>
      </c>
      <c r="K7901" s="146">
        <v>5444.9955996066528</v>
      </c>
      <c r="L7901" s="147">
        <v>1.821564572357806E-5</v>
      </c>
      <c r="M7901" s="147">
        <v>272.72088016954461</v>
      </c>
      <c r="N7901" s="87">
        <v>34307.403776851766</v>
      </c>
      <c r="O7901" s="88">
        <v>2832.2866125934311</v>
      </c>
      <c r="P7901" s="89">
        <v>82.556133685186055</v>
      </c>
    </row>
    <row r="7902" spans="1:16">
      <c r="A7902" s="75" t="s">
        <v>15310</v>
      </c>
      <c r="B7902" s="85">
        <v>7898</v>
      </c>
      <c r="C7902" s="85">
        <v>10182</v>
      </c>
      <c r="D7902" s="85">
        <v>7898</v>
      </c>
      <c r="E7902" s="86" t="s">
        <v>15311</v>
      </c>
      <c r="F7902" s="85" t="s">
        <v>55</v>
      </c>
      <c r="G7902" s="86" t="s">
        <v>8180</v>
      </c>
      <c r="H7902" s="85" t="s">
        <v>260</v>
      </c>
      <c r="I7902" s="85">
        <v>1</v>
      </c>
      <c r="J7902" s="88">
        <v>3154.3597110350302</v>
      </c>
      <c r="K7902" s="146">
        <v>5448.13776317469</v>
      </c>
      <c r="L7902" s="147">
        <v>1.822639738567356E-5</v>
      </c>
      <c r="M7902" s="147">
        <v>272.79594594344292</v>
      </c>
      <c r="N7902" s="87">
        <v>34339.261575023418</v>
      </c>
      <c r="O7902" s="88">
        <v>2833.1352926111749</v>
      </c>
      <c r="P7902" s="89">
        <v>82.504257886309617</v>
      </c>
    </row>
    <row r="7903" spans="1:16">
      <c r="A7903" s="75" t="s">
        <v>8182</v>
      </c>
      <c r="B7903" s="85">
        <v>7899</v>
      </c>
      <c r="C7903" s="85">
        <v>5471</v>
      </c>
      <c r="D7903" s="85">
        <v>7899</v>
      </c>
      <c r="E7903" s="86" t="s">
        <v>8183</v>
      </c>
      <c r="F7903" s="85" t="s">
        <v>38</v>
      </c>
      <c r="G7903" s="86" t="s">
        <v>8183</v>
      </c>
      <c r="H7903" s="85" t="s">
        <v>1</v>
      </c>
      <c r="I7903" s="85">
        <v>1</v>
      </c>
      <c r="J7903" s="88">
        <v>8.5210751972000622</v>
      </c>
      <c r="K7903" s="146">
        <v>19.349555332916019</v>
      </c>
      <c r="L7903" s="147">
        <v>8.7170587136551787E-8</v>
      </c>
      <c r="M7903" s="147">
        <v>0.52847637820963367</v>
      </c>
      <c r="N7903" s="87">
        <v>75.964228955034798</v>
      </c>
      <c r="O7903" s="88">
        <v>7.4500483183183901</v>
      </c>
      <c r="P7903" s="89">
        <v>98.0731117896065</v>
      </c>
    </row>
    <row r="7904" spans="1:16">
      <c r="A7904" s="75" t="s">
        <v>8184</v>
      </c>
      <c r="B7904" s="85">
        <v>7900</v>
      </c>
      <c r="C7904" s="85">
        <v>5472</v>
      </c>
      <c r="D7904" s="85">
        <v>7900</v>
      </c>
      <c r="E7904" s="86" t="s">
        <v>8183</v>
      </c>
      <c r="F7904" s="85" t="s">
        <v>240</v>
      </c>
      <c r="G7904" s="86" t="s">
        <v>8183</v>
      </c>
      <c r="H7904" s="85" t="s">
        <v>1</v>
      </c>
      <c r="I7904" s="85">
        <v>1</v>
      </c>
      <c r="J7904" s="88">
        <v>8.2350017942318274</v>
      </c>
      <c r="K7904" s="146">
        <v>18.954082716748744</v>
      </c>
      <c r="L7904" s="147">
        <v>8.5851845970743512E-8</v>
      </c>
      <c r="M7904" s="147">
        <v>0.52554425071013344</v>
      </c>
      <c r="N7904" s="87">
        <v>72.415758615654426</v>
      </c>
      <c r="O7904" s="88">
        <v>7.1942427590708808</v>
      </c>
      <c r="P7904" s="89">
        <v>99.34637013545931</v>
      </c>
    </row>
    <row r="7905" spans="1:16">
      <c r="A7905" s="75" t="s">
        <v>15312</v>
      </c>
      <c r="B7905" s="85">
        <v>7901</v>
      </c>
      <c r="C7905" s="85">
        <v>10183</v>
      </c>
      <c r="D7905" s="85">
        <v>7901</v>
      </c>
      <c r="E7905" s="86" t="s">
        <v>15313</v>
      </c>
      <c r="F7905" s="85" t="s">
        <v>55</v>
      </c>
      <c r="G7905" s="86" t="s">
        <v>8183</v>
      </c>
      <c r="H7905" s="85" t="s">
        <v>1</v>
      </c>
      <c r="I7905" s="85">
        <v>1</v>
      </c>
      <c r="J7905" s="88">
        <v>8.4924678569032555</v>
      </c>
      <c r="K7905" s="146">
        <v>19.310008071299258</v>
      </c>
      <c r="L7905" s="147">
        <v>8.7038713019970913E-8</v>
      </c>
      <c r="M7905" s="147">
        <v>0.52818316545968425</v>
      </c>
      <c r="N7905" s="87">
        <v>75.609381921096812</v>
      </c>
      <c r="O7905" s="88">
        <v>7.4244677623936477</v>
      </c>
      <c r="P7905" s="89">
        <v>98.19505957794432</v>
      </c>
    </row>
    <row r="7906" spans="1:16">
      <c r="A7906" s="75" t="s">
        <v>8185</v>
      </c>
      <c r="B7906" s="85">
        <v>7902</v>
      </c>
      <c r="C7906" s="85">
        <v>5473</v>
      </c>
      <c r="D7906" s="85">
        <v>7902</v>
      </c>
      <c r="E7906" s="86" t="s">
        <v>8186</v>
      </c>
      <c r="F7906" s="85" t="s">
        <v>38</v>
      </c>
      <c r="G7906" s="86" t="s">
        <v>8187</v>
      </c>
      <c r="H7906" s="85" t="s">
        <v>260</v>
      </c>
      <c r="I7906" s="85">
        <v>1</v>
      </c>
      <c r="J7906" s="88">
        <v>60.27967263711777</v>
      </c>
      <c r="K7906" s="146">
        <v>149.48462831634652</v>
      </c>
      <c r="L7906" s="147">
        <v>8.1415711948582968E-7</v>
      </c>
      <c r="M7906" s="147">
        <v>4.9513717257609287</v>
      </c>
      <c r="N7906" s="87">
        <v>666.53755529234786</v>
      </c>
      <c r="O7906" s="88">
        <v>50.814366273676967</v>
      </c>
      <c r="P7906" s="89">
        <v>76.236313873401244</v>
      </c>
    </row>
    <row r="7907" spans="1:16">
      <c r="A7907" s="75" t="s">
        <v>8188</v>
      </c>
      <c r="B7907" s="85">
        <v>7903</v>
      </c>
      <c r="C7907" s="85">
        <v>5474</v>
      </c>
      <c r="D7907" s="85">
        <v>7903</v>
      </c>
      <c r="E7907" s="86" t="s">
        <v>8186</v>
      </c>
      <c r="F7907" s="85" t="s">
        <v>240</v>
      </c>
      <c r="G7907" s="86" t="s">
        <v>8187</v>
      </c>
      <c r="H7907" s="85" t="s">
        <v>260</v>
      </c>
      <c r="I7907" s="85">
        <v>1</v>
      </c>
      <c r="J7907" s="88">
        <v>59.674746506990573</v>
      </c>
      <c r="K7907" s="146">
        <v>148.85247205453629</v>
      </c>
      <c r="L7907" s="147">
        <v>8.1127375213597128E-7</v>
      </c>
      <c r="M7907" s="147">
        <v>4.9524931748512211</v>
      </c>
      <c r="N7907" s="87">
        <v>658.84579673936241</v>
      </c>
      <c r="O7907" s="88">
        <v>50.272719727635291</v>
      </c>
      <c r="P7907" s="89">
        <v>76.304227751676834</v>
      </c>
    </row>
    <row r="7908" spans="1:16">
      <c r="A7908" s="75" t="s">
        <v>15314</v>
      </c>
      <c r="B7908" s="85">
        <v>7904</v>
      </c>
      <c r="C7908" s="85">
        <v>10184</v>
      </c>
      <c r="D7908" s="85">
        <v>7904</v>
      </c>
      <c r="E7908" s="86" t="s">
        <v>15315</v>
      </c>
      <c r="F7908" s="85" t="s">
        <v>55</v>
      </c>
      <c r="G7908" s="86" t="s">
        <v>8187</v>
      </c>
      <c r="H7908" s="85" t="s">
        <v>260</v>
      </c>
      <c r="I7908" s="85">
        <v>1</v>
      </c>
      <c r="J7908" s="88">
        <v>60.078030595278427</v>
      </c>
      <c r="K7908" s="146">
        <v>149.2739095640141</v>
      </c>
      <c r="L7908" s="147">
        <v>8.1319599704319867E-7</v>
      </c>
      <c r="M7908" s="147">
        <v>4.9517455421214613</v>
      </c>
      <c r="N7908" s="87">
        <v>663.97363579422176</v>
      </c>
      <c r="O7908" s="88">
        <v>50.633817426372119</v>
      </c>
      <c r="P7908" s="89">
        <v>76.25877700069482</v>
      </c>
    </row>
    <row r="7909" spans="1:16">
      <c r="A7909" s="75" t="s">
        <v>8189</v>
      </c>
      <c r="B7909" s="85">
        <v>7905</v>
      </c>
      <c r="C7909" s="85">
        <v>5475</v>
      </c>
      <c r="D7909" s="85">
        <v>7905</v>
      </c>
      <c r="E7909" s="86" t="s">
        <v>8190</v>
      </c>
      <c r="F7909" s="85" t="s">
        <v>38</v>
      </c>
      <c r="G7909" s="86" t="s">
        <v>8190</v>
      </c>
      <c r="H7909" s="85" t="s">
        <v>1</v>
      </c>
      <c r="I7909" s="85">
        <v>1</v>
      </c>
      <c r="J7909" s="88">
        <v>0.44341186641002772</v>
      </c>
      <c r="K7909" s="146">
        <v>0.56178534614112752</v>
      </c>
      <c r="L7909" s="147">
        <v>2.377417314048308E-9</v>
      </c>
      <c r="M7909" s="147">
        <v>7.4842483143533492E-2</v>
      </c>
      <c r="N7909" s="87">
        <v>9.9518663183170268</v>
      </c>
      <c r="O7909" s="88">
        <v>0.37931733079138202</v>
      </c>
      <c r="P7909" s="89">
        <v>38.115195548117939</v>
      </c>
    </row>
    <row r="7910" spans="1:16">
      <c r="A7910" s="75" t="s">
        <v>8191</v>
      </c>
      <c r="B7910" s="85">
        <v>7906</v>
      </c>
      <c r="C7910" s="85">
        <v>5476</v>
      </c>
      <c r="D7910" s="85">
        <v>7906</v>
      </c>
      <c r="E7910" s="86" t="s">
        <v>8190</v>
      </c>
      <c r="F7910" s="85" t="s">
        <v>240</v>
      </c>
      <c r="G7910" s="86" t="s">
        <v>8190</v>
      </c>
      <c r="H7910" s="85" t="s">
        <v>1</v>
      </c>
      <c r="I7910" s="85">
        <v>1</v>
      </c>
      <c r="J7910" s="88">
        <v>0.35224908800178001</v>
      </c>
      <c r="K7910" s="146">
        <v>0.43430447917542031</v>
      </c>
      <c r="L7910" s="147">
        <v>1.9544232090664721E-9</v>
      </c>
      <c r="M7910" s="147">
        <v>7.4092582524577025E-2</v>
      </c>
      <c r="N7910" s="87">
        <v>8.8281511036582447</v>
      </c>
      <c r="O7910" s="88">
        <v>0.29784104512315418</v>
      </c>
      <c r="P7910" s="89">
        <v>33.737646946225652</v>
      </c>
    </row>
    <row r="7911" spans="1:16">
      <c r="A7911" s="75" t="s">
        <v>15316</v>
      </c>
      <c r="B7911" s="85">
        <v>7907</v>
      </c>
      <c r="C7911" s="85">
        <v>10185</v>
      </c>
      <c r="D7911" s="85">
        <v>7907</v>
      </c>
      <c r="E7911" s="86" t="s">
        <v>15317</v>
      </c>
      <c r="F7911" s="85" t="s">
        <v>55</v>
      </c>
      <c r="G7911" s="86" t="s">
        <v>8190</v>
      </c>
      <c r="H7911" s="85" t="s">
        <v>1</v>
      </c>
      <c r="I7911" s="85">
        <v>1</v>
      </c>
      <c r="J7911" s="88">
        <v>0.43429558856920242</v>
      </c>
      <c r="K7911" s="146">
        <v>0.54903725944455584</v>
      </c>
      <c r="L7911" s="147">
        <v>2.3351179035501221E-9</v>
      </c>
      <c r="M7911" s="147">
        <v>7.4767493081637798E-2</v>
      </c>
      <c r="N7911" s="87">
        <v>9.8394947968511453</v>
      </c>
      <c r="O7911" s="88">
        <v>0.37116970222455892</v>
      </c>
      <c r="P7911" s="89">
        <v>37.722434930637021</v>
      </c>
    </row>
    <row r="7912" spans="1:16">
      <c r="A7912" s="75" t="s">
        <v>8201</v>
      </c>
      <c r="B7912" s="85">
        <v>7908</v>
      </c>
      <c r="C7912" s="85">
        <v>5481</v>
      </c>
      <c r="D7912" s="85">
        <v>7908</v>
      </c>
      <c r="E7912" s="86" t="s">
        <v>8202</v>
      </c>
      <c r="F7912" s="85" t="s">
        <v>38</v>
      </c>
      <c r="G7912" s="86" t="s">
        <v>8203</v>
      </c>
      <c r="H7912" s="85" t="s">
        <v>1</v>
      </c>
      <c r="I7912" s="85">
        <v>1</v>
      </c>
      <c r="J7912" s="88">
        <v>2.9290991653064151</v>
      </c>
      <c r="K7912" s="146">
        <v>3.4356332507757035</v>
      </c>
      <c r="L7912" s="147">
        <v>1.381542113023143E-8</v>
      </c>
      <c r="M7912" s="147">
        <v>0.2323763435052846</v>
      </c>
      <c r="N7912" s="87">
        <v>33.515854935219409</v>
      </c>
      <c r="O7912" s="88">
        <v>2.5482537009020629</v>
      </c>
      <c r="P7912" s="89">
        <v>76.031290439328345</v>
      </c>
    </row>
    <row r="7913" spans="1:16">
      <c r="A7913" s="75" t="s">
        <v>8206</v>
      </c>
      <c r="B7913" s="85">
        <v>7909</v>
      </c>
      <c r="C7913" s="85">
        <v>5483</v>
      </c>
      <c r="D7913" s="85">
        <v>7909</v>
      </c>
      <c r="E7913" s="86" t="s">
        <v>8202</v>
      </c>
      <c r="F7913" s="85" t="s">
        <v>240</v>
      </c>
      <c r="G7913" s="86" t="s">
        <v>8203</v>
      </c>
      <c r="H7913" s="85" t="s">
        <v>1</v>
      </c>
      <c r="I7913" s="85">
        <v>1</v>
      </c>
      <c r="J7913" s="88">
        <v>2.896763937843684</v>
      </c>
      <c r="K7913" s="146">
        <v>3.3904432328198633</v>
      </c>
      <c r="L7913" s="147">
        <v>1.366393993809507E-8</v>
      </c>
      <c r="M7913" s="147">
        <v>0.23170736994588981</v>
      </c>
      <c r="N7913" s="87">
        <v>33.017016420690133</v>
      </c>
      <c r="O7913" s="88">
        <v>2.5196461261625069</v>
      </c>
      <c r="P7913" s="89">
        <v>76.313561893604927</v>
      </c>
    </row>
    <row r="7914" spans="1:16">
      <c r="A7914" s="75" t="s">
        <v>8208</v>
      </c>
      <c r="B7914" s="85">
        <v>7910</v>
      </c>
      <c r="C7914" s="85">
        <v>5485</v>
      </c>
      <c r="D7914" s="85">
        <v>7910</v>
      </c>
      <c r="E7914" s="86" t="s">
        <v>8209</v>
      </c>
      <c r="F7914" s="85" t="s">
        <v>38</v>
      </c>
      <c r="G7914" s="86" t="s">
        <v>8203</v>
      </c>
      <c r="H7914" s="85" t="s">
        <v>1</v>
      </c>
      <c r="I7914" s="85">
        <v>1</v>
      </c>
      <c r="J7914" s="88">
        <v>2.025023988163738</v>
      </c>
      <c r="K7914" s="146">
        <v>3.4877178654162204</v>
      </c>
      <c r="L7914" s="147">
        <v>1.235990353822179E-8</v>
      </c>
      <c r="M7914" s="147">
        <v>0.1232509797923269</v>
      </c>
      <c r="N7914" s="87">
        <v>21.592984280067771</v>
      </c>
      <c r="O7914" s="88">
        <v>1.83080620763302</v>
      </c>
      <c r="P7914" s="89">
        <v>84.787085651843668</v>
      </c>
    </row>
    <row r="7915" spans="1:16">
      <c r="A7915" s="75" t="s">
        <v>8211</v>
      </c>
      <c r="B7915" s="85">
        <v>7911</v>
      </c>
      <c r="C7915" s="85">
        <v>5487</v>
      </c>
      <c r="D7915" s="85">
        <v>7911</v>
      </c>
      <c r="E7915" s="86" t="s">
        <v>8209</v>
      </c>
      <c r="F7915" s="85" t="s">
        <v>240</v>
      </c>
      <c r="G7915" s="86" t="s">
        <v>8203</v>
      </c>
      <c r="H7915" s="85" t="s">
        <v>1</v>
      </c>
      <c r="I7915" s="85">
        <v>1</v>
      </c>
      <c r="J7915" s="88">
        <v>1.927022478784765</v>
      </c>
      <c r="K7915" s="146">
        <v>3.2954326104795393</v>
      </c>
      <c r="L7915" s="147">
        <v>1.186648451718211E-8</v>
      </c>
      <c r="M7915" s="147">
        <v>0.1142779831870122</v>
      </c>
      <c r="N7915" s="87">
        <v>20.20697611477717</v>
      </c>
      <c r="O7915" s="88">
        <v>1.74291576390131</v>
      </c>
      <c r="P7915" s="89">
        <v>86.253170885213848</v>
      </c>
    </row>
    <row r="7916" spans="1:16">
      <c r="A7916" s="75" t="s">
        <v>8213</v>
      </c>
      <c r="B7916" s="85">
        <v>7912</v>
      </c>
      <c r="C7916" s="85">
        <v>5489</v>
      </c>
      <c r="D7916" s="85">
        <v>7912</v>
      </c>
      <c r="E7916" s="86" t="s">
        <v>8214</v>
      </c>
      <c r="F7916" s="85" t="s">
        <v>38</v>
      </c>
      <c r="G7916" s="86" t="s">
        <v>8203</v>
      </c>
      <c r="H7916" s="85" t="s">
        <v>1</v>
      </c>
      <c r="I7916" s="85">
        <v>1</v>
      </c>
      <c r="J7916" s="88">
        <v>3.0519303584343049</v>
      </c>
      <c r="K7916" s="146">
        <v>4.0581056748702595</v>
      </c>
      <c r="L7916" s="147">
        <v>1.5602488995185041E-8</v>
      </c>
      <c r="M7916" s="147">
        <v>0.22603826261478921</v>
      </c>
      <c r="N7916" s="87">
        <v>34.242751701691184</v>
      </c>
      <c r="O7916" s="88">
        <v>2.6848180118779181</v>
      </c>
      <c r="P7916" s="89">
        <v>78.405439938558445</v>
      </c>
    </row>
    <row r="7917" spans="1:16">
      <c r="A7917" s="75" t="s">
        <v>8216</v>
      </c>
      <c r="B7917" s="85">
        <v>7913</v>
      </c>
      <c r="C7917" s="85">
        <v>5491</v>
      </c>
      <c r="D7917" s="85">
        <v>7913</v>
      </c>
      <c r="E7917" s="86" t="s">
        <v>8214</v>
      </c>
      <c r="F7917" s="85" t="s">
        <v>240</v>
      </c>
      <c r="G7917" s="86" t="s">
        <v>8203</v>
      </c>
      <c r="H7917" s="85" t="s">
        <v>1</v>
      </c>
      <c r="I7917" s="85">
        <v>1</v>
      </c>
      <c r="J7917" s="88">
        <v>2.9857111017776741</v>
      </c>
      <c r="K7917" s="146">
        <v>3.9417720161283323</v>
      </c>
      <c r="L7917" s="147">
        <v>1.5277517500853501E-8</v>
      </c>
      <c r="M7917" s="147">
        <v>0.22168171917932461</v>
      </c>
      <c r="N7917" s="87">
        <v>33.275305306281403</v>
      </c>
      <c r="O7917" s="88">
        <v>2.625722330857482</v>
      </c>
      <c r="P7917" s="89">
        <v>78.90903799947472</v>
      </c>
    </row>
    <row r="7918" spans="1:16">
      <c r="A7918" s="75" t="s">
        <v>8218</v>
      </c>
      <c r="B7918" s="85">
        <v>7914</v>
      </c>
      <c r="C7918" s="85">
        <v>5493</v>
      </c>
      <c r="D7918" s="85">
        <v>7914</v>
      </c>
      <c r="E7918" s="86" t="s">
        <v>8219</v>
      </c>
      <c r="F7918" s="85" t="s">
        <v>38</v>
      </c>
      <c r="G7918" s="86" t="s">
        <v>8203</v>
      </c>
      <c r="H7918" s="85" t="s">
        <v>1</v>
      </c>
      <c r="I7918" s="85">
        <v>1</v>
      </c>
      <c r="J7918" s="88">
        <v>1.154352803421796</v>
      </c>
      <c r="K7918" s="146">
        <v>2.0145317611720932</v>
      </c>
      <c r="L7918" s="147">
        <v>7.0430528210083453E-9</v>
      </c>
      <c r="M7918" s="147">
        <v>0.14118456363036849</v>
      </c>
      <c r="N7918" s="87">
        <v>17.60427138422725</v>
      </c>
      <c r="O7918" s="88">
        <v>1.0336511974960469</v>
      </c>
      <c r="P7918" s="89">
        <v>58.715931772226526</v>
      </c>
    </row>
    <row r="7919" spans="1:16">
      <c r="A7919" s="75" t="s">
        <v>8222</v>
      </c>
      <c r="B7919" s="85">
        <v>7915</v>
      </c>
      <c r="C7919" s="85">
        <v>5495</v>
      </c>
      <c r="D7919" s="85">
        <v>7915</v>
      </c>
      <c r="E7919" s="86" t="s">
        <v>8219</v>
      </c>
      <c r="F7919" s="85" t="s">
        <v>240</v>
      </c>
      <c r="G7919" s="86" t="s">
        <v>8203</v>
      </c>
      <c r="H7919" s="85" t="s">
        <v>1</v>
      </c>
      <c r="I7919" s="85">
        <v>1</v>
      </c>
      <c r="J7919" s="88">
        <v>0.97689132979540316</v>
      </c>
      <c r="K7919" s="146">
        <v>1.749158508359216</v>
      </c>
      <c r="L7919" s="147">
        <v>6.253779291693574E-9</v>
      </c>
      <c r="M7919" s="147">
        <v>0.12672255244519401</v>
      </c>
      <c r="N7919" s="87">
        <v>15.164071362238801</v>
      </c>
      <c r="O7919" s="88">
        <v>0.87400461380757732</v>
      </c>
      <c r="P7919" s="89">
        <v>57.636540539106285</v>
      </c>
    </row>
    <row r="7920" spans="1:16">
      <c r="A7920" s="75" t="s">
        <v>15318</v>
      </c>
      <c r="B7920" s="85">
        <v>7916</v>
      </c>
      <c r="C7920" s="85">
        <v>10186</v>
      </c>
      <c r="D7920" s="85">
        <v>7916</v>
      </c>
      <c r="E7920" s="86" t="s">
        <v>15319</v>
      </c>
      <c r="F7920" s="85" t="s">
        <v>55</v>
      </c>
      <c r="G7920" s="86" t="s">
        <v>8203</v>
      </c>
      <c r="H7920" s="85" t="s">
        <v>1</v>
      </c>
      <c r="I7920" s="85">
        <v>1</v>
      </c>
      <c r="J7920" s="88">
        <v>1.3395167991185879</v>
      </c>
      <c r="K7920" s="146">
        <v>2.267986267102684</v>
      </c>
      <c r="L7920" s="147">
        <v>8.0719484268770564E-9</v>
      </c>
      <c r="M7920" s="147">
        <v>0.14780323111960381</v>
      </c>
      <c r="N7920" s="87">
        <v>19.042924071326059</v>
      </c>
      <c r="O7920" s="88">
        <v>1.200729962078537</v>
      </c>
      <c r="P7920" s="89">
        <v>63.053864920174732</v>
      </c>
    </row>
    <row r="7921" spans="1:16">
      <c r="A7921" s="75" t="s">
        <v>8194</v>
      </c>
      <c r="B7921" s="85">
        <v>7917</v>
      </c>
      <c r="C7921" s="85">
        <v>5478</v>
      </c>
      <c r="D7921" s="85">
        <v>7917</v>
      </c>
      <c r="E7921" s="86" t="s">
        <v>8195</v>
      </c>
      <c r="F7921" s="85" t="s">
        <v>55</v>
      </c>
      <c r="G7921" s="86" t="s">
        <v>8196</v>
      </c>
      <c r="H7921" s="85" t="s">
        <v>1</v>
      </c>
      <c r="I7921" s="85">
        <v>1</v>
      </c>
      <c r="J7921" s="88">
        <v>0</v>
      </c>
      <c r="K7921" s="146">
        <v>0</v>
      </c>
      <c r="L7921" s="147">
        <v>0</v>
      </c>
      <c r="M7921" s="147">
        <v>0</v>
      </c>
      <c r="N7921" s="87">
        <v>0</v>
      </c>
      <c r="O7921" s="88">
        <v>0</v>
      </c>
      <c r="P7921" s="89" t="e">
        <v>#DIV/0!</v>
      </c>
    </row>
    <row r="7922" spans="1:16">
      <c r="A7922" s="75" t="s">
        <v>15320</v>
      </c>
      <c r="B7922" s="85">
        <v>7918</v>
      </c>
      <c r="C7922" s="85">
        <v>10187</v>
      </c>
      <c r="D7922" s="85">
        <v>7918</v>
      </c>
      <c r="E7922" s="86" t="s">
        <v>15321</v>
      </c>
      <c r="F7922" s="85" t="s">
        <v>55</v>
      </c>
      <c r="G7922" s="86" t="s">
        <v>8196</v>
      </c>
      <c r="H7922" s="85" t="s">
        <v>1</v>
      </c>
      <c r="I7922" s="85">
        <v>1</v>
      </c>
      <c r="J7922" s="88">
        <v>0.236389193968812</v>
      </c>
      <c r="K7922" s="146">
        <v>0.2335062379745135</v>
      </c>
      <c r="L7922" s="147">
        <v>1.0315498260854971E-9</v>
      </c>
      <c r="M7922" s="147">
        <v>2.936434863361561E-2</v>
      </c>
      <c r="N7922" s="87">
        <v>3.1956113295192239</v>
      </c>
      <c r="O7922" s="88">
        <v>0.19767543478550639</v>
      </c>
      <c r="P7922" s="89">
        <v>61.858409675636757</v>
      </c>
    </row>
    <row r="7923" spans="1:16">
      <c r="A7923" s="75" t="s">
        <v>8197</v>
      </c>
      <c r="B7923" s="85">
        <v>7919</v>
      </c>
      <c r="C7923" s="85">
        <v>5479</v>
      </c>
      <c r="D7923" s="85">
        <v>7919</v>
      </c>
      <c r="E7923" s="86" t="s">
        <v>8198</v>
      </c>
      <c r="F7923" s="85" t="s">
        <v>38</v>
      </c>
      <c r="G7923" s="86" t="s">
        <v>8199</v>
      </c>
      <c r="H7923" s="85" t="s">
        <v>260</v>
      </c>
      <c r="I7923" s="85">
        <v>1</v>
      </c>
      <c r="J7923" s="88">
        <v>7.9064641153517483</v>
      </c>
      <c r="K7923" s="146">
        <v>14.629558966729773</v>
      </c>
      <c r="L7923" s="147">
        <v>3.7341008657155463E-8</v>
      </c>
      <c r="M7923" s="147">
        <v>0.5838717020667934</v>
      </c>
      <c r="N7923" s="87">
        <v>85.15535089479738</v>
      </c>
      <c r="O7923" s="88">
        <v>7.20023238142746</v>
      </c>
      <c r="P7923" s="89">
        <v>84.554080345729204</v>
      </c>
    </row>
    <row r="7924" spans="1:16">
      <c r="A7924" s="75" t="s">
        <v>8200</v>
      </c>
      <c r="B7924" s="85">
        <v>7920</v>
      </c>
      <c r="C7924" s="85">
        <v>5480</v>
      </c>
      <c r="D7924" s="85">
        <v>7920</v>
      </c>
      <c r="E7924" s="86" t="s">
        <v>8198</v>
      </c>
      <c r="F7924" s="85" t="s">
        <v>240</v>
      </c>
      <c r="G7924" s="86" t="s">
        <v>8199</v>
      </c>
      <c r="H7924" s="85" t="s">
        <v>260</v>
      </c>
      <c r="I7924" s="85">
        <v>1</v>
      </c>
      <c r="J7924" s="88">
        <v>7.7344618282831616</v>
      </c>
      <c r="K7924" s="146">
        <v>14.009138566312627</v>
      </c>
      <c r="L7924" s="147">
        <v>3.5018974244056903E-8</v>
      </c>
      <c r="M7924" s="147">
        <v>0.55408305645469591</v>
      </c>
      <c r="N7924" s="87">
        <v>76.202817312511101</v>
      </c>
      <c r="O7924" s="88">
        <v>7.1707785705969069</v>
      </c>
      <c r="P7924" s="89">
        <v>94.101226483388785</v>
      </c>
    </row>
    <row r="7925" spans="1:16">
      <c r="A7925" s="75" t="s">
        <v>15322</v>
      </c>
      <c r="B7925" s="85">
        <v>7921</v>
      </c>
      <c r="C7925" s="85">
        <v>10188</v>
      </c>
      <c r="D7925" s="85">
        <v>7921</v>
      </c>
      <c r="E7925" s="86" t="s">
        <v>15323</v>
      </c>
      <c r="F7925" s="85" t="s">
        <v>55</v>
      </c>
      <c r="G7925" s="86" t="s">
        <v>8199</v>
      </c>
      <c r="H7925" s="85" t="s">
        <v>260</v>
      </c>
      <c r="I7925" s="85">
        <v>1</v>
      </c>
      <c r="J7925" s="88">
        <v>7.8886905456881333</v>
      </c>
      <c r="K7925" s="146">
        <v>14.565448858686938</v>
      </c>
      <c r="L7925" s="147">
        <v>3.7101065101136078E-8</v>
      </c>
      <c r="M7925" s="147">
        <v>0.58079354202022426</v>
      </c>
      <c r="N7925" s="87">
        <v>84.23025575796234</v>
      </c>
      <c r="O7925" s="88">
        <v>7.1971888209750761</v>
      </c>
      <c r="P7925" s="89">
        <v>85.446598211174503</v>
      </c>
    </row>
    <row r="7926" spans="1:16">
      <c r="A7926" s="75" t="s">
        <v>8204</v>
      </c>
      <c r="B7926" s="85">
        <v>7922</v>
      </c>
      <c r="C7926" s="85">
        <v>5482</v>
      </c>
      <c r="D7926" s="85">
        <v>7922</v>
      </c>
      <c r="E7926" s="86" t="s">
        <v>8202</v>
      </c>
      <c r="F7926" s="85" t="s">
        <v>38</v>
      </c>
      <c r="G7926" s="86" t="s">
        <v>8205</v>
      </c>
      <c r="H7926" s="85" t="s">
        <v>1</v>
      </c>
      <c r="I7926" s="85">
        <v>1</v>
      </c>
      <c r="J7926" s="88">
        <v>1.339460555190928</v>
      </c>
      <c r="K7926" s="146">
        <v>1.5710957402956505</v>
      </c>
      <c r="L7926" s="147">
        <v>6.3177142913017093E-9</v>
      </c>
      <c r="M7926" s="147">
        <v>0.1062643934256372</v>
      </c>
      <c r="N7926" s="87">
        <v>15.326611741576651</v>
      </c>
      <c r="O7926" s="88">
        <v>1.1653020687746329</v>
      </c>
      <c r="P7926" s="89">
        <v>76.031290439328259</v>
      </c>
    </row>
    <row r="7927" spans="1:16">
      <c r="A7927" s="75" t="s">
        <v>8207</v>
      </c>
      <c r="B7927" s="85">
        <v>7923</v>
      </c>
      <c r="C7927" s="85">
        <v>5484</v>
      </c>
      <c r="D7927" s="85">
        <v>7923</v>
      </c>
      <c r="E7927" s="86" t="s">
        <v>8202</v>
      </c>
      <c r="F7927" s="85" t="s">
        <v>240</v>
      </c>
      <c r="G7927" s="86" t="s">
        <v>8205</v>
      </c>
      <c r="H7927" s="85" t="s">
        <v>1</v>
      </c>
      <c r="I7927" s="85">
        <v>1</v>
      </c>
      <c r="J7927" s="88">
        <v>1.3246738377446701</v>
      </c>
      <c r="K7927" s="146">
        <v>1.5504305995393486</v>
      </c>
      <c r="L7927" s="147">
        <v>6.2484427950945456E-9</v>
      </c>
      <c r="M7927" s="147">
        <v>0.1059584755837668</v>
      </c>
      <c r="N7927" s="87">
        <v>15.09849569773076</v>
      </c>
      <c r="O7927" s="88">
        <v>1.1522199859291029</v>
      </c>
      <c r="P7927" s="89">
        <v>76.313561893604842</v>
      </c>
    </row>
    <row r="7928" spans="1:16">
      <c r="A7928" s="75" t="s">
        <v>8210</v>
      </c>
      <c r="B7928" s="85">
        <v>7924</v>
      </c>
      <c r="C7928" s="85">
        <v>5486</v>
      </c>
      <c r="D7928" s="85">
        <v>7924</v>
      </c>
      <c r="E7928" s="86" t="s">
        <v>8209</v>
      </c>
      <c r="F7928" s="85" t="s">
        <v>38</v>
      </c>
      <c r="G7928" s="86" t="s">
        <v>8205</v>
      </c>
      <c r="H7928" s="85" t="s">
        <v>1</v>
      </c>
      <c r="I7928" s="85">
        <v>1</v>
      </c>
      <c r="J7928" s="88">
        <v>0.92603206732913834</v>
      </c>
      <c r="K7928" s="146">
        <v>1.5949137412939229</v>
      </c>
      <c r="L7928" s="147">
        <v>5.6521142921704426E-9</v>
      </c>
      <c r="M7928" s="147">
        <v>5.6361979060270739E-2</v>
      </c>
      <c r="N7928" s="87">
        <v>9.8743501259995821</v>
      </c>
      <c r="O7928" s="88">
        <v>0.83721736988941775</v>
      </c>
      <c r="P7928" s="89">
        <v>84.787085651843455</v>
      </c>
    </row>
    <row r="7929" spans="1:16">
      <c r="A7929" s="75" t="s">
        <v>8212</v>
      </c>
      <c r="B7929" s="85">
        <v>7925</v>
      </c>
      <c r="C7929" s="85">
        <v>5488</v>
      </c>
      <c r="D7929" s="85">
        <v>7925</v>
      </c>
      <c r="E7929" s="86" t="s">
        <v>8209</v>
      </c>
      <c r="F7929" s="85" t="s">
        <v>240</v>
      </c>
      <c r="G7929" s="86" t="s">
        <v>8205</v>
      </c>
      <c r="H7929" s="85" t="s">
        <v>1</v>
      </c>
      <c r="I7929" s="85">
        <v>1</v>
      </c>
      <c r="J7929" s="88">
        <v>0.88121652891476121</v>
      </c>
      <c r="K7929" s="146">
        <v>1.5069827769267239</v>
      </c>
      <c r="L7929" s="147">
        <v>5.426476552181376E-9</v>
      </c>
      <c r="M7929" s="147">
        <v>5.2258678237601323E-2</v>
      </c>
      <c r="N7929" s="87">
        <v>9.2405363963147931</v>
      </c>
      <c r="O7929" s="88">
        <v>0.79702556486238063</v>
      </c>
      <c r="P7929" s="89">
        <v>86.253170885214132</v>
      </c>
    </row>
    <row r="7930" spans="1:16">
      <c r="A7930" s="75" t="s">
        <v>8215</v>
      </c>
      <c r="B7930" s="85">
        <v>7926</v>
      </c>
      <c r="C7930" s="85">
        <v>5490</v>
      </c>
      <c r="D7930" s="85">
        <v>7926</v>
      </c>
      <c r="E7930" s="86" t="s">
        <v>8214</v>
      </c>
      <c r="F7930" s="85" t="s">
        <v>38</v>
      </c>
      <c r="G7930" s="86" t="s">
        <v>8205</v>
      </c>
      <c r="H7930" s="85" t="s">
        <v>1</v>
      </c>
      <c r="I7930" s="85">
        <v>1</v>
      </c>
      <c r="J7930" s="88">
        <v>1.395630568173279</v>
      </c>
      <c r="K7930" s="146">
        <v>1.855748874830784</v>
      </c>
      <c r="L7930" s="147">
        <v>7.1349303633646968E-9</v>
      </c>
      <c r="M7930" s="147">
        <v>0.10336602472273269</v>
      </c>
      <c r="N7930" s="87">
        <v>15.65901753989071</v>
      </c>
      <c r="O7930" s="88">
        <v>1.2277521592207341</v>
      </c>
      <c r="P7930" s="89">
        <v>78.40543993855843</v>
      </c>
    </row>
    <row r="7931" spans="1:16">
      <c r="A7931" s="75" t="s">
        <v>8217</v>
      </c>
      <c r="B7931" s="85">
        <v>7927</v>
      </c>
      <c r="C7931" s="85">
        <v>5492</v>
      </c>
      <c r="D7931" s="85">
        <v>7927</v>
      </c>
      <c r="E7931" s="86" t="s">
        <v>8214</v>
      </c>
      <c r="F7931" s="85" t="s">
        <v>240</v>
      </c>
      <c r="G7931" s="86" t="s">
        <v>8205</v>
      </c>
      <c r="H7931" s="85" t="s">
        <v>1</v>
      </c>
      <c r="I7931" s="85">
        <v>1</v>
      </c>
      <c r="J7931" s="88">
        <v>1.3653488749700551</v>
      </c>
      <c r="K7931" s="146">
        <v>1.8025501477369705</v>
      </c>
      <c r="L7931" s="147">
        <v>6.9863227288488379E-9</v>
      </c>
      <c r="M7931" s="147">
        <v>0.1013738019404186</v>
      </c>
      <c r="N7931" s="87">
        <v>15.21660975074456</v>
      </c>
      <c r="O7931" s="88">
        <v>1.20072803704468</v>
      </c>
      <c r="P7931" s="89">
        <v>78.90903799947472</v>
      </c>
    </row>
    <row r="7932" spans="1:16">
      <c r="A7932" s="75" t="s">
        <v>15324</v>
      </c>
      <c r="B7932" s="85">
        <v>7928</v>
      </c>
      <c r="C7932" s="85">
        <v>10189</v>
      </c>
      <c r="D7932" s="85">
        <v>7928</v>
      </c>
      <c r="E7932" s="86" t="s">
        <v>15325</v>
      </c>
      <c r="F7932" s="85" t="s">
        <v>55</v>
      </c>
      <c r="G7932" s="86" t="s">
        <v>8205</v>
      </c>
      <c r="H7932" s="85" t="s">
        <v>1</v>
      </c>
      <c r="I7932" s="85">
        <v>1</v>
      </c>
      <c r="J7932" s="88">
        <v>1.243191245794717</v>
      </c>
      <c r="K7932" s="146">
        <v>2.0224994799786504</v>
      </c>
      <c r="L7932" s="147">
        <v>7.4131721520141312E-9</v>
      </c>
      <c r="M7932" s="147">
        <v>9.3621532112042508E-2</v>
      </c>
      <c r="N7932" s="87">
        <v>13.70172513344138</v>
      </c>
      <c r="O7932" s="88">
        <v>1.07319327285774</v>
      </c>
      <c r="P7932" s="89">
        <v>78.325412486813804</v>
      </c>
    </row>
    <row r="7933" spans="1:16">
      <c r="A7933" s="75" t="s">
        <v>25631</v>
      </c>
      <c r="B7933" s="85">
        <v>7929</v>
      </c>
      <c r="C7933" s="85">
        <v>15821</v>
      </c>
      <c r="D7933" s="85">
        <v>7929</v>
      </c>
      <c r="E7933" s="86" t="s">
        <v>25630</v>
      </c>
      <c r="F7933" s="85" t="s">
        <v>38</v>
      </c>
      <c r="G7933" s="86" t="s">
        <v>8205</v>
      </c>
      <c r="H7933" s="85" t="s">
        <v>1</v>
      </c>
      <c r="I7933" s="85">
        <v>1</v>
      </c>
      <c r="J7933" s="88">
        <v>4.5956711045050147</v>
      </c>
      <c r="K7933" s="146">
        <v>8.6153443338949085</v>
      </c>
      <c r="L7933" s="147">
        <v>3.1893083791333572E-8</v>
      </c>
      <c r="M7933" s="147">
        <v>0.44096480728961862</v>
      </c>
      <c r="N7933" s="87">
        <v>45.441523025392179</v>
      </c>
      <c r="O7933" s="88">
        <v>3.0059018549275609</v>
      </c>
      <c r="P7933" s="89">
        <v>66.148792003470021</v>
      </c>
    </row>
    <row r="7934" spans="1:16">
      <c r="A7934" s="75" t="s">
        <v>25633</v>
      </c>
      <c r="B7934" s="85">
        <v>7930</v>
      </c>
      <c r="C7934" s="85">
        <v>15823</v>
      </c>
      <c r="D7934" s="85">
        <v>7930</v>
      </c>
      <c r="E7934" s="86" t="s">
        <v>25630</v>
      </c>
      <c r="F7934" s="85" t="s">
        <v>887</v>
      </c>
      <c r="G7934" s="86" t="s">
        <v>8205</v>
      </c>
      <c r="H7934" s="85" t="s">
        <v>1</v>
      </c>
      <c r="I7934" s="85">
        <v>1</v>
      </c>
      <c r="J7934" s="88">
        <v>4.5947346819632768</v>
      </c>
      <c r="K7934" s="146">
        <v>8.6152116408540405</v>
      </c>
      <c r="L7934" s="147">
        <v>3.1890879210891962E-8</v>
      </c>
      <c r="M7934" s="147">
        <v>0.44096590175026801</v>
      </c>
      <c r="N7934" s="87">
        <v>45.441327988506487</v>
      </c>
      <c r="O7934" s="88">
        <v>3.004998238631269</v>
      </c>
      <c r="P7934" s="89">
        <v>66.129190577161964</v>
      </c>
    </row>
    <row r="7935" spans="1:16">
      <c r="A7935" s="75" t="s">
        <v>8220</v>
      </c>
      <c r="B7935" s="85">
        <v>7931</v>
      </c>
      <c r="C7935" s="85">
        <v>5494</v>
      </c>
      <c r="D7935" s="85">
        <v>7931</v>
      </c>
      <c r="E7935" s="86" t="s">
        <v>8219</v>
      </c>
      <c r="F7935" s="85" t="s">
        <v>38</v>
      </c>
      <c r="G7935" s="86" t="s">
        <v>8221</v>
      </c>
      <c r="H7935" s="85" t="s">
        <v>1</v>
      </c>
      <c r="I7935" s="85">
        <v>1</v>
      </c>
      <c r="J7935" s="88">
        <v>0.5278790371017742</v>
      </c>
      <c r="K7935" s="146">
        <v>0.92123403100524592</v>
      </c>
      <c r="L7935" s="147">
        <v>3.2207483971885239E-9</v>
      </c>
      <c r="M7935" s="147">
        <v>6.4562905969398648E-2</v>
      </c>
      <c r="N7935" s="87">
        <v>8.050334178283796</v>
      </c>
      <c r="O7935" s="88">
        <v>0.47268287235573508</v>
      </c>
      <c r="P7935" s="89">
        <v>58.715931772226583</v>
      </c>
    </row>
    <row r="7936" spans="1:16">
      <c r="A7936" s="75" t="s">
        <v>8223</v>
      </c>
      <c r="B7936" s="85">
        <v>7932</v>
      </c>
      <c r="C7936" s="85">
        <v>5496</v>
      </c>
      <c r="D7936" s="85">
        <v>7932</v>
      </c>
      <c r="E7936" s="86" t="s">
        <v>8219</v>
      </c>
      <c r="F7936" s="85" t="s">
        <v>240</v>
      </c>
      <c r="G7936" s="86" t="s">
        <v>8221</v>
      </c>
      <c r="H7936" s="85" t="s">
        <v>1</v>
      </c>
      <c r="I7936" s="85">
        <v>1</v>
      </c>
      <c r="J7936" s="88">
        <v>0.44672690445838398</v>
      </c>
      <c r="K7936" s="146">
        <v>0.79988033675150005</v>
      </c>
      <c r="L7936" s="147">
        <v>2.8598180564560081E-9</v>
      </c>
      <c r="M7936" s="147">
        <v>5.79495096867765E-2</v>
      </c>
      <c r="N7936" s="87">
        <v>6.9344444484503001</v>
      </c>
      <c r="O7936" s="88">
        <v>0.39967738856928631</v>
      </c>
      <c r="P7936" s="89">
        <v>57.636540539106292</v>
      </c>
    </row>
    <row r="7937" spans="1:16">
      <c r="A7937" s="75" t="s">
        <v>15326</v>
      </c>
      <c r="B7937" s="85">
        <v>7933</v>
      </c>
      <c r="C7937" s="85">
        <v>10190</v>
      </c>
      <c r="D7937" s="85">
        <v>7933</v>
      </c>
      <c r="E7937" s="86" t="s">
        <v>15327</v>
      </c>
      <c r="F7937" s="85" t="s">
        <v>55</v>
      </c>
      <c r="G7937" s="86" t="s">
        <v>8221</v>
      </c>
      <c r="H7937" s="85" t="s">
        <v>1</v>
      </c>
      <c r="I7937" s="85">
        <v>1</v>
      </c>
      <c r="J7937" s="88">
        <v>0.62128544144780551</v>
      </c>
      <c r="K7937" s="146">
        <v>1.0453802670190389</v>
      </c>
      <c r="L7937" s="147">
        <v>3.7478251069945536E-9</v>
      </c>
      <c r="M7937" s="147">
        <v>7.8315650998649414E-2</v>
      </c>
      <c r="N7937" s="87">
        <v>9.4583003898353954</v>
      </c>
      <c r="O7937" s="88">
        <v>0.55755027666960599</v>
      </c>
      <c r="P7937" s="89">
        <v>58.948252190086038</v>
      </c>
    </row>
    <row r="7938" spans="1:16">
      <c r="A7938" s="75" t="s">
        <v>8224</v>
      </c>
      <c r="B7938" s="85">
        <v>7934</v>
      </c>
      <c r="C7938" s="85">
        <v>5497</v>
      </c>
      <c r="D7938" s="85">
        <v>7934</v>
      </c>
      <c r="E7938" s="86" t="s">
        <v>8225</v>
      </c>
      <c r="F7938" s="85" t="s">
        <v>38</v>
      </c>
      <c r="G7938" s="86" t="s">
        <v>8226</v>
      </c>
      <c r="H7938" s="85" t="s">
        <v>260</v>
      </c>
      <c r="I7938" s="85">
        <v>1</v>
      </c>
      <c r="J7938" s="88">
        <v>49231246.041153356</v>
      </c>
      <c r="K7938" s="146">
        <v>174157440.19881505</v>
      </c>
      <c r="L7938" s="147">
        <v>0.46211825602523021</v>
      </c>
      <c r="M7938" s="147">
        <v>4411048.3477711221</v>
      </c>
      <c r="N7938" s="87">
        <v>543824360.90055501</v>
      </c>
      <c r="O7938" s="88">
        <v>43837592.340115167</v>
      </c>
      <c r="P7938" s="89">
        <v>80.609835623254497</v>
      </c>
    </row>
    <row r="7939" spans="1:16">
      <c r="A7939" s="75" t="s">
        <v>8227</v>
      </c>
      <c r="B7939" s="85">
        <v>7935</v>
      </c>
      <c r="C7939" s="85">
        <v>5498</v>
      </c>
      <c r="D7939" s="85">
        <v>7935</v>
      </c>
      <c r="E7939" s="86" t="s">
        <v>8225</v>
      </c>
      <c r="F7939" s="85" t="s">
        <v>11</v>
      </c>
      <c r="G7939" s="86" t="s">
        <v>8226</v>
      </c>
      <c r="H7939" s="85" t="s">
        <v>260</v>
      </c>
      <c r="I7939" s="85">
        <v>1</v>
      </c>
      <c r="J7939" s="88">
        <v>48416408.69862023</v>
      </c>
      <c r="K7939" s="146">
        <v>172569203.41265765</v>
      </c>
      <c r="L7939" s="147">
        <v>0.45404561747608491</v>
      </c>
      <c r="M7939" s="147">
        <v>4349695.3244616771</v>
      </c>
      <c r="N7939" s="87">
        <v>536508859.41249663</v>
      </c>
      <c r="O7939" s="88">
        <v>43232178.856646188</v>
      </c>
      <c r="P7939" s="89">
        <v>80.580549786237526</v>
      </c>
    </row>
    <row r="7940" spans="1:16">
      <c r="A7940" s="75" t="s">
        <v>15328</v>
      </c>
      <c r="B7940" s="85">
        <v>7936</v>
      </c>
      <c r="C7940" s="85">
        <v>10191</v>
      </c>
      <c r="D7940" s="85">
        <v>7936</v>
      </c>
      <c r="E7940" s="86" t="s">
        <v>15329</v>
      </c>
      <c r="F7940" s="85" t="s">
        <v>55</v>
      </c>
      <c r="G7940" s="86" t="s">
        <v>8226</v>
      </c>
      <c r="H7940" s="85" t="s">
        <v>260</v>
      </c>
      <c r="I7940" s="85">
        <v>1</v>
      </c>
      <c r="J7940" s="88">
        <v>49231246.041153356</v>
      </c>
      <c r="K7940" s="146">
        <v>174157440.19881505</v>
      </c>
      <c r="L7940" s="147">
        <v>0.46211825602523021</v>
      </c>
      <c r="M7940" s="147">
        <v>4411048.3477711221</v>
      </c>
      <c r="N7940" s="87">
        <v>543824360.90055501</v>
      </c>
      <c r="O7940" s="88">
        <v>43837592.340115167</v>
      </c>
      <c r="P7940" s="89">
        <v>80.609835623254497</v>
      </c>
    </row>
    <row r="7941" spans="1:16">
      <c r="A7941" s="75" t="s">
        <v>8228</v>
      </c>
      <c r="B7941" s="85">
        <v>7937</v>
      </c>
      <c r="C7941" s="85">
        <v>5499</v>
      </c>
      <c r="D7941" s="85">
        <v>7937</v>
      </c>
      <c r="E7941" s="86" t="s">
        <v>8229</v>
      </c>
      <c r="F7941" s="85" t="s">
        <v>38</v>
      </c>
      <c r="G7941" s="86" t="s">
        <v>8230</v>
      </c>
      <c r="H7941" s="85" t="s">
        <v>1</v>
      </c>
      <c r="I7941" s="85">
        <v>1</v>
      </c>
      <c r="J7941" s="88">
        <v>1.1583000168612529</v>
      </c>
      <c r="K7941" s="146">
        <v>1.6426485949416469</v>
      </c>
      <c r="L7941" s="147">
        <v>5.9672755604483714E-9</v>
      </c>
      <c r="M7941" s="147">
        <v>9.7164222338863945E-2</v>
      </c>
      <c r="N7941" s="87">
        <v>13.233481939261219</v>
      </c>
      <c r="O7941" s="88">
        <v>1.0669962107647291</v>
      </c>
      <c r="P7941" s="89">
        <v>80.628531150154416</v>
      </c>
    </row>
    <row r="7942" spans="1:16">
      <c r="A7942" s="75" t="s">
        <v>8231</v>
      </c>
      <c r="B7942" s="85">
        <v>7938</v>
      </c>
      <c r="C7942" s="85">
        <v>5500</v>
      </c>
      <c r="D7942" s="85">
        <v>7938</v>
      </c>
      <c r="E7942" s="86" t="s">
        <v>8229</v>
      </c>
      <c r="F7942" s="85" t="s">
        <v>11</v>
      </c>
      <c r="G7942" s="86" t="s">
        <v>8230</v>
      </c>
      <c r="H7942" s="85" t="s">
        <v>1</v>
      </c>
      <c r="I7942" s="85">
        <v>1</v>
      </c>
      <c r="J7942" s="88">
        <v>1.0824245241342769</v>
      </c>
      <c r="K7942" s="146">
        <v>1.501211361353334</v>
      </c>
      <c r="L7942" s="147">
        <v>5.6430079346892968E-9</v>
      </c>
      <c r="M7942" s="147">
        <v>9.4554275522926223E-2</v>
      </c>
      <c r="N7942" s="87">
        <v>13.029080743719989</v>
      </c>
      <c r="O7942" s="88">
        <v>0.99570582461225177</v>
      </c>
      <c r="P7942" s="89">
        <v>76.421801675623314</v>
      </c>
    </row>
    <row r="7943" spans="1:16">
      <c r="A7943" s="75" t="s">
        <v>15330</v>
      </c>
      <c r="B7943" s="85">
        <v>7939</v>
      </c>
      <c r="C7943" s="85">
        <v>10192</v>
      </c>
      <c r="D7943" s="85">
        <v>7939</v>
      </c>
      <c r="E7943" s="86" t="s">
        <v>15331</v>
      </c>
      <c r="F7943" s="85" t="s">
        <v>38</v>
      </c>
      <c r="G7943" s="86" t="s">
        <v>8230</v>
      </c>
      <c r="H7943" s="85" t="s">
        <v>1</v>
      </c>
      <c r="I7943" s="85">
        <v>1</v>
      </c>
      <c r="J7943" s="88">
        <v>1.240116751347921</v>
      </c>
      <c r="K7943" s="146">
        <v>1.7420114646810045</v>
      </c>
      <c r="L7943" s="147">
        <v>6.3726019808445194E-9</v>
      </c>
      <c r="M7943" s="147">
        <v>0.1082385794330661</v>
      </c>
      <c r="N7943" s="87">
        <v>14.45756224834297</v>
      </c>
      <c r="O7943" s="88">
        <v>1.1412014931578001</v>
      </c>
      <c r="P7943" s="89">
        <v>78.934572340409389</v>
      </c>
    </row>
    <row r="7944" spans="1:16">
      <c r="A7944" s="75" t="s">
        <v>15332</v>
      </c>
      <c r="B7944" s="85">
        <v>7940</v>
      </c>
      <c r="C7944" s="85">
        <v>10193</v>
      </c>
      <c r="D7944" s="85">
        <v>7940</v>
      </c>
      <c r="E7944" s="86" t="s">
        <v>15331</v>
      </c>
      <c r="F7944" s="85" t="s">
        <v>11</v>
      </c>
      <c r="G7944" s="86" t="s">
        <v>8230</v>
      </c>
      <c r="H7944" s="85" t="s">
        <v>1</v>
      </c>
      <c r="I7944" s="85">
        <v>1</v>
      </c>
      <c r="J7944" s="88">
        <v>1.127441155284852</v>
      </c>
      <c r="K7944" s="146">
        <v>1.5496556298693378</v>
      </c>
      <c r="L7944" s="147">
        <v>5.8604124570369901E-9</v>
      </c>
      <c r="M7944" s="147">
        <v>0.10102090518727069</v>
      </c>
      <c r="N7944" s="87">
        <v>13.724500372172409</v>
      </c>
      <c r="O7944" s="88">
        <v>1.036056484691444</v>
      </c>
      <c r="P7944" s="89">
        <v>75.489559298795058</v>
      </c>
    </row>
    <row r="7945" spans="1:16">
      <c r="A7945" s="75" t="s">
        <v>8232</v>
      </c>
      <c r="B7945" s="85">
        <v>7941</v>
      </c>
      <c r="C7945" s="85">
        <v>5501</v>
      </c>
      <c r="D7945" s="85">
        <v>7941</v>
      </c>
      <c r="E7945" s="86" t="s">
        <v>8233</v>
      </c>
      <c r="F7945" s="85" t="s">
        <v>38</v>
      </c>
      <c r="G7945" s="86" t="s">
        <v>50</v>
      </c>
      <c r="H7945" s="85" t="s">
        <v>1</v>
      </c>
      <c r="I7945" s="85">
        <v>1</v>
      </c>
      <c r="J7945" s="88">
        <v>1.055954574463833</v>
      </c>
      <c r="K7945" s="146">
        <v>1.4484756675187047</v>
      </c>
      <c r="L7945" s="147">
        <v>5.3957040091326E-9</v>
      </c>
      <c r="M7945" s="147">
        <v>9.0123511524284647E-2</v>
      </c>
      <c r="N7945" s="87">
        <v>11.94772268559351</v>
      </c>
      <c r="O7945" s="88">
        <v>0.97625709678802175</v>
      </c>
      <c r="P7945" s="89">
        <v>81.710726175891779</v>
      </c>
    </row>
    <row r="7946" spans="1:16">
      <c r="A7946" s="75" t="s">
        <v>8234</v>
      </c>
      <c r="B7946" s="85">
        <v>7942</v>
      </c>
      <c r="C7946" s="85">
        <v>5502</v>
      </c>
      <c r="D7946" s="85">
        <v>7942</v>
      </c>
      <c r="E7946" s="86" t="s">
        <v>8233</v>
      </c>
      <c r="F7946" s="85" t="s">
        <v>11</v>
      </c>
      <c r="G7946" s="86" t="s">
        <v>50</v>
      </c>
      <c r="H7946" s="85" t="s">
        <v>1</v>
      </c>
      <c r="I7946" s="85">
        <v>1</v>
      </c>
      <c r="J7946" s="88">
        <v>1.0115671752190689</v>
      </c>
      <c r="K7946" s="146">
        <v>1.3567819305284303</v>
      </c>
      <c r="L7946" s="147">
        <v>5.1961346525625598E-9</v>
      </c>
      <c r="M7946" s="147">
        <v>8.8534605294722207E-2</v>
      </c>
      <c r="N7946" s="87">
        <v>11.843402073628029</v>
      </c>
      <c r="O7946" s="88">
        <v>0.93170390430109806</v>
      </c>
      <c r="P7946" s="89">
        <v>78.668603709380449</v>
      </c>
    </row>
    <row r="7947" spans="1:16">
      <c r="A7947" s="75" t="s">
        <v>15333</v>
      </c>
      <c r="B7947" s="85">
        <v>7943</v>
      </c>
      <c r="C7947" s="85">
        <v>10194</v>
      </c>
      <c r="D7947" s="85">
        <v>7943</v>
      </c>
      <c r="E7947" s="86" t="s">
        <v>49</v>
      </c>
      <c r="F7947" s="85" t="s">
        <v>38</v>
      </c>
      <c r="G7947" s="86" t="s">
        <v>50</v>
      </c>
      <c r="H7947" s="85" t="s">
        <v>1</v>
      </c>
      <c r="I7947" s="85">
        <v>1</v>
      </c>
      <c r="J7947" s="88">
        <v>1.055954574463833</v>
      </c>
      <c r="K7947" s="146">
        <v>1.4484756675187047</v>
      </c>
      <c r="L7947" s="147">
        <v>5.3957040091326E-9</v>
      </c>
      <c r="M7947" s="147">
        <v>9.0123511524284647E-2</v>
      </c>
      <c r="N7947" s="87">
        <v>11.94772268559351</v>
      </c>
      <c r="O7947" s="88">
        <v>0.97625709678802175</v>
      </c>
      <c r="P7947" s="89">
        <v>81.710726175891779</v>
      </c>
    </row>
    <row r="7948" spans="1:16">
      <c r="A7948" s="75" t="s">
        <v>15334</v>
      </c>
      <c r="B7948" s="85">
        <v>7944</v>
      </c>
      <c r="C7948" s="85">
        <v>10195</v>
      </c>
      <c r="D7948" s="85">
        <v>7944</v>
      </c>
      <c r="E7948" s="86" t="s">
        <v>49</v>
      </c>
      <c r="F7948" s="85" t="s">
        <v>11</v>
      </c>
      <c r="G7948" s="86" t="s">
        <v>50</v>
      </c>
      <c r="H7948" s="85" t="s">
        <v>1</v>
      </c>
      <c r="I7948" s="85">
        <v>1</v>
      </c>
      <c r="J7948" s="88">
        <v>1.0115671752190689</v>
      </c>
      <c r="K7948" s="146">
        <v>1.3567819305284303</v>
      </c>
      <c r="L7948" s="147">
        <v>5.1961346525625598E-9</v>
      </c>
      <c r="M7948" s="147">
        <v>8.8534605294722207E-2</v>
      </c>
      <c r="N7948" s="87">
        <v>11.843402073628029</v>
      </c>
      <c r="O7948" s="88">
        <v>0.93170390430109806</v>
      </c>
      <c r="P7948" s="89">
        <v>78.668603709380449</v>
      </c>
    </row>
    <row r="7949" spans="1:16">
      <c r="A7949" s="75" t="s">
        <v>8235</v>
      </c>
      <c r="B7949" s="85">
        <v>7945</v>
      </c>
      <c r="C7949" s="85">
        <v>5503</v>
      </c>
      <c r="D7949" s="85">
        <v>7945</v>
      </c>
      <c r="E7949" s="86" t="s">
        <v>8236</v>
      </c>
      <c r="F7949" s="85" t="s">
        <v>32</v>
      </c>
      <c r="G7949" s="86" t="s">
        <v>8237</v>
      </c>
      <c r="H7949" s="85" t="s">
        <v>1042</v>
      </c>
      <c r="I7949" s="85">
        <v>1</v>
      </c>
      <c r="J7949" s="88">
        <v>128.41208506205311</v>
      </c>
      <c r="K7949" s="146">
        <v>592.67683643335693</v>
      </c>
      <c r="L7949" s="147">
        <v>1.1888367905602979E-6</v>
      </c>
      <c r="M7949" s="147">
        <v>9.8642556979447971</v>
      </c>
      <c r="N7949" s="87">
        <v>1535.622412032644</v>
      </c>
      <c r="O7949" s="88">
        <v>112.20124123414971</v>
      </c>
      <c r="P7949" s="89">
        <v>73.065644493709399</v>
      </c>
    </row>
    <row r="7950" spans="1:16">
      <c r="A7950" s="75" t="s">
        <v>8238</v>
      </c>
      <c r="B7950" s="85">
        <v>7946</v>
      </c>
      <c r="C7950" s="85">
        <v>5504</v>
      </c>
      <c r="D7950" s="85">
        <v>7946</v>
      </c>
      <c r="E7950" s="86" t="s">
        <v>8236</v>
      </c>
      <c r="F7950" s="85" t="s">
        <v>38</v>
      </c>
      <c r="G7950" s="86" t="s">
        <v>8237</v>
      </c>
      <c r="H7950" s="85" t="s">
        <v>1042</v>
      </c>
      <c r="I7950" s="85">
        <v>1</v>
      </c>
      <c r="J7950" s="88">
        <v>129.72501193427229</v>
      </c>
      <c r="K7950" s="146">
        <v>598.07978520719394</v>
      </c>
      <c r="L7950" s="147">
        <v>1.2089225224276131E-6</v>
      </c>
      <c r="M7950" s="147">
        <v>10.015337556102301</v>
      </c>
      <c r="N7950" s="87">
        <v>1560.6649710753641</v>
      </c>
      <c r="O7950" s="88">
        <v>112.8265433080053</v>
      </c>
      <c r="P7950" s="89">
        <v>72.293891001002621</v>
      </c>
    </row>
    <row r="7951" spans="1:16">
      <c r="A7951" s="75" t="s">
        <v>15335</v>
      </c>
      <c r="B7951" s="85">
        <v>7947</v>
      </c>
      <c r="C7951" s="85">
        <v>10196</v>
      </c>
      <c r="D7951" s="85">
        <v>7947</v>
      </c>
      <c r="E7951" s="86" t="s">
        <v>15336</v>
      </c>
      <c r="F7951" s="85" t="s">
        <v>55</v>
      </c>
      <c r="G7951" s="86" t="s">
        <v>8237</v>
      </c>
      <c r="H7951" s="85" t="s">
        <v>1042</v>
      </c>
      <c r="I7951" s="85">
        <v>1</v>
      </c>
      <c r="J7951" s="88">
        <v>129.71396117904041</v>
      </c>
      <c r="K7951" s="146">
        <v>598.03430920567791</v>
      </c>
      <c r="L7951" s="147">
        <v>1.208753463121101E-6</v>
      </c>
      <c r="M7951" s="147">
        <v>10.014065917392021</v>
      </c>
      <c r="N7951" s="87">
        <v>1560.454190721779</v>
      </c>
      <c r="O7951" s="88">
        <v>112.8212802120092</v>
      </c>
      <c r="P7951" s="89">
        <v>72.300283393660123</v>
      </c>
    </row>
    <row r="7952" spans="1:16">
      <c r="A7952" s="75" t="s">
        <v>8239</v>
      </c>
      <c r="B7952" s="85">
        <v>7948</v>
      </c>
      <c r="C7952" s="85">
        <v>5505</v>
      </c>
      <c r="D7952" s="85">
        <v>7948</v>
      </c>
      <c r="E7952" s="86" t="s">
        <v>8240</v>
      </c>
      <c r="F7952" s="85" t="s">
        <v>232</v>
      </c>
      <c r="G7952" s="86" t="s">
        <v>8241</v>
      </c>
      <c r="H7952" s="85" t="s">
        <v>1</v>
      </c>
      <c r="I7952" s="85">
        <v>1</v>
      </c>
      <c r="J7952" s="88">
        <v>0.28173609526271148</v>
      </c>
      <c r="K7952" s="146">
        <v>0.77752763212427112</v>
      </c>
      <c r="L7952" s="147">
        <v>2.8229707390853998E-9</v>
      </c>
      <c r="M7952" s="147">
        <v>1.968096893449112E-2</v>
      </c>
      <c r="N7952" s="87">
        <v>2.6963742568274389</v>
      </c>
      <c r="O7952" s="88">
        <v>0.1882960934230517</v>
      </c>
      <c r="P7952" s="89">
        <v>69.833070444976499</v>
      </c>
    </row>
    <row r="7953" spans="1:16">
      <c r="A7953" s="75" t="s">
        <v>8242</v>
      </c>
      <c r="B7953" s="85">
        <v>7949</v>
      </c>
      <c r="C7953" s="85">
        <v>5506</v>
      </c>
      <c r="D7953" s="85">
        <v>7949</v>
      </c>
      <c r="E7953" s="86" t="s">
        <v>8240</v>
      </c>
      <c r="F7953" s="85" t="s">
        <v>283</v>
      </c>
      <c r="G7953" s="86" t="s">
        <v>8241</v>
      </c>
      <c r="H7953" s="85" t="s">
        <v>1</v>
      </c>
      <c r="I7953" s="85">
        <v>1</v>
      </c>
      <c r="J7953" s="88">
        <v>0.6151841635908103</v>
      </c>
      <c r="K7953" s="146">
        <v>1.1322306994210731</v>
      </c>
      <c r="L7953" s="147">
        <v>5.8943614407310053E-9</v>
      </c>
      <c r="M7953" s="147">
        <v>2.396345372796508E-2</v>
      </c>
      <c r="N7953" s="87">
        <v>5.812848509165069</v>
      </c>
      <c r="O7953" s="88">
        <v>0.46825550698970281</v>
      </c>
      <c r="P7953" s="89">
        <v>80.555257246323947</v>
      </c>
    </row>
    <row r="7954" spans="1:16">
      <c r="A7954" s="75" t="s">
        <v>8243</v>
      </c>
      <c r="B7954" s="85">
        <v>7950</v>
      </c>
      <c r="C7954" s="85">
        <v>5507</v>
      </c>
      <c r="D7954" s="85">
        <v>7950</v>
      </c>
      <c r="E7954" s="86" t="s">
        <v>8240</v>
      </c>
      <c r="F7954" s="85" t="s">
        <v>235</v>
      </c>
      <c r="G7954" s="86" t="s">
        <v>8241</v>
      </c>
      <c r="H7954" s="85" t="s">
        <v>1</v>
      </c>
      <c r="I7954" s="85">
        <v>1</v>
      </c>
      <c r="J7954" s="88">
        <v>0.28513370120009118</v>
      </c>
      <c r="K7954" s="146">
        <v>0.75157853755265602</v>
      </c>
      <c r="L7954" s="147">
        <v>3.3953850054528692E-9</v>
      </c>
      <c r="M7954" s="147">
        <v>1.8976006391977451E-2</v>
      </c>
      <c r="N7954" s="87">
        <v>2.6873996851576432</v>
      </c>
      <c r="O7954" s="88">
        <v>0.19859888658133151</v>
      </c>
      <c r="P7954" s="89">
        <v>73.900018548852984</v>
      </c>
    </row>
    <row r="7955" spans="1:16">
      <c r="A7955" s="75" t="s">
        <v>8244</v>
      </c>
      <c r="B7955" s="85">
        <v>7951</v>
      </c>
      <c r="C7955" s="85">
        <v>5508</v>
      </c>
      <c r="D7955" s="85">
        <v>7951</v>
      </c>
      <c r="E7955" s="86" t="s">
        <v>8240</v>
      </c>
      <c r="F7955" s="85" t="s">
        <v>38</v>
      </c>
      <c r="G7955" s="86" t="s">
        <v>8241</v>
      </c>
      <c r="H7955" s="85" t="s">
        <v>1</v>
      </c>
      <c r="I7955" s="85">
        <v>1</v>
      </c>
      <c r="J7955" s="88">
        <v>0.43930442756451349</v>
      </c>
      <c r="K7955" s="146">
        <v>1.0211340118691523</v>
      </c>
      <c r="L7955" s="147">
        <v>5.0175764630325329E-9</v>
      </c>
      <c r="M7955" s="147">
        <v>3.0037596394857868E-2</v>
      </c>
      <c r="N7955" s="87">
        <v>5.7731530207936226</v>
      </c>
      <c r="O7955" s="88">
        <v>0.35051472377167142</v>
      </c>
      <c r="P7955" s="89">
        <v>60.714608206156107</v>
      </c>
    </row>
    <row r="7956" spans="1:16">
      <c r="A7956" s="75" t="s">
        <v>8245</v>
      </c>
      <c r="B7956" s="85">
        <v>7952</v>
      </c>
      <c r="C7956" s="85">
        <v>5509</v>
      </c>
      <c r="D7956" s="85">
        <v>7952</v>
      </c>
      <c r="E7956" s="86" t="s">
        <v>8240</v>
      </c>
      <c r="F7956" s="85" t="s">
        <v>1171</v>
      </c>
      <c r="G7956" s="86" t="s">
        <v>8241</v>
      </c>
      <c r="H7956" s="85" t="s">
        <v>1</v>
      </c>
      <c r="I7956" s="85">
        <v>1</v>
      </c>
      <c r="J7956" s="88">
        <v>0.55617498279887712</v>
      </c>
      <c r="K7956" s="146">
        <v>1.7821950073028385</v>
      </c>
      <c r="L7956" s="147">
        <v>5.3797640100056578E-9</v>
      </c>
      <c r="M7956" s="147">
        <v>2.3199378504193732E-2</v>
      </c>
      <c r="N7956" s="87">
        <v>5.6741037070917688</v>
      </c>
      <c r="O7956" s="88">
        <v>0.46894158587579382</v>
      </c>
      <c r="P7956" s="89">
        <v>82.645931425202534</v>
      </c>
    </row>
    <row r="7957" spans="1:16">
      <c r="A7957" s="75" t="s">
        <v>15337</v>
      </c>
      <c r="B7957" s="85">
        <v>7953</v>
      </c>
      <c r="C7957" s="85">
        <v>10197</v>
      </c>
      <c r="D7957" s="85">
        <v>7953</v>
      </c>
      <c r="E7957" s="86" t="s">
        <v>15338</v>
      </c>
      <c r="F7957" s="85" t="s">
        <v>232</v>
      </c>
      <c r="G7957" s="86" t="s">
        <v>8241</v>
      </c>
      <c r="H7957" s="85" t="s">
        <v>1</v>
      </c>
      <c r="I7957" s="85">
        <v>1</v>
      </c>
      <c r="J7957" s="88">
        <v>0.32822839715469082</v>
      </c>
      <c r="K7957" s="146">
        <v>0.83089679821127105</v>
      </c>
      <c r="L7957" s="147">
        <v>3.069678969094611E-9</v>
      </c>
      <c r="M7957" s="147">
        <v>2.61588605770747E-2</v>
      </c>
      <c r="N7957" s="87">
        <v>3.409271743858322</v>
      </c>
      <c r="O7957" s="88">
        <v>0.23052946126333559</v>
      </c>
      <c r="P7957" s="89">
        <v>67.618388495615221</v>
      </c>
    </row>
    <row r="7958" spans="1:16">
      <c r="A7958" s="75" t="s">
        <v>15339</v>
      </c>
      <c r="B7958" s="85">
        <v>7954</v>
      </c>
      <c r="C7958" s="85">
        <v>10198</v>
      </c>
      <c r="D7958" s="85">
        <v>7954</v>
      </c>
      <c r="E7958" s="86" t="s">
        <v>15338</v>
      </c>
      <c r="F7958" s="85" t="s">
        <v>283</v>
      </c>
      <c r="G7958" s="86" t="s">
        <v>8241</v>
      </c>
      <c r="H7958" s="85" t="s">
        <v>1</v>
      </c>
      <c r="I7958" s="85">
        <v>1</v>
      </c>
      <c r="J7958" s="88">
        <v>0.67623814073572164</v>
      </c>
      <c r="K7958" s="146">
        <v>1.1988488147049243</v>
      </c>
      <c r="L7958" s="147">
        <v>6.1879825195838707E-9</v>
      </c>
      <c r="M7958" s="147">
        <v>3.2570743292371952E-2</v>
      </c>
      <c r="N7958" s="87">
        <v>6.7461632675784156</v>
      </c>
      <c r="O7958" s="88">
        <v>0.52364209944836271</v>
      </c>
      <c r="P7958" s="89">
        <v>77.620727319919709</v>
      </c>
    </row>
    <row r="7959" spans="1:16">
      <c r="A7959" s="75" t="s">
        <v>15340</v>
      </c>
      <c r="B7959" s="85">
        <v>7955</v>
      </c>
      <c r="C7959" s="85">
        <v>10199</v>
      </c>
      <c r="D7959" s="85">
        <v>7955</v>
      </c>
      <c r="E7959" s="86" t="s">
        <v>15338</v>
      </c>
      <c r="F7959" s="85" t="s">
        <v>235</v>
      </c>
      <c r="G7959" s="86" t="s">
        <v>8241</v>
      </c>
      <c r="H7959" s="85" t="s">
        <v>1</v>
      </c>
      <c r="I7959" s="85">
        <v>1</v>
      </c>
      <c r="J7959" s="88">
        <v>0.32815439385511608</v>
      </c>
      <c r="K7959" s="146">
        <v>0.79851990971062536</v>
      </c>
      <c r="L7959" s="147">
        <v>3.6022803262996089E-9</v>
      </c>
      <c r="M7959" s="147">
        <v>2.5040993085051581E-2</v>
      </c>
      <c r="N7959" s="87">
        <v>3.3450447600525659</v>
      </c>
      <c r="O7959" s="88">
        <v>0.23762614873196281</v>
      </c>
      <c r="P7959" s="89">
        <v>71.038256817893412</v>
      </c>
    </row>
    <row r="7960" spans="1:16">
      <c r="A7960" s="75" t="s">
        <v>15341</v>
      </c>
      <c r="B7960" s="85">
        <v>7956</v>
      </c>
      <c r="C7960" s="85">
        <v>10200</v>
      </c>
      <c r="D7960" s="85">
        <v>7956</v>
      </c>
      <c r="E7960" s="86" t="s">
        <v>15338</v>
      </c>
      <c r="F7960" s="85" t="s">
        <v>38</v>
      </c>
      <c r="G7960" s="86" t="s">
        <v>8241</v>
      </c>
      <c r="H7960" s="85" t="s">
        <v>1</v>
      </c>
      <c r="I7960" s="85">
        <v>1</v>
      </c>
      <c r="J7960" s="88">
        <v>0.4555053503217027</v>
      </c>
      <c r="K7960" s="146">
        <v>1.0415441355602002</v>
      </c>
      <c r="L7960" s="147">
        <v>5.1031653583028544E-9</v>
      </c>
      <c r="M7960" s="147">
        <v>3.2261094043851142E-2</v>
      </c>
      <c r="N7960" s="87">
        <v>6.0153786301430072</v>
      </c>
      <c r="O7960" s="88">
        <v>0.36521744957831931</v>
      </c>
      <c r="P7960" s="89">
        <v>60.713958677217427</v>
      </c>
    </row>
    <row r="7961" spans="1:16">
      <c r="A7961" s="75" t="s">
        <v>15342</v>
      </c>
      <c r="B7961" s="85">
        <v>7957</v>
      </c>
      <c r="C7961" s="85">
        <v>10201</v>
      </c>
      <c r="D7961" s="85">
        <v>7957</v>
      </c>
      <c r="E7961" s="86" t="s">
        <v>15338</v>
      </c>
      <c r="F7961" s="85" t="s">
        <v>1171</v>
      </c>
      <c r="G7961" s="86" t="s">
        <v>8241</v>
      </c>
      <c r="H7961" s="85" t="s">
        <v>1</v>
      </c>
      <c r="I7961" s="85">
        <v>1</v>
      </c>
      <c r="J7961" s="88">
        <v>0.58847811181384102</v>
      </c>
      <c r="K7961" s="146">
        <v>1.8174420734790575</v>
      </c>
      <c r="L7961" s="147">
        <v>5.5351163725419219E-9</v>
      </c>
      <c r="M7961" s="147">
        <v>2.7753420652967431E-2</v>
      </c>
      <c r="N7961" s="87">
        <v>6.1679124393392719</v>
      </c>
      <c r="O7961" s="88">
        <v>0.49824615087808261</v>
      </c>
      <c r="P7961" s="89">
        <v>80.780354095210939</v>
      </c>
    </row>
    <row r="7962" spans="1:16">
      <c r="A7962" s="75" t="s">
        <v>8095</v>
      </c>
      <c r="B7962" s="85">
        <v>7958</v>
      </c>
      <c r="C7962" s="85">
        <v>5420</v>
      </c>
      <c r="D7962" s="85">
        <v>7958</v>
      </c>
      <c r="E7962" s="86" t="s">
        <v>8093</v>
      </c>
      <c r="F7962" s="85" t="s">
        <v>38</v>
      </c>
      <c r="G7962" s="86" t="s">
        <v>8096</v>
      </c>
      <c r="H7962" s="85" t="s">
        <v>1</v>
      </c>
      <c r="I7962" s="85">
        <v>1</v>
      </c>
      <c r="J7962" s="88">
        <v>2.6254900016564039E-2</v>
      </c>
      <c r="K7962" s="146">
        <v>5.4913907987261867E-2</v>
      </c>
      <c r="L7962" s="147">
        <v>2.7397899594159581E-10</v>
      </c>
      <c r="M7962" s="147">
        <v>1.3525707779131499E-3</v>
      </c>
      <c r="N7962" s="87">
        <v>0.22360496851008799</v>
      </c>
      <c r="O7962" s="88">
        <v>1.4534365321346009E-2</v>
      </c>
      <c r="P7962" s="89">
        <v>65.000189477857191</v>
      </c>
    </row>
    <row r="7963" spans="1:16">
      <c r="A7963" s="75" t="s">
        <v>8098</v>
      </c>
      <c r="B7963" s="85">
        <v>7959</v>
      </c>
      <c r="C7963" s="85">
        <v>5422</v>
      </c>
      <c r="D7963" s="85">
        <v>7959</v>
      </c>
      <c r="E7963" s="86" t="s">
        <v>8093</v>
      </c>
      <c r="F7963" s="85" t="s">
        <v>238</v>
      </c>
      <c r="G7963" s="86" t="s">
        <v>8096</v>
      </c>
      <c r="H7963" s="85" t="s">
        <v>1</v>
      </c>
      <c r="I7963" s="85">
        <v>1</v>
      </c>
      <c r="J7963" s="88">
        <v>3.0822219685293809E-2</v>
      </c>
      <c r="K7963" s="146">
        <v>5.9236793373253493E-2</v>
      </c>
      <c r="L7963" s="147">
        <v>2.975394804562692E-10</v>
      </c>
      <c r="M7963" s="147">
        <v>1.332149055047171E-3</v>
      </c>
      <c r="N7963" s="87">
        <v>0.27137152001357268</v>
      </c>
      <c r="O7963" s="88">
        <v>1.9282503547101652E-2</v>
      </c>
      <c r="P7963" s="89">
        <v>71.055737706511124</v>
      </c>
    </row>
    <row r="7964" spans="1:16">
      <c r="A7964" s="75" t="s">
        <v>15343</v>
      </c>
      <c r="B7964" s="85">
        <v>7960</v>
      </c>
      <c r="C7964" s="85">
        <v>10202</v>
      </c>
      <c r="D7964" s="85">
        <v>7960</v>
      </c>
      <c r="E7964" s="86" t="s">
        <v>15344</v>
      </c>
      <c r="F7964" s="85" t="s">
        <v>55</v>
      </c>
      <c r="G7964" s="86" t="s">
        <v>8096</v>
      </c>
      <c r="H7964" s="85" t="s">
        <v>1</v>
      </c>
      <c r="I7964" s="85">
        <v>1</v>
      </c>
      <c r="J7964" s="88">
        <v>5.4884119102450189E-2</v>
      </c>
      <c r="K7964" s="146">
        <v>9.3120801476917536E-2</v>
      </c>
      <c r="L7964" s="147">
        <v>4.3397635086185789E-10</v>
      </c>
      <c r="M7964" s="147">
        <v>4.8164929497032201E-3</v>
      </c>
      <c r="N7964" s="87">
        <v>0.63334947030487043</v>
      </c>
      <c r="O7964" s="88">
        <v>4.0873092548214147E-2</v>
      </c>
      <c r="P7964" s="89">
        <v>64.534817607946181</v>
      </c>
    </row>
    <row r="7965" spans="1:16">
      <c r="A7965" s="75" t="s">
        <v>8251</v>
      </c>
      <c r="B7965" s="85">
        <v>7961</v>
      </c>
      <c r="C7965" s="85">
        <v>5514</v>
      </c>
      <c r="D7965" s="85">
        <v>7961</v>
      </c>
      <c r="E7965" s="86" t="s">
        <v>8252</v>
      </c>
      <c r="F7965" s="85" t="s">
        <v>38</v>
      </c>
      <c r="G7965" s="86" t="s">
        <v>8253</v>
      </c>
      <c r="H7965" s="85" t="s">
        <v>1</v>
      </c>
      <c r="I7965" s="85">
        <v>1</v>
      </c>
      <c r="J7965" s="88">
        <v>0.13282156558587871</v>
      </c>
      <c r="K7965" s="146">
        <v>0.2960615894034847</v>
      </c>
      <c r="L7965" s="147">
        <v>1.5367519567937209E-9</v>
      </c>
      <c r="M7965" s="147">
        <v>6.6874203746459804E-3</v>
      </c>
      <c r="N7965" s="87">
        <v>0.98515411511243312</v>
      </c>
      <c r="O7965" s="88">
        <v>6.5008757953936222E-2</v>
      </c>
      <c r="P7965" s="89">
        <v>65.988414357399236</v>
      </c>
    </row>
    <row r="7966" spans="1:16">
      <c r="A7966" s="75" t="s">
        <v>8254</v>
      </c>
      <c r="B7966" s="85">
        <v>7962</v>
      </c>
      <c r="C7966" s="85">
        <v>5515</v>
      </c>
      <c r="D7966" s="85">
        <v>7962</v>
      </c>
      <c r="E7966" s="86" t="s">
        <v>8252</v>
      </c>
      <c r="F7966" s="85" t="s">
        <v>238</v>
      </c>
      <c r="G7966" s="86" t="s">
        <v>8253</v>
      </c>
      <c r="H7966" s="85" t="s">
        <v>1</v>
      </c>
      <c r="I7966" s="85">
        <v>1</v>
      </c>
      <c r="J7966" s="88">
        <v>0.1346953681516094</v>
      </c>
      <c r="K7966" s="146">
        <v>0.26980937245911035</v>
      </c>
      <c r="L7966" s="147">
        <v>1.558949213810537E-9</v>
      </c>
      <c r="M7966" s="147">
        <v>6.5826809516771282E-3</v>
      </c>
      <c r="N7966" s="87">
        <v>1.0092238809745819</v>
      </c>
      <c r="O7966" s="88">
        <v>6.7158542736802024E-2</v>
      </c>
      <c r="P7966" s="89">
        <v>66.544741957501756</v>
      </c>
    </row>
    <row r="7967" spans="1:16">
      <c r="A7967" s="75" t="s">
        <v>15345</v>
      </c>
      <c r="B7967" s="85">
        <v>7963</v>
      </c>
      <c r="C7967" s="85">
        <v>10203</v>
      </c>
      <c r="D7967" s="85">
        <v>7963</v>
      </c>
      <c r="E7967" s="86" t="s">
        <v>15346</v>
      </c>
      <c r="F7967" s="85" t="s">
        <v>55</v>
      </c>
      <c r="G7967" s="86" t="s">
        <v>8253</v>
      </c>
      <c r="H7967" s="85" t="s">
        <v>1</v>
      </c>
      <c r="I7967" s="85">
        <v>1</v>
      </c>
      <c r="J7967" s="88">
        <v>0.135455961684226</v>
      </c>
      <c r="K7967" s="146">
        <v>0.29291784120374315</v>
      </c>
      <c r="L7967" s="147">
        <v>1.5523585778981561E-9</v>
      </c>
      <c r="M7967" s="147">
        <v>6.9796923308369872E-3</v>
      </c>
      <c r="N7967" s="87">
        <v>1.0244811007769079</v>
      </c>
      <c r="O7967" s="88">
        <v>6.7492628179986483E-2</v>
      </c>
      <c r="P7967" s="89">
        <v>65.879817723141926</v>
      </c>
    </row>
    <row r="7968" spans="1:16">
      <c r="A7968" s="75" t="s">
        <v>8255</v>
      </c>
      <c r="B7968" s="85">
        <v>7964</v>
      </c>
      <c r="C7968" s="85">
        <v>5516</v>
      </c>
      <c r="D7968" s="85">
        <v>7964</v>
      </c>
      <c r="E7968" s="86" t="s">
        <v>8256</v>
      </c>
      <c r="F7968" s="85" t="s">
        <v>38</v>
      </c>
      <c r="G7968" s="86" t="s">
        <v>8257</v>
      </c>
      <c r="H7968" s="85" t="s">
        <v>1</v>
      </c>
      <c r="I7968" s="85">
        <v>1</v>
      </c>
      <c r="J7968" s="88">
        <v>3.0679256615672319</v>
      </c>
      <c r="K7968" s="146">
        <v>3.3313038486960935</v>
      </c>
      <c r="L7968" s="147">
        <v>1.2643380716475471E-8</v>
      </c>
      <c r="M7968" s="147">
        <v>0.77312000708251216</v>
      </c>
      <c r="N7968" s="87">
        <v>96.2396196126044</v>
      </c>
      <c r="O7968" s="88">
        <v>2.5516503148971208</v>
      </c>
      <c r="P7968" s="89">
        <v>26.513512056347881</v>
      </c>
    </row>
    <row r="7969" spans="1:16">
      <c r="A7969" s="75" t="s">
        <v>8258</v>
      </c>
      <c r="B7969" s="85">
        <v>7965</v>
      </c>
      <c r="C7969" s="85">
        <v>5517</v>
      </c>
      <c r="D7969" s="85">
        <v>7965</v>
      </c>
      <c r="E7969" s="86" t="s">
        <v>8256</v>
      </c>
      <c r="F7969" s="85" t="s">
        <v>11</v>
      </c>
      <c r="G7969" s="86" t="s">
        <v>8257</v>
      </c>
      <c r="H7969" s="85" t="s">
        <v>1</v>
      </c>
      <c r="I7969" s="85">
        <v>1</v>
      </c>
      <c r="J7969" s="88">
        <v>3.104851156835184</v>
      </c>
      <c r="K7969" s="146">
        <v>3.2098616877608008</v>
      </c>
      <c r="L7969" s="147">
        <v>1.263479363639426E-8</v>
      </c>
      <c r="M7969" s="147">
        <v>0.77406466419630227</v>
      </c>
      <c r="N7969" s="87">
        <v>96.48664386241505</v>
      </c>
      <c r="O7969" s="88">
        <v>2.6089503904327849</v>
      </c>
      <c r="P7969" s="89">
        <v>27.039497758394546</v>
      </c>
    </row>
    <row r="7970" spans="1:16">
      <c r="A7970" s="75" t="s">
        <v>15347</v>
      </c>
      <c r="B7970" s="85">
        <v>7966</v>
      </c>
      <c r="C7970" s="85">
        <v>10204</v>
      </c>
      <c r="D7970" s="85">
        <v>7966</v>
      </c>
      <c r="E7970" s="86" t="s">
        <v>15348</v>
      </c>
      <c r="F7970" s="85" t="s">
        <v>55</v>
      </c>
      <c r="G7970" s="86" t="s">
        <v>8257</v>
      </c>
      <c r="H7970" s="85" t="s">
        <v>1</v>
      </c>
      <c r="I7970" s="85">
        <v>1</v>
      </c>
      <c r="J7970" s="88">
        <v>3.2408722313068701</v>
      </c>
      <c r="K7970" s="146">
        <v>3.4816212968278464</v>
      </c>
      <c r="L7970" s="147">
        <v>1.3423671493381271E-8</v>
      </c>
      <c r="M7970" s="147">
        <v>0.79524270404338349</v>
      </c>
      <c r="N7970" s="87">
        <v>98.682426707371235</v>
      </c>
      <c r="O7970" s="88">
        <v>2.7169085289877182</v>
      </c>
      <c r="P7970" s="89">
        <v>27.531837426782438</v>
      </c>
    </row>
    <row r="7971" spans="1:16">
      <c r="A7971" s="75" t="s">
        <v>8259</v>
      </c>
      <c r="B7971" s="85">
        <v>7967</v>
      </c>
      <c r="C7971" s="85">
        <v>5518</v>
      </c>
      <c r="D7971" s="85">
        <v>7967</v>
      </c>
      <c r="E7971" s="86" t="s">
        <v>8260</v>
      </c>
      <c r="F7971" s="85" t="s">
        <v>38</v>
      </c>
      <c r="G7971" s="86" t="s">
        <v>8261</v>
      </c>
      <c r="H7971" s="85" t="s">
        <v>646</v>
      </c>
      <c r="I7971" s="85">
        <v>1</v>
      </c>
      <c r="J7971" s="88">
        <v>1.3563391468255059</v>
      </c>
      <c r="K7971" s="146">
        <v>2.0810532919792233</v>
      </c>
      <c r="L7971" s="147">
        <v>6.2989615249104622E-9</v>
      </c>
      <c r="M7971" s="147">
        <v>0.13242479678864241</v>
      </c>
      <c r="N7971" s="87">
        <v>21.04236709642818</v>
      </c>
      <c r="O7971" s="88">
        <v>1.1606977836476999</v>
      </c>
      <c r="P7971" s="89">
        <v>55.160038712789188</v>
      </c>
    </row>
    <row r="7972" spans="1:16">
      <c r="A7972" s="75" t="s">
        <v>8262</v>
      </c>
      <c r="B7972" s="85">
        <v>7968</v>
      </c>
      <c r="C7972" s="85">
        <v>5519</v>
      </c>
      <c r="D7972" s="85">
        <v>7968</v>
      </c>
      <c r="E7972" s="86" t="s">
        <v>8260</v>
      </c>
      <c r="F7972" s="85" t="s">
        <v>11</v>
      </c>
      <c r="G7972" s="86" t="s">
        <v>8261</v>
      </c>
      <c r="H7972" s="85" t="s">
        <v>646</v>
      </c>
      <c r="I7972" s="85">
        <v>1</v>
      </c>
      <c r="J7972" s="88">
        <v>1.3055718090052451</v>
      </c>
      <c r="K7972" s="146">
        <v>1.9792481382487761</v>
      </c>
      <c r="L7972" s="147">
        <v>5.9991845547078866E-9</v>
      </c>
      <c r="M7972" s="147">
        <v>0.13128725613530939</v>
      </c>
      <c r="N7972" s="87">
        <v>20.853594798338982</v>
      </c>
      <c r="O7972" s="88">
        <v>1.1203789522683281</v>
      </c>
      <c r="P7972" s="89">
        <v>53.725938530155382</v>
      </c>
    </row>
    <row r="7973" spans="1:16">
      <c r="A7973" s="75" t="s">
        <v>15349</v>
      </c>
      <c r="B7973" s="85">
        <v>7969</v>
      </c>
      <c r="C7973" s="85">
        <v>10205</v>
      </c>
      <c r="D7973" s="85">
        <v>7969</v>
      </c>
      <c r="E7973" s="86" t="s">
        <v>15350</v>
      </c>
      <c r="F7973" s="85" t="s">
        <v>55</v>
      </c>
      <c r="G7973" s="86" t="s">
        <v>8261</v>
      </c>
      <c r="H7973" s="85" t="s">
        <v>646</v>
      </c>
      <c r="I7973" s="85">
        <v>1</v>
      </c>
      <c r="J7973" s="88">
        <v>1.354950303781953</v>
      </c>
      <c r="K7973" s="146">
        <v>2.0673882109358117</v>
      </c>
      <c r="L7973" s="147">
        <v>6.2805701239027532E-9</v>
      </c>
      <c r="M7973" s="147">
        <v>0.13414460601836861</v>
      </c>
      <c r="N7973" s="87">
        <v>21.20961872930808</v>
      </c>
      <c r="O7973" s="88">
        <v>1.16132591502959</v>
      </c>
      <c r="P7973" s="89">
        <v>54.754681347705485</v>
      </c>
    </row>
    <row r="7974" spans="1:16">
      <c r="A7974" s="75" t="s">
        <v>8263</v>
      </c>
      <c r="B7974" s="85">
        <v>7970</v>
      </c>
      <c r="C7974" s="85">
        <v>5520</v>
      </c>
      <c r="D7974" s="85">
        <v>7970</v>
      </c>
      <c r="E7974" s="86" t="s">
        <v>8264</v>
      </c>
      <c r="F7974" s="85" t="s">
        <v>55</v>
      </c>
      <c r="G7974" s="86" t="s">
        <v>8265</v>
      </c>
      <c r="H7974" s="85" t="s">
        <v>646</v>
      </c>
      <c r="I7974" s="85">
        <v>1</v>
      </c>
      <c r="J7974" s="88">
        <v>1363.7105344479151</v>
      </c>
      <c r="K7974" s="146">
        <v>2085.3729732107613</v>
      </c>
      <c r="L7974" s="147">
        <v>5.5772433247710208E-6</v>
      </c>
      <c r="M7974" s="147">
        <v>183.77629403102699</v>
      </c>
      <c r="N7974" s="87">
        <v>24433.478089315431</v>
      </c>
      <c r="O7974" s="88">
        <v>1133.8517624256649</v>
      </c>
      <c r="P7974" s="89">
        <v>46.405663503203392</v>
      </c>
    </row>
    <row r="7975" spans="1:16">
      <c r="A7975" s="75" t="s">
        <v>15351</v>
      </c>
      <c r="B7975" s="85">
        <v>7971</v>
      </c>
      <c r="C7975" s="85">
        <v>10206</v>
      </c>
      <c r="D7975" s="85">
        <v>7971</v>
      </c>
      <c r="E7975" s="86" t="s">
        <v>15352</v>
      </c>
      <c r="F7975" s="85" t="s">
        <v>55</v>
      </c>
      <c r="G7975" s="86" t="s">
        <v>8265</v>
      </c>
      <c r="H7975" s="85" t="s">
        <v>646</v>
      </c>
      <c r="I7975" s="85">
        <v>1</v>
      </c>
      <c r="J7975" s="88">
        <v>1363.8077211138709</v>
      </c>
      <c r="K7975" s="146">
        <v>2085.490095042006</v>
      </c>
      <c r="L7975" s="147">
        <v>5.5777419553838362E-6</v>
      </c>
      <c r="M7975" s="147">
        <v>183.78949424825791</v>
      </c>
      <c r="N7975" s="87">
        <v>24434.932651731229</v>
      </c>
      <c r="O7975" s="88">
        <v>1133.9399019952971</v>
      </c>
      <c r="P7975" s="89">
        <v>46.406508180613166</v>
      </c>
    </row>
    <row r="7976" spans="1:16">
      <c r="A7976" s="75" t="s">
        <v>8266</v>
      </c>
      <c r="B7976" s="85">
        <v>7972</v>
      </c>
      <c r="C7976" s="85">
        <v>5521</v>
      </c>
      <c r="D7976" s="85">
        <v>7972</v>
      </c>
      <c r="E7976" s="86" t="s">
        <v>8267</v>
      </c>
      <c r="F7976" s="85" t="s">
        <v>55</v>
      </c>
      <c r="G7976" s="86" t="s">
        <v>8268</v>
      </c>
      <c r="H7976" s="85" t="s">
        <v>646</v>
      </c>
      <c r="I7976" s="85">
        <v>1</v>
      </c>
      <c r="J7976" s="88">
        <v>680.75472411089868</v>
      </c>
      <c r="K7976" s="146">
        <v>2662.7396199177169</v>
      </c>
      <c r="L7976" s="147">
        <v>3.238044244034432E-6</v>
      </c>
      <c r="M7976" s="147">
        <v>56.722260472571882</v>
      </c>
      <c r="N7976" s="87">
        <v>8765.4143403722701</v>
      </c>
      <c r="O7976" s="88">
        <v>598.82700829236444</v>
      </c>
      <c r="P7976" s="89">
        <v>68.317022452007905</v>
      </c>
    </row>
    <row r="7977" spans="1:16">
      <c r="A7977" s="75" t="s">
        <v>15353</v>
      </c>
      <c r="B7977" s="85">
        <v>7973</v>
      </c>
      <c r="C7977" s="85">
        <v>10207</v>
      </c>
      <c r="D7977" s="85">
        <v>7973</v>
      </c>
      <c r="E7977" s="86" t="s">
        <v>15354</v>
      </c>
      <c r="F7977" s="85" t="s">
        <v>55</v>
      </c>
      <c r="G7977" s="86" t="s">
        <v>8268</v>
      </c>
      <c r="H7977" s="85" t="s">
        <v>646</v>
      </c>
      <c r="I7977" s="85">
        <v>1</v>
      </c>
      <c r="J7977" s="88">
        <v>680.85191077685636</v>
      </c>
      <c r="K7977" s="146">
        <v>2662.8567417489598</v>
      </c>
      <c r="L7977" s="147">
        <v>3.238542874647258E-6</v>
      </c>
      <c r="M7977" s="147">
        <v>56.735460689802657</v>
      </c>
      <c r="N7977" s="87">
        <v>8766.8689027880664</v>
      </c>
      <c r="O7977" s="88">
        <v>598.91514786199787</v>
      </c>
      <c r="P7977" s="89">
        <v>68.315741287237572</v>
      </c>
    </row>
    <row r="7978" spans="1:16">
      <c r="A7978" s="75" t="s">
        <v>8269</v>
      </c>
      <c r="B7978" s="85">
        <v>7974</v>
      </c>
      <c r="C7978" s="85">
        <v>5522</v>
      </c>
      <c r="D7978" s="85">
        <v>7974</v>
      </c>
      <c r="E7978" s="86" t="s">
        <v>8270</v>
      </c>
      <c r="F7978" s="85" t="s">
        <v>55</v>
      </c>
      <c r="G7978" s="86" t="s">
        <v>8271</v>
      </c>
      <c r="H7978" s="85" t="s">
        <v>1</v>
      </c>
      <c r="I7978" s="85">
        <v>1</v>
      </c>
      <c r="J7978" s="88">
        <v>7.1362575630618412</v>
      </c>
      <c r="K7978" s="146">
        <v>9.6790918441695144</v>
      </c>
      <c r="L7978" s="147">
        <v>3.1792811504602688E-8</v>
      </c>
      <c r="M7978" s="147">
        <v>1.1321917861329021</v>
      </c>
      <c r="N7978" s="87">
        <v>135.653817047838</v>
      </c>
      <c r="O7978" s="88">
        <v>6.2349801033779872</v>
      </c>
      <c r="P7978" s="89">
        <v>45.962437615590545</v>
      </c>
    </row>
    <row r="7979" spans="1:16">
      <c r="A7979" s="75" t="s">
        <v>15363</v>
      </c>
      <c r="B7979" s="85">
        <v>7975</v>
      </c>
      <c r="C7979" s="85">
        <v>10214</v>
      </c>
      <c r="D7979" s="85">
        <v>7975</v>
      </c>
      <c r="E7979" s="86" t="s">
        <v>15364</v>
      </c>
      <c r="F7979" s="85" t="s">
        <v>55</v>
      </c>
      <c r="G7979" s="86" t="s">
        <v>8271</v>
      </c>
      <c r="H7979" s="85" t="s">
        <v>1</v>
      </c>
      <c r="I7979" s="85">
        <v>1</v>
      </c>
      <c r="J7979" s="88">
        <v>7.190677663881198</v>
      </c>
      <c r="K7979" s="146">
        <v>9.7553589873115136</v>
      </c>
      <c r="L7979" s="147">
        <v>3.210003985897304E-8</v>
      </c>
      <c r="M7979" s="147">
        <v>1.139169455549043</v>
      </c>
      <c r="N7979" s="87">
        <v>136.43788603538309</v>
      </c>
      <c r="O7979" s="88">
        <v>6.2843912261552592</v>
      </c>
      <c r="P7979" s="89">
        <v>46.060455851137256</v>
      </c>
    </row>
    <row r="7980" spans="1:16">
      <c r="A7980" s="75" t="s">
        <v>8272</v>
      </c>
      <c r="B7980" s="85">
        <v>7976</v>
      </c>
      <c r="C7980" s="85">
        <v>5523</v>
      </c>
      <c r="D7980" s="85">
        <v>7976</v>
      </c>
      <c r="E7980" s="86" t="s">
        <v>8273</v>
      </c>
      <c r="F7980" s="85" t="s">
        <v>38</v>
      </c>
      <c r="G7980" s="86" t="s">
        <v>8274</v>
      </c>
      <c r="H7980" s="85" t="s">
        <v>1</v>
      </c>
      <c r="I7980" s="85">
        <v>1</v>
      </c>
      <c r="J7980" s="88">
        <v>10.92251306450377</v>
      </c>
      <c r="K7980" s="146">
        <v>18.558408271090023</v>
      </c>
      <c r="L7980" s="147">
        <v>6.3957450034796828E-8</v>
      </c>
      <c r="M7980" s="147">
        <v>1.271003912113738</v>
      </c>
      <c r="N7980" s="87">
        <v>214.681736809932</v>
      </c>
      <c r="O7980" s="88">
        <v>10.29154148085739</v>
      </c>
      <c r="P7980" s="89">
        <v>47.938598009242789</v>
      </c>
    </row>
    <row r="7981" spans="1:16">
      <c r="A7981" s="75" t="s">
        <v>8275</v>
      </c>
      <c r="B7981" s="85">
        <v>7977</v>
      </c>
      <c r="C7981" s="85">
        <v>5524</v>
      </c>
      <c r="D7981" s="85">
        <v>7977</v>
      </c>
      <c r="E7981" s="86" t="s">
        <v>8273</v>
      </c>
      <c r="F7981" s="85" t="s">
        <v>11</v>
      </c>
      <c r="G7981" s="86" t="s">
        <v>8274</v>
      </c>
      <c r="H7981" s="85" t="s">
        <v>1</v>
      </c>
      <c r="I7981" s="85">
        <v>1</v>
      </c>
      <c r="J7981" s="88">
        <v>10.884900993740191</v>
      </c>
      <c r="K7981" s="146">
        <v>18.484667793036916</v>
      </c>
      <c r="L7981" s="147">
        <v>6.3780171109688442E-8</v>
      </c>
      <c r="M7981" s="147">
        <v>1.270115358044094</v>
      </c>
      <c r="N7981" s="87">
        <v>214.57155748940619</v>
      </c>
      <c r="O7981" s="88">
        <v>10.280593029324271</v>
      </c>
      <c r="P7981" s="89">
        <v>47.912189059968227</v>
      </c>
    </row>
    <row r="7982" spans="1:16">
      <c r="A7982" s="75" t="s">
        <v>15365</v>
      </c>
      <c r="B7982" s="85">
        <v>7978</v>
      </c>
      <c r="C7982" s="85">
        <v>10215</v>
      </c>
      <c r="D7982" s="85">
        <v>7978</v>
      </c>
      <c r="E7982" s="86" t="s">
        <v>15366</v>
      </c>
      <c r="F7982" s="85" t="s">
        <v>55</v>
      </c>
      <c r="G7982" s="86" t="s">
        <v>8274</v>
      </c>
      <c r="H7982" s="85" t="s">
        <v>1</v>
      </c>
      <c r="I7982" s="85">
        <v>1</v>
      </c>
      <c r="J7982" s="88">
        <v>10.96449890239936</v>
      </c>
      <c r="K7982" s="146">
        <v>18.610297376181453</v>
      </c>
      <c r="L7982" s="147">
        <v>6.4206071332419105E-8</v>
      </c>
      <c r="M7982" s="147">
        <v>1.277687832350435</v>
      </c>
      <c r="N7982" s="87">
        <v>215.42938135680239</v>
      </c>
      <c r="O7982" s="88">
        <v>10.33733312929551</v>
      </c>
      <c r="P7982" s="89">
        <v>47.984787702539158</v>
      </c>
    </row>
    <row r="7983" spans="1:16">
      <c r="A7983" s="75" t="s">
        <v>8276</v>
      </c>
      <c r="B7983" s="85">
        <v>7979</v>
      </c>
      <c r="C7983" s="85">
        <v>5525</v>
      </c>
      <c r="D7983" s="85">
        <v>7979</v>
      </c>
      <c r="E7983" s="86" t="s">
        <v>8277</v>
      </c>
      <c r="F7983" s="85" t="s">
        <v>38</v>
      </c>
      <c r="G7983" s="86" t="s">
        <v>8278</v>
      </c>
      <c r="H7983" s="85" t="s">
        <v>1</v>
      </c>
      <c r="I7983" s="85">
        <v>1</v>
      </c>
      <c r="J7983" s="88">
        <v>22.579573780507161</v>
      </c>
      <c r="K7983" s="146">
        <v>29.052427217751305</v>
      </c>
      <c r="L7983" s="147">
        <v>9.9608494673912548E-8</v>
      </c>
      <c r="M7983" s="147">
        <v>2.900046040733268</v>
      </c>
      <c r="N7983" s="87">
        <v>442.59432876925092</v>
      </c>
      <c r="O7983" s="88">
        <v>20.93188503554218</v>
      </c>
      <c r="P7983" s="89">
        <v>47.293613304419765</v>
      </c>
    </row>
    <row r="7984" spans="1:16">
      <c r="A7984" s="75" t="s">
        <v>8279</v>
      </c>
      <c r="B7984" s="85">
        <v>7980</v>
      </c>
      <c r="C7984" s="85">
        <v>5526</v>
      </c>
      <c r="D7984" s="85">
        <v>7980</v>
      </c>
      <c r="E7984" s="86" t="s">
        <v>8277</v>
      </c>
      <c r="F7984" s="85" t="s">
        <v>11</v>
      </c>
      <c r="G7984" s="86" t="s">
        <v>8278</v>
      </c>
      <c r="H7984" s="85" t="s">
        <v>1</v>
      </c>
      <c r="I7984" s="85">
        <v>1</v>
      </c>
      <c r="J7984" s="88">
        <v>22.425844084261801</v>
      </c>
      <c r="K7984" s="146">
        <v>28.643156357521573</v>
      </c>
      <c r="L7984" s="147">
        <v>9.8832435114735362E-8</v>
      </c>
      <c r="M7984" s="147">
        <v>2.900727834084428</v>
      </c>
      <c r="N7984" s="87">
        <v>442.67549341059009</v>
      </c>
      <c r="O7984" s="88">
        <v>21.00856680346978</v>
      </c>
      <c r="P7984" s="89">
        <v>47.458165442160421</v>
      </c>
    </row>
    <row r="7985" spans="1:16">
      <c r="A7985" s="75" t="s">
        <v>15367</v>
      </c>
      <c r="B7985" s="85">
        <v>7981</v>
      </c>
      <c r="C7985" s="85">
        <v>10216</v>
      </c>
      <c r="D7985" s="85">
        <v>7981</v>
      </c>
      <c r="E7985" s="86" t="s">
        <v>15368</v>
      </c>
      <c r="F7985" s="85" t="s">
        <v>55</v>
      </c>
      <c r="G7985" s="86" t="s">
        <v>8278</v>
      </c>
      <c r="H7985" s="85" t="s">
        <v>1</v>
      </c>
      <c r="I7985" s="85">
        <v>1</v>
      </c>
      <c r="J7985" s="88">
        <v>22.583172019527971</v>
      </c>
      <c r="K7985" s="146">
        <v>28.993392544752524</v>
      </c>
      <c r="L7985" s="147">
        <v>9.9659163673602079E-8</v>
      </c>
      <c r="M7985" s="147">
        <v>2.9072491058167</v>
      </c>
      <c r="N7985" s="87">
        <v>443.40523016644619</v>
      </c>
      <c r="O7985" s="88">
        <v>21.006646564306479</v>
      </c>
      <c r="P7985" s="89">
        <v>47.375730224068334</v>
      </c>
    </row>
    <row r="7986" spans="1:16">
      <c r="A7986" s="75" t="s">
        <v>8285</v>
      </c>
      <c r="B7986" s="85">
        <v>7982</v>
      </c>
      <c r="C7986" s="85">
        <v>5529</v>
      </c>
      <c r="D7986" s="85">
        <v>7982</v>
      </c>
      <c r="E7986" s="86" t="s">
        <v>8286</v>
      </c>
      <c r="F7986" s="85" t="s">
        <v>38</v>
      </c>
      <c r="G7986" s="86" t="s">
        <v>8287</v>
      </c>
      <c r="H7986" s="85" t="s">
        <v>1</v>
      </c>
      <c r="I7986" s="85">
        <v>1</v>
      </c>
      <c r="J7986" s="88">
        <v>13.45210858686775</v>
      </c>
      <c r="K7986" s="146">
        <v>22.330998370430478</v>
      </c>
      <c r="L7986" s="147">
        <v>6.5826355572554489E-8</v>
      </c>
      <c r="M7986" s="147">
        <v>6.9069069134207224</v>
      </c>
      <c r="N7986" s="87">
        <v>175.014350044097</v>
      </c>
      <c r="O7986" s="88">
        <v>11.88158565641549</v>
      </c>
      <c r="P7986" s="89">
        <v>67.889208247333897</v>
      </c>
    </row>
    <row r="7987" spans="1:16">
      <c r="A7987" s="75" t="s">
        <v>8288</v>
      </c>
      <c r="B7987" s="85">
        <v>7983</v>
      </c>
      <c r="C7987" s="85">
        <v>5530</v>
      </c>
      <c r="D7987" s="85">
        <v>7983</v>
      </c>
      <c r="E7987" s="86" t="s">
        <v>8286</v>
      </c>
      <c r="F7987" s="85" t="s">
        <v>11</v>
      </c>
      <c r="G7987" s="86" t="s">
        <v>8287</v>
      </c>
      <c r="H7987" s="85" t="s">
        <v>1</v>
      </c>
      <c r="I7987" s="85">
        <v>1</v>
      </c>
      <c r="J7987" s="88">
        <v>6.8602136036196972</v>
      </c>
      <c r="K7987" s="146">
        <v>11.889365426083494</v>
      </c>
      <c r="L7987" s="147">
        <v>3.9120635517597981E-8</v>
      </c>
      <c r="M7987" s="147">
        <v>0.45638963365818069</v>
      </c>
      <c r="N7987" s="87">
        <v>152.76628420633301</v>
      </c>
      <c r="O7987" s="88">
        <v>6.2453959395546574</v>
      </c>
      <c r="P7987" s="89">
        <v>40.88203082245127</v>
      </c>
    </row>
    <row r="7988" spans="1:16">
      <c r="A7988" s="75" t="s">
        <v>15369</v>
      </c>
      <c r="B7988" s="85">
        <v>7984</v>
      </c>
      <c r="C7988" s="85">
        <v>10217</v>
      </c>
      <c r="D7988" s="85">
        <v>7984</v>
      </c>
      <c r="E7988" s="86" t="s">
        <v>15370</v>
      </c>
      <c r="F7988" s="85" t="s">
        <v>38</v>
      </c>
      <c r="G7988" s="86" t="s">
        <v>8287</v>
      </c>
      <c r="H7988" s="85" t="s">
        <v>1</v>
      </c>
      <c r="I7988" s="85">
        <v>1</v>
      </c>
      <c r="J7988" s="88">
        <v>13.4662671285556</v>
      </c>
      <c r="K7988" s="146">
        <v>22.348754698138183</v>
      </c>
      <c r="L7988" s="147">
        <v>6.5899396498756353E-8</v>
      </c>
      <c r="M7988" s="147">
        <v>6.9087282259224532</v>
      </c>
      <c r="N7988" s="87">
        <v>175.2204873395371</v>
      </c>
      <c r="O7988" s="88">
        <v>11.8944392715938</v>
      </c>
      <c r="P7988" s="89">
        <v>67.882697121741856</v>
      </c>
    </row>
    <row r="7989" spans="1:16">
      <c r="A7989" s="75" t="s">
        <v>15371</v>
      </c>
      <c r="B7989" s="85">
        <v>7985</v>
      </c>
      <c r="C7989" s="85">
        <v>10218</v>
      </c>
      <c r="D7989" s="85">
        <v>7985</v>
      </c>
      <c r="E7989" s="86" t="s">
        <v>15370</v>
      </c>
      <c r="F7989" s="85" t="s">
        <v>11</v>
      </c>
      <c r="G7989" s="86" t="s">
        <v>8287</v>
      </c>
      <c r="H7989" s="85" t="s">
        <v>1</v>
      </c>
      <c r="I7989" s="85">
        <v>1</v>
      </c>
      <c r="J7989" s="88">
        <v>6.873769137509429</v>
      </c>
      <c r="K7989" s="146">
        <v>11.905698707206136</v>
      </c>
      <c r="L7989" s="147">
        <v>3.9189004299203227E-8</v>
      </c>
      <c r="M7989" s="147">
        <v>0.45815060711663469</v>
      </c>
      <c r="N7989" s="87">
        <v>152.97633388968799</v>
      </c>
      <c r="O7989" s="88">
        <v>6.2575832839013916</v>
      </c>
      <c r="P7989" s="89">
        <v>40.905564441188446</v>
      </c>
    </row>
    <row r="7990" spans="1:16">
      <c r="A7990" s="75" t="s">
        <v>8289</v>
      </c>
      <c r="B7990" s="85">
        <v>7986</v>
      </c>
      <c r="C7990" s="85">
        <v>5531</v>
      </c>
      <c r="D7990" s="85">
        <v>7986</v>
      </c>
      <c r="E7990" s="86" t="s">
        <v>8290</v>
      </c>
      <c r="F7990" s="85" t="s">
        <v>55</v>
      </c>
      <c r="G7990" s="86" t="s">
        <v>8291</v>
      </c>
      <c r="H7990" s="85" t="s">
        <v>1</v>
      </c>
      <c r="I7990" s="85">
        <v>1</v>
      </c>
      <c r="J7990" s="88">
        <v>0.16673475345778871</v>
      </c>
      <c r="K7990" s="146">
        <v>0.35637705700075017</v>
      </c>
      <c r="L7990" s="147">
        <v>9.6078057174484374E-10</v>
      </c>
      <c r="M7990" s="147">
        <v>8.5243577410607559E-3</v>
      </c>
      <c r="N7990" s="87">
        <v>1.9665038431916511</v>
      </c>
      <c r="O7990" s="88">
        <v>0.14917341512308879</v>
      </c>
      <c r="P7990" s="89">
        <v>75.857169381870705</v>
      </c>
    </row>
    <row r="7991" spans="1:16">
      <c r="A7991" s="75" t="s">
        <v>15372</v>
      </c>
      <c r="B7991" s="85">
        <v>7987</v>
      </c>
      <c r="C7991" s="85">
        <v>10219</v>
      </c>
      <c r="D7991" s="85">
        <v>7987</v>
      </c>
      <c r="E7991" s="86" t="s">
        <v>15373</v>
      </c>
      <c r="F7991" s="85" t="s">
        <v>55</v>
      </c>
      <c r="G7991" s="86" t="s">
        <v>8291</v>
      </c>
      <c r="H7991" s="85" t="s">
        <v>1</v>
      </c>
      <c r="I7991" s="85">
        <v>1</v>
      </c>
      <c r="J7991" s="88">
        <v>0.20783611642203209</v>
      </c>
      <c r="K7991" s="146">
        <v>0.45353406407997549</v>
      </c>
      <c r="L7991" s="147">
        <v>1.2835928612183151E-9</v>
      </c>
      <c r="M7991" s="147">
        <v>1.3787351186734969E-2</v>
      </c>
      <c r="N7991" s="87">
        <v>2.519589485526553</v>
      </c>
      <c r="O7991" s="88">
        <v>0.1866773461544522</v>
      </c>
      <c r="P7991" s="89">
        <v>74.090381479520929</v>
      </c>
    </row>
    <row r="7992" spans="1:16">
      <c r="A7992" s="75" t="s">
        <v>27179</v>
      </c>
      <c r="B7992" s="85">
        <v>7988</v>
      </c>
      <c r="C7992" s="85">
        <v>16988</v>
      </c>
      <c r="D7992" s="85">
        <v>7988</v>
      </c>
      <c r="E7992" s="86" t="s">
        <v>27180</v>
      </c>
      <c r="F7992" s="85" t="s">
        <v>4461</v>
      </c>
      <c r="G7992" s="86" t="s">
        <v>8291</v>
      </c>
      <c r="H7992" s="85" t="s">
        <v>1</v>
      </c>
      <c r="I7992" s="85">
        <v>1</v>
      </c>
      <c r="J7992" s="88">
        <v>0.2785573348788396</v>
      </c>
      <c r="K7992" s="146">
        <v>0.83695716806747178</v>
      </c>
      <c r="L7992" s="147">
        <v>1.4071301757441761E-9</v>
      </c>
      <c r="M7992" s="147">
        <v>2.5523831432508561E-2</v>
      </c>
      <c r="N7992" s="87">
        <v>3.6881642541791528</v>
      </c>
      <c r="O7992" s="88">
        <v>0.2488835316111723</v>
      </c>
      <c r="P7992" s="89">
        <v>67.481683151490884</v>
      </c>
    </row>
    <row r="7993" spans="1:16">
      <c r="A7993" s="75" t="s">
        <v>15374</v>
      </c>
      <c r="B7993" s="85">
        <v>7989</v>
      </c>
      <c r="C7993" s="85">
        <v>10220</v>
      </c>
      <c r="D7993" s="85">
        <v>7989</v>
      </c>
      <c r="E7993" s="86" t="s">
        <v>15375</v>
      </c>
      <c r="F7993" s="85" t="s">
        <v>55</v>
      </c>
      <c r="G7993" s="86" t="s">
        <v>15376</v>
      </c>
      <c r="H7993" s="85" t="s">
        <v>1</v>
      </c>
      <c r="I7993" s="85">
        <v>1</v>
      </c>
      <c r="J7993" s="88">
        <v>2.339736107456087</v>
      </c>
      <c r="K7993" s="146">
        <v>8.5893424277764261</v>
      </c>
      <c r="L7993" s="147">
        <v>2.8657757729392389E-8</v>
      </c>
      <c r="M7993" s="147">
        <v>0.2377223348667426</v>
      </c>
      <c r="N7993" s="87">
        <v>29.708731497798968</v>
      </c>
      <c r="O7993" s="88">
        <v>2.1203580606132042</v>
      </c>
      <c r="P7993" s="89">
        <v>71.371544785420923</v>
      </c>
    </row>
    <row r="7994" spans="1:16">
      <c r="A7994" s="75" t="s">
        <v>25891</v>
      </c>
      <c r="B7994" s="85">
        <v>7990</v>
      </c>
      <c r="C7994" s="85">
        <v>16038</v>
      </c>
      <c r="D7994" s="85">
        <v>7990</v>
      </c>
      <c r="E7994" s="86" t="s">
        <v>25892</v>
      </c>
      <c r="F7994" s="85" t="s">
        <v>38</v>
      </c>
      <c r="G7994" s="86" t="s">
        <v>15376</v>
      </c>
      <c r="H7994" s="85" t="s">
        <v>1</v>
      </c>
      <c r="I7994" s="85">
        <v>1</v>
      </c>
      <c r="J7994" s="88">
        <v>2.4184132092283011</v>
      </c>
      <c r="K7994" s="146">
        <v>8.7587849325954199</v>
      </c>
      <c r="L7994" s="147">
        <v>2.904287735375144E-8</v>
      </c>
      <c r="M7994" s="147">
        <v>0.23643025482904151</v>
      </c>
      <c r="N7994" s="87">
        <v>29.824873571387489</v>
      </c>
      <c r="O7994" s="88">
        <v>2.1874069833221239</v>
      </c>
      <c r="P7994" s="89">
        <v>73.341701787484325</v>
      </c>
    </row>
    <row r="7995" spans="1:16">
      <c r="A7995" s="75" t="s">
        <v>25894</v>
      </c>
      <c r="B7995" s="85">
        <v>7991</v>
      </c>
      <c r="C7995" s="85">
        <v>16040</v>
      </c>
      <c r="D7995" s="85">
        <v>7991</v>
      </c>
      <c r="E7995" s="86" t="s">
        <v>25892</v>
      </c>
      <c r="F7995" s="85" t="s">
        <v>6282</v>
      </c>
      <c r="G7995" s="86" t="s">
        <v>15376</v>
      </c>
      <c r="H7995" s="85" t="s">
        <v>1</v>
      </c>
      <c r="I7995" s="85">
        <v>1</v>
      </c>
      <c r="J7995" s="88">
        <v>2.660480240702265</v>
      </c>
      <c r="K7995" s="146">
        <v>8.6497195962775333</v>
      </c>
      <c r="L7995" s="147">
        <v>2.119340595588705E-8</v>
      </c>
      <c r="M7995" s="147">
        <v>0.22186591994913649</v>
      </c>
      <c r="N7995" s="87">
        <v>28.111351849902469</v>
      </c>
      <c r="O7995" s="88">
        <v>2.4557422101695421</v>
      </c>
      <c r="P7995" s="89">
        <v>87.357670427296156</v>
      </c>
    </row>
    <row r="7996" spans="1:16">
      <c r="A7996" s="75" t="s">
        <v>25897</v>
      </c>
      <c r="B7996" s="85">
        <v>7992</v>
      </c>
      <c r="C7996" s="85">
        <v>16043</v>
      </c>
      <c r="D7996" s="85">
        <v>7992</v>
      </c>
      <c r="E7996" s="86" t="s">
        <v>25892</v>
      </c>
      <c r="F7996" s="85" t="s">
        <v>139</v>
      </c>
      <c r="G7996" s="86" t="s">
        <v>15376</v>
      </c>
      <c r="H7996" s="85" t="s">
        <v>1</v>
      </c>
      <c r="I7996" s="85">
        <v>1</v>
      </c>
      <c r="J7996" s="88">
        <v>2.0775937334638201</v>
      </c>
      <c r="K7996" s="146">
        <v>8.1299217764966532</v>
      </c>
      <c r="L7996" s="147">
        <v>2.824447028717036E-8</v>
      </c>
      <c r="M7996" s="147">
        <v>0.23605221781186889</v>
      </c>
      <c r="N7996" s="87">
        <v>28.889797805527849</v>
      </c>
      <c r="O7996" s="88">
        <v>1.888249881351141</v>
      </c>
      <c r="P7996" s="89">
        <v>65.360439490159337</v>
      </c>
    </row>
    <row r="7997" spans="1:16">
      <c r="A7997" s="75" t="s">
        <v>8292</v>
      </c>
      <c r="B7997" s="85">
        <v>7993</v>
      </c>
      <c r="C7997" s="85">
        <v>5532</v>
      </c>
      <c r="D7997" s="85">
        <v>7993</v>
      </c>
      <c r="E7997" s="86" t="s">
        <v>8293</v>
      </c>
      <c r="F7997" s="85" t="s">
        <v>55</v>
      </c>
      <c r="G7997" s="86" t="s">
        <v>8294</v>
      </c>
      <c r="H7997" s="85" t="s">
        <v>1</v>
      </c>
      <c r="I7997" s="85">
        <v>1</v>
      </c>
      <c r="J7997" s="88">
        <v>2.7814141141596571</v>
      </c>
      <c r="K7997" s="146">
        <v>3.1546654412549002</v>
      </c>
      <c r="L7997" s="147">
        <v>1.171948033283618E-8</v>
      </c>
      <c r="M7997" s="147">
        <v>0.56477564471418218</v>
      </c>
      <c r="N7997" s="87">
        <v>73.284821870727725</v>
      </c>
      <c r="O7997" s="88">
        <v>2.3396236326290141</v>
      </c>
      <c r="P7997" s="89">
        <v>31.925077702393022</v>
      </c>
    </row>
    <row r="7998" spans="1:16">
      <c r="A7998" s="75" t="s">
        <v>15377</v>
      </c>
      <c r="B7998" s="85">
        <v>7994</v>
      </c>
      <c r="C7998" s="85">
        <v>10221</v>
      </c>
      <c r="D7998" s="85">
        <v>7994</v>
      </c>
      <c r="E7998" s="86" t="s">
        <v>15378</v>
      </c>
      <c r="F7998" s="85" t="s">
        <v>55</v>
      </c>
      <c r="G7998" s="86" t="s">
        <v>8294</v>
      </c>
      <c r="H7998" s="85" t="s">
        <v>1</v>
      </c>
      <c r="I7998" s="85">
        <v>1</v>
      </c>
      <c r="J7998" s="88">
        <v>2.865780318977599</v>
      </c>
      <c r="K7998" s="146">
        <v>3.2604989584339572</v>
      </c>
      <c r="L7998" s="147">
        <v>1.214855826020469E-8</v>
      </c>
      <c r="M7998" s="147">
        <v>0.57619115788731867</v>
      </c>
      <c r="N7998" s="87">
        <v>74.544256814373767</v>
      </c>
      <c r="O7998" s="88">
        <v>2.4160901821020362</v>
      </c>
      <c r="P7998" s="89">
        <v>32.411486616849082</v>
      </c>
    </row>
    <row r="7999" spans="1:16">
      <c r="A7999" s="75" t="s">
        <v>15379</v>
      </c>
      <c r="B7999" s="85">
        <v>7995</v>
      </c>
      <c r="C7999" s="85">
        <v>10222</v>
      </c>
      <c r="D7999" s="85">
        <v>7995</v>
      </c>
      <c r="E7999" s="86" t="s">
        <v>15380</v>
      </c>
      <c r="F7999" s="85" t="s">
        <v>32</v>
      </c>
      <c r="G7999" s="86" t="s">
        <v>15381</v>
      </c>
      <c r="H7999" s="85" t="s">
        <v>1</v>
      </c>
      <c r="I7999" s="85">
        <v>-1</v>
      </c>
      <c r="J7999" s="88">
        <v>2.2997700550405109</v>
      </c>
      <c r="K7999" s="146">
        <v>1.7987401722565661</v>
      </c>
      <c r="L7999" s="147">
        <v>7.6776402079650152E-9</v>
      </c>
      <c r="M7999" s="147">
        <v>0.2899914249678936</v>
      </c>
      <c r="N7999" s="87">
        <v>30.145426173859779</v>
      </c>
      <c r="O7999" s="88">
        <v>2.0659561277780409</v>
      </c>
      <c r="P7999" s="89">
        <v>68.532987918728068</v>
      </c>
    </row>
    <row r="8000" spans="1:16">
      <c r="A8000" s="75" t="s">
        <v>15382</v>
      </c>
      <c r="B8000" s="85">
        <v>7996</v>
      </c>
      <c r="C8000" s="85">
        <v>10223</v>
      </c>
      <c r="D8000" s="85">
        <v>7996</v>
      </c>
      <c r="E8000" s="86" t="s">
        <v>15380</v>
      </c>
      <c r="F8000" s="85" t="s">
        <v>31</v>
      </c>
      <c r="G8000" s="86" t="s">
        <v>15381</v>
      </c>
      <c r="H8000" s="85" t="s">
        <v>1</v>
      </c>
      <c r="I8000" s="85">
        <v>-1</v>
      </c>
      <c r="J8000" s="88">
        <v>2.2828652747088158</v>
      </c>
      <c r="K8000" s="146">
        <v>1.8190374119977322</v>
      </c>
      <c r="L8000" s="147">
        <v>7.6504405064769107E-9</v>
      </c>
      <c r="M8000" s="147">
        <v>0.29466393946683472</v>
      </c>
      <c r="N8000" s="87">
        <v>30.728182226743112</v>
      </c>
      <c r="O8000" s="88">
        <v>2.0852457264515638</v>
      </c>
      <c r="P8000" s="89">
        <v>67.861017975763929</v>
      </c>
    </row>
    <row r="8001" spans="1:16">
      <c r="A8001" s="75" t="s">
        <v>15383</v>
      </c>
      <c r="B8001" s="85">
        <v>7997</v>
      </c>
      <c r="C8001" s="85">
        <v>10224</v>
      </c>
      <c r="D8001" s="85">
        <v>7997</v>
      </c>
      <c r="E8001" s="86" t="s">
        <v>15380</v>
      </c>
      <c r="F8001" s="85" t="s">
        <v>38</v>
      </c>
      <c r="G8001" s="86" t="s">
        <v>15381</v>
      </c>
      <c r="H8001" s="85" t="s">
        <v>1</v>
      </c>
      <c r="I8001" s="85">
        <v>-1</v>
      </c>
      <c r="J8001" s="88">
        <v>2.2762381188728549</v>
      </c>
      <c r="K8001" s="146">
        <v>1.8563003487090655</v>
      </c>
      <c r="L8001" s="147">
        <v>7.6893534739598088E-9</v>
      </c>
      <c r="M8001" s="147">
        <v>0.29524026878797982</v>
      </c>
      <c r="N8001" s="87">
        <v>30.656588079734849</v>
      </c>
      <c r="O8001" s="88">
        <v>2.105486798332489</v>
      </c>
      <c r="P8001" s="89">
        <v>68.679749776991471</v>
      </c>
    </row>
    <row r="8002" spans="1:16">
      <c r="A8002" s="75" t="s">
        <v>29459</v>
      </c>
      <c r="B8002" s="85">
        <v>7998</v>
      </c>
      <c r="C8002" s="85">
        <v>18753</v>
      </c>
      <c r="D8002" s="85">
        <v>7998</v>
      </c>
      <c r="E8002" s="86" t="s">
        <v>29460</v>
      </c>
      <c r="F8002" s="85" t="s">
        <v>32</v>
      </c>
      <c r="G8002" s="86" t="s">
        <v>15381</v>
      </c>
      <c r="H8002" s="85" t="s">
        <v>1</v>
      </c>
      <c r="I8002" s="85">
        <v>-1</v>
      </c>
      <c r="J8002" s="88">
        <v>2.2958772931595379</v>
      </c>
      <c r="K8002" s="146">
        <v>1.794500210756941</v>
      </c>
      <c r="L8002" s="147">
        <v>7.6587741303146641E-9</v>
      </c>
      <c r="M8002" s="147">
        <v>0.2894342303264682</v>
      </c>
      <c r="N8002" s="87">
        <v>30.084992400334659</v>
      </c>
      <c r="O8002" s="88">
        <v>2.062468334565164</v>
      </c>
      <c r="P8002" s="89">
        <v>68.554723468775791</v>
      </c>
    </row>
    <row r="8003" spans="1:16">
      <c r="A8003" s="75" t="s">
        <v>29461</v>
      </c>
      <c r="B8003" s="85">
        <v>7999</v>
      </c>
      <c r="C8003" s="85">
        <v>18754</v>
      </c>
      <c r="D8003" s="85">
        <v>7999</v>
      </c>
      <c r="E8003" s="86" t="s">
        <v>29460</v>
      </c>
      <c r="F8003" s="85" t="s">
        <v>31</v>
      </c>
      <c r="G8003" s="86" t="s">
        <v>15381</v>
      </c>
      <c r="H8003" s="85" t="s">
        <v>1</v>
      </c>
      <c r="I8003" s="85">
        <v>-1</v>
      </c>
      <c r="J8003" s="88">
        <v>2.2794683723089171</v>
      </c>
      <c r="K8003" s="146">
        <v>1.8151718063476237</v>
      </c>
      <c r="L8003" s="147">
        <v>7.6336852527702052E-9</v>
      </c>
      <c r="M8003" s="147">
        <v>0.29419873886309672</v>
      </c>
      <c r="N8003" s="87">
        <v>30.675655266509089</v>
      </c>
      <c r="O8003" s="88">
        <v>2.082196203833603</v>
      </c>
      <c r="P8003" s="89">
        <v>67.877806871395265</v>
      </c>
    </row>
    <row r="8004" spans="1:16">
      <c r="A8004" s="75" t="s">
        <v>29462</v>
      </c>
      <c r="B8004" s="85">
        <v>8000</v>
      </c>
      <c r="C8004" s="85">
        <v>18755</v>
      </c>
      <c r="D8004" s="85">
        <v>8000</v>
      </c>
      <c r="E8004" s="86" t="s">
        <v>29460</v>
      </c>
      <c r="F8004" s="85" t="s">
        <v>38</v>
      </c>
      <c r="G8004" s="86" t="s">
        <v>15381</v>
      </c>
      <c r="H8004" s="85" t="s">
        <v>1</v>
      </c>
      <c r="I8004" s="85">
        <v>-1</v>
      </c>
      <c r="J8004" s="88">
        <v>2.272776325530411</v>
      </c>
      <c r="K8004" s="146">
        <v>1.8522299251237417</v>
      </c>
      <c r="L8004" s="147">
        <v>7.6720011163562504E-9</v>
      </c>
      <c r="M8004" s="147">
        <v>0.29477424626316029</v>
      </c>
      <c r="N8004" s="87">
        <v>30.604914631385601</v>
      </c>
      <c r="O8004" s="88">
        <v>2.102344950045691</v>
      </c>
      <c r="P8004" s="89">
        <v>68.693050621671006</v>
      </c>
    </row>
    <row r="8005" spans="1:16">
      <c r="A8005" s="75" t="s">
        <v>29465</v>
      </c>
      <c r="B8005" s="85">
        <v>8001</v>
      </c>
      <c r="C8005" s="85">
        <v>18757</v>
      </c>
      <c r="D8005" s="85">
        <v>8001</v>
      </c>
      <c r="E8005" s="86" t="s">
        <v>29464</v>
      </c>
      <c r="F8005" s="85" t="s">
        <v>32</v>
      </c>
      <c r="G8005" s="86" t="s">
        <v>15381</v>
      </c>
      <c r="H8005" s="85" t="s">
        <v>1</v>
      </c>
      <c r="I8005" s="85">
        <v>-1</v>
      </c>
      <c r="J8005" s="88">
        <v>2.2958772931595379</v>
      </c>
      <c r="K8005" s="146">
        <v>1.794500210756941</v>
      </c>
      <c r="L8005" s="147">
        <v>7.6587741303146641E-9</v>
      </c>
      <c r="M8005" s="147">
        <v>0.2894342303264682</v>
      </c>
      <c r="N8005" s="87">
        <v>30.084992400334659</v>
      </c>
      <c r="O8005" s="88">
        <v>2.062468334565164</v>
      </c>
      <c r="P8005" s="89">
        <v>68.554723468775791</v>
      </c>
    </row>
    <row r="8006" spans="1:16">
      <c r="A8006" s="75" t="s">
        <v>29468</v>
      </c>
      <c r="B8006" s="85">
        <v>8002</v>
      </c>
      <c r="C8006" s="85">
        <v>18760</v>
      </c>
      <c r="D8006" s="85">
        <v>8002</v>
      </c>
      <c r="E8006" s="86" t="s">
        <v>29464</v>
      </c>
      <c r="F8006" s="85" t="s">
        <v>31</v>
      </c>
      <c r="G8006" s="86" t="s">
        <v>15381</v>
      </c>
      <c r="H8006" s="85" t="s">
        <v>1</v>
      </c>
      <c r="I8006" s="85">
        <v>-1</v>
      </c>
      <c r="J8006" s="88">
        <v>2.2794683723089171</v>
      </c>
      <c r="K8006" s="146">
        <v>1.8151718063476237</v>
      </c>
      <c r="L8006" s="147">
        <v>7.6336852527702052E-9</v>
      </c>
      <c r="M8006" s="147">
        <v>0.29419873886309672</v>
      </c>
      <c r="N8006" s="87">
        <v>30.675655266509089</v>
      </c>
      <c r="O8006" s="88">
        <v>2.082196203833603</v>
      </c>
      <c r="P8006" s="89">
        <v>67.877806871395265</v>
      </c>
    </row>
    <row r="8007" spans="1:16">
      <c r="A8007" s="75" t="s">
        <v>29471</v>
      </c>
      <c r="B8007" s="85">
        <v>8003</v>
      </c>
      <c r="C8007" s="85">
        <v>18763</v>
      </c>
      <c r="D8007" s="85">
        <v>8003</v>
      </c>
      <c r="E8007" s="86" t="s">
        <v>29464</v>
      </c>
      <c r="F8007" s="85" t="s">
        <v>38</v>
      </c>
      <c r="G8007" s="86" t="s">
        <v>15381</v>
      </c>
      <c r="H8007" s="85" t="s">
        <v>1</v>
      </c>
      <c r="I8007" s="85">
        <v>-1</v>
      </c>
      <c r="J8007" s="88">
        <v>2.272776325530411</v>
      </c>
      <c r="K8007" s="146">
        <v>1.8522299251237417</v>
      </c>
      <c r="L8007" s="147">
        <v>7.6720011163562504E-9</v>
      </c>
      <c r="M8007" s="147">
        <v>0.29477424626316029</v>
      </c>
      <c r="N8007" s="87">
        <v>30.604914631385601</v>
      </c>
      <c r="O8007" s="88">
        <v>2.102344950045691</v>
      </c>
      <c r="P8007" s="89">
        <v>68.693050621671006</v>
      </c>
    </row>
    <row r="8008" spans="1:16">
      <c r="A8008" s="75" t="s">
        <v>8295</v>
      </c>
      <c r="B8008" s="85">
        <v>8004</v>
      </c>
      <c r="C8008" s="85">
        <v>5533</v>
      </c>
      <c r="D8008" s="85">
        <v>8004</v>
      </c>
      <c r="E8008" s="86" t="s">
        <v>8296</v>
      </c>
      <c r="F8008" s="85" t="s">
        <v>38</v>
      </c>
      <c r="G8008" s="86" t="s">
        <v>8297</v>
      </c>
      <c r="H8008" s="85" t="s">
        <v>1</v>
      </c>
      <c r="I8008" s="85">
        <v>1</v>
      </c>
      <c r="J8008" s="88">
        <v>0.68184426012685873</v>
      </c>
      <c r="K8008" s="146">
        <v>2.2874307324845771</v>
      </c>
      <c r="L8008" s="147">
        <v>3.0649686713529731E-9</v>
      </c>
      <c r="M8008" s="147">
        <v>7.3040324820921779E-2</v>
      </c>
      <c r="N8008" s="87">
        <v>7.9164014972797432</v>
      </c>
      <c r="O8008" s="88">
        <v>0.6097563605687446</v>
      </c>
      <c r="P8008" s="89">
        <v>77.024436011522525</v>
      </c>
    </row>
    <row r="8009" spans="1:16">
      <c r="A8009" s="75" t="s">
        <v>8299</v>
      </c>
      <c r="B8009" s="85">
        <v>8005</v>
      </c>
      <c r="C8009" s="85">
        <v>5535</v>
      </c>
      <c r="D8009" s="85">
        <v>8005</v>
      </c>
      <c r="E8009" s="86" t="s">
        <v>8296</v>
      </c>
      <c r="F8009" s="85" t="s">
        <v>238</v>
      </c>
      <c r="G8009" s="86" t="s">
        <v>8297</v>
      </c>
      <c r="H8009" s="85" t="s">
        <v>1</v>
      </c>
      <c r="I8009" s="85">
        <v>1</v>
      </c>
      <c r="J8009" s="88">
        <v>0.69667210264203494</v>
      </c>
      <c r="K8009" s="146">
        <v>2.3103994152436322</v>
      </c>
      <c r="L8009" s="147">
        <v>3.1731320372161519E-9</v>
      </c>
      <c r="M8009" s="147">
        <v>7.4006475844040534E-2</v>
      </c>
      <c r="N8009" s="87">
        <v>8.0980360459531671</v>
      </c>
      <c r="O8009" s="88">
        <v>0.62426410706573832</v>
      </c>
      <c r="P8009" s="89">
        <v>77.088333951995921</v>
      </c>
    </row>
    <row r="8010" spans="1:16">
      <c r="A8010" s="75" t="s">
        <v>15384</v>
      </c>
      <c r="B8010" s="85">
        <v>8006</v>
      </c>
      <c r="C8010" s="85">
        <v>10225</v>
      </c>
      <c r="D8010" s="85">
        <v>8006</v>
      </c>
      <c r="E8010" s="86" t="s">
        <v>15385</v>
      </c>
      <c r="F8010" s="85" t="s">
        <v>38</v>
      </c>
      <c r="G8010" s="86" t="s">
        <v>8297</v>
      </c>
      <c r="H8010" s="85" t="s">
        <v>1</v>
      </c>
      <c r="I8010" s="85">
        <v>1</v>
      </c>
      <c r="J8010" s="88">
        <v>0.75053776507491698</v>
      </c>
      <c r="K8010" s="146">
        <v>2.3678367209533167</v>
      </c>
      <c r="L8010" s="147">
        <v>3.395847575401401E-9</v>
      </c>
      <c r="M8010" s="147">
        <v>8.2387521180832424E-2</v>
      </c>
      <c r="N8010" s="87">
        <v>8.9500296812047697</v>
      </c>
      <c r="O8010" s="88">
        <v>0.67197415337845456</v>
      </c>
      <c r="P8010" s="89">
        <v>75.080661999324192</v>
      </c>
    </row>
    <row r="8011" spans="1:16">
      <c r="A8011" s="75" t="s">
        <v>15386</v>
      </c>
      <c r="B8011" s="85">
        <v>8007</v>
      </c>
      <c r="C8011" s="85">
        <v>10226</v>
      </c>
      <c r="D8011" s="85">
        <v>8007</v>
      </c>
      <c r="E8011" s="86" t="s">
        <v>15385</v>
      </c>
      <c r="F8011" s="85" t="s">
        <v>238</v>
      </c>
      <c r="G8011" s="86" t="s">
        <v>8297</v>
      </c>
      <c r="H8011" s="85" t="s">
        <v>1</v>
      </c>
      <c r="I8011" s="85">
        <v>1</v>
      </c>
      <c r="J8011" s="88">
        <v>0.73500044746282822</v>
      </c>
      <c r="K8011" s="146">
        <v>2.352220803682429</v>
      </c>
      <c r="L8011" s="147">
        <v>3.3574608964191281E-9</v>
      </c>
      <c r="M8011" s="147">
        <v>7.9409943035276584E-2</v>
      </c>
      <c r="N8011" s="87">
        <v>8.6839505360427527</v>
      </c>
      <c r="O8011" s="88">
        <v>0.65903459235559336</v>
      </c>
      <c r="P8011" s="89">
        <v>75.891103895660052</v>
      </c>
    </row>
    <row r="8012" spans="1:16">
      <c r="A8012" s="75" t="s">
        <v>8305</v>
      </c>
      <c r="B8012" s="85">
        <v>8008</v>
      </c>
      <c r="C8012" s="85">
        <v>5539</v>
      </c>
      <c r="D8012" s="85">
        <v>8008</v>
      </c>
      <c r="E8012" s="86" t="s">
        <v>8306</v>
      </c>
      <c r="F8012" s="85" t="s">
        <v>55</v>
      </c>
      <c r="G8012" s="86" t="s">
        <v>8307</v>
      </c>
      <c r="H8012" s="85" t="s">
        <v>1</v>
      </c>
      <c r="I8012" s="85">
        <v>1</v>
      </c>
      <c r="J8012" s="88">
        <v>1.792947417790135</v>
      </c>
      <c r="K8012" s="146">
        <v>2.179569446548447</v>
      </c>
      <c r="L8012" s="147">
        <v>8.0036127673193074E-9</v>
      </c>
      <c r="M8012" s="147">
        <v>0.14461534446361071</v>
      </c>
      <c r="N8012" s="87">
        <v>26.384659837590849</v>
      </c>
      <c r="O8012" s="88">
        <v>1.584546977377608</v>
      </c>
      <c r="P8012" s="89">
        <v>60.055615161657933</v>
      </c>
    </row>
    <row r="8013" spans="1:16">
      <c r="A8013" s="75" t="s">
        <v>8311</v>
      </c>
      <c r="B8013" s="85">
        <v>8009</v>
      </c>
      <c r="C8013" s="85">
        <v>5541</v>
      </c>
      <c r="D8013" s="85">
        <v>8009</v>
      </c>
      <c r="E8013" s="86" t="s">
        <v>8312</v>
      </c>
      <c r="F8013" s="85" t="s">
        <v>55</v>
      </c>
      <c r="G8013" s="86" t="s">
        <v>8307</v>
      </c>
      <c r="H8013" s="85" t="s">
        <v>1</v>
      </c>
      <c r="I8013" s="85">
        <v>1</v>
      </c>
      <c r="J8013" s="88">
        <v>2.2287315340153802</v>
      </c>
      <c r="K8013" s="146">
        <v>2.6936272862840149</v>
      </c>
      <c r="L8013" s="147">
        <v>9.8779917327386124E-9</v>
      </c>
      <c r="M8013" s="147">
        <v>0.15964702638916331</v>
      </c>
      <c r="N8013" s="87">
        <v>30.3991761166379</v>
      </c>
      <c r="O8013" s="88">
        <v>1.9911104631008729</v>
      </c>
      <c r="P8013" s="89">
        <v>65.498829818980184</v>
      </c>
    </row>
    <row r="8014" spans="1:16">
      <c r="A8014" s="75" t="s">
        <v>15387</v>
      </c>
      <c r="B8014" s="85">
        <v>8010</v>
      </c>
      <c r="C8014" s="85">
        <v>10227</v>
      </c>
      <c r="D8014" s="85">
        <v>8010</v>
      </c>
      <c r="E8014" s="86" t="s">
        <v>15388</v>
      </c>
      <c r="F8014" s="85" t="s">
        <v>55</v>
      </c>
      <c r="G8014" s="86" t="s">
        <v>8307</v>
      </c>
      <c r="H8014" s="85" t="s">
        <v>1</v>
      </c>
      <c r="I8014" s="85">
        <v>1</v>
      </c>
      <c r="J8014" s="88">
        <v>1.8103024606161131</v>
      </c>
      <c r="K8014" s="146">
        <v>2.1999204653478399</v>
      </c>
      <c r="L8014" s="147">
        <v>8.084993158785331E-9</v>
      </c>
      <c r="M8014" s="147">
        <v>0.1465363553551737</v>
      </c>
      <c r="N8014" s="87">
        <v>26.62052141335019</v>
      </c>
      <c r="O8014" s="88">
        <v>1.6003843357180081</v>
      </c>
      <c r="P8014" s="89">
        <v>60.118444371093929</v>
      </c>
    </row>
    <row r="8015" spans="1:16">
      <c r="A8015" s="75" t="s">
        <v>8301</v>
      </c>
      <c r="B8015" s="85">
        <v>8011</v>
      </c>
      <c r="C8015" s="85">
        <v>5537</v>
      </c>
      <c r="D8015" s="85">
        <v>8011</v>
      </c>
      <c r="E8015" s="86" t="s">
        <v>8302</v>
      </c>
      <c r="F8015" s="85" t="s">
        <v>2872</v>
      </c>
      <c r="G8015" s="86" t="s">
        <v>8303</v>
      </c>
      <c r="H8015" s="85" t="s">
        <v>260</v>
      </c>
      <c r="I8015" s="85">
        <v>1</v>
      </c>
      <c r="J8015" s="88">
        <v>24168270.003833771</v>
      </c>
      <c r="K8015" s="146">
        <v>66329312.774604872</v>
      </c>
      <c r="L8015" s="147">
        <v>0.15272413840628249</v>
      </c>
      <c r="M8015" s="147">
        <v>2287517.3405813449</v>
      </c>
      <c r="N8015" s="87">
        <v>270668664.84807593</v>
      </c>
      <c r="O8015" s="88">
        <v>21577334.447669301</v>
      </c>
      <c r="P8015" s="89">
        <v>79.718627421391687</v>
      </c>
    </row>
    <row r="8016" spans="1:16">
      <c r="A8016" s="75" t="s">
        <v>8304</v>
      </c>
      <c r="B8016" s="85">
        <v>8012</v>
      </c>
      <c r="C8016" s="85">
        <v>5538</v>
      </c>
      <c r="D8016" s="85">
        <v>8012</v>
      </c>
      <c r="E8016" s="86" t="s">
        <v>8302</v>
      </c>
      <c r="F8016" s="85" t="s">
        <v>38</v>
      </c>
      <c r="G8016" s="86" t="s">
        <v>8303</v>
      </c>
      <c r="H8016" s="85" t="s">
        <v>260</v>
      </c>
      <c r="I8016" s="85">
        <v>1</v>
      </c>
      <c r="J8016" s="88">
        <v>24337954.175423458</v>
      </c>
      <c r="K8016" s="146">
        <v>66648446.675261065</v>
      </c>
      <c r="L8016" s="147">
        <v>0.15393421042609159</v>
      </c>
      <c r="M8016" s="147">
        <v>2304505.4899837351</v>
      </c>
      <c r="N8016" s="87">
        <v>272522218.67296392</v>
      </c>
      <c r="O8016" s="88">
        <v>21718072.676193569</v>
      </c>
      <c r="P8016" s="89">
        <v>79.692851401066889</v>
      </c>
    </row>
    <row r="8017" spans="1:16">
      <c r="A8017" s="75" t="s">
        <v>15389</v>
      </c>
      <c r="B8017" s="85">
        <v>8013</v>
      </c>
      <c r="C8017" s="85">
        <v>10228</v>
      </c>
      <c r="D8017" s="85">
        <v>8013</v>
      </c>
      <c r="E8017" s="86" t="s">
        <v>15390</v>
      </c>
      <c r="F8017" s="85" t="s">
        <v>55</v>
      </c>
      <c r="G8017" s="86" t="s">
        <v>8303</v>
      </c>
      <c r="H8017" s="85" t="s">
        <v>260</v>
      </c>
      <c r="I8017" s="85">
        <v>1</v>
      </c>
      <c r="J8017" s="88">
        <v>24336553.445335548</v>
      </c>
      <c r="K8017" s="146">
        <v>66645812.248888083</v>
      </c>
      <c r="L8017" s="147">
        <v>0.15392422137248221</v>
      </c>
      <c r="M8017" s="147">
        <v>2304365.2540867599</v>
      </c>
      <c r="N8017" s="87">
        <v>272506917.72539932</v>
      </c>
      <c r="O8017" s="88">
        <v>21716910.892690931</v>
      </c>
      <c r="P8017" s="89">
        <v>79.693062744831678</v>
      </c>
    </row>
    <row r="8018" spans="1:16">
      <c r="A8018" s="75" t="s">
        <v>8308</v>
      </c>
      <c r="B8018" s="85">
        <v>8014</v>
      </c>
      <c r="C8018" s="85">
        <v>5540</v>
      </c>
      <c r="D8018" s="85">
        <v>8014</v>
      </c>
      <c r="E8018" s="86" t="s">
        <v>8309</v>
      </c>
      <c r="F8018" s="85" t="s">
        <v>11</v>
      </c>
      <c r="G8018" s="86" t="s">
        <v>8310</v>
      </c>
      <c r="H8018" s="85" t="s">
        <v>1</v>
      </c>
      <c r="I8018" s="85">
        <v>1</v>
      </c>
      <c r="J8018" s="88">
        <v>0.88019812137630415</v>
      </c>
      <c r="K8018" s="146">
        <v>0.87556610486082065</v>
      </c>
      <c r="L8018" s="147">
        <v>3.7886170719169299E-9</v>
      </c>
      <c r="M8018" s="147">
        <v>0.1115363080901013</v>
      </c>
      <c r="N8018" s="87">
        <v>13.974736444430571</v>
      </c>
      <c r="O8018" s="88">
        <v>0.78075351843116647</v>
      </c>
      <c r="P8018" s="89">
        <v>55.868926153689607</v>
      </c>
    </row>
    <row r="8019" spans="1:16">
      <c r="A8019" s="75" t="s">
        <v>8313</v>
      </c>
      <c r="B8019" s="85">
        <v>8015</v>
      </c>
      <c r="C8019" s="85">
        <v>5542</v>
      </c>
      <c r="D8019" s="85">
        <v>8015</v>
      </c>
      <c r="E8019" s="86" t="s">
        <v>8314</v>
      </c>
      <c r="F8019" s="85" t="s">
        <v>55</v>
      </c>
      <c r="G8019" s="86" t="s">
        <v>8310</v>
      </c>
      <c r="H8019" s="85" t="s">
        <v>1</v>
      </c>
      <c r="I8019" s="85">
        <v>1</v>
      </c>
      <c r="J8019" s="88">
        <v>0.97440503231892051</v>
      </c>
      <c r="K8019" s="146">
        <v>1.0572818980353691</v>
      </c>
      <c r="L8019" s="147">
        <v>4.5162038343320587E-9</v>
      </c>
      <c r="M8019" s="147">
        <v>0.1000774574342598</v>
      </c>
      <c r="N8019" s="87">
        <v>12.84297829265188</v>
      </c>
      <c r="O8019" s="88">
        <v>0.87300910560620026</v>
      </c>
      <c r="P8019" s="89">
        <v>67.975596136115342</v>
      </c>
    </row>
    <row r="8020" spans="1:16">
      <c r="A8020" s="75" t="s">
        <v>15391</v>
      </c>
      <c r="B8020" s="85">
        <v>8016</v>
      </c>
      <c r="C8020" s="85">
        <v>10229</v>
      </c>
      <c r="D8020" s="85">
        <v>8016</v>
      </c>
      <c r="E8020" s="86" t="s">
        <v>15392</v>
      </c>
      <c r="F8020" s="85" t="s">
        <v>55</v>
      </c>
      <c r="G8020" s="86" t="s">
        <v>8310</v>
      </c>
      <c r="H8020" s="85" t="s">
        <v>1</v>
      </c>
      <c r="I8020" s="85">
        <v>1</v>
      </c>
      <c r="J8020" s="88">
        <v>0.8961419055912262</v>
      </c>
      <c r="K8020" s="146">
        <v>0.89642788157233988</v>
      </c>
      <c r="L8020" s="147">
        <v>3.8738633146500394E-9</v>
      </c>
      <c r="M8020" s="147">
        <v>0.1129553312718506</v>
      </c>
      <c r="N8020" s="87">
        <v>14.13596980494551</v>
      </c>
      <c r="O8020" s="88">
        <v>0.79540879197825709</v>
      </c>
      <c r="P8020" s="89">
        <v>56.268427490555403</v>
      </c>
    </row>
    <row r="8021" spans="1:16">
      <c r="A8021" s="75" t="s">
        <v>8315</v>
      </c>
      <c r="B8021" s="85">
        <v>8017</v>
      </c>
      <c r="C8021" s="85">
        <v>5543</v>
      </c>
      <c r="D8021" s="85">
        <v>8017</v>
      </c>
      <c r="E8021" s="86" t="s">
        <v>8316</v>
      </c>
      <c r="F8021" s="85" t="s">
        <v>55</v>
      </c>
      <c r="G8021" s="86" t="s">
        <v>8317</v>
      </c>
      <c r="H8021" s="85" t="s">
        <v>1</v>
      </c>
      <c r="I8021" s="85">
        <v>1</v>
      </c>
      <c r="J8021" s="88">
        <v>2.4715908418304631</v>
      </c>
      <c r="K8021" s="146">
        <v>2.9068850665634627</v>
      </c>
      <c r="L8021" s="147">
        <v>2.6380775343663019E-8</v>
      </c>
      <c r="M8021" s="147">
        <v>6.9962068865466867E-2</v>
      </c>
      <c r="N8021" s="87">
        <v>13.39891634121439</v>
      </c>
      <c r="O8021" s="88">
        <v>2.1726167408940888</v>
      </c>
      <c r="P8021" s="89">
        <v>162.14869065278285</v>
      </c>
    </row>
    <row r="8022" spans="1:16">
      <c r="A8022" s="75" t="s">
        <v>15393</v>
      </c>
      <c r="B8022" s="85">
        <v>8018</v>
      </c>
      <c r="C8022" s="85">
        <v>10230</v>
      </c>
      <c r="D8022" s="85">
        <v>8018</v>
      </c>
      <c r="E8022" s="86" t="s">
        <v>15394</v>
      </c>
      <c r="F8022" s="85" t="s">
        <v>55</v>
      </c>
      <c r="G8022" s="86" t="s">
        <v>8317</v>
      </c>
      <c r="H8022" s="85" t="s">
        <v>1</v>
      </c>
      <c r="I8022" s="85">
        <v>1</v>
      </c>
      <c r="J8022" s="88">
        <v>2.571833560704607</v>
      </c>
      <c r="K8022" s="146">
        <v>3.0288213331769502</v>
      </c>
      <c r="L8022" s="147">
        <v>2.687830232424645E-8</v>
      </c>
      <c r="M8022" s="147">
        <v>8.3552049456747476E-2</v>
      </c>
      <c r="N8022" s="87">
        <v>14.900548972181291</v>
      </c>
      <c r="O8022" s="88">
        <v>2.2634482530241282</v>
      </c>
      <c r="P8022" s="89">
        <v>151.90368202204445</v>
      </c>
    </row>
    <row r="8023" spans="1:16">
      <c r="A8023" s="75" t="s">
        <v>8321</v>
      </c>
      <c r="B8023" s="85">
        <v>8019</v>
      </c>
      <c r="C8023" s="85">
        <v>5545</v>
      </c>
      <c r="D8023" s="85">
        <v>8019</v>
      </c>
      <c r="E8023" s="86" t="s">
        <v>8322</v>
      </c>
      <c r="F8023" s="85" t="s">
        <v>55</v>
      </c>
      <c r="G8023" s="86" t="s">
        <v>8323</v>
      </c>
      <c r="H8023" s="85" t="s">
        <v>1</v>
      </c>
      <c r="I8023" s="85">
        <v>1</v>
      </c>
      <c r="J8023" s="88">
        <v>3.7280618605357212</v>
      </c>
      <c r="K8023" s="146">
        <v>4.7083433482002537</v>
      </c>
      <c r="L8023" s="147">
        <v>1.1870175950815541E-7</v>
      </c>
      <c r="M8023" s="147">
        <v>0.26391095823701471</v>
      </c>
      <c r="N8023" s="87">
        <v>32.490927984280987</v>
      </c>
      <c r="O8023" s="88">
        <v>1.9366028203957251</v>
      </c>
      <c r="P8023" s="89">
        <v>59.60441700319079</v>
      </c>
    </row>
    <row r="8024" spans="1:16">
      <c r="A8024" s="75" t="s">
        <v>15395</v>
      </c>
      <c r="B8024" s="85">
        <v>8020</v>
      </c>
      <c r="C8024" s="85">
        <v>10231</v>
      </c>
      <c r="D8024" s="85">
        <v>8020</v>
      </c>
      <c r="E8024" s="86" t="s">
        <v>15396</v>
      </c>
      <c r="F8024" s="85" t="s">
        <v>55</v>
      </c>
      <c r="G8024" s="86" t="s">
        <v>8323</v>
      </c>
      <c r="H8024" s="85" t="s">
        <v>1</v>
      </c>
      <c r="I8024" s="85">
        <v>1</v>
      </c>
      <c r="J8024" s="88">
        <v>3.7280618605357212</v>
      </c>
      <c r="K8024" s="146">
        <v>4.7083433482002537</v>
      </c>
      <c r="L8024" s="147">
        <v>1.1870175950815541E-7</v>
      </c>
      <c r="M8024" s="147">
        <v>0.26391095823701471</v>
      </c>
      <c r="N8024" s="87">
        <v>32.490927984280987</v>
      </c>
      <c r="O8024" s="88">
        <v>1.9366028203957251</v>
      </c>
      <c r="P8024" s="89">
        <v>59.60441700319079</v>
      </c>
    </row>
    <row r="8025" spans="1:16">
      <c r="A8025" s="75" t="s">
        <v>8318</v>
      </c>
      <c r="B8025" s="85">
        <v>8021</v>
      </c>
      <c r="C8025" s="85">
        <v>5544</v>
      </c>
      <c r="D8025" s="85">
        <v>8021</v>
      </c>
      <c r="E8025" s="86" t="s">
        <v>8319</v>
      </c>
      <c r="F8025" s="85" t="s">
        <v>32</v>
      </c>
      <c r="G8025" s="86" t="s">
        <v>8320</v>
      </c>
      <c r="H8025" s="85" t="s">
        <v>1</v>
      </c>
      <c r="I8025" s="85">
        <v>1</v>
      </c>
      <c r="J8025" s="88">
        <v>3.1447717029535541E-2</v>
      </c>
      <c r="K8025" s="146">
        <v>3.6993017321250161E-2</v>
      </c>
      <c r="L8025" s="147">
        <v>1.2887526828568689E-9</v>
      </c>
      <c r="M8025" s="147">
        <v>1.6692833188507281E-3</v>
      </c>
      <c r="N8025" s="87">
        <v>0.19538302932654689</v>
      </c>
      <c r="O8025" s="88">
        <v>1.252625465708021E-2</v>
      </c>
      <c r="P8025" s="89">
        <v>64.111272612857661</v>
      </c>
    </row>
    <row r="8026" spans="1:16">
      <c r="A8026" s="75" t="s">
        <v>15397</v>
      </c>
      <c r="B8026" s="85">
        <v>8022</v>
      </c>
      <c r="C8026" s="85">
        <v>10232</v>
      </c>
      <c r="D8026" s="85">
        <v>8022</v>
      </c>
      <c r="E8026" s="86" t="s">
        <v>15398</v>
      </c>
      <c r="F8026" s="85" t="s">
        <v>55</v>
      </c>
      <c r="G8026" s="86" t="s">
        <v>8320</v>
      </c>
      <c r="H8026" s="85" t="s">
        <v>1</v>
      </c>
      <c r="I8026" s="85">
        <v>1</v>
      </c>
      <c r="J8026" s="88">
        <v>3.490493095603113E-2</v>
      </c>
      <c r="K8026" s="146">
        <v>4.1048340495447116E-2</v>
      </c>
      <c r="L8026" s="147">
        <v>1.306062308332623E-9</v>
      </c>
      <c r="M8026" s="147">
        <v>2.1354876065072582E-3</v>
      </c>
      <c r="N8026" s="87">
        <v>0.24710933321043871</v>
      </c>
      <c r="O8026" s="88">
        <v>1.566095644937935E-2</v>
      </c>
      <c r="P8026" s="89">
        <v>63.376628660328478</v>
      </c>
    </row>
    <row r="8027" spans="1:16">
      <c r="A8027" s="75" t="s">
        <v>8324</v>
      </c>
      <c r="B8027" s="85">
        <v>8023</v>
      </c>
      <c r="C8027" s="85">
        <v>5546</v>
      </c>
      <c r="D8027" s="85">
        <v>8023</v>
      </c>
      <c r="E8027" s="86" t="s">
        <v>8325</v>
      </c>
      <c r="F8027" s="85" t="s">
        <v>509</v>
      </c>
      <c r="G8027" s="86" t="s">
        <v>8325</v>
      </c>
      <c r="H8027" s="85" t="s">
        <v>945</v>
      </c>
      <c r="I8027" s="85">
        <v>1</v>
      </c>
      <c r="J8027" s="88">
        <v>5.3811972280566529</v>
      </c>
      <c r="K8027" s="146">
        <v>7.788241273049815</v>
      </c>
      <c r="L8027" s="147">
        <v>2.8785695272873791E-8</v>
      </c>
      <c r="M8027" s="147">
        <v>0.72107613434636519</v>
      </c>
      <c r="N8027" s="87">
        <v>75.124666897000097</v>
      </c>
      <c r="O8027" s="88">
        <v>4.9185862374013398</v>
      </c>
      <c r="P8027" s="89">
        <v>65.472320085558351</v>
      </c>
    </row>
    <row r="8028" spans="1:16">
      <c r="A8028" s="75" t="s">
        <v>8326</v>
      </c>
      <c r="B8028" s="85">
        <v>8024</v>
      </c>
      <c r="C8028" s="85">
        <v>5547</v>
      </c>
      <c r="D8028" s="85">
        <v>8024</v>
      </c>
      <c r="E8028" s="86" t="s">
        <v>8325</v>
      </c>
      <c r="F8028" s="85" t="s">
        <v>32</v>
      </c>
      <c r="G8028" s="86" t="s">
        <v>8325</v>
      </c>
      <c r="H8028" s="85" t="s">
        <v>945</v>
      </c>
      <c r="I8028" s="85">
        <v>1</v>
      </c>
      <c r="J8028" s="88">
        <v>0.74537991551959748</v>
      </c>
      <c r="K8028" s="146">
        <v>1.2379046102714408</v>
      </c>
      <c r="L8028" s="147">
        <v>3.9398506496180903E-9</v>
      </c>
      <c r="M8028" s="147">
        <v>8.1740703929431585E-2</v>
      </c>
      <c r="N8028" s="87">
        <v>9.4314060520932976</v>
      </c>
      <c r="O8028" s="88">
        <v>0.64390693664085852</v>
      </c>
      <c r="P8028" s="89">
        <v>68.27263433302646</v>
      </c>
    </row>
    <row r="8029" spans="1:16">
      <c r="A8029" s="75" t="s">
        <v>8327</v>
      </c>
      <c r="B8029" s="85">
        <v>8025</v>
      </c>
      <c r="C8029" s="85">
        <v>5548</v>
      </c>
      <c r="D8029" s="85">
        <v>8025</v>
      </c>
      <c r="E8029" s="86" t="s">
        <v>8325</v>
      </c>
      <c r="F8029" s="85" t="s">
        <v>38</v>
      </c>
      <c r="G8029" s="86" t="s">
        <v>8325</v>
      </c>
      <c r="H8029" s="85" t="s">
        <v>945</v>
      </c>
      <c r="I8029" s="85">
        <v>1</v>
      </c>
      <c r="J8029" s="88">
        <v>0.72964578357332133</v>
      </c>
      <c r="K8029" s="146">
        <v>1.255162010305567</v>
      </c>
      <c r="L8029" s="147">
        <v>3.938590544377382E-9</v>
      </c>
      <c r="M8029" s="147">
        <v>8.479292047324323E-2</v>
      </c>
      <c r="N8029" s="87">
        <v>9.7005296856728371</v>
      </c>
      <c r="O8029" s="88">
        <v>0.65684860276898016</v>
      </c>
      <c r="P8029" s="89">
        <v>67.712653231617892</v>
      </c>
    </row>
    <row r="8030" spans="1:16">
      <c r="A8030" s="75" t="s">
        <v>15399</v>
      </c>
      <c r="B8030" s="85">
        <v>8026</v>
      </c>
      <c r="C8030" s="85">
        <v>10233</v>
      </c>
      <c r="D8030" s="85">
        <v>8026</v>
      </c>
      <c r="E8030" s="86" t="s">
        <v>15400</v>
      </c>
      <c r="F8030" s="85" t="s">
        <v>55</v>
      </c>
      <c r="G8030" s="86" t="s">
        <v>8325</v>
      </c>
      <c r="H8030" s="85" t="s">
        <v>945</v>
      </c>
      <c r="I8030" s="85">
        <v>1</v>
      </c>
      <c r="J8030" s="88">
        <v>0.73564842161817867</v>
      </c>
      <c r="K8030" s="146">
        <v>1.2635926835122726</v>
      </c>
      <c r="L8030" s="147">
        <v>3.9706547229483257E-9</v>
      </c>
      <c r="M8030" s="147">
        <v>8.5614018094646208E-2</v>
      </c>
      <c r="N8030" s="87">
        <v>9.7849568751307565</v>
      </c>
      <c r="O8030" s="88">
        <v>0.66234820193888388</v>
      </c>
      <c r="P8030" s="89">
        <v>67.690456932139824</v>
      </c>
    </row>
    <row r="8031" spans="1:16">
      <c r="A8031" s="75" t="s">
        <v>7679</v>
      </c>
      <c r="B8031" s="85">
        <v>8027</v>
      </c>
      <c r="C8031" s="85">
        <v>5183</v>
      </c>
      <c r="D8031" s="85">
        <v>8027</v>
      </c>
      <c r="E8031" s="86" t="s">
        <v>7678</v>
      </c>
      <c r="F8031" s="85" t="s">
        <v>32</v>
      </c>
      <c r="G8031" s="86" t="s">
        <v>7680</v>
      </c>
      <c r="H8031" s="85" t="s">
        <v>1</v>
      </c>
      <c r="I8031" s="85">
        <v>1</v>
      </c>
      <c r="J8031" s="88">
        <v>2.6188710732649318</v>
      </c>
      <c r="K8031" s="146">
        <v>3.1790283872274334</v>
      </c>
      <c r="L8031" s="147">
        <v>1.1648891894999801E-7</v>
      </c>
      <c r="M8031" s="147">
        <v>0.13739507111955299</v>
      </c>
      <c r="N8031" s="87">
        <v>19.604447178700369</v>
      </c>
      <c r="O8031" s="88">
        <v>1.484348353771658</v>
      </c>
      <c r="P8031" s="89">
        <v>75.714879396566559</v>
      </c>
    </row>
    <row r="8032" spans="1:16">
      <c r="A8032" s="75" t="s">
        <v>7683</v>
      </c>
      <c r="B8032" s="85">
        <v>8028</v>
      </c>
      <c r="C8032" s="85">
        <v>5186</v>
      </c>
      <c r="D8032" s="85">
        <v>8028</v>
      </c>
      <c r="E8032" s="86" t="s">
        <v>7678</v>
      </c>
      <c r="F8032" s="85" t="s">
        <v>38</v>
      </c>
      <c r="G8032" s="86" t="s">
        <v>7680</v>
      </c>
      <c r="H8032" s="85" t="s">
        <v>1</v>
      </c>
      <c r="I8032" s="85">
        <v>1</v>
      </c>
      <c r="J8032" s="88">
        <v>2.8290211565615642</v>
      </c>
      <c r="K8032" s="146">
        <v>3.4185111928382224</v>
      </c>
      <c r="L8032" s="147">
        <v>1.172137188575784E-7</v>
      </c>
      <c r="M8032" s="147">
        <v>0.1423773112014268</v>
      </c>
      <c r="N8032" s="87">
        <v>21.581168880486668</v>
      </c>
      <c r="O8032" s="88">
        <v>1.6723449343493211</v>
      </c>
      <c r="P8032" s="89">
        <v>77.490934045811926</v>
      </c>
    </row>
    <row r="8033" spans="1:16">
      <c r="A8033" s="75" t="s">
        <v>15401</v>
      </c>
      <c r="B8033" s="85">
        <v>8029</v>
      </c>
      <c r="C8033" s="85">
        <v>10234</v>
      </c>
      <c r="D8033" s="85">
        <v>8029</v>
      </c>
      <c r="E8033" s="86" t="s">
        <v>15402</v>
      </c>
      <c r="F8033" s="85" t="s">
        <v>55</v>
      </c>
      <c r="G8033" s="86" t="s">
        <v>7680</v>
      </c>
      <c r="H8033" s="85" t="s">
        <v>1</v>
      </c>
      <c r="I8033" s="85">
        <v>1</v>
      </c>
      <c r="J8033" s="88">
        <v>2.8307094791332061</v>
      </c>
      <c r="K8033" s="146">
        <v>3.4205507230237147</v>
      </c>
      <c r="L8033" s="147">
        <v>1.172249276418343E-7</v>
      </c>
      <c r="M8033" s="147">
        <v>0.1428015785967896</v>
      </c>
      <c r="N8033" s="87">
        <v>21.616256571268899</v>
      </c>
      <c r="O8033" s="88">
        <v>1.6738972169443029</v>
      </c>
      <c r="P8033" s="89">
        <v>77.436960993937873</v>
      </c>
    </row>
    <row r="8034" spans="1:16">
      <c r="A8034" s="75" t="s">
        <v>8333</v>
      </c>
      <c r="B8034" s="85">
        <v>8030</v>
      </c>
      <c r="C8034" s="85">
        <v>5552</v>
      </c>
      <c r="D8034" s="85">
        <v>8030</v>
      </c>
      <c r="E8034" s="86" t="s">
        <v>8332</v>
      </c>
      <c r="F8034" s="85" t="s">
        <v>38</v>
      </c>
      <c r="G8034" s="86" t="s">
        <v>8334</v>
      </c>
      <c r="H8034" s="85" t="s">
        <v>1</v>
      </c>
      <c r="I8034" s="85">
        <v>1</v>
      </c>
      <c r="J8034" s="88">
        <v>2.2519354493495931</v>
      </c>
      <c r="K8034" s="146">
        <v>3.2014669621911729</v>
      </c>
      <c r="L8034" s="147">
        <v>1.7656835979053899E-8</v>
      </c>
      <c r="M8034" s="147">
        <v>0.1930360656149116</v>
      </c>
      <c r="N8034" s="87">
        <v>30.139795928440499</v>
      </c>
      <c r="O8034" s="88">
        <v>1.97212805595037</v>
      </c>
      <c r="P8034" s="89">
        <v>65.432694389593777</v>
      </c>
    </row>
    <row r="8035" spans="1:16">
      <c r="A8035" s="75" t="s">
        <v>8337</v>
      </c>
      <c r="B8035" s="85">
        <v>8031</v>
      </c>
      <c r="C8035" s="85">
        <v>5555</v>
      </c>
      <c r="D8035" s="85">
        <v>8031</v>
      </c>
      <c r="E8035" s="86" t="s">
        <v>8332</v>
      </c>
      <c r="F8035" s="85" t="s">
        <v>11</v>
      </c>
      <c r="G8035" s="86" t="s">
        <v>8334</v>
      </c>
      <c r="H8035" s="85" t="s">
        <v>1</v>
      </c>
      <c r="I8035" s="85">
        <v>1</v>
      </c>
      <c r="J8035" s="88">
        <v>1.6161626461863641</v>
      </c>
      <c r="K8035" s="146">
        <v>2.2373828375144682</v>
      </c>
      <c r="L8035" s="147">
        <v>1.5665278575265941E-8</v>
      </c>
      <c r="M8035" s="147">
        <v>0.18870241506357269</v>
      </c>
      <c r="N8035" s="87">
        <v>27.988909560006221</v>
      </c>
      <c r="O8035" s="88">
        <v>1.427060657033711</v>
      </c>
      <c r="P8035" s="89">
        <v>50.986647192317193</v>
      </c>
    </row>
    <row r="8036" spans="1:16">
      <c r="A8036" s="75" t="s">
        <v>15403</v>
      </c>
      <c r="B8036" s="85">
        <v>8032</v>
      </c>
      <c r="C8036" s="85">
        <v>10235</v>
      </c>
      <c r="D8036" s="85">
        <v>8032</v>
      </c>
      <c r="E8036" s="86" t="s">
        <v>15404</v>
      </c>
      <c r="F8036" s="85" t="s">
        <v>38</v>
      </c>
      <c r="G8036" s="86" t="s">
        <v>8334</v>
      </c>
      <c r="H8036" s="85" t="s">
        <v>1</v>
      </c>
      <c r="I8036" s="85">
        <v>1</v>
      </c>
      <c r="J8036" s="88">
        <v>2.3253586951598089</v>
      </c>
      <c r="K8036" s="146">
        <v>3.2985563602731527</v>
      </c>
      <c r="L8036" s="147">
        <v>1.805561512196074E-8</v>
      </c>
      <c r="M8036" s="147">
        <v>0.2027006273279281</v>
      </c>
      <c r="N8036" s="87">
        <v>31.214419206158311</v>
      </c>
      <c r="O8036" s="88">
        <v>2.0388187348645981</v>
      </c>
      <c r="P8036" s="89">
        <v>65.31656800656917</v>
      </c>
    </row>
    <row r="8037" spans="1:16">
      <c r="A8037" s="75" t="s">
        <v>15405</v>
      </c>
      <c r="B8037" s="85">
        <v>8033</v>
      </c>
      <c r="C8037" s="85">
        <v>10236</v>
      </c>
      <c r="D8037" s="85">
        <v>8033</v>
      </c>
      <c r="E8037" s="86" t="s">
        <v>15404</v>
      </c>
      <c r="F8037" s="85" t="s">
        <v>11</v>
      </c>
      <c r="G8037" s="86" t="s">
        <v>8334</v>
      </c>
      <c r="H8037" s="85" t="s">
        <v>1</v>
      </c>
      <c r="I8037" s="85">
        <v>1</v>
      </c>
      <c r="J8037" s="88">
        <v>1.645155898678468</v>
      </c>
      <c r="K8037" s="146">
        <v>2.2690383864255117</v>
      </c>
      <c r="L8037" s="147">
        <v>1.5806102153688721E-8</v>
      </c>
      <c r="M8037" s="147">
        <v>0.192817978019723</v>
      </c>
      <c r="N8037" s="87">
        <v>28.436803606382949</v>
      </c>
      <c r="O8037" s="88">
        <v>1.4530583281313121</v>
      </c>
      <c r="P8037" s="89">
        <v>51.097807905708414</v>
      </c>
    </row>
    <row r="8038" spans="1:16">
      <c r="A8038" s="75" t="s">
        <v>8339</v>
      </c>
      <c r="B8038" s="85">
        <v>8034</v>
      </c>
      <c r="C8038" s="85">
        <v>5557</v>
      </c>
      <c r="D8038" s="85">
        <v>8034</v>
      </c>
      <c r="E8038" s="86" t="s">
        <v>8340</v>
      </c>
      <c r="F8038" s="85" t="s">
        <v>38</v>
      </c>
      <c r="G8038" s="86" t="s">
        <v>8341</v>
      </c>
      <c r="H8038" s="85" t="s">
        <v>1</v>
      </c>
      <c r="I8038" s="85">
        <v>1</v>
      </c>
      <c r="J8038" s="88">
        <v>4.6747147309357242</v>
      </c>
      <c r="K8038" s="146">
        <v>6.999354099179758</v>
      </c>
      <c r="L8038" s="147">
        <v>2.329290496145903E-8</v>
      </c>
      <c r="M8038" s="147">
        <v>0.56216245313980939</v>
      </c>
      <c r="N8038" s="87">
        <v>82.254994243565434</v>
      </c>
      <c r="O8038" s="88">
        <v>4.0902569969515232</v>
      </c>
      <c r="P8038" s="89">
        <v>49.72654894169532</v>
      </c>
    </row>
    <row r="8039" spans="1:16">
      <c r="A8039" s="75" t="s">
        <v>8342</v>
      </c>
      <c r="B8039" s="85">
        <v>8035</v>
      </c>
      <c r="C8039" s="85">
        <v>5558</v>
      </c>
      <c r="D8039" s="85">
        <v>8035</v>
      </c>
      <c r="E8039" s="86" t="s">
        <v>8340</v>
      </c>
      <c r="F8039" s="85" t="s">
        <v>11</v>
      </c>
      <c r="G8039" s="86" t="s">
        <v>8341</v>
      </c>
      <c r="H8039" s="85" t="s">
        <v>1</v>
      </c>
      <c r="I8039" s="85">
        <v>1</v>
      </c>
      <c r="J8039" s="88">
        <v>3.9907354426193962</v>
      </c>
      <c r="K8039" s="146">
        <v>5.9357759436326294</v>
      </c>
      <c r="L8039" s="147">
        <v>2.0336890325611271E-8</v>
      </c>
      <c r="M8039" s="147">
        <v>0.56196306762834725</v>
      </c>
      <c r="N8039" s="87">
        <v>81.09344169686976</v>
      </c>
      <c r="O8039" s="88">
        <v>3.4923128942864792</v>
      </c>
      <c r="P8039" s="89">
        <v>43.065293829072786</v>
      </c>
    </row>
    <row r="8040" spans="1:16">
      <c r="A8040" s="75" t="s">
        <v>15406</v>
      </c>
      <c r="B8040" s="85">
        <v>8036</v>
      </c>
      <c r="C8040" s="85">
        <v>10237</v>
      </c>
      <c r="D8040" s="85">
        <v>8036</v>
      </c>
      <c r="E8040" s="86" t="s">
        <v>15407</v>
      </c>
      <c r="F8040" s="85" t="s">
        <v>55</v>
      </c>
      <c r="G8040" s="86" t="s">
        <v>8341</v>
      </c>
      <c r="H8040" s="85" t="s">
        <v>1</v>
      </c>
      <c r="I8040" s="85">
        <v>1</v>
      </c>
      <c r="J8040" s="88">
        <v>4.6295155832980068</v>
      </c>
      <c r="K8040" s="146">
        <v>6.9061068702326489</v>
      </c>
      <c r="L8040" s="147">
        <v>2.315143551802435E-8</v>
      </c>
      <c r="M8040" s="147">
        <v>0.57212060292633438</v>
      </c>
      <c r="N8040" s="87">
        <v>83.155840461501114</v>
      </c>
      <c r="O8040" s="88">
        <v>4.0531112864055396</v>
      </c>
      <c r="P8040" s="89">
        <v>48.741149916968482</v>
      </c>
    </row>
    <row r="8041" spans="1:16">
      <c r="A8041" s="75" t="s">
        <v>8343</v>
      </c>
      <c r="B8041" s="85">
        <v>8037</v>
      </c>
      <c r="C8041" s="85">
        <v>5559</v>
      </c>
      <c r="D8041" s="85">
        <v>8037</v>
      </c>
      <c r="E8041" s="86" t="s">
        <v>8344</v>
      </c>
      <c r="F8041" s="85" t="s">
        <v>55</v>
      </c>
      <c r="G8041" s="86" t="s">
        <v>8345</v>
      </c>
      <c r="H8041" s="85" t="s">
        <v>260</v>
      </c>
      <c r="I8041" s="85">
        <v>1</v>
      </c>
      <c r="J8041" s="88">
        <v>114554.4072461788</v>
      </c>
      <c r="K8041" s="146">
        <v>299682.80642812856</v>
      </c>
      <c r="L8041" s="147">
        <v>5.1049673487782714E-4</v>
      </c>
      <c r="M8041" s="147">
        <v>9225.5484181484444</v>
      </c>
      <c r="N8041" s="87">
        <v>1506249.748180561</v>
      </c>
      <c r="O8041" s="88">
        <v>101785.7974414022</v>
      </c>
      <c r="P8041" s="89">
        <v>67.575644453618651</v>
      </c>
    </row>
    <row r="8042" spans="1:16">
      <c r="A8042" s="75" t="s">
        <v>15408</v>
      </c>
      <c r="B8042" s="85">
        <v>8038</v>
      </c>
      <c r="C8042" s="85">
        <v>10238</v>
      </c>
      <c r="D8042" s="85">
        <v>8038</v>
      </c>
      <c r="E8042" s="86" t="s">
        <v>15409</v>
      </c>
      <c r="F8042" s="85" t="s">
        <v>55</v>
      </c>
      <c r="G8042" s="86" t="s">
        <v>8345</v>
      </c>
      <c r="H8042" s="85" t="s">
        <v>260</v>
      </c>
      <c r="I8042" s="85">
        <v>1</v>
      </c>
      <c r="J8042" s="88">
        <v>114554.4072461788</v>
      </c>
      <c r="K8042" s="146">
        <v>299682.80642812856</v>
      </c>
      <c r="L8042" s="147">
        <v>5.1049673487782714E-4</v>
      </c>
      <c r="M8042" s="147">
        <v>9225.5484181484444</v>
      </c>
      <c r="N8042" s="87">
        <v>1506249.748180561</v>
      </c>
      <c r="O8042" s="88">
        <v>101785.7974414022</v>
      </c>
      <c r="P8042" s="89">
        <v>67.575644453618651</v>
      </c>
    </row>
    <row r="8043" spans="1:16">
      <c r="A8043" s="75" t="s">
        <v>8346</v>
      </c>
      <c r="B8043" s="85">
        <v>8039</v>
      </c>
      <c r="C8043" s="85">
        <v>5560</v>
      </c>
      <c r="D8043" s="85">
        <v>8039</v>
      </c>
      <c r="E8043" s="86" t="s">
        <v>8347</v>
      </c>
      <c r="F8043" s="85" t="s">
        <v>509</v>
      </c>
      <c r="G8043" s="86" t="s">
        <v>8348</v>
      </c>
      <c r="H8043" s="85" t="s">
        <v>1</v>
      </c>
      <c r="I8043" s="85">
        <v>1</v>
      </c>
      <c r="J8043" s="88">
        <v>1.245026409540041</v>
      </c>
      <c r="K8043" s="146">
        <v>2.3089286082533076</v>
      </c>
      <c r="L8043" s="147">
        <v>4.5712154077198062E-9</v>
      </c>
      <c r="M8043" s="147">
        <v>0.14979056260123971</v>
      </c>
      <c r="N8043" s="87">
        <v>18.221093985274859</v>
      </c>
      <c r="O8043" s="88">
        <v>1.1245183138413919</v>
      </c>
      <c r="P8043" s="89">
        <v>61.715192004945301</v>
      </c>
    </row>
    <row r="8044" spans="1:16">
      <c r="A8044" s="75" t="s">
        <v>8349</v>
      </c>
      <c r="B8044" s="85">
        <v>8040</v>
      </c>
      <c r="C8044" s="85">
        <v>5561</v>
      </c>
      <c r="D8044" s="85">
        <v>8040</v>
      </c>
      <c r="E8044" s="86" t="s">
        <v>8347</v>
      </c>
      <c r="F8044" s="85" t="s">
        <v>38</v>
      </c>
      <c r="G8044" s="86" t="s">
        <v>8348</v>
      </c>
      <c r="H8044" s="85" t="s">
        <v>1</v>
      </c>
      <c r="I8044" s="85">
        <v>1</v>
      </c>
      <c r="J8044" s="88">
        <v>1.202682987112524</v>
      </c>
      <c r="K8044" s="146">
        <v>2.5112117905121445</v>
      </c>
      <c r="L8044" s="147">
        <v>4.8122715235804923E-9</v>
      </c>
      <c r="M8044" s="147">
        <v>0.1270222920057078</v>
      </c>
      <c r="N8044" s="87">
        <v>17.062467580693049</v>
      </c>
      <c r="O8044" s="88">
        <v>1.0700095719497471</v>
      </c>
      <c r="P8044" s="89">
        <v>62.711302857536928</v>
      </c>
    </row>
    <row r="8045" spans="1:16">
      <c r="A8045" s="75" t="s">
        <v>15410</v>
      </c>
      <c r="B8045" s="85">
        <v>8041</v>
      </c>
      <c r="C8045" s="85">
        <v>10239</v>
      </c>
      <c r="D8045" s="85">
        <v>8041</v>
      </c>
      <c r="E8045" s="86" t="s">
        <v>15411</v>
      </c>
      <c r="F8045" s="85" t="s">
        <v>55</v>
      </c>
      <c r="G8045" s="86" t="s">
        <v>8348</v>
      </c>
      <c r="H8045" s="85" t="s">
        <v>1</v>
      </c>
      <c r="I8045" s="85">
        <v>1</v>
      </c>
      <c r="J8045" s="88">
        <v>1.203395030733442</v>
      </c>
      <c r="K8045" s="146">
        <v>2.5078102126214161</v>
      </c>
      <c r="L8045" s="147">
        <v>4.8082179431247154E-9</v>
      </c>
      <c r="M8045" s="147">
        <v>0.12740516143164249</v>
      </c>
      <c r="N8045" s="87">
        <v>17.08195095008352</v>
      </c>
      <c r="O8045" s="88">
        <v>1.070926186614392</v>
      </c>
      <c r="P8045" s="89">
        <v>62.693435295759102</v>
      </c>
    </row>
    <row r="8046" spans="1:16">
      <c r="A8046" s="75" t="s">
        <v>4057</v>
      </c>
      <c r="B8046" s="85">
        <v>8042</v>
      </c>
      <c r="C8046" s="85">
        <v>2214</v>
      </c>
      <c r="D8046" s="85">
        <v>8042</v>
      </c>
      <c r="E8046" s="86" t="s">
        <v>4055</v>
      </c>
      <c r="F8046" s="85" t="s">
        <v>38</v>
      </c>
      <c r="G8046" s="86" t="s">
        <v>4058</v>
      </c>
      <c r="H8046" s="85" t="s">
        <v>1</v>
      </c>
      <c r="I8046" s="85">
        <v>1</v>
      </c>
      <c r="J8046" s="88">
        <v>0.74685486474034435</v>
      </c>
      <c r="K8046" s="146">
        <v>0.86676346040043273</v>
      </c>
      <c r="L8046" s="147">
        <v>3.15731309810212E-9</v>
      </c>
      <c r="M8046" s="147">
        <v>0.12893910081425169</v>
      </c>
      <c r="N8046" s="87">
        <v>17.913372855883122</v>
      </c>
      <c r="O8046" s="88">
        <v>0.59302834190331644</v>
      </c>
      <c r="P8046" s="89">
        <v>33.105342398349826</v>
      </c>
    </row>
    <row r="8047" spans="1:16">
      <c r="A8047" s="75" t="s">
        <v>4060</v>
      </c>
      <c r="B8047" s="85">
        <v>8043</v>
      </c>
      <c r="C8047" s="85">
        <v>2216</v>
      </c>
      <c r="D8047" s="85">
        <v>8043</v>
      </c>
      <c r="E8047" s="86" t="s">
        <v>4055</v>
      </c>
      <c r="F8047" s="85" t="s">
        <v>11</v>
      </c>
      <c r="G8047" s="86" t="s">
        <v>4058</v>
      </c>
      <c r="H8047" s="85" t="s">
        <v>1</v>
      </c>
      <c r="I8047" s="85">
        <v>1</v>
      </c>
      <c r="J8047" s="88">
        <v>0.70297092358554192</v>
      </c>
      <c r="K8047" s="146">
        <v>0.79448517313902756</v>
      </c>
      <c r="L8047" s="147">
        <v>2.9755143555561878E-9</v>
      </c>
      <c r="M8047" s="147">
        <v>0.12834503500023631</v>
      </c>
      <c r="N8047" s="87">
        <v>17.89374925239472</v>
      </c>
      <c r="O8047" s="88">
        <v>0.55575097403556062</v>
      </c>
      <c r="P8047" s="89">
        <v>31.058386154661491</v>
      </c>
    </row>
    <row r="8048" spans="1:16">
      <c r="A8048" s="75" t="s">
        <v>15412</v>
      </c>
      <c r="B8048" s="85">
        <v>8044</v>
      </c>
      <c r="C8048" s="85">
        <v>10240</v>
      </c>
      <c r="D8048" s="85">
        <v>8044</v>
      </c>
      <c r="E8048" s="86" t="s">
        <v>15413</v>
      </c>
      <c r="F8048" s="85" t="s">
        <v>38</v>
      </c>
      <c r="G8048" s="86" t="s">
        <v>4058</v>
      </c>
      <c r="H8048" s="85" t="s">
        <v>1</v>
      </c>
      <c r="I8048" s="85">
        <v>1</v>
      </c>
      <c r="J8048" s="88">
        <v>1.1099971948906571</v>
      </c>
      <c r="K8048" s="146">
        <v>1.1574818439154748</v>
      </c>
      <c r="L8048" s="147">
        <v>4.5701618584432956E-9</v>
      </c>
      <c r="M8048" s="147">
        <v>0.29501336733955019</v>
      </c>
      <c r="N8048" s="87">
        <v>40.30083393036071</v>
      </c>
      <c r="O8048" s="88">
        <v>0.84482142764969226</v>
      </c>
      <c r="P8048" s="89">
        <v>20.962877073698575</v>
      </c>
    </row>
    <row r="8049" spans="1:16">
      <c r="A8049" s="75" t="s">
        <v>15414</v>
      </c>
      <c r="B8049" s="85">
        <v>8045</v>
      </c>
      <c r="C8049" s="85">
        <v>10241</v>
      </c>
      <c r="D8049" s="85">
        <v>8045</v>
      </c>
      <c r="E8049" s="86" t="s">
        <v>15413</v>
      </c>
      <c r="F8049" s="85" t="s">
        <v>11</v>
      </c>
      <c r="G8049" s="86" t="s">
        <v>4058</v>
      </c>
      <c r="H8049" s="85" t="s">
        <v>1</v>
      </c>
      <c r="I8049" s="85">
        <v>1</v>
      </c>
      <c r="J8049" s="88">
        <v>1.0209280743325539</v>
      </c>
      <c r="K8049" s="146">
        <v>1.0214078778534375</v>
      </c>
      <c r="L8049" s="147">
        <v>4.1536087855403317E-9</v>
      </c>
      <c r="M8049" s="147">
        <v>0.29004356819339361</v>
      </c>
      <c r="N8049" s="87">
        <v>39.766023408342527</v>
      </c>
      <c r="O8049" s="88">
        <v>0.76660008913175259</v>
      </c>
      <c r="P8049" s="89">
        <v>19.277765877161539</v>
      </c>
    </row>
    <row r="8050" spans="1:16">
      <c r="A8050" s="75" t="s">
        <v>25446</v>
      </c>
      <c r="B8050" s="85">
        <v>8046</v>
      </c>
      <c r="C8050" s="85">
        <v>15695</v>
      </c>
      <c r="D8050" s="85">
        <v>8046</v>
      </c>
      <c r="E8050" s="86" t="s">
        <v>25447</v>
      </c>
      <c r="F8050" s="85" t="s">
        <v>38</v>
      </c>
      <c r="G8050" s="86" t="s">
        <v>4058</v>
      </c>
      <c r="H8050" s="85" t="s">
        <v>1</v>
      </c>
      <c r="I8050" s="85">
        <v>1</v>
      </c>
      <c r="J8050" s="88">
        <v>1.058452910588124</v>
      </c>
      <c r="K8050" s="146">
        <v>1.0829776784656844</v>
      </c>
      <c r="L8050" s="147">
        <v>4.2726880731967627E-9</v>
      </c>
      <c r="M8050" s="147">
        <v>0.28957544771556942</v>
      </c>
      <c r="N8050" s="87">
        <v>39.727909127653433</v>
      </c>
      <c r="O8050" s="88">
        <v>0.79722506189159059</v>
      </c>
      <c r="P8050" s="89">
        <v>20.067128610517926</v>
      </c>
    </row>
    <row r="8051" spans="1:16">
      <c r="A8051" s="75" t="s">
        <v>25449</v>
      </c>
      <c r="B8051" s="85">
        <v>8047</v>
      </c>
      <c r="C8051" s="85">
        <v>15697</v>
      </c>
      <c r="D8051" s="85">
        <v>8047</v>
      </c>
      <c r="E8051" s="86" t="s">
        <v>25447</v>
      </c>
      <c r="F8051" s="85" t="s">
        <v>11</v>
      </c>
      <c r="G8051" s="86" t="s">
        <v>4058</v>
      </c>
      <c r="H8051" s="85" t="s">
        <v>1</v>
      </c>
      <c r="I8051" s="85">
        <v>1</v>
      </c>
      <c r="J8051" s="88">
        <v>0.99483311463001711</v>
      </c>
      <c r="K8051" s="146">
        <v>0.99138412626869321</v>
      </c>
      <c r="L8051" s="147">
        <v>4.0222184740641197E-9</v>
      </c>
      <c r="M8051" s="147">
        <v>0.28740268312002909</v>
      </c>
      <c r="N8051" s="87">
        <v>39.510307796737678</v>
      </c>
      <c r="O8051" s="88">
        <v>0.74255516582043013</v>
      </c>
      <c r="P8051" s="89">
        <v>18.793960544183413</v>
      </c>
    </row>
    <row r="8052" spans="1:16">
      <c r="A8052" s="75" t="s">
        <v>3862</v>
      </c>
      <c r="B8052" s="85">
        <v>8048</v>
      </c>
      <c r="C8052" s="85">
        <v>2097</v>
      </c>
      <c r="D8052" s="85">
        <v>8048</v>
      </c>
      <c r="E8052" s="86" t="s">
        <v>3860</v>
      </c>
      <c r="F8052" s="85" t="s">
        <v>38</v>
      </c>
      <c r="G8052" s="86" t="s">
        <v>3863</v>
      </c>
      <c r="H8052" s="85" t="s">
        <v>1</v>
      </c>
      <c r="I8052" s="85">
        <v>1</v>
      </c>
      <c r="J8052" s="88">
        <v>4.9988683612100351</v>
      </c>
      <c r="K8052" s="146">
        <v>4.3688615885122584</v>
      </c>
      <c r="L8052" s="147">
        <v>1.8900637873394639E-8</v>
      </c>
      <c r="M8052" s="147">
        <v>0.35359277964428321</v>
      </c>
      <c r="N8052" s="87">
        <v>51.749685013045521</v>
      </c>
      <c r="O8052" s="88">
        <v>2.3456798202190599</v>
      </c>
      <c r="P8052" s="89">
        <v>45.327422179047851</v>
      </c>
    </row>
    <row r="8053" spans="1:16">
      <c r="A8053" s="75" t="s">
        <v>3865</v>
      </c>
      <c r="B8053" s="85">
        <v>8049</v>
      </c>
      <c r="C8053" s="85">
        <v>2099</v>
      </c>
      <c r="D8053" s="85">
        <v>8049</v>
      </c>
      <c r="E8053" s="86" t="s">
        <v>3860</v>
      </c>
      <c r="F8053" s="85" t="s">
        <v>11</v>
      </c>
      <c r="G8053" s="86" t="s">
        <v>3863</v>
      </c>
      <c r="H8053" s="85" t="s">
        <v>1</v>
      </c>
      <c r="I8053" s="85">
        <v>1</v>
      </c>
      <c r="J8053" s="88">
        <v>4.9464428700695224</v>
      </c>
      <c r="K8053" s="146">
        <v>4.2938586219176278</v>
      </c>
      <c r="L8053" s="147">
        <v>1.8689807524576509E-8</v>
      </c>
      <c r="M8053" s="147">
        <v>0.35230136235473952</v>
      </c>
      <c r="N8053" s="87">
        <v>51.592841790238033</v>
      </c>
      <c r="O8053" s="88">
        <v>2.2997116709951282</v>
      </c>
      <c r="P8053" s="89">
        <v>44.574239200567945</v>
      </c>
    </row>
    <row r="8054" spans="1:16">
      <c r="A8054" s="75" t="s">
        <v>8350</v>
      </c>
      <c r="B8054" s="85">
        <v>8050</v>
      </c>
      <c r="C8054" s="85">
        <v>5562</v>
      </c>
      <c r="D8054" s="85">
        <v>8050</v>
      </c>
      <c r="E8054" s="86" t="s">
        <v>8351</v>
      </c>
      <c r="F8054" s="85" t="s">
        <v>38</v>
      </c>
      <c r="G8054" s="86" t="s">
        <v>3863</v>
      </c>
      <c r="H8054" s="85" t="s">
        <v>1</v>
      </c>
      <c r="I8054" s="85">
        <v>1</v>
      </c>
      <c r="J8054" s="88">
        <v>3.9370133208185041</v>
      </c>
      <c r="K8054" s="146">
        <v>5.1542873276639156</v>
      </c>
      <c r="L8054" s="147">
        <v>1.7352761267110159E-8</v>
      </c>
      <c r="M8054" s="147">
        <v>0.41039130030360699</v>
      </c>
      <c r="N8054" s="87">
        <v>67.677609497727545</v>
      </c>
      <c r="O8054" s="88">
        <v>3.4223455149055368</v>
      </c>
      <c r="P8054" s="89">
        <v>50.568356954458494</v>
      </c>
    </row>
    <row r="8055" spans="1:16">
      <c r="A8055" s="75" t="s">
        <v>8352</v>
      </c>
      <c r="B8055" s="85">
        <v>8051</v>
      </c>
      <c r="C8055" s="85">
        <v>5563</v>
      </c>
      <c r="D8055" s="85">
        <v>8051</v>
      </c>
      <c r="E8055" s="86" t="s">
        <v>8351</v>
      </c>
      <c r="F8055" s="85" t="s">
        <v>11</v>
      </c>
      <c r="G8055" s="86" t="s">
        <v>3863</v>
      </c>
      <c r="H8055" s="85" t="s">
        <v>1</v>
      </c>
      <c r="I8055" s="85">
        <v>1</v>
      </c>
      <c r="J8055" s="88">
        <v>2.7461282944811209</v>
      </c>
      <c r="K8055" s="146">
        <v>3.1545311867110701</v>
      </c>
      <c r="L8055" s="147">
        <v>1.20662854824454E-8</v>
      </c>
      <c r="M8055" s="147">
        <v>0.40353683169641241</v>
      </c>
      <c r="N8055" s="87">
        <v>65.872306490765197</v>
      </c>
      <c r="O8055" s="88">
        <v>2.3858991059847239</v>
      </c>
      <c r="P8055" s="89">
        <v>36.220063226709826</v>
      </c>
    </row>
    <row r="8056" spans="1:16">
      <c r="A8056" s="75" t="s">
        <v>15415</v>
      </c>
      <c r="B8056" s="85">
        <v>8052</v>
      </c>
      <c r="C8056" s="85">
        <v>10242</v>
      </c>
      <c r="D8056" s="85">
        <v>8052</v>
      </c>
      <c r="E8056" s="86" t="s">
        <v>15416</v>
      </c>
      <c r="F8056" s="85" t="s">
        <v>38</v>
      </c>
      <c r="G8056" s="86" t="s">
        <v>3863</v>
      </c>
      <c r="H8056" s="85" t="s">
        <v>1</v>
      </c>
      <c r="I8056" s="85">
        <v>1</v>
      </c>
      <c r="J8056" s="88">
        <v>3.6406101707070539</v>
      </c>
      <c r="K8056" s="146">
        <v>4.7168850950129002</v>
      </c>
      <c r="L8056" s="147">
        <v>1.6070311583573471E-8</v>
      </c>
      <c r="M8056" s="147">
        <v>0.40576892960970151</v>
      </c>
      <c r="N8056" s="87">
        <v>64.14951781971989</v>
      </c>
      <c r="O8056" s="88">
        <v>3.1105598835794539</v>
      </c>
      <c r="P8056" s="89">
        <v>48.489216899822935</v>
      </c>
    </row>
    <row r="8057" spans="1:16">
      <c r="A8057" s="75" t="s">
        <v>15417</v>
      </c>
      <c r="B8057" s="85">
        <v>8053</v>
      </c>
      <c r="C8057" s="85">
        <v>10243</v>
      </c>
      <c r="D8057" s="85">
        <v>8053</v>
      </c>
      <c r="E8057" s="86" t="s">
        <v>15416</v>
      </c>
      <c r="F8057" s="85" t="s">
        <v>11</v>
      </c>
      <c r="G8057" s="86" t="s">
        <v>3863</v>
      </c>
      <c r="H8057" s="85" t="s">
        <v>1</v>
      </c>
      <c r="I8057" s="85">
        <v>1</v>
      </c>
      <c r="J8057" s="88">
        <v>2.7684812552266518</v>
      </c>
      <c r="K8057" s="146">
        <v>3.1751270294428848</v>
      </c>
      <c r="L8057" s="147">
        <v>1.218040072310458E-8</v>
      </c>
      <c r="M8057" s="147">
        <v>0.40779701868730878</v>
      </c>
      <c r="N8057" s="87">
        <v>65.894760018830581</v>
      </c>
      <c r="O8057" s="88">
        <v>2.392235378210823</v>
      </c>
      <c r="P8057" s="89">
        <v>36.303878753442611</v>
      </c>
    </row>
    <row r="8058" spans="1:16">
      <c r="A8058" s="75" t="s">
        <v>25434</v>
      </c>
      <c r="B8058" s="85">
        <v>8054</v>
      </c>
      <c r="C8058" s="85">
        <v>15684</v>
      </c>
      <c r="D8058" s="85">
        <v>8054</v>
      </c>
      <c r="E8058" s="86" t="s">
        <v>25431</v>
      </c>
      <c r="F8058" s="85" t="s">
        <v>38</v>
      </c>
      <c r="G8058" s="86" t="s">
        <v>3863</v>
      </c>
      <c r="H8058" s="85" t="s">
        <v>1</v>
      </c>
      <c r="I8058" s="85">
        <v>1</v>
      </c>
      <c r="J8058" s="88">
        <v>1.034821971063153</v>
      </c>
      <c r="K8058" s="146">
        <v>1.3136200530829476</v>
      </c>
      <c r="L8058" s="147">
        <v>4.7702816325216392E-9</v>
      </c>
      <c r="M8058" s="147">
        <v>0.33048525628529229</v>
      </c>
      <c r="N8058" s="87">
        <v>37.097571172733147</v>
      </c>
      <c r="O8058" s="88">
        <v>0.81406943079685579</v>
      </c>
      <c r="P8058" s="89">
        <v>21.944008868030686</v>
      </c>
    </row>
    <row r="8059" spans="1:16">
      <c r="A8059" s="75" t="s">
        <v>25440</v>
      </c>
      <c r="B8059" s="85">
        <v>8055</v>
      </c>
      <c r="C8059" s="85">
        <v>15690</v>
      </c>
      <c r="D8059" s="85">
        <v>8055</v>
      </c>
      <c r="E8059" s="86" t="s">
        <v>25431</v>
      </c>
      <c r="F8059" s="85" t="s">
        <v>11</v>
      </c>
      <c r="G8059" s="86" t="s">
        <v>3863</v>
      </c>
      <c r="H8059" s="85" t="s">
        <v>1</v>
      </c>
      <c r="I8059" s="85">
        <v>1</v>
      </c>
      <c r="J8059" s="88">
        <v>0.96556083379195867</v>
      </c>
      <c r="K8059" s="146">
        <v>1.1553859623438052</v>
      </c>
      <c r="L8059" s="147">
        <v>4.4286866688868939E-9</v>
      </c>
      <c r="M8059" s="147">
        <v>0.33599153230803569</v>
      </c>
      <c r="N8059" s="87">
        <v>37.405007753992258</v>
      </c>
      <c r="O8059" s="88">
        <v>0.74490929035789644</v>
      </c>
      <c r="P8059" s="89">
        <v>19.914694183652237</v>
      </c>
    </row>
    <row r="8060" spans="1:16">
      <c r="A8060" s="75" t="s">
        <v>8353</v>
      </c>
      <c r="B8060" s="85">
        <v>8056</v>
      </c>
      <c r="C8060" s="85">
        <v>5564</v>
      </c>
      <c r="D8060" s="85">
        <v>8056</v>
      </c>
      <c r="E8060" s="86" t="s">
        <v>8354</v>
      </c>
      <c r="F8060" s="85" t="s">
        <v>55</v>
      </c>
      <c r="G8060" s="86" t="s">
        <v>8355</v>
      </c>
      <c r="H8060" s="85" t="s">
        <v>260</v>
      </c>
      <c r="I8060" s="85">
        <v>1</v>
      </c>
      <c r="J8060" s="88">
        <v>79628.347757662035</v>
      </c>
      <c r="K8060" s="146">
        <v>218285.90266844834</v>
      </c>
      <c r="L8060" s="147">
        <v>3.5477641765322478E-4</v>
      </c>
      <c r="M8060" s="147">
        <v>6924.8226249155341</v>
      </c>
      <c r="N8060" s="87">
        <v>1045441.394865563</v>
      </c>
      <c r="O8060" s="88">
        <v>70972.541538339065</v>
      </c>
      <c r="P8060" s="89">
        <v>67.887632809360554</v>
      </c>
    </row>
    <row r="8061" spans="1:16">
      <c r="A8061" s="75" t="s">
        <v>15418</v>
      </c>
      <c r="B8061" s="85">
        <v>8057</v>
      </c>
      <c r="C8061" s="85">
        <v>10244</v>
      </c>
      <c r="D8061" s="85">
        <v>8057</v>
      </c>
      <c r="E8061" s="86" t="s">
        <v>15419</v>
      </c>
      <c r="F8061" s="85" t="s">
        <v>55</v>
      </c>
      <c r="G8061" s="86" t="s">
        <v>8355</v>
      </c>
      <c r="H8061" s="85" t="s">
        <v>260</v>
      </c>
      <c r="I8061" s="85">
        <v>1</v>
      </c>
      <c r="J8061" s="88">
        <v>80458.071095023857</v>
      </c>
      <c r="K8061" s="146">
        <v>219363.36472109929</v>
      </c>
      <c r="L8061" s="147">
        <v>3.5912662845313619E-4</v>
      </c>
      <c r="M8061" s="147">
        <v>7037.784985234387</v>
      </c>
      <c r="N8061" s="87">
        <v>1057819.4176770551</v>
      </c>
      <c r="O8061" s="88">
        <v>71724.802121250803</v>
      </c>
      <c r="P8061" s="89">
        <v>67.804391678455545</v>
      </c>
    </row>
    <row r="8062" spans="1:16">
      <c r="A8062" s="75" t="s">
        <v>8359</v>
      </c>
      <c r="B8062" s="85">
        <v>8058</v>
      </c>
      <c r="C8062" s="85">
        <v>5566</v>
      </c>
      <c r="D8062" s="85">
        <v>8058</v>
      </c>
      <c r="E8062" s="86" t="s">
        <v>8360</v>
      </c>
      <c r="F8062" s="85" t="s">
        <v>38</v>
      </c>
      <c r="G8062" s="86" t="s">
        <v>8360</v>
      </c>
      <c r="H8062" s="85" t="s">
        <v>3007</v>
      </c>
      <c r="I8062" s="85">
        <v>1</v>
      </c>
      <c r="J8062" s="88">
        <v>50.4299172998671</v>
      </c>
      <c r="K8062" s="146">
        <v>59.059491378674352</v>
      </c>
      <c r="L8062" s="147">
        <v>2.4228077316331321E-7</v>
      </c>
      <c r="M8062" s="147">
        <v>6.7628548257113783</v>
      </c>
      <c r="N8062" s="87">
        <v>728.00092327768823</v>
      </c>
      <c r="O8062" s="88">
        <v>45.933785000178659</v>
      </c>
      <c r="P8062" s="89">
        <v>63.095778496228228</v>
      </c>
    </row>
    <row r="8063" spans="1:16">
      <c r="A8063" s="75" t="s">
        <v>8361</v>
      </c>
      <c r="B8063" s="85">
        <v>8059</v>
      </c>
      <c r="C8063" s="85">
        <v>5567</v>
      </c>
      <c r="D8063" s="85">
        <v>8059</v>
      </c>
      <c r="E8063" s="86" t="s">
        <v>8360</v>
      </c>
      <c r="F8063" s="85" t="s">
        <v>11</v>
      </c>
      <c r="G8063" s="86" t="s">
        <v>8360</v>
      </c>
      <c r="H8063" s="85" t="s">
        <v>3007</v>
      </c>
      <c r="I8063" s="85">
        <v>1</v>
      </c>
      <c r="J8063" s="88">
        <v>50.638227440864419</v>
      </c>
      <c r="K8063" s="146">
        <v>52.612211395207453</v>
      </c>
      <c r="L8063" s="147">
        <v>2.134515669650877E-7</v>
      </c>
      <c r="M8063" s="147">
        <v>6.8139571286951286</v>
      </c>
      <c r="N8063" s="87">
        <v>727.74573806137619</v>
      </c>
      <c r="O8063" s="88">
        <v>45.471974844736202</v>
      </c>
      <c r="P8063" s="89">
        <v>62.48332689088344</v>
      </c>
    </row>
    <row r="8064" spans="1:16">
      <c r="A8064" s="75" t="s">
        <v>15420</v>
      </c>
      <c r="B8064" s="85">
        <v>8060</v>
      </c>
      <c r="C8064" s="85">
        <v>10245</v>
      </c>
      <c r="D8064" s="85">
        <v>8060</v>
      </c>
      <c r="E8064" s="86" t="s">
        <v>15421</v>
      </c>
      <c r="F8064" s="85" t="s">
        <v>55</v>
      </c>
      <c r="G8064" s="86" t="s">
        <v>8360</v>
      </c>
      <c r="H8064" s="85" t="s">
        <v>3007</v>
      </c>
      <c r="I8064" s="85">
        <v>1</v>
      </c>
      <c r="J8064" s="88">
        <v>50.478259820997543</v>
      </c>
      <c r="K8064" s="146">
        <v>57.563271524266845</v>
      </c>
      <c r="L8064" s="147">
        <v>2.355903811202806E-7</v>
      </c>
      <c r="M8064" s="147">
        <v>6.7747141339043404</v>
      </c>
      <c r="N8064" s="87">
        <v>727.94170246082024</v>
      </c>
      <c r="O8064" s="88">
        <v>45.826612746869998</v>
      </c>
      <c r="P8064" s="89">
        <v>62.953685153566958</v>
      </c>
    </row>
    <row r="8065" spans="1:16">
      <c r="A8065" s="75" t="s">
        <v>8362</v>
      </c>
      <c r="B8065" s="85">
        <v>8061</v>
      </c>
      <c r="C8065" s="85">
        <v>5568</v>
      </c>
      <c r="D8065" s="85">
        <v>8061</v>
      </c>
      <c r="E8065" s="86" t="s">
        <v>8363</v>
      </c>
      <c r="F8065" s="85" t="s">
        <v>38</v>
      </c>
      <c r="G8065" s="86" t="s">
        <v>8364</v>
      </c>
      <c r="H8065" s="85" t="s">
        <v>1</v>
      </c>
      <c r="I8065" s="85">
        <v>1</v>
      </c>
      <c r="J8065" s="88">
        <v>9.0319344472178784</v>
      </c>
      <c r="K8065" s="146">
        <v>13.968243279653899</v>
      </c>
      <c r="L8065" s="147">
        <v>5.0525828588155661E-8</v>
      </c>
      <c r="M8065" s="147">
        <v>0.73924985022424738</v>
      </c>
      <c r="N8065" s="87">
        <v>126.9193102928936</v>
      </c>
      <c r="O8065" s="88">
        <v>7.307457852380197</v>
      </c>
      <c r="P8065" s="89">
        <v>57.575618993805328</v>
      </c>
    </row>
    <row r="8066" spans="1:16">
      <c r="A8066" s="75" t="s">
        <v>8367</v>
      </c>
      <c r="B8066" s="85">
        <v>8062</v>
      </c>
      <c r="C8066" s="85">
        <v>5570</v>
      </c>
      <c r="D8066" s="85">
        <v>8062</v>
      </c>
      <c r="E8066" s="86" t="s">
        <v>8363</v>
      </c>
      <c r="F8066" s="85" t="s">
        <v>11</v>
      </c>
      <c r="G8066" s="86" t="s">
        <v>8364</v>
      </c>
      <c r="H8066" s="85" t="s">
        <v>1</v>
      </c>
      <c r="I8066" s="85">
        <v>1</v>
      </c>
      <c r="J8066" s="88">
        <v>7.8469511132267193</v>
      </c>
      <c r="K8066" s="146">
        <v>12.810870265981027</v>
      </c>
      <c r="L8066" s="147">
        <v>4.6167284246304307E-8</v>
      </c>
      <c r="M8066" s="147">
        <v>0.7424226720310112</v>
      </c>
      <c r="N8066" s="87">
        <v>125.8180272046386</v>
      </c>
      <c r="O8066" s="88">
        <v>6.8742708025339576</v>
      </c>
      <c r="P8066" s="89">
        <v>54.636612536875958</v>
      </c>
    </row>
    <row r="8067" spans="1:16">
      <c r="A8067" s="75" t="s">
        <v>15422</v>
      </c>
      <c r="B8067" s="85">
        <v>8063</v>
      </c>
      <c r="C8067" s="85">
        <v>10246</v>
      </c>
      <c r="D8067" s="85">
        <v>8063</v>
      </c>
      <c r="E8067" s="86" t="s">
        <v>15423</v>
      </c>
      <c r="F8067" s="85" t="s">
        <v>55</v>
      </c>
      <c r="G8067" s="86" t="s">
        <v>8364</v>
      </c>
      <c r="H8067" s="85" t="s">
        <v>1</v>
      </c>
      <c r="I8067" s="85">
        <v>1</v>
      </c>
      <c r="J8067" s="88">
        <v>8.5314315584832112</v>
      </c>
      <c r="K8067" s="146">
        <v>13.499124179624275</v>
      </c>
      <c r="L8067" s="147">
        <v>4.8786285812781071E-8</v>
      </c>
      <c r="M8067" s="147">
        <v>0.75078043856855814</v>
      </c>
      <c r="N8067" s="87">
        <v>127.48851682715259</v>
      </c>
      <c r="O8067" s="88">
        <v>7.1644052070938438</v>
      </c>
      <c r="P8067" s="89">
        <v>56.19647467392894</v>
      </c>
    </row>
    <row r="8068" spans="1:16">
      <c r="A8068" s="75" t="s">
        <v>15424</v>
      </c>
      <c r="B8068" s="85">
        <v>8064</v>
      </c>
      <c r="C8068" s="85">
        <v>10247</v>
      </c>
      <c r="D8068" s="85">
        <v>8064</v>
      </c>
      <c r="E8068" s="86" t="s">
        <v>15425</v>
      </c>
      <c r="F8068" s="85" t="s">
        <v>55</v>
      </c>
      <c r="G8068" s="86" t="s">
        <v>15426</v>
      </c>
      <c r="H8068" s="85" t="s">
        <v>1</v>
      </c>
      <c r="I8068" s="85">
        <v>1</v>
      </c>
      <c r="J8068" s="88">
        <v>1.274187572619309</v>
      </c>
      <c r="K8068" s="146">
        <v>1.4549727176651377</v>
      </c>
      <c r="L8068" s="147">
        <v>6.1231367092178726E-9</v>
      </c>
      <c r="M8068" s="147">
        <v>0.63869103755774703</v>
      </c>
      <c r="N8068" s="87">
        <v>67.659528858910434</v>
      </c>
      <c r="O8068" s="88">
        <v>0.88045713289648997</v>
      </c>
      <c r="P8068" s="89">
        <v>13.013054446957444</v>
      </c>
    </row>
    <row r="8069" spans="1:16">
      <c r="A8069" s="75" t="s">
        <v>24480</v>
      </c>
      <c r="B8069" s="85">
        <v>8065</v>
      </c>
      <c r="C8069" s="85">
        <v>14944</v>
      </c>
      <c r="D8069" s="85">
        <v>8065</v>
      </c>
      <c r="E8069" s="86" t="s">
        <v>24477</v>
      </c>
      <c r="F8069" s="85" t="s">
        <v>38</v>
      </c>
      <c r="G8069" s="86" t="s">
        <v>15426</v>
      </c>
      <c r="H8069" s="85" t="s">
        <v>1</v>
      </c>
      <c r="I8069" s="85">
        <v>1</v>
      </c>
      <c r="J8069" s="88">
        <v>1.2381644982236799</v>
      </c>
      <c r="K8069" s="146">
        <v>1.4625637182820568</v>
      </c>
      <c r="L8069" s="147">
        <v>6.0318991284100516E-9</v>
      </c>
      <c r="M8069" s="147">
        <v>0.63271298437042556</v>
      </c>
      <c r="N8069" s="87">
        <v>66.992035478567161</v>
      </c>
      <c r="O8069" s="88">
        <v>0.86517472948945573</v>
      </c>
      <c r="P8069" s="89">
        <v>12.914590866047833</v>
      </c>
    </row>
    <row r="8070" spans="1:16">
      <c r="A8070" s="75" t="s">
        <v>24490</v>
      </c>
      <c r="B8070" s="85">
        <v>8066</v>
      </c>
      <c r="C8070" s="85">
        <v>14954</v>
      </c>
      <c r="D8070" s="85">
        <v>8066</v>
      </c>
      <c r="E8070" s="86" t="s">
        <v>24477</v>
      </c>
      <c r="F8070" s="85" t="s">
        <v>11</v>
      </c>
      <c r="G8070" s="86" t="s">
        <v>15426</v>
      </c>
      <c r="H8070" s="85" t="s">
        <v>1</v>
      </c>
      <c r="I8070" s="85">
        <v>1</v>
      </c>
      <c r="J8070" s="88">
        <v>1.2330252779261901</v>
      </c>
      <c r="K8070" s="146">
        <v>1.2976202912723169</v>
      </c>
      <c r="L8070" s="147">
        <v>5.7080155681296109E-9</v>
      </c>
      <c r="M8070" s="147">
        <v>0.63549161324328174</v>
      </c>
      <c r="N8070" s="87">
        <v>67.318660886447617</v>
      </c>
      <c r="O8070" s="88">
        <v>0.80832644993140612</v>
      </c>
      <c r="P8070" s="89">
        <v>12.007464784465668</v>
      </c>
    </row>
    <row r="8071" spans="1:16">
      <c r="A8071" s="75" t="s">
        <v>15427</v>
      </c>
      <c r="B8071" s="85">
        <v>8067</v>
      </c>
      <c r="C8071" s="85">
        <v>10248</v>
      </c>
      <c r="D8071" s="85">
        <v>8067</v>
      </c>
      <c r="E8071" s="86" t="s">
        <v>15428</v>
      </c>
      <c r="F8071" s="85" t="s">
        <v>55</v>
      </c>
      <c r="G8071" s="86" t="s">
        <v>15429</v>
      </c>
      <c r="H8071" s="85" t="s">
        <v>1</v>
      </c>
      <c r="I8071" s="85">
        <v>1</v>
      </c>
      <c r="J8071" s="88">
        <v>1.2741875726193099</v>
      </c>
      <c r="K8071" s="146">
        <v>1.4549727176651377</v>
      </c>
      <c r="L8071" s="147">
        <v>6.1231367092178726E-9</v>
      </c>
      <c r="M8071" s="147">
        <v>0.63869103755774725</v>
      </c>
      <c r="N8071" s="87">
        <v>67.659528858910448</v>
      </c>
      <c r="O8071" s="88">
        <v>0.88045713289649019</v>
      </c>
      <c r="P8071" s="89">
        <v>13.013054446957444</v>
      </c>
    </row>
    <row r="8072" spans="1:16">
      <c r="A8072" s="75" t="s">
        <v>24481</v>
      </c>
      <c r="B8072" s="85">
        <v>8068</v>
      </c>
      <c r="C8072" s="85">
        <v>14945</v>
      </c>
      <c r="D8072" s="85">
        <v>8068</v>
      </c>
      <c r="E8072" s="86" t="s">
        <v>24477</v>
      </c>
      <c r="F8072" s="85" t="s">
        <v>38</v>
      </c>
      <c r="G8072" s="86" t="s">
        <v>15429</v>
      </c>
      <c r="H8072" s="85" t="s">
        <v>1</v>
      </c>
      <c r="I8072" s="85">
        <v>1</v>
      </c>
      <c r="J8072" s="88">
        <v>1.2381644982236799</v>
      </c>
      <c r="K8072" s="146">
        <v>1.4625637182820568</v>
      </c>
      <c r="L8072" s="147">
        <v>6.0318991284100516E-9</v>
      </c>
      <c r="M8072" s="147">
        <v>0.63271298437042556</v>
      </c>
      <c r="N8072" s="87">
        <v>66.992035478567161</v>
      </c>
      <c r="O8072" s="88">
        <v>0.86517472948945573</v>
      </c>
      <c r="P8072" s="89">
        <v>12.914590866047833</v>
      </c>
    </row>
    <row r="8073" spans="1:16">
      <c r="A8073" s="75" t="s">
        <v>24491</v>
      </c>
      <c r="B8073" s="85">
        <v>8069</v>
      </c>
      <c r="C8073" s="85">
        <v>14955</v>
      </c>
      <c r="D8073" s="85">
        <v>8069</v>
      </c>
      <c r="E8073" s="86" t="s">
        <v>24477</v>
      </c>
      <c r="F8073" s="85" t="s">
        <v>11</v>
      </c>
      <c r="G8073" s="86" t="s">
        <v>15429</v>
      </c>
      <c r="H8073" s="85" t="s">
        <v>1</v>
      </c>
      <c r="I8073" s="85">
        <v>1</v>
      </c>
      <c r="J8073" s="88">
        <v>1.2330252779261901</v>
      </c>
      <c r="K8073" s="146">
        <v>1.2976202912723169</v>
      </c>
      <c r="L8073" s="147">
        <v>5.7080155681296109E-9</v>
      </c>
      <c r="M8073" s="147">
        <v>0.63549161324328174</v>
      </c>
      <c r="N8073" s="87">
        <v>67.318660886447617</v>
      </c>
      <c r="O8073" s="88">
        <v>0.80832644993140612</v>
      </c>
      <c r="P8073" s="89">
        <v>12.007464784465668</v>
      </c>
    </row>
    <row r="8074" spans="1:16">
      <c r="A8074" s="75" t="s">
        <v>15430</v>
      </c>
      <c r="B8074" s="85">
        <v>8070</v>
      </c>
      <c r="C8074" s="85">
        <v>10249</v>
      </c>
      <c r="D8074" s="85">
        <v>8070</v>
      </c>
      <c r="E8074" s="86" t="s">
        <v>15431</v>
      </c>
      <c r="F8074" s="85" t="s">
        <v>55</v>
      </c>
      <c r="G8074" s="86" t="s">
        <v>15432</v>
      </c>
      <c r="H8074" s="85" t="s">
        <v>1</v>
      </c>
      <c r="I8074" s="85">
        <v>1</v>
      </c>
      <c r="J8074" s="88">
        <v>1.2741875726193099</v>
      </c>
      <c r="K8074" s="146">
        <v>1.4549727176651388</v>
      </c>
      <c r="L8074" s="147">
        <v>6.1231367092178743E-9</v>
      </c>
      <c r="M8074" s="147">
        <v>0.63869103755774725</v>
      </c>
      <c r="N8074" s="87">
        <v>67.659528858910448</v>
      </c>
      <c r="O8074" s="88">
        <v>0.88045713289649041</v>
      </c>
      <c r="P8074" s="89">
        <v>13.013054446957447</v>
      </c>
    </row>
    <row r="8075" spans="1:16">
      <c r="A8075" s="75" t="s">
        <v>24482</v>
      </c>
      <c r="B8075" s="85">
        <v>8071</v>
      </c>
      <c r="C8075" s="85">
        <v>14946</v>
      </c>
      <c r="D8075" s="85">
        <v>8071</v>
      </c>
      <c r="E8075" s="86" t="s">
        <v>24477</v>
      </c>
      <c r="F8075" s="85" t="s">
        <v>38</v>
      </c>
      <c r="G8075" s="86" t="s">
        <v>15432</v>
      </c>
      <c r="H8075" s="85" t="s">
        <v>1</v>
      </c>
      <c r="I8075" s="85">
        <v>1</v>
      </c>
      <c r="J8075" s="88">
        <v>1.2381644982236799</v>
      </c>
      <c r="K8075" s="146">
        <v>1.4625637182820572</v>
      </c>
      <c r="L8075" s="147">
        <v>6.0318991284100516E-9</v>
      </c>
      <c r="M8075" s="147">
        <v>0.63271298437042567</v>
      </c>
      <c r="N8075" s="87">
        <v>66.992035478567161</v>
      </c>
      <c r="O8075" s="88">
        <v>0.86517472948945584</v>
      </c>
      <c r="P8075" s="89">
        <v>12.914590866047833</v>
      </c>
    </row>
    <row r="8076" spans="1:16">
      <c r="A8076" s="75" t="s">
        <v>24492</v>
      </c>
      <c r="B8076" s="85">
        <v>8072</v>
      </c>
      <c r="C8076" s="85">
        <v>14956</v>
      </c>
      <c r="D8076" s="85">
        <v>8072</v>
      </c>
      <c r="E8076" s="86" t="s">
        <v>24477</v>
      </c>
      <c r="F8076" s="85" t="s">
        <v>11</v>
      </c>
      <c r="G8076" s="86" t="s">
        <v>15432</v>
      </c>
      <c r="H8076" s="85" t="s">
        <v>1</v>
      </c>
      <c r="I8076" s="85">
        <v>1</v>
      </c>
      <c r="J8076" s="88">
        <v>1.233025277926189</v>
      </c>
      <c r="K8076" s="146">
        <v>1.2976202912723163</v>
      </c>
      <c r="L8076" s="147">
        <v>5.7080155681296042E-9</v>
      </c>
      <c r="M8076" s="147">
        <v>0.63549161324328185</v>
      </c>
      <c r="N8076" s="87">
        <v>67.318660886447631</v>
      </c>
      <c r="O8076" s="88">
        <v>0.80832644993140523</v>
      </c>
      <c r="P8076" s="89">
        <v>12.007464784465652</v>
      </c>
    </row>
    <row r="8077" spans="1:16">
      <c r="A8077" s="75" t="s">
        <v>8375</v>
      </c>
      <c r="B8077" s="85">
        <v>8073</v>
      </c>
      <c r="C8077" s="85">
        <v>5575</v>
      </c>
      <c r="D8077" s="85">
        <v>8073</v>
      </c>
      <c r="E8077" s="86" t="s">
        <v>8376</v>
      </c>
      <c r="F8077" s="85" t="s">
        <v>55</v>
      </c>
      <c r="G8077" s="86" t="s">
        <v>8377</v>
      </c>
      <c r="H8077" s="85" t="s">
        <v>1</v>
      </c>
      <c r="I8077" s="85">
        <v>1</v>
      </c>
      <c r="J8077" s="88">
        <v>1.421202504670219</v>
      </c>
      <c r="K8077" s="146">
        <v>7.0022995403895996</v>
      </c>
      <c r="L8077" s="147">
        <v>9.2770288591484962E-9</v>
      </c>
      <c r="M8077" s="147">
        <v>0.16064159159759039</v>
      </c>
      <c r="N8077" s="87">
        <v>20.645533184799259</v>
      </c>
      <c r="O8077" s="88">
        <v>1.2677624308654201</v>
      </c>
      <c r="P8077" s="89">
        <v>61.406136597084299</v>
      </c>
    </row>
    <row r="8078" spans="1:16">
      <c r="A8078" s="75" t="s">
        <v>15433</v>
      </c>
      <c r="B8078" s="85">
        <v>8074</v>
      </c>
      <c r="C8078" s="85">
        <v>10250</v>
      </c>
      <c r="D8078" s="85">
        <v>8074</v>
      </c>
      <c r="E8078" s="86" t="s">
        <v>15434</v>
      </c>
      <c r="F8078" s="85" t="s">
        <v>55</v>
      </c>
      <c r="G8078" s="86" t="s">
        <v>8377</v>
      </c>
      <c r="H8078" s="85" t="s">
        <v>1</v>
      </c>
      <c r="I8078" s="85">
        <v>1</v>
      </c>
      <c r="J8078" s="88">
        <v>1.5029756276999719</v>
      </c>
      <c r="K8078" s="146">
        <v>7.1014222908293423</v>
      </c>
      <c r="L8078" s="147">
        <v>9.6818349195694461E-9</v>
      </c>
      <c r="M8078" s="147">
        <v>0.17173710067537271</v>
      </c>
      <c r="N8078" s="87">
        <v>21.87128444237354</v>
      </c>
      <c r="O8078" s="88">
        <v>1.3418559177219269</v>
      </c>
      <c r="P8078" s="89">
        <v>61.352405765534662</v>
      </c>
    </row>
    <row r="8079" spans="1:16">
      <c r="A8079" s="75" t="s">
        <v>8378</v>
      </c>
      <c r="B8079" s="85">
        <v>8075</v>
      </c>
      <c r="C8079" s="85">
        <v>5576</v>
      </c>
      <c r="D8079" s="85">
        <v>8075</v>
      </c>
      <c r="E8079" s="86" t="s">
        <v>8379</v>
      </c>
      <c r="F8079" s="85" t="s">
        <v>55</v>
      </c>
      <c r="G8079" s="86" t="s">
        <v>8380</v>
      </c>
      <c r="H8079" s="85" t="s">
        <v>1</v>
      </c>
      <c r="I8079" s="85">
        <v>1</v>
      </c>
      <c r="J8079" s="88">
        <v>1.38931513907778</v>
      </c>
      <c r="K8079" s="146">
        <v>3.0960386263326227</v>
      </c>
      <c r="L8079" s="147">
        <v>9.1680062516811529E-9</v>
      </c>
      <c r="M8079" s="147">
        <v>0.2376642674863973</v>
      </c>
      <c r="N8079" s="87">
        <v>18.667141247230781</v>
      </c>
      <c r="O8079" s="88">
        <v>1.257116499903727</v>
      </c>
      <c r="P8079" s="89">
        <v>67.343814634188661</v>
      </c>
    </row>
    <row r="8080" spans="1:16">
      <c r="A8080" s="75" t="s">
        <v>15435</v>
      </c>
      <c r="B8080" s="85">
        <v>8076</v>
      </c>
      <c r="C8080" s="85">
        <v>10251</v>
      </c>
      <c r="D8080" s="85">
        <v>8076</v>
      </c>
      <c r="E8080" s="86" t="s">
        <v>15436</v>
      </c>
      <c r="F8080" s="85" t="s">
        <v>55</v>
      </c>
      <c r="G8080" s="86" t="s">
        <v>8380</v>
      </c>
      <c r="H8080" s="85" t="s">
        <v>1</v>
      </c>
      <c r="I8080" s="85">
        <v>1</v>
      </c>
      <c r="J8080" s="88">
        <v>1.4437352398971419</v>
      </c>
      <c r="K8080" s="146">
        <v>3.172305769474645</v>
      </c>
      <c r="L8080" s="147">
        <v>9.4752346060512935E-9</v>
      </c>
      <c r="M8080" s="147">
        <v>0.2446419369025373</v>
      </c>
      <c r="N8080" s="87">
        <v>19.451210234775878</v>
      </c>
      <c r="O8080" s="88">
        <v>1.3065276226810081</v>
      </c>
      <c r="P8080" s="89">
        <v>67.16947721561975</v>
      </c>
    </row>
    <row r="8081" spans="1:16">
      <c r="A8081" s="75" t="s">
        <v>8381</v>
      </c>
      <c r="B8081" s="85">
        <v>8077</v>
      </c>
      <c r="C8081" s="85">
        <v>5577</v>
      </c>
      <c r="D8081" s="85">
        <v>8077</v>
      </c>
      <c r="E8081" s="86" t="s">
        <v>8382</v>
      </c>
      <c r="F8081" s="85" t="s">
        <v>38</v>
      </c>
      <c r="G8081" s="86" t="s">
        <v>8383</v>
      </c>
      <c r="H8081" s="85" t="s">
        <v>1</v>
      </c>
      <c r="I8081" s="85">
        <v>1</v>
      </c>
      <c r="J8081" s="88">
        <v>3.7561644245477899</v>
      </c>
      <c r="K8081" s="146">
        <v>6.5052169823761492</v>
      </c>
      <c r="L8081" s="147">
        <v>3.8216879050290379E-8</v>
      </c>
      <c r="M8081" s="147">
        <v>0.30719246179854348</v>
      </c>
      <c r="N8081" s="87">
        <v>36.98161895679047</v>
      </c>
      <c r="O8081" s="88">
        <v>2.5489193674155959</v>
      </c>
      <c r="P8081" s="89">
        <v>68.923953015517455</v>
      </c>
    </row>
    <row r="8082" spans="1:16">
      <c r="A8082" s="75" t="s">
        <v>8385</v>
      </c>
      <c r="B8082" s="85">
        <v>8078</v>
      </c>
      <c r="C8082" s="85">
        <v>5579</v>
      </c>
      <c r="D8082" s="85">
        <v>8078</v>
      </c>
      <c r="E8082" s="86" t="s">
        <v>8382</v>
      </c>
      <c r="F8082" s="85" t="s">
        <v>11</v>
      </c>
      <c r="G8082" s="86" t="s">
        <v>8383</v>
      </c>
      <c r="H8082" s="85" t="s">
        <v>1</v>
      </c>
      <c r="I8082" s="85">
        <v>1</v>
      </c>
      <c r="J8082" s="88">
        <v>3.4227200706717049</v>
      </c>
      <c r="K8082" s="146">
        <v>6.0378723958709077</v>
      </c>
      <c r="L8082" s="147">
        <v>3.6918419146015309E-8</v>
      </c>
      <c r="M8082" s="147">
        <v>0.29768861052940759</v>
      </c>
      <c r="N8082" s="87">
        <v>36.048025727328273</v>
      </c>
      <c r="O8082" s="88">
        <v>2.3228761967299532</v>
      </c>
      <c r="P8082" s="89">
        <v>64.438374914079233</v>
      </c>
    </row>
    <row r="8083" spans="1:16">
      <c r="A8083" s="75" t="s">
        <v>15437</v>
      </c>
      <c r="B8083" s="85">
        <v>8079</v>
      </c>
      <c r="C8083" s="85">
        <v>10252</v>
      </c>
      <c r="D8083" s="85">
        <v>8079</v>
      </c>
      <c r="E8083" s="86" t="s">
        <v>15438</v>
      </c>
      <c r="F8083" s="85" t="s">
        <v>55</v>
      </c>
      <c r="G8083" s="86" t="s">
        <v>8383</v>
      </c>
      <c r="H8083" s="85" t="s">
        <v>1</v>
      </c>
      <c r="I8083" s="85">
        <v>1</v>
      </c>
      <c r="J8083" s="88">
        <v>3.735675915198247</v>
      </c>
      <c r="K8083" s="146">
        <v>6.4693739043601521</v>
      </c>
      <c r="L8083" s="147">
        <v>3.8250260780390551E-8</v>
      </c>
      <c r="M8083" s="147">
        <v>0.31474010336107922</v>
      </c>
      <c r="N8083" s="87">
        <v>37.831220930686378</v>
      </c>
      <c r="O8083" s="88">
        <v>2.5517938243226732</v>
      </c>
      <c r="P8083" s="89">
        <v>67.452061063480343</v>
      </c>
    </row>
    <row r="8084" spans="1:16">
      <c r="A8084" s="75" t="s">
        <v>8387</v>
      </c>
      <c r="B8084" s="85">
        <v>8080</v>
      </c>
      <c r="C8084" s="85">
        <v>5581</v>
      </c>
      <c r="D8084" s="85">
        <v>8080</v>
      </c>
      <c r="E8084" s="86" t="s">
        <v>8388</v>
      </c>
      <c r="F8084" s="85" t="s">
        <v>32</v>
      </c>
      <c r="G8084" s="86" t="s">
        <v>8389</v>
      </c>
      <c r="H8084" s="85" t="s">
        <v>260</v>
      </c>
      <c r="I8084" s="85">
        <v>1</v>
      </c>
      <c r="J8084" s="88">
        <v>0.57276656218656252</v>
      </c>
      <c r="K8084" s="146">
        <v>1.1076474660298892</v>
      </c>
      <c r="L8084" s="147">
        <v>1.0550443277554299E-8</v>
      </c>
      <c r="M8084" s="147">
        <v>4.3111494225455141E-2</v>
      </c>
      <c r="N8084" s="87">
        <v>8.063049444059839</v>
      </c>
      <c r="O8084" s="88">
        <v>0.46587831242783678</v>
      </c>
      <c r="P8084" s="89">
        <v>57.779419022545596</v>
      </c>
    </row>
    <row r="8085" spans="1:16">
      <c r="A8085" s="75" t="s">
        <v>8390</v>
      </c>
      <c r="B8085" s="85">
        <v>8081</v>
      </c>
      <c r="C8085" s="85">
        <v>5582</v>
      </c>
      <c r="D8085" s="85">
        <v>8081</v>
      </c>
      <c r="E8085" s="86" t="s">
        <v>8388</v>
      </c>
      <c r="F8085" s="85" t="s">
        <v>38</v>
      </c>
      <c r="G8085" s="86" t="s">
        <v>8389</v>
      </c>
      <c r="H8085" s="85" t="s">
        <v>260</v>
      </c>
      <c r="I8085" s="85">
        <v>1</v>
      </c>
      <c r="J8085" s="88">
        <v>1.2522117216674551</v>
      </c>
      <c r="K8085" s="146">
        <v>2.0512332195975382</v>
      </c>
      <c r="L8085" s="147">
        <v>1.382358305039403E-8</v>
      </c>
      <c r="M8085" s="147">
        <v>7.4164818262199866E-2</v>
      </c>
      <c r="N8085" s="87">
        <v>14.183030835361979</v>
      </c>
      <c r="O8085" s="88">
        <v>1.047578288251054</v>
      </c>
      <c r="P8085" s="89">
        <v>73.861384101285978</v>
      </c>
    </row>
    <row r="8086" spans="1:16">
      <c r="A8086" s="75" t="s">
        <v>15439</v>
      </c>
      <c r="B8086" s="85">
        <v>8082</v>
      </c>
      <c r="C8086" s="85">
        <v>10253</v>
      </c>
      <c r="D8086" s="85">
        <v>8082</v>
      </c>
      <c r="E8086" s="86" t="s">
        <v>15440</v>
      </c>
      <c r="F8086" s="85" t="s">
        <v>55</v>
      </c>
      <c r="G8086" s="86" t="s">
        <v>8389</v>
      </c>
      <c r="H8086" s="85" t="s">
        <v>260</v>
      </c>
      <c r="I8086" s="85">
        <v>1</v>
      </c>
      <c r="J8086" s="88">
        <v>1.254617855499301</v>
      </c>
      <c r="K8086" s="146">
        <v>2.0540616103748945</v>
      </c>
      <c r="L8086" s="147">
        <v>1.3835306441052159E-8</v>
      </c>
      <c r="M8086" s="147">
        <v>7.4493695028650386E-2</v>
      </c>
      <c r="N8086" s="87">
        <v>14.21928272755135</v>
      </c>
      <c r="O8086" s="88">
        <v>1.04976071589356</v>
      </c>
      <c r="P8086" s="89">
        <v>73.826559047140861</v>
      </c>
    </row>
    <row r="8087" spans="1:16">
      <c r="A8087" s="75" t="s">
        <v>8391</v>
      </c>
      <c r="B8087" s="85">
        <v>8083</v>
      </c>
      <c r="C8087" s="85">
        <v>5583</v>
      </c>
      <c r="D8087" s="85">
        <v>8083</v>
      </c>
      <c r="E8087" s="86" t="s">
        <v>8392</v>
      </c>
      <c r="F8087" s="85" t="s">
        <v>32</v>
      </c>
      <c r="G8087" s="86" t="s">
        <v>8393</v>
      </c>
      <c r="H8087" s="85" t="s">
        <v>260</v>
      </c>
      <c r="I8087" s="85">
        <v>1</v>
      </c>
      <c r="J8087" s="88">
        <v>1528.929040285256</v>
      </c>
      <c r="K8087" s="146">
        <v>5188.5823751448643</v>
      </c>
      <c r="L8087" s="147">
        <v>1.03030300514984E-5</v>
      </c>
      <c r="M8087" s="147">
        <v>138.36671377844689</v>
      </c>
      <c r="N8087" s="87">
        <v>22696.586824715279</v>
      </c>
      <c r="O8087" s="88">
        <v>1335.396157841142</v>
      </c>
      <c r="P8087" s="89">
        <v>58.836871294981336</v>
      </c>
    </row>
    <row r="8088" spans="1:16">
      <c r="A8088" s="75" t="s">
        <v>8394</v>
      </c>
      <c r="B8088" s="85">
        <v>8084</v>
      </c>
      <c r="C8088" s="85">
        <v>5584</v>
      </c>
      <c r="D8088" s="85">
        <v>8084</v>
      </c>
      <c r="E8088" s="86" t="s">
        <v>8392</v>
      </c>
      <c r="F8088" s="85" t="s">
        <v>38</v>
      </c>
      <c r="G8088" s="86" t="s">
        <v>8393</v>
      </c>
      <c r="H8088" s="85" t="s">
        <v>260</v>
      </c>
      <c r="I8088" s="85">
        <v>1</v>
      </c>
      <c r="J8088" s="88">
        <v>2815.8820448772908</v>
      </c>
      <c r="K8088" s="146">
        <v>6862.6619230590932</v>
      </c>
      <c r="L8088" s="147">
        <v>1.6114127259432622E-5</v>
      </c>
      <c r="M8088" s="147">
        <v>194.77711408252611</v>
      </c>
      <c r="N8088" s="87">
        <v>35387.318689919943</v>
      </c>
      <c r="O8088" s="88">
        <v>2497.650124551747</v>
      </c>
      <c r="P8088" s="89">
        <v>70.580372207267615</v>
      </c>
    </row>
    <row r="8089" spans="1:16">
      <c r="A8089" s="75" t="s">
        <v>15441</v>
      </c>
      <c r="B8089" s="85">
        <v>8085</v>
      </c>
      <c r="C8089" s="85">
        <v>10254</v>
      </c>
      <c r="D8089" s="85">
        <v>8085</v>
      </c>
      <c r="E8089" s="86" t="s">
        <v>15442</v>
      </c>
      <c r="F8089" s="85" t="s">
        <v>55</v>
      </c>
      <c r="G8089" s="86" t="s">
        <v>8393</v>
      </c>
      <c r="H8089" s="85" t="s">
        <v>260</v>
      </c>
      <c r="I8089" s="85">
        <v>1</v>
      </c>
      <c r="J8089" s="88">
        <v>2805.05017325369</v>
      </c>
      <c r="K8089" s="146">
        <v>6848.5717311981789</v>
      </c>
      <c r="L8089" s="147">
        <v>1.60652171137443E-5</v>
      </c>
      <c r="M8089" s="147">
        <v>194.30232579410429</v>
      </c>
      <c r="N8089" s="87">
        <v>35280.504860756802</v>
      </c>
      <c r="O8089" s="88">
        <v>2487.8678048271659</v>
      </c>
      <c r="P8089" s="89">
        <v>70.516785818291112</v>
      </c>
    </row>
    <row r="8090" spans="1:16">
      <c r="A8090" s="75" t="s">
        <v>8395</v>
      </c>
      <c r="B8090" s="85">
        <v>8086</v>
      </c>
      <c r="C8090" s="85">
        <v>5585</v>
      </c>
      <c r="D8090" s="85">
        <v>8086</v>
      </c>
      <c r="E8090" s="86" t="s">
        <v>8396</v>
      </c>
      <c r="F8090" s="85" t="s">
        <v>32</v>
      </c>
      <c r="G8090" s="86" t="s">
        <v>8397</v>
      </c>
      <c r="H8090" s="85" t="s">
        <v>260</v>
      </c>
      <c r="I8090" s="85">
        <v>1</v>
      </c>
      <c r="J8090" s="88">
        <v>94213.985435157316</v>
      </c>
      <c r="K8090" s="146">
        <v>294383.06913347263</v>
      </c>
      <c r="L8090" s="147">
        <v>5.9484455561711544E-4</v>
      </c>
      <c r="M8090" s="147">
        <v>398751.39137789258</v>
      </c>
      <c r="N8090" s="87">
        <v>1258794.2996977321</v>
      </c>
      <c r="O8090" s="88">
        <v>83427.594199726605</v>
      </c>
      <c r="P8090" s="89">
        <v>66.275795989670144</v>
      </c>
    </row>
    <row r="8091" spans="1:16">
      <c r="A8091" s="75" t="s">
        <v>8398</v>
      </c>
      <c r="B8091" s="85">
        <v>8087</v>
      </c>
      <c r="C8091" s="85">
        <v>5586</v>
      </c>
      <c r="D8091" s="85">
        <v>8087</v>
      </c>
      <c r="E8091" s="86" t="s">
        <v>8396</v>
      </c>
      <c r="F8091" s="85" t="s">
        <v>38</v>
      </c>
      <c r="G8091" s="86" t="s">
        <v>8397</v>
      </c>
      <c r="H8091" s="85" t="s">
        <v>260</v>
      </c>
      <c r="I8091" s="85">
        <v>1</v>
      </c>
      <c r="J8091" s="88">
        <v>113191.09772174541</v>
      </c>
      <c r="K8091" s="146">
        <v>318591.44081485143</v>
      </c>
      <c r="L8091" s="147">
        <v>6.729319676313303E-4</v>
      </c>
      <c r="M8091" s="147">
        <v>399545.60741751612</v>
      </c>
      <c r="N8091" s="87">
        <v>1416986.342582932</v>
      </c>
      <c r="O8091" s="88">
        <v>99593.57314259035</v>
      </c>
      <c r="P8091" s="89">
        <v>70.285485575709728</v>
      </c>
    </row>
    <row r="8092" spans="1:16">
      <c r="A8092" s="75" t="s">
        <v>15443</v>
      </c>
      <c r="B8092" s="85">
        <v>8088</v>
      </c>
      <c r="C8092" s="85">
        <v>10255</v>
      </c>
      <c r="D8092" s="85">
        <v>8088</v>
      </c>
      <c r="E8092" s="86" t="s">
        <v>15444</v>
      </c>
      <c r="F8092" s="85" t="s">
        <v>55</v>
      </c>
      <c r="G8092" s="86" t="s">
        <v>8397</v>
      </c>
      <c r="H8092" s="85" t="s">
        <v>260</v>
      </c>
      <c r="I8092" s="85">
        <v>1</v>
      </c>
      <c r="J8092" s="88">
        <v>113191.09772174541</v>
      </c>
      <c r="K8092" s="146">
        <v>318591.44081485143</v>
      </c>
      <c r="L8092" s="147">
        <v>6.729319676313303E-4</v>
      </c>
      <c r="M8092" s="147">
        <v>399545.60741751612</v>
      </c>
      <c r="N8092" s="87">
        <v>1416986.342582932</v>
      </c>
      <c r="O8092" s="88">
        <v>99593.57314259035</v>
      </c>
      <c r="P8092" s="89">
        <v>70.285485575709728</v>
      </c>
    </row>
    <row r="8093" spans="1:16">
      <c r="A8093" s="75" t="s">
        <v>8399</v>
      </c>
      <c r="B8093" s="85">
        <v>8089</v>
      </c>
      <c r="C8093" s="85">
        <v>5587</v>
      </c>
      <c r="D8093" s="85">
        <v>8089</v>
      </c>
      <c r="E8093" s="86" t="s">
        <v>8400</v>
      </c>
      <c r="F8093" s="85" t="s">
        <v>32</v>
      </c>
      <c r="G8093" s="86" t="s">
        <v>8401</v>
      </c>
      <c r="H8093" s="85" t="s">
        <v>260</v>
      </c>
      <c r="I8093" s="85">
        <v>1</v>
      </c>
      <c r="J8093" s="88">
        <v>110152.6545023693</v>
      </c>
      <c r="K8093" s="146">
        <v>354088.97168763692</v>
      </c>
      <c r="L8093" s="147">
        <v>6.9435044995580855E-4</v>
      </c>
      <c r="M8093" s="147">
        <v>400383.42112153373</v>
      </c>
      <c r="N8093" s="87">
        <v>1466652.0476698829</v>
      </c>
      <c r="O8093" s="88">
        <v>97592.097553821804</v>
      </c>
      <c r="P8093" s="89">
        <v>66.540729758547371</v>
      </c>
    </row>
    <row r="8094" spans="1:16">
      <c r="A8094" s="75" t="s">
        <v>8402</v>
      </c>
      <c r="B8094" s="85">
        <v>8090</v>
      </c>
      <c r="C8094" s="85">
        <v>5588</v>
      </c>
      <c r="D8094" s="85">
        <v>8090</v>
      </c>
      <c r="E8094" s="86" t="s">
        <v>8400</v>
      </c>
      <c r="F8094" s="85" t="s">
        <v>38</v>
      </c>
      <c r="G8094" s="86" t="s">
        <v>8401</v>
      </c>
      <c r="H8094" s="85" t="s">
        <v>260</v>
      </c>
      <c r="I8094" s="85">
        <v>1</v>
      </c>
      <c r="J8094" s="88">
        <v>132259.81016395919</v>
      </c>
      <c r="K8094" s="146">
        <v>382594.56660836854</v>
      </c>
      <c r="L8094" s="147">
        <v>7.8504281025010985E-4</v>
      </c>
      <c r="M8094" s="147">
        <v>401306.25315873628</v>
      </c>
      <c r="N8094" s="87">
        <v>1652798.6492297009</v>
      </c>
      <c r="O8094" s="88">
        <v>116523.60553209019</v>
      </c>
      <c r="P8094" s="89">
        <v>70.500787005360209</v>
      </c>
    </row>
    <row r="8095" spans="1:16">
      <c r="A8095" s="75" t="s">
        <v>15445</v>
      </c>
      <c r="B8095" s="85">
        <v>8091</v>
      </c>
      <c r="C8095" s="85">
        <v>10256</v>
      </c>
      <c r="D8095" s="85">
        <v>8091</v>
      </c>
      <c r="E8095" s="86" t="s">
        <v>15446</v>
      </c>
      <c r="F8095" s="85" t="s">
        <v>55</v>
      </c>
      <c r="G8095" s="86" t="s">
        <v>8401</v>
      </c>
      <c r="H8095" s="85" t="s">
        <v>260</v>
      </c>
      <c r="I8095" s="85">
        <v>1</v>
      </c>
      <c r="J8095" s="88">
        <v>132073.7368403335</v>
      </c>
      <c r="K8095" s="146">
        <v>382354.63837562688</v>
      </c>
      <c r="L8095" s="147">
        <v>7.8427946334263122E-4</v>
      </c>
      <c r="M8095" s="147">
        <v>401298.48579024512</v>
      </c>
      <c r="N8095" s="87">
        <v>1651231.8752238499</v>
      </c>
      <c r="O8095" s="88">
        <v>116364.26126072909</v>
      </c>
      <c r="P8095" s="89">
        <v>70.471181550413149</v>
      </c>
    </row>
    <row r="8096" spans="1:16">
      <c r="A8096" s="75" t="s">
        <v>8403</v>
      </c>
      <c r="B8096" s="85">
        <v>8092</v>
      </c>
      <c r="C8096" s="85">
        <v>5589</v>
      </c>
      <c r="D8096" s="85">
        <v>8092</v>
      </c>
      <c r="E8096" s="86" t="s">
        <v>8404</v>
      </c>
      <c r="F8096" s="85" t="s">
        <v>32</v>
      </c>
      <c r="G8096" s="86" t="s">
        <v>8405</v>
      </c>
      <c r="H8096" s="85" t="s">
        <v>260</v>
      </c>
      <c r="I8096" s="85">
        <v>1</v>
      </c>
      <c r="J8096" s="88">
        <v>181.14147445268819</v>
      </c>
      <c r="K8096" s="146">
        <v>930.72890809359546</v>
      </c>
      <c r="L8096" s="147">
        <v>2.0744213633246551E-6</v>
      </c>
      <c r="M8096" s="147">
        <v>13.18575486366441</v>
      </c>
      <c r="N8096" s="87">
        <v>2157.207837515818</v>
      </c>
      <c r="O8096" s="88">
        <v>153.5248498718461</v>
      </c>
      <c r="P8096" s="89">
        <v>71.168316377267175</v>
      </c>
    </row>
    <row r="8097" spans="1:16">
      <c r="A8097" s="75" t="s">
        <v>8406</v>
      </c>
      <c r="B8097" s="85">
        <v>8093</v>
      </c>
      <c r="C8097" s="85">
        <v>5590</v>
      </c>
      <c r="D8097" s="85">
        <v>8093</v>
      </c>
      <c r="E8097" s="86" t="s">
        <v>8404</v>
      </c>
      <c r="F8097" s="85" t="s">
        <v>38</v>
      </c>
      <c r="G8097" s="86" t="s">
        <v>8405</v>
      </c>
      <c r="H8097" s="85" t="s">
        <v>260</v>
      </c>
      <c r="I8097" s="85">
        <v>1</v>
      </c>
      <c r="J8097" s="88">
        <v>205.71018388371269</v>
      </c>
      <c r="K8097" s="146">
        <v>964.6405117342556</v>
      </c>
      <c r="L8097" s="147">
        <v>2.184744792979427E-6</v>
      </c>
      <c r="M8097" s="147">
        <v>14.39872784264268</v>
      </c>
      <c r="N8097" s="87">
        <v>2397.7444051754751</v>
      </c>
      <c r="O8097" s="88">
        <v>175.53936051686321</v>
      </c>
      <c r="P8097" s="89">
        <v>73.210205448906734</v>
      </c>
    </row>
    <row r="8098" spans="1:16">
      <c r="A8098" s="75" t="s">
        <v>15447</v>
      </c>
      <c r="B8098" s="85">
        <v>8094</v>
      </c>
      <c r="C8098" s="85">
        <v>10257</v>
      </c>
      <c r="D8098" s="85">
        <v>8094</v>
      </c>
      <c r="E8098" s="86" t="s">
        <v>15448</v>
      </c>
      <c r="F8098" s="85" t="s">
        <v>55</v>
      </c>
      <c r="G8098" s="86" t="s">
        <v>8405</v>
      </c>
      <c r="H8098" s="85" t="s">
        <v>260</v>
      </c>
      <c r="I8098" s="85">
        <v>1</v>
      </c>
      <c r="J8098" s="88">
        <v>205.71018388371269</v>
      </c>
      <c r="K8098" s="146">
        <v>964.6405117342556</v>
      </c>
      <c r="L8098" s="147">
        <v>2.184744792979427E-6</v>
      </c>
      <c r="M8098" s="147">
        <v>14.39872784264268</v>
      </c>
      <c r="N8098" s="87">
        <v>2397.7444051754751</v>
      </c>
      <c r="O8098" s="88">
        <v>175.53936051686321</v>
      </c>
      <c r="P8098" s="89">
        <v>73.210205448906734</v>
      </c>
    </row>
    <row r="8099" spans="1:16">
      <c r="A8099" s="75" t="s">
        <v>8407</v>
      </c>
      <c r="B8099" s="85">
        <v>8095</v>
      </c>
      <c r="C8099" s="85">
        <v>5591</v>
      </c>
      <c r="D8099" s="85">
        <v>8095</v>
      </c>
      <c r="E8099" s="86" t="s">
        <v>8408</v>
      </c>
      <c r="F8099" s="85" t="s">
        <v>32</v>
      </c>
      <c r="G8099" s="86" t="s">
        <v>8409</v>
      </c>
      <c r="H8099" s="85" t="s">
        <v>260</v>
      </c>
      <c r="I8099" s="85">
        <v>1</v>
      </c>
      <c r="J8099" s="88">
        <v>19746.555758644681</v>
      </c>
      <c r="K8099" s="146">
        <v>58456.598648543739</v>
      </c>
      <c r="L8099" s="147">
        <v>1.458043070796308E-4</v>
      </c>
      <c r="M8099" s="147">
        <v>391497.42482048308</v>
      </c>
      <c r="N8099" s="87">
        <v>285714.35856588528</v>
      </c>
      <c r="O8099" s="88">
        <v>17082.167839052319</v>
      </c>
      <c r="P8099" s="89">
        <v>59.787572192012178</v>
      </c>
    </row>
    <row r="8100" spans="1:16">
      <c r="A8100" s="75" t="s">
        <v>8410</v>
      </c>
      <c r="B8100" s="85">
        <v>8096</v>
      </c>
      <c r="C8100" s="85">
        <v>5592</v>
      </c>
      <c r="D8100" s="85">
        <v>8096</v>
      </c>
      <c r="E8100" s="86" t="s">
        <v>8408</v>
      </c>
      <c r="F8100" s="85" t="s">
        <v>38</v>
      </c>
      <c r="G8100" s="86" t="s">
        <v>8409</v>
      </c>
      <c r="H8100" s="85" t="s">
        <v>260</v>
      </c>
      <c r="I8100" s="85">
        <v>1</v>
      </c>
      <c r="J8100" s="88">
        <v>28234.251721878249</v>
      </c>
      <c r="K8100" s="146">
        <v>68781.990607141619</v>
      </c>
      <c r="L8100" s="147">
        <v>1.808107205024788E-4</v>
      </c>
      <c r="M8100" s="147">
        <v>391802.01514448528</v>
      </c>
      <c r="N8100" s="87">
        <v>356284.7045200204</v>
      </c>
      <c r="O8100" s="88">
        <v>23942.481275441191</v>
      </c>
      <c r="P8100" s="89">
        <v>67.200418574510579</v>
      </c>
    </row>
    <row r="8101" spans="1:16">
      <c r="A8101" s="75" t="s">
        <v>15449</v>
      </c>
      <c r="B8101" s="85">
        <v>8097</v>
      </c>
      <c r="C8101" s="85">
        <v>10258</v>
      </c>
      <c r="D8101" s="85">
        <v>8097</v>
      </c>
      <c r="E8101" s="86" t="s">
        <v>15450</v>
      </c>
      <c r="F8101" s="85" t="s">
        <v>55</v>
      </c>
      <c r="G8101" s="86" t="s">
        <v>8409</v>
      </c>
      <c r="H8101" s="85" t="s">
        <v>260</v>
      </c>
      <c r="I8101" s="85">
        <v>1</v>
      </c>
      <c r="J8101" s="88">
        <v>28174.151900735938</v>
      </c>
      <c r="K8101" s="146">
        <v>68708.878397111635</v>
      </c>
      <c r="L8101" s="147">
        <v>1.805628464981957E-4</v>
      </c>
      <c r="M8101" s="147">
        <v>391799.85839616682</v>
      </c>
      <c r="N8101" s="87">
        <v>355785.00882072048</v>
      </c>
      <c r="O8101" s="88">
        <v>23893.904652021462</v>
      </c>
      <c r="P8101" s="89">
        <v>67.158267098492516</v>
      </c>
    </row>
    <row r="8102" spans="1:16">
      <c r="A8102" s="75" t="s">
        <v>8411</v>
      </c>
      <c r="B8102" s="85">
        <v>8098</v>
      </c>
      <c r="C8102" s="85">
        <v>5593</v>
      </c>
      <c r="D8102" s="85">
        <v>8098</v>
      </c>
      <c r="E8102" s="86" t="s">
        <v>8412</v>
      </c>
      <c r="F8102" s="85" t="s">
        <v>55</v>
      </c>
      <c r="G8102" s="86" t="s">
        <v>8413</v>
      </c>
      <c r="H8102" s="85" t="s">
        <v>1</v>
      </c>
      <c r="I8102" s="85">
        <v>1</v>
      </c>
      <c r="J8102" s="88">
        <v>1.1709116751242401</v>
      </c>
      <c r="K8102" s="146">
        <v>2.0124054162121534</v>
      </c>
      <c r="L8102" s="147">
        <v>5.2221333803186566E-9</v>
      </c>
      <c r="M8102" s="147">
        <v>0.10407890845704119</v>
      </c>
      <c r="N8102" s="87">
        <v>15.28669134312026</v>
      </c>
      <c r="O8102" s="88">
        <v>0.91478368517230091</v>
      </c>
      <c r="P8102" s="89">
        <v>59.841836577932682</v>
      </c>
    </row>
    <row r="8103" spans="1:16">
      <c r="A8103" s="75" t="s">
        <v>15451</v>
      </c>
      <c r="B8103" s="85">
        <v>8099</v>
      </c>
      <c r="C8103" s="85">
        <v>10259</v>
      </c>
      <c r="D8103" s="85">
        <v>8099</v>
      </c>
      <c r="E8103" s="86" t="s">
        <v>15452</v>
      </c>
      <c r="F8103" s="85" t="s">
        <v>55</v>
      </c>
      <c r="G8103" s="86" t="s">
        <v>8413</v>
      </c>
      <c r="H8103" s="85" t="s">
        <v>1</v>
      </c>
      <c r="I8103" s="85">
        <v>1</v>
      </c>
      <c r="J8103" s="88">
        <v>1.252684798153993</v>
      </c>
      <c r="K8103" s="146">
        <v>2.1115281666518899</v>
      </c>
      <c r="L8103" s="147">
        <v>5.6269394407396041E-9</v>
      </c>
      <c r="M8103" s="147">
        <v>0.11517441753482351</v>
      </c>
      <c r="N8103" s="87">
        <v>16.512442600694531</v>
      </c>
      <c r="O8103" s="88">
        <v>0.98887717202880832</v>
      </c>
      <c r="P8103" s="89">
        <v>59.886789371017414</v>
      </c>
    </row>
    <row r="8104" spans="1:16">
      <c r="A8104" s="75" t="s">
        <v>8414</v>
      </c>
      <c r="B8104" s="85">
        <v>8100</v>
      </c>
      <c r="C8104" s="85">
        <v>5594</v>
      </c>
      <c r="D8104" s="85">
        <v>8100</v>
      </c>
      <c r="E8104" s="86" t="s">
        <v>8415</v>
      </c>
      <c r="F8104" s="85" t="s">
        <v>32</v>
      </c>
      <c r="G8104" s="86" t="s">
        <v>8416</v>
      </c>
      <c r="H8104" s="85" t="s">
        <v>260</v>
      </c>
      <c r="I8104" s="85">
        <v>1</v>
      </c>
      <c r="J8104" s="88">
        <v>2154.728213828701</v>
      </c>
      <c r="K8104" s="146">
        <v>6532.446859930652</v>
      </c>
      <c r="L8104" s="147">
        <v>1.15762095057547E-5</v>
      </c>
      <c r="M8104" s="147">
        <v>237.22529330810761</v>
      </c>
      <c r="N8104" s="87">
        <v>28330.770444777379</v>
      </c>
      <c r="O8104" s="88">
        <v>1914.871235823528</v>
      </c>
      <c r="P8104" s="89">
        <v>67.589804504470294</v>
      </c>
    </row>
    <row r="8105" spans="1:16">
      <c r="A8105" s="75" t="s">
        <v>8417</v>
      </c>
      <c r="B8105" s="85">
        <v>8101</v>
      </c>
      <c r="C8105" s="85">
        <v>5595</v>
      </c>
      <c r="D8105" s="85">
        <v>8101</v>
      </c>
      <c r="E8105" s="86" t="s">
        <v>8415</v>
      </c>
      <c r="F8105" s="85" t="s">
        <v>38</v>
      </c>
      <c r="G8105" s="86" t="s">
        <v>8416</v>
      </c>
      <c r="H8105" s="85" t="s">
        <v>260</v>
      </c>
      <c r="I8105" s="85">
        <v>1</v>
      </c>
      <c r="J8105" s="88">
        <v>2458.7076756659112</v>
      </c>
      <c r="K8105" s="146">
        <v>6699.3030789441373</v>
      </c>
      <c r="L8105" s="147">
        <v>1.244637428543206E-5</v>
      </c>
      <c r="M8105" s="147">
        <v>231.98068123985141</v>
      </c>
      <c r="N8105" s="87">
        <v>29875.152221962799</v>
      </c>
      <c r="O8105" s="88">
        <v>2181.3718647895362</v>
      </c>
      <c r="P8105" s="89">
        <v>73.01625941794849</v>
      </c>
    </row>
    <row r="8106" spans="1:16">
      <c r="A8106" s="75" t="s">
        <v>15453</v>
      </c>
      <c r="B8106" s="85">
        <v>8102</v>
      </c>
      <c r="C8106" s="85">
        <v>10260</v>
      </c>
      <c r="D8106" s="85">
        <v>8102</v>
      </c>
      <c r="E8106" s="86" t="s">
        <v>15454</v>
      </c>
      <c r="F8106" s="85" t="s">
        <v>55</v>
      </c>
      <c r="G8106" s="86" t="s">
        <v>8416</v>
      </c>
      <c r="H8106" s="85" t="s">
        <v>260</v>
      </c>
      <c r="I8106" s="85">
        <v>1</v>
      </c>
      <c r="J8106" s="88">
        <v>2458.7076756659112</v>
      </c>
      <c r="K8106" s="146">
        <v>6699.3030789441373</v>
      </c>
      <c r="L8106" s="147">
        <v>1.244637428543206E-5</v>
      </c>
      <c r="M8106" s="147">
        <v>231.98068123985141</v>
      </c>
      <c r="N8106" s="87">
        <v>29875.152221962799</v>
      </c>
      <c r="O8106" s="88">
        <v>2181.3718647895362</v>
      </c>
      <c r="P8106" s="89">
        <v>73.01625941794849</v>
      </c>
    </row>
    <row r="8107" spans="1:16">
      <c r="A8107" s="75" t="s">
        <v>8418</v>
      </c>
      <c r="B8107" s="85">
        <v>8103</v>
      </c>
      <c r="C8107" s="85">
        <v>5596</v>
      </c>
      <c r="D8107" s="85">
        <v>8103</v>
      </c>
      <c r="E8107" s="86" t="s">
        <v>8419</v>
      </c>
      <c r="F8107" s="85" t="s">
        <v>32</v>
      </c>
      <c r="G8107" s="86" t="s">
        <v>8420</v>
      </c>
      <c r="H8107" s="85" t="s">
        <v>260</v>
      </c>
      <c r="I8107" s="85">
        <v>1</v>
      </c>
      <c r="J8107" s="88">
        <v>318.09143472950097</v>
      </c>
      <c r="K8107" s="146">
        <v>1150.0959599879793</v>
      </c>
      <c r="L8107" s="147">
        <v>1.5298565764505069E-6</v>
      </c>
      <c r="M8107" s="147">
        <v>37.21655030543937</v>
      </c>
      <c r="N8107" s="87">
        <v>4187.0158937103442</v>
      </c>
      <c r="O8107" s="88">
        <v>282.20418841730549</v>
      </c>
      <c r="P8107" s="89">
        <v>67.399836919947518</v>
      </c>
    </row>
    <row r="8108" spans="1:16">
      <c r="A8108" s="75" t="s">
        <v>8421</v>
      </c>
      <c r="B8108" s="85">
        <v>8104</v>
      </c>
      <c r="C8108" s="85">
        <v>5597</v>
      </c>
      <c r="D8108" s="85">
        <v>8104</v>
      </c>
      <c r="E8108" s="86" t="s">
        <v>8419</v>
      </c>
      <c r="F8108" s="85" t="s">
        <v>38</v>
      </c>
      <c r="G8108" s="86" t="s">
        <v>8420</v>
      </c>
      <c r="H8108" s="85" t="s">
        <v>260</v>
      </c>
      <c r="I8108" s="85">
        <v>1</v>
      </c>
      <c r="J8108" s="88">
        <v>434.40439736797981</v>
      </c>
      <c r="K8108" s="146">
        <v>1288.9029551484505</v>
      </c>
      <c r="L8108" s="147">
        <v>1.9313619882407001E-6</v>
      </c>
      <c r="M8108" s="147">
        <v>39.197860157756033</v>
      </c>
      <c r="N8108" s="87">
        <v>5128.0495430356896</v>
      </c>
      <c r="O8108" s="88">
        <v>384.66264136839868</v>
      </c>
      <c r="P8108" s="89">
        <v>75.011490848562872</v>
      </c>
    </row>
    <row r="8109" spans="1:16">
      <c r="A8109" s="75" t="s">
        <v>15455</v>
      </c>
      <c r="B8109" s="85">
        <v>8105</v>
      </c>
      <c r="C8109" s="85">
        <v>10261</v>
      </c>
      <c r="D8109" s="85">
        <v>8105</v>
      </c>
      <c r="E8109" s="86" t="s">
        <v>15456</v>
      </c>
      <c r="F8109" s="85" t="s">
        <v>32</v>
      </c>
      <c r="G8109" s="86" t="s">
        <v>8420</v>
      </c>
      <c r="H8109" s="85" t="s">
        <v>260</v>
      </c>
      <c r="I8109" s="85">
        <v>1</v>
      </c>
      <c r="J8109" s="88">
        <v>318.63026328712891</v>
      </c>
      <c r="K8109" s="146">
        <v>1150.7045477768013</v>
      </c>
      <c r="L8109" s="147">
        <v>1.5324977983243579E-6</v>
      </c>
      <c r="M8109" s="147">
        <v>37.292681997595288</v>
      </c>
      <c r="N8109" s="87">
        <v>4195.4951929541412</v>
      </c>
      <c r="O8109" s="88">
        <v>282.68642132638718</v>
      </c>
      <c r="P8109" s="89">
        <v>67.378559222550649</v>
      </c>
    </row>
    <row r="8110" spans="1:16">
      <c r="A8110" s="75" t="s">
        <v>15457</v>
      </c>
      <c r="B8110" s="85">
        <v>8106</v>
      </c>
      <c r="C8110" s="85">
        <v>10262</v>
      </c>
      <c r="D8110" s="85">
        <v>8106</v>
      </c>
      <c r="E8110" s="86" t="s">
        <v>15456</v>
      </c>
      <c r="F8110" s="85" t="s">
        <v>38</v>
      </c>
      <c r="G8110" s="86" t="s">
        <v>8420</v>
      </c>
      <c r="H8110" s="85" t="s">
        <v>260</v>
      </c>
      <c r="I8110" s="85">
        <v>1</v>
      </c>
      <c r="J8110" s="88">
        <v>438.95284090119668</v>
      </c>
      <c r="K8110" s="146">
        <v>1294.8374529620378</v>
      </c>
      <c r="L8110" s="147">
        <v>1.9563217822406991E-6</v>
      </c>
      <c r="M8110" s="147">
        <v>39.825592974791142</v>
      </c>
      <c r="N8110" s="87">
        <v>5196.1152596436868</v>
      </c>
      <c r="O8110" s="88">
        <v>388.79443041555288</v>
      </c>
      <c r="P8110" s="89">
        <v>74.824058164216638</v>
      </c>
    </row>
    <row r="8111" spans="1:16">
      <c r="A8111" s="75" t="s">
        <v>8422</v>
      </c>
      <c r="B8111" s="85">
        <v>8107</v>
      </c>
      <c r="C8111" s="85">
        <v>5598</v>
      </c>
      <c r="D8111" s="85">
        <v>8107</v>
      </c>
      <c r="E8111" s="86" t="s">
        <v>8423</v>
      </c>
      <c r="F8111" s="85" t="s">
        <v>32</v>
      </c>
      <c r="G8111" s="86" t="s">
        <v>8424</v>
      </c>
      <c r="H8111" s="85" t="s">
        <v>260</v>
      </c>
      <c r="I8111" s="85">
        <v>1</v>
      </c>
      <c r="J8111" s="88">
        <v>2888.4961175327089</v>
      </c>
      <c r="K8111" s="146">
        <v>10178.76472093622</v>
      </c>
      <c r="L8111" s="147">
        <v>1.7928068730130591E-5</v>
      </c>
      <c r="M8111" s="147">
        <v>322.14937028618618</v>
      </c>
      <c r="N8111" s="87">
        <v>36819.219928293409</v>
      </c>
      <c r="O8111" s="88">
        <v>2562.4905859270789</v>
      </c>
      <c r="P8111" s="89">
        <v>69.596547425980503</v>
      </c>
    </row>
    <row r="8112" spans="1:16">
      <c r="A8112" s="75" t="s">
        <v>8425</v>
      </c>
      <c r="B8112" s="85">
        <v>8108</v>
      </c>
      <c r="C8112" s="85">
        <v>5599</v>
      </c>
      <c r="D8112" s="85">
        <v>8108</v>
      </c>
      <c r="E8112" s="86" t="s">
        <v>8423</v>
      </c>
      <c r="F8112" s="85" t="s">
        <v>38</v>
      </c>
      <c r="G8112" s="86" t="s">
        <v>8424</v>
      </c>
      <c r="H8112" s="85" t="s">
        <v>260</v>
      </c>
      <c r="I8112" s="85">
        <v>1</v>
      </c>
      <c r="J8112" s="88">
        <v>3537.7121644101712</v>
      </c>
      <c r="K8112" s="146">
        <v>11084.366055254066</v>
      </c>
      <c r="L8112" s="147">
        <v>2.0625542714524051E-5</v>
      </c>
      <c r="M8112" s="147">
        <v>343.75495279671998</v>
      </c>
      <c r="N8112" s="87">
        <v>42815.255999827277</v>
      </c>
      <c r="O8112" s="88">
        <v>3123.4899387650798</v>
      </c>
      <c r="P8112" s="89">
        <v>72.952732987925629</v>
      </c>
    </row>
    <row r="8113" spans="1:16">
      <c r="A8113" s="75" t="s">
        <v>15458</v>
      </c>
      <c r="B8113" s="85">
        <v>8109</v>
      </c>
      <c r="C8113" s="85">
        <v>10263</v>
      </c>
      <c r="D8113" s="85">
        <v>8109</v>
      </c>
      <c r="E8113" s="86" t="s">
        <v>15459</v>
      </c>
      <c r="F8113" s="85" t="s">
        <v>55</v>
      </c>
      <c r="G8113" s="86" t="s">
        <v>8424</v>
      </c>
      <c r="H8113" s="85" t="s">
        <v>260</v>
      </c>
      <c r="I8113" s="85">
        <v>1</v>
      </c>
      <c r="J8113" s="88">
        <v>3532.2477872400959</v>
      </c>
      <c r="K8113" s="146">
        <v>11076.743712460415</v>
      </c>
      <c r="L8113" s="147">
        <v>2.060283838469719E-5</v>
      </c>
      <c r="M8113" s="147">
        <v>343.57310108127871</v>
      </c>
      <c r="N8113" s="87">
        <v>42764.788050401497</v>
      </c>
      <c r="O8113" s="88">
        <v>3118.7680714131898</v>
      </c>
      <c r="P8113" s="89">
        <v>72.928411751684322</v>
      </c>
    </row>
    <row r="8114" spans="1:16">
      <c r="A8114" s="75" t="s">
        <v>8426</v>
      </c>
      <c r="B8114" s="85">
        <v>8110</v>
      </c>
      <c r="C8114" s="85">
        <v>5600</v>
      </c>
      <c r="D8114" s="85">
        <v>8110</v>
      </c>
      <c r="E8114" s="86" t="s">
        <v>8427</v>
      </c>
      <c r="F8114" s="85" t="s">
        <v>32</v>
      </c>
      <c r="G8114" s="86" t="s">
        <v>8428</v>
      </c>
      <c r="H8114" s="85" t="s">
        <v>260</v>
      </c>
      <c r="I8114" s="85">
        <v>1</v>
      </c>
      <c r="J8114" s="88">
        <v>1406.8896019640461</v>
      </c>
      <c r="K8114" s="146">
        <v>4916.7184165999679</v>
      </c>
      <c r="L8114" s="147">
        <v>9.6412911896719127E-6</v>
      </c>
      <c r="M8114" s="147">
        <v>157.35861056754669</v>
      </c>
      <c r="N8114" s="87">
        <v>18683.578246193661</v>
      </c>
      <c r="O8114" s="88">
        <v>1244.2572172164239</v>
      </c>
      <c r="P8114" s="89">
        <v>66.596301887188659</v>
      </c>
    </row>
    <row r="8115" spans="1:16">
      <c r="A8115" s="75" t="s">
        <v>8429</v>
      </c>
      <c r="B8115" s="85">
        <v>8111</v>
      </c>
      <c r="C8115" s="85">
        <v>5601</v>
      </c>
      <c r="D8115" s="85">
        <v>8111</v>
      </c>
      <c r="E8115" s="86" t="s">
        <v>8427</v>
      </c>
      <c r="F8115" s="85" t="s">
        <v>38</v>
      </c>
      <c r="G8115" s="86" t="s">
        <v>8428</v>
      </c>
      <c r="H8115" s="85" t="s">
        <v>260</v>
      </c>
      <c r="I8115" s="85">
        <v>1</v>
      </c>
      <c r="J8115" s="88">
        <v>1856.0970262001499</v>
      </c>
      <c r="K8115" s="146">
        <v>5546.6821563202066</v>
      </c>
      <c r="L8115" s="147">
        <v>1.1484233634795899E-5</v>
      </c>
      <c r="M8115" s="147">
        <v>170.43725042320619</v>
      </c>
      <c r="N8115" s="87">
        <v>22765.802018622981</v>
      </c>
      <c r="O8115" s="88">
        <v>1630.2507061637959</v>
      </c>
      <c r="P8115" s="89">
        <v>71.609632062609137</v>
      </c>
    </row>
    <row r="8116" spans="1:16">
      <c r="A8116" s="75" t="s">
        <v>15460</v>
      </c>
      <c r="B8116" s="85">
        <v>8112</v>
      </c>
      <c r="C8116" s="85">
        <v>10264</v>
      </c>
      <c r="D8116" s="85">
        <v>8112</v>
      </c>
      <c r="E8116" s="86" t="s">
        <v>15461</v>
      </c>
      <c r="F8116" s="85" t="s">
        <v>55</v>
      </c>
      <c r="G8116" s="86" t="s">
        <v>8428</v>
      </c>
      <c r="H8116" s="85" t="s">
        <v>260</v>
      </c>
      <c r="I8116" s="85">
        <v>1</v>
      </c>
      <c r="J8116" s="88">
        <v>1852.3160987177971</v>
      </c>
      <c r="K8116" s="146">
        <v>5541.3798236162402</v>
      </c>
      <c r="L8116" s="147">
        <v>1.146872179914223E-5</v>
      </c>
      <c r="M8116" s="147">
        <v>170.32716900826509</v>
      </c>
      <c r="N8116" s="87">
        <v>22731.44240830146</v>
      </c>
      <c r="O8116" s="88">
        <v>1627.001843140544</v>
      </c>
      <c r="P8116" s="89">
        <v>71.574949530979495</v>
      </c>
    </row>
    <row r="8117" spans="1:16">
      <c r="A8117" s="75" t="s">
        <v>8430</v>
      </c>
      <c r="B8117" s="85">
        <v>8113</v>
      </c>
      <c r="C8117" s="85">
        <v>5602</v>
      </c>
      <c r="D8117" s="85">
        <v>8113</v>
      </c>
      <c r="E8117" s="86" t="s">
        <v>8431</v>
      </c>
      <c r="F8117" s="85" t="s">
        <v>32</v>
      </c>
      <c r="G8117" s="86" t="s">
        <v>8432</v>
      </c>
      <c r="H8117" s="85" t="s">
        <v>260</v>
      </c>
      <c r="I8117" s="85">
        <v>1</v>
      </c>
      <c r="J8117" s="88">
        <v>278.63484470985799</v>
      </c>
      <c r="K8117" s="146">
        <v>897.83153446960023</v>
      </c>
      <c r="L8117" s="147">
        <v>1.608626639815019E-6</v>
      </c>
      <c r="M8117" s="147">
        <v>31.01910458194121</v>
      </c>
      <c r="N8117" s="87">
        <v>3592.6668907798748</v>
      </c>
      <c r="O8117" s="88">
        <v>248.05749987866159</v>
      </c>
      <c r="P8117" s="89">
        <v>69.045505030057143</v>
      </c>
    </row>
    <row r="8118" spans="1:16">
      <c r="A8118" s="75" t="s">
        <v>8433</v>
      </c>
      <c r="B8118" s="85">
        <v>8114</v>
      </c>
      <c r="C8118" s="85">
        <v>5603</v>
      </c>
      <c r="D8118" s="85">
        <v>8114</v>
      </c>
      <c r="E8118" s="86" t="s">
        <v>8431</v>
      </c>
      <c r="F8118" s="85" t="s">
        <v>38</v>
      </c>
      <c r="G8118" s="86" t="s">
        <v>8432</v>
      </c>
      <c r="H8118" s="85" t="s">
        <v>260</v>
      </c>
      <c r="I8118" s="85">
        <v>1</v>
      </c>
      <c r="J8118" s="88">
        <v>402.25727938268392</v>
      </c>
      <c r="K8118" s="146">
        <v>1050.2779089471226</v>
      </c>
      <c r="L8118" s="147">
        <v>2.0813957712449159E-6</v>
      </c>
      <c r="M8118" s="147">
        <v>33.635717581955909</v>
      </c>
      <c r="N8118" s="87">
        <v>4619.916897970129</v>
      </c>
      <c r="O8118" s="88">
        <v>357.48147710567503</v>
      </c>
      <c r="P8118" s="89">
        <v>77.378334935579275</v>
      </c>
    </row>
    <row r="8119" spans="1:16">
      <c r="A8119" s="75" t="s">
        <v>15462</v>
      </c>
      <c r="B8119" s="85">
        <v>8115</v>
      </c>
      <c r="C8119" s="85">
        <v>10265</v>
      </c>
      <c r="D8119" s="85">
        <v>8115</v>
      </c>
      <c r="E8119" s="86" t="s">
        <v>15463</v>
      </c>
      <c r="F8119" s="85" t="s">
        <v>55</v>
      </c>
      <c r="G8119" s="86" t="s">
        <v>8432</v>
      </c>
      <c r="H8119" s="85" t="s">
        <v>260</v>
      </c>
      <c r="I8119" s="85">
        <v>1</v>
      </c>
      <c r="J8119" s="88">
        <v>401.21676349743382</v>
      </c>
      <c r="K8119" s="146">
        <v>1048.9947852591572</v>
      </c>
      <c r="L8119" s="147">
        <v>2.0774165275695171E-6</v>
      </c>
      <c r="M8119" s="147">
        <v>33.613693849780823</v>
      </c>
      <c r="N8119" s="87">
        <v>4611.2706522184326</v>
      </c>
      <c r="O8119" s="88">
        <v>356.5604680118704</v>
      </c>
      <c r="P8119" s="89">
        <v>77.323691213035389</v>
      </c>
    </row>
    <row r="8120" spans="1:16">
      <c r="A8120" s="75" t="s">
        <v>8434</v>
      </c>
      <c r="B8120" s="85">
        <v>8116</v>
      </c>
      <c r="C8120" s="85">
        <v>5604</v>
      </c>
      <c r="D8120" s="85">
        <v>8116</v>
      </c>
      <c r="E8120" s="86" t="s">
        <v>8435</v>
      </c>
      <c r="F8120" s="85" t="s">
        <v>32</v>
      </c>
      <c r="G8120" s="86" t="s">
        <v>8436</v>
      </c>
      <c r="H8120" s="85" t="s">
        <v>260</v>
      </c>
      <c r="I8120" s="85">
        <v>1</v>
      </c>
      <c r="J8120" s="88">
        <v>2888.4961175327089</v>
      </c>
      <c r="K8120" s="146">
        <v>10178.76472093622</v>
      </c>
      <c r="L8120" s="147">
        <v>1.724766873013059E-5</v>
      </c>
      <c r="M8120" s="147">
        <v>322.14937028618618</v>
      </c>
      <c r="N8120" s="87">
        <v>36819.219928293409</v>
      </c>
      <c r="O8120" s="88">
        <v>2562.4905859270789</v>
      </c>
      <c r="P8120" s="89">
        <v>69.596547425980503</v>
      </c>
    </row>
    <row r="8121" spans="1:16">
      <c r="A8121" s="75" t="s">
        <v>8437</v>
      </c>
      <c r="B8121" s="85">
        <v>8117</v>
      </c>
      <c r="C8121" s="85">
        <v>5605</v>
      </c>
      <c r="D8121" s="85">
        <v>8117</v>
      </c>
      <c r="E8121" s="86" t="s">
        <v>8435</v>
      </c>
      <c r="F8121" s="85" t="s">
        <v>38</v>
      </c>
      <c r="G8121" s="86" t="s">
        <v>8436</v>
      </c>
      <c r="H8121" s="85" t="s">
        <v>260</v>
      </c>
      <c r="I8121" s="85">
        <v>1</v>
      </c>
      <c r="J8121" s="88">
        <v>3537.7121644101712</v>
      </c>
      <c r="K8121" s="146">
        <v>11084.366055254066</v>
      </c>
      <c r="L8121" s="147">
        <v>1.9945142714524039E-5</v>
      </c>
      <c r="M8121" s="147">
        <v>343.75495279671998</v>
      </c>
      <c r="N8121" s="87">
        <v>42815.255999827277</v>
      </c>
      <c r="O8121" s="88">
        <v>3123.4899387650798</v>
      </c>
      <c r="P8121" s="89">
        <v>72.952732987925629</v>
      </c>
    </row>
    <row r="8122" spans="1:16">
      <c r="A8122" s="75" t="s">
        <v>15464</v>
      </c>
      <c r="B8122" s="85">
        <v>8118</v>
      </c>
      <c r="C8122" s="85">
        <v>10266</v>
      </c>
      <c r="D8122" s="85">
        <v>8118</v>
      </c>
      <c r="E8122" s="86" t="s">
        <v>15465</v>
      </c>
      <c r="F8122" s="85" t="s">
        <v>55</v>
      </c>
      <c r="G8122" s="86" t="s">
        <v>8436</v>
      </c>
      <c r="H8122" s="85" t="s">
        <v>260</v>
      </c>
      <c r="I8122" s="85">
        <v>1</v>
      </c>
      <c r="J8122" s="88">
        <v>3532.2477872400968</v>
      </c>
      <c r="K8122" s="146">
        <v>11076.74371246042</v>
      </c>
      <c r="L8122" s="147">
        <v>1.9922438384697199E-5</v>
      </c>
      <c r="M8122" s="147">
        <v>343.57310108127871</v>
      </c>
      <c r="N8122" s="87">
        <v>42764.788050401512</v>
      </c>
      <c r="O8122" s="88">
        <v>3118.7680714131911</v>
      </c>
      <c r="P8122" s="89">
        <v>72.928411751684322</v>
      </c>
    </row>
    <row r="8123" spans="1:16">
      <c r="A8123" s="75" t="s">
        <v>8438</v>
      </c>
      <c r="B8123" s="85">
        <v>8119</v>
      </c>
      <c r="C8123" s="85">
        <v>5606</v>
      </c>
      <c r="D8123" s="85">
        <v>8119</v>
      </c>
      <c r="E8123" s="86" t="s">
        <v>8439</v>
      </c>
      <c r="F8123" s="85" t="s">
        <v>32</v>
      </c>
      <c r="G8123" s="86" t="s">
        <v>8440</v>
      </c>
      <c r="H8123" s="85" t="s">
        <v>260</v>
      </c>
      <c r="I8123" s="85">
        <v>1</v>
      </c>
      <c r="J8123" s="88">
        <v>1406.8896019640461</v>
      </c>
      <c r="K8123" s="146">
        <v>4916.7184165999679</v>
      </c>
      <c r="L8123" s="147">
        <v>9.207131189671907E-6</v>
      </c>
      <c r="M8123" s="147">
        <v>157.35861056754669</v>
      </c>
      <c r="N8123" s="87">
        <v>18683.578246193661</v>
      </c>
      <c r="O8123" s="88">
        <v>1244.2572172164239</v>
      </c>
      <c r="P8123" s="89">
        <v>66.596301887188659</v>
      </c>
    </row>
    <row r="8124" spans="1:16">
      <c r="A8124" s="75" t="s">
        <v>8441</v>
      </c>
      <c r="B8124" s="85">
        <v>8120</v>
      </c>
      <c r="C8124" s="85">
        <v>5607</v>
      </c>
      <c r="D8124" s="85">
        <v>8120</v>
      </c>
      <c r="E8124" s="86" t="s">
        <v>8439</v>
      </c>
      <c r="F8124" s="85" t="s">
        <v>38</v>
      </c>
      <c r="G8124" s="86" t="s">
        <v>8440</v>
      </c>
      <c r="H8124" s="85" t="s">
        <v>260</v>
      </c>
      <c r="I8124" s="85">
        <v>1</v>
      </c>
      <c r="J8124" s="88">
        <v>1856.0970262001499</v>
      </c>
      <c r="K8124" s="146">
        <v>5546.6821563202066</v>
      </c>
      <c r="L8124" s="147">
        <v>1.10500736347959E-5</v>
      </c>
      <c r="M8124" s="147">
        <v>170.43725042320619</v>
      </c>
      <c r="N8124" s="87">
        <v>22765.802018622981</v>
      </c>
      <c r="O8124" s="88">
        <v>1630.2507061637959</v>
      </c>
      <c r="P8124" s="89">
        <v>71.609632062609137</v>
      </c>
    </row>
    <row r="8125" spans="1:16">
      <c r="A8125" s="75" t="s">
        <v>15466</v>
      </c>
      <c r="B8125" s="85">
        <v>8121</v>
      </c>
      <c r="C8125" s="85">
        <v>10267</v>
      </c>
      <c r="D8125" s="85">
        <v>8121</v>
      </c>
      <c r="E8125" s="86" t="s">
        <v>15467</v>
      </c>
      <c r="F8125" s="85" t="s">
        <v>55</v>
      </c>
      <c r="G8125" s="86" t="s">
        <v>8440</v>
      </c>
      <c r="H8125" s="85" t="s">
        <v>260</v>
      </c>
      <c r="I8125" s="85">
        <v>1</v>
      </c>
      <c r="J8125" s="88">
        <v>1852.3160987177971</v>
      </c>
      <c r="K8125" s="146">
        <v>5541.3798236162402</v>
      </c>
      <c r="L8125" s="147">
        <v>1.1034561799142231E-5</v>
      </c>
      <c r="M8125" s="147">
        <v>170.32716900826509</v>
      </c>
      <c r="N8125" s="87">
        <v>22731.44240830146</v>
      </c>
      <c r="O8125" s="88">
        <v>1627.001843140544</v>
      </c>
      <c r="P8125" s="89">
        <v>71.574949530979495</v>
      </c>
    </row>
    <row r="8126" spans="1:16">
      <c r="A8126" s="75" t="s">
        <v>8442</v>
      </c>
      <c r="B8126" s="85">
        <v>8122</v>
      </c>
      <c r="C8126" s="85">
        <v>5608</v>
      </c>
      <c r="D8126" s="85">
        <v>8122</v>
      </c>
      <c r="E8126" s="86" t="s">
        <v>8443</v>
      </c>
      <c r="F8126" s="85" t="s">
        <v>32</v>
      </c>
      <c r="G8126" s="86" t="s">
        <v>8444</v>
      </c>
      <c r="H8126" s="85" t="s">
        <v>260</v>
      </c>
      <c r="I8126" s="85">
        <v>1</v>
      </c>
      <c r="J8126" s="88">
        <v>279.23209757147441</v>
      </c>
      <c r="K8126" s="146">
        <v>907.55514282073648</v>
      </c>
      <c r="L8126" s="147">
        <v>1.5792282218853621E-6</v>
      </c>
      <c r="M8126" s="147">
        <v>31.097733158081741</v>
      </c>
      <c r="N8126" s="87">
        <v>3601.2644949351852</v>
      </c>
      <c r="O8126" s="88">
        <v>248.59170215566061</v>
      </c>
      <c r="P8126" s="89">
        <v>69.029004258165358</v>
      </c>
    </row>
    <row r="8127" spans="1:16">
      <c r="A8127" s="75" t="s">
        <v>8445</v>
      </c>
      <c r="B8127" s="85">
        <v>8123</v>
      </c>
      <c r="C8127" s="85">
        <v>5609</v>
      </c>
      <c r="D8127" s="85">
        <v>8123</v>
      </c>
      <c r="E8127" s="86" t="s">
        <v>8443</v>
      </c>
      <c r="F8127" s="85" t="s">
        <v>38</v>
      </c>
      <c r="G8127" s="86" t="s">
        <v>8444</v>
      </c>
      <c r="H8127" s="85" t="s">
        <v>260</v>
      </c>
      <c r="I8127" s="85">
        <v>1</v>
      </c>
      <c r="J8127" s="88">
        <v>402.63010634298661</v>
      </c>
      <c r="K8127" s="146">
        <v>1050.9588007542595</v>
      </c>
      <c r="L8127" s="147">
        <v>2.0067333644173612E-6</v>
      </c>
      <c r="M8127" s="147">
        <v>33.687095411139218</v>
      </c>
      <c r="N8127" s="87">
        <v>4625.6275051164548</v>
      </c>
      <c r="O8127" s="88">
        <v>357.81831003004959</v>
      </c>
      <c r="P8127" s="89">
        <v>77.355625725215234</v>
      </c>
    </row>
    <row r="8128" spans="1:16">
      <c r="A8128" s="75" t="s">
        <v>15468</v>
      </c>
      <c r="B8128" s="85">
        <v>8124</v>
      </c>
      <c r="C8128" s="85">
        <v>10268</v>
      </c>
      <c r="D8128" s="85">
        <v>8124</v>
      </c>
      <c r="E8128" s="86" t="s">
        <v>15469</v>
      </c>
      <c r="F8128" s="85" t="s">
        <v>55</v>
      </c>
      <c r="G8128" s="86" t="s">
        <v>8444</v>
      </c>
      <c r="H8128" s="85" t="s">
        <v>260</v>
      </c>
      <c r="I8128" s="85">
        <v>1</v>
      </c>
      <c r="J8128" s="88">
        <v>401.59147942486442</v>
      </c>
      <c r="K8128" s="146">
        <v>1049.7517885765947</v>
      </c>
      <c r="L8128" s="147">
        <v>2.003135102556493E-6</v>
      </c>
      <c r="M8128" s="147">
        <v>33.665301045382712</v>
      </c>
      <c r="N8128" s="87">
        <v>4617.0055588881978</v>
      </c>
      <c r="O8128" s="88">
        <v>356.89896217149891</v>
      </c>
      <c r="P8128" s="89">
        <v>77.300960031211716</v>
      </c>
    </row>
    <row r="8129" spans="1:16">
      <c r="A8129" s="75" t="s">
        <v>8446</v>
      </c>
      <c r="B8129" s="85">
        <v>8125</v>
      </c>
      <c r="C8129" s="85">
        <v>5610</v>
      </c>
      <c r="D8129" s="85">
        <v>8125</v>
      </c>
      <c r="E8129" s="86" t="s">
        <v>8447</v>
      </c>
      <c r="F8129" s="85" t="s">
        <v>32</v>
      </c>
      <c r="G8129" s="86" t="s">
        <v>8448</v>
      </c>
      <c r="H8129" s="85" t="s">
        <v>260</v>
      </c>
      <c r="I8129" s="85">
        <v>1</v>
      </c>
      <c r="J8129" s="88">
        <v>2888.4961175327089</v>
      </c>
      <c r="K8129" s="146">
        <v>10178.76472093622</v>
      </c>
      <c r="L8129" s="147">
        <v>1.821966873013059E-5</v>
      </c>
      <c r="M8129" s="147">
        <v>322.14937028618618</v>
      </c>
      <c r="N8129" s="87">
        <v>36819.219928293409</v>
      </c>
      <c r="O8129" s="88">
        <v>2562.4905859270789</v>
      </c>
      <c r="P8129" s="89">
        <v>69.596547425980503</v>
      </c>
    </row>
    <row r="8130" spans="1:16">
      <c r="A8130" s="75" t="s">
        <v>8449</v>
      </c>
      <c r="B8130" s="85">
        <v>8126</v>
      </c>
      <c r="C8130" s="85">
        <v>5611</v>
      </c>
      <c r="D8130" s="85">
        <v>8126</v>
      </c>
      <c r="E8130" s="86" t="s">
        <v>8447</v>
      </c>
      <c r="F8130" s="85" t="s">
        <v>38</v>
      </c>
      <c r="G8130" s="86" t="s">
        <v>8448</v>
      </c>
      <c r="H8130" s="85" t="s">
        <v>260</v>
      </c>
      <c r="I8130" s="85">
        <v>1</v>
      </c>
      <c r="J8130" s="88">
        <v>3537.7121644101712</v>
      </c>
      <c r="K8130" s="146">
        <v>11084.366055254066</v>
      </c>
      <c r="L8130" s="147">
        <v>2.091714271452404E-5</v>
      </c>
      <c r="M8130" s="147">
        <v>343.75495279671998</v>
      </c>
      <c r="N8130" s="87">
        <v>42815.255999827277</v>
      </c>
      <c r="O8130" s="88">
        <v>3123.4899387650798</v>
      </c>
      <c r="P8130" s="89">
        <v>72.952732987925629</v>
      </c>
    </row>
    <row r="8131" spans="1:16">
      <c r="A8131" s="75" t="s">
        <v>15470</v>
      </c>
      <c r="B8131" s="85">
        <v>8127</v>
      </c>
      <c r="C8131" s="85">
        <v>10269</v>
      </c>
      <c r="D8131" s="85">
        <v>8127</v>
      </c>
      <c r="E8131" s="86" t="s">
        <v>15471</v>
      </c>
      <c r="F8131" s="85" t="s">
        <v>55</v>
      </c>
      <c r="G8131" s="86" t="s">
        <v>8448</v>
      </c>
      <c r="H8131" s="85" t="s">
        <v>260</v>
      </c>
      <c r="I8131" s="85">
        <v>1</v>
      </c>
      <c r="J8131" s="88">
        <v>3532.2477872400968</v>
      </c>
      <c r="K8131" s="146">
        <v>11076.74371246042</v>
      </c>
      <c r="L8131" s="147">
        <v>2.0894438384697189E-5</v>
      </c>
      <c r="M8131" s="147">
        <v>343.57310108127871</v>
      </c>
      <c r="N8131" s="87">
        <v>42764.788050401512</v>
      </c>
      <c r="O8131" s="88">
        <v>3118.7680714131911</v>
      </c>
      <c r="P8131" s="89">
        <v>72.928411751684322</v>
      </c>
    </row>
    <row r="8132" spans="1:16">
      <c r="A8132" s="75" t="s">
        <v>8450</v>
      </c>
      <c r="B8132" s="85">
        <v>8128</v>
      </c>
      <c r="C8132" s="85">
        <v>5612</v>
      </c>
      <c r="D8132" s="85">
        <v>8128</v>
      </c>
      <c r="E8132" s="86" t="s">
        <v>8451</v>
      </c>
      <c r="F8132" s="85" t="s">
        <v>32</v>
      </c>
      <c r="G8132" s="86" t="s">
        <v>8452</v>
      </c>
      <c r="H8132" s="85" t="s">
        <v>260</v>
      </c>
      <c r="I8132" s="85">
        <v>1</v>
      </c>
      <c r="J8132" s="88">
        <v>1406.8896019640461</v>
      </c>
      <c r="K8132" s="146">
        <v>4916.7184165999679</v>
      </c>
      <c r="L8132" s="147">
        <v>9.7903311896719136E-6</v>
      </c>
      <c r="M8132" s="147">
        <v>157.35861056754669</v>
      </c>
      <c r="N8132" s="87">
        <v>18683.578246193661</v>
      </c>
      <c r="O8132" s="88">
        <v>1244.2572172164239</v>
      </c>
      <c r="P8132" s="89">
        <v>66.596301887188659</v>
      </c>
    </row>
    <row r="8133" spans="1:16">
      <c r="A8133" s="75" t="s">
        <v>8453</v>
      </c>
      <c r="B8133" s="85">
        <v>8129</v>
      </c>
      <c r="C8133" s="85">
        <v>5613</v>
      </c>
      <c r="D8133" s="85">
        <v>8129</v>
      </c>
      <c r="E8133" s="86" t="s">
        <v>8451</v>
      </c>
      <c r="F8133" s="85" t="s">
        <v>38</v>
      </c>
      <c r="G8133" s="86" t="s">
        <v>8452</v>
      </c>
      <c r="H8133" s="85" t="s">
        <v>260</v>
      </c>
      <c r="I8133" s="85">
        <v>1</v>
      </c>
      <c r="J8133" s="88">
        <v>1856.0970262001499</v>
      </c>
      <c r="K8133" s="146">
        <v>5546.6821563202066</v>
      </c>
      <c r="L8133" s="147">
        <v>1.16332736347959E-5</v>
      </c>
      <c r="M8133" s="147">
        <v>170.43725042320619</v>
      </c>
      <c r="N8133" s="87">
        <v>22765.802018622981</v>
      </c>
      <c r="O8133" s="88">
        <v>1630.2507061637959</v>
      </c>
      <c r="P8133" s="89">
        <v>71.609632062609137</v>
      </c>
    </row>
    <row r="8134" spans="1:16">
      <c r="A8134" s="75" t="s">
        <v>15472</v>
      </c>
      <c r="B8134" s="85">
        <v>8130</v>
      </c>
      <c r="C8134" s="85">
        <v>10270</v>
      </c>
      <c r="D8134" s="85">
        <v>8130</v>
      </c>
      <c r="E8134" s="86" t="s">
        <v>15473</v>
      </c>
      <c r="F8134" s="85" t="s">
        <v>55</v>
      </c>
      <c r="G8134" s="86" t="s">
        <v>8452</v>
      </c>
      <c r="H8134" s="85" t="s">
        <v>260</v>
      </c>
      <c r="I8134" s="85">
        <v>1</v>
      </c>
      <c r="J8134" s="88">
        <v>1852.3160987177971</v>
      </c>
      <c r="K8134" s="146">
        <v>5541.3798236162402</v>
      </c>
      <c r="L8134" s="147">
        <v>1.161776179914223E-5</v>
      </c>
      <c r="M8134" s="147">
        <v>170.32716900826509</v>
      </c>
      <c r="N8134" s="87">
        <v>22731.44240830146</v>
      </c>
      <c r="O8134" s="88">
        <v>1627.001843140544</v>
      </c>
      <c r="P8134" s="89">
        <v>71.574949530979495</v>
      </c>
    </row>
    <row r="8135" spans="1:16">
      <c r="A8135" s="75" t="s">
        <v>8454</v>
      </c>
      <c r="B8135" s="85">
        <v>8131</v>
      </c>
      <c r="C8135" s="85">
        <v>5614</v>
      </c>
      <c r="D8135" s="85">
        <v>8131</v>
      </c>
      <c r="E8135" s="86" t="s">
        <v>8455</v>
      </c>
      <c r="F8135" s="85" t="s">
        <v>32</v>
      </c>
      <c r="G8135" s="86" t="s">
        <v>8456</v>
      </c>
      <c r="H8135" s="85" t="s">
        <v>260</v>
      </c>
      <c r="I8135" s="85">
        <v>1</v>
      </c>
      <c r="J8135" s="88">
        <v>278.63484470985799</v>
      </c>
      <c r="K8135" s="146">
        <v>897.83153446960023</v>
      </c>
      <c r="L8135" s="147">
        <v>1.647506639815018E-6</v>
      </c>
      <c r="M8135" s="147">
        <v>31.01910458194121</v>
      </c>
      <c r="N8135" s="87">
        <v>3592.6668907798762</v>
      </c>
      <c r="O8135" s="88">
        <v>248.05749987866159</v>
      </c>
      <c r="P8135" s="89">
        <v>69.045505030057114</v>
      </c>
    </row>
    <row r="8136" spans="1:16">
      <c r="A8136" s="75" t="s">
        <v>8457</v>
      </c>
      <c r="B8136" s="85">
        <v>8132</v>
      </c>
      <c r="C8136" s="85">
        <v>5615</v>
      </c>
      <c r="D8136" s="85">
        <v>8132</v>
      </c>
      <c r="E8136" s="86" t="s">
        <v>8455</v>
      </c>
      <c r="F8136" s="85" t="s">
        <v>38</v>
      </c>
      <c r="G8136" s="86" t="s">
        <v>8456</v>
      </c>
      <c r="H8136" s="85" t="s">
        <v>260</v>
      </c>
      <c r="I8136" s="85">
        <v>1</v>
      </c>
      <c r="J8136" s="88">
        <v>402.25727938268392</v>
      </c>
      <c r="K8136" s="146">
        <v>1050.2779089471226</v>
      </c>
      <c r="L8136" s="147">
        <v>2.1202757712449159E-6</v>
      </c>
      <c r="M8136" s="147">
        <v>33.635717581955909</v>
      </c>
      <c r="N8136" s="87">
        <v>4619.916897970129</v>
      </c>
      <c r="O8136" s="88">
        <v>357.48147710567503</v>
      </c>
      <c r="P8136" s="89">
        <v>77.378334935579275</v>
      </c>
    </row>
    <row r="8137" spans="1:16">
      <c r="A8137" s="75" t="s">
        <v>15474</v>
      </c>
      <c r="B8137" s="85">
        <v>8133</v>
      </c>
      <c r="C8137" s="85">
        <v>10271</v>
      </c>
      <c r="D8137" s="85">
        <v>8133</v>
      </c>
      <c r="E8137" s="86" t="s">
        <v>15475</v>
      </c>
      <c r="F8137" s="85" t="s">
        <v>55</v>
      </c>
      <c r="G8137" s="86" t="s">
        <v>8456</v>
      </c>
      <c r="H8137" s="85" t="s">
        <v>260</v>
      </c>
      <c r="I8137" s="85">
        <v>1</v>
      </c>
      <c r="J8137" s="88">
        <v>401.21676349743382</v>
      </c>
      <c r="K8137" s="146">
        <v>1048.9947852591572</v>
      </c>
      <c r="L8137" s="147">
        <v>2.1162965275695172E-6</v>
      </c>
      <c r="M8137" s="147">
        <v>33.613693849780823</v>
      </c>
      <c r="N8137" s="87">
        <v>4611.2706522184326</v>
      </c>
      <c r="O8137" s="88">
        <v>356.5604680118704</v>
      </c>
      <c r="P8137" s="89">
        <v>77.323691213035389</v>
      </c>
    </row>
    <row r="8138" spans="1:16">
      <c r="A8138" s="75" t="s">
        <v>8458</v>
      </c>
      <c r="B8138" s="85">
        <v>8134</v>
      </c>
      <c r="C8138" s="85">
        <v>5616</v>
      </c>
      <c r="D8138" s="85">
        <v>8134</v>
      </c>
      <c r="E8138" s="86" t="s">
        <v>8459</v>
      </c>
      <c r="F8138" s="85" t="s">
        <v>32</v>
      </c>
      <c r="G8138" s="86" t="s">
        <v>8460</v>
      </c>
      <c r="H8138" s="85" t="s">
        <v>260</v>
      </c>
      <c r="I8138" s="85">
        <v>1</v>
      </c>
      <c r="J8138" s="88">
        <v>2347.9458474371231</v>
      </c>
      <c r="K8138" s="146">
        <v>6159.405308188655</v>
      </c>
      <c r="L8138" s="147">
        <v>1.1741714106026731E-5</v>
      </c>
      <c r="M8138" s="147">
        <v>207.00430086840549</v>
      </c>
      <c r="N8138" s="87">
        <v>24486.45904428147</v>
      </c>
      <c r="O8138" s="88">
        <v>2149.3356216674802</v>
      </c>
      <c r="P8138" s="89">
        <v>87.776497932208486</v>
      </c>
    </row>
    <row r="8139" spans="1:16">
      <c r="A8139" s="75" t="s">
        <v>8461</v>
      </c>
      <c r="B8139" s="85">
        <v>8135</v>
      </c>
      <c r="C8139" s="85">
        <v>5617</v>
      </c>
      <c r="D8139" s="85">
        <v>8135</v>
      </c>
      <c r="E8139" s="86" t="s">
        <v>8459</v>
      </c>
      <c r="F8139" s="85" t="s">
        <v>38</v>
      </c>
      <c r="G8139" s="86" t="s">
        <v>8460</v>
      </c>
      <c r="H8139" s="85" t="s">
        <v>260</v>
      </c>
      <c r="I8139" s="85">
        <v>1</v>
      </c>
      <c r="J8139" s="88">
        <v>3586.4542250577119</v>
      </c>
      <c r="K8139" s="146">
        <v>7541.2318028543023</v>
      </c>
      <c r="L8139" s="147">
        <v>1.7081895862931271E-5</v>
      </c>
      <c r="M8139" s="147">
        <v>280.27555727266127</v>
      </c>
      <c r="N8139" s="87">
        <v>35759.758086173977</v>
      </c>
      <c r="O8139" s="88">
        <v>3287.2110285217</v>
      </c>
      <c r="P8139" s="89">
        <v>91.924867629142469</v>
      </c>
    </row>
    <row r="8140" spans="1:16">
      <c r="A8140" s="75" t="s">
        <v>15476</v>
      </c>
      <c r="B8140" s="85">
        <v>8136</v>
      </c>
      <c r="C8140" s="85">
        <v>10272</v>
      </c>
      <c r="D8140" s="85">
        <v>8136</v>
      </c>
      <c r="E8140" s="86" t="s">
        <v>15477</v>
      </c>
      <c r="F8140" s="85" t="s">
        <v>55</v>
      </c>
      <c r="G8140" s="86" t="s">
        <v>8460</v>
      </c>
      <c r="H8140" s="85" t="s">
        <v>260</v>
      </c>
      <c r="I8140" s="85">
        <v>1</v>
      </c>
      <c r="J8140" s="88">
        <v>3576.0298417785821</v>
      </c>
      <c r="K8140" s="146">
        <v>7529.6011273854065</v>
      </c>
      <c r="L8140" s="147">
        <v>1.7036948164215549E-5</v>
      </c>
      <c r="M8140" s="147">
        <v>279.65884149269323</v>
      </c>
      <c r="N8140" s="87">
        <v>35664.872018258371</v>
      </c>
      <c r="O8140" s="88">
        <v>3277.6336614410388</v>
      </c>
      <c r="P8140" s="89">
        <v>91.90089508138648</v>
      </c>
    </row>
    <row r="8141" spans="1:16">
      <c r="A8141" s="75" t="s">
        <v>8462</v>
      </c>
      <c r="B8141" s="85">
        <v>8137</v>
      </c>
      <c r="C8141" s="85">
        <v>5618</v>
      </c>
      <c r="D8141" s="85">
        <v>8137</v>
      </c>
      <c r="E8141" s="86" t="s">
        <v>8463</v>
      </c>
      <c r="F8141" s="85" t="s">
        <v>32</v>
      </c>
      <c r="G8141" s="86" t="s">
        <v>8464</v>
      </c>
      <c r="H8141" s="85" t="s">
        <v>260</v>
      </c>
      <c r="I8141" s="85">
        <v>1</v>
      </c>
      <c r="J8141" s="88">
        <v>4000.3928827507912</v>
      </c>
      <c r="K8141" s="146">
        <v>8411.7687810052685</v>
      </c>
      <c r="L8141" s="147">
        <v>1.9905286414398231E-5</v>
      </c>
      <c r="M8141" s="147">
        <v>317.42372505798141</v>
      </c>
      <c r="N8141" s="87">
        <v>38972.143724249232</v>
      </c>
      <c r="O8141" s="88">
        <v>3699.76334825916</v>
      </c>
      <c r="P8141" s="89">
        <v>94.933534435189273</v>
      </c>
    </row>
    <row r="8142" spans="1:16">
      <c r="A8142" s="75" t="s">
        <v>8465</v>
      </c>
      <c r="B8142" s="85">
        <v>8138</v>
      </c>
      <c r="C8142" s="85">
        <v>5619</v>
      </c>
      <c r="D8142" s="85">
        <v>8138</v>
      </c>
      <c r="E8142" s="86" t="s">
        <v>8463</v>
      </c>
      <c r="F8142" s="85" t="s">
        <v>38</v>
      </c>
      <c r="G8142" s="86" t="s">
        <v>8464</v>
      </c>
      <c r="H8142" s="85" t="s">
        <v>260</v>
      </c>
      <c r="I8142" s="85">
        <v>1</v>
      </c>
      <c r="J8142" s="88">
        <v>6707.2902111226294</v>
      </c>
      <c r="K8142" s="146">
        <v>11403.393413421116</v>
      </c>
      <c r="L8142" s="147">
        <v>3.1662916422226627E-5</v>
      </c>
      <c r="M8142" s="147">
        <v>484.63113349381649</v>
      </c>
      <c r="N8142" s="87">
        <v>63715.446912344618</v>
      </c>
      <c r="O8142" s="88">
        <v>6193.6622834773152</v>
      </c>
      <c r="P8142" s="89">
        <v>97.208174526314394</v>
      </c>
    </row>
    <row r="8143" spans="1:16">
      <c r="A8143" s="75" t="s">
        <v>15478</v>
      </c>
      <c r="B8143" s="85">
        <v>8139</v>
      </c>
      <c r="C8143" s="85">
        <v>10273</v>
      </c>
      <c r="D8143" s="85">
        <v>8139</v>
      </c>
      <c r="E8143" s="86" t="s">
        <v>15479</v>
      </c>
      <c r="F8143" s="85" t="s">
        <v>55</v>
      </c>
      <c r="G8143" s="86" t="s">
        <v>8464</v>
      </c>
      <c r="H8143" s="85" t="s">
        <v>260</v>
      </c>
      <c r="I8143" s="85">
        <v>1</v>
      </c>
      <c r="J8143" s="88">
        <v>6684.5065660879454</v>
      </c>
      <c r="K8143" s="146">
        <v>11378.21325125256</v>
      </c>
      <c r="L8143" s="147">
        <v>3.1563953795997792E-5</v>
      </c>
      <c r="M8143" s="147">
        <v>483.22376787228251</v>
      </c>
      <c r="N8143" s="87">
        <v>63507.185361042088</v>
      </c>
      <c r="O8143" s="88">
        <v>6172.6714215421925</v>
      </c>
      <c r="P8143" s="89">
        <v>97.196425671366029</v>
      </c>
    </row>
    <row r="8144" spans="1:16">
      <c r="A8144" s="75" t="s">
        <v>8466</v>
      </c>
      <c r="B8144" s="85">
        <v>8140</v>
      </c>
      <c r="C8144" s="85">
        <v>5620</v>
      </c>
      <c r="D8144" s="85">
        <v>8140</v>
      </c>
      <c r="E8144" s="86" t="s">
        <v>8467</v>
      </c>
      <c r="F8144" s="85" t="s">
        <v>32</v>
      </c>
      <c r="G8144" s="86" t="s">
        <v>8468</v>
      </c>
      <c r="H8144" s="85" t="s">
        <v>260</v>
      </c>
      <c r="I8144" s="85">
        <v>1</v>
      </c>
      <c r="J8144" s="88">
        <v>1713.475063794511</v>
      </c>
      <c r="K8144" s="146">
        <v>5402.7811651252741</v>
      </c>
      <c r="L8144" s="147">
        <v>9.5671965265075531E-6</v>
      </c>
      <c r="M8144" s="147">
        <v>183.3315529252705</v>
      </c>
      <c r="N8144" s="87">
        <v>22460.447113885111</v>
      </c>
      <c r="O8144" s="88">
        <v>1520.3121990740681</v>
      </c>
      <c r="P8144" s="89">
        <v>67.68842095463927</v>
      </c>
    </row>
    <row r="8145" spans="1:16">
      <c r="A8145" s="75" t="s">
        <v>8469</v>
      </c>
      <c r="B8145" s="85">
        <v>8141</v>
      </c>
      <c r="C8145" s="85">
        <v>5621</v>
      </c>
      <c r="D8145" s="85">
        <v>8141</v>
      </c>
      <c r="E8145" s="86" t="s">
        <v>8467</v>
      </c>
      <c r="F8145" s="85" t="s">
        <v>38</v>
      </c>
      <c r="G8145" s="86" t="s">
        <v>8468</v>
      </c>
      <c r="H8145" s="85" t="s">
        <v>260</v>
      </c>
      <c r="I8145" s="85">
        <v>1</v>
      </c>
      <c r="J8145" s="88">
        <v>2192.7159125906719</v>
      </c>
      <c r="K8145" s="146">
        <v>5975.1656222572128</v>
      </c>
      <c r="L8145" s="147">
        <v>1.1235289228663949E-5</v>
      </c>
      <c r="M8145" s="147">
        <v>195.52751966012721</v>
      </c>
      <c r="N8145" s="87">
        <v>26673.138954010989</v>
      </c>
      <c r="O8145" s="88">
        <v>1942.366440048949</v>
      </c>
      <c r="P8145" s="89">
        <v>72.821067044186961</v>
      </c>
    </row>
    <row r="8146" spans="1:16">
      <c r="A8146" s="75" t="s">
        <v>15480</v>
      </c>
      <c r="B8146" s="85">
        <v>8142</v>
      </c>
      <c r="C8146" s="85">
        <v>10274</v>
      </c>
      <c r="D8146" s="85">
        <v>8142</v>
      </c>
      <c r="E8146" s="86" t="s">
        <v>15481</v>
      </c>
      <c r="F8146" s="85" t="s">
        <v>55</v>
      </c>
      <c r="G8146" s="86" t="s">
        <v>8468</v>
      </c>
      <c r="H8146" s="85" t="s">
        <v>260</v>
      </c>
      <c r="I8146" s="85">
        <v>1</v>
      </c>
      <c r="J8146" s="88">
        <v>2192.4568004727121</v>
      </c>
      <c r="K8146" s="146">
        <v>5974.8561499963616</v>
      </c>
      <c r="L8146" s="147">
        <v>1.123438733761251E-5</v>
      </c>
      <c r="M8146" s="147">
        <v>195.52092564215249</v>
      </c>
      <c r="N8146" s="87">
        <v>26670.861269402649</v>
      </c>
      <c r="O8146" s="88">
        <v>1942.1382471297791</v>
      </c>
      <c r="P8146" s="89">
        <v>72.81873005570462</v>
      </c>
    </row>
    <row r="8147" spans="1:16">
      <c r="A8147" s="75" t="s">
        <v>8470</v>
      </c>
      <c r="B8147" s="85">
        <v>8143</v>
      </c>
      <c r="C8147" s="85">
        <v>5622</v>
      </c>
      <c r="D8147" s="85">
        <v>8143</v>
      </c>
      <c r="E8147" s="86" t="s">
        <v>8471</v>
      </c>
      <c r="F8147" s="85" t="s">
        <v>32</v>
      </c>
      <c r="G8147" s="86" t="s">
        <v>8472</v>
      </c>
      <c r="H8147" s="85" t="s">
        <v>260</v>
      </c>
      <c r="I8147" s="85">
        <v>1</v>
      </c>
      <c r="J8147" s="88">
        <v>377.43908214905088</v>
      </c>
      <c r="K8147" s="146">
        <v>1406.0916726240837</v>
      </c>
      <c r="L8147" s="147">
        <v>1.9087587827275302E-6</v>
      </c>
      <c r="M8147" s="147">
        <v>41.291194470577963</v>
      </c>
      <c r="N8147" s="87">
        <v>5098.433530315082</v>
      </c>
      <c r="O8147" s="88">
        <v>333.46405750448503</v>
      </c>
      <c r="P8147" s="89">
        <v>65.405198581431151</v>
      </c>
    </row>
    <row r="8148" spans="1:16">
      <c r="A8148" s="75" t="s">
        <v>8473</v>
      </c>
      <c r="B8148" s="85">
        <v>8144</v>
      </c>
      <c r="C8148" s="85">
        <v>5623</v>
      </c>
      <c r="D8148" s="85">
        <v>8144</v>
      </c>
      <c r="E8148" s="86" t="s">
        <v>8471</v>
      </c>
      <c r="F8148" s="85" t="s">
        <v>38</v>
      </c>
      <c r="G8148" s="86" t="s">
        <v>8472</v>
      </c>
      <c r="H8148" s="85" t="s">
        <v>260</v>
      </c>
      <c r="I8148" s="85">
        <v>1</v>
      </c>
      <c r="J8148" s="88">
        <v>691.13979467252432</v>
      </c>
      <c r="K8148" s="146">
        <v>1799.9779540845154</v>
      </c>
      <c r="L8148" s="147">
        <v>3.1592350289872319E-6</v>
      </c>
      <c r="M8148" s="147">
        <v>51.143638781572363</v>
      </c>
      <c r="N8148" s="87">
        <v>8270.7606278436415</v>
      </c>
      <c r="O8148" s="88">
        <v>609.92403738727296</v>
      </c>
      <c r="P8148" s="89">
        <v>73.744612476626926</v>
      </c>
    </row>
    <row r="8149" spans="1:16">
      <c r="A8149" s="75" t="s">
        <v>15482</v>
      </c>
      <c r="B8149" s="85">
        <v>8145</v>
      </c>
      <c r="C8149" s="85">
        <v>10275</v>
      </c>
      <c r="D8149" s="85">
        <v>8145</v>
      </c>
      <c r="E8149" s="86" t="s">
        <v>15483</v>
      </c>
      <c r="F8149" s="85" t="s">
        <v>55</v>
      </c>
      <c r="G8149" s="86" t="s">
        <v>8472</v>
      </c>
      <c r="H8149" s="85" t="s">
        <v>260</v>
      </c>
      <c r="I8149" s="85">
        <v>1</v>
      </c>
      <c r="J8149" s="88">
        <v>682.71829903431137</v>
      </c>
      <c r="K8149" s="146">
        <v>1789.4038257231605</v>
      </c>
      <c r="L8149" s="147">
        <v>3.1256651968728742E-6</v>
      </c>
      <c r="M8149" s="147">
        <v>50.87914363228392</v>
      </c>
      <c r="N8149" s="87">
        <v>8185.5974842858213</v>
      </c>
      <c r="O8149" s="88">
        <v>602.50229296089014</v>
      </c>
      <c r="P8149" s="89">
        <v>73.605169826336422</v>
      </c>
    </row>
    <row r="8150" spans="1:16">
      <c r="A8150" s="75" t="s">
        <v>8474</v>
      </c>
      <c r="B8150" s="85">
        <v>8146</v>
      </c>
      <c r="C8150" s="85">
        <v>5624</v>
      </c>
      <c r="D8150" s="85">
        <v>8146</v>
      </c>
      <c r="E8150" s="86" t="s">
        <v>8475</v>
      </c>
      <c r="F8150" s="85" t="s">
        <v>32</v>
      </c>
      <c r="G8150" s="86" t="s">
        <v>8476</v>
      </c>
      <c r="H8150" s="85" t="s">
        <v>260</v>
      </c>
      <c r="I8150" s="85">
        <v>1</v>
      </c>
      <c r="J8150" s="88">
        <v>11485.45079443859</v>
      </c>
      <c r="K8150" s="146">
        <v>29873.392239455185</v>
      </c>
      <c r="L8150" s="147">
        <v>6.2630800260555903E-5</v>
      </c>
      <c r="M8150" s="147">
        <v>1129.95452929829</v>
      </c>
      <c r="N8150" s="87">
        <v>130408.5816164206</v>
      </c>
      <c r="O8150" s="88">
        <v>10377.87754024694</v>
      </c>
      <c r="P8150" s="89">
        <v>79.579713325707957</v>
      </c>
    </row>
    <row r="8151" spans="1:16">
      <c r="A8151" s="75" t="s">
        <v>8477</v>
      </c>
      <c r="B8151" s="85">
        <v>8147</v>
      </c>
      <c r="C8151" s="85">
        <v>5625</v>
      </c>
      <c r="D8151" s="85">
        <v>8147</v>
      </c>
      <c r="E8151" s="86" t="s">
        <v>8475</v>
      </c>
      <c r="F8151" s="85" t="s">
        <v>38</v>
      </c>
      <c r="G8151" s="86" t="s">
        <v>8476</v>
      </c>
      <c r="H8151" s="85" t="s">
        <v>260</v>
      </c>
      <c r="I8151" s="85">
        <v>1</v>
      </c>
      <c r="J8151" s="88">
        <v>15288.5053179563</v>
      </c>
      <c r="K8151" s="146">
        <v>33937.293721678994</v>
      </c>
      <c r="L8151" s="147">
        <v>7.7773860241881908E-5</v>
      </c>
      <c r="M8151" s="147">
        <v>1351.247523690311</v>
      </c>
      <c r="N8151" s="87">
        <v>165208.3320552287</v>
      </c>
      <c r="O8151" s="88">
        <v>13865.64603329853</v>
      </c>
      <c r="P8151" s="89">
        <v>83.928249022351253</v>
      </c>
    </row>
    <row r="8152" spans="1:16">
      <c r="A8152" s="75" t="s">
        <v>15484</v>
      </c>
      <c r="B8152" s="85">
        <v>8148</v>
      </c>
      <c r="C8152" s="85">
        <v>10276</v>
      </c>
      <c r="D8152" s="85">
        <v>8148</v>
      </c>
      <c r="E8152" s="86" t="s">
        <v>15485</v>
      </c>
      <c r="F8152" s="85" t="s">
        <v>55</v>
      </c>
      <c r="G8152" s="86" t="s">
        <v>8476</v>
      </c>
      <c r="H8152" s="85" t="s">
        <v>260</v>
      </c>
      <c r="I8152" s="85">
        <v>1</v>
      </c>
      <c r="J8152" s="88">
        <v>15288.5053179563</v>
      </c>
      <c r="K8152" s="146">
        <v>33937.293721678994</v>
      </c>
      <c r="L8152" s="147">
        <v>7.7773860241881908E-5</v>
      </c>
      <c r="M8152" s="147">
        <v>1351.247523690311</v>
      </c>
      <c r="N8152" s="87">
        <v>165208.3320552287</v>
      </c>
      <c r="O8152" s="88">
        <v>13865.64603329853</v>
      </c>
      <c r="P8152" s="89">
        <v>83.928249022351253</v>
      </c>
    </row>
    <row r="8153" spans="1:16">
      <c r="A8153" s="75" t="s">
        <v>8478</v>
      </c>
      <c r="B8153" s="85">
        <v>8149</v>
      </c>
      <c r="C8153" s="85">
        <v>5626</v>
      </c>
      <c r="D8153" s="85">
        <v>8149</v>
      </c>
      <c r="E8153" s="86" t="s">
        <v>8479</v>
      </c>
      <c r="F8153" s="85" t="s">
        <v>32</v>
      </c>
      <c r="G8153" s="86" t="s">
        <v>8480</v>
      </c>
      <c r="H8153" s="85" t="s">
        <v>260</v>
      </c>
      <c r="I8153" s="85">
        <v>1</v>
      </c>
      <c r="J8153" s="88">
        <v>27099.197422458969</v>
      </c>
      <c r="K8153" s="146">
        <v>69643.656526839957</v>
      </c>
      <c r="L8153" s="147">
        <v>1.4387688196481509E-4</v>
      </c>
      <c r="M8153" s="147">
        <v>2383.5686953460322</v>
      </c>
      <c r="N8153" s="87">
        <v>278761.80869728187</v>
      </c>
      <c r="O8153" s="88">
        <v>24822.996072181591</v>
      </c>
      <c r="P8153" s="89">
        <v>89.047334669642041</v>
      </c>
    </row>
    <row r="8154" spans="1:16">
      <c r="A8154" s="75" t="s">
        <v>8481</v>
      </c>
      <c r="B8154" s="85">
        <v>8150</v>
      </c>
      <c r="C8154" s="85">
        <v>5627</v>
      </c>
      <c r="D8154" s="85">
        <v>8150</v>
      </c>
      <c r="E8154" s="86" t="s">
        <v>8479</v>
      </c>
      <c r="F8154" s="85" t="s">
        <v>38</v>
      </c>
      <c r="G8154" s="86" t="s">
        <v>8480</v>
      </c>
      <c r="H8154" s="85" t="s">
        <v>260</v>
      </c>
      <c r="I8154" s="85">
        <v>1</v>
      </c>
      <c r="J8154" s="88">
        <v>41178.027441353282</v>
      </c>
      <c r="K8154" s="146">
        <v>85351.90974992681</v>
      </c>
      <c r="L8154" s="147">
        <v>2.0525994330931481E-4</v>
      </c>
      <c r="M8154" s="147">
        <v>3262.6716331789289</v>
      </c>
      <c r="N8154" s="87">
        <v>408655.40960454621</v>
      </c>
      <c r="O8154" s="88">
        <v>37787.218144805651</v>
      </c>
      <c r="P8154" s="89">
        <v>92.467191811732405</v>
      </c>
    </row>
    <row r="8155" spans="1:16">
      <c r="A8155" s="75" t="s">
        <v>15486</v>
      </c>
      <c r="B8155" s="85">
        <v>8151</v>
      </c>
      <c r="C8155" s="85">
        <v>10277</v>
      </c>
      <c r="D8155" s="85">
        <v>8151</v>
      </c>
      <c r="E8155" s="86" t="s">
        <v>15487</v>
      </c>
      <c r="F8155" s="85" t="s">
        <v>55</v>
      </c>
      <c r="G8155" s="86" t="s">
        <v>8480</v>
      </c>
      <c r="H8155" s="85" t="s">
        <v>260</v>
      </c>
      <c r="I8155" s="85">
        <v>1</v>
      </c>
      <c r="J8155" s="88">
        <v>41059.527540270028</v>
      </c>
      <c r="K8155" s="146">
        <v>85219.695180205541</v>
      </c>
      <c r="L8155" s="147">
        <v>2.0474328910667511E-4</v>
      </c>
      <c r="M8155" s="147">
        <v>3255.2723243560099</v>
      </c>
      <c r="N8155" s="87">
        <v>407562.1100307749</v>
      </c>
      <c r="O8155" s="88">
        <v>37678.099771250047</v>
      </c>
      <c r="P8155" s="89">
        <v>92.447503936038075</v>
      </c>
    </row>
    <row r="8156" spans="1:16">
      <c r="A8156" s="75" t="s">
        <v>8482</v>
      </c>
      <c r="B8156" s="85">
        <v>8152</v>
      </c>
      <c r="C8156" s="85">
        <v>5628</v>
      </c>
      <c r="D8156" s="85">
        <v>8152</v>
      </c>
      <c r="E8156" s="86" t="s">
        <v>8483</v>
      </c>
      <c r="F8156" s="85" t="s">
        <v>32</v>
      </c>
      <c r="G8156" s="86" t="s">
        <v>8484</v>
      </c>
      <c r="H8156" s="85" t="s">
        <v>260</v>
      </c>
      <c r="I8156" s="85">
        <v>1</v>
      </c>
      <c r="J8156" s="88">
        <v>16687.907350552101</v>
      </c>
      <c r="K8156" s="146">
        <v>30957.593462847544</v>
      </c>
      <c r="L8156" s="147">
        <v>8.8162327869847483E-5</v>
      </c>
      <c r="M8156" s="147">
        <v>1259.845268861799</v>
      </c>
      <c r="N8156" s="87">
        <v>153357.50564403451</v>
      </c>
      <c r="O8156" s="88">
        <v>15511.738282821751</v>
      </c>
      <c r="P8156" s="89">
        <v>101.14756508120831</v>
      </c>
    </row>
    <row r="8157" spans="1:16">
      <c r="A8157" s="75" t="s">
        <v>8485</v>
      </c>
      <c r="B8157" s="85">
        <v>8153</v>
      </c>
      <c r="C8157" s="85">
        <v>5629</v>
      </c>
      <c r="D8157" s="85">
        <v>8153</v>
      </c>
      <c r="E8157" s="86" t="s">
        <v>8483</v>
      </c>
      <c r="F8157" s="85" t="s">
        <v>38</v>
      </c>
      <c r="G8157" s="86" t="s">
        <v>8484</v>
      </c>
      <c r="H8157" s="85" t="s">
        <v>260</v>
      </c>
      <c r="I8157" s="85">
        <v>1</v>
      </c>
      <c r="J8157" s="88">
        <v>28217.43957498356</v>
      </c>
      <c r="K8157" s="146">
        <v>43531.14227500881</v>
      </c>
      <c r="L8157" s="147">
        <v>1.3886113660160359E-4</v>
      </c>
      <c r="M8157" s="147">
        <v>2021.181369394053</v>
      </c>
      <c r="N8157" s="87">
        <v>259662.0622988008</v>
      </c>
      <c r="O8157" s="88">
        <v>26179.86170975976</v>
      </c>
      <c r="P8157" s="89">
        <v>100.82282131624534</v>
      </c>
    </row>
    <row r="8158" spans="1:16">
      <c r="A8158" s="75" t="s">
        <v>15488</v>
      </c>
      <c r="B8158" s="85">
        <v>8154</v>
      </c>
      <c r="C8158" s="85">
        <v>10278</v>
      </c>
      <c r="D8158" s="85">
        <v>8154</v>
      </c>
      <c r="E8158" s="86" t="s">
        <v>15489</v>
      </c>
      <c r="F8158" s="85" t="s">
        <v>55</v>
      </c>
      <c r="G8158" s="86" t="s">
        <v>8484</v>
      </c>
      <c r="H8158" s="85" t="s">
        <v>260</v>
      </c>
      <c r="I8158" s="85">
        <v>1</v>
      </c>
      <c r="J8158" s="88">
        <v>28120.39682169383</v>
      </c>
      <c r="K8158" s="146">
        <v>43425.31215357755</v>
      </c>
      <c r="L8158" s="147">
        <v>1.3843441053049599E-4</v>
      </c>
      <c r="M8158" s="147">
        <v>2014.773290563412</v>
      </c>
      <c r="N8158" s="87">
        <v>258767.30901096421</v>
      </c>
      <c r="O8158" s="88">
        <v>26090.069335738641</v>
      </c>
      <c r="P8158" s="89">
        <v>100.82444121499591</v>
      </c>
    </row>
    <row r="8159" spans="1:16">
      <c r="A8159" s="75" t="s">
        <v>8486</v>
      </c>
      <c r="B8159" s="85">
        <v>8155</v>
      </c>
      <c r="C8159" s="85">
        <v>5630</v>
      </c>
      <c r="D8159" s="85">
        <v>8155</v>
      </c>
      <c r="E8159" s="86" t="s">
        <v>8487</v>
      </c>
      <c r="F8159" s="85" t="s">
        <v>32</v>
      </c>
      <c r="G8159" s="86" t="s">
        <v>8488</v>
      </c>
      <c r="H8159" s="85" t="s">
        <v>260</v>
      </c>
      <c r="I8159" s="85">
        <v>1</v>
      </c>
      <c r="J8159" s="88">
        <v>8372.7808516646</v>
      </c>
      <c r="K8159" s="146">
        <v>11742.4915745982</v>
      </c>
      <c r="L8159" s="147">
        <v>4.4057430774615762E-5</v>
      </c>
      <c r="M8159" s="147">
        <v>561.61917077191072</v>
      </c>
      <c r="N8159" s="87">
        <v>71262.651321594822</v>
      </c>
      <c r="O8159" s="88">
        <v>7858.0418640791841</v>
      </c>
      <c r="P8159" s="89">
        <v>110.26872728348728</v>
      </c>
    </row>
    <row r="8160" spans="1:16">
      <c r="A8160" s="75" t="s">
        <v>8489</v>
      </c>
      <c r="B8160" s="85">
        <v>8156</v>
      </c>
      <c r="C8160" s="85">
        <v>5631</v>
      </c>
      <c r="D8160" s="85">
        <v>8156</v>
      </c>
      <c r="E8160" s="86" t="s">
        <v>8487</v>
      </c>
      <c r="F8160" s="85" t="s">
        <v>38</v>
      </c>
      <c r="G8160" s="86" t="s">
        <v>8488</v>
      </c>
      <c r="H8160" s="85" t="s">
        <v>260</v>
      </c>
      <c r="I8160" s="85">
        <v>1</v>
      </c>
      <c r="J8160" s="88">
        <v>15278.869783811469</v>
      </c>
      <c r="K8160" s="146">
        <v>19224.930277600211</v>
      </c>
      <c r="L8160" s="147">
        <v>7.4457443375994714E-5</v>
      </c>
      <c r="M8160" s="147">
        <v>1021.86916000207</v>
      </c>
      <c r="N8160" s="87">
        <v>134823.8142137212</v>
      </c>
      <c r="O8160" s="88">
        <v>14254.93681682024</v>
      </c>
      <c r="P8160" s="89">
        <v>105.73011081131018</v>
      </c>
    </row>
    <row r="8161" spans="1:16">
      <c r="A8161" s="75" t="s">
        <v>15490</v>
      </c>
      <c r="B8161" s="85">
        <v>8157</v>
      </c>
      <c r="C8161" s="85">
        <v>10279</v>
      </c>
      <c r="D8161" s="85">
        <v>8157</v>
      </c>
      <c r="E8161" s="86" t="s">
        <v>15491</v>
      </c>
      <c r="F8161" s="85" t="s">
        <v>55</v>
      </c>
      <c r="G8161" s="86" t="s">
        <v>8488</v>
      </c>
      <c r="H8161" s="85" t="s">
        <v>260</v>
      </c>
      <c r="I8161" s="85">
        <v>1</v>
      </c>
      <c r="J8161" s="88">
        <v>15220.7420236046</v>
      </c>
      <c r="K8161" s="146">
        <v>19161.951447329655</v>
      </c>
      <c r="L8161" s="147">
        <v>7.4201569948916123E-5</v>
      </c>
      <c r="M8161" s="147">
        <v>1017.995288513873</v>
      </c>
      <c r="N8161" s="87">
        <v>134288.82717961771</v>
      </c>
      <c r="O8161" s="88">
        <v>14201.094884065709</v>
      </c>
      <c r="P8161" s="89">
        <v>105.75038283021914</v>
      </c>
    </row>
    <row r="8162" spans="1:16">
      <c r="A8162" s="75" t="s">
        <v>8490</v>
      </c>
      <c r="B8162" s="85">
        <v>8158</v>
      </c>
      <c r="C8162" s="85">
        <v>5632</v>
      </c>
      <c r="D8162" s="85">
        <v>8158</v>
      </c>
      <c r="E8162" s="86" t="s">
        <v>8491</v>
      </c>
      <c r="F8162" s="85" t="s">
        <v>32</v>
      </c>
      <c r="G8162" s="86" t="s">
        <v>8492</v>
      </c>
      <c r="H8162" s="85" t="s">
        <v>260</v>
      </c>
      <c r="I8162" s="85">
        <v>1</v>
      </c>
      <c r="J8162" s="88">
        <v>25032.609855065781</v>
      </c>
      <c r="K8162" s="146">
        <v>67921.426627802721</v>
      </c>
      <c r="L8162" s="147">
        <v>1.324971790261552E-4</v>
      </c>
      <c r="M8162" s="147">
        <v>2267.1685883485839</v>
      </c>
      <c r="N8162" s="87">
        <v>263256.03076806769</v>
      </c>
      <c r="O8162" s="88">
        <v>22859.28967213666</v>
      </c>
      <c r="P8162" s="89">
        <v>86.832919289419891</v>
      </c>
    </row>
    <row r="8163" spans="1:16">
      <c r="A8163" s="75" t="s">
        <v>8493</v>
      </c>
      <c r="B8163" s="85">
        <v>8159</v>
      </c>
      <c r="C8163" s="85">
        <v>5633</v>
      </c>
      <c r="D8163" s="85">
        <v>8159</v>
      </c>
      <c r="E8163" s="86" t="s">
        <v>8491</v>
      </c>
      <c r="F8163" s="85" t="s">
        <v>38</v>
      </c>
      <c r="G8163" s="86" t="s">
        <v>8492</v>
      </c>
      <c r="H8163" s="85" t="s">
        <v>260</v>
      </c>
      <c r="I8163" s="85">
        <v>1</v>
      </c>
      <c r="J8163" s="88">
        <v>37154.981821140427</v>
      </c>
      <c r="K8163" s="146">
        <v>81537.404893146391</v>
      </c>
      <c r="L8163" s="147">
        <v>1.8519460522422839E-4</v>
      </c>
      <c r="M8163" s="147">
        <v>3009.738007773537</v>
      </c>
      <c r="N8163" s="87">
        <v>375064.02168277412</v>
      </c>
      <c r="O8163" s="88">
        <v>34005.096754888407</v>
      </c>
      <c r="P8163" s="89">
        <v>90.664779315062177</v>
      </c>
    </row>
    <row r="8164" spans="1:16">
      <c r="A8164" s="75" t="s">
        <v>15492</v>
      </c>
      <c r="B8164" s="85">
        <v>8160</v>
      </c>
      <c r="C8164" s="85">
        <v>10280</v>
      </c>
      <c r="D8164" s="85">
        <v>8160</v>
      </c>
      <c r="E8164" s="86" t="s">
        <v>15493</v>
      </c>
      <c r="F8164" s="85" t="s">
        <v>55</v>
      </c>
      <c r="G8164" s="86" t="s">
        <v>8492</v>
      </c>
      <c r="H8164" s="85" t="s">
        <v>260</v>
      </c>
      <c r="I8164" s="85">
        <v>1</v>
      </c>
      <c r="J8164" s="88">
        <v>37052.949203590222</v>
      </c>
      <c r="K8164" s="146">
        <v>81422.800762303916</v>
      </c>
      <c r="L8164" s="147">
        <v>1.8475105701863E-4</v>
      </c>
      <c r="M8164" s="147">
        <v>3003.4878859501259</v>
      </c>
      <c r="N8164" s="87">
        <v>374122.94661858788</v>
      </c>
      <c r="O8164" s="88">
        <v>33911.283772202703</v>
      </c>
      <c r="P8164" s="89">
        <v>90.642084583960823</v>
      </c>
    </row>
    <row r="8165" spans="1:16">
      <c r="A8165" s="75" t="s">
        <v>8494</v>
      </c>
      <c r="B8165" s="85">
        <v>8161</v>
      </c>
      <c r="C8165" s="85">
        <v>5634</v>
      </c>
      <c r="D8165" s="85">
        <v>8161</v>
      </c>
      <c r="E8165" s="86" t="s">
        <v>8495</v>
      </c>
      <c r="F8165" s="85" t="s">
        <v>32</v>
      </c>
      <c r="G8165" s="86" t="s">
        <v>8496</v>
      </c>
      <c r="H8165" s="85" t="s">
        <v>260</v>
      </c>
      <c r="I8165" s="85">
        <v>1</v>
      </c>
      <c r="J8165" s="88">
        <v>14855.842464792941</v>
      </c>
      <c r="K8165" s="146">
        <v>29430.586576836584</v>
      </c>
      <c r="L8165" s="147">
        <v>7.7834773003377563E-5</v>
      </c>
      <c r="M8165" s="147">
        <v>1156.5462999577301</v>
      </c>
      <c r="N8165" s="87">
        <v>139600.91728394711</v>
      </c>
      <c r="O8165" s="88">
        <v>13770.976521695589</v>
      </c>
      <c r="P8165" s="89">
        <v>98.645315443633777</v>
      </c>
    </row>
    <row r="8166" spans="1:16">
      <c r="A8166" s="75" t="s">
        <v>8497</v>
      </c>
      <c r="B8166" s="85">
        <v>8162</v>
      </c>
      <c r="C8166" s="85">
        <v>5635</v>
      </c>
      <c r="D8166" s="85">
        <v>8162</v>
      </c>
      <c r="E8166" s="86" t="s">
        <v>8495</v>
      </c>
      <c r="F8166" s="85" t="s">
        <v>38</v>
      </c>
      <c r="G8166" s="86" t="s">
        <v>8496</v>
      </c>
      <c r="H8166" s="85" t="s">
        <v>260</v>
      </c>
      <c r="I8166" s="85">
        <v>1</v>
      </c>
      <c r="J8166" s="88">
        <v>24651.60354583136</v>
      </c>
      <c r="K8166" s="146">
        <v>40149.935711128128</v>
      </c>
      <c r="L8166" s="147">
        <v>1.20836464935578E-4</v>
      </c>
      <c r="M8166" s="147">
        <v>1796.891644594742</v>
      </c>
      <c r="N8166" s="87">
        <v>229878.4283647305</v>
      </c>
      <c r="O8166" s="88">
        <v>22827.621409221621</v>
      </c>
      <c r="P8166" s="89">
        <v>99.303016692818105</v>
      </c>
    </row>
    <row r="8167" spans="1:16">
      <c r="A8167" s="75" t="s">
        <v>15494</v>
      </c>
      <c r="B8167" s="85">
        <v>8163</v>
      </c>
      <c r="C8167" s="85">
        <v>10281</v>
      </c>
      <c r="D8167" s="85">
        <v>8163</v>
      </c>
      <c r="E8167" s="86" t="s">
        <v>15495</v>
      </c>
      <c r="F8167" s="85" t="s">
        <v>55</v>
      </c>
      <c r="G8167" s="86" t="s">
        <v>8496</v>
      </c>
      <c r="H8167" s="85" t="s">
        <v>260</v>
      </c>
      <c r="I8167" s="85">
        <v>1</v>
      </c>
      <c r="J8167" s="88">
        <v>24569.15374584233</v>
      </c>
      <c r="K8167" s="146">
        <v>40059.712176190536</v>
      </c>
      <c r="L8167" s="147">
        <v>1.204745246157119E-4</v>
      </c>
      <c r="M8167" s="147">
        <v>1791.501931110261</v>
      </c>
      <c r="N8167" s="87">
        <v>229118.57288535111</v>
      </c>
      <c r="O8167" s="88">
        <v>22751.392665648669</v>
      </c>
      <c r="P8167" s="89">
        <v>99.299643757091943</v>
      </c>
    </row>
    <row r="8168" spans="1:16">
      <c r="A8168" s="75" t="s">
        <v>8498</v>
      </c>
      <c r="B8168" s="85">
        <v>8164</v>
      </c>
      <c r="C8168" s="85">
        <v>5636</v>
      </c>
      <c r="D8168" s="85">
        <v>8164</v>
      </c>
      <c r="E8168" s="86" t="s">
        <v>8499</v>
      </c>
      <c r="F8168" s="85" t="s">
        <v>32</v>
      </c>
      <c r="G8168" s="86" t="s">
        <v>8500</v>
      </c>
      <c r="H8168" s="85" t="s">
        <v>260</v>
      </c>
      <c r="I8168" s="85">
        <v>1</v>
      </c>
      <c r="J8168" s="88">
        <v>7246.1937019745801</v>
      </c>
      <c r="K8168" s="146">
        <v>10803.349016205852</v>
      </c>
      <c r="L8168" s="147">
        <v>3.7869040752757241E-5</v>
      </c>
      <c r="M8168" s="147">
        <v>498.02720531417208</v>
      </c>
      <c r="N8168" s="87">
        <v>62796.533313474698</v>
      </c>
      <c r="O8168" s="88">
        <v>6787.6628866786677</v>
      </c>
      <c r="P8168" s="89">
        <v>108.08977070111911</v>
      </c>
    </row>
    <row r="8169" spans="1:16">
      <c r="A8169" s="75" t="s">
        <v>8501</v>
      </c>
      <c r="B8169" s="85">
        <v>8165</v>
      </c>
      <c r="C8169" s="85">
        <v>5637</v>
      </c>
      <c r="D8169" s="85">
        <v>8165</v>
      </c>
      <c r="E8169" s="86" t="s">
        <v>8499</v>
      </c>
      <c r="F8169" s="85" t="s">
        <v>38</v>
      </c>
      <c r="G8169" s="86" t="s">
        <v>8500</v>
      </c>
      <c r="H8169" s="85" t="s">
        <v>260</v>
      </c>
      <c r="I8169" s="85">
        <v>1</v>
      </c>
      <c r="J8169" s="88">
        <v>13086.570505230449</v>
      </c>
      <c r="K8169" s="146">
        <v>17146.004769491028</v>
      </c>
      <c r="L8169" s="147">
        <v>6.3537739048189642E-5</v>
      </c>
      <c r="M8169" s="147">
        <v>883.90826993493909</v>
      </c>
      <c r="N8169" s="87">
        <v>116506.23536314419</v>
      </c>
      <c r="O8169" s="88">
        <v>12193.991461424021</v>
      </c>
      <c r="P8169" s="89">
        <v>104.66385274072198</v>
      </c>
    </row>
    <row r="8170" spans="1:16">
      <c r="A8170" s="75" t="s">
        <v>15496</v>
      </c>
      <c r="B8170" s="85">
        <v>8166</v>
      </c>
      <c r="C8170" s="85">
        <v>10282</v>
      </c>
      <c r="D8170" s="85">
        <v>8166</v>
      </c>
      <c r="E8170" s="86" t="s">
        <v>15497</v>
      </c>
      <c r="F8170" s="85" t="s">
        <v>55</v>
      </c>
      <c r="G8170" s="86" t="s">
        <v>8500</v>
      </c>
      <c r="H8170" s="85" t="s">
        <v>260</v>
      </c>
      <c r="I8170" s="85">
        <v>1</v>
      </c>
      <c r="J8170" s="88">
        <v>13037.412722052029</v>
      </c>
      <c r="K8170" s="146">
        <v>17092.61936187117</v>
      </c>
      <c r="L8170" s="147">
        <v>6.3321688552171008E-5</v>
      </c>
      <c r="M8170" s="147">
        <v>880.66035317437729</v>
      </c>
      <c r="N8170" s="87">
        <v>116054.16694754751</v>
      </c>
      <c r="O8170" s="88">
        <v>12148.48701251236</v>
      </c>
      <c r="P8170" s="89">
        <v>104.6794555683904</v>
      </c>
    </row>
    <row r="8171" spans="1:16">
      <c r="A8171" s="75" t="s">
        <v>8502</v>
      </c>
      <c r="B8171" s="85">
        <v>8167</v>
      </c>
      <c r="C8171" s="85">
        <v>5638</v>
      </c>
      <c r="D8171" s="85">
        <v>8167</v>
      </c>
      <c r="E8171" s="86" t="s">
        <v>8503</v>
      </c>
      <c r="F8171" s="85" t="s">
        <v>32</v>
      </c>
      <c r="G8171" s="86" t="s">
        <v>8504</v>
      </c>
      <c r="H8171" s="85" t="s">
        <v>260</v>
      </c>
      <c r="I8171" s="85">
        <v>1</v>
      </c>
      <c r="J8171" s="88">
        <v>27856.4304905096</v>
      </c>
      <c r="K8171" s="146">
        <v>70275.079226816873</v>
      </c>
      <c r="L8171" s="147">
        <v>1.4828695903264361E-4</v>
      </c>
      <c r="M8171" s="147">
        <v>2426.400191300092</v>
      </c>
      <c r="N8171" s="87">
        <v>284460.8138205228</v>
      </c>
      <c r="O8171" s="88">
        <v>25542.369674008602</v>
      </c>
      <c r="P8171" s="89">
        <v>89.792225969388738</v>
      </c>
    </row>
    <row r="8172" spans="1:16">
      <c r="A8172" s="75" t="s">
        <v>8505</v>
      </c>
      <c r="B8172" s="85">
        <v>8168</v>
      </c>
      <c r="C8172" s="85">
        <v>5639</v>
      </c>
      <c r="D8172" s="85">
        <v>8168</v>
      </c>
      <c r="E8172" s="86" t="s">
        <v>8503</v>
      </c>
      <c r="F8172" s="85" t="s">
        <v>38</v>
      </c>
      <c r="G8172" s="86" t="s">
        <v>8504</v>
      </c>
      <c r="H8172" s="85" t="s">
        <v>260</v>
      </c>
      <c r="I8172" s="85">
        <v>1</v>
      </c>
      <c r="J8172" s="88">
        <v>42651.036800815084</v>
      </c>
      <c r="K8172" s="146">
        <v>86748.915293305283</v>
      </c>
      <c r="L8172" s="147">
        <v>2.1284784265815111E-4</v>
      </c>
      <c r="M8172" s="147">
        <v>3355.450479616241</v>
      </c>
      <c r="N8172" s="87">
        <v>420971.03513713949</v>
      </c>
      <c r="O8172" s="88">
        <v>39171.928212461316</v>
      </c>
      <c r="P8172" s="89">
        <v>93.051362072215497</v>
      </c>
    </row>
    <row r="8173" spans="1:16">
      <c r="A8173" s="75" t="s">
        <v>15498</v>
      </c>
      <c r="B8173" s="85">
        <v>8169</v>
      </c>
      <c r="C8173" s="85">
        <v>10283</v>
      </c>
      <c r="D8173" s="85">
        <v>8169</v>
      </c>
      <c r="E8173" s="86" t="s">
        <v>15499</v>
      </c>
      <c r="F8173" s="85" t="s">
        <v>55</v>
      </c>
      <c r="G8173" s="86" t="s">
        <v>8504</v>
      </c>
      <c r="H8173" s="85" t="s">
        <v>260</v>
      </c>
      <c r="I8173" s="85">
        <v>1</v>
      </c>
      <c r="J8173" s="88">
        <v>42526.512292600542</v>
      </c>
      <c r="K8173" s="146">
        <v>86610.256900404609</v>
      </c>
      <c r="L8173" s="147">
        <v>2.1230444108904251E-4</v>
      </c>
      <c r="M8173" s="147">
        <v>3347.630769660288</v>
      </c>
      <c r="N8173" s="87">
        <v>419822.04422658961</v>
      </c>
      <c r="O8173" s="88">
        <v>39057.209778014083</v>
      </c>
      <c r="P8173" s="89">
        <v>93.032774993906273</v>
      </c>
    </row>
    <row r="8174" spans="1:16">
      <c r="A8174" s="75" t="s">
        <v>8506</v>
      </c>
      <c r="B8174" s="85">
        <v>8170</v>
      </c>
      <c r="C8174" s="85">
        <v>5640</v>
      </c>
      <c r="D8174" s="85">
        <v>8170</v>
      </c>
      <c r="E8174" s="86" t="s">
        <v>8507</v>
      </c>
      <c r="F8174" s="85" t="s">
        <v>32</v>
      </c>
      <c r="G8174" s="86" t="s">
        <v>8508</v>
      </c>
      <c r="H8174" s="85" t="s">
        <v>260</v>
      </c>
      <c r="I8174" s="85">
        <v>1</v>
      </c>
      <c r="J8174" s="88">
        <v>17445.140418602728</v>
      </c>
      <c r="K8174" s="146">
        <v>31589.01616282433</v>
      </c>
      <c r="L8174" s="147">
        <v>9.2313204937675237E-5</v>
      </c>
      <c r="M8174" s="147">
        <v>1302.676764815858</v>
      </c>
      <c r="N8174" s="87">
        <v>159056.51076727521</v>
      </c>
      <c r="O8174" s="88">
        <v>16231.11188464873</v>
      </c>
      <c r="P8174" s="89">
        <v>102.04619607428337</v>
      </c>
    </row>
    <row r="8175" spans="1:16">
      <c r="A8175" s="75" t="s">
        <v>8509</v>
      </c>
      <c r="B8175" s="85">
        <v>8171</v>
      </c>
      <c r="C8175" s="85">
        <v>5641</v>
      </c>
      <c r="D8175" s="85">
        <v>8171</v>
      </c>
      <c r="E8175" s="86" t="s">
        <v>8507</v>
      </c>
      <c r="F8175" s="85" t="s">
        <v>38</v>
      </c>
      <c r="G8175" s="86" t="s">
        <v>8508</v>
      </c>
      <c r="H8175" s="85" t="s">
        <v>260</v>
      </c>
      <c r="I8175" s="85">
        <v>1</v>
      </c>
      <c r="J8175" s="88">
        <v>29690.448934445369</v>
      </c>
      <c r="K8175" s="146">
        <v>44928.147818387348</v>
      </c>
      <c r="L8175" s="147">
        <v>1.4618983595044029E-4</v>
      </c>
      <c r="M8175" s="147">
        <v>2113.9602158313678</v>
      </c>
      <c r="N8175" s="87">
        <v>271977.68783139449</v>
      </c>
      <c r="O8175" s="88">
        <v>27564.571777415469</v>
      </c>
      <c r="P8175" s="89">
        <v>101.34865105002072</v>
      </c>
    </row>
    <row r="8176" spans="1:16">
      <c r="A8176" s="75" t="s">
        <v>15500</v>
      </c>
      <c r="B8176" s="85">
        <v>8172</v>
      </c>
      <c r="C8176" s="85">
        <v>10284</v>
      </c>
      <c r="D8176" s="85">
        <v>8172</v>
      </c>
      <c r="E8176" s="86" t="s">
        <v>15501</v>
      </c>
      <c r="F8176" s="85" t="s">
        <v>55</v>
      </c>
      <c r="G8176" s="86" t="s">
        <v>8508</v>
      </c>
      <c r="H8176" s="85" t="s">
        <v>260</v>
      </c>
      <c r="I8176" s="85">
        <v>1</v>
      </c>
      <c r="J8176" s="88">
        <v>29587.38157402457</v>
      </c>
      <c r="K8176" s="146">
        <v>44815.873873777105</v>
      </c>
      <c r="L8176" s="147">
        <v>1.4573636251286501E-4</v>
      </c>
      <c r="M8176" s="147">
        <v>2107.1317358677152</v>
      </c>
      <c r="N8176" s="87">
        <v>271027.24320678221</v>
      </c>
      <c r="O8176" s="88">
        <v>27469.179342502859</v>
      </c>
      <c r="P8176" s="89">
        <v>101.35209662869592</v>
      </c>
    </row>
    <row r="8177" spans="1:16">
      <c r="A8177" s="75" t="s">
        <v>8510</v>
      </c>
      <c r="B8177" s="85">
        <v>8173</v>
      </c>
      <c r="C8177" s="85">
        <v>5642</v>
      </c>
      <c r="D8177" s="85">
        <v>8173</v>
      </c>
      <c r="E8177" s="86" t="s">
        <v>8511</v>
      </c>
      <c r="F8177" s="85" t="s">
        <v>32</v>
      </c>
      <c r="G8177" s="86" t="s">
        <v>8512</v>
      </c>
      <c r="H8177" s="85" t="s">
        <v>260</v>
      </c>
      <c r="I8177" s="85">
        <v>1</v>
      </c>
      <c r="J8177" s="88">
        <v>8809.5506333066041</v>
      </c>
      <c r="K8177" s="146">
        <v>12106.459855708294</v>
      </c>
      <c r="L8177" s="147">
        <v>4.6490426169566749E-5</v>
      </c>
      <c r="M8177" s="147">
        <v>586.20930598073858</v>
      </c>
      <c r="N8177" s="87">
        <v>74538.725864350345</v>
      </c>
      <c r="O8177" s="88">
        <v>8273.0776079800235</v>
      </c>
      <c r="P8177" s="89">
        <v>110.9903276725688</v>
      </c>
    </row>
    <row r="8178" spans="1:16">
      <c r="A8178" s="75" t="s">
        <v>8513</v>
      </c>
      <c r="B8178" s="85">
        <v>8174</v>
      </c>
      <c r="C8178" s="85">
        <v>5643</v>
      </c>
      <c r="D8178" s="85">
        <v>8174</v>
      </c>
      <c r="E8178" s="86" t="s">
        <v>8511</v>
      </c>
      <c r="F8178" s="85" t="s">
        <v>38</v>
      </c>
      <c r="G8178" s="86" t="s">
        <v>8512</v>
      </c>
      <c r="H8178" s="85" t="s">
        <v>260</v>
      </c>
      <c r="I8178" s="85">
        <v>1</v>
      </c>
      <c r="J8178" s="88">
        <v>16129.199866960111</v>
      </c>
      <c r="K8178" s="146">
        <v>20031.161078246241</v>
      </c>
      <c r="L8178" s="147">
        <v>7.8726417634918271E-5</v>
      </c>
      <c r="M8178" s="147">
        <v>1075.320275143755</v>
      </c>
      <c r="N8178" s="87">
        <v>141922.86719684591</v>
      </c>
      <c r="O8178" s="88">
        <v>15054.349203741611</v>
      </c>
      <c r="P8178" s="89">
        <v>106.07416198026316</v>
      </c>
    </row>
    <row r="8179" spans="1:16">
      <c r="A8179" s="75" t="s">
        <v>15502</v>
      </c>
      <c r="B8179" s="85">
        <v>8175</v>
      </c>
      <c r="C8179" s="85">
        <v>10285</v>
      </c>
      <c r="D8179" s="85">
        <v>8175</v>
      </c>
      <c r="E8179" s="86" t="s">
        <v>15503</v>
      </c>
      <c r="F8179" s="85" t="s">
        <v>55</v>
      </c>
      <c r="G8179" s="86" t="s">
        <v>8512</v>
      </c>
      <c r="H8179" s="85" t="s">
        <v>260</v>
      </c>
      <c r="I8179" s="85">
        <v>1</v>
      </c>
      <c r="J8179" s="88">
        <v>16067.591217023481</v>
      </c>
      <c r="K8179" s="146">
        <v>19964.459774961531</v>
      </c>
      <c r="L8179" s="147">
        <v>7.8455090983851577E-5</v>
      </c>
      <c r="M8179" s="147">
        <v>1071.203484090327</v>
      </c>
      <c r="N8179" s="87">
        <v>141355.70259071331</v>
      </c>
      <c r="O8179" s="88">
        <v>14997.272016770999</v>
      </c>
      <c r="P8179" s="89">
        <v>106.09598156923794</v>
      </c>
    </row>
    <row r="8180" spans="1:16">
      <c r="A8180" s="75" t="s">
        <v>8514</v>
      </c>
      <c r="B8180" s="85">
        <v>8176</v>
      </c>
      <c r="C8180" s="85">
        <v>5644</v>
      </c>
      <c r="D8180" s="85">
        <v>8176</v>
      </c>
      <c r="E8180" s="86" t="s">
        <v>8515</v>
      </c>
      <c r="F8180" s="85" t="s">
        <v>32</v>
      </c>
      <c r="G8180" s="86" t="s">
        <v>8516</v>
      </c>
      <c r="H8180" s="85" t="s">
        <v>260</v>
      </c>
      <c r="I8180" s="85">
        <v>1</v>
      </c>
      <c r="J8180" s="88">
        <v>82323.223508179173</v>
      </c>
      <c r="K8180" s="146">
        <v>259567.7646305575</v>
      </c>
      <c r="L8180" s="147">
        <v>4.3318844907905431E-4</v>
      </c>
      <c r="M8180" s="147">
        <v>8955.553337913685</v>
      </c>
      <c r="N8180" s="87">
        <v>1006992.261200667</v>
      </c>
      <c r="O8180" s="88">
        <v>73581.719026191378</v>
      </c>
      <c r="P8180" s="89">
        <v>73.070788983480057</v>
      </c>
    </row>
    <row r="8181" spans="1:16">
      <c r="A8181" s="75" t="s">
        <v>8517</v>
      </c>
      <c r="B8181" s="85">
        <v>8177</v>
      </c>
      <c r="C8181" s="85">
        <v>5645</v>
      </c>
      <c r="D8181" s="85">
        <v>8177</v>
      </c>
      <c r="E8181" s="86" t="s">
        <v>8515</v>
      </c>
      <c r="F8181" s="85" t="s">
        <v>38</v>
      </c>
      <c r="G8181" s="86" t="s">
        <v>8516</v>
      </c>
      <c r="H8181" s="85" t="s">
        <v>260</v>
      </c>
      <c r="I8181" s="85">
        <v>1</v>
      </c>
      <c r="J8181" s="88">
        <v>91229.61161945136</v>
      </c>
      <c r="K8181" s="146">
        <v>267715.39424645976</v>
      </c>
      <c r="L8181" s="147">
        <v>4.6120204821057829E-4</v>
      </c>
      <c r="M8181" s="147">
        <v>9469.0375254838218</v>
      </c>
      <c r="N8181" s="87">
        <v>1088667.62912386</v>
      </c>
      <c r="O8181" s="88">
        <v>81754.542891933786</v>
      </c>
      <c r="P8181" s="89">
        <v>75.095961985871085</v>
      </c>
    </row>
    <row r="8182" spans="1:16">
      <c r="A8182" s="75" t="s">
        <v>15504</v>
      </c>
      <c r="B8182" s="85">
        <v>8178</v>
      </c>
      <c r="C8182" s="85">
        <v>10286</v>
      </c>
      <c r="D8182" s="85">
        <v>8178</v>
      </c>
      <c r="E8182" s="86" t="s">
        <v>15505</v>
      </c>
      <c r="F8182" s="85" t="s">
        <v>55</v>
      </c>
      <c r="G8182" s="86" t="s">
        <v>8516</v>
      </c>
      <c r="H8182" s="85" t="s">
        <v>260</v>
      </c>
      <c r="I8182" s="85">
        <v>1</v>
      </c>
      <c r="J8182" s="88">
        <v>91207.345649216441</v>
      </c>
      <c r="K8182" s="146">
        <v>267695.02517245983</v>
      </c>
      <c r="L8182" s="147">
        <v>4.6113201421288608E-4</v>
      </c>
      <c r="M8182" s="147">
        <v>9467.7538150173841</v>
      </c>
      <c r="N8182" s="87">
        <v>1088463.440704447</v>
      </c>
      <c r="O8182" s="88">
        <v>81734.110832309059</v>
      </c>
      <c r="P8182" s="89">
        <v>75.091278012434884</v>
      </c>
    </row>
    <row r="8183" spans="1:16">
      <c r="A8183" s="75" t="s">
        <v>8518</v>
      </c>
      <c r="B8183" s="85">
        <v>8179</v>
      </c>
      <c r="C8183" s="85">
        <v>5646</v>
      </c>
      <c r="D8183" s="85">
        <v>8179</v>
      </c>
      <c r="E8183" s="86" t="s">
        <v>8519</v>
      </c>
      <c r="F8183" s="85" t="s">
        <v>32</v>
      </c>
      <c r="G8183" s="86" t="s">
        <v>8520</v>
      </c>
      <c r="H8183" s="85" t="s">
        <v>260</v>
      </c>
      <c r="I8183" s="85">
        <v>1</v>
      </c>
      <c r="J8183" s="88">
        <v>19281.755768806699</v>
      </c>
      <c r="K8183" s="146">
        <v>59006.435224849803</v>
      </c>
      <c r="L8183" s="147">
        <v>1.128103712013529E-4</v>
      </c>
      <c r="M8183" s="147">
        <v>1979.152565974478</v>
      </c>
      <c r="N8183" s="87">
        <v>227332.8489778901</v>
      </c>
      <c r="O8183" s="88">
        <v>17367.131076994949</v>
      </c>
      <c r="P8183" s="89">
        <v>76.395167504736804</v>
      </c>
    </row>
    <row r="8184" spans="1:16">
      <c r="A8184" s="75" t="s">
        <v>8521</v>
      </c>
      <c r="B8184" s="85">
        <v>8180</v>
      </c>
      <c r="C8184" s="85">
        <v>5647</v>
      </c>
      <c r="D8184" s="85">
        <v>8180</v>
      </c>
      <c r="E8184" s="86" t="s">
        <v>8519</v>
      </c>
      <c r="F8184" s="85" t="s">
        <v>38</v>
      </c>
      <c r="G8184" s="86" t="s">
        <v>8520</v>
      </c>
      <c r="H8184" s="85" t="s">
        <v>260</v>
      </c>
      <c r="I8184" s="85">
        <v>1</v>
      </c>
      <c r="J8184" s="88">
        <v>22558.668417280642</v>
      </c>
      <c r="K8184" s="146">
        <v>60499.762033918792</v>
      </c>
      <c r="L8184" s="147">
        <v>1.2802777951963001E-4</v>
      </c>
      <c r="M8184" s="147">
        <v>2102.0151457070751</v>
      </c>
      <c r="N8184" s="87">
        <v>247864.77661489201</v>
      </c>
      <c r="O8184" s="88">
        <v>20417.62482308186</v>
      </c>
      <c r="P8184" s="89">
        <v>82.37404726047366</v>
      </c>
    </row>
    <row r="8185" spans="1:16">
      <c r="A8185" s="75" t="s">
        <v>15506</v>
      </c>
      <c r="B8185" s="85">
        <v>8181</v>
      </c>
      <c r="C8185" s="85">
        <v>10287</v>
      </c>
      <c r="D8185" s="85">
        <v>8181</v>
      </c>
      <c r="E8185" s="86" t="s">
        <v>15507</v>
      </c>
      <c r="F8185" s="85" t="s">
        <v>55</v>
      </c>
      <c r="G8185" s="86" t="s">
        <v>8520</v>
      </c>
      <c r="H8185" s="85" t="s">
        <v>260</v>
      </c>
      <c r="I8185" s="85">
        <v>1</v>
      </c>
      <c r="J8185" s="88">
        <v>22551.064024375621</v>
      </c>
      <c r="K8185" s="146">
        <v>60496.296624550465</v>
      </c>
      <c r="L8185" s="147">
        <v>1.2799246605105119E-4</v>
      </c>
      <c r="M8185" s="147">
        <v>2101.7300312014918</v>
      </c>
      <c r="N8185" s="87">
        <v>247817.1302899521</v>
      </c>
      <c r="O8185" s="88">
        <v>20410.545857150209</v>
      </c>
      <c r="P8185" s="89">
        <v>82.361319547479923</v>
      </c>
    </row>
    <row r="8186" spans="1:16">
      <c r="A8186" s="75" t="s">
        <v>8522</v>
      </c>
      <c r="B8186" s="85">
        <v>8182</v>
      </c>
      <c r="C8186" s="85">
        <v>5648</v>
      </c>
      <c r="D8186" s="85">
        <v>8182</v>
      </c>
      <c r="E8186" s="86" t="s">
        <v>8523</v>
      </c>
      <c r="F8186" s="85" t="s">
        <v>32</v>
      </c>
      <c r="G8186" s="86" t="s">
        <v>8524</v>
      </c>
      <c r="H8186" s="85" t="s">
        <v>260</v>
      </c>
      <c r="I8186" s="85">
        <v>1</v>
      </c>
      <c r="J8186" s="88">
        <v>230383.01492889749</v>
      </c>
      <c r="K8186" s="146">
        <v>727638.27411112248</v>
      </c>
      <c r="L8186" s="147">
        <v>1.176154543842452E-3</v>
      </c>
      <c r="M8186" s="147">
        <v>25615.820299814561</v>
      </c>
      <c r="N8186" s="87">
        <v>2833394.478433392</v>
      </c>
      <c r="O8186" s="88">
        <v>205594.50697762871</v>
      </c>
      <c r="P8186" s="89">
        <v>72.561201252606267</v>
      </c>
    </row>
    <row r="8187" spans="1:16">
      <c r="A8187" s="75" t="s">
        <v>8525</v>
      </c>
      <c r="B8187" s="85">
        <v>8183</v>
      </c>
      <c r="C8187" s="85">
        <v>5649</v>
      </c>
      <c r="D8187" s="85">
        <v>8183</v>
      </c>
      <c r="E8187" s="86" t="s">
        <v>8523</v>
      </c>
      <c r="F8187" s="85" t="s">
        <v>38</v>
      </c>
      <c r="G8187" s="86" t="s">
        <v>8524</v>
      </c>
      <c r="H8187" s="85" t="s">
        <v>260</v>
      </c>
      <c r="I8187" s="85">
        <v>1</v>
      </c>
      <c r="J8187" s="88">
        <v>244002.5152064712</v>
      </c>
      <c r="K8187" s="146">
        <v>737052.73503461527</v>
      </c>
      <c r="L8187" s="147">
        <v>1.20291974830176E-3</v>
      </c>
      <c r="M8187" s="147">
        <v>26380.222954307119</v>
      </c>
      <c r="N8187" s="87">
        <v>2957493.212874298</v>
      </c>
      <c r="O8187" s="88">
        <v>218109.1285699599</v>
      </c>
      <c r="P8187" s="89">
        <v>73.747972648088094</v>
      </c>
    </row>
    <row r="8188" spans="1:16">
      <c r="A8188" s="75" t="s">
        <v>15508</v>
      </c>
      <c r="B8188" s="85">
        <v>8184</v>
      </c>
      <c r="C8188" s="85">
        <v>10288</v>
      </c>
      <c r="D8188" s="85">
        <v>8184</v>
      </c>
      <c r="E8188" s="86" t="s">
        <v>15509</v>
      </c>
      <c r="F8188" s="85" t="s">
        <v>55</v>
      </c>
      <c r="G8188" s="86" t="s">
        <v>8524</v>
      </c>
      <c r="H8188" s="85" t="s">
        <v>260</v>
      </c>
      <c r="I8188" s="85">
        <v>1</v>
      </c>
      <c r="J8188" s="88">
        <v>243835.2139746407</v>
      </c>
      <c r="K8188" s="146">
        <v>736937.08828712534</v>
      </c>
      <c r="L8188" s="147">
        <v>1.202590965924654E-3</v>
      </c>
      <c r="M8188" s="147">
        <v>26370.833071924921</v>
      </c>
      <c r="N8188" s="87">
        <v>2955968.790486</v>
      </c>
      <c r="O8188" s="88">
        <v>217955.3996103344</v>
      </c>
      <c r="P8188" s="89">
        <v>73.73399892172057</v>
      </c>
    </row>
    <row r="8189" spans="1:16">
      <c r="A8189" s="75" t="s">
        <v>8526</v>
      </c>
      <c r="B8189" s="85">
        <v>8185</v>
      </c>
      <c r="C8189" s="85">
        <v>5650</v>
      </c>
      <c r="D8189" s="85">
        <v>8185</v>
      </c>
      <c r="E8189" s="86" t="s">
        <v>8527</v>
      </c>
      <c r="F8189" s="85" t="s">
        <v>32</v>
      </c>
      <c r="G8189" s="86" t="s">
        <v>8528</v>
      </c>
      <c r="H8189" s="85" t="s">
        <v>260</v>
      </c>
      <c r="I8189" s="85">
        <v>1</v>
      </c>
      <c r="J8189" s="88">
        <v>4337.2218003756507</v>
      </c>
      <c r="K8189" s="146">
        <v>11346.33395387477</v>
      </c>
      <c r="L8189" s="147">
        <v>2.3500609805192489E-5</v>
      </c>
      <c r="M8189" s="147">
        <v>405.14258201873571</v>
      </c>
      <c r="N8189" s="87">
        <v>47411.512369645097</v>
      </c>
      <c r="O8189" s="88">
        <v>3941.1607444741189</v>
      </c>
      <c r="P8189" s="89">
        <v>83.126661595326397</v>
      </c>
    </row>
    <row r="8190" spans="1:16">
      <c r="A8190" s="75" t="s">
        <v>8529</v>
      </c>
      <c r="B8190" s="85">
        <v>8186</v>
      </c>
      <c r="C8190" s="85">
        <v>5651</v>
      </c>
      <c r="D8190" s="85">
        <v>8186</v>
      </c>
      <c r="E8190" s="86" t="s">
        <v>8527</v>
      </c>
      <c r="F8190" s="85" t="s">
        <v>38</v>
      </c>
      <c r="G8190" s="86" t="s">
        <v>8528</v>
      </c>
      <c r="H8190" s="85" t="s">
        <v>260</v>
      </c>
      <c r="I8190" s="85">
        <v>1</v>
      </c>
      <c r="J8190" s="88">
        <v>6189.0117459361463</v>
      </c>
      <c r="K8190" s="146">
        <v>13348.382427644547</v>
      </c>
      <c r="L8190" s="147">
        <v>3.1061942313920632E-5</v>
      </c>
      <c r="M8190" s="147">
        <v>512.60922669549916</v>
      </c>
      <c r="N8190" s="87">
        <v>64249.028473037673</v>
      </c>
      <c r="O8190" s="88">
        <v>5640.2032064029981</v>
      </c>
      <c r="P8190" s="89">
        <v>87.786591337640672</v>
      </c>
    </row>
    <row r="8191" spans="1:16">
      <c r="A8191" s="75" t="s">
        <v>15510</v>
      </c>
      <c r="B8191" s="85">
        <v>8187</v>
      </c>
      <c r="C8191" s="85">
        <v>10289</v>
      </c>
      <c r="D8191" s="85">
        <v>8187</v>
      </c>
      <c r="E8191" s="86" t="s">
        <v>15511</v>
      </c>
      <c r="F8191" s="85" t="s">
        <v>55</v>
      </c>
      <c r="G8191" s="86" t="s">
        <v>8528</v>
      </c>
      <c r="H8191" s="85" t="s">
        <v>260</v>
      </c>
      <c r="I8191" s="85">
        <v>1</v>
      </c>
      <c r="J8191" s="88">
        <v>6189.0117459361463</v>
      </c>
      <c r="K8191" s="146">
        <v>13348.382427644547</v>
      </c>
      <c r="L8191" s="147">
        <v>3.1061942313920632E-5</v>
      </c>
      <c r="M8191" s="147">
        <v>512.60922669549916</v>
      </c>
      <c r="N8191" s="87">
        <v>64249.028473037673</v>
      </c>
      <c r="O8191" s="88">
        <v>5640.2032064029981</v>
      </c>
      <c r="P8191" s="89">
        <v>87.786591337640672</v>
      </c>
    </row>
    <row r="8192" spans="1:16">
      <c r="A8192" s="75" t="s">
        <v>8530</v>
      </c>
      <c r="B8192" s="85">
        <v>8188</v>
      </c>
      <c r="C8192" s="85">
        <v>5652</v>
      </c>
      <c r="D8192" s="85">
        <v>8188</v>
      </c>
      <c r="E8192" s="86" t="s">
        <v>8531</v>
      </c>
      <c r="F8192" s="85" t="s">
        <v>55</v>
      </c>
      <c r="G8192" s="86" t="s">
        <v>8532</v>
      </c>
      <c r="H8192" s="85" t="s">
        <v>1</v>
      </c>
      <c r="I8192" s="85">
        <v>1</v>
      </c>
      <c r="J8192" s="88">
        <v>2.01601907512581</v>
      </c>
      <c r="K8192" s="146">
        <v>3.9032290489398607</v>
      </c>
      <c r="L8192" s="147">
        <v>1.6615882384547261E-8</v>
      </c>
      <c r="M8192" s="147">
        <v>0.16852453148924901</v>
      </c>
      <c r="N8192" s="87">
        <v>28.028586695765132</v>
      </c>
      <c r="O8192" s="88">
        <v>1.7265239651983519</v>
      </c>
      <c r="P8192" s="89">
        <v>61.598680801812037</v>
      </c>
    </row>
    <row r="8193" spans="1:16">
      <c r="A8193" s="75" t="s">
        <v>15512</v>
      </c>
      <c r="B8193" s="85">
        <v>8189</v>
      </c>
      <c r="C8193" s="85">
        <v>10290</v>
      </c>
      <c r="D8193" s="85">
        <v>8189</v>
      </c>
      <c r="E8193" s="86" t="s">
        <v>15513</v>
      </c>
      <c r="F8193" s="85" t="s">
        <v>55</v>
      </c>
      <c r="G8193" s="86" t="s">
        <v>8532</v>
      </c>
      <c r="H8193" s="85" t="s">
        <v>1</v>
      </c>
      <c r="I8193" s="85">
        <v>1</v>
      </c>
      <c r="J8193" s="88">
        <v>2.1195809302611588</v>
      </c>
      <c r="K8193" s="146">
        <v>4.0350756889407613</v>
      </c>
      <c r="L8193" s="147">
        <v>1.7150643211409538E-8</v>
      </c>
      <c r="M8193" s="147">
        <v>0.18266939447573341</v>
      </c>
      <c r="N8193" s="87">
        <v>29.578435738496111</v>
      </c>
      <c r="O8193" s="88">
        <v>1.8204000182543509</v>
      </c>
      <c r="P8193" s="89">
        <v>61.544837406161882</v>
      </c>
    </row>
    <row r="8194" spans="1:16">
      <c r="A8194" s="75" t="s">
        <v>8534</v>
      </c>
      <c r="B8194" s="85">
        <v>8190</v>
      </c>
      <c r="C8194" s="85">
        <v>5654</v>
      </c>
      <c r="D8194" s="85">
        <v>8190</v>
      </c>
      <c r="E8194" s="86" t="s">
        <v>8535</v>
      </c>
      <c r="F8194" s="85" t="s">
        <v>232</v>
      </c>
      <c r="G8194" s="86" t="s">
        <v>8536</v>
      </c>
      <c r="H8194" s="85" t="s">
        <v>1073</v>
      </c>
      <c r="I8194" s="85">
        <v>1</v>
      </c>
      <c r="J8194" s="88">
        <v>42.872701069503357</v>
      </c>
      <c r="K8194" s="146">
        <v>85.281970673088011</v>
      </c>
      <c r="L8194" s="147">
        <v>2.3756820417333251E-7</v>
      </c>
      <c r="M8194" s="147">
        <v>5.769584759039124</v>
      </c>
      <c r="N8194" s="87">
        <v>600.50443338709601</v>
      </c>
      <c r="O8194" s="88">
        <v>39.607655107351107</v>
      </c>
      <c r="P8194" s="89">
        <v>65.957306732853539</v>
      </c>
    </row>
    <row r="8195" spans="1:16">
      <c r="A8195" s="75" t="s">
        <v>8537</v>
      </c>
      <c r="B8195" s="85">
        <v>8191</v>
      </c>
      <c r="C8195" s="85">
        <v>5655</v>
      </c>
      <c r="D8195" s="85">
        <v>8191</v>
      </c>
      <c r="E8195" s="86" t="s">
        <v>8535</v>
      </c>
      <c r="F8195" s="85" t="s">
        <v>38</v>
      </c>
      <c r="G8195" s="86" t="s">
        <v>8536</v>
      </c>
      <c r="H8195" s="85" t="s">
        <v>1073</v>
      </c>
      <c r="I8195" s="85">
        <v>1</v>
      </c>
      <c r="J8195" s="88">
        <v>44.823256726545559</v>
      </c>
      <c r="K8195" s="146">
        <v>87.626255506759975</v>
      </c>
      <c r="L8195" s="147">
        <v>2.4652753279433772E-7</v>
      </c>
      <c r="M8195" s="147">
        <v>5.9148669359427632</v>
      </c>
      <c r="N8195" s="87">
        <v>622.84119860946032</v>
      </c>
      <c r="O8195" s="88">
        <v>40.815340919588827</v>
      </c>
      <c r="P8195" s="89">
        <v>65.530894569453878</v>
      </c>
    </row>
    <row r="8196" spans="1:16">
      <c r="A8196" s="75" t="s">
        <v>15514</v>
      </c>
      <c r="B8196" s="85">
        <v>8192</v>
      </c>
      <c r="C8196" s="85">
        <v>10291</v>
      </c>
      <c r="D8196" s="85">
        <v>8192</v>
      </c>
      <c r="E8196" s="86" t="s">
        <v>15515</v>
      </c>
      <c r="F8196" s="85" t="s">
        <v>55</v>
      </c>
      <c r="G8196" s="86" t="s">
        <v>8536</v>
      </c>
      <c r="H8196" s="85" t="s">
        <v>1073</v>
      </c>
      <c r="I8196" s="85">
        <v>1</v>
      </c>
      <c r="J8196" s="88">
        <v>44.669414300936758</v>
      </c>
      <c r="K8196" s="146">
        <v>87.441359236905811</v>
      </c>
      <c r="L8196" s="147">
        <v>2.4582090089593221E-7</v>
      </c>
      <c r="M8196" s="147">
        <v>5.9034083741673564</v>
      </c>
      <c r="N8196" s="87">
        <v>621.07947387750698</v>
      </c>
      <c r="O8196" s="88">
        <v>40.720089438782729</v>
      </c>
      <c r="P8196" s="89">
        <v>65.563412013216507</v>
      </c>
    </row>
    <row r="8197" spans="1:16">
      <c r="A8197" s="75" t="s">
        <v>8538</v>
      </c>
      <c r="B8197" s="85">
        <v>8193</v>
      </c>
      <c r="C8197" s="85">
        <v>5656</v>
      </c>
      <c r="D8197" s="85">
        <v>8193</v>
      </c>
      <c r="E8197" s="86" t="s">
        <v>8539</v>
      </c>
      <c r="F8197" s="85" t="s">
        <v>232</v>
      </c>
      <c r="G8197" s="86" t="s">
        <v>8539</v>
      </c>
      <c r="H8197" s="85" t="s">
        <v>1073</v>
      </c>
      <c r="I8197" s="85">
        <v>1</v>
      </c>
      <c r="J8197" s="88">
        <v>32.111061280341723</v>
      </c>
      <c r="K8197" s="146">
        <v>84.430139178558093</v>
      </c>
      <c r="L8197" s="147">
        <v>1.7781602434060779E-7</v>
      </c>
      <c r="M8197" s="147">
        <v>4.1985075179575322</v>
      </c>
      <c r="N8197" s="87">
        <v>449.89441038306398</v>
      </c>
      <c r="O8197" s="88">
        <v>29.50794232405196</v>
      </c>
      <c r="P8197" s="89">
        <v>65.588595108188457</v>
      </c>
    </row>
    <row r="8198" spans="1:16">
      <c r="A8198" s="75" t="s">
        <v>8540</v>
      </c>
      <c r="B8198" s="85">
        <v>8194</v>
      </c>
      <c r="C8198" s="85">
        <v>5657</v>
      </c>
      <c r="D8198" s="85">
        <v>8194</v>
      </c>
      <c r="E8198" s="86" t="s">
        <v>8539</v>
      </c>
      <c r="F8198" s="85" t="s">
        <v>38</v>
      </c>
      <c r="G8198" s="86" t="s">
        <v>8539</v>
      </c>
      <c r="H8198" s="85" t="s">
        <v>1073</v>
      </c>
      <c r="I8198" s="85">
        <v>1</v>
      </c>
      <c r="J8198" s="88">
        <v>61.752351718326892</v>
      </c>
      <c r="K8198" s="146">
        <v>147.54048473126929</v>
      </c>
      <c r="L8198" s="147">
        <v>3.320993365600506E-7</v>
      </c>
      <c r="M8198" s="147">
        <v>6.7641619303292568</v>
      </c>
      <c r="N8198" s="87">
        <v>825.44979166344967</v>
      </c>
      <c r="O8198" s="88">
        <v>55.159374702528581</v>
      </c>
      <c r="P8198" s="89">
        <v>66.823415863212219</v>
      </c>
    </row>
    <row r="8199" spans="1:16">
      <c r="A8199" s="75" t="s">
        <v>15516</v>
      </c>
      <c r="B8199" s="85">
        <v>8195</v>
      </c>
      <c r="C8199" s="85">
        <v>10292</v>
      </c>
      <c r="D8199" s="85">
        <v>8195</v>
      </c>
      <c r="E8199" s="86" t="s">
        <v>15517</v>
      </c>
      <c r="F8199" s="85" t="s">
        <v>55</v>
      </c>
      <c r="G8199" s="86" t="s">
        <v>8539</v>
      </c>
      <c r="H8199" s="85" t="s">
        <v>1073</v>
      </c>
      <c r="I8199" s="85">
        <v>1</v>
      </c>
      <c r="J8199" s="88">
        <v>59.41451121493445</v>
      </c>
      <c r="K8199" s="146">
        <v>142.56290380155554</v>
      </c>
      <c r="L8199" s="147">
        <v>3.1993084554719252E-7</v>
      </c>
      <c r="M8199" s="147">
        <v>6.5618060033665229</v>
      </c>
      <c r="N8199" s="87">
        <v>795.82933423224711</v>
      </c>
      <c r="O8199" s="88">
        <v>53.136218601754202</v>
      </c>
      <c r="P8199" s="89">
        <v>66.768358888172671</v>
      </c>
    </row>
    <row r="8200" spans="1:16">
      <c r="A8200" s="75" t="s">
        <v>15518</v>
      </c>
      <c r="B8200" s="85">
        <v>8196</v>
      </c>
      <c r="C8200" s="85">
        <v>10293</v>
      </c>
      <c r="D8200" s="85">
        <v>8196</v>
      </c>
      <c r="E8200" s="86" t="s">
        <v>15519</v>
      </c>
      <c r="F8200" s="85" t="s">
        <v>55</v>
      </c>
      <c r="G8200" s="86" t="s">
        <v>15520</v>
      </c>
      <c r="H8200" s="85" t="s">
        <v>1</v>
      </c>
      <c r="I8200" s="85">
        <v>1</v>
      </c>
      <c r="J8200" s="88">
        <v>96.68693578670981</v>
      </c>
      <c r="K8200" s="146">
        <v>183.35236245317992</v>
      </c>
      <c r="L8200" s="147">
        <v>8.0014159215387028E-7</v>
      </c>
      <c r="M8200" s="147">
        <v>66.717634723635712</v>
      </c>
      <c r="N8200" s="87">
        <v>1178.0541796408629</v>
      </c>
      <c r="O8200" s="88">
        <v>84.135166075137661</v>
      </c>
      <c r="P8200" s="89">
        <v>71.418757752539676</v>
      </c>
    </row>
    <row r="8201" spans="1:16">
      <c r="A8201" s="75" t="s">
        <v>26824</v>
      </c>
      <c r="B8201" s="85">
        <v>8197</v>
      </c>
      <c r="C8201" s="85">
        <v>16715</v>
      </c>
      <c r="D8201" s="85">
        <v>8197</v>
      </c>
      <c r="E8201" s="86" t="s">
        <v>26820</v>
      </c>
      <c r="F8201" s="85" t="s">
        <v>4432</v>
      </c>
      <c r="G8201" s="86" t="s">
        <v>15520</v>
      </c>
      <c r="H8201" s="85" t="s">
        <v>1</v>
      </c>
      <c r="I8201" s="85">
        <v>1</v>
      </c>
      <c r="J8201" s="88">
        <v>96.687450724192999</v>
      </c>
      <c r="K8201" s="146">
        <v>183.13737202583457</v>
      </c>
      <c r="L8201" s="147">
        <v>8.0348517151060905E-7</v>
      </c>
      <c r="M8201" s="147">
        <v>21.740759703271738</v>
      </c>
      <c r="N8201" s="87">
        <v>1180.640669146251</v>
      </c>
      <c r="O8201" s="88">
        <v>84.066096570866691</v>
      </c>
      <c r="P8201" s="89">
        <v>71.203795335677256</v>
      </c>
    </row>
    <row r="8202" spans="1:16">
      <c r="A8202" s="75" t="s">
        <v>26839</v>
      </c>
      <c r="B8202" s="85">
        <v>8198</v>
      </c>
      <c r="C8202" s="85">
        <v>16730</v>
      </c>
      <c r="D8202" s="85">
        <v>8198</v>
      </c>
      <c r="E8202" s="86" t="s">
        <v>26820</v>
      </c>
      <c r="F8202" s="85" t="s">
        <v>38</v>
      </c>
      <c r="G8202" s="86" t="s">
        <v>15520</v>
      </c>
      <c r="H8202" s="85" t="s">
        <v>1</v>
      </c>
      <c r="I8202" s="85">
        <v>1</v>
      </c>
      <c r="J8202" s="88">
        <v>96.661070686215126</v>
      </c>
      <c r="K8202" s="146">
        <v>182.91552304855605</v>
      </c>
      <c r="L8202" s="147">
        <v>8.0293710703504292E-7</v>
      </c>
      <c r="M8202" s="147">
        <v>21.750500529940471</v>
      </c>
      <c r="N8202" s="87">
        <v>1180.5275109116719</v>
      </c>
      <c r="O8202" s="88">
        <v>84.125517469004308</v>
      </c>
      <c r="P8202" s="89">
        <v>71.260954693074197</v>
      </c>
    </row>
    <row r="8203" spans="1:16">
      <c r="A8203" s="75" t="s">
        <v>26864</v>
      </c>
      <c r="B8203" s="85">
        <v>8199</v>
      </c>
      <c r="C8203" s="85">
        <v>16753</v>
      </c>
      <c r="D8203" s="85">
        <v>8199</v>
      </c>
      <c r="E8203" s="86" t="s">
        <v>26859</v>
      </c>
      <c r="F8203" s="85" t="s">
        <v>4469</v>
      </c>
      <c r="G8203" s="86" t="s">
        <v>15520</v>
      </c>
      <c r="H8203" s="85" t="s">
        <v>1</v>
      </c>
      <c r="I8203" s="85">
        <v>1</v>
      </c>
      <c r="J8203" s="88">
        <v>92.593033986131445</v>
      </c>
      <c r="K8203" s="146">
        <v>215.29151004616855</v>
      </c>
      <c r="L8203" s="147">
        <v>4.4025123135228397E-7</v>
      </c>
      <c r="M8203" s="147">
        <v>5005.7779880162134</v>
      </c>
      <c r="N8203" s="87">
        <v>815.58216786493551</v>
      </c>
      <c r="O8203" s="88">
        <v>81.751525442106271</v>
      </c>
      <c r="P8203" s="89">
        <v>100.23701922777293</v>
      </c>
    </row>
    <row r="8204" spans="1:16">
      <c r="A8204" s="75" t="s">
        <v>8546</v>
      </c>
      <c r="B8204" s="85">
        <v>8200</v>
      </c>
      <c r="C8204" s="85">
        <v>5660</v>
      </c>
      <c r="D8204" s="85">
        <v>8200</v>
      </c>
      <c r="E8204" s="86" t="s">
        <v>8547</v>
      </c>
      <c r="F8204" s="85" t="s">
        <v>55</v>
      </c>
      <c r="G8204" s="86" t="s">
        <v>8547</v>
      </c>
      <c r="H8204" s="85" t="s">
        <v>1</v>
      </c>
      <c r="I8204" s="85">
        <v>1</v>
      </c>
      <c r="J8204" s="88">
        <v>0</v>
      </c>
      <c r="K8204" s="146">
        <v>0</v>
      </c>
      <c r="L8204" s="147">
        <v>0</v>
      </c>
      <c r="M8204" s="147">
        <v>19.399999999999999</v>
      </c>
      <c r="N8204" s="87">
        <v>0</v>
      </c>
      <c r="O8204" s="88">
        <v>0</v>
      </c>
      <c r="P8204" s="89" t="e">
        <v>#DIV/0!</v>
      </c>
    </row>
    <row r="8205" spans="1:16">
      <c r="A8205" s="75" t="s">
        <v>15521</v>
      </c>
      <c r="B8205" s="85">
        <v>8201</v>
      </c>
      <c r="C8205" s="85">
        <v>10294</v>
      </c>
      <c r="D8205" s="85">
        <v>8201</v>
      </c>
      <c r="E8205" s="86" t="s">
        <v>15522</v>
      </c>
      <c r="F8205" s="85" t="s">
        <v>55</v>
      </c>
      <c r="G8205" s="86" t="s">
        <v>8547</v>
      </c>
      <c r="H8205" s="85" t="s">
        <v>1</v>
      </c>
      <c r="I8205" s="85">
        <v>1</v>
      </c>
      <c r="J8205" s="88">
        <v>5.2575737360552433E-2</v>
      </c>
      <c r="K8205" s="146">
        <v>7.0763018922255824E-2</v>
      </c>
      <c r="L8205" s="147">
        <v>2.863618469305488E-10</v>
      </c>
      <c r="M8205" s="147">
        <v>19.4067422135303</v>
      </c>
      <c r="N8205" s="87">
        <v>0.75981690044355865</v>
      </c>
      <c r="O8205" s="88">
        <v>4.7722115978368763E-2</v>
      </c>
      <c r="P8205" s="89">
        <v>62.807389451998233</v>
      </c>
    </row>
    <row r="8206" spans="1:16">
      <c r="A8206" s="75" t="s">
        <v>8543</v>
      </c>
      <c r="B8206" s="85">
        <v>8202</v>
      </c>
      <c r="C8206" s="85">
        <v>5659</v>
      </c>
      <c r="D8206" s="85">
        <v>8202</v>
      </c>
      <c r="E8206" s="86" t="s">
        <v>8544</v>
      </c>
      <c r="F8206" s="85" t="s">
        <v>55</v>
      </c>
      <c r="G8206" s="86" t="s">
        <v>8545</v>
      </c>
      <c r="H8206" s="85" t="s">
        <v>1</v>
      </c>
      <c r="I8206" s="85">
        <v>1</v>
      </c>
      <c r="J8206" s="88">
        <v>172.2826089996249</v>
      </c>
      <c r="K8206" s="146">
        <v>176.61274284555077</v>
      </c>
      <c r="L8206" s="147">
        <v>6.8721386384814008E-7</v>
      </c>
      <c r="M8206" s="147">
        <v>41.650320243680888</v>
      </c>
      <c r="N8206" s="87">
        <v>2524.628485510691</v>
      </c>
      <c r="O8206" s="88">
        <v>148.12833591136169</v>
      </c>
      <c r="P8206" s="89">
        <v>58.673320356439596</v>
      </c>
    </row>
    <row r="8207" spans="1:16">
      <c r="A8207" s="75" t="s">
        <v>15523</v>
      </c>
      <c r="B8207" s="85">
        <v>8203</v>
      </c>
      <c r="C8207" s="85">
        <v>10295</v>
      </c>
      <c r="D8207" s="85">
        <v>8203</v>
      </c>
      <c r="E8207" s="86" t="s">
        <v>15524</v>
      </c>
      <c r="F8207" s="85" t="s">
        <v>55</v>
      </c>
      <c r="G8207" s="86" t="s">
        <v>8545</v>
      </c>
      <c r="H8207" s="85" t="s">
        <v>1</v>
      </c>
      <c r="I8207" s="85">
        <v>1</v>
      </c>
      <c r="J8207" s="88">
        <v>172.3370291004438</v>
      </c>
      <c r="K8207" s="146">
        <v>176.68900998869239</v>
      </c>
      <c r="L8207" s="147">
        <v>6.8752109220250657E-7</v>
      </c>
      <c r="M8207" s="147">
        <v>41.657297913097032</v>
      </c>
      <c r="N8207" s="87">
        <v>2525.4125544982362</v>
      </c>
      <c r="O8207" s="88">
        <v>148.17774703413869</v>
      </c>
      <c r="P8207" s="89">
        <v>58.674669518929164</v>
      </c>
    </row>
    <row r="8208" spans="1:16">
      <c r="A8208" s="75" t="s">
        <v>8548</v>
      </c>
      <c r="B8208" s="85">
        <v>8204</v>
      </c>
      <c r="C8208" s="85">
        <v>5661</v>
      </c>
      <c r="D8208" s="85">
        <v>8204</v>
      </c>
      <c r="E8208" s="86" t="s">
        <v>8549</v>
      </c>
      <c r="F8208" s="85" t="s">
        <v>32</v>
      </c>
      <c r="G8208" s="86" t="s">
        <v>8550</v>
      </c>
      <c r="H8208" s="85" t="s">
        <v>1042</v>
      </c>
      <c r="I8208" s="85">
        <v>1</v>
      </c>
      <c r="J8208" s="88">
        <v>227.46437255082861</v>
      </c>
      <c r="K8208" s="146">
        <v>415.17993481594647</v>
      </c>
      <c r="L8208" s="147">
        <v>4.888536972383122E-6</v>
      </c>
      <c r="M8208" s="147">
        <v>14.844675361878419</v>
      </c>
      <c r="N8208" s="87">
        <v>2033.298348205713</v>
      </c>
      <c r="O8208" s="88">
        <v>210.95330945887071</v>
      </c>
      <c r="P8208" s="89">
        <v>103.74931433206876</v>
      </c>
    </row>
    <row r="8209" spans="1:16">
      <c r="A8209" s="75" t="s">
        <v>8551</v>
      </c>
      <c r="B8209" s="85">
        <v>8205</v>
      </c>
      <c r="C8209" s="85">
        <v>5662</v>
      </c>
      <c r="D8209" s="85">
        <v>8205</v>
      </c>
      <c r="E8209" s="86" t="s">
        <v>8549</v>
      </c>
      <c r="F8209" s="85" t="s">
        <v>38</v>
      </c>
      <c r="G8209" s="86" t="s">
        <v>8550</v>
      </c>
      <c r="H8209" s="85" t="s">
        <v>1042</v>
      </c>
      <c r="I8209" s="85">
        <v>1</v>
      </c>
      <c r="J8209" s="88">
        <v>321.47406897227552</v>
      </c>
      <c r="K8209" s="146">
        <v>598.90047910153555</v>
      </c>
      <c r="L8209" s="147">
        <v>5.9671743039757962E-6</v>
      </c>
      <c r="M8209" s="147">
        <v>20.59489617560887</v>
      </c>
      <c r="N8209" s="87">
        <v>2796.845846943314</v>
      </c>
      <c r="O8209" s="88">
        <v>284.47721913238843</v>
      </c>
      <c r="P8209" s="89">
        <v>101.71358548176508</v>
      </c>
    </row>
    <row r="8210" spans="1:16">
      <c r="A8210" s="75" t="s">
        <v>15525</v>
      </c>
      <c r="B8210" s="85">
        <v>8206</v>
      </c>
      <c r="C8210" s="85">
        <v>10296</v>
      </c>
      <c r="D8210" s="85">
        <v>8206</v>
      </c>
      <c r="E8210" s="86" t="s">
        <v>15526</v>
      </c>
      <c r="F8210" s="85" t="s">
        <v>55</v>
      </c>
      <c r="G8210" s="86" t="s">
        <v>8550</v>
      </c>
      <c r="H8210" s="85" t="s">
        <v>1042</v>
      </c>
      <c r="I8210" s="85">
        <v>1</v>
      </c>
      <c r="J8210" s="88">
        <v>320.6322772810949</v>
      </c>
      <c r="K8210" s="146">
        <v>597.25538892929035</v>
      </c>
      <c r="L8210" s="147">
        <v>5.9575158540701541E-6</v>
      </c>
      <c r="M8210" s="147">
        <v>20.543406932608381</v>
      </c>
      <c r="N8210" s="87">
        <v>2790.0088081619419</v>
      </c>
      <c r="O8210" s="88">
        <v>283.81886346672582</v>
      </c>
      <c r="P8210" s="89">
        <v>101.72687005017225</v>
      </c>
    </row>
    <row r="8211" spans="1:16">
      <c r="A8211" s="75" t="s">
        <v>8552</v>
      </c>
      <c r="B8211" s="85">
        <v>8207</v>
      </c>
      <c r="C8211" s="85">
        <v>5663</v>
      </c>
      <c r="D8211" s="85">
        <v>8207</v>
      </c>
      <c r="E8211" s="86" t="s">
        <v>8553</v>
      </c>
      <c r="F8211" s="85" t="s">
        <v>38</v>
      </c>
      <c r="G8211" s="86" t="s">
        <v>8554</v>
      </c>
      <c r="H8211" s="85" t="s">
        <v>260</v>
      </c>
      <c r="I8211" s="85">
        <v>1</v>
      </c>
      <c r="J8211" s="88">
        <v>508.5620870757125</v>
      </c>
      <c r="K8211" s="146">
        <v>1976.1828930089177</v>
      </c>
      <c r="L8211" s="147">
        <v>3.4114221583646119E-6</v>
      </c>
      <c r="M8211" s="147">
        <v>47.531458415485233</v>
      </c>
      <c r="N8211" s="87">
        <v>6098.9803503630546</v>
      </c>
      <c r="O8211" s="88">
        <v>451.77035932425991</v>
      </c>
      <c r="P8211" s="89">
        <v>74.073096381982495</v>
      </c>
    </row>
    <row r="8212" spans="1:16">
      <c r="A8212" s="75" t="s">
        <v>8555</v>
      </c>
      <c r="B8212" s="85">
        <v>8208</v>
      </c>
      <c r="C8212" s="85">
        <v>5664</v>
      </c>
      <c r="D8212" s="85">
        <v>8208</v>
      </c>
      <c r="E8212" s="86" t="s">
        <v>8553</v>
      </c>
      <c r="F8212" s="85" t="s">
        <v>11</v>
      </c>
      <c r="G8212" s="86" t="s">
        <v>8554</v>
      </c>
      <c r="H8212" s="85" t="s">
        <v>260</v>
      </c>
      <c r="I8212" s="85">
        <v>1</v>
      </c>
      <c r="J8212" s="88">
        <v>508.5620870757125</v>
      </c>
      <c r="K8212" s="146">
        <v>1976.1828930089177</v>
      </c>
      <c r="L8212" s="147">
        <v>3.4114221583646119E-6</v>
      </c>
      <c r="M8212" s="147">
        <v>47.531458415485233</v>
      </c>
      <c r="N8212" s="87">
        <v>6098.9803503630546</v>
      </c>
      <c r="O8212" s="88">
        <v>451.77035932425991</v>
      </c>
      <c r="P8212" s="89">
        <v>74.073096381982495</v>
      </c>
    </row>
    <row r="8213" spans="1:16">
      <c r="A8213" s="75" t="s">
        <v>15527</v>
      </c>
      <c r="B8213" s="85">
        <v>8209</v>
      </c>
      <c r="C8213" s="85">
        <v>10297</v>
      </c>
      <c r="D8213" s="85">
        <v>8209</v>
      </c>
      <c r="E8213" s="86" t="s">
        <v>15528</v>
      </c>
      <c r="F8213" s="85" t="s">
        <v>55</v>
      </c>
      <c r="G8213" s="86" t="s">
        <v>8554</v>
      </c>
      <c r="H8213" s="85" t="s">
        <v>260</v>
      </c>
      <c r="I8213" s="85">
        <v>1</v>
      </c>
      <c r="J8213" s="88">
        <v>508.5620870757125</v>
      </c>
      <c r="K8213" s="146">
        <v>1976.1828930089177</v>
      </c>
      <c r="L8213" s="147">
        <v>3.4114221583646119E-6</v>
      </c>
      <c r="M8213" s="147">
        <v>47.531458415485233</v>
      </c>
      <c r="N8213" s="87">
        <v>6098.9803503630546</v>
      </c>
      <c r="O8213" s="88">
        <v>451.77035932425991</v>
      </c>
      <c r="P8213" s="89">
        <v>74.073096381982495</v>
      </c>
    </row>
    <row r="8214" spans="1:16">
      <c r="A8214" s="75" t="s">
        <v>8556</v>
      </c>
      <c r="B8214" s="85">
        <v>8210</v>
      </c>
      <c r="C8214" s="85">
        <v>5665</v>
      </c>
      <c r="D8214" s="85">
        <v>8210</v>
      </c>
      <c r="E8214" s="86" t="s">
        <v>8557</v>
      </c>
      <c r="F8214" s="85" t="s">
        <v>38</v>
      </c>
      <c r="G8214" s="86" t="s">
        <v>8558</v>
      </c>
      <c r="H8214" s="85" t="s">
        <v>260</v>
      </c>
      <c r="I8214" s="85">
        <v>1</v>
      </c>
      <c r="J8214" s="88">
        <v>4202.273697725811</v>
      </c>
      <c r="K8214" s="146">
        <v>16721.643029940562</v>
      </c>
      <c r="L8214" s="147">
        <v>1.890715512278362E-5</v>
      </c>
      <c r="M8214" s="147">
        <v>407.99120210104979</v>
      </c>
      <c r="N8214" s="87">
        <v>49321.194548725507</v>
      </c>
      <c r="O8214" s="88">
        <v>3741.6296657840539</v>
      </c>
      <c r="P8214" s="89">
        <v>75.86251103645948</v>
      </c>
    </row>
    <row r="8215" spans="1:16">
      <c r="A8215" s="75" t="s">
        <v>8559</v>
      </c>
      <c r="B8215" s="85">
        <v>8211</v>
      </c>
      <c r="C8215" s="85">
        <v>5666</v>
      </c>
      <c r="D8215" s="85">
        <v>8211</v>
      </c>
      <c r="E8215" s="86" t="s">
        <v>8557</v>
      </c>
      <c r="F8215" s="85" t="s">
        <v>11</v>
      </c>
      <c r="G8215" s="86" t="s">
        <v>8558</v>
      </c>
      <c r="H8215" s="85" t="s">
        <v>260</v>
      </c>
      <c r="I8215" s="85">
        <v>1</v>
      </c>
      <c r="J8215" s="88">
        <v>3967.4641485432448</v>
      </c>
      <c r="K8215" s="146">
        <v>16238.737970509084</v>
      </c>
      <c r="L8215" s="147">
        <v>1.753883615654181E-5</v>
      </c>
      <c r="M8215" s="147">
        <v>423.31675958766931</v>
      </c>
      <c r="N8215" s="87">
        <v>49350.72341744083</v>
      </c>
      <c r="O8215" s="88">
        <v>3541.669064564865</v>
      </c>
      <c r="P8215" s="89">
        <v>71.765291758888765</v>
      </c>
    </row>
    <row r="8216" spans="1:16">
      <c r="A8216" s="75" t="s">
        <v>15529</v>
      </c>
      <c r="B8216" s="85">
        <v>8212</v>
      </c>
      <c r="C8216" s="85">
        <v>10298</v>
      </c>
      <c r="D8216" s="85">
        <v>8212</v>
      </c>
      <c r="E8216" s="86" t="s">
        <v>15530</v>
      </c>
      <c r="F8216" s="85" t="s">
        <v>55</v>
      </c>
      <c r="G8216" s="86" t="s">
        <v>8558</v>
      </c>
      <c r="H8216" s="85" t="s">
        <v>260</v>
      </c>
      <c r="I8216" s="85">
        <v>1</v>
      </c>
      <c r="J8216" s="88">
        <v>4124.6474566741863</v>
      </c>
      <c r="K8216" s="146">
        <v>16561.998310724601</v>
      </c>
      <c r="L8216" s="147">
        <v>1.84547993379411E-5</v>
      </c>
      <c r="M8216" s="147">
        <v>413.05771419073409</v>
      </c>
      <c r="N8216" s="87">
        <v>49330.956566875313</v>
      </c>
      <c r="O8216" s="88">
        <v>3675.524220391796</v>
      </c>
      <c r="P8216" s="89">
        <v>74.507458930156488</v>
      </c>
    </row>
    <row r="8217" spans="1:16">
      <c r="A8217" s="75" t="s">
        <v>8560</v>
      </c>
      <c r="B8217" s="85">
        <v>8213</v>
      </c>
      <c r="C8217" s="85">
        <v>5667</v>
      </c>
      <c r="D8217" s="85">
        <v>8213</v>
      </c>
      <c r="E8217" s="86" t="s">
        <v>8561</v>
      </c>
      <c r="F8217" s="85" t="s">
        <v>32</v>
      </c>
      <c r="G8217" s="86" t="s">
        <v>8562</v>
      </c>
      <c r="H8217" s="85" t="s">
        <v>260</v>
      </c>
      <c r="I8217" s="85">
        <v>1</v>
      </c>
      <c r="J8217" s="88">
        <v>245.11298185905341</v>
      </c>
      <c r="K8217" s="146">
        <v>432.18792851430925</v>
      </c>
      <c r="L8217" s="147">
        <v>1.1167205389201601E-6</v>
      </c>
      <c r="M8217" s="147">
        <v>13.365726957221989</v>
      </c>
      <c r="N8217" s="87">
        <v>2568.3194572969442</v>
      </c>
      <c r="O8217" s="88">
        <v>209.6012018142066</v>
      </c>
      <c r="P8217" s="89">
        <v>81.610253435841543</v>
      </c>
    </row>
    <row r="8218" spans="1:16">
      <c r="A8218" s="75" t="s">
        <v>8563</v>
      </c>
      <c r="B8218" s="85">
        <v>8214</v>
      </c>
      <c r="C8218" s="85">
        <v>5668</v>
      </c>
      <c r="D8218" s="85">
        <v>8214</v>
      </c>
      <c r="E8218" s="86" t="s">
        <v>8561</v>
      </c>
      <c r="F8218" s="85" t="s">
        <v>38</v>
      </c>
      <c r="G8218" s="86" t="s">
        <v>8562</v>
      </c>
      <c r="H8218" s="85" t="s">
        <v>260</v>
      </c>
      <c r="I8218" s="85">
        <v>1</v>
      </c>
      <c r="J8218" s="88">
        <v>266.35549627668092</v>
      </c>
      <c r="K8218" s="146">
        <v>459.30153690510338</v>
      </c>
      <c r="L8218" s="147">
        <v>1.219363744103836E-6</v>
      </c>
      <c r="M8218" s="147">
        <v>14.242400234295429</v>
      </c>
      <c r="N8218" s="87">
        <v>2782.3949030096878</v>
      </c>
      <c r="O8218" s="88">
        <v>229.0948264680579</v>
      </c>
      <c r="P8218" s="89">
        <v>82.337279377649949</v>
      </c>
    </row>
    <row r="8219" spans="1:16">
      <c r="A8219" s="75" t="s">
        <v>15531</v>
      </c>
      <c r="B8219" s="85">
        <v>8215</v>
      </c>
      <c r="C8219" s="85">
        <v>10299</v>
      </c>
      <c r="D8219" s="85">
        <v>8215</v>
      </c>
      <c r="E8219" s="86" t="s">
        <v>15532</v>
      </c>
      <c r="F8219" s="85" t="s">
        <v>55</v>
      </c>
      <c r="G8219" s="86" t="s">
        <v>8562</v>
      </c>
      <c r="H8219" s="85" t="s">
        <v>260</v>
      </c>
      <c r="I8219" s="85">
        <v>1</v>
      </c>
      <c r="J8219" s="88">
        <v>266.1767004638283</v>
      </c>
      <c r="K8219" s="146">
        <v>459.0733247661679</v>
      </c>
      <c r="L8219" s="147">
        <v>1.2184998079923269E-6</v>
      </c>
      <c r="M8219" s="147">
        <v>14.235021375649071</v>
      </c>
      <c r="N8219" s="87">
        <v>2780.5930544819839</v>
      </c>
      <c r="O8219" s="88">
        <v>228.9307508602034</v>
      </c>
      <c r="P8219" s="89">
        <v>82.331627237288231</v>
      </c>
    </row>
    <row r="8220" spans="1:16">
      <c r="A8220" s="75" t="s">
        <v>8564</v>
      </c>
      <c r="B8220" s="85">
        <v>8216</v>
      </c>
      <c r="C8220" s="85">
        <v>5669</v>
      </c>
      <c r="D8220" s="85">
        <v>8216</v>
      </c>
      <c r="E8220" s="86" t="s">
        <v>8565</v>
      </c>
      <c r="F8220" s="85" t="s">
        <v>38</v>
      </c>
      <c r="G8220" s="86" t="s">
        <v>8566</v>
      </c>
      <c r="H8220" s="85" t="s">
        <v>260</v>
      </c>
      <c r="I8220" s="85">
        <v>1</v>
      </c>
      <c r="J8220" s="88">
        <v>6212486.7403740492</v>
      </c>
      <c r="K8220" s="146">
        <v>18133963.885473851</v>
      </c>
      <c r="L8220" s="147">
        <v>4.8636983070411963E-2</v>
      </c>
      <c r="M8220" s="147">
        <v>599436.66369626054</v>
      </c>
      <c r="N8220" s="87">
        <v>77023820.317523897</v>
      </c>
      <c r="O8220" s="88">
        <v>5541001.6408510581</v>
      </c>
      <c r="P8220" s="89">
        <v>71.938805657896069</v>
      </c>
    </row>
    <row r="8221" spans="1:16">
      <c r="A8221" s="75" t="s">
        <v>8567</v>
      </c>
      <c r="B8221" s="85">
        <v>8217</v>
      </c>
      <c r="C8221" s="85">
        <v>5670</v>
      </c>
      <c r="D8221" s="85">
        <v>8217</v>
      </c>
      <c r="E8221" s="86" t="s">
        <v>8565</v>
      </c>
      <c r="F8221" s="85" t="s">
        <v>11</v>
      </c>
      <c r="G8221" s="86" t="s">
        <v>8566</v>
      </c>
      <c r="H8221" s="85" t="s">
        <v>260</v>
      </c>
      <c r="I8221" s="85">
        <v>1</v>
      </c>
      <c r="J8221" s="88">
        <v>5551392.1102491748</v>
      </c>
      <c r="K8221" s="146">
        <v>17146713.270371012</v>
      </c>
      <c r="L8221" s="147">
        <v>4.539809424093328E-2</v>
      </c>
      <c r="M8221" s="147">
        <v>587479.87395604246</v>
      </c>
      <c r="N8221" s="87">
        <v>72566432.274424762</v>
      </c>
      <c r="O8221" s="88">
        <v>4962966.930872052</v>
      </c>
      <c r="P8221" s="89">
        <v>68.392048159451761</v>
      </c>
    </row>
    <row r="8222" spans="1:16">
      <c r="A8222" s="75" t="s">
        <v>15533</v>
      </c>
      <c r="B8222" s="85">
        <v>8218</v>
      </c>
      <c r="C8222" s="85">
        <v>10300</v>
      </c>
      <c r="D8222" s="85">
        <v>8218</v>
      </c>
      <c r="E8222" s="86" t="s">
        <v>15534</v>
      </c>
      <c r="F8222" s="85" t="s">
        <v>55</v>
      </c>
      <c r="G8222" s="86" t="s">
        <v>8566</v>
      </c>
      <c r="H8222" s="85" t="s">
        <v>260</v>
      </c>
      <c r="I8222" s="85">
        <v>1</v>
      </c>
      <c r="J8222" s="88">
        <v>5993933.9119449463</v>
      </c>
      <c r="K8222" s="146">
        <v>17807586.382969651</v>
      </c>
      <c r="L8222" s="147">
        <v>4.7566231195576292E-2</v>
      </c>
      <c r="M8222" s="147">
        <v>595483.84045798494</v>
      </c>
      <c r="N8222" s="87">
        <v>75550241.922186822</v>
      </c>
      <c r="O8222" s="88">
        <v>5349907.7867499515</v>
      </c>
      <c r="P8222" s="89">
        <v>70.812583131899217</v>
      </c>
    </row>
    <row r="8223" spans="1:16">
      <c r="A8223" s="75" t="s">
        <v>8568</v>
      </c>
      <c r="B8223" s="85">
        <v>8219</v>
      </c>
      <c r="C8223" s="85">
        <v>5671</v>
      </c>
      <c r="D8223" s="85">
        <v>8219</v>
      </c>
      <c r="E8223" s="86" t="s">
        <v>8569</v>
      </c>
      <c r="F8223" s="85" t="s">
        <v>55</v>
      </c>
      <c r="G8223" s="86" t="s">
        <v>8570</v>
      </c>
      <c r="H8223" s="85" t="s">
        <v>260</v>
      </c>
      <c r="I8223" s="85">
        <v>1</v>
      </c>
      <c r="J8223" s="88">
        <v>18559833.14661371</v>
      </c>
      <c r="K8223" s="146">
        <v>54291848.809387103</v>
      </c>
      <c r="L8223" s="147">
        <v>0.14556480805908639</v>
      </c>
      <c r="M8223" s="147">
        <v>1797571.0214080061</v>
      </c>
      <c r="N8223" s="87">
        <v>230793246.66225329</v>
      </c>
      <c r="O8223" s="88">
        <v>16555403.29707323</v>
      </c>
      <c r="P8223" s="89">
        <v>71.732615821730192</v>
      </c>
    </row>
    <row r="8224" spans="1:16">
      <c r="A8224" s="75" t="s">
        <v>15535</v>
      </c>
      <c r="B8224" s="85">
        <v>8220</v>
      </c>
      <c r="C8224" s="85">
        <v>10301</v>
      </c>
      <c r="D8224" s="85">
        <v>8220</v>
      </c>
      <c r="E8224" s="86" t="s">
        <v>15536</v>
      </c>
      <c r="F8224" s="85" t="s">
        <v>55</v>
      </c>
      <c r="G8224" s="86" t="s">
        <v>8570</v>
      </c>
      <c r="H8224" s="85" t="s">
        <v>260</v>
      </c>
      <c r="I8224" s="85">
        <v>1</v>
      </c>
      <c r="J8224" s="88">
        <v>18559833.14661371</v>
      </c>
      <c r="K8224" s="146">
        <v>54291848.809387103</v>
      </c>
      <c r="L8224" s="147">
        <v>0.14556480805908639</v>
      </c>
      <c r="M8224" s="147">
        <v>1797571.0214080061</v>
      </c>
      <c r="N8224" s="87">
        <v>230793246.66225329</v>
      </c>
      <c r="O8224" s="88">
        <v>16555403.29707323</v>
      </c>
      <c r="P8224" s="89">
        <v>71.732615821730192</v>
      </c>
    </row>
    <row r="8225" spans="1:16">
      <c r="A8225" s="75" t="s">
        <v>8571</v>
      </c>
      <c r="B8225" s="85">
        <v>8221</v>
      </c>
      <c r="C8225" s="85">
        <v>5672</v>
      </c>
      <c r="D8225" s="85">
        <v>8221</v>
      </c>
      <c r="E8225" s="86" t="s">
        <v>8572</v>
      </c>
      <c r="F8225" s="85" t="s">
        <v>38</v>
      </c>
      <c r="G8225" s="86" t="s">
        <v>8573</v>
      </c>
      <c r="H8225" s="85" t="s">
        <v>260</v>
      </c>
      <c r="I8225" s="85">
        <v>1</v>
      </c>
      <c r="J8225" s="88">
        <v>74754405.883852109</v>
      </c>
      <c r="K8225" s="146">
        <v>207236338.58024198</v>
      </c>
      <c r="L8225" s="147">
        <v>0.45708671252472688</v>
      </c>
      <c r="M8225" s="147">
        <v>7216315.7111238092</v>
      </c>
      <c r="N8225" s="87">
        <v>924113484.11744714</v>
      </c>
      <c r="O8225" s="88">
        <v>66808669.729374513</v>
      </c>
      <c r="P8225" s="89">
        <v>72.294875983958349</v>
      </c>
    </row>
    <row r="8226" spans="1:16">
      <c r="A8226" s="75" t="s">
        <v>8574</v>
      </c>
      <c r="B8226" s="85">
        <v>8222</v>
      </c>
      <c r="C8226" s="85">
        <v>5673</v>
      </c>
      <c r="D8226" s="85">
        <v>8222</v>
      </c>
      <c r="E8226" s="86" t="s">
        <v>8572</v>
      </c>
      <c r="F8226" s="85" t="s">
        <v>11</v>
      </c>
      <c r="G8226" s="86" t="s">
        <v>8573</v>
      </c>
      <c r="H8226" s="85" t="s">
        <v>260</v>
      </c>
      <c r="I8226" s="85">
        <v>1</v>
      </c>
      <c r="J8226" s="88">
        <v>67570976.418836698</v>
      </c>
      <c r="K8226" s="146">
        <v>196297806.39644399</v>
      </c>
      <c r="L8226" s="147">
        <v>0.42215932135896472</v>
      </c>
      <c r="M8226" s="147">
        <v>7188751.3238931438</v>
      </c>
      <c r="N8226" s="87">
        <v>882800998.00070453</v>
      </c>
      <c r="O8226" s="88">
        <v>60538444.080665849</v>
      </c>
      <c r="P8226" s="89">
        <v>68.575414184814434</v>
      </c>
    </row>
    <row r="8227" spans="1:16">
      <c r="A8227" s="75" t="s">
        <v>15537</v>
      </c>
      <c r="B8227" s="85">
        <v>8223</v>
      </c>
      <c r="C8227" s="85">
        <v>10302</v>
      </c>
      <c r="D8227" s="85">
        <v>8223</v>
      </c>
      <c r="E8227" s="86" t="s">
        <v>15538</v>
      </c>
      <c r="F8227" s="85" t="s">
        <v>55</v>
      </c>
      <c r="G8227" s="86" t="s">
        <v>8573</v>
      </c>
      <c r="H8227" s="85" t="s">
        <v>260</v>
      </c>
      <c r="I8227" s="85">
        <v>1</v>
      </c>
      <c r="J8227" s="88">
        <v>74754405.883852109</v>
      </c>
      <c r="K8227" s="146">
        <v>207236338.58024198</v>
      </c>
      <c r="L8227" s="147">
        <v>0.45708671252472688</v>
      </c>
      <c r="M8227" s="147">
        <v>7216315.7111238092</v>
      </c>
      <c r="N8227" s="87">
        <v>924113484.11744714</v>
      </c>
      <c r="O8227" s="88">
        <v>66808669.729374513</v>
      </c>
      <c r="P8227" s="89">
        <v>72.294875983958349</v>
      </c>
    </row>
    <row r="8228" spans="1:16">
      <c r="A8228" s="75" t="s">
        <v>8575</v>
      </c>
      <c r="B8228" s="85">
        <v>8224</v>
      </c>
      <c r="C8228" s="85">
        <v>5674</v>
      </c>
      <c r="D8228" s="85">
        <v>8224</v>
      </c>
      <c r="E8228" s="86" t="s">
        <v>8576</v>
      </c>
      <c r="F8228" s="85" t="s">
        <v>38</v>
      </c>
      <c r="G8228" s="86" t="s">
        <v>8577</v>
      </c>
      <c r="H8228" s="85" t="s">
        <v>260</v>
      </c>
      <c r="I8228" s="85">
        <v>1</v>
      </c>
      <c r="J8228" s="88">
        <v>389548.20478797232</v>
      </c>
      <c r="K8228" s="146">
        <v>1235363.8112808655</v>
      </c>
      <c r="L8228" s="147">
        <v>2.893896020419031E-3</v>
      </c>
      <c r="M8228" s="147">
        <v>42139.642757378817</v>
      </c>
      <c r="N8228" s="87">
        <v>5300086.2573508453</v>
      </c>
      <c r="O8228" s="88">
        <v>347650.70043790591</v>
      </c>
      <c r="P8228" s="89">
        <v>65.593404249928753</v>
      </c>
    </row>
    <row r="8229" spans="1:16">
      <c r="A8229" s="75" t="s">
        <v>8578</v>
      </c>
      <c r="B8229" s="85">
        <v>8225</v>
      </c>
      <c r="C8229" s="85">
        <v>5675</v>
      </c>
      <c r="D8229" s="85">
        <v>8225</v>
      </c>
      <c r="E8229" s="86" t="s">
        <v>8576</v>
      </c>
      <c r="F8229" s="85" t="s">
        <v>11</v>
      </c>
      <c r="G8229" s="86" t="s">
        <v>8577</v>
      </c>
      <c r="H8229" s="85" t="s">
        <v>260</v>
      </c>
      <c r="I8229" s="85">
        <v>1</v>
      </c>
      <c r="J8229" s="88">
        <v>338304.0960817255</v>
      </c>
      <c r="K8229" s="146">
        <v>1158735.0582651896</v>
      </c>
      <c r="L8229" s="147">
        <v>2.6569567721728428E-3</v>
      </c>
      <c r="M8229" s="147">
        <v>41414.362134286377</v>
      </c>
      <c r="N8229" s="87">
        <v>5027014.6176614566</v>
      </c>
      <c r="O8229" s="88">
        <v>303076.28953731648</v>
      </c>
      <c r="P8229" s="89">
        <v>60.289518250556853</v>
      </c>
    </row>
    <row r="8230" spans="1:16">
      <c r="A8230" s="75" t="s">
        <v>15539</v>
      </c>
      <c r="B8230" s="85">
        <v>8226</v>
      </c>
      <c r="C8230" s="85">
        <v>10303</v>
      </c>
      <c r="D8230" s="85">
        <v>8226</v>
      </c>
      <c r="E8230" s="86" t="s">
        <v>15540</v>
      </c>
      <c r="F8230" s="85" t="s">
        <v>55</v>
      </c>
      <c r="G8230" s="86" t="s">
        <v>8577</v>
      </c>
      <c r="H8230" s="85" t="s">
        <v>260</v>
      </c>
      <c r="I8230" s="85">
        <v>1</v>
      </c>
      <c r="J8230" s="88">
        <v>389548.20478797232</v>
      </c>
      <c r="K8230" s="146">
        <v>1235363.8112808655</v>
      </c>
      <c r="L8230" s="147">
        <v>2.893896020419031E-3</v>
      </c>
      <c r="M8230" s="147">
        <v>42139.642757378817</v>
      </c>
      <c r="N8230" s="87">
        <v>5300086.2573508462</v>
      </c>
      <c r="O8230" s="88">
        <v>347650.70043790591</v>
      </c>
      <c r="P8230" s="89">
        <v>65.593404249928739</v>
      </c>
    </row>
    <row r="8231" spans="1:16">
      <c r="A8231" s="75" t="s">
        <v>8579</v>
      </c>
      <c r="B8231" s="85">
        <v>8227</v>
      </c>
      <c r="C8231" s="85">
        <v>5676</v>
      </c>
      <c r="D8231" s="85">
        <v>8227</v>
      </c>
      <c r="E8231" s="86" t="s">
        <v>8580</v>
      </c>
      <c r="F8231" s="85" t="s">
        <v>55</v>
      </c>
      <c r="G8231" s="86" t="s">
        <v>8581</v>
      </c>
      <c r="H8231" s="85" t="s">
        <v>260</v>
      </c>
      <c r="I8231" s="85">
        <v>1</v>
      </c>
      <c r="J8231" s="88">
        <v>474339.98666850891</v>
      </c>
      <c r="K8231" s="146">
        <v>1700067.1212904397</v>
      </c>
      <c r="L8231" s="147">
        <v>2.202040458618913E-3</v>
      </c>
      <c r="M8231" s="147">
        <v>42173.059824323973</v>
      </c>
      <c r="N8231" s="87">
        <v>5807766.8772947704</v>
      </c>
      <c r="O8231" s="88">
        <v>418203.8837175112</v>
      </c>
      <c r="P8231" s="89">
        <v>72.007691175150697</v>
      </c>
    </row>
    <row r="8232" spans="1:16">
      <c r="A8232" s="75" t="s">
        <v>15541</v>
      </c>
      <c r="B8232" s="85">
        <v>8228</v>
      </c>
      <c r="C8232" s="85">
        <v>10304</v>
      </c>
      <c r="D8232" s="85">
        <v>8228</v>
      </c>
      <c r="E8232" s="86" t="s">
        <v>15542</v>
      </c>
      <c r="F8232" s="85" t="s">
        <v>55</v>
      </c>
      <c r="G8232" s="86" t="s">
        <v>8581</v>
      </c>
      <c r="H8232" s="85" t="s">
        <v>260</v>
      </c>
      <c r="I8232" s="85">
        <v>1</v>
      </c>
      <c r="J8232" s="88">
        <v>474339.98666850891</v>
      </c>
      <c r="K8232" s="146">
        <v>1700067.1212904397</v>
      </c>
      <c r="L8232" s="147">
        <v>2.202040458618913E-3</v>
      </c>
      <c r="M8232" s="147">
        <v>42173.059824323973</v>
      </c>
      <c r="N8232" s="87">
        <v>5807766.8772947704</v>
      </c>
      <c r="O8232" s="88">
        <v>418203.8837175112</v>
      </c>
      <c r="P8232" s="89">
        <v>72.007691175150697</v>
      </c>
    </row>
    <row r="8233" spans="1:16">
      <c r="A8233" s="75" t="s">
        <v>8582</v>
      </c>
      <c r="B8233" s="85">
        <v>8229</v>
      </c>
      <c r="C8233" s="85">
        <v>5677</v>
      </c>
      <c r="D8233" s="85">
        <v>8229</v>
      </c>
      <c r="E8233" s="86" t="s">
        <v>8583</v>
      </c>
      <c r="F8233" s="85" t="s">
        <v>38</v>
      </c>
      <c r="G8233" s="86" t="s">
        <v>8584</v>
      </c>
      <c r="H8233" s="85" t="s">
        <v>260</v>
      </c>
      <c r="I8233" s="85">
        <v>1</v>
      </c>
      <c r="J8233" s="88">
        <v>4232.1845583890054</v>
      </c>
      <c r="K8233" s="146">
        <v>38278.682566867486</v>
      </c>
      <c r="L8233" s="147">
        <v>6.8005377820641062E-5</v>
      </c>
      <c r="M8233" s="147">
        <v>420.16157232315493</v>
      </c>
      <c r="N8233" s="87">
        <v>51763.004576491883</v>
      </c>
      <c r="O8233" s="88">
        <v>3750.5938669453808</v>
      </c>
      <c r="P8233" s="89">
        <v>72.457035630592216</v>
      </c>
    </row>
    <row r="8234" spans="1:16">
      <c r="A8234" s="75" t="s">
        <v>8585</v>
      </c>
      <c r="B8234" s="85">
        <v>8230</v>
      </c>
      <c r="C8234" s="85">
        <v>5678</v>
      </c>
      <c r="D8234" s="85">
        <v>8230</v>
      </c>
      <c r="E8234" s="86" t="s">
        <v>8583</v>
      </c>
      <c r="F8234" s="85" t="s">
        <v>11</v>
      </c>
      <c r="G8234" s="86" t="s">
        <v>8584</v>
      </c>
      <c r="H8234" s="85" t="s">
        <v>260</v>
      </c>
      <c r="I8234" s="85">
        <v>1</v>
      </c>
      <c r="J8234" s="88">
        <v>3961.8079956724268</v>
      </c>
      <c r="K8234" s="146">
        <v>37722.499858204632</v>
      </c>
      <c r="L8234" s="147">
        <v>6.6429413054338343E-5</v>
      </c>
      <c r="M8234" s="147">
        <v>437.82638719144211</v>
      </c>
      <c r="N8234" s="87">
        <v>51797.315433960299</v>
      </c>
      <c r="O8234" s="88">
        <v>3520.342711222409</v>
      </c>
      <c r="P8234" s="89">
        <v>67.963806265417716</v>
      </c>
    </row>
    <row r="8235" spans="1:16">
      <c r="A8235" s="75" t="s">
        <v>15543</v>
      </c>
      <c r="B8235" s="85">
        <v>8231</v>
      </c>
      <c r="C8235" s="85">
        <v>10305</v>
      </c>
      <c r="D8235" s="85">
        <v>8231</v>
      </c>
      <c r="E8235" s="86" t="s">
        <v>15544</v>
      </c>
      <c r="F8235" s="85" t="s">
        <v>55</v>
      </c>
      <c r="G8235" s="86" t="s">
        <v>8584</v>
      </c>
      <c r="H8235" s="85" t="s">
        <v>260</v>
      </c>
      <c r="I8235" s="85">
        <v>1</v>
      </c>
      <c r="J8235" s="88">
        <v>4142.8001346923647</v>
      </c>
      <c r="K8235" s="146">
        <v>38094.812817269463</v>
      </c>
      <c r="L8235" s="147">
        <v>6.7484375922448369E-5</v>
      </c>
      <c r="M8235" s="147">
        <v>426.001425011734</v>
      </c>
      <c r="N8235" s="87">
        <v>51774.347483549012</v>
      </c>
      <c r="O8235" s="88">
        <v>3674.4745959072461</v>
      </c>
      <c r="P8235" s="89">
        <v>70.970949408387767</v>
      </c>
    </row>
    <row r="8236" spans="1:16">
      <c r="A8236" s="75" t="s">
        <v>8586</v>
      </c>
      <c r="B8236" s="85">
        <v>8232</v>
      </c>
      <c r="C8236" s="85">
        <v>5679</v>
      </c>
      <c r="D8236" s="85">
        <v>8232</v>
      </c>
      <c r="E8236" s="86" t="s">
        <v>8587</v>
      </c>
      <c r="F8236" s="85" t="s">
        <v>32</v>
      </c>
      <c r="G8236" s="86" t="s">
        <v>8588</v>
      </c>
      <c r="H8236" s="85" t="s">
        <v>260</v>
      </c>
      <c r="I8236" s="85">
        <v>1</v>
      </c>
      <c r="J8236" s="88">
        <v>61.81552231968999</v>
      </c>
      <c r="K8236" s="146">
        <v>331.03050195658545</v>
      </c>
      <c r="L8236" s="147">
        <v>6.6001174811128973E-7</v>
      </c>
      <c r="M8236" s="147">
        <v>5.2678044101235901</v>
      </c>
      <c r="N8236" s="87">
        <v>711.72317897689163</v>
      </c>
      <c r="O8236" s="88">
        <v>53.553564723205049</v>
      </c>
      <c r="P8236" s="89">
        <v>75.244935538264713</v>
      </c>
    </row>
    <row r="8237" spans="1:16">
      <c r="A8237" s="75" t="s">
        <v>8589</v>
      </c>
      <c r="B8237" s="85">
        <v>8233</v>
      </c>
      <c r="C8237" s="85">
        <v>5680</v>
      </c>
      <c r="D8237" s="85">
        <v>8233</v>
      </c>
      <c r="E8237" s="86" t="s">
        <v>8587</v>
      </c>
      <c r="F8237" s="85" t="s">
        <v>38</v>
      </c>
      <c r="G8237" s="86" t="s">
        <v>8588</v>
      </c>
      <c r="H8237" s="85" t="s">
        <v>260</v>
      </c>
      <c r="I8237" s="85">
        <v>1</v>
      </c>
      <c r="J8237" s="88">
        <v>74.36105478838509</v>
      </c>
      <c r="K8237" s="146">
        <v>347.04241488848032</v>
      </c>
      <c r="L8237" s="147">
        <v>7.2064524177037406E-7</v>
      </c>
      <c r="M8237" s="147">
        <v>5.7854363522703931</v>
      </c>
      <c r="N8237" s="87">
        <v>838.16312213601475</v>
      </c>
      <c r="O8237" s="88">
        <v>65.066863723596086</v>
      </c>
      <c r="P8237" s="89">
        <v>77.630310860941478</v>
      </c>
    </row>
    <row r="8238" spans="1:16">
      <c r="A8238" s="75" t="s">
        <v>15545</v>
      </c>
      <c r="B8238" s="85">
        <v>8234</v>
      </c>
      <c r="C8238" s="85">
        <v>10306</v>
      </c>
      <c r="D8238" s="85">
        <v>8234</v>
      </c>
      <c r="E8238" s="86" t="s">
        <v>15546</v>
      </c>
      <c r="F8238" s="85" t="s">
        <v>55</v>
      </c>
      <c r="G8238" s="86" t="s">
        <v>8588</v>
      </c>
      <c r="H8238" s="85" t="s">
        <v>260</v>
      </c>
      <c r="I8238" s="85">
        <v>1</v>
      </c>
      <c r="J8238" s="88">
        <v>74.255460477311019</v>
      </c>
      <c r="K8238" s="146">
        <v>346.90764444974127</v>
      </c>
      <c r="L8238" s="147">
        <v>7.2013489659316209E-7</v>
      </c>
      <c r="M8238" s="147">
        <v>5.7810795034513189</v>
      </c>
      <c r="N8238" s="87">
        <v>837.09889160427326</v>
      </c>
      <c r="O8238" s="88">
        <v>64.969957603495544</v>
      </c>
      <c r="P8238" s="89">
        <v>77.613240508517109</v>
      </c>
    </row>
    <row r="8239" spans="1:16">
      <c r="A8239" s="75" t="s">
        <v>8590</v>
      </c>
      <c r="B8239" s="85">
        <v>8235</v>
      </c>
      <c r="C8239" s="85">
        <v>5681</v>
      </c>
      <c r="D8239" s="85">
        <v>8235</v>
      </c>
      <c r="E8239" s="86" t="s">
        <v>8591</v>
      </c>
      <c r="F8239" s="85" t="s">
        <v>32</v>
      </c>
      <c r="G8239" s="86" t="s">
        <v>8592</v>
      </c>
      <c r="H8239" s="85" t="s">
        <v>260</v>
      </c>
      <c r="I8239" s="85">
        <v>1</v>
      </c>
      <c r="J8239" s="88">
        <v>35276962.959540457</v>
      </c>
      <c r="K8239" s="146">
        <v>80186920.44352363</v>
      </c>
      <c r="L8239" s="147">
        <v>0.15948489339729829</v>
      </c>
      <c r="M8239" s="147">
        <v>3604344.6234947718</v>
      </c>
      <c r="N8239" s="87">
        <v>772834919.82882047</v>
      </c>
      <c r="O8239" s="88">
        <v>31091903.56090894</v>
      </c>
      <c r="P8239" s="89">
        <v>40.230976581383842</v>
      </c>
    </row>
    <row r="8240" spans="1:16">
      <c r="A8240" s="75" t="s">
        <v>8593</v>
      </c>
      <c r="B8240" s="85">
        <v>8236</v>
      </c>
      <c r="C8240" s="85">
        <v>5682</v>
      </c>
      <c r="D8240" s="85">
        <v>8236</v>
      </c>
      <c r="E8240" s="86" t="s">
        <v>8591</v>
      </c>
      <c r="F8240" s="85" t="s">
        <v>1183</v>
      </c>
      <c r="G8240" s="86" t="s">
        <v>8592</v>
      </c>
      <c r="H8240" s="85" t="s">
        <v>260</v>
      </c>
      <c r="I8240" s="85">
        <v>1</v>
      </c>
      <c r="J8240" s="88">
        <v>41381943.117563076</v>
      </c>
      <c r="K8240" s="146">
        <v>86293558.475153044</v>
      </c>
      <c r="L8240" s="147">
        <v>0.1827822311138243</v>
      </c>
      <c r="M8240" s="147">
        <v>4144796.5033539892</v>
      </c>
      <c r="N8240" s="87">
        <v>470715428.5541175</v>
      </c>
      <c r="O8240" s="88">
        <v>36551803.56467019</v>
      </c>
      <c r="P8240" s="89">
        <v>77.651594461106299</v>
      </c>
    </row>
    <row r="8241" spans="1:16">
      <c r="A8241" s="75" t="s">
        <v>8594</v>
      </c>
      <c r="B8241" s="85">
        <v>8237</v>
      </c>
      <c r="C8241" s="85">
        <v>5683</v>
      </c>
      <c r="D8241" s="85">
        <v>8237</v>
      </c>
      <c r="E8241" s="86" t="s">
        <v>8591</v>
      </c>
      <c r="F8241" s="85" t="s">
        <v>3901</v>
      </c>
      <c r="G8241" s="86" t="s">
        <v>8592</v>
      </c>
      <c r="H8241" s="85" t="s">
        <v>260</v>
      </c>
      <c r="I8241" s="85">
        <v>1</v>
      </c>
      <c r="J8241" s="88">
        <v>41520277.33993037</v>
      </c>
      <c r="K8241" s="146">
        <v>86871311.147375539</v>
      </c>
      <c r="L8241" s="147">
        <v>0.17641466341488979</v>
      </c>
      <c r="M8241" s="147">
        <v>3686174.0517417141</v>
      </c>
      <c r="N8241" s="87">
        <v>414233411.57642603</v>
      </c>
      <c r="O8241" s="88">
        <v>36632817.753920726</v>
      </c>
      <c r="P8241" s="89">
        <v>88.435207615216655</v>
      </c>
    </row>
    <row r="8242" spans="1:16">
      <c r="A8242" s="75" t="s">
        <v>8595</v>
      </c>
      <c r="B8242" s="85">
        <v>8238</v>
      </c>
      <c r="C8242" s="85">
        <v>5684</v>
      </c>
      <c r="D8242" s="85">
        <v>8238</v>
      </c>
      <c r="E8242" s="86" t="s">
        <v>8591</v>
      </c>
      <c r="F8242" s="85" t="s">
        <v>2979</v>
      </c>
      <c r="G8242" s="86" t="s">
        <v>8592</v>
      </c>
      <c r="H8242" s="85" t="s">
        <v>260</v>
      </c>
      <c r="I8242" s="85">
        <v>1</v>
      </c>
      <c r="J8242" s="88">
        <v>59001124.360481948</v>
      </c>
      <c r="K8242" s="146">
        <v>107975373.78294988</v>
      </c>
      <c r="L8242" s="147">
        <v>0.26364171551258581</v>
      </c>
      <c r="M8242" s="147">
        <v>6304945.6395677924</v>
      </c>
      <c r="N8242" s="87">
        <v>694734373.24396431</v>
      </c>
      <c r="O8242" s="88">
        <v>52626979.962744974</v>
      </c>
      <c r="P8242" s="89">
        <v>75.751225201382653</v>
      </c>
    </row>
    <row r="8243" spans="1:16">
      <c r="A8243" s="75" t="s">
        <v>8596</v>
      </c>
      <c r="B8243" s="85">
        <v>8239</v>
      </c>
      <c r="C8243" s="85">
        <v>5685</v>
      </c>
      <c r="D8243" s="85">
        <v>8239</v>
      </c>
      <c r="E8243" s="86" t="s">
        <v>8591</v>
      </c>
      <c r="F8243" s="85" t="s">
        <v>3908</v>
      </c>
      <c r="G8243" s="86" t="s">
        <v>8592</v>
      </c>
      <c r="H8243" s="85" t="s">
        <v>260</v>
      </c>
      <c r="I8243" s="85">
        <v>1</v>
      </c>
      <c r="J8243" s="88">
        <v>105854719.61032739</v>
      </c>
      <c r="K8243" s="146">
        <v>161911399.35488385</v>
      </c>
      <c r="L8243" s="147">
        <v>0.48298550947724239</v>
      </c>
      <c r="M8243" s="147">
        <v>12132925.216254549</v>
      </c>
      <c r="N8243" s="87">
        <v>1289880961.3419349</v>
      </c>
      <c r="O8243" s="88">
        <v>95737086.034284115</v>
      </c>
      <c r="P8243" s="89">
        <v>74.221644402506342</v>
      </c>
    </row>
    <row r="8244" spans="1:16">
      <c r="A8244" s="75" t="s">
        <v>8597</v>
      </c>
      <c r="B8244" s="85">
        <v>8240</v>
      </c>
      <c r="C8244" s="85">
        <v>5686</v>
      </c>
      <c r="D8244" s="85">
        <v>8240</v>
      </c>
      <c r="E8244" s="86" t="s">
        <v>8591</v>
      </c>
      <c r="F8244" s="85" t="s">
        <v>3910</v>
      </c>
      <c r="G8244" s="86" t="s">
        <v>8592</v>
      </c>
      <c r="H8244" s="85" t="s">
        <v>260</v>
      </c>
      <c r="I8244" s="85">
        <v>1</v>
      </c>
      <c r="J8244" s="88">
        <v>52597041.824309483</v>
      </c>
      <c r="K8244" s="146">
        <v>109674389.40725769</v>
      </c>
      <c r="L8244" s="147">
        <v>0.22881059252382771</v>
      </c>
      <c r="M8244" s="147">
        <v>4965391.5215636557</v>
      </c>
      <c r="N8244" s="87">
        <v>642218126.0607326</v>
      </c>
      <c r="O8244" s="88">
        <v>47066847.193979703</v>
      </c>
      <c r="P8244" s="89">
        <v>73.287945768022027</v>
      </c>
    </row>
    <row r="8245" spans="1:16">
      <c r="A8245" s="75" t="s">
        <v>8598</v>
      </c>
      <c r="B8245" s="85">
        <v>8241</v>
      </c>
      <c r="C8245" s="85">
        <v>5687</v>
      </c>
      <c r="D8245" s="85">
        <v>8241</v>
      </c>
      <c r="E8245" s="86" t="s">
        <v>8591</v>
      </c>
      <c r="F8245" s="85" t="s">
        <v>1171</v>
      </c>
      <c r="G8245" s="86" t="s">
        <v>8592</v>
      </c>
      <c r="H8245" s="85" t="s">
        <v>260</v>
      </c>
      <c r="I8245" s="85">
        <v>1</v>
      </c>
      <c r="J8245" s="88">
        <v>151071934.30664989</v>
      </c>
      <c r="K8245" s="146">
        <v>448101508.69676</v>
      </c>
      <c r="L8245" s="147">
        <v>0.7821703388378104</v>
      </c>
      <c r="M8245" s="147">
        <v>6420875.1935586315</v>
      </c>
      <c r="N8245" s="87">
        <v>1672524400.1670489</v>
      </c>
      <c r="O8245" s="88">
        <v>143527281.08421081</v>
      </c>
      <c r="P8245" s="89">
        <v>85.814760651548966</v>
      </c>
    </row>
    <row r="8246" spans="1:16">
      <c r="A8246" s="75" t="s">
        <v>8599</v>
      </c>
      <c r="B8246" s="85">
        <v>8242</v>
      </c>
      <c r="C8246" s="85">
        <v>5688</v>
      </c>
      <c r="D8246" s="85">
        <v>8242</v>
      </c>
      <c r="E8246" s="86" t="s">
        <v>8591</v>
      </c>
      <c r="F8246" s="85" t="s">
        <v>38</v>
      </c>
      <c r="G8246" s="86" t="s">
        <v>8592</v>
      </c>
      <c r="H8246" s="85" t="s">
        <v>260</v>
      </c>
      <c r="I8246" s="85">
        <v>1</v>
      </c>
      <c r="J8246" s="88">
        <v>127828044.1172273</v>
      </c>
      <c r="K8246" s="146">
        <v>193445347.32201868</v>
      </c>
      <c r="L8246" s="147">
        <v>0.55603030020864175</v>
      </c>
      <c r="M8246" s="147">
        <v>7651334.8799493471</v>
      </c>
      <c r="N8246" s="87">
        <v>1663341071.611042</v>
      </c>
      <c r="O8246" s="88">
        <v>113461149.314071</v>
      </c>
      <c r="P8246" s="89">
        <v>68.212798475647162</v>
      </c>
    </row>
    <row r="8247" spans="1:16">
      <c r="A8247" s="75" t="s">
        <v>8600</v>
      </c>
      <c r="B8247" s="85">
        <v>8243</v>
      </c>
      <c r="C8247" s="85">
        <v>5689</v>
      </c>
      <c r="D8247" s="85">
        <v>8243</v>
      </c>
      <c r="E8247" s="86" t="s">
        <v>8591</v>
      </c>
      <c r="F8247" s="85" t="s">
        <v>3916</v>
      </c>
      <c r="G8247" s="86" t="s">
        <v>8592</v>
      </c>
      <c r="H8247" s="85" t="s">
        <v>260</v>
      </c>
      <c r="I8247" s="85">
        <v>1</v>
      </c>
      <c r="J8247" s="88">
        <v>90122328.114237294</v>
      </c>
      <c r="K8247" s="146">
        <v>149192701.06193078</v>
      </c>
      <c r="L8247" s="147">
        <v>0.4573641217915802</v>
      </c>
      <c r="M8247" s="147">
        <v>8771094.2920934353</v>
      </c>
      <c r="N8247" s="87">
        <v>1058159182.165504</v>
      </c>
      <c r="O8247" s="88">
        <v>81268487.826596022</v>
      </c>
      <c r="P8247" s="89">
        <v>76.801760260948171</v>
      </c>
    </row>
    <row r="8248" spans="1:16">
      <c r="A8248" s="75" t="s">
        <v>15547</v>
      </c>
      <c r="B8248" s="85">
        <v>8244</v>
      </c>
      <c r="C8248" s="85">
        <v>10307</v>
      </c>
      <c r="D8248" s="85">
        <v>8244</v>
      </c>
      <c r="E8248" s="86" t="s">
        <v>15548</v>
      </c>
      <c r="F8248" s="85" t="s">
        <v>55</v>
      </c>
      <c r="G8248" s="86" t="s">
        <v>8592</v>
      </c>
      <c r="H8248" s="85" t="s">
        <v>260</v>
      </c>
      <c r="I8248" s="85">
        <v>1</v>
      </c>
      <c r="J8248" s="88">
        <v>121104629.89373741</v>
      </c>
      <c r="K8248" s="146">
        <v>203275568.01430267</v>
      </c>
      <c r="L8248" s="147">
        <v>0.53771183413989587</v>
      </c>
      <c r="M8248" s="147">
        <v>7322982.655025037</v>
      </c>
      <c r="N8248" s="87">
        <v>1550435481.4803679</v>
      </c>
      <c r="O8248" s="88">
        <v>108276591.5943538</v>
      </c>
      <c r="P8248" s="89">
        <v>69.836244647194519</v>
      </c>
    </row>
    <row r="8249" spans="1:16">
      <c r="A8249" s="75" t="s">
        <v>8601</v>
      </c>
      <c r="B8249" s="85">
        <v>8245</v>
      </c>
      <c r="C8249" s="85">
        <v>5690</v>
      </c>
      <c r="D8249" s="85">
        <v>8245</v>
      </c>
      <c r="E8249" s="86" t="s">
        <v>8602</v>
      </c>
      <c r="F8249" s="85" t="s">
        <v>55</v>
      </c>
      <c r="G8249" s="86" t="s">
        <v>8603</v>
      </c>
      <c r="H8249" s="85" t="s">
        <v>260</v>
      </c>
      <c r="I8249" s="85">
        <v>1</v>
      </c>
      <c r="J8249" s="88">
        <v>30337335.959670831</v>
      </c>
      <c r="K8249" s="146">
        <v>60049888.225076474</v>
      </c>
      <c r="L8249" s="147">
        <v>0.1604718799491161</v>
      </c>
      <c r="M8249" s="147">
        <v>4089951.2755186348</v>
      </c>
      <c r="N8249" s="87">
        <v>419450135.5669263</v>
      </c>
      <c r="O8249" s="88">
        <v>27099412.910029031</v>
      </c>
      <c r="P8249" s="89">
        <v>64.606995235325471</v>
      </c>
    </row>
    <row r="8250" spans="1:16">
      <c r="A8250" s="75" t="s">
        <v>15549</v>
      </c>
      <c r="B8250" s="85">
        <v>8246</v>
      </c>
      <c r="C8250" s="85">
        <v>10308</v>
      </c>
      <c r="D8250" s="85">
        <v>8246</v>
      </c>
      <c r="E8250" s="86" t="s">
        <v>15550</v>
      </c>
      <c r="F8250" s="85" t="s">
        <v>55</v>
      </c>
      <c r="G8250" s="86" t="s">
        <v>8603</v>
      </c>
      <c r="H8250" s="85" t="s">
        <v>260</v>
      </c>
      <c r="I8250" s="85">
        <v>1</v>
      </c>
      <c r="J8250" s="88">
        <v>30337335.959670831</v>
      </c>
      <c r="K8250" s="146">
        <v>60049888.225076474</v>
      </c>
      <c r="L8250" s="147">
        <v>0.1604718799491161</v>
      </c>
      <c r="M8250" s="147">
        <v>4089951.2755186348</v>
      </c>
      <c r="N8250" s="87">
        <v>419450135.5669263</v>
      </c>
      <c r="O8250" s="88">
        <v>27099412.910029031</v>
      </c>
      <c r="P8250" s="89">
        <v>64.606995235325471</v>
      </c>
    </row>
    <row r="8251" spans="1:16">
      <c r="A8251" s="75" t="s">
        <v>8604</v>
      </c>
      <c r="B8251" s="85">
        <v>8247</v>
      </c>
      <c r="C8251" s="85">
        <v>5691</v>
      </c>
      <c r="D8251" s="85">
        <v>8247</v>
      </c>
      <c r="E8251" s="86" t="s">
        <v>8605</v>
      </c>
      <c r="F8251" s="85" t="s">
        <v>55</v>
      </c>
      <c r="G8251" s="86" t="s">
        <v>8606</v>
      </c>
      <c r="H8251" s="85" t="s">
        <v>260</v>
      </c>
      <c r="I8251" s="85">
        <v>1</v>
      </c>
      <c r="J8251" s="88">
        <v>232773321.73155379</v>
      </c>
      <c r="K8251" s="146">
        <v>462260755.93873012</v>
      </c>
      <c r="L8251" s="147">
        <v>1.230025486319233</v>
      </c>
      <c r="M8251" s="147">
        <v>31343062.467266671</v>
      </c>
      <c r="N8251" s="87">
        <v>3215672879.5049338</v>
      </c>
      <c r="O8251" s="88">
        <v>207910371.74850789</v>
      </c>
      <c r="P8251" s="89">
        <v>64.655323952141728</v>
      </c>
    </row>
    <row r="8252" spans="1:16">
      <c r="A8252" s="75" t="s">
        <v>15551</v>
      </c>
      <c r="B8252" s="85">
        <v>8248</v>
      </c>
      <c r="C8252" s="85">
        <v>10309</v>
      </c>
      <c r="D8252" s="85">
        <v>8248</v>
      </c>
      <c r="E8252" s="86" t="s">
        <v>15552</v>
      </c>
      <c r="F8252" s="85" t="s">
        <v>55</v>
      </c>
      <c r="G8252" s="86" t="s">
        <v>8606</v>
      </c>
      <c r="H8252" s="85" t="s">
        <v>260</v>
      </c>
      <c r="I8252" s="85">
        <v>1</v>
      </c>
      <c r="J8252" s="88">
        <v>232773321.73155379</v>
      </c>
      <c r="K8252" s="146">
        <v>462260755.93873012</v>
      </c>
      <c r="L8252" s="147">
        <v>1.230025486319233</v>
      </c>
      <c r="M8252" s="147">
        <v>31343062.467266671</v>
      </c>
      <c r="N8252" s="87">
        <v>3215672879.5049338</v>
      </c>
      <c r="O8252" s="88">
        <v>207910371.74850789</v>
      </c>
      <c r="P8252" s="89">
        <v>64.655323952141728</v>
      </c>
    </row>
    <row r="8253" spans="1:16">
      <c r="A8253" s="75" t="s">
        <v>8607</v>
      </c>
      <c r="B8253" s="85">
        <v>8249</v>
      </c>
      <c r="C8253" s="85">
        <v>5692</v>
      </c>
      <c r="D8253" s="85">
        <v>8249</v>
      </c>
      <c r="E8253" s="86" t="s">
        <v>8608</v>
      </c>
      <c r="F8253" s="85" t="s">
        <v>55</v>
      </c>
      <c r="G8253" s="86" t="s">
        <v>8609</v>
      </c>
      <c r="H8253" s="85" t="s">
        <v>1</v>
      </c>
      <c r="I8253" s="85">
        <v>1</v>
      </c>
      <c r="J8253" s="88">
        <v>2.297476665402462E-2</v>
      </c>
      <c r="K8253" s="146">
        <v>3.791175275053929E-2</v>
      </c>
      <c r="L8253" s="147">
        <v>1.016200967234038E-10</v>
      </c>
      <c r="M8253" s="147">
        <v>1.625286297963025E-3</v>
      </c>
      <c r="N8253" s="87">
        <v>0.20370898438181151</v>
      </c>
      <c r="O8253" s="88">
        <v>1.5098650185052791E-2</v>
      </c>
      <c r="P8253" s="89">
        <v>74.118724958902206</v>
      </c>
    </row>
    <row r="8254" spans="1:16">
      <c r="A8254" s="75" t="s">
        <v>8613</v>
      </c>
      <c r="B8254" s="85">
        <v>8250</v>
      </c>
      <c r="C8254" s="85">
        <v>5694</v>
      </c>
      <c r="D8254" s="85">
        <v>8250</v>
      </c>
      <c r="E8254" s="86" t="s">
        <v>8614</v>
      </c>
      <c r="F8254" s="85" t="s">
        <v>55</v>
      </c>
      <c r="G8254" s="86" t="s">
        <v>8609</v>
      </c>
      <c r="H8254" s="85" t="s">
        <v>1</v>
      </c>
      <c r="I8254" s="85">
        <v>1</v>
      </c>
      <c r="J8254" s="88">
        <v>0</v>
      </c>
      <c r="K8254" s="146">
        <v>0</v>
      </c>
      <c r="L8254" s="147">
        <v>0</v>
      </c>
      <c r="M8254" s="147">
        <v>0</v>
      </c>
      <c r="N8254" s="87">
        <v>0</v>
      </c>
      <c r="O8254" s="88">
        <v>0</v>
      </c>
      <c r="P8254" s="89" t="e">
        <v>#DIV/0!</v>
      </c>
    </row>
    <row r="8255" spans="1:16">
      <c r="A8255" s="75" t="s">
        <v>15553</v>
      </c>
      <c r="B8255" s="85">
        <v>8251</v>
      </c>
      <c r="C8255" s="85">
        <v>10310</v>
      </c>
      <c r="D8255" s="85">
        <v>8251</v>
      </c>
      <c r="E8255" s="86" t="s">
        <v>15554</v>
      </c>
      <c r="F8255" s="85" t="s">
        <v>55</v>
      </c>
      <c r="G8255" s="86" t="s">
        <v>8609</v>
      </c>
      <c r="H8255" s="85" t="s">
        <v>1</v>
      </c>
      <c r="I8255" s="85">
        <v>1</v>
      </c>
      <c r="J8255" s="88">
        <v>2.297476665402462E-2</v>
      </c>
      <c r="K8255" s="146">
        <v>3.791175275053929E-2</v>
      </c>
      <c r="L8255" s="147">
        <v>1.016200967234038E-10</v>
      </c>
      <c r="M8255" s="147">
        <v>1.625286297963025E-3</v>
      </c>
      <c r="N8255" s="87">
        <v>0.20370898438181151</v>
      </c>
      <c r="O8255" s="88">
        <v>1.5098650185052791E-2</v>
      </c>
      <c r="P8255" s="89">
        <v>74.118724958902206</v>
      </c>
    </row>
    <row r="8256" spans="1:16">
      <c r="A8256" s="75" t="s">
        <v>8610</v>
      </c>
      <c r="B8256" s="85">
        <v>8252</v>
      </c>
      <c r="C8256" s="85">
        <v>5693</v>
      </c>
      <c r="D8256" s="85">
        <v>8252</v>
      </c>
      <c r="E8256" s="86" t="s">
        <v>8611</v>
      </c>
      <c r="F8256" s="85" t="s">
        <v>55</v>
      </c>
      <c r="G8256" s="86" t="s">
        <v>8612</v>
      </c>
      <c r="H8256" s="85" t="s">
        <v>1</v>
      </c>
      <c r="I8256" s="85">
        <v>-1</v>
      </c>
      <c r="J8256" s="88">
        <v>0</v>
      </c>
      <c r="K8256" s="146">
        <v>0</v>
      </c>
      <c r="L8256" s="147">
        <v>0</v>
      </c>
      <c r="M8256" s="147">
        <v>0</v>
      </c>
      <c r="N8256" s="87">
        <v>0</v>
      </c>
      <c r="O8256" s="88">
        <v>0</v>
      </c>
      <c r="P8256" s="89" t="e">
        <v>#DIV/0!</v>
      </c>
    </row>
    <row r="8257" spans="1:16">
      <c r="A8257" s="75" t="s">
        <v>15555</v>
      </c>
      <c r="B8257" s="85">
        <v>8253</v>
      </c>
      <c r="C8257" s="85">
        <v>10311</v>
      </c>
      <c r="D8257" s="85">
        <v>8253</v>
      </c>
      <c r="E8257" s="86" t="s">
        <v>15556</v>
      </c>
      <c r="F8257" s="85" t="s">
        <v>55</v>
      </c>
      <c r="G8257" s="86" t="s">
        <v>8612</v>
      </c>
      <c r="H8257" s="85" t="s">
        <v>1</v>
      </c>
      <c r="I8257" s="85">
        <v>-1</v>
      </c>
      <c r="J8257" s="88">
        <v>4.3796575502025113E-2</v>
      </c>
      <c r="K8257" s="146">
        <v>5.5236155232396972E-2</v>
      </c>
      <c r="L8257" s="147">
        <v>2.3659423020457772E-10</v>
      </c>
      <c r="M8257" s="147">
        <v>6.5662797326501944E-3</v>
      </c>
      <c r="N8257" s="87">
        <v>0.72028178112628372</v>
      </c>
      <c r="O8257" s="88">
        <v>3.9336048267718408E-2</v>
      </c>
      <c r="P8257" s="89">
        <v>54.612027262732887</v>
      </c>
    </row>
    <row r="8258" spans="1:16">
      <c r="A8258" s="75" t="s">
        <v>29478</v>
      </c>
      <c r="B8258" s="85">
        <v>8254</v>
      </c>
      <c r="C8258" s="85">
        <v>18769</v>
      </c>
      <c r="D8258" s="85">
        <v>8254</v>
      </c>
      <c r="E8258" s="86" t="s">
        <v>29479</v>
      </c>
      <c r="F8258" s="85" t="s">
        <v>55</v>
      </c>
      <c r="G8258" s="86" t="s">
        <v>8612</v>
      </c>
      <c r="H8258" s="85" t="s">
        <v>1</v>
      </c>
      <c r="I8258" s="85">
        <v>-1</v>
      </c>
      <c r="J8258" s="88">
        <v>6.081623281991886E-3</v>
      </c>
      <c r="K8258" s="146">
        <v>7.8734539899560155E-3</v>
      </c>
      <c r="L8258" s="147">
        <v>3.7526248715291773E-11</v>
      </c>
      <c r="M8258" s="147">
        <v>1.519732725775042E-3</v>
      </c>
      <c r="N8258" s="87">
        <v>0.16222893528469229</v>
      </c>
      <c r="O8258" s="88">
        <v>5.1220697236813136E-3</v>
      </c>
      <c r="P8258" s="89">
        <v>31.573095851813964</v>
      </c>
    </row>
    <row r="8259" spans="1:16">
      <c r="A8259" s="75" t="s">
        <v>15557</v>
      </c>
      <c r="B8259" s="85">
        <v>8255</v>
      </c>
      <c r="C8259" s="85">
        <v>10312</v>
      </c>
      <c r="D8259" s="85">
        <v>8255</v>
      </c>
      <c r="E8259" s="86" t="s">
        <v>15558</v>
      </c>
      <c r="F8259" s="85" t="s">
        <v>55</v>
      </c>
      <c r="G8259" s="86" t="s">
        <v>15559</v>
      </c>
      <c r="H8259" s="85" t="s">
        <v>1</v>
      </c>
      <c r="I8259" s="85">
        <v>-1</v>
      </c>
      <c r="J8259" s="88">
        <v>4.3817771110122278E-2</v>
      </c>
      <c r="K8259" s="146">
        <v>5.5263595709618987E-2</v>
      </c>
      <c r="L8259" s="147">
        <v>2.3672501628326762E-10</v>
      </c>
      <c r="M8259" s="147">
        <v>6.571576288811963E-3</v>
      </c>
      <c r="N8259" s="87">
        <v>0.72084717966789946</v>
      </c>
      <c r="O8259" s="88">
        <v>3.9353899650067463E-2</v>
      </c>
      <c r="P8259" s="89">
        <v>54.593956611161531</v>
      </c>
    </row>
    <row r="8260" spans="1:16">
      <c r="A8260" s="75" t="s">
        <v>29480</v>
      </c>
      <c r="B8260" s="85">
        <v>8256</v>
      </c>
      <c r="C8260" s="85">
        <v>18770</v>
      </c>
      <c r="D8260" s="85">
        <v>8256</v>
      </c>
      <c r="E8260" s="86" t="s">
        <v>29481</v>
      </c>
      <c r="F8260" s="85" t="s">
        <v>55</v>
      </c>
      <c r="G8260" s="86" t="s">
        <v>15559</v>
      </c>
      <c r="H8260" s="85" t="s">
        <v>1</v>
      </c>
      <c r="I8260" s="85">
        <v>-1</v>
      </c>
      <c r="J8260" s="88">
        <v>6.081623281991886E-3</v>
      </c>
      <c r="K8260" s="146">
        <v>7.8734539899560155E-3</v>
      </c>
      <c r="L8260" s="147">
        <v>3.7526248715291773E-11</v>
      </c>
      <c r="M8260" s="147">
        <v>1.519732725775042E-3</v>
      </c>
      <c r="N8260" s="87">
        <v>0.16222893528469229</v>
      </c>
      <c r="O8260" s="88">
        <v>5.1220697236813136E-3</v>
      </c>
      <c r="P8260" s="89">
        <v>31.573095851813964</v>
      </c>
    </row>
    <row r="8261" spans="1:16">
      <c r="A8261" s="75" t="s">
        <v>15560</v>
      </c>
      <c r="B8261" s="85">
        <v>8257</v>
      </c>
      <c r="C8261" s="85">
        <v>10313</v>
      </c>
      <c r="D8261" s="85">
        <v>8257</v>
      </c>
      <c r="E8261" s="86" t="s">
        <v>15561</v>
      </c>
      <c r="F8261" s="85" t="s">
        <v>55</v>
      </c>
      <c r="G8261" s="86" t="s">
        <v>15562</v>
      </c>
      <c r="H8261" s="85" t="s">
        <v>1</v>
      </c>
      <c r="I8261" s="85">
        <v>-1</v>
      </c>
      <c r="J8261" s="88">
        <v>4.3817771110122278E-2</v>
      </c>
      <c r="K8261" s="146">
        <v>5.5263595709618987E-2</v>
      </c>
      <c r="L8261" s="147">
        <v>2.3672501628326762E-10</v>
      </c>
      <c r="M8261" s="147">
        <v>6.571576288811963E-3</v>
      </c>
      <c r="N8261" s="87">
        <v>0.72084717966789946</v>
      </c>
      <c r="O8261" s="88">
        <v>3.9353899650067463E-2</v>
      </c>
      <c r="P8261" s="89">
        <v>54.593956611161531</v>
      </c>
    </row>
    <row r="8262" spans="1:16">
      <c r="A8262" s="75" t="s">
        <v>29482</v>
      </c>
      <c r="B8262" s="85">
        <v>8258</v>
      </c>
      <c r="C8262" s="85">
        <v>18771</v>
      </c>
      <c r="D8262" s="85">
        <v>8258</v>
      </c>
      <c r="E8262" s="86" t="s">
        <v>29483</v>
      </c>
      <c r="F8262" s="85" t="s">
        <v>55</v>
      </c>
      <c r="G8262" s="86" t="s">
        <v>15562</v>
      </c>
      <c r="H8262" s="85" t="s">
        <v>1</v>
      </c>
      <c r="I8262" s="85">
        <v>-1</v>
      </c>
      <c r="J8262" s="88">
        <v>6.081623281991886E-3</v>
      </c>
      <c r="K8262" s="146">
        <v>7.8734539899560155E-3</v>
      </c>
      <c r="L8262" s="147">
        <v>3.7526248715291773E-11</v>
      </c>
      <c r="M8262" s="147">
        <v>1.519732725775042E-3</v>
      </c>
      <c r="N8262" s="87">
        <v>0.16222893528469229</v>
      </c>
      <c r="O8262" s="88">
        <v>5.1220697236813136E-3</v>
      </c>
      <c r="P8262" s="89">
        <v>31.573095851813964</v>
      </c>
    </row>
    <row r="8263" spans="1:16">
      <c r="A8263" s="75" t="s">
        <v>15563</v>
      </c>
      <c r="B8263" s="85">
        <v>8259</v>
      </c>
      <c r="C8263" s="85">
        <v>10314</v>
      </c>
      <c r="D8263" s="85">
        <v>8259</v>
      </c>
      <c r="E8263" s="86" t="s">
        <v>15564</v>
      </c>
      <c r="F8263" s="85" t="s">
        <v>55</v>
      </c>
      <c r="G8263" s="86" t="s">
        <v>15565</v>
      </c>
      <c r="H8263" s="85" t="s">
        <v>1</v>
      </c>
      <c r="I8263" s="85">
        <v>-1</v>
      </c>
      <c r="J8263" s="88">
        <v>4.3817771110122278E-2</v>
      </c>
      <c r="K8263" s="146">
        <v>5.5263595709618987E-2</v>
      </c>
      <c r="L8263" s="147">
        <v>2.3672501628326762E-10</v>
      </c>
      <c r="M8263" s="147">
        <v>6.571576288811963E-3</v>
      </c>
      <c r="N8263" s="87">
        <v>0.72084717966789946</v>
      </c>
      <c r="O8263" s="88">
        <v>3.9353899650067463E-2</v>
      </c>
      <c r="P8263" s="89">
        <v>54.593956611161531</v>
      </c>
    </row>
    <row r="8264" spans="1:16">
      <c r="A8264" s="75" t="s">
        <v>29484</v>
      </c>
      <c r="B8264" s="85">
        <v>8260</v>
      </c>
      <c r="C8264" s="85">
        <v>18772</v>
      </c>
      <c r="D8264" s="85">
        <v>8260</v>
      </c>
      <c r="E8264" s="86" t="s">
        <v>29485</v>
      </c>
      <c r="F8264" s="85" t="s">
        <v>55</v>
      </c>
      <c r="G8264" s="86" t="s">
        <v>15565</v>
      </c>
      <c r="H8264" s="85" t="s">
        <v>1</v>
      </c>
      <c r="I8264" s="85">
        <v>-1</v>
      </c>
      <c r="J8264" s="88">
        <v>6.081623281991886E-3</v>
      </c>
      <c r="K8264" s="146">
        <v>7.8734539899560155E-3</v>
      </c>
      <c r="L8264" s="147">
        <v>3.7526248715291773E-11</v>
      </c>
      <c r="M8264" s="147">
        <v>1.519732725775042E-3</v>
      </c>
      <c r="N8264" s="87">
        <v>0.16222893528469229</v>
      </c>
      <c r="O8264" s="88">
        <v>5.1220697236813136E-3</v>
      </c>
      <c r="P8264" s="89">
        <v>31.573095851813964</v>
      </c>
    </row>
    <row r="8265" spans="1:16">
      <c r="A8265" s="75" t="s">
        <v>8615</v>
      </c>
      <c r="B8265" s="85">
        <v>8261</v>
      </c>
      <c r="C8265" s="85">
        <v>5695</v>
      </c>
      <c r="D8265" s="85">
        <v>8261</v>
      </c>
      <c r="E8265" s="86" t="s">
        <v>8616</v>
      </c>
      <c r="F8265" s="85" t="s">
        <v>55</v>
      </c>
      <c r="G8265" s="86" t="s">
        <v>8617</v>
      </c>
      <c r="H8265" s="85" t="s">
        <v>1</v>
      </c>
      <c r="I8265" s="85">
        <v>1</v>
      </c>
      <c r="J8265" s="88">
        <v>0</v>
      </c>
      <c r="K8265" s="146">
        <v>0</v>
      </c>
      <c r="L8265" s="147">
        <v>0</v>
      </c>
      <c r="M8265" s="147">
        <v>0</v>
      </c>
      <c r="N8265" s="87">
        <v>0</v>
      </c>
      <c r="O8265" s="88">
        <v>0</v>
      </c>
      <c r="P8265" s="89" t="e">
        <v>#DIV/0!</v>
      </c>
    </row>
    <row r="8266" spans="1:16">
      <c r="A8266" s="75" t="s">
        <v>15566</v>
      </c>
      <c r="B8266" s="85">
        <v>8262</v>
      </c>
      <c r="C8266" s="85">
        <v>10315</v>
      </c>
      <c r="D8266" s="85">
        <v>8262</v>
      </c>
      <c r="E8266" s="86" t="s">
        <v>15567</v>
      </c>
      <c r="F8266" s="85" t="s">
        <v>38</v>
      </c>
      <c r="G8266" s="86" t="s">
        <v>8617</v>
      </c>
      <c r="H8266" s="85" t="s">
        <v>1</v>
      </c>
      <c r="I8266" s="85">
        <v>1</v>
      </c>
      <c r="J8266" s="88">
        <v>2.1467352712079561E-2</v>
      </c>
      <c r="K8266" s="146">
        <v>4.1423664800779927E-2</v>
      </c>
      <c r="L8266" s="147">
        <v>9.4846459026940347E-11</v>
      </c>
      <c r="M8266" s="147">
        <v>1.264417844063148E-3</v>
      </c>
      <c r="N8266" s="87">
        <v>0.16456725576147671</v>
      </c>
      <c r="O8266" s="88">
        <v>1.209788313171224E-2</v>
      </c>
      <c r="P8266" s="89">
        <v>73.513306615787997</v>
      </c>
    </row>
    <row r="8267" spans="1:16">
      <c r="A8267" s="75" t="s">
        <v>15568</v>
      </c>
      <c r="B8267" s="85">
        <v>8263</v>
      </c>
      <c r="C8267" s="85">
        <v>10316</v>
      </c>
      <c r="D8267" s="85">
        <v>8263</v>
      </c>
      <c r="E8267" s="86" t="s">
        <v>15567</v>
      </c>
      <c r="F8267" s="85" t="s">
        <v>11</v>
      </c>
      <c r="G8267" s="86" t="s">
        <v>8617</v>
      </c>
      <c r="H8267" s="85" t="s">
        <v>1</v>
      </c>
      <c r="I8267" s="85">
        <v>1</v>
      </c>
      <c r="J8267" s="88">
        <v>2.6027088994015801E-2</v>
      </c>
      <c r="K8267" s="146">
        <v>3.0800575582307418E-2</v>
      </c>
      <c r="L8267" s="147">
        <v>1.153358552742674E-10</v>
      </c>
      <c r="M8267" s="147">
        <v>2.355999218274357E-3</v>
      </c>
      <c r="N8267" s="87">
        <v>0.28296602809706528</v>
      </c>
      <c r="O8267" s="88">
        <v>2.117482346377577E-2</v>
      </c>
      <c r="P8267" s="89">
        <v>74.831680700950471</v>
      </c>
    </row>
    <row r="8268" spans="1:16">
      <c r="A8268" s="75" t="s">
        <v>31209</v>
      </c>
      <c r="B8268" s="85">
        <v>8264</v>
      </c>
      <c r="C8268" s="85">
        <v>20040</v>
      </c>
      <c r="D8268" s="85">
        <v>8264</v>
      </c>
      <c r="E8268" s="86" t="s">
        <v>31210</v>
      </c>
      <c r="F8268" s="85" t="s">
        <v>38</v>
      </c>
      <c r="G8268" s="86" t="s">
        <v>8617</v>
      </c>
      <c r="H8268" s="85" t="s">
        <v>1</v>
      </c>
      <c r="I8268" s="85">
        <v>1</v>
      </c>
      <c r="J8268" s="88">
        <v>1.800555936963116E-2</v>
      </c>
      <c r="K8268" s="146">
        <v>3.7353241215456363E-2</v>
      </c>
      <c r="L8268" s="147">
        <v>7.7494101423372497E-11</v>
      </c>
      <c r="M8268" s="147">
        <v>7.983953192438741E-4</v>
      </c>
      <c r="N8268" s="87">
        <v>0.1128938074122478</v>
      </c>
      <c r="O8268" s="88">
        <v>8.9560348449108929E-3</v>
      </c>
      <c r="P8268" s="89">
        <v>79.331497893473085</v>
      </c>
    </row>
    <row r="8269" spans="1:16">
      <c r="A8269" s="75" t="s">
        <v>31211</v>
      </c>
      <c r="B8269" s="85">
        <v>8265</v>
      </c>
      <c r="C8269" s="85">
        <v>20041</v>
      </c>
      <c r="D8269" s="85">
        <v>8265</v>
      </c>
      <c r="E8269" s="86" t="s">
        <v>31210</v>
      </c>
      <c r="F8269" s="85" t="s">
        <v>11</v>
      </c>
      <c r="G8269" s="86" t="s">
        <v>8617</v>
      </c>
      <c r="H8269" s="85" t="s">
        <v>1</v>
      </c>
      <c r="I8269" s="85">
        <v>1</v>
      </c>
      <c r="J8269" s="88">
        <v>1.59917607314197E-2</v>
      </c>
      <c r="K8269" s="146">
        <v>1.9842123055229484E-2</v>
      </c>
      <c r="L8269" s="147">
        <v>6.6458544447061778E-11</v>
      </c>
      <c r="M8269" s="147">
        <v>9.3390671253636788E-4</v>
      </c>
      <c r="N8269" s="87">
        <v>0.12839935279337189</v>
      </c>
      <c r="O8269" s="88">
        <v>1.217639252060356E-2</v>
      </c>
      <c r="P8269" s="89">
        <v>94.832195456612283</v>
      </c>
    </row>
    <row r="8270" spans="1:16">
      <c r="A8270" s="75" t="s">
        <v>8618</v>
      </c>
      <c r="B8270" s="85">
        <v>8266</v>
      </c>
      <c r="C8270" s="85">
        <v>5696</v>
      </c>
      <c r="D8270" s="85">
        <v>8266</v>
      </c>
      <c r="E8270" s="86" t="s">
        <v>8619</v>
      </c>
      <c r="F8270" s="85" t="s">
        <v>1055</v>
      </c>
      <c r="G8270" s="86" t="s">
        <v>8620</v>
      </c>
      <c r="H8270" s="85" t="s">
        <v>260</v>
      </c>
      <c r="I8270" s="85">
        <v>1</v>
      </c>
      <c r="J8270" s="88">
        <v>458933.9119220713</v>
      </c>
      <c r="K8270" s="146">
        <v>780169.99576245283</v>
      </c>
      <c r="L8270" s="147">
        <v>6.3774697440058597E-3</v>
      </c>
      <c r="M8270" s="147">
        <v>39916.791976524328</v>
      </c>
      <c r="N8270" s="87">
        <v>5028166.929600019</v>
      </c>
      <c r="O8270" s="88">
        <v>409893.53157327132</v>
      </c>
      <c r="P8270" s="89">
        <v>81.519475648330868</v>
      </c>
    </row>
    <row r="8271" spans="1:16">
      <c r="A8271" s="75" t="s">
        <v>8621</v>
      </c>
      <c r="B8271" s="85">
        <v>8267</v>
      </c>
      <c r="C8271" s="85">
        <v>5697</v>
      </c>
      <c r="D8271" s="85">
        <v>8267</v>
      </c>
      <c r="E8271" s="86" t="s">
        <v>8619</v>
      </c>
      <c r="F8271" s="85" t="s">
        <v>38</v>
      </c>
      <c r="G8271" s="86" t="s">
        <v>8620</v>
      </c>
      <c r="H8271" s="85" t="s">
        <v>260</v>
      </c>
      <c r="I8271" s="85">
        <v>1</v>
      </c>
      <c r="J8271" s="88">
        <v>458933.9119220713</v>
      </c>
      <c r="K8271" s="146">
        <v>780169.99576245283</v>
      </c>
      <c r="L8271" s="147">
        <v>6.3774697440058597E-3</v>
      </c>
      <c r="M8271" s="147">
        <v>39916.791976524328</v>
      </c>
      <c r="N8271" s="87">
        <v>5028166.929600019</v>
      </c>
      <c r="O8271" s="88">
        <v>409893.53157327132</v>
      </c>
      <c r="P8271" s="89">
        <v>81.519475648330868</v>
      </c>
    </row>
    <row r="8272" spans="1:16">
      <c r="A8272" s="75" t="s">
        <v>15569</v>
      </c>
      <c r="B8272" s="85">
        <v>8268</v>
      </c>
      <c r="C8272" s="85">
        <v>10317</v>
      </c>
      <c r="D8272" s="85">
        <v>8268</v>
      </c>
      <c r="E8272" s="86" t="s">
        <v>15570</v>
      </c>
      <c r="F8272" s="85" t="s">
        <v>55</v>
      </c>
      <c r="G8272" s="86" t="s">
        <v>8620</v>
      </c>
      <c r="H8272" s="85" t="s">
        <v>260</v>
      </c>
      <c r="I8272" s="85">
        <v>1</v>
      </c>
      <c r="J8272" s="88">
        <v>458933.91192207113</v>
      </c>
      <c r="K8272" s="146">
        <v>780169.99576245178</v>
      </c>
      <c r="L8272" s="147">
        <v>6.3774697440058571E-3</v>
      </c>
      <c r="M8272" s="147">
        <v>39916.791976524313</v>
      </c>
      <c r="N8272" s="87">
        <v>5028166.9296000171</v>
      </c>
      <c r="O8272" s="88">
        <v>409893.53157327109</v>
      </c>
      <c r="P8272" s="89">
        <v>81.51947564833084</v>
      </c>
    </row>
    <row r="8273" spans="1:16">
      <c r="A8273" s="75" t="s">
        <v>8622</v>
      </c>
      <c r="B8273" s="85">
        <v>8269</v>
      </c>
      <c r="C8273" s="85">
        <v>5698</v>
      </c>
      <c r="D8273" s="85">
        <v>8269</v>
      </c>
      <c r="E8273" s="86" t="s">
        <v>8623</v>
      </c>
      <c r="F8273" s="85" t="s">
        <v>38</v>
      </c>
      <c r="G8273" s="86" t="s">
        <v>8624</v>
      </c>
      <c r="H8273" s="85" t="s">
        <v>1</v>
      </c>
      <c r="I8273" s="85">
        <v>1</v>
      </c>
      <c r="J8273" s="88">
        <v>2.6041475832891332</v>
      </c>
      <c r="K8273" s="146">
        <v>4.0673541311647607</v>
      </c>
      <c r="L8273" s="147">
        <v>1.277505110570686E-8</v>
      </c>
      <c r="M8273" s="147">
        <v>0.19580025750797631</v>
      </c>
      <c r="N8273" s="87">
        <v>34.79334008823254</v>
      </c>
      <c r="O8273" s="88">
        <v>2.2503607230090532</v>
      </c>
      <c r="P8273" s="89">
        <v>64.677915868449446</v>
      </c>
    </row>
    <row r="8274" spans="1:16">
      <c r="A8274" s="75" t="s">
        <v>8625</v>
      </c>
      <c r="B8274" s="85">
        <v>8270</v>
      </c>
      <c r="C8274" s="85">
        <v>5699</v>
      </c>
      <c r="D8274" s="85">
        <v>8270</v>
      </c>
      <c r="E8274" s="86" t="s">
        <v>8623</v>
      </c>
      <c r="F8274" s="85" t="s">
        <v>11</v>
      </c>
      <c r="G8274" s="86" t="s">
        <v>8624</v>
      </c>
      <c r="H8274" s="85" t="s">
        <v>1</v>
      </c>
      <c r="I8274" s="85">
        <v>1</v>
      </c>
      <c r="J8274" s="88">
        <v>2.1583135494635091</v>
      </c>
      <c r="K8274" s="146">
        <v>3.1900541564745821</v>
      </c>
      <c r="L8274" s="147">
        <v>1.076678682228006E-8</v>
      </c>
      <c r="M8274" s="147">
        <v>0.20156236148250439</v>
      </c>
      <c r="N8274" s="87">
        <v>36.250623594536222</v>
      </c>
      <c r="O8274" s="88">
        <v>1.8790853765646851</v>
      </c>
      <c r="P8274" s="89">
        <v>51.835946260739775</v>
      </c>
    </row>
    <row r="8275" spans="1:16">
      <c r="A8275" s="75" t="s">
        <v>15571</v>
      </c>
      <c r="B8275" s="85">
        <v>8271</v>
      </c>
      <c r="C8275" s="85">
        <v>10318</v>
      </c>
      <c r="D8275" s="85">
        <v>8271</v>
      </c>
      <c r="E8275" s="86" t="s">
        <v>15572</v>
      </c>
      <c r="F8275" s="85" t="s">
        <v>55</v>
      </c>
      <c r="G8275" s="86" t="s">
        <v>8624</v>
      </c>
      <c r="H8275" s="85" t="s">
        <v>1</v>
      </c>
      <c r="I8275" s="85">
        <v>1</v>
      </c>
      <c r="J8275" s="88">
        <v>2.5385313846356561</v>
      </c>
      <c r="K8275" s="146">
        <v>3.8764482198786121</v>
      </c>
      <c r="L8275" s="147">
        <v>1.251594035395659E-8</v>
      </c>
      <c r="M8275" s="147">
        <v>0.2088006740890892</v>
      </c>
      <c r="N8275" s="87">
        <v>36.500858127161138</v>
      </c>
      <c r="O8275" s="88">
        <v>2.2017134199788368</v>
      </c>
      <c r="P8275" s="89">
        <v>60.319497484375326</v>
      </c>
    </row>
    <row r="8276" spans="1:16">
      <c r="A8276" s="75" t="s">
        <v>8626</v>
      </c>
      <c r="B8276" s="85">
        <v>8272</v>
      </c>
      <c r="C8276" s="85">
        <v>5700</v>
      </c>
      <c r="D8276" s="85">
        <v>8272</v>
      </c>
      <c r="E8276" s="86" t="s">
        <v>8627</v>
      </c>
      <c r="F8276" s="85" t="s">
        <v>38</v>
      </c>
      <c r="G8276" s="86" t="s">
        <v>8628</v>
      </c>
      <c r="H8276" s="85" t="s">
        <v>1</v>
      </c>
      <c r="I8276" s="85">
        <v>1</v>
      </c>
      <c r="J8276" s="88">
        <v>8.941510255612334</v>
      </c>
      <c r="K8276" s="146">
        <v>8.5024142173241639</v>
      </c>
      <c r="L8276" s="147">
        <v>3.4574574235057658E-8</v>
      </c>
      <c r="M8276" s="147">
        <v>0.94080245226364434</v>
      </c>
      <c r="N8276" s="87">
        <v>143.20774343669089</v>
      </c>
      <c r="O8276" s="88">
        <v>7.6296224890376454</v>
      </c>
      <c r="P8276" s="89">
        <v>53.276605761269749</v>
      </c>
    </row>
    <row r="8277" spans="1:16">
      <c r="A8277" s="75" t="s">
        <v>8629</v>
      </c>
      <c r="B8277" s="85">
        <v>8273</v>
      </c>
      <c r="C8277" s="85">
        <v>5701</v>
      </c>
      <c r="D8277" s="85">
        <v>8273</v>
      </c>
      <c r="E8277" s="86" t="s">
        <v>8627</v>
      </c>
      <c r="F8277" s="85" t="s">
        <v>11</v>
      </c>
      <c r="G8277" s="86" t="s">
        <v>8628</v>
      </c>
      <c r="H8277" s="85" t="s">
        <v>1</v>
      </c>
      <c r="I8277" s="85">
        <v>1</v>
      </c>
      <c r="J8277" s="88">
        <v>8.5030354385948126</v>
      </c>
      <c r="K8277" s="146">
        <v>7.8314632790775072</v>
      </c>
      <c r="L8277" s="147">
        <v>3.260602098043079E-8</v>
      </c>
      <c r="M8277" s="147">
        <v>0.92381073144367432</v>
      </c>
      <c r="N8277" s="87">
        <v>141.54983470807761</v>
      </c>
      <c r="O8277" s="88">
        <v>7.2543594602881889</v>
      </c>
      <c r="P8277" s="89">
        <v>51.249508522910453</v>
      </c>
    </row>
    <row r="8278" spans="1:16">
      <c r="A8278" s="75" t="s">
        <v>15573</v>
      </c>
      <c r="B8278" s="85">
        <v>8274</v>
      </c>
      <c r="C8278" s="85">
        <v>10319</v>
      </c>
      <c r="D8278" s="85">
        <v>8274</v>
      </c>
      <c r="E8278" s="86" t="s">
        <v>15574</v>
      </c>
      <c r="F8278" s="85" t="s">
        <v>55</v>
      </c>
      <c r="G8278" s="86" t="s">
        <v>8628</v>
      </c>
      <c r="H8278" s="85" t="s">
        <v>1</v>
      </c>
      <c r="I8278" s="85">
        <v>1</v>
      </c>
      <c r="J8278" s="88">
        <v>8.9148515817348901</v>
      </c>
      <c r="K8278" s="146">
        <v>8.4364871220584217</v>
      </c>
      <c r="L8278" s="147">
        <v>3.453547727452864E-8</v>
      </c>
      <c r="M8278" s="147">
        <v>0.95115741942544796</v>
      </c>
      <c r="N8278" s="87">
        <v>144.41849821480869</v>
      </c>
      <c r="O8278" s="88">
        <v>7.6127695535988327</v>
      </c>
      <c r="P8278" s="89">
        <v>52.713257980813275</v>
      </c>
    </row>
    <row r="8279" spans="1:16">
      <c r="A8279" s="75" t="s">
        <v>8630</v>
      </c>
      <c r="B8279" s="85">
        <v>8275</v>
      </c>
      <c r="C8279" s="85">
        <v>5702</v>
      </c>
      <c r="D8279" s="85">
        <v>8275</v>
      </c>
      <c r="E8279" s="86" t="s">
        <v>8631</v>
      </c>
      <c r="F8279" s="85" t="s">
        <v>38</v>
      </c>
      <c r="G8279" s="86" t="s">
        <v>8632</v>
      </c>
      <c r="H8279" s="85" t="s">
        <v>1</v>
      </c>
      <c r="I8279" s="85">
        <v>1</v>
      </c>
      <c r="J8279" s="88">
        <v>3.6722418975002862</v>
      </c>
      <c r="K8279" s="146">
        <v>4.7039113944640301</v>
      </c>
      <c r="L8279" s="147">
        <v>1.8285462922532061E-8</v>
      </c>
      <c r="M8279" s="147">
        <v>0.44084919640412201</v>
      </c>
      <c r="N8279" s="87">
        <v>64.075645593315386</v>
      </c>
      <c r="O8279" s="88">
        <v>3.0735872720318871</v>
      </c>
      <c r="P8279" s="89">
        <v>47.968104629640052</v>
      </c>
    </row>
    <row r="8280" spans="1:16">
      <c r="A8280" s="75" t="s">
        <v>8633</v>
      </c>
      <c r="B8280" s="85">
        <v>8276</v>
      </c>
      <c r="C8280" s="85">
        <v>5703</v>
      </c>
      <c r="D8280" s="85">
        <v>8276</v>
      </c>
      <c r="E8280" s="86" t="s">
        <v>8631</v>
      </c>
      <c r="F8280" s="85" t="s">
        <v>11</v>
      </c>
      <c r="G8280" s="86" t="s">
        <v>8632</v>
      </c>
      <c r="H8280" s="85" t="s">
        <v>1</v>
      </c>
      <c r="I8280" s="85">
        <v>1</v>
      </c>
      <c r="J8280" s="88">
        <v>3.7534408646745958</v>
      </c>
      <c r="K8280" s="146">
        <v>4.8367093618040906</v>
      </c>
      <c r="L8280" s="147">
        <v>1.6975629083945561E-8</v>
      </c>
      <c r="M8280" s="147">
        <v>0.47701196062858697</v>
      </c>
      <c r="N8280" s="87">
        <v>69.3844801704887</v>
      </c>
      <c r="O8280" s="88">
        <v>2.9943904338762222</v>
      </c>
      <c r="P8280" s="89">
        <v>43.156487250729974</v>
      </c>
    </row>
    <row r="8281" spans="1:16">
      <c r="A8281" s="75" t="s">
        <v>15575</v>
      </c>
      <c r="B8281" s="85">
        <v>8277</v>
      </c>
      <c r="C8281" s="85">
        <v>10320</v>
      </c>
      <c r="D8281" s="85">
        <v>8277</v>
      </c>
      <c r="E8281" s="86" t="s">
        <v>15576</v>
      </c>
      <c r="F8281" s="85" t="s">
        <v>55</v>
      </c>
      <c r="G8281" s="86" t="s">
        <v>8632</v>
      </c>
      <c r="H8281" s="85" t="s">
        <v>1</v>
      </c>
      <c r="I8281" s="85">
        <v>1</v>
      </c>
      <c r="J8281" s="88">
        <v>3.817383402024118</v>
      </c>
      <c r="K8281" s="146">
        <v>4.9036975400236757</v>
      </c>
      <c r="L8281" s="147">
        <v>1.846413356282225E-8</v>
      </c>
      <c r="M8281" s="147">
        <v>0.46877662977694012</v>
      </c>
      <c r="N8281" s="87">
        <v>67.589552424160388</v>
      </c>
      <c r="O8281" s="88">
        <v>3.154611554782369</v>
      </c>
      <c r="P8281" s="89">
        <v>46.673064721386282</v>
      </c>
    </row>
    <row r="8282" spans="1:16">
      <c r="A8282" s="75" t="s">
        <v>15577</v>
      </c>
      <c r="B8282" s="85">
        <v>8278</v>
      </c>
      <c r="C8282" s="85">
        <v>10321</v>
      </c>
      <c r="D8282" s="85">
        <v>8278</v>
      </c>
      <c r="E8282" s="86" t="s">
        <v>15578</v>
      </c>
      <c r="F8282" s="85" t="s">
        <v>55</v>
      </c>
      <c r="G8282" s="86" t="s">
        <v>15579</v>
      </c>
      <c r="H8282" s="85" t="s">
        <v>1</v>
      </c>
      <c r="I8282" s="85">
        <v>-1</v>
      </c>
      <c r="J8282" s="88">
        <v>9.8377781097728378E-2</v>
      </c>
      <c r="K8282" s="146">
        <v>1.946815092672608</v>
      </c>
      <c r="L8282" s="147">
        <v>8.3833593269341845E-10</v>
      </c>
      <c r="M8282" s="147">
        <v>1.194584022421597E-2</v>
      </c>
      <c r="N8282" s="87">
        <v>1.4993896237536981</v>
      </c>
      <c r="O8282" s="88">
        <v>8.8440537305005229E-2</v>
      </c>
      <c r="P8282" s="89">
        <v>58.984359971490093</v>
      </c>
    </row>
    <row r="8283" spans="1:16">
      <c r="A8283" s="75" t="s">
        <v>29486</v>
      </c>
      <c r="B8283" s="85">
        <v>8279</v>
      </c>
      <c r="C8283" s="85">
        <v>18773</v>
      </c>
      <c r="D8283" s="85">
        <v>8279</v>
      </c>
      <c r="E8283" s="86" t="s">
        <v>29487</v>
      </c>
      <c r="F8283" s="85" t="s">
        <v>55</v>
      </c>
      <c r="G8283" s="86" t="s">
        <v>15579</v>
      </c>
      <c r="H8283" s="85" t="s">
        <v>1</v>
      </c>
      <c r="I8283" s="85">
        <v>-1</v>
      </c>
      <c r="J8283" s="88">
        <v>6.0641633269598157E-2</v>
      </c>
      <c r="K8283" s="146">
        <v>1.8994249509529442</v>
      </c>
      <c r="L8283" s="147">
        <v>6.3913716512544288E-10</v>
      </c>
      <c r="M8283" s="147">
        <v>6.8939966611791456E-3</v>
      </c>
      <c r="N8283" s="87">
        <v>0.94077137937049282</v>
      </c>
      <c r="O8283" s="88">
        <v>5.4208707378619242E-2</v>
      </c>
      <c r="P8283" s="89">
        <v>57.621552448685698</v>
      </c>
    </row>
    <row r="8284" spans="1:16">
      <c r="A8284" s="75" t="s">
        <v>8637</v>
      </c>
      <c r="B8284" s="85">
        <v>8280</v>
      </c>
      <c r="C8284" s="85">
        <v>5705</v>
      </c>
      <c r="D8284" s="85">
        <v>8280</v>
      </c>
      <c r="E8284" s="86" t="s">
        <v>8638</v>
      </c>
      <c r="F8284" s="85" t="s">
        <v>429</v>
      </c>
      <c r="G8284" s="86" t="s">
        <v>8639</v>
      </c>
      <c r="H8284" s="85" t="s">
        <v>260</v>
      </c>
      <c r="I8284" s="85">
        <v>1</v>
      </c>
      <c r="J8284" s="88">
        <v>33731642.526272133</v>
      </c>
      <c r="K8284" s="146">
        <v>57342494.688540071</v>
      </c>
      <c r="L8284" s="147">
        <v>0.28302722618443049</v>
      </c>
      <c r="M8284" s="147">
        <v>2933884.2102745301</v>
      </c>
      <c r="N8284" s="87">
        <v>369570269.32560062</v>
      </c>
      <c r="O8284" s="88">
        <v>30127174.570635341</v>
      </c>
      <c r="P8284" s="89">
        <v>81.519475648330754</v>
      </c>
    </row>
    <row r="8285" spans="1:16">
      <c r="A8285" s="75" t="s">
        <v>8640</v>
      </c>
      <c r="B8285" s="85">
        <v>8281</v>
      </c>
      <c r="C8285" s="85">
        <v>5706</v>
      </c>
      <c r="D8285" s="85">
        <v>8281</v>
      </c>
      <c r="E8285" s="86" t="s">
        <v>8638</v>
      </c>
      <c r="F8285" s="85" t="s">
        <v>38</v>
      </c>
      <c r="G8285" s="86" t="s">
        <v>8639</v>
      </c>
      <c r="H8285" s="85" t="s">
        <v>260</v>
      </c>
      <c r="I8285" s="85">
        <v>1</v>
      </c>
      <c r="J8285" s="88">
        <v>33731642.526272133</v>
      </c>
      <c r="K8285" s="146">
        <v>57342494.688540071</v>
      </c>
      <c r="L8285" s="147">
        <v>0.28302722618443049</v>
      </c>
      <c r="M8285" s="147">
        <v>2933884.2102745301</v>
      </c>
      <c r="N8285" s="87">
        <v>369570269.32560062</v>
      </c>
      <c r="O8285" s="88">
        <v>30127174.570635341</v>
      </c>
      <c r="P8285" s="89">
        <v>81.519475648330754</v>
      </c>
    </row>
    <row r="8286" spans="1:16">
      <c r="A8286" s="75" t="s">
        <v>15580</v>
      </c>
      <c r="B8286" s="85">
        <v>8282</v>
      </c>
      <c r="C8286" s="85">
        <v>10322</v>
      </c>
      <c r="D8286" s="85">
        <v>8282</v>
      </c>
      <c r="E8286" s="86" t="s">
        <v>15581</v>
      </c>
      <c r="F8286" s="85" t="s">
        <v>55</v>
      </c>
      <c r="G8286" s="86" t="s">
        <v>8639</v>
      </c>
      <c r="H8286" s="85" t="s">
        <v>260</v>
      </c>
      <c r="I8286" s="85">
        <v>1</v>
      </c>
      <c r="J8286" s="88">
        <v>33731642.526272133</v>
      </c>
      <c r="K8286" s="146">
        <v>57342494.688540071</v>
      </c>
      <c r="L8286" s="147">
        <v>0.28302722618443049</v>
      </c>
      <c r="M8286" s="147">
        <v>2933884.2102745301</v>
      </c>
      <c r="N8286" s="87">
        <v>369570269.32560062</v>
      </c>
      <c r="O8286" s="88">
        <v>30127174.570635341</v>
      </c>
      <c r="P8286" s="89">
        <v>81.519475648330754</v>
      </c>
    </row>
    <row r="8287" spans="1:16">
      <c r="A8287" s="75" t="s">
        <v>8641</v>
      </c>
      <c r="B8287" s="85">
        <v>8283</v>
      </c>
      <c r="C8287" s="85">
        <v>5707</v>
      </c>
      <c r="D8287" s="85">
        <v>8283</v>
      </c>
      <c r="E8287" s="86" t="s">
        <v>8642</v>
      </c>
      <c r="F8287" s="85" t="s">
        <v>429</v>
      </c>
      <c r="G8287" s="86" t="s">
        <v>8643</v>
      </c>
      <c r="H8287" s="85" t="s">
        <v>1</v>
      </c>
      <c r="I8287" s="85">
        <v>1</v>
      </c>
      <c r="J8287" s="88">
        <v>2.2444183969462572</v>
      </c>
      <c r="K8287" s="146">
        <v>3.1601885421602409</v>
      </c>
      <c r="L8287" s="147">
        <v>1.2749959863702309E-8</v>
      </c>
      <c r="M8287" s="147">
        <v>0.1867473503195114</v>
      </c>
      <c r="N8287" s="87">
        <v>32.434370677708699</v>
      </c>
      <c r="O8287" s="88">
        <v>2.0307591911193721</v>
      </c>
      <c r="P8287" s="89">
        <v>62.611333245786092</v>
      </c>
    </row>
    <row r="8288" spans="1:16">
      <c r="A8288" s="75" t="s">
        <v>8644</v>
      </c>
      <c r="B8288" s="85">
        <v>8284</v>
      </c>
      <c r="C8288" s="85">
        <v>5708</v>
      </c>
      <c r="D8288" s="85">
        <v>8284</v>
      </c>
      <c r="E8288" s="86" t="s">
        <v>8642</v>
      </c>
      <c r="F8288" s="85" t="s">
        <v>38</v>
      </c>
      <c r="G8288" s="86" t="s">
        <v>8643</v>
      </c>
      <c r="H8288" s="85" t="s">
        <v>1</v>
      </c>
      <c r="I8288" s="85">
        <v>1</v>
      </c>
      <c r="J8288" s="88">
        <v>2.4493112430884212</v>
      </c>
      <c r="K8288" s="146">
        <v>3.82752276086772</v>
      </c>
      <c r="L8288" s="147">
        <v>1.3994420712440119E-8</v>
      </c>
      <c r="M8288" s="147">
        <v>0.17994011206290719</v>
      </c>
      <c r="N8288" s="87">
        <v>32.342339451349233</v>
      </c>
      <c r="O8288" s="88">
        <v>2.1845894043666929</v>
      </c>
      <c r="P8288" s="89">
        <v>67.545806562720927</v>
      </c>
    </row>
    <row r="8289" spans="1:16">
      <c r="A8289" s="75" t="s">
        <v>15582</v>
      </c>
      <c r="B8289" s="85">
        <v>8285</v>
      </c>
      <c r="C8289" s="85">
        <v>10323</v>
      </c>
      <c r="D8289" s="85">
        <v>8285</v>
      </c>
      <c r="E8289" s="86" t="s">
        <v>15583</v>
      </c>
      <c r="F8289" s="85" t="s">
        <v>55</v>
      </c>
      <c r="G8289" s="86" t="s">
        <v>8643</v>
      </c>
      <c r="H8289" s="85" t="s">
        <v>1</v>
      </c>
      <c r="I8289" s="85">
        <v>1</v>
      </c>
      <c r="J8289" s="88">
        <v>2.5186853526108921</v>
      </c>
      <c r="K8289" s="146">
        <v>3.8862620321015355</v>
      </c>
      <c r="L8289" s="147">
        <v>1.432391869274353E-8</v>
      </c>
      <c r="M8289" s="147">
        <v>0.1914475586030264</v>
      </c>
      <c r="N8289" s="87">
        <v>33.573659943966128</v>
      </c>
      <c r="O8289" s="88">
        <v>2.249373913736703</v>
      </c>
      <c r="P8289" s="89">
        <v>66.998174089177951</v>
      </c>
    </row>
    <row r="8290" spans="1:16">
      <c r="A8290" s="75" t="s">
        <v>8645</v>
      </c>
      <c r="B8290" s="85">
        <v>8286</v>
      </c>
      <c r="C8290" s="85">
        <v>5709</v>
      </c>
      <c r="D8290" s="85">
        <v>8286</v>
      </c>
      <c r="E8290" s="86" t="s">
        <v>8646</v>
      </c>
      <c r="F8290" s="85" t="s">
        <v>509</v>
      </c>
      <c r="G8290" s="86" t="s">
        <v>8647</v>
      </c>
      <c r="H8290" s="85" t="s">
        <v>1</v>
      </c>
      <c r="I8290" s="85">
        <v>1</v>
      </c>
      <c r="J8290" s="88">
        <v>1.2535105620092539</v>
      </c>
      <c r="K8290" s="146">
        <v>2.1431858498112404</v>
      </c>
      <c r="L8290" s="147">
        <v>6.32957081207698E-9</v>
      </c>
      <c r="M8290" s="147">
        <v>0.17345158830172069</v>
      </c>
      <c r="N8290" s="87">
        <v>23.78866985934452</v>
      </c>
      <c r="O8290" s="88">
        <v>1.0832797502669751</v>
      </c>
      <c r="P8290" s="89">
        <v>45.537634372669551</v>
      </c>
    </row>
    <row r="8291" spans="1:16">
      <c r="A8291" s="75" t="s">
        <v>8648</v>
      </c>
      <c r="B8291" s="85">
        <v>8287</v>
      </c>
      <c r="C8291" s="85">
        <v>5710</v>
      </c>
      <c r="D8291" s="85">
        <v>8287</v>
      </c>
      <c r="E8291" s="86" t="s">
        <v>8646</v>
      </c>
      <c r="F8291" s="85" t="s">
        <v>32</v>
      </c>
      <c r="G8291" s="86" t="s">
        <v>8647</v>
      </c>
      <c r="H8291" s="85" t="s">
        <v>1</v>
      </c>
      <c r="I8291" s="85">
        <v>1</v>
      </c>
      <c r="J8291" s="88">
        <v>0.91703657489425372</v>
      </c>
      <c r="K8291" s="146">
        <v>1.9255290082772689</v>
      </c>
      <c r="L8291" s="147">
        <v>5.3055714581301477E-9</v>
      </c>
      <c r="M8291" s="147">
        <v>0.13038870993085189</v>
      </c>
      <c r="N8291" s="87">
        <v>24.630951637028971</v>
      </c>
      <c r="O8291" s="88">
        <v>0.76818928269033049</v>
      </c>
      <c r="P8291" s="89">
        <v>31.187966019772951</v>
      </c>
    </row>
    <row r="8292" spans="1:16">
      <c r="A8292" s="75" t="s">
        <v>8649</v>
      </c>
      <c r="B8292" s="85">
        <v>8288</v>
      </c>
      <c r="C8292" s="85">
        <v>5711</v>
      </c>
      <c r="D8292" s="85">
        <v>8288</v>
      </c>
      <c r="E8292" s="86" t="s">
        <v>8646</v>
      </c>
      <c r="F8292" s="85" t="s">
        <v>38</v>
      </c>
      <c r="G8292" s="86" t="s">
        <v>8647</v>
      </c>
      <c r="H8292" s="85" t="s">
        <v>1</v>
      </c>
      <c r="I8292" s="85">
        <v>1</v>
      </c>
      <c r="J8292" s="88">
        <v>2.753634942570049</v>
      </c>
      <c r="K8292" s="146">
        <v>4.2759713180656629</v>
      </c>
      <c r="L8292" s="147">
        <v>1.2918582684330391E-8</v>
      </c>
      <c r="M8292" s="147">
        <v>0.2223823701553731</v>
      </c>
      <c r="N8292" s="87">
        <v>43.302019050543493</v>
      </c>
      <c r="O8292" s="88">
        <v>2.4018254968865911</v>
      </c>
      <c r="P8292" s="89">
        <v>55.466824631967022</v>
      </c>
    </row>
    <row r="8293" spans="1:16">
      <c r="A8293" s="75" t="s">
        <v>8655</v>
      </c>
      <c r="B8293" s="85">
        <v>8289</v>
      </c>
      <c r="C8293" s="85">
        <v>5714</v>
      </c>
      <c r="D8293" s="85">
        <v>8289</v>
      </c>
      <c r="E8293" s="86" t="s">
        <v>8656</v>
      </c>
      <c r="F8293" s="85" t="s">
        <v>55</v>
      </c>
      <c r="G8293" s="86" t="s">
        <v>8647</v>
      </c>
      <c r="H8293" s="85" t="s">
        <v>1</v>
      </c>
      <c r="I8293" s="85">
        <v>1</v>
      </c>
      <c r="J8293" s="88">
        <v>3.2553927950159092</v>
      </c>
      <c r="K8293" s="146">
        <v>4.8956631635500472</v>
      </c>
      <c r="L8293" s="147">
        <v>1.5225612570687229E-8</v>
      </c>
      <c r="M8293" s="147">
        <v>0.24206849943263109</v>
      </c>
      <c r="N8293" s="87">
        <v>48.46568649600205</v>
      </c>
      <c r="O8293" s="88">
        <v>2.8678511513003779</v>
      </c>
      <c r="P8293" s="89">
        <v>59.172816040415476</v>
      </c>
    </row>
    <row r="8294" spans="1:16">
      <c r="A8294" s="75" t="s">
        <v>15584</v>
      </c>
      <c r="B8294" s="85">
        <v>8290</v>
      </c>
      <c r="C8294" s="85">
        <v>10324</v>
      </c>
      <c r="D8294" s="85">
        <v>8290</v>
      </c>
      <c r="E8294" s="86" t="s">
        <v>15585</v>
      </c>
      <c r="F8294" s="85" t="s">
        <v>55</v>
      </c>
      <c r="G8294" s="86" t="s">
        <v>8647</v>
      </c>
      <c r="H8294" s="85" t="s">
        <v>1</v>
      </c>
      <c r="I8294" s="85">
        <v>1</v>
      </c>
      <c r="J8294" s="88">
        <v>2.7387159495892819</v>
      </c>
      <c r="K8294" s="146">
        <v>4.2542918203118978</v>
      </c>
      <c r="L8294" s="147">
        <v>1.286612691166765E-8</v>
      </c>
      <c r="M8294" s="147">
        <v>0.22281545773992889</v>
      </c>
      <c r="N8294" s="87">
        <v>43.195764290838937</v>
      </c>
      <c r="O8294" s="88">
        <v>2.3890326347408681</v>
      </c>
      <c r="P8294" s="89">
        <v>55.307104156217932</v>
      </c>
    </row>
    <row r="8295" spans="1:16">
      <c r="A8295" s="75" t="s">
        <v>8650</v>
      </c>
      <c r="B8295" s="85">
        <v>8291</v>
      </c>
      <c r="C8295" s="85">
        <v>5712</v>
      </c>
      <c r="D8295" s="85">
        <v>8291</v>
      </c>
      <c r="E8295" s="86" t="s">
        <v>8651</v>
      </c>
      <c r="F8295" s="85" t="s">
        <v>32</v>
      </c>
      <c r="G8295" s="86" t="s">
        <v>8652</v>
      </c>
      <c r="H8295" s="85" t="s">
        <v>1</v>
      </c>
      <c r="I8295" s="85">
        <v>1</v>
      </c>
      <c r="J8295" s="88">
        <v>0.65003201773628716</v>
      </c>
      <c r="K8295" s="146">
        <v>2.1020112632533672</v>
      </c>
      <c r="L8295" s="147">
        <v>3.9253641000668708E-9</v>
      </c>
      <c r="M8295" s="147">
        <v>9.0798726118271736E-2</v>
      </c>
      <c r="N8295" s="87">
        <v>12.01723594542303</v>
      </c>
      <c r="O8295" s="88">
        <v>0.5522457763801083</v>
      </c>
      <c r="P8295" s="89">
        <v>45.954475628852116</v>
      </c>
    </row>
    <row r="8296" spans="1:16">
      <c r="A8296" s="75" t="s">
        <v>8653</v>
      </c>
      <c r="B8296" s="85">
        <v>8292</v>
      </c>
      <c r="C8296" s="85">
        <v>5713</v>
      </c>
      <c r="D8296" s="85">
        <v>8292</v>
      </c>
      <c r="E8296" s="86" t="s">
        <v>8654</v>
      </c>
      <c r="F8296" s="85" t="s">
        <v>32</v>
      </c>
      <c r="G8296" s="86" t="s">
        <v>8652</v>
      </c>
      <c r="H8296" s="85" t="s">
        <v>1</v>
      </c>
      <c r="I8296" s="85">
        <v>1</v>
      </c>
      <c r="J8296" s="88">
        <v>0.5568876089372099</v>
      </c>
      <c r="K8296" s="146">
        <v>1.9695912938446567</v>
      </c>
      <c r="L8296" s="147">
        <v>3.4142755524925489E-9</v>
      </c>
      <c r="M8296" s="147">
        <v>5.7139485013042841E-2</v>
      </c>
      <c r="N8296" s="87">
        <v>8.0122250447367964</v>
      </c>
      <c r="O8296" s="88">
        <v>0.47538611357236132</v>
      </c>
      <c r="P8296" s="89">
        <v>59.332596241120413</v>
      </c>
    </row>
    <row r="8297" spans="1:16">
      <c r="A8297" s="75" t="s">
        <v>15586</v>
      </c>
      <c r="B8297" s="85">
        <v>8293</v>
      </c>
      <c r="C8297" s="85">
        <v>10325</v>
      </c>
      <c r="D8297" s="85">
        <v>8293</v>
      </c>
      <c r="E8297" s="86" t="s">
        <v>15587</v>
      </c>
      <c r="F8297" s="85" t="s">
        <v>32</v>
      </c>
      <c r="G8297" s="86" t="s">
        <v>8652</v>
      </c>
      <c r="H8297" s="85" t="s">
        <v>1</v>
      </c>
      <c r="I8297" s="85">
        <v>1</v>
      </c>
      <c r="J8297" s="88">
        <v>0.73223690792416452</v>
      </c>
      <c r="K8297" s="146">
        <v>2.1834337817833465</v>
      </c>
      <c r="L8297" s="147">
        <v>5.1611084226501396E-9</v>
      </c>
      <c r="M8297" s="147">
        <v>9.9075662280495691E-2</v>
      </c>
      <c r="N8297" s="87">
        <v>13.22375683273107</v>
      </c>
      <c r="O8297" s="88">
        <v>0.62426000449590235</v>
      </c>
      <c r="P8297" s="89">
        <v>47.207462477739433</v>
      </c>
    </row>
    <row r="8298" spans="1:16">
      <c r="A8298" s="75" t="s">
        <v>8634</v>
      </c>
      <c r="B8298" s="85">
        <v>8294</v>
      </c>
      <c r="C8298" s="85">
        <v>5704</v>
      </c>
      <c r="D8298" s="85">
        <v>8294</v>
      </c>
      <c r="E8298" s="86" t="s">
        <v>8635</v>
      </c>
      <c r="F8298" s="85" t="s">
        <v>55</v>
      </c>
      <c r="G8298" s="86" t="s">
        <v>8636</v>
      </c>
      <c r="H8298" s="85" t="s">
        <v>1</v>
      </c>
      <c r="I8298" s="85">
        <v>1</v>
      </c>
      <c r="J8298" s="88">
        <v>4.2676787023611311</v>
      </c>
      <c r="K8298" s="146">
        <v>9.4246406982623014</v>
      </c>
      <c r="L8298" s="147">
        <v>2.618129230522615E-8</v>
      </c>
      <c r="M8298" s="147">
        <v>1.0492279624514951</v>
      </c>
      <c r="N8298" s="87">
        <v>54.377926841140301</v>
      </c>
      <c r="O8298" s="88">
        <v>3.7982505917730109</v>
      </c>
      <c r="P8298" s="89">
        <v>69.849124680115551</v>
      </c>
    </row>
    <row r="8299" spans="1:16">
      <c r="A8299" s="75" t="s">
        <v>15588</v>
      </c>
      <c r="B8299" s="85">
        <v>8295</v>
      </c>
      <c r="C8299" s="85">
        <v>10326</v>
      </c>
      <c r="D8299" s="85">
        <v>8295</v>
      </c>
      <c r="E8299" s="86" t="s">
        <v>15589</v>
      </c>
      <c r="F8299" s="85" t="s">
        <v>55</v>
      </c>
      <c r="G8299" s="86" t="s">
        <v>8636</v>
      </c>
      <c r="H8299" s="85" t="s">
        <v>1</v>
      </c>
      <c r="I8299" s="85">
        <v>1</v>
      </c>
      <c r="J8299" s="88">
        <v>4.3494518253908776</v>
      </c>
      <c r="K8299" s="146">
        <v>9.5237634487020468</v>
      </c>
      <c r="L8299" s="147">
        <v>2.6586098365647049E-8</v>
      </c>
      <c r="M8299" s="147">
        <v>1.060323471529276</v>
      </c>
      <c r="N8299" s="87">
        <v>55.603678098714553</v>
      </c>
      <c r="O8299" s="88">
        <v>3.872344078629514</v>
      </c>
      <c r="P8299" s="89">
        <v>69.641869225896315</v>
      </c>
    </row>
    <row r="8300" spans="1:16">
      <c r="A8300" s="75" t="s">
        <v>8657</v>
      </c>
      <c r="B8300" s="85">
        <v>8296</v>
      </c>
      <c r="C8300" s="85">
        <v>5715</v>
      </c>
      <c r="D8300" s="85">
        <v>8296</v>
      </c>
      <c r="E8300" s="86" t="s">
        <v>8658</v>
      </c>
      <c r="F8300" s="85" t="s">
        <v>38</v>
      </c>
      <c r="G8300" s="86" t="s">
        <v>8659</v>
      </c>
      <c r="H8300" s="85" t="s">
        <v>1042</v>
      </c>
      <c r="I8300" s="85">
        <v>1</v>
      </c>
      <c r="J8300" s="88">
        <v>36.95277019183532</v>
      </c>
      <c r="K8300" s="146">
        <v>57.516224728198679</v>
      </c>
      <c r="L8300" s="147">
        <v>1.8218414977608729E-7</v>
      </c>
      <c r="M8300" s="147">
        <v>2.94881365682792</v>
      </c>
      <c r="N8300" s="87">
        <v>438.8072070348191</v>
      </c>
      <c r="O8300" s="88">
        <v>33.396838184450047</v>
      </c>
      <c r="P8300" s="89">
        <v>76.108226230204167</v>
      </c>
    </row>
    <row r="8301" spans="1:16">
      <c r="A8301" s="75" t="s">
        <v>8660</v>
      </c>
      <c r="B8301" s="85">
        <v>8297</v>
      </c>
      <c r="C8301" s="85">
        <v>5716</v>
      </c>
      <c r="D8301" s="85">
        <v>8297</v>
      </c>
      <c r="E8301" s="86" t="s">
        <v>8658</v>
      </c>
      <c r="F8301" s="85" t="s">
        <v>11</v>
      </c>
      <c r="G8301" s="86" t="s">
        <v>8659</v>
      </c>
      <c r="H8301" s="85" t="s">
        <v>1042</v>
      </c>
      <c r="I8301" s="85">
        <v>1</v>
      </c>
      <c r="J8301" s="88">
        <v>33.961924988199769</v>
      </c>
      <c r="K8301" s="146">
        <v>52.404913559602086</v>
      </c>
      <c r="L8301" s="147">
        <v>1.6957144049655611E-7</v>
      </c>
      <c r="M8301" s="147">
        <v>2.81559979811085</v>
      </c>
      <c r="N8301" s="87">
        <v>425.42358456673901</v>
      </c>
      <c r="O8301" s="88">
        <v>30.69607163666635</v>
      </c>
      <c r="P8301" s="89">
        <v>72.154137077115564</v>
      </c>
    </row>
    <row r="8302" spans="1:16">
      <c r="A8302" s="75" t="s">
        <v>15590</v>
      </c>
      <c r="B8302" s="85">
        <v>8298</v>
      </c>
      <c r="C8302" s="85">
        <v>10327</v>
      </c>
      <c r="D8302" s="85">
        <v>8298</v>
      </c>
      <c r="E8302" s="86" t="s">
        <v>15591</v>
      </c>
      <c r="F8302" s="85" t="s">
        <v>55</v>
      </c>
      <c r="G8302" s="86" t="s">
        <v>8659</v>
      </c>
      <c r="H8302" s="85" t="s">
        <v>1042</v>
      </c>
      <c r="I8302" s="85">
        <v>1</v>
      </c>
      <c r="J8302" s="88">
        <v>37.703677416535832</v>
      </c>
      <c r="K8302" s="146">
        <v>57.935221566417077</v>
      </c>
      <c r="L8302" s="147">
        <v>1.8662640964543121E-7</v>
      </c>
      <c r="M8302" s="147">
        <v>3.1408222532262542</v>
      </c>
      <c r="N8302" s="87">
        <v>460.45956121353032</v>
      </c>
      <c r="O8302" s="88">
        <v>34.080265078272163</v>
      </c>
      <c r="P8302" s="89">
        <v>74.013589789414794</v>
      </c>
    </row>
    <row r="8303" spans="1:16">
      <c r="A8303" s="75" t="s">
        <v>8661</v>
      </c>
      <c r="B8303" s="85">
        <v>8299</v>
      </c>
      <c r="C8303" s="85">
        <v>5717</v>
      </c>
      <c r="D8303" s="85">
        <v>8299</v>
      </c>
      <c r="E8303" s="86" t="s">
        <v>8662</v>
      </c>
      <c r="F8303" s="85" t="s">
        <v>38</v>
      </c>
      <c r="G8303" s="86" t="s">
        <v>8663</v>
      </c>
      <c r="H8303" s="85" t="s">
        <v>1042</v>
      </c>
      <c r="I8303" s="85">
        <v>1</v>
      </c>
      <c r="J8303" s="88">
        <v>53.430646667543172</v>
      </c>
      <c r="K8303" s="146">
        <v>78.78904047160205</v>
      </c>
      <c r="L8303" s="147">
        <v>2.586587811959284E-7</v>
      </c>
      <c r="M8303" s="147">
        <v>4.4099004626466964</v>
      </c>
      <c r="N8303" s="87">
        <v>684.38118355960876</v>
      </c>
      <c r="O8303" s="88">
        <v>48.138054475225161</v>
      </c>
      <c r="P8303" s="89">
        <v>70.338074207197138</v>
      </c>
    </row>
    <row r="8304" spans="1:16">
      <c r="A8304" s="75" t="s">
        <v>8664</v>
      </c>
      <c r="B8304" s="85">
        <v>8300</v>
      </c>
      <c r="C8304" s="85">
        <v>5718</v>
      </c>
      <c r="D8304" s="85">
        <v>8300</v>
      </c>
      <c r="E8304" s="86" t="s">
        <v>8662</v>
      </c>
      <c r="F8304" s="85" t="s">
        <v>11</v>
      </c>
      <c r="G8304" s="86" t="s">
        <v>8663</v>
      </c>
      <c r="H8304" s="85" t="s">
        <v>1042</v>
      </c>
      <c r="I8304" s="85">
        <v>1</v>
      </c>
      <c r="J8304" s="88">
        <v>49.029086357619413</v>
      </c>
      <c r="K8304" s="146">
        <v>72.296608921754441</v>
      </c>
      <c r="L8304" s="147">
        <v>2.4122406502679722E-7</v>
      </c>
      <c r="M8304" s="147">
        <v>4.2596350242909011</v>
      </c>
      <c r="N8304" s="87">
        <v>669.78128219834082</v>
      </c>
      <c r="O8304" s="88">
        <v>44.325519829801031</v>
      </c>
      <c r="P8304" s="89">
        <v>66.179096083898955</v>
      </c>
    </row>
    <row r="8305" spans="1:16">
      <c r="A8305" s="75" t="s">
        <v>15592</v>
      </c>
      <c r="B8305" s="85">
        <v>8301</v>
      </c>
      <c r="C8305" s="85">
        <v>10328</v>
      </c>
      <c r="D8305" s="85">
        <v>8301</v>
      </c>
      <c r="E8305" s="86" t="s">
        <v>15593</v>
      </c>
      <c r="F8305" s="85" t="s">
        <v>55</v>
      </c>
      <c r="G8305" s="86" t="s">
        <v>8663</v>
      </c>
      <c r="H8305" s="85" t="s">
        <v>1042</v>
      </c>
      <c r="I8305" s="85">
        <v>1</v>
      </c>
      <c r="J8305" s="88">
        <v>54.229191764503263</v>
      </c>
      <c r="K8305" s="146">
        <v>79.37451525979985</v>
      </c>
      <c r="L8305" s="147">
        <v>2.6405145240261351E-7</v>
      </c>
      <c r="M8305" s="147">
        <v>4.6660160881942216</v>
      </c>
      <c r="N8305" s="87">
        <v>713.33627249363201</v>
      </c>
      <c r="O8305" s="88">
        <v>48.919676178853393</v>
      </c>
      <c r="P8305" s="89">
        <v>68.578702731382691</v>
      </c>
    </row>
    <row r="8306" spans="1:16">
      <c r="A8306" s="75" t="s">
        <v>8665</v>
      </c>
      <c r="B8306" s="85">
        <v>8302</v>
      </c>
      <c r="C8306" s="85">
        <v>5719</v>
      </c>
      <c r="D8306" s="85">
        <v>8302</v>
      </c>
      <c r="E8306" s="86" t="s">
        <v>8666</v>
      </c>
      <c r="F8306" s="85" t="s">
        <v>38</v>
      </c>
      <c r="G8306" s="86" t="s">
        <v>8667</v>
      </c>
      <c r="H8306" s="85" t="s">
        <v>1042</v>
      </c>
      <c r="I8306" s="85">
        <v>1</v>
      </c>
      <c r="J8306" s="88">
        <v>59.500990639654447</v>
      </c>
      <c r="K8306" s="146">
        <v>86.942172436961073</v>
      </c>
      <c r="L8306" s="147">
        <v>2.8859227921707419E-7</v>
      </c>
      <c r="M8306" s="147">
        <v>4.2967798105570223</v>
      </c>
      <c r="N8306" s="87">
        <v>721.72454438378975</v>
      </c>
      <c r="O8306" s="88">
        <v>53.588746202533287</v>
      </c>
      <c r="P8306" s="89">
        <v>74.250968211545995</v>
      </c>
    </row>
    <row r="8307" spans="1:16">
      <c r="A8307" s="75" t="s">
        <v>8668</v>
      </c>
      <c r="B8307" s="85">
        <v>8303</v>
      </c>
      <c r="C8307" s="85">
        <v>5720</v>
      </c>
      <c r="D8307" s="85">
        <v>8303</v>
      </c>
      <c r="E8307" s="86" t="s">
        <v>8666</v>
      </c>
      <c r="F8307" s="85" t="s">
        <v>11</v>
      </c>
      <c r="G8307" s="86" t="s">
        <v>8667</v>
      </c>
      <c r="H8307" s="85" t="s">
        <v>1042</v>
      </c>
      <c r="I8307" s="85">
        <v>1</v>
      </c>
      <c r="J8307" s="88">
        <v>54.716795015217443</v>
      </c>
      <c r="K8307" s="146">
        <v>78.83299835782698</v>
      </c>
      <c r="L8307" s="147">
        <v>2.682853333070354E-7</v>
      </c>
      <c r="M8307" s="147">
        <v>4.0709811378596603</v>
      </c>
      <c r="N8307" s="87">
        <v>698.74039951224643</v>
      </c>
      <c r="O8307" s="88">
        <v>49.272597624203343</v>
      </c>
      <c r="P8307" s="89">
        <v>70.516314297266803</v>
      </c>
    </row>
    <row r="8308" spans="1:16">
      <c r="A8308" s="75" t="s">
        <v>15594</v>
      </c>
      <c r="B8308" s="85">
        <v>8304</v>
      </c>
      <c r="C8308" s="85">
        <v>10329</v>
      </c>
      <c r="D8308" s="85">
        <v>8304</v>
      </c>
      <c r="E8308" s="86" t="s">
        <v>15595</v>
      </c>
      <c r="F8308" s="85" t="s">
        <v>55</v>
      </c>
      <c r="G8308" s="86" t="s">
        <v>8667</v>
      </c>
      <c r="H8308" s="85" t="s">
        <v>1042</v>
      </c>
      <c r="I8308" s="85">
        <v>1</v>
      </c>
      <c r="J8308" s="88">
        <v>60.530159011064868</v>
      </c>
      <c r="K8308" s="146">
        <v>87.426053386127194</v>
      </c>
      <c r="L8308" s="147">
        <v>2.9480328226633242E-7</v>
      </c>
      <c r="M8308" s="147">
        <v>4.5763810337811401</v>
      </c>
      <c r="N8308" s="87">
        <v>753.26096743111293</v>
      </c>
      <c r="O8308" s="88">
        <v>54.527458067563643</v>
      </c>
      <c r="P8308" s="89">
        <v>72.388535215785325</v>
      </c>
    </row>
    <row r="8309" spans="1:16">
      <c r="A8309" s="75" t="s">
        <v>8669</v>
      </c>
      <c r="B8309" s="85">
        <v>8305</v>
      </c>
      <c r="C8309" s="85">
        <v>5721</v>
      </c>
      <c r="D8309" s="85">
        <v>8305</v>
      </c>
      <c r="E8309" s="86" t="s">
        <v>8670</v>
      </c>
      <c r="F8309" s="85" t="s">
        <v>55</v>
      </c>
      <c r="G8309" s="86" t="s">
        <v>8671</v>
      </c>
      <c r="H8309" s="85" t="s">
        <v>1</v>
      </c>
      <c r="I8309" s="85">
        <v>1</v>
      </c>
      <c r="J8309" s="88">
        <v>5.7060404216272209</v>
      </c>
      <c r="K8309" s="146">
        <v>11.613026052806772</v>
      </c>
      <c r="L8309" s="147">
        <v>2.8044630681373471E-8</v>
      </c>
      <c r="M8309" s="147">
        <v>0.56007616622355083</v>
      </c>
      <c r="N8309" s="87">
        <v>78.219963001810058</v>
      </c>
      <c r="O8309" s="88">
        <v>4.9525250176897151</v>
      </c>
      <c r="P8309" s="89">
        <v>63.315358734893678</v>
      </c>
    </row>
    <row r="8310" spans="1:16">
      <c r="A8310" s="75" t="s">
        <v>15596</v>
      </c>
      <c r="B8310" s="85">
        <v>8306</v>
      </c>
      <c r="C8310" s="85">
        <v>10330</v>
      </c>
      <c r="D8310" s="85">
        <v>8306</v>
      </c>
      <c r="E8310" s="86" t="s">
        <v>15597</v>
      </c>
      <c r="F8310" s="85" t="s">
        <v>55</v>
      </c>
      <c r="G8310" s="86" t="s">
        <v>8671</v>
      </c>
      <c r="H8310" s="85" t="s">
        <v>1</v>
      </c>
      <c r="I8310" s="85">
        <v>1</v>
      </c>
      <c r="J8310" s="88">
        <v>5.7060404216272209</v>
      </c>
      <c r="K8310" s="146">
        <v>11.613026052806772</v>
      </c>
      <c r="L8310" s="147">
        <v>2.8044630681373471E-8</v>
      </c>
      <c r="M8310" s="147">
        <v>0.56007616622355083</v>
      </c>
      <c r="N8310" s="87">
        <v>78.219963001810058</v>
      </c>
      <c r="O8310" s="88">
        <v>4.9525250176897151</v>
      </c>
      <c r="P8310" s="89">
        <v>63.315358734893678</v>
      </c>
    </row>
    <row r="8311" spans="1:16">
      <c r="A8311" s="75" t="s">
        <v>8672</v>
      </c>
      <c r="B8311" s="85">
        <v>8307</v>
      </c>
      <c r="C8311" s="85">
        <v>5722</v>
      </c>
      <c r="D8311" s="85">
        <v>8307</v>
      </c>
      <c r="E8311" s="86" t="s">
        <v>8673</v>
      </c>
      <c r="F8311" s="85" t="s">
        <v>55</v>
      </c>
      <c r="G8311" s="86" t="s">
        <v>8674</v>
      </c>
      <c r="H8311" s="85" t="s">
        <v>1</v>
      </c>
      <c r="I8311" s="85">
        <v>1</v>
      </c>
      <c r="J8311" s="88">
        <v>6.3636551542674979</v>
      </c>
      <c r="K8311" s="146">
        <v>14.040521662836154</v>
      </c>
      <c r="L8311" s="147">
        <v>3.1493841302990981E-8</v>
      </c>
      <c r="M8311" s="147">
        <v>0.6012833948915689</v>
      </c>
      <c r="N8311" s="87">
        <v>84.353999855040342</v>
      </c>
      <c r="O8311" s="88">
        <v>5.6181139533639746</v>
      </c>
      <c r="P8311" s="89">
        <v>66.601630782399454</v>
      </c>
    </row>
    <row r="8312" spans="1:16">
      <c r="A8312" s="75" t="s">
        <v>15598</v>
      </c>
      <c r="B8312" s="85">
        <v>8308</v>
      </c>
      <c r="C8312" s="85">
        <v>10331</v>
      </c>
      <c r="D8312" s="85">
        <v>8308</v>
      </c>
      <c r="E8312" s="86" t="s">
        <v>15599</v>
      </c>
      <c r="F8312" s="85" t="s">
        <v>55</v>
      </c>
      <c r="G8312" s="86" t="s">
        <v>8674</v>
      </c>
      <c r="H8312" s="85" t="s">
        <v>1</v>
      </c>
      <c r="I8312" s="85">
        <v>1</v>
      </c>
      <c r="J8312" s="88">
        <v>6.3636551542674979</v>
      </c>
      <c r="K8312" s="146">
        <v>14.040521662836154</v>
      </c>
      <c r="L8312" s="147">
        <v>3.1493841302990981E-8</v>
      </c>
      <c r="M8312" s="147">
        <v>0.6012833948915689</v>
      </c>
      <c r="N8312" s="87">
        <v>84.353999855040342</v>
      </c>
      <c r="O8312" s="88">
        <v>5.6181139533639746</v>
      </c>
      <c r="P8312" s="89">
        <v>66.601630782399454</v>
      </c>
    </row>
    <row r="8313" spans="1:16">
      <c r="A8313" s="75" t="s">
        <v>8675</v>
      </c>
      <c r="B8313" s="85">
        <v>8309</v>
      </c>
      <c r="C8313" s="85">
        <v>5723</v>
      </c>
      <c r="D8313" s="85">
        <v>8309</v>
      </c>
      <c r="E8313" s="86" t="s">
        <v>8676</v>
      </c>
      <c r="F8313" s="85" t="s">
        <v>38</v>
      </c>
      <c r="G8313" s="86" t="s">
        <v>8677</v>
      </c>
      <c r="H8313" s="85" t="s">
        <v>1</v>
      </c>
      <c r="I8313" s="85">
        <v>1</v>
      </c>
      <c r="J8313" s="88">
        <v>1.6180622177581561</v>
      </c>
      <c r="K8313" s="146">
        <v>2.3707732388524088</v>
      </c>
      <c r="L8313" s="147">
        <v>1.187146294527262E-8</v>
      </c>
      <c r="M8313" s="147">
        <v>0.1151187491482893</v>
      </c>
      <c r="N8313" s="87">
        <v>19.603181719693541</v>
      </c>
      <c r="O8313" s="88">
        <v>1.286500805473145</v>
      </c>
      <c r="P8313" s="89">
        <v>65.627142770436805</v>
      </c>
    </row>
    <row r="8314" spans="1:16">
      <c r="A8314" s="75" t="s">
        <v>8678</v>
      </c>
      <c r="B8314" s="85">
        <v>8310</v>
      </c>
      <c r="C8314" s="85">
        <v>5724</v>
      </c>
      <c r="D8314" s="85">
        <v>8310</v>
      </c>
      <c r="E8314" s="86" t="s">
        <v>8676</v>
      </c>
      <c r="F8314" s="85" t="s">
        <v>11</v>
      </c>
      <c r="G8314" s="86" t="s">
        <v>8677</v>
      </c>
      <c r="H8314" s="85" t="s">
        <v>1</v>
      </c>
      <c r="I8314" s="85">
        <v>1</v>
      </c>
      <c r="J8314" s="88">
        <v>1.471753875381417</v>
      </c>
      <c r="K8314" s="146">
        <v>2.1288107040604523</v>
      </c>
      <c r="L8314" s="147">
        <v>1.126422129442457E-8</v>
      </c>
      <c r="M8314" s="147">
        <v>0.113219681866761</v>
      </c>
      <c r="N8314" s="87">
        <v>19.548295590320709</v>
      </c>
      <c r="O8314" s="88">
        <v>1.1622592461168539</v>
      </c>
      <c r="P8314" s="89">
        <v>59.455784303381606</v>
      </c>
    </row>
    <row r="8315" spans="1:16">
      <c r="A8315" s="75" t="s">
        <v>15600</v>
      </c>
      <c r="B8315" s="85">
        <v>8311</v>
      </c>
      <c r="C8315" s="85">
        <v>10332</v>
      </c>
      <c r="D8315" s="85">
        <v>8311</v>
      </c>
      <c r="E8315" s="86" t="s">
        <v>15601</v>
      </c>
      <c r="F8315" s="85" t="s">
        <v>55</v>
      </c>
      <c r="G8315" s="86" t="s">
        <v>8677</v>
      </c>
      <c r="H8315" s="85" t="s">
        <v>1</v>
      </c>
      <c r="I8315" s="85">
        <v>1</v>
      </c>
      <c r="J8315" s="88">
        <v>1.6817834227728881</v>
      </c>
      <c r="K8315" s="146">
        <v>2.4357015243736653</v>
      </c>
      <c r="L8315" s="147">
        <v>1.220358210949208E-8</v>
      </c>
      <c r="M8315" s="147">
        <v>0.12688335434086981</v>
      </c>
      <c r="N8315" s="87">
        <v>20.93129329681997</v>
      </c>
      <c r="O8315" s="88">
        <v>1.345679258195865</v>
      </c>
      <c r="P8315" s="89">
        <v>64.290306342432757</v>
      </c>
    </row>
    <row r="8316" spans="1:16">
      <c r="A8316" s="75" t="s">
        <v>8690</v>
      </c>
      <c r="B8316" s="85">
        <v>8312</v>
      </c>
      <c r="C8316" s="85">
        <v>5731</v>
      </c>
      <c r="D8316" s="85">
        <v>8312</v>
      </c>
      <c r="E8316" s="86" t="s">
        <v>8691</v>
      </c>
      <c r="F8316" s="85" t="s">
        <v>509</v>
      </c>
      <c r="G8316" s="86" t="s">
        <v>8692</v>
      </c>
      <c r="H8316" s="85" t="s">
        <v>945</v>
      </c>
      <c r="I8316" s="85">
        <v>1</v>
      </c>
      <c r="J8316" s="88">
        <v>191.39924151872211</v>
      </c>
      <c r="K8316" s="146">
        <v>307.17063161793578</v>
      </c>
      <c r="L8316" s="147">
        <v>4.6407498200138463E-5</v>
      </c>
      <c r="M8316" s="147">
        <v>25.29736393704173</v>
      </c>
      <c r="N8316" s="87">
        <v>3065.26846136621</v>
      </c>
      <c r="O8316" s="88">
        <v>163.92702211108639</v>
      </c>
      <c r="P8316" s="89">
        <v>53.478846690649426</v>
      </c>
    </row>
    <row r="8317" spans="1:16">
      <c r="A8317" s="75" t="s">
        <v>8694</v>
      </c>
      <c r="B8317" s="85">
        <v>8313</v>
      </c>
      <c r="C8317" s="85">
        <v>5733</v>
      </c>
      <c r="D8317" s="85">
        <v>8313</v>
      </c>
      <c r="E8317" s="86" t="s">
        <v>8691</v>
      </c>
      <c r="F8317" s="85" t="s">
        <v>31</v>
      </c>
      <c r="G8317" s="86" t="s">
        <v>8692</v>
      </c>
      <c r="H8317" s="85" t="s">
        <v>945</v>
      </c>
      <c r="I8317" s="85">
        <v>1</v>
      </c>
      <c r="J8317" s="88">
        <v>138.11825724598239</v>
      </c>
      <c r="K8317" s="146">
        <v>234.36950728308037</v>
      </c>
      <c r="L8317" s="147">
        <v>9.1882871829654465E-6</v>
      </c>
      <c r="M8317" s="147">
        <v>14.21349450536003</v>
      </c>
      <c r="N8317" s="87">
        <v>2417.9220933658812</v>
      </c>
      <c r="O8317" s="88">
        <v>121.9213097375814</v>
      </c>
      <c r="P8317" s="89">
        <v>50.424002523530518</v>
      </c>
    </row>
    <row r="8318" spans="1:16">
      <c r="A8318" s="75" t="s">
        <v>8696</v>
      </c>
      <c r="B8318" s="85">
        <v>8314</v>
      </c>
      <c r="C8318" s="85">
        <v>5735</v>
      </c>
      <c r="D8318" s="85">
        <v>8314</v>
      </c>
      <c r="E8318" s="86" t="s">
        <v>8691</v>
      </c>
      <c r="F8318" s="85" t="s">
        <v>38</v>
      </c>
      <c r="G8318" s="86" t="s">
        <v>8692</v>
      </c>
      <c r="H8318" s="85" t="s">
        <v>945</v>
      </c>
      <c r="I8318" s="85">
        <v>1</v>
      </c>
      <c r="J8318" s="88">
        <v>180.33209737035119</v>
      </c>
      <c r="K8318" s="146">
        <v>299.24772657276981</v>
      </c>
      <c r="L8318" s="147">
        <v>1.452850166041529E-5</v>
      </c>
      <c r="M8318" s="147">
        <v>16.0605654298612</v>
      </c>
      <c r="N8318" s="87">
        <v>2557.487072224365</v>
      </c>
      <c r="O8318" s="88">
        <v>158.73712168457331</v>
      </c>
      <c r="P8318" s="89">
        <v>62.067614498833919</v>
      </c>
    </row>
    <row r="8319" spans="1:16">
      <c r="A8319" s="75" t="s">
        <v>15606</v>
      </c>
      <c r="B8319" s="85">
        <v>8315</v>
      </c>
      <c r="C8319" s="85">
        <v>10335</v>
      </c>
      <c r="D8319" s="85">
        <v>8315</v>
      </c>
      <c r="E8319" s="86" t="s">
        <v>15607</v>
      </c>
      <c r="F8319" s="85" t="s">
        <v>31</v>
      </c>
      <c r="G8319" s="86" t="s">
        <v>8692</v>
      </c>
      <c r="H8319" s="85" t="s">
        <v>945</v>
      </c>
      <c r="I8319" s="85">
        <v>1</v>
      </c>
      <c r="J8319" s="88">
        <v>150.96221111259749</v>
      </c>
      <c r="K8319" s="146">
        <v>248.3891694544113</v>
      </c>
      <c r="L8319" s="147">
        <v>9.2506405938633868E-6</v>
      </c>
      <c r="M8319" s="147">
        <v>16.03716514787877</v>
      </c>
      <c r="N8319" s="87">
        <v>2616.401483083408</v>
      </c>
      <c r="O8319" s="88">
        <v>133.43844007545249</v>
      </c>
      <c r="P8319" s="89">
        <v>51.000750816803688</v>
      </c>
    </row>
    <row r="8320" spans="1:16">
      <c r="A8320" s="75" t="s">
        <v>15608</v>
      </c>
      <c r="B8320" s="85">
        <v>8316</v>
      </c>
      <c r="C8320" s="85">
        <v>10336</v>
      </c>
      <c r="D8320" s="85">
        <v>8316</v>
      </c>
      <c r="E8320" s="86" t="s">
        <v>15607</v>
      </c>
      <c r="F8320" s="85" t="s">
        <v>38</v>
      </c>
      <c r="G8320" s="86" t="s">
        <v>8692</v>
      </c>
      <c r="H8320" s="85" t="s">
        <v>945</v>
      </c>
      <c r="I8320" s="85">
        <v>1</v>
      </c>
      <c r="J8320" s="88">
        <v>207.16563956873179</v>
      </c>
      <c r="K8320" s="146">
        <v>332.05997692442958</v>
      </c>
      <c r="L8320" s="147">
        <v>1.4703628745396581E-5</v>
      </c>
      <c r="M8320" s="147">
        <v>19.67526572596374</v>
      </c>
      <c r="N8320" s="87">
        <v>2956.863887550162</v>
      </c>
      <c r="O8320" s="88">
        <v>183.09182619540101</v>
      </c>
      <c r="P8320" s="89">
        <v>61.920951778100715</v>
      </c>
    </row>
    <row r="8321" spans="1:16">
      <c r="A8321" s="75" t="s">
        <v>8679</v>
      </c>
      <c r="B8321" s="85">
        <v>8317</v>
      </c>
      <c r="C8321" s="85">
        <v>5725</v>
      </c>
      <c r="D8321" s="85">
        <v>8317</v>
      </c>
      <c r="E8321" s="86" t="s">
        <v>8680</v>
      </c>
      <c r="F8321" s="85" t="s">
        <v>32</v>
      </c>
      <c r="G8321" s="86" t="s">
        <v>8681</v>
      </c>
      <c r="H8321" s="85" t="s">
        <v>945</v>
      </c>
      <c r="I8321" s="85">
        <v>1</v>
      </c>
      <c r="J8321" s="88">
        <v>83.293005497214082</v>
      </c>
      <c r="K8321" s="146">
        <v>177.4961843476805</v>
      </c>
      <c r="L8321" s="147">
        <v>5.8943619430768923E-6</v>
      </c>
      <c r="M8321" s="147">
        <v>10.016572450737099</v>
      </c>
      <c r="N8321" s="87">
        <v>1455.592455559929</v>
      </c>
      <c r="O8321" s="88">
        <v>70.646828434152255</v>
      </c>
      <c r="P8321" s="89">
        <v>48.534758588712407</v>
      </c>
    </row>
    <row r="8322" spans="1:16">
      <c r="A8322" s="75" t="s">
        <v>15602</v>
      </c>
      <c r="B8322" s="85">
        <v>8318</v>
      </c>
      <c r="C8322" s="85">
        <v>10333</v>
      </c>
      <c r="D8322" s="85">
        <v>8318</v>
      </c>
      <c r="E8322" s="86" t="s">
        <v>15603</v>
      </c>
      <c r="F8322" s="85" t="s">
        <v>32</v>
      </c>
      <c r="G8322" s="86" t="s">
        <v>8681</v>
      </c>
      <c r="H8322" s="85" t="s">
        <v>945</v>
      </c>
      <c r="I8322" s="85">
        <v>1</v>
      </c>
      <c r="J8322" s="88">
        <v>95.760544591789881</v>
      </c>
      <c r="K8322" s="146">
        <v>191.06965777864383</v>
      </c>
      <c r="L8322" s="147">
        <v>5.9547769290444673E-6</v>
      </c>
      <c r="M8322" s="147">
        <v>11.80140457322481</v>
      </c>
      <c r="N8322" s="87">
        <v>1649.1147836002499</v>
      </c>
      <c r="O8322" s="88">
        <v>81.817505502619653</v>
      </c>
      <c r="P8322" s="89">
        <v>49.612984078646427</v>
      </c>
    </row>
    <row r="8323" spans="1:16">
      <c r="A8323" s="75" t="s">
        <v>8685</v>
      </c>
      <c r="B8323" s="85">
        <v>8319</v>
      </c>
      <c r="C8323" s="85">
        <v>5728</v>
      </c>
      <c r="D8323" s="85">
        <v>8319</v>
      </c>
      <c r="E8323" s="86" t="s">
        <v>8686</v>
      </c>
      <c r="F8323" s="85" t="s">
        <v>32</v>
      </c>
      <c r="G8323" s="86" t="s">
        <v>8687</v>
      </c>
      <c r="H8323" s="85" t="s">
        <v>945</v>
      </c>
      <c r="I8323" s="85">
        <v>1</v>
      </c>
      <c r="J8323" s="88">
        <v>80.680602423167841</v>
      </c>
      <c r="K8323" s="146">
        <v>176.8929363846853</v>
      </c>
      <c r="L8323" s="147">
        <v>5.8844856372011344E-6</v>
      </c>
      <c r="M8323" s="147">
        <v>10.52821790375071</v>
      </c>
      <c r="N8323" s="87">
        <v>1469.745057018805</v>
      </c>
      <c r="O8323" s="88">
        <v>66.713607341155679</v>
      </c>
      <c r="P8323" s="89">
        <v>45.391278591183649</v>
      </c>
    </row>
    <row r="8324" spans="1:16">
      <c r="A8324" s="75" t="s">
        <v>15604</v>
      </c>
      <c r="B8324" s="85">
        <v>8320</v>
      </c>
      <c r="C8324" s="85">
        <v>10334</v>
      </c>
      <c r="D8324" s="85">
        <v>8320</v>
      </c>
      <c r="E8324" s="86" t="s">
        <v>15605</v>
      </c>
      <c r="F8324" s="85" t="s">
        <v>32</v>
      </c>
      <c r="G8324" s="86" t="s">
        <v>8687</v>
      </c>
      <c r="H8324" s="85" t="s">
        <v>945</v>
      </c>
      <c r="I8324" s="85">
        <v>1</v>
      </c>
      <c r="J8324" s="88">
        <v>93.035567801314258</v>
      </c>
      <c r="K8324" s="146">
        <v>190.34385023613635</v>
      </c>
      <c r="L8324" s="147">
        <v>5.9443551153947412E-6</v>
      </c>
      <c r="M8324" s="147">
        <v>12.29693416057262</v>
      </c>
      <c r="N8324" s="87">
        <v>1661.520005121969</v>
      </c>
      <c r="O8324" s="88">
        <v>77.783420508327822</v>
      </c>
      <c r="P8324" s="89">
        <v>46.814615694391165</v>
      </c>
    </row>
    <row r="8325" spans="1:16">
      <c r="A8325" s="75" t="s">
        <v>8698</v>
      </c>
      <c r="B8325" s="85">
        <v>8321</v>
      </c>
      <c r="C8325" s="85">
        <v>5737</v>
      </c>
      <c r="D8325" s="85">
        <v>8321</v>
      </c>
      <c r="E8325" s="86" t="s">
        <v>8699</v>
      </c>
      <c r="F8325" s="85" t="s">
        <v>38</v>
      </c>
      <c r="G8325" s="86" t="s">
        <v>8700</v>
      </c>
      <c r="H8325" s="85" t="s">
        <v>945</v>
      </c>
      <c r="I8325" s="85">
        <v>1</v>
      </c>
      <c r="J8325" s="88">
        <v>181.49404314002231</v>
      </c>
      <c r="K8325" s="146">
        <v>307.3120090911641</v>
      </c>
      <c r="L8325" s="147">
        <v>1.8572863077578442E-5</v>
      </c>
      <c r="M8325" s="147">
        <v>16.033957869996598</v>
      </c>
      <c r="N8325" s="87">
        <v>2546.6840635394919</v>
      </c>
      <c r="O8325" s="88">
        <v>159.81301193503811</v>
      </c>
      <c r="P8325" s="89">
        <v>62.753371815160705</v>
      </c>
    </row>
    <row r="8326" spans="1:16">
      <c r="A8326" s="75" t="s">
        <v>8702</v>
      </c>
      <c r="B8326" s="85">
        <v>8322</v>
      </c>
      <c r="C8326" s="85">
        <v>5739</v>
      </c>
      <c r="D8326" s="85">
        <v>8322</v>
      </c>
      <c r="E8326" s="86" t="s">
        <v>8699</v>
      </c>
      <c r="F8326" s="85" t="s">
        <v>11</v>
      </c>
      <c r="G8326" s="86" t="s">
        <v>8700</v>
      </c>
      <c r="H8326" s="85" t="s">
        <v>945</v>
      </c>
      <c r="I8326" s="85">
        <v>1</v>
      </c>
      <c r="J8326" s="88">
        <v>130.79764756392399</v>
      </c>
      <c r="K8326" s="146">
        <v>228.86188364621194</v>
      </c>
      <c r="L8326" s="147">
        <v>9.2596560034840279E-6</v>
      </c>
      <c r="M8326" s="147">
        <v>13.54935706685044</v>
      </c>
      <c r="N8326" s="87">
        <v>2363.6668765545501</v>
      </c>
      <c r="O8326" s="88">
        <v>115.0508680192812</v>
      </c>
      <c r="P8326" s="89">
        <v>48.674738881558284</v>
      </c>
    </row>
    <row r="8327" spans="1:16">
      <c r="A8327" s="75" t="s">
        <v>15609</v>
      </c>
      <c r="B8327" s="85">
        <v>8323</v>
      </c>
      <c r="C8327" s="85">
        <v>10337</v>
      </c>
      <c r="D8327" s="85">
        <v>8323</v>
      </c>
      <c r="E8327" s="86" t="s">
        <v>15610</v>
      </c>
      <c r="F8327" s="85" t="s">
        <v>38</v>
      </c>
      <c r="G8327" s="86" t="s">
        <v>8700</v>
      </c>
      <c r="H8327" s="85" t="s">
        <v>945</v>
      </c>
      <c r="I8327" s="85">
        <v>1</v>
      </c>
      <c r="J8327" s="88">
        <v>208.07929086529279</v>
      </c>
      <c r="K8327" s="146">
        <v>339.82772764931485</v>
      </c>
      <c r="L8327" s="147">
        <v>1.8710049509028589E-5</v>
      </c>
      <c r="M8327" s="147">
        <v>19.606210271682951</v>
      </c>
      <c r="N8327" s="87">
        <v>2941.9436552588909</v>
      </c>
      <c r="O8327" s="88">
        <v>183.94800580446031</v>
      </c>
      <c r="P8327" s="89">
        <v>62.526012514088372</v>
      </c>
    </row>
    <row r="8328" spans="1:16">
      <c r="A8328" s="75" t="s">
        <v>15611</v>
      </c>
      <c r="B8328" s="85">
        <v>8324</v>
      </c>
      <c r="C8328" s="85">
        <v>10338</v>
      </c>
      <c r="D8328" s="85">
        <v>8324</v>
      </c>
      <c r="E8328" s="86" t="s">
        <v>15610</v>
      </c>
      <c r="F8328" s="85" t="s">
        <v>11</v>
      </c>
      <c r="G8328" s="86" t="s">
        <v>8700</v>
      </c>
      <c r="H8328" s="85" t="s">
        <v>945</v>
      </c>
      <c r="I8328" s="85">
        <v>1</v>
      </c>
      <c r="J8328" s="88">
        <v>143.5143368880502</v>
      </c>
      <c r="K8328" s="146">
        <v>242.74145210093477</v>
      </c>
      <c r="L8328" s="147">
        <v>9.3213878861116759E-6</v>
      </c>
      <c r="M8328" s="147">
        <v>15.35544351244911</v>
      </c>
      <c r="N8328" s="87">
        <v>2560.2081664168759</v>
      </c>
      <c r="O8328" s="88">
        <v>126.45358429752589</v>
      </c>
      <c r="P8328" s="89">
        <v>49.391915062322163</v>
      </c>
    </row>
    <row r="8329" spans="1:16">
      <c r="A8329" s="75" t="s">
        <v>8704</v>
      </c>
      <c r="B8329" s="85">
        <v>8325</v>
      </c>
      <c r="C8329" s="85">
        <v>5741</v>
      </c>
      <c r="D8329" s="85">
        <v>8325</v>
      </c>
      <c r="E8329" s="86" t="s">
        <v>8705</v>
      </c>
      <c r="F8329" s="85" t="s">
        <v>38</v>
      </c>
      <c r="G8329" s="86" t="s">
        <v>8706</v>
      </c>
      <c r="H8329" s="85" t="s">
        <v>260</v>
      </c>
      <c r="I8329" s="85">
        <v>1</v>
      </c>
      <c r="J8329" s="88">
        <v>3354775.66502938</v>
      </c>
      <c r="K8329" s="146">
        <v>7304330.4483869979</v>
      </c>
      <c r="L8329" s="147">
        <v>2.0782988729360099E-2</v>
      </c>
      <c r="M8329" s="147">
        <v>311476.47857778688</v>
      </c>
      <c r="N8329" s="87">
        <v>36842422.656233773</v>
      </c>
      <c r="O8329" s="88">
        <v>3003630.572123189</v>
      </c>
      <c r="P8329" s="89">
        <v>81.526413182683896</v>
      </c>
    </row>
    <row r="8330" spans="1:16">
      <c r="A8330" s="75" t="s">
        <v>8707</v>
      </c>
      <c r="B8330" s="85">
        <v>8326</v>
      </c>
      <c r="C8330" s="85">
        <v>5742</v>
      </c>
      <c r="D8330" s="85">
        <v>8326</v>
      </c>
      <c r="E8330" s="86" t="s">
        <v>8705</v>
      </c>
      <c r="F8330" s="85" t="s">
        <v>11</v>
      </c>
      <c r="G8330" s="86" t="s">
        <v>8706</v>
      </c>
      <c r="H8330" s="85" t="s">
        <v>260</v>
      </c>
      <c r="I8330" s="85">
        <v>1</v>
      </c>
      <c r="J8330" s="88">
        <v>3314063.89575051</v>
      </c>
      <c r="K8330" s="146">
        <v>7259367.0416019717</v>
      </c>
      <c r="L8330" s="147">
        <v>2.057723946890146E-2</v>
      </c>
      <c r="M8330" s="147">
        <v>307383.40471319947</v>
      </c>
      <c r="N8330" s="87">
        <v>36345865.691611588</v>
      </c>
      <c r="O8330" s="88">
        <v>2967678.2173265931</v>
      </c>
      <c r="P8330" s="89">
        <v>81.651053313926596</v>
      </c>
    </row>
    <row r="8331" spans="1:16">
      <c r="A8331" s="75" t="s">
        <v>15612</v>
      </c>
      <c r="B8331" s="85">
        <v>8327</v>
      </c>
      <c r="C8331" s="85">
        <v>10339</v>
      </c>
      <c r="D8331" s="85">
        <v>8327</v>
      </c>
      <c r="E8331" s="86" t="s">
        <v>15613</v>
      </c>
      <c r="F8331" s="85" t="s">
        <v>55</v>
      </c>
      <c r="G8331" s="86" t="s">
        <v>8706</v>
      </c>
      <c r="H8331" s="85" t="s">
        <v>260</v>
      </c>
      <c r="I8331" s="85">
        <v>1</v>
      </c>
      <c r="J8331" s="88">
        <v>3350708.858649387</v>
      </c>
      <c r="K8331" s="146">
        <v>7299838.934684217</v>
      </c>
      <c r="L8331" s="147">
        <v>2.076243589120207E-2</v>
      </c>
      <c r="M8331" s="147">
        <v>311067.61059682828</v>
      </c>
      <c r="N8331" s="87">
        <v>36792820.266862653</v>
      </c>
      <c r="O8331" s="88">
        <v>3000039.1962519749</v>
      </c>
      <c r="P8331" s="89">
        <v>81.538712566537114</v>
      </c>
    </row>
    <row r="8332" spans="1:16">
      <c r="A8332" s="75" t="s">
        <v>8708</v>
      </c>
      <c r="B8332" s="85">
        <v>8328</v>
      </c>
      <c r="C8332" s="85">
        <v>5743</v>
      </c>
      <c r="D8332" s="85">
        <v>8328</v>
      </c>
      <c r="E8332" s="86" t="s">
        <v>8709</v>
      </c>
      <c r="F8332" s="85" t="s">
        <v>55</v>
      </c>
      <c r="G8332" s="86" t="s">
        <v>8710</v>
      </c>
      <c r="H8332" s="85" t="s">
        <v>1</v>
      </c>
      <c r="I8332" s="85">
        <v>1</v>
      </c>
      <c r="J8332" s="88">
        <v>0</v>
      </c>
      <c r="K8332" s="146">
        <v>0</v>
      </c>
      <c r="L8332" s="147">
        <v>0</v>
      </c>
      <c r="M8332" s="147">
        <v>0</v>
      </c>
      <c r="N8332" s="87">
        <v>0</v>
      </c>
      <c r="O8332" s="88">
        <v>0</v>
      </c>
      <c r="P8332" s="89" t="e">
        <v>#DIV/0!</v>
      </c>
    </row>
    <row r="8333" spans="1:16">
      <c r="A8333" s="75" t="s">
        <v>15614</v>
      </c>
      <c r="B8333" s="85">
        <v>8329</v>
      </c>
      <c r="C8333" s="85">
        <v>10340</v>
      </c>
      <c r="D8333" s="85">
        <v>8329</v>
      </c>
      <c r="E8333" s="86" t="s">
        <v>15615</v>
      </c>
      <c r="F8333" s="85" t="s">
        <v>55</v>
      </c>
      <c r="G8333" s="86" t="s">
        <v>8710</v>
      </c>
      <c r="H8333" s="85" t="s">
        <v>1</v>
      </c>
      <c r="I8333" s="85">
        <v>1</v>
      </c>
      <c r="J8333" s="88">
        <v>7.4499322225538857E-4</v>
      </c>
      <c r="K8333" s="146">
        <v>8.1737593461261567E-4</v>
      </c>
      <c r="L8333" s="147">
        <v>3.6250310557459461E-12</v>
      </c>
      <c r="M8333" s="147">
        <v>1.048660086092626E-4</v>
      </c>
      <c r="N8333" s="87">
        <v>1.139877235428023E-2</v>
      </c>
      <c r="O8333" s="88">
        <v>6.7520863817992574E-4</v>
      </c>
      <c r="P8333" s="89">
        <v>59.235206844567379</v>
      </c>
    </row>
    <row r="8334" spans="1:16">
      <c r="A8334" s="75" t="s">
        <v>7607</v>
      </c>
      <c r="B8334" s="85">
        <v>8330</v>
      </c>
      <c r="C8334" s="85">
        <v>5132</v>
      </c>
      <c r="D8334" s="85">
        <v>8330</v>
      </c>
      <c r="E8334" s="86" t="s">
        <v>7605</v>
      </c>
      <c r="F8334" s="85" t="s">
        <v>38</v>
      </c>
      <c r="G8334" s="86" t="s">
        <v>7608</v>
      </c>
      <c r="H8334" s="85" t="s">
        <v>1</v>
      </c>
      <c r="I8334" s="85">
        <v>1</v>
      </c>
      <c r="J8334" s="88">
        <v>2.3453729642454229</v>
      </c>
      <c r="K8334" s="146">
        <v>2.1335819887213821</v>
      </c>
      <c r="L8334" s="147">
        <v>2.1612399438274051E-8</v>
      </c>
      <c r="M8334" s="147">
        <v>5.4278930128241892E-2</v>
      </c>
      <c r="N8334" s="87">
        <v>9.5812447378087136</v>
      </c>
      <c r="O8334" s="88">
        <v>2.0824405764027332</v>
      </c>
      <c r="P8334" s="89">
        <v>217.34551547203242</v>
      </c>
    </row>
    <row r="8335" spans="1:16">
      <c r="A8335" s="75" t="s">
        <v>7610</v>
      </c>
      <c r="B8335" s="85">
        <v>8331</v>
      </c>
      <c r="C8335" s="85">
        <v>5134</v>
      </c>
      <c r="D8335" s="85">
        <v>8331</v>
      </c>
      <c r="E8335" s="86" t="s">
        <v>7605</v>
      </c>
      <c r="F8335" s="85" t="s">
        <v>2981</v>
      </c>
      <c r="G8335" s="86" t="s">
        <v>7608</v>
      </c>
      <c r="H8335" s="85" t="s">
        <v>1</v>
      </c>
      <c r="I8335" s="85">
        <v>1</v>
      </c>
      <c r="J8335" s="88">
        <v>3.5176990198319871</v>
      </c>
      <c r="K8335" s="146">
        <v>2.9104465913684581</v>
      </c>
      <c r="L8335" s="147">
        <v>2.791625384076243E-8</v>
      </c>
      <c r="M8335" s="147">
        <v>5.5763328999248463E-2</v>
      </c>
      <c r="N8335" s="87">
        <v>10.566803327174251</v>
      </c>
      <c r="O8335" s="88">
        <v>3.236380842369885</v>
      </c>
      <c r="P8335" s="89">
        <v>306.27813749944659</v>
      </c>
    </row>
    <row r="8336" spans="1:16">
      <c r="A8336" s="75" t="s">
        <v>7613</v>
      </c>
      <c r="B8336" s="85">
        <v>8332</v>
      </c>
      <c r="C8336" s="85">
        <v>5136</v>
      </c>
      <c r="D8336" s="85">
        <v>8332</v>
      </c>
      <c r="E8336" s="86" t="s">
        <v>7612</v>
      </c>
      <c r="F8336" s="85" t="s">
        <v>32</v>
      </c>
      <c r="G8336" s="86" t="s">
        <v>7608</v>
      </c>
      <c r="H8336" s="85" t="s">
        <v>1</v>
      </c>
      <c r="I8336" s="85">
        <v>1</v>
      </c>
      <c r="J8336" s="88">
        <v>1.7180269124403269</v>
      </c>
      <c r="K8336" s="146">
        <v>3.5725648276701003</v>
      </c>
      <c r="L8336" s="147">
        <v>6.5539409334170357E-8</v>
      </c>
      <c r="M8336" s="147">
        <v>0.1372168880407576</v>
      </c>
      <c r="N8336" s="87">
        <v>18.48530889373669</v>
      </c>
      <c r="O8336" s="88">
        <v>0.84229711520324602</v>
      </c>
      <c r="P8336" s="89">
        <v>45.565758194532442</v>
      </c>
    </row>
    <row r="8337" spans="1:16">
      <c r="A8337" s="75" t="s">
        <v>7615</v>
      </c>
      <c r="B8337" s="85">
        <v>8333</v>
      </c>
      <c r="C8337" s="85">
        <v>5138</v>
      </c>
      <c r="D8337" s="85">
        <v>8333</v>
      </c>
      <c r="E8337" s="86" t="s">
        <v>7612</v>
      </c>
      <c r="F8337" s="85" t="s">
        <v>31</v>
      </c>
      <c r="G8337" s="86" t="s">
        <v>7608</v>
      </c>
      <c r="H8337" s="85" t="s">
        <v>1</v>
      </c>
      <c r="I8337" s="85">
        <v>1</v>
      </c>
      <c r="J8337" s="88">
        <v>1.6908768904217519</v>
      </c>
      <c r="K8337" s="146">
        <v>3.3115084532591639</v>
      </c>
      <c r="L8337" s="147">
        <v>6.1085296372413039E-8</v>
      </c>
      <c r="M8337" s="147">
        <v>0.129881145880724</v>
      </c>
      <c r="N8337" s="87">
        <v>17.780687664189411</v>
      </c>
      <c r="O8337" s="88">
        <v>0.90581845962860885</v>
      </c>
      <c r="P8337" s="89">
        <v>50.943949791826199</v>
      </c>
    </row>
    <row r="8338" spans="1:16">
      <c r="A8338" s="75" t="s">
        <v>7617</v>
      </c>
      <c r="B8338" s="85">
        <v>8334</v>
      </c>
      <c r="C8338" s="85">
        <v>5140</v>
      </c>
      <c r="D8338" s="85">
        <v>8334</v>
      </c>
      <c r="E8338" s="86" t="s">
        <v>7612</v>
      </c>
      <c r="F8338" s="85" t="s">
        <v>38</v>
      </c>
      <c r="G8338" s="86" t="s">
        <v>7608</v>
      </c>
      <c r="H8338" s="85" t="s">
        <v>1</v>
      </c>
      <c r="I8338" s="85">
        <v>1</v>
      </c>
      <c r="J8338" s="88">
        <v>1.692985118770044</v>
      </c>
      <c r="K8338" s="146">
        <v>3.3267203769530775</v>
      </c>
      <c r="L8338" s="147">
        <v>6.1119132411905606E-8</v>
      </c>
      <c r="M8338" s="147">
        <v>0.12886423491199031</v>
      </c>
      <c r="N8338" s="87">
        <v>17.624428479686209</v>
      </c>
      <c r="O8338" s="88">
        <v>0.90678217668132166</v>
      </c>
      <c r="P8338" s="89">
        <v>51.450302500672422</v>
      </c>
    </row>
    <row r="8339" spans="1:16">
      <c r="A8339" s="75" t="s">
        <v>7620</v>
      </c>
      <c r="B8339" s="85">
        <v>8335</v>
      </c>
      <c r="C8339" s="85">
        <v>5142</v>
      </c>
      <c r="D8339" s="85">
        <v>8335</v>
      </c>
      <c r="E8339" s="86" t="s">
        <v>7619</v>
      </c>
      <c r="F8339" s="85" t="s">
        <v>232</v>
      </c>
      <c r="G8339" s="86" t="s">
        <v>7608</v>
      </c>
      <c r="H8339" s="85" t="s">
        <v>1</v>
      </c>
      <c r="I8339" s="85">
        <v>1</v>
      </c>
      <c r="J8339" s="88">
        <v>2.9747734634579679</v>
      </c>
      <c r="K8339" s="146">
        <v>4.5781126061751234</v>
      </c>
      <c r="L8339" s="147">
        <v>2.7256491954694041E-8</v>
      </c>
      <c r="M8339" s="147">
        <v>9.7977001667059319E-2</v>
      </c>
      <c r="N8339" s="87">
        <v>25.826134434355641</v>
      </c>
      <c r="O8339" s="88">
        <v>2.5331016649311828</v>
      </c>
      <c r="P8339" s="89">
        <v>98.082880787667648</v>
      </c>
    </row>
    <row r="8340" spans="1:16">
      <c r="A8340" s="75" t="s">
        <v>7622</v>
      </c>
      <c r="B8340" s="85">
        <v>8336</v>
      </c>
      <c r="C8340" s="85">
        <v>5144</v>
      </c>
      <c r="D8340" s="85">
        <v>8336</v>
      </c>
      <c r="E8340" s="86" t="s">
        <v>7619</v>
      </c>
      <c r="F8340" s="85" t="s">
        <v>38</v>
      </c>
      <c r="G8340" s="86" t="s">
        <v>7608</v>
      </c>
      <c r="H8340" s="85" t="s">
        <v>1</v>
      </c>
      <c r="I8340" s="85">
        <v>1</v>
      </c>
      <c r="J8340" s="88">
        <v>6.1762950825999612</v>
      </c>
      <c r="K8340" s="146">
        <v>4.5502459613275308</v>
      </c>
      <c r="L8340" s="147">
        <v>6.435502976888968E-8</v>
      </c>
      <c r="M8340" s="147">
        <v>8.2171950158985305E-2</v>
      </c>
      <c r="N8340" s="87">
        <v>15.46443822795251</v>
      </c>
      <c r="O8340" s="88">
        <v>5.742726931309412</v>
      </c>
      <c r="P8340" s="89">
        <v>371.35050408292449</v>
      </c>
    </row>
    <row r="8341" spans="1:16">
      <c r="A8341" s="75" t="s">
        <v>7624</v>
      </c>
      <c r="B8341" s="85">
        <v>8337</v>
      </c>
      <c r="C8341" s="85">
        <v>5146</v>
      </c>
      <c r="D8341" s="85">
        <v>8337</v>
      </c>
      <c r="E8341" s="86" t="s">
        <v>7619</v>
      </c>
      <c r="F8341" s="85" t="s">
        <v>139</v>
      </c>
      <c r="G8341" s="86" t="s">
        <v>7608</v>
      </c>
      <c r="H8341" s="85" t="s">
        <v>1</v>
      </c>
      <c r="I8341" s="85">
        <v>1</v>
      </c>
      <c r="J8341" s="88">
        <v>0.99788672031885806</v>
      </c>
      <c r="K8341" s="146">
        <v>1.0499163647053711</v>
      </c>
      <c r="L8341" s="147">
        <v>5.5989581085243942E-8</v>
      </c>
      <c r="M8341" s="147">
        <v>7.7384721147382762E-2</v>
      </c>
      <c r="N8341" s="87">
        <v>11.17945226941746</v>
      </c>
      <c r="O8341" s="88">
        <v>0.61517623522752829</v>
      </c>
      <c r="P8341" s="89">
        <v>55.027403883677387</v>
      </c>
    </row>
    <row r="8342" spans="1:16">
      <c r="A8342" s="75" t="s">
        <v>7627</v>
      </c>
      <c r="B8342" s="85">
        <v>8338</v>
      </c>
      <c r="C8342" s="85">
        <v>5148</v>
      </c>
      <c r="D8342" s="85">
        <v>8338</v>
      </c>
      <c r="E8342" s="86" t="s">
        <v>7626</v>
      </c>
      <c r="F8342" s="85" t="s">
        <v>232</v>
      </c>
      <c r="G8342" s="86" t="s">
        <v>7608</v>
      </c>
      <c r="H8342" s="85" t="s">
        <v>1</v>
      </c>
      <c r="I8342" s="85">
        <v>1</v>
      </c>
      <c r="J8342" s="88">
        <v>2.305614719586321</v>
      </c>
      <c r="K8342" s="146">
        <v>3.3191149301184781</v>
      </c>
      <c r="L8342" s="147">
        <v>2.1562246365560418E-8</v>
      </c>
      <c r="M8342" s="147">
        <v>7.5643283551578608E-2</v>
      </c>
      <c r="N8342" s="87">
        <v>20.249344166781839</v>
      </c>
      <c r="O8342" s="88">
        <v>1.9508119481669739</v>
      </c>
      <c r="P8342" s="89">
        <v>96.339512633065681</v>
      </c>
    </row>
    <row r="8343" spans="1:16">
      <c r="A8343" s="75" t="s">
        <v>8711</v>
      </c>
      <c r="B8343" s="85">
        <v>8339</v>
      </c>
      <c r="C8343" s="85">
        <v>5744</v>
      </c>
      <c r="D8343" s="85">
        <v>8339</v>
      </c>
      <c r="E8343" s="86" t="s">
        <v>8712</v>
      </c>
      <c r="F8343" s="85" t="s">
        <v>38</v>
      </c>
      <c r="G8343" s="86" t="s">
        <v>7608</v>
      </c>
      <c r="H8343" s="85" t="s">
        <v>1</v>
      </c>
      <c r="I8343" s="85">
        <v>1</v>
      </c>
      <c r="J8343" s="88">
        <v>4.7746748391594833</v>
      </c>
      <c r="K8343" s="146">
        <v>5.7811061465338343</v>
      </c>
      <c r="L8343" s="147">
        <v>2.0615500068088509E-8</v>
      </c>
      <c r="M8343" s="147">
        <v>0.54761781315174241</v>
      </c>
      <c r="N8343" s="87">
        <v>78.644332346717135</v>
      </c>
      <c r="O8343" s="88">
        <v>4.2377834153577272</v>
      </c>
      <c r="P8343" s="89">
        <v>53.885426818486117</v>
      </c>
    </row>
    <row r="8344" spans="1:16">
      <c r="A8344" s="75" t="s">
        <v>8713</v>
      </c>
      <c r="B8344" s="85">
        <v>8340</v>
      </c>
      <c r="C8344" s="85">
        <v>5745</v>
      </c>
      <c r="D8344" s="85">
        <v>8340</v>
      </c>
      <c r="E8344" s="86" t="s">
        <v>8712</v>
      </c>
      <c r="F8344" s="85" t="s">
        <v>11</v>
      </c>
      <c r="G8344" s="86" t="s">
        <v>7608</v>
      </c>
      <c r="H8344" s="85" t="s">
        <v>1</v>
      </c>
      <c r="I8344" s="85">
        <v>1</v>
      </c>
      <c r="J8344" s="88">
        <v>4.6975561491670614</v>
      </c>
      <c r="K8344" s="146">
        <v>5.5480623662849791</v>
      </c>
      <c r="L8344" s="147">
        <v>2.0023227631788051E-8</v>
      </c>
      <c r="M8344" s="147">
        <v>0.56150355922293405</v>
      </c>
      <c r="N8344" s="87">
        <v>79.448223883778198</v>
      </c>
      <c r="O8344" s="88">
        <v>4.1750687360204308</v>
      </c>
      <c r="P8344" s="89">
        <v>52.550812742245583</v>
      </c>
    </row>
    <row r="8345" spans="1:16">
      <c r="A8345" s="75" t="s">
        <v>15616</v>
      </c>
      <c r="B8345" s="85">
        <v>8341</v>
      </c>
      <c r="C8345" s="85">
        <v>10341</v>
      </c>
      <c r="D8345" s="85">
        <v>8341</v>
      </c>
      <c r="E8345" s="86" t="s">
        <v>15617</v>
      </c>
      <c r="F8345" s="85" t="s">
        <v>38</v>
      </c>
      <c r="G8345" s="86" t="s">
        <v>7608</v>
      </c>
      <c r="H8345" s="85" t="s">
        <v>1</v>
      </c>
      <c r="I8345" s="85">
        <v>1</v>
      </c>
      <c r="J8345" s="88">
        <v>3.477999535160551</v>
      </c>
      <c r="K8345" s="146">
        <v>3.767973267006234</v>
      </c>
      <c r="L8345" s="147">
        <v>4.6752031232418423E-8</v>
      </c>
      <c r="M8345" s="147">
        <v>0.15182559321655861</v>
      </c>
      <c r="N8345" s="87">
        <v>24.695776892145592</v>
      </c>
      <c r="O8345" s="88">
        <v>2.975655939075406</v>
      </c>
      <c r="P8345" s="89">
        <v>120.49250169658778</v>
      </c>
    </row>
    <row r="8346" spans="1:16">
      <c r="A8346" s="75" t="s">
        <v>15618</v>
      </c>
      <c r="B8346" s="85">
        <v>8342</v>
      </c>
      <c r="C8346" s="85">
        <v>10342</v>
      </c>
      <c r="D8346" s="85">
        <v>8342</v>
      </c>
      <c r="E8346" s="86" t="s">
        <v>15617</v>
      </c>
      <c r="F8346" s="85" t="s">
        <v>11</v>
      </c>
      <c r="G8346" s="86" t="s">
        <v>7608</v>
      </c>
      <c r="H8346" s="85" t="s">
        <v>1</v>
      </c>
      <c r="I8346" s="85">
        <v>1</v>
      </c>
      <c r="J8346" s="88">
        <v>2.6894568558906409</v>
      </c>
      <c r="K8346" s="146">
        <v>4.0240523933541787</v>
      </c>
      <c r="L8346" s="147">
        <v>4.6330794284654892E-8</v>
      </c>
      <c r="M8346" s="147">
        <v>0.2757677320075978</v>
      </c>
      <c r="N8346" s="87">
        <v>38.515264451535202</v>
      </c>
      <c r="O8346" s="88">
        <v>2.0039466340181669</v>
      </c>
      <c r="P8346" s="89">
        <v>52.029933133129255</v>
      </c>
    </row>
    <row r="8347" spans="1:16">
      <c r="A8347" s="75" t="s">
        <v>27767</v>
      </c>
      <c r="B8347" s="85">
        <v>8343</v>
      </c>
      <c r="C8347" s="85">
        <v>17412</v>
      </c>
      <c r="D8347" s="85">
        <v>8343</v>
      </c>
      <c r="E8347" s="86" t="s">
        <v>27768</v>
      </c>
      <c r="F8347" s="85" t="s">
        <v>55</v>
      </c>
      <c r="G8347" s="86" t="s">
        <v>7608</v>
      </c>
      <c r="H8347" s="85" t="s">
        <v>1</v>
      </c>
      <c r="I8347" s="85">
        <v>1</v>
      </c>
      <c r="J8347" s="88">
        <v>0.35832879500004411</v>
      </c>
      <c r="K8347" s="146">
        <v>0.50727302659103779</v>
      </c>
      <c r="L8347" s="147">
        <v>1.6235597443633761E-9</v>
      </c>
      <c r="M8347" s="147">
        <v>2.690490874031674E-2</v>
      </c>
      <c r="N8347" s="87">
        <v>5.1867919148392669</v>
      </c>
      <c r="O8347" s="88">
        <v>0.31896576430380102</v>
      </c>
      <c r="P8347" s="89">
        <v>61.495770322161732</v>
      </c>
    </row>
    <row r="8348" spans="1:16">
      <c r="A8348" s="75" t="s">
        <v>31139</v>
      </c>
      <c r="B8348" s="85">
        <v>8344</v>
      </c>
      <c r="C8348" s="85">
        <v>19985</v>
      </c>
      <c r="D8348" s="85">
        <v>8344</v>
      </c>
      <c r="E8348" s="86" t="s">
        <v>31138</v>
      </c>
      <c r="F8348" s="85" t="s">
        <v>509</v>
      </c>
      <c r="G8348" s="86" t="s">
        <v>7608</v>
      </c>
      <c r="H8348" s="85" t="s">
        <v>1</v>
      </c>
      <c r="I8348" s="85">
        <v>1</v>
      </c>
      <c r="J8348" s="88">
        <v>0.36343245800299068</v>
      </c>
      <c r="K8348" s="146">
        <v>0.37506463197637629</v>
      </c>
      <c r="L8348" s="147">
        <v>1.4736147812862849E-9</v>
      </c>
      <c r="M8348" s="147">
        <v>8.8550333957711447E-2</v>
      </c>
      <c r="N8348" s="87">
        <v>12.294474495607471</v>
      </c>
      <c r="O8348" s="88">
        <v>0.28143909187256461</v>
      </c>
      <c r="P8348" s="89">
        <v>22.891510488969352</v>
      </c>
    </row>
    <row r="8349" spans="1:16">
      <c r="A8349" s="75" t="s">
        <v>31141</v>
      </c>
      <c r="B8349" s="85">
        <v>8345</v>
      </c>
      <c r="C8349" s="85">
        <v>19987</v>
      </c>
      <c r="D8349" s="85">
        <v>8345</v>
      </c>
      <c r="E8349" s="86" t="s">
        <v>31138</v>
      </c>
      <c r="F8349" s="85" t="s">
        <v>1084</v>
      </c>
      <c r="G8349" s="86" t="s">
        <v>7608</v>
      </c>
      <c r="H8349" s="85" t="s">
        <v>1</v>
      </c>
      <c r="I8349" s="85">
        <v>1</v>
      </c>
      <c r="J8349" s="88">
        <v>0.26983936369512751</v>
      </c>
      <c r="K8349" s="146">
        <v>0.28582581150876429</v>
      </c>
      <c r="L8349" s="147">
        <v>1.109010021887481E-9</v>
      </c>
      <c r="M8349" s="147">
        <v>5.2724193651529527E-2</v>
      </c>
      <c r="N8349" s="87">
        <v>7.8442583737455793</v>
      </c>
      <c r="O8349" s="88">
        <v>0.2199106459547879</v>
      </c>
      <c r="P8349" s="89">
        <v>28.034600019145223</v>
      </c>
    </row>
    <row r="8350" spans="1:16">
      <c r="A8350" s="75" t="s">
        <v>31143</v>
      </c>
      <c r="B8350" s="85">
        <v>8346</v>
      </c>
      <c r="C8350" s="85">
        <v>19989</v>
      </c>
      <c r="D8350" s="85">
        <v>8346</v>
      </c>
      <c r="E8350" s="86" t="s">
        <v>31138</v>
      </c>
      <c r="F8350" s="85" t="s">
        <v>38</v>
      </c>
      <c r="G8350" s="86" t="s">
        <v>7608</v>
      </c>
      <c r="H8350" s="85" t="s">
        <v>1</v>
      </c>
      <c r="I8350" s="85">
        <v>1</v>
      </c>
      <c r="J8350" s="88">
        <v>0.28006975886437829</v>
      </c>
      <c r="K8350" s="146">
        <v>0.31072374812940734</v>
      </c>
      <c r="L8350" s="147">
        <v>1.171240726177479E-9</v>
      </c>
      <c r="M8350" s="147">
        <v>5.2076057363834853E-2</v>
      </c>
      <c r="N8350" s="87">
        <v>7.5604405301777788</v>
      </c>
      <c r="O8350" s="88">
        <v>0.22868855849690439</v>
      </c>
      <c r="P8350" s="89">
        <v>30.248046735383411</v>
      </c>
    </row>
    <row r="8351" spans="1:16">
      <c r="A8351" s="75" t="s">
        <v>8714</v>
      </c>
      <c r="B8351" s="85">
        <v>8347</v>
      </c>
      <c r="C8351" s="85">
        <v>5746</v>
      </c>
      <c r="D8351" s="85">
        <v>8347</v>
      </c>
      <c r="E8351" s="86" t="s">
        <v>8715</v>
      </c>
      <c r="F8351" s="85" t="s">
        <v>38</v>
      </c>
      <c r="G8351" s="86" t="s">
        <v>8716</v>
      </c>
      <c r="H8351" s="85" t="s">
        <v>1</v>
      </c>
      <c r="I8351" s="85">
        <v>1</v>
      </c>
      <c r="J8351" s="88">
        <v>5.5670091716468617</v>
      </c>
      <c r="K8351" s="146">
        <v>7.2335371089657086</v>
      </c>
      <c r="L8351" s="147">
        <v>2.4793885558735668E-8</v>
      </c>
      <c r="M8351" s="147">
        <v>0.59816735259244169</v>
      </c>
      <c r="N8351" s="87">
        <v>94.237675546945454</v>
      </c>
      <c r="O8351" s="88">
        <v>4.7623405716692631</v>
      </c>
      <c r="P8351" s="89">
        <v>50.535420616320856</v>
      </c>
    </row>
    <row r="8352" spans="1:16">
      <c r="A8352" s="75" t="s">
        <v>8717</v>
      </c>
      <c r="B8352" s="85">
        <v>8348</v>
      </c>
      <c r="C8352" s="85">
        <v>5747</v>
      </c>
      <c r="D8352" s="85">
        <v>8348</v>
      </c>
      <c r="E8352" s="86" t="s">
        <v>8715</v>
      </c>
      <c r="F8352" s="85" t="s">
        <v>11</v>
      </c>
      <c r="G8352" s="86" t="s">
        <v>8716</v>
      </c>
      <c r="H8352" s="85" t="s">
        <v>1</v>
      </c>
      <c r="I8352" s="85">
        <v>1</v>
      </c>
      <c r="J8352" s="88">
        <v>4.6546439167096079</v>
      </c>
      <c r="K8352" s="146">
        <v>5.867883394433421</v>
      </c>
      <c r="L8352" s="147">
        <v>2.080946111876685E-8</v>
      </c>
      <c r="M8352" s="147">
        <v>0.59948144472753517</v>
      </c>
      <c r="N8352" s="87">
        <v>92.507586337204017</v>
      </c>
      <c r="O8352" s="88">
        <v>3.9596235878903112</v>
      </c>
      <c r="P8352" s="89">
        <v>42.803231006988874</v>
      </c>
    </row>
    <row r="8353" spans="1:16">
      <c r="A8353" s="75" t="s">
        <v>15619</v>
      </c>
      <c r="B8353" s="85">
        <v>8349</v>
      </c>
      <c r="C8353" s="85">
        <v>10343</v>
      </c>
      <c r="D8353" s="85">
        <v>8349</v>
      </c>
      <c r="E8353" s="86" t="s">
        <v>15620</v>
      </c>
      <c r="F8353" s="85" t="s">
        <v>55</v>
      </c>
      <c r="G8353" s="86" t="s">
        <v>8716</v>
      </c>
      <c r="H8353" s="85" t="s">
        <v>1</v>
      </c>
      <c r="I8353" s="85">
        <v>1</v>
      </c>
      <c r="J8353" s="88">
        <v>5.3078037160815104</v>
      </c>
      <c r="K8353" s="146">
        <v>6.8403607877372377</v>
      </c>
      <c r="L8353" s="147">
        <v>2.373146801186623E-8</v>
      </c>
      <c r="M8353" s="147">
        <v>0.60559674118001972</v>
      </c>
      <c r="N8353" s="87">
        <v>94.427026368641847</v>
      </c>
      <c r="O8353" s="88">
        <v>4.5358177312725187</v>
      </c>
      <c r="P8353" s="89">
        <v>48.035164356068428</v>
      </c>
    </row>
    <row r="8354" spans="1:16">
      <c r="A8354" s="75" t="s">
        <v>8718</v>
      </c>
      <c r="B8354" s="85">
        <v>8350</v>
      </c>
      <c r="C8354" s="85">
        <v>5748</v>
      </c>
      <c r="D8354" s="85">
        <v>8350</v>
      </c>
      <c r="E8354" s="86" t="s">
        <v>8719</v>
      </c>
      <c r="F8354" s="85" t="s">
        <v>38</v>
      </c>
      <c r="G8354" s="86" t="s">
        <v>8720</v>
      </c>
      <c r="H8354" s="85" t="s">
        <v>1</v>
      </c>
      <c r="I8354" s="85">
        <v>1</v>
      </c>
      <c r="J8354" s="88">
        <v>3.1727021263357398</v>
      </c>
      <c r="K8354" s="146">
        <v>3.6745668263967897</v>
      </c>
      <c r="L8354" s="147">
        <v>1.297723897111429E-8</v>
      </c>
      <c r="M8354" s="147">
        <v>0.49489148147083423</v>
      </c>
      <c r="N8354" s="87">
        <v>70.397831072707987</v>
      </c>
      <c r="O8354" s="88">
        <v>2.7477887153301399</v>
      </c>
      <c r="P8354" s="89">
        <v>39.032292237699487</v>
      </c>
    </row>
    <row r="8355" spans="1:16">
      <c r="A8355" s="75" t="s">
        <v>8721</v>
      </c>
      <c r="B8355" s="85">
        <v>8351</v>
      </c>
      <c r="C8355" s="85">
        <v>5749</v>
      </c>
      <c r="D8355" s="85">
        <v>8351</v>
      </c>
      <c r="E8355" s="86" t="s">
        <v>8719</v>
      </c>
      <c r="F8355" s="85" t="s">
        <v>11</v>
      </c>
      <c r="G8355" s="86" t="s">
        <v>8720</v>
      </c>
      <c r="H8355" s="85" t="s">
        <v>1</v>
      </c>
      <c r="I8355" s="85">
        <v>1</v>
      </c>
      <c r="J8355" s="88">
        <v>2.1965846897475929</v>
      </c>
      <c r="K8355" s="146">
        <v>2.2787547506271371</v>
      </c>
      <c r="L8355" s="147">
        <v>8.9840768579993908E-9</v>
      </c>
      <c r="M8355" s="147">
        <v>0.46645674831650907</v>
      </c>
      <c r="N8355" s="87">
        <v>66.050016703618198</v>
      </c>
      <c r="O8355" s="88">
        <v>1.895698263095746</v>
      </c>
      <c r="P8355" s="89">
        <v>28.700950547858078</v>
      </c>
    </row>
    <row r="8356" spans="1:16">
      <c r="A8356" s="75" t="s">
        <v>15621</v>
      </c>
      <c r="B8356" s="85">
        <v>8352</v>
      </c>
      <c r="C8356" s="85">
        <v>10344</v>
      </c>
      <c r="D8356" s="85">
        <v>8352</v>
      </c>
      <c r="E8356" s="86" t="s">
        <v>15622</v>
      </c>
      <c r="F8356" s="85" t="s">
        <v>38</v>
      </c>
      <c r="G8356" s="86" t="s">
        <v>8720</v>
      </c>
      <c r="H8356" s="85" t="s">
        <v>1</v>
      </c>
      <c r="I8356" s="85">
        <v>1</v>
      </c>
      <c r="J8356" s="88">
        <v>3.2272502936250538</v>
      </c>
      <c r="K8356" s="146">
        <v>3.7511553509104512</v>
      </c>
      <c r="L8356" s="147">
        <v>1.3285465249697099E-8</v>
      </c>
      <c r="M8356" s="147">
        <v>0.50187797559952285</v>
      </c>
      <c r="N8356" s="87">
        <v>71.181053453479834</v>
      </c>
      <c r="O8356" s="88">
        <v>2.7973535884691549</v>
      </c>
      <c r="P8356" s="89">
        <v>39.299131619305932</v>
      </c>
    </row>
    <row r="8357" spans="1:16">
      <c r="A8357" s="75" t="s">
        <v>15623</v>
      </c>
      <c r="B8357" s="85">
        <v>8353</v>
      </c>
      <c r="C8357" s="85">
        <v>10345</v>
      </c>
      <c r="D8357" s="85">
        <v>8353</v>
      </c>
      <c r="E8357" s="86" t="s">
        <v>15622</v>
      </c>
      <c r="F8357" s="85" t="s">
        <v>11</v>
      </c>
      <c r="G8357" s="86" t="s">
        <v>8720</v>
      </c>
      <c r="H8357" s="85" t="s">
        <v>1</v>
      </c>
      <c r="I8357" s="85">
        <v>1</v>
      </c>
      <c r="J8357" s="88">
        <v>2.2251577813170211</v>
      </c>
      <c r="K8357" s="146">
        <v>2.3104503240006555</v>
      </c>
      <c r="L8357" s="147">
        <v>9.1243544831148796E-9</v>
      </c>
      <c r="M8357" s="147">
        <v>0.47044815373328203</v>
      </c>
      <c r="N8357" s="87">
        <v>66.489273329526441</v>
      </c>
      <c r="O8357" s="88">
        <v>1.9213292959982851</v>
      </c>
      <c r="P8357" s="89">
        <v>28.896831019283592</v>
      </c>
    </row>
    <row r="8358" spans="1:16">
      <c r="A8358" s="75" t="s">
        <v>8722</v>
      </c>
      <c r="B8358" s="85">
        <v>8354</v>
      </c>
      <c r="C8358" s="85">
        <v>5750</v>
      </c>
      <c r="D8358" s="85">
        <v>8354</v>
      </c>
      <c r="E8358" s="86" t="s">
        <v>8723</v>
      </c>
      <c r="F8358" s="85" t="s">
        <v>38</v>
      </c>
      <c r="G8358" s="86" t="s">
        <v>8724</v>
      </c>
      <c r="H8358" s="85" t="s">
        <v>1</v>
      </c>
      <c r="I8358" s="85">
        <v>1</v>
      </c>
      <c r="J8358" s="88">
        <v>11.89971108552608</v>
      </c>
      <c r="K8358" s="146">
        <v>15.895135195463117</v>
      </c>
      <c r="L8358" s="147">
        <v>6.1199249289636095E-8</v>
      </c>
      <c r="M8358" s="147">
        <v>1.077621657136941</v>
      </c>
      <c r="N8358" s="87">
        <v>186.79365656662239</v>
      </c>
      <c r="O8358" s="88">
        <v>10.39073807763242</v>
      </c>
      <c r="P8358" s="89">
        <v>55.62682517501031</v>
      </c>
    </row>
    <row r="8359" spans="1:16">
      <c r="A8359" s="75" t="s">
        <v>8725</v>
      </c>
      <c r="B8359" s="85">
        <v>8355</v>
      </c>
      <c r="C8359" s="85">
        <v>5751</v>
      </c>
      <c r="D8359" s="85">
        <v>8355</v>
      </c>
      <c r="E8359" s="86" t="s">
        <v>8723</v>
      </c>
      <c r="F8359" s="85" t="s">
        <v>11</v>
      </c>
      <c r="G8359" s="86" t="s">
        <v>8724</v>
      </c>
      <c r="H8359" s="85" t="s">
        <v>1</v>
      </c>
      <c r="I8359" s="85">
        <v>1</v>
      </c>
      <c r="J8359" s="88">
        <v>10.46820661200096</v>
      </c>
      <c r="K8359" s="146">
        <v>13.696504569837158</v>
      </c>
      <c r="L8359" s="147">
        <v>5.5106763532616268E-8</v>
      </c>
      <c r="M8359" s="147">
        <v>1.0561568704180719</v>
      </c>
      <c r="N8359" s="87">
        <v>183.34870853169829</v>
      </c>
      <c r="O8359" s="88">
        <v>9.1557120292839471</v>
      </c>
      <c r="P8359" s="89">
        <v>49.936059558887258</v>
      </c>
    </row>
    <row r="8360" spans="1:16">
      <c r="A8360" s="75" t="s">
        <v>15624</v>
      </c>
      <c r="B8360" s="85">
        <v>8356</v>
      </c>
      <c r="C8360" s="85">
        <v>10346</v>
      </c>
      <c r="D8360" s="85">
        <v>8356</v>
      </c>
      <c r="E8360" s="86" t="s">
        <v>15625</v>
      </c>
      <c r="F8360" s="85" t="s">
        <v>55</v>
      </c>
      <c r="G8360" s="86" t="s">
        <v>8724</v>
      </c>
      <c r="H8360" s="85" t="s">
        <v>1</v>
      </c>
      <c r="I8360" s="85">
        <v>1</v>
      </c>
      <c r="J8360" s="88">
        <v>11.69081638320729</v>
      </c>
      <c r="K8360" s="146">
        <v>15.552742800018315</v>
      </c>
      <c r="L8360" s="147">
        <v>6.0368920817311372E-8</v>
      </c>
      <c r="M8360" s="147">
        <v>1.083375417288496</v>
      </c>
      <c r="N8360" s="87">
        <v>187.21626982171051</v>
      </c>
      <c r="O8360" s="88">
        <v>10.213729232458601</v>
      </c>
      <c r="P8360" s="89">
        <v>54.555777882901538</v>
      </c>
    </row>
    <row r="8361" spans="1:16">
      <c r="A8361" s="75" t="s">
        <v>8732</v>
      </c>
      <c r="B8361" s="85">
        <v>8357</v>
      </c>
      <c r="C8361" s="85">
        <v>5755</v>
      </c>
      <c r="D8361" s="85">
        <v>8357</v>
      </c>
      <c r="E8361" s="86" t="s">
        <v>8731</v>
      </c>
      <c r="F8361" s="85" t="s">
        <v>1039</v>
      </c>
      <c r="G8361" s="86" t="s">
        <v>8733</v>
      </c>
      <c r="H8361" s="85" t="s">
        <v>1</v>
      </c>
      <c r="I8361" s="85">
        <v>1</v>
      </c>
      <c r="J8361" s="88">
        <v>12229.83397269223</v>
      </c>
      <c r="K8361" s="146">
        <v>55868.960716319307</v>
      </c>
      <c r="L8361" s="147">
        <v>1.67956539936151E-4</v>
      </c>
      <c r="M8361" s="147">
        <v>2482.5135921612768</v>
      </c>
      <c r="N8361" s="87">
        <v>318004.06391569838</v>
      </c>
      <c r="O8361" s="88">
        <v>8829.8910098448832</v>
      </c>
      <c r="P8361" s="89">
        <v>27.766598014878365</v>
      </c>
    </row>
    <row r="8362" spans="1:16">
      <c r="A8362" s="75" t="s">
        <v>8741</v>
      </c>
      <c r="B8362" s="85">
        <v>8358</v>
      </c>
      <c r="C8362" s="85">
        <v>5760</v>
      </c>
      <c r="D8362" s="85">
        <v>8358</v>
      </c>
      <c r="E8362" s="86" t="s">
        <v>8742</v>
      </c>
      <c r="F8362" s="85" t="s">
        <v>2804</v>
      </c>
      <c r="G8362" s="86" t="s">
        <v>8733</v>
      </c>
      <c r="H8362" s="85" t="s">
        <v>1</v>
      </c>
      <c r="I8362" s="85">
        <v>1</v>
      </c>
      <c r="J8362" s="88">
        <v>16148.598562914711</v>
      </c>
      <c r="K8362" s="146">
        <v>491006.56076781044</v>
      </c>
      <c r="L8362" s="147">
        <v>6.2406960960046688E-4</v>
      </c>
      <c r="M8362" s="147">
        <v>2291.3686432933091</v>
      </c>
      <c r="N8362" s="87">
        <v>202857.71600761841</v>
      </c>
      <c r="O8362" s="88">
        <v>14466.033949733241</v>
      </c>
      <c r="P8362" s="89">
        <v>71.311233481451424</v>
      </c>
    </row>
    <row r="8363" spans="1:16">
      <c r="A8363" s="75" t="s">
        <v>8743</v>
      </c>
      <c r="B8363" s="85">
        <v>8359</v>
      </c>
      <c r="C8363" s="85">
        <v>5761</v>
      </c>
      <c r="D8363" s="85">
        <v>8359</v>
      </c>
      <c r="E8363" s="86" t="s">
        <v>8742</v>
      </c>
      <c r="F8363" s="85" t="s">
        <v>758</v>
      </c>
      <c r="G8363" s="86" t="s">
        <v>8733</v>
      </c>
      <c r="H8363" s="85" t="s">
        <v>1</v>
      </c>
      <c r="I8363" s="85">
        <v>1</v>
      </c>
      <c r="J8363" s="88">
        <v>10994.18670885587</v>
      </c>
      <c r="K8363" s="146">
        <v>37629.620388100098</v>
      </c>
      <c r="L8363" s="147">
        <v>9.8458924934157908E-5</v>
      </c>
      <c r="M8363" s="147">
        <v>2131.4260242563109</v>
      </c>
      <c r="N8363" s="87">
        <v>221403.42331216531</v>
      </c>
      <c r="O8363" s="88">
        <v>9942.8531052747585</v>
      </c>
      <c r="P8363" s="89">
        <v>44.908307904778617</v>
      </c>
    </row>
    <row r="8364" spans="1:16">
      <c r="A8364" s="75" t="s">
        <v>8744</v>
      </c>
      <c r="B8364" s="85">
        <v>8360</v>
      </c>
      <c r="C8364" s="85">
        <v>5762</v>
      </c>
      <c r="D8364" s="85">
        <v>8360</v>
      </c>
      <c r="E8364" s="86" t="s">
        <v>8742</v>
      </c>
      <c r="F8364" s="85" t="s">
        <v>4546</v>
      </c>
      <c r="G8364" s="86" t="s">
        <v>8733</v>
      </c>
      <c r="H8364" s="85" t="s">
        <v>1</v>
      </c>
      <c r="I8364" s="85">
        <v>1</v>
      </c>
      <c r="J8364" s="88">
        <v>14024.30485796585</v>
      </c>
      <c r="K8364" s="146">
        <v>66081.370547245126</v>
      </c>
      <c r="L8364" s="147">
        <v>1.4079941302042861E-4</v>
      </c>
      <c r="M8364" s="147">
        <v>2759.8603258323828</v>
      </c>
      <c r="N8364" s="87">
        <v>192777.70574057059</v>
      </c>
      <c r="O8364" s="88">
        <v>12535.040045276201</v>
      </c>
      <c r="P8364" s="89">
        <v>65.023286780604977</v>
      </c>
    </row>
    <row r="8365" spans="1:16">
      <c r="A8365" s="75" t="s">
        <v>8745</v>
      </c>
      <c r="B8365" s="85">
        <v>8361</v>
      </c>
      <c r="C8365" s="85">
        <v>5763</v>
      </c>
      <c r="D8365" s="85">
        <v>8361</v>
      </c>
      <c r="E8365" s="86" t="s">
        <v>8742</v>
      </c>
      <c r="F8365" s="85" t="s">
        <v>139</v>
      </c>
      <c r="G8365" s="86" t="s">
        <v>8733</v>
      </c>
      <c r="H8365" s="85" t="s">
        <v>1</v>
      </c>
      <c r="I8365" s="85">
        <v>1</v>
      </c>
      <c r="J8365" s="88">
        <v>15787.31460715058</v>
      </c>
      <c r="K8365" s="146">
        <v>468109.62142094492</v>
      </c>
      <c r="L8365" s="147">
        <v>5.91507621085943E-4</v>
      </c>
      <c r="M8365" s="147">
        <v>2711.7692055369562</v>
      </c>
      <c r="N8365" s="87">
        <v>241311.08232267469</v>
      </c>
      <c r="O8365" s="88">
        <v>14173.58111612326</v>
      </c>
      <c r="P8365" s="89">
        <v>58.735723944790607</v>
      </c>
    </row>
    <row r="8366" spans="1:16">
      <c r="A8366" s="75" t="s">
        <v>8746</v>
      </c>
      <c r="B8366" s="85">
        <v>8362</v>
      </c>
      <c r="C8366" s="85">
        <v>5764</v>
      </c>
      <c r="D8366" s="85">
        <v>8362</v>
      </c>
      <c r="E8366" s="86" t="s">
        <v>8747</v>
      </c>
      <c r="F8366" s="85" t="s">
        <v>38</v>
      </c>
      <c r="G8366" s="86" t="s">
        <v>8733</v>
      </c>
      <c r="H8366" s="85" t="s">
        <v>1</v>
      </c>
      <c r="I8366" s="85">
        <v>1</v>
      </c>
      <c r="J8366" s="88">
        <v>74834.151308692846</v>
      </c>
      <c r="K8366" s="146">
        <v>268380.08685048058</v>
      </c>
      <c r="L8366" s="147">
        <v>5.508287383539168E-4</v>
      </c>
      <c r="M8366" s="147">
        <v>5002.1446877265007</v>
      </c>
      <c r="N8366" s="87">
        <v>1038936.940419868</v>
      </c>
      <c r="O8366" s="88">
        <v>65936.798235929848</v>
      </c>
      <c r="P8366" s="89">
        <v>63.465640377829537</v>
      </c>
    </row>
    <row r="8367" spans="1:16">
      <c r="A8367" s="75" t="s">
        <v>8748</v>
      </c>
      <c r="B8367" s="85">
        <v>8363</v>
      </c>
      <c r="C8367" s="85">
        <v>5765</v>
      </c>
      <c r="D8367" s="85">
        <v>8363</v>
      </c>
      <c r="E8367" s="86" t="s">
        <v>8747</v>
      </c>
      <c r="F8367" s="85" t="s">
        <v>243</v>
      </c>
      <c r="G8367" s="86" t="s">
        <v>8733</v>
      </c>
      <c r="H8367" s="85" t="s">
        <v>1</v>
      </c>
      <c r="I8367" s="85">
        <v>1</v>
      </c>
      <c r="J8367" s="88">
        <v>93329.784962694175</v>
      </c>
      <c r="K8367" s="146">
        <v>254192.07182794125</v>
      </c>
      <c r="L8367" s="147">
        <v>6.5102622210656076E-4</v>
      </c>
      <c r="M8367" s="147">
        <v>4777.2584695770183</v>
      </c>
      <c r="N8367" s="87">
        <v>1311303.367682681</v>
      </c>
      <c r="O8367" s="88">
        <v>86783.913242766255</v>
      </c>
      <c r="P8367" s="89">
        <v>66.181415667474198</v>
      </c>
    </row>
    <row r="8368" spans="1:16">
      <c r="A8368" s="75" t="s">
        <v>8754</v>
      </c>
      <c r="B8368" s="85">
        <v>8364</v>
      </c>
      <c r="C8368" s="85">
        <v>5770</v>
      </c>
      <c r="D8368" s="85">
        <v>8364</v>
      </c>
      <c r="E8368" s="86" t="s">
        <v>8755</v>
      </c>
      <c r="F8368" s="85" t="s">
        <v>509</v>
      </c>
      <c r="G8368" s="86" t="s">
        <v>8733</v>
      </c>
      <c r="H8368" s="85" t="s">
        <v>1</v>
      </c>
      <c r="I8368" s="85">
        <v>1</v>
      </c>
      <c r="J8368" s="88">
        <v>23304.482605312591</v>
      </c>
      <c r="K8368" s="146">
        <v>243659.5917828556</v>
      </c>
      <c r="L8368" s="147">
        <v>3.2402742881310038E-4</v>
      </c>
      <c r="M8368" s="147">
        <v>3360.894776128318</v>
      </c>
      <c r="N8368" s="87">
        <v>304749.71116950072</v>
      </c>
      <c r="O8368" s="88">
        <v>20126.131233591819</v>
      </c>
      <c r="P8368" s="89">
        <v>66.041510445920437</v>
      </c>
    </row>
    <row r="8369" spans="1:16">
      <c r="A8369" s="75" t="s">
        <v>8757</v>
      </c>
      <c r="B8369" s="85">
        <v>8365</v>
      </c>
      <c r="C8369" s="85">
        <v>5772</v>
      </c>
      <c r="D8369" s="85">
        <v>8365</v>
      </c>
      <c r="E8369" s="86" t="s">
        <v>8755</v>
      </c>
      <c r="F8369" s="85" t="s">
        <v>38</v>
      </c>
      <c r="G8369" s="86" t="s">
        <v>8733</v>
      </c>
      <c r="H8369" s="85" t="s">
        <v>1</v>
      </c>
      <c r="I8369" s="85">
        <v>1</v>
      </c>
      <c r="J8369" s="88">
        <v>13849.697136987161</v>
      </c>
      <c r="K8369" s="146">
        <v>223018.11405587912</v>
      </c>
      <c r="L8369" s="147">
        <v>2.7647830262894499E-4</v>
      </c>
      <c r="M8369" s="147">
        <v>2437.3828314324719</v>
      </c>
      <c r="N8369" s="87">
        <v>186184.76495430671</v>
      </c>
      <c r="O8369" s="88">
        <v>12073.890799174689</v>
      </c>
      <c r="P8369" s="89">
        <v>64.848973019558571</v>
      </c>
    </row>
    <row r="8370" spans="1:16">
      <c r="A8370" s="75" t="s">
        <v>8759</v>
      </c>
      <c r="B8370" s="85">
        <v>8366</v>
      </c>
      <c r="C8370" s="85">
        <v>5774</v>
      </c>
      <c r="D8370" s="85">
        <v>8366</v>
      </c>
      <c r="E8370" s="86" t="s">
        <v>8755</v>
      </c>
      <c r="F8370" s="85" t="s">
        <v>8760</v>
      </c>
      <c r="G8370" s="86" t="s">
        <v>8733</v>
      </c>
      <c r="H8370" s="85" t="s">
        <v>1</v>
      </c>
      <c r="I8370" s="85">
        <v>1</v>
      </c>
      <c r="J8370" s="88">
        <v>31012.90995372802</v>
      </c>
      <c r="K8370" s="146">
        <v>157691.46620501843</v>
      </c>
      <c r="L8370" s="147">
        <v>2.591884349711936E-4</v>
      </c>
      <c r="M8370" s="147">
        <v>4521.7417012085434</v>
      </c>
      <c r="N8370" s="87">
        <v>435389.53154496819</v>
      </c>
      <c r="O8370" s="88">
        <v>27698.39175402929</v>
      </c>
      <c r="P8370" s="89">
        <v>63.617495936896518</v>
      </c>
    </row>
    <row r="8371" spans="1:16">
      <c r="A8371" s="75" t="s">
        <v>15626</v>
      </c>
      <c r="B8371" s="85">
        <v>8367</v>
      </c>
      <c r="C8371" s="85">
        <v>10347</v>
      </c>
      <c r="D8371" s="85">
        <v>8367</v>
      </c>
      <c r="E8371" s="86" t="s">
        <v>15627</v>
      </c>
      <c r="F8371" s="85" t="s">
        <v>55</v>
      </c>
      <c r="G8371" s="86" t="s">
        <v>8733</v>
      </c>
      <c r="H8371" s="85" t="s">
        <v>1</v>
      </c>
      <c r="I8371" s="85">
        <v>1</v>
      </c>
      <c r="J8371" s="88">
        <v>48449.421260430106</v>
      </c>
      <c r="K8371" s="146">
        <v>267366.76050179609</v>
      </c>
      <c r="L8371" s="147">
        <v>4.7123578236898852E-4</v>
      </c>
      <c r="M8371" s="147">
        <v>3998.4023554952191</v>
      </c>
      <c r="N8371" s="87">
        <v>679000.4884288332</v>
      </c>
      <c r="O8371" s="88">
        <v>43165.361882759113</v>
      </c>
      <c r="P8371" s="89">
        <v>63.571915806189175</v>
      </c>
    </row>
    <row r="8372" spans="1:16">
      <c r="A8372" s="75" t="s">
        <v>26231</v>
      </c>
      <c r="B8372" s="85">
        <v>8368</v>
      </c>
      <c r="C8372" s="85">
        <v>16305</v>
      </c>
      <c r="D8372" s="85">
        <v>8368</v>
      </c>
      <c r="E8372" s="86" t="s">
        <v>26230</v>
      </c>
      <c r="F8372" s="85" t="s">
        <v>243</v>
      </c>
      <c r="G8372" s="86" t="s">
        <v>8733</v>
      </c>
      <c r="H8372" s="85" t="s">
        <v>1</v>
      </c>
      <c r="I8372" s="85">
        <v>1</v>
      </c>
      <c r="J8372" s="88">
        <v>105165.1144052243</v>
      </c>
      <c r="K8372" s="146">
        <v>557488.0078365762</v>
      </c>
      <c r="L8372" s="147">
        <v>1.127310664464734E-3</v>
      </c>
      <c r="M8372" s="147">
        <v>9257.0069315321289</v>
      </c>
      <c r="N8372" s="87">
        <v>1668934.6344159991</v>
      </c>
      <c r="O8372" s="88">
        <v>95929.377195447654</v>
      </c>
      <c r="P8372" s="89">
        <v>57.479409449139794</v>
      </c>
    </row>
    <row r="8373" spans="1:16">
      <c r="A8373" s="75" t="s">
        <v>26582</v>
      </c>
      <c r="B8373" s="85">
        <v>8369</v>
      </c>
      <c r="C8373" s="85">
        <v>16547</v>
      </c>
      <c r="D8373" s="85">
        <v>8369</v>
      </c>
      <c r="E8373" s="86" t="s">
        <v>26569</v>
      </c>
      <c r="F8373" s="85" t="s">
        <v>38</v>
      </c>
      <c r="G8373" s="86" t="s">
        <v>8733</v>
      </c>
      <c r="H8373" s="85" t="s">
        <v>1</v>
      </c>
      <c r="I8373" s="85">
        <v>1</v>
      </c>
      <c r="J8373" s="88">
        <v>63883.064654864822</v>
      </c>
      <c r="K8373" s="146">
        <v>406348.48393389321</v>
      </c>
      <c r="L8373" s="147">
        <v>4.70588201981738E-4</v>
      </c>
      <c r="M8373" s="147">
        <v>5903.305278090681</v>
      </c>
      <c r="N8373" s="87">
        <v>1034533.60423625</v>
      </c>
      <c r="O8373" s="88">
        <v>58359.567865225967</v>
      </c>
      <c r="P8373" s="89">
        <v>56.411476269357365</v>
      </c>
    </row>
    <row r="8374" spans="1:16">
      <c r="A8374" s="75" t="s">
        <v>26658</v>
      </c>
      <c r="B8374" s="85">
        <v>8370</v>
      </c>
      <c r="C8374" s="85">
        <v>16600</v>
      </c>
      <c r="D8374" s="85">
        <v>8370</v>
      </c>
      <c r="E8374" s="86" t="s">
        <v>26657</v>
      </c>
      <c r="F8374" s="85" t="s">
        <v>55</v>
      </c>
      <c r="G8374" s="86" t="s">
        <v>8733</v>
      </c>
      <c r="H8374" s="85" t="s">
        <v>1</v>
      </c>
      <c r="I8374" s="85">
        <v>1</v>
      </c>
      <c r="J8374" s="88">
        <v>4314.4312355601596</v>
      </c>
      <c r="K8374" s="146">
        <v>70868.447150960463</v>
      </c>
      <c r="L8374" s="147">
        <v>1.3112772783581371E-4</v>
      </c>
      <c r="M8374" s="147">
        <v>503.8309810955364</v>
      </c>
      <c r="N8374" s="87">
        <v>57463.817367720912</v>
      </c>
      <c r="O8374" s="88">
        <v>3808.9484083048069</v>
      </c>
      <c r="P8374" s="89">
        <v>66.284291277251668</v>
      </c>
    </row>
    <row r="8375" spans="1:16">
      <c r="A8375" s="75" t="s">
        <v>27358</v>
      </c>
      <c r="B8375" s="85">
        <v>8371</v>
      </c>
      <c r="C8375" s="85">
        <v>17116</v>
      </c>
      <c r="D8375" s="85">
        <v>8371</v>
      </c>
      <c r="E8375" s="86" t="s">
        <v>27359</v>
      </c>
      <c r="F8375" s="85" t="s">
        <v>1063</v>
      </c>
      <c r="G8375" s="86" t="s">
        <v>8733</v>
      </c>
      <c r="H8375" s="85" t="s">
        <v>1</v>
      </c>
      <c r="I8375" s="85">
        <v>1</v>
      </c>
      <c r="J8375" s="88">
        <v>36315.01072283648</v>
      </c>
      <c r="K8375" s="146">
        <v>284840.92542325228</v>
      </c>
      <c r="L8375" s="147">
        <v>3.9397902044069951E-4</v>
      </c>
      <c r="M8375" s="147">
        <v>4727.1966344084203</v>
      </c>
      <c r="N8375" s="87">
        <v>482662.17006241629</v>
      </c>
      <c r="O8375" s="88">
        <v>33161.238693131447</v>
      </c>
      <c r="P8375" s="89">
        <v>68.704863877861285</v>
      </c>
    </row>
    <row r="8376" spans="1:16">
      <c r="A8376" s="75" t="s">
        <v>27361</v>
      </c>
      <c r="B8376" s="85">
        <v>8372</v>
      </c>
      <c r="C8376" s="85">
        <v>17118</v>
      </c>
      <c r="D8376" s="85">
        <v>8372</v>
      </c>
      <c r="E8376" s="86" t="s">
        <v>27359</v>
      </c>
      <c r="F8376" s="85" t="s">
        <v>38</v>
      </c>
      <c r="G8376" s="86" t="s">
        <v>8733</v>
      </c>
      <c r="H8376" s="85" t="s">
        <v>1</v>
      </c>
      <c r="I8376" s="85">
        <v>1</v>
      </c>
      <c r="J8376" s="88">
        <v>41100.224550356179</v>
      </c>
      <c r="K8376" s="146">
        <v>216540.56813642237</v>
      </c>
      <c r="L8376" s="147">
        <v>4.0700996302809331E-4</v>
      </c>
      <c r="M8376" s="147">
        <v>4842.2986764809521</v>
      </c>
      <c r="N8376" s="87">
        <v>567129.98746718047</v>
      </c>
      <c r="O8376" s="88">
        <v>36065.364930240532</v>
      </c>
      <c r="P8376" s="89">
        <v>63.592766609484947</v>
      </c>
    </row>
    <row r="8377" spans="1:16">
      <c r="A8377" s="75" t="s">
        <v>29746</v>
      </c>
      <c r="B8377" s="85">
        <v>8373</v>
      </c>
      <c r="C8377" s="85">
        <v>18983</v>
      </c>
      <c r="D8377" s="85">
        <v>8373</v>
      </c>
      <c r="E8377" s="86" t="s">
        <v>29747</v>
      </c>
      <c r="F8377" s="85" t="s">
        <v>38</v>
      </c>
      <c r="G8377" s="86" t="s">
        <v>8733</v>
      </c>
      <c r="H8377" s="85" t="s">
        <v>1</v>
      </c>
      <c r="I8377" s="85">
        <v>1</v>
      </c>
      <c r="J8377" s="88">
        <v>1582.0686697947069</v>
      </c>
      <c r="K8377" s="146">
        <v>14265.285160231053</v>
      </c>
      <c r="L8377" s="147">
        <v>6.0278466699528696E-6</v>
      </c>
      <c r="M8377" s="147">
        <v>85.333717167502115</v>
      </c>
      <c r="N8377" s="87">
        <v>11558.379190217071</v>
      </c>
      <c r="O8377" s="88">
        <v>1505.280099651007</v>
      </c>
      <c r="P8377" s="89">
        <v>130.23280123263871</v>
      </c>
    </row>
    <row r="8378" spans="1:16">
      <c r="A8378" s="75" t="s">
        <v>29750</v>
      </c>
      <c r="B8378" s="85">
        <v>8374</v>
      </c>
      <c r="C8378" s="85">
        <v>18986</v>
      </c>
      <c r="D8378" s="85">
        <v>8374</v>
      </c>
      <c r="E8378" s="86" t="s">
        <v>29747</v>
      </c>
      <c r="F8378" s="85" t="s">
        <v>1039</v>
      </c>
      <c r="G8378" s="86" t="s">
        <v>8733</v>
      </c>
      <c r="H8378" s="85" t="s">
        <v>1</v>
      </c>
      <c r="I8378" s="85">
        <v>1</v>
      </c>
      <c r="J8378" s="88">
        <v>1563.5924422412229</v>
      </c>
      <c r="K8378" s="146">
        <v>14240.803287575811</v>
      </c>
      <c r="L8378" s="147">
        <v>5.9517715274581026E-6</v>
      </c>
      <c r="M8378" s="147">
        <v>84.468145681701543</v>
      </c>
      <c r="N8378" s="87">
        <v>11450.41353131283</v>
      </c>
      <c r="O8378" s="88">
        <v>1488.8232316008939</v>
      </c>
      <c r="P8378" s="89">
        <v>130.02353386884144</v>
      </c>
    </row>
    <row r="8379" spans="1:16">
      <c r="A8379" s="75" t="s">
        <v>8726</v>
      </c>
      <c r="B8379" s="85">
        <v>8375</v>
      </c>
      <c r="C8379" s="85">
        <v>5752</v>
      </c>
      <c r="D8379" s="85">
        <v>8375</v>
      </c>
      <c r="E8379" s="86" t="s">
        <v>8727</v>
      </c>
      <c r="F8379" s="85" t="s">
        <v>38</v>
      </c>
      <c r="G8379" s="86" t="s">
        <v>8728</v>
      </c>
      <c r="H8379" s="85" t="s">
        <v>1</v>
      </c>
      <c r="I8379" s="85">
        <v>1</v>
      </c>
      <c r="J8379" s="88">
        <v>62351.18011880773</v>
      </c>
      <c r="K8379" s="146">
        <v>223296.83744557077</v>
      </c>
      <c r="L8379" s="147">
        <v>4.5892198824036827E-4</v>
      </c>
      <c r="M8379" s="147">
        <v>4166.2590831818916</v>
      </c>
      <c r="N8379" s="87">
        <v>865614.04080894962</v>
      </c>
      <c r="O8379" s="88">
        <v>54936.259532137192</v>
      </c>
      <c r="P8379" s="89">
        <v>63.465074435249626</v>
      </c>
    </row>
    <row r="8380" spans="1:16">
      <c r="A8380" s="75" t="s">
        <v>8729</v>
      </c>
      <c r="B8380" s="85">
        <v>8376</v>
      </c>
      <c r="C8380" s="85">
        <v>5753</v>
      </c>
      <c r="D8380" s="85">
        <v>8376</v>
      </c>
      <c r="E8380" s="86" t="s">
        <v>8727</v>
      </c>
      <c r="F8380" s="85" t="s">
        <v>243</v>
      </c>
      <c r="G8380" s="86" t="s">
        <v>8728</v>
      </c>
      <c r="H8380" s="85" t="s">
        <v>1</v>
      </c>
      <c r="I8380" s="85">
        <v>1</v>
      </c>
      <c r="J8380" s="88">
        <v>93334.227556390339</v>
      </c>
      <c r="K8380" s="146">
        <v>195823.62412148854</v>
      </c>
      <c r="L8380" s="147">
        <v>6.2149180946226789E-4</v>
      </c>
      <c r="M8380" s="147">
        <v>3835.9371190430052</v>
      </c>
      <c r="N8380" s="87">
        <v>1321563.6456606199</v>
      </c>
      <c r="O8380" s="88">
        <v>89923.164499927865</v>
      </c>
      <c r="P8380" s="89">
        <v>68.043007081189273</v>
      </c>
    </row>
    <row r="8381" spans="1:16">
      <c r="A8381" s="75" t="s">
        <v>15628</v>
      </c>
      <c r="B8381" s="85">
        <v>8377</v>
      </c>
      <c r="C8381" s="85">
        <v>10348</v>
      </c>
      <c r="D8381" s="85">
        <v>8377</v>
      </c>
      <c r="E8381" s="86" t="s">
        <v>15629</v>
      </c>
      <c r="F8381" s="85" t="s">
        <v>55</v>
      </c>
      <c r="G8381" s="86" t="s">
        <v>8728</v>
      </c>
      <c r="H8381" s="85" t="s">
        <v>1</v>
      </c>
      <c r="I8381" s="85">
        <v>1</v>
      </c>
      <c r="J8381" s="88">
        <v>62319.553916422192</v>
      </c>
      <c r="K8381" s="146">
        <v>223591.40607554949</v>
      </c>
      <c r="L8381" s="147">
        <v>4.5883384243959591E-4</v>
      </c>
      <c r="M8381" s="147">
        <v>4166.4123435947486</v>
      </c>
      <c r="N8381" s="87">
        <v>865195.50244395167</v>
      </c>
      <c r="O8381" s="88">
        <v>54909.930224867188</v>
      </c>
      <c r="P8381" s="89">
        <v>63.465344040463641</v>
      </c>
    </row>
    <row r="8382" spans="1:16">
      <c r="A8382" s="75" t="s">
        <v>30685</v>
      </c>
      <c r="B8382" s="85">
        <v>8378</v>
      </c>
      <c r="C8382" s="85">
        <v>19677</v>
      </c>
      <c r="D8382" s="85">
        <v>8378</v>
      </c>
      <c r="E8382" s="86" t="s">
        <v>30686</v>
      </c>
      <c r="F8382" s="85" t="s">
        <v>243</v>
      </c>
      <c r="G8382" s="86" t="s">
        <v>8728</v>
      </c>
      <c r="H8382" s="85" t="s">
        <v>1</v>
      </c>
      <c r="I8382" s="85">
        <v>1</v>
      </c>
      <c r="J8382" s="88">
        <v>92038.508077758539</v>
      </c>
      <c r="K8382" s="146">
        <v>244026.72665176474</v>
      </c>
      <c r="L8382" s="147">
        <v>6.7859638909481936E-4</v>
      </c>
      <c r="M8382" s="147">
        <v>3264.0203558293369</v>
      </c>
      <c r="N8382" s="87">
        <v>1306894.523267681</v>
      </c>
      <c r="O8382" s="88">
        <v>87793.86203766182</v>
      </c>
      <c r="P8382" s="89">
        <v>67.177465720911655</v>
      </c>
    </row>
    <row r="8383" spans="1:16">
      <c r="A8383" s="75" t="s">
        <v>32901</v>
      </c>
      <c r="B8383" s="85">
        <v>8379</v>
      </c>
      <c r="C8383" s="85">
        <v>21203</v>
      </c>
      <c r="D8383" s="85">
        <v>8379</v>
      </c>
      <c r="E8383" s="86" t="s">
        <v>32899</v>
      </c>
      <c r="F8383" s="85" t="s">
        <v>55</v>
      </c>
      <c r="G8383" s="86" t="s">
        <v>8728</v>
      </c>
      <c r="H8383" s="85" t="s">
        <v>1</v>
      </c>
      <c r="I8383" s="85">
        <v>1</v>
      </c>
      <c r="J8383" s="88">
        <v>24576.439614572701</v>
      </c>
      <c r="K8383" s="146">
        <v>535078.90415726462</v>
      </c>
      <c r="L8383" s="147">
        <v>3.3537709410370192E-4</v>
      </c>
      <c r="M8383" s="147">
        <v>4438.3809701587415</v>
      </c>
      <c r="N8383" s="87">
        <v>359210.17582409421</v>
      </c>
      <c r="O8383" s="88">
        <v>22408.368870524399</v>
      </c>
      <c r="P8383" s="89">
        <v>62.382333181724256</v>
      </c>
    </row>
    <row r="8384" spans="1:16">
      <c r="A8384" s="75" t="s">
        <v>8738</v>
      </c>
      <c r="B8384" s="85">
        <v>8380</v>
      </c>
      <c r="C8384" s="85">
        <v>5759</v>
      </c>
      <c r="D8384" s="85">
        <v>8380</v>
      </c>
      <c r="E8384" s="86" t="s">
        <v>8739</v>
      </c>
      <c r="F8384" s="85" t="s">
        <v>240</v>
      </c>
      <c r="G8384" s="86" t="s">
        <v>8740</v>
      </c>
      <c r="H8384" s="85" t="s">
        <v>1</v>
      </c>
      <c r="I8384" s="85">
        <v>1</v>
      </c>
      <c r="J8384" s="88">
        <v>5479.8708572414926</v>
      </c>
      <c r="K8384" s="146">
        <v>125568.16243421812</v>
      </c>
      <c r="L8384" s="147">
        <v>3.3522170516558063E-4</v>
      </c>
      <c r="M8384" s="147">
        <v>976.89692716091747</v>
      </c>
      <c r="N8384" s="87">
        <v>69864.152006039949</v>
      </c>
      <c r="O8384" s="88">
        <v>4749.405577087392</v>
      </c>
      <c r="P8384" s="89">
        <v>67.980580035907295</v>
      </c>
    </row>
    <row r="8385" spans="1:16">
      <c r="A8385" s="75" t="s">
        <v>8751</v>
      </c>
      <c r="B8385" s="85">
        <v>8381</v>
      </c>
      <c r="C8385" s="85">
        <v>5767</v>
      </c>
      <c r="D8385" s="85">
        <v>8381</v>
      </c>
      <c r="E8385" s="86" t="s">
        <v>8750</v>
      </c>
      <c r="F8385" s="85" t="s">
        <v>509</v>
      </c>
      <c r="G8385" s="86" t="s">
        <v>8740</v>
      </c>
      <c r="H8385" s="85" t="s">
        <v>1</v>
      </c>
      <c r="I8385" s="85">
        <v>1</v>
      </c>
      <c r="J8385" s="88">
        <v>2848.7079561850251</v>
      </c>
      <c r="K8385" s="146">
        <v>42797.736897583622</v>
      </c>
      <c r="L8385" s="147">
        <v>3.0322792120540641E-5</v>
      </c>
      <c r="M8385" s="147">
        <v>572.60658202244826</v>
      </c>
      <c r="N8385" s="87">
        <v>32035.09374601717</v>
      </c>
      <c r="O8385" s="88">
        <v>2560.62915494341</v>
      </c>
      <c r="P8385" s="89">
        <v>79.932001299723538</v>
      </c>
    </row>
    <row r="8386" spans="1:16">
      <c r="A8386" s="75" t="s">
        <v>15630</v>
      </c>
      <c r="B8386" s="85">
        <v>8382</v>
      </c>
      <c r="C8386" s="85">
        <v>10349</v>
      </c>
      <c r="D8386" s="85">
        <v>8382</v>
      </c>
      <c r="E8386" s="86" t="s">
        <v>15631</v>
      </c>
      <c r="F8386" s="85" t="s">
        <v>55</v>
      </c>
      <c r="G8386" s="86" t="s">
        <v>8740</v>
      </c>
      <c r="H8386" s="85" t="s">
        <v>1</v>
      </c>
      <c r="I8386" s="85">
        <v>1</v>
      </c>
      <c r="J8386" s="88">
        <v>5367.3048967145633</v>
      </c>
      <c r="K8386" s="146">
        <v>122024.70657803134</v>
      </c>
      <c r="L8386" s="147">
        <v>3.2216882274635738E-4</v>
      </c>
      <c r="M8386" s="147">
        <v>959.59826239996232</v>
      </c>
      <c r="N8386" s="87">
        <v>68245.71280385062</v>
      </c>
      <c r="O8386" s="88">
        <v>4655.7718280659947</v>
      </c>
      <c r="P8386" s="89">
        <v>68.220722398305767</v>
      </c>
    </row>
    <row r="8387" spans="1:16">
      <c r="A8387" s="75" t="s">
        <v>8762</v>
      </c>
      <c r="B8387" s="85">
        <v>8383</v>
      </c>
      <c r="C8387" s="85">
        <v>5776</v>
      </c>
      <c r="D8387" s="85">
        <v>8383</v>
      </c>
      <c r="E8387" s="86" t="s">
        <v>8763</v>
      </c>
      <c r="F8387" s="85" t="s">
        <v>38</v>
      </c>
      <c r="G8387" s="86" t="s">
        <v>8764</v>
      </c>
      <c r="H8387" s="85" t="s">
        <v>260</v>
      </c>
      <c r="I8387" s="85">
        <v>1</v>
      </c>
      <c r="J8387" s="88">
        <v>74743.141377198379</v>
      </c>
      <c r="K8387" s="146">
        <v>211509.33768697406</v>
      </c>
      <c r="L8387" s="147">
        <v>3.6621389219524937E-4</v>
      </c>
      <c r="M8387" s="147">
        <v>6426.9831605467134</v>
      </c>
      <c r="N8387" s="87">
        <v>842480.59649177105</v>
      </c>
      <c r="O8387" s="88">
        <v>66058.204460765701</v>
      </c>
      <c r="P8387" s="89">
        <v>78.409170176551271</v>
      </c>
    </row>
    <row r="8388" spans="1:16">
      <c r="A8388" s="75" t="s">
        <v>8765</v>
      </c>
      <c r="B8388" s="85">
        <v>8384</v>
      </c>
      <c r="C8388" s="85">
        <v>5777</v>
      </c>
      <c r="D8388" s="85">
        <v>8384</v>
      </c>
      <c r="E8388" s="86" t="s">
        <v>8763</v>
      </c>
      <c r="F8388" s="85" t="s">
        <v>11</v>
      </c>
      <c r="G8388" s="86" t="s">
        <v>8764</v>
      </c>
      <c r="H8388" s="85" t="s">
        <v>260</v>
      </c>
      <c r="I8388" s="85">
        <v>1</v>
      </c>
      <c r="J8388" s="88">
        <v>68997.198845027611</v>
      </c>
      <c r="K8388" s="146">
        <v>203295.34786260215</v>
      </c>
      <c r="L8388" s="147">
        <v>3.3225236971836178E-4</v>
      </c>
      <c r="M8388" s="147">
        <v>6302.3177200707023</v>
      </c>
      <c r="N8388" s="87">
        <v>818185.10103573359</v>
      </c>
      <c r="O8388" s="88">
        <v>61087.425639814413</v>
      </c>
      <c r="P8388" s="89">
        <v>74.662109542797054</v>
      </c>
    </row>
    <row r="8389" spans="1:16">
      <c r="A8389" s="75" t="s">
        <v>15632</v>
      </c>
      <c r="B8389" s="85">
        <v>8385</v>
      </c>
      <c r="C8389" s="85">
        <v>10350</v>
      </c>
      <c r="D8389" s="85">
        <v>8385</v>
      </c>
      <c r="E8389" s="86" t="s">
        <v>15633</v>
      </c>
      <c r="F8389" s="85" t="s">
        <v>55</v>
      </c>
      <c r="G8389" s="86" t="s">
        <v>8764</v>
      </c>
      <c r="H8389" s="85" t="s">
        <v>260</v>
      </c>
      <c r="I8389" s="85">
        <v>1</v>
      </c>
      <c r="J8389" s="88">
        <v>72843.576723103717</v>
      </c>
      <c r="K8389" s="146">
        <v>208793.85547459355</v>
      </c>
      <c r="L8389" s="147">
        <v>3.5498647261436529E-4</v>
      </c>
      <c r="M8389" s="147">
        <v>6385.7697194116008</v>
      </c>
      <c r="N8389" s="87">
        <v>834448.69151471741</v>
      </c>
      <c r="O8389" s="88">
        <v>64414.903000868537</v>
      </c>
      <c r="P8389" s="89">
        <v>77.19456409469656</v>
      </c>
    </row>
    <row r="8390" spans="1:16">
      <c r="A8390" s="75" t="s">
        <v>8766</v>
      </c>
      <c r="B8390" s="85">
        <v>8386</v>
      </c>
      <c r="C8390" s="85">
        <v>5778</v>
      </c>
      <c r="D8390" s="85">
        <v>8386</v>
      </c>
      <c r="E8390" s="86" t="s">
        <v>8767</v>
      </c>
      <c r="F8390" s="85" t="s">
        <v>232</v>
      </c>
      <c r="G8390" s="86" t="s">
        <v>8768</v>
      </c>
      <c r="H8390" s="85" t="s">
        <v>1</v>
      </c>
      <c r="I8390" s="85">
        <v>1</v>
      </c>
      <c r="J8390" s="88">
        <v>4.0511557137421633E-3</v>
      </c>
      <c r="K8390" s="146">
        <v>6.0129868465604377E-3</v>
      </c>
      <c r="L8390" s="147">
        <v>2.043075418980075E-11</v>
      </c>
      <c r="M8390" s="147">
        <v>5.1399011155502756E-4</v>
      </c>
      <c r="N8390" s="87">
        <v>5.8613280488870267E-2</v>
      </c>
      <c r="O8390" s="88">
        <v>3.6048983004254519E-3</v>
      </c>
      <c r="P8390" s="89">
        <v>61.5030974270407</v>
      </c>
    </row>
    <row r="8391" spans="1:16">
      <c r="A8391" s="75" t="s">
        <v>15634</v>
      </c>
      <c r="B8391" s="85">
        <v>8387</v>
      </c>
      <c r="C8391" s="85">
        <v>10351</v>
      </c>
      <c r="D8391" s="85">
        <v>8387</v>
      </c>
      <c r="E8391" s="86" t="s">
        <v>15635</v>
      </c>
      <c r="F8391" s="85" t="s">
        <v>232</v>
      </c>
      <c r="G8391" s="86" t="s">
        <v>8768</v>
      </c>
      <c r="H8391" s="85" t="s">
        <v>1</v>
      </c>
      <c r="I8391" s="85">
        <v>1</v>
      </c>
      <c r="J8391" s="88">
        <v>2.561689768169479E-2</v>
      </c>
      <c r="K8391" s="146">
        <v>3.2034301257947789E-2</v>
      </c>
      <c r="L8391" s="147">
        <v>1.3798752481763921E-10</v>
      </c>
      <c r="M8391" s="147">
        <v>3.442183699025104E-3</v>
      </c>
      <c r="N8391" s="87">
        <v>0.37898761011391369</v>
      </c>
      <c r="O8391" s="88">
        <v>2.332651912747425E-2</v>
      </c>
      <c r="P8391" s="89">
        <v>61.54955598802534</v>
      </c>
    </row>
    <row r="8392" spans="1:16">
      <c r="A8392" s="75" t="s">
        <v>8771</v>
      </c>
      <c r="B8392" s="85">
        <v>8388</v>
      </c>
      <c r="C8392" s="85">
        <v>5780</v>
      </c>
      <c r="D8392" s="85">
        <v>8388</v>
      </c>
      <c r="E8392" s="86" t="s">
        <v>8772</v>
      </c>
      <c r="F8392" s="85" t="s">
        <v>38</v>
      </c>
      <c r="G8392" s="86" t="s">
        <v>8773</v>
      </c>
      <c r="H8392" s="85" t="s">
        <v>1</v>
      </c>
      <c r="I8392" s="85">
        <v>1</v>
      </c>
      <c r="J8392" s="88">
        <v>0.14364865834769039</v>
      </c>
      <c r="K8392" s="146">
        <v>0.3247495207630039</v>
      </c>
      <c r="L8392" s="147">
        <v>2.764548798897391E-9</v>
      </c>
      <c r="M8392" s="147">
        <v>9.917636703256686E-3</v>
      </c>
      <c r="N8392" s="87">
        <v>1.8023250089474321</v>
      </c>
      <c r="O8392" s="88">
        <v>0.11366542085873441</v>
      </c>
      <c r="P8392" s="89">
        <v>63.065995474986856</v>
      </c>
    </row>
    <row r="8393" spans="1:16">
      <c r="A8393" s="75" t="s">
        <v>8774</v>
      </c>
      <c r="B8393" s="85">
        <v>8389</v>
      </c>
      <c r="C8393" s="85">
        <v>5781</v>
      </c>
      <c r="D8393" s="85">
        <v>8389</v>
      </c>
      <c r="E8393" s="86" t="s">
        <v>8772</v>
      </c>
      <c r="F8393" s="85" t="s">
        <v>238</v>
      </c>
      <c r="G8393" s="86" t="s">
        <v>8773</v>
      </c>
      <c r="H8393" s="85" t="s">
        <v>1</v>
      </c>
      <c r="I8393" s="85">
        <v>1</v>
      </c>
      <c r="J8393" s="88">
        <v>0.22086744557964061</v>
      </c>
      <c r="K8393" s="146">
        <v>1.6769569730566813</v>
      </c>
      <c r="L8393" s="147">
        <v>5.6449807095920086E-9</v>
      </c>
      <c r="M8393" s="147">
        <v>1.405003579638834E-2</v>
      </c>
      <c r="N8393" s="87">
        <v>2.3770518380539261</v>
      </c>
      <c r="O8393" s="88">
        <v>0.1354819821251769</v>
      </c>
      <c r="P8393" s="89">
        <v>56.995804616568627</v>
      </c>
    </row>
    <row r="8394" spans="1:16">
      <c r="A8394" s="75" t="s">
        <v>15636</v>
      </c>
      <c r="B8394" s="85">
        <v>8390</v>
      </c>
      <c r="C8394" s="85">
        <v>10352</v>
      </c>
      <c r="D8394" s="85">
        <v>8390</v>
      </c>
      <c r="E8394" s="86" t="s">
        <v>15637</v>
      </c>
      <c r="F8394" s="85" t="s">
        <v>55</v>
      </c>
      <c r="G8394" s="86" t="s">
        <v>8773</v>
      </c>
      <c r="H8394" s="85" t="s">
        <v>1</v>
      </c>
      <c r="I8394" s="85">
        <v>1</v>
      </c>
      <c r="J8394" s="88">
        <v>0.29688700673519292</v>
      </c>
      <c r="K8394" s="146">
        <v>0.58342299843126499</v>
      </c>
      <c r="L8394" s="147">
        <v>3.9238149289647166E-9</v>
      </c>
      <c r="M8394" s="147">
        <v>2.5716582184670121E-2</v>
      </c>
      <c r="N8394" s="87">
        <v>3.6373896918017401</v>
      </c>
      <c r="O8394" s="88">
        <v>0.22745783659905411</v>
      </c>
      <c r="P8394" s="89">
        <v>62.533260351982086</v>
      </c>
    </row>
    <row r="8395" spans="1:16">
      <c r="A8395" s="75" t="s">
        <v>8775</v>
      </c>
      <c r="B8395" s="85">
        <v>8391</v>
      </c>
      <c r="C8395" s="85">
        <v>5782</v>
      </c>
      <c r="D8395" s="85">
        <v>8391</v>
      </c>
      <c r="E8395" s="86" t="s">
        <v>8776</v>
      </c>
      <c r="F8395" s="85" t="s">
        <v>38</v>
      </c>
      <c r="G8395" s="86" t="s">
        <v>8777</v>
      </c>
      <c r="H8395" s="85" t="s">
        <v>1</v>
      </c>
      <c r="I8395" s="85">
        <v>1</v>
      </c>
      <c r="J8395" s="88">
        <v>1.141178836431695</v>
      </c>
      <c r="K8395" s="146">
        <v>1.5746023401088924</v>
      </c>
      <c r="L8395" s="147">
        <v>7.9042815091884145E-9</v>
      </c>
      <c r="M8395" s="147">
        <v>7.6557704135566729E-2</v>
      </c>
      <c r="N8395" s="87">
        <v>14.68762134915635</v>
      </c>
      <c r="O8395" s="88">
        <v>0.99319529291925157</v>
      </c>
      <c r="P8395" s="89">
        <v>67.621248485977631</v>
      </c>
    </row>
    <row r="8396" spans="1:16">
      <c r="A8396" s="75" t="s">
        <v>8778</v>
      </c>
      <c r="B8396" s="85">
        <v>8392</v>
      </c>
      <c r="C8396" s="85">
        <v>5783</v>
      </c>
      <c r="D8396" s="85">
        <v>8392</v>
      </c>
      <c r="E8396" s="86" t="s">
        <v>8776</v>
      </c>
      <c r="F8396" s="85" t="s">
        <v>11</v>
      </c>
      <c r="G8396" s="86" t="s">
        <v>8777</v>
      </c>
      <c r="H8396" s="85" t="s">
        <v>1</v>
      </c>
      <c r="I8396" s="85">
        <v>1</v>
      </c>
      <c r="J8396" s="88">
        <v>0.73438179597787467</v>
      </c>
      <c r="K8396" s="146">
        <v>0.95051383032863557</v>
      </c>
      <c r="L8396" s="147">
        <v>6.3370173728501114E-9</v>
      </c>
      <c r="M8396" s="147">
        <v>6.6597130168553634E-2</v>
      </c>
      <c r="N8396" s="87">
        <v>13.57025991847917</v>
      </c>
      <c r="O8396" s="88">
        <v>0.64818977762467445</v>
      </c>
      <c r="P8396" s="89">
        <v>47.765465180369048</v>
      </c>
    </row>
    <row r="8397" spans="1:16">
      <c r="A8397" s="75" t="s">
        <v>15638</v>
      </c>
      <c r="B8397" s="85">
        <v>8393</v>
      </c>
      <c r="C8397" s="85">
        <v>10353</v>
      </c>
      <c r="D8397" s="85">
        <v>8393</v>
      </c>
      <c r="E8397" s="86" t="s">
        <v>15639</v>
      </c>
      <c r="F8397" s="85" t="s">
        <v>55</v>
      </c>
      <c r="G8397" s="86" t="s">
        <v>8777</v>
      </c>
      <c r="H8397" s="85" t="s">
        <v>1</v>
      </c>
      <c r="I8397" s="85">
        <v>1</v>
      </c>
      <c r="J8397" s="88">
        <v>1.031158727763503</v>
      </c>
      <c r="K8397" s="146">
        <v>1.4058147658728661</v>
      </c>
      <c r="L8397" s="147">
        <v>7.480407799587815E-9</v>
      </c>
      <c r="M8397" s="147">
        <v>7.3863821630851867E-2</v>
      </c>
      <c r="N8397" s="87">
        <v>14.38542587131411</v>
      </c>
      <c r="O8397" s="88">
        <v>0.89988698310094561</v>
      </c>
      <c r="P8397" s="89">
        <v>62.555463505283129</v>
      </c>
    </row>
    <row r="8398" spans="1:16">
      <c r="A8398" s="75" t="s">
        <v>8779</v>
      </c>
      <c r="B8398" s="85">
        <v>8394</v>
      </c>
      <c r="C8398" s="85">
        <v>5784</v>
      </c>
      <c r="D8398" s="85">
        <v>8394</v>
      </c>
      <c r="E8398" s="86" t="s">
        <v>8780</v>
      </c>
      <c r="F8398" s="85" t="s">
        <v>38</v>
      </c>
      <c r="G8398" s="86" t="s">
        <v>8781</v>
      </c>
      <c r="H8398" s="85" t="s">
        <v>1</v>
      </c>
      <c r="I8398" s="85">
        <v>1</v>
      </c>
      <c r="J8398" s="88">
        <v>3.787160269151621E-2</v>
      </c>
      <c r="K8398" s="146">
        <v>5.69460805003262E-2</v>
      </c>
      <c r="L8398" s="147">
        <v>1.8146979889271789E-10</v>
      </c>
      <c r="M8398" s="147">
        <v>4.8372141525643751E-2</v>
      </c>
      <c r="N8398" s="87">
        <v>0.44646917608375952</v>
      </c>
      <c r="O8398" s="88">
        <v>3.369005244506236E-2</v>
      </c>
      <c r="P8398" s="89">
        <v>75.458854160050606</v>
      </c>
    </row>
    <row r="8399" spans="1:16">
      <c r="A8399" s="75" t="s">
        <v>8782</v>
      </c>
      <c r="B8399" s="85">
        <v>8395</v>
      </c>
      <c r="C8399" s="85">
        <v>5785</v>
      </c>
      <c r="D8399" s="85">
        <v>8395</v>
      </c>
      <c r="E8399" s="86" t="s">
        <v>8780</v>
      </c>
      <c r="F8399" s="85" t="s">
        <v>11</v>
      </c>
      <c r="G8399" s="86" t="s">
        <v>8781</v>
      </c>
      <c r="H8399" s="85" t="s">
        <v>1</v>
      </c>
      <c r="I8399" s="85">
        <v>1</v>
      </c>
      <c r="J8399" s="88">
        <v>2.0796556976122049E-2</v>
      </c>
      <c r="K8399" s="146">
        <v>3.202346931992564E-2</v>
      </c>
      <c r="L8399" s="147">
        <v>1.108439467329286E-10</v>
      </c>
      <c r="M8399" s="147">
        <v>4.7950819584373118E-2</v>
      </c>
      <c r="N8399" s="87">
        <v>0.38032152061369512</v>
      </c>
      <c r="O8399" s="88">
        <v>1.895548836596464E-2</v>
      </c>
      <c r="P8399" s="89">
        <v>49.840693567320749</v>
      </c>
    </row>
    <row r="8400" spans="1:16">
      <c r="A8400" s="75" t="s">
        <v>15640</v>
      </c>
      <c r="B8400" s="85">
        <v>8396</v>
      </c>
      <c r="C8400" s="85">
        <v>10354</v>
      </c>
      <c r="D8400" s="85">
        <v>8396</v>
      </c>
      <c r="E8400" s="86" t="s">
        <v>15641</v>
      </c>
      <c r="F8400" s="85" t="s">
        <v>55</v>
      </c>
      <c r="G8400" s="86" t="s">
        <v>8781</v>
      </c>
      <c r="H8400" s="85" t="s">
        <v>1</v>
      </c>
      <c r="I8400" s="85">
        <v>1</v>
      </c>
      <c r="J8400" s="88">
        <v>7.1798875838790494E-2</v>
      </c>
      <c r="K8400" s="146">
        <v>0.10181593926099003</v>
      </c>
      <c r="L8400" s="147">
        <v>3.6903186189449892E-10</v>
      </c>
      <c r="M8400" s="147">
        <v>5.3405625570863348E-2</v>
      </c>
      <c r="N8400" s="87">
        <v>1.0013413132418409</v>
      </c>
      <c r="O8400" s="88">
        <v>6.4711079236160762E-2</v>
      </c>
      <c r="P8400" s="89">
        <v>64.624397675812205</v>
      </c>
    </row>
    <row r="8401" spans="1:16">
      <c r="A8401" s="75" t="s">
        <v>8783</v>
      </c>
      <c r="B8401" s="85">
        <v>8397</v>
      </c>
      <c r="C8401" s="85">
        <v>5786</v>
      </c>
      <c r="D8401" s="85">
        <v>8397</v>
      </c>
      <c r="E8401" s="86" t="s">
        <v>8784</v>
      </c>
      <c r="F8401" s="85" t="s">
        <v>283</v>
      </c>
      <c r="G8401" s="86" t="s">
        <v>8785</v>
      </c>
      <c r="H8401" s="85" t="s">
        <v>1</v>
      </c>
      <c r="I8401" s="85">
        <v>1</v>
      </c>
      <c r="J8401" s="88">
        <v>1.9638155915634929</v>
      </c>
      <c r="K8401" s="146">
        <v>3.7272395608501392</v>
      </c>
      <c r="L8401" s="147">
        <v>1.058090628405483E-8</v>
      </c>
      <c r="M8401" s="147">
        <v>0.16154506101499971</v>
      </c>
      <c r="N8401" s="87">
        <v>50.239949371802652</v>
      </c>
      <c r="O8401" s="88">
        <v>1.3141091636649209</v>
      </c>
      <c r="P8401" s="89">
        <v>26.156657801141602</v>
      </c>
    </row>
    <row r="8402" spans="1:16">
      <c r="A8402" s="75" t="s">
        <v>8786</v>
      </c>
      <c r="B8402" s="85">
        <v>8398</v>
      </c>
      <c r="C8402" s="85">
        <v>5787</v>
      </c>
      <c r="D8402" s="85">
        <v>8398</v>
      </c>
      <c r="E8402" s="86" t="s">
        <v>8784</v>
      </c>
      <c r="F8402" s="85" t="s">
        <v>38</v>
      </c>
      <c r="G8402" s="86" t="s">
        <v>8785</v>
      </c>
      <c r="H8402" s="85" t="s">
        <v>1</v>
      </c>
      <c r="I8402" s="85">
        <v>1</v>
      </c>
      <c r="J8402" s="88">
        <v>1.5951529423415991</v>
      </c>
      <c r="K8402" s="146">
        <v>3.5385440298107302</v>
      </c>
      <c r="L8402" s="147">
        <v>9.0958306675351874E-9</v>
      </c>
      <c r="M8402" s="147">
        <v>0.17694072041720149</v>
      </c>
      <c r="N8402" s="87">
        <v>50.336246649462787</v>
      </c>
      <c r="O8402" s="88">
        <v>1.056285497988199</v>
      </c>
      <c r="P8402" s="89">
        <v>20.984589998218954</v>
      </c>
    </row>
    <row r="8403" spans="1:16">
      <c r="A8403" s="75" t="s">
        <v>15642</v>
      </c>
      <c r="B8403" s="85">
        <v>8399</v>
      </c>
      <c r="C8403" s="85">
        <v>10355</v>
      </c>
      <c r="D8403" s="85">
        <v>8399</v>
      </c>
      <c r="E8403" s="86" t="s">
        <v>15643</v>
      </c>
      <c r="F8403" s="85" t="s">
        <v>55</v>
      </c>
      <c r="G8403" s="86" t="s">
        <v>8785</v>
      </c>
      <c r="H8403" s="85" t="s">
        <v>1</v>
      </c>
      <c r="I8403" s="85">
        <v>1</v>
      </c>
      <c r="J8403" s="88">
        <v>1.6677746726718501</v>
      </c>
      <c r="K8403" s="146">
        <v>3.6241274575115145</v>
      </c>
      <c r="L8403" s="147">
        <v>9.4763802445043539E-9</v>
      </c>
      <c r="M8403" s="147">
        <v>0.18315827461932069</v>
      </c>
      <c r="N8403" s="87">
        <v>51.115561243324123</v>
      </c>
      <c r="O8403" s="88">
        <v>1.118425902811522</v>
      </c>
      <c r="P8403" s="89">
        <v>21.880340851340893</v>
      </c>
    </row>
    <row r="8404" spans="1:16">
      <c r="A8404" s="75" t="s">
        <v>1557</v>
      </c>
      <c r="B8404" s="85">
        <v>8400</v>
      </c>
      <c r="C8404" s="85">
        <v>765</v>
      </c>
      <c r="D8404" s="85">
        <v>8400</v>
      </c>
      <c r="E8404" s="86" t="s">
        <v>1555</v>
      </c>
      <c r="F8404" s="85" t="s">
        <v>32</v>
      </c>
      <c r="G8404" s="86" t="s">
        <v>1558</v>
      </c>
      <c r="H8404" s="85" t="s">
        <v>1</v>
      </c>
      <c r="I8404" s="85">
        <v>1</v>
      </c>
      <c r="J8404" s="88">
        <v>0.55243668989976391</v>
      </c>
      <c r="K8404" s="146">
        <v>1.0829078960647835</v>
      </c>
      <c r="L8404" s="147">
        <v>1.5320349837520631E-8</v>
      </c>
      <c r="M8404" s="147">
        <v>4.524785100523477E-2</v>
      </c>
      <c r="N8404" s="87">
        <v>7.4160527624591994</v>
      </c>
      <c r="O8404" s="88">
        <v>0.33897404794650748</v>
      </c>
      <c r="P8404" s="89">
        <v>45.708149443384222</v>
      </c>
    </row>
    <row r="8405" spans="1:16">
      <c r="A8405" s="75" t="s">
        <v>7643</v>
      </c>
      <c r="B8405" s="85">
        <v>8401</v>
      </c>
      <c r="C8405" s="85">
        <v>5156</v>
      </c>
      <c r="D8405" s="85">
        <v>8401</v>
      </c>
      <c r="E8405" s="86" t="s">
        <v>7641</v>
      </c>
      <c r="F8405" s="85" t="s">
        <v>32</v>
      </c>
      <c r="G8405" s="86" t="s">
        <v>1558</v>
      </c>
      <c r="H8405" s="85" t="s">
        <v>1</v>
      </c>
      <c r="I8405" s="85">
        <v>1</v>
      </c>
      <c r="J8405" s="88">
        <v>0.85367183341342379</v>
      </c>
      <c r="K8405" s="146">
        <v>1.6314062239797651</v>
      </c>
      <c r="L8405" s="147">
        <v>2.1088162688988188E-8</v>
      </c>
      <c r="M8405" s="147">
        <v>8.2953727269860542E-2</v>
      </c>
      <c r="N8405" s="87">
        <v>11.28063748933331</v>
      </c>
      <c r="O8405" s="88">
        <v>0.59273327285633493</v>
      </c>
      <c r="P8405" s="89">
        <v>52.544306420342714</v>
      </c>
    </row>
    <row r="8406" spans="1:16">
      <c r="A8406" s="75" t="s">
        <v>15644</v>
      </c>
      <c r="B8406" s="85">
        <v>8402</v>
      </c>
      <c r="C8406" s="85">
        <v>10356</v>
      </c>
      <c r="D8406" s="85">
        <v>8402</v>
      </c>
      <c r="E8406" s="86" t="s">
        <v>15645</v>
      </c>
      <c r="F8406" s="85" t="s">
        <v>55</v>
      </c>
      <c r="G8406" s="86" t="s">
        <v>1558</v>
      </c>
      <c r="H8406" s="85" t="s">
        <v>1</v>
      </c>
      <c r="I8406" s="85">
        <v>1</v>
      </c>
      <c r="J8406" s="88">
        <v>0.8560394130671245</v>
      </c>
      <c r="K8406" s="146">
        <v>1.6335606630491901</v>
      </c>
      <c r="L8406" s="147">
        <v>2.109093719072355E-8</v>
      </c>
      <c r="M8406" s="147">
        <v>8.3296537487326225E-2</v>
      </c>
      <c r="N8406" s="87">
        <v>11.318376106506021</v>
      </c>
      <c r="O8406" s="88">
        <v>0.59491822990909771</v>
      </c>
      <c r="P8406" s="89">
        <v>52.562154173965581</v>
      </c>
    </row>
    <row r="8407" spans="1:16">
      <c r="A8407" s="75" t="s">
        <v>8812</v>
      </c>
      <c r="B8407" s="85">
        <v>8403</v>
      </c>
      <c r="C8407" s="85">
        <v>5800</v>
      </c>
      <c r="D8407" s="85">
        <v>8403</v>
      </c>
      <c r="E8407" s="86" t="s">
        <v>8813</v>
      </c>
      <c r="F8407" s="85" t="s">
        <v>32</v>
      </c>
      <c r="G8407" s="86" t="s">
        <v>8814</v>
      </c>
      <c r="H8407" s="85" t="s">
        <v>1</v>
      </c>
      <c r="I8407" s="85">
        <v>1</v>
      </c>
      <c r="J8407" s="88">
        <v>1.228302984448582</v>
      </c>
      <c r="K8407" s="146">
        <v>4.3836931999127895</v>
      </c>
      <c r="L8407" s="147">
        <v>4.697894260459003E-8</v>
      </c>
      <c r="M8407" s="147">
        <v>6.36754642624527E-2</v>
      </c>
      <c r="N8407" s="87">
        <v>8.201173096108219</v>
      </c>
      <c r="O8407" s="88">
        <v>0.4857151528350791</v>
      </c>
      <c r="P8407" s="89">
        <v>59.225082453822388</v>
      </c>
    </row>
    <row r="8408" spans="1:16">
      <c r="A8408" s="75" t="s">
        <v>8815</v>
      </c>
      <c r="B8408" s="85">
        <v>8404</v>
      </c>
      <c r="C8408" s="85">
        <v>5801</v>
      </c>
      <c r="D8408" s="85">
        <v>8404</v>
      </c>
      <c r="E8408" s="86" t="s">
        <v>8813</v>
      </c>
      <c r="F8408" s="85" t="s">
        <v>38</v>
      </c>
      <c r="G8408" s="86" t="s">
        <v>8814</v>
      </c>
      <c r="H8408" s="85" t="s">
        <v>1</v>
      </c>
      <c r="I8408" s="85">
        <v>1</v>
      </c>
      <c r="J8408" s="88">
        <v>1.638876805597717</v>
      </c>
      <c r="K8408" s="146">
        <v>4.9636514356696537</v>
      </c>
      <c r="L8408" s="147">
        <v>4.8938939018560599E-8</v>
      </c>
      <c r="M8408" s="147">
        <v>8.1174309131829589E-2</v>
      </c>
      <c r="N8408" s="87">
        <v>12.327294664329949</v>
      </c>
      <c r="O8408" s="88">
        <v>0.8788796178516598</v>
      </c>
      <c r="P8408" s="89">
        <v>71.295417346903449</v>
      </c>
    </row>
    <row r="8409" spans="1:16">
      <c r="A8409" s="75" t="s">
        <v>15650</v>
      </c>
      <c r="B8409" s="85">
        <v>8405</v>
      </c>
      <c r="C8409" s="85">
        <v>10359</v>
      </c>
      <c r="D8409" s="85">
        <v>8405</v>
      </c>
      <c r="E8409" s="86" t="s">
        <v>15651</v>
      </c>
      <c r="F8409" s="85" t="s">
        <v>55</v>
      </c>
      <c r="G8409" s="86" t="s">
        <v>8814</v>
      </c>
      <c r="H8409" s="85" t="s">
        <v>1</v>
      </c>
      <c r="I8409" s="85">
        <v>1</v>
      </c>
      <c r="J8409" s="88">
        <v>1.632914908639306</v>
      </c>
      <c r="K8409" s="146">
        <v>4.9552299263973794</v>
      </c>
      <c r="L8409" s="147">
        <v>4.891047812783402E-8</v>
      </c>
      <c r="M8409" s="147">
        <v>8.0920210344648261E-2</v>
      </c>
      <c r="N8409" s="87">
        <v>12.26737971028159</v>
      </c>
      <c r="O8409" s="88">
        <v>0.87317052022440134</v>
      </c>
      <c r="P8409" s="89">
        <v>71.178241877731708</v>
      </c>
    </row>
    <row r="8410" spans="1:16">
      <c r="A8410" s="75" t="s">
        <v>8806</v>
      </c>
      <c r="B8410" s="85">
        <v>8406</v>
      </c>
      <c r="C8410" s="85">
        <v>5798</v>
      </c>
      <c r="D8410" s="85">
        <v>8406</v>
      </c>
      <c r="E8410" s="86" t="s">
        <v>8807</v>
      </c>
      <c r="F8410" s="85" t="s">
        <v>32</v>
      </c>
      <c r="G8410" s="86" t="s">
        <v>8808</v>
      </c>
      <c r="H8410" s="85" t="s">
        <v>1</v>
      </c>
      <c r="I8410" s="85">
        <v>1</v>
      </c>
      <c r="J8410" s="88">
        <v>1.696090000170789</v>
      </c>
      <c r="K8410" s="146">
        <v>2.0322061820342148</v>
      </c>
      <c r="L8410" s="147">
        <v>5.5151059955834757E-8</v>
      </c>
      <c r="M8410" s="147">
        <v>0.13507614358150549</v>
      </c>
      <c r="N8410" s="87">
        <v>18.048442194910781</v>
      </c>
      <c r="O8410" s="88">
        <v>1.0156511717537711</v>
      </c>
      <c r="P8410" s="89">
        <v>56.273619672292817</v>
      </c>
    </row>
    <row r="8411" spans="1:16">
      <c r="A8411" s="75" t="s">
        <v>15646</v>
      </c>
      <c r="B8411" s="85">
        <v>8407</v>
      </c>
      <c r="C8411" s="85">
        <v>10357</v>
      </c>
      <c r="D8411" s="85">
        <v>8407</v>
      </c>
      <c r="E8411" s="86" t="s">
        <v>15647</v>
      </c>
      <c r="F8411" s="85" t="s">
        <v>55</v>
      </c>
      <c r="G8411" s="86" t="s">
        <v>8808</v>
      </c>
      <c r="H8411" s="85" t="s">
        <v>1</v>
      </c>
      <c r="I8411" s="85">
        <v>1</v>
      </c>
      <c r="J8411" s="88">
        <v>1.723731265774334</v>
      </c>
      <c r="K8411" s="146">
        <v>2.0637832229695934</v>
      </c>
      <c r="L8411" s="147">
        <v>5.5287881867421451E-8</v>
      </c>
      <c r="M8411" s="147">
        <v>0.13886951723538021</v>
      </c>
      <c r="N8411" s="87">
        <v>18.465785235907241</v>
      </c>
      <c r="O8411" s="88">
        <v>1.040709581858932</v>
      </c>
      <c r="P8411" s="89">
        <v>56.358804597989305</v>
      </c>
    </row>
    <row r="8412" spans="1:16">
      <c r="A8412" s="75" t="s">
        <v>8809</v>
      </c>
      <c r="B8412" s="85">
        <v>8408</v>
      </c>
      <c r="C8412" s="85">
        <v>5799</v>
      </c>
      <c r="D8412" s="85">
        <v>8408</v>
      </c>
      <c r="E8412" s="86" t="s">
        <v>8810</v>
      </c>
      <c r="F8412" s="85" t="s">
        <v>32</v>
      </c>
      <c r="G8412" s="86" t="s">
        <v>8811</v>
      </c>
      <c r="H8412" s="85" t="s">
        <v>1</v>
      </c>
      <c r="I8412" s="85">
        <v>1</v>
      </c>
      <c r="J8412" s="88">
        <v>1.732303084718575</v>
      </c>
      <c r="K8412" s="146">
        <v>2.0983468674096333</v>
      </c>
      <c r="L8412" s="147">
        <v>5.53751293182922E-8</v>
      </c>
      <c r="M8412" s="147">
        <v>0.13953471415676491</v>
      </c>
      <c r="N8412" s="87">
        <v>18.733053395590069</v>
      </c>
      <c r="O8412" s="88">
        <v>1.04802026075749</v>
      </c>
      <c r="P8412" s="89">
        <v>55.944978035679092</v>
      </c>
    </row>
    <row r="8413" spans="1:16">
      <c r="A8413" s="75" t="s">
        <v>15648</v>
      </c>
      <c r="B8413" s="85">
        <v>8409</v>
      </c>
      <c r="C8413" s="85">
        <v>10358</v>
      </c>
      <c r="D8413" s="85">
        <v>8409</v>
      </c>
      <c r="E8413" s="86" t="s">
        <v>15649</v>
      </c>
      <c r="F8413" s="85" t="s">
        <v>32</v>
      </c>
      <c r="G8413" s="86" t="s">
        <v>8811</v>
      </c>
      <c r="H8413" s="85" t="s">
        <v>1</v>
      </c>
      <c r="I8413" s="85">
        <v>1</v>
      </c>
      <c r="J8413" s="88">
        <v>1.732303084718575</v>
      </c>
      <c r="K8413" s="146">
        <v>2.0983468674096333</v>
      </c>
      <c r="L8413" s="147">
        <v>5.5375129318292207E-8</v>
      </c>
      <c r="M8413" s="147">
        <v>0.13953471415676491</v>
      </c>
      <c r="N8413" s="87">
        <v>18.733053395590069</v>
      </c>
      <c r="O8413" s="88">
        <v>1.04802026075749</v>
      </c>
      <c r="P8413" s="89">
        <v>55.944978035679092</v>
      </c>
    </row>
    <row r="8414" spans="1:16">
      <c r="A8414" s="75" t="s">
        <v>8819</v>
      </c>
      <c r="B8414" s="85">
        <v>8410</v>
      </c>
      <c r="C8414" s="85">
        <v>5803</v>
      </c>
      <c r="D8414" s="85">
        <v>8410</v>
      </c>
      <c r="E8414" s="86" t="s">
        <v>8820</v>
      </c>
      <c r="F8414" s="85" t="s">
        <v>32</v>
      </c>
      <c r="G8414" s="86" t="s">
        <v>8821</v>
      </c>
      <c r="H8414" s="85" t="s">
        <v>1</v>
      </c>
      <c r="I8414" s="85">
        <v>1</v>
      </c>
      <c r="J8414" s="88">
        <v>0.12841620333259701</v>
      </c>
      <c r="K8414" s="146">
        <v>0.33757277194729068</v>
      </c>
      <c r="L8414" s="147">
        <v>1.0660583528240619E-8</v>
      </c>
      <c r="M8414" s="147">
        <v>1.1737616062001389E-2</v>
      </c>
      <c r="N8414" s="87">
        <v>1.3920018971546371</v>
      </c>
      <c r="O8414" s="88">
        <v>7.2692504362562832E-2</v>
      </c>
      <c r="P8414" s="89">
        <v>52.221555524566533</v>
      </c>
    </row>
    <row r="8415" spans="1:16">
      <c r="A8415" s="75" t="s">
        <v>15654</v>
      </c>
      <c r="B8415" s="85">
        <v>8411</v>
      </c>
      <c r="C8415" s="85">
        <v>10361</v>
      </c>
      <c r="D8415" s="85">
        <v>8411</v>
      </c>
      <c r="E8415" s="86" t="s">
        <v>15655</v>
      </c>
      <c r="F8415" s="85" t="s">
        <v>55</v>
      </c>
      <c r="G8415" s="86" t="s">
        <v>8821</v>
      </c>
      <c r="H8415" s="85" t="s">
        <v>1</v>
      </c>
      <c r="I8415" s="85">
        <v>1</v>
      </c>
      <c r="J8415" s="88">
        <v>0.138293957408299</v>
      </c>
      <c r="K8415" s="146">
        <v>0.34915940958785396</v>
      </c>
      <c r="L8415" s="147">
        <v>1.071003960102851E-8</v>
      </c>
      <c r="M8415" s="147">
        <v>1.306962831244861E-2</v>
      </c>
      <c r="N8415" s="87">
        <v>1.5397913368228979</v>
      </c>
      <c r="O8415" s="88">
        <v>8.1648795197703378E-2</v>
      </c>
      <c r="P8415" s="89">
        <v>53.025882952538247</v>
      </c>
    </row>
    <row r="8416" spans="1:16">
      <c r="A8416" s="75" t="s">
        <v>8816</v>
      </c>
      <c r="B8416" s="85">
        <v>8412</v>
      </c>
      <c r="C8416" s="85">
        <v>5802</v>
      </c>
      <c r="D8416" s="85">
        <v>8412</v>
      </c>
      <c r="E8416" s="86" t="s">
        <v>8817</v>
      </c>
      <c r="F8416" s="85" t="s">
        <v>32</v>
      </c>
      <c r="G8416" s="86" t="s">
        <v>8818</v>
      </c>
      <c r="H8416" s="85" t="s">
        <v>1</v>
      </c>
      <c r="I8416" s="85">
        <v>1</v>
      </c>
      <c r="J8416" s="88">
        <v>0.1719935397692704</v>
      </c>
      <c r="K8416" s="146">
        <v>0.52467031803063269</v>
      </c>
      <c r="L8416" s="147">
        <v>6.0363613137514422E-9</v>
      </c>
      <c r="M8416" s="147">
        <v>1.2960366138785441E-2</v>
      </c>
      <c r="N8416" s="87">
        <v>1.5606858709733391</v>
      </c>
      <c r="O8416" s="88">
        <v>8.1833476853250514E-2</v>
      </c>
      <c r="P8416" s="89">
        <v>52.434303645110951</v>
      </c>
    </row>
    <row r="8417" spans="1:16">
      <c r="A8417" s="75" t="s">
        <v>15652</v>
      </c>
      <c r="B8417" s="85">
        <v>8413</v>
      </c>
      <c r="C8417" s="85">
        <v>10360</v>
      </c>
      <c r="D8417" s="85">
        <v>8413</v>
      </c>
      <c r="E8417" s="86" t="s">
        <v>15653</v>
      </c>
      <c r="F8417" s="85" t="s">
        <v>32</v>
      </c>
      <c r="G8417" s="86" t="s">
        <v>8818</v>
      </c>
      <c r="H8417" s="85" t="s">
        <v>1</v>
      </c>
      <c r="I8417" s="85">
        <v>1</v>
      </c>
      <c r="J8417" s="88">
        <v>0.18080385333175991</v>
      </c>
      <c r="K8417" s="146">
        <v>0.53427681133290739</v>
      </c>
      <c r="L8417" s="147">
        <v>6.0790743217074112E-9</v>
      </c>
      <c r="M8417" s="147">
        <v>1.4220964368595299E-2</v>
      </c>
      <c r="N8417" s="87">
        <v>1.6975175271015981</v>
      </c>
      <c r="O8417" s="88">
        <v>8.9726984394135803E-2</v>
      </c>
      <c r="P8417" s="89">
        <v>52.857766097613649</v>
      </c>
    </row>
    <row r="8418" spans="1:16">
      <c r="A8418" s="75" t="s">
        <v>8792</v>
      </c>
      <c r="B8418" s="85">
        <v>8414</v>
      </c>
      <c r="C8418" s="85">
        <v>5790</v>
      </c>
      <c r="D8418" s="85">
        <v>8414</v>
      </c>
      <c r="E8418" s="86" t="s">
        <v>8793</v>
      </c>
      <c r="F8418" s="85" t="s">
        <v>32</v>
      </c>
      <c r="G8418" s="86" t="s">
        <v>8794</v>
      </c>
      <c r="H8418" s="85" t="s">
        <v>1</v>
      </c>
      <c r="I8418" s="85">
        <v>1</v>
      </c>
      <c r="J8418" s="88">
        <v>0.14355427805074741</v>
      </c>
      <c r="K8418" s="146">
        <v>0.5303583748398758</v>
      </c>
      <c r="L8418" s="147">
        <v>6.6424151251365001E-9</v>
      </c>
      <c r="M8418" s="147">
        <v>8.0271851194042114E-3</v>
      </c>
      <c r="N8418" s="87">
        <v>0.92527919348724752</v>
      </c>
      <c r="O8418" s="88">
        <v>6.2962483879020856E-2</v>
      </c>
      <c r="P8418" s="89">
        <v>68.047011455779185</v>
      </c>
    </row>
    <row r="8419" spans="1:16">
      <c r="A8419" s="75" t="s">
        <v>8795</v>
      </c>
      <c r="B8419" s="85">
        <v>8415</v>
      </c>
      <c r="C8419" s="85">
        <v>5791</v>
      </c>
      <c r="D8419" s="85">
        <v>8415</v>
      </c>
      <c r="E8419" s="86" t="s">
        <v>8793</v>
      </c>
      <c r="F8419" s="85" t="s">
        <v>38</v>
      </c>
      <c r="G8419" s="86" t="s">
        <v>8794</v>
      </c>
      <c r="H8419" s="85" t="s">
        <v>1</v>
      </c>
      <c r="I8419" s="85">
        <v>1</v>
      </c>
      <c r="J8419" s="88">
        <v>0.14236774797348081</v>
      </c>
      <c r="K8419" s="146">
        <v>0.53261208499346535</v>
      </c>
      <c r="L8419" s="147">
        <v>6.6442613399405627E-9</v>
      </c>
      <c r="M8419" s="147">
        <v>8.3869556436550301E-3</v>
      </c>
      <c r="N8419" s="87">
        <v>0.95773275214732756</v>
      </c>
      <c r="O8419" s="88">
        <v>6.4610448989556576E-2</v>
      </c>
      <c r="P8419" s="89">
        <v>67.461876859378393</v>
      </c>
    </row>
    <row r="8420" spans="1:16">
      <c r="A8420" s="75" t="s">
        <v>8800</v>
      </c>
      <c r="B8420" s="85">
        <v>8416</v>
      </c>
      <c r="C8420" s="85">
        <v>5794</v>
      </c>
      <c r="D8420" s="85">
        <v>8416</v>
      </c>
      <c r="E8420" s="86" t="s">
        <v>8801</v>
      </c>
      <c r="F8420" s="85" t="s">
        <v>32</v>
      </c>
      <c r="G8420" s="86" t="s">
        <v>8794</v>
      </c>
      <c r="H8420" s="85" t="s">
        <v>1</v>
      </c>
      <c r="I8420" s="85">
        <v>1</v>
      </c>
      <c r="J8420" s="88">
        <v>5.9026672596361289E-2</v>
      </c>
      <c r="K8420" s="146">
        <v>-9.4240722859200168E-2</v>
      </c>
      <c r="L8420" s="147">
        <v>1.6598802402143922E-8</v>
      </c>
      <c r="M8420" s="147">
        <v>5.6087866346173727E-3</v>
      </c>
      <c r="N8420" s="87">
        <v>0.64568208245569902</v>
      </c>
      <c r="O8420" s="88">
        <v>4.399442841223563E-2</v>
      </c>
      <c r="P8420" s="89">
        <v>68.136362472554964</v>
      </c>
    </row>
    <row r="8421" spans="1:16">
      <c r="A8421" s="75" t="s">
        <v>8802</v>
      </c>
      <c r="B8421" s="85">
        <v>8417</v>
      </c>
      <c r="C8421" s="85">
        <v>5795</v>
      </c>
      <c r="D8421" s="85">
        <v>8417</v>
      </c>
      <c r="E8421" s="86" t="s">
        <v>8801</v>
      </c>
      <c r="F8421" s="85" t="s">
        <v>38</v>
      </c>
      <c r="G8421" s="86" t="s">
        <v>8794</v>
      </c>
      <c r="H8421" s="85" t="s">
        <v>1</v>
      </c>
      <c r="I8421" s="85">
        <v>1</v>
      </c>
      <c r="J8421" s="88">
        <v>5.8262759570471882E-2</v>
      </c>
      <c r="K8421" s="146">
        <v>-9.2579887004867953E-2</v>
      </c>
      <c r="L8421" s="147">
        <v>1.6600409260306441E-8</v>
      </c>
      <c r="M8421" s="147">
        <v>5.8654091282257497E-3</v>
      </c>
      <c r="N8421" s="87">
        <v>0.66896416642789969</v>
      </c>
      <c r="O8421" s="88">
        <v>4.5200886350165413E-2</v>
      </c>
      <c r="P8421" s="89">
        <v>67.568471703838455</v>
      </c>
    </row>
    <row r="8422" spans="1:16">
      <c r="A8422" s="75" t="s">
        <v>8803</v>
      </c>
      <c r="B8422" s="85">
        <v>8418</v>
      </c>
      <c r="C8422" s="85">
        <v>5796</v>
      </c>
      <c r="D8422" s="85">
        <v>8418</v>
      </c>
      <c r="E8422" s="86" t="s">
        <v>8804</v>
      </c>
      <c r="F8422" s="85" t="s">
        <v>32</v>
      </c>
      <c r="G8422" s="86" t="s">
        <v>8794</v>
      </c>
      <c r="H8422" s="85" t="s">
        <v>1</v>
      </c>
      <c r="I8422" s="85">
        <v>1</v>
      </c>
      <c r="J8422" s="88">
        <v>0.12964827522028941</v>
      </c>
      <c r="K8422" s="146">
        <v>0.47194813955515924</v>
      </c>
      <c r="L8422" s="147">
        <v>6.4209972764877468E-9</v>
      </c>
      <c r="M8422" s="147">
        <v>7.1122144839159199E-3</v>
      </c>
      <c r="N8422" s="87">
        <v>0.81776275319149505</v>
      </c>
      <c r="O8422" s="88">
        <v>5.5597474266035042E-2</v>
      </c>
      <c r="P8422" s="89">
        <v>67.987290994917458</v>
      </c>
    </row>
    <row r="8423" spans="1:16">
      <c r="A8423" s="75" t="s">
        <v>8805</v>
      </c>
      <c r="B8423" s="85">
        <v>8419</v>
      </c>
      <c r="C8423" s="85">
        <v>5797</v>
      </c>
      <c r="D8423" s="85">
        <v>8419</v>
      </c>
      <c r="E8423" s="86" t="s">
        <v>8804</v>
      </c>
      <c r="F8423" s="85" t="s">
        <v>38</v>
      </c>
      <c r="G8423" s="86" t="s">
        <v>8794</v>
      </c>
      <c r="H8423" s="85" t="s">
        <v>1</v>
      </c>
      <c r="I8423" s="85">
        <v>1</v>
      </c>
      <c r="J8423" s="88">
        <v>0.12869185783380541</v>
      </c>
      <c r="K8423" s="146">
        <v>0.47409323239877177</v>
      </c>
      <c r="L8423" s="147">
        <v>6.4231948330400751E-9</v>
      </c>
      <c r="M8423" s="147">
        <v>7.444492864620126E-3</v>
      </c>
      <c r="N8423" s="87">
        <v>0.84792430805320607</v>
      </c>
      <c r="O8423" s="88">
        <v>5.7151556664539013E-2</v>
      </c>
      <c r="P8423" s="89">
        <v>67.401719848975986</v>
      </c>
    </row>
    <row r="8424" spans="1:16">
      <c r="A8424" s="75" t="s">
        <v>15658</v>
      </c>
      <c r="B8424" s="85">
        <v>8420</v>
      </c>
      <c r="C8424" s="85">
        <v>10363</v>
      </c>
      <c r="D8424" s="85">
        <v>8420</v>
      </c>
      <c r="E8424" s="86" t="s">
        <v>15659</v>
      </c>
      <c r="F8424" s="85" t="s">
        <v>55</v>
      </c>
      <c r="G8424" s="86" t="s">
        <v>8794</v>
      </c>
      <c r="H8424" s="85" t="s">
        <v>1</v>
      </c>
      <c r="I8424" s="85">
        <v>1</v>
      </c>
      <c r="J8424" s="88">
        <v>0.14525380293074799</v>
      </c>
      <c r="K8424" s="146">
        <v>0.44475644867423703</v>
      </c>
      <c r="L8424" s="147">
        <v>8.0250914246516549E-9</v>
      </c>
      <c r="M8424" s="147">
        <v>1.043779021923519E-2</v>
      </c>
      <c r="N8424" s="87">
        <v>1.1760968216000469</v>
      </c>
      <c r="O8424" s="88">
        <v>7.6862910716833099E-2</v>
      </c>
      <c r="P8424" s="89">
        <v>65.354237257663229</v>
      </c>
    </row>
    <row r="8425" spans="1:16">
      <c r="A8425" s="75" t="s">
        <v>8789</v>
      </c>
      <c r="B8425" s="85">
        <v>8421</v>
      </c>
      <c r="C8425" s="85">
        <v>5789</v>
      </c>
      <c r="D8425" s="85">
        <v>8421</v>
      </c>
      <c r="E8425" s="86" t="s">
        <v>8790</v>
      </c>
      <c r="F8425" s="85" t="s">
        <v>32</v>
      </c>
      <c r="G8425" s="86" t="s">
        <v>8791</v>
      </c>
      <c r="H8425" s="85" t="s">
        <v>1</v>
      </c>
      <c r="I8425" s="85">
        <v>1</v>
      </c>
      <c r="J8425" s="88">
        <v>0.1676932908736769</v>
      </c>
      <c r="K8425" s="146">
        <v>0.55266266833234423</v>
      </c>
      <c r="L8425" s="147">
        <v>6.1494202985798808E-9</v>
      </c>
      <c r="M8425" s="147">
        <v>9.0257670000696826E-3</v>
      </c>
      <c r="N8425" s="87">
        <v>1.0658116627151739</v>
      </c>
      <c r="O8425" s="88">
        <v>6.9930783861337442E-2</v>
      </c>
      <c r="P8425" s="89">
        <v>65.612702795151947</v>
      </c>
    </row>
    <row r="8426" spans="1:16">
      <c r="A8426" s="75" t="s">
        <v>8796</v>
      </c>
      <c r="B8426" s="85">
        <v>8422</v>
      </c>
      <c r="C8426" s="85">
        <v>5792</v>
      </c>
      <c r="D8426" s="85">
        <v>8422</v>
      </c>
      <c r="E8426" s="86" t="s">
        <v>8797</v>
      </c>
      <c r="F8426" s="85" t="s">
        <v>32</v>
      </c>
      <c r="G8426" s="86" t="s">
        <v>8791</v>
      </c>
      <c r="H8426" s="85" t="s">
        <v>1</v>
      </c>
      <c r="I8426" s="85">
        <v>1</v>
      </c>
      <c r="J8426" s="88">
        <v>5.9440804355985893E-2</v>
      </c>
      <c r="K8426" s="146">
        <v>-9.3690750712940474E-2</v>
      </c>
      <c r="L8426" s="147">
        <v>1.6600930234779879E-8</v>
      </c>
      <c r="M8426" s="147">
        <v>5.6488873514599211E-3</v>
      </c>
      <c r="N8426" s="87">
        <v>0.65243080848303558</v>
      </c>
      <c r="O8426" s="88">
        <v>4.4355921640935159E-2</v>
      </c>
      <c r="P8426" s="89">
        <v>67.985633210772093</v>
      </c>
    </row>
    <row r="8427" spans="1:16">
      <c r="A8427" s="75" t="s">
        <v>8798</v>
      </c>
      <c r="B8427" s="85">
        <v>8423</v>
      </c>
      <c r="C8427" s="85">
        <v>5793</v>
      </c>
      <c r="D8427" s="85">
        <v>8423</v>
      </c>
      <c r="E8427" s="86" t="s">
        <v>8799</v>
      </c>
      <c r="F8427" s="85" t="s">
        <v>32</v>
      </c>
      <c r="G8427" s="86" t="s">
        <v>8791</v>
      </c>
      <c r="H8427" s="85" t="s">
        <v>1</v>
      </c>
      <c r="I8427" s="85">
        <v>1</v>
      </c>
      <c r="J8427" s="88">
        <v>0.14365594234094081</v>
      </c>
      <c r="K8427" s="146">
        <v>0.47375634060104876</v>
      </c>
      <c r="L8427" s="147">
        <v>5.8283573853826787E-9</v>
      </c>
      <c r="M8427" s="147">
        <v>8.0746639349008054E-3</v>
      </c>
      <c r="N8427" s="87">
        <v>0.95307090593561494</v>
      </c>
      <c r="O8427" s="88">
        <v>6.2823624267722936E-2</v>
      </c>
      <c r="P8427" s="89">
        <v>65.91705179170269</v>
      </c>
    </row>
    <row r="8428" spans="1:16">
      <c r="A8428" s="75" t="s">
        <v>15656</v>
      </c>
      <c r="B8428" s="85">
        <v>8424</v>
      </c>
      <c r="C8428" s="85">
        <v>10362</v>
      </c>
      <c r="D8428" s="85">
        <v>8424</v>
      </c>
      <c r="E8428" s="86" t="s">
        <v>15657</v>
      </c>
      <c r="F8428" s="85" t="s">
        <v>32</v>
      </c>
      <c r="G8428" s="86" t="s">
        <v>8791</v>
      </c>
      <c r="H8428" s="85" t="s">
        <v>1</v>
      </c>
      <c r="I8428" s="85">
        <v>1</v>
      </c>
      <c r="J8428" s="88">
        <v>0.15881007032805841</v>
      </c>
      <c r="K8428" s="146">
        <v>0.4620073170664048</v>
      </c>
      <c r="L8428" s="147">
        <v>7.6803556091129983E-9</v>
      </c>
      <c r="M8428" s="147">
        <v>9.7176354119762019E-3</v>
      </c>
      <c r="N8428" s="87">
        <v>1.133329943930012</v>
      </c>
      <c r="O8428" s="88">
        <v>7.3525049315871019E-2</v>
      </c>
      <c r="P8428" s="89">
        <v>64.875237533132292</v>
      </c>
    </row>
    <row r="8429" spans="1:16">
      <c r="A8429" s="75" t="s">
        <v>8829</v>
      </c>
      <c r="B8429" s="85">
        <v>8425</v>
      </c>
      <c r="C8429" s="85">
        <v>5808</v>
      </c>
      <c r="D8429" s="85">
        <v>8425</v>
      </c>
      <c r="E8429" s="86" t="s">
        <v>8830</v>
      </c>
      <c r="F8429" s="85" t="s">
        <v>232</v>
      </c>
      <c r="G8429" s="86" t="s">
        <v>8831</v>
      </c>
      <c r="H8429" s="85" t="s">
        <v>1</v>
      </c>
      <c r="I8429" s="85">
        <v>1</v>
      </c>
      <c r="J8429" s="88">
        <v>5.0099713766419514E-3</v>
      </c>
      <c r="K8429" s="146">
        <v>1.3903067699848256E-2</v>
      </c>
      <c r="L8429" s="147">
        <v>6.16093881313617E-11</v>
      </c>
      <c r="M8429" s="147">
        <v>5.1077547987914509E-4</v>
      </c>
      <c r="N8429" s="87">
        <v>6.0842258188168123E-2</v>
      </c>
      <c r="O8429" s="88">
        <v>4.1002617009339177E-3</v>
      </c>
      <c r="P8429" s="89">
        <v>67.391675178343206</v>
      </c>
    </row>
    <row r="8430" spans="1:16">
      <c r="A8430" s="75" t="s">
        <v>8832</v>
      </c>
      <c r="B8430" s="85">
        <v>8426</v>
      </c>
      <c r="C8430" s="85">
        <v>5809</v>
      </c>
      <c r="D8430" s="85">
        <v>8426</v>
      </c>
      <c r="E8430" s="86" t="s">
        <v>8830</v>
      </c>
      <c r="F8430" s="85" t="s">
        <v>509</v>
      </c>
      <c r="G8430" s="86" t="s">
        <v>8831</v>
      </c>
      <c r="H8430" s="85" t="s">
        <v>1</v>
      </c>
      <c r="I8430" s="85">
        <v>1</v>
      </c>
      <c r="J8430" s="88">
        <v>4.0918323251485332E-3</v>
      </c>
      <c r="K8430" s="146">
        <v>7.7916915466116907E-3</v>
      </c>
      <c r="L8430" s="147">
        <v>2.4333232509044971E-11</v>
      </c>
      <c r="M8430" s="147">
        <v>3.9145046425346212E-4</v>
      </c>
      <c r="N8430" s="87">
        <v>4.8329126968251208E-2</v>
      </c>
      <c r="O8430" s="88">
        <v>3.6673623141682738E-3</v>
      </c>
      <c r="P8430" s="89">
        <v>75.883065642329299</v>
      </c>
    </row>
    <row r="8431" spans="1:16">
      <c r="A8431" s="75" t="s">
        <v>8833</v>
      </c>
      <c r="B8431" s="85">
        <v>8427</v>
      </c>
      <c r="C8431" s="85">
        <v>5810</v>
      </c>
      <c r="D8431" s="85">
        <v>8427</v>
      </c>
      <c r="E8431" s="86" t="s">
        <v>8830</v>
      </c>
      <c r="F8431" s="85" t="s">
        <v>32</v>
      </c>
      <c r="G8431" s="86" t="s">
        <v>8831</v>
      </c>
      <c r="H8431" s="85" t="s">
        <v>1</v>
      </c>
      <c r="I8431" s="85">
        <v>1</v>
      </c>
      <c r="J8431" s="88">
        <v>3.5412781432760431E-3</v>
      </c>
      <c r="K8431" s="146">
        <v>6.9980020138106615E-3</v>
      </c>
      <c r="L8431" s="147">
        <v>2.184623888608913E-11</v>
      </c>
      <c r="M8431" s="147">
        <v>3.9588313358666151E-4</v>
      </c>
      <c r="N8431" s="87">
        <v>5.5572732252828203E-2</v>
      </c>
      <c r="O8431" s="88">
        <v>3.1853853248191349E-3</v>
      </c>
      <c r="P8431" s="89">
        <v>57.319213860625403</v>
      </c>
    </row>
    <row r="8432" spans="1:16">
      <c r="A8432" s="75" t="s">
        <v>8834</v>
      </c>
      <c r="B8432" s="85">
        <v>8428</v>
      </c>
      <c r="C8432" s="85">
        <v>5811</v>
      </c>
      <c r="D8432" s="85">
        <v>8428</v>
      </c>
      <c r="E8432" s="86" t="s">
        <v>8830</v>
      </c>
      <c r="F8432" s="85" t="s">
        <v>38</v>
      </c>
      <c r="G8432" s="86" t="s">
        <v>8831</v>
      </c>
      <c r="H8432" s="85" t="s">
        <v>1</v>
      </c>
      <c r="I8432" s="85">
        <v>1</v>
      </c>
      <c r="J8432" s="88">
        <v>1.0164906845119479E-2</v>
      </c>
      <c r="K8432" s="146">
        <v>1.5619679736699458E-2</v>
      </c>
      <c r="L8432" s="147">
        <v>4.960132382167021E-11</v>
      </c>
      <c r="M8432" s="147">
        <v>6.9898412779959419E-4</v>
      </c>
      <c r="N8432" s="87">
        <v>0.13444570130149019</v>
      </c>
      <c r="O8432" s="88">
        <v>9.0116439061711205E-3</v>
      </c>
      <c r="P8432" s="89">
        <v>67.028129712848127</v>
      </c>
    </row>
    <row r="8433" spans="1:16">
      <c r="A8433" s="75" t="s">
        <v>8835</v>
      </c>
      <c r="B8433" s="85">
        <v>8429</v>
      </c>
      <c r="C8433" s="85">
        <v>5812</v>
      </c>
      <c r="D8433" s="85">
        <v>8429</v>
      </c>
      <c r="E8433" s="86" t="s">
        <v>8830</v>
      </c>
      <c r="F8433" s="85" t="s">
        <v>238</v>
      </c>
      <c r="G8433" s="86" t="s">
        <v>8831</v>
      </c>
      <c r="H8433" s="85" t="s">
        <v>1</v>
      </c>
      <c r="I8433" s="85">
        <v>1</v>
      </c>
      <c r="J8433" s="88">
        <v>7.5035485356454512E-3</v>
      </c>
      <c r="K8433" s="146">
        <v>1.2374668626292943E-2</v>
      </c>
      <c r="L8433" s="147">
        <v>4.2766070936532918E-11</v>
      </c>
      <c r="M8433" s="147">
        <v>5.5694055757707611E-4</v>
      </c>
      <c r="N8433" s="87">
        <v>9.5235555334430677E-2</v>
      </c>
      <c r="O8433" s="88">
        <v>6.9435673694942246E-3</v>
      </c>
      <c r="P8433" s="89">
        <v>72.909401799685881</v>
      </c>
    </row>
    <row r="8434" spans="1:16">
      <c r="A8434" s="75" t="s">
        <v>15660</v>
      </c>
      <c r="B8434" s="85">
        <v>8430</v>
      </c>
      <c r="C8434" s="85">
        <v>10364</v>
      </c>
      <c r="D8434" s="85">
        <v>8430</v>
      </c>
      <c r="E8434" s="86" t="s">
        <v>15661</v>
      </c>
      <c r="F8434" s="85" t="s">
        <v>232</v>
      </c>
      <c r="G8434" s="86" t="s">
        <v>8831</v>
      </c>
      <c r="H8434" s="85" t="s">
        <v>1</v>
      </c>
      <c r="I8434" s="85">
        <v>1</v>
      </c>
      <c r="J8434" s="88">
        <v>7.9267747245082235E-3</v>
      </c>
      <c r="K8434" s="146">
        <v>1.7431087158887606E-2</v>
      </c>
      <c r="L8434" s="147">
        <v>7.7711319580455023E-11</v>
      </c>
      <c r="M8434" s="147">
        <v>9.0994608002579254E-4</v>
      </c>
      <c r="N8434" s="87">
        <v>0.1045705263175848</v>
      </c>
      <c r="O8434" s="88">
        <v>6.7650562309409714E-3</v>
      </c>
      <c r="P8434" s="89">
        <v>64.693718862954086</v>
      </c>
    </row>
    <row r="8435" spans="1:16">
      <c r="A8435" s="75" t="s">
        <v>15662</v>
      </c>
      <c r="B8435" s="85">
        <v>8431</v>
      </c>
      <c r="C8435" s="85">
        <v>10365</v>
      </c>
      <c r="D8435" s="85">
        <v>8431</v>
      </c>
      <c r="E8435" s="86" t="s">
        <v>15661</v>
      </c>
      <c r="F8435" s="85" t="s">
        <v>509</v>
      </c>
      <c r="G8435" s="86" t="s">
        <v>8831</v>
      </c>
      <c r="H8435" s="85" t="s">
        <v>1</v>
      </c>
      <c r="I8435" s="85">
        <v>1</v>
      </c>
      <c r="J8435" s="88">
        <v>1.175499807565657E-2</v>
      </c>
      <c r="K8435" s="146">
        <v>1.6834589300038998E-2</v>
      </c>
      <c r="L8435" s="147">
        <v>6.1138634257430544E-11</v>
      </c>
      <c r="M8435" s="147">
        <v>1.430885045252432E-3</v>
      </c>
      <c r="N8435" s="87">
        <v>0.16324753624843821</v>
      </c>
      <c r="O8435" s="88">
        <v>1.0616373034432559E-2</v>
      </c>
      <c r="P8435" s="89">
        <v>65.032362989393206</v>
      </c>
    </row>
    <row r="8436" spans="1:16">
      <c r="A8436" s="75" t="s">
        <v>15663</v>
      </c>
      <c r="B8436" s="85">
        <v>8432</v>
      </c>
      <c r="C8436" s="85">
        <v>10366</v>
      </c>
      <c r="D8436" s="85">
        <v>8432</v>
      </c>
      <c r="E8436" s="86" t="s">
        <v>15661</v>
      </c>
      <c r="F8436" s="85" t="s">
        <v>32</v>
      </c>
      <c r="G8436" s="86" t="s">
        <v>8831</v>
      </c>
      <c r="H8436" s="85" t="s">
        <v>1</v>
      </c>
      <c r="I8436" s="85">
        <v>1</v>
      </c>
      <c r="J8436" s="88">
        <v>6.6120575910935866E-3</v>
      </c>
      <c r="K8436" s="146">
        <v>1.0356255185032458E-2</v>
      </c>
      <c r="L8436" s="147">
        <v>3.6747288391600609E-11</v>
      </c>
      <c r="M8436" s="147">
        <v>8.3479998520712335E-4</v>
      </c>
      <c r="N8436" s="87">
        <v>0.1033170032441447</v>
      </c>
      <c r="O8436" s="88">
        <v>5.9363693829210303E-3</v>
      </c>
      <c r="P8436" s="89">
        <v>57.457816201782478</v>
      </c>
    </row>
    <row r="8437" spans="1:16">
      <c r="A8437" s="75" t="s">
        <v>15664</v>
      </c>
      <c r="B8437" s="85">
        <v>8433</v>
      </c>
      <c r="C8437" s="85">
        <v>10367</v>
      </c>
      <c r="D8437" s="85">
        <v>8433</v>
      </c>
      <c r="E8437" s="86" t="s">
        <v>15661</v>
      </c>
      <c r="F8437" s="85" t="s">
        <v>38</v>
      </c>
      <c r="G8437" s="86" t="s">
        <v>8831</v>
      </c>
      <c r="H8437" s="85" t="s">
        <v>1</v>
      </c>
      <c r="I8437" s="85">
        <v>1</v>
      </c>
      <c r="J8437" s="88">
        <v>1.836994780468771E-2</v>
      </c>
      <c r="K8437" s="146">
        <v>2.5952641266278685E-2</v>
      </c>
      <c r="L8437" s="147">
        <v>9.1218679406352543E-11</v>
      </c>
      <c r="M8437" s="147">
        <v>1.800694070191418E-3</v>
      </c>
      <c r="N8437" s="87">
        <v>0.25617396144332782</v>
      </c>
      <c r="O8437" s="88">
        <v>1.6453023659716411E-2</v>
      </c>
      <c r="P8437" s="89">
        <v>64.225979748360317</v>
      </c>
    </row>
    <row r="8438" spans="1:16">
      <c r="A8438" s="75" t="s">
        <v>15665</v>
      </c>
      <c r="B8438" s="85">
        <v>8434</v>
      </c>
      <c r="C8438" s="85">
        <v>10368</v>
      </c>
      <c r="D8438" s="85">
        <v>8434</v>
      </c>
      <c r="E8438" s="86" t="s">
        <v>15661</v>
      </c>
      <c r="F8438" s="85" t="s">
        <v>238</v>
      </c>
      <c r="G8438" s="86" t="s">
        <v>8831</v>
      </c>
      <c r="H8438" s="85" t="s">
        <v>1</v>
      </c>
      <c r="I8438" s="85">
        <v>1</v>
      </c>
      <c r="J8438" s="88">
        <v>3.8166224392280658E-2</v>
      </c>
      <c r="K8438" s="146">
        <v>4.5831779377330704E-2</v>
      </c>
      <c r="L8438" s="147">
        <v>1.9022915829891321E-10</v>
      </c>
      <c r="M8438" s="147">
        <v>4.8797143105658806E-3</v>
      </c>
      <c r="N8438" s="87">
        <v>0.56396714740610054</v>
      </c>
      <c r="O8438" s="88">
        <v>3.4759955601378387E-2</v>
      </c>
      <c r="P8438" s="89">
        <v>61.634717130692181</v>
      </c>
    </row>
    <row r="8439" spans="1:16">
      <c r="A8439" s="75" t="s">
        <v>8822</v>
      </c>
      <c r="B8439" s="85">
        <v>8435</v>
      </c>
      <c r="C8439" s="85">
        <v>5804</v>
      </c>
      <c r="D8439" s="85">
        <v>8435</v>
      </c>
      <c r="E8439" s="86" t="s">
        <v>8823</v>
      </c>
      <c r="F8439" s="85" t="s">
        <v>32</v>
      </c>
      <c r="G8439" s="86" t="s">
        <v>8824</v>
      </c>
      <c r="H8439" s="85" t="s">
        <v>1</v>
      </c>
      <c r="I8439" s="85">
        <v>1</v>
      </c>
      <c r="J8439" s="88">
        <v>2.2192183754108441E-3</v>
      </c>
      <c r="K8439" s="146">
        <v>3.8280538892663521E-3</v>
      </c>
      <c r="L8439" s="147">
        <v>1.498577757109923E-11</v>
      </c>
      <c r="M8439" s="147">
        <v>2.7319588763224202E-4</v>
      </c>
      <c r="N8439" s="87">
        <v>3.732780593645104E-2</v>
      </c>
      <c r="O8439" s="88">
        <v>1.9990868685328621E-3</v>
      </c>
      <c r="P8439" s="89">
        <v>53.554898778037483</v>
      </c>
    </row>
    <row r="8440" spans="1:16">
      <c r="A8440" s="75" t="s">
        <v>8827</v>
      </c>
      <c r="B8440" s="85">
        <v>8436</v>
      </c>
      <c r="C8440" s="85">
        <v>5806</v>
      </c>
      <c r="D8440" s="85">
        <v>8436</v>
      </c>
      <c r="E8440" s="86" t="s">
        <v>8823</v>
      </c>
      <c r="F8440" s="85" t="s">
        <v>38</v>
      </c>
      <c r="G8440" s="86" t="s">
        <v>8824</v>
      </c>
      <c r="H8440" s="85" t="s">
        <v>1</v>
      </c>
      <c r="I8440" s="85">
        <v>1</v>
      </c>
      <c r="J8440" s="88">
        <v>4.2689074021279028E-3</v>
      </c>
      <c r="K8440" s="146">
        <v>6.503349020326502E-3</v>
      </c>
      <c r="L8440" s="147">
        <v>2.3475848626672081E-11</v>
      </c>
      <c r="M8440" s="147">
        <v>3.5363335999849321E-4</v>
      </c>
      <c r="N8440" s="87">
        <v>5.6458535511765981E-2</v>
      </c>
      <c r="O8440" s="88">
        <v>3.8197617493546171E-3</v>
      </c>
      <c r="P8440" s="89">
        <v>67.656054389837607</v>
      </c>
    </row>
    <row r="8441" spans="1:16">
      <c r="A8441" s="75" t="s">
        <v>15666</v>
      </c>
      <c r="B8441" s="85">
        <v>8437</v>
      </c>
      <c r="C8441" s="85">
        <v>10369</v>
      </c>
      <c r="D8441" s="85">
        <v>8437</v>
      </c>
      <c r="E8441" s="86" t="s">
        <v>15667</v>
      </c>
      <c r="F8441" s="85" t="s">
        <v>32</v>
      </c>
      <c r="G8441" s="86" t="s">
        <v>8824</v>
      </c>
      <c r="H8441" s="85" t="s">
        <v>1</v>
      </c>
      <c r="I8441" s="85">
        <v>1</v>
      </c>
      <c r="J8441" s="88">
        <v>5.2899978232283946E-3</v>
      </c>
      <c r="K8441" s="146">
        <v>7.1863070604881469E-3</v>
      </c>
      <c r="L8441" s="147">
        <v>2.9886827076610738E-11</v>
      </c>
      <c r="M8441" s="147">
        <v>7.1211273925270374E-4</v>
      </c>
      <c r="N8441" s="87">
        <v>8.5072076927767484E-2</v>
      </c>
      <c r="O8441" s="88">
        <v>4.7500709266347666E-3</v>
      </c>
      <c r="P8441" s="89">
        <v>55.835840597472775</v>
      </c>
    </row>
    <row r="8442" spans="1:16">
      <c r="A8442" s="75" t="s">
        <v>15668</v>
      </c>
      <c r="B8442" s="85">
        <v>8438</v>
      </c>
      <c r="C8442" s="85">
        <v>10370</v>
      </c>
      <c r="D8442" s="85">
        <v>8438</v>
      </c>
      <c r="E8442" s="86" t="s">
        <v>15667</v>
      </c>
      <c r="F8442" s="85" t="s">
        <v>38</v>
      </c>
      <c r="G8442" s="86" t="s">
        <v>8824</v>
      </c>
      <c r="H8442" s="85" t="s">
        <v>1</v>
      </c>
      <c r="I8442" s="85">
        <v>1</v>
      </c>
      <c r="J8442" s="88">
        <v>1.233240583307945E-2</v>
      </c>
      <c r="K8442" s="146">
        <v>1.6698839871927999E-2</v>
      </c>
      <c r="L8442" s="147">
        <v>6.4591381939677495E-11</v>
      </c>
      <c r="M8442" s="147">
        <v>1.433863912655595E-3</v>
      </c>
      <c r="N8442" s="87">
        <v>0.1760510672375637</v>
      </c>
      <c r="O8442" s="88">
        <v>1.1134173259517899E-2</v>
      </c>
      <c r="P8442" s="89">
        <v>63.243997518591705</v>
      </c>
    </row>
    <row r="8443" spans="1:16">
      <c r="A8443" s="75" t="s">
        <v>8836</v>
      </c>
      <c r="B8443" s="85">
        <v>8439</v>
      </c>
      <c r="C8443" s="85">
        <v>5813</v>
      </c>
      <c r="D8443" s="85">
        <v>8439</v>
      </c>
      <c r="E8443" s="86" t="s">
        <v>8837</v>
      </c>
      <c r="F8443" s="85" t="s">
        <v>32</v>
      </c>
      <c r="G8443" s="86" t="s">
        <v>8838</v>
      </c>
      <c r="H8443" s="85" t="s">
        <v>260</v>
      </c>
      <c r="I8443" s="85">
        <v>1</v>
      </c>
      <c r="J8443" s="88">
        <v>2949797.8318733131</v>
      </c>
      <c r="K8443" s="146">
        <v>9670994.7329773437</v>
      </c>
      <c r="L8443" s="147">
        <v>4.064544373048487E-2</v>
      </c>
      <c r="M8443" s="147">
        <v>262768.87087367621</v>
      </c>
      <c r="N8443" s="87">
        <v>32260317.872016441</v>
      </c>
      <c r="O8443" s="88">
        <v>2646343.747077039</v>
      </c>
      <c r="P8443" s="89">
        <v>82.030925968418813</v>
      </c>
    </row>
    <row r="8444" spans="1:16">
      <c r="A8444" s="75" t="s">
        <v>8839</v>
      </c>
      <c r="B8444" s="85">
        <v>8440</v>
      </c>
      <c r="C8444" s="85">
        <v>5814</v>
      </c>
      <c r="D8444" s="85">
        <v>8440</v>
      </c>
      <c r="E8444" s="86" t="s">
        <v>8837</v>
      </c>
      <c r="F8444" s="85" t="s">
        <v>38</v>
      </c>
      <c r="G8444" s="86" t="s">
        <v>8838</v>
      </c>
      <c r="H8444" s="85" t="s">
        <v>260</v>
      </c>
      <c r="I8444" s="85">
        <v>1</v>
      </c>
      <c r="J8444" s="88">
        <v>3062284.2981742648</v>
      </c>
      <c r="K8444" s="146">
        <v>9889684.1792793535</v>
      </c>
      <c r="L8444" s="147">
        <v>4.145632943166138E-2</v>
      </c>
      <c r="M8444" s="147">
        <v>278103.69098629412</v>
      </c>
      <c r="N8444" s="87">
        <v>34072228.684583537</v>
      </c>
      <c r="O8444" s="88">
        <v>2735939.7981555439</v>
      </c>
      <c r="P8444" s="89">
        <v>80.298234186056007</v>
      </c>
    </row>
    <row r="8445" spans="1:16">
      <c r="A8445" s="75" t="s">
        <v>15669</v>
      </c>
      <c r="B8445" s="85">
        <v>8441</v>
      </c>
      <c r="C8445" s="85">
        <v>10371</v>
      </c>
      <c r="D8445" s="85">
        <v>8441</v>
      </c>
      <c r="E8445" s="86" t="s">
        <v>15670</v>
      </c>
      <c r="F8445" s="85" t="s">
        <v>55</v>
      </c>
      <c r="G8445" s="86" t="s">
        <v>8838</v>
      </c>
      <c r="H8445" s="85" t="s">
        <v>260</v>
      </c>
      <c r="I8445" s="85">
        <v>1</v>
      </c>
      <c r="J8445" s="88">
        <v>3062284.2981742648</v>
      </c>
      <c r="K8445" s="146">
        <v>9889684.1792793535</v>
      </c>
      <c r="L8445" s="147">
        <v>4.145632943166138E-2</v>
      </c>
      <c r="M8445" s="147">
        <v>278103.69098629412</v>
      </c>
      <c r="N8445" s="87">
        <v>34072228.684583537</v>
      </c>
      <c r="O8445" s="88">
        <v>2735939.7981555439</v>
      </c>
      <c r="P8445" s="89">
        <v>80.298234186056007</v>
      </c>
    </row>
    <row r="8446" spans="1:16">
      <c r="A8446" s="75" t="s">
        <v>8840</v>
      </c>
      <c r="B8446" s="85">
        <v>8442</v>
      </c>
      <c r="C8446" s="85">
        <v>5815</v>
      </c>
      <c r="D8446" s="85">
        <v>8442</v>
      </c>
      <c r="E8446" s="86" t="s">
        <v>8841</v>
      </c>
      <c r="F8446" s="85" t="s">
        <v>55</v>
      </c>
      <c r="G8446" s="86" t="s">
        <v>8842</v>
      </c>
      <c r="H8446" s="85" t="s">
        <v>1</v>
      </c>
      <c r="I8446" s="85">
        <v>1</v>
      </c>
      <c r="J8446" s="88">
        <v>0.88312978234613648</v>
      </c>
      <c r="K8446" s="146">
        <v>1.1715787580541221</v>
      </c>
      <c r="L8446" s="147">
        <v>3.4037335310382147E-8</v>
      </c>
      <c r="M8446" s="147">
        <v>5.4337635237484611E-2</v>
      </c>
      <c r="N8446" s="87">
        <v>8.7329596148992756</v>
      </c>
      <c r="O8446" s="88">
        <v>0.50915309675246534</v>
      </c>
      <c r="P8446" s="89">
        <v>58.302467800698494</v>
      </c>
    </row>
    <row r="8447" spans="1:16">
      <c r="A8447" s="75" t="s">
        <v>15671</v>
      </c>
      <c r="B8447" s="85">
        <v>8443</v>
      </c>
      <c r="C8447" s="85">
        <v>10372</v>
      </c>
      <c r="D8447" s="85">
        <v>8443</v>
      </c>
      <c r="E8447" s="86" t="s">
        <v>15672</v>
      </c>
      <c r="F8447" s="85" t="s">
        <v>55</v>
      </c>
      <c r="G8447" s="86" t="s">
        <v>8842</v>
      </c>
      <c r="H8447" s="85" t="s">
        <v>1</v>
      </c>
      <c r="I8447" s="85">
        <v>1</v>
      </c>
      <c r="J8447" s="88">
        <v>1.1920142454599889</v>
      </c>
      <c r="K8447" s="146">
        <v>1.5216179648514927</v>
      </c>
      <c r="L8447" s="147">
        <v>3.9535413088991398E-8</v>
      </c>
      <c r="M8447" s="147">
        <v>8.4155498999094705E-2</v>
      </c>
      <c r="N8447" s="87">
        <v>12.32391417904423</v>
      </c>
      <c r="O8447" s="88">
        <v>0.72966972662995588</v>
      </c>
      <c r="P8447" s="89">
        <v>59.20762803352666</v>
      </c>
    </row>
    <row r="8448" spans="1:16">
      <c r="A8448" s="75" t="s">
        <v>15673</v>
      </c>
      <c r="B8448" s="85">
        <v>8444</v>
      </c>
      <c r="C8448" s="85">
        <v>10373</v>
      </c>
      <c r="D8448" s="85">
        <v>8444</v>
      </c>
      <c r="E8448" s="86" t="s">
        <v>15674</v>
      </c>
      <c r="F8448" s="85" t="s">
        <v>55</v>
      </c>
      <c r="G8448" s="86" t="s">
        <v>15675</v>
      </c>
      <c r="H8448" s="85" t="s">
        <v>1</v>
      </c>
      <c r="I8448" s="85">
        <v>-1</v>
      </c>
      <c r="J8448" s="88">
        <v>0.35774863742469021</v>
      </c>
      <c r="K8448" s="146">
        <v>2.8100417533037301</v>
      </c>
      <c r="L8448" s="147">
        <v>1.478357232341729E-9</v>
      </c>
      <c r="M8448" s="147">
        <v>1.656872734595562E-2</v>
      </c>
      <c r="N8448" s="87">
        <v>2.372133637815792</v>
      </c>
      <c r="O8448" s="88">
        <v>0.33980926500311159</v>
      </c>
      <c r="P8448" s="89">
        <v>143.25047273306254</v>
      </c>
    </row>
    <row r="8449" spans="1:16">
      <c r="A8449" s="75" t="s">
        <v>29488</v>
      </c>
      <c r="B8449" s="85">
        <v>8445</v>
      </c>
      <c r="C8449" s="85">
        <v>18774</v>
      </c>
      <c r="D8449" s="85">
        <v>8445</v>
      </c>
      <c r="E8449" s="86" t="s">
        <v>29489</v>
      </c>
      <c r="F8449" s="85" t="s">
        <v>32</v>
      </c>
      <c r="G8449" s="86" t="s">
        <v>15675</v>
      </c>
      <c r="H8449" s="85" t="s">
        <v>1</v>
      </c>
      <c r="I8449" s="85">
        <v>-1</v>
      </c>
      <c r="J8449" s="88">
        <v>0.27857336228769231</v>
      </c>
      <c r="K8449" s="146">
        <v>2.7065461905489268</v>
      </c>
      <c r="L8449" s="147">
        <v>1.101004328598186E-9</v>
      </c>
      <c r="M8449" s="147">
        <v>1.001027394085811E-2</v>
      </c>
      <c r="N8449" s="87">
        <v>1.505964928704925</v>
      </c>
      <c r="O8449" s="88">
        <v>0.26849003055746729</v>
      </c>
      <c r="P8449" s="89">
        <v>178.2843846093806</v>
      </c>
    </row>
    <row r="8450" spans="1:16">
      <c r="A8450" s="75" t="s">
        <v>29490</v>
      </c>
      <c r="B8450" s="85">
        <v>8446</v>
      </c>
      <c r="C8450" s="85">
        <v>18775</v>
      </c>
      <c r="D8450" s="85">
        <v>8446</v>
      </c>
      <c r="E8450" s="86" t="s">
        <v>29489</v>
      </c>
      <c r="F8450" s="85" t="s">
        <v>38</v>
      </c>
      <c r="G8450" s="86" t="s">
        <v>15675</v>
      </c>
      <c r="H8450" s="85" t="s">
        <v>1</v>
      </c>
      <c r="I8450" s="85">
        <v>-1</v>
      </c>
      <c r="J8450" s="88">
        <v>0.3549341434545229</v>
      </c>
      <c r="K8450" s="146">
        <v>2.8068305117848138</v>
      </c>
      <c r="L8450" s="147">
        <v>1.4641037733391389E-9</v>
      </c>
      <c r="M8450" s="147">
        <v>1.615423608454547E-2</v>
      </c>
      <c r="N8450" s="87">
        <v>2.327320590541369</v>
      </c>
      <c r="O8450" s="88">
        <v>0.33725333608413521</v>
      </c>
      <c r="P8450" s="89">
        <v>144.91056258204853</v>
      </c>
    </row>
    <row r="8451" spans="1:16">
      <c r="A8451" s="75" t="s">
        <v>8855</v>
      </c>
      <c r="B8451" s="85">
        <v>8447</v>
      </c>
      <c r="C8451" s="85">
        <v>5820</v>
      </c>
      <c r="D8451" s="85">
        <v>8447</v>
      </c>
      <c r="E8451" s="86" t="s">
        <v>8856</v>
      </c>
      <c r="F8451" s="85" t="s">
        <v>32</v>
      </c>
      <c r="G8451" s="86" t="s">
        <v>8857</v>
      </c>
      <c r="H8451" s="85" t="s">
        <v>1073</v>
      </c>
      <c r="I8451" s="85">
        <v>1</v>
      </c>
      <c r="J8451" s="88">
        <v>505.15961099715361</v>
      </c>
      <c r="K8451" s="146">
        <v>436.63640298657037</v>
      </c>
      <c r="L8451" s="147">
        <v>6.5974108557281805E-5</v>
      </c>
      <c r="M8451" s="147">
        <v>9.7246395186569448</v>
      </c>
      <c r="N8451" s="87">
        <v>1136.2860999047739</v>
      </c>
      <c r="O8451" s="88">
        <v>77.325765111894142</v>
      </c>
      <c r="P8451" s="89">
        <v>68.051316581602478</v>
      </c>
    </row>
    <row r="8452" spans="1:16">
      <c r="A8452" s="75" t="s">
        <v>8858</v>
      </c>
      <c r="B8452" s="85">
        <v>8448</v>
      </c>
      <c r="C8452" s="85">
        <v>5821</v>
      </c>
      <c r="D8452" s="85">
        <v>8448</v>
      </c>
      <c r="E8452" s="86" t="s">
        <v>8856</v>
      </c>
      <c r="F8452" s="85" t="s">
        <v>38</v>
      </c>
      <c r="G8452" s="86" t="s">
        <v>8857</v>
      </c>
      <c r="H8452" s="85" t="s">
        <v>1073</v>
      </c>
      <c r="I8452" s="85">
        <v>1</v>
      </c>
      <c r="J8452" s="88">
        <v>503.4468695928698</v>
      </c>
      <c r="K8452" s="146">
        <v>438.63727508334932</v>
      </c>
      <c r="L8452" s="147">
        <v>6.5974740461052542E-5</v>
      </c>
      <c r="M8452" s="147">
        <v>10.05169007343912</v>
      </c>
      <c r="N8452" s="87">
        <v>1165.059721452697</v>
      </c>
      <c r="O8452" s="88">
        <v>78.761884927075272</v>
      </c>
      <c r="P8452" s="89">
        <v>67.603302626296411</v>
      </c>
    </row>
    <row r="8453" spans="1:16">
      <c r="A8453" s="75" t="s">
        <v>15684</v>
      </c>
      <c r="B8453" s="85">
        <v>8449</v>
      </c>
      <c r="C8453" s="85">
        <v>10378</v>
      </c>
      <c r="D8453" s="85">
        <v>8449</v>
      </c>
      <c r="E8453" s="86" t="s">
        <v>15685</v>
      </c>
      <c r="F8453" s="85" t="s">
        <v>55</v>
      </c>
      <c r="G8453" s="86" t="s">
        <v>8857</v>
      </c>
      <c r="H8453" s="85" t="s">
        <v>1073</v>
      </c>
      <c r="I8453" s="85">
        <v>1</v>
      </c>
      <c r="J8453" s="88">
        <v>503.46128554126199</v>
      </c>
      <c r="K8453" s="146">
        <v>438.62043397189029</v>
      </c>
      <c r="L8453" s="147">
        <v>6.5974735142390744E-5</v>
      </c>
      <c r="M8453" s="147">
        <v>10.048937326347289</v>
      </c>
      <c r="N8453" s="87">
        <v>1164.8175371729899</v>
      </c>
      <c r="O8453" s="88">
        <v>78.749797270940931</v>
      </c>
      <c r="P8453" s="89">
        <v>67.606981143215393</v>
      </c>
    </row>
    <row r="8454" spans="1:16">
      <c r="A8454" s="75" t="s">
        <v>8859</v>
      </c>
      <c r="B8454" s="85">
        <v>8450</v>
      </c>
      <c r="C8454" s="85">
        <v>5822</v>
      </c>
      <c r="D8454" s="85">
        <v>8450</v>
      </c>
      <c r="E8454" s="86" t="s">
        <v>8860</v>
      </c>
      <c r="F8454" s="85" t="s">
        <v>32</v>
      </c>
      <c r="G8454" s="86" t="s">
        <v>8861</v>
      </c>
      <c r="H8454" s="85" t="s">
        <v>1073</v>
      </c>
      <c r="I8454" s="85">
        <v>1</v>
      </c>
      <c r="J8454" s="88">
        <v>484.0730909971536</v>
      </c>
      <c r="K8454" s="146">
        <v>424.54785729558012</v>
      </c>
      <c r="L8454" s="147">
        <v>5.1568826810089901E-5</v>
      </c>
      <c r="M8454" s="147">
        <v>9.7246395186569448</v>
      </c>
      <c r="N8454" s="87">
        <v>1136.2860999047739</v>
      </c>
      <c r="O8454" s="88">
        <v>77.325765111894142</v>
      </c>
      <c r="P8454" s="89">
        <v>68.051316581602478</v>
      </c>
    </row>
    <row r="8455" spans="1:16">
      <c r="A8455" s="75" t="s">
        <v>8862</v>
      </c>
      <c r="B8455" s="85">
        <v>8451</v>
      </c>
      <c r="C8455" s="85">
        <v>5823</v>
      </c>
      <c r="D8455" s="85">
        <v>8451</v>
      </c>
      <c r="E8455" s="86" t="s">
        <v>8860</v>
      </c>
      <c r="F8455" s="85" t="s">
        <v>38</v>
      </c>
      <c r="G8455" s="86" t="s">
        <v>8861</v>
      </c>
      <c r="H8455" s="85" t="s">
        <v>1073</v>
      </c>
      <c r="I8455" s="85">
        <v>1</v>
      </c>
      <c r="J8455" s="88">
        <v>482.36034959286991</v>
      </c>
      <c r="K8455" s="146">
        <v>426.54872939235912</v>
      </c>
      <c r="L8455" s="147">
        <v>5.1569458713860557E-5</v>
      </c>
      <c r="M8455" s="147">
        <v>10.05169007343912</v>
      </c>
      <c r="N8455" s="87">
        <v>1165.059721452697</v>
      </c>
      <c r="O8455" s="88">
        <v>78.761884927075272</v>
      </c>
      <c r="P8455" s="89">
        <v>67.603302626296411</v>
      </c>
    </row>
    <row r="8456" spans="1:16">
      <c r="A8456" s="75" t="s">
        <v>15686</v>
      </c>
      <c r="B8456" s="85">
        <v>8452</v>
      </c>
      <c r="C8456" s="85">
        <v>10379</v>
      </c>
      <c r="D8456" s="85">
        <v>8452</v>
      </c>
      <c r="E8456" s="86" t="s">
        <v>15687</v>
      </c>
      <c r="F8456" s="85" t="s">
        <v>32</v>
      </c>
      <c r="G8456" s="86" t="s">
        <v>8861</v>
      </c>
      <c r="H8456" s="85" t="s">
        <v>1073</v>
      </c>
      <c r="I8456" s="85">
        <v>1</v>
      </c>
      <c r="J8456" s="88">
        <v>484.0730909971536</v>
      </c>
      <c r="K8456" s="146">
        <v>424.54785729558012</v>
      </c>
      <c r="L8456" s="147">
        <v>5.1568826810089901E-5</v>
      </c>
      <c r="M8456" s="147">
        <v>9.7246395186569448</v>
      </c>
      <c r="N8456" s="87">
        <v>1136.2860999047739</v>
      </c>
      <c r="O8456" s="88">
        <v>77.325765111894142</v>
      </c>
      <c r="P8456" s="89">
        <v>68.051316581602478</v>
      </c>
    </row>
    <row r="8457" spans="1:16">
      <c r="A8457" s="75" t="s">
        <v>15688</v>
      </c>
      <c r="B8457" s="85">
        <v>8453</v>
      </c>
      <c r="C8457" s="85">
        <v>10380</v>
      </c>
      <c r="D8457" s="85">
        <v>8453</v>
      </c>
      <c r="E8457" s="86" t="s">
        <v>15687</v>
      </c>
      <c r="F8457" s="85" t="s">
        <v>38</v>
      </c>
      <c r="G8457" s="86" t="s">
        <v>8861</v>
      </c>
      <c r="H8457" s="85" t="s">
        <v>1073</v>
      </c>
      <c r="I8457" s="85">
        <v>1</v>
      </c>
      <c r="J8457" s="88">
        <v>482.36034959286991</v>
      </c>
      <c r="K8457" s="146">
        <v>426.54872939235912</v>
      </c>
      <c r="L8457" s="147">
        <v>5.1569458713860557E-5</v>
      </c>
      <c r="M8457" s="147">
        <v>10.05169007343912</v>
      </c>
      <c r="N8457" s="87">
        <v>1165.059721452697</v>
      </c>
      <c r="O8457" s="88">
        <v>78.761884927075272</v>
      </c>
      <c r="P8457" s="89">
        <v>67.603302626296411</v>
      </c>
    </row>
    <row r="8458" spans="1:16">
      <c r="A8458" s="75" t="s">
        <v>8863</v>
      </c>
      <c r="B8458" s="85">
        <v>8454</v>
      </c>
      <c r="C8458" s="85">
        <v>5824</v>
      </c>
      <c r="D8458" s="85">
        <v>8454</v>
      </c>
      <c r="E8458" s="86" t="s">
        <v>8864</v>
      </c>
      <c r="F8458" s="85" t="s">
        <v>32</v>
      </c>
      <c r="G8458" s="86" t="s">
        <v>8865</v>
      </c>
      <c r="H8458" s="85" t="s">
        <v>1073</v>
      </c>
      <c r="I8458" s="85">
        <v>1</v>
      </c>
      <c r="J8458" s="88">
        <v>484.07309099715371</v>
      </c>
      <c r="K8458" s="146">
        <v>424.54785729558023</v>
      </c>
      <c r="L8458" s="147">
        <v>4.36501001130899E-5</v>
      </c>
      <c r="M8458" s="147">
        <v>9.7246395186569448</v>
      </c>
      <c r="N8458" s="87">
        <v>1136.286099904773</v>
      </c>
      <c r="O8458" s="88">
        <v>77.325765111894142</v>
      </c>
      <c r="P8458" s="89">
        <v>68.051316581602535</v>
      </c>
    </row>
    <row r="8459" spans="1:16">
      <c r="A8459" s="75" t="s">
        <v>8866</v>
      </c>
      <c r="B8459" s="85">
        <v>8455</v>
      </c>
      <c r="C8459" s="85">
        <v>5825</v>
      </c>
      <c r="D8459" s="85">
        <v>8455</v>
      </c>
      <c r="E8459" s="86" t="s">
        <v>8864</v>
      </c>
      <c r="F8459" s="85" t="s">
        <v>38</v>
      </c>
      <c r="G8459" s="86" t="s">
        <v>8865</v>
      </c>
      <c r="H8459" s="85" t="s">
        <v>1073</v>
      </c>
      <c r="I8459" s="85">
        <v>1</v>
      </c>
      <c r="J8459" s="88">
        <v>482.3603495928698</v>
      </c>
      <c r="K8459" s="146">
        <v>426.54872939235906</v>
      </c>
      <c r="L8459" s="147">
        <v>4.365073201686057E-5</v>
      </c>
      <c r="M8459" s="147">
        <v>10.05169007343912</v>
      </c>
      <c r="N8459" s="87">
        <v>1165.059721452697</v>
      </c>
      <c r="O8459" s="88">
        <v>78.761884927075272</v>
      </c>
      <c r="P8459" s="89">
        <v>67.603302626296411</v>
      </c>
    </row>
    <row r="8460" spans="1:16">
      <c r="A8460" s="75" t="s">
        <v>15689</v>
      </c>
      <c r="B8460" s="85">
        <v>8456</v>
      </c>
      <c r="C8460" s="85">
        <v>10381</v>
      </c>
      <c r="D8460" s="85">
        <v>8456</v>
      </c>
      <c r="E8460" s="86" t="s">
        <v>15690</v>
      </c>
      <c r="F8460" s="85" t="s">
        <v>55</v>
      </c>
      <c r="G8460" s="86" t="s">
        <v>8865</v>
      </c>
      <c r="H8460" s="85" t="s">
        <v>1073</v>
      </c>
      <c r="I8460" s="85">
        <v>1</v>
      </c>
      <c r="J8460" s="88">
        <v>482.37476554126198</v>
      </c>
      <c r="K8460" s="146">
        <v>426.53188828089998</v>
      </c>
      <c r="L8460" s="147">
        <v>4.3650726698198819E-5</v>
      </c>
      <c r="M8460" s="147">
        <v>10.048937326347289</v>
      </c>
      <c r="N8460" s="87">
        <v>1164.8175371729899</v>
      </c>
      <c r="O8460" s="88">
        <v>78.749797270940931</v>
      </c>
      <c r="P8460" s="89">
        <v>67.606981143215393</v>
      </c>
    </row>
    <row r="8461" spans="1:16">
      <c r="A8461" s="75" t="s">
        <v>8867</v>
      </c>
      <c r="B8461" s="85">
        <v>8457</v>
      </c>
      <c r="C8461" s="85">
        <v>5826</v>
      </c>
      <c r="D8461" s="85">
        <v>8457</v>
      </c>
      <c r="E8461" s="86" t="s">
        <v>8868</v>
      </c>
      <c r="F8461" s="85" t="s">
        <v>32</v>
      </c>
      <c r="G8461" s="86" t="s">
        <v>8869</v>
      </c>
      <c r="H8461" s="85" t="s">
        <v>1073</v>
      </c>
      <c r="I8461" s="85">
        <v>1</v>
      </c>
      <c r="J8461" s="88">
        <v>491.27756099715373</v>
      </c>
      <c r="K8461" s="146">
        <v>428.67805823790582</v>
      </c>
      <c r="L8461" s="147">
        <v>5.8513796831851899E-5</v>
      </c>
      <c r="M8461" s="147">
        <v>9.7246395186569448</v>
      </c>
      <c r="N8461" s="87">
        <v>1136.2860999047739</v>
      </c>
      <c r="O8461" s="88">
        <v>77.325765111894142</v>
      </c>
      <c r="P8461" s="89">
        <v>68.051316581602478</v>
      </c>
    </row>
    <row r="8462" spans="1:16">
      <c r="A8462" s="75" t="s">
        <v>8870</v>
      </c>
      <c r="B8462" s="85">
        <v>8458</v>
      </c>
      <c r="C8462" s="85">
        <v>5827</v>
      </c>
      <c r="D8462" s="85">
        <v>8458</v>
      </c>
      <c r="E8462" s="86" t="s">
        <v>8868</v>
      </c>
      <c r="F8462" s="85" t="s">
        <v>38</v>
      </c>
      <c r="G8462" s="86" t="s">
        <v>8869</v>
      </c>
      <c r="H8462" s="85" t="s">
        <v>1073</v>
      </c>
      <c r="I8462" s="85">
        <v>1</v>
      </c>
      <c r="J8462" s="88">
        <v>489.56481959286981</v>
      </c>
      <c r="K8462" s="146">
        <v>430.67893033468471</v>
      </c>
      <c r="L8462" s="147">
        <v>5.8514428735622561E-5</v>
      </c>
      <c r="M8462" s="147">
        <v>10.05169007343912</v>
      </c>
      <c r="N8462" s="87">
        <v>1165.059721452697</v>
      </c>
      <c r="O8462" s="88">
        <v>78.761884927075272</v>
      </c>
      <c r="P8462" s="89">
        <v>67.603302626296411</v>
      </c>
    </row>
    <row r="8463" spans="1:16">
      <c r="A8463" s="75" t="s">
        <v>15691</v>
      </c>
      <c r="B8463" s="85">
        <v>8459</v>
      </c>
      <c r="C8463" s="85">
        <v>10382</v>
      </c>
      <c r="D8463" s="85">
        <v>8459</v>
      </c>
      <c r="E8463" s="86" t="s">
        <v>15692</v>
      </c>
      <c r="F8463" s="85" t="s">
        <v>55</v>
      </c>
      <c r="G8463" s="86" t="s">
        <v>8869</v>
      </c>
      <c r="H8463" s="85" t="s">
        <v>1073</v>
      </c>
      <c r="I8463" s="85">
        <v>1</v>
      </c>
      <c r="J8463" s="88">
        <v>489.57923554126211</v>
      </c>
      <c r="K8463" s="146">
        <v>430.66208922322568</v>
      </c>
      <c r="L8463" s="147">
        <v>5.8514423416960818E-5</v>
      </c>
      <c r="M8463" s="147">
        <v>10.048937326347289</v>
      </c>
      <c r="N8463" s="87">
        <v>1164.8175371729899</v>
      </c>
      <c r="O8463" s="88">
        <v>78.749797270940931</v>
      </c>
      <c r="P8463" s="89">
        <v>67.606981143215393</v>
      </c>
    </row>
    <row r="8464" spans="1:16">
      <c r="A8464" s="75" t="s">
        <v>8843</v>
      </c>
      <c r="B8464" s="85">
        <v>8460</v>
      </c>
      <c r="C8464" s="85">
        <v>5816</v>
      </c>
      <c r="D8464" s="85">
        <v>8460</v>
      </c>
      <c r="E8464" s="86" t="s">
        <v>8844</v>
      </c>
      <c r="F8464" s="85" t="s">
        <v>32</v>
      </c>
      <c r="G8464" s="86" t="s">
        <v>8845</v>
      </c>
      <c r="H8464" s="85" t="s">
        <v>1073</v>
      </c>
      <c r="I8464" s="85">
        <v>1</v>
      </c>
      <c r="J8464" s="88">
        <v>500.56530378740803</v>
      </c>
      <c r="K8464" s="146">
        <v>397.48290487216764</v>
      </c>
      <c r="L8464" s="147">
        <v>6.5834810805429273E-5</v>
      </c>
      <c r="M8464" s="147">
        <v>10.03009563958943</v>
      </c>
      <c r="N8464" s="87">
        <v>1182.2067246253621</v>
      </c>
      <c r="O8464" s="88">
        <v>79.927895803373076</v>
      </c>
      <c r="P8464" s="89">
        <v>67.60906881890898</v>
      </c>
    </row>
    <row r="8465" spans="1:16">
      <c r="A8465" s="75" t="s">
        <v>15676</v>
      </c>
      <c r="B8465" s="85">
        <v>8461</v>
      </c>
      <c r="C8465" s="85">
        <v>10374</v>
      </c>
      <c r="D8465" s="85">
        <v>8461</v>
      </c>
      <c r="E8465" s="86" t="s">
        <v>15677</v>
      </c>
      <c r="F8465" s="85" t="s">
        <v>32</v>
      </c>
      <c r="G8465" s="86" t="s">
        <v>8845</v>
      </c>
      <c r="H8465" s="85" t="s">
        <v>1073</v>
      </c>
      <c r="I8465" s="85">
        <v>1</v>
      </c>
      <c r="J8465" s="88">
        <v>500.57411410096961</v>
      </c>
      <c r="K8465" s="146">
        <v>397.49251136546883</v>
      </c>
      <c r="L8465" s="147">
        <v>6.5834853518437168E-5</v>
      </c>
      <c r="M8465" s="147">
        <v>10.03135623781924</v>
      </c>
      <c r="N8465" s="87">
        <v>1182.3435562814909</v>
      </c>
      <c r="O8465" s="88">
        <v>79.935789310914046</v>
      </c>
      <c r="P8465" s="89">
        <v>67.607920630374736</v>
      </c>
    </row>
    <row r="8466" spans="1:16">
      <c r="A8466" s="75" t="s">
        <v>8846</v>
      </c>
      <c r="B8466" s="85">
        <v>8462</v>
      </c>
      <c r="C8466" s="85">
        <v>5817</v>
      </c>
      <c r="D8466" s="85">
        <v>8462</v>
      </c>
      <c r="E8466" s="86" t="s">
        <v>8847</v>
      </c>
      <c r="F8466" s="85" t="s">
        <v>32</v>
      </c>
      <c r="G8466" s="86" t="s">
        <v>8848</v>
      </c>
      <c r="H8466" s="85" t="s">
        <v>1073</v>
      </c>
      <c r="I8466" s="85">
        <v>1</v>
      </c>
      <c r="J8466" s="88">
        <v>479.57433378740802</v>
      </c>
      <c r="K8466" s="146">
        <v>385.4491363820041</v>
      </c>
      <c r="L8466" s="147">
        <v>5.1429850875767263E-5</v>
      </c>
      <c r="M8466" s="147">
        <v>10.03009563958943</v>
      </c>
      <c r="N8466" s="87">
        <v>1182.2067246253621</v>
      </c>
      <c r="O8466" s="88">
        <v>79.927895803373076</v>
      </c>
      <c r="P8466" s="89">
        <v>67.60906881890898</v>
      </c>
    </row>
    <row r="8467" spans="1:16">
      <c r="A8467" s="75" t="s">
        <v>15678</v>
      </c>
      <c r="B8467" s="85">
        <v>8463</v>
      </c>
      <c r="C8467" s="85">
        <v>10375</v>
      </c>
      <c r="D8467" s="85">
        <v>8463</v>
      </c>
      <c r="E8467" s="86" t="s">
        <v>15679</v>
      </c>
      <c r="F8467" s="85" t="s">
        <v>32</v>
      </c>
      <c r="G8467" s="86" t="s">
        <v>8848</v>
      </c>
      <c r="H8467" s="85" t="s">
        <v>1073</v>
      </c>
      <c r="I8467" s="85">
        <v>1</v>
      </c>
      <c r="J8467" s="88">
        <v>479.58314410096949</v>
      </c>
      <c r="K8467" s="146">
        <v>385.45874287530518</v>
      </c>
      <c r="L8467" s="147">
        <v>5.1429893588775178E-5</v>
      </c>
      <c r="M8467" s="147">
        <v>10.03135623781924</v>
      </c>
      <c r="N8467" s="87">
        <v>1182.3435562814909</v>
      </c>
      <c r="O8467" s="88">
        <v>79.935789310914046</v>
      </c>
      <c r="P8467" s="89">
        <v>67.607920630374736</v>
      </c>
    </row>
    <row r="8468" spans="1:16">
      <c r="A8468" s="75" t="s">
        <v>8849</v>
      </c>
      <c r="B8468" s="85">
        <v>8464</v>
      </c>
      <c r="C8468" s="85">
        <v>5818</v>
      </c>
      <c r="D8468" s="85">
        <v>8464</v>
      </c>
      <c r="E8468" s="86" t="s">
        <v>8850</v>
      </c>
      <c r="F8468" s="85" t="s">
        <v>32</v>
      </c>
      <c r="G8468" s="86" t="s">
        <v>8851</v>
      </c>
      <c r="H8468" s="85" t="s">
        <v>1073</v>
      </c>
      <c r="I8468" s="85">
        <v>1</v>
      </c>
      <c r="J8468" s="88">
        <v>480.54621378740808</v>
      </c>
      <c r="K8468" s="146">
        <v>386.00629876755465</v>
      </c>
      <c r="L8468" s="147">
        <v>4.3514398402215288E-5</v>
      </c>
      <c r="M8468" s="147">
        <v>10.03009563958943</v>
      </c>
      <c r="N8468" s="87">
        <v>1182.2067246253621</v>
      </c>
      <c r="O8468" s="88">
        <v>79.927895803373076</v>
      </c>
      <c r="P8468" s="89">
        <v>67.60906881890898</v>
      </c>
    </row>
    <row r="8469" spans="1:16">
      <c r="A8469" s="75" t="s">
        <v>15680</v>
      </c>
      <c r="B8469" s="85">
        <v>8465</v>
      </c>
      <c r="C8469" s="85">
        <v>10376</v>
      </c>
      <c r="D8469" s="85">
        <v>8465</v>
      </c>
      <c r="E8469" s="86" t="s">
        <v>15681</v>
      </c>
      <c r="F8469" s="85" t="s">
        <v>32</v>
      </c>
      <c r="G8469" s="86" t="s">
        <v>8851</v>
      </c>
      <c r="H8469" s="85" t="s">
        <v>1073</v>
      </c>
      <c r="I8469" s="85">
        <v>1</v>
      </c>
      <c r="J8469" s="88">
        <v>480.55502410096949</v>
      </c>
      <c r="K8469" s="146">
        <v>386.01590526085562</v>
      </c>
      <c r="L8469" s="147">
        <v>4.3514441115223183E-5</v>
      </c>
      <c r="M8469" s="147">
        <v>10.03135623781924</v>
      </c>
      <c r="N8469" s="87">
        <v>1182.3435562814909</v>
      </c>
      <c r="O8469" s="88">
        <v>79.935789310914046</v>
      </c>
      <c r="P8469" s="89">
        <v>67.607920630374736</v>
      </c>
    </row>
    <row r="8470" spans="1:16">
      <c r="A8470" s="75" t="s">
        <v>8852</v>
      </c>
      <c r="B8470" s="85">
        <v>8466</v>
      </c>
      <c r="C8470" s="85">
        <v>5819</v>
      </c>
      <c r="D8470" s="85">
        <v>8466</v>
      </c>
      <c r="E8470" s="86" t="s">
        <v>8853</v>
      </c>
      <c r="F8470" s="85" t="s">
        <v>32</v>
      </c>
      <c r="G8470" s="86" t="s">
        <v>8854</v>
      </c>
      <c r="H8470" s="85" t="s">
        <v>1073</v>
      </c>
      <c r="I8470" s="85">
        <v>1</v>
      </c>
      <c r="J8470" s="88">
        <v>487.0763737874081</v>
      </c>
      <c r="K8470" s="146">
        <v>389.74992917833254</v>
      </c>
      <c r="L8470" s="147">
        <v>5.8375822575551289E-5</v>
      </c>
      <c r="M8470" s="147">
        <v>10.03009563958943</v>
      </c>
      <c r="N8470" s="87">
        <v>1182.2067246253621</v>
      </c>
      <c r="O8470" s="88">
        <v>79.927895803373076</v>
      </c>
      <c r="P8470" s="89">
        <v>67.60906881890898</v>
      </c>
    </row>
    <row r="8471" spans="1:16">
      <c r="A8471" s="75" t="s">
        <v>15682</v>
      </c>
      <c r="B8471" s="85">
        <v>8467</v>
      </c>
      <c r="C8471" s="85">
        <v>10377</v>
      </c>
      <c r="D8471" s="85">
        <v>8467</v>
      </c>
      <c r="E8471" s="86" t="s">
        <v>15683</v>
      </c>
      <c r="F8471" s="85" t="s">
        <v>32</v>
      </c>
      <c r="G8471" s="86" t="s">
        <v>8854</v>
      </c>
      <c r="H8471" s="85" t="s">
        <v>1073</v>
      </c>
      <c r="I8471" s="85">
        <v>1</v>
      </c>
      <c r="J8471" s="88">
        <v>487.08518410096963</v>
      </c>
      <c r="K8471" s="146">
        <v>389.75953567163367</v>
      </c>
      <c r="L8471" s="147">
        <v>5.8375865288559177E-5</v>
      </c>
      <c r="M8471" s="147">
        <v>10.03135623781924</v>
      </c>
      <c r="N8471" s="87">
        <v>1182.3435562814909</v>
      </c>
      <c r="O8471" s="88">
        <v>79.935789310914046</v>
      </c>
      <c r="P8471" s="89">
        <v>67.607920630374736</v>
      </c>
    </row>
    <row r="8472" spans="1:16">
      <c r="A8472" s="75" t="s">
        <v>8871</v>
      </c>
      <c r="B8472" s="85">
        <v>8468</v>
      </c>
      <c r="C8472" s="85">
        <v>5828</v>
      </c>
      <c r="D8472" s="85">
        <v>8468</v>
      </c>
      <c r="E8472" s="86" t="s">
        <v>8872</v>
      </c>
      <c r="F8472" s="85" t="s">
        <v>1084</v>
      </c>
      <c r="G8472" s="86" t="s">
        <v>8873</v>
      </c>
      <c r="H8472" s="85" t="s">
        <v>8874</v>
      </c>
      <c r="I8472" s="85">
        <v>1</v>
      </c>
      <c r="J8472" s="88">
        <v>4.7245922285746351</v>
      </c>
      <c r="K8472" s="146">
        <v>10.77848726216226</v>
      </c>
      <c r="L8472" s="147">
        <v>2.3152929940582359E-8</v>
      </c>
      <c r="M8472" s="147">
        <v>0.39866885344189401</v>
      </c>
      <c r="N8472" s="87">
        <v>60.492226048019319</v>
      </c>
      <c r="O8472" s="88">
        <v>4.1710853397587382</v>
      </c>
      <c r="P8472" s="89">
        <v>68.952419381090223</v>
      </c>
    </row>
    <row r="8473" spans="1:16">
      <c r="A8473" s="75" t="s">
        <v>8875</v>
      </c>
      <c r="B8473" s="85">
        <v>8469</v>
      </c>
      <c r="C8473" s="85">
        <v>5829</v>
      </c>
      <c r="D8473" s="85">
        <v>8469</v>
      </c>
      <c r="E8473" s="86" t="s">
        <v>8872</v>
      </c>
      <c r="F8473" s="85" t="s">
        <v>38</v>
      </c>
      <c r="G8473" s="86" t="s">
        <v>8873</v>
      </c>
      <c r="H8473" s="85" t="s">
        <v>8874</v>
      </c>
      <c r="I8473" s="85">
        <v>1</v>
      </c>
      <c r="J8473" s="88">
        <v>4.7442461614206533</v>
      </c>
      <c r="K8473" s="146">
        <v>11.080608748190143</v>
      </c>
      <c r="L8473" s="147">
        <v>2.3416632739242859E-8</v>
      </c>
      <c r="M8473" s="147">
        <v>0.40066773286633178</v>
      </c>
      <c r="N8473" s="87">
        <v>60.344349524240229</v>
      </c>
      <c r="O8473" s="88">
        <v>4.1641227719068201</v>
      </c>
      <c r="P8473" s="89">
        <v>69.006009754634917</v>
      </c>
    </row>
    <row r="8474" spans="1:16">
      <c r="A8474" s="75" t="s">
        <v>8876</v>
      </c>
      <c r="B8474" s="85">
        <v>8470</v>
      </c>
      <c r="C8474" s="85">
        <v>5830</v>
      </c>
      <c r="D8474" s="85">
        <v>8470</v>
      </c>
      <c r="E8474" s="86" t="s">
        <v>8877</v>
      </c>
      <c r="F8474" s="85" t="s">
        <v>1084</v>
      </c>
      <c r="G8474" s="86" t="s">
        <v>8873</v>
      </c>
      <c r="H8474" s="85" t="s">
        <v>8874</v>
      </c>
      <c r="I8474" s="85">
        <v>1</v>
      </c>
      <c r="J8474" s="88">
        <v>4.2918046117379562</v>
      </c>
      <c r="K8474" s="146">
        <v>9.2315090104503597</v>
      </c>
      <c r="L8474" s="147">
        <v>2.1239808311001271E-8</v>
      </c>
      <c r="M8474" s="147">
        <v>0.35147825240746439</v>
      </c>
      <c r="N8474" s="87">
        <v>55.582532818707627</v>
      </c>
      <c r="O8474" s="88">
        <v>3.7813370901132379</v>
      </c>
      <c r="P8474" s="89">
        <v>68.031032382902467</v>
      </c>
    </row>
    <row r="8475" spans="1:16">
      <c r="A8475" s="75" t="s">
        <v>8878</v>
      </c>
      <c r="B8475" s="85">
        <v>8471</v>
      </c>
      <c r="C8475" s="85">
        <v>5831</v>
      </c>
      <c r="D8475" s="85">
        <v>8471</v>
      </c>
      <c r="E8475" s="86" t="s">
        <v>8877</v>
      </c>
      <c r="F8475" s="85" t="s">
        <v>38</v>
      </c>
      <c r="G8475" s="86" t="s">
        <v>8873</v>
      </c>
      <c r="H8475" s="85" t="s">
        <v>8874</v>
      </c>
      <c r="I8475" s="85">
        <v>1</v>
      </c>
      <c r="J8475" s="88">
        <v>4.3113416719871438</v>
      </c>
      <c r="K8475" s="146">
        <v>9.5186690032628611</v>
      </c>
      <c r="L8475" s="147">
        <v>2.148961446269438E-8</v>
      </c>
      <c r="M8475" s="147">
        <v>0.35324766378221178</v>
      </c>
      <c r="N8475" s="87">
        <v>55.415789841126042</v>
      </c>
      <c r="O8475" s="88">
        <v>3.7760233654551691</v>
      </c>
      <c r="P8475" s="89">
        <v>68.139845633903548</v>
      </c>
    </row>
    <row r="8476" spans="1:16">
      <c r="A8476" s="75" t="s">
        <v>15693</v>
      </c>
      <c r="B8476" s="85">
        <v>8472</v>
      </c>
      <c r="C8476" s="85">
        <v>10383</v>
      </c>
      <c r="D8476" s="85">
        <v>8472</v>
      </c>
      <c r="E8476" s="86" t="s">
        <v>15694</v>
      </c>
      <c r="F8476" s="85" t="s">
        <v>55</v>
      </c>
      <c r="G8476" s="86" t="s">
        <v>8873</v>
      </c>
      <c r="H8476" s="85" t="s">
        <v>8874</v>
      </c>
      <c r="I8476" s="85">
        <v>1</v>
      </c>
      <c r="J8476" s="88">
        <v>4.5268780363046499</v>
      </c>
      <c r="K8476" s="146">
        <v>10.285867564680652</v>
      </c>
      <c r="L8476" s="147">
        <v>2.244112306856764E-8</v>
      </c>
      <c r="M8476" s="147">
        <v>0.37686963462878831</v>
      </c>
      <c r="N8476" s="87">
        <v>57.887422235189703</v>
      </c>
      <c r="O8476" s="88">
        <v>3.9703599615305309</v>
      </c>
      <c r="P8476" s="89">
        <v>68.587610368957712</v>
      </c>
    </row>
    <row r="8477" spans="1:16">
      <c r="A8477" s="75" t="s">
        <v>8879</v>
      </c>
      <c r="B8477" s="85">
        <v>8473</v>
      </c>
      <c r="C8477" s="85">
        <v>5832</v>
      </c>
      <c r="D8477" s="85">
        <v>8473</v>
      </c>
      <c r="E8477" s="86" t="s">
        <v>8880</v>
      </c>
      <c r="F8477" s="85" t="s">
        <v>1084</v>
      </c>
      <c r="G8477" s="86" t="s">
        <v>8881</v>
      </c>
      <c r="H8477" s="85" t="s">
        <v>8874</v>
      </c>
      <c r="I8477" s="85">
        <v>1</v>
      </c>
      <c r="J8477" s="88">
        <v>3.328464708613291</v>
      </c>
      <c r="K8477" s="146">
        <v>8.1101247766724587</v>
      </c>
      <c r="L8477" s="147">
        <v>1.5555624530257021E-8</v>
      </c>
      <c r="M8477" s="147">
        <v>0.44668979477421139</v>
      </c>
      <c r="N8477" s="87">
        <v>47.941639979780888</v>
      </c>
      <c r="O8477" s="88">
        <v>2.871176629965916</v>
      </c>
      <c r="P8477" s="89">
        <v>59.888994852425121</v>
      </c>
    </row>
    <row r="8478" spans="1:16">
      <c r="A8478" s="75" t="s">
        <v>8882</v>
      </c>
      <c r="B8478" s="85">
        <v>8474</v>
      </c>
      <c r="C8478" s="85">
        <v>5833</v>
      </c>
      <c r="D8478" s="85">
        <v>8474</v>
      </c>
      <c r="E8478" s="86" t="s">
        <v>8880</v>
      </c>
      <c r="F8478" s="85" t="s">
        <v>38</v>
      </c>
      <c r="G8478" s="86" t="s">
        <v>8881</v>
      </c>
      <c r="H8478" s="85" t="s">
        <v>8874</v>
      </c>
      <c r="I8478" s="85">
        <v>1</v>
      </c>
      <c r="J8478" s="88">
        <v>3.2488100493852641</v>
      </c>
      <c r="K8478" s="146">
        <v>9.1601272168630832</v>
      </c>
      <c r="L8478" s="147">
        <v>1.5606253353564941E-8</v>
      </c>
      <c r="M8478" s="147">
        <v>0.44871592610382899</v>
      </c>
      <c r="N8478" s="87">
        <v>48.01240318944204</v>
      </c>
      <c r="O8478" s="88">
        <v>2.7580460686185342</v>
      </c>
      <c r="P8478" s="89">
        <v>57.444449463113529</v>
      </c>
    </row>
    <row r="8479" spans="1:16">
      <c r="A8479" s="75" t="s">
        <v>8883</v>
      </c>
      <c r="B8479" s="85">
        <v>8475</v>
      </c>
      <c r="C8479" s="85">
        <v>5834</v>
      </c>
      <c r="D8479" s="85">
        <v>8475</v>
      </c>
      <c r="E8479" s="86" t="s">
        <v>8884</v>
      </c>
      <c r="F8479" s="85" t="s">
        <v>1084</v>
      </c>
      <c r="G8479" s="86" t="s">
        <v>8881</v>
      </c>
      <c r="H8479" s="85" t="s">
        <v>8874</v>
      </c>
      <c r="I8479" s="85">
        <v>1</v>
      </c>
      <c r="J8479" s="88">
        <v>2.6700388116113318</v>
      </c>
      <c r="K8479" s="146">
        <v>5.4789878369839826</v>
      </c>
      <c r="L8479" s="147">
        <v>1.253229108336546E-8</v>
      </c>
      <c r="M8479" s="147">
        <v>0.39078801312504102</v>
      </c>
      <c r="N8479" s="87">
        <v>41.609130236916577</v>
      </c>
      <c r="O8479" s="88">
        <v>2.2657604911232112</v>
      </c>
      <c r="P8479" s="89">
        <v>54.453445150674561</v>
      </c>
    </row>
    <row r="8480" spans="1:16">
      <c r="A8480" s="75" t="s">
        <v>8885</v>
      </c>
      <c r="B8480" s="85">
        <v>8476</v>
      </c>
      <c r="C8480" s="85">
        <v>5835</v>
      </c>
      <c r="D8480" s="85">
        <v>8476</v>
      </c>
      <c r="E8480" s="86" t="s">
        <v>8884</v>
      </c>
      <c r="F8480" s="85" t="s">
        <v>38</v>
      </c>
      <c r="G8480" s="86" t="s">
        <v>8881</v>
      </c>
      <c r="H8480" s="85" t="s">
        <v>8874</v>
      </c>
      <c r="I8480" s="85">
        <v>1</v>
      </c>
      <c r="J8480" s="88">
        <v>2.566117630778646</v>
      </c>
      <c r="K8480" s="146">
        <v>6.5200431757055446</v>
      </c>
      <c r="L8480" s="147">
        <v>1.2509052896321539E-8</v>
      </c>
      <c r="M8480" s="147">
        <v>0.39248028586034711</v>
      </c>
      <c r="N8480" s="87">
        <v>41.654347947039881</v>
      </c>
      <c r="O8480" s="88">
        <v>2.1281915625017809</v>
      </c>
      <c r="P8480" s="89">
        <v>51.091702724709641</v>
      </c>
    </row>
    <row r="8481" spans="1:16">
      <c r="A8481" s="75" t="s">
        <v>15695</v>
      </c>
      <c r="B8481" s="85">
        <v>8477</v>
      </c>
      <c r="C8481" s="85">
        <v>10384</v>
      </c>
      <c r="D8481" s="85">
        <v>8477</v>
      </c>
      <c r="E8481" s="86" t="s">
        <v>15696</v>
      </c>
      <c r="F8481" s="85" t="s">
        <v>55</v>
      </c>
      <c r="G8481" s="86" t="s">
        <v>8881</v>
      </c>
      <c r="H8481" s="85" t="s">
        <v>8874</v>
      </c>
      <c r="I8481" s="85">
        <v>1</v>
      </c>
      <c r="J8481" s="88">
        <v>2.9117539460580519</v>
      </c>
      <c r="K8481" s="146">
        <v>7.7912178754499726</v>
      </c>
      <c r="L8481" s="147">
        <v>1.405701301493589E-8</v>
      </c>
      <c r="M8481" s="147">
        <v>0.42051120812289711</v>
      </c>
      <c r="N8481" s="87">
        <v>44.830665132941213</v>
      </c>
      <c r="O8481" s="88">
        <v>2.4489775787817449</v>
      </c>
      <c r="P8481" s="89">
        <v>54.627286289853771</v>
      </c>
    </row>
    <row r="8482" spans="1:16">
      <c r="A8482" s="75" t="s">
        <v>8886</v>
      </c>
      <c r="B8482" s="85">
        <v>8478</v>
      </c>
      <c r="C8482" s="85">
        <v>5836</v>
      </c>
      <c r="D8482" s="85">
        <v>8478</v>
      </c>
      <c r="E8482" s="86" t="s">
        <v>8887</v>
      </c>
      <c r="F8482" s="85" t="s">
        <v>38</v>
      </c>
      <c r="G8482" s="86" t="s">
        <v>8888</v>
      </c>
      <c r="H8482" s="85" t="s">
        <v>1</v>
      </c>
      <c r="I8482" s="85">
        <v>1</v>
      </c>
      <c r="J8482" s="88">
        <v>9.7727076231484869E-2</v>
      </c>
      <c r="K8482" s="146">
        <v>0.14017143640256391</v>
      </c>
      <c r="L8482" s="147">
        <v>4.5799032087968442E-10</v>
      </c>
      <c r="M8482" s="147">
        <v>7.5510789102648671E-3</v>
      </c>
      <c r="N8482" s="87">
        <v>1.4209323799135749</v>
      </c>
      <c r="O8482" s="88">
        <v>8.5997879861140811E-2</v>
      </c>
      <c r="P8482" s="89">
        <v>60.522148046461886</v>
      </c>
    </row>
    <row r="8483" spans="1:16">
      <c r="A8483" s="75" t="s">
        <v>8889</v>
      </c>
      <c r="B8483" s="85">
        <v>8479</v>
      </c>
      <c r="C8483" s="85">
        <v>5837</v>
      </c>
      <c r="D8483" s="85">
        <v>8479</v>
      </c>
      <c r="E8483" s="86" t="s">
        <v>8887</v>
      </c>
      <c r="F8483" s="85" t="s">
        <v>238</v>
      </c>
      <c r="G8483" s="86" t="s">
        <v>8888</v>
      </c>
      <c r="H8483" s="85" t="s">
        <v>1</v>
      </c>
      <c r="I8483" s="85">
        <v>1</v>
      </c>
      <c r="J8483" s="88">
        <v>0.117658297068583</v>
      </c>
      <c r="K8483" s="146">
        <v>0.18115649487628346</v>
      </c>
      <c r="L8483" s="147">
        <v>5.7141083702990969E-10</v>
      </c>
      <c r="M8483" s="147">
        <v>2.785930915856741E-3</v>
      </c>
      <c r="N8483" s="87">
        <v>1.077306280535588</v>
      </c>
      <c r="O8483" s="88">
        <v>0.111284928798437</v>
      </c>
      <c r="P8483" s="89">
        <v>103.29924814242349</v>
      </c>
    </row>
    <row r="8484" spans="1:16">
      <c r="A8484" s="75" t="s">
        <v>8890</v>
      </c>
      <c r="B8484" s="85">
        <v>8480</v>
      </c>
      <c r="C8484" s="85">
        <v>5838</v>
      </c>
      <c r="D8484" s="85">
        <v>8480</v>
      </c>
      <c r="E8484" s="86" t="s">
        <v>8887</v>
      </c>
      <c r="F8484" s="85" t="s">
        <v>139</v>
      </c>
      <c r="G8484" s="86" t="s">
        <v>8888</v>
      </c>
      <c r="H8484" s="85" t="s">
        <v>1</v>
      </c>
      <c r="I8484" s="85">
        <v>1</v>
      </c>
      <c r="J8484" s="88">
        <v>7.5692376778157586E-2</v>
      </c>
      <c r="K8484" s="146">
        <v>0.1126513400202639</v>
      </c>
      <c r="L8484" s="147">
        <v>3.5271826987299318E-10</v>
      </c>
      <c r="M8484" s="147">
        <v>7.4629118249540036E-3</v>
      </c>
      <c r="N8484" s="87">
        <v>1.3997950269323409</v>
      </c>
      <c r="O8484" s="88">
        <v>6.8921808043768545E-2</v>
      </c>
      <c r="P8484" s="89">
        <v>49.23707165527734</v>
      </c>
    </row>
    <row r="8485" spans="1:16">
      <c r="A8485" s="75" t="s">
        <v>8891</v>
      </c>
      <c r="B8485" s="85">
        <v>8481</v>
      </c>
      <c r="C8485" s="85">
        <v>5839</v>
      </c>
      <c r="D8485" s="85">
        <v>8481</v>
      </c>
      <c r="E8485" s="86" t="s">
        <v>8887</v>
      </c>
      <c r="F8485" s="85" t="s">
        <v>243</v>
      </c>
      <c r="G8485" s="86" t="s">
        <v>8888</v>
      </c>
      <c r="H8485" s="85" t="s">
        <v>1</v>
      </c>
      <c r="I8485" s="85">
        <v>1</v>
      </c>
      <c r="J8485" s="88">
        <v>0.2407329033246334</v>
      </c>
      <c r="K8485" s="146">
        <v>0.28066570267594898</v>
      </c>
      <c r="L8485" s="147">
        <v>1.1016965065253871E-9</v>
      </c>
      <c r="M8485" s="147">
        <v>8.8011345271736437E-3</v>
      </c>
      <c r="N8485" s="87">
        <v>2.7437369954702602</v>
      </c>
      <c r="O8485" s="88">
        <v>0.23387377850608801</v>
      </c>
      <c r="P8485" s="89">
        <v>85.239138770297274</v>
      </c>
    </row>
    <row r="8486" spans="1:16">
      <c r="A8486" s="75" t="s">
        <v>15697</v>
      </c>
      <c r="B8486" s="85">
        <v>8482</v>
      </c>
      <c r="C8486" s="85">
        <v>10385</v>
      </c>
      <c r="D8486" s="85">
        <v>8482</v>
      </c>
      <c r="E8486" s="86" t="s">
        <v>15698</v>
      </c>
      <c r="F8486" s="85" t="s">
        <v>38</v>
      </c>
      <c r="G8486" s="86" t="s">
        <v>8888</v>
      </c>
      <c r="H8486" s="85" t="s">
        <v>1</v>
      </c>
      <c r="I8486" s="85">
        <v>1</v>
      </c>
      <c r="J8486" s="88">
        <v>0.12757109645405379</v>
      </c>
      <c r="K8486" s="146">
        <v>0.17283312243980645</v>
      </c>
      <c r="L8486" s="147">
        <v>6.0281241211104588E-10</v>
      </c>
      <c r="M8486" s="147">
        <v>1.176204610028366E-2</v>
      </c>
      <c r="N8486" s="87">
        <v>1.8777151810179631</v>
      </c>
      <c r="O8486" s="88">
        <v>0.1130448180030313</v>
      </c>
      <c r="P8486" s="89">
        <v>60.203389281726146</v>
      </c>
    </row>
    <row r="8487" spans="1:16">
      <c r="A8487" s="75" t="s">
        <v>15699</v>
      </c>
      <c r="B8487" s="85">
        <v>8483</v>
      </c>
      <c r="C8487" s="85">
        <v>10386</v>
      </c>
      <c r="D8487" s="85">
        <v>8483</v>
      </c>
      <c r="E8487" s="86" t="s">
        <v>15698</v>
      </c>
      <c r="F8487" s="85" t="s">
        <v>238</v>
      </c>
      <c r="G8487" s="86" t="s">
        <v>8888</v>
      </c>
      <c r="H8487" s="85" t="s">
        <v>1</v>
      </c>
      <c r="I8487" s="85">
        <v>1</v>
      </c>
      <c r="J8487" s="88">
        <v>0.16748514533561501</v>
      </c>
      <c r="K8487" s="146">
        <v>0.23552429984671935</v>
      </c>
      <c r="L8487" s="147">
        <v>8.1103835399377815E-10</v>
      </c>
      <c r="M8487" s="147">
        <v>9.8104382644635495E-3</v>
      </c>
      <c r="N8487" s="87">
        <v>1.838995117652052</v>
      </c>
      <c r="O8487" s="88">
        <v>0.1564865596752486</v>
      </c>
      <c r="P8487" s="89">
        <v>85.093515569004737</v>
      </c>
    </row>
    <row r="8488" spans="1:16">
      <c r="A8488" s="75" t="s">
        <v>15700</v>
      </c>
      <c r="B8488" s="85">
        <v>8484</v>
      </c>
      <c r="C8488" s="85">
        <v>10387</v>
      </c>
      <c r="D8488" s="85">
        <v>8484</v>
      </c>
      <c r="E8488" s="86" t="s">
        <v>15698</v>
      </c>
      <c r="F8488" s="85" t="s">
        <v>139</v>
      </c>
      <c r="G8488" s="86" t="s">
        <v>8888</v>
      </c>
      <c r="H8488" s="85" t="s">
        <v>1</v>
      </c>
      <c r="I8488" s="85">
        <v>1</v>
      </c>
      <c r="J8488" s="88">
        <v>0.1063550526347926</v>
      </c>
      <c r="K8488" s="146">
        <v>0.14610845077130161</v>
      </c>
      <c r="L8488" s="147">
        <v>5.0018135723537367E-10</v>
      </c>
      <c r="M8488" s="147">
        <v>1.1785685577942811E-2</v>
      </c>
      <c r="N8488" s="87">
        <v>1.86852661900401</v>
      </c>
      <c r="O8488" s="88">
        <v>9.6738196275652402E-2</v>
      </c>
      <c r="P8488" s="89">
        <v>51.772447495137769</v>
      </c>
    </row>
    <row r="8489" spans="1:16">
      <c r="A8489" s="75" t="s">
        <v>15701</v>
      </c>
      <c r="B8489" s="85">
        <v>8485</v>
      </c>
      <c r="C8489" s="85">
        <v>10388</v>
      </c>
      <c r="D8489" s="85">
        <v>8485</v>
      </c>
      <c r="E8489" s="86" t="s">
        <v>15698</v>
      </c>
      <c r="F8489" s="85" t="s">
        <v>243</v>
      </c>
      <c r="G8489" s="86" t="s">
        <v>8888</v>
      </c>
      <c r="H8489" s="85" t="s">
        <v>1</v>
      </c>
      <c r="I8489" s="85">
        <v>1</v>
      </c>
      <c r="J8489" s="88">
        <v>0.25090461415462079</v>
      </c>
      <c r="K8489" s="146">
        <v>0.2936817412966497</v>
      </c>
      <c r="L8489" s="147">
        <v>1.1601296972802611E-9</v>
      </c>
      <c r="M8489" s="147">
        <v>1.000432572136758E-2</v>
      </c>
      <c r="N8489" s="87">
        <v>2.895876098624091</v>
      </c>
      <c r="O8489" s="88">
        <v>0.24312779509224919</v>
      </c>
      <c r="P8489" s="89">
        <v>83.95655988450811</v>
      </c>
    </row>
    <row r="8490" spans="1:16">
      <c r="A8490" s="75" t="s">
        <v>8897</v>
      </c>
      <c r="B8490" s="85">
        <v>8486</v>
      </c>
      <c r="C8490" s="85">
        <v>5844</v>
      </c>
      <c r="D8490" s="85">
        <v>8486</v>
      </c>
      <c r="E8490" s="86" t="s">
        <v>8898</v>
      </c>
      <c r="F8490" s="85" t="s">
        <v>32</v>
      </c>
      <c r="G8490" s="86" t="s">
        <v>8899</v>
      </c>
      <c r="H8490" s="85" t="s">
        <v>1</v>
      </c>
      <c r="I8490" s="85">
        <v>1</v>
      </c>
      <c r="J8490" s="88">
        <v>9.588839394916282E-2</v>
      </c>
      <c r="K8490" s="146">
        <v>0.14176773355413538</v>
      </c>
      <c r="L8490" s="147">
        <v>5.1383324517477556E-10</v>
      </c>
      <c r="M8490" s="147">
        <v>9.5307937315532287E-3</v>
      </c>
      <c r="N8490" s="87">
        <v>1.5259119996065871</v>
      </c>
      <c r="O8490" s="88">
        <v>8.2134515306093739E-2</v>
      </c>
      <c r="P8490" s="89">
        <v>53.82650855833743</v>
      </c>
    </row>
    <row r="8491" spans="1:16">
      <c r="A8491" s="75" t="s">
        <v>8900</v>
      </c>
      <c r="B8491" s="85">
        <v>8487</v>
      </c>
      <c r="C8491" s="85">
        <v>5845</v>
      </c>
      <c r="D8491" s="85">
        <v>8487</v>
      </c>
      <c r="E8491" s="86" t="s">
        <v>8898</v>
      </c>
      <c r="F8491" s="85" t="s">
        <v>38</v>
      </c>
      <c r="G8491" s="86" t="s">
        <v>8899</v>
      </c>
      <c r="H8491" s="85" t="s">
        <v>1</v>
      </c>
      <c r="I8491" s="85">
        <v>1</v>
      </c>
      <c r="J8491" s="88">
        <v>0.27384885197231629</v>
      </c>
      <c r="K8491" s="146">
        <v>0.38077526984187698</v>
      </c>
      <c r="L8491" s="147">
        <v>1.3762244113095779E-9</v>
      </c>
      <c r="M8491" s="147">
        <v>1.527950700030996E-2</v>
      </c>
      <c r="N8491" s="87">
        <v>3.1255878573625799</v>
      </c>
      <c r="O8491" s="88">
        <v>0.24287207348046211</v>
      </c>
      <c r="P8491" s="89">
        <v>77.70444619189216</v>
      </c>
    </row>
    <row r="8492" spans="1:16">
      <c r="A8492" s="75" t="s">
        <v>15702</v>
      </c>
      <c r="B8492" s="85">
        <v>8488</v>
      </c>
      <c r="C8492" s="85">
        <v>10389</v>
      </c>
      <c r="D8492" s="85">
        <v>8488</v>
      </c>
      <c r="E8492" s="86" t="s">
        <v>15703</v>
      </c>
      <c r="F8492" s="85" t="s">
        <v>55</v>
      </c>
      <c r="G8492" s="86" t="s">
        <v>8899</v>
      </c>
      <c r="H8492" s="85" t="s">
        <v>1</v>
      </c>
      <c r="I8492" s="85">
        <v>1</v>
      </c>
      <c r="J8492" s="88">
        <v>0.2898856332303823</v>
      </c>
      <c r="K8492" s="146">
        <v>0.40571927949514919</v>
      </c>
      <c r="L8492" s="147">
        <v>1.474280797258247E-9</v>
      </c>
      <c r="M8492" s="147">
        <v>1.7570619333220679E-2</v>
      </c>
      <c r="N8492" s="87">
        <v>3.3671098683858891</v>
      </c>
      <c r="O8492" s="88">
        <v>0.25744465749112838</v>
      </c>
      <c r="P8492" s="89">
        <v>76.458644818305601</v>
      </c>
    </row>
    <row r="8493" spans="1:16">
      <c r="A8493" s="75" t="s">
        <v>8901</v>
      </c>
      <c r="B8493" s="85">
        <v>8489</v>
      </c>
      <c r="C8493" s="85">
        <v>5846</v>
      </c>
      <c r="D8493" s="85">
        <v>8489</v>
      </c>
      <c r="E8493" s="86" t="s">
        <v>8902</v>
      </c>
      <c r="F8493" s="85" t="s">
        <v>32</v>
      </c>
      <c r="G8493" s="86" t="s">
        <v>8903</v>
      </c>
      <c r="H8493" s="85" t="s">
        <v>1</v>
      </c>
      <c r="I8493" s="85">
        <v>1</v>
      </c>
      <c r="J8493" s="88">
        <v>0.14547161258315819</v>
      </c>
      <c r="K8493" s="146">
        <v>0.20100266219788063</v>
      </c>
      <c r="L8493" s="147">
        <v>9.0477104486347081E-10</v>
      </c>
      <c r="M8493" s="147">
        <v>1.430433248136799E-2</v>
      </c>
      <c r="N8493" s="87">
        <v>2.2968187634883339</v>
      </c>
      <c r="O8493" s="88">
        <v>0.12513821653730819</v>
      </c>
      <c r="P8493" s="89">
        <v>54.483278579304333</v>
      </c>
    </row>
    <row r="8494" spans="1:16">
      <c r="A8494" s="75" t="s">
        <v>8904</v>
      </c>
      <c r="B8494" s="85">
        <v>8490</v>
      </c>
      <c r="C8494" s="85">
        <v>5847</v>
      </c>
      <c r="D8494" s="85">
        <v>8490</v>
      </c>
      <c r="E8494" s="86" t="s">
        <v>8902</v>
      </c>
      <c r="F8494" s="85" t="s">
        <v>38</v>
      </c>
      <c r="G8494" s="86" t="s">
        <v>8903</v>
      </c>
      <c r="H8494" s="85" t="s">
        <v>1</v>
      </c>
      <c r="I8494" s="85">
        <v>1</v>
      </c>
      <c r="J8494" s="88">
        <v>0.35749992555911131</v>
      </c>
      <c r="K8494" s="146">
        <v>0.49572075138693794</v>
      </c>
      <c r="L8494" s="147">
        <v>2.0704097921343032E-9</v>
      </c>
      <c r="M8494" s="147">
        <v>2.1440602838385388E-2</v>
      </c>
      <c r="N8494" s="87">
        <v>4.2285205080906447</v>
      </c>
      <c r="O8494" s="88">
        <v>0.31548142892242198</v>
      </c>
      <c r="P8494" s="89">
        <v>74.607993107469909</v>
      </c>
    </row>
    <row r="8495" spans="1:16">
      <c r="A8495" s="75" t="s">
        <v>15704</v>
      </c>
      <c r="B8495" s="85">
        <v>8491</v>
      </c>
      <c r="C8495" s="85">
        <v>10390</v>
      </c>
      <c r="D8495" s="85">
        <v>8491</v>
      </c>
      <c r="E8495" s="86" t="s">
        <v>15705</v>
      </c>
      <c r="F8495" s="85" t="s">
        <v>55</v>
      </c>
      <c r="G8495" s="86" t="s">
        <v>8903</v>
      </c>
      <c r="H8495" s="85" t="s">
        <v>1</v>
      </c>
      <c r="I8495" s="85">
        <v>1</v>
      </c>
      <c r="J8495" s="88">
        <v>0.37324996158077473</v>
      </c>
      <c r="K8495" s="146">
        <v>0.52019585169197324</v>
      </c>
      <c r="L8495" s="147">
        <v>2.165913777896291E-9</v>
      </c>
      <c r="M8495" s="147">
        <v>2.372003626207668E-2</v>
      </c>
      <c r="N8495" s="87">
        <v>4.4672478952215151</v>
      </c>
      <c r="O8495" s="88">
        <v>0.32980482552967599</v>
      </c>
      <c r="P8495" s="89">
        <v>73.827294402546727</v>
      </c>
    </row>
    <row r="8496" spans="1:16">
      <c r="A8496" s="75" t="s">
        <v>8908</v>
      </c>
      <c r="B8496" s="85">
        <v>8492</v>
      </c>
      <c r="C8496" s="85">
        <v>5849</v>
      </c>
      <c r="D8496" s="85">
        <v>8492</v>
      </c>
      <c r="E8496" s="86" t="s">
        <v>8906</v>
      </c>
      <c r="F8496" s="85" t="s">
        <v>32</v>
      </c>
      <c r="G8496" s="86" t="s">
        <v>8909</v>
      </c>
      <c r="H8496" s="85" t="s">
        <v>1</v>
      </c>
      <c r="I8496" s="85">
        <v>1</v>
      </c>
      <c r="J8496" s="88">
        <v>2.2205042155595961E-3</v>
      </c>
      <c r="K8496" s="146">
        <v>3.1062279510257477E-2</v>
      </c>
      <c r="L8496" s="147">
        <v>2.0288957526423362E-11</v>
      </c>
      <c r="M8496" s="147">
        <v>9.2299030787878404E-4</v>
      </c>
      <c r="N8496" s="87">
        <v>3.1931273375126509E-2</v>
      </c>
      <c r="O8496" s="88">
        <v>1.940498988299836E-3</v>
      </c>
      <c r="P8496" s="89">
        <v>60.771111928515374</v>
      </c>
    </row>
    <row r="8497" spans="1:16">
      <c r="A8497" s="75" t="s">
        <v>8911</v>
      </c>
      <c r="B8497" s="85">
        <v>8493</v>
      </c>
      <c r="C8497" s="85">
        <v>5851</v>
      </c>
      <c r="D8497" s="85">
        <v>8493</v>
      </c>
      <c r="E8497" s="86" t="s">
        <v>8906</v>
      </c>
      <c r="F8497" s="85" t="s">
        <v>38</v>
      </c>
      <c r="G8497" s="86" t="s">
        <v>8909</v>
      </c>
      <c r="H8497" s="85" t="s">
        <v>1</v>
      </c>
      <c r="I8497" s="85">
        <v>1</v>
      </c>
      <c r="J8497" s="88">
        <v>2.8077036992974979E-3</v>
      </c>
      <c r="K8497" s="146">
        <v>3.1815388676158268E-2</v>
      </c>
      <c r="L8497" s="147">
        <v>2.2757419532589579E-11</v>
      </c>
      <c r="M8497" s="147">
        <v>9.5215026950755887E-4</v>
      </c>
      <c r="N8497" s="87">
        <v>3.7579005806445617E-2</v>
      </c>
      <c r="O8497" s="88">
        <v>2.4591265508474331E-3</v>
      </c>
      <c r="P8497" s="89">
        <v>65.438840067068483</v>
      </c>
    </row>
    <row r="8498" spans="1:16">
      <c r="A8498" s="75" t="s">
        <v>8913</v>
      </c>
      <c r="B8498" s="85">
        <v>8494</v>
      </c>
      <c r="C8498" s="85">
        <v>5853</v>
      </c>
      <c r="D8498" s="85">
        <v>8494</v>
      </c>
      <c r="E8498" s="86" t="s">
        <v>8906</v>
      </c>
      <c r="F8498" s="85" t="s">
        <v>238</v>
      </c>
      <c r="G8498" s="86" t="s">
        <v>8909</v>
      </c>
      <c r="H8498" s="85" t="s">
        <v>1</v>
      </c>
      <c r="I8498" s="85">
        <v>1</v>
      </c>
      <c r="J8498" s="88">
        <v>5.7943459220187324E-3</v>
      </c>
      <c r="K8498" s="146">
        <v>3.859489494647355E-2</v>
      </c>
      <c r="L8498" s="147">
        <v>7.7627198923972416E-10</v>
      </c>
      <c r="M8498" s="147">
        <v>1.224595956478305E-3</v>
      </c>
      <c r="N8498" s="87">
        <v>7.4243386164940361E-2</v>
      </c>
      <c r="O8498" s="88">
        <v>5.1303801497537688E-3</v>
      </c>
      <c r="P8498" s="89">
        <v>69.102184245153225</v>
      </c>
    </row>
    <row r="8499" spans="1:16">
      <c r="A8499" s="75" t="s">
        <v>8915</v>
      </c>
      <c r="B8499" s="85">
        <v>8495</v>
      </c>
      <c r="C8499" s="85">
        <v>5855</v>
      </c>
      <c r="D8499" s="85">
        <v>8495</v>
      </c>
      <c r="E8499" s="86" t="s">
        <v>8906</v>
      </c>
      <c r="F8499" s="85" t="s">
        <v>243</v>
      </c>
      <c r="G8499" s="86" t="s">
        <v>8909</v>
      </c>
      <c r="H8499" s="85" t="s">
        <v>1</v>
      </c>
      <c r="I8499" s="85">
        <v>1</v>
      </c>
      <c r="J8499" s="88">
        <v>3.1779249808457101E-3</v>
      </c>
      <c r="K8499" s="146">
        <v>3.2685752167300811E-2</v>
      </c>
      <c r="L8499" s="147">
        <v>2.6061661758889461E-11</v>
      </c>
      <c r="M8499" s="147">
        <v>9.4824832382126695E-4</v>
      </c>
      <c r="N8499" s="87">
        <v>4.2888362453104747E-2</v>
      </c>
      <c r="O8499" s="88">
        <v>2.8747814051231918E-3</v>
      </c>
      <c r="P8499" s="89">
        <v>67.029404731098154</v>
      </c>
    </row>
    <row r="8500" spans="1:16">
      <c r="A8500" s="75" t="s">
        <v>15706</v>
      </c>
      <c r="B8500" s="85">
        <v>8496</v>
      </c>
      <c r="C8500" s="85">
        <v>10391</v>
      </c>
      <c r="D8500" s="85">
        <v>8496</v>
      </c>
      <c r="E8500" s="86" t="s">
        <v>15707</v>
      </c>
      <c r="F8500" s="85" t="s">
        <v>38</v>
      </c>
      <c r="G8500" s="86" t="s">
        <v>8909</v>
      </c>
      <c r="H8500" s="85" t="s">
        <v>1</v>
      </c>
      <c r="I8500" s="85">
        <v>1</v>
      </c>
      <c r="J8500" s="88">
        <v>1.0987272013669201E-2</v>
      </c>
      <c r="K8500" s="146">
        <v>4.21757881732963E-2</v>
      </c>
      <c r="L8500" s="147">
        <v>6.4393545535803884E-11</v>
      </c>
      <c r="M8500" s="147">
        <v>2.0509362856475448E-3</v>
      </c>
      <c r="N8500" s="87">
        <v>0.15879315424612109</v>
      </c>
      <c r="O8500" s="88">
        <v>9.8786203738716032E-3</v>
      </c>
      <c r="P8500" s="89">
        <v>62.210618718236802</v>
      </c>
    </row>
    <row r="8501" spans="1:16">
      <c r="A8501" s="75" t="s">
        <v>15708</v>
      </c>
      <c r="B8501" s="85">
        <v>8497</v>
      </c>
      <c r="C8501" s="85">
        <v>10392</v>
      </c>
      <c r="D8501" s="85">
        <v>8497</v>
      </c>
      <c r="E8501" s="86" t="s">
        <v>15707</v>
      </c>
      <c r="F8501" s="85" t="s">
        <v>238</v>
      </c>
      <c r="G8501" s="86" t="s">
        <v>8909</v>
      </c>
      <c r="H8501" s="85" t="s">
        <v>1</v>
      </c>
      <c r="I8501" s="85">
        <v>1</v>
      </c>
      <c r="J8501" s="88">
        <v>7.1425774194688776E-2</v>
      </c>
      <c r="K8501" s="146">
        <v>0.11020762616191773</v>
      </c>
      <c r="L8501" s="147">
        <v>1.091906967946132E-9</v>
      </c>
      <c r="M8501" s="147">
        <v>1.047720707348466E-2</v>
      </c>
      <c r="N8501" s="87">
        <v>1.0775323361581679</v>
      </c>
      <c r="O8501" s="88">
        <v>6.4669518142193266E-2</v>
      </c>
      <c r="P8501" s="89">
        <v>60.016313174197506</v>
      </c>
    </row>
    <row r="8502" spans="1:16">
      <c r="A8502" s="75" t="s">
        <v>15709</v>
      </c>
      <c r="B8502" s="85">
        <v>8498</v>
      </c>
      <c r="C8502" s="85">
        <v>10393</v>
      </c>
      <c r="D8502" s="85">
        <v>8498</v>
      </c>
      <c r="E8502" s="86" t="s">
        <v>15707</v>
      </c>
      <c r="F8502" s="85" t="s">
        <v>11</v>
      </c>
      <c r="G8502" s="86" t="s">
        <v>8909</v>
      </c>
      <c r="H8502" s="85" t="s">
        <v>1</v>
      </c>
      <c r="I8502" s="85">
        <v>1</v>
      </c>
      <c r="J8502" s="88">
        <v>8.2187555482310104E-3</v>
      </c>
      <c r="K8502" s="146">
        <v>3.7806745911033626E-2</v>
      </c>
      <c r="L8502" s="147">
        <v>5.0005133062250103E-11</v>
      </c>
      <c r="M8502" s="147">
        <v>1.749220471786717E-3</v>
      </c>
      <c r="N8502" s="87">
        <v>0.1237654947733018</v>
      </c>
      <c r="O8502" s="88">
        <v>7.3229756074024866E-3</v>
      </c>
      <c r="P8502" s="89">
        <v>59.168152002428464</v>
      </c>
    </row>
    <row r="8503" spans="1:16">
      <c r="A8503" s="75" t="s">
        <v>15710</v>
      </c>
      <c r="B8503" s="85">
        <v>8499</v>
      </c>
      <c r="C8503" s="85">
        <v>10394</v>
      </c>
      <c r="D8503" s="85">
        <v>8499</v>
      </c>
      <c r="E8503" s="86" t="s">
        <v>15707</v>
      </c>
      <c r="F8503" s="85" t="s">
        <v>243</v>
      </c>
      <c r="G8503" s="86" t="s">
        <v>8909</v>
      </c>
      <c r="H8503" s="85" t="s">
        <v>1</v>
      </c>
      <c r="I8503" s="85">
        <v>1</v>
      </c>
      <c r="J8503" s="88">
        <v>7.2466093128404256E-3</v>
      </c>
      <c r="K8503" s="146">
        <v>3.7892167615581021E-2</v>
      </c>
      <c r="L8503" s="147">
        <v>4.943493806084027E-11</v>
      </c>
      <c r="M8503" s="147">
        <v>1.4295248014988399E-3</v>
      </c>
      <c r="N8503" s="87">
        <v>0.1037440037146371</v>
      </c>
      <c r="O8503" s="88">
        <v>6.5763880395874139E-3</v>
      </c>
      <c r="P8503" s="89">
        <v>63.39053635983359</v>
      </c>
    </row>
    <row r="8504" spans="1:16">
      <c r="A8504" s="75" t="s">
        <v>26583</v>
      </c>
      <c r="B8504" s="85">
        <v>8500</v>
      </c>
      <c r="C8504" s="85">
        <v>16548</v>
      </c>
      <c r="D8504" s="85">
        <v>8500</v>
      </c>
      <c r="E8504" s="86" t="s">
        <v>26569</v>
      </c>
      <c r="F8504" s="85" t="s">
        <v>38</v>
      </c>
      <c r="G8504" s="86" t="s">
        <v>8909</v>
      </c>
      <c r="H8504" s="85" t="s">
        <v>1</v>
      </c>
      <c r="I8504" s="85">
        <v>1</v>
      </c>
      <c r="J8504" s="88">
        <v>1.271133239912004E-2</v>
      </c>
      <c r="K8504" s="146">
        <v>8.0854459269728576E-2</v>
      </c>
      <c r="L8504" s="147">
        <v>9.3636757892118305E-11</v>
      </c>
      <c r="M8504" s="147">
        <v>1.1746286132122189E-3</v>
      </c>
      <c r="N8504" s="87">
        <v>0.2058495564129961</v>
      </c>
      <c r="O8504" s="88">
        <v>1.161227736664947E-2</v>
      </c>
      <c r="P8504" s="89">
        <v>56.411476269357365</v>
      </c>
    </row>
    <row r="8505" spans="1:16">
      <c r="A8505" s="75" t="s">
        <v>12319</v>
      </c>
      <c r="B8505" s="85">
        <v>8501</v>
      </c>
      <c r="C8505" s="85">
        <v>8288</v>
      </c>
      <c r="D8505" s="85">
        <v>8501</v>
      </c>
      <c r="E8505" s="86" t="s">
        <v>12320</v>
      </c>
      <c r="F8505" s="85" t="s">
        <v>55</v>
      </c>
      <c r="G8505" s="86" t="s">
        <v>12321</v>
      </c>
      <c r="H8505" s="85" t="s">
        <v>1</v>
      </c>
      <c r="I8505" s="85">
        <v>-1</v>
      </c>
      <c r="J8505" s="88">
        <v>0.35774863742469021</v>
      </c>
      <c r="K8505" s="146">
        <v>6.0181175073887418</v>
      </c>
      <c r="L8505" s="147">
        <v>3.9291525821478457E-9</v>
      </c>
      <c r="M8505" s="147">
        <v>1.656872734595562E-2</v>
      </c>
      <c r="N8505" s="87">
        <v>2.372133637815792</v>
      </c>
      <c r="O8505" s="88">
        <v>0.33980926500311159</v>
      </c>
      <c r="P8505" s="89">
        <v>143.25047273306254</v>
      </c>
    </row>
    <row r="8506" spans="1:16">
      <c r="A8506" s="75" t="s">
        <v>28922</v>
      </c>
      <c r="B8506" s="85">
        <v>8502</v>
      </c>
      <c r="C8506" s="85">
        <v>18332</v>
      </c>
      <c r="D8506" s="85">
        <v>8502</v>
      </c>
      <c r="E8506" s="86" t="s">
        <v>28923</v>
      </c>
      <c r="F8506" s="85" t="s">
        <v>32</v>
      </c>
      <c r="G8506" s="86" t="s">
        <v>12321</v>
      </c>
      <c r="H8506" s="85" t="s">
        <v>1</v>
      </c>
      <c r="I8506" s="85">
        <v>-1</v>
      </c>
      <c r="J8506" s="88">
        <v>0.27857336228769231</v>
      </c>
      <c r="K8506" s="146">
        <v>5.9146219446339314</v>
      </c>
      <c r="L8506" s="147">
        <v>3.551799678404292E-9</v>
      </c>
      <c r="M8506" s="147">
        <v>1.001027394085811E-2</v>
      </c>
      <c r="N8506" s="87">
        <v>1.505964928704925</v>
      </c>
      <c r="O8506" s="88">
        <v>0.26849003055746729</v>
      </c>
      <c r="P8506" s="89">
        <v>178.2843846093806</v>
      </c>
    </row>
    <row r="8507" spans="1:16">
      <c r="A8507" s="75" t="s">
        <v>28924</v>
      </c>
      <c r="B8507" s="85">
        <v>8503</v>
      </c>
      <c r="C8507" s="85">
        <v>18333</v>
      </c>
      <c r="D8507" s="85">
        <v>8503</v>
      </c>
      <c r="E8507" s="86" t="s">
        <v>28923</v>
      </c>
      <c r="F8507" s="85" t="s">
        <v>38</v>
      </c>
      <c r="G8507" s="86" t="s">
        <v>12321</v>
      </c>
      <c r="H8507" s="85" t="s">
        <v>1</v>
      </c>
      <c r="I8507" s="85">
        <v>-1</v>
      </c>
      <c r="J8507" s="88">
        <v>0.3549341434545229</v>
      </c>
      <c r="K8507" s="146">
        <v>6.0149062658698096</v>
      </c>
      <c r="L8507" s="147">
        <v>3.9148991231452496E-9</v>
      </c>
      <c r="M8507" s="147">
        <v>1.615423608454547E-2</v>
      </c>
      <c r="N8507" s="87">
        <v>2.327320590541369</v>
      </c>
      <c r="O8507" s="88">
        <v>0.33725333608413521</v>
      </c>
      <c r="P8507" s="89">
        <v>144.91056258204853</v>
      </c>
    </row>
    <row r="8508" spans="1:16">
      <c r="A8508" s="75" t="s">
        <v>8916</v>
      </c>
      <c r="B8508" s="85">
        <v>8504</v>
      </c>
      <c r="C8508" s="85">
        <v>5856</v>
      </c>
      <c r="D8508" s="85">
        <v>8504</v>
      </c>
      <c r="E8508" s="86" t="s">
        <v>8917</v>
      </c>
      <c r="F8508" s="85" t="s">
        <v>1084</v>
      </c>
      <c r="G8508" s="86" t="s">
        <v>8918</v>
      </c>
      <c r="H8508" s="85" t="s">
        <v>1</v>
      </c>
      <c r="I8508" s="85">
        <v>1</v>
      </c>
      <c r="J8508" s="88">
        <v>20.282329452449058</v>
      </c>
      <c r="K8508" s="146">
        <v>50.889041033148509</v>
      </c>
      <c r="L8508" s="147">
        <v>1.166090181611255E-7</v>
      </c>
      <c r="M8508" s="147">
        <v>2.555876595165484</v>
      </c>
      <c r="N8508" s="87">
        <v>419.78088685066768</v>
      </c>
      <c r="O8508" s="88">
        <v>18.29035125736927</v>
      </c>
      <c r="P8508" s="89">
        <v>43.571186374371202</v>
      </c>
    </row>
    <row r="8509" spans="1:16">
      <c r="A8509" s="75" t="s">
        <v>8919</v>
      </c>
      <c r="B8509" s="85">
        <v>8505</v>
      </c>
      <c r="C8509" s="85">
        <v>5857</v>
      </c>
      <c r="D8509" s="85">
        <v>8505</v>
      </c>
      <c r="E8509" s="86" t="s">
        <v>8917</v>
      </c>
      <c r="F8509" s="85" t="s">
        <v>38</v>
      </c>
      <c r="G8509" s="86" t="s">
        <v>8918</v>
      </c>
      <c r="H8509" s="85" t="s">
        <v>1</v>
      </c>
      <c r="I8509" s="85">
        <v>1</v>
      </c>
      <c r="J8509" s="88">
        <v>34.077126810607069</v>
      </c>
      <c r="K8509" s="146">
        <v>70.539105182607045</v>
      </c>
      <c r="L8509" s="147">
        <v>1.7893239937071519E-7</v>
      </c>
      <c r="M8509" s="147">
        <v>2.8681511881127131</v>
      </c>
      <c r="N8509" s="87">
        <v>429.93434141586152</v>
      </c>
      <c r="O8509" s="88">
        <v>30.408761937966268</v>
      </c>
      <c r="P8509" s="89">
        <v>70.728850916686511</v>
      </c>
    </row>
    <row r="8510" spans="1:16">
      <c r="A8510" s="75" t="s">
        <v>8920</v>
      </c>
      <c r="B8510" s="85">
        <v>8506</v>
      </c>
      <c r="C8510" s="85">
        <v>5858</v>
      </c>
      <c r="D8510" s="85">
        <v>8506</v>
      </c>
      <c r="E8510" s="86" t="s">
        <v>8917</v>
      </c>
      <c r="F8510" s="85" t="s">
        <v>139</v>
      </c>
      <c r="G8510" s="86" t="s">
        <v>8918</v>
      </c>
      <c r="H8510" s="85" t="s">
        <v>1</v>
      </c>
      <c r="I8510" s="85">
        <v>1</v>
      </c>
      <c r="J8510" s="88">
        <v>32.606745736039393</v>
      </c>
      <c r="K8510" s="146">
        <v>69.074334955815715</v>
      </c>
      <c r="L8510" s="147">
        <v>1.6948180689968829E-7</v>
      </c>
      <c r="M8510" s="147">
        <v>2.6914403357013832</v>
      </c>
      <c r="N8510" s="87">
        <v>447.88567278896619</v>
      </c>
      <c r="O8510" s="88">
        <v>29.526955852184749</v>
      </c>
      <c r="P8510" s="89">
        <v>65.92520735999787</v>
      </c>
    </row>
    <row r="8511" spans="1:16">
      <c r="A8511" s="75" t="s">
        <v>15711</v>
      </c>
      <c r="B8511" s="85">
        <v>8507</v>
      </c>
      <c r="C8511" s="85">
        <v>10395</v>
      </c>
      <c r="D8511" s="85">
        <v>8507</v>
      </c>
      <c r="E8511" s="86" t="s">
        <v>15712</v>
      </c>
      <c r="F8511" s="85" t="s">
        <v>55</v>
      </c>
      <c r="G8511" s="86" t="s">
        <v>8918</v>
      </c>
      <c r="H8511" s="85" t="s">
        <v>1</v>
      </c>
      <c r="I8511" s="85">
        <v>1</v>
      </c>
      <c r="J8511" s="88">
        <v>28.56127266184291</v>
      </c>
      <c r="K8511" s="146">
        <v>62.97962812009829</v>
      </c>
      <c r="L8511" s="147">
        <v>1.5267405471141341E-7</v>
      </c>
      <c r="M8511" s="147">
        <v>2.6811433825157018</v>
      </c>
      <c r="N8511" s="87">
        <v>436.49957438317131</v>
      </c>
      <c r="O8511" s="88">
        <v>25.769453462681319</v>
      </c>
      <c r="P8511" s="89">
        <v>59.036606161865777</v>
      </c>
    </row>
    <row r="8512" spans="1:16">
      <c r="A8512" s="75" t="s">
        <v>15713</v>
      </c>
      <c r="B8512" s="85">
        <v>8508</v>
      </c>
      <c r="C8512" s="85">
        <v>10396</v>
      </c>
      <c r="D8512" s="85">
        <v>8508</v>
      </c>
      <c r="E8512" s="86" t="s">
        <v>15714</v>
      </c>
      <c r="F8512" s="85" t="s">
        <v>55</v>
      </c>
      <c r="G8512" s="86" t="s">
        <v>15715</v>
      </c>
      <c r="H8512" s="85" t="s">
        <v>1</v>
      </c>
      <c r="I8512" s="85">
        <v>1</v>
      </c>
      <c r="J8512" s="88">
        <v>14.295354339887931</v>
      </c>
      <c r="K8512" s="146">
        <v>32.691629107434913</v>
      </c>
      <c r="L8512" s="147">
        <v>7.8770325550473581E-8</v>
      </c>
      <c r="M8512" s="147">
        <v>1.4025606453067729</v>
      </c>
      <c r="N8512" s="87">
        <v>189.59366204942941</v>
      </c>
      <c r="O8512" s="88">
        <v>12.84388264057463</v>
      </c>
      <c r="P8512" s="89">
        <v>67.74426160525384</v>
      </c>
    </row>
    <row r="8513" spans="1:16">
      <c r="A8513" s="75" t="s">
        <v>32925</v>
      </c>
      <c r="B8513" s="85">
        <v>8509</v>
      </c>
      <c r="C8513" s="85">
        <v>21220</v>
      </c>
      <c r="D8513" s="85">
        <v>8509</v>
      </c>
      <c r="E8513" s="86" t="s">
        <v>32926</v>
      </c>
      <c r="F8513" s="85" t="s">
        <v>1084</v>
      </c>
      <c r="G8513" s="86" t="s">
        <v>15715</v>
      </c>
      <c r="H8513" s="85" t="s">
        <v>1</v>
      </c>
      <c r="I8513" s="85">
        <v>1</v>
      </c>
      <c r="J8513" s="88">
        <v>10.73572666731341</v>
      </c>
      <c r="K8513" s="146">
        <v>27.395095158120562</v>
      </c>
      <c r="L8513" s="147">
        <v>6.2399511885263702E-8</v>
      </c>
      <c r="M8513" s="147">
        <v>1.3737426161974651</v>
      </c>
      <c r="N8513" s="87">
        <v>176.71124069962141</v>
      </c>
      <c r="O8513" s="88">
        <v>9.7101681271849909</v>
      </c>
      <c r="P8513" s="89">
        <v>54.949351771518593</v>
      </c>
    </row>
    <row r="8514" spans="1:16">
      <c r="A8514" s="75" t="s">
        <v>32930</v>
      </c>
      <c r="B8514" s="85">
        <v>8510</v>
      </c>
      <c r="C8514" s="85">
        <v>21224</v>
      </c>
      <c r="D8514" s="85">
        <v>8510</v>
      </c>
      <c r="E8514" s="86" t="s">
        <v>32926</v>
      </c>
      <c r="F8514" s="85" t="s">
        <v>38</v>
      </c>
      <c r="G8514" s="86" t="s">
        <v>15715</v>
      </c>
      <c r="H8514" s="85" t="s">
        <v>1</v>
      </c>
      <c r="I8514" s="85">
        <v>1</v>
      </c>
      <c r="J8514" s="88">
        <v>15.198718541463579</v>
      </c>
      <c r="K8514" s="146">
        <v>34.000042889632354</v>
      </c>
      <c r="L8514" s="147">
        <v>8.3149010123788712E-8</v>
      </c>
      <c r="M8514" s="147">
        <v>1.428166787002084</v>
      </c>
      <c r="N8514" s="87">
        <v>190.84269605607901</v>
      </c>
      <c r="O8514" s="88">
        <v>13.611424752165711</v>
      </c>
      <c r="P8514" s="89">
        <v>71.322743984742289</v>
      </c>
    </row>
    <row r="8515" spans="1:16">
      <c r="A8515" s="75" t="s">
        <v>32934</v>
      </c>
      <c r="B8515" s="85">
        <v>8511</v>
      </c>
      <c r="C8515" s="85">
        <v>21228</v>
      </c>
      <c r="D8515" s="85">
        <v>8511</v>
      </c>
      <c r="E8515" s="86" t="s">
        <v>32926</v>
      </c>
      <c r="F8515" s="85" t="s">
        <v>139</v>
      </c>
      <c r="G8515" s="86" t="s">
        <v>15715</v>
      </c>
      <c r="H8515" s="85" t="s">
        <v>1</v>
      </c>
      <c r="I8515" s="85">
        <v>1</v>
      </c>
      <c r="J8515" s="88">
        <v>15.766201504071031</v>
      </c>
      <c r="K8515" s="146">
        <v>35.037911383712348</v>
      </c>
      <c r="L8515" s="147">
        <v>8.4545841057728896E-8</v>
      </c>
      <c r="M8515" s="147">
        <v>1.3337399656988429</v>
      </c>
      <c r="N8515" s="87">
        <v>203.83248112934641</v>
      </c>
      <c r="O8515" s="88">
        <v>14.261134030114039</v>
      </c>
      <c r="P8515" s="89">
        <v>69.964972957692254</v>
      </c>
    </row>
    <row r="8516" spans="1:16">
      <c r="A8516" s="75" t="s">
        <v>8921</v>
      </c>
      <c r="B8516" s="85">
        <v>8512</v>
      </c>
      <c r="C8516" s="85">
        <v>5859</v>
      </c>
      <c r="D8516" s="85">
        <v>8512</v>
      </c>
      <c r="E8516" s="86" t="s">
        <v>8922</v>
      </c>
      <c r="F8516" s="85" t="s">
        <v>55</v>
      </c>
      <c r="G8516" s="86" t="s">
        <v>8923</v>
      </c>
      <c r="H8516" s="85" t="s">
        <v>260</v>
      </c>
      <c r="I8516" s="85">
        <v>1</v>
      </c>
      <c r="J8516" s="88">
        <v>6.5360072584391427</v>
      </c>
      <c r="K8516" s="146">
        <v>19.829242024211744</v>
      </c>
      <c r="L8516" s="147">
        <v>5.4588978851406297E-8</v>
      </c>
      <c r="M8516" s="147">
        <v>0.66433595575223636</v>
      </c>
      <c r="N8516" s="87">
        <v>95.89414277529545</v>
      </c>
      <c r="O8516" s="88">
        <v>5.7029725764627548</v>
      </c>
      <c r="P8516" s="89">
        <v>59.471542384254697</v>
      </c>
    </row>
    <row r="8517" spans="1:16">
      <c r="A8517" s="75" t="s">
        <v>15716</v>
      </c>
      <c r="B8517" s="85">
        <v>8513</v>
      </c>
      <c r="C8517" s="85">
        <v>10397</v>
      </c>
      <c r="D8517" s="85">
        <v>8513</v>
      </c>
      <c r="E8517" s="86" t="s">
        <v>15717</v>
      </c>
      <c r="F8517" s="85" t="s">
        <v>55</v>
      </c>
      <c r="G8517" s="86" t="s">
        <v>8923</v>
      </c>
      <c r="H8517" s="85" t="s">
        <v>260</v>
      </c>
      <c r="I8517" s="85">
        <v>1</v>
      </c>
      <c r="J8517" s="88">
        <v>6.6031195569499186</v>
      </c>
      <c r="K8517" s="146">
        <v>19.916398416349622</v>
      </c>
      <c r="L8517" s="147">
        <v>5.4940613393929462E-8</v>
      </c>
      <c r="M8517" s="147">
        <v>0.67347087625188029</v>
      </c>
      <c r="N8517" s="87">
        <v>96.895288282447055</v>
      </c>
      <c r="O8517" s="88">
        <v>5.763818397356534</v>
      </c>
      <c r="P8517" s="89">
        <v>59.485022435303193</v>
      </c>
    </row>
    <row r="8518" spans="1:16">
      <c r="A8518" s="75" t="s">
        <v>8940</v>
      </c>
      <c r="B8518" s="85">
        <v>8514</v>
      </c>
      <c r="C8518" s="85">
        <v>5872</v>
      </c>
      <c r="D8518" s="85">
        <v>8514</v>
      </c>
      <c r="E8518" s="86" t="s">
        <v>8941</v>
      </c>
      <c r="F8518" s="85" t="s">
        <v>55</v>
      </c>
      <c r="G8518" s="86" t="s">
        <v>8942</v>
      </c>
      <c r="H8518" s="85" t="s">
        <v>1042</v>
      </c>
      <c r="I8518" s="85">
        <v>1</v>
      </c>
      <c r="J8518" s="88">
        <v>369.3257242614668</v>
      </c>
      <c r="K8518" s="146">
        <v>1455.7935917390444</v>
      </c>
      <c r="L8518" s="147">
        <v>1.618151897859699E-6</v>
      </c>
      <c r="M8518" s="147">
        <v>17.757941425668779</v>
      </c>
      <c r="N8518" s="87">
        <v>5045.3217486164049</v>
      </c>
      <c r="O8518" s="88">
        <v>328.062101687694</v>
      </c>
      <c r="P8518" s="89">
        <v>65.023028863849873</v>
      </c>
    </row>
    <row r="8519" spans="1:16">
      <c r="A8519" s="75" t="s">
        <v>15718</v>
      </c>
      <c r="B8519" s="85">
        <v>8515</v>
      </c>
      <c r="C8519" s="85">
        <v>10398</v>
      </c>
      <c r="D8519" s="85">
        <v>8515</v>
      </c>
      <c r="E8519" s="86" t="s">
        <v>15719</v>
      </c>
      <c r="F8519" s="85" t="s">
        <v>55</v>
      </c>
      <c r="G8519" s="86" t="s">
        <v>8942</v>
      </c>
      <c r="H8519" s="85" t="s">
        <v>1042</v>
      </c>
      <c r="I8519" s="85">
        <v>1</v>
      </c>
      <c r="J8519" s="88">
        <v>369.40760239951061</v>
      </c>
      <c r="K8519" s="146">
        <v>1455.8995218866944</v>
      </c>
      <c r="L8519" s="147">
        <v>1.61857842494648E-6</v>
      </c>
      <c r="M8519" s="147">
        <v>17.768971595002519</v>
      </c>
      <c r="N8519" s="87">
        <v>5046.5384639147014</v>
      </c>
      <c r="O8519" s="88">
        <v>328.1363346990637</v>
      </c>
      <c r="P8519" s="89">
        <v>65.022061566637049</v>
      </c>
    </row>
    <row r="8520" spans="1:16">
      <c r="A8520" s="75" t="s">
        <v>8958</v>
      </c>
      <c r="B8520" s="85">
        <v>8516</v>
      </c>
      <c r="C8520" s="85">
        <v>5880</v>
      </c>
      <c r="D8520" s="85">
        <v>8516</v>
      </c>
      <c r="E8520" s="86" t="s">
        <v>8959</v>
      </c>
      <c r="F8520" s="85" t="s">
        <v>2804</v>
      </c>
      <c r="G8520" s="86" t="s">
        <v>8960</v>
      </c>
      <c r="H8520" s="85" t="s">
        <v>1</v>
      </c>
      <c r="I8520" s="85">
        <v>1</v>
      </c>
      <c r="J8520" s="88">
        <v>0.1173136139609805</v>
      </c>
      <c r="K8520" s="146">
        <v>0.86880492028231215</v>
      </c>
      <c r="L8520" s="147">
        <v>2.940541175111182E-9</v>
      </c>
      <c r="M8520" s="147">
        <v>5.2045266884375191E-2</v>
      </c>
      <c r="N8520" s="87">
        <v>27.21097385366032</v>
      </c>
      <c r="O8520" s="88">
        <v>5.1874668705920807E-2</v>
      </c>
      <c r="P8520" s="89">
        <v>1.906387804600489</v>
      </c>
    </row>
    <row r="8521" spans="1:16">
      <c r="A8521" s="75" t="s">
        <v>8961</v>
      </c>
      <c r="B8521" s="85">
        <v>8517</v>
      </c>
      <c r="C8521" s="85">
        <v>5881</v>
      </c>
      <c r="D8521" s="85">
        <v>8517</v>
      </c>
      <c r="E8521" s="86" t="s">
        <v>8959</v>
      </c>
      <c r="F8521" s="85" t="s">
        <v>283</v>
      </c>
      <c r="G8521" s="86" t="s">
        <v>8960</v>
      </c>
      <c r="H8521" s="85" t="s">
        <v>1</v>
      </c>
      <c r="I8521" s="85">
        <v>1</v>
      </c>
      <c r="J8521" s="88">
        <v>0.53157042573828783</v>
      </c>
      <c r="K8521" s="146">
        <v>0.79954047421914232</v>
      </c>
      <c r="L8521" s="147">
        <v>2.592430194337351E-9</v>
      </c>
      <c r="M8521" s="147">
        <v>4.5559538907255302E-2</v>
      </c>
      <c r="N8521" s="87">
        <v>23.03723307449253</v>
      </c>
      <c r="O8521" s="88">
        <v>0.12007150010322</v>
      </c>
      <c r="P8521" s="89">
        <v>5.2120625647602843</v>
      </c>
    </row>
    <row r="8522" spans="1:16">
      <c r="A8522" s="75" t="s">
        <v>8962</v>
      </c>
      <c r="B8522" s="85">
        <v>8518</v>
      </c>
      <c r="C8522" s="85">
        <v>5882</v>
      </c>
      <c r="D8522" s="85">
        <v>8518</v>
      </c>
      <c r="E8522" s="86" t="s">
        <v>8959</v>
      </c>
      <c r="F8522" s="85" t="s">
        <v>8963</v>
      </c>
      <c r="G8522" s="86" t="s">
        <v>8960</v>
      </c>
      <c r="H8522" s="85" t="s">
        <v>1</v>
      </c>
      <c r="I8522" s="85">
        <v>1</v>
      </c>
      <c r="J8522" s="88">
        <v>0.37982955435085047</v>
      </c>
      <c r="K8522" s="146">
        <v>0.38651060206030385</v>
      </c>
      <c r="L8522" s="147">
        <v>1.7413690376164361E-9</v>
      </c>
      <c r="M8522" s="147">
        <v>6.1047807386428073E-2</v>
      </c>
      <c r="N8522" s="87">
        <v>30.616679040425431</v>
      </c>
      <c r="O8522" s="88">
        <v>1.7374641685366819E-2</v>
      </c>
      <c r="P8522" s="89">
        <v>0.56748942830885785</v>
      </c>
    </row>
    <row r="8523" spans="1:16">
      <c r="A8523" s="75" t="s">
        <v>8964</v>
      </c>
      <c r="B8523" s="85">
        <v>8519</v>
      </c>
      <c r="C8523" s="85">
        <v>5883</v>
      </c>
      <c r="D8523" s="85">
        <v>8519</v>
      </c>
      <c r="E8523" s="86" t="s">
        <v>8959</v>
      </c>
      <c r="F8523" s="85" t="s">
        <v>2897</v>
      </c>
      <c r="G8523" s="86" t="s">
        <v>8960</v>
      </c>
      <c r="H8523" s="85" t="s">
        <v>1</v>
      </c>
      <c r="I8523" s="85">
        <v>1</v>
      </c>
      <c r="J8523" s="88">
        <v>6.4960718259801667E-2</v>
      </c>
      <c r="K8523" s="146">
        <v>0.42406516812869866</v>
      </c>
      <c r="L8523" s="147">
        <v>1.2479001492696581E-9</v>
      </c>
      <c r="M8523" s="147">
        <v>4.3237487764692308E-2</v>
      </c>
      <c r="N8523" s="87">
        <v>22.08230166501081</v>
      </c>
      <c r="O8523" s="88">
        <v>3.2508722599656169E-2</v>
      </c>
      <c r="P8523" s="89">
        <v>1.4721618739212279</v>
      </c>
    </row>
    <row r="8524" spans="1:16">
      <c r="A8524" s="75" t="s">
        <v>8965</v>
      </c>
      <c r="B8524" s="85">
        <v>8520</v>
      </c>
      <c r="C8524" s="85">
        <v>5884</v>
      </c>
      <c r="D8524" s="85">
        <v>8520</v>
      </c>
      <c r="E8524" s="86" t="s">
        <v>8959</v>
      </c>
      <c r="F8524" s="85" t="s">
        <v>887</v>
      </c>
      <c r="G8524" s="86" t="s">
        <v>8960</v>
      </c>
      <c r="H8524" s="85" t="s">
        <v>1</v>
      </c>
      <c r="I8524" s="85">
        <v>1</v>
      </c>
      <c r="J8524" s="88">
        <v>5.760498861706019E-2</v>
      </c>
      <c r="K8524" s="146">
        <v>0.36646803286426344</v>
      </c>
      <c r="L8524" s="147">
        <v>1.3069326590318271E-9</v>
      </c>
      <c r="M8524" s="147">
        <v>4.5611894261957137E-2</v>
      </c>
      <c r="N8524" s="87">
        <v>24.258760642288181</v>
      </c>
      <c r="O8524" s="88">
        <v>2.5380161875008099E-2</v>
      </c>
      <c r="P8524" s="89">
        <v>1.0462266497969841</v>
      </c>
    </row>
    <row r="8525" spans="1:16">
      <c r="A8525" s="75" t="s">
        <v>8966</v>
      </c>
      <c r="B8525" s="85">
        <v>8521</v>
      </c>
      <c r="C8525" s="85">
        <v>5885</v>
      </c>
      <c r="D8525" s="85">
        <v>8521</v>
      </c>
      <c r="E8525" s="86" t="s">
        <v>8959</v>
      </c>
      <c r="F8525" s="85" t="s">
        <v>318</v>
      </c>
      <c r="G8525" s="86" t="s">
        <v>8960</v>
      </c>
      <c r="H8525" s="85" t="s">
        <v>1</v>
      </c>
      <c r="I8525" s="85">
        <v>1</v>
      </c>
      <c r="J8525" s="88">
        <v>0.13131486735231801</v>
      </c>
      <c r="K8525" s="146">
        <v>0.46918476144569204</v>
      </c>
      <c r="L8525" s="147">
        <v>1.7107063984820271E-9</v>
      </c>
      <c r="M8525" s="147">
        <v>4.9957021525174693E-2</v>
      </c>
      <c r="N8525" s="87">
        <v>25.986060574007841</v>
      </c>
      <c r="O8525" s="88">
        <v>2.5545723056479019E-2</v>
      </c>
      <c r="P8525" s="89">
        <v>0.98305485680391025</v>
      </c>
    </row>
    <row r="8526" spans="1:16">
      <c r="A8526" s="75" t="s">
        <v>8967</v>
      </c>
      <c r="B8526" s="85">
        <v>8522</v>
      </c>
      <c r="C8526" s="85">
        <v>5886</v>
      </c>
      <c r="D8526" s="85">
        <v>8522</v>
      </c>
      <c r="E8526" s="86" t="s">
        <v>8959</v>
      </c>
      <c r="F8526" s="85" t="s">
        <v>891</v>
      </c>
      <c r="G8526" s="86" t="s">
        <v>8960</v>
      </c>
      <c r="H8526" s="85" t="s">
        <v>1</v>
      </c>
      <c r="I8526" s="85">
        <v>1</v>
      </c>
      <c r="J8526" s="88">
        <v>0.2775169106165391</v>
      </c>
      <c r="K8526" s="146">
        <v>0.63420144949114554</v>
      </c>
      <c r="L8526" s="147">
        <v>2.339762194383007E-9</v>
      </c>
      <c r="M8526" s="147">
        <v>5.3110781702042607E-2</v>
      </c>
      <c r="N8526" s="87">
        <v>25.51395161344329</v>
      </c>
      <c r="O8526" s="88">
        <v>7.6176970993940704E-2</v>
      </c>
      <c r="P8526" s="89">
        <v>2.9856986541356885</v>
      </c>
    </row>
    <row r="8527" spans="1:16">
      <c r="A8527" s="75" t="s">
        <v>8968</v>
      </c>
      <c r="B8527" s="85">
        <v>8523</v>
      </c>
      <c r="C8527" s="85">
        <v>5887</v>
      </c>
      <c r="D8527" s="85">
        <v>8523</v>
      </c>
      <c r="E8527" s="86" t="s">
        <v>8959</v>
      </c>
      <c r="F8527" s="85" t="s">
        <v>38</v>
      </c>
      <c r="G8527" s="86" t="s">
        <v>8960</v>
      </c>
      <c r="H8527" s="85" t="s">
        <v>1</v>
      </c>
      <c r="I8527" s="85">
        <v>1</v>
      </c>
      <c r="J8527" s="88">
        <v>0.28779589563350477</v>
      </c>
      <c r="K8527" s="146">
        <v>0.59039976672637395</v>
      </c>
      <c r="L8527" s="147">
        <v>2.2396853454437332E-9</v>
      </c>
      <c r="M8527" s="147">
        <v>4.9048982247336982E-2</v>
      </c>
      <c r="N8527" s="87">
        <v>24.89848623267385</v>
      </c>
      <c r="O8527" s="88">
        <v>4.5874237310415407E-2</v>
      </c>
      <c r="P8527" s="89">
        <v>1.8424508575230345</v>
      </c>
    </row>
    <row r="8528" spans="1:16">
      <c r="A8528" s="75" t="s">
        <v>8980</v>
      </c>
      <c r="B8528" s="85">
        <v>8524</v>
      </c>
      <c r="C8528" s="85">
        <v>5893</v>
      </c>
      <c r="D8528" s="85">
        <v>8524</v>
      </c>
      <c r="E8528" s="86" t="s">
        <v>8981</v>
      </c>
      <c r="F8528" s="85" t="s">
        <v>238</v>
      </c>
      <c r="G8528" s="86" t="s">
        <v>8960</v>
      </c>
      <c r="H8528" s="85" t="s">
        <v>1</v>
      </c>
      <c r="I8528" s="85">
        <v>1</v>
      </c>
      <c r="J8528" s="88">
        <v>0.56772168490643393</v>
      </c>
      <c r="K8528" s="146">
        <v>1.1655510577051089</v>
      </c>
      <c r="L8528" s="147">
        <v>4.3833984886131094E-9</v>
      </c>
      <c r="M8528" s="147">
        <v>0.1013481623153217</v>
      </c>
      <c r="N8528" s="87">
        <v>52.551677703105547</v>
      </c>
      <c r="O8528" s="88">
        <v>0.45296677694105608</v>
      </c>
      <c r="P8528" s="89">
        <v>8.6194541590113296</v>
      </c>
    </row>
    <row r="8529" spans="1:16">
      <c r="A8529" s="75" t="s">
        <v>8985</v>
      </c>
      <c r="B8529" s="85">
        <v>8525</v>
      </c>
      <c r="C8529" s="85">
        <v>5895</v>
      </c>
      <c r="D8529" s="85">
        <v>8525</v>
      </c>
      <c r="E8529" s="86" t="s">
        <v>8986</v>
      </c>
      <c r="F8529" s="85" t="s">
        <v>243</v>
      </c>
      <c r="G8529" s="86" t="s">
        <v>8960</v>
      </c>
      <c r="H8529" s="85" t="s">
        <v>1</v>
      </c>
      <c r="I8529" s="85">
        <v>1</v>
      </c>
      <c r="J8529" s="88">
        <v>4.9712495045074717E-2</v>
      </c>
      <c r="K8529" s="146">
        <v>0.57398806883787146</v>
      </c>
      <c r="L8529" s="147">
        <v>2.07775173359051E-9</v>
      </c>
      <c r="M8529" s="147">
        <v>5.1859056770722382E-2</v>
      </c>
      <c r="N8529" s="87">
        <v>27.84215379026331</v>
      </c>
      <c r="O8529" s="88">
        <v>3.8804428732763387E-2</v>
      </c>
      <c r="P8529" s="89">
        <v>1.3937294156579834</v>
      </c>
    </row>
    <row r="8530" spans="1:16">
      <c r="A8530" s="75" t="s">
        <v>8987</v>
      </c>
      <c r="B8530" s="85">
        <v>8526</v>
      </c>
      <c r="C8530" s="85">
        <v>5896</v>
      </c>
      <c r="D8530" s="85">
        <v>8526</v>
      </c>
      <c r="E8530" s="86" t="s">
        <v>8988</v>
      </c>
      <c r="F8530" s="85" t="s">
        <v>243</v>
      </c>
      <c r="G8530" s="86" t="s">
        <v>8960</v>
      </c>
      <c r="H8530" s="85" t="s">
        <v>1</v>
      </c>
      <c r="I8530" s="85">
        <v>1</v>
      </c>
      <c r="J8530" s="88">
        <v>4.1630817244056283E-2</v>
      </c>
      <c r="K8530" s="146">
        <v>0.1113409208188902</v>
      </c>
      <c r="L8530" s="147">
        <v>4.7905330916981938E-10</v>
      </c>
      <c r="M8530" s="147">
        <v>3.614952618263418E-2</v>
      </c>
      <c r="N8530" s="87">
        <v>19.81394129565788</v>
      </c>
      <c r="O8530" s="88">
        <v>2.2961813049537969E-2</v>
      </c>
      <c r="P8530" s="89">
        <v>1.1588715595200603</v>
      </c>
    </row>
    <row r="8531" spans="1:16">
      <c r="A8531" s="75" t="s">
        <v>8989</v>
      </c>
      <c r="B8531" s="85">
        <v>8527</v>
      </c>
      <c r="C8531" s="85">
        <v>5897</v>
      </c>
      <c r="D8531" s="85">
        <v>8527</v>
      </c>
      <c r="E8531" s="86" t="s">
        <v>8990</v>
      </c>
      <c r="F8531" s="85" t="s">
        <v>283</v>
      </c>
      <c r="G8531" s="86" t="s">
        <v>8960</v>
      </c>
      <c r="H8531" s="85" t="s">
        <v>1</v>
      </c>
      <c r="I8531" s="85">
        <v>1</v>
      </c>
      <c r="J8531" s="88">
        <v>0.20924840786444179</v>
      </c>
      <c r="K8531" s="146">
        <v>1.0662601451246796</v>
      </c>
      <c r="L8531" s="147">
        <v>3.6531307882910508E-9</v>
      </c>
      <c r="M8531" s="147">
        <v>6.2307547395319331E-2</v>
      </c>
      <c r="N8531" s="87">
        <v>28.51859021236405</v>
      </c>
      <c r="O8531" s="88">
        <v>0.1357412378395132</v>
      </c>
      <c r="P8531" s="89">
        <v>4.7597457247610881</v>
      </c>
    </row>
    <row r="8532" spans="1:16">
      <c r="A8532" s="75" t="s">
        <v>8991</v>
      </c>
      <c r="B8532" s="85">
        <v>8528</v>
      </c>
      <c r="C8532" s="85">
        <v>5898</v>
      </c>
      <c r="D8532" s="85">
        <v>8528</v>
      </c>
      <c r="E8532" s="86" t="s">
        <v>8990</v>
      </c>
      <c r="F8532" s="85" t="s">
        <v>8963</v>
      </c>
      <c r="G8532" s="86" t="s">
        <v>8960</v>
      </c>
      <c r="H8532" s="85" t="s">
        <v>1</v>
      </c>
      <c r="I8532" s="85">
        <v>1</v>
      </c>
      <c r="J8532" s="88">
        <v>0.30843059791239369</v>
      </c>
      <c r="K8532" s="146">
        <v>1.3078586003960231</v>
      </c>
      <c r="L8532" s="147">
        <v>4.5107514129114283E-9</v>
      </c>
      <c r="M8532" s="147">
        <v>7.4765570170704662E-2</v>
      </c>
      <c r="N8532" s="87">
        <v>29.81565704070087</v>
      </c>
      <c r="O8532" s="88">
        <v>0.22649872984058511</v>
      </c>
      <c r="P8532" s="89">
        <v>7.5966372141789584</v>
      </c>
    </row>
    <row r="8533" spans="1:16">
      <c r="A8533" s="75" t="s">
        <v>8992</v>
      </c>
      <c r="B8533" s="85">
        <v>8529</v>
      </c>
      <c r="C8533" s="85">
        <v>5899</v>
      </c>
      <c r="D8533" s="85">
        <v>8529</v>
      </c>
      <c r="E8533" s="86" t="s">
        <v>8990</v>
      </c>
      <c r="F8533" s="85" t="s">
        <v>2897</v>
      </c>
      <c r="G8533" s="86" t="s">
        <v>8960</v>
      </c>
      <c r="H8533" s="85" t="s">
        <v>1</v>
      </c>
      <c r="I8533" s="85">
        <v>1</v>
      </c>
      <c r="J8533" s="88">
        <v>0.18091063927931261</v>
      </c>
      <c r="K8533" s="146">
        <v>0.99723201504715331</v>
      </c>
      <c r="L8533" s="147">
        <v>3.4080963241138012E-9</v>
      </c>
      <c r="M8533" s="147">
        <v>5.8748112316637777E-2</v>
      </c>
      <c r="N8533" s="87">
        <v>28.1479996899821</v>
      </c>
      <c r="O8533" s="88">
        <v>0.1098105258392071</v>
      </c>
      <c r="P8533" s="89">
        <v>3.9011839934860011</v>
      </c>
    </row>
    <row r="8534" spans="1:16">
      <c r="A8534" s="75" t="s">
        <v>8993</v>
      </c>
      <c r="B8534" s="85">
        <v>8530</v>
      </c>
      <c r="C8534" s="85">
        <v>5900</v>
      </c>
      <c r="D8534" s="85">
        <v>8530</v>
      </c>
      <c r="E8534" s="86" t="s">
        <v>8990</v>
      </c>
      <c r="F8534" s="85" t="s">
        <v>887</v>
      </c>
      <c r="G8534" s="86" t="s">
        <v>8960</v>
      </c>
      <c r="H8534" s="85" t="s">
        <v>1</v>
      </c>
      <c r="I8534" s="85">
        <v>1</v>
      </c>
      <c r="J8534" s="88">
        <v>0.25175506074213561</v>
      </c>
      <c r="K8534" s="146">
        <v>1.1698023402409685</v>
      </c>
      <c r="L8534" s="147">
        <v>4.0206824845569249E-9</v>
      </c>
      <c r="M8534" s="147">
        <v>6.7646700013341651E-2</v>
      </c>
      <c r="N8534" s="87">
        <v>29.074475995936989</v>
      </c>
      <c r="O8534" s="88">
        <v>0.1746373058399727</v>
      </c>
      <c r="P8534" s="89">
        <v>6.00655041433515</v>
      </c>
    </row>
    <row r="8535" spans="1:16">
      <c r="A8535" s="75" t="s">
        <v>8994</v>
      </c>
      <c r="B8535" s="85">
        <v>8531</v>
      </c>
      <c r="C8535" s="85">
        <v>5901</v>
      </c>
      <c r="D8535" s="85">
        <v>8531</v>
      </c>
      <c r="E8535" s="86" t="s">
        <v>8990</v>
      </c>
      <c r="F8535" s="85" t="s">
        <v>318</v>
      </c>
      <c r="G8535" s="86" t="s">
        <v>8960</v>
      </c>
      <c r="H8535" s="85" t="s">
        <v>1</v>
      </c>
      <c r="I8535" s="85">
        <v>1</v>
      </c>
      <c r="J8535" s="88">
        <v>0.2305017343032886</v>
      </c>
      <c r="K8535" s="146">
        <v>1.1180312426828243</v>
      </c>
      <c r="L8535" s="147">
        <v>3.8369066364239907E-9</v>
      </c>
      <c r="M8535" s="147">
        <v>6.4977123704330508E-2</v>
      </c>
      <c r="N8535" s="87">
        <v>28.796533104150519</v>
      </c>
      <c r="O8535" s="88">
        <v>0.15518927183974299</v>
      </c>
      <c r="P8535" s="89">
        <v>5.389165122011689</v>
      </c>
    </row>
    <row r="8536" spans="1:16">
      <c r="A8536" s="75" t="s">
        <v>8995</v>
      </c>
      <c r="B8536" s="85">
        <v>8532</v>
      </c>
      <c r="C8536" s="85">
        <v>5902</v>
      </c>
      <c r="D8536" s="85">
        <v>8532</v>
      </c>
      <c r="E8536" s="86" t="s">
        <v>8990</v>
      </c>
      <c r="F8536" s="85" t="s">
        <v>243</v>
      </c>
      <c r="G8536" s="86" t="s">
        <v>8960</v>
      </c>
      <c r="H8536" s="85" t="s">
        <v>1</v>
      </c>
      <c r="I8536" s="85">
        <v>1</v>
      </c>
      <c r="J8536" s="88">
        <v>0.2340439553764295</v>
      </c>
      <c r="K8536" s="146">
        <v>1.1266597589425147</v>
      </c>
      <c r="L8536" s="147">
        <v>3.8675359444461444E-9</v>
      </c>
      <c r="M8536" s="147">
        <v>6.5422053089165683E-2</v>
      </c>
      <c r="N8536" s="87">
        <v>28.842856919448259</v>
      </c>
      <c r="O8536" s="88">
        <v>0.15843061083978119</v>
      </c>
      <c r="P8536" s="89">
        <v>5.4928889770608702</v>
      </c>
    </row>
    <row r="8537" spans="1:16">
      <c r="A8537" s="75" t="s">
        <v>8996</v>
      </c>
      <c r="B8537" s="85">
        <v>8533</v>
      </c>
      <c r="C8537" s="85">
        <v>5903</v>
      </c>
      <c r="D8537" s="85">
        <v>8533</v>
      </c>
      <c r="E8537" s="86" t="s">
        <v>8997</v>
      </c>
      <c r="F8537" s="85" t="s">
        <v>238</v>
      </c>
      <c r="G8537" s="86" t="s">
        <v>8960</v>
      </c>
      <c r="H8537" s="85" t="s">
        <v>1</v>
      </c>
      <c r="I8537" s="85">
        <v>1</v>
      </c>
      <c r="J8537" s="88">
        <v>0.20562412483210191</v>
      </c>
      <c r="K8537" s="146">
        <v>1.0698795221628361</v>
      </c>
      <c r="L8537" s="147">
        <v>3.6637065094202989E-9</v>
      </c>
      <c r="M8537" s="147">
        <v>6.223000388904576E-2</v>
      </c>
      <c r="N8537" s="87">
        <v>28.621125533007511</v>
      </c>
      <c r="O8537" s="88">
        <v>0.13213220232550771</v>
      </c>
      <c r="P8537" s="89">
        <v>4.6165970018588309</v>
      </c>
    </row>
    <row r="8538" spans="1:16">
      <c r="A8538" s="75" t="s">
        <v>8998</v>
      </c>
      <c r="B8538" s="85">
        <v>8534</v>
      </c>
      <c r="C8538" s="85">
        <v>5904</v>
      </c>
      <c r="D8538" s="85">
        <v>8534</v>
      </c>
      <c r="E8538" s="86" t="s">
        <v>8999</v>
      </c>
      <c r="F8538" s="85" t="s">
        <v>283</v>
      </c>
      <c r="G8538" s="86" t="s">
        <v>8960</v>
      </c>
      <c r="H8538" s="85" t="s">
        <v>1</v>
      </c>
      <c r="I8538" s="85">
        <v>1</v>
      </c>
      <c r="J8538" s="88">
        <v>0.12732663609783351</v>
      </c>
      <c r="K8538" s="146">
        <v>0.60099430849645374</v>
      </c>
      <c r="L8538" s="147">
        <v>1.6899958126611781E-9</v>
      </c>
      <c r="M8538" s="147">
        <v>5.0210365781837303E-2</v>
      </c>
      <c r="N8538" s="87">
        <v>23.01206870415772</v>
      </c>
      <c r="O8538" s="88">
        <v>8.9567576906679588E-2</v>
      </c>
      <c r="P8538" s="89">
        <v>3.8922001345536099</v>
      </c>
    </row>
    <row r="8539" spans="1:16">
      <c r="A8539" s="75" t="s">
        <v>9000</v>
      </c>
      <c r="B8539" s="85">
        <v>8535</v>
      </c>
      <c r="C8539" s="85">
        <v>5905</v>
      </c>
      <c r="D8539" s="85">
        <v>8535</v>
      </c>
      <c r="E8539" s="86" t="s">
        <v>8999</v>
      </c>
      <c r="F8539" s="85" t="s">
        <v>8963</v>
      </c>
      <c r="G8539" s="86" t="s">
        <v>8960</v>
      </c>
      <c r="H8539" s="85" t="s">
        <v>1</v>
      </c>
      <c r="I8539" s="85">
        <v>1</v>
      </c>
      <c r="J8539" s="88">
        <v>0.22650882614578521</v>
      </c>
      <c r="K8539" s="146">
        <v>0.84259276376779491</v>
      </c>
      <c r="L8539" s="147">
        <v>2.5476164372815481E-9</v>
      </c>
      <c r="M8539" s="147">
        <v>6.2668388557222662E-2</v>
      </c>
      <c r="N8539" s="87">
        <v>24.309135532494551</v>
      </c>
      <c r="O8539" s="88">
        <v>0.1803250689077511</v>
      </c>
      <c r="P8539" s="89">
        <v>7.4179959491651459</v>
      </c>
    </row>
    <row r="8540" spans="1:16">
      <c r="A8540" s="75" t="s">
        <v>9001</v>
      </c>
      <c r="B8540" s="85">
        <v>8536</v>
      </c>
      <c r="C8540" s="85">
        <v>5906</v>
      </c>
      <c r="D8540" s="85">
        <v>8536</v>
      </c>
      <c r="E8540" s="86" t="s">
        <v>8999</v>
      </c>
      <c r="F8540" s="85" t="s">
        <v>887</v>
      </c>
      <c r="G8540" s="86" t="s">
        <v>8960</v>
      </c>
      <c r="H8540" s="85" t="s">
        <v>1</v>
      </c>
      <c r="I8540" s="85">
        <v>1</v>
      </c>
      <c r="J8540" s="88">
        <v>0.19108661541437461</v>
      </c>
      <c r="K8540" s="146">
        <v>0.75630760117088858</v>
      </c>
      <c r="L8540" s="147">
        <v>2.2413233570599941E-9</v>
      </c>
      <c r="M8540" s="147">
        <v>5.8219094708870787E-2</v>
      </c>
      <c r="N8540" s="87">
        <v>23.845897379517108</v>
      </c>
      <c r="O8540" s="88">
        <v>0.14791167890736909</v>
      </c>
      <c r="P8540" s="89">
        <v>6.2028145367437784</v>
      </c>
    </row>
    <row r="8541" spans="1:16">
      <c r="A8541" s="75" t="s">
        <v>9002</v>
      </c>
      <c r="B8541" s="85">
        <v>8537</v>
      </c>
      <c r="C8541" s="85">
        <v>5907</v>
      </c>
      <c r="D8541" s="85">
        <v>8537</v>
      </c>
      <c r="E8541" s="86" t="s">
        <v>8999</v>
      </c>
      <c r="F8541" s="85" t="s">
        <v>318</v>
      </c>
      <c r="G8541" s="86" t="s">
        <v>8960</v>
      </c>
      <c r="H8541" s="85" t="s">
        <v>1</v>
      </c>
      <c r="I8541" s="85">
        <v>1</v>
      </c>
      <c r="J8541" s="88">
        <v>0.22650882614578521</v>
      </c>
      <c r="K8541" s="146">
        <v>0.84259276376779491</v>
      </c>
      <c r="L8541" s="147">
        <v>2.5476164372815481E-9</v>
      </c>
      <c r="M8541" s="147">
        <v>6.2668388557222662E-2</v>
      </c>
      <c r="N8541" s="87">
        <v>24.309135532494551</v>
      </c>
      <c r="O8541" s="88">
        <v>0.1803250689077511</v>
      </c>
      <c r="P8541" s="89">
        <v>7.4179959491651459</v>
      </c>
    </row>
    <row r="8542" spans="1:16">
      <c r="A8542" s="75" t="s">
        <v>9003</v>
      </c>
      <c r="B8542" s="85">
        <v>8538</v>
      </c>
      <c r="C8542" s="85">
        <v>5908</v>
      </c>
      <c r="D8542" s="85">
        <v>8538</v>
      </c>
      <c r="E8542" s="86" t="s">
        <v>9004</v>
      </c>
      <c r="F8542" s="85" t="s">
        <v>238</v>
      </c>
      <c r="G8542" s="86" t="s">
        <v>8960</v>
      </c>
      <c r="H8542" s="85" t="s">
        <v>1</v>
      </c>
      <c r="I8542" s="85">
        <v>1</v>
      </c>
      <c r="J8542" s="88">
        <v>0.13205172042810651</v>
      </c>
      <c r="K8542" s="146">
        <v>0.61424571675948603</v>
      </c>
      <c r="L8542" s="147">
        <v>1.7343802667406659E-9</v>
      </c>
      <c r="M8542" s="147">
        <v>5.1008764970982487E-2</v>
      </c>
      <c r="N8542" s="87">
        <v>23.201687539029709</v>
      </c>
      <c r="O8542" s="88">
        <v>9.3729965142112279E-2</v>
      </c>
      <c r="P8542" s="89">
        <v>4.0397908550591595</v>
      </c>
    </row>
    <row r="8543" spans="1:16">
      <c r="A8543" s="75" t="s">
        <v>9005</v>
      </c>
      <c r="B8543" s="85">
        <v>8539</v>
      </c>
      <c r="C8543" s="85">
        <v>5909</v>
      </c>
      <c r="D8543" s="85">
        <v>8539</v>
      </c>
      <c r="E8543" s="86" t="s">
        <v>9006</v>
      </c>
      <c r="F8543" s="85" t="s">
        <v>283</v>
      </c>
      <c r="G8543" s="86" t="s">
        <v>8960</v>
      </c>
      <c r="H8543" s="85" t="s">
        <v>1</v>
      </c>
      <c r="I8543" s="85">
        <v>1</v>
      </c>
      <c r="J8543" s="88">
        <v>0.26812689422578267</v>
      </c>
      <c r="K8543" s="146">
        <v>0.86125991564280646</v>
      </c>
      <c r="L8543" s="147">
        <v>3.069569469195885E-9</v>
      </c>
      <c r="M8543" s="147">
        <v>7.0662135672454163E-2</v>
      </c>
      <c r="N8543" s="87">
        <v>27.487134522680691</v>
      </c>
      <c r="O8543" s="88">
        <v>0.20693560651568479</v>
      </c>
      <c r="P8543" s="89">
        <v>7.5284532239959123</v>
      </c>
    </row>
    <row r="8544" spans="1:16">
      <c r="A8544" s="75" t="s">
        <v>9007</v>
      </c>
      <c r="B8544" s="85">
        <v>8540</v>
      </c>
      <c r="C8544" s="85">
        <v>5910</v>
      </c>
      <c r="D8544" s="85">
        <v>8540</v>
      </c>
      <c r="E8544" s="86" t="s">
        <v>9006</v>
      </c>
      <c r="F8544" s="85" t="s">
        <v>8963</v>
      </c>
      <c r="G8544" s="86" t="s">
        <v>8960</v>
      </c>
      <c r="H8544" s="85" t="s">
        <v>1</v>
      </c>
      <c r="I8544" s="85">
        <v>1</v>
      </c>
      <c r="J8544" s="88">
        <v>0.2114513570555249</v>
      </c>
      <c r="K8544" s="146">
        <v>0.72320365548775434</v>
      </c>
      <c r="L8544" s="147">
        <v>2.5795005408413862E-9</v>
      </c>
      <c r="M8544" s="147">
        <v>6.3543265515091069E-2</v>
      </c>
      <c r="N8544" s="87">
        <v>26.745953477916778</v>
      </c>
      <c r="O8544" s="88">
        <v>0.15507418251507241</v>
      </c>
      <c r="P8544" s="89">
        <v>5.7980427821768208</v>
      </c>
    </row>
    <row r="8545" spans="1:16">
      <c r="A8545" s="75" t="s">
        <v>9008</v>
      </c>
      <c r="B8545" s="85">
        <v>8541</v>
      </c>
      <c r="C8545" s="85">
        <v>5911</v>
      </c>
      <c r="D8545" s="85">
        <v>8541</v>
      </c>
      <c r="E8545" s="86" t="s">
        <v>9006</v>
      </c>
      <c r="F8545" s="85" t="s">
        <v>238</v>
      </c>
      <c r="G8545" s="86" t="s">
        <v>8960</v>
      </c>
      <c r="H8545" s="85" t="s">
        <v>1</v>
      </c>
      <c r="I8545" s="85">
        <v>1</v>
      </c>
      <c r="J8545" s="88">
        <v>0.28938022066462982</v>
      </c>
      <c r="K8545" s="146">
        <v>0.9130310132009527</v>
      </c>
      <c r="L8545" s="147">
        <v>3.2533453173288228E-9</v>
      </c>
      <c r="M8545" s="147">
        <v>7.333171198146532E-2</v>
      </c>
      <c r="N8545" s="87">
        <v>27.76507741446715</v>
      </c>
      <c r="O8545" s="88">
        <v>0.2263836405159145</v>
      </c>
      <c r="P8545" s="89">
        <v>8.1535389632285344</v>
      </c>
    </row>
    <row r="8546" spans="1:16">
      <c r="A8546" s="75" t="s">
        <v>9009</v>
      </c>
      <c r="B8546" s="85">
        <v>8542</v>
      </c>
      <c r="C8546" s="85">
        <v>5912</v>
      </c>
      <c r="D8546" s="85">
        <v>8542</v>
      </c>
      <c r="E8546" s="86" t="s">
        <v>9006</v>
      </c>
      <c r="F8546" s="85" t="s">
        <v>318</v>
      </c>
      <c r="G8546" s="86" t="s">
        <v>8960</v>
      </c>
      <c r="H8546" s="85" t="s">
        <v>1</v>
      </c>
      <c r="I8546" s="85">
        <v>1</v>
      </c>
      <c r="J8546" s="88">
        <v>0.190198030616678</v>
      </c>
      <c r="K8546" s="146">
        <v>0.67143255792960899</v>
      </c>
      <c r="L8546" s="147">
        <v>2.39572469270845E-9</v>
      </c>
      <c r="M8546" s="147">
        <v>6.087368920607987E-2</v>
      </c>
      <c r="N8546" s="87">
        <v>26.468010586130291</v>
      </c>
      <c r="O8546" s="88">
        <v>0.13562614851484281</v>
      </c>
      <c r="P8546" s="89">
        <v>5.1241534785358347</v>
      </c>
    </row>
    <row r="8547" spans="1:16">
      <c r="A8547" s="75" t="s">
        <v>9010</v>
      </c>
      <c r="B8547" s="85">
        <v>8543</v>
      </c>
      <c r="C8547" s="85">
        <v>5913</v>
      </c>
      <c r="D8547" s="85">
        <v>8543</v>
      </c>
      <c r="E8547" s="86" t="s">
        <v>9011</v>
      </c>
      <c r="F8547" s="85" t="s">
        <v>283</v>
      </c>
      <c r="G8547" s="86" t="s">
        <v>8960</v>
      </c>
      <c r="H8547" s="85" t="s">
        <v>1</v>
      </c>
      <c r="I8547" s="85">
        <v>1</v>
      </c>
      <c r="J8547" s="88">
        <v>0.28340586892532249</v>
      </c>
      <c r="K8547" s="146">
        <v>0.77485657262745355</v>
      </c>
      <c r="L8547" s="147">
        <v>2.8475090928126032E-9</v>
      </c>
      <c r="M8547" s="147">
        <v>6.8707352862121623E-2</v>
      </c>
      <c r="N8547" s="87">
        <v>28.113546512993459</v>
      </c>
      <c r="O8547" s="88">
        <v>0.16485074884239129</v>
      </c>
      <c r="P8547" s="89">
        <v>5.8637478827582612</v>
      </c>
    </row>
    <row r="8548" spans="1:16">
      <c r="A8548" s="75" t="s">
        <v>9012</v>
      </c>
      <c r="B8548" s="85">
        <v>8544</v>
      </c>
      <c r="C8548" s="85">
        <v>5914</v>
      </c>
      <c r="D8548" s="85">
        <v>8544</v>
      </c>
      <c r="E8548" s="86" t="s">
        <v>9011</v>
      </c>
      <c r="F8548" s="85" t="s">
        <v>8963</v>
      </c>
      <c r="G8548" s="86" t="s">
        <v>8960</v>
      </c>
      <c r="H8548" s="85" t="s">
        <v>1</v>
      </c>
      <c r="I8548" s="85">
        <v>1</v>
      </c>
      <c r="J8548" s="88">
        <v>0.24798365819391099</v>
      </c>
      <c r="K8548" s="146">
        <v>0.68857141003054567</v>
      </c>
      <c r="L8548" s="147">
        <v>2.541216012591041E-9</v>
      </c>
      <c r="M8548" s="147">
        <v>6.4258059013769742E-2</v>
      </c>
      <c r="N8548" s="87">
        <v>27.65030836001603</v>
      </c>
      <c r="O8548" s="88">
        <v>0.1324373588420085</v>
      </c>
      <c r="P8548" s="89">
        <v>4.7897244803794186</v>
      </c>
    </row>
    <row r="8549" spans="1:16">
      <c r="A8549" s="75" t="s">
        <v>9013</v>
      </c>
      <c r="B8549" s="85">
        <v>8545</v>
      </c>
      <c r="C8549" s="85">
        <v>5915</v>
      </c>
      <c r="D8549" s="85">
        <v>8545</v>
      </c>
      <c r="E8549" s="86" t="s">
        <v>9011</v>
      </c>
      <c r="F8549" s="85" t="s">
        <v>2897</v>
      </c>
      <c r="G8549" s="86" t="s">
        <v>8960</v>
      </c>
      <c r="H8549" s="85" t="s">
        <v>1</v>
      </c>
      <c r="I8549" s="85">
        <v>1</v>
      </c>
      <c r="J8549" s="88">
        <v>0.28340586892532249</v>
      </c>
      <c r="K8549" s="146">
        <v>0.77485657262745355</v>
      </c>
      <c r="L8549" s="147">
        <v>2.8475090928126032E-9</v>
      </c>
      <c r="M8549" s="147">
        <v>6.8707352862121623E-2</v>
      </c>
      <c r="N8549" s="87">
        <v>28.113546512993459</v>
      </c>
      <c r="O8549" s="88">
        <v>0.16485074884239129</v>
      </c>
      <c r="P8549" s="89">
        <v>5.8637478827582612</v>
      </c>
    </row>
    <row r="8550" spans="1:16">
      <c r="A8550" s="75" t="s">
        <v>9014</v>
      </c>
      <c r="B8550" s="85">
        <v>8546</v>
      </c>
      <c r="C8550" s="85">
        <v>5916</v>
      </c>
      <c r="D8550" s="85">
        <v>8546</v>
      </c>
      <c r="E8550" s="86" t="s">
        <v>9011</v>
      </c>
      <c r="F8550" s="85" t="s">
        <v>238</v>
      </c>
      <c r="G8550" s="86" t="s">
        <v>8960</v>
      </c>
      <c r="H8550" s="85" t="s">
        <v>1</v>
      </c>
      <c r="I8550" s="85">
        <v>1</v>
      </c>
      <c r="J8550" s="88">
        <v>0.31174363751045192</v>
      </c>
      <c r="K8550" s="146">
        <v>0.84388470270498095</v>
      </c>
      <c r="L8550" s="147">
        <v>3.0925435569898541E-9</v>
      </c>
      <c r="M8550" s="147">
        <v>7.2266787940803198E-2</v>
      </c>
      <c r="N8550" s="87">
        <v>28.484137035375429</v>
      </c>
      <c r="O8550" s="88">
        <v>0.19078146084269759</v>
      </c>
      <c r="P8550" s="89">
        <v>6.6978143169919289</v>
      </c>
    </row>
    <row r="8551" spans="1:16">
      <c r="A8551" s="75" t="s">
        <v>9015</v>
      </c>
      <c r="B8551" s="85">
        <v>8547</v>
      </c>
      <c r="C8551" s="85">
        <v>5917</v>
      </c>
      <c r="D8551" s="85">
        <v>8547</v>
      </c>
      <c r="E8551" s="86" t="s">
        <v>9011</v>
      </c>
      <c r="F8551" s="85" t="s">
        <v>887</v>
      </c>
      <c r="G8551" s="86" t="s">
        <v>8960</v>
      </c>
      <c r="H8551" s="85" t="s">
        <v>1</v>
      </c>
      <c r="I8551" s="85">
        <v>1</v>
      </c>
      <c r="J8551" s="88">
        <v>0.26215254248647579</v>
      </c>
      <c r="K8551" s="146">
        <v>0.72308547506930987</v>
      </c>
      <c r="L8551" s="147">
        <v>2.6637332446796678E-9</v>
      </c>
      <c r="M8551" s="147">
        <v>6.6037776553110494E-2</v>
      </c>
      <c r="N8551" s="87">
        <v>27.83560362120701</v>
      </c>
      <c r="O8551" s="88">
        <v>0.14540271484216169</v>
      </c>
      <c r="P8551" s="89">
        <v>5.2236235585487449</v>
      </c>
    </row>
    <row r="8552" spans="1:16">
      <c r="A8552" s="75" t="s">
        <v>9016</v>
      </c>
      <c r="B8552" s="85">
        <v>8548</v>
      </c>
      <c r="C8552" s="85">
        <v>5918</v>
      </c>
      <c r="D8552" s="85">
        <v>8548</v>
      </c>
      <c r="E8552" s="86" t="s">
        <v>9011</v>
      </c>
      <c r="F8552" s="85" t="s">
        <v>243</v>
      </c>
      <c r="G8552" s="86" t="s">
        <v>8960</v>
      </c>
      <c r="H8552" s="85" t="s">
        <v>1</v>
      </c>
      <c r="I8552" s="85">
        <v>1</v>
      </c>
      <c r="J8552" s="88">
        <v>0.29757475321788712</v>
      </c>
      <c r="K8552" s="146">
        <v>0.80937063766621675</v>
      </c>
      <c r="L8552" s="147">
        <v>2.970026324901228E-9</v>
      </c>
      <c r="M8552" s="147">
        <v>7.0487070401462362E-2</v>
      </c>
      <c r="N8552" s="87">
        <v>28.298841774184421</v>
      </c>
      <c r="O8552" s="88">
        <v>0.1778161048425444</v>
      </c>
      <c r="P8552" s="89">
        <v>6.2835117515218197</v>
      </c>
    </row>
    <row r="8553" spans="1:16">
      <c r="A8553" s="75" t="s">
        <v>9017</v>
      </c>
      <c r="B8553" s="85">
        <v>8549</v>
      </c>
      <c r="C8553" s="85">
        <v>5919</v>
      </c>
      <c r="D8553" s="85">
        <v>8549</v>
      </c>
      <c r="E8553" s="86" t="s">
        <v>9018</v>
      </c>
      <c r="F8553" s="85" t="s">
        <v>283</v>
      </c>
      <c r="G8553" s="86" t="s">
        <v>8960</v>
      </c>
      <c r="H8553" s="85" t="s">
        <v>1</v>
      </c>
      <c r="I8553" s="85">
        <v>1</v>
      </c>
      <c r="J8553" s="88">
        <v>0.40207132764045322</v>
      </c>
      <c r="K8553" s="146">
        <v>0.84198389578373412</v>
      </c>
      <c r="L8553" s="147">
        <v>3.0933678712804399E-9</v>
      </c>
      <c r="M8553" s="147">
        <v>6.6938258322927199E-2</v>
      </c>
      <c r="N8553" s="87">
        <v>27.315684204246331</v>
      </c>
      <c r="O8553" s="88">
        <v>0.1888151428706209</v>
      </c>
      <c r="P8553" s="89">
        <v>6.9123343738638203</v>
      </c>
    </row>
    <row r="8554" spans="1:16">
      <c r="A8554" s="75" t="s">
        <v>9019</v>
      </c>
      <c r="B8554" s="85">
        <v>8550</v>
      </c>
      <c r="C8554" s="85">
        <v>5920</v>
      </c>
      <c r="D8554" s="85">
        <v>8550</v>
      </c>
      <c r="E8554" s="86" t="s">
        <v>9018</v>
      </c>
      <c r="F8554" s="85" t="s">
        <v>8963</v>
      </c>
      <c r="G8554" s="86" t="s">
        <v>8960</v>
      </c>
      <c r="H8554" s="85" t="s">
        <v>1</v>
      </c>
      <c r="I8554" s="85">
        <v>1</v>
      </c>
      <c r="J8554" s="88">
        <v>0.4091557697867354</v>
      </c>
      <c r="K8554" s="146">
        <v>0.8592409283031156</v>
      </c>
      <c r="L8554" s="147">
        <v>3.1546264873247541E-9</v>
      </c>
      <c r="M8554" s="147">
        <v>6.7828117092597631E-2</v>
      </c>
      <c r="N8554" s="87">
        <v>27.40833183484181</v>
      </c>
      <c r="O8554" s="88">
        <v>0.19529782087069769</v>
      </c>
      <c r="P8554" s="89">
        <v>7.1254909655768506</v>
      </c>
    </row>
    <row r="8555" spans="1:16">
      <c r="A8555" s="75" t="s">
        <v>9020</v>
      </c>
      <c r="B8555" s="85">
        <v>8551</v>
      </c>
      <c r="C8555" s="85">
        <v>5921</v>
      </c>
      <c r="D8555" s="85">
        <v>8551</v>
      </c>
      <c r="E8555" s="86" t="s">
        <v>9018</v>
      </c>
      <c r="F8555" s="85" t="s">
        <v>238</v>
      </c>
      <c r="G8555" s="86" t="s">
        <v>8960</v>
      </c>
      <c r="H8555" s="85" t="s">
        <v>1</v>
      </c>
      <c r="I8555" s="85">
        <v>1</v>
      </c>
      <c r="J8555" s="88">
        <v>0.4312456281684649</v>
      </c>
      <c r="K8555" s="146">
        <v>0.93091746305629408</v>
      </c>
      <c r="L8555" s="147">
        <v>3.3832516438841471E-9</v>
      </c>
      <c r="M8555" s="147">
        <v>6.8620218024432994E-2</v>
      </c>
      <c r="N8555" s="87">
        <v>27.644546925411628</v>
      </c>
      <c r="O8555" s="88">
        <v>0.2167637212458311</v>
      </c>
      <c r="P8555" s="89">
        <v>7.8411023277280014</v>
      </c>
    </row>
    <row r="8556" spans="1:16">
      <c r="A8556" s="75" t="s">
        <v>9021</v>
      </c>
      <c r="B8556" s="85">
        <v>8552</v>
      </c>
      <c r="C8556" s="85">
        <v>5922</v>
      </c>
      <c r="D8556" s="85">
        <v>8552</v>
      </c>
      <c r="E8556" s="86" t="s">
        <v>9022</v>
      </c>
      <c r="F8556" s="85" t="s">
        <v>8963</v>
      </c>
      <c r="G8556" s="86" t="s">
        <v>8960</v>
      </c>
      <c r="H8556" s="85" t="s">
        <v>1</v>
      </c>
      <c r="I8556" s="85">
        <v>1</v>
      </c>
      <c r="J8556" s="88">
        <v>0.17915671371830191</v>
      </c>
      <c r="K8556" s="146">
        <v>1.9796375352635285</v>
      </c>
      <c r="L8556" s="147">
        <v>3.1423886652394701E-9</v>
      </c>
      <c r="M8556" s="147">
        <v>6.6906750815945104E-2</v>
      </c>
      <c r="N8556" s="87">
        <v>29.58608729028245</v>
      </c>
      <c r="O8556" s="88">
        <v>0.1575253780726667</v>
      </c>
      <c r="P8556" s="89">
        <v>5.3243058646827528</v>
      </c>
    </row>
    <row r="8557" spans="1:16">
      <c r="A8557" s="75" t="s">
        <v>9023</v>
      </c>
      <c r="B8557" s="85">
        <v>8553</v>
      </c>
      <c r="C8557" s="85">
        <v>5923</v>
      </c>
      <c r="D8557" s="85">
        <v>8553</v>
      </c>
      <c r="E8557" s="86" t="s">
        <v>9022</v>
      </c>
      <c r="F8557" s="85" t="s">
        <v>238</v>
      </c>
      <c r="G8557" s="86" t="s">
        <v>8960</v>
      </c>
      <c r="H8557" s="85" t="s">
        <v>1</v>
      </c>
      <c r="I8557" s="85">
        <v>1</v>
      </c>
      <c r="J8557" s="88">
        <v>0.13692561555310229</v>
      </c>
      <c r="K8557" s="146">
        <v>1.8565536959958804</v>
      </c>
      <c r="L8557" s="147">
        <v>2.7073778825425761E-9</v>
      </c>
      <c r="M8557" s="147">
        <v>6.1120159118148089E-2</v>
      </c>
      <c r="N8557" s="87">
        <v>28.852502077778141</v>
      </c>
      <c r="O8557" s="88">
        <v>0.11836288411553959</v>
      </c>
      <c r="P8557" s="89">
        <v>4.1023438382039421</v>
      </c>
    </row>
    <row r="8558" spans="1:16">
      <c r="A8558" s="75" t="s">
        <v>9024</v>
      </c>
      <c r="B8558" s="85">
        <v>8554</v>
      </c>
      <c r="C8558" s="85">
        <v>5924</v>
      </c>
      <c r="D8558" s="85">
        <v>8554</v>
      </c>
      <c r="E8558" s="86" t="s">
        <v>9025</v>
      </c>
      <c r="F8558" s="85" t="s">
        <v>238</v>
      </c>
      <c r="G8558" s="86" t="s">
        <v>8960</v>
      </c>
      <c r="H8558" s="85" t="s">
        <v>1</v>
      </c>
      <c r="I8558" s="85">
        <v>1</v>
      </c>
      <c r="J8558" s="88">
        <v>0.26141876168711481</v>
      </c>
      <c r="K8558" s="146">
        <v>0.51867143082325073</v>
      </c>
      <c r="L8558" s="147">
        <v>2.0138570471784851E-9</v>
      </c>
      <c r="M8558" s="147">
        <v>4.7788244576029627E-2</v>
      </c>
      <c r="N8558" s="87">
        <v>24.839843855128041</v>
      </c>
      <c r="O8558" s="88">
        <v>0.20737241172302001</v>
      </c>
      <c r="P8558" s="89">
        <v>8.3483782318627249</v>
      </c>
    </row>
    <row r="8559" spans="1:16">
      <c r="A8559" s="75" t="s">
        <v>15720</v>
      </c>
      <c r="B8559" s="85">
        <v>8555</v>
      </c>
      <c r="C8559" s="85">
        <v>10399</v>
      </c>
      <c r="D8559" s="85">
        <v>8555</v>
      </c>
      <c r="E8559" s="86" t="s">
        <v>15721</v>
      </c>
      <c r="F8559" s="85" t="s">
        <v>2804</v>
      </c>
      <c r="G8559" s="86" t="s">
        <v>8960</v>
      </c>
      <c r="H8559" s="85" t="s">
        <v>1</v>
      </c>
      <c r="I8559" s="85">
        <v>1</v>
      </c>
      <c r="J8559" s="88">
        <v>0.1347670669326192</v>
      </c>
      <c r="K8559" s="146">
        <v>0.8927625542261256</v>
      </c>
      <c r="L8559" s="147">
        <v>3.0360452825696789E-9</v>
      </c>
      <c r="M8559" s="147">
        <v>5.3040923562797972E-2</v>
      </c>
      <c r="N8559" s="87">
        <v>27.488674038387089</v>
      </c>
      <c r="O8559" s="88">
        <v>6.7738509023763743E-2</v>
      </c>
      <c r="P8559" s="89">
        <v>2.4642334122471312</v>
      </c>
    </row>
    <row r="8560" spans="1:16">
      <c r="A8560" s="75" t="s">
        <v>15722</v>
      </c>
      <c r="B8560" s="85">
        <v>8556</v>
      </c>
      <c r="C8560" s="85">
        <v>10400</v>
      </c>
      <c r="D8560" s="85">
        <v>8556</v>
      </c>
      <c r="E8560" s="86" t="s">
        <v>15721</v>
      </c>
      <c r="F8560" s="85" t="s">
        <v>283</v>
      </c>
      <c r="G8560" s="86" t="s">
        <v>8960</v>
      </c>
      <c r="H8560" s="85" t="s">
        <v>1</v>
      </c>
      <c r="I8560" s="85">
        <v>1</v>
      </c>
      <c r="J8560" s="88">
        <v>0.57410202986026937</v>
      </c>
      <c r="K8560" s="146">
        <v>0.88246900460863464</v>
      </c>
      <c r="L8560" s="147">
        <v>2.8950605120016792E-9</v>
      </c>
      <c r="M8560" s="147">
        <v>5.0098584903048839E-2</v>
      </c>
      <c r="N8560" s="87">
        <v>23.858068392492552</v>
      </c>
      <c r="O8560" s="88">
        <v>0.1675060290116622</v>
      </c>
      <c r="P8560" s="89">
        <v>7.0209384203279228</v>
      </c>
    </row>
    <row r="8561" spans="1:16">
      <c r="A8561" s="75" t="s">
        <v>15723</v>
      </c>
      <c r="B8561" s="85">
        <v>8557</v>
      </c>
      <c r="C8561" s="85">
        <v>10401</v>
      </c>
      <c r="D8561" s="85">
        <v>8557</v>
      </c>
      <c r="E8561" s="86" t="s">
        <v>15721</v>
      </c>
      <c r="F8561" s="85" t="s">
        <v>8963</v>
      </c>
      <c r="G8561" s="86" t="s">
        <v>8960</v>
      </c>
      <c r="H8561" s="85" t="s">
        <v>1</v>
      </c>
      <c r="I8561" s="85">
        <v>1</v>
      </c>
      <c r="J8561" s="88">
        <v>0.35728876027003248</v>
      </c>
      <c r="K8561" s="146">
        <v>0.83073037987819698</v>
      </c>
      <c r="L8561" s="147">
        <v>2.876492495755107E-9</v>
      </c>
      <c r="M8561" s="147">
        <v>6.906898372265137E-2</v>
      </c>
      <c r="N8561" s="87">
        <v>29.066914014492301</v>
      </c>
      <c r="O8561" s="88">
        <v>0.16420859984444561</v>
      </c>
      <c r="P8561" s="89">
        <v>5.6493303610618524</v>
      </c>
    </row>
    <row r="8562" spans="1:16">
      <c r="A8562" s="75" t="s">
        <v>15724</v>
      </c>
      <c r="B8562" s="85">
        <v>8558</v>
      </c>
      <c r="C8562" s="85">
        <v>10402</v>
      </c>
      <c r="D8562" s="85">
        <v>8558</v>
      </c>
      <c r="E8562" s="86" t="s">
        <v>15721</v>
      </c>
      <c r="F8562" s="85" t="s">
        <v>2897</v>
      </c>
      <c r="G8562" s="86" t="s">
        <v>8960</v>
      </c>
      <c r="H8562" s="85" t="s">
        <v>1</v>
      </c>
      <c r="I8562" s="85">
        <v>1</v>
      </c>
      <c r="J8562" s="88">
        <v>9.8791284942819108E-2</v>
      </c>
      <c r="K8562" s="146">
        <v>0.53090436967956933</v>
      </c>
      <c r="L8562" s="147">
        <v>1.4420771940957419E-9</v>
      </c>
      <c r="M8562" s="147">
        <v>4.655781507300976E-2</v>
      </c>
      <c r="N8562" s="87">
        <v>22.596285610554659</v>
      </c>
      <c r="O8562" s="88">
        <v>6.3509845215941788E-2</v>
      </c>
      <c r="P8562" s="89">
        <v>2.8106320795607451</v>
      </c>
    </row>
    <row r="8563" spans="1:16">
      <c r="A8563" s="75" t="s">
        <v>15725</v>
      </c>
      <c r="B8563" s="85">
        <v>8559</v>
      </c>
      <c r="C8563" s="85">
        <v>10403</v>
      </c>
      <c r="D8563" s="85">
        <v>8559</v>
      </c>
      <c r="E8563" s="86" t="s">
        <v>15721</v>
      </c>
      <c r="F8563" s="85" t="s">
        <v>238</v>
      </c>
      <c r="G8563" s="86" t="s">
        <v>8960</v>
      </c>
      <c r="H8563" s="85" t="s">
        <v>1</v>
      </c>
      <c r="I8563" s="85">
        <v>1</v>
      </c>
      <c r="J8563" s="88">
        <v>0.28352584058221653</v>
      </c>
      <c r="K8563" s="146">
        <v>0.68695034496800733</v>
      </c>
      <c r="L8563" s="147">
        <v>2.3707212222768468E-9</v>
      </c>
      <c r="M8563" s="147">
        <v>5.3925764473116623E-2</v>
      </c>
      <c r="N8563" s="87">
        <v>26.51899665352925</v>
      </c>
      <c r="O8563" s="88">
        <v>0.22602248117518181</v>
      </c>
      <c r="P8563" s="89">
        <v>8.5230404501409325</v>
      </c>
    </row>
    <row r="8564" spans="1:16">
      <c r="A8564" s="75" t="s">
        <v>15726</v>
      </c>
      <c r="B8564" s="85">
        <v>8560</v>
      </c>
      <c r="C8564" s="85">
        <v>10404</v>
      </c>
      <c r="D8564" s="85">
        <v>8560</v>
      </c>
      <c r="E8564" s="86" t="s">
        <v>15721</v>
      </c>
      <c r="F8564" s="85" t="s">
        <v>887</v>
      </c>
      <c r="G8564" s="86" t="s">
        <v>8960</v>
      </c>
      <c r="H8564" s="85" t="s">
        <v>1</v>
      </c>
      <c r="I8564" s="85">
        <v>1</v>
      </c>
      <c r="J8564" s="88">
        <v>0.1161036879188954</v>
      </c>
      <c r="K8564" s="146">
        <v>0.51765872601428986</v>
      </c>
      <c r="L8564" s="147">
        <v>1.845424535100117E-9</v>
      </c>
      <c r="M8564" s="147">
        <v>5.1975147118733217E-2</v>
      </c>
      <c r="N8564" s="87">
        <v>25.437918513907182</v>
      </c>
      <c r="O8564" s="88">
        <v>6.8024581959425429E-2</v>
      </c>
      <c r="P8564" s="89">
        <v>2.6741410435069857</v>
      </c>
    </row>
    <row r="8565" spans="1:16">
      <c r="A8565" s="75" t="s">
        <v>15727</v>
      </c>
      <c r="B8565" s="85">
        <v>8561</v>
      </c>
      <c r="C8565" s="85">
        <v>10405</v>
      </c>
      <c r="D8565" s="85">
        <v>8561</v>
      </c>
      <c r="E8565" s="86" t="s">
        <v>15721</v>
      </c>
      <c r="F8565" s="85" t="s">
        <v>318</v>
      </c>
      <c r="G8565" s="86" t="s">
        <v>8960</v>
      </c>
      <c r="H8565" s="85" t="s">
        <v>1</v>
      </c>
      <c r="I8565" s="85">
        <v>1</v>
      </c>
      <c r="J8565" s="88">
        <v>0.19799657002987561</v>
      </c>
      <c r="K8565" s="146">
        <v>0.5666389045857031</v>
      </c>
      <c r="L8565" s="147">
        <v>2.10818932163758E-9</v>
      </c>
      <c r="M8565" s="147">
        <v>5.7913221183709618E-2</v>
      </c>
      <c r="N8565" s="87">
        <v>26.947879187472662</v>
      </c>
      <c r="O8565" s="88">
        <v>8.6884843155162317E-2</v>
      </c>
      <c r="P8565" s="89">
        <v>3.2241811146144932</v>
      </c>
    </row>
    <row r="8566" spans="1:16">
      <c r="A8566" s="75" t="s">
        <v>15728</v>
      </c>
      <c r="B8566" s="85">
        <v>8562</v>
      </c>
      <c r="C8566" s="85">
        <v>10406</v>
      </c>
      <c r="D8566" s="85">
        <v>8562</v>
      </c>
      <c r="E8566" s="86" t="s">
        <v>15721</v>
      </c>
      <c r="F8566" s="85" t="s">
        <v>891</v>
      </c>
      <c r="G8566" s="86" t="s">
        <v>8960</v>
      </c>
      <c r="H8566" s="85" t="s">
        <v>1</v>
      </c>
      <c r="I8566" s="85">
        <v>1</v>
      </c>
      <c r="J8566" s="88">
        <v>0.32454239367204279</v>
      </c>
      <c r="K8566" s="146">
        <v>0.70766186831433997</v>
      </c>
      <c r="L8566" s="147">
        <v>2.607520373899503E-9</v>
      </c>
      <c r="M8566" s="147">
        <v>5.8131399634144251E-2</v>
      </c>
      <c r="N8566" s="87">
        <v>26.231265508792969</v>
      </c>
      <c r="O8566" s="88">
        <v>0.1184739402079738</v>
      </c>
      <c r="P8566" s="89">
        <v>4.5165163750204966</v>
      </c>
    </row>
    <row r="8567" spans="1:16">
      <c r="A8567" s="75" t="s">
        <v>15729</v>
      </c>
      <c r="B8567" s="85">
        <v>8563</v>
      </c>
      <c r="C8567" s="85">
        <v>10407</v>
      </c>
      <c r="D8567" s="85">
        <v>8563</v>
      </c>
      <c r="E8567" s="86" t="s">
        <v>15721</v>
      </c>
      <c r="F8567" s="85" t="s">
        <v>38</v>
      </c>
      <c r="G8567" s="86" t="s">
        <v>8960</v>
      </c>
      <c r="H8567" s="85" t="s">
        <v>1</v>
      </c>
      <c r="I8567" s="85">
        <v>1</v>
      </c>
      <c r="J8567" s="88">
        <v>0.41980918609730311</v>
      </c>
      <c r="K8567" s="146">
        <v>0.87116393049524954</v>
      </c>
      <c r="L8567" s="147">
        <v>3.2513208349299519E-9</v>
      </c>
      <c r="M8567" s="147">
        <v>6.5135766006311338E-2</v>
      </c>
      <c r="N8567" s="87">
        <v>26.95823042562192</v>
      </c>
      <c r="O8567" s="88">
        <v>0.1633831417887153</v>
      </c>
      <c r="P8567" s="89">
        <v>6.0606033559766228</v>
      </c>
    </row>
    <row r="8568" spans="1:16">
      <c r="A8568" s="75" t="s">
        <v>15730</v>
      </c>
      <c r="B8568" s="85">
        <v>8564</v>
      </c>
      <c r="C8568" s="85">
        <v>10408</v>
      </c>
      <c r="D8568" s="85">
        <v>8564</v>
      </c>
      <c r="E8568" s="86" t="s">
        <v>15721</v>
      </c>
      <c r="F8568" s="85" t="s">
        <v>243</v>
      </c>
      <c r="G8568" s="86" t="s">
        <v>8960</v>
      </c>
      <c r="H8568" s="85" t="s">
        <v>1</v>
      </c>
      <c r="I8568" s="85">
        <v>1</v>
      </c>
      <c r="J8568" s="88">
        <v>8.7451192546553744E-2</v>
      </c>
      <c r="K8568" s="146">
        <v>0.43764077373516763</v>
      </c>
      <c r="L8568" s="147">
        <v>1.637524559102064E-9</v>
      </c>
      <c r="M8568" s="147">
        <v>5.0478702224746222E-2</v>
      </c>
      <c r="N8568" s="87">
        <v>25.172939518530509</v>
      </c>
      <c r="O8568" s="88">
        <v>6.9340553179227479E-2</v>
      </c>
      <c r="P8568" s="89">
        <v>2.7545671862510912</v>
      </c>
    </row>
    <row r="8569" spans="1:16">
      <c r="A8569" s="75" t="s">
        <v>1138</v>
      </c>
      <c r="B8569" s="85">
        <v>8565</v>
      </c>
      <c r="C8569" s="85">
        <v>534</v>
      </c>
      <c r="D8569" s="85">
        <v>8565</v>
      </c>
      <c r="E8569" s="86" t="s">
        <v>1135</v>
      </c>
      <c r="F8569" s="85" t="s">
        <v>38</v>
      </c>
      <c r="G8569" s="86" t="s">
        <v>1139</v>
      </c>
      <c r="H8569" s="85" t="s">
        <v>1</v>
      </c>
      <c r="I8569" s="85">
        <v>-1</v>
      </c>
      <c r="J8569" s="88">
        <v>0</v>
      </c>
      <c r="K8569" s="146">
        <v>0</v>
      </c>
      <c r="L8569" s="147">
        <v>0</v>
      </c>
      <c r="M8569" s="147">
        <v>0</v>
      </c>
      <c r="N8569" s="87">
        <v>0</v>
      </c>
      <c r="O8569" s="88">
        <v>0</v>
      </c>
      <c r="P8569" s="89" t="e">
        <v>#DIV/0!</v>
      </c>
    </row>
    <row r="8570" spans="1:16">
      <c r="A8570" s="75" t="s">
        <v>1141</v>
      </c>
      <c r="B8570" s="85">
        <v>8566</v>
      </c>
      <c r="C8570" s="85">
        <v>536</v>
      </c>
      <c r="D8570" s="85">
        <v>8566</v>
      </c>
      <c r="E8570" s="86" t="s">
        <v>1135</v>
      </c>
      <c r="F8570" s="85" t="s">
        <v>238</v>
      </c>
      <c r="G8570" s="86" t="s">
        <v>1139</v>
      </c>
      <c r="H8570" s="85" t="s">
        <v>1</v>
      </c>
      <c r="I8570" s="85">
        <v>-1</v>
      </c>
      <c r="J8570" s="88">
        <v>0</v>
      </c>
      <c r="K8570" s="146">
        <v>0</v>
      </c>
      <c r="L8570" s="147">
        <v>0</v>
      </c>
      <c r="M8570" s="147">
        <v>0</v>
      </c>
      <c r="N8570" s="87">
        <v>0</v>
      </c>
      <c r="O8570" s="88">
        <v>0</v>
      </c>
      <c r="P8570" s="89" t="e">
        <v>#DIV/0!</v>
      </c>
    </row>
    <row r="8571" spans="1:16">
      <c r="A8571" s="75" t="s">
        <v>2336</v>
      </c>
      <c r="B8571" s="85">
        <v>8567</v>
      </c>
      <c r="C8571" s="85">
        <v>1164</v>
      </c>
      <c r="D8571" s="85">
        <v>8567</v>
      </c>
      <c r="E8571" s="86" t="s">
        <v>2334</v>
      </c>
      <c r="F8571" s="85" t="s">
        <v>235</v>
      </c>
      <c r="G8571" s="86" t="s">
        <v>1139</v>
      </c>
      <c r="H8571" s="85" t="s">
        <v>1</v>
      </c>
      <c r="I8571" s="85">
        <v>-1</v>
      </c>
      <c r="J8571" s="88">
        <v>0</v>
      </c>
      <c r="K8571" s="146">
        <v>0</v>
      </c>
      <c r="L8571" s="147">
        <v>0</v>
      </c>
      <c r="M8571" s="147">
        <v>0</v>
      </c>
      <c r="N8571" s="87">
        <v>0</v>
      </c>
      <c r="O8571" s="88">
        <v>0</v>
      </c>
      <c r="P8571" s="89" t="e">
        <v>#DIV/0!</v>
      </c>
    </row>
    <row r="8572" spans="1:16">
      <c r="A8572" s="75" t="s">
        <v>2342</v>
      </c>
      <c r="B8572" s="85">
        <v>8568</v>
      </c>
      <c r="C8572" s="85">
        <v>1168</v>
      </c>
      <c r="D8572" s="85">
        <v>8568</v>
      </c>
      <c r="E8572" s="86" t="s">
        <v>2338</v>
      </c>
      <c r="F8572" s="85" t="s">
        <v>31</v>
      </c>
      <c r="G8572" s="86" t="s">
        <v>1139</v>
      </c>
      <c r="H8572" s="85" t="s">
        <v>1</v>
      </c>
      <c r="I8572" s="85">
        <v>-1</v>
      </c>
      <c r="J8572" s="88">
        <v>0</v>
      </c>
      <c r="K8572" s="146">
        <v>0</v>
      </c>
      <c r="L8572" s="147">
        <v>0</v>
      </c>
      <c r="M8572" s="147">
        <v>0</v>
      </c>
      <c r="N8572" s="87">
        <v>0</v>
      </c>
      <c r="O8572" s="88">
        <v>0</v>
      </c>
      <c r="P8572" s="89" t="e">
        <v>#DIV/0!</v>
      </c>
    </row>
    <row r="8573" spans="1:16">
      <c r="A8573" s="75" t="s">
        <v>2344</v>
      </c>
      <c r="B8573" s="85">
        <v>8569</v>
      </c>
      <c r="C8573" s="85">
        <v>1170</v>
      </c>
      <c r="D8573" s="85">
        <v>8569</v>
      </c>
      <c r="E8573" s="86" t="s">
        <v>2338</v>
      </c>
      <c r="F8573" s="85" t="s">
        <v>38</v>
      </c>
      <c r="G8573" s="86" t="s">
        <v>1139</v>
      </c>
      <c r="H8573" s="85" t="s">
        <v>1</v>
      </c>
      <c r="I8573" s="85">
        <v>-1</v>
      </c>
      <c r="J8573" s="88">
        <v>0</v>
      </c>
      <c r="K8573" s="146">
        <v>0</v>
      </c>
      <c r="L8573" s="147">
        <v>0</v>
      </c>
      <c r="M8573" s="147">
        <v>0</v>
      </c>
      <c r="N8573" s="87">
        <v>0</v>
      </c>
      <c r="O8573" s="88">
        <v>0</v>
      </c>
      <c r="P8573" s="89" t="e">
        <v>#DIV/0!</v>
      </c>
    </row>
    <row r="8574" spans="1:16">
      <c r="A8574" s="75" t="s">
        <v>2354</v>
      </c>
      <c r="B8574" s="85">
        <v>8570</v>
      </c>
      <c r="C8574" s="85">
        <v>1174</v>
      </c>
      <c r="D8574" s="85">
        <v>8570</v>
      </c>
      <c r="E8574" s="86" t="s">
        <v>2352</v>
      </c>
      <c r="F8574" s="85" t="s">
        <v>243</v>
      </c>
      <c r="G8574" s="86" t="s">
        <v>1139</v>
      </c>
      <c r="H8574" s="85" t="s">
        <v>1</v>
      </c>
      <c r="I8574" s="85">
        <v>-1</v>
      </c>
      <c r="J8574" s="88">
        <v>0</v>
      </c>
      <c r="K8574" s="146">
        <v>0</v>
      </c>
      <c r="L8574" s="147">
        <v>0</v>
      </c>
      <c r="M8574" s="147">
        <v>0</v>
      </c>
      <c r="N8574" s="87">
        <v>0</v>
      </c>
      <c r="O8574" s="88">
        <v>0</v>
      </c>
      <c r="P8574" s="89" t="e">
        <v>#DIV/0!</v>
      </c>
    </row>
    <row r="8575" spans="1:16">
      <c r="A8575" s="75" t="s">
        <v>2358</v>
      </c>
      <c r="B8575" s="85">
        <v>8571</v>
      </c>
      <c r="C8575" s="85">
        <v>1176</v>
      </c>
      <c r="D8575" s="85">
        <v>8571</v>
      </c>
      <c r="E8575" s="86" t="s">
        <v>2356</v>
      </c>
      <c r="F8575" s="85" t="s">
        <v>32</v>
      </c>
      <c r="G8575" s="86" t="s">
        <v>1139</v>
      </c>
      <c r="H8575" s="85" t="s">
        <v>1</v>
      </c>
      <c r="I8575" s="85">
        <v>-1</v>
      </c>
      <c r="J8575" s="88">
        <v>0</v>
      </c>
      <c r="K8575" s="146">
        <v>0</v>
      </c>
      <c r="L8575" s="147">
        <v>0</v>
      </c>
      <c r="M8575" s="147">
        <v>0</v>
      </c>
      <c r="N8575" s="87">
        <v>0</v>
      </c>
      <c r="O8575" s="88">
        <v>0</v>
      </c>
      <c r="P8575" s="89" t="e">
        <v>#DIV/0!</v>
      </c>
    </row>
    <row r="8576" spans="1:16">
      <c r="A8576" s="75" t="s">
        <v>2360</v>
      </c>
      <c r="B8576" s="85">
        <v>8572</v>
      </c>
      <c r="C8576" s="85">
        <v>1178</v>
      </c>
      <c r="D8576" s="85">
        <v>8572</v>
      </c>
      <c r="E8576" s="86" t="s">
        <v>2356</v>
      </c>
      <c r="F8576" s="85" t="s">
        <v>31</v>
      </c>
      <c r="G8576" s="86" t="s">
        <v>1139</v>
      </c>
      <c r="H8576" s="85" t="s">
        <v>1</v>
      </c>
      <c r="I8576" s="85">
        <v>-1</v>
      </c>
      <c r="J8576" s="88">
        <v>0</v>
      </c>
      <c r="K8576" s="146">
        <v>0</v>
      </c>
      <c r="L8576" s="147">
        <v>0</v>
      </c>
      <c r="M8576" s="147">
        <v>0</v>
      </c>
      <c r="N8576" s="87">
        <v>0</v>
      </c>
      <c r="O8576" s="88">
        <v>0</v>
      </c>
      <c r="P8576" s="89" t="e">
        <v>#DIV/0!</v>
      </c>
    </row>
    <row r="8577" spans="1:16">
      <c r="A8577" s="75" t="s">
        <v>2362</v>
      </c>
      <c r="B8577" s="85">
        <v>8573</v>
      </c>
      <c r="C8577" s="85">
        <v>1180</v>
      </c>
      <c r="D8577" s="85">
        <v>8573</v>
      </c>
      <c r="E8577" s="86" t="s">
        <v>2356</v>
      </c>
      <c r="F8577" s="85" t="s">
        <v>38</v>
      </c>
      <c r="G8577" s="86" t="s">
        <v>1139</v>
      </c>
      <c r="H8577" s="85" t="s">
        <v>1</v>
      </c>
      <c r="I8577" s="85">
        <v>-1</v>
      </c>
      <c r="J8577" s="88">
        <v>0</v>
      </c>
      <c r="K8577" s="146">
        <v>0</v>
      </c>
      <c r="L8577" s="147">
        <v>0</v>
      </c>
      <c r="M8577" s="147">
        <v>0</v>
      </c>
      <c r="N8577" s="87">
        <v>0</v>
      </c>
      <c r="O8577" s="88">
        <v>0</v>
      </c>
      <c r="P8577" s="89" t="e">
        <v>#DIV/0!</v>
      </c>
    </row>
    <row r="8578" spans="1:16">
      <c r="A8578" s="75" t="s">
        <v>2372</v>
      </c>
      <c r="B8578" s="85">
        <v>8574</v>
      </c>
      <c r="C8578" s="85">
        <v>1184</v>
      </c>
      <c r="D8578" s="85">
        <v>8574</v>
      </c>
      <c r="E8578" s="86" t="s">
        <v>2370</v>
      </c>
      <c r="F8578" s="85" t="s">
        <v>243</v>
      </c>
      <c r="G8578" s="86" t="s">
        <v>1139</v>
      </c>
      <c r="H8578" s="85" t="s">
        <v>1</v>
      </c>
      <c r="I8578" s="85">
        <v>-1</v>
      </c>
      <c r="J8578" s="88">
        <v>0</v>
      </c>
      <c r="K8578" s="146">
        <v>0</v>
      </c>
      <c r="L8578" s="147">
        <v>0</v>
      </c>
      <c r="M8578" s="147">
        <v>0</v>
      </c>
      <c r="N8578" s="87">
        <v>0</v>
      </c>
      <c r="O8578" s="88">
        <v>0</v>
      </c>
      <c r="P8578" s="89" t="e">
        <v>#DIV/0!</v>
      </c>
    </row>
    <row r="8579" spans="1:16">
      <c r="A8579" s="75" t="s">
        <v>2392</v>
      </c>
      <c r="B8579" s="85">
        <v>8575</v>
      </c>
      <c r="C8579" s="85">
        <v>1196</v>
      </c>
      <c r="D8579" s="85">
        <v>8575</v>
      </c>
      <c r="E8579" s="86" t="s">
        <v>2390</v>
      </c>
      <c r="F8579" s="85" t="s">
        <v>32</v>
      </c>
      <c r="G8579" s="86" t="s">
        <v>1139</v>
      </c>
      <c r="H8579" s="85" t="s">
        <v>1</v>
      </c>
      <c r="I8579" s="85">
        <v>-1</v>
      </c>
      <c r="J8579" s="88">
        <v>0</v>
      </c>
      <c r="K8579" s="146">
        <v>0</v>
      </c>
      <c r="L8579" s="147">
        <v>0</v>
      </c>
      <c r="M8579" s="147">
        <v>0</v>
      </c>
      <c r="N8579" s="87">
        <v>0</v>
      </c>
      <c r="O8579" s="88">
        <v>0</v>
      </c>
      <c r="P8579" s="89" t="e">
        <v>#DIV/0!</v>
      </c>
    </row>
    <row r="8580" spans="1:16">
      <c r="A8580" s="75" t="s">
        <v>2394</v>
      </c>
      <c r="B8580" s="85">
        <v>8576</v>
      </c>
      <c r="C8580" s="85">
        <v>1198</v>
      </c>
      <c r="D8580" s="85">
        <v>8576</v>
      </c>
      <c r="E8580" s="86" t="s">
        <v>2390</v>
      </c>
      <c r="F8580" s="85" t="s">
        <v>31</v>
      </c>
      <c r="G8580" s="86" t="s">
        <v>1139</v>
      </c>
      <c r="H8580" s="85" t="s">
        <v>1</v>
      </c>
      <c r="I8580" s="85">
        <v>-1</v>
      </c>
      <c r="J8580" s="88">
        <v>0</v>
      </c>
      <c r="K8580" s="146">
        <v>0</v>
      </c>
      <c r="L8580" s="147">
        <v>0</v>
      </c>
      <c r="M8580" s="147">
        <v>0</v>
      </c>
      <c r="N8580" s="87">
        <v>0</v>
      </c>
      <c r="O8580" s="88">
        <v>0</v>
      </c>
      <c r="P8580" s="89" t="e">
        <v>#DIV/0!</v>
      </c>
    </row>
    <row r="8581" spans="1:16">
      <c r="A8581" s="75" t="s">
        <v>2396</v>
      </c>
      <c r="B8581" s="85">
        <v>8577</v>
      </c>
      <c r="C8581" s="85">
        <v>1200</v>
      </c>
      <c r="D8581" s="85">
        <v>8577</v>
      </c>
      <c r="E8581" s="86" t="s">
        <v>2390</v>
      </c>
      <c r="F8581" s="85" t="s">
        <v>38</v>
      </c>
      <c r="G8581" s="86" t="s">
        <v>1139</v>
      </c>
      <c r="H8581" s="85" t="s">
        <v>1</v>
      </c>
      <c r="I8581" s="85">
        <v>-1</v>
      </c>
      <c r="J8581" s="88">
        <v>0</v>
      </c>
      <c r="K8581" s="146">
        <v>0</v>
      </c>
      <c r="L8581" s="147">
        <v>0</v>
      </c>
      <c r="M8581" s="147">
        <v>0</v>
      </c>
      <c r="N8581" s="87">
        <v>0</v>
      </c>
      <c r="O8581" s="88">
        <v>0</v>
      </c>
      <c r="P8581" s="89" t="e">
        <v>#DIV/0!</v>
      </c>
    </row>
    <row r="8582" spans="1:16">
      <c r="A8582" s="75" t="s">
        <v>2400</v>
      </c>
      <c r="B8582" s="85">
        <v>8578</v>
      </c>
      <c r="C8582" s="85">
        <v>1202</v>
      </c>
      <c r="D8582" s="85">
        <v>8578</v>
      </c>
      <c r="E8582" s="86" t="s">
        <v>2398</v>
      </c>
      <c r="F8582" s="85" t="s">
        <v>32</v>
      </c>
      <c r="G8582" s="86" t="s">
        <v>1139</v>
      </c>
      <c r="H8582" s="85" t="s">
        <v>1</v>
      </c>
      <c r="I8582" s="85">
        <v>-1</v>
      </c>
      <c r="J8582" s="88">
        <v>0</v>
      </c>
      <c r="K8582" s="146">
        <v>0</v>
      </c>
      <c r="L8582" s="147">
        <v>0</v>
      </c>
      <c r="M8582" s="147">
        <v>0</v>
      </c>
      <c r="N8582" s="87">
        <v>0</v>
      </c>
      <c r="O8582" s="88">
        <v>0</v>
      </c>
      <c r="P8582" s="89" t="e">
        <v>#DIV/0!</v>
      </c>
    </row>
    <row r="8583" spans="1:16">
      <c r="A8583" s="75" t="s">
        <v>2402</v>
      </c>
      <c r="B8583" s="85">
        <v>8579</v>
      </c>
      <c r="C8583" s="85">
        <v>1204</v>
      </c>
      <c r="D8583" s="85">
        <v>8579</v>
      </c>
      <c r="E8583" s="86" t="s">
        <v>2398</v>
      </c>
      <c r="F8583" s="85" t="s">
        <v>31</v>
      </c>
      <c r="G8583" s="86" t="s">
        <v>1139</v>
      </c>
      <c r="H8583" s="85" t="s">
        <v>1</v>
      </c>
      <c r="I8583" s="85">
        <v>-1</v>
      </c>
      <c r="J8583" s="88">
        <v>0</v>
      </c>
      <c r="K8583" s="146">
        <v>0</v>
      </c>
      <c r="L8583" s="147">
        <v>0</v>
      </c>
      <c r="M8583" s="147">
        <v>0</v>
      </c>
      <c r="N8583" s="87">
        <v>0</v>
      </c>
      <c r="O8583" s="88">
        <v>0</v>
      </c>
      <c r="P8583" s="89" t="e">
        <v>#DIV/0!</v>
      </c>
    </row>
    <row r="8584" spans="1:16">
      <c r="A8584" s="75" t="s">
        <v>2404</v>
      </c>
      <c r="B8584" s="85">
        <v>8580</v>
      </c>
      <c r="C8584" s="85">
        <v>1206</v>
      </c>
      <c r="D8584" s="85">
        <v>8580</v>
      </c>
      <c r="E8584" s="86" t="s">
        <v>2398</v>
      </c>
      <c r="F8584" s="85" t="s">
        <v>38</v>
      </c>
      <c r="G8584" s="86" t="s">
        <v>1139</v>
      </c>
      <c r="H8584" s="85" t="s">
        <v>1</v>
      </c>
      <c r="I8584" s="85">
        <v>-1</v>
      </c>
      <c r="J8584" s="88">
        <v>0</v>
      </c>
      <c r="K8584" s="146">
        <v>0</v>
      </c>
      <c r="L8584" s="147">
        <v>0</v>
      </c>
      <c r="M8584" s="147">
        <v>0</v>
      </c>
      <c r="N8584" s="87">
        <v>0</v>
      </c>
      <c r="O8584" s="88">
        <v>0</v>
      </c>
      <c r="P8584" s="89" t="e">
        <v>#DIV/0!</v>
      </c>
    </row>
    <row r="8585" spans="1:16">
      <c r="A8585" s="75" t="s">
        <v>2408</v>
      </c>
      <c r="B8585" s="85">
        <v>8581</v>
      </c>
      <c r="C8585" s="85">
        <v>1208</v>
      </c>
      <c r="D8585" s="85">
        <v>8581</v>
      </c>
      <c r="E8585" s="86" t="s">
        <v>2406</v>
      </c>
      <c r="F8585" s="85" t="s">
        <v>32</v>
      </c>
      <c r="G8585" s="86" t="s">
        <v>1139</v>
      </c>
      <c r="H8585" s="85" t="s">
        <v>1</v>
      </c>
      <c r="I8585" s="85">
        <v>-1</v>
      </c>
      <c r="J8585" s="88">
        <v>0</v>
      </c>
      <c r="K8585" s="146">
        <v>0</v>
      </c>
      <c r="L8585" s="147">
        <v>0</v>
      </c>
      <c r="M8585" s="147">
        <v>0</v>
      </c>
      <c r="N8585" s="87">
        <v>0</v>
      </c>
      <c r="O8585" s="88">
        <v>0</v>
      </c>
      <c r="P8585" s="89" t="e">
        <v>#DIV/0!</v>
      </c>
    </row>
    <row r="8586" spans="1:16">
      <c r="A8586" s="75" t="s">
        <v>2410</v>
      </c>
      <c r="B8586" s="85">
        <v>8582</v>
      </c>
      <c r="C8586" s="85">
        <v>1210</v>
      </c>
      <c r="D8586" s="85">
        <v>8582</v>
      </c>
      <c r="E8586" s="86" t="s">
        <v>2406</v>
      </c>
      <c r="F8586" s="85" t="s">
        <v>31</v>
      </c>
      <c r="G8586" s="86" t="s">
        <v>1139</v>
      </c>
      <c r="H8586" s="85" t="s">
        <v>1</v>
      </c>
      <c r="I8586" s="85">
        <v>-1</v>
      </c>
      <c r="J8586" s="88">
        <v>0</v>
      </c>
      <c r="K8586" s="146">
        <v>0</v>
      </c>
      <c r="L8586" s="147">
        <v>0</v>
      </c>
      <c r="M8586" s="147">
        <v>0</v>
      </c>
      <c r="N8586" s="87">
        <v>0</v>
      </c>
      <c r="O8586" s="88">
        <v>0</v>
      </c>
      <c r="P8586" s="89" t="e">
        <v>#DIV/0!</v>
      </c>
    </row>
    <row r="8587" spans="1:16">
      <c r="A8587" s="75" t="s">
        <v>2412</v>
      </c>
      <c r="B8587" s="85">
        <v>8583</v>
      </c>
      <c r="C8587" s="85">
        <v>1212</v>
      </c>
      <c r="D8587" s="85">
        <v>8583</v>
      </c>
      <c r="E8587" s="86" t="s">
        <v>2406</v>
      </c>
      <c r="F8587" s="85" t="s">
        <v>38</v>
      </c>
      <c r="G8587" s="86" t="s">
        <v>1139</v>
      </c>
      <c r="H8587" s="85" t="s">
        <v>1</v>
      </c>
      <c r="I8587" s="85">
        <v>-1</v>
      </c>
      <c r="J8587" s="88">
        <v>0</v>
      </c>
      <c r="K8587" s="146">
        <v>0</v>
      </c>
      <c r="L8587" s="147">
        <v>0</v>
      </c>
      <c r="M8587" s="147">
        <v>0</v>
      </c>
      <c r="N8587" s="87">
        <v>0</v>
      </c>
      <c r="O8587" s="88">
        <v>0</v>
      </c>
      <c r="P8587" s="89" t="e">
        <v>#DIV/0!</v>
      </c>
    </row>
    <row r="8588" spans="1:16">
      <c r="A8588" s="75" t="s">
        <v>2416</v>
      </c>
      <c r="B8588" s="85">
        <v>8584</v>
      </c>
      <c r="C8588" s="85">
        <v>1214</v>
      </c>
      <c r="D8588" s="85">
        <v>8584</v>
      </c>
      <c r="E8588" s="86" t="s">
        <v>2414</v>
      </c>
      <c r="F8588" s="85" t="s">
        <v>32</v>
      </c>
      <c r="G8588" s="86" t="s">
        <v>1139</v>
      </c>
      <c r="H8588" s="85" t="s">
        <v>1</v>
      </c>
      <c r="I8588" s="85">
        <v>-1</v>
      </c>
      <c r="J8588" s="88">
        <v>0</v>
      </c>
      <c r="K8588" s="146">
        <v>0</v>
      </c>
      <c r="L8588" s="147">
        <v>0</v>
      </c>
      <c r="M8588" s="147">
        <v>0</v>
      </c>
      <c r="N8588" s="87">
        <v>0</v>
      </c>
      <c r="O8588" s="88">
        <v>0</v>
      </c>
      <c r="P8588" s="89" t="e">
        <v>#DIV/0!</v>
      </c>
    </row>
    <row r="8589" spans="1:16">
      <c r="A8589" s="75" t="s">
        <v>2418</v>
      </c>
      <c r="B8589" s="85">
        <v>8585</v>
      </c>
      <c r="C8589" s="85">
        <v>1216</v>
      </c>
      <c r="D8589" s="85">
        <v>8585</v>
      </c>
      <c r="E8589" s="86" t="s">
        <v>2414</v>
      </c>
      <c r="F8589" s="85" t="s">
        <v>31</v>
      </c>
      <c r="G8589" s="86" t="s">
        <v>1139</v>
      </c>
      <c r="H8589" s="85" t="s">
        <v>1</v>
      </c>
      <c r="I8589" s="85">
        <v>-1</v>
      </c>
      <c r="J8589" s="88">
        <v>0</v>
      </c>
      <c r="K8589" s="146">
        <v>0</v>
      </c>
      <c r="L8589" s="147">
        <v>0</v>
      </c>
      <c r="M8589" s="147">
        <v>0</v>
      </c>
      <c r="N8589" s="87">
        <v>0</v>
      </c>
      <c r="O8589" s="88">
        <v>0</v>
      </c>
      <c r="P8589" s="89" t="e">
        <v>#DIV/0!</v>
      </c>
    </row>
    <row r="8590" spans="1:16">
      <c r="A8590" s="75" t="s">
        <v>2420</v>
      </c>
      <c r="B8590" s="85">
        <v>8586</v>
      </c>
      <c r="C8590" s="85">
        <v>1218</v>
      </c>
      <c r="D8590" s="85">
        <v>8586</v>
      </c>
      <c r="E8590" s="86" t="s">
        <v>2414</v>
      </c>
      <c r="F8590" s="85" t="s">
        <v>38</v>
      </c>
      <c r="G8590" s="86" t="s">
        <v>1139</v>
      </c>
      <c r="H8590" s="85" t="s">
        <v>1</v>
      </c>
      <c r="I8590" s="85">
        <v>-1</v>
      </c>
      <c r="J8590" s="88">
        <v>0</v>
      </c>
      <c r="K8590" s="146">
        <v>0</v>
      </c>
      <c r="L8590" s="147">
        <v>0</v>
      </c>
      <c r="M8590" s="147">
        <v>0</v>
      </c>
      <c r="N8590" s="87">
        <v>0</v>
      </c>
      <c r="O8590" s="88">
        <v>0</v>
      </c>
      <c r="P8590" s="89" t="e">
        <v>#DIV/0!</v>
      </c>
    </row>
    <row r="8591" spans="1:16">
      <c r="A8591" s="75" t="s">
        <v>2430</v>
      </c>
      <c r="B8591" s="85">
        <v>8587</v>
      </c>
      <c r="C8591" s="85">
        <v>1222</v>
      </c>
      <c r="D8591" s="85">
        <v>8587</v>
      </c>
      <c r="E8591" s="86" t="s">
        <v>2428</v>
      </c>
      <c r="F8591" s="85" t="s">
        <v>232</v>
      </c>
      <c r="G8591" s="86" t="s">
        <v>1139</v>
      </c>
      <c r="H8591" s="85" t="s">
        <v>1</v>
      </c>
      <c r="I8591" s="85">
        <v>-1</v>
      </c>
      <c r="J8591" s="88">
        <v>0</v>
      </c>
      <c r="K8591" s="146">
        <v>0</v>
      </c>
      <c r="L8591" s="147">
        <v>0</v>
      </c>
      <c r="M8591" s="147">
        <v>0</v>
      </c>
      <c r="N8591" s="87">
        <v>0</v>
      </c>
      <c r="O8591" s="88">
        <v>0</v>
      </c>
      <c r="P8591" s="89" t="e">
        <v>#DIV/0!</v>
      </c>
    </row>
    <row r="8592" spans="1:16">
      <c r="A8592" s="75" t="s">
        <v>2439</v>
      </c>
      <c r="B8592" s="85">
        <v>8588</v>
      </c>
      <c r="C8592" s="85">
        <v>1226</v>
      </c>
      <c r="D8592" s="85">
        <v>8588</v>
      </c>
      <c r="E8592" s="86" t="s">
        <v>2437</v>
      </c>
      <c r="F8592" s="85" t="s">
        <v>232</v>
      </c>
      <c r="G8592" s="86" t="s">
        <v>1139</v>
      </c>
      <c r="H8592" s="85" t="s">
        <v>1</v>
      </c>
      <c r="I8592" s="85">
        <v>-1</v>
      </c>
      <c r="J8592" s="88">
        <v>0</v>
      </c>
      <c r="K8592" s="146">
        <v>0</v>
      </c>
      <c r="L8592" s="147">
        <v>0</v>
      </c>
      <c r="M8592" s="147">
        <v>0</v>
      </c>
      <c r="N8592" s="87">
        <v>0</v>
      </c>
      <c r="O8592" s="88">
        <v>0</v>
      </c>
      <c r="P8592" s="89" t="e">
        <v>#DIV/0!</v>
      </c>
    </row>
    <row r="8593" spans="1:16">
      <c r="A8593" s="75" t="s">
        <v>2444</v>
      </c>
      <c r="B8593" s="85">
        <v>8589</v>
      </c>
      <c r="C8593" s="85">
        <v>1229</v>
      </c>
      <c r="D8593" s="85">
        <v>8589</v>
      </c>
      <c r="E8593" s="86" t="s">
        <v>2442</v>
      </c>
      <c r="F8593" s="85" t="s">
        <v>232</v>
      </c>
      <c r="G8593" s="86" t="s">
        <v>1139</v>
      </c>
      <c r="H8593" s="85" t="s">
        <v>1</v>
      </c>
      <c r="I8593" s="85">
        <v>-1</v>
      </c>
      <c r="J8593" s="88">
        <v>0</v>
      </c>
      <c r="K8593" s="146">
        <v>0</v>
      </c>
      <c r="L8593" s="147">
        <v>0</v>
      </c>
      <c r="M8593" s="147">
        <v>0</v>
      </c>
      <c r="N8593" s="87">
        <v>0</v>
      </c>
      <c r="O8593" s="88">
        <v>0</v>
      </c>
      <c r="P8593" s="89" t="e">
        <v>#DIV/0!</v>
      </c>
    </row>
    <row r="8594" spans="1:16">
      <c r="A8594" s="75" t="s">
        <v>2463</v>
      </c>
      <c r="B8594" s="85">
        <v>8590</v>
      </c>
      <c r="C8594" s="85">
        <v>1242</v>
      </c>
      <c r="D8594" s="85">
        <v>8590</v>
      </c>
      <c r="E8594" s="86" t="s">
        <v>2461</v>
      </c>
      <c r="F8594" s="85" t="s">
        <v>238</v>
      </c>
      <c r="G8594" s="86" t="s">
        <v>1139</v>
      </c>
      <c r="H8594" s="85" t="s">
        <v>1</v>
      </c>
      <c r="I8594" s="85">
        <v>-1</v>
      </c>
      <c r="J8594" s="88">
        <v>0</v>
      </c>
      <c r="K8594" s="146">
        <v>0</v>
      </c>
      <c r="L8594" s="147">
        <v>0</v>
      </c>
      <c r="M8594" s="147">
        <v>0</v>
      </c>
      <c r="N8594" s="87">
        <v>0</v>
      </c>
      <c r="O8594" s="88">
        <v>0</v>
      </c>
      <c r="P8594" s="89" t="e">
        <v>#DIV/0!</v>
      </c>
    </row>
    <row r="8595" spans="1:16">
      <c r="A8595" s="75" t="s">
        <v>2479</v>
      </c>
      <c r="B8595" s="85">
        <v>8591</v>
      </c>
      <c r="C8595" s="85">
        <v>1249</v>
      </c>
      <c r="D8595" s="85">
        <v>8591</v>
      </c>
      <c r="E8595" s="86" t="s">
        <v>2477</v>
      </c>
      <c r="F8595" s="85" t="s">
        <v>139</v>
      </c>
      <c r="G8595" s="86" t="s">
        <v>1139</v>
      </c>
      <c r="H8595" s="85" t="s">
        <v>1</v>
      </c>
      <c r="I8595" s="85">
        <v>-1</v>
      </c>
      <c r="J8595" s="88">
        <v>0</v>
      </c>
      <c r="K8595" s="146">
        <v>0</v>
      </c>
      <c r="L8595" s="147">
        <v>0</v>
      </c>
      <c r="M8595" s="147">
        <v>0</v>
      </c>
      <c r="N8595" s="87">
        <v>0</v>
      </c>
      <c r="O8595" s="88">
        <v>0</v>
      </c>
      <c r="P8595" s="89" t="e">
        <v>#DIV/0!</v>
      </c>
    </row>
    <row r="8596" spans="1:16">
      <c r="A8596" s="75" t="s">
        <v>2483</v>
      </c>
      <c r="B8596" s="85">
        <v>8592</v>
      </c>
      <c r="C8596" s="85">
        <v>1251</v>
      </c>
      <c r="D8596" s="85">
        <v>8592</v>
      </c>
      <c r="E8596" s="86" t="s">
        <v>2481</v>
      </c>
      <c r="F8596" s="85" t="s">
        <v>240</v>
      </c>
      <c r="G8596" s="86" t="s">
        <v>1139</v>
      </c>
      <c r="H8596" s="85" t="s">
        <v>1</v>
      </c>
      <c r="I8596" s="85">
        <v>-1</v>
      </c>
      <c r="J8596" s="88">
        <v>0</v>
      </c>
      <c r="K8596" s="146">
        <v>0</v>
      </c>
      <c r="L8596" s="147">
        <v>0</v>
      </c>
      <c r="M8596" s="147">
        <v>0</v>
      </c>
      <c r="N8596" s="87">
        <v>0</v>
      </c>
      <c r="O8596" s="88">
        <v>0</v>
      </c>
      <c r="P8596" s="89" t="e">
        <v>#DIV/0!</v>
      </c>
    </row>
    <row r="8597" spans="1:16">
      <c r="A8597" s="75" t="s">
        <v>2490</v>
      </c>
      <c r="B8597" s="85">
        <v>8593</v>
      </c>
      <c r="C8597" s="85">
        <v>1254</v>
      </c>
      <c r="D8597" s="85">
        <v>8593</v>
      </c>
      <c r="E8597" s="86" t="s">
        <v>2488</v>
      </c>
      <c r="F8597" s="85" t="s">
        <v>139</v>
      </c>
      <c r="G8597" s="86" t="s">
        <v>1139</v>
      </c>
      <c r="H8597" s="85" t="s">
        <v>1</v>
      </c>
      <c r="I8597" s="85">
        <v>-1</v>
      </c>
      <c r="J8597" s="88">
        <v>0</v>
      </c>
      <c r="K8597" s="146">
        <v>0</v>
      </c>
      <c r="L8597" s="147">
        <v>0</v>
      </c>
      <c r="M8597" s="147">
        <v>0</v>
      </c>
      <c r="N8597" s="87">
        <v>0</v>
      </c>
      <c r="O8597" s="88">
        <v>0</v>
      </c>
      <c r="P8597" s="89" t="e">
        <v>#DIV/0!</v>
      </c>
    </row>
    <row r="8598" spans="1:16">
      <c r="A8598" s="75" t="s">
        <v>2500</v>
      </c>
      <c r="B8598" s="85">
        <v>8594</v>
      </c>
      <c r="C8598" s="85">
        <v>1258</v>
      </c>
      <c r="D8598" s="85">
        <v>8594</v>
      </c>
      <c r="E8598" s="86" t="s">
        <v>2498</v>
      </c>
      <c r="F8598" s="85" t="s">
        <v>235</v>
      </c>
      <c r="G8598" s="86" t="s">
        <v>1139</v>
      </c>
      <c r="H8598" s="85" t="s">
        <v>1</v>
      </c>
      <c r="I8598" s="85">
        <v>-1</v>
      </c>
      <c r="J8598" s="88">
        <v>0</v>
      </c>
      <c r="K8598" s="146">
        <v>0</v>
      </c>
      <c r="L8598" s="147">
        <v>0</v>
      </c>
      <c r="M8598" s="147">
        <v>0</v>
      </c>
      <c r="N8598" s="87">
        <v>0</v>
      </c>
      <c r="O8598" s="88">
        <v>0</v>
      </c>
      <c r="P8598" s="89" t="e">
        <v>#DIV/0!</v>
      </c>
    </row>
    <row r="8599" spans="1:16">
      <c r="A8599" s="75" t="s">
        <v>3016</v>
      </c>
      <c r="B8599" s="85">
        <v>8595</v>
      </c>
      <c r="C8599" s="85">
        <v>1588</v>
      </c>
      <c r="D8599" s="85">
        <v>8595</v>
      </c>
      <c r="E8599" s="86" t="s">
        <v>3010</v>
      </c>
      <c r="F8599" s="85" t="s">
        <v>232</v>
      </c>
      <c r="G8599" s="86" t="s">
        <v>1139</v>
      </c>
      <c r="H8599" s="85" t="s">
        <v>1</v>
      </c>
      <c r="I8599" s="85">
        <v>-1</v>
      </c>
      <c r="J8599" s="88">
        <v>0</v>
      </c>
      <c r="K8599" s="146">
        <v>0</v>
      </c>
      <c r="L8599" s="147">
        <v>0</v>
      </c>
      <c r="M8599" s="147">
        <v>0</v>
      </c>
      <c r="N8599" s="87">
        <v>0</v>
      </c>
      <c r="O8599" s="88">
        <v>0</v>
      </c>
      <c r="P8599" s="89" t="e">
        <v>#DIV/0!</v>
      </c>
    </row>
    <row r="8600" spans="1:16">
      <c r="A8600" s="75" t="s">
        <v>3082</v>
      </c>
      <c r="B8600" s="85">
        <v>8596</v>
      </c>
      <c r="C8600" s="85">
        <v>1639</v>
      </c>
      <c r="D8600" s="85">
        <v>8596</v>
      </c>
      <c r="E8600" s="86" t="s">
        <v>3010</v>
      </c>
      <c r="F8600" s="85" t="s">
        <v>38</v>
      </c>
      <c r="G8600" s="86" t="s">
        <v>1139</v>
      </c>
      <c r="H8600" s="85" t="s">
        <v>1</v>
      </c>
      <c r="I8600" s="85">
        <v>-1</v>
      </c>
      <c r="J8600" s="88">
        <v>0</v>
      </c>
      <c r="K8600" s="146">
        <v>0</v>
      </c>
      <c r="L8600" s="147">
        <v>0</v>
      </c>
      <c r="M8600" s="147">
        <v>0</v>
      </c>
      <c r="N8600" s="87">
        <v>0</v>
      </c>
      <c r="O8600" s="88">
        <v>0</v>
      </c>
      <c r="P8600" s="89" t="e">
        <v>#DIV/0!</v>
      </c>
    </row>
    <row r="8601" spans="1:16">
      <c r="A8601" s="75" t="s">
        <v>3379</v>
      </c>
      <c r="B8601" s="85">
        <v>8597</v>
      </c>
      <c r="C8601" s="85">
        <v>1818</v>
      </c>
      <c r="D8601" s="85">
        <v>8597</v>
      </c>
      <c r="E8601" s="86" t="s">
        <v>3378</v>
      </c>
      <c r="F8601" s="85" t="s">
        <v>509</v>
      </c>
      <c r="G8601" s="86" t="s">
        <v>1139</v>
      </c>
      <c r="H8601" s="85" t="s">
        <v>1</v>
      </c>
      <c r="I8601" s="85">
        <v>-1</v>
      </c>
      <c r="J8601" s="88">
        <v>0</v>
      </c>
      <c r="K8601" s="146">
        <v>0</v>
      </c>
      <c r="L8601" s="147">
        <v>0</v>
      </c>
      <c r="M8601" s="147">
        <v>0</v>
      </c>
      <c r="N8601" s="87">
        <v>0</v>
      </c>
      <c r="O8601" s="88">
        <v>0</v>
      </c>
      <c r="P8601" s="89" t="e">
        <v>#DIV/0!</v>
      </c>
    </row>
    <row r="8602" spans="1:16">
      <c r="A8602" s="75" t="s">
        <v>3381</v>
      </c>
      <c r="B8602" s="85">
        <v>8598</v>
      </c>
      <c r="C8602" s="85">
        <v>1820</v>
      </c>
      <c r="D8602" s="85">
        <v>8598</v>
      </c>
      <c r="E8602" s="86" t="s">
        <v>3378</v>
      </c>
      <c r="F8602" s="85" t="s">
        <v>38</v>
      </c>
      <c r="G8602" s="86" t="s">
        <v>1139</v>
      </c>
      <c r="H8602" s="85" t="s">
        <v>1</v>
      </c>
      <c r="I8602" s="85">
        <v>-1</v>
      </c>
      <c r="J8602" s="88">
        <v>0</v>
      </c>
      <c r="K8602" s="146">
        <v>0</v>
      </c>
      <c r="L8602" s="147">
        <v>0</v>
      </c>
      <c r="M8602" s="147">
        <v>0</v>
      </c>
      <c r="N8602" s="87">
        <v>0</v>
      </c>
      <c r="O8602" s="88">
        <v>0</v>
      </c>
      <c r="P8602" s="89" t="e">
        <v>#DIV/0!</v>
      </c>
    </row>
    <row r="8603" spans="1:16">
      <c r="A8603" s="75" t="s">
        <v>3384</v>
      </c>
      <c r="B8603" s="85">
        <v>8599</v>
      </c>
      <c r="C8603" s="85">
        <v>1822</v>
      </c>
      <c r="D8603" s="85">
        <v>8599</v>
      </c>
      <c r="E8603" s="86" t="s">
        <v>3378</v>
      </c>
      <c r="F8603" s="85" t="s">
        <v>3383</v>
      </c>
      <c r="G8603" s="86" t="s">
        <v>1139</v>
      </c>
      <c r="H8603" s="85" t="s">
        <v>1</v>
      </c>
      <c r="I8603" s="85">
        <v>-1</v>
      </c>
      <c r="J8603" s="88">
        <v>0</v>
      </c>
      <c r="K8603" s="146">
        <v>0</v>
      </c>
      <c r="L8603" s="147">
        <v>0</v>
      </c>
      <c r="M8603" s="147">
        <v>0</v>
      </c>
      <c r="N8603" s="87">
        <v>0</v>
      </c>
      <c r="O8603" s="88">
        <v>0</v>
      </c>
      <c r="P8603" s="89" t="e">
        <v>#DIV/0!</v>
      </c>
    </row>
    <row r="8604" spans="1:16">
      <c r="A8604" s="75" t="s">
        <v>3391</v>
      </c>
      <c r="B8604" s="85">
        <v>8600</v>
      </c>
      <c r="C8604" s="85">
        <v>1825</v>
      </c>
      <c r="D8604" s="85">
        <v>8600</v>
      </c>
      <c r="E8604" s="86" t="s">
        <v>3389</v>
      </c>
      <c r="F8604" s="85" t="s">
        <v>931</v>
      </c>
      <c r="G8604" s="86" t="s">
        <v>1139</v>
      </c>
      <c r="H8604" s="85" t="s">
        <v>1</v>
      </c>
      <c r="I8604" s="85">
        <v>-1</v>
      </c>
      <c r="J8604" s="88">
        <v>0</v>
      </c>
      <c r="K8604" s="146">
        <v>0</v>
      </c>
      <c r="L8604" s="147">
        <v>0</v>
      </c>
      <c r="M8604" s="147">
        <v>0</v>
      </c>
      <c r="N8604" s="87">
        <v>0</v>
      </c>
      <c r="O8604" s="88">
        <v>0</v>
      </c>
      <c r="P8604" s="89" t="e">
        <v>#DIV/0!</v>
      </c>
    </row>
    <row r="8605" spans="1:16">
      <c r="A8605" s="75" t="s">
        <v>3394</v>
      </c>
      <c r="B8605" s="85">
        <v>8601</v>
      </c>
      <c r="C8605" s="85">
        <v>1827</v>
      </c>
      <c r="D8605" s="85">
        <v>8601</v>
      </c>
      <c r="E8605" s="86" t="s">
        <v>3393</v>
      </c>
      <c r="F8605" s="85" t="s">
        <v>931</v>
      </c>
      <c r="G8605" s="86" t="s">
        <v>1139</v>
      </c>
      <c r="H8605" s="85" t="s">
        <v>1</v>
      </c>
      <c r="I8605" s="85">
        <v>-1</v>
      </c>
      <c r="J8605" s="88">
        <v>0</v>
      </c>
      <c r="K8605" s="146">
        <v>0</v>
      </c>
      <c r="L8605" s="147">
        <v>0</v>
      </c>
      <c r="M8605" s="147">
        <v>0</v>
      </c>
      <c r="N8605" s="87">
        <v>0</v>
      </c>
      <c r="O8605" s="88">
        <v>0</v>
      </c>
      <c r="P8605" s="89" t="e">
        <v>#DIV/0!</v>
      </c>
    </row>
    <row r="8606" spans="1:16">
      <c r="A8606" s="75" t="s">
        <v>3406</v>
      </c>
      <c r="B8606" s="85">
        <v>8602</v>
      </c>
      <c r="C8606" s="85">
        <v>1834</v>
      </c>
      <c r="D8606" s="85">
        <v>8602</v>
      </c>
      <c r="E8606" s="86" t="s">
        <v>3405</v>
      </c>
      <c r="F8606" s="85" t="s">
        <v>509</v>
      </c>
      <c r="G8606" s="86" t="s">
        <v>1139</v>
      </c>
      <c r="H8606" s="85" t="s">
        <v>1</v>
      </c>
      <c r="I8606" s="85">
        <v>-1</v>
      </c>
      <c r="J8606" s="88">
        <v>0</v>
      </c>
      <c r="K8606" s="146">
        <v>0</v>
      </c>
      <c r="L8606" s="147">
        <v>0</v>
      </c>
      <c r="M8606" s="147">
        <v>0</v>
      </c>
      <c r="N8606" s="87">
        <v>0</v>
      </c>
      <c r="O8606" s="88">
        <v>0</v>
      </c>
      <c r="P8606" s="89" t="e">
        <v>#DIV/0!</v>
      </c>
    </row>
    <row r="8607" spans="1:16">
      <c r="A8607" s="75" t="s">
        <v>3408</v>
      </c>
      <c r="B8607" s="85">
        <v>8603</v>
      </c>
      <c r="C8607" s="85">
        <v>1836</v>
      </c>
      <c r="D8607" s="85">
        <v>8603</v>
      </c>
      <c r="E8607" s="86" t="s">
        <v>3405</v>
      </c>
      <c r="F8607" s="85" t="s">
        <v>38</v>
      </c>
      <c r="G8607" s="86" t="s">
        <v>1139</v>
      </c>
      <c r="H8607" s="85" t="s">
        <v>1</v>
      </c>
      <c r="I8607" s="85">
        <v>-1</v>
      </c>
      <c r="J8607" s="88">
        <v>0</v>
      </c>
      <c r="K8607" s="146">
        <v>0</v>
      </c>
      <c r="L8607" s="147">
        <v>0</v>
      </c>
      <c r="M8607" s="147">
        <v>0</v>
      </c>
      <c r="N8607" s="87">
        <v>0</v>
      </c>
      <c r="O8607" s="88">
        <v>0</v>
      </c>
      <c r="P8607" s="89" t="e">
        <v>#DIV/0!</v>
      </c>
    </row>
    <row r="8608" spans="1:16">
      <c r="A8608" s="75" t="s">
        <v>3410</v>
      </c>
      <c r="B8608" s="85">
        <v>8604</v>
      </c>
      <c r="C8608" s="85">
        <v>1838</v>
      </c>
      <c r="D8608" s="85">
        <v>8604</v>
      </c>
      <c r="E8608" s="86" t="s">
        <v>3405</v>
      </c>
      <c r="F8608" s="85" t="s">
        <v>3383</v>
      </c>
      <c r="G8608" s="86" t="s">
        <v>1139</v>
      </c>
      <c r="H8608" s="85" t="s">
        <v>1</v>
      </c>
      <c r="I8608" s="85">
        <v>-1</v>
      </c>
      <c r="J8608" s="88">
        <v>0</v>
      </c>
      <c r="K8608" s="146">
        <v>0</v>
      </c>
      <c r="L8608" s="147">
        <v>0</v>
      </c>
      <c r="M8608" s="147">
        <v>0</v>
      </c>
      <c r="N8608" s="87">
        <v>0</v>
      </c>
      <c r="O8608" s="88">
        <v>0</v>
      </c>
      <c r="P8608" s="89" t="e">
        <v>#DIV/0!</v>
      </c>
    </row>
    <row r="8609" spans="1:16">
      <c r="A8609" s="75" t="s">
        <v>3430</v>
      </c>
      <c r="B8609" s="85">
        <v>8605</v>
      </c>
      <c r="C8609" s="85">
        <v>1849</v>
      </c>
      <c r="D8609" s="85">
        <v>8605</v>
      </c>
      <c r="E8609" s="86" t="s">
        <v>3428</v>
      </c>
      <c r="F8609" s="85" t="s">
        <v>509</v>
      </c>
      <c r="G8609" s="86" t="s">
        <v>1139</v>
      </c>
      <c r="H8609" s="85" t="s">
        <v>1</v>
      </c>
      <c r="I8609" s="85">
        <v>-1</v>
      </c>
      <c r="J8609" s="88">
        <v>0</v>
      </c>
      <c r="K8609" s="146">
        <v>0</v>
      </c>
      <c r="L8609" s="147">
        <v>0</v>
      </c>
      <c r="M8609" s="147">
        <v>0</v>
      </c>
      <c r="N8609" s="87">
        <v>0</v>
      </c>
      <c r="O8609" s="88">
        <v>0</v>
      </c>
      <c r="P8609" s="89" t="e">
        <v>#DIV/0!</v>
      </c>
    </row>
    <row r="8610" spans="1:16">
      <c r="A8610" s="75" t="s">
        <v>3432</v>
      </c>
      <c r="B8610" s="85">
        <v>8606</v>
      </c>
      <c r="C8610" s="85">
        <v>1851</v>
      </c>
      <c r="D8610" s="85">
        <v>8606</v>
      </c>
      <c r="E8610" s="86" t="s">
        <v>3428</v>
      </c>
      <c r="F8610" s="85" t="s">
        <v>3383</v>
      </c>
      <c r="G8610" s="86" t="s">
        <v>1139</v>
      </c>
      <c r="H8610" s="85" t="s">
        <v>1</v>
      </c>
      <c r="I8610" s="85">
        <v>-1</v>
      </c>
      <c r="J8610" s="88">
        <v>0</v>
      </c>
      <c r="K8610" s="146">
        <v>0</v>
      </c>
      <c r="L8610" s="147">
        <v>0</v>
      </c>
      <c r="M8610" s="147">
        <v>0</v>
      </c>
      <c r="N8610" s="87">
        <v>0</v>
      </c>
      <c r="O8610" s="88">
        <v>0</v>
      </c>
      <c r="P8610" s="89" t="e">
        <v>#DIV/0!</v>
      </c>
    </row>
    <row r="8611" spans="1:16">
      <c r="A8611" s="75" t="s">
        <v>3436</v>
      </c>
      <c r="B8611" s="85">
        <v>8607</v>
      </c>
      <c r="C8611" s="85">
        <v>1853</v>
      </c>
      <c r="D8611" s="85">
        <v>8607</v>
      </c>
      <c r="E8611" s="86" t="s">
        <v>3434</v>
      </c>
      <c r="F8611" s="85" t="s">
        <v>931</v>
      </c>
      <c r="G8611" s="86" t="s">
        <v>1139</v>
      </c>
      <c r="H8611" s="85" t="s">
        <v>1</v>
      </c>
      <c r="I8611" s="85">
        <v>-1</v>
      </c>
      <c r="J8611" s="88">
        <v>0</v>
      </c>
      <c r="K8611" s="146">
        <v>0</v>
      </c>
      <c r="L8611" s="147">
        <v>0</v>
      </c>
      <c r="M8611" s="147">
        <v>0</v>
      </c>
      <c r="N8611" s="87">
        <v>0</v>
      </c>
      <c r="O8611" s="88">
        <v>0</v>
      </c>
      <c r="P8611" s="89" t="e">
        <v>#DIV/0!</v>
      </c>
    </row>
    <row r="8612" spans="1:16">
      <c r="A8612" s="75" t="s">
        <v>3439</v>
      </c>
      <c r="B8612" s="85">
        <v>8608</v>
      </c>
      <c r="C8612" s="85">
        <v>1855</v>
      </c>
      <c r="D8612" s="85">
        <v>8608</v>
      </c>
      <c r="E8612" s="86" t="s">
        <v>3438</v>
      </c>
      <c r="F8612" s="85" t="s">
        <v>931</v>
      </c>
      <c r="G8612" s="86" t="s">
        <v>1139</v>
      </c>
      <c r="H8612" s="85" t="s">
        <v>1</v>
      </c>
      <c r="I8612" s="85">
        <v>-1</v>
      </c>
      <c r="J8612" s="88">
        <v>0</v>
      </c>
      <c r="K8612" s="146">
        <v>0</v>
      </c>
      <c r="L8612" s="147">
        <v>0</v>
      </c>
      <c r="M8612" s="147">
        <v>0</v>
      </c>
      <c r="N8612" s="87">
        <v>0</v>
      </c>
      <c r="O8612" s="88">
        <v>0</v>
      </c>
      <c r="P8612" s="89" t="e">
        <v>#DIV/0!</v>
      </c>
    </row>
    <row r="8613" spans="1:16">
      <c r="A8613" s="75" t="s">
        <v>3482</v>
      </c>
      <c r="B8613" s="85">
        <v>8609</v>
      </c>
      <c r="C8613" s="85">
        <v>1879</v>
      </c>
      <c r="D8613" s="85">
        <v>8609</v>
      </c>
      <c r="E8613" s="86" t="s">
        <v>3481</v>
      </c>
      <c r="F8613" s="85" t="s">
        <v>509</v>
      </c>
      <c r="G8613" s="86" t="s">
        <v>1139</v>
      </c>
      <c r="H8613" s="85" t="s">
        <v>1</v>
      </c>
      <c r="I8613" s="85">
        <v>-1</v>
      </c>
      <c r="J8613" s="88">
        <v>0</v>
      </c>
      <c r="K8613" s="146">
        <v>0</v>
      </c>
      <c r="L8613" s="147">
        <v>0</v>
      </c>
      <c r="M8613" s="147">
        <v>0</v>
      </c>
      <c r="N8613" s="87">
        <v>0</v>
      </c>
      <c r="O8613" s="88">
        <v>0</v>
      </c>
      <c r="P8613" s="89" t="e">
        <v>#DIV/0!</v>
      </c>
    </row>
    <row r="8614" spans="1:16">
      <c r="A8614" s="75" t="s">
        <v>3484</v>
      </c>
      <c r="B8614" s="85">
        <v>8610</v>
      </c>
      <c r="C8614" s="85">
        <v>1881</v>
      </c>
      <c r="D8614" s="85">
        <v>8610</v>
      </c>
      <c r="E8614" s="86" t="s">
        <v>3481</v>
      </c>
      <c r="F8614" s="85" t="s">
        <v>38</v>
      </c>
      <c r="G8614" s="86" t="s">
        <v>1139</v>
      </c>
      <c r="H8614" s="85" t="s">
        <v>1</v>
      </c>
      <c r="I8614" s="85">
        <v>-1</v>
      </c>
      <c r="J8614" s="88">
        <v>0</v>
      </c>
      <c r="K8614" s="146">
        <v>0</v>
      </c>
      <c r="L8614" s="147">
        <v>0</v>
      </c>
      <c r="M8614" s="147">
        <v>0</v>
      </c>
      <c r="N8614" s="87">
        <v>0</v>
      </c>
      <c r="O8614" s="88">
        <v>0</v>
      </c>
      <c r="P8614" s="89" t="e">
        <v>#DIV/0!</v>
      </c>
    </row>
    <row r="8615" spans="1:16">
      <c r="A8615" s="75" t="s">
        <v>3486</v>
      </c>
      <c r="B8615" s="85">
        <v>8611</v>
      </c>
      <c r="C8615" s="85">
        <v>1883</v>
      </c>
      <c r="D8615" s="85">
        <v>8611</v>
      </c>
      <c r="E8615" s="86" t="s">
        <v>3481</v>
      </c>
      <c r="F8615" s="85" t="s">
        <v>3383</v>
      </c>
      <c r="G8615" s="86" t="s">
        <v>1139</v>
      </c>
      <c r="H8615" s="85" t="s">
        <v>1</v>
      </c>
      <c r="I8615" s="85">
        <v>-1</v>
      </c>
      <c r="J8615" s="88">
        <v>0</v>
      </c>
      <c r="K8615" s="146">
        <v>0</v>
      </c>
      <c r="L8615" s="147">
        <v>0</v>
      </c>
      <c r="M8615" s="147">
        <v>0</v>
      </c>
      <c r="N8615" s="87">
        <v>0</v>
      </c>
      <c r="O8615" s="88">
        <v>0</v>
      </c>
      <c r="P8615" s="89" t="e">
        <v>#DIV/0!</v>
      </c>
    </row>
    <row r="8616" spans="1:16">
      <c r="A8616" s="75" t="s">
        <v>3543</v>
      </c>
      <c r="B8616" s="85">
        <v>8612</v>
      </c>
      <c r="C8616" s="85">
        <v>1911</v>
      </c>
      <c r="D8616" s="85">
        <v>8612</v>
      </c>
      <c r="E8616" s="86" t="s">
        <v>3542</v>
      </c>
      <c r="F8616" s="85" t="s">
        <v>509</v>
      </c>
      <c r="G8616" s="86" t="s">
        <v>1139</v>
      </c>
      <c r="H8616" s="85" t="s">
        <v>1</v>
      </c>
      <c r="I8616" s="85">
        <v>-1</v>
      </c>
      <c r="J8616" s="88">
        <v>0</v>
      </c>
      <c r="K8616" s="146">
        <v>0</v>
      </c>
      <c r="L8616" s="147">
        <v>0</v>
      </c>
      <c r="M8616" s="147">
        <v>0</v>
      </c>
      <c r="N8616" s="87">
        <v>0</v>
      </c>
      <c r="O8616" s="88">
        <v>0</v>
      </c>
      <c r="P8616" s="89" t="e">
        <v>#DIV/0!</v>
      </c>
    </row>
    <row r="8617" spans="1:16">
      <c r="A8617" s="75" t="s">
        <v>3545</v>
      </c>
      <c r="B8617" s="85">
        <v>8613</v>
      </c>
      <c r="C8617" s="85">
        <v>1913</v>
      </c>
      <c r="D8617" s="85">
        <v>8613</v>
      </c>
      <c r="E8617" s="86" t="s">
        <v>3542</v>
      </c>
      <c r="F8617" s="85" t="s">
        <v>38</v>
      </c>
      <c r="G8617" s="86" t="s">
        <v>1139</v>
      </c>
      <c r="H8617" s="85" t="s">
        <v>1</v>
      </c>
      <c r="I8617" s="85">
        <v>-1</v>
      </c>
      <c r="J8617" s="88">
        <v>0</v>
      </c>
      <c r="K8617" s="146">
        <v>0</v>
      </c>
      <c r="L8617" s="147">
        <v>0</v>
      </c>
      <c r="M8617" s="147">
        <v>0</v>
      </c>
      <c r="N8617" s="87">
        <v>0</v>
      </c>
      <c r="O8617" s="88">
        <v>0</v>
      </c>
      <c r="P8617" s="89" t="e">
        <v>#DIV/0!</v>
      </c>
    </row>
    <row r="8618" spans="1:16">
      <c r="A8618" s="75" t="s">
        <v>3547</v>
      </c>
      <c r="B8618" s="85">
        <v>8614</v>
      </c>
      <c r="C8618" s="85">
        <v>1915</v>
      </c>
      <c r="D8618" s="85">
        <v>8614</v>
      </c>
      <c r="E8618" s="86" t="s">
        <v>3542</v>
      </c>
      <c r="F8618" s="85" t="s">
        <v>3383</v>
      </c>
      <c r="G8618" s="86" t="s">
        <v>1139</v>
      </c>
      <c r="H8618" s="85" t="s">
        <v>1</v>
      </c>
      <c r="I8618" s="85">
        <v>-1</v>
      </c>
      <c r="J8618" s="88">
        <v>0</v>
      </c>
      <c r="K8618" s="146">
        <v>0</v>
      </c>
      <c r="L8618" s="147">
        <v>0</v>
      </c>
      <c r="M8618" s="147">
        <v>0</v>
      </c>
      <c r="N8618" s="87">
        <v>0</v>
      </c>
      <c r="O8618" s="88">
        <v>0</v>
      </c>
      <c r="P8618" s="89" t="e">
        <v>#DIV/0!</v>
      </c>
    </row>
    <row r="8619" spans="1:16">
      <c r="A8619" s="75" t="s">
        <v>8298</v>
      </c>
      <c r="B8619" s="85">
        <v>8615</v>
      </c>
      <c r="C8619" s="85">
        <v>5534</v>
      </c>
      <c r="D8619" s="85">
        <v>8615</v>
      </c>
      <c r="E8619" s="86" t="s">
        <v>8296</v>
      </c>
      <c r="F8619" s="85" t="s">
        <v>38</v>
      </c>
      <c r="G8619" s="86" t="s">
        <v>1139</v>
      </c>
      <c r="H8619" s="85" t="s">
        <v>1</v>
      </c>
      <c r="I8619" s="85">
        <v>-1</v>
      </c>
      <c r="J8619" s="88">
        <v>0</v>
      </c>
      <c r="K8619" s="146">
        <v>0</v>
      </c>
      <c r="L8619" s="147">
        <v>0</v>
      </c>
      <c r="M8619" s="147">
        <v>0</v>
      </c>
      <c r="N8619" s="87">
        <v>0</v>
      </c>
      <c r="O8619" s="88">
        <v>0</v>
      </c>
      <c r="P8619" s="89" t="e">
        <v>#DIV/0!</v>
      </c>
    </row>
    <row r="8620" spans="1:16">
      <c r="A8620" s="75" t="s">
        <v>8300</v>
      </c>
      <c r="B8620" s="85">
        <v>8616</v>
      </c>
      <c r="C8620" s="85">
        <v>5536</v>
      </c>
      <c r="D8620" s="85">
        <v>8616</v>
      </c>
      <c r="E8620" s="86" t="s">
        <v>8296</v>
      </c>
      <c r="F8620" s="85" t="s">
        <v>238</v>
      </c>
      <c r="G8620" s="86" t="s">
        <v>1139</v>
      </c>
      <c r="H8620" s="85" t="s">
        <v>1</v>
      </c>
      <c r="I8620" s="85">
        <v>-1</v>
      </c>
      <c r="J8620" s="88">
        <v>0</v>
      </c>
      <c r="K8620" s="146">
        <v>0</v>
      </c>
      <c r="L8620" s="147">
        <v>0</v>
      </c>
      <c r="M8620" s="147">
        <v>0</v>
      </c>
      <c r="N8620" s="87">
        <v>0</v>
      </c>
      <c r="O8620" s="88">
        <v>0</v>
      </c>
      <c r="P8620" s="89" t="e">
        <v>#DIV/0!</v>
      </c>
    </row>
    <row r="8621" spans="1:16">
      <c r="A8621" s="75" t="s">
        <v>15731</v>
      </c>
      <c r="B8621" s="85">
        <v>8617</v>
      </c>
      <c r="C8621" s="85">
        <v>10409</v>
      </c>
      <c r="D8621" s="85">
        <v>8617</v>
      </c>
      <c r="E8621" s="86" t="s">
        <v>15732</v>
      </c>
      <c r="F8621" s="85" t="s">
        <v>32</v>
      </c>
      <c r="G8621" s="86" t="s">
        <v>1139</v>
      </c>
      <c r="H8621" s="85" t="s">
        <v>1</v>
      </c>
      <c r="I8621" s="85">
        <v>-1</v>
      </c>
      <c r="J8621" s="88">
        <v>1.7239786952090452E-2</v>
      </c>
      <c r="K8621" s="146">
        <v>0.86215592852379086</v>
      </c>
      <c r="L8621" s="147">
        <v>1.697733339863541E-10</v>
      </c>
      <c r="M8621" s="147">
        <v>3.0487961995923712E-3</v>
      </c>
      <c r="N8621" s="87">
        <v>0.32927838579244623</v>
      </c>
      <c r="O8621" s="88">
        <v>1.4632907183753849E-2</v>
      </c>
      <c r="P8621" s="89">
        <v>44.439318871592732</v>
      </c>
    </row>
    <row r="8622" spans="1:16">
      <c r="A8622" s="75" t="s">
        <v>15733</v>
      </c>
      <c r="B8622" s="85">
        <v>8618</v>
      </c>
      <c r="C8622" s="85">
        <v>10410</v>
      </c>
      <c r="D8622" s="85">
        <v>8618</v>
      </c>
      <c r="E8622" s="86" t="s">
        <v>15732</v>
      </c>
      <c r="F8622" s="85" t="s">
        <v>38</v>
      </c>
      <c r="G8622" s="86" t="s">
        <v>1139</v>
      </c>
      <c r="H8622" s="85" t="s">
        <v>1</v>
      </c>
      <c r="I8622" s="85">
        <v>-1</v>
      </c>
      <c r="J8622" s="88">
        <v>1.1491222196963861E-2</v>
      </c>
      <c r="K8622" s="146">
        <v>0.57485898988396045</v>
      </c>
      <c r="L8622" s="147">
        <v>2.04445564869175E-10</v>
      </c>
      <c r="M8622" s="147">
        <v>2.5190176852117659E-3</v>
      </c>
      <c r="N8622" s="87">
        <v>0.27436739036082969</v>
      </c>
      <c r="O8622" s="88">
        <v>9.4673029317184562E-3</v>
      </c>
      <c r="P8622" s="89">
        <v>34.505933519532661</v>
      </c>
    </row>
    <row r="8623" spans="1:16">
      <c r="A8623" s="75" t="s">
        <v>29491</v>
      </c>
      <c r="B8623" s="85">
        <v>8619</v>
      </c>
      <c r="C8623" s="85">
        <v>18776</v>
      </c>
      <c r="D8623" s="85">
        <v>8619</v>
      </c>
      <c r="E8623" s="86" t="s">
        <v>29492</v>
      </c>
      <c r="F8623" s="85" t="s">
        <v>32</v>
      </c>
      <c r="G8623" s="86" t="s">
        <v>1139</v>
      </c>
      <c r="H8623" s="85" t="s">
        <v>1</v>
      </c>
      <c r="I8623" s="85">
        <v>-1</v>
      </c>
      <c r="J8623" s="88">
        <v>1.57858691837134E-2</v>
      </c>
      <c r="K8623" s="146">
        <v>1.623194404252071</v>
      </c>
      <c r="L8623" s="147">
        <v>2.9778013532095162E-10</v>
      </c>
      <c r="M8623" s="147">
        <v>2.8587947986876919E-3</v>
      </c>
      <c r="N8623" s="87">
        <v>0.31722277118482928</v>
      </c>
      <c r="O8623" s="88">
        <v>1.2551244463190831E-2</v>
      </c>
      <c r="P8623" s="89">
        <v>39.566026159824041</v>
      </c>
    </row>
    <row r="8624" spans="1:16">
      <c r="A8624" s="75" t="s">
        <v>29493</v>
      </c>
      <c r="B8624" s="85">
        <v>8620</v>
      </c>
      <c r="C8624" s="85">
        <v>18777</v>
      </c>
      <c r="D8624" s="85">
        <v>8620</v>
      </c>
      <c r="E8624" s="86" t="s">
        <v>29492</v>
      </c>
      <c r="F8624" s="85" t="s">
        <v>38</v>
      </c>
      <c r="G8624" s="86" t="s">
        <v>1139</v>
      </c>
      <c r="H8624" s="85" t="s">
        <v>1</v>
      </c>
      <c r="I8624" s="85">
        <v>-1</v>
      </c>
      <c r="J8624" s="88">
        <v>2.837698457956642E-2</v>
      </c>
      <c r="K8624" s="146">
        <v>1.6253028515146761</v>
      </c>
      <c r="L8624" s="147">
        <v>3.0847987341309951E-10</v>
      </c>
      <c r="M8624" s="147">
        <v>5.0795320488172986E-3</v>
      </c>
      <c r="N8624" s="87">
        <v>0.55873645789698045</v>
      </c>
      <c r="O8624" s="88">
        <v>2.4851617575697191E-2</v>
      </c>
      <c r="P8624" s="89">
        <v>44.478245914425941</v>
      </c>
    </row>
    <row r="8625" spans="1:16">
      <c r="A8625" s="75" t="s">
        <v>29494</v>
      </c>
      <c r="B8625" s="85">
        <v>8621</v>
      </c>
      <c r="C8625" s="85">
        <v>18778</v>
      </c>
      <c r="D8625" s="85">
        <v>8621</v>
      </c>
      <c r="E8625" s="86" t="s">
        <v>29495</v>
      </c>
      <c r="F8625" s="85" t="s">
        <v>32</v>
      </c>
      <c r="G8625" s="86" t="s">
        <v>1139</v>
      </c>
      <c r="H8625" s="85" t="s">
        <v>1</v>
      </c>
      <c r="I8625" s="85">
        <v>-1</v>
      </c>
      <c r="J8625" s="88">
        <v>2.5188228915653251E-2</v>
      </c>
      <c r="K8625" s="146">
        <v>1.6184362081021637</v>
      </c>
      <c r="L8625" s="147">
        <v>2.8472849925939459E-10</v>
      </c>
      <c r="M8625" s="147">
        <v>4.7016340819161237E-3</v>
      </c>
      <c r="N8625" s="87">
        <v>0.50731909395486585</v>
      </c>
      <c r="O8625" s="88">
        <v>2.1033386841580889E-2</v>
      </c>
      <c r="P8625" s="89">
        <v>41.459876224276599</v>
      </c>
    </row>
    <row r="8626" spans="1:16">
      <c r="A8626" s="75" t="s">
        <v>29496</v>
      </c>
      <c r="B8626" s="85">
        <v>8622</v>
      </c>
      <c r="C8626" s="85">
        <v>18779</v>
      </c>
      <c r="D8626" s="85">
        <v>8622</v>
      </c>
      <c r="E8626" s="86" t="s">
        <v>29497</v>
      </c>
      <c r="F8626" s="85" t="s">
        <v>931</v>
      </c>
      <c r="G8626" s="86" t="s">
        <v>1139</v>
      </c>
      <c r="H8626" s="85" t="s">
        <v>1</v>
      </c>
      <c r="I8626" s="85">
        <v>-1</v>
      </c>
      <c r="J8626" s="88">
        <v>9.3993382831148616E-3</v>
      </c>
      <c r="K8626" s="146">
        <v>0.42105842718499564</v>
      </c>
      <c r="L8626" s="147">
        <v>2.5033587753799471E-10</v>
      </c>
      <c r="M8626" s="147">
        <v>2.5974294999113441E-3</v>
      </c>
      <c r="N8626" s="87">
        <v>0.28103654244093762</v>
      </c>
      <c r="O8626" s="88">
        <v>7.7303712897397511E-3</v>
      </c>
      <c r="P8626" s="89">
        <v>27.506641031795212</v>
      </c>
    </row>
    <row r="8627" spans="1:16">
      <c r="A8627" s="75" t="s">
        <v>29498</v>
      </c>
      <c r="B8627" s="85">
        <v>8623</v>
      </c>
      <c r="C8627" s="85">
        <v>18780</v>
      </c>
      <c r="D8627" s="85">
        <v>8623</v>
      </c>
      <c r="E8627" s="86" t="s">
        <v>29497</v>
      </c>
      <c r="F8627" s="85" t="s">
        <v>2872</v>
      </c>
      <c r="G8627" s="86" t="s">
        <v>1139</v>
      </c>
      <c r="H8627" s="85" t="s">
        <v>1</v>
      </c>
      <c r="I8627" s="85">
        <v>-1</v>
      </c>
      <c r="J8627" s="88">
        <v>9.3993382831148616E-3</v>
      </c>
      <c r="K8627" s="146">
        <v>0.7030721517028391</v>
      </c>
      <c r="L8627" s="147">
        <v>2.8788067181226078E-10</v>
      </c>
      <c r="M8627" s="147">
        <v>2.5974294999113441E-3</v>
      </c>
      <c r="N8627" s="87">
        <v>0.28103654244093762</v>
      </c>
      <c r="O8627" s="88">
        <v>7.7303712897397511E-3</v>
      </c>
      <c r="P8627" s="89">
        <v>27.506641031795212</v>
      </c>
    </row>
    <row r="8628" spans="1:16">
      <c r="A8628" s="75" t="s">
        <v>29499</v>
      </c>
      <c r="B8628" s="85">
        <v>8624</v>
      </c>
      <c r="C8628" s="85">
        <v>18781</v>
      </c>
      <c r="D8628" s="85">
        <v>8624</v>
      </c>
      <c r="E8628" s="86" t="s">
        <v>29497</v>
      </c>
      <c r="F8628" s="85" t="s">
        <v>4366</v>
      </c>
      <c r="G8628" s="86" t="s">
        <v>1139</v>
      </c>
      <c r="H8628" s="85" t="s">
        <v>1</v>
      </c>
      <c r="I8628" s="85">
        <v>-1</v>
      </c>
      <c r="J8628" s="88">
        <v>9.3993382831148616E-3</v>
      </c>
      <c r="K8628" s="146">
        <v>0.18624798727960878</v>
      </c>
      <c r="L8628" s="147">
        <v>1.5407806948239231E-10</v>
      </c>
      <c r="M8628" s="147">
        <v>2.5974294999113441E-3</v>
      </c>
      <c r="N8628" s="87">
        <v>0.28103654244093762</v>
      </c>
      <c r="O8628" s="88">
        <v>7.7303712897397511E-3</v>
      </c>
      <c r="P8628" s="89">
        <v>27.506641031795212</v>
      </c>
    </row>
    <row r="8629" spans="1:16">
      <c r="A8629" s="75" t="s">
        <v>29500</v>
      </c>
      <c r="B8629" s="85">
        <v>8625</v>
      </c>
      <c r="C8629" s="85">
        <v>18782</v>
      </c>
      <c r="D8629" s="85">
        <v>8625</v>
      </c>
      <c r="E8629" s="86" t="s">
        <v>29497</v>
      </c>
      <c r="F8629" s="85" t="s">
        <v>429</v>
      </c>
      <c r="G8629" s="86" t="s">
        <v>1139</v>
      </c>
      <c r="H8629" s="85" t="s">
        <v>1</v>
      </c>
      <c r="I8629" s="85">
        <v>-1</v>
      </c>
      <c r="J8629" s="88">
        <v>9.3993382831148616E-3</v>
      </c>
      <c r="K8629" s="146">
        <v>0.89270349243233826</v>
      </c>
      <c r="L8629" s="147">
        <v>3.3357729151159112E-10</v>
      </c>
      <c r="M8629" s="147">
        <v>2.5974294999113441E-3</v>
      </c>
      <c r="N8629" s="87">
        <v>0.28103654244093762</v>
      </c>
      <c r="O8629" s="88">
        <v>7.7303712897397511E-3</v>
      </c>
      <c r="P8629" s="89">
        <v>27.506641031795212</v>
      </c>
    </row>
    <row r="8630" spans="1:16">
      <c r="A8630" s="75" t="s">
        <v>29501</v>
      </c>
      <c r="B8630" s="85">
        <v>8626</v>
      </c>
      <c r="C8630" s="85">
        <v>18783</v>
      </c>
      <c r="D8630" s="85">
        <v>8626</v>
      </c>
      <c r="E8630" s="86" t="s">
        <v>29497</v>
      </c>
      <c r="F8630" s="85" t="s">
        <v>965</v>
      </c>
      <c r="G8630" s="86" t="s">
        <v>1139</v>
      </c>
      <c r="H8630" s="85" t="s">
        <v>1</v>
      </c>
      <c r="I8630" s="85">
        <v>-1</v>
      </c>
      <c r="J8630" s="88">
        <v>9.3993382831148616E-3</v>
      </c>
      <c r="K8630" s="146">
        <v>0.52409442873674106</v>
      </c>
      <c r="L8630" s="147">
        <v>1.6816555433372889E-10</v>
      </c>
      <c r="M8630" s="147">
        <v>2.5974294999113441E-3</v>
      </c>
      <c r="N8630" s="87">
        <v>0.28103654244093762</v>
      </c>
      <c r="O8630" s="88">
        <v>7.7303712897397511E-3</v>
      </c>
      <c r="P8630" s="89">
        <v>27.506641031795212</v>
      </c>
    </row>
    <row r="8631" spans="1:16">
      <c r="A8631" s="75" t="s">
        <v>29502</v>
      </c>
      <c r="B8631" s="85">
        <v>8627</v>
      </c>
      <c r="C8631" s="85">
        <v>18784</v>
      </c>
      <c r="D8631" s="85">
        <v>8627</v>
      </c>
      <c r="E8631" s="86" t="s">
        <v>29497</v>
      </c>
      <c r="F8631" s="85" t="s">
        <v>1084</v>
      </c>
      <c r="G8631" s="86" t="s">
        <v>1139</v>
      </c>
      <c r="H8631" s="85" t="s">
        <v>1</v>
      </c>
      <c r="I8631" s="85">
        <v>-1</v>
      </c>
      <c r="J8631" s="88">
        <v>9.3993382831148616E-3</v>
      </c>
      <c r="K8631" s="146">
        <v>1.0719843336982733</v>
      </c>
      <c r="L8631" s="147">
        <v>2.7327810584447142E-10</v>
      </c>
      <c r="M8631" s="147">
        <v>2.5974294999113441E-3</v>
      </c>
      <c r="N8631" s="87">
        <v>0.28103654244093762</v>
      </c>
      <c r="O8631" s="88">
        <v>7.7303712897397511E-3</v>
      </c>
      <c r="P8631" s="89">
        <v>27.506641031795212</v>
      </c>
    </row>
    <row r="8632" spans="1:16">
      <c r="A8632" s="75" t="s">
        <v>29503</v>
      </c>
      <c r="B8632" s="85">
        <v>8628</v>
      </c>
      <c r="C8632" s="85">
        <v>18785</v>
      </c>
      <c r="D8632" s="85">
        <v>8628</v>
      </c>
      <c r="E8632" s="86" t="s">
        <v>29497</v>
      </c>
      <c r="F8632" s="85" t="s">
        <v>4496</v>
      </c>
      <c r="G8632" s="86" t="s">
        <v>1139</v>
      </c>
      <c r="H8632" s="85" t="s">
        <v>1</v>
      </c>
      <c r="I8632" s="85">
        <v>-1</v>
      </c>
      <c r="J8632" s="88">
        <v>9.3993382831148616E-3</v>
      </c>
      <c r="K8632" s="146">
        <v>1.3404702169393674</v>
      </c>
      <c r="L8632" s="147">
        <v>2.4059784721400319E-10</v>
      </c>
      <c r="M8632" s="147">
        <v>2.5974294999113441E-3</v>
      </c>
      <c r="N8632" s="87">
        <v>0.28103654244093762</v>
      </c>
      <c r="O8632" s="88">
        <v>7.7303712897397511E-3</v>
      </c>
      <c r="P8632" s="89">
        <v>27.506641031795212</v>
      </c>
    </row>
    <row r="8633" spans="1:16">
      <c r="A8633" s="75" t="s">
        <v>29504</v>
      </c>
      <c r="B8633" s="85">
        <v>8629</v>
      </c>
      <c r="C8633" s="85">
        <v>18786</v>
      </c>
      <c r="D8633" s="85">
        <v>8629</v>
      </c>
      <c r="E8633" s="86" t="s">
        <v>29497</v>
      </c>
      <c r="F8633" s="85" t="s">
        <v>1068</v>
      </c>
      <c r="G8633" s="86" t="s">
        <v>1139</v>
      </c>
      <c r="H8633" s="85" t="s">
        <v>1</v>
      </c>
      <c r="I8633" s="85">
        <v>-1</v>
      </c>
      <c r="J8633" s="88">
        <v>9.3993382831148616E-3</v>
      </c>
      <c r="K8633" s="146">
        <v>0.55785050098452105</v>
      </c>
      <c r="L8633" s="147">
        <v>2.2540618581803881E-10</v>
      </c>
      <c r="M8633" s="147">
        <v>2.5974294999113441E-3</v>
      </c>
      <c r="N8633" s="87">
        <v>0.28103654244093762</v>
      </c>
      <c r="O8633" s="88">
        <v>7.7303712897397511E-3</v>
      </c>
      <c r="P8633" s="89">
        <v>27.506641031795212</v>
      </c>
    </row>
    <row r="8634" spans="1:16">
      <c r="A8634" s="75" t="s">
        <v>29505</v>
      </c>
      <c r="B8634" s="85">
        <v>8630</v>
      </c>
      <c r="C8634" s="85">
        <v>18787</v>
      </c>
      <c r="D8634" s="85">
        <v>8630</v>
      </c>
      <c r="E8634" s="86" t="s">
        <v>29497</v>
      </c>
      <c r="F8634" s="85" t="s">
        <v>2124</v>
      </c>
      <c r="G8634" s="86" t="s">
        <v>1139</v>
      </c>
      <c r="H8634" s="85" t="s">
        <v>1</v>
      </c>
      <c r="I8634" s="85">
        <v>-1</v>
      </c>
      <c r="J8634" s="88">
        <v>9.3993382831148616E-3</v>
      </c>
      <c r="K8634" s="146">
        <v>0.80950421800411287</v>
      </c>
      <c r="L8634" s="147">
        <v>2.8552581433023068E-10</v>
      </c>
      <c r="M8634" s="147">
        <v>2.5974294999113441E-3</v>
      </c>
      <c r="N8634" s="87">
        <v>0.28103654244093762</v>
      </c>
      <c r="O8634" s="88">
        <v>7.7303712897397511E-3</v>
      </c>
      <c r="P8634" s="89">
        <v>27.506641031795212</v>
      </c>
    </row>
    <row r="8635" spans="1:16">
      <c r="A8635" s="75" t="s">
        <v>29506</v>
      </c>
      <c r="B8635" s="85">
        <v>8631</v>
      </c>
      <c r="C8635" s="85">
        <v>18788</v>
      </c>
      <c r="D8635" s="85">
        <v>8631</v>
      </c>
      <c r="E8635" s="86" t="s">
        <v>29497</v>
      </c>
      <c r="F8635" s="85" t="s">
        <v>4389</v>
      </c>
      <c r="G8635" s="86" t="s">
        <v>1139</v>
      </c>
      <c r="H8635" s="85" t="s">
        <v>1</v>
      </c>
      <c r="I8635" s="85">
        <v>-1</v>
      </c>
      <c r="J8635" s="88">
        <v>9.3993382831148616E-3</v>
      </c>
      <c r="K8635" s="146">
        <v>0.76845402977733046</v>
      </c>
      <c r="L8635" s="147">
        <v>1.6152395181439001E-10</v>
      </c>
      <c r="M8635" s="147">
        <v>2.5974294999113441E-3</v>
      </c>
      <c r="N8635" s="87">
        <v>0.28103654244093762</v>
      </c>
      <c r="O8635" s="88">
        <v>7.7303712897397511E-3</v>
      </c>
      <c r="P8635" s="89">
        <v>27.506641031795212</v>
      </c>
    </row>
    <row r="8636" spans="1:16">
      <c r="A8636" s="75" t="s">
        <v>29507</v>
      </c>
      <c r="B8636" s="85">
        <v>8632</v>
      </c>
      <c r="C8636" s="85">
        <v>18789</v>
      </c>
      <c r="D8636" s="85">
        <v>8632</v>
      </c>
      <c r="E8636" s="86" t="s">
        <v>29497</v>
      </c>
      <c r="F8636" s="85" t="s">
        <v>3724</v>
      </c>
      <c r="G8636" s="86" t="s">
        <v>1139</v>
      </c>
      <c r="H8636" s="85" t="s">
        <v>1</v>
      </c>
      <c r="I8636" s="85">
        <v>-1</v>
      </c>
      <c r="J8636" s="88">
        <v>9.3993382831148616E-3</v>
      </c>
      <c r="K8636" s="146">
        <v>0.67228207543626972</v>
      </c>
      <c r="L8636" s="147">
        <v>2.6966281115311369E-10</v>
      </c>
      <c r="M8636" s="147">
        <v>2.5974294999113441E-3</v>
      </c>
      <c r="N8636" s="87">
        <v>0.28103654244093762</v>
      </c>
      <c r="O8636" s="88">
        <v>7.7303712897397511E-3</v>
      </c>
      <c r="P8636" s="89">
        <v>27.506641031795212</v>
      </c>
    </row>
    <row r="8637" spans="1:16">
      <c r="A8637" s="75" t="s">
        <v>29508</v>
      </c>
      <c r="B8637" s="85">
        <v>8633</v>
      </c>
      <c r="C8637" s="85">
        <v>18790</v>
      </c>
      <c r="D8637" s="85">
        <v>8633</v>
      </c>
      <c r="E8637" s="86" t="s">
        <v>29497</v>
      </c>
      <c r="F8637" s="85" t="s">
        <v>38</v>
      </c>
      <c r="G8637" s="86" t="s">
        <v>1139</v>
      </c>
      <c r="H8637" s="85" t="s">
        <v>1</v>
      </c>
      <c r="I8637" s="85">
        <v>-1</v>
      </c>
      <c r="J8637" s="88">
        <v>9.5384134245895466E-3</v>
      </c>
      <c r="K8637" s="146">
        <v>0.7152008248529178</v>
      </c>
      <c r="L8637" s="147">
        <v>2.3609820406757819E-10</v>
      </c>
      <c r="M8637" s="147">
        <v>2.5988967231895051E-3</v>
      </c>
      <c r="N8637" s="87">
        <v>0.28162856089750171</v>
      </c>
      <c r="O8637" s="88">
        <v>7.8483727711146419E-3</v>
      </c>
      <c r="P8637" s="89">
        <v>27.86781548754583</v>
      </c>
    </row>
    <row r="8638" spans="1:16">
      <c r="A8638" s="75" t="s">
        <v>29509</v>
      </c>
      <c r="B8638" s="85">
        <v>8634</v>
      </c>
      <c r="C8638" s="85">
        <v>18791</v>
      </c>
      <c r="D8638" s="85">
        <v>8634</v>
      </c>
      <c r="E8638" s="86" t="s">
        <v>29497</v>
      </c>
      <c r="F8638" s="85" t="s">
        <v>4655</v>
      </c>
      <c r="G8638" s="86" t="s">
        <v>1139</v>
      </c>
      <c r="H8638" s="85" t="s">
        <v>1</v>
      </c>
      <c r="I8638" s="85">
        <v>-1</v>
      </c>
      <c r="J8638" s="88">
        <v>9.3993382831148616E-3</v>
      </c>
      <c r="K8638" s="146">
        <v>0.63269559800604824</v>
      </c>
      <c r="L8638" s="147">
        <v>1.756237953661704E-10</v>
      </c>
      <c r="M8638" s="147">
        <v>2.5974294999113441E-3</v>
      </c>
      <c r="N8638" s="87">
        <v>0.28103654244093762</v>
      </c>
      <c r="O8638" s="88">
        <v>7.7303712897397511E-3</v>
      </c>
      <c r="P8638" s="89">
        <v>27.506641031795212</v>
      </c>
    </row>
    <row r="8639" spans="1:16">
      <c r="A8639" s="75" t="s">
        <v>29510</v>
      </c>
      <c r="B8639" s="85">
        <v>8635</v>
      </c>
      <c r="C8639" s="85">
        <v>18792</v>
      </c>
      <c r="D8639" s="85">
        <v>8635</v>
      </c>
      <c r="E8639" s="86" t="s">
        <v>29511</v>
      </c>
      <c r="F8639" s="85" t="s">
        <v>32</v>
      </c>
      <c r="G8639" s="86" t="s">
        <v>1139</v>
      </c>
      <c r="H8639" s="85" t="s">
        <v>1</v>
      </c>
      <c r="I8639" s="85">
        <v>-1</v>
      </c>
      <c r="J8639" s="88">
        <v>8.0508285465190788E-2</v>
      </c>
      <c r="K8639" s="146">
        <v>1.5559980883410067</v>
      </c>
      <c r="L8639" s="147">
        <v>4.3585545011460911E-10</v>
      </c>
      <c r="M8639" s="147">
        <v>2.317327586643307E-3</v>
      </c>
      <c r="N8639" s="87">
        <v>0.25435841707009388</v>
      </c>
      <c r="O8639" s="88">
        <v>2.111771135834567E-2</v>
      </c>
      <c r="P8639" s="89">
        <v>83.023442281158069</v>
      </c>
    </row>
    <row r="8640" spans="1:16">
      <c r="A8640" s="75" t="s">
        <v>29512</v>
      </c>
      <c r="B8640" s="85">
        <v>8636</v>
      </c>
      <c r="C8640" s="85">
        <v>18793</v>
      </c>
      <c r="D8640" s="85">
        <v>8636</v>
      </c>
      <c r="E8640" s="86" t="s">
        <v>29511</v>
      </c>
      <c r="F8640" s="85" t="s">
        <v>38</v>
      </c>
      <c r="G8640" s="86" t="s">
        <v>1139</v>
      </c>
      <c r="H8640" s="85" t="s">
        <v>1</v>
      </c>
      <c r="I8640" s="85">
        <v>-1</v>
      </c>
      <c r="J8640" s="88">
        <v>8.366221594245675E-2</v>
      </c>
      <c r="K8640" s="146">
        <v>1.56101979058561</v>
      </c>
      <c r="L8640" s="147">
        <v>4.5111210804508321E-10</v>
      </c>
      <c r="M8640" s="147">
        <v>2.524302079375193E-3</v>
      </c>
      <c r="N8640" s="87">
        <v>0.29301261026011799</v>
      </c>
      <c r="O8640" s="88">
        <v>2.4521973484567579E-2</v>
      </c>
      <c r="P8640" s="89">
        <v>83.689140418900493</v>
      </c>
    </row>
    <row r="8641" spans="1:16">
      <c r="A8641" s="75" t="s">
        <v>8947</v>
      </c>
      <c r="B8641" s="85">
        <v>8637</v>
      </c>
      <c r="C8641" s="85">
        <v>5875</v>
      </c>
      <c r="D8641" s="85">
        <v>8637</v>
      </c>
      <c r="E8641" s="86" t="s">
        <v>8948</v>
      </c>
      <c r="F8641" s="85" t="s">
        <v>38</v>
      </c>
      <c r="G8641" s="86" t="s">
        <v>8949</v>
      </c>
      <c r="H8641" s="85" t="s">
        <v>53</v>
      </c>
      <c r="I8641" s="85">
        <v>1</v>
      </c>
      <c r="J8641" s="88">
        <v>1.539258575158786E-2</v>
      </c>
      <c r="K8641" s="146">
        <v>3.457188349676444E-2</v>
      </c>
      <c r="L8641" s="147">
        <v>9.7437641326597237E-11</v>
      </c>
      <c r="M8641" s="147">
        <v>2.8382013376817652E-3</v>
      </c>
      <c r="N8641" s="87">
        <v>0.92300872124926947</v>
      </c>
      <c r="O8641" s="88">
        <v>6.6376814719542329E-3</v>
      </c>
      <c r="P8641" s="89">
        <v>7.1913529299813064</v>
      </c>
    </row>
    <row r="8642" spans="1:16">
      <c r="A8642" s="75" t="s">
        <v>8950</v>
      </c>
      <c r="B8642" s="85">
        <v>8638</v>
      </c>
      <c r="C8642" s="85">
        <v>5876</v>
      </c>
      <c r="D8642" s="85">
        <v>8638</v>
      </c>
      <c r="E8642" s="86" t="s">
        <v>8948</v>
      </c>
      <c r="F8642" s="85" t="s">
        <v>11</v>
      </c>
      <c r="G8642" s="86" t="s">
        <v>8949</v>
      </c>
      <c r="H8642" s="85" t="s">
        <v>53</v>
      </c>
      <c r="I8642" s="85">
        <v>1</v>
      </c>
      <c r="J8642" s="88">
        <v>1.3700552021117749E-2</v>
      </c>
      <c r="K8642" s="146">
        <v>3.5321732996832313E-2</v>
      </c>
      <c r="L8642" s="147">
        <v>1.020422095803398E-10</v>
      </c>
      <c r="M8642" s="147">
        <v>3.3379064937626509E-3</v>
      </c>
      <c r="N8642" s="87">
        <v>1.0466741029950231</v>
      </c>
      <c r="O8642" s="88">
        <v>6.787677278332481E-3</v>
      </c>
      <c r="P8642" s="89">
        <v>6.4849959112485625</v>
      </c>
    </row>
    <row r="8643" spans="1:16">
      <c r="A8643" s="75" t="s">
        <v>15734</v>
      </c>
      <c r="B8643" s="85">
        <v>8639</v>
      </c>
      <c r="C8643" s="85">
        <v>10411</v>
      </c>
      <c r="D8643" s="85">
        <v>8639</v>
      </c>
      <c r="E8643" s="86" t="s">
        <v>15735</v>
      </c>
      <c r="F8643" s="85" t="s">
        <v>38</v>
      </c>
      <c r="G8643" s="86" t="s">
        <v>8949</v>
      </c>
      <c r="H8643" s="85" t="s">
        <v>53</v>
      </c>
      <c r="I8643" s="85">
        <v>1</v>
      </c>
      <c r="J8643" s="88">
        <v>1.6043884868961689E-2</v>
      </c>
      <c r="K8643" s="146">
        <v>3.5542841326653751E-2</v>
      </c>
      <c r="L8643" s="147">
        <v>1.012222875255545E-10</v>
      </c>
      <c r="M8643" s="147">
        <v>2.9226367553431519E-3</v>
      </c>
      <c r="N8643" s="87">
        <v>0.93230283441409734</v>
      </c>
      <c r="O8643" s="88">
        <v>7.2295762264283098E-3</v>
      </c>
      <c r="P8643" s="89">
        <v>7.7545363583193581</v>
      </c>
    </row>
    <row r="8644" spans="1:16">
      <c r="A8644" s="75" t="s">
        <v>15736</v>
      </c>
      <c r="B8644" s="85">
        <v>8640</v>
      </c>
      <c r="C8644" s="85">
        <v>10412</v>
      </c>
      <c r="D8644" s="85">
        <v>8640</v>
      </c>
      <c r="E8644" s="86" t="s">
        <v>15735</v>
      </c>
      <c r="F8644" s="85" t="s">
        <v>11</v>
      </c>
      <c r="G8644" s="86" t="s">
        <v>8949</v>
      </c>
      <c r="H8644" s="85" t="s">
        <v>53</v>
      </c>
      <c r="I8644" s="85">
        <v>1</v>
      </c>
      <c r="J8644" s="88">
        <v>2.4281645842311021E-2</v>
      </c>
      <c r="K8644" s="146">
        <v>4.8965139301594234E-2</v>
      </c>
      <c r="L8644" s="147">
        <v>1.5803609659565581E-10</v>
      </c>
      <c r="M8644" s="147">
        <v>4.5977183405450754E-3</v>
      </c>
      <c r="N8644" s="87">
        <v>1.206969393664346</v>
      </c>
      <c r="O8644" s="88">
        <v>1.6318957037300231E-2</v>
      </c>
      <c r="P8644" s="89">
        <v>13.520605512419875</v>
      </c>
    </row>
    <row r="8645" spans="1:16">
      <c r="A8645" s="75" t="s">
        <v>8943</v>
      </c>
      <c r="B8645" s="85">
        <v>8641</v>
      </c>
      <c r="C8645" s="85">
        <v>5873</v>
      </c>
      <c r="D8645" s="85">
        <v>8641</v>
      </c>
      <c r="E8645" s="86" t="s">
        <v>8944</v>
      </c>
      <c r="F8645" s="85" t="s">
        <v>38</v>
      </c>
      <c r="G8645" s="86" t="s">
        <v>8945</v>
      </c>
      <c r="H8645" s="85" t="s">
        <v>260</v>
      </c>
      <c r="I8645" s="85">
        <v>1</v>
      </c>
      <c r="J8645" s="88">
        <v>29847464.801544081</v>
      </c>
      <c r="K8645" s="146">
        <v>62912892.034790158</v>
      </c>
      <c r="L8645" s="147">
        <v>0.13932015184072499</v>
      </c>
      <c r="M8645" s="147">
        <v>2966894.5740528521</v>
      </c>
      <c r="N8645" s="87">
        <v>337276436.52473849</v>
      </c>
      <c r="O8645" s="88">
        <v>26826342.314796321</v>
      </c>
      <c r="P8645" s="89">
        <v>79.538145597161119</v>
      </c>
    </row>
    <row r="8646" spans="1:16">
      <c r="A8646" s="75" t="s">
        <v>8946</v>
      </c>
      <c r="B8646" s="85">
        <v>8642</v>
      </c>
      <c r="C8646" s="85">
        <v>5874</v>
      </c>
      <c r="D8646" s="85">
        <v>8642</v>
      </c>
      <c r="E8646" s="86" t="s">
        <v>8944</v>
      </c>
      <c r="F8646" s="85" t="s">
        <v>11</v>
      </c>
      <c r="G8646" s="86" t="s">
        <v>8945</v>
      </c>
      <c r="H8646" s="85" t="s">
        <v>260</v>
      </c>
      <c r="I8646" s="85">
        <v>1</v>
      </c>
      <c r="J8646" s="88">
        <v>26757239.396316729</v>
      </c>
      <c r="K8646" s="146">
        <v>58398154.462020852</v>
      </c>
      <c r="L8646" s="147">
        <v>0.12475604107930539</v>
      </c>
      <c r="M8646" s="147">
        <v>2882893.2646293938</v>
      </c>
      <c r="N8646" s="87">
        <v>317569687.38273108</v>
      </c>
      <c r="O8646" s="88">
        <v>24150201.216310721</v>
      </c>
      <c r="P8646" s="89">
        <v>76.046934502300886</v>
      </c>
    </row>
    <row r="8647" spans="1:16">
      <c r="A8647" s="75" t="s">
        <v>15737</v>
      </c>
      <c r="B8647" s="85">
        <v>8643</v>
      </c>
      <c r="C8647" s="85">
        <v>10413</v>
      </c>
      <c r="D8647" s="85">
        <v>8643</v>
      </c>
      <c r="E8647" s="86" t="s">
        <v>15738</v>
      </c>
      <c r="F8647" s="85" t="s">
        <v>55</v>
      </c>
      <c r="G8647" s="86" t="s">
        <v>8945</v>
      </c>
      <c r="H8647" s="85" t="s">
        <v>260</v>
      </c>
      <c r="I8647" s="85">
        <v>1</v>
      </c>
      <c r="J8647" s="88">
        <v>28825859.917734791</v>
      </c>
      <c r="K8647" s="146">
        <v>61420354.323574454</v>
      </c>
      <c r="L8647" s="147">
        <v>0.1345053682145736</v>
      </c>
      <c r="M8647" s="147">
        <v>2939124.383629777</v>
      </c>
      <c r="N8647" s="87">
        <v>330761535.98271859</v>
      </c>
      <c r="O8647" s="88">
        <v>25941630.535729669</v>
      </c>
      <c r="P8647" s="89">
        <v>78.43000988205911</v>
      </c>
    </row>
    <row r="8648" spans="1:16">
      <c r="A8648" s="75" t="s">
        <v>8951</v>
      </c>
      <c r="B8648" s="85">
        <v>8644</v>
      </c>
      <c r="C8648" s="85">
        <v>5877</v>
      </c>
      <c r="D8648" s="85">
        <v>8644</v>
      </c>
      <c r="E8648" s="86" t="s">
        <v>8952</v>
      </c>
      <c r="F8648" s="85" t="s">
        <v>38</v>
      </c>
      <c r="G8648" s="86" t="s">
        <v>8953</v>
      </c>
      <c r="H8648" s="85" t="s">
        <v>260</v>
      </c>
      <c r="I8648" s="85">
        <v>1</v>
      </c>
      <c r="J8648" s="88">
        <v>596719526.00005507</v>
      </c>
      <c r="K8648" s="146">
        <v>1258076367.2094884</v>
      </c>
      <c r="L8648" s="147">
        <v>2.7854823642162749</v>
      </c>
      <c r="M8648" s="147">
        <v>59325145.209882498</v>
      </c>
      <c r="N8648" s="87">
        <v>6744254753.3228798</v>
      </c>
      <c r="O8648" s="88">
        <v>536305029.69979602</v>
      </c>
      <c r="P8648" s="89">
        <v>79.520280492897996</v>
      </c>
    </row>
    <row r="8649" spans="1:16">
      <c r="A8649" s="75" t="s">
        <v>8954</v>
      </c>
      <c r="B8649" s="85">
        <v>8645</v>
      </c>
      <c r="C8649" s="85">
        <v>5878</v>
      </c>
      <c r="D8649" s="85">
        <v>8645</v>
      </c>
      <c r="E8649" s="86" t="s">
        <v>8952</v>
      </c>
      <c r="F8649" s="85" t="s">
        <v>11</v>
      </c>
      <c r="G8649" s="86" t="s">
        <v>8953</v>
      </c>
      <c r="H8649" s="85" t="s">
        <v>260</v>
      </c>
      <c r="I8649" s="85">
        <v>1</v>
      </c>
      <c r="J8649" s="88">
        <v>534946495.765562</v>
      </c>
      <c r="K8649" s="146">
        <v>1167818719.853997</v>
      </c>
      <c r="L8649" s="147">
        <v>2.4944111501285549</v>
      </c>
      <c r="M8649" s="147">
        <v>57650970.258492932</v>
      </c>
      <c r="N8649" s="87">
        <v>6350884427.6228857</v>
      </c>
      <c r="O8649" s="88">
        <v>482810947.7142095</v>
      </c>
      <c r="P8649" s="89">
        <v>76.02263168484771</v>
      </c>
    </row>
    <row r="8650" spans="1:16">
      <c r="A8650" s="75" t="s">
        <v>15739</v>
      </c>
      <c r="B8650" s="85">
        <v>8646</v>
      </c>
      <c r="C8650" s="85">
        <v>10414</v>
      </c>
      <c r="D8650" s="85">
        <v>8646</v>
      </c>
      <c r="E8650" s="86" t="s">
        <v>15740</v>
      </c>
      <c r="F8650" s="85" t="s">
        <v>55</v>
      </c>
      <c r="G8650" s="86" t="s">
        <v>8953</v>
      </c>
      <c r="H8650" s="85" t="s">
        <v>260</v>
      </c>
      <c r="I8650" s="85">
        <v>1</v>
      </c>
      <c r="J8650" s="88">
        <v>577546484.2992022</v>
      </c>
      <c r="K8650" s="146">
        <v>1230062302.9811578</v>
      </c>
      <c r="L8650" s="147">
        <v>2.6951400173306359</v>
      </c>
      <c r="M8650" s="147">
        <v>58805516.72418794</v>
      </c>
      <c r="N8650" s="87">
        <v>6622160926.4554911</v>
      </c>
      <c r="O8650" s="88">
        <v>519701598.38413793</v>
      </c>
      <c r="P8650" s="89">
        <v>78.479155694923293</v>
      </c>
    </row>
    <row r="8651" spans="1:16">
      <c r="A8651" s="75" t="s">
        <v>8975</v>
      </c>
      <c r="B8651" s="85">
        <v>8647</v>
      </c>
      <c r="C8651" s="85">
        <v>5891</v>
      </c>
      <c r="D8651" s="85">
        <v>8647</v>
      </c>
      <c r="E8651" s="86" t="s">
        <v>8976</v>
      </c>
      <c r="F8651" s="85" t="s">
        <v>55</v>
      </c>
      <c r="G8651" s="86" t="s">
        <v>8977</v>
      </c>
      <c r="H8651" s="85" t="s">
        <v>260</v>
      </c>
      <c r="I8651" s="85">
        <v>1</v>
      </c>
      <c r="J8651" s="88">
        <v>40124657.116044983</v>
      </c>
      <c r="K8651" s="146">
        <v>105998416.9522498</v>
      </c>
      <c r="L8651" s="147">
        <v>0.21239922296461869</v>
      </c>
      <c r="M8651" s="147">
        <v>4172380.9062990309</v>
      </c>
      <c r="N8651" s="87">
        <v>449043118.11491042</v>
      </c>
      <c r="O8651" s="88">
        <v>35986587.75745935</v>
      </c>
      <c r="P8651" s="89">
        <v>80.140606337608659</v>
      </c>
    </row>
    <row r="8652" spans="1:16">
      <c r="A8652" s="75" t="s">
        <v>8978</v>
      </c>
      <c r="B8652" s="85">
        <v>8648</v>
      </c>
      <c r="C8652" s="85">
        <v>5892</v>
      </c>
      <c r="D8652" s="85">
        <v>8648</v>
      </c>
      <c r="E8652" s="86" t="s">
        <v>8979</v>
      </c>
      <c r="F8652" s="85" t="s">
        <v>55</v>
      </c>
      <c r="G8652" s="86" t="s">
        <v>8977</v>
      </c>
      <c r="H8652" s="85" t="s">
        <v>260</v>
      </c>
      <c r="I8652" s="85">
        <v>1</v>
      </c>
      <c r="J8652" s="88">
        <v>149228510.57919949</v>
      </c>
      <c r="K8652" s="146">
        <v>410594547.68297029</v>
      </c>
      <c r="L8652" s="147">
        <v>0.81421782851979041</v>
      </c>
      <c r="M8652" s="147">
        <v>15730134.90077313</v>
      </c>
      <c r="N8652" s="87">
        <v>1680502614.1038921</v>
      </c>
      <c r="O8652" s="88">
        <v>133701629.4766873</v>
      </c>
      <c r="P8652" s="89">
        <v>79.560500742203303</v>
      </c>
    </row>
    <row r="8653" spans="1:16">
      <c r="A8653" s="75" t="s">
        <v>15741</v>
      </c>
      <c r="B8653" s="85">
        <v>8649</v>
      </c>
      <c r="C8653" s="85">
        <v>10415</v>
      </c>
      <c r="D8653" s="85">
        <v>8649</v>
      </c>
      <c r="E8653" s="86" t="s">
        <v>15742</v>
      </c>
      <c r="F8653" s="85" t="s">
        <v>55</v>
      </c>
      <c r="G8653" s="86" t="s">
        <v>8977</v>
      </c>
      <c r="H8653" s="85" t="s">
        <v>260</v>
      </c>
      <c r="I8653" s="85">
        <v>1</v>
      </c>
      <c r="J8653" s="88">
        <v>119160519.46730641</v>
      </c>
      <c r="K8653" s="146">
        <v>326650732.12725985</v>
      </c>
      <c r="L8653" s="147">
        <v>0.64836230730379707</v>
      </c>
      <c r="M8653" s="147">
        <v>12544927.107020419</v>
      </c>
      <c r="N8653" s="87">
        <v>1341124012.847085</v>
      </c>
      <c r="O8653" s="88">
        <v>106772287.2706008</v>
      </c>
      <c r="P8653" s="89">
        <v>79.614029909085659</v>
      </c>
    </row>
    <row r="8654" spans="1:16">
      <c r="A8654" s="75" t="s">
        <v>8982</v>
      </c>
      <c r="B8654" s="85">
        <v>8650</v>
      </c>
      <c r="C8654" s="85">
        <v>5894</v>
      </c>
      <c r="D8654" s="85">
        <v>8650</v>
      </c>
      <c r="E8654" s="86" t="s">
        <v>8983</v>
      </c>
      <c r="F8654" s="85" t="s">
        <v>55</v>
      </c>
      <c r="G8654" s="86" t="s">
        <v>8984</v>
      </c>
      <c r="H8654" s="85" t="s">
        <v>260</v>
      </c>
      <c r="I8654" s="85">
        <v>1</v>
      </c>
      <c r="J8654" s="88">
        <v>4206890.2868990609</v>
      </c>
      <c r="K8654" s="146">
        <v>14650632.176000807</v>
      </c>
      <c r="L8654" s="147">
        <v>4.1184478056609443E-2</v>
      </c>
      <c r="M8654" s="147">
        <v>404373.58910890669</v>
      </c>
      <c r="N8654" s="87">
        <v>47396992.639885373</v>
      </c>
      <c r="O8654" s="88">
        <v>3758041.976350761</v>
      </c>
      <c r="P8654" s="89">
        <v>79.288616577506332</v>
      </c>
    </row>
    <row r="8655" spans="1:16">
      <c r="A8655" s="75" t="s">
        <v>15743</v>
      </c>
      <c r="B8655" s="85">
        <v>8651</v>
      </c>
      <c r="C8655" s="85">
        <v>10416</v>
      </c>
      <c r="D8655" s="85">
        <v>8651</v>
      </c>
      <c r="E8655" s="86" t="s">
        <v>15744</v>
      </c>
      <c r="F8655" s="85" t="s">
        <v>55</v>
      </c>
      <c r="G8655" s="86" t="s">
        <v>8984</v>
      </c>
      <c r="H8655" s="85" t="s">
        <v>260</v>
      </c>
      <c r="I8655" s="85">
        <v>1</v>
      </c>
      <c r="J8655" s="88">
        <v>4206890.2868990609</v>
      </c>
      <c r="K8655" s="146">
        <v>14650632.176000807</v>
      </c>
      <c r="L8655" s="147">
        <v>4.1184478056609443E-2</v>
      </c>
      <c r="M8655" s="147">
        <v>404373.58910890669</v>
      </c>
      <c r="N8655" s="87">
        <v>47396992.639885373</v>
      </c>
      <c r="O8655" s="88">
        <v>3758041.976350761</v>
      </c>
      <c r="P8655" s="89">
        <v>79.288616577506332</v>
      </c>
    </row>
    <row r="8656" spans="1:16">
      <c r="A8656" s="75" t="s">
        <v>8955</v>
      </c>
      <c r="B8656" s="85">
        <v>8652</v>
      </c>
      <c r="C8656" s="85">
        <v>5879</v>
      </c>
      <c r="D8656" s="85">
        <v>8652</v>
      </c>
      <c r="E8656" s="86" t="s">
        <v>8956</v>
      </c>
      <c r="F8656" s="85" t="s">
        <v>238</v>
      </c>
      <c r="G8656" s="86" t="s">
        <v>8957</v>
      </c>
      <c r="H8656" s="85" t="s">
        <v>1</v>
      </c>
      <c r="I8656" s="85">
        <v>1</v>
      </c>
      <c r="J8656" s="88">
        <v>0.230879855204702</v>
      </c>
      <c r="K8656" s="146">
        <v>0.47472567171006386</v>
      </c>
      <c r="L8656" s="147">
        <v>1.857059793905256E-9</v>
      </c>
      <c r="M8656" s="147">
        <v>4.5569372431669378E-2</v>
      </c>
      <c r="N8656" s="87">
        <v>24.391161631327051</v>
      </c>
      <c r="O8656" s="88">
        <v>0.17885185949381929</v>
      </c>
      <c r="P8656" s="89">
        <v>7.3326503344600447</v>
      </c>
    </row>
    <row r="8657" spans="1:16">
      <c r="A8657" s="75" t="s">
        <v>8969</v>
      </c>
      <c r="B8657" s="85">
        <v>8653</v>
      </c>
      <c r="C8657" s="85">
        <v>5888</v>
      </c>
      <c r="D8657" s="85">
        <v>8653</v>
      </c>
      <c r="E8657" s="86" t="s">
        <v>8970</v>
      </c>
      <c r="F8657" s="85" t="s">
        <v>243</v>
      </c>
      <c r="G8657" s="86" t="s">
        <v>8957</v>
      </c>
      <c r="H8657" s="85" t="s">
        <v>1</v>
      </c>
      <c r="I8657" s="85">
        <v>1</v>
      </c>
      <c r="J8657" s="88">
        <v>3.4754424517363471E-2</v>
      </c>
      <c r="K8657" s="146">
        <v>0.40955716843955858</v>
      </c>
      <c r="L8657" s="147">
        <v>1.418704387869318E-9</v>
      </c>
      <c r="M8657" s="147">
        <v>3.6227458816478951E-2</v>
      </c>
      <c r="N8657" s="87">
        <v>19.528852016212419</v>
      </c>
      <c r="O8657" s="88">
        <v>2.995140495885474E-2</v>
      </c>
      <c r="P8657" s="89">
        <v>1.533700236654451</v>
      </c>
    </row>
    <row r="8658" spans="1:16">
      <c r="A8658" s="75" t="s">
        <v>8971</v>
      </c>
      <c r="B8658" s="85">
        <v>8654</v>
      </c>
      <c r="C8658" s="85">
        <v>5889</v>
      </c>
      <c r="D8658" s="85">
        <v>8654</v>
      </c>
      <c r="E8658" s="86" t="s">
        <v>8972</v>
      </c>
      <c r="F8658" s="85" t="s">
        <v>243</v>
      </c>
      <c r="G8658" s="86" t="s">
        <v>8957</v>
      </c>
      <c r="H8658" s="85" t="s">
        <v>1</v>
      </c>
      <c r="I8658" s="85">
        <v>1</v>
      </c>
      <c r="J8658" s="88">
        <v>2.8802234222777771E-2</v>
      </c>
      <c r="K8658" s="146">
        <v>0.52702260005056101</v>
      </c>
      <c r="L8658" s="147">
        <v>1.8307135964972709E-9</v>
      </c>
      <c r="M8658" s="147">
        <v>3.6879013117432767E-2</v>
      </c>
      <c r="N8658" s="87">
        <v>19.436126964455259</v>
      </c>
      <c r="O8658" s="88">
        <v>2.3345199191543629E-2</v>
      </c>
      <c r="P8658" s="89">
        <v>1.2011240322846866</v>
      </c>
    </row>
    <row r="8659" spans="1:16">
      <c r="A8659" s="75" t="s">
        <v>8973</v>
      </c>
      <c r="B8659" s="85">
        <v>8655</v>
      </c>
      <c r="C8659" s="85">
        <v>5890</v>
      </c>
      <c r="D8659" s="85">
        <v>8655</v>
      </c>
      <c r="E8659" s="86" t="s">
        <v>8974</v>
      </c>
      <c r="F8659" s="85" t="s">
        <v>243</v>
      </c>
      <c r="G8659" s="86" t="s">
        <v>8957</v>
      </c>
      <c r="H8659" s="85" t="s">
        <v>1</v>
      </c>
      <c r="I8659" s="85">
        <v>1</v>
      </c>
      <c r="J8659" s="88">
        <v>3.8340517691903463E-2</v>
      </c>
      <c r="K8659" s="146">
        <v>5.9705546110554952E-2</v>
      </c>
      <c r="L8659" s="147">
        <v>2.7733067026146502E-10</v>
      </c>
      <c r="M8659" s="147">
        <v>3.528770276018852E-2</v>
      </c>
      <c r="N8659" s="87">
        <v>19.40671503394266</v>
      </c>
      <c r="O8659" s="88">
        <v>2.175247548201947E-2</v>
      </c>
      <c r="P8659" s="89">
        <v>1.1208736483209054</v>
      </c>
    </row>
    <row r="8660" spans="1:16">
      <c r="A8660" s="75" t="s">
        <v>15745</v>
      </c>
      <c r="B8660" s="85">
        <v>8656</v>
      </c>
      <c r="C8660" s="85">
        <v>10417</v>
      </c>
      <c r="D8660" s="85">
        <v>8656</v>
      </c>
      <c r="E8660" s="86" t="s">
        <v>15746</v>
      </c>
      <c r="F8660" s="85" t="s">
        <v>38</v>
      </c>
      <c r="G8660" s="86" t="s">
        <v>8957</v>
      </c>
      <c r="H8660" s="85" t="s">
        <v>1</v>
      </c>
      <c r="I8660" s="85">
        <v>1</v>
      </c>
      <c r="J8660" s="88">
        <v>8.3174765986907456E-2</v>
      </c>
      <c r="K8660" s="146">
        <v>0.42620508821236053</v>
      </c>
      <c r="L8660" s="147">
        <v>1.5113906092379699E-9</v>
      </c>
      <c r="M8660" s="147">
        <v>4.1224166659861977E-2</v>
      </c>
      <c r="N8660" s="87">
        <v>20.19232952392224</v>
      </c>
      <c r="O8660" s="88">
        <v>7.1769419400310744E-2</v>
      </c>
      <c r="P8660" s="89">
        <v>3.5542912131700373</v>
      </c>
    </row>
    <row r="8661" spans="1:16">
      <c r="A8661" s="75" t="s">
        <v>15747</v>
      </c>
      <c r="B8661" s="85">
        <v>8657</v>
      </c>
      <c r="C8661" s="85">
        <v>10418</v>
      </c>
      <c r="D8661" s="85">
        <v>8657</v>
      </c>
      <c r="E8661" s="86" t="s">
        <v>15746</v>
      </c>
      <c r="F8661" s="85" t="s">
        <v>238</v>
      </c>
      <c r="G8661" s="86" t="s">
        <v>8957</v>
      </c>
      <c r="H8661" s="85" t="s">
        <v>1</v>
      </c>
      <c r="I8661" s="85">
        <v>1</v>
      </c>
      <c r="J8661" s="88">
        <v>0.26141876168711481</v>
      </c>
      <c r="K8661" s="146">
        <v>0.51867143082325073</v>
      </c>
      <c r="L8661" s="147">
        <v>2.0138570471784851E-9</v>
      </c>
      <c r="M8661" s="147">
        <v>4.7788244576029627E-2</v>
      </c>
      <c r="N8661" s="87">
        <v>24.839843855128041</v>
      </c>
      <c r="O8661" s="88">
        <v>0.20737241172302001</v>
      </c>
      <c r="P8661" s="89">
        <v>8.3483782318627249</v>
      </c>
    </row>
    <row r="8662" spans="1:16">
      <c r="A8662" s="75" t="s">
        <v>9026</v>
      </c>
      <c r="B8662" s="85">
        <v>8658</v>
      </c>
      <c r="C8662" s="85">
        <v>5925</v>
      </c>
      <c r="D8662" s="85">
        <v>8658</v>
      </c>
      <c r="E8662" s="86" t="s">
        <v>9027</v>
      </c>
      <c r="F8662" s="85" t="s">
        <v>55</v>
      </c>
      <c r="G8662" s="86" t="s">
        <v>9028</v>
      </c>
      <c r="H8662" s="85" t="s">
        <v>260</v>
      </c>
      <c r="I8662" s="85">
        <v>1</v>
      </c>
      <c r="J8662" s="88">
        <v>15.28815732037226</v>
      </c>
      <c r="K8662" s="146">
        <v>34.386276382439341</v>
      </c>
      <c r="L8662" s="147">
        <v>8.5185384948771883E-8</v>
      </c>
      <c r="M8662" s="147">
        <v>0.8738731345642492</v>
      </c>
      <c r="N8662" s="87">
        <v>192.44147869065969</v>
      </c>
      <c r="O8662" s="88">
        <v>13.27655525129774</v>
      </c>
      <c r="P8662" s="89">
        <v>68.990091645674553</v>
      </c>
    </row>
    <row r="8663" spans="1:16">
      <c r="A8663" s="75" t="s">
        <v>15748</v>
      </c>
      <c r="B8663" s="85">
        <v>8659</v>
      </c>
      <c r="C8663" s="85">
        <v>10419</v>
      </c>
      <c r="D8663" s="85">
        <v>8659</v>
      </c>
      <c r="E8663" s="86" t="s">
        <v>15749</v>
      </c>
      <c r="F8663" s="85" t="s">
        <v>55</v>
      </c>
      <c r="G8663" s="86" t="s">
        <v>9028</v>
      </c>
      <c r="H8663" s="85" t="s">
        <v>260</v>
      </c>
      <c r="I8663" s="85">
        <v>1</v>
      </c>
      <c r="J8663" s="88">
        <v>15.29046486204509</v>
      </c>
      <c r="K8663" s="146">
        <v>34.389077355970507</v>
      </c>
      <c r="L8663" s="147">
        <v>8.519711348564473E-8</v>
      </c>
      <c r="M8663" s="147">
        <v>0.87417696239739762</v>
      </c>
      <c r="N8663" s="87">
        <v>192.47558306763969</v>
      </c>
      <c r="O8663" s="88">
        <v>13.278648007912439</v>
      </c>
      <c r="P8663" s="89">
        <v>68.98874026658261</v>
      </c>
    </row>
    <row r="8664" spans="1:16">
      <c r="A8664" s="75" t="s">
        <v>9029</v>
      </c>
      <c r="B8664" s="85">
        <v>8660</v>
      </c>
      <c r="C8664" s="85">
        <v>5926</v>
      </c>
      <c r="D8664" s="85">
        <v>8660</v>
      </c>
      <c r="E8664" s="86" t="s">
        <v>9030</v>
      </c>
      <c r="F8664" s="85" t="s">
        <v>55</v>
      </c>
      <c r="G8664" s="86" t="s">
        <v>9031</v>
      </c>
      <c r="H8664" s="85" t="s">
        <v>260</v>
      </c>
      <c r="I8664" s="85">
        <v>1</v>
      </c>
      <c r="J8664" s="88">
        <v>4.3173437434541837</v>
      </c>
      <c r="K8664" s="146">
        <v>9.2032645850547468</v>
      </c>
      <c r="L8664" s="147">
        <v>2.3772861577091318E-8</v>
      </c>
      <c r="M8664" s="147">
        <v>0.2444333543500597</v>
      </c>
      <c r="N8664" s="87">
        <v>55.243109927978402</v>
      </c>
      <c r="O8664" s="88">
        <v>3.7709958417521698</v>
      </c>
      <c r="P8664" s="89">
        <v>68.261831143621279</v>
      </c>
    </row>
    <row r="8665" spans="1:16">
      <c r="A8665" s="75" t="s">
        <v>15750</v>
      </c>
      <c r="B8665" s="85">
        <v>8661</v>
      </c>
      <c r="C8665" s="85">
        <v>10420</v>
      </c>
      <c r="D8665" s="85">
        <v>8661</v>
      </c>
      <c r="E8665" s="86" t="s">
        <v>15751</v>
      </c>
      <c r="F8665" s="85" t="s">
        <v>55</v>
      </c>
      <c r="G8665" s="86" t="s">
        <v>9031</v>
      </c>
      <c r="H8665" s="85" t="s">
        <v>260</v>
      </c>
      <c r="I8665" s="85">
        <v>1</v>
      </c>
      <c r="J8665" s="88">
        <v>4.317805251788756</v>
      </c>
      <c r="K8665" s="146">
        <v>9.203824779760966</v>
      </c>
      <c r="L8665" s="147">
        <v>2.377520728446587E-8</v>
      </c>
      <c r="M8665" s="147">
        <v>0.24449411991668971</v>
      </c>
      <c r="N8665" s="87">
        <v>55.249930803374461</v>
      </c>
      <c r="O8665" s="88">
        <v>3.7714143930751201</v>
      </c>
      <c r="P8665" s="89">
        <v>68.260979484245368</v>
      </c>
    </row>
    <row r="8666" spans="1:16">
      <c r="A8666" s="75" t="s">
        <v>9087</v>
      </c>
      <c r="B8666" s="85">
        <v>8662</v>
      </c>
      <c r="C8666" s="85">
        <v>5967</v>
      </c>
      <c r="D8666" s="85">
        <v>8662</v>
      </c>
      <c r="E8666" s="86" t="s">
        <v>9088</v>
      </c>
      <c r="F8666" s="85" t="s">
        <v>32</v>
      </c>
      <c r="G8666" s="86" t="s">
        <v>9089</v>
      </c>
      <c r="H8666" s="85" t="s">
        <v>1</v>
      </c>
      <c r="I8666" s="85">
        <v>1</v>
      </c>
      <c r="J8666" s="88">
        <v>4.2591091816067426</v>
      </c>
      <c r="K8666" s="146">
        <v>11.147551016970887</v>
      </c>
      <c r="L8666" s="147">
        <v>2.514433963825337E-8</v>
      </c>
      <c r="M8666" s="147">
        <v>0.50110986844312377</v>
      </c>
      <c r="N8666" s="87">
        <v>61.894274379992659</v>
      </c>
      <c r="O8666" s="88">
        <v>3.7274098035782992</v>
      </c>
      <c r="P8666" s="89">
        <v>60.222206995986454</v>
      </c>
    </row>
    <row r="8667" spans="1:16">
      <c r="A8667" s="75" t="s">
        <v>9090</v>
      </c>
      <c r="B8667" s="85">
        <v>8663</v>
      </c>
      <c r="C8667" s="85">
        <v>5968</v>
      </c>
      <c r="D8667" s="85">
        <v>8663</v>
      </c>
      <c r="E8667" s="86" t="s">
        <v>9088</v>
      </c>
      <c r="F8667" s="85" t="s">
        <v>38</v>
      </c>
      <c r="G8667" s="86" t="s">
        <v>9089</v>
      </c>
      <c r="H8667" s="85" t="s">
        <v>1</v>
      </c>
      <c r="I8667" s="85">
        <v>1</v>
      </c>
      <c r="J8667" s="88">
        <v>6.392282570589237</v>
      </c>
      <c r="K8667" s="146">
        <v>13.88290245598667</v>
      </c>
      <c r="L8667" s="147">
        <v>3.3450934745016589E-8</v>
      </c>
      <c r="M8667" s="147">
        <v>0.5567820893584291</v>
      </c>
      <c r="N8667" s="87">
        <v>81.345563686167011</v>
      </c>
      <c r="O8667" s="88">
        <v>5.604632324861238</v>
      </c>
      <c r="P8667" s="89">
        <v>68.899053259794641</v>
      </c>
    </row>
    <row r="8668" spans="1:16">
      <c r="A8668" s="75" t="s">
        <v>15752</v>
      </c>
      <c r="B8668" s="85">
        <v>8664</v>
      </c>
      <c r="C8668" s="85">
        <v>10421</v>
      </c>
      <c r="D8668" s="85">
        <v>8664</v>
      </c>
      <c r="E8668" s="86" t="s">
        <v>15753</v>
      </c>
      <c r="F8668" s="85" t="s">
        <v>55</v>
      </c>
      <c r="G8668" s="86" t="s">
        <v>9089</v>
      </c>
      <c r="H8668" s="85" t="s">
        <v>1</v>
      </c>
      <c r="I8668" s="85">
        <v>1</v>
      </c>
      <c r="J8668" s="88">
        <v>6.3909424357778022</v>
      </c>
      <c r="K8668" s="146">
        <v>13.881184011670884</v>
      </c>
      <c r="L8668" s="147">
        <v>3.3445716248796568E-8</v>
      </c>
      <c r="M8668" s="147">
        <v>0.55674711410434818</v>
      </c>
      <c r="N8668" s="87">
        <v>81.333343699708777</v>
      </c>
      <c r="O8668" s="88">
        <v>5.6034529874184518</v>
      </c>
      <c r="P8668" s="89">
        <v>68.894904998704916</v>
      </c>
    </row>
    <row r="8669" spans="1:16">
      <c r="A8669" s="75" t="s">
        <v>9091</v>
      </c>
      <c r="B8669" s="85">
        <v>8665</v>
      </c>
      <c r="C8669" s="85">
        <v>5969</v>
      </c>
      <c r="D8669" s="85">
        <v>8665</v>
      </c>
      <c r="E8669" s="86" t="s">
        <v>9092</v>
      </c>
      <c r="F8669" s="85" t="s">
        <v>32</v>
      </c>
      <c r="G8669" s="86" t="s">
        <v>9092</v>
      </c>
      <c r="H8669" s="85" t="s">
        <v>1073</v>
      </c>
      <c r="I8669" s="85">
        <v>1</v>
      </c>
      <c r="J8669" s="88">
        <v>522.11017042396281</v>
      </c>
      <c r="K8669" s="146">
        <v>793.71599139402986</v>
      </c>
      <c r="L8669" s="147">
        <v>2.6897364599411579E-6</v>
      </c>
      <c r="M8669" s="147">
        <v>61.499363506297783</v>
      </c>
      <c r="N8669" s="87">
        <v>6693.367311488887</v>
      </c>
      <c r="O8669" s="88">
        <v>447.13841953549422</v>
      </c>
      <c r="P8669" s="89">
        <v>66.803209614389417</v>
      </c>
    </row>
    <row r="8670" spans="1:16">
      <c r="A8670" s="75" t="s">
        <v>9093</v>
      </c>
      <c r="B8670" s="85">
        <v>8666</v>
      </c>
      <c r="C8670" s="85">
        <v>5970</v>
      </c>
      <c r="D8670" s="85">
        <v>8666</v>
      </c>
      <c r="E8670" s="86" t="s">
        <v>9092</v>
      </c>
      <c r="F8670" s="85" t="s">
        <v>38</v>
      </c>
      <c r="G8670" s="86" t="s">
        <v>9092</v>
      </c>
      <c r="H8670" s="85" t="s">
        <v>1073</v>
      </c>
      <c r="I8670" s="85">
        <v>1</v>
      </c>
      <c r="J8670" s="88">
        <v>502.24888894204167</v>
      </c>
      <c r="K8670" s="146">
        <v>803.39442489044325</v>
      </c>
      <c r="L8670" s="147">
        <v>2.6531902359303438E-6</v>
      </c>
      <c r="M8670" s="147">
        <v>64.177322771005834</v>
      </c>
      <c r="N8670" s="87">
        <v>6917.1724605022746</v>
      </c>
      <c r="O8670" s="88">
        <v>455.99874443807118</v>
      </c>
      <c r="P8670" s="89">
        <v>65.922708598328043</v>
      </c>
    </row>
    <row r="8671" spans="1:16">
      <c r="A8671" s="75" t="s">
        <v>15754</v>
      </c>
      <c r="B8671" s="85">
        <v>8667</v>
      </c>
      <c r="C8671" s="85">
        <v>10422</v>
      </c>
      <c r="D8671" s="85">
        <v>8667</v>
      </c>
      <c r="E8671" s="86" t="s">
        <v>15755</v>
      </c>
      <c r="F8671" s="85" t="s">
        <v>55</v>
      </c>
      <c r="G8671" s="86" t="s">
        <v>9092</v>
      </c>
      <c r="H8671" s="85" t="s">
        <v>1073</v>
      </c>
      <c r="I8671" s="85">
        <v>1</v>
      </c>
      <c r="J8671" s="88">
        <v>502.25135575266722</v>
      </c>
      <c r="K8671" s="146">
        <v>803.39322280977103</v>
      </c>
      <c r="L8671" s="147">
        <v>2.6531947750439831E-6</v>
      </c>
      <c r="M8671" s="147">
        <v>64.17699016314387</v>
      </c>
      <c r="N8671" s="87">
        <v>6917.1446634580516</v>
      </c>
      <c r="O8671" s="88">
        <v>455.99764396811281</v>
      </c>
      <c r="P8671" s="89">
        <v>65.922814420386629</v>
      </c>
    </row>
    <row r="8672" spans="1:16">
      <c r="A8672" s="75" t="s">
        <v>9094</v>
      </c>
      <c r="B8672" s="85">
        <v>8668</v>
      </c>
      <c r="C8672" s="85">
        <v>5971</v>
      </c>
      <c r="D8672" s="85">
        <v>8668</v>
      </c>
      <c r="E8672" s="86" t="s">
        <v>9095</v>
      </c>
      <c r="F8672" s="85" t="s">
        <v>509</v>
      </c>
      <c r="G8672" s="86" t="s">
        <v>9095</v>
      </c>
      <c r="H8672" s="85" t="s">
        <v>1073</v>
      </c>
      <c r="I8672" s="85">
        <v>1</v>
      </c>
      <c r="J8672" s="88">
        <v>294.34834625869922</v>
      </c>
      <c r="K8672" s="146">
        <v>559.2162616171604</v>
      </c>
      <c r="L8672" s="147">
        <v>1.6672353629356011E-6</v>
      </c>
      <c r="M8672" s="147">
        <v>30.354981373590761</v>
      </c>
      <c r="N8672" s="87">
        <v>3765.3928272551848</v>
      </c>
      <c r="O8672" s="88">
        <v>262.67338074395133</v>
      </c>
      <c r="P8672" s="89">
        <v>69.759887691566391</v>
      </c>
    </row>
    <row r="8673" spans="1:16">
      <c r="A8673" s="75" t="s">
        <v>9096</v>
      </c>
      <c r="B8673" s="85">
        <v>8669</v>
      </c>
      <c r="C8673" s="85">
        <v>5972</v>
      </c>
      <c r="D8673" s="85">
        <v>8669</v>
      </c>
      <c r="E8673" s="86" t="s">
        <v>9095</v>
      </c>
      <c r="F8673" s="85" t="s">
        <v>32</v>
      </c>
      <c r="G8673" s="86" t="s">
        <v>9095</v>
      </c>
      <c r="H8673" s="85" t="s">
        <v>1073</v>
      </c>
      <c r="I8673" s="85">
        <v>1</v>
      </c>
      <c r="J8673" s="88">
        <v>318.33042446150478</v>
      </c>
      <c r="K8673" s="146">
        <v>580.23251565118619</v>
      </c>
      <c r="L8673" s="147">
        <v>1.7875219670343781E-6</v>
      </c>
      <c r="M8673" s="147">
        <v>32.368010032311702</v>
      </c>
      <c r="N8673" s="87">
        <v>3980.7451020001631</v>
      </c>
      <c r="O8673" s="88">
        <v>277.34842020209112</v>
      </c>
      <c r="P8673" s="89">
        <v>69.672489218848696</v>
      </c>
    </row>
    <row r="8674" spans="1:16">
      <c r="A8674" s="75" t="s">
        <v>9097</v>
      </c>
      <c r="B8674" s="85">
        <v>8670</v>
      </c>
      <c r="C8674" s="85">
        <v>5973</v>
      </c>
      <c r="D8674" s="85">
        <v>8670</v>
      </c>
      <c r="E8674" s="86" t="s">
        <v>9095</v>
      </c>
      <c r="F8674" s="85" t="s">
        <v>38</v>
      </c>
      <c r="G8674" s="86" t="s">
        <v>9095</v>
      </c>
      <c r="H8674" s="85" t="s">
        <v>1073</v>
      </c>
      <c r="I8674" s="85">
        <v>1</v>
      </c>
      <c r="J8674" s="88">
        <v>316.15117781914722</v>
      </c>
      <c r="K8674" s="146">
        <v>587.89603099255271</v>
      </c>
      <c r="L8674" s="147">
        <v>1.802574252400772E-6</v>
      </c>
      <c r="M8674" s="147">
        <v>33.302534520473827</v>
      </c>
      <c r="N8674" s="87">
        <v>4068.5113232766539</v>
      </c>
      <c r="O8674" s="88">
        <v>282.39748334106758</v>
      </c>
      <c r="P8674" s="89">
        <v>69.410519205249088</v>
      </c>
    </row>
    <row r="8675" spans="1:16">
      <c r="A8675" s="75" t="s">
        <v>15756</v>
      </c>
      <c r="B8675" s="85">
        <v>8671</v>
      </c>
      <c r="C8675" s="85">
        <v>10423</v>
      </c>
      <c r="D8675" s="85">
        <v>8671</v>
      </c>
      <c r="E8675" s="86" t="s">
        <v>15757</v>
      </c>
      <c r="F8675" s="85" t="s">
        <v>55</v>
      </c>
      <c r="G8675" s="86" t="s">
        <v>9095</v>
      </c>
      <c r="H8675" s="85" t="s">
        <v>1073</v>
      </c>
      <c r="I8675" s="85">
        <v>1</v>
      </c>
      <c r="J8675" s="88">
        <v>316.15062798125751</v>
      </c>
      <c r="K8675" s="146">
        <v>587.89530772760281</v>
      </c>
      <c r="L8675" s="147">
        <v>1.8025708393372359E-6</v>
      </c>
      <c r="M8675" s="147">
        <v>33.302460187174589</v>
      </c>
      <c r="N8675" s="87">
        <v>4068.5036790386221</v>
      </c>
      <c r="O8675" s="88">
        <v>282.39698592590747</v>
      </c>
      <c r="P8675" s="89">
        <v>69.410527359443662</v>
      </c>
    </row>
    <row r="8676" spans="1:16">
      <c r="A8676" s="75" t="s">
        <v>9098</v>
      </c>
      <c r="B8676" s="85">
        <v>8672</v>
      </c>
      <c r="C8676" s="85">
        <v>5974</v>
      </c>
      <c r="D8676" s="85">
        <v>8672</v>
      </c>
      <c r="E8676" s="86" t="s">
        <v>9099</v>
      </c>
      <c r="F8676" s="85" t="s">
        <v>38</v>
      </c>
      <c r="G8676" s="86" t="s">
        <v>9099</v>
      </c>
      <c r="H8676" s="85" t="s">
        <v>3007</v>
      </c>
      <c r="I8676" s="85">
        <v>1</v>
      </c>
      <c r="J8676" s="88">
        <v>62.79215337481012</v>
      </c>
      <c r="K8676" s="146">
        <v>68.927887549074441</v>
      </c>
      <c r="L8676" s="147">
        <v>2.9589358592324349E-7</v>
      </c>
      <c r="M8676" s="147">
        <v>8.131615730457856</v>
      </c>
      <c r="N8676" s="87">
        <v>887.99735944554573</v>
      </c>
      <c r="O8676" s="88">
        <v>57.055147406167308</v>
      </c>
      <c r="P8676" s="89">
        <v>64.251483182102945</v>
      </c>
    </row>
    <row r="8677" spans="1:16">
      <c r="A8677" s="75" t="s">
        <v>9100</v>
      </c>
      <c r="B8677" s="85">
        <v>8673</v>
      </c>
      <c r="C8677" s="85">
        <v>5975</v>
      </c>
      <c r="D8677" s="85">
        <v>8673</v>
      </c>
      <c r="E8677" s="86" t="s">
        <v>9099</v>
      </c>
      <c r="F8677" s="85" t="s">
        <v>11</v>
      </c>
      <c r="G8677" s="86" t="s">
        <v>9099</v>
      </c>
      <c r="H8677" s="85" t="s">
        <v>3007</v>
      </c>
      <c r="I8677" s="85">
        <v>1</v>
      </c>
      <c r="J8677" s="88">
        <v>63.016319247828299</v>
      </c>
      <c r="K8677" s="146">
        <v>64.071603039087165</v>
      </c>
      <c r="L8677" s="147">
        <v>2.7684069209723838E-7</v>
      </c>
      <c r="M8677" s="147">
        <v>8.1844825612258312</v>
      </c>
      <c r="N8677" s="87">
        <v>886.94620007511537</v>
      </c>
      <c r="O8677" s="88">
        <v>56.491460954139043</v>
      </c>
      <c r="P8677" s="89">
        <v>63.692094232271124</v>
      </c>
    </row>
    <row r="8678" spans="1:16">
      <c r="A8678" s="75" t="s">
        <v>15758</v>
      </c>
      <c r="B8678" s="85">
        <v>8674</v>
      </c>
      <c r="C8678" s="85">
        <v>10424</v>
      </c>
      <c r="D8678" s="85">
        <v>8674</v>
      </c>
      <c r="E8678" s="86" t="s">
        <v>15759</v>
      </c>
      <c r="F8678" s="85" t="s">
        <v>55</v>
      </c>
      <c r="G8678" s="86" t="s">
        <v>9099</v>
      </c>
      <c r="H8678" s="85" t="s">
        <v>3007</v>
      </c>
      <c r="I8678" s="85">
        <v>1</v>
      </c>
      <c r="J8678" s="88">
        <v>62.79215337481012</v>
      </c>
      <c r="K8678" s="146">
        <v>68.927887549074441</v>
      </c>
      <c r="L8678" s="147">
        <v>2.9589358592324349E-7</v>
      </c>
      <c r="M8678" s="147">
        <v>8.131615730457856</v>
      </c>
      <c r="N8678" s="87">
        <v>887.99735944554573</v>
      </c>
      <c r="O8678" s="88">
        <v>57.055147406167308</v>
      </c>
      <c r="P8678" s="89">
        <v>64.251483182102945</v>
      </c>
    </row>
    <row r="8679" spans="1:16">
      <c r="A8679" s="75" t="s">
        <v>9101</v>
      </c>
      <c r="B8679" s="85">
        <v>8675</v>
      </c>
      <c r="C8679" s="85">
        <v>5976</v>
      </c>
      <c r="D8679" s="85">
        <v>8675</v>
      </c>
      <c r="E8679" s="86" t="s">
        <v>9102</v>
      </c>
      <c r="F8679" s="85" t="s">
        <v>232</v>
      </c>
      <c r="G8679" s="86" t="s">
        <v>9102</v>
      </c>
      <c r="H8679" s="85" t="s">
        <v>1073</v>
      </c>
      <c r="I8679" s="85">
        <v>1</v>
      </c>
      <c r="J8679" s="88">
        <v>279.6021856661298</v>
      </c>
      <c r="K8679" s="146">
        <v>462.87467178729935</v>
      </c>
      <c r="L8679" s="147">
        <v>1.529273802850713E-6</v>
      </c>
      <c r="M8679" s="147">
        <v>37.341831973298142</v>
      </c>
      <c r="N8679" s="87">
        <v>3901.4754698414249</v>
      </c>
      <c r="O8679" s="88">
        <v>258.07920549868788</v>
      </c>
      <c r="P8679" s="89">
        <v>66.14912934699997</v>
      </c>
    </row>
    <row r="8680" spans="1:16">
      <c r="A8680" s="75" t="s">
        <v>9103</v>
      </c>
      <c r="B8680" s="85">
        <v>8676</v>
      </c>
      <c r="C8680" s="85">
        <v>5977</v>
      </c>
      <c r="D8680" s="85">
        <v>8676</v>
      </c>
      <c r="E8680" s="86" t="s">
        <v>9102</v>
      </c>
      <c r="F8680" s="85" t="s">
        <v>38</v>
      </c>
      <c r="G8680" s="86" t="s">
        <v>9102</v>
      </c>
      <c r="H8680" s="85" t="s">
        <v>1073</v>
      </c>
      <c r="I8680" s="85">
        <v>1</v>
      </c>
      <c r="J8680" s="88">
        <v>292.1790820360178</v>
      </c>
      <c r="K8680" s="146">
        <v>477.99027605531666</v>
      </c>
      <c r="L8680" s="147">
        <v>1.5870422378109519E-6</v>
      </c>
      <c r="M8680" s="147">
        <v>38.278590110248558</v>
      </c>
      <c r="N8680" s="87">
        <v>4045.499651066898</v>
      </c>
      <c r="O8680" s="88">
        <v>265.86618622546712</v>
      </c>
      <c r="P8680" s="89">
        <v>65.718998679273554</v>
      </c>
    </row>
    <row r="8681" spans="1:16">
      <c r="A8681" s="75" t="s">
        <v>15760</v>
      </c>
      <c r="B8681" s="85">
        <v>8677</v>
      </c>
      <c r="C8681" s="85">
        <v>10425</v>
      </c>
      <c r="D8681" s="85">
        <v>8677</v>
      </c>
      <c r="E8681" s="86" t="s">
        <v>15761</v>
      </c>
      <c r="F8681" s="85" t="s">
        <v>55</v>
      </c>
      <c r="G8681" s="86" t="s">
        <v>9102</v>
      </c>
      <c r="H8681" s="85" t="s">
        <v>1073</v>
      </c>
      <c r="I8681" s="85">
        <v>1</v>
      </c>
      <c r="J8681" s="88">
        <v>291.06606219954512</v>
      </c>
      <c r="K8681" s="146">
        <v>476.65258773414575</v>
      </c>
      <c r="L8681" s="147">
        <v>1.581929894340693E-6</v>
      </c>
      <c r="M8681" s="147">
        <v>38.195689658679342</v>
      </c>
      <c r="N8681" s="87">
        <v>4032.7539174676672</v>
      </c>
      <c r="O8681" s="88">
        <v>265.17706040616821</v>
      </c>
      <c r="P8681" s="89">
        <v>65.755824886206753</v>
      </c>
    </row>
    <row r="8682" spans="1:16">
      <c r="A8682" s="75" t="s">
        <v>9104</v>
      </c>
      <c r="B8682" s="85">
        <v>8678</v>
      </c>
      <c r="C8682" s="85">
        <v>5978</v>
      </c>
      <c r="D8682" s="85">
        <v>8678</v>
      </c>
      <c r="E8682" s="86" t="s">
        <v>9105</v>
      </c>
      <c r="F8682" s="85" t="s">
        <v>38</v>
      </c>
      <c r="G8682" s="86" t="s">
        <v>9105</v>
      </c>
      <c r="H8682" s="85" t="s">
        <v>3007</v>
      </c>
      <c r="I8682" s="85">
        <v>1</v>
      </c>
      <c r="J8682" s="88">
        <v>85.461555847188961</v>
      </c>
      <c r="K8682" s="146">
        <v>95.864199540970645</v>
      </c>
      <c r="L8682" s="147">
        <v>3.9562020649961418E-7</v>
      </c>
      <c r="M8682" s="147">
        <v>11.717293968648541</v>
      </c>
      <c r="N8682" s="87">
        <v>1303.466480823264</v>
      </c>
      <c r="O8682" s="88">
        <v>77.149219681824704</v>
      </c>
      <c r="P8682" s="89">
        <v>59.18772812101588</v>
      </c>
    </row>
    <row r="8683" spans="1:16">
      <c r="A8683" s="75" t="s">
        <v>9106</v>
      </c>
      <c r="B8683" s="85">
        <v>8679</v>
      </c>
      <c r="C8683" s="85">
        <v>5979</v>
      </c>
      <c r="D8683" s="85">
        <v>8679</v>
      </c>
      <c r="E8683" s="86" t="s">
        <v>9105</v>
      </c>
      <c r="F8683" s="85" t="s">
        <v>11</v>
      </c>
      <c r="G8683" s="86" t="s">
        <v>9105</v>
      </c>
      <c r="H8683" s="85" t="s">
        <v>3007</v>
      </c>
      <c r="I8683" s="85">
        <v>1</v>
      </c>
      <c r="J8683" s="88">
        <v>86.095094878732965</v>
      </c>
      <c r="K8683" s="146">
        <v>92.416102394703785</v>
      </c>
      <c r="L8683" s="147">
        <v>3.8648520290060172E-7</v>
      </c>
      <c r="M8683" s="147">
        <v>11.89101137128732</v>
      </c>
      <c r="N8683" s="87">
        <v>1312.6434436154379</v>
      </c>
      <c r="O8683" s="88">
        <v>76.757760293391797</v>
      </c>
      <c r="P8683" s="89">
        <v>58.475712248237407</v>
      </c>
    </row>
    <row r="8684" spans="1:16">
      <c r="A8684" s="75" t="s">
        <v>15762</v>
      </c>
      <c r="B8684" s="85">
        <v>8680</v>
      </c>
      <c r="C8684" s="85">
        <v>10426</v>
      </c>
      <c r="D8684" s="85">
        <v>8680</v>
      </c>
      <c r="E8684" s="86" t="s">
        <v>15763</v>
      </c>
      <c r="F8684" s="85" t="s">
        <v>55</v>
      </c>
      <c r="G8684" s="86" t="s">
        <v>9105</v>
      </c>
      <c r="H8684" s="85" t="s">
        <v>3007</v>
      </c>
      <c r="I8684" s="85">
        <v>1</v>
      </c>
      <c r="J8684" s="88">
        <v>85.591053885274889</v>
      </c>
      <c r="K8684" s="146">
        <v>95.159394006759399</v>
      </c>
      <c r="L8684" s="147">
        <v>3.9375297340886569E-7</v>
      </c>
      <c r="M8684" s="147">
        <v>11.752802535134601</v>
      </c>
      <c r="N8684" s="87">
        <v>1305.342290549268</v>
      </c>
      <c r="O8684" s="88">
        <v>77.069203739209797</v>
      </c>
      <c r="P8684" s="89">
        <v>59.041375045606053</v>
      </c>
    </row>
    <row r="8685" spans="1:16">
      <c r="A8685" s="75" t="s">
        <v>9107</v>
      </c>
      <c r="B8685" s="85">
        <v>8681</v>
      </c>
      <c r="C8685" s="85">
        <v>5980</v>
      </c>
      <c r="D8685" s="85">
        <v>8681</v>
      </c>
      <c r="E8685" s="86" t="s">
        <v>9108</v>
      </c>
      <c r="F8685" s="85" t="s">
        <v>509</v>
      </c>
      <c r="G8685" s="86" t="s">
        <v>9109</v>
      </c>
      <c r="H8685" s="85" t="s">
        <v>1</v>
      </c>
      <c r="I8685" s="85">
        <v>1</v>
      </c>
      <c r="J8685" s="88">
        <v>0.38254202496666728</v>
      </c>
      <c r="K8685" s="146">
        <v>0.33581899803863646</v>
      </c>
      <c r="L8685" s="147">
        <v>1.0458778851578831E-8</v>
      </c>
      <c r="M8685" s="147">
        <v>1.9563614425598799E-2</v>
      </c>
      <c r="N8685" s="87">
        <v>2.36409378280602</v>
      </c>
      <c r="O8685" s="88">
        <v>0.16603763924796491</v>
      </c>
      <c r="P8685" s="89">
        <v>70.233101772675624</v>
      </c>
    </row>
    <row r="8686" spans="1:16">
      <c r="A8686" s="75" t="s">
        <v>9110</v>
      </c>
      <c r="B8686" s="85">
        <v>8682</v>
      </c>
      <c r="C8686" s="85">
        <v>5981</v>
      </c>
      <c r="D8686" s="85">
        <v>8682</v>
      </c>
      <c r="E8686" s="86" t="s">
        <v>9108</v>
      </c>
      <c r="F8686" s="85" t="s">
        <v>38</v>
      </c>
      <c r="G8686" s="86" t="s">
        <v>9109</v>
      </c>
      <c r="H8686" s="85" t="s">
        <v>1</v>
      </c>
      <c r="I8686" s="85">
        <v>1</v>
      </c>
      <c r="J8686" s="88">
        <v>0.48001616095876959</v>
      </c>
      <c r="K8686" s="146">
        <v>0.46816733434301877</v>
      </c>
      <c r="L8686" s="147">
        <v>1.086848828194412E-8</v>
      </c>
      <c r="M8686" s="147">
        <v>2.3948708102735559E-2</v>
      </c>
      <c r="N8686" s="87">
        <v>3.8005504593246888</v>
      </c>
      <c r="O8686" s="88">
        <v>0.2507886935036539</v>
      </c>
      <c r="P8686" s="89">
        <v>65.987465812574953</v>
      </c>
    </row>
    <row r="8687" spans="1:16">
      <c r="A8687" s="75" t="s">
        <v>15764</v>
      </c>
      <c r="B8687" s="85">
        <v>8683</v>
      </c>
      <c r="C8687" s="85">
        <v>10427</v>
      </c>
      <c r="D8687" s="85">
        <v>8683</v>
      </c>
      <c r="E8687" s="86" t="s">
        <v>15765</v>
      </c>
      <c r="F8687" s="85" t="s">
        <v>55</v>
      </c>
      <c r="G8687" s="86" t="s">
        <v>9109</v>
      </c>
      <c r="H8687" s="85" t="s">
        <v>1</v>
      </c>
      <c r="I8687" s="85">
        <v>1</v>
      </c>
      <c r="J8687" s="88">
        <v>0.518308544354942</v>
      </c>
      <c r="K8687" s="146">
        <v>0.52050815354435309</v>
      </c>
      <c r="L8687" s="147">
        <v>1.108624353541907E-8</v>
      </c>
      <c r="M8687" s="147">
        <v>2.9149262757096579E-2</v>
      </c>
      <c r="N8687" s="87">
        <v>4.3632053696244073</v>
      </c>
      <c r="O8687" s="88">
        <v>0.28556941586019757</v>
      </c>
      <c r="P8687" s="89">
        <v>65.449455542080045</v>
      </c>
    </row>
    <row r="8688" spans="1:16">
      <c r="A8688" s="75" t="s">
        <v>9117</v>
      </c>
      <c r="B8688" s="85">
        <v>8684</v>
      </c>
      <c r="C8688" s="85">
        <v>5984</v>
      </c>
      <c r="D8688" s="85">
        <v>8684</v>
      </c>
      <c r="E8688" s="86" t="s">
        <v>9118</v>
      </c>
      <c r="F8688" s="85" t="s">
        <v>32</v>
      </c>
      <c r="G8688" s="86" t="s">
        <v>9119</v>
      </c>
      <c r="H8688" s="85" t="s">
        <v>1</v>
      </c>
      <c r="I8688" s="85">
        <v>1</v>
      </c>
      <c r="J8688" s="88">
        <v>0.17114543972262311</v>
      </c>
      <c r="K8688" s="146">
        <v>0.68093887877831893</v>
      </c>
      <c r="L8688" s="147">
        <v>7.9932487482931127E-9</v>
      </c>
      <c r="M8688" s="147">
        <v>9.4964700388209186E-3</v>
      </c>
      <c r="N8688" s="87">
        <v>1.518029975873938</v>
      </c>
      <c r="O8688" s="88">
        <v>7.83170759567796E-2</v>
      </c>
      <c r="P8688" s="89">
        <v>51.591257881249703</v>
      </c>
    </row>
    <row r="8689" spans="1:16">
      <c r="A8689" s="75" t="s">
        <v>9120</v>
      </c>
      <c r="B8689" s="85">
        <v>8685</v>
      </c>
      <c r="C8689" s="85">
        <v>5985</v>
      </c>
      <c r="D8689" s="85">
        <v>8685</v>
      </c>
      <c r="E8689" s="86" t="s">
        <v>9118</v>
      </c>
      <c r="F8689" s="85" t="s">
        <v>38</v>
      </c>
      <c r="G8689" s="86" t="s">
        <v>9119</v>
      </c>
      <c r="H8689" s="85" t="s">
        <v>1</v>
      </c>
      <c r="I8689" s="85">
        <v>1</v>
      </c>
      <c r="J8689" s="88">
        <v>0.26546180650477719</v>
      </c>
      <c r="K8689" s="146">
        <v>0.8144063971004013</v>
      </c>
      <c r="L8689" s="147">
        <v>8.4404553195232667E-9</v>
      </c>
      <c r="M8689" s="147">
        <v>1.4326718178460899E-2</v>
      </c>
      <c r="N8689" s="87">
        <v>2.4686308267137762</v>
      </c>
      <c r="O8689" s="88">
        <v>0.1639935901290055</v>
      </c>
      <c r="P8689" s="89">
        <v>66.430990148216125</v>
      </c>
    </row>
    <row r="8690" spans="1:16">
      <c r="A8690" s="75" t="s">
        <v>15770</v>
      </c>
      <c r="B8690" s="85">
        <v>8686</v>
      </c>
      <c r="C8690" s="85">
        <v>10430</v>
      </c>
      <c r="D8690" s="85">
        <v>8686</v>
      </c>
      <c r="E8690" s="86" t="s">
        <v>15771</v>
      </c>
      <c r="F8690" s="85" t="s">
        <v>55</v>
      </c>
      <c r="G8690" s="86" t="s">
        <v>9119</v>
      </c>
      <c r="H8690" s="85" t="s">
        <v>1</v>
      </c>
      <c r="I8690" s="85">
        <v>1</v>
      </c>
      <c r="J8690" s="88">
        <v>0.2635861556185497</v>
      </c>
      <c r="K8690" s="146">
        <v>0.8108010232869326</v>
      </c>
      <c r="L8690" s="147">
        <v>8.4326039058506448E-9</v>
      </c>
      <c r="M8690" s="147">
        <v>1.455923852475848E-2</v>
      </c>
      <c r="N8690" s="87">
        <v>2.46890999666926</v>
      </c>
      <c r="O8690" s="88">
        <v>0.16228315147708711</v>
      </c>
      <c r="P8690" s="89">
        <v>65.730687508260303</v>
      </c>
    </row>
    <row r="8691" spans="1:16">
      <c r="A8691" s="75" t="s">
        <v>9111</v>
      </c>
      <c r="B8691" s="85">
        <v>8687</v>
      </c>
      <c r="C8691" s="85">
        <v>5982</v>
      </c>
      <c r="D8691" s="85">
        <v>8687</v>
      </c>
      <c r="E8691" s="86" t="s">
        <v>9112</v>
      </c>
      <c r="F8691" s="85" t="s">
        <v>32</v>
      </c>
      <c r="G8691" s="86" t="s">
        <v>9113</v>
      </c>
      <c r="H8691" s="85" t="s">
        <v>1</v>
      </c>
      <c r="I8691" s="85">
        <v>1</v>
      </c>
      <c r="J8691" s="88">
        <v>7.5806437666885398E-2</v>
      </c>
      <c r="K8691" s="146">
        <v>0.1371678508502506</v>
      </c>
      <c r="L8691" s="147">
        <v>1.870819378922722E-8</v>
      </c>
      <c r="M8691" s="147">
        <v>7.7410529508446756E-3</v>
      </c>
      <c r="N8691" s="87">
        <v>0.92963502662271735</v>
      </c>
      <c r="O8691" s="88">
        <v>5.8891429303641232E-2</v>
      </c>
      <c r="P8691" s="89">
        <v>63.348978488459757</v>
      </c>
    </row>
    <row r="8692" spans="1:16">
      <c r="A8692" s="75" t="s">
        <v>15766</v>
      </c>
      <c r="B8692" s="85">
        <v>8688</v>
      </c>
      <c r="C8692" s="85">
        <v>10428</v>
      </c>
      <c r="D8692" s="85">
        <v>8688</v>
      </c>
      <c r="E8692" s="86" t="s">
        <v>15767</v>
      </c>
      <c r="F8692" s="85" t="s">
        <v>32</v>
      </c>
      <c r="G8692" s="86" t="s">
        <v>9113</v>
      </c>
      <c r="H8692" s="85" t="s">
        <v>1</v>
      </c>
      <c r="I8692" s="85">
        <v>1</v>
      </c>
      <c r="J8692" s="88">
        <v>8.4616751229375217E-2</v>
      </c>
      <c r="K8692" s="146">
        <v>0.14677434415252794</v>
      </c>
      <c r="L8692" s="147">
        <v>1.8750906797183229E-8</v>
      </c>
      <c r="M8692" s="147">
        <v>9.0016511806545168E-3</v>
      </c>
      <c r="N8692" s="87">
        <v>1.066466682750975</v>
      </c>
      <c r="O8692" s="88">
        <v>6.678493684452666E-2</v>
      </c>
      <c r="P8692" s="89">
        <v>62.622619088533924</v>
      </c>
    </row>
    <row r="8693" spans="1:16">
      <c r="A8693" s="75" t="s">
        <v>9114</v>
      </c>
      <c r="B8693" s="85">
        <v>8689</v>
      </c>
      <c r="C8693" s="85">
        <v>5983</v>
      </c>
      <c r="D8693" s="85">
        <v>8689</v>
      </c>
      <c r="E8693" s="86" t="s">
        <v>9115</v>
      </c>
      <c r="F8693" s="85" t="s">
        <v>32</v>
      </c>
      <c r="G8693" s="86" t="s">
        <v>9116</v>
      </c>
      <c r="H8693" s="85" t="s">
        <v>1</v>
      </c>
      <c r="I8693" s="85">
        <v>1</v>
      </c>
      <c r="J8693" s="88">
        <v>0.19899506619752039</v>
      </c>
      <c r="K8693" s="146">
        <v>0.71594045529987738</v>
      </c>
      <c r="L8693" s="147">
        <v>7.4167656610209741E-9</v>
      </c>
      <c r="M8693" s="147">
        <v>1.126341759510565E-2</v>
      </c>
      <c r="N8693" s="87">
        <v>1.771387538401805</v>
      </c>
      <c r="O8693" s="88">
        <v>9.1820629844843515E-2</v>
      </c>
      <c r="P8693" s="89">
        <v>51.835427231065786</v>
      </c>
    </row>
    <row r="8694" spans="1:16">
      <c r="A8694" s="75" t="s">
        <v>15768</v>
      </c>
      <c r="B8694" s="85">
        <v>8690</v>
      </c>
      <c r="C8694" s="85">
        <v>10429</v>
      </c>
      <c r="D8694" s="85">
        <v>8690</v>
      </c>
      <c r="E8694" s="86" t="s">
        <v>15769</v>
      </c>
      <c r="F8694" s="85" t="s">
        <v>32</v>
      </c>
      <c r="G8694" s="86" t="s">
        <v>9116</v>
      </c>
      <c r="H8694" s="85" t="s">
        <v>1</v>
      </c>
      <c r="I8694" s="85">
        <v>1</v>
      </c>
      <c r="J8694" s="88">
        <v>0.20780537976001021</v>
      </c>
      <c r="K8694" s="146">
        <v>0.72554694860215374</v>
      </c>
      <c r="L8694" s="147">
        <v>7.4594786689769464E-9</v>
      </c>
      <c r="M8694" s="147">
        <v>1.252401582491551E-2</v>
      </c>
      <c r="N8694" s="87">
        <v>1.9082191945300651</v>
      </c>
      <c r="O8694" s="88">
        <v>9.9714137385729124E-2</v>
      </c>
      <c r="P8694" s="89">
        <v>52.25507513579204</v>
      </c>
    </row>
    <row r="8695" spans="1:16">
      <c r="A8695" s="75" t="s">
        <v>9121</v>
      </c>
      <c r="B8695" s="85">
        <v>8691</v>
      </c>
      <c r="C8695" s="85">
        <v>5986</v>
      </c>
      <c r="D8695" s="85">
        <v>8691</v>
      </c>
      <c r="E8695" s="86" t="s">
        <v>9122</v>
      </c>
      <c r="F8695" s="85" t="s">
        <v>509</v>
      </c>
      <c r="G8695" s="86" t="s">
        <v>9122</v>
      </c>
      <c r="H8695" s="85" t="s">
        <v>1073</v>
      </c>
      <c r="I8695" s="85">
        <v>1</v>
      </c>
      <c r="J8695" s="88">
        <v>11.947611424932971</v>
      </c>
      <c r="K8695" s="146">
        <v>20.547717129891989</v>
      </c>
      <c r="L8695" s="147">
        <v>6.907522117493059E-8</v>
      </c>
      <c r="M8695" s="147">
        <v>1.4088548797967571</v>
      </c>
      <c r="N8695" s="87">
        <v>161.01836799508141</v>
      </c>
      <c r="O8695" s="88">
        <v>10.774861014331</v>
      </c>
      <c r="P8695" s="89">
        <v>66.916968222284652</v>
      </c>
    </row>
    <row r="8696" spans="1:16">
      <c r="A8696" s="75" t="s">
        <v>9123</v>
      </c>
      <c r="B8696" s="85">
        <v>8692</v>
      </c>
      <c r="C8696" s="85">
        <v>5987</v>
      </c>
      <c r="D8696" s="85">
        <v>8692</v>
      </c>
      <c r="E8696" s="86" t="s">
        <v>9122</v>
      </c>
      <c r="F8696" s="85" t="s">
        <v>32</v>
      </c>
      <c r="G8696" s="86" t="s">
        <v>9122</v>
      </c>
      <c r="H8696" s="85" t="s">
        <v>1073</v>
      </c>
      <c r="I8696" s="85">
        <v>1</v>
      </c>
      <c r="J8696" s="88">
        <v>12.668598919632689</v>
      </c>
      <c r="K8696" s="146">
        <v>20.779889550185036</v>
      </c>
      <c r="L8696" s="147">
        <v>7.1347311571941078E-8</v>
      </c>
      <c r="M8696" s="147">
        <v>1.414569549059232</v>
      </c>
      <c r="N8696" s="87">
        <v>162.33764647743391</v>
      </c>
      <c r="O8696" s="88">
        <v>10.92751034380373</v>
      </c>
      <c r="P8696" s="89">
        <v>67.313470294290184</v>
      </c>
    </row>
    <row r="8697" spans="1:16">
      <c r="A8697" s="75" t="s">
        <v>9124</v>
      </c>
      <c r="B8697" s="85">
        <v>8693</v>
      </c>
      <c r="C8697" s="85">
        <v>5988</v>
      </c>
      <c r="D8697" s="85">
        <v>8693</v>
      </c>
      <c r="E8697" s="86" t="s">
        <v>9122</v>
      </c>
      <c r="F8697" s="85" t="s">
        <v>38</v>
      </c>
      <c r="G8697" s="86" t="s">
        <v>9122</v>
      </c>
      <c r="H8697" s="85" t="s">
        <v>1073</v>
      </c>
      <c r="I8697" s="85">
        <v>1</v>
      </c>
      <c r="J8697" s="88">
        <v>12.429421013920519</v>
      </c>
      <c r="K8697" s="146">
        <v>21.163526347733214</v>
      </c>
      <c r="L8697" s="147">
        <v>7.1678424344940249E-8</v>
      </c>
      <c r="M8697" s="147">
        <v>1.472739582663062</v>
      </c>
      <c r="N8697" s="87">
        <v>167.590124467523</v>
      </c>
      <c r="O8697" s="88">
        <v>11.199151780327989</v>
      </c>
      <c r="P8697" s="89">
        <v>66.824652203765467</v>
      </c>
    </row>
    <row r="8698" spans="1:16">
      <c r="A8698" s="75" t="s">
        <v>15772</v>
      </c>
      <c r="B8698" s="85">
        <v>8694</v>
      </c>
      <c r="C8698" s="85">
        <v>10431</v>
      </c>
      <c r="D8698" s="85">
        <v>8694</v>
      </c>
      <c r="E8698" s="86" t="s">
        <v>15773</v>
      </c>
      <c r="F8698" s="85" t="s">
        <v>55</v>
      </c>
      <c r="G8698" s="86" t="s">
        <v>9122</v>
      </c>
      <c r="H8698" s="85" t="s">
        <v>1073</v>
      </c>
      <c r="I8698" s="85">
        <v>1</v>
      </c>
      <c r="J8698" s="88">
        <v>12.429240552881121</v>
      </c>
      <c r="K8698" s="146">
        <v>21.163001366319641</v>
      </c>
      <c r="L8698" s="147">
        <v>7.1676756168843116E-8</v>
      </c>
      <c r="M8698" s="147">
        <v>1.4726772764462741</v>
      </c>
      <c r="N8698" s="87">
        <v>167.58402738742831</v>
      </c>
      <c r="O8698" s="88">
        <v>11.198786945540361</v>
      </c>
      <c r="P8698" s="89">
        <v>66.824906407401826</v>
      </c>
    </row>
    <row r="8699" spans="1:16">
      <c r="A8699" s="75" t="s">
        <v>9125</v>
      </c>
      <c r="B8699" s="85">
        <v>8695</v>
      </c>
      <c r="C8699" s="85">
        <v>5989</v>
      </c>
      <c r="D8699" s="85">
        <v>8695</v>
      </c>
      <c r="E8699" s="86" t="s">
        <v>9126</v>
      </c>
      <c r="F8699" s="85" t="s">
        <v>32</v>
      </c>
      <c r="G8699" s="86" t="s">
        <v>9127</v>
      </c>
      <c r="H8699" s="85" t="s">
        <v>260</v>
      </c>
      <c r="I8699" s="85">
        <v>1</v>
      </c>
      <c r="J8699" s="88">
        <v>5586478.3410059772</v>
      </c>
      <c r="K8699" s="146">
        <v>10583363.536973527</v>
      </c>
      <c r="L8699" s="147">
        <v>2.2870687370509471E-2</v>
      </c>
      <c r="M8699" s="147">
        <v>583960.23221909313</v>
      </c>
      <c r="N8699" s="87">
        <v>60135832.233209103</v>
      </c>
      <c r="O8699" s="88">
        <v>5014157.8256880539</v>
      </c>
      <c r="P8699" s="89">
        <v>83.380534358333222</v>
      </c>
    </row>
    <row r="8700" spans="1:16">
      <c r="A8700" s="75" t="s">
        <v>9128</v>
      </c>
      <c r="B8700" s="85">
        <v>8696</v>
      </c>
      <c r="C8700" s="85">
        <v>5990</v>
      </c>
      <c r="D8700" s="85">
        <v>8696</v>
      </c>
      <c r="E8700" s="86" t="s">
        <v>9126</v>
      </c>
      <c r="F8700" s="85" t="s">
        <v>38</v>
      </c>
      <c r="G8700" s="86" t="s">
        <v>9127</v>
      </c>
      <c r="H8700" s="85" t="s">
        <v>260</v>
      </c>
      <c r="I8700" s="85">
        <v>1</v>
      </c>
      <c r="J8700" s="88">
        <v>6027761.0464630229</v>
      </c>
      <c r="K8700" s="146">
        <v>11293956.9829235</v>
      </c>
      <c r="L8700" s="147">
        <v>2.5283230309128862E-2</v>
      </c>
      <c r="M8700" s="147">
        <v>631593.7537800771</v>
      </c>
      <c r="N8700" s="87">
        <v>66081032.652623489</v>
      </c>
      <c r="O8700" s="88">
        <v>5481113.0116578024</v>
      </c>
      <c r="P8700" s="89">
        <v>82.945329266736209</v>
      </c>
    </row>
    <row r="8701" spans="1:16">
      <c r="A8701" s="75" t="s">
        <v>15774</v>
      </c>
      <c r="B8701" s="85">
        <v>8697</v>
      </c>
      <c r="C8701" s="85">
        <v>10432</v>
      </c>
      <c r="D8701" s="85">
        <v>8697</v>
      </c>
      <c r="E8701" s="86" t="s">
        <v>15775</v>
      </c>
      <c r="F8701" s="85" t="s">
        <v>55</v>
      </c>
      <c r="G8701" s="86" t="s">
        <v>9127</v>
      </c>
      <c r="H8701" s="85" t="s">
        <v>260</v>
      </c>
      <c r="I8701" s="85">
        <v>1</v>
      </c>
      <c r="J8701" s="88">
        <v>6027761.0464630229</v>
      </c>
      <c r="K8701" s="146">
        <v>11293956.9829235</v>
      </c>
      <c r="L8701" s="147">
        <v>2.5283230309128862E-2</v>
      </c>
      <c r="M8701" s="147">
        <v>631593.7537800771</v>
      </c>
      <c r="N8701" s="87">
        <v>66081032.652623489</v>
      </c>
      <c r="O8701" s="88">
        <v>5481113.0116578024</v>
      </c>
      <c r="P8701" s="89">
        <v>82.945329266736209</v>
      </c>
    </row>
    <row r="8702" spans="1:16">
      <c r="A8702" s="75" t="s">
        <v>15776</v>
      </c>
      <c r="B8702" s="85">
        <v>8698</v>
      </c>
      <c r="C8702" s="85">
        <v>10433</v>
      </c>
      <c r="D8702" s="85">
        <v>8698</v>
      </c>
      <c r="E8702" s="86" t="s">
        <v>15777</v>
      </c>
      <c r="F8702" s="85" t="s">
        <v>32</v>
      </c>
      <c r="G8702" s="86" t="s">
        <v>15778</v>
      </c>
      <c r="H8702" s="85" t="s">
        <v>1</v>
      </c>
      <c r="I8702" s="85">
        <v>-1</v>
      </c>
      <c r="J8702" s="88">
        <v>2.4664435279845991</v>
      </c>
      <c r="K8702" s="146">
        <v>2.1287303944017486</v>
      </c>
      <c r="L8702" s="147">
        <v>8.2599812632309663E-9</v>
      </c>
      <c r="M8702" s="147">
        <v>0.1027032334181442</v>
      </c>
      <c r="N8702" s="87">
        <v>12.18903288713053</v>
      </c>
      <c r="O8702" s="88">
        <v>2.3625590732534731</v>
      </c>
      <c r="P8702" s="89">
        <v>193.82662227024747</v>
      </c>
    </row>
    <row r="8703" spans="1:16">
      <c r="A8703" s="75" t="s">
        <v>15779</v>
      </c>
      <c r="B8703" s="85">
        <v>8699</v>
      </c>
      <c r="C8703" s="85">
        <v>10434</v>
      </c>
      <c r="D8703" s="85">
        <v>8699</v>
      </c>
      <c r="E8703" s="86" t="s">
        <v>15777</v>
      </c>
      <c r="F8703" s="85" t="s">
        <v>31</v>
      </c>
      <c r="G8703" s="86" t="s">
        <v>15778</v>
      </c>
      <c r="H8703" s="85" t="s">
        <v>1</v>
      </c>
      <c r="I8703" s="85">
        <v>-1</v>
      </c>
      <c r="J8703" s="88">
        <v>2.5105789006517418</v>
      </c>
      <c r="K8703" s="146">
        <v>2.1885387655269195</v>
      </c>
      <c r="L8703" s="147">
        <v>8.4847973781458133E-9</v>
      </c>
      <c r="M8703" s="147">
        <v>0.1100626831349915</v>
      </c>
      <c r="N8703" s="87">
        <v>13.058060437795479</v>
      </c>
      <c r="O8703" s="88">
        <v>2.41226794653649</v>
      </c>
      <c r="P8703" s="89">
        <v>184.73401605297977</v>
      </c>
    </row>
    <row r="8704" spans="1:16">
      <c r="A8704" s="75" t="s">
        <v>15780</v>
      </c>
      <c r="B8704" s="85">
        <v>8700</v>
      </c>
      <c r="C8704" s="85">
        <v>10435</v>
      </c>
      <c r="D8704" s="85">
        <v>8700</v>
      </c>
      <c r="E8704" s="86" t="s">
        <v>15777</v>
      </c>
      <c r="F8704" s="85" t="s">
        <v>38</v>
      </c>
      <c r="G8704" s="86" t="s">
        <v>15778</v>
      </c>
      <c r="H8704" s="85" t="s">
        <v>1</v>
      </c>
      <c r="I8704" s="85">
        <v>-1</v>
      </c>
      <c r="J8704" s="88">
        <v>2.5149573443272581</v>
      </c>
      <c r="K8704" s="146">
        <v>2.2138846223969528</v>
      </c>
      <c r="L8704" s="147">
        <v>8.5404693867079915E-9</v>
      </c>
      <c r="M8704" s="147">
        <v>0.1103920604237433</v>
      </c>
      <c r="N8704" s="87">
        <v>13.07071893690571</v>
      </c>
      <c r="O8704" s="88">
        <v>2.4230740881960382</v>
      </c>
      <c r="P8704" s="89">
        <v>185.38185235965784</v>
      </c>
    </row>
    <row r="8705" spans="1:16">
      <c r="A8705" s="75" t="s">
        <v>29513</v>
      </c>
      <c r="B8705" s="85">
        <v>8701</v>
      </c>
      <c r="C8705" s="85">
        <v>18794</v>
      </c>
      <c r="D8705" s="85">
        <v>8701</v>
      </c>
      <c r="E8705" s="86" t="s">
        <v>29514</v>
      </c>
      <c r="F8705" s="85" t="s">
        <v>32</v>
      </c>
      <c r="G8705" s="86" t="s">
        <v>15778</v>
      </c>
      <c r="H8705" s="85" t="s">
        <v>1</v>
      </c>
      <c r="I8705" s="85">
        <v>-1</v>
      </c>
      <c r="J8705" s="88">
        <v>2.4625507661036279</v>
      </c>
      <c r="K8705" s="146">
        <v>2.1244904329021277</v>
      </c>
      <c r="L8705" s="147">
        <v>8.2411151855806317E-9</v>
      </c>
      <c r="M8705" s="147">
        <v>0.1021460387767187</v>
      </c>
      <c r="N8705" s="87">
        <v>12.1285991136054</v>
      </c>
      <c r="O8705" s="88">
        <v>2.3590712800405971</v>
      </c>
      <c r="P8705" s="89">
        <v>194.50484412451897</v>
      </c>
    </row>
    <row r="8706" spans="1:16">
      <c r="A8706" s="75" t="s">
        <v>29515</v>
      </c>
      <c r="B8706" s="85">
        <v>8702</v>
      </c>
      <c r="C8706" s="85">
        <v>18795</v>
      </c>
      <c r="D8706" s="85">
        <v>8702</v>
      </c>
      <c r="E8706" s="86" t="s">
        <v>29514</v>
      </c>
      <c r="F8706" s="85" t="s">
        <v>31</v>
      </c>
      <c r="G8706" s="86" t="s">
        <v>15778</v>
      </c>
      <c r="H8706" s="85" t="s">
        <v>1</v>
      </c>
      <c r="I8706" s="85">
        <v>-1</v>
      </c>
      <c r="J8706" s="88">
        <v>2.473464154642703</v>
      </c>
      <c r="K8706" s="146">
        <v>2.1430827311143061</v>
      </c>
      <c r="L8706" s="147">
        <v>8.2912294139293724E-9</v>
      </c>
      <c r="M8706" s="147">
        <v>0.1050217595855653</v>
      </c>
      <c r="N8706" s="87">
        <v>12.4914951664834</v>
      </c>
      <c r="O8706" s="88">
        <v>2.3789099426585012</v>
      </c>
      <c r="P8706" s="89">
        <v>190.44236986469656</v>
      </c>
    </row>
    <row r="8707" spans="1:16">
      <c r="A8707" s="75" t="s">
        <v>29516</v>
      </c>
      <c r="B8707" s="85">
        <v>8703</v>
      </c>
      <c r="C8707" s="85">
        <v>18796</v>
      </c>
      <c r="D8707" s="85">
        <v>8703</v>
      </c>
      <c r="E8707" s="86" t="s">
        <v>29514</v>
      </c>
      <c r="F8707" s="85" t="s">
        <v>38</v>
      </c>
      <c r="G8707" s="86" t="s">
        <v>15778</v>
      </c>
      <c r="H8707" s="85" t="s">
        <v>1</v>
      </c>
      <c r="I8707" s="85">
        <v>-1</v>
      </c>
      <c r="J8707" s="88">
        <v>2.477166446917185</v>
      </c>
      <c r="K8707" s="146">
        <v>2.1663253899287298</v>
      </c>
      <c r="L8707" s="147">
        <v>8.3408006496450719E-9</v>
      </c>
      <c r="M8707" s="147">
        <v>0.10534160197454449</v>
      </c>
      <c r="N8707" s="87">
        <v>12.51260009119067</v>
      </c>
      <c r="O8707" s="88">
        <v>2.3887600025261668</v>
      </c>
      <c r="P8707" s="89">
        <v>190.9083631792837</v>
      </c>
    </row>
    <row r="8708" spans="1:16">
      <c r="A8708" s="75" t="s">
        <v>29519</v>
      </c>
      <c r="B8708" s="85">
        <v>8704</v>
      </c>
      <c r="C8708" s="85">
        <v>18798</v>
      </c>
      <c r="D8708" s="85">
        <v>8704</v>
      </c>
      <c r="E8708" s="86" t="s">
        <v>29518</v>
      </c>
      <c r="F8708" s="85" t="s">
        <v>32</v>
      </c>
      <c r="G8708" s="86" t="s">
        <v>15778</v>
      </c>
      <c r="H8708" s="85" t="s">
        <v>1</v>
      </c>
      <c r="I8708" s="85">
        <v>-1</v>
      </c>
      <c r="J8708" s="88">
        <v>2.4625507661036279</v>
      </c>
      <c r="K8708" s="146">
        <v>2.1244904329021277</v>
      </c>
      <c r="L8708" s="147">
        <v>8.2411151855806317E-9</v>
      </c>
      <c r="M8708" s="147">
        <v>0.1021460387767187</v>
      </c>
      <c r="N8708" s="87">
        <v>12.1285991136054</v>
      </c>
      <c r="O8708" s="88">
        <v>2.3590712800405971</v>
      </c>
      <c r="P8708" s="89">
        <v>194.50484412451897</v>
      </c>
    </row>
    <row r="8709" spans="1:16">
      <c r="A8709" s="75" t="s">
        <v>29522</v>
      </c>
      <c r="B8709" s="85">
        <v>8705</v>
      </c>
      <c r="C8709" s="85">
        <v>18801</v>
      </c>
      <c r="D8709" s="85">
        <v>8705</v>
      </c>
      <c r="E8709" s="86" t="s">
        <v>29518</v>
      </c>
      <c r="F8709" s="85" t="s">
        <v>31</v>
      </c>
      <c r="G8709" s="86" t="s">
        <v>15778</v>
      </c>
      <c r="H8709" s="85" t="s">
        <v>1</v>
      </c>
      <c r="I8709" s="85">
        <v>-1</v>
      </c>
      <c r="J8709" s="88">
        <v>2.473464154642703</v>
      </c>
      <c r="K8709" s="146">
        <v>2.1430827311143061</v>
      </c>
      <c r="L8709" s="147">
        <v>8.2912294139293724E-9</v>
      </c>
      <c r="M8709" s="147">
        <v>0.1050217595855653</v>
      </c>
      <c r="N8709" s="87">
        <v>12.4914951664834</v>
      </c>
      <c r="O8709" s="88">
        <v>2.3789099426585012</v>
      </c>
      <c r="P8709" s="89">
        <v>190.44236986469656</v>
      </c>
    </row>
    <row r="8710" spans="1:16">
      <c r="A8710" s="75" t="s">
        <v>29525</v>
      </c>
      <c r="B8710" s="85">
        <v>8706</v>
      </c>
      <c r="C8710" s="85">
        <v>18804</v>
      </c>
      <c r="D8710" s="85">
        <v>8706</v>
      </c>
      <c r="E8710" s="86" t="s">
        <v>29518</v>
      </c>
      <c r="F8710" s="85" t="s">
        <v>38</v>
      </c>
      <c r="G8710" s="86" t="s">
        <v>15778</v>
      </c>
      <c r="H8710" s="85" t="s">
        <v>1</v>
      </c>
      <c r="I8710" s="85">
        <v>-1</v>
      </c>
      <c r="J8710" s="88">
        <v>2.477166446917185</v>
      </c>
      <c r="K8710" s="146">
        <v>2.1663253899287298</v>
      </c>
      <c r="L8710" s="147">
        <v>8.3408006496450719E-9</v>
      </c>
      <c r="M8710" s="147">
        <v>0.10534160197454449</v>
      </c>
      <c r="N8710" s="87">
        <v>12.51260009119067</v>
      </c>
      <c r="O8710" s="88">
        <v>2.3887600025261668</v>
      </c>
      <c r="P8710" s="89">
        <v>190.9083631792837</v>
      </c>
    </row>
    <row r="8711" spans="1:16">
      <c r="A8711" s="75" t="s">
        <v>15781</v>
      </c>
      <c r="B8711" s="85">
        <v>8707</v>
      </c>
      <c r="C8711" s="85">
        <v>10436</v>
      </c>
      <c r="D8711" s="85">
        <v>8707</v>
      </c>
      <c r="E8711" s="86" t="s">
        <v>15782</v>
      </c>
      <c r="F8711" s="85" t="s">
        <v>38</v>
      </c>
      <c r="G8711" s="86" t="s">
        <v>15783</v>
      </c>
      <c r="H8711" s="85" t="s">
        <v>1</v>
      </c>
      <c r="I8711" s="85">
        <v>-1</v>
      </c>
      <c r="J8711" s="88">
        <v>0.24037921107350929</v>
      </c>
      <c r="K8711" s="146">
        <v>0.43947005312640247</v>
      </c>
      <c r="L8711" s="147">
        <v>1.414184663342166E-9</v>
      </c>
      <c r="M8711" s="147">
        <v>3.1939669115528632E-2</v>
      </c>
      <c r="N8711" s="87">
        <v>2.9785749850361638</v>
      </c>
      <c r="O8711" s="88">
        <v>0.213689831123797</v>
      </c>
      <c r="P8711" s="89">
        <v>71.742303684593168</v>
      </c>
    </row>
    <row r="8712" spans="1:16">
      <c r="A8712" s="75" t="s">
        <v>15784</v>
      </c>
      <c r="B8712" s="85">
        <v>8708</v>
      </c>
      <c r="C8712" s="85">
        <v>10437</v>
      </c>
      <c r="D8712" s="85">
        <v>8708</v>
      </c>
      <c r="E8712" s="86" t="s">
        <v>15782</v>
      </c>
      <c r="F8712" s="85" t="s">
        <v>11</v>
      </c>
      <c r="G8712" s="86" t="s">
        <v>15783</v>
      </c>
      <c r="H8712" s="85" t="s">
        <v>1</v>
      </c>
      <c r="I8712" s="85">
        <v>-1</v>
      </c>
      <c r="J8712" s="88">
        <v>0.2109166592996865</v>
      </c>
      <c r="K8712" s="146">
        <v>0.40296024117096801</v>
      </c>
      <c r="L8712" s="147">
        <v>1.2211609099709869E-9</v>
      </c>
      <c r="M8712" s="147">
        <v>2.828041930277625E-2</v>
      </c>
      <c r="N8712" s="87">
        <v>2.5679074581976549</v>
      </c>
      <c r="O8712" s="88">
        <v>0.18686906456428051</v>
      </c>
      <c r="P8712" s="89">
        <v>72.770949734862668</v>
      </c>
    </row>
    <row r="8713" spans="1:16">
      <c r="A8713" s="75" t="s">
        <v>29527</v>
      </c>
      <c r="B8713" s="85">
        <v>8709</v>
      </c>
      <c r="C8713" s="85">
        <v>18806</v>
      </c>
      <c r="D8713" s="85">
        <v>8709</v>
      </c>
      <c r="E8713" s="86" t="s">
        <v>29528</v>
      </c>
      <c r="F8713" s="85" t="s">
        <v>429</v>
      </c>
      <c r="G8713" s="86" t="s">
        <v>15783</v>
      </c>
      <c r="H8713" s="85" t="s">
        <v>1</v>
      </c>
      <c r="I8713" s="85">
        <v>-1</v>
      </c>
      <c r="J8713" s="88">
        <v>0.2008813310370908</v>
      </c>
      <c r="K8713" s="146">
        <v>0.39200178864389001</v>
      </c>
      <c r="L8713" s="147">
        <v>1.172283599143783E-9</v>
      </c>
      <c r="M8713" s="147">
        <v>2.6858326797038281E-2</v>
      </c>
      <c r="N8713" s="87">
        <v>2.413340782893965</v>
      </c>
      <c r="O8713" s="88">
        <v>0.17787063362110861</v>
      </c>
      <c r="P8713" s="89">
        <v>73.703073715024402</v>
      </c>
    </row>
    <row r="8714" spans="1:16">
      <c r="A8714" s="75" t="s">
        <v>29529</v>
      </c>
      <c r="B8714" s="85">
        <v>8710</v>
      </c>
      <c r="C8714" s="85">
        <v>18807</v>
      </c>
      <c r="D8714" s="85">
        <v>8710</v>
      </c>
      <c r="E8714" s="86" t="s">
        <v>29528</v>
      </c>
      <c r="F8714" s="85" t="s">
        <v>38</v>
      </c>
      <c r="G8714" s="86" t="s">
        <v>15783</v>
      </c>
      <c r="H8714" s="85" t="s">
        <v>1</v>
      </c>
      <c r="I8714" s="85">
        <v>-1</v>
      </c>
      <c r="J8714" s="88">
        <v>0.2025883136634381</v>
      </c>
      <c r="K8714" s="146">
        <v>0.391910820658181</v>
      </c>
      <c r="L8714" s="147">
        <v>1.2145159262792559E-9</v>
      </c>
      <c r="M8714" s="147">
        <v>2.688921066632978E-2</v>
      </c>
      <c r="N8714" s="87">
        <v>2.4204561393211281</v>
      </c>
      <c r="O8714" s="88">
        <v>0.17937574545392779</v>
      </c>
      <c r="P8714" s="89">
        <v>74.108240401430194</v>
      </c>
    </row>
    <row r="8715" spans="1:16">
      <c r="A8715" s="75" t="s">
        <v>9129</v>
      </c>
      <c r="B8715" s="85">
        <v>8711</v>
      </c>
      <c r="C8715" s="85">
        <v>5991</v>
      </c>
      <c r="D8715" s="85">
        <v>8711</v>
      </c>
      <c r="E8715" s="86" t="s">
        <v>9130</v>
      </c>
      <c r="F8715" s="85" t="s">
        <v>38</v>
      </c>
      <c r="G8715" s="86" t="s">
        <v>9131</v>
      </c>
      <c r="H8715" s="85" t="s">
        <v>260</v>
      </c>
      <c r="I8715" s="85">
        <v>1</v>
      </c>
      <c r="J8715" s="88">
        <v>105013.77006358669</v>
      </c>
      <c r="K8715" s="146">
        <v>298868.71801668609</v>
      </c>
      <c r="L8715" s="147">
        <v>7.2091398498753576E-4</v>
      </c>
      <c r="M8715" s="147">
        <v>7276.9556647072413</v>
      </c>
      <c r="N8715" s="87">
        <v>1317489.251189274</v>
      </c>
      <c r="O8715" s="88">
        <v>94638.560093036504</v>
      </c>
      <c r="P8715" s="89">
        <v>71.832510214112162</v>
      </c>
    </row>
    <row r="8716" spans="1:16">
      <c r="A8716" s="75" t="s">
        <v>9132</v>
      </c>
      <c r="B8716" s="85">
        <v>8712</v>
      </c>
      <c r="C8716" s="85">
        <v>5992</v>
      </c>
      <c r="D8716" s="85">
        <v>8712</v>
      </c>
      <c r="E8716" s="86" t="s">
        <v>9130</v>
      </c>
      <c r="F8716" s="85" t="s">
        <v>11</v>
      </c>
      <c r="G8716" s="86" t="s">
        <v>9131</v>
      </c>
      <c r="H8716" s="85" t="s">
        <v>260</v>
      </c>
      <c r="I8716" s="85">
        <v>1</v>
      </c>
      <c r="J8716" s="88">
        <v>89031.680931621187</v>
      </c>
      <c r="K8716" s="146">
        <v>275162.34278343519</v>
      </c>
      <c r="L8716" s="147">
        <v>6.5012694985194547E-4</v>
      </c>
      <c r="M8716" s="147">
        <v>7031.1410399140086</v>
      </c>
      <c r="N8716" s="87">
        <v>1240086.479360397</v>
      </c>
      <c r="O8716" s="88">
        <v>80767.441340737845</v>
      </c>
      <c r="P8716" s="89">
        <v>65.130491046395008</v>
      </c>
    </row>
    <row r="8717" spans="1:16">
      <c r="A8717" s="75" t="s">
        <v>15785</v>
      </c>
      <c r="B8717" s="85">
        <v>8713</v>
      </c>
      <c r="C8717" s="85">
        <v>10438</v>
      </c>
      <c r="D8717" s="85">
        <v>8713</v>
      </c>
      <c r="E8717" s="86" t="s">
        <v>15786</v>
      </c>
      <c r="F8717" s="85" t="s">
        <v>55</v>
      </c>
      <c r="G8717" s="86" t="s">
        <v>9131</v>
      </c>
      <c r="H8717" s="85" t="s">
        <v>260</v>
      </c>
      <c r="I8717" s="85">
        <v>1</v>
      </c>
      <c r="J8717" s="88">
        <v>99730.213633341293</v>
      </c>
      <c r="K8717" s="146">
        <v>291031.57167948212</v>
      </c>
      <c r="L8717" s="147">
        <v>6.9751233257648801E-4</v>
      </c>
      <c r="M8717" s="147">
        <v>7195.6912298295192</v>
      </c>
      <c r="N8717" s="87">
        <v>1291900.4868269661</v>
      </c>
      <c r="O8717" s="88">
        <v>90052.874324846067</v>
      </c>
      <c r="P8717" s="89">
        <v>69.705736040106885</v>
      </c>
    </row>
    <row r="8718" spans="1:16">
      <c r="A8718" s="75" t="s">
        <v>9133</v>
      </c>
      <c r="B8718" s="85">
        <v>8714</v>
      </c>
      <c r="C8718" s="85">
        <v>5993</v>
      </c>
      <c r="D8718" s="85">
        <v>8714</v>
      </c>
      <c r="E8718" s="86" t="s">
        <v>9134</v>
      </c>
      <c r="F8718" s="85" t="s">
        <v>38</v>
      </c>
      <c r="G8718" s="86" t="s">
        <v>9135</v>
      </c>
      <c r="H8718" s="85" t="s">
        <v>260</v>
      </c>
      <c r="I8718" s="85">
        <v>1</v>
      </c>
      <c r="J8718" s="88">
        <v>15701.626697817421</v>
      </c>
      <c r="K8718" s="146">
        <v>64135.272634337351</v>
      </c>
      <c r="L8718" s="147">
        <v>1.344922137258139E-4</v>
      </c>
      <c r="M8718" s="147">
        <v>1287.7162562276251</v>
      </c>
      <c r="N8718" s="87">
        <v>199521.0636403281</v>
      </c>
      <c r="O8718" s="88">
        <v>14038.04078170663</v>
      </c>
      <c r="P8718" s="89">
        <v>70.358690584231624</v>
      </c>
    </row>
    <row r="8719" spans="1:16">
      <c r="A8719" s="75" t="s">
        <v>9136</v>
      </c>
      <c r="B8719" s="85">
        <v>8715</v>
      </c>
      <c r="C8719" s="85">
        <v>5994</v>
      </c>
      <c r="D8719" s="85">
        <v>8715</v>
      </c>
      <c r="E8719" s="86" t="s">
        <v>9134</v>
      </c>
      <c r="F8719" s="85" t="s">
        <v>11</v>
      </c>
      <c r="G8719" s="86" t="s">
        <v>9135</v>
      </c>
      <c r="H8719" s="85" t="s">
        <v>260</v>
      </c>
      <c r="I8719" s="85">
        <v>1</v>
      </c>
      <c r="J8719" s="88">
        <v>15638.837374256849</v>
      </c>
      <c r="K8719" s="146">
        <v>64006.113890813293</v>
      </c>
      <c r="L8719" s="147">
        <v>1.341262327652112E-4</v>
      </c>
      <c r="M8719" s="147">
        <v>1291.818777593661</v>
      </c>
      <c r="N8719" s="87">
        <v>199529.11410168171</v>
      </c>
      <c r="O8719" s="88">
        <v>13984.570618643331</v>
      </c>
      <c r="P8719" s="89">
        <v>70.087870041445072</v>
      </c>
    </row>
    <row r="8720" spans="1:16">
      <c r="A8720" s="75" t="s">
        <v>15787</v>
      </c>
      <c r="B8720" s="85">
        <v>8716</v>
      </c>
      <c r="C8720" s="85">
        <v>10439</v>
      </c>
      <c r="D8720" s="85">
        <v>8716</v>
      </c>
      <c r="E8720" s="86" t="s">
        <v>15788</v>
      </c>
      <c r="F8720" s="85" t="s">
        <v>55</v>
      </c>
      <c r="G8720" s="86" t="s">
        <v>9135</v>
      </c>
      <c r="H8720" s="85" t="s">
        <v>260</v>
      </c>
      <c r="I8720" s="85">
        <v>1</v>
      </c>
      <c r="J8720" s="88">
        <v>15680.869027683681</v>
      </c>
      <c r="K8720" s="146">
        <v>64092.573741580956</v>
      </c>
      <c r="L8720" s="147">
        <v>1.3437122321939291E-4</v>
      </c>
      <c r="M8720" s="147">
        <v>1289.0725184136741</v>
      </c>
      <c r="N8720" s="87">
        <v>199523.72506127879</v>
      </c>
      <c r="O8720" s="88">
        <v>14020.363954756989</v>
      </c>
      <c r="P8720" s="89">
        <v>70.269156965924637</v>
      </c>
    </row>
    <row r="8721" spans="1:16">
      <c r="A8721" s="75" t="s">
        <v>9137</v>
      </c>
      <c r="B8721" s="85">
        <v>8717</v>
      </c>
      <c r="C8721" s="85">
        <v>5995</v>
      </c>
      <c r="D8721" s="85">
        <v>8717</v>
      </c>
      <c r="E8721" s="86" t="s">
        <v>9138</v>
      </c>
      <c r="F8721" s="85" t="s">
        <v>38</v>
      </c>
      <c r="G8721" s="86" t="s">
        <v>9139</v>
      </c>
      <c r="H8721" s="85" t="s">
        <v>260</v>
      </c>
      <c r="I8721" s="85">
        <v>1</v>
      </c>
      <c r="J8721" s="88">
        <v>21095.15145636017</v>
      </c>
      <c r="K8721" s="146">
        <v>46890.43084735718</v>
      </c>
      <c r="L8721" s="147">
        <v>9.4512570007835656E-5</v>
      </c>
      <c r="M8721" s="147">
        <v>2002.640120334298</v>
      </c>
      <c r="N8721" s="87">
        <v>249468.0531034829</v>
      </c>
      <c r="O8721" s="88">
        <v>18720.81360083722</v>
      </c>
      <c r="P8721" s="89">
        <v>75.042929817837475</v>
      </c>
    </row>
    <row r="8722" spans="1:16">
      <c r="A8722" s="75" t="s">
        <v>9140</v>
      </c>
      <c r="B8722" s="85">
        <v>8718</v>
      </c>
      <c r="C8722" s="85">
        <v>5996</v>
      </c>
      <c r="D8722" s="85">
        <v>8718</v>
      </c>
      <c r="E8722" s="86" t="s">
        <v>9138</v>
      </c>
      <c r="F8722" s="85" t="s">
        <v>11</v>
      </c>
      <c r="G8722" s="86" t="s">
        <v>9139</v>
      </c>
      <c r="H8722" s="85" t="s">
        <v>260</v>
      </c>
      <c r="I8722" s="85">
        <v>1</v>
      </c>
      <c r="J8722" s="88">
        <v>20929.295817869101</v>
      </c>
      <c r="K8722" s="146">
        <v>46626.550676927334</v>
      </c>
      <c r="L8722" s="147">
        <v>9.3847660105867995E-5</v>
      </c>
      <c r="M8722" s="147">
        <v>1999.7602179495859</v>
      </c>
      <c r="N8722" s="87">
        <v>249264.65406745081</v>
      </c>
      <c r="O8722" s="88">
        <v>18579.99954883839</v>
      </c>
      <c r="P8722" s="89">
        <v>74.539246722925498</v>
      </c>
    </row>
    <row r="8723" spans="1:16">
      <c r="A8723" s="75" t="s">
        <v>15789</v>
      </c>
      <c r="B8723" s="85">
        <v>8719</v>
      </c>
      <c r="C8723" s="85">
        <v>10440</v>
      </c>
      <c r="D8723" s="85">
        <v>8719</v>
      </c>
      <c r="E8723" s="86" t="s">
        <v>15790</v>
      </c>
      <c r="F8723" s="85" t="s">
        <v>55</v>
      </c>
      <c r="G8723" s="86" t="s">
        <v>9139</v>
      </c>
      <c r="H8723" s="85" t="s">
        <v>260</v>
      </c>
      <c r="I8723" s="85">
        <v>1</v>
      </c>
      <c r="J8723" s="88">
        <v>21040.320850798751</v>
      </c>
      <c r="K8723" s="146">
        <v>46803.194081263842</v>
      </c>
      <c r="L8723" s="147">
        <v>9.4292755879715981E-5</v>
      </c>
      <c r="M8723" s="147">
        <v>2001.6880466324451</v>
      </c>
      <c r="N8723" s="87">
        <v>249400.81093783979</v>
      </c>
      <c r="O8723" s="88">
        <v>18674.261552243061</v>
      </c>
      <c r="P8723" s="89">
        <v>74.876506944868751</v>
      </c>
    </row>
    <row r="8724" spans="1:16">
      <c r="A8724" s="75" t="s">
        <v>9141</v>
      </c>
      <c r="B8724" s="85">
        <v>8720</v>
      </c>
      <c r="C8724" s="85">
        <v>5997</v>
      </c>
      <c r="D8724" s="85">
        <v>8720</v>
      </c>
      <c r="E8724" s="86" t="s">
        <v>9142</v>
      </c>
      <c r="F8724" s="85" t="s">
        <v>38</v>
      </c>
      <c r="G8724" s="86" t="s">
        <v>9143</v>
      </c>
      <c r="H8724" s="85" t="s">
        <v>260</v>
      </c>
      <c r="I8724" s="85">
        <v>1</v>
      </c>
      <c r="J8724" s="88">
        <v>239150.37645266441</v>
      </c>
      <c r="K8724" s="146">
        <v>419954.88755211752</v>
      </c>
      <c r="L8724" s="147">
        <v>1.1295531204310531E-3</v>
      </c>
      <c r="M8724" s="147">
        <v>15593.444060121499</v>
      </c>
      <c r="N8724" s="87">
        <v>2826518.7663789331</v>
      </c>
      <c r="O8724" s="88">
        <v>215024.16355923441</v>
      </c>
      <c r="P8724" s="89">
        <v>76.073849612080551</v>
      </c>
    </row>
    <row r="8725" spans="1:16">
      <c r="A8725" s="75" t="s">
        <v>9144</v>
      </c>
      <c r="B8725" s="85">
        <v>8721</v>
      </c>
      <c r="C8725" s="85">
        <v>5998</v>
      </c>
      <c r="D8725" s="85">
        <v>8721</v>
      </c>
      <c r="E8725" s="86" t="s">
        <v>9142</v>
      </c>
      <c r="F8725" s="85" t="s">
        <v>11</v>
      </c>
      <c r="G8725" s="86" t="s">
        <v>9143</v>
      </c>
      <c r="H8725" s="85" t="s">
        <v>260</v>
      </c>
      <c r="I8725" s="85">
        <v>1</v>
      </c>
      <c r="J8725" s="88">
        <v>194810.6884241043</v>
      </c>
      <c r="K8725" s="146">
        <v>354165.23291434051</v>
      </c>
      <c r="L8725" s="147">
        <v>9.3302003407774725E-4</v>
      </c>
      <c r="M8725" s="147">
        <v>14919.55427445046</v>
      </c>
      <c r="N8725" s="87">
        <v>2611692.0123354988</v>
      </c>
      <c r="O8725" s="88">
        <v>176539.340604697</v>
      </c>
      <c r="P8725" s="89">
        <v>67.595773073880622</v>
      </c>
    </row>
    <row r="8726" spans="1:16">
      <c r="A8726" s="75" t="s">
        <v>15791</v>
      </c>
      <c r="B8726" s="85">
        <v>8722</v>
      </c>
      <c r="C8726" s="85">
        <v>10441</v>
      </c>
      <c r="D8726" s="85">
        <v>8722</v>
      </c>
      <c r="E8726" s="86" t="s">
        <v>15792</v>
      </c>
      <c r="F8726" s="85" t="s">
        <v>55</v>
      </c>
      <c r="G8726" s="86" t="s">
        <v>9143</v>
      </c>
      <c r="H8726" s="85" t="s">
        <v>260</v>
      </c>
      <c r="I8726" s="85">
        <v>1</v>
      </c>
      <c r="J8726" s="88">
        <v>224492.0147163498</v>
      </c>
      <c r="K8726" s="146">
        <v>398205.33091187739</v>
      </c>
      <c r="L8726" s="147">
        <v>1.0645807852385841E-3</v>
      </c>
      <c r="M8726" s="147">
        <v>15370.661251130799</v>
      </c>
      <c r="N8726" s="87">
        <v>2755498.6845646761</v>
      </c>
      <c r="O8726" s="88">
        <v>202301.37543627169</v>
      </c>
      <c r="P8726" s="89">
        <v>73.417336966804612</v>
      </c>
    </row>
    <row r="8727" spans="1:16">
      <c r="A8727" s="75" t="s">
        <v>9145</v>
      </c>
      <c r="B8727" s="85">
        <v>8723</v>
      </c>
      <c r="C8727" s="85">
        <v>5999</v>
      </c>
      <c r="D8727" s="85">
        <v>8723</v>
      </c>
      <c r="E8727" s="86" t="s">
        <v>9146</v>
      </c>
      <c r="F8727" s="85" t="s">
        <v>38</v>
      </c>
      <c r="G8727" s="86" t="s">
        <v>9147</v>
      </c>
      <c r="H8727" s="85" t="s">
        <v>260</v>
      </c>
      <c r="I8727" s="85">
        <v>1</v>
      </c>
      <c r="J8727" s="88">
        <v>51917.517236245527</v>
      </c>
      <c r="K8727" s="146">
        <v>249401.03828032961</v>
      </c>
      <c r="L8727" s="147">
        <v>4.9753793629034207E-4</v>
      </c>
      <c r="M8727" s="147">
        <v>4489.9823241117874</v>
      </c>
      <c r="N8727" s="87">
        <v>654922.07356893318</v>
      </c>
      <c r="O8727" s="88">
        <v>46355.001775922567</v>
      </c>
      <c r="P8727" s="89">
        <v>70.779415821664955</v>
      </c>
    </row>
    <row r="8728" spans="1:16">
      <c r="A8728" s="75" t="s">
        <v>9148</v>
      </c>
      <c r="B8728" s="85">
        <v>8724</v>
      </c>
      <c r="C8728" s="85">
        <v>6000</v>
      </c>
      <c r="D8728" s="85">
        <v>8724</v>
      </c>
      <c r="E8728" s="86" t="s">
        <v>9146</v>
      </c>
      <c r="F8728" s="85" t="s">
        <v>11</v>
      </c>
      <c r="G8728" s="86" t="s">
        <v>9147</v>
      </c>
      <c r="H8728" s="85" t="s">
        <v>260</v>
      </c>
      <c r="I8728" s="85">
        <v>1</v>
      </c>
      <c r="J8728" s="88">
        <v>51653.174184055497</v>
      </c>
      <c r="K8728" s="146">
        <v>248857.27997009334</v>
      </c>
      <c r="L8728" s="147">
        <v>4.9599715644620471E-4</v>
      </c>
      <c r="M8728" s="147">
        <v>4507.2539390627926</v>
      </c>
      <c r="N8728" s="87">
        <v>654955.96601123165</v>
      </c>
      <c r="O8728" s="88">
        <v>46129.892389426022</v>
      </c>
      <c r="P8728" s="89">
        <v>70.432051593274522</v>
      </c>
    </row>
    <row r="8729" spans="1:16">
      <c r="A8729" s="75" t="s">
        <v>15793</v>
      </c>
      <c r="B8729" s="85">
        <v>8725</v>
      </c>
      <c r="C8729" s="85">
        <v>10442</v>
      </c>
      <c r="D8729" s="85">
        <v>8725</v>
      </c>
      <c r="E8729" s="86" t="s">
        <v>15794</v>
      </c>
      <c r="F8729" s="85" t="s">
        <v>55</v>
      </c>
      <c r="G8729" s="86" t="s">
        <v>9147</v>
      </c>
      <c r="H8729" s="85" t="s">
        <v>260</v>
      </c>
      <c r="I8729" s="85">
        <v>1</v>
      </c>
      <c r="J8729" s="88">
        <v>51830.127444982572</v>
      </c>
      <c r="K8729" s="146">
        <v>249221.27594182506</v>
      </c>
      <c r="L8729" s="147">
        <v>4.9702856625830983E-4</v>
      </c>
      <c r="M8729" s="147">
        <v>4495.6921879150477</v>
      </c>
      <c r="N8729" s="87">
        <v>654933.27815113508</v>
      </c>
      <c r="O8729" s="88">
        <v>46280.582334464663</v>
      </c>
      <c r="P8729" s="89">
        <v>70.664575886438257</v>
      </c>
    </row>
    <row r="8730" spans="1:16">
      <c r="A8730" s="75" t="s">
        <v>9149</v>
      </c>
      <c r="B8730" s="85">
        <v>8726</v>
      </c>
      <c r="C8730" s="85">
        <v>6001</v>
      </c>
      <c r="D8730" s="85">
        <v>8726</v>
      </c>
      <c r="E8730" s="86" t="s">
        <v>9150</v>
      </c>
      <c r="F8730" s="85" t="s">
        <v>38</v>
      </c>
      <c r="G8730" s="86" t="s">
        <v>9151</v>
      </c>
      <c r="H8730" s="85" t="s">
        <v>260</v>
      </c>
      <c r="I8730" s="85">
        <v>1</v>
      </c>
      <c r="J8730" s="88">
        <v>54993.400181743251</v>
      </c>
      <c r="K8730" s="146">
        <v>122225.13910263333</v>
      </c>
      <c r="L8730" s="147">
        <v>2.463895768332228E-4</v>
      </c>
      <c r="M8730" s="147">
        <v>5220.1502378447976</v>
      </c>
      <c r="N8730" s="87">
        <v>650366.10240297671</v>
      </c>
      <c r="O8730" s="88">
        <v>48804.045987216101</v>
      </c>
      <c r="P8730" s="89">
        <v>75.040882061495225</v>
      </c>
    </row>
    <row r="8731" spans="1:16">
      <c r="A8731" s="75" t="s">
        <v>9152</v>
      </c>
      <c r="B8731" s="85">
        <v>8727</v>
      </c>
      <c r="C8731" s="85">
        <v>6002</v>
      </c>
      <c r="D8731" s="85">
        <v>8727</v>
      </c>
      <c r="E8731" s="86" t="s">
        <v>9150</v>
      </c>
      <c r="F8731" s="85" t="s">
        <v>11</v>
      </c>
      <c r="G8731" s="86" t="s">
        <v>9151</v>
      </c>
      <c r="H8731" s="85" t="s">
        <v>260</v>
      </c>
      <c r="I8731" s="85">
        <v>1</v>
      </c>
      <c r="J8731" s="88">
        <v>54561.346243473803</v>
      </c>
      <c r="K8731" s="146">
        <v>121537.73125866338</v>
      </c>
      <c r="L8731" s="147">
        <v>2.4465748653859702E-4</v>
      </c>
      <c r="M8731" s="147">
        <v>5212.6480921326238</v>
      </c>
      <c r="N8731" s="87">
        <v>649836.24791411334</v>
      </c>
      <c r="O8731" s="88">
        <v>48437.22538175901</v>
      </c>
      <c r="P8731" s="89">
        <v>74.537586256900823</v>
      </c>
    </row>
    <row r="8732" spans="1:16">
      <c r="A8732" s="75" t="s">
        <v>15795</v>
      </c>
      <c r="B8732" s="85">
        <v>8728</v>
      </c>
      <c r="C8732" s="85">
        <v>10443</v>
      </c>
      <c r="D8732" s="85">
        <v>8728</v>
      </c>
      <c r="E8732" s="86" t="s">
        <v>15796</v>
      </c>
      <c r="F8732" s="85" t="s">
        <v>55</v>
      </c>
      <c r="G8732" s="86" t="s">
        <v>9151</v>
      </c>
      <c r="H8732" s="85" t="s">
        <v>260</v>
      </c>
      <c r="I8732" s="85">
        <v>1</v>
      </c>
      <c r="J8732" s="88">
        <v>54850.566454255742</v>
      </c>
      <c r="K8732" s="146">
        <v>121997.88732695996</v>
      </c>
      <c r="L8732" s="147">
        <v>2.4581696102947122E-4</v>
      </c>
      <c r="M8732" s="147">
        <v>5217.6700858514714</v>
      </c>
      <c r="N8732" s="87">
        <v>650190.93656147667</v>
      </c>
      <c r="O8732" s="88">
        <v>48682.777900628324</v>
      </c>
      <c r="P8732" s="89">
        <v>74.874587083736259</v>
      </c>
    </row>
    <row r="8733" spans="1:16">
      <c r="A8733" s="75" t="s">
        <v>9157</v>
      </c>
      <c r="B8733" s="85">
        <v>8729</v>
      </c>
      <c r="C8733" s="85">
        <v>6005</v>
      </c>
      <c r="D8733" s="85">
        <v>8729</v>
      </c>
      <c r="E8733" s="86" t="s">
        <v>9158</v>
      </c>
      <c r="F8733" s="85" t="s">
        <v>32</v>
      </c>
      <c r="G8733" s="86" t="s">
        <v>9159</v>
      </c>
      <c r="H8733" s="85" t="s">
        <v>260</v>
      </c>
      <c r="I8733" s="85">
        <v>1</v>
      </c>
      <c r="J8733" s="88">
        <v>190552.2870840714</v>
      </c>
      <c r="K8733" s="146">
        <v>527280.96083632729</v>
      </c>
      <c r="L8733" s="147">
        <v>1.0877266028797301E-3</v>
      </c>
      <c r="M8733" s="147">
        <v>18475.66835025006</v>
      </c>
      <c r="N8733" s="87">
        <v>2148762.3477811771</v>
      </c>
      <c r="O8733" s="88">
        <v>171631.63281585171</v>
      </c>
      <c r="P8733" s="89">
        <v>79.874646441510578</v>
      </c>
    </row>
    <row r="8734" spans="1:16">
      <c r="A8734" s="75" t="s">
        <v>9161</v>
      </c>
      <c r="B8734" s="85">
        <v>8730</v>
      </c>
      <c r="C8734" s="85">
        <v>6007</v>
      </c>
      <c r="D8734" s="85">
        <v>8730</v>
      </c>
      <c r="E8734" s="86" t="s">
        <v>9158</v>
      </c>
      <c r="F8734" s="85" t="s">
        <v>38</v>
      </c>
      <c r="G8734" s="86" t="s">
        <v>9159</v>
      </c>
      <c r="H8734" s="85" t="s">
        <v>260</v>
      </c>
      <c r="I8734" s="85">
        <v>1</v>
      </c>
      <c r="J8734" s="88">
        <v>200840.381819617</v>
      </c>
      <c r="K8734" s="146">
        <v>546401.34393169649</v>
      </c>
      <c r="L8734" s="147">
        <v>1.162315831037546E-3</v>
      </c>
      <c r="M8734" s="147">
        <v>19686.496092507259</v>
      </c>
      <c r="N8734" s="87">
        <v>2297904.6698262608</v>
      </c>
      <c r="O8734" s="88">
        <v>179181.6772063266</v>
      </c>
      <c r="P8734" s="89">
        <v>77.976114309334733</v>
      </c>
    </row>
    <row r="8735" spans="1:16">
      <c r="A8735" s="75" t="s">
        <v>15797</v>
      </c>
      <c r="B8735" s="85">
        <v>8731</v>
      </c>
      <c r="C8735" s="85">
        <v>10444</v>
      </c>
      <c r="D8735" s="85">
        <v>8731</v>
      </c>
      <c r="E8735" s="86" t="s">
        <v>15798</v>
      </c>
      <c r="F8735" s="85" t="s">
        <v>55</v>
      </c>
      <c r="G8735" s="86" t="s">
        <v>9159</v>
      </c>
      <c r="H8735" s="85" t="s">
        <v>260</v>
      </c>
      <c r="I8735" s="85">
        <v>1</v>
      </c>
      <c r="J8735" s="88">
        <v>200789.1972686938</v>
      </c>
      <c r="K8735" s="146">
        <v>546306.2176476391</v>
      </c>
      <c r="L8735" s="147">
        <v>1.1619447403501959E-3</v>
      </c>
      <c r="M8735" s="147">
        <v>19680.472073889039</v>
      </c>
      <c r="N8735" s="87">
        <v>2297162.6682240451</v>
      </c>
      <c r="O8735" s="88">
        <v>179144.11479642379</v>
      </c>
      <c r="P8735" s="89">
        <v>77.984949552972466</v>
      </c>
    </row>
    <row r="8736" spans="1:16">
      <c r="A8736" s="75" t="s">
        <v>9163</v>
      </c>
      <c r="B8736" s="85">
        <v>8732</v>
      </c>
      <c r="C8736" s="85">
        <v>6009</v>
      </c>
      <c r="D8736" s="85">
        <v>8732</v>
      </c>
      <c r="E8736" s="86" t="s">
        <v>9164</v>
      </c>
      <c r="F8736" s="85" t="s">
        <v>38</v>
      </c>
      <c r="G8736" s="86" t="s">
        <v>9165</v>
      </c>
      <c r="H8736" s="85" t="s">
        <v>260</v>
      </c>
      <c r="I8736" s="85">
        <v>1</v>
      </c>
      <c r="J8736" s="88">
        <v>84569.723819664869</v>
      </c>
      <c r="K8736" s="146">
        <v>142127.56733776137</v>
      </c>
      <c r="L8736" s="147">
        <v>4.0004184410389492E-4</v>
      </c>
      <c r="M8736" s="147">
        <v>5430.5113947827758</v>
      </c>
      <c r="N8736" s="87">
        <v>1000399.165671322</v>
      </c>
      <c r="O8736" s="88">
        <v>76058.559235523615</v>
      </c>
      <c r="P8736" s="89">
        <v>76.028211383487303</v>
      </c>
    </row>
    <row r="8737" spans="1:16">
      <c r="A8737" s="75" t="s">
        <v>9166</v>
      </c>
      <c r="B8737" s="85">
        <v>8733</v>
      </c>
      <c r="C8737" s="85">
        <v>6010</v>
      </c>
      <c r="D8737" s="85">
        <v>8733</v>
      </c>
      <c r="E8737" s="86" t="s">
        <v>9164</v>
      </c>
      <c r="F8737" s="85" t="s">
        <v>11</v>
      </c>
      <c r="G8737" s="86" t="s">
        <v>9165</v>
      </c>
      <c r="H8737" s="85" t="s">
        <v>260</v>
      </c>
      <c r="I8737" s="85">
        <v>1</v>
      </c>
      <c r="J8737" s="88">
        <v>68587.634687699421</v>
      </c>
      <c r="K8737" s="146">
        <v>118421.19210451042</v>
      </c>
      <c r="L8737" s="147">
        <v>3.2925480896830702E-4</v>
      </c>
      <c r="M8737" s="147">
        <v>5184.6967699895367</v>
      </c>
      <c r="N8737" s="87">
        <v>922996.39384244476</v>
      </c>
      <c r="O8737" s="88">
        <v>62187.44048322492</v>
      </c>
      <c r="P8737" s="89">
        <v>67.375605038214587</v>
      </c>
    </row>
    <row r="8738" spans="1:16">
      <c r="A8738" s="75" t="s">
        <v>15799</v>
      </c>
      <c r="B8738" s="85">
        <v>8734</v>
      </c>
      <c r="C8738" s="85">
        <v>10445</v>
      </c>
      <c r="D8738" s="85">
        <v>8734</v>
      </c>
      <c r="E8738" s="86" t="s">
        <v>15800</v>
      </c>
      <c r="F8738" s="85" t="s">
        <v>55</v>
      </c>
      <c r="G8738" s="86" t="s">
        <v>9165</v>
      </c>
      <c r="H8738" s="85" t="s">
        <v>260</v>
      </c>
      <c r="I8738" s="85">
        <v>1</v>
      </c>
      <c r="J8738" s="88">
        <v>79286.16738941957</v>
      </c>
      <c r="K8738" s="146">
        <v>134290.42100055711</v>
      </c>
      <c r="L8738" s="147">
        <v>3.7664019169284739E-4</v>
      </c>
      <c r="M8738" s="147">
        <v>5349.2469599050464</v>
      </c>
      <c r="N8738" s="87">
        <v>974810.40130901313</v>
      </c>
      <c r="O8738" s="88">
        <v>71472.873467333135</v>
      </c>
      <c r="P8738" s="89">
        <v>73.319769025193608</v>
      </c>
    </row>
    <row r="8739" spans="1:16">
      <c r="A8739" s="75" t="s">
        <v>9167</v>
      </c>
      <c r="B8739" s="85">
        <v>8735</v>
      </c>
      <c r="C8739" s="85">
        <v>6011</v>
      </c>
      <c r="D8739" s="85">
        <v>8735</v>
      </c>
      <c r="E8739" s="86" t="s">
        <v>9168</v>
      </c>
      <c r="F8739" s="85" t="s">
        <v>38</v>
      </c>
      <c r="G8739" s="86" t="s">
        <v>9169</v>
      </c>
      <c r="H8739" s="85" t="s">
        <v>260</v>
      </c>
      <c r="I8739" s="85">
        <v>1</v>
      </c>
      <c r="J8739" s="88">
        <v>15701.626697817421</v>
      </c>
      <c r="K8739" s="146">
        <v>64135.272634337351</v>
      </c>
      <c r="L8739" s="147">
        <v>1.344922137258139E-4</v>
      </c>
      <c r="M8739" s="147">
        <v>1287.7162562276251</v>
      </c>
      <c r="N8739" s="87">
        <v>199521.0636403281</v>
      </c>
      <c r="O8739" s="88">
        <v>14038.04078170663</v>
      </c>
      <c r="P8739" s="89">
        <v>70.358690584231624</v>
      </c>
    </row>
    <row r="8740" spans="1:16">
      <c r="A8740" s="75" t="s">
        <v>9170</v>
      </c>
      <c r="B8740" s="85">
        <v>8736</v>
      </c>
      <c r="C8740" s="85">
        <v>6012</v>
      </c>
      <c r="D8740" s="85">
        <v>8736</v>
      </c>
      <c r="E8740" s="86" t="s">
        <v>9168</v>
      </c>
      <c r="F8740" s="85" t="s">
        <v>11</v>
      </c>
      <c r="G8740" s="86" t="s">
        <v>9169</v>
      </c>
      <c r="H8740" s="85" t="s">
        <v>260</v>
      </c>
      <c r="I8740" s="85">
        <v>1</v>
      </c>
      <c r="J8740" s="88">
        <v>15638.837374256849</v>
      </c>
      <c r="K8740" s="146">
        <v>64006.113890813293</v>
      </c>
      <c r="L8740" s="147">
        <v>1.341262327652112E-4</v>
      </c>
      <c r="M8740" s="147">
        <v>1291.818777593661</v>
      </c>
      <c r="N8740" s="87">
        <v>199529.11410168171</v>
      </c>
      <c r="O8740" s="88">
        <v>13984.570618643331</v>
      </c>
      <c r="P8740" s="89">
        <v>70.087870041445072</v>
      </c>
    </row>
    <row r="8741" spans="1:16">
      <c r="A8741" s="75" t="s">
        <v>15801</v>
      </c>
      <c r="B8741" s="85">
        <v>8737</v>
      </c>
      <c r="C8741" s="85">
        <v>10446</v>
      </c>
      <c r="D8741" s="85">
        <v>8737</v>
      </c>
      <c r="E8741" s="86" t="s">
        <v>15802</v>
      </c>
      <c r="F8741" s="85" t="s">
        <v>55</v>
      </c>
      <c r="G8741" s="86" t="s">
        <v>9169</v>
      </c>
      <c r="H8741" s="85" t="s">
        <v>260</v>
      </c>
      <c r="I8741" s="85">
        <v>1</v>
      </c>
      <c r="J8741" s="88">
        <v>15680.869027683681</v>
      </c>
      <c r="K8741" s="146">
        <v>64092.573741580898</v>
      </c>
      <c r="L8741" s="147">
        <v>1.3437122321939291E-4</v>
      </c>
      <c r="M8741" s="147">
        <v>1289.0725184136741</v>
      </c>
      <c r="N8741" s="87">
        <v>199523.72506127879</v>
      </c>
      <c r="O8741" s="88">
        <v>14020.363954756989</v>
      </c>
      <c r="P8741" s="89">
        <v>70.269156965924637</v>
      </c>
    </row>
    <row r="8742" spans="1:16">
      <c r="A8742" s="75" t="s">
        <v>9171</v>
      </c>
      <c r="B8742" s="85">
        <v>8738</v>
      </c>
      <c r="C8742" s="85">
        <v>6013</v>
      </c>
      <c r="D8742" s="85">
        <v>8738</v>
      </c>
      <c r="E8742" s="86" t="s">
        <v>9172</v>
      </c>
      <c r="F8742" s="85" t="s">
        <v>38</v>
      </c>
      <c r="G8742" s="86" t="s">
        <v>9173</v>
      </c>
      <c r="H8742" s="85" t="s">
        <v>260</v>
      </c>
      <c r="I8742" s="85">
        <v>1</v>
      </c>
      <c r="J8742" s="88">
        <v>21095.15145636017</v>
      </c>
      <c r="K8742" s="146">
        <v>46890.43084735718</v>
      </c>
      <c r="L8742" s="147">
        <v>9.4512570007835656E-5</v>
      </c>
      <c r="M8742" s="147">
        <v>2002.640120334298</v>
      </c>
      <c r="N8742" s="87">
        <v>249468.0531034829</v>
      </c>
      <c r="O8742" s="88">
        <v>18720.81360083722</v>
      </c>
      <c r="P8742" s="89">
        <v>75.042929817837475</v>
      </c>
    </row>
    <row r="8743" spans="1:16">
      <c r="A8743" s="75" t="s">
        <v>9174</v>
      </c>
      <c r="B8743" s="85">
        <v>8739</v>
      </c>
      <c r="C8743" s="85">
        <v>6014</v>
      </c>
      <c r="D8743" s="85">
        <v>8739</v>
      </c>
      <c r="E8743" s="86" t="s">
        <v>9172</v>
      </c>
      <c r="F8743" s="85" t="s">
        <v>11</v>
      </c>
      <c r="G8743" s="86" t="s">
        <v>9173</v>
      </c>
      <c r="H8743" s="85" t="s">
        <v>260</v>
      </c>
      <c r="I8743" s="85">
        <v>1</v>
      </c>
      <c r="J8743" s="88">
        <v>20929.295817869101</v>
      </c>
      <c r="K8743" s="146">
        <v>46626.550676927334</v>
      </c>
      <c r="L8743" s="147">
        <v>9.3847660105867982E-5</v>
      </c>
      <c r="M8743" s="147">
        <v>1999.7602179495859</v>
      </c>
      <c r="N8743" s="87">
        <v>249264.65406745081</v>
      </c>
      <c r="O8743" s="88">
        <v>18579.99954883839</v>
      </c>
      <c r="P8743" s="89">
        <v>74.539246722925498</v>
      </c>
    </row>
    <row r="8744" spans="1:16">
      <c r="A8744" s="75" t="s">
        <v>15803</v>
      </c>
      <c r="B8744" s="85">
        <v>8740</v>
      </c>
      <c r="C8744" s="85">
        <v>10447</v>
      </c>
      <c r="D8744" s="85">
        <v>8740</v>
      </c>
      <c r="E8744" s="86" t="s">
        <v>15804</v>
      </c>
      <c r="F8744" s="85" t="s">
        <v>55</v>
      </c>
      <c r="G8744" s="86" t="s">
        <v>9173</v>
      </c>
      <c r="H8744" s="85" t="s">
        <v>260</v>
      </c>
      <c r="I8744" s="85">
        <v>1</v>
      </c>
      <c r="J8744" s="88">
        <v>21040.320850798751</v>
      </c>
      <c r="K8744" s="146">
        <v>46803.19408126385</v>
      </c>
      <c r="L8744" s="147">
        <v>9.4292755879716008E-5</v>
      </c>
      <c r="M8744" s="147">
        <v>2001.688046632444</v>
      </c>
      <c r="N8744" s="87">
        <v>249400.81093783991</v>
      </c>
      <c r="O8744" s="88">
        <v>18674.261552243061</v>
      </c>
      <c r="P8744" s="89">
        <v>74.876506944868723</v>
      </c>
    </row>
    <row r="8745" spans="1:16">
      <c r="A8745" s="75" t="s">
        <v>9175</v>
      </c>
      <c r="B8745" s="85">
        <v>8741</v>
      </c>
      <c r="C8745" s="85">
        <v>6015</v>
      </c>
      <c r="D8745" s="85">
        <v>8741</v>
      </c>
      <c r="E8745" s="86" t="s">
        <v>9176</v>
      </c>
      <c r="F8745" s="85" t="s">
        <v>38</v>
      </c>
      <c r="G8745" s="86" t="s">
        <v>9177</v>
      </c>
      <c r="H8745" s="85" t="s">
        <v>260</v>
      </c>
      <c r="I8745" s="85">
        <v>1</v>
      </c>
      <c r="J8745" s="88">
        <v>115225.775582915</v>
      </c>
      <c r="K8745" s="146">
        <v>276195.22108121024</v>
      </c>
      <c r="L8745" s="147">
        <v>6.5237362930031719E-4</v>
      </c>
      <c r="M8745" s="147">
        <v>8200.3329153928116</v>
      </c>
      <c r="N8745" s="87">
        <v>1404553.14272028</v>
      </c>
      <c r="O8745" s="88">
        <v>103562.875112754</v>
      </c>
      <c r="P8745" s="89">
        <v>73.733682238735199</v>
      </c>
    </row>
    <row r="8746" spans="1:16">
      <c r="A8746" s="75" t="s">
        <v>9178</v>
      </c>
      <c r="B8746" s="85">
        <v>8742</v>
      </c>
      <c r="C8746" s="85">
        <v>6016</v>
      </c>
      <c r="D8746" s="85">
        <v>8742</v>
      </c>
      <c r="E8746" s="86" t="s">
        <v>9176</v>
      </c>
      <c r="F8746" s="85" t="s">
        <v>11</v>
      </c>
      <c r="G8746" s="86" t="s">
        <v>9177</v>
      </c>
      <c r="H8746" s="85" t="s">
        <v>260</v>
      </c>
      <c r="I8746" s="85">
        <v>1</v>
      </c>
      <c r="J8746" s="88">
        <v>98635.489274959851</v>
      </c>
      <c r="K8746" s="146">
        <v>251401.95455319673</v>
      </c>
      <c r="L8746" s="147">
        <v>5.7834027758026465E-4</v>
      </c>
      <c r="M8746" s="147">
        <v>7979.6226568883894</v>
      </c>
      <c r="N8746" s="87">
        <v>1326130.816647575</v>
      </c>
      <c r="O8746" s="88">
        <v>89171.079212577941</v>
      </c>
      <c r="P8746" s="89">
        <v>67.24154064830509</v>
      </c>
    </row>
    <row r="8747" spans="1:16">
      <c r="A8747" s="75" t="s">
        <v>15805</v>
      </c>
      <c r="B8747" s="85">
        <v>8743</v>
      </c>
      <c r="C8747" s="85">
        <v>10448</v>
      </c>
      <c r="D8747" s="85">
        <v>8743</v>
      </c>
      <c r="E8747" s="86" t="s">
        <v>15806</v>
      </c>
      <c r="F8747" s="85" t="s">
        <v>55</v>
      </c>
      <c r="G8747" s="86" t="s">
        <v>9177</v>
      </c>
      <c r="H8747" s="85" t="s">
        <v>260</v>
      </c>
      <c r="I8747" s="85">
        <v>1</v>
      </c>
      <c r="J8747" s="88">
        <v>115225.775582915</v>
      </c>
      <c r="K8747" s="146">
        <v>276195.22108121024</v>
      </c>
      <c r="L8747" s="147">
        <v>6.5237362930031719E-4</v>
      </c>
      <c r="M8747" s="147">
        <v>8200.3329153928116</v>
      </c>
      <c r="N8747" s="87">
        <v>1404553.14272028</v>
      </c>
      <c r="O8747" s="88">
        <v>103562.875112754</v>
      </c>
      <c r="P8747" s="89">
        <v>73.733682238735199</v>
      </c>
    </row>
    <row r="8748" spans="1:16">
      <c r="A8748" s="75" t="s">
        <v>9179</v>
      </c>
      <c r="B8748" s="85">
        <v>8744</v>
      </c>
      <c r="C8748" s="85">
        <v>6017</v>
      </c>
      <c r="D8748" s="85">
        <v>8744</v>
      </c>
      <c r="E8748" s="86" t="s">
        <v>9180</v>
      </c>
      <c r="F8748" s="85" t="s">
        <v>38</v>
      </c>
      <c r="G8748" s="86" t="s">
        <v>9181</v>
      </c>
      <c r="H8748" s="85" t="s">
        <v>260</v>
      </c>
      <c r="I8748" s="85">
        <v>1</v>
      </c>
      <c r="J8748" s="88">
        <v>15701.626697817421</v>
      </c>
      <c r="K8748" s="146">
        <v>64135.272634337351</v>
      </c>
      <c r="L8748" s="147">
        <v>1.344922137258139E-4</v>
      </c>
      <c r="M8748" s="147">
        <v>1287.7162562276251</v>
      </c>
      <c r="N8748" s="87">
        <v>199521.0636403281</v>
      </c>
      <c r="O8748" s="88">
        <v>14038.04078170663</v>
      </c>
      <c r="P8748" s="89">
        <v>70.358690584231624</v>
      </c>
    </row>
    <row r="8749" spans="1:16">
      <c r="A8749" s="75" t="s">
        <v>9182</v>
      </c>
      <c r="B8749" s="85">
        <v>8745</v>
      </c>
      <c r="C8749" s="85">
        <v>6018</v>
      </c>
      <c r="D8749" s="85">
        <v>8745</v>
      </c>
      <c r="E8749" s="86" t="s">
        <v>9180</v>
      </c>
      <c r="F8749" s="85" t="s">
        <v>11</v>
      </c>
      <c r="G8749" s="86" t="s">
        <v>9181</v>
      </c>
      <c r="H8749" s="85" t="s">
        <v>260</v>
      </c>
      <c r="I8749" s="85">
        <v>1</v>
      </c>
      <c r="J8749" s="88">
        <v>15638.837374256889</v>
      </c>
      <c r="K8749" s="146">
        <v>64006.113890813402</v>
      </c>
      <c r="L8749" s="147">
        <v>1.3412623276521141E-4</v>
      </c>
      <c r="M8749" s="147">
        <v>1291.8187775936631</v>
      </c>
      <c r="N8749" s="87">
        <v>199529.1141016818</v>
      </c>
      <c r="O8749" s="88">
        <v>13984.57061864334</v>
      </c>
      <c r="P8749" s="89">
        <v>70.087870041445086</v>
      </c>
    </row>
    <row r="8750" spans="1:16">
      <c r="A8750" s="75" t="s">
        <v>15807</v>
      </c>
      <c r="B8750" s="85">
        <v>8746</v>
      </c>
      <c r="C8750" s="85">
        <v>10449</v>
      </c>
      <c r="D8750" s="85">
        <v>8746</v>
      </c>
      <c r="E8750" s="86" t="s">
        <v>15808</v>
      </c>
      <c r="F8750" s="85" t="s">
        <v>55</v>
      </c>
      <c r="G8750" s="86" t="s">
        <v>9181</v>
      </c>
      <c r="H8750" s="85" t="s">
        <v>260</v>
      </c>
      <c r="I8750" s="85">
        <v>1</v>
      </c>
      <c r="J8750" s="88">
        <v>15701.626697817421</v>
      </c>
      <c r="K8750" s="146">
        <v>64135.272634337351</v>
      </c>
      <c r="L8750" s="147">
        <v>1.344922137258139E-4</v>
      </c>
      <c r="M8750" s="147">
        <v>1287.7162562276251</v>
      </c>
      <c r="N8750" s="87">
        <v>199521.0636403281</v>
      </c>
      <c r="O8750" s="88">
        <v>14038.04078170663</v>
      </c>
      <c r="P8750" s="89">
        <v>70.358690584231624</v>
      </c>
    </row>
    <row r="8751" spans="1:16">
      <c r="A8751" s="75" t="s">
        <v>9183</v>
      </c>
      <c r="B8751" s="85">
        <v>8747</v>
      </c>
      <c r="C8751" s="85">
        <v>6019</v>
      </c>
      <c r="D8751" s="85">
        <v>8747</v>
      </c>
      <c r="E8751" s="86" t="s">
        <v>9184</v>
      </c>
      <c r="F8751" s="85" t="s">
        <v>38</v>
      </c>
      <c r="G8751" s="86" t="s">
        <v>9185</v>
      </c>
      <c r="H8751" s="85" t="s">
        <v>260</v>
      </c>
      <c r="I8751" s="85">
        <v>1</v>
      </c>
      <c r="J8751" s="88">
        <v>21095.15145636017</v>
      </c>
      <c r="K8751" s="146">
        <v>46890.43084735718</v>
      </c>
      <c r="L8751" s="147">
        <v>9.4512570007835656E-5</v>
      </c>
      <c r="M8751" s="147">
        <v>2002.640120334298</v>
      </c>
      <c r="N8751" s="87">
        <v>249468.0531034829</v>
      </c>
      <c r="O8751" s="88">
        <v>18720.81360083722</v>
      </c>
      <c r="P8751" s="89">
        <v>75.042929817837475</v>
      </c>
    </row>
    <row r="8752" spans="1:16">
      <c r="A8752" s="75" t="s">
        <v>9186</v>
      </c>
      <c r="B8752" s="85">
        <v>8748</v>
      </c>
      <c r="C8752" s="85">
        <v>6020</v>
      </c>
      <c r="D8752" s="85">
        <v>8748</v>
      </c>
      <c r="E8752" s="86" t="s">
        <v>9184</v>
      </c>
      <c r="F8752" s="85" t="s">
        <v>11</v>
      </c>
      <c r="G8752" s="86" t="s">
        <v>9185</v>
      </c>
      <c r="H8752" s="85" t="s">
        <v>260</v>
      </c>
      <c r="I8752" s="85">
        <v>1</v>
      </c>
      <c r="J8752" s="88">
        <v>20929.295817869101</v>
      </c>
      <c r="K8752" s="146">
        <v>46626.550676927363</v>
      </c>
      <c r="L8752" s="147">
        <v>9.3847660105868022E-5</v>
      </c>
      <c r="M8752" s="147">
        <v>1999.7602179495859</v>
      </c>
      <c r="N8752" s="87">
        <v>249264.6540674509</v>
      </c>
      <c r="O8752" s="88">
        <v>18579.999548838401</v>
      </c>
      <c r="P8752" s="89">
        <v>74.539246722925512</v>
      </c>
    </row>
    <row r="8753" spans="1:16">
      <c r="A8753" s="75" t="s">
        <v>15809</v>
      </c>
      <c r="B8753" s="85">
        <v>8749</v>
      </c>
      <c r="C8753" s="85">
        <v>10450</v>
      </c>
      <c r="D8753" s="85">
        <v>8749</v>
      </c>
      <c r="E8753" s="86" t="s">
        <v>15810</v>
      </c>
      <c r="F8753" s="85" t="s">
        <v>55</v>
      </c>
      <c r="G8753" s="86" t="s">
        <v>9185</v>
      </c>
      <c r="H8753" s="85" t="s">
        <v>260</v>
      </c>
      <c r="I8753" s="85">
        <v>1</v>
      </c>
      <c r="J8753" s="88">
        <v>21095.15145636017</v>
      </c>
      <c r="K8753" s="146">
        <v>46890.43084735718</v>
      </c>
      <c r="L8753" s="147">
        <v>9.4512570007835656E-5</v>
      </c>
      <c r="M8753" s="147">
        <v>2002.640120334298</v>
      </c>
      <c r="N8753" s="87">
        <v>249468.0531034829</v>
      </c>
      <c r="O8753" s="88">
        <v>18720.81360083722</v>
      </c>
      <c r="P8753" s="89">
        <v>75.042929817837475</v>
      </c>
    </row>
    <row r="8754" spans="1:16">
      <c r="A8754" s="75" t="s">
        <v>9187</v>
      </c>
      <c r="B8754" s="85">
        <v>8750</v>
      </c>
      <c r="C8754" s="85">
        <v>6021</v>
      </c>
      <c r="D8754" s="85">
        <v>8750</v>
      </c>
      <c r="E8754" s="86" t="s">
        <v>9188</v>
      </c>
      <c r="F8754" s="85" t="s">
        <v>38</v>
      </c>
      <c r="G8754" s="86" t="s">
        <v>9189</v>
      </c>
      <c r="H8754" s="85" t="s">
        <v>260</v>
      </c>
      <c r="I8754" s="85">
        <v>1</v>
      </c>
      <c r="J8754" s="88">
        <v>150107.46528777789</v>
      </c>
      <c r="K8754" s="146">
        <v>258150.45378732213</v>
      </c>
      <c r="L8754" s="147">
        <v>7.095091877009547E-4</v>
      </c>
      <c r="M8754" s="147">
        <v>9714.8245080836696</v>
      </c>
      <c r="N8754" s="87">
        <v>1774754.0575619959</v>
      </c>
      <c r="O8754" s="88">
        <v>134981.82775199151</v>
      </c>
      <c r="P8754" s="89">
        <v>76.056638482865566</v>
      </c>
    </row>
    <row r="8755" spans="1:16">
      <c r="A8755" s="75" t="s">
        <v>9190</v>
      </c>
      <c r="B8755" s="85">
        <v>8751</v>
      </c>
      <c r="C8755" s="85">
        <v>6022</v>
      </c>
      <c r="D8755" s="85">
        <v>8751</v>
      </c>
      <c r="E8755" s="86" t="s">
        <v>9188</v>
      </c>
      <c r="F8755" s="85" t="s">
        <v>11</v>
      </c>
      <c r="G8755" s="86" t="s">
        <v>9189</v>
      </c>
      <c r="H8755" s="85" t="s">
        <v>260</v>
      </c>
      <c r="I8755" s="85">
        <v>1</v>
      </c>
      <c r="J8755" s="88">
        <v>121999.9011226757</v>
      </c>
      <c r="K8755" s="146">
        <v>216451.03900544054</v>
      </c>
      <c r="L8755" s="147">
        <v>5.8496446916709102E-4</v>
      </c>
      <c r="M8755" s="147">
        <v>9285.3990691634917</v>
      </c>
      <c r="N8755" s="87">
        <v>1638595.945606455</v>
      </c>
      <c r="O8755" s="88">
        <v>110586.2105119989</v>
      </c>
      <c r="P8755" s="89">
        <v>67.488395054627233</v>
      </c>
    </row>
    <row r="8756" spans="1:16">
      <c r="A8756" s="75" t="s">
        <v>15811</v>
      </c>
      <c r="B8756" s="85">
        <v>8752</v>
      </c>
      <c r="C8756" s="85">
        <v>10451</v>
      </c>
      <c r="D8756" s="85">
        <v>8752</v>
      </c>
      <c r="E8756" s="86" t="s">
        <v>15812</v>
      </c>
      <c r="F8756" s="85" t="s">
        <v>55</v>
      </c>
      <c r="G8756" s="86" t="s">
        <v>9189</v>
      </c>
      <c r="H8756" s="85" t="s">
        <v>260</v>
      </c>
      <c r="I8756" s="85">
        <v>1</v>
      </c>
      <c r="J8756" s="88">
        <v>150107.46528777789</v>
      </c>
      <c r="K8756" s="146">
        <v>258150.45378732213</v>
      </c>
      <c r="L8756" s="147">
        <v>7.095091877009547E-4</v>
      </c>
      <c r="M8756" s="147">
        <v>9714.8245080836696</v>
      </c>
      <c r="N8756" s="87">
        <v>1774754.0575619959</v>
      </c>
      <c r="O8756" s="88">
        <v>134981.82775199151</v>
      </c>
      <c r="P8756" s="89">
        <v>76.056638482865566</v>
      </c>
    </row>
    <row r="8757" spans="1:16">
      <c r="A8757" s="75" t="s">
        <v>9191</v>
      </c>
      <c r="B8757" s="85">
        <v>8753</v>
      </c>
      <c r="C8757" s="85">
        <v>6023</v>
      </c>
      <c r="D8757" s="85">
        <v>8753</v>
      </c>
      <c r="E8757" s="86" t="s">
        <v>9192</v>
      </c>
      <c r="F8757" s="85" t="s">
        <v>38</v>
      </c>
      <c r="G8757" s="86" t="s">
        <v>9193</v>
      </c>
      <c r="H8757" s="85" t="s">
        <v>260</v>
      </c>
      <c r="I8757" s="85">
        <v>1</v>
      </c>
      <c r="J8757" s="88">
        <v>30271.13366742873</v>
      </c>
      <c r="K8757" s="146">
        <v>135903.98200690444</v>
      </c>
      <c r="L8757" s="147">
        <v>2.7664582527037212E-4</v>
      </c>
      <c r="M8757" s="147">
        <v>2558.5327098610919</v>
      </c>
      <c r="N8757" s="87">
        <v>383092.67826030089</v>
      </c>
      <c r="O8757" s="88">
        <v>27043.634696582201</v>
      </c>
      <c r="P8757" s="89">
        <v>70.592930200056699</v>
      </c>
    </row>
    <row r="8758" spans="1:16">
      <c r="A8758" s="75" t="s">
        <v>9194</v>
      </c>
      <c r="B8758" s="85">
        <v>8754</v>
      </c>
      <c r="C8758" s="85">
        <v>6024</v>
      </c>
      <c r="D8758" s="85">
        <v>8754</v>
      </c>
      <c r="E8758" s="86" t="s">
        <v>9192</v>
      </c>
      <c r="F8758" s="85" t="s">
        <v>11</v>
      </c>
      <c r="G8758" s="86" t="s">
        <v>9193</v>
      </c>
      <c r="H8758" s="85" t="s">
        <v>260</v>
      </c>
      <c r="I8758" s="85">
        <v>1</v>
      </c>
      <c r="J8758" s="88">
        <v>30131.74136912424</v>
      </c>
      <c r="K8758" s="146">
        <v>135617.24959628095</v>
      </c>
      <c r="L8758" s="147">
        <v>2.7583334753783511E-4</v>
      </c>
      <c r="M8758" s="147">
        <v>2567.640307293691</v>
      </c>
      <c r="N8758" s="87">
        <v>383110.55028450611</v>
      </c>
      <c r="O8758" s="88">
        <v>26924.93093458168</v>
      </c>
      <c r="P8758" s="89">
        <v>70.279794995430564</v>
      </c>
    </row>
    <row r="8759" spans="1:16">
      <c r="A8759" s="75" t="s">
        <v>15813</v>
      </c>
      <c r="B8759" s="85">
        <v>8755</v>
      </c>
      <c r="C8759" s="85">
        <v>10452</v>
      </c>
      <c r="D8759" s="85">
        <v>8755</v>
      </c>
      <c r="E8759" s="86" t="s">
        <v>15814</v>
      </c>
      <c r="F8759" s="85" t="s">
        <v>55</v>
      </c>
      <c r="G8759" s="86" t="s">
        <v>9193</v>
      </c>
      <c r="H8759" s="85" t="s">
        <v>260</v>
      </c>
      <c r="I8759" s="85">
        <v>1</v>
      </c>
      <c r="J8759" s="88">
        <v>30271.13366742873</v>
      </c>
      <c r="K8759" s="146">
        <v>135903.98200690444</v>
      </c>
      <c r="L8759" s="147">
        <v>2.7664582527037212E-4</v>
      </c>
      <c r="M8759" s="147">
        <v>2558.5327098610919</v>
      </c>
      <c r="N8759" s="87">
        <v>383092.67826030089</v>
      </c>
      <c r="O8759" s="88">
        <v>27043.634696582201</v>
      </c>
      <c r="P8759" s="89">
        <v>70.592930200056699</v>
      </c>
    </row>
    <row r="8760" spans="1:16">
      <c r="A8760" s="75" t="s">
        <v>9195</v>
      </c>
      <c r="B8760" s="85">
        <v>8756</v>
      </c>
      <c r="C8760" s="85">
        <v>6025</v>
      </c>
      <c r="D8760" s="85">
        <v>8756</v>
      </c>
      <c r="E8760" s="86" t="s">
        <v>9196</v>
      </c>
      <c r="F8760" s="85" t="s">
        <v>38</v>
      </c>
      <c r="G8760" s="86" t="s">
        <v>9197</v>
      </c>
      <c r="H8760" s="85" t="s">
        <v>260</v>
      </c>
      <c r="I8760" s="85">
        <v>1</v>
      </c>
      <c r="J8760" s="88">
        <v>35933.167161045218</v>
      </c>
      <c r="K8760" s="146">
        <v>79892.908557182585</v>
      </c>
      <c r="L8760" s="147">
        <v>1.6098813642887759E-4</v>
      </c>
      <c r="M8760" s="147">
        <v>3411.9784801536698</v>
      </c>
      <c r="N8760" s="87">
        <v>424915.49881900748</v>
      </c>
      <c r="O8760" s="88">
        <v>31888.416477268671</v>
      </c>
      <c r="P8760" s="89">
        <v>75.046489398240396</v>
      </c>
    </row>
    <row r="8761" spans="1:16">
      <c r="A8761" s="75" t="s">
        <v>9198</v>
      </c>
      <c r="B8761" s="85">
        <v>8757</v>
      </c>
      <c r="C8761" s="85">
        <v>6026</v>
      </c>
      <c r="D8761" s="85">
        <v>8757</v>
      </c>
      <c r="E8761" s="86" t="s">
        <v>9196</v>
      </c>
      <c r="F8761" s="85" t="s">
        <v>11</v>
      </c>
      <c r="G8761" s="86" t="s">
        <v>9197</v>
      </c>
      <c r="H8761" s="85" t="s">
        <v>260</v>
      </c>
      <c r="I8761" s="85">
        <v>1</v>
      </c>
      <c r="J8761" s="88">
        <v>35650.383297417888</v>
      </c>
      <c r="K8761" s="146">
        <v>79442.992866599583</v>
      </c>
      <c r="L8761" s="147">
        <v>1.598544650460226E-4</v>
      </c>
      <c r="M8761" s="147">
        <v>3407.068246587738</v>
      </c>
      <c r="N8761" s="87">
        <v>424568.703462573</v>
      </c>
      <c r="O8761" s="88">
        <v>31648.32851861063</v>
      </c>
      <c r="P8761" s="89">
        <v>74.54230201261295</v>
      </c>
    </row>
    <row r="8762" spans="1:16">
      <c r="A8762" s="75" t="s">
        <v>15815</v>
      </c>
      <c r="B8762" s="85">
        <v>8758</v>
      </c>
      <c r="C8762" s="85">
        <v>10453</v>
      </c>
      <c r="D8762" s="85">
        <v>8758</v>
      </c>
      <c r="E8762" s="86" t="s">
        <v>15816</v>
      </c>
      <c r="F8762" s="85" t="s">
        <v>55</v>
      </c>
      <c r="G8762" s="86" t="s">
        <v>9197</v>
      </c>
      <c r="H8762" s="85" t="s">
        <v>260</v>
      </c>
      <c r="I8762" s="85">
        <v>1</v>
      </c>
      <c r="J8762" s="88">
        <v>35933.167161045218</v>
      </c>
      <c r="K8762" s="146">
        <v>79892.908557182585</v>
      </c>
      <c r="L8762" s="147">
        <v>1.6098813642887759E-4</v>
      </c>
      <c r="M8762" s="147">
        <v>3411.9784801536698</v>
      </c>
      <c r="N8762" s="87">
        <v>424915.49881900748</v>
      </c>
      <c r="O8762" s="88">
        <v>31888.416477268671</v>
      </c>
      <c r="P8762" s="89">
        <v>75.046489398240396</v>
      </c>
    </row>
    <row r="8763" spans="1:16">
      <c r="A8763" s="75" t="s">
        <v>9199</v>
      </c>
      <c r="B8763" s="85">
        <v>8759</v>
      </c>
      <c r="C8763" s="85">
        <v>6027</v>
      </c>
      <c r="D8763" s="85">
        <v>8759</v>
      </c>
      <c r="E8763" s="86" t="s">
        <v>9200</v>
      </c>
      <c r="F8763" s="85" t="s">
        <v>38</v>
      </c>
      <c r="G8763" s="86" t="s">
        <v>9201</v>
      </c>
      <c r="H8763" s="85" t="s">
        <v>260</v>
      </c>
      <c r="I8763" s="85">
        <v>1</v>
      </c>
      <c r="J8763" s="88">
        <v>32905.070642801264</v>
      </c>
      <c r="K8763" s="146">
        <v>53681.496434251385</v>
      </c>
      <c r="L8763" s="147">
        <v>1.557928540927087E-4</v>
      </c>
      <c r="M8763" s="147">
        <v>2093.4337055334081</v>
      </c>
      <c r="N8763" s="87">
        <v>389611.12433464319</v>
      </c>
      <c r="O8763" s="88">
        <v>29598.43009056387</v>
      </c>
      <c r="P8763" s="89">
        <v>75.969160637059503</v>
      </c>
    </row>
    <row r="8764" spans="1:16">
      <c r="A8764" s="75" t="s">
        <v>9202</v>
      </c>
      <c r="B8764" s="85">
        <v>8760</v>
      </c>
      <c r="C8764" s="85">
        <v>6028</v>
      </c>
      <c r="D8764" s="85">
        <v>8760</v>
      </c>
      <c r="E8764" s="86" t="s">
        <v>9200</v>
      </c>
      <c r="F8764" s="85" t="s">
        <v>11</v>
      </c>
      <c r="G8764" s="86" t="s">
        <v>9201</v>
      </c>
      <c r="H8764" s="85" t="s">
        <v>260</v>
      </c>
      <c r="I8764" s="85">
        <v>1</v>
      </c>
      <c r="J8764" s="88">
        <v>26635.55041924927</v>
      </c>
      <c r="K8764" s="146">
        <v>44384.530535266596</v>
      </c>
      <c r="L8764" s="147">
        <v>1.2804352230382071E-4</v>
      </c>
      <c r="M8764" s="147">
        <v>1995.936464274532</v>
      </c>
      <c r="N8764" s="87">
        <v>359258.53474067559</v>
      </c>
      <c r="O8764" s="88">
        <v>24157.231610713821</v>
      </c>
      <c r="P8764" s="89">
        <v>67.241914317084465</v>
      </c>
    </row>
    <row r="8765" spans="1:16">
      <c r="A8765" s="75" t="s">
        <v>15817</v>
      </c>
      <c r="B8765" s="85">
        <v>8761</v>
      </c>
      <c r="C8765" s="85">
        <v>10454</v>
      </c>
      <c r="D8765" s="85">
        <v>8761</v>
      </c>
      <c r="E8765" s="86" t="s">
        <v>15818</v>
      </c>
      <c r="F8765" s="85" t="s">
        <v>55</v>
      </c>
      <c r="G8765" s="86" t="s">
        <v>9201</v>
      </c>
      <c r="H8765" s="85" t="s">
        <v>260</v>
      </c>
      <c r="I8765" s="85">
        <v>1</v>
      </c>
      <c r="J8765" s="88">
        <v>30832.41520844707</v>
      </c>
      <c r="K8765" s="146">
        <v>50607.990614595627</v>
      </c>
      <c r="L8765" s="147">
        <v>1.466191372402011E-4</v>
      </c>
      <c r="M8765" s="147">
        <v>2061.2018632672939</v>
      </c>
      <c r="N8765" s="87">
        <v>379576.79036243109</v>
      </c>
      <c r="O8765" s="88">
        <v>27799.611489374071</v>
      </c>
      <c r="P8765" s="89">
        <v>73.238438690706516</v>
      </c>
    </row>
    <row r="8766" spans="1:16">
      <c r="A8766" s="75" t="s">
        <v>9203</v>
      </c>
      <c r="B8766" s="85">
        <v>8762</v>
      </c>
      <c r="C8766" s="85">
        <v>6029</v>
      </c>
      <c r="D8766" s="85">
        <v>8762</v>
      </c>
      <c r="E8766" s="86" t="s">
        <v>9204</v>
      </c>
      <c r="F8766" s="85" t="s">
        <v>38</v>
      </c>
      <c r="G8766" s="86" t="s">
        <v>9205</v>
      </c>
      <c r="H8766" s="85" t="s">
        <v>260</v>
      </c>
      <c r="I8766" s="85">
        <v>1</v>
      </c>
      <c r="J8766" s="88">
        <v>5491.6448542791613</v>
      </c>
      <c r="K8766" s="146">
        <v>18980.198998938606</v>
      </c>
      <c r="L8766" s="147">
        <v>4.2152757261389492E-5</v>
      </c>
      <c r="M8766" s="147">
        <v>428.9663657961836</v>
      </c>
      <c r="N8766" s="87">
        <v>70223.93621120273</v>
      </c>
      <c r="O8766" s="88">
        <v>4915.5177003313474</v>
      </c>
      <c r="P8766" s="89">
        <v>69.997752412334606</v>
      </c>
    </row>
    <row r="8767" spans="1:16">
      <c r="A8767" s="75" t="s">
        <v>9206</v>
      </c>
      <c r="B8767" s="85">
        <v>8763</v>
      </c>
      <c r="C8767" s="85">
        <v>6030</v>
      </c>
      <c r="D8767" s="85">
        <v>8763</v>
      </c>
      <c r="E8767" s="86" t="s">
        <v>9204</v>
      </c>
      <c r="F8767" s="85" t="s">
        <v>11</v>
      </c>
      <c r="G8767" s="86" t="s">
        <v>9205</v>
      </c>
      <c r="H8767" s="85" t="s">
        <v>260</v>
      </c>
      <c r="I8767" s="85">
        <v>1</v>
      </c>
      <c r="J8767" s="88">
        <v>5474.8801048884943</v>
      </c>
      <c r="K8767" s="146">
        <v>18945.713614417691</v>
      </c>
      <c r="L8767" s="147">
        <v>4.2055040344908712E-5</v>
      </c>
      <c r="M8767" s="147">
        <v>430.06173900091562</v>
      </c>
      <c r="N8767" s="87">
        <v>70226.08568438419</v>
      </c>
      <c r="O8767" s="88">
        <v>4901.2411667934393</v>
      </c>
      <c r="P8767" s="89">
        <v>69.792316046504396</v>
      </c>
    </row>
    <row r="8768" spans="1:16">
      <c r="A8768" s="75" t="s">
        <v>15819</v>
      </c>
      <c r="B8768" s="85">
        <v>8764</v>
      </c>
      <c r="C8768" s="85">
        <v>10455</v>
      </c>
      <c r="D8768" s="85">
        <v>8764</v>
      </c>
      <c r="E8768" s="86" t="s">
        <v>15820</v>
      </c>
      <c r="F8768" s="85" t="s">
        <v>55</v>
      </c>
      <c r="G8768" s="86" t="s">
        <v>9205</v>
      </c>
      <c r="H8768" s="85" t="s">
        <v>260</v>
      </c>
      <c r="I8768" s="85">
        <v>1</v>
      </c>
      <c r="J8768" s="88">
        <v>5486.1025563534604</v>
      </c>
      <c r="K8768" s="146">
        <v>18968.79839457263</v>
      </c>
      <c r="L8768" s="147">
        <v>4.2120452796175212E-5</v>
      </c>
      <c r="M8768" s="147">
        <v>429.32848779985869</v>
      </c>
      <c r="N8768" s="87">
        <v>70224.646810596605</v>
      </c>
      <c r="O8768" s="88">
        <v>4910.7979875357978</v>
      </c>
      <c r="P8768" s="89">
        <v>69.929835329478351</v>
      </c>
    </row>
    <row r="8769" spans="1:16">
      <c r="A8769" s="75" t="s">
        <v>9207</v>
      </c>
      <c r="B8769" s="85">
        <v>8765</v>
      </c>
      <c r="C8769" s="85">
        <v>6031</v>
      </c>
      <c r="D8769" s="85">
        <v>8765</v>
      </c>
      <c r="E8769" s="86" t="s">
        <v>9208</v>
      </c>
      <c r="F8769" s="85" t="s">
        <v>38</v>
      </c>
      <c r="G8769" s="86" t="s">
        <v>9209</v>
      </c>
      <c r="H8769" s="85" t="s">
        <v>260</v>
      </c>
      <c r="I8769" s="85">
        <v>1</v>
      </c>
      <c r="J8769" s="88">
        <v>8740.5336714564</v>
      </c>
      <c r="K8769" s="146">
        <v>19430.55598247339</v>
      </c>
      <c r="L8769" s="147">
        <v>3.9159880724799719E-5</v>
      </c>
      <c r="M8769" s="147">
        <v>829.84203737693576</v>
      </c>
      <c r="N8769" s="87">
        <v>103361.7548391506</v>
      </c>
      <c r="O8769" s="88">
        <v>7756.7201663311453</v>
      </c>
      <c r="P8769" s="89">
        <v>75.044393145240136</v>
      </c>
    </row>
    <row r="8770" spans="1:16">
      <c r="A8770" s="75" t="s">
        <v>9210</v>
      </c>
      <c r="B8770" s="85">
        <v>8766</v>
      </c>
      <c r="C8770" s="85">
        <v>6032</v>
      </c>
      <c r="D8770" s="85">
        <v>8766</v>
      </c>
      <c r="E8770" s="86" t="s">
        <v>9208</v>
      </c>
      <c r="F8770" s="85" t="s">
        <v>11</v>
      </c>
      <c r="G8770" s="86" t="s">
        <v>9209</v>
      </c>
      <c r="H8770" s="85" t="s">
        <v>260</v>
      </c>
      <c r="I8770" s="85">
        <v>1</v>
      </c>
      <c r="J8770" s="88">
        <v>8671.7865093018263</v>
      </c>
      <c r="K8770" s="146">
        <v>19321.177651830236</v>
      </c>
      <c r="L8770" s="147">
        <v>3.888427557043394E-5</v>
      </c>
      <c r="M8770" s="147">
        <v>828.64831783847285</v>
      </c>
      <c r="N8770" s="87">
        <v>103277.4459387152</v>
      </c>
      <c r="O8770" s="88">
        <v>7698.3527417776177</v>
      </c>
      <c r="P8770" s="89">
        <v>74.54050273808879</v>
      </c>
    </row>
    <row r="8771" spans="1:16">
      <c r="A8771" s="75" t="s">
        <v>15821</v>
      </c>
      <c r="B8771" s="85">
        <v>8767</v>
      </c>
      <c r="C8771" s="85">
        <v>10456</v>
      </c>
      <c r="D8771" s="85">
        <v>8767</v>
      </c>
      <c r="E8771" s="86" t="s">
        <v>15822</v>
      </c>
      <c r="F8771" s="85" t="s">
        <v>55</v>
      </c>
      <c r="G8771" s="86" t="s">
        <v>9209</v>
      </c>
      <c r="H8771" s="85" t="s">
        <v>260</v>
      </c>
      <c r="I8771" s="85">
        <v>1</v>
      </c>
      <c r="J8771" s="88">
        <v>8717.8063854511947</v>
      </c>
      <c r="K8771" s="146">
        <v>19394.396342927696</v>
      </c>
      <c r="L8771" s="147">
        <v>3.9068767768693957E-5</v>
      </c>
      <c r="M8771" s="147">
        <v>829.44740282751752</v>
      </c>
      <c r="N8771" s="87">
        <v>103333.8829614915</v>
      </c>
      <c r="O8771" s="88">
        <v>7737.4243421888686</v>
      </c>
      <c r="P8771" s="89">
        <v>74.877901811473635</v>
      </c>
    </row>
    <row r="8772" spans="1:16">
      <c r="A8772" s="75" t="s">
        <v>9211</v>
      </c>
      <c r="B8772" s="85">
        <v>8768</v>
      </c>
      <c r="C8772" s="85">
        <v>6033</v>
      </c>
      <c r="D8772" s="85">
        <v>8768</v>
      </c>
      <c r="E8772" s="86" t="s">
        <v>9212</v>
      </c>
      <c r="F8772" s="85" t="s">
        <v>32</v>
      </c>
      <c r="G8772" s="86" t="s">
        <v>9213</v>
      </c>
      <c r="H8772" s="85" t="s">
        <v>260</v>
      </c>
      <c r="I8772" s="85">
        <v>1</v>
      </c>
      <c r="J8772" s="88">
        <v>233422.24210612199</v>
      </c>
      <c r="K8772" s="146">
        <v>396145.8481814476</v>
      </c>
      <c r="L8772" s="147">
        <v>3.0216383663426269E-3</v>
      </c>
      <c r="M8772" s="147">
        <v>19018.608183792199</v>
      </c>
      <c r="N8772" s="87">
        <v>2155359.5087543228</v>
      </c>
      <c r="O8772" s="88">
        <v>216505.77564441209</v>
      </c>
      <c r="P8772" s="89">
        <v>100.44995963088326</v>
      </c>
    </row>
    <row r="8773" spans="1:16">
      <c r="A8773" s="75" t="s">
        <v>9214</v>
      </c>
      <c r="B8773" s="85">
        <v>8769</v>
      </c>
      <c r="C8773" s="85">
        <v>6034</v>
      </c>
      <c r="D8773" s="85">
        <v>8769</v>
      </c>
      <c r="E8773" s="86" t="s">
        <v>9212</v>
      </c>
      <c r="F8773" s="85" t="s">
        <v>38</v>
      </c>
      <c r="G8773" s="86" t="s">
        <v>9213</v>
      </c>
      <c r="H8773" s="85" t="s">
        <v>260</v>
      </c>
      <c r="I8773" s="85">
        <v>1</v>
      </c>
      <c r="J8773" s="88">
        <v>360310.43843136547</v>
      </c>
      <c r="K8773" s="146">
        <v>540596.57768684754</v>
      </c>
      <c r="L8773" s="147">
        <v>3.830842921833783E-3</v>
      </c>
      <c r="M8773" s="147">
        <v>28385.189139393911</v>
      </c>
      <c r="N8773" s="87">
        <v>3384500.9132663459</v>
      </c>
      <c r="O8773" s="88">
        <v>332116.06582301552</v>
      </c>
      <c r="P8773" s="89">
        <v>98.128520078457854</v>
      </c>
    </row>
    <row r="8774" spans="1:16">
      <c r="A8774" s="75" t="s">
        <v>15823</v>
      </c>
      <c r="B8774" s="85">
        <v>8770</v>
      </c>
      <c r="C8774" s="85">
        <v>10457</v>
      </c>
      <c r="D8774" s="85">
        <v>8770</v>
      </c>
      <c r="E8774" s="86" t="s">
        <v>15824</v>
      </c>
      <c r="F8774" s="85" t="s">
        <v>55</v>
      </c>
      <c r="G8774" s="86" t="s">
        <v>9213</v>
      </c>
      <c r="H8774" s="85" t="s">
        <v>260</v>
      </c>
      <c r="I8774" s="85">
        <v>1</v>
      </c>
      <c r="J8774" s="88">
        <v>359402.85457954212</v>
      </c>
      <c r="K8774" s="146">
        <v>539563.37559807592</v>
      </c>
      <c r="L8774" s="147">
        <v>3.8250549840377021E-3</v>
      </c>
      <c r="M8774" s="147">
        <v>28318.193485989559</v>
      </c>
      <c r="N8774" s="87">
        <v>3375709.324114237</v>
      </c>
      <c r="O8774" s="88">
        <v>331289.14861944999</v>
      </c>
      <c r="P8774" s="89">
        <v>98.139121829270067</v>
      </c>
    </row>
    <row r="8775" spans="1:16">
      <c r="A8775" s="75" t="s">
        <v>9215</v>
      </c>
      <c r="B8775" s="85">
        <v>8771</v>
      </c>
      <c r="C8775" s="85">
        <v>6035</v>
      </c>
      <c r="D8775" s="85">
        <v>8771</v>
      </c>
      <c r="E8775" s="86" t="s">
        <v>9216</v>
      </c>
      <c r="F8775" s="85" t="s">
        <v>32</v>
      </c>
      <c r="G8775" s="86" t="s">
        <v>9217</v>
      </c>
      <c r="H8775" s="85" t="s">
        <v>260</v>
      </c>
      <c r="I8775" s="85">
        <v>1</v>
      </c>
      <c r="J8775" s="88">
        <v>47126.964178624192</v>
      </c>
      <c r="K8775" s="146">
        <v>181608.60696096841</v>
      </c>
      <c r="L8775" s="147">
        <v>2.7079130011741583E-4</v>
      </c>
      <c r="M8775" s="147">
        <v>4769.3298592445872</v>
      </c>
      <c r="N8775" s="87">
        <v>542839.60616420698</v>
      </c>
      <c r="O8775" s="88">
        <v>42021.170510898723</v>
      </c>
      <c r="P8775" s="89">
        <v>77.409920045862449</v>
      </c>
    </row>
    <row r="8776" spans="1:16">
      <c r="A8776" s="75" t="s">
        <v>9218</v>
      </c>
      <c r="B8776" s="85">
        <v>8772</v>
      </c>
      <c r="C8776" s="85">
        <v>6036</v>
      </c>
      <c r="D8776" s="85">
        <v>8772</v>
      </c>
      <c r="E8776" s="86" t="s">
        <v>9216</v>
      </c>
      <c r="F8776" s="85" t="s">
        <v>38</v>
      </c>
      <c r="G8776" s="86" t="s">
        <v>9217</v>
      </c>
      <c r="H8776" s="85" t="s">
        <v>260</v>
      </c>
      <c r="I8776" s="85">
        <v>1</v>
      </c>
      <c r="J8776" s="88">
        <v>49332.32695703525</v>
      </c>
      <c r="K8776" s="146">
        <v>184663.67212341604</v>
      </c>
      <c r="L8776" s="147">
        <v>2.8168998605331442E-4</v>
      </c>
      <c r="M8776" s="147">
        <v>4961.6704556683317</v>
      </c>
      <c r="N8776" s="87">
        <v>570199.05104870803</v>
      </c>
      <c r="O8776" s="88">
        <v>43955.165701700149</v>
      </c>
      <c r="P8776" s="89">
        <v>77.087405917035397</v>
      </c>
    </row>
    <row r="8777" spans="1:16">
      <c r="A8777" s="75" t="s">
        <v>15825</v>
      </c>
      <c r="B8777" s="85">
        <v>8773</v>
      </c>
      <c r="C8777" s="85">
        <v>10458</v>
      </c>
      <c r="D8777" s="85">
        <v>8773</v>
      </c>
      <c r="E8777" s="86" t="s">
        <v>15826</v>
      </c>
      <c r="F8777" s="85" t="s">
        <v>55</v>
      </c>
      <c r="G8777" s="86" t="s">
        <v>9217</v>
      </c>
      <c r="H8777" s="85" t="s">
        <v>260</v>
      </c>
      <c r="I8777" s="85">
        <v>1</v>
      </c>
      <c r="J8777" s="88">
        <v>49324.960275923877</v>
      </c>
      <c r="K8777" s="146">
        <v>184653.46713988853</v>
      </c>
      <c r="L8777" s="147">
        <v>2.8165358063983399E-4</v>
      </c>
      <c r="M8777" s="147">
        <v>4961.0279709703536</v>
      </c>
      <c r="N8777" s="87">
        <v>570107.66095732641</v>
      </c>
      <c r="O8777" s="88">
        <v>43948.705483009137</v>
      </c>
      <c r="P8777" s="89">
        <v>77.08843169939226</v>
      </c>
    </row>
    <row r="8778" spans="1:16">
      <c r="A8778" s="75" t="s">
        <v>9219</v>
      </c>
      <c r="B8778" s="85">
        <v>8774</v>
      </c>
      <c r="C8778" s="85">
        <v>6037</v>
      </c>
      <c r="D8778" s="85">
        <v>8774</v>
      </c>
      <c r="E8778" s="86" t="s">
        <v>9220</v>
      </c>
      <c r="F8778" s="85" t="s">
        <v>32</v>
      </c>
      <c r="G8778" s="86" t="s">
        <v>9221</v>
      </c>
      <c r="H8778" s="85" t="s">
        <v>260</v>
      </c>
      <c r="I8778" s="85">
        <v>1</v>
      </c>
      <c r="J8778" s="88">
        <v>43807.64728116554</v>
      </c>
      <c r="K8778" s="146">
        <v>92440.78720949858</v>
      </c>
      <c r="L8778" s="147">
        <v>2.5808352191599977E-4</v>
      </c>
      <c r="M8778" s="147">
        <v>3154.2032165781102</v>
      </c>
      <c r="N8778" s="87">
        <v>540333.42968089576</v>
      </c>
      <c r="O8778" s="88">
        <v>39403.793812031443</v>
      </c>
      <c r="P8778" s="89">
        <v>72.924960121941936</v>
      </c>
    </row>
    <row r="8779" spans="1:16">
      <c r="A8779" s="75" t="s">
        <v>9222</v>
      </c>
      <c r="B8779" s="85">
        <v>8775</v>
      </c>
      <c r="C8779" s="85">
        <v>6038</v>
      </c>
      <c r="D8779" s="85">
        <v>8775</v>
      </c>
      <c r="E8779" s="86" t="s">
        <v>9220</v>
      </c>
      <c r="F8779" s="85" t="s">
        <v>38</v>
      </c>
      <c r="G8779" s="86" t="s">
        <v>9221</v>
      </c>
      <c r="H8779" s="85" t="s">
        <v>260</v>
      </c>
      <c r="I8779" s="85">
        <v>1</v>
      </c>
      <c r="J8779" s="88">
        <v>43807.64728116554</v>
      </c>
      <c r="K8779" s="146">
        <v>92440.78720949858</v>
      </c>
      <c r="L8779" s="147">
        <v>2.5808352191599977E-4</v>
      </c>
      <c r="M8779" s="147">
        <v>3154.2032165781102</v>
      </c>
      <c r="N8779" s="87">
        <v>540333.42968089576</v>
      </c>
      <c r="O8779" s="88">
        <v>39403.793812031443</v>
      </c>
      <c r="P8779" s="89">
        <v>72.924960121941936</v>
      </c>
    </row>
    <row r="8780" spans="1:16">
      <c r="A8780" s="75" t="s">
        <v>15827</v>
      </c>
      <c r="B8780" s="85">
        <v>8776</v>
      </c>
      <c r="C8780" s="85">
        <v>10459</v>
      </c>
      <c r="D8780" s="85">
        <v>8776</v>
      </c>
      <c r="E8780" s="86" t="s">
        <v>15828</v>
      </c>
      <c r="F8780" s="85" t="s">
        <v>55</v>
      </c>
      <c r="G8780" s="86" t="s">
        <v>9221</v>
      </c>
      <c r="H8780" s="85" t="s">
        <v>260</v>
      </c>
      <c r="I8780" s="85">
        <v>1</v>
      </c>
      <c r="J8780" s="88">
        <v>43807.647281165533</v>
      </c>
      <c r="K8780" s="146">
        <v>92440.78720949858</v>
      </c>
      <c r="L8780" s="147">
        <v>2.5808352191599961E-4</v>
      </c>
      <c r="M8780" s="147">
        <v>3154.2032165781079</v>
      </c>
      <c r="N8780" s="87">
        <v>540333.42968089541</v>
      </c>
      <c r="O8780" s="88">
        <v>39403.793812031421</v>
      </c>
      <c r="P8780" s="89">
        <v>72.92496012194195</v>
      </c>
    </row>
    <row r="8781" spans="1:16">
      <c r="A8781" s="75" t="s">
        <v>9223</v>
      </c>
      <c r="B8781" s="85">
        <v>8777</v>
      </c>
      <c r="C8781" s="85">
        <v>6039</v>
      </c>
      <c r="D8781" s="85">
        <v>8777</v>
      </c>
      <c r="E8781" s="86" t="s">
        <v>9224</v>
      </c>
      <c r="F8781" s="85" t="s">
        <v>55</v>
      </c>
      <c r="G8781" s="86" t="s">
        <v>9225</v>
      </c>
      <c r="H8781" s="85" t="s">
        <v>260</v>
      </c>
      <c r="I8781" s="85">
        <v>1</v>
      </c>
      <c r="J8781" s="88">
        <v>176328.69307325149</v>
      </c>
      <c r="K8781" s="146">
        <v>604383.52740851988</v>
      </c>
      <c r="L8781" s="147">
        <v>8.0955778724664702E-4</v>
      </c>
      <c r="M8781" s="147">
        <v>19598.82938994954</v>
      </c>
      <c r="N8781" s="87">
        <v>1962824.2230447021</v>
      </c>
      <c r="O8781" s="88">
        <v>146911.49353805691</v>
      </c>
      <c r="P8781" s="89">
        <v>74.846994352948286</v>
      </c>
    </row>
    <row r="8782" spans="1:16">
      <c r="A8782" s="75" t="s">
        <v>15829</v>
      </c>
      <c r="B8782" s="85">
        <v>8778</v>
      </c>
      <c r="C8782" s="85">
        <v>10460</v>
      </c>
      <c r="D8782" s="85">
        <v>8778</v>
      </c>
      <c r="E8782" s="86" t="s">
        <v>15830</v>
      </c>
      <c r="F8782" s="85" t="s">
        <v>55</v>
      </c>
      <c r="G8782" s="86" t="s">
        <v>9225</v>
      </c>
      <c r="H8782" s="85" t="s">
        <v>260</v>
      </c>
      <c r="I8782" s="85">
        <v>1</v>
      </c>
      <c r="J8782" s="88">
        <v>176328.69307325149</v>
      </c>
      <c r="K8782" s="146">
        <v>604383.52740851988</v>
      </c>
      <c r="L8782" s="147">
        <v>8.0955778724664691E-4</v>
      </c>
      <c r="M8782" s="147">
        <v>19598.82938994954</v>
      </c>
      <c r="N8782" s="87">
        <v>1962824.2230447021</v>
      </c>
      <c r="O8782" s="88">
        <v>146911.49353805691</v>
      </c>
      <c r="P8782" s="89">
        <v>74.846994352948286</v>
      </c>
    </row>
    <row r="8783" spans="1:16">
      <c r="A8783" s="75" t="s">
        <v>9226</v>
      </c>
      <c r="B8783" s="85">
        <v>8779</v>
      </c>
      <c r="C8783" s="85">
        <v>6040</v>
      </c>
      <c r="D8783" s="85">
        <v>8779</v>
      </c>
      <c r="E8783" s="86" t="s">
        <v>9227</v>
      </c>
      <c r="F8783" s="85" t="s">
        <v>32</v>
      </c>
      <c r="G8783" s="86" t="s">
        <v>9228</v>
      </c>
      <c r="H8783" s="85" t="s">
        <v>260</v>
      </c>
      <c r="I8783" s="85">
        <v>1</v>
      </c>
      <c r="J8783" s="88">
        <v>186868.1545913241</v>
      </c>
      <c r="K8783" s="146">
        <v>317090.5610945971</v>
      </c>
      <c r="L8783" s="147">
        <v>2.4181291792050889E-3</v>
      </c>
      <c r="M8783" s="147">
        <v>15227.22250817408</v>
      </c>
      <c r="N8783" s="87">
        <v>1725728.914314569</v>
      </c>
      <c r="O8783" s="88">
        <v>173325.9410212737</v>
      </c>
      <c r="P8783" s="89">
        <v>100.43636609641896</v>
      </c>
    </row>
    <row r="8784" spans="1:16">
      <c r="A8784" s="75" t="s">
        <v>9229</v>
      </c>
      <c r="B8784" s="85">
        <v>8780</v>
      </c>
      <c r="C8784" s="85">
        <v>6041</v>
      </c>
      <c r="D8784" s="85">
        <v>8780</v>
      </c>
      <c r="E8784" s="86" t="s">
        <v>9227</v>
      </c>
      <c r="F8784" s="85" t="s">
        <v>38</v>
      </c>
      <c r="G8784" s="86" t="s">
        <v>9228</v>
      </c>
      <c r="H8784" s="85" t="s">
        <v>260</v>
      </c>
      <c r="I8784" s="85">
        <v>1</v>
      </c>
      <c r="J8784" s="88">
        <v>288458.89192618668</v>
      </c>
      <c r="K8784" s="146">
        <v>432743.73756764276</v>
      </c>
      <c r="L8784" s="147">
        <v>3.0661390413208962E-3</v>
      </c>
      <c r="M8784" s="147">
        <v>22728.63444235842</v>
      </c>
      <c r="N8784" s="87">
        <v>2710063.7968408568</v>
      </c>
      <c r="O8784" s="88">
        <v>265892.77090059023</v>
      </c>
      <c r="P8784" s="89">
        <v>98.113103909414818</v>
      </c>
    </row>
    <row r="8785" spans="1:16">
      <c r="A8785" s="75" t="s">
        <v>15831</v>
      </c>
      <c r="B8785" s="85">
        <v>8781</v>
      </c>
      <c r="C8785" s="85">
        <v>10461</v>
      </c>
      <c r="D8785" s="85">
        <v>8781</v>
      </c>
      <c r="E8785" s="86" t="s">
        <v>15832</v>
      </c>
      <c r="F8785" s="85" t="s">
        <v>55</v>
      </c>
      <c r="G8785" s="86" t="s">
        <v>9228</v>
      </c>
      <c r="H8785" s="85" t="s">
        <v>260</v>
      </c>
      <c r="I8785" s="85">
        <v>1</v>
      </c>
      <c r="J8785" s="88">
        <v>287603.8143161154</v>
      </c>
      <c r="K8785" s="146">
        <v>431770.29801665473</v>
      </c>
      <c r="L8785" s="147">
        <v>3.06068481646992E-3</v>
      </c>
      <c r="M8785" s="147">
        <v>22665.495916572341</v>
      </c>
      <c r="N8785" s="87">
        <v>2701778.7627822282</v>
      </c>
      <c r="O8785" s="88">
        <v>265113.64648687339</v>
      </c>
      <c r="P8785" s="89">
        <v>98.12559419701175</v>
      </c>
    </row>
    <row r="8786" spans="1:16">
      <c r="A8786" s="75" t="s">
        <v>9230</v>
      </c>
      <c r="B8786" s="85">
        <v>8782</v>
      </c>
      <c r="C8786" s="85">
        <v>6042</v>
      </c>
      <c r="D8786" s="85">
        <v>8782</v>
      </c>
      <c r="E8786" s="86" t="s">
        <v>9231</v>
      </c>
      <c r="F8786" s="85" t="s">
        <v>32</v>
      </c>
      <c r="G8786" s="86" t="s">
        <v>9232</v>
      </c>
      <c r="H8786" s="85" t="s">
        <v>260</v>
      </c>
      <c r="I8786" s="85">
        <v>1</v>
      </c>
      <c r="J8786" s="88">
        <v>45000.623250086457</v>
      </c>
      <c r="K8786" s="146">
        <v>153023.25131272781</v>
      </c>
      <c r="L8786" s="147">
        <v>2.4659476690101127E-4</v>
      </c>
      <c r="M8786" s="147">
        <v>5591.1235969585978</v>
      </c>
      <c r="N8786" s="87">
        <v>661579.57363698189</v>
      </c>
      <c r="O8786" s="88">
        <v>39582.796996283912</v>
      </c>
      <c r="P8786" s="89">
        <v>59.83074232277243</v>
      </c>
    </row>
    <row r="8787" spans="1:16">
      <c r="A8787" s="75" t="s">
        <v>9233</v>
      </c>
      <c r="B8787" s="85">
        <v>8783</v>
      </c>
      <c r="C8787" s="85">
        <v>6043</v>
      </c>
      <c r="D8787" s="85">
        <v>8783</v>
      </c>
      <c r="E8787" s="86" t="s">
        <v>9231</v>
      </c>
      <c r="F8787" s="85" t="s">
        <v>38</v>
      </c>
      <c r="G8787" s="86" t="s">
        <v>9232</v>
      </c>
      <c r="H8787" s="85" t="s">
        <v>260</v>
      </c>
      <c r="I8787" s="85">
        <v>1</v>
      </c>
      <c r="J8787" s="88">
        <v>46765.190400270993</v>
      </c>
      <c r="K8787" s="146">
        <v>155467.68756653502</v>
      </c>
      <c r="L8787" s="147">
        <v>2.5531491873450712E-4</v>
      </c>
      <c r="M8787" s="147">
        <v>5745.0084265426822</v>
      </c>
      <c r="N8787" s="87">
        <v>683469.82244420133</v>
      </c>
      <c r="O8787" s="88">
        <v>41130.251007583123</v>
      </c>
      <c r="P8787" s="89">
        <v>60.178591149049609</v>
      </c>
    </row>
    <row r="8788" spans="1:16">
      <c r="A8788" s="75" t="s">
        <v>15833</v>
      </c>
      <c r="B8788" s="85">
        <v>8784</v>
      </c>
      <c r="C8788" s="85">
        <v>10462</v>
      </c>
      <c r="D8788" s="85">
        <v>8784</v>
      </c>
      <c r="E8788" s="86" t="s">
        <v>15834</v>
      </c>
      <c r="F8788" s="85" t="s">
        <v>55</v>
      </c>
      <c r="G8788" s="86" t="s">
        <v>9232</v>
      </c>
      <c r="H8788" s="85" t="s">
        <v>260</v>
      </c>
      <c r="I8788" s="85">
        <v>1</v>
      </c>
      <c r="J8788" s="88">
        <v>46750.338240505524</v>
      </c>
      <c r="K8788" s="146">
        <v>155447.11302632903</v>
      </c>
      <c r="L8788" s="147">
        <v>2.5524152221446142E-4</v>
      </c>
      <c r="M8788" s="147">
        <v>5743.7131955427021</v>
      </c>
      <c r="N8788" s="87">
        <v>683285.57472511847</v>
      </c>
      <c r="O8788" s="88">
        <v>41117.226264261139</v>
      </c>
      <c r="P8788" s="89">
        <v>60.17575635312123</v>
      </c>
    </row>
    <row r="8789" spans="1:16">
      <c r="A8789" s="75" t="s">
        <v>9234</v>
      </c>
      <c r="B8789" s="85">
        <v>8785</v>
      </c>
      <c r="C8789" s="85">
        <v>6044</v>
      </c>
      <c r="D8789" s="85">
        <v>8785</v>
      </c>
      <c r="E8789" s="86" t="s">
        <v>9235</v>
      </c>
      <c r="F8789" s="85" t="s">
        <v>32</v>
      </c>
      <c r="G8789" s="86" t="s">
        <v>9236</v>
      </c>
      <c r="H8789" s="85" t="s">
        <v>260</v>
      </c>
      <c r="I8789" s="85">
        <v>1</v>
      </c>
      <c r="J8789" s="88">
        <v>43807.64728116554</v>
      </c>
      <c r="K8789" s="146">
        <v>92440.78720949858</v>
      </c>
      <c r="L8789" s="147">
        <v>2.5808352191599977E-4</v>
      </c>
      <c r="M8789" s="147">
        <v>3154.2032165781102</v>
      </c>
      <c r="N8789" s="87">
        <v>540333.42968089576</v>
      </c>
      <c r="O8789" s="88">
        <v>39403.793812031443</v>
      </c>
      <c r="P8789" s="89">
        <v>72.924960121941936</v>
      </c>
    </row>
    <row r="8790" spans="1:16">
      <c r="A8790" s="75" t="s">
        <v>9237</v>
      </c>
      <c r="B8790" s="85">
        <v>8786</v>
      </c>
      <c r="C8790" s="85">
        <v>6045</v>
      </c>
      <c r="D8790" s="85">
        <v>8786</v>
      </c>
      <c r="E8790" s="86" t="s">
        <v>9235</v>
      </c>
      <c r="F8790" s="85" t="s">
        <v>38</v>
      </c>
      <c r="G8790" s="86" t="s">
        <v>9236</v>
      </c>
      <c r="H8790" s="85" t="s">
        <v>260</v>
      </c>
      <c r="I8790" s="85">
        <v>1</v>
      </c>
      <c r="J8790" s="88">
        <v>43807.64728116554</v>
      </c>
      <c r="K8790" s="146">
        <v>92440.78720949858</v>
      </c>
      <c r="L8790" s="147">
        <v>2.5808352191599972E-4</v>
      </c>
      <c r="M8790" s="147">
        <v>3154.2032165781102</v>
      </c>
      <c r="N8790" s="87">
        <v>540333.42968089564</v>
      </c>
      <c r="O8790" s="88">
        <v>39403.793812031428</v>
      </c>
      <c r="P8790" s="89">
        <v>72.924960121941922</v>
      </c>
    </row>
    <row r="8791" spans="1:16">
      <c r="A8791" s="75" t="s">
        <v>15835</v>
      </c>
      <c r="B8791" s="85">
        <v>8787</v>
      </c>
      <c r="C8791" s="85">
        <v>10463</v>
      </c>
      <c r="D8791" s="85">
        <v>8787</v>
      </c>
      <c r="E8791" s="86" t="s">
        <v>15836</v>
      </c>
      <c r="F8791" s="85" t="s">
        <v>55</v>
      </c>
      <c r="G8791" s="86" t="s">
        <v>9236</v>
      </c>
      <c r="H8791" s="85" t="s">
        <v>260</v>
      </c>
      <c r="I8791" s="85">
        <v>1</v>
      </c>
      <c r="J8791" s="88">
        <v>43807.64728116554</v>
      </c>
      <c r="K8791" s="146">
        <v>92440.78720949858</v>
      </c>
      <c r="L8791" s="147">
        <v>2.5808352191599977E-4</v>
      </c>
      <c r="M8791" s="147">
        <v>3154.2032165781102</v>
      </c>
      <c r="N8791" s="87">
        <v>540333.42968089576</v>
      </c>
      <c r="O8791" s="88">
        <v>39403.793812031443</v>
      </c>
      <c r="P8791" s="89">
        <v>72.924960121941936</v>
      </c>
    </row>
    <row r="8792" spans="1:16">
      <c r="A8792" s="75" t="s">
        <v>9153</v>
      </c>
      <c r="B8792" s="85">
        <v>8788</v>
      </c>
      <c r="C8792" s="85">
        <v>6003</v>
      </c>
      <c r="D8792" s="85">
        <v>8788</v>
      </c>
      <c r="E8792" s="86" t="s">
        <v>9154</v>
      </c>
      <c r="F8792" s="85" t="s">
        <v>32</v>
      </c>
      <c r="G8792" s="86" t="s">
        <v>9155</v>
      </c>
      <c r="H8792" s="85" t="s">
        <v>260</v>
      </c>
      <c r="I8792" s="85">
        <v>1</v>
      </c>
      <c r="J8792" s="88">
        <v>366734.23146811553</v>
      </c>
      <c r="K8792" s="146">
        <v>1128816.0778013221</v>
      </c>
      <c r="L8792" s="147">
        <v>1.8498331975694061E-3</v>
      </c>
      <c r="M8792" s="147">
        <v>38217.846810522671</v>
      </c>
      <c r="N8792" s="87">
        <v>4117949.089548198</v>
      </c>
      <c r="O8792" s="88">
        <v>318435.3766179994</v>
      </c>
      <c r="P8792" s="89">
        <v>77.32863367014977</v>
      </c>
    </row>
    <row r="8793" spans="1:16">
      <c r="A8793" s="75" t="s">
        <v>9156</v>
      </c>
      <c r="B8793" s="85">
        <v>8789</v>
      </c>
      <c r="C8793" s="85">
        <v>6004</v>
      </c>
      <c r="D8793" s="85">
        <v>8789</v>
      </c>
      <c r="E8793" s="86" t="s">
        <v>9154</v>
      </c>
      <c r="F8793" s="85" t="s">
        <v>38</v>
      </c>
      <c r="G8793" s="86" t="s">
        <v>9155</v>
      </c>
      <c r="H8793" s="85" t="s">
        <v>260</v>
      </c>
      <c r="I8793" s="85">
        <v>1</v>
      </c>
      <c r="J8793" s="88">
        <v>377670.50849646499</v>
      </c>
      <c r="K8793" s="146">
        <v>1151655.5843018931</v>
      </c>
      <c r="L8793" s="147">
        <v>1.9435657258676049E-3</v>
      </c>
      <c r="M8793" s="147">
        <v>39444.205046995339</v>
      </c>
      <c r="N8793" s="87">
        <v>4269021.7709410889</v>
      </c>
      <c r="O8793" s="88">
        <v>326664.96695386048</v>
      </c>
      <c r="P8793" s="89">
        <v>76.519864381447846</v>
      </c>
    </row>
    <row r="8794" spans="1:16">
      <c r="A8794" s="75" t="s">
        <v>15837</v>
      </c>
      <c r="B8794" s="85">
        <v>8790</v>
      </c>
      <c r="C8794" s="85">
        <v>10464</v>
      </c>
      <c r="D8794" s="85">
        <v>8790</v>
      </c>
      <c r="E8794" s="86" t="s">
        <v>15838</v>
      </c>
      <c r="F8794" s="85" t="s">
        <v>55</v>
      </c>
      <c r="G8794" s="86" t="s">
        <v>9155</v>
      </c>
      <c r="H8794" s="85" t="s">
        <v>260</v>
      </c>
      <c r="I8794" s="85">
        <v>1</v>
      </c>
      <c r="J8794" s="88">
        <v>377670.50599388441</v>
      </c>
      <c r="K8794" s="146">
        <v>1151655.5790754601</v>
      </c>
      <c r="L8794" s="147">
        <v>1.9435657044185131E-3</v>
      </c>
      <c r="M8794" s="147">
        <v>39444.204766364179</v>
      </c>
      <c r="N8794" s="87">
        <v>4269021.7363706846</v>
      </c>
      <c r="O8794" s="88">
        <v>326664.96507065889</v>
      </c>
      <c r="P8794" s="89">
        <v>76.519864559971438</v>
      </c>
    </row>
    <row r="8795" spans="1:16">
      <c r="A8795" s="75" t="s">
        <v>9238</v>
      </c>
      <c r="B8795" s="85">
        <v>8791</v>
      </c>
      <c r="C8795" s="85">
        <v>6046</v>
      </c>
      <c r="D8795" s="85">
        <v>8791</v>
      </c>
      <c r="E8795" s="86" t="s">
        <v>9239</v>
      </c>
      <c r="F8795" s="85" t="s">
        <v>55</v>
      </c>
      <c r="G8795" s="86" t="s">
        <v>9240</v>
      </c>
      <c r="H8795" s="85" t="s">
        <v>260</v>
      </c>
      <c r="I8795" s="85">
        <v>1</v>
      </c>
      <c r="J8795" s="88">
        <v>64727.671210914617</v>
      </c>
      <c r="K8795" s="146">
        <v>202943.17039907028</v>
      </c>
      <c r="L8795" s="147">
        <v>2.9178554480663532E-4</v>
      </c>
      <c r="M8795" s="147">
        <v>7736.144442548255</v>
      </c>
      <c r="N8795" s="87">
        <v>702880.24992652622</v>
      </c>
      <c r="O8795" s="88">
        <v>52497.73511327921</v>
      </c>
      <c r="P8795" s="89">
        <v>74.689444067843596</v>
      </c>
    </row>
    <row r="8796" spans="1:16">
      <c r="A8796" s="75" t="s">
        <v>15839</v>
      </c>
      <c r="B8796" s="85">
        <v>8792</v>
      </c>
      <c r="C8796" s="85">
        <v>10465</v>
      </c>
      <c r="D8796" s="85">
        <v>8792</v>
      </c>
      <c r="E8796" s="86" t="s">
        <v>15840</v>
      </c>
      <c r="F8796" s="85" t="s">
        <v>55</v>
      </c>
      <c r="G8796" s="86" t="s">
        <v>9240</v>
      </c>
      <c r="H8796" s="85" t="s">
        <v>260</v>
      </c>
      <c r="I8796" s="85">
        <v>1</v>
      </c>
      <c r="J8796" s="88">
        <v>64727.671210914617</v>
      </c>
      <c r="K8796" s="146">
        <v>202943.17039907028</v>
      </c>
      <c r="L8796" s="147">
        <v>2.9178554480663532E-4</v>
      </c>
      <c r="M8796" s="147">
        <v>7736.144442548255</v>
      </c>
      <c r="N8796" s="87">
        <v>702880.24992652645</v>
      </c>
      <c r="O8796" s="88">
        <v>52497.73511327921</v>
      </c>
      <c r="P8796" s="89">
        <v>74.689444067843567</v>
      </c>
    </row>
    <row r="8797" spans="1:16">
      <c r="A8797" s="75" t="s">
        <v>9241</v>
      </c>
      <c r="B8797" s="85">
        <v>8793</v>
      </c>
      <c r="C8797" s="85">
        <v>6047</v>
      </c>
      <c r="D8797" s="85">
        <v>8793</v>
      </c>
      <c r="E8797" s="86" t="s">
        <v>9242</v>
      </c>
      <c r="F8797" s="85" t="s">
        <v>55</v>
      </c>
      <c r="G8797" s="86" t="s">
        <v>9243</v>
      </c>
      <c r="H8797" s="85" t="s">
        <v>260</v>
      </c>
      <c r="I8797" s="85">
        <v>1</v>
      </c>
      <c r="J8797" s="88">
        <v>463545.69375997718</v>
      </c>
      <c r="K8797" s="146">
        <v>1477430.147200481</v>
      </c>
      <c r="L8797" s="147">
        <v>2.6036134780183348E-3</v>
      </c>
      <c r="M8797" s="147">
        <v>48260.91910876031</v>
      </c>
      <c r="N8797" s="87">
        <v>5342639.3952133022</v>
      </c>
      <c r="O8797" s="88">
        <v>405360.04210177797</v>
      </c>
      <c r="P8797" s="89">
        <v>75.872618778081346</v>
      </c>
    </row>
    <row r="8798" spans="1:16">
      <c r="A8798" s="75" t="s">
        <v>15841</v>
      </c>
      <c r="B8798" s="85">
        <v>8794</v>
      </c>
      <c r="C8798" s="85">
        <v>10466</v>
      </c>
      <c r="D8798" s="85">
        <v>8794</v>
      </c>
      <c r="E8798" s="86" t="s">
        <v>15842</v>
      </c>
      <c r="F8798" s="85" t="s">
        <v>55</v>
      </c>
      <c r="G8798" s="86" t="s">
        <v>9243</v>
      </c>
      <c r="H8798" s="85" t="s">
        <v>260</v>
      </c>
      <c r="I8798" s="85">
        <v>1</v>
      </c>
      <c r="J8798" s="88">
        <v>463545.69375997718</v>
      </c>
      <c r="K8798" s="146">
        <v>1477430.147200481</v>
      </c>
      <c r="L8798" s="147">
        <v>2.6036134780183348E-3</v>
      </c>
      <c r="M8798" s="147">
        <v>48260.91910876031</v>
      </c>
      <c r="N8798" s="87">
        <v>5342639.3952133022</v>
      </c>
      <c r="O8798" s="88">
        <v>405360.04210177797</v>
      </c>
      <c r="P8798" s="89">
        <v>75.872618778081346</v>
      </c>
    </row>
    <row r="8799" spans="1:16">
      <c r="A8799" s="75" t="s">
        <v>15843</v>
      </c>
      <c r="B8799" s="85">
        <v>8795</v>
      </c>
      <c r="C8799" s="85">
        <v>10467</v>
      </c>
      <c r="D8799" s="85">
        <v>8795</v>
      </c>
      <c r="E8799" s="86" t="s">
        <v>15844</v>
      </c>
      <c r="F8799" s="85" t="s">
        <v>32</v>
      </c>
      <c r="G8799" s="86" t="s">
        <v>15845</v>
      </c>
      <c r="H8799" s="85" t="s">
        <v>945</v>
      </c>
      <c r="I8799" s="85">
        <v>-1</v>
      </c>
      <c r="J8799" s="88">
        <v>756.16192011054068</v>
      </c>
      <c r="K8799" s="146">
        <v>396.82821912285334</v>
      </c>
      <c r="L8799" s="147">
        <v>2.1823044793238191E-6</v>
      </c>
      <c r="M8799" s="147">
        <v>3.7195751772045469</v>
      </c>
      <c r="N8799" s="87">
        <v>1102.2050326011879</v>
      </c>
      <c r="O8799" s="88">
        <v>735.2036689058375</v>
      </c>
      <c r="P8799" s="89">
        <v>667.02986028903126</v>
      </c>
    </row>
    <row r="8800" spans="1:16">
      <c r="A8800" s="75" t="s">
        <v>15846</v>
      </c>
      <c r="B8800" s="85">
        <v>8796</v>
      </c>
      <c r="C8800" s="85">
        <v>10468</v>
      </c>
      <c r="D8800" s="85">
        <v>8796</v>
      </c>
      <c r="E8800" s="86" t="s">
        <v>15844</v>
      </c>
      <c r="F8800" s="85" t="s">
        <v>38</v>
      </c>
      <c r="G8800" s="86" t="s">
        <v>15845</v>
      </c>
      <c r="H8800" s="85" t="s">
        <v>945</v>
      </c>
      <c r="I8800" s="85">
        <v>-1</v>
      </c>
      <c r="J8800" s="88">
        <v>406.60042550342428</v>
      </c>
      <c r="K8800" s="146">
        <v>278.39979918094912</v>
      </c>
      <c r="L8800" s="147">
        <v>1.326670917256846E-6</v>
      </c>
      <c r="M8800" s="147">
        <v>7.0997539604850859</v>
      </c>
      <c r="N8800" s="87">
        <v>1333.898541037187</v>
      </c>
      <c r="O8800" s="88">
        <v>345.01030649716188</v>
      </c>
      <c r="P8800" s="89">
        <v>258.64808745415934</v>
      </c>
    </row>
    <row r="8801" spans="1:16">
      <c r="A8801" s="75" t="s">
        <v>29530</v>
      </c>
      <c r="B8801" s="85">
        <v>8797</v>
      </c>
      <c r="C8801" s="85">
        <v>18808</v>
      </c>
      <c r="D8801" s="85">
        <v>8797</v>
      </c>
      <c r="E8801" s="86" t="s">
        <v>29531</v>
      </c>
      <c r="F8801" s="85" t="s">
        <v>32</v>
      </c>
      <c r="G8801" s="86" t="s">
        <v>15845</v>
      </c>
      <c r="H8801" s="85" t="s">
        <v>945</v>
      </c>
      <c r="I8801" s="85">
        <v>-1</v>
      </c>
      <c r="J8801" s="88">
        <v>770.63907020158922</v>
      </c>
      <c r="K8801" s="146">
        <v>404.29522128113092</v>
      </c>
      <c r="L8801" s="147">
        <v>2.2239566502265829E-6</v>
      </c>
      <c r="M8801" s="147">
        <v>3.7816719116819209</v>
      </c>
      <c r="N8801" s="87">
        <v>1122.2120158746161</v>
      </c>
      <c r="O8801" s="88">
        <v>749.28642083861382</v>
      </c>
      <c r="P8801" s="89">
        <v>667.68704152097678</v>
      </c>
    </row>
    <row r="8802" spans="1:16">
      <c r="A8802" s="75" t="s">
        <v>29532</v>
      </c>
      <c r="B8802" s="85">
        <v>8798</v>
      </c>
      <c r="C8802" s="85">
        <v>18809</v>
      </c>
      <c r="D8802" s="85">
        <v>8798</v>
      </c>
      <c r="E8802" s="86" t="s">
        <v>29531</v>
      </c>
      <c r="F8802" s="85" t="s">
        <v>38</v>
      </c>
      <c r="G8802" s="86" t="s">
        <v>15845</v>
      </c>
      <c r="H8802" s="85" t="s">
        <v>945</v>
      </c>
      <c r="I8802" s="85">
        <v>-1</v>
      </c>
      <c r="J8802" s="88">
        <v>985.10550174939317</v>
      </c>
      <c r="K8802" s="146">
        <v>674.25677079696868</v>
      </c>
      <c r="L8802" s="147">
        <v>3.2140356345988209E-6</v>
      </c>
      <c r="M8802" s="147">
        <v>17.18368049324965</v>
      </c>
      <c r="N8802" s="87">
        <v>3229.7051315566132</v>
      </c>
      <c r="O8802" s="88">
        <v>835.87552763325766</v>
      </c>
      <c r="P8802" s="89">
        <v>258.80861985390993</v>
      </c>
    </row>
    <row r="8803" spans="1:16">
      <c r="A8803" s="75" t="s">
        <v>9957</v>
      </c>
      <c r="B8803" s="85">
        <v>8799</v>
      </c>
      <c r="C8803" s="85">
        <v>6738</v>
      </c>
      <c r="D8803" s="85">
        <v>8799</v>
      </c>
      <c r="E8803" s="86" t="s">
        <v>9958</v>
      </c>
      <c r="F8803" s="85" t="s">
        <v>32</v>
      </c>
      <c r="G8803" s="86" t="s">
        <v>9959</v>
      </c>
      <c r="H8803" s="85" t="s">
        <v>260</v>
      </c>
      <c r="I8803" s="85">
        <v>1</v>
      </c>
      <c r="J8803" s="88">
        <v>2962.6970037136989</v>
      </c>
      <c r="K8803" s="146">
        <v>3568.0274117264057</v>
      </c>
      <c r="L8803" s="147">
        <v>1.214290336549225E-5</v>
      </c>
      <c r="M8803" s="147">
        <v>203.15911475129329</v>
      </c>
      <c r="N8803" s="87">
        <v>32541.172372840079</v>
      </c>
      <c r="O8803" s="88">
        <v>2624.096548948618</v>
      </c>
      <c r="P8803" s="89">
        <v>80.639275035424802</v>
      </c>
    </row>
    <row r="8804" spans="1:16">
      <c r="A8804" s="75" t="s">
        <v>9960</v>
      </c>
      <c r="B8804" s="85">
        <v>8800</v>
      </c>
      <c r="C8804" s="85">
        <v>6739</v>
      </c>
      <c r="D8804" s="85">
        <v>8800</v>
      </c>
      <c r="E8804" s="86" t="s">
        <v>9958</v>
      </c>
      <c r="F8804" s="85" t="s">
        <v>38</v>
      </c>
      <c r="G8804" s="86" t="s">
        <v>9959</v>
      </c>
      <c r="H8804" s="85" t="s">
        <v>260</v>
      </c>
      <c r="I8804" s="85">
        <v>1</v>
      </c>
      <c r="J8804" s="88">
        <v>2878.5040641674459</v>
      </c>
      <c r="K8804" s="146">
        <v>3812.3441244375731</v>
      </c>
      <c r="L8804" s="147">
        <v>1.2485778142303769E-5</v>
      </c>
      <c r="M8804" s="147">
        <v>220.14321764104679</v>
      </c>
      <c r="N8804" s="87">
        <v>34742.688432241543</v>
      </c>
      <c r="O8804" s="88">
        <v>2504.4104326468491</v>
      </c>
      <c r="P8804" s="89">
        <v>72.084531901760727</v>
      </c>
    </row>
    <row r="8805" spans="1:16">
      <c r="A8805" s="75" t="s">
        <v>15847</v>
      </c>
      <c r="B8805" s="85">
        <v>8801</v>
      </c>
      <c r="C8805" s="85">
        <v>10469</v>
      </c>
      <c r="D8805" s="85">
        <v>8801</v>
      </c>
      <c r="E8805" s="86" t="s">
        <v>15848</v>
      </c>
      <c r="F8805" s="85" t="s">
        <v>55</v>
      </c>
      <c r="G8805" s="86" t="s">
        <v>9959</v>
      </c>
      <c r="H8805" s="85" t="s">
        <v>260</v>
      </c>
      <c r="I8805" s="85">
        <v>1</v>
      </c>
      <c r="J8805" s="88">
        <v>2879.212690777279</v>
      </c>
      <c r="K8805" s="146">
        <v>3810.2877842648145</v>
      </c>
      <c r="L8805" s="147">
        <v>1.2482892268595161E-5</v>
      </c>
      <c r="M8805" s="147">
        <v>220.00026756332579</v>
      </c>
      <c r="N8805" s="87">
        <v>34724.158934755687</v>
      </c>
      <c r="O8805" s="88">
        <v>2505.4177946334439</v>
      </c>
      <c r="P8805" s="89">
        <v>72.152008039732564</v>
      </c>
    </row>
    <row r="8806" spans="1:16">
      <c r="A8806" s="75" t="s">
        <v>10217</v>
      </c>
      <c r="B8806" s="85">
        <v>8802</v>
      </c>
      <c r="C8806" s="85">
        <v>6910</v>
      </c>
      <c r="D8806" s="85">
        <v>8802</v>
      </c>
      <c r="E8806" s="86" t="s">
        <v>10218</v>
      </c>
      <c r="F8806" s="85" t="s">
        <v>38</v>
      </c>
      <c r="G8806" s="86" t="s">
        <v>10219</v>
      </c>
      <c r="H8806" s="85" t="s">
        <v>260</v>
      </c>
      <c r="I8806" s="85">
        <v>1</v>
      </c>
      <c r="J8806" s="88">
        <v>5043.9436616300009</v>
      </c>
      <c r="K8806" s="146">
        <v>12097.173247172839</v>
      </c>
      <c r="L8806" s="147">
        <v>2.9662707950916221E-5</v>
      </c>
      <c r="M8806" s="147">
        <v>227.7581738143584</v>
      </c>
      <c r="N8806" s="87">
        <v>25119.75595259928</v>
      </c>
      <c r="O8806" s="88">
        <v>1573.031944171724</v>
      </c>
      <c r="P8806" s="89">
        <v>62.621306796929844</v>
      </c>
    </row>
    <row r="8807" spans="1:16">
      <c r="A8807" s="75" t="s">
        <v>10220</v>
      </c>
      <c r="B8807" s="85">
        <v>8803</v>
      </c>
      <c r="C8807" s="85">
        <v>6911</v>
      </c>
      <c r="D8807" s="85">
        <v>8803</v>
      </c>
      <c r="E8807" s="86" t="s">
        <v>10218</v>
      </c>
      <c r="F8807" s="85" t="s">
        <v>11</v>
      </c>
      <c r="G8807" s="86" t="s">
        <v>10219</v>
      </c>
      <c r="H8807" s="85" t="s">
        <v>260</v>
      </c>
      <c r="I8807" s="85">
        <v>1</v>
      </c>
      <c r="J8807" s="88">
        <v>5043.9436616300009</v>
      </c>
      <c r="K8807" s="146">
        <v>12097.173247172839</v>
      </c>
      <c r="L8807" s="147">
        <v>2.9662707950916221E-5</v>
      </c>
      <c r="M8807" s="147">
        <v>227.7581738143584</v>
      </c>
      <c r="N8807" s="87">
        <v>25119.75595259928</v>
      </c>
      <c r="O8807" s="88">
        <v>1573.031944171724</v>
      </c>
      <c r="P8807" s="89">
        <v>62.621306796929844</v>
      </c>
    </row>
    <row r="8808" spans="1:16">
      <c r="A8808" s="75" t="s">
        <v>15849</v>
      </c>
      <c r="B8808" s="85">
        <v>8804</v>
      </c>
      <c r="C8808" s="85">
        <v>10470</v>
      </c>
      <c r="D8808" s="85">
        <v>8804</v>
      </c>
      <c r="E8808" s="86" t="s">
        <v>15850</v>
      </c>
      <c r="F8808" s="85" t="s">
        <v>55</v>
      </c>
      <c r="G8808" s="86" t="s">
        <v>10219</v>
      </c>
      <c r="H8808" s="85" t="s">
        <v>260</v>
      </c>
      <c r="I8808" s="85">
        <v>1</v>
      </c>
      <c r="J8808" s="88">
        <v>5043.9436616300009</v>
      </c>
      <c r="K8808" s="146">
        <v>12097.173247172839</v>
      </c>
      <c r="L8808" s="147">
        <v>2.9662707950916221E-5</v>
      </c>
      <c r="M8808" s="147">
        <v>227.7581738143584</v>
      </c>
      <c r="N8808" s="87">
        <v>25119.75595259928</v>
      </c>
      <c r="O8808" s="88">
        <v>1573.031944171724</v>
      </c>
      <c r="P8808" s="89">
        <v>62.621306796929844</v>
      </c>
    </row>
    <row r="8809" spans="1:16">
      <c r="A8809" s="75" t="s">
        <v>10221</v>
      </c>
      <c r="B8809" s="85">
        <v>8805</v>
      </c>
      <c r="C8809" s="85">
        <v>6912</v>
      </c>
      <c r="D8809" s="85">
        <v>8805</v>
      </c>
      <c r="E8809" s="86" t="s">
        <v>10222</v>
      </c>
      <c r="F8809" s="85" t="s">
        <v>32</v>
      </c>
      <c r="G8809" s="86" t="s">
        <v>10223</v>
      </c>
      <c r="H8809" s="85" t="s">
        <v>260</v>
      </c>
      <c r="I8809" s="85">
        <v>1</v>
      </c>
      <c r="J8809" s="88">
        <v>1589.1000767143901</v>
      </c>
      <c r="K8809" s="146">
        <v>3900.0238706547912</v>
      </c>
      <c r="L8809" s="147">
        <v>9.4881060317672926E-6</v>
      </c>
      <c r="M8809" s="147">
        <v>68.781136041130509</v>
      </c>
      <c r="N8809" s="87">
        <v>7094.5795430204944</v>
      </c>
      <c r="O8809" s="88">
        <v>442.6588384111285</v>
      </c>
      <c r="P8809" s="89">
        <v>62.393949595872449</v>
      </c>
    </row>
    <row r="8810" spans="1:16">
      <c r="A8810" s="75" t="s">
        <v>10224</v>
      </c>
      <c r="B8810" s="85">
        <v>8806</v>
      </c>
      <c r="C8810" s="85">
        <v>6913</v>
      </c>
      <c r="D8810" s="85">
        <v>8806</v>
      </c>
      <c r="E8810" s="86" t="s">
        <v>10222</v>
      </c>
      <c r="F8810" s="85" t="s">
        <v>38</v>
      </c>
      <c r="G8810" s="86" t="s">
        <v>10223</v>
      </c>
      <c r="H8810" s="85" t="s">
        <v>260</v>
      </c>
      <c r="I8810" s="85">
        <v>1</v>
      </c>
      <c r="J8810" s="88">
        <v>1682.097300869749</v>
      </c>
      <c r="K8810" s="146">
        <v>4033.514659080397</v>
      </c>
      <c r="L8810" s="147">
        <v>9.8909600935069787E-6</v>
      </c>
      <c r="M8810" s="147">
        <v>75.979983143676421</v>
      </c>
      <c r="N8810" s="87">
        <v>8384.105778953799</v>
      </c>
      <c r="O8810" s="88">
        <v>525.03735191128135</v>
      </c>
      <c r="P8810" s="89">
        <v>62.622939852364013</v>
      </c>
    </row>
    <row r="8811" spans="1:16">
      <c r="A8811" s="75" t="s">
        <v>15851</v>
      </c>
      <c r="B8811" s="85">
        <v>8807</v>
      </c>
      <c r="C8811" s="85">
        <v>10471</v>
      </c>
      <c r="D8811" s="85">
        <v>8807</v>
      </c>
      <c r="E8811" s="86" t="s">
        <v>15852</v>
      </c>
      <c r="F8811" s="85" t="s">
        <v>55</v>
      </c>
      <c r="G8811" s="86" t="s">
        <v>10223</v>
      </c>
      <c r="H8811" s="85" t="s">
        <v>260</v>
      </c>
      <c r="I8811" s="85">
        <v>1</v>
      </c>
      <c r="J8811" s="88">
        <v>1681.3145538766671</v>
      </c>
      <c r="K8811" s="146">
        <v>4032.39108239095</v>
      </c>
      <c r="L8811" s="147">
        <v>9.8875693169720602E-6</v>
      </c>
      <c r="M8811" s="147">
        <v>75.919391271452767</v>
      </c>
      <c r="N8811" s="87">
        <v>8373.2519841997582</v>
      </c>
      <c r="O8811" s="88">
        <v>524.3439813905751</v>
      </c>
      <c r="P8811" s="89">
        <v>62.6213067969299</v>
      </c>
    </row>
    <row r="8812" spans="1:16">
      <c r="A8812" s="75" t="s">
        <v>10225</v>
      </c>
      <c r="B8812" s="85">
        <v>8808</v>
      </c>
      <c r="C8812" s="85">
        <v>6914</v>
      </c>
      <c r="D8812" s="85">
        <v>8808</v>
      </c>
      <c r="E8812" s="86" t="s">
        <v>10226</v>
      </c>
      <c r="F8812" s="85" t="s">
        <v>32</v>
      </c>
      <c r="G8812" s="86" t="s">
        <v>10227</v>
      </c>
      <c r="H8812" s="85" t="s">
        <v>260</v>
      </c>
      <c r="I8812" s="85">
        <v>1</v>
      </c>
      <c r="J8812" s="88">
        <v>1322.7097130385889</v>
      </c>
      <c r="K8812" s="146">
        <v>3975.731779886361</v>
      </c>
      <c r="L8812" s="147">
        <v>8.0315806890711737E-6</v>
      </c>
      <c r="M8812" s="147">
        <v>120.123828213378</v>
      </c>
      <c r="N8812" s="87">
        <v>16963.719675036089</v>
      </c>
      <c r="O8812" s="88">
        <v>1163.9297642349591</v>
      </c>
      <c r="P8812" s="89">
        <v>68.612886002107487</v>
      </c>
    </row>
    <row r="8813" spans="1:16">
      <c r="A8813" s="75" t="s">
        <v>10228</v>
      </c>
      <c r="B8813" s="85">
        <v>8809</v>
      </c>
      <c r="C8813" s="85">
        <v>6915</v>
      </c>
      <c r="D8813" s="85">
        <v>8809</v>
      </c>
      <c r="E8813" s="86" t="s">
        <v>10226</v>
      </c>
      <c r="F8813" s="85" t="s">
        <v>38</v>
      </c>
      <c r="G8813" s="86" t="s">
        <v>10227</v>
      </c>
      <c r="H8813" s="85" t="s">
        <v>260</v>
      </c>
      <c r="I8813" s="85">
        <v>1</v>
      </c>
      <c r="J8813" s="88">
        <v>1475.729359123713</v>
      </c>
      <c r="K8813" s="146">
        <v>4188.4370597329298</v>
      </c>
      <c r="L8813" s="147">
        <v>8.6653425097729233E-6</v>
      </c>
      <c r="M8813" s="147">
        <v>127.166398814231</v>
      </c>
      <c r="N8813" s="87">
        <v>18467.761681314099</v>
      </c>
      <c r="O8813" s="88">
        <v>1297.6824834045401</v>
      </c>
      <c r="P8813" s="89">
        <v>70.267447988434384</v>
      </c>
    </row>
    <row r="8814" spans="1:16">
      <c r="A8814" s="75" t="s">
        <v>15853</v>
      </c>
      <c r="B8814" s="85">
        <v>8810</v>
      </c>
      <c r="C8814" s="85">
        <v>10472</v>
      </c>
      <c r="D8814" s="85">
        <v>8810</v>
      </c>
      <c r="E8814" s="86" t="s">
        <v>15854</v>
      </c>
      <c r="F8814" s="85" t="s">
        <v>32</v>
      </c>
      <c r="G8814" s="86" t="s">
        <v>10227</v>
      </c>
      <c r="H8814" s="85" t="s">
        <v>260</v>
      </c>
      <c r="I8814" s="85">
        <v>1</v>
      </c>
      <c r="J8814" s="88">
        <v>1322.7164483955571</v>
      </c>
      <c r="K8814" s="146">
        <v>3975.7393872337125</v>
      </c>
      <c r="L8814" s="147">
        <v>8.0316137043445959E-6</v>
      </c>
      <c r="M8814" s="147">
        <v>120.12477985952989</v>
      </c>
      <c r="N8814" s="87">
        <v>16963.825666276622</v>
      </c>
      <c r="O8814" s="88">
        <v>1163.9357921463211</v>
      </c>
      <c r="P8814" s="89">
        <v>68.612812642856667</v>
      </c>
    </row>
    <row r="8815" spans="1:16">
      <c r="A8815" s="75" t="s">
        <v>15855</v>
      </c>
      <c r="B8815" s="85">
        <v>8811</v>
      </c>
      <c r="C8815" s="85">
        <v>10473</v>
      </c>
      <c r="D8815" s="85">
        <v>8811</v>
      </c>
      <c r="E8815" s="86" t="s">
        <v>15854</v>
      </c>
      <c r="F8815" s="85" t="s">
        <v>38</v>
      </c>
      <c r="G8815" s="86" t="s">
        <v>10227</v>
      </c>
      <c r="H8815" s="85" t="s">
        <v>260</v>
      </c>
      <c r="I8815" s="85">
        <v>1</v>
      </c>
      <c r="J8815" s="88">
        <v>1475.7862660940559</v>
      </c>
      <c r="K8815" s="146">
        <v>4188.5113043571791</v>
      </c>
      <c r="L8815" s="147">
        <v>8.6656547997225826E-6</v>
      </c>
      <c r="M8815" s="147">
        <v>127.1742514488818</v>
      </c>
      <c r="N8815" s="87">
        <v>18468.613167407679</v>
      </c>
      <c r="O8815" s="88">
        <v>1297.734177408209</v>
      </c>
      <c r="P8815" s="89">
        <v>70.267007362435521</v>
      </c>
    </row>
    <row r="8816" spans="1:16">
      <c r="A8816" s="75" t="s">
        <v>10229</v>
      </c>
      <c r="B8816" s="85">
        <v>8812</v>
      </c>
      <c r="C8816" s="85">
        <v>6916</v>
      </c>
      <c r="D8816" s="85">
        <v>8812</v>
      </c>
      <c r="E8816" s="86" t="s">
        <v>10230</v>
      </c>
      <c r="F8816" s="85" t="s">
        <v>32</v>
      </c>
      <c r="G8816" s="86" t="s">
        <v>10231</v>
      </c>
      <c r="H8816" s="85" t="s">
        <v>260</v>
      </c>
      <c r="I8816" s="85">
        <v>1</v>
      </c>
      <c r="J8816" s="88">
        <v>226.4018940236092</v>
      </c>
      <c r="K8816" s="146">
        <v>3141.9451839720746</v>
      </c>
      <c r="L8816" s="147">
        <v>5.8189758560701616E-6</v>
      </c>
      <c r="M8816" s="147">
        <v>26.841393817634071</v>
      </c>
      <c r="N8816" s="87">
        <v>2882.1747217849202</v>
      </c>
      <c r="O8816" s="88">
        <v>199.42706102314901</v>
      </c>
      <c r="P8816" s="89">
        <v>69.1932586583941</v>
      </c>
    </row>
    <row r="8817" spans="1:16">
      <c r="A8817" s="75" t="s">
        <v>10232</v>
      </c>
      <c r="B8817" s="85">
        <v>8813</v>
      </c>
      <c r="C8817" s="85">
        <v>6917</v>
      </c>
      <c r="D8817" s="85">
        <v>8813</v>
      </c>
      <c r="E8817" s="86" t="s">
        <v>10230</v>
      </c>
      <c r="F8817" s="85" t="s">
        <v>38</v>
      </c>
      <c r="G8817" s="86" t="s">
        <v>10231</v>
      </c>
      <c r="H8817" s="85" t="s">
        <v>260</v>
      </c>
      <c r="I8817" s="85">
        <v>1</v>
      </c>
      <c r="J8817" s="88">
        <v>226.40111347562021</v>
      </c>
      <c r="K8817" s="146">
        <v>3141.9447767471338</v>
      </c>
      <c r="L8817" s="147">
        <v>5.8189732856458796E-6</v>
      </c>
      <c r="M8817" s="147">
        <v>26.841343039088098</v>
      </c>
      <c r="N8817" s="87">
        <v>2882.168432053415</v>
      </c>
      <c r="O8817" s="88">
        <v>199.42590629814671</v>
      </c>
      <c r="P8817" s="89">
        <v>69.193009013725387</v>
      </c>
    </row>
    <row r="8818" spans="1:16">
      <c r="A8818" s="75" t="s">
        <v>15856</v>
      </c>
      <c r="B8818" s="85">
        <v>8814</v>
      </c>
      <c r="C8818" s="85">
        <v>10474</v>
      </c>
      <c r="D8818" s="85">
        <v>8814</v>
      </c>
      <c r="E8818" s="86" t="s">
        <v>15857</v>
      </c>
      <c r="F8818" s="85" t="s">
        <v>55</v>
      </c>
      <c r="G8818" s="86" t="s">
        <v>10231</v>
      </c>
      <c r="H8818" s="85" t="s">
        <v>260</v>
      </c>
      <c r="I8818" s="85">
        <v>1</v>
      </c>
      <c r="J8818" s="88">
        <v>226.40112004540401</v>
      </c>
      <c r="K8818" s="146">
        <v>3141.9447801747051</v>
      </c>
      <c r="L8818" s="147">
        <v>5.8189733072808604E-6</v>
      </c>
      <c r="M8818" s="147">
        <v>26.841343466485391</v>
      </c>
      <c r="N8818" s="87">
        <v>2882.168484993374</v>
      </c>
      <c r="O8818" s="88">
        <v>199.42591601733551</v>
      </c>
      <c r="P8818" s="89">
        <v>69.193011114960541</v>
      </c>
    </row>
    <row r="8819" spans="1:16">
      <c r="A8819" s="75" t="s">
        <v>10233</v>
      </c>
      <c r="B8819" s="85">
        <v>8815</v>
      </c>
      <c r="C8819" s="85">
        <v>6918</v>
      </c>
      <c r="D8819" s="85">
        <v>8815</v>
      </c>
      <c r="E8819" s="86" t="s">
        <v>10234</v>
      </c>
      <c r="F8819" s="85" t="s">
        <v>38</v>
      </c>
      <c r="G8819" s="86" t="s">
        <v>10235</v>
      </c>
      <c r="H8819" s="85" t="s">
        <v>260</v>
      </c>
      <c r="I8819" s="85">
        <v>1</v>
      </c>
      <c r="J8819" s="88">
        <v>2585.814279861881</v>
      </c>
      <c r="K8819" s="146">
        <v>8116.2591819743293</v>
      </c>
      <c r="L8819" s="147">
        <v>1.141455629455798E-5</v>
      </c>
      <c r="M8819" s="147">
        <v>299.91876622026342</v>
      </c>
      <c r="N8819" s="87">
        <v>29716.71436161832</v>
      </c>
      <c r="O8819" s="88">
        <v>2302.325648534375</v>
      </c>
      <c r="P8819" s="89">
        <v>77.475780818757855</v>
      </c>
    </row>
    <row r="8820" spans="1:16">
      <c r="A8820" s="75" t="s">
        <v>10236</v>
      </c>
      <c r="B8820" s="85">
        <v>8816</v>
      </c>
      <c r="C8820" s="85">
        <v>6919</v>
      </c>
      <c r="D8820" s="85">
        <v>8816</v>
      </c>
      <c r="E8820" s="86" t="s">
        <v>10234</v>
      </c>
      <c r="F8820" s="85" t="s">
        <v>11</v>
      </c>
      <c r="G8820" s="86" t="s">
        <v>10235</v>
      </c>
      <c r="H8820" s="85" t="s">
        <v>260</v>
      </c>
      <c r="I8820" s="85">
        <v>1</v>
      </c>
      <c r="J8820" s="88">
        <v>2585.8507917329821</v>
      </c>
      <c r="K8820" s="146">
        <v>8116.3314778469912</v>
      </c>
      <c r="L8820" s="147">
        <v>1.141472277460843E-5</v>
      </c>
      <c r="M8820" s="147">
        <v>299.92172103276943</v>
      </c>
      <c r="N8820" s="87">
        <v>29717.392016768179</v>
      </c>
      <c r="O8820" s="88">
        <v>2302.362860435429</v>
      </c>
      <c r="P8820" s="89">
        <v>77.475266306555767</v>
      </c>
    </row>
    <row r="8821" spans="1:16">
      <c r="A8821" s="75" t="s">
        <v>15858</v>
      </c>
      <c r="B8821" s="85">
        <v>8817</v>
      </c>
      <c r="C8821" s="85">
        <v>10475</v>
      </c>
      <c r="D8821" s="85">
        <v>8817</v>
      </c>
      <c r="E8821" s="86" t="s">
        <v>15859</v>
      </c>
      <c r="F8821" s="85" t="s">
        <v>55</v>
      </c>
      <c r="G8821" s="86" t="s">
        <v>10235</v>
      </c>
      <c r="H8821" s="85" t="s">
        <v>260</v>
      </c>
      <c r="I8821" s="85">
        <v>1</v>
      </c>
      <c r="J8821" s="88">
        <v>2585.826350407212</v>
      </c>
      <c r="K8821" s="146">
        <v>8116.2830824368766</v>
      </c>
      <c r="L8821" s="147">
        <v>1.1414611331589359E-5</v>
      </c>
      <c r="M8821" s="147">
        <v>299.91974305867831</v>
      </c>
      <c r="N8821" s="87">
        <v>29716.938389227911</v>
      </c>
      <c r="O8821" s="88">
        <v>2302.3379505042549</v>
      </c>
      <c r="P8821" s="89">
        <v>77.475610722362603</v>
      </c>
    </row>
    <row r="8822" spans="1:16">
      <c r="A8822" s="75" t="s">
        <v>10237</v>
      </c>
      <c r="B8822" s="85">
        <v>8818</v>
      </c>
      <c r="C8822" s="85">
        <v>6920</v>
      </c>
      <c r="D8822" s="85">
        <v>8818</v>
      </c>
      <c r="E8822" s="86" t="s">
        <v>10238</v>
      </c>
      <c r="F8822" s="85" t="s">
        <v>32</v>
      </c>
      <c r="G8822" s="86" t="s">
        <v>10239</v>
      </c>
      <c r="H8822" s="85" t="s">
        <v>260</v>
      </c>
      <c r="I8822" s="85">
        <v>1</v>
      </c>
      <c r="J8822" s="88">
        <v>982.2947999479544</v>
      </c>
      <c r="K8822" s="146">
        <v>3502.5417373546206</v>
      </c>
      <c r="L8822" s="147">
        <v>5.0497904509267618E-6</v>
      </c>
      <c r="M8822" s="147">
        <v>99.04072214580691</v>
      </c>
      <c r="N8822" s="87">
        <v>11918.558825290051</v>
      </c>
      <c r="O8822" s="88">
        <v>876.07877600178028</v>
      </c>
      <c r="P8822" s="89">
        <v>73.505428705257899</v>
      </c>
    </row>
    <row r="8823" spans="1:16">
      <c r="A8823" s="75" t="s">
        <v>10240</v>
      </c>
      <c r="B8823" s="85">
        <v>8819</v>
      </c>
      <c r="C8823" s="85">
        <v>6921</v>
      </c>
      <c r="D8823" s="85">
        <v>8819</v>
      </c>
      <c r="E8823" s="86" t="s">
        <v>10238</v>
      </c>
      <c r="F8823" s="85" t="s">
        <v>38</v>
      </c>
      <c r="G8823" s="86" t="s">
        <v>10239</v>
      </c>
      <c r="H8823" s="85" t="s">
        <v>260</v>
      </c>
      <c r="I8823" s="85">
        <v>1</v>
      </c>
      <c r="J8823" s="88">
        <v>1054.8278439345679</v>
      </c>
      <c r="K8823" s="146">
        <v>3605.750741743791</v>
      </c>
      <c r="L8823" s="147">
        <v>5.4472715193778191E-6</v>
      </c>
      <c r="M8823" s="147">
        <v>102.8360936930997</v>
      </c>
      <c r="N8823" s="87">
        <v>12711.14346047907</v>
      </c>
      <c r="O8823" s="88">
        <v>939.7516517301691</v>
      </c>
      <c r="P8823" s="89">
        <v>73.931322909854941</v>
      </c>
    </row>
    <row r="8824" spans="1:16">
      <c r="A8824" s="75" t="s">
        <v>15860</v>
      </c>
      <c r="B8824" s="85">
        <v>8820</v>
      </c>
      <c r="C8824" s="85">
        <v>10476</v>
      </c>
      <c r="D8824" s="85">
        <v>8820</v>
      </c>
      <c r="E8824" s="86" t="s">
        <v>15861</v>
      </c>
      <c r="F8824" s="85" t="s">
        <v>55</v>
      </c>
      <c r="G8824" s="86" t="s">
        <v>10239</v>
      </c>
      <c r="H8824" s="85" t="s">
        <v>260</v>
      </c>
      <c r="I8824" s="85">
        <v>1</v>
      </c>
      <c r="J8824" s="88">
        <v>1054.827843934567</v>
      </c>
      <c r="K8824" s="146">
        <v>3605.750741743791</v>
      </c>
      <c r="L8824" s="147">
        <v>5.4472715193778191E-6</v>
      </c>
      <c r="M8824" s="147">
        <v>102.8360936930997</v>
      </c>
      <c r="N8824" s="87">
        <v>12711.14346047907</v>
      </c>
      <c r="O8824" s="88">
        <v>939.75165173016899</v>
      </c>
      <c r="P8824" s="89">
        <v>73.931322909854941</v>
      </c>
    </row>
    <row r="8825" spans="1:16">
      <c r="A8825" s="75" t="s">
        <v>10241</v>
      </c>
      <c r="B8825" s="85">
        <v>8821</v>
      </c>
      <c r="C8825" s="85">
        <v>6922</v>
      </c>
      <c r="D8825" s="85">
        <v>8821</v>
      </c>
      <c r="E8825" s="86" t="s">
        <v>10242</v>
      </c>
      <c r="F8825" s="85" t="s">
        <v>38</v>
      </c>
      <c r="G8825" s="86" t="s">
        <v>10243</v>
      </c>
      <c r="H8825" s="85" t="s">
        <v>260</v>
      </c>
      <c r="I8825" s="85">
        <v>1</v>
      </c>
      <c r="J8825" s="88">
        <v>28661832.7573204</v>
      </c>
      <c r="K8825" s="146">
        <v>56412084.186158881</v>
      </c>
      <c r="L8825" s="147">
        <v>0.1981321431663578</v>
      </c>
      <c r="M8825" s="147">
        <v>4030187.5816863859</v>
      </c>
      <c r="N8825" s="87">
        <v>405884709.7664572</v>
      </c>
      <c r="O8825" s="88">
        <v>24227920.335531689</v>
      </c>
      <c r="P8825" s="89">
        <v>59.691631028604746</v>
      </c>
    </row>
    <row r="8826" spans="1:16">
      <c r="A8826" s="75" t="s">
        <v>10244</v>
      </c>
      <c r="B8826" s="85">
        <v>8822</v>
      </c>
      <c r="C8826" s="85">
        <v>6923</v>
      </c>
      <c r="D8826" s="85">
        <v>8822</v>
      </c>
      <c r="E8826" s="86" t="s">
        <v>10242</v>
      </c>
      <c r="F8826" s="85" t="s">
        <v>243</v>
      </c>
      <c r="G8826" s="86" t="s">
        <v>10243</v>
      </c>
      <c r="H8826" s="85" t="s">
        <v>260</v>
      </c>
      <c r="I8826" s="85">
        <v>1</v>
      </c>
      <c r="J8826" s="88">
        <v>28253890.328751981</v>
      </c>
      <c r="K8826" s="146">
        <v>56239764.482048683</v>
      </c>
      <c r="L8826" s="147">
        <v>0.19698484513027911</v>
      </c>
      <c r="M8826" s="147">
        <v>4028596.6108671469</v>
      </c>
      <c r="N8826" s="87">
        <v>405871470.50564128</v>
      </c>
      <c r="O8826" s="88">
        <v>23814274.314845331</v>
      </c>
      <c r="P8826" s="89">
        <v>58.674422927970575</v>
      </c>
    </row>
    <row r="8827" spans="1:16">
      <c r="A8827" s="75" t="s">
        <v>15862</v>
      </c>
      <c r="B8827" s="85">
        <v>8823</v>
      </c>
      <c r="C8827" s="85">
        <v>10477</v>
      </c>
      <c r="D8827" s="85">
        <v>8823</v>
      </c>
      <c r="E8827" s="86" t="s">
        <v>15863</v>
      </c>
      <c r="F8827" s="85" t="s">
        <v>55</v>
      </c>
      <c r="G8827" s="86" t="s">
        <v>10243</v>
      </c>
      <c r="H8827" s="85" t="s">
        <v>260</v>
      </c>
      <c r="I8827" s="85">
        <v>1</v>
      </c>
      <c r="J8827" s="88">
        <v>28661832.7573204</v>
      </c>
      <c r="K8827" s="146">
        <v>56412084.186158881</v>
      </c>
      <c r="L8827" s="147">
        <v>0.1981321431663578</v>
      </c>
      <c r="M8827" s="147">
        <v>4030187.5816863859</v>
      </c>
      <c r="N8827" s="87">
        <v>405884709.7664572</v>
      </c>
      <c r="O8827" s="88">
        <v>24227920.335531689</v>
      </c>
      <c r="P8827" s="89">
        <v>59.691631028604746</v>
      </c>
    </row>
    <row r="8828" spans="1:16">
      <c r="A8828" s="75" t="s">
        <v>9961</v>
      </c>
      <c r="B8828" s="85">
        <v>8824</v>
      </c>
      <c r="C8828" s="85">
        <v>6740</v>
      </c>
      <c r="D8828" s="85">
        <v>8824</v>
      </c>
      <c r="E8828" s="86" t="s">
        <v>9962</v>
      </c>
      <c r="F8828" s="85" t="s">
        <v>32</v>
      </c>
      <c r="G8828" s="86" t="s">
        <v>9963</v>
      </c>
      <c r="H8828" s="85" t="s">
        <v>53</v>
      </c>
      <c r="I8828" s="85">
        <v>1</v>
      </c>
      <c r="J8828" s="88">
        <v>1.2055401937552231E-2</v>
      </c>
      <c r="K8828" s="146">
        <v>1.9689008806011418E-2</v>
      </c>
      <c r="L8828" s="147">
        <v>5.9328808939313656E-11</v>
      </c>
      <c r="M8828" s="147">
        <v>4.1129458333573902E-4</v>
      </c>
      <c r="N8828" s="87">
        <v>0.35003644790192839</v>
      </c>
      <c r="O8828" s="88">
        <v>3.6697056323307712E-3</v>
      </c>
      <c r="P8828" s="89">
        <v>10.483781487117971</v>
      </c>
    </row>
    <row r="8829" spans="1:16">
      <c r="A8829" s="75" t="s">
        <v>9964</v>
      </c>
      <c r="B8829" s="85">
        <v>8825</v>
      </c>
      <c r="C8829" s="85">
        <v>6741</v>
      </c>
      <c r="D8829" s="85">
        <v>8825</v>
      </c>
      <c r="E8829" s="86" t="s">
        <v>9962</v>
      </c>
      <c r="F8829" s="85" t="s">
        <v>31</v>
      </c>
      <c r="G8829" s="86" t="s">
        <v>9963</v>
      </c>
      <c r="H8829" s="85" t="s">
        <v>53</v>
      </c>
      <c r="I8829" s="85">
        <v>1</v>
      </c>
      <c r="J8829" s="88">
        <v>4.3985136571915981E-2</v>
      </c>
      <c r="K8829" s="146">
        <v>5.7273843539090624E-2</v>
      </c>
      <c r="L8829" s="147">
        <v>2.0910257433621201E-10</v>
      </c>
      <c r="M8829" s="147">
        <v>2.2279220861407189E-3</v>
      </c>
      <c r="N8829" s="87">
        <v>0.86526783594267009</v>
      </c>
      <c r="O8829" s="88">
        <v>3.3397044565103312E-2</v>
      </c>
      <c r="P8829" s="89">
        <v>38.597348910720513</v>
      </c>
    </row>
    <row r="8830" spans="1:16">
      <c r="A8830" s="75" t="s">
        <v>9965</v>
      </c>
      <c r="B8830" s="85">
        <v>8826</v>
      </c>
      <c r="C8830" s="85">
        <v>6742</v>
      </c>
      <c r="D8830" s="85">
        <v>8826</v>
      </c>
      <c r="E8830" s="86" t="s">
        <v>9962</v>
      </c>
      <c r="F8830" s="85" t="s">
        <v>38</v>
      </c>
      <c r="G8830" s="86" t="s">
        <v>9963</v>
      </c>
      <c r="H8830" s="85" t="s">
        <v>53</v>
      </c>
      <c r="I8830" s="85">
        <v>1</v>
      </c>
      <c r="J8830" s="88">
        <v>8.6530780436885502E-2</v>
      </c>
      <c r="K8830" s="146">
        <v>0.11792179563067037</v>
      </c>
      <c r="L8830" s="147">
        <v>3.7423742829993128E-10</v>
      </c>
      <c r="M8830" s="147">
        <v>3.7372328080397289E-3</v>
      </c>
      <c r="N8830" s="87">
        <v>1.0271358255061911</v>
      </c>
      <c r="O8830" s="88">
        <v>7.0027756215633827E-2</v>
      </c>
      <c r="P8830" s="89">
        <v>68.177698096668848</v>
      </c>
    </row>
    <row r="8831" spans="1:16">
      <c r="A8831" s="75" t="s">
        <v>15355</v>
      </c>
      <c r="B8831" s="85">
        <v>8827</v>
      </c>
      <c r="C8831" s="85">
        <v>10208</v>
      </c>
      <c r="D8831" s="85">
        <v>8827</v>
      </c>
      <c r="E8831" s="86" t="s">
        <v>15356</v>
      </c>
      <c r="F8831" s="85" t="s">
        <v>32</v>
      </c>
      <c r="G8831" s="86" t="s">
        <v>9963</v>
      </c>
      <c r="H8831" s="85" t="s">
        <v>53</v>
      </c>
      <c r="I8831" s="85">
        <v>1</v>
      </c>
      <c r="J8831" s="88">
        <v>1.421520805325952E-2</v>
      </c>
      <c r="K8831" s="146">
        <v>2.2290100789159988E-2</v>
      </c>
      <c r="L8831" s="147">
        <v>6.8180985492757472E-11</v>
      </c>
      <c r="M8831" s="147">
        <v>5.5939757798943203E-4</v>
      </c>
      <c r="N8831" s="87">
        <v>0.37375896256172891</v>
      </c>
      <c r="O8831" s="88">
        <v>5.5826720165143119E-3</v>
      </c>
      <c r="P8831" s="89">
        <v>14.936556914250035</v>
      </c>
    </row>
    <row r="8832" spans="1:16">
      <c r="A8832" s="75" t="s">
        <v>15357</v>
      </c>
      <c r="B8832" s="85">
        <v>8828</v>
      </c>
      <c r="C8832" s="85">
        <v>10209</v>
      </c>
      <c r="D8832" s="85">
        <v>8828</v>
      </c>
      <c r="E8832" s="86" t="s">
        <v>15356</v>
      </c>
      <c r="F8832" s="85" t="s">
        <v>31</v>
      </c>
      <c r="G8832" s="86" t="s">
        <v>9963</v>
      </c>
      <c r="H8832" s="85" t="s">
        <v>53</v>
      </c>
      <c r="I8832" s="85">
        <v>1</v>
      </c>
      <c r="J8832" s="88">
        <v>4.6084082623492652E-2</v>
      </c>
      <c r="K8832" s="146">
        <v>6.0051543333819742E-2</v>
      </c>
      <c r="L8832" s="147">
        <v>2.182026028000185E-10</v>
      </c>
      <c r="M8832" s="147">
        <v>2.388302281194383E-3</v>
      </c>
      <c r="N8832" s="87">
        <v>0.89058174780610688</v>
      </c>
      <c r="O8832" s="88">
        <v>3.5223494137391127E-2</v>
      </c>
      <c r="P8832" s="89">
        <v>39.551107154578482</v>
      </c>
    </row>
    <row r="8833" spans="1:16">
      <c r="A8833" s="75" t="s">
        <v>15358</v>
      </c>
      <c r="B8833" s="85">
        <v>8829</v>
      </c>
      <c r="C8833" s="85">
        <v>10210</v>
      </c>
      <c r="D8833" s="85">
        <v>8829</v>
      </c>
      <c r="E8833" s="86" t="s">
        <v>15356</v>
      </c>
      <c r="F8833" s="85" t="s">
        <v>38</v>
      </c>
      <c r="G8833" s="86" t="s">
        <v>9963</v>
      </c>
      <c r="H8833" s="85" t="s">
        <v>53</v>
      </c>
      <c r="I8833" s="85">
        <v>1</v>
      </c>
      <c r="J8833" s="88">
        <v>8.8629726488462457E-2</v>
      </c>
      <c r="K8833" s="146">
        <v>0.12069949542539961</v>
      </c>
      <c r="L8833" s="147">
        <v>3.8333745676373769E-10</v>
      </c>
      <c r="M8833" s="147">
        <v>3.8976130030933909E-3</v>
      </c>
      <c r="N8833" s="87">
        <v>1.052449737369628</v>
      </c>
      <c r="O8833" s="88">
        <v>7.1854205787921899E-2</v>
      </c>
      <c r="P8833" s="89">
        <v>68.273289675102248</v>
      </c>
    </row>
    <row r="8834" spans="1:16">
      <c r="A8834" s="75" t="s">
        <v>10005</v>
      </c>
      <c r="B8834" s="85">
        <v>8830</v>
      </c>
      <c r="C8834" s="85">
        <v>6763</v>
      </c>
      <c r="D8834" s="85">
        <v>8830</v>
      </c>
      <c r="E8834" s="86" t="s">
        <v>10006</v>
      </c>
      <c r="F8834" s="85" t="s">
        <v>32</v>
      </c>
      <c r="G8834" s="86" t="s">
        <v>10007</v>
      </c>
      <c r="H8834" s="85" t="s">
        <v>53</v>
      </c>
      <c r="I8834" s="85">
        <v>1</v>
      </c>
      <c r="J8834" s="88">
        <v>8.6731604479670637E-3</v>
      </c>
      <c r="K8834" s="146">
        <v>1.4414830693707203E-2</v>
      </c>
      <c r="L8834" s="147">
        <v>4.3679575466011739E-11</v>
      </c>
      <c r="M8834" s="147">
        <v>4.0085941264417338E-4</v>
      </c>
      <c r="N8834" s="87">
        <v>0.26336071378735337</v>
      </c>
      <c r="O8834" s="88">
        <v>3.2667303664597751E-3</v>
      </c>
      <c r="P8834" s="89">
        <v>12.404015464119098</v>
      </c>
    </row>
    <row r="8835" spans="1:16">
      <c r="A8835" s="75" t="s">
        <v>10008</v>
      </c>
      <c r="B8835" s="85">
        <v>8831</v>
      </c>
      <c r="C8835" s="85">
        <v>6764</v>
      </c>
      <c r="D8835" s="85">
        <v>8831</v>
      </c>
      <c r="E8835" s="86" t="s">
        <v>10006</v>
      </c>
      <c r="F8835" s="85" t="s">
        <v>31</v>
      </c>
      <c r="G8835" s="86" t="s">
        <v>10007</v>
      </c>
      <c r="H8835" s="85" t="s">
        <v>53</v>
      </c>
      <c r="I8835" s="85">
        <v>1</v>
      </c>
      <c r="J8835" s="88">
        <v>3.1563254636264942E-2</v>
      </c>
      <c r="K8835" s="146">
        <v>4.1384085825495916E-2</v>
      </c>
      <c r="L8835" s="147">
        <v>1.511166101954662E-10</v>
      </c>
      <c r="M8835" s="147">
        <v>1.7051229421753929E-3</v>
      </c>
      <c r="N8835" s="87">
        <v>0.63320072819997741</v>
      </c>
      <c r="O8835" s="88">
        <v>2.4572863611967911E-2</v>
      </c>
      <c r="P8835" s="89">
        <v>38.807383689879956</v>
      </c>
    </row>
    <row r="8836" spans="1:16">
      <c r="A8836" s="75" t="s">
        <v>10009</v>
      </c>
      <c r="B8836" s="85">
        <v>8832</v>
      </c>
      <c r="C8836" s="85">
        <v>6765</v>
      </c>
      <c r="D8836" s="85">
        <v>8832</v>
      </c>
      <c r="E8836" s="86" t="s">
        <v>10006</v>
      </c>
      <c r="F8836" s="85" t="s">
        <v>38</v>
      </c>
      <c r="G8836" s="86" t="s">
        <v>10007</v>
      </c>
      <c r="H8836" s="85" t="s">
        <v>53</v>
      </c>
      <c r="I8836" s="85">
        <v>1</v>
      </c>
      <c r="J8836" s="88">
        <v>6.2100047410315641E-2</v>
      </c>
      <c r="K8836" s="146">
        <v>8.4913664342839507E-2</v>
      </c>
      <c r="L8836" s="147">
        <v>2.696408198952324E-10</v>
      </c>
      <c r="M8836" s="147">
        <v>2.7884185409577482E-3</v>
      </c>
      <c r="N8836" s="87">
        <v>0.74938017232218213</v>
      </c>
      <c r="O8836" s="88">
        <v>5.0864261490171238E-2</v>
      </c>
      <c r="P8836" s="89">
        <v>67.87510981582669</v>
      </c>
    </row>
    <row r="8837" spans="1:16">
      <c r="A8837" s="75" t="s">
        <v>15359</v>
      </c>
      <c r="B8837" s="85">
        <v>8833</v>
      </c>
      <c r="C8837" s="85">
        <v>10211</v>
      </c>
      <c r="D8837" s="85">
        <v>8833</v>
      </c>
      <c r="E8837" s="86" t="s">
        <v>15360</v>
      </c>
      <c r="F8837" s="85" t="s">
        <v>32</v>
      </c>
      <c r="G8837" s="86" t="s">
        <v>10007</v>
      </c>
      <c r="H8837" s="85" t="s">
        <v>53</v>
      </c>
      <c r="I8837" s="85">
        <v>1</v>
      </c>
      <c r="J8837" s="88">
        <v>1.083296656367435E-2</v>
      </c>
      <c r="K8837" s="146">
        <v>1.701592267685573E-2</v>
      </c>
      <c r="L8837" s="147">
        <v>5.2531752019455581E-11</v>
      </c>
      <c r="M8837" s="147">
        <v>5.4896240729786585E-4</v>
      </c>
      <c r="N8837" s="87">
        <v>0.287083228447154</v>
      </c>
      <c r="O8837" s="88">
        <v>5.1796967506433211E-3</v>
      </c>
      <c r="P8837" s="89">
        <v>18.042491644881284</v>
      </c>
    </row>
    <row r="8838" spans="1:16">
      <c r="A8838" s="75" t="s">
        <v>15361</v>
      </c>
      <c r="B8838" s="85">
        <v>8834</v>
      </c>
      <c r="C8838" s="85">
        <v>10212</v>
      </c>
      <c r="D8838" s="85">
        <v>8834</v>
      </c>
      <c r="E8838" s="86" t="s">
        <v>15360</v>
      </c>
      <c r="F8838" s="85" t="s">
        <v>31</v>
      </c>
      <c r="G8838" s="86" t="s">
        <v>10007</v>
      </c>
      <c r="H8838" s="85" t="s">
        <v>53</v>
      </c>
      <c r="I8838" s="85">
        <v>1</v>
      </c>
      <c r="J8838" s="88">
        <v>3.3662200687841627E-2</v>
      </c>
      <c r="K8838" s="146">
        <v>4.4161785620225033E-2</v>
      </c>
      <c r="L8838" s="147">
        <v>1.60216638659272E-10</v>
      </c>
      <c r="M8838" s="147">
        <v>1.865503137229059E-3</v>
      </c>
      <c r="N8838" s="87">
        <v>0.65851464006341409</v>
      </c>
      <c r="O8838" s="88">
        <v>2.639931318425575E-2</v>
      </c>
      <c r="P8838" s="89">
        <v>40.089181892316816</v>
      </c>
    </row>
    <row r="8839" spans="1:16">
      <c r="A8839" s="75" t="s">
        <v>15362</v>
      </c>
      <c r="B8839" s="85">
        <v>8835</v>
      </c>
      <c r="C8839" s="85">
        <v>10213</v>
      </c>
      <c r="D8839" s="85">
        <v>8835</v>
      </c>
      <c r="E8839" s="86" t="s">
        <v>15360</v>
      </c>
      <c r="F8839" s="85" t="s">
        <v>38</v>
      </c>
      <c r="G8839" s="86" t="s">
        <v>10007</v>
      </c>
      <c r="H8839" s="85" t="s">
        <v>53</v>
      </c>
      <c r="I8839" s="85">
        <v>1</v>
      </c>
      <c r="J8839" s="88">
        <v>6.7577887854623306E-2</v>
      </c>
      <c r="K8839" s="146">
        <v>9.230669909217723E-2</v>
      </c>
      <c r="L8839" s="147">
        <v>2.9341141932530402E-10</v>
      </c>
      <c r="M8839" s="147">
        <v>3.1039986694856958E-3</v>
      </c>
      <c r="N8839" s="87">
        <v>0.81546745703749357</v>
      </c>
      <c r="O8839" s="88">
        <v>5.5463906381535692E-2</v>
      </c>
      <c r="P8839" s="89">
        <v>68.014861786183545</v>
      </c>
    </row>
    <row r="8840" spans="1:16">
      <c r="A8840" s="75" t="s">
        <v>9997</v>
      </c>
      <c r="B8840" s="85">
        <v>8836</v>
      </c>
      <c r="C8840" s="85">
        <v>6759</v>
      </c>
      <c r="D8840" s="85">
        <v>8836</v>
      </c>
      <c r="E8840" s="86" t="s">
        <v>9998</v>
      </c>
      <c r="F8840" s="85" t="s">
        <v>32</v>
      </c>
      <c r="G8840" s="86" t="s">
        <v>9999</v>
      </c>
      <c r="H8840" s="85" t="s">
        <v>53</v>
      </c>
      <c r="I8840" s="85">
        <v>1</v>
      </c>
      <c r="J8840" s="88">
        <v>7.6933102327674113E-3</v>
      </c>
      <c r="K8840" s="146">
        <v>9.0252343649225297E-3</v>
      </c>
      <c r="L8840" s="147">
        <v>4.2850634292019782E-11</v>
      </c>
      <c r="M8840" s="147">
        <v>5.8419318515025526E-4</v>
      </c>
      <c r="N8840" s="87">
        <v>0.1063299189521298</v>
      </c>
      <c r="O8840" s="88">
        <v>4.431855051723603E-3</v>
      </c>
      <c r="P8840" s="89">
        <v>41.680225992825626</v>
      </c>
    </row>
    <row r="8841" spans="1:16">
      <c r="A8841" s="75" t="s">
        <v>10000</v>
      </c>
      <c r="B8841" s="85">
        <v>8837</v>
      </c>
      <c r="C8841" s="85">
        <v>6760</v>
      </c>
      <c r="D8841" s="85">
        <v>8837</v>
      </c>
      <c r="E8841" s="86" t="s">
        <v>9998</v>
      </c>
      <c r="F8841" s="85" t="s">
        <v>31</v>
      </c>
      <c r="G8841" s="86" t="s">
        <v>9999</v>
      </c>
      <c r="H8841" s="85" t="s">
        <v>53</v>
      </c>
      <c r="I8841" s="85">
        <v>1</v>
      </c>
      <c r="J8841" s="88">
        <v>1.391723794843174E-2</v>
      </c>
      <c r="K8841" s="146">
        <v>1.6779638183060493E-2</v>
      </c>
      <c r="L8841" s="147">
        <v>6.9020304339578843E-11</v>
      </c>
      <c r="M8841" s="147">
        <v>9.0684059876504841E-4</v>
      </c>
      <c r="N8841" s="87">
        <v>0.1755327721348196</v>
      </c>
      <c r="O8841" s="88">
        <v>1.0094613936161409E-2</v>
      </c>
      <c r="P8841" s="89">
        <v>57.508428844319425</v>
      </c>
    </row>
    <row r="8842" spans="1:16">
      <c r="A8842" s="75" t="s">
        <v>10001</v>
      </c>
      <c r="B8842" s="85">
        <v>8838</v>
      </c>
      <c r="C8842" s="85">
        <v>6761</v>
      </c>
      <c r="D8842" s="85">
        <v>8838</v>
      </c>
      <c r="E8842" s="86" t="s">
        <v>9998</v>
      </c>
      <c r="F8842" s="85" t="s">
        <v>38</v>
      </c>
      <c r="G8842" s="86" t="s">
        <v>9999</v>
      </c>
      <c r="H8842" s="85" t="s">
        <v>53</v>
      </c>
      <c r="I8842" s="85">
        <v>1</v>
      </c>
      <c r="J8842" s="88">
        <v>1.5085699159578169E-2</v>
      </c>
      <c r="K8842" s="146">
        <v>1.8445255931833705E-2</v>
      </c>
      <c r="L8842" s="147">
        <v>7.3555520026461548E-11</v>
      </c>
      <c r="M8842" s="147">
        <v>9.4829187024430379E-4</v>
      </c>
      <c r="N8842" s="87">
        <v>0.17997826760626059</v>
      </c>
      <c r="O8842" s="88">
        <v>1.110062916620886E-2</v>
      </c>
      <c r="P8842" s="89">
        <v>61.677608712701719</v>
      </c>
    </row>
    <row r="8843" spans="1:16">
      <c r="A8843" s="75" t="s">
        <v>15867</v>
      </c>
      <c r="B8843" s="85">
        <v>8839</v>
      </c>
      <c r="C8843" s="85">
        <v>10480</v>
      </c>
      <c r="D8843" s="85">
        <v>8839</v>
      </c>
      <c r="E8843" s="86" t="s">
        <v>15868</v>
      </c>
      <c r="F8843" s="85" t="s">
        <v>32</v>
      </c>
      <c r="G8843" s="86" t="s">
        <v>9999</v>
      </c>
      <c r="H8843" s="85" t="s">
        <v>53</v>
      </c>
      <c r="I8843" s="85">
        <v>1</v>
      </c>
      <c r="J8843" s="88">
        <v>7.6933102327674113E-3</v>
      </c>
      <c r="K8843" s="146">
        <v>9.0252343649225297E-3</v>
      </c>
      <c r="L8843" s="147">
        <v>4.2850634292019782E-11</v>
      </c>
      <c r="M8843" s="147">
        <v>5.8419318515025526E-4</v>
      </c>
      <c r="N8843" s="87">
        <v>0.1063299189521298</v>
      </c>
      <c r="O8843" s="88">
        <v>4.431855051723603E-3</v>
      </c>
      <c r="P8843" s="89">
        <v>41.680225992825626</v>
      </c>
    </row>
    <row r="8844" spans="1:16">
      <c r="A8844" s="75" t="s">
        <v>15869</v>
      </c>
      <c r="B8844" s="85">
        <v>8840</v>
      </c>
      <c r="C8844" s="85">
        <v>10481</v>
      </c>
      <c r="D8844" s="85">
        <v>8840</v>
      </c>
      <c r="E8844" s="86" t="s">
        <v>15868</v>
      </c>
      <c r="F8844" s="85" t="s">
        <v>31</v>
      </c>
      <c r="G8844" s="86" t="s">
        <v>9999</v>
      </c>
      <c r="H8844" s="85" t="s">
        <v>53</v>
      </c>
      <c r="I8844" s="85">
        <v>1</v>
      </c>
      <c r="J8844" s="88">
        <v>1.391723794843174E-2</v>
      </c>
      <c r="K8844" s="146">
        <v>1.6779638183060493E-2</v>
      </c>
      <c r="L8844" s="147">
        <v>6.9020304339578843E-11</v>
      </c>
      <c r="M8844" s="147">
        <v>9.0684059876504841E-4</v>
      </c>
      <c r="N8844" s="87">
        <v>0.1755327721348196</v>
      </c>
      <c r="O8844" s="88">
        <v>1.0094613936161409E-2</v>
      </c>
      <c r="P8844" s="89">
        <v>57.508428844319425</v>
      </c>
    </row>
    <row r="8845" spans="1:16">
      <c r="A8845" s="75" t="s">
        <v>15870</v>
      </c>
      <c r="B8845" s="85">
        <v>8841</v>
      </c>
      <c r="C8845" s="85">
        <v>10482</v>
      </c>
      <c r="D8845" s="85">
        <v>8841</v>
      </c>
      <c r="E8845" s="86" t="s">
        <v>15868</v>
      </c>
      <c r="F8845" s="85" t="s">
        <v>38</v>
      </c>
      <c r="G8845" s="86" t="s">
        <v>9999</v>
      </c>
      <c r="H8845" s="85" t="s">
        <v>53</v>
      </c>
      <c r="I8845" s="85">
        <v>1</v>
      </c>
      <c r="J8845" s="88">
        <v>1.5085699159578169E-2</v>
      </c>
      <c r="K8845" s="146">
        <v>1.8445255931833705E-2</v>
      </c>
      <c r="L8845" s="147">
        <v>7.3555520026461548E-11</v>
      </c>
      <c r="M8845" s="147">
        <v>9.4829187024430379E-4</v>
      </c>
      <c r="N8845" s="87">
        <v>0.17997826760626059</v>
      </c>
      <c r="O8845" s="88">
        <v>1.110062916620886E-2</v>
      </c>
      <c r="P8845" s="89">
        <v>61.677608712701719</v>
      </c>
    </row>
    <row r="8846" spans="1:16">
      <c r="A8846" s="75" t="s">
        <v>24123</v>
      </c>
      <c r="B8846" s="85">
        <v>8842</v>
      </c>
      <c r="C8846" s="85">
        <v>14710</v>
      </c>
      <c r="D8846" s="85">
        <v>8842</v>
      </c>
      <c r="E8846" s="86" t="s">
        <v>24124</v>
      </c>
      <c r="F8846" s="85" t="s">
        <v>55</v>
      </c>
      <c r="G8846" s="86" t="s">
        <v>9999</v>
      </c>
      <c r="H8846" s="85" t="s">
        <v>53</v>
      </c>
      <c r="I8846" s="85">
        <v>1</v>
      </c>
      <c r="J8846" s="88">
        <v>1.4647028729509541E-2</v>
      </c>
      <c r="K8846" s="146">
        <v>1.7829347509798588E-2</v>
      </c>
      <c r="L8846" s="147">
        <v>7.1835945276259945E-11</v>
      </c>
      <c r="M8846" s="147">
        <v>9.3187271041399536E-4</v>
      </c>
      <c r="N8846" s="87">
        <v>0.17792614827643821</v>
      </c>
      <c r="O8846" s="88">
        <v>1.072038542918388E-2</v>
      </c>
      <c r="P8846" s="89">
        <v>60.251882778510762</v>
      </c>
    </row>
    <row r="8847" spans="1:16">
      <c r="A8847" s="75" t="s">
        <v>24125</v>
      </c>
      <c r="B8847" s="85">
        <v>8843</v>
      </c>
      <c r="C8847" s="85">
        <v>14711</v>
      </c>
      <c r="D8847" s="85">
        <v>8843</v>
      </c>
      <c r="E8847" s="86" t="s">
        <v>24124</v>
      </c>
      <c r="F8847" s="85" t="s">
        <v>11</v>
      </c>
      <c r="G8847" s="86" t="s">
        <v>9999</v>
      </c>
      <c r="H8847" s="85" t="s">
        <v>53</v>
      </c>
      <c r="I8847" s="85">
        <v>1</v>
      </c>
      <c r="J8847" s="88">
        <v>1.3758776659965539E-2</v>
      </c>
      <c r="K8847" s="146">
        <v>1.6582210951182983E-2</v>
      </c>
      <c r="L8847" s="147">
        <v>6.8354024166684918E-11</v>
      </c>
      <c r="M8847" s="147">
        <v>8.9862599100972221E-4</v>
      </c>
      <c r="N8847" s="87">
        <v>0.1737708665051533</v>
      </c>
      <c r="O8847" s="88">
        <v>9.9504400141470217E-3</v>
      </c>
      <c r="P8847" s="89">
        <v>57.261842645251086</v>
      </c>
    </row>
    <row r="8848" spans="1:16">
      <c r="A8848" s="75" t="s">
        <v>10245</v>
      </c>
      <c r="B8848" s="85">
        <v>8844</v>
      </c>
      <c r="C8848" s="85">
        <v>6924</v>
      </c>
      <c r="D8848" s="85">
        <v>8844</v>
      </c>
      <c r="E8848" s="86" t="s">
        <v>10246</v>
      </c>
      <c r="F8848" s="85" t="s">
        <v>32</v>
      </c>
      <c r="G8848" s="86" t="s">
        <v>10247</v>
      </c>
      <c r="H8848" s="85" t="s">
        <v>53</v>
      </c>
      <c r="I8848" s="85">
        <v>1</v>
      </c>
      <c r="J8848" s="88">
        <v>5.8506700277386782E-2</v>
      </c>
      <c r="K8848" s="146">
        <v>3.8488969800386588E-2</v>
      </c>
      <c r="L8848" s="147">
        <v>1.9168850396341039E-10</v>
      </c>
      <c r="M8848" s="147">
        <v>7.3992280665977576E-3</v>
      </c>
      <c r="N8848" s="87">
        <v>0.85175894370199501</v>
      </c>
      <c r="O8848" s="88">
        <v>5.163862449580417E-2</v>
      </c>
      <c r="P8848" s="89">
        <v>60.625867069111727</v>
      </c>
    </row>
    <row r="8849" spans="1:16">
      <c r="A8849" s="75" t="s">
        <v>10248</v>
      </c>
      <c r="B8849" s="85">
        <v>8845</v>
      </c>
      <c r="C8849" s="85">
        <v>6925</v>
      </c>
      <c r="D8849" s="85">
        <v>8845</v>
      </c>
      <c r="E8849" s="86" t="s">
        <v>10246</v>
      </c>
      <c r="F8849" s="85" t="s">
        <v>38</v>
      </c>
      <c r="G8849" s="86" t="s">
        <v>10247</v>
      </c>
      <c r="H8849" s="85" t="s">
        <v>53</v>
      </c>
      <c r="I8849" s="85">
        <v>1</v>
      </c>
      <c r="J8849" s="88">
        <v>5.2145574243432427E-2</v>
      </c>
      <c r="K8849" s="146">
        <v>4.0326287654552144E-2</v>
      </c>
      <c r="L8849" s="147">
        <v>1.801373339474255E-10</v>
      </c>
      <c r="M8849" s="147">
        <v>6.3454076340605896E-3</v>
      </c>
      <c r="N8849" s="87">
        <v>0.72806522729657785</v>
      </c>
      <c r="O8849" s="88">
        <v>4.7561047373335601E-2</v>
      </c>
      <c r="P8849" s="89">
        <v>65.325256021273447</v>
      </c>
    </row>
    <row r="8850" spans="1:16">
      <c r="A8850" s="75" t="s">
        <v>15864</v>
      </c>
      <c r="B8850" s="85">
        <v>8846</v>
      </c>
      <c r="C8850" s="85">
        <v>10478</v>
      </c>
      <c r="D8850" s="85">
        <v>8846</v>
      </c>
      <c r="E8850" s="86" t="s">
        <v>15865</v>
      </c>
      <c r="F8850" s="85" t="s">
        <v>32</v>
      </c>
      <c r="G8850" s="86" t="s">
        <v>10247</v>
      </c>
      <c r="H8850" s="85" t="s">
        <v>53</v>
      </c>
      <c r="I8850" s="85">
        <v>1</v>
      </c>
      <c r="J8850" s="88">
        <v>5.8506700277386782E-2</v>
      </c>
      <c r="K8850" s="146">
        <v>3.8488969800386588E-2</v>
      </c>
      <c r="L8850" s="147">
        <v>1.9168850396341039E-10</v>
      </c>
      <c r="M8850" s="147">
        <v>7.3992280665977576E-3</v>
      </c>
      <c r="N8850" s="87">
        <v>0.85175894370199501</v>
      </c>
      <c r="O8850" s="88">
        <v>5.163862449580417E-2</v>
      </c>
      <c r="P8850" s="89">
        <v>60.625867069111727</v>
      </c>
    </row>
    <row r="8851" spans="1:16">
      <c r="A8851" s="75" t="s">
        <v>15866</v>
      </c>
      <c r="B8851" s="85">
        <v>8847</v>
      </c>
      <c r="C8851" s="85">
        <v>10479</v>
      </c>
      <c r="D8851" s="85">
        <v>8847</v>
      </c>
      <c r="E8851" s="86" t="s">
        <v>15865</v>
      </c>
      <c r="F8851" s="85" t="s">
        <v>38</v>
      </c>
      <c r="G8851" s="86" t="s">
        <v>10247</v>
      </c>
      <c r="H8851" s="85" t="s">
        <v>53</v>
      </c>
      <c r="I8851" s="85">
        <v>1</v>
      </c>
      <c r="J8851" s="88">
        <v>5.2145574243432427E-2</v>
      </c>
      <c r="K8851" s="146">
        <v>4.0326287654552144E-2</v>
      </c>
      <c r="L8851" s="147">
        <v>1.801373339474255E-10</v>
      </c>
      <c r="M8851" s="147">
        <v>6.3454076340605896E-3</v>
      </c>
      <c r="N8851" s="87">
        <v>0.72806522729657785</v>
      </c>
      <c r="O8851" s="88">
        <v>4.7561047373335601E-2</v>
      </c>
      <c r="P8851" s="89">
        <v>65.325256021273447</v>
      </c>
    </row>
    <row r="8852" spans="1:16">
      <c r="A8852" s="75" t="s">
        <v>9450</v>
      </c>
      <c r="B8852" s="85">
        <v>8848</v>
      </c>
      <c r="C8852" s="85">
        <v>6245</v>
      </c>
      <c r="D8852" s="85">
        <v>8848</v>
      </c>
      <c r="E8852" s="86" t="s">
        <v>9449</v>
      </c>
      <c r="F8852" s="85" t="s">
        <v>32</v>
      </c>
      <c r="G8852" s="86" t="s">
        <v>9451</v>
      </c>
      <c r="H8852" s="85" t="s">
        <v>53</v>
      </c>
      <c r="I8852" s="85">
        <v>1</v>
      </c>
      <c r="J8852" s="88">
        <v>3.1288750446669997E-2</v>
      </c>
      <c r="K8852" s="146">
        <v>1.8813429267545579E-2</v>
      </c>
      <c r="L8852" s="147">
        <v>9.7489601282357236E-11</v>
      </c>
      <c r="M8852" s="147">
        <v>3.7421103755824539E-3</v>
      </c>
      <c r="N8852" s="87">
        <v>0.4954053684354574</v>
      </c>
      <c r="O8852" s="88">
        <v>2.6878631972193069E-2</v>
      </c>
      <c r="P8852" s="89">
        <v>54.255835089310061</v>
      </c>
    </row>
    <row r="8853" spans="1:16">
      <c r="A8853" s="75" t="s">
        <v>9453</v>
      </c>
      <c r="B8853" s="85">
        <v>8849</v>
      </c>
      <c r="C8853" s="85">
        <v>6247</v>
      </c>
      <c r="D8853" s="85">
        <v>8849</v>
      </c>
      <c r="E8853" s="86" t="s">
        <v>9449</v>
      </c>
      <c r="F8853" s="85" t="s">
        <v>31</v>
      </c>
      <c r="G8853" s="86" t="s">
        <v>9451</v>
      </c>
      <c r="H8853" s="85" t="s">
        <v>53</v>
      </c>
      <c r="I8853" s="85">
        <v>1</v>
      </c>
      <c r="J8853" s="88">
        <v>3.078025706822389E-2</v>
      </c>
      <c r="K8853" s="146">
        <v>1.8620412847951476E-2</v>
      </c>
      <c r="L8853" s="147">
        <v>9.6168968187125148E-11</v>
      </c>
      <c r="M8853" s="147">
        <v>3.7209165415483078E-3</v>
      </c>
      <c r="N8853" s="87">
        <v>0.49271288397142038</v>
      </c>
      <c r="O8853" s="88">
        <v>2.678926665168788E-2</v>
      </c>
      <c r="P8853" s="89">
        <v>54.370948118421403</v>
      </c>
    </row>
    <row r="8854" spans="1:16">
      <c r="A8854" s="75" t="s">
        <v>9455</v>
      </c>
      <c r="B8854" s="85">
        <v>8850</v>
      </c>
      <c r="C8854" s="85">
        <v>6249</v>
      </c>
      <c r="D8854" s="85">
        <v>8850</v>
      </c>
      <c r="E8854" s="86" t="s">
        <v>9449</v>
      </c>
      <c r="F8854" s="85" t="s">
        <v>38</v>
      </c>
      <c r="G8854" s="86" t="s">
        <v>9451</v>
      </c>
      <c r="H8854" s="85" t="s">
        <v>53</v>
      </c>
      <c r="I8854" s="85">
        <v>1</v>
      </c>
      <c r="J8854" s="88">
        <v>2.9963770092301199E-2</v>
      </c>
      <c r="K8854" s="146">
        <v>1.8237919685066051E-2</v>
      </c>
      <c r="L8854" s="147">
        <v>9.3686125413927325E-11</v>
      </c>
      <c r="M8854" s="147">
        <v>3.6420432982054662E-3</v>
      </c>
      <c r="N8854" s="87">
        <v>0.48271716367182299</v>
      </c>
      <c r="O8854" s="88">
        <v>2.6340961015117868E-2</v>
      </c>
      <c r="P8854" s="89">
        <v>54.568105295352346</v>
      </c>
    </row>
    <row r="8855" spans="1:16">
      <c r="A8855" s="75" t="s">
        <v>9475</v>
      </c>
      <c r="B8855" s="85">
        <v>8851</v>
      </c>
      <c r="C8855" s="85">
        <v>6265</v>
      </c>
      <c r="D8855" s="85">
        <v>8851</v>
      </c>
      <c r="E8855" s="86" t="s">
        <v>9474</v>
      </c>
      <c r="F8855" s="85" t="s">
        <v>32</v>
      </c>
      <c r="G8855" s="86" t="s">
        <v>9451</v>
      </c>
      <c r="H8855" s="85" t="s">
        <v>53</v>
      </c>
      <c r="I8855" s="85">
        <v>1</v>
      </c>
      <c r="J8855" s="88">
        <v>3.3186975724683078E-2</v>
      </c>
      <c r="K8855" s="146">
        <v>2.0541142560213499E-2</v>
      </c>
      <c r="L8855" s="147">
        <v>1.080231963682738E-10</v>
      </c>
      <c r="M8855" s="147">
        <v>3.8474638760913559E-3</v>
      </c>
      <c r="N8855" s="87">
        <v>0.50939078501208745</v>
      </c>
      <c r="O8855" s="88">
        <v>2.7646964335394129E-2</v>
      </c>
      <c r="P8855" s="89">
        <v>54.274567088484112</v>
      </c>
    </row>
    <row r="8856" spans="1:16">
      <c r="A8856" s="75" t="s">
        <v>9477</v>
      </c>
      <c r="B8856" s="85">
        <v>8852</v>
      </c>
      <c r="C8856" s="85">
        <v>6267</v>
      </c>
      <c r="D8856" s="85">
        <v>8852</v>
      </c>
      <c r="E8856" s="86" t="s">
        <v>9474</v>
      </c>
      <c r="F8856" s="85" t="s">
        <v>31</v>
      </c>
      <c r="G8856" s="86" t="s">
        <v>9451</v>
      </c>
      <c r="H8856" s="85" t="s">
        <v>53</v>
      </c>
      <c r="I8856" s="85">
        <v>1</v>
      </c>
      <c r="J8856" s="88">
        <v>3.2664323507772097E-2</v>
      </c>
      <c r="K8856" s="146">
        <v>2.0342751659019508E-2</v>
      </c>
      <c r="L8856" s="147">
        <v>1.066657906591603E-10</v>
      </c>
      <c r="M8856" s="147">
        <v>3.8256799064030201E-3</v>
      </c>
      <c r="N8856" s="87">
        <v>0.50662332916354214</v>
      </c>
      <c r="O8856" s="88">
        <v>2.7555110665598612E-2</v>
      </c>
      <c r="P8856" s="89">
        <v>54.389739041613694</v>
      </c>
    </row>
    <row r="8857" spans="1:16">
      <c r="A8857" s="75" t="s">
        <v>9479</v>
      </c>
      <c r="B8857" s="85">
        <v>8853</v>
      </c>
      <c r="C8857" s="85">
        <v>6269</v>
      </c>
      <c r="D8857" s="85">
        <v>8853</v>
      </c>
      <c r="E8857" s="86" t="s">
        <v>9474</v>
      </c>
      <c r="F8857" s="85" t="s">
        <v>38</v>
      </c>
      <c r="G8857" s="86" t="s">
        <v>9451</v>
      </c>
      <c r="H8857" s="85" t="s">
        <v>53</v>
      </c>
      <c r="I8857" s="85">
        <v>1</v>
      </c>
      <c r="J8857" s="88">
        <v>3.1832183750490579E-2</v>
      </c>
      <c r="K8857" s="146">
        <v>1.9960104553565641E-2</v>
      </c>
      <c r="L8857" s="147">
        <v>1.04145039027622E-10</v>
      </c>
      <c r="M8857" s="147">
        <v>3.7447253793618982E-3</v>
      </c>
      <c r="N8857" s="87">
        <v>0.49638324897487007</v>
      </c>
      <c r="O8857" s="88">
        <v>2.710046613061462E-2</v>
      </c>
      <c r="P8857" s="89">
        <v>54.595851464735084</v>
      </c>
    </row>
    <row r="8858" spans="1:16">
      <c r="A8858" s="75" t="s">
        <v>9674</v>
      </c>
      <c r="B8858" s="85">
        <v>8854</v>
      </c>
      <c r="C8858" s="85">
        <v>6461</v>
      </c>
      <c r="D8858" s="85">
        <v>8854</v>
      </c>
      <c r="E8858" s="86" t="s">
        <v>9673</v>
      </c>
      <c r="F8858" s="85" t="s">
        <v>32</v>
      </c>
      <c r="G8858" s="86" t="s">
        <v>9451</v>
      </c>
      <c r="H8858" s="85" t="s">
        <v>53</v>
      </c>
      <c r="I8858" s="85">
        <v>1</v>
      </c>
      <c r="J8858" s="88">
        <v>3.1601496276597127E-2</v>
      </c>
      <c r="K8858" s="146">
        <v>1.9257958117151534E-2</v>
      </c>
      <c r="L8858" s="147">
        <v>9.930362295856187E-11</v>
      </c>
      <c r="M8858" s="147">
        <v>3.7552563781535781E-3</v>
      </c>
      <c r="N8858" s="87">
        <v>0.49667738045472187</v>
      </c>
      <c r="O8858" s="88">
        <v>2.6928704884701039E-2</v>
      </c>
      <c r="P8858" s="89">
        <v>54.217699344486086</v>
      </c>
    </row>
    <row r="8859" spans="1:16">
      <c r="A8859" s="75" t="s">
        <v>9676</v>
      </c>
      <c r="B8859" s="85">
        <v>8855</v>
      </c>
      <c r="C8859" s="85">
        <v>6463</v>
      </c>
      <c r="D8859" s="85">
        <v>8855</v>
      </c>
      <c r="E8859" s="86" t="s">
        <v>9673</v>
      </c>
      <c r="F8859" s="85" t="s">
        <v>31</v>
      </c>
      <c r="G8859" s="86" t="s">
        <v>9451</v>
      </c>
      <c r="H8859" s="85" t="s">
        <v>53</v>
      </c>
      <c r="I8859" s="85">
        <v>1</v>
      </c>
      <c r="J8859" s="88">
        <v>3.1225676961893489E-2</v>
      </c>
      <c r="K8859" s="146">
        <v>1.9236268917752021E-2</v>
      </c>
      <c r="L8859" s="147">
        <v>9.8589701124919479E-11</v>
      </c>
      <c r="M8859" s="147">
        <v>3.7396063040700668E-3</v>
      </c>
      <c r="N8859" s="87">
        <v>0.49526659160265762</v>
      </c>
      <c r="O8859" s="88">
        <v>2.695831509778442E-2</v>
      </c>
      <c r="P8859" s="89">
        <v>54.431927278899785</v>
      </c>
    </row>
    <row r="8860" spans="1:16">
      <c r="A8860" s="75" t="s">
        <v>9678</v>
      </c>
      <c r="B8860" s="85">
        <v>8856</v>
      </c>
      <c r="C8860" s="85">
        <v>6465</v>
      </c>
      <c r="D8860" s="85">
        <v>8856</v>
      </c>
      <c r="E8860" s="86" t="s">
        <v>9673</v>
      </c>
      <c r="F8860" s="85" t="s">
        <v>38</v>
      </c>
      <c r="G8860" s="86" t="s">
        <v>9451</v>
      </c>
      <c r="H8860" s="85" t="s">
        <v>53</v>
      </c>
      <c r="I8860" s="85">
        <v>1</v>
      </c>
      <c r="J8860" s="88">
        <v>3.0389447908510631E-2</v>
      </c>
      <c r="K8860" s="146">
        <v>1.8821919175969651E-2</v>
      </c>
      <c r="L8860" s="147">
        <v>9.6015974115658265E-11</v>
      </c>
      <c r="M8860" s="147">
        <v>3.6606359198080212E-3</v>
      </c>
      <c r="N8860" s="87">
        <v>0.48519472920903889</v>
      </c>
      <c r="O8860" s="88">
        <v>2.6492095483965569E-2</v>
      </c>
      <c r="P8860" s="89">
        <v>54.600954810768044</v>
      </c>
    </row>
    <row r="8861" spans="1:16">
      <c r="A8861" s="75" t="s">
        <v>10087</v>
      </c>
      <c r="B8861" s="85">
        <v>8857</v>
      </c>
      <c r="C8861" s="85">
        <v>6820</v>
      </c>
      <c r="D8861" s="85">
        <v>8857</v>
      </c>
      <c r="E8861" s="86" t="s">
        <v>10088</v>
      </c>
      <c r="F8861" s="85" t="s">
        <v>31</v>
      </c>
      <c r="G8861" s="86" t="s">
        <v>9451</v>
      </c>
      <c r="H8861" s="85" t="s">
        <v>53</v>
      </c>
      <c r="I8861" s="85">
        <v>1</v>
      </c>
      <c r="J8861" s="88">
        <v>7.5561970129240943E-2</v>
      </c>
      <c r="K8861" s="146">
        <v>4.7065646098391437E-2</v>
      </c>
      <c r="L8861" s="147">
        <v>2.3960296302946502E-10</v>
      </c>
      <c r="M8861" s="147">
        <v>9.2207192755983033E-3</v>
      </c>
      <c r="N8861" s="87">
        <v>1.251733815326153</v>
      </c>
      <c r="O8861" s="88">
        <v>6.6801796554319712E-2</v>
      </c>
      <c r="P8861" s="89">
        <v>53.367413851413581</v>
      </c>
    </row>
    <row r="8862" spans="1:16">
      <c r="A8862" s="75" t="s">
        <v>10089</v>
      </c>
      <c r="B8862" s="85">
        <v>8858</v>
      </c>
      <c r="C8862" s="85">
        <v>6821</v>
      </c>
      <c r="D8862" s="85">
        <v>8858</v>
      </c>
      <c r="E8862" s="86" t="s">
        <v>10088</v>
      </c>
      <c r="F8862" s="85" t="s">
        <v>38</v>
      </c>
      <c r="G8862" s="86" t="s">
        <v>9451</v>
      </c>
      <c r="H8862" s="85" t="s">
        <v>53</v>
      </c>
      <c r="I8862" s="85">
        <v>1</v>
      </c>
      <c r="J8862" s="88">
        <v>7.5887775460426285E-2</v>
      </c>
      <c r="K8862" s="146">
        <v>4.9427453489416011E-2</v>
      </c>
      <c r="L8862" s="147">
        <v>2.4249526092839109E-10</v>
      </c>
      <c r="M8862" s="147">
        <v>9.1104452588278099E-3</v>
      </c>
      <c r="N8862" s="87">
        <v>1.2359177830002961</v>
      </c>
      <c r="O8862" s="88">
        <v>6.7706186192637963E-2</v>
      </c>
      <c r="P8862" s="89">
        <v>54.782111823227758</v>
      </c>
    </row>
    <row r="8863" spans="1:16">
      <c r="A8863" s="75" t="s">
        <v>10090</v>
      </c>
      <c r="B8863" s="85">
        <v>8859</v>
      </c>
      <c r="C8863" s="85">
        <v>6822</v>
      </c>
      <c r="D8863" s="85">
        <v>8859</v>
      </c>
      <c r="E8863" s="86" t="s">
        <v>10091</v>
      </c>
      <c r="F8863" s="85" t="s">
        <v>31</v>
      </c>
      <c r="G8863" s="86" t="s">
        <v>9451</v>
      </c>
      <c r="H8863" s="85" t="s">
        <v>53</v>
      </c>
      <c r="I8863" s="85">
        <v>1</v>
      </c>
      <c r="J8863" s="88">
        <v>8.236254744087261E-2</v>
      </c>
      <c r="K8863" s="146">
        <v>5.130677124448671E-2</v>
      </c>
      <c r="L8863" s="147">
        <v>2.6117876754831651E-10</v>
      </c>
      <c r="M8863" s="147">
        <v>1.005058401040216E-2</v>
      </c>
      <c r="N8863" s="87">
        <v>1.364389858705507</v>
      </c>
      <c r="O8863" s="88">
        <v>7.2813958244208471E-2</v>
      </c>
      <c r="P8863" s="89">
        <v>53.367413851413566</v>
      </c>
    </row>
    <row r="8864" spans="1:16">
      <c r="A8864" s="75" t="s">
        <v>10092</v>
      </c>
      <c r="B8864" s="85">
        <v>8860</v>
      </c>
      <c r="C8864" s="85">
        <v>6823</v>
      </c>
      <c r="D8864" s="85">
        <v>8860</v>
      </c>
      <c r="E8864" s="86" t="s">
        <v>10091</v>
      </c>
      <c r="F8864" s="85" t="s">
        <v>38</v>
      </c>
      <c r="G8864" s="86" t="s">
        <v>9451</v>
      </c>
      <c r="H8864" s="85" t="s">
        <v>53</v>
      </c>
      <c r="I8864" s="85">
        <v>1</v>
      </c>
      <c r="J8864" s="88">
        <v>8.2717675199754898E-2</v>
      </c>
      <c r="K8864" s="146">
        <v>5.3881141253079252E-2</v>
      </c>
      <c r="L8864" s="147">
        <v>2.6433137205201141E-10</v>
      </c>
      <c r="M8864" s="147">
        <v>9.9303853012260961E-3</v>
      </c>
      <c r="N8864" s="87">
        <v>1.3471503793802251</v>
      </c>
      <c r="O8864" s="88">
        <v>7.3799742923770437E-2</v>
      </c>
      <c r="P8864" s="89">
        <v>54.782111970100189</v>
      </c>
    </row>
    <row r="8865" spans="1:16">
      <c r="A8865" s="75" t="s">
        <v>10093</v>
      </c>
      <c r="B8865" s="85">
        <v>8861</v>
      </c>
      <c r="C8865" s="85">
        <v>6824</v>
      </c>
      <c r="D8865" s="85">
        <v>8861</v>
      </c>
      <c r="E8865" s="86" t="s">
        <v>10094</v>
      </c>
      <c r="F8865" s="85" t="s">
        <v>31</v>
      </c>
      <c r="G8865" s="86" t="s">
        <v>9451</v>
      </c>
      <c r="H8865" s="85" t="s">
        <v>53</v>
      </c>
      <c r="I8865" s="85">
        <v>1</v>
      </c>
      <c r="J8865" s="88">
        <v>7.870579344846873E-2</v>
      </c>
      <c r="K8865" s="146">
        <v>4.7864344850002134E-2</v>
      </c>
      <c r="L8865" s="147">
        <v>2.4590915878052832E-10</v>
      </c>
      <c r="M8865" s="147">
        <v>9.6916047739446787E-3</v>
      </c>
      <c r="N8865" s="87">
        <v>1.293744578660627</v>
      </c>
      <c r="O8865" s="88">
        <v>6.9541519220360143E-2</v>
      </c>
      <c r="P8865" s="89">
        <v>53.752124157578535</v>
      </c>
    </row>
    <row r="8866" spans="1:16">
      <c r="A8866" s="75" t="s">
        <v>10095</v>
      </c>
      <c r="B8866" s="85">
        <v>8862</v>
      </c>
      <c r="C8866" s="85">
        <v>6825</v>
      </c>
      <c r="D8866" s="85">
        <v>8862</v>
      </c>
      <c r="E8866" s="86" t="s">
        <v>10094</v>
      </c>
      <c r="F8866" s="85" t="s">
        <v>38</v>
      </c>
      <c r="G8866" s="86" t="s">
        <v>9451</v>
      </c>
      <c r="H8866" s="85" t="s">
        <v>53</v>
      </c>
      <c r="I8866" s="85">
        <v>1</v>
      </c>
      <c r="J8866" s="88">
        <v>7.7413903863520747E-2</v>
      </c>
      <c r="K8866" s="146">
        <v>4.8033100280851566E-2</v>
      </c>
      <c r="L8866" s="147">
        <v>2.4262321221590888E-10</v>
      </c>
      <c r="M8866" s="147">
        <v>9.5167108491191529E-3</v>
      </c>
      <c r="N8866" s="87">
        <v>1.270795426460934</v>
      </c>
      <c r="O8866" s="88">
        <v>6.9090802475227031E-2</v>
      </c>
      <c r="P8866" s="89">
        <v>54.368154808079154</v>
      </c>
    </row>
    <row r="8867" spans="1:16">
      <c r="A8867" s="75" t="s">
        <v>10096</v>
      </c>
      <c r="B8867" s="85">
        <v>8863</v>
      </c>
      <c r="C8867" s="85">
        <v>6826</v>
      </c>
      <c r="D8867" s="85">
        <v>8863</v>
      </c>
      <c r="E8867" s="86" t="s">
        <v>10097</v>
      </c>
      <c r="F8867" s="85" t="s">
        <v>32</v>
      </c>
      <c r="G8867" s="86" t="s">
        <v>9451</v>
      </c>
      <c r="H8867" s="85" t="s">
        <v>53</v>
      </c>
      <c r="I8867" s="85">
        <v>1</v>
      </c>
      <c r="J8867" s="88">
        <v>7.3404558521913368E-2</v>
      </c>
      <c r="K8867" s="146">
        <v>4.3823238811305711E-2</v>
      </c>
      <c r="L8867" s="147">
        <v>2.2686816528549581E-10</v>
      </c>
      <c r="M8867" s="147">
        <v>8.9789641930633074E-3</v>
      </c>
      <c r="N8867" s="87">
        <v>1.1955352676569611</v>
      </c>
      <c r="O8867" s="88">
        <v>6.3957370982100858E-2</v>
      </c>
      <c r="P8867" s="89">
        <v>53.496850082428821</v>
      </c>
    </row>
    <row r="8868" spans="1:16">
      <c r="A8868" s="75" t="s">
        <v>10098</v>
      </c>
      <c r="B8868" s="85">
        <v>8864</v>
      </c>
      <c r="C8868" s="85">
        <v>6827</v>
      </c>
      <c r="D8868" s="85">
        <v>8864</v>
      </c>
      <c r="E8868" s="86" t="s">
        <v>10097</v>
      </c>
      <c r="F8868" s="85" t="s">
        <v>31</v>
      </c>
      <c r="G8868" s="86" t="s">
        <v>9451</v>
      </c>
      <c r="H8868" s="85" t="s">
        <v>53</v>
      </c>
      <c r="I8868" s="85">
        <v>1</v>
      </c>
      <c r="J8868" s="88">
        <v>7.3063909702392918E-2</v>
      </c>
      <c r="K8868" s="146">
        <v>4.4394225617248893E-2</v>
      </c>
      <c r="L8868" s="147">
        <v>2.2782106069071989E-10</v>
      </c>
      <c r="M8868" s="147">
        <v>8.9778312103272109E-3</v>
      </c>
      <c r="N8868" s="87">
        <v>1.2032030239461251</v>
      </c>
      <c r="O8868" s="88">
        <v>6.4565211149503712E-2</v>
      </c>
      <c r="P8868" s="89">
        <v>53.661111104716355</v>
      </c>
    </row>
    <row r="8869" spans="1:16">
      <c r="A8869" s="75" t="s">
        <v>10099</v>
      </c>
      <c r="B8869" s="85">
        <v>8865</v>
      </c>
      <c r="C8869" s="85">
        <v>6828</v>
      </c>
      <c r="D8869" s="85">
        <v>8865</v>
      </c>
      <c r="E8869" s="86" t="s">
        <v>10097</v>
      </c>
      <c r="F8869" s="85" t="s">
        <v>38</v>
      </c>
      <c r="G8869" s="86" t="s">
        <v>9451</v>
      </c>
      <c r="H8869" s="85" t="s">
        <v>53</v>
      </c>
      <c r="I8869" s="85">
        <v>1</v>
      </c>
      <c r="J8869" s="88">
        <v>7.2223062620529285E-2</v>
      </c>
      <c r="K8869" s="146">
        <v>4.5057381017037455E-2</v>
      </c>
      <c r="L8869" s="147">
        <v>2.2616044422169681E-10</v>
      </c>
      <c r="M8869" s="147">
        <v>8.8285705608184845E-3</v>
      </c>
      <c r="N8869" s="87">
        <v>1.183331817928293</v>
      </c>
      <c r="O8869" s="88">
        <v>6.445470340356213E-2</v>
      </c>
      <c r="P8869" s="89">
        <v>54.468833193723796</v>
      </c>
    </row>
    <row r="8870" spans="1:16">
      <c r="A8870" s="75" t="s">
        <v>10104</v>
      </c>
      <c r="B8870" s="85">
        <v>8866</v>
      </c>
      <c r="C8870" s="85">
        <v>6832</v>
      </c>
      <c r="D8870" s="85">
        <v>8866</v>
      </c>
      <c r="E8870" s="86" t="s">
        <v>10105</v>
      </c>
      <c r="F8870" s="85" t="s">
        <v>31</v>
      </c>
      <c r="G8870" s="86" t="s">
        <v>9451</v>
      </c>
      <c r="H8870" s="85" t="s">
        <v>53</v>
      </c>
      <c r="I8870" s="85">
        <v>1</v>
      </c>
      <c r="J8870" s="88">
        <v>8.4987492100872239E-2</v>
      </c>
      <c r="K8870" s="146">
        <v>5.3584166817572179E-2</v>
      </c>
      <c r="L8870" s="147">
        <v>2.7042687291612612E-10</v>
      </c>
      <c r="M8870" s="147">
        <v>1.03009905494728E-2</v>
      </c>
      <c r="N8870" s="87">
        <v>1.415941751652938</v>
      </c>
      <c r="O8870" s="88">
        <v>7.5166335192353759E-2</v>
      </c>
      <c r="P8870" s="89">
        <v>53.08575377808183</v>
      </c>
    </row>
    <row r="8871" spans="1:16">
      <c r="A8871" s="75" t="s">
        <v>10106</v>
      </c>
      <c r="B8871" s="85">
        <v>8867</v>
      </c>
      <c r="C8871" s="85">
        <v>6833</v>
      </c>
      <c r="D8871" s="85">
        <v>8867</v>
      </c>
      <c r="E8871" s="86" t="s">
        <v>10105</v>
      </c>
      <c r="F8871" s="85" t="s">
        <v>38</v>
      </c>
      <c r="G8871" s="86" t="s">
        <v>9451</v>
      </c>
      <c r="H8871" s="85" t="s">
        <v>53</v>
      </c>
      <c r="I8871" s="85">
        <v>1</v>
      </c>
      <c r="J8871" s="88">
        <v>8.6661038297894774E-2</v>
      </c>
      <c r="K8871" s="146">
        <v>5.8076587024551429E-2</v>
      </c>
      <c r="L8871" s="147">
        <v>2.7872692635776981E-10</v>
      </c>
      <c r="M8871" s="147">
        <v>1.0225063783722991E-2</v>
      </c>
      <c r="N8871" s="87">
        <v>1.4033412364015061</v>
      </c>
      <c r="O8871" s="88">
        <v>7.7299517872749218E-2</v>
      </c>
      <c r="P8871" s="89">
        <v>55.082481628604597</v>
      </c>
    </row>
    <row r="8872" spans="1:16">
      <c r="A8872" s="75" t="s">
        <v>10107</v>
      </c>
      <c r="B8872" s="85">
        <v>8868</v>
      </c>
      <c r="C8872" s="85">
        <v>6834</v>
      </c>
      <c r="D8872" s="85">
        <v>8868</v>
      </c>
      <c r="E8872" s="86" t="s">
        <v>10108</v>
      </c>
      <c r="F8872" s="85" t="s">
        <v>31</v>
      </c>
      <c r="G8872" s="86" t="s">
        <v>9451</v>
      </c>
      <c r="H8872" s="85" t="s">
        <v>53</v>
      </c>
      <c r="I8872" s="85">
        <v>1</v>
      </c>
      <c r="J8872" s="88">
        <v>7.90283104944252E-2</v>
      </c>
      <c r="K8872" s="146">
        <v>4.8300839113589296E-2</v>
      </c>
      <c r="L8872" s="147">
        <v>2.4797500638892629E-10</v>
      </c>
      <c r="M8872" s="147">
        <v>9.7107153907621379E-3</v>
      </c>
      <c r="N8872" s="87">
        <v>1.301423678962141</v>
      </c>
      <c r="O8872" s="88">
        <v>6.9835840631095977E-2</v>
      </c>
      <c r="P8872" s="89">
        <v>53.66111110471622</v>
      </c>
    </row>
    <row r="8873" spans="1:16">
      <c r="A8873" s="75" t="s">
        <v>10109</v>
      </c>
      <c r="B8873" s="85">
        <v>8869</v>
      </c>
      <c r="C8873" s="85">
        <v>6835</v>
      </c>
      <c r="D8873" s="85">
        <v>8869</v>
      </c>
      <c r="E8873" s="86" t="s">
        <v>10108</v>
      </c>
      <c r="F8873" s="85" t="s">
        <v>38</v>
      </c>
      <c r="G8873" s="86" t="s">
        <v>9451</v>
      </c>
      <c r="H8873" s="85" t="s">
        <v>53</v>
      </c>
      <c r="I8873" s="85">
        <v>1</v>
      </c>
      <c r="J8873" s="88">
        <v>7.8116333696511012E-2</v>
      </c>
      <c r="K8873" s="146">
        <v>4.9011362144544976E-2</v>
      </c>
      <c r="L8873" s="147">
        <v>2.4616295403647519E-10</v>
      </c>
      <c r="M8873" s="147">
        <v>9.5492808292015566E-3</v>
      </c>
      <c r="N8873" s="87">
        <v>1.2799095241034271</v>
      </c>
      <c r="O8873" s="88">
        <v>6.9712159959221309E-2</v>
      </c>
      <c r="P8873" s="89">
        <v>54.46647489247686</v>
      </c>
    </row>
    <row r="8874" spans="1:16">
      <c r="A8874" s="75" t="s">
        <v>10110</v>
      </c>
      <c r="B8874" s="85">
        <v>8870</v>
      </c>
      <c r="C8874" s="85">
        <v>6836</v>
      </c>
      <c r="D8874" s="85">
        <v>8870</v>
      </c>
      <c r="E8874" s="86" t="s">
        <v>10111</v>
      </c>
      <c r="F8874" s="85" t="s">
        <v>31</v>
      </c>
      <c r="G8874" s="86" t="s">
        <v>9451</v>
      </c>
      <c r="H8874" s="85" t="s">
        <v>53</v>
      </c>
      <c r="I8874" s="85">
        <v>1</v>
      </c>
      <c r="J8874" s="88">
        <v>7.7537210296417358E-2</v>
      </c>
      <c r="K8874" s="146">
        <v>4.7293627381980487E-2</v>
      </c>
      <c r="L8874" s="147">
        <v>2.4276245268347508E-10</v>
      </c>
      <c r="M8874" s="147">
        <v>9.5274943456534131E-3</v>
      </c>
      <c r="N8874" s="87">
        <v>1.276868515208138</v>
      </c>
      <c r="O8874" s="88">
        <v>6.8518183260698085E-2</v>
      </c>
      <c r="P8874" s="89">
        <v>53.661111104716348</v>
      </c>
    </row>
    <row r="8875" spans="1:16">
      <c r="A8875" s="75" t="s">
        <v>10112</v>
      </c>
      <c r="B8875" s="85">
        <v>8871</v>
      </c>
      <c r="C8875" s="85">
        <v>6837</v>
      </c>
      <c r="D8875" s="85">
        <v>8871</v>
      </c>
      <c r="E8875" s="86" t="s">
        <v>10111</v>
      </c>
      <c r="F8875" s="85" t="s">
        <v>38</v>
      </c>
      <c r="G8875" s="86" t="s">
        <v>9451</v>
      </c>
      <c r="H8875" s="85" t="s">
        <v>53</v>
      </c>
      <c r="I8875" s="85">
        <v>1</v>
      </c>
      <c r="J8875" s="88">
        <v>7.6642440618822055E-2</v>
      </c>
      <c r="K8875" s="146">
        <v>4.7990744327996555E-2</v>
      </c>
      <c r="L8875" s="147">
        <v>2.4098459004126582E-10</v>
      </c>
      <c r="M8875" s="147">
        <v>9.3691057256938114E-3</v>
      </c>
      <c r="N8875" s="87">
        <v>1.2557602886570509</v>
      </c>
      <c r="O8875" s="88">
        <v>6.8396836191899554E-2</v>
      </c>
      <c r="P8875" s="89">
        <v>54.466474859660721</v>
      </c>
    </row>
    <row r="8876" spans="1:16">
      <c r="A8876" s="75" t="s">
        <v>15871</v>
      </c>
      <c r="B8876" s="85">
        <v>8872</v>
      </c>
      <c r="C8876" s="85">
        <v>10483</v>
      </c>
      <c r="D8876" s="85">
        <v>8872</v>
      </c>
      <c r="E8876" s="86" t="s">
        <v>15872</v>
      </c>
      <c r="F8876" s="85" t="s">
        <v>32</v>
      </c>
      <c r="G8876" s="86" t="s">
        <v>9451</v>
      </c>
      <c r="H8876" s="85" t="s">
        <v>53</v>
      </c>
      <c r="I8876" s="85">
        <v>1</v>
      </c>
      <c r="J8876" s="88">
        <v>6.834857038876789E-2</v>
      </c>
      <c r="K8876" s="146">
        <v>4.0855865533650559E-2</v>
      </c>
      <c r="L8876" s="147">
        <v>2.1156289428938761E-10</v>
      </c>
      <c r="M8876" s="147">
        <v>8.3439021468464936E-3</v>
      </c>
      <c r="N8876" s="87">
        <v>1.110608151071371</v>
      </c>
      <c r="O8876" s="88">
        <v>5.9460071059422637E-2</v>
      </c>
      <c r="P8876" s="89">
        <v>53.538298815890421</v>
      </c>
    </row>
    <row r="8877" spans="1:16">
      <c r="A8877" s="75" t="s">
        <v>15873</v>
      </c>
      <c r="B8877" s="85">
        <v>8873</v>
      </c>
      <c r="C8877" s="85">
        <v>10484</v>
      </c>
      <c r="D8877" s="85">
        <v>8873</v>
      </c>
      <c r="E8877" s="86" t="s">
        <v>15872</v>
      </c>
      <c r="F8877" s="85" t="s">
        <v>31</v>
      </c>
      <c r="G8877" s="86" t="s">
        <v>9451</v>
      </c>
      <c r="H8877" s="85" t="s">
        <v>53</v>
      </c>
      <c r="I8877" s="85">
        <v>1</v>
      </c>
      <c r="J8877" s="88">
        <v>7.6759592884367692E-2</v>
      </c>
      <c r="K8877" s="146">
        <v>4.7218509572070862E-2</v>
      </c>
      <c r="L8877" s="147">
        <v>2.4141975003917698E-10</v>
      </c>
      <c r="M8877" s="147">
        <v>9.3972667973021579E-3</v>
      </c>
      <c r="N8877" s="87">
        <v>1.2663246343040291</v>
      </c>
      <c r="O8877" s="88">
        <v>6.7804883223334014E-2</v>
      </c>
      <c r="P8877" s="89">
        <v>53.544629383759499</v>
      </c>
    </row>
    <row r="8878" spans="1:16">
      <c r="A8878" s="75" t="s">
        <v>15874</v>
      </c>
      <c r="B8878" s="85">
        <v>8874</v>
      </c>
      <c r="C8878" s="85">
        <v>10485</v>
      </c>
      <c r="D8878" s="85">
        <v>8874</v>
      </c>
      <c r="E8878" s="86" t="s">
        <v>15872</v>
      </c>
      <c r="F8878" s="85" t="s">
        <v>38</v>
      </c>
      <c r="G8878" s="86" t="s">
        <v>9451</v>
      </c>
      <c r="H8878" s="85" t="s">
        <v>53</v>
      </c>
      <c r="I8878" s="85">
        <v>1</v>
      </c>
      <c r="J8878" s="88">
        <v>7.8523058194262835E-2</v>
      </c>
      <c r="K8878" s="146">
        <v>5.0211063607797514E-2</v>
      </c>
      <c r="L8878" s="147">
        <v>2.4878323177887058E-10</v>
      </c>
      <c r="M8878" s="147">
        <v>9.5042063899451346E-3</v>
      </c>
      <c r="N8878" s="87">
        <v>1.2823131541404149</v>
      </c>
      <c r="O8878" s="88">
        <v>7.0065600648467674E-2</v>
      </c>
      <c r="P8878" s="89">
        <v>54.640007725285649</v>
      </c>
    </row>
    <row r="8879" spans="1:16">
      <c r="A8879" s="75" t="s">
        <v>24126</v>
      </c>
      <c r="B8879" s="85">
        <v>8875</v>
      </c>
      <c r="C8879" s="85">
        <v>14712</v>
      </c>
      <c r="D8879" s="85">
        <v>8875</v>
      </c>
      <c r="E8879" s="86" t="s">
        <v>24127</v>
      </c>
      <c r="F8879" s="85" t="s">
        <v>55</v>
      </c>
      <c r="G8879" s="86" t="s">
        <v>9451</v>
      </c>
      <c r="H8879" s="85" t="s">
        <v>53</v>
      </c>
      <c r="I8879" s="85">
        <v>1</v>
      </c>
      <c r="J8879" s="88">
        <v>7.8522771815812742E-2</v>
      </c>
      <c r="K8879" s="146">
        <v>5.0210578456382743E-2</v>
      </c>
      <c r="L8879" s="147">
        <v>2.4878203653330832E-10</v>
      </c>
      <c r="M8879" s="147">
        <v>9.5041889667812195E-3</v>
      </c>
      <c r="N8879" s="87">
        <v>1.2823105493910629</v>
      </c>
      <c r="O8879" s="88">
        <v>7.0065233772944296E-2</v>
      </c>
      <c r="P8879" s="89">
        <v>54.639832610139969</v>
      </c>
    </row>
    <row r="8880" spans="1:16">
      <c r="A8880" s="75" t="s">
        <v>24128</v>
      </c>
      <c r="B8880" s="85">
        <v>8876</v>
      </c>
      <c r="C8880" s="85">
        <v>14713</v>
      </c>
      <c r="D8880" s="85">
        <v>8876</v>
      </c>
      <c r="E8880" s="86" t="s">
        <v>24127</v>
      </c>
      <c r="F8880" s="85" t="s">
        <v>11</v>
      </c>
      <c r="G8880" s="86" t="s">
        <v>9451</v>
      </c>
      <c r="H8880" s="85" t="s">
        <v>53</v>
      </c>
      <c r="I8880" s="85">
        <v>1</v>
      </c>
      <c r="J8880" s="88">
        <v>7.6754173110063453E-2</v>
      </c>
      <c r="K8880" s="146">
        <v>4.7214409702562146E-2</v>
      </c>
      <c r="L8880" s="147">
        <v>2.4140051130575429E-10</v>
      </c>
      <c r="M8880" s="147">
        <v>9.3965880452635403E-3</v>
      </c>
      <c r="N8880" s="87">
        <v>1.266224295945044</v>
      </c>
      <c r="O8880" s="88">
        <v>6.7799506112695737E-2</v>
      </c>
      <c r="P8880" s="89">
        <v>53.544625805883555</v>
      </c>
    </row>
    <row r="8881" spans="1:16">
      <c r="A8881" s="75" t="s">
        <v>24654</v>
      </c>
      <c r="B8881" s="85">
        <v>8877</v>
      </c>
      <c r="C8881" s="85">
        <v>15090</v>
      </c>
      <c r="D8881" s="85">
        <v>8877</v>
      </c>
      <c r="E8881" s="86" t="s">
        <v>24653</v>
      </c>
      <c r="F8881" s="85" t="s">
        <v>32</v>
      </c>
      <c r="G8881" s="86" t="s">
        <v>9451</v>
      </c>
      <c r="H8881" s="85" t="s">
        <v>53</v>
      </c>
      <c r="I8881" s="85">
        <v>1</v>
      </c>
      <c r="J8881" s="88">
        <v>3.454446296690504E-2</v>
      </c>
      <c r="K8881" s="146">
        <v>2.0926597968859286E-2</v>
      </c>
      <c r="L8881" s="147">
        <v>1.0852486491671981E-10</v>
      </c>
      <c r="M8881" s="147">
        <v>4.1891898212117733E-3</v>
      </c>
      <c r="N8881" s="87">
        <v>0.55387640052078324</v>
      </c>
      <c r="O8881" s="88">
        <v>3.0035708442273299E-2</v>
      </c>
      <c r="P8881" s="89">
        <v>54.22817873090851</v>
      </c>
    </row>
    <row r="8882" spans="1:16">
      <c r="A8882" s="75" t="s">
        <v>24655</v>
      </c>
      <c r="B8882" s="85">
        <v>8878</v>
      </c>
      <c r="C8882" s="85">
        <v>15091</v>
      </c>
      <c r="D8882" s="85">
        <v>8878</v>
      </c>
      <c r="E8882" s="86" t="s">
        <v>24653</v>
      </c>
      <c r="F8882" s="85" t="s">
        <v>38</v>
      </c>
      <c r="G8882" s="86" t="s">
        <v>9451</v>
      </c>
      <c r="H8882" s="85" t="s">
        <v>53</v>
      </c>
      <c r="I8882" s="85">
        <v>1</v>
      </c>
      <c r="J8882" s="88">
        <v>0.15654043833476811</v>
      </c>
      <c r="K8882" s="146">
        <v>9.5957127596127845E-2</v>
      </c>
      <c r="L8882" s="147">
        <v>4.9359936624639523E-10</v>
      </c>
      <c r="M8882" s="147">
        <v>1.9285536344769909E-2</v>
      </c>
      <c r="N8882" s="87">
        <v>2.5526315609545041</v>
      </c>
      <c r="O8882" s="88">
        <v>0.1391781154128601</v>
      </c>
      <c r="P8882" s="89">
        <v>54.523385803792735</v>
      </c>
    </row>
    <row r="8883" spans="1:16">
      <c r="A8883" s="75" t="s">
        <v>10276</v>
      </c>
      <c r="B8883" s="85">
        <v>8879</v>
      </c>
      <c r="C8883" s="85">
        <v>6952</v>
      </c>
      <c r="D8883" s="85">
        <v>8879</v>
      </c>
      <c r="E8883" s="86" t="s">
        <v>10277</v>
      </c>
      <c r="F8883" s="85" t="s">
        <v>32</v>
      </c>
      <c r="G8883" s="86" t="s">
        <v>10278</v>
      </c>
      <c r="H8883" s="85" t="s">
        <v>53</v>
      </c>
      <c r="I8883" s="85">
        <v>1</v>
      </c>
      <c r="J8883" s="88">
        <v>2.9352134215711419E-2</v>
      </c>
      <c r="K8883" s="146">
        <v>1.9020891138428531E-2</v>
      </c>
      <c r="L8883" s="147">
        <v>9.4002698684712638E-11</v>
      </c>
      <c r="M8883" s="147">
        <v>3.4694467327949481E-3</v>
      </c>
      <c r="N8883" s="87">
        <v>0.49980258811130368</v>
      </c>
      <c r="O8883" s="88">
        <v>2.5030675955904601E-2</v>
      </c>
      <c r="P8883" s="89">
        <v>50.081125130809426</v>
      </c>
    </row>
    <row r="8884" spans="1:16">
      <c r="A8884" s="75" t="s">
        <v>10279</v>
      </c>
      <c r="B8884" s="85">
        <v>8880</v>
      </c>
      <c r="C8884" s="85">
        <v>6953</v>
      </c>
      <c r="D8884" s="85">
        <v>8880</v>
      </c>
      <c r="E8884" s="86" t="s">
        <v>10277</v>
      </c>
      <c r="F8884" s="85" t="s">
        <v>38</v>
      </c>
      <c r="G8884" s="86" t="s">
        <v>10278</v>
      </c>
      <c r="H8884" s="85" t="s">
        <v>53</v>
      </c>
      <c r="I8884" s="85">
        <v>1</v>
      </c>
      <c r="J8884" s="88">
        <v>1.9637876514105181E-2</v>
      </c>
      <c r="K8884" s="146">
        <v>2.0488899137512239E-2</v>
      </c>
      <c r="L8884" s="147">
        <v>7.5063909925073171E-11</v>
      </c>
      <c r="M8884" s="147">
        <v>1.567120083429883E-3</v>
      </c>
      <c r="N8884" s="87">
        <v>0.28021511370286989</v>
      </c>
      <c r="O8884" s="88">
        <v>1.7174494837330939E-2</v>
      </c>
      <c r="P8884" s="89">
        <v>61.290394405856929</v>
      </c>
    </row>
    <row r="8885" spans="1:16">
      <c r="A8885" s="75" t="s">
        <v>15875</v>
      </c>
      <c r="B8885" s="85">
        <v>8881</v>
      </c>
      <c r="C8885" s="85">
        <v>10486</v>
      </c>
      <c r="D8885" s="85">
        <v>8881</v>
      </c>
      <c r="E8885" s="86" t="s">
        <v>15876</v>
      </c>
      <c r="F8885" s="85" t="s">
        <v>55</v>
      </c>
      <c r="G8885" s="86" t="s">
        <v>10278</v>
      </c>
      <c r="H8885" s="85" t="s">
        <v>53</v>
      </c>
      <c r="I8885" s="85">
        <v>1</v>
      </c>
      <c r="J8885" s="88">
        <v>1.971964030947685E-2</v>
      </c>
      <c r="K8885" s="146">
        <v>2.0476543082183277E-2</v>
      </c>
      <c r="L8885" s="147">
        <v>7.5223315542702118E-11</v>
      </c>
      <c r="M8885" s="147">
        <v>1.583131749134715E-3</v>
      </c>
      <c r="N8885" s="87">
        <v>0.28206335634530461</v>
      </c>
      <c r="O8885" s="88">
        <v>1.7240619414742111E-2</v>
      </c>
      <c r="P8885" s="89">
        <v>61.123215855220778</v>
      </c>
    </row>
    <row r="8886" spans="1:16">
      <c r="A8886" s="75" t="s">
        <v>9444</v>
      </c>
      <c r="B8886" s="85">
        <v>8882</v>
      </c>
      <c r="C8886" s="85">
        <v>6241</v>
      </c>
      <c r="D8886" s="85">
        <v>8882</v>
      </c>
      <c r="E8886" s="86" t="s">
        <v>9443</v>
      </c>
      <c r="F8886" s="85" t="s">
        <v>32</v>
      </c>
      <c r="G8886" s="86" t="s">
        <v>9445</v>
      </c>
      <c r="H8886" s="85" t="s">
        <v>53</v>
      </c>
      <c r="I8886" s="85">
        <v>1</v>
      </c>
      <c r="J8886" s="88">
        <v>3.6624363374641533E-2</v>
      </c>
      <c r="K8886" s="146">
        <v>2.2021648675044414E-2</v>
      </c>
      <c r="L8886" s="147">
        <v>1.1411432325172879E-10</v>
      </c>
      <c r="M8886" s="147">
        <v>4.380245558765491E-3</v>
      </c>
      <c r="N8886" s="87">
        <v>0.57988593255757115</v>
      </c>
      <c r="O8886" s="88">
        <v>3.1462195527454377E-2</v>
      </c>
      <c r="P8886" s="89">
        <v>54.255835089310096</v>
      </c>
    </row>
    <row r="8887" spans="1:16">
      <c r="A8887" s="75" t="s">
        <v>9447</v>
      </c>
      <c r="B8887" s="85">
        <v>8883</v>
      </c>
      <c r="C8887" s="85">
        <v>6243</v>
      </c>
      <c r="D8887" s="85">
        <v>8883</v>
      </c>
      <c r="E8887" s="86" t="s">
        <v>9443</v>
      </c>
      <c r="F8887" s="85" t="s">
        <v>38</v>
      </c>
      <c r="G8887" s="86" t="s">
        <v>9445</v>
      </c>
      <c r="H8887" s="85" t="s">
        <v>53</v>
      </c>
      <c r="I8887" s="85">
        <v>1</v>
      </c>
      <c r="J8887" s="88">
        <v>1.1288777278681149E-2</v>
      </c>
      <c r="K8887" s="146">
        <v>6.8663457793126884E-3</v>
      </c>
      <c r="L8887" s="147">
        <v>3.5294020155241027E-11</v>
      </c>
      <c r="M8887" s="147">
        <v>1.3709194369750819E-3</v>
      </c>
      <c r="N8887" s="87">
        <v>0.1816814946280414</v>
      </c>
      <c r="O8887" s="88">
        <v>9.9101272918214675E-3</v>
      </c>
      <c r="P8887" s="89">
        <v>54.546707203783107</v>
      </c>
    </row>
    <row r="8888" spans="1:16">
      <c r="A8888" s="75" t="s">
        <v>15877</v>
      </c>
      <c r="B8888" s="85">
        <v>8884</v>
      </c>
      <c r="C8888" s="85">
        <v>10487</v>
      </c>
      <c r="D8888" s="85">
        <v>8884</v>
      </c>
      <c r="E8888" s="86" t="s">
        <v>15878</v>
      </c>
      <c r="F8888" s="85" t="s">
        <v>55</v>
      </c>
      <c r="G8888" s="86" t="s">
        <v>9445</v>
      </c>
      <c r="H8888" s="85" t="s">
        <v>53</v>
      </c>
      <c r="I8888" s="85">
        <v>1</v>
      </c>
      <c r="J8888" s="88">
        <v>1.1314112864775979E-2</v>
      </c>
      <c r="K8888" s="146">
        <v>6.8815010822077518E-3</v>
      </c>
      <c r="L8888" s="147">
        <v>3.5372840458334148E-11</v>
      </c>
      <c r="M8888" s="147">
        <v>1.3739287630967381E-3</v>
      </c>
      <c r="N8888" s="87">
        <v>0.182079699065953</v>
      </c>
      <c r="O8888" s="88">
        <v>9.9316793600561434E-3</v>
      </c>
      <c r="P8888" s="89">
        <v>54.545780836658153</v>
      </c>
    </row>
    <row r="8889" spans="1:16">
      <c r="A8889" s="75" t="s">
        <v>1594</v>
      </c>
      <c r="B8889" s="85">
        <v>8885</v>
      </c>
      <c r="C8889" s="85">
        <v>786</v>
      </c>
      <c r="D8889" s="85">
        <v>8885</v>
      </c>
      <c r="E8889" s="86" t="s">
        <v>1593</v>
      </c>
      <c r="F8889" s="85" t="s">
        <v>32</v>
      </c>
      <c r="G8889" s="86" t="s">
        <v>1595</v>
      </c>
      <c r="H8889" s="85" t="s">
        <v>53</v>
      </c>
      <c r="I8889" s="85">
        <v>1</v>
      </c>
      <c r="J8889" s="88">
        <v>5.9269275389758581E-3</v>
      </c>
      <c r="K8889" s="146">
        <v>6.3146371004571076E-3</v>
      </c>
      <c r="L8889" s="147">
        <v>3.0904325300190268E-11</v>
      </c>
      <c r="M8889" s="147">
        <v>3.185718106110398E-4</v>
      </c>
      <c r="N8889" s="87">
        <v>5.2770894718591477E-2</v>
      </c>
      <c r="O8889" s="88">
        <v>2.380427621932153E-3</v>
      </c>
      <c r="P8889" s="89">
        <v>45.108722045099519</v>
      </c>
    </row>
    <row r="8890" spans="1:16">
      <c r="A8890" s="75" t="s">
        <v>1597</v>
      </c>
      <c r="B8890" s="85">
        <v>8886</v>
      </c>
      <c r="C8890" s="85">
        <v>788</v>
      </c>
      <c r="D8890" s="85">
        <v>8886</v>
      </c>
      <c r="E8890" s="86" t="s">
        <v>1593</v>
      </c>
      <c r="F8890" s="85" t="s">
        <v>38</v>
      </c>
      <c r="G8890" s="86" t="s">
        <v>1595</v>
      </c>
      <c r="H8890" s="85" t="s">
        <v>53</v>
      </c>
      <c r="I8890" s="85">
        <v>1</v>
      </c>
      <c r="J8890" s="88">
        <v>8.7623643842992052E-3</v>
      </c>
      <c r="K8890" s="146">
        <v>9.8826380810814428E-3</v>
      </c>
      <c r="L8890" s="147">
        <v>4.259729427795877E-11</v>
      </c>
      <c r="M8890" s="147">
        <v>4.6297213384808862E-4</v>
      </c>
      <c r="N8890" s="87">
        <v>8.1928616571249779E-2</v>
      </c>
      <c r="O8890" s="88">
        <v>4.9497896073363067E-3</v>
      </c>
      <c r="P8890" s="89">
        <v>60.415881708825005</v>
      </c>
    </row>
    <row r="8891" spans="1:16">
      <c r="A8891" s="75" t="s">
        <v>9246</v>
      </c>
      <c r="B8891" s="85">
        <v>8887</v>
      </c>
      <c r="C8891" s="85">
        <v>6049</v>
      </c>
      <c r="D8891" s="85">
        <v>8887</v>
      </c>
      <c r="E8891" s="86" t="s">
        <v>9245</v>
      </c>
      <c r="F8891" s="85" t="s">
        <v>931</v>
      </c>
      <c r="G8891" s="86" t="s">
        <v>1595</v>
      </c>
      <c r="H8891" s="85" t="s">
        <v>53</v>
      </c>
      <c r="I8891" s="85">
        <v>1</v>
      </c>
      <c r="J8891" s="88">
        <v>1.0736146494977471E-2</v>
      </c>
      <c r="K8891" s="146">
        <v>1.2309582410305969E-2</v>
      </c>
      <c r="L8891" s="147">
        <v>5.4117522816520549E-11</v>
      </c>
      <c r="M8891" s="147">
        <v>2.182504295148136E-4</v>
      </c>
      <c r="N8891" s="87">
        <v>5.399483770165335E-2</v>
      </c>
      <c r="O8891" s="88">
        <v>4.6268739876550551E-3</v>
      </c>
      <c r="P8891" s="89">
        <v>85.691043525692038</v>
      </c>
    </row>
    <row r="8892" spans="1:16">
      <c r="A8892" s="75" t="s">
        <v>9248</v>
      </c>
      <c r="B8892" s="85">
        <v>8888</v>
      </c>
      <c r="C8892" s="85">
        <v>6051</v>
      </c>
      <c r="D8892" s="85">
        <v>8888</v>
      </c>
      <c r="E8892" s="86" t="s">
        <v>9245</v>
      </c>
      <c r="F8892" s="85" t="s">
        <v>2804</v>
      </c>
      <c r="G8892" s="86" t="s">
        <v>1595</v>
      </c>
      <c r="H8892" s="85" t="s">
        <v>53</v>
      </c>
      <c r="I8892" s="85">
        <v>1</v>
      </c>
      <c r="J8892" s="88">
        <v>1.075248089842341E-2</v>
      </c>
      <c r="K8892" s="146">
        <v>1.2340076618640986E-2</v>
      </c>
      <c r="L8892" s="147">
        <v>5.4199213450863157E-11</v>
      </c>
      <c r="M8892" s="147">
        <v>2.1856307285378259E-4</v>
      </c>
      <c r="N8892" s="87">
        <v>5.4089534488640567E-2</v>
      </c>
      <c r="O8892" s="88">
        <v>4.6408007280292277E-3</v>
      </c>
      <c r="P8892" s="89">
        <v>85.798496361691747</v>
      </c>
    </row>
    <row r="8893" spans="1:16">
      <c r="A8893" s="75" t="s">
        <v>9250</v>
      </c>
      <c r="B8893" s="85">
        <v>8889</v>
      </c>
      <c r="C8893" s="85">
        <v>6053</v>
      </c>
      <c r="D8893" s="85">
        <v>8889</v>
      </c>
      <c r="E8893" s="86" t="s">
        <v>9245</v>
      </c>
      <c r="F8893" s="85" t="s">
        <v>2872</v>
      </c>
      <c r="G8893" s="86" t="s">
        <v>1595</v>
      </c>
      <c r="H8893" s="85" t="s">
        <v>53</v>
      </c>
      <c r="I8893" s="85">
        <v>1</v>
      </c>
      <c r="J8893" s="88">
        <v>1.0736146494977471E-2</v>
      </c>
      <c r="K8893" s="146">
        <v>1.2309582410305969E-2</v>
      </c>
      <c r="L8893" s="147">
        <v>5.4117522816520549E-11</v>
      </c>
      <c r="M8893" s="147">
        <v>2.182504295148136E-4</v>
      </c>
      <c r="N8893" s="87">
        <v>5.399483770165335E-2</v>
      </c>
      <c r="O8893" s="88">
        <v>4.6268739876550551E-3</v>
      </c>
      <c r="P8893" s="89">
        <v>85.691043525692038</v>
      </c>
    </row>
    <row r="8894" spans="1:16">
      <c r="A8894" s="75" t="s">
        <v>9252</v>
      </c>
      <c r="B8894" s="85">
        <v>8890</v>
      </c>
      <c r="C8894" s="85">
        <v>6055</v>
      </c>
      <c r="D8894" s="85">
        <v>8890</v>
      </c>
      <c r="E8894" s="86" t="s">
        <v>9245</v>
      </c>
      <c r="F8894" s="85" t="s">
        <v>4407</v>
      </c>
      <c r="G8894" s="86" t="s">
        <v>1595</v>
      </c>
      <c r="H8894" s="85" t="s">
        <v>53</v>
      </c>
      <c r="I8894" s="85">
        <v>1</v>
      </c>
      <c r="J8894" s="88">
        <v>1.0736146494977471E-2</v>
      </c>
      <c r="K8894" s="146">
        <v>1.2309582410305969E-2</v>
      </c>
      <c r="L8894" s="147">
        <v>5.4117522816520549E-11</v>
      </c>
      <c r="M8894" s="147">
        <v>2.182504295148136E-4</v>
      </c>
      <c r="N8894" s="87">
        <v>5.399483770165335E-2</v>
      </c>
      <c r="O8894" s="88">
        <v>4.6268739876550551E-3</v>
      </c>
      <c r="P8894" s="89">
        <v>85.691043525692038</v>
      </c>
    </row>
    <row r="8895" spans="1:16">
      <c r="A8895" s="75" t="s">
        <v>9254</v>
      </c>
      <c r="B8895" s="85">
        <v>8891</v>
      </c>
      <c r="C8895" s="85">
        <v>6057</v>
      </c>
      <c r="D8895" s="85">
        <v>8891</v>
      </c>
      <c r="E8895" s="86" t="s">
        <v>9245</v>
      </c>
      <c r="F8895" s="85" t="s">
        <v>4233</v>
      </c>
      <c r="G8895" s="86" t="s">
        <v>1595</v>
      </c>
      <c r="H8895" s="85" t="s">
        <v>53</v>
      </c>
      <c r="I8895" s="85">
        <v>1</v>
      </c>
      <c r="J8895" s="88">
        <v>1.075248089842341E-2</v>
      </c>
      <c r="K8895" s="146">
        <v>1.2340076618640986E-2</v>
      </c>
      <c r="L8895" s="147">
        <v>5.4199213450863157E-11</v>
      </c>
      <c r="M8895" s="147">
        <v>2.1856307285378259E-4</v>
      </c>
      <c r="N8895" s="87">
        <v>5.4089534488640567E-2</v>
      </c>
      <c r="O8895" s="88">
        <v>4.6408007280292277E-3</v>
      </c>
      <c r="P8895" s="89">
        <v>85.798496361691747</v>
      </c>
    </row>
    <row r="8896" spans="1:16">
      <c r="A8896" s="75" t="s">
        <v>9256</v>
      </c>
      <c r="B8896" s="85">
        <v>8892</v>
      </c>
      <c r="C8896" s="85">
        <v>6059</v>
      </c>
      <c r="D8896" s="85">
        <v>8892</v>
      </c>
      <c r="E8896" s="86" t="s">
        <v>9245</v>
      </c>
      <c r="F8896" s="85" t="s">
        <v>4416</v>
      </c>
      <c r="G8896" s="86" t="s">
        <v>1595</v>
      </c>
      <c r="H8896" s="85" t="s">
        <v>53</v>
      </c>
      <c r="I8896" s="85">
        <v>1</v>
      </c>
      <c r="J8896" s="88">
        <v>1.075248089842341E-2</v>
      </c>
      <c r="K8896" s="146">
        <v>1.2340076618640986E-2</v>
      </c>
      <c r="L8896" s="147">
        <v>5.4199213450863157E-11</v>
      </c>
      <c r="M8896" s="147">
        <v>2.1856307285378259E-4</v>
      </c>
      <c r="N8896" s="87">
        <v>5.4089534488640567E-2</v>
      </c>
      <c r="O8896" s="88">
        <v>4.6408007280292277E-3</v>
      </c>
      <c r="P8896" s="89">
        <v>85.798496361691747</v>
      </c>
    </row>
    <row r="8897" spans="1:16">
      <c r="A8897" s="75" t="s">
        <v>9258</v>
      </c>
      <c r="B8897" s="85">
        <v>8893</v>
      </c>
      <c r="C8897" s="85">
        <v>6061</v>
      </c>
      <c r="D8897" s="85">
        <v>8893</v>
      </c>
      <c r="E8897" s="86" t="s">
        <v>9245</v>
      </c>
      <c r="F8897" s="85" t="s">
        <v>4418</v>
      </c>
      <c r="G8897" s="86" t="s">
        <v>1595</v>
      </c>
      <c r="H8897" s="85" t="s">
        <v>53</v>
      </c>
      <c r="I8897" s="85">
        <v>1</v>
      </c>
      <c r="J8897" s="88">
        <v>1.075248089842341E-2</v>
      </c>
      <c r="K8897" s="146">
        <v>1.2340076618640986E-2</v>
      </c>
      <c r="L8897" s="147">
        <v>5.4199213450863157E-11</v>
      </c>
      <c r="M8897" s="147">
        <v>2.1856307285378259E-4</v>
      </c>
      <c r="N8897" s="87">
        <v>5.4089534488640567E-2</v>
      </c>
      <c r="O8897" s="88">
        <v>4.6408007280292277E-3</v>
      </c>
      <c r="P8897" s="89">
        <v>85.798496361691747</v>
      </c>
    </row>
    <row r="8898" spans="1:16">
      <c r="A8898" s="75" t="s">
        <v>9260</v>
      </c>
      <c r="B8898" s="85">
        <v>8894</v>
      </c>
      <c r="C8898" s="85">
        <v>6063</v>
      </c>
      <c r="D8898" s="85">
        <v>8894</v>
      </c>
      <c r="E8898" s="86" t="s">
        <v>9245</v>
      </c>
      <c r="F8898" s="85" t="s">
        <v>4420</v>
      </c>
      <c r="G8898" s="86" t="s">
        <v>1595</v>
      </c>
      <c r="H8898" s="85" t="s">
        <v>53</v>
      </c>
      <c r="I8898" s="85">
        <v>1</v>
      </c>
      <c r="J8898" s="88">
        <v>1.075248089842341E-2</v>
      </c>
      <c r="K8898" s="146">
        <v>1.2340076618640986E-2</v>
      </c>
      <c r="L8898" s="147">
        <v>5.4199213450863157E-11</v>
      </c>
      <c r="M8898" s="147">
        <v>2.1856307285378259E-4</v>
      </c>
      <c r="N8898" s="87">
        <v>5.4089534488640567E-2</v>
      </c>
      <c r="O8898" s="88">
        <v>4.6408007280292277E-3</v>
      </c>
      <c r="P8898" s="89">
        <v>85.798496361691747</v>
      </c>
    </row>
    <row r="8899" spans="1:16">
      <c r="A8899" s="75" t="s">
        <v>9262</v>
      </c>
      <c r="B8899" s="85">
        <v>8895</v>
      </c>
      <c r="C8899" s="85">
        <v>6065</v>
      </c>
      <c r="D8899" s="85">
        <v>8895</v>
      </c>
      <c r="E8899" s="86" t="s">
        <v>9245</v>
      </c>
      <c r="F8899" s="85" t="s">
        <v>4422</v>
      </c>
      <c r="G8899" s="86" t="s">
        <v>1595</v>
      </c>
      <c r="H8899" s="85" t="s">
        <v>53</v>
      </c>
      <c r="I8899" s="85">
        <v>1</v>
      </c>
      <c r="J8899" s="88">
        <v>1.075248089842341E-2</v>
      </c>
      <c r="K8899" s="146">
        <v>1.2340076618640986E-2</v>
      </c>
      <c r="L8899" s="147">
        <v>5.4199213450863157E-11</v>
      </c>
      <c r="M8899" s="147">
        <v>2.1856307285378259E-4</v>
      </c>
      <c r="N8899" s="87">
        <v>5.4089534488640567E-2</v>
      </c>
      <c r="O8899" s="88">
        <v>4.6408007280292277E-3</v>
      </c>
      <c r="P8899" s="89">
        <v>85.798496361691747</v>
      </c>
    </row>
    <row r="8900" spans="1:16">
      <c r="A8900" s="75" t="s">
        <v>9264</v>
      </c>
      <c r="B8900" s="85">
        <v>8896</v>
      </c>
      <c r="C8900" s="85">
        <v>6067</v>
      </c>
      <c r="D8900" s="85">
        <v>8896</v>
      </c>
      <c r="E8900" s="86" t="s">
        <v>9245</v>
      </c>
      <c r="F8900" s="85" t="s">
        <v>509</v>
      </c>
      <c r="G8900" s="86" t="s">
        <v>1595</v>
      </c>
      <c r="H8900" s="85" t="s">
        <v>53</v>
      </c>
      <c r="I8900" s="85">
        <v>1</v>
      </c>
      <c r="J8900" s="88">
        <v>1.07524808984234E-2</v>
      </c>
      <c r="K8900" s="146">
        <v>1.2340076618640986E-2</v>
      </c>
      <c r="L8900" s="147">
        <v>5.4199213450863131E-11</v>
      </c>
      <c r="M8900" s="147">
        <v>2.1856307285378251E-4</v>
      </c>
      <c r="N8900" s="87">
        <v>5.4089534488640532E-2</v>
      </c>
      <c r="O8900" s="88">
        <v>4.6408007280292251E-3</v>
      </c>
      <c r="P8900" s="89">
        <v>85.798496361691747</v>
      </c>
    </row>
    <row r="8901" spans="1:16">
      <c r="A8901" s="75" t="s">
        <v>9266</v>
      </c>
      <c r="B8901" s="85">
        <v>8897</v>
      </c>
      <c r="C8901" s="85">
        <v>6069</v>
      </c>
      <c r="D8901" s="85">
        <v>8897</v>
      </c>
      <c r="E8901" s="86" t="s">
        <v>9245</v>
      </c>
      <c r="F8901" s="85" t="s">
        <v>32</v>
      </c>
      <c r="G8901" s="86" t="s">
        <v>1595</v>
      </c>
      <c r="H8901" s="85" t="s">
        <v>53</v>
      </c>
      <c r="I8901" s="85">
        <v>1</v>
      </c>
      <c r="J8901" s="88">
        <v>7.6722638678995798E-3</v>
      </c>
      <c r="K8901" s="146">
        <v>8.7373733124745789E-3</v>
      </c>
      <c r="L8901" s="147">
        <v>4.2972400609771702E-11</v>
      </c>
      <c r="M8901" s="147">
        <v>2.6798407374895071E-4</v>
      </c>
      <c r="N8901" s="87">
        <v>3.3969591451347668E-2</v>
      </c>
      <c r="O8901" s="88">
        <v>1.9705926744452581E-3</v>
      </c>
      <c r="P8901" s="89">
        <v>58.010490861145726</v>
      </c>
    </row>
    <row r="8902" spans="1:16">
      <c r="A8902" s="75" t="s">
        <v>9268</v>
      </c>
      <c r="B8902" s="85">
        <v>8898</v>
      </c>
      <c r="C8902" s="85">
        <v>6071</v>
      </c>
      <c r="D8902" s="85">
        <v>8898</v>
      </c>
      <c r="E8902" s="86" t="s">
        <v>9245</v>
      </c>
      <c r="F8902" s="85" t="s">
        <v>1063</v>
      </c>
      <c r="G8902" s="86" t="s">
        <v>1595</v>
      </c>
      <c r="H8902" s="85" t="s">
        <v>53</v>
      </c>
      <c r="I8902" s="85">
        <v>1</v>
      </c>
      <c r="J8902" s="88">
        <v>1.075248089842341E-2</v>
      </c>
      <c r="K8902" s="146">
        <v>1.2340076618640986E-2</v>
      </c>
      <c r="L8902" s="147">
        <v>5.4199213450863157E-11</v>
      </c>
      <c r="M8902" s="147">
        <v>2.1856307285378259E-4</v>
      </c>
      <c r="N8902" s="87">
        <v>5.4089534488640567E-2</v>
      </c>
      <c r="O8902" s="88">
        <v>4.6408007280292277E-3</v>
      </c>
      <c r="P8902" s="89">
        <v>85.798496361691747</v>
      </c>
    </row>
    <row r="8903" spans="1:16">
      <c r="A8903" s="75" t="s">
        <v>9270</v>
      </c>
      <c r="B8903" s="85">
        <v>8899</v>
      </c>
      <c r="C8903" s="85">
        <v>6073</v>
      </c>
      <c r="D8903" s="85">
        <v>8899</v>
      </c>
      <c r="E8903" s="86" t="s">
        <v>9245</v>
      </c>
      <c r="F8903" s="85" t="s">
        <v>5038</v>
      </c>
      <c r="G8903" s="86" t="s">
        <v>1595</v>
      </c>
      <c r="H8903" s="85" t="s">
        <v>53</v>
      </c>
      <c r="I8903" s="85">
        <v>1</v>
      </c>
      <c r="J8903" s="88">
        <v>1.075248089842341E-2</v>
      </c>
      <c r="K8903" s="146">
        <v>1.2340076618640986E-2</v>
      </c>
      <c r="L8903" s="147">
        <v>5.4199213450863157E-11</v>
      </c>
      <c r="M8903" s="147">
        <v>2.1856307285378259E-4</v>
      </c>
      <c r="N8903" s="87">
        <v>5.4089534488640567E-2</v>
      </c>
      <c r="O8903" s="88">
        <v>4.6408007280292277E-3</v>
      </c>
      <c r="P8903" s="89">
        <v>85.798496361691747</v>
      </c>
    </row>
    <row r="8904" spans="1:16">
      <c r="A8904" s="75" t="s">
        <v>9272</v>
      </c>
      <c r="B8904" s="85">
        <v>8900</v>
      </c>
      <c r="C8904" s="85">
        <v>6075</v>
      </c>
      <c r="D8904" s="85">
        <v>8900</v>
      </c>
      <c r="E8904" s="86" t="s">
        <v>9245</v>
      </c>
      <c r="F8904" s="85" t="s">
        <v>4366</v>
      </c>
      <c r="G8904" s="86" t="s">
        <v>1595</v>
      </c>
      <c r="H8904" s="85" t="s">
        <v>53</v>
      </c>
      <c r="I8904" s="85">
        <v>1</v>
      </c>
      <c r="J8904" s="88">
        <v>1.0736146494977471E-2</v>
      </c>
      <c r="K8904" s="146">
        <v>1.2309582410305969E-2</v>
      </c>
      <c r="L8904" s="147">
        <v>5.4117522816520549E-11</v>
      </c>
      <c r="M8904" s="147">
        <v>2.182504295148136E-4</v>
      </c>
      <c r="N8904" s="87">
        <v>5.399483770165335E-2</v>
      </c>
      <c r="O8904" s="88">
        <v>4.6268739876550551E-3</v>
      </c>
      <c r="P8904" s="89">
        <v>85.691043525692038</v>
      </c>
    </row>
    <row r="8905" spans="1:16">
      <c r="A8905" s="75" t="s">
        <v>9274</v>
      </c>
      <c r="B8905" s="85">
        <v>8901</v>
      </c>
      <c r="C8905" s="85">
        <v>6077</v>
      </c>
      <c r="D8905" s="85">
        <v>8901</v>
      </c>
      <c r="E8905" s="86" t="s">
        <v>9245</v>
      </c>
      <c r="F8905" s="85" t="s">
        <v>429</v>
      </c>
      <c r="G8905" s="86" t="s">
        <v>1595</v>
      </c>
      <c r="H8905" s="85" t="s">
        <v>53</v>
      </c>
      <c r="I8905" s="85">
        <v>1</v>
      </c>
      <c r="J8905" s="88">
        <v>1.0736146494977471E-2</v>
      </c>
      <c r="K8905" s="146">
        <v>1.2309582410305969E-2</v>
      </c>
      <c r="L8905" s="147">
        <v>5.4117522816520549E-11</v>
      </c>
      <c r="M8905" s="147">
        <v>2.182504295148136E-4</v>
      </c>
      <c r="N8905" s="87">
        <v>5.399483770165335E-2</v>
      </c>
      <c r="O8905" s="88">
        <v>4.6268739876550551E-3</v>
      </c>
      <c r="P8905" s="89">
        <v>85.691043525692038</v>
      </c>
    </row>
    <row r="8906" spans="1:16">
      <c r="A8906" s="75" t="s">
        <v>9276</v>
      </c>
      <c r="B8906" s="85">
        <v>8902</v>
      </c>
      <c r="C8906" s="85">
        <v>6079</v>
      </c>
      <c r="D8906" s="85">
        <v>8902</v>
      </c>
      <c r="E8906" s="86" t="s">
        <v>9245</v>
      </c>
      <c r="F8906" s="85" t="s">
        <v>1055</v>
      </c>
      <c r="G8906" s="86" t="s">
        <v>1595</v>
      </c>
      <c r="H8906" s="85" t="s">
        <v>53</v>
      </c>
      <c r="I8906" s="85">
        <v>1</v>
      </c>
      <c r="J8906" s="88">
        <v>1.0736146494977471E-2</v>
      </c>
      <c r="K8906" s="146">
        <v>1.2309582410305969E-2</v>
      </c>
      <c r="L8906" s="147">
        <v>5.4117522816520549E-11</v>
      </c>
      <c r="M8906" s="147">
        <v>2.182504295148136E-4</v>
      </c>
      <c r="N8906" s="87">
        <v>5.399483770165335E-2</v>
      </c>
      <c r="O8906" s="88">
        <v>4.6268739876550551E-3</v>
      </c>
      <c r="P8906" s="89">
        <v>85.691043525692038</v>
      </c>
    </row>
    <row r="8907" spans="1:16">
      <c r="A8907" s="75" t="s">
        <v>9278</v>
      </c>
      <c r="B8907" s="85">
        <v>8903</v>
      </c>
      <c r="C8907" s="85">
        <v>6081</v>
      </c>
      <c r="D8907" s="85">
        <v>8903</v>
      </c>
      <c r="E8907" s="86" t="s">
        <v>9245</v>
      </c>
      <c r="F8907" s="85" t="s">
        <v>4489</v>
      </c>
      <c r="G8907" s="86" t="s">
        <v>1595</v>
      </c>
      <c r="H8907" s="85" t="s">
        <v>53</v>
      </c>
      <c r="I8907" s="85">
        <v>1</v>
      </c>
      <c r="J8907" s="88">
        <v>1.0736146494977471E-2</v>
      </c>
      <c r="K8907" s="146">
        <v>1.2309582410305969E-2</v>
      </c>
      <c r="L8907" s="147">
        <v>5.4117522816520549E-11</v>
      </c>
      <c r="M8907" s="147">
        <v>2.182504295148136E-4</v>
      </c>
      <c r="N8907" s="87">
        <v>5.399483770165335E-2</v>
      </c>
      <c r="O8907" s="88">
        <v>4.6268739876550551E-3</v>
      </c>
      <c r="P8907" s="89">
        <v>85.691043525692038</v>
      </c>
    </row>
    <row r="8908" spans="1:16">
      <c r="A8908" s="75" t="s">
        <v>9280</v>
      </c>
      <c r="B8908" s="85">
        <v>8904</v>
      </c>
      <c r="C8908" s="85">
        <v>6083</v>
      </c>
      <c r="D8908" s="85">
        <v>8904</v>
      </c>
      <c r="E8908" s="86" t="s">
        <v>9245</v>
      </c>
      <c r="F8908" s="85" t="s">
        <v>965</v>
      </c>
      <c r="G8908" s="86" t="s">
        <v>1595</v>
      </c>
      <c r="H8908" s="85" t="s">
        <v>53</v>
      </c>
      <c r="I8908" s="85">
        <v>1</v>
      </c>
      <c r="J8908" s="88">
        <v>1.0736146494977471E-2</v>
      </c>
      <c r="K8908" s="146">
        <v>1.2309582410305969E-2</v>
      </c>
      <c r="L8908" s="147">
        <v>5.4117522816520549E-11</v>
      </c>
      <c r="M8908" s="147">
        <v>2.182504295148136E-4</v>
      </c>
      <c r="N8908" s="87">
        <v>5.399483770165335E-2</v>
      </c>
      <c r="O8908" s="88">
        <v>4.6268739876550551E-3</v>
      </c>
      <c r="P8908" s="89">
        <v>85.691043525692038</v>
      </c>
    </row>
    <row r="8909" spans="1:16">
      <c r="A8909" s="75" t="s">
        <v>9282</v>
      </c>
      <c r="B8909" s="85">
        <v>8905</v>
      </c>
      <c r="C8909" s="85">
        <v>6085</v>
      </c>
      <c r="D8909" s="85">
        <v>8905</v>
      </c>
      <c r="E8909" s="86" t="s">
        <v>9245</v>
      </c>
      <c r="F8909" s="85" t="s">
        <v>4492</v>
      </c>
      <c r="G8909" s="86" t="s">
        <v>1595</v>
      </c>
      <c r="H8909" s="85" t="s">
        <v>53</v>
      </c>
      <c r="I8909" s="85">
        <v>1</v>
      </c>
      <c r="J8909" s="88">
        <v>1.0736146494977471E-2</v>
      </c>
      <c r="K8909" s="146">
        <v>1.2309582410305969E-2</v>
      </c>
      <c r="L8909" s="147">
        <v>5.4117522816520549E-11</v>
      </c>
      <c r="M8909" s="147">
        <v>2.182504295148136E-4</v>
      </c>
      <c r="N8909" s="87">
        <v>5.399483770165335E-2</v>
      </c>
      <c r="O8909" s="88">
        <v>4.6268739876550551E-3</v>
      </c>
      <c r="P8909" s="89">
        <v>85.691043525692038</v>
      </c>
    </row>
    <row r="8910" spans="1:16">
      <c r="A8910" s="75" t="s">
        <v>9284</v>
      </c>
      <c r="B8910" s="85">
        <v>8906</v>
      </c>
      <c r="C8910" s="85">
        <v>6087</v>
      </c>
      <c r="D8910" s="85">
        <v>8906</v>
      </c>
      <c r="E8910" s="86" t="s">
        <v>9245</v>
      </c>
      <c r="F8910" s="85" t="s">
        <v>1084</v>
      </c>
      <c r="G8910" s="86" t="s">
        <v>1595</v>
      </c>
      <c r="H8910" s="85" t="s">
        <v>53</v>
      </c>
      <c r="I8910" s="85">
        <v>1</v>
      </c>
      <c r="J8910" s="88">
        <v>1.0736146494977471E-2</v>
      </c>
      <c r="K8910" s="146">
        <v>1.2309582410305969E-2</v>
      </c>
      <c r="L8910" s="147">
        <v>5.4117522816520549E-11</v>
      </c>
      <c r="M8910" s="147">
        <v>2.182504295148136E-4</v>
      </c>
      <c r="N8910" s="87">
        <v>5.399483770165335E-2</v>
      </c>
      <c r="O8910" s="88">
        <v>4.6268739876550551E-3</v>
      </c>
      <c r="P8910" s="89">
        <v>85.691043525692038</v>
      </c>
    </row>
    <row r="8911" spans="1:16">
      <c r="A8911" s="75" t="s">
        <v>9286</v>
      </c>
      <c r="B8911" s="85">
        <v>8907</v>
      </c>
      <c r="C8911" s="85">
        <v>6089</v>
      </c>
      <c r="D8911" s="85">
        <v>8907</v>
      </c>
      <c r="E8911" s="86" t="s">
        <v>9245</v>
      </c>
      <c r="F8911" s="85" t="s">
        <v>4370</v>
      </c>
      <c r="G8911" s="86" t="s">
        <v>1595</v>
      </c>
      <c r="H8911" s="85" t="s">
        <v>53</v>
      </c>
      <c r="I8911" s="85">
        <v>1</v>
      </c>
      <c r="J8911" s="88">
        <v>1.0736146494977471E-2</v>
      </c>
      <c r="K8911" s="146">
        <v>1.2309582410305974E-2</v>
      </c>
      <c r="L8911" s="147">
        <v>5.4117522816520549E-11</v>
      </c>
      <c r="M8911" s="147">
        <v>2.182504295148136E-4</v>
      </c>
      <c r="N8911" s="87">
        <v>5.399483770165335E-2</v>
      </c>
      <c r="O8911" s="88">
        <v>4.6268739876550551E-3</v>
      </c>
      <c r="P8911" s="89">
        <v>85.691043525692038</v>
      </c>
    </row>
    <row r="8912" spans="1:16">
      <c r="A8912" s="75" t="s">
        <v>9288</v>
      </c>
      <c r="B8912" s="85">
        <v>8908</v>
      </c>
      <c r="C8912" s="85">
        <v>6091</v>
      </c>
      <c r="D8912" s="85">
        <v>8908</v>
      </c>
      <c r="E8912" s="86" t="s">
        <v>9245</v>
      </c>
      <c r="F8912" s="85" t="s">
        <v>4627</v>
      </c>
      <c r="G8912" s="86" t="s">
        <v>1595</v>
      </c>
      <c r="H8912" s="85" t="s">
        <v>53</v>
      </c>
      <c r="I8912" s="85">
        <v>1</v>
      </c>
      <c r="J8912" s="88">
        <v>1.0736146494977471E-2</v>
      </c>
      <c r="K8912" s="146">
        <v>1.2309582410305969E-2</v>
      </c>
      <c r="L8912" s="147">
        <v>5.4117522816520549E-11</v>
      </c>
      <c r="M8912" s="147">
        <v>2.182504295148136E-4</v>
      </c>
      <c r="N8912" s="87">
        <v>5.399483770165335E-2</v>
      </c>
      <c r="O8912" s="88">
        <v>4.6268739876550551E-3</v>
      </c>
      <c r="P8912" s="89">
        <v>85.691043525692038</v>
      </c>
    </row>
    <row r="8913" spans="1:16">
      <c r="A8913" s="75" t="s">
        <v>9290</v>
      </c>
      <c r="B8913" s="85">
        <v>8909</v>
      </c>
      <c r="C8913" s="85">
        <v>6093</v>
      </c>
      <c r="D8913" s="85">
        <v>8909</v>
      </c>
      <c r="E8913" s="86" t="s">
        <v>9245</v>
      </c>
      <c r="F8913" s="85" t="s">
        <v>4496</v>
      </c>
      <c r="G8913" s="86" t="s">
        <v>1595</v>
      </c>
      <c r="H8913" s="85" t="s">
        <v>53</v>
      </c>
      <c r="I8913" s="85">
        <v>1</v>
      </c>
      <c r="J8913" s="88">
        <v>1.0736146494977471E-2</v>
      </c>
      <c r="K8913" s="146">
        <v>1.2309582410305969E-2</v>
      </c>
      <c r="L8913" s="147">
        <v>5.4117522816520549E-11</v>
      </c>
      <c r="M8913" s="147">
        <v>2.182504295148136E-4</v>
      </c>
      <c r="N8913" s="87">
        <v>5.399483770165335E-2</v>
      </c>
      <c r="O8913" s="88">
        <v>4.6268739876550551E-3</v>
      </c>
      <c r="P8913" s="89">
        <v>85.691043525692038</v>
      </c>
    </row>
    <row r="8914" spans="1:16">
      <c r="A8914" s="75" t="s">
        <v>9292</v>
      </c>
      <c r="B8914" s="85">
        <v>8910</v>
      </c>
      <c r="C8914" s="85">
        <v>6095</v>
      </c>
      <c r="D8914" s="85">
        <v>8910</v>
      </c>
      <c r="E8914" s="86" t="s">
        <v>9245</v>
      </c>
      <c r="F8914" s="85" t="s">
        <v>4372</v>
      </c>
      <c r="G8914" s="86" t="s">
        <v>1595</v>
      </c>
      <c r="H8914" s="85" t="s">
        <v>53</v>
      </c>
      <c r="I8914" s="85">
        <v>1</v>
      </c>
      <c r="J8914" s="88">
        <v>1.0736146494977471E-2</v>
      </c>
      <c r="K8914" s="146">
        <v>1.2309582410305969E-2</v>
      </c>
      <c r="L8914" s="147">
        <v>5.4117522816520549E-11</v>
      </c>
      <c r="M8914" s="147">
        <v>2.182504295148136E-4</v>
      </c>
      <c r="N8914" s="87">
        <v>5.399483770165335E-2</v>
      </c>
      <c r="O8914" s="88">
        <v>4.6268739876550551E-3</v>
      </c>
      <c r="P8914" s="89">
        <v>85.691043525692038</v>
      </c>
    </row>
    <row r="8915" spans="1:16">
      <c r="A8915" s="75" t="s">
        <v>9294</v>
      </c>
      <c r="B8915" s="85">
        <v>8911</v>
      </c>
      <c r="C8915" s="85">
        <v>6097</v>
      </c>
      <c r="D8915" s="85">
        <v>8911</v>
      </c>
      <c r="E8915" s="86" t="s">
        <v>9245</v>
      </c>
      <c r="F8915" s="85" t="s">
        <v>2897</v>
      </c>
      <c r="G8915" s="86" t="s">
        <v>1595</v>
      </c>
      <c r="H8915" s="85" t="s">
        <v>53</v>
      </c>
      <c r="I8915" s="85">
        <v>1</v>
      </c>
      <c r="J8915" s="88">
        <v>1.075248089842341E-2</v>
      </c>
      <c r="K8915" s="146">
        <v>1.2340076618640986E-2</v>
      </c>
      <c r="L8915" s="147">
        <v>5.4199213450863157E-11</v>
      </c>
      <c r="M8915" s="147">
        <v>2.1856307285378259E-4</v>
      </c>
      <c r="N8915" s="87">
        <v>5.4089534488640567E-2</v>
      </c>
      <c r="O8915" s="88">
        <v>4.6408007280292277E-3</v>
      </c>
      <c r="P8915" s="89">
        <v>85.798496361691747</v>
      </c>
    </row>
    <row r="8916" spans="1:16">
      <c r="A8916" s="75" t="s">
        <v>9296</v>
      </c>
      <c r="B8916" s="85">
        <v>8912</v>
      </c>
      <c r="C8916" s="85">
        <v>6099</v>
      </c>
      <c r="D8916" s="85">
        <v>8912</v>
      </c>
      <c r="E8916" s="86" t="s">
        <v>9245</v>
      </c>
      <c r="F8916" s="85" t="s">
        <v>4498</v>
      </c>
      <c r="G8916" s="86" t="s">
        <v>1595</v>
      </c>
      <c r="H8916" s="85" t="s">
        <v>53</v>
      </c>
      <c r="I8916" s="85">
        <v>1</v>
      </c>
      <c r="J8916" s="88">
        <v>1.0736146494977471E-2</v>
      </c>
      <c r="K8916" s="146">
        <v>1.2309582410305969E-2</v>
      </c>
      <c r="L8916" s="147">
        <v>5.4117522816520549E-11</v>
      </c>
      <c r="M8916" s="147">
        <v>2.182504295148136E-4</v>
      </c>
      <c r="N8916" s="87">
        <v>5.399483770165335E-2</v>
      </c>
      <c r="O8916" s="88">
        <v>4.6268739876550551E-3</v>
      </c>
      <c r="P8916" s="89">
        <v>85.691043525692038</v>
      </c>
    </row>
    <row r="8917" spans="1:16">
      <c r="A8917" s="75" t="s">
        <v>9298</v>
      </c>
      <c r="B8917" s="85">
        <v>8913</v>
      </c>
      <c r="C8917" s="85">
        <v>6101</v>
      </c>
      <c r="D8917" s="85">
        <v>8913</v>
      </c>
      <c r="E8917" s="86" t="s">
        <v>9245</v>
      </c>
      <c r="F8917" s="85" t="s">
        <v>4883</v>
      </c>
      <c r="G8917" s="86" t="s">
        <v>1595</v>
      </c>
      <c r="H8917" s="85" t="s">
        <v>53</v>
      </c>
      <c r="I8917" s="85">
        <v>1</v>
      </c>
      <c r="J8917" s="88">
        <v>1.075248089842341E-2</v>
      </c>
      <c r="K8917" s="146">
        <v>1.2340076618640986E-2</v>
      </c>
      <c r="L8917" s="147">
        <v>5.4199213450863157E-11</v>
      </c>
      <c r="M8917" s="147">
        <v>2.1856307285378259E-4</v>
      </c>
      <c r="N8917" s="87">
        <v>5.4089534488640567E-2</v>
      </c>
      <c r="O8917" s="88">
        <v>4.6408007280292277E-3</v>
      </c>
      <c r="P8917" s="89">
        <v>85.798496361691747</v>
      </c>
    </row>
    <row r="8918" spans="1:16">
      <c r="A8918" s="75" t="s">
        <v>9300</v>
      </c>
      <c r="B8918" s="85">
        <v>8914</v>
      </c>
      <c r="C8918" s="85">
        <v>6103</v>
      </c>
      <c r="D8918" s="85">
        <v>8914</v>
      </c>
      <c r="E8918" s="86" t="s">
        <v>9245</v>
      </c>
      <c r="F8918" s="85" t="s">
        <v>1068</v>
      </c>
      <c r="G8918" s="86" t="s">
        <v>1595</v>
      </c>
      <c r="H8918" s="85" t="s">
        <v>53</v>
      </c>
      <c r="I8918" s="85">
        <v>1</v>
      </c>
      <c r="J8918" s="88">
        <v>1.0736146494977471E-2</v>
      </c>
      <c r="K8918" s="146">
        <v>1.2309582410305969E-2</v>
      </c>
      <c r="L8918" s="147">
        <v>5.4117522816520549E-11</v>
      </c>
      <c r="M8918" s="147">
        <v>2.182504295148136E-4</v>
      </c>
      <c r="N8918" s="87">
        <v>5.399483770165335E-2</v>
      </c>
      <c r="O8918" s="88">
        <v>4.6268739876550551E-3</v>
      </c>
      <c r="P8918" s="89">
        <v>85.691043525692038</v>
      </c>
    </row>
    <row r="8919" spans="1:16">
      <c r="A8919" s="75" t="s">
        <v>9302</v>
      </c>
      <c r="B8919" s="85">
        <v>8915</v>
      </c>
      <c r="C8919" s="85">
        <v>6105</v>
      </c>
      <c r="D8919" s="85">
        <v>8915</v>
      </c>
      <c r="E8919" s="86" t="s">
        <v>9245</v>
      </c>
      <c r="F8919" s="85" t="s">
        <v>4532</v>
      </c>
      <c r="G8919" s="86" t="s">
        <v>1595</v>
      </c>
      <c r="H8919" s="85" t="s">
        <v>53</v>
      </c>
      <c r="I8919" s="85">
        <v>1</v>
      </c>
      <c r="J8919" s="88">
        <v>1.075248089842341E-2</v>
      </c>
      <c r="K8919" s="146">
        <v>1.2340076618640986E-2</v>
      </c>
      <c r="L8919" s="147">
        <v>5.4199213450863157E-11</v>
      </c>
      <c r="M8919" s="147">
        <v>2.1856307285378259E-4</v>
      </c>
      <c r="N8919" s="87">
        <v>5.4089534488640567E-2</v>
      </c>
      <c r="O8919" s="88">
        <v>4.6408007280292277E-3</v>
      </c>
      <c r="P8919" s="89">
        <v>85.798496361691747</v>
      </c>
    </row>
    <row r="8920" spans="1:16">
      <c r="A8920" s="75" t="s">
        <v>9304</v>
      </c>
      <c r="B8920" s="85">
        <v>8916</v>
      </c>
      <c r="C8920" s="85">
        <v>6107</v>
      </c>
      <c r="D8920" s="85">
        <v>8916</v>
      </c>
      <c r="E8920" s="86" t="s">
        <v>9245</v>
      </c>
      <c r="F8920" s="85" t="s">
        <v>4381</v>
      </c>
      <c r="G8920" s="86" t="s">
        <v>1595</v>
      </c>
      <c r="H8920" s="85" t="s">
        <v>53</v>
      </c>
      <c r="I8920" s="85">
        <v>1</v>
      </c>
      <c r="J8920" s="88">
        <v>1.0736146494977471E-2</v>
      </c>
      <c r="K8920" s="146">
        <v>1.2309582410305969E-2</v>
      </c>
      <c r="L8920" s="147">
        <v>5.4117522816520549E-11</v>
      </c>
      <c r="M8920" s="147">
        <v>2.182504295148136E-4</v>
      </c>
      <c r="N8920" s="87">
        <v>5.399483770165335E-2</v>
      </c>
      <c r="O8920" s="88">
        <v>4.6268739876550551E-3</v>
      </c>
      <c r="P8920" s="89">
        <v>85.691043525692038</v>
      </c>
    </row>
    <row r="8921" spans="1:16">
      <c r="A8921" s="75" t="s">
        <v>9306</v>
      </c>
      <c r="B8921" s="85">
        <v>8917</v>
      </c>
      <c r="C8921" s="85">
        <v>6109</v>
      </c>
      <c r="D8921" s="85">
        <v>8917</v>
      </c>
      <c r="E8921" s="86" t="s">
        <v>9245</v>
      </c>
      <c r="F8921" s="85" t="s">
        <v>4641</v>
      </c>
      <c r="G8921" s="86" t="s">
        <v>1595</v>
      </c>
      <c r="H8921" s="85" t="s">
        <v>53</v>
      </c>
      <c r="I8921" s="85">
        <v>1</v>
      </c>
      <c r="J8921" s="88">
        <v>1.0736146494977471E-2</v>
      </c>
      <c r="K8921" s="146">
        <v>1.2309582410305969E-2</v>
      </c>
      <c r="L8921" s="147">
        <v>5.4117522816520549E-11</v>
      </c>
      <c r="M8921" s="147">
        <v>2.182504295148136E-4</v>
      </c>
      <c r="N8921" s="87">
        <v>5.399483770165335E-2</v>
      </c>
      <c r="O8921" s="88">
        <v>4.6268739876550551E-3</v>
      </c>
      <c r="P8921" s="89">
        <v>85.691043525692038</v>
      </c>
    </row>
    <row r="8922" spans="1:16">
      <c r="A8922" s="75" t="s">
        <v>9308</v>
      </c>
      <c r="B8922" s="85">
        <v>8918</v>
      </c>
      <c r="C8922" s="85">
        <v>6111</v>
      </c>
      <c r="D8922" s="85">
        <v>8918</v>
      </c>
      <c r="E8922" s="86" t="s">
        <v>9245</v>
      </c>
      <c r="F8922" s="85" t="s">
        <v>4383</v>
      </c>
      <c r="G8922" s="86" t="s">
        <v>1595</v>
      </c>
      <c r="H8922" s="85" t="s">
        <v>53</v>
      </c>
      <c r="I8922" s="85">
        <v>1</v>
      </c>
      <c r="J8922" s="88">
        <v>1.0736146494977471E-2</v>
      </c>
      <c r="K8922" s="146">
        <v>1.2309582410305969E-2</v>
      </c>
      <c r="L8922" s="147">
        <v>5.4117522816520549E-11</v>
      </c>
      <c r="M8922" s="147">
        <v>2.182504295148136E-4</v>
      </c>
      <c r="N8922" s="87">
        <v>5.399483770165335E-2</v>
      </c>
      <c r="O8922" s="88">
        <v>4.6268739876550551E-3</v>
      </c>
      <c r="P8922" s="89">
        <v>85.691043525692038</v>
      </c>
    </row>
    <row r="8923" spans="1:16">
      <c r="A8923" s="75" t="s">
        <v>9310</v>
      </c>
      <c r="B8923" s="85">
        <v>8919</v>
      </c>
      <c r="C8923" s="85">
        <v>6113</v>
      </c>
      <c r="D8923" s="85">
        <v>8919</v>
      </c>
      <c r="E8923" s="86" t="s">
        <v>9245</v>
      </c>
      <c r="F8923" s="85" t="s">
        <v>3906</v>
      </c>
      <c r="G8923" s="86" t="s">
        <v>1595</v>
      </c>
      <c r="H8923" s="85" t="s">
        <v>53</v>
      </c>
      <c r="I8923" s="85">
        <v>1</v>
      </c>
      <c r="J8923" s="88">
        <v>1.075248089842341E-2</v>
      </c>
      <c r="K8923" s="146">
        <v>1.2340076618640991E-2</v>
      </c>
      <c r="L8923" s="147">
        <v>5.4199213450863183E-11</v>
      </c>
      <c r="M8923" s="147">
        <v>2.1856307285378259E-4</v>
      </c>
      <c r="N8923" s="87">
        <v>5.4089534488640567E-2</v>
      </c>
      <c r="O8923" s="88">
        <v>4.6408007280292277E-3</v>
      </c>
      <c r="P8923" s="89">
        <v>85.798496361691747</v>
      </c>
    </row>
    <row r="8924" spans="1:16">
      <c r="A8924" s="75" t="s">
        <v>9312</v>
      </c>
      <c r="B8924" s="85">
        <v>8920</v>
      </c>
      <c r="C8924" s="85">
        <v>6115</v>
      </c>
      <c r="D8924" s="85">
        <v>8920</v>
      </c>
      <c r="E8924" s="86" t="s">
        <v>9245</v>
      </c>
      <c r="F8924" s="85" t="s">
        <v>2981</v>
      </c>
      <c r="G8924" s="86" t="s">
        <v>1595</v>
      </c>
      <c r="H8924" s="85" t="s">
        <v>53</v>
      </c>
      <c r="I8924" s="85">
        <v>1</v>
      </c>
      <c r="J8924" s="88">
        <v>1.075248089842341E-2</v>
      </c>
      <c r="K8924" s="146">
        <v>1.2340076618640986E-2</v>
      </c>
      <c r="L8924" s="147">
        <v>5.4199213450863157E-11</v>
      </c>
      <c r="M8924" s="147">
        <v>2.1856307285378259E-4</v>
      </c>
      <c r="N8924" s="87">
        <v>5.4089534488640567E-2</v>
      </c>
      <c r="O8924" s="88">
        <v>4.6408007280292277E-3</v>
      </c>
      <c r="P8924" s="89">
        <v>85.798496361691747</v>
      </c>
    </row>
    <row r="8925" spans="1:16">
      <c r="A8925" s="75" t="s">
        <v>9314</v>
      </c>
      <c r="B8925" s="85">
        <v>8921</v>
      </c>
      <c r="C8925" s="85">
        <v>6117</v>
      </c>
      <c r="D8925" s="85">
        <v>8921</v>
      </c>
      <c r="E8925" s="86" t="s">
        <v>9245</v>
      </c>
      <c r="F8925" s="85" t="s">
        <v>2124</v>
      </c>
      <c r="G8925" s="86" t="s">
        <v>1595</v>
      </c>
      <c r="H8925" s="85" t="s">
        <v>53</v>
      </c>
      <c r="I8925" s="85">
        <v>1</v>
      </c>
      <c r="J8925" s="88">
        <v>1.0736146494977471E-2</v>
      </c>
      <c r="K8925" s="146">
        <v>1.2309582410305969E-2</v>
      </c>
      <c r="L8925" s="147">
        <v>5.4117522816520549E-11</v>
      </c>
      <c r="M8925" s="147">
        <v>2.182504295148136E-4</v>
      </c>
      <c r="N8925" s="87">
        <v>5.399483770165335E-2</v>
      </c>
      <c r="O8925" s="88">
        <v>4.6268739876550551E-3</v>
      </c>
      <c r="P8925" s="89">
        <v>85.691043525692038</v>
      </c>
    </row>
    <row r="8926" spans="1:16">
      <c r="A8926" s="75" t="s">
        <v>9316</v>
      </c>
      <c r="B8926" s="85">
        <v>8922</v>
      </c>
      <c r="C8926" s="85">
        <v>6119</v>
      </c>
      <c r="D8926" s="85">
        <v>8922</v>
      </c>
      <c r="E8926" s="86" t="s">
        <v>9245</v>
      </c>
      <c r="F8926" s="85" t="s">
        <v>4253</v>
      </c>
      <c r="G8926" s="86" t="s">
        <v>1595</v>
      </c>
      <c r="H8926" s="85" t="s">
        <v>53</v>
      </c>
      <c r="I8926" s="85">
        <v>1</v>
      </c>
      <c r="J8926" s="88">
        <v>1.0736146494977471E-2</v>
      </c>
      <c r="K8926" s="146">
        <v>1.2309582410305969E-2</v>
      </c>
      <c r="L8926" s="147">
        <v>5.4117522816520549E-11</v>
      </c>
      <c r="M8926" s="147">
        <v>2.182504295148136E-4</v>
      </c>
      <c r="N8926" s="87">
        <v>5.399483770165335E-2</v>
      </c>
      <c r="O8926" s="88">
        <v>4.6268739876550551E-3</v>
      </c>
      <c r="P8926" s="89">
        <v>85.691043525692038</v>
      </c>
    </row>
    <row r="8927" spans="1:16">
      <c r="A8927" s="75" t="s">
        <v>9318</v>
      </c>
      <c r="B8927" s="85">
        <v>8923</v>
      </c>
      <c r="C8927" s="85">
        <v>6121</v>
      </c>
      <c r="D8927" s="85">
        <v>8923</v>
      </c>
      <c r="E8927" s="86" t="s">
        <v>9245</v>
      </c>
      <c r="F8927" s="85" t="s">
        <v>240</v>
      </c>
      <c r="G8927" s="86" t="s">
        <v>1595</v>
      </c>
      <c r="H8927" s="85" t="s">
        <v>53</v>
      </c>
      <c r="I8927" s="85">
        <v>1</v>
      </c>
      <c r="J8927" s="88">
        <v>1.075248089842341E-2</v>
      </c>
      <c r="K8927" s="146">
        <v>1.2340076618640986E-2</v>
      </c>
      <c r="L8927" s="147">
        <v>5.4199213450863157E-11</v>
      </c>
      <c r="M8927" s="147">
        <v>2.1856307285378259E-4</v>
      </c>
      <c r="N8927" s="87">
        <v>5.4089534488640567E-2</v>
      </c>
      <c r="O8927" s="88">
        <v>4.6408007280292277E-3</v>
      </c>
      <c r="P8927" s="89">
        <v>85.798496361691747</v>
      </c>
    </row>
    <row r="8928" spans="1:16">
      <c r="A8928" s="75" t="s">
        <v>9320</v>
      </c>
      <c r="B8928" s="85">
        <v>8924</v>
      </c>
      <c r="C8928" s="85">
        <v>6123</v>
      </c>
      <c r="D8928" s="85">
        <v>8924</v>
      </c>
      <c r="E8928" s="86" t="s">
        <v>9245</v>
      </c>
      <c r="F8928" s="85" t="s">
        <v>4389</v>
      </c>
      <c r="G8928" s="86" t="s">
        <v>1595</v>
      </c>
      <c r="H8928" s="85" t="s">
        <v>53</v>
      </c>
      <c r="I8928" s="85">
        <v>1</v>
      </c>
      <c r="J8928" s="88">
        <v>1.0736146494977471E-2</v>
      </c>
      <c r="K8928" s="146">
        <v>1.2309582410305969E-2</v>
      </c>
      <c r="L8928" s="147">
        <v>5.4117522816520549E-11</v>
      </c>
      <c r="M8928" s="147">
        <v>2.182504295148136E-4</v>
      </c>
      <c r="N8928" s="87">
        <v>5.399483770165335E-2</v>
      </c>
      <c r="O8928" s="88">
        <v>4.6268739876550551E-3</v>
      </c>
      <c r="P8928" s="89">
        <v>85.691043525692038</v>
      </c>
    </row>
    <row r="8929" spans="1:16">
      <c r="A8929" s="75" t="s">
        <v>9322</v>
      </c>
      <c r="B8929" s="85">
        <v>8925</v>
      </c>
      <c r="C8929" s="85">
        <v>6125</v>
      </c>
      <c r="D8929" s="85">
        <v>8925</v>
      </c>
      <c r="E8929" s="86" t="s">
        <v>9245</v>
      </c>
      <c r="F8929" s="85" t="s">
        <v>3724</v>
      </c>
      <c r="G8929" s="86" t="s">
        <v>1595</v>
      </c>
      <c r="H8929" s="85" t="s">
        <v>53</v>
      </c>
      <c r="I8929" s="85">
        <v>1</v>
      </c>
      <c r="J8929" s="88">
        <v>1.0736146494977471E-2</v>
      </c>
      <c r="K8929" s="146">
        <v>1.2309582410305969E-2</v>
      </c>
      <c r="L8929" s="147">
        <v>5.4117522816520549E-11</v>
      </c>
      <c r="M8929" s="147">
        <v>2.182504295148136E-4</v>
      </c>
      <c r="N8929" s="87">
        <v>5.399483770165335E-2</v>
      </c>
      <c r="O8929" s="88">
        <v>4.6268739876550551E-3</v>
      </c>
      <c r="P8929" s="89">
        <v>85.691043525692038</v>
      </c>
    </row>
    <row r="8930" spans="1:16">
      <c r="A8930" s="75" t="s">
        <v>9324</v>
      </c>
      <c r="B8930" s="85">
        <v>8926</v>
      </c>
      <c r="C8930" s="85">
        <v>6127</v>
      </c>
      <c r="D8930" s="85">
        <v>8926</v>
      </c>
      <c r="E8930" s="86" t="s">
        <v>9245</v>
      </c>
      <c r="F8930" s="85" t="s">
        <v>4646</v>
      </c>
      <c r="G8930" s="86" t="s">
        <v>1595</v>
      </c>
      <c r="H8930" s="85" t="s">
        <v>53</v>
      </c>
      <c r="I8930" s="85">
        <v>1</v>
      </c>
      <c r="J8930" s="88">
        <v>1.0736146494977471E-2</v>
      </c>
      <c r="K8930" s="146">
        <v>1.2309582410305969E-2</v>
      </c>
      <c r="L8930" s="147">
        <v>5.4117522816520549E-11</v>
      </c>
      <c r="M8930" s="147">
        <v>2.182504295148136E-4</v>
      </c>
      <c r="N8930" s="87">
        <v>5.399483770165335E-2</v>
      </c>
      <c r="O8930" s="88">
        <v>4.6268739876550551E-3</v>
      </c>
      <c r="P8930" s="89">
        <v>85.691043525692038</v>
      </c>
    </row>
    <row r="8931" spans="1:16">
      <c r="A8931" s="75" t="s">
        <v>9326</v>
      </c>
      <c r="B8931" s="85">
        <v>8927</v>
      </c>
      <c r="C8931" s="85">
        <v>6129</v>
      </c>
      <c r="D8931" s="85">
        <v>8927</v>
      </c>
      <c r="E8931" s="86" t="s">
        <v>9245</v>
      </c>
      <c r="F8931" s="85" t="s">
        <v>4648</v>
      </c>
      <c r="G8931" s="86" t="s">
        <v>1595</v>
      </c>
      <c r="H8931" s="85" t="s">
        <v>53</v>
      </c>
      <c r="I8931" s="85">
        <v>1</v>
      </c>
      <c r="J8931" s="88">
        <v>1.0736146494977471E-2</v>
      </c>
      <c r="K8931" s="146">
        <v>1.2309582410305969E-2</v>
      </c>
      <c r="L8931" s="147">
        <v>5.4117522816520549E-11</v>
      </c>
      <c r="M8931" s="147">
        <v>2.182504295148136E-4</v>
      </c>
      <c r="N8931" s="87">
        <v>5.399483770165335E-2</v>
      </c>
      <c r="O8931" s="88">
        <v>4.6268739876550551E-3</v>
      </c>
      <c r="P8931" s="89">
        <v>85.691043525692038</v>
      </c>
    </row>
    <row r="8932" spans="1:16">
      <c r="A8932" s="75" t="s">
        <v>9328</v>
      </c>
      <c r="B8932" s="85">
        <v>8928</v>
      </c>
      <c r="C8932" s="85">
        <v>6131</v>
      </c>
      <c r="D8932" s="85">
        <v>8928</v>
      </c>
      <c r="E8932" s="86" t="s">
        <v>9245</v>
      </c>
      <c r="F8932" s="85" t="s">
        <v>38</v>
      </c>
      <c r="G8932" s="86" t="s">
        <v>1595</v>
      </c>
      <c r="H8932" s="85" t="s">
        <v>53</v>
      </c>
      <c r="I8932" s="85">
        <v>1</v>
      </c>
      <c r="J8932" s="88">
        <v>1.075248089842341E-2</v>
      </c>
      <c r="K8932" s="146">
        <v>1.2340076618640986E-2</v>
      </c>
      <c r="L8932" s="147">
        <v>5.4199213450863157E-11</v>
      </c>
      <c r="M8932" s="147">
        <v>2.1856307285378259E-4</v>
      </c>
      <c r="N8932" s="87">
        <v>5.4089534488640567E-2</v>
      </c>
      <c r="O8932" s="88">
        <v>4.6408007280292277E-3</v>
      </c>
      <c r="P8932" s="89">
        <v>85.798496361691747</v>
      </c>
    </row>
    <row r="8933" spans="1:16">
      <c r="A8933" s="75" t="s">
        <v>9330</v>
      </c>
      <c r="B8933" s="85">
        <v>8929</v>
      </c>
      <c r="C8933" s="85">
        <v>6133</v>
      </c>
      <c r="D8933" s="85">
        <v>8929</v>
      </c>
      <c r="E8933" s="86" t="s">
        <v>9245</v>
      </c>
      <c r="F8933" s="85" t="s">
        <v>1039</v>
      </c>
      <c r="G8933" s="86" t="s">
        <v>1595</v>
      </c>
      <c r="H8933" s="85" t="s">
        <v>53</v>
      </c>
      <c r="I8933" s="85">
        <v>1</v>
      </c>
      <c r="J8933" s="88">
        <v>1.0736146494977471E-2</v>
      </c>
      <c r="K8933" s="146">
        <v>1.2309582410305969E-2</v>
      </c>
      <c r="L8933" s="147">
        <v>5.4117522816520549E-11</v>
      </c>
      <c r="M8933" s="147">
        <v>2.182504295148136E-4</v>
      </c>
      <c r="N8933" s="87">
        <v>5.399483770165335E-2</v>
      </c>
      <c r="O8933" s="88">
        <v>4.6268739876550551E-3</v>
      </c>
      <c r="P8933" s="89">
        <v>85.691043525692038</v>
      </c>
    </row>
    <row r="8934" spans="1:16">
      <c r="A8934" s="75" t="s">
        <v>9332</v>
      </c>
      <c r="B8934" s="85">
        <v>8930</v>
      </c>
      <c r="C8934" s="85">
        <v>6135</v>
      </c>
      <c r="D8934" s="85">
        <v>8930</v>
      </c>
      <c r="E8934" s="86" t="s">
        <v>9245</v>
      </c>
      <c r="F8934" s="85" t="s">
        <v>4653</v>
      </c>
      <c r="G8934" s="86" t="s">
        <v>1595</v>
      </c>
      <c r="H8934" s="85" t="s">
        <v>53</v>
      </c>
      <c r="I8934" s="85">
        <v>1</v>
      </c>
      <c r="J8934" s="88">
        <v>1.0736146494977471E-2</v>
      </c>
      <c r="K8934" s="146">
        <v>1.2309582410305969E-2</v>
      </c>
      <c r="L8934" s="147">
        <v>5.4117522816520549E-11</v>
      </c>
      <c r="M8934" s="147">
        <v>2.182504295148136E-4</v>
      </c>
      <c r="N8934" s="87">
        <v>5.399483770165335E-2</v>
      </c>
      <c r="O8934" s="88">
        <v>4.6268739876550551E-3</v>
      </c>
      <c r="P8934" s="89">
        <v>85.691043525692038</v>
      </c>
    </row>
    <row r="8935" spans="1:16">
      <c r="A8935" s="75" t="s">
        <v>9334</v>
      </c>
      <c r="B8935" s="85">
        <v>8931</v>
      </c>
      <c r="C8935" s="85">
        <v>6137</v>
      </c>
      <c r="D8935" s="85">
        <v>8931</v>
      </c>
      <c r="E8935" s="86" t="s">
        <v>9245</v>
      </c>
      <c r="F8935" s="85" t="s">
        <v>4655</v>
      </c>
      <c r="G8935" s="86" t="s">
        <v>1595</v>
      </c>
      <c r="H8935" s="85" t="s">
        <v>53</v>
      </c>
      <c r="I8935" s="85">
        <v>1</v>
      </c>
      <c r="J8935" s="88">
        <v>1.0736146494977471E-2</v>
      </c>
      <c r="K8935" s="146">
        <v>1.2309582410305969E-2</v>
      </c>
      <c r="L8935" s="147">
        <v>5.4117522816520549E-11</v>
      </c>
      <c r="M8935" s="147">
        <v>2.182504295148136E-4</v>
      </c>
      <c r="N8935" s="87">
        <v>5.399483770165335E-2</v>
      </c>
      <c r="O8935" s="88">
        <v>4.6268739876550551E-3</v>
      </c>
      <c r="P8935" s="89">
        <v>85.691043525692038</v>
      </c>
    </row>
    <row r="8936" spans="1:16">
      <c r="A8936" s="75" t="s">
        <v>9336</v>
      </c>
      <c r="B8936" s="85">
        <v>8932</v>
      </c>
      <c r="C8936" s="85">
        <v>6139</v>
      </c>
      <c r="D8936" s="85">
        <v>8932</v>
      </c>
      <c r="E8936" s="86" t="s">
        <v>9245</v>
      </c>
      <c r="F8936" s="85" t="s">
        <v>2923</v>
      </c>
      <c r="G8936" s="86" t="s">
        <v>1595</v>
      </c>
      <c r="H8936" s="85" t="s">
        <v>53</v>
      </c>
      <c r="I8936" s="85">
        <v>1</v>
      </c>
      <c r="J8936" s="88">
        <v>1.075248089842341E-2</v>
      </c>
      <c r="K8936" s="146">
        <v>1.2340076618640991E-2</v>
      </c>
      <c r="L8936" s="147">
        <v>5.4199213450863157E-11</v>
      </c>
      <c r="M8936" s="147">
        <v>2.1856307285378259E-4</v>
      </c>
      <c r="N8936" s="87">
        <v>5.4089534488640567E-2</v>
      </c>
      <c r="O8936" s="88">
        <v>4.6408007280292277E-3</v>
      </c>
      <c r="P8936" s="89">
        <v>85.798496361691747</v>
      </c>
    </row>
    <row r="8937" spans="1:16">
      <c r="A8937" s="75" t="s">
        <v>9338</v>
      </c>
      <c r="B8937" s="85">
        <v>8933</v>
      </c>
      <c r="C8937" s="85">
        <v>6141</v>
      </c>
      <c r="D8937" s="85">
        <v>8933</v>
      </c>
      <c r="E8937" s="86" t="s">
        <v>9245</v>
      </c>
      <c r="F8937" s="85" t="s">
        <v>1088</v>
      </c>
      <c r="G8937" s="86" t="s">
        <v>1595</v>
      </c>
      <c r="H8937" s="85" t="s">
        <v>53</v>
      </c>
      <c r="I8937" s="85">
        <v>1</v>
      </c>
      <c r="J8937" s="88">
        <v>1.075248089842341E-2</v>
      </c>
      <c r="K8937" s="146">
        <v>1.2340076618640991E-2</v>
      </c>
      <c r="L8937" s="147">
        <v>5.4199213450863157E-11</v>
      </c>
      <c r="M8937" s="147">
        <v>2.1856307285378259E-4</v>
      </c>
      <c r="N8937" s="87">
        <v>5.4089534488640567E-2</v>
      </c>
      <c r="O8937" s="88">
        <v>4.6408007280292277E-3</v>
      </c>
      <c r="P8937" s="89">
        <v>85.798496361691747</v>
      </c>
    </row>
    <row r="8938" spans="1:16">
      <c r="A8938" s="75" t="s">
        <v>9340</v>
      </c>
      <c r="B8938" s="85">
        <v>8934</v>
      </c>
      <c r="C8938" s="85">
        <v>6143</v>
      </c>
      <c r="D8938" s="85">
        <v>8934</v>
      </c>
      <c r="E8938" s="86" t="s">
        <v>9245</v>
      </c>
      <c r="F8938" s="85" t="s">
        <v>4544</v>
      </c>
      <c r="G8938" s="86" t="s">
        <v>1595</v>
      </c>
      <c r="H8938" s="85" t="s">
        <v>53</v>
      </c>
      <c r="I8938" s="85">
        <v>1</v>
      </c>
      <c r="J8938" s="88">
        <v>1.075248089842341E-2</v>
      </c>
      <c r="K8938" s="146">
        <v>1.2340076618640991E-2</v>
      </c>
      <c r="L8938" s="147">
        <v>5.4199213450863157E-11</v>
      </c>
      <c r="M8938" s="147">
        <v>2.1856307285378259E-4</v>
      </c>
      <c r="N8938" s="87">
        <v>5.4089534488640567E-2</v>
      </c>
      <c r="O8938" s="88">
        <v>4.6408007280292277E-3</v>
      </c>
      <c r="P8938" s="89">
        <v>85.798496361691747</v>
      </c>
    </row>
    <row r="8939" spans="1:16">
      <c r="A8939" s="75" t="s">
        <v>9342</v>
      </c>
      <c r="B8939" s="85">
        <v>8935</v>
      </c>
      <c r="C8939" s="85">
        <v>6145</v>
      </c>
      <c r="D8939" s="85">
        <v>8935</v>
      </c>
      <c r="E8939" s="86" t="s">
        <v>9245</v>
      </c>
      <c r="F8939" s="85" t="s">
        <v>3920</v>
      </c>
      <c r="G8939" s="86" t="s">
        <v>1595</v>
      </c>
      <c r="H8939" s="85" t="s">
        <v>53</v>
      </c>
      <c r="I8939" s="85">
        <v>1</v>
      </c>
      <c r="J8939" s="88">
        <v>1.075248089842341E-2</v>
      </c>
      <c r="K8939" s="146">
        <v>1.2340076618640991E-2</v>
      </c>
      <c r="L8939" s="147">
        <v>5.4199213450863157E-11</v>
      </c>
      <c r="M8939" s="147">
        <v>2.1856307285378259E-4</v>
      </c>
      <c r="N8939" s="87">
        <v>5.4089534488640567E-2</v>
      </c>
      <c r="O8939" s="88">
        <v>4.6408007280292277E-3</v>
      </c>
      <c r="P8939" s="89">
        <v>85.798496361691747</v>
      </c>
    </row>
    <row r="8940" spans="1:16">
      <c r="A8940" s="75" t="s">
        <v>9344</v>
      </c>
      <c r="B8940" s="85">
        <v>8936</v>
      </c>
      <c r="C8940" s="85">
        <v>6147</v>
      </c>
      <c r="D8940" s="85">
        <v>8936</v>
      </c>
      <c r="E8940" s="86" t="s">
        <v>9245</v>
      </c>
      <c r="F8940" s="85" t="s">
        <v>4552</v>
      </c>
      <c r="G8940" s="86" t="s">
        <v>1595</v>
      </c>
      <c r="H8940" s="85" t="s">
        <v>53</v>
      </c>
      <c r="I8940" s="85">
        <v>1</v>
      </c>
      <c r="J8940" s="88">
        <v>1.075248089842341E-2</v>
      </c>
      <c r="K8940" s="146">
        <v>1.2340076618640991E-2</v>
      </c>
      <c r="L8940" s="147">
        <v>5.4199213450863157E-11</v>
      </c>
      <c r="M8940" s="147">
        <v>2.1856307285378259E-4</v>
      </c>
      <c r="N8940" s="87">
        <v>5.4089534488640567E-2</v>
      </c>
      <c r="O8940" s="88">
        <v>4.6408007280292277E-3</v>
      </c>
      <c r="P8940" s="89">
        <v>85.798496361691747</v>
      </c>
    </row>
    <row r="8941" spans="1:16">
      <c r="A8941" s="75" t="s">
        <v>9346</v>
      </c>
      <c r="B8941" s="85">
        <v>8937</v>
      </c>
      <c r="C8941" s="85">
        <v>6149</v>
      </c>
      <c r="D8941" s="85">
        <v>8937</v>
      </c>
      <c r="E8941" s="86" t="s">
        <v>9245</v>
      </c>
      <c r="F8941" s="85" t="s">
        <v>4554</v>
      </c>
      <c r="G8941" s="86" t="s">
        <v>1595</v>
      </c>
      <c r="H8941" s="85" t="s">
        <v>53</v>
      </c>
      <c r="I8941" s="85">
        <v>1</v>
      </c>
      <c r="J8941" s="88">
        <v>1.075248089842341E-2</v>
      </c>
      <c r="K8941" s="146">
        <v>1.2340076618640991E-2</v>
      </c>
      <c r="L8941" s="147">
        <v>5.4199213450863157E-11</v>
      </c>
      <c r="M8941" s="147">
        <v>2.1856307285378259E-4</v>
      </c>
      <c r="N8941" s="87">
        <v>5.4089534488640567E-2</v>
      </c>
      <c r="O8941" s="88">
        <v>4.6408007280292277E-3</v>
      </c>
      <c r="P8941" s="89">
        <v>85.798496361691747</v>
      </c>
    </row>
    <row r="8942" spans="1:16">
      <c r="A8942" s="75" t="s">
        <v>9348</v>
      </c>
      <c r="B8942" s="85">
        <v>8938</v>
      </c>
      <c r="C8942" s="85">
        <v>6151</v>
      </c>
      <c r="D8942" s="85">
        <v>8938</v>
      </c>
      <c r="E8942" s="86" t="s">
        <v>9245</v>
      </c>
      <c r="F8942" s="85" t="s">
        <v>4556</v>
      </c>
      <c r="G8942" s="86" t="s">
        <v>1595</v>
      </c>
      <c r="H8942" s="85" t="s">
        <v>53</v>
      </c>
      <c r="I8942" s="85">
        <v>1</v>
      </c>
      <c r="J8942" s="88">
        <v>1.075248089842341E-2</v>
      </c>
      <c r="K8942" s="146">
        <v>1.2340076618640991E-2</v>
      </c>
      <c r="L8942" s="147">
        <v>5.4199213450863157E-11</v>
      </c>
      <c r="M8942" s="147">
        <v>2.1856307285378259E-4</v>
      </c>
      <c r="N8942" s="87">
        <v>5.4089534488640567E-2</v>
      </c>
      <c r="O8942" s="88">
        <v>4.6408007280292277E-3</v>
      </c>
      <c r="P8942" s="89">
        <v>85.798496361691747</v>
      </c>
    </row>
    <row r="8943" spans="1:16">
      <c r="A8943" s="75" t="s">
        <v>9350</v>
      </c>
      <c r="B8943" s="85">
        <v>8939</v>
      </c>
      <c r="C8943" s="85">
        <v>6153</v>
      </c>
      <c r="D8943" s="85">
        <v>8939</v>
      </c>
      <c r="E8943" s="86" t="s">
        <v>9245</v>
      </c>
      <c r="F8943" s="85" t="s">
        <v>4398</v>
      </c>
      <c r="G8943" s="86" t="s">
        <v>1595</v>
      </c>
      <c r="H8943" s="85" t="s">
        <v>53</v>
      </c>
      <c r="I8943" s="85">
        <v>1</v>
      </c>
      <c r="J8943" s="88">
        <v>1.075248089842341E-2</v>
      </c>
      <c r="K8943" s="146">
        <v>1.2340076618640986E-2</v>
      </c>
      <c r="L8943" s="147">
        <v>5.4199213450863157E-11</v>
      </c>
      <c r="M8943" s="147">
        <v>2.1856307285378259E-4</v>
      </c>
      <c r="N8943" s="87">
        <v>5.4089534488640567E-2</v>
      </c>
      <c r="O8943" s="88">
        <v>4.6408007280292277E-3</v>
      </c>
      <c r="P8943" s="89">
        <v>85.798496361691747</v>
      </c>
    </row>
    <row r="8944" spans="1:16">
      <c r="A8944" s="75" t="s">
        <v>9352</v>
      </c>
      <c r="B8944" s="85">
        <v>8940</v>
      </c>
      <c r="C8944" s="85">
        <v>6155</v>
      </c>
      <c r="D8944" s="85">
        <v>8940</v>
      </c>
      <c r="E8944" s="86" t="s">
        <v>9245</v>
      </c>
      <c r="F8944" s="85" t="s">
        <v>4559</v>
      </c>
      <c r="G8944" s="86" t="s">
        <v>1595</v>
      </c>
      <c r="H8944" s="85" t="s">
        <v>53</v>
      </c>
      <c r="I8944" s="85">
        <v>1</v>
      </c>
      <c r="J8944" s="88">
        <v>1.075248089842341E-2</v>
      </c>
      <c r="K8944" s="146">
        <v>1.2340076618640986E-2</v>
      </c>
      <c r="L8944" s="147">
        <v>5.4199213450863157E-11</v>
      </c>
      <c r="M8944" s="147">
        <v>2.1856307285378259E-4</v>
      </c>
      <c r="N8944" s="87">
        <v>5.4089534488640567E-2</v>
      </c>
      <c r="O8944" s="88">
        <v>4.6408007280292277E-3</v>
      </c>
      <c r="P8944" s="89">
        <v>85.798496361691747</v>
      </c>
    </row>
    <row r="8945" spans="1:16">
      <c r="A8945" s="75" t="s">
        <v>9354</v>
      </c>
      <c r="B8945" s="85">
        <v>8941</v>
      </c>
      <c r="C8945" s="85">
        <v>6157</v>
      </c>
      <c r="D8945" s="85">
        <v>8941</v>
      </c>
      <c r="E8945" s="86" t="s">
        <v>9245</v>
      </c>
      <c r="F8945" s="85" t="s">
        <v>4400</v>
      </c>
      <c r="G8945" s="86" t="s">
        <v>1595</v>
      </c>
      <c r="H8945" s="85" t="s">
        <v>53</v>
      </c>
      <c r="I8945" s="85">
        <v>1</v>
      </c>
      <c r="J8945" s="88">
        <v>1.075248089842341E-2</v>
      </c>
      <c r="K8945" s="146">
        <v>1.2340076618640986E-2</v>
      </c>
      <c r="L8945" s="147">
        <v>5.4199213450863157E-11</v>
      </c>
      <c r="M8945" s="147">
        <v>2.1856307285378259E-4</v>
      </c>
      <c r="N8945" s="87">
        <v>5.4089534488640567E-2</v>
      </c>
      <c r="O8945" s="88">
        <v>4.6408007280292277E-3</v>
      </c>
      <c r="P8945" s="89">
        <v>85.798496361691747</v>
      </c>
    </row>
    <row r="8946" spans="1:16">
      <c r="A8946" s="75" t="s">
        <v>9357</v>
      </c>
      <c r="B8946" s="85">
        <v>8942</v>
      </c>
      <c r="C8946" s="85">
        <v>6159</v>
      </c>
      <c r="D8946" s="85">
        <v>8942</v>
      </c>
      <c r="E8946" s="86" t="s">
        <v>9356</v>
      </c>
      <c r="F8946" s="85" t="s">
        <v>32</v>
      </c>
      <c r="G8946" s="86" t="s">
        <v>1595</v>
      </c>
      <c r="H8946" s="85" t="s">
        <v>53</v>
      </c>
      <c r="I8946" s="85">
        <v>1</v>
      </c>
      <c r="J8946" s="88">
        <v>8.5364698271532917E-3</v>
      </c>
      <c r="K8946" s="146">
        <v>9.5644953357377771E-3</v>
      </c>
      <c r="L8946" s="147">
        <v>4.7465069741974633E-11</v>
      </c>
      <c r="M8946" s="147">
        <v>2.9817059026577847E-4</v>
      </c>
      <c r="N8946" s="87">
        <v>3.7796015398097252E-2</v>
      </c>
      <c r="O8946" s="88">
        <v>2.1925619511380819E-3</v>
      </c>
      <c r="P8946" s="89">
        <v>58.010399457305255</v>
      </c>
    </row>
    <row r="8947" spans="1:16">
      <c r="A8947" s="75" t="s">
        <v>9966</v>
      </c>
      <c r="B8947" s="85">
        <v>8943</v>
      </c>
      <c r="C8947" s="85">
        <v>6743</v>
      </c>
      <c r="D8947" s="85">
        <v>8943</v>
      </c>
      <c r="E8947" s="86" t="s">
        <v>9967</v>
      </c>
      <c r="F8947" s="85" t="s">
        <v>31</v>
      </c>
      <c r="G8947" s="86" t="s">
        <v>1595</v>
      </c>
      <c r="H8947" s="85" t="s">
        <v>53</v>
      </c>
      <c r="I8947" s="85">
        <v>1</v>
      </c>
      <c r="J8947" s="88">
        <v>0.13830374856011049</v>
      </c>
      <c r="K8947" s="146">
        <v>0.15233677753386532</v>
      </c>
      <c r="L8947" s="147">
        <v>5.9678046762842873E-10</v>
      </c>
      <c r="M8947" s="147">
        <v>2.8622192955430042E-3</v>
      </c>
      <c r="N8947" s="87">
        <v>1.2228751464909451</v>
      </c>
      <c r="O8947" s="88">
        <v>0.1211217314473868</v>
      </c>
      <c r="P8947" s="89">
        <v>99.0466866506749</v>
      </c>
    </row>
    <row r="8948" spans="1:16">
      <c r="A8948" s="75" t="s">
        <v>9968</v>
      </c>
      <c r="B8948" s="85">
        <v>8944</v>
      </c>
      <c r="C8948" s="85">
        <v>6744</v>
      </c>
      <c r="D8948" s="85">
        <v>8944</v>
      </c>
      <c r="E8948" s="86" t="s">
        <v>9967</v>
      </c>
      <c r="F8948" s="85" t="s">
        <v>38</v>
      </c>
      <c r="G8948" s="86" t="s">
        <v>1595</v>
      </c>
      <c r="H8948" s="85" t="s">
        <v>53</v>
      </c>
      <c r="I8948" s="85">
        <v>1</v>
      </c>
      <c r="J8948" s="88">
        <v>0.14104617600305339</v>
      </c>
      <c r="K8948" s="146">
        <v>0.15349067114725845</v>
      </c>
      <c r="L8948" s="147">
        <v>5.9454351084628654E-10</v>
      </c>
      <c r="M8948" s="147">
        <v>2.443101778553287E-3</v>
      </c>
      <c r="N8948" s="87">
        <v>1.1189496054522461</v>
      </c>
      <c r="O8948" s="88">
        <v>0.12153245851385611</v>
      </c>
      <c r="P8948" s="89">
        <v>108.61298660964836</v>
      </c>
    </row>
    <row r="8949" spans="1:16">
      <c r="A8949" s="75" t="s">
        <v>9976</v>
      </c>
      <c r="B8949" s="85">
        <v>8945</v>
      </c>
      <c r="C8949" s="85">
        <v>6750</v>
      </c>
      <c r="D8949" s="85">
        <v>8945</v>
      </c>
      <c r="E8949" s="86" t="s">
        <v>9977</v>
      </c>
      <c r="F8949" s="85" t="s">
        <v>32</v>
      </c>
      <c r="G8949" s="86" t="s">
        <v>1595</v>
      </c>
      <c r="H8949" s="85" t="s">
        <v>53</v>
      </c>
      <c r="I8949" s="85">
        <v>1</v>
      </c>
      <c r="J8949" s="88">
        <v>3.2655140217510452E-3</v>
      </c>
      <c r="K8949" s="146">
        <v>8.2567058465310879E-3</v>
      </c>
      <c r="L8949" s="147">
        <v>2.185916468743497E-11</v>
      </c>
      <c r="M8949" s="147">
        <v>2.0226929284557229E-4</v>
      </c>
      <c r="N8949" s="87">
        <v>0.21253114151964669</v>
      </c>
      <c r="O8949" s="88">
        <v>1.95981217172145E-3</v>
      </c>
      <c r="P8949" s="89">
        <v>9.2212941487461126</v>
      </c>
    </row>
    <row r="8950" spans="1:16">
      <c r="A8950" s="75" t="s">
        <v>9978</v>
      </c>
      <c r="B8950" s="85">
        <v>8946</v>
      </c>
      <c r="C8950" s="85">
        <v>6751</v>
      </c>
      <c r="D8950" s="85">
        <v>8946</v>
      </c>
      <c r="E8950" s="86" t="s">
        <v>9977</v>
      </c>
      <c r="F8950" s="85" t="s">
        <v>31</v>
      </c>
      <c r="G8950" s="86" t="s">
        <v>1595</v>
      </c>
      <c r="H8950" s="85" t="s">
        <v>53</v>
      </c>
      <c r="I8950" s="85">
        <v>1</v>
      </c>
      <c r="J8950" s="88">
        <v>2.3125036470745399E-2</v>
      </c>
      <c r="K8950" s="146">
        <v>3.1633563739988622E-2</v>
      </c>
      <c r="L8950" s="147">
        <v>1.1501482320546579E-10</v>
      </c>
      <c r="M8950" s="147">
        <v>1.332167648924878E-3</v>
      </c>
      <c r="N8950" s="87">
        <v>0.53299259960547085</v>
      </c>
      <c r="O8950" s="88">
        <v>2.0449497778093049E-2</v>
      </c>
      <c r="P8950" s="89">
        <v>38.367320284052866</v>
      </c>
    </row>
    <row r="8951" spans="1:16">
      <c r="A8951" s="75" t="s">
        <v>9979</v>
      </c>
      <c r="B8951" s="85">
        <v>8947</v>
      </c>
      <c r="C8951" s="85">
        <v>6752</v>
      </c>
      <c r="D8951" s="85">
        <v>8947</v>
      </c>
      <c r="E8951" s="86" t="s">
        <v>9977</v>
      </c>
      <c r="F8951" s="85" t="s">
        <v>38</v>
      </c>
      <c r="G8951" s="86" t="s">
        <v>1595</v>
      </c>
      <c r="H8951" s="85" t="s">
        <v>53</v>
      </c>
      <c r="I8951" s="85">
        <v>1</v>
      </c>
      <c r="J8951" s="88">
        <v>4.9587397624662938E-2</v>
      </c>
      <c r="K8951" s="146">
        <v>6.9355122651787754E-2</v>
      </c>
      <c r="L8951" s="147">
        <v>2.1772470717282019E-10</v>
      </c>
      <c r="M8951" s="147">
        <v>2.270922402364082E-3</v>
      </c>
      <c r="N8951" s="87">
        <v>0.63367057295294338</v>
      </c>
      <c r="O8951" s="88">
        <v>4.3232914197828258E-2</v>
      </c>
      <c r="P8951" s="89">
        <v>68.226166786253387</v>
      </c>
    </row>
    <row r="8952" spans="1:16">
      <c r="A8952" s="75" t="s">
        <v>10010</v>
      </c>
      <c r="B8952" s="85">
        <v>8948</v>
      </c>
      <c r="C8952" s="85">
        <v>6766</v>
      </c>
      <c r="D8952" s="85">
        <v>8948</v>
      </c>
      <c r="E8952" s="86" t="s">
        <v>10011</v>
      </c>
      <c r="F8952" s="85" t="s">
        <v>31</v>
      </c>
      <c r="G8952" s="86" t="s">
        <v>1595</v>
      </c>
      <c r="H8952" s="85" t="s">
        <v>53</v>
      </c>
      <c r="I8952" s="85">
        <v>1</v>
      </c>
      <c r="J8952" s="88">
        <v>0.16676362476773449</v>
      </c>
      <c r="K8952" s="146">
        <v>0.21940788650429349</v>
      </c>
      <c r="L8952" s="147">
        <v>7.6773225408471091E-10</v>
      </c>
      <c r="M8952" s="147">
        <v>6.6591905077901534E-3</v>
      </c>
      <c r="N8952" s="87">
        <v>1.7348421410838171</v>
      </c>
      <c r="O8952" s="88">
        <v>0.14192145735592629</v>
      </c>
      <c r="P8952" s="89">
        <v>81.806554034514605</v>
      </c>
    </row>
    <row r="8953" spans="1:16">
      <c r="A8953" s="75" t="s">
        <v>10012</v>
      </c>
      <c r="B8953" s="85">
        <v>8949</v>
      </c>
      <c r="C8953" s="85">
        <v>6767</v>
      </c>
      <c r="D8953" s="85">
        <v>8949</v>
      </c>
      <c r="E8953" s="86" t="s">
        <v>10011</v>
      </c>
      <c r="F8953" s="85" t="s">
        <v>38</v>
      </c>
      <c r="G8953" s="86" t="s">
        <v>1595</v>
      </c>
      <c r="H8953" s="85" t="s">
        <v>53</v>
      </c>
      <c r="I8953" s="85">
        <v>1</v>
      </c>
      <c r="J8953" s="88">
        <v>0.1550137340943101</v>
      </c>
      <c r="K8953" s="146">
        <v>0.20025977694626443</v>
      </c>
      <c r="L8953" s="147">
        <v>6.866264998822539E-10</v>
      </c>
      <c r="M8953" s="147">
        <v>4.2637572262719447E-3</v>
      </c>
      <c r="N8953" s="87">
        <v>1.342192432557622</v>
      </c>
      <c r="O8953" s="88">
        <v>0.12894987729756599</v>
      </c>
      <c r="P8953" s="89">
        <v>96.07406074540657</v>
      </c>
    </row>
    <row r="8954" spans="1:16">
      <c r="A8954" s="75" t="s">
        <v>10013</v>
      </c>
      <c r="B8954" s="85">
        <v>8950</v>
      </c>
      <c r="C8954" s="85">
        <v>6768</v>
      </c>
      <c r="D8954" s="85">
        <v>8950</v>
      </c>
      <c r="E8954" s="86" t="s">
        <v>10014</v>
      </c>
      <c r="F8954" s="85" t="s">
        <v>31</v>
      </c>
      <c r="G8954" s="86" t="s">
        <v>1595</v>
      </c>
      <c r="H8954" s="85" t="s">
        <v>53</v>
      </c>
      <c r="I8954" s="85">
        <v>1</v>
      </c>
      <c r="J8954" s="88">
        <v>0.17232139407413291</v>
      </c>
      <c r="K8954" s="146">
        <v>0.23255337547651209</v>
      </c>
      <c r="L8954" s="147">
        <v>7.6919818696813582E-10</v>
      </c>
      <c r="M8954" s="147">
        <v>3.3092560410778039E-3</v>
      </c>
      <c r="N8954" s="87">
        <v>1.4405963972471381</v>
      </c>
      <c r="O8954" s="88">
        <v>0.15353074639981229</v>
      </c>
      <c r="P8954" s="89">
        <v>106.57443451420329</v>
      </c>
    </row>
    <row r="8955" spans="1:16">
      <c r="A8955" s="75" t="s">
        <v>10015</v>
      </c>
      <c r="B8955" s="85">
        <v>8951</v>
      </c>
      <c r="C8955" s="85">
        <v>6769</v>
      </c>
      <c r="D8955" s="85">
        <v>8951</v>
      </c>
      <c r="E8955" s="86" t="s">
        <v>10014</v>
      </c>
      <c r="F8955" s="85" t="s">
        <v>38</v>
      </c>
      <c r="G8955" s="86" t="s">
        <v>1595</v>
      </c>
      <c r="H8955" s="85" t="s">
        <v>53</v>
      </c>
      <c r="I8955" s="85">
        <v>1</v>
      </c>
      <c r="J8955" s="88">
        <v>0.17235150207885419</v>
      </c>
      <c r="K8955" s="146">
        <v>0.23259917632433472</v>
      </c>
      <c r="L8955" s="147">
        <v>7.693361768030922E-10</v>
      </c>
      <c r="M8955" s="147">
        <v>3.3091894712109068E-3</v>
      </c>
      <c r="N8955" s="87">
        <v>1.440719873093574</v>
      </c>
      <c r="O8955" s="88">
        <v>0.1535569813379439</v>
      </c>
      <c r="P8955" s="89">
        <v>106.58351023382494</v>
      </c>
    </row>
    <row r="8956" spans="1:16">
      <c r="A8956" s="75" t="s">
        <v>10034</v>
      </c>
      <c r="B8956" s="85">
        <v>8952</v>
      </c>
      <c r="C8956" s="85">
        <v>6782</v>
      </c>
      <c r="D8956" s="85">
        <v>8952</v>
      </c>
      <c r="E8956" s="86" t="s">
        <v>10035</v>
      </c>
      <c r="F8956" s="85" t="s">
        <v>32</v>
      </c>
      <c r="G8956" s="86" t="s">
        <v>1595</v>
      </c>
      <c r="H8956" s="85" t="s">
        <v>53</v>
      </c>
      <c r="I8956" s="85">
        <v>1</v>
      </c>
      <c r="J8956" s="88">
        <v>6.0103826527187617E-3</v>
      </c>
      <c r="K8956" s="146">
        <v>6.0746619448333317E-2</v>
      </c>
      <c r="L8956" s="147">
        <v>4.2258809633781971E-10</v>
      </c>
      <c r="M8956" s="147">
        <v>5.7200648126301339E-4</v>
      </c>
      <c r="N8956" s="87">
        <v>8.1370474311332722E-2</v>
      </c>
      <c r="O8956" s="88">
        <v>3.928649954388695E-3</v>
      </c>
      <c r="P8956" s="89">
        <v>48.281025613261534</v>
      </c>
    </row>
    <row r="8957" spans="1:16">
      <c r="A8957" s="75" t="s">
        <v>10036</v>
      </c>
      <c r="B8957" s="85">
        <v>8953</v>
      </c>
      <c r="C8957" s="85">
        <v>6783</v>
      </c>
      <c r="D8957" s="85">
        <v>8953</v>
      </c>
      <c r="E8957" s="86" t="s">
        <v>10035</v>
      </c>
      <c r="F8957" s="85" t="s">
        <v>38</v>
      </c>
      <c r="G8957" s="86" t="s">
        <v>1595</v>
      </c>
      <c r="H8957" s="85" t="s">
        <v>53</v>
      </c>
      <c r="I8957" s="85">
        <v>1</v>
      </c>
      <c r="J8957" s="88">
        <v>1.10336458173412E-2</v>
      </c>
      <c r="K8957" s="146">
        <v>6.6829106643904554E-2</v>
      </c>
      <c r="L8957" s="147">
        <v>6.4726180610854369E-10</v>
      </c>
      <c r="M8957" s="147">
        <v>8.5452003598258388E-4</v>
      </c>
      <c r="N8957" s="87">
        <v>0.1320774465469661</v>
      </c>
      <c r="O8957" s="88">
        <v>8.5221107012980295E-3</v>
      </c>
      <c r="P8957" s="89">
        <v>64.523587668448812</v>
      </c>
    </row>
    <row r="8958" spans="1:16">
      <c r="A8958" s="75" t="s">
        <v>10037</v>
      </c>
      <c r="B8958" s="85">
        <v>8954</v>
      </c>
      <c r="C8958" s="85">
        <v>6784</v>
      </c>
      <c r="D8958" s="85">
        <v>8954</v>
      </c>
      <c r="E8958" s="86" t="s">
        <v>10038</v>
      </c>
      <c r="F8958" s="85" t="s">
        <v>32</v>
      </c>
      <c r="G8958" s="86" t="s">
        <v>1595</v>
      </c>
      <c r="H8958" s="85" t="s">
        <v>53</v>
      </c>
      <c r="I8958" s="85">
        <v>1</v>
      </c>
      <c r="J8958" s="88">
        <v>5.595849936985425E-3</v>
      </c>
      <c r="K8958" s="146">
        <v>4.8833038624245331E-2</v>
      </c>
      <c r="L8958" s="147">
        <v>3.9426821870356852E-10</v>
      </c>
      <c r="M8958" s="147">
        <v>5.3762403610335512E-4</v>
      </c>
      <c r="N8958" s="87">
        <v>7.6384771508814536E-2</v>
      </c>
      <c r="O8958" s="88">
        <v>3.703232186544943E-3</v>
      </c>
      <c r="P8958" s="89">
        <v>48.481289050103435</v>
      </c>
    </row>
    <row r="8959" spans="1:16">
      <c r="A8959" s="75" t="s">
        <v>10039</v>
      </c>
      <c r="B8959" s="85">
        <v>8955</v>
      </c>
      <c r="C8959" s="85">
        <v>6785</v>
      </c>
      <c r="D8959" s="85">
        <v>8955</v>
      </c>
      <c r="E8959" s="86" t="s">
        <v>10038</v>
      </c>
      <c r="F8959" s="85" t="s">
        <v>38</v>
      </c>
      <c r="G8959" s="86" t="s">
        <v>1595</v>
      </c>
      <c r="H8959" s="85" t="s">
        <v>53</v>
      </c>
      <c r="I8959" s="85">
        <v>1</v>
      </c>
      <c r="J8959" s="88">
        <v>1.0301375093832679E-2</v>
      </c>
      <c r="K8959" s="146">
        <v>5.4528564159313453E-2</v>
      </c>
      <c r="L8959" s="147">
        <v>6.0403369349428763E-10</v>
      </c>
      <c r="M8959" s="147">
        <v>8.022984153664074E-4</v>
      </c>
      <c r="N8959" s="87">
        <v>0.1238671818556225</v>
      </c>
      <c r="O8959" s="88">
        <v>8.0061940916411594E-3</v>
      </c>
      <c r="P8959" s="89">
        <v>64.635313177408392</v>
      </c>
    </row>
    <row r="8960" spans="1:16">
      <c r="A8960" s="75" t="s">
        <v>10045</v>
      </c>
      <c r="B8960" s="85">
        <v>8956</v>
      </c>
      <c r="C8960" s="85">
        <v>6790</v>
      </c>
      <c r="D8960" s="85">
        <v>8956</v>
      </c>
      <c r="E8960" s="86" t="s">
        <v>10046</v>
      </c>
      <c r="F8960" s="85" t="s">
        <v>32</v>
      </c>
      <c r="G8960" s="86" t="s">
        <v>1595</v>
      </c>
      <c r="H8960" s="85" t="s">
        <v>53</v>
      </c>
      <c r="I8960" s="85">
        <v>1</v>
      </c>
      <c r="J8960" s="88">
        <v>9.6117130826720631E-2</v>
      </c>
      <c r="K8960" s="146">
        <v>6.353466979270056E-2</v>
      </c>
      <c r="L8960" s="147">
        <v>3.1771724405066321E-10</v>
      </c>
      <c r="M8960" s="147">
        <v>1.2496845194007469E-2</v>
      </c>
      <c r="N8960" s="87">
        <v>1.296985396138542</v>
      </c>
      <c r="O8960" s="88">
        <v>8.6069764262380513E-2</v>
      </c>
      <c r="P8960" s="89">
        <v>66.361398145755743</v>
      </c>
    </row>
    <row r="8961" spans="1:16">
      <c r="A8961" s="75" t="s">
        <v>10047</v>
      </c>
      <c r="B8961" s="85">
        <v>8957</v>
      </c>
      <c r="C8961" s="85">
        <v>6791</v>
      </c>
      <c r="D8961" s="85">
        <v>8957</v>
      </c>
      <c r="E8961" s="86" t="s">
        <v>10046</v>
      </c>
      <c r="F8961" s="85" t="s">
        <v>31</v>
      </c>
      <c r="G8961" s="86" t="s">
        <v>1595</v>
      </c>
      <c r="H8961" s="85" t="s">
        <v>53</v>
      </c>
      <c r="I8961" s="85">
        <v>1</v>
      </c>
      <c r="J8961" s="88">
        <v>9.5195003969821529E-2</v>
      </c>
      <c r="K8961" s="146">
        <v>6.4247864542264041E-2</v>
      </c>
      <c r="L8961" s="147">
        <v>3.158507203624508E-10</v>
      </c>
      <c r="M8961" s="147">
        <v>1.267984955778296E-2</v>
      </c>
      <c r="N8961" s="87">
        <v>1.319388696264701</v>
      </c>
      <c r="O8961" s="88">
        <v>8.6719069857296313E-2</v>
      </c>
      <c r="P8961" s="89">
        <v>65.726703664208429</v>
      </c>
    </row>
    <row r="8962" spans="1:16">
      <c r="A8962" s="75" t="s">
        <v>10048</v>
      </c>
      <c r="B8962" s="85">
        <v>8958</v>
      </c>
      <c r="C8962" s="85">
        <v>6792</v>
      </c>
      <c r="D8962" s="85">
        <v>8958</v>
      </c>
      <c r="E8962" s="86" t="s">
        <v>10046</v>
      </c>
      <c r="F8962" s="85" t="s">
        <v>38</v>
      </c>
      <c r="G8962" s="86" t="s">
        <v>1595</v>
      </c>
      <c r="H8962" s="85" t="s">
        <v>53</v>
      </c>
      <c r="I8962" s="85">
        <v>1</v>
      </c>
      <c r="J8962" s="88">
        <v>9.4865086337709431E-2</v>
      </c>
      <c r="K8962" s="146">
        <v>6.5780545060414988E-2</v>
      </c>
      <c r="L8962" s="147">
        <v>3.172741236469009E-10</v>
      </c>
      <c r="M8962" s="147">
        <v>1.2702661322308901E-2</v>
      </c>
      <c r="N8962" s="87">
        <v>1.3159238456017699</v>
      </c>
      <c r="O8962" s="88">
        <v>8.7564137154114277E-2</v>
      </c>
      <c r="P8962" s="89">
        <v>66.541948796490828</v>
      </c>
    </row>
    <row r="8963" spans="1:16">
      <c r="A8963" s="75" t="s">
        <v>10049</v>
      </c>
      <c r="B8963" s="85">
        <v>8959</v>
      </c>
      <c r="C8963" s="85">
        <v>6793</v>
      </c>
      <c r="D8963" s="85">
        <v>8959</v>
      </c>
      <c r="E8963" s="86" t="s">
        <v>10050</v>
      </c>
      <c r="F8963" s="85" t="s">
        <v>32</v>
      </c>
      <c r="G8963" s="86" t="s">
        <v>1595</v>
      </c>
      <c r="H8963" s="85" t="s">
        <v>53</v>
      </c>
      <c r="I8963" s="85">
        <v>1</v>
      </c>
      <c r="J8963" s="88">
        <v>0.1022385493699</v>
      </c>
      <c r="K8963" s="146">
        <v>6.7691087793323709E-2</v>
      </c>
      <c r="L8963" s="147">
        <v>3.3821721188145681E-10</v>
      </c>
      <c r="M8963" s="147">
        <v>1.329390006730197E-2</v>
      </c>
      <c r="N8963" s="87">
        <v>1.3796934770880309</v>
      </c>
      <c r="O8963" s="88">
        <v>9.1550547305653707E-2</v>
      </c>
      <c r="P8963" s="89">
        <v>66.355715110634208</v>
      </c>
    </row>
    <row r="8964" spans="1:16">
      <c r="A8964" s="75" t="s">
        <v>10051</v>
      </c>
      <c r="B8964" s="85">
        <v>8960</v>
      </c>
      <c r="C8964" s="85">
        <v>6794</v>
      </c>
      <c r="D8964" s="85">
        <v>8960</v>
      </c>
      <c r="E8964" s="86" t="s">
        <v>10050</v>
      </c>
      <c r="F8964" s="85" t="s">
        <v>31</v>
      </c>
      <c r="G8964" s="86" t="s">
        <v>1595</v>
      </c>
      <c r="H8964" s="85" t="s">
        <v>53</v>
      </c>
      <c r="I8964" s="85">
        <v>1</v>
      </c>
      <c r="J8964" s="88">
        <v>0.1012581163721608</v>
      </c>
      <c r="K8964" s="146">
        <v>6.8451971139851506E-2</v>
      </c>
      <c r="L8964" s="147">
        <v>3.3623345695370421E-10</v>
      </c>
      <c r="M8964" s="147">
        <v>1.3488572579570261E-2</v>
      </c>
      <c r="N8964" s="87">
        <v>1.403526464916609</v>
      </c>
      <c r="O8964" s="88">
        <v>9.2241916122735954E-2</v>
      </c>
      <c r="P8964" s="89">
        <v>65.721536735124218</v>
      </c>
    </row>
    <row r="8965" spans="1:16">
      <c r="A8965" s="75" t="s">
        <v>10052</v>
      </c>
      <c r="B8965" s="85">
        <v>8961</v>
      </c>
      <c r="C8965" s="85">
        <v>6795</v>
      </c>
      <c r="D8965" s="85">
        <v>8961</v>
      </c>
      <c r="E8965" s="86" t="s">
        <v>10050</v>
      </c>
      <c r="F8965" s="85" t="s">
        <v>38</v>
      </c>
      <c r="G8965" s="86" t="s">
        <v>1595</v>
      </c>
      <c r="H8965" s="85" t="s">
        <v>53</v>
      </c>
      <c r="I8965" s="85">
        <v>1</v>
      </c>
      <c r="J8965" s="88">
        <v>0.1009071208374234</v>
      </c>
      <c r="K8965" s="146">
        <v>7.0082370430112159E-2</v>
      </c>
      <c r="L8965" s="147">
        <v>3.3774746998095411E-10</v>
      </c>
      <c r="M8965" s="147">
        <v>1.3512838960006639E-2</v>
      </c>
      <c r="N8965" s="87">
        <v>1.3998403976871401</v>
      </c>
      <c r="O8965" s="88">
        <v>9.3140876177342694E-2</v>
      </c>
      <c r="P8965" s="89">
        <v>66.536782572665388</v>
      </c>
    </row>
    <row r="8966" spans="1:16">
      <c r="A8966" s="75" t="s">
        <v>10053</v>
      </c>
      <c r="B8966" s="85">
        <v>8962</v>
      </c>
      <c r="C8966" s="85">
        <v>6796</v>
      </c>
      <c r="D8966" s="85">
        <v>8962</v>
      </c>
      <c r="E8966" s="86" t="s">
        <v>10054</v>
      </c>
      <c r="F8966" s="85" t="s">
        <v>32</v>
      </c>
      <c r="G8966" s="86" t="s">
        <v>1595</v>
      </c>
      <c r="H8966" s="85" t="s">
        <v>53</v>
      </c>
      <c r="I8966" s="85">
        <v>1</v>
      </c>
      <c r="J8966" s="88">
        <v>9.6739206579295828E-2</v>
      </c>
      <c r="K8966" s="146">
        <v>6.6181473501695912E-2</v>
      </c>
      <c r="L8966" s="147">
        <v>3.2222105641827638E-10</v>
      </c>
      <c r="M8966" s="147">
        <v>1.255853088397222E-2</v>
      </c>
      <c r="N8966" s="87">
        <v>1.3099825780673049</v>
      </c>
      <c r="O8966" s="88">
        <v>8.6614648383542728E-2</v>
      </c>
      <c r="P8966" s="89">
        <v>66.11893152909748</v>
      </c>
    </row>
    <row r="8967" spans="1:16">
      <c r="A8967" s="75" t="s">
        <v>10055</v>
      </c>
      <c r="B8967" s="85">
        <v>8963</v>
      </c>
      <c r="C8967" s="85">
        <v>6797</v>
      </c>
      <c r="D8967" s="85">
        <v>8963</v>
      </c>
      <c r="E8967" s="86" t="s">
        <v>10054</v>
      </c>
      <c r="F8967" s="85" t="s">
        <v>31</v>
      </c>
      <c r="G8967" s="86" t="s">
        <v>1595</v>
      </c>
      <c r="H8967" s="85" t="s">
        <v>53</v>
      </c>
      <c r="I8967" s="85">
        <v>1</v>
      </c>
      <c r="J8967" s="88">
        <v>9.6459267308889804E-2</v>
      </c>
      <c r="K8967" s="146">
        <v>6.7646245457607279E-2</v>
      </c>
      <c r="L8967" s="147">
        <v>3.233555065037933E-10</v>
      </c>
      <c r="M8967" s="147">
        <v>1.277834050179056E-2</v>
      </c>
      <c r="N8967" s="87">
        <v>1.342634281382439</v>
      </c>
      <c r="O8967" s="88">
        <v>8.7861607185656401E-2</v>
      </c>
      <c r="P8967" s="89">
        <v>65.439716834274478</v>
      </c>
    </row>
    <row r="8968" spans="1:16">
      <c r="A8968" s="75" t="s">
        <v>10056</v>
      </c>
      <c r="B8968" s="85">
        <v>8964</v>
      </c>
      <c r="C8968" s="85">
        <v>6798</v>
      </c>
      <c r="D8968" s="85">
        <v>8964</v>
      </c>
      <c r="E8968" s="86" t="s">
        <v>10054</v>
      </c>
      <c r="F8968" s="85" t="s">
        <v>38</v>
      </c>
      <c r="G8968" s="86" t="s">
        <v>1595</v>
      </c>
      <c r="H8968" s="85" t="s">
        <v>53</v>
      </c>
      <c r="I8968" s="85">
        <v>1</v>
      </c>
      <c r="J8968" s="88">
        <v>9.696139150236302E-2</v>
      </c>
      <c r="K8968" s="146">
        <v>7.0364984716258988E-2</v>
      </c>
      <c r="L8968" s="147">
        <v>3.2800836156938798E-10</v>
      </c>
      <c r="M8968" s="147">
        <v>1.283066902841816E-2</v>
      </c>
      <c r="N8968" s="87">
        <v>1.342334994225086</v>
      </c>
      <c r="O8968" s="88">
        <v>8.9423041222414443E-2</v>
      </c>
      <c r="P8968" s="89">
        <v>66.617529608573818</v>
      </c>
    </row>
    <row r="8969" spans="1:16">
      <c r="A8969" s="75" t="s">
        <v>10057</v>
      </c>
      <c r="B8969" s="85">
        <v>8965</v>
      </c>
      <c r="C8969" s="85">
        <v>6799</v>
      </c>
      <c r="D8969" s="85">
        <v>8965</v>
      </c>
      <c r="E8969" s="86" t="s">
        <v>10058</v>
      </c>
      <c r="F8969" s="85" t="s">
        <v>32</v>
      </c>
      <c r="G8969" s="86" t="s">
        <v>1595</v>
      </c>
      <c r="H8969" s="85" t="s">
        <v>53</v>
      </c>
      <c r="I8969" s="85">
        <v>1</v>
      </c>
      <c r="J8969" s="88">
        <v>0.1029003320854055</v>
      </c>
      <c r="K8969" s="146">
        <v>7.0506836419914384E-2</v>
      </c>
      <c r="L8969" s="147">
        <v>3.4300850163423631E-10</v>
      </c>
      <c r="M8969" s="147">
        <v>1.335952314173253E-2</v>
      </c>
      <c r="N8969" s="87">
        <v>1.393520266373949</v>
      </c>
      <c r="O8969" s="88">
        <v>9.2130211264336917E-2</v>
      </c>
      <c r="P8969" s="89">
        <v>66.113291272086826</v>
      </c>
    </row>
    <row r="8970" spans="1:16">
      <c r="A8970" s="75" t="s">
        <v>10059</v>
      </c>
      <c r="B8970" s="85">
        <v>8966</v>
      </c>
      <c r="C8970" s="85">
        <v>6800</v>
      </c>
      <c r="D8970" s="85">
        <v>8966</v>
      </c>
      <c r="E8970" s="86" t="s">
        <v>10058</v>
      </c>
      <c r="F8970" s="85" t="s">
        <v>31</v>
      </c>
      <c r="G8970" s="86" t="s">
        <v>1595</v>
      </c>
      <c r="H8970" s="85" t="s">
        <v>53</v>
      </c>
      <c r="I8970" s="85">
        <v>1</v>
      </c>
      <c r="J8970" s="88">
        <v>0.10260307737116969</v>
      </c>
      <c r="K8970" s="146">
        <v>7.206726998596126E-2</v>
      </c>
      <c r="L8970" s="147">
        <v>3.442172719976856E-10</v>
      </c>
      <c r="M8970" s="147">
        <v>1.3593350179578341E-2</v>
      </c>
      <c r="N8970" s="87">
        <v>1.4282558107865431</v>
      </c>
      <c r="O8970" s="88">
        <v>9.3457381365672415E-2</v>
      </c>
      <c r="P8970" s="89">
        <v>65.434623587636764</v>
      </c>
    </row>
    <row r="8971" spans="1:16">
      <c r="A8971" s="75" t="s">
        <v>10060</v>
      </c>
      <c r="B8971" s="85">
        <v>8967</v>
      </c>
      <c r="C8971" s="85">
        <v>6801</v>
      </c>
      <c r="D8971" s="85">
        <v>8967</v>
      </c>
      <c r="E8971" s="86" t="s">
        <v>10058</v>
      </c>
      <c r="F8971" s="85" t="s">
        <v>38</v>
      </c>
      <c r="G8971" s="86" t="s">
        <v>1595</v>
      </c>
      <c r="H8971" s="85" t="s">
        <v>53</v>
      </c>
      <c r="I8971" s="85">
        <v>1</v>
      </c>
      <c r="J8971" s="88">
        <v>0.1031372327147142</v>
      </c>
      <c r="K8971" s="146">
        <v>7.4959433893775879E-2</v>
      </c>
      <c r="L8971" s="147">
        <v>3.4916687202615312E-10</v>
      </c>
      <c r="M8971" s="147">
        <v>1.3649017370761169E-2</v>
      </c>
      <c r="N8971" s="87">
        <v>1.4279373643076889</v>
      </c>
      <c r="O8971" s="88">
        <v>9.5118433696810667E-2</v>
      </c>
      <c r="P8971" s="89">
        <v>66.612469198134065</v>
      </c>
    </row>
    <row r="8972" spans="1:16">
      <c r="A8972" s="75" t="s">
        <v>10066</v>
      </c>
      <c r="B8972" s="85">
        <v>8968</v>
      </c>
      <c r="C8972" s="85">
        <v>6806</v>
      </c>
      <c r="D8972" s="85">
        <v>8968</v>
      </c>
      <c r="E8972" s="86" t="s">
        <v>10067</v>
      </c>
      <c r="F8972" s="85" t="s">
        <v>31</v>
      </c>
      <c r="G8972" s="86" t="s">
        <v>1595</v>
      </c>
      <c r="H8972" s="85" t="s">
        <v>53</v>
      </c>
      <c r="I8972" s="85">
        <v>1</v>
      </c>
      <c r="J8972" s="88">
        <v>0.17957692842331199</v>
      </c>
      <c r="K8972" s="146">
        <v>0.21333736876680243</v>
      </c>
      <c r="L8972" s="147">
        <v>9.0493323527247953E-10</v>
      </c>
      <c r="M8972" s="147">
        <v>2.5569140410415048E-3</v>
      </c>
      <c r="N8972" s="87">
        <v>2.1221942004490781</v>
      </c>
      <c r="O8972" s="88">
        <v>0.16257372992911381</v>
      </c>
      <c r="P8972" s="89">
        <v>76.606433989269945</v>
      </c>
    </row>
    <row r="8973" spans="1:16">
      <c r="A8973" s="75" t="s">
        <v>10068</v>
      </c>
      <c r="B8973" s="85">
        <v>8969</v>
      </c>
      <c r="C8973" s="85">
        <v>6807</v>
      </c>
      <c r="D8973" s="85">
        <v>8969</v>
      </c>
      <c r="E8973" s="86" t="s">
        <v>10067</v>
      </c>
      <c r="F8973" s="85" t="s">
        <v>38</v>
      </c>
      <c r="G8973" s="86" t="s">
        <v>1595</v>
      </c>
      <c r="H8973" s="85" t="s">
        <v>53</v>
      </c>
      <c r="I8973" s="85">
        <v>1</v>
      </c>
      <c r="J8973" s="88">
        <v>0.17597125974151481</v>
      </c>
      <c r="K8973" s="146">
        <v>0.21517507297505215</v>
      </c>
      <c r="L8973" s="147">
        <v>8.7375680744298697E-10</v>
      </c>
      <c r="M8973" s="147">
        <v>1.690417996570889E-3</v>
      </c>
      <c r="N8973" s="87">
        <v>1.996655146233911</v>
      </c>
      <c r="O8973" s="88">
        <v>0.15832196245122721</v>
      </c>
      <c r="P8973" s="89">
        <v>79.293593963811901</v>
      </c>
    </row>
    <row r="8974" spans="1:16">
      <c r="A8974" s="75" t="s">
        <v>10069</v>
      </c>
      <c r="B8974" s="85">
        <v>8970</v>
      </c>
      <c r="C8974" s="85">
        <v>6808</v>
      </c>
      <c r="D8974" s="85">
        <v>8970</v>
      </c>
      <c r="E8974" s="86" t="s">
        <v>10070</v>
      </c>
      <c r="F8974" s="85" t="s">
        <v>32</v>
      </c>
      <c r="G8974" s="86" t="s">
        <v>1595</v>
      </c>
      <c r="H8974" s="85" t="s">
        <v>53</v>
      </c>
      <c r="I8974" s="85">
        <v>1</v>
      </c>
      <c r="J8974" s="88">
        <v>4.650727266096475E-3</v>
      </c>
      <c r="K8974" s="146">
        <v>3.3158437983315296E-2</v>
      </c>
      <c r="L8974" s="147">
        <v>4.153376337446785E-10</v>
      </c>
      <c r="M8974" s="147">
        <v>3.9057709393368979E-4</v>
      </c>
      <c r="N8974" s="87">
        <v>5.3216304182837369E-2</v>
      </c>
      <c r="O8974" s="88">
        <v>2.6110274478105982E-3</v>
      </c>
      <c r="P8974" s="89">
        <v>49.064426549423416</v>
      </c>
    </row>
    <row r="8975" spans="1:16">
      <c r="A8975" s="75" t="s">
        <v>10071</v>
      </c>
      <c r="B8975" s="85">
        <v>8971</v>
      </c>
      <c r="C8975" s="85">
        <v>6809</v>
      </c>
      <c r="D8975" s="85">
        <v>8971</v>
      </c>
      <c r="E8975" s="86" t="s">
        <v>10070</v>
      </c>
      <c r="F8975" s="85" t="s">
        <v>38</v>
      </c>
      <c r="G8975" s="86" t="s">
        <v>1595</v>
      </c>
      <c r="H8975" s="85" t="s">
        <v>53</v>
      </c>
      <c r="I8975" s="85">
        <v>1</v>
      </c>
      <c r="J8975" s="88">
        <v>1.1206240092833971E-2</v>
      </c>
      <c r="K8975" s="146">
        <v>3.9352345562946853E-2</v>
      </c>
      <c r="L8975" s="147">
        <v>4.2508794173298469E-10</v>
      </c>
      <c r="M8975" s="147">
        <v>5.5281320450755345E-4</v>
      </c>
      <c r="N8975" s="87">
        <v>8.5018267997036434E-2</v>
      </c>
      <c r="O8975" s="88">
        <v>5.5335309103904488E-3</v>
      </c>
      <c r="P8975" s="89">
        <v>65.086375443255747</v>
      </c>
    </row>
    <row r="8976" spans="1:16">
      <c r="A8976" s="75" t="s">
        <v>10072</v>
      </c>
      <c r="B8976" s="85">
        <v>8972</v>
      </c>
      <c r="C8976" s="85">
        <v>6810</v>
      </c>
      <c r="D8976" s="85">
        <v>8972</v>
      </c>
      <c r="E8976" s="86" t="s">
        <v>10073</v>
      </c>
      <c r="F8976" s="85" t="s">
        <v>32</v>
      </c>
      <c r="G8976" s="86" t="s">
        <v>1595</v>
      </c>
      <c r="H8976" s="85" t="s">
        <v>53</v>
      </c>
      <c r="I8976" s="85">
        <v>1</v>
      </c>
      <c r="J8976" s="88">
        <v>4.2552726459789414E-3</v>
      </c>
      <c r="K8976" s="146">
        <v>2.7347389641889448E-2</v>
      </c>
      <c r="L8976" s="147">
        <v>3.8866167031827938E-10</v>
      </c>
      <c r="M8976" s="147">
        <v>3.6803031589980099E-4</v>
      </c>
      <c r="N8976" s="87">
        <v>5.0103359360809847E-2</v>
      </c>
      <c r="O8976" s="88">
        <v>2.462667460250255E-3</v>
      </c>
      <c r="P8976" s="89">
        <v>49.15174334949922</v>
      </c>
    </row>
    <row r="8977" spans="1:16">
      <c r="A8977" s="75" t="s">
        <v>10074</v>
      </c>
      <c r="B8977" s="85">
        <v>8973</v>
      </c>
      <c r="C8977" s="85">
        <v>6811</v>
      </c>
      <c r="D8977" s="85">
        <v>8973</v>
      </c>
      <c r="E8977" s="86" t="s">
        <v>10073</v>
      </c>
      <c r="F8977" s="85" t="s">
        <v>38</v>
      </c>
      <c r="G8977" s="86" t="s">
        <v>1595</v>
      </c>
      <c r="H8977" s="85" t="s">
        <v>53</v>
      </c>
      <c r="I8977" s="85">
        <v>1</v>
      </c>
      <c r="J8977" s="88">
        <v>1.040479133580058E-2</v>
      </c>
      <c r="K8977" s="146">
        <v>3.3159374635476371E-2</v>
      </c>
      <c r="L8977" s="147">
        <v>3.9781806304837259E-10</v>
      </c>
      <c r="M8977" s="147">
        <v>5.2025064948638003E-4</v>
      </c>
      <c r="N8977" s="87">
        <v>7.9952107659550284E-2</v>
      </c>
      <c r="O8977" s="88">
        <v>5.2057336548302323E-3</v>
      </c>
      <c r="P8977" s="89">
        <v>65.110649452759077</v>
      </c>
    </row>
    <row r="8978" spans="1:16">
      <c r="A8978" s="75" t="s">
        <v>10075</v>
      </c>
      <c r="B8978" s="85">
        <v>8974</v>
      </c>
      <c r="C8978" s="85">
        <v>6812</v>
      </c>
      <c r="D8978" s="85">
        <v>8974</v>
      </c>
      <c r="E8978" s="86" t="s">
        <v>10076</v>
      </c>
      <c r="F8978" s="85" t="s">
        <v>32</v>
      </c>
      <c r="G8978" s="86" t="s">
        <v>1595</v>
      </c>
      <c r="H8978" s="85" t="s">
        <v>53</v>
      </c>
      <c r="I8978" s="85">
        <v>1</v>
      </c>
      <c r="J8978" s="88">
        <v>5.7483479600224999E-3</v>
      </c>
      <c r="K8978" s="146">
        <v>3.5611734417678433E-2</v>
      </c>
      <c r="L8978" s="147">
        <v>4.4784561001110769E-10</v>
      </c>
      <c r="M8978" s="147">
        <v>4.5922125807629509E-4</v>
      </c>
      <c r="N8978" s="87">
        <v>6.2053171172637089E-2</v>
      </c>
      <c r="O8978" s="88">
        <v>3.1317240892232289E-3</v>
      </c>
      <c r="P8978" s="89">
        <v>50.468397183288367</v>
      </c>
    </row>
    <row r="8979" spans="1:16">
      <c r="A8979" s="75" t="s">
        <v>10077</v>
      </c>
      <c r="B8979" s="85">
        <v>8975</v>
      </c>
      <c r="C8979" s="85">
        <v>6813</v>
      </c>
      <c r="D8979" s="85">
        <v>8975</v>
      </c>
      <c r="E8979" s="86" t="s">
        <v>10076</v>
      </c>
      <c r="F8979" s="85" t="s">
        <v>38</v>
      </c>
      <c r="G8979" s="86" t="s">
        <v>1595</v>
      </c>
      <c r="H8979" s="85" t="s">
        <v>53</v>
      </c>
      <c r="I8979" s="85">
        <v>1</v>
      </c>
      <c r="J8979" s="88">
        <v>1.2805124800010439E-2</v>
      </c>
      <c r="K8979" s="146">
        <v>4.3344414670831992E-2</v>
      </c>
      <c r="L8979" s="147">
        <v>4.5844036838176399E-10</v>
      </c>
      <c r="M8979" s="147">
        <v>6.2981420461837056E-4</v>
      </c>
      <c r="N8979" s="87">
        <v>9.6069188922765558E-2</v>
      </c>
      <c r="O8979" s="88">
        <v>6.2926444451205949E-3</v>
      </c>
      <c r="P8979" s="89">
        <v>65.501171766730963</v>
      </c>
    </row>
    <row r="8980" spans="1:16">
      <c r="A8980" s="75" t="s">
        <v>10078</v>
      </c>
      <c r="B8980" s="85">
        <v>8976</v>
      </c>
      <c r="C8980" s="85">
        <v>6814</v>
      </c>
      <c r="D8980" s="85">
        <v>8976</v>
      </c>
      <c r="E8980" s="86" t="s">
        <v>10079</v>
      </c>
      <c r="F8980" s="85" t="s">
        <v>32</v>
      </c>
      <c r="G8980" s="86" t="s">
        <v>1595</v>
      </c>
      <c r="H8980" s="85" t="s">
        <v>53</v>
      </c>
      <c r="I8980" s="85">
        <v>1</v>
      </c>
      <c r="J8980" s="88">
        <v>5.2803361941463232E-3</v>
      </c>
      <c r="K8980" s="146">
        <v>2.9497739498421494E-2</v>
      </c>
      <c r="L8980" s="147">
        <v>4.1737409918948919E-10</v>
      </c>
      <c r="M8980" s="147">
        <v>4.3356742728639088E-4</v>
      </c>
      <c r="N8980" s="87">
        <v>5.8507889315700307E-2</v>
      </c>
      <c r="O8980" s="88">
        <v>2.9627475119314919E-3</v>
      </c>
      <c r="P8980" s="89">
        <v>50.638427510945149</v>
      </c>
    </row>
    <row r="8981" spans="1:16">
      <c r="A8981" s="75" t="s">
        <v>10080</v>
      </c>
      <c r="B8981" s="85">
        <v>8977</v>
      </c>
      <c r="C8981" s="85">
        <v>6815</v>
      </c>
      <c r="D8981" s="85">
        <v>8977</v>
      </c>
      <c r="E8981" s="86" t="s">
        <v>10079</v>
      </c>
      <c r="F8981" s="85" t="s">
        <v>38</v>
      </c>
      <c r="G8981" s="86" t="s">
        <v>1595</v>
      </c>
      <c r="H8981" s="85" t="s">
        <v>53</v>
      </c>
      <c r="I8981" s="85">
        <v>1</v>
      </c>
      <c r="J8981" s="88">
        <v>1.187244050625802E-2</v>
      </c>
      <c r="K8981" s="146">
        <v>3.6541950776555046E-2</v>
      </c>
      <c r="L8981" s="147">
        <v>4.2725792291666621E-10</v>
      </c>
      <c r="M8981" s="147">
        <v>5.9259985602332294E-4</v>
      </c>
      <c r="N8981" s="87">
        <v>9.0279291394209996E-2</v>
      </c>
      <c r="O8981" s="88">
        <v>5.9180190101946403E-3</v>
      </c>
      <c r="P8981" s="89">
        <v>65.552342279175093</v>
      </c>
    </row>
    <row r="8982" spans="1:16">
      <c r="A8982" s="75" t="s">
        <v>10081</v>
      </c>
      <c r="B8982" s="85">
        <v>8978</v>
      </c>
      <c r="C8982" s="85">
        <v>6816</v>
      </c>
      <c r="D8982" s="85">
        <v>8978</v>
      </c>
      <c r="E8982" s="86" t="s">
        <v>10082</v>
      </c>
      <c r="F8982" s="85" t="s">
        <v>32</v>
      </c>
      <c r="G8982" s="86" t="s">
        <v>1595</v>
      </c>
      <c r="H8982" s="85" t="s">
        <v>53</v>
      </c>
      <c r="I8982" s="85">
        <v>1</v>
      </c>
      <c r="J8982" s="88">
        <v>1.7936313921095671E-2</v>
      </c>
      <c r="K8982" s="146">
        <v>8.5936040168403241E-2</v>
      </c>
      <c r="L8982" s="147">
        <v>6.8804509925504166E-10</v>
      </c>
      <c r="M8982" s="147">
        <v>5.8115810914854797E-4</v>
      </c>
      <c r="N8982" s="87">
        <v>6.2111838376690223E-2</v>
      </c>
      <c r="O8982" s="88">
        <v>3.8251975098294272E-3</v>
      </c>
      <c r="P8982" s="89">
        <v>61.585643088370972</v>
      </c>
    </row>
    <row r="8983" spans="1:16">
      <c r="A8983" s="75" t="s">
        <v>10083</v>
      </c>
      <c r="B8983" s="85">
        <v>8979</v>
      </c>
      <c r="C8983" s="85">
        <v>6817</v>
      </c>
      <c r="D8983" s="85">
        <v>8979</v>
      </c>
      <c r="E8983" s="86" t="s">
        <v>10082</v>
      </c>
      <c r="F8983" s="85" t="s">
        <v>38</v>
      </c>
      <c r="G8983" s="86" t="s">
        <v>1595</v>
      </c>
      <c r="H8983" s="85" t="s">
        <v>53</v>
      </c>
      <c r="I8983" s="85">
        <v>1</v>
      </c>
      <c r="J8983" s="88">
        <v>2.4014182414277281E-2</v>
      </c>
      <c r="K8983" s="146">
        <v>9.025062311507398E-2</v>
      </c>
      <c r="L8983" s="147">
        <v>6.8657419607857436E-10</v>
      </c>
      <c r="M8983" s="147">
        <v>6.4477239291090189E-4</v>
      </c>
      <c r="N8983" s="87">
        <v>7.2951024191483721E-2</v>
      </c>
      <c r="O8983" s="88">
        <v>4.8541094729499124E-3</v>
      </c>
      <c r="P8983" s="89">
        <v>66.539291624045219</v>
      </c>
    </row>
    <row r="8984" spans="1:16">
      <c r="A8984" s="75" t="s">
        <v>10084</v>
      </c>
      <c r="B8984" s="85">
        <v>8980</v>
      </c>
      <c r="C8984" s="85">
        <v>6818</v>
      </c>
      <c r="D8984" s="85">
        <v>8980</v>
      </c>
      <c r="E8984" s="86" t="s">
        <v>10085</v>
      </c>
      <c r="F8984" s="85" t="s">
        <v>32</v>
      </c>
      <c r="G8984" s="86" t="s">
        <v>1595</v>
      </c>
      <c r="H8984" s="85" t="s">
        <v>53</v>
      </c>
      <c r="I8984" s="85">
        <v>1</v>
      </c>
      <c r="J8984" s="88">
        <v>1.3678880495791459E-2</v>
      </c>
      <c r="K8984" s="146">
        <v>5.1218499882334984E-2</v>
      </c>
      <c r="L8984" s="147">
        <v>5.6464161365882795E-10</v>
      </c>
      <c r="M8984" s="147">
        <v>4.938901634871448E-4</v>
      </c>
      <c r="N8984" s="87">
        <v>5.2838953583701297E-2</v>
      </c>
      <c r="O8984" s="88">
        <v>3.26037200441711E-3</v>
      </c>
      <c r="P8984" s="89">
        <v>61.703947245140078</v>
      </c>
    </row>
    <row r="8985" spans="1:16">
      <c r="A8985" s="75" t="s">
        <v>10086</v>
      </c>
      <c r="B8985" s="85">
        <v>8981</v>
      </c>
      <c r="C8985" s="85">
        <v>6819</v>
      </c>
      <c r="D8985" s="85">
        <v>8981</v>
      </c>
      <c r="E8985" s="86" t="s">
        <v>10085</v>
      </c>
      <c r="F8985" s="85" t="s">
        <v>38</v>
      </c>
      <c r="G8985" s="86" t="s">
        <v>1595</v>
      </c>
      <c r="H8985" s="85" t="s">
        <v>53</v>
      </c>
      <c r="I8985" s="85">
        <v>1</v>
      </c>
      <c r="J8985" s="88">
        <v>1.8774718071800301E-2</v>
      </c>
      <c r="K8985" s="146">
        <v>5.4851056891696608E-2</v>
      </c>
      <c r="L8985" s="147">
        <v>5.6352486923808706E-10</v>
      </c>
      <c r="M8985" s="147">
        <v>5.4755353549517511E-4</v>
      </c>
      <c r="N8985" s="87">
        <v>6.2128969557626347E-2</v>
      </c>
      <c r="O8985" s="88">
        <v>4.1450897949519769E-3</v>
      </c>
      <c r="P8985" s="89">
        <v>66.717504321511257</v>
      </c>
    </row>
    <row r="8986" spans="1:16">
      <c r="A8986" s="75" t="s">
        <v>10148</v>
      </c>
      <c r="B8986" s="85">
        <v>8982</v>
      </c>
      <c r="C8986" s="85">
        <v>6862</v>
      </c>
      <c r="D8986" s="85">
        <v>8982</v>
      </c>
      <c r="E8986" s="86" t="s">
        <v>10149</v>
      </c>
      <c r="F8986" s="85" t="s">
        <v>32</v>
      </c>
      <c r="G8986" s="86" t="s">
        <v>1595</v>
      </c>
      <c r="H8986" s="85" t="s">
        <v>53</v>
      </c>
      <c r="I8986" s="85">
        <v>1</v>
      </c>
      <c r="J8986" s="88">
        <v>5.8574258562476746E-3</v>
      </c>
      <c r="K8986" s="146">
        <v>5.8898627374893986E-2</v>
      </c>
      <c r="L8986" s="147">
        <v>3.982721314652518E-10</v>
      </c>
      <c r="M8986" s="147">
        <v>5.511816293311565E-4</v>
      </c>
      <c r="N8986" s="87">
        <v>7.9093030196378561E-2</v>
      </c>
      <c r="O8986" s="88">
        <v>3.7946836250200909E-3</v>
      </c>
      <c r="P8986" s="89">
        <v>47.977471789844749</v>
      </c>
    </row>
    <row r="8987" spans="1:16">
      <c r="A8987" s="75" t="s">
        <v>10150</v>
      </c>
      <c r="B8987" s="85">
        <v>8983</v>
      </c>
      <c r="C8987" s="85">
        <v>6863</v>
      </c>
      <c r="D8987" s="85">
        <v>8983</v>
      </c>
      <c r="E8987" s="86" t="s">
        <v>10149</v>
      </c>
      <c r="F8987" s="85" t="s">
        <v>38</v>
      </c>
      <c r="G8987" s="86" t="s">
        <v>1595</v>
      </c>
      <c r="H8987" s="85" t="s">
        <v>53</v>
      </c>
      <c r="I8987" s="85">
        <v>1</v>
      </c>
      <c r="J8987" s="88">
        <v>1.085390038425595E-2</v>
      </c>
      <c r="K8987" s="146">
        <v>6.4968956446099235E-2</v>
      </c>
      <c r="L8987" s="147">
        <v>6.1431460833995892E-10</v>
      </c>
      <c r="M8987" s="147">
        <v>8.3059490334988484E-4</v>
      </c>
      <c r="N8987" s="87">
        <v>0.12946057584051879</v>
      </c>
      <c r="O8987" s="88">
        <v>8.3600637988064073E-3</v>
      </c>
      <c r="P8987" s="89">
        <v>64.576136360656136</v>
      </c>
    </row>
    <row r="8988" spans="1:16">
      <c r="A8988" s="75" t="s">
        <v>10151</v>
      </c>
      <c r="B8988" s="85">
        <v>8984</v>
      </c>
      <c r="C8988" s="85">
        <v>6864</v>
      </c>
      <c r="D8988" s="85">
        <v>8984</v>
      </c>
      <c r="E8988" s="86" t="s">
        <v>10152</v>
      </c>
      <c r="F8988" s="85" t="s">
        <v>32</v>
      </c>
      <c r="G8988" s="86" t="s">
        <v>1595</v>
      </c>
      <c r="H8988" s="85" t="s">
        <v>53</v>
      </c>
      <c r="I8988" s="85">
        <v>1</v>
      </c>
      <c r="J8988" s="88">
        <v>5.4530902602790881E-3</v>
      </c>
      <c r="K8988" s="146">
        <v>4.7111359705568602E-2</v>
      </c>
      <c r="L8988" s="147">
        <v>3.7157331976650598E-10</v>
      </c>
      <c r="M8988" s="147">
        <v>5.1818750766962252E-4</v>
      </c>
      <c r="N8988" s="87">
        <v>7.4259157001524065E-2</v>
      </c>
      <c r="O8988" s="88">
        <v>3.578196945800919E-3</v>
      </c>
      <c r="P8988" s="89">
        <v>48.185262131746008</v>
      </c>
    </row>
    <row r="8989" spans="1:16">
      <c r="A8989" s="75" t="s">
        <v>10153</v>
      </c>
      <c r="B8989" s="85">
        <v>8985</v>
      </c>
      <c r="C8989" s="85">
        <v>6865</v>
      </c>
      <c r="D8989" s="85">
        <v>8985</v>
      </c>
      <c r="E8989" s="86" t="s">
        <v>10152</v>
      </c>
      <c r="F8989" s="85" t="s">
        <v>38</v>
      </c>
      <c r="G8989" s="86" t="s">
        <v>1595</v>
      </c>
      <c r="H8989" s="85" t="s">
        <v>53</v>
      </c>
      <c r="I8989" s="85">
        <v>1</v>
      </c>
      <c r="J8989" s="88">
        <v>1.013361268961978E-2</v>
      </c>
      <c r="K8989" s="146">
        <v>5.2795537657895138E-2</v>
      </c>
      <c r="L8989" s="147">
        <v>5.7328297718761006E-10</v>
      </c>
      <c r="M8989" s="147">
        <v>7.7996829161188744E-4</v>
      </c>
      <c r="N8989" s="87">
        <v>0.1214247691962716</v>
      </c>
      <c r="O8989" s="88">
        <v>7.8549503159823075E-3</v>
      </c>
      <c r="P8989" s="89">
        <v>64.689851732685</v>
      </c>
    </row>
    <row r="8990" spans="1:16">
      <c r="A8990" s="75" t="s">
        <v>10188</v>
      </c>
      <c r="B8990" s="85">
        <v>8986</v>
      </c>
      <c r="C8990" s="85">
        <v>6890</v>
      </c>
      <c r="D8990" s="85">
        <v>8986</v>
      </c>
      <c r="E8990" s="86" t="s">
        <v>10189</v>
      </c>
      <c r="F8990" s="85" t="s">
        <v>32</v>
      </c>
      <c r="G8990" s="86" t="s">
        <v>1595</v>
      </c>
      <c r="H8990" s="85" t="s">
        <v>53</v>
      </c>
      <c r="I8990" s="85">
        <v>1</v>
      </c>
      <c r="J8990" s="88">
        <v>6.9462554613472722E-3</v>
      </c>
      <c r="K8990" s="146">
        <v>6.7138558851443E-2</v>
      </c>
      <c r="L8990" s="147">
        <v>2.8939909814984608E-10</v>
      </c>
      <c r="M8990" s="147">
        <v>5.9172483242543312E-4</v>
      </c>
      <c r="N8990" s="87">
        <v>0.1136567365723314</v>
      </c>
      <c r="O8990" s="88">
        <v>4.7579587929312706E-3</v>
      </c>
      <c r="P8990" s="89">
        <v>41.862532186143632</v>
      </c>
    </row>
    <row r="8991" spans="1:16">
      <c r="A8991" s="75" t="s">
        <v>10190</v>
      </c>
      <c r="B8991" s="85">
        <v>8987</v>
      </c>
      <c r="C8991" s="85">
        <v>6891</v>
      </c>
      <c r="D8991" s="85">
        <v>8987</v>
      </c>
      <c r="E8991" s="86" t="s">
        <v>10189</v>
      </c>
      <c r="F8991" s="85" t="s">
        <v>38</v>
      </c>
      <c r="G8991" s="86" t="s">
        <v>1595</v>
      </c>
      <c r="H8991" s="85" t="s">
        <v>53</v>
      </c>
      <c r="I8991" s="85">
        <v>1</v>
      </c>
      <c r="J8991" s="88">
        <v>1.8627174042099591E-2</v>
      </c>
      <c r="K8991" s="146">
        <v>8.4519606511749251E-2</v>
      </c>
      <c r="L8991" s="147">
        <v>4.1175109091317632E-10</v>
      </c>
      <c r="M8991" s="147">
        <v>1.238615566796439E-3</v>
      </c>
      <c r="N8991" s="87">
        <v>0.24558655121308481</v>
      </c>
      <c r="O8991" s="88">
        <v>1.49631342534591E-2</v>
      </c>
      <c r="P8991" s="89">
        <v>60.928150094327584</v>
      </c>
    </row>
    <row r="8992" spans="1:16">
      <c r="A8992" s="75" t="s">
        <v>10191</v>
      </c>
      <c r="B8992" s="85">
        <v>8988</v>
      </c>
      <c r="C8992" s="85">
        <v>6892</v>
      </c>
      <c r="D8992" s="85">
        <v>8988</v>
      </c>
      <c r="E8992" s="86" t="s">
        <v>10192</v>
      </c>
      <c r="F8992" s="85" t="s">
        <v>32</v>
      </c>
      <c r="G8992" s="86" t="s">
        <v>1595</v>
      </c>
      <c r="H8992" s="85" t="s">
        <v>53</v>
      </c>
      <c r="I8992" s="85">
        <v>1</v>
      </c>
      <c r="J8992" s="88">
        <v>6.4693312250387056E-3</v>
      </c>
      <c r="K8992" s="146">
        <v>5.4798848733814409E-2</v>
      </c>
      <c r="L8992" s="147">
        <v>2.6995848706145991E-10</v>
      </c>
      <c r="M8992" s="147">
        <v>5.5602783052161573E-4</v>
      </c>
      <c r="N8992" s="87">
        <v>0.1065186162857468</v>
      </c>
      <c r="O8992" s="88">
        <v>4.4772537691846826E-3</v>
      </c>
      <c r="P8992" s="89">
        <v>42.032594163390208</v>
      </c>
    </row>
    <row r="8993" spans="1:16">
      <c r="A8993" s="75" t="s">
        <v>10193</v>
      </c>
      <c r="B8993" s="85">
        <v>8989</v>
      </c>
      <c r="C8993" s="85">
        <v>6893</v>
      </c>
      <c r="D8993" s="85">
        <v>8989</v>
      </c>
      <c r="E8993" s="86" t="s">
        <v>10192</v>
      </c>
      <c r="F8993" s="85" t="s">
        <v>38</v>
      </c>
      <c r="G8993" s="86" t="s">
        <v>1595</v>
      </c>
      <c r="H8993" s="85" t="s">
        <v>53</v>
      </c>
      <c r="I8993" s="85">
        <v>1</v>
      </c>
      <c r="J8993" s="88">
        <v>1.7388668103607171E-2</v>
      </c>
      <c r="K8993" s="146">
        <v>7.1039697369301893E-2</v>
      </c>
      <c r="L8993" s="147">
        <v>3.8422369264527892E-10</v>
      </c>
      <c r="M8993" s="147">
        <v>1.160787577459339E-3</v>
      </c>
      <c r="N8993" s="87">
        <v>0.22980901287733341</v>
      </c>
      <c r="O8993" s="88">
        <v>1.401781607365815E-2</v>
      </c>
      <c r="P8993" s="89">
        <v>60.997677585171679</v>
      </c>
    </row>
    <row r="8994" spans="1:16">
      <c r="A8994" s="75" t="s">
        <v>10197</v>
      </c>
      <c r="B8994" s="85">
        <v>8990</v>
      </c>
      <c r="C8994" s="85">
        <v>6896</v>
      </c>
      <c r="D8994" s="85">
        <v>8990</v>
      </c>
      <c r="E8994" s="86" t="s">
        <v>10198</v>
      </c>
      <c r="F8994" s="85" t="s">
        <v>32</v>
      </c>
      <c r="G8994" s="86" t="s">
        <v>1595</v>
      </c>
      <c r="H8994" s="85" t="s">
        <v>53</v>
      </c>
      <c r="I8994" s="85">
        <v>1</v>
      </c>
      <c r="J8994" s="88">
        <v>1.2692740165792121E-2</v>
      </c>
      <c r="K8994" s="146">
        <v>4.821388967609299E-2</v>
      </c>
      <c r="L8994" s="147">
        <v>3.3215962841792441E-10</v>
      </c>
      <c r="M8994" s="147">
        <v>1.12603624111155E-3</v>
      </c>
      <c r="N8994" s="87">
        <v>0.2334514743099031</v>
      </c>
      <c r="O8994" s="88">
        <v>1.003257787525166E-2</v>
      </c>
      <c r="P8994" s="89">
        <v>42.975003284552287</v>
      </c>
    </row>
    <row r="8995" spans="1:16">
      <c r="A8995" s="75" t="s">
        <v>10199</v>
      </c>
      <c r="B8995" s="85">
        <v>8991</v>
      </c>
      <c r="C8995" s="85">
        <v>6897</v>
      </c>
      <c r="D8995" s="85">
        <v>8991</v>
      </c>
      <c r="E8995" s="86" t="s">
        <v>10198</v>
      </c>
      <c r="F8995" s="85" t="s">
        <v>38</v>
      </c>
      <c r="G8995" s="86" t="s">
        <v>1595</v>
      </c>
      <c r="H8995" s="85" t="s">
        <v>53</v>
      </c>
      <c r="I8995" s="85">
        <v>1</v>
      </c>
      <c r="J8995" s="88">
        <v>1.7848206261308841E-2</v>
      </c>
      <c r="K8995" s="146">
        <v>5.004264560998959E-2</v>
      </c>
      <c r="L8995" s="147">
        <v>3.1782392230316621E-10</v>
      </c>
      <c r="M8995" s="147">
        <v>1.20364383544398E-3</v>
      </c>
      <c r="N8995" s="87">
        <v>0.23438993100331121</v>
      </c>
      <c r="O8995" s="88">
        <v>1.4810795993437429E-2</v>
      </c>
      <c r="P8995" s="89">
        <v>63.188704096799277</v>
      </c>
    </row>
    <row r="8996" spans="1:16">
      <c r="A8996" s="75" t="s">
        <v>10200</v>
      </c>
      <c r="B8996" s="85">
        <v>8992</v>
      </c>
      <c r="C8996" s="85">
        <v>6898</v>
      </c>
      <c r="D8996" s="85">
        <v>8992</v>
      </c>
      <c r="E8996" s="86" t="s">
        <v>10201</v>
      </c>
      <c r="F8996" s="85" t="s">
        <v>32</v>
      </c>
      <c r="G8996" s="86" t="s">
        <v>1595</v>
      </c>
      <c r="H8996" s="85" t="s">
        <v>53</v>
      </c>
      <c r="I8996" s="85">
        <v>1</v>
      </c>
      <c r="J8996" s="88">
        <v>1.1879193905430119E-2</v>
      </c>
      <c r="K8996" s="146">
        <v>3.7744198087257097E-2</v>
      </c>
      <c r="L8996" s="147">
        <v>3.1126279966160411E-10</v>
      </c>
      <c r="M8996" s="147">
        <v>1.055658976041401E-3</v>
      </c>
      <c r="N8996" s="87">
        <v>0.21886075716553391</v>
      </c>
      <c r="O8996" s="88">
        <v>9.4055417580484416E-3</v>
      </c>
      <c r="P8996" s="89">
        <v>42.975003284552386</v>
      </c>
    </row>
    <row r="8997" spans="1:16">
      <c r="A8997" s="75" t="s">
        <v>10202</v>
      </c>
      <c r="B8997" s="85">
        <v>8993</v>
      </c>
      <c r="C8997" s="85">
        <v>6899</v>
      </c>
      <c r="D8997" s="85">
        <v>8993</v>
      </c>
      <c r="E8997" s="86" t="s">
        <v>10201</v>
      </c>
      <c r="F8997" s="85" t="s">
        <v>38</v>
      </c>
      <c r="G8997" s="86" t="s">
        <v>1595</v>
      </c>
      <c r="H8997" s="85" t="s">
        <v>53</v>
      </c>
      <c r="I8997" s="85">
        <v>1</v>
      </c>
      <c r="J8997" s="88">
        <v>1.6712443369977029E-2</v>
      </c>
      <c r="K8997" s="146">
        <v>3.9458656775285157E-2</v>
      </c>
      <c r="L8997" s="147">
        <v>2.9782307517901808E-10</v>
      </c>
      <c r="M8997" s="147">
        <v>1.1284160957280541E-3</v>
      </c>
      <c r="N8997" s="87">
        <v>0.21974056031560399</v>
      </c>
      <c r="O8997" s="88">
        <v>1.388512124384759E-2</v>
      </c>
      <c r="P8997" s="89">
        <v>63.188704096799341</v>
      </c>
    </row>
    <row r="8998" spans="1:16">
      <c r="A8998" s="75" t="s">
        <v>10203</v>
      </c>
      <c r="B8998" s="85">
        <v>8994</v>
      </c>
      <c r="C8998" s="85">
        <v>6900</v>
      </c>
      <c r="D8998" s="85">
        <v>8994</v>
      </c>
      <c r="E8998" s="86" t="s">
        <v>10204</v>
      </c>
      <c r="F8998" s="85" t="s">
        <v>32</v>
      </c>
      <c r="G8998" s="86" t="s">
        <v>1595</v>
      </c>
      <c r="H8998" s="85" t="s">
        <v>53</v>
      </c>
      <c r="I8998" s="85">
        <v>1</v>
      </c>
      <c r="J8998" s="88">
        <v>1.2358608993844699E-2</v>
      </c>
      <c r="K8998" s="146">
        <v>4.7592902095211019E-2</v>
      </c>
      <c r="L8998" s="147">
        <v>3.3292166648775309E-10</v>
      </c>
      <c r="M8998" s="147">
        <v>1.0930108057471989E-3</v>
      </c>
      <c r="N8998" s="87">
        <v>0.2291577464163784</v>
      </c>
      <c r="O8998" s="88">
        <v>9.7898041453553016E-3</v>
      </c>
      <c r="P8998" s="89">
        <v>42.720808257414433</v>
      </c>
    </row>
    <row r="8999" spans="1:16">
      <c r="A8999" s="75" t="s">
        <v>10205</v>
      </c>
      <c r="B8999" s="85">
        <v>8995</v>
      </c>
      <c r="C8999" s="85">
        <v>6901</v>
      </c>
      <c r="D8999" s="85">
        <v>8995</v>
      </c>
      <c r="E8999" s="86" t="s">
        <v>10204</v>
      </c>
      <c r="F8999" s="85" t="s">
        <v>38</v>
      </c>
      <c r="G8999" s="86" t="s">
        <v>1595</v>
      </c>
      <c r="H8999" s="85" t="s">
        <v>53</v>
      </c>
      <c r="I8999" s="85">
        <v>1</v>
      </c>
      <c r="J8999" s="88">
        <v>1.7454052672181791E-2</v>
      </c>
      <c r="K8999" s="146">
        <v>4.9335207463174664E-2</v>
      </c>
      <c r="L8999" s="147">
        <v>3.1843586068929338E-10</v>
      </c>
      <c r="M8999" s="147">
        <v>1.172933848283006E-3</v>
      </c>
      <c r="N8999" s="87">
        <v>0.22961085683116281</v>
      </c>
      <c r="O8999" s="88">
        <v>1.4519437569602301E-2</v>
      </c>
      <c r="P8999" s="89">
        <v>63.234978389017193</v>
      </c>
    </row>
    <row r="9000" spans="1:16">
      <c r="A9000" s="75" t="s">
        <v>10206</v>
      </c>
      <c r="B9000" s="85">
        <v>8996</v>
      </c>
      <c r="C9000" s="85">
        <v>6902</v>
      </c>
      <c r="D9000" s="85">
        <v>8996</v>
      </c>
      <c r="E9000" s="86" t="s">
        <v>10207</v>
      </c>
      <c r="F9000" s="85" t="s">
        <v>32</v>
      </c>
      <c r="G9000" s="86" t="s">
        <v>1595</v>
      </c>
      <c r="H9000" s="85" t="s">
        <v>53</v>
      </c>
      <c r="I9000" s="85">
        <v>1</v>
      </c>
      <c r="J9000" s="88">
        <v>1.156594593172942E-2</v>
      </c>
      <c r="K9000" s="146">
        <v>3.7162022230180322E-2</v>
      </c>
      <c r="L9000" s="147">
        <v>3.1197721035206831E-10</v>
      </c>
      <c r="M9000" s="147">
        <v>1.024697630387322E-3</v>
      </c>
      <c r="N9000" s="87">
        <v>0.2148353872653545</v>
      </c>
      <c r="O9000" s="88">
        <v>9.1779413862705904E-3</v>
      </c>
      <c r="P9000" s="89">
        <v>42.720808257414461</v>
      </c>
    </row>
    <row r="9001" spans="1:16">
      <c r="A9001" s="75" t="s">
        <v>10208</v>
      </c>
      <c r="B9001" s="85">
        <v>8997</v>
      </c>
      <c r="C9001" s="85">
        <v>6903</v>
      </c>
      <c r="D9001" s="85">
        <v>8997</v>
      </c>
      <c r="E9001" s="86" t="s">
        <v>10207</v>
      </c>
      <c r="F9001" s="85" t="s">
        <v>38</v>
      </c>
      <c r="G9001" s="86" t="s">
        <v>1595</v>
      </c>
      <c r="H9001" s="85" t="s">
        <v>53</v>
      </c>
      <c r="I9001" s="85">
        <v>1</v>
      </c>
      <c r="J9001" s="88">
        <v>1.634292438017038E-2</v>
      </c>
      <c r="K9001" s="146">
        <v>3.8795433512646194E-2</v>
      </c>
      <c r="L9001" s="147">
        <v>2.9839676741601278E-10</v>
      </c>
      <c r="M9001" s="147">
        <v>1.0996254827646431E-3</v>
      </c>
      <c r="N9001" s="87">
        <v>0.21526017827921501</v>
      </c>
      <c r="O9001" s="88">
        <v>1.3611972721502099E-2</v>
      </c>
      <c r="P9001" s="89">
        <v>63.234978389016952</v>
      </c>
    </row>
    <row r="9002" spans="1:16">
      <c r="A9002" s="75" t="s">
        <v>10209</v>
      </c>
      <c r="B9002" s="85">
        <v>8998</v>
      </c>
      <c r="C9002" s="85">
        <v>6904</v>
      </c>
      <c r="D9002" s="85">
        <v>8998</v>
      </c>
      <c r="E9002" s="86" t="s">
        <v>10210</v>
      </c>
      <c r="F9002" s="85" t="s">
        <v>32</v>
      </c>
      <c r="G9002" s="86" t="s">
        <v>1595</v>
      </c>
      <c r="H9002" s="85" t="s">
        <v>53</v>
      </c>
      <c r="I9002" s="85">
        <v>1</v>
      </c>
      <c r="J9002" s="88">
        <v>1.427196948546982E-2</v>
      </c>
      <c r="K9002" s="146">
        <v>5.609822162899962E-2</v>
      </c>
      <c r="L9002" s="147">
        <v>3.58866977268282E-10</v>
      </c>
      <c r="M9002" s="147">
        <v>1.189800497066316E-3</v>
      </c>
      <c r="N9002" s="87">
        <v>0.25023662869545082</v>
      </c>
      <c r="O9002" s="88">
        <v>1.081002600974299E-2</v>
      </c>
      <c r="P9002" s="89">
        <v>43.199215343087424</v>
      </c>
    </row>
    <row r="9003" spans="1:16">
      <c r="A9003" s="75" t="s">
        <v>10211</v>
      </c>
      <c r="B9003" s="85">
        <v>8999</v>
      </c>
      <c r="C9003" s="85">
        <v>6905</v>
      </c>
      <c r="D9003" s="85">
        <v>8999</v>
      </c>
      <c r="E9003" s="86" t="s">
        <v>10210</v>
      </c>
      <c r="F9003" s="85" t="s">
        <v>31</v>
      </c>
      <c r="G9003" s="86" t="s">
        <v>1595</v>
      </c>
      <c r="H9003" s="85" t="s">
        <v>53</v>
      </c>
      <c r="I9003" s="85">
        <v>1</v>
      </c>
      <c r="J9003" s="88">
        <v>1.6190310806552671E-2</v>
      </c>
      <c r="K9003" s="146">
        <v>5.8103031338921106E-2</v>
      </c>
      <c r="L9003" s="147">
        <v>3.678477170726683E-10</v>
      </c>
      <c r="M9003" s="147">
        <v>1.298923059453262E-3</v>
      </c>
      <c r="N9003" s="87">
        <v>0.28118355305310899</v>
      </c>
      <c r="O9003" s="88">
        <v>1.2595388069257229E-2</v>
      </c>
      <c r="P9003" s="89">
        <v>44.794184910517352</v>
      </c>
    </row>
    <row r="9004" spans="1:16">
      <c r="A9004" s="75" t="s">
        <v>10212</v>
      </c>
      <c r="B9004" s="85">
        <v>9000</v>
      </c>
      <c r="C9004" s="85">
        <v>6906</v>
      </c>
      <c r="D9004" s="85">
        <v>9000</v>
      </c>
      <c r="E9004" s="86" t="s">
        <v>10210</v>
      </c>
      <c r="F9004" s="85" t="s">
        <v>38</v>
      </c>
      <c r="G9004" s="86" t="s">
        <v>1595</v>
      </c>
      <c r="H9004" s="85" t="s">
        <v>53</v>
      </c>
      <c r="I9004" s="85">
        <v>1</v>
      </c>
      <c r="J9004" s="88">
        <v>1.995124100431073E-2</v>
      </c>
      <c r="K9004" s="146">
        <v>5.8292654386465796E-2</v>
      </c>
      <c r="L9004" s="147">
        <v>3.442079100201148E-10</v>
      </c>
      <c r="M9004" s="147">
        <v>1.2742656118000699E-3</v>
      </c>
      <c r="N9004" s="87">
        <v>0.24996584307671871</v>
      </c>
      <c r="O9004" s="88">
        <v>1.605997676727872E-2</v>
      </c>
      <c r="P9004" s="89">
        <v>64.248685218762645</v>
      </c>
    </row>
    <row r="9005" spans="1:16">
      <c r="A9005" s="75" t="s">
        <v>10213</v>
      </c>
      <c r="B9005" s="85">
        <v>9001</v>
      </c>
      <c r="C9005" s="85">
        <v>6907</v>
      </c>
      <c r="D9005" s="85">
        <v>9001</v>
      </c>
      <c r="E9005" s="86" t="s">
        <v>10214</v>
      </c>
      <c r="F9005" s="85" t="s">
        <v>32</v>
      </c>
      <c r="G9005" s="86" t="s">
        <v>1595</v>
      </c>
      <c r="H9005" s="85" t="s">
        <v>53</v>
      </c>
      <c r="I9005" s="85">
        <v>1</v>
      </c>
      <c r="J9005" s="88">
        <v>1.319090485310517E-2</v>
      </c>
      <c r="K9005" s="146">
        <v>4.4337797741434315E-2</v>
      </c>
      <c r="L9005" s="147">
        <v>3.340666596853839E-10</v>
      </c>
      <c r="M9005" s="147">
        <v>1.110480463929643E-3</v>
      </c>
      <c r="N9005" s="87">
        <v>0.23355418678242079</v>
      </c>
      <c r="O9005" s="88">
        <v>1.008935760909347E-2</v>
      </c>
      <c r="P9005" s="89">
        <v>43.199215343087474</v>
      </c>
    </row>
    <row r="9006" spans="1:16">
      <c r="A9006" s="75" t="s">
        <v>10215</v>
      </c>
      <c r="B9006" s="85">
        <v>9002</v>
      </c>
      <c r="C9006" s="85">
        <v>6908</v>
      </c>
      <c r="D9006" s="85">
        <v>9002</v>
      </c>
      <c r="E9006" s="86" t="s">
        <v>10214</v>
      </c>
      <c r="F9006" s="85" t="s">
        <v>31</v>
      </c>
      <c r="G9006" s="86" t="s">
        <v>1595</v>
      </c>
      <c r="H9006" s="85" t="s">
        <v>53</v>
      </c>
      <c r="I9006" s="85">
        <v>1</v>
      </c>
      <c r="J9006" s="88">
        <v>1.498135675278248E-2</v>
      </c>
      <c r="K9006" s="146">
        <v>4.6208953470694314E-2</v>
      </c>
      <c r="L9006" s="147">
        <v>3.4244868350281139E-10</v>
      </c>
      <c r="M9006" s="147">
        <v>1.212328188824126E-3</v>
      </c>
      <c r="N9006" s="87">
        <v>0.2624379828495686</v>
      </c>
      <c r="O9006" s="88">
        <v>1.175569553130674E-2</v>
      </c>
      <c r="P9006" s="89">
        <v>44.794184910517288</v>
      </c>
    </row>
    <row r="9007" spans="1:16">
      <c r="A9007" s="75" t="s">
        <v>10216</v>
      </c>
      <c r="B9007" s="85">
        <v>9003</v>
      </c>
      <c r="C9007" s="85">
        <v>6909</v>
      </c>
      <c r="D9007" s="85">
        <v>9003</v>
      </c>
      <c r="E9007" s="86" t="s">
        <v>10214</v>
      </c>
      <c r="F9007" s="85" t="s">
        <v>38</v>
      </c>
      <c r="G9007" s="86" t="s">
        <v>1595</v>
      </c>
      <c r="H9007" s="85" t="s">
        <v>53</v>
      </c>
      <c r="I9007" s="85">
        <v>1</v>
      </c>
      <c r="J9007" s="88">
        <v>1.8491558270690021E-2</v>
      </c>
      <c r="K9007" s="146">
        <v>4.6385934981736085E-2</v>
      </c>
      <c r="L9007" s="147">
        <v>3.203848635870945E-10</v>
      </c>
      <c r="M9007" s="147">
        <v>1.189314571014478E-3</v>
      </c>
      <c r="N9007" s="87">
        <v>0.23330145353827081</v>
      </c>
      <c r="O9007" s="88">
        <v>1.498931164946014E-2</v>
      </c>
      <c r="P9007" s="89">
        <v>64.248685218762645</v>
      </c>
    </row>
    <row r="9008" spans="1:16">
      <c r="A9008" s="75" t="s">
        <v>15879</v>
      </c>
      <c r="B9008" s="85">
        <v>9004</v>
      </c>
      <c r="C9008" s="85">
        <v>10488</v>
      </c>
      <c r="D9008" s="85">
        <v>9004</v>
      </c>
      <c r="E9008" s="86" t="s">
        <v>15880</v>
      </c>
      <c r="F9008" s="85" t="s">
        <v>32</v>
      </c>
      <c r="G9008" s="86" t="s">
        <v>1595</v>
      </c>
      <c r="H9008" s="85" t="s">
        <v>53</v>
      </c>
      <c r="I9008" s="85">
        <v>1</v>
      </c>
      <c r="J9008" s="88">
        <v>5.5606693597440852E-2</v>
      </c>
      <c r="K9008" s="146">
        <v>6.106190046982584E-2</v>
      </c>
      <c r="L9008" s="147">
        <v>3.5776440773457788E-10</v>
      </c>
      <c r="M9008" s="147">
        <v>7.0965227884485999E-3</v>
      </c>
      <c r="N9008" s="87">
        <v>0.75471667881028637</v>
      </c>
      <c r="O9008" s="88">
        <v>4.8946203929736018E-2</v>
      </c>
      <c r="P9008" s="89">
        <v>64.85374618577849</v>
      </c>
    </row>
    <row r="9009" spans="1:16">
      <c r="A9009" s="75" t="s">
        <v>15881</v>
      </c>
      <c r="B9009" s="85">
        <v>9005</v>
      </c>
      <c r="C9009" s="85">
        <v>10489</v>
      </c>
      <c r="D9009" s="85">
        <v>9005</v>
      </c>
      <c r="E9009" s="86" t="s">
        <v>15880</v>
      </c>
      <c r="F9009" s="85" t="s">
        <v>31</v>
      </c>
      <c r="G9009" s="86" t="s">
        <v>1595</v>
      </c>
      <c r="H9009" s="85" t="s">
        <v>53</v>
      </c>
      <c r="I9009" s="85">
        <v>1</v>
      </c>
      <c r="J9009" s="88">
        <v>0.1078609043700368</v>
      </c>
      <c r="K9009" s="146">
        <v>0.117031409555461</v>
      </c>
      <c r="L9009" s="147">
        <v>4.6373949777034561E-10</v>
      </c>
      <c r="M9009" s="147">
        <v>3.6539951773564791E-3</v>
      </c>
      <c r="N9009" s="87">
        <v>1.0277754069774661</v>
      </c>
      <c r="O9009" s="88">
        <v>9.3800356821101438E-2</v>
      </c>
      <c r="P9009" s="89">
        <v>91.265422566350637</v>
      </c>
    </row>
    <row r="9010" spans="1:16">
      <c r="A9010" s="75" t="s">
        <v>15882</v>
      </c>
      <c r="B9010" s="85">
        <v>9006</v>
      </c>
      <c r="C9010" s="85">
        <v>10490</v>
      </c>
      <c r="D9010" s="85">
        <v>9006</v>
      </c>
      <c r="E9010" s="86" t="s">
        <v>15880</v>
      </c>
      <c r="F9010" s="85" t="s">
        <v>38</v>
      </c>
      <c r="G9010" s="86" t="s">
        <v>1595</v>
      </c>
      <c r="H9010" s="85" t="s">
        <v>53</v>
      </c>
      <c r="I9010" s="85">
        <v>1</v>
      </c>
      <c r="J9010" s="88">
        <v>0.12904963062208069</v>
      </c>
      <c r="K9010" s="146">
        <v>0.14126620714368865</v>
      </c>
      <c r="L9010" s="147">
        <v>5.6038246508261653E-10</v>
      </c>
      <c r="M9010" s="147">
        <v>3.7260061095524171E-3</v>
      </c>
      <c r="N9010" s="87">
        <v>1.1209434764287649</v>
      </c>
      <c r="O9010" s="88">
        <v>0.1117344960898953</v>
      </c>
      <c r="P9010" s="89">
        <v>99.678974399201948</v>
      </c>
    </row>
    <row r="9011" spans="1:16">
      <c r="A9011" s="75" t="s">
        <v>24129</v>
      </c>
      <c r="B9011" s="85">
        <v>9007</v>
      </c>
      <c r="C9011" s="85">
        <v>14714</v>
      </c>
      <c r="D9011" s="85">
        <v>9007</v>
      </c>
      <c r="E9011" s="86" t="s">
        <v>24130</v>
      </c>
      <c r="F9011" s="85" t="s">
        <v>55</v>
      </c>
      <c r="G9011" s="86" t="s">
        <v>1595</v>
      </c>
      <c r="H9011" s="85" t="s">
        <v>53</v>
      </c>
      <c r="I9011" s="85">
        <v>1</v>
      </c>
      <c r="J9011" s="88">
        <v>0.12855583297139089</v>
      </c>
      <c r="K9011" s="146">
        <v>0.14071214976366953</v>
      </c>
      <c r="L9011" s="147">
        <v>5.5850422598739225E-10</v>
      </c>
      <c r="M9011" s="147">
        <v>3.734557057114089E-3</v>
      </c>
      <c r="N9011" s="87">
        <v>1.118649886288029</v>
      </c>
      <c r="O9011" s="88">
        <v>0.1113147763518909</v>
      </c>
      <c r="P9011" s="89">
        <v>99.50814612895752</v>
      </c>
    </row>
    <row r="9012" spans="1:16">
      <c r="A9012" s="75" t="s">
        <v>24131</v>
      </c>
      <c r="B9012" s="85">
        <v>9008</v>
      </c>
      <c r="C9012" s="85">
        <v>14715</v>
      </c>
      <c r="D9012" s="85">
        <v>9008</v>
      </c>
      <c r="E9012" s="86" t="s">
        <v>24130</v>
      </c>
      <c r="F9012" s="85" t="s">
        <v>11</v>
      </c>
      <c r="G9012" s="86" t="s">
        <v>1595</v>
      </c>
      <c r="H9012" s="85" t="s">
        <v>53</v>
      </c>
      <c r="I9012" s="85">
        <v>1</v>
      </c>
      <c r="J9012" s="88">
        <v>9.8822672568862818E-2</v>
      </c>
      <c r="K9012" s="146">
        <v>0.10735055533463377</v>
      </c>
      <c r="L9012" s="147">
        <v>4.4540934954436071E-10</v>
      </c>
      <c r="M9012" s="147">
        <v>4.249437383275506E-3</v>
      </c>
      <c r="N9012" s="87">
        <v>0.98054537433475697</v>
      </c>
      <c r="O9012" s="88">
        <v>8.604208767717117E-2</v>
      </c>
      <c r="P9012" s="89">
        <v>87.74921582343471</v>
      </c>
    </row>
    <row r="9013" spans="1:16">
      <c r="A9013" s="75" t="s">
        <v>25376</v>
      </c>
      <c r="B9013" s="85">
        <v>9009</v>
      </c>
      <c r="C9013" s="85">
        <v>15641</v>
      </c>
      <c r="D9013" s="85">
        <v>9009</v>
      </c>
      <c r="E9013" s="86" t="s">
        <v>25377</v>
      </c>
      <c r="F9013" s="85" t="s">
        <v>509</v>
      </c>
      <c r="G9013" s="86" t="s">
        <v>1595</v>
      </c>
      <c r="H9013" s="85" t="s">
        <v>53</v>
      </c>
      <c r="I9013" s="85">
        <v>1</v>
      </c>
      <c r="J9013" s="88">
        <v>2.71750591370052E-3</v>
      </c>
      <c r="K9013" s="146">
        <v>1.3256132698093951E-2</v>
      </c>
      <c r="L9013" s="147">
        <v>2.6513975851620599E-11</v>
      </c>
      <c r="M9013" s="147">
        <v>2.3343032568191031E-4</v>
      </c>
      <c r="N9013" s="87">
        <v>3.4336081521881799E-2</v>
      </c>
      <c r="O9013" s="88">
        <v>2.3689382851823041E-3</v>
      </c>
      <c r="P9013" s="89">
        <v>68.992680008422624</v>
      </c>
    </row>
    <row r="9014" spans="1:16">
      <c r="A9014" s="75" t="s">
        <v>25378</v>
      </c>
      <c r="B9014" s="85">
        <v>9010</v>
      </c>
      <c r="C9014" s="85">
        <v>15642</v>
      </c>
      <c r="D9014" s="85">
        <v>9010</v>
      </c>
      <c r="E9014" s="86" t="s">
        <v>25377</v>
      </c>
      <c r="F9014" s="85" t="s">
        <v>32</v>
      </c>
      <c r="G9014" s="86" t="s">
        <v>1595</v>
      </c>
      <c r="H9014" s="85" t="s">
        <v>53</v>
      </c>
      <c r="I9014" s="85">
        <v>1</v>
      </c>
      <c r="J9014" s="88">
        <v>2.7214251650332431E-3</v>
      </c>
      <c r="K9014" s="146">
        <v>1.329062028341494E-2</v>
      </c>
      <c r="L9014" s="147">
        <v>2.6526305872839219E-11</v>
      </c>
      <c r="M9014" s="147">
        <v>2.3425257064669261E-4</v>
      </c>
      <c r="N9014" s="87">
        <v>3.8823433548845418E-2</v>
      </c>
      <c r="O9014" s="88">
        <v>2.3761303055106521E-3</v>
      </c>
      <c r="P9014" s="89">
        <v>61.203507477542942</v>
      </c>
    </row>
    <row r="9015" spans="1:16">
      <c r="A9015" s="75" t="s">
        <v>25379</v>
      </c>
      <c r="B9015" s="85">
        <v>9011</v>
      </c>
      <c r="C9015" s="85">
        <v>15643</v>
      </c>
      <c r="D9015" s="85">
        <v>9011</v>
      </c>
      <c r="E9015" s="86" t="s">
        <v>25377</v>
      </c>
      <c r="F9015" s="85" t="s">
        <v>38</v>
      </c>
      <c r="G9015" s="86" t="s">
        <v>1595</v>
      </c>
      <c r="H9015" s="85" t="s">
        <v>53</v>
      </c>
      <c r="I9015" s="85">
        <v>1</v>
      </c>
      <c r="J9015" s="88">
        <v>3.8266747161948131E-3</v>
      </c>
      <c r="K9015" s="146">
        <v>1.4795444003518484E-2</v>
      </c>
      <c r="L9015" s="147">
        <v>3.1319475300459453E-11</v>
      </c>
      <c r="M9015" s="147">
        <v>2.8768209354796748E-4</v>
      </c>
      <c r="N9015" s="87">
        <v>4.9855476204042348E-2</v>
      </c>
      <c r="O9015" s="88">
        <v>3.3535688500302922E-3</v>
      </c>
      <c r="P9015" s="89">
        <v>67.265807196489689</v>
      </c>
    </row>
    <row r="9016" spans="1:16">
      <c r="A9016" s="75" t="s">
        <v>25380</v>
      </c>
      <c r="B9016" s="85">
        <v>9012</v>
      </c>
      <c r="C9016" s="85">
        <v>15644</v>
      </c>
      <c r="D9016" s="85">
        <v>9012</v>
      </c>
      <c r="E9016" s="86" t="s">
        <v>25381</v>
      </c>
      <c r="F9016" s="85" t="s">
        <v>509</v>
      </c>
      <c r="G9016" s="86" t="s">
        <v>1595</v>
      </c>
      <c r="H9016" s="85" t="s">
        <v>53</v>
      </c>
      <c r="I9016" s="85">
        <v>1</v>
      </c>
      <c r="J9016" s="88">
        <v>6.7009488419905987E-3</v>
      </c>
      <c r="K9016" s="146">
        <v>2.8996612245214406E-2</v>
      </c>
      <c r="L9016" s="147">
        <v>5.5986967185129483E-11</v>
      </c>
      <c r="M9016" s="147">
        <v>5.879915594972279E-4</v>
      </c>
      <c r="N9016" s="87">
        <v>8.3932623705093537E-2</v>
      </c>
      <c r="O9016" s="88">
        <v>5.8680368681736971E-3</v>
      </c>
      <c r="P9016" s="89">
        <v>69.913659422725615</v>
      </c>
    </row>
    <row r="9017" spans="1:16">
      <c r="A9017" s="75" t="s">
        <v>25382</v>
      </c>
      <c r="B9017" s="85">
        <v>9013</v>
      </c>
      <c r="C9017" s="85">
        <v>15645</v>
      </c>
      <c r="D9017" s="85">
        <v>9013</v>
      </c>
      <c r="E9017" s="86" t="s">
        <v>25381</v>
      </c>
      <c r="F9017" s="85" t="s">
        <v>32</v>
      </c>
      <c r="G9017" s="86" t="s">
        <v>1595</v>
      </c>
      <c r="H9017" s="85" t="s">
        <v>53</v>
      </c>
      <c r="I9017" s="85">
        <v>1</v>
      </c>
      <c r="J9017" s="88">
        <v>6.6708273746214656E-3</v>
      </c>
      <c r="K9017" s="146">
        <v>2.9293320666397771E-2</v>
      </c>
      <c r="L9017" s="147">
        <v>5.6043177713867551E-11</v>
      </c>
      <c r="M9017" s="147">
        <v>5.9563272891486599E-4</v>
      </c>
      <c r="N9017" s="87">
        <v>0.11005312696855001</v>
      </c>
      <c r="O9017" s="88">
        <v>5.8267122559849524E-3</v>
      </c>
      <c r="P9017" s="89">
        <v>52.944540663983659</v>
      </c>
    </row>
    <row r="9018" spans="1:16">
      <c r="A9018" s="75" t="s">
        <v>25383</v>
      </c>
      <c r="B9018" s="85">
        <v>9014</v>
      </c>
      <c r="C9018" s="85">
        <v>15646</v>
      </c>
      <c r="D9018" s="85">
        <v>9014</v>
      </c>
      <c r="E9018" s="86" t="s">
        <v>25381</v>
      </c>
      <c r="F9018" s="85" t="s">
        <v>38</v>
      </c>
      <c r="G9018" s="86" t="s">
        <v>1595</v>
      </c>
      <c r="H9018" s="85" t="s">
        <v>53</v>
      </c>
      <c r="I9018" s="85">
        <v>1</v>
      </c>
      <c r="J9018" s="88">
        <v>1.31247157316401E-2</v>
      </c>
      <c r="K9018" s="146">
        <v>3.7911555556289188E-2</v>
      </c>
      <c r="L9018" s="147">
        <v>8.3818085566985872E-11</v>
      </c>
      <c r="M9018" s="147">
        <v>9.0219144443739563E-4</v>
      </c>
      <c r="N9018" s="87">
        <v>0.17381341865936639</v>
      </c>
      <c r="O9018" s="88">
        <v>1.157053878382773E-2</v>
      </c>
      <c r="P9018" s="89">
        <v>66.568731419426697</v>
      </c>
    </row>
    <row r="9019" spans="1:16">
      <c r="A9019" s="75" t="s">
        <v>25384</v>
      </c>
      <c r="B9019" s="85">
        <v>9015</v>
      </c>
      <c r="C9019" s="85">
        <v>15647</v>
      </c>
      <c r="D9019" s="85">
        <v>9015</v>
      </c>
      <c r="E9019" s="86" t="s">
        <v>25385</v>
      </c>
      <c r="F9019" s="85" t="s">
        <v>509</v>
      </c>
      <c r="G9019" s="86" t="s">
        <v>1595</v>
      </c>
      <c r="H9019" s="85" t="s">
        <v>53</v>
      </c>
      <c r="I9019" s="85">
        <v>1</v>
      </c>
      <c r="J9019" s="88">
        <v>8.3410412197218887E-3</v>
      </c>
      <c r="K9019" s="146">
        <v>3.4693459717801467E-2</v>
      </c>
      <c r="L9019" s="147">
        <v>6.182095543945326E-11</v>
      </c>
      <c r="M9019" s="147">
        <v>7.4563876887491747E-4</v>
      </c>
      <c r="N9019" s="87">
        <v>0.10382464282841131</v>
      </c>
      <c r="O9019" s="88">
        <v>7.3403291599398726E-3</v>
      </c>
      <c r="P9019" s="89">
        <v>70.699296043532485</v>
      </c>
    </row>
    <row r="9020" spans="1:16">
      <c r="A9020" s="75" t="s">
        <v>25386</v>
      </c>
      <c r="B9020" s="85">
        <v>9016</v>
      </c>
      <c r="C9020" s="85">
        <v>15648</v>
      </c>
      <c r="D9020" s="85">
        <v>9016</v>
      </c>
      <c r="E9020" s="86" t="s">
        <v>25385</v>
      </c>
      <c r="F9020" s="85" t="s">
        <v>32</v>
      </c>
      <c r="G9020" s="86" t="s">
        <v>1595</v>
      </c>
      <c r="H9020" s="85" t="s">
        <v>53</v>
      </c>
      <c r="I9020" s="85">
        <v>1</v>
      </c>
      <c r="J9020" s="88">
        <v>8.5314253940312872E-3</v>
      </c>
      <c r="K9020" s="146">
        <v>3.5698011155581008E-2</v>
      </c>
      <c r="L9020" s="147">
        <v>6.3442781954070686E-11</v>
      </c>
      <c r="M9020" s="147">
        <v>7.7614719839585154E-4</v>
      </c>
      <c r="N9020" s="87">
        <v>0.1553457097876878</v>
      </c>
      <c r="O9020" s="88">
        <v>7.4575216831377529E-3</v>
      </c>
      <c r="P9020" s="89">
        <v>48.005971283854613</v>
      </c>
    </row>
    <row r="9021" spans="1:16">
      <c r="A9021" s="75" t="s">
        <v>25387</v>
      </c>
      <c r="B9021" s="85">
        <v>9017</v>
      </c>
      <c r="C9021" s="85">
        <v>15649</v>
      </c>
      <c r="D9021" s="85">
        <v>9017</v>
      </c>
      <c r="E9021" s="86" t="s">
        <v>25385</v>
      </c>
      <c r="F9021" s="85" t="s">
        <v>38</v>
      </c>
      <c r="G9021" s="86" t="s">
        <v>1595</v>
      </c>
      <c r="H9021" s="85" t="s">
        <v>53</v>
      </c>
      <c r="I9021" s="85">
        <v>1</v>
      </c>
      <c r="J9021" s="88">
        <v>2.0240096483915369E-2</v>
      </c>
      <c r="K9021" s="146">
        <v>5.1207042006497783E-2</v>
      </c>
      <c r="L9021" s="147">
        <v>1.133738871349694E-10</v>
      </c>
      <c r="M9021" s="147">
        <v>1.327646469205757E-3</v>
      </c>
      <c r="N9021" s="87">
        <v>0.27031520276354781</v>
      </c>
      <c r="O9021" s="88">
        <v>1.7903350297563809E-2</v>
      </c>
      <c r="P9021" s="89">
        <v>66.231385118299713</v>
      </c>
    </row>
    <row r="9022" spans="1:16">
      <c r="A9022" s="75" t="s">
        <v>25388</v>
      </c>
      <c r="B9022" s="85">
        <v>9018</v>
      </c>
      <c r="C9022" s="85">
        <v>15650</v>
      </c>
      <c r="D9022" s="85">
        <v>9018</v>
      </c>
      <c r="E9022" s="86" t="s">
        <v>25389</v>
      </c>
      <c r="F9022" s="85" t="s">
        <v>509</v>
      </c>
      <c r="G9022" s="86" t="s">
        <v>1595</v>
      </c>
      <c r="H9022" s="85" t="s">
        <v>53</v>
      </c>
      <c r="I9022" s="85">
        <v>1</v>
      </c>
      <c r="J9022" s="88">
        <v>5.5163374495923352E-3</v>
      </c>
      <c r="K9022" s="146">
        <v>2.4832802769802997E-2</v>
      </c>
      <c r="L9022" s="147">
        <v>4.81120549968896E-11</v>
      </c>
      <c r="M9022" s="147">
        <v>5.1888801410242583E-4</v>
      </c>
      <c r="N9022" s="87">
        <v>7.2935892256287202E-2</v>
      </c>
      <c r="O9022" s="88">
        <v>4.8716694712843522E-3</v>
      </c>
      <c r="P9022" s="89">
        <v>66.793855817461477</v>
      </c>
    </row>
    <row r="9023" spans="1:16">
      <c r="A9023" s="75" t="s">
        <v>25390</v>
      </c>
      <c r="B9023" s="85">
        <v>9019</v>
      </c>
      <c r="C9023" s="85">
        <v>15651</v>
      </c>
      <c r="D9023" s="85">
        <v>9019</v>
      </c>
      <c r="E9023" s="86" t="s">
        <v>25389</v>
      </c>
      <c r="F9023" s="85" t="s">
        <v>32</v>
      </c>
      <c r="G9023" s="86" t="s">
        <v>1595</v>
      </c>
      <c r="H9023" s="85" t="s">
        <v>53</v>
      </c>
      <c r="I9023" s="85">
        <v>1</v>
      </c>
      <c r="J9023" s="88">
        <v>5.4977204273447189E-3</v>
      </c>
      <c r="K9023" s="146">
        <v>2.5180054295269629E-2</v>
      </c>
      <c r="L9023" s="147">
        <v>4.8264934023468408E-11</v>
      </c>
      <c r="M9023" s="147">
        <v>5.281152084302776E-4</v>
      </c>
      <c r="N9023" s="87">
        <v>0.10086330769005281</v>
      </c>
      <c r="O9023" s="88">
        <v>4.8367578869045642E-3</v>
      </c>
      <c r="P9023" s="89">
        <v>47.9535918231796</v>
      </c>
    </row>
    <row r="9024" spans="1:16">
      <c r="A9024" s="75" t="s">
        <v>25391</v>
      </c>
      <c r="B9024" s="85">
        <v>9020</v>
      </c>
      <c r="C9024" s="85">
        <v>15652</v>
      </c>
      <c r="D9024" s="85">
        <v>9020</v>
      </c>
      <c r="E9024" s="86" t="s">
        <v>25389</v>
      </c>
      <c r="F9024" s="85" t="s">
        <v>38</v>
      </c>
      <c r="G9024" s="86" t="s">
        <v>1595</v>
      </c>
      <c r="H9024" s="85" t="s">
        <v>53</v>
      </c>
      <c r="I9024" s="85">
        <v>1</v>
      </c>
      <c r="J9024" s="88">
        <v>1.233446122973645E-2</v>
      </c>
      <c r="K9024" s="146">
        <v>3.4295037005888727E-2</v>
      </c>
      <c r="L9024" s="147">
        <v>7.7651733712985495E-11</v>
      </c>
      <c r="M9024" s="147">
        <v>8.5237672003303522E-4</v>
      </c>
      <c r="N9024" s="87">
        <v>0.16833449497386249</v>
      </c>
      <c r="O9024" s="88">
        <v>1.092424961395505E-2</v>
      </c>
      <c r="P9024" s="89">
        <v>64.896084522968835</v>
      </c>
    </row>
    <row r="9025" spans="1:16">
      <c r="A9025" s="75" t="s">
        <v>29533</v>
      </c>
      <c r="B9025" s="85">
        <v>9021</v>
      </c>
      <c r="C9025" s="85">
        <v>18810</v>
      </c>
      <c r="D9025" s="85">
        <v>9021</v>
      </c>
      <c r="E9025" s="86" t="s">
        <v>29531</v>
      </c>
      <c r="F9025" s="85" t="s">
        <v>38</v>
      </c>
      <c r="G9025" s="86" t="s">
        <v>1595</v>
      </c>
      <c r="H9025" s="85" t="s">
        <v>53</v>
      </c>
      <c r="I9025" s="85">
        <v>1</v>
      </c>
      <c r="J9025" s="88">
        <v>0</v>
      </c>
      <c r="K9025" s="146">
        <v>0</v>
      </c>
      <c r="L9025" s="147">
        <v>0</v>
      </c>
      <c r="M9025" s="147">
        <v>0</v>
      </c>
      <c r="N9025" s="87">
        <v>0</v>
      </c>
      <c r="O9025" s="88">
        <v>0</v>
      </c>
      <c r="P9025" s="89" t="e">
        <v>#DIV/0!</v>
      </c>
    </row>
    <row r="9026" spans="1:16">
      <c r="A9026" s="75" t="s">
        <v>30678</v>
      </c>
      <c r="B9026" s="85">
        <v>9022</v>
      </c>
      <c r="C9026" s="85">
        <v>19673</v>
      </c>
      <c r="D9026" s="85">
        <v>9022</v>
      </c>
      <c r="E9026" s="86" t="s">
        <v>30679</v>
      </c>
      <c r="F9026" s="85" t="s">
        <v>238</v>
      </c>
      <c r="G9026" s="86" t="s">
        <v>1595</v>
      </c>
      <c r="H9026" s="85" t="s">
        <v>53</v>
      </c>
      <c r="I9026" s="85">
        <v>1</v>
      </c>
      <c r="J9026" s="88">
        <v>7.1975878985249134E-3</v>
      </c>
      <c r="K9026" s="146">
        <v>6.9603376420078827E-2</v>
      </c>
      <c r="L9026" s="147">
        <v>1.443086291840216E-10</v>
      </c>
      <c r="M9026" s="147">
        <v>2.085681053427912E-4</v>
      </c>
      <c r="N9026" s="87">
        <v>3.2358824247148248E-2</v>
      </c>
      <c r="O9026" s="88">
        <v>2.475125638082578E-3</v>
      </c>
      <c r="P9026" s="89">
        <v>76.489974393946298</v>
      </c>
    </row>
    <row r="9027" spans="1:16">
      <c r="A9027" s="75" t="s">
        <v>31942</v>
      </c>
      <c r="B9027" s="85">
        <v>9023</v>
      </c>
      <c r="C9027" s="85">
        <v>20521</v>
      </c>
      <c r="D9027" s="85">
        <v>9023</v>
      </c>
      <c r="E9027" s="86" t="s">
        <v>31941</v>
      </c>
      <c r="F9027" s="85" t="s">
        <v>38</v>
      </c>
      <c r="G9027" s="86" t="s">
        <v>1595</v>
      </c>
      <c r="H9027" s="85" t="s">
        <v>53</v>
      </c>
      <c r="I9027" s="85">
        <v>1</v>
      </c>
      <c r="J9027" s="88">
        <v>0</v>
      </c>
      <c r="K9027" s="146">
        <v>0</v>
      </c>
      <c r="L9027" s="147">
        <v>0</v>
      </c>
      <c r="M9027" s="147">
        <v>0</v>
      </c>
      <c r="N9027" s="87">
        <v>0</v>
      </c>
      <c r="O9027" s="88">
        <v>0</v>
      </c>
      <c r="P9027" s="89" t="e">
        <v>#DIV/0!</v>
      </c>
    </row>
    <row r="9028" spans="1:16">
      <c r="A9028" s="75" t="s">
        <v>31949</v>
      </c>
      <c r="B9028" s="85">
        <v>9024</v>
      </c>
      <c r="C9028" s="85">
        <v>20526</v>
      </c>
      <c r="D9028" s="85">
        <v>9024</v>
      </c>
      <c r="E9028" s="86" t="s">
        <v>31948</v>
      </c>
      <c r="F9028" s="85" t="s">
        <v>38</v>
      </c>
      <c r="G9028" s="86" t="s">
        <v>1595</v>
      </c>
      <c r="H9028" s="85" t="s">
        <v>53</v>
      </c>
      <c r="I9028" s="85">
        <v>1</v>
      </c>
      <c r="J9028" s="88">
        <v>0</v>
      </c>
      <c r="K9028" s="146">
        <v>0</v>
      </c>
      <c r="L9028" s="147">
        <v>0</v>
      </c>
      <c r="M9028" s="147">
        <v>0</v>
      </c>
      <c r="N9028" s="87">
        <v>0</v>
      </c>
      <c r="O9028" s="88">
        <v>0</v>
      </c>
      <c r="P9028" s="89" t="e">
        <v>#DIV/0!</v>
      </c>
    </row>
    <row r="9029" spans="1:16">
      <c r="A9029" s="75" t="s">
        <v>31962</v>
      </c>
      <c r="B9029" s="85">
        <v>9025</v>
      </c>
      <c r="C9029" s="85">
        <v>20535</v>
      </c>
      <c r="D9029" s="85">
        <v>9025</v>
      </c>
      <c r="E9029" s="86" t="s">
        <v>31961</v>
      </c>
      <c r="F9029" s="85" t="s">
        <v>38</v>
      </c>
      <c r="G9029" s="86" t="s">
        <v>1595</v>
      </c>
      <c r="H9029" s="85" t="s">
        <v>53</v>
      </c>
      <c r="I9029" s="85">
        <v>1</v>
      </c>
      <c r="J9029" s="88">
        <v>0</v>
      </c>
      <c r="K9029" s="146">
        <v>0</v>
      </c>
      <c r="L9029" s="147">
        <v>0</v>
      </c>
      <c r="M9029" s="147">
        <v>0</v>
      </c>
      <c r="N9029" s="87">
        <v>0</v>
      </c>
      <c r="O9029" s="88">
        <v>0</v>
      </c>
      <c r="P9029" s="89" t="e">
        <v>#DIV/0!</v>
      </c>
    </row>
    <row r="9030" spans="1:16">
      <c r="A9030" s="75" t="s">
        <v>31969</v>
      </c>
      <c r="B9030" s="85">
        <v>9026</v>
      </c>
      <c r="C9030" s="85">
        <v>20540</v>
      </c>
      <c r="D9030" s="85">
        <v>9026</v>
      </c>
      <c r="E9030" s="86" t="s">
        <v>31968</v>
      </c>
      <c r="F9030" s="85" t="s">
        <v>11</v>
      </c>
      <c r="G9030" s="86" t="s">
        <v>1595</v>
      </c>
      <c r="H9030" s="85" t="s">
        <v>53</v>
      </c>
      <c r="I9030" s="85">
        <v>1</v>
      </c>
      <c r="J9030" s="88">
        <v>0</v>
      </c>
      <c r="K9030" s="146">
        <v>0</v>
      </c>
      <c r="L9030" s="147">
        <v>0</v>
      </c>
      <c r="M9030" s="147">
        <v>0</v>
      </c>
      <c r="N9030" s="87">
        <v>0</v>
      </c>
      <c r="O9030" s="88">
        <v>0</v>
      </c>
      <c r="P9030" s="89" t="e">
        <v>#DIV/0!</v>
      </c>
    </row>
    <row r="9031" spans="1:16">
      <c r="A9031" s="75" t="s">
        <v>31973</v>
      </c>
      <c r="B9031" s="85">
        <v>9027</v>
      </c>
      <c r="C9031" s="85">
        <v>20543</v>
      </c>
      <c r="D9031" s="85">
        <v>9027</v>
      </c>
      <c r="E9031" s="86" t="s">
        <v>31972</v>
      </c>
      <c r="F9031" s="85" t="s">
        <v>38</v>
      </c>
      <c r="G9031" s="86" t="s">
        <v>1595</v>
      </c>
      <c r="H9031" s="85" t="s">
        <v>53</v>
      </c>
      <c r="I9031" s="85">
        <v>1</v>
      </c>
      <c r="J9031" s="88">
        <v>0</v>
      </c>
      <c r="K9031" s="146">
        <v>0</v>
      </c>
      <c r="L9031" s="147">
        <v>0</v>
      </c>
      <c r="M9031" s="147">
        <v>0</v>
      </c>
      <c r="N9031" s="87">
        <v>0</v>
      </c>
      <c r="O9031" s="88">
        <v>0</v>
      </c>
      <c r="P9031" s="89" t="e">
        <v>#DIV/0!</v>
      </c>
    </row>
    <row r="9032" spans="1:16">
      <c r="A9032" s="75" t="s">
        <v>31977</v>
      </c>
      <c r="B9032" s="85">
        <v>9028</v>
      </c>
      <c r="C9032" s="85">
        <v>20546</v>
      </c>
      <c r="D9032" s="85">
        <v>9028</v>
      </c>
      <c r="E9032" s="86" t="s">
        <v>31976</v>
      </c>
      <c r="F9032" s="85" t="s">
        <v>38</v>
      </c>
      <c r="G9032" s="86" t="s">
        <v>1595</v>
      </c>
      <c r="H9032" s="85" t="s">
        <v>53</v>
      </c>
      <c r="I9032" s="85">
        <v>1</v>
      </c>
      <c r="J9032" s="88">
        <v>0</v>
      </c>
      <c r="K9032" s="146">
        <v>0</v>
      </c>
      <c r="L9032" s="147">
        <v>0</v>
      </c>
      <c r="M9032" s="147">
        <v>0</v>
      </c>
      <c r="N9032" s="87">
        <v>0</v>
      </c>
      <c r="O9032" s="88">
        <v>0</v>
      </c>
      <c r="P9032" s="89" t="e">
        <v>#DIV/0!</v>
      </c>
    </row>
    <row r="9033" spans="1:16">
      <c r="A9033" s="75" t="s">
        <v>31981</v>
      </c>
      <c r="B9033" s="85">
        <v>9029</v>
      </c>
      <c r="C9033" s="85">
        <v>20549</v>
      </c>
      <c r="D9033" s="85">
        <v>9029</v>
      </c>
      <c r="E9033" s="86" t="s">
        <v>31980</v>
      </c>
      <c r="F9033" s="85" t="s">
        <v>38</v>
      </c>
      <c r="G9033" s="86" t="s">
        <v>1595</v>
      </c>
      <c r="H9033" s="85" t="s">
        <v>53</v>
      </c>
      <c r="I9033" s="85">
        <v>1</v>
      </c>
      <c r="J9033" s="88">
        <v>0</v>
      </c>
      <c r="K9033" s="146">
        <v>0</v>
      </c>
      <c r="L9033" s="147">
        <v>0</v>
      </c>
      <c r="M9033" s="147">
        <v>0</v>
      </c>
      <c r="N9033" s="87">
        <v>0</v>
      </c>
      <c r="O9033" s="88">
        <v>0</v>
      </c>
      <c r="P9033" s="89" t="e">
        <v>#DIV/0!</v>
      </c>
    </row>
    <row r="9034" spans="1:16">
      <c r="A9034" s="75" t="s">
        <v>31988</v>
      </c>
      <c r="B9034" s="85">
        <v>9030</v>
      </c>
      <c r="C9034" s="85">
        <v>20554</v>
      </c>
      <c r="D9034" s="85">
        <v>9030</v>
      </c>
      <c r="E9034" s="86" t="s">
        <v>31987</v>
      </c>
      <c r="F9034" s="85" t="s">
        <v>38</v>
      </c>
      <c r="G9034" s="86" t="s">
        <v>1595</v>
      </c>
      <c r="H9034" s="85" t="s">
        <v>53</v>
      </c>
      <c r="I9034" s="85">
        <v>1</v>
      </c>
      <c r="J9034" s="88">
        <v>0</v>
      </c>
      <c r="K9034" s="146">
        <v>0</v>
      </c>
      <c r="L9034" s="147">
        <v>0</v>
      </c>
      <c r="M9034" s="147">
        <v>0</v>
      </c>
      <c r="N9034" s="87">
        <v>0</v>
      </c>
      <c r="O9034" s="88">
        <v>0</v>
      </c>
      <c r="P9034" s="89" t="e">
        <v>#DIV/0!</v>
      </c>
    </row>
    <row r="9035" spans="1:16">
      <c r="A9035" s="75" t="s">
        <v>31990</v>
      </c>
      <c r="B9035" s="85">
        <v>9031</v>
      </c>
      <c r="C9035" s="85">
        <v>20556</v>
      </c>
      <c r="D9035" s="85">
        <v>9031</v>
      </c>
      <c r="E9035" s="86" t="s">
        <v>31991</v>
      </c>
      <c r="F9035" s="85" t="s">
        <v>38</v>
      </c>
      <c r="G9035" s="86" t="s">
        <v>1595</v>
      </c>
      <c r="H9035" s="85" t="s">
        <v>53</v>
      </c>
      <c r="I9035" s="85">
        <v>1</v>
      </c>
      <c r="J9035" s="88">
        <v>0</v>
      </c>
      <c r="K9035" s="146">
        <v>0</v>
      </c>
      <c r="L9035" s="147">
        <v>0</v>
      </c>
      <c r="M9035" s="147">
        <v>0</v>
      </c>
      <c r="N9035" s="87">
        <v>0</v>
      </c>
      <c r="O9035" s="88">
        <v>0</v>
      </c>
      <c r="P9035" s="89" t="e">
        <v>#DIV/0!</v>
      </c>
    </row>
    <row r="9036" spans="1:16">
      <c r="A9036" s="75" t="s">
        <v>31993</v>
      </c>
      <c r="B9036" s="85">
        <v>9032</v>
      </c>
      <c r="C9036" s="85">
        <v>20558</v>
      </c>
      <c r="D9036" s="85">
        <v>9032</v>
      </c>
      <c r="E9036" s="86" t="s">
        <v>31991</v>
      </c>
      <c r="F9036" s="85" t="s">
        <v>11</v>
      </c>
      <c r="G9036" s="86" t="s">
        <v>1595</v>
      </c>
      <c r="H9036" s="85" t="s">
        <v>53</v>
      </c>
      <c r="I9036" s="85">
        <v>1</v>
      </c>
      <c r="J9036" s="88">
        <v>0</v>
      </c>
      <c r="K9036" s="146">
        <v>0</v>
      </c>
      <c r="L9036" s="147">
        <v>0</v>
      </c>
      <c r="M9036" s="147">
        <v>0</v>
      </c>
      <c r="N9036" s="87">
        <v>0</v>
      </c>
      <c r="O9036" s="88">
        <v>0</v>
      </c>
      <c r="P9036" s="89" t="e">
        <v>#DIV/0!</v>
      </c>
    </row>
    <row r="9037" spans="1:16">
      <c r="A9037" s="75" t="s">
        <v>32004</v>
      </c>
      <c r="B9037" s="85">
        <v>9033</v>
      </c>
      <c r="C9037" s="85">
        <v>20566</v>
      </c>
      <c r="D9037" s="85">
        <v>9033</v>
      </c>
      <c r="E9037" s="86" t="s">
        <v>32003</v>
      </c>
      <c r="F9037" s="85" t="s">
        <v>38</v>
      </c>
      <c r="G9037" s="86" t="s">
        <v>1595</v>
      </c>
      <c r="H9037" s="85" t="s">
        <v>53</v>
      </c>
      <c r="I9037" s="85">
        <v>1</v>
      </c>
      <c r="J9037" s="88">
        <v>0</v>
      </c>
      <c r="K9037" s="146">
        <v>0</v>
      </c>
      <c r="L9037" s="147">
        <v>0</v>
      </c>
      <c r="M9037" s="147">
        <v>0</v>
      </c>
      <c r="N9037" s="87">
        <v>0</v>
      </c>
      <c r="O9037" s="88">
        <v>0</v>
      </c>
      <c r="P9037" s="89" t="e">
        <v>#DIV/0!</v>
      </c>
    </row>
    <row r="9038" spans="1:16">
      <c r="A9038" s="75" t="s">
        <v>32008</v>
      </c>
      <c r="B9038" s="85">
        <v>9034</v>
      </c>
      <c r="C9038" s="85">
        <v>20569</v>
      </c>
      <c r="D9038" s="85">
        <v>9034</v>
      </c>
      <c r="E9038" s="86" t="s">
        <v>32007</v>
      </c>
      <c r="F9038" s="85" t="s">
        <v>38</v>
      </c>
      <c r="G9038" s="86" t="s">
        <v>1595</v>
      </c>
      <c r="H9038" s="85" t="s">
        <v>53</v>
      </c>
      <c r="I9038" s="85">
        <v>1</v>
      </c>
      <c r="J9038" s="88">
        <v>0</v>
      </c>
      <c r="K9038" s="146">
        <v>0</v>
      </c>
      <c r="L9038" s="147">
        <v>0</v>
      </c>
      <c r="M9038" s="147">
        <v>0</v>
      </c>
      <c r="N9038" s="87">
        <v>0</v>
      </c>
      <c r="O9038" s="88">
        <v>0</v>
      </c>
      <c r="P9038" s="89" t="e">
        <v>#DIV/0!</v>
      </c>
    </row>
    <row r="9039" spans="1:16">
      <c r="A9039" s="75" t="s">
        <v>32012</v>
      </c>
      <c r="B9039" s="85">
        <v>9035</v>
      </c>
      <c r="C9039" s="85">
        <v>20572</v>
      </c>
      <c r="D9039" s="85">
        <v>9035</v>
      </c>
      <c r="E9039" s="86" t="s">
        <v>32011</v>
      </c>
      <c r="F9039" s="85" t="s">
        <v>38</v>
      </c>
      <c r="G9039" s="86" t="s">
        <v>1595</v>
      </c>
      <c r="H9039" s="85" t="s">
        <v>53</v>
      </c>
      <c r="I9039" s="85">
        <v>1</v>
      </c>
      <c r="J9039" s="88">
        <v>0</v>
      </c>
      <c r="K9039" s="146">
        <v>0</v>
      </c>
      <c r="L9039" s="147">
        <v>0</v>
      </c>
      <c r="M9039" s="147">
        <v>0</v>
      </c>
      <c r="N9039" s="87">
        <v>0</v>
      </c>
      <c r="O9039" s="88">
        <v>0</v>
      </c>
      <c r="P9039" s="89" t="e">
        <v>#DIV/0!</v>
      </c>
    </row>
    <row r="9040" spans="1:16">
      <c r="A9040" s="75" t="s">
        <v>32017</v>
      </c>
      <c r="B9040" s="85">
        <v>9036</v>
      </c>
      <c r="C9040" s="85">
        <v>20576</v>
      </c>
      <c r="D9040" s="85">
        <v>9036</v>
      </c>
      <c r="E9040" s="86" t="s">
        <v>32018</v>
      </c>
      <c r="F9040" s="85" t="s">
        <v>55</v>
      </c>
      <c r="G9040" s="86" t="s">
        <v>1595</v>
      </c>
      <c r="H9040" s="85" t="s">
        <v>53</v>
      </c>
      <c r="I9040" s="85">
        <v>1</v>
      </c>
      <c r="J9040" s="88">
        <v>0</v>
      </c>
      <c r="K9040" s="146">
        <v>0</v>
      </c>
      <c r="L9040" s="147">
        <v>0</v>
      </c>
      <c r="M9040" s="147">
        <v>0</v>
      </c>
      <c r="N9040" s="87">
        <v>0</v>
      </c>
      <c r="O9040" s="88">
        <v>0</v>
      </c>
      <c r="P9040" s="89" t="e">
        <v>#DIV/0!</v>
      </c>
    </row>
    <row r="9041" spans="1:16">
      <c r="A9041" s="75" t="s">
        <v>32026</v>
      </c>
      <c r="B9041" s="85">
        <v>9037</v>
      </c>
      <c r="C9041" s="85">
        <v>20582</v>
      </c>
      <c r="D9041" s="85">
        <v>9037</v>
      </c>
      <c r="E9041" s="86" t="s">
        <v>32024</v>
      </c>
      <c r="F9041" s="85" t="s">
        <v>31</v>
      </c>
      <c r="G9041" s="86" t="s">
        <v>1595</v>
      </c>
      <c r="H9041" s="85" t="s">
        <v>53</v>
      </c>
      <c r="I9041" s="85">
        <v>1</v>
      </c>
      <c r="J9041" s="88">
        <v>0</v>
      </c>
      <c r="K9041" s="146">
        <v>0</v>
      </c>
      <c r="L9041" s="147">
        <v>0</v>
      </c>
      <c r="M9041" s="147">
        <v>0</v>
      </c>
      <c r="N9041" s="87">
        <v>0</v>
      </c>
      <c r="O9041" s="88">
        <v>0</v>
      </c>
      <c r="P9041" s="89" t="e">
        <v>#DIV/0!</v>
      </c>
    </row>
    <row r="9042" spans="1:16">
      <c r="A9042" s="75" t="s">
        <v>10002</v>
      </c>
      <c r="B9042" s="85">
        <v>9038</v>
      </c>
      <c r="C9042" s="85">
        <v>6762</v>
      </c>
      <c r="D9042" s="85">
        <v>9038</v>
      </c>
      <c r="E9042" s="86" t="s">
        <v>10003</v>
      </c>
      <c r="F9042" s="85" t="s">
        <v>32</v>
      </c>
      <c r="G9042" s="86" t="s">
        <v>10004</v>
      </c>
      <c r="H9042" s="85" t="s">
        <v>53</v>
      </c>
      <c r="I9042" s="85">
        <v>1</v>
      </c>
      <c r="J9042" s="88">
        <v>1.0686960298749069E-2</v>
      </c>
      <c r="K9042" s="146">
        <v>1.2056603756591049E-2</v>
      </c>
      <c r="L9042" s="147">
        <v>5.3608862532322938E-11</v>
      </c>
      <c r="M9042" s="147">
        <v>6.210066403602967E-4</v>
      </c>
      <c r="N9042" s="87">
        <v>0.11711980145554091</v>
      </c>
      <c r="O9042" s="88">
        <v>4.7675809783220826E-3</v>
      </c>
      <c r="P9042" s="89">
        <v>40.70687380845564</v>
      </c>
    </row>
    <row r="9043" spans="1:16">
      <c r="A9043" s="75" t="s">
        <v>9458</v>
      </c>
      <c r="B9043" s="85">
        <v>9039</v>
      </c>
      <c r="C9043" s="85">
        <v>6251</v>
      </c>
      <c r="D9043" s="85">
        <v>9039</v>
      </c>
      <c r="E9043" s="86" t="s">
        <v>9457</v>
      </c>
      <c r="F9043" s="85" t="s">
        <v>32</v>
      </c>
      <c r="G9043" s="86" t="s">
        <v>52</v>
      </c>
      <c r="H9043" s="85" t="s">
        <v>53</v>
      </c>
      <c r="I9043" s="85">
        <v>1</v>
      </c>
      <c r="J9043" s="88">
        <v>2.911773765438878E-2</v>
      </c>
      <c r="K9043" s="146">
        <v>1.7878112781772718E-2</v>
      </c>
      <c r="L9043" s="147">
        <v>9.4577915579032558E-11</v>
      </c>
      <c r="M9043" s="147">
        <v>3.3808112338714522E-3</v>
      </c>
      <c r="N9043" s="87">
        <v>0.4472329378508822</v>
      </c>
      <c r="O9043" s="88">
        <v>2.4247751710909669E-2</v>
      </c>
      <c r="P9043" s="89">
        <v>54.217276185937877</v>
      </c>
    </row>
    <row r="9044" spans="1:16">
      <c r="A9044" s="75" t="s">
        <v>9460</v>
      </c>
      <c r="B9044" s="85">
        <v>9040</v>
      </c>
      <c r="C9044" s="85">
        <v>6253</v>
      </c>
      <c r="D9044" s="85">
        <v>9040</v>
      </c>
      <c r="E9044" s="86" t="s">
        <v>9457</v>
      </c>
      <c r="F9044" s="85" t="s">
        <v>31</v>
      </c>
      <c r="G9044" s="86" t="s">
        <v>52</v>
      </c>
      <c r="H9044" s="85" t="s">
        <v>53</v>
      </c>
      <c r="I9044" s="85">
        <v>1</v>
      </c>
      <c r="J9044" s="88">
        <v>2.9526830907235669E-2</v>
      </c>
      <c r="K9044" s="146">
        <v>1.8456922747388506E-2</v>
      </c>
      <c r="L9044" s="147">
        <v>9.8696094285026625E-11</v>
      </c>
      <c r="M9044" s="147">
        <v>3.3357005451043718E-3</v>
      </c>
      <c r="N9044" s="87">
        <v>0.44161174536048459</v>
      </c>
      <c r="O9044" s="88">
        <v>2.404032075228035E-2</v>
      </c>
      <c r="P9044" s="89">
        <v>54.437684243783877</v>
      </c>
    </row>
    <row r="9045" spans="1:16">
      <c r="A9045" s="75" t="s">
        <v>9462</v>
      </c>
      <c r="B9045" s="85">
        <v>9041</v>
      </c>
      <c r="C9045" s="85">
        <v>6255</v>
      </c>
      <c r="D9045" s="85">
        <v>9041</v>
      </c>
      <c r="E9045" s="86" t="s">
        <v>9457</v>
      </c>
      <c r="F9045" s="85" t="s">
        <v>38</v>
      </c>
      <c r="G9045" s="86" t="s">
        <v>52</v>
      </c>
      <c r="H9045" s="85" t="s">
        <v>53</v>
      </c>
      <c r="I9045" s="85">
        <v>1</v>
      </c>
      <c r="J9045" s="88">
        <v>2.7909032675087521E-2</v>
      </c>
      <c r="K9045" s="146">
        <v>1.7344398596698441E-2</v>
      </c>
      <c r="L9045" s="147">
        <v>9.1095358060790482E-11</v>
      </c>
      <c r="M9045" s="147">
        <v>3.2900228428913519E-3</v>
      </c>
      <c r="N9045" s="87">
        <v>0.43569785624451263</v>
      </c>
      <c r="O9045" s="88">
        <v>2.3753434389738169E-2</v>
      </c>
      <c r="P9045" s="89">
        <v>54.518134641469977</v>
      </c>
    </row>
    <row r="9046" spans="1:16">
      <c r="A9046" s="75" t="s">
        <v>9465</v>
      </c>
      <c r="B9046" s="85">
        <v>9042</v>
      </c>
      <c r="C9046" s="85">
        <v>6257</v>
      </c>
      <c r="D9046" s="85">
        <v>9042</v>
      </c>
      <c r="E9046" s="86" t="s">
        <v>9464</v>
      </c>
      <c r="F9046" s="85" t="s">
        <v>32</v>
      </c>
      <c r="G9046" s="86" t="s">
        <v>52</v>
      </c>
      <c r="H9046" s="85" t="s">
        <v>53</v>
      </c>
      <c r="I9046" s="85">
        <v>1</v>
      </c>
      <c r="J9046" s="88">
        <v>3.1821937564091303E-2</v>
      </c>
      <c r="K9046" s="146">
        <v>1.9611984221296782E-2</v>
      </c>
      <c r="L9046" s="147">
        <v>1.0346292158283449E-10</v>
      </c>
      <c r="M9046" s="147">
        <v>3.692289991179481E-3</v>
      </c>
      <c r="N9046" s="87">
        <v>0.48861997009258601</v>
      </c>
      <c r="O9046" s="88">
        <v>2.650423189102764E-2</v>
      </c>
      <c r="P9046" s="89">
        <v>54.243038584782965</v>
      </c>
    </row>
    <row r="9047" spans="1:16">
      <c r="A9047" s="75" t="s">
        <v>9467</v>
      </c>
      <c r="B9047" s="85">
        <v>9043</v>
      </c>
      <c r="C9047" s="85">
        <v>6259</v>
      </c>
      <c r="D9047" s="85">
        <v>9043</v>
      </c>
      <c r="E9047" s="86" t="s">
        <v>9464</v>
      </c>
      <c r="F9047" s="85" t="s">
        <v>38</v>
      </c>
      <c r="G9047" s="86" t="s">
        <v>52</v>
      </c>
      <c r="H9047" s="85" t="s">
        <v>53</v>
      </c>
      <c r="I9047" s="85">
        <v>1</v>
      </c>
      <c r="J9047" s="88">
        <v>3.06251209604529E-2</v>
      </c>
      <c r="K9047" s="146">
        <v>1.9097610944592471E-2</v>
      </c>
      <c r="L9047" s="147">
        <v>1.000484493107968E-10</v>
      </c>
      <c r="M9047" s="147">
        <v>3.604080896811749E-3</v>
      </c>
      <c r="N9047" s="87">
        <v>0.47743758395158259</v>
      </c>
      <c r="O9047" s="88">
        <v>2.6035529255654711E-2</v>
      </c>
      <c r="P9047" s="89">
        <v>54.531796680453624</v>
      </c>
    </row>
    <row r="9048" spans="1:16">
      <c r="A9048" s="75" t="s">
        <v>9470</v>
      </c>
      <c r="B9048" s="85">
        <v>9044</v>
      </c>
      <c r="C9048" s="85">
        <v>6261</v>
      </c>
      <c r="D9048" s="85">
        <v>9044</v>
      </c>
      <c r="E9048" s="86" t="s">
        <v>9469</v>
      </c>
      <c r="F9048" s="85" t="s">
        <v>32</v>
      </c>
      <c r="G9048" s="86" t="s">
        <v>52</v>
      </c>
      <c r="H9048" s="85" t="s">
        <v>53</v>
      </c>
      <c r="I9048" s="85">
        <v>1</v>
      </c>
      <c r="J9048" s="88">
        <v>3.0349815112386651E-2</v>
      </c>
      <c r="K9048" s="146">
        <v>1.8657962396100979E-2</v>
      </c>
      <c r="L9048" s="147">
        <v>9.8612297149961419E-11</v>
      </c>
      <c r="M9048" s="147">
        <v>3.523030894658408E-3</v>
      </c>
      <c r="N9048" s="87">
        <v>0.46610803666617717</v>
      </c>
      <c r="O9048" s="88">
        <v>2.5275278675137371E-2</v>
      </c>
      <c r="P9048" s="89">
        <v>54.226223722547232</v>
      </c>
    </row>
    <row r="9049" spans="1:16">
      <c r="A9049" s="75" t="s">
        <v>9472</v>
      </c>
      <c r="B9049" s="85">
        <v>9045</v>
      </c>
      <c r="C9049" s="85">
        <v>6263</v>
      </c>
      <c r="D9049" s="85">
        <v>9045</v>
      </c>
      <c r="E9049" s="86" t="s">
        <v>9469</v>
      </c>
      <c r="F9049" s="85" t="s">
        <v>38</v>
      </c>
      <c r="G9049" s="86" t="s">
        <v>52</v>
      </c>
      <c r="H9049" s="85" t="s">
        <v>53</v>
      </c>
      <c r="I9049" s="85">
        <v>1</v>
      </c>
      <c r="J9049" s="88">
        <v>2.9209670364090942E-2</v>
      </c>
      <c r="K9049" s="146">
        <v>1.8170976080893447E-2</v>
      </c>
      <c r="L9049" s="147">
        <v>9.536407842745403E-11</v>
      </c>
      <c r="M9049" s="147">
        <v>3.4388275502200941E-3</v>
      </c>
      <c r="N9049" s="87">
        <v>0.45544210975199551</v>
      </c>
      <c r="O9049" s="88">
        <v>2.483012732086708E-2</v>
      </c>
      <c r="P9049" s="89">
        <v>54.518734190801922</v>
      </c>
    </row>
    <row r="9050" spans="1:16">
      <c r="A9050" s="75" t="s">
        <v>9482</v>
      </c>
      <c r="B9050" s="85">
        <v>9046</v>
      </c>
      <c r="C9050" s="85">
        <v>6271</v>
      </c>
      <c r="D9050" s="85">
        <v>9046</v>
      </c>
      <c r="E9050" s="86" t="s">
        <v>9481</v>
      </c>
      <c r="F9050" s="85" t="s">
        <v>931</v>
      </c>
      <c r="G9050" s="86" t="s">
        <v>52</v>
      </c>
      <c r="H9050" s="85" t="s">
        <v>53</v>
      </c>
      <c r="I9050" s="85">
        <v>1</v>
      </c>
      <c r="J9050" s="88">
        <v>2.7716460321080071E-2</v>
      </c>
      <c r="K9050" s="146">
        <v>1.668818141299561E-2</v>
      </c>
      <c r="L9050" s="147">
        <v>8.7241940066406146E-11</v>
      </c>
      <c r="M9050" s="147">
        <v>3.6763831693040088E-3</v>
      </c>
      <c r="N9050" s="87">
        <v>0.48577416235792148</v>
      </c>
      <c r="O9050" s="88">
        <v>2.3552687042503909E-2</v>
      </c>
      <c r="P9050" s="89">
        <v>48.484849272716446</v>
      </c>
    </row>
    <row r="9051" spans="1:16">
      <c r="A9051" s="75" t="s">
        <v>9484</v>
      </c>
      <c r="B9051" s="85">
        <v>9047</v>
      </c>
      <c r="C9051" s="85">
        <v>6273</v>
      </c>
      <c r="D9051" s="85">
        <v>9047</v>
      </c>
      <c r="E9051" s="86" t="s">
        <v>9481</v>
      </c>
      <c r="F9051" s="85" t="s">
        <v>2804</v>
      </c>
      <c r="G9051" s="86" t="s">
        <v>52</v>
      </c>
      <c r="H9051" s="85" t="s">
        <v>53</v>
      </c>
      <c r="I9051" s="85">
        <v>1</v>
      </c>
      <c r="J9051" s="88">
        <v>3.1918028068110511E-2</v>
      </c>
      <c r="K9051" s="146">
        <v>1.9927109749664232E-2</v>
      </c>
      <c r="L9051" s="147">
        <v>1.01497374537005E-10</v>
      </c>
      <c r="M9051" s="147">
        <v>4.3955385698418318E-3</v>
      </c>
      <c r="N9051" s="87">
        <v>0.58170884214110608</v>
      </c>
      <c r="O9051" s="88">
        <v>2.8536357003153139E-2</v>
      </c>
      <c r="P9051" s="89">
        <v>49.056082589562955</v>
      </c>
    </row>
    <row r="9052" spans="1:16">
      <c r="A9052" s="75" t="s">
        <v>9486</v>
      </c>
      <c r="B9052" s="85">
        <v>9048</v>
      </c>
      <c r="C9052" s="85">
        <v>6275</v>
      </c>
      <c r="D9052" s="85">
        <v>9048</v>
      </c>
      <c r="E9052" s="86" t="s">
        <v>9481</v>
      </c>
      <c r="F9052" s="85" t="s">
        <v>2872</v>
      </c>
      <c r="G9052" s="86" t="s">
        <v>52</v>
      </c>
      <c r="H9052" s="85" t="s">
        <v>53</v>
      </c>
      <c r="I9052" s="85">
        <v>1</v>
      </c>
      <c r="J9052" s="88">
        <v>2.2153421242347249E-2</v>
      </c>
      <c r="K9052" s="146">
        <v>1.363230732870724E-2</v>
      </c>
      <c r="L9052" s="147">
        <v>7.0030355633738992E-11</v>
      </c>
      <c r="M9052" s="147">
        <v>3.1579768714191971E-3</v>
      </c>
      <c r="N9052" s="87">
        <v>0.41797189396060708</v>
      </c>
      <c r="O9052" s="88">
        <v>2.0505390521462739E-2</v>
      </c>
      <c r="P9052" s="89">
        <v>49.059256896817388</v>
      </c>
    </row>
    <row r="9053" spans="1:16">
      <c r="A9053" s="75" t="s">
        <v>9488</v>
      </c>
      <c r="B9053" s="85">
        <v>9049</v>
      </c>
      <c r="C9053" s="85">
        <v>6277</v>
      </c>
      <c r="D9053" s="85">
        <v>9049</v>
      </c>
      <c r="E9053" s="86" t="s">
        <v>9481</v>
      </c>
      <c r="F9053" s="85" t="s">
        <v>4407</v>
      </c>
      <c r="G9053" s="86" t="s">
        <v>52</v>
      </c>
      <c r="H9053" s="85" t="s">
        <v>53</v>
      </c>
      <c r="I9053" s="85">
        <v>1</v>
      </c>
      <c r="J9053" s="88">
        <v>3.6310576921358827E-2</v>
      </c>
      <c r="K9053" s="146">
        <v>2.2168306116386129E-2</v>
      </c>
      <c r="L9053" s="147">
        <v>1.152959320108449E-10</v>
      </c>
      <c r="M9053" s="147">
        <v>4.8519422544603596E-3</v>
      </c>
      <c r="N9053" s="87">
        <v>0.6416826914126168</v>
      </c>
      <c r="O9053" s="88">
        <v>3.1309331612659197E-2</v>
      </c>
      <c r="P9053" s="89">
        <v>48.79254502522739</v>
      </c>
    </row>
    <row r="9054" spans="1:16">
      <c r="A9054" s="75" t="s">
        <v>9490</v>
      </c>
      <c r="B9054" s="85">
        <v>9050</v>
      </c>
      <c r="C9054" s="85">
        <v>6279</v>
      </c>
      <c r="D9054" s="85">
        <v>9050</v>
      </c>
      <c r="E9054" s="86" t="s">
        <v>9481</v>
      </c>
      <c r="F9054" s="85" t="s">
        <v>429</v>
      </c>
      <c r="G9054" s="86" t="s">
        <v>52</v>
      </c>
      <c r="H9054" s="85" t="s">
        <v>53</v>
      </c>
      <c r="I9054" s="85">
        <v>1</v>
      </c>
      <c r="J9054" s="88">
        <v>2.2381430623091909E-2</v>
      </c>
      <c r="K9054" s="146">
        <v>1.3033930080931174E-2</v>
      </c>
      <c r="L9054" s="147">
        <v>6.9218932945352215E-11</v>
      </c>
      <c r="M9054" s="147">
        <v>3.0618736335564778E-3</v>
      </c>
      <c r="N9054" s="87">
        <v>0.4050634266575156</v>
      </c>
      <c r="O9054" s="88">
        <v>1.9619828312000889E-2</v>
      </c>
      <c r="P9054" s="89">
        <v>48.436434940322599</v>
      </c>
    </row>
    <row r="9055" spans="1:16">
      <c r="A9055" s="75" t="s">
        <v>9492</v>
      </c>
      <c r="B9055" s="85">
        <v>9051</v>
      </c>
      <c r="C9055" s="85">
        <v>6281</v>
      </c>
      <c r="D9055" s="85">
        <v>9051</v>
      </c>
      <c r="E9055" s="86" t="s">
        <v>9481</v>
      </c>
      <c r="F9055" s="85" t="s">
        <v>1055</v>
      </c>
      <c r="G9055" s="86" t="s">
        <v>52</v>
      </c>
      <c r="H9055" s="85" t="s">
        <v>53</v>
      </c>
      <c r="I9055" s="85">
        <v>1</v>
      </c>
      <c r="J9055" s="88">
        <v>2.400426151191495E-2</v>
      </c>
      <c r="K9055" s="146">
        <v>1.3377300703899416E-2</v>
      </c>
      <c r="L9055" s="147">
        <v>7.2180002009397435E-11</v>
      </c>
      <c r="M9055" s="147">
        <v>3.545378898575975E-3</v>
      </c>
      <c r="N9055" s="87">
        <v>0.47002155031506931</v>
      </c>
      <c r="O9055" s="88">
        <v>2.2851246174419249E-2</v>
      </c>
      <c r="P9055" s="89">
        <v>48.617443517433152</v>
      </c>
    </row>
    <row r="9056" spans="1:16">
      <c r="A9056" s="75" t="s">
        <v>9494</v>
      </c>
      <c r="B9056" s="85">
        <v>9052</v>
      </c>
      <c r="C9056" s="85">
        <v>6283</v>
      </c>
      <c r="D9056" s="85">
        <v>9052</v>
      </c>
      <c r="E9056" s="86" t="s">
        <v>9481</v>
      </c>
      <c r="F9056" s="85" t="s">
        <v>965</v>
      </c>
      <c r="G9056" s="86" t="s">
        <v>52</v>
      </c>
      <c r="H9056" s="85" t="s">
        <v>53</v>
      </c>
      <c r="I9056" s="85">
        <v>1</v>
      </c>
      <c r="J9056" s="88">
        <v>2.4979362960655151E-2</v>
      </c>
      <c r="K9056" s="146">
        <v>1.5595678551474626E-2</v>
      </c>
      <c r="L9056" s="147">
        <v>8.0427974162721374E-11</v>
      </c>
      <c r="M9056" s="147">
        <v>3.3968095989329919E-3</v>
      </c>
      <c r="N9056" s="87">
        <v>0.44970665806782351</v>
      </c>
      <c r="O9056" s="88">
        <v>2.220505379333516E-2</v>
      </c>
      <c r="P9056" s="89">
        <v>49.376751255451182</v>
      </c>
    </row>
    <row r="9057" spans="1:16">
      <c r="A9057" s="75" t="s">
        <v>9496</v>
      </c>
      <c r="B9057" s="85">
        <v>9053</v>
      </c>
      <c r="C9057" s="85">
        <v>6285</v>
      </c>
      <c r="D9057" s="85">
        <v>9053</v>
      </c>
      <c r="E9057" s="86" t="s">
        <v>9481</v>
      </c>
      <c r="F9057" s="85" t="s">
        <v>4492</v>
      </c>
      <c r="G9057" s="86" t="s">
        <v>52</v>
      </c>
      <c r="H9057" s="85" t="s">
        <v>53</v>
      </c>
      <c r="I9057" s="85">
        <v>1</v>
      </c>
      <c r="J9057" s="88">
        <v>2.4546894180437321E-2</v>
      </c>
      <c r="K9057" s="146">
        <v>1.5016579257703132E-2</v>
      </c>
      <c r="L9057" s="147">
        <v>7.8071644819214269E-11</v>
      </c>
      <c r="M9057" s="147">
        <v>3.1572205093808531E-3</v>
      </c>
      <c r="N9057" s="87">
        <v>0.41694220190066522</v>
      </c>
      <c r="O9057" s="88">
        <v>2.0195034961259128E-2</v>
      </c>
      <c r="P9057" s="89">
        <v>48.436053892358238</v>
      </c>
    </row>
    <row r="9058" spans="1:16">
      <c r="A9058" s="75" t="s">
        <v>9498</v>
      </c>
      <c r="B9058" s="85">
        <v>9054</v>
      </c>
      <c r="C9058" s="85">
        <v>6287</v>
      </c>
      <c r="D9058" s="85">
        <v>9054</v>
      </c>
      <c r="E9058" s="86" t="s">
        <v>9481</v>
      </c>
      <c r="F9058" s="85" t="s">
        <v>4370</v>
      </c>
      <c r="G9058" s="86" t="s">
        <v>52</v>
      </c>
      <c r="H9058" s="85" t="s">
        <v>53</v>
      </c>
      <c r="I9058" s="85">
        <v>1</v>
      </c>
      <c r="J9058" s="88">
        <v>2.1353631495416959E-2</v>
      </c>
      <c r="K9058" s="146">
        <v>1.2440784338208548E-2</v>
      </c>
      <c r="L9058" s="147">
        <v>6.572337746884438E-11</v>
      </c>
      <c r="M9058" s="147">
        <v>3.103604954886961E-3</v>
      </c>
      <c r="N9058" s="87">
        <v>0.411431802618002</v>
      </c>
      <c r="O9058" s="88">
        <v>2.0071371804106029E-2</v>
      </c>
      <c r="P9058" s="89">
        <v>48.784201115200361</v>
      </c>
    </row>
    <row r="9059" spans="1:16">
      <c r="A9059" s="75" t="s">
        <v>9500</v>
      </c>
      <c r="B9059" s="85">
        <v>9055</v>
      </c>
      <c r="C9059" s="85">
        <v>6289</v>
      </c>
      <c r="D9059" s="85">
        <v>9055</v>
      </c>
      <c r="E9059" s="86" t="s">
        <v>9481</v>
      </c>
      <c r="F9059" s="85" t="s">
        <v>4627</v>
      </c>
      <c r="G9059" s="86" t="s">
        <v>52</v>
      </c>
      <c r="H9059" s="85" t="s">
        <v>53</v>
      </c>
      <c r="I9059" s="85">
        <v>1</v>
      </c>
      <c r="J9059" s="88">
        <v>2.512616657767926E-2</v>
      </c>
      <c r="K9059" s="146">
        <v>1.5551974586936581E-2</v>
      </c>
      <c r="L9059" s="147">
        <v>8.0299510055189695E-11</v>
      </c>
      <c r="M9059" s="147">
        <v>3.3876157271564671E-3</v>
      </c>
      <c r="N9059" s="87">
        <v>0.44813858850014598</v>
      </c>
      <c r="O9059" s="88">
        <v>2.1953627899807631E-2</v>
      </c>
      <c r="P9059" s="89">
        <v>48.988479151690996</v>
      </c>
    </row>
    <row r="9060" spans="1:16">
      <c r="A9060" s="75" t="s">
        <v>9502</v>
      </c>
      <c r="B9060" s="85">
        <v>9056</v>
      </c>
      <c r="C9060" s="85">
        <v>6291</v>
      </c>
      <c r="D9060" s="85">
        <v>9056</v>
      </c>
      <c r="E9060" s="86" t="s">
        <v>9481</v>
      </c>
      <c r="F9060" s="85" t="s">
        <v>4496</v>
      </c>
      <c r="G9060" s="86" t="s">
        <v>52</v>
      </c>
      <c r="H9060" s="85" t="s">
        <v>53</v>
      </c>
      <c r="I9060" s="85">
        <v>1</v>
      </c>
      <c r="J9060" s="88">
        <v>3.0426301933165801E-2</v>
      </c>
      <c r="K9060" s="146">
        <v>1.8115260403556533E-2</v>
      </c>
      <c r="L9060" s="147">
        <v>9.5204574746796579E-11</v>
      </c>
      <c r="M9060" s="147">
        <v>4.1900364847185321E-3</v>
      </c>
      <c r="N9060" s="87">
        <v>0.55455751342627047</v>
      </c>
      <c r="O9060" s="88">
        <v>2.7026279656015749E-2</v>
      </c>
      <c r="P9060" s="89">
        <v>48.734854368912892</v>
      </c>
    </row>
    <row r="9061" spans="1:16">
      <c r="A9061" s="75" t="s">
        <v>9504</v>
      </c>
      <c r="B9061" s="85">
        <v>9057</v>
      </c>
      <c r="C9061" s="85">
        <v>6293</v>
      </c>
      <c r="D9061" s="85">
        <v>9057</v>
      </c>
      <c r="E9061" s="86" t="s">
        <v>9481</v>
      </c>
      <c r="F9061" s="85" t="s">
        <v>4372</v>
      </c>
      <c r="G9061" s="86" t="s">
        <v>52</v>
      </c>
      <c r="H9061" s="85" t="s">
        <v>53</v>
      </c>
      <c r="I9061" s="85">
        <v>1</v>
      </c>
      <c r="J9061" s="88">
        <v>3.296898219464138E-2</v>
      </c>
      <c r="K9061" s="146">
        <v>2.0202364406358881E-2</v>
      </c>
      <c r="L9061" s="147">
        <v>1.049116419193014E-10</v>
      </c>
      <c r="M9061" s="147">
        <v>4.2396458952724224E-3</v>
      </c>
      <c r="N9061" s="87">
        <v>0.55985706491588261</v>
      </c>
      <c r="O9061" s="88">
        <v>2.7118405149704719E-2</v>
      </c>
      <c r="P9061" s="89">
        <v>48.43808687808415</v>
      </c>
    </row>
    <row r="9062" spans="1:16">
      <c r="A9062" s="75" t="s">
        <v>9506</v>
      </c>
      <c r="B9062" s="85">
        <v>9058</v>
      </c>
      <c r="C9062" s="85">
        <v>6295</v>
      </c>
      <c r="D9062" s="85">
        <v>9058</v>
      </c>
      <c r="E9062" s="86" t="s">
        <v>9481</v>
      </c>
      <c r="F9062" s="85" t="s">
        <v>4883</v>
      </c>
      <c r="G9062" s="86" t="s">
        <v>52</v>
      </c>
      <c r="H9062" s="85" t="s">
        <v>53</v>
      </c>
      <c r="I9062" s="85">
        <v>1</v>
      </c>
      <c r="J9062" s="88">
        <v>1.992886324063194E-2</v>
      </c>
      <c r="K9062" s="146">
        <v>1.2004122560099417E-2</v>
      </c>
      <c r="L9062" s="147">
        <v>6.2247265210802142E-11</v>
      </c>
      <c r="M9062" s="147">
        <v>2.7904987277924142E-3</v>
      </c>
      <c r="N9062" s="87">
        <v>0.36840509804734262</v>
      </c>
      <c r="O9062" s="88">
        <v>1.7883020102475292E-2</v>
      </c>
      <c r="P9062" s="89">
        <v>48.541728106534507</v>
      </c>
    </row>
    <row r="9063" spans="1:16">
      <c r="A9063" s="75" t="s">
        <v>9508</v>
      </c>
      <c r="B9063" s="85">
        <v>9059</v>
      </c>
      <c r="C9063" s="85">
        <v>6297</v>
      </c>
      <c r="D9063" s="85">
        <v>9059</v>
      </c>
      <c r="E9063" s="86" t="s">
        <v>9481</v>
      </c>
      <c r="F9063" s="85" t="s">
        <v>1068</v>
      </c>
      <c r="G9063" s="86" t="s">
        <v>52</v>
      </c>
      <c r="H9063" s="85" t="s">
        <v>53</v>
      </c>
      <c r="I9063" s="85">
        <v>1</v>
      </c>
      <c r="J9063" s="88">
        <v>2.785423103009475E-2</v>
      </c>
      <c r="K9063" s="146">
        <v>1.6849250466570133E-2</v>
      </c>
      <c r="L9063" s="147">
        <v>8.8529140130603661E-11</v>
      </c>
      <c r="M9063" s="147">
        <v>3.6849187207995439E-3</v>
      </c>
      <c r="N9063" s="87">
        <v>0.48720706171417261</v>
      </c>
      <c r="O9063" s="88">
        <v>2.3750066624601961E-2</v>
      </c>
      <c r="P9063" s="89">
        <v>48.747377636605961</v>
      </c>
    </row>
    <row r="9064" spans="1:16">
      <c r="A9064" s="75" t="s">
        <v>9510</v>
      </c>
      <c r="B9064" s="85">
        <v>9060</v>
      </c>
      <c r="C9064" s="85">
        <v>6299</v>
      </c>
      <c r="D9064" s="85">
        <v>9060</v>
      </c>
      <c r="E9064" s="86" t="s">
        <v>9481</v>
      </c>
      <c r="F9064" s="85" t="s">
        <v>4532</v>
      </c>
      <c r="G9064" s="86" t="s">
        <v>52</v>
      </c>
      <c r="H9064" s="85" t="s">
        <v>53</v>
      </c>
      <c r="I9064" s="85">
        <v>1</v>
      </c>
      <c r="J9064" s="88">
        <v>2.9164262329949581E-2</v>
      </c>
      <c r="K9064" s="146">
        <v>1.8212220368482118E-2</v>
      </c>
      <c r="L9064" s="147">
        <v>9.2746505373114441E-11</v>
      </c>
      <c r="M9064" s="147">
        <v>4.0162249500992611E-3</v>
      </c>
      <c r="N9064" s="87">
        <v>0.53150935943449606</v>
      </c>
      <c r="O9064" s="88">
        <v>2.6074348254909788E-2</v>
      </c>
      <c r="P9064" s="89">
        <v>49.057176119441841</v>
      </c>
    </row>
    <row r="9065" spans="1:16">
      <c r="A9065" s="75" t="s">
        <v>9512</v>
      </c>
      <c r="B9065" s="85">
        <v>9061</v>
      </c>
      <c r="C9065" s="85">
        <v>6301</v>
      </c>
      <c r="D9065" s="85">
        <v>9061</v>
      </c>
      <c r="E9065" s="86" t="s">
        <v>9481</v>
      </c>
      <c r="F9065" s="85" t="s">
        <v>4381</v>
      </c>
      <c r="G9065" s="86" t="s">
        <v>52</v>
      </c>
      <c r="H9065" s="85" t="s">
        <v>53</v>
      </c>
      <c r="I9065" s="85">
        <v>1</v>
      </c>
      <c r="J9065" s="88">
        <v>2.9524330477830409E-2</v>
      </c>
      <c r="K9065" s="146">
        <v>1.8025877706606734E-2</v>
      </c>
      <c r="L9065" s="147">
        <v>9.3748703468824135E-11</v>
      </c>
      <c r="M9065" s="147">
        <v>3.9451326470154938E-3</v>
      </c>
      <c r="N9065" s="87">
        <v>0.52175432064662941</v>
      </c>
      <c r="O9065" s="88">
        <v>2.5457800669040059E-2</v>
      </c>
      <c r="P9065" s="89">
        <v>48.792697370458313</v>
      </c>
    </row>
    <row r="9066" spans="1:16">
      <c r="A9066" s="75" t="s">
        <v>9514</v>
      </c>
      <c r="B9066" s="85">
        <v>9062</v>
      </c>
      <c r="C9066" s="85">
        <v>6303</v>
      </c>
      <c r="D9066" s="85">
        <v>9062</v>
      </c>
      <c r="E9066" s="86" t="s">
        <v>9481</v>
      </c>
      <c r="F9066" s="85" t="s">
        <v>4641</v>
      </c>
      <c r="G9066" s="86" t="s">
        <v>52</v>
      </c>
      <c r="H9066" s="85" t="s">
        <v>53</v>
      </c>
      <c r="I9066" s="85">
        <v>1</v>
      </c>
      <c r="J9066" s="88">
        <v>2.6771090903120319E-2</v>
      </c>
      <c r="K9066" s="146">
        <v>1.6369637182443234E-2</v>
      </c>
      <c r="L9066" s="147">
        <v>8.5039447453802201E-11</v>
      </c>
      <c r="M9066" s="147">
        <v>3.576942685366478E-3</v>
      </c>
      <c r="N9066" s="87">
        <v>0.47304937998682067</v>
      </c>
      <c r="O9066" s="88">
        <v>2.30841409716151E-2</v>
      </c>
      <c r="P9066" s="89">
        <v>48.798586253845706</v>
      </c>
    </row>
    <row r="9067" spans="1:16">
      <c r="A9067" s="75" t="s">
        <v>9516</v>
      </c>
      <c r="B9067" s="85">
        <v>9063</v>
      </c>
      <c r="C9067" s="85">
        <v>6305</v>
      </c>
      <c r="D9067" s="85">
        <v>9063</v>
      </c>
      <c r="E9067" s="86" t="s">
        <v>9481</v>
      </c>
      <c r="F9067" s="85" t="s">
        <v>4383</v>
      </c>
      <c r="G9067" s="86" t="s">
        <v>52</v>
      </c>
      <c r="H9067" s="85" t="s">
        <v>53</v>
      </c>
      <c r="I9067" s="85">
        <v>1</v>
      </c>
      <c r="J9067" s="88">
        <v>3.1360837265944463E-2</v>
      </c>
      <c r="K9067" s="146">
        <v>1.9140395179993702E-2</v>
      </c>
      <c r="L9067" s="147">
        <v>9.9561434912032519E-11</v>
      </c>
      <c r="M9067" s="147">
        <v>4.1906984896581219E-3</v>
      </c>
      <c r="N9067" s="87">
        <v>0.55423719014855877</v>
      </c>
      <c r="O9067" s="88">
        <v>2.704115114857953E-2</v>
      </c>
      <c r="P9067" s="89">
        <v>48.789853205865469</v>
      </c>
    </row>
    <row r="9068" spans="1:16">
      <c r="A9068" s="75" t="s">
        <v>9518</v>
      </c>
      <c r="B9068" s="85">
        <v>9064</v>
      </c>
      <c r="C9068" s="85">
        <v>6307</v>
      </c>
      <c r="D9068" s="85">
        <v>9064</v>
      </c>
      <c r="E9068" s="86" t="s">
        <v>9481</v>
      </c>
      <c r="F9068" s="85" t="s">
        <v>4711</v>
      </c>
      <c r="G9068" s="86" t="s">
        <v>52</v>
      </c>
      <c r="H9068" s="85" t="s">
        <v>53</v>
      </c>
      <c r="I9068" s="85">
        <v>1</v>
      </c>
      <c r="J9068" s="88">
        <v>3.0163166941949981E-2</v>
      </c>
      <c r="K9068" s="146">
        <v>1.8417356757308684E-2</v>
      </c>
      <c r="L9068" s="147">
        <v>9.5779133580061324E-11</v>
      </c>
      <c r="M9068" s="147">
        <v>4.030478843704363E-3</v>
      </c>
      <c r="N9068" s="87">
        <v>0.5330409511940406</v>
      </c>
      <c r="O9068" s="88">
        <v>2.600866822641364E-2</v>
      </c>
      <c r="P9068" s="89">
        <v>48.793002053881253</v>
      </c>
    </row>
    <row r="9069" spans="1:16">
      <c r="A9069" s="75" t="s">
        <v>9520</v>
      </c>
      <c r="B9069" s="85">
        <v>9065</v>
      </c>
      <c r="C9069" s="85">
        <v>6309</v>
      </c>
      <c r="D9069" s="85">
        <v>9065</v>
      </c>
      <c r="E9069" s="86" t="s">
        <v>9481</v>
      </c>
      <c r="F9069" s="85" t="s">
        <v>2124</v>
      </c>
      <c r="G9069" s="86" t="s">
        <v>52</v>
      </c>
      <c r="H9069" s="85" t="s">
        <v>53</v>
      </c>
      <c r="I9069" s="85">
        <v>1</v>
      </c>
      <c r="J9069" s="88">
        <v>2.031288979029687E-2</v>
      </c>
      <c r="K9069" s="146">
        <v>1.1372455745423034E-2</v>
      </c>
      <c r="L9069" s="147">
        <v>6.1274292468238945E-11</v>
      </c>
      <c r="M9069" s="147">
        <v>2.965384400108483E-3</v>
      </c>
      <c r="N9069" s="87">
        <v>0.39297789969013519</v>
      </c>
      <c r="O9069" s="88">
        <v>1.9064131922143901E-2</v>
      </c>
      <c r="P9069" s="89">
        <v>48.511969597211582</v>
      </c>
    </row>
    <row r="9070" spans="1:16">
      <c r="A9070" s="75" t="s">
        <v>9522</v>
      </c>
      <c r="B9070" s="85">
        <v>9066</v>
      </c>
      <c r="C9070" s="85">
        <v>6311</v>
      </c>
      <c r="D9070" s="85">
        <v>9066</v>
      </c>
      <c r="E9070" s="86" t="s">
        <v>9481</v>
      </c>
      <c r="F9070" s="85" t="s">
        <v>4253</v>
      </c>
      <c r="G9070" s="86" t="s">
        <v>52</v>
      </c>
      <c r="H9070" s="85" t="s">
        <v>53</v>
      </c>
      <c r="I9070" s="85">
        <v>1</v>
      </c>
      <c r="J9070" s="88">
        <v>2.5341761969216101E-2</v>
      </c>
      <c r="K9070" s="146">
        <v>1.3718509741571679E-2</v>
      </c>
      <c r="L9070" s="147">
        <v>7.5001639557511418E-11</v>
      </c>
      <c r="M9070" s="147">
        <v>3.8630850462239279E-3</v>
      </c>
      <c r="N9070" s="87">
        <v>0.51246888238740351</v>
      </c>
      <c r="O9070" s="88">
        <v>2.4860671074752001E-2</v>
      </c>
      <c r="P9070" s="89">
        <v>48.511571978644447</v>
      </c>
    </row>
    <row r="9071" spans="1:16">
      <c r="A9071" s="75" t="s">
        <v>9524</v>
      </c>
      <c r="B9071" s="85">
        <v>9067</v>
      </c>
      <c r="C9071" s="85">
        <v>6313</v>
      </c>
      <c r="D9071" s="85">
        <v>9067</v>
      </c>
      <c r="E9071" s="86" t="s">
        <v>9481</v>
      </c>
      <c r="F9071" s="85" t="s">
        <v>4389</v>
      </c>
      <c r="G9071" s="86" t="s">
        <v>52</v>
      </c>
      <c r="H9071" s="85" t="s">
        <v>53</v>
      </c>
      <c r="I9071" s="85">
        <v>1</v>
      </c>
      <c r="J9071" s="88">
        <v>3.0007892059647861E-2</v>
      </c>
      <c r="K9071" s="146">
        <v>1.8451080199517085E-2</v>
      </c>
      <c r="L9071" s="147">
        <v>9.5443583014471954E-11</v>
      </c>
      <c r="M9071" s="147">
        <v>3.9914238672627963E-3</v>
      </c>
      <c r="N9071" s="87">
        <v>0.52755654867204393</v>
      </c>
      <c r="O9071" s="88">
        <v>2.569129887708459E-2</v>
      </c>
      <c r="P9071" s="89">
        <v>48.698663568397123</v>
      </c>
    </row>
    <row r="9072" spans="1:16">
      <c r="A9072" s="75" t="s">
        <v>9526</v>
      </c>
      <c r="B9072" s="85">
        <v>9068</v>
      </c>
      <c r="C9072" s="85">
        <v>6315</v>
      </c>
      <c r="D9072" s="85">
        <v>9068</v>
      </c>
      <c r="E9072" s="86" t="s">
        <v>9481</v>
      </c>
      <c r="F9072" s="85" t="s">
        <v>3724</v>
      </c>
      <c r="G9072" s="86" t="s">
        <v>52</v>
      </c>
      <c r="H9072" s="85" t="s">
        <v>53</v>
      </c>
      <c r="I9072" s="85">
        <v>1</v>
      </c>
      <c r="J9072" s="88">
        <v>1.6056123025315169E-2</v>
      </c>
      <c r="K9072" s="146">
        <v>9.8037234109261042E-3</v>
      </c>
      <c r="L9072" s="147">
        <v>5.0984087810778928E-11</v>
      </c>
      <c r="M9072" s="147">
        <v>2.145459867990356E-3</v>
      </c>
      <c r="N9072" s="87">
        <v>0.28374245669805731</v>
      </c>
      <c r="O9072" s="88">
        <v>1.3844646272441649E-2</v>
      </c>
      <c r="P9072" s="89">
        <v>48.793002053881345</v>
      </c>
    </row>
    <row r="9073" spans="1:16">
      <c r="A9073" s="75" t="s">
        <v>9528</v>
      </c>
      <c r="B9073" s="85">
        <v>9069</v>
      </c>
      <c r="C9073" s="85">
        <v>6317</v>
      </c>
      <c r="D9073" s="85">
        <v>9069</v>
      </c>
      <c r="E9073" s="86" t="s">
        <v>9481</v>
      </c>
      <c r="F9073" s="85" t="s">
        <v>4646</v>
      </c>
      <c r="G9073" s="86" t="s">
        <v>52</v>
      </c>
      <c r="H9073" s="85" t="s">
        <v>53</v>
      </c>
      <c r="I9073" s="85">
        <v>1</v>
      </c>
      <c r="J9073" s="88">
        <v>2.4738859699545399E-2</v>
      </c>
      <c r="K9073" s="146">
        <v>1.4997880529571787E-2</v>
      </c>
      <c r="L9073" s="147">
        <v>7.6914288271359007E-11</v>
      </c>
      <c r="M9073" s="147">
        <v>3.4561027307509402E-3</v>
      </c>
      <c r="N9073" s="87">
        <v>0.45707553591043942</v>
      </c>
      <c r="O9073" s="88">
        <v>2.223221825478857E-2</v>
      </c>
      <c r="P9073" s="89">
        <v>48.640140432160017</v>
      </c>
    </row>
    <row r="9074" spans="1:16">
      <c r="A9074" s="75" t="s">
        <v>9530</v>
      </c>
      <c r="B9074" s="85">
        <v>9070</v>
      </c>
      <c r="C9074" s="85">
        <v>6319</v>
      </c>
      <c r="D9074" s="85">
        <v>9070</v>
      </c>
      <c r="E9074" s="86" t="s">
        <v>9481</v>
      </c>
      <c r="F9074" s="85" t="s">
        <v>891</v>
      </c>
      <c r="G9074" s="86" t="s">
        <v>52</v>
      </c>
      <c r="H9074" s="85" t="s">
        <v>53</v>
      </c>
      <c r="I9074" s="85">
        <v>1</v>
      </c>
      <c r="J9074" s="88">
        <v>2.7791357412353661E-2</v>
      </c>
      <c r="K9074" s="146">
        <v>1.6543072301265206E-2</v>
      </c>
      <c r="L9074" s="147">
        <v>8.6693472014871261E-11</v>
      </c>
      <c r="M9074" s="147">
        <v>3.7971698031949428E-3</v>
      </c>
      <c r="N9074" s="87">
        <v>0.50164851938361621</v>
      </c>
      <c r="O9074" s="88">
        <v>2.4333435515437131E-2</v>
      </c>
      <c r="P9074" s="89">
        <v>48.506941763400448</v>
      </c>
    </row>
    <row r="9075" spans="1:16">
      <c r="A9075" s="75" t="s">
        <v>9532</v>
      </c>
      <c r="B9075" s="85">
        <v>9071</v>
      </c>
      <c r="C9075" s="85">
        <v>6321</v>
      </c>
      <c r="D9075" s="85">
        <v>9071</v>
      </c>
      <c r="E9075" s="86" t="s">
        <v>9481</v>
      </c>
      <c r="F9075" s="85" t="s">
        <v>38</v>
      </c>
      <c r="G9075" s="86" t="s">
        <v>52</v>
      </c>
      <c r="H9075" s="85" t="s">
        <v>53</v>
      </c>
      <c r="I9075" s="85">
        <v>1</v>
      </c>
      <c r="J9075" s="88">
        <v>3.047478879210086E-2</v>
      </c>
      <c r="K9075" s="146">
        <v>1.8592399367256051E-2</v>
      </c>
      <c r="L9075" s="147">
        <v>9.5985526552791593E-11</v>
      </c>
      <c r="M9075" s="147">
        <v>4.2321833000710787E-3</v>
      </c>
      <c r="N9075" s="87">
        <v>0.56027484828088658</v>
      </c>
      <c r="O9075" s="88">
        <v>2.7425737855345741E-2</v>
      </c>
      <c r="P9075" s="89">
        <v>48.950506951181573</v>
      </c>
    </row>
    <row r="9076" spans="1:16">
      <c r="A9076" s="75" t="s">
        <v>9534</v>
      </c>
      <c r="B9076" s="85">
        <v>9072</v>
      </c>
      <c r="C9076" s="85">
        <v>6323</v>
      </c>
      <c r="D9076" s="85">
        <v>9072</v>
      </c>
      <c r="E9076" s="86" t="s">
        <v>9481</v>
      </c>
      <c r="F9076" s="85" t="s">
        <v>5087</v>
      </c>
      <c r="G9076" s="86" t="s">
        <v>52</v>
      </c>
      <c r="H9076" s="85" t="s">
        <v>53</v>
      </c>
      <c r="I9076" s="85">
        <v>1</v>
      </c>
      <c r="J9076" s="88">
        <v>2.4870968917077491E-2</v>
      </c>
      <c r="K9076" s="146">
        <v>1.4436515359128372E-2</v>
      </c>
      <c r="L9076" s="147">
        <v>7.6566679211357806E-11</v>
      </c>
      <c r="M9076" s="147">
        <v>3.6504004225105832E-3</v>
      </c>
      <c r="N9076" s="87">
        <v>0.48258078001871141</v>
      </c>
      <c r="O9076" s="88">
        <v>2.3341673917739569E-2</v>
      </c>
      <c r="P9076" s="89">
        <v>48.368428425256653</v>
      </c>
    </row>
    <row r="9077" spans="1:16">
      <c r="A9077" s="75" t="s">
        <v>9536</v>
      </c>
      <c r="B9077" s="85">
        <v>9073</v>
      </c>
      <c r="C9077" s="85">
        <v>6325</v>
      </c>
      <c r="D9077" s="85">
        <v>9073</v>
      </c>
      <c r="E9077" s="86" t="s">
        <v>9481</v>
      </c>
      <c r="F9077" s="85" t="s">
        <v>4655</v>
      </c>
      <c r="G9077" s="86" t="s">
        <v>52</v>
      </c>
      <c r="H9077" s="85" t="s">
        <v>53</v>
      </c>
      <c r="I9077" s="85">
        <v>1</v>
      </c>
      <c r="J9077" s="88">
        <v>3.2544301095858361E-2</v>
      </c>
      <c r="K9077" s="146">
        <v>1.9895597704839441E-2</v>
      </c>
      <c r="L9077" s="147">
        <v>1.0347357355946339E-10</v>
      </c>
      <c r="M9077" s="147">
        <v>4.1856781594398883E-3</v>
      </c>
      <c r="N9077" s="87">
        <v>0.55284356844535953</v>
      </c>
      <c r="O9077" s="88">
        <v>2.6769789860457631E-2</v>
      </c>
      <c r="P9077" s="89">
        <v>48.421997448096263</v>
      </c>
    </row>
    <row r="9078" spans="1:16">
      <c r="A9078" s="75" t="s">
        <v>9538</v>
      </c>
      <c r="B9078" s="85">
        <v>9074</v>
      </c>
      <c r="C9078" s="85">
        <v>6327</v>
      </c>
      <c r="D9078" s="85">
        <v>9074</v>
      </c>
      <c r="E9078" s="86" t="s">
        <v>9481</v>
      </c>
      <c r="F9078" s="85" t="s">
        <v>1088</v>
      </c>
      <c r="G9078" s="86" t="s">
        <v>52</v>
      </c>
      <c r="H9078" s="85" t="s">
        <v>53</v>
      </c>
      <c r="I9078" s="85">
        <v>1</v>
      </c>
      <c r="J9078" s="88">
        <v>2.6274556338820549E-2</v>
      </c>
      <c r="K9078" s="146">
        <v>1.5980840375290042E-2</v>
      </c>
      <c r="L9078" s="147">
        <v>8.3141417904317939E-11</v>
      </c>
      <c r="M9078" s="147">
        <v>3.5914492810904292E-3</v>
      </c>
      <c r="N9078" s="87">
        <v>0.47497145597298251</v>
      </c>
      <c r="O9078" s="88">
        <v>2.324739000979795E-2</v>
      </c>
      <c r="P9078" s="89">
        <v>48.944814930353026</v>
      </c>
    </row>
    <row r="9079" spans="1:16">
      <c r="A9079" s="75" t="s">
        <v>9540</v>
      </c>
      <c r="B9079" s="85">
        <v>9075</v>
      </c>
      <c r="C9079" s="85">
        <v>6329</v>
      </c>
      <c r="D9079" s="85">
        <v>9075</v>
      </c>
      <c r="E9079" s="86" t="s">
        <v>9481</v>
      </c>
      <c r="F9079" s="85" t="s">
        <v>4549</v>
      </c>
      <c r="G9079" s="86" t="s">
        <v>52</v>
      </c>
      <c r="H9079" s="85" t="s">
        <v>53</v>
      </c>
      <c r="I9079" s="85">
        <v>1</v>
      </c>
      <c r="J9079" s="88">
        <v>3.022644923109797E-2</v>
      </c>
      <c r="K9079" s="146">
        <v>1.7432553511300138E-2</v>
      </c>
      <c r="L9079" s="147">
        <v>9.3616204550540165E-11</v>
      </c>
      <c r="M9079" s="147">
        <v>4.1906049376824496E-3</v>
      </c>
      <c r="N9079" s="87">
        <v>0.55648471917854692</v>
      </c>
      <c r="O9079" s="88">
        <v>2.7044816289872431E-2</v>
      </c>
      <c r="P9079" s="89">
        <v>48.599387113081107</v>
      </c>
    </row>
    <row r="9080" spans="1:16">
      <c r="A9080" s="75" t="s">
        <v>9542</v>
      </c>
      <c r="B9080" s="85">
        <v>9076</v>
      </c>
      <c r="C9080" s="85">
        <v>6331</v>
      </c>
      <c r="D9080" s="85">
        <v>9076</v>
      </c>
      <c r="E9080" s="86" t="s">
        <v>9481</v>
      </c>
      <c r="F9080" s="85" t="s">
        <v>4552</v>
      </c>
      <c r="G9080" s="86" t="s">
        <v>52</v>
      </c>
      <c r="H9080" s="85" t="s">
        <v>53</v>
      </c>
      <c r="I9080" s="85">
        <v>1</v>
      </c>
      <c r="J9080" s="88">
        <v>2.31365754728164E-2</v>
      </c>
      <c r="K9080" s="146">
        <v>1.3368892276618263E-2</v>
      </c>
      <c r="L9080" s="147">
        <v>7.1692480941159093E-11</v>
      </c>
      <c r="M9080" s="147">
        <v>3.207177381863205E-3</v>
      </c>
      <c r="N9080" s="87">
        <v>0.42588675514083202</v>
      </c>
      <c r="O9080" s="88">
        <v>2.0701210033443471E-2</v>
      </c>
      <c r="P9080" s="89">
        <v>48.607311177352777</v>
      </c>
    </row>
    <row r="9081" spans="1:16">
      <c r="A9081" s="75" t="s">
        <v>9544</v>
      </c>
      <c r="B9081" s="85">
        <v>9077</v>
      </c>
      <c r="C9081" s="85">
        <v>6333</v>
      </c>
      <c r="D9081" s="85">
        <v>9077</v>
      </c>
      <c r="E9081" s="86" t="s">
        <v>9481</v>
      </c>
      <c r="F9081" s="85" t="s">
        <v>4554</v>
      </c>
      <c r="G9081" s="86" t="s">
        <v>52</v>
      </c>
      <c r="H9081" s="85" t="s">
        <v>53</v>
      </c>
      <c r="I9081" s="85">
        <v>1</v>
      </c>
      <c r="J9081" s="88">
        <v>2.3044225322323929E-2</v>
      </c>
      <c r="K9081" s="146">
        <v>1.3315960484125486E-2</v>
      </c>
      <c r="L9081" s="147">
        <v>7.1406910387477935E-11</v>
      </c>
      <c r="M9081" s="147">
        <v>3.1943676075463778E-3</v>
      </c>
      <c r="N9081" s="87">
        <v>0.42418563294259709</v>
      </c>
      <c r="O9081" s="88">
        <v>2.0618580495539239E-2</v>
      </c>
      <c r="P9081" s="89">
        <v>48.607446585371385</v>
      </c>
    </row>
    <row r="9082" spans="1:16">
      <c r="A9082" s="75" t="s">
        <v>9546</v>
      </c>
      <c r="B9082" s="85">
        <v>9078</v>
      </c>
      <c r="C9082" s="85">
        <v>6335</v>
      </c>
      <c r="D9082" s="85">
        <v>9078</v>
      </c>
      <c r="E9082" s="86" t="s">
        <v>9481</v>
      </c>
      <c r="F9082" s="85" t="s">
        <v>4556</v>
      </c>
      <c r="G9082" s="86" t="s">
        <v>52</v>
      </c>
      <c r="H9082" s="85" t="s">
        <v>53</v>
      </c>
      <c r="I9082" s="85">
        <v>1</v>
      </c>
      <c r="J9082" s="88">
        <v>2.3044225322323929E-2</v>
      </c>
      <c r="K9082" s="146">
        <v>1.3315960484125486E-2</v>
      </c>
      <c r="L9082" s="147">
        <v>7.1406910387477935E-11</v>
      </c>
      <c r="M9082" s="147">
        <v>3.1943676075463778E-3</v>
      </c>
      <c r="N9082" s="87">
        <v>0.42418563294259709</v>
      </c>
      <c r="O9082" s="88">
        <v>2.0618580495539239E-2</v>
      </c>
      <c r="P9082" s="89">
        <v>48.607446585371385</v>
      </c>
    </row>
    <row r="9083" spans="1:16">
      <c r="A9083" s="75" t="s">
        <v>9548</v>
      </c>
      <c r="B9083" s="85">
        <v>9079</v>
      </c>
      <c r="C9083" s="85">
        <v>6337</v>
      </c>
      <c r="D9083" s="85">
        <v>9079</v>
      </c>
      <c r="E9083" s="86" t="s">
        <v>9481</v>
      </c>
      <c r="F9083" s="85" t="s">
        <v>4398</v>
      </c>
      <c r="G9083" s="86" t="s">
        <v>52</v>
      </c>
      <c r="H9083" s="85" t="s">
        <v>53</v>
      </c>
      <c r="I9083" s="85">
        <v>1</v>
      </c>
      <c r="J9083" s="88">
        <v>2.710219958219974E-2</v>
      </c>
      <c r="K9083" s="146">
        <v>1.5641845718955289E-2</v>
      </c>
      <c r="L9083" s="147">
        <v>8.3955216481585849E-11</v>
      </c>
      <c r="M9083" s="147">
        <v>3.757244161350399E-3</v>
      </c>
      <c r="N9083" s="87">
        <v>0.49893494365326962</v>
      </c>
      <c r="O9083" s="88">
        <v>2.4249419602273229E-2</v>
      </c>
      <c r="P9083" s="89">
        <v>48.60236772496966</v>
      </c>
    </row>
    <row r="9084" spans="1:16">
      <c r="A9084" s="75" t="s">
        <v>9550</v>
      </c>
      <c r="B9084" s="85">
        <v>9080</v>
      </c>
      <c r="C9084" s="85">
        <v>6339</v>
      </c>
      <c r="D9084" s="85">
        <v>9080</v>
      </c>
      <c r="E9084" s="86" t="s">
        <v>9481</v>
      </c>
      <c r="F9084" s="85" t="s">
        <v>4559</v>
      </c>
      <c r="G9084" s="86" t="s">
        <v>52</v>
      </c>
      <c r="H9084" s="85" t="s">
        <v>53</v>
      </c>
      <c r="I9084" s="85">
        <v>1</v>
      </c>
      <c r="J9084" s="88">
        <v>2.3044225322323929E-2</v>
      </c>
      <c r="K9084" s="146">
        <v>1.3315960484125486E-2</v>
      </c>
      <c r="L9084" s="147">
        <v>7.1406910387477935E-11</v>
      </c>
      <c r="M9084" s="147">
        <v>3.1943676075463778E-3</v>
      </c>
      <c r="N9084" s="87">
        <v>0.42418563294259709</v>
      </c>
      <c r="O9084" s="88">
        <v>2.0618580495539239E-2</v>
      </c>
      <c r="P9084" s="89">
        <v>48.607446585371385</v>
      </c>
    </row>
    <row r="9085" spans="1:16">
      <c r="A9085" s="75" t="s">
        <v>9552</v>
      </c>
      <c r="B9085" s="85">
        <v>9081</v>
      </c>
      <c r="C9085" s="85">
        <v>6341</v>
      </c>
      <c r="D9085" s="85">
        <v>9081</v>
      </c>
      <c r="E9085" s="86" t="s">
        <v>9481</v>
      </c>
      <c r="F9085" s="85" t="s">
        <v>4400</v>
      </c>
      <c r="G9085" s="86" t="s">
        <v>52</v>
      </c>
      <c r="H9085" s="85" t="s">
        <v>53</v>
      </c>
      <c r="I9085" s="85">
        <v>1</v>
      </c>
      <c r="J9085" s="88">
        <v>2.3044225322323929E-2</v>
      </c>
      <c r="K9085" s="146">
        <v>1.3315960484125486E-2</v>
      </c>
      <c r="L9085" s="147">
        <v>7.1406910387477935E-11</v>
      </c>
      <c r="M9085" s="147">
        <v>3.1943676075463778E-3</v>
      </c>
      <c r="N9085" s="87">
        <v>0.42418563294259709</v>
      </c>
      <c r="O9085" s="88">
        <v>2.0618580495539239E-2</v>
      </c>
      <c r="P9085" s="89">
        <v>48.607446585371385</v>
      </c>
    </row>
    <row r="9086" spans="1:16">
      <c r="A9086" s="75" t="s">
        <v>9555</v>
      </c>
      <c r="B9086" s="85">
        <v>9082</v>
      </c>
      <c r="C9086" s="85">
        <v>6343</v>
      </c>
      <c r="D9086" s="85">
        <v>9082</v>
      </c>
      <c r="E9086" s="86" t="s">
        <v>9554</v>
      </c>
      <c r="F9086" s="85" t="s">
        <v>2901</v>
      </c>
      <c r="G9086" s="86" t="s">
        <v>52</v>
      </c>
      <c r="H9086" s="85" t="s">
        <v>53</v>
      </c>
      <c r="I9086" s="85">
        <v>1</v>
      </c>
      <c r="J9086" s="88">
        <v>1.9334269935682269E-2</v>
      </c>
      <c r="K9086" s="146">
        <v>1.230561418193977E-2</v>
      </c>
      <c r="L9086" s="147">
        <v>6.244152395947493E-11</v>
      </c>
      <c r="M9086" s="147">
        <v>2.6605155778617988E-3</v>
      </c>
      <c r="N9086" s="87">
        <v>0.35203786636775292</v>
      </c>
      <c r="O9086" s="88">
        <v>1.7285648701687209E-2</v>
      </c>
      <c r="P9086" s="89">
        <v>49.101674430755487</v>
      </c>
    </row>
    <row r="9087" spans="1:16">
      <c r="A9087" s="75" t="s">
        <v>9557</v>
      </c>
      <c r="B9087" s="85">
        <v>9083</v>
      </c>
      <c r="C9087" s="85">
        <v>6345</v>
      </c>
      <c r="D9087" s="85">
        <v>9083</v>
      </c>
      <c r="E9087" s="86" t="s">
        <v>9554</v>
      </c>
      <c r="F9087" s="85" t="s">
        <v>931</v>
      </c>
      <c r="G9087" s="86" t="s">
        <v>52</v>
      </c>
      <c r="H9087" s="85" t="s">
        <v>53</v>
      </c>
      <c r="I9087" s="85">
        <v>1</v>
      </c>
      <c r="J9087" s="88">
        <v>3.9712487960194651E-2</v>
      </c>
      <c r="K9087" s="146">
        <v>2.4393617661637092E-2</v>
      </c>
      <c r="L9087" s="147">
        <v>1.2684441347347669E-10</v>
      </c>
      <c r="M9087" s="147">
        <v>5.2647413518499778E-3</v>
      </c>
      <c r="N9087" s="87">
        <v>0.69555959711470172</v>
      </c>
      <c r="O9087" s="88">
        <v>3.3751078335097329E-2</v>
      </c>
      <c r="P9087" s="89">
        <v>48.52363259036678</v>
      </c>
    </row>
    <row r="9088" spans="1:16">
      <c r="A9088" s="75" t="s">
        <v>9559</v>
      </c>
      <c r="B9088" s="85">
        <v>9084</v>
      </c>
      <c r="C9088" s="85">
        <v>6347</v>
      </c>
      <c r="D9088" s="85">
        <v>9084</v>
      </c>
      <c r="E9088" s="86" t="s">
        <v>9554</v>
      </c>
      <c r="F9088" s="85" t="s">
        <v>2804</v>
      </c>
      <c r="G9088" s="86" t="s">
        <v>52</v>
      </c>
      <c r="H9088" s="85" t="s">
        <v>53</v>
      </c>
      <c r="I9088" s="85">
        <v>1</v>
      </c>
      <c r="J9088" s="88">
        <v>3.0154182383281661E-2</v>
      </c>
      <c r="K9088" s="146">
        <v>1.9233004151196054E-2</v>
      </c>
      <c r="L9088" s="147">
        <v>9.7407362344287775E-11</v>
      </c>
      <c r="M9088" s="147">
        <v>4.1490642964256749E-3</v>
      </c>
      <c r="N9088" s="87">
        <v>0.54903200228688964</v>
      </c>
      <c r="O9088" s="88">
        <v>2.6959191592457368E-2</v>
      </c>
      <c r="P9088" s="89">
        <v>49.10313329671844</v>
      </c>
    </row>
    <row r="9089" spans="1:16">
      <c r="A9089" s="75" t="s">
        <v>9561</v>
      </c>
      <c r="B9089" s="85">
        <v>9085</v>
      </c>
      <c r="C9089" s="85">
        <v>6349</v>
      </c>
      <c r="D9089" s="85">
        <v>9085</v>
      </c>
      <c r="E9089" s="86" t="s">
        <v>9554</v>
      </c>
      <c r="F9089" s="85" t="s">
        <v>4586</v>
      </c>
      <c r="G9089" s="86" t="s">
        <v>52</v>
      </c>
      <c r="H9089" s="85" t="s">
        <v>53</v>
      </c>
      <c r="I9089" s="85">
        <v>1</v>
      </c>
      <c r="J9089" s="88">
        <v>4.1058369854191583E-2</v>
      </c>
      <c r="K9089" s="146">
        <v>2.5585469933712461E-2</v>
      </c>
      <c r="L9089" s="147">
        <v>1.323070668834389E-10</v>
      </c>
      <c r="M9089" s="147">
        <v>5.4831005231671514E-3</v>
      </c>
      <c r="N9089" s="87">
        <v>0.72505203450118072</v>
      </c>
      <c r="O9089" s="88">
        <v>3.5406772428451187E-2</v>
      </c>
      <c r="P9089" s="89">
        <v>48.833422628501744</v>
      </c>
    </row>
    <row r="9090" spans="1:16">
      <c r="A9090" s="75" t="s">
        <v>9563</v>
      </c>
      <c r="B9090" s="85">
        <v>9086</v>
      </c>
      <c r="C9090" s="85">
        <v>6351</v>
      </c>
      <c r="D9090" s="85">
        <v>9086</v>
      </c>
      <c r="E9090" s="86" t="s">
        <v>9554</v>
      </c>
      <c r="F9090" s="85" t="s">
        <v>2872</v>
      </c>
      <c r="G9090" s="86" t="s">
        <v>52</v>
      </c>
      <c r="H9090" s="85" t="s">
        <v>53</v>
      </c>
      <c r="I9090" s="85">
        <v>1</v>
      </c>
      <c r="J9090" s="88">
        <v>2.922633010301592E-2</v>
      </c>
      <c r="K9090" s="146">
        <v>1.8361029068735359E-2</v>
      </c>
      <c r="L9090" s="147">
        <v>9.3878519572183184E-11</v>
      </c>
      <c r="M9090" s="147">
        <v>4.1633593026603934E-3</v>
      </c>
      <c r="N9090" s="87">
        <v>0.55097113327752656</v>
      </c>
      <c r="O9090" s="88">
        <v>2.7049589042427831E-2</v>
      </c>
      <c r="P9090" s="89">
        <v>49.094385184065231</v>
      </c>
    </row>
    <row r="9091" spans="1:16">
      <c r="A9091" s="75" t="s">
        <v>9565</v>
      </c>
      <c r="B9091" s="85">
        <v>9087</v>
      </c>
      <c r="C9091" s="85">
        <v>6353</v>
      </c>
      <c r="D9091" s="85">
        <v>9087</v>
      </c>
      <c r="E9091" s="86" t="s">
        <v>9554</v>
      </c>
      <c r="F9091" s="85" t="s">
        <v>4407</v>
      </c>
      <c r="G9091" s="86" t="s">
        <v>52</v>
      </c>
      <c r="H9091" s="85" t="s">
        <v>53</v>
      </c>
      <c r="I9091" s="85">
        <v>1</v>
      </c>
      <c r="J9091" s="88">
        <v>5.8357138915742783E-2</v>
      </c>
      <c r="K9091" s="146">
        <v>3.6365175442877137E-2</v>
      </c>
      <c r="L9091" s="147">
        <v>1.8805086293174041E-10</v>
      </c>
      <c r="M9091" s="147">
        <v>7.793248004140621E-3</v>
      </c>
      <c r="N9091" s="87">
        <v>1.0305319584968271</v>
      </c>
      <c r="O9091" s="88">
        <v>5.0324402661453327E-2</v>
      </c>
      <c r="P9091" s="89">
        <v>48.833422628501893</v>
      </c>
    </row>
    <row r="9092" spans="1:16">
      <c r="A9092" s="75" t="s">
        <v>9567</v>
      </c>
      <c r="B9092" s="85">
        <v>9088</v>
      </c>
      <c r="C9092" s="85">
        <v>6355</v>
      </c>
      <c r="D9092" s="85">
        <v>9088</v>
      </c>
      <c r="E9092" s="86" t="s">
        <v>9554</v>
      </c>
      <c r="F9092" s="85" t="s">
        <v>4233</v>
      </c>
      <c r="G9092" s="86" t="s">
        <v>52</v>
      </c>
      <c r="H9092" s="85" t="s">
        <v>53</v>
      </c>
      <c r="I9092" s="85">
        <v>1</v>
      </c>
      <c r="J9092" s="88">
        <v>3.2036790802485941E-2</v>
      </c>
      <c r="K9092" s="146">
        <v>1.8777676203563839E-2</v>
      </c>
      <c r="L9092" s="147">
        <v>1.00663477089777E-10</v>
      </c>
      <c r="M9092" s="147">
        <v>4.4760755019297646E-3</v>
      </c>
      <c r="N9092" s="87">
        <v>0.59394534559429302</v>
      </c>
      <c r="O9092" s="88">
        <v>2.8851326789527159E-2</v>
      </c>
      <c r="P9092" s="89">
        <v>48.575726712125245</v>
      </c>
    </row>
    <row r="9093" spans="1:16">
      <c r="A9093" s="75" t="s">
        <v>9569</v>
      </c>
      <c r="B9093" s="85">
        <v>9089</v>
      </c>
      <c r="C9093" s="85">
        <v>6357</v>
      </c>
      <c r="D9093" s="85">
        <v>9089</v>
      </c>
      <c r="E9093" s="86" t="s">
        <v>9554</v>
      </c>
      <c r="F9093" s="85" t="s">
        <v>4591</v>
      </c>
      <c r="G9093" s="86" t="s">
        <v>52</v>
      </c>
      <c r="H9093" s="85" t="s">
        <v>53</v>
      </c>
      <c r="I9093" s="85">
        <v>1</v>
      </c>
      <c r="J9093" s="88">
        <v>3.2036790802485941E-2</v>
      </c>
      <c r="K9093" s="146">
        <v>1.8777676203563839E-2</v>
      </c>
      <c r="L9093" s="147">
        <v>1.00663477089777E-10</v>
      </c>
      <c r="M9093" s="147">
        <v>4.4760755019297646E-3</v>
      </c>
      <c r="N9093" s="87">
        <v>0.59394534559429302</v>
      </c>
      <c r="O9093" s="88">
        <v>2.8851326789527159E-2</v>
      </c>
      <c r="P9093" s="89">
        <v>48.575726712125245</v>
      </c>
    </row>
    <row r="9094" spans="1:16">
      <c r="A9094" s="75" t="s">
        <v>9571</v>
      </c>
      <c r="B9094" s="85">
        <v>9090</v>
      </c>
      <c r="C9094" s="85">
        <v>6359</v>
      </c>
      <c r="D9094" s="85">
        <v>9090</v>
      </c>
      <c r="E9094" s="86" t="s">
        <v>9554</v>
      </c>
      <c r="F9094" s="85" t="s">
        <v>4247</v>
      </c>
      <c r="G9094" s="86" t="s">
        <v>52</v>
      </c>
      <c r="H9094" s="85" t="s">
        <v>53</v>
      </c>
      <c r="I9094" s="85">
        <v>1</v>
      </c>
      <c r="J9094" s="88">
        <v>3.2848864179755251E-2</v>
      </c>
      <c r="K9094" s="146">
        <v>1.9253655555737725E-2</v>
      </c>
      <c r="L9094" s="147">
        <v>1.032151100018234E-10</v>
      </c>
      <c r="M9094" s="147">
        <v>4.5895357349529453E-3</v>
      </c>
      <c r="N9094" s="87">
        <v>0.60900076127821201</v>
      </c>
      <c r="O9094" s="88">
        <v>2.9582654547326601E-2</v>
      </c>
      <c r="P9094" s="89">
        <v>48.57572671212516</v>
      </c>
    </row>
    <row r="9095" spans="1:16">
      <c r="A9095" s="75" t="s">
        <v>9573</v>
      </c>
      <c r="B9095" s="85">
        <v>9091</v>
      </c>
      <c r="C9095" s="85">
        <v>6361</v>
      </c>
      <c r="D9095" s="85">
        <v>9091</v>
      </c>
      <c r="E9095" s="86" t="s">
        <v>9554</v>
      </c>
      <c r="F9095" s="85" t="s">
        <v>4416</v>
      </c>
      <c r="G9095" s="86" t="s">
        <v>52</v>
      </c>
      <c r="H9095" s="85" t="s">
        <v>53</v>
      </c>
      <c r="I9095" s="85">
        <v>1</v>
      </c>
      <c r="J9095" s="88">
        <v>3.2036790802485941E-2</v>
      </c>
      <c r="K9095" s="146">
        <v>1.8777676203563839E-2</v>
      </c>
      <c r="L9095" s="147">
        <v>1.00663477089777E-10</v>
      </c>
      <c r="M9095" s="147">
        <v>4.4760755019297646E-3</v>
      </c>
      <c r="N9095" s="87">
        <v>0.59394534559429302</v>
      </c>
      <c r="O9095" s="88">
        <v>2.8851326789527159E-2</v>
      </c>
      <c r="P9095" s="89">
        <v>48.575726712125245</v>
      </c>
    </row>
    <row r="9096" spans="1:16">
      <c r="A9096" s="75" t="s">
        <v>9575</v>
      </c>
      <c r="B9096" s="85">
        <v>9092</v>
      </c>
      <c r="C9096" s="85">
        <v>6363</v>
      </c>
      <c r="D9096" s="85">
        <v>9092</v>
      </c>
      <c r="E9096" s="86" t="s">
        <v>9554</v>
      </c>
      <c r="F9096" s="85" t="s">
        <v>4418</v>
      </c>
      <c r="G9096" s="86" t="s">
        <v>52</v>
      </c>
      <c r="H9096" s="85" t="s">
        <v>53</v>
      </c>
      <c r="I9096" s="85">
        <v>1</v>
      </c>
      <c r="J9096" s="88">
        <v>3.2848864179755251E-2</v>
      </c>
      <c r="K9096" s="146">
        <v>1.9253655555737725E-2</v>
      </c>
      <c r="L9096" s="147">
        <v>1.032151100018234E-10</v>
      </c>
      <c r="M9096" s="147">
        <v>4.5895357349529453E-3</v>
      </c>
      <c r="N9096" s="87">
        <v>0.60900076127821201</v>
      </c>
      <c r="O9096" s="88">
        <v>2.9582654547326601E-2</v>
      </c>
      <c r="P9096" s="89">
        <v>48.57572671212516</v>
      </c>
    </row>
    <row r="9097" spans="1:16">
      <c r="A9097" s="75" t="s">
        <v>9577</v>
      </c>
      <c r="B9097" s="85">
        <v>9093</v>
      </c>
      <c r="C9097" s="85">
        <v>6365</v>
      </c>
      <c r="D9097" s="85">
        <v>9093</v>
      </c>
      <c r="E9097" s="86" t="s">
        <v>9554</v>
      </c>
      <c r="F9097" s="85" t="s">
        <v>4596</v>
      </c>
      <c r="G9097" s="86" t="s">
        <v>52</v>
      </c>
      <c r="H9097" s="85" t="s">
        <v>53</v>
      </c>
      <c r="I9097" s="85">
        <v>1</v>
      </c>
      <c r="J9097" s="88">
        <v>3.2036790802485948E-2</v>
      </c>
      <c r="K9097" s="146">
        <v>1.8777676203563846E-2</v>
      </c>
      <c r="L9097" s="147">
        <v>1.00663477089777E-10</v>
      </c>
      <c r="M9097" s="147">
        <v>4.4760755019297646E-3</v>
      </c>
      <c r="N9097" s="87">
        <v>0.59394534559429302</v>
      </c>
      <c r="O9097" s="88">
        <v>2.8851326789527159E-2</v>
      </c>
      <c r="P9097" s="89">
        <v>48.575726712125245</v>
      </c>
    </row>
    <row r="9098" spans="1:16">
      <c r="A9098" s="75" t="s">
        <v>9579</v>
      </c>
      <c r="B9098" s="85">
        <v>9094</v>
      </c>
      <c r="C9098" s="85">
        <v>6367</v>
      </c>
      <c r="D9098" s="85">
        <v>9094</v>
      </c>
      <c r="E9098" s="86" t="s">
        <v>9554</v>
      </c>
      <c r="F9098" s="85" t="s">
        <v>4420</v>
      </c>
      <c r="G9098" s="86" t="s">
        <v>52</v>
      </c>
      <c r="H9098" s="85" t="s">
        <v>53</v>
      </c>
      <c r="I9098" s="85">
        <v>1</v>
      </c>
      <c r="J9098" s="88">
        <v>3.2036790802485941E-2</v>
      </c>
      <c r="K9098" s="146">
        <v>1.8777676203563839E-2</v>
      </c>
      <c r="L9098" s="147">
        <v>1.00663477089777E-10</v>
      </c>
      <c r="M9098" s="147">
        <v>4.4760755019297646E-3</v>
      </c>
      <c r="N9098" s="87">
        <v>0.59394534559429302</v>
      </c>
      <c r="O9098" s="88">
        <v>2.8851326789527159E-2</v>
      </c>
      <c r="P9098" s="89">
        <v>48.575726712125245</v>
      </c>
    </row>
    <row r="9099" spans="1:16">
      <c r="A9099" s="75" t="s">
        <v>9581</v>
      </c>
      <c r="B9099" s="85">
        <v>9095</v>
      </c>
      <c r="C9099" s="85">
        <v>6369</v>
      </c>
      <c r="D9099" s="85">
        <v>9095</v>
      </c>
      <c r="E9099" s="86" t="s">
        <v>9554</v>
      </c>
      <c r="F9099" s="85" t="s">
        <v>4422</v>
      </c>
      <c r="G9099" s="86" t="s">
        <v>52</v>
      </c>
      <c r="H9099" s="85" t="s">
        <v>53</v>
      </c>
      <c r="I9099" s="85">
        <v>1</v>
      </c>
      <c r="J9099" s="88">
        <v>3.2848864179755251E-2</v>
      </c>
      <c r="K9099" s="146">
        <v>1.9253655555737725E-2</v>
      </c>
      <c r="L9099" s="147">
        <v>1.032151100018234E-10</v>
      </c>
      <c r="M9099" s="147">
        <v>4.5895357349529453E-3</v>
      </c>
      <c r="N9099" s="87">
        <v>0.60900076127821201</v>
      </c>
      <c r="O9099" s="88">
        <v>2.9582654547326601E-2</v>
      </c>
      <c r="P9099" s="89">
        <v>48.57572671212516</v>
      </c>
    </row>
    <row r="9100" spans="1:16">
      <c r="A9100" s="75" t="s">
        <v>9583</v>
      </c>
      <c r="B9100" s="85">
        <v>9096</v>
      </c>
      <c r="C9100" s="85">
        <v>6371</v>
      </c>
      <c r="D9100" s="85">
        <v>9096</v>
      </c>
      <c r="E9100" s="86" t="s">
        <v>9554</v>
      </c>
      <c r="F9100" s="85" t="s">
        <v>509</v>
      </c>
      <c r="G9100" s="86" t="s">
        <v>52</v>
      </c>
      <c r="H9100" s="85" t="s">
        <v>53</v>
      </c>
      <c r="I9100" s="85">
        <v>1</v>
      </c>
      <c r="J9100" s="88">
        <v>3.2036790802485941E-2</v>
      </c>
      <c r="K9100" s="146">
        <v>1.8777676203563839E-2</v>
      </c>
      <c r="L9100" s="147">
        <v>1.00663477089777E-10</v>
      </c>
      <c r="M9100" s="147">
        <v>4.4760755019297646E-3</v>
      </c>
      <c r="N9100" s="87">
        <v>0.59394534559429302</v>
      </c>
      <c r="O9100" s="88">
        <v>2.8851326789527159E-2</v>
      </c>
      <c r="P9100" s="89">
        <v>48.575726712125245</v>
      </c>
    </row>
    <row r="9101" spans="1:16">
      <c r="A9101" s="75" t="s">
        <v>9585</v>
      </c>
      <c r="B9101" s="85">
        <v>9097</v>
      </c>
      <c r="C9101" s="85">
        <v>6373</v>
      </c>
      <c r="D9101" s="85">
        <v>9097</v>
      </c>
      <c r="E9101" s="86" t="s">
        <v>9554</v>
      </c>
      <c r="F9101" s="85" t="s">
        <v>4235</v>
      </c>
      <c r="G9101" s="86" t="s">
        <v>52</v>
      </c>
      <c r="H9101" s="85" t="s">
        <v>53</v>
      </c>
      <c r="I9101" s="85">
        <v>1</v>
      </c>
      <c r="J9101" s="88">
        <v>3.2036790802485941E-2</v>
      </c>
      <c r="K9101" s="146">
        <v>1.8777676203563839E-2</v>
      </c>
      <c r="L9101" s="147">
        <v>1.00663477089777E-10</v>
      </c>
      <c r="M9101" s="147">
        <v>4.4760755019297646E-3</v>
      </c>
      <c r="N9101" s="87">
        <v>0.59394534559429302</v>
      </c>
      <c r="O9101" s="88">
        <v>2.8851326789527159E-2</v>
      </c>
      <c r="P9101" s="89">
        <v>48.575726712125245</v>
      </c>
    </row>
    <row r="9102" spans="1:16">
      <c r="A9102" s="75" t="s">
        <v>9587</v>
      </c>
      <c r="B9102" s="85">
        <v>9098</v>
      </c>
      <c r="C9102" s="85">
        <v>6375</v>
      </c>
      <c r="D9102" s="85">
        <v>9098</v>
      </c>
      <c r="E9102" s="86" t="s">
        <v>9554</v>
      </c>
      <c r="F9102" s="85" t="s">
        <v>235</v>
      </c>
      <c r="G9102" s="86" t="s">
        <v>52</v>
      </c>
      <c r="H9102" s="85" t="s">
        <v>53</v>
      </c>
      <c r="I9102" s="85">
        <v>1</v>
      </c>
      <c r="J9102" s="88">
        <v>2.7042616836822859E-2</v>
      </c>
      <c r="K9102" s="146">
        <v>1.6092601908900661E-2</v>
      </c>
      <c r="L9102" s="147">
        <v>8.5066507944777756E-11</v>
      </c>
      <c r="M9102" s="147">
        <v>3.9509759389368699E-3</v>
      </c>
      <c r="N9102" s="87">
        <v>0.52093289486950256</v>
      </c>
      <c r="O9102" s="88">
        <v>2.535755827938263E-2</v>
      </c>
      <c r="P9102" s="89">
        <v>48.677206851632747</v>
      </c>
    </row>
    <row r="9103" spans="1:16">
      <c r="A9103" s="75" t="s">
        <v>9589</v>
      </c>
      <c r="B9103" s="85">
        <v>9099</v>
      </c>
      <c r="C9103" s="85">
        <v>6377</v>
      </c>
      <c r="D9103" s="85">
        <v>9099</v>
      </c>
      <c r="E9103" s="86" t="s">
        <v>9554</v>
      </c>
      <c r="F9103" s="85" t="s">
        <v>4366</v>
      </c>
      <c r="G9103" s="86" t="s">
        <v>52</v>
      </c>
      <c r="H9103" s="85" t="s">
        <v>53</v>
      </c>
      <c r="I9103" s="85">
        <v>1</v>
      </c>
      <c r="J9103" s="88">
        <v>5.1140609339561952E-2</v>
      </c>
      <c r="K9103" s="146">
        <v>3.1941848202085316E-2</v>
      </c>
      <c r="L9103" s="147">
        <v>1.6499550422410059E-10</v>
      </c>
      <c r="M9103" s="147">
        <v>6.5728996274510747E-3</v>
      </c>
      <c r="N9103" s="87">
        <v>0.86790342201814785</v>
      </c>
      <c r="O9103" s="88">
        <v>4.208554826187591E-2</v>
      </c>
      <c r="P9103" s="89">
        <v>48.491050034131447</v>
      </c>
    </row>
    <row r="9104" spans="1:16">
      <c r="A9104" s="75" t="s">
        <v>9591</v>
      </c>
      <c r="B9104" s="85">
        <v>9100</v>
      </c>
      <c r="C9104" s="85">
        <v>6379</v>
      </c>
      <c r="D9104" s="85">
        <v>9100</v>
      </c>
      <c r="E9104" s="86" t="s">
        <v>9554</v>
      </c>
      <c r="F9104" s="85" t="s">
        <v>429</v>
      </c>
      <c r="G9104" s="86" t="s">
        <v>52</v>
      </c>
      <c r="H9104" s="85" t="s">
        <v>53</v>
      </c>
      <c r="I9104" s="85">
        <v>1</v>
      </c>
      <c r="J9104" s="88">
        <v>2.952452186031981E-2</v>
      </c>
      <c r="K9104" s="146">
        <v>1.756368259064911E-2</v>
      </c>
      <c r="L9104" s="147">
        <v>9.2769924404272532E-11</v>
      </c>
      <c r="M9104" s="147">
        <v>4.0367157577095624E-3</v>
      </c>
      <c r="N9104" s="87">
        <v>0.53396250036865478</v>
      </c>
      <c r="O9104" s="88">
        <v>2.588275055276016E-2</v>
      </c>
      <c r="P9104" s="89">
        <v>48.472974291060446</v>
      </c>
    </row>
    <row r="9105" spans="1:16">
      <c r="A9105" s="75" t="s">
        <v>9593</v>
      </c>
      <c r="B9105" s="85">
        <v>9101</v>
      </c>
      <c r="C9105" s="85">
        <v>6381</v>
      </c>
      <c r="D9105" s="85">
        <v>9101</v>
      </c>
      <c r="E9105" s="86" t="s">
        <v>9554</v>
      </c>
      <c r="F9105" s="85" t="s">
        <v>1055</v>
      </c>
      <c r="G9105" s="86" t="s">
        <v>52</v>
      </c>
      <c r="H9105" s="85" t="s">
        <v>53</v>
      </c>
      <c r="I9105" s="85">
        <v>1</v>
      </c>
      <c r="J9105" s="88">
        <v>2.740193987503017E-2</v>
      </c>
      <c r="K9105" s="146">
        <v>1.569826331875138E-2</v>
      </c>
      <c r="L9105" s="147">
        <v>8.3992692718509477E-11</v>
      </c>
      <c r="M9105" s="147">
        <v>4.0432343228491924E-3</v>
      </c>
      <c r="N9105" s="87">
        <v>0.53593690012515349</v>
      </c>
      <c r="O9105" s="88">
        <v>2.6080170111955708E-2</v>
      </c>
      <c r="P9105" s="89">
        <v>48.662762548847439</v>
      </c>
    </row>
    <row r="9106" spans="1:16">
      <c r="A9106" s="75" t="s">
        <v>9595</v>
      </c>
      <c r="B9106" s="85">
        <v>9102</v>
      </c>
      <c r="C9106" s="85">
        <v>6383</v>
      </c>
      <c r="D9106" s="85">
        <v>9102</v>
      </c>
      <c r="E9106" s="86" t="s">
        <v>9554</v>
      </c>
      <c r="F9106" s="85" t="s">
        <v>4489</v>
      </c>
      <c r="G9106" s="86" t="s">
        <v>52</v>
      </c>
      <c r="H9106" s="85" t="s">
        <v>53</v>
      </c>
      <c r="I9106" s="85">
        <v>1</v>
      </c>
      <c r="J9106" s="88">
        <v>3.4148176320684898E-2</v>
      </c>
      <c r="K9106" s="146">
        <v>2.1279391793846379E-2</v>
      </c>
      <c r="L9106" s="147">
        <v>1.100395623219581E-10</v>
      </c>
      <c r="M9106" s="147">
        <v>4.5602853721197177E-3</v>
      </c>
      <c r="N9106" s="87">
        <v>0.60302454295539776</v>
      </c>
      <c r="O9106" s="88">
        <v>2.9447752361500129E-2</v>
      </c>
      <c r="P9106" s="89">
        <v>48.833422628501886</v>
      </c>
    </row>
    <row r="9107" spans="1:16">
      <c r="A9107" s="75" t="s">
        <v>9597</v>
      </c>
      <c r="B9107" s="85">
        <v>9103</v>
      </c>
      <c r="C9107" s="85">
        <v>6385</v>
      </c>
      <c r="D9107" s="85">
        <v>9103</v>
      </c>
      <c r="E9107" s="86" t="s">
        <v>9554</v>
      </c>
      <c r="F9107" s="85" t="s">
        <v>965</v>
      </c>
      <c r="G9107" s="86" t="s">
        <v>52</v>
      </c>
      <c r="H9107" s="85" t="s">
        <v>53</v>
      </c>
      <c r="I9107" s="85">
        <v>1</v>
      </c>
      <c r="J9107" s="88">
        <v>3.0019637471146169E-2</v>
      </c>
      <c r="K9107" s="146">
        <v>1.9090699684845065E-2</v>
      </c>
      <c r="L9107" s="147">
        <v>9.8032960926199301E-11</v>
      </c>
      <c r="M9107" s="147">
        <v>4.0800252450316947E-3</v>
      </c>
      <c r="N9107" s="87">
        <v>0.54009537699482235</v>
      </c>
      <c r="O9107" s="88">
        <v>2.6685796862844752E-2</v>
      </c>
      <c r="P9107" s="89">
        <v>49.409415446821306</v>
      </c>
    </row>
    <row r="9108" spans="1:16">
      <c r="A9108" s="75" t="s">
        <v>9599</v>
      </c>
      <c r="B9108" s="85">
        <v>9104</v>
      </c>
      <c r="C9108" s="85">
        <v>6387</v>
      </c>
      <c r="D9108" s="85">
        <v>9104</v>
      </c>
      <c r="E9108" s="86" t="s">
        <v>9554</v>
      </c>
      <c r="F9108" s="85" t="s">
        <v>4492</v>
      </c>
      <c r="G9108" s="86" t="s">
        <v>52</v>
      </c>
      <c r="H9108" s="85" t="s">
        <v>53</v>
      </c>
      <c r="I9108" s="85">
        <v>1</v>
      </c>
      <c r="J9108" s="88">
        <v>3.23703600640644E-2</v>
      </c>
      <c r="K9108" s="146">
        <v>2.0153433702248952E-2</v>
      </c>
      <c r="L9108" s="147">
        <v>1.043405265046093E-10</v>
      </c>
      <c r="M9108" s="147">
        <v>4.1618078658733626E-3</v>
      </c>
      <c r="N9108" s="87">
        <v>0.54954727487796884</v>
      </c>
      <c r="O9108" s="88">
        <v>2.6636516623028711E-2</v>
      </c>
      <c r="P9108" s="89">
        <v>48.469927594388579</v>
      </c>
    </row>
    <row r="9109" spans="1:16">
      <c r="A9109" s="75" t="s">
        <v>9601</v>
      </c>
      <c r="B9109" s="85">
        <v>9105</v>
      </c>
      <c r="C9109" s="85">
        <v>6389</v>
      </c>
      <c r="D9109" s="85">
        <v>9105</v>
      </c>
      <c r="E9109" s="86" t="s">
        <v>9554</v>
      </c>
      <c r="F9109" s="85" t="s">
        <v>1084</v>
      </c>
      <c r="G9109" s="86" t="s">
        <v>52</v>
      </c>
      <c r="H9109" s="85" t="s">
        <v>53</v>
      </c>
      <c r="I9109" s="85">
        <v>1</v>
      </c>
      <c r="J9109" s="88">
        <v>3.9751554897149287E-2</v>
      </c>
      <c r="K9109" s="146">
        <v>2.4611006508684134E-2</v>
      </c>
      <c r="L9109" s="147">
        <v>1.2735672021060071E-10</v>
      </c>
      <c r="M9109" s="147">
        <v>5.4676074849565838E-3</v>
      </c>
      <c r="N9109" s="87">
        <v>0.7240167114213919</v>
      </c>
      <c r="O9109" s="88">
        <v>3.5517571789552303E-2</v>
      </c>
      <c r="P9109" s="89">
        <v>49.056287277988503</v>
      </c>
    </row>
    <row r="9110" spans="1:16">
      <c r="A9110" s="75" t="s">
        <v>9603</v>
      </c>
      <c r="B9110" s="85">
        <v>9106</v>
      </c>
      <c r="C9110" s="85">
        <v>6391</v>
      </c>
      <c r="D9110" s="85">
        <v>9106</v>
      </c>
      <c r="E9110" s="86" t="s">
        <v>9554</v>
      </c>
      <c r="F9110" s="85" t="s">
        <v>4370</v>
      </c>
      <c r="G9110" s="86" t="s">
        <v>52</v>
      </c>
      <c r="H9110" s="85" t="s">
        <v>53</v>
      </c>
      <c r="I9110" s="85">
        <v>1</v>
      </c>
      <c r="J9110" s="88">
        <v>2.5672685801887671E-2</v>
      </c>
      <c r="K9110" s="146">
        <v>1.530824287628775E-2</v>
      </c>
      <c r="L9110" s="147">
        <v>8.0403367627010207E-11</v>
      </c>
      <c r="M9110" s="147">
        <v>3.728497166052335E-3</v>
      </c>
      <c r="N9110" s="87">
        <v>0.4942069960202829</v>
      </c>
      <c r="O9110" s="88">
        <v>2.4127688913132789E-2</v>
      </c>
      <c r="P9110" s="89">
        <v>48.821018535606804</v>
      </c>
    </row>
    <row r="9111" spans="1:16">
      <c r="A9111" s="75" t="s">
        <v>9605</v>
      </c>
      <c r="B9111" s="85">
        <v>9107</v>
      </c>
      <c r="C9111" s="85">
        <v>6393</v>
      </c>
      <c r="D9111" s="85">
        <v>9107</v>
      </c>
      <c r="E9111" s="86" t="s">
        <v>9554</v>
      </c>
      <c r="F9111" s="85" t="s">
        <v>4627</v>
      </c>
      <c r="G9111" s="86" t="s">
        <v>52</v>
      </c>
      <c r="H9111" s="85" t="s">
        <v>53</v>
      </c>
      <c r="I9111" s="85">
        <v>1</v>
      </c>
      <c r="J9111" s="88">
        <v>3.0195642846666801E-2</v>
      </c>
      <c r="K9111" s="146">
        <v>1.9038302251824121E-2</v>
      </c>
      <c r="L9111" s="147">
        <v>9.7878943103305429E-11</v>
      </c>
      <c r="M9111" s="147">
        <v>4.0690025543969636E-3</v>
      </c>
      <c r="N9111" s="87">
        <v>0.53821539148291064</v>
      </c>
      <c r="O9111" s="88">
        <v>2.6384358044762721E-2</v>
      </c>
      <c r="P9111" s="89">
        <v>49.021931483727322</v>
      </c>
    </row>
    <row r="9112" spans="1:16">
      <c r="A9112" s="75" t="s">
        <v>9607</v>
      </c>
      <c r="B9112" s="85">
        <v>9108</v>
      </c>
      <c r="C9112" s="85">
        <v>6395</v>
      </c>
      <c r="D9112" s="85">
        <v>9108</v>
      </c>
      <c r="E9112" s="86" t="s">
        <v>9554</v>
      </c>
      <c r="F9112" s="85" t="s">
        <v>4496</v>
      </c>
      <c r="G9112" s="86" t="s">
        <v>52</v>
      </c>
      <c r="H9112" s="85" t="s">
        <v>53</v>
      </c>
      <c r="I9112" s="85">
        <v>1</v>
      </c>
      <c r="J9112" s="88">
        <v>3.887467251599179E-2</v>
      </c>
      <c r="K9112" s="146">
        <v>2.3677239477786959E-2</v>
      </c>
      <c r="L9112" s="147">
        <v>1.236100090380114E-10</v>
      </c>
      <c r="M9112" s="147">
        <v>5.3496154976609258E-3</v>
      </c>
      <c r="N9112" s="87">
        <v>0.70792145541549312</v>
      </c>
      <c r="O9112" s="88">
        <v>3.4531171055961159E-2</v>
      </c>
      <c r="P9112" s="89">
        <v>48.778251869332209</v>
      </c>
    </row>
    <row r="9113" spans="1:16">
      <c r="A9113" s="75" t="s">
        <v>9609</v>
      </c>
      <c r="B9113" s="85">
        <v>9109</v>
      </c>
      <c r="C9113" s="85">
        <v>6397</v>
      </c>
      <c r="D9113" s="85">
        <v>9109</v>
      </c>
      <c r="E9113" s="86" t="s">
        <v>9554</v>
      </c>
      <c r="F9113" s="85" t="s">
        <v>4372</v>
      </c>
      <c r="G9113" s="86" t="s">
        <v>52</v>
      </c>
      <c r="H9113" s="85" t="s">
        <v>53</v>
      </c>
      <c r="I9113" s="85">
        <v>1</v>
      </c>
      <c r="J9113" s="88">
        <v>3.4616559759421212E-2</v>
      </c>
      <c r="K9113" s="146">
        <v>2.1619167040566854E-2</v>
      </c>
      <c r="L9113" s="147">
        <v>1.116808133832491E-10</v>
      </c>
      <c r="M9113" s="147">
        <v>4.4494268988026246E-3</v>
      </c>
      <c r="N9113" s="87">
        <v>0.587480779746135</v>
      </c>
      <c r="O9113" s="88">
        <v>2.8480009330424851E-2</v>
      </c>
      <c r="P9113" s="89">
        <v>48.478197606280446</v>
      </c>
    </row>
    <row r="9114" spans="1:16">
      <c r="A9114" s="75" t="s">
        <v>9611</v>
      </c>
      <c r="B9114" s="85">
        <v>9110</v>
      </c>
      <c r="C9114" s="85">
        <v>6399</v>
      </c>
      <c r="D9114" s="85">
        <v>9110</v>
      </c>
      <c r="E9114" s="86" t="s">
        <v>9554</v>
      </c>
      <c r="F9114" s="85" t="s">
        <v>4498</v>
      </c>
      <c r="G9114" s="86" t="s">
        <v>52</v>
      </c>
      <c r="H9114" s="85" t="s">
        <v>53</v>
      </c>
      <c r="I9114" s="85">
        <v>1</v>
      </c>
      <c r="J9114" s="88">
        <v>2.4738208195559309E-2</v>
      </c>
      <c r="K9114" s="146">
        <v>1.3979780733743959E-2</v>
      </c>
      <c r="L9114" s="147">
        <v>7.5386511116295939E-11</v>
      </c>
      <c r="M9114" s="147">
        <v>3.7030490569946312E-3</v>
      </c>
      <c r="N9114" s="87">
        <v>0.49172149604528381</v>
      </c>
      <c r="O9114" s="88">
        <v>2.3890499037730668E-2</v>
      </c>
      <c r="P9114" s="89">
        <v>48.585427380889882</v>
      </c>
    </row>
    <row r="9115" spans="1:16">
      <c r="A9115" s="75" t="s">
        <v>9613</v>
      </c>
      <c r="B9115" s="85">
        <v>9111</v>
      </c>
      <c r="C9115" s="85">
        <v>6401</v>
      </c>
      <c r="D9115" s="85">
        <v>9111</v>
      </c>
      <c r="E9115" s="86" t="s">
        <v>9554</v>
      </c>
      <c r="F9115" s="85" t="s">
        <v>4883</v>
      </c>
      <c r="G9115" s="86" t="s">
        <v>52</v>
      </c>
      <c r="H9115" s="85" t="s">
        <v>53</v>
      </c>
      <c r="I9115" s="85">
        <v>1</v>
      </c>
      <c r="J9115" s="88">
        <v>2.6297342036989701E-2</v>
      </c>
      <c r="K9115" s="146">
        <v>1.6190758506429963E-2</v>
      </c>
      <c r="L9115" s="147">
        <v>8.3519108425522647E-11</v>
      </c>
      <c r="M9115" s="147">
        <v>3.679336498964703E-3</v>
      </c>
      <c r="N9115" s="87">
        <v>0.48570471747842781</v>
      </c>
      <c r="O9115" s="88">
        <v>2.359730198446755E-2</v>
      </c>
      <c r="P9115" s="89">
        <v>48.583637620352334</v>
      </c>
    </row>
    <row r="9116" spans="1:16">
      <c r="A9116" s="75" t="s">
        <v>9615</v>
      </c>
      <c r="B9116" s="85">
        <v>9112</v>
      </c>
      <c r="C9116" s="85">
        <v>6403</v>
      </c>
      <c r="D9116" s="85">
        <v>9112</v>
      </c>
      <c r="E9116" s="86" t="s">
        <v>9554</v>
      </c>
      <c r="F9116" s="85" t="s">
        <v>1068</v>
      </c>
      <c r="G9116" s="86" t="s">
        <v>52</v>
      </c>
      <c r="H9116" s="85" t="s">
        <v>53</v>
      </c>
      <c r="I9116" s="85">
        <v>1</v>
      </c>
      <c r="J9116" s="88">
        <v>3.8238953062653173E-2</v>
      </c>
      <c r="K9116" s="146">
        <v>2.3586719223932018E-2</v>
      </c>
      <c r="L9116" s="147">
        <v>1.2329811420065989E-10</v>
      </c>
      <c r="M9116" s="147">
        <v>5.0561637133043277E-3</v>
      </c>
      <c r="N9116" s="87">
        <v>0.66842464025618498</v>
      </c>
      <c r="O9116" s="88">
        <v>3.2608521160008737E-2</v>
      </c>
      <c r="P9116" s="89">
        <v>48.784139895727023</v>
      </c>
    </row>
    <row r="9117" spans="1:16">
      <c r="A9117" s="75" t="s">
        <v>9617</v>
      </c>
      <c r="B9117" s="85">
        <v>9113</v>
      </c>
      <c r="C9117" s="85">
        <v>6405</v>
      </c>
      <c r="D9117" s="85">
        <v>9113</v>
      </c>
      <c r="E9117" s="86" t="s">
        <v>9554</v>
      </c>
      <c r="F9117" s="85" t="s">
        <v>4532</v>
      </c>
      <c r="G9117" s="86" t="s">
        <v>52</v>
      </c>
      <c r="H9117" s="85" t="s">
        <v>53</v>
      </c>
      <c r="I9117" s="85">
        <v>1</v>
      </c>
      <c r="J9117" s="88">
        <v>3.2348476122769892E-2</v>
      </c>
      <c r="K9117" s="146">
        <v>2.0632573208121181E-2</v>
      </c>
      <c r="L9117" s="147">
        <v>1.044956117504673E-10</v>
      </c>
      <c r="M9117" s="147">
        <v>4.4509881123215474E-3</v>
      </c>
      <c r="N9117" s="87">
        <v>0.58898458564941158</v>
      </c>
      <c r="O9117" s="88">
        <v>2.8920988618855632E-2</v>
      </c>
      <c r="P9117" s="89">
        <v>49.103133296718603</v>
      </c>
    </row>
    <row r="9118" spans="1:16">
      <c r="A9118" s="75" t="s">
        <v>9619</v>
      </c>
      <c r="B9118" s="85">
        <v>9114</v>
      </c>
      <c r="C9118" s="85">
        <v>6407</v>
      </c>
      <c r="D9118" s="85">
        <v>9114</v>
      </c>
      <c r="E9118" s="86" t="s">
        <v>9554</v>
      </c>
      <c r="F9118" s="85" t="s">
        <v>4381</v>
      </c>
      <c r="G9118" s="86" t="s">
        <v>52</v>
      </c>
      <c r="H9118" s="85" t="s">
        <v>53</v>
      </c>
      <c r="I9118" s="85">
        <v>1</v>
      </c>
      <c r="J9118" s="88">
        <v>3.8573511695460611E-2</v>
      </c>
      <c r="K9118" s="146">
        <v>2.4037033794247355E-2</v>
      </c>
      <c r="L9118" s="147">
        <v>1.242998251012979E-10</v>
      </c>
      <c r="M9118" s="147">
        <v>5.151262529634556E-3</v>
      </c>
      <c r="N9118" s="87">
        <v>0.68117178621482866</v>
      </c>
      <c r="O9118" s="88">
        <v>3.326394971884019E-2</v>
      </c>
      <c r="P9118" s="89">
        <v>48.833422628501779</v>
      </c>
    </row>
    <row r="9119" spans="1:16">
      <c r="A9119" s="75" t="s">
        <v>9621</v>
      </c>
      <c r="B9119" s="85">
        <v>9115</v>
      </c>
      <c r="C9119" s="85">
        <v>6409</v>
      </c>
      <c r="D9119" s="85">
        <v>9115</v>
      </c>
      <c r="E9119" s="86" t="s">
        <v>9554</v>
      </c>
      <c r="F9119" s="85" t="s">
        <v>4641</v>
      </c>
      <c r="G9119" s="86" t="s">
        <v>52</v>
      </c>
      <c r="H9119" s="85" t="s">
        <v>53</v>
      </c>
      <c r="I9119" s="85">
        <v>1</v>
      </c>
      <c r="J9119" s="88">
        <v>4.2345032582835687E-2</v>
      </c>
      <c r="K9119" s="146">
        <v>2.6387252144634551E-2</v>
      </c>
      <c r="L9119" s="147">
        <v>1.364532269063451E-10</v>
      </c>
      <c r="M9119" s="147">
        <v>5.6549266600941922E-3</v>
      </c>
      <c r="N9119" s="87">
        <v>0.74777328311463231</v>
      </c>
      <c r="O9119" s="88">
        <v>3.6516328764639269E-2</v>
      </c>
      <c r="P9119" s="89">
        <v>48.833422628501935</v>
      </c>
    </row>
    <row r="9120" spans="1:16">
      <c r="A9120" s="75" t="s">
        <v>9623</v>
      </c>
      <c r="B9120" s="85">
        <v>9116</v>
      </c>
      <c r="C9120" s="85">
        <v>6411</v>
      </c>
      <c r="D9120" s="85">
        <v>9116</v>
      </c>
      <c r="E9120" s="86" t="s">
        <v>9554</v>
      </c>
      <c r="F9120" s="85" t="s">
        <v>4383</v>
      </c>
      <c r="G9120" s="86" t="s">
        <v>52</v>
      </c>
      <c r="H9120" s="85" t="s">
        <v>53</v>
      </c>
      <c r="I9120" s="85">
        <v>1</v>
      </c>
      <c r="J9120" s="88">
        <v>4.5307593260085571E-2</v>
      </c>
      <c r="K9120" s="146">
        <v>2.8233367989071525E-2</v>
      </c>
      <c r="L9120" s="147">
        <v>1.459998239841904E-10</v>
      </c>
      <c r="M9120" s="147">
        <v>6.0505589771352704E-3</v>
      </c>
      <c r="N9120" s="87">
        <v>0.80008930671716116</v>
      </c>
      <c r="O9120" s="88">
        <v>3.9071099255464148E-2</v>
      </c>
      <c r="P9120" s="89">
        <v>48.833422628501815</v>
      </c>
    </row>
    <row r="9121" spans="1:16">
      <c r="A9121" s="75" t="s">
        <v>9625</v>
      </c>
      <c r="B9121" s="85">
        <v>9117</v>
      </c>
      <c r="C9121" s="85">
        <v>6413</v>
      </c>
      <c r="D9121" s="85">
        <v>9117</v>
      </c>
      <c r="E9121" s="86" t="s">
        <v>9554</v>
      </c>
      <c r="F9121" s="85" t="s">
        <v>4711</v>
      </c>
      <c r="G9121" s="86" t="s">
        <v>52</v>
      </c>
      <c r="H9121" s="85" t="s">
        <v>53</v>
      </c>
      <c r="I9121" s="85">
        <v>1</v>
      </c>
      <c r="J9121" s="88">
        <v>4.0473909073349128E-2</v>
      </c>
      <c r="K9121" s="146">
        <v>2.5221263956008457E-2</v>
      </c>
      <c r="L9121" s="147">
        <v>1.304236922658813E-10</v>
      </c>
      <c r="M9121" s="147">
        <v>5.4050492701683229E-3</v>
      </c>
      <c r="N9121" s="87">
        <v>0.71473100909902798</v>
      </c>
      <c r="O9121" s="88">
        <v>3.4902761433028513E-2</v>
      </c>
      <c r="P9121" s="89">
        <v>48.833422628501957</v>
      </c>
    </row>
    <row r="9122" spans="1:16">
      <c r="A9122" s="75" t="s">
        <v>9627</v>
      </c>
      <c r="B9122" s="85">
        <v>9118</v>
      </c>
      <c r="C9122" s="85">
        <v>6415</v>
      </c>
      <c r="D9122" s="85">
        <v>9118</v>
      </c>
      <c r="E9122" s="86" t="s">
        <v>9554</v>
      </c>
      <c r="F9122" s="85" t="s">
        <v>2124</v>
      </c>
      <c r="G9122" s="86" t="s">
        <v>52</v>
      </c>
      <c r="H9122" s="85" t="s">
        <v>53</v>
      </c>
      <c r="I9122" s="85">
        <v>1</v>
      </c>
      <c r="J9122" s="88">
        <v>2.6804227975500271E-2</v>
      </c>
      <c r="K9122" s="146">
        <v>1.5385614955896054E-2</v>
      </c>
      <c r="L9122" s="147">
        <v>8.234950961137595E-11</v>
      </c>
      <c r="M9122" s="147">
        <v>3.9099112382485627E-3</v>
      </c>
      <c r="N9122" s="87">
        <v>0.51807971898023464</v>
      </c>
      <c r="O9122" s="88">
        <v>2.5152883544712259E-2</v>
      </c>
      <c r="P9122" s="89">
        <v>48.550218476457808</v>
      </c>
    </row>
    <row r="9123" spans="1:16">
      <c r="A9123" s="75" t="s">
        <v>9629</v>
      </c>
      <c r="B9123" s="85">
        <v>9119</v>
      </c>
      <c r="C9123" s="85">
        <v>6417</v>
      </c>
      <c r="D9123" s="85">
        <v>9119</v>
      </c>
      <c r="E9123" s="86" t="s">
        <v>9554</v>
      </c>
      <c r="F9123" s="85" t="s">
        <v>4253</v>
      </c>
      <c r="G9123" s="86" t="s">
        <v>52</v>
      </c>
      <c r="H9123" s="85" t="s">
        <v>53</v>
      </c>
      <c r="I9123" s="85">
        <v>1</v>
      </c>
      <c r="J9123" s="88">
        <v>2.8350577239219389E-2</v>
      </c>
      <c r="K9123" s="146">
        <v>1.5819210184798975E-2</v>
      </c>
      <c r="L9123" s="147">
        <v>8.5673634262767639E-11</v>
      </c>
      <c r="M9123" s="147">
        <v>4.3168935603949818E-3</v>
      </c>
      <c r="N9123" s="87">
        <v>0.5725740342282325</v>
      </c>
      <c r="O9123" s="88">
        <v>2.7803264189576671E-2</v>
      </c>
      <c r="P9123" s="89">
        <v>48.558374162133369</v>
      </c>
    </row>
    <row r="9124" spans="1:16">
      <c r="A9124" s="75" t="s">
        <v>9631</v>
      </c>
      <c r="B9124" s="85">
        <v>9120</v>
      </c>
      <c r="C9124" s="85">
        <v>6419</v>
      </c>
      <c r="D9124" s="85">
        <v>9120</v>
      </c>
      <c r="E9124" s="86" t="s">
        <v>9554</v>
      </c>
      <c r="F9124" s="85" t="s">
        <v>240</v>
      </c>
      <c r="G9124" s="86" t="s">
        <v>52</v>
      </c>
      <c r="H9124" s="85" t="s">
        <v>53</v>
      </c>
      <c r="I9124" s="85">
        <v>1</v>
      </c>
      <c r="J9124" s="88">
        <v>3.3570955483364577E-2</v>
      </c>
      <c r="K9124" s="146">
        <v>2.1412297570009568E-2</v>
      </c>
      <c r="L9124" s="147">
        <v>1.0844459927472791E-10</v>
      </c>
      <c r="M9124" s="147">
        <v>4.6191951425666568E-3</v>
      </c>
      <c r="N9124" s="87">
        <v>0.61124286752124524</v>
      </c>
      <c r="O9124" s="88">
        <v>3.00139400005641E-2</v>
      </c>
      <c r="P9124" s="89">
        <v>49.103133296718411</v>
      </c>
    </row>
    <row r="9125" spans="1:16">
      <c r="A9125" s="75" t="s">
        <v>9633</v>
      </c>
      <c r="B9125" s="85">
        <v>9121</v>
      </c>
      <c r="C9125" s="85">
        <v>6421</v>
      </c>
      <c r="D9125" s="85">
        <v>9121</v>
      </c>
      <c r="E9125" s="86" t="s">
        <v>9554</v>
      </c>
      <c r="F9125" s="85" t="s">
        <v>4389</v>
      </c>
      <c r="G9125" s="86" t="s">
        <v>52</v>
      </c>
      <c r="H9125" s="85" t="s">
        <v>53</v>
      </c>
      <c r="I9125" s="85">
        <v>1</v>
      </c>
      <c r="J9125" s="88">
        <v>4.222400230017543E-2</v>
      </c>
      <c r="K9125" s="146">
        <v>2.6473311519588028E-2</v>
      </c>
      <c r="L9125" s="147">
        <v>1.3624376227819971E-10</v>
      </c>
      <c r="M9125" s="147">
        <v>5.6132612021064753E-3</v>
      </c>
      <c r="N9125" s="87">
        <v>0.74182190563381445</v>
      </c>
      <c r="O9125" s="88">
        <v>3.6154234398108442E-2</v>
      </c>
      <c r="P9125" s="89">
        <v>48.73708112895126</v>
      </c>
    </row>
    <row r="9126" spans="1:16">
      <c r="A9126" s="75" t="s">
        <v>9635</v>
      </c>
      <c r="B9126" s="85">
        <v>9122</v>
      </c>
      <c r="C9126" s="85">
        <v>6423</v>
      </c>
      <c r="D9126" s="85">
        <v>9122</v>
      </c>
      <c r="E9126" s="86" t="s">
        <v>9554</v>
      </c>
      <c r="F9126" s="85" t="s">
        <v>3724</v>
      </c>
      <c r="G9126" s="86" t="s">
        <v>52</v>
      </c>
      <c r="H9126" s="85" t="s">
        <v>53</v>
      </c>
      <c r="I9126" s="85">
        <v>1</v>
      </c>
      <c r="J9126" s="88">
        <v>3.6945891006832481E-2</v>
      </c>
      <c r="K9126" s="146">
        <v>2.3030704169381456E-2</v>
      </c>
      <c r="L9126" s="147">
        <v>1.1905496146298419E-10</v>
      </c>
      <c r="M9126" s="147">
        <v>4.9339034898755931E-3</v>
      </c>
      <c r="N9126" s="87">
        <v>0.65242954204203352</v>
      </c>
      <c r="O9126" s="88">
        <v>3.1860367561858623E-2</v>
      </c>
      <c r="P9126" s="89">
        <v>48.833422628501978</v>
      </c>
    </row>
    <row r="9127" spans="1:16">
      <c r="A9127" s="75" t="s">
        <v>9637</v>
      </c>
      <c r="B9127" s="85">
        <v>9123</v>
      </c>
      <c r="C9127" s="85">
        <v>6425</v>
      </c>
      <c r="D9127" s="85">
        <v>9123</v>
      </c>
      <c r="E9127" s="86" t="s">
        <v>9554</v>
      </c>
      <c r="F9127" s="85" t="s">
        <v>4646</v>
      </c>
      <c r="G9127" s="86" t="s">
        <v>52</v>
      </c>
      <c r="H9127" s="85" t="s">
        <v>53</v>
      </c>
      <c r="I9127" s="85">
        <v>1</v>
      </c>
      <c r="J9127" s="88">
        <v>3.763701678285114E-2</v>
      </c>
      <c r="K9127" s="146">
        <v>2.3351599852674244E-2</v>
      </c>
      <c r="L9127" s="147">
        <v>1.1901221270592849E-10</v>
      </c>
      <c r="M9127" s="147">
        <v>5.2539295693282547E-3</v>
      </c>
      <c r="N9127" s="87">
        <v>0.694734909534232</v>
      </c>
      <c r="O9127" s="88">
        <v>3.3822818712004071E-2</v>
      </c>
      <c r="P9127" s="89">
        <v>48.684495694450931</v>
      </c>
    </row>
    <row r="9128" spans="1:16">
      <c r="A9128" s="75" t="s">
        <v>9639</v>
      </c>
      <c r="B9128" s="85">
        <v>9124</v>
      </c>
      <c r="C9128" s="85">
        <v>6427</v>
      </c>
      <c r="D9128" s="85">
        <v>9124</v>
      </c>
      <c r="E9128" s="86" t="s">
        <v>9554</v>
      </c>
      <c r="F9128" s="85" t="s">
        <v>4648</v>
      </c>
      <c r="G9128" s="86" t="s">
        <v>52</v>
      </c>
      <c r="H9128" s="85" t="s">
        <v>53</v>
      </c>
      <c r="I9128" s="85">
        <v>1</v>
      </c>
      <c r="J9128" s="88">
        <v>4.8728153563837057E-2</v>
      </c>
      <c r="K9128" s="146">
        <v>3.0364885706868815E-2</v>
      </c>
      <c r="L9128" s="147">
        <v>1.5702228548216199E-10</v>
      </c>
      <c r="M9128" s="147">
        <v>6.5073544139153923E-3</v>
      </c>
      <c r="N9128" s="87">
        <v>0.86049317117102209</v>
      </c>
      <c r="O9128" s="88">
        <v>4.2020826696734181E-2</v>
      </c>
      <c r="P9128" s="89">
        <v>48.833422628501701</v>
      </c>
    </row>
    <row r="9129" spans="1:16">
      <c r="A9129" s="75" t="s">
        <v>9641</v>
      </c>
      <c r="B9129" s="85">
        <v>9125</v>
      </c>
      <c r="C9129" s="85">
        <v>6429</v>
      </c>
      <c r="D9129" s="85">
        <v>9125</v>
      </c>
      <c r="E9129" s="86" t="s">
        <v>9554</v>
      </c>
      <c r="F9129" s="85" t="s">
        <v>891</v>
      </c>
      <c r="G9129" s="86" t="s">
        <v>52</v>
      </c>
      <c r="H9129" s="85" t="s">
        <v>53</v>
      </c>
      <c r="I9129" s="85">
        <v>1</v>
      </c>
      <c r="J9129" s="88">
        <v>4.3115183325773472E-2</v>
      </c>
      <c r="K9129" s="146">
        <v>2.6275133775728741E-2</v>
      </c>
      <c r="L9129" s="147">
        <v>1.3676393845540301E-10</v>
      </c>
      <c r="M9129" s="147">
        <v>5.8857166339155711E-3</v>
      </c>
      <c r="N9129" s="87">
        <v>0.77748540766181284</v>
      </c>
      <c r="O9129" s="88">
        <v>3.7752965909425069E-2</v>
      </c>
      <c r="P9129" s="89">
        <v>48.557780682935579</v>
      </c>
    </row>
    <row r="9130" spans="1:16">
      <c r="A9130" s="75" t="s">
        <v>9643</v>
      </c>
      <c r="B9130" s="85">
        <v>9126</v>
      </c>
      <c r="C9130" s="85">
        <v>6431</v>
      </c>
      <c r="D9130" s="85">
        <v>9126</v>
      </c>
      <c r="E9130" s="86" t="s">
        <v>9554</v>
      </c>
      <c r="F9130" s="85" t="s">
        <v>38</v>
      </c>
      <c r="G9130" s="86" t="s">
        <v>52</v>
      </c>
      <c r="H9130" s="85" t="s">
        <v>53</v>
      </c>
      <c r="I9130" s="85">
        <v>1</v>
      </c>
      <c r="J9130" s="88">
        <v>3.3025558638137123E-2</v>
      </c>
      <c r="K9130" s="146">
        <v>2.0162901312463562E-2</v>
      </c>
      <c r="L9130" s="147">
        <v>1.046648514739663E-10</v>
      </c>
      <c r="M9130" s="147">
        <v>4.6349152242173503E-3</v>
      </c>
      <c r="N9130" s="87">
        <v>0.61354485066933095</v>
      </c>
      <c r="O9130" s="88">
        <v>3.0015539403794259E-2</v>
      </c>
      <c r="P9130" s="89">
        <v>48.921508135957104</v>
      </c>
    </row>
    <row r="9131" spans="1:16">
      <c r="A9131" s="75" t="s">
        <v>9645</v>
      </c>
      <c r="B9131" s="85">
        <v>9127</v>
      </c>
      <c r="C9131" s="85">
        <v>6433</v>
      </c>
      <c r="D9131" s="85">
        <v>9127</v>
      </c>
      <c r="E9131" s="86" t="s">
        <v>9554</v>
      </c>
      <c r="F9131" s="85" t="s">
        <v>5087</v>
      </c>
      <c r="G9131" s="86" t="s">
        <v>52</v>
      </c>
      <c r="H9131" s="85" t="s">
        <v>53</v>
      </c>
      <c r="I9131" s="85">
        <v>1</v>
      </c>
      <c r="J9131" s="88">
        <v>3.3967177092757588E-2</v>
      </c>
      <c r="K9131" s="146">
        <v>2.026094192954685E-2</v>
      </c>
      <c r="L9131" s="147">
        <v>1.065900652020871E-10</v>
      </c>
      <c r="M9131" s="147">
        <v>4.9795858402717453E-3</v>
      </c>
      <c r="N9131" s="87">
        <v>0.65822295251763729</v>
      </c>
      <c r="O9131" s="88">
        <v>3.1872619053223743E-2</v>
      </c>
      <c r="P9131" s="89">
        <v>48.422223702947683</v>
      </c>
    </row>
    <row r="9132" spans="1:16">
      <c r="A9132" s="75" t="s">
        <v>9647</v>
      </c>
      <c r="B9132" s="85">
        <v>9128</v>
      </c>
      <c r="C9132" s="85">
        <v>6435</v>
      </c>
      <c r="D9132" s="85">
        <v>9128</v>
      </c>
      <c r="E9132" s="86" t="s">
        <v>9554</v>
      </c>
      <c r="F9132" s="85" t="s">
        <v>1039</v>
      </c>
      <c r="G9132" s="86" t="s">
        <v>52</v>
      </c>
      <c r="H9132" s="85" t="s">
        <v>53</v>
      </c>
      <c r="I9132" s="85">
        <v>1</v>
      </c>
      <c r="J9132" s="88">
        <v>3.0932658970132469E-2</v>
      </c>
      <c r="K9132" s="146">
        <v>1.768552470089969E-2</v>
      </c>
      <c r="L9132" s="147">
        <v>9.4591562703724594E-11</v>
      </c>
      <c r="M9132" s="147">
        <v>4.6443481088872729E-3</v>
      </c>
      <c r="N9132" s="87">
        <v>0.61598245095426873</v>
      </c>
      <c r="O9132" s="88">
        <v>3.0014153658433539E-2</v>
      </c>
      <c r="P9132" s="89">
        <v>48.725663550862791</v>
      </c>
    </row>
    <row r="9133" spans="1:16">
      <c r="A9133" s="75" t="s">
        <v>9649</v>
      </c>
      <c r="B9133" s="85">
        <v>9129</v>
      </c>
      <c r="C9133" s="85">
        <v>6437</v>
      </c>
      <c r="D9133" s="85">
        <v>9129</v>
      </c>
      <c r="E9133" s="86" t="s">
        <v>9554</v>
      </c>
      <c r="F9133" s="85" t="s">
        <v>4653</v>
      </c>
      <c r="G9133" s="86" t="s">
        <v>52</v>
      </c>
      <c r="H9133" s="85" t="s">
        <v>53</v>
      </c>
      <c r="I9133" s="85">
        <v>1</v>
      </c>
      <c r="J9133" s="88">
        <v>3.4108301432381159E-2</v>
      </c>
      <c r="K9133" s="146">
        <v>2.1254543808906179E-2</v>
      </c>
      <c r="L9133" s="147">
        <v>1.099110689226218E-10</v>
      </c>
      <c r="M9133" s="147">
        <v>4.55496031850225E-3</v>
      </c>
      <c r="N9133" s="87">
        <v>0.60232039008735172</v>
      </c>
      <c r="O9133" s="88">
        <v>2.941336616689974E-2</v>
      </c>
      <c r="P9133" s="89">
        <v>48.83342262850185</v>
      </c>
    </row>
    <row r="9134" spans="1:16">
      <c r="A9134" s="75" t="s">
        <v>9651</v>
      </c>
      <c r="B9134" s="85">
        <v>9130</v>
      </c>
      <c r="C9134" s="85">
        <v>6439</v>
      </c>
      <c r="D9134" s="85">
        <v>9130</v>
      </c>
      <c r="E9134" s="86" t="s">
        <v>9554</v>
      </c>
      <c r="F9134" s="85" t="s">
        <v>4655</v>
      </c>
      <c r="G9134" s="86" t="s">
        <v>52</v>
      </c>
      <c r="H9134" s="85" t="s">
        <v>53</v>
      </c>
      <c r="I9134" s="85">
        <v>1</v>
      </c>
      <c r="J9134" s="88">
        <v>4.3197925318826012E-2</v>
      </c>
      <c r="K9134" s="146">
        <v>2.692061337538906E-2</v>
      </c>
      <c r="L9134" s="147">
        <v>1.392614975288093E-10</v>
      </c>
      <c r="M9134" s="147">
        <v>5.553255925075635E-3</v>
      </c>
      <c r="N9134" s="87">
        <v>0.73337365466115689</v>
      </c>
      <c r="O9134" s="88">
        <v>3.5541153657570053E-2</v>
      </c>
      <c r="P9134" s="89">
        <v>48.462544886468898</v>
      </c>
    </row>
    <row r="9135" spans="1:16">
      <c r="A9135" s="75" t="s">
        <v>9653</v>
      </c>
      <c r="B9135" s="85">
        <v>9131</v>
      </c>
      <c r="C9135" s="85">
        <v>6441</v>
      </c>
      <c r="D9135" s="85">
        <v>9131</v>
      </c>
      <c r="E9135" s="86" t="s">
        <v>9554</v>
      </c>
      <c r="F9135" s="85" t="s">
        <v>1088</v>
      </c>
      <c r="G9135" s="86" t="s">
        <v>52</v>
      </c>
      <c r="H9135" s="85" t="s">
        <v>53</v>
      </c>
      <c r="I9135" s="85">
        <v>1</v>
      </c>
      <c r="J9135" s="88">
        <v>4.1590218596528707E-2</v>
      </c>
      <c r="K9135" s="146">
        <v>2.5863369122605694E-2</v>
      </c>
      <c r="L9135" s="147">
        <v>1.3369991578294609E-10</v>
      </c>
      <c r="M9135" s="147">
        <v>5.680069913861014E-3</v>
      </c>
      <c r="N9135" s="87">
        <v>0.75111307672116001</v>
      </c>
      <c r="O9135" s="88">
        <v>3.6799469212289243E-2</v>
      </c>
      <c r="P9135" s="89">
        <v>48.99324795799091</v>
      </c>
    </row>
    <row r="9136" spans="1:16">
      <c r="A9136" s="75" t="s">
        <v>9655</v>
      </c>
      <c r="B9136" s="85">
        <v>9132</v>
      </c>
      <c r="C9136" s="85">
        <v>6443</v>
      </c>
      <c r="D9136" s="85">
        <v>9132</v>
      </c>
      <c r="E9136" s="86" t="s">
        <v>9554</v>
      </c>
      <c r="F9136" s="85" t="s">
        <v>4544</v>
      </c>
      <c r="G9136" s="86" t="s">
        <v>52</v>
      </c>
      <c r="H9136" s="85" t="s">
        <v>53</v>
      </c>
      <c r="I9136" s="85">
        <v>1</v>
      </c>
      <c r="J9136" s="88">
        <v>2.8943607565387289E-2</v>
      </c>
      <c r="K9136" s="146">
        <v>1.8460872769819069E-2</v>
      </c>
      <c r="L9136" s="147">
        <v>9.3496830185508635E-11</v>
      </c>
      <c r="M9136" s="147">
        <v>3.9824952715642181E-3</v>
      </c>
      <c r="N9136" s="87">
        <v>0.52699047226831586</v>
      </c>
      <c r="O9136" s="88">
        <v>2.5876883405891751E-2</v>
      </c>
      <c r="P9136" s="89">
        <v>49.103133296718504</v>
      </c>
    </row>
    <row r="9137" spans="1:16">
      <c r="A9137" s="75" t="s">
        <v>9657</v>
      </c>
      <c r="B9137" s="85">
        <v>9133</v>
      </c>
      <c r="C9137" s="85">
        <v>6445</v>
      </c>
      <c r="D9137" s="85">
        <v>9133</v>
      </c>
      <c r="E9137" s="86" t="s">
        <v>9554</v>
      </c>
      <c r="F9137" s="85" t="s">
        <v>2925</v>
      </c>
      <c r="G9137" s="86" t="s">
        <v>52</v>
      </c>
      <c r="H9137" s="85" t="s">
        <v>53</v>
      </c>
      <c r="I9137" s="85">
        <v>1</v>
      </c>
      <c r="J9137" s="88">
        <v>5.8026369640872787E-2</v>
      </c>
      <c r="K9137" s="146">
        <v>3.6159056998154783E-2</v>
      </c>
      <c r="L9137" s="147">
        <v>1.8698498738118649E-10</v>
      </c>
      <c r="M9137" s="147">
        <v>7.7490757393739581E-3</v>
      </c>
      <c r="N9137" s="87">
        <v>1.024690885494012</v>
      </c>
      <c r="O9137" s="88">
        <v>5.0039163074902887E-2</v>
      </c>
      <c r="P9137" s="89">
        <v>48.833422628501857</v>
      </c>
    </row>
    <row r="9138" spans="1:16">
      <c r="A9138" s="75" t="s">
        <v>9659</v>
      </c>
      <c r="B9138" s="85">
        <v>9134</v>
      </c>
      <c r="C9138" s="85">
        <v>6447</v>
      </c>
      <c r="D9138" s="85">
        <v>9134</v>
      </c>
      <c r="E9138" s="86" t="s">
        <v>9554</v>
      </c>
      <c r="F9138" s="85" t="s">
        <v>4549</v>
      </c>
      <c r="G9138" s="86" t="s">
        <v>52</v>
      </c>
      <c r="H9138" s="85" t="s">
        <v>53</v>
      </c>
      <c r="I9138" s="85">
        <v>1</v>
      </c>
      <c r="J9138" s="88">
        <v>3.8643006448440417E-2</v>
      </c>
      <c r="K9138" s="146">
        <v>2.2832432561651458E-2</v>
      </c>
      <c r="L9138" s="147">
        <v>1.217196537536596E-10</v>
      </c>
      <c r="M9138" s="147">
        <v>5.3526637513759898E-3</v>
      </c>
      <c r="N9138" s="87">
        <v>0.71071554271572079</v>
      </c>
      <c r="O9138" s="88">
        <v>3.4575097641042829E-2</v>
      </c>
      <c r="P9138" s="89">
        <v>48.648292548841198</v>
      </c>
    </row>
    <row r="9139" spans="1:16">
      <c r="A9139" s="75" t="s">
        <v>9661</v>
      </c>
      <c r="B9139" s="85">
        <v>9135</v>
      </c>
      <c r="C9139" s="85">
        <v>6449</v>
      </c>
      <c r="D9139" s="85">
        <v>9135</v>
      </c>
      <c r="E9139" s="86" t="s">
        <v>9554</v>
      </c>
      <c r="F9139" s="85" t="s">
        <v>4552</v>
      </c>
      <c r="G9139" s="86" t="s">
        <v>52</v>
      </c>
      <c r="H9139" s="85" t="s">
        <v>53</v>
      </c>
      <c r="I9139" s="85">
        <v>1</v>
      </c>
      <c r="J9139" s="88">
        <v>3.1227726832658561E-2</v>
      </c>
      <c r="K9139" s="146">
        <v>1.8451073880902089E-2</v>
      </c>
      <c r="L9139" s="147">
        <v>9.8362639114443709E-11</v>
      </c>
      <c r="M9139" s="147">
        <v>4.3255309774633032E-3</v>
      </c>
      <c r="N9139" s="87">
        <v>0.57433499262702925</v>
      </c>
      <c r="O9139" s="88">
        <v>2.79404167423562E-2</v>
      </c>
      <c r="P9139" s="89">
        <v>48.64829254884107</v>
      </c>
    </row>
    <row r="9140" spans="1:16">
      <c r="A9140" s="75" t="s">
        <v>9663</v>
      </c>
      <c r="B9140" s="85">
        <v>9136</v>
      </c>
      <c r="C9140" s="85">
        <v>6451</v>
      </c>
      <c r="D9140" s="85">
        <v>9136</v>
      </c>
      <c r="E9140" s="86" t="s">
        <v>9554</v>
      </c>
      <c r="F9140" s="85" t="s">
        <v>4554</v>
      </c>
      <c r="G9140" s="86" t="s">
        <v>52</v>
      </c>
      <c r="H9140" s="85" t="s">
        <v>53</v>
      </c>
      <c r="I9140" s="85">
        <v>1</v>
      </c>
      <c r="J9140" s="88">
        <v>3.1227726832658561E-2</v>
      </c>
      <c r="K9140" s="146">
        <v>1.8451073880902089E-2</v>
      </c>
      <c r="L9140" s="147">
        <v>9.8362639114443696E-11</v>
      </c>
      <c r="M9140" s="147">
        <v>4.3255309774633032E-3</v>
      </c>
      <c r="N9140" s="87">
        <v>0.57433499262702925</v>
      </c>
      <c r="O9140" s="88">
        <v>2.79404167423562E-2</v>
      </c>
      <c r="P9140" s="89">
        <v>48.64829254884107</v>
      </c>
    </row>
    <row r="9141" spans="1:16">
      <c r="A9141" s="75" t="s">
        <v>9665</v>
      </c>
      <c r="B9141" s="85">
        <v>9137</v>
      </c>
      <c r="C9141" s="85">
        <v>6453</v>
      </c>
      <c r="D9141" s="85">
        <v>9137</v>
      </c>
      <c r="E9141" s="86" t="s">
        <v>9554</v>
      </c>
      <c r="F9141" s="85" t="s">
        <v>4556</v>
      </c>
      <c r="G9141" s="86" t="s">
        <v>52</v>
      </c>
      <c r="H9141" s="85" t="s">
        <v>53</v>
      </c>
      <c r="I9141" s="85">
        <v>1</v>
      </c>
      <c r="J9141" s="88">
        <v>3.1227726832658561E-2</v>
      </c>
      <c r="K9141" s="146">
        <v>1.8451073880902089E-2</v>
      </c>
      <c r="L9141" s="147">
        <v>9.8362639114443696E-11</v>
      </c>
      <c r="M9141" s="147">
        <v>4.3255309774633032E-3</v>
      </c>
      <c r="N9141" s="87">
        <v>0.57433499262702925</v>
      </c>
      <c r="O9141" s="88">
        <v>2.79404167423562E-2</v>
      </c>
      <c r="P9141" s="89">
        <v>48.64829254884107</v>
      </c>
    </row>
    <row r="9142" spans="1:16">
      <c r="A9142" s="75" t="s">
        <v>9667</v>
      </c>
      <c r="B9142" s="85">
        <v>9138</v>
      </c>
      <c r="C9142" s="85">
        <v>6455</v>
      </c>
      <c r="D9142" s="85">
        <v>9138</v>
      </c>
      <c r="E9142" s="86" t="s">
        <v>9554</v>
      </c>
      <c r="F9142" s="85" t="s">
        <v>4398</v>
      </c>
      <c r="G9142" s="86" t="s">
        <v>52</v>
      </c>
      <c r="H9142" s="85" t="s">
        <v>53</v>
      </c>
      <c r="I9142" s="85">
        <v>1</v>
      </c>
      <c r="J9142" s="88">
        <v>3.1227726832658561E-2</v>
      </c>
      <c r="K9142" s="146">
        <v>1.8451073880902089E-2</v>
      </c>
      <c r="L9142" s="147">
        <v>9.8362639114443696E-11</v>
      </c>
      <c r="M9142" s="147">
        <v>4.3255309774633032E-3</v>
      </c>
      <c r="N9142" s="87">
        <v>0.57433499262702925</v>
      </c>
      <c r="O9142" s="88">
        <v>2.79404167423562E-2</v>
      </c>
      <c r="P9142" s="89">
        <v>48.64829254884107</v>
      </c>
    </row>
    <row r="9143" spans="1:16">
      <c r="A9143" s="75" t="s">
        <v>9669</v>
      </c>
      <c r="B9143" s="85">
        <v>9139</v>
      </c>
      <c r="C9143" s="85">
        <v>6457</v>
      </c>
      <c r="D9143" s="85">
        <v>9139</v>
      </c>
      <c r="E9143" s="86" t="s">
        <v>9554</v>
      </c>
      <c r="F9143" s="85" t="s">
        <v>4559</v>
      </c>
      <c r="G9143" s="86" t="s">
        <v>52</v>
      </c>
      <c r="H9143" s="85" t="s">
        <v>53</v>
      </c>
      <c r="I9143" s="85">
        <v>1</v>
      </c>
      <c r="J9143" s="88">
        <v>3.1227726832658561E-2</v>
      </c>
      <c r="K9143" s="146">
        <v>1.8451073880902089E-2</v>
      </c>
      <c r="L9143" s="147">
        <v>9.8362639114443696E-11</v>
      </c>
      <c r="M9143" s="147">
        <v>4.3255309774633032E-3</v>
      </c>
      <c r="N9143" s="87">
        <v>0.57433499262702925</v>
      </c>
      <c r="O9143" s="88">
        <v>2.79404167423562E-2</v>
      </c>
      <c r="P9143" s="89">
        <v>48.64829254884107</v>
      </c>
    </row>
    <row r="9144" spans="1:16">
      <c r="A9144" s="75" t="s">
        <v>9671</v>
      </c>
      <c r="B9144" s="85">
        <v>9140</v>
      </c>
      <c r="C9144" s="85">
        <v>6459</v>
      </c>
      <c r="D9144" s="85">
        <v>9140</v>
      </c>
      <c r="E9144" s="86" t="s">
        <v>9554</v>
      </c>
      <c r="F9144" s="85" t="s">
        <v>4400</v>
      </c>
      <c r="G9144" s="86" t="s">
        <v>52</v>
      </c>
      <c r="H9144" s="85" t="s">
        <v>53</v>
      </c>
      <c r="I9144" s="85">
        <v>1</v>
      </c>
      <c r="J9144" s="88">
        <v>3.1227726832658571E-2</v>
      </c>
      <c r="K9144" s="146">
        <v>1.8451073880902093E-2</v>
      </c>
      <c r="L9144" s="147">
        <v>9.8362639114443722E-11</v>
      </c>
      <c r="M9144" s="147">
        <v>4.3255309774633032E-3</v>
      </c>
      <c r="N9144" s="87">
        <v>0.57433499262702925</v>
      </c>
      <c r="O9144" s="88">
        <v>2.79404167423562E-2</v>
      </c>
      <c r="P9144" s="89">
        <v>48.64829254884107</v>
      </c>
    </row>
    <row r="9145" spans="1:16">
      <c r="A9145" s="75" t="s">
        <v>10100</v>
      </c>
      <c r="B9145" s="85">
        <v>9141</v>
      </c>
      <c r="C9145" s="85">
        <v>6829</v>
      </c>
      <c r="D9145" s="85">
        <v>9141</v>
      </c>
      <c r="E9145" s="86" t="s">
        <v>10101</v>
      </c>
      <c r="F9145" s="85" t="s">
        <v>509</v>
      </c>
      <c r="G9145" s="86" t="s">
        <v>52</v>
      </c>
      <c r="H9145" s="85" t="s">
        <v>53</v>
      </c>
      <c r="I9145" s="85">
        <v>1</v>
      </c>
      <c r="J9145" s="88">
        <v>6.6674332192470473E-2</v>
      </c>
      <c r="K9145" s="146">
        <v>3.692001533154509E-2</v>
      </c>
      <c r="L9145" s="147">
        <v>2.018176491854865E-10</v>
      </c>
      <c r="M9145" s="147">
        <v>8.4724407275563064E-3</v>
      </c>
      <c r="N9145" s="87">
        <v>1.1244602104055399</v>
      </c>
      <c r="O9145" s="88">
        <v>6.0729632066104162E-2</v>
      </c>
      <c r="P9145" s="89">
        <v>54.007808817176233</v>
      </c>
    </row>
    <row r="9146" spans="1:16">
      <c r="A9146" s="75" t="s">
        <v>10102</v>
      </c>
      <c r="B9146" s="85">
        <v>9142</v>
      </c>
      <c r="C9146" s="85">
        <v>6830</v>
      </c>
      <c r="D9146" s="85">
        <v>9142</v>
      </c>
      <c r="E9146" s="86" t="s">
        <v>10101</v>
      </c>
      <c r="F9146" s="85" t="s">
        <v>31</v>
      </c>
      <c r="G9146" s="86" t="s">
        <v>52</v>
      </c>
      <c r="H9146" s="85" t="s">
        <v>53</v>
      </c>
      <c r="I9146" s="85">
        <v>1</v>
      </c>
      <c r="J9146" s="88">
        <v>7.0571077560079687E-2</v>
      </c>
      <c r="K9146" s="146">
        <v>4.0977070164307766E-2</v>
      </c>
      <c r="L9146" s="147">
        <v>2.1713022629457051E-10</v>
      </c>
      <c r="M9146" s="147">
        <v>8.85026202287084E-3</v>
      </c>
      <c r="N9146" s="87">
        <v>1.1775982041497659</v>
      </c>
      <c r="O9146" s="88">
        <v>6.3452816709167359E-2</v>
      </c>
      <c r="P9146" s="89">
        <v>53.883248535505992</v>
      </c>
    </row>
    <row r="9147" spans="1:16">
      <c r="A9147" s="75" t="s">
        <v>10103</v>
      </c>
      <c r="B9147" s="85">
        <v>9143</v>
      </c>
      <c r="C9147" s="85">
        <v>6831</v>
      </c>
      <c r="D9147" s="85">
        <v>9143</v>
      </c>
      <c r="E9147" s="86" t="s">
        <v>10101</v>
      </c>
      <c r="F9147" s="85" t="s">
        <v>38</v>
      </c>
      <c r="G9147" s="86" t="s">
        <v>52</v>
      </c>
      <c r="H9147" s="85" t="s">
        <v>53</v>
      </c>
      <c r="I9147" s="85">
        <v>1</v>
      </c>
      <c r="J9147" s="88">
        <v>6.9053183876004079E-2</v>
      </c>
      <c r="K9147" s="146">
        <v>4.0767311846932254E-2</v>
      </c>
      <c r="L9147" s="147">
        <v>2.1298512110509089E-10</v>
      </c>
      <c r="M9147" s="147">
        <v>8.6821708994739913E-3</v>
      </c>
      <c r="N9147" s="87">
        <v>1.1557372975483631</v>
      </c>
      <c r="O9147" s="88">
        <v>6.2794720943001314E-2</v>
      </c>
      <c r="P9147" s="89">
        <v>54.333040108860551</v>
      </c>
    </row>
    <row r="9148" spans="1:16">
      <c r="A9148" s="75" t="s">
        <v>10113</v>
      </c>
      <c r="B9148" s="85">
        <v>9144</v>
      </c>
      <c r="C9148" s="85">
        <v>6838</v>
      </c>
      <c r="D9148" s="85">
        <v>9144</v>
      </c>
      <c r="E9148" s="86" t="s">
        <v>10114</v>
      </c>
      <c r="F9148" s="85" t="s">
        <v>509</v>
      </c>
      <c r="G9148" s="86" t="s">
        <v>52</v>
      </c>
      <c r="H9148" s="85" t="s">
        <v>53</v>
      </c>
      <c r="I9148" s="85">
        <v>1</v>
      </c>
      <c r="J9148" s="88">
        <v>7.0841477897711724E-2</v>
      </c>
      <c r="K9148" s="146">
        <v>3.9340054152182405E-2</v>
      </c>
      <c r="L9148" s="147">
        <v>2.1504106993673661E-10</v>
      </c>
      <c r="M9148" s="147">
        <v>9.0019682312711888E-3</v>
      </c>
      <c r="N9148" s="87">
        <v>1.1947389680145191</v>
      </c>
      <c r="O9148" s="88">
        <v>6.4525234041774016E-2</v>
      </c>
      <c r="P9148" s="89">
        <v>54.007809043849548</v>
      </c>
    </row>
    <row r="9149" spans="1:16">
      <c r="A9149" s="75" t="s">
        <v>10115</v>
      </c>
      <c r="B9149" s="85">
        <v>9145</v>
      </c>
      <c r="C9149" s="85">
        <v>6839</v>
      </c>
      <c r="D9149" s="85">
        <v>9145</v>
      </c>
      <c r="E9149" s="86" t="s">
        <v>10114</v>
      </c>
      <c r="F9149" s="85" t="s">
        <v>31</v>
      </c>
      <c r="G9149" s="86" t="s">
        <v>52</v>
      </c>
      <c r="H9149" s="85" t="s">
        <v>53</v>
      </c>
      <c r="I9149" s="85">
        <v>1</v>
      </c>
      <c r="J9149" s="88">
        <v>7.4981769907585052E-2</v>
      </c>
      <c r="K9149" s="146">
        <v>4.3650674957577067E-2</v>
      </c>
      <c r="L9149" s="147">
        <v>2.313106833338155E-10</v>
      </c>
      <c r="M9149" s="147">
        <v>9.4034033993002988E-3</v>
      </c>
      <c r="N9149" s="87">
        <v>1.2511980919091299</v>
      </c>
      <c r="O9149" s="88">
        <v>6.7418617753490631E-2</v>
      </c>
      <c r="P9149" s="89">
        <v>53.883248535506084</v>
      </c>
    </row>
    <row r="9150" spans="1:16">
      <c r="A9150" s="75" t="s">
        <v>10116</v>
      </c>
      <c r="B9150" s="85">
        <v>9146</v>
      </c>
      <c r="C9150" s="85">
        <v>6840</v>
      </c>
      <c r="D9150" s="85">
        <v>9146</v>
      </c>
      <c r="E9150" s="86" t="s">
        <v>10114</v>
      </c>
      <c r="F9150" s="85" t="s">
        <v>38</v>
      </c>
      <c r="G9150" s="86" t="s">
        <v>52</v>
      </c>
      <c r="H9150" s="85" t="s">
        <v>53</v>
      </c>
      <c r="I9150" s="85">
        <v>1</v>
      </c>
      <c r="J9150" s="88">
        <v>7.3369007803864364E-2</v>
      </c>
      <c r="K9150" s="146">
        <v>4.3427806686524455E-2</v>
      </c>
      <c r="L9150" s="147">
        <v>2.269065088140129E-10</v>
      </c>
      <c r="M9150" s="147">
        <v>9.2248065380917052E-3</v>
      </c>
      <c r="N9150" s="87">
        <v>1.227970873003323</v>
      </c>
      <c r="O9150" s="88">
        <v>6.671939096695087E-2</v>
      </c>
      <c r="P9150" s="89">
        <v>54.333040329996749</v>
      </c>
    </row>
    <row r="9151" spans="1:16">
      <c r="A9151" s="75" t="s">
        <v>10119</v>
      </c>
      <c r="B9151" s="85">
        <v>9147</v>
      </c>
      <c r="C9151" s="85">
        <v>6842</v>
      </c>
      <c r="D9151" s="85">
        <v>9147</v>
      </c>
      <c r="E9151" s="86" t="s">
        <v>10120</v>
      </c>
      <c r="F9151" s="85" t="s">
        <v>509</v>
      </c>
      <c r="G9151" s="86" t="s">
        <v>52</v>
      </c>
      <c r="H9151" s="85" t="s">
        <v>53</v>
      </c>
      <c r="I9151" s="85">
        <v>1</v>
      </c>
      <c r="J9151" s="88">
        <v>7.1472230511832144E-2</v>
      </c>
      <c r="K9151" s="146">
        <v>3.9811742258903868E-2</v>
      </c>
      <c r="L9151" s="147">
        <v>2.1742892505947461E-10</v>
      </c>
      <c r="M9151" s="147">
        <v>9.0967259498388811E-3</v>
      </c>
      <c r="N9151" s="87">
        <v>1.207315188676698</v>
      </c>
      <c r="O9151" s="88">
        <v>6.5204447139542043E-2</v>
      </c>
      <c r="P9151" s="89">
        <v>54.007808193824417</v>
      </c>
    </row>
    <row r="9152" spans="1:16">
      <c r="A9152" s="75" t="s">
        <v>10121</v>
      </c>
      <c r="B9152" s="85">
        <v>9148</v>
      </c>
      <c r="C9152" s="85">
        <v>6843</v>
      </c>
      <c r="D9152" s="85">
        <v>9148</v>
      </c>
      <c r="E9152" s="86" t="s">
        <v>10120</v>
      </c>
      <c r="F9152" s="85" t="s">
        <v>31</v>
      </c>
      <c r="G9152" s="86" t="s">
        <v>52</v>
      </c>
      <c r="H9152" s="85" t="s">
        <v>53</v>
      </c>
      <c r="I9152" s="85">
        <v>1</v>
      </c>
      <c r="J9152" s="88">
        <v>7.5656104327664717E-2</v>
      </c>
      <c r="K9152" s="146">
        <v>4.4167737847404194E-2</v>
      </c>
      <c r="L9152" s="147">
        <v>2.3386979671627591E-10</v>
      </c>
      <c r="M9152" s="147">
        <v>9.5023865929771221E-3</v>
      </c>
      <c r="N9152" s="87">
        <v>1.264368598139749</v>
      </c>
      <c r="O9152" s="88">
        <v>6.8128287414053509E-2</v>
      </c>
      <c r="P9152" s="89">
        <v>53.883248535506084</v>
      </c>
    </row>
    <row r="9153" spans="1:16">
      <c r="A9153" s="75" t="s">
        <v>10122</v>
      </c>
      <c r="B9153" s="85">
        <v>9149</v>
      </c>
      <c r="C9153" s="85">
        <v>6844</v>
      </c>
      <c r="D9153" s="85">
        <v>9149</v>
      </c>
      <c r="E9153" s="86" t="s">
        <v>10120</v>
      </c>
      <c r="F9153" s="85" t="s">
        <v>38</v>
      </c>
      <c r="G9153" s="86" t="s">
        <v>52</v>
      </c>
      <c r="H9153" s="85" t="s">
        <v>53</v>
      </c>
      <c r="I9153" s="85">
        <v>1</v>
      </c>
      <c r="J9153" s="88">
        <v>7.4026366024751253E-2</v>
      </c>
      <c r="K9153" s="146">
        <v>4.3942523817527349E-2</v>
      </c>
      <c r="L9153" s="147">
        <v>2.2941926343471341E-10</v>
      </c>
      <c r="M9153" s="147">
        <v>9.321909926237805E-3</v>
      </c>
      <c r="N9153" s="87">
        <v>1.240896903572331</v>
      </c>
      <c r="O9153" s="88">
        <v>6.7421700478136615E-2</v>
      </c>
      <c r="P9153" s="89">
        <v>54.333039500736135</v>
      </c>
    </row>
    <row r="9154" spans="1:16">
      <c r="A9154" s="75" t="s">
        <v>10123</v>
      </c>
      <c r="B9154" s="85">
        <v>9150</v>
      </c>
      <c r="C9154" s="85">
        <v>6845</v>
      </c>
      <c r="D9154" s="85">
        <v>9150</v>
      </c>
      <c r="E9154" s="86" t="s">
        <v>10124</v>
      </c>
      <c r="F9154" s="85" t="s">
        <v>509</v>
      </c>
      <c r="G9154" s="86" t="s">
        <v>52</v>
      </c>
      <c r="H9154" s="85" t="s">
        <v>53</v>
      </c>
      <c r="I9154" s="85">
        <v>1</v>
      </c>
      <c r="J9154" s="88">
        <v>7.5533522851338145E-2</v>
      </c>
      <c r="K9154" s="146">
        <v>4.2380590066592248E-2</v>
      </c>
      <c r="L9154" s="147">
        <v>2.313351407210907E-10</v>
      </c>
      <c r="M9154" s="147">
        <v>9.6058118302697754E-3</v>
      </c>
      <c r="N9154" s="87">
        <v>1.275426570781081</v>
      </c>
      <c r="O9154" s="88">
        <v>6.8904105951867939E-2</v>
      </c>
      <c r="P9154" s="89">
        <v>54.024361363014833</v>
      </c>
    </row>
    <row r="9155" spans="1:16">
      <c r="A9155" s="75" t="s">
        <v>10125</v>
      </c>
      <c r="B9155" s="85">
        <v>9151</v>
      </c>
      <c r="C9155" s="85">
        <v>6846</v>
      </c>
      <c r="D9155" s="85">
        <v>9151</v>
      </c>
      <c r="E9155" s="86" t="s">
        <v>10124</v>
      </c>
      <c r="F9155" s="85" t="s">
        <v>31</v>
      </c>
      <c r="G9155" s="86" t="s">
        <v>52</v>
      </c>
      <c r="H9155" s="85" t="s">
        <v>53</v>
      </c>
      <c r="I9155" s="85">
        <v>1</v>
      </c>
      <c r="J9155" s="88">
        <v>8.1090755327582559E-2</v>
      </c>
      <c r="K9155" s="146">
        <v>4.8497342881745086E-2</v>
      </c>
      <c r="L9155" s="147">
        <v>2.5421315072525052E-10</v>
      </c>
      <c r="M9155" s="147">
        <v>1.010327101268957E-2</v>
      </c>
      <c r="N9155" s="87">
        <v>1.3639340080826139</v>
      </c>
      <c r="O9155" s="88">
        <v>7.3037061089461675E-2</v>
      </c>
      <c r="P9155" s="89">
        <v>53.548823225058698</v>
      </c>
    </row>
    <row r="9156" spans="1:16">
      <c r="A9156" s="75" t="s">
        <v>10126</v>
      </c>
      <c r="B9156" s="85">
        <v>9152</v>
      </c>
      <c r="C9156" s="85">
        <v>6847</v>
      </c>
      <c r="D9156" s="85">
        <v>9152</v>
      </c>
      <c r="E9156" s="86" t="s">
        <v>10124</v>
      </c>
      <c r="F9156" s="85" t="s">
        <v>38</v>
      </c>
      <c r="G9156" s="86" t="s">
        <v>52</v>
      </c>
      <c r="H9156" s="85" t="s">
        <v>53</v>
      </c>
      <c r="I9156" s="85">
        <v>1</v>
      </c>
      <c r="J9156" s="88">
        <v>8.0845643002079734E-2</v>
      </c>
      <c r="K9156" s="146">
        <v>5.0362229971912122E-2</v>
      </c>
      <c r="L9156" s="147">
        <v>2.5524872471855932E-10</v>
      </c>
      <c r="M9156" s="147">
        <v>9.9653013761043432E-3</v>
      </c>
      <c r="N9156" s="87">
        <v>1.344956603717542</v>
      </c>
      <c r="O9156" s="88">
        <v>7.3561680394048257E-2</v>
      </c>
      <c r="P9156" s="89">
        <v>54.694463888811946</v>
      </c>
    </row>
    <row r="9157" spans="1:16">
      <c r="A9157" s="75" t="s">
        <v>15883</v>
      </c>
      <c r="B9157" s="85">
        <v>9153</v>
      </c>
      <c r="C9157" s="85">
        <v>10491</v>
      </c>
      <c r="D9157" s="85">
        <v>9153</v>
      </c>
      <c r="E9157" s="86" t="s">
        <v>51</v>
      </c>
      <c r="F9157" s="85" t="s">
        <v>509</v>
      </c>
      <c r="G9157" s="86" t="s">
        <v>52</v>
      </c>
      <c r="H9157" s="85" t="s">
        <v>53</v>
      </c>
      <c r="I9157" s="85">
        <v>1</v>
      </c>
      <c r="J9157" s="88">
        <v>7.0984280618964668E-2</v>
      </c>
      <c r="K9157" s="146">
        <v>3.9523171695482105E-2</v>
      </c>
      <c r="L9157" s="147">
        <v>2.159202205286727E-10</v>
      </c>
      <c r="M9157" s="147">
        <v>9.0254362972123359E-3</v>
      </c>
      <c r="N9157" s="87">
        <v>1.197982959160842</v>
      </c>
      <c r="O9157" s="88">
        <v>6.4705437975044355E-2</v>
      </c>
      <c r="P9157" s="89">
        <v>54.011985295991977</v>
      </c>
    </row>
    <row r="9158" spans="1:16">
      <c r="A9158" s="75" t="s">
        <v>15884</v>
      </c>
      <c r="B9158" s="85">
        <v>9154</v>
      </c>
      <c r="C9158" s="85">
        <v>10492</v>
      </c>
      <c r="D9158" s="85">
        <v>9154</v>
      </c>
      <c r="E9158" s="86" t="s">
        <v>51</v>
      </c>
      <c r="F9158" s="85" t="s">
        <v>32</v>
      </c>
      <c r="G9158" s="86" t="s">
        <v>52</v>
      </c>
      <c r="H9158" s="85" t="s">
        <v>53</v>
      </c>
      <c r="I9158" s="85">
        <v>1</v>
      </c>
      <c r="J9158" s="88">
        <v>3.0512542810303731E-2</v>
      </c>
      <c r="K9158" s="146">
        <v>1.8770123321297665E-2</v>
      </c>
      <c r="L9158" s="147">
        <v>9.9157596231915522E-11</v>
      </c>
      <c r="M9158" s="147">
        <v>3.5415389622099301E-3</v>
      </c>
      <c r="N9158" s="87">
        <v>0.46858425647960578</v>
      </c>
      <c r="O9158" s="88">
        <v>2.541149853734424E-2</v>
      </c>
      <c r="P9158" s="89">
        <v>54.23037198956817</v>
      </c>
    </row>
    <row r="9159" spans="1:16">
      <c r="A9159" s="75" t="s">
        <v>15885</v>
      </c>
      <c r="B9159" s="85">
        <v>9155</v>
      </c>
      <c r="C9159" s="85">
        <v>10493</v>
      </c>
      <c r="D9159" s="85">
        <v>9155</v>
      </c>
      <c r="E9159" s="86" t="s">
        <v>51</v>
      </c>
      <c r="F9159" s="85" t="s">
        <v>31</v>
      </c>
      <c r="G9159" s="86" t="s">
        <v>52</v>
      </c>
      <c r="H9159" s="85" t="s">
        <v>53</v>
      </c>
      <c r="I9159" s="85">
        <v>1</v>
      </c>
      <c r="J9159" s="88">
        <v>5.5259597233416377E-2</v>
      </c>
      <c r="K9159" s="146">
        <v>3.2668610528936957E-2</v>
      </c>
      <c r="L9159" s="147">
        <v>1.7230051810892761E-10</v>
      </c>
      <c r="M9159" s="147">
        <v>7.0823482287110081E-3</v>
      </c>
      <c r="N9159" s="87">
        <v>0.94101900423600604</v>
      </c>
      <c r="O9159" s="88">
        <v>4.9399080881600471E-2</v>
      </c>
      <c r="P9159" s="89">
        <v>52.495306321370812</v>
      </c>
    </row>
    <row r="9160" spans="1:16">
      <c r="A9160" s="75" t="s">
        <v>15886</v>
      </c>
      <c r="B9160" s="85">
        <v>9156</v>
      </c>
      <c r="C9160" s="85">
        <v>10494</v>
      </c>
      <c r="D9160" s="85">
        <v>9156</v>
      </c>
      <c r="E9160" s="86" t="s">
        <v>51</v>
      </c>
      <c r="F9160" s="85" t="s">
        <v>38</v>
      </c>
      <c r="G9160" s="86" t="s">
        <v>52</v>
      </c>
      <c r="H9160" s="85" t="s">
        <v>53</v>
      </c>
      <c r="I9160" s="85">
        <v>1</v>
      </c>
      <c r="J9160" s="88">
        <v>3.808654253630344E-2</v>
      </c>
      <c r="K9160" s="146">
        <v>2.3217740172452164E-2</v>
      </c>
      <c r="L9160" s="147">
        <v>1.209394125632449E-10</v>
      </c>
      <c r="M9160" s="147">
        <v>5.0824879453370891E-3</v>
      </c>
      <c r="N9160" s="87">
        <v>0.67301533280245551</v>
      </c>
      <c r="O9160" s="88">
        <v>3.3734961193911582E-2</v>
      </c>
      <c r="P9160" s="89">
        <v>50.125100498733396</v>
      </c>
    </row>
    <row r="9161" spans="1:16">
      <c r="A9161" s="75" t="s">
        <v>24132</v>
      </c>
      <c r="B9161" s="85">
        <v>9157</v>
      </c>
      <c r="C9161" s="85">
        <v>14716</v>
      </c>
      <c r="D9161" s="85">
        <v>9157</v>
      </c>
      <c r="E9161" s="86" t="s">
        <v>24133</v>
      </c>
      <c r="F9161" s="85" t="s">
        <v>55</v>
      </c>
      <c r="G9161" s="86" t="s">
        <v>52</v>
      </c>
      <c r="H9161" s="85" t="s">
        <v>53</v>
      </c>
      <c r="I9161" s="85">
        <v>1</v>
      </c>
      <c r="J9161" s="88">
        <v>4.3050543245453571E-2</v>
      </c>
      <c r="K9161" s="146">
        <v>2.5928191976182405E-2</v>
      </c>
      <c r="L9161" s="147">
        <v>1.3574549726408139E-10</v>
      </c>
      <c r="M9161" s="147">
        <v>5.6617422992427703E-3</v>
      </c>
      <c r="N9161" s="87">
        <v>0.75060168057111942</v>
      </c>
      <c r="O9161" s="88">
        <v>3.8273898557175251E-2</v>
      </c>
      <c r="P9161" s="89">
        <v>50.990957718151293</v>
      </c>
    </row>
    <row r="9162" spans="1:16">
      <c r="A9162" s="75" t="s">
        <v>24134</v>
      </c>
      <c r="B9162" s="85">
        <v>9158</v>
      </c>
      <c r="C9162" s="85">
        <v>14717</v>
      </c>
      <c r="D9162" s="85">
        <v>9158</v>
      </c>
      <c r="E9162" s="86" t="s">
        <v>24133</v>
      </c>
      <c r="F9162" s="85" t="s">
        <v>11</v>
      </c>
      <c r="G9162" s="86" t="s">
        <v>52</v>
      </c>
      <c r="H9162" s="85" t="s">
        <v>53</v>
      </c>
      <c r="I9162" s="85">
        <v>1</v>
      </c>
      <c r="J9162" s="88">
        <v>5.523890640474452E-2</v>
      </c>
      <c r="K9162" s="146">
        <v>3.2656990106857901E-2</v>
      </c>
      <c r="L9162" s="147">
        <v>1.7223936385439521E-10</v>
      </c>
      <c r="M9162" s="147">
        <v>7.0793877843429564E-3</v>
      </c>
      <c r="N9162" s="87">
        <v>0.94062400504711996</v>
      </c>
      <c r="O9162" s="88">
        <v>4.9379025041901288E-2</v>
      </c>
      <c r="P9162" s="89">
        <v>52.49602899452654</v>
      </c>
    </row>
    <row r="9163" spans="1:16">
      <c r="A9163" s="75" t="s">
        <v>9360</v>
      </c>
      <c r="B9163" s="85">
        <v>9159</v>
      </c>
      <c r="C9163" s="85">
        <v>6161</v>
      </c>
      <c r="D9163" s="85">
        <v>9159</v>
      </c>
      <c r="E9163" s="86" t="s">
        <v>9359</v>
      </c>
      <c r="F9163" s="85" t="s">
        <v>4409</v>
      </c>
      <c r="G9163" s="86" t="s">
        <v>9361</v>
      </c>
      <c r="H9163" s="85" t="s">
        <v>53</v>
      </c>
      <c r="I9163" s="85">
        <v>1</v>
      </c>
      <c r="J9163" s="88">
        <v>3.3668086474281572E-2</v>
      </c>
      <c r="K9163" s="146">
        <v>2.3446794873164263E-2</v>
      </c>
      <c r="L9163" s="147">
        <v>1.156220304613341E-10</v>
      </c>
      <c r="M9163" s="147">
        <v>4.5677508952034528E-3</v>
      </c>
      <c r="N9163" s="87">
        <v>0.47211470206591111</v>
      </c>
      <c r="O9163" s="88">
        <v>3.092930514158658E-2</v>
      </c>
      <c r="P9163" s="89">
        <v>65.512268536107982</v>
      </c>
    </row>
    <row r="9164" spans="1:16">
      <c r="A9164" s="75" t="s">
        <v>9363</v>
      </c>
      <c r="B9164" s="85">
        <v>9160</v>
      </c>
      <c r="C9164" s="85">
        <v>6163</v>
      </c>
      <c r="D9164" s="85">
        <v>9160</v>
      </c>
      <c r="E9164" s="86" t="s">
        <v>9359</v>
      </c>
      <c r="F9164" s="85" t="s">
        <v>4411</v>
      </c>
      <c r="G9164" s="86" t="s">
        <v>9361</v>
      </c>
      <c r="H9164" s="85" t="s">
        <v>53</v>
      </c>
      <c r="I9164" s="85">
        <v>1</v>
      </c>
      <c r="J9164" s="88">
        <v>3.3668086474281572E-2</v>
      </c>
      <c r="K9164" s="146">
        <v>2.3446794873164263E-2</v>
      </c>
      <c r="L9164" s="147">
        <v>1.156220304613341E-10</v>
      </c>
      <c r="M9164" s="147">
        <v>4.5677508952034528E-3</v>
      </c>
      <c r="N9164" s="87">
        <v>0.47211470206591111</v>
      </c>
      <c r="O9164" s="88">
        <v>3.092930514158658E-2</v>
      </c>
      <c r="P9164" s="89">
        <v>65.512268536107982</v>
      </c>
    </row>
    <row r="9165" spans="1:16">
      <c r="A9165" s="75" t="s">
        <v>9365</v>
      </c>
      <c r="B9165" s="85">
        <v>9161</v>
      </c>
      <c r="C9165" s="85">
        <v>6165</v>
      </c>
      <c r="D9165" s="85">
        <v>9161</v>
      </c>
      <c r="E9165" s="86" t="s">
        <v>9359</v>
      </c>
      <c r="F9165" s="85" t="s">
        <v>4780</v>
      </c>
      <c r="G9165" s="86" t="s">
        <v>9361</v>
      </c>
      <c r="H9165" s="85" t="s">
        <v>53</v>
      </c>
      <c r="I9165" s="85">
        <v>1</v>
      </c>
      <c r="J9165" s="88">
        <v>3.3668086474281572E-2</v>
      </c>
      <c r="K9165" s="146">
        <v>2.3446794873164263E-2</v>
      </c>
      <c r="L9165" s="147">
        <v>1.156220304613341E-10</v>
      </c>
      <c r="M9165" s="147">
        <v>4.5677508952034528E-3</v>
      </c>
      <c r="N9165" s="87">
        <v>0.47211470206591111</v>
      </c>
      <c r="O9165" s="88">
        <v>3.092930514158658E-2</v>
      </c>
      <c r="P9165" s="89">
        <v>65.512268536107982</v>
      </c>
    </row>
    <row r="9166" spans="1:16">
      <c r="A9166" s="75" t="s">
        <v>9367</v>
      </c>
      <c r="B9166" s="85">
        <v>9162</v>
      </c>
      <c r="C9166" s="85">
        <v>6167</v>
      </c>
      <c r="D9166" s="85">
        <v>9162</v>
      </c>
      <c r="E9166" s="86" t="s">
        <v>9359</v>
      </c>
      <c r="F9166" s="85" t="s">
        <v>4413</v>
      </c>
      <c r="G9166" s="86" t="s">
        <v>9361</v>
      </c>
      <c r="H9166" s="85" t="s">
        <v>53</v>
      </c>
      <c r="I9166" s="85">
        <v>1</v>
      </c>
      <c r="J9166" s="88">
        <v>3.3668086474281572E-2</v>
      </c>
      <c r="K9166" s="146">
        <v>2.3446794873164263E-2</v>
      </c>
      <c r="L9166" s="147">
        <v>1.156220304613341E-10</v>
      </c>
      <c r="M9166" s="147">
        <v>4.5677508952034528E-3</v>
      </c>
      <c r="N9166" s="87">
        <v>0.47211470206591111</v>
      </c>
      <c r="O9166" s="88">
        <v>3.092930514158658E-2</v>
      </c>
      <c r="P9166" s="89">
        <v>65.512268536107982</v>
      </c>
    </row>
    <row r="9167" spans="1:16">
      <c r="A9167" s="75" t="s">
        <v>9369</v>
      </c>
      <c r="B9167" s="85">
        <v>9163</v>
      </c>
      <c r="C9167" s="85">
        <v>6169</v>
      </c>
      <c r="D9167" s="85">
        <v>9163</v>
      </c>
      <c r="E9167" s="86" t="s">
        <v>9359</v>
      </c>
      <c r="F9167" s="85" t="s">
        <v>32</v>
      </c>
      <c r="G9167" s="86" t="s">
        <v>9361</v>
      </c>
      <c r="H9167" s="85" t="s">
        <v>53</v>
      </c>
      <c r="I9167" s="85">
        <v>1</v>
      </c>
      <c r="J9167" s="88">
        <v>3.6731719906108677E-2</v>
      </c>
      <c r="K9167" s="146">
        <v>2.4321343132401172E-2</v>
      </c>
      <c r="L9167" s="147">
        <v>1.2528562644081141E-10</v>
      </c>
      <c r="M9167" s="147">
        <v>4.4978849698764306E-3</v>
      </c>
      <c r="N9167" s="87">
        <v>0.47338247599120897</v>
      </c>
      <c r="O9167" s="88">
        <v>3.1056754154768669E-2</v>
      </c>
      <c r="P9167" s="89">
        <v>65.606049505189986</v>
      </c>
    </row>
    <row r="9168" spans="1:16">
      <c r="A9168" s="75" t="s">
        <v>9371</v>
      </c>
      <c r="B9168" s="85">
        <v>9164</v>
      </c>
      <c r="C9168" s="85">
        <v>6171</v>
      </c>
      <c r="D9168" s="85">
        <v>9164</v>
      </c>
      <c r="E9168" s="86" t="s">
        <v>9359</v>
      </c>
      <c r="F9168" s="85" t="s">
        <v>38</v>
      </c>
      <c r="G9168" s="86" t="s">
        <v>9361</v>
      </c>
      <c r="H9168" s="85" t="s">
        <v>53</v>
      </c>
      <c r="I9168" s="85">
        <v>1</v>
      </c>
      <c r="J9168" s="88">
        <v>3.5576403118087283E-2</v>
      </c>
      <c r="K9168" s="146">
        <v>2.5767198877984579E-2</v>
      </c>
      <c r="L9168" s="147">
        <v>1.2425034566223441E-10</v>
      </c>
      <c r="M9168" s="147">
        <v>4.6694257976165852E-3</v>
      </c>
      <c r="N9168" s="87">
        <v>0.49075253831645138</v>
      </c>
      <c r="O9168" s="88">
        <v>3.2176447103007752E-2</v>
      </c>
      <c r="P9168" s="89">
        <v>65.565523539400317</v>
      </c>
    </row>
    <row r="9169" spans="1:16">
      <c r="A9169" s="75" t="s">
        <v>9374</v>
      </c>
      <c r="B9169" s="85">
        <v>9165</v>
      </c>
      <c r="C9169" s="85">
        <v>6173</v>
      </c>
      <c r="D9169" s="85">
        <v>9165</v>
      </c>
      <c r="E9169" s="86" t="s">
        <v>9373</v>
      </c>
      <c r="F9169" s="85" t="s">
        <v>931</v>
      </c>
      <c r="G9169" s="86" t="s">
        <v>9361</v>
      </c>
      <c r="H9169" s="85" t="s">
        <v>53</v>
      </c>
      <c r="I9169" s="85">
        <v>1</v>
      </c>
      <c r="J9169" s="88">
        <v>6.0647448427475159E-2</v>
      </c>
      <c r="K9169" s="146">
        <v>5.1550418425776706E-2</v>
      </c>
      <c r="L9169" s="147">
        <v>2.3150263827128801E-10</v>
      </c>
      <c r="M9169" s="147">
        <v>1.7139721520311351E-3</v>
      </c>
      <c r="N9169" s="87">
        <v>0.71307964938252</v>
      </c>
      <c r="O9169" s="88">
        <v>5.5308863543368579E-2</v>
      </c>
      <c r="P9169" s="89">
        <v>77.563374009148077</v>
      </c>
    </row>
    <row r="9170" spans="1:16">
      <c r="A9170" s="75" t="s">
        <v>9376</v>
      </c>
      <c r="B9170" s="85">
        <v>9166</v>
      </c>
      <c r="C9170" s="85">
        <v>6175</v>
      </c>
      <c r="D9170" s="85">
        <v>9166</v>
      </c>
      <c r="E9170" s="86" t="s">
        <v>9373</v>
      </c>
      <c r="F9170" s="85" t="s">
        <v>4407</v>
      </c>
      <c r="G9170" s="86" t="s">
        <v>9361</v>
      </c>
      <c r="H9170" s="85" t="s">
        <v>53</v>
      </c>
      <c r="I9170" s="85">
        <v>1</v>
      </c>
      <c r="J9170" s="88">
        <v>6.0050443424639277E-2</v>
      </c>
      <c r="K9170" s="146">
        <v>8.3407159453325858E-2</v>
      </c>
      <c r="L9170" s="147">
        <v>2.9891385928198922E-10</v>
      </c>
      <c r="M9170" s="147">
        <v>1.650163736161625E-3</v>
      </c>
      <c r="N9170" s="87">
        <v>0.68583622764105789</v>
      </c>
      <c r="O9170" s="88">
        <v>5.5281988778022463E-2</v>
      </c>
      <c r="P9170" s="89">
        <v>80.605232780084449</v>
      </c>
    </row>
    <row r="9171" spans="1:16">
      <c r="A9171" s="75" t="s">
        <v>9378</v>
      </c>
      <c r="B9171" s="85">
        <v>9167</v>
      </c>
      <c r="C9171" s="85">
        <v>6177</v>
      </c>
      <c r="D9171" s="85">
        <v>9167</v>
      </c>
      <c r="E9171" s="86" t="s">
        <v>9373</v>
      </c>
      <c r="F9171" s="85" t="s">
        <v>235</v>
      </c>
      <c r="G9171" s="86" t="s">
        <v>9361</v>
      </c>
      <c r="H9171" s="85" t="s">
        <v>53</v>
      </c>
      <c r="I9171" s="85">
        <v>1</v>
      </c>
      <c r="J9171" s="88">
        <v>7.7657716990971723E-2</v>
      </c>
      <c r="K9171" s="146">
        <v>9.2651030424319519E-2</v>
      </c>
      <c r="L9171" s="147">
        <v>3.5154773110169602E-10</v>
      </c>
      <c r="M9171" s="147">
        <v>1.435574722603692E-3</v>
      </c>
      <c r="N9171" s="87">
        <v>0.68893517096108725</v>
      </c>
      <c r="O9171" s="88">
        <v>7.6027810855270758E-2</v>
      </c>
      <c r="P9171" s="89">
        <v>110.35553715338622</v>
      </c>
    </row>
    <row r="9172" spans="1:16">
      <c r="A9172" s="75" t="s">
        <v>9380</v>
      </c>
      <c r="B9172" s="85">
        <v>9168</v>
      </c>
      <c r="C9172" s="85">
        <v>6179</v>
      </c>
      <c r="D9172" s="85">
        <v>9168</v>
      </c>
      <c r="E9172" s="86" t="s">
        <v>9373</v>
      </c>
      <c r="F9172" s="85" t="s">
        <v>4366</v>
      </c>
      <c r="G9172" s="86" t="s">
        <v>9361</v>
      </c>
      <c r="H9172" s="85" t="s">
        <v>53</v>
      </c>
      <c r="I9172" s="85">
        <v>1</v>
      </c>
      <c r="J9172" s="88">
        <v>8.3921486993960792E-2</v>
      </c>
      <c r="K9172" s="146">
        <v>7.7282836026970711E-2</v>
      </c>
      <c r="L9172" s="147">
        <v>3.3673787029204712E-10</v>
      </c>
      <c r="M9172" s="147">
        <v>2.4170096641493569E-3</v>
      </c>
      <c r="N9172" s="87">
        <v>1.0071564264848929</v>
      </c>
      <c r="O9172" s="88">
        <v>7.7094309098012362E-2</v>
      </c>
      <c r="P9172" s="89">
        <v>76.546509629176015</v>
      </c>
    </row>
    <row r="9173" spans="1:16">
      <c r="A9173" s="75" t="s">
        <v>9382</v>
      </c>
      <c r="B9173" s="85">
        <v>9169</v>
      </c>
      <c r="C9173" s="85">
        <v>6181</v>
      </c>
      <c r="D9173" s="85">
        <v>9169</v>
      </c>
      <c r="E9173" s="86" t="s">
        <v>9373</v>
      </c>
      <c r="F9173" s="85" t="s">
        <v>429</v>
      </c>
      <c r="G9173" s="86" t="s">
        <v>9361</v>
      </c>
      <c r="H9173" s="85" t="s">
        <v>53</v>
      </c>
      <c r="I9173" s="85">
        <v>1</v>
      </c>
      <c r="J9173" s="88">
        <v>5.8180340150919163E-2</v>
      </c>
      <c r="K9173" s="146">
        <v>5.0399583324044837E-2</v>
      </c>
      <c r="L9173" s="147">
        <v>2.2302445753957191E-10</v>
      </c>
      <c r="M9173" s="147">
        <v>1.565202408463777E-3</v>
      </c>
      <c r="N9173" s="87">
        <v>0.64990207665230681</v>
      </c>
      <c r="O9173" s="88">
        <v>5.3259307015025702E-2</v>
      </c>
      <c r="P9173" s="89">
        <v>81.949741243124336</v>
      </c>
    </row>
    <row r="9174" spans="1:16">
      <c r="A9174" s="75" t="s">
        <v>9384</v>
      </c>
      <c r="B9174" s="85">
        <v>9170</v>
      </c>
      <c r="C9174" s="85">
        <v>6183</v>
      </c>
      <c r="D9174" s="85">
        <v>9170</v>
      </c>
      <c r="E9174" s="86" t="s">
        <v>9373</v>
      </c>
      <c r="F9174" s="85" t="s">
        <v>1055</v>
      </c>
      <c r="G9174" s="86" t="s">
        <v>9361</v>
      </c>
      <c r="H9174" s="85" t="s">
        <v>53</v>
      </c>
      <c r="I9174" s="85">
        <v>1</v>
      </c>
      <c r="J9174" s="88">
        <v>5.0331853657000707E-2</v>
      </c>
      <c r="K9174" s="146">
        <v>4.5161158934901885E-2</v>
      </c>
      <c r="L9174" s="147">
        <v>1.972098590571821E-10</v>
      </c>
      <c r="M9174" s="147">
        <v>1.363408024860774E-3</v>
      </c>
      <c r="N9174" s="87">
        <v>0.57006016160867379</v>
      </c>
      <c r="O9174" s="88">
        <v>4.6044076863876689E-2</v>
      </c>
      <c r="P9174" s="89">
        <v>80.770557153026118</v>
      </c>
    </row>
    <row r="9175" spans="1:16">
      <c r="A9175" s="75" t="s">
        <v>9386</v>
      </c>
      <c r="B9175" s="85">
        <v>9171</v>
      </c>
      <c r="C9175" s="85">
        <v>6185</v>
      </c>
      <c r="D9175" s="85">
        <v>9171</v>
      </c>
      <c r="E9175" s="86" t="s">
        <v>9373</v>
      </c>
      <c r="F9175" s="85" t="s">
        <v>4492</v>
      </c>
      <c r="G9175" s="86" t="s">
        <v>9361</v>
      </c>
      <c r="H9175" s="85" t="s">
        <v>53</v>
      </c>
      <c r="I9175" s="85">
        <v>1</v>
      </c>
      <c r="J9175" s="88">
        <v>5.2569198259484522E-2</v>
      </c>
      <c r="K9175" s="146">
        <v>4.7699597102562413E-2</v>
      </c>
      <c r="L9175" s="147">
        <v>2.071465771782168E-10</v>
      </c>
      <c r="M9175" s="147">
        <v>1.43059907259149E-3</v>
      </c>
      <c r="N9175" s="87">
        <v>0.5949867961814671</v>
      </c>
      <c r="O9175" s="88">
        <v>4.8092489647209323E-2</v>
      </c>
      <c r="P9175" s="89">
        <v>80.829507403961671</v>
      </c>
    </row>
    <row r="9176" spans="1:16">
      <c r="A9176" s="75" t="s">
        <v>9388</v>
      </c>
      <c r="B9176" s="85">
        <v>9172</v>
      </c>
      <c r="C9176" s="85">
        <v>6187</v>
      </c>
      <c r="D9176" s="85">
        <v>9172</v>
      </c>
      <c r="E9176" s="86" t="s">
        <v>9373</v>
      </c>
      <c r="F9176" s="85" t="s">
        <v>1068</v>
      </c>
      <c r="G9176" s="86" t="s">
        <v>9361</v>
      </c>
      <c r="H9176" s="85" t="s">
        <v>53</v>
      </c>
      <c r="I9176" s="85">
        <v>1</v>
      </c>
      <c r="J9176" s="88">
        <v>6.005044342463927E-2</v>
      </c>
      <c r="K9176" s="146">
        <v>8.3407159453325858E-2</v>
      </c>
      <c r="L9176" s="147">
        <v>2.9891385928198922E-10</v>
      </c>
      <c r="M9176" s="147">
        <v>1.650163736161625E-3</v>
      </c>
      <c r="N9176" s="87">
        <v>0.68583622764105789</v>
      </c>
      <c r="O9176" s="88">
        <v>5.5281988778022463E-2</v>
      </c>
      <c r="P9176" s="89">
        <v>80.605232780084449</v>
      </c>
    </row>
    <row r="9177" spans="1:16">
      <c r="A9177" s="75" t="s">
        <v>9390</v>
      </c>
      <c r="B9177" s="85">
        <v>9173</v>
      </c>
      <c r="C9177" s="85">
        <v>6189</v>
      </c>
      <c r="D9177" s="85">
        <v>9173</v>
      </c>
      <c r="E9177" s="86" t="s">
        <v>9373</v>
      </c>
      <c r="F9177" s="85" t="s">
        <v>4532</v>
      </c>
      <c r="G9177" s="86" t="s">
        <v>9361</v>
      </c>
      <c r="H9177" s="85" t="s">
        <v>53</v>
      </c>
      <c r="I9177" s="85">
        <v>1</v>
      </c>
      <c r="J9177" s="88">
        <v>8.0820704697663046E-2</v>
      </c>
      <c r="K9177" s="146">
        <v>7.041962359097087E-2</v>
      </c>
      <c r="L9177" s="147">
        <v>3.1482121344229311E-10</v>
      </c>
      <c r="M9177" s="147">
        <v>1.812508870208661E-3</v>
      </c>
      <c r="N9177" s="87">
        <v>0.87787169524685971</v>
      </c>
      <c r="O9177" s="88">
        <v>7.8373891979668861E-2</v>
      </c>
      <c r="P9177" s="89">
        <v>89.27716020919199</v>
      </c>
    </row>
    <row r="9178" spans="1:16">
      <c r="A9178" s="75" t="s">
        <v>9392</v>
      </c>
      <c r="B9178" s="85">
        <v>9174</v>
      </c>
      <c r="C9178" s="85">
        <v>6191</v>
      </c>
      <c r="D9178" s="85">
        <v>9174</v>
      </c>
      <c r="E9178" s="86" t="s">
        <v>9373</v>
      </c>
      <c r="F9178" s="85" t="s">
        <v>2124</v>
      </c>
      <c r="G9178" s="86" t="s">
        <v>9361</v>
      </c>
      <c r="H9178" s="85" t="s">
        <v>53</v>
      </c>
      <c r="I9178" s="85">
        <v>1</v>
      </c>
      <c r="J9178" s="88">
        <v>4.9718907797862283E-2</v>
      </c>
      <c r="K9178" s="146">
        <v>4.2756963525662675E-2</v>
      </c>
      <c r="L9178" s="147">
        <v>1.919027834250887E-10</v>
      </c>
      <c r="M9178" s="147">
        <v>1.3725708951499091E-3</v>
      </c>
      <c r="N9178" s="87">
        <v>0.56971274609792311</v>
      </c>
      <c r="O9178" s="88">
        <v>4.5518573221868662E-2</v>
      </c>
      <c r="P9178" s="89">
        <v>79.897410640071698</v>
      </c>
    </row>
    <row r="9179" spans="1:16">
      <c r="A9179" s="75" t="s">
        <v>9394</v>
      </c>
      <c r="B9179" s="85">
        <v>9175</v>
      </c>
      <c r="C9179" s="85">
        <v>6193</v>
      </c>
      <c r="D9179" s="85">
        <v>9175</v>
      </c>
      <c r="E9179" s="86" t="s">
        <v>9373</v>
      </c>
      <c r="F9179" s="85" t="s">
        <v>4253</v>
      </c>
      <c r="G9179" s="86" t="s">
        <v>9361</v>
      </c>
      <c r="H9179" s="85" t="s">
        <v>53</v>
      </c>
      <c r="I9179" s="85">
        <v>1</v>
      </c>
      <c r="J9179" s="88">
        <v>7.116843710004668E-2</v>
      </c>
      <c r="K9179" s="146">
        <v>6.4539410683302989E-2</v>
      </c>
      <c r="L9179" s="147">
        <v>2.8040766546512832E-10</v>
      </c>
      <c r="M9179" s="147">
        <v>1.9352756289351891E-3</v>
      </c>
      <c r="N9179" s="87">
        <v>0.80549722670281976</v>
      </c>
      <c r="O9179" s="88">
        <v>6.510820276968568E-2</v>
      </c>
      <c r="P9179" s="89">
        <v>80.829828596922923</v>
      </c>
    </row>
    <row r="9180" spans="1:16">
      <c r="A9180" s="75" t="s">
        <v>9396</v>
      </c>
      <c r="B9180" s="85">
        <v>9176</v>
      </c>
      <c r="C9180" s="85">
        <v>6195</v>
      </c>
      <c r="D9180" s="85">
        <v>9176</v>
      </c>
      <c r="E9180" s="86" t="s">
        <v>9373</v>
      </c>
      <c r="F9180" s="85" t="s">
        <v>4389</v>
      </c>
      <c r="G9180" s="86" t="s">
        <v>9361</v>
      </c>
      <c r="H9180" s="85" t="s">
        <v>53</v>
      </c>
      <c r="I9180" s="85">
        <v>1</v>
      </c>
      <c r="J9180" s="88">
        <v>6.0272338128637352E-2</v>
      </c>
      <c r="K9180" s="146">
        <v>7.9718598661808332E-2</v>
      </c>
      <c r="L9180" s="147">
        <v>2.8937711160578632E-10</v>
      </c>
      <c r="M9180" s="147">
        <v>1.743343135863014E-3</v>
      </c>
      <c r="N9180" s="87">
        <v>0.72459504392634422</v>
      </c>
      <c r="O9180" s="88">
        <v>5.535914926277493E-2</v>
      </c>
      <c r="P9180" s="89">
        <v>76.400121318525393</v>
      </c>
    </row>
    <row r="9181" spans="1:16">
      <c r="A9181" s="75" t="s">
        <v>9398</v>
      </c>
      <c r="B9181" s="85">
        <v>9177</v>
      </c>
      <c r="C9181" s="85">
        <v>6197</v>
      </c>
      <c r="D9181" s="85">
        <v>9177</v>
      </c>
      <c r="E9181" s="86" t="s">
        <v>9373</v>
      </c>
      <c r="F9181" s="85" t="s">
        <v>891</v>
      </c>
      <c r="G9181" s="86" t="s">
        <v>9361</v>
      </c>
      <c r="H9181" s="85" t="s">
        <v>53</v>
      </c>
      <c r="I9181" s="85">
        <v>1</v>
      </c>
      <c r="J9181" s="88">
        <v>9.1686273590647335E-2</v>
      </c>
      <c r="K9181" s="146">
        <v>0.13375511163356668</v>
      </c>
      <c r="L9181" s="147">
        <v>4.3943328425113509E-10</v>
      </c>
      <c r="M9181" s="147">
        <v>2.148280795985997E-3</v>
      </c>
      <c r="N9181" s="87">
        <v>0.9585876850119478</v>
      </c>
      <c r="O9181" s="88">
        <v>8.3835918905766027E-2</v>
      </c>
      <c r="P9181" s="89">
        <v>87.457746658534532</v>
      </c>
    </row>
    <row r="9182" spans="1:16">
      <c r="A9182" s="75" t="s">
        <v>9400</v>
      </c>
      <c r="B9182" s="85">
        <v>9178</v>
      </c>
      <c r="C9182" s="85">
        <v>6199</v>
      </c>
      <c r="D9182" s="85">
        <v>9178</v>
      </c>
      <c r="E9182" s="86" t="s">
        <v>9373</v>
      </c>
      <c r="F9182" s="85" t="s">
        <v>38</v>
      </c>
      <c r="G9182" s="86" t="s">
        <v>9361</v>
      </c>
      <c r="H9182" s="85" t="s">
        <v>53</v>
      </c>
      <c r="I9182" s="85">
        <v>1</v>
      </c>
      <c r="J9182" s="88">
        <v>6.1172090340416839E-2</v>
      </c>
      <c r="K9182" s="146">
        <v>8.2198569522097253E-2</v>
      </c>
      <c r="L9182" s="147">
        <v>2.938017669844535E-10</v>
      </c>
      <c r="M9182" s="147">
        <v>1.284778354759788E-3</v>
      </c>
      <c r="N9182" s="87">
        <v>0.59329902749154284</v>
      </c>
      <c r="O9182" s="88">
        <v>5.4918057669866648E-2</v>
      </c>
      <c r="P9182" s="89">
        <v>92.56387609812738</v>
      </c>
    </row>
    <row r="9183" spans="1:16">
      <c r="A9183" s="75" t="s">
        <v>9402</v>
      </c>
      <c r="B9183" s="85">
        <v>9179</v>
      </c>
      <c r="C9183" s="85">
        <v>6201</v>
      </c>
      <c r="D9183" s="85">
        <v>9179</v>
      </c>
      <c r="E9183" s="86" t="s">
        <v>9373</v>
      </c>
      <c r="F9183" s="85" t="s">
        <v>1039</v>
      </c>
      <c r="G9183" s="86" t="s">
        <v>9361</v>
      </c>
      <c r="H9183" s="85" t="s">
        <v>53</v>
      </c>
      <c r="I9183" s="85">
        <v>1</v>
      </c>
      <c r="J9183" s="88">
        <v>6.5324559832211512E-2</v>
      </c>
      <c r="K9183" s="146">
        <v>5.9227847441046193E-2</v>
      </c>
      <c r="L9183" s="147">
        <v>2.5737312361655658E-10</v>
      </c>
      <c r="M9183" s="147">
        <v>1.7758781045977389E-3</v>
      </c>
      <c r="N9183" s="87">
        <v>0.73935556252510914</v>
      </c>
      <c r="O9183" s="88">
        <v>5.976206848757918E-2</v>
      </c>
      <c r="P9183" s="89">
        <v>80.829943692416066</v>
      </c>
    </row>
    <row r="9184" spans="1:16">
      <c r="A9184" s="75" t="s">
        <v>9404</v>
      </c>
      <c r="B9184" s="85">
        <v>9180</v>
      </c>
      <c r="C9184" s="85">
        <v>6203</v>
      </c>
      <c r="D9184" s="85">
        <v>9180</v>
      </c>
      <c r="E9184" s="86" t="s">
        <v>9373</v>
      </c>
      <c r="F9184" s="85" t="s">
        <v>4655</v>
      </c>
      <c r="G9184" s="86" t="s">
        <v>9361</v>
      </c>
      <c r="H9184" s="85" t="s">
        <v>53</v>
      </c>
      <c r="I9184" s="85">
        <v>1</v>
      </c>
      <c r="J9184" s="88">
        <v>7.0962516732261741E-2</v>
      </c>
      <c r="K9184" s="146">
        <v>0.13701408460271053</v>
      </c>
      <c r="L9184" s="147">
        <v>3.5379286638240778E-10</v>
      </c>
      <c r="M9184" s="147">
        <v>2.0315720186430551E-3</v>
      </c>
      <c r="N9184" s="87">
        <v>0.84722486822966059</v>
      </c>
      <c r="O9184" s="88">
        <v>6.5036798675348437E-2</v>
      </c>
      <c r="P9184" s="89">
        <v>76.76450622990761</v>
      </c>
    </row>
    <row r="9185" spans="1:16">
      <c r="A9185" s="75" t="s">
        <v>9406</v>
      </c>
      <c r="B9185" s="85">
        <v>9181</v>
      </c>
      <c r="C9185" s="85">
        <v>6205</v>
      </c>
      <c r="D9185" s="85">
        <v>9181</v>
      </c>
      <c r="E9185" s="86" t="s">
        <v>9373</v>
      </c>
      <c r="F9185" s="85" t="s">
        <v>1088</v>
      </c>
      <c r="G9185" s="86" t="s">
        <v>9361</v>
      </c>
      <c r="H9185" s="85" t="s">
        <v>53</v>
      </c>
      <c r="I9185" s="85">
        <v>1</v>
      </c>
      <c r="J9185" s="88">
        <v>6.1521917197591112E-2</v>
      </c>
      <c r="K9185" s="146">
        <v>8.4072426038457188E-2</v>
      </c>
      <c r="L9185" s="147">
        <v>3.070813574005172E-10</v>
      </c>
      <c r="M9185" s="147">
        <v>1.5579510171562911E-3</v>
      </c>
      <c r="N9185" s="87">
        <v>0.63632564204062159</v>
      </c>
      <c r="O9185" s="88">
        <v>5.5264320636885168E-2</v>
      </c>
      <c r="P9185" s="89">
        <v>86.849117787645625</v>
      </c>
    </row>
    <row r="9186" spans="1:16">
      <c r="A9186" s="75" t="s">
        <v>9408</v>
      </c>
      <c r="B9186" s="85">
        <v>9182</v>
      </c>
      <c r="C9186" s="85">
        <v>6207</v>
      </c>
      <c r="D9186" s="85">
        <v>9182</v>
      </c>
      <c r="E9186" s="86" t="s">
        <v>9373</v>
      </c>
      <c r="F9186" s="85" t="s">
        <v>4544</v>
      </c>
      <c r="G9186" s="86" t="s">
        <v>9361</v>
      </c>
      <c r="H9186" s="85" t="s">
        <v>53</v>
      </c>
      <c r="I9186" s="85">
        <v>1</v>
      </c>
      <c r="J9186" s="88">
        <v>6.1521917197591112E-2</v>
      </c>
      <c r="K9186" s="146">
        <v>8.4072426038457188E-2</v>
      </c>
      <c r="L9186" s="147">
        <v>3.070813574005172E-10</v>
      </c>
      <c r="M9186" s="147">
        <v>1.5579510171562911E-3</v>
      </c>
      <c r="N9186" s="87">
        <v>0.63632564204062159</v>
      </c>
      <c r="O9186" s="88">
        <v>5.5264320636885168E-2</v>
      </c>
      <c r="P9186" s="89">
        <v>86.849117787645625</v>
      </c>
    </row>
    <row r="9187" spans="1:16">
      <c r="A9187" s="75" t="s">
        <v>9410</v>
      </c>
      <c r="B9187" s="85">
        <v>9183</v>
      </c>
      <c r="C9187" s="85">
        <v>6209</v>
      </c>
      <c r="D9187" s="85">
        <v>9183</v>
      </c>
      <c r="E9187" s="86" t="s">
        <v>9373</v>
      </c>
      <c r="F9187" s="85" t="s">
        <v>2925</v>
      </c>
      <c r="G9187" s="86" t="s">
        <v>9361</v>
      </c>
      <c r="H9187" s="85" t="s">
        <v>53</v>
      </c>
      <c r="I9187" s="85">
        <v>1</v>
      </c>
      <c r="J9187" s="88">
        <v>6.005044342463927E-2</v>
      </c>
      <c r="K9187" s="146">
        <v>8.3407159453325858E-2</v>
      </c>
      <c r="L9187" s="147">
        <v>2.9891385928198922E-10</v>
      </c>
      <c r="M9187" s="147">
        <v>1.650163736161625E-3</v>
      </c>
      <c r="N9187" s="87">
        <v>0.68583622764105789</v>
      </c>
      <c r="O9187" s="88">
        <v>5.5281988778022463E-2</v>
      </c>
      <c r="P9187" s="89">
        <v>80.605232780084449</v>
      </c>
    </row>
    <row r="9188" spans="1:16">
      <c r="A9188" s="75" t="s">
        <v>9413</v>
      </c>
      <c r="B9188" s="85">
        <v>9184</v>
      </c>
      <c r="C9188" s="85">
        <v>6211</v>
      </c>
      <c r="D9188" s="85">
        <v>9184</v>
      </c>
      <c r="E9188" s="86" t="s">
        <v>9412</v>
      </c>
      <c r="F9188" s="85" t="s">
        <v>2804</v>
      </c>
      <c r="G9188" s="86" t="s">
        <v>9361</v>
      </c>
      <c r="H9188" s="85" t="s">
        <v>53</v>
      </c>
      <c r="I9188" s="85">
        <v>1</v>
      </c>
      <c r="J9188" s="88">
        <v>6.3686708556789123E-2</v>
      </c>
      <c r="K9188" s="146">
        <v>0.23277660848910992</v>
      </c>
      <c r="L9188" s="147">
        <v>3.6196151281935838E-10</v>
      </c>
      <c r="M9188" s="147">
        <v>1.4075657135258909E-4</v>
      </c>
      <c r="N9188" s="87">
        <v>0.62850977943881658</v>
      </c>
      <c r="O9188" s="88">
        <v>6.2832621167861591E-2</v>
      </c>
      <c r="P9188" s="89">
        <v>99.97079317359794</v>
      </c>
    </row>
    <row r="9189" spans="1:16">
      <c r="A9189" s="75" t="s">
        <v>9415</v>
      </c>
      <c r="B9189" s="85">
        <v>9185</v>
      </c>
      <c r="C9189" s="85">
        <v>6213</v>
      </c>
      <c r="D9189" s="85">
        <v>9185</v>
      </c>
      <c r="E9189" s="86" t="s">
        <v>9412</v>
      </c>
      <c r="F9189" s="85" t="s">
        <v>4586</v>
      </c>
      <c r="G9189" s="86" t="s">
        <v>9361</v>
      </c>
      <c r="H9189" s="85" t="s">
        <v>53</v>
      </c>
      <c r="I9189" s="85">
        <v>1</v>
      </c>
      <c r="J9189" s="88">
        <v>6.31965132492779E-2</v>
      </c>
      <c r="K9189" s="146">
        <v>0.23208044615152879</v>
      </c>
      <c r="L9189" s="147">
        <v>3.600230099060822E-10</v>
      </c>
      <c r="M9189" s="147">
        <v>1.196020926615774E-4</v>
      </c>
      <c r="N9189" s="87">
        <v>0.62733316629582936</v>
      </c>
      <c r="O9189" s="88">
        <v>6.2418441637978862E-2</v>
      </c>
      <c r="P9189" s="89">
        <v>99.498073737335943</v>
      </c>
    </row>
    <row r="9190" spans="1:16">
      <c r="A9190" s="75" t="s">
        <v>9417</v>
      </c>
      <c r="B9190" s="85">
        <v>9186</v>
      </c>
      <c r="C9190" s="85">
        <v>6215</v>
      </c>
      <c r="D9190" s="85">
        <v>9186</v>
      </c>
      <c r="E9190" s="86" t="s">
        <v>9412</v>
      </c>
      <c r="F9190" s="85" t="s">
        <v>4407</v>
      </c>
      <c r="G9190" s="86" t="s">
        <v>9361</v>
      </c>
      <c r="H9190" s="85" t="s">
        <v>53</v>
      </c>
      <c r="I9190" s="85">
        <v>1</v>
      </c>
      <c r="J9190" s="88">
        <v>6.31965132492779E-2</v>
      </c>
      <c r="K9190" s="146">
        <v>0.23208044615152879</v>
      </c>
      <c r="L9190" s="147">
        <v>3.600230099060822E-10</v>
      </c>
      <c r="M9190" s="147">
        <v>1.196020926615774E-4</v>
      </c>
      <c r="N9190" s="87">
        <v>0.62733316629582936</v>
      </c>
      <c r="O9190" s="88">
        <v>6.2418441637978862E-2</v>
      </c>
      <c r="P9190" s="89">
        <v>99.498073737335943</v>
      </c>
    </row>
    <row r="9191" spans="1:16">
      <c r="A9191" s="75" t="s">
        <v>9419</v>
      </c>
      <c r="B9191" s="85">
        <v>9187</v>
      </c>
      <c r="C9191" s="85">
        <v>6217</v>
      </c>
      <c r="D9191" s="85">
        <v>9187</v>
      </c>
      <c r="E9191" s="86" t="s">
        <v>9412</v>
      </c>
      <c r="F9191" s="85" t="s">
        <v>4366</v>
      </c>
      <c r="G9191" s="86" t="s">
        <v>9361</v>
      </c>
      <c r="H9191" s="85" t="s">
        <v>53</v>
      </c>
      <c r="I9191" s="85">
        <v>1</v>
      </c>
      <c r="J9191" s="88">
        <v>8.6303751880943136E-2</v>
      </c>
      <c r="K9191" s="146">
        <v>0.10557891329725551</v>
      </c>
      <c r="L9191" s="147">
        <v>4.3039395538237219E-10</v>
      </c>
      <c r="M9191" s="147">
        <v>1.076662278500078E-4</v>
      </c>
      <c r="N9191" s="87">
        <v>0.72321646718166255</v>
      </c>
      <c r="O9191" s="88">
        <v>8.5571630852476752E-2</v>
      </c>
      <c r="P9191" s="89">
        <v>118.32091045430009</v>
      </c>
    </row>
    <row r="9192" spans="1:16">
      <c r="A9192" s="75" t="s">
        <v>9421</v>
      </c>
      <c r="B9192" s="85">
        <v>9188</v>
      </c>
      <c r="C9192" s="85">
        <v>6219</v>
      </c>
      <c r="D9192" s="85">
        <v>9188</v>
      </c>
      <c r="E9192" s="86" t="s">
        <v>9412</v>
      </c>
      <c r="F9192" s="85" t="s">
        <v>429</v>
      </c>
      <c r="G9192" s="86" t="s">
        <v>9361</v>
      </c>
      <c r="H9192" s="85" t="s">
        <v>53</v>
      </c>
      <c r="I9192" s="85">
        <v>1</v>
      </c>
      <c r="J9192" s="88">
        <v>5.9223750360036367E-2</v>
      </c>
      <c r="K9192" s="146">
        <v>6.4188014747448285E-2</v>
      </c>
      <c r="L9192" s="147">
        <v>2.8312387497023938E-10</v>
      </c>
      <c r="M9192" s="147">
        <v>8.5513225972787648E-5</v>
      </c>
      <c r="N9192" s="87">
        <v>0.61971483833333874</v>
      </c>
      <c r="O9192" s="88">
        <v>5.832581076159786E-2</v>
      </c>
      <c r="P9192" s="89">
        <v>94.117176407231611</v>
      </c>
    </row>
    <row r="9193" spans="1:16">
      <c r="A9193" s="75" t="s">
        <v>9423</v>
      </c>
      <c r="B9193" s="85">
        <v>9189</v>
      </c>
      <c r="C9193" s="85">
        <v>6221</v>
      </c>
      <c r="D9193" s="85">
        <v>9189</v>
      </c>
      <c r="E9193" s="86" t="s">
        <v>9412</v>
      </c>
      <c r="F9193" s="85" t="s">
        <v>4627</v>
      </c>
      <c r="G9193" s="86" t="s">
        <v>9361</v>
      </c>
      <c r="H9193" s="85" t="s">
        <v>53</v>
      </c>
      <c r="I9193" s="85">
        <v>1</v>
      </c>
      <c r="J9193" s="88">
        <v>7.9531050162312572E-2</v>
      </c>
      <c r="K9193" s="146">
        <v>0.1575039477856626</v>
      </c>
      <c r="L9193" s="147">
        <v>5.1867587123210405E-10</v>
      </c>
      <c r="M9193" s="147">
        <v>1.368565107722101E-4</v>
      </c>
      <c r="N9193" s="87">
        <v>1.231891032656361</v>
      </c>
      <c r="O9193" s="88">
        <v>7.8438354571264829E-2</v>
      </c>
      <c r="P9193" s="89">
        <v>63.673127323709807</v>
      </c>
    </row>
    <row r="9194" spans="1:16">
      <c r="A9194" s="75" t="s">
        <v>9425</v>
      </c>
      <c r="B9194" s="85">
        <v>9190</v>
      </c>
      <c r="C9194" s="85">
        <v>6223</v>
      </c>
      <c r="D9194" s="85">
        <v>9190</v>
      </c>
      <c r="E9194" s="86" t="s">
        <v>9412</v>
      </c>
      <c r="F9194" s="85" t="s">
        <v>4372</v>
      </c>
      <c r="G9194" s="86" t="s">
        <v>9361</v>
      </c>
      <c r="H9194" s="85" t="s">
        <v>53</v>
      </c>
      <c r="I9194" s="85">
        <v>1</v>
      </c>
      <c r="J9194" s="88">
        <v>6.31965132492779E-2</v>
      </c>
      <c r="K9194" s="146">
        <v>0.23208044615152879</v>
      </c>
      <c r="L9194" s="147">
        <v>3.600230099060822E-10</v>
      </c>
      <c r="M9194" s="147">
        <v>1.196020926615774E-4</v>
      </c>
      <c r="N9194" s="87">
        <v>0.62733316629582936</v>
      </c>
      <c r="O9194" s="88">
        <v>6.2418441637978862E-2</v>
      </c>
      <c r="P9194" s="89">
        <v>99.498073737335943</v>
      </c>
    </row>
    <row r="9195" spans="1:16">
      <c r="A9195" s="75" t="s">
        <v>9427</v>
      </c>
      <c r="B9195" s="85">
        <v>9191</v>
      </c>
      <c r="C9195" s="85">
        <v>6225</v>
      </c>
      <c r="D9195" s="85">
        <v>9191</v>
      </c>
      <c r="E9195" s="86" t="s">
        <v>9412</v>
      </c>
      <c r="F9195" s="85" t="s">
        <v>4389</v>
      </c>
      <c r="G9195" s="86" t="s">
        <v>9361</v>
      </c>
      <c r="H9195" s="85" t="s">
        <v>53</v>
      </c>
      <c r="I9195" s="85">
        <v>1</v>
      </c>
      <c r="J9195" s="88">
        <v>5.8945704138820693E-2</v>
      </c>
      <c r="K9195" s="146">
        <v>9.719687771400988E-2</v>
      </c>
      <c r="L9195" s="147">
        <v>3.5091129751498409E-10</v>
      </c>
      <c r="M9195" s="147">
        <v>8.0691755870430188E-5</v>
      </c>
      <c r="N9195" s="87">
        <v>0.66554055320218797</v>
      </c>
      <c r="O9195" s="88">
        <v>5.8319008083778302E-2</v>
      </c>
      <c r="P9195" s="89">
        <v>87.626528245621827</v>
      </c>
    </row>
    <row r="9196" spans="1:16">
      <c r="A9196" s="75" t="s">
        <v>9429</v>
      </c>
      <c r="B9196" s="85">
        <v>9192</v>
      </c>
      <c r="C9196" s="85">
        <v>6227</v>
      </c>
      <c r="D9196" s="85">
        <v>9192</v>
      </c>
      <c r="E9196" s="86" t="s">
        <v>9412</v>
      </c>
      <c r="F9196" s="85" t="s">
        <v>4646</v>
      </c>
      <c r="G9196" s="86" t="s">
        <v>9361</v>
      </c>
      <c r="H9196" s="85" t="s">
        <v>53</v>
      </c>
      <c r="I9196" s="85">
        <v>1</v>
      </c>
      <c r="J9196" s="88">
        <v>6.3196513249277886E-2</v>
      </c>
      <c r="K9196" s="146">
        <v>0.23208044615152873</v>
      </c>
      <c r="L9196" s="147">
        <v>3.600230099060822E-10</v>
      </c>
      <c r="M9196" s="147">
        <v>1.196020926615774E-4</v>
      </c>
      <c r="N9196" s="87">
        <v>0.62733316629582936</v>
      </c>
      <c r="O9196" s="88">
        <v>6.2418441637978848E-2</v>
      </c>
      <c r="P9196" s="89">
        <v>99.498073737335915</v>
      </c>
    </row>
    <row r="9197" spans="1:16">
      <c r="A9197" s="75" t="s">
        <v>9431</v>
      </c>
      <c r="B9197" s="85">
        <v>9193</v>
      </c>
      <c r="C9197" s="85">
        <v>6229</v>
      </c>
      <c r="D9197" s="85">
        <v>9193</v>
      </c>
      <c r="E9197" s="86" t="s">
        <v>9412</v>
      </c>
      <c r="F9197" s="85" t="s">
        <v>4648</v>
      </c>
      <c r="G9197" s="86" t="s">
        <v>9361</v>
      </c>
      <c r="H9197" s="85" t="s">
        <v>53</v>
      </c>
      <c r="I9197" s="85">
        <v>1</v>
      </c>
      <c r="J9197" s="88">
        <v>6.3196513249277886E-2</v>
      </c>
      <c r="K9197" s="146">
        <v>0.23208044615152873</v>
      </c>
      <c r="L9197" s="147">
        <v>3.600230099060822E-10</v>
      </c>
      <c r="M9197" s="147">
        <v>1.196020926615774E-4</v>
      </c>
      <c r="N9197" s="87">
        <v>0.62733316629582936</v>
      </c>
      <c r="O9197" s="88">
        <v>6.2418441637978848E-2</v>
      </c>
      <c r="P9197" s="89">
        <v>99.498073737335915</v>
      </c>
    </row>
    <row r="9198" spans="1:16">
      <c r="A9198" s="75" t="s">
        <v>9433</v>
      </c>
      <c r="B9198" s="85">
        <v>9194</v>
      </c>
      <c r="C9198" s="85">
        <v>6231</v>
      </c>
      <c r="D9198" s="85">
        <v>9194</v>
      </c>
      <c r="E9198" s="86" t="s">
        <v>9412</v>
      </c>
      <c r="F9198" s="85" t="s">
        <v>891</v>
      </c>
      <c r="G9198" s="86" t="s">
        <v>9361</v>
      </c>
      <c r="H9198" s="85" t="s">
        <v>53</v>
      </c>
      <c r="I9198" s="85">
        <v>1</v>
      </c>
      <c r="J9198" s="88">
        <v>8.7349363196781105E-2</v>
      </c>
      <c r="K9198" s="146">
        <v>0.38070751248561235</v>
      </c>
      <c r="L9198" s="147">
        <v>5.61364864503089E-10</v>
      </c>
      <c r="M9198" s="147">
        <v>1.5467376633332189E-4</v>
      </c>
      <c r="N9198" s="87">
        <v>0.86738153160126163</v>
      </c>
      <c r="O9198" s="88">
        <v>8.6240693285115091E-2</v>
      </c>
      <c r="P9198" s="89">
        <v>99.42648090040295</v>
      </c>
    </row>
    <row r="9199" spans="1:16">
      <c r="A9199" s="75" t="s">
        <v>9435</v>
      </c>
      <c r="B9199" s="85">
        <v>9195</v>
      </c>
      <c r="C9199" s="85">
        <v>6233</v>
      </c>
      <c r="D9199" s="85">
        <v>9195</v>
      </c>
      <c r="E9199" s="86" t="s">
        <v>9412</v>
      </c>
      <c r="F9199" s="85" t="s">
        <v>38</v>
      </c>
      <c r="G9199" s="86" t="s">
        <v>9361</v>
      </c>
      <c r="H9199" s="85" t="s">
        <v>53</v>
      </c>
      <c r="I9199" s="85">
        <v>1</v>
      </c>
      <c r="J9199" s="88">
        <v>6.3922365421212921E-2</v>
      </c>
      <c r="K9199" s="146">
        <v>0.2328701359489202</v>
      </c>
      <c r="L9199" s="147">
        <v>3.6291436097108572E-10</v>
      </c>
      <c r="M9199" s="147">
        <v>1.4242069265718989E-4</v>
      </c>
      <c r="N9199" s="87">
        <v>0.63025366883464007</v>
      </c>
      <c r="O9199" s="88">
        <v>6.2972146031162385E-2</v>
      </c>
      <c r="P9199" s="89">
        <v>99.915556457767181</v>
      </c>
    </row>
    <row r="9200" spans="1:16">
      <c r="A9200" s="75" t="s">
        <v>9437</v>
      </c>
      <c r="B9200" s="85">
        <v>9196</v>
      </c>
      <c r="C9200" s="85">
        <v>6235</v>
      </c>
      <c r="D9200" s="85">
        <v>9196</v>
      </c>
      <c r="E9200" s="86" t="s">
        <v>9412</v>
      </c>
      <c r="F9200" s="85" t="s">
        <v>4653</v>
      </c>
      <c r="G9200" s="86" t="s">
        <v>9361</v>
      </c>
      <c r="H9200" s="85" t="s">
        <v>53</v>
      </c>
      <c r="I9200" s="85">
        <v>1</v>
      </c>
      <c r="J9200" s="88">
        <v>6.361880773283117E-2</v>
      </c>
      <c r="K9200" s="146">
        <v>0.18446223046391272</v>
      </c>
      <c r="L9200" s="147">
        <v>5.4786747518021527E-10</v>
      </c>
      <c r="M9200" s="147">
        <v>7.465549352534869E-5</v>
      </c>
      <c r="N9200" s="87">
        <v>0.60806963314647156</v>
      </c>
      <c r="O9200" s="88">
        <v>6.3026299719963111E-2</v>
      </c>
      <c r="P9200" s="89">
        <v>103.64980634509233</v>
      </c>
    </row>
    <row r="9201" spans="1:16">
      <c r="A9201" s="75" t="s">
        <v>9439</v>
      </c>
      <c r="B9201" s="85">
        <v>9197</v>
      </c>
      <c r="C9201" s="85">
        <v>6237</v>
      </c>
      <c r="D9201" s="85">
        <v>9197</v>
      </c>
      <c r="E9201" s="86" t="s">
        <v>9412</v>
      </c>
      <c r="F9201" s="85" t="s">
        <v>4655</v>
      </c>
      <c r="G9201" s="86" t="s">
        <v>9361</v>
      </c>
      <c r="H9201" s="85" t="s">
        <v>53</v>
      </c>
      <c r="I9201" s="85">
        <v>1</v>
      </c>
      <c r="J9201" s="88">
        <v>7.8920350470570499E-2</v>
      </c>
      <c r="K9201" s="146">
        <v>0.19186612280637214</v>
      </c>
      <c r="L9201" s="147">
        <v>5.6169897777578282E-10</v>
      </c>
      <c r="M9201" s="147">
        <v>1.0719096893577629E-4</v>
      </c>
      <c r="N9201" s="87">
        <v>0.73467791201160959</v>
      </c>
      <c r="O9201" s="88">
        <v>7.7916201739480162E-2</v>
      </c>
      <c r="P9201" s="89">
        <v>106.05491258902705</v>
      </c>
    </row>
    <row r="9202" spans="1:16">
      <c r="A9202" s="75" t="s">
        <v>9441</v>
      </c>
      <c r="B9202" s="85">
        <v>9198</v>
      </c>
      <c r="C9202" s="85">
        <v>6239</v>
      </c>
      <c r="D9202" s="85">
        <v>9198</v>
      </c>
      <c r="E9202" s="86" t="s">
        <v>9412</v>
      </c>
      <c r="F9202" s="85" t="s">
        <v>1088</v>
      </c>
      <c r="G9202" s="86" t="s">
        <v>9361</v>
      </c>
      <c r="H9202" s="85" t="s">
        <v>53</v>
      </c>
      <c r="I9202" s="85">
        <v>1</v>
      </c>
      <c r="J9202" s="88">
        <v>6.3686708556789109E-2</v>
      </c>
      <c r="K9202" s="146">
        <v>0.23277660848910992</v>
      </c>
      <c r="L9202" s="147">
        <v>3.6196151281935838E-10</v>
      </c>
      <c r="M9202" s="147">
        <v>1.4075657135258909E-4</v>
      </c>
      <c r="N9202" s="87">
        <v>0.62850977943881658</v>
      </c>
      <c r="O9202" s="88">
        <v>6.2832621167861591E-2</v>
      </c>
      <c r="P9202" s="89">
        <v>99.97079317359794</v>
      </c>
    </row>
    <row r="9203" spans="1:16">
      <c r="A9203" s="75" t="s">
        <v>9681</v>
      </c>
      <c r="B9203" s="85">
        <v>9199</v>
      </c>
      <c r="C9203" s="85">
        <v>6467</v>
      </c>
      <c r="D9203" s="85">
        <v>9199</v>
      </c>
      <c r="E9203" s="86" t="s">
        <v>9680</v>
      </c>
      <c r="F9203" s="85" t="s">
        <v>931</v>
      </c>
      <c r="G9203" s="86" t="s">
        <v>9361</v>
      </c>
      <c r="H9203" s="85" t="s">
        <v>53</v>
      </c>
      <c r="I9203" s="85">
        <v>1</v>
      </c>
      <c r="J9203" s="88">
        <v>5.2034055297009697E-2</v>
      </c>
      <c r="K9203" s="146">
        <v>3.4749060317431198E-2</v>
      </c>
      <c r="L9203" s="147">
        <v>1.7516039825035581E-10</v>
      </c>
      <c r="M9203" s="147">
        <v>6.4895075568234236E-3</v>
      </c>
      <c r="N9203" s="87">
        <v>0.67161056843708944</v>
      </c>
      <c r="O9203" s="88">
        <v>4.7125305315165428E-2</v>
      </c>
      <c r="P9203" s="89">
        <v>70.167605350271828</v>
      </c>
    </row>
    <row r="9204" spans="1:16">
      <c r="A9204" s="75" t="s">
        <v>9683</v>
      </c>
      <c r="B9204" s="85">
        <v>9200</v>
      </c>
      <c r="C9204" s="85">
        <v>6469</v>
      </c>
      <c r="D9204" s="85">
        <v>9200</v>
      </c>
      <c r="E9204" s="86" t="s">
        <v>9680</v>
      </c>
      <c r="F9204" s="85" t="s">
        <v>2804</v>
      </c>
      <c r="G9204" s="86" t="s">
        <v>9361</v>
      </c>
      <c r="H9204" s="85" t="s">
        <v>53</v>
      </c>
      <c r="I9204" s="85">
        <v>1</v>
      </c>
      <c r="J9204" s="88">
        <v>4.6919963988162623E-2</v>
      </c>
      <c r="K9204" s="146">
        <v>5.5946215837034928E-2</v>
      </c>
      <c r="L9204" s="147">
        <v>2.2063978274064399E-10</v>
      </c>
      <c r="M9204" s="147">
        <v>5.7818113774640509E-3</v>
      </c>
      <c r="N9204" s="87">
        <v>0.59625024896852752</v>
      </c>
      <c r="O9204" s="88">
        <v>4.3128868701324201E-2</v>
      </c>
      <c r="P9204" s="89">
        <v>72.333502209741994</v>
      </c>
    </row>
    <row r="9205" spans="1:16">
      <c r="A9205" s="75" t="s">
        <v>9685</v>
      </c>
      <c r="B9205" s="85">
        <v>9201</v>
      </c>
      <c r="C9205" s="85">
        <v>6471</v>
      </c>
      <c r="D9205" s="85">
        <v>9201</v>
      </c>
      <c r="E9205" s="86" t="s">
        <v>9680</v>
      </c>
      <c r="F9205" s="85" t="s">
        <v>2872</v>
      </c>
      <c r="G9205" s="86" t="s">
        <v>9361</v>
      </c>
      <c r="H9205" s="85" t="s">
        <v>53</v>
      </c>
      <c r="I9205" s="85">
        <v>1</v>
      </c>
      <c r="J9205" s="88">
        <v>4.6341667937243217E-2</v>
      </c>
      <c r="K9205" s="146">
        <v>5.2395985186517842E-2</v>
      </c>
      <c r="L9205" s="147">
        <v>2.1060743569120699E-10</v>
      </c>
      <c r="M9205" s="147">
        <v>5.7546440362257869E-3</v>
      </c>
      <c r="N9205" s="87">
        <v>0.59555829396705307</v>
      </c>
      <c r="O9205" s="88">
        <v>4.2001332923189631E-2</v>
      </c>
      <c r="P9205" s="89">
        <v>70.524301900685472</v>
      </c>
    </row>
    <row r="9206" spans="1:16">
      <c r="A9206" s="75" t="s">
        <v>9687</v>
      </c>
      <c r="B9206" s="85">
        <v>9202</v>
      </c>
      <c r="C9206" s="85">
        <v>6473</v>
      </c>
      <c r="D9206" s="85">
        <v>9202</v>
      </c>
      <c r="E9206" s="86" t="s">
        <v>9680</v>
      </c>
      <c r="F9206" s="85" t="s">
        <v>4407</v>
      </c>
      <c r="G9206" s="86" t="s">
        <v>9361</v>
      </c>
      <c r="H9206" s="85" t="s">
        <v>53</v>
      </c>
      <c r="I9206" s="85">
        <v>1</v>
      </c>
      <c r="J9206" s="88">
        <v>5.2244489962293653E-2</v>
      </c>
      <c r="K9206" s="146">
        <v>8.1736001418438536E-2</v>
      </c>
      <c r="L9206" s="147">
        <v>2.7133349110298322E-10</v>
      </c>
      <c r="M9206" s="147">
        <v>6.416570653025231E-3</v>
      </c>
      <c r="N9206" s="87">
        <v>0.66408283894535602</v>
      </c>
      <c r="O9206" s="88">
        <v>4.7368845633257842E-2</v>
      </c>
      <c r="P9206" s="89">
        <v>71.329724027329632</v>
      </c>
    </row>
    <row r="9207" spans="1:16">
      <c r="A9207" s="75" t="s">
        <v>9689</v>
      </c>
      <c r="B9207" s="85">
        <v>9203</v>
      </c>
      <c r="C9207" s="85">
        <v>6475</v>
      </c>
      <c r="D9207" s="85">
        <v>9203</v>
      </c>
      <c r="E9207" s="86" t="s">
        <v>9680</v>
      </c>
      <c r="F9207" s="85" t="s">
        <v>4366</v>
      </c>
      <c r="G9207" s="86" t="s">
        <v>9361</v>
      </c>
      <c r="H9207" s="85" t="s">
        <v>53</v>
      </c>
      <c r="I9207" s="85">
        <v>1</v>
      </c>
      <c r="J9207" s="88">
        <v>8.2567410862296908E-2</v>
      </c>
      <c r="K9207" s="146">
        <v>7.777639050310052E-2</v>
      </c>
      <c r="L9207" s="147">
        <v>3.4051893365623288E-10</v>
      </c>
      <c r="M9207" s="147">
        <v>1.0135241067415609E-2</v>
      </c>
      <c r="N9207" s="87">
        <v>1.048912930366537</v>
      </c>
      <c r="O9207" s="88">
        <v>7.4912380169020076E-2</v>
      </c>
      <c r="P9207" s="89">
        <v>71.419064443072827</v>
      </c>
    </row>
    <row r="9208" spans="1:16">
      <c r="A9208" s="75" t="s">
        <v>9691</v>
      </c>
      <c r="B9208" s="85">
        <v>9204</v>
      </c>
      <c r="C9208" s="85">
        <v>6477</v>
      </c>
      <c r="D9208" s="85">
        <v>9204</v>
      </c>
      <c r="E9208" s="86" t="s">
        <v>9680</v>
      </c>
      <c r="F9208" s="85" t="s">
        <v>429</v>
      </c>
      <c r="G9208" s="86" t="s">
        <v>9361</v>
      </c>
      <c r="H9208" s="85" t="s">
        <v>53</v>
      </c>
      <c r="I9208" s="85">
        <v>1</v>
      </c>
      <c r="J9208" s="88">
        <v>3.687954665876423E-2</v>
      </c>
      <c r="K9208" s="146">
        <v>2.7845336624307184E-2</v>
      </c>
      <c r="L9208" s="147">
        <v>1.293861723016754E-10</v>
      </c>
      <c r="M9208" s="147">
        <v>4.5687320513541829E-3</v>
      </c>
      <c r="N9208" s="87">
        <v>0.47282850065969079</v>
      </c>
      <c r="O9208" s="88">
        <v>3.3765751227113588E-2</v>
      </c>
      <c r="P9208" s="89">
        <v>71.412258736526212</v>
      </c>
    </row>
    <row r="9209" spans="1:16">
      <c r="A9209" s="75" t="s">
        <v>9693</v>
      </c>
      <c r="B9209" s="85">
        <v>9205</v>
      </c>
      <c r="C9209" s="85">
        <v>6479</v>
      </c>
      <c r="D9209" s="85">
        <v>9205</v>
      </c>
      <c r="E9209" s="86" t="s">
        <v>9680</v>
      </c>
      <c r="F9209" s="85" t="s">
        <v>1055</v>
      </c>
      <c r="G9209" s="86" t="s">
        <v>9361</v>
      </c>
      <c r="H9209" s="85" t="s">
        <v>53</v>
      </c>
      <c r="I9209" s="85">
        <v>1</v>
      </c>
      <c r="J9209" s="88">
        <v>5.2298863075811913E-2</v>
      </c>
      <c r="K9209" s="146">
        <v>8.338631335908081E-2</v>
      </c>
      <c r="L9209" s="147">
        <v>2.9274197313318532E-10</v>
      </c>
      <c r="M9209" s="147">
        <v>6.3541269010380678E-3</v>
      </c>
      <c r="N9209" s="87">
        <v>0.65759950690716451</v>
      </c>
      <c r="O9209" s="88">
        <v>4.7831004062697913E-2</v>
      </c>
      <c r="P9209" s="89">
        <v>72.735766314147142</v>
      </c>
    </row>
    <row r="9210" spans="1:16">
      <c r="A9210" s="75" t="s">
        <v>9695</v>
      </c>
      <c r="B9210" s="85">
        <v>9206</v>
      </c>
      <c r="C9210" s="85">
        <v>6481</v>
      </c>
      <c r="D9210" s="85">
        <v>9206</v>
      </c>
      <c r="E9210" s="86" t="s">
        <v>9680</v>
      </c>
      <c r="F9210" s="85" t="s">
        <v>4489</v>
      </c>
      <c r="G9210" s="86" t="s">
        <v>9361</v>
      </c>
      <c r="H9210" s="85" t="s">
        <v>53</v>
      </c>
      <c r="I9210" s="85">
        <v>1</v>
      </c>
      <c r="J9210" s="88">
        <v>4.7335247551283773E-2</v>
      </c>
      <c r="K9210" s="146">
        <v>5.5515093531116021E-2</v>
      </c>
      <c r="L9210" s="147">
        <v>2.2078815430953461E-10</v>
      </c>
      <c r="M9210" s="147">
        <v>5.7753075387780451E-3</v>
      </c>
      <c r="N9210" s="87">
        <v>0.59769812574706627</v>
      </c>
      <c r="O9210" s="88">
        <v>4.2960189653214013E-2</v>
      </c>
      <c r="P9210" s="89">
        <v>71.876065529765256</v>
      </c>
    </row>
    <row r="9211" spans="1:16">
      <c r="A9211" s="75" t="s">
        <v>9697</v>
      </c>
      <c r="B9211" s="85">
        <v>9207</v>
      </c>
      <c r="C9211" s="85">
        <v>6483</v>
      </c>
      <c r="D9211" s="85">
        <v>9207</v>
      </c>
      <c r="E9211" s="86" t="s">
        <v>9680</v>
      </c>
      <c r="F9211" s="85" t="s">
        <v>965</v>
      </c>
      <c r="G9211" s="86" t="s">
        <v>9361</v>
      </c>
      <c r="H9211" s="85" t="s">
        <v>53</v>
      </c>
      <c r="I9211" s="85">
        <v>1</v>
      </c>
      <c r="J9211" s="88">
        <v>3.2524972065321338E-2</v>
      </c>
      <c r="K9211" s="146">
        <v>3.219570489392206E-2</v>
      </c>
      <c r="L9211" s="147">
        <v>1.4388631235802E-10</v>
      </c>
      <c r="M9211" s="147">
        <v>3.9812164000952114E-3</v>
      </c>
      <c r="N9211" s="87">
        <v>0.41202605905287842</v>
      </c>
      <c r="O9211" s="88">
        <v>2.951808254625991E-2</v>
      </c>
      <c r="P9211" s="89">
        <v>71.641300101534668</v>
      </c>
    </row>
    <row r="9212" spans="1:16">
      <c r="A9212" s="75" t="s">
        <v>9699</v>
      </c>
      <c r="B9212" s="85">
        <v>9208</v>
      </c>
      <c r="C9212" s="85">
        <v>6485</v>
      </c>
      <c r="D9212" s="85">
        <v>9208</v>
      </c>
      <c r="E9212" s="86" t="s">
        <v>9680</v>
      </c>
      <c r="F9212" s="85" t="s">
        <v>4492</v>
      </c>
      <c r="G9212" s="86" t="s">
        <v>9361</v>
      </c>
      <c r="H9212" s="85" t="s">
        <v>53</v>
      </c>
      <c r="I9212" s="85">
        <v>1</v>
      </c>
      <c r="J9212" s="88">
        <v>5.1658242045182413E-2</v>
      </c>
      <c r="K9212" s="146">
        <v>5.7782867875178584E-2</v>
      </c>
      <c r="L9212" s="147">
        <v>2.2627076673593331E-10</v>
      </c>
      <c r="M9212" s="147">
        <v>6.4569236333101472E-3</v>
      </c>
      <c r="N9212" s="87">
        <v>0.66823843415350925</v>
      </c>
      <c r="O9212" s="88">
        <v>4.6788039456014903E-2</v>
      </c>
      <c r="P9212" s="89">
        <v>70.016983556600763</v>
      </c>
    </row>
    <row r="9213" spans="1:16">
      <c r="A9213" s="75" t="s">
        <v>9701</v>
      </c>
      <c r="B9213" s="85">
        <v>9209</v>
      </c>
      <c r="C9213" s="85">
        <v>6487</v>
      </c>
      <c r="D9213" s="85">
        <v>9209</v>
      </c>
      <c r="E9213" s="86" t="s">
        <v>9680</v>
      </c>
      <c r="F9213" s="85" t="s">
        <v>1084</v>
      </c>
      <c r="G9213" s="86" t="s">
        <v>9361</v>
      </c>
      <c r="H9213" s="85" t="s">
        <v>53</v>
      </c>
      <c r="I9213" s="85">
        <v>1</v>
      </c>
      <c r="J9213" s="88">
        <v>4.1773293019710722E-2</v>
      </c>
      <c r="K9213" s="146">
        <v>5.2352158314567313E-2</v>
      </c>
      <c r="L9213" s="147">
        <v>2.0874116043982901E-10</v>
      </c>
      <c r="M9213" s="147">
        <v>5.2007305911696798E-3</v>
      </c>
      <c r="N9213" s="87">
        <v>0.53824242961089819</v>
      </c>
      <c r="O9213" s="88">
        <v>3.785865215033124E-2</v>
      </c>
      <c r="P9213" s="89">
        <v>70.337546926019385</v>
      </c>
    </row>
    <row r="9214" spans="1:16">
      <c r="A9214" s="75" t="s">
        <v>9703</v>
      </c>
      <c r="B9214" s="85">
        <v>9210</v>
      </c>
      <c r="C9214" s="85">
        <v>6489</v>
      </c>
      <c r="D9214" s="85">
        <v>9210</v>
      </c>
      <c r="E9214" s="86" t="s">
        <v>9680</v>
      </c>
      <c r="F9214" s="85" t="s">
        <v>4370</v>
      </c>
      <c r="G9214" s="86" t="s">
        <v>9361</v>
      </c>
      <c r="H9214" s="85" t="s">
        <v>53</v>
      </c>
      <c r="I9214" s="85">
        <v>1</v>
      </c>
      <c r="J9214" s="88">
        <v>3.5250252028643653E-2</v>
      </c>
      <c r="K9214" s="146">
        <v>5.3645915489060919E-2</v>
      </c>
      <c r="L9214" s="147">
        <v>1.9358310991061069E-10</v>
      </c>
      <c r="M9214" s="147">
        <v>4.3258651403336448E-3</v>
      </c>
      <c r="N9214" s="87">
        <v>0.44772039754424348</v>
      </c>
      <c r="O9214" s="88">
        <v>3.1987516789748163E-2</v>
      </c>
      <c r="P9214" s="89">
        <v>71.445297031809176</v>
      </c>
    </row>
    <row r="9215" spans="1:16">
      <c r="A9215" s="75" t="s">
        <v>9705</v>
      </c>
      <c r="B9215" s="85">
        <v>9211</v>
      </c>
      <c r="C9215" s="85">
        <v>6491</v>
      </c>
      <c r="D9215" s="85">
        <v>9211</v>
      </c>
      <c r="E9215" s="86" t="s">
        <v>9680</v>
      </c>
      <c r="F9215" s="85" t="s">
        <v>4627</v>
      </c>
      <c r="G9215" s="86" t="s">
        <v>9361</v>
      </c>
      <c r="H9215" s="85" t="s">
        <v>53</v>
      </c>
      <c r="I9215" s="85">
        <v>1</v>
      </c>
      <c r="J9215" s="88">
        <v>5.8149082862256653E-2</v>
      </c>
      <c r="K9215" s="146">
        <v>7.2296402950199873E-2</v>
      </c>
      <c r="L9215" s="147">
        <v>2.6893747454257432E-10</v>
      </c>
      <c r="M9215" s="147">
        <v>7.0221851032181634E-3</v>
      </c>
      <c r="N9215" s="87">
        <v>0.72673843425400508</v>
      </c>
      <c r="O9215" s="88">
        <v>5.190189930621443E-2</v>
      </c>
      <c r="P9215" s="89">
        <v>71.417578677384228</v>
      </c>
    </row>
    <row r="9216" spans="1:16">
      <c r="A9216" s="75" t="s">
        <v>9707</v>
      </c>
      <c r="B9216" s="85">
        <v>9212</v>
      </c>
      <c r="C9216" s="85">
        <v>6493</v>
      </c>
      <c r="D9216" s="85">
        <v>9212</v>
      </c>
      <c r="E9216" s="86" t="s">
        <v>9680</v>
      </c>
      <c r="F9216" s="85" t="s">
        <v>4496</v>
      </c>
      <c r="G9216" s="86" t="s">
        <v>9361</v>
      </c>
      <c r="H9216" s="85" t="s">
        <v>53</v>
      </c>
      <c r="I9216" s="85">
        <v>1</v>
      </c>
      <c r="J9216" s="88">
        <v>4.4212733000301083E-2</v>
      </c>
      <c r="K9216" s="146">
        <v>7.1275539053438156E-2</v>
      </c>
      <c r="L9216" s="147">
        <v>2.437502745680361E-10</v>
      </c>
      <c r="M9216" s="147">
        <v>5.4991363454667064E-3</v>
      </c>
      <c r="N9216" s="87">
        <v>0.56911505981988031</v>
      </c>
      <c r="O9216" s="88">
        <v>4.0058417987497402E-2</v>
      </c>
      <c r="P9216" s="89">
        <v>70.387204303072778</v>
      </c>
    </row>
    <row r="9217" spans="1:16">
      <c r="A9217" s="75" t="s">
        <v>9709</v>
      </c>
      <c r="B9217" s="85">
        <v>9213</v>
      </c>
      <c r="C9217" s="85">
        <v>6495</v>
      </c>
      <c r="D9217" s="85">
        <v>9213</v>
      </c>
      <c r="E9217" s="86" t="s">
        <v>9680</v>
      </c>
      <c r="F9217" s="85" t="s">
        <v>4372</v>
      </c>
      <c r="G9217" s="86" t="s">
        <v>9361</v>
      </c>
      <c r="H9217" s="85" t="s">
        <v>53</v>
      </c>
      <c r="I9217" s="85">
        <v>1</v>
      </c>
      <c r="J9217" s="88">
        <v>4.7336808356479562E-2</v>
      </c>
      <c r="K9217" s="146">
        <v>5.5518140955331814E-2</v>
      </c>
      <c r="L9217" s="147">
        <v>2.207949097606213E-10</v>
      </c>
      <c r="M9217" s="147">
        <v>5.7753027687086466E-3</v>
      </c>
      <c r="N9217" s="87">
        <v>0.59769750682600797</v>
      </c>
      <c r="O9217" s="88">
        <v>4.2958832396192588E-2</v>
      </c>
      <c r="P9217" s="89">
        <v>71.873869148826927</v>
      </c>
    </row>
    <row r="9218" spans="1:16">
      <c r="A9218" s="75" t="s">
        <v>9711</v>
      </c>
      <c r="B9218" s="85">
        <v>9214</v>
      </c>
      <c r="C9218" s="85">
        <v>6497</v>
      </c>
      <c r="D9218" s="85">
        <v>9214</v>
      </c>
      <c r="E9218" s="86" t="s">
        <v>9680</v>
      </c>
      <c r="F9218" s="85" t="s">
        <v>4498</v>
      </c>
      <c r="G9218" s="86" t="s">
        <v>9361</v>
      </c>
      <c r="H9218" s="85" t="s">
        <v>53</v>
      </c>
      <c r="I9218" s="85">
        <v>1</v>
      </c>
      <c r="J9218" s="88">
        <v>4.0806972970825313E-2</v>
      </c>
      <c r="K9218" s="146">
        <v>8.0485516934181878E-2</v>
      </c>
      <c r="L9218" s="147">
        <v>2.6003148571386822E-10</v>
      </c>
      <c r="M9218" s="147">
        <v>5.185224494381138E-3</v>
      </c>
      <c r="N9218" s="87">
        <v>0.53662396614512664</v>
      </c>
      <c r="O9218" s="88">
        <v>3.691620509158227E-2</v>
      </c>
      <c r="P9218" s="89">
        <v>68.793433429319691</v>
      </c>
    </row>
    <row r="9219" spans="1:16">
      <c r="A9219" s="75" t="s">
        <v>9713</v>
      </c>
      <c r="B9219" s="85">
        <v>9215</v>
      </c>
      <c r="C9219" s="85">
        <v>6499</v>
      </c>
      <c r="D9219" s="85">
        <v>9215</v>
      </c>
      <c r="E9219" s="86" t="s">
        <v>9680</v>
      </c>
      <c r="F9219" s="85" t="s">
        <v>1068</v>
      </c>
      <c r="G9219" s="86" t="s">
        <v>9361</v>
      </c>
      <c r="H9219" s="85" t="s">
        <v>53</v>
      </c>
      <c r="I9219" s="85">
        <v>1</v>
      </c>
      <c r="J9219" s="88">
        <v>4.8957774235181252E-2</v>
      </c>
      <c r="K9219" s="146">
        <v>6.3461224519506518E-2</v>
      </c>
      <c r="L9219" s="147">
        <v>2.4172252371328659E-10</v>
      </c>
      <c r="M9219" s="147">
        <v>5.8657905706434848E-3</v>
      </c>
      <c r="N9219" s="87">
        <v>0.60706109456111013</v>
      </c>
      <c r="O9219" s="88">
        <v>4.4531222343219573E-2</v>
      </c>
      <c r="P9219" s="89">
        <v>73.355421294811407</v>
      </c>
    </row>
    <row r="9220" spans="1:16">
      <c r="A9220" s="75" t="s">
        <v>9715</v>
      </c>
      <c r="B9220" s="85">
        <v>9216</v>
      </c>
      <c r="C9220" s="85">
        <v>6501</v>
      </c>
      <c r="D9220" s="85">
        <v>9216</v>
      </c>
      <c r="E9220" s="86" t="s">
        <v>9680</v>
      </c>
      <c r="F9220" s="85" t="s">
        <v>4532</v>
      </c>
      <c r="G9220" s="86" t="s">
        <v>9361</v>
      </c>
      <c r="H9220" s="85" t="s">
        <v>53</v>
      </c>
      <c r="I9220" s="85">
        <v>1</v>
      </c>
      <c r="J9220" s="88">
        <v>7.6275739299399778E-2</v>
      </c>
      <c r="K9220" s="146">
        <v>8.8123152388502587E-2</v>
      </c>
      <c r="L9220" s="147">
        <v>3.5471340590125368E-10</v>
      </c>
      <c r="M9220" s="147">
        <v>1.01165678932375E-2</v>
      </c>
      <c r="N9220" s="87">
        <v>1.0435782223013319</v>
      </c>
      <c r="O9220" s="88">
        <v>6.9750652774313429E-2</v>
      </c>
      <c r="P9220" s="89">
        <v>66.83797274007604</v>
      </c>
    </row>
    <row r="9221" spans="1:16">
      <c r="A9221" s="75" t="s">
        <v>9717</v>
      </c>
      <c r="B9221" s="85">
        <v>9217</v>
      </c>
      <c r="C9221" s="85">
        <v>6503</v>
      </c>
      <c r="D9221" s="85">
        <v>9217</v>
      </c>
      <c r="E9221" s="86" t="s">
        <v>9680</v>
      </c>
      <c r="F9221" s="85" t="s">
        <v>4381</v>
      </c>
      <c r="G9221" s="86" t="s">
        <v>9361</v>
      </c>
      <c r="H9221" s="85" t="s">
        <v>53</v>
      </c>
      <c r="I9221" s="85">
        <v>1</v>
      </c>
      <c r="J9221" s="88">
        <v>8.2887129097935122E-2</v>
      </c>
      <c r="K9221" s="146">
        <v>9.7205958472385709E-2</v>
      </c>
      <c r="L9221" s="147">
        <v>3.8661535907410351E-10</v>
      </c>
      <c r="M9221" s="147">
        <v>1.011288635363862E-2</v>
      </c>
      <c r="N9221" s="87">
        <v>1.0466029983966929</v>
      </c>
      <c r="O9221" s="88">
        <v>7.5224054195896298E-2</v>
      </c>
      <c r="P9221" s="89">
        <v>71.874487567046117</v>
      </c>
    </row>
    <row r="9222" spans="1:16">
      <c r="A9222" s="75" t="s">
        <v>9719</v>
      </c>
      <c r="B9222" s="85">
        <v>9218</v>
      </c>
      <c r="C9222" s="85">
        <v>6505</v>
      </c>
      <c r="D9222" s="85">
        <v>9218</v>
      </c>
      <c r="E9222" s="86" t="s">
        <v>9680</v>
      </c>
      <c r="F9222" s="85" t="s">
        <v>4641</v>
      </c>
      <c r="G9222" s="86" t="s">
        <v>9361</v>
      </c>
      <c r="H9222" s="85" t="s">
        <v>53</v>
      </c>
      <c r="I9222" s="85">
        <v>1</v>
      </c>
      <c r="J9222" s="88">
        <v>3.4076519397005227E-2</v>
      </c>
      <c r="K9222" s="146">
        <v>3.9965339990232177E-2</v>
      </c>
      <c r="L9222" s="147">
        <v>1.589439751159366E-10</v>
      </c>
      <c r="M9222" s="147">
        <v>4.1575588554024828E-3</v>
      </c>
      <c r="N9222" s="87">
        <v>0.43027402587930902</v>
      </c>
      <c r="O9222" s="88">
        <v>3.0926484012028681E-2</v>
      </c>
      <c r="P9222" s="89">
        <v>71.876251300150514</v>
      </c>
    </row>
    <row r="9223" spans="1:16">
      <c r="A9223" s="75" t="s">
        <v>9721</v>
      </c>
      <c r="B9223" s="85">
        <v>9219</v>
      </c>
      <c r="C9223" s="85">
        <v>6507</v>
      </c>
      <c r="D9223" s="85">
        <v>9219</v>
      </c>
      <c r="E9223" s="86" t="s">
        <v>9680</v>
      </c>
      <c r="F9223" s="85" t="s">
        <v>4383</v>
      </c>
      <c r="G9223" s="86" t="s">
        <v>9361</v>
      </c>
      <c r="H9223" s="85" t="s">
        <v>53</v>
      </c>
      <c r="I9223" s="85">
        <v>1</v>
      </c>
      <c r="J9223" s="88">
        <v>8.2887240458864364E-2</v>
      </c>
      <c r="K9223" s="146">
        <v>9.7208300993022662E-2</v>
      </c>
      <c r="L9223" s="147">
        <v>3.8661740629173132E-10</v>
      </c>
      <c r="M9223" s="147">
        <v>1.01128667599502E-2</v>
      </c>
      <c r="N9223" s="87">
        <v>1.0466009247714929</v>
      </c>
      <c r="O9223" s="88">
        <v>7.5222089313303195E-2</v>
      </c>
      <c r="P9223" s="89">
        <v>71.872752577327063</v>
      </c>
    </row>
    <row r="9224" spans="1:16">
      <c r="A9224" s="75" t="s">
        <v>9723</v>
      </c>
      <c r="B9224" s="85">
        <v>9220</v>
      </c>
      <c r="C9224" s="85">
        <v>6509</v>
      </c>
      <c r="D9224" s="85">
        <v>9220</v>
      </c>
      <c r="E9224" s="86" t="s">
        <v>9680</v>
      </c>
      <c r="F9224" s="85" t="s">
        <v>2124</v>
      </c>
      <c r="G9224" s="86" t="s">
        <v>9361</v>
      </c>
      <c r="H9224" s="85" t="s">
        <v>53</v>
      </c>
      <c r="I9224" s="85">
        <v>1</v>
      </c>
      <c r="J9224" s="88">
        <v>5.8503766945948957E-2</v>
      </c>
      <c r="K9224" s="146">
        <v>4.0724924429330879E-2</v>
      </c>
      <c r="L9224" s="147">
        <v>2.085151197969444E-10</v>
      </c>
      <c r="M9224" s="147">
        <v>7.4822162290844188E-3</v>
      </c>
      <c r="N9224" s="87">
        <v>0.77434771823812798</v>
      </c>
      <c r="O9224" s="88">
        <v>5.2860213405433253E-2</v>
      </c>
      <c r="P9224" s="89">
        <v>68.264181788649168</v>
      </c>
    </row>
    <row r="9225" spans="1:16">
      <c r="A9225" s="75" t="s">
        <v>9725</v>
      </c>
      <c r="B9225" s="85">
        <v>9221</v>
      </c>
      <c r="C9225" s="85">
        <v>6511</v>
      </c>
      <c r="D9225" s="85">
        <v>9221</v>
      </c>
      <c r="E9225" s="86" t="s">
        <v>9680</v>
      </c>
      <c r="F9225" s="85" t="s">
        <v>4389</v>
      </c>
      <c r="G9225" s="86" t="s">
        <v>9361</v>
      </c>
      <c r="H9225" s="85" t="s">
        <v>53</v>
      </c>
      <c r="I9225" s="85">
        <v>1</v>
      </c>
      <c r="J9225" s="88">
        <v>4.7733791867907147E-2</v>
      </c>
      <c r="K9225" s="146">
        <v>4.4967000534401814E-2</v>
      </c>
      <c r="L9225" s="147">
        <v>1.9686209375634021E-10</v>
      </c>
      <c r="M9225" s="147">
        <v>5.8596207688775747E-3</v>
      </c>
      <c r="N9225" s="87">
        <v>0.60642234321823962</v>
      </c>
      <c r="O9225" s="88">
        <v>4.3310248655928203E-2</v>
      </c>
      <c r="P9225" s="89">
        <v>71.419282518654967</v>
      </c>
    </row>
    <row r="9226" spans="1:16">
      <c r="A9226" s="75" t="s">
        <v>9727</v>
      </c>
      <c r="B9226" s="85">
        <v>9222</v>
      </c>
      <c r="C9226" s="85">
        <v>6513</v>
      </c>
      <c r="D9226" s="85">
        <v>9222</v>
      </c>
      <c r="E9226" s="86" t="s">
        <v>9680</v>
      </c>
      <c r="F9226" s="85" t="s">
        <v>3724</v>
      </c>
      <c r="G9226" s="86" t="s">
        <v>9361</v>
      </c>
      <c r="H9226" s="85" t="s">
        <v>53</v>
      </c>
      <c r="I9226" s="85">
        <v>1</v>
      </c>
      <c r="J9226" s="88">
        <v>3.3138382858911297E-2</v>
      </c>
      <c r="K9226" s="146">
        <v>6.8670560152588225E-2</v>
      </c>
      <c r="L9226" s="147">
        <v>2.212380082338811E-10</v>
      </c>
      <c r="M9226" s="147">
        <v>4.1733744552737706E-3</v>
      </c>
      <c r="N9226" s="87">
        <v>0.43188664650108038</v>
      </c>
      <c r="O9226" s="88">
        <v>2.9998340242585169E-2</v>
      </c>
      <c r="P9226" s="89">
        <v>69.458827879065083</v>
      </c>
    </row>
    <row r="9227" spans="1:16">
      <c r="A9227" s="75" t="s">
        <v>9729</v>
      </c>
      <c r="B9227" s="85">
        <v>9223</v>
      </c>
      <c r="C9227" s="85">
        <v>6515</v>
      </c>
      <c r="D9227" s="85">
        <v>9223</v>
      </c>
      <c r="E9227" s="86" t="s">
        <v>9680</v>
      </c>
      <c r="F9227" s="85" t="s">
        <v>4646</v>
      </c>
      <c r="G9227" s="86" t="s">
        <v>9361</v>
      </c>
      <c r="H9227" s="85" t="s">
        <v>53</v>
      </c>
      <c r="I9227" s="85">
        <v>1</v>
      </c>
      <c r="J9227" s="88">
        <v>6.8211781877983518E-2</v>
      </c>
      <c r="K9227" s="146">
        <v>0.11760596822137208</v>
      </c>
      <c r="L9227" s="147">
        <v>3.8854749545019178E-10</v>
      </c>
      <c r="M9227" s="147">
        <v>8.5424767694012894E-3</v>
      </c>
      <c r="N9227" s="87">
        <v>0.88407533033334285</v>
      </c>
      <c r="O9227" s="88">
        <v>6.177842234415877E-2</v>
      </c>
      <c r="P9227" s="89">
        <v>69.879138377116632</v>
      </c>
    </row>
    <row r="9228" spans="1:16">
      <c r="A9228" s="75" t="s">
        <v>9731</v>
      </c>
      <c r="B9228" s="85">
        <v>9224</v>
      </c>
      <c r="C9228" s="85">
        <v>6517</v>
      </c>
      <c r="D9228" s="85">
        <v>9224</v>
      </c>
      <c r="E9228" s="86" t="s">
        <v>9680</v>
      </c>
      <c r="F9228" s="85" t="s">
        <v>4648</v>
      </c>
      <c r="G9228" s="86" t="s">
        <v>9361</v>
      </c>
      <c r="H9228" s="85" t="s">
        <v>53</v>
      </c>
      <c r="I9228" s="85">
        <v>1</v>
      </c>
      <c r="J9228" s="88">
        <v>4.8048378451976653E-2</v>
      </c>
      <c r="K9228" s="146">
        <v>5.6908661624761755E-2</v>
      </c>
      <c r="L9228" s="147">
        <v>2.186767577429487E-10</v>
      </c>
      <c r="M9228" s="147">
        <v>5.8798351922357021E-3</v>
      </c>
      <c r="N9228" s="87">
        <v>0.60851405088670729</v>
      </c>
      <c r="O9228" s="88">
        <v>4.3606753287534453E-2</v>
      </c>
      <c r="P9228" s="89">
        <v>71.661045827934586</v>
      </c>
    </row>
    <row r="9229" spans="1:16">
      <c r="A9229" s="75" t="s">
        <v>9733</v>
      </c>
      <c r="B9229" s="85">
        <v>9225</v>
      </c>
      <c r="C9229" s="85">
        <v>6519</v>
      </c>
      <c r="D9229" s="85">
        <v>9225</v>
      </c>
      <c r="E9229" s="86" t="s">
        <v>9680</v>
      </c>
      <c r="F9229" s="85" t="s">
        <v>891</v>
      </c>
      <c r="G9229" s="86" t="s">
        <v>9361</v>
      </c>
      <c r="H9229" s="85" t="s">
        <v>53</v>
      </c>
      <c r="I9229" s="85">
        <v>1</v>
      </c>
      <c r="J9229" s="88">
        <v>6.1947543335831953E-2</v>
      </c>
      <c r="K9229" s="146">
        <v>7.3658950655278221E-2</v>
      </c>
      <c r="L9229" s="147">
        <v>2.9091281896956651E-10</v>
      </c>
      <c r="M9229" s="147">
        <v>7.6150719375965778E-3</v>
      </c>
      <c r="N9229" s="87">
        <v>0.78603664426315145</v>
      </c>
      <c r="O9229" s="88">
        <v>5.6820467378394843E-2</v>
      </c>
      <c r="P9229" s="89">
        <v>72.287300844173288</v>
      </c>
    </row>
    <row r="9230" spans="1:16">
      <c r="A9230" s="75" t="s">
        <v>9735</v>
      </c>
      <c r="B9230" s="85">
        <v>9226</v>
      </c>
      <c r="C9230" s="85">
        <v>6521</v>
      </c>
      <c r="D9230" s="85">
        <v>9226</v>
      </c>
      <c r="E9230" s="86" t="s">
        <v>9680</v>
      </c>
      <c r="F9230" s="85" t="s">
        <v>38</v>
      </c>
      <c r="G9230" s="86" t="s">
        <v>9361</v>
      </c>
      <c r="H9230" s="85" t="s">
        <v>53</v>
      </c>
      <c r="I9230" s="85">
        <v>1</v>
      </c>
      <c r="J9230" s="88">
        <v>4.6998603555194453E-2</v>
      </c>
      <c r="K9230" s="146">
        <v>5.6002463432691177E-2</v>
      </c>
      <c r="L9230" s="147">
        <v>2.2091203926286459E-10</v>
      </c>
      <c r="M9230" s="147">
        <v>5.7672408703474901E-3</v>
      </c>
      <c r="N9230" s="87">
        <v>0.59553864106218835</v>
      </c>
      <c r="O9230" s="88">
        <v>4.3200380518733358E-2</v>
      </c>
      <c r="P9230" s="89">
        <v>72.540012587062705</v>
      </c>
    </row>
    <row r="9231" spans="1:16">
      <c r="A9231" s="75" t="s">
        <v>9737</v>
      </c>
      <c r="B9231" s="85">
        <v>9227</v>
      </c>
      <c r="C9231" s="85">
        <v>6523</v>
      </c>
      <c r="D9231" s="85">
        <v>9227</v>
      </c>
      <c r="E9231" s="86" t="s">
        <v>9680</v>
      </c>
      <c r="F9231" s="85" t="s">
        <v>1039</v>
      </c>
      <c r="G9231" s="86" t="s">
        <v>9361</v>
      </c>
      <c r="H9231" s="85" t="s">
        <v>53</v>
      </c>
      <c r="I9231" s="85">
        <v>1</v>
      </c>
      <c r="J9231" s="88">
        <v>4.5433814585479182E-2</v>
      </c>
      <c r="K9231" s="146">
        <v>3.7910493576690532E-2</v>
      </c>
      <c r="L9231" s="147">
        <v>1.732466148820911E-10</v>
      </c>
      <c r="M9231" s="147">
        <v>5.667155597665092E-3</v>
      </c>
      <c r="N9231" s="87">
        <v>0.58650391760824661</v>
      </c>
      <c r="O9231" s="88">
        <v>4.1082501341243631E-2</v>
      </c>
      <c r="P9231" s="89">
        <v>70.046422722592212</v>
      </c>
    </row>
    <row r="9232" spans="1:16">
      <c r="A9232" s="75" t="s">
        <v>9739</v>
      </c>
      <c r="B9232" s="85">
        <v>9228</v>
      </c>
      <c r="C9232" s="85">
        <v>6525</v>
      </c>
      <c r="D9232" s="85">
        <v>9228</v>
      </c>
      <c r="E9232" s="86" t="s">
        <v>9680</v>
      </c>
      <c r="F9232" s="85" t="s">
        <v>4653</v>
      </c>
      <c r="G9232" s="86" t="s">
        <v>9361</v>
      </c>
      <c r="H9232" s="85" t="s">
        <v>53</v>
      </c>
      <c r="I9232" s="85">
        <v>1</v>
      </c>
      <c r="J9232" s="88">
        <v>4.7334979580093438E-2</v>
      </c>
      <c r="K9232" s="146">
        <v>5.5514397080244283E-2</v>
      </c>
      <c r="L9232" s="147">
        <v>2.2078689885352329E-10</v>
      </c>
      <c r="M9232" s="147">
        <v>5.775310982060842E-3</v>
      </c>
      <c r="N9232" s="87">
        <v>0.59769858810000076</v>
      </c>
      <c r="O9232" s="88">
        <v>4.2960354301992111E-2</v>
      </c>
      <c r="P9232" s="89">
        <v>71.876285400902475</v>
      </c>
    </row>
    <row r="9233" spans="1:16">
      <c r="A9233" s="75" t="s">
        <v>9741</v>
      </c>
      <c r="B9233" s="85">
        <v>9229</v>
      </c>
      <c r="C9233" s="85">
        <v>6527</v>
      </c>
      <c r="D9233" s="85">
        <v>9229</v>
      </c>
      <c r="E9233" s="86" t="s">
        <v>9680</v>
      </c>
      <c r="F9233" s="85" t="s">
        <v>4655</v>
      </c>
      <c r="G9233" s="86" t="s">
        <v>9361</v>
      </c>
      <c r="H9233" s="85" t="s">
        <v>53</v>
      </c>
      <c r="I9233" s="85">
        <v>1</v>
      </c>
      <c r="J9233" s="88">
        <v>7.5655083322842515E-2</v>
      </c>
      <c r="K9233" s="146">
        <v>0.1183550559741481</v>
      </c>
      <c r="L9233" s="147">
        <v>3.929174916670492E-10</v>
      </c>
      <c r="M9233" s="147">
        <v>9.2920237274427709E-3</v>
      </c>
      <c r="N9233" s="87">
        <v>0.96167814237180793</v>
      </c>
      <c r="O9233" s="88">
        <v>6.8597734785025663E-2</v>
      </c>
      <c r="P9233" s="89">
        <v>71.331282018993974</v>
      </c>
    </row>
    <row r="9234" spans="1:16">
      <c r="A9234" s="75" t="s">
        <v>9743</v>
      </c>
      <c r="B9234" s="85">
        <v>9230</v>
      </c>
      <c r="C9234" s="85">
        <v>6529</v>
      </c>
      <c r="D9234" s="85">
        <v>9230</v>
      </c>
      <c r="E9234" s="86" t="s">
        <v>9680</v>
      </c>
      <c r="F9234" s="85" t="s">
        <v>1088</v>
      </c>
      <c r="G9234" s="86" t="s">
        <v>9361</v>
      </c>
      <c r="H9234" s="85" t="s">
        <v>53</v>
      </c>
      <c r="I9234" s="85">
        <v>1</v>
      </c>
      <c r="J9234" s="88">
        <v>5.6902767836440292E-2</v>
      </c>
      <c r="K9234" s="146">
        <v>6.785088798744672E-2</v>
      </c>
      <c r="L9234" s="147">
        <v>2.6759610579112139E-10</v>
      </c>
      <c r="M9234" s="147">
        <v>7.0061860444261843E-3</v>
      </c>
      <c r="N9234" s="87">
        <v>0.72278052265150616</v>
      </c>
      <c r="O9234" s="88">
        <v>5.2306527665351217E-2</v>
      </c>
      <c r="P9234" s="89">
        <v>72.368479816619498</v>
      </c>
    </row>
    <row r="9235" spans="1:16">
      <c r="A9235" s="75" t="s">
        <v>9745</v>
      </c>
      <c r="B9235" s="85">
        <v>9231</v>
      </c>
      <c r="C9235" s="85">
        <v>6531</v>
      </c>
      <c r="D9235" s="85">
        <v>9231</v>
      </c>
      <c r="E9235" s="86" t="s">
        <v>9680</v>
      </c>
      <c r="F9235" s="85" t="s">
        <v>4544</v>
      </c>
      <c r="G9235" s="86" t="s">
        <v>9361</v>
      </c>
      <c r="H9235" s="85" t="s">
        <v>53</v>
      </c>
      <c r="I9235" s="85">
        <v>1</v>
      </c>
      <c r="J9235" s="88">
        <v>6.9152072267765027E-2</v>
      </c>
      <c r="K9235" s="146">
        <v>8.2456894458369193E-2</v>
      </c>
      <c r="L9235" s="147">
        <v>3.2520079334922941E-10</v>
      </c>
      <c r="M9235" s="147">
        <v>8.51438870351846E-3</v>
      </c>
      <c r="N9235" s="87">
        <v>0.87837152455916001</v>
      </c>
      <c r="O9235" s="88">
        <v>6.356641194655277E-2</v>
      </c>
      <c r="P9235" s="89">
        <v>72.368479816619384</v>
      </c>
    </row>
    <row r="9236" spans="1:16">
      <c r="A9236" s="75" t="s">
        <v>9747</v>
      </c>
      <c r="B9236" s="85">
        <v>9232</v>
      </c>
      <c r="C9236" s="85">
        <v>6533</v>
      </c>
      <c r="D9236" s="85">
        <v>9232</v>
      </c>
      <c r="E9236" s="86" t="s">
        <v>9680</v>
      </c>
      <c r="F9236" s="85" t="s">
        <v>2925</v>
      </c>
      <c r="G9236" s="86" t="s">
        <v>9361</v>
      </c>
      <c r="H9236" s="85" t="s">
        <v>53</v>
      </c>
      <c r="I9236" s="85">
        <v>1</v>
      </c>
      <c r="J9236" s="88">
        <v>6.2208306268575042E-2</v>
      </c>
      <c r="K9236" s="146">
        <v>7.2959391298672224E-2</v>
      </c>
      <c r="L9236" s="147">
        <v>2.901622479913218E-10</v>
      </c>
      <c r="M9236" s="147">
        <v>7.5896097832109021E-3</v>
      </c>
      <c r="N9236" s="87">
        <v>0.78546346617096863</v>
      </c>
      <c r="O9236" s="88">
        <v>5.6454178313985033E-2</v>
      </c>
      <c r="P9236" s="89">
        <v>71.873716277590532</v>
      </c>
    </row>
    <row r="9237" spans="1:16">
      <c r="A9237" s="75" t="s">
        <v>9749</v>
      </c>
      <c r="B9237" s="85">
        <v>9233</v>
      </c>
      <c r="C9237" s="85">
        <v>6535</v>
      </c>
      <c r="D9237" s="85">
        <v>9233</v>
      </c>
      <c r="E9237" s="86" t="s">
        <v>9680</v>
      </c>
      <c r="F9237" s="85" t="s">
        <v>4549</v>
      </c>
      <c r="G9237" s="86" t="s">
        <v>9361</v>
      </c>
      <c r="H9237" s="85" t="s">
        <v>53</v>
      </c>
      <c r="I9237" s="85">
        <v>1</v>
      </c>
      <c r="J9237" s="88">
        <v>3.4558252067861527E-2</v>
      </c>
      <c r="K9237" s="146">
        <v>2.9744857762040014E-2</v>
      </c>
      <c r="L9237" s="147">
        <v>1.512699713532435E-10</v>
      </c>
      <c r="M9237" s="147">
        <v>4.4247017656047502E-3</v>
      </c>
      <c r="N9237" s="87">
        <v>0.45631346455345961</v>
      </c>
      <c r="O9237" s="88">
        <v>3.165723145400403E-2</v>
      </c>
      <c r="P9237" s="89">
        <v>69.376062538464083</v>
      </c>
    </row>
    <row r="9238" spans="1:16">
      <c r="A9238" s="75" t="s">
        <v>9751</v>
      </c>
      <c r="B9238" s="85">
        <v>9234</v>
      </c>
      <c r="C9238" s="85">
        <v>6537</v>
      </c>
      <c r="D9238" s="85">
        <v>9234</v>
      </c>
      <c r="E9238" s="86" t="s">
        <v>9680</v>
      </c>
      <c r="F9238" s="85" t="s">
        <v>3920</v>
      </c>
      <c r="G9238" s="86" t="s">
        <v>9361</v>
      </c>
      <c r="H9238" s="85" t="s">
        <v>53</v>
      </c>
      <c r="I9238" s="85">
        <v>1</v>
      </c>
      <c r="J9238" s="88">
        <v>3.6748452205237467E-2</v>
      </c>
      <c r="K9238" s="146">
        <v>3.2184393049008282E-2</v>
      </c>
      <c r="L9238" s="147">
        <v>1.4433189711318649E-10</v>
      </c>
      <c r="M9238" s="147">
        <v>4.8324563033224572E-3</v>
      </c>
      <c r="N9238" s="87">
        <v>0.49836463447480339</v>
      </c>
      <c r="O9238" s="88">
        <v>3.3580090563216328E-2</v>
      </c>
      <c r="P9238" s="89">
        <v>67.38056483202179</v>
      </c>
    </row>
    <row r="9239" spans="1:16">
      <c r="A9239" s="75" t="s">
        <v>9753</v>
      </c>
      <c r="B9239" s="85">
        <v>9235</v>
      </c>
      <c r="C9239" s="85">
        <v>6539</v>
      </c>
      <c r="D9239" s="85">
        <v>9235</v>
      </c>
      <c r="E9239" s="86" t="s">
        <v>9680</v>
      </c>
      <c r="F9239" s="85" t="s">
        <v>4552</v>
      </c>
      <c r="G9239" s="86" t="s">
        <v>9361</v>
      </c>
      <c r="H9239" s="85" t="s">
        <v>53</v>
      </c>
      <c r="I9239" s="85">
        <v>1</v>
      </c>
      <c r="J9239" s="88">
        <v>4.5264211435871497E-2</v>
      </c>
      <c r="K9239" s="146">
        <v>3.5210335436076365E-2</v>
      </c>
      <c r="L9239" s="147">
        <v>1.634251842770442E-10</v>
      </c>
      <c r="M9239" s="147">
        <v>6.1908104616363573E-3</v>
      </c>
      <c r="N9239" s="87">
        <v>0.63844984810439753</v>
      </c>
      <c r="O9239" s="88">
        <v>4.120525566502322E-2</v>
      </c>
      <c r="P9239" s="89">
        <v>64.53953397806346</v>
      </c>
    </row>
    <row r="9240" spans="1:16">
      <c r="A9240" s="75" t="s">
        <v>9755</v>
      </c>
      <c r="B9240" s="85">
        <v>9236</v>
      </c>
      <c r="C9240" s="85">
        <v>6541</v>
      </c>
      <c r="D9240" s="85">
        <v>9236</v>
      </c>
      <c r="E9240" s="86" t="s">
        <v>9680</v>
      </c>
      <c r="F9240" s="85" t="s">
        <v>4554</v>
      </c>
      <c r="G9240" s="86" t="s">
        <v>9361</v>
      </c>
      <c r="H9240" s="85" t="s">
        <v>53</v>
      </c>
      <c r="I9240" s="85">
        <v>1</v>
      </c>
      <c r="J9240" s="88">
        <v>4.0847535771338352E-2</v>
      </c>
      <c r="K9240" s="146">
        <v>3.4597042334649157E-2</v>
      </c>
      <c r="L9240" s="147">
        <v>1.5354025953561379E-10</v>
      </c>
      <c r="M9240" s="147">
        <v>5.8457429363835958E-3</v>
      </c>
      <c r="N9240" s="87">
        <v>0.60286350436936587</v>
      </c>
      <c r="O9240" s="88">
        <v>3.7014820786192407E-2</v>
      </c>
      <c r="P9240" s="89">
        <v>61.398343933445268</v>
      </c>
    </row>
    <row r="9241" spans="1:16">
      <c r="A9241" s="75" t="s">
        <v>9757</v>
      </c>
      <c r="B9241" s="85">
        <v>9237</v>
      </c>
      <c r="C9241" s="85">
        <v>6543</v>
      </c>
      <c r="D9241" s="85">
        <v>9237</v>
      </c>
      <c r="E9241" s="86" t="s">
        <v>9680</v>
      </c>
      <c r="F9241" s="85" t="s">
        <v>4556</v>
      </c>
      <c r="G9241" s="86" t="s">
        <v>9361</v>
      </c>
      <c r="H9241" s="85" t="s">
        <v>53</v>
      </c>
      <c r="I9241" s="85">
        <v>1</v>
      </c>
      <c r="J9241" s="88">
        <v>3.9472049006798092E-2</v>
      </c>
      <c r="K9241" s="146">
        <v>3.5226560397867486E-2</v>
      </c>
      <c r="L9241" s="147">
        <v>1.537061896078872E-10</v>
      </c>
      <c r="M9241" s="147">
        <v>6.0051324997608766E-3</v>
      </c>
      <c r="N9241" s="87">
        <v>0.61930113287690414</v>
      </c>
      <c r="O9241" s="88">
        <v>3.5534831518773E-2</v>
      </c>
      <c r="P9241" s="89">
        <v>57.378922195248279</v>
      </c>
    </row>
    <row r="9242" spans="1:16">
      <c r="A9242" s="75" t="s">
        <v>9759</v>
      </c>
      <c r="B9242" s="85">
        <v>9238</v>
      </c>
      <c r="C9242" s="85">
        <v>6545</v>
      </c>
      <c r="D9242" s="85">
        <v>9238</v>
      </c>
      <c r="E9242" s="86" t="s">
        <v>9680</v>
      </c>
      <c r="F9242" s="85" t="s">
        <v>4398</v>
      </c>
      <c r="G9242" s="86" t="s">
        <v>9361</v>
      </c>
      <c r="H9242" s="85" t="s">
        <v>53</v>
      </c>
      <c r="I9242" s="85">
        <v>1</v>
      </c>
      <c r="J9242" s="88">
        <v>4.9275120883511159E-2</v>
      </c>
      <c r="K9242" s="146">
        <v>6.0719493204396541E-2</v>
      </c>
      <c r="L9242" s="147">
        <v>2.3003906902295981E-10</v>
      </c>
      <c r="M9242" s="147">
        <v>5.2469054478936367E-3</v>
      </c>
      <c r="N9242" s="87">
        <v>0.54110621007974202</v>
      </c>
      <c r="O9242" s="88">
        <v>4.5835028947447488E-2</v>
      </c>
      <c r="P9242" s="89">
        <v>84.706159518466521</v>
      </c>
    </row>
    <row r="9243" spans="1:16">
      <c r="A9243" s="75" t="s">
        <v>9761</v>
      </c>
      <c r="B9243" s="85">
        <v>9239</v>
      </c>
      <c r="C9243" s="85">
        <v>6547</v>
      </c>
      <c r="D9243" s="85">
        <v>9239</v>
      </c>
      <c r="E9243" s="86" t="s">
        <v>9680</v>
      </c>
      <c r="F9243" s="85" t="s">
        <v>4559</v>
      </c>
      <c r="G9243" s="86" t="s">
        <v>9361</v>
      </c>
      <c r="H9243" s="85" t="s">
        <v>53</v>
      </c>
      <c r="I9243" s="85">
        <v>1</v>
      </c>
      <c r="J9243" s="88">
        <v>5.3164523425148859E-2</v>
      </c>
      <c r="K9243" s="146">
        <v>4.4088003972825689E-2</v>
      </c>
      <c r="L9243" s="147">
        <v>1.920113855433171E-10</v>
      </c>
      <c r="M9243" s="147">
        <v>5.5371117085110354E-3</v>
      </c>
      <c r="N9243" s="87">
        <v>0.57103478633977733</v>
      </c>
      <c r="O9243" s="88">
        <v>4.9534160056356982E-2</v>
      </c>
      <c r="P9243" s="89">
        <v>86.744557847099614</v>
      </c>
    </row>
    <row r="9244" spans="1:16">
      <c r="A9244" s="75" t="s">
        <v>9763</v>
      </c>
      <c r="B9244" s="85">
        <v>9240</v>
      </c>
      <c r="C9244" s="85">
        <v>6549</v>
      </c>
      <c r="D9244" s="85">
        <v>9240</v>
      </c>
      <c r="E9244" s="86" t="s">
        <v>9680</v>
      </c>
      <c r="F9244" s="85" t="s">
        <v>4400</v>
      </c>
      <c r="G9244" s="86" t="s">
        <v>9361</v>
      </c>
      <c r="H9244" s="85" t="s">
        <v>53</v>
      </c>
      <c r="I9244" s="85">
        <v>1</v>
      </c>
      <c r="J9244" s="88">
        <v>4.1295888359075883E-2</v>
      </c>
      <c r="K9244" s="146">
        <v>4.2972750798244218E-2</v>
      </c>
      <c r="L9244" s="147">
        <v>1.704925538927827E-10</v>
      </c>
      <c r="M9244" s="147">
        <v>8.1329104222802283E-3</v>
      </c>
      <c r="N9244" s="87">
        <v>0.83869527299596491</v>
      </c>
      <c r="O9244" s="88">
        <v>3.605688452842877E-2</v>
      </c>
      <c r="P9244" s="89">
        <v>42.991639144009156</v>
      </c>
    </row>
    <row r="9245" spans="1:16">
      <c r="A9245" s="75" t="s">
        <v>9766</v>
      </c>
      <c r="B9245" s="85">
        <v>9241</v>
      </c>
      <c r="C9245" s="85">
        <v>6551</v>
      </c>
      <c r="D9245" s="85">
        <v>9241</v>
      </c>
      <c r="E9245" s="86" t="s">
        <v>9765</v>
      </c>
      <c r="F9245" s="85" t="s">
        <v>32</v>
      </c>
      <c r="G9245" s="86" t="s">
        <v>9361</v>
      </c>
      <c r="H9245" s="85" t="s">
        <v>53</v>
      </c>
      <c r="I9245" s="85">
        <v>1</v>
      </c>
      <c r="J9245" s="88">
        <v>3.186524854813987E-3</v>
      </c>
      <c r="K9245" s="146">
        <v>2.5213376269712203E-2</v>
      </c>
      <c r="L9245" s="147">
        <v>2.6423667526279361E-10</v>
      </c>
      <c r="M9245" s="147">
        <v>3.4132847963297018E-4</v>
      </c>
      <c r="N9245" s="87">
        <v>3.7196350180136548E-2</v>
      </c>
      <c r="O9245" s="88">
        <v>2.216379480193471E-3</v>
      </c>
      <c r="P9245" s="89">
        <v>59.585939734943501</v>
      </c>
    </row>
    <row r="9246" spans="1:16">
      <c r="A9246" s="75" t="s">
        <v>9769</v>
      </c>
      <c r="B9246" s="85">
        <v>9242</v>
      </c>
      <c r="C9246" s="85">
        <v>6553</v>
      </c>
      <c r="D9246" s="85">
        <v>9242</v>
      </c>
      <c r="E9246" s="86" t="s">
        <v>9768</v>
      </c>
      <c r="F9246" s="85" t="s">
        <v>32</v>
      </c>
      <c r="G9246" s="86" t="s">
        <v>9361</v>
      </c>
      <c r="H9246" s="85" t="s">
        <v>53</v>
      </c>
      <c r="I9246" s="85">
        <v>1</v>
      </c>
      <c r="J9246" s="88">
        <v>3.1831040533946359E-3</v>
      </c>
      <c r="K9246" s="146">
        <v>1.4322187299340091E-2</v>
      </c>
      <c r="L9246" s="147">
        <v>2.6420782365120321E-10</v>
      </c>
      <c r="M9246" s="147">
        <v>3.4229785630641871E-4</v>
      </c>
      <c r="N9246" s="87">
        <v>3.7336853233164928E-2</v>
      </c>
      <c r="O9246" s="88">
        <v>2.2265763724690761E-3</v>
      </c>
      <c r="P9246" s="89">
        <v>59.634815997061359</v>
      </c>
    </row>
    <row r="9247" spans="1:16">
      <c r="A9247" s="75" t="s">
        <v>9772</v>
      </c>
      <c r="B9247" s="85">
        <v>9243</v>
      </c>
      <c r="C9247" s="85">
        <v>6555</v>
      </c>
      <c r="D9247" s="85">
        <v>9243</v>
      </c>
      <c r="E9247" s="86" t="s">
        <v>9771</v>
      </c>
      <c r="F9247" s="85" t="s">
        <v>4407</v>
      </c>
      <c r="G9247" s="86" t="s">
        <v>9361</v>
      </c>
      <c r="H9247" s="85" t="s">
        <v>53</v>
      </c>
      <c r="I9247" s="85">
        <v>1</v>
      </c>
      <c r="J9247" s="88">
        <v>2.4834226232478681E-3</v>
      </c>
      <c r="K9247" s="146">
        <v>1.5320560209119411E-2</v>
      </c>
      <c r="L9247" s="147">
        <v>2.0039491469983711E-10</v>
      </c>
      <c r="M9247" s="147">
        <v>2.5225587071585852E-4</v>
      </c>
      <c r="N9247" s="87">
        <v>3.0941718721214821E-2</v>
      </c>
      <c r="O9247" s="88">
        <v>1.755204736224735E-3</v>
      </c>
      <c r="P9247" s="89">
        <v>56.726155131818835</v>
      </c>
    </row>
    <row r="9248" spans="1:16">
      <c r="A9248" s="75" t="s">
        <v>9774</v>
      </c>
      <c r="B9248" s="85">
        <v>9244</v>
      </c>
      <c r="C9248" s="85">
        <v>6557</v>
      </c>
      <c r="D9248" s="85">
        <v>9244</v>
      </c>
      <c r="E9248" s="86" t="s">
        <v>9771</v>
      </c>
      <c r="F9248" s="85" t="s">
        <v>4409</v>
      </c>
      <c r="G9248" s="86" t="s">
        <v>9361</v>
      </c>
      <c r="H9248" s="85" t="s">
        <v>53</v>
      </c>
      <c r="I9248" s="85">
        <v>1</v>
      </c>
      <c r="J9248" s="88">
        <v>2.876002420566673E-3</v>
      </c>
      <c r="K9248" s="146">
        <v>1.5710990644968215E-2</v>
      </c>
      <c r="L9248" s="147">
        <v>3.222310422422217E-10</v>
      </c>
      <c r="M9248" s="147">
        <v>3.1333355478194191E-4</v>
      </c>
      <c r="N9248" s="87">
        <v>3.4206553148346017E-2</v>
      </c>
      <c r="O9248" s="88">
        <v>2.1335377768629551E-3</v>
      </c>
      <c r="P9248" s="89">
        <v>62.372194228699058</v>
      </c>
    </row>
    <row r="9249" spans="1:16">
      <c r="A9249" s="75" t="s">
        <v>9776</v>
      </c>
      <c r="B9249" s="85">
        <v>9245</v>
      </c>
      <c r="C9249" s="85">
        <v>6559</v>
      </c>
      <c r="D9249" s="85">
        <v>9245</v>
      </c>
      <c r="E9249" s="86" t="s">
        <v>9771</v>
      </c>
      <c r="F9249" s="85" t="s">
        <v>4411</v>
      </c>
      <c r="G9249" s="86" t="s">
        <v>9361</v>
      </c>
      <c r="H9249" s="85" t="s">
        <v>53</v>
      </c>
      <c r="I9249" s="85">
        <v>1</v>
      </c>
      <c r="J9249" s="88">
        <v>2.876002420566673E-3</v>
      </c>
      <c r="K9249" s="146">
        <v>1.5710990644968212E-2</v>
      </c>
      <c r="L9249" s="147">
        <v>3.222310422422217E-10</v>
      </c>
      <c r="M9249" s="147">
        <v>3.1333355478194191E-4</v>
      </c>
      <c r="N9249" s="87">
        <v>3.4206553148346017E-2</v>
      </c>
      <c r="O9249" s="88">
        <v>2.1335377768629551E-3</v>
      </c>
      <c r="P9249" s="89">
        <v>62.372194228699058</v>
      </c>
    </row>
    <row r="9250" spans="1:16">
      <c r="A9250" s="75" t="s">
        <v>9778</v>
      </c>
      <c r="B9250" s="85">
        <v>9246</v>
      </c>
      <c r="C9250" s="85">
        <v>6561</v>
      </c>
      <c r="D9250" s="85">
        <v>9246</v>
      </c>
      <c r="E9250" s="86" t="s">
        <v>9771</v>
      </c>
      <c r="F9250" s="85" t="s">
        <v>4780</v>
      </c>
      <c r="G9250" s="86" t="s">
        <v>9361</v>
      </c>
      <c r="H9250" s="85" t="s">
        <v>53</v>
      </c>
      <c r="I9250" s="85">
        <v>1</v>
      </c>
      <c r="J9250" s="88">
        <v>2.876002420566673E-3</v>
      </c>
      <c r="K9250" s="146">
        <v>1.5710990644968215E-2</v>
      </c>
      <c r="L9250" s="147">
        <v>3.222310422422217E-10</v>
      </c>
      <c r="M9250" s="147">
        <v>3.1333355478194191E-4</v>
      </c>
      <c r="N9250" s="87">
        <v>3.4206553148346017E-2</v>
      </c>
      <c r="O9250" s="88">
        <v>2.1335377768629551E-3</v>
      </c>
      <c r="P9250" s="89">
        <v>62.372194228699058</v>
      </c>
    </row>
    <row r="9251" spans="1:16">
      <c r="A9251" s="75" t="s">
        <v>9780</v>
      </c>
      <c r="B9251" s="85">
        <v>9247</v>
      </c>
      <c r="C9251" s="85">
        <v>6563</v>
      </c>
      <c r="D9251" s="85">
        <v>9247</v>
      </c>
      <c r="E9251" s="86" t="s">
        <v>9771</v>
      </c>
      <c r="F9251" s="85" t="s">
        <v>4413</v>
      </c>
      <c r="G9251" s="86" t="s">
        <v>9361</v>
      </c>
      <c r="H9251" s="85" t="s">
        <v>53</v>
      </c>
      <c r="I9251" s="85">
        <v>1</v>
      </c>
      <c r="J9251" s="88">
        <v>2.876002420566673E-3</v>
      </c>
      <c r="K9251" s="146">
        <v>1.5710990644968212E-2</v>
      </c>
      <c r="L9251" s="147">
        <v>3.222310422422217E-10</v>
      </c>
      <c r="M9251" s="147">
        <v>3.1333355478194191E-4</v>
      </c>
      <c r="N9251" s="87">
        <v>3.4206553148346017E-2</v>
      </c>
      <c r="O9251" s="88">
        <v>2.1335377768629551E-3</v>
      </c>
      <c r="P9251" s="89">
        <v>62.372194228699058</v>
      </c>
    </row>
    <row r="9252" spans="1:16">
      <c r="A9252" s="75" t="s">
        <v>9782</v>
      </c>
      <c r="B9252" s="85">
        <v>9248</v>
      </c>
      <c r="C9252" s="85">
        <v>6565</v>
      </c>
      <c r="D9252" s="85">
        <v>9248</v>
      </c>
      <c r="E9252" s="86" t="s">
        <v>9771</v>
      </c>
      <c r="F9252" s="85" t="s">
        <v>32</v>
      </c>
      <c r="G9252" s="86" t="s">
        <v>9361</v>
      </c>
      <c r="H9252" s="85" t="s">
        <v>53</v>
      </c>
      <c r="I9252" s="85">
        <v>1</v>
      </c>
      <c r="J9252" s="88">
        <v>2.5390112515523079E-3</v>
      </c>
      <c r="K9252" s="146">
        <v>1.5537529924400183E-2</v>
      </c>
      <c r="L9252" s="147">
        <v>2.154020421133549E-10</v>
      </c>
      <c r="M9252" s="147">
        <v>2.7433401714284898E-4</v>
      </c>
      <c r="N9252" s="87">
        <v>2.998976101139875E-2</v>
      </c>
      <c r="O9252" s="88">
        <v>1.7833781953277849E-3</v>
      </c>
      <c r="P9252" s="89">
        <v>59.466235647891438</v>
      </c>
    </row>
    <row r="9253" spans="1:16">
      <c r="A9253" s="75" t="s">
        <v>9784</v>
      </c>
      <c r="B9253" s="85">
        <v>9249</v>
      </c>
      <c r="C9253" s="85">
        <v>6567</v>
      </c>
      <c r="D9253" s="85">
        <v>9249</v>
      </c>
      <c r="E9253" s="86" t="s">
        <v>9771</v>
      </c>
      <c r="F9253" s="85" t="s">
        <v>1063</v>
      </c>
      <c r="G9253" s="86" t="s">
        <v>9361</v>
      </c>
      <c r="H9253" s="85" t="s">
        <v>53</v>
      </c>
      <c r="I9253" s="85">
        <v>1</v>
      </c>
      <c r="J9253" s="88">
        <v>2.8760370458553361E-3</v>
      </c>
      <c r="K9253" s="146">
        <v>1.5711047252342226E-2</v>
      </c>
      <c r="L9253" s="147">
        <v>3.222311859700776E-10</v>
      </c>
      <c r="M9253" s="147">
        <v>3.1333626830535921E-4</v>
      </c>
      <c r="N9253" s="87">
        <v>3.4207130986927611E-2</v>
      </c>
      <c r="O9253" s="88">
        <v>2.133571863358585E-3</v>
      </c>
      <c r="P9253" s="89">
        <v>62.372137089600933</v>
      </c>
    </row>
    <row r="9254" spans="1:16">
      <c r="A9254" s="75" t="s">
        <v>9786</v>
      </c>
      <c r="B9254" s="85">
        <v>9250</v>
      </c>
      <c r="C9254" s="85">
        <v>6569</v>
      </c>
      <c r="D9254" s="85">
        <v>9250</v>
      </c>
      <c r="E9254" s="86" t="s">
        <v>9771</v>
      </c>
      <c r="F9254" s="85" t="s">
        <v>4489</v>
      </c>
      <c r="G9254" s="86" t="s">
        <v>9361</v>
      </c>
      <c r="H9254" s="85" t="s">
        <v>53</v>
      </c>
      <c r="I9254" s="85">
        <v>1</v>
      </c>
      <c r="J9254" s="88">
        <v>2.4823017501279568E-3</v>
      </c>
      <c r="K9254" s="146">
        <v>1.531862926207843E-2</v>
      </c>
      <c r="L9254" s="147">
        <v>2.0039028314042211E-10</v>
      </c>
      <c r="M9254" s="147">
        <v>2.5226093077072278E-4</v>
      </c>
      <c r="N9254" s="87">
        <v>3.0942364502829431E-2</v>
      </c>
      <c r="O9254" s="88">
        <v>1.7558988570262051E-3</v>
      </c>
      <c r="P9254" s="89">
        <v>56.747403931126279</v>
      </c>
    </row>
    <row r="9255" spans="1:16">
      <c r="A9255" s="75" t="s">
        <v>9788</v>
      </c>
      <c r="B9255" s="85">
        <v>9251</v>
      </c>
      <c r="C9255" s="85">
        <v>6571</v>
      </c>
      <c r="D9255" s="85">
        <v>9251</v>
      </c>
      <c r="E9255" s="86" t="s">
        <v>9771</v>
      </c>
      <c r="F9255" s="85" t="s">
        <v>4496</v>
      </c>
      <c r="G9255" s="86" t="s">
        <v>9361</v>
      </c>
      <c r="H9255" s="85" t="s">
        <v>53</v>
      </c>
      <c r="I9255" s="85">
        <v>1</v>
      </c>
      <c r="J9255" s="88">
        <v>2.4832170838815291E-3</v>
      </c>
      <c r="K9255" s="146">
        <v>1.5320297299505219E-2</v>
      </c>
      <c r="L9255" s="147">
        <v>2.0039423815345629E-10</v>
      </c>
      <c r="M9255" s="147">
        <v>2.522604288832898E-4</v>
      </c>
      <c r="N9255" s="87">
        <v>3.0942249161822599E-2</v>
      </c>
      <c r="O9255" s="88">
        <v>1.755163232315878E-3</v>
      </c>
      <c r="P9255" s="89">
        <v>56.723841345103217</v>
      </c>
    </row>
    <row r="9256" spans="1:16">
      <c r="A9256" s="75" t="s">
        <v>9790</v>
      </c>
      <c r="B9256" s="85">
        <v>9252</v>
      </c>
      <c r="C9256" s="85">
        <v>6573</v>
      </c>
      <c r="D9256" s="85">
        <v>9252</v>
      </c>
      <c r="E9256" s="86" t="s">
        <v>9771</v>
      </c>
      <c r="F9256" s="85" t="s">
        <v>2897</v>
      </c>
      <c r="G9256" s="86" t="s">
        <v>9361</v>
      </c>
      <c r="H9256" s="85" t="s">
        <v>53</v>
      </c>
      <c r="I9256" s="85">
        <v>1</v>
      </c>
      <c r="J9256" s="88">
        <v>2.876034907427999E-3</v>
      </c>
      <c r="K9256" s="146">
        <v>1.5711046365255641E-2</v>
      </c>
      <c r="L9256" s="147">
        <v>3.222311790522448E-10</v>
      </c>
      <c r="M9256" s="147">
        <v>3.1333601244480002E-4</v>
      </c>
      <c r="N9256" s="87">
        <v>3.4207097089185179E-2</v>
      </c>
      <c r="O9256" s="88">
        <v>2.1335700658480601E-3</v>
      </c>
      <c r="P9256" s="89">
        <v>62.372146349787855</v>
      </c>
    </row>
    <row r="9257" spans="1:16">
      <c r="A9257" s="75" t="s">
        <v>9792</v>
      </c>
      <c r="B9257" s="85">
        <v>9253</v>
      </c>
      <c r="C9257" s="85">
        <v>6575</v>
      </c>
      <c r="D9257" s="85">
        <v>9253</v>
      </c>
      <c r="E9257" s="86" t="s">
        <v>9771</v>
      </c>
      <c r="F9257" s="85" t="s">
        <v>4500</v>
      </c>
      <c r="G9257" s="86" t="s">
        <v>9361</v>
      </c>
      <c r="H9257" s="85" t="s">
        <v>53</v>
      </c>
      <c r="I9257" s="85">
        <v>1</v>
      </c>
      <c r="J9257" s="88">
        <v>2.8739069773708039E-3</v>
      </c>
      <c r="K9257" s="146">
        <v>1.570615991959325E-2</v>
      </c>
      <c r="L9257" s="147">
        <v>3.2222223764051078E-10</v>
      </c>
      <c r="M9257" s="147">
        <v>3.1333674457524358E-4</v>
      </c>
      <c r="N9257" s="87">
        <v>3.420778404559148E-2</v>
      </c>
      <c r="O9257" s="88">
        <v>2.1333941927762249E-3</v>
      </c>
      <c r="P9257" s="89">
        <v>62.36575248291085</v>
      </c>
    </row>
    <row r="9258" spans="1:16">
      <c r="A9258" s="75" t="s">
        <v>9794</v>
      </c>
      <c r="B9258" s="85">
        <v>9254</v>
      </c>
      <c r="C9258" s="85">
        <v>6577</v>
      </c>
      <c r="D9258" s="85">
        <v>9254</v>
      </c>
      <c r="E9258" s="86" t="s">
        <v>9771</v>
      </c>
      <c r="F9258" s="85" t="s">
        <v>4504</v>
      </c>
      <c r="G9258" s="86" t="s">
        <v>9361</v>
      </c>
      <c r="H9258" s="85" t="s">
        <v>53</v>
      </c>
      <c r="I9258" s="85">
        <v>1</v>
      </c>
      <c r="J9258" s="88">
        <v>2.8739069773708039E-3</v>
      </c>
      <c r="K9258" s="146">
        <v>1.570615991959325E-2</v>
      </c>
      <c r="L9258" s="147">
        <v>3.2222223764051078E-10</v>
      </c>
      <c r="M9258" s="147">
        <v>3.1333674457524358E-4</v>
      </c>
      <c r="N9258" s="87">
        <v>3.420778404559148E-2</v>
      </c>
      <c r="O9258" s="88">
        <v>2.1333941927762249E-3</v>
      </c>
      <c r="P9258" s="89">
        <v>62.36575248291085</v>
      </c>
    </row>
    <row r="9259" spans="1:16">
      <c r="A9259" s="75" t="s">
        <v>9796</v>
      </c>
      <c r="B9259" s="85">
        <v>9255</v>
      </c>
      <c r="C9259" s="85">
        <v>6579</v>
      </c>
      <c r="D9259" s="85">
        <v>9255</v>
      </c>
      <c r="E9259" s="86" t="s">
        <v>9771</v>
      </c>
      <c r="F9259" s="85" t="s">
        <v>4506</v>
      </c>
      <c r="G9259" s="86" t="s">
        <v>9361</v>
      </c>
      <c r="H9259" s="85" t="s">
        <v>53</v>
      </c>
      <c r="I9259" s="85">
        <v>1</v>
      </c>
      <c r="J9259" s="88">
        <v>2.8739069773708039E-3</v>
      </c>
      <c r="K9259" s="146">
        <v>1.570615991959325E-2</v>
      </c>
      <c r="L9259" s="147">
        <v>3.2222223764051078E-10</v>
      </c>
      <c r="M9259" s="147">
        <v>3.1333674457524358E-4</v>
      </c>
      <c r="N9259" s="87">
        <v>3.420778404559148E-2</v>
      </c>
      <c r="O9259" s="88">
        <v>2.1333941927762249E-3</v>
      </c>
      <c r="P9259" s="89">
        <v>62.36575248291085</v>
      </c>
    </row>
    <row r="9260" spans="1:16">
      <c r="A9260" s="75" t="s">
        <v>9798</v>
      </c>
      <c r="B9260" s="85">
        <v>9256</v>
      </c>
      <c r="C9260" s="85">
        <v>6581</v>
      </c>
      <c r="D9260" s="85">
        <v>9256</v>
      </c>
      <c r="E9260" s="86" t="s">
        <v>9771</v>
      </c>
      <c r="F9260" s="85" t="s">
        <v>5054</v>
      </c>
      <c r="G9260" s="86" t="s">
        <v>9361</v>
      </c>
      <c r="H9260" s="85" t="s">
        <v>53</v>
      </c>
      <c r="I9260" s="85">
        <v>1</v>
      </c>
      <c r="J9260" s="88">
        <v>2.8739069773708039E-3</v>
      </c>
      <c r="K9260" s="146">
        <v>1.570615991959325E-2</v>
      </c>
      <c r="L9260" s="147">
        <v>3.2222223764051078E-10</v>
      </c>
      <c r="M9260" s="147">
        <v>3.1333674457524358E-4</v>
      </c>
      <c r="N9260" s="87">
        <v>3.420778404559148E-2</v>
      </c>
      <c r="O9260" s="88">
        <v>2.1333941927762249E-3</v>
      </c>
      <c r="P9260" s="89">
        <v>62.36575248291085</v>
      </c>
    </row>
    <row r="9261" spans="1:16">
      <c r="A9261" s="75" t="s">
        <v>9800</v>
      </c>
      <c r="B9261" s="85">
        <v>9257</v>
      </c>
      <c r="C9261" s="85">
        <v>6583</v>
      </c>
      <c r="D9261" s="85">
        <v>9257</v>
      </c>
      <c r="E9261" s="86" t="s">
        <v>9771</v>
      </c>
      <c r="F9261" s="85" t="s">
        <v>4510</v>
      </c>
      <c r="G9261" s="86" t="s">
        <v>9361</v>
      </c>
      <c r="H9261" s="85" t="s">
        <v>53</v>
      </c>
      <c r="I9261" s="85">
        <v>1</v>
      </c>
      <c r="J9261" s="88">
        <v>2.8739069773708039E-3</v>
      </c>
      <c r="K9261" s="146">
        <v>1.570615991959325E-2</v>
      </c>
      <c r="L9261" s="147">
        <v>3.2222223764051078E-10</v>
      </c>
      <c r="M9261" s="147">
        <v>3.1333674457524358E-4</v>
      </c>
      <c r="N9261" s="87">
        <v>3.420778404559148E-2</v>
      </c>
      <c r="O9261" s="88">
        <v>2.1333941927762249E-3</v>
      </c>
      <c r="P9261" s="89">
        <v>62.36575248291085</v>
      </c>
    </row>
    <row r="9262" spans="1:16">
      <c r="A9262" s="75" t="s">
        <v>9802</v>
      </c>
      <c r="B9262" s="85">
        <v>9258</v>
      </c>
      <c r="C9262" s="85">
        <v>6585</v>
      </c>
      <c r="D9262" s="85">
        <v>9258</v>
      </c>
      <c r="E9262" s="86" t="s">
        <v>9771</v>
      </c>
      <c r="F9262" s="85" t="s">
        <v>4512</v>
      </c>
      <c r="G9262" s="86" t="s">
        <v>9361</v>
      </c>
      <c r="H9262" s="85" t="s">
        <v>53</v>
      </c>
      <c r="I9262" s="85">
        <v>1</v>
      </c>
      <c r="J9262" s="88">
        <v>2.8739069773708039E-3</v>
      </c>
      <c r="K9262" s="146">
        <v>1.570615991959325E-2</v>
      </c>
      <c r="L9262" s="147">
        <v>3.2222223764051078E-10</v>
      </c>
      <c r="M9262" s="147">
        <v>3.1333674457524358E-4</v>
      </c>
      <c r="N9262" s="87">
        <v>3.420778404559148E-2</v>
      </c>
      <c r="O9262" s="88">
        <v>2.1333941927762249E-3</v>
      </c>
      <c r="P9262" s="89">
        <v>62.36575248291085</v>
      </c>
    </row>
    <row r="9263" spans="1:16">
      <c r="A9263" s="75" t="s">
        <v>9804</v>
      </c>
      <c r="B9263" s="85">
        <v>9259</v>
      </c>
      <c r="C9263" s="85">
        <v>6587</v>
      </c>
      <c r="D9263" s="85">
        <v>9259</v>
      </c>
      <c r="E9263" s="86" t="s">
        <v>9771</v>
      </c>
      <c r="F9263" s="85" t="s">
        <v>4516</v>
      </c>
      <c r="G9263" s="86" t="s">
        <v>9361</v>
      </c>
      <c r="H9263" s="85" t="s">
        <v>53</v>
      </c>
      <c r="I9263" s="85">
        <v>1</v>
      </c>
      <c r="J9263" s="88">
        <v>2.8739069773708039E-3</v>
      </c>
      <c r="K9263" s="146">
        <v>1.570615991959325E-2</v>
      </c>
      <c r="L9263" s="147">
        <v>3.2222223764051078E-10</v>
      </c>
      <c r="M9263" s="147">
        <v>3.1333674457524358E-4</v>
      </c>
      <c r="N9263" s="87">
        <v>3.420778404559148E-2</v>
      </c>
      <c r="O9263" s="88">
        <v>2.1333941927762249E-3</v>
      </c>
      <c r="P9263" s="89">
        <v>62.36575248291085</v>
      </c>
    </row>
    <row r="9264" spans="1:16">
      <c r="A9264" s="75" t="s">
        <v>9806</v>
      </c>
      <c r="B9264" s="85">
        <v>9260</v>
      </c>
      <c r="C9264" s="85">
        <v>6589</v>
      </c>
      <c r="D9264" s="85">
        <v>9260</v>
      </c>
      <c r="E9264" s="86" t="s">
        <v>9771</v>
      </c>
      <c r="F9264" s="85" t="s">
        <v>1482</v>
      </c>
      <c r="G9264" s="86" t="s">
        <v>9361</v>
      </c>
      <c r="H9264" s="85" t="s">
        <v>53</v>
      </c>
      <c r="I9264" s="85">
        <v>1</v>
      </c>
      <c r="J9264" s="88">
        <v>2.8739069773708039E-3</v>
      </c>
      <c r="K9264" s="146">
        <v>1.570615991959325E-2</v>
      </c>
      <c r="L9264" s="147">
        <v>3.2222223764051078E-10</v>
      </c>
      <c r="M9264" s="147">
        <v>3.1333674457524358E-4</v>
      </c>
      <c r="N9264" s="87">
        <v>3.420778404559148E-2</v>
      </c>
      <c r="O9264" s="88">
        <v>2.1333941927762249E-3</v>
      </c>
      <c r="P9264" s="89">
        <v>62.36575248291085</v>
      </c>
    </row>
    <row r="9265" spans="1:16">
      <c r="A9265" s="75" t="s">
        <v>9808</v>
      </c>
      <c r="B9265" s="85">
        <v>9261</v>
      </c>
      <c r="C9265" s="85">
        <v>6591</v>
      </c>
      <c r="D9265" s="85">
        <v>9261</v>
      </c>
      <c r="E9265" s="86" t="s">
        <v>9771</v>
      </c>
      <c r="F9265" s="85" t="s">
        <v>4519</v>
      </c>
      <c r="G9265" s="86" t="s">
        <v>9361</v>
      </c>
      <c r="H9265" s="85" t="s">
        <v>53</v>
      </c>
      <c r="I9265" s="85">
        <v>1</v>
      </c>
      <c r="J9265" s="88">
        <v>2.8739069773708039E-3</v>
      </c>
      <c r="K9265" s="146">
        <v>1.570615991959325E-2</v>
      </c>
      <c r="L9265" s="147">
        <v>3.2222223764051078E-10</v>
      </c>
      <c r="M9265" s="147">
        <v>3.1333674457524358E-4</v>
      </c>
      <c r="N9265" s="87">
        <v>3.420778404559148E-2</v>
      </c>
      <c r="O9265" s="88">
        <v>2.1333941927762249E-3</v>
      </c>
      <c r="P9265" s="89">
        <v>62.36575248291085</v>
      </c>
    </row>
    <row r="9266" spans="1:16">
      <c r="A9266" s="75" t="s">
        <v>9810</v>
      </c>
      <c r="B9266" s="85">
        <v>9262</v>
      </c>
      <c r="C9266" s="85">
        <v>6593</v>
      </c>
      <c r="D9266" s="85">
        <v>9262</v>
      </c>
      <c r="E9266" s="86" t="s">
        <v>9771</v>
      </c>
      <c r="F9266" s="85" t="s">
        <v>3764</v>
      </c>
      <c r="G9266" s="86" t="s">
        <v>9361</v>
      </c>
      <c r="H9266" s="85" t="s">
        <v>53</v>
      </c>
      <c r="I9266" s="85">
        <v>1</v>
      </c>
      <c r="J9266" s="88">
        <v>2.8739069773708039E-3</v>
      </c>
      <c r="K9266" s="146">
        <v>1.570615991959325E-2</v>
      </c>
      <c r="L9266" s="147">
        <v>3.2222223764051078E-10</v>
      </c>
      <c r="M9266" s="147">
        <v>3.1333674457524358E-4</v>
      </c>
      <c r="N9266" s="87">
        <v>3.420778404559148E-2</v>
      </c>
      <c r="O9266" s="88">
        <v>2.1333941927762249E-3</v>
      </c>
      <c r="P9266" s="89">
        <v>62.36575248291085</v>
      </c>
    </row>
    <row r="9267" spans="1:16">
      <c r="A9267" s="75" t="s">
        <v>9812</v>
      </c>
      <c r="B9267" s="85">
        <v>9263</v>
      </c>
      <c r="C9267" s="85">
        <v>6595</v>
      </c>
      <c r="D9267" s="85">
        <v>9263</v>
      </c>
      <c r="E9267" s="86" t="s">
        <v>9771</v>
      </c>
      <c r="F9267" s="85" t="s">
        <v>4522</v>
      </c>
      <c r="G9267" s="86" t="s">
        <v>9361</v>
      </c>
      <c r="H9267" s="85" t="s">
        <v>53</v>
      </c>
      <c r="I9267" s="85">
        <v>1</v>
      </c>
      <c r="J9267" s="88">
        <v>2.8739069773708039E-3</v>
      </c>
      <c r="K9267" s="146">
        <v>1.570615991959325E-2</v>
      </c>
      <c r="L9267" s="147">
        <v>3.2222223764051078E-10</v>
      </c>
      <c r="M9267" s="147">
        <v>3.1333674457524358E-4</v>
      </c>
      <c r="N9267" s="87">
        <v>3.420778404559148E-2</v>
      </c>
      <c r="O9267" s="88">
        <v>2.1333941927762249E-3</v>
      </c>
      <c r="P9267" s="89">
        <v>62.36575248291085</v>
      </c>
    </row>
    <row r="9268" spans="1:16">
      <c r="A9268" s="75" t="s">
        <v>9814</v>
      </c>
      <c r="B9268" s="85">
        <v>9264</v>
      </c>
      <c r="C9268" s="85">
        <v>6597</v>
      </c>
      <c r="D9268" s="85">
        <v>9264</v>
      </c>
      <c r="E9268" s="86" t="s">
        <v>9771</v>
      </c>
      <c r="F9268" s="85" t="s">
        <v>4524</v>
      </c>
      <c r="G9268" s="86" t="s">
        <v>9361</v>
      </c>
      <c r="H9268" s="85" t="s">
        <v>53</v>
      </c>
      <c r="I9268" s="85">
        <v>1</v>
      </c>
      <c r="J9268" s="88">
        <v>2.8739069773708039E-3</v>
      </c>
      <c r="K9268" s="146">
        <v>1.570615991959325E-2</v>
      </c>
      <c r="L9268" s="147">
        <v>3.2222223764051078E-10</v>
      </c>
      <c r="M9268" s="147">
        <v>3.1333674457524358E-4</v>
      </c>
      <c r="N9268" s="87">
        <v>3.420778404559148E-2</v>
      </c>
      <c r="O9268" s="88">
        <v>2.1333941927762249E-3</v>
      </c>
      <c r="P9268" s="89">
        <v>62.36575248291085</v>
      </c>
    </row>
    <row r="9269" spans="1:16">
      <c r="A9269" s="75" t="s">
        <v>9816</v>
      </c>
      <c r="B9269" s="85">
        <v>9265</v>
      </c>
      <c r="C9269" s="85">
        <v>6599</v>
      </c>
      <c r="D9269" s="85">
        <v>9265</v>
      </c>
      <c r="E9269" s="86" t="s">
        <v>9771</v>
      </c>
      <c r="F9269" s="85" t="s">
        <v>4375</v>
      </c>
      <c r="G9269" s="86" t="s">
        <v>9361</v>
      </c>
      <c r="H9269" s="85" t="s">
        <v>53</v>
      </c>
      <c r="I9269" s="85">
        <v>1</v>
      </c>
      <c r="J9269" s="88">
        <v>2.8739069773708039E-3</v>
      </c>
      <c r="K9269" s="146">
        <v>1.570615991959325E-2</v>
      </c>
      <c r="L9269" s="147">
        <v>3.2222223764051078E-10</v>
      </c>
      <c r="M9269" s="147">
        <v>3.1333674457524358E-4</v>
      </c>
      <c r="N9269" s="87">
        <v>3.420778404559148E-2</v>
      </c>
      <c r="O9269" s="88">
        <v>2.1333941927762249E-3</v>
      </c>
      <c r="P9269" s="89">
        <v>62.36575248291085</v>
      </c>
    </row>
    <row r="9270" spans="1:16">
      <c r="A9270" s="75" t="s">
        <v>9818</v>
      </c>
      <c r="B9270" s="85">
        <v>9266</v>
      </c>
      <c r="C9270" s="85">
        <v>6601</v>
      </c>
      <c r="D9270" s="85">
        <v>9266</v>
      </c>
      <c r="E9270" s="86" t="s">
        <v>9771</v>
      </c>
      <c r="F9270" s="85" t="s">
        <v>1484</v>
      </c>
      <c r="G9270" s="86" t="s">
        <v>9361</v>
      </c>
      <c r="H9270" s="85" t="s">
        <v>53</v>
      </c>
      <c r="I9270" s="85">
        <v>1</v>
      </c>
      <c r="J9270" s="88">
        <v>2.8739069773708039E-3</v>
      </c>
      <c r="K9270" s="146">
        <v>1.570615991959325E-2</v>
      </c>
      <c r="L9270" s="147">
        <v>3.2222223764051078E-10</v>
      </c>
      <c r="M9270" s="147">
        <v>3.1333674457524358E-4</v>
      </c>
      <c r="N9270" s="87">
        <v>3.420778404559148E-2</v>
      </c>
      <c r="O9270" s="88">
        <v>2.1333941927762249E-3</v>
      </c>
      <c r="P9270" s="89">
        <v>62.36575248291085</v>
      </c>
    </row>
    <row r="9271" spans="1:16">
      <c r="A9271" s="75" t="s">
        <v>9820</v>
      </c>
      <c r="B9271" s="85">
        <v>9267</v>
      </c>
      <c r="C9271" s="85">
        <v>6603</v>
      </c>
      <c r="D9271" s="85">
        <v>9267</v>
      </c>
      <c r="E9271" s="86" t="s">
        <v>9771</v>
      </c>
      <c r="F9271" s="85" t="s">
        <v>4706</v>
      </c>
      <c r="G9271" s="86" t="s">
        <v>9361</v>
      </c>
      <c r="H9271" s="85" t="s">
        <v>53</v>
      </c>
      <c r="I9271" s="85">
        <v>1</v>
      </c>
      <c r="J9271" s="88">
        <v>2.8739069773708039E-3</v>
      </c>
      <c r="K9271" s="146">
        <v>1.570615991959325E-2</v>
      </c>
      <c r="L9271" s="147">
        <v>3.2222223764051078E-10</v>
      </c>
      <c r="M9271" s="147">
        <v>3.1333674457524358E-4</v>
      </c>
      <c r="N9271" s="87">
        <v>3.420778404559148E-2</v>
      </c>
      <c r="O9271" s="88">
        <v>2.1333941927762249E-3</v>
      </c>
      <c r="P9271" s="89">
        <v>62.36575248291085</v>
      </c>
    </row>
    <row r="9272" spans="1:16">
      <c r="A9272" s="75" t="s">
        <v>9822</v>
      </c>
      <c r="B9272" s="85">
        <v>9268</v>
      </c>
      <c r="C9272" s="85">
        <v>6605</v>
      </c>
      <c r="D9272" s="85">
        <v>9268</v>
      </c>
      <c r="E9272" s="86" t="s">
        <v>9771</v>
      </c>
      <c r="F9272" s="85" t="s">
        <v>4528</v>
      </c>
      <c r="G9272" s="86" t="s">
        <v>9361</v>
      </c>
      <c r="H9272" s="85" t="s">
        <v>53</v>
      </c>
      <c r="I9272" s="85">
        <v>1</v>
      </c>
      <c r="J9272" s="88">
        <v>2.8739069773708039E-3</v>
      </c>
      <c r="K9272" s="146">
        <v>1.570615991959325E-2</v>
      </c>
      <c r="L9272" s="147">
        <v>3.2222223764051078E-10</v>
      </c>
      <c r="M9272" s="147">
        <v>3.1333674457524358E-4</v>
      </c>
      <c r="N9272" s="87">
        <v>3.420778404559148E-2</v>
      </c>
      <c r="O9272" s="88">
        <v>2.1333941927762249E-3</v>
      </c>
      <c r="P9272" s="89">
        <v>62.36575248291085</v>
      </c>
    </row>
    <row r="9273" spans="1:16">
      <c r="A9273" s="75" t="s">
        <v>9824</v>
      </c>
      <c r="B9273" s="85">
        <v>9269</v>
      </c>
      <c r="C9273" s="85">
        <v>6607</v>
      </c>
      <c r="D9273" s="85">
        <v>9269</v>
      </c>
      <c r="E9273" s="86" t="s">
        <v>9771</v>
      </c>
      <c r="F9273" s="85" t="s">
        <v>4381</v>
      </c>
      <c r="G9273" s="86" t="s">
        <v>9361</v>
      </c>
      <c r="H9273" s="85" t="s">
        <v>53</v>
      </c>
      <c r="I9273" s="85">
        <v>1</v>
      </c>
      <c r="J9273" s="88">
        <v>2.482424308176029E-3</v>
      </c>
      <c r="K9273" s="146">
        <v>1.5319064991051509E-2</v>
      </c>
      <c r="L9273" s="147">
        <v>2.0039101965055371E-10</v>
      </c>
      <c r="M9273" s="147">
        <v>2.5226413078860752E-4</v>
      </c>
      <c r="N9273" s="87">
        <v>3.0942730412929689E-2</v>
      </c>
      <c r="O9273" s="88">
        <v>1.755582649066059E-3</v>
      </c>
      <c r="P9273" s="89">
        <v>56.73651373482133</v>
      </c>
    </row>
    <row r="9274" spans="1:16">
      <c r="A9274" s="75" t="s">
        <v>9826</v>
      </c>
      <c r="B9274" s="85">
        <v>9270</v>
      </c>
      <c r="C9274" s="85">
        <v>6609</v>
      </c>
      <c r="D9274" s="85">
        <v>9270</v>
      </c>
      <c r="E9274" s="86" t="s">
        <v>9771</v>
      </c>
      <c r="F9274" s="85" t="s">
        <v>4383</v>
      </c>
      <c r="G9274" s="86" t="s">
        <v>9361</v>
      </c>
      <c r="H9274" s="85" t="s">
        <v>53</v>
      </c>
      <c r="I9274" s="85">
        <v>1</v>
      </c>
      <c r="J9274" s="88">
        <v>2.4824474035515438E-3</v>
      </c>
      <c r="K9274" s="146">
        <v>1.5319550811295761E-2</v>
      </c>
      <c r="L9274" s="147">
        <v>2.0039144422729031E-10</v>
      </c>
      <c r="M9274" s="147">
        <v>2.5226006721266499E-4</v>
      </c>
      <c r="N9274" s="87">
        <v>3.094230035947089E-2</v>
      </c>
      <c r="O9274" s="88">
        <v>1.755175147963821E-3</v>
      </c>
      <c r="P9274" s="89">
        <v>56.724132581390094</v>
      </c>
    </row>
    <row r="9275" spans="1:16">
      <c r="A9275" s="75" t="s">
        <v>9828</v>
      </c>
      <c r="B9275" s="85">
        <v>9271</v>
      </c>
      <c r="C9275" s="85">
        <v>6611</v>
      </c>
      <c r="D9275" s="85">
        <v>9271</v>
      </c>
      <c r="E9275" s="86" t="s">
        <v>9771</v>
      </c>
      <c r="F9275" s="85" t="s">
        <v>3906</v>
      </c>
      <c r="G9275" s="86" t="s">
        <v>9361</v>
      </c>
      <c r="H9275" s="85" t="s">
        <v>53</v>
      </c>
      <c r="I9275" s="85">
        <v>1</v>
      </c>
      <c r="J9275" s="88">
        <v>2.8760370458553361E-3</v>
      </c>
      <c r="K9275" s="146">
        <v>1.5711047252342219E-2</v>
      </c>
      <c r="L9275" s="147">
        <v>3.222311859700776E-10</v>
      </c>
      <c r="M9275" s="147">
        <v>3.1333626830535921E-4</v>
      </c>
      <c r="N9275" s="87">
        <v>3.4207130986927611E-2</v>
      </c>
      <c r="O9275" s="88">
        <v>2.133571863358585E-3</v>
      </c>
      <c r="P9275" s="89">
        <v>62.372137089600933</v>
      </c>
    </row>
    <row r="9276" spans="1:16">
      <c r="A9276" s="75" t="s">
        <v>9830</v>
      </c>
      <c r="B9276" s="85">
        <v>9272</v>
      </c>
      <c r="C9276" s="85">
        <v>6613</v>
      </c>
      <c r="D9276" s="85">
        <v>9272</v>
      </c>
      <c r="E9276" s="86" t="s">
        <v>9771</v>
      </c>
      <c r="F9276" s="85" t="s">
        <v>2981</v>
      </c>
      <c r="G9276" s="86" t="s">
        <v>9361</v>
      </c>
      <c r="H9276" s="85" t="s">
        <v>53</v>
      </c>
      <c r="I9276" s="85">
        <v>1</v>
      </c>
      <c r="J9276" s="88">
        <v>2.8760349074279982E-3</v>
      </c>
      <c r="K9276" s="146">
        <v>1.5711046365255631E-2</v>
      </c>
      <c r="L9276" s="147">
        <v>3.222311790522448E-10</v>
      </c>
      <c r="M9276" s="147">
        <v>3.1333601244480002E-4</v>
      </c>
      <c r="N9276" s="87">
        <v>3.4207097089185179E-2</v>
      </c>
      <c r="O9276" s="88">
        <v>2.1335700658480601E-3</v>
      </c>
      <c r="P9276" s="89">
        <v>62.372146349787855</v>
      </c>
    </row>
    <row r="9277" spans="1:16">
      <c r="A9277" s="75" t="s">
        <v>9832</v>
      </c>
      <c r="B9277" s="85">
        <v>9273</v>
      </c>
      <c r="C9277" s="85">
        <v>6615</v>
      </c>
      <c r="D9277" s="85">
        <v>9273</v>
      </c>
      <c r="E9277" s="86" t="s">
        <v>9771</v>
      </c>
      <c r="F9277" s="85" t="s">
        <v>240</v>
      </c>
      <c r="G9277" s="86" t="s">
        <v>9361</v>
      </c>
      <c r="H9277" s="85" t="s">
        <v>53</v>
      </c>
      <c r="I9277" s="85">
        <v>1</v>
      </c>
      <c r="J9277" s="88">
        <v>2.8760370458553361E-3</v>
      </c>
      <c r="K9277" s="146">
        <v>1.5711047252342219E-2</v>
      </c>
      <c r="L9277" s="147">
        <v>3.222311859700776E-10</v>
      </c>
      <c r="M9277" s="147">
        <v>3.1333626830535921E-4</v>
      </c>
      <c r="N9277" s="87">
        <v>3.4207130986927611E-2</v>
      </c>
      <c r="O9277" s="88">
        <v>2.133571863358585E-3</v>
      </c>
      <c r="P9277" s="89">
        <v>62.372137089600933</v>
      </c>
    </row>
    <row r="9278" spans="1:16">
      <c r="A9278" s="75" t="s">
        <v>9834</v>
      </c>
      <c r="B9278" s="85">
        <v>9274</v>
      </c>
      <c r="C9278" s="85">
        <v>6617</v>
      </c>
      <c r="D9278" s="85">
        <v>9274</v>
      </c>
      <c r="E9278" s="86" t="s">
        <v>9771</v>
      </c>
      <c r="F9278" s="85" t="s">
        <v>891</v>
      </c>
      <c r="G9278" s="86" t="s">
        <v>9361</v>
      </c>
      <c r="H9278" s="85" t="s">
        <v>53</v>
      </c>
      <c r="I9278" s="85">
        <v>1</v>
      </c>
      <c r="J9278" s="88">
        <v>2.86837225826202E-3</v>
      </c>
      <c r="K9278" s="146">
        <v>1.5703912751116936E-2</v>
      </c>
      <c r="L9278" s="147">
        <v>3.1979368806605569E-10</v>
      </c>
      <c r="M9278" s="147">
        <v>3.1211279338655141E-4</v>
      </c>
      <c r="N9278" s="87">
        <v>3.4142066457381201E-2</v>
      </c>
      <c r="O9278" s="88">
        <v>2.126191924589516E-3</v>
      </c>
      <c r="P9278" s="89">
        <v>62.274845819411517</v>
      </c>
    </row>
    <row r="9279" spans="1:16">
      <c r="A9279" s="75" t="s">
        <v>9836</v>
      </c>
      <c r="B9279" s="85">
        <v>9275</v>
      </c>
      <c r="C9279" s="85">
        <v>6619</v>
      </c>
      <c r="D9279" s="85">
        <v>9275</v>
      </c>
      <c r="E9279" s="86" t="s">
        <v>9771</v>
      </c>
      <c r="F9279" s="85" t="s">
        <v>38</v>
      </c>
      <c r="G9279" s="86" t="s">
        <v>9361</v>
      </c>
      <c r="H9279" s="85" t="s">
        <v>53</v>
      </c>
      <c r="I9279" s="85">
        <v>1</v>
      </c>
      <c r="J9279" s="88">
        <v>2.8767601763925398E-3</v>
      </c>
      <c r="K9279" s="146">
        <v>1.5712774064280358E-2</v>
      </c>
      <c r="L9279" s="147">
        <v>3.22553128326165E-10</v>
      </c>
      <c r="M9279" s="147">
        <v>3.1345854311367032E-4</v>
      </c>
      <c r="N9279" s="87">
        <v>3.4219778648160899E-2</v>
      </c>
      <c r="O9279" s="88">
        <v>2.134326612035027E-3</v>
      </c>
      <c r="P9279" s="89">
        <v>62.371140210450598</v>
      </c>
    </row>
    <row r="9280" spans="1:16">
      <c r="A9280" s="75" t="s">
        <v>9838</v>
      </c>
      <c r="B9280" s="85">
        <v>9276</v>
      </c>
      <c r="C9280" s="85">
        <v>6621</v>
      </c>
      <c r="D9280" s="85">
        <v>9276</v>
      </c>
      <c r="E9280" s="86" t="s">
        <v>9771</v>
      </c>
      <c r="F9280" s="85" t="s">
        <v>2923</v>
      </c>
      <c r="G9280" s="86" t="s">
        <v>9361</v>
      </c>
      <c r="H9280" s="85" t="s">
        <v>53</v>
      </c>
      <c r="I9280" s="85">
        <v>1</v>
      </c>
      <c r="J9280" s="88">
        <v>2.8760349074279982E-3</v>
      </c>
      <c r="K9280" s="146">
        <v>1.5711046365255638E-2</v>
      </c>
      <c r="L9280" s="147">
        <v>3.222311790522448E-10</v>
      </c>
      <c r="M9280" s="147">
        <v>3.1333601244480002E-4</v>
      </c>
      <c r="N9280" s="87">
        <v>3.4207097089185179E-2</v>
      </c>
      <c r="O9280" s="88">
        <v>2.1335700658480601E-3</v>
      </c>
      <c r="P9280" s="89">
        <v>62.372146349787855</v>
      </c>
    </row>
    <row r="9281" spans="1:16">
      <c r="A9281" s="75" t="s">
        <v>9840</v>
      </c>
      <c r="B9281" s="85">
        <v>9277</v>
      </c>
      <c r="C9281" s="85">
        <v>6623</v>
      </c>
      <c r="D9281" s="85">
        <v>9277</v>
      </c>
      <c r="E9281" s="86" t="s">
        <v>9771</v>
      </c>
      <c r="F9281" s="85" t="s">
        <v>1088</v>
      </c>
      <c r="G9281" s="86" t="s">
        <v>9361</v>
      </c>
      <c r="H9281" s="85" t="s">
        <v>53</v>
      </c>
      <c r="I9281" s="85">
        <v>1</v>
      </c>
      <c r="J9281" s="88">
        <v>2.8760374767722459E-3</v>
      </c>
      <c r="K9281" s="146">
        <v>1.5711051003798032E-2</v>
      </c>
      <c r="L9281" s="147">
        <v>3.2223119688488528E-10</v>
      </c>
      <c r="M9281" s="147">
        <v>3.1333533329882531E-4</v>
      </c>
      <c r="N9281" s="87">
        <v>3.4207063915449483E-2</v>
      </c>
      <c r="O9281" s="88">
        <v>2.133572384055483E-3</v>
      </c>
      <c r="P9281" s="89">
        <v>62.372274607639255</v>
      </c>
    </row>
    <row r="9282" spans="1:16">
      <c r="A9282" s="75" t="s">
        <v>9842</v>
      </c>
      <c r="B9282" s="85">
        <v>9278</v>
      </c>
      <c r="C9282" s="85">
        <v>6625</v>
      </c>
      <c r="D9282" s="85">
        <v>9278</v>
      </c>
      <c r="E9282" s="86" t="s">
        <v>9771</v>
      </c>
      <c r="F9282" s="85" t="s">
        <v>4544</v>
      </c>
      <c r="G9282" s="86" t="s">
        <v>9361</v>
      </c>
      <c r="H9282" s="85" t="s">
        <v>53</v>
      </c>
      <c r="I9282" s="85">
        <v>1</v>
      </c>
      <c r="J9282" s="88">
        <v>2.8760374767722459E-3</v>
      </c>
      <c r="K9282" s="146">
        <v>1.5711051003798032E-2</v>
      </c>
      <c r="L9282" s="147">
        <v>3.2223119688488528E-10</v>
      </c>
      <c r="M9282" s="147">
        <v>3.1333533329882531E-4</v>
      </c>
      <c r="N9282" s="87">
        <v>3.4207063915449483E-2</v>
      </c>
      <c r="O9282" s="88">
        <v>2.133572384055483E-3</v>
      </c>
      <c r="P9282" s="89">
        <v>62.372274607639255</v>
      </c>
    </row>
    <row r="9283" spans="1:16">
      <c r="A9283" s="75" t="s">
        <v>9844</v>
      </c>
      <c r="B9283" s="85">
        <v>9279</v>
      </c>
      <c r="C9283" s="85">
        <v>6627</v>
      </c>
      <c r="D9283" s="85">
        <v>9279</v>
      </c>
      <c r="E9283" s="86" t="s">
        <v>9771</v>
      </c>
      <c r="F9283" s="85" t="s">
        <v>4546</v>
      </c>
      <c r="G9283" s="86" t="s">
        <v>9361</v>
      </c>
      <c r="H9283" s="85" t="s">
        <v>53</v>
      </c>
      <c r="I9283" s="85">
        <v>1</v>
      </c>
      <c r="J9283" s="88">
        <v>2.8760363217693028E-3</v>
      </c>
      <c r="K9283" s="146">
        <v>1.5711048181364314E-2</v>
      </c>
      <c r="L9283" s="147">
        <v>3.2223118787620371E-10</v>
      </c>
      <c r="M9283" s="147">
        <v>3.1333597243697202E-4</v>
      </c>
      <c r="N9283" s="87">
        <v>3.4207113094396911E-2</v>
      </c>
      <c r="O9283" s="88">
        <v>2.1335709251113361E-3</v>
      </c>
      <c r="P9283" s="89">
        <v>62.372142285833895</v>
      </c>
    </row>
    <row r="9284" spans="1:16">
      <c r="A9284" s="75" t="s">
        <v>9846</v>
      </c>
      <c r="B9284" s="85">
        <v>9280</v>
      </c>
      <c r="C9284" s="85">
        <v>6629</v>
      </c>
      <c r="D9284" s="85">
        <v>9280</v>
      </c>
      <c r="E9284" s="86" t="s">
        <v>9771</v>
      </c>
      <c r="F9284" s="85" t="s">
        <v>2925</v>
      </c>
      <c r="G9284" s="86" t="s">
        <v>9361</v>
      </c>
      <c r="H9284" s="85" t="s">
        <v>53</v>
      </c>
      <c r="I9284" s="85">
        <v>1</v>
      </c>
      <c r="J9284" s="88">
        <v>2.4830185704991839E-3</v>
      </c>
      <c r="K9284" s="146">
        <v>1.5320568922514542E-2</v>
      </c>
      <c r="L9284" s="147">
        <v>2.0039388810030329E-10</v>
      </c>
      <c r="M9284" s="147">
        <v>2.5225473492033042E-4</v>
      </c>
      <c r="N9284" s="87">
        <v>3.094160533538242E-2</v>
      </c>
      <c r="O9284" s="88">
        <v>1.7553343716471461E-3</v>
      </c>
      <c r="P9284" s="89">
        <v>56.730552685315324</v>
      </c>
    </row>
    <row r="9285" spans="1:16">
      <c r="A9285" s="75" t="s">
        <v>9848</v>
      </c>
      <c r="B9285" s="85">
        <v>9281</v>
      </c>
      <c r="C9285" s="85">
        <v>6631</v>
      </c>
      <c r="D9285" s="85">
        <v>9281</v>
      </c>
      <c r="E9285" s="86" t="s">
        <v>9771</v>
      </c>
      <c r="F9285" s="85" t="s">
        <v>243</v>
      </c>
      <c r="G9285" s="86" t="s">
        <v>9361</v>
      </c>
      <c r="H9285" s="85" t="s">
        <v>53</v>
      </c>
      <c r="I9285" s="85">
        <v>1</v>
      </c>
      <c r="J9285" s="88">
        <v>2.8760686656657121E-3</v>
      </c>
      <c r="K9285" s="146">
        <v>1.5711109426105773E-2</v>
      </c>
      <c r="L9285" s="147">
        <v>3.2223146046192952E-10</v>
      </c>
      <c r="M9285" s="147">
        <v>3.1333459875684762E-4</v>
      </c>
      <c r="N9285" s="87">
        <v>3.4207518624036697E-2</v>
      </c>
      <c r="O9285" s="88">
        <v>2.1336047768050789E-3</v>
      </c>
      <c r="P9285" s="89">
        <v>62.372392463037428</v>
      </c>
    </row>
    <row r="9286" spans="1:16">
      <c r="A9286" s="75" t="s">
        <v>9851</v>
      </c>
      <c r="B9286" s="85">
        <v>9282</v>
      </c>
      <c r="C9286" s="85">
        <v>6633</v>
      </c>
      <c r="D9286" s="85">
        <v>9282</v>
      </c>
      <c r="E9286" s="86" t="s">
        <v>9850</v>
      </c>
      <c r="F9286" s="85" t="s">
        <v>931</v>
      </c>
      <c r="G9286" s="86" t="s">
        <v>9361</v>
      </c>
      <c r="H9286" s="85" t="s">
        <v>53</v>
      </c>
      <c r="I9286" s="85">
        <v>1</v>
      </c>
      <c r="J9286" s="88">
        <v>2.548149905173029E-3</v>
      </c>
      <c r="K9286" s="146">
        <v>9.4139344681069825E-3</v>
      </c>
      <c r="L9286" s="147">
        <v>1.946970714299665E-10</v>
      </c>
      <c r="M9286" s="147">
        <v>2.5767086291565028E-4</v>
      </c>
      <c r="N9286" s="87">
        <v>3.1824971616483913E-2</v>
      </c>
      <c r="O9286" s="88">
        <v>1.8218487746968629E-3</v>
      </c>
      <c r="P9286" s="89">
        <v>57.245888437909137</v>
      </c>
    </row>
    <row r="9287" spans="1:16">
      <c r="A9287" s="75" t="s">
        <v>9853</v>
      </c>
      <c r="B9287" s="85">
        <v>9283</v>
      </c>
      <c r="C9287" s="85">
        <v>6635</v>
      </c>
      <c r="D9287" s="85">
        <v>9283</v>
      </c>
      <c r="E9287" s="86" t="s">
        <v>9850</v>
      </c>
      <c r="F9287" s="85" t="s">
        <v>2804</v>
      </c>
      <c r="G9287" s="86" t="s">
        <v>9361</v>
      </c>
      <c r="H9287" s="85" t="s">
        <v>53</v>
      </c>
      <c r="I9287" s="85">
        <v>1</v>
      </c>
      <c r="J9287" s="88">
        <v>2.9420519077515321E-3</v>
      </c>
      <c r="K9287" s="146">
        <v>9.8070472412982498E-3</v>
      </c>
      <c r="L9287" s="147">
        <v>3.1653899415829259E-10</v>
      </c>
      <c r="M9287" s="147">
        <v>3.187439322781334E-4</v>
      </c>
      <c r="N9287" s="87">
        <v>3.5089468482962148E-2</v>
      </c>
      <c r="O9287" s="88">
        <v>2.1991546981474058E-3</v>
      </c>
      <c r="P9287" s="89">
        <v>62.67278454831014</v>
      </c>
    </row>
    <row r="9288" spans="1:16">
      <c r="A9288" s="75" t="s">
        <v>9855</v>
      </c>
      <c r="B9288" s="85">
        <v>9284</v>
      </c>
      <c r="C9288" s="85">
        <v>6637</v>
      </c>
      <c r="D9288" s="85">
        <v>9284</v>
      </c>
      <c r="E9288" s="86" t="s">
        <v>9850</v>
      </c>
      <c r="F9288" s="85" t="s">
        <v>2872</v>
      </c>
      <c r="G9288" s="86" t="s">
        <v>9361</v>
      </c>
      <c r="H9288" s="85" t="s">
        <v>53</v>
      </c>
      <c r="I9288" s="85">
        <v>1</v>
      </c>
      <c r="J9288" s="88">
        <v>2.548161808199452E-3</v>
      </c>
      <c r="K9288" s="146">
        <v>9.4138835425465715E-3</v>
      </c>
      <c r="L9288" s="147">
        <v>1.9469709617455009E-10</v>
      </c>
      <c r="M9288" s="147">
        <v>2.5767506908648178E-4</v>
      </c>
      <c r="N9288" s="87">
        <v>3.1825421696119717E-2</v>
      </c>
      <c r="O9288" s="88">
        <v>1.8219324302282259E-3</v>
      </c>
      <c r="P9288" s="89">
        <v>57.247707434159885</v>
      </c>
    </row>
    <row r="9289" spans="1:16">
      <c r="A9289" s="75" t="s">
        <v>9857</v>
      </c>
      <c r="B9289" s="85">
        <v>9285</v>
      </c>
      <c r="C9289" s="85">
        <v>6639</v>
      </c>
      <c r="D9289" s="85">
        <v>9285</v>
      </c>
      <c r="E9289" s="86" t="s">
        <v>9850</v>
      </c>
      <c r="F9289" s="85" t="s">
        <v>4407</v>
      </c>
      <c r="G9289" s="86" t="s">
        <v>9361</v>
      </c>
      <c r="H9289" s="85" t="s">
        <v>53</v>
      </c>
      <c r="I9289" s="85">
        <v>1</v>
      </c>
      <c r="J9289" s="88">
        <v>2.549441213224059E-3</v>
      </c>
      <c r="K9289" s="146">
        <v>9.4165619562141846E-3</v>
      </c>
      <c r="L9289" s="147">
        <v>1.947027334501283E-10</v>
      </c>
      <c r="M9289" s="147">
        <v>2.5766402375247151E-4</v>
      </c>
      <c r="N9289" s="87">
        <v>3.1824121499228433E-2</v>
      </c>
      <c r="O9289" s="88">
        <v>1.8207911155270319E-3</v>
      </c>
      <c r="P9289" s="89">
        <v>57.214183133733215</v>
      </c>
    </row>
    <row r="9290" spans="1:16">
      <c r="A9290" s="75" t="s">
        <v>9859</v>
      </c>
      <c r="B9290" s="85">
        <v>9286</v>
      </c>
      <c r="C9290" s="85">
        <v>6641</v>
      </c>
      <c r="D9290" s="85">
        <v>9286</v>
      </c>
      <c r="E9290" s="86" t="s">
        <v>9850</v>
      </c>
      <c r="F9290" s="85" t="s">
        <v>4233</v>
      </c>
      <c r="G9290" s="86" t="s">
        <v>9361</v>
      </c>
      <c r="H9290" s="85" t="s">
        <v>53</v>
      </c>
      <c r="I9290" s="85">
        <v>1</v>
      </c>
      <c r="J9290" s="88">
        <v>2.9420198375206519E-3</v>
      </c>
      <c r="K9290" s="146">
        <v>9.8069908217934213E-3</v>
      </c>
      <c r="L9290" s="147">
        <v>3.1653885563282159E-10</v>
      </c>
      <c r="M9290" s="147">
        <v>3.1874137409119882E-4</v>
      </c>
      <c r="N9290" s="87">
        <v>3.5089136054218491E-2</v>
      </c>
      <c r="O9290" s="88">
        <v>2.1991253800502349E-3</v>
      </c>
      <c r="P9290" s="89">
        <v>62.672542768001591</v>
      </c>
    </row>
    <row r="9291" spans="1:16">
      <c r="A9291" s="75" t="s">
        <v>9861</v>
      </c>
      <c r="B9291" s="85">
        <v>9287</v>
      </c>
      <c r="C9291" s="85">
        <v>6643</v>
      </c>
      <c r="D9291" s="85">
        <v>9287</v>
      </c>
      <c r="E9291" s="86" t="s">
        <v>9850</v>
      </c>
      <c r="F9291" s="85" t="s">
        <v>4591</v>
      </c>
      <c r="G9291" s="86" t="s">
        <v>9361</v>
      </c>
      <c r="H9291" s="85" t="s">
        <v>53</v>
      </c>
      <c r="I9291" s="85">
        <v>1</v>
      </c>
      <c r="J9291" s="88">
        <v>2.9420198375206519E-3</v>
      </c>
      <c r="K9291" s="146">
        <v>9.8069908217934213E-3</v>
      </c>
      <c r="L9291" s="147">
        <v>3.1653885563282159E-10</v>
      </c>
      <c r="M9291" s="147">
        <v>3.1874137409119882E-4</v>
      </c>
      <c r="N9291" s="87">
        <v>3.5089136054218491E-2</v>
      </c>
      <c r="O9291" s="88">
        <v>2.1991253800502349E-3</v>
      </c>
      <c r="P9291" s="89">
        <v>62.672542768001591</v>
      </c>
    </row>
    <row r="9292" spans="1:16">
      <c r="A9292" s="75" t="s">
        <v>9863</v>
      </c>
      <c r="B9292" s="85">
        <v>9288</v>
      </c>
      <c r="C9292" s="85">
        <v>6645</v>
      </c>
      <c r="D9292" s="85">
        <v>9288</v>
      </c>
      <c r="E9292" s="86" t="s">
        <v>9850</v>
      </c>
      <c r="F9292" s="85" t="s">
        <v>4418</v>
      </c>
      <c r="G9292" s="86" t="s">
        <v>9361</v>
      </c>
      <c r="H9292" s="85" t="s">
        <v>53</v>
      </c>
      <c r="I9292" s="85">
        <v>1</v>
      </c>
      <c r="J9292" s="88">
        <v>2.9420198375206519E-3</v>
      </c>
      <c r="K9292" s="146">
        <v>9.8069908217934213E-3</v>
      </c>
      <c r="L9292" s="147">
        <v>3.1653885563282159E-10</v>
      </c>
      <c r="M9292" s="147">
        <v>3.1874137409119882E-4</v>
      </c>
      <c r="N9292" s="87">
        <v>3.5089136054218491E-2</v>
      </c>
      <c r="O9292" s="88">
        <v>2.1991253800502349E-3</v>
      </c>
      <c r="P9292" s="89">
        <v>62.672542768001591</v>
      </c>
    </row>
    <row r="9293" spans="1:16">
      <c r="A9293" s="75" t="s">
        <v>9865</v>
      </c>
      <c r="B9293" s="85">
        <v>9289</v>
      </c>
      <c r="C9293" s="85">
        <v>6647</v>
      </c>
      <c r="D9293" s="85">
        <v>9289</v>
      </c>
      <c r="E9293" s="86" t="s">
        <v>9850</v>
      </c>
      <c r="F9293" s="85" t="s">
        <v>4420</v>
      </c>
      <c r="G9293" s="86" t="s">
        <v>9361</v>
      </c>
      <c r="H9293" s="85" t="s">
        <v>53</v>
      </c>
      <c r="I9293" s="85">
        <v>1</v>
      </c>
      <c r="J9293" s="88">
        <v>2.9420198350962449E-3</v>
      </c>
      <c r="K9293" s="146">
        <v>9.8069908137118546E-3</v>
      </c>
      <c r="L9293" s="147">
        <v>3.1653885537197422E-10</v>
      </c>
      <c r="M9293" s="147">
        <v>3.1874137382853648E-4</v>
      </c>
      <c r="N9293" s="87">
        <v>3.5089136025302912E-2</v>
      </c>
      <c r="O9293" s="88">
        <v>2.19912537823802E-3</v>
      </c>
      <c r="P9293" s="89">
        <v>62.672542768001534</v>
      </c>
    </row>
    <row r="9294" spans="1:16">
      <c r="A9294" s="75" t="s">
        <v>9867</v>
      </c>
      <c r="B9294" s="85">
        <v>9290</v>
      </c>
      <c r="C9294" s="85">
        <v>6649</v>
      </c>
      <c r="D9294" s="85">
        <v>9290</v>
      </c>
      <c r="E9294" s="86" t="s">
        <v>9850</v>
      </c>
      <c r="F9294" s="85" t="s">
        <v>4422</v>
      </c>
      <c r="G9294" s="86" t="s">
        <v>9361</v>
      </c>
      <c r="H9294" s="85" t="s">
        <v>53</v>
      </c>
      <c r="I9294" s="85">
        <v>1</v>
      </c>
      <c r="J9294" s="88">
        <v>2.9420198375206519E-3</v>
      </c>
      <c r="K9294" s="146">
        <v>9.8069908217934213E-3</v>
      </c>
      <c r="L9294" s="147">
        <v>3.1653885563282159E-10</v>
      </c>
      <c r="M9294" s="147">
        <v>3.1874137409119882E-4</v>
      </c>
      <c r="N9294" s="87">
        <v>3.5089136054218491E-2</v>
      </c>
      <c r="O9294" s="88">
        <v>2.1991253800502349E-3</v>
      </c>
      <c r="P9294" s="89">
        <v>62.672542768001591</v>
      </c>
    </row>
    <row r="9295" spans="1:16">
      <c r="A9295" s="75" t="s">
        <v>9869</v>
      </c>
      <c r="B9295" s="85">
        <v>9291</v>
      </c>
      <c r="C9295" s="85">
        <v>6651</v>
      </c>
      <c r="D9295" s="85">
        <v>9291</v>
      </c>
      <c r="E9295" s="86" t="s">
        <v>9850</v>
      </c>
      <c r="F9295" s="85" t="s">
        <v>509</v>
      </c>
      <c r="G9295" s="86" t="s">
        <v>9361</v>
      </c>
      <c r="H9295" s="85" t="s">
        <v>53</v>
      </c>
      <c r="I9295" s="85">
        <v>1</v>
      </c>
      <c r="J9295" s="88">
        <v>3.2798278330395301E-3</v>
      </c>
      <c r="K9295" s="146">
        <v>1.0629286312941228E-2</v>
      </c>
      <c r="L9295" s="147">
        <v>4.5904424922351089E-10</v>
      </c>
      <c r="M9295" s="147">
        <v>3.7364909408468962E-4</v>
      </c>
      <c r="N9295" s="87">
        <v>4.0690954963956291E-2</v>
      </c>
      <c r="O9295" s="88">
        <v>2.516891010784126E-3</v>
      </c>
      <c r="P9295" s="89">
        <v>61.853820167493417</v>
      </c>
    </row>
    <row r="9296" spans="1:16">
      <c r="A9296" s="75" t="s">
        <v>9871</v>
      </c>
      <c r="B9296" s="85">
        <v>9292</v>
      </c>
      <c r="C9296" s="85">
        <v>6653</v>
      </c>
      <c r="D9296" s="85">
        <v>9292</v>
      </c>
      <c r="E9296" s="86" t="s">
        <v>9850</v>
      </c>
      <c r="F9296" s="85" t="s">
        <v>32</v>
      </c>
      <c r="G9296" s="86" t="s">
        <v>9361</v>
      </c>
      <c r="H9296" s="85" t="s">
        <v>53</v>
      </c>
      <c r="I9296" s="85">
        <v>1</v>
      </c>
      <c r="J9296" s="88">
        <v>2.605029841482641E-3</v>
      </c>
      <c r="K9296" s="146">
        <v>9.6335316713162256E-3</v>
      </c>
      <c r="L9296" s="147">
        <v>2.0970986085126601E-10</v>
      </c>
      <c r="M9296" s="147">
        <v>2.7974217016124879E-4</v>
      </c>
      <c r="N9296" s="87">
        <v>3.087216379019769E-2</v>
      </c>
      <c r="O9296" s="88">
        <v>1.848964574606842E-3</v>
      </c>
      <c r="P9296" s="89">
        <v>59.890993944321849</v>
      </c>
    </row>
    <row r="9297" spans="1:16">
      <c r="A9297" s="75" t="s">
        <v>9873</v>
      </c>
      <c r="B9297" s="85">
        <v>9293</v>
      </c>
      <c r="C9297" s="85">
        <v>6655</v>
      </c>
      <c r="D9297" s="85">
        <v>9293</v>
      </c>
      <c r="E9297" s="86" t="s">
        <v>9850</v>
      </c>
      <c r="F9297" s="85" t="s">
        <v>1063</v>
      </c>
      <c r="G9297" s="86" t="s">
        <v>9361</v>
      </c>
      <c r="H9297" s="85" t="s">
        <v>53</v>
      </c>
      <c r="I9297" s="85">
        <v>1</v>
      </c>
      <c r="J9297" s="88">
        <v>2.9420556379320742E-3</v>
      </c>
      <c r="K9297" s="146">
        <v>9.8070490071964743E-3</v>
      </c>
      <c r="L9297" s="147">
        <v>3.1653900488070731E-10</v>
      </c>
      <c r="M9297" s="147">
        <v>3.1874442155424917E-4</v>
      </c>
      <c r="N9297" s="87">
        <v>3.5089533791163377E-2</v>
      </c>
      <c r="O9297" s="88">
        <v>2.199158244160991E-3</v>
      </c>
      <c r="P9297" s="89">
        <v>62.672768958668996</v>
      </c>
    </row>
    <row r="9298" spans="1:16">
      <c r="A9298" s="75" t="s">
        <v>9875</v>
      </c>
      <c r="B9298" s="85">
        <v>9294</v>
      </c>
      <c r="C9298" s="85">
        <v>6657</v>
      </c>
      <c r="D9298" s="85">
        <v>9294</v>
      </c>
      <c r="E9298" s="86" t="s">
        <v>9850</v>
      </c>
      <c r="F9298" s="85" t="s">
        <v>4361</v>
      </c>
      <c r="G9298" s="86" t="s">
        <v>9361</v>
      </c>
      <c r="H9298" s="85" t="s">
        <v>53</v>
      </c>
      <c r="I9298" s="85">
        <v>1</v>
      </c>
      <c r="J9298" s="88">
        <v>2.94209132951325E-3</v>
      </c>
      <c r="K9298" s="146">
        <v>9.8070733674549219E-3</v>
      </c>
      <c r="L9298" s="147">
        <v>3.1653915792114329E-10</v>
      </c>
      <c r="M9298" s="147">
        <v>3.1874104227435772E-4</v>
      </c>
      <c r="N9298" s="87">
        <v>3.5089489972136109E-2</v>
      </c>
      <c r="O9298" s="88">
        <v>2.199184468824388E-3</v>
      </c>
      <c r="P9298" s="89">
        <v>62.673594588314579</v>
      </c>
    </row>
    <row r="9299" spans="1:16">
      <c r="A9299" s="75" t="s">
        <v>9877</v>
      </c>
      <c r="B9299" s="85">
        <v>9295</v>
      </c>
      <c r="C9299" s="85">
        <v>6659</v>
      </c>
      <c r="D9299" s="85">
        <v>9295</v>
      </c>
      <c r="E9299" s="86" t="s">
        <v>9850</v>
      </c>
      <c r="F9299" s="85" t="s">
        <v>4363</v>
      </c>
      <c r="G9299" s="86" t="s">
        <v>9361</v>
      </c>
      <c r="H9299" s="85" t="s">
        <v>53</v>
      </c>
      <c r="I9299" s="85">
        <v>1</v>
      </c>
      <c r="J9299" s="88">
        <v>2.94209132951325E-3</v>
      </c>
      <c r="K9299" s="146">
        <v>9.8070733674549219E-3</v>
      </c>
      <c r="L9299" s="147">
        <v>3.1653915792114329E-10</v>
      </c>
      <c r="M9299" s="147">
        <v>3.1874104227435772E-4</v>
      </c>
      <c r="N9299" s="87">
        <v>3.5089489972136109E-2</v>
      </c>
      <c r="O9299" s="88">
        <v>2.199184468824388E-3</v>
      </c>
      <c r="P9299" s="89">
        <v>62.673594588314579</v>
      </c>
    </row>
    <row r="9300" spans="1:16">
      <c r="A9300" s="75" t="s">
        <v>9879</v>
      </c>
      <c r="B9300" s="85">
        <v>9296</v>
      </c>
      <c r="C9300" s="85">
        <v>6661</v>
      </c>
      <c r="D9300" s="85">
        <v>9296</v>
      </c>
      <c r="E9300" s="86" t="s">
        <v>9850</v>
      </c>
      <c r="F9300" s="85" t="s">
        <v>5038</v>
      </c>
      <c r="G9300" s="86" t="s">
        <v>9361</v>
      </c>
      <c r="H9300" s="85" t="s">
        <v>53</v>
      </c>
      <c r="I9300" s="85">
        <v>1</v>
      </c>
      <c r="J9300" s="88">
        <v>2.942572877080852E-3</v>
      </c>
      <c r="K9300" s="146">
        <v>9.8071060958005267E-3</v>
      </c>
      <c r="L9300" s="147">
        <v>3.1654048283005298E-10</v>
      </c>
      <c r="M9300" s="147">
        <v>3.1874390192526963E-4</v>
      </c>
      <c r="N9300" s="87">
        <v>3.5089497141310301E-2</v>
      </c>
      <c r="O9300" s="88">
        <v>2.1989458299558739E-3</v>
      </c>
      <c r="P9300" s="89">
        <v>62.666780920239823</v>
      </c>
    </row>
    <row r="9301" spans="1:16">
      <c r="A9301" s="75" t="s">
        <v>9881</v>
      </c>
      <c r="B9301" s="85">
        <v>9297</v>
      </c>
      <c r="C9301" s="85">
        <v>6663</v>
      </c>
      <c r="D9301" s="85">
        <v>9297</v>
      </c>
      <c r="E9301" s="86" t="s">
        <v>9850</v>
      </c>
      <c r="F9301" s="85" t="s">
        <v>4366</v>
      </c>
      <c r="G9301" s="86" t="s">
        <v>9361</v>
      </c>
      <c r="H9301" s="85" t="s">
        <v>53</v>
      </c>
      <c r="I9301" s="85">
        <v>1</v>
      </c>
      <c r="J9301" s="88">
        <v>2.5492063766882748E-3</v>
      </c>
      <c r="K9301" s="146">
        <v>9.4160280801804802E-3</v>
      </c>
      <c r="L9301" s="147">
        <v>1.947016611440564E-10</v>
      </c>
      <c r="M9301" s="147">
        <v>2.5766624357770042E-4</v>
      </c>
      <c r="N9301" s="87">
        <v>3.1824382813676187E-2</v>
      </c>
      <c r="O9301" s="88">
        <v>1.8210180014322319E-3</v>
      </c>
      <c r="P9301" s="89">
        <v>57.220842650549976</v>
      </c>
    </row>
    <row r="9302" spans="1:16">
      <c r="A9302" s="75" t="s">
        <v>9883</v>
      </c>
      <c r="B9302" s="85">
        <v>9298</v>
      </c>
      <c r="C9302" s="85">
        <v>6665</v>
      </c>
      <c r="D9302" s="85">
        <v>9298</v>
      </c>
      <c r="E9302" s="86" t="s">
        <v>9850</v>
      </c>
      <c r="F9302" s="85" t="s">
        <v>429</v>
      </c>
      <c r="G9302" s="86" t="s">
        <v>9361</v>
      </c>
      <c r="H9302" s="85" t="s">
        <v>53</v>
      </c>
      <c r="I9302" s="85">
        <v>1</v>
      </c>
      <c r="J9302" s="88">
        <v>2.5481216788202062E-3</v>
      </c>
      <c r="K9302" s="146">
        <v>9.4137995089162776E-3</v>
      </c>
      <c r="L9302" s="147">
        <v>1.946969026516856E-10</v>
      </c>
      <c r="M9302" s="147">
        <v>2.5766892521698068E-4</v>
      </c>
      <c r="N9302" s="87">
        <v>3.182486942984105E-2</v>
      </c>
      <c r="O9302" s="88">
        <v>1.8219120739599529E-3</v>
      </c>
      <c r="P9302" s="89">
        <v>57.248061236399316</v>
      </c>
    </row>
    <row r="9303" spans="1:16">
      <c r="A9303" s="75" t="s">
        <v>9885</v>
      </c>
      <c r="B9303" s="85">
        <v>9299</v>
      </c>
      <c r="C9303" s="85">
        <v>6667</v>
      </c>
      <c r="D9303" s="85">
        <v>9299</v>
      </c>
      <c r="E9303" s="86" t="s">
        <v>9850</v>
      </c>
      <c r="F9303" s="85" t="s">
        <v>1055</v>
      </c>
      <c r="G9303" s="86" t="s">
        <v>9361</v>
      </c>
      <c r="H9303" s="85" t="s">
        <v>53</v>
      </c>
      <c r="I9303" s="85">
        <v>1</v>
      </c>
      <c r="J9303" s="88">
        <v>2.5481270544435342E-3</v>
      </c>
      <c r="K9303" s="146">
        <v>9.4138484935948896E-3</v>
      </c>
      <c r="L9303" s="147">
        <v>1.946969298525639E-10</v>
      </c>
      <c r="M9303" s="147">
        <v>2.5767001471223988E-4</v>
      </c>
      <c r="N9303" s="87">
        <v>3.1824878731977278E-2</v>
      </c>
      <c r="O9303" s="88">
        <v>1.821898809221368E-3</v>
      </c>
      <c r="P9303" s="89">
        <v>57.247627699229682</v>
      </c>
    </row>
    <row r="9304" spans="1:16">
      <c r="A9304" s="75" t="s">
        <v>9887</v>
      </c>
      <c r="B9304" s="85">
        <v>9300</v>
      </c>
      <c r="C9304" s="85">
        <v>6669</v>
      </c>
      <c r="D9304" s="85">
        <v>9300</v>
      </c>
      <c r="E9304" s="86" t="s">
        <v>9850</v>
      </c>
      <c r="F9304" s="85" t="s">
        <v>4489</v>
      </c>
      <c r="G9304" s="86" t="s">
        <v>9361</v>
      </c>
      <c r="H9304" s="85" t="s">
        <v>53</v>
      </c>
      <c r="I9304" s="85">
        <v>1</v>
      </c>
      <c r="J9304" s="88">
        <v>2.5483203401050702E-3</v>
      </c>
      <c r="K9304" s="146">
        <v>9.4146310091747874E-3</v>
      </c>
      <c r="L9304" s="147">
        <v>1.946981018907172E-10</v>
      </c>
      <c r="M9304" s="147">
        <v>2.5766908380733182E-4</v>
      </c>
      <c r="N9304" s="87">
        <v>3.1824767280842527E-2</v>
      </c>
      <c r="O9304" s="88">
        <v>1.821485236327931E-3</v>
      </c>
      <c r="P9304" s="89">
        <v>57.234832866300508</v>
      </c>
    </row>
    <row r="9305" spans="1:16">
      <c r="A9305" s="75" t="s">
        <v>9889</v>
      </c>
      <c r="B9305" s="85">
        <v>9301</v>
      </c>
      <c r="C9305" s="85">
        <v>6671</v>
      </c>
      <c r="D9305" s="85">
        <v>9301</v>
      </c>
      <c r="E9305" s="86" t="s">
        <v>9850</v>
      </c>
      <c r="F9305" s="85" t="s">
        <v>965</v>
      </c>
      <c r="G9305" s="86" t="s">
        <v>9361</v>
      </c>
      <c r="H9305" s="85" t="s">
        <v>53</v>
      </c>
      <c r="I9305" s="85">
        <v>1</v>
      </c>
      <c r="J9305" s="88">
        <v>2.5486895135337709E-3</v>
      </c>
      <c r="K9305" s="146">
        <v>9.4154533639549363E-3</v>
      </c>
      <c r="L9305" s="147">
        <v>1.9469983973356E-10</v>
      </c>
      <c r="M9305" s="147">
        <v>2.5766989861803998E-4</v>
      </c>
      <c r="N9305" s="87">
        <v>3.1824884783094962E-2</v>
      </c>
      <c r="O9305" s="88">
        <v>1.8209611247380329E-3</v>
      </c>
      <c r="P9305" s="89">
        <v>57.218152937518504</v>
      </c>
    </row>
    <row r="9306" spans="1:16">
      <c r="A9306" s="75" t="s">
        <v>9891</v>
      </c>
      <c r="B9306" s="85">
        <v>9302</v>
      </c>
      <c r="C9306" s="85">
        <v>6673</v>
      </c>
      <c r="D9306" s="85">
        <v>9302</v>
      </c>
      <c r="E9306" s="86" t="s">
        <v>9850</v>
      </c>
      <c r="F9306" s="85" t="s">
        <v>4492</v>
      </c>
      <c r="G9306" s="86" t="s">
        <v>9361</v>
      </c>
      <c r="H9306" s="85" t="s">
        <v>53</v>
      </c>
      <c r="I9306" s="85">
        <v>1</v>
      </c>
      <c r="J9306" s="88">
        <v>2.548157571427376E-3</v>
      </c>
      <c r="K9306" s="146">
        <v>9.4139289397366672E-3</v>
      </c>
      <c r="L9306" s="147">
        <v>1.9469710699505351E-10</v>
      </c>
      <c r="M9306" s="147">
        <v>2.5767322033747492E-4</v>
      </c>
      <c r="N9306" s="87">
        <v>3.1825225191275217E-2</v>
      </c>
      <c r="O9306" s="88">
        <v>1.8218760431543549E-3</v>
      </c>
      <c r="P9306" s="89">
        <v>57.2462891371407</v>
      </c>
    </row>
    <row r="9307" spans="1:16">
      <c r="A9307" s="75" t="s">
        <v>9893</v>
      </c>
      <c r="B9307" s="85">
        <v>9303</v>
      </c>
      <c r="C9307" s="85">
        <v>6675</v>
      </c>
      <c r="D9307" s="85">
        <v>9303</v>
      </c>
      <c r="E9307" s="86" t="s">
        <v>9850</v>
      </c>
      <c r="F9307" s="85" t="s">
        <v>1084</v>
      </c>
      <c r="G9307" s="86" t="s">
        <v>9361</v>
      </c>
      <c r="H9307" s="85" t="s">
        <v>53</v>
      </c>
      <c r="I9307" s="85">
        <v>1</v>
      </c>
      <c r="J9307" s="88">
        <v>2.5481792109833408E-3</v>
      </c>
      <c r="K9307" s="146">
        <v>9.4143601217972113E-3</v>
      </c>
      <c r="L9307" s="147">
        <v>1.9469750098217589E-10</v>
      </c>
      <c r="M9307" s="147">
        <v>2.5766866377934308E-4</v>
      </c>
      <c r="N9307" s="87">
        <v>3.1825217431047589E-2</v>
      </c>
      <c r="O9307" s="88">
        <v>1.8214420938250069E-3</v>
      </c>
      <c r="P9307" s="89">
        <v>57.232667703569888</v>
      </c>
    </row>
    <row r="9308" spans="1:16">
      <c r="A9308" s="75" t="s">
        <v>9895</v>
      </c>
      <c r="B9308" s="85">
        <v>9304</v>
      </c>
      <c r="C9308" s="85">
        <v>6677</v>
      </c>
      <c r="D9308" s="85">
        <v>9304</v>
      </c>
      <c r="E9308" s="86" t="s">
        <v>9850</v>
      </c>
      <c r="F9308" s="85" t="s">
        <v>4370</v>
      </c>
      <c r="G9308" s="86" t="s">
        <v>9361</v>
      </c>
      <c r="H9308" s="85" t="s">
        <v>53</v>
      </c>
      <c r="I9308" s="85">
        <v>1</v>
      </c>
      <c r="J9308" s="88">
        <v>2.5481866606549778E-3</v>
      </c>
      <c r="K9308" s="146">
        <v>9.4143177845559308E-3</v>
      </c>
      <c r="L9308" s="147">
        <v>1.946975037611018E-10</v>
      </c>
      <c r="M9308" s="147">
        <v>2.5767038579667942E-4</v>
      </c>
      <c r="N9308" s="87">
        <v>3.1824941166751788E-2</v>
      </c>
      <c r="O9308" s="88">
        <v>1.821494768834986E-3</v>
      </c>
      <c r="P9308" s="89">
        <v>57.2348196746375</v>
      </c>
    </row>
    <row r="9309" spans="1:16">
      <c r="A9309" s="75" t="s">
        <v>9897</v>
      </c>
      <c r="B9309" s="85">
        <v>9305</v>
      </c>
      <c r="C9309" s="85">
        <v>6679</v>
      </c>
      <c r="D9309" s="85">
        <v>9305</v>
      </c>
      <c r="E9309" s="86" t="s">
        <v>9850</v>
      </c>
      <c r="F9309" s="85" t="s">
        <v>4627</v>
      </c>
      <c r="G9309" s="86" t="s">
        <v>9361</v>
      </c>
      <c r="H9309" s="85" t="s">
        <v>53</v>
      </c>
      <c r="I9309" s="85">
        <v>1</v>
      </c>
      <c r="J9309" s="88">
        <v>2.548345359944036E-3</v>
      </c>
      <c r="K9309" s="146">
        <v>9.4153700986970811E-3</v>
      </c>
      <c r="L9309" s="147">
        <v>1.946987732290705E-10</v>
      </c>
      <c r="M9309" s="147">
        <v>2.5766764889613029E-4</v>
      </c>
      <c r="N9309" s="87">
        <v>3.1824672921384752E-2</v>
      </c>
      <c r="O9309" s="88">
        <v>1.8207464292704239E-3</v>
      </c>
      <c r="P9309" s="89">
        <v>57.211787651931033</v>
      </c>
    </row>
    <row r="9310" spans="1:16">
      <c r="A9310" s="75" t="s">
        <v>9899</v>
      </c>
      <c r="B9310" s="85">
        <v>9306</v>
      </c>
      <c r="C9310" s="85">
        <v>6681</v>
      </c>
      <c r="D9310" s="85">
        <v>9306</v>
      </c>
      <c r="E9310" s="86" t="s">
        <v>9850</v>
      </c>
      <c r="F9310" s="85" t="s">
        <v>4496</v>
      </c>
      <c r="G9310" s="86" t="s">
        <v>9361</v>
      </c>
      <c r="H9310" s="85" t="s">
        <v>53</v>
      </c>
      <c r="I9310" s="85">
        <v>1</v>
      </c>
      <c r="J9310" s="88">
        <v>2.5492356738578861E-3</v>
      </c>
      <c r="K9310" s="146">
        <v>9.4162990466002128E-3</v>
      </c>
      <c r="L9310" s="147">
        <v>1.947020569037479E-10</v>
      </c>
      <c r="M9310" s="147">
        <v>2.5766858191989889E-4</v>
      </c>
      <c r="N9310" s="87">
        <v>3.1824651939835767E-2</v>
      </c>
      <c r="O9310" s="88">
        <v>1.8207496116182109E-3</v>
      </c>
      <c r="P9310" s="89">
        <v>57.211925367175184</v>
      </c>
    </row>
    <row r="9311" spans="1:16">
      <c r="A9311" s="75" t="s">
        <v>9901</v>
      </c>
      <c r="B9311" s="85">
        <v>9307</v>
      </c>
      <c r="C9311" s="85">
        <v>6683</v>
      </c>
      <c r="D9311" s="85">
        <v>9307</v>
      </c>
      <c r="E9311" s="86" t="s">
        <v>9850</v>
      </c>
      <c r="F9311" s="85" t="s">
        <v>4372</v>
      </c>
      <c r="G9311" s="86" t="s">
        <v>9361</v>
      </c>
      <c r="H9311" s="85" t="s">
        <v>53</v>
      </c>
      <c r="I9311" s="85">
        <v>1</v>
      </c>
      <c r="J9311" s="88">
        <v>2.5488871557672551E-3</v>
      </c>
      <c r="K9311" s="146">
        <v>9.4157377030076074E-3</v>
      </c>
      <c r="L9311" s="147">
        <v>1.9470055532419219E-10</v>
      </c>
      <c r="M9311" s="147">
        <v>2.5766735174709542E-4</v>
      </c>
      <c r="N9311" s="87">
        <v>3.1824542543048361E-2</v>
      </c>
      <c r="O9311" s="88">
        <v>1.820992343719416E-3</v>
      </c>
      <c r="P9311" s="89">
        <v>57.219749231468121</v>
      </c>
    </row>
    <row r="9312" spans="1:16">
      <c r="A9312" s="75" t="s">
        <v>9903</v>
      </c>
      <c r="B9312" s="85">
        <v>9308</v>
      </c>
      <c r="C9312" s="85">
        <v>6685</v>
      </c>
      <c r="D9312" s="85">
        <v>9308</v>
      </c>
      <c r="E9312" s="86" t="s">
        <v>9850</v>
      </c>
      <c r="F9312" s="85" t="s">
        <v>4498</v>
      </c>
      <c r="G9312" s="86" t="s">
        <v>9361</v>
      </c>
      <c r="H9312" s="85" t="s">
        <v>53</v>
      </c>
      <c r="I9312" s="85">
        <v>1</v>
      </c>
      <c r="J9312" s="88">
        <v>2.5483845578021182E-3</v>
      </c>
      <c r="K9312" s="146">
        <v>9.4149497525478909E-3</v>
      </c>
      <c r="L9312" s="147">
        <v>1.9469853129494531E-10</v>
      </c>
      <c r="M9312" s="147">
        <v>2.5766878416052868E-4</v>
      </c>
      <c r="N9312" s="87">
        <v>3.1824732738000787E-2</v>
      </c>
      <c r="O9312" s="88">
        <v>1.821265624346017E-3</v>
      </c>
      <c r="P9312" s="89">
        <v>57.22799431937753</v>
      </c>
    </row>
    <row r="9313" spans="1:16">
      <c r="A9313" s="75" t="s">
        <v>9905</v>
      </c>
      <c r="B9313" s="85">
        <v>9309</v>
      </c>
      <c r="C9313" s="85">
        <v>6687</v>
      </c>
      <c r="D9313" s="85">
        <v>9309</v>
      </c>
      <c r="E9313" s="86" t="s">
        <v>9850</v>
      </c>
      <c r="F9313" s="85" t="s">
        <v>1068</v>
      </c>
      <c r="G9313" s="86" t="s">
        <v>9361</v>
      </c>
      <c r="H9313" s="85" t="s">
        <v>53</v>
      </c>
      <c r="I9313" s="85">
        <v>1</v>
      </c>
      <c r="J9313" s="88">
        <v>2.5482585108713828E-3</v>
      </c>
      <c r="K9313" s="146">
        <v>9.4146952222890212E-3</v>
      </c>
      <c r="L9313" s="147">
        <v>1.9469800678678489E-10</v>
      </c>
      <c r="M9313" s="147">
        <v>2.5767140901517948E-4</v>
      </c>
      <c r="N9313" s="87">
        <v>3.1825058457926693E-2</v>
      </c>
      <c r="O9313" s="88">
        <v>1.821275739095818E-3</v>
      </c>
      <c r="P9313" s="89">
        <v>57.227726431471531</v>
      </c>
    </row>
    <row r="9314" spans="1:16">
      <c r="A9314" s="75" t="s">
        <v>9907</v>
      </c>
      <c r="B9314" s="85">
        <v>9310</v>
      </c>
      <c r="C9314" s="85">
        <v>6689</v>
      </c>
      <c r="D9314" s="85">
        <v>9310</v>
      </c>
      <c r="E9314" s="86" t="s">
        <v>9850</v>
      </c>
      <c r="F9314" s="85" t="s">
        <v>2641</v>
      </c>
      <c r="G9314" s="86" t="s">
        <v>9361</v>
      </c>
      <c r="H9314" s="85" t="s">
        <v>53</v>
      </c>
      <c r="I9314" s="85">
        <v>1</v>
      </c>
      <c r="J9314" s="88">
        <v>2.942056068848981E-3</v>
      </c>
      <c r="K9314" s="146">
        <v>9.8070527586522644E-3</v>
      </c>
      <c r="L9314" s="147">
        <v>3.1653901579551498E-10</v>
      </c>
      <c r="M9314" s="147">
        <v>3.1874348654771512E-4</v>
      </c>
      <c r="N9314" s="87">
        <v>3.5089466719685228E-2</v>
      </c>
      <c r="O9314" s="88">
        <v>2.1991587648578859E-3</v>
      </c>
      <c r="P9314" s="89">
        <v>62.672903593150238</v>
      </c>
    </row>
    <row r="9315" spans="1:16">
      <c r="A9315" s="75" t="s">
        <v>9909</v>
      </c>
      <c r="B9315" s="85">
        <v>9311</v>
      </c>
      <c r="C9315" s="85">
        <v>6691</v>
      </c>
      <c r="D9315" s="85">
        <v>9311</v>
      </c>
      <c r="E9315" s="86" t="s">
        <v>9850</v>
      </c>
      <c r="F9315" s="85" t="s">
        <v>4532</v>
      </c>
      <c r="G9315" s="86" t="s">
        <v>9361</v>
      </c>
      <c r="H9315" s="85" t="s">
        <v>53</v>
      </c>
      <c r="I9315" s="85">
        <v>1</v>
      </c>
      <c r="J9315" s="88">
        <v>2.942056068848981E-3</v>
      </c>
      <c r="K9315" s="146">
        <v>9.8070527586522644E-3</v>
      </c>
      <c r="L9315" s="147">
        <v>3.1653901579551498E-10</v>
      </c>
      <c r="M9315" s="147">
        <v>3.1874348654771512E-4</v>
      </c>
      <c r="N9315" s="87">
        <v>3.5089466719685228E-2</v>
      </c>
      <c r="O9315" s="88">
        <v>2.1991587648578859E-3</v>
      </c>
      <c r="P9315" s="89">
        <v>62.672903593150238</v>
      </c>
    </row>
    <row r="9316" spans="1:16">
      <c r="A9316" s="75" t="s">
        <v>9911</v>
      </c>
      <c r="B9316" s="85">
        <v>9312</v>
      </c>
      <c r="C9316" s="85">
        <v>6693</v>
      </c>
      <c r="D9316" s="85">
        <v>9312</v>
      </c>
      <c r="E9316" s="86" t="s">
        <v>9850</v>
      </c>
      <c r="F9316" s="85" t="s">
        <v>4641</v>
      </c>
      <c r="G9316" s="86" t="s">
        <v>9361</v>
      </c>
      <c r="H9316" s="85" t="s">
        <v>53</v>
      </c>
      <c r="I9316" s="85">
        <v>1</v>
      </c>
      <c r="J9316" s="88">
        <v>2.5486132093082161E-3</v>
      </c>
      <c r="K9316" s="146">
        <v>9.4147723294446834E-3</v>
      </c>
      <c r="L9316" s="147">
        <v>1.9469904789246859E-10</v>
      </c>
      <c r="M9316" s="147">
        <v>2.5766962897936022E-4</v>
      </c>
      <c r="N9316" s="87">
        <v>3.1824796614855919E-2</v>
      </c>
      <c r="O9316" s="88">
        <v>1.821527667090936E-3</v>
      </c>
      <c r="P9316" s="89">
        <v>57.236113372069148</v>
      </c>
    </row>
    <row r="9317" spans="1:16">
      <c r="A9317" s="75" t="s">
        <v>9913</v>
      </c>
      <c r="B9317" s="85">
        <v>9313</v>
      </c>
      <c r="C9317" s="85">
        <v>6695</v>
      </c>
      <c r="D9317" s="85">
        <v>9313</v>
      </c>
      <c r="E9317" s="86" t="s">
        <v>9850</v>
      </c>
      <c r="F9317" s="85" t="s">
        <v>4383</v>
      </c>
      <c r="G9317" s="86" t="s">
        <v>9361</v>
      </c>
      <c r="H9317" s="85" t="s">
        <v>53</v>
      </c>
      <c r="I9317" s="85">
        <v>1</v>
      </c>
      <c r="J9317" s="88">
        <v>2.5484659935285378E-3</v>
      </c>
      <c r="K9317" s="146">
        <v>9.4155525583913807E-3</v>
      </c>
      <c r="L9317" s="147">
        <v>1.9469926297758421E-10</v>
      </c>
      <c r="M9317" s="147">
        <v>2.5766822024927478E-4</v>
      </c>
      <c r="N9317" s="87">
        <v>3.1824703137484048E-2</v>
      </c>
      <c r="O9317" s="88">
        <v>1.820761527266145E-3</v>
      </c>
      <c r="P9317" s="89">
        <v>57.21220774316037</v>
      </c>
    </row>
    <row r="9318" spans="1:16">
      <c r="A9318" s="75" t="s">
        <v>9915</v>
      </c>
      <c r="B9318" s="85">
        <v>9314</v>
      </c>
      <c r="C9318" s="85">
        <v>6697</v>
      </c>
      <c r="D9318" s="85">
        <v>9314</v>
      </c>
      <c r="E9318" s="86" t="s">
        <v>9850</v>
      </c>
      <c r="F9318" s="85" t="s">
        <v>5075</v>
      </c>
      <c r="G9318" s="86" t="s">
        <v>9361</v>
      </c>
      <c r="H9318" s="85" t="s">
        <v>53</v>
      </c>
      <c r="I9318" s="85">
        <v>1</v>
      </c>
      <c r="J9318" s="88">
        <v>2.5495627000388099E-3</v>
      </c>
      <c r="K9318" s="146">
        <v>9.4167479783580713E-3</v>
      </c>
      <c r="L9318" s="147">
        <v>1.947032285814234E-10</v>
      </c>
      <c r="M9318" s="147">
        <v>2.5766573227874482E-4</v>
      </c>
      <c r="N9318" s="87">
        <v>3.1824298997635031E-2</v>
      </c>
      <c r="O9318" s="88">
        <v>1.8207293208514119E-3</v>
      </c>
      <c r="P9318" s="89">
        <v>57.211922279473193</v>
      </c>
    </row>
    <row r="9319" spans="1:16">
      <c r="A9319" s="75" t="s">
        <v>9917</v>
      </c>
      <c r="B9319" s="85">
        <v>9315</v>
      </c>
      <c r="C9319" s="85">
        <v>6699</v>
      </c>
      <c r="D9319" s="85">
        <v>9315</v>
      </c>
      <c r="E9319" s="86" t="s">
        <v>9850</v>
      </c>
      <c r="F9319" s="85" t="s">
        <v>2124</v>
      </c>
      <c r="G9319" s="86" t="s">
        <v>9361</v>
      </c>
      <c r="H9319" s="85" t="s">
        <v>53</v>
      </c>
      <c r="I9319" s="85">
        <v>1</v>
      </c>
      <c r="J9319" s="88">
        <v>2.548176835288797E-3</v>
      </c>
      <c r="K9319" s="146">
        <v>9.413916027253522E-3</v>
      </c>
      <c r="L9319" s="147">
        <v>1.946971349138338E-10</v>
      </c>
      <c r="M9319" s="147">
        <v>2.5767128399708361E-4</v>
      </c>
      <c r="N9319" s="87">
        <v>3.1825010384828628E-2</v>
      </c>
      <c r="O9319" s="88">
        <v>1.821893483160468E-3</v>
      </c>
      <c r="P9319" s="89">
        <v>57.247223524206198</v>
      </c>
    </row>
    <row r="9320" spans="1:16">
      <c r="A9320" s="75" t="s">
        <v>9919</v>
      </c>
      <c r="B9320" s="85">
        <v>9316</v>
      </c>
      <c r="C9320" s="85">
        <v>6701</v>
      </c>
      <c r="D9320" s="85">
        <v>9316</v>
      </c>
      <c r="E9320" s="86" t="s">
        <v>9850</v>
      </c>
      <c r="F9320" s="85" t="s">
        <v>4253</v>
      </c>
      <c r="G9320" s="86" t="s">
        <v>9361</v>
      </c>
      <c r="H9320" s="85" t="s">
        <v>53</v>
      </c>
      <c r="I9320" s="85">
        <v>1</v>
      </c>
      <c r="J9320" s="88">
        <v>2.5482612813549441E-3</v>
      </c>
      <c r="K9320" s="146">
        <v>9.414073860657882E-3</v>
      </c>
      <c r="L9320" s="147">
        <v>1.9469751990180821E-10</v>
      </c>
      <c r="M9320" s="147">
        <v>2.5767351541705472E-4</v>
      </c>
      <c r="N9320" s="87">
        <v>3.1825244032279307E-2</v>
      </c>
      <c r="O9320" s="88">
        <v>1.8218467335875559E-3</v>
      </c>
      <c r="P9320" s="89">
        <v>57.245334293107582</v>
      </c>
    </row>
    <row r="9321" spans="1:16">
      <c r="A9321" s="75" t="s">
        <v>9921</v>
      </c>
      <c r="B9321" s="85">
        <v>9317</v>
      </c>
      <c r="C9321" s="85">
        <v>6703</v>
      </c>
      <c r="D9321" s="85">
        <v>9317</v>
      </c>
      <c r="E9321" s="86" t="s">
        <v>9850</v>
      </c>
      <c r="F9321" s="85" t="s">
        <v>4389</v>
      </c>
      <c r="G9321" s="86" t="s">
        <v>9361</v>
      </c>
      <c r="H9321" s="85" t="s">
        <v>53</v>
      </c>
      <c r="I9321" s="85">
        <v>1</v>
      </c>
      <c r="J9321" s="88">
        <v>2.5485773455777559E-3</v>
      </c>
      <c r="K9321" s="146">
        <v>9.41539158825783E-3</v>
      </c>
      <c r="L9321" s="147">
        <v>1.946994206468088E-10</v>
      </c>
      <c r="M9321" s="147">
        <v>2.5766841391858399E-4</v>
      </c>
      <c r="N9321" s="87">
        <v>3.1824676307439778E-2</v>
      </c>
      <c r="O9321" s="88">
        <v>1.8210743769735639E-3</v>
      </c>
      <c r="P9321" s="89">
        <v>57.222086389228863</v>
      </c>
    </row>
    <row r="9322" spans="1:16">
      <c r="A9322" s="75" t="s">
        <v>9923</v>
      </c>
      <c r="B9322" s="85">
        <v>9318</v>
      </c>
      <c r="C9322" s="85">
        <v>6705</v>
      </c>
      <c r="D9322" s="85">
        <v>9318</v>
      </c>
      <c r="E9322" s="86" t="s">
        <v>9850</v>
      </c>
      <c r="F9322" s="85" t="s">
        <v>3724</v>
      </c>
      <c r="G9322" s="86" t="s">
        <v>9361</v>
      </c>
      <c r="H9322" s="85" t="s">
        <v>53</v>
      </c>
      <c r="I9322" s="85">
        <v>1</v>
      </c>
      <c r="J9322" s="88">
        <v>2.5482883724847242E-3</v>
      </c>
      <c r="K9322" s="146">
        <v>9.4149172027548234E-3</v>
      </c>
      <c r="L9322" s="147">
        <v>1.9469827157435051E-10</v>
      </c>
      <c r="M9322" s="147">
        <v>2.5767098556554968E-4</v>
      </c>
      <c r="N9322" s="87">
        <v>3.1825020579203687E-2</v>
      </c>
      <c r="O9322" s="88">
        <v>1.8211065186083269E-3</v>
      </c>
      <c r="P9322" s="89">
        <v>57.222477329624837</v>
      </c>
    </row>
    <row r="9323" spans="1:16">
      <c r="A9323" s="75" t="s">
        <v>9925</v>
      </c>
      <c r="B9323" s="85">
        <v>9319</v>
      </c>
      <c r="C9323" s="85">
        <v>6707</v>
      </c>
      <c r="D9323" s="85">
        <v>9319</v>
      </c>
      <c r="E9323" s="86" t="s">
        <v>9850</v>
      </c>
      <c r="F9323" s="85" t="s">
        <v>4646</v>
      </c>
      <c r="G9323" s="86" t="s">
        <v>9361</v>
      </c>
      <c r="H9323" s="85" t="s">
        <v>53</v>
      </c>
      <c r="I9323" s="85">
        <v>1</v>
      </c>
      <c r="J9323" s="88">
        <v>2.5489164012662E-3</v>
      </c>
      <c r="K9323" s="146">
        <v>9.4162585516461735E-3</v>
      </c>
      <c r="L9323" s="147">
        <v>1.9470102825492521E-10</v>
      </c>
      <c r="M9323" s="147">
        <v>2.57664567222589E-4</v>
      </c>
      <c r="N9323" s="87">
        <v>3.1824181209287913E-2</v>
      </c>
      <c r="O9323" s="88">
        <v>1.820842610018223E-3</v>
      </c>
      <c r="P9323" s="89">
        <v>57.215693878930296</v>
      </c>
    </row>
    <row r="9324" spans="1:16">
      <c r="A9324" s="75" t="s">
        <v>9927</v>
      </c>
      <c r="B9324" s="85">
        <v>9320</v>
      </c>
      <c r="C9324" s="85">
        <v>6709</v>
      </c>
      <c r="D9324" s="85">
        <v>9320</v>
      </c>
      <c r="E9324" s="86" t="s">
        <v>9850</v>
      </c>
      <c r="F9324" s="85" t="s">
        <v>891</v>
      </c>
      <c r="G9324" s="86" t="s">
        <v>9361</v>
      </c>
      <c r="H9324" s="85" t="s">
        <v>53</v>
      </c>
      <c r="I9324" s="85">
        <v>1</v>
      </c>
      <c r="J9324" s="88">
        <v>2.9343908479206428E-3</v>
      </c>
      <c r="K9324" s="146">
        <v>9.799914497895473E-3</v>
      </c>
      <c r="L9324" s="147">
        <v>3.1410150671784859E-10</v>
      </c>
      <c r="M9324" s="147">
        <v>3.1752094637378561E-4</v>
      </c>
      <c r="N9324" s="87">
        <v>3.5024469232754707E-2</v>
      </c>
      <c r="O9324" s="88">
        <v>2.1917783035857669E-3</v>
      </c>
      <c r="P9324" s="89">
        <v>62.578487314692175</v>
      </c>
    </row>
    <row r="9325" spans="1:16">
      <c r="A9325" s="75" t="s">
        <v>9929</v>
      </c>
      <c r="B9325" s="85">
        <v>9321</v>
      </c>
      <c r="C9325" s="85">
        <v>6711</v>
      </c>
      <c r="D9325" s="85">
        <v>9321</v>
      </c>
      <c r="E9325" s="86" t="s">
        <v>9850</v>
      </c>
      <c r="F9325" s="85" t="s">
        <v>38</v>
      </c>
      <c r="G9325" s="86" t="s">
        <v>9361</v>
      </c>
      <c r="H9325" s="85" t="s">
        <v>53</v>
      </c>
      <c r="I9325" s="85">
        <v>1</v>
      </c>
      <c r="J9325" s="88">
        <v>2.9420562277789912E-3</v>
      </c>
      <c r="K9325" s="146">
        <v>9.8070480990197113E-3</v>
      </c>
      <c r="L9325" s="147">
        <v>3.165390083025344E-10</v>
      </c>
      <c r="M9325" s="147">
        <v>3.1874414094027208E-4</v>
      </c>
      <c r="N9325" s="87">
        <v>3.5089529953080463E-2</v>
      </c>
      <c r="O9325" s="88">
        <v>2.199159207108481E-3</v>
      </c>
      <c r="P9325" s="89">
        <v>62.67280325638616</v>
      </c>
    </row>
    <row r="9326" spans="1:16">
      <c r="A9326" s="75" t="s">
        <v>9931</v>
      </c>
      <c r="B9326" s="85">
        <v>9322</v>
      </c>
      <c r="C9326" s="85">
        <v>6713</v>
      </c>
      <c r="D9326" s="85">
        <v>9322</v>
      </c>
      <c r="E9326" s="86" t="s">
        <v>9850</v>
      </c>
      <c r="F9326" s="85" t="s">
        <v>1039</v>
      </c>
      <c r="G9326" s="86" t="s">
        <v>9361</v>
      </c>
      <c r="H9326" s="85" t="s">
        <v>53</v>
      </c>
      <c r="I9326" s="85">
        <v>1</v>
      </c>
      <c r="J9326" s="88">
        <v>2.548136302916666E-3</v>
      </c>
      <c r="K9326" s="146">
        <v>9.4138492833967229E-3</v>
      </c>
      <c r="L9326" s="147">
        <v>1.9469696876929339E-10</v>
      </c>
      <c r="M9326" s="147">
        <v>2.5767157158858951E-4</v>
      </c>
      <c r="N9326" s="87">
        <v>3.182504561818246E-2</v>
      </c>
      <c r="O9326" s="88">
        <v>1.8219167461666461E-3</v>
      </c>
      <c r="P9326" s="89">
        <v>57.247891111450237</v>
      </c>
    </row>
    <row r="9327" spans="1:16">
      <c r="A9327" s="75" t="s">
        <v>9933</v>
      </c>
      <c r="B9327" s="85">
        <v>9323</v>
      </c>
      <c r="C9327" s="85">
        <v>6715</v>
      </c>
      <c r="D9327" s="85">
        <v>9323</v>
      </c>
      <c r="E9327" s="86" t="s">
        <v>9850</v>
      </c>
      <c r="F9327" s="85" t="s">
        <v>4653</v>
      </c>
      <c r="G9327" s="86" t="s">
        <v>9361</v>
      </c>
      <c r="H9327" s="85" t="s">
        <v>53</v>
      </c>
      <c r="I9327" s="85">
        <v>1</v>
      </c>
      <c r="J9327" s="88">
        <v>2.5482230272387868E-3</v>
      </c>
      <c r="K9327" s="146">
        <v>9.4143780976061568E-3</v>
      </c>
      <c r="L9327" s="147">
        <v>1.946976461265544E-10</v>
      </c>
      <c r="M9327" s="147">
        <v>2.576703344635983E-4</v>
      </c>
      <c r="N9327" s="87">
        <v>3.1824935212655781E-2</v>
      </c>
      <c r="O9327" s="88">
        <v>1.821545030787538E-3</v>
      </c>
      <c r="P9327" s="89">
        <v>57.236409708798611</v>
      </c>
    </row>
    <row r="9328" spans="1:16">
      <c r="A9328" s="75" t="s">
        <v>9935</v>
      </c>
      <c r="B9328" s="85">
        <v>9324</v>
      </c>
      <c r="C9328" s="85">
        <v>6717</v>
      </c>
      <c r="D9328" s="85">
        <v>9324</v>
      </c>
      <c r="E9328" s="86" t="s">
        <v>9850</v>
      </c>
      <c r="F9328" s="85" t="s">
        <v>4655</v>
      </c>
      <c r="G9328" s="86" t="s">
        <v>9361</v>
      </c>
      <c r="H9328" s="85" t="s">
        <v>53</v>
      </c>
      <c r="I9328" s="85">
        <v>1</v>
      </c>
      <c r="J9328" s="88">
        <v>2.5493691363023411E-3</v>
      </c>
      <c r="K9328" s="146">
        <v>9.4162702660632071E-3</v>
      </c>
      <c r="L9328" s="147">
        <v>1.9470237590434221E-10</v>
      </c>
      <c r="M9328" s="147">
        <v>2.5766634569372807E-4</v>
      </c>
      <c r="N9328" s="87">
        <v>3.1824380670857418E-2</v>
      </c>
      <c r="O9328" s="88">
        <v>1.8208901969854979E-3</v>
      </c>
      <c r="P9328" s="89">
        <v>57.216830574583476</v>
      </c>
    </row>
    <row r="9329" spans="1:16">
      <c r="A9329" s="75" t="s">
        <v>9937</v>
      </c>
      <c r="B9329" s="85">
        <v>9325</v>
      </c>
      <c r="C9329" s="85">
        <v>6719</v>
      </c>
      <c r="D9329" s="85">
        <v>9325</v>
      </c>
      <c r="E9329" s="86" t="s">
        <v>9850</v>
      </c>
      <c r="F9329" s="85" t="s">
        <v>4549</v>
      </c>
      <c r="G9329" s="86" t="s">
        <v>9361</v>
      </c>
      <c r="H9329" s="85" t="s">
        <v>53</v>
      </c>
      <c r="I9329" s="85">
        <v>1</v>
      </c>
      <c r="J9329" s="88">
        <v>2.9420406670733032E-3</v>
      </c>
      <c r="K9329" s="146">
        <v>9.8070204799798923E-3</v>
      </c>
      <c r="L9329" s="147">
        <v>3.165389331285389E-10</v>
      </c>
      <c r="M9329" s="147">
        <v>3.1874294132096459E-4</v>
      </c>
      <c r="N9329" s="87">
        <v>3.5089448523269333E-2</v>
      </c>
      <c r="O9329" s="88">
        <v>2.1991445586979409E-3</v>
      </c>
      <c r="P9329" s="89">
        <v>62.672531237975797</v>
      </c>
    </row>
    <row r="9330" spans="1:16">
      <c r="A9330" s="75" t="s">
        <v>9939</v>
      </c>
      <c r="B9330" s="85">
        <v>9326</v>
      </c>
      <c r="C9330" s="85">
        <v>6721</v>
      </c>
      <c r="D9330" s="85">
        <v>9326</v>
      </c>
      <c r="E9330" s="86" t="s">
        <v>9850</v>
      </c>
      <c r="F9330" s="85" t="s">
        <v>3920</v>
      </c>
      <c r="G9330" s="86" t="s">
        <v>9361</v>
      </c>
      <c r="H9330" s="85" t="s">
        <v>53</v>
      </c>
      <c r="I9330" s="85">
        <v>1</v>
      </c>
      <c r="J9330" s="88">
        <v>2.9420406670733032E-3</v>
      </c>
      <c r="K9330" s="146">
        <v>9.8070204799798923E-3</v>
      </c>
      <c r="L9330" s="147">
        <v>3.165389331285389E-10</v>
      </c>
      <c r="M9330" s="147">
        <v>3.1874294132096459E-4</v>
      </c>
      <c r="N9330" s="87">
        <v>3.5089448523269333E-2</v>
      </c>
      <c r="O9330" s="88">
        <v>2.1991445586979409E-3</v>
      </c>
      <c r="P9330" s="89">
        <v>62.672531237975797</v>
      </c>
    </row>
    <row r="9331" spans="1:16">
      <c r="A9331" s="75" t="s">
        <v>9941</v>
      </c>
      <c r="B9331" s="85">
        <v>9327</v>
      </c>
      <c r="C9331" s="85">
        <v>6723</v>
      </c>
      <c r="D9331" s="85">
        <v>9327</v>
      </c>
      <c r="E9331" s="86" t="s">
        <v>9850</v>
      </c>
      <c r="F9331" s="85" t="s">
        <v>4552</v>
      </c>
      <c r="G9331" s="86" t="s">
        <v>9361</v>
      </c>
      <c r="H9331" s="85" t="s">
        <v>53</v>
      </c>
      <c r="I9331" s="85">
        <v>1</v>
      </c>
      <c r="J9331" s="88">
        <v>2.9420406670733032E-3</v>
      </c>
      <c r="K9331" s="146">
        <v>9.8070204799798923E-3</v>
      </c>
      <c r="L9331" s="147">
        <v>3.165389331285389E-10</v>
      </c>
      <c r="M9331" s="147">
        <v>3.1874294132096459E-4</v>
      </c>
      <c r="N9331" s="87">
        <v>3.5089448523269333E-2</v>
      </c>
      <c r="O9331" s="88">
        <v>2.1991445586979409E-3</v>
      </c>
      <c r="P9331" s="89">
        <v>62.672531237975797</v>
      </c>
    </row>
    <row r="9332" spans="1:16">
      <c r="A9332" s="75" t="s">
        <v>9943</v>
      </c>
      <c r="B9332" s="85">
        <v>9328</v>
      </c>
      <c r="C9332" s="85">
        <v>6725</v>
      </c>
      <c r="D9332" s="85">
        <v>9328</v>
      </c>
      <c r="E9332" s="86" t="s">
        <v>9850</v>
      </c>
      <c r="F9332" s="85" t="s">
        <v>4554</v>
      </c>
      <c r="G9332" s="86" t="s">
        <v>9361</v>
      </c>
      <c r="H9332" s="85" t="s">
        <v>53</v>
      </c>
      <c r="I9332" s="85">
        <v>1</v>
      </c>
      <c r="J9332" s="88">
        <v>2.9420406670733032E-3</v>
      </c>
      <c r="K9332" s="146">
        <v>9.8070204799798923E-3</v>
      </c>
      <c r="L9332" s="147">
        <v>3.165389331285389E-10</v>
      </c>
      <c r="M9332" s="147">
        <v>3.1874294132096459E-4</v>
      </c>
      <c r="N9332" s="87">
        <v>3.5089448523269333E-2</v>
      </c>
      <c r="O9332" s="88">
        <v>2.1991445586979409E-3</v>
      </c>
      <c r="P9332" s="89">
        <v>62.672531237975797</v>
      </c>
    </row>
    <row r="9333" spans="1:16">
      <c r="A9333" s="75" t="s">
        <v>9945</v>
      </c>
      <c r="B9333" s="85">
        <v>9329</v>
      </c>
      <c r="C9333" s="85">
        <v>6727</v>
      </c>
      <c r="D9333" s="85">
        <v>9329</v>
      </c>
      <c r="E9333" s="86" t="s">
        <v>9850</v>
      </c>
      <c r="F9333" s="85" t="s">
        <v>4556</v>
      </c>
      <c r="G9333" s="86" t="s">
        <v>9361</v>
      </c>
      <c r="H9333" s="85" t="s">
        <v>53</v>
      </c>
      <c r="I9333" s="85">
        <v>1</v>
      </c>
      <c r="J9333" s="88">
        <v>2.9420406670733032E-3</v>
      </c>
      <c r="K9333" s="146">
        <v>9.8070204799798923E-3</v>
      </c>
      <c r="L9333" s="147">
        <v>3.165389331285389E-10</v>
      </c>
      <c r="M9333" s="147">
        <v>3.1874294132096459E-4</v>
      </c>
      <c r="N9333" s="87">
        <v>3.5089448523269333E-2</v>
      </c>
      <c r="O9333" s="88">
        <v>2.1991445586979409E-3</v>
      </c>
      <c r="P9333" s="89">
        <v>62.672531237975797</v>
      </c>
    </row>
    <row r="9334" spans="1:16">
      <c r="A9334" s="75" t="s">
        <v>9947</v>
      </c>
      <c r="B9334" s="85">
        <v>9330</v>
      </c>
      <c r="C9334" s="85">
        <v>6729</v>
      </c>
      <c r="D9334" s="85">
        <v>9330</v>
      </c>
      <c r="E9334" s="86" t="s">
        <v>9850</v>
      </c>
      <c r="F9334" s="85" t="s">
        <v>4398</v>
      </c>
      <c r="G9334" s="86" t="s">
        <v>9361</v>
      </c>
      <c r="H9334" s="85" t="s">
        <v>53</v>
      </c>
      <c r="I9334" s="85">
        <v>1</v>
      </c>
      <c r="J9334" s="88">
        <v>2.9420406646488788E-3</v>
      </c>
      <c r="K9334" s="146">
        <v>9.8070204718983065E-3</v>
      </c>
      <c r="L9334" s="147">
        <v>3.1653893286769111E-10</v>
      </c>
      <c r="M9334" s="147">
        <v>3.1874294105830079E-4</v>
      </c>
      <c r="N9334" s="87">
        <v>3.5089448494353442E-2</v>
      </c>
      <c r="O9334" s="88">
        <v>2.1991445568857108E-3</v>
      </c>
      <c r="P9334" s="89">
        <v>62.672531237975853</v>
      </c>
    </row>
    <row r="9335" spans="1:16">
      <c r="A9335" s="75" t="s">
        <v>9949</v>
      </c>
      <c r="B9335" s="85">
        <v>9331</v>
      </c>
      <c r="C9335" s="85">
        <v>6731</v>
      </c>
      <c r="D9335" s="85">
        <v>9331</v>
      </c>
      <c r="E9335" s="86" t="s">
        <v>9850</v>
      </c>
      <c r="F9335" s="85" t="s">
        <v>4559</v>
      </c>
      <c r="G9335" s="86" t="s">
        <v>9361</v>
      </c>
      <c r="H9335" s="85" t="s">
        <v>53</v>
      </c>
      <c r="I9335" s="85">
        <v>1</v>
      </c>
      <c r="J9335" s="88">
        <v>2.9420406670733032E-3</v>
      </c>
      <c r="K9335" s="146">
        <v>9.8070204799798923E-3</v>
      </c>
      <c r="L9335" s="147">
        <v>3.165389331285389E-10</v>
      </c>
      <c r="M9335" s="147">
        <v>3.1874294132096459E-4</v>
      </c>
      <c r="N9335" s="87">
        <v>3.5089448523269333E-2</v>
      </c>
      <c r="O9335" s="88">
        <v>2.1991445586979409E-3</v>
      </c>
      <c r="P9335" s="89">
        <v>62.672531237975797</v>
      </c>
    </row>
    <row r="9336" spans="1:16">
      <c r="A9336" s="75" t="s">
        <v>9951</v>
      </c>
      <c r="B9336" s="85">
        <v>9332</v>
      </c>
      <c r="C9336" s="85">
        <v>6733</v>
      </c>
      <c r="D9336" s="85">
        <v>9332</v>
      </c>
      <c r="E9336" s="86" t="s">
        <v>9850</v>
      </c>
      <c r="F9336" s="85" t="s">
        <v>4400</v>
      </c>
      <c r="G9336" s="86" t="s">
        <v>9361</v>
      </c>
      <c r="H9336" s="85" t="s">
        <v>53</v>
      </c>
      <c r="I9336" s="85">
        <v>1</v>
      </c>
      <c r="J9336" s="88">
        <v>2.9420406670733032E-3</v>
      </c>
      <c r="K9336" s="146">
        <v>9.8070204799798923E-3</v>
      </c>
      <c r="L9336" s="147">
        <v>3.165389331285389E-10</v>
      </c>
      <c r="M9336" s="147">
        <v>3.1874294132096459E-4</v>
      </c>
      <c r="N9336" s="87">
        <v>3.5089448523269333E-2</v>
      </c>
      <c r="O9336" s="88">
        <v>2.1991445586979409E-3</v>
      </c>
      <c r="P9336" s="89">
        <v>62.672531237975797</v>
      </c>
    </row>
    <row r="9337" spans="1:16">
      <c r="A9337" s="75" t="s">
        <v>9953</v>
      </c>
      <c r="B9337" s="85">
        <v>9333</v>
      </c>
      <c r="C9337" s="85">
        <v>6735</v>
      </c>
      <c r="D9337" s="85">
        <v>9333</v>
      </c>
      <c r="E9337" s="86" t="s">
        <v>9850</v>
      </c>
      <c r="F9337" s="85" t="s">
        <v>243</v>
      </c>
      <c r="G9337" s="86" t="s">
        <v>9361</v>
      </c>
      <c r="H9337" s="85" t="s">
        <v>53</v>
      </c>
      <c r="I9337" s="85">
        <v>1</v>
      </c>
      <c r="J9337" s="88">
        <v>2.9420872553179859E-3</v>
      </c>
      <c r="K9337" s="146">
        <v>9.8071111728783474E-3</v>
      </c>
      <c r="L9337" s="147">
        <v>3.1653927911171191E-10</v>
      </c>
      <c r="M9337" s="147">
        <v>3.1874275174307377E-4</v>
      </c>
      <c r="N9337" s="87">
        <v>3.5089921399356197E-2</v>
      </c>
      <c r="O9337" s="88">
        <v>2.1991911557952149E-3</v>
      </c>
      <c r="P9337" s="89">
        <v>62.673014589185257</v>
      </c>
    </row>
    <row r="9338" spans="1:16">
      <c r="A9338" s="75" t="s">
        <v>9956</v>
      </c>
      <c r="B9338" s="85">
        <v>9334</v>
      </c>
      <c r="C9338" s="85">
        <v>6737</v>
      </c>
      <c r="D9338" s="85">
        <v>9334</v>
      </c>
      <c r="E9338" s="86" t="s">
        <v>9955</v>
      </c>
      <c r="F9338" s="85" t="s">
        <v>32</v>
      </c>
      <c r="G9338" s="86" t="s">
        <v>9361</v>
      </c>
      <c r="H9338" s="85" t="s">
        <v>53</v>
      </c>
      <c r="I9338" s="85">
        <v>1</v>
      </c>
      <c r="J9338" s="88">
        <v>2.605029843628359E-3</v>
      </c>
      <c r="K9338" s="146">
        <v>9.633531679251196E-3</v>
      </c>
      <c r="L9338" s="147">
        <v>2.0970986102400029E-10</v>
      </c>
      <c r="M9338" s="147">
        <v>2.7974217039166761E-4</v>
      </c>
      <c r="N9338" s="87">
        <v>3.087216381562655E-2</v>
      </c>
      <c r="O9338" s="88">
        <v>1.848964576129803E-3</v>
      </c>
      <c r="P9338" s="89">
        <v>59.890993944321885</v>
      </c>
    </row>
    <row r="9339" spans="1:16">
      <c r="A9339" s="75" t="s">
        <v>9969</v>
      </c>
      <c r="B9339" s="85">
        <v>9335</v>
      </c>
      <c r="C9339" s="85">
        <v>6745</v>
      </c>
      <c r="D9339" s="85">
        <v>9335</v>
      </c>
      <c r="E9339" s="86" t="s">
        <v>9970</v>
      </c>
      <c r="F9339" s="85" t="s">
        <v>509</v>
      </c>
      <c r="G9339" s="86" t="s">
        <v>9361</v>
      </c>
      <c r="H9339" s="85" t="s">
        <v>53</v>
      </c>
      <c r="I9339" s="85">
        <v>1</v>
      </c>
      <c r="J9339" s="88">
        <v>0.14564395636316149</v>
      </c>
      <c r="K9339" s="146">
        <v>0.21836016972749539</v>
      </c>
      <c r="L9339" s="147">
        <v>7.0828504015421311E-10</v>
      </c>
      <c r="M9339" s="147">
        <v>2.8457945498593989E-3</v>
      </c>
      <c r="N9339" s="87">
        <v>1.255642154005606</v>
      </c>
      <c r="O9339" s="88">
        <v>0.1296009943466605</v>
      </c>
      <c r="P9339" s="89">
        <v>103.21491193428179</v>
      </c>
    </row>
    <row r="9340" spans="1:16">
      <c r="A9340" s="75" t="s">
        <v>9971</v>
      </c>
      <c r="B9340" s="85">
        <v>9336</v>
      </c>
      <c r="C9340" s="85">
        <v>6746</v>
      </c>
      <c r="D9340" s="85">
        <v>9336</v>
      </c>
      <c r="E9340" s="86" t="s">
        <v>9970</v>
      </c>
      <c r="F9340" s="85" t="s">
        <v>38</v>
      </c>
      <c r="G9340" s="86" t="s">
        <v>9361</v>
      </c>
      <c r="H9340" s="85" t="s">
        <v>53</v>
      </c>
      <c r="I9340" s="85">
        <v>1</v>
      </c>
      <c r="J9340" s="88">
        <v>0.14924056766425661</v>
      </c>
      <c r="K9340" s="146">
        <v>0.22309466838725908</v>
      </c>
      <c r="L9340" s="147">
        <v>7.2337730526486119E-10</v>
      </c>
      <c r="M9340" s="147">
        <v>3.017932933136173E-3</v>
      </c>
      <c r="N9340" s="87">
        <v>1.305875338125708</v>
      </c>
      <c r="O9340" s="88">
        <v>0.13279354745097391</v>
      </c>
      <c r="P9340" s="89">
        <v>101.68929879751718</v>
      </c>
    </row>
    <row r="9341" spans="1:16">
      <c r="A9341" s="75" t="s">
        <v>9972</v>
      </c>
      <c r="B9341" s="85">
        <v>9337</v>
      </c>
      <c r="C9341" s="85">
        <v>6747</v>
      </c>
      <c r="D9341" s="85">
        <v>9337</v>
      </c>
      <c r="E9341" s="86" t="s">
        <v>9973</v>
      </c>
      <c r="F9341" s="85" t="s">
        <v>509</v>
      </c>
      <c r="G9341" s="86" t="s">
        <v>9361</v>
      </c>
      <c r="H9341" s="85" t="s">
        <v>53</v>
      </c>
      <c r="I9341" s="85">
        <v>1</v>
      </c>
      <c r="J9341" s="88">
        <v>0.1240139649354529</v>
      </c>
      <c r="K9341" s="146">
        <v>0.16182917797112614</v>
      </c>
      <c r="L9341" s="147">
        <v>6.0145701364299185E-10</v>
      </c>
      <c r="M9341" s="147">
        <v>2.534975550544911E-3</v>
      </c>
      <c r="N9341" s="87">
        <v>1.1700520337182601</v>
      </c>
      <c r="O9341" s="88">
        <v>0.1184498163022198</v>
      </c>
      <c r="P9341" s="89">
        <v>101.23465699709355</v>
      </c>
    </row>
    <row r="9342" spans="1:16">
      <c r="A9342" s="75" t="s">
        <v>9974</v>
      </c>
      <c r="B9342" s="85">
        <v>9338</v>
      </c>
      <c r="C9342" s="85">
        <v>6748</v>
      </c>
      <c r="D9342" s="85">
        <v>9338</v>
      </c>
      <c r="E9342" s="86" t="s">
        <v>9973</v>
      </c>
      <c r="F9342" s="85" t="s">
        <v>31</v>
      </c>
      <c r="G9342" s="86" t="s">
        <v>9361</v>
      </c>
      <c r="H9342" s="85" t="s">
        <v>53</v>
      </c>
      <c r="I9342" s="85">
        <v>1</v>
      </c>
      <c r="J9342" s="88">
        <v>0.13182148289183629</v>
      </c>
      <c r="K9342" s="146">
        <v>0.1722735464923032</v>
      </c>
      <c r="L9342" s="147">
        <v>6.3594921569105561E-10</v>
      </c>
      <c r="M9342" s="147">
        <v>2.856545499019144E-3</v>
      </c>
      <c r="N9342" s="87">
        <v>1.236502931436589</v>
      </c>
      <c r="O9342" s="88">
        <v>0.1222610557375761</v>
      </c>
      <c r="P9342" s="89">
        <v>98.87647867969973</v>
      </c>
    </row>
    <row r="9343" spans="1:16">
      <c r="A9343" s="75" t="s">
        <v>9975</v>
      </c>
      <c r="B9343" s="85">
        <v>9339</v>
      </c>
      <c r="C9343" s="85">
        <v>6749</v>
      </c>
      <c r="D9343" s="85">
        <v>9339</v>
      </c>
      <c r="E9343" s="86" t="s">
        <v>9973</v>
      </c>
      <c r="F9343" s="85" t="s">
        <v>38</v>
      </c>
      <c r="G9343" s="86" t="s">
        <v>9361</v>
      </c>
      <c r="H9343" s="85" t="s">
        <v>53</v>
      </c>
      <c r="I9343" s="85">
        <v>1</v>
      </c>
      <c r="J9343" s="88">
        <v>0.1376143078545688</v>
      </c>
      <c r="K9343" s="146">
        <v>0.17753928614316977</v>
      </c>
      <c r="L9343" s="147">
        <v>6.4479196120171874E-10</v>
      </c>
      <c r="M9343" s="147">
        <v>2.499519783005214E-3</v>
      </c>
      <c r="N9343" s="87">
        <v>1.133383229484427</v>
      </c>
      <c r="O9343" s="88">
        <v>0.1247975211011416</v>
      </c>
      <c r="P9343" s="89">
        <v>110.1106120635927</v>
      </c>
    </row>
    <row r="9344" spans="1:16">
      <c r="A9344" s="75" t="s">
        <v>10016</v>
      </c>
      <c r="B9344" s="85">
        <v>9340</v>
      </c>
      <c r="C9344" s="85">
        <v>6770</v>
      </c>
      <c r="D9344" s="85">
        <v>9340</v>
      </c>
      <c r="E9344" s="86" t="s">
        <v>10017</v>
      </c>
      <c r="F9344" s="85" t="s">
        <v>32</v>
      </c>
      <c r="G9344" s="86" t="s">
        <v>9361</v>
      </c>
      <c r="H9344" s="85" t="s">
        <v>53</v>
      </c>
      <c r="I9344" s="85">
        <v>1</v>
      </c>
      <c r="J9344" s="88">
        <v>5.1483470724067257E-3</v>
      </c>
      <c r="K9344" s="146">
        <v>3.936843698467489E-2</v>
      </c>
      <c r="L9344" s="147">
        <v>4.0582592802478482E-10</v>
      </c>
      <c r="M9344" s="147">
        <v>5.4354557566959813E-4</v>
      </c>
      <c r="N9344" s="87">
        <v>7.6792841049146271E-2</v>
      </c>
      <c r="O9344" s="88">
        <v>3.6668329097165379E-3</v>
      </c>
      <c r="P9344" s="89">
        <v>47.74967118835751</v>
      </c>
    </row>
    <row r="9345" spans="1:16">
      <c r="A9345" s="75" t="s">
        <v>10018</v>
      </c>
      <c r="B9345" s="85">
        <v>9341</v>
      </c>
      <c r="C9345" s="85">
        <v>6771</v>
      </c>
      <c r="D9345" s="85">
        <v>9341</v>
      </c>
      <c r="E9345" s="86" t="s">
        <v>10017</v>
      </c>
      <c r="F9345" s="85" t="s">
        <v>38</v>
      </c>
      <c r="G9345" s="86" t="s">
        <v>9361</v>
      </c>
      <c r="H9345" s="85" t="s">
        <v>53</v>
      </c>
      <c r="I9345" s="85">
        <v>1</v>
      </c>
      <c r="J9345" s="88">
        <v>9.6583744739055545E-3</v>
      </c>
      <c r="K9345" s="146">
        <v>4.484233954103832E-2</v>
      </c>
      <c r="L9345" s="147">
        <v>6.1473527028049923E-10</v>
      </c>
      <c r="M9345" s="147">
        <v>7.968509798185414E-4</v>
      </c>
      <c r="N9345" s="87">
        <v>0.1225024795725925</v>
      </c>
      <c r="O9345" s="88">
        <v>7.7904305270873383E-3</v>
      </c>
      <c r="P9345" s="89">
        <v>63.594064008074923</v>
      </c>
    </row>
    <row r="9346" spans="1:16">
      <c r="A9346" s="75" t="s">
        <v>10019</v>
      </c>
      <c r="B9346" s="85">
        <v>9342</v>
      </c>
      <c r="C9346" s="85">
        <v>6772</v>
      </c>
      <c r="D9346" s="85">
        <v>9342</v>
      </c>
      <c r="E9346" s="86" t="s">
        <v>10020</v>
      </c>
      <c r="F9346" s="85" t="s">
        <v>32</v>
      </c>
      <c r="G9346" s="86" t="s">
        <v>9361</v>
      </c>
      <c r="H9346" s="85" t="s">
        <v>53</v>
      </c>
      <c r="I9346" s="85">
        <v>1</v>
      </c>
      <c r="J9346" s="88">
        <v>4.8919501005947478E-3</v>
      </c>
      <c r="K9346" s="146">
        <v>2.2347347221882027E-2</v>
      </c>
      <c r="L9346" s="147">
        <v>3.8082518150255089E-10</v>
      </c>
      <c r="M9346" s="147">
        <v>5.176849109486064E-4</v>
      </c>
      <c r="N9346" s="87">
        <v>7.3042580966596993E-2</v>
      </c>
      <c r="O9346" s="88">
        <v>3.514024436706556E-3</v>
      </c>
      <c r="P9346" s="89">
        <v>48.109258876182778</v>
      </c>
    </row>
    <row r="9347" spans="1:16">
      <c r="A9347" s="75" t="s">
        <v>10021</v>
      </c>
      <c r="B9347" s="85">
        <v>9343</v>
      </c>
      <c r="C9347" s="85">
        <v>6773</v>
      </c>
      <c r="D9347" s="85">
        <v>9343</v>
      </c>
      <c r="E9347" s="86" t="s">
        <v>10020</v>
      </c>
      <c r="F9347" s="85" t="s">
        <v>38</v>
      </c>
      <c r="G9347" s="86" t="s">
        <v>9361</v>
      </c>
      <c r="H9347" s="85" t="s">
        <v>53</v>
      </c>
      <c r="I9347" s="85">
        <v>1</v>
      </c>
      <c r="J9347" s="88">
        <v>9.1239567452902782E-3</v>
      </c>
      <c r="K9347" s="146">
        <v>2.7482658325304998E-2</v>
      </c>
      <c r="L9347" s="147">
        <v>5.7668981815076094E-10</v>
      </c>
      <c r="M9347" s="147">
        <v>7.5538103657309553E-4</v>
      </c>
      <c r="N9347" s="87">
        <v>0.11593072783732079</v>
      </c>
      <c r="O9347" s="88">
        <v>7.3834355674908614E-3</v>
      </c>
      <c r="P9347" s="89">
        <v>63.688339625121912</v>
      </c>
    </row>
    <row r="9348" spans="1:16">
      <c r="A9348" s="75" t="s">
        <v>10022</v>
      </c>
      <c r="B9348" s="85">
        <v>9344</v>
      </c>
      <c r="C9348" s="85">
        <v>6774</v>
      </c>
      <c r="D9348" s="85">
        <v>9344</v>
      </c>
      <c r="E9348" s="86" t="s">
        <v>10023</v>
      </c>
      <c r="F9348" s="85" t="s">
        <v>32</v>
      </c>
      <c r="G9348" s="86" t="s">
        <v>9361</v>
      </c>
      <c r="H9348" s="85" t="s">
        <v>53</v>
      </c>
      <c r="I9348" s="85">
        <v>1</v>
      </c>
      <c r="J9348" s="88">
        <v>5.1497949593593308E-3</v>
      </c>
      <c r="K9348" s="146">
        <v>5.6396479341668471E-2</v>
      </c>
      <c r="L9348" s="147">
        <v>3.923297040380632E-10</v>
      </c>
      <c r="M9348" s="147">
        <v>5.2716794985016189E-4</v>
      </c>
      <c r="N9348" s="87">
        <v>7.5062173702333507E-2</v>
      </c>
      <c r="O9348" s="88">
        <v>3.5578656728910102E-3</v>
      </c>
      <c r="P9348" s="89">
        <v>47.398916090547544</v>
      </c>
    </row>
    <row r="9349" spans="1:16">
      <c r="A9349" s="75" t="s">
        <v>10024</v>
      </c>
      <c r="B9349" s="85">
        <v>9345</v>
      </c>
      <c r="C9349" s="85">
        <v>6775</v>
      </c>
      <c r="D9349" s="85">
        <v>9345</v>
      </c>
      <c r="E9349" s="86" t="s">
        <v>10023</v>
      </c>
      <c r="F9349" s="85" t="s">
        <v>38</v>
      </c>
      <c r="G9349" s="86" t="s">
        <v>9361</v>
      </c>
      <c r="H9349" s="85" t="s">
        <v>53</v>
      </c>
      <c r="I9349" s="85">
        <v>1</v>
      </c>
      <c r="J9349" s="88">
        <v>9.6738055000539468E-3</v>
      </c>
      <c r="K9349" s="146">
        <v>6.1848430121113518E-2</v>
      </c>
      <c r="L9349" s="147">
        <v>6.0139643113890717E-10</v>
      </c>
      <c r="M9349" s="147">
        <v>7.7975384756614097E-4</v>
      </c>
      <c r="N9349" s="87">
        <v>0.12068021332441239</v>
      </c>
      <c r="O9349" s="88">
        <v>7.6952988744821782E-3</v>
      </c>
      <c r="P9349" s="89">
        <v>63.766036390702133</v>
      </c>
    </row>
    <row r="9350" spans="1:16">
      <c r="A9350" s="75" t="s">
        <v>10025</v>
      </c>
      <c r="B9350" s="85">
        <v>9346</v>
      </c>
      <c r="C9350" s="85">
        <v>6776</v>
      </c>
      <c r="D9350" s="85">
        <v>9346</v>
      </c>
      <c r="E9350" s="86" t="s">
        <v>10026</v>
      </c>
      <c r="F9350" s="85" t="s">
        <v>32</v>
      </c>
      <c r="G9350" s="86" t="s">
        <v>9361</v>
      </c>
      <c r="H9350" s="85" t="s">
        <v>53</v>
      </c>
      <c r="I9350" s="85">
        <v>1</v>
      </c>
      <c r="J9350" s="88">
        <v>5.0018926812749756E-3</v>
      </c>
      <c r="K9350" s="146">
        <v>2.5776190909491209E-2</v>
      </c>
      <c r="L9350" s="147">
        <v>3.6887615011443479E-10</v>
      </c>
      <c r="M9350" s="147">
        <v>5.1116322631449104E-4</v>
      </c>
      <c r="N9350" s="87">
        <v>7.2740449982310496E-2</v>
      </c>
      <c r="O9350" s="88">
        <v>3.508732038872071E-3</v>
      </c>
      <c r="P9350" s="89">
        <v>48.236325726955883</v>
      </c>
    </row>
    <row r="9351" spans="1:16">
      <c r="A9351" s="75" t="s">
        <v>10027</v>
      </c>
      <c r="B9351" s="85">
        <v>9347</v>
      </c>
      <c r="C9351" s="85">
        <v>6777</v>
      </c>
      <c r="D9351" s="85">
        <v>9347</v>
      </c>
      <c r="E9351" s="86" t="s">
        <v>10026</v>
      </c>
      <c r="F9351" s="85" t="s">
        <v>38</v>
      </c>
      <c r="G9351" s="86" t="s">
        <v>9361</v>
      </c>
      <c r="H9351" s="85" t="s">
        <v>53</v>
      </c>
      <c r="I9351" s="85">
        <v>1</v>
      </c>
      <c r="J9351" s="88">
        <v>9.2478824651662846E-3</v>
      </c>
      <c r="K9351" s="146">
        <v>3.0889550235995881E-2</v>
      </c>
      <c r="L9351" s="147">
        <v>5.6489817160777348E-10</v>
      </c>
      <c r="M9351" s="147">
        <v>7.481398455060148E-4</v>
      </c>
      <c r="N9351" s="87">
        <v>0.115536997951667</v>
      </c>
      <c r="O9351" s="88">
        <v>7.391978753876734E-3</v>
      </c>
      <c r="P9351" s="89">
        <v>63.979321645253812</v>
      </c>
    </row>
    <row r="9352" spans="1:16">
      <c r="A9352" s="75" t="s">
        <v>10028</v>
      </c>
      <c r="B9352" s="85">
        <v>9348</v>
      </c>
      <c r="C9352" s="85">
        <v>6778</v>
      </c>
      <c r="D9352" s="85">
        <v>9348</v>
      </c>
      <c r="E9352" s="86" t="s">
        <v>10029</v>
      </c>
      <c r="F9352" s="85" t="s">
        <v>32</v>
      </c>
      <c r="G9352" s="86" t="s">
        <v>9361</v>
      </c>
      <c r="H9352" s="85" t="s">
        <v>53</v>
      </c>
      <c r="I9352" s="85">
        <v>1</v>
      </c>
      <c r="J9352" s="88">
        <v>4.8526132607809979E-3</v>
      </c>
      <c r="K9352" s="146">
        <v>2.9765208833793428E-2</v>
      </c>
      <c r="L9352" s="147">
        <v>4.0414872591928599E-10</v>
      </c>
      <c r="M9352" s="147">
        <v>5.177765561981269E-4</v>
      </c>
      <c r="N9352" s="87">
        <v>7.3857555318118898E-2</v>
      </c>
      <c r="O9352" s="88">
        <v>3.4502830909409082E-3</v>
      </c>
      <c r="P9352" s="89">
        <v>46.715370906603475</v>
      </c>
    </row>
    <row r="9353" spans="1:16">
      <c r="A9353" s="75" t="s">
        <v>10030</v>
      </c>
      <c r="B9353" s="85">
        <v>9349</v>
      </c>
      <c r="C9353" s="85">
        <v>6779</v>
      </c>
      <c r="D9353" s="85">
        <v>9349</v>
      </c>
      <c r="E9353" s="86" t="s">
        <v>10029</v>
      </c>
      <c r="F9353" s="85" t="s">
        <v>38</v>
      </c>
      <c r="G9353" s="86" t="s">
        <v>9361</v>
      </c>
      <c r="H9353" s="85" t="s">
        <v>53</v>
      </c>
      <c r="I9353" s="85">
        <v>1</v>
      </c>
      <c r="J9353" s="88">
        <v>9.3196289794194882E-3</v>
      </c>
      <c r="K9353" s="146">
        <v>3.5195587100526747E-2</v>
      </c>
      <c r="L9353" s="147">
        <v>6.1290073289224132E-10</v>
      </c>
      <c r="M9353" s="147">
        <v>7.6857364143955841E-4</v>
      </c>
      <c r="N9353" s="87">
        <v>0.11917166386175081</v>
      </c>
      <c r="O9353" s="88">
        <v>7.5344347827590828E-3</v>
      </c>
      <c r="P9353" s="89">
        <v>63.223374908146489</v>
      </c>
    </row>
    <row r="9354" spans="1:16">
      <c r="A9354" s="75" t="s">
        <v>10031</v>
      </c>
      <c r="B9354" s="85">
        <v>9350</v>
      </c>
      <c r="C9354" s="85">
        <v>6780</v>
      </c>
      <c r="D9354" s="85">
        <v>9350</v>
      </c>
      <c r="E9354" s="86" t="s">
        <v>10032</v>
      </c>
      <c r="F9354" s="85" t="s">
        <v>32</v>
      </c>
      <c r="G9354" s="86" t="s">
        <v>9361</v>
      </c>
      <c r="H9354" s="85" t="s">
        <v>53</v>
      </c>
      <c r="I9354" s="85">
        <v>1</v>
      </c>
      <c r="J9354" s="88">
        <v>4.5766338492204753E-3</v>
      </c>
      <c r="K9354" s="146">
        <v>1.5133651427769448E-2</v>
      </c>
      <c r="L9354" s="147">
        <v>3.4045467720943291E-10</v>
      </c>
      <c r="M9354" s="147">
        <v>4.8080712103675221E-4</v>
      </c>
      <c r="N9354" s="87">
        <v>6.934855921702926E-2</v>
      </c>
      <c r="O9354" s="88">
        <v>3.2728566438106079E-3</v>
      </c>
      <c r="P9354" s="89">
        <v>47.194299070699714</v>
      </c>
    </row>
    <row r="9355" spans="1:16">
      <c r="A9355" s="75" t="s">
        <v>10033</v>
      </c>
      <c r="B9355" s="85">
        <v>9351</v>
      </c>
      <c r="C9355" s="85">
        <v>6781</v>
      </c>
      <c r="D9355" s="85">
        <v>9351</v>
      </c>
      <c r="E9355" s="86" t="s">
        <v>10032</v>
      </c>
      <c r="F9355" s="85" t="s">
        <v>38</v>
      </c>
      <c r="G9355" s="86" t="s">
        <v>9361</v>
      </c>
      <c r="H9355" s="85" t="s">
        <v>53</v>
      </c>
      <c r="I9355" s="85">
        <v>1</v>
      </c>
      <c r="J9355" s="88">
        <v>8.742275608120801E-3</v>
      </c>
      <c r="K9355" s="146">
        <v>2.019243757415112E-2</v>
      </c>
      <c r="L9355" s="147">
        <v>5.2860849973603636E-10</v>
      </c>
      <c r="M9355" s="147">
        <v>7.1328505137173708E-4</v>
      </c>
      <c r="N9355" s="87">
        <v>0.1115447458151802</v>
      </c>
      <c r="O9355" s="88">
        <v>7.0782742735773117E-3</v>
      </c>
      <c r="P9355" s="89">
        <v>63.456814768356615</v>
      </c>
    </row>
    <row r="9356" spans="1:16">
      <c r="A9356" s="75" t="s">
        <v>10040</v>
      </c>
      <c r="B9356" s="85">
        <v>9352</v>
      </c>
      <c r="C9356" s="85">
        <v>6786</v>
      </c>
      <c r="D9356" s="85">
        <v>9352</v>
      </c>
      <c r="E9356" s="86" t="s">
        <v>10041</v>
      </c>
      <c r="F9356" s="85" t="s">
        <v>509</v>
      </c>
      <c r="G9356" s="86" t="s">
        <v>9361</v>
      </c>
      <c r="H9356" s="85" t="s">
        <v>53</v>
      </c>
      <c r="I9356" s="85">
        <v>1</v>
      </c>
      <c r="J9356" s="88">
        <v>0.1007474439939041</v>
      </c>
      <c r="K9356" s="146">
        <v>0.10705725417634475</v>
      </c>
      <c r="L9356" s="147">
        <v>4.2539733109856999E-10</v>
      </c>
      <c r="M9356" s="147">
        <v>1.272015834667586E-2</v>
      </c>
      <c r="N9356" s="87">
        <v>1.3110596883473331</v>
      </c>
      <c r="O9356" s="88">
        <v>9.3473387300250357E-2</v>
      </c>
      <c r="P9356" s="89">
        <v>71.29605778519435</v>
      </c>
    </row>
    <row r="9357" spans="1:16">
      <c r="A9357" s="75" t="s">
        <v>10042</v>
      </c>
      <c r="B9357" s="85">
        <v>9353</v>
      </c>
      <c r="C9357" s="85">
        <v>6787</v>
      </c>
      <c r="D9357" s="85">
        <v>9353</v>
      </c>
      <c r="E9357" s="86" t="s">
        <v>10041</v>
      </c>
      <c r="F9357" s="85" t="s">
        <v>32</v>
      </c>
      <c r="G9357" s="86" t="s">
        <v>9361</v>
      </c>
      <c r="H9357" s="85" t="s">
        <v>53</v>
      </c>
      <c r="I9357" s="85">
        <v>1</v>
      </c>
      <c r="J9357" s="88">
        <v>0.107908187471577</v>
      </c>
      <c r="K9357" s="146">
        <v>0.10794280337914623</v>
      </c>
      <c r="L9357" s="147">
        <v>4.4646970330763959E-10</v>
      </c>
      <c r="M9357" s="147">
        <v>1.2639325152350811E-2</v>
      </c>
      <c r="N9357" s="87">
        <v>1.315466347967863</v>
      </c>
      <c r="O9357" s="88">
        <v>9.3215253955547653E-2</v>
      </c>
      <c r="P9357" s="89">
        <v>70.860994733576348</v>
      </c>
    </row>
    <row r="9358" spans="1:16">
      <c r="A9358" s="75" t="s">
        <v>10043</v>
      </c>
      <c r="B9358" s="85">
        <v>9354</v>
      </c>
      <c r="C9358" s="85">
        <v>6788</v>
      </c>
      <c r="D9358" s="85">
        <v>9354</v>
      </c>
      <c r="E9358" s="86" t="s">
        <v>10041</v>
      </c>
      <c r="F9358" s="85" t="s">
        <v>31</v>
      </c>
      <c r="G9358" s="86" t="s">
        <v>9361</v>
      </c>
      <c r="H9358" s="85" t="s">
        <v>53</v>
      </c>
      <c r="I9358" s="85">
        <v>1</v>
      </c>
      <c r="J9358" s="88">
        <v>0.1019283349333973</v>
      </c>
      <c r="K9358" s="146">
        <v>0.10651388188699672</v>
      </c>
      <c r="L9358" s="147">
        <v>4.2711659433841448E-10</v>
      </c>
      <c r="M9358" s="147">
        <v>1.2721839046278429E-2</v>
      </c>
      <c r="N9358" s="87">
        <v>1.321318961940517</v>
      </c>
      <c r="O9358" s="88">
        <v>9.3334464737421977E-2</v>
      </c>
      <c r="P9358" s="89">
        <v>70.63734603516852</v>
      </c>
    </row>
    <row r="9359" spans="1:16">
      <c r="A9359" s="75" t="s">
        <v>10044</v>
      </c>
      <c r="B9359" s="85">
        <v>9355</v>
      </c>
      <c r="C9359" s="85">
        <v>6789</v>
      </c>
      <c r="D9359" s="85">
        <v>9355</v>
      </c>
      <c r="E9359" s="86" t="s">
        <v>10041</v>
      </c>
      <c r="F9359" s="85" t="s">
        <v>38</v>
      </c>
      <c r="G9359" s="86" t="s">
        <v>9361</v>
      </c>
      <c r="H9359" s="85" t="s">
        <v>53</v>
      </c>
      <c r="I9359" s="85">
        <v>1</v>
      </c>
      <c r="J9359" s="88">
        <v>0.1014519189253434</v>
      </c>
      <c r="K9359" s="146">
        <v>0.10796553915940846</v>
      </c>
      <c r="L9359" s="147">
        <v>4.2832031895290102E-10</v>
      </c>
      <c r="M9359" s="147">
        <v>1.272518518746147E-2</v>
      </c>
      <c r="N9359" s="87">
        <v>1.3178998436476259</v>
      </c>
      <c r="O9359" s="88">
        <v>9.4121624771779502E-2</v>
      </c>
      <c r="P9359" s="89">
        <v>71.417889018996888</v>
      </c>
    </row>
    <row r="9360" spans="1:16">
      <c r="A9360" s="75" t="s">
        <v>10061</v>
      </c>
      <c r="B9360" s="85">
        <v>9356</v>
      </c>
      <c r="C9360" s="85">
        <v>6802</v>
      </c>
      <c r="D9360" s="85">
        <v>9356</v>
      </c>
      <c r="E9360" s="86" t="s">
        <v>10062</v>
      </c>
      <c r="F9360" s="85" t="s">
        <v>509</v>
      </c>
      <c r="G9360" s="86" t="s">
        <v>9361</v>
      </c>
      <c r="H9360" s="85" t="s">
        <v>53</v>
      </c>
      <c r="I9360" s="85">
        <v>1</v>
      </c>
      <c r="J9360" s="88">
        <v>9.8210801911655501E-2</v>
      </c>
      <c r="K9360" s="146">
        <v>6.7814259516231212E-2</v>
      </c>
      <c r="L9360" s="147">
        <v>3.4269770926182831E-10</v>
      </c>
      <c r="M9360" s="147">
        <v>1.328730759901549E-2</v>
      </c>
      <c r="N9360" s="87">
        <v>1.365684593615103</v>
      </c>
      <c r="O9360" s="88">
        <v>9.0745527350237817E-2</v>
      </c>
      <c r="P9360" s="89">
        <v>66.446914444590305</v>
      </c>
    </row>
    <row r="9361" spans="1:16">
      <c r="A9361" s="75" t="s">
        <v>10063</v>
      </c>
      <c r="B9361" s="85">
        <v>9357</v>
      </c>
      <c r="C9361" s="85">
        <v>6803</v>
      </c>
      <c r="D9361" s="85">
        <v>9357</v>
      </c>
      <c r="E9361" s="86" t="s">
        <v>10062</v>
      </c>
      <c r="F9361" s="85" t="s">
        <v>32</v>
      </c>
      <c r="G9361" s="86" t="s">
        <v>9361</v>
      </c>
      <c r="H9361" s="85" t="s">
        <v>53</v>
      </c>
      <c r="I9361" s="85">
        <v>1</v>
      </c>
      <c r="J9361" s="88">
        <v>0.10082907149798311</v>
      </c>
      <c r="K9361" s="146">
        <v>6.7047260955122465E-2</v>
      </c>
      <c r="L9361" s="147">
        <v>3.4838048892701719E-10</v>
      </c>
      <c r="M9361" s="147">
        <v>1.312110397590989E-2</v>
      </c>
      <c r="N9361" s="87">
        <v>1.3587307386402641</v>
      </c>
      <c r="O9361" s="88">
        <v>9.0297126490486948E-2</v>
      </c>
      <c r="P9361" s="89">
        <v>66.456968936207971</v>
      </c>
    </row>
    <row r="9362" spans="1:16">
      <c r="A9362" s="75" t="s">
        <v>10064</v>
      </c>
      <c r="B9362" s="85">
        <v>9358</v>
      </c>
      <c r="C9362" s="85">
        <v>6804</v>
      </c>
      <c r="D9362" s="85">
        <v>9358</v>
      </c>
      <c r="E9362" s="86" t="s">
        <v>10062</v>
      </c>
      <c r="F9362" s="85" t="s">
        <v>31</v>
      </c>
      <c r="G9362" s="86" t="s">
        <v>9361</v>
      </c>
      <c r="H9362" s="85" t="s">
        <v>53</v>
      </c>
      <c r="I9362" s="85">
        <v>1</v>
      </c>
      <c r="J9362" s="88">
        <v>9.9577938670223659E-2</v>
      </c>
      <c r="K9362" s="146">
        <v>6.7472534513552951E-2</v>
      </c>
      <c r="L9362" s="147">
        <v>3.451030414219859E-10</v>
      </c>
      <c r="M9362" s="147">
        <v>1.3297554027019711E-2</v>
      </c>
      <c r="N9362" s="87">
        <v>1.377779039708684</v>
      </c>
      <c r="O9362" s="88">
        <v>9.0719469851221618E-2</v>
      </c>
      <c r="P9362" s="89">
        <v>65.844716196584926</v>
      </c>
    </row>
    <row r="9363" spans="1:16">
      <c r="A9363" s="75" t="s">
        <v>10065</v>
      </c>
      <c r="B9363" s="85">
        <v>9359</v>
      </c>
      <c r="C9363" s="85">
        <v>6805</v>
      </c>
      <c r="D9363" s="85">
        <v>9359</v>
      </c>
      <c r="E9363" s="86" t="s">
        <v>10062</v>
      </c>
      <c r="F9363" s="85" t="s">
        <v>38</v>
      </c>
      <c r="G9363" s="86" t="s">
        <v>9361</v>
      </c>
      <c r="H9363" s="85" t="s">
        <v>53</v>
      </c>
      <c r="I9363" s="85">
        <v>1</v>
      </c>
      <c r="J9363" s="88">
        <v>9.8861633044056027E-2</v>
      </c>
      <c r="K9363" s="146">
        <v>6.8559500612324589E-2</v>
      </c>
      <c r="L9363" s="147">
        <v>3.4517154795295281E-10</v>
      </c>
      <c r="M9363" s="147">
        <v>1.33085446573075E-2</v>
      </c>
      <c r="N9363" s="87">
        <v>1.3727862268401541</v>
      </c>
      <c r="O9363" s="88">
        <v>9.1291420391345357E-2</v>
      </c>
      <c r="P9363" s="89">
        <v>66.500827737380291</v>
      </c>
    </row>
    <row r="9364" spans="1:16">
      <c r="A9364" s="75" t="s">
        <v>10127</v>
      </c>
      <c r="B9364" s="85">
        <v>9360</v>
      </c>
      <c r="C9364" s="85">
        <v>6848</v>
      </c>
      <c r="D9364" s="85">
        <v>9360</v>
      </c>
      <c r="E9364" s="86" t="s">
        <v>10128</v>
      </c>
      <c r="F9364" s="85" t="s">
        <v>509</v>
      </c>
      <c r="G9364" s="86" t="s">
        <v>9361</v>
      </c>
      <c r="H9364" s="85" t="s">
        <v>53</v>
      </c>
      <c r="I9364" s="85">
        <v>1</v>
      </c>
      <c r="J9364" s="88">
        <v>9.3144270857357894E-2</v>
      </c>
      <c r="K9364" s="146">
        <v>6.416271148272705E-2</v>
      </c>
      <c r="L9364" s="147">
        <v>3.074022475426904E-10</v>
      </c>
      <c r="M9364" s="147">
        <v>1.0617418920599409E-2</v>
      </c>
      <c r="N9364" s="87">
        <v>1.4488493987354749</v>
      </c>
      <c r="O9364" s="88">
        <v>8.4801389620591305E-2</v>
      </c>
      <c r="P9364" s="89">
        <v>58.53016172322959</v>
      </c>
    </row>
    <row r="9365" spans="1:16">
      <c r="A9365" s="75" t="s">
        <v>10129</v>
      </c>
      <c r="B9365" s="85">
        <v>9361</v>
      </c>
      <c r="C9365" s="85">
        <v>6849</v>
      </c>
      <c r="D9365" s="85">
        <v>9361</v>
      </c>
      <c r="E9365" s="86" t="s">
        <v>10128</v>
      </c>
      <c r="F9365" s="85" t="s">
        <v>38</v>
      </c>
      <c r="G9365" s="86" t="s">
        <v>9361</v>
      </c>
      <c r="H9365" s="85" t="s">
        <v>53</v>
      </c>
      <c r="I9365" s="85">
        <v>1</v>
      </c>
      <c r="J9365" s="88">
        <v>9.3974140557599811E-2</v>
      </c>
      <c r="K9365" s="146">
        <v>6.5314549863091889E-2</v>
      </c>
      <c r="L9365" s="147">
        <v>3.1099783645372529E-10</v>
      </c>
      <c r="M9365" s="147">
        <v>1.065801356993638E-2</v>
      </c>
      <c r="N9365" s="87">
        <v>1.4604692836520929</v>
      </c>
      <c r="O9365" s="88">
        <v>8.5538069558373037E-2</v>
      </c>
      <c r="P9365" s="89">
        <v>58.568893242639099</v>
      </c>
    </row>
    <row r="9366" spans="1:16">
      <c r="A9366" s="75" t="s">
        <v>10130</v>
      </c>
      <c r="B9366" s="85">
        <v>9362</v>
      </c>
      <c r="C9366" s="85">
        <v>6850</v>
      </c>
      <c r="D9366" s="85">
        <v>9362</v>
      </c>
      <c r="E9366" s="86" t="s">
        <v>10131</v>
      </c>
      <c r="F9366" s="85" t="s">
        <v>32</v>
      </c>
      <c r="G9366" s="86" t="s">
        <v>9361</v>
      </c>
      <c r="H9366" s="85" t="s">
        <v>53</v>
      </c>
      <c r="I9366" s="85">
        <v>1</v>
      </c>
      <c r="J9366" s="88">
        <v>5.0055873957003888E-3</v>
      </c>
      <c r="K9366" s="146">
        <v>3.6171755841998214E-2</v>
      </c>
      <c r="L9366" s="147">
        <v>3.74919029087722E-10</v>
      </c>
      <c r="M9366" s="147">
        <v>5.2410904723586575E-4</v>
      </c>
      <c r="N9366" s="87">
        <v>7.4667226541855813E-2</v>
      </c>
      <c r="O9366" s="88">
        <v>3.5417976689725121E-3</v>
      </c>
      <c r="P9366" s="89">
        <v>47.434434530484474</v>
      </c>
    </row>
    <row r="9367" spans="1:16">
      <c r="A9367" s="75" t="s">
        <v>10132</v>
      </c>
      <c r="B9367" s="85">
        <v>9363</v>
      </c>
      <c r="C9367" s="85">
        <v>6851</v>
      </c>
      <c r="D9367" s="85">
        <v>9363</v>
      </c>
      <c r="E9367" s="86" t="s">
        <v>10131</v>
      </c>
      <c r="F9367" s="85" t="s">
        <v>38</v>
      </c>
      <c r="G9367" s="86" t="s">
        <v>9361</v>
      </c>
      <c r="H9367" s="85" t="s">
        <v>53</v>
      </c>
      <c r="I9367" s="85">
        <v>1</v>
      </c>
      <c r="J9367" s="88">
        <v>9.4906120696926551E-3</v>
      </c>
      <c r="K9367" s="146">
        <v>4.163431081561994E-2</v>
      </c>
      <c r="L9367" s="147">
        <v>5.7577255397382194E-10</v>
      </c>
      <c r="M9367" s="147">
        <v>7.7452085606402295E-4</v>
      </c>
      <c r="N9367" s="87">
        <v>0.1200600669132417</v>
      </c>
      <c r="O9367" s="88">
        <v>7.6391867514284872E-3</v>
      </c>
      <c r="P9367" s="89">
        <v>63.628040095536079</v>
      </c>
    </row>
    <row r="9368" spans="1:16">
      <c r="A9368" s="75" t="s">
        <v>10133</v>
      </c>
      <c r="B9368" s="85">
        <v>9364</v>
      </c>
      <c r="C9368" s="85">
        <v>6852</v>
      </c>
      <c r="D9368" s="85">
        <v>9364</v>
      </c>
      <c r="E9368" s="86" t="s">
        <v>10134</v>
      </c>
      <c r="F9368" s="85" t="s">
        <v>32</v>
      </c>
      <c r="G9368" s="86" t="s">
        <v>9361</v>
      </c>
      <c r="H9368" s="85" t="s">
        <v>53</v>
      </c>
      <c r="I9368" s="85">
        <v>1</v>
      </c>
      <c r="J9368" s="88">
        <v>4.7581129036825534E-3</v>
      </c>
      <c r="K9368" s="146">
        <v>1.9353377728622601E-2</v>
      </c>
      <c r="L9368" s="147">
        <v>3.5184996525905459E-10</v>
      </c>
      <c r="M9368" s="147">
        <v>4.9946316557573239E-4</v>
      </c>
      <c r="N9368" s="87">
        <v>7.1049817366012194E-2</v>
      </c>
      <c r="O9368" s="88">
        <v>3.396803898509031E-3</v>
      </c>
      <c r="P9368" s="89">
        <v>47.80876326550483</v>
      </c>
    </row>
    <row r="9369" spans="1:16">
      <c r="A9369" s="75" t="s">
        <v>10135</v>
      </c>
      <c r="B9369" s="85">
        <v>9365</v>
      </c>
      <c r="C9369" s="85">
        <v>6853</v>
      </c>
      <c r="D9369" s="85">
        <v>9365</v>
      </c>
      <c r="E9369" s="86" t="s">
        <v>10134</v>
      </c>
      <c r="F9369" s="85" t="s">
        <v>38</v>
      </c>
      <c r="G9369" s="86" t="s">
        <v>9361</v>
      </c>
      <c r="H9369" s="85" t="s">
        <v>53</v>
      </c>
      <c r="I9369" s="85">
        <v>1</v>
      </c>
      <c r="J9369" s="88">
        <v>8.9666794913406574E-3</v>
      </c>
      <c r="K9369" s="146">
        <v>2.4478050473225307E-2</v>
      </c>
      <c r="L9369" s="147">
        <v>5.4016227312325016E-10</v>
      </c>
      <c r="M9369" s="147">
        <v>7.3444654558698415E-4</v>
      </c>
      <c r="N9369" s="87">
        <v>0.1136409659691794</v>
      </c>
      <c r="O9369" s="88">
        <v>7.241644527810666E-3</v>
      </c>
      <c r="P9369" s="89">
        <v>63.723890993452784</v>
      </c>
    </row>
    <row r="9370" spans="1:16">
      <c r="A9370" s="75" t="s">
        <v>10136</v>
      </c>
      <c r="B9370" s="85">
        <v>9366</v>
      </c>
      <c r="C9370" s="85">
        <v>6854</v>
      </c>
      <c r="D9370" s="85">
        <v>9366</v>
      </c>
      <c r="E9370" s="86" t="s">
        <v>10137</v>
      </c>
      <c r="F9370" s="85" t="s">
        <v>32</v>
      </c>
      <c r="G9370" s="86" t="s">
        <v>9361</v>
      </c>
      <c r="H9370" s="85" t="s">
        <v>53</v>
      </c>
      <c r="I9370" s="85">
        <v>1</v>
      </c>
      <c r="J9370" s="88">
        <v>5.007035282653006E-3</v>
      </c>
      <c r="K9370" s="146">
        <v>5.4674800422991755E-2</v>
      </c>
      <c r="L9370" s="147">
        <v>3.6963480510100082E-10</v>
      </c>
      <c r="M9370" s="147">
        <v>5.0773142141643005E-4</v>
      </c>
      <c r="N9370" s="87">
        <v>7.2936559195043105E-2</v>
      </c>
      <c r="O9370" s="88">
        <v>3.4328304321469918E-3</v>
      </c>
      <c r="P9370" s="89">
        <v>47.065977200365289</v>
      </c>
    </row>
    <row r="9371" spans="1:16">
      <c r="A9371" s="75" t="s">
        <v>10138</v>
      </c>
      <c r="B9371" s="85">
        <v>9367</v>
      </c>
      <c r="C9371" s="85">
        <v>6855</v>
      </c>
      <c r="D9371" s="85">
        <v>9367</v>
      </c>
      <c r="E9371" s="86" t="s">
        <v>10137</v>
      </c>
      <c r="F9371" s="85" t="s">
        <v>38</v>
      </c>
      <c r="G9371" s="86" t="s">
        <v>9361</v>
      </c>
      <c r="H9371" s="85" t="s">
        <v>53</v>
      </c>
      <c r="I9371" s="85">
        <v>1</v>
      </c>
      <c r="J9371" s="88">
        <v>9.5060430958410352E-3</v>
      </c>
      <c r="K9371" s="146">
        <v>6.0115403619695085E-2</v>
      </c>
      <c r="L9371" s="147">
        <v>5.7064571483222847E-10</v>
      </c>
      <c r="M9371" s="147">
        <v>7.5742372381162144E-4</v>
      </c>
      <c r="N9371" s="87">
        <v>0.1182378006650615</v>
      </c>
      <c r="O9371" s="88">
        <v>7.5440550988233254E-3</v>
      </c>
      <c r="P9371" s="89">
        <v>63.804088509678657</v>
      </c>
    </row>
    <row r="9372" spans="1:16">
      <c r="A9372" s="75" t="s">
        <v>10139</v>
      </c>
      <c r="B9372" s="85">
        <v>9368</v>
      </c>
      <c r="C9372" s="85">
        <v>6856</v>
      </c>
      <c r="D9372" s="85">
        <v>9368</v>
      </c>
      <c r="E9372" s="86" t="s">
        <v>10140</v>
      </c>
      <c r="F9372" s="85" t="s">
        <v>32</v>
      </c>
      <c r="G9372" s="86" t="s">
        <v>9361</v>
      </c>
      <c r="H9372" s="85" t="s">
        <v>53</v>
      </c>
      <c r="I9372" s="85">
        <v>1</v>
      </c>
      <c r="J9372" s="88">
        <v>4.8680554843627891E-3</v>
      </c>
      <c r="K9372" s="146">
        <v>2.4165036001231769E-2</v>
      </c>
      <c r="L9372" s="147">
        <v>3.4759968387093932E-10</v>
      </c>
      <c r="M9372" s="147">
        <v>4.9294148094161715E-4</v>
      </c>
      <c r="N9372" s="87">
        <v>7.0747686381725738E-2</v>
      </c>
      <c r="O9372" s="88">
        <v>3.391511500674552E-3</v>
      </c>
      <c r="P9372" s="89">
        <v>47.938125953339807</v>
      </c>
    </row>
    <row r="9373" spans="1:16">
      <c r="A9373" s="75" t="s">
        <v>10141</v>
      </c>
      <c r="B9373" s="85">
        <v>9369</v>
      </c>
      <c r="C9373" s="85">
        <v>6857</v>
      </c>
      <c r="D9373" s="85">
        <v>9369</v>
      </c>
      <c r="E9373" s="86" t="s">
        <v>10140</v>
      </c>
      <c r="F9373" s="85" t="s">
        <v>38</v>
      </c>
      <c r="G9373" s="86" t="s">
        <v>9361</v>
      </c>
      <c r="H9373" s="85" t="s">
        <v>53</v>
      </c>
      <c r="I9373" s="85">
        <v>1</v>
      </c>
      <c r="J9373" s="88">
        <v>9.0906052112166933E-3</v>
      </c>
      <c r="K9373" s="146">
        <v>2.9267756968916241E-2</v>
      </c>
      <c r="L9373" s="147">
        <v>5.36069376580263E-10</v>
      </c>
      <c r="M9373" s="147">
        <v>7.2720535451990256E-4</v>
      </c>
      <c r="N9373" s="87">
        <v>0.11324723608352549</v>
      </c>
      <c r="O9373" s="88">
        <v>7.2501877141965734E-3</v>
      </c>
      <c r="P9373" s="89">
        <v>64.020880022618812</v>
      </c>
    </row>
    <row r="9374" spans="1:16">
      <c r="A9374" s="75" t="s">
        <v>10142</v>
      </c>
      <c r="B9374" s="85">
        <v>9370</v>
      </c>
      <c r="C9374" s="85">
        <v>6858</v>
      </c>
      <c r="D9374" s="85">
        <v>9370</v>
      </c>
      <c r="E9374" s="86" t="s">
        <v>10143</v>
      </c>
      <c r="F9374" s="85" t="s">
        <v>32</v>
      </c>
      <c r="G9374" s="86" t="s">
        <v>9361</v>
      </c>
      <c r="H9374" s="85" t="s">
        <v>53</v>
      </c>
      <c r="I9374" s="85">
        <v>1</v>
      </c>
      <c r="J9374" s="88">
        <v>4.7098535840746593E-3</v>
      </c>
      <c r="K9374" s="146">
        <v>2.6568527691116731E-2</v>
      </c>
      <c r="L9374" s="147">
        <v>3.7324182698222409E-10</v>
      </c>
      <c r="M9374" s="147">
        <v>4.9834002776439419E-4</v>
      </c>
      <c r="N9374" s="87">
        <v>7.1731940810828412E-2</v>
      </c>
      <c r="O9374" s="88">
        <v>3.3252478501968842E-3</v>
      </c>
      <c r="P9374" s="89">
        <v>46.35658554069007</v>
      </c>
    </row>
    <row r="9375" spans="1:16">
      <c r="A9375" s="75" t="s">
        <v>10144</v>
      </c>
      <c r="B9375" s="85">
        <v>9371</v>
      </c>
      <c r="C9375" s="85">
        <v>6859</v>
      </c>
      <c r="D9375" s="85">
        <v>9371</v>
      </c>
      <c r="E9375" s="86" t="s">
        <v>10143</v>
      </c>
      <c r="F9375" s="85" t="s">
        <v>38</v>
      </c>
      <c r="G9375" s="86" t="s">
        <v>9361</v>
      </c>
      <c r="H9375" s="85" t="s">
        <v>53</v>
      </c>
      <c r="I9375" s="85">
        <v>1</v>
      </c>
      <c r="J9375" s="88">
        <v>9.151866575206594E-3</v>
      </c>
      <c r="K9375" s="146">
        <v>3.1987558375108492E-2</v>
      </c>
      <c r="L9375" s="147">
        <v>5.739380165855631E-10</v>
      </c>
      <c r="M9375" s="147">
        <v>7.4624351768503953E-4</v>
      </c>
      <c r="N9375" s="87">
        <v>0.11672925120239989</v>
      </c>
      <c r="O9375" s="88">
        <v>7.3831910071002343E-3</v>
      </c>
      <c r="P9375" s="89">
        <v>63.250564284853731</v>
      </c>
    </row>
    <row r="9376" spans="1:16">
      <c r="A9376" s="75" t="s">
        <v>10145</v>
      </c>
      <c r="B9376" s="85">
        <v>9372</v>
      </c>
      <c r="C9376" s="85">
        <v>6860</v>
      </c>
      <c r="D9376" s="85">
        <v>9372</v>
      </c>
      <c r="E9376" s="86" t="s">
        <v>10146</v>
      </c>
      <c r="F9376" s="85" t="s">
        <v>32</v>
      </c>
      <c r="G9376" s="86" t="s">
        <v>9361</v>
      </c>
      <c r="H9376" s="85" t="s">
        <v>53</v>
      </c>
      <c r="I9376" s="85">
        <v>1</v>
      </c>
      <c r="J9376" s="88">
        <v>4.4860916758271037E-3</v>
      </c>
      <c r="K9376" s="146">
        <v>1.4931717307041443E-2</v>
      </c>
      <c r="L9376" s="147">
        <v>3.3998671528487959E-10</v>
      </c>
      <c r="M9376" s="147">
        <v>4.7397932042189038E-4</v>
      </c>
      <c r="N9376" s="87">
        <v>6.8238021638156648E-2</v>
      </c>
      <c r="O9376" s="88">
        <v>3.1905058798559999E-3</v>
      </c>
      <c r="P9376" s="89">
        <v>46.755544830625112</v>
      </c>
    </row>
    <row r="9377" spans="1:16">
      <c r="A9377" s="75" t="s">
        <v>10147</v>
      </c>
      <c r="B9377" s="85">
        <v>9373</v>
      </c>
      <c r="C9377" s="85">
        <v>6861</v>
      </c>
      <c r="D9377" s="85">
        <v>9373</v>
      </c>
      <c r="E9377" s="86" t="s">
        <v>10146</v>
      </c>
      <c r="F9377" s="85" t="s">
        <v>38</v>
      </c>
      <c r="G9377" s="86" t="s">
        <v>9361</v>
      </c>
      <c r="H9377" s="85" t="s">
        <v>53</v>
      </c>
      <c r="I9377" s="85">
        <v>1</v>
      </c>
      <c r="J9377" s="88">
        <v>8.6516465806248857E-3</v>
      </c>
      <c r="K9377" s="146">
        <v>2.0012865762014311E-2</v>
      </c>
      <c r="L9377" s="147">
        <v>5.2814168786631582E-10</v>
      </c>
      <c r="M9377" s="147">
        <v>7.0645438152563023E-4</v>
      </c>
      <c r="N9377" s="87">
        <v>0.11043364026150961</v>
      </c>
      <c r="O9377" s="88">
        <v>6.9959005836050378E-3</v>
      </c>
      <c r="P9377" s="89">
        <v>63.349361363426688</v>
      </c>
    </row>
    <row r="9378" spans="1:16">
      <c r="A9378" s="75" t="s">
        <v>10154</v>
      </c>
      <c r="B9378" s="85">
        <v>9374</v>
      </c>
      <c r="C9378" s="85">
        <v>6866</v>
      </c>
      <c r="D9378" s="85">
        <v>9374</v>
      </c>
      <c r="E9378" s="86" t="s">
        <v>10155</v>
      </c>
      <c r="F9378" s="85" t="s">
        <v>38</v>
      </c>
      <c r="G9378" s="86" t="s">
        <v>9361</v>
      </c>
      <c r="H9378" s="85" t="s">
        <v>53</v>
      </c>
      <c r="I9378" s="85">
        <v>1</v>
      </c>
      <c r="J9378" s="88">
        <v>9.7510739118285318E-3</v>
      </c>
      <c r="K9378" s="146">
        <v>4.6335152127487532E-2</v>
      </c>
      <c r="L9378" s="147">
        <v>1.29819578875461E-10</v>
      </c>
      <c r="M9378" s="147">
        <v>3.8796920095172092E-4</v>
      </c>
      <c r="N9378" s="87">
        <v>8.0648944906609427E-2</v>
      </c>
      <c r="O9378" s="88">
        <v>5.792282847128097E-3</v>
      </c>
      <c r="P9378" s="89">
        <v>71.820937692805472</v>
      </c>
    </row>
    <row r="9379" spans="1:16">
      <c r="A9379" s="75" t="s">
        <v>10156</v>
      </c>
      <c r="B9379" s="85">
        <v>9375</v>
      </c>
      <c r="C9379" s="85">
        <v>6867</v>
      </c>
      <c r="D9379" s="85">
        <v>9375</v>
      </c>
      <c r="E9379" s="86" t="s">
        <v>10155</v>
      </c>
      <c r="F9379" s="85" t="s">
        <v>11</v>
      </c>
      <c r="G9379" s="86" t="s">
        <v>9361</v>
      </c>
      <c r="H9379" s="85" t="s">
        <v>53</v>
      </c>
      <c r="I9379" s="85">
        <v>1</v>
      </c>
      <c r="J9379" s="88">
        <v>1.2034925723402321E-2</v>
      </c>
      <c r="K9379" s="146">
        <v>5.2226270792178765E-2</v>
      </c>
      <c r="L9379" s="147">
        <v>3.1356502926412691E-10</v>
      </c>
      <c r="M9379" s="147">
        <v>1.0349271677859179E-3</v>
      </c>
      <c r="N9379" s="87">
        <v>0.15796571242918439</v>
      </c>
      <c r="O9379" s="88">
        <v>8.393339595026356E-3</v>
      </c>
      <c r="P9379" s="89">
        <v>53.133933091898456</v>
      </c>
    </row>
    <row r="9380" spans="1:16">
      <c r="A9380" s="75" t="s">
        <v>10157</v>
      </c>
      <c r="B9380" s="85">
        <v>9376</v>
      </c>
      <c r="C9380" s="85">
        <v>6868</v>
      </c>
      <c r="D9380" s="85">
        <v>9376</v>
      </c>
      <c r="E9380" s="86" t="s">
        <v>10158</v>
      </c>
      <c r="F9380" s="85" t="s">
        <v>38</v>
      </c>
      <c r="G9380" s="86" t="s">
        <v>9361</v>
      </c>
      <c r="H9380" s="85" t="s">
        <v>53</v>
      </c>
      <c r="I9380" s="85">
        <v>1</v>
      </c>
      <c r="J9380" s="88">
        <v>8.9059778260554296E-3</v>
      </c>
      <c r="K9380" s="146">
        <v>5.5306480143578217E-2</v>
      </c>
      <c r="L9380" s="147">
        <v>2.284005107116986E-10</v>
      </c>
      <c r="M9380" s="147">
        <v>4.5189728060517992E-4</v>
      </c>
      <c r="N9380" s="87">
        <v>8.4084621873606866E-2</v>
      </c>
      <c r="O9380" s="88">
        <v>5.80123842702662E-3</v>
      </c>
      <c r="P9380" s="89">
        <v>68.992858596032505</v>
      </c>
    </row>
    <row r="9381" spans="1:16">
      <c r="A9381" s="75" t="s">
        <v>10159</v>
      </c>
      <c r="B9381" s="85">
        <v>9377</v>
      </c>
      <c r="C9381" s="85">
        <v>6869</v>
      </c>
      <c r="D9381" s="85">
        <v>9377</v>
      </c>
      <c r="E9381" s="86" t="s">
        <v>10158</v>
      </c>
      <c r="F9381" s="85" t="s">
        <v>11</v>
      </c>
      <c r="G9381" s="86" t="s">
        <v>9361</v>
      </c>
      <c r="H9381" s="85" t="s">
        <v>53</v>
      </c>
      <c r="I9381" s="85">
        <v>1</v>
      </c>
      <c r="J9381" s="88">
        <v>8.3804119893238233E-3</v>
      </c>
      <c r="K9381" s="146">
        <v>5.3644092171354997E-2</v>
      </c>
      <c r="L9381" s="147">
        <v>2.302462362816716E-10</v>
      </c>
      <c r="M9381" s="147">
        <v>6.2394673987780107E-4</v>
      </c>
      <c r="N9381" s="87">
        <v>0.10188601154311019</v>
      </c>
      <c r="O9381" s="88">
        <v>5.3665293981062833E-3</v>
      </c>
      <c r="P9381" s="89">
        <v>52.6718959435917</v>
      </c>
    </row>
    <row r="9382" spans="1:16">
      <c r="A9382" s="75" t="s">
        <v>10160</v>
      </c>
      <c r="B9382" s="85">
        <v>9378</v>
      </c>
      <c r="C9382" s="85">
        <v>6870</v>
      </c>
      <c r="D9382" s="85">
        <v>9378</v>
      </c>
      <c r="E9382" s="86" t="s">
        <v>10161</v>
      </c>
      <c r="F9382" s="85" t="s">
        <v>32</v>
      </c>
      <c r="G9382" s="86" t="s">
        <v>9361</v>
      </c>
      <c r="H9382" s="85" t="s">
        <v>53</v>
      </c>
      <c r="I9382" s="85">
        <v>1</v>
      </c>
      <c r="J9382" s="88">
        <v>0</v>
      </c>
      <c r="K9382" s="146">
        <v>0</v>
      </c>
      <c r="L9382" s="147">
        <v>0</v>
      </c>
      <c r="M9382" s="147">
        <v>0</v>
      </c>
      <c r="N9382" s="87">
        <v>0</v>
      </c>
      <c r="O9382" s="88">
        <v>0</v>
      </c>
      <c r="P9382" s="89" t="e">
        <v>#DIV/0!</v>
      </c>
    </row>
    <row r="9383" spans="1:16">
      <c r="A9383" s="75" t="s">
        <v>10163</v>
      </c>
      <c r="B9383" s="85">
        <v>9379</v>
      </c>
      <c r="C9383" s="85">
        <v>6872</v>
      </c>
      <c r="D9383" s="85">
        <v>9379</v>
      </c>
      <c r="E9383" s="86" t="s">
        <v>10161</v>
      </c>
      <c r="F9383" s="85" t="s">
        <v>38</v>
      </c>
      <c r="G9383" s="86" t="s">
        <v>9361</v>
      </c>
      <c r="H9383" s="85" t="s">
        <v>53</v>
      </c>
      <c r="I9383" s="85">
        <v>1</v>
      </c>
      <c r="J9383" s="88">
        <v>0</v>
      </c>
      <c r="K9383" s="146">
        <v>0</v>
      </c>
      <c r="L9383" s="147">
        <v>0</v>
      </c>
      <c r="M9383" s="147">
        <v>0</v>
      </c>
      <c r="N9383" s="87">
        <v>0</v>
      </c>
      <c r="O9383" s="88">
        <v>0</v>
      </c>
      <c r="P9383" s="89" t="e">
        <v>#DIV/0!</v>
      </c>
    </row>
    <row r="9384" spans="1:16">
      <c r="A9384" s="75" t="s">
        <v>10165</v>
      </c>
      <c r="B9384" s="85">
        <v>9380</v>
      </c>
      <c r="C9384" s="85">
        <v>6874</v>
      </c>
      <c r="D9384" s="85">
        <v>9380</v>
      </c>
      <c r="E9384" s="86" t="s">
        <v>10166</v>
      </c>
      <c r="F9384" s="85" t="s">
        <v>32</v>
      </c>
      <c r="G9384" s="86" t="s">
        <v>9361</v>
      </c>
      <c r="H9384" s="85" t="s">
        <v>53</v>
      </c>
      <c r="I9384" s="85">
        <v>1</v>
      </c>
      <c r="J9384" s="88">
        <v>0</v>
      </c>
      <c r="K9384" s="146">
        <v>0</v>
      </c>
      <c r="L9384" s="147">
        <v>0</v>
      </c>
      <c r="M9384" s="147">
        <v>0</v>
      </c>
      <c r="N9384" s="87">
        <v>0</v>
      </c>
      <c r="O9384" s="88">
        <v>0</v>
      </c>
      <c r="P9384" s="89" t="e">
        <v>#DIV/0!</v>
      </c>
    </row>
    <row r="9385" spans="1:16">
      <c r="A9385" s="75" t="s">
        <v>10168</v>
      </c>
      <c r="B9385" s="85">
        <v>9381</v>
      </c>
      <c r="C9385" s="85">
        <v>6876</v>
      </c>
      <c r="D9385" s="85">
        <v>9381</v>
      </c>
      <c r="E9385" s="86" t="s">
        <v>10166</v>
      </c>
      <c r="F9385" s="85" t="s">
        <v>38</v>
      </c>
      <c r="G9385" s="86" t="s">
        <v>9361</v>
      </c>
      <c r="H9385" s="85" t="s">
        <v>53</v>
      </c>
      <c r="I9385" s="85">
        <v>1</v>
      </c>
      <c r="J9385" s="88">
        <v>0</v>
      </c>
      <c r="K9385" s="146">
        <v>0</v>
      </c>
      <c r="L9385" s="147">
        <v>0</v>
      </c>
      <c r="M9385" s="147">
        <v>0</v>
      </c>
      <c r="N9385" s="87">
        <v>0</v>
      </c>
      <c r="O9385" s="88">
        <v>0</v>
      </c>
      <c r="P9385" s="89" t="e">
        <v>#DIV/0!</v>
      </c>
    </row>
    <row r="9386" spans="1:16">
      <c r="A9386" s="75" t="s">
        <v>10170</v>
      </c>
      <c r="B9386" s="85">
        <v>9382</v>
      </c>
      <c r="C9386" s="85">
        <v>6878</v>
      </c>
      <c r="D9386" s="85">
        <v>9382</v>
      </c>
      <c r="E9386" s="86" t="s">
        <v>10171</v>
      </c>
      <c r="F9386" s="85" t="s">
        <v>32</v>
      </c>
      <c r="G9386" s="86" t="s">
        <v>9361</v>
      </c>
      <c r="H9386" s="85" t="s">
        <v>53</v>
      </c>
      <c r="I9386" s="85">
        <v>1</v>
      </c>
      <c r="J9386" s="88">
        <v>6.0218283604600072E-3</v>
      </c>
      <c r="K9386" s="146">
        <v>4.508841339024406E-2</v>
      </c>
      <c r="L9386" s="147">
        <v>2.801475297160101E-10</v>
      </c>
      <c r="M9386" s="147">
        <v>5.6194937008785843E-4</v>
      </c>
      <c r="N9386" s="87">
        <v>0.1069266858260785</v>
      </c>
      <c r="O9386" s="88">
        <v>4.4408544923562696E-3</v>
      </c>
      <c r="P9386" s="89">
        <v>41.531769717239129</v>
      </c>
    </row>
    <row r="9387" spans="1:16">
      <c r="A9387" s="75" t="s">
        <v>10172</v>
      </c>
      <c r="B9387" s="85">
        <v>9383</v>
      </c>
      <c r="C9387" s="85">
        <v>6879</v>
      </c>
      <c r="D9387" s="85">
        <v>9383</v>
      </c>
      <c r="E9387" s="86" t="s">
        <v>10171</v>
      </c>
      <c r="F9387" s="85" t="s">
        <v>38</v>
      </c>
      <c r="G9387" s="86" t="s">
        <v>9361</v>
      </c>
      <c r="H9387" s="85" t="s">
        <v>53</v>
      </c>
      <c r="I9387" s="85">
        <v>1</v>
      </c>
      <c r="J9387" s="88">
        <v>1.6745667483680001E-2</v>
      </c>
      <c r="K9387" s="146">
        <v>6.1107639047026652E-2</v>
      </c>
      <c r="L9387" s="147">
        <v>3.9355660276482352E-10</v>
      </c>
      <c r="M9387" s="147">
        <v>1.155340141911474E-3</v>
      </c>
      <c r="N9387" s="87">
        <v>0.2284443105943034</v>
      </c>
      <c r="O9387" s="88">
        <v>1.3802052509104301E-2</v>
      </c>
      <c r="P9387" s="89">
        <v>60.41758042998719</v>
      </c>
    </row>
    <row r="9388" spans="1:16">
      <c r="A9388" s="75" t="s">
        <v>10173</v>
      </c>
      <c r="B9388" s="85">
        <v>9384</v>
      </c>
      <c r="C9388" s="85">
        <v>6880</v>
      </c>
      <c r="D9388" s="85">
        <v>9384</v>
      </c>
      <c r="E9388" s="86" t="s">
        <v>10174</v>
      </c>
      <c r="F9388" s="85" t="s">
        <v>32</v>
      </c>
      <c r="G9388" s="86" t="s">
        <v>9361</v>
      </c>
      <c r="H9388" s="85" t="s">
        <v>53</v>
      </c>
      <c r="I9388" s="85">
        <v>1</v>
      </c>
      <c r="J9388" s="88">
        <v>5.7108388081446911E-3</v>
      </c>
      <c r="K9388" s="146">
        <v>2.7709825102103004E-2</v>
      </c>
      <c r="L9388" s="147">
        <v>2.6300168308807441E-10</v>
      </c>
      <c r="M9388" s="147">
        <v>5.3493846821572508E-4</v>
      </c>
      <c r="N9388" s="87">
        <v>0.1012930604449709</v>
      </c>
      <c r="O9388" s="88">
        <v>4.2396696704313126E-3</v>
      </c>
      <c r="P9388" s="89">
        <v>41.855480047762825</v>
      </c>
    </row>
    <row r="9389" spans="1:16">
      <c r="A9389" s="75" t="s">
        <v>10175</v>
      </c>
      <c r="B9389" s="85">
        <v>9385</v>
      </c>
      <c r="C9389" s="85">
        <v>6881</v>
      </c>
      <c r="D9389" s="85">
        <v>9385</v>
      </c>
      <c r="E9389" s="86" t="s">
        <v>10174</v>
      </c>
      <c r="F9389" s="85" t="s">
        <v>38</v>
      </c>
      <c r="G9389" s="86" t="s">
        <v>9361</v>
      </c>
      <c r="H9389" s="85" t="s">
        <v>53</v>
      </c>
      <c r="I9389" s="85">
        <v>1</v>
      </c>
      <c r="J9389" s="88">
        <v>1.5768293941953851E-2</v>
      </c>
      <c r="K9389" s="146">
        <v>4.2731376612169178E-2</v>
      </c>
      <c r="L9389" s="147">
        <v>3.6933481735481461E-10</v>
      </c>
      <c r="M9389" s="147">
        <v>1.0914646260352179E-3</v>
      </c>
      <c r="N9389" s="87">
        <v>0.2152511944201746</v>
      </c>
      <c r="O9389" s="88">
        <v>1.301933117563177E-2</v>
      </c>
      <c r="P9389" s="89">
        <v>60.484362052912829</v>
      </c>
    </row>
    <row r="9390" spans="1:16">
      <c r="A9390" s="75" t="s">
        <v>10176</v>
      </c>
      <c r="B9390" s="85">
        <v>9386</v>
      </c>
      <c r="C9390" s="85">
        <v>6882</v>
      </c>
      <c r="D9390" s="85">
        <v>9386</v>
      </c>
      <c r="E9390" s="86" t="s">
        <v>10177</v>
      </c>
      <c r="F9390" s="85" t="s">
        <v>32</v>
      </c>
      <c r="G9390" s="86" t="s">
        <v>9361</v>
      </c>
      <c r="H9390" s="85" t="s">
        <v>53</v>
      </c>
      <c r="I9390" s="85">
        <v>1</v>
      </c>
      <c r="J9390" s="88">
        <v>6.0232762474126313E-3</v>
      </c>
      <c r="K9390" s="146">
        <v>6.2362289451237542E-2</v>
      </c>
      <c r="L9390" s="147">
        <v>2.6801997239595531E-10</v>
      </c>
      <c r="M9390" s="147">
        <v>5.4557174426842208E-4</v>
      </c>
      <c r="N9390" s="87">
        <v>0.1051960184792657</v>
      </c>
      <c r="O9390" s="88">
        <v>4.3318872555307524E-3</v>
      </c>
      <c r="P9390" s="89">
        <v>41.179194024197542</v>
      </c>
    </row>
    <row r="9391" spans="1:16">
      <c r="A9391" s="75" t="s">
        <v>10178</v>
      </c>
      <c r="B9391" s="85">
        <v>9387</v>
      </c>
      <c r="C9391" s="85">
        <v>6883</v>
      </c>
      <c r="D9391" s="85">
        <v>9387</v>
      </c>
      <c r="E9391" s="86" t="s">
        <v>10177</v>
      </c>
      <c r="F9391" s="85" t="s">
        <v>38</v>
      </c>
      <c r="G9391" s="86" t="s">
        <v>9361</v>
      </c>
      <c r="H9391" s="85" t="s">
        <v>53</v>
      </c>
      <c r="I9391" s="85">
        <v>1</v>
      </c>
      <c r="J9391" s="88">
        <v>1.6761098509828432E-2</v>
      </c>
      <c r="K9391" s="146">
        <v>7.8359563331101847E-2</v>
      </c>
      <c r="L9391" s="147">
        <v>3.8158643028989722E-10</v>
      </c>
      <c r="M9391" s="147">
        <v>1.138243009659073E-3</v>
      </c>
      <c r="N9391" s="87">
        <v>0.22662204434612329</v>
      </c>
      <c r="O9391" s="88">
        <v>1.3706920856499169E-2</v>
      </c>
      <c r="P9391" s="89">
        <v>60.483616658070474</v>
      </c>
    </row>
    <row r="9392" spans="1:16">
      <c r="A9392" s="75" t="s">
        <v>10179</v>
      </c>
      <c r="B9392" s="85">
        <v>9388</v>
      </c>
      <c r="C9392" s="85">
        <v>6884</v>
      </c>
      <c r="D9392" s="85">
        <v>9388</v>
      </c>
      <c r="E9392" s="86" t="s">
        <v>10180</v>
      </c>
      <c r="F9392" s="85" t="s">
        <v>32</v>
      </c>
      <c r="G9392" s="86" t="s">
        <v>9361</v>
      </c>
      <c r="H9392" s="85" t="s">
        <v>53</v>
      </c>
      <c r="I9392" s="85">
        <v>1</v>
      </c>
      <c r="J9392" s="88">
        <v>5.8207813888249372E-3</v>
      </c>
      <c r="K9392" s="146">
        <v>3.1369137887212191E-2</v>
      </c>
      <c r="L9392" s="147">
        <v>2.5233577669995798E-10</v>
      </c>
      <c r="M9392" s="147">
        <v>5.2841678358160973E-4</v>
      </c>
      <c r="N9392" s="87">
        <v>0.1009909294606845</v>
      </c>
      <c r="O9392" s="88">
        <v>4.2343772725968298E-3</v>
      </c>
      <c r="P9392" s="89">
        <v>41.928292919071133</v>
      </c>
    </row>
    <row r="9393" spans="1:16">
      <c r="A9393" s="75" t="s">
        <v>10181</v>
      </c>
      <c r="B9393" s="85">
        <v>9389</v>
      </c>
      <c r="C9393" s="85">
        <v>6885</v>
      </c>
      <c r="D9393" s="85">
        <v>9389</v>
      </c>
      <c r="E9393" s="86" t="s">
        <v>10180</v>
      </c>
      <c r="F9393" s="85" t="s">
        <v>38</v>
      </c>
      <c r="G9393" s="86" t="s">
        <v>9361</v>
      </c>
      <c r="H9393" s="85" t="s">
        <v>53</v>
      </c>
      <c r="I9393" s="85">
        <v>1</v>
      </c>
      <c r="J9393" s="88">
        <v>1.589221966182983E-2</v>
      </c>
      <c r="K9393" s="146">
        <v>4.6368737620360027E-2</v>
      </c>
      <c r="L9393" s="147">
        <v>3.5882629581182791E-10</v>
      </c>
      <c r="M9393" s="147">
        <v>1.0842234349681379E-3</v>
      </c>
      <c r="N9393" s="87">
        <v>0.21485746453452079</v>
      </c>
      <c r="O9393" s="88">
        <v>1.302787436201765E-2</v>
      </c>
      <c r="P9393" s="89">
        <v>60.63496276585952</v>
      </c>
    </row>
    <row r="9394" spans="1:16">
      <c r="A9394" s="75" t="s">
        <v>10182</v>
      </c>
      <c r="B9394" s="85">
        <v>9390</v>
      </c>
      <c r="C9394" s="85">
        <v>6886</v>
      </c>
      <c r="D9394" s="85">
        <v>9390</v>
      </c>
      <c r="E9394" s="86" t="s">
        <v>10183</v>
      </c>
      <c r="F9394" s="85" t="s">
        <v>32</v>
      </c>
      <c r="G9394" s="86" t="s">
        <v>9361</v>
      </c>
      <c r="H9394" s="85" t="s">
        <v>53</v>
      </c>
      <c r="I9394" s="85">
        <v>1</v>
      </c>
      <c r="J9394" s="88">
        <v>5.7260945488342803E-3</v>
      </c>
      <c r="K9394" s="146">
        <v>3.5485185239362498E-2</v>
      </c>
      <c r="L9394" s="147">
        <v>2.7847032761051178E-10</v>
      </c>
      <c r="M9394" s="147">
        <v>5.3618035061638622E-4</v>
      </c>
      <c r="N9394" s="87">
        <v>0.1039914000950511</v>
      </c>
      <c r="O9394" s="88">
        <v>4.2243046735806434E-3</v>
      </c>
      <c r="P9394" s="89">
        <v>40.621673231820211</v>
      </c>
    </row>
    <row r="9395" spans="1:16">
      <c r="A9395" s="75" t="s">
        <v>10184</v>
      </c>
      <c r="B9395" s="85">
        <v>9391</v>
      </c>
      <c r="C9395" s="85">
        <v>6887</v>
      </c>
      <c r="D9395" s="85">
        <v>9391</v>
      </c>
      <c r="E9395" s="86" t="s">
        <v>10183</v>
      </c>
      <c r="F9395" s="85" t="s">
        <v>38</v>
      </c>
      <c r="G9395" s="86" t="s">
        <v>9361</v>
      </c>
      <c r="H9395" s="85" t="s">
        <v>53</v>
      </c>
      <c r="I9395" s="85">
        <v>1</v>
      </c>
      <c r="J9395" s="88">
        <v>1.6406921989194009E-2</v>
      </c>
      <c r="K9395" s="146">
        <v>5.1460886606515245E-2</v>
      </c>
      <c r="L9395" s="147">
        <v>3.9172206537656541E-10</v>
      </c>
      <c r="M9395" s="147">
        <v>1.12706280353249E-3</v>
      </c>
      <c r="N9395" s="87">
        <v>0.2251134948834618</v>
      </c>
      <c r="O9395" s="88">
        <v>1.3546056764776101E-2</v>
      </c>
      <c r="P9395" s="89">
        <v>60.174343487442684</v>
      </c>
    </row>
    <row r="9396" spans="1:16">
      <c r="A9396" s="75" t="s">
        <v>10185</v>
      </c>
      <c r="B9396" s="85">
        <v>9392</v>
      </c>
      <c r="C9396" s="85">
        <v>6888</v>
      </c>
      <c r="D9396" s="85">
        <v>9392</v>
      </c>
      <c r="E9396" s="86" t="s">
        <v>10186</v>
      </c>
      <c r="F9396" s="85" t="s">
        <v>32</v>
      </c>
      <c r="G9396" s="86" t="s">
        <v>9361</v>
      </c>
      <c r="H9396" s="85" t="s">
        <v>53</v>
      </c>
      <c r="I9396" s="85">
        <v>1</v>
      </c>
      <c r="J9396" s="88">
        <v>5.5289776876267108E-3</v>
      </c>
      <c r="K9396" s="146">
        <v>1.8555210865758336E-2</v>
      </c>
      <c r="L9396" s="147">
        <v>2.2464269612748851E-10</v>
      </c>
      <c r="M9396" s="147">
        <v>5.1621834672889064E-4</v>
      </c>
      <c r="N9396" s="87">
        <v>9.9584844526354299E-2</v>
      </c>
      <c r="O9396" s="88">
        <v>4.1153974627421239E-3</v>
      </c>
      <c r="P9396" s="89">
        <v>41.325539868197694</v>
      </c>
    </row>
    <row r="9397" spans="1:16">
      <c r="A9397" s="75" t="s">
        <v>10187</v>
      </c>
      <c r="B9397" s="85">
        <v>9393</v>
      </c>
      <c r="C9397" s="85">
        <v>6889</v>
      </c>
      <c r="D9397" s="85">
        <v>9393</v>
      </c>
      <c r="E9397" s="86" t="s">
        <v>10186</v>
      </c>
      <c r="F9397" s="85" t="s">
        <v>38</v>
      </c>
      <c r="G9397" s="86" t="s">
        <v>9361</v>
      </c>
      <c r="H9397" s="85" t="s">
        <v>53</v>
      </c>
      <c r="I9397" s="85">
        <v>1</v>
      </c>
      <c r="J9397" s="88">
        <v>1.5543421138575529E-2</v>
      </c>
      <c r="K9397" s="146">
        <v>3.3533238086194586E-2</v>
      </c>
      <c r="L9397" s="147">
        <v>3.3081849511146958E-10</v>
      </c>
      <c r="M9397" s="147">
        <v>1.0702361856408729E-3</v>
      </c>
      <c r="N9397" s="87">
        <v>0.2131474485217438</v>
      </c>
      <c r="O9397" s="88">
        <v>1.2855613042389989E-2</v>
      </c>
      <c r="P9397" s="89">
        <v>60.31323917573684</v>
      </c>
    </row>
    <row r="9398" spans="1:16">
      <c r="A9398" s="75" t="s">
        <v>10194</v>
      </c>
      <c r="B9398" s="85">
        <v>9394</v>
      </c>
      <c r="C9398" s="85">
        <v>6894</v>
      </c>
      <c r="D9398" s="85">
        <v>9394</v>
      </c>
      <c r="E9398" s="86" t="s">
        <v>10195</v>
      </c>
      <c r="F9398" s="85" t="s">
        <v>38</v>
      </c>
      <c r="G9398" s="86" t="s">
        <v>9361</v>
      </c>
      <c r="H9398" s="85" t="s">
        <v>53</v>
      </c>
      <c r="I9398" s="85">
        <v>1</v>
      </c>
      <c r="J9398" s="88">
        <v>1.0127862305905471E-2</v>
      </c>
      <c r="K9398" s="146">
        <v>6.570561570111226E-2</v>
      </c>
      <c r="L9398" s="147">
        <v>9.8729670079230792E-11</v>
      </c>
      <c r="M9398" s="147">
        <v>7.3448022654764981E-4</v>
      </c>
      <c r="N9398" s="87">
        <v>0.12459982507845831</v>
      </c>
      <c r="O9398" s="88">
        <v>8.0979717717232485E-3</v>
      </c>
      <c r="P9398" s="89">
        <v>64.991839006387849</v>
      </c>
    </row>
    <row r="9399" spans="1:16">
      <c r="A9399" s="75" t="s">
        <v>10196</v>
      </c>
      <c r="B9399" s="85">
        <v>9395</v>
      </c>
      <c r="C9399" s="85">
        <v>6895</v>
      </c>
      <c r="D9399" s="85">
        <v>9395</v>
      </c>
      <c r="E9399" s="86" t="s">
        <v>10195</v>
      </c>
      <c r="F9399" s="85" t="s">
        <v>11</v>
      </c>
      <c r="G9399" s="86" t="s">
        <v>9361</v>
      </c>
      <c r="H9399" s="85" t="s">
        <v>53</v>
      </c>
      <c r="I9399" s="85">
        <v>1</v>
      </c>
      <c r="J9399" s="88">
        <v>5.4781203842349862E-3</v>
      </c>
      <c r="K9399" s="146">
        <v>5.9430739594770868E-2</v>
      </c>
      <c r="L9399" s="147">
        <v>7.8398554490037758E-11</v>
      </c>
      <c r="M9399" s="147">
        <v>4.0246127897580742E-4</v>
      </c>
      <c r="N9399" s="87">
        <v>8.7393607336054044E-2</v>
      </c>
      <c r="O9399" s="88">
        <v>3.9898597185885993E-3</v>
      </c>
      <c r="P9399" s="89">
        <v>45.653908108477765</v>
      </c>
    </row>
    <row r="9400" spans="1:16">
      <c r="A9400" s="75" t="s">
        <v>10249</v>
      </c>
      <c r="B9400" s="85">
        <v>9396</v>
      </c>
      <c r="C9400" s="85">
        <v>6926</v>
      </c>
      <c r="D9400" s="85">
        <v>9396</v>
      </c>
      <c r="E9400" s="86" t="s">
        <v>10250</v>
      </c>
      <c r="F9400" s="85" t="s">
        <v>931</v>
      </c>
      <c r="G9400" s="86" t="s">
        <v>9361</v>
      </c>
      <c r="H9400" s="85" t="s">
        <v>53</v>
      </c>
      <c r="I9400" s="85">
        <v>1</v>
      </c>
      <c r="J9400" s="88">
        <v>0</v>
      </c>
      <c r="K9400" s="146">
        <v>0</v>
      </c>
      <c r="L9400" s="147">
        <v>0</v>
      </c>
      <c r="M9400" s="147">
        <v>0</v>
      </c>
      <c r="N9400" s="87">
        <v>0</v>
      </c>
      <c r="O9400" s="88">
        <v>0</v>
      </c>
      <c r="P9400" s="89" t="e">
        <v>#DIV/0!</v>
      </c>
    </row>
    <row r="9401" spans="1:16">
      <c r="A9401" s="75" t="s">
        <v>10251</v>
      </c>
      <c r="B9401" s="85">
        <v>9397</v>
      </c>
      <c r="C9401" s="85">
        <v>6927</v>
      </c>
      <c r="D9401" s="85">
        <v>9397</v>
      </c>
      <c r="E9401" s="86" t="s">
        <v>10250</v>
      </c>
      <c r="F9401" s="85" t="s">
        <v>2872</v>
      </c>
      <c r="G9401" s="86" t="s">
        <v>9361</v>
      </c>
      <c r="H9401" s="85" t="s">
        <v>53</v>
      </c>
      <c r="I9401" s="85">
        <v>1</v>
      </c>
      <c r="J9401" s="88">
        <v>0</v>
      </c>
      <c r="K9401" s="146">
        <v>0</v>
      </c>
      <c r="L9401" s="147">
        <v>0</v>
      </c>
      <c r="M9401" s="147">
        <v>0</v>
      </c>
      <c r="N9401" s="87">
        <v>0</v>
      </c>
      <c r="O9401" s="88">
        <v>0</v>
      </c>
      <c r="P9401" s="89" t="e">
        <v>#DIV/0!</v>
      </c>
    </row>
    <row r="9402" spans="1:16">
      <c r="A9402" s="75" t="s">
        <v>10252</v>
      </c>
      <c r="B9402" s="85">
        <v>9398</v>
      </c>
      <c r="C9402" s="85">
        <v>6928</v>
      </c>
      <c r="D9402" s="85">
        <v>9398</v>
      </c>
      <c r="E9402" s="86" t="s">
        <v>10250</v>
      </c>
      <c r="F9402" s="85" t="s">
        <v>4407</v>
      </c>
      <c r="G9402" s="86" t="s">
        <v>9361</v>
      </c>
      <c r="H9402" s="85" t="s">
        <v>53</v>
      </c>
      <c r="I9402" s="85">
        <v>1</v>
      </c>
      <c r="J9402" s="88">
        <v>0</v>
      </c>
      <c r="K9402" s="146">
        <v>0</v>
      </c>
      <c r="L9402" s="147">
        <v>0</v>
      </c>
      <c r="M9402" s="147">
        <v>0</v>
      </c>
      <c r="N9402" s="87">
        <v>0</v>
      </c>
      <c r="O9402" s="88">
        <v>0</v>
      </c>
      <c r="P9402" s="89" t="e">
        <v>#DIV/0!</v>
      </c>
    </row>
    <row r="9403" spans="1:16">
      <c r="A9403" s="75" t="s">
        <v>10253</v>
      </c>
      <c r="B9403" s="85">
        <v>9399</v>
      </c>
      <c r="C9403" s="85">
        <v>6929</v>
      </c>
      <c r="D9403" s="85">
        <v>9399</v>
      </c>
      <c r="E9403" s="86" t="s">
        <v>10250</v>
      </c>
      <c r="F9403" s="85" t="s">
        <v>32</v>
      </c>
      <c r="G9403" s="86" t="s">
        <v>9361</v>
      </c>
      <c r="H9403" s="85" t="s">
        <v>53</v>
      </c>
      <c r="I9403" s="85">
        <v>1</v>
      </c>
      <c r="J9403" s="88">
        <v>2.4817488628712061E-4</v>
      </c>
      <c r="K9403" s="146">
        <v>1.0679337228968098E-3</v>
      </c>
      <c r="L9403" s="147">
        <v>1.875447601756959E-12</v>
      </c>
      <c r="M9403" s="147">
        <v>1.5872585837806688E-5</v>
      </c>
      <c r="N9403" s="87">
        <v>1.9499766759993821E-3</v>
      </c>
      <c r="O9403" s="88">
        <v>1.2737567243515429E-4</v>
      </c>
      <c r="P9403" s="89">
        <v>65.321638972872847</v>
      </c>
    </row>
    <row r="9404" spans="1:16">
      <c r="A9404" s="75" t="s">
        <v>10254</v>
      </c>
      <c r="B9404" s="85">
        <v>9400</v>
      </c>
      <c r="C9404" s="85">
        <v>6930</v>
      </c>
      <c r="D9404" s="85">
        <v>9400</v>
      </c>
      <c r="E9404" s="86" t="s">
        <v>10250</v>
      </c>
      <c r="F9404" s="85" t="s">
        <v>4366</v>
      </c>
      <c r="G9404" s="86" t="s">
        <v>9361</v>
      </c>
      <c r="H9404" s="85" t="s">
        <v>53</v>
      </c>
      <c r="I9404" s="85">
        <v>1</v>
      </c>
      <c r="J9404" s="88">
        <v>0</v>
      </c>
      <c r="K9404" s="146">
        <v>0</v>
      </c>
      <c r="L9404" s="147">
        <v>0</v>
      </c>
      <c r="M9404" s="147">
        <v>0</v>
      </c>
      <c r="N9404" s="87">
        <v>0</v>
      </c>
      <c r="O9404" s="88">
        <v>0</v>
      </c>
      <c r="P9404" s="89" t="e">
        <v>#DIV/0!</v>
      </c>
    </row>
    <row r="9405" spans="1:16">
      <c r="A9405" s="75" t="s">
        <v>10255</v>
      </c>
      <c r="B9405" s="85">
        <v>9401</v>
      </c>
      <c r="C9405" s="85">
        <v>6931</v>
      </c>
      <c r="D9405" s="85">
        <v>9401</v>
      </c>
      <c r="E9405" s="86" t="s">
        <v>10250</v>
      </c>
      <c r="F9405" s="85" t="s">
        <v>429</v>
      </c>
      <c r="G9405" s="86" t="s">
        <v>9361</v>
      </c>
      <c r="H9405" s="85" t="s">
        <v>53</v>
      </c>
      <c r="I9405" s="85">
        <v>1</v>
      </c>
      <c r="J9405" s="88">
        <v>0</v>
      </c>
      <c r="K9405" s="146">
        <v>0</v>
      </c>
      <c r="L9405" s="147">
        <v>0</v>
      </c>
      <c r="M9405" s="147">
        <v>0</v>
      </c>
      <c r="N9405" s="87">
        <v>0</v>
      </c>
      <c r="O9405" s="88">
        <v>0</v>
      </c>
      <c r="P9405" s="89" t="e">
        <v>#DIV/0!</v>
      </c>
    </row>
    <row r="9406" spans="1:16">
      <c r="A9406" s="75" t="s">
        <v>10256</v>
      </c>
      <c r="B9406" s="85">
        <v>9402</v>
      </c>
      <c r="C9406" s="85">
        <v>6932</v>
      </c>
      <c r="D9406" s="85">
        <v>9402</v>
      </c>
      <c r="E9406" s="86" t="s">
        <v>10250</v>
      </c>
      <c r="F9406" s="85" t="s">
        <v>1055</v>
      </c>
      <c r="G9406" s="86" t="s">
        <v>9361</v>
      </c>
      <c r="H9406" s="85" t="s">
        <v>53</v>
      </c>
      <c r="I9406" s="85">
        <v>1</v>
      </c>
      <c r="J9406" s="88">
        <v>0</v>
      </c>
      <c r="K9406" s="146">
        <v>0</v>
      </c>
      <c r="L9406" s="147">
        <v>0</v>
      </c>
      <c r="M9406" s="147">
        <v>0</v>
      </c>
      <c r="N9406" s="87">
        <v>0</v>
      </c>
      <c r="O9406" s="88">
        <v>0</v>
      </c>
      <c r="P9406" s="89" t="e">
        <v>#DIV/0!</v>
      </c>
    </row>
    <row r="9407" spans="1:16">
      <c r="A9407" s="75" t="s">
        <v>10257</v>
      </c>
      <c r="B9407" s="85">
        <v>9403</v>
      </c>
      <c r="C9407" s="85">
        <v>6933</v>
      </c>
      <c r="D9407" s="85">
        <v>9403</v>
      </c>
      <c r="E9407" s="86" t="s">
        <v>10250</v>
      </c>
      <c r="F9407" s="85" t="s">
        <v>965</v>
      </c>
      <c r="G9407" s="86" t="s">
        <v>9361</v>
      </c>
      <c r="H9407" s="85" t="s">
        <v>53</v>
      </c>
      <c r="I9407" s="85">
        <v>1</v>
      </c>
      <c r="J9407" s="88">
        <v>0</v>
      </c>
      <c r="K9407" s="146">
        <v>0</v>
      </c>
      <c r="L9407" s="147">
        <v>0</v>
      </c>
      <c r="M9407" s="147">
        <v>0</v>
      </c>
      <c r="N9407" s="87">
        <v>0</v>
      </c>
      <c r="O9407" s="88">
        <v>0</v>
      </c>
      <c r="P9407" s="89" t="e">
        <v>#DIV/0!</v>
      </c>
    </row>
    <row r="9408" spans="1:16">
      <c r="A9408" s="75" t="s">
        <v>10258</v>
      </c>
      <c r="B9408" s="85">
        <v>9404</v>
      </c>
      <c r="C9408" s="85">
        <v>6934</v>
      </c>
      <c r="D9408" s="85">
        <v>9404</v>
      </c>
      <c r="E9408" s="86" t="s">
        <v>10250</v>
      </c>
      <c r="F9408" s="85" t="s">
        <v>4492</v>
      </c>
      <c r="G9408" s="86" t="s">
        <v>9361</v>
      </c>
      <c r="H9408" s="85" t="s">
        <v>53</v>
      </c>
      <c r="I9408" s="85">
        <v>1</v>
      </c>
      <c r="J9408" s="88">
        <v>0</v>
      </c>
      <c r="K9408" s="146">
        <v>0</v>
      </c>
      <c r="L9408" s="147">
        <v>0</v>
      </c>
      <c r="M9408" s="147">
        <v>0</v>
      </c>
      <c r="N9408" s="87">
        <v>0</v>
      </c>
      <c r="O9408" s="88">
        <v>0</v>
      </c>
      <c r="P9408" s="89" t="e">
        <v>#DIV/0!</v>
      </c>
    </row>
    <row r="9409" spans="1:16">
      <c r="A9409" s="75" t="s">
        <v>10259</v>
      </c>
      <c r="B9409" s="85">
        <v>9405</v>
      </c>
      <c r="C9409" s="85">
        <v>6935</v>
      </c>
      <c r="D9409" s="85">
        <v>9405</v>
      </c>
      <c r="E9409" s="86" t="s">
        <v>10250</v>
      </c>
      <c r="F9409" s="85" t="s">
        <v>1084</v>
      </c>
      <c r="G9409" s="86" t="s">
        <v>9361</v>
      </c>
      <c r="H9409" s="85" t="s">
        <v>53</v>
      </c>
      <c r="I9409" s="85">
        <v>1</v>
      </c>
      <c r="J9409" s="88">
        <v>0</v>
      </c>
      <c r="K9409" s="146">
        <v>0</v>
      </c>
      <c r="L9409" s="147">
        <v>0</v>
      </c>
      <c r="M9409" s="147">
        <v>0</v>
      </c>
      <c r="N9409" s="87">
        <v>0</v>
      </c>
      <c r="O9409" s="88">
        <v>0</v>
      </c>
      <c r="P9409" s="89" t="e">
        <v>#DIV/0!</v>
      </c>
    </row>
    <row r="9410" spans="1:16">
      <c r="A9410" s="75" t="s">
        <v>10260</v>
      </c>
      <c r="B9410" s="85">
        <v>9406</v>
      </c>
      <c r="C9410" s="85">
        <v>6936</v>
      </c>
      <c r="D9410" s="85">
        <v>9406</v>
      </c>
      <c r="E9410" s="86" t="s">
        <v>10250</v>
      </c>
      <c r="F9410" s="85" t="s">
        <v>4370</v>
      </c>
      <c r="G9410" s="86" t="s">
        <v>9361</v>
      </c>
      <c r="H9410" s="85" t="s">
        <v>53</v>
      </c>
      <c r="I9410" s="85">
        <v>1</v>
      </c>
      <c r="J9410" s="88">
        <v>0</v>
      </c>
      <c r="K9410" s="146">
        <v>0</v>
      </c>
      <c r="L9410" s="147">
        <v>0</v>
      </c>
      <c r="M9410" s="147">
        <v>0</v>
      </c>
      <c r="N9410" s="87">
        <v>0</v>
      </c>
      <c r="O9410" s="88">
        <v>0</v>
      </c>
      <c r="P9410" s="89" t="e">
        <v>#DIV/0!</v>
      </c>
    </row>
    <row r="9411" spans="1:16">
      <c r="A9411" s="75" t="s">
        <v>10261</v>
      </c>
      <c r="B9411" s="85">
        <v>9407</v>
      </c>
      <c r="C9411" s="85">
        <v>6937</v>
      </c>
      <c r="D9411" s="85">
        <v>9407</v>
      </c>
      <c r="E9411" s="86" t="s">
        <v>10250</v>
      </c>
      <c r="F9411" s="85" t="s">
        <v>4372</v>
      </c>
      <c r="G9411" s="86" t="s">
        <v>9361</v>
      </c>
      <c r="H9411" s="85" t="s">
        <v>53</v>
      </c>
      <c r="I9411" s="85">
        <v>1</v>
      </c>
      <c r="J9411" s="88">
        <v>0</v>
      </c>
      <c r="K9411" s="146">
        <v>0</v>
      </c>
      <c r="L9411" s="147">
        <v>0</v>
      </c>
      <c r="M9411" s="147">
        <v>0</v>
      </c>
      <c r="N9411" s="87">
        <v>0</v>
      </c>
      <c r="O9411" s="88">
        <v>0</v>
      </c>
      <c r="P9411" s="89" t="e">
        <v>#DIV/0!</v>
      </c>
    </row>
    <row r="9412" spans="1:16">
      <c r="A9412" s="75" t="s">
        <v>10262</v>
      </c>
      <c r="B9412" s="85">
        <v>9408</v>
      </c>
      <c r="C9412" s="85">
        <v>6938</v>
      </c>
      <c r="D9412" s="85">
        <v>9408</v>
      </c>
      <c r="E9412" s="86" t="s">
        <v>10250</v>
      </c>
      <c r="F9412" s="85" t="s">
        <v>1068</v>
      </c>
      <c r="G9412" s="86" t="s">
        <v>9361</v>
      </c>
      <c r="H9412" s="85" t="s">
        <v>53</v>
      </c>
      <c r="I9412" s="85">
        <v>1</v>
      </c>
      <c r="J9412" s="88">
        <v>0</v>
      </c>
      <c r="K9412" s="146">
        <v>0</v>
      </c>
      <c r="L9412" s="147">
        <v>0</v>
      </c>
      <c r="M9412" s="147">
        <v>0</v>
      </c>
      <c r="N9412" s="87">
        <v>0</v>
      </c>
      <c r="O9412" s="88">
        <v>0</v>
      </c>
      <c r="P9412" s="89" t="e">
        <v>#DIV/0!</v>
      </c>
    </row>
    <row r="9413" spans="1:16">
      <c r="A9413" s="75" t="s">
        <v>10263</v>
      </c>
      <c r="B9413" s="85">
        <v>9409</v>
      </c>
      <c r="C9413" s="85">
        <v>6939</v>
      </c>
      <c r="D9413" s="85">
        <v>9409</v>
      </c>
      <c r="E9413" s="86" t="s">
        <v>10250</v>
      </c>
      <c r="F9413" s="85" t="s">
        <v>2641</v>
      </c>
      <c r="G9413" s="86" t="s">
        <v>9361</v>
      </c>
      <c r="H9413" s="85" t="s">
        <v>53</v>
      </c>
      <c r="I9413" s="85">
        <v>1</v>
      </c>
      <c r="J9413" s="88">
        <v>0</v>
      </c>
      <c r="K9413" s="146">
        <v>0</v>
      </c>
      <c r="L9413" s="147">
        <v>0</v>
      </c>
      <c r="M9413" s="147">
        <v>0</v>
      </c>
      <c r="N9413" s="87">
        <v>0</v>
      </c>
      <c r="O9413" s="88">
        <v>0</v>
      </c>
      <c r="P9413" s="89" t="e">
        <v>#DIV/0!</v>
      </c>
    </row>
    <row r="9414" spans="1:16">
      <c r="A9414" s="75" t="s">
        <v>10264</v>
      </c>
      <c r="B9414" s="85">
        <v>9410</v>
      </c>
      <c r="C9414" s="85">
        <v>6940</v>
      </c>
      <c r="D9414" s="85">
        <v>9410</v>
      </c>
      <c r="E9414" s="86" t="s">
        <v>10250</v>
      </c>
      <c r="F9414" s="85" t="s">
        <v>4532</v>
      </c>
      <c r="G9414" s="86" t="s">
        <v>9361</v>
      </c>
      <c r="H9414" s="85" t="s">
        <v>53</v>
      </c>
      <c r="I9414" s="85">
        <v>1</v>
      </c>
      <c r="J9414" s="88">
        <v>0</v>
      </c>
      <c r="K9414" s="146">
        <v>0</v>
      </c>
      <c r="L9414" s="147">
        <v>0</v>
      </c>
      <c r="M9414" s="147">
        <v>0</v>
      </c>
      <c r="N9414" s="87">
        <v>0</v>
      </c>
      <c r="O9414" s="88">
        <v>0</v>
      </c>
      <c r="P9414" s="89" t="e">
        <v>#DIV/0!</v>
      </c>
    </row>
    <row r="9415" spans="1:16">
      <c r="A9415" s="75" t="s">
        <v>10265</v>
      </c>
      <c r="B9415" s="85">
        <v>9411</v>
      </c>
      <c r="C9415" s="85">
        <v>6941</v>
      </c>
      <c r="D9415" s="85">
        <v>9411</v>
      </c>
      <c r="E9415" s="86" t="s">
        <v>10250</v>
      </c>
      <c r="F9415" s="85" t="s">
        <v>4641</v>
      </c>
      <c r="G9415" s="86" t="s">
        <v>9361</v>
      </c>
      <c r="H9415" s="85" t="s">
        <v>53</v>
      </c>
      <c r="I9415" s="85">
        <v>1</v>
      </c>
      <c r="J9415" s="88">
        <v>0</v>
      </c>
      <c r="K9415" s="146">
        <v>0</v>
      </c>
      <c r="L9415" s="147">
        <v>0</v>
      </c>
      <c r="M9415" s="147">
        <v>0</v>
      </c>
      <c r="N9415" s="87">
        <v>0</v>
      </c>
      <c r="O9415" s="88">
        <v>0</v>
      </c>
      <c r="P9415" s="89" t="e">
        <v>#DIV/0!</v>
      </c>
    </row>
    <row r="9416" spans="1:16">
      <c r="A9416" s="75" t="s">
        <v>10266</v>
      </c>
      <c r="B9416" s="85">
        <v>9412</v>
      </c>
      <c r="C9416" s="85">
        <v>6942</v>
      </c>
      <c r="D9416" s="85">
        <v>9412</v>
      </c>
      <c r="E9416" s="86" t="s">
        <v>10250</v>
      </c>
      <c r="F9416" s="85" t="s">
        <v>2124</v>
      </c>
      <c r="G9416" s="86" t="s">
        <v>9361</v>
      </c>
      <c r="H9416" s="85" t="s">
        <v>53</v>
      </c>
      <c r="I9416" s="85">
        <v>1</v>
      </c>
      <c r="J9416" s="88">
        <v>0</v>
      </c>
      <c r="K9416" s="146">
        <v>0</v>
      </c>
      <c r="L9416" s="147">
        <v>0</v>
      </c>
      <c r="M9416" s="147">
        <v>0</v>
      </c>
      <c r="N9416" s="87">
        <v>0</v>
      </c>
      <c r="O9416" s="88">
        <v>0</v>
      </c>
      <c r="P9416" s="89" t="e">
        <v>#DIV/0!</v>
      </c>
    </row>
    <row r="9417" spans="1:16">
      <c r="A9417" s="75" t="s">
        <v>10267</v>
      </c>
      <c r="B9417" s="85">
        <v>9413</v>
      </c>
      <c r="C9417" s="85">
        <v>6943</v>
      </c>
      <c r="D9417" s="85">
        <v>9413</v>
      </c>
      <c r="E9417" s="86" t="s">
        <v>10250</v>
      </c>
      <c r="F9417" s="85" t="s">
        <v>4253</v>
      </c>
      <c r="G9417" s="86" t="s">
        <v>9361</v>
      </c>
      <c r="H9417" s="85" t="s">
        <v>53</v>
      </c>
      <c r="I9417" s="85">
        <v>1</v>
      </c>
      <c r="J9417" s="88">
        <v>0</v>
      </c>
      <c r="K9417" s="146">
        <v>0</v>
      </c>
      <c r="L9417" s="147">
        <v>0</v>
      </c>
      <c r="M9417" s="147">
        <v>0</v>
      </c>
      <c r="N9417" s="87">
        <v>0</v>
      </c>
      <c r="O9417" s="88">
        <v>0</v>
      </c>
      <c r="P9417" s="89" t="e">
        <v>#DIV/0!</v>
      </c>
    </row>
    <row r="9418" spans="1:16">
      <c r="A9418" s="75" t="s">
        <v>10268</v>
      </c>
      <c r="B9418" s="85">
        <v>9414</v>
      </c>
      <c r="C9418" s="85">
        <v>6944</v>
      </c>
      <c r="D9418" s="85">
        <v>9414</v>
      </c>
      <c r="E9418" s="86" t="s">
        <v>10250</v>
      </c>
      <c r="F9418" s="85" t="s">
        <v>4389</v>
      </c>
      <c r="G9418" s="86" t="s">
        <v>9361</v>
      </c>
      <c r="H9418" s="85" t="s">
        <v>53</v>
      </c>
      <c r="I9418" s="85">
        <v>1</v>
      </c>
      <c r="J9418" s="88">
        <v>0</v>
      </c>
      <c r="K9418" s="146">
        <v>0</v>
      </c>
      <c r="L9418" s="147">
        <v>0</v>
      </c>
      <c r="M9418" s="147">
        <v>0</v>
      </c>
      <c r="N9418" s="87">
        <v>0</v>
      </c>
      <c r="O9418" s="88">
        <v>0</v>
      </c>
      <c r="P9418" s="89" t="e">
        <v>#DIV/0!</v>
      </c>
    </row>
    <row r="9419" spans="1:16">
      <c r="A9419" s="75" t="s">
        <v>10269</v>
      </c>
      <c r="B9419" s="85">
        <v>9415</v>
      </c>
      <c r="C9419" s="85">
        <v>6945</v>
      </c>
      <c r="D9419" s="85">
        <v>9415</v>
      </c>
      <c r="E9419" s="86" t="s">
        <v>10250</v>
      </c>
      <c r="F9419" s="85" t="s">
        <v>3724</v>
      </c>
      <c r="G9419" s="86" t="s">
        <v>9361</v>
      </c>
      <c r="H9419" s="85" t="s">
        <v>53</v>
      </c>
      <c r="I9419" s="85">
        <v>1</v>
      </c>
      <c r="J9419" s="88">
        <v>0</v>
      </c>
      <c r="K9419" s="146">
        <v>0</v>
      </c>
      <c r="L9419" s="147">
        <v>0</v>
      </c>
      <c r="M9419" s="147">
        <v>0</v>
      </c>
      <c r="N9419" s="87">
        <v>0</v>
      </c>
      <c r="O9419" s="88">
        <v>0</v>
      </c>
      <c r="P9419" s="89" t="e">
        <v>#DIV/0!</v>
      </c>
    </row>
    <row r="9420" spans="1:16">
      <c r="A9420" s="75" t="s">
        <v>10270</v>
      </c>
      <c r="B9420" s="85">
        <v>9416</v>
      </c>
      <c r="C9420" s="85">
        <v>6946</v>
      </c>
      <c r="D9420" s="85">
        <v>9416</v>
      </c>
      <c r="E9420" s="86" t="s">
        <v>10250</v>
      </c>
      <c r="F9420" s="85" t="s">
        <v>891</v>
      </c>
      <c r="G9420" s="86" t="s">
        <v>9361</v>
      </c>
      <c r="H9420" s="85" t="s">
        <v>53</v>
      </c>
      <c r="I9420" s="85">
        <v>1</v>
      </c>
      <c r="J9420" s="88">
        <v>0</v>
      </c>
      <c r="K9420" s="146">
        <v>0</v>
      </c>
      <c r="L9420" s="147">
        <v>0</v>
      </c>
      <c r="M9420" s="147">
        <v>0</v>
      </c>
      <c r="N9420" s="87">
        <v>0</v>
      </c>
      <c r="O9420" s="88">
        <v>0</v>
      </c>
      <c r="P9420" s="89" t="e">
        <v>#DIV/0!</v>
      </c>
    </row>
    <row r="9421" spans="1:16">
      <c r="A9421" s="75" t="s">
        <v>10271</v>
      </c>
      <c r="B9421" s="85">
        <v>9417</v>
      </c>
      <c r="C9421" s="85">
        <v>6947</v>
      </c>
      <c r="D9421" s="85">
        <v>9417</v>
      </c>
      <c r="E9421" s="86" t="s">
        <v>10250</v>
      </c>
      <c r="F9421" s="85" t="s">
        <v>38</v>
      </c>
      <c r="G9421" s="86" t="s">
        <v>9361</v>
      </c>
      <c r="H9421" s="85" t="s">
        <v>53</v>
      </c>
      <c r="I9421" s="85">
        <v>1</v>
      </c>
      <c r="J9421" s="88">
        <v>3.5292162174002602E-4</v>
      </c>
      <c r="K9421" s="146">
        <v>1.1909282983597639E-3</v>
      </c>
      <c r="L9421" s="147">
        <v>2.613209384294146E-12</v>
      </c>
      <c r="M9421" s="147">
        <v>2.3911064705180611E-5</v>
      </c>
      <c r="N9421" s="87">
        <v>2.96324814947978E-3</v>
      </c>
      <c r="O9421" s="88">
        <v>2.116282863240049E-4</v>
      </c>
      <c r="P9421" s="89">
        <v>71.417672651262038</v>
      </c>
    </row>
    <row r="9422" spans="1:16">
      <c r="A9422" s="75" t="s">
        <v>10272</v>
      </c>
      <c r="B9422" s="85">
        <v>9418</v>
      </c>
      <c r="C9422" s="85">
        <v>6948</v>
      </c>
      <c r="D9422" s="85">
        <v>9418</v>
      </c>
      <c r="E9422" s="86" t="s">
        <v>10250</v>
      </c>
      <c r="F9422" s="85" t="s">
        <v>1039</v>
      </c>
      <c r="G9422" s="86" t="s">
        <v>9361</v>
      </c>
      <c r="H9422" s="85" t="s">
        <v>53</v>
      </c>
      <c r="I9422" s="85">
        <v>1</v>
      </c>
      <c r="J9422" s="88">
        <v>0</v>
      </c>
      <c r="K9422" s="146">
        <v>0</v>
      </c>
      <c r="L9422" s="147">
        <v>0</v>
      </c>
      <c r="M9422" s="147">
        <v>0</v>
      </c>
      <c r="N9422" s="87">
        <v>0</v>
      </c>
      <c r="O9422" s="88">
        <v>0</v>
      </c>
      <c r="P9422" s="89" t="e">
        <v>#DIV/0!</v>
      </c>
    </row>
    <row r="9423" spans="1:16">
      <c r="A9423" s="75" t="s">
        <v>10273</v>
      </c>
      <c r="B9423" s="85">
        <v>9419</v>
      </c>
      <c r="C9423" s="85">
        <v>6949</v>
      </c>
      <c r="D9423" s="85">
        <v>9419</v>
      </c>
      <c r="E9423" s="86" t="s">
        <v>10250</v>
      </c>
      <c r="F9423" s="85" t="s">
        <v>4655</v>
      </c>
      <c r="G9423" s="86" t="s">
        <v>9361</v>
      </c>
      <c r="H9423" s="85" t="s">
        <v>53</v>
      </c>
      <c r="I9423" s="85">
        <v>1</v>
      </c>
      <c r="J9423" s="88">
        <v>0</v>
      </c>
      <c r="K9423" s="146">
        <v>0</v>
      </c>
      <c r="L9423" s="147">
        <v>0</v>
      </c>
      <c r="M9423" s="147">
        <v>0</v>
      </c>
      <c r="N9423" s="87">
        <v>0</v>
      </c>
      <c r="O9423" s="88">
        <v>0</v>
      </c>
      <c r="P9423" s="89" t="e">
        <v>#DIV/0!</v>
      </c>
    </row>
    <row r="9424" spans="1:16">
      <c r="A9424" s="75" t="s">
        <v>10274</v>
      </c>
      <c r="B9424" s="85">
        <v>9420</v>
      </c>
      <c r="C9424" s="85">
        <v>6950</v>
      </c>
      <c r="D9424" s="85">
        <v>9420</v>
      </c>
      <c r="E9424" s="86" t="s">
        <v>10250</v>
      </c>
      <c r="F9424" s="85" t="s">
        <v>1088</v>
      </c>
      <c r="G9424" s="86" t="s">
        <v>9361</v>
      </c>
      <c r="H9424" s="85" t="s">
        <v>53</v>
      </c>
      <c r="I9424" s="85">
        <v>1</v>
      </c>
      <c r="J9424" s="88">
        <v>0</v>
      </c>
      <c r="K9424" s="146">
        <v>0</v>
      </c>
      <c r="L9424" s="147">
        <v>0</v>
      </c>
      <c r="M9424" s="147">
        <v>0</v>
      </c>
      <c r="N9424" s="87">
        <v>0</v>
      </c>
      <c r="O9424" s="88">
        <v>0</v>
      </c>
      <c r="P9424" s="89" t="e">
        <v>#DIV/0!</v>
      </c>
    </row>
    <row r="9425" spans="1:16">
      <c r="A9425" s="75" t="s">
        <v>10275</v>
      </c>
      <c r="B9425" s="85">
        <v>9421</v>
      </c>
      <c r="C9425" s="85">
        <v>6951</v>
      </c>
      <c r="D9425" s="85">
        <v>9421</v>
      </c>
      <c r="E9425" s="86" t="s">
        <v>10250</v>
      </c>
      <c r="F9425" s="85" t="s">
        <v>4544</v>
      </c>
      <c r="G9425" s="86" t="s">
        <v>9361</v>
      </c>
      <c r="H9425" s="85" t="s">
        <v>53</v>
      </c>
      <c r="I9425" s="85">
        <v>1</v>
      </c>
      <c r="J9425" s="88">
        <v>0</v>
      </c>
      <c r="K9425" s="146">
        <v>0</v>
      </c>
      <c r="L9425" s="147">
        <v>0</v>
      </c>
      <c r="M9425" s="147">
        <v>0</v>
      </c>
      <c r="N9425" s="87">
        <v>0</v>
      </c>
      <c r="O9425" s="88">
        <v>0</v>
      </c>
      <c r="P9425" s="89" t="e">
        <v>#DIV/0!</v>
      </c>
    </row>
    <row r="9426" spans="1:16">
      <c r="A9426" s="75" t="s">
        <v>10366</v>
      </c>
      <c r="B9426" s="85">
        <v>9422</v>
      </c>
      <c r="C9426" s="85">
        <v>7003</v>
      </c>
      <c r="D9426" s="85">
        <v>9422</v>
      </c>
      <c r="E9426" s="86" t="s">
        <v>10367</v>
      </c>
      <c r="F9426" s="85" t="s">
        <v>931</v>
      </c>
      <c r="G9426" s="86" t="s">
        <v>9361</v>
      </c>
      <c r="H9426" s="85" t="s">
        <v>53</v>
      </c>
      <c r="I9426" s="85">
        <v>1</v>
      </c>
      <c r="J9426" s="88">
        <v>1.417075161379058E-2</v>
      </c>
      <c r="K9426" s="146">
        <v>1.5132760792602073E-2</v>
      </c>
      <c r="L9426" s="147">
        <v>5.4004598272748053E-11</v>
      </c>
      <c r="M9426" s="147">
        <v>1.6124919316841901E-3</v>
      </c>
      <c r="N9426" s="87">
        <v>0.25858892301966502</v>
      </c>
      <c r="O9426" s="88">
        <v>1.266124686364135E-2</v>
      </c>
      <c r="P9426" s="89">
        <v>48.962835359651095</v>
      </c>
    </row>
    <row r="9427" spans="1:16">
      <c r="A9427" s="75" t="s">
        <v>10933</v>
      </c>
      <c r="B9427" s="85">
        <v>9423</v>
      </c>
      <c r="C9427" s="85">
        <v>7331</v>
      </c>
      <c r="D9427" s="85">
        <v>9423</v>
      </c>
      <c r="E9427" s="86" t="s">
        <v>10931</v>
      </c>
      <c r="F9427" s="85" t="s">
        <v>38</v>
      </c>
      <c r="G9427" s="86" t="s">
        <v>9361</v>
      </c>
      <c r="H9427" s="85" t="s">
        <v>53</v>
      </c>
      <c r="I9427" s="85">
        <v>1</v>
      </c>
      <c r="J9427" s="88">
        <v>9.1271938721999239E-3</v>
      </c>
      <c r="K9427" s="146">
        <v>1.2926915891587015E-2</v>
      </c>
      <c r="L9427" s="147">
        <v>2.3172471441200589E-10</v>
      </c>
      <c r="M9427" s="147">
        <v>8.6230733015341067E-4</v>
      </c>
      <c r="N9427" s="87">
        <v>0.1123293916996905</v>
      </c>
      <c r="O9427" s="88">
        <v>7.9185049706918288E-3</v>
      </c>
      <c r="P9427" s="89">
        <v>70.493615703552734</v>
      </c>
    </row>
    <row r="9428" spans="1:16">
      <c r="A9428" s="75" t="s">
        <v>10940</v>
      </c>
      <c r="B9428" s="85">
        <v>9424</v>
      </c>
      <c r="C9428" s="85">
        <v>7337</v>
      </c>
      <c r="D9428" s="85">
        <v>9424</v>
      </c>
      <c r="E9428" s="86" t="s">
        <v>10931</v>
      </c>
      <c r="F9428" s="85" t="s">
        <v>11</v>
      </c>
      <c r="G9428" s="86" t="s">
        <v>9361</v>
      </c>
      <c r="H9428" s="85" t="s">
        <v>53</v>
      </c>
      <c r="I9428" s="85">
        <v>1</v>
      </c>
      <c r="J9428" s="88">
        <v>6.7246364072600512E-3</v>
      </c>
      <c r="K9428" s="146">
        <v>9.0208164051210921E-3</v>
      </c>
      <c r="L9428" s="147">
        <v>1.866020067968269E-10</v>
      </c>
      <c r="M9428" s="147">
        <v>8.4664781734073542E-4</v>
      </c>
      <c r="N9428" s="87">
        <v>0.1062058357933688</v>
      </c>
      <c r="O9428" s="88">
        <v>5.8563099605457823E-3</v>
      </c>
      <c r="P9428" s="89">
        <v>55.141131528211503</v>
      </c>
    </row>
    <row r="9429" spans="1:16">
      <c r="A9429" s="75" t="s">
        <v>15887</v>
      </c>
      <c r="B9429" s="85">
        <v>9425</v>
      </c>
      <c r="C9429" s="85">
        <v>10495</v>
      </c>
      <c r="D9429" s="85">
        <v>9425</v>
      </c>
      <c r="E9429" s="86" t="s">
        <v>15888</v>
      </c>
      <c r="F9429" s="85" t="s">
        <v>509</v>
      </c>
      <c r="G9429" s="86" t="s">
        <v>9361</v>
      </c>
      <c r="H9429" s="85" t="s">
        <v>53</v>
      </c>
      <c r="I9429" s="85">
        <v>1</v>
      </c>
      <c r="J9429" s="88">
        <v>9.1583553836934534E-2</v>
      </c>
      <c r="K9429" s="146">
        <v>0.10619884601652134</v>
      </c>
      <c r="L9429" s="147">
        <v>4.7410401472206943E-10</v>
      </c>
      <c r="M9429" s="147">
        <v>8.4961106450639565E-3</v>
      </c>
      <c r="N9429" s="87">
        <v>1.0836966911597301</v>
      </c>
      <c r="O9429" s="88">
        <v>8.5020754773808799E-2</v>
      </c>
      <c r="P9429" s="89">
        <v>78.454382547595387</v>
      </c>
    </row>
    <row r="9430" spans="1:16">
      <c r="A9430" s="75" t="s">
        <v>15889</v>
      </c>
      <c r="B9430" s="85">
        <v>9426</v>
      </c>
      <c r="C9430" s="85">
        <v>10496</v>
      </c>
      <c r="D9430" s="85">
        <v>9426</v>
      </c>
      <c r="E9430" s="86" t="s">
        <v>15888</v>
      </c>
      <c r="F9430" s="85" t="s">
        <v>32</v>
      </c>
      <c r="G9430" s="86" t="s">
        <v>9361</v>
      </c>
      <c r="H9430" s="85" t="s">
        <v>53</v>
      </c>
      <c r="I9430" s="85">
        <v>1</v>
      </c>
      <c r="J9430" s="88">
        <v>3.082923954993344E-3</v>
      </c>
      <c r="K9430" s="146">
        <v>3.0948539820802382E-3</v>
      </c>
      <c r="L9430" s="147">
        <v>1.6533249290530021E-11</v>
      </c>
      <c r="M9430" s="147">
        <v>3.8209386082333131E-4</v>
      </c>
      <c r="N9430" s="87">
        <v>3.9960694129080397E-2</v>
      </c>
      <c r="O9430" s="88">
        <v>2.645524664002826E-3</v>
      </c>
      <c r="P9430" s="89">
        <v>66.203170932349039</v>
      </c>
    </row>
    <row r="9431" spans="1:16">
      <c r="A9431" s="75" t="s">
        <v>15890</v>
      </c>
      <c r="B9431" s="85">
        <v>9427</v>
      </c>
      <c r="C9431" s="85">
        <v>10497</v>
      </c>
      <c r="D9431" s="85">
        <v>9427</v>
      </c>
      <c r="E9431" s="86" t="s">
        <v>15888</v>
      </c>
      <c r="F9431" s="85" t="s">
        <v>31</v>
      </c>
      <c r="G9431" s="86" t="s">
        <v>9361</v>
      </c>
      <c r="H9431" s="85" t="s">
        <v>53</v>
      </c>
      <c r="I9431" s="85">
        <v>1</v>
      </c>
      <c r="J9431" s="88">
        <v>7.0457559367532965E-2</v>
      </c>
      <c r="K9431" s="146">
        <v>8.661827236950545E-2</v>
      </c>
      <c r="L9431" s="147">
        <v>3.65830350326229E-10</v>
      </c>
      <c r="M9431" s="147">
        <v>3.4682153185176079E-3</v>
      </c>
      <c r="N9431" s="87">
        <v>0.73389272496944569</v>
      </c>
      <c r="O9431" s="88">
        <v>6.5099030112622108E-2</v>
      </c>
      <c r="P9431" s="89">
        <v>88.703740884381148</v>
      </c>
    </row>
    <row r="9432" spans="1:16">
      <c r="A9432" s="75" t="s">
        <v>15891</v>
      </c>
      <c r="B9432" s="85">
        <v>9428</v>
      </c>
      <c r="C9432" s="85">
        <v>10498</v>
      </c>
      <c r="D9432" s="85">
        <v>9428</v>
      </c>
      <c r="E9432" s="86" t="s">
        <v>15888</v>
      </c>
      <c r="F9432" s="85" t="s">
        <v>38</v>
      </c>
      <c r="G9432" s="86" t="s">
        <v>9361</v>
      </c>
      <c r="H9432" s="85" t="s">
        <v>53</v>
      </c>
      <c r="I9432" s="85">
        <v>1</v>
      </c>
      <c r="J9432" s="88">
        <v>0.1092870510861873</v>
      </c>
      <c r="K9432" s="146">
        <v>0.14721307619546423</v>
      </c>
      <c r="L9432" s="147">
        <v>5.6236878052318991E-10</v>
      </c>
      <c r="M9432" s="147">
        <v>3.035646052040136E-3</v>
      </c>
      <c r="N9432" s="87">
        <v>0.9563509841143647</v>
      </c>
      <c r="O9432" s="88">
        <v>9.9061811749400222E-2</v>
      </c>
      <c r="P9432" s="89">
        <v>103.58311268026465</v>
      </c>
    </row>
    <row r="9433" spans="1:16">
      <c r="A9433" s="75" t="s">
        <v>24135</v>
      </c>
      <c r="B9433" s="85">
        <v>9429</v>
      </c>
      <c r="C9433" s="85">
        <v>14718</v>
      </c>
      <c r="D9433" s="85">
        <v>9429</v>
      </c>
      <c r="E9433" s="86" t="s">
        <v>24136</v>
      </c>
      <c r="F9433" s="85" t="s">
        <v>55</v>
      </c>
      <c r="G9433" s="86" t="s">
        <v>9361</v>
      </c>
      <c r="H9433" s="85" t="s">
        <v>53</v>
      </c>
      <c r="I9433" s="85">
        <v>1</v>
      </c>
      <c r="J9433" s="88">
        <v>0.1083054765884979</v>
      </c>
      <c r="K9433" s="146">
        <v>0.14567739479225281</v>
      </c>
      <c r="L9433" s="147">
        <v>5.574002514943044E-10</v>
      </c>
      <c r="M9433" s="147">
        <v>3.048576786098287E-3</v>
      </c>
      <c r="N9433" s="87">
        <v>0.9508001774984276</v>
      </c>
      <c r="O9433" s="88">
        <v>9.8203565442503027E-2</v>
      </c>
      <c r="P9433" s="89">
        <v>103.28517786027173</v>
      </c>
    </row>
    <row r="9434" spans="1:16">
      <c r="A9434" s="75" t="s">
        <v>24137</v>
      </c>
      <c r="B9434" s="85">
        <v>9430</v>
      </c>
      <c r="C9434" s="85">
        <v>14719</v>
      </c>
      <c r="D9434" s="85">
        <v>9430</v>
      </c>
      <c r="E9434" s="86" t="s">
        <v>24136</v>
      </c>
      <c r="F9434" s="85" t="s">
        <v>11</v>
      </c>
      <c r="G9434" s="86" t="s">
        <v>9361</v>
      </c>
      <c r="H9434" s="85" t="s">
        <v>53</v>
      </c>
      <c r="I9434" s="85">
        <v>1</v>
      </c>
      <c r="J9434" s="88">
        <v>7.0189033266364081E-2</v>
      </c>
      <c r="K9434" s="146">
        <v>8.628538421718307E-2</v>
      </c>
      <c r="L9434" s="147">
        <v>3.6443820344311198E-10</v>
      </c>
      <c r="M9434" s="147">
        <v>3.4559153757024149E-3</v>
      </c>
      <c r="N9434" s="87">
        <v>0.73112701259746959</v>
      </c>
      <c r="O9434" s="88">
        <v>6.485011750300633E-2</v>
      </c>
      <c r="P9434" s="89">
        <v>88.698839443250478</v>
      </c>
    </row>
    <row r="9435" spans="1:16">
      <c r="A9435" s="75" t="s">
        <v>25614</v>
      </c>
      <c r="B9435" s="85">
        <v>9431</v>
      </c>
      <c r="C9435" s="85">
        <v>15809</v>
      </c>
      <c r="D9435" s="85">
        <v>9431</v>
      </c>
      <c r="E9435" s="86" t="s">
        <v>25613</v>
      </c>
      <c r="F9435" s="85" t="s">
        <v>38</v>
      </c>
      <c r="G9435" s="86" t="s">
        <v>9361</v>
      </c>
      <c r="H9435" s="85" t="s">
        <v>53</v>
      </c>
      <c r="I9435" s="85">
        <v>1</v>
      </c>
      <c r="J9435" s="88">
        <v>1.7158566619685921E-2</v>
      </c>
      <c r="K9435" s="146">
        <v>2.5758111741255682E-2</v>
      </c>
      <c r="L9435" s="147">
        <v>2.0699128108500579E-10</v>
      </c>
      <c r="M9435" s="147">
        <v>1.773194519378084E-3</v>
      </c>
      <c r="N9435" s="87">
        <v>0.28795501238697879</v>
      </c>
      <c r="O9435" s="88">
        <v>1.4742734398434539E-2</v>
      </c>
      <c r="P9435" s="89">
        <v>51.1980474874387</v>
      </c>
    </row>
    <row r="9436" spans="1:16">
      <c r="A9436" s="75" t="s">
        <v>26912</v>
      </c>
      <c r="B9436" s="85">
        <v>9432</v>
      </c>
      <c r="C9436" s="85">
        <v>16793</v>
      </c>
      <c r="D9436" s="85">
        <v>9432</v>
      </c>
      <c r="E9436" s="86" t="s">
        <v>26913</v>
      </c>
      <c r="F9436" s="85" t="s">
        <v>32</v>
      </c>
      <c r="G9436" s="86" t="s">
        <v>9361</v>
      </c>
      <c r="H9436" s="85" t="s">
        <v>53</v>
      </c>
      <c r="I9436" s="85">
        <v>1</v>
      </c>
      <c r="J9436" s="88">
        <v>6.7926720395549756E-2</v>
      </c>
      <c r="K9436" s="146">
        <v>4.0778767228231448E-2</v>
      </c>
      <c r="L9436" s="147">
        <v>2.1619520398913799E-10</v>
      </c>
      <c r="M9436" s="147">
        <v>5.8848743389208697E-3</v>
      </c>
      <c r="N9436" s="87">
        <v>0.61114237433018104</v>
      </c>
      <c r="O9436" s="88">
        <v>6.1106685454095172E-2</v>
      </c>
      <c r="P9436" s="89">
        <v>99.987642848475033</v>
      </c>
    </row>
    <row r="9437" spans="1:16">
      <c r="A9437" s="75" t="s">
        <v>26914</v>
      </c>
      <c r="B9437" s="85">
        <v>9433</v>
      </c>
      <c r="C9437" s="85">
        <v>16794</v>
      </c>
      <c r="D9437" s="85">
        <v>9433</v>
      </c>
      <c r="E9437" s="86" t="s">
        <v>26913</v>
      </c>
      <c r="F9437" s="85" t="s">
        <v>31</v>
      </c>
      <c r="G9437" s="86" t="s">
        <v>9361</v>
      </c>
      <c r="H9437" s="85" t="s">
        <v>53</v>
      </c>
      <c r="I9437" s="85">
        <v>1</v>
      </c>
      <c r="J9437" s="88">
        <v>7.6543344991163581E-2</v>
      </c>
      <c r="K9437" s="146">
        <v>5.385217043789324E-2</v>
      </c>
      <c r="L9437" s="147">
        <v>2.6031411174991998E-10</v>
      </c>
      <c r="M9437" s="147">
        <v>1.188492316773066E-2</v>
      </c>
      <c r="N9437" s="87">
        <v>1.2243000296425479</v>
      </c>
      <c r="O9437" s="88">
        <v>6.8627100920958847E-2</v>
      </c>
      <c r="P9437" s="89">
        <v>56.054152788835204</v>
      </c>
    </row>
    <row r="9438" spans="1:16">
      <c r="A9438" s="75" t="s">
        <v>26915</v>
      </c>
      <c r="B9438" s="85">
        <v>9434</v>
      </c>
      <c r="C9438" s="85">
        <v>16795</v>
      </c>
      <c r="D9438" s="85">
        <v>9434</v>
      </c>
      <c r="E9438" s="86" t="s">
        <v>26913</v>
      </c>
      <c r="F9438" s="85" t="s">
        <v>38</v>
      </c>
      <c r="G9438" s="86" t="s">
        <v>9361</v>
      </c>
      <c r="H9438" s="85" t="s">
        <v>53</v>
      </c>
      <c r="I9438" s="85">
        <v>1</v>
      </c>
      <c r="J9438" s="88">
        <v>7.5156770717673724E-2</v>
      </c>
      <c r="K9438" s="146">
        <v>5.3535319032396368E-2</v>
      </c>
      <c r="L9438" s="147">
        <v>2.5664236417423433E-10</v>
      </c>
      <c r="M9438" s="147">
        <v>1.159589729767063E-2</v>
      </c>
      <c r="N9438" s="87">
        <v>1.190717614627361</v>
      </c>
      <c r="O9438" s="88">
        <v>6.8342773594358405E-2</v>
      </c>
      <c r="P9438" s="89">
        <v>57.396290064749316</v>
      </c>
    </row>
    <row r="9439" spans="1:16">
      <c r="A9439" s="75" t="s">
        <v>27804</v>
      </c>
      <c r="B9439" s="85">
        <v>9435</v>
      </c>
      <c r="C9439" s="85">
        <v>17437</v>
      </c>
      <c r="D9439" s="85">
        <v>9435</v>
      </c>
      <c r="E9439" s="86" t="s">
        <v>27805</v>
      </c>
      <c r="F9439" s="85" t="s">
        <v>931</v>
      </c>
      <c r="G9439" s="86" t="s">
        <v>9361</v>
      </c>
      <c r="H9439" s="85" t="s">
        <v>53</v>
      </c>
      <c r="I9439" s="85">
        <v>1</v>
      </c>
      <c r="J9439" s="88">
        <v>7.5812924980638782E-3</v>
      </c>
      <c r="K9439" s="146">
        <v>4.2596283487224357E-2</v>
      </c>
      <c r="L9439" s="147">
        <v>3.4536269547815718E-11</v>
      </c>
      <c r="M9439" s="147">
        <v>5.3588121772043314E-4</v>
      </c>
      <c r="N9439" s="87">
        <v>0.10078945916095711</v>
      </c>
      <c r="O9439" s="88">
        <v>6.9340718247063431E-3</v>
      </c>
      <c r="P9439" s="89">
        <v>68.797589375223083</v>
      </c>
    </row>
    <row r="9440" spans="1:16">
      <c r="A9440" s="75" t="s">
        <v>27811</v>
      </c>
      <c r="B9440" s="85">
        <v>9436</v>
      </c>
      <c r="C9440" s="85">
        <v>17442</v>
      </c>
      <c r="D9440" s="85">
        <v>9436</v>
      </c>
      <c r="E9440" s="86" t="s">
        <v>27805</v>
      </c>
      <c r="F9440" s="85" t="s">
        <v>38</v>
      </c>
      <c r="G9440" s="86" t="s">
        <v>9361</v>
      </c>
      <c r="H9440" s="85" t="s">
        <v>53</v>
      </c>
      <c r="I9440" s="85">
        <v>1</v>
      </c>
      <c r="J9440" s="88">
        <v>3.1842468741983793E-2</v>
      </c>
      <c r="K9440" s="146">
        <v>0.28196349684125099</v>
      </c>
      <c r="L9440" s="147">
        <v>1.400283630157558E-10</v>
      </c>
      <c r="M9440" s="147">
        <v>2.47737016199034E-3</v>
      </c>
      <c r="N9440" s="87">
        <v>0.36852984616570672</v>
      </c>
      <c r="O9440" s="88">
        <v>2.8827310736426311E-2</v>
      </c>
      <c r="P9440" s="89">
        <v>78.22245887640895</v>
      </c>
    </row>
    <row r="9441" spans="1:16">
      <c r="A9441" s="75" t="s">
        <v>27992</v>
      </c>
      <c r="B9441" s="85">
        <v>9437</v>
      </c>
      <c r="C9441" s="85">
        <v>17578</v>
      </c>
      <c r="D9441" s="85">
        <v>9437</v>
      </c>
      <c r="E9441" s="86" t="s">
        <v>27991</v>
      </c>
      <c r="F9441" s="85" t="s">
        <v>38</v>
      </c>
      <c r="G9441" s="86" t="s">
        <v>9361</v>
      </c>
      <c r="H9441" s="85" t="s">
        <v>53</v>
      </c>
      <c r="I9441" s="85">
        <v>1</v>
      </c>
      <c r="J9441" s="88">
        <v>6.8924369775690136E-3</v>
      </c>
      <c r="K9441" s="146">
        <v>2.2564025375835284E-2</v>
      </c>
      <c r="L9441" s="147">
        <v>7.1205162129932113E-11</v>
      </c>
      <c r="M9441" s="147">
        <v>1.591133834870294E-3</v>
      </c>
      <c r="N9441" s="87">
        <v>8.0997918647312261E-2</v>
      </c>
      <c r="O9441" s="88">
        <v>5.3840095525055347E-3</v>
      </c>
      <c r="P9441" s="89">
        <v>66.470961753338713</v>
      </c>
    </row>
    <row r="9442" spans="1:16">
      <c r="A9442" s="75" t="s">
        <v>27997</v>
      </c>
      <c r="B9442" s="85">
        <v>9438</v>
      </c>
      <c r="C9442" s="85">
        <v>17583</v>
      </c>
      <c r="D9442" s="85">
        <v>9438</v>
      </c>
      <c r="E9442" s="86" t="s">
        <v>27991</v>
      </c>
      <c r="F9442" s="85" t="s">
        <v>887</v>
      </c>
      <c r="G9442" s="86" t="s">
        <v>9361</v>
      </c>
      <c r="H9442" s="85" t="s">
        <v>53</v>
      </c>
      <c r="I9442" s="85">
        <v>1</v>
      </c>
      <c r="J9442" s="88">
        <v>6.9568800514677688E-3</v>
      </c>
      <c r="K9442" s="146">
        <v>2.2624445692412815E-2</v>
      </c>
      <c r="L9442" s="147">
        <v>7.2359249093153328E-11</v>
      </c>
      <c r="M9442" s="147">
        <v>1.5348215009640309E-3</v>
      </c>
      <c r="N9442" s="87">
        <v>8.2442442946269706E-2</v>
      </c>
      <c r="O9442" s="88">
        <v>5.4164066494441724E-3</v>
      </c>
      <c r="P9442" s="89">
        <v>65.699249753846004</v>
      </c>
    </row>
    <row r="9443" spans="1:16">
      <c r="A9443" s="75" t="s">
        <v>28002</v>
      </c>
      <c r="B9443" s="85">
        <v>9439</v>
      </c>
      <c r="C9443" s="85">
        <v>17587</v>
      </c>
      <c r="D9443" s="85">
        <v>9439</v>
      </c>
      <c r="E9443" s="86" t="s">
        <v>28000</v>
      </c>
      <c r="F9443" s="85" t="s">
        <v>38</v>
      </c>
      <c r="G9443" s="86" t="s">
        <v>9361</v>
      </c>
      <c r="H9443" s="85" t="s">
        <v>53</v>
      </c>
      <c r="I9443" s="85">
        <v>1</v>
      </c>
      <c r="J9443" s="88">
        <v>8.3194845915737989E-3</v>
      </c>
      <c r="K9443" s="146">
        <v>1.4783474796320317E-2</v>
      </c>
      <c r="L9443" s="147">
        <v>2.698262388055684E-10</v>
      </c>
      <c r="M9443" s="147">
        <v>2.0771290459445711E-3</v>
      </c>
      <c r="N9443" s="87">
        <v>0.1080129636449606</v>
      </c>
      <c r="O9443" s="88">
        <v>7.2591352953135678E-3</v>
      </c>
      <c r="P9443" s="89">
        <v>67.2061486913219</v>
      </c>
    </row>
    <row r="9444" spans="1:16">
      <c r="A9444" s="75" t="s">
        <v>28006</v>
      </c>
      <c r="B9444" s="85">
        <v>9440</v>
      </c>
      <c r="C9444" s="85">
        <v>17591</v>
      </c>
      <c r="D9444" s="85">
        <v>9440</v>
      </c>
      <c r="E9444" s="86" t="s">
        <v>28000</v>
      </c>
      <c r="F9444" s="85" t="s">
        <v>11</v>
      </c>
      <c r="G9444" s="86" t="s">
        <v>9361</v>
      </c>
      <c r="H9444" s="85" t="s">
        <v>53</v>
      </c>
      <c r="I9444" s="85">
        <v>1</v>
      </c>
      <c r="J9444" s="88">
        <v>5.826886917581763E-3</v>
      </c>
      <c r="K9444" s="146">
        <v>1.0170033732281109E-2</v>
      </c>
      <c r="L9444" s="147">
        <v>2.325205232275977E-10</v>
      </c>
      <c r="M9444" s="147">
        <v>2.183960911797228E-3</v>
      </c>
      <c r="N9444" s="87">
        <v>9.1156977391256444E-2</v>
      </c>
      <c r="O9444" s="88">
        <v>5.1595389833630437E-3</v>
      </c>
      <c r="P9444" s="89">
        <v>56.600593076026392</v>
      </c>
    </row>
    <row r="9445" spans="1:16">
      <c r="A9445" s="75" t="s">
        <v>28012</v>
      </c>
      <c r="B9445" s="85">
        <v>9441</v>
      </c>
      <c r="C9445" s="85">
        <v>17596</v>
      </c>
      <c r="D9445" s="85">
        <v>9441</v>
      </c>
      <c r="E9445" s="86" t="s">
        <v>28010</v>
      </c>
      <c r="F9445" s="85" t="s">
        <v>38</v>
      </c>
      <c r="G9445" s="86" t="s">
        <v>9361</v>
      </c>
      <c r="H9445" s="85" t="s">
        <v>53</v>
      </c>
      <c r="I9445" s="85">
        <v>1</v>
      </c>
      <c r="J9445" s="88">
        <v>5.9626285217964292E-3</v>
      </c>
      <c r="K9445" s="146">
        <v>1.1018285256671062E-2</v>
      </c>
      <c r="L9445" s="147">
        <v>3.459099688436314E-10</v>
      </c>
      <c r="M9445" s="147">
        <v>5.7913047994589354E-3</v>
      </c>
      <c r="N9445" s="87">
        <v>7.7771613732891862E-2</v>
      </c>
      <c r="O9445" s="88">
        <v>5.2367504180305348E-3</v>
      </c>
      <c r="P9445" s="89">
        <v>67.334984664407983</v>
      </c>
    </row>
    <row r="9446" spans="1:16">
      <c r="A9446" s="75" t="s">
        <v>28020</v>
      </c>
      <c r="B9446" s="85">
        <v>9442</v>
      </c>
      <c r="C9446" s="85">
        <v>17604</v>
      </c>
      <c r="D9446" s="85">
        <v>9442</v>
      </c>
      <c r="E9446" s="86" t="s">
        <v>28010</v>
      </c>
      <c r="F9446" s="85" t="s">
        <v>11</v>
      </c>
      <c r="G9446" s="86" t="s">
        <v>9361</v>
      </c>
      <c r="H9446" s="85" t="s">
        <v>53</v>
      </c>
      <c r="I9446" s="85">
        <v>1</v>
      </c>
      <c r="J9446" s="88">
        <v>4.8393129920560954E-3</v>
      </c>
      <c r="K9446" s="146">
        <v>9.0682747758272248E-3</v>
      </c>
      <c r="L9446" s="147">
        <v>2.9987120008074279E-10</v>
      </c>
      <c r="M9446" s="147">
        <v>5.7531429171946901E-3</v>
      </c>
      <c r="N9446" s="87">
        <v>7.5646146582362919E-2</v>
      </c>
      <c r="O9446" s="88">
        <v>4.2761935602761824E-3</v>
      </c>
      <c r="P9446" s="89">
        <v>56.528901384557599</v>
      </c>
    </row>
    <row r="9447" spans="1:16">
      <c r="A9447" s="75" t="s">
        <v>28029</v>
      </c>
      <c r="B9447" s="85">
        <v>9443</v>
      </c>
      <c r="C9447" s="85">
        <v>17612</v>
      </c>
      <c r="D9447" s="85">
        <v>9443</v>
      </c>
      <c r="E9447" s="86" t="s">
        <v>28027</v>
      </c>
      <c r="F9447" s="85" t="s">
        <v>38</v>
      </c>
      <c r="G9447" s="86" t="s">
        <v>9361</v>
      </c>
      <c r="H9447" s="85" t="s">
        <v>53</v>
      </c>
      <c r="I9447" s="85">
        <v>1</v>
      </c>
      <c r="J9447" s="88">
        <v>6.0963435444991131E-3</v>
      </c>
      <c r="K9447" s="146">
        <v>1.0825786024279959E-2</v>
      </c>
      <c r="L9447" s="147">
        <v>3.6011247840228942E-10</v>
      </c>
      <c r="M9447" s="147">
        <v>5.992939392271857E-4</v>
      </c>
      <c r="N9447" s="87">
        <v>7.7001109563267223E-2</v>
      </c>
      <c r="O9447" s="88">
        <v>5.4722616697518243E-3</v>
      </c>
      <c r="P9447" s="89">
        <v>71.067309299687338</v>
      </c>
    </row>
    <row r="9448" spans="1:16">
      <c r="A9448" s="75" t="s">
        <v>28036</v>
      </c>
      <c r="B9448" s="85">
        <v>9444</v>
      </c>
      <c r="C9448" s="85">
        <v>17619</v>
      </c>
      <c r="D9448" s="85">
        <v>9444</v>
      </c>
      <c r="E9448" s="86" t="s">
        <v>28027</v>
      </c>
      <c r="F9448" s="85" t="s">
        <v>11</v>
      </c>
      <c r="G9448" s="86" t="s">
        <v>9361</v>
      </c>
      <c r="H9448" s="85" t="s">
        <v>53</v>
      </c>
      <c r="I9448" s="85">
        <v>1</v>
      </c>
      <c r="J9448" s="88">
        <v>5.086343037843854E-3</v>
      </c>
      <c r="K9448" s="146">
        <v>7.1264260851284164E-3</v>
      </c>
      <c r="L9448" s="147">
        <v>3.3177952201242227E-10</v>
      </c>
      <c r="M9448" s="147">
        <v>5.1817548771294756E-4</v>
      </c>
      <c r="N9448" s="87">
        <v>7.4779064632115685E-2</v>
      </c>
      <c r="O9448" s="88">
        <v>4.6245232952366521E-3</v>
      </c>
      <c r="P9448" s="89">
        <v>61.842486503241688</v>
      </c>
    </row>
    <row r="9449" spans="1:16">
      <c r="A9449" s="75" t="s">
        <v>28974</v>
      </c>
      <c r="B9449" s="85">
        <v>9445</v>
      </c>
      <c r="C9449" s="85">
        <v>18369</v>
      </c>
      <c r="D9449" s="85">
        <v>9445</v>
      </c>
      <c r="E9449" s="86" t="s">
        <v>28973</v>
      </c>
      <c r="F9449" s="85" t="s">
        <v>4409</v>
      </c>
      <c r="G9449" s="86" t="s">
        <v>9361</v>
      </c>
      <c r="H9449" s="85" t="s">
        <v>53</v>
      </c>
      <c r="I9449" s="85">
        <v>1</v>
      </c>
      <c r="J9449" s="88">
        <v>9.324409705161531E-4</v>
      </c>
      <c r="K9449" s="146">
        <v>2.7858953808242205E-2</v>
      </c>
      <c r="L9449" s="147">
        <v>5.1044326505190409E-11</v>
      </c>
      <c r="M9449" s="147">
        <v>6.6770092553525891E-5</v>
      </c>
      <c r="N9449" s="87">
        <v>9.739643766880024E-3</v>
      </c>
      <c r="O9449" s="88">
        <v>7.09106244192922E-4</v>
      </c>
      <c r="P9449" s="89">
        <v>72.806178661714597</v>
      </c>
    </row>
    <row r="9450" spans="1:16">
      <c r="A9450" s="75" t="s">
        <v>28976</v>
      </c>
      <c r="B9450" s="85">
        <v>9446</v>
      </c>
      <c r="C9450" s="85">
        <v>18371</v>
      </c>
      <c r="D9450" s="85">
        <v>9446</v>
      </c>
      <c r="E9450" s="86" t="s">
        <v>28973</v>
      </c>
      <c r="F9450" s="85" t="s">
        <v>4780</v>
      </c>
      <c r="G9450" s="86" t="s">
        <v>9361</v>
      </c>
      <c r="H9450" s="85" t="s">
        <v>53</v>
      </c>
      <c r="I9450" s="85">
        <v>1</v>
      </c>
      <c r="J9450" s="88">
        <v>9.324409705161531E-4</v>
      </c>
      <c r="K9450" s="146">
        <v>2.7858953808242205E-2</v>
      </c>
      <c r="L9450" s="147">
        <v>5.1044326505190409E-11</v>
      </c>
      <c r="M9450" s="147">
        <v>6.6770092553525891E-5</v>
      </c>
      <c r="N9450" s="87">
        <v>9.739643766880024E-3</v>
      </c>
      <c r="O9450" s="88">
        <v>7.09106244192922E-4</v>
      </c>
      <c r="P9450" s="89">
        <v>72.806178661714597</v>
      </c>
    </row>
    <row r="9451" spans="1:16">
      <c r="A9451" s="75" t="s">
        <v>28978</v>
      </c>
      <c r="B9451" s="85">
        <v>9447</v>
      </c>
      <c r="C9451" s="85">
        <v>18373</v>
      </c>
      <c r="D9451" s="85">
        <v>9447</v>
      </c>
      <c r="E9451" s="86" t="s">
        <v>28973</v>
      </c>
      <c r="F9451" s="85" t="s">
        <v>4413</v>
      </c>
      <c r="G9451" s="86" t="s">
        <v>9361</v>
      </c>
      <c r="H9451" s="85" t="s">
        <v>53</v>
      </c>
      <c r="I9451" s="85">
        <v>1</v>
      </c>
      <c r="J9451" s="88">
        <v>9.324409705161531E-4</v>
      </c>
      <c r="K9451" s="146">
        <v>2.7858953808242205E-2</v>
      </c>
      <c r="L9451" s="147">
        <v>5.1044326505190409E-11</v>
      </c>
      <c r="M9451" s="147">
        <v>6.6770092553525891E-5</v>
      </c>
      <c r="N9451" s="87">
        <v>9.739643766880024E-3</v>
      </c>
      <c r="O9451" s="88">
        <v>7.09106244192922E-4</v>
      </c>
      <c r="P9451" s="89">
        <v>72.806178661714597</v>
      </c>
    </row>
    <row r="9452" spans="1:16">
      <c r="A9452" s="75" t="s">
        <v>28980</v>
      </c>
      <c r="B9452" s="85">
        <v>9448</v>
      </c>
      <c r="C9452" s="85">
        <v>18375</v>
      </c>
      <c r="D9452" s="85">
        <v>9448</v>
      </c>
      <c r="E9452" s="86" t="s">
        <v>28973</v>
      </c>
      <c r="F9452" s="85" t="s">
        <v>235</v>
      </c>
      <c r="G9452" s="86" t="s">
        <v>9361</v>
      </c>
      <c r="H9452" s="85" t="s">
        <v>53</v>
      </c>
      <c r="I9452" s="85">
        <v>1</v>
      </c>
      <c r="J9452" s="88">
        <v>1.2221147590289209E-3</v>
      </c>
      <c r="K9452" s="146">
        <v>2.9209981808681042E-2</v>
      </c>
      <c r="L9452" s="147">
        <v>3.9012874991748881E-11</v>
      </c>
      <c r="M9452" s="147">
        <v>5.3069885048589629E-5</v>
      </c>
      <c r="N9452" s="87">
        <v>6.7023521643911742E-3</v>
      </c>
      <c r="O9452" s="88">
        <v>2.9087718684863703E-4</v>
      </c>
      <c r="P9452" s="89">
        <v>43.399269348160189</v>
      </c>
    </row>
    <row r="9453" spans="1:16">
      <c r="A9453" s="75" t="s">
        <v>28982</v>
      </c>
      <c r="B9453" s="85">
        <v>9449</v>
      </c>
      <c r="C9453" s="85">
        <v>18377</v>
      </c>
      <c r="D9453" s="85">
        <v>9449</v>
      </c>
      <c r="E9453" s="86" t="s">
        <v>28973</v>
      </c>
      <c r="F9453" s="85" t="s">
        <v>6242</v>
      </c>
      <c r="G9453" s="86" t="s">
        <v>9361</v>
      </c>
      <c r="H9453" s="85" t="s">
        <v>53</v>
      </c>
      <c r="I9453" s="85">
        <v>1</v>
      </c>
      <c r="J9453" s="88">
        <v>2.2705648172348979E-3</v>
      </c>
      <c r="K9453" s="146">
        <v>2.867702617534534E-2</v>
      </c>
      <c r="L9453" s="147">
        <v>5.0204749149429073E-11</v>
      </c>
      <c r="M9453" s="147">
        <v>7.9558435501671875E-5</v>
      </c>
      <c r="N9453" s="87">
        <v>1.0342616935169181E-2</v>
      </c>
      <c r="O9453" s="88">
        <v>1.3278894880710569E-3</v>
      </c>
      <c r="P9453" s="89">
        <v>128.39008699584363</v>
      </c>
    </row>
    <row r="9454" spans="1:16">
      <c r="A9454" s="75" t="s">
        <v>28984</v>
      </c>
      <c r="B9454" s="85">
        <v>9450</v>
      </c>
      <c r="C9454" s="85">
        <v>18379</v>
      </c>
      <c r="D9454" s="85">
        <v>9450</v>
      </c>
      <c r="E9454" s="86" t="s">
        <v>28973</v>
      </c>
      <c r="F9454" s="85" t="s">
        <v>6244</v>
      </c>
      <c r="G9454" s="86" t="s">
        <v>9361</v>
      </c>
      <c r="H9454" s="85" t="s">
        <v>53</v>
      </c>
      <c r="I9454" s="85">
        <v>1</v>
      </c>
      <c r="J9454" s="88">
        <v>2.2705648172348979E-3</v>
      </c>
      <c r="K9454" s="146">
        <v>2.867702617534534E-2</v>
      </c>
      <c r="L9454" s="147">
        <v>5.0204749149429073E-11</v>
      </c>
      <c r="M9454" s="147">
        <v>7.9558435501671875E-5</v>
      </c>
      <c r="N9454" s="87">
        <v>1.0342616935169181E-2</v>
      </c>
      <c r="O9454" s="88">
        <v>1.3278894880710569E-3</v>
      </c>
      <c r="P9454" s="89">
        <v>128.39008699584363</v>
      </c>
    </row>
    <row r="9455" spans="1:16">
      <c r="A9455" s="75" t="s">
        <v>28986</v>
      </c>
      <c r="B9455" s="85">
        <v>9451</v>
      </c>
      <c r="C9455" s="85">
        <v>18381</v>
      </c>
      <c r="D9455" s="85">
        <v>9451</v>
      </c>
      <c r="E9455" s="86" t="s">
        <v>28973</v>
      </c>
      <c r="F9455" s="85" t="s">
        <v>6246</v>
      </c>
      <c r="G9455" s="86" t="s">
        <v>9361</v>
      </c>
      <c r="H9455" s="85" t="s">
        <v>53</v>
      </c>
      <c r="I9455" s="85">
        <v>1</v>
      </c>
      <c r="J9455" s="88">
        <v>2.2705648172348979E-3</v>
      </c>
      <c r="K9455" s="146">
        <v>2.867702617534534E-2</v>
      </c>
      <c r="L9455" s="147">
        <v>5.0204749149429073E-11</v>
      </c>
      <c r="M9455" s="147">
        <v>7.9558435501671875E-5</v>
      </c>
      <c r="N9455" s="87">
        <v>1.0342616935169181E-2</v>
      </c>
      <c r="O9455" s="88">
        <v>1.3278894880710569E-3</v>
      </c>
      <c r="P9455" s="89">
        <v>128.39008699584363</v>
      </c>
    </row>
    <row r="9456" spans="1:16">
      <c r="A9456" s="75" t="s">
        <v>28988</v>
      </c>
      <c r="B9456" s="85">
        <v>9452</v>
      </c>
      <c r="C9456" s="85">
        <v>18383</v>
      </c>
      <c r="D9456" s="85">
        <v>9452</v>
      </c>
      <c r="E9456" s="86" t="s">
        <v>28973</v>
      </c>
      <c r="F9456" s="85" t="s">
        <v>6248</v>
      </c>
      <c r="G9456" s="86" t="s">
        <v>9361</v>
      </c>
      <c r="H9456" s="85" t="s">
        <v>53</v>
      </c>
      <c r="I9456" s="85">
        <v>1</v>
      </c>
      <c r="J9456" s="88">
        <v>2.2705648172348979E-3</v>
      </c>
      <c r="K9456" s="146">
        <v>2.867702617534534E-2</v>
      </c>
      <c r="L9456" s="147">
        <v>5.0204749149429073E-11</v>
      </c>
      <c r="M9456" s="147">
        <v>7.9558435501671875E-5</v>
      </c>
      <c r="N9456" s="87">
        <v>1.0342616935169181E-2</v>
      </c>
      <c r="O9456" s="88">
        <v>1.3278894880710569E-3</v>
      </c>
      <c r="P9456" s="89">
        <v>128.39008699584363</v>
      </c>
    </row>
    <row r="9457" spans="1:16">
      <c r="A9457" s="75" t="s">
        <v>28990</v>
      </c>
      <c r="B9457" s="85">
        <v>9453</v>
      </c>
      <c r="C9457" s="85">
        <v>18385</v>
      </c>
      <c r="D9457" s="85">
        <v>9453</v>
      </c>
      <c r="E9457" s="86" t="s">
        <v>28973</v>
      </c>
      <c r="F9457" s="85" t="s">
        <v>6250</v>
      </c>
      <c r="G9457" s="86" t="s">
        <v>9361</v>
      </c>
      <c r="H9457" s="85" t="s">
        <v>53</v>
      </c>
      <c r="I9457" s="85">
        <v>1</v>
      </c>
      <c r="J9457" s="88">
        <v>2.2705648172348979E-3</v>
      </c>
      <c r="K9457" s="146">
        <v>2.867702617534534E-2</v>
      </c>
      <c r="L9457" s="147">
        <v>5.0204749149429073E-11</v>
      </c>
      <c r="M9457" s="147">
        <v>7.9558435501671875E-5</v>
      </c>
      <c r="N9457" s="87">
        <v>1.0342616935169181E-2</v>
      </c>
      <c r="O9457" s="88">
        <v>1.3278894880710569E-3</v>
      </c>
      <c r="P9457" s="89">
        <v>128.39008699584363</v>
      </c>
    </row>
    <row r="9458" spans="1:16">
      <c r="A9458" s="75" t="s">
        <v>28992</v>
      </c>
      <c r="B9458" s="85">
        <v>9454</v>
      </c>
      <c r="C9458" s="85">
        <v>18387</v>
      </c>
      <c r="D9458" s="85">
        <v>9454</v>
      </c>
      <c r="E9458" s="86" t="s">
        <v>28973</v>
      </c>
      <c r="F9458" s="85" t="s">
        <v>38</v>
      </c>
      <c r="G9458" s="86" t="s">
        <v>9361</v>
      </c>
      <c r="H9458" s="85" t="s">
        <v>53</v>
      </c>
      <c r="I9458" s="85">
        <v>1</v>
      </c>
      <c r="J9458" s="88">
        <v>2.2730689475463509E-3</v>
      </c>
      <c r="K9458" s="146">
        <v>2.8685764732617379E-2</v>
      </c>
      <c r="L9458" s="147">
        <v>5.0214872968101481E-11</v>
      </c>
      <c r="M9458" s="147">
        <v>7.9555385001232073E-5</v>
      </c>
      <c r="N9458" s="87">
        <v>1.0341797513853571E-2</v>
      </c>
      <c r="O9458" s="88">
        <v>1.328387698219782E-3</v>
      </c>
      <c r="P9458" s="89">
        <v>128.44843427269896</v>
      </c>
    </row>
    <row r="9459" spans="1:16">
      <c r="A9459" s="75" t="s">
        <v>28995</v>
      </c>
      <c r="B9459" s="85">
        <v>9455</v>
      </c>
      <c r="C9459" s="85">
        <v>18389</v>
      </c>
      <c r="D9459" s="85">
        <v>9455</v>
      </c>
      <c r="E9459" s="86" t="s">
        <v>28994</v>
      </c>
      <c r="F9459" s="85" t="s">
        <v>55</v>
      </c>
      <c r="G9459" s="86" t="s">
        <v>9361</v>
      </c>
      <c r="H9459" s="85" t="s">
        <v>53</v>
      </c>
      <c r="I9459" s="85">
        <v>1</v>
      </c>
      <c r="J9459" s="88">
        <v>2.0042750245682179E-3</v>
      </c>
      <c r="K9459" s="146">
        <v>2.9504346460166017E-2</v>
      </c>
      <c r="L9459" s="147">
        <v>5.4548540732836417E-11</v>
      </c>
      <c r="M9459" s="147">
        <v>1.170418699233134E-4</v>
      </c>
      <c r="N9459" s="87">
        <v>1.5300340070483811E-2</v>
      </c>
      <c r="O9459" s="88">
        <v>9.6159539648162952E-4</v>
      </c>
      <c r="P9459" s="89">
        <v>62.847975407857916</v>
      </c>
    </row>
    <row r="9460" spans="1:16">
      <c r="A9460" s="75" t="s">
        <v>29014</v>
      </c>
      <c r="B9460" s="85">
        <v>9456</v>
      </c>
      <c r="C9460" s="85">
        <v>18401</v>
      </c>
      <c r="D9460" s="85">
        <v>9456</v>
      </c>
      <c r="E9460" s="86" t="s">
        <v>29012</v>
      </c>
      <c r="F9460" s="85" t="s">
        <v>32</v>
      </c>
      <c r="G9460" s="86" t="s">
        <v>9361</v>
      </c>
      <c r="H9460" s="85" t="s">
        <v>53</v>
      </c>
      <c r="I9460" s="85">
        <v>1</v>
      </c>
      <c r="J9460" s="88">
        <v>0</v>
      </c>
      <c r="K9460" s="146">
        <v>0</v>
      </c>
      <c r="L9460" s="147">
        <v>0</v>
      </c>
      <c r="M9460" s="147">
        <v>0</v>
      </c>
      <c r="N9460" s="87">
        <v>0</v>
      </c>
      <c r="O9460" s="88">
        <v>0</v>
      </c>
      <c r="P9460" s="89" t="e">
        <v>#DIV/0!</v>
      </c>
    </row>
    <row r="9461" spans="1:16">
      <c r="A9461" s="75" t="s">
        <v>29017</v>
      </c>
      <c r="B9461" s="85">
        <v>9457</v>
      </c>
      <c r="C9461" s="85">
        <v>18404</v>
      </c>
      <c r="D9461" s="85">
        <v>9457</v>
      </c>
      <c r="E9461" s="86" t="s">
        <v>29012</v>
      </c>
      <c r="F9461" s="85" t="s">
        <v>31</v>
      </c>
      <c r="G9461" s="86" t="s">
        <v>9361</v>
      </c>
      <c r="H9461" s="85" t="s">
        <v>53</v>
      </c>
      <c r="I9461" s="85">
        <v>1</v>
      </c>
      <c r="J9461" s="88">
        <v>0</v>
      </c>
      <c r="K9461" s="146">
        <v>0</v>
      </c>
      <c r="L9461" s="147">
        <v>0</v>
      </c>
      <c r="M9461" s="147">
        <v>0</v>
      </c>
      <c r="N9461" s="87">
        <v>0</v>
      </c>
      <c r="O9461" s="88">
        <v>0</v>
      </c>
      <c r="P9461" s="89" t="e">
        <v>#DIV/0!</v>
      </c>
    </row>
    <row r="9462" spans="1:16">
      <c r="A9462" s="75" t="s">
        <v>29020</v>
      </c>
      <c r="B9462" s="85">
        <v>9458</v>
      </c>
      <c r="C9462" s="85">
        <v>18407</v>
      </c>
      <c r="D9462" s="85">
        <v>9458</v>
      </c>
      <c r="E9462" s="86" t="s">
        <v>29012</v>
      </c>
      <c r="F9462" s="85" t="s">
        <v>38</v>
      </c>
      <c r="G9462" s="86" t="s">
        <v>9361</v>
      </c>
      <c r="H9462" s="85" t="s">
        <v>53</v>
      </c>
      <c r="I9462" s="85">
        <v>1</v>
      </c>
      <c r="J9462" s="88">
        <v>0</v>
      </c>
      <c r="K9462" s="146">
        <v>0</v>
      </c>
      <c r="L9462" s="147">
        <v>0</v>
      </c>
      <c r="M9462" s="147">
        <v>0</v>
      </c>
      <c r="N9462" s="87">
        <v>0</v>
      </c>
      <c r="O9462" s="88">
        <v>0</v>
      </c>
      <c r="P9462" s="89" t="e">
        <v>#DIV/0!</v>
      </c>
    </row>
    <row r="9463" spans="1:16">
      <c r="A9463" s="75" t="s">
        <v>29046</v>
      </c>
      <c r="B9463" s="85">
        <v>9459</v>
      </c>
      <c r="C9463" s="85">
        <v>18426</v>
      </c>
      <c r="D9463" s="85">
        <v>9459</v>
      </c>
      <c r="E9463" s="86" t="s">
        <v>29045</v>
      </c>
      <c r="F9463" s="85" t="s">
        <v>931</v>
      </c>
      <c r="G9463" s="86" t="s">
        <v>9361</v>
      </c>
      <c r="H9463" s="85" t="s">
        <v>53</v>
      </c>
      <c r="I9463" s="85">
        <v>1</v>
      </c>
      <c r="J9463" s="88">
        <v>9.3611159062057026E-2</v>
      </c>
      <c r="K9463" s="146">
        <v>4.8304117525309588E-2</v>
      </c>
      <c r="L9463" s="147">
        <v>2.7156710177607959E-10</v>
      </c>
      <c r="M9463" s="147">
        <v>1.4176213189864601E-5</v>
      </c>
      <c r="N9463" s="87">
        <v>1.7960454626430959E-3</v>
      </c>
      <c r="O9463" s="88">
        <v>9.3455349535198073E-2</v>
      </c>
      <c r="P9463" s="89">
        <v>52033.955419851867</v>
      </c>
    </row>
    <row r="9464" spans="1:16">
      <c r="A9464" s="75" t="s">
        <v>29048</v>
      </c>
      <c r="B9464" s="85">
        <v>9460</v>
      </c>
      <c r="C9464" s="85">
        <v>18428</v>
      </c>
      <c r="D9464" s="85">
        <v>9460</v>
      </c>
      <c r="E9464" s="86" t="s">
        <v>29045</v>
      </c>
      <c r="F9464" s="85" t="s">
        <v>2804</v>
      </c>
      <c r="G9464" s="86" t="s">
        <v>9361</v>
      </c>
      <c r="H9464" s="85" t="s">
        <v>53</v>
      </c>
      <c r="I9464" s="85">
        <v>1</v>
      </c>
      <c r="J9464" s="88">
        <v>7.0967564425847951E-2</v>
      </c>
      <c r="K9464" s="146">
        <v>3.6627834777675977E-2</v>
      </c>
      <c r="L9464" s="147">
        <v>2.0589368498253289E-10</v>
      </c>
      <c r="M9464" s="147">
        <v>1.0901146985047231E-5</v>
      </c>
      <c r="N9464" s="87">
        <v>1.4148067938807871E-3</v>
      </c>
      <c r="O9464" s="88">
        <v>7.0848410581959037E-2</v>
      </c>
      <c r="P9464" s="89">
        <v>50076.385615609921</v>
      </c>
    </row>
    <row r="9465" spans="1:16">
      <c r="A9465" s="75" t="s">
        <v>29050</v>
      </c>
      <c r="B9465" s="85">
        <v>9461</v>
      </c>
      <c r="C9465" s="85">
        <v>18430</v>
      </c>
      <c r="D9465" s="85">
        <v>9461</v>
      </c>
      <c r="E9465" s="86" t="s">
        <v>29045</v>
      </c>
      <c r="F9465" s="85" t="s">
        <v>4586</v>
      </c>
      <c r="G9465" s="86" t="s">
        <v>9361</v>
      </c>
      <c r="H9465" s="85" t="s">
        <v>53</v>
      </c>
      <c r="I9465" s="85">
        <v>1</v>
      </c>
      <c r="J9465" s="88">
        <v>9.9941215881207773E-2</v>
      </c>
      <c r="K9465" s="146">
        <v>5.1570478198522188E-2</v>
      </c>
      <c r="L9465" s="147">
        <v>2.8993067297505442E-10</v>
      </c>
      <c r="M9465" s="147">
        <v>1.513481936323498E-5</v>
      </c>
      <c r="N9465" s="87">
        <v>1.9174954045340471E-3</v>
      </c>
      <c r="O9465" s="88">
        <v>9.9774870397227197E-2</v>
      </c>
      <c r="P9465" s="89">
        <v>52033.955419816288</v>
      </c>
    </row>
    <row r="9466" spans="1:16">
      <c r="A9466" s="75" t="s">
        <v>29052</v>
      </c>
      <c r="B9466" s="85">
        <v>9462</v>
      </c>
      <c r="C9466" s="85">
        <v>18432</v>
      </c>
      <c r="D9466" s="85">
        <v>9462</v>
      </c>
      <c r="E9466" s="86" t="s">
        <v>29045</v>
      </c>
      <c r="F9466" s="85" t="s">
        <v>2872</v>
      </c>
      <c r="G9466" s="86" t="s">
        <v>9361</v>
      </c>
      <c r="H9466" s="85" t="s">
        <v>53</v>
      </c>
      <c r="I9466" s="85">
        <v>1</v>
      </c>
      <c r="J9466" s="88">
        <v>8.7410409956318519E-2</v>
      </c>
      <c r="K9466" s="146">
        <v>4.5104480681266386E-2</v>
      </c>
      <c r="L9466" s="147">
        <v>2.5357865381369822E-10</v>
      </c>
      <c r="M9466" s="147">
        <v>1.3237189016462689E-5</v>
      </c>
      <c r="N9466" s="87">
        <v>1.677076448607898E-3</v>
      </c>
      <c r="O9466" s="88">
        <v>8.7264921162521922E-2</v>
      </c>
      <c r="P9466" s="89">
        <v>52033.955419837002</v>
      </c>
    </row>
    <row r="9467" spans="1:16">
      <c r="A9467" s="75" t="s">
        <v>29054</v>
      </c>
      <c r="B9467" s="85">
        <v>9463</v>
      </c>
      <c r="C9467" s="85">
        <v>18434</v>
      </c>
      <c r="D9467" s="85">
        <v>9463</v>
      </c>
      <c r="E9467" s="86" t="s">
        <v>29045</v>
      </c>
      <c r="F9467" s="85" t="s">
        <v>4407</v>
      </c>
      <c r="G9467" s="86" t="s">
        <v>9361</v>
      </c>
      <c r="H9467" s="85" t="s">
        <v>53</v>
      </c>
      <c r="I9467" s="85">
        <v>1</v>
      </c>
      <c r="J9467" s="88">
        <v>9.9941215881207773E-2</v>
      </c>
      <c r="K9467" s="146">
        <v>5.1570478198522188E-2</v>
      </c>
      <c r="L9467" s="147">
        <v>2.8993067297505442E-10</v>
      </c>
      <c r="M9467" s="147">
        <v>1.513481936323498E-5</v>
      </c>
      <c r="N9467" s="87">
        <v>1.9174954045340471E-3</v>
      </c>
      <c r="O9467" s="88">
        <v>9.9774870397227197E-2</v>
      </c>
      <c r="P9467" s="89">
        <v>52033.955419816288</v>
      </c>
    </row>
    <row r="9468" spans="1:16">
      <c r="A9468" s="75" t="s">
        <v>29056</v>
      </c>
      <c r="B9468" s="85">
        <v>9464</v>
      </c>
      <c r="C9468" s="85">
        <v>18436</v>
      </c>
      <c r="D9468" s="85">
        <v>9464</v>
      </c>
      <c r="E9468" s="86" t="s">
        <v>29045</v>
      </c>
      <c r="F9468" s="85" t="s">
        <v>232</v>
      </c>
      <c r="G9468" s="86" t="s">
        <v>9361</v>
      </c>
      <c r="H9468" s="85" t="s">
        <v>53</v>
      </c>
      <c r="I9468" s="85">
        <v>1</v>
      </c>
      <c r="J9468" s="88">
        <v>9.680564519174821E-2</v>
      </c>
      <c r="K9468" s="146">
        <v>4.9957943591441817E-2</v>
      </c>
      <c r="L9468" s="147">
        <v>2.8084996576823269E-10</v>
      </c>
      <c r="M9468" s="147">
        <v>1.4488228856038051E-5</v>
      </c>
      <c r="N9468" s="87">
        <v>1.848539527925532E-3</v>
      </c>
      <c r="O9468" s="88">
        <v>9.6643177233649805E-2</v>
      </c>
      <c r="P9468" s="89">
        <v>52280.828066524875</v>
      </c>
    </row>
    <row r="9469" spans="1:16">
      <c r="A9469" s="75" t="s">
        <v>29058</v>
      </c>
      <c r="B9469" s="85">
        <v>9465</v>
      </c>
      <c r="C9469" s="85">
        <v>18438</v>
      </c>
      <c r="D9469" s="85">
        <v>9465</v>
      </c>
      <c r="E9469" s="86" t="s">
        <v>29045</v>
      </c>
      <c r="F9469" s="85" t="s">
        <v>4233</v>
      </c>
      <c r="G9469" s="86" t="s">
        <v>9361</v>
      </c>
      <c r="H9469" s="85" t="s">
        <v>53</v>
      </c>
      <c r="I9469" s="85">
        <v>1</v>
      </c>
      <c r="J9469" s="88">
        <v>9.9948009316944503E-2</v>
      </c>
      <c r="K9469" s="146">
        <v>5.1579500397842495E-2</v>
      </c>
      <c r="L9469" s="147">
        <v>2.899662762555595E-10</v>
      </c>
      <c r="M9469" s="147">
        <v>1.49649358635381E-5</v>
      </c>
      <c r="N9469" s="87">
        <v>1.942050600950151E-3</v>
      </c>
      <c r="O9469" s="88">
        <v>9.9780598260397133E-2</v>
      </c>
      <c r="P9469" s="89">
        <v>51378.989925174625</v>
      </c>
    </row>
    <row r="9470" spans="1:16">
      <c r="A9470" s="75" t="s">
        <v>29060</v>
      </c>
      <c r="B9470" s="85">
        <v>9466</v>
      </c>
      <c r="C9470" s="85">
        <v>18440</v>
      </c>
      <c r="D9470" s="85">
        <v>9466</v>
      </c>
      <c r="E9470" s="86" t="s">
        <v>29045</v>
      </c>
      <c r="F9470" s="85" t="s">
        <v>4416</v>
      </c>
      <c r="G9470" s="86" t="s">
        <v>9361</v>
      </c>
      <c r="H9470" s="85" t="s">
        <v>53</v>
      </c>
      <c r="I9470" s="85">
        <v>1</v>
      </c>
      <c r="J9470" s="88">
        <v>9.9948009316944503E-2</v>
      </c>
      <c r="K9470" s="146">
        <v>5.1579500397842495E-2</v>
      </c>
      <c r="L9470" s="147">
        <v>2.899662762555595E-10</v>
      </c>
      <c r="M9470" s="147">
        <v>1.49649358635381E-5</v>
      </c>
      <c r="N9470" s="87">
        <v>1.942050600950151E-3</v>
      </c>
      <c r="O9470" s="88">
        <v>9.9780598260397133E-2</v>
      </c>
      <c r="P9470" s="89">
        <v>51378.989925174625</v>
      </c>
    </row>
    <row r="9471" spans="1:16">
      <c r="A9471" s="75" t="s">
        <v>29062</v>
      </c>
      <c r="B9471" s="85">
        <v>9467</v>
      </c>
      <c r="C9471" s="85">
        <v>18442</v>
      </c>
      <c r="D9471" s="85">
        <v>9467</v>
      </c>
      <c r="E9471" s="86" t="s">
        <v>29045</v>
      </c>
      <c r="F9471" s="85" t="s">
        <v>4418</v>
      </c>
      <c r="G9471" s="86" t="s">
        <v>9361</v>
      </c>
      <c r="H9471" s="85" t="s">
        <v>53</v>
      </c>
      <c r="I9471" s="85">
        <v>1</v>
      </c>
      <c r="J9471" s="88">
        <v>9.9948009316944503E-2</v>
      </c>
      <c r="K9471" s="146">
        <v>5.1579500397842495E-2</v>
      </c>
      <c r="L9471" s="147">
        <v>2.899662762555595E-10</v>
      </c>
      <c r="M9471" s="147">
        <v>1.49649358635381E-5</v>
      </c>
      <c r="N9471" s="87">
        <v>1.942050600950151E-3</v>
      </c>
      <c r="O9471" s="88">
        <v>9.9780598260397133E-2</v>
      </c>
      <c r="P9471" s="89">
        <v>51378.989925174625</v>
      </c>
    </row>
    <row r="9472" spans="1:16">
      <c r="A9472" s="75" t="s">
        <v>29064</v>
      </c>
      <c r="B9472" s="85">
        <v>9468</v>
      </c>
      <c r="C9472" s="85">
        <v>18444</v>
      </c>
      <c r="D9472" s="85">
        <v>9468</v>
      </c>
      <c r="E9472" s="86" t="s">
        <v>29045</v>
      </c>
      <c r="F9472" s="85" t="s">
        <v>4420</v>
      </c>
      <c r="G9472" s="86" t="s">
        <v>9361</v>
      </c>
      <c r="H9472" s="85" t="s">
        <v>53</v>
      </c>
      <c r="I9472" s="85">
        <v>1</v>
      </c>
      <c r="J9472" s="88">
        <v>9.9948009316944503E-2</v>
      </c>
      <c r="K9472" s="146">
        <v>5.1579500397842495E-2</v>
      </c>
      <c r="L9472" s="147">
        <v>2.899662762555595E-10</v>
      </c>
      <c r="M9472" s="147">
        <v>1.49649358635381E-5</v>
      </c>
      <c r="N9472" s="87">
        <v>1.942050600950151E-3</v>
      </c>
      <c r="O9472" s="88">
        <v>9.9780598260397133E-2</v>
      </c>
      <c r="P9472" s="89">
        <v>51378.989925174625</v>
      </c>
    </row>
    <row r="9473" spans="1:16">
      <c r="A9473" s="75" t="s">
        <v>29066</v>
      </c>
      <c r="B9473" s="85">
        <v>9469</v>
      </c>
      <c r="C9473" s="85">
        <v>18446</v>
      </c>
      <c r="D9473" s="85">
        <v>9469</v>
      </c>
      <c r="E9473" s="86" t="s">
        <v>29045</v>
      </c>
      <c r="F9473" s="85" t="s">
        <v>4422</v>
      </c>
      <c r="G9473" s="86" t="s">
        <v>9361</v>
      </c>
      <c r="H9473" s="85" t="s">
        <v>53</v>
      </c>
      <c r="I9473" s="85">
        <v>1</v>
      </c>
      <c r="J9473" s="88">
        <v>9.9948009316944503E-2</v>
      </c>
      <c r="K9473" s="146">
        <v>5.1579500397842495E-2</v>
      </c>
      <c r="L9473" s="147">
        <v>2.899662762555595E-10</v>
      </c>
      <c r="M9473" s="147">
        <v>1.49649358635381E-5</v>
      </c>
      <c r="N9473" s="87">
        <v>1.942050600950151E-3</v>
      </c>
      <c r="O9473" s="88">
        <v>9.9780598260397133E-2</v>
      </c>
      <c r="P9473" s="89">
        <v>51378.989925174625</v>
      </c>
    </row>
    <row r="9474" spans="1:16">
      <c r="A9474" s="75" t="s">
        <v>29068</v>
      </c>
      <c r="B9474" s="85">
        <v>9470</v>
      </c>
      <c r="C9474" s="85">
        <v>18448</v>
      </c>
      <c r="D9474" s="85">
        <v>9470</v>
      </c>
      <c r="E9474" s="86" t="s">
        <v>29045</v>
      </c>
      <c r="F9474" s="85" t="s">
        <v>4426</v>
      </c>
      <c r="G9474" s="86" t="s">
        <v>9361</v>
      </c>
      <c r="H9474" s="85" t="s">
        <v>53</v>
      </c>
      <c r="I9474" s="85">
        <v>1</v>
      </c>
      <c r="J9474" s="88">
        <v>9.9956201774436995E-2</v>
      </c>
      <c r="K9474" s="146">
        <v>5.1588541163646952E-2</v>
      </c>
      <c r="L9474" s="147">
        <v>2.9000037078049451E-10</v>
      </c>
      <c r="M9474" s="147">
        <v>1.5085618505658909E-5</v>
      </c>
      <c r="N9474" s="87">
        <v>1.9929571332910289E-3</v>
      </c>
      <c r="O9474" s="88">
        <v>9.9787301999178332E-2</v>
      </c>
      <c r="P9474" s="89">
        <v>50069.969058690498</v>
      </c>
    </row>
    <row r="9475" spans="1:16">
      <c r="A9475" s="75" t="s">
        <v>29070</v>
      </c>
      <c r="B9475" s="85">
        <v>9471</v>
      </c>
      <c r="C9475" s="85">
        <v>18450</v>
      </c>
      <c r="D9475" s="85">
        <v>9471</v>
      </c>
      <c r="E9475" s="86" t="s">
        <v>29045</v>
      </c>
      <c r="F9475" s="85" t="s">
        <v>4428</v>
      </c>
      <c r="G9475" s="86" t="s">
        <v>9361</v>
      </c>
      <c r="H9475" s="85" t="s">
        <v>53</v>
      </c>
      <c r="I9475" s="85">
        <v>1</v>
      </c>
      <c r="J9475" s="88">
        <v>9.9956201774436995E-2</v>
      </c>
      <c r="K9475" s="146">
        <v>5.1588541163646952E-2</v>
      </c>
      <c r="L9475" s="147">
        <v>2.9000037078049451E-10</v>
      </c>
      <c r="M9475" s="147">
        <v>1.5085618505658909E-5</v>
      </c>
      <c r="N9475" s="87">
        <v>1.9929571332910289E-3</v>
      </c>
      <c r="O9475" s="88">
        <v>9.9787301999178332E-2</v>
      </c>
      <c r="P9475" s="89">
        <v>50069.969058690498</v>
      </c>
    </row>
    <row r="9476" spans="1:16">
      <c r="A9476" s="75" t="s">
        <v>29072</v>
      </c>
      <c r="B9476" s="85">
        <v>9472</v>
      </c>
      <c r="C9476" s="85">
        <v>18452</v>
      </c>
      <c r="D9476" s="85">
        <v>9472</v>
      </c>
      <c r="E9476" s="86" t="s">
        <v>29045</v>
      </c>
      <c r="F9476" s="85" t="s">
        <v>4430</v>
      </c>
      <c r="G9476" s="86" t="s">
        <v>9361</v>
      </c>
      <c r="H9476" s="85" t="s">
        <v>53</v>
      </c>
      <c r="I9476" s="85">
        <v>1</v>
      </c>
      <c r="J9476" s="88">
        <v>9.9956201774436995E-2</v>
      </c>
      <c r="K9476" s="146">
        <v>5.1588541163646952E-2</v>
      </c>
      <c r="L9476" s="147">
        <v>2.9000037078049451E-10</v>
      </c>
      <c r="M9476" s="147">
        <v>1.5085618505658909E-5</v>
      </c>
      <c r="N9476" s="87">
        <v>1.9929571332910289E-3</v>
      </c>
      <c r="O9476" s="88">
        <v>9.9787301999178332E-2</v>
      </c>
      <c r="P9476" s="89">
        <v>50069.969058690498</v>
      </c>
    </row>
    <row r="9477" spans="1:16">
      <c r="A9477" s="75" t="s">
        <v>29074</v>
      </c>
      <c r="B9477" s="85">
        <v>9473</v>
      </c>
      <c r="C9477" s="85">
        <v>18454</v>
      </c>
      <c r="D9477" s="85">
        <v>9473</v>
      </c>
      <c r="E9477" s="86" t="s">
        <v>29045</v>
      </c>
      <c r="F9477" s="85" t="s">
        <v>4432</v>
      </c>
      <c r="G9477" s="86" t="s">
        <v>9361</v>
      </c>
      <c r="H9477" s="85" t="s">
        <v>53</v>
      </c>
      <c r="I9477" s="85">
        <v>1</v>
      </c>
      <c r="J9477" s="88">
        <v>9.9956201774437009E-2</v>
      </c>
      <c r="K9477" s="146">
        <v>5.1588541163646959E-2</v>
      </c>
      <c r="L9477" s="147">
        <v>2.9000037078049462E-10</v>
      </c>
      <c r="M9477" s="147">
        <v>1.5085618505658909E-5</v>
      </c>
      <c r="N9477" s="87">
        <v>1.9929571332910289E-3</v>
      </c>
      <c r="O9477" s="88">
        <v>9.9787301999178346E-2</v>
      </c>
      <c r="P9477" s="89">
        <v>50069.969058690505</v>
      </c>
    </row>
    <row r="9478" spans="1:16">
      <c r="A9478" s="75" t="s">
        <v>29076</v>
      </c>
      <c r="B9478" s="85">
        <v>9474</v>
      </c>
      <c r="C9478" s="85">
        <v>18456</v>
      </c>
      <c r="D9478" s="85">
        <v>9474</v>
      </c>
      <c r="E9478" s="86" t="s">
        <v>29045</v>
      </c>
      <c r="F9478" s="85" t="s">
        <v>4361</v>
      </c>
      <c r="G9478" s="86" t="s">
        <v>9361</v>
      </c>
      <c r="H9478" s="85" t="s">
        <v>53</v>
      </c>
      <c r="I9478" s="85">
        <v>1</v>
      </c>
      <c r="J9478" s="88">
        <v>9.9956201774436995E-2</v>
      </c>
      <c r="K9478" s="146">
        <v>5.1588541163646952E-2</v>
      </c>
      <c r="L9478" s="147">
        <v>2.9000037078049451E-10</v>
      </c>
      <c r="M9478" s="147">
        <v>1.5085618505658909E-5</v>
      </c>
      <c r="N9478" s="87">
        <v>1.9929571332910289E-3</v>
      </c>
      <c r="O9478" s="88">
        <v>9.9787301999178332E-2</v>
      </c>
      <c r="P9478" s="89">
        <v>50069.969058690498</v>
      </c>
    </row>
    <row r="9479" spans="1:16">
      <c r="A9479" s="75" t="s">
        <v>29078</v>
      </c>
      <c r="B9479" s="85">
        <v>9475</v>
      </c>
      <c r="C9479" s="85">
        <v>18458</v>
      </c>
      <c r="D9479" s="85">
        <v>9475</v>
      </c>
      <c r="E9479" s="86" t="s">
        <v>29045</v>
      </c>
      <c r="F9479" s="85" t="s">
        <v>4435</v>
      </c>
      <c r="G9479" s="86" t="s">
        <v>9361</v>
      </c>
      <c r="H9479" s="85" t="s">
        <v>53</v>
      </c>
      <c r="I9479" s="85">
        <v>1</v>
      </c>
      <c r="J9479" s="88">
        <v>9.9956201774436995E-2</v>
      </c>
      <c r="K9479" s="146">
        <v>5.1588541163646952E-2</v>
      </c>
      <c r="L9479" s="147">
        <v>2.9000037078049451E-10</v>
      </c>
      <c r="M9479" s="147">
        <v>1.5085618505658909E-5</v>
      </c>
      <c r="N9479" s="87">
        <v>1.9929571332910289E-3</v>
      </c>
      <c r="O9479" s="88">
        <v>9.9787301999178332E-2</v>
      </c>
      <c r="P9479" s="89">
        <v>50069.969058690498</v>
      </c>
    </row>
    <row r="9480" spans="1:16">
      <c r="A9480" s="75" t="s">
        <v>29080</v>
      </c>
      <c r="B9480" s="85">
        <v>9476</v>
      </c>
      <c r="C9480" s="85">
        <v>18460</v>
      </c>
      <c r="D9480" s="85">
        <v>9476</v>
      </c>
      <c r="E9480" s="86" t="s">
        <v>29045</v>
      </c>
      <c r="F9480" s="85" t="s">
        <v>4437</v>
      </c>
      <c r="G9480" s="86" t="s">
        <v>9361</v>
      </c>
      <c r="H9480" s="85" t="s">
        <v>53</v>
      </c>
      <c r="I9480" s="85">
        <v>1</v>
      </c>
      <c r="J9480" s="88">
        <v>9.9956201774436995E-2</v>
      </c>
      <c r="K9480" s="146">
        <v>5.1588541163646952E-2</v>
      </c>
      <c r="L9480" s="147">
        <v>2.9000037078049451E-10</v>
      </c>
      <c r="M9480" s="147">
        <v>1.5085618505658909E-5</v>
      </c>
      <c r="N9480" s="87">
        <v>1.9929571332910289E-3</v>
      </c>
      <c r="O9480" s="88">
        <v>9.9787301999178332E-2</v>
      </c>
      <c r="P9480" s="89">
        <v>50069.969058690498</v>
      </c>
    </row>
    <row r="9481" spans="1:16">
      <c r="A9481" s="75" t="s">
        <v>29082</v>
      </c>
      <c r="B9481" s="85">
        <v>9477</v>
      </c>
      <c r="C9481" s="85">
        <v>18462</v>
      </c>
      <c r="D9481" s="85">
        <v>9477</v>
      </c>
      <c r="E9481" s="86" t="s">
        <v>29045</v>
      </c>
      <c r="F9481" s="85" t="s">
        <v>4439</v>
      </c>
      <c r="G9481" s="86" t="s">
        <v>9361</v>
      </c>
      <c r="H9481" s="85" t="s">
        <v>53</v>
      </c>
      <c r="I9481" s="85">
        <v>1</v>
      </c>
      <c r="J9481" s="88">
        <v>9.9956201774436995E-2</v>
      </c>
      <c r="K9481" s="146">
        <v>5.1588541163646952E-2</v>
      </c>
      <c r="L9481" s="147">
        <v>2.9000037078049451E-10</v>
      </c>
      <c r="M9481" s="147">
        <v>1.5085618505658909E-5</v>
      </c>
      <c r="N9481" s="87">
        <v>1.9929571332910289E-3</v>
      </c>
      <c r="O9481" s="88">
        <v>9.9787301999178332E-2</v>
      </c>
      <c r="P9481" s="89">
        <v>50069.969058690498</v>
      </c>
    </row>
    <row r="9482" spans="1:16">
      <c r="A9482" s="75" t="s">
        <v>29084</v>
      </c>
      <c r="B9482" s="85">
        <v>9478</v>
      </c>
      <c r="C9482" s="85">
        <v>18464</v>
      </c>
      <c r="D9482" s="85">
        <v>9478</v>
      </c>
      <c r="E9482" s="86" t="s">
        <v>29045</v>
      </c>
      <c r="F9482" s="85" t="s">
        <v>4441</v>
      </c>
      <c r="G9482" s="86" t="s">
        <v>9361</v>
      </c>
      <c r="H9482" s="85" t="s">
        <v>53</v>
      </c>
      <c r="I9482" s="85">
        <v>1</v>
      </c>
      <c r="J9482" s="88">
        <v>9.9956201774436995E-2</v>
      </c>
      <c r="K9482" s="146">
        <v>5.1588541163646952E-2</v>
      </c>
      <c r="L9482" s="147">
        <v>2.9000037078049451E-10</v>
      </c>
      <c r="M9482" s="147">
        <v>1.5085618505658909E-5</v>
      </c>
      <c r="N9482" s="87">
        <v>1.9929571332910289E-3</v>
      </c>
      <c r="O9482" s="88">
        <v>9.9787301999178332E-2</v>
      </c>
      <c r="P9482" s="89">
        <v>50069.969058690498</v>
      </c>
    </row>
    <row r="9483" spans="1:16">
      <c r="A9483" s="75" t="s">
        <v>29086</v>
      </c>
      <c r="B9483" s="85">
        <v>9479</v>
      </c>
      <c r="C9483" s="85">
        <v>18466</v>
      </c>
      <c r="D9483" s="85">
        <v>9479</v>
      </c>
      <c r="E9483" s="86" t="s">
        <v>29045</v>
      </c>
      <c r="F9483" s="85" t="s">
        <v>4443</v>
      </c>
      <c r="G9483" s="86" t="s">
        <v>9361</v>
      </c>
      <c r="H9483" s="85" t="s">
        <v>53</v>
      </c>
      <c r="I9483" s="85">
        <v>1</v>
      </c>
      <c r="J9483" s="88">
        <v>9.9956201774437009E-2</v>
      </c>
      <c r="K9483" s="146">
        <v>5.1588541163646959E-2</v>
      </c>
      <c r="L9483" s="147">
        <v>2.9000037078049462E-10</v>
      </c>
      <c r="M9483" s="147">
        <v>1.5085618505658909E-5</v>
      </c>
      <c r="N9483" s="87">
        <v>1.9929571332910289E-3</v>
      </c>
      <c r="O9483" s="88">
        <v>9.9787301999178346E-2</v>
      </c>
      <c r="P9483" s="89">
        <v>50069.969058690505</v>
      </c>
    </row>
    <row r="9484" spans="1:16">
      <c r="A9484" s="75" t="s">
        <v>29088</v>
      </c>
      <c r="B9484" s="85">
        <v>9480</v>
      </c>
      <c r="C9484" s="85">
        <v>18468</v>
      </c>
      <c r="D9484" s="85">
        <v>9480</v>
      </c>
      <c r="E9484" s="86" t="s">
        <v>29045</v>
      </c>
      <c r="F9484" s="85" t="s">
        <v>4445</v>
      </c>
      <c r="G9484" s="86" t="s">
        <v>9361</v>
      </c>
      <c r="H9484" s="85" t="s">
        <v>53</v>
      </c>
      <c r="I9484" s="85">
        <v>1</v>
      </c>
      <c r="J9484" s="88">
        <v>9.9956201774437009E-2</v>
      </c>
      <c r="K9484" s="146">
        <v>5.1588541163646959E-2</v>
      </c>
      <c r="L9484" s="147">
        <v>2.9000037078049462E-10</v>
      </c>
      <c r="M9484" s="147">
        <v>1.5085618505658909E-5</v>
      </c>
      <c r="N9484" s="87">
        <v>1.9929571332910289E-3</v>
      </c>
      <c r="O9484" s="88">
        <v>9.9787301999178346E-2</v>
      </c>
      <c r="P9484" s="89">
        <v>50069.969058690505</v>
      </c>
    </row>
    <row r="9485" spans="1:16">
      <c r="A9485" s="75" t="s">
        <v>29090</v>
      </c>
      <c r="B9485" s="85">
        <v>9481</v>
      </c>
      <c r="C9485" s="85">
        <v>18470</v>
      </c>
      <c r="D9485" s="85">
        <v>9481</v>
      </c>
      <c r="E9485" s="86" t="s">
        <v>29045</v>
      </c>
      <c r="F9485" s="85" t="s">
        <v>4447</v>
      </c>
      <c r="G9485" s="86" t="s">
        <v>9361</v>
      </c>
      <c r="H9485" s="85" t="s">
        <v>53</v>
      </c>
      <c r="I9485" s="85">
        <v>1</v>
      </c>
      <c r="J9485" s="88">
        <v>9.9956201774436981E-2</v>
      </c>
      <c r="K9485" s="146">
        <v>5.1588541163646945E-2</v>
      </c>
      <c r="L9485" s="147">
        <v>2.9000037078049451E-10</v>
      </c>
      <c r="M9485" s="147">
        <v>1.5085618505658909E-5</v>
      </c>
      <c r="N9485" s="87">
        <v>1.9929571332910289E-3</v>
      </c>
      <c r="O9485" s="88">
        <v>9.9787301999178318E-2</v>
      </c>
      <c r="P9485" s="89">
        <v>50069.969058690491</v>
      </c>
    </row>
    <row r="9486" spans="1:16">
      <c r="A9486" s="75" t="s">
        <v>29092</v>
      </c>
      <c r="B9486" s="85">
        <v>9482</v>
      </c>
      <c r="C9486" s="85">
        <v>18472</v>
      </c>
      <c r="D9486" s="85">
        <v>9482</v>
      </c>
      <c r="E9486" s="86" t="s">
        <v>29045</v>
      </c>
      <c r="F9486" s="85" t="s">
        <v>4449</v>
      </c>
      <c r="G9486" s="86" t="s">
        <v>9361</v>
      </c>
      <c r="H9486" s="85" t="s">
        <v>53</v>
      </c>
      <c r="I9486" s="85">
        <v>1</v>
      </c>
      <c r="J9486" s="88">
        <v>9.9956201774436995E-2</v>
      </c>
      <c r="K9486" s="146">
        <v>5.1588541163646952E-2</v>
      </c>
      <c r="L9486" s="147">
        <v>2.9000037078049451E-10</v>
      </c>
      <c r="M9486" s="147">
        <v>1.5085618505658909E-5</v>
      </c>
      <c r="N9486" s="87">
        <v>1.9929571332910289E-3</v>
      </c>
      <c r="O9486" s="88">
        <v>9.9787301999178332E-2</v>
      </c>
      <c r="P9486" s="89">
        <v>50069.969058690498</v>
      </c>
    </row>
    <row r="9487" spans="1:16">
      <c r="A9487" s="75" t="s">
        <v>29094</v>
      </c>
      <c r="B9487" s="85">
        <v>9483</v>
      </c>
      <c r="C9487" s="85">
        <v>18474</v>
      </c>
      <c r="D9487" s="85">
        <v>9483</v>
      </c>
      <c r="E9487" s="86" t="s">
        <v>29045</v>
      </c>
      <c r="F9487" s="85" t="s">
        <v>4451</v>
      </c>
      <c r="G9487" s="86" t="s">
        <v>9361</v>
      </c>
      <c r="H9487" s="85" t="s">
        <v>53</v>
      </c>
      <c r="I9487" s="85">
        <v>1</v>
      </c>
      <c r="J9487" s="88">
        <v>9.9956201774437023E-2</v>
      </c>
      <c r="K9487" s="146">
        <v>5.1588541163646966E-2</v>
      </c>
      <c r="L9487" s="147">
        <v>2.9000037078049462E-10</v>
      </c>
      <c r="M9487" s="147">
        <v>1.5085618505658909E-5</v>
      </c>
      <c r="N9487" s="87">
        <v>1.9929571332910289E-3</v>
      </c>
      <c r="O9487" s="88">
        <v>9.978730199917836E-2</v>
      </c>
      <c r="P9487" s="89">
        <v>50069.969058690513</v>
      </c>
    </row>
    <row r="9488" spans="1:16">
      <c r="A9488" s="75" t="s">
        <v>29096</v>
      </c>
      <c r="B9488" s="85">
        <v>9484</v>
      </c>
      <c r="C9488" s="85">
        <v>18476</v>
      </c>
      <c r="D9488" s="85">
        <v>9484</v>
      </c>
      <c r="E9488" s="86" t="s">
        <v>29045</v>
      </c>
      <c r="F9488" s="85" t="s">
        <v>4453</v>
      </c>
      <c r="G9488" s="86" t="s">
        <v>9361</v>
      </c>
      <c r="H9488" s="85" t="s">
        <v>53</v>
      </c>
      <c r="I9488" s="85">
        <v>1</v>
      </c>
      <c r="J9488" s="88">
        <v>9.9956201774437009E-2</v>
      </c>
      <c r="K9488" s="146">
        <v>5.1588541163646959E-2</v>
      </c>
      <c r="L9488" s="147">
        <v>2.9000037078049462E-10</v>
      </c>
      <c r="M9488" s="147">
        <v>1.5085618505658909E-5</v>
      </c>
      <c r="N9488" s="87">
        <v>1.9929571332910289E-3</v>
      </c>
      <c r="O9488" s="88">
        <v>9.9787301999178346E-2</v>
      </c>
      <c r="P9488" s="89">
        <v>50069.969058690505</v>
      </c>
    </row>
    <row r="9489" spans="1:16">
      <c r="A9489" s="75" t="s">
        <v>29098</v>
      </c>
      <c r="B9489" s="85">
        <v>9485</v>
      </c>
      <c r="C9489" s="85">
        <v>18478</v>
      </c>
      <c r="D9489" s="85">
        <v>9485</v>
      </c>
      <c r="E9489" s="86" t="s">
        <v>29045</v>
      </c>
      <c r="F9489" s="85" t="s">
        <v>4455</v>
      </c>
      <c r="G9489" s="86" t="s">
        <v>9361</v>
      </c>
      <c r="H9489" s="85" t="s">
        <v>53</v>
      </c>
      <c r="I9489" s="85">
        <v>1</v>
      </c>
      <c r="J9489" s="88">
        <v>9.9956201774436981E-2</v>
      </c>
      <c r="K9489" s="146">
        <v>5.1588541163646945E-2</v>
      </c>
      <c r="L9489" s="147">
        <v>2.9000037078049451E-10</v>
      </c>
      <c r="M9489" s="147">
        <v>1.5085618505658909E-5</v>
      </c>
      <c r="N9489" s="87">
        <v>1.9929571332910289E-3</v>
      </c>
      <c r="O9489" s="88">
        <v>9.9787301999178318E-2</v>
      </c>
      <c r="P9489" s="89">
        <v>50069.969058690491</v>
      </c>
    </row>
    <row r="9490" spans="1:16">
      <c r="A9490" s="75" t="s">
        <v>29100</v>
      </c>
      <c r="B9490" s="85">
        <v>9486</v>
      </c>
      <c r="C9490" s="85">
        <v>18480</v>
      </c>
      <c r="D9490" s="85">
        <v>9486</v>
      </c>
      <c r="E9490" s="86" t="s">
        <v>29045</v>
      </c>
      <c r="F9490" s="85" t="s">
        <v>4457</v>
      </c>
      <c r="G9490" s="86" t="s">
        <v>9361</v>
      </c>
      <c r="H9490" s="85" t="s">
        <v>53</v>
      </c>
      <c r="I9490" s="85">
        <v>1</v>
      </c>
      <c r="J9490" s="88">
        <v>9.9956201774437009E-2</v>
      </c>
      <c r="K9490" s="146">
        <v>5.1588541163646959E-2</v>
      </c>
      <c r="L9490" s="147">
        <v>2.9000037078049462E-10</v>
      </c>
      <c r="M9490" s="147">
        <v>1.5085618505658909E-5</v>
      </c>
      <c r="N9490" s="87">
        <v>1.9929571332910289E-3</v>
      </c>
      <c r="O9490" s="88">
        <v>9.9787301999178346E-2</v>
      </c>
      <c r="P9490" s="89">
        <v>50069.969058690505</v>
      </c>
    </row>
    <row r="9491" spans="1:16">
      <c r="A9491" s="75" t="s">
        <v>29102</v>
      </c>
      <c r="B9491" s="85">
        <v>9487</v>
      </c>
      <c r="C9491" s="85">
        <v>18482</v>
      </c>
      <c r="D9491" s="85">
        <v>9487</v>
      </c>
      <c r="E9491" s="86" t="s">
        <v>29045</v>
      </c>
      <c r="F9491" s="85" t="s">
        <v>4459</v>
      </c>
      <c r="G9491" s="86" t="s">
        <v>9361</v>
      </c>
      <c r="H9491" s="85" t="s">
        <v>53</v>
      </c>
      <c r="I9491" s="85">
        <v>1</v>
      </c>
      <c r="J9491" s="88">
        <v>9.9956201774436995E-2</v>
      </c>
      <c r="K9491" s="146">
        <v>5.1588541163646952E-2</v>
      </c>
      <c r="L9491" s="147">
        <v>2.9000037078049451E-10</v>
      </c>
      <c r="M9491" s="147">
        <v>1.5085618505658909E-5</v>
      </c>
      <c r="N9491" s="87">
        <v>1.9929571332910289E-3</v>
      </c>
      <c r="O9491" s="88">
        <v>9.9787301999178332E-2</v>
      </c>
      <c r="P9491" s="89">
        <v>50069.969058690498</v>
      </c>
    </row>
    <row r="9492" spans="1:16">
      <c r="A9492" s="75" t="s">
        <v>29104</v>
      </c>
      <c r="B9492" s="85">
        <v>9488</v>
      </c>
      <c r="C9492" s="85">
        <v>18484</v>
      </c>
      <c r="D9492" s="85">
        <v>9488</v>
      </c>
      <c r="E9492" s="86" t="s">
        <v>29045</v>
      </c>
      <c r="F9492" s="85" t="s">
        <v>4461</v>
      </c>
      <c r="G9492" s="86" t="s">
        <v>9361</v>
      </c>
      <c r="H9492" s="85" t="s">
        <v>53</v>
      </c>
      <c r="I9492" s="85">
        <v>1</v>
      </c>
      <c r="J9492" s="88">
        <v>9.9956201774436981E-2</v>
      </c>
      <c r="K9492" s="146">
        <v>5.1588541163646945E-2</v>
      </c>
      <c r="L9492" s="147">
        <v>2.9000037078049451E-10</v>
      </c>
      <c r="M9492" s="147">
        <v>1.5085618505658909E-5</v>
      </c>
      <c r="N9492" s="87">
        <v>1.9929571332910289E-3</v>
      </c>
      <c r="O9492" s="88">
        <v>9.9787301999178318E-2</v>
      </c>
      <c r="P9492" s="89">
        <v>50069.969058690491</v>
      </c>
    </row>
    <row r="9493" spans="1:16">
      <c r="A9493" s="75" t="s">
        <v>29106</v>
      </c>
      <c r="B9493" s="85">
        <v>9489</v>
      </c>
      <c r="C9493" s="85">
        <v>18486</v>
      </c>
      <c r="D9493" s="85">
        <v>9489</v>
      </c>
      <c r="E9493" s="86" t="s">
        <v>29045</v>
      </c>
      <c r="F9493" s="85" t="s">
        <v>4463</v>
      </c>
      <c r="G9493" s="86" t="s">
        <v>9361</v>
      </c>
      <c r="H9493" s="85" t="s">
        <v>53</v>
      </c>
      <c r="I9493" s="85">
        <v>1</v>
      </c>
      <c r="J9493" s="88">
        <v>9.9956201774436995E-2</v>
      </c>
      <c r="K9493" s="146">
        <v>5.1588541163646952E-2</v>
      </c>
      <c r="L9493" s="147">
        <v>2.9000037078049451E-10</v>
      </c>
      <c r="M9493" s="147">
        <v>1.5085618505658909E-5</v>
      </c>
      <c r="N9493" s="87">
        <v>1.9929571332910289E-3</v>
      </c>
      <c r="O9493" s="88">
        <v>9.9787301999178332E-2</v>
      </c>
      <c r="P9493" s="89">
        <v>50069.969058690498</v>
      </c>
    </row>
    <row r="9494" spans="1:16">
      <c r="A9494" s="75" t="s">
        <v>29108</v>
      </c>
      <c r="B9494" s="85">
        <v>9490</v>
      </c>
      <c r="C9494" s="85">
        <v>18488</v>
      </c>
      <c r="D9494" s="85">
        <v>9490</v>
      </c>
      <c r="E9494" s="86" t="s">
        <v>29045</v>
      </c>
      <c r="F9494" s="85" t="s">
        <v>4465</v>
      </c>
      <c r="G9494" s="86" t="s">
        <v>9361</v>
      </c>
      <c r="H9494" s="85" t="s">
        <v>53</v>
      </c>
      <c r="I9494" s="85">
        <v>1</v>
      </c>
      <c r="J9494" s="88">
        <v>9.9956201774436995E-2</v>
      </c>
      <c r="K9494" s="146">
        <v>5.1588541163646952E-2</v>
      </c>
      <c r="L9494" s="147">
        <v>2.9000037078049451E-10</v>
      </c>
      <c r="M9494" s="147">
        <v>1.5085618505658909E-5</v>
      </c>
      <c r="N9494" s="87">
        <v>1.9929571332910289E-3</v>
      </c>
      <c r="O9494" s="88">
        <v>9.9787301999178332E-2</v>
      </c>
      <c r="P9494" s="89">
        <v>50069.969058690498</v>
      </c>
    </row>
    <row r="9495" spans="1:16">
      <c r="A9495" s="75" t="s">
        <v>29110</v>
      </c>
      <c r="B9495" s="85">
        <v>9491</v>
      </c>
      <c r="C9495" s="85">
        <v>18490</v>
      </c>
      <c r="D9495" s="85">
        <v>9491</v>
      </c>
      <c r="E9495" s="86" t="s">
        <v>29045</v>
      </c>
      <c r="F9495" s="85" t="s">
        <v>4467</v>
      </c>
      <c r="G9495" s="86" t="s">
        <v>9361</v>
      </c>
      <c r="H9495" s="85" t="s">
        <v>53</v>
      </c>
      <c r="I9495" s="85">
        <v>1</v>
      </c>
      <c r="J9495" s="88">
        <v>9.9956201774436995E-2</v>
      </c>
      <c r="K9495" s="146">
        <v>5.1588541163646952E-2</v>
      </c>
      <c r="L9495" s="147">
        <v>2.9000037078049451E-10</v>
      </c>
      <c r="M9495" s="147">
        <v>1.5085618505658909E-5</v>
      </c>
      <c r="N9495" s="87">
        <v>1.9929571332910289E-3</v>
      </c>
      <c r="O9495" s="88">
        <v>9.9787301999178332E-2</v>
      </c>
      <c r="P9495" s="89">
        <v>50069.969058690498</v>
      </c>
    </row>
    <row r="9496" spans="1:16">
      <c r="A9496" s="75" t="s">
        <v>29112</v>
      </c>
      <c r="B9496" s="85">
        <v>9492</v>
      </c>
      <c r="C9496" s="85">
        <v>18492</v>
      </c>
      <c r="D9496" s="85">
        <v>9492</v>
      </c>
      <c r="E9496" s="86" t="s">
        <v>29045</v>
      </c>
      <c r="F9496" s="85" t="s">
        <v>4469</v>
      </c>
      <c r="G9496" s="86" t="s">
        <v>9361</v>
      </c>
      <c r="H9496" s="85" t="s">
        <v>53</v>
      </c>
      <c r="I9496" s="85">
        <v>1</v>
      </c>
      <c r="J9496" s="88">
        <v>9.9956201774436995E-2</v>
      </c>
      <c r="K9496" s="146">
        <v>5.1588541163646952E-2</v>
      </c>
      <c r="L9496" s="147">
        <v>2.9000037078049451E-10</v>
      </c>
      <c r="M9496" s="147">
        <v>1.5085618505658909E-5</v>
      </c>
      <c r="N9496" s="87">
        <v>1.9929571332910289E-3</v>
      </c>
      <c r="O9496" s="88">
        <v>9.9787301999178332E-2</v>
      </c>
      <c r="P9496" s="89">
        <v>50069.969058690498</v>
      </c>
    </row>
    <row r="9497" spans="1:16">
      <c r="A9497" s="75" t="s">
        <v>29114</v>
      </c>
      <c r="B9497" s="85">
        <v>9493</v>
      </c>
      <c r="C9497" s="85">
        <v>18494</v>
      </c>
      <c r="D9497" s="85">
        <v>9493</v>
      </c>
      <c r="E9497" s="86" t="s">
        <v>29045</v>
      </c>
      <c r="F9497" s="85" t="s">
        <v>4471</v>
      </c>
      <c r="G9497" s="86" t="s">
        <v>9361</v>
      </c>
      <c r="H9497" s="85" t="s">
        <v>53</v>
      </c>
      <c r="I9497" s="85">
        <v>1</v>
      </c>
      <c r="J9497" s="88">
        <v>9.9956201774436995E-2</v>
      </c>
      <c r="K9497" s="146">
        <v>5.1588541163646952E-2</v>
      </c>
      <c r="L9497" s="147">
        <v>2.9000037078049451E-10</v>
      </c>
      <c r="M9497" s="147">
        <v>1.5085618505658909E-5</v>
      </c>
      <c r="N9497" s="87">
        <v>1.9929571332910289E-3</v>
      </c>
      <c r="O9497" s="88">
        <v>9.9787301999178332E-2</v>
      </c>
      <c r="P9497" s="89">
        <v>50069.969058690498</v>
      </c>
    </row>
    <row r="9498" spans="1:16">
      <c r="A9498" s="75" t="s">
        <v>29116</v>
      </c>
      <c r="B9498" s="85">
        <v>9494</v>
      </c>
      <c r="C9498" s="85">
        <v>18496</v>
      </c>
      <c r="D9498" s="85">
        <v>9494</v>
      </c>
      <c r="E9498" s="86" t="s">
        <v>29045</v>
      </c>
      <c r="F9498" s="85" t="s">
        <v>4363</v>
      </c>
      <c r="G9498" s="86" t="s">
        <v>9361</v>
      </c>
      <c r="H9498" s="85" t="s">
        <v>53</v>
      </c>
      <c r="I9498" s="85">
        <v>1</v>
      </c>
      <c r="J9498" s="88">
        <v>9.9956201774437009E-2</v>
      </c>
      <c r="K9498" s="146">
        <v>5.1588541163646959E-2</v>
      </c>
      <c r="L9498" s="147">
        <v>2.9000037078049462E-10</v>
      </c>
      <c r="M9498" s="147">
        <v>1.5085618505658909E-5</v>
      </c>
      <c r="N9498" s="87">
        <v>1.9929571332910289E-3</v>
      </c>
      <c r="O9498" s="88">
        <v>9.9787301999178346E-2</v>
      </c>
      <c r="P9498" s="89">
        <v>50069.969058690505</v>
      </c>
    </row>
    <row r="9499" spans="1:16">
      <c r="A9499" s="75" t="s">
        <v>29118</v>
      </c>
      <c r="B9499" s="85">
        <v>9495</v>
      </c>
      <c r="C9499" s="85">
        <v>18498</v>
      </c>
      <c r="D9499" s="85">
        <v>9495</v>
      </c>
      <c r="E9499" s="86" t="s">
        <v>29045</v>
      </c>
      <c r="F9499" s="85" t="s">
        <v>4474</v>
      </c>
      <c r="G9499" s="86" t="s">
        <v>9361</v>
      </c>
      <c r="H9499" s="85" t="s">
        <v>53</v>
      </c>
      <c r="I9499" s="85">
        <v>1</v>
      </c>
      <c r="J9499" s="88">
        <v>9.9956201774437023E-2</v>
      </c>
      <c r="K9499" s="146">
        <v>5.1588541163646966E-2</v>
      </c>
      <c r="L9499" s="147">
        <v>2.9000037078049462E-10</v>
      </c>
      <c r="M9499" s="147">
        <v>1.5085618505658909E-5</v>
      </c>
      <c r="N9499" s="87">
        <v>1.9929571332910289E-3</v>
      </c>
      <c r="O9499" s="88">
        <v>9.978730199917836E-2</v>
      </c>
      <c r="P9499" s="89">
        <v>50069.969058690513</v>
      </c>
    </row>
    <row r="9500" spans="1:16">
      <c r="A9500" s="75" t="s">
        <v>29120</v>
      </c>
      <c r="B9500" s="85">
        <v>9496</v>
      </c>
      <c r="C9500" s="85">
        <v>18500</v>
      </c>
      <c r="D9500" s="85">
        <v>9496</v>
      </c>
      <c r="E9500" s="86" t="s">
        <v>29045</v>
      </c>
      <c r="F9500" s="85" t="s">
        <v>4476</v>
      </c>
      <c r="G9500" s="86" t="s">
        <v>9361</v>
      </c>
      <c r="H9500" s="85" t="s">
        <v>53</v>
      </c>
      <c r="I9500" s="85">
        <v>1</v>
      </c>
      <c r="J9500" s="88">
        <v>9.9956201774437009E-2</v>
      </c>
      <c r="K9500" s="146">
        <v>5.1588541163646959E-2</v>
      </c>
      <c r="L9500" s="147">
        <v>2.9000037078049462E-10</v>
      </c>
      <c r="M9500" s="147">
        <v>1.5085618505658909E-5</v>
      </c>
      <c r="N9500" s="87">
        <v>1.9929571332910289E-3</v>
      </c>
      <c r="O9500" s="88">
        <v>9.9787301999178346E-2</v>
      </c>
      <c r="P9500" s="89">
        <v>50069.969058690505</v>
      </c>
    </row>
    <row r="9501" spans="1:16">
      <c r="A9501" s="75" t="s">
        <v>29122</v>
      </c>
      <c r="B9501" s="85">
        <v>9497</v>
      </c>
      <c r="C9501" s="85">
        <v>18502</v>
      </c>
      <c r="D9501" s="85">
        <v>9497</v>
      </c>
      <c r="E9501" s="86" t="s">
        <v>29045</v>
      </c>
      <c r="F9501" s="85" t="s">
        <v>4478</v>
      </c>
      <c r="G9501" s="86" t="s">
        <v>9361</v>
      </c>
      <c r="H9501" s="85" t="s">
        <v>53</v>
      </c>
      <c r="I9501" s="85">
        <v>1</v>
      </c>
      <c r="J9501" s="88">
        <v>9.9956201774437023E-2</v>
      </c>
      <c r="K9501" s="146">
        <v>5.1588541163646966E-2</v>
      </c>
      <c r="L9501" s="147">
        <v>2.9000037078049462E-10</v>
      </c>
      <c r="M9501" s="147">
        <v>1.5085618505658909E-5</v>
      </c>
      <c r="N9501" s="87">
        <v>1.9929571332910289E-3</v>
      </c>
      <c r="O9501" s="88">
        <v>9.978730199917836E-2</v>
      </c>
      <c r="P9501" s="89">
        <v>50069.969058690513</v>
      </c>
    </row>
    <row r="9502" spans="1:16">
      <c r="A9502" s="75" t="s">
        <v>29124</v>
      </c>
      <c r="B9502" s="85">
        <v>9498</v>
      </c>
      <c r="C9502" s="85">
        <v>18504</v>
      </c>
      <c r="D9502" s="85">
        <v>9498</v>
      </c>
      <c r="E9502" s="86" t="s">
        <v>29045</v>
      </c>
      <c r="F9502" s="85" t="s">
        <v>4480</v>
      </c>
      <c r="G9502" s="86" t="s">
        <v>9361</v>
      </c>
      <c r="H9502" s="85" t="s">
        <v>53</v>
      </c>
      <c r="I9502" s="85">
        <v>1</v>
      </c>
      <c r="J9502" s="88">
        <v>9.9956201774437009E-2</v>
      </c>
      <c r="K9502" s="146">
        <v>5.1588541163646959E-2</v>
      </c>
      <c r="L9502" s="147">
        <v>2.9000037078049462E-10</v>
      </c>
      <c r="M9502" s="147">
        <v>1.5085618505658909E-5</v>
      </c>
      <c r="N9502" s="87">
        <v>1.9929571332910289E-3</v>
      </c>
      <c r="O9502" s="88">
        <v>9.9787301999178346E-2</v>
      </c>
      <c r="P9502" s="89">
        <v>50069.969058690505</v>
      </c>
    </row>
    <row r="9503" spans="1:16">
      <c r="A9503" s="75" t="s">
        <v>29126</v>
      </c>
      <c r="B9503" s="85">
        <v>9499</v>
      </c>
      <c r="C9503" s="85">
        <v>18506</v>
      </c>
      <c r="D9503" s="85">
        <v>9499</v>
      </c>
      <c r="E9503" s="86" t="s">
        <v>29045</v>
      </c>
      <c r="F9503" s="85" t="s">
        <v>4482</v>
      </c>
      <c r="G9503" s="86" t="s">
        <v>9361</v>
      </c>
      <c r="H9503" s="85" t="s">
        <v>53</v>
      </c>
      <c r="I9503" s="85">
        <v>1</v>
      </c>
      <c r="J9503" s="88">
        <v>9.9956201774436995E-2</v>
      </c>
      <c r="K9503" s="146">
        <v>5.1588541163646952E-2</v>
      </c>
      <c r="L9503" s="147">
        <v>2.9000037078049451E-10</v>
      </c>
      <c r="M9503" s="147">
        <v>1.5085618505658909E-5</v>
      </c>
      <c r="N9503" s="87">
        <v>1.9929571332910289E-3</v>
      </c>
      <c r="O9503" s="88">
        <v>9.9787301999178332E-2</v>
      </c>
      <c r="P9503" s="89">
        <v>50069.969058690498</v>
      </c>
    </row>
    <row r="9504" spans="1:16">
      <c r="A9504" s="75" t="s">
        <v>29128</v>
      </c>
      <c r="B9504" s="85">
        <v>9500</v>
      </c>
      <c r="C9504" s="85">
        <v>18508</v>
      </c>
      <c r="D9504" s="85">
        <v>9500</v>
      </c>
      <c r="E9504" s="86" t="s">
        <v>29045</v>
      </c>
      <c r="F9504" s="85" t="s">
        <v>4484</v>
      </c>
      <c r="G9504" s="86" t="s">
        <v>9361</v>
      </c>
      <c r="H9504" s="85" t="s">
        <v>53</v>
      </c>
      <c r="I9504" s="85">
        <v>1</v>
      </c>
      <c r="J9504" s="88">
        <v>9.9956201774436995E-2</v>
      </c>
      <c r="K9504" s="146">
        <v>5.1588541163646952E-2</v>
      </c>
      <c r="L9504" s="147">
        <v>2.9000037078049451E-10</v>
      </c>
      <c r="M9504" s="147">
        <v>1.5085618505658909E-5</v>
      </c>
      <c r="N9504" s="87">
        <v>1.9929571332910289E-3</v>
      </c>
      <c r="O9504" s="88">
        <v>9.9787301999178332E-2</v>
      </c>
      <c r="P9504" s="89">
        <v>50069.969058690498</v>
      </c>
    </row>
    <row r="9505" spans="1:16">
      <c r="A9505" s="75" t="s">
        <v>29130</v>
      </c>
      <c r="B9505" s="85">
        <v>9501</v>
      </c>
      <c r="C9505" s="85">
        <v>18510</v>
      </c>
      <c r="D9505" s="85">
        <v>9501</v>
      </c>
      <c r="E9505" s="86" t="s">
        <v>29045</v>
      </c>
      <c r="F9505" s="85" t="s">
        <v>4366</v>
      </c>
      <c r="G9505" s="86" t="s">
        <v>9361</v>
      </c>
      <c r="H9505" s="85" t="s">
        <v>53</v>
      </c>
      <c r="I9505" s="85">
        <v>1</v>
      </c>
      <c r="J9505" s="88">
        <v>0.1053556281196816</v>
      </c>
      <c r="K9505" s="146">
        <v>5.4364358839657512E-2</v>
      </c>
      <c r="L9505" s="147">
        <v>3.056379481990325E-10</v>
      </c>
      <c r="M9505" s="147">
        <v>1.5954762871667801E-5</v>
      </c>
      <c r="N9505" s="87">
        <v>2.021377576607886E-3</v>
      </c>
      <c r="O9505" s="88">
        <v>0.1051802707078759</v>
      </c>
      <c r="P9505" s="89">
        <v>52033.955419838494</v>
      </c>
    </row>
    <row r="9506" spans="1:16">
      <c r="A9506" s="75" t="s">
        <v>29132</v>
      </c>
      <c r="B9506" s="85">
        <v>9502</v>
      </c>
      <c r="C9506" s="85">
        <v>18512</v>
      </c>
      <c r="D9506" s="85">
        <v>9502</v>
      </c>
      <c r="E9506" s="86" t="s">
        <v>29045</v>
      </c>
      <c r="F9506" s="85" t="s">
        <v>429</v>
      </c>
      <c r="G9506" s="86" t="s">
        <v>9361</v>
      </c>
      <c r="H9506" s="85" t="s">
        <v>53</v>
      </c>
      <c r="I9506" s="85">
        <v>1</v>
      </c>
      <c r="J9506" s="88">
        <v>9.4326426454992104E-2</v>
      </c>
      <c r="K9506" s="146">
        <v>4.8668699594628044E-2</v>
      </c>
      <c r="L9506" s="147">
        <v>2.7364016238481629E-10</v>
      </c>
      <c r="M9506" s="147">
        <v>1.394244797099893E-5</v>
      </c>
      <c r="N9506" s="87">
        <v>1.7878395864722009E-3</v>
      </c>
      <c r="O9506" s="88">
        <v>9.4169602055482735E-2</v>
      </c>
      <c r="P9506" s="89">
        <v>52672.288256744541</v>
      </c>
    </row>
    <row r="9507" spans="1:16">
      <c r="A9507" s="75" t="s">
        <v>29134</v>
      </c>
      <c r="B9507" s="85">
        <v>9503</v>
      </c>
      <c r="C9507" s="85">
        <v>18514</v>
      </c>
      <c r="D9507" s="85">
        <v>9503</v>
      </c>
      <c r="E9507" s="86" t="s">
        <v>29045</v>
      </c>
      <c r="F9507" s="85" t="s">
        <v>4489</v>
      </c>
      <c r="G9507" s="86" t="s">
        <v>9361</v>
      </c>
      <c r="H9507" s="85" t="s">
        <v>53</v>
      </c>
      <c r="I9507" s="85">
        <v>1</v>
      </c>
      <c r="J9507" s="88">
        <v>9.8607631474625687E-2</v>
      </c>
      <c r="K9507" s="146">
        <v>5.0882337825612654E-2</v>
      </c>
      <c r="L9507" s="147">
        <v>2.8606192852302668E-10</v>
      </c>
      <c r="M9507" s="147">
        <v>1.493286505518093E-5</v>
      </c>
      <c r="N9507" s="87">
        <v>1.8919089440467701E-3</v>
      </c>
      <c r="O9507" s="88">
        <v>9.8443505652889396E-2</v>
      </c>
      <c r="P9507" s="89">
        <v>52033.955419820544</v>
      </c>
    </row>
    <row r="9508" spans="1:16">
      <c r="A9508" s="75" t="s">
        <v>29136</v>
      </c>
      <c r="B9508" s="85">
        <v>9504</v>
      </c>
      <c r="C9508" s="85">
        <v>18516</v>
      </c>
      <c r="D9508" s="85">
        <v>9504</v>
      </c>
      <c r="E9508" s="86" t="s">
        <v>29045</v>
      </c>
      <c r="F9508" s="85" t="s">
        <v>965</v>
      </c>
      <c r="G9508" s="86" t="s">
        <v>9361</v>
      </c>
      <c r="H9508" s="85" t="s">
        <v>53</v>
      </c>
      <c r="I9508" s="85">
        <v>1</v>
      </c>
      <c r="J9508" s="88">
        <v>9.8603717100739327E-2</v>
      </c>
      <c r="K9508" s="146">
        <v>5.0874888856875203E-2</v>
      </c>
      <c r="L9508" s="147">
        <v>2.8604482068995491E-10</v>
      </c>
      <c r="M9508" s="147">
        <v>1.46909777053243E-5</v>
      </c>
      <c r="N9508" s="87">
        <v>1.870343896433416E-3</v>
      </c>
      <c r="O9508" s="88">
        <v>9.8439843509812469E-2</v>
      </c>
      <c r="P9508" s="89">
        <v>52631.948433402402</v>
      </c>
    </row>
    <row r="9509" spans="1:16">
      <c r="A9509" s="75" t="s">
        <v>29138</v>
      </c>
      <c r="B9509" s="85">
        <v>9505</v>
      </c>
      <c r="C9509" s="85">
        <v>18518</v>
      </c>
      <c r="D9509" s="85">
        <v>9505</v>
      </c>
      <c r="E9509" s="86" t="s">
        <v>29045</v>
      </c>
      <c r="F9509" s="85" t="s">
        <v>4492</v>
      </c>
      <c r="G9509" s="86" t="s">
        <v>9361</v>
      </c>
      <c r="H9509" s="85" t="s">
        <v>53</v>
      </c>
      <c r="I9509" s="85">
        <v>1</v>
      </c>
      <c r="J9509" s="88">
        <v>0.12007827844562689</v>
      </c>
      <c r="K9509" s="146">
        <v>6.1961365849869207E-2</v>
      </c>
      <c r="L9509" s="147">
        <v>3.483485344105458E-10</v>
      </c>
      <c r="M9509" s="147">
        <v>1.818432002950625E-5</v>
      </c>
      <c r="N9509" s="87">
        <v>2.3038497688222352E-3</v>
      </c>
      <c r="O9509" s="88">
        <v>0.1198784161649105</v>
      </c>
      <c r="P9509" s="89">
        <v>52033.955419842445</v>
      </c>
    </row>
    <row r="9510" spans="1:16">
      <c r="A9510" s="75" t="s">
        <v>29140</v>
      </c>
      <c r="B9510" s="85">
        <v>9506</v>
      </c>
      <c r="C9510" s="85">
        <v>18520</v>
      </c>
      <c r="D9510" s="85">
        <v>9506</v>
      </c>
      <c r="E9510" s="86" t="s">
        <v>29045</v>
      </c>
      <c r="F9510" s="85" t="s">
        <v>1084</v>
      </c>
      <c r="G9510" s="86" t="s">
        <v>9361</v>
      </c>
      <c r="H9510" s="85" t="s">
        <v>53</v>
      </c>
      <c r="I9510" s="85">
        <v>1</v>
      </c>
      <c r="J9510" s="88">
        <v>0.1027134383665395</v>
      </c>
      <c r="K9510" s="146">
        <v>5.2994229352441073E-2</v>
      </c>
      <c r="L9510" s="147">
        <v>2.979640473770376E-10</v>
      </c>
      <c r="M9510" s="147">
        <v>1.511633212084373E-5</v>
      </c>
      <c r="N9510" s="87">
        <v>1.99271050879707E-3</v>
      </c>
      <c r="O9510" s="88">
        <v>0.1025429421785494</v>
      </c>
      <c r="P9510" s="89">
        <v>51459.026148485056</v>
      </c>
    </row>
    <row r="9511" spans="1:16">
      <c r="A9511" s="75" t="s">
        <v>29142</v>
      </c>
      <c r="B9511" s="85">
        <v>9507</v>
      </c>
      <c r="C9511" s="85">
        <v>18522</v>
      </c>
      <c r="D9511" s="85">
        <v>9507</v>
      </c>
      <c r="E9511" s="86" t="s">
        <v>29045</v>
      </c>
      <c r="F9511" s="85" t="s">
        <v>4370</v>
      </c>
      <c r="G9511" s="86" t="s">
        <v>9361</v>
      </c>
      <c r="H9511" s="85" t="s">
        <v>53</v>
      </c>
      <c r="I9511" s="85">
        <v>1</v>
      </c>
      <c r="J9511" s="88">
        <v>0.11309088059160589</v>
      </c>
      <c r="K9511" s="146">
        <v>5.8348672771829709E-2</v>
      </c>
      <c r="L9511" s="147">
        <v>3.2807230418089522E-10</v>
      </c>
      <c r="M9511" s="147">
        <v>1.695306032081449E-5</v>
      </c>
      <c r="N9511" s="87">
        <v>2.1518621674860069E-3</v>
      </c>
      <c r="O9511" s="88">
        <v>0.11290303416205349</v>
      </c>
      <c r="P9511" s="89">
        <v>52467.595679678991</v>
      </c>
    </row>
    <row r="9512" spans="1:16">
      <c r="A9512" s="75" t="s">
        <v>29144</v>
      </c>
      <c r="B9512" s="85">
        <v>9508</v>
      </c>
      <c r="C9512" s="85">
        <v>18524</v>
      </c>
      <c r="D9512" s="85">
        <v>9508</v>
      </c>
      <c r="E9512" s="86" t="s">
        <v>29045</v>
      </c>
      <c r="F9512" s="85" t="s">
        <v>4496</v>
      </c>
      <c r="G9512" s="86" t="s">
        <v>9361</v>
      </c>
      <c r="H9512" s="85" t="s">
        <v>53</v>
      </c>
      <c r="I9512" s="85">
        <v>1</v>
      </c>
      <c r="J9512" s="88">
        <v>9.9941215881207787E-2</v>
      </c>
      <c r="K9512" s="146">
        <v>5.1570478198522195E-2</v>
      </c>
      <c r="L9512" s="147">
        <v>2.8993067297505448E-10</v>
      </c>
      <c r="M9512" s="147">
        <v>1.513481936323498E-5</v>
      </c>
      <c r="N9512" s="87">
        <v>1.9174954045340471E-3</v>
      </c>
      <c r="O9512" s="88">
        <v>9.9774870397227211E-2</v>
      </c>
      <c r="P9512" s="89">
        <v>52033.955419816295</v>
      </c>
    </row>
    <row r="9513" spans="1:16">
      <c r="A9513" s="75" t="s">
        <v>29146</v>
      </c>
      <c r="B9513" s="85">
        <v>9509</v>
      </c>
      <c r="C9513" s="85">
        <v>18526</v>
      </c>
      <c r="D9513" s="85">
        <v>9509</v>
      </c>
      <c r="E9513" s="86" t="s">
        <v>29045</v>
      </c>
      <c r="F9513" s="85" t="s">
        <v>4372</v>
      </c>
      <c r="G9513" s="86" t="s">
        <v>9361</v>
      </c>
      <c r="H9513" s="85" t="s">
        <v>53</v>
      </c>
      <c r="I9513" s="85">
        <v>1</v>
      </c>
      <c r="J9513" s="88">
        <v>0.1130950386497631</v>
      </c>
      <c r="K9513" s="146">
        <v>5.8357957461525146E-2</v>
      </c>
      <c r="L9513" s="147">
        <v>3.280900715160419E-10</v>
      </c>
      <c r="M9513" s="147">
        <v>1.7126797645489709E-5</v>
      </c>
      <c r="N9513" s="87">
        <v>2.1698677064746928E-3</v>
      </c>
      <c r="O9513" s="88">
        <v>0.112906799505641</v>
      </c>
      <c r="P9513" s="89">
        <v>52033.955419833714</v>
      </c>
    </row>
    <row r="9514" spans="1:16">
      <c r="A9514" s="75" t="s">
        <v>29148</v>
      </c>
      <c r="B9514" s="85">
        <v>9510</v>
      </c>
      <c r="C9514" s="85">
        <v>18528</v>
      </c>
      <c r="D9514" s="85">
        <v>9510</v>
      </c>
      <c r="E9514" s="86" t="s">
        <v>29045</v>
      </c>
      <c r="F9514" s="85" t="s">
        <v>4498</v>
      </c>
      <c r="G9514" s="86" t="s">
        <v>9361</v>
      </c>
      <c r="H9514" s="85" t="s">
        <v>53</v>
      </c>
      <c r="I9514" s="85">
        <v>1</v>
      </c>
      <c r="J9514" s="88">
        <v>9.9941215881207787E-2</v>
      </c>
      <c r="K9514" s="146">
        <v>5.1570478198522195E-2</v>
      </c>
      <c r="L9514" s="147">
        <v>2.8993067297505448E-10</v>
      </c>
      <c r="M9514" s="147">
        <v>1.513481936323498E-5</v>
      </c>
      <c r="N9514" s="87">
        <v>1.9174954045340471E-3</v>
      </c>
      <c r="O9514" s="88">
        <v>9.9774870397227211E-2</v>
      </c>
      <c r="P9514" s="89">
        <v>52033.955419816295</v>
      </c>
    </row>
    <row r="9515" spans="1:16">
      <c r="A9515" s="75" t="s">
        <v>29150</v>
      </c>
      <c r="B9515" s="85">
        <v>9511</v>
      </c>
      <c r="C9515" s="85">
        <v>18530</v>
      </c>
      <c r="D9515" s="85">
        <v>9511</v>
      </c>
      <c r="E9515" s="86" t="s">
        <v>29045</v>
      </c>
      <c r="F9515" s="85" t="s">
        <v>4883</v>
      </c>
      <c r="G9515" s="86" t="s">
        <v>9361</v>
      </c>
      <c r="H9515" s="85" t="s">
        <v>53</v>
      </c>
      <c r="I9515" s="85">
        <v>1</v>
      </c>
      <c r="J9515" s="88">
        <v>9.9952799376317208E-2</v>
      </c>
      <c r="K9515" s="146">
        <v>5.1587716878001053E-2</v>
      </c>
      <c r="L9515" s="147">
        <v>2.8998670525621418E-10</v>
      </c>
      <c r="M9515" s="147">
        <v>1.53534951690012E-5</v>
      </c>
      <c r="N9515" s="87">
        <v>1.9926553879802099E-3</v>
      </c>
      <c r="O9515" s="88">
        <v>9.9784979607532673E-2</v>
      </c>
      <c r="P9515" s="89">
        <v>50076.385615616389</v>
      </c>
    </row>
    <row r="9516" spans="1:16">
      <c r="A9516" s="75" t="s">
        <v>29152</v>
      </c>
      <c r="B9516" s="85">
        <v>9512</v>
      </c>
      <c r="C9516" s="85">
        <v>18532</v>
      </c>
      <c r="D9516" s="85">
        <v>9512</v>
      </c>
      <c r="E9516" s="86" t="s">
        <v>29045</v>
      </c>
      <c r="F9516" s="85" t="s">
        <v>1068</v>
      </c>
      <c r="G9516" s="86" t="s">
        <v>9361</v>
      </c>
      <c r="H9516" s="85" t="s">
        <v>53</v>
      </c>
      <c r="I9516" s="85">
        <v>1</v>
      </c>
      <c r="J9516" s="88">
        <v>0.10657112155215311</v>
      </c>
      <c r="K9516" s="146">
        <v>5.499156331187665E-2</v>
      </c>
      <c r="L9516" s="147">
        <v>3.0916410931050091E-10</v>
      </c>
      <c r="M9516" s="147">
        <v>1.6138833811517139E-5</v>
      </c>
      <c r="N9516" s="87">
        <v>2.0446983162083188E-3</v>
      </c>
      <c r="O9516" s="88">
        <v>0.1063937410326483</v>
      </c>
      <c r="P9516" s="89">
        <v>52033.955419860897</v>
      </c>
    </row>
    <row r="9517" spans="1:16">
      <c r="A9517" s="75" t="s">
        <v>29154</v>
      </c>
      <c r="B9517" s="85">
        <v>9513</v>
      </c>
      <c r="C9517" s="85">
        <v>18534</v>
      </c>
      <c r="D9517" s="85">
        <v>9513</v>
      </c>
      <c r="E9517" s="86" t="s">
        <v>29045</v>
      </c>
      <c r="F9517" s="85" t="s">
        <v>2641</v>
      </c>
      <c r="G9517" s="86" t="s">
        <v>9361</v>
      </c>
      <c r="H9517" s="85" t="s">
        <v>53</v>
      </c>
      <c r="I9517" s="85">
        <v>1</v>
      </c>
      <c r="J9517" s="88">
        <v>8.742054109238008E-2</v>
      </c>
      <c r="K9517" s="146">
        <v>4.5119557944706477E-2</v>
      </c>
      <c r="L9517" s="147">
        <v>2.5362766066861459E-10</v>
      </c>
      <c r="M9517" s="147">
        <v>1.3428446864005881E-5</v>
      </c>
      <c r="N9517" s="87">
        <v>1.742812740762268E-3</v>
      </c>
      <c r="O9517" s="88">
        <v>8.7273762862208545E-2</v>
      </c>
      <c r="P9517" s="89">
        <v>50076.38561560947</v>
      </c>
    </row>
    <row r="9518" spans="1:16">
      <c r="A9518" s="75" t="s">
        <v>29156</v>
      </c>
      <c r="B9518" s="85">
        <v>9514</v>
      </c>
      <c r="C9518" s="85">
        <v>18536</v>
      </c>
      <c r="D9518" s="85">
        <v>9514</v>
      </c>
      <c r="E9518" s="86" t="s">
        <v>29045</v>
      </c>
      <c r="F9518" s="85" t="s">
        <v>4532</v>
      </c>
      <c r="G9518" s="86" t="s">
        <v>9361</v>
      </c>
      <c r="H9518" s="85" t="s">
        <v>53</v>
      </c>
      <c r="I9518" s="85">
        <v>1</v>
      </c>
      <c r="J9518" s="88">
        <v>8.9756234390355918E-2</v>
      </c>
      <c r="K9518" s="146">
        <v>4.6325057793852022E-2</v>
      </c>
      <c r="L9518" s="147">
        <v>2.6040405921068E-10</v>
      </c>
      <c r="M9518" s="147">
        <v>1.3787226768024291E-5</v>
      </c>
      <c r="N9518" s="87">
        <v>1.789377037749499E-3</v>
      </c>
      <c r="O9518" s="88">
        <v>8.960553455406968E-2</v>
      </c>
      <c r="P9518" s="89">
        <v>50076.385615614374</v>
      </c>
    </row>
    <row r="9519" spans="1:16">
      <c r="A9519" s="75" t="s">
        <v>29158</v>
      </c>
      <c r="B9519" s="85">
        <v>9515</v>
      </c>
      <c r="C9519" s="85">
        <v>18538</v>
      </c>
      <c r="D9519" s="85">
        <v>9515</v>
      </c>
      <c r="E9519" s="86" t="s">
        <v>29045</v>
      </c>
      <c r="F9519" s="85" t="s">
        <v>3906</v>
      </c>
      <c r="G9519" s="86" t="s">
        <v>9361</v>
      </c>
      <c r="H9519" s="85" t="s">
        <v>53</v>
      </c>
      <c r="I9519" s="85">
        <v>1</v>
      </c>
      <c r="J9519" s="88">
        <v>9.3622008884061206E-2</v>
      </c>
      <c r="K9519" s="146">
        <v>4.8320264344742493E-2</v>
      </c>
      <c r="L9519" s="147">
        <v>2.7161958509577981E-10</v>
      </c>
      <c r="M9519" s="147">
        <v>1.438103855102401E-5</v>
      </c>
      <c r="N9519" s="87">
        <v>1.86644497803385E-3</v>
      </c>
      <c r="O9519" s="88">
        <v>9.3464818450355452E-2</v>
      </c>
      <c r="P9519" s="89">
        <v>50076.385615617313</v>
      </c>
    </row>
    <row r="9520" spans="1:16">
      <c r="A9520" s="75" t="s">
        <v>29160</v>
      </c>
      <c r="B9520" s="85">
        <v>9516</v>
      </c>
      <c r="C9520" s="85">
        <v>18540</v>
      </c>
      <c r="D9520" s="85">
        <v>9516</v>
      </c>
      <c r="E9520" s="86" t="s">
        <v>29045</v>
      </c>
      <c r="F9520" s="85" t="s">
        <v>2124</v>
      </c>
      <c r="G9520" s="86" t="s">
        <v>9361</v>
      </c>
      <c r="H9520" s="85" t="s">
        <v>53</v>
      </c>
      <c r="I9520" s="85">
        <v>1</v>
      </c>
      <c r="J9520" s="88">
        <v>9.0849150085749994E-2</v>
      </c>
      <c r="K9520" s="146">
        <v>4.6878898485888817E-2</v>
      </c>
      <c r="L9520" s="147">
        <v>2.6355448041458182E-10</v>
      </c>
      <c r="M9520" s="147">
        <v>1.3757942243619311E-5</v>
      </c>
      <c r="N9520" s="87">
        <v>1.7430529162487699E-3</v>
      </c>
      <c r="O9520" s="88">
        <v>9.069793773850178E-2</v>
      </c>
      <c r="P9520" s="89">
        <v>52033.955419834936</v>
      </c>
    </row>
    <row r="9521" spans="1:16">
      <c r="A9521" s="75" t="s">
        <v>29162</v>
      </c>
      <c r="B9521" s="85">
        <v>9517</v>
      </c>
      <c r="C9521" s="85">
        <v>18542</v>
      </c>
      <c r="D9521" s="85">
        <v>9517</v>
      </c>
      <c r="E9521" s="86" t="s">
        <v>29045</v>
      </c>
      <c r="F9521" s="85" t="s">
        <v>4253</v>
      </c>
      <c r="G9521" s="86" t="s">
        <v>9361</v>
      </c>
      <c r="H9521" s="85" t="s">
        <v>53</v>
      </c>
      <c r="I9521" s="85">
        <v>1</v>
      </c>
      <c r="J9521" s="88">
        <v>0.1130950386497631</v>
      </c>
      <c r="K9521" s="146">
        <v>5.8357957461525146E-2</v>
      </c>
      <c r="L9521" s="147">
        <v>3.280900715160419E-10</v>
      </c>
      <c r="M9521" s="147">
        <v>1.7126797645489709E-5</v>
      </c>
      <c r="N9521" s="87">
        <v>2.1698677064746928E-3</v>
      </c>
      <c r="O9521" s="88">
        <v>0.112906799505641</v>
      </c>
      <c r="P9521" s="89">
        <v>52033.955419833714</v>
      </c>
    </row>
    <row r="9522" spans="1:16">
      <c r="A9522" s="75" t="s">
        <v>29164</v>
      </c>
      <c r="B9522" s="85">
        <v>9518</v>
      </c>
      <c r="C9522" s="85">
        <v>18544</v>
      </c>
      <c r="D9522" s="85">
        <v>9518</v>
      </c>
      <c r="E9522" s="86" t="s">
        <v>29045</v>
      </c>
      <c r="F9522" s="85" t="s">
        <v>4389</v>
      </c>
      <c r="G9522" s="86" t="s">
        <v>9361</v>
      </c>
      <c r="H9522" s="85" t="s">
        <v>53</v>
      </c>
      <c r="I9522" s="85">
        <v>1</v>
      </c>
      <c r="J9522" s="88">
        <v>0.25185344445279678</v>
      </c>
      <c r="K9522" s="146">
        <v>0.1299584205760885</v>
      </c>
      <c r="L9522" s="147">
        <v>7.3062988074988273E-10</v>
      </c>
      <c r="M9522" s="147">
        <v>3.8139984131558888E-5</v>
      </c>
      <c r="N9522" s="87">
        <v>4.8321187419600618E-3</v>
      </c>
      <c r="O9522" s="88">
        <v>0.2514342512026419</v>
      </c>
      <c r="P9522" s="89">
        <v>52033.955419864564</v>
      </c>
    </row>
    <row r="9523" spans="1:16">
      <c r="A9523" s="75" t="s">
        <v>29166</v>
      </c>
      <c r="B9523" s="85">
        <v>9519</v>
      </c>
      <c r="C9523" s="85">
        <v>18546</v>
      </c>
      <c r="D9523" s="85">
        <v>9519</v>
      </c>
      <c r="E9523" s="86" t="s">
        <v>29045</v>
      </c>
      <c r="F9523" s="85" t="s">
        <v>4646</v>
      </c>
      <c r="G9523" s="86" t="s">
        <v>9361</v>
      </c>
      <c r="H9523" s="85" t="s">
        <v>53</v>
      </c>
      <c r="I9523" s="85">
        <v>1</v>
      </c>
      <c r="J9523" s="88">
        <v>9.9941215881207746E-2</v>
      </c>
      <c r="K9523" s="146">
        <v>5.1570478198522174E-2</v>
      </c>
      <c r="L9523" s="147">
        <v>2.8993067297505442E-10</v>
      </c>
      <c r="M9523" s="147">
        <v>1.513481936323498E-5</v>
      </c>
      <c r="N9523" s="87">
        <v>1.9174954045340471E-3</v>
      </c>
      <c r="O9523" s="88">
        <v>9.9774870397227169E-2</v>
      </c>
      <c r="P9523" s="89">
        <v>52033.955419816273</v>
      </c>
    </row>
    <row r="9524" spans="1:16">
      <c r="A9524" s="75" t="s">
        <v>29168</v>
      </c>
      <c r="B9524" s="85">
        <v>9520</v>
      </c>
      <c r="C9524" s="85">
        <v>18548</v>
      </c>
      <c r="D9524" s="85">
        <v>9520</v>
      </c>
      <c r="E9524" s="86" t="s">
        <v>29045</v>
      </c>
      <c r="F9524" s="85" t="s">
        <v>4648</v>
      </c>
      <c r="G9524" s="86" t="s">
        <v>9361</v>
      </c>
      <c r="H9524" s="85" t="s">
        <v>53</v>
      </c>
      <c r="I9524" s="85">
        <v>1</v>
      </c>
      <c r="J9524" s="88">
        <v>9.9941215881207759E-2</v>
      </c>
      <c r="K9524" s="146">
        <v>5.1570478198522181E-2</v>
      </c>
      <c r="L9524" s="147">
        <v>2.8993067297505442E-10</v>
      </c>
      <c r="M9524" s="147">
        <v>1.513481936323498E-5</v>
      </c>
      <c r="N9524" s="87">
        <v>1.9174954045340471E-3</v>
      </c>
      <c r="O9524" s="88">
        <v>9.9774870397227183E-2</v>
      </c>
      <c r="P9524" s="89">
        <v>52033.95541981628</v>
      </c>
    </row>
    <row r="9525" spans="1:16">
      <c r="A9525" s="75" t="s">
        <v>29170</v>
      </c>
      <c r="B9525" s="85">
        <v>9521</v>
      </c>
      <c r="C9525" s="85">
        <v>18550</v>
      </c>
      <c r="D9525" s="85">
        <v>9521</v>
      </c>
      <c r="E9525" s="86" t="s">
        <v>29045</v>
      </c>
      <c r="F9525" s="85" t="s">
        <v>891</v>
      </c>
      <c r="G9525" s="86" t="s">
        <v>9361</v>
      </c>
      <c r="H9525" s="85" t="s">
        <v>53</v>
      </c>
      <c r="I9525" s="85">
        <v>1</v>
      </c>
      <c r="J9525" s="88">
        <v>0.25188397946416508</v>
      </c>
      <c r="K9525" s="146">
        <v>0.13000293833626408</v>
      </c>
      <c r="L9525" s="147">
        <v>7.3077401907856667E-10</v>
      </c>
      <c r="M9525" s="147">
        <v>3.8908744317745473E-5</v>
      </c>
      <c r="N9525" s="87">
        <v>5.109407549043943E-3</v>
      </c>
      <c r="O9525" s="88">
        <v>0.25146039270702741</v>
      </c>
      <c r="P9525" s="89">
        <v>49215.176181058399</v>
      </c>
    </row>
    <row r="9526" spans="1:16">
      <c r="A9526" s="75" t="s">
        <v>29172</v>
      </c>
      <c r="B9526" s="85">
        <v>9522</v>
      </c>
      <c r="C9526" s="85">
        <v>18552</v>
      </c>
      <c r="D9526" s="85">
        <v>9522</v>
      </c>
      <c r="E9526" s="86" t="s">
        <v>29045</v>
      </c>
      <c r="F9526" s="85" t="s">
        <v>38</v>
      </c>
      <c r="G9526" s="86" t="s">
        <v>9361</v>
      </c>
      <c r="H9526" s="85" t="s">
        <v>53</v>
      </c>
      <c r="I9526" s="85">
        <v>1</v>
      </c>
      <c r="J9526" s="88">
        <v>9.9951406524196415E-2</v>
      </c>
      <c r="K9526" s="146">
        <v>5.1584538264213095E-2</v>
      </c>
      <c r="L9526" s="147">
        <v>2.899794687913869E-10</v>
      </c>
      <c r="M9526" s="147">
        <v>1.518935448184941E-5</v>
      </c>
      <c r="N9526" s="87">
        <v>1.991966438120705E-3</v>
      </c>
      <c r="O9526" s="88">
        <v>9.9783790115159948E-2</v>
      </c>
      <c r="P9526" s="89">
        <v>50093.108099401346</v>
      </c>
    </row>
    <row r="9527" spans="1:16">
      <c r="A9527" s="75" t="s">
        <v>29174</v>
      </c>
      <c r="B9527" s="85">
        <v>9523</v>
      </c>
      <c r="C9527" s="85">
        <v>18554</v>
      </c>
      <c r="D9527" s="85">
        <v>9523</v>
      </c>
      <c r="E9527" s="86" t="s">
        <v>29045</v>
      </c>
      <c r="F9527" s="85" t="s">
        <v>1039</v>
      </c>
      <c r="G9527" s="86" t="s">
        <v>9361</v>
      </c>
      <c r="H9527" s="85" t="s">
        <v>53</v>
      </c>
      <c r="I9527" s="85">
        <v>1</v>
      </c>
      <c r="J9527" s="88">
        <v>0.1666561437840835</v>
      </c>
      <c r="K9527" s="146">
        <v>8.5995922241755549E-2</v>
      </c>
      <c r="L9527" s="147">
        <v>4.8347148367876238E-10</v>
      </c>
      <c r="M9527" s="147">
        <v>2.5237942221376509E-5</v>
      </c>
      <c r="N9527" s="87">
        <v>3.197503522700919E-3</v>
      </c>
      <c r="O9527" s="88">
        <v>0.16637875575501401</v>
      </c>
      <c r="P9527" s="89">
        <v>52033.955419844075</v>
      </c>
    </row>
    <row r="9528" spans="1:16">
      <c r="A9528" s="75" t="s">
        <v>29176</v>
      </c>
      <c r="B9528" s="85">
        <v>9524</v>
      </c>
      <c r="C9528" s="85">
        <v>18556</v>
      </c>
      <c r="D9528" s="85">
        <v>9524</v>
      </c>
      <c r="E9528" s="86" t="s">
        <v>29045</v>
      </c>
      <c r="F9528" s="85" t="s">
        <v>4655</v>
      </c>
      <c r="G9528" s="86" t="s">
        <v>9361</v>
      </c>
      <c r="H9528" s="85" t="s">
        <v>53</v>
      </c>
      <c r="I9528" s="85">
        <v>1</v>
      </c>
      <c r="J9528" s="88">
        <v>6.6133115776236623E-2</v>
      </c>
      <c r="K9528" s="146">
        <v>3.4125224265758029E-2</v>
      </c>
      <c r="L9528" s="147">
        <v>1.9185296670526981E-10</v>
      </c>
      <c r="M9528" s="147">
        <v>1.0015014850230789E-5</v>
      </c>
      <c r="N9528" s="87">
        <v>1.2688453354327779E-3</v>
      </c>
      <c r="O9528" s="88">
        <v>6.6023041618603631E-2</v>
      </c>
      <c r="P9528" s="89">
        <v>52033.955419857761</v>
      </c>
    </row>
    <row r="9529" spans="1:16">
      <c r="A9529" s="75" t="s">
        <v>29178</v>
      </c>
      <c r="B9529" s="85">
        <v>9525</v>
      </c>
      <c r="C9529" s="85">
        <v>18558</v>
      </c>
      <c r="D9529" s="85">
        <v>9525</v>
      </c>
      <c r="E9529" s="86" t="s">
        <v>29045</v>
      </c>
      <c r="F9529" s="85" t="s">
        <v>1088</v>
      </c>
      <c r="G9529" s="86" t="s">
        <v>9361</v>
      </c>
      <c r="H9529" s="85" t="s">
        <v>53</v>
      </c>
      <c r="I9529" s="85">
        <v>1</v>
      </c>
      <c r="J9529" s="88">
        <v>0.16157409417477611</v>
      </c>
      <c r="K9529" s="146">
        <v>8.3391747676081443E-2</v>
      </c>
      <c r="L9529" s="147">
        <v>4.6876465208439389E-10</v>
      </c>
      <c r="M9529" s="147">
        <v>2.481898545940878E-5</v>
      </c>
      <c r="N9529" s="87">
        <v>3.221135289099843E-3</v>
      </c>
      <c r="O9529" s="88">
        <v>0.16130281285704251</v>
      </c>
      <c r="P9529" s="89">
        <v>50076.385615619118</v>
      </c>
    </row>
    <row r="9530" spans="1:16">
      <c r="A9530" s="75" t="s">
        <v>29180</v>
      </c>
      <c r="B9530" s="85">
        <v>9526</v>
      </c>
      <c r="C9530" s="85">
        <v>18560</v>
      </c>
      <c r="D9530" s="85">
        <v>9526</v>
      </c>
      <c r="E9530" s="86" t="s">
        <v>29045</v>
      </c>
      <c r="F9530" s="85" t="s">
        <v>4544</v>
      </c>
      <c r="G9530" s="86" t="s">
        <v>9361</v>
      </c>
      <c r="H9530" s="85" t="s">
        <v>53</v>
      </c>
      <c r="I9530" s="85">
        <v>1</v>
      </c>
      <c r="J9530" s="88">
        <v>8.9322324398596331E-2</v>
      </c>
      <c r="K9530" s="146">
        <v>4.6101107830018015E-2</v>
      </c>
      <c r="L9530" s="147">
        <v>2.5914518372471811E-10</v>
      </c>
      <c r="M9530" s="147">
        <v>1.372057495833231E-5</v>
      </c>
      <c r="N9530" s="87">
        <v>1.7807266238704679E-3</v>
      </c>
      <c r="O9530" s="88">
        <v>8.9172353092925954E-2</v>
      </c>
      <c r="P9530" s="89">
        <v>50076.38561561286</v>
      </c>
    </row>
    <row r="9531" spans="1:16">
      <c r="A9531" s="75" t="s">
        <v>29182</v>
      </c>
      <c r="B9531" s="85">
        <v>9527</v>
      </c>
      <c r="C9531" s="85">
        <v>18562</v>
      </c>
      <c r="D9531" s="85">
        <v>9527</v>
      </c>
      <c r="E9531" s="86" t="s">
        <v>29045</v>
      </c>
      <c r="F9531" s="85" t="s">
        <v>2925</v>
      </c>
      <c r="G9531" s="86" t="s">
        <v>9361</v>
      </c>
      <c r="H9531" s="85" t="s">
        <v>53</v>
      </c>
      <c r="I9531" s="85">
        <v>1</v>
      </c>
      <c r="J9531" s="88">
        <v>0.1130950386497631</v>
      </c>
      <c r="K9531" s="146">
        <v>5.8357957461525146E-2</v>
      </c>
      <c r="L9531" s="147">
        <v>3.28090071516042E-10</v>
      </c>
      <c r="M9531" s="147">
        <v>1.7126797645489709E-5</v>
      </c>
      <c r="N9531" s="87">
        <v>2.1698677064746928E-3</v>
      </c>
      <c r="O9531" s="88">
        <v>0.1129067995056411</v>
      </c>
      <c r="P9531" s="89">
        <v>52033.955419833765</v>
      </c>
    </row>
    <row r="9532" spans="1:16">
      <c r="A9532" s="75" t="s">
        <v>29307</v>
      </c>
      <c r="B9532" s="85">
        <v>9528</v>
      </c>
      <c r="C9532" s="85">
        <v>18631</v>
      </c>
      <c r="D9532" s="85">
        <v>9528</v>
      </c>
      <c r="E9532" s="86" t="s">
        <v>29306</v>
      </c>
      <c r="F9532" s="85" t="s">
        <v>931</v>
      </c>
      <c r="G9532" s="86" t="s">
        <v>9361</v>
      </c>
      <c r="H9532" s="85" t="s">
        <v>53</v>
      </c>
      <c r="I9532" s="85">
        <v>1</v>
      </c>
      <c r="J9532" s="88">
        <v>6.1364448140400443E-2</v>
      </c>
      <c r="K9532" s="146">
        <v>0.11084106576042227</v>
      </c>
      <c r="L9532" s="147">
        <v>3.192688254445808E-10</v>
      </c>
      <c r="M9532" s="147">
        <v>3.043046521190597E-3</v>
      </c>
      <c r="N9532" s="87">
        <v>1.390436728336633</v>
      </c>
      <c r="O9532" s="88">
        <v>4.3984530966717457E-2</v>
      </c>
      <c r="P9532" s="89">
        <v>31.633608398230212</v>
      </c>
    </row>
    <row r="9533" spans="1:16">
      <c r="A9533" s="75" t="s">
        <v>29309</v>
      </c>
      <c r="B9533" s="85">
        <v>9529</v>
      </c>
      <c r="C9533" s="85">
        <v>18633</v>
      </c>
      <c r="D9533" s="85">
        <v>9529</v>
      </c>
      <c r="E9533" s="86" t="s">
        <v>29306</v>
      </c>
      <c r="F9533" s="85" t="s">
        <v>4586</v>
      </c>
      <c r="G9533" s="86" t="s">
        <v>9361</v>
      </c>
      <c r="H9533" s="85" t="s">
        <v>53</v>
      </c>
      <c r="I9533" s="85">
        <v>1</v>
      </c>
      <c r="J9533" s="88">
        <v>6.1364448140400429E-2</v>
      </c>
      <c r="K9533" s="146">
        <v>0.11084106576042227</v>
      </c>
      <c r="L9533" s="147">
        <v>3.192688254445808E-10</v>
      </c>
      <c r="M9533" s="147">
        <v>3.043046521190597E-3</v>
      </c>
      <c r="N9533" s="87">
        <v>1.390436728336633</v>
      </c>
      <c r="O9533" s="88">
        <v>4.3984530966717457E-2</v>
      </c>
      <c r="P9533" s="89">
        <v>31.633608398230212</v>
      </c>
    </row>
    <row r="9534" spans="1:16">
      <c r="A9534" s="75" t="s">
        <v>29311</v>
      </c>
      <c r="B9534" s="85">
        <v>9530</v>
      </c>
      <c r="C9534" s="85">
        <v>18635</v>
      </c>
      <c r="D9534" s="85">
        <v>9530</v>
      </c>
      <c r="E9534" s="86" t="s">
        <v>29306</v>
      </c>
      <c r="F9534" s="85" t="s">
        <v>2872</v>
      </c>
      <c r="G9534" s="86" t="s">
        <v>9361</v>
      </c>
      <c r="H9534" s="85" t="s">
        <v>53</v>
      </c>
      <c r="I9534" s="85">
        <v>1</v>
      </c>
      <c r="J9534" s="88">
        <v>5.123338908631235E-2</v>
      </c>
      <c r="K9534" s="146">
        <v>9.2541587530492839E-2</v>
      </c>
      <c r="L9534" s="147">
        <v>2.6655864189811031E-10</v>
      </c>
      <c r="M9534" s="147">
        <v>2.540650020533036E-3</v>
      </c>
      <c r="N9534" s="87">
        <v>1.1608804130329959</v>
      </c>
      <c r="O9534" s="88">
        <v>3.6722836383061501E-2</v>
      </c>
      <c r="P9534" s="89">
        <v>31.63360839823018</v>
      </c>
    </row>
    <row r="9535" spans="1:16">
      <c r="A9535" s="75" t="s">
        <v>29313</v>
      </c>
      <c r="B9535" s="85">
        <v>9531</v>
      </c>
      <c r="C9535" s="85">
        <v>18637</v>
      </c>
      <c r="D9535" s="85">
        <v>9531</v>
      </c>
      <c r="E9535" s="86" t="s">
        <v>29306</v>
      </c>
      <c r="F9535" s="85" t="s">
        <v>4407</v>
      </c>
      <c r="G9535" s="86" t="s">
        <v>9361</v>
      </c>
      <c r="H9535" s="85" t="s">
        <v>53</v>
      </c>
      <c r="I9535" s="85">
        <v>1</v>
      </c>
      <c r="J9535" s="88">
        <v>6.1364448140400429E-2</v>
      </c>
      <c r="K9535" s="146">
        <v>0.11084106576042227</v>
      </c>
      <c r="L9535" s="147">
        <v>3.192688254445808E-10</v>
      </c>
      <c r="M9535" s="147">
        <v>3.043046521190597E-3</v>
      </c>
      <c r="N9535" s="87">
        <v>1.390436728336633</v>
      </c>
      <c r="O9535" s="88">
        <v>4.3984530966717457E-2</v>
      </c>
      <c r="P9535" s="89">
        <v>31.633608398230212</v>
      </c>
    </row>
    <row r="9536" spans="1:16">
      <c r="A9536" s="75" t="s">
        <v>29315</v>
      </c>
      <c r="B9536" s="85">
        <v>9532</v>
      </c>
      <c r="C9536" s="85">
        <v>18639</v>
      </c>
      <c r="D9536" s="85">
        <v>9532</v>
      </c>
      <c r="E9536" s="86" t="s">
        <v>29306</v>
      </c>
      <c r="F9536" s="85" t="s">
        <v>232</v>
      </c>
      <c r="G9536" s="86" t="s">
        <v>9361</v>
      </c>
      <c r="H9536" s="85" t="s">
        <v>53</v>
      </c>
      <c r="I9536" s="85">
        <v>1</v>
      </c>
      <c r="J9536" s="88">
        <v>6.1372787371093182E-2</v>
      </c>
      <c r="K9536" s="146">
        <v>0.11085250547617873</v>
      </c>
      <c r="L9536" s="147">
        <v>3.193136043665762E-10</v>
      </c>
      <c r="M9536" s="147">
        <v>3.0428135782303522E-3</v>
      </c>
      <c r="N9536" s="87">
        <v>1.390423438773106</v>
      </c>
      <c r="O9536" s="88">
        <v>4.3991072010072692E-2</v>
      </c>
      <c r="P9536" s="89">
        <v>31.638615103388876</v>
      </c>
    </row>
    <row r="9537" spans="1:16">
      <c r="A9537" s="75" t="s">
        <v>29317</v>
      </c>
      <c r="B9537" s="85">
        <v>9533</v>
      </c>
      <c r="C9537" s="85">
        <v>18641</v>
      </c>
      <c r="D9537" s="85">
        <v>9533</v>
      </c>
      <c r="E9537" s="86" t="s">
        <v>29306</v>
      </c>
      <c r="F9537" s="85" t="s">
        <v>4233</v>
      </c>
      <c r="G9537" s="86" t="s">
        <v>9361</v>
      </c>
      <c r="H9537" s="85" t="s">
        <v>53</v>
      </c>
      <c r="I9537" s="85">
        <v>1</v>
      </c>
      <c r="J9537" s="88">
        <v>6.1373114087884123E-2</v>
      </c>
      <c r="K9537" s="146">
        <v>0.1108525366181049</v>
      </c>
      <c r="L9537" s="147">
        <v>3.1931424838447472E-10</v>
      </c>
      <c r="M9537" s="147">
        <v>3.0428219940335068E-3</v>
      </c>
      <c r="N9537" s="87">
        <v>1.390467172576586</v>
      </c>
      <c r="O9537" s="88">
        <v>4.3991829758329291E-2</v>
      </c>
      <c r="P9537" s="89">
        <v>31.638164946253884</v>
      </c>
    </row>
    <row r="9538" spans="1:16">
      <c r="A9538" s="75" t="s">
        <v>29319</v>
      </c>
      <c r="B9538" s="85">
        <v>9534</v>
      </c>
      <c r="C9538" s="85">
        <v>18643</v>
      </c>
      <c r="D9538" s="85">
        <v>9534</v>
      </c>
      <c r="E9538" s="86" t="s">
        <v>29306</v>
      </c>
      <c r="F9538" s="85" t="s">
        <v>4416</v>
      </c>
      <c r="G9538" s="86" t="s">
        <v>9361</v>
      </c>
      <c r="H9538" s="85" t="s">
        <v>53</v>
      </c>
      <c r="I9538" s="85">
        <v>1</v>
      </c>
      <c r="J9538" s="88">
        <v>6.1373114087884123E-2</v>
      </c>
      <c r="K9538" s="146">
        <v>0.1108525366181049</v>
      </c>
      <c r="L9538" s="147">
        <v>3.1931424838447472E-10</v>
      </c>
      <c r="M9538" s="147">
        <v>3.0428219940335068E-3</v>
      </c>
      <c r="N9538" s="87">
        <v>1.390467172576586</v>
      </c>
      <c r="O9538" s="88">
        <v>4.3991829758329291E-2</v>
      </c>
      <c r="P9538" s="89">
        <v>31.638164946253884</v>
      </c>
    </row>
    <row r="9539" spans="1:16">
      <c r="A9539" s="75" t="s">
        <v>29321</v>
      </c>
      <c r="B9539" s="85">
        <v>9535</v>
      </c>
      <c r="C9539" s="85">
        <v>18645</v>
      </c>
      <c r="D9539" s="85">
        <v>9535</v>
      </c>
      <c r="E9539" s="86" t="s">
        <v>29306</v>
      </c>
      <c r="F9539" s="85" t="s">
        <v>4418</v>
      </c>
      <c r="G9539" s="86" t="s">
        <v>9361</v>
      </c>
      <c r="H9539" s="85" t="s">
        <v>53</v>
      </c>
      <c r="I9539" s="85">
        <v>1</v>
      </c>
      <c r="J9539" s="88">
        <v>6.1373114087884123E-2</v>
      </c>
      <c r="K9539" s="146">
        <v>0.1108525366181049</v>
      </c>
      <c r="L9539" s="147">
        <v>3.1931424838447472E-10</v>
      </c>
      <c r="M9539" s="147">
        <v>3.0428219940335068E-3</v>
      </c>
      <c r="N9539" s="87">
        <v>1.390467172576586</v>
      </c>
      <c r="O9539" s="88">
        <v>4.3991829758329291E-2</v>
      </c>
      <c r="P9539" s="89">
        <v>31.638164946253884</v>
      </c>
    </row>
    <row r="9540" spans="1:16">
      <c r="A9540" s="75" t="s">
        <v>29323</v>
      </c>
      <c r="B9540" s="85">
        <v>9536</v>
      </c>
      <c r="C9540" s="85">
        <v>18647</v>
      </c>
      <c r="D9540" s="85">
        <v>9536</v>
      </c>
      <c r="E9540" s="86" t="s">
        <v>29306</v>
      </c>
      <c r="F9540" s="85" t="s">
        <v>4420</v>
      </c>
      <c r="G9540" s="86" t="s">
        <v>9361</v>
      </c>
      <c r="H9540" s="85" t="s">
        <v>53</v>
      </c>
      <c r="I9540" s="85">
        <v>1</v>
      </c>
      <c r="J9540" s="88">
        <v>6.1373114087884123E-2</v>
      </c>
      <c r="K9540" s="146">
        <v>0.1108525366181049</v>
      </c>
      <c r="L9540" s="147">
        <v>3.1931424838447472E-10</v>
      </c>
      <c r="M9540" s="147">
        <v>3.0428219940335068E-3</v>
      </c>
      <c r="N9540" s="87">
        <v>1.390467172576586</v>
      </c>
      <c r="O9540" s="88">
        <v>4.3991829758329291E-2</v>
      </c>
      <c r="P9540" s="89">
        <v>31.638164946253884</v>
      </c>
    </row>
    <row r="9541" spans="1:16">
      <c r="A9541" s="75" t="s">
        <v>29325</v>
      </c>
      <c r="B9541" s="85">
        <v>9537</v>
      </c>
      <c r="C9541" s="85">
        <v>18649</v>
      </c>
      <c r="D9541" s="85">
        <v>9537</v>
      </c>
      <c r="E9541" s="86" t="s">
        <v>29306</v>
      </c>
      <c r="F9541" s="85" t="s">
        <v>4422</v>
      </c>
      <c r="G9541" s="86" t="s">
        <v>9361</v>
      </c>
      <c r="H9541" s="85" t="s">
        <v>53</v>
      </c>
      <c r="I9541" s="85">
        <v>1</v>
      </c>
      <c r="J9541" s="88">
        <v>6.1373114087884123E-2</v>
      </c>
      <c r="K9541" s="146">
        <v>0.1108525366181049</v>
      </c>
      <c r="L9541" s="147">
        <v>3.1931424838447472E-10</v>
      </c>
      <c r="M9541" s="147">
        <v>3.0428219940335068E-3</v>
      </c>
      <c r="N9541" s="87">
        <v>1.390467172576586</v>
      </c>
      <c r="O9541" s="88">
        <v>4.3991829758329291E-2</v>
      </c>
      <c r="P9541" s="89">
        <v>31.638164946253884</v>
      </c>
    </row>
    <row r="9542" spans="1:16">
      <c r="A9542" s="75" t="s">
        <v>29327</v>
      </c>
      <c r="B9542" s="85">
        <v>9538</v>
      </c>
      <c r="C9542" s="85">
        <v>18651</v>
      </c>
      <c r="D9542" s="85">
        <v>9538</v>
      </c>
      <c r="E9542" s="86" t="s">
        <v>29306</v>
      </c>
      <c r="F9542" s="85" t="s">
        <v>4366</v>
      </c>
      <c r="G9542" s="86" t="s">
        <v>9361</v>
      </c>
      <c r="H9542" s="85" t="s">
        <v>53</v>
      </c>
      <c r="I9542" s="85">
        <v>1</v>
      </c>
      <c r="J9542" s="88">
        <v>6.1364448140400422E-2</v>
      </c>
      <c r="K9542" s="146">
        <v>0.11084106576042227</v>
      </c>
      <c r="L9542" s="147">
        <v>3.192688254445808E-10</v>
      </c>
      <c r="M9542" s="147">
        <v>3.043046521190597E-3</v>
      </c>
      <c r="N9542" s="87">
        <v>1.390436728336633</v>
      </c>
      <c r="O9542" s="88">
        <v>4.398453096671745E-2</v>
      </c>
      <c r="P9542" s="89">
        <v>31.633608398230205</v>
      </c>
    </row>
    <row r="9543" spans="1:16">
      <c r="A9543" s="75" t="s">
        <v>29329</v>
      </c>
      <c r="B9543" s="85">
        <v>9539</v>
      </c>
      <c r="C9543" s="85">
        <v>18653</v>
      </c>
      <c r="D9543" s="85">
        <v>9539</v>
      </c>
      <c r="E9543" s="86" t="s">
        <v>29306</v>
      </c>
      <c r="F9543" s="85" t="s">
        <v>429</v>
      </c>
      <c r="G9543" s="86" t="s">
        <v>9361</v>
      </c>
      <c r="H9543" s="85" t="s">
        <v>53</v>
      </c>
      <c r="I9543" s="85">
        <v>1</v>
      </c>
      <c r="J9543" s="88">
        <v>4.7716713584546218E-2</v>
      </c>
      <c r="K9543" s="146">
        <v>8.6186990509490663E-2</v>
      </c>
      <c r="L9543" s="147">
        <v>2.4826404053594809E-10</v>
      </c>
      <c r="M9543" s="147">
        <v>2.365980340718513E-3</v>
      </c>
      <c r="N9543" s="87">
        <v>1.081214464154806</v>
      </c>
      <c r="O9543" s="88">
        <v>3.420185088950127E-2</v>
      </c>
      <c r="P9543" s="89">
        <v>31.63280923756151</v>
      </c>
    </row>
    <row r="9544" spans="1:16">
      <c r="A9544" s="75" t="s">
        <v>29331</v>
      </c>
      <c r="B9544" s="85">
        <v>9540</v>
      </c>
      <c r="C9544" s="85">
        <v>18655</v>
      </c>
      <c r="D9544" s="85">
        <v>9540</v>
      </c>
      <c r="E9544" s="86" t="s">
        <v>29306</v>
      </c>
      <c r="F9544" s="85" t="s">
        <v>965</v>
      </c>
      <c r="G9544" s="86" t="s">
        <v>9361</v>
      </c>
      <c r="H9544" s="85" t="s">
        <v>53</v>
      </c>
      <c r="I9544" s="85">
        <v>1</v>
      </c>
      <c r="J9544" s="88">
        <v>3.941565319648889E-2</v>
      </c>
      <c r="K9544" s="146">
        <v>7.1195185548614676E-2</v>
      </c>
      <c r="L9544" s="147">
        <v>2.0507573279398099E-10</v>
      </c>
      <c r="M9544" s="147">
        <v>1.9545710755248949E-3</v>
      </c>
      <c r="N9544" s="87">
        <v>0.89316328308472759</v>
      </c>
      <c r="O9544" s="88">
        <v>2.82514455537895E-2</v>
      </c>
      <c r="P9544" s="89">
        <v>31.630773553764076</v>
      </c>
    </row>
    <row r="9545" spans="1:16">
      <c r="A9545" s="75" t="s">
        <v>29333</v>
      </c>
      <c r="B9545" s="85">
        <v>9541</v>
      </c>
      <c r="C9545" s="85">
        <v>18657</v>
      </c>
      <c r="D9545" s="85">
        <v>9541</v>
      </c>
      <c r="E9545" s="86" t="s">
        <v>29306</v>
      </c>
      <c r="F9545" s="85" t="s">
        <v>4492</v>
      </c>
      <c r="G9545" s="86" t="s">
        <v>9361</v>
      </c>
      <c r="H9545" s="85" t="s">
        <v>53</v>
      </c>
      <c r="I9545" s="85">
        <v>1</v>
      </c>
      <c r="J9545" s="88">
        <v>6.1364448140400422E-2</v>
      </c>
      <c r="K9545" s="146">
        <v>0.11084106576042227</v>
      </c>
      <c r="L9545" s="147">
        <v>3.192688254445808E-10</v>
      </c>
      <c r="M9545" s="147">
        <v>3.043046521190597E-3</v>
      </c>
      <c r="N9545" s="87">
        <v>1.390436728336633</v>
      </c>
      <c r="O9545" s="88">
        <v>4.398453096671745E-2</v>
      </c>
      <c r="P9545" s="89">
        <v>31.633608398230205</v>
      </c>
    </row>
    <row r="9546" spans="1:16">
      <c r="A9546" s="75" t="s">
        <v>29335</v>
      </c>
      <c r="B9546" s="85">
        <v>9542</v>
      </c>
      <c r="C9546" s="85">
        <v>18659</v>
      </c>
      <c r="D9546" s="85">
        <v>9542</v>
      </c>
      <c r="E9546" s="86" t="s">
        <v>29306</v>
      </c>
      <c r="F9546" s="85" t="s">
        <v>1084</v>
      </c>
      <c r="G9546" s="86" t="s">
        <v>9361</v>
      </c>
      <c r="H9546" s="85" t="s">
        <v>53</v>
      </c>
      <c r="I9546" s="85">
        <v>1</v>
      </c>
      <c r="J9546" s="88">
        <v>6.4290383398592429E-2</v>
      </c>
      <c r="K9546" s="146">
        <v>0.11612773325762611</v>
      </c>
      <c r="L9546" s="147">
        <v>3.3449905118752901E-10</v>
      </c>
      <c r="M9546" s="147">
        <v>3.1879654401569882E-3</v>
      </c>
      <c r="N9546" s="87">
        <v>1.45694962706333</v>
      </c>
      <c r="O9546" s="88">
        <v>4.6080075550247887E-2</v>
      </c>
      <c r="P9546" s="89">
        <v>31.627775383784702</v>
      </c>
    </row>
    <row r="9547" spans="1:16">
      <c r="A9547" s="75" t="s">
        <v>29337</v>
      </c>
      <c r="B9547" s="85">
        <v>9543</v>
      </c>
      <c r="C9547" s="85">
        <v>18661</v>
      </c>
      <c r="D9547" s="85">
        <v>9543</v>
      </c>
      <c r="E9547" s="86" t="s">
        <v>29306</v>
      </c>
      <c r="F9547" s="85" t="s">
        <v>4370</v>
      </c>
      <c r="G9547" s="86" t="s">
        <v>9361</v>
      </c>
      <c r="H9547" s="85" t="s">
        <v>53</v>
      </c>
      <c r="I9547" s="85">
        <v>1</v>
      </c>
      <c r="J9547" s="88">
        <v>6.1359652813177117E-2</v>
      </c>
      <c r="K9547" s="146">
        <v>0.11083035808785632</v>
      </c>
      <c r="L9547" s="147">
        <v>3.19248335065974E-10</v>
      </c>
      <c r="M9547" s="147">
        <v>3.0428461566715768E-3</v>
      </c>
      <c r="N9547" s="87">
        <v>1.390415963246771</v>
      </c>
      <c r="O9547" s="88">
        <v>4.398018854197798E-2</v>
      </c>
      <c r="P9547" s="89">
        <v>31.630957716624241</v>
      </c>
    </row>
    <row r="9548" spans="1:16">
      <c r="A9548" s="75" t="s">
        <v>29339</v>
      </c>
      <c r="B9548" s="85">
        <v>9544</v>
      </c>
      <c r="C9548" s="85">
        <v>18663</v>
      </c>
      <c r="D9548" s="85">
        <v>9544</v>
      </c>
      <c r="E9548" s="86" t="s">
        <v>29306</v>
      </c>
      <c r="F9548" s="85" t="s">
        <v>4496</v>
      </c>
      <c r="G9548" s="86" t="s">
        <v>9361</v>
      </c>
      <c r="H9548" s="85" t="s">
        <v>53</v>
      </c>
      <c r="I9548" s="85">
        <v>1</v>
      </c>
      <c r="J9548" s="88">
        <v>6.1364448140400422E-2</v>
      </c>
      <c r="K9548" s="146">
        <v>0.11084106576042227</v>
      </c>
      <c r="L9548" s="147">
        <v>3.192688254445808E-10</v>
      </c>
      <c r="M9548" s="147">
        <v>3.043046521190597E-3</v>
      </c>
      <c r="N9548" s="87">
        <v>1.390436728336633</v>
      </c>
      <c r="O9548" s="88">
        <v>4.398453096671745E-2</v>
      </c>
      <c r="P9548" s="89">
        <v>31.633608398230205</v>
      </c>
    </row>
    <row r="9549" spans="1:16">
      <c r="A9549" s="75" t="s">
        <v>29341</v>
      </c>
      <c r="B9549" s="85">
        <v>9545</v>
      </c>
      <c r="C9549" s="85">
        <v>18665</v>
      </c>
      <c r="D9549" s="85">
        <v>9545</v>
      </c>
      <c r="E9549" s="86" t="s">
        <v>29306</v>
      </c>
      <c r="F9549" s="85" t="s">
        <v>4372</v>
      </c>
      <c r="G9549" s="86" t="s">
        <v>9361</v>
      </c>
      <c r="H9549" s="85" t="s">
        <v>53</v>
      </c>
      <c r="I9549" s="85">
        <v>1</v>
      </c>
      <c r="J9549" s="88">
        <v>6.1364448140400422E-2</v>
      </c>
      <c r="K9549" s="146">
        <v>0.11084106576042227</v>
      </c>
      <c r="L9549" s="147">
        <v>3.192688254445808E-10</v>
      </c>
      <c r="M9549" s="147">
        <v>3.043046521190597E-3</v>
      </c>
      <c r="N9549" s="87">
        <v>1.390436728336633</v>
      </c>
      <c r="O9549" s="88">
        <v>4.398453096671745E-2</v>
      </c>
      <c r="P9549" s="89">
        <v>31.633608398230205</v>
      </c>
    </row>
    <row r="9550" spans="1:16">
      <c r="A9550" s="75" t="s">
        <v>29343</v>
      </c>
      <c r="B9550" s="85">
        <v>9546</v>
      </c>
      <c r="C9550" s="85">
        <v>18667</v>
      </c>
      <c r="D9550" s="85">
        <v>9546</v>
      </c>
      <c r="E9550" s="86" t="s">
        <v>29306</v>
      </c>
      <c r="F9550" s="85" t="s">
        <v>4883</v>
      </c>
      <c r="G9550" s="86" t="s">
        <v>9361</v>
      </c>
      <c r="H9550" s="85" t="s">
        <v>53</v>
      </c>
      <c r="I9550" s="85">
        <v>1</v>
      </c>
      <c r="J9550" s="88">
        <v>6.1379365347126569E-2</v>
      </c>
      <c r="K9550" s="146">
        <v>0.11086325952225629</v>
      </c>
      <c r="L9550" s="147">
        <v>3.1934090921876128E-10</v>
      </c>
      <c r="M9550" s="147">
        <v>3.0433290827270938E-3</v>
      </c>
      <c r="N9550" s="87">
        <v>1.3905332142721101</v>
      </c>
      <c r="O9550" s="88">
        <v>4.3997547628327159E-2</v>
      </c>
      <c r="P9550" s="89">
        <v>31.640774327967531</v>
      </c>
    </row>
    <row r="9551" spans="1:16">
      <c r="A9551" s="75" t="s">
        <v>29345</v>
      </c>
      <c r="B9551" s="85">
        <v>9547</v>
      </c>
      <c r="C9551" s="85">
        <v>18669</v>
      </c>
      <c r="D9551" s="85">
        <v>9547</v>
      </c>
      <c r="E9551" s="86" t="s">
        <v>29306</v>
      </c>
      <c r="F9551" s="85" t="s">
        <v>1068</v>
      </c>
      <c r="G9551" s="86" t="s">
        <v>9361</v>
      </c>
      <c r="H9551" s="85" t="s">
        <v>53</v>
      </c>
      <c r="I9551" s="85">
        <v>1</v>
      </c>
      <c r="J9551" s="88">
        <v>5.4707225437358092E-2</v>
      </c>
      <c r="K9551" s="146">
        <v>9.8816291126722258E-2</v>
      </c>
      <c r="L9551" s="147">
        <v>2.8463242378966258E-10</v>
      </c>
      <c r="M9551" s="147">
        <v>2.7129166332637432E-3</v>
      </c>
      <c r="N9551" s="87">
        <v>1.239592921612455</v>
      </c>
      <c r="O9551" s="88">
        <v>3.9212797055506399E-2</v>
      </c>
      <c r="P9551" s="89">
        <v>31.633608398230145</v>
      </c>
    </row>
    <row r="9552" spans="1:16">
      <c r="A9552" s="75" t="s">
        <v>29347</v>
      </c>
      <c r="B9552" s="85">
        <v>9548</v>
      </c>
      <c r="C9552" s="85">
        <v>18671</v>
      </c>
      <c r="D9552" s="85">
        <v>9548</v>
      </c>
      <c r="E9552" s="86" t="s">
        <v>29306</v>
      </c>
      <c r="F9552" s="85" t="s">
        <v>2641</v>
      </c>
      <c r="G9552" s="86" t="s">
        <v>9361</v>
      </c>
      <c r="H9552" s="85" t="s">
        <v>53</v>
      </c>
      <c r="I9552" s="85">
        <v>1</v>
      </c>
      <c r="J9552" s="88">
        <v>4.3509937922034329E-2</v>
      </c>
      <c r="K9552" s="146">
        <v>7.8587543425513065E-2</v>
      </c>
      <c r="L9552" s="147">
        <v>2.263709156569955E-10</v>
      </c>
      <c r="M9552" s="147">
        <v>2.1573220693455139E-3</v>
      </c>
      <c r="N9552" s="87">
        <v>0.98570608362177714</v>
      </c>
      <c r="O9552" s="88">
        <v>3.1188503745581408E-2</v>
      </c>
      <c r="P9552" s="89">
        <v>31.640774327967602</v>
      </c>
    </row>
    <row r="9553" spans="1:16">
      <c r="A9553" s="75" t="s">
        <v>29349</v>
      </c>
      <c r="B9553" s="85">
        <v>9549</v>
      </c>
      <c r="C9553" s="85">
        <v>18673</v>
      </c>
      <c r="D9553" s="85">
        <v>9549</v>
      </c>
      <c r="E9553" s="86" t="s">
        <v>29306</v>
      </c>
      <c r="F9553" s="85" t="s">
        <v>4532</v>
      </c>
      <c r="G9553" s="86" t="s">
        <v>9361</v>
      </c>
      <c r="H9553" s="85" t="s">
        <v>53</v>
      </c>
      <c r="I9553" s="85">
        <v>1</v>
      </c>
      <c r="J9553" s="88">
        <v>4.4764914399065887E-2</v>
      </c>
      <c r="K9553" s="146">
        <v>8.0854278867964105E-2</v>
      </c>
      <c r="L9553" s="147">
        <v>2.3290023258552499E-10</v>
      </c>
      <c r="M9553" s="147">
        <v>2.2195466685913461E-3</v>
      </c>
      <c r="N9553" s="87">
        <v>1.014137242278655</v>
      </c>
      <c r="O9553" s="88">
        <v>3.2088087620526312E-2</v>
      </c>
      <c r="P9553" s="89">
        <v>31.640774327967588</v>
      </c>
    </row>
    <row r="9554" spans="1:16">
      <c r="A9554" s="75" t="s">
        <v>29351</v>
      </c>
      <c r="B9554" s="85">
        <v>9550</v>
      </c>
      <c r="C9554" s="85">
        <v>18675</v>
      </c>
      <c r="D9554" s="85">
        <v>9550</v>
      </c>
      <c r="E9554" s="86" t="s">
        <v>29306</v>
      </c>
      <c r="F9554" s="85" t="s">
        <v>3906</v>
      </c>
      <c r="G9554" s="86" t="s">
        <v>9361</v>
      </c>
      <c r="H9554" s="85" t="s">
        <v>53</v>
      </c>
      <c r="I9554" s="85">
        <v>1</v>
      </c>
      <c r="J9554" s="88">
        <v>8.1450208930190754E-2</v>
      </c>
      <c r="K9554" s="146">
        <v>0.14711516809765257</v>
      </c>
      <c r="L9554" s="147">
        <v>4.2376429975652732E-10</v>
      </c>
      <c r="M9554" s="147">
        <v>4.0384873357614754E-3</v>
      </c>
      <c r="N9554" s="87">
        <v>1.845232843094804</v>
      </c>
      <c r="O9554" s="88">
        <v>5.8384595970916713E-2</v>
      </c>
      <c r="P9554" s="89">
        <v>31.640774327967588</v>
      </c>
    </row>
    <row r="9555" spans="1:16">
      <c r="A9555" s="75" t="s">
        <v>29353</v>
      </c>
      <c r="B9555" s="85">
        <v>9551</v>
      </c>
      <c r="C9555" s="85">
        <v>18677</v>
      </c>
      <c r="D9555" s="85">
        <v>9551</v>
      </c>
      <c r="E9555" s="86" t="s">
        <v>29306</v>
      </c>
      <c r="F9555" s="85" t="s">
        <v>2124</v>
      </c>
      <c r="G9555" s="86" t="s">
        <v>9361</v>
      </c>
      <c r="H9555" s="85" t="s">
        <v>53</v>
      </c>
      <c r="I9555" s="85">
        <v>1</v>
      </c>
      <c r="J9555" s="88">
        <v>4.4754035050959477E-2</v>
      </c>
      <c r="K9555" s="146">
        <v>8.0838092616394672E-2</v>
      </c>
      <c r="L9555" s="147">
        <v>2.3284766078126428E-10</v>
      </c>
      <c r="M9555" s="147">
        <v>2.219340592120506E-3</v>
      </c>
      <c r="N9555" s="87">
        <v>1.0140668736031591</v>
      </c>
      <c r="O9555" s="88">
        <v>3.2078594369179987E-2</v>
      </c>
      <c r="P9555" s="89">
        <v>31.633608398230248</v>
      </c>
    </row>
    <row r="9556" spans="1:16">
      <c r="A9556" s="75" t="s">
        <v>29355</v>
      </c>
      <c r="B9556" s="85">
        <v>9552</v>
      </c>
      <c r="C9556" s="85">
        <v>18679</v>
      </c>
      <c r="D9556" s="85">
        <v>9552</v>
      </c>
      <c r="E9556" s="86" t="s">
        <v>29306</v>
      </c>
      <c r="F9556" s="85" t="s">
        <v>4389</v>
      </c>
      <c r="G9556" s="86" t="s">
        <v>9361</v>
      </c>
      <c r="H9556" s="85" t="s">
        <v>53</v>
      </c>
      <c r="I9556" s="85">
        <v>1</v>
      </c>
      <c r="J9556" s="88">
        <v>6.1364448140400422E-2</v>
      </c>
      <c r="K9556" s="146">
        <v>0.11084106576042227</v>
      </c>
      <c r="L9556" s="147">
        <v>3.192688254445808E-10</v>
      </c>
      <c r="M9556" s="147">
        <v>3.043046521190597E-3</v>
      </c>
      <c r="N9556" s="87">
        <v>1.390436728336633</v>
      </c>
      <c r="O9556" s="88">
        <v>4.398453096671745E-2</v>
      </c>
      <c r="P9556" s="89">
        <v>31.633608398230205</v>
      </c>
    </row>
    <row r="9557" spans="1:16">
      <c r="A9557" s="75" t="s">
        <v>29357</v>
      </c>
      <c r="B9557" s="85">
        <v>9553</v>
      </c>
      <c r="C9557" s="85">
        <v>18681</v>
      </c>
      <c r="D9557" s="85">
        <v>9553</v>
      </c>
      <c r="E9557" s="86" t="s">
        <v>29306</v>
      </c>
      <c r="F9557" s="85" t="s">
        <v>4646</v>
      </c>
      <c r="G9557" s="86" t="s">
        <v>9361</v>
      </c>
      <c r="H9557" s="85" t="s">
        <v>53</v>
      </c>
      <c r="I9557" s="85">
        <v>1</v>
      </c>
      <c r="J9557" s="88">
        <v>6.1364448140400422E-2</v>
      </c>
      <c r="K9557" s="146">
        <v>0.11084106576042227</v>
      </c>
      <c r="L9557" s="147">
        <v>3.1926882544458069E-10</v>
      </c>
      <c r="M9557" s="147">
        <v>3.043046521190597E-3</v>
      </c>
      <c r="N9557" s="87">
        <v>1.390436728336633</v>
      </c>
      <c r="O9557" s="88">
        <v>4.3984530966717443E-2</v>
      </c>
      <c r="P9557" s="89">
        <v>31.633608398230205</v>
      </c>
    </row>
    <row r="9558" spans="1:16">
      <c r="A9558" s="75" t="s">
        <v>29359</v>
      </c>
      <c r="B9558" s="85">
        <v>9554</v>
      </c>
      <c r="C9558" s="85">
        <v>18683</v>
      </c>
      <c r="D9558" s="85">
        <v>9554</v>
      </c>
      <c r="E9558" s="86" t="s">
        <v>29306</v>
      </c>
      <c r="F9558" s="85" t="s">
        <v>4648</v>
      </c>
      <c r="G9558" s="86" t="s">
        <v>9361</v>
      </c>
      <c r="H9558" s="85" t="s">
        <v>53</v>
      </c>
      <c r="I9558" s="85">
        <v>1</v>
      </c>
      <c r="J9558" s="88">
        <v>6.1364448140400422E-2</v>
      </c>
      <c r="K9558" s="146">
        <v>0.11084106576042227</v>
      </c>
      <c r="L9558" s="147">
        <v>3.1926882544458069E-10</v>
      </c>
      <c r="M9558" s="147">
        <v>3.043046521190597E-3</v>
      </c>
      <c r="N9558" s="87">
        <v>1.390436728336633</v>
      </c>
      <c r="O9558" s="88">
        <v>4.3984530966717443E-2</v>
      </c>
      <c r="P9558" s="89">
        <v>31.633608398230205</v>
      </c>
    </row>
    <row r="9559" spans="1:16">
      <c r="A9559" s="75" t="s">
        <v>29361</v>
      </c>
      <c r="B9559" s="85">
        <v>9555</v>
      </c>
      <c r="C9559" s="85">
        <v>18685</v>
      </c>
      <c r="D9559" s="85">
        <v>9555</v>
      </c>
      <c r="E9559" s="86" t="s">
        <v>29306</v>
      </c>
      <c r="F9559" s="85" t="s">
        <v>891</v>
      </c>
      <c r="G9559" s="86" t="s">
        <v>9361</v>
      </c>
      <c r="H9559" s="85" t="s">
        <v>53</v>
      </c>
      <c r="I9559" s="85">
        <v>1</v>
      </c>
      <c r="J9559" s="88">
        <v>0.13752510478968999</v>
      </c>
      <c r="K9559" s="146">
        <v>0.24839595997536446</v>
      </c>
      <c r="L9559" s="147">
        <v>7.1550278691948467E-10</v>
      </c>
      <c r="M9559" s="147">
        <v>6.8189850677188918E-3</v>
      </c>
      <c r="N9559" s="87">
        <v>3.1156624182312411</v>
      </c>
      <c r="O9559" s="88">
        <v>9.8579476482725623E-2</v>
      </c>
      <c r="P9559" s="89">
        <v>31.639973543311253</v>
      </c>
    </row>
    <row r="9560" spans="1:16">
      <c r="A9560" s="75" t="s">
        <v>29363</v>
      </c>
      <c r="B9560" s="85">
        <v>9556</v>
      </c>
      <c r="C9560" s="85">
        <v>18687</v>
      </c>
      <c r="D9560" s="85">
        <v>9556</v>
      </c>
      <c r="E9560" s="86" t="s">
        <v>29306</v>
      </c>
      <c r="F9560" s="85" t="s">
        <v>38</v>
      </c>
      <c r="G9560" s="86" t="s">
        <v>9361</v>
      </c>
      <c r="H9560" s="85" t="s">
        <v>53</v>
      </c>
      <c r="I9560" s="85">
        <v>1</v>
      </c>
      <c r="J9560" s="88">
        <v>6.137933340591472E-2</v>
      </c>
      <c r="K9560" s="146">
        <v>0.1108614047714323</v>
      </c>
      <c r="L9560" s="147">
        <v>3.1933971075908758E-10</v>
      </c>
      <c r="M9560" s="147">
        <v>3.0431583425401141E-3</v>
      </c>
      <c r="N9560" s="87">
        <v>1.3905324630795699</v>
      </c>
      <c r="O9560" s="88">
        <v>4.3997359669379371E-2</v>
      </c>
      <c r="P9560" s="89">
        <v>31.640656250440756</v>
      </c>
    </row>
    <row r="9561" spans="1:16">
      <c r="A9561" s="75" t="s">
        <v>29365</v>
      </c>
      <c r="B9561" s="85">
        <v>9557</v>
      </c>
      <c r="C9561" s="85">
        <v>18689</v>
      </c>
      <c r="D9561" s="85">
        <v>9557</v>
      </c>
      <c r="E9561" s="86" t="s">
        <v>29306</v>
      </c>
      <c r="F9561" s="85" t="s">
        <v>1039</v>
      </c>
      <c r="G9561" s="86" t="s">
        <v>9361</v>
      </c>
      <c r="H9561" s="85" t="s">
        <v>53</v>
      </c>
      <c r="I9561" s="85">
        <v>1</v>
      </c>
      <c r="J9561" s="88">
        <v>6.1364448140400422E-2</v>
      </c>
      <c r="K9561" s="146">
        <v>0.11084106576042227</v>
      </c>
      <c r="L9561" s="147">
        <v>3.192688254445808E-10</v>
      </c>
      <c r="M9561" s="147">
        <v>3.043046521190597E-3</v>
      </c>
      <c r="N9561" s="87">
        <v>1.390436728336633</v>
      </c>
      <c r="O9561" s="88">
        <v>4.3984530966717443E-2</v>
      </c>
      <c r="P9561" s="89">
        <v>31.633608398230205</v>
      </c>
    </row>
    <row r="9562" spans="1:16">
      <c r="A9562" s="75" t="s">
        <v>29367</v>
      </c>
      <c r="B9562" s="85">
        <v>9558</v>
      </c>
      <c r="C9562" s="85">
        <v>18691</v>
      </c>
      <c r="D9562" s="85">
        <v>9558</v>
      </c>
      <c r="E9562" s="86" t="s">
        <v>29306</v>
      </c>
      <c r="F9562" s="85" t="s">
        <v>4655</v>
      </c>
      <c r="G9562" s="86" t="s">
        <v>9361</v>
      </c>
      <c r="H9562" s="85" t="s">
        <v>53</v>
      </c>
      <c r="I9562" s="85">
        <v>1</v>
      </c>
      <c r="J9562" s="88">
        <v>6.1364448140400422E-2</v>
      </c>
      <c r="K9562" s="146">
        <v>0.11084106576042227</v>
      </c>
      <c r="L9562" s="147">
        <v>3.192688254445808E-10</v>
      </c>
      <c r="M9562" s="147">
        <v>3.043046521190597E-3</v>
      </c>
      <c r="N9562" s="87">
        <v>1.390436728336633</v>
      </c>
      <c r="O9562" s="88">
        <v>4.398453096671745E-2</v>
      </c>
      <c r="P9562" s="89">
        <v>31.633608398230205</v>
      </c>
    </row>
    <row r="9563" spans="1:16">
      <c r="A9563" s="75" t="s">
        <v>29369</v>
      </c>
      <c r="B9563" s="85">
        <v>9559</v>
      </c>
      <c r="C9563" s="85">
        <v>18693</v>
      </c>
      <c r="D9563" s="85">
        <v>9559</v>
      </c>
      <c r="E9563" s="86" t="s">
        <v>29306</v>
      </c>
      <c r="F9563" s="85" t="s">
        <v>1088</v>
      </c>
      <c r="G9563" s="86" t="s">
        <v>9361</v>
      </c>
      <c r="H9563" s="85" t="s">
        <v>53</v>
      </c>
      <c r="I9563" s="85">
        <v>1</v>
      </c>
      <c r="J9563" s="88">
        <v>8.5235245824572203E-2</v>
      </c>
      <c r="K9563" s="146">
        <v>0.15395169247599941</v>
      </c>
      <c r="L9563" s="147">
        <v>4.4345686445546988E-10</v>
      </c>
      <c r="M9563" s="147">
        <v>4.2261581074405398E-3</v>
      </c>
      <c r="N9563" s="87">
        <v>1.9309818483039161</v>
      </c>
      <c r="O9563" s="88">
        <v>6.1097760893585928E-2</v>
      </c>
      <c r="P9563" s="89">
        <v>31.640774327967573</v>
      </c>
    </row>
    <row r="9564" spans="1:16">
      <c r="A9564" s="75" t="s">
        <v>29371</v>
      </c>
      <c r="B9564" s="85">
        <v>9560</v>
      </c>
      <c r="C9564" s="85">
        <v>18695</v>
      </c>
      <c r="D9564" s="85">
        <v>9560</v>
      </c>
      <c r="E9564" s="86" t="s">
        <v>29306</v>
      </c>
      <c r="F9564" s="85" t="s">
        <v>4544</v>
      </c>
      <c r="G9564" s="86" t="s">
        <v>9361</v>
      </c>
      <c r="H9564" s="85" t="s">
        <v>53</v>
      </c>
      <c r="I9564" s="85">
        <v>1</v>
      </c>
      <c r="J9564" s="88">
        <v>4.8768457548394331E-2</v>
      </c>
      <c r="K9564" s="146">
        <v>8.8085468709410156E-2</v>
      </c>
      <c r="L9564" s="147">
        <v>2.5372962862395969E-10</v>
      </c>
      <c r="M9564" s="147">
        <v>2.4180514793106841E-3</v>
      </c>
      <c r="N9564" s="87">
        <v>1.104836448639434</v>
      </c>
      <c r="O9564" s="88">
        <v>3.4957880740713529E-2</v>
      </c>
      <c r="P9564" s="89">
        <v>31.64077432796763</v>
      </c>
    </row>
    <row r="9565" spans="1:16">
      <c r="A9565" s="75" t="s">
        <v>29373</v>
      </c>
      <c r="B9565" s="85">
        <v>9561</v>
      </c>
      <c r="C9565" s="85">
        <v>18697</v>
      </c>
      <c r="D9565" s="85">
        <v>9561</v>
      </c>
      <c r="E9565" s="86" t="s">
        <v>29306</v>
      </c>
      <c r="F9565" s="85" t="s">
        <v>2925</v>
      </c>
      <c r="G9565" s="86" t="s">
        <v>9361</v>
      </c>
      <c r="H9565" s="85" t="s">
        <v>53</v>
      </c>
      <c r="I9565" s="85">
        <v>1</v>
      </c>
      <c r="J9565" s="88">
        <v>6.174010016186552E-2</v>
      </c>
      <c r="K9565" s="146">
        <v>0.11151959659832653</v>
      </c>
      <c r="L9565" s="147">
        <v>3.2122327925788053E-10</v>
      </c>
      <c r="M9565" s="147">
        <v>3.0616750041597921E-3</v>
      </c>
      <c r="N9565" s="87">
        <v>1.398948503208687</v>
      </c>
      <c r="O9565" s="88">
        <v>4.425378911979392E-2</v>
      </c>
      <c r="P9565" s="89">
        <v>31.633608398230219</v>
      </c>
    </row>
    <row r="9566" spans="1:16">
      <c r="A9566" s="75" t="s">
        <v>29376</v>
      </c>
      <c r="B9566" s="85">
        <v>9562</v>
      </c>
      <c r="C9566" s="85">
        <v>18699</v>
      </c>
      <c r="D9566" s="85">
        <v>9562</v>
      </c>
      <c r="E9566" s="86" t="s">
        <v>29377</v>
      </c>
      <c r="F9566" s="85" t="s">
        <v>55</v>
      </c>
      <c r="G9566" s="86" t="s">
        <v>9361</v>
      </c>
      <c r="H9566" s="85" t="s">
        <v>53</v>
      </c>
      <c r="I9566" s="85">
        <v>1</v>
      </c>
      <c r="J9566" s="88">
        <v>0.113127425764774</v>
      </c>
      <c r="K9566" s="146">
        <v>0.16820837819251724</v>
      </c>
      <c r="L9566" s="147">
        <v>5.4078961933600621E-10</v>
      </c>
      <c r="M9566" s="147">
        <v>2.8698372086354848E-3</v>
      </c>
      <c r="N9566" s="87">
        <v>1.2285818036977261</v>
      </c>
      <c r="O9566" s="88">
        <v>9.7774518219863979E-2</v>
      </c>
      <c r="P9566" s="89">
        <v>79.583238108839765</v>
      </c>
    </row>
    <row r="9567" spans="1:16">
      <c r="A9567" s="75" t="s">
        <v>29466</v>
      </c>
      <c r="B9567" s="85">
        <v>9563</v>
      </c>
      <c r="C9567" s="85">
        <v>18758</v>
      </c>
      <c r="D9567" s="85">
        <v>9563</v>
      </c>
      <c r="E9567" s="86" t="s">
        <v>29464</v>
      </c>
      <c r="F9567" s="85" t="s">
        <v>32</v>
      </c>
      <c r="G9567" s="86" t="s">
        <v>9361</v>
      </c>
      <c r="H9567" s="85" t="s">
        <v>53</v>
      </c>
      <c r="I9567" s="85">
        <v>1</v>
      </c>
      <c r="J9567" s="88">
        <v>0</v>
      </c>
      <c r="K9567" s="146">
        <v>0</v>
      </c>
      <c r="L9567" s="147">
        <v>0</v>
      </c>
      <c r="M9567" s="147">
        <v>0</v>
      </c>
      <c r="N9567" s="87">
        <v>0</v>
      </c>
      <c r="O9567" s="88">
        <v>0</v>
      </c>
      <c r="P9567" s="89" t="e">
        <v>#DIV/0!</v>
      </c>
    </row>
    <row r="9568" spans="1:16">
      <c r="A9568" s="75" t="s">
        <v>29469</v>
      </c>
      <c r="B9568" s="85">
        <v>9564</v>
      </c>
      <c r="C9568" s="85">
        <v>18761</v>
      </c>
      <c r="D9568" s="85">
        <v>9564</v>
      </c>
      <c r="E9568" s="86" t="s">
        <v>29464</v>
      </c>
      <c r="F9568" s="85" t="s">
        <v>31</v>
      </c>
      <c r="G9568" s="86" t="s">
        <v>9361</v>
      </c>
      <c r="H9568" s="85" t="s">
        <v>53</v>
      </c>
      <c r="I9568" s="85">
        <v>1</v>
      </c>
      <c r="J9568" s="88">
        <v>0</v>
      </c>
      <c r="K9568" s="146">
        <v>0</v>
      </c>
      <c r="L9568" s="147">
        <v>0</v>
      </c>
      <c r="M9568" s="147">
        <v>0</v>
      </c>
      <c r="N9568" s="87">
        <v>0</v>
      </c>
      <c r="O9568" s="88">
        <v>0</v>
      </c>
      <c r="P9568" s="89" t="e">
        <v>#DIV/0!</v>
      </c>
    </row>
    <row r="9569" spans="1:16">
      <c r="A9569" s="75" t="s">
        <v>29472</v>
      </c>
      <c r="B9569" s="85">
        <v>9565</v>
      </c>
      <c r="C9569" s="85">
        <v>18764</v>
      </c>
      <c r="D9569" s="85">
        <v>9565</v>
      </c>
      <c r="E9569" s="86" t="s">
        <v>29464</v>
      </c>
      <c r="F9569" s="85" t="s">
        <v>38</v>
      </c>
      <c r="G9569" s="86" t="s">
        <v>9361</v>
      </c>
      <c r="H9569" s="85" t="s">
        <v>53</v>
      </c>
      <c r="I9569" s="85">
        <v>1</v>
      </c>
      <c r="J9569" s="88">
        <v>0</v>
      </c>
      <c r="K9569" s="146">
        <v>0</v>
      </c>
      <c r="L9569" s="147">
        <v>0</v>
      </c>
      <c r="M9569" s="147">
        <v>0</v>
      </c>
      <c r="N9569" s="87">
        <v>0</v>
      </c>
      <c r="O9569" s="88">
        <v>0</v>
      </c>
      <c r="P9569" s="89" t="e">
        <v>#DIV/0!</v>
      </c>
    </row>
    <row r="9570" spans="1:16">
      <c r="A9570" s="75" t="s">
        <v>29520</v>
      </c>
      <c r="B9570" s="85">
        <v>9566</v>
      </c>
      <c r="C9570" s="85">
        <v>18799</v>
      </c>
      <c r="D9570" s="85">
        <v>9566</v>
      </c>
      <c r="E9570" s="86" t="s">
        <v>29518</v>
      </c>
      <c r="F9570" s="85" t="s">
        <v>32</v>
      </c>
      <c r="G9570" s="86" t="s">
        <v>9361</v>
      </c>
      <c r="H9570" s="85" t="s">
        <v>53</v>
      </c>
      <c r="I9570" s="85">
        <v>1</v>
      </c>
      <c r="J9570" s="88">
        <v>0</v>
      </c>
      <c r="K9570" s="146">
        <v>0</v>
      </c>
      <c r="L9570" s="147">
        <v>0</v>
      </c>
      <c r="M9570" s="147">
        <v>0</v>
      </c>
      <c r="N9570" s="87">
        <v>0</v>
      </c>
      <c r="O9570" s="88">
        <v>0</v>
      </c>
      <c r="P9570" s="89" t="e">
        <v>#DIV/0!</v>
      </c>
    </row>
    <row r="9571" spans="1:16">
      <c r="A9571" s="75" t="s">
        <v>29523</v>
      </c>
      <c r="B9571" s="85">
        <v>9567</v>
      </c>
      <c r="C9571" s="85">
        <v>18802</v>
      </c>
      <c r="D9571" s="85">
        <v>9567</v>
      </c>
      <c r="E9571" s="86" t="s">
        <v>29518</v>
      </c>
      <c r="F9571" s="85" t="s">
        <v>31</v>
      </c>
      <c r="G9571" s="86" t="s">
        <v>9361</v>
      </c>
      <c r="H9571" s="85" t="s">
        <v>53</v>
      </c>
      <c r="I9571" s="85">
        <v>1</v>
      </c>
      <c r="J9571" s="88">
        <v>0</v>
      </c>
      <c r="K9571" s="146">
        <v>0</v>
      </c>
      <c r="L9571" s="147">
        <v>0</v>
      </c>
      <c r="M9571" s="147">
        <v>0</v>
      </c>
      <c r="N9571" s="87">
        <v>0</v>
      </c>
      <c r="O9571" s="88">
        <v>0</v>
      </c>
      <c r="P9571" s="89" t="e">
        <v>#DIV/0!</v>
      </c>
    </row>
    <row r="9572" spans="1:16">
      <c r="A9572" s="75" t="s">
        <v>29526</v>
      </c>
      <c r="B9572" s="85">
        <v>9568</v>
      </c>
      <c r="C9572" s="85">
        <v>18805</v>
      </c>
      <c r="D9572" s="85">
        <v>9568</v>
      </c>
      <c r="E9572" s="86" t="s">
        <v>29518</v>
      </c>
      <c r="F9572" s="85" t="s">
        <v>38</v>
      </c>
      <c r="G9572" s="86" t="s">
        <v>9361</v>
      </c>
      <c r="H9572" s="85" t="s">
        <v>53</v>
      </c>
      <c r="I9572" s="85">
        <v>1</v>
      </c>
      <c r="J9572" s="88">
        <v>0</v>
      </c>
      <c r="K9572" s="146">
        <v>0</v>
      </c>
      <c r="L9572" s="147">
        <v>0</v>
      </c>
      <c r="M9572" s="147">
        <v>0</v>
      </c>
      <c r="N9572" s="87">
        <v>0</v>
      </c>
      <c r="O9572" s="88">
        <v>0</v>
      </c>
      <c r="P9572" s="89" t="e">
        <v>#DIV/0!</v>
      </c>
    </row>
    <row r="9573" spans="1:16">
      <c r="A9573" s="75" t="s">
        <v>29775</v>
      </c>
      <c r="B9573" s="85">
        <v>9569</v>
      </c>
      <c r="C9573" s="85">
        <v>19005</v>
      </c>
      <c r="D9573" s="85">
        <v>9569</v>
      </c>
      <c r="E9573" s="86" t="s">
        <v>29774</v>
      </c>
      <c r="F9573" s="85" t="s">
        <v>32</v>
      </c>
      <c r="G9573" s="86" t="s">
        <v>9361</v>
      </c>
      <c r="H9573" s="85" t="s">
        <v>53</v>
      </c>
      <c r="I9573" s="85">
        <v>1</v>
      </c>
      <c r="J9573" s="88">
        <v>0</v>
      </c>
      <c r="K9573" s="146">
        <v>0</v>
      </c>
      <c r="L9573" s="147">
        <v>0</v>
      </c>
      <c r="M9573" s="147">
        <v>0</v>
      </c>
      <c r="N9573" s="87">
        <v>0</v>
      </c>
      <c r="O9573" s="88">
        <v>0</v>
      </c>
      <c r="P9573" s="89" t="e">
        <v>#DIV/0!</v>
      </c>
    </row>
    <row r="9574" spans="1:16">
      <c r="A9574" s="75" t="s">
        <v>29778</v>
      </c>
      <c r="B9574" s="85">
        <v>9570</v>
      </c>
      <c r="C9574" s="85">
        <v>19008</v>
      </c>
      <c r="D9574" s="85">
        <v>9570</v>
      </c>
      <c r="E9574" s="86" t="s">
        <v>29774</v>
      </c>
      <c r="F9574" s="85" t="s">
        <v>31</v>
      </c>
      <c r="G9574" s="86" t="s">
        <v>9361</v>
      </c>
      <c r="H9574" s="85" t="s">
        <v>53</v>
      </c>
      <c r="I9574" s="85">
        <v>1</v>
      </c>
      <c r="J9574" s="88">
        <v>0</v>
      </c>
      <c r="K9574" s="146">
        <v>0</v>
      </c>
      <c r="L9574" s="147">
        <v>0</v>
      </c>
      <c r="M9574" s="147">
        <v>0</v>
      </c>
      <c r="N9574" s="87">
        <v>0</v>
      </c>
      <c r="O9574" s="88">
        <v>0</v>
      </c>
      <c r="P9574" s="89" t="e">
        <v>#DIV/0!</v>
      </c>
    </row>
    <row r="9575" spans="1:16">
      <c r="A9575" s="75" t="s">
        <v>29781</v>
      </c>
      <c r="B9575" s="85">
        <v>9571</v>
      </c>
      <c r="C9575" s="85">
        <v>19011</v>
      </c>
      <c r="D9575" s="85">
        <v>9571</v>
      </c>
      <c r="E9575" s="86" t="s">
        <v>29774</v>
      </c>
      <c r="F9575" s="85" t="s">
        <v>38</v>
      </c>
      <c r="G9575" s="86" t="s">
        <v>9361</v>
      </c>
      <c r="H9575" s="85" t="s">
        <v>53</v>
      </c>
      <c r="I9575" s="85">
        <v>1</v>
      </c>
      <c r="J9575" s="88">
        <v>0</v>
      </c>
      <c r="K9575" s="146">
        <v>0</v>
      </c>
      <c r="L9575" s="147">
        <v>0</v>
      </c>
      <c r="M9575" s="147">
        <v>0</v>
      </c>
      <c r="N9575" s="87">
        <v>0</v>
      </c>
      <c r="O9575" s="88">
        <v>0</v>
      </c>
      <c r="P9575" s="89" t="e">
        <v>#DIV/0!</v>
      </c>
    </row>
    <row r="9576" spans="1:16">
      <c r="A9576" s="75" t="s">
        <v>30234</v>
      </c>
      <c r="B9576" s="85">
        <v>9572</v>
      </c>
      <c r="C9576" s="85">
        <v>19319</v>
      </c>
      <c r="D9576" s="85">
        <v>9572</v>
      </c>
      <c r="E9576" s="86" t="s">
        <v>30233</v>
      </c>
      <c r="F9576" s="85" t="s">
        <v>55</v>
      </c>
      <c r="G9576" s="86" t="s">
        <v>9361</v>
      </c>
      <c r="H9576" s="85" t="s">
        <v>53</v>
      </c>
      <c r="I9576" s="85">
        <v>1</v>
      </c>
      <c r="J9576" s="88">
        <v>0</v>
      </c>
      <c r="K9576" s="146">
        <v>0</v>
      </c>
      <c r="L9576" s="147">
        <v>0</v>
      </c>
      <c r="M9576" s="147">
        <v>0</v>
      </c>
      <c r="N9576" s="87">
        <v>0</v>
      </c>
      <c r="O9576" s="88">
        <v>0</v>
      </c>
      <c r="P9576" s="89" t="e">
        <v>#DIV/0!</v>
      </c>
    </row>
    <row r="9577" spans="1:16">
      <c r="A9577" s="75" t="s">
        <v>30238</v>
      </c>
      <c r="B9577" s="85">
        <v>9573</v>
      </c>
      <c r="C9577" s="85">
        <v>19322</v>
      </c>
      <c r="D9577" s="85">
        <v>9573</v>
      </c>
      <c r="E9577" s="86" t="s">
        <v>30237</v>
      </c>
      <c r="F9577" s="85" t="s">
        <v>38</v>
      </c>
      <c r="G9577" s="86" t="s">
        <v>9361</v>
      </c>
      <c r="H9577" s="85" t="s">
        <v>53</v>
      </c>
      <c r="I9577" s="85">
        <v>1</v>
      </c>
      <c r="J9577" s="88">
        <v>0</v>
      </c>
      <c r="K9577" s="146">
        <v>0</v>
      </c>
      <c r="L9577" s="147">
        <v>0</v>
      </c>
      <c r="M9577" s="147">
        <v>0</v>
      </c>
      <c r="N9577" s="87">
        <v>0</v>
      </c>
      <c r="O9577" s="88">
        <v>0</v>
      </c>
      <c r="P9577" s="89" t="e">
        <v>#DIV/0!</v>
      </c>
    </row>
    <row r="9578" spans="1:16">
      <c r="A9578" s="75" t="s">
        <v>30241</v>
      </c>
      <c r="B9578" s="85">
        <v>9574</v>
      </c>
      <c r="C9578" s="85">
        <v>19325</v>
      </c>
      <c r="D9578" s="85">
        <v>9574</v>
      </c>
      <c r="E9578" s="86" t="s">
        <v>30237</v>
      </c>
      <c r="F9578" s="85" t="s">
        <v>139</v>
      </c>
      <c r="G9578" s="86" t="s">
        <v>9361</v>
      </c>
      <c r="H9578" s="85" t="s">
        <v>53</v>
      </c>
      <c r="I9578" s="85">
        <v>1</v>
      </c>
      <c r="J9578" s="88">
        <v>0</v>
      </c>
      <c r="K9578" s="146">
        <v>0</v>
      </c>
      <c r="L9578" s="147">
        <v>0</v>
      </c>
      <c r="M9578" s="147">
        <v>0</v>
      </c>
      <c r="N9578" s="87">
        <v>0</v>
      </c>
      <c r="O9578" s="88">
        <v>0</v>
      </c>
      <c r="P9578" s="89" t="e">
        <v>#DIV/0!</v>
      </c>
    </row>
    <row r="9579" spans="1:16">
      <c r="A9579" s="75" t="s">
        <v>30245</v>
      </c>
      <c r="B9579" s="85">
        <v>9575</v>
      </c>
      <c r="C9579" s="85">
        <v>19328</v>
      </c>
      <c r="D9579" s="85">
        <v>9575</v>
      </c>
      <c r="E9579" s="86" t="s">
        <v>30244</v>
      </c>
      <c r="F9579" s="85" t="s">
        <v>55</v>
      </c>
      <c r="G9579" s="86" t="s">
        <v>9361</v>
      </c>
      <c r="H9579" s="85" t="s">
        <v>53</v>
      </c>
      <c r="I9579" s="85">
        <v>1</v>
      </c>
      <c r="J9579" s="88">
        <v>0</v>
      </c>
      <c r="K9579" s="146">
        <v>0</v>
      </c>
      <c r="L9579" s="147">
        <v>0</v>
      </c>
      <c r="M9579" s="147">
        <v>0</v>
      </c>
      <c r="N9579" s="87">
        <v>0</v>
      </c>
      <c r="O9579" s="88">
        <v>0</v>
      </c>
      <c r="P9579" s="89" t="e">
        <v>#DIV/0!</v>
      </c>
    </row>
    <row r="9580" spans="1:16">
      <c r="A9580" s="75" t="s">
        <v>30249</v>
      </c>
      <c r="B9580" s="85">
        <v>9576</v>
      </c>
      <c r="C9580" s="85">
        <v>19331</v>
      </c>
      <c r="D9580" s="85">
        <v>9576</v>
      </c>
      <c r="E9580" s="86" t="s">
        <v>30248</v>
      </c>
      <c r="F9580" s="85" t="s">
        <v>55</v>
      </c>
      <c r="G9580" s="86" t="s">
        <v>9361</v>
      </c>
      <c r="H9580" s="85" t="s">
        <v>53</v>
      </c>
      <c r="I9580" s="85">
        <v>1</v>
      </c>
      <c r="J9580" s="88">
        <v>0</v>
      </c>
      <c r="K9580" s="146">
        <v>0</v>
      </c>
      <c r="L9580" s="147">
        <v>0</v>
      </c>
      <c r="M9580" s="147">
        <v>0</v>
      </c>
      <c r="N9580" s="87">
        <v>0</v>
      </c>
      <c r="O9580" s="88">
        <v>0</v>
      </c>
      <c r="P9580" s="89" t="e">
        <v>#DIV/0!</v>
      </c>
    </row>
    <row r="9581" spans="1:16">
      <c r="A9581" s="75" t="s">
        <v>30253</v>
      </c>
      <c r="B9581" s="85">
        <v>9577</v>
      </c>
      <c r="C9581" s="85">
        <v>19334</v>
      </c>
      <c r="D9581" s="85">
        <v>9577</v>
      </c>
      <c r="E9581" s="86" t="s">
        <v>30252</v>
      </c>
      <c r="F9581" s="85" t="s">
        <v>55</v>
      </c>
      <c r="G9581" s="86" t="s">
        <v>9361</v>
      </c>
      <c r="H9581" s="85" t="s">
        <v>53</v>
      </c>
      <c r="I9581" s="85">
        <v>1</v>
      </c>
      <c r="J9581" s="88">
        <v>0</v>
      </c>
      <c r="K9581" s="146">
        <v>0</v>
      </c>
      <c r="L9581" s="147">
        <v>0</v>
      </c>
      <c r="M9581" s="147">
        <v>0</v>
      </c>
      <c r="N9581" s="87">
        <v>0</v>
      </c>
      <c r="O9581" s="88">
        <v>0</v>
      </c>
      <c r="P9581" s="89" t="e">
        <v>#DIV/0!</v>
      </c>
    </row>
    <row r="9582" spans="1:16">
      <c r="A9582" s="75" t="s">
        <v>30257</v>
      </c>
      <c r="B9582" s="85">
        <v>9578</v>
      </c>
      <c r="C9582" s="85">
        <v>19337</v>
      </c>
      <c r="D9582" s="85">
        <v>9578</v>
      </c>
      <c r="E9582" s="86" t="s">
        <v>30256</v>
      </c>
      <c r="F9582" s="85" t="s">
        <v>283</v>
      </c>
      <c r="G9582" s="86" t="s">
        <v>9361</v>
      </c>
      <c r="H9582" s="85" t="s">
        <v>53</v>
      </c>
      <c r="I9582" s="85">
        <v>1</v>
      </c>
      <c r="J9582" s="88">
        <v>0</v>
      </c>
      <c r="K9582" s="146">
        <v>0</v>
      </c>
      <c r="L9582" s="147">
        <v>0</v>
      </c>
      <c r="M9582" s="147">
        <v>0</v>
      </c>
      <c r="N9582" s="87">
        <v>0</v>
      </c>
      <c r="O9582" s="88">
        <v>0</v>
      </c>
      <c r="P9582" s="89" t="e">
        <v>#DIV/0!</v>
      </c>
    </row>
    <row r="9583" spans="1:16">
      <c r="A9583" s="75" t="s">
        <v>30260</v>
      </c>
      <c r="B9583" s="85">
        <v>9579</v>
      </c>
      <c r="C9583" s="85">
        <v>19340</v>
      </c>
      <c r="D9583" s="85">
        <v>9579</v>
      </c>
      <c r="E9583" s="86" t="s">
        <v>30256</v>
      </c>
      <c r="F9583" s="85" t="s">
        <v>38</v>
      </c>
      <c r="G9583" s="86" t="s">
        <v>9361</v>
      </c>
      <c r="H9583" s="85" t="s">
        <v>53</v>
      </c>
      <c r="I9583" s="85">
        <v>1</v>
      </c>
      <c r="J9583" s="88">
        <v>0</v>
      </c>
      <c r="K9583" s="146">
        <v>0</v>
      </c>
      <c r="L9583" s="147">
        <v>0</v>
      </c>
      <c r="M9583" s="147">
        <v>0</v>
      </c>
      <c r="N9583" s="87">
        <v>0</v>
      </c>
      <c r="O9583" s="88">
        <v>0</v>
      </c>
      <c r="P9583" s="89" t="e">
        <v>#DIV/0!</v>
      </c>
    </row>
    <row r="9584" spans="1:16">
      <c r="A9584" s="75" t="s">
        <v>30264</v>
      </c>
      <c r="B9584" s="85">
        <v>9580</v>
      </c>
      <c r="C9584" s="85">
        <v>19343</v>
      </c>
      <c r="D9584" s="85">
        <v>9580</v>
      </c>
      <c r="E9584" s="86" t="s">
        <v>30263</v>
      </c>
      <c r="F9584" s="85" t="s">
        <v>55</v>
      </c>
      <c r="G9584" s="86" t="s">
        <v>9361</v>
      </c>
      <c r="H9584" s="85" t="s">
        <v>53</v>
      </c>
      <c r="I9584" s="85">
        <v>1</v>
      </c>
      <c r="J9584" s="88">
        <v>0</v>
      </c>
      <c r="K9584" s="146">
        <v>0</v>
      </c>
      <c r="L9584" s="147">
        <v>0</v>
      </c>
      <c r="M9584" s="147">
        <v>0</v>
      </c>
      <c r="N9584" s="87">
        <v>0</v>
      </c>
      <c r="O9584" s="88">
        <v>0</v>
      </c>
      <c r="P9584" s="89" t="e">
        <v>#DIV/0!</v>
      </c>
    </row>
    <row r="9585" spans="1:16">
      <c r="A9585" s="75" t="s">
        <v>30268</v>
      </c>
      <c r="B9585" s="85">
        <v>9581</v>
      </c>
      <c r="C9585" s="85">
        <v>19346</v>
      </c>
      <c r="D9585" s="85">
        <v>9581</v>
      </c>
      <c r="E9585" s="86" t="s">
        <v>30267</v>
      </c>
      <c r="F9585" s="85" t="s">
        <v>55</v>
      </c>
      <c r="G9585" s="86" t="s">
        <v>9361</v>
      </c>
      <c r="H9585" s="85" t="s">
        <v>53</v>
      </c>
      <c r="I9585" s="85">
        <v>1</v>
      </c>
      <c r="J9585" s="88">
        <v>0</v>
      </c>
      <c r="K9585" s="146">
        <v>0</v>
      </c>
      <c r="L9585" s="147">
        <v>0</v>
      </c>
      <c r="M9585" s="147">
        <v>0</v>
      </c>
      <c r="N9585" s="87">
        <v>0</v>
      </c>
      <c r="O9585" s="88">
        <v>0</v>
      </c>
      <c r="P9585" s="89" t="e">
        <v>#DIV/0!</v>
      </c>
    </row>
    <row r="9586" spans="1:16">
      <c r="A9586" s="75" t="s">
        <v>30272</v>
      </c>
      <c r="B9586" s="85">
        <v>9582</v>
      </c>
      <c r="C9586" s="85">
        <v>19349</v>
      </c>
      <c r="D9586" s="85">
        <v>9582</v>
      </c>
      <c r="E9586" s="86" t="s">
        <v>30271</v>
      </c>
      <c r="F9586" s="85" t="s">
        <v>55</v>
      </c>
      <c r="G9586" s="86" t="s">
        <v>9361</v>
      </c>
      <c r="H9586" s="85" t="s">
        <v>53</v>
      </c>
      <c r="I9586" s="85">
        <v>1</v>
      </c>
      <c r="J9586" s="88">
        <v>0</v>
      </c>
      <c r="K9586" s="146">
        <v>0</v>
      </c>
      <c r="L9586" s="147">
        <v>0</v>
      </c>
      <c r="M9586" s="147">
        <v>0</v>
      </c>
      <c r="N9586" s="87">
        <v>0</v>
      </c>
      <c r="O9586" s="88">
        <v>0</v>
      </c>
      <c r="P9586" s="89" t="e">
        <v>#DIV/0!</v>
      </c>
    </row>
    <row r="9587" spans="1:16">
      <c r="A9587" s="75" t="s">
        <v>30276</v>
      </c>
      <c r="B9587" s="85">
        <v>9583</v>
      </c>
      <c r="C9587" s="85">
        <v>19352</v>
      </c>
      <c r="D9587" s="85">
        <v>9583</v>
      </c>
      <c r="E9587" s="86" t="s">
        <v>30275</v>
      </c>
      <c r="F9587" s="85" t="s">
        <v>55</v>
      </c>
      <c r="G9587" s="86" t="s">
        <v>9361</v>
      </c>
      <c r="H9587" s="85" t="s">
        <v>53</v>
      </c>
      <c r="I9587" s="85">
        <v>1</v>
      </c>
      <c r="J9587" s="88">
        <v>0</v>
      </c>
      <c r="K9587" s="146">
        <v>0</v>
      </c>
      <c r="L9587" s="147">
        <v>0</v>
      </c>
      <c r="M9587" s="147">
        <v>0</v>
      </c>
      <c r="N9587" s="87">
        <v>0</v>
      </c>
      <c r="O9587" s="88">
        <v>0</v>
      </c>
      <c r="P9587" s="89" t="e">
        <v>#DIV/0!</v>
      </c>
    </row>
    <row r="9588" spans="1:16">
      <c r="A9588" s="75" t="s">
        <v>30280</v>
      </c>
      <c r="B9588" s="85">
        <v>9584</v>
      </c>
      <c r="C9588" s="85">
        <v>19355</v>
      </c>
      <c r="D9588" s="85">
        <v>9584</v>
      </c>
      <c r="E9588" s="86" t="s">
        <v>30279</v>
      </c>
      <c r="F9588" s="85" t="s">
        <v>55</v>
      </c>
      <c r="G9588" s="86" t="s">
        <v>9361</v>
      </c>
      <c r="H9588" s="85" t="s">
        <v>53</v>
      </c>
      <c r="I9588" s="85">
        <v>1</v>
      </c>
      <c r="J9588" s="88">
        <v>0</v>
      </c>
      <c r="K9588" s="146">
        <v>0</v>
      </c>
      <c r="L9588" s="147">
        <v>0</v>
      </c>
      <c r="M9588" s="147">
        <v>0</v>
      </c>
      <c r="N9588" s="87">
        <v>0</v>
      </c>
      <c r="O9588" s="88">
        <v>0</v>
      </c>
      <c r="P9588" s="89" t="e">
        <v>#DIV/0!</v>
      </c>
    </row>
    <row r="9589" spans="1:16">
      <c r="A9589" s="75" t="s">
        <v>30284</v>
      </c>
      <c r="B9589" s="85">
        <v>9585</v>
      </c>
      <c r="C9589" s="85">
        <v>19358</v>
      </c>
      <c r="D9589" s="85">
        <v>9585</v>
      </c>
      <c r="E9589" s="86" t="s">
        <v>30283</v>
      </c>
      <c r="F9589" s="85" t="s">
        <v>38</v>
      </c>
      <c r="G9589" s="86" t="s">
        <v>9361</v>
      </c>
      <c r="H9589" s="85" t="s">
        <v>53</v>
      </c>
      <c r="I9589" s="85">
        <v>1</v>
      </c>
      <c r="J9589" s="88">
        <v>0</v>
      </c>
      <c r="K9589" s="146">
        <v>0</v>
      </c>
      <c r="L9589" s="147">
        <v>0</v>
      </c>
      <c r="M9589" s="147">
        <v>0</v>
      </c>
      <c r="N9589" s="87">
        <v>0</v>
      </c>
      <c r="O9589" s="88">
        <v>0</v>
      </c>
      <c r="P9589" s="89" t="e">
        <v>#DIV/0!</v>
      </c>
    </row>
    <row r="9590" spans="1:16">
      <c r="A9590" s="75" t="s">
        <v>30287</v>
      </c>
      <c r="B9590" s="85">
        <v>9586</v>
      </c>
      <c r="C9590" s="85">
        <v>19361</v>
      </c>
      <c r="D9590" s="85">
        <v>9586</v>
      </c>
      <c r="E9590" s="86" t="s">
        <v>30283</v>
      </c>
      <c r="F9590" s="85" t="s">
        <v>11</v>
      </c>
      <c r="G9590" s="86" t="s">
        <v>9361</v>
      </c>
      <c r="H9590" s="85" t="s">
        <v>53</v>
      </c>
      <c r="I9590" s="85">
        <v>1</v>
      </c>
      <c r="J9590" s="88">
        <v>0</v>
      </c>
      <c r="K9590" s="146">
        <v>0</v>
      </c>
      <c r="L9590" s="147">
        <v>0</v>
      </c>
      <c r="M9590" s="147">
        <v>0</v>
      </c>
      <c r="N9590" s="87">
        <v>0</v>
      </c>
      <c r="O9590" s="88">
        <v>0</v>
      </c>
      <c r="P9590" s="89" t="e">
        <v>#DIV/0!</v>
      </c>
    </row>
    <row r="9591" spans="1:16">
      <c r="A9591" s="75" t="s">
        <v>30291</v>
      </c>
      <c r="B9591" s="85">
        <v>9587</v>
      </c>
      <c r="C9591" s="85">
        <v>19364</v>
      </c>
      <c r="D9591" s="85">
        <v>9587</v>
      </c>
      <c r="E9591" s="86" t="s">
        <v>30290</v>
      </c>
      <c r="F9591" s="85" t="s">
        <v>55</v>
      </c>
      <c r="G9591" s="86" t="s">
        <v>9361</v>
      </c>
      <c r="H9591" s="85" t="s">
        <v>53</v>
      </c>
      <c r="I9591" s="85">
        <v>1</v>
      </c>
      <c r="J9591" s="88">
        <v>0</v>
      </c>
      <c r="K9591" s="146">
        <v>0</v>
      </c>
      <c r="L9591" s="147">
        <v>0</v>
      </c>
      <c r="M9591" s="147">
        <v>0</v>
      </c>
      <c r="N9591" s="87">
        <v>0</v>
      </c>
      <c r="O9591" s="88">
        <v>0</v>
      </c>
      <c r="P9591" s="89" t="e">
        <v>#DIV/0!</v>
      </c>
    </row>
    <row r="9592" spans="1:16">
      <c r="A9592" s="75" t="s">
        <v>30295</v>
      </c>
      <c r="B9592" s="85">
        <v>9588</v>
      </c>
      <c r="C9592" s="85">
        <v>19367</v>
      </c>
      <c r="D9592" s="85">
        <v>9588</v>
      </c>
      <c r="E9592" s="86" t="s">
        <v>30294</v>
      </c>
      <c r="F9592" s="85" t="s">
        <v>55</v>
      </c>
      <c r="G9592" s="86" t="s">
        <v>9361</v>
      </c>
      <c r="H9592" s="85" t="s">
        <v>53</v>
      </c>
      <c r="I9592" s="85">
        <v>1</v>
      </c>
      <c r="J9592" s="88">
        <v>0</v>
      </c>
      <c r="K9592" s="146">
        <v>0</v>
      </c>
      <c r="L9592" s="147">
        <v>0</v>
      </c>
      <c r="M9592" s="147">
        <v>0</v>
      </c>
      <c r="N9592" s="87">
        <v>0</v>
      </c>
      <c r="O9592" s="88">
        <v>0</v>
      </c>
      <c r="P9592" s="89" t="e">
        <v>#DIV/0!</v>
      </c>
    </row>
    <row r="9593" spans="1:16">
      <c r="A9593" s="75" t="s">
        <v>30299</v>
      </c>
      <c r="B9593" s="85">
        <v>9589</v>
      </c>
      <c r="C9593" s="85">
        <v>19370</v>
      </c>
      <c r="D9593" s="85">
        <v>9589</v>
      </c>
      <c r="E9593" s="86" t="s">
        <v>30298</v>
      </c>
      <c r="F9593" s="85" t="s">
        <v>38</v>
      </c>
      <c r="G9593" s="86" t="s">
        <v>9361</v>
      </c>
      <c r="H9593" s="85" t="s">
        <v>53</v>
      </c>
      <c r="I9593" s="85">
        <v>1</v>
      </c>
      <c r="J9593" s="88">
        <v>0</v>
      </c>
      <c r="K9593" s="146">
        <v>0</v>
      </c>
      <c r="L9593" s="147">
        <v>0</v>
      </c>
      <c r="M9593" s="147">
        <v>0</v>
      </c>
      <c r="N9593" s="87">
        <v>0</v>
      </c>
      <c r="O9593" s="88">
        <v>0</v>
      </c>
      <c r="P9593" s="89" t="e">
        <v>#DIV/0!</v>
      </c>
    </row>
    <row r="9594" spans="1:16">
      <c r="A9594" s="75" t="s">
        <v>30302</v>
      </c>
      <c r="B9594" s="85">
        <v>9590</v>
      </c>
      <c r="C9594" s="85">
        <v>19373</v>
      </c>
      <c r="D9594" s="85">
        <v>9590</v>
      </c>
      <c r="E9594" s="86" t="s">
        <v>30298</v>
      </c>
      <c r="F9594" s="85" t="s">
        <v>11</v>
      </c>
      <c r="G9594" s="86" t="s">
        <v>9361</v>
      </c>
      <c r="H9594" s="85" t="s">
        <v>53</v>
      </c>
      <c r="I9594" s="85">
        <v>1</v>
      </c>
      <c r="J9594" s="88">
        <v>0</v>
      </c>
      <c r="K9594" s="146">
        <v>0</v>
      </c>
      <c r="L9594" s="147">
        <v>0</v>
      </c>
      <c r="M9594" s="147">
        <v>0</v>
      </c>
      <c r="N9594" s="87">
        <v>0</v>
      </c>
      <c r="O9594" s="88">
        <v>0</v>
      </c>
      <c r="P9594" s="89" t="e">
        <v>#DIV/0!</v>
      </c>
    </row>
    <row r="9595" spans="1:16">
      <c r="A9595" s="75" t="s">
        <v>30306</v>
      </c>
      <c r="B9595" s="85">
        <v>9591</v>
      </c>
      <c r="C9595" s="85">
        <v>19376</v>
      </c>
      <c r="D9595" s="85">
        <v>9591</v>
      </c>
      <c r="E9595" s="86" t="s">
        <v>30305</v>
      </c>
      <c r="F9595" s="85" t="s">
        <v>38</v>
      </c>
      <c r="G9595" s="86" t="s">
        <v>9361</v>
      </c>
      <c r="H9595" s="85" t="s">
        <v>53</v>
      </c>
      <c r="I9595" s="85">
        <v>1</v>
      </c>
      <c r="J9595" s="88">
        <v>0</v>
      </c>
      <c r="K9595" s="146">
        <v>0</v>
      </c>
      <c r="L9595" s="147">
        <v>0</v>
      </c>
      <c r="M9595" s="147">
        <v>0</v>
      </c>
      <c r="N9595" s="87">
        <v>0</v>
      </c>
      <c r="O9595" s="88">
        <v>0</v>
      </c>
      <c r="P9595" s="89" t="e">
        <v>#DIV/0!</v>
      </c>
    </row>
    <row r="9596" spans="1:16">
      <c r="A9596" s="75" t="s">
        <v>30309</v>
      </c>
      <c r="B9596" s="85">
        <v>9592</v>
      </c>
      <c r="C9596" s="85">
        <v>19379</v>
      </c>
      <c r="D9596" s="85">
        <v>9592</v>
      </c>
      <c r="E9596" s="86" t="s">
        <v>30305</v>
      </c>
      <c r="F9596" s="85" t="s">
        <v>11</v>
      </c>
      <c r="G9596" s="86" t="s">
        <v>9361</v>
      </c>
      <c r="H9596" s="85" t="s">
        <v>53</v>
      </c>
      <c r="I9596" s="85">
        <v>1</v>
      </c>
      <c r="J9596" s="88">
        <v>0</v>
      </c>
      <c r="K9596" s="146">
        <v>0</v>
      </c>
      <c r="L9596" s="147">
        <v>0</v>
      </c>
      <c r="M9596" s="147">
        <v>0</v>
      </c>
      <c r="N9596" s="87">
        <v>0</v>
      </c>
      <c r="O9596" s="88">
        <v>0</v>
      </c>
      <c r="P9596" s="89" t="e">
        <v>#DIV/0!</v>
      </c>
    </row>
    <row r="9597" spans="1:16">
      <c r="A9597" s="75" t="s">
        <v>30313</v>
      </c>
      <c r="B9597" s="85">
        <v>9593</v>
      </c>
      <c r="C9597" s="85">
        <v>19382</v>
      </c>
      <c r="D9597" s="85">
        <v>9593</v>
      </c>
      <c r="E9597" s="86" t="s">
        <v>30312</v>
      </c>
      <c r="F9597" s="85" t="s">
        <v>31</v>
      </c>
      <c r="G9597" s="86" t="s">
        <v>9361</v>
      </c>
      <c r="H9597" s="85" t="s">
        <v>53</v>
      </c>
      <c r="I9597" s="85">
        <v>1</v>
      </c>
      <c r="J9597" s="88">
        <v>0</v>
      </c>
      <c r="K9597" s="146">
        <v>0</v>
      </c>
      <c r="L9597" s="147">
        <v>0</v>
      </c>
      <c r="M9597" s="147">
        <v>0</v>
      </c>
      <c r="N9597" s="87">
        <v>0</v>
      </c>
      <c r="O9597" s="88">
        <v>0</v>
      </c>
      <c r="P9597" s="89" t="e">
        <v>#DIV/0!</v>
      </c>
    </row>
    <row r="9598" spans="1:16">
      <c r="A9598" s="75" t="s">
        <v>30316</v>
      </c>
      <c r="B9598" s="85">
        <v>9594</v>
      </c>
      <c r="C9598" s="85">
        <v>19385</v>
      </c>
      <c r="D9598" s="85">
        <v>9594</v>
      </c>
      <c r="E9598" s="86" t="s">
        <v>30312</v>
      </c>
      <c r="F9598" s="85" t="s">
        <v>38</v>
      </c>
      <c r="G9598" s="86" t="s">
        <v>9361</v>
      </c>
      <c r="H9598" s="85" t="s">
        <v>53</v>
      </c>
      <c r="I9598" s="85">
        <v>1</v>
      </c>
      <c r="J9598" s="88">
        <v>0</v>
      </c>
      <c r="K9598" s="146">
        <v>0</v>
      </c>
      <c r="L9598" s="147">
        <v>0</v>
      </c>
      <c r="M9598" s="147">
        <v>0</v>
      </c>
      <c r="N9598" s="87">
        <v>0</v>
      </c>
      <c r="O9598" s="88">
        <v>0</v>
      </c>
      <c r="P9598" s="89" t="e">
        <v>#DIV/0!</v>
      </c>
    </row>
    <row r="9599" spans="1:16">
      <c r="A9599" s="75" t="s">
        <v>30320</v>
      </c>
      <c r="B9599" s="85">
        <v>9595</v>
      </c>
      <c r="C9599" s="85">
        <v>19388</v>
      </c>
      <c r="D9599" s="85">
        <v>9595</v>
      </c>
      <c r="E9599" s="86" t="s">
        <v>30319</v>
      </c>
      <c r="F9599" s="85" t="s">
        <v>55</v>
      </c>
      <c r="G9599" s="86" t="s">
        <v>9361</v>
      </c>
      <c r="H9599" s="85" t="s">
        <v>53</v>
      </c>
      <c r="I9599" s="85">
        <v>1</v>
      </c>
      <c r="J9599" s="88">
        <v>0</v>
      </c>
      <c r="K9599" s="146">
        <v>0</v>
      </c>
      <c r="L9599" s="147">
        <v>0</v>
      </c>
      <c r="M9599" s="147">
        <v>0</v>
      </c>
      <c r="N9599" s="87">
        <v>0</v>
      </c>
      <c r="O9599" s="88">
        <v>0</v>
      </c>
      <c r="P9599" s="89" t="e">
        <v>#DIV/0!</v>
      </c>
    </row>
    <row r="9600" spans="1:16">
      <c r="A9600" s="75" t="s">
        <v>30324</v>
      </c>
      <c r="B9600" s="85">
        <v>9596</v>
      </c>
      <c r="C9600" s="85">
        <v>19391</v>
      </c>
      <c r="D9600" s="85">
        <v>9596</v>
      </c>
      <c r="E9600" s="86" t="s">
        <v>30323</v>
      </c>
      <c r="F9600" s="85" t="s">
        <v>55</v>
      </c>
      <c r="G9600" s="86" t="s">
        <v>9361</v>
      </c>
      <c r="H9600" s="85" t="s">
        <v>53</v>
      </c>
      <c r="I9600" s="85">
        <v>1</v>
      </c>
      <c r="J9600" s="88">
        <v>0</v>
      </c>
      <c r="K9600" s="146">
        <v>0</v>
      </c>
      <c r="L9600" s="147">
        <v>0</v>
      </c>
      <c r="M9600" s="147">
        <v>0</v>
      </c>
      <c r="N9600" s="87">
        <v>0</v>
      </c>
      <c r="O9600" s="88">
        <v>0</v>
      </c>
      <c r="P9600" s="89" t="e">
        <v>#DIV/0!</v>
      </c>
    </row>
    <row r="9601" spans="1:16">
      <c r="A9601" s="75" t="s">
        <v>30328</v>
      </c>
      <c r="B9601" s="85">
        <v>9597</v>
      </c>
      <c r="C9601" s="85">
        <v>19394</v>
      </c>
      <c r="D9601" s="85">
        <v>9597</v>
      </c>
      <c r="E9601" s="86" t="s">
        <v>30327</v>
      </c>
      <c r="F9601" s="85" t="s">
        <v>55</v>
      </c>
      <c r="G9601" s="86" t="s">
        <v>9361</v>
      </c>
      <c r="H9601" s="85" t="s">
        <v>53</v>
      </c>
      <c r="I9601" s="85">
        <v>1</v>
      </c>
      <c r="J9601" s="88">
        <v>0</v>
      </c>
      <c r="K9601" s="146">
        <v>0</v>
      </c>
      <c r="L9601" s="147">
        <v>0</v>
      </c>
      <c r="M9601" s="147">
        <v>0</v>
      </c>
      <c r="N9601" s="87">
        <v>0</v>
      </c>
      <c r="O9601" s="88">
        <v>0</v>
      </c>
      <c r="P9601" s="89" t="e">
        <v>#DIV/0!</v>
      </c>
    </row>
    <row r="9602" spans="1:16">
      <c r="A9602" s="75" t="s">
        <v>30332</v>
      </c>
      <c r="B9602" s="85">
        <v>9598</v>
      </c>
      <c r="C9602" s="85">
        <v>19397</v>
      </c>
      <c r="D9602" s="85">
        <v>9598</v>
      </c>
      <c r="E9602" s="86" t="s">
        <v>30331</v>
      </c>
      <c r="F9602" s="85" t="s">
        <v>55</v>
      </c>
      <c r="G9602" s="86" t="s">
        <v>9361</v>
      </c>
      <c r="H9602" s="85" t="s">
        <v>53</v>
      </c>
      <c r="I9602" s="85">
        <v>1</v>
      </c>
      <c r="J9602" s="88">
        <v>0</v>
      </c>
      <c r="K9602" s="146">
        <v>0</v>
      </c>
      <c r="L9602" s="147">
        <v>0</v>
      </c>
      <c r="M9602" s="147">
        <v>0</v>
      </c>
      <c r="N9602" s="87">
        <v>0</v>
      </c>
      <c r="O9602" s="88">
        <v>0</v>
      </c>
      <c r="P9602" s="89" t="e">
        <v>#DIV/0!</v>
      </c>
    </row>
    <row r="9603" spans="1:16">
      <c r="A9603" s="75" t="s">
        <v>30336</v>
      </c>
      <c r="B9603" s="85">
        <v>9599</v>
      </c>
      <c r="C9603" s="85">
        <v>19400</v>
      </c>
      <c r="D9603" s="85">
        <v>9599</v>
      </c>
      <c r="E9603" s="86" t="s">
        <v>30335</v>
      </c>
      <c r="F9603" s="85" t="s">
        <v>55</v>
      </c>
      <c r="G9603" s="86" t="s">
        <v>9361</v>
      </c>
      <c r="H9603" s="85" t="s">
        <v>53</v>
      </c>
      <c r="I9603" s="85">
        <v>1</v>
      </c>
      <c r="J9603" s="88">
        <v>0</v>
      </c>
      <c r="K9603" s="146">
        <v>0</v>
      </c>
      <c r="L9603" s="147">
        <v>0</v>
      </c>
      <c r="M9603" s="147">
        <v>0</v>
      </c>
      <c r="N9603" s="87">
        <v>0</v>
      </c>
      <c r="O9603" s="88">
        <v>0</v>
      </c>
      <c r="P9603" s="89" t="e">
        <v>#DIV/0!</v>
      </c>
    </row>
    <row r="9604" spans="1:16">
      <c r="A9604" s="75" t="s">
        <v>30340</v>
      </c>
      <c r="B9604" s="85">
        <v>9600</v>
      </c>
      <c r="C9604" s="85">
        <v>19403</v>
      </c>
      <c r="D9604" s="85">
        <v>9600</v>
      </c>
      <c r="E9604" s="86" t="s">
        <v>30339</v>
      </c>
      <c r="F9604" s="85" t="s">
        <v>55</v>
      </c>
      <c r="G9604" s="86" t="s">
        <v>9361</v>
      </c>
      <c r="H9604" s="85" t="s">
        <v>53</v>
      </c>
      <c r="I9604" s="85">
        <v>1</v>
      </c>
      <c r="J9604" s="88">
        <v>0</v>
      </c>
      <c r="K9604" s="146">
        <v>0</v>
      </c>
      <c r="L9604" s="147">
        <v>0</v>
      </c>
      <c r="M9604" s="147">
        <v>0</v>
      </c>
      <c r="N9604" s="87">
        <v>0</v>
      </c>
      <c r="O9604" s="88">
        <v>0</v>
      </c>
      <c r="P9604" s="89" t="e">
        <v>#DIV/0!</v>
      </c>
    </row>
    <row r="9605" spans="1:16">
      <c r="A9605" s="75" t="s">
        <v>30344</v>
      </c>
      <c r="B9605" s="85">
        <v>9601</v>
      </c>
      <c r="C9605" s="85">
        <v>19406</v>
      </c>
      <c r="D9605" s="85">
        <v>9601</v>
      </c>
      <c r="E9605" s="86" t="s">
        <v>30343</v>
      </c>
      <c r="F9605" s="85" t="s">
        <v>31</v>
      </c>
      <c r="G9605" s="86" t="s">
        <v>9361</v>
      </c>
      <c r="H9605" s="85" t="s">
        <v>53</v>
      </c>
      <c r="I9605" s="85">
        <v>1</v>
      </c>
      <c r="J9605" s="88">
        <v>0</v>
      </c>
      <c r="K9605" s="146">
        <v>0</v>
      </c>
      <c r="L9605" s="147">
        <v>0</v>
      </c>
      <c r="M9605" s="147">
        <v>0</v>
      </c>
      <c r="N9605" s="87">
        <v>0</v>
      </c>
      <c r="O9605" s="88">
        <v>0</v>
      </c>
      <c r="P9605" s="89" t="e">
        <v>#DIV/0!</v>
      </c>
    </row>
    <row r="9606" spans="1:16">
      <c r="A9606" s="75" t="s">
        <v>30347</v>
      </c>
      <c r="B9606" s="85">
        <v>9602</v>
      </c>
      <c r="C9606" s="85">
        <v>19409</v>
      </c>
      <c r="D9606" s="85">
        <v>9602</v>
      </c>
      <c r="E9606" s="86" t="s">
        <v>30343</v>
      </c>
      <c r="F9606" s="85" t="s">
        <v>38</v>
      </c>
      <c r="G9606" s="86" t="s">
        <v>9361</v>
      </c>
      <c r="H9606" s="85" t="s">
        <v>53</v>
      </c>
      <c r="I9606" s="85">
        <v>1</v>
      </c>
      <c r="J9606" s="88">
        <v>0</v>
      </c>
      <c r="K9606" s="146">
        <v>0</v>
      </c>
      <c r="L9606" s="147">
        <v>0</v>
      </c>
      <c r="M9606" s="147">
        <v>0</v>
      </c>
      <c r="N9606" s="87">
        <v>0</v>
      </c>
      <c r="O9606" s="88">
        <v>0</v>
      </c>
      <c r="P9606" s="89" t="e">
        <v>#DIV/0!</v>
      </c>
    </row>
    <row r="9607" spans="1:16">
      <c r="A9607" s="75" t="s">
        <v>30351</v>
      </c>
      <c r="B9607" s="85">
        <v>9603</v>
      </c>
      <c r="C9607" s="85">
        <v>19412</v>
      </c>
      <c r="D9607" s="85">
        <v>9603</v>
      </c>
      <c r="E9607" s="86" t="s">
        <v>30350</v>
      </c>
      <c r="F9607" s="85" t="s">
        <v>55</v>
      </c>
      <c r="G9607" s="86" t="s">
        <v>9361</v>
      </c>
      <c r="H9607" s="85" t="s">
        <v>53</v>
      </c>
      <c r="I9607" s="85">
        <v>1</v>
      </c>
      <c r="J9607" s="88">
        <v>0</v>
      </c>
      <c r="K9607" s="146">
        <v>0</v>
      </c>
      <c r="L9607" s="147">
        <v>0</v>
      </c>
      <c r="M9607" s="147">
        <v>0</v>
      </c>
      <c r="N9607" s="87">
        <v>0</v>
      </c>
      <c r="O9607" s="88">
        <v>0</v>
      </c>
      <c r="P9607" s="89" t="e">
        <v>#DIV/0!</v>
      </c>
    </row>
    <row r="9608" spans="1:16">
      <c r="A9608" s="75" t="s">
        <v>30355</v>
      </c>
      <c r="B9608" s="85">
        <v>9604</v>
      </c>
      <c r="C9608" s="85">
        <v>19415</v>
      </c>
      <c r="D9608" s="85">
        <v>9604</v>
      </c>
      <c r="E9608" s="86" t="s">
        <v>30354</v>
      </c>
      <c r="F9608" s="85" t="s">
        <v>55</v>
      </c>
      <c r="G9608" s="86" t="s">
        <v>9361</v>
      </c>
      <c r="H9608" s="85" t="s">
        <v>53</v>
      </c>
      <c r="I9608" s="85">
        <v>1</v>
      </c>
      <c r="J9608" s="88">
        <v>0</v>
      </c>
      <c r="K9608" s="146">
        <v>0</v>
      </c>
      <c r="L9608" s="147">
        <v>0</v>
      </c>
      <c r="M9608" s="147">
        <v>0</v>
      </c>
      <c r="N9608" s="87">
        <v>0</v>
      </c>
      <c r="O9608" s="88">
        <v>0</v>
      </c>
      <c r="P9608" s="89" t="e">
        <v>#DIV/0!</v>
      </c>
    </row>
    <row r="9609" spans="1:16">
      <c r="A9609" s="75" t="s">
        <v>30359</v>
      </c>
      <c r="B9609" s="85">
        <v>9605</v>
      </c>
      <c r="C9609" s="85">
        <v>19418</v>
      </c>
      <c r="D9609" s="85">
        <v>9605</v>
      </c>
      <c r="E9609" s="86" t="s">
        <v>30358</v>
      </c>
      <c r="F9609" s="85" t="s">
        <v>31</v>
      </c>
      <c r="G9609" s="86" t="s">
        <v>9361</v>
      </c>
      <c r="H9609" s="85" t="s">
        <v>53</v>
      </c>
      <c r="I9609" s="85">
        <v>1</v>
      </c>
      <c r="J9609" s="88">
        <v>0</v>
      </c>
      <c r="K9609" s="146">
        <v>0</v>
      </c>
      <c r="L9609" s="147">
        <v>0</v>
      </c>
      <c r="M9609" s="147">
        <v>0</v>
      </c>
      <c r="N9609" s="87">
        <v>0</v>
      </c>
      <c r="O9609" s="88">
        <v>0</v>
      </c>
      <c r="P9609" s="89" t="e">
        <v>#DIV/0!</v>
      </c>
    </row>
    <row r="9610" spans="1:16">
      <c r="A9610" s="75" t="s">
        <v>30362</v>
      </c>
      <c r="B9610" s="85">
        <v>9606</v>
      </c>
      <c r="C9610" s="85">
        <v>19421</v>
      </c>
      <c r="D9610" s="85">
        <v>9606</v>
      </c>
      <c r="E9610" s="86" t="s">
        <v>30358</v>
      </c>
      <c r="F9610" s="85" t="s">
        <v>38</v>
      </c>
      <c r="G9610" s="86" t="s">
        <v>9361</v>
      </c>
      <c r="H9610" s="85" t="s">
        <v>53</v>
      </c>
      <c r="I9610" s="85">
        <v>1</v>
      </c>
      <c r="J9610" s="88">
        <v>0</v>
      </c>
      <c r="K9610" s="146">
        <v>0</v>
      </c>
      <c r="L9610" s="147">
        <v>0</v>
      </c>
      <c r="M9610" s="147">
        <v>0</v>
      </c>
      <c r="N9610" s="87">
        <v>0</v>
      </c>
      <c r="O9610" s="88">
        <v>0</v>
      </c>
      <c r="P9610" s="89" t="e">
        <v>#DIV/0!</v>
      </c>
    </row>
    <row r="9611" spans="1:16">
      <c r="A9611" s="75" t="s">
        <v>30366</v>
      </c>
      <c r="B9611" s="85">
        <v>9607</v>
      </c>
      <c r="C9611" s="85">
        <v>19424</v>
      </c>
      <c r="D9611" s="85">
        <v>9607</v>
      </c>
      <c r="E9611" s="86" t="s">
        <v>30365</v>
      </c>
      <c r="F9611" s="85" t="s">
        <v>55</v>
      </c>
      <c r="G9611" s="86" t="s">
        <v>9361</v>
      </c>
      <c r="H9611" s="85" t="s">
        <v>53</v>
      </c>
      <c r="I9611" s="85">
        <v>1</v>
      </c>
      <c r="J9611" s="88">
        <v>0</v>
      </c>
      <c r="K9611" s="146">
        <v>0</v>
      </c>
      <c r="L9611" s="147">
        <v>0</v>
      </c>
      <c r="M9611" s="147">
        <v>0</v>
      </c>
      <c r="N9611" s="87">
        <v>0</v>
      </c>
      <c r="O9611" s="88">
        <v>0</v>
      </c>
      <c r="P9611" s="89" t="e">
        <v>#DIV/0!</v>
      </c>
    </row>
    <row r="9612" spans="1:16">
      <c r="A9612" s="75" t="s">
        <v>30370</v>
      </c>
      <c r="B9612" s="85">
        <v>9608</v>
      </c>
      <c r="C9612" s="85">
        <v>19427</v>
      </c>
      <c r="D9612" s="85">
        <v>9608</v>
      </c>
      <c r="E9612" s="86" t="s">
        <v>30369</v>
      </c>
      <c r="F9612" s="85" t="s">
        <v>55</v>
      </c>
      <c r="G9612" s="86" t="s">
        <v>9361</v>
      </c>
      <c r="H9612" s="85" t="s">
        <v>53</v>
      </c>
      <c r="I9612" s="85">
        <v>1</v>
      </c>
      <c r="J9612" s="88">
        <v>0</v>
      </c>
      <c r="K9612" s="146">
        <v>0</v>
      </c>
      <c r="L9612" s="147">
        <v>0</v>
      </c>
      <c r="M9612" s="147">
        <v>0</v>
      </c>
      <c r="N9612" s="87">
        <v>0</v>
      </c>
      <c r="O9612" s="88">
        <v>0</v>
      </c>
      <c r="P9612" s="89" t="e">
        <v>#DIV/0!</v>
      </c>
    </row>
    <row r="9613" spans="1:16">
      <c r="A9613" s="75" t="s">
        <v>30611</v>
      </c>
      <c r="B9613" s="85">
        <v>9609</v>
      </c>
      <c r="C9613" s="85">
        <v>19624</v>
      </c>
      <c r="D9613" s="85">
        <v>9609</v>
      </c>
      <c r="E9613" s="86" t="s">
        <v>30610</v>
      </c>
      <c r="F9613" s="85" t="s">
        <v>32</v>
      </c>
      <c r="G9613" s="86" t="s">
        <v>9361</v>
      </c>
      <c r="H9613" s="85" t="s">
        <v>53</v>
      </c>
      <c r="I9613" s="85">
        <v>1</v>
      </c>
      <c r="J9613" s="88">
        <v>0</v>
      </c>
      <c r="K9613" s="146">
        <v>0</v>
      </c>
      <c r="L9613" s="147">
        <v>0</v>
      </c>
      <c r="M9613" s="147">
        <v>0</v>
      </c>
      <c r="N9613" s="87">
        <v>0</v>
      </c>
      <c r="O9613" s="88">
        <v>0</v>
      </c>
      <c r="P9613" s="89" t="e">
        <v>#DIV/0!</v>
      </c>
    </row>
    <row r="9614" spans="1:16">
      <c r="A9614" s="75" t="s">
        <v>30614</v>
      </c>
      <c r="B9614" s="85">
        <v>9610</v>
      </c>
      <c r="C9614" s="85">
        <v>19627</v>
      </c>
      <c r="D9614" s="85">
        <v>9610</v>
      </c>
      <c r="E9614" s="86" t="s">
        <v>30610</v>
      </c>
      <c r="F9614" s="85" t="s">
        <v>38</v>
      </c>
      <c r="G9614" s="86" t="s">
        <v>9361</v>
      </c>
      <c r="H9614" s="85" t="s">
        <v>53</v>
      </c>
      <c r="I9614" s="85">
        <v>1</v>
      </c>
      <c r="J9614" s="88">
        <v>0</v>
      </c>
      <c r="K9614" s="146">
        <v>0</v>
      </c>
      <c r="L9614" s="147">
        <v>0</v>
      </c>
      <c r="M9614" s="147">
        <v>0</v>
      </c>
      <c r="N9614" s="87">
        <v>0</v>
      </c>
      <c r="O9614" s="88">
        <v>0</v>
      </c>
      <c r="P9614" s="89" t="e">
        <v>#DIV/0!</v>
      </c>
    </row>
    <row r="9615" spans="1:16">
      <c r="A9615" s="75" t="s">
        <v>30644</v>
      </c>
      <c r="B9615" s="85">
        <v>9611</v>
      </c>
      <c r="C9615" s="85">
        <v>19647</v>
      </c>
      <c r="D9615" s="85">
        <v>9611</v>
      </c>
      <c r="E9615" s="86" t="s">
        <v>30643</v>
      </c>
      <c r="F9615" s="85" t="s">
        <v>32</v>
      </c>
      <c r="G9615" s="86" t="s">
        <v>9361</v>
      </c>
      <c r="H9615" s="85" t="s">
        <v>53</v>
      </c>
      <c r="I9615" s="85">
        <v>1</v>
      </c>
      <c r="J9615" s="88">
        <v>0</v>
      </c>
      <c r="K9615" s="146">
        <v>0</v>
      </c>
      <c r="L9615" s="147">
        <v>0</v>
      </c>
      <c r="M9615" s="147">
        <v>0</v>
      </c>
      <c r="N9615" s="87">
        <v>0</v>
      </c>
      <c r="O9615" s="88">
        <v>0</v>
      </c>
      <c r="P9615" s="89" t="e">
        <v>#DIV/0!</v>
      </c>
    </row>
    <row r="9616" spans="1:16">
      <c r="A9616" s="75" t="s">
        <v>30666</v>
      </c>
      <c r="B9616" s="85">
        <v>9612</v>
      </c>
      <c r="C9616" s="85">
        <v>19663</v>
      </c>
      <c r="D9616" s="85">
        <v>9612</v>
      </c>
      <c r="E9616" s="86" t="s">
        <v>30665</v>
      </c>
      <c r="F9616" s="85" t="s">
        <v>32</v>
      </c>
      <c r="G9616" s="86" t="s">
        <v>9361</v>
      </c>
      <c r="H9616" s="85" t="s">
        <v>53</v>
      </c>
      <c r="I9616" s="85">
        <v>1</v>
      </c>
      <c r="J9616" s="88">
        <v>0</v>
      </c>
      <c r="K9616" s="146">
        <v>0</v>
      </c>
      <c r="L9616" s="147">
        <v>0</v>
      </c>
      <c r="M9616" s="147">
        <v>0</v>
      </c>
      <c r="N9616" s="87">
        <v>0</v>
      </c>
      <c r="O9616" s="88">
        <v>0</v>
      </c>
      <c r="P9616" s="89" t="e">
        <v>#DIV/0!</v>
      </c>
    </row>
    <row r="9617" spans="1:16">
      <c r="A9617" s="75" t="s">
        <v>30669</v>
      </c>
      <c r="B9617" s="85">
        <v>9613</v>
      </c>
      <c r="C9617" s="85">
        <v>19666</v>
      </c>
      <c r="D9617" s="85">
        <v>9613</v>
      </c>
      <c r="E9617" s="86" t="s">
        <v>30665</v>
      </c>
      <c r="F9617" s="85" t="s">
        <v>31</v>
      </c>
      <c r="G9617" s="86" t="s">
        <v>9361</v>
      </c>
      <c r="H9617" s="85" t="s">
        <v>53</v>
      </c>
      <c r="I9617" s="85">
        <v>1</v>
      </c>
      <c r="J9617" s="88">
        <v>0</v>
      </c>
      <c r="K9617" s="146">
        <v>0</v>
      </c>
      <c r="L9617" s="147">
        <v>0</v>
      </c>
      <c r="M9617" s="147">
        <v>0</v>
      </c>
      <c r="N9617" s="87">
        <v>0</v>
      </c>
      <c r="O9617" s="88">
        <v>0</v>
      </c>
      <c r="P9617" s="89" t="e">
        <v>#DIV/0!</v>
      </c>
    </row>
    <row r="9618" spans="1:16">
      <c r="A9618" s="75" t="s">
        <v>30672</v>
      </c>
      <c r="B9618" s="85">
        <v>9614</v>
      </c>
      <c r="C9618" s="85">
        <v>19669</v>
      </c>
      <c r="D9618" s="85">
        <v>9614</v>
      </c>
      <c r="E9618" s="86" t="s">
        <v>30665</v>
      </c>
      <c r="F9618" s="85" t="s">
        <v>38</v>
      </c>
      <c r="G9618" s="86" t="s">
        <v>9361</v>
      </c>
      <c r="H9618" s="85" t="s">
        <v>53</v>
      </c>
      <c r="I9618" s="85">
        <v>1</v>
      </c>
      <c r="J9618" s="88">
        <v>0</v>
      </c>
      <c r="K9618" s="146">
        <v>0</v>
      </c>
      <c r="L9618" s="147">
        <v>0</v>
      </c>
      <c r="M9618" s="147">
        <v>0</v>
      </c>
      <c r="N9618" s="87">
        <v>0</v>
      </c>
      <c r="O9618" s="88">
        <v>0</v>
      </c>
      <c r="P9618" s="89" t="e">
        <v>#DIV/0!</v>
      </c>
    </row>
    <row r="9619" spans="1:16">
      <c r="A9619" s="75" t="s">
        <v>30821</v>
      </c>
      <c r="B9619" s="85">
        <v>9615</v>
      </c>
      <c r="C9619" s="85">
        <v>19776</v>
      </c>
      <c r="D9619" s="85">
        <v>9615</v>
      </c>
      <c r="E9619" s="86" t="s">
        <v>30820</v>
      </c>
      <c r="F9619" s="85" t="s">
        <v>32</v>
      </c>
      <c r="G9619" s="86" t="s">
        <v>9361</v>
      </c>
      <c r="H9619" s="85" t="s">
        <v>53</v>
      </c>
      <c r="I9619" s="85">
        <v>1</v>
      </c>
      <c r="J9619" s="88">
        <v>0</v>
      </c>
      <c r="K9619" s="146">
        <v>0</v>
      </c>
      <c r="L9619" s="147">
        <v>0</v>
      </c>
      <c r="M9619" s="147">
        <v>0</v>
      </c>
      <c r="N9619" s="87">
        <v>0</v>
      </c>
      <c r="O9619" s="88">
        <v>0</v>
      </c>
      <c r="P9619" s="89" t="e">
        <v>#DIV/0!</v>
      </c>
    </row>
    <row r="9620" spans="1:16">
      <c r="A9620" s="75" t="s">
        <v>30824</v>
      </c>
      <c r="B9620" s="85">
        <v>9616</v>
      </c>
      <c r="C9620" s="85">
        <v>19779</v>
      </c>
      <c r="D9620" s="85">
        <v>9616</v>
      </c>
      <c r="E9620" s="86" t="s">
        <v>30820</v>
      </c>
      <c r="F9620" s="85" t="s">
        <v>38</v>
      </c>
      <c r="G9620" s="86" t="s">
        <v>9361</v>
      </c>
      <c r="H9620" s="85" t="s">
        <v>53</v>
      </c>
      <c r="I9620" s="85">
        <v>1</v>
      </c>
      <c r="J9620" s="88">
        <v>0</v>
      </c>
      <c r="K9620" s="146">
        <v>0</v>
      </c>
      <c r="L9620" s="147">
        <v>0</v>
      </c>
      <c r="M9620" s="147">
        <v>0</v>
      </c>
      <c r="N9620" s="87">
        <v>0</v>
      </c>
      <c r="O9620" s="88">
        <v>0</v>
      </c>
      <c r="P9620" s="89" t="e">
        <v>#DIV/0!</v>
      </c>
    </row>
    <row r="9621" spans="1:16">
      <c r="A9621" s="75" t="s">
        <v>31167</v>
      </c>
      <c r="B9621" s="85">
        <v>9617</v>
      </c>
      <c r="C9621" s="85">
        <v>20005</v>
      </c>
      <c r="D9621" s="85">
        <v>9617</v>
      </c>
      <c r="E9621" s="86" t="s">
        <v>31166</v>
      </c>
      <c r="F9621" s="85" t="s">
        <v>32</v>
      </c>
      <c r="G9621" s="86" t="s">
        <v>9361</v>
      </c>
      <c r="H9621" s="85" t="s">
        <v>53</v>
      </c>
      <c r="I9621" s="85">
        <v>1</v>
      </c>
      <c r="J9621" s="88">
        <v>0</v>
      </c>
      <c r="K9621" s="146">
        <v>0</v>
      </c>
      <c r="L9621" s="147">
        <v>0</v>
      </c>
      <c r="M9621" s="147">
        <v>0</v>
      </c>
      <c r="N9621" s="87">
        <v>0</v>
      </c>
      <c r="O9621" s="88">
        <v>0</v>
      </c>
      <c r="P9621" s="89" t="e">
        <v>#DIV/0!</v>
      </c>
    </row>
    <row r="9622" spans="1:16">
      <c r="A9622" s="75" t="s">
        <v>31170</v>
      </c>
      <c r="B9622" s="85">
        <v>9618</v>
      </c>
      <c r="C9622" s="85">
        <v>20008</v>
      </c>
      <c r="D9622" s="85">
        <v>9618</v>
      </c>
      <c r="E9622" s="86" t="s">
        <v>31166</v>
      </c>
      <c r="F9622" s="85" t="s">
        <v>31</v>
      </c>
      <c r="G9622" s="86" t="s">
        <v>9361</v>
      </c>
      <c r="H9622" s="85" t="s">
        <v>53</v>
      </c>
      <c r="I9622" s="85">
        <v>1</v>
      </c>
      <c r="J9622" s="88">
        <v>0</v>
      </c>
      <c r="K9622" s="146">
        <v>0</v>
      </c>
      <c r="L9622" s="147">
        <v>0</v>
      </c>
      <c r="M9622" s="147">
        <v>0</v>
      </c>
      <c r="N9622" s="87">
        <v>0</v>
      </c>
      <c r="O9622" s="88">
        <v>0</v>
      </c>
      <c r="P9622" s="89" t="e">
        <v>#DIV/0!</v>
      </c>
    </row>
    <row r="9623" spans="1:16">
      <c r="A9623" s="75" t="s">
        <v>31173</v>
      </c>
      <c r="B9623" s="85">
        <v>9619</v>
      </c>
      <c r="C9623" s="85">
        <v>20011</v>
      </c>
      <c r="D9623" s="85">
        <v>9619</v>
      </c>
      <c r="E9623" s="86" t="s">
        <v>31166</v>
      </c>
      <c r="F9623" s="85" t="s">
        <v>38</v>
      </c>
      <c r="G9623" s="86" t="s">
        <v>9361</v>
      </c>
      <c r="H9623" s="85" t="s">
        <v>53</v>
      </c>
      <c r="I9623" s="85">
        <v>1</v>
      </c>
      <c r="J9623" s="88">
        <v>0</v>
      </c>
      <c r="K9623" s="146">
        <v>0</v>
      </c>
      <c r="L9623" s="147">
        <v>0</v>
      </c>
      <c r="M9623" s="147">
        <v>0</v>
      </c>
      <c r="N9623" s="87">
        <v>0</v>
      </c>
      <c r="O9623" s="88">
        <v>0</v>
      </c>
      <c r="P9623" s="89" t="e">
        <v>#DIV/0!</v>
      </c>
    </row>
    <row r="9624" spans="1:16">
      <c r="A9624" s="75" t="s">
        <v>31310</v>
      </c>
      <c r="B9624" s="85">
        <v>9620</v>
      </c>
      <c r="C9624" s="85">
        <v>20103</v>
      </c>
      <c r="D9624" s="85">
        <v>9620</v>
      </c>
      <c r="E9624" s="86" t="s">
        <v>31309</v>
      </c>
      <c r="F9624" s="85" t="s">
        <v>32</v>
      </c>
      <c r="G9624" s="86" t="s">
        <v>9361</v>
      </c>
      <c r="H9624" s="85" t="s">
        <v>53</v>
      </c>
      <c r="I9624" s="85">
        <v>1</v>
      </c>
      <c r="J9624" s="88">
        <v>0</v>
      </c>
      <c r="K9624" s="146">
        <v>0</v>
      </c>
      <c r="L9624" s="147">
        <v>0</v>
      </c>
      <c r="M9624" s="147">
        <v>0</v>
      </c>
      <c r="N9624" s="87">
        <v>0</v>
      </c>
      <c r="O9624" s="88">
        <v>0</v>
      </c>
      <c r="P9624" s="89" t="e">
        <v>#DIV/0!</v>
      </c>
    </row>
    <row r="9625" spans="1:16">
      <c r="A9625" s="75" t="s">
        <v>31313</v>
      </c>
      <c r="B9625" s="85">
        <v>9621</v>
      </c>
      <c r="C9625" s="85">
        <v>20106</v>
      </c>
      <c r="D9625" s="85">
        <v>9621</v>
      </c>
      <c r="E9625" s="86" t="s">
        <v>31309</v>
      </c>
      <c r="F9625" s="85" t="s">
        <v>31</v>
      </c>
      <c r="G9625" s="86" t="s">
        <v>9361</v>
      </c>
      <c r="H9625" s="85" t="s">
        <v>53</v>
      </c>
      <c r="I9625" s="85">
        <v>1</v>
      </c>
      <c r="J9625" s="88">
        <v>0</v>
      </c>
      <c r="K9625" s="146">
        <v>0</v>
      </c>
      <c r="L9625" s="147">
        <v>0</v>
      </c>
      <c r="M9625" s="147">
        <v>0</v>
      </c>
      <c r="N9625" s="87">
        <v>0</v>
      </c>
      <c r="O9625" s="88">
        <v>0</v>
      </c>
      <c r="P9625" s="89" t="e">
        <v>#DIV/0!</v>
      </c>
    </row>
    <row r="9626" spans="1:16">
      <c r="A9626" s="75" t="s">
        <v>31316</v>
      </c>
      <c r="B9626" s="85">
        <v>9622</v>
      </c>
      <c r="C9626" s="85">
        <v>20109</v>
      </c>
      <c r="D9626" s="85">
        <v>9622</v>
      </c>
      <c r="E9626" s="86" t="s">
        <v>31309</v>
      </c>
      <c r="F9626" s="85" t="s">
        <v>38</v>
      </c>
      <c r="G9626" s="86" t="s">
        <v>9361</v>
      </c>
      <c r="H9626" s="85" t="s">
        <v>53</v>
      </c>
      <c r="I9626" s="85">
        <v>1</v>
      </c>
      <c r="J9626" s="88">
        <v>0</v>
      </c>
      <c r="K9626" s="146">
        <v>0</v>
      </c>
      <c r="L9626" s="147">
        <v>0</v>
      </c>
      <c r="M9626" s="147">
        <v>0</v>
      </c>
      <c r="N9626" s="87">
        <v>0</v>
      </c>
      <c r="O9626" s="88">
        <v>0</v>
      </c>
      <c r="P9626" s="89" t="e">
        <v>#DIV/0!</v>
      </c>
    </row>
    <row r="9627" spans="1:16">
      <c r="A9627" s="75" t="s">
        <v>31358</v>
      </c>
      <c r="B9627" s="85">
        <v>9623</v>
      </c>
      <c r="C9627" s="85">
        <v>20138</v>
      </c>
      <c r="D9627" s="85">
        <v>9623</v>
      </c>
      <c r="E9627" s="86" t="s">
        <v>31357</v>
      </c>
      <c r="F9627" s="85" t="s">
        <v>55</v>
      </c>
      <c r="G9627" s="86" t="s">
        <v>9361</v>
      </c>
      <c r="H9627" s="85" t="s">
        <v>53</v>
      </c>
      <c r="I9627" s="85">
        <v>1</v>
      </c>
      <c r="J9627" s="88">
        <v>0.58732954138193372</v>
      </c>
      <c r="K9627" s="146">
        <v>0.47229069052450173</v>
      </c>
      <c r="L9627" s="147">
        <v>2.1403206835636542E-9</v>
      </c>
      <c r="M9627" s="147">
        <v>2.5099943075566639E-3</v>
      </c>
      <c r="N9627" s="87">
        <v>0.32608547816918299</v>
      </c>
      <c r="O9627" s="88">
        <v>1.6210476571138339E-2</v>
      </c>
      <c r="P9627" s="89">
        <v>49.712353528137967</v>
      </c>
    </row>
    <row r="9628" spans="1:16">
      <c r="A9628" s="75" t="s">
        <v>31380</v>
      </c>
      <c r="B9628" s="85">
        <v>9624</v>
      </c>
      <c r="C9628" s="85">
        <v>20153</v>
      </c>
      <c r="D9628" s="85">
        <v>9624</v>
      </c>
      <c r="E9628" s="86" t="s">
        <v>31379</v>
      </c>
      <c r="F9628" s="85" t="s">
        <v>32</v>
      </c>
      <c r="G9628" s="86" t="s">
        <v>9361</v>
      </c>
      <c r="H9628" s="85" t="s">
        <v>53</v>
      </c>
      <c r="I9628" s="85">
        <v>1</v>
      </c>
      <c r="J9628" s="88">
        <v>0</v>
      </c>
      <c r="K9628" s="146">
        <v>0</v>
      </c>
      <c r="L9628" s="147">
        <v>0</v>
      </c>
      <c r="M9628" s="147">
        <v>0</v>
      </c>
      <c r="N9628" s="87">
        <v>0</v>
      </c>
      <c r="O9628" s="88">
        <v>0</v>
      </c>
      <c r="P9628" s="89" t="e">
        <v>#DIV/0!</v>
      </c>
    </row>
    <row r="9629" spans="1:16">
      <c r="A9629" s="75" t="s">
        <v>31383</v>
      </c>
      <c r="B9629" s="85">
        <v>9625</v>
      </c>
      <c r="C9629" s="85">
        <v>20156</v>
      </c>
      <c r="D9629" s="85">
        <v>9625</v>
      </c>
      <c r="E9629" s="86" t="s">
        <v>31379</v>
      </c>
      <c r="F9629" s="85" t="s">
        <v>31</v>
      </c>
      <c r="G9629" s="86" t="s">
        <v>9361</v>
      </c>
      <c r="H9629" s="85" t="s">
        <v>53</v>
      </c>
      <c r="I9629" s="85">
        <v>1</v>
      </c>
      <c r="J9629" s="88">
        <v>0</v>
      </c>
      <c r="K9629" s="146">
        <v>0</v>
      </c>
      <c r="L9629" s="147">
        <v>0</v>
      </c>
      <c r="M9629" s="147">
        <v>0</v>
      </c>
      <c r="N9629" s="87">
        <v>0</v>
      </c>
      <c r="O9629" s="88">
        <v>0</v>
      </c>
      <c r="P9629" s="89" t="e">
        <v>#DIV/0!</v>
      </c>
    </row>
    <row r="9630" spans="1:16">
      <c r="A9630" s="75" t="s">
        <v>31386</v>
      </c>
      <c r="B9630" s="85">
        <v>9626</v>
      </c>
      <c r="C9630" s="85">
        <v>20159</v>
      </c>
      <c r="D9630" s="85">
        <v>9626</v>
      </c>
      <c r="E9630" s="86" t="s">
        <v>31379</v>
      </c>
      <c r="F9630" s="85" t="s">
        <v>38</v>
      </c>
      <c r="G9630" s="86" t="s">
        <v>9361</v>
      </c>
      <c r="H9630" s="85" t="s">
        <v>53</v>
      </c>
      <c r="I9630" s="85">
        <v>1</v>
      </c>
      <c r="J9630" s="88">
        <v>0</v>
      </c>
      <c r="K9630" s="146">
        <v>0</v>
      </c>
      <c r="L9630" s="147">
        <v>0</v>
      </c>
      <c r="M9630" s="147">
        <v>0</v>
      </c>
      <c r="N9630" s="87">
        <v>0</v>
      </c>
      <c r="O9630" s="88">
        <v>0</v>
      </c>
      <c r="P9630" s="89" t="e">
        <v>#DIV/0!</v>
      </c>
    </row>
    <row r="9631" spans="1:16">
      <c r="A9631" s="75" t="s">
        <v>31489</v>
      </c>
      <c r="B9631" s="85">
        <v>9627</v>
      </c>
      <c r="C9631" s="85">
        <v>20227</v>
      </c>
      <c r="D9631" s="85">
        <v>9627</v>
      </c>
      <c r="E9631" s="86" t="s">
        <v>31488</v>
      </c>
      <c r="F9631" s="85" t="s">
        <v>55</v>
      </c>
      <c r="G9631" s="86" t="s">
        <v>9361</v>
      </c>
      <c r="H9631" s="85" t="s">
        <v>53</v>
      </c>
      <c r="I9631" s="85">
        <v>1</v>
      </c>
      <c r="J9631" s="88">
        <v>0</v>
      </c>
      <c r="K9631" s="146">
        <v>0</v>
      </c>
      <c r="L9631" s="147">
        <v>0</v>
      </c>
      <c r="M9631" s="147">
        <v>0</v>
      </c>
      <c r="N9631" s="87">
        <v>0</v>
      </c>
      <c r="O9631" s="88">
        <v>0</v>
      </c>
      <c r="P9631" s="89" t="e">
        <v>#DIV/0!</v>
      </c>
    </row>
    <row r="9632" spans="1:16">
      <c r="A9632" s="75" t="s">
        <v>15892</v>
      </c>
      <c r="B9632" s="85">
        <v>9628</v>
      </c>
      <c r="C9632" s="85">
        <v>10499</v>
      </c>
      <c r="D9632" s="85">
        <v>9628</v>
      </c>
      <c r="E9632" s="86" t="s">
        <v>15893</v>
      </c>
      <c r="F9632" s="85" t="s">
        <v>931</v>
      </c>
      <c r="G9632" s="86" t="s">
        <v>15894</v>
      </c>
      <c r="H9632" s="85" t="s">
        <v>53</v>
      </c>
      <c r="I9632" s="85">
        <v>1</v>
      </c>
      <c r="J9632" s="88">
        <v>0</v>
      </c>
      <c r="K9632" s="146">
        <v>0</v>
      </c>
      <c r="L9632" s="147">
        <v>0</v>
      </c>
      <c r="M9632" s="147">
        <v>0</v>
      </c>
      <c r="N9632" s="87">
        <v>0</v>
      </c>
      <c r="O9632" s="88">
        <v>0</v>
      </c>
      <c r="P9632" s="89" t="e">
        <v>#DIV/0!</v>
      </c>
    </row>
    <row r="9633" spans="1:16">
      <c r="A9633" s="75" t="s">
        <v>15895</v>
      </c>
      <c r="B9633" s="85">
        <v>9629</v>
      </c>
      <c r="C9633" s="85">
        <v>10500</v>
      </c>
      <c r="D9633" s="85">
        <v>9629</v>
      </c>
      <c r="E9633" s="86" t="s">
        <v>15893</v>
      </c>
      <c r="F9633" s="85" t="s">
        <v>2872</v>
      </c>
      <c r="G9633" s="86" t="s">
        <v>15894</v>
      </c>
      <c r="H9633" s="85" t="s">
        <v>53</v>
      </c>
      <c r="I9633" s="85">
        <v>1</v>
      </c>
      <c r="J9633" s="88">
        <v>0</v>
      </c>
      <c r="K9633" s="146">
        <v>0</v>
      </c>
      <c r="L9633" s="147">
        <v>0</v>
      </c>
      <c r="M9633" s="147">
        <v>0</v>
      </c>
      <c r="N9633" s="87">
        <v>0</v>
      </c>
      <c r="O9633" s="88">
        <v>0</v>
      </c>
      <c r="P9633" s="89" t="e">
        <v>#DIV/0!</v>
      </c>
    </row>
    <row r="9634" spans="1:16">
      <c r="A9634" s="75" t="s">
        <v>15896</v>
      </c>
      <c r="B9634" s="85">
        <v>9630</v>
      </c>
      <c r="C9634" s="85">
        <v>10501</v>
      </c>
      <c r="D9634" s="85">
        <v>9630</v>
      </c>
      <c r="E9634" s="86" t="s">
        <v>15893</v>
      </c>
      <c r="F9634" s="85" t="s">
        <v>4407</v>
      </c>
      <c r="G9634" s="86" t="s">
        <v>15894</v>
      </c>
      <c r="H9634" s="85" t="s">
        <v>53</v>
      </c>
      <c r="I9634" s="85">
        <v>1</v>
      </c>
      <c r="J9634" s="88">
        <v>0</v>
      </c>
      <c r="K9634" s="146">
        <v>0</v>
      </c>
      <c r="L9634" s="147">
        <v>0</v>
      </c>
      <c r="M9634" s="147">
        <v>0</v>
      </c>
      <c r="N9634" s="87">
        <v>0</v>
      </c>
      <c r="O9634" s="88">
        <v>0</v>
      </c>
      <c r="P9634" s="89" t="e">
        <v>#DIV/0!</v>
      </c>
    </row>
    <row r="9635" spans="1:16">
      <c r="A9635" s="75" t="s">
        <v>15897</v>
      </c>
      <c r="B9635" s="85">
        <v>9631</v>
      </c>
      <c r="C9635" s="85">
        <v>10502</v>
      </c>
      <c r="D9635" s="85">
        <v>9631</v>
      </c>
      <c r="E9635" s="86" t="s">
        <v>15893</v>
      </c>
      <c r="F9635" s="85" t="s">
        <v>32</v>
      </c>
      <c r="G9635" s="86" t="s">
        <v>15894</v>
      </c>
      <c r="H9635" s="85" t="s">
        <v>53</v>
      </c>
      <c r="I9635" s="85">
        <v>1</v>
      </c>
      <c r="J9635" s="88">
        <v>2.4817488628712061E-4</v>
      </c>
      <c r="K9635" s="146">
        <v>1.0679337228968098E-3</v>
      </c>
      <c r="L9635" s="147">
        <v>1.875447601756959E-12</v>
      </c>
      <c r="M9635" s="147">
        <v>1.5872585837806688E-5</v>
      </c>
      <c r="N9635" s="87">
        <v>1.9499766759993821E-3</v>
      </c>
      <c r="O9635" s="88">
        <v>1.2737567243515429E-4</v>
      </c>
      <c r="P9635" s="89">
        <v>65.321638972872847</v>
      </c>
    </row>
    <row r="9636" spans="1:16">
      <c r="A9636" s="75" t="s">
        <v>15898</v>
      </c>
      <c r="B9636" s="85">
        <v>9632</v>
      </c>
      <c r="C9636" s="85">
        <v>10503</v>
      </c>
      <c r="D9636" s="85">
        <v>9632</v>
      </c>
      <c r="E9636" s="86" t="s">
        <v>15893</v>
      </c>
      <c r="F9636" s="85" t="s">
        <v>4366</v>
      </c>
      <c r="G9636" s="86" t="s">
        <v>15894</v>
      </c>
      <c r="H9636" s="85" t="s">
        <v>53</v>
      </c>
      <c r="I9636" s="85">
        <v>1</v>
      </c>
      <c r="J9636" s="88">
        <v>0</v>
      </c>
      <c r="K9636" s="146">
        <v>0</v>
      </c>
      <c r="L9636" s="147">
        <v>0</v>
      </c>
      <c r="M9636" s="147">
        <v>0</v>
      </c>
      <c r="N9636" s="87">
        <v>0</v>
      </c>
      <c r="O9636" s="88">
        <v>0</v>
      </c>
      <c r="P9636" s="89" t="e">
        <v>#DIV/0!</v>
      </c>
    </row>
    <row r="9637" spans="1:16">
      <c r="A9637" s="75" t="s">
        <v>15899</v>
      </c>
      <c r="B9637" s="85">
        <v>9633</v>
      </c>
      <c r="C9637" s="85">
        <v>10504</v>
      </c>
      <c r="D9637" s="85">
        <v>9633</v>
      </c>
      <c r="E9637" s="86" t="s">
        <v>15893</v>
      </c>
      <c r="F9637" s="85" t="s">
        <v>429</v>
      </c>
      <c r="G9637" s="86" t="s">
        <v>15894</v>
      </c>
      <c r="H9637" s="85" t="s">
        <v>53</v>
      </c>
      <c r="I9637" s="85">
        <v>1</v>
      </c>
      <c r="J9637" s="88">
        <v>0</v>
      </c>
      <c r="K9637" s="146">
        <v>0</v>
      </c>
      <c r="L9637" s="147">
        <v>0</v>
      </c>
      <c r="M9637" s="147">
        <v>0</v>
      </c>
      <c r="N9637" s="87">
        <v>0</v>
      </c>
      <c r="O9637" s="88">
        <v>0</v>
      </c>
      <c r="P9637" s="89" t="e">
        <v>#DIV/0!</v>
      </c>
    </row>
    <row r="9638" spans="1:16">
      <c r="A9638" s="75" t="s">
        <v>15900</v>
      </c>
      <c r="B9638" s="85">
        <v>9634</v>
      </c>
      <c r="C9638" s="85">
        <v>10505</v>
      </c>
      <c r="D9638" s="85">
        <v>9634</v>
      </c>
      <c r="E9638" s="86" t="s">
        <v>15893</v>
      </c>
      <c r="F9638" s="85" t="s">
        <v>1055</v>
      </c>
      <c r="G9638" s="86" t="s">
        <v>15894</v>
      </c>
      <c r="H9638" s="85" t="s">
        <v>53</v>
      </c>
      <c r="I9638" s="85">
        <v>1</v>
      </c>
      <c r="J9638" s="88">
        <v>0</v>
      </c>
      <c r="K9638" s="146">
        <v>0</v>
      </c>
      <c r="L9638" s="147">
        <v>0</v>
      </c>
      <c r="M9638" s="147">
        <v>0</v>
      </c>
      <c r="N9638" s="87">
        <v>0</v>
      </c>
      <c r="O9638" s="88">
        <v>0</v>
      </c>
      <c r="P9638" s="89" t="e">
        <v>#DIV/0!</v>
      </c>
    </row>
    <row r="9639" spans="1:16">
      <c r="A9639" s="75" t="s">
        <v>15901</v>
      </c>
      <c r="B9639" s="85">
        <v>9635</v>
      </c>
      <c r="C9639" s="85">
        <v>10506</v>
      </c>
      <c r="D9639" s="85">
        <v>9635</v>
      </c>
      <c r="E9639" s="86" t="s">
        <v>15893</v>
      </c>
      <c r="F9639" s="85" t="s">
        <v>965</v>
      </c>
      <c r="G9639" s="86" t="s">
        <v>15894</v>
      </c>
      <c r="H9639" s="85" t="s">
        <v>53</v>
      </c>
      <c r="I9639" s="85">
        <v>1</v>
      </c>
      <c r="J9639" s="88">
        <v>0</v>
      </c>
      <c r="K9639" s="146">
        <v>0</v>
      </c>
      <c r="L9639" s="147">
        <v>0</v>
      </c>
      <c r="M9639" s="147">
        <v>0</v>
      </c>
      <c r="N9639" s="87">
        <v>0</v>
      </c>
      <c r="O9639" s="88">
        <v>0</v>
      </c>
      <c r="P9639" s="89" t="e">
        <v>#DIV/0!</v>
      </c>
    </row>
    <row r="9640" spans="1:16">
      <c r="A9640" s="75" t="s">
        <v>15902</v>
      </c>
      <c r="B9640" s="85">
        <v>9636</v>
      </c>
      <c r="C9640" s="85">
        <v>10507</v>
      </c>
      <c r="D9640" s="85">
        <v>9636</v>
      </c>
      <c r="E9640" s="86" t="s">
        <v>15893</v>
      </c>
      <c r="F9640" s="85" t="s">
        <v>4492</v>
      </c>
      <c r="G9640" s="86" t="s">
        <v>15894</v>
      </c>
      <c r="H9640" s="85" t="s">
        <v>53</v>
      </c>
      <c r="I9640" s="85">
        <v>1</v>
      </c>
      <c r="J9640" s="88">
        <v>0</v>
      </c>
      <c r="K9640" s="146">
        <v>0</v>
      </c>
      <c r="L9640" s="147">
        <v>0</v>
      </c>
      <c r="M9640" s="147">
        <v>0</v>
      </c>
      <c r="N9640" s="87">
        <v>0</v>
      </c>
      <c r="O9640" s="88">
        <v>0</v>
      </c>
      <c r="P9640" s="89" t="e">
        <v>#DIV/0!</v>
      </c>
    </row>
    <row r="9641" spans="1:16">
      <c r="A9641" s="75" t="s">
        <v>15903</v>
      </c>
      <c r="B9641" s="85">
        <v>9637</v>
      </c>
      <c r="C9641" s="85">
        <v>10508</v>
      </c>
      <c r="D9641" s="85">
        <v>9637</v>
      </c>
      <c r="E9641" s="86" t="s">
        <v>15893</v>
      </c>
      <c r="F9641" s="85" t="s">
        <v>1084</v>
      </c>
      <c r="G9641" s="86" t="s">
        <v>15894</v>
      </c>
      <c r="H9641" s="85" t="s">
        <v>53</v>
      </c>
      <c r="I9641" s="85">
        <v>1</v>
      </c>
      <c r="J9641" s="88">
        <v>0</v>
      </c>
      <c r="K9641" s="146">
        <v>0</v>
      </c>
      <c r="L9641" s="147">
        <v>0</v>
      </c>
      <c r="M9641" s="147">
        <v>0</v>
      </c>
      <c r="N9641" s="87">
        <v>0</v>
      </c>
      <c r="O9641" s="88">
        <v>0</v>
      </c>
      <c r="P9641" s="89" t="e">
        <v>#DIV/0!</v>
      </c>
    </row>
    <row r="9642" spans="1:16">
      <c r="A9642" s="75" t="s">
        <v>15904</v>
      </c>
      <c r="B9642" s="85">
        <v>9638</v>
      </c>
      <c r="C9642" s="85">
        <v>10509</v>
      </c>
      <c r="D9642" s="85">
        <v>9638</v>
      </c>
      <c r="E9642" s="86" t="s">
        <v>15893</v>
      </c>
      <c r="F9642" s="85" t="s">
        <v>4370</v>
      </c>
      <c r="G9642" s="86" t="s">
        <v>15894</v>
      </c>
      <c r="H9642" s="85" t="s">
        <v>53</v>
      </c>
      <c r="I9642" s="85">
        <v>1</v>
      </c>
      <c r="J9642" s="88">
        <v>0</v>
      </c>
      <c r="K9642" s="146">
        <v>0</v>
      </c>
      <c r="L9642" s="147">
        <v>0</v>
      </c>
      <c r="M9642" s="147">
        <v>0</v>
      </c>
      <c r="N9642" s="87">
        <v>0</v>
      </c>
      <c r="O9642" s="88">
        <v>0</v>
      </c>
      <c r="P9642" s="89" t="e">
        <v>#DIV/0!</v>
      </c>
    </row>
    <row r="9643" spans="1:16">
      <c r="A9643" s="75" t="s">
        <v>15905</v>
      </c>
      <c r="B9643" s="85">
        <v>9639</v>
      </c>
      <c r="C9643" s="85">
        <v>10510</v>
      </c>
      <c r="D9643" s="85">
        <v>9639</v>
      </c>
      <c r="E9643" s="86" t="s">
        <v>15893</v>
      </c>
      <c r="F9643" s="85" t="s">
        <v>4372</v>
      </c>
      <c r="G9643" s="86" t="s">
        <v>15894</v>
      </c>
      <c r="H9643" s="85" t="s">
        <v>53</v>
      </c>
      <c r="I9643" s="85">
        <v>1</v>
      </c>
      <c r="J9643" s="88">
        <v>0</v>
      </c>
      <c r="K9643" s="146">
        <v>0</v>
      </c>
      <c r="L9643" s="147">
        <v>0</v>
      </c>
      <c r="M9643" s="147">
        <v>0</v>
      </c>
      <c r="N9643" s="87">
        <v>0</v>
      </c>
      <c r="O9643" s="88">
        <v>0</v>
      </c>
      <c r="P9643" s="89" t="e">
        <v>#DIV/0!</v>
      </c>
    </row>
    <row r="9644" spans="1:16">
      <c r="A9644" s="75" t="s">
        <v>15906</v>
      </c>
      <c r="B9644" s="85">
        <v>9640</v>
      </c>
      <c r="C9644" s="85">
        <v>10511</v>
      </c>
      <c r="D9644" s="85">
        <v>9640</v>
      </c>
      <c r="E9644" s="86" t="s">
        <v>15893</v>
      </c>
      <c r="F9644" s="85" t="s">
        <v>1068</v>
      </c>
      <c r="G9644" s="86" t="s">
        <v>15894</v>
      </c>
      <c r="H9644" s="85" t="s">
        <v>53</v>
      </c>
      <c r="I9644" s="85">
        <v>1</v>
      </c>
      <c r="J9644" s="88">
        <v>0</v>
      </c>
      <c r="K9644" s="146">
        <v>0</v>
      </c>
      <c r="L9644" s="147">
        <v>0</v>
      </c>
      <c r="M9644" s="147">
        <v>0</v>
      </c>
      <c r="N9644" s="87">
        <v>0</v>
      </c>
      <c r="O9644" s="88">
        <v>0</v>
      </c>
      <c r="P9644" s="89" t="e">
        <v>#DIV/0!</v>
      </c>
    </row>
    <row r="9645" spans="1:16">
      <c r="A9645" s="75" t="s">
        <v>15907</v>
      </c>
      <c r="B9645" s="85">
        <v>9641</v>
      </c>
      <c r="C9645" s="85">
        <v>10512</v>
      </c>
      <c r="D9645" s="85">
        <v>9641</v>
      </c>
      <c r="E9645" s="86" t="s">
        <v>15893</v>
      </c>
      <c r="F9645" s="85" t="s">
        <v>2641</v>
      </c>
      <c r="G9645" s="86" t="s">
        <v>15894</v>
      </c>
      <c r="H9645" s="85" t="s">
        <v>53</v>
      </c>
      <c r="I9645" s="85">
        <v>1</v>
      </c>
      <c r="J9645" s="88">
        <v>0</v>
      </c>
      <c r="K9645" s="146">
        <v>0</v>
      </c>
      <c r="L9645" s="147">
        <v>0</v>
      </c>
      <c r="M9645" s="147">
        <v>0</v>
      </c>
      <c r="N9645" s="87">
        <v>0</v>
      </c>
      <c r="O9645" s="88">
        <v>0</v>
      </c>
      <c r="P9645" s="89" t="e">
        <v>#DIV/0!</v>
      </c>
    </row>
    <row r="9646" spans="1:16">
      <c r="A9646" s="75" t="s">
        <v>15908</v>
      </c>
      <c r="B9646" s="85">
        <v>9642</v>
      </c>
      <c r="C9646" s="85">
        <v>10513</v>
      </c>
      <c r="D9646" s="85">
        <v>9642</v>
      </c>
      <c r="E9646" s="86" t="s">
        <v>15893</v>
      </c>
      <c r="F9646" s="85" t="s">
        <v>4532</v>
      </c>
      <c r="G9646" s="86" t="s">
        <v>15894</v>
      </c>
      <c r="H9646" s="85" t="s">
        <v>53</v>
      </c>
      <c r="I9646" s="85">
        <v>1</v>
      </c>
      <c r="J9646" s="88">
        <v>0</v>
      </c>
      <c r="K9646" s="146">
        <v>0</v>
      </c>
      <c r="L9646" s="147">
        <v>0</v>
      </c>
      <c r="M9646" s="147">
        <v>0</v>
      </c>
      <c r="N9646" s="87">
        <v>0</v>
      </c>
      <c r="O9646" s="88">
        <v>0</v>
      </c>
      <c r="P9646" s="89" t="e">
        <v>#DIV/0!</v>
      </c>
    </row>
    <row r="9647" spans="1:16">
      <c r="A9647" s="75" t="s">
        <v>15909</v>
      </c>
      <c r="B9647" s="85">
        <v>9643</v>
      </c>
      <c r="C9647" s="85">
        <v>10514</v>
      </c>
      <c r="D9647" s="85">
        <v>9643</v>
      </c>
      <c r="E9647" s="86" t="s">
        <v>15893</v>
      </c>
      <c r="F9647" s="85" t="s">
        <v>4641</v>
      </c>
      <c r="G9647" s="86" t="s">
        <v>15894</v>
      </c>
      <c r="H9647" s="85" t="s">
        <v>53</v>
      </c>
      <c r="I9647" s="85">
        <v>1</v>
      </c>
      <c r="J9647" s="88">
        <v>0</v>
      </c>
      <c r="K9647" s="146">
        <v>0</v>
      </c>
      <c r="L9647" s="147">
        <v>0</v>
      </c>
      <c r="M9647" s="147">
        <v>0</v>
      </c>
      <c r="N9647" s="87">
        <v>0</v>
      </c>
      <c r="O9647" s="88">
        <v>0</v>
      </c>
      <c r="P9647" s="89" t="e">
        <v>#DIV/0!</v>
      </c>
    </row>
    <row r="9648" spans="1:16">
      <c r="A9648" s="75" t="s">
        <v>15910</v>
      </c>
      <c r="B9648" s="85">
        <v>9644</v>
      </c>
      <c r="C9648" s="85">
        <v>10515</v>
      </c>
      <c r="D9648" s="85">
        <v>9644</v>
      </c>
      <c r="E9648" s="86" t="s">
        <v>15893</v>
      </c>
      <c r="F9648" s="85" t="s">
        <v>2124</v>
      </c>
      <c r="G9648" s="86" t="s">
        <v>15894</v>
      </c>
      <c r="H9648" s="85" t="s">
        <v>53</v>
      </c>
      <c r="I9648" s="85">
        <v>1</v>
      </c>
      <c r="J9648" s="88">
        <v>0</v>
      </c>
      <c r="K9648" s="146">
        <v>0</v>
      </c>
      <c r="L9648" s="147">
        <v>0</v>
      </c>
      <c r="M9648" s="147">
        <v>0</v>
      </c>
      <c r="N9648" s="87">
        <v>0</v>
      </c>
      <c r="O9648" s="88">
        <v>0</v>
      </c>
      <c r="P9648" s="89" t="e">
        <v>#DIV/0!</v>
      </c>
    </row>
    <row r="9649" spans="1:16">
      <c r="A9649" s="75" t="s">
        <v>15911</v>
      </c>
      <c r="B9649" s="85">
        <v>9645</v>
      </c>
      <c r="C9649" s="85">
        <v>10516</v>
      </c>
      <c r="D9649" s="85">
        <v>9645</v>
      </c>
      <c r="E9649" s="86" t="s">
        <v>15893</v>
      </c>
      <c r="F9649" s="85" t="s">
        <v>4253</v>
      </c>
      <c r="G9649" s="86" t="s">
        <v>15894</v>
      </c>
      <c r="H9649" s="85" t="s">
        <v>53</v>
      </c>
      <c r="I9649" s="85">
        <v>1</v>
      </c>
      <c r="J9649" s="88">
        <v>0</v>
      </c>
      <c r="K9649" s="146">
        <v>0</v>
      </c>
      <c r="L9649" s="147">
        <v>0</v>
      </c>
      <c r="M9649" s="147">
        <v>0</v>
      </c>
      <c r="N9649" s="87">
        <v>0</v>
      </c>
      <c r="O9649" s="88">
        <v>0</v>
      </c>
      <c r="P9649" s="89" t="e">
        <v>#DIV/0!</v>
      </c>
    </row>
    <row r="9650" spans="1:16">
      <c r="A9650" s="75" t="s">
        <v>15912</v>
      </c>
      <c r="B9650" s="85">
        <v>9646</v>
      </c>
      <c r="C9650" s="85">
        <v>10517</v>
      </c>
      <c r="D9650" s="85">
        <v>9646</v>
      </c>
      <c r="E9650" s="86" t="s">
        <v>15893</v>
      </c>
      <c r="F9650" s="85" t="s">
        <v>4389</v>
      </c>
      <c r="G9650" s="86" t="s">
        <v>15894</v>
      </c>
      <c r="H9650" s="85" t="s">
        <v>53</v>
      </c>
      <c r="I9650" s="85">
        <v>1</v>
      </c>
      <c r="J9650" s="88">
        <v>0</v>
      </c>
      <c r="K9650" s="146">
        <v>0</v>
      </c>
      <c r="L9650" s="147">
        <v>0</v>
      </c>
      <c r="M9650" s="147">
        <v>0</v>
      </c>
      <c r="N9650" s="87">
        <v>0</v>
      </c>
      <c r="O9650" s="88">
        <v>0</v>
      </c>
      <c r="P9650" s="89" t="e">
        <v>#DIV/0!</v>
      </c>
    </row>
    <row r="9651" spans="1:16">
      <c r="A9651" s="75" t="s">
        <v>15913</v>
      </c>
      <c r="B9651" s="85">
        <v>9647</v>
      </c>
      <c r="C9651" s="85">
        <v>10518</v>
      </c>
      <c r="D9651" s="85">
        <v>9647</v>
      </c>
      <c r="E9651" s="86" t="s">
        <v>15893</v>
      </c>
      <c r="F9651" s="85" t="s">
        <v>3724</v>
      </c>
      <c r="G9651" s="86" t="s">
        <v>15894</v>
      </c>
      <c r="H9651" s="85" t="s">
        <v>53</v>
      </c>
      <c r="I9651" s="85">
        <v>1</v>
      </c>
      <c r="J9651" s="88">
        <v>0</v>
      </c>
      <c r="K9651" s="146">
        <v>0</v>
      </c>
      <c r="L9651" s="147">
        <v>0</v>
      </c>
      <c r="M9651" s="147">
        <v>0</v>
      </c>
      <c r="N9651" s="87">
        <v>0</v>
      </c>
      <c r="O9651" s="88">
        <v>0</v>
      </c>
      <c r="P9651" s="89" t="e">
        <v>#DIV/0!</v>
      </c>
    </row>
    <row r="9652" spans="1:16">
      <c r="A9652" s="75" t="s">
        <v>15914</v>
      </c>
      <c r="B9652" s="85">
        <v>9648</v>
      </c>
      <c r="C9652" s="85">
        <v>10519</v>
      </c>
      <c r="D9652" s="85">
        <v>9648</v>
      </c>
      <c r="E9652" s="86" t="s">
        <v>15893</v>
      </c>
      <c r="F9652" s="85" t="s">
        <v>891</v>
      </c>
      <c r="G9652" s="86" t="s">
        <v>15894</v>
      </c>
      <c r="H9652" s="85" t="s">
        <v>53</v>
      </c>
      <c r="I9652" s="85">
        <v>1</v>
      </c>
      <c r="J9652" s="88">
        <v>0</v>
      </c>
      <c r="K9652" s="146">
        <v>0</v>
      </c>
      <c r="L9652" s="147">
        <v>0</v>
      </c>
      <c r="M9652" s="147">
        <v>0</v>
      </c>
      <c r="N9652" s="87">
        <v>0</v>
      </c>
      <c r="O9652" s="88">
        <v>0</v>
      </c>
      <c r="P9652" s="89" t="e">
        <v>#DIV/0!</v>
      </c>
    </row>
    <row r="9653" spans="1:16">
      <c r="A9653" s="75" t="s">
        <v>15915</v>
      </c>
      <c r="B9653" s="85">
        <v>9649</v>
      </c>
      <c r="C9653" s="85">
        <v>10520</v>
      </c>
      <c r="D9653" s="85">
        <v>9649</v>
      </c>
      <c r="E9653" s="86" t="s">
        <v>15893</v>
      </c>
      <c r="F9653" s="85" t="s">
        <v>38</v>
      </c>
      <c r="G9653" s="86" t="s">
        <v>15894</v>
      </c>
      <c r="H9653" s="85" t="s">
        <v>53</v>
      </c>
      <c r="I9653" s="85">
        <v>1</v>
      </c>
      <c r="J9653" s="88">
        <v>3.5292162174002602E-4</v>
      </c>
      <c r="K9653" s="146">
        <v>1.1909282983597639E-3</v>
      </c>
      <c r="L9653" s="147">
        <v>2.613209384294146E-12</v>
      </c>
      <c r="M9653" s="147">
        <v>2.3911064705180611E-5</v>
      </c>
      <c r="N9653" s="87">
        <v>2.96324814947978E-3</v>
      </c>
      <c r="O9653" s="88">
        <v>2.116282863240049E-4</v>
      </c>
      <c r="P9653" s="89">
        <v>71.417672651262038</v>
      </c>
    </row>
    <row r="9654" spans="1:16">
      <c r="A9654" s="75" t="s">
        <v>15916</v>
      </c>
      <c r="B9654" s="85">
        <v>9650</v>
      </c>
      <c r="C9654" s="85">
        <v>10521</v>
      </c>
      <c r="D9654" s="85">
        <v>9650</v>
      </c>
      <c r="E9654" s="86" t="s">
        <v>15893</v>
      </c>
      <c r="F9654" s="85" t="s">
        <v>1039</v>
      </c>
      <c r="G9654" s="86" t="s">
        <v>15894</v>
      </c>
      <c r="H9654" s="85" t="s">
        <v>53</v>
      </c>
      <c r="I9654" s="85">
        <v>1</v>
      </c>
      <c r="J9654" s="88">
        <v>0</v>
      </c>
      <c r="K9654" s="146">
        <v>0</v>
      </c>
      <c r="L9654" s="147">
        <v>0</v>
      </c>
      <c r="M9654" s="147">
        <v>0</v>
      </c>
      <c r="N9654" s="87">
        <v>0</v>
      </c>
      <c r="O9654" s="88">
        <v>0</v>
      </c>
      <c r="P9654" s="89" t="e">
        <v>#DIV/0!</v>
      </c>
    </row>
    <row r="9655" spans="1:16">
      <c r="A9655" s="75" t="s">
        <v>15917</v>
      </c>
      <c r="B9655" s="85">
        <v>9651</v>
      </c>
      <c r="C9655" s="85">
        <v>10522</v>
      </c>
      <c r="D9655" s="85">
        <v>9651</v>
      </c>
      <c r="E9655" s="86" t="s">
        <v>15893</v>
      </c>
      <c r="F9655" s="85" t="s">
        <v>4655</v>
      </c>
      <c r="G9655" s="86" t="s">
        <v>15894</v>
      </c>
      <c r="H9655" s="85" t="s">
        <v>53</v>
      </c>
      <c r="I9655" s="85">
        <v>1</v>
      </c>
      <c r="J9655" s="88">
        <v>0</v>
      </c>
      <c r="K9655" s="146">
        <v>0</v>
      </c>
      <c r="L9655" s="147">
        <v>0</v>
      </c>
      <c r="M9655" s="147">
        <v>0</v>
      </c>
      <c r="N9655" s="87">
        <v>0</v>
      </c>
      <c r="O9655" s="88">
        <v>0</v>
      </c>
      <c r="P9655" s="89" t="e">
        <v>#DIV/0!</v>
      </c>
    </row>
    <row r="9656" spans="1:16">
      <c r="A9656" s="75" t="s">
        <v>15918</v>
      </c>
      <c r="B9656" s="85">
        <v>9652</v>
      </c>
      <c r="C9656" s="85">
        <v>10523</v>
      </c>
      <c r="D9656" s="85">
        <v>9652</v>
      </c>
      <c r="E9656" s="86" t="s">
        <v>15893</v>
      </c>
      <c r="F9656" s="85" t="s">
        <v>1088</v>
      </c>
      <c r="G9656" s="86" t="s">
        <v>15894</v>
      </c>
      <c r="H9656" s="85" t="s">
        <v>53</v>
      </c>
      <c r="I9656" s="85">
        <v>1</v>
      </c>
      <c r="J9656" s="88">
        <v>0</v>
      </c>
      <c r="K9656" s="146">
        <v>0</v>
      </c>
      <c r="L9656" s="147">
        <v>0</v>
      </c>
      <c r="M9656" s="147">
        <v>0</v>
      </c>
      <c r="N9656" s="87">
        <v>0</v>
      </c>
      <c r="O9656" s="88">
        <v>0</v>
      </c>
      <c r="P9656" s="89" t="e">
        <v>#DIV/0!</v>
      </c>
    </row>
    <row r="9657" spans="1:16">
      <c r="A9657" s="75" t="s">
        <v>15919</v>
      </c>
      <c r="B9657" s="85">
        <v>9653</v>
      </c>
      <c r="C9657" s="85">
        <v>10524</v>
      </c>
      <c r="D9657" s="85">
        <v>9653</v>
      </c>
      <c r="E9657" s="86" t="s">
        <v>15893</v>
      </c>
      <c r="F9657" s="85" t="s">
        <v>4544</v>
      </c>
      <c r="G9657" s="86" t="s">
        <v>15894</v>
      </c>
      <c r="H9657" s="85" t="s">
        <v>53</v>
      </c>
      <c r="I9657" s="85">
        <v>1</v>
      </c>
      <c r="J9657" s="88">
        <v>0</v>
      </c>
      <c r="K9657" s="146">
        <v>0</v>
      </c>
      <c r="L9657" s="147">
        <v>0</v>
      </c>
      <c r="M9657" s="147">
        <v>0</v>
      </c>
      <c r="N9657" s="87">
        <v>0</v>
      </c>
      <c r="O9657" s="88">
        <v>0</v>
      </c>
      <c r="P9657" s="89" t="e">
        <v>#DIV/0!</v>
      </c>
    </row>
    <row r="9658" spans="1:16">
      <c r="A9658" s="75" t="s">
        <v>29034</v>
      </c>
      <c r="B9658" s="85">
        <v>9654</v>
      </c>
      <c r="C9658" s="85">
        <v>18418</v>
      </c>
      <c r="D9658" s="85">
        <v>9654</v>
      </c>
      <c r="E9658" s="86" t="s">
        <v>29032</v>
      </c>
      <c r="F9658" s="85" t="s">
        <v>55</v>
      </c>
      <c r="G9658" s="86" t="s">
        <v>15894</v>
      </c>
      <c r="H9658" s="85" t="s">
        <v>53</v>
      </c>
      <c r="I9658" s="85">
        <v>1</v>
      </c>
      <c r="J9658" s="88">
        <v>0</v>
      </c>
      <c r="K9658" s="146">
        <v>0</v>
      </c>
      <c r="L9658" s="147">
        <v>0</v>
      </c>
      <c r="M9658" s="147">
        <v>0</v>
      </c>
      <c r="N9658" s="87">
        <v>0</v>
      </c>
      <c r="O9658" s="88">
        <v>0</v>
      </c>
      <c r="P9658" s="89" t="e">
        <v>#DIV/0!</v>
      </c>
    </row>
    <row r="9659" spans="1:16">
      <c r="A9659" s="75" t="s">
        <v>29038</v>
      </c>
      <c r="B9659" s="85">
        <v>9655</v>
      </c>
      <c r="C9659" s="85">
        <v>18421</v>
      </c>
      <c r="D9659" s="85">
        <v>9655</v>
      </c>
      <c r="E9659" s="86" t="s">
        <v>29036</v>
      </c>
      <c r="F9659" s="85" t="s">
        <v>32</v>
      </c>
      <c r="G9659" s="86" t="s">
        <v>15894</v>
      </c>
      <c r="H9659" s="85" t="s">
        <v>53</v>
      </c>
      <c r="I9659" s="85">
        <v>1</v>
      </c>
      <c r="J9659" s="88">
        <v>0</v>
      </c>
      <c r="K9659" s="146">
        <v>0</v>
      </c>
      <c r="L9659" s="147">
        <v>0</v>
      </c>
      <c r="M9659" s="147">
        <v>0</v>
      </c>
      <c r="N9659" s="87">
        <v>0</v>
      </c>
      <c r="O9659" s="88">
        <v>0</v>
      </c>
      <c r="P9659" s="89" t="e">
        <v>#DIV/0!</v>
      </c>
    </row>
    <row r="9660" spans="1:16">
      <c r="A9660" s="75" t="s">
        <v>29424</v>
      </c>
      <c r="B9660" s="85">
        <v>9656</v>
      </c>
      <c r="C9660" s="85">
        <v>18729</v>
      </c>
      <c r="D9660" s="85">
        <v>9656</v>
      </c>
      <c r="E9660" s="86" t="s">
        <v>29423</v>
      </c>
      <c r="F9660" s="85" t="s">
        <v>55</v>
      </c>
      <c r="G9660" s="86" t="s">
        <v>15894</v>
      </c>
      <c r="H9660" s="85" t="s">
        <v>53</v>
      </c>
      <c r="I9660" s="85">
        <v>1</v>
      </c>
      <c r="J9660" s="88">
        <v>3.6771092637762098E-2</v>
      </c>
      <c r="K9660" s="146">
        <v>0.1474598454580984</v>
      </c>
      <c r="L9660" s="147">
        <v>3.9276213813425899E-10</v>
      </c>
      <c r="M9660" s="147">
        <v>1.892052115426624E-3</v>
      </c>
      <c r="N9660" s="87">
        <v>0.2462473267851881</v>
      </c>
      <c r="O9660" s="88">
        <v>1.800251591133754E-2</v>
      </c>
      <c r="P9660" s="89">
        <v>73.107457231573903</v>
      </c>
    </row>
    <row r="9661" spans="1:16">
      <c r="A9661" s="75" t="s">
        <v>29427</v>
      </c>
      <c r="B9661" s="85">
        <v>9657</v>
      </c>
      <c r="C9661" s="85">
        <v>18731</v>
      </c>
      <c r="D9661" s="85">
        <v>9657</v>
      </c>
      <c r="E9661" s="86" t="s">
        <v>29426</v>
      </c>
      <c r="F9661" s="85" t="s">
        <v>32</v>
      </c>
      <c r="G9661" s="86" t="s">
        <v>15894</v>
      </c>
      <c r="H9661" s="85" t="s">
        <v>53</v>
      </c>
      <c r="I9661" s="85">
        <v>1</v>
      </c>
      <c r="J9661" s="88">
        <v>3.1989586702742732E-2</v>
      </c>
      <c r="K9661" s="146">
        <v>0.16175085159278629</v>
      </c>
      <c r="L9661" s="147">
        <v>3.1924772898849189E-10</v>
      </c>
      <c r="M9661" s="147">
        <v>1.63028874263076E-3</v>
      </c>
      <c r="N9661" s="87">
        <v>0.20792214868806921</v>
      </c>
      <c r="O9661" s="88">
        <v>1.3365333055678989E-2</v>
      </c>
      <c r="P9661" s="89">
        <v>64.280468146421697</v>
      </c>
    </row>
    <row r="9662" spans="1:16">
      <c r="A9662" s="75" t="s">
        <v>29612</v>
      </c>
      <c r="B9662" s="85">
        <v>9658</v>
      </c>
      <c r="C9662" s="85">
        <v>18869</v>
      </c>
      <c r="D9662" s="85">
        <v>9658</v>
      </c>
      <c r="E9662" s="86" t="s">
        <v>29611</v>
      </c>
      <c r="F9662" s="85" t="s">
        <v>931</v>
      </c>
      <c r="G9662" s="86" t="s">
        <v>15894</v>
      </c>
      <c r="H9662" s="85" t="s">
        <v>53</v>
      </c>
      <c r="I9662" s="85">
        <v>1</v>
      </c>
      <c r="J9662" s="88">
        <v>0</v>
      </c>
      <c r="K9662" s="146">
        <v>0</v>
      </c>
      <c r="L9662" s="147">
        <v>0</v>
      </c>
      <c r="M9662" s="147">
        <v>0</v>
      </c>
      <c r="N9662" s="87">
        <v>0</v>
      </c>
      <c r="O9662" s="88">
        <v>0</v>
      </c>
      <c r="P9662" s="89" t="e">
        <v>#DIV/0!</v>
      </c>
    </row>
    <row r="9663" spans="1:16">
      <c r="A9663" s="75" t="s">
        <v>29615</v>
      </c>
      <c r="B9663" s="85">
        <v>9659</v>
      </c>
      <c r="C9663" s="85">
        <v>18872</v>
      </c>
      <c r="D9663" s="85">
        <v>9659</v>
      </c>
      <c r="E9663" s="86" t="s">
        <v>29611</v>
      </c>
      <c r="F9663" s="85" t="s">
        <v>2872</v>
      </c>
      <c r="G9663" s="86" t="s">
        <v>15894</v>
      </c>
      <c r="H9663" s="85" t="s">
        <v>53</v>
      </c>
      <c r="I9663" s="85">
        <v>1</v>
      </c>
      <c r="J9663" s="88">
        <v>0</v>
      </c>
      <c r="K9663" s="146">
        <v>0</v>
      </c>
      <c r="L9663" s="147">
        <v>0</v>
      </c>
      <c r="M9663" s="147">
        <v>0</v>
      </c>
      <c r="N9663" s="87">
        <v>0</v>
      </c>
      <c r="O9663" s="88">
        <v>0</v>
      </c>
      <c r="P9663" s="89" t="e">
        <v>#DIV/0!</v>
      </c>
    </row>
    <row r="9664" spans="1:16">
      <c r="A9664" s="75" t="s">
        <v>29618</v>
      </c>
      <c r="B9664" s="85">
        <v>9660</v>
      </c>
      <c r="C9664" s="85">
        <v>18875</v>
      </c>
      <c r="D9664" s="85">
        <v>9660</v>
      </c>
      <c r="E9664" s="86" t="s">
        <v>29611</v>
      </c>
      <c r="F9664" s="85" t="s">
        <v>4407</v>
      </c>
      <c r="G9664" s="86" t="s">
        <v>15894</v>
      </c>
      <c r="H9664" s="85" t="s">
        <v>53</v>
      </c>
      <c r="I9664" s="85">
        <v>1</v>
      </c>
      <c r="J9664" s="88">
        <v>0</v>
      </c>
      <c r="K9664" s="146">
        <v>0</v>
      </c>
      <c r="L9664" s="147">
        <v>0</v>
      </c>
      <c r="M9664" s="147">
        <v>0</v>
      </c>
      <c r="N9664" s="87">
        <v>0</v>
      </c>
      <c r="O9664" s="88">
        <v>0</v>
      </c>
      <c r="P9664" s="89" t="e">
        <v>#DIV/0!</v>
      </c>
    </row>
    <row r="9665" spans="1:16">
      <c r="A9665" s="75" t="s">
        <v>29627</v>
      </c>
      <c r="B9665" s="85">
        <v>9661</v>
      </c>
      <c r="C9665" s="85">
        <v>18884</v>
      </c>
      <c r="D9665" s="85">
        <v>9661</v>
      </c>
      <c r="E9665" s="86" t="s">
        <v>29611</v>
      </c>
      <c r="F9665" s="85" t="s">
        <v>32</v>
      </c>
      <c r="G9665" s="86" t="s">
        <v>15894</v>
      </c>
      <c r="H9665" s="85" t="s">
        <v>53</v>
      </c>
      <c r="I9665" s="85">
        <v>1</v>
      </c>
      <c r="J9665" s="88">
        <v>0</v>
      </c>
      <c r="K9665" s="146">
        <v>0</v>
      </c>
      <c r="L9665" s="147">
        <v>0</v>
      </c>
      <c r="M9665" s="147">
        <v>0</v>
      </c>
      <c r="N9665" s="87">
        <v>0</v>
      </c>
      <c r="O9665" s="88">
        <v>0</v>
      </c>
      <c r="P9665" s="89" t="e">
        <v>#DIV/0!</v>
      </c>
    </row>
    <row r="9666" spans="1:16">
      <c r="A9666" s="75" t="s">
        <v>29630</v>
      </c>
      <c r="B9666" s="85">
        <v>9662</v>
      </c>
      <c r="C9666" s="85">
        <v>18887</v>
      </c>
      <c r="D9666" s="85">
        <v>9662</v>
      </c>
      <c r="E9666" s="86" t="s">
        <v>29611</v>
      </c>
      <c r="F9666" s="85" t="s">
        <v>4366</v>
      </c>
      <c r="G9666" s="86" t="s">
        <v>15894</v>
      </c>
      <c r="H9666" s="85" t="s">
        <v>53</v>
      </c>
      <c r="I9666" s="85">
        <v>1</v>
      </c>
      <c r="J9666" s="88">
        <v>0</v>
      </c>
      <c r="K9666" s="146">
        <v>0</v>
      </c>
      <c r="L9666" s="147">
        <v>0</v>
      </c>
      <c r="M9666" s="147">
        <v>0</v>
      </c>
      <c r="N9666" s="87">
        <v>0</v>
      </c>
      <c r="O9666" s="88">
        <v>0</v>
      </c>
      <c r="P9666" s="89" t="e">
        <v>#DIV/0!</v>
      </c>
    </row>
    <row r="9667" spans="1:16">
      <c r="A9667" s="75" t="s">
        <v>29633</v>
      </c>
      <c r="B9667" s="85">
        <v>9663</v>
      </c>
      <c r="C9667" s="85">
        <v>18890</v>
      </c>
      <c r="D9667" s="85">
        <v>9663</v>
      </c>
      <c r="E9667" s="86" t="s">
        <v>29611</v>
      </c>
      <c r="F9667" s="85" t="s">
        <v>429</v>
      </c>
      <c r="G9667" s="86" t="s">
        <v>15894</v>
      </c>
      <c r="H9667" s="85" t="s">
        <v>53</v>
      </c>
      <c r="I9667" s="85">
        <v>1</v>
      </c>
      <c r="J9667" s="88">
        <v>0</v>
      </c>
      <c r="K9667" s="146">
        <v>0</v>
      </c>
      <c r="L9667" s="147">
        <v>0</v>
      </c>
      <c r="M9667" s="147">
        <v>0</v>
      </c>
      <c r="N9667" s="87">
        <v>0</v>
      </c>
      <c r="O9667" s="88">
        <v>0</v>
      </c>
      <c r="P9667" s="89" t="e">
        <v>#DIV/0!</v>
      </c>
    </row>
    <row r="9668" spans="1:16">
      <c r="A9668" s="75" t="s">
        <v>29636</v>
      </c>
      <c r="B9668" s="85">
        <v>9664</v>
      </c>
      <c r="C9668" s="85">
        <v>18893</v>
      </c>
      <c r="D9668" s="85">
        <v>9664</v>
      </c>
      <c r="E9668" s="86" t="s">
        <v>29611</v>
      </c>
      <c r="F9668" s="85" t="s">
        <v>1055</v>
      </c>
      <c r="G9668" s="86" t="s">
        <v>15894</v>
      </c>
      <c r="H9668" s="85" t="s">
        <v>53</v>
      </c>
      <c r="I9668" s="85">
        <v>1</v>
      </c>
      <c r="J9668" s="88">
        <v>0</v>
      </c>
      <c r="K9668" s="146">
        <v>0</v>
      </c>
      <c r="L9668" s="147">
        <v>0</v>
      </c>
      <c r="M9668" s="147">
        <v>0</v>
      </c>
      <c r="N9668" s="87">
        <v>0</v>
      </c>
      <c r="O9668" s="88">
        <v>0</v>
      </c>
      <c r="P9668" s="89" t="e">
        <v>#DIV/0!</v>
      </c>
    </row>
    <row r="9669" spans="1:16">
      <c r="A9669" s="75" t="s">
        <v>29639</v>
      </c>
      <c r="B9669" s="85">
        <v>9665</v>
      </c>
      <c r="C9669" s="85">
        <v>18896</v>
      </c>
      <c r="D9669" s="85">
        <v>9665</v>
      </c>
      <c r="E9669" s="86" t="s">
        <v>29611</v>
      </c>
      <c r="F9669" s="85" t="s">
        <v>965</v>
      </c>
      <c r="G9669" s="86" t="s">
        <v>15894</v>
      </c>
      <c r="H9669" s="85" t="s">
        <v>53</v>
      </c>
      <c r="I9669" s="85">
        <v>1</v>
      </c>
      <c r="J9669" s="88">
        <v>0</v>
      </c>
      <c r="K9669" s="146">
        <v>0</v>
      </c>
      <c r="L9669" s="147">
        <v>0</v>
      </c>
      <c r="M9669" s="147">
        <v>0</v>
      </c>
      <c r="N9669" s="87">
        <v>0</v>
      </c>
      <c r="O9669" s="88">
        <v>0</v>
      </c>
      <c r="P9669" s="89" t="e">
        <v>#DIV/0!</v>
      </c>
    </row>
    <row r="9670" spans="1:16">
      <c r="A9670" s="75" t="s">
        <v>29642</v>
      </c>
      <c r="B9670" s="85">
        <v>9666</v>
      </c>
      <c r="C9670" s="85">
        <v>18899</v>
      </c>
      <c r="D9670" s="85">
        <v>9666</v>
      </c>
      <c r="E9670" s="86" t="s">
        <v>29611</v>
      </c>
      <c r="F9670" s="85" t="s">
        <v>4492</v>
      </c>
      <c r="G9670" s="86" t="s">
        <v>15894</v>
      </c>
      <c r="H9670" s="85" t="s">
        <v>53</v>
      </c>
      <c r="I9670" s="85">
        <v>1</v>
      </c>
      <c r="J9670" s="88">
        <v>0</v>
      </c>
      <c r="K9670" s="146">
        <v>0</v>
      </c>
      <c r="L9670" s="147">
        <v>0</v>
      </c>
      <c r="M9670" s="147">
        <v>0</v>
      </c>
      <c r="N9670" s="87">
        <v>0</v>
      </c>
      <c r="O9670" s="88">
        <v>0</v>
      </c>
      <c r="P9670" s="89" t="e">
        <v>#DIV/0!</v>
      </c>
    </row>
    <row r="9671" spans="1:16">
      <c r="A9671" s="75" t="s">
        <v>29645</v>
      </c>
      <c r="B9671" s="85">
        <v>9667</v>
      </c>
      <c r="C9671" s="85">
        <v>18902</v>
      </c>
      <c r="D9671" s="85">
        <v>9667</v>
      </c>
      <c r="E9671" s="86" t="s">
        <v>29611</v>
      </c>
      <c r="F9671" s="85" t="s">
        <v>1084</v>
      </c>
      <c r="G9671" s="86" t="s">
        <v>15894</v>
      </c>
      <c r="H9671" s="85" t="s">
        <v>53</v>
      </c>
      <c r="I9671" s="85">
        <v>1</v>
      </c>
      <c r="J9671" s="88">
        <v>0</v>
      </c>
      <c r="K9671" s="146">
        <v>0</v>
      </c>
      <c r="L9671" s="147">
        <v>0</v>
      </c>
      <c r="M9671" s="147">
        <v>0</v>
      </c>
      <c r="N9671" s="87">
        <v>0</v>
      </c>
      <c r="O9671" s="88">
        <v>0</v>
      </c>
      <c r="P9671" s="89" t="e">
        <v>#DIV/0!</v>
      </c>
    </row>
    <row r="9672" spans="1:16">
      <c r="A9672" s="75" t="s">
        <v>29648</v>
      </c>
      <c r="B9672" s="85">
        <v>9668</v>
      </c>
      <c r="C9672" s="85">
        <v>18905</v>
      </c>
      <c r="D9672" s="85">
        <v>9668</v>
      </c>
      <c r="E9672" s="86" t="s">
        <v>29611</v>
      </c>
      <c r="F9672" s="85" t="s">
        <v>4370</v>
      </c>
      <c r="G9672" s="86" t="s">
        <v>15894</v>
      </c>
      <c r="H9672" s="85" t="s">
        <v>53</v>
      </c>
      <c r="I9672" s="85">
        <v>1</v>
      </c>
      <c r="J9672" s="88">
        <v>0</v>
      </c>
      <c r="K9672" s="146">
        <v>0</v>
      </c>
      <c r="L9672" s="147">
        <v>0</v>
      </c>
      <c r="M9672" s="147">
        <v>0</v>
      </c>
      <c r="N9672" s="87">
        <v>0</v>
      </c>
      <c r="O9672" s="88">
        <v>0</v>
      </c>
      <c r="P9672" s="89" t="e">
        <v>#DIV/0!</v>
      </c>
    </row>
    <row r="9673" spans="1:16">
      <c r="A9673" s="75" t="s">
        <v>29651</v>
      </c>
      <c r="B9673" s="85">
        <v>9669</v>
      </c>
      <c r="C9673" s="85">
        <v>18908</v>
      </c>
      <c r="D9673" s="85">
        <v>9669</v>
      </c>
      <c r="E9673" s="86" t="s">
        <v>29611</v>
      </c>
      <c r="F9673" s="85" t="s">
        <v>4372</v>
      </c>
      <c r="G9673" s="86" t="s">
        <v>15894</v>
      </c>
      <c r="H9673" s="85" t="s">
        <v>53</v>
      </c>
      <c r="I9673" s="85">
        <v>1</v>
      </c>
      <c r="J9673" s="88">
        <v>0</v>
      </c>
      <c r="K9673" s="146">
        <v>0</v>
      </c>
      <c r="L9673" s="147">
        <v>0</v>
      </c>
      <c r="M9673" s="147">
        <v>0</v>
      </c>
      <c r="N9673" s="87">
        <v>0</v>
      </c>
      <c r="O9673" s="88">
        <v>0</v>
      </c>
      <c r="P9673" s="89" t="e">
        <v>#DIV/0!</v>
      </c>
    </row>
    <row r="9674" spans="1:16">
      <c r="A9674" s="75" t="s">
        <v>29654</v>
      </c>
      <c r="B9674" s="85">
        <v>9670</v>
      </c>
      <c r="C9674" s="85">
        <v>18911</v>
      </c>
      <c r="D9674" s="85">
        <v>9670</v>
      </c>
      <c r="E9674" s="86" t="s">
        <v>29611</v>
      </c>
      <c r="F9674" s="85" t="s">
        <v>1068</v>
      </c>
      <c r="G9674" s="86" t="s">
        <v>15894</v>
      </c>
      <c r="H9674" s="85" t="s">
        <v>53</v>
      </c>
      <c r="I9674" s="85">
        <v>1</v>
      </c>
      <c r="J9674" s="88">
        <v>0</v>
      </c>
      <c r="K9674" s="146">
        <v>0</v>
      </c>
      <c r="L9674" s="147">
        <v>0</v>
      </c>
      <c r="M9674" s="147">
        <v>0</v>
      </c>
      <c r="N9674" s="87">
        <v>0</v>
      </c>
      <c r="O9674" s="88">
        <v>0</v>
      </c>
      <c r="P9674" s="89" t="e">
        <v>#DIV/0!</v>
      </c>
    </row>
    <row r="9675" spans="1:16">
      <c r="A9675" s="75" t="s">
        <v>29657</v>
      </c>
      <c r="B9675" s="85">
        <v>9671</v>
      </c>
      <c r="C9675" s="85">
        <v>18914</v>
      </c>
      <c r="D9675" s="85">
        <v>9671</v>
      </c>
      <c r="E9675" s="86" t="s">
        <v>29611</v>
      </c>
      <c r="F9675" s="85" t="s">
        <v>2641</v>
      </c>
      <c r="G9675" s="86" t="s">
        <v>15894</v>
      </c>
      <c r="H9675" s="85" t="s">
        <v>53</v>
      </c>
      <c r="I9675" s="85">
        <v>1</v>
      </c>
      <c r="J9675" s="88">
        <v>0</v>
      </c>
      <c r="K9675" s="146">
        <v>0</v>
      </c>
      <c r="L9675" s="147">
        <v>0</v>
      </c>
      <c r="M9675" s="147">
        <v>0</v>
      </c>
      <c r="N9675" s="87">
        <v>0</v>
      </c>
      <c r="O9675" s="88">
        <v>0</v>
      </c>
      <c r="P9675" s="89" t="e">
        <v>#DIV/0!</v>
      </c>
    </row>
    <row r="9676" spans="1:16">
      <c r="A9676" s="75" t="s">
        <v>29660</v>
      </c>
      <c r="B9676" s="85">
        <v>9672</v>
      </c>
      <c r="C9676" s="85">
        <v>18917</v>
      </c>
      <c r="D9676" s="85">
        <v>9672</v>
      </c>
      <c r="E9676" s="86" t="s">
        <v>29611</v>
      </c>
      <c r="F9676" s="85" t="s">
        <v>4532</v>
      </c>
      <c r="G9676" s="86" t="s">
        <v>15894</v>
      </c>
      <c r="H9676" s="85" t="s">
        <v>53</v>
      </c>
      <c r="I9676" s="85">
        <v>1</v>
      </c>
      <c r="J9676" s="88">
        <v>0</v>
      </c>
      <c r="K9676" s="146">
        <v>0</v>
      </c>
      <c r="L9676" s="147">
        <v>0</v>
      </c>
      <c r="M9676" s="147">
        <v>0</v>
      </c>
      <c r="N9676" s="87">
        <v>0</v>
      </c>
      <c r="O9676" s="88">
        <v>0</v>
      </c>
      <c r="P9676" s="89" t="e">
        <v>#DIV/0!</v>
      </c>
    </row>
    <row r="9677" spans="1:16">
      <c r="A9677" s="75" t="s">
        <v>29663</v>
      </c>
      <c r="B9677" s="85">
        <v>9673</v>
      </c>
      <c r="C9677" s="85">
        <v>18920</v>
      </c>
      <c r="D9677" s="85">
        <v>9673</v>
      </c>
      <c r="E9677" s="86" t="s">
        <v>29611</v>
      </c>
      <c r="F9677" s="85" t="s">
        <v>4641</v>
      </c>
      <c r="G9677" s="86" t="s">
        <v>15894</v>
      </c>
      <c r="H9677" s="85" t="s">
        <v>53</v>
      </c>
      <c r="I9677" s="85">
        <v>1</v>
      </c>
      <c r="J9677" s="88">
        <v>0</v>
      </c>
      <c r="K9677" s="146">
        <v>0</v>
      </c>
      <c r="L9677" s="147">
        <v>0</v>
      </c>
      <c r="M9677" s="147">
        <v>0</v>
      </c>
      <c r="N9677" s="87">
        <v>0</v>
      </c>
      <c r="O9677" s="88">
        <v>0</v>
      </c>
      <c r="P9677" s="89" t="e">
        <v>#DIV/0!</v>
      </c>
    </row>
    <row r="9678" spans="1:16">
      <c r="A9678" s="75" t="s">
        <v>29666</v>
      </c>
      <c r="B9678" s="85">
        <v>9674</v>
      </c>
      <c r="C9678" s="85">
        <v>18923</v>
      </c>
      <c r="D9678" s="85">
        <v>9674</v>
      </c>
      <c r="E9678" s="86" t="s">
        <v>29611</v>
      </c>
      <c r="F9678" s="85" t="s">
        <v>2124</v>
      </c>
      <c r="G9678" s="86" t="s">
        <v>15894</v>
      </c>
      <c r="H9678" s="85" t="s">
        <v>53</v>
      </c>
      <c r="I9678" s="85">
        <v>1</v>
      </c>
      <c r="J9678" s="88">
        <v>0</v>
      </c>
      <c r="K9678" s="146">
        <v>0</v>
      </c>
      <c r="L9678" s="147">
        <v>0</v>
      </c>
      <c r="M9678" s="147">
        <v>0</v>
      </c>
      <c r="N9678" s="87">
        <v>0</v>
      </c>
      <c r="O9678" s="88">
        <v>0</v>
      </c>
      <c r="P9678" s="89" t="e">
        <v>#DIV/0!</v>
      </c>
    </row>
    <row r="9679" spans="1:16">
      <c r="A9679" s="75" t="s">
        <v>29669</v>
      </c>
      <c r="B9679" s="85">
        <v>9675</v>
      </c>
      <c r="C9679" s="85">
        <v>18926</v>
      </c>
      <c r="D9679" s="85">
        <v>9675</v>
      </c>
      <c r="E9679" s="86" t="s">
        <v>29611</v>
      </c>
      <c r="F9679" s="85" t="s">
        <v>4253</v>
      </c>
      <c r="G9679" s="86" t="s">
        <v>15894</v>
      </c>
      <c r="H9679" s="85" t="s">
        <v>53</v>
      </c>
      <c r="I9679" s="85">
        <v>1</v>
      </c>
      <c r="J9679" s="88">
        <v>0</v>
      </c>
      <c r="K9679" s="146">
        <v>0</v>
      </c>
      <c r="L9679" s="147">
        <v>0</v>
      </c>
      <c r="M9679" s="147">
        <v>0</v>
      </c>
      <c r="N9679" s="87">
        <v>0</v>
      </c>
      <c r="O9679" s="88">
        <v>0</v>
      </c>
      <c r="P9679" s="89" t="e">
        <v>#DIV/0!</v>
      </c>
    </row>
    <row r="9680" spans="1:16">
      <c r="A9680" s="75" t="s">
        <v>29672</v>
      </c>
      <c r="B9680" s="85">
        <v>9676</v>
      </c>
      <c r="C9680" s="85">
        <v>18929</v>
      </c>
      <c r="D9680" s="85">
        <v>9676</v>
      </c>
      <c r="E9680" s="86" t="s">
        <v>29611</v>
      </c>
      <c r="F9680" s="85" t="s">
        <v>4389</v>
      </c>
      <c r="G9680" s="86" t="s">
        <v>15894</v>
      </c>
      <c r="H9680" s="85" t="s">
        <v>53</v>
      </c>
      <c r="I9680" s="85">
        <v>1</v>
      </c>
      <c r="J9680" s="88">
        <v>0</v>
      </c>
      <c r="K9680" s="146">
        <v>0</v>
      </c>
      <c r="L9680" s="147">
        <v>0</v>
      </c>
      <c r="M9680" s="147">
        <v>0</v>
      </c>
      <c r="N9680" s="87">
        <v>0</v>
      </c>
      <c r="O9680" s="88">
        <v>0</v>
      </c>
      <c r="P9680" s="89" t="e">
        <v>#DIV/0!</v>
      </c>
    </row>
    <row r="9681" spans="1:16">
      <c r="A9681" s="75" t="s">
        <v>29675</v>
      </c>
      <c r="B9681" s="85">
        <v>9677</v>
      </c>
      <c r="C9681" s="85">
        <v>18932</v>
      </c>
      <c r="D9681" s="85">
        <v>9677</v>
      </c>
      <c r="E9681" s="86" t="s">
        <v>29611</v>
      </c>
      <c r="F9681" s="85" t="s">
        <v>3724</v>
      </c>
      <c r="G9681" s="86" t="s">
        <v>15894</v>
      </c>
      <c r="H9681" s="85" t="s">
        <v>53</v>
      </c>
      <c r="I9681" s="85">
        <v>1</v>
      </c>
      <c r="J9681" s="88">
        <v>0</v>
      </c>
      <c r="K9681" s="146">
        <v>0</v>
      </c>
      <c r="L9681" s="147">
        <v>0</v>
      </c>
      <c r="M9681" s="147">
        <v>0</v>
      </c>
      <c r="N9681" s="87">
        <v>0</v>
      </c>
      <c r="O9681" s="88">
        <v>0</v>
      </c>
      <c r="P9681" s="89" t="e">
        <v>#DIV/0!</v>
      </c>
    </row>
    <row r="9682" spans="1:16">
      <c r="A9682" s="75" t="s">
        <v>29678</v>
      </c>
      <c r="B9682" s="85">
        <v>9678</v>
      </c>
      <c r="C9682" s="85">
        <v>18935</v>
      </c>
      <c r="D9682" s="85">
        <v>9678</v>
      </c>
      <c r="E9682" s="86" t="s">
        <v>29611</v>
      </c>
      <c r="F9682" s="85" t="s">
        <v>891</v>
      </c>
      <c r="G9682" s="86" t="s">
        <v>15894</v>
      </c>
      <c r="H9682" s="85" t="s">
        <v>53</v>
      </c>
      <c r="I9682" s="85">
        <v>1</v>
      </c>
      <c r="J9682" s="88">
        <v>0</v>
      </c>
      <c r="K9682" s="146">
        <v>0</v>
      </c>
      <c r="L9682" s="147">
        <v>0</v>
      </c>
      <c r="M9682" s="147">
        <v>0</v>
      </c>
      <c r="N9682" s="87">
        <v>0</v>
      </c>
      <c r="O9682" s="88">
        <v>0</v>
      </c>
      <c r="P9682" s="89" t="e">
        <v>#DIV/0!</v>
      </c>
    </row>
    <row r="9683" spans="1:16">
      <c r="A9683" s="75" t="s">
        <v>29681</v>
      </c>
      <c r="B9683" s="85">
        <v>9679</v>
      </c>
      <c r="C9683" s="85">
        <v>18938</v>
      </c>
      <c r="D9683" s="85">
        <v>9679</v>
      </c>
      <c r="E9683" s="86" t="s">
        <v>29611</v>
      </c>
      <c r="F9683" s="85" t="s">
        <v>38</v>
      </c>
      <c r="G9683" s="86" t="s">
        <v>15894</v>
      </c>
      <c r="H9683" s="85" t="s">
        <v>53</v>
      </c>
      <c r="I9683" s="85">
        <v>1</v>
      </c>
      <c r="J9683" s="88">
        <v>0</v>
      </c>
      <c r="K9683" s="146">
        <v>0</v>
      </c>
      <c r="L9683" s="147">
        <v>0</v>
      </c>
      <c r="M9683" s="147">
        <v>0</v>
      </c>
      <c r="N9683" s="87">
        <v>0</v>
      </c>
      <c r="O9683" s="88">
        <v>0</v>
      </c>
      <c r="P9683" s="89" t="e">
        <v>#DIV/0!</v>
      </c>
    </row>
    <row r="9684" spans="1:16">
      <c r="A9684" s="75" t="s">
        <v>29684</v>
      </c>
      <c r="B9684" s="85">
        <v>9680</v>
      </c>
      <c r="C9684" s="85">
        <v>18941</v>
      </c>
      <c r="D9684" s="85">
        <v>9680</v>
      </c>
      <c r="E9684" s="86" t="s">
        <v>29611</v>
      </c>
      <c r="F9684" s="85" t="s">
        <v>1039</v>
      </c>
      <c r="G9684" s="86" t="s">
        <v>15894</v>
      </c>
      <c r="H9684" s="85" t="s">
        <v>53</v>
      </c>
      <c r="I9684" s="85">
        <v>1</v>
      </c>
      <c r="J9684" s="88">
        <v>0</v>
      </c>
      <c r="K9684" s="146">
        <v>0</v>
      </c>
      <c r="L9684" s="147">
        <v>0</v>
      </c>
      <c r="M9684" s="147">
        <v>0</v>
      </c>
      <c r="N9684" s="87">
        <v>0</v>
      </c>
      <c r="O9684" s="88">
        <v>0</v>
      </c>
      <c r="P9684" s="89" t="e">
        <v>#DIV/0!</v>
      </c>
    </row>
    <row r="9685" spans="1:16">
      <c r="A9685" s="75" t="s">
        <v>29687</v>
      </c>
      <c r="B9685" s="85">
        <v>9681</v>
      </c>
      <c r="C9685" s="85">
        <v>18944</v>
      </c>
      <c r="D9685" s="85">
        <v>9681</v>
      </c>
      <c r="E9685" s="86" t="s">
        <v>29611</v>
      </c>
      <c r="F9685" s="85" t="s">
        <v>4655</v>
      </c>
      <c r="G9685" s="86" t="s">
        <v>15894</v>
      </c>
      <c r="H9685" s="85" t="s">
        <v>53</v>
      </c>
      <c r="I9685" s="85">
        <v>1</v>
      </c>
      <c r="J9685" s="88">
        <v>0</v>
      </c>
      <c r="K9685" s="146">
        <v>0</v>
      </c>
      <c r="L9685" s="147">
        <v>0</v>
      </c>
      <c r="M9685" s="147">
        <v>0</v>
      </c>
      <c r="N9685" s="87">
        <v>0</v>
      </c>
      <c r="O9685" s="88">
        <v>0</v>
      </c>
      <c r="P9685" s="89" t="e">
        <v>#DIV/0!</v>
      </c>
    </row>
    <row r="9686" spans="1:16">
      <c r="A9686" s="75" t="s">
        <v>29690</v>
      </c>
      <c r="B9686" s="85">
        <v>9682</v>
      </c>
      <c r="C9686" s="85">
        <v>18947</v>
      </c>
      <c r="D9686" s="85">
        <v>9682</v>
      </c>
      <c r="E9686" s="86" t="s">
        <v>29611</v>
      </c>
      <c r="F9686" s="85" t="s">
        <v>1088</v>
      </c>
      <c r="G9686" s="86" t="s">
        <v>15894</v>
      </c>
      <c r="H9686" s="85" t="s">
        <v>53</v>
      </c>
      <c r="I9686" s="85">
        <v>1</v>
      </c>
      <c r="J9686" s="88">
        <v>0</v>
      </c>
      <c r="K9686" s="146">
        <v>0</v>
      </c>
      <c r="L9686" s="147">
        <v>0</v>
      </c>
      <c r="M9686" s="147">
        <v>0</v>
      </c>
      <c r="N9686" s="87">
        <v>0</v>
      </c>
      <c r="O9686" s="88">
        <v>0</v>
      </c>
      <c r="P9686" s="89" t="e">
        <v>#DIV/0!</v>
      </c>
    </row>
    <row r="9687" spans="1:16">
      <c r="A9687" s="75" t="s">
        <v>29693</v>
      </c>
      <c r="B9687" s="85">
        <v>9683</v>
      </c>
      <c r="C9687" s="85">
        <v>18950</v>
      </c>
      <c r="D9687" s="85">
        <v>9683</v>
      </c>
      <c r="E9687" s="86" t="s">
        <v>29611</v>
      </c>
      <c r="F9687" s="85" t="s">
        <v>4544</v>
      </c>
      <c r="G9687" s="86" t="s">
        <v>15894</v>
      </c>
      <c r="H9687" s="85" t="s">
        <v>53</v>
      </c>
      <c r="I9687" s="85">
        <v>1</v>
      </c>
      <c r="J9687" s="88">
        <v>0</v>
      </c>
      <c r="K9687" s="146">
        <v>0</v>
      </c>
      <c r="L9687" s="147">
        <v>0</v>
      </c>
      <c r="M9687" s="147">
        <v>0</v>
      </c>
      <c r="N9687" s="87">
        <v>0</v>
      </c>
      <c r="O9687" s="88">
        <v>0</v>
      </c>
      <c r="P9687" s="89" t="e">
        <v>#DIV/0!</v>
      </c>
    </row>
    <row r="9688" spans="1:16">
      <c r="A9688" s="75" t="s">
        <v>29697</v>
      </c>
      <c r="B9688" s="85">
        <v>9684</v>
      </c>
      <c r="C9688" s="85">
        <v>18953</v>
      </c>
      <c r="D9688" s="85">
        <v>9684</v>
      </c>
      <c r="E9688" s="86" t="s">
        <v>29696</v>
      </c>
      <c r="F9688" s="85" t="s">
        <v>32</v>
      </c>
      <c r="G9688" s="86" t="s">
        <v>15894</v>
      </c>
      <c r="H9688" s="85" t="s">
        <v>53</v>
      </c>
      <c r="I9688" s="85">
        <v>1</v>
      </c>
      <c r="J9688" s="88">
        <v>0</v>
      </c>
      <c r="K9688" s="146">
        <v>0</v>
      </c>
      <c r="L9688" s="147">
        <v>0</v>
      </c>
      <c r="M9688" s="147">
        <v>0</v>
      </c>
      <c r="N9688" s="87">
        <v>0</v>
      </c>
      <c r="O9688" s="88">
        <v>0</v>
      </c>
      <c r="P9688" s="89" t="e">
        <v>#DIV/0!</v>
      </c>
    </row>
    <row r="9689" spans="1:16">
      <c r="A9689" s="75" t="s">
        <v>29760</v>
      </c>
      <c r="B9689" s="85">
        <v>9685</v>
      </c>
      <c r="C9689" s="85">
        <v>18994</v>
      </c>
      <c r="D9689" s="85">
        <v>9685</v>
      </c>
      <c r="E9689" s="86" t="s">
        <v>29758</v>
      </c>
      <c r="F9689" s="85" t="s">
        <v>38</v>
      </c>
      <c r="G9689" s="86" t="s">
        <v>15894</v>
      </c>
      <c r="H9689" s="85" t="s">
        <v>53</v>
      </c>
      <c r="I9689" s="85">
        <v>1</v>
      </c>
      <c r="J9689" s="88">
        <v>0</v>
      </c>
      <c r="K9689" s="146">
        <v>0</v>
      </c>
      <c r="L9689" s="147">
        <v>0</v>
      </c>
      <c r="M9689" s="147">
        <v>0</v>
      </c>
      <c r="N9689" s="87">
        <v>0</v>
      </c>
      <c r="O9689" s="88">
        <v>0</v>
      </c>
      <c r="P9689" s="89" t="e">
        <v>#DIV/0!</v>
      </c>
    </row>
    <row r="9690" spans="1:16">
      <c r="A9690" s="75" t="s">
        <v>29764</v>
      </c>
      <c r="B9690" s="85">
        <v>9686</v>
      </c>
      <c r="C9690" s="85">
        <v>18997</v>
      </c>
      <c r="D9690" s="85">
        <v>9686</v>
      </c>
      <c r="E9690" s="86" t="s">
        <v>29763</v>
      </c>
      <c r="F9690" s="85" t="s">
        <v>32</v>
      </c>
      <c r="G9690" s="86" t="s">
        <v>15894</v>
      </c>
      <c r="H9690" s="85" t="s">
        <v>53</v>
      </c>
      <c r="I9690" s="85">
        <v>1</v>
      </c>
      <c r="J9690" s="88">
        <v>0</v>
      </c>
      <c r="K9690" s="146">
        <v>0</v>
      </c>
      <c r="L9690" s="147">
        <v>0</v>
      </c>
      <c r="M9690" s="147">
        <v>0</v>
      </c>
      <c r="N9690" s="87">
        <v>0</v>
      </c>
      <c r="O9690" s="88">
        <v>0</v>
      </c>
      <c r="P9690" s="89" t="e">
        <v>#DIV/0!</v>
      </c>
    </row>
    <row r="9691" spans="1:16">
      <c r="A9691" s="75" t="s">
        <v>29808</v>
      </c>
      <c r="B9691" s="85">
        <v>9687</v>
      </c>
      <c r="C9691" s="85">
        <v>19030</v>
      </c>
      <c r="D9691" s="85">
        <v>9687</v>
      </c>
      <c r="E9691" s="86" t="s">
        <v>29807</v>
      </c>
      <c r="F9691" s="85" t="s">
        <v>32</v>
      </c>
      <c r="G9691" s="86" t="s">
        <v>15894</v>
      </c>
      <c r="H9691" s="85" t="s">
        <v>53</v>
      </c>
      <c r="I9691" s="85">
        <v>1</v>
      </c>
      <c r="J9691" s="88">
        <v>0</v>
      </c>
      <c r="K9691" s="146">
        <v>0</v>
      </c>
      <c r="L9691" s="147">
        <v>0</v>
      </c>
      <c r="M9691" s="147">
        <v>0</v>
      </c>
      <c r="N9691" s="87">
        <v>0</v>
      </c>
      <c r="O9691" s="88">
        <v>0</v>
      </c>
      <c r="P9691" s="89" t="e">
        <v>#DIV/0!</v>
      </c>
    </row>
    <row r="9692" spans="1:16">
      <c r="A9692" s="75" t="s">
        <v>29813</v>
      </c>
      <c r="B9692" s="85">
        <v>9688</v>
      </c>
      <c r="C9692" s="85">
        <v>19034</v>
      </c>
      <c r="D9692" s="85">
        <v>9688</v>
      </c>
      <c r="E9692" s="86" t="s">
        <v>29811</v>
      </c>
      <c r="F9692" s="85" t="s">
        <v>38</v>
      </c>
      <c r="G9692" s="86" t="s">
        <v>15894</v>
      </c>
      <c r="H9692" s="85" t="s">
        <v>53</v>
      </c>
      <c r="I9692" s="85">
        <v>1</v>
      </c>
      <c r="J9692" s="88">
        <v>0</v>
      </c>
      <c r="K9692" s="146">
        <v>0</v>
      </c>
      <c r="L9692" s="147">
        <v>0</v>
      </c>
      <c r="M9692" s="147">
        <v>0</v>
      </c>
      <c r="N9692" s="87">
        <v>0</v>
      </c>
      <c r="O9692" s="88">
        <v>0</v>
      </c>
      <c r="P9692" s="89" t="e">
        <v>#DIV/0!</v>
      </c>
    </row>
    <row r="9693" spans="1:16">
      <c r="A9693" s="75" t="s">
        <v>29817</v>
      </c>
      <c r="B9693" s="85">
        <v>9689</v>
      </c>
      <c r="C9693" s="85">
        <v>19037</v>
      </c>
      <c r="D9693" s="85">
        <v>9689</v>
      </c>
      <c r="E9693" s="86" t="s">
        <v>29816</v>
      </c>
      <c r="F9693" s="85" t="s">
        <v>32</v>
      </c>
      <c r="G9693" s="86" t="s">
        <v>15894</v>
      </c>
      <c r="H9693" s="85" t="s">
        <v>53</v>
      </c>
      <c r="I9693" s="85">
        <v>1</v>
      </c>
      <c r="J9693" s="88">
        <v>0</v>
      </c>
      <c r="K9693" s="146">
        <v>0</v>
      </c>
      <c r="L9693" s="147">
        <v>0</v>
      </c>
      <c r="M9693" s="147">
        <v>0</v>
      </c>
      <c r="N9693" s="87">
        <v>0</v>
      </c>
      <c r="O9693" s="88">
        <v>0</v>
      </c>
      <c r="P9693" s="89" t="e">
        <v>#DIV/0!</v>
      </c>
    </row>
    <row r="9694" spans="1:16">
      <c r="A9694" s="75" t="s">
        <v>29822</v>
      </c>
      <c r="B9694" s="85">
        <v>9690</v>
      </c>
      <c r="C9694" s="85">
        <v>19041</v>
      </c>
      <c r="D9694" s="85">
        <v>9690</v>
      </c>
      <c r="E9694" s="86" t="s">
        <v>29820</v>
      </c>
      <c r="F9694" s="85" t="s">
        <v>38</v>
      </c>
      <c r="G9694" s="86" t="s">
        <v>15894</v>
      </c>
      <c r="H9694" s="85" t="s">
        <v>53</v>
      </c>
      <c r="I9694" s="85">
        <v>1</v>
      </c>
      <c r="J9694" s="88">
        <v>0</v>
      </c>
      <c r="K9694" s="146">
        <v>0</v>
      </c>
      <c r="L9694" s="147">
        <v>0</v>
      </c>
      <c r="M9694" s="147">
        <v>0</v>
      </c>
      <c r="N9694" s="87">
        <v>0</v>
      </c>
      <c r="O9694" s="88">
        <v>0</v>
      </c>
      <c r="P9694" s="89" t="e">
        <v>#DIV/0!</v>
      </c>
    </row>
    <row r="9695" spans="1:16">
      <c r="A9695" s="75" t="s">
        <v>29826</v>
      </c>
      <c r="B9695" s="85">
        <v>9691</v>
      </c>
      <c r="C9695" s="85">
        <v>19044</v>
      </c>
      <c r="D9695" s="85">
        <v>9691</v>
      </c>
      <c r="E9695" s="86" t="s">
        <v>29825</v>
      </c>
      <c r="F9695" s="85" t="s">
        <v>32</v>
      </c>
      <c r="G9695" s="86" t="s">
        <v>15894</v>
      </c>
      <c r="H9695" s="85" t="s">
        <v>53</v>
      </c>
      <c r="I9695" s="85">
        <v>1</v>
      </c>
      <c r="J9695" s="88">
        <v>0</v>
      </c>
      <c r="K9695" s="146">
        <v>0</v>
      </c>
      <c r="L9695" s="147">
        <v>0</v>
      </c>
      <c r="M9695" s="147">
        <v>0</v>
      </c>
      <c r="N9695" s="87">
        <v>0</v>
      </c>
      <c r="O9695" s="88">
        <v>0</v>
      </c>
      <c r="P9695" s="89" t="e">
        <v>#DIV/0!</v>
      </c>
    </row>
    <row r="9696" spans="1:16">
      <c r="A9696" s="75" t="s">
        <v>29831</v>
      </c>
      <c r="B9696" s="85">
        <v>9692</v>
      </c>
      <c r="C9696" s="85">
        <v>19048</v>
      </c>
      <c r="D9696" s="85">
        <v>9692</v>
      </c>
      <c r="E9696" s="86" t="s">
        <v>29829</v>
      </c>
      <c r="F9696" s="85" t="s">
        <v>38</v>
      </c>
      <c r="G9696" s="86" t="s">
        <v>15894</v>
      </c>
      <c r="H9696" s="85" t="s">
        <v>53</v>
      </c>
      <c r="I9696" s="85">
        <v>1</v>
      </c>
      <c r="J9696" s="88">
        <v>0</v>
      </c>
      <c r="K9696" s="146">
        <v>0</v>
      </c>
      <c r="L9696" s="147">
        <v>0</v>
      </c>
      <c r="M9696" s="147">
        <v>0</v>
      </c>
      <c r="N9696" s="87">
        <v>0</v>
      </c>
      <c r="O9696" s="88">
        <v>0</v>
      </c>
      <c r="P9696" s="89" t="e">
        <v>#DIV/0!</v>
      </c>
    </row>
    <row r="9697" spans="1:16">
      <c r="A9697" s="75" t="s">
        <v>29835</v>
      </c>
      <c r="B9697" s="85">
        <v>9693</v>
      </c>
      <c r="C9697" s="85">
        <v>19051</v>
      </c>
      <c r="D9697" s="85">
        <v>9693</v>
      </c>
      <c r="E9697" s="86" t="s">
        <v>29834</v>
      </c>
      <c r="F9697" s="85" t="s">
        <v>32</v>
      </c>
      <c r="G9697" s="86" t="s">
        <v>15894</v>
      </c>
      <c r="H9697" s="85" t="s">
        <v>53</v>
      </c>
      <c r="I9697" s="85">
        <v>1</v>
      </c>
      <c r="J9697" s="88">
        <v>0</v>
      </c>
      <c r="K9697" s="146">
        <v>0</v>
      </c>
      <c r="L9697" s="147">
        <v>0</v>
      </c>
      <c r="M9697" s="147">
        <v>0</v>
      </c>
      <c r="N9697" s="87">
        <v>0</v>
      </c>
      <c r="O9697" s="88">
        <v>0</v>
      </c>
      <c r="P9697" s="89" t="e">
        <v>#DIV/0!</v>
      </c>
    </row>
    <row r="9698" spans="1:16">
      <c r="A9698" s="75" t="s">
        <v>29840</v>
      </c>
      <c r="B9698" s="85">
        <v>9694</v>
      </c>
      <c r="C9698" s="85">
        <v>19055</v>
      </c>
      <c r="D9698" s="85">
        <v>9694</v>
      </c>
      <c r="E9698" s="86" t="s">
        <v>29838</v>
      </c>
      <c r="F9698" s="85" t="s">
        <v>38</v>
      </c>
      <c r="G9698" s="86" t="s">
        <v>15894</v>
      </c>
      <c r="H9698" s="85" t="s">
        <v>53</v>
      </c>
      <c r="I9698" s="85">
        <v>1</v>
      </c>
      <c r="J9698" s="88">
        <v>0</v>
      </c>
      <c r="K9698" s="146">
        <v>0</v>
      </c>
      <c r="L9698" s="147">
        <v>0</v>
      </c>
      <c r="M9698" s="147">
        <v>0</v>
      </c>
      <c r="N9698" s="87">
        <v>0</v>
      </c>
      <c r="O9698" s="88">
        <v>0</v>
      </c>
      <c r="P9698" s="89" t="e">
        <v>#DIV/0!</v>
      </c>
    </row>
    <row r="9699" spans="1:16">
      <c r="A9699" s="75" t="s">
        <v>29844</v>
      </c>
      <c r="B9699" s="85">
        <v>9695</v>
      </c>
      <c r="C9699" s="85">
        <v>19058</v>
      </c>
      <c r="D9699" s="85">
        <v>9695</v>
      </c>
      <c r="E9699" s="86" t="s">
        <v>29843</v>
      </c>
      <c r="F9699" s="85" t="s">
        <v>32</v>
      </c>
      <c r="G9699" s="86" t="s">
        <v>15894</v>
      </c>
      <c r="H9699" s="85" t="s">
        <v>53</v>
      </c>
      <c r="I9699" s="85">
        <v>1</v>
      </c>
      <c r="J9699" s="88">
        <v>0</v>
      </c>
      <c r="K9699" s="146">
        <v>0</v>
      </c>
      <c r="L9699" s="147">
        <v>0</v>
      </c>
      <c r="M9699" s="147">
        <v>0</v>
      </c>
      <c r="N9699" s="87">
        <v>0</v>
      </c>
      <c r="O9699" s="88">
        <v>0</v>
      </c>
      <c r="P9699" s="89" t="e">
        <v>#DIV/0!</v>
      </c>
    </row>
    <row r="9700" spans="1:16">
      <c r="A9700" s="75" t="s">
        <v>29849</v>
      </c>
      <c r="B9700" s="85">
        <v>9696</v>
      </c>
      <c r="C9700" s="85">
        <v>19062</v>
      </c>
      <c r="D9700" s="85">
        <v>9696</v>
      </c>
      <c r="E9700" s="86" t="s">
        <v>29847</v>
      </c>
      <c r="F9700" s="85" t="s">
        <v>38</v>
      </c>
      <c r="G9700" s="86" t="s">
        <v>15894</v>
      </c>
      <c r="H9700" s="85" t="s">
        <v>53</v>
      </c>
      <c r="I9700" s="85">
        <v>1</v>
      </c>
      <c r="J9700" s="88">
        <v>0</v>
      </c>
      <c r="K9700" s="146">
        <v>0</v>
      </c>
      <c r="L9700" s="147">
        <v>0</v>
      </c>
      <c r="M9700" s="147">
        <v>0</v>
      </c>
      <c r="N9700" s="87">
        <v>0</v>
      </c>
      <c r="O9700" s="88">
        <v>0</v>
      </c>
      <c r="P9700" s="89" t="e">
        <v>#DIV/0!</v>
      </c>
    </row>
    <row r="9701" spans="1:16">
      <c r="A9701" s="75" t="s">
        <v>29853</v>
      </c>
      <c r="B9701" s="85">
        <v>9697</v>
      </c>
      <c r="C9701" s="85">
        <v>19065</v>
      </c>
      <c r="D9701" s="85">
        <v>9697</v>
      </c>
      <c r="E9701" s="86" t="s">
        <v>29852</v>
      </c>
      <c r="F9701" s="85" t="s">
        <v>32</v>
      </c>
      <c r="G9701" s="86" t="s">
        <v>15894</v>
      </c>
      <c r="H9701" s="85" t="s">
        <v>53</v>
      </c>
      <c r="I9701" s="85">
        <v>1</v>
      </c>
      <c r="J9701" s="88">
        <v>0</v>
      </c>
      <c r="K9701" s="146">
        <v>0</v>
      </c>
      <c r="L9701" s="147">
        <v>0</v>
      </c>
      <c r="M9701" s="147">
        <v>0</v>
      </c>
      <c r="N9701" s="87">
        <v>0</v>
      </c>
      <c r="O9701" s="88">
        <v>0</v>
      </c>
      <c r="P9701" s="89" t="e">
        <v>#DIV/0!</v>
      </c>
    </row>
    <row r="9702" spans="1:16">
      <c r="A9702" s="75" t="s">
        <v>29858</v>
      </c>
      <c r="B9702" s="85">
        <v>9698</v>
      </c>
      <c r="C9702" s="85">
        <v>19069</v>
      </c>
      <c r="D9702" s="85">
        <v>9698</v>
      </c>
      <c r="E9702" s="86" t="s">
        <v>29856</v>
      </c>
      <c r="F9702" s="85" t="s">
        <v>38</v>
      </c>
      <c r="G9702" s="86" t="s">
        <v>15894</v>
      </c>
      <c r="H9702" s="85" t="s">
        <v>53</v>
      </c>
      <c r="I9702" s="85">
        <v>1</v>
      </c>
      <c r="J9702" s="88">
        <v>0</v>
      </c>
      <c r="K9702" s="146">
        <v>0</v>
      </c>
      <c r="L9702" s="147">
        <v>0</v>
      </c>
      <c r="M9702" s="147">
        <v>0</v>
      </c>
      <c r="N9702" s="87">
        <v>0</v>
      </c>
      <c r="O9702" s="88">
        <v>0</v>
      </c>
      <c r="P9702" s="89" t="e">
        <v>#DIV/0!</v>
      </c>
    </row>
    <row r="9703" spans="1:16">
      <c r="A9703" s="75" t="s">
        <v>29862</v>
      </c>
      <c r="B9703" s="85">
        <v>9699</v>
      </c>
      <c r="C9703" s="85">
        <v>19072</v>
      </c>
      <c r="D9703" s="85">
        <v>9699</v>
      </c>
      <c r="E9703" s="86" t="s">
        <v>29861</v>
      </c>
      <c r="F9703" s="85" t="s">
        <v>32</v>
      </c>
      <c r="G9703" s="86" t="s">
        <v>15894</v>
      </c>
      <c r="H9703" s="85" t="s">
        <v>53</v>
      </c>
      <c r="I9703" s="85">
        <v>1</v>
      </c>
      <c r="J9703" s="88">
        <v>0</v>
      </c>
      <c r="K9703" s="146">
        <v>0</v>
      </c>
      <c r="L9703" s="147">
        <v>0</v>
      </c>
      <c r="M9703" s="147">
        <v>0</v>
      </c>
      <c r="N9703" s="87">
        <v>0</v>
      </c>
      <c r="O9703" s="88">
        <v>0</v>
      </c>
      <c r="P9703" s="89" t="e">
        <v>#DIV/0!</v>
      </c>
    </row>
    <row r="9704" spans="1:16">
      <c r="A9704" s="75" t="s">
        <v>29867</v>
      </c>
      <c r="B9704" s="85">
        <v>9700</v>
      </c>
      <c r="C9704" s="85">
        <v>19076</v>
      </c>
      <c r="D9704" s="85">
        <v>9700</v>
      </c>
      <c r="E9704" s="86" t="s">
        <v>29865</v>
      </c>
      <c r="F9704" s="85" t="s">
        <v>38</v>
      </c>
      <c r="G9704" s="86" t="s">
        <v>15894</v>
      </c>
      <c r="H9704" s="85" t="s">
        <v>53</v>
      </c>
      <c r="I9704" s="85">
        <v>1</v>
      </c>
      <c r="J9704" s="88">
        <v>0</v>
      </c>
      <c r="K9704" s="146">
        <v>0</v>
      </c>
      <c r="L9704" s="147">
        <v>0</v>
      </c>
      <c r="M9704" s="147">
        <v>0</v>
      </c>
      <c r="N9704" s="87">
        <v>0</v>
      </c>
      <c r="O9704" s="88">
        <v>0</v>
      </c>
      <c r="P9704" s="89" t="e">
        <v>#DIV/0!</v>
      </c>
    </row>
    <row r="9705" spans="1:16">
      <c r="A9705" s="75" t="s">
        <v>29873</v>
      </c>
      <c r="B9705" s="85">
        <v>9701</v>
      </c>
      <c r="C9705" s="85">
        <v>19080</v>
      </c>
      <c r="D9705" s="85">
        <v>9701</v>
      </c>
      <c r="E9705" s="86" t="s">
        <v>29872</v>
      </c>
      <c r="F9705" s="85" t="s">
        <v>32</v>
      </c>
      <c r="G9705" s="86" t="s">
        <v>15894</v>
      </c>
      <c r="H9705" s="85" t="s">
        <v>53</v>
      </c>
      <c r="I9705" s="85">
        <v>1</v>
      </c>
      <c r="J9705" s="88">
        <v>0</v>
      </c>
      <c r="K9705" s="146">
        <v>0</v>
      </c>
      <c r="L9705" s="147">
        <v>0</v>
      </c>
      <c r="M9705" s="147">
        <v>0</v>
      </c>
      <c r="N9705" s="87">
        <v>0</v>
      </c>
      <c r="O9705" s="88">
        <v>0</v>
      </c>
      <c r="P9705" s="89" t="e">
        <v>#DIV/0!</v>
      </c>
    </row>
    <row r="9706" spans="1:16">
      <c r="A9706" s="75" t="s">
        <v>29878</v>
      </c>
      <c r="B9706" s="85">
        <v>9702</v>
      </c>
      <c r="C9706" s="85">
        <v>19084</v>
      </c>
      <c r="D9706" s="85">
        <v>9702</v>
      </c>
      <c r="E9706" s="86" t="s">
        <v>29876</v>
      </c>
      <c r="F9706" s="85" t="s">
        <v>38</v>
      </c>
      <c r="G9706" s="86" t="s">
        <v>15894</v>
      </c>
      <c r="H9706" s="85" t="s">
        <v>53</v>
      </c>
      <c r="I9706" s="85">
        <v>1</v>
      </c>
      <c r="J9706" s="88">
        <v>0</v>
      </c>
      <c r="K9706" s="146">
        <v>0</v>
      </c>
      <c r="L9706" s="147">
        <v>0</v>
      </c>
      <c r="M9706" s="147">
        <v>0</v>
      </c>
      <c r="N9706" s="87">
        <v>0</v>
      </c>
      <c r="O9706" s="88">
        <v>0</v>
      </c>
      <c r="P9706" s="89" t="e">
        <v>#DIV/0!</v>
      </c>
    </row>
    <row r="9707" spans="1:16">
      <c r="A9707" s="75" t="s">
        <v>30043</v>
      </c>
      <c r="B9707" s="85">
        <v>9703</v>
      </c>
      <c r="C9707" s="85">
        <v>19180</v>
      </c>
      <c r="D9707" s="85">
        <v>9703</v>
      </c>
      <c r="E9707" s="86" t="s">
        <v>30042</v>
      </c>
      <c r="F9707" s="85" t="s">
        <v>55</v>
      </c>
      <c r="G9707" s="86" t="s">
        <v>15894</v>
      </c>
      <c r="H9707" s="85" t="s">
        <v>53</v>
      </c>
      <c r="I9707" s="85">
        <v>1</v>
      </c>
      <c r="J9707" s="88">
        <v>0</v>
      </c>
      <c r="K9707" s="146">
        <v>0</v>
      </c>
      <c r="L9707" s="147">
        <v>0</v>
      </c>
      <c r="M9707" s="147">
        <v>0</v>
      </c>
      <c r="N9707" s="87">
        <v>0</v>
      </c>
      <c r="O9707" s="88">
        <v>0</v>
      </c>
      <c r="P9707" s="89" t="e">
        <v>#DIV/0!</v>
      </c>
    </row>
    <row r="9708" spans="1:16">
      <c r="A9708" s="75" t="s">
        <v>30047</v>
      </c>
      <c r="B9708" s="85">
        <v>9704</v>
      </c>
      <c r="C9708" s="85">
        <v>19183</v>
      </c>
      <c r="D9708" s="85">
        <v>9704</v>
      </c>
      <c r="E9708" s="86" t="s">
        <v>30046</v>
      </c>
      <c r="F9708" s="85" t="s">
        <v>32</v>
      </c>
      <c r="G9708" s="86" t="s">
        <v>15894</v>
      </c>
      <c r="H9708" s="85" t="s">
        <v>53</v>
      </c>
      <c r="I9708" s="85">
        <v>1</v>
      </c>
      <c r="J9708" s="88">
        <v>0</v>
      </c>
      <c r="K9708" s="146">
        <v>0</v>
      </c>
      <c r="L9708" s="147">
        <v>0</v>
      </c>
      <c r="M9708" s="147">
        <v>0</v>
      </c>
      <c r="N9708" s="87">
        <v>0</v>
      </c>
      <c r="O9708" s="88">
        <v>0</v>
      </c>
      <c r="P9708" s="89" t="e">
        <v>#DIV/0!</v>
      </c>
    </row>
    <row r="9709" spans="1:16">
      <c r="A9709" s="75" t="s">
        <v>30051</v>
      </c>
      <c r="B9709" s="85">
        <v>9705</v>
      </c>
      <c r="C9709" s="85">
        <v>19186</v>
      </c>
      <c r="D9709" s="85">
        <v>9705</v>
      </c>
      <c r="E9709" s="86" t="s">
        <v>30050</v>
      </c>
      <c r="F9709" s="85" t="s">
        <v>38</v>
      </c>
      <c r="G9709" s="86" t="s">
        <v>15894</v>
      </c>
      <c r="H9709" s="85" t="s">
        <v>53</v>
      </c>
      <c r="I9709" s="85">
        <v>1</v>
      </c>
      <c r="J9709" s="88">
        <v>0</v>
      </c>
      <c r="K9709" s="146">
        <v>0</v>
      </c>
      <c r="L9709" s="147">
        <v>0</v>
      </c>
      <c r="M9709" s="147">
        <v>0</v>
      </c>
      <c r="N9709" s="87">
        <v>0</v>
      </c>
      <c r="O9709" s="88">
        <v>0</v>
      </c>
      <c r="P9709" s="89" t="e">
        <v>#DIV/0!</v>
      </c>
    </row>
    <row r="9710" spans="1:16">
      <c r="A9710" s="75" t="s">
        <v>30054</v>
      </c>
      <c r="B9710" s="85">
        <v>9706</v>
      </c>
      <c r="C9710" s="85">
        <v>19189</v>
      </c>
      <c r="D9710" s="85">
        <v>9706</v>
      </c>
      <c r="E9710" s="86" t="s">
        <v>30050</v>
      </c>
      <c r="F9710" s="85" t="s">
        <v>139</v>
      </c>
      <c r="G9710" s="86" t="s">
        <v>15894</v>
      </c>
      <c r="H9710" s="85" t="s">
        <v>53</v>
      </c>
      <c r="I9710" s="85">
        <v>1</v>
      </c>
      <c r="J9710" s="88">
        <v>0</v>
      </c>
      <c r="K9710" s="146">
        <v>0</v>
      </c>
      <c r="L9710" s="147">
        <v>0</v>
      </c>
      <c r="M9710" s="147">
        <v>0</v>
      </c>
      <c r="N9710" s="87">
        <v>0</v>
      </c>
      <c r="O9710" s="88">
        <v>0</v>
      </c>
      <c r="P9710" s="89" t="e">
        <v>#DIV/0!</v>
      </c>
    </row>
    <row r="9711" spans="1:16">
      <c r="A9711" s="75" t="s">
        <v>30058</v>
      </c>
      <c r="B9711" s="85">
        <v>9707</v>
      </c>
      <c r="C9711" s="85">
        <v>19192</v>
      </c>
      <c r="D9711" s="85">
        <v>9707</v>
      </c>
      <c r="E9711" s="86" t="s">
        <v>30057</v>
      </c>
      <c r="F9711" s="85" t="s">
        <v>55</v>
      </c>
      <c r="G9711" s="86" t="s">
        <v>15894</v>
      </c>
      <c r="H9711" s="85" t="s">
        <v>53</v>
      </c>
      <c r="I9711" s="85">
        <v>1</v>
      </c>
      <c r="J9711" s="88">
        <v>0</v>
      </c>
      <c r="K9711" s="146">
        <v>0</v>
      </c>
      <c r="L9711" s="147">
        <v>0</v>
      </c>
      <c r="M9711" s="147">
        <v>0</v>
      </c>
      <c r="N9711" s="87">
        <v>0</v>
      </c>
      <c r="O9711" s="88">
        <v>0</v>
      </c>
      <c r="P9711" s="89" t="e">
        <v>#DIV/0!</v>
      </c>
    </row>
    <row r="9712" spans="1:16">
      <c r="A9712" s="75" t="s">
        <v>30062</v>
      </c>
      <c r="B9712" s="85">
        <v>9708</v>
      </c>
      <c r="C9712" s="85">
        <v>19195</v>
      </c>
      <c r="D9712" s="85">
        <v>9708</v>
      </c>
      <c r="E9712" s="86" t="s">
        <v>30061</v>
      </c>
      <c r="F9712" s="85" t="s">
        <v>32</v>
      </c>
      <c r="G9712" s="86" t="s">
        <v>15894</v>
      </c>
      <c r="H9712" s="85" t="s">
        <v>53</v>
      </c>
      <c r="I9712" s="85">
        <v>1</v>
      </c>
      <c r="J9712" s="88">
        <v>0</v>
      </c>
      <c r="K9712" s="146">
        <v>0</v>
      </c>
      <c r="L9712" s="147">
        <v>0</v>
      </c>
      <c r="M9712" s="147">
        <v>0</v>
      </c>
      <c r="N9712" s="87">
        <v>0</v>
      </c>
      <c r="O9712" s="88">
        <v>0</v>
      </c>
      <c r="P9712" s="89" t="e">
        <v>#DIV/0!</v>
      </c>
    </row>
    <row r="9713" spans="1:16">
      <c r="A9713" s="75" t="s">
        <v>30066</v>
      </c>
      <c r="B9713" s="85">
        <v>9709</v>
      </c>
      <c r="C9713" s="85">
        <v>19198</v>
      </c>
      <c r="D9713" s="85">
        <v>9709</v>
      </c>
      <c r="E9713" s="86" t="s">
        <v>30065</v>
      </c>
      <c r="F9713" s="85" t="s">
        <v>55</v>
      </c>
      <c r="G9713" s="86" t="s">
        <v>15894</v>
      </c>
      <c r="H9713" s="85" t="s">
        <v>53</v>
      </c>
      <c r="I9713" s="85">
        <v>1</v>
      </c>
      <c r="J9713" s="88">
        <v>0</v>
      </c>
      <c r="K9713" s="146">
        <v>0</v>
      </c>
      <c r="L9713" s="147">
        <v>0</v>
      </c>
      <c r="M9713" s="147">
        <v>0</v>
      </c>
      <c r="N9713" s="87">
        <v>0</v>
      </c>
      <c r="O9713" s="88">
        <v>0</v>
      </c>
      <c r="P9713" s="89" t="e">
        <v>#DIV/0!</v>
      </c>
    </row>
    <row r="9714" spans="1:16">
      <c r="A9714" s="75" t="s">
        <v>30070</v>
      </c>
      <c r="B9714" s="85">
        <v>9710</v>
      </c>
      <c r="C9714" s="85">
        <v>19201</v>
      </c>
      <c r="D9714" s="85">
        <v>9710</v>
      </c>
      <c r="E9714" s="86" t="s">
        <v>30069</v>
      </c>
      <c r="F9714" s="85" t="s">
        <v>32</v>
      </c>
      <c r="G9714" s="86" t="s">
        <v>15894</v>
      </c>
      <c r="H9714" s="85" t="s">
        <v>53</v>
      </c>
      <c r="I9714" s="85">
        <v>1</v>
      </c>
      <c r="J9714" s="88">
        <v>0</v>
      </c>
      <c r="K9714" s="146">
        <v>0</v>
      </c>
      <c r="L9714" s="147">
        <v>0</v>
      </c>
      <c r="M9714" s="147">
        <v>0</v>
      </c>
      <c r="N9714" s="87">
        <v>0</v>
      </c>
      <c r="O9714" s="88">
        <v>0</v>
      </c>
      <c r="P9714" s="89" t="e">
        <v>#DIV/0!</v>
      </c>
    </row>
    <row r="9715" spans="1:16">
      <c r="A9715" s="75" t="s">
        <v>30087</v>
      </c>
      <c r="B9715" s="85">
        <v>9711</v>
      </c>
      <c r="C9715" s="85">
        <v>19211</v>
      </c>
      <c r="D9715" s="85">
        <v>9711</v>
      </c>
      <c r="E9715" s="86" t="s">
        <v>30088</v>
      </c>
      <c r="F9715" s="85" t="s">
        <v>55</v>
      </c>
      <c r="G9715" s="86" t="s">
        <v>15894</v>
      </c>
      <c r="H9715" s="85" t="s">
        <v>53</v>
      </c>
      <c r="I9715" s="85">
        <v>1</v>
      </c>
      <c r="J9715" s="88">
        <v>0</v>
      </c>
      <c r="K9715" s="146">
        <v>0</v>
      </c>
      <c r="L9715" s="147">
        <v>0</v>
      </c>
      <c r="M9715" s="147">
        <v>0</v>
      </c>
      <c r="N9715" s="87">
        <v>0</v>
      </c>
      <c r="O9715" s="88">
        <v>0</v>
      </c>
      <c r="P9715" s="89" t="e">
        <v>#DIV/0!</v>
      </c>
    </row>
    <row r="9716" spans="1:16">
      <c r="A9716" s="75" t="s">
        <v>30094</v>
      </c>
      <c r="B9716" s="85">
        <v>9712</v>
      </c>
      <c r="C9716" s="85">
        <v>19215</v>
      </c>
      <c r="D9716" s="85">
        <v>9712</v>
      </c>
      <c r="E9716" s="86" t="s">
        <v>30093</v>
      </c>
      <c r="F9716" s="85" t="s">
        <v>55</v>
      </c>
      <c r="G9716" s="86" t="s">
        <v>15894</v>
      </c>
      <c r="H9716" s="85" t="s">
        <v>53</v>
      </c>
      <c r="I9716" s="85">
        <v>1</v>
      </c>
      <c r="J9716" s="88">
        <v>0</v>
      </c>
      <c r="K9716" s="146">
        <v>0</v>
      </c>
      <c r="L9716" s="147">
        <v>0</v>
      </c>
      <c r="M9716" s="147">
        <v>0</v>
      </c>
      <c r="N9716" s="87">
        <v>0</v>
      </c>
      <c r="O9716" s="88">
        <v>0</v>
      </c>
      <c r="P9716" s="89" t="e">
        <v>#DIV/0!</v>
      </c>
    </row>
    <row r="9717" spans="1:16">
      <c r="A9717" s="75" t="s">
        <v>30096</v>
      </c>
      <c r="B9717" s="85">
        <v>9713</v>
      </c>
      <c r="C9717" s="85">
        <v>19217</v>
      </c>
      <c r="D9717" s="85">
        <v>9713</v>
      </c>
      <c r="E9717" s="86" t="s">
        <v>30097</v>
      </c>
      <c r="F9717" s="85" t="s">
        <v>32</v>
      </c>
      <c r="G9717" s="86" t="s">
        <v>15894</v>
      </c>
      <c r="H9717" s="85" t="s">
        <v>53</v>
      </c>
      <c r="I9717" s="85">
        <v>1</v>
      </c>
      <c r="J9717" s="88">
        <v>0</v>
      </c>
      <c r="K9717" s="146">
        <v>0</v>
      </c>
      <c r="L9717" s="147">
        <v>0</v>
      </c>
      <c r="M9717" s="147">
        <v>0</v>
      </c>
      <c r="N9717" s="87">
        <v>0</v>
      </c>
      <c r="O9717" s="88">
        <v>0</v>
      </c>
      <c r="P9717" s="89" t="e">
        <v>#DIV/0!</v>
      </c>
    </row>
    <row r="9718" spans="1:16">
      <c r="A9718" s="75" t="s">
        <v>30101</v>
      </c>
      <c r="B9718" s="85">
        <v>9714</v>
      </c>
      <c r="C9718" s="85">
        <v>19220</v>
      </c>
      <c r="D9718" s="85">
        <v>9714</v>
      </c>
      <c r="E9718" s="86" t="s">
        <v>30100</v>
      </c>
      <c r="F9718" s="85" t="s">
        <v>55</v>
      </c>
      <c r="G9718" s="86" t="s">
        <v>15894</v>
      </c>
      <c r="H9718" s="85" t="s">
        <v>53</v>
      </c>
      <c r="I9718" s="85">
        <v>1</v>
      </c>
      <c r="J9718" s="88">
        <v>0</v>
      </c>
      <c r="K9718" s="146">
        <v>0</v>
      </c>
      <c r="L9718" s="147">
        <v>0</v>
      </c>
      <c r="M9718" s="147">
        <v>0</v>
      </c>
      <c r="N9718" s="87">
        <v>0</v>
      </c>
      <c r="O9718" s="88">
        <v>0</v>
      </c>
      <c r="P9718" s="89" t="e">
        <v>#DIV/0!</v>
      </c>
    </row>
    <row r="9719" spans="1:16">
      <c r="A9719" s="75" t="s">
        <v>30105</v>
      </c>
      <c r="B9719" s="85">
        <v>9715</v>
      </c>
      <c r="C9719" s="85">
        <v>19223</v>
      </c>
      <c r="D9719" s="85">
        <v>9715</v>
      </c>
      <c r="E9719" s="86" t="s">
        <v>30104</v>
      </c>
      <c r="F9719" s="85" t="s">
        <v>32</v>
      </c>
      <c r="G9719" s="86" t="s">
        <v>15894</v>
      </c>
      <c r="H9719" s="85" t="s">
        <v>53</v>
      </c>
      <c r="I9719" s="85">
        <v>1</v>
      </c>
      <c r="J9719" s="88">
        <v>0</v>
      </c>
      <c r="K9719" s="146">
        <v>0</v>
      </c>
      <c r="L9719" s="147">
        <v>0</v>
      </c>
      <c r="M9719" s="147">
        <v>0</v>
      </c>
      <c r="N9719" s="87">
        <v>0</v>
      </c>
      <c r="O9719" s="88">
        <v>0</v>
      </c>
      <c r="P9719" s="89" t="e">
        <v>#DIV/0!</v>
      </c>
    </row>
    <row r="9720" spans="1:16">
      <c r="A9720" s="75" t="s">
        <v>30109</v>
      </c>
      <c r="B9720" s="85">
        <v>9716</v>
      </c>
      <c r="C9720" s="85">
        <v>19226</v>
      </c>
      <c r="D9720" s="85">
        <v>9716</v>
      </c>
      <c r="E9720" s="86" t="s">
        <v>30108</v>
      </c>
      <c r="F9720" s="85" t="s">
        <v>38</v>
      </c>
      <c r="G9720" s="86" t="s">
        <v>15894</v>
      </c>
      <c r="H9720" s="85" t="s">
        <v>53</v>
      </c>
      <c r="I9720" s="85">
        <v>1</v>
      </c>
      <c r="J9720" s="88">
        <v>0</v>
      </c>
      <c r="K9720" s="146">
        <v>0</v>
      </c>
      <c r="L9720" s="147">
        <v>0</v>
      </c>
      <c r="M9720" s="147">
        <v>0</v>
      </c>
      <c r="N9720" s="87">
        <v>0</v>
      </c>
      <c r="O9720" s="88">
        <v>0</v>
      </c>
      <c r="P9720" s="89" t="e">
        <v>#DIV/0!</v>
      </c>
    </row>
    <row r="9721" spans="1:16">
      <c r="A9721" s="75" t="s">
        <v>30112</v>
      </c>
      <c r="B9721" s="85">
        <v>9717</v>
      </c>
      <c r="C9721" s="85">
        <v>19229</v>
      </c>
      <c r="D9721" s="85">
        <v>9717</v>
      </c>
      <c r="E9721" s="86" t="s">
        <v>30108</v>
      </c>
      <c r="F9721" s="85" t="s">
        <v>11</v>
      </c>
      <c r="G9721" s="86" t="s">
        <v>15894</v>
      </c>
      <c r="H9721" s="85" t="s">
        <v>53</v>
      </c>
      <c r="I9721" s="85">
        <v>1</v>
      </c>
      <c r="J9721" s="88">
        <v>0</v>
      </c>
      <c r="K9721" s="146">
        <v>0</v>
      </c>
      <c r="L9721" s="147">
        <v>0</v>
      </c>
      <c r="M9721" s="147">
        <v>0</v>
      </c>
      <c r="N9721" s="87">
        <v>0</v>
      </c>
      <c r="O9721" s="88">
        <v>0</v>
      </c>
      <c r="P9721" s="89" t="e">
        <v>#DIV/0!</v>
      </c>
    </row>
    <row r="9722" spans="1:16">
      <c r="A9722" s="75" t="s">
        <v>30116</v>
      </c>
      <c r="B9722" s="85">
        <v>9718</v>
      </c>
      <c r="C9722" s="85">
        <v>19232</v>
      </c>
      <c r="D9722" s="85">
        <v>9718</v>
      </c>
      <c r="E9722" s="86" t="s">
        <v>30115</v>
      </c>
      <c r="F9722" s="85" t="s">
        <v>55</v>
      </c>
      <c r="G9722" s="86" t="s">
        <v>15894</v>
      </c>
      <c r="H9722" s="85" t="s">
        <v>53</v>
      </c>
      <c r="I9722" s="85">
        <v>1</v>
      </c>
      <c r="J9722" s="88">
        <v>0</v>
      </c>
      <c r="K9722" s="146">
        <v>0</v>
      </c>
      <c r="L9722" s="147">
        <v>0</v>
      </c>
      <c r="M9722" s="147">
        <v>0</v>
      </c>
      <c r="N9722" s="87">
        <v>0</v>
      </c>
      <c r="O9722" s="88">
        <v>0</v>
      </c>
      <c r="P9722" s="89" t="e">
        <v>#DIV/0!</v>
      </c>
    </row>
    <row r="9723" spans="1:16">
      <c r="A9723" s="75" t="s">
        <v>30120</v>
      </c>
      <c r="B9723" s="85">
        <v>9719</v>
      </c>
      <c r="C9723" s="85">
        <v>19235</v>
      </c>
      <c r="D9723" s="85">
        <v>9719</v>
      </c>
      <c r="E9723" s="86" t="s">
        <v>30119</v>
      </c>
      <c r="F9723" s="85" t="s">
        <v>32</v>
      </c>
      <c r="G9723" s="86" t="s">
        <v>15894</v>
      </c>
      <c r="H9723" s="85" t="s">
        <v>53</v>
      </c>
      <c r="I9723" s="85">
        <v>1</v>
      </c>
      <c r="J9723" s="88">
        <v>0</v>
      </c>
      <c r="K9723" s="146">
        <v>0</v>
      </c>
      <c r="L9723" s="147">
        <v>0</v>
      </c>
      <c r="M9723" s="147">
        <v>0</v>
      </c>
      <c r="N9723" s="87">
        <v>0</v>
      </c>
      <c r="O9723" s="88">
        <v>0</v>
      </c>
      <c r="P9723" s="89" t="e">
        <v>#DIV/0!</v>
      </c>
    </row>
    <row r="9724" spans="1:16">
      <c r="A9724" s="75" t="s">
        <v>30124</v>
      </c>
      <c r="B9724" s="85">
        <v>9720</v>
      </c>
      <c r="C9724" s="85">
        <v>19238</v>
      </c>
      <c r="D9724" s="85">
        <v>9720</v>
      </c>
      <c r="E9724" s="86" t="s">
        <v>30123</v>
      </c>
      <c r="F9724" s="85" t="s">
        <v>55</v>
      </c>
      <c r="G9724" s="86" t="s">
        <v>15894</v>
      </c>
      <c r="H9724" s="85" t="s">
        <v>53</v>
      </c>
      <c r="I9724" s="85">
        <v>1</v>
      </c>
      <c r="J9724" s="88">
        <v>0</v>
      </c>
      <c r="K9724" s="146">
        <v>0</v>
      </c>
      <c r="L9724" s="147">
        <v>0</v>
      </c>
      <c r="M9724" s="147">
        <v>0</v>
      </c>
      <c r="N9724" s="87">
        <v>0</v>
      </c>
      <c r="O9724" s="88">
        <v>0</v>
      </c>
      <c r="P9724" s="89" t="e">
        <v>#DIV/0!</v>
      </c>
    </row>
    <row r="9725" spans="1:16">
      <c r="A9725" s="75" t="s">
        <v>30128</v>
      </c>
      <c r="B9725" s="85">
        <v>9721</v>
      </c>
      <c r="C9725" s="85">
        <v>19241</v>
      </c>
      <c r="D9725" s="85">
        <v>9721</v>
      </c>
      <c r="E9725" s="86" t="s">
        <v>30127</v>
      </c>
      <c r="F9725" s="85" t="s">
        <v>32</v>
      </c>
      <c r="G9725" s="86" t="s">
        <v>15894</v>
      </c>
      <c r="H9725" s="85" t="s">
        <v>53</v>
      </c>
      <c r="I9725" s="85">
        <v>1</v>
      </c>
      <c r="J9725" s="88">
        <v>0</v>
      </c>
      <c r="K9725" s="146">
        <v>0</v>
      </c>
      <c r="L9725" s="147">
        <v>0</v>
      </c>
      <c r="M9725" s="147">
        <v>0</v>
      </c>
      <c r="N9725" s="87">
        <v>0</v>
      </c>
      <c r="O9725" s="88">
        <v>0</v>
      </c>
      <c r="P9725" s="89" t="e">
        <v>#DIV/0!</v>
      </c>
    </row>
    <row r="9726" spans="1:16">
      <c r="A9726" s="75" t="s">
        <v>30132</v>
      </c>
      <c r="B9726" s="85">
        <v>9722</v>
      </c>
      <c r="C9726" s="85">
        <v>19244</v>
      </c>
      <c r="D9726" s="85">
        <v>9722</v>
      </c>
      <c r="E9726" s="86" t="s">
        <v>30131</v>
      </c>
      <c r="F9726" s="85" t="s">
        <v>38</v>
      </c>
      <c r="G9726" s="86" t="s">
        <v>15894</v>
      </c>
      <c r="H9726" s="85" t="s">
        <v>53</v>
      </c>
      <c r="I9726" s="85">
        <v>1</v>
      </c>
      <c r="J9726" s="88">
        <v>0</v>
      </c>
      <c r="K9726" s="146">
        <v>0</v>
      </c>
      <c r="L9726" s="147">
        <v>0</v>
      </c>
      <c r="M9726" s="147">
        <v>0</v>
      </c>
      <c r="N9726" s="87">
        <v>0</v>
      </c>
      <c r="O9726" s="88">
        <v>0</v>
      </c>
      <c r="P9726" s="89" t="e">
        <v>#DIV/0!</v>
      </c>
    </row>
    <row r="9727" spans="1:16">
      <c r="A9727" s="75" t="s">
        <v>30135</v>
      </c>
      <c r="B9727" s="85">
        <v>9723</v>
      </c>
      <c r="C9727" s="85">
        <v>19247</v>
      </c>
      <c r="D9727" s="85">
        <v>9723</v>
      </c>
      <c r="E9727" s="86" t="s">
        <v>30131</v>
      </c>
      <c r="F9727" s="85" t="s">
        <v>11</v>
      </c>
      <c r="G9727" s="86" t="s">
        <v>15894</v>
      </c>
      <c r="H9727" s="85" t="s">
        <v>53</v>
      </c>
      <c r="I9727" s="85">
        <v>1</v>
      </c>
      <c r="J9727" s="88">
        <v>0</v>
      </c>
      <c r="K9727" s="146">
        <v>0</v>
      </c>
      <c r="L9727" s="147">
        <v>0</v>
      </c>
      <c r="M9727" s="147">
        <v>0</v>
      </c>
      <c r="N9727" s="87">
        <v>0</v>
      </c>
      <c r="O9727" s="88">
        <v>0</v>
      </c>
      <c r="P9727" s="89" t="e">
        <v>#DIV/0!</v>
      </c>
    </row>
    <row r="9728" spans="1:16">
      <c r="A9728" s="75" t="s">
        <v>30139</v>
      </c>
      <c r="B9728" s="85">
        <v>9724</v>
      </c>
      <c r="C9728" s="85">
        <v>19250</v>
      </c>
      <c r="D9728" s="85">
        <v>9724</v>
      </c>
      <c r="E9728" s="86" t="s">
        <v>30138</v>
      </c>
      <c r="F9728" s="85" t="s">
        <v>38</v>
      </c>
      <c r="G9728" s="86" t="s">
        <v>15894</v>
      </c>
      <c r="H9728" s="85" t="s">
        <v>53</v>
      </c>
      <c r="I9728" s="85">
        <v>1</v>
      </c>
      <c r="J9728" s="88">
        <v>0</v>
      </c>
      <c r="K9728" s="146">
        <v>0</v>
      </c>
      <c r="L9728" s="147">
        <v>0</v>
      </c>
      <c r="M9728" s="147">
        <v>0</v>
      </c>
      <c r="N9728" s="87">
        <v>0</v>
      </c>
      <c r="O9728" s="88">
        <v>0</v>
      </c>
      <c r="P9728" s="89" t="e">
        <v>#DIV/0!</v>
      </c>
    </row>
    <row r="9729" spans="1:16">
      <c r="A9729" s="75" t="s">
        <v>30142</v>
      </c>
      <c r="B9729" s="85">
        <v>9725</v>
      </c>
      <c r="C9729" s="85">
        <v>19253</v>
      </c>
      <c r="D9729" s="85">
        <v>9725</v>
      </c>
      <c r="E9729" s="86" t="s">
        <v>30138</v>
      </c>
      <c r="F9729" s="85" t="s">
        <v>11</v>
      </c>
      <c r="G9729" s="86" t="s">
        <v>15894</v>
      </c>
      <c r="H9729" s="85" t="s">
        <v>53</v>
      </c>
      <c r="I9729" s="85">
        <v>1</v>
      </c>
      <c r="J9729" s="88">
        <v>0</v>
      </c>
      <c r="K9729" s="146">
        <v>0</v>
      </c>
      <c r="L9729" s="147">
        <v>0</v>
      </c>
      <c r="M9729" s="147">
        <v>0</v>
      </c>
      <c r="N9729" s="87">
        <v>0</v>
      </c>
      <c r="O9729" s="88">
        <v>0</v>
      </c>
      <c r="P9729" s="89" t="e">
        <v>#DIV/0!</v>
      </c>
    </row>
    <row r="9730" spans="1:16">
      <c r="A9730" s="75" t="s">
        <v>30151</v>
      </c>
      <c r="B9730" s="85">
        <v>9726</v>
      </c>
      <c r="C9730" s="85">
        <v>19259</v>
      </c>
      <c r="D9730" s="85">
        <v>9726</v>
      </c>
      <c r="E9730" s="86" t="s">
        <v>30150</v>
      </c>
      <c r="F9730" s="85" t="s">
        <v>55</v>
      </c>
      <c r="G9730" s="86" t="s">
        <v>15894</v>
      </c>
      <c r="H9730" s="85" t="s">
        <v>53</v>
      </c>
      <c r="I9730" s="85">
        <v>1</v>
      </c>
      <c r="J9730" s="88">
        <v>0</v>
      </c>
      <c r="K9730" s="146">
        <v>0</v>
      </c>
      <c r="L9730" s="147">
        <v>0</v>
      </c>
      <c r="M9730" s="147">
        <v>0</v>
      </c>
      <c r="N9730" s="87">
        <v>0</v>
      </c>
      <c r="O9730" s="88">
        <v>0</v>
      </c>
      <c r="P9730" s="89" t="e">
        <v>#DIV/0!</v>
      </c>
    </row>
    <row r="9731" spans="1:16">
      <c r="A9731" s="75" t="s">
        <v>30155</v>
      </c>
      <c r="B9731" s="85">
        <v>9727</v>
      </c>
      <c r="C9731" s="85">
        <v>19262</v>
      </c>
      <c r="D9731" s="85">
        <v>9727</v>
      </c>
      <c r="E9731" s="86" t="s">
        <v>30154</v>
      </c>
      <c r="F9731" s="85" t="s">
        <v>32</v>
      </c>
      <c r="G9731" s="86" t="s">
        <v>15894</v>
      </c>
      <c r="H9731" s="85" t="s">
        <v>53</v>
      </c>
      <c r="I9731" s="85">
        <v>1</v>
      </c>
      <c r="J9731" s="88">
        <v>0</v>
      </c>
      <c r="K9731" s="146">
        <v>0</v>
      </c>
      <c r="L9731" s="147">
        <v>0</v>
      </c>
      <c r="M9731" s="147">
        <v>0</v>
      </c>
      <c r="N9731" s="87">
        <v>0</v>
      </c>
      <c r="O9731" s="88">
        <v>0</v>
      </c>
      <c r="P9731" s="89" t="e">
        <v>#DIV/0!</v>
      </c>
    </row>
    <row r="9732" spans="1:16">
      <c r="A9732" s="75" t="s">
        <v>30159</v>
      </c>
      <c r="B9732" s="85">
        <v>9728</v>
      </c>
      <c r="C9732" s="85">
        <v>19265</v>
      </c>
      <c r="D9732" s="85">
        <v>9728</v>
      </c>
      <c r="E9732" s="86" t="s">
        <v>30158</v>
      </c>
      <c r="F9732" s="85" t="s">
        <v>55</v>
      </c>
      <c r="G9732" s="86" t="s">
        <v>15894</v>
      </c>
      <c r="H9732" s="85" t="s">
        <v>53</v>
      </c>
      <c r="I9732" s="85">
        <v>1</v>
      </c>
      <c r="J9732" s="88">
        <v>0</v>
      </c>
      <c r="K9732" s="146">
        <v>0</v>
      </c>
      <c r="L9732" s="147">
        <v>0</v>
      </c>
      <c r="M9732" s="147">
        <v>0</v>
      </c>
      <c r="N9732" s="87">
        <v>0</v>
      </c>
      <c r="O9732" s="88">
        <v>0</v>
      </c>
      <c r="P9732" s="89" t="e">
        <v>#DIV/0!</v>
      </c>
    </row>
    <row r="9733" spans="1:16">
      <c r="A9733" s="75" t="s">
        <v>30163</v>
      </c>
      <c r="B9733" s="85">
        <v>9729</v>
      </c>
      <c r="C9733" s="85">
        <v>19268</v>
      </c>
      <c r="D9733" s="85">
        <v>9729</v>
      </c>
      <c r="E9733" s="86" t="s">
        <v>30162</v>
      </c>
      <c r="F9733" s="85" t="s">
        <v>32</v>
      </c>
      <c r="G9733" s="86" t="s">
        <v>15894</v>
      </c>
      <c r="H9733" s="85" t="s">
        <v>53</v>
      </c>
      <c r="I9733" s="85">
        <v>1</v>
      </c>
      <c r="J9733" s="88">
        <v>0</v>
      </c>
      <c r="K9733" s="146">
        <v>0</v>
      </c>
      <c r="L9733" s="147">
        <v>0</v>
      </c>
      <c r="M9733" s="147">
        <v>0</v>
      </c>
      <c r="N9733" s="87">
        <v>0</v>
      </c>
      <c r="O9733" s="88">
        <v>0</v>
      </c>
      <c r="P9733" s="89" t="e">
        <v>#DIV/0!</v>
      </c>
    </row>
    <row r="9734" spans="1:16">
      <c r="A9734" s="75" t="s">
        <v>30167</v>
      </c>
      <c r="B9734" s="85">
        <v>9730</v>
      </c>
      <c r="C9734" s="85">
        <v>19271</v>
      </c>
      <c r="D9734" s="85">
        <v>9730</v>
      </c>
      <c r="E9734" s="86" t="s">
        <v>30166</v>
      </c>
      <c r="F9734" s="85" t="s">
        <v>55</v>
      </c>
      <c r="G9734" s="86" t="s">
        <v>15894</v>
      </c>
      <c r="H9734" s="85" t="s">
        <v>53</v>
      </c>
      <c r="I9734" s="85">
        <v>1</v>
      </c>
      <c r="J9734" s="88">
        <v>0</v>
      </c>
      <c r="K9734" s="146">
        <v>0</v>
      </c>
      <c r="L9734" s="147">
        <v>0</v>
      </c>
      <c r="M9734" s="147">
        <v>0</v>
      </c>
      <c r="N9734" s="87">
        <v>0</v>
      </c>
      <c r="O9734" s="88">
        <v>0</v>
      </c>
      <c r="P9734" s="89" t="e">
        <v>#DIV/0!</v>
      </c>
    </row>
    <row r="9735" spans="1:16">
      <c r="A9735" s="75" t="s">
        <v>30171</v>
      </c>
      <c r="B9735" s="85">
        <v>9731</v>
      </c>
      <c r="C9735" s="85">
        <v>19274</v>
      </c>
      <c r="D9735" s="85">
        <v>9731</v>
      </c>
      <c r="E9735" s="86" t="s">
        <v>30170</v>
      </c>
      <c r="F9735" s="85" t="s">
        <v>32</v>
      </c>
      <c r="G9735" s="86" t="s">
        <v>15894</v>
      </c>
      <c r="H9735" s="85" t="s">
        <v>53</v>
      </c>
      <c r="I9735" s="85">
        <v>1</v>
      </c>
      <c r="J9735" s="88">
        <v>0</v>
      </c>
      <c r="K9735" s="146">
        <v>0</v>
      </c>
      <c r="L9735" s="147">
        <v>0</v>
      </c>
      <c r="M9735" s="147">
        <v>0</v>
      </c>
      <c r="N9735" s="87">
        <v>0</v>
      </c>
      <c r="O9735" s="88">
        <v>0</v>
      </c>
      <c r="P9735" s="89" t="e">
        <v>#DIV/0!</v>
      </c>
    </row>
    <row r="9736" spans="1:16">
      <c r="A9736" s="75" t="s">
        <v>30179</v>
      </c>
      <c r="B9736" s="85">
        <v>9732</v>
      </c>
      <c r="C9736" s="85">
        <v>19279</v>
      </c>
      <c r="D9736" s="85">
        <v>9732</v>
      </c>
      <c r="E9736" s="86" t="s">
        <v>30178</v>
      </c>
      <c r="F9736" s="85" t="s">
        <v>55</v>
      </c>
      <c r="G9736" s="86" t="s">
        <v>15894</v>
      </c>
      <c r="H9736" s="85" t="s">
        <v>53</v>
      </c>
      <c r="I9736" s="85">
        <v>1</v>
      </c>
      <c r="J9736" s="88">
        <v>0</v>
      </c>
      <c r="K9736" s="146">
        <v>0</v>
      </c>
      <c r="L9736" s="147">
        <v>0</v>
      </c>
      <c r="M9736" s="147">
        <v>0</v>
      </c>
      <c r="N9736" s="87">
        <v>0</v>
      </c>
      <c r="O9736" s="88">
        <v>0</v>
      </c>
      <c r="P9736" s="89" t="e">
        <v>#DIV/0!</v>
      </c>
    </row>
    <row r="9737" spans="1:16">
      <c r="A9737" s="75" t="s">
        <v>30187</v>
      </c>
      <c r="B9737" s="85">
        <v>9733</v>
      </c>
      <c r="C9737" s="85">
        <v>19284</v>
      </c>
      <c r="D9737" s="85">
        <v>9733</v>
      </c>
      <c r="E9737" s="86" t="s">
        <v>30186</v>
      </c>
      <c r="F9737" s="85" t="s">
        <v>31</v>
      </c>
      <c r="G9737" s="86" t="s">
        <v>15894</v>
      </c>
      <c r="H9737" s="85" t="s">
        <v>53</v>
      </c>
      <c r="I9737" s="85">
        <v>1</v>
      </c>
      <c r="J9737" s="88">
        <v>0</v>
      </c>
      <c r="K9737" s="146">
        <v>0</v>
      </c>
      <c r="L9737" s="147">
        <v>0</v>
      </c>
      <c r="M9737" s="147">
        <v>0</v>
      </c>
      <c r="N9737" s="87">
        <v>0</v>
      </c>
      <c r="O9737" s="88">
        <v>0</v>
      </c>
      <c r="P9737" s="89" t="e">
        <v>#DIV/0!</v>
      </c>
    </row>
    <row r="9738" spans="1:16">
      <c r="A9738" s="75" t="s">
        <v>30190</v>
      </c>
      <c r="B9738" s="85">
        <v>9734</v>
      </c>
      <c r="C9738" s="85">
        <v>19287</v>
      </c>
      <c r="D9738" s="85">
        <v>9734</v>
      </c>
      <c r="E9738" s="86" t="s">
        <v>30186</v>
      </c>
      <c r="F9738" s="85" t="s">
        <v>38</v>
      </c>
      <c r="G9738" s="86" t="s">
        <v>15894</v>
      </c>
      <c r="H9738" s="85" t="s">
        <v>53</v>
      </c>
      <c r="I9738" s="85">
        <v>1</v>
      </c>
      <c r="J9738" s="88">
        <v>0</v>
      </c>
      <c r="K9738" s="146">
        <v>0</v>
      </c>
      <c r="L9738" s="147">
        <v>0</v>
      </c>
      <c r="M9738" s="147">
        <v>0</v>
      </c>
      <c r="N9738" s="87">
        <v>0</v>
      </c>
      <c r="O9738" s="88">
        <v>0</v>
      </c>
      <c r="P9738" s="89" t="e">
        <v>#DIV/0!</v>
      </c>
    </row>
    <row r="9739" spans="1:16">
      <c r="A9739" s="75" t="s">
        <v>30194</v>
      </c>
      <c r="B9739" s="85">
        <v>9735</v>
      </c>
      <c r="C9739" s="85">
        <v>19290</v>
      </c>
      <c r="D9739" s="85">
        <v>9735</v>
      </c>
      <c r="E9739" s="86" t="s">
        <v>30193</v>
      </c>
      <c r="F9739" s="85" t="s">
        <v>32</v>
      </c>
      <c r="G9739" s="86" t="s">
        <v>15894</v>
      </c>
      <c r="H9739" s="85" t="s">
        <v>53</v>
      </c>
      <c r="I9739" s="85">
        <v>1</v>
      </c>
      <c r="J9739" s="88">
        <v>0</v>
      </c>
      <c r="K9739" s="146">
        <v>0</v>
      </c>
      <c r="L9739" s="147">
        <v>0</v>
      </c>
      <c r="M9739" s="147">
        <v>0</v>
      </c>
      <c r="N9739" s="87">
        <v>0</v>
      </c>
      <c r="O9739" s="88">
        <v>0</v>
      </c>
      <c r="P9739" s="89" t="e">
        <v>#DIV/0!</v>
      </c>
    </row>
    <row r="9740" spans="1:16">
      <c r="A9740" s="75" t="s">
        <v>30198</v>
      </c>
      <c r="B9740" s="85">
        <v>9736</v>
      </c>
      <c r="C9740" s="85">
        <v>19293</v>
      </c>
      <c r="D9740" s="85">
        <v>9736</v>
      </c>
      <c r="E9740" s="86" t="s">
        <v>30197</v>
      </c>
      <c r="F9740" s="85" t="s">
        <v>55</v>
      </c>
      <c r="G9740" s="86" t="s">
        <v>15894</v>
      </c>
      <c r="H9740" s="85" t="s">
        <v>53</v>
      </c>
      <c r="I9740" s="85">
        <v>1</v>
      </c>
      <c r="J9740" s="88">
        <v>0</v>
      </c>
      <c r="K9740" s="146">
        <v>0</v>
      </c>
      <c r="L9740" s="147">
        <v>0</v>
      </c>
      <c r="M9740" s="147">
        <v>0</v>
      </c>
      <c r="N9740" s="87">
        <v>0</v>
      </c>
      <c r="O9740" s="88">
        <v>0</v>
      </c>
      <c r="P9740" s="89" t="e">
        <v>#DIV/0!</v>
      </c>
    </row>
    <row r="9741" spans="1:16">
      <c r="A9741" s="75" t="s">
        <v>30204</v>
      </c>
      <c r="B9741" s="85">
        <v>9737</v>
      </c>
      <c r="C9741" s="85">
        <v>19297</v>
      </c>
      <c r="D9741" s="85">
        <v>9737</v>
      </c>
      <c r="E9741" s="86" t="s">
        <v>30203</v>
      </c>
      <c r="F9741" s="85" t="s">
        <v>55</v>
      </c>
      <c r="G9741" s="86" t="s">
        <v>15894</v>
      </c>
      <c r="H9741" s="85" t="s">
        <v>53</v>
      </c>
      <c r="I9741" s="85">
        <v>1</v>
      </c>
      <c r="J9741" s="88">
        <v>0</v>
      </c>
      <c r="K9741" s="146">
        <v>0</v>
      </c>
      <c r="L9741" s="147">
        <v>0</v>
      </c>
      <c r="M9741" s="147">
        <v>0</v>
      </c>
      <c r="N9741" s="87">
        <v>0</v>
      </c>
      <c r="O9741" s="88">
        <v>0</v>
      </c>
      <c r="P9741" s="89" t="e">
        <v>#DIV/0!</v>
      </c>
    </row>
    <row r="9742" spans="1:16">
      <c r="A9742" s="75" t="s">
        <v>30208</v>
      </c>
      <c r="B9742" s="85">
        <v>9738</v>
      </c>
      <c r="C9742" s="85">
        <v>19300</v>
      </c>
      <c r="D9742" s="85">
        <v>9738</v>
      </c>
      <c r="E9742" s="86" t="s">
        <v>30207</v>
      </c>
      <c r="F9742" s="85" t="s">
        <v>32</v>
      </c>
      <c r="G9742" s="86" t="s">
        <v>15894</v>
      </c>
      <c r="H9742" s="85" t="s">
        <v>53</v>
      </c>
      <c r="I9742" s="85">
        <v>1</v>
      </c>
      <c r="J9742" s="88">
        <v>0</v>
      </c>
      <c r="K9742" s="146">
        <v>0</v>
      </c>
      <c r="L9742" s="147">
        <v>0</v>
      </c>
      <c r="M9742" s="147">
        <v>0</v>
      </c>
      <c r="N9742" s="87">
        <v>0</v>
      </c>
      <c r="O9742" s="88">
        <v>0</v>
      </c>
      <c r="P9742" s="89" t="e">
        <v>#DIV/0!</v>
      </c>
    </row>
    <row r="9743" spans="1:16">
      <c r="A9743" s="75" t="s">
        <v>30212</v>
      </c>
      <c r="B9743" s="85">
        <v>9739</v>
      </c>
      <c r="C9743" s="85">
        <v>19303</v>
      </c>
      <c r="D9743" s="85">
        <v>9739</v>
      </c>
      <c r="E9743" s="86" t="s">
        <v>30211</v>
      </c>
      <c r="F9743" s="85" t="s">
        <v>31</v>
      </c>
      <c r="G9743" s="86" t="s">
        <v>15894</v>
      </c>
      <c r="H9743" s="85" t="s">
        <v>53</v>
      </c>
      <c r="I9743" s="85">
        <v>1</v>
      </c>
      <c r="J9743" s="88">
        <v>0</v>
      </c>
      <c r="K9743" s="146">
        <v>0</v>
      </c>
      <c r="L9743" s="147">
        <v>0</v>
      </c>
      <c r="M9743" s="147">
        <v>0</v>
      </c>
      <c r="N9743" s="87">
        <v>0</v>
      </c>
      <c r="O9743" s="88">
        <v>0</v>
      </c>
      <c r="P9743" s="89" t="e">
        <v>#DIV/0!</v>
      </c>
    </row>
    <row r="9744" spans="1:16">
      <c r="A9744" s="75" t="s">
        <v>30215</v>
      </c>
      <c r="B9744" s="85">
        <v>9740</v>
      </c>
      <c r="C9744" s="85">
        <v>19306</v>
      </c>
      <c r="D9744" s="85">
        <v>9740</v>
      </c>
      <c r="E9744" s="86" t="s">
        <v>30211</v>
      </c>
      <c r="F9744" s="85" t="s">
        <v>38</v>
      </c>
      <c r="G9744" s="86" t="s">
        <v>15894</v>
      </c>
      <c r="H9744" s="85" t="s">
        <v>53</v>
      </c>
      <c r="I9744" s="85">
        <v>1</v>
      </c>
      <c r="J9744" s="88">
        <v>0</v>
      </c>
      <c r="K9744" s="146">
        <v>0</v>
      </c>
      <c r="L9744" s="147">
        <v>0</v>
      </c>
      <c r="M9744" s="147">
        <v>0</v>
      </c>
      <c r="N9744" s="87">
        <v>0</v>
      </c>
      <c r="O9744" s="88">
        <v>0</v>
      </c>
      <c r="P9744" s="89" t="e">
        <v>#DIV/0!</v>
      </c>
    </row>
    <row r="9745" spans="1:16">
      <c r="A9745" s="75" t="s">
        <v>30217</v>
      </c>
      <c r="B9745" s="85">
        <v>9741</v>
      </c>
      <c r="C9745" s="85">
        <v>19308</v>
      </c>
      <c r="D9745" s="85">
        <v>9741</v>
      </c>
      <c r="E9745" s="86" t="s">
        <v>30218</v>
      </c>
      <c r="F9745" s="85" t="s">
        <v>32</v>
      </c>
      <c r="G9745" s="86" t="s">
        <v>15894</v>
      </c>
      <c r="H9745" s="85" t="s">
        <v>53</v>
      </c>
      <c r="I9745" s="85">
        <v>1</v>
      </c>
      <c r="J9745" s="88">
        <v>0</v>
      </c>
      <c r="K9745" s="146">
        <v>0</v>
      </c>
      <c r="L9745" s="147">
        <v>0</v>
      </c>
      <c r="M9745" s="147">
        <v>0</v>
      </c>
      <c r="N9745" s="87">
        <v>0</v>
      </c>
      <c r="O9745" s="88">
        <v>0</v>
      </c>
      <c r="P9745" s="89" t="e">
        <v>#DIV/0!</v>
      </c>
    </row>
    <row r="9746" spans="1:16">
      <c r="A9746" s="75" t="s">
        <v>30222</v>
      </c>
      <c r="B9746" s="85">
        <v>9742</v>
      </c>
      <c r="C9746" s="85">
        <v>19311</v>
      </c>
      <c r="D9746" s="85">
        <v>9742</v>
      </c>
      <c r="E9746" s="86" t="s">
        <v>30221</v>
      </c>
      <c r="F9746" s="85" t="s">
        <v>55</v>
      </c>
      <c r="G9746" s="86" t="s">
        <v>15894</v>
      </c>
      <c r="H9746" s="85" t="s">
        <v>53</v>
      </c>
      <c r="I9746" s="85">
        <v>1</v>
      </c>
      <c r="J9746" s="88">
        <v>0</v>
      </c>
      <c r="K9746" s="146">
        <v>0</v>
      </c>
      <c r="L9746" s="147">
        <v>0</v>
      </c>
      <c r="M9746" s="147">
        <v>0</v>
      </c>
      <c r="N9746" s="87">
        <v>0</v>
      </c>
      <c r="O9746" s="88">
        <v>0</v>
      </c>
      <c r="P9746" s="89" t="e">
        <v>#DIV/0!</v>
      </c>
    </row>
    <row r="9747" spans="1:16">
      <c r="A9747" s="75" t="s">
        <v>30226</v>
      </c>
      <c r="B9747" s="85">
        <v>9743</v>
      </c>
      <c r="C9747" s="85">
        <v>19314</v>
      </c>
      <c r="D9747" s="85">
        <v>9743</v>
      </c>
      <c r="E9747" s="86" t="s">
        <v>30225</v>
      </c>
      <c r="F9747" s="85" t="s">
        <v>32</v>
      </c>
      <c r="G9747" s="86" t="s">
        <v>15894</v>
      </c>
      <c r="H9747" s="85" t="s">
        <v>53</v>
      </c>
      <c r="I9747" s="85">
        <v>1</v>
      </c>
      <c r="J9747" s="88">
        <v>0</v>
      </c>
      <c r="K9747" s="146">
        <v>0</v>
      </c>
      <c r="L9747" s="147">
        <v>0</v>
      </c>
      <c r="M9747" s="147">
        <v>0</v>
      </c>
      <c r="N9747" s="87">
        <v>0</v>
      </c>
      <c r="O9747" s="88">
        <v>0</v>
      </c>
      <c r="P9747" s="89" t="e">
        <v>#DIV/0!</v>
      </c>
    </row>
    <row r="9748" spans="1:16">
      <c r="A9748" s="75" t="s">
        <v>30600</v>
      </c>
      <c r="B9748" s="85">
        <v>9744</v>
      </c>
      <c r="C9748" s="85">
        <v>19616</v>
      </c>
      <c r="D9748" s="85">
        <v>9744</v>
      </c>
      <c r="E9748" s="86" t="s">
        <v>30598</v>
      </c>
      <c r="F9748" s="85" t="s">
        <v>38</v>
      </c>
      <c r="G9748" s="86" t="s">
        <v>15894</v>
      </c>
      <c r="H9748" s="85" t="s">
        <v>53</v>
      </c>
      <c r="I9748" s="85">
        <v>1</v>
      </c>
      <c r="J9748" s="88">
        <v>0</v>
      </c>
      <c r="K9748" s="146">
        <v>0</v>
      </c>
      <c r="L9748" s="147">
        <v>0</v>
      </c>
      <c r="M9748" s="147">
        <v>0</v>
      </c>
      <c r="N9748" s="87">
        <v>0</v>
      </c>
      <c r="O9748" s="88">
        <v>0</v>
      </c>
      <c r="P9748" s="89" t="e">
        <v>#DIV/0!</v>
      </c>
    </row>
    <row r="9749" spans="1:16">
      <c r="A9749" s="75" t="s">
        <v>30604</v>
      </c>
      <c r="B9749" s="85">
        <v>9745</v>
      </c>
      <c r="C9749" s="85">
        <v>19619</v>
      </c>
      <c r="D9749" s="85">
        <v>9745</v>
      </c>
      <c r="E9749" s="86" t="s">
        <v>30603</v>
      </c>
      <c r="F9749" s="85" t="s">
        <v>32</v>
      </c>
      <c r="G9749" s="86" t="s">
        <v>15894</v>
      </c>
      <c r="H9749" s="85" t="s">
        <v>53</v>
      </c>
      <c r="I9749" s="85">
        <v>1</v>
      </c>
      <c r="J9749" s="88">
        <v>0</v>
      </c>
      <c r="K9749" s="146">
        <v>0</v>
      </c>
      <c r="L9749" s="147">
        <v>0</v>
      </c>
      <c r="M9749" s="147">
        <v>0</v>
      </c>
      <c r="N9749" s="87">
        <v>0</v>
      </c>
      <c r="O9749" s="88">
        <v>0</v>
      </c>
      <c r="P9749" s="89" t="e">
        <v>#DIV/0!</v>
      </c>
    </row>
    <row r="9750" spans="1:16">
      <c r="A9750" s="75" t="s">
        <v>30627</v>
      </c>
      <c r="B9750" s="85">
        <v>9746</v>
      </c>
      <c r="C9750" s="85">
        <v>19636</v>
      </c>
      <c r="D9750" s="85">
        <v>9746</v>
      </c>
      <c r="E9750" s="86" t="s">
        <v>30626</v>
      </c>
      <c r="F9750" s="85" t="s">
        <v>38</v>
      </c>
      <c r="G9750" s="86" t="s">
        <v>15894</v>
      </c>
      <c r="H9750" s="85" t="s">
        <v>53</v>
      </c>
      <c r="I9750" s="85">
        <v>1</v>
      </c>
      <c r="J9750" s="88">
        <v>0</v>
      </c>
      <c r="K9750" s="146">
        <v>0</v>
      </c>
      <c r="L9750" s="147">
        <v>0</v>
      </c>
      <c r="M9750" s="147">
        <v>0</v>
      </c>
      <c r="N9750" s="87">
        <v>0</v>
      </c>
      <c r="O9750" s="88">
        <v>0</v>
      </c>
      <c r="P9750" s="89" t="e">
        <v>#DIV/0!</v>
      </c>
    </row>
    <row r="9751" spans="1:16">
      <c r="A9751" s="75" t="s">
        <v>30629</v>
      </c>
      <c r="B9751" s="85">
        <v>9747</v>
      </c>
      <c r="C9751" s="85">
        <v>19638</v>
      </c>
      <c r="D9751" s="85">
        <v>9747</v>
      </c>
      <c r="E9751" s="86" t="s">
        <v>30630</v>
      </c>
      <c r="F9751" s="85" t="s">
        <v>32</v>
      </c>
      <c r="G9751" s="86" t="s">
        <v>15894</v>
      </c>
      <c r="H9751" s="85" t="s">
        <v>53</v>
      </c>
      <c r="I9751" s="85">
        <v>1</v>
      </c>
      <c r="J9751" s="88">
        <v>0</v>
      </c>
      <c r="K9751" s="146">
        <v>0</v>
      </c>
      <c r="L9751" s="147">
        <v>0</v>
      </c>
      <c r="M9751" s="147">
        <v>0</v>
      </c>
      <c r="N9751" s="87">
        <v>0</v>
      </c>
      <c r="O9751" s="88">
        <v>0</v>
      </c>
      <c r="P9751" s="89" t="e">
        <v>#DIV/0!</v>
      </c>
    </row>
    <row r="9752" spans="1:16">
      <c r="A9752" s="75" t="s">
        <v>30904</v>
      </c>
      <c r="B9752" s="85">
        <v>9748</v>
      </c>
      <c r="C9752" s="85">
        <v>19827</v>
      </c>
      <c r="D9752" s="85">
        <v>9748</v>
      </c>
      <c r="E9752" s="86" t="s">
        <v>30903</v>
      </c>
      <c r="F9752" s="85" t="s">
        <v>32</v>
      </c>
      <c r="G9752" s="86" t="s">
        <v>15894</v>
      </c>
      <c r="H9752" s="85" t="s">
        <v>53</v>
      </c>
      <c r="I9752" s="85">
        <v>1</v>
      </c>
      <c r="J9752" s="88">
        <v>0</v>
      </c>
      <c r="K9752" s="146">
        <v>0</v>
      </c>
      <c r="L9752" s="147">
        <v>0</v>
      </c>
      <c r="M9752" s="147">
        <v>0</v>
      </c>
      <c r="N9752" s="87">
        <v>0</v>
      </c>
      <c r="O9752" s="88">
        <v>0</v>
      </c>
      <c r="P9752" s="89" t="e">
        <v>#DIV/0!</v>
      </c>
    </row>
    <row r="9753" spans="1:16">
      <c r="A9753" s="75" t="s">
        <v>30909</v>
      </c>
      <c r="B9753" s="85">
        <v>9749</v>
      </c>
      <c r="C9753" s="85">
        <v>19831</v>
      </c>
      <c r="D9753" s="85">
        <v>9749</v>
      </c>
      <c r="E9753" s="86" t="s">
        <v>30907</v>
      </c>
      <c r="F9753" s="85" t="s">
        <v>38</v>
      </c>
      <c r="G9753" s="86" t="s">
        <v>15894</v>
      </c>
      <c r="H9753" s="85" t="s">
        <v>53</v>
      </c>
      <c r="I9753" s="85">
        <v>1</v>
      </c>
      <c r="J9753" s="88">
        <v>0</v>
      </c>
      <c r="K9753" s="146">
        <v>0</v>
      </c>
      <c r="L9753" s="147">
        <v>0</v>
      </c>
      <c r="M9753" s="147">
        <v>0</v>
      </c>
      <c r="N9753" s="87">
        <v>0</v>
      </c>
      <c r="O9753" s="88">
        <v>0</v>
      </c>
      <c r="P9753" s="89" t="e">
        <v>#DIV/0!</v>
      </c>
    </row>
    <row r="9754" spans="1:16">
      <c r="A9754" s="75" t="s">
        <v>31052</v>
      </c>
      <c r="B9754" s="85">
        <v>9750</v>
      </c>
      <c r="C9754" s="85">
        <v>19921</v>
      </c>
      <c r="D9754" s="85">
        <v>9750</v>
      </c>
      <c r="E9754" s="86" t="s">
        <v>31050</v>
      </c>
      <c r="F9754" s="85" t="s">
        <v>38</v>
      </c>
      <c r="G9754" s="86" t="s">
        <v>15894</v>
      </c>
      <c r="H9754" s="85" t="s">
        <v>53</v>
      </c>
      <c r="I9754" s="85">
        <v>1</v>
      </c>
      <c r="J9754" s="88">
        <v>0</v>
      </c>
      <c r="K9754" s="146">
        <v>0</v>
      </c>
      <c r="L9754" s="147">
        <v>0</v>
      </c>
      <c r="M9754" s="147">
        <v>0</v>
      </c>
      <c r="N9754" s="87">
        <v>0</v>
      </c>
      <c r="O9754" s="88">
        <v>0</v>
      </c>
      <c r="P9754" s="89" t="e">
        <v>#DIV/0!</v>
      </c>
    </row>
    <row r="9755" spans="1:16">
      <c r="A9755" s="75" t="s">
        <v>31056</v>
      </c>
      <c r="B9755" s="85">
        <v>9751</v>
      </c>
      <c r="C9755" s="85">
        <v>19924</v>
      </c>
      <c r="D9755" s="85">
        <v>9751</v>
      </c>
      <c r="E9755" s="86" t="s">
        <v>31055</v>
      </c>
      <c r="F9755" s="85" t="s">
        <v>32</v>
      </c>
      <c r="G9755" s="86" t="s">
        <v>15894</v>
      </c>
      <c r="H9755" s="85" t="s">
        <v>53</v>
      </c>
      <c r="I9755" s="85">
        <v>1</v>
      </c>
      <c r="J9755" s="88">
        <v>0</v>
      </c>
      <c r="K9755" s="146">
        <v>0</v>
      </c>
      <c r="L9755" s="147">
        <v>0</v>
      </c>
      <c r="M9755" s="147">
        <v>0</v>
      </c>
      <c r="N9755" s="87">
        <v>0</v>
      </c>
      <c r="O9755" s="88">
        <v>0</v>
      </c>
      <c r="P9755" s="89" t="e">
        <v>#DIV/0!</v>
      </c>
    </row>
    <row r="9756" spans="1:16">
      <c r="A9756" s="75" t="s">
        <v>31075</v>
      </c>
      <c r="B9756" s="85">
        <v>9752</v>
      </c>
      <c r="C9756" s="85">
        <v>19938</v>
      </c>
      <c r="D9756" s="85">
        <v>9752</v>
      </c>
      <c r="E9756" s="86" t="s">
        <v>31073</v>
      </c>
      <c r="F9756" s="85" t="s">
        <v>38</v>
      </c>
      <c r="G9756" s="86" t="s">
        <v>15894</v>
      </c>
      <c r="H9756" s="85" t="s">
        <v>53</v>
      </c>
      <c r="I9756" s="85">
        <v>1</v>
      </c>
      <c r="J9756" s="88">
        <v>0</v>
      </c>
      <c r="K9756" s="146">
        <v>0</v>
      </c>
      <c r="L9756" s="147">
        <v>0</v>
      </c>
      <c r="M9756" s="147">
        <v>0</v>
      </c>
      <c r="N9756" s="87">
        <v>0</v>
      </c>
      <c r="O9756" s="88">
        <v>0</v>
      </c>
      <c r="P9756" s="89" t="e">
        <v>#DIV/0!</v>
      </c>
    </row>
    <row r="9757" spans="1:16">
      <c r="A9757" s="75" t="s">
        <v>31079</v>
      </c>
      <c r="B9757" s="85">
        <v>9753</v>
      </c>
      <c r="C9757" s="85">
        <v>19941</v>
      </c>
      <c r="D9757" s="85">
        <v>9753</v>
      </c>
      <c r="E9757" s="86" t="s">
        <v>31078</v>
      </c>
      <c r="F9757" s="85" t="s">
        <v>32</v>
      </c>
      <c r="G9757" s="86" t="s">
        <v>15894</v>
      </c>
      <c r="H9757" s="85" t="s">
        <v>53</v>
      </c>
      <c r="I9757" s="85">
        <v>1</v>
      </c>
      <c r="J9757" s="88">
        <v>0</v>
      </c>
      <c r="K9757" s="146">
        <v>0</v>
      </c>
      <c r="L9757" s="147">
        <v>0</v>
      </c>
      <c r="M9757" s="147">
        <v>0</v>
      </c>
      <c r="N9757" s="87">
        <v>0</v>
      </c>
      <c r="O9757" s="88">
        <v>0</v>
      </c>
      <c r="P9757" s="89" t="e">
        <v>#DIV/0!</v>
      </c>
    </row>
    <row r="9758" spans="1:16">
      <c r="A9758" s="75" t="s">
        <v>31102</v>
      </c>
      <c r="B9758" s="85">
        <v>9754</v>
      </c>
      <c r="C9758" s="85">
        <v>19958</v>
      </c>
      <c r="D9758" s="85">
        <v>9754</v>
      </c>
      <c r="E9758" s="86" t="s">
        <v>31101</v>
      </c>
      <c r="F9758" s="85" t="s">
        <v>32</v>
      </c>
      <c r="G9758" s="86" t="s">
        <v>15894</v>
      </c>
      <c r="H9758" s="85" t="s">
        <v>53</v>
      </c>
      <c r="I9758" s="85">
        <v>1</v>
      </c>
      <c r="J9758" s="88">
        <v>0</v>
      </c>
      <c r="K9758" s="146">
        <v>0</v>
      </c>
      <c r="L9758" s="147">
        <v>0</v>
      </c>
      <c r="M9758" s="147">
        <v>0</v>
      </c>
      <c r="N9758" s="87">
        <v>0</v>
      </c>
      <c r="O9758" s="88">
        <v>0</v>
      </c>
      <c r="P9758" s="89" t="e">
        <v>#DIV/0!</v>
      </c>
    </row>
    <row r="9759" spans="1:16">
      <c r="A9759" s="75" t="s">
        <v>31107</v>
      </c>
      <c r="B9759" s="85">
        <v>9755</v>
      </c>
      <c r="C9759" s="85">
        <v>19962</v>
      </c>
      <c r="D9759" s="85">
        <v>9755</v>
      </c>
      <c r="E9759" s="86" t="s">
        <v>31105</v>
      </c>
      <c r="F9759" s="85" t="s">
        <v>38</v>
      </c>
      <c r="G9759" s="86" t="s">
        <v>15894</v>
      </c>
      <c r="H9759" s="85" t="s">
        <v>53</v>
      </c>
      <c r="I9759" s="85">
        <v>1</v>
      </c>
      <c r="J9759" s="88">
        <v>0</v>
      </c>
      <c r="K9759" s="146">
        <v>0</v>
      </c>
      <c r="L9759" s="147">
        <v>0</v>
      </c>
      <c r="M9759" s="147">
        <v>0</v>
      </c>
      <c r="N9759" s="87">
        <v>0</v>
      </c>
      <c r="O9759" s="88">
        <v>0</v>
      </c>
      <c r="P9759" s="89" t="e">
        <v>#DIV/0!</v>
      </c>
    </row>
    <row r="9760" spans="1:16">
      <c r="A9760" s="75" t="s">
        <v>31181</v>
      </c>
      <c r="B9760" s="85">
        <v>9756</v>
      </c>
      <c r="C9760" s="85">
        <v>20018</v>
      </c>
      <c r="D9760" s="85">
        <v>9756</v>
      </c>
      <c r="E9760" s="86" t="s">
        <v>83</v>
      </c>
      <c r="F9760" s="85" t="s">
        <v>31</v>
      </c>
      <c r="G9760" s="86" t="s">
        <v>15894</v>
      </c>
      <c r="H9760" s="85" t="s">
        <v>53</v>
      </c>
      <c r="I9760" s="85">
        <v>1</v>
      </c>
      <c r="J9760" s="88">
        <v>0</v>
      </c>
      <c r="K9760" s="146">
        <v>0</v>
      </c>
      <c r="L9760" s="147">
        <v>0</v>
      </c>
      <c r="M9760" s="147">
        <v>0</v>
      </c>
      <c r="N9760" s="87">
        <v>0</v>
      </c>
      <c r="O9760" s="88">
        <v>0</v>
      </c>
      <c r="P9760" s="89" t="e">
        <v>#DIV/0!</v>
      </c>
    </row>
    <row r="9761" spans="1:16">
      <c r="A9761" s="75" t="s">
        <v>31184</v>
      </c>
      <c r="B9761" s="85">
        <v>9757</v>
      </c>
      <c r="C9761" s="85">
        <v>20021</v>
      </c>
      <c r="D9761" s="85">
        <v>9757</v>
      </c>
      <c r="E9761" s="86" t="s">
        <v>83</v>
      </c>
      <c r="F9761" s="85" t="s">
        <v>38</v>
      </c>
      <c r="G9761" s="86" t="s">
        <v>15894</v>
      </c>
      <c r="H9761" s="85" t="s">
        <v>53</v>
      </c>
      <c r="I9761" s="85">
        <v>1</v>
      </c>
      <c r="J9761" s="88">
        <v>0</v>
      </c>
      <c r="K9761" s="146">
        <v>0</v>
      </c>
      <c r="L9761" s="147">
        <v>0</v>
      </c>
      <c r="M9761" s="147">
        <v>0</v>
      </c>
      <c r="N9761" s="87">
        <v>0</v>
      </c>
      <c r="O9761" s="88">
        <v>0</v>
      </c>
      <c r="P9761" s="89" t="e">
        <v>#DIV/0!</v>
      </c>
    </row>
    <row r="9762" spans="1:16">
      <c r="A9762" s="75" t="s">
        <v>31188</v>
      </c>
      <c r="B9762" s="85">
        <v>9758</v>
      </c>
      <c r="C9762" s="85">
        <v>20024</v>
      </c>
      <c r="D9762" s="85">
        <v>9758</v>
      </c>
      <c r="E9762" s="86" t="s">
        <v>31187</v>
      </c>
      <c r="F9762" s="85" t="s">
        <v>32</v>
      </c>
      <c r="G9762" s="86" t="s">
        <v>15894</v>
      </c>
      <c r="H9762" s="85" t="s">
        <v>53</v>
      </c>
      <c r="I9762" s="85">
        <v>1</v>
      </c>
      <c r="J9762" s="88">
        <v>0</v>
      </c>
      <c r="K9762" s="146">
        <v>0</v>
      </c>
      <c r="L9762" s="147">
        <v>0</v>
      </c>
      <c r="M9762" s="147">
        <v>0</v>
      </c>
      <c r="N9762" s="87">
        <v>0</v>
      </c>
      <c r="O9762" s="88">
        <v>0</v>
      </c>
      <c r="P9762" s="89" t="e">
        <v>#DIV/0!</v>
      </c>
    </row>
    <row r="9763" spans="1:16">
      <c r="A9763" s="75" t="s">
        <v>31197</v>
      </c>
      <c r="B9763" s="85">
        <v>9759</v>
      </c>
      <c r="C9763" s="85">
        <v>20031</v>
      </c>
      <c r="D9763" s="85">
        <v>9759</v>
      </c>
      <c r="E9763" s="86" t="s">
        <v>31195</v>
      </c>
      <c r="F9763" s="85" t="s">
        <v>38</v>
      </c>
      <c r="G9763" s="86" t="s">
        <v>15894</v>
      </c>
      <c r="H9763" s="85" t="s">
        <v>53</v>
      </c>
      <c r="I9763" s="85">
        <v>1</v>
      </c>
      <c r="J9763" s="88">
        <v>0</v>
      </c>
      <c r="K9763" s="146">
        <v>0</v>
      </c>
      <c r="L9763" s="147">
        <v>0</v>
      </c>
      <c r="M9763" s="147">
        <v>0</v>
      </c>
      <c r="N9763" s="87">
        <v>0</v>
      </c>
      <c r="O9763" s="88">
        <v>0</v>
      </c>
      <c r="P9763" s="89" t="e">
        <v>#DIV/0!</v>
      </c>
    </row>
    <row r="9764" spans="1:16">
      <c r="A9764" s="75" t="s">
        <v>31201</v>
      </c>
      <c r="B9764" s="85">
        <v>9760</v>
      </c>
      <c r="C9764" s="85">
        <v>20034</v>
      </c>
      <c r="D9764" s="85">
        <v>9760</v>
      </c>
      <c r="E9764" s="86" t="s">
        <v>31200</v>
      </c>
      <c r="F9764" s="85" t="s">
        <v>32</v>
      </c>
      <c r="G9764" s="86" t="s">
        <v>15894</v>
      </c>
      <c r="H9764" s="85" t="s">
        <v>53</v>
      </c>
      <c r="I9764" s="85">
        <v>1</v>
      </c>
      <c r="J9764" s="88">
        <v>0</v>
      </c>
      <c r="K9764" s="146">
        <v>0</v>
      </c>
      <c r="L9764" s="147">
        <v>0</v>
      </c>
      <c r="M9764" s="147">
        <v>0</v>
      </c>
      <c r="N9764" s="87">
        <v>0</v>
      </c>
      <c r="O9764" s="88">
        <v>0</v>
      </c>
      <c r="P9764" s="89" t="e">
        <v>#DIV/0!</v>
      </c>
    </row>
    <row r="9765" spans="1:16">
      <c r="A9765" s="75" t="s">
        <v>31228</v>
      </c>
      <c r="B9765" s="85">
        <v>9761</v>
      </c>
      <c r="C9765" s="85">
        <v>20054</v>
      </c>
      <c r="D9765" s="85">
        <v>9761</v>
      </c>
      <c r="E9765" s="86" t="s">
        <v>85</v>
      </c>
      <c r="F9765" s="85" t="s">
        <v>38</v>
      </c>
      <c r="G9765" s="86" t="s">
        <v>15894</v>
      </c>
      <c r="H9765" s="85" t="s">
        <v>53</v>
      </c>
      <c r="I9765" s="85">
        <v>1</v>
      </c>
      <c r="J9765" s="88">
        <v>0</v>
      </c>
      <c r="K9765" s="146">
        <v>0</v>
      </c>
      <c r="L9765" s="147">
        <v>0</v>
      </c>
      <c r="M9765" s="147">
        <v>0</v>
      </c>
      <c r="N9765" s="87">
        <v>0</v>
      </c>
      <c r="O9765" s="88">
        <v>0</v>
      </c>
      <c r="P9765" s="89" t="e">
        <v>#DIV/0!</v>
      </c>
    </row>
    <row r="9766" spans="1:16">
      <c r="A9766" s="75" t="s">
        <v>31230</v>
      </c>
      <c r="B9766" s="85">
        <v>9762</v>
      </c>
      <c r="C9766" s="85">
        <v>20056</v>
      </c>
      <c r="D9766" s="85">
        <v>9762</v>
      </c>
      <c r="E9766" s="86" t="s">
        <v>31231</v>
      </c>
      <c r="F9766" s="85" t="s">
        <v>32</v>
      </c>
      <c r="G9766" s="86" t="s">
        <v>15894</v>
      </c>
      <c r="H9766" s="85" t="s">
        <v>53</v>
      </c>
      <c r="I9766" s="85">
        <v>1</v>
      </c>
      <c r="J9766" s="88">
        <v>0</v>
      </c>
      <c r="K9766" s="146">
        <v>0</v>
      </c>
      <c r="L9766" s="147">
        <v>0</v>
      </c>
      <c r="M9766" s="147">
        <v>0</v>
      </c>
      <c r="N9766" s="87">
        <v>0</v>
      </c>
      <c r="O9766" s="88">
        <v>0</v>
      </c>
      <c r="P9766" s="89" t="e">
        <v>#DIV/0!</v>
      </c>
    </row>
    <row r="9767" spans="1:16">
      <c r="A9767" s="75" t="s">
        <v>31260</v>
      </c>
      <c r="B9767" s="85">
        <v>9763</v>
      </c>
      <c r="C9767" s="85">
        <v>20072</v>
      </c>
      <c r="D9767" s="85">
        <v>9763</v>
      </c>
      <c r="E9767" s="86" t="s">
        <v>31258</v>
      </c>
      <c r="F9767" s="85" t="s">
        <v>38</v>
      </c>
      <c r="G9767" s="86" t="s">
        <v>15894</v>
      </c>
      <c r="H9767" s="85" t="s">
        <v>53</v>
      </c>
      <c r="I9767" s="85">
        <v>1</v>
      </c>
      <c r="J9767" s="88">
        <v>0</v>
      </c>
      <c r="K9767" s="146">
        <v>0</v>
      </c>
      <c r="L9767" s="147">
        <v>0</v>
      </c>
      <c r="M9767" s="147">
        <v>0</v>
      </c>
      <c r="N9767" s="87">
        <v>0</v>
      </c>
      <c r="O9767" s="88">
        <v>0</v>
      </c>
      <c r="P9767" s="89" t="e">
        <v>#DIV/0!</v>
      </c>
    </row>
    <row r="9768" spans="1:16">
      <c r="A9768" s="75" t="s">
        <v>31264</v>
      </c>
      <c r="B9768" s="85">
        <v>9764</v>
      </c>
      <c r="C9768" s="85">
        <v>20075</v>
      </c>
      <c r="D9768" s="85">
        <v>9764</v>
      </c>
      <c r="E9768" s="86" t="s">
        <v>31263</v>
      </c>
      <c r="F9768" s="85" t="s">
        <v>32</v>
      </c>
      <c r="G9768" s="86" t="s">
        <v>15894</v>
      </c>
      <c r="H9768" s="85" t="s">
        <v>53</v>
      </c>
      <c r="I9768" s="85">
        <v>1</v>
      </c>
      <c r="J9768" s="88">
        <v>0</v>
      </c>
      <c r="K9768" s="146">
        <v>0</v>
      </c>
      <c r="L9768" s="147">
        <v>0</v>
      </c>
      <c r="M9768" s="147">
        <v>0</v>
      </c>
      <c r="N9768" s="87">
        <v>0</v>
      </c>
      <c r="O9768" s="88">
        <v>0</v>
      </c>
      <c r="P9768" s="89" t="e">
        <v>#DIV/0!</v>
      </c>
    </row>
    <row r="9769" spans="1:16">
      <c r="A9769" s="75" t="s">
        <v>31346</v>
      </c>
      <c r="B9769" s="85">
        <v>9765</v>
      </c>
      <c r="C9769" s="85">
        <v>20130</v>
      </c>
      <c r="D9769" s="85">
        <v>9765</v>
      </c>
      <c r="E9769" s="86" t="s">
        <v>31345</v>
      </c>
      <c r="F9769" s="85" t="s">
        <v>38</v>
      </c>
      <c r="G9769" s="86" t="s">
        <v>15894</v>
      </c>
      <c r="H9769" s="85" t="s">
        <v>53</v>
      </c>
      <c r="I9769" s="85">
        <v>1</v>
      </c>
      <c r="J9769" s="88">
        <v>1.9049254626311749E-3</v>
      </c>
      <c r="K9769" s="146">
        <v>5.6930810380369616E-3</v>
      </c>
      <c r="L9769" s="147">
        <v>1.128115664799507E-11</v>
      </c>
      <c r="M9769" s="147">
        <v>1.6541483257890039E-4</v>
      </c>
      <c r="N9769" s="87">
        <v>2.0414330327510812E-2</v>
      </c>
      <c r="O9769" s="88">
        <v>1.546252820963108E-3</v>
      </c>
      <c r="P9769" s="89">
        <v>75.743499598384702</v>
      </c>
    </row>
    <row r="9770" spans="1:16">
      <c r="A9770" s="75" t="s">
        <v>31349</v>
      </c>
      <c r="B9770" s="85">
        <v>9766</v>
      </c>
      <c r="C9770" s="85">
        <v>20132</v>
      </c>
      <c r="D9770" s="85">
        <v>9766</v>
      </c>
      <c r="E9770" s="86" t="s">
        <v>31348</v>
      </c>
      <c r="F9770" s="85" t="s">
        <v>32</v>
      </c>
      <c r="G9770" s="86" t="s">
        <v>15894</v>
      </c>
      <c r="H9770" s="85" t="s">
        <v>53</v>
      </c>
      <c r="I9770" s="85">
        <v>1</v>
      </c>
      <c r="J9770" s="88">
        <v>1.5558796432920689E-3</v>
      </c>
      <c r="K9770" s="146">
        <v>5.4893278076466271E-3</v>
      </c>
      <c r="L9770" s="147">
        <v>1.0026781698963871E-11</v>
      </c>
      <c r="M9770" s="147">
        <v>1.4712996052215321E-4</v>
      </c>
      <c r="N9770" s="87">
        <v>1.7756528001057519E-2</v>
      </c>
      <c r="O9770" s="88">
        <v>1.198139798352918E-3</v>
      </c>
      <c r="P9770" s="89">
        <v>67.476017737339248</v>
      </c>
    </row>
    <row r="9771" spans="1:16">
      <c r="A9771" s="75" t="s">
        <v>31352</v>
      </c>
      <c r="B9771" s="85">
        <v>9767</v>
      </c>
      <c r="C9771" s="85">
        <v>20134</v>
      </c>
      <c r="D9771" s="85">
        <v>9767</v>
      </c>
      <c r="E9771" s="86" t="s">
        <v>31351</v>
      </c>
      <c r="F9771" s="85" t="s">
        <v>38</v>
      </c>
      <c r="G9771" s="86" t="s">
        <v>15894</v>
      </c>
      <c r="H9771" s="85" t="s">
        <v>53</v>
      </c>
      <c r="I9771" s="85">
        <v>1</v>
      </c>
      <c r="J9771" s="88">
        <v>3.9675085359774211E-3</v>
      </c>
      <c r="K9771" s="146">
        <v>1.2073338291532107E-2</v>
      </c>
      <c r="L9771" s="147">
        <v>2.1996242830503139E-11</v>
      </c>
      <c r="M9771" s="147">
        <v>2.9156447447152431E-4</v>
      </c>
      <c r="N9771" s="87">
        <v>3.5292766748495519E-2</v>
      </c>
      <c r="O9771" s="88">
        <v>2.4337110967726722E-3</v>
      </c>
      <c r="P9771" s="89">
        <v>68.95778713286677</v>
      </c>
    </row>
    <row r="9772" spans="1:16">
      <c r="A9772" s="75" t="s">
        <v>31355</v>
      </c>
      <c r="B9772" s="85">
        <v>9768</v>
      </c>
      <c r="C9772" s="85">
        <v>20136</v>
      </c>
      <c r="D9772" s="85">
        <v>9768</v>
      </c>
      <c r="E9772" s="86" t="s">
        <v>31354</v>
      </c>
      <c r="F9772" s="85" t="s">
        <v>32</v>
      </c>
      <c r="G9772" s="86" t="s">
        <v>15894</v>
      </c>
      <c r="H9772" s="85" t="s">
        <v>53</v>
      </c>
      <c r="I9772" s="85">
        <v>1</v>
      </c>
      <c r="J9772" s="88">
        <v>3.0082413857490668E-3</v>
      </c>
      <c r="K9772" s="146">
        <v>1.1870297946055604E-2</v>
      </c>
      <c r="L9772" s="147">
        <v>1.7933230321813819E-11</v>
      </c>
      <c r="M9772" s="147">
        <v>1.941656290296799E-4</v>
      </c>
      <c r="N9772" s="87">
        <v>2.347317558455916E-2</v>
      </c>
      <c r="O9772" s="88">
        <v>1.525811897928081E-3</v>
      </c>
      <c r="P9772" s="89">
        <v>65.002363759071955</v>
      </c>
    </row>
    <row r="9773" spans="1:16">
      <c r="A9773" s="75" t="s">
        <v>31395</v>
      </c>
      <c r="B9773" s="85">
        <v>9769</v>
      </c>
      <c r="C9773" s="85">
        <v>20166</v>
      </c>
      <c r="D9773" s="85">
        <v>9769</v>
      </c>
      <c r="E9773" s="86" t="s">
        <v>31393</v>
      </c>
      <c r="F9773" s="85" t="s">
        <v>31</v>
      </c>
      <c r="G9773" s="86" t="s">
        <v>15894</v>
      </c>
      <c r="H9773" s="85" t="s">
        <v>53</v>
      </c>
      <c r="I9773" s="85">
        <v>1</v>
      </c>
      <c r="J9773" s="88">
        <v>0</v>
      </c>
      <c r="K9773" s="146">
        <v>0</v>
      </c>
      <c r="L9773" s="147">
        <v>0</v>
      </c>
      <c r="M9773" s="147">
        <v>0</v>
      </c>
      <c r="N9773" s="87">
        <v>0</v>
      </c>
      <c r="O9773" s="88">
        <v>0</v>
      </c>
      <c r="P9773" s="89" t="e">
        <v>#DIV/0!</v>
      </c>
    </row>
    <row r="9774" spans="1:16">
      <c r="A9774" s="75" t="s">
        <v>31398</v>
      </c>
      <c r="B9774" s="85">
        <v>9770</v>
      </c>
      <c r="C9774" s="85">
        <v>20169</v>
      </c>
      <c r="D9774" s="85">
        <v>9770</v>
      </c>
      <c r="E9774" s="86" t="s">
        <v>31393</v>
      </c>
      <c r="F9774" s="85" t="s">
        <v>38</v>
      </c>
      <c r="G9774" s="86" t="s">
        <v>15894</v>
      </c>
      <c r="H9774" s="85" t="s">
        <v>53</v>
      </c>
      <c r="I9774" s="85">
        <v>1</v>
      </c>
      <c r="J9774" s="88">
        <v>0</v>
      </c>
      <c r="K9774" s="146">
        <v>0</v>
      </c>
      <c r="L9774" s="147">
        <v>0</v>
      </c>
      <c r="M9774" s="147">
        <v>0</v>
      </c>
      <c r="N9774" s="87">
        <v>0</v>
      </c>
      <c r="O9774" s="88">
        <v>0</v>
      </c>
      <c r="P9774" s="89" t="e">
        <v>#DIV/0!</v>
      </c>
    </row>
    <row r="9775" spans="1:16">
      <c r="A9775" s="75" t="s">
        <v>31402</v>
      </c>
      <c r="B9775" s="85">
        <v>9771</v>
      </c>
      <c r="C9775" s="85">
        <v>20172</v>
      </c>
      <c r="D9775" s="85">
        <v>9771</v>
      </c>
      <c r="E9775" s="86" t="s">
        <v>31401</v>
      </c>
      <c r="F9775" s="85" t="s">
        <v>32</v>
      </c>
      <c r="G9775" s="86" t="s">
        <v>15894</v>
      </c>
      <c r="H9775" s="85" t="s">
        <v>53</v>
      </c>
      <c r="I9775" s="85">
        <v>1</v>
      </c>
      <c r="J9775" s="88">
        <v>0</v>
      </c>
      <c r="K9775" s="146">
        <v>0</v>
      </c>
      <c r="L9775" s="147">
        <v>0</v>
      </c>
      <c r="M9775" s="147">
        <v>0</v>
      </c>
      <c r="N9775" s="87">
        <v>0</v>
      </c>
      <c r="O9775" s="88">
        <v>0</v>
      </c>
      <c r="P9775" s="89" t="e">
        <v>#DIV/0!</v>
      </c>
    </row>
    <row r="9776" spans="1:16">
      <c r="A9776" s="75" t="s">
        <v>31421</v>
      </c>
      <c r="B9776" s="85">
        <v>9772</v>
      </c>
      <c r="C9776" s="85">
        <v>20186</v>
      </c>
      <c r="D9776" s="85">
        <v>9772</v>
      </c>
      <c r="E9776" s="86" t="s">
        <v>31419</v>
      </c>
      <c r="F9776" s="85" t="s">
        <v>38</v>
      </c>
      <c r="G9776" s="86" t="s">
        <v>15894</v>
      </c>
      <c r="H9776" s="85" t="s">
        <v>53</v>
      </c>
      <c r="I9776" s="85">
        <v>1</v>
      </c>
      <c r="J9776" s="88">
        <v>0</v>
      </c>
      <c r="K9776" s="146">
        <v>0</v>
      </c>
      <c r="L9776" s="147">
        <v>0</v>
      </c>
      <c r="M9776" s="147">
        <v>0</v>
      </c>
      <c r="N9776" s="87">
        <v>0</v>
      </c>
      <c r="O9776" s="88">
        <v>0</v>
      </c>
      <c r="P9776" s="89" t="e">
        <v>#DIV/0!</v>
      </c>
    </row>
    <row r="9777" spans="1:16">
      <c r="A9777" s="75" t="s">
        <v>31425</v>
      </c>
      <c r="B9777" s="85">
        <v>9773</v>
      </c>
      <c r="C9777" s="85">
        <v>20189</v>
      </c>
      <c r="D9777" s="85">
        <v>9773</v>
      </c>
      <c r="E9777" s="86" t="s">
        <v>31424</v>
      </c>
      <c r="F9777" s="85" t="s">
        <v>32</v>
      </c>
      <c r="G9777" s="86" t="s">
        <v>15894</v>
      </c>
      <c r="H9777" s="85" t="s">
        <v>53</v>
      </c>
      <c r="I9777" s="85">
        <v>1</v>
      </c>
      <c r="J9777" s="88">
        <v>0</v>
      </c>
      <c r="K9777" s="146">
        <v>0</v>
      </c>
      <c r="L9777" s="147">
        <v>0</v>
      </c>
      <c r="M9777" s="147">
        <v>0</v>
      </c>
      <c r="N9777" s="87">
        <v>0</v>
      </c>
      <c r="O9777" s="88">
        <v>0</v>
      </c>
      <c r="P9777" s="89" t="e">
        <v>#DIV/0!</v>
      </c>
    </row>
    <row r="9778" spans="1:16">
      <c r="A9778" s="75" t="s">
        <v>31479</v>
      </c>
      <c r="B9778" s="85">
        <v>9774</v>
      </c>
      <c r="C9778" s="85">
        <v>20220</v>
      </c>
      <c r="D9778" s="85">
        <v>9774</v>
      </c>
      <c r="E9778" s="86" t="s">
        <v>31477</v>
      </c>
      <c r="F9778" s="85" t="s">
        <v>38</v>
      </c>
      <c r="G9778" s="86" t="s">
        <v>15894</v>
      </c>
      <c r="H9778" s="85" t="s">
        <v>53</v>
      </c>
      <c r="I9778" s="85">
        <v>1</v>
      </c>
      <c r="J9778" s="88">
        <v>0</v>
      </c>
      <c r="K9778" s="146">
        <v>0</v>
      </c>
      <c r="L9778" s="147">
        <v>0</v>
      </c>
      <c r="M9778" s="147">
        <v>0</v>
      </c>
      <c r="N9778" s="87">
        <v>0</v>
      </c>
      <c r="O9778" s="88">
        <v>0</v>
      </c>
      <c r="P9778" s="89" t="e">
        <v>#DIV/0!</v>
      </c>
    </row>
    <row r="9779" spans="1:16">
      <c r="A9779" s="75" t="s">
        <v>31483</v>
      </c>
      <c r="B9779" s="85">
        <v>9775</v>
      </c>
      <c r="C9779" s="85">
        <v>20223</v>
      </c>
      <c r="D9779" s="85">
        <v>9775</v>
      </c>
      <c r="E9779" s="86" t="s">
        <v>31482</v>
      </c>
      <c r="F9779" s="85" t="s">
        <v>32</v>
      </c>
      <c r="G9779" s="86" t="s">
        <v>15894</v>
      </c>
      <c r="H9779" s="85" t="s">
        <v>53</v>
      </c>
      <c r="I9779" s="85">
        <v>1</v>
      </c>
      <c r="J9779" s="88">
        <v>0</v>
      </c>
      <c r="K9779" s="146">
        <v>0</v>
      </c>
      <c r="L9779" s="147">
        <v>0</v>
      </c>
      <c r="M9779" s="147">
        <v>0</v>
      </c>
      <c r="N9779" s="87">
        <v>0</v>
      </c>
      <c r="O9779" s="88">
        <v>0</v>
      </c>
      <c r="P9779" s="89" t="e">
        <v>#DIV/0!</v>
      </c>
    </row>
    <row r="9780" spans="1:16">
      <c r="A9780" s="75" t="s">
        <v>31496</v>
      </c>
      <c r="B9780" s="85">
        <v>9776</v>
      </c>
      <c r="C9780" s="85">
        <v>20232</v>
      </c>
      <c r="D9780" s="85">
        <v>9776</v>
      </c>
      <c r="E9780" s="86" t="s">
        <v>31494</v>
      </c>
      <c r="F9780" s="85" t="s">
        <v>38</v>
      </c>
      <c r="G9780" s="86" t="s">
        <v>15894</v>
      </c>
      <c r="H9780" s="85" t="s">
        <v>53</v>
      </c>
      <c r="I9780" s="85">
        <v>1</v>
      </c>
      <c r="J9780" s="88">
        <v>0</v>
      </c>
      <c r="K9780" s="146">
        <v>0</v>
      </c>
      <c r="L9780" s="147">
        <v>0</v>
      </c>
      <c r="M9780" s="147">
        <v>0</v>
      </c>
      <c r="N9780" s="87">
        <v>0</v>
      </c>
      <c r="O9780" s="88">
        <v>0</v>
      </c>
      <c r="P9780" s="89" t="e">
        <v>#DIV/0!</v>
      </c>
    </row>
    <row r="9781" spans="1:16">
      <c r="A9781" s="75" t="s">
        <v>31500</v>
      </c>
      <c r="B9781" s="85">
        <v>9777</v>
      </c>
      <c r="C9781" s="85">
        <v>20235</v>
      </c>
      <c r="D9781" s="85">
        <v>9777</v>
      </c>
      <c r="E9781" s="86" t="s">
        <v>31499</v>
      </c>
      <c r="F9781" s="85" t="s">
        <v>32</v>
      </c>
      <c r="G9781" s="86" t="s">
        <v>15894</v>
      </c>
      <c r="H9781" s="85" t="s">
        <v>53</v>
      </c>
      <c r="I9781" s="85">
        <v>1</v>
      </c>
      <c r="J9781" s="88">
        <v>0</v>
      </c>
      <c r="K9781" s="146">
        <v>0</v>
      </c>
      <c r="L9781" s="147">
        <v>0</v>
      </c>
      <c r="M9781" s="147">
        <v>0</v>
      </c>
      <c r="N9781" s="87">
        <v>0</v>
      </c>
      <c r="O9781" s="88">
        <v>0</v>
      </c>
      <c r="P9781" s="89" t="e">
        <v>#DIV/0!</v>
      </c>
    </row>
    <row r="9782" spans="1:16">
      <c r="A9782" s="75" t="s">
        <v>31504</v>
      </c>
      <c r="B9782" s="85">
        <v>9778</v>
      </c>
      <c r="C9782" s="85">
        <v>20239</v>
      </c>
      <c r="D9782" s="85">
        <v>9778</v>
      </c>
      <c r="E9782" s="86" t="s">
        <v>87</v>
      </c>
      <c r="F9782" s="85" t="s">
        <v>38</v>
      </c>
      <c r="G9782" s="86" t="s">
        <v>15894</v>
      </c>
      <c r="H9782" s="85" t="s">
        <v>53</v>
      </c>
      <c r="I9782" s="85">
        <v>1</v>
      </c>
      <c r="J9782" s="88">
        <v>0</v>
      </c>
      <c r="K9782" s="146">
        <v>0</v>
      </c>
      <c r="L9782" s="147">
        <v>0</v>
      </c>
      <c r="M9782" s="147">
        <v>0</v>
      </c>
      <c r="N9782" s="87">
        <v>0</v>
      </c>
      <c r="O9782" s="88">
        <v>0</v>
      </c>
      <c r="P9782" s="89" t="e">
        <v>#DIV/0!</v>
      </c>
    </row>
    <row r="9783" spans="1:16">
      <c r="A9783" s="75" t="s">
        <v>31508</v>
      </c>
      <c r="B9783" s="85">
        <v>9779</v>
      </c>
      <c r="C9783" s="85">
        <v>20242</v>
      </c>
      <c r="D9783" s="85">
        <v>9779</v>
      </c>
      <c r="E9783" s="86" t="s">
        <v>31507</v>
      </c>
      <c r="F9783" s="85" t="s">
        <v>32</v>
      </c>
      <c r="G9783" s="86" t="s">
        <v>15894</v>
      </c>
      <c r="H9783" s="85" t="s">
        <v>53</v>
      </c>
      <c r="I9783" s="85">
        <v>1</v>
      </c>
      <c r="J9783" s="88">
        <v>0</v>
      </c>
      <c r="K9783" s="146">
        <v>0</v>
      </c>
      <c r="L9783" s="147">
        <v>0</v>
      </c>
      <c r="M9783" s="147">
        <v>0</v>
      </c>
      <c r="N9783" s="87">
        <v>0</v>
      </c>
      <c r="O9783" s="88">
        <v>0</v>
      </c>
      <c r="P9783" s="89" t="e">
        <v>#DIV/0!</v>
      </c>
    </row>
    <row r="9784" spans="1:16">
      <c r="A9784" s="75" t="s">
        <v>31542</v>
      </c>
      <c r="B9784" s="85">
        <v>9780</v>
      </c>
      <c r="C9784" s="85">
        <v>20263</v>
      </c>
      <c r="D9784" s="85">
        <v>9780</v>
      </c>
      <c r="E9784" s="86" t="s">
        <v>31540</v>
      </c>
      <c r="F9784" s="85" t="s">
        <v>38</v>
      </c>
      <c r="G9784" s="86" t="s">
        <v>15894</v>
      </c>
      <c r="H9784" s="85" t="s">
        <v>53</v>
      </c>
      <c r="I9784" s="85">
        <v>1</v>
      </c>
      <c r="J9784" s="88">
        <v>0</v>
      </c>
      <c r="K9784" s="146">
        <v>0</v>
      </c>
      <c r="L9784" s="147">
        <v>0</v>
      </c>
      <c r="M9784" s="147">
        <v>0</v>
      </c>
      <c r="N9784" s="87">
        <v>0</v>
      </c>
      <c r="O9784" s="88">
        <v>0</v>
      </c>
      <c r="P9784" s="89" t="e">
        <v>#DIV/0!</v>
      </c>
    </row>
    <row r="9785" spans="1:16">
      <c r="A9785" s="75" t="s">
        <v>31546</v>
      </c>
      <c r="B9785" s="85">
        <v>9781</v>
      </c>
      <c r="C9785" s="85">
        <v>20266</v>
      </c>
      <c r="D9785" s="85">
        <v>9781</v>
      </c>
      <c r="E9785" s="86" t="s">
        <v>31545</v>
      </c>
      <c r="F9785" s="85" t="s">
        <v>32</v>
      </c>
      <c r="G9785" s="86" t="s">
        <v>15894</v>
      </c>
      <c r="H9785" s="85" t="s">
        <v>53</v>
      </c>
      <c r="I9785" s="85">
        <v>1</v>
      </c>
      <c r="J9785" s="88">
        <v>0</v>
      </c>
      <c r="K9785" s="146">
        <v>0</v>
      </c>
      <c r="L9785" s="147">
        <v>0</v>
      </c>
      <c r="M9785" s="147">
        <v>0</v>
      </c>
      <c r="N9785" s="87">
        <v>0</v>
      </c>
      <c r="O9785" s="88">
        <v>0</v>
      </c>
      <c r="P9785" s="89" t="e">
        <v>#DIV/0!</v>
      </c>
    </row>
    <row r="9786" spans="1:16">
      <c r="A9786" s="75" t="s">
        <v>31581</v>
      </c>
      <c r="B9786" s="85">
        <v>9782</v>
      </c>
      <c r="C9786" s="85">
        <v>20287</v>
      </c>
      <c r="D9786" s="85">
        <v>9782</v>
      </c>
      <c r="E9786" s="86" t="s">
        <v>31579</v>
      </c>
      <c r="F9786" s="85" t="s">
        <v>38</v>
      </c>
      <c r="G9786" s="86" t="s">
        <v>15894</v>
      </c>
      <c r="H9786" s="85" t="s">
        <v>53</v>
      </c>
      <c r="I9786" s="85">
        <v>1</v>
      </c>
      <c r="J9786" s="88">
        <v>0</v>
      </c>
      <c r="K9786" s="146">
        <v>0</v>
      </c>
      <c r="L9786" s="147">
        <v>0</v>
      </c>
      <c r="M9786" s="147">
        <v>0</v>
      </c>
      <c r="N9786" s="87">
        <v>0</v>
      </c>
      <c r="O9786" s="88">
        <v>0</v>
      </c>
      <c r="P9786" s="89" t="e">
        <v>#DIV/0!</v>
      </c>
    </row>
    <row r="9787" spans="1:16">
      <c r="A9787" s="75" t="s">
        <v>31585</v>
      </c>
      <c r="B9787" s="85">
        <v>9783</v>
      </c>
      <c r="C9787" s="85">
        <v>20290</v>
      </c>
      <c r="D9787" s="85">
        <v>9783</v>
      </c>
      <c r="E9787" s="86" t="s">
        <v>31584</v>
      </c>
      <c r="F9787" s="85" t="s">
        <v>32</v>
      </c>
      <c r="G9787" s="86" t="s">
        <v>15894</v>
      </c>
      <c r="H9787" s="85" t="s">
        <v>53</v>
      </c>
      <c r="I9787" s="85">
        <v>1</v>
      </c>
      <c r="J9787" s="88">
        <v>0</v>
      </c>
      <c r="K9787" s="146">
        <v>0</v>
      </c>
      <c r="L9787" s="147">
        <v>0</v>
      </c>
      <c r="M9787" s="147">
        <v>0</v>
      </c>
      <c r="N9787" s="87">
        <v>0</v>
      </c>
      <c r="O9787" s="88">
        <v>0</v>
      </c>
      <c r="P9787" s="89" t="e">
        <v>#DIV/0!</v>
      </c>
    </row>
    <row r="9788" spans="1:16">
      <c r="A9788" s="75" t="s">
        <v>31619</v>
      </c>
      <c r="B9788" s="85">
        <v>9784</v>
      </c>
      <c r="C9788" s="85">
        <v>20310</v>
      </c>
      <c r="D9788" s="85">
        <v>9784</v>
      </c>
      <c r="E9788" s="86" t="s">
        <v>31617</v>
      </c>
      <c r="F9788" s="85" t="s">
        <v>38</v>
      </c>
      <c r="G9788" s="86" t="s">
        <v>15894</v>
      </c>
      <c r="H9788" s="85" t="s">
        <v>53</v>
      </c>
      <c r="I9788" s="85">
        <v>1</v>
      </c>
      <c r="J9788" s="88">
        <v>0</v>
      </c>
      <c r="K9788" s="146">
        <v>0</v>
      </c>
      <c r="L9788" s="147">
        <v>0</v>
      </c>
      <c r="M9788" s="147">
        <v>0</v>
      </c>
      <c r="N9788" s="87">
        <v>0</v>
      </c>
      <c r="O9788" s="88">
        <v>0</v>
      </c>
      <c r="P9788" s="89" t="e">
        <v>#DIV/0!</v>
      </c>
    </row>
    <row r="9789" spans="1:16">
      <c r="A9789" s="75" t="s">
        <v>31623</v>
      </c>
      <c r="B9789" s="85">
        <v>9785</v>
      </c>
      <c r="C9789" s="85">
        <v>20313</v>
      </c>
      <c r="D9789" s="85">
        <v>9785</v>
      </c>
      <c r="E9789" s="86" t="s">
        <v>31622</v>
      </c>
      <c r="F9789" s="85" t="s">
        <v>32</v>
      </c>
      <c r="G9789" s="86" t="s">
        <v>15894</v>
      </c>
      <c r="H9789" s="85" t="s">
        <v>53</v>
      </c>
      <c r="I9789" s="85">
        <v>1</v>
      </c>
      <c r="J9789" s="88">
        <v>0</v>
      </c>
      <c r="K9789" s="146">
        <v>0</v>
      </c>
      <c r="L9789" s="147">
        <v>0</v>
      </c>
      <c r="M9789" s="147">
        <v>0</v>
      </c>
      <c r="N9789" s="87">
        <v>0</v>
      </c>
      <c r="O9789" s="88">
        <v>0</v>
      </c>
      <c r="P9789" s="89" t="e">
        <v>#DIV/0!</v>
      </c>
    </row>
    <row r="9790" spans="1:16">
      <c r="A9790" s="75" t="s">
        <v>31657</v>
      </c>
      <c r="B9790" s="85">
        <v>9786</v>
      </c>
      <c r="C9790" s="85">
        <v>20333</v>
      </c>
      <c r="D9790" s="85">
        <v>9786</v>
      </c>
      <c r="E9790" s="86" t="s">
        <v>31655</v>
      </c>
      <c r="F9790" s="85" t="s">
        <v>38</v>
      </c>
      <c r="G9790" s="86" t="s">
        <v>15894</v>
      </c>
      <c r="H9790" s="85" t="s">
        <v>53</v>
      </c>
      <c r="I9790" s="85">
        <v>1</v>
      </c>
      <c r="J9790" s="88">
        <v>0</v>
      </c>
      <c r="K9790" s="146">
        <v>0</v>
      </c>
      <c r="L9790" s="147">
        <v>0</v>
      </c>
      <c r="M9790" s="147">
        <v>0</v>
      </c>
      <c r="N9790" s="87">
        <v>0</v>
      </c>
      <c r="O9790" s="88">
        <v>0</v>
      </c>
      <c r="P9790" s="89" t="e">
        <v>#DIV/0!</v>
      </c>
    </row>
    <row r="9791" spans="1:16">
      <c r="A9791" s="75" t="s">
        <v>31661</v>
      </c>
      <c r="B9791" s="85">
        <v>9787</v>
      </c>
      <c r="C9791" s="85">
        <v>20336</v>
      </c>
      <c r="D9791" s="85">
        <v>9787</v>
      </c>
      <c r="E9791" s="86" t="s">
        <v>31660</v>
      </c>
      <c r="F9791" s="85" t="s">
        <v>32</v>
      </c>
      <c r="G9791" s="86" t="s">
        <v>15894</v>
      </c>
      <c r="H9791" s="85" t="s">
        <v>53</v>
      </c>
      <c r="I9791" s="85">
        <v>1</v>
      </c>
      <c r="J9791" s="88">
        <v>0</v>
      </c>
      <c r="K9791" s="146">
        <v>0</v>
      </c>
      <c r="L9791" s="147">
        <v>0</v>
      </c>
      <c r="M9791" s="147">
        <v>0</v>
      </c>
      <c r="N9791" s="87">
        <v>0</v>
      </c>
      <c r="O9791" s="88">
        <v>0</v>
      </c>
      <c r="P9791" s="89" t="e">
        <v>#DIV/0!</v>
      </c>
    </row>
    <row r="9792" spans="1:16">
      <c r="A9792" s="75" t="s">
        <v>31703</v>
      </c>
      <c r="B9792" s="85">
        <v>9788</v>
      </c>
      <c r="C9792" s="85">
        <v>20361</v>
      </c>
      <c r="D9792" s="85">
        <v>9788</v>
      </c>
      <c r="E9792" s="86" t="s">
        <v>31701</v>
      </c>
      <c r="F9792" s="85" t="s">
        <v>38</v>
      </c>
      <c r="G9792" s="86" t="s">
        <v>15894</v>
      </c>
      <c r="H9792" s="85" t="s">
        <v>53</v>
      </c>
      <c r="I9792" s="85">
        <v>1</v>
      </c>
      <c r="J9792" s="88">
        <v>0</v>
      </c>
      <c r="K9792" s="146">
        <v>0</v>
      </c>
      <c r="L9792" s="147">
        <v>0</v>
      </c>
      <c r="M9792" s="147">
        <v>0</v>
      </c>
      <c r="N9792" s="87">
        <v>0</v>
      </c>
      <c r="O9792" s="88">
        <v>0</v>
      </c>
      <c r="P9792" s="89" t="e">
        <v>#DIV/0!</v>
      </c>
    </row>
    <row r="9793" spans="1:16">
      <c r="A9793" s="75" t="s">
        <v>31707</v>
      </c>
      <c r="B9793" s="85">
        <v>9789</v>
      </c>
      <c r="C9793" s="85">
        <v>20364</v>
      </c>
      <c r="D9793" s="85">
        <v>9789</v>
      </c>
      <c r="E9793" s="86" t="s">
        <v>31706</v>
      </c>
      <c r="F9793" s="85" t="s">
        <v>32</v>
      </c>
      <c r="G9793" s="86" t="s">
        <v>15894</v>
      </c>
      <c r="H9793" s="85" t="s">
        <v>53</v>
      </c>
      <c r="I9793" s="85">
        <v>1</v>
      </c>
      <c r="J9793" s="88">
        <v>0</v>
      </c>
      <c r="K9793" s="146">
        <v>0</v>
      </c>
      <c r="L9793" s="147">
        <v>0</v>
      </c>
      <c r="M9793" s="147">
        <v>0</v>
      </c>
      <c r="N9793" s="87">
        <v>0</v>
      </c>
      <c r="O9793" s="88">
        <v>0</v>
      </c>
      <c r="P9793" s="89" t="e">
        <v>#DIV/0!</v>
      </c>
    </row>
    <row r="9794" spans="1:16">
      <c r="A9794" s="75" t="s">
        <v>31741</v>
      </c>
      <c r="B9794" s="85">
        <v>9790</v>
      </c>
      <c r="C9794" s="85">
        <v>20384</v>
      </c>
      <c r="D9794" s="85">
        <v>9790</v>
      </c>
      <c r="E9794" s="86" t="s">
        <v>31739</v>
      </c>
      <c r="F9794" s="85" t="s">
        <v>38</v>
      </c>
      <c r="G9794" s="86" t="s">
        <v>15894</v>
      </c>
      <c r="H9794" s="85" t="s">
        <v>53</v>
      </c>
      <c r="I9794" s="85">
        <v>1</v>
      </c>
      <c r="J9794" s="88">
        <v>0</v>
      </c>
      <c r="K9794" s="146">
        <v>0</v>
      </c>
      <c r="L9794" s="147">
        <v>0</v>
      </c>
      <c r="M9794" s="147">
        <v>0</v>
      </c>
      <c r="N9794" s="87">
        <v>0</v>
      </c>
      <c r="O9794" s="88">
        <v>0</v>
      </c>
      <c r="P9794" s="89" t="e">
        <v>#DIV/0!</v>
      </c>
    </row>
    <row r="9795" spans="1:16">
      <c r="A9795" s="75" t="s">
        <v>31745</v>
      </c>
      <c r="B9795" s="85">
        <v>9791</v>
      </c>
      <c r="C9795" s="85">
        <v>20387</v>
      </c>
      <c r="D9795" s="85">
        <v>9791</v>
      </c>
      <c r="E9795" s="86" t="s">
        <v>31744</v>
      </c>
      <c r="F9795" s="85" t="s">
        <v>32</v>
      </c>
      <c r="G9795" s="86" t="s">
        <v>15894</v>
      </c>
      <c r="H9795" s="85" t="s">
        <v>53</v>
      </c>
      <c r="I9795" s="85">
        <v>1</v>
      </c>
      <c r="J9795" s="88">
        <v>0</v>
      </c>
      <c r="K9795" s="146">
        <v>0</v>
      </c>
      <c r="L9795" s="147">
        <v>0</v>
      </c>
      <c r="M9795" s="147">
        <v>0</v>
      </c>
      <c r="N9795" s="87">
        <v>0</v>
      </c>
      <c r="O9795" s="88">
        <v>0</v>
      </c>
      <c r="P9795" s="89" t="e">
        <v>#DIV/0!</v>
      </c>
    </row>
    <row r="9796" spans="1:16">
      <c r="A9796" s="75" t="s">
        <v>31775</v>
      </c>
      <c r="B9796" s="85">
        <v>9792</v>
      </c>
      <c r="C9796" s="85">
        <v>20404</v>
      </c>
      <c r="D9796" s="85">
        <v>9792</v>
      </c>
      <c r="E9796" s="86" t="s">
        <v>31773</v>
      </c>
      <c r="F9796" s="85" t="s">
        <v>38</v>
      </c>
      <c r="G9796" s="86" t="s">
        <v>15894</v>
      </c>
      <c r="H9796" s="85" t="s">
        <v>53</v>
      </c>
      <c r="I9796" s="85">
        <v>1</v>
      </c>
      <c r="J9796" s="88">
        <v>0</v>
      </c>
      <c r="K9796" s="146">
        <v>0</v>
      </c>
      <c r="L9796" s="147">
        <v>0</v>
      </c>
      <c r="M9796" s="147">
        <v>0</v>
      </c>
      <c r="N9796" s="87">
        <v>0</v>
      </c>
      <c r="O9796" s="88">
        <v>0</v>
      </c>
      <c r="P9796" s="89" t="e">
        <v>#DIV/0!</v>
      </c>
    </row>
    <row r="9797" spans="1:16">
      <c r="A9797" s="75" t="s">
        <v>31779</v>
      </c>
      <c r="B9797" s="85">
        <v>9793</v>
      </c>
      <c r="C9797" s="85">
        <v>20407</v>
      </c>
      <c r="D9797" s="85">
        <v>9793</v>
      </c>
      <c r="E9797" s="86" t="s">
        <v>31778</v>
      </c>
      <c r="F9797" s="85" t="s">
        <v>32</v>
      </c>
      <c r="G9797" s="86" t="s">
        <v>15894</v>
      </c>
      <c r="H9797" s="85" t="s">
        <v>53</v>
      </c>
      <c r="I9797" s="85">
        <v>1</v>
      </c>
      <c r="J9797" s="88">
        <v>0</v>
      </c>
      <c r="K9797" s="146">
        <v>0</v>
      </c>
      <c r="L9797" s="147">
        <v>0</v>
      </c>
      <c r="M9797" s="147">
        <v>0</v>
      </c>
      <c r="N9797" s="87">
        <v>0</v>
      </c>
      <c r="O9797" s="88">
        <v>0</v>
      </c>
      <c r="P9797" s="89" t="e">
        <v>#DIV/0!</v>
      </c>
    </row>
    <row r="9798" spans="1:16">
      <c r="A9798" s="75" t="s">
        <v>31813</v>
      </c>
      <c r="B9798" s="85">
        <v>9794</v>
      </c>
      <c r="C9798" s="85">
        <v>20430</v>
      </c>
      <c r="D9798" s="85">
        <v>9794</v>
      </c>
      <c r="E9798" s="86" t="s">
        <v>31811</v>
      </c>
      <c r="F9798" s="85" t="s">
        <v>31</v>
      </c>
      <c r="G9798" s="86" t="s">
        <v>15894</v>
      </c>
      <c r="H9798" s="85" t="s">
        <v>53</v>
      </c>
      <c r="I9798" s="85">
        <v>1</v>
      </c>
      <c r="J9798" s="88">
        <v>0</v>
      </c>
      <c r="K9798" s="146">
        <v>0</v>
      </c>
      <c r="L9798" s="147">
        <v>0</v>
      </c>
      <c r="M9798" s="147">
        <v>0</v>
      </c>
      <c r="N9798" s="87">
        <v>0</v>
      </c>
      <c r="O9798" s="88">
        <v>0</v>
      </c>
      <c r="P9798" s="89" t="e">
        <v>#DIV/0!</v>
      </c>
    </row>
    <row r="9799" spans="1:16">
      <c r="A9799" s="75" t="s">
        <v>31816</v>
      </c>
      <c r="B9799" s="85">
        <v>9795</v>
      </c>
      <c r="C9799" s="85">
        <v>20433</v>
      </c>
      <c r="D9799" s="85">
        <v>9795</v>
      </c>
      <c r="E9799" s="86" t="s">
        <v>31811</v>
      </c>
      <c r="F9799" s="85" t="s">
        <v>38</v>
      </c>
      <c r="G9799" s="86" t="s">
        <v>15894</v>
      </c>
      <c r="H9799" s="85" t="s">
        <v>53</v>
      </c>
      <c r="I9799" s="85">
        <v>1</v>
      </c>
      <c r="J9799" s="88">
        <v>0</v>
      </c>
      <c r="K9799" s="146">
        <v>0</v>
      </c>
      <c r="L9799" s="147">
        <v>0</v>
      </c>
      <c r="M9799" s="147">
        <v>0</v>
      </c>
      <c r="N9799" s="87">
        <v>0</v>
      </c>
      <c r="O9799" s="88">
        <v>0</v>
      </c>
      <c r="P9799" s="89" t="e">
        <v>#DIV/0!</v>
      </c>
    </row>
    <row r="9800" spans="1:16">
      <c r="A9800" s="75" t="s">
        <v>31820</v>
      </c>
      <c r="B9800" s="85">
        <v>9796</v>
      </c>
      <c r="C9800" s="85">
        <v>20436</v>
      </c>
      <c r="D9800" s="85">
        <v>9796</v>
      </c>
      <c r="E9800" s="86" t="s">
        <v>31819</v>
      </c>
      <c r="F9800" s="85" t="s">
        <v>32</v>
      </c>
      <c r="G9800" s="86" t="s">
        <v>15894</v>
      </c>
      <c r="H9800" s="85" t="s">
        <v>53</v>
      </c>
      <c r="I9800" s="85">
        <v>1</v>
      </c>
      <c r="J9800" s="88">
        <v>0</v>
      </c>
      <c r="K9800" s="146">
        <v>0</v>
      </c>
      <c r="L9800" s="147">
        <v>0</v>
      </c>
      <c r="M9800" s="147">
        <v>0</v>
      </c>
      <c r="N9800" s="87">
        <v>0</v>
      </c>
      <c r="O9800" s="88">
        <v>0</v>
      </c>
      <c r="P9800" s="89" t="e">
        <v>#DIV/0!</v>
      </c>
    </row>
    <row r="9801" spans="1:16">
      <c r="A9801" s="75" t="s">
        <v>31825</v>
      </c>
      <c r="B9801" s="85">
        <v>9797</v>
      </c>
      <c r="C9801" s="85">
        <v>20440</v>
      </c>
      <c r="D9801" s="85">
        <v>9797</v>
      </c>
      <c r="E9801" s="86" t="s">
        <v>31823</v>
      </c>
      <c r="F9801" s="85" t="s">
        <v>38</v>
      </c>
      <c r="G9801" s="86" t="s">
        <v>15894</v>
      </c>
      <c r="H9801" s="85" t="s">
        <v>53</v>
      </c>
      <c r="I9801" s="85">
        <v>1</v>
      </c>
      <c r="J9801" s="88">
        <v>0</v>
      </c>
      <c r="K9801" s="146">
        <v>0</v>
      </c>
      <c r="L9801" s="147">
        <v>0</v>
      </c>
      <c r="M9801" s="147">
        <v>0</v>
      </c>
      <c r="N9801" s="87">
        <v>0</v>
      </c>
      <c r="O9801" s="88">
        <v>0</v>
      </c>
      <c r="P9801" s="89" t="e">
        <v>#DIV/0!</v>
      </c>
    </row>
    <row r="9802" spans="1:16">
      <c r="A9802" s="75" t="s">
        <v>31829</v>
      </c>
      <c r="B9802" s="85">
        <v>9798</v>
      </c>
      <c r="C9802" s="85">
        <v>20443</v>
      </c>
      <c r="D9802" s="85">
        <v>9798</v>
      </c>
      <c r="E9802" s="86" t="s">
        <v>31828</v>
      </c>
      <c r="F9802" s="85" t="s">
        <v>32</v>
      </c>
      <c r="G9802" s="86" t="s">
        <v>15894</v>
      </c>
      <c r="H9802" s="85" t="s">
        <v>53</v>
      </c>
      <c r="I9802" s="85">
        <v>1</v>
      </c>
      <c r="J9802" s="88">
        <v>0</v>
      </c>
      <c r="K9802" s="146">
        <v>0</v>
      </c>
      <c r="L9802" s="147">
        <v>0</v>
      </c>
      <c r="M9802" s="147">
        <v>0</v>
      </c>
      <c r="N9802" s="87">
        <v>0</v>
      </c>
      <c r="O9802" s="88">
        <v>0</v>
      </c>
      <c r="P9802" s="89" t="e">
        <v>#DIV/0!</v>
      </c>
    </row>
    <row r="9803" spans="1:16">
      <c r="A9803" s="75" t="s">
        <v>31834</v>
      </c>
      <c r="B9803" s="85">
        <v>9799</v>
      </c>
      <c r="C9803" s="85">
        <v>20447</v>
      </c>
      <c r="D9803" s="85">
        <v>9799</v>
      </c>
      <c r="E9803" s="86" t="s">
        <v>31832</v>
      </c>
      <c r="F9803" s="85" t="s">
        <v>38</v>
      </c>
      <c r="G9803" s="86" t="s">
        <v>15894</v>
      </c>
      <c r="H9803" s="85" t="s">
        <v>53</v>
      </c>
      <c r="I9803" s="85">
        <v>1</v>
      </c>
      <c r="J9803" s="88">
        <v>0</v>
      </c>
      <c r="K9803" s="146">
        <v>0</v>
      </c>
      <c r="L9803" s="147">
        <v>0</v>
      </c>
      <c r="M9803" s="147">
        <v>0</v>
      </c>
      <c r="N9803" s="87">
        <v>0</v>
      </c>
      <c r="O9803" s="88">
        <v>0</v>
      </c>
      <c r="P9803" s="89" t="e">
        <v>#DIV/0!</v>
      </c>
    </row>
    <row r="9804" spans="1:16">
      <c r="A9804" s="75" t="s">
        <v>31838</v>
      </c>
      <c r="B9804" s="85">
        <v>9800</v>
      </c>
      <c r="C9804" s="85">
        <v>20450</v>
      </c>
      <c r="D9804" s="85">
        <v>9800</v>
      </c>
      <c r="E9804" s="86" t="s">
        <v>31837</v>
      </c>
      <c r="F9804" s="85" t="s">
        <v>32</v>
      </c>
      <c r="G9804" s="86" t="s">
        <v>15894</v>
      </c>
      <c r="H9804" s="85" t="s">
        <v>53</v>
      </c>
      <c r="I9804" s="85">
        <v>1</v>
      </c>
      <c r="J9804" s="88">
        <v>0</v>
      </c>
      <c r="K9804" s="146">
        <v>0</v>
      </c>
      <c r="L9804" s="147">
        <v>0</v>
      </c>
      <c r="M9804" s="147">
        <v>0</v>
      </c>
      <c r="N9804" s="87">
        <v>0</v>
      </c>
      <c r="O9804" s="88">
        <v>0</v>
      </c>
      <c r="P9804" s="89" t="e">
        <v>#DIV/0!</v>
      </c>
    </row>
    <row r="9805" spans="1:16">
      <c r="A9805" s="75" t="s">
        <v>31843</v>
      </c>
      <c r="B9805" s="85">
        <v>9801</v>
      </c>
      <c r="C9805" s="85">
        <v>20454</v>
      </c>
      <c r="D9805" s="85">
        <v>9801</v>
      </c>
      <c r="E9805" s="86" t="s">
        <v>31841</v>
      </c>
      <c r="F9805" s="85" t="s">
        <v>38</v>
      </c>
      <c r="G9805" s="86" t="s">
        <v>15894</v>
      </c>
      <c r="H9805" s="85" t="s">
        <v>53</v>
      </c>
      <c r="I9805" s="85">
        <v>1</v>
      </c>
      <c r="J9805" s="88">
        <v>0</v>
      </c>
      <c r="K9805" s="146">
        <v>0</v>
      </c>
      <c r="L9805" s="147">
        <v>0</v>
      </c>
      <c r="M9805" s="147">
        <v>0</v>
      </c>
      <c r="N9805" s="87">
        <v>0</v>
      </c>
      <c r="O9805" s="88">
        <v>0</v>
      </c>
      <c r="P9805" s="89" t="e">
        <v>#DIV/0!</v>
      </c>
    </row>
    <row r="9806" spans="1:16">
      <c r="A9806" s="75" t="s">
        <v>31847</v>
      </c>
      <c r="B9806" s="85">
        <v>9802</v>
      </c>
      <c r="C9806" s="85">
        <v>20457</v>
      </c>
      <c r="D9806" s="85">
        <v>9802</v>
      </c>
      <c r="E9806" s="86" t="s">
        <v>31846</v>
      </c>
      <c r="F9806" s="85" t="s">
        <v>32</v>
      </c>
      <c r="G9806" s="86" t="s">
        <v>15894</v>
      </c>
      <c r="H9806" s="85" t="s">
        <v>53</v>
      </c>
      <c r="I9806" s="85">
        <v>1</v>
      </c>
      <c r="J9806" s="88">
        <v>0</v>
      </c>
      <c r="K9806" s="146">
        <v>0</v>
      </c>
      <c r="L9806" s="147">
        <v>0</v>
      </c>
      <c r="M9806" s="147">
        <v>0</v>
      </c>
      <c r="N9806" s="87">
        <v>0</v>
      </c>
      <c r="O9806" s="88">
        <v>0</v>
      </c>
      <c r="P9806" s="89" t="e">
        <v>#DIV/0!</v>
      </c>
    </row>
    <row r="9807" spans="1:16">
      <c r="A9807" s="75" t="s">
        <v>31852</v>
      </c>
      <c r="B9807" s="85">
        <v>9803</v>
      </c>
      <c r="C9807" s="85">
        <v>20461</v>
      </c>
      <c r="D9807" s="85">
        <v>9803</v>
      </c>
      <c r="E9807" s="86" t="s">
        <v>31850</v>
      </c>
      <c r="F9807" s="85" t="s">
        <v>38</v>
      </c>
      <c r="G9807" s="86" t="s">
        <v>15894</v>
      </c>
      <c r="H9807" s="85" t="s">
        <v>53</v>
      </c>
      <c r="I9807" s="85">
        <v>1</v>
      </c>
      <c r="J9807" s="88">
        <v>0</v>
      </c>
      <c r="K9807" s="146">
        <v>0</v>
      </c>
      <c r="L9807" s="147">
        <v>0</v>
      </c>
      <c r="M9807" s="147">
        <v>0</v>
      </c>
      <c r="N9807" s="87">
        <v>0</v>
      </c>
      <c r="O9807" s="88">
        <v>0</v>
      </c>
      <c r="P9807" s="89" t="e">
        <v>#DIV/0!</v>
      </c>
    </row>
    <row r="9808" spans="1:16">
      <c r="A9808" s="75" t="s">
        <v>31856</v>
      </c>
      <c r="B9808" s="85">
        <v>9804</v>
      </c>
      <c r="C9808" s="85">
        <v>20464</v>
      </c>
      <c r="D9808" s="85">
        <v>9804</v>
      </c>
      <c r="E9808" s="86" t="s">
        <v>31855</v>
      </c>
      <c r="F9808" s="85" t="s">
        <v>32</v>
      </c>
      <c r="G9808" s="86" t="s">
        <v>15894</v>
      </c>
      <c r="H9808" s="85" t="s">
        <v>53</v>
      </c>
      <c r="I9808" s="85">
        <v>1</v>
      </c>
      <c r="J9808" s="88">
        <v>0</v>
      </c>
      <c r="K9808" s="146">
        <v>0</v>
      </c>
      <c r="L9808" s="147">
        <v>0</v>
      </c>
      <c r="M9808" s="147">
        <v>0</v>
      </c>
      <c r="N9808" s="87">
        <v>0</v>
      </c>
      <c r="O9808" s="88">
        <v>0</v>
      </c>
      <c r="P9808" s="89" t="e">
        <v>#DIV/0!</v>
      </c>
    </row>
    <row r="9809" spans="1:16">
      <c r="A9809" s="75" t="s">
        <v>31861</v>
      </c>
      <c r="B9809" s="85">
        <v>9805</v>
      </c>
      <c r="C9809" s="85">
        <v>20468</v>
      </c>
      <c r="D9809" s="85">
        <v>9805</v>
      </c>
      <c r="E9809" s="86" t="s">
        <v>31859</v>
      </c>
      <c r="F9809" s="85" t="s">
        <v>38</v>
      </c>
      <c r="G9809" s="86" t="s">
        <v>15894</v>
      </c>
      <c r="H9809" s="85" t="s">
        <v>53</v>
      </c>
      <c r="I9809" s="85">
        <v>1</v>
      </c>
      <c r="J9809" s="88">
        <v>0</v>
      </c>
      <c r="K9809" s="146">
        <v>0</v>
      </c>
      <c r="L9809" s="147">
        <v>0</v>
      </c>
      <c r="M9809" s="147">
        <v>0</v>
      </c>
      <c r="N9809" s="87">
        <v>0</v>
      </c>
      <c r="O9809" s="88">
        <v>0</v>
      </c>
      <c r="P9809" s="89" t="e">
        <v>#DIV/0!</v>
      </c>
    </row>
    <row r="9810" spans="1:16">
      <c r="A9810" s="75" t="s">
        <v>31865</v>
      </c>
      <c r="B9810" s="85">
        <v>9806</v>
      </c>
      <c r="C9810" s="85">
        <v>20471</v>
      </c>
      <c r="D9810" s="85">
        <v>9806</v>
      </c>
      <c r="E9810" s="86" t="s">
        <v>31864</v>
      </c>
      <c r="F9810" s="85" t="s">
        <v>32</v>
      </c>
      <c r="G9810" s="86" t="s">
        <v>15894</v>
      </c>
      <c r="H9810" s="85" t="s">
        <v>53</v>
      </c>
      <c r="I9810" s="85">
        <v>1</v>
      </c>
      <c r="J9810" s="88">
        <v>0</v>
      </c>
      <c r="K9810" s="146">
        <v>0</v>
      </c>
      <c r="L9810" s="147">
        <v>0</v>
      </c>
      <c r="M9810" s="147">
        <v>0</v>
      </c>
      <c r="N9810" s="87">
        <v>0</v>
      </c>
      <c r="O9810" s="88">
        <v>0</v>
      </c>
      <c r="P9810" s="89" t="e">
        <v>#DIV/0!</v>
      </c>
    </row>
    <row r="9811" spans="1:16">
      <c r="A9811" s="75" t="s">
        <v>31870</v>
      </c>
      <c r="B9811" s="85">
        <v>9807</v>
      </c>
      <c r="C9811" s="85">
        <v>20475</v>
      </c>
      <c r="D9811" s="85">
        <v>9807</v>
      </c>
      <c r="E9811" s="86" t="s">
        <v>31868</v>
      </c>
      <c r="F9811" s="85" t="s">
        <v>38</v>
      </c>
      <c r="G9811" s="86" t="s">
        <v>15894</v>
      </c>
      <c r="H9811" s="85" t="s">
        <v>53</v>
      </c>
      <c r="I9811" s="85">
        <v>1</v>
      </c>
      <c r="J9811" s="88">
        <v>0</v>
      </c>
      <c r="K9811" s="146">
        <v>0</v>
      </c>
      <c r="L9811" s="147">
        <v>0</v>
      </c>
      <c r="M9811" s="147">
        <v>0</v>
      </c>
      <c r="N9811" s="87">
        <v>0</v>
      </c>
      <c r="O9811" s="88">
        <v>0</v>
      </c>
      <c r="P9811" s="89" t="e">
        <v>#DIV/0!</v>
      </c>
    </row>
    <row r="9812" spans="1:16">
      <c r="A9812" s="75" t="s">
        <v>31874</v>
      </c>
      <c r="B9812" s="85">
        <v>9808</v>
      </c>
      <c r="C9812" s="85">
        <v>20478</v>
      </c>
      <c r="D9812" s="85">
        <v>9808</v>
      </c>
      <c r="E9812" s="86" t="s">
        <v>31873</v>
      </c>
      <c r="F9812" s="85" t="s">
        <v>32</v>
      </c>
      <c r="G9812" s="86" t="s">
        <v>15894</v>
      </c>
      <c r="H9812" s="85" t="s">
        <v>53</v>
      </c>
      <c r="I9812" s="85">
        <v>1</v>
      </c>
      <c r="J9812" s="88">
        <v>0</v>
      </c>
      <c r="K9812" s="146">
        <v>0</v>
      </c>
      <c r="L9812" s="147">
        <v>0</v>
      </c>
      <c r="M9812" s="147">
        <v>0</v>
      </c>
      <c r="N9812" s="87">
        <v>0</v>
      </c>
      <c r="O9812" s="88">
        <v>0</v>
      </c>
      <c r="P9812" s="89" t="e">
        <v>#DIV/0!</v>
      </c>
    </row>
    <row r="9813" spans="1:16">
      <c r="A9813" s="75" t="s">
        <v>31882</v>
      </c>
      <c r="B9813" s="85">
        <v>9809</v>
      </c>
      <c r="C9813" s="85">
        <v>20484</v>
      </c>
      <c r="D9813" s="85">
        <v>9809</v>
      </c>
      <c r="E9813" s="86" t="s">
        <v>31880</v>
      </c>
      <c r="F9813" s="85" t="s">
        <v>38</v>
      </c>
      <c r="G9813" s="86" t="s">
        <v>15894</v>
      </c>
      <c r="H9813" s="85" t="s">
        <v>53</v>
      </c>
      <c r="I9813" s="85">
        <v>1</v>
      </c>
      <c r="J9813" s="88">
        <v>0</v>
      </c>
      <c r="K9813" s="146">
        <v>0</v>
      </c>
      <c r="L9813" s="147">
        <v>0</v>
      </c>
      <c r="M9813" s="147">
        <v>0</v>
      </c>
      <c r="N9813" s="87">
        <v>0</v>
      </c>
      <c r="O9813" s="88">
        <v>0</v>
      </c>
      <c r="P9813" s="89" t="e">
        <v>#DIV/0!</v>
      </c>
    </row>
    <row r="9814" spans="1:16">
      <c r="A9814" s="75" t="s">
        <v>31886</v>
      </c>
      <c r="B9814" s="85">
        <v>9810</v>
      </c>
      <c r="C9814" s="85">
        <v>20487</v>
      </c>
      <c r="D9814" s="85">
        <v>9810</v>
      </c>
      <c r="E9814" s="86" t="s">
        <v>31885</v>
      </c>
      <c r="F9814" s="85" t="s">
        <v>32</v>
      </c>
      <c r="G9814" s="86" t="s">
        <v>15894</v>
      </c>
      <c r="H9814" s="85" t="s">
        <v>53</v>
      </c>
      <c r="I9814" s="85">
        <v>1</v>
      </c>
      <c r="J9814" s="88">
        <v>0</v>
      </c>
      <c r="K9814" s="146">
        <v>0</v>
      </c>
      <c r="L9814" s="147">
        <v>0</v>
      </c>
      <c r="M9814" s="147">
        <v>0</v>
      </c>
      <c r="N9814" s="87">
        <v>0</v>
      </c>
      <c r="O9814" s="88">
        <v>0</v>
      </c>
      <c r="P9814" s="89" t="e">
        <v>#DIV/0!</v>
      </c>
    </row>
    <row r="9815" spans="1:16">
      <c r="A9815" s="75" t="s">
        <v>15920</v>
      </c>
      <c r="B9815" s="85">
        <v>9811</v>
      </c>
      <c r="C9815" s="85">
        <v>10525</v>
      </c>
      <c r="D9815" s="85">
        <v>9811</v>
      </c>
      <c r="E9815" s="86" t="s">
        <v>15921</v>
      </c>
      <c r="F9815" s="85" t="s">
        <v>38</v>
      </c>
      <c r="G9815" s="86" t="s">
        <v>15922</v>
      </c>
      <c r="H9815" s="85" t="s">
        <v>53</v>
      </c>
      <c r="I9815" s="85">
        <v>1</v>
      </c>
      <c r="J9815" s="88">
        <v>0.12690822000395871</v>
      </c>
      <c r="K9815" s="146">
        <v>0.10842488651027425</v>
      </c>
      <c r="L9815" s="147">
        <v>4.7153786214331315E-10</v>
      </c>
      <c r="M9815" s="147">
        <v>1.200929667359486E-2</v>
      </c>
      <c r="N9815" s="87">
        <v>1.6934236246363921</v>
      </c>
      <c r="O9815" s="88">
        <v>0.11576348092239259</v>
      </c>
      <c r="P9815" s="89">
        <v>68.360615287417559</v>
      </c>
    </row>
    <row r="9816" spans="1:16">
      <c r="A9816" s="75" t="s">
        <v>15923</v>
      </c>
      <c r="B9816" s="85">
        <v>9812</v>
      </c>
      <c r="C9816" s="85">
        <v>10526</v>
      </c>
      <c r="D9816" s="85">
        <v>9812</v>
      </c>
      <c r="E9816" s="86" t="s">
        <v>15921</v>
      </c>
      <c r="F9816" s="85" t="s">
        <v>11</v>
      </c>
      <c r="G9816" s="86" t="s">
        <v>15922</v>
      </c>
      <c r="H9816" s="85" t="s">
        <v>53</v>
      </c>
      <c r="I9816" s="85">
        <v>1</v>
      </c>
      <c r="J9816" s="88">
        <v>0.1104249089210305</v>
      </c>
      <c r="K9816" s="146">
        <v>8.5367431031731084E-2</v>
      </c>
      <c r="L9816" s="147">
        <v>3.9770456772428068E-10</v>
      </c>
      <c r="M9816" s="147">
        <v>1.228734213475211E-2</v>
      </c>
      <c r="N9816" s="87">
        <v>1.6729953033824829</v>
      </c>
      <c r="O9816" s="88">
        <v>0.1000707669256883</v>
      </c>
      <c r="P9816" s="89">
        <v>59.81533045751172</v>
      </c>
    </row>
    <row r="9817" spans="1:16">
      <c r="A9817" s="75" t="s">
        <v>26584</v>
      </c>
      <c r="B9817" s="85">
        <v>9813</v>
      </c>
      <c r="C9817" s="85">
        <v>16549</v>
      </c>
      <c r="D9817" s="85">
        <v>9813</v>
      </c>
      <c r="E9817" s="86" t="s">
        <v>26569</v>
      </c>
      <c r="F9817" s="85" t="s">
        <v>38</v>
      </c>
      <c r="G9817" s="86" t="s">
        <v>15922</v>
      </c>
      <c r="H9817" s="85" t="s">
        <v>53</v>
      </c>
      <c r="I9817" s="85">
        <v>1</v>
      </c>
      <c r="J9817" s="88">
        <v>3.6634591354181213E-2</v>
      </c>
      <c r="K9817" s="146">
        <v>0.23302593162577165</v>
      </c>
      <c r="L9817" s="147">
        <v>2.6986505060206201E-10</v>
      </c>
      <c r="M9817" s="147">
        <v>3.3853287670250242E-3</v>
      </c>
      <c r="N9817" s="87">
        <v>0.59326702684225641</v>
      </c>
      <c r="O9817" s="88">
        <v>3.3467068806104103E-2</v>
      </c>
      <c r="P9817" s="89">
        <v>56.411476269357287</v>
      </c>
    </row>
    <row r="9818" spans="1:16">
      <c r="A9818" s="75" t="s">
        <v>27761</v>
      </c>
      <c r="B9818" s="85">
        <v>9814</v>
      </c>
      <c r="C9818" s="85">
        <v>17408</v>
      </c>
      <c r="D9818" s="85">
        <v>9814</v>
      </c>
      <c r="E9818" s="86" t="s">
        <v>27762</v>
      </c>
      <c r="F9818" s="85" t="s">
        <v>38</v>
      </c>
      <c r="G9818" s="86" t="s">
        <v>15922</v>
      </c>
      <c r="H9818" s="85" t="s">
        <v>53</v>
      </c>
      <c r="I9818" s="85">
        <v>1</v>
      </c>
      <c r="J9818" s="88">
        <v>0.12690822000395871</v>
      </c>
      <c r="K9818" s="146">
        <v>0.10842488651027425</v>
      </c>
      <c r="L9818" s="147">
        <v>4.7153786214331315E-10</v>
      </c>
      <c r="M9818" s="147">
        <v>1.200929667359486E-2</v>
      </c>
      <c r="N9818" s="87">
        <v>1.6934236246363921</v>
      </c>
      <c r="O9818" s="88">
        <v>0.11576348092239259</v>
      </c>
      <c r="P9818" s="89">
        <v>68.360615287417559</v>
      </c>
    </row>
    <row r="9819" spans="1:16">
      <c r="A9819" s="75" t="s">
        <v>27763</v>
      </c>
      <c r="B9819" s="85">
        <v>9815</v>
      </c>
      <c r="C9819" s="85">
        <v>17409</v>
      </c>
      <c r="D9819" s="85">
        <v>9815</v>
      </c>
      <c r="E9819" s="86" t="s">
        <v>27762</v>
      </c>
      <c r="F9819" s="85" t="s">
        <v>11</v>
      </c>
      <c r="G9819" s="86" t="s">
        <v>15922</v>
      </c>
      <c r="H9819" s="85" t="s">
        <v>53</v>
      </c>
      <c r="I9819" s="85">
        <v>1</v>
      </c>
      <c r="J9819" s="88">
        <v>0.1104249089210306</v>
      </c>
      <c r="K9819" s="146">
        <v>8.5367431031731139E-2</v>
      </c>
      <c r="L9819" s="147">
        <v>3.9770456772428078E-10</v>
      </c>
      <c r="M9819" s="147">
        <v>1.228734213475211E-2</v>
      </c>
      <c r="N9819" s="87">
        <v>1.6729953033824829</v>
      </c>
      <c r="O9819" s="88">
        <v>0.1000707669256883</v>
      </c>
      <c r="P9819" s="89">
        <v>59.81533045751172</v>
      </c>
    </row>
    <row r="9820" spans="1:16">
      <c r="A9820" s="75" t="s">
        <v>1600</v>
      </c>
      <c r="B9820" s="85">
        <v>9816</v>
      </c>
      <c r="C9820" s="85">
        <v>790</v>
      </c>
      <c r="D9820" s="85">
        <v>9816</v>
      </c>
      <c r="E9820" s="86" t="s">
        <v>1599</v>
      </c>
      <c r="F9820" s="85" t="s">
        <v>32</v>
      </c>
      <c r="G9820" s="86" t="s">
        <v>1601</v>
      </c>
      <c r="H9820" s="85" t="s">
        <v>53</v>
      </c>
      <c r="I9820" s="85">
        <v>1</v>
      </c>
      <c r="J9820" s="88">
        <v>5.7335845725306573E-3</v>
      </c>
      <c r="K9820" s="146">
        <v>8.089143510241488E-3</v>
      </c>
      <c r="L9820" s="147">
        <v>3.0011372498414898E-11</v>
      </c>
      <c r="M9820" s="147">
        <v>3.7536481402929779E-4</v>
      </c>
      <c r="N9820" s="87">
        <v>5.919388076427716E-2</v>
      </c>
      <c r="O9820" s="88">
        <v>2.923794457931542E-3</v>
      </c>
      <c r="P9820" s="89">
        <v>49.393525482384305</v>
      </c>
    </row>
    <row r="9821" spans="1:16">
      <c r="A9821" s="75" t="s">
        <v>1603</v>
      </c>
      <c r="B9821" s="85">
        <v>9817</v>
      </c>
      <c r="C9821" s="85">
        <v>792</v>
      </c>
      <c r="D9821" s="85">
        <v>9817</v>
      </c>
      <c r="E9821" s="86" t="s">
        <v>1599</v>
      </c>
      <c r="F9821" s="85" t="s">
        <v>38</v>
      </c>
      <c r="G9821" s="86" t="s">
        <v>1601</v>
      </c>
      <c r="H9821" s="85" t="s">
        <v>53</v>
      </c>
      <c r="I9821" s="85">
        <v>1</v>
      </c>
      <c r="J9821" s="88">
        <v>8.3098806254775295E-3</v>
      </c>
      <c r="K9821" s="146">
        <v>1.1344779289824624E-2</v>
      </c>
      <c r="L9821" s="147">
        <v>4.0787002549831183E-11</v>
      </c>
      <c r="M9821" s="147">
        <v>5.042576068139483E-4</v>
      </c>
      <c r="N9821" s="87">
        <v>8.5559299796575977E-2</v>
      </c>
      <c r="O9821" s="88">
        <v>5.2575398098953646E-3</v>
      </c>
      <c r="P9821" s="89">
        <v>61.449074763299635</v>
      </c>
    </row>
    <row r="9822" spans="1:16">
      <c r="A9822" s="75" t="s">
        <v>1606</v>
      </c>
      <c r="B9822" s="85">
        <v>9818</v>
      </c>
      <c r="C9822" s="85">
        <v>794</v>
      </c>
      <c r="D9822" s="85">
        <v>9818</v>
      </c>
      <c r="E9822" s="86" t="s">
        <v>1605</v>
      </c>
      <c r="F9822" s="85" t="s">
        <v>32</v>
      </c>
      <c r="G9822" s="86" t="s">
        <v>1601</v>
      </c>
      <c r="H9822" s="85" t="s">
        <v>53</v>
      </c>
      <c r="I9822" s="85">
        <v>1</v>
      </c>
      <c r="J9822" s="88">
        <v>4.7037162727369304E-3</v>
      </c>
      <c r="K9822" s="146">
        <v>5.7224019219154505E-3</v>
      </c>
      <c r="L9822" s="147">
        <v>2.349611301206573E-11</v>
      </c>
      <c r="M9822" s="147">
        <v>5.3487008689295139E-3</v>
      </c>
      <c r="N9822" s="87">
        <v>4.5441960937500539E-2</v>
      </c>
      <c r="O9822" s="88">
        <v>2.1986164624060228E-3</v>
      </c>
      <c r="P9822" s="89">
        <v>48.382957448291712</v>
      </c>
    </row>
    <row r="9823" spans="1:16">
      <c r="A9823" s="75" t="s">
        <v>1608</v>
      </c>
      <c r="B9823" s="85">
        <v>9819</v>
      </c>
      <c r="C9823" s="85">
        <v>796</v>
      </c>
      <c r="D9823" s="85">
        <v>9819</v>
      </c>
      <c r="E9823" s="86" t="s">
        <v>1605</v>
      </c>
      <c r="F9823" s="85" t="s">
        <v>38</v>
      </c>
      <c r="G9823" s="86" t="s">
        <v>1601</v>
      </c>
      <c r="H9823" s="85" t="s">
        <v>53</v>
      </c>
      <c r="I9823" s="85">
        <v>1</v>
      </c>
      <c r="J9823" s="88">
        <v>6.8759078373164207E-3</v>
      </c>
      <c r="K9823" s="146">
        <v>8.4522728592217808E-3</v>
      </c>
      <c r="L9823" s="147">
        <v>3.2454970296091518E-11</v>
      </c>
      <c r="M9823" s="147">
        <v>5.4576404502459843E-3</v>
      </c>
      <c r="N9823" s="87">
        <v>6.7484762222742037E-2</v>
      </c>
      <c r="O9823" s="88">
        <v>4.1556518314077411E-3</v>
      </c>
      <c r="P9823" s="89">
        <v>61.579113484781708</v>
      </c>
    </row>
    <row r="9824" spans="1:16">
      <c r="A9824" s="75" t="s">
        <v>1611</v>
      </c>
      <c r="B9824" s="85">
        <v>9820</v>
      </c>
      <c r="C9824" s="85">
        <v>798</v>
      </c>
      <c r="D9824" s="85">
        <v>9820</v>
      </c>
      <c r="E9824" s="86" t="s">
        <v>1610</v>
      </c>
      <c r="F9824" s="85" t="s">
        <v>32</v>
      </c>
      <c r="G9824" s="86" t="s">
        <v>1601</v>
      </c>
      <c r="H9824" s="85" t="s">
        <v>53</v>
      </c>
      <c r="I9824" s="85">
        <v>1</v>
      </c>
      <c r="J9824" s="88">
        <v>3.9886994234724863E-3</v>
      </c>
      <c r="K9824" s="146">
        <v>4.9483384439759038E-3</v>
      </c>
      <c r="L9824" s="147">
        <v>2.0388812034923361E-11</v>
      </c>
      <c r="M9824" s="147">
        <v>3.9341560561006366E-3</v>
      </c>
      <c r="N9824" s="87">
        <v>3.8431837466291252E-2</v>
      </c>
      <c r="O9824" s="88">
        <v>1.856963320445445E-3</v>
      </c>
      <c r="P9824" s="89">
        <v>48.31835901872234</v>
      </c>
    </row>
    <row r="9825" spans="1:16">
      <c r="A9825" s="75" t="s">
        <v>1613</v>
      </c>
      <c r="B9825" s="85">
        <v>9821</v>
      </c>
      <c r="C9825" s="85">
        <v>800</v>
      </c>
      <c r="D9825" s="85">
        <v>9821</v>
      </c>
      <c r="E9825" s="86" t="s">
        <v>1610</v>
      </c>
      <c r="F9825" s="85" t="s">
        <v>38</v>
      </c>
      <c r="G9825" s="86" t="s">
        <v>1601</v>
      </c>
      <c r="H9825" s="85" t="s">
        <v>53</v>
      </c>
      <c r="I9825" s="85">
        <v>1</v>
      </c>
      <c r="J9825" s="88">
        <v>5.8307439971756886E-3</v>
      </c>
      <c r="K9825" s="146">
        <v>7.2648549945895768E-3</v>
      </c>
      <c r="L9825" s="147">
        <v>2.7984996527505431E-11</v>
      </c>
      <c r="M9825" s="147">
        <v>4.0266552946745153E-3</v>
      </c>
      <c r="N9825" s="87">
        <v>5.7148421966214537E-2</v>
      </c>
      <c r="O9825" s="88">
        <v>3.5177475724190031E-3</v>
      </c>
      <c r="P9825" s="89">
        <v>61.5545880601682</v>
      </c>
    </row>
    <row r="9826" spans="1:16">
      <c r="A9826" s="75" t="s">
        <v>10117</v>
      </c>
      <c r="B9826" s="85">
        <v>9822</v>
      </c>
      <c r="C9826" s="85">
        <v>6841</v>
      </c>
      <c r="D9826" s="85">
        <v>9822</v>
      </c>
      <c r="E9826" s="86" t="s">
        <v>10118</v>
      </c>
      <c r="F9826" s="85" t="s">
        <v>32</v>
      </c>
      <c r="G9826" s="86" t="s">
        <v>1601</v>
      </c>
      <c r="H9826" s="85" t="s">
        <v>53</v>
      </c>
      <c r="I9826" s="85">
        <v>1</v>
      </c>
      <c r="J9826" s="88">
        <v>5.7600917764457922E-2</v>
      </c>
      <c r="K9826" s="146">
        <v>3.5926635957786487E-2</v>
      </c>
      <c r="L9826" s="147">
        <v>1.8043098710676459E-10</v>
      </c>
      <c r="M9826" s="147">
        <v>7.0268714256248041E-3</v>
      </c>
      <c r="N9826" s="87">
        <v>0.94618014801627592</v>
      </c>
      <c r="O9826" s="88">
        <v>5.018018913168576E-2</v>
      </c>
      <c r="P9826" s="89">
        <v>53.03449796203352</v>
      </c>
    </row>
    <row r="9827" spans="1:16">
      <c r="A9827" s="75" t="s">
        <v>15924</v>
      </c>
      <c r="B9827" s="85">
        <v>9823</v>
      </c>
      <c r="C9827" s="85">
        <v>10527</v>
      </c>
      <c r="D9827" s="85">
        <v>9823</v>
      </c>
      <c r="E9827" s="86" t="s">
        <v>15925</v>
      </c>
      <c r="F9827" s="85" t="s">
        <v>55</v>
      </c>
      <c r="G9827" s="86" t="s">
        <v>1601</v>
      </c>
      <c r="H9827" s="85" t="s">
        <v>53</v>
      </c>
      <c r="I9827" s="85">
        <v>1</v>
      </c>
      <c r="J9827" s="88">
        <v>5.0756470527808994E-3</v>
      </c>
      <c r="K9827" s="146">
        <v>6.7509600204905635E-3</v>
      </c>
      <c r="L9827" s="147">
        <v>2.6132282559811821E-11</v>
      </c>
      <c r="M9827" s="147">
        <v>2.579123878913632E-3</v>
      </c>
      <c r="N9827" s="87">
        <v>5.0915896156647003E-2</v>
      </c>
      <c r="O9827" s="88">
        <v>2.4928748317766649E-3</v>
      </c>
      <c r="P9827" s="89">
        <v>48.960639406348214</v>
      </c>
    </row>
    <row r="9828" spans="1:16">
      <c r="A9828" s="75" t="s">
        <v>24658</v>
      </c>
      <c r="B9828" s="85">
        <v>9824</v>
      </c>
      <c r="C9828" s="85">
        <v>15093</v>
      </c>
      <c r="D9828" s="85">
        <v>9824</v>
      </c>
      <c r="E9828" s="86" t="s">
        <v>24657</v>
      </c>
      <c r="F9828" s="85" t="s">
        <v>32</v>
      </c>
      <c r="G9828" s="86" t="s">
        <v>1601</v>
      </c>
      <c r="H9828" s="85" t="s">
        <v>53</v>
      </c>
      <c r="I9828" s="85">
        <v>1</v>
      </c>
      <c r="J9828" s="88">
        <v>2.743259485804031E-2</v>
      </c>
      <c r="K9828" s="146">
        <v>1.9112280925747172E-2</v>
      </c>
      <c r="L9828" s="147">
        <v>8.861261536728857E-11</v>
      </c>
      <c r="M9828" s="147">
        <v>3.3187149490978059E-3</v>
      </c>
      <c r="N9828" s="87">
        <v>0.44005356703634929</v>
      </c>
      <c r="O9828" s="88">
        <v>2.3952023298610219E-2</v>
      </c>
      <c r="P9828" s="89">
        <v>54.429790127418137</v>
      </c>
    </row>
    <row r="9829" spans="1:16">
      <c r="A9829" s="75" t="s">
        <v>24661</v>
      </c>
      <c r="B9829" s="85">
        <v>9825</v>
      </c>
      <c r="C9829" s="85">
        <v>15095</v>
      </c>
      <c r="D9829" s="85">
        <v>9825</v>
      </c>
      <c r="E9829" s="86" t="s">
        <v>24660</v>
      </c>
      <c r="F9829" s="85" t="s">
        <v>32</v>
      </c>
      <c r="G9829" s="86" t="s">
        <v>1601</v>
      </c>
      <c r="H9829" s="85" t="s">
        <v>53</v>
      </c>
      <c r="I9829" s="85">
        <v>1</v>
      </c>
      <c r="J9829" s="88">
        <v>2.4632851192480178E-2</v>
      </c>
      <c r="K9829" s="146">
        <v>1.5846439363764089E-2</v>
      </c>
      <c r="L9829" s="147">
        <v>7.7317557383949701E-11</v>
      </c>
      <c r="M9829" s="147">
        <v>8.0519772489306522E-3</v>
      </c>
      <c r="N9829" s="87">
        <v>0.39523690434855929</v>
      </c>
      <c r="O9829" s="88">
        <v>2.1511682094539599E-2</v>
      </c>
      <c r="P9829" s="89">
        <v>54.427311462718201</v>
      </c>
    </row>
    <row r="9830" spans="1:16">
      <c r="A9830" s="75" t="s">
        <v>24664</v>
      </c>
      <c r="B9830" s="85">
        <v>9826</v>
      </c>
      <c r="C9830" s="85">
        <v>15097</v>
      </c>
      <c r="D9830" s="85">
        <v>9826</v>
      </c>
      <c r="E9830" s="86" t="s">
        <v>24663</v>
      </c>
      <c r="F9830" s="85" t="s">
        <v>32</v>
      </c>
      <c r="G9830" s="86" t="s">
        <v>1601</v>
      </c>
      <c r="H9830" s="85" t="s">
        <v>53</v>
      </c>
      <c r="I9830" s="85">
        <v>1</v>
      </c>
      <c r="J9830" s="88">
        <v>2.096989239202848E-2</v>
      </c>
      <c r="K9830" s="146">
        <v>1.3574815915940956E-2</v>
      </c>
      <c r="L9830" s="147">
        <v>6.6248922692307691E-11</v>
      </c>
      <c r="M9830" s="147">
        <v>6.2375604959321942E-3</v>
      </c>
      <c r="N9830" s="87">
        <v>0.33648468609263971</v>
      </c>
      <c r="O9830" s="88">
        <v>1.8313216722029228E-2</v>
      </c>
      <c r="P9830" s="89">
        <v>54.42511198559361</v>
      </c>
    </row>
    <row r="9831" spans="1:16">
      <c r="A9831" s="75" t="s">
        <v>29430</v>
      </c>
      <c r="B9831" s="85">
        <v>9827</v>
      </c>
      <c r="C9831" s="85">
        <v>18733</v>
      </c>
      <c r="D9831" s="85">
        <v>9827</v>
      </c>
      <c r="E9831" s="86" t="s">
        <v>29429</v>
      </c>
      <c r="F9831" s="85" t="s">
        <v>32</v>
      </c>
      <c r="G9831" s="86" t="s">
        <v>1601</v>
      </c>
      <c r="H9831" s="85" t="s">
        <v>53</v>
      </c>
      <c r="I9831" s="85">
        <v>1</v>
      </c>
      <c r="J9831" s="88">
        <v>3.7910704705773721E-2</v>
      </c>
      <c r="K9831" s="146">
        <v>0.10026222043558451</v>
      </c>
      <c r="L9831" s="147">
        <v>4.0374853047745562E-10</v>
      </c>
      <c r="M9831" s="147">
        <v>2.445740267536987E-3</v>
      </c>
      <c r="N9831" s="87">
        <v>0.37957583498924202</v>
      </c>
      <c r="O9831" s="88">
        <v>2.774025632140174E-2</v>
      </c>
      <c r="P9831" s="89">
        <v>73.08225067116814</v>
      </c>
    </row>
    <row r="9832" spans="1:16">
      <c r="A9832" s="75" t="s">
        <v>32736</v>
      </c>
      <c r="B9832" s="85">
        <v>9828</v>
      </c>
      <c r="C9832" s="85">
        <v>21091</v>
      </c>
      <c r="D9832" s="85">
        <v>9828</v>
      </c>
      <c r="E9832" s="86" t="s">
        <v>32735</v>
      </c>
      <c r="F9832" s="85" t="s">
        <v>32</v>
      </c>
      <c r="G9832" s="86" t="s">
        <v>1601</v>
      </c>
      <c r="H9832" s="85" t="s">
        <v>53</v>
      </c>
      <c r="I9832" s="85">
        <v>1</v>
      </c>
      <c r="J9832" s="88">
        <v>4.6362581931695601E-3</v>
      </c>
      <c r="K9832" s="146">
        <v>1.1686702637969042E-2</v>
      </c>
      <c r="L9832" s="147">
        <v>1.102122779177895E-10</v>
      </c>
      <c r="M9832" s="147">
        <v>4.2839180724134758E-4</v>
      </c>
      <c r="N9832" s="87">
        <v>8.0076978654583311E-2</v>
      </c>
      <c r="O9832" s="88">
        <v>3.7010367274489179E-3</v>
      </c>
      <c r="P9832" s="89">
        <v>46.218486132119871</v>
      </c>
    </row>
    <row r="9833" spans="1:16">
      <c r="A9833" s="75" t="s">
        <v>9980</v>
      </c>
      <c r="B9833" s="85">
        <v>9829</v>
      </c>
      <c r="C9833" s="85">
        <v>6753</v>
      </c>
      <c r="D9833" s="85">
        <v>9829</v>
      </c>
      <c r="E9833" s="86" t="s">
        <v>9981</v>
      </c>
      <c r="F9833" s="85" t="s">
        <v>32</v>
      </c>
      <c r="G9833" s="86" t="s">
        <v>9982</v>
      </c>
      <c r="H9833" s="85" t="s">
        <v>53</v>
      </c>
      <c r="I9833" s="85">
        <v>1</v>
      </c>
      <c r="J9833" s="88">
        <v>1.0141818427669589E-2</v>
      </c>
      <c r="K9833" s="146">
        <v>3.2004997443270178E-2</v>
      </c>
      <c r="L9833" s="147">
        <v>7.9349255964173347E-11</v>
      </c>
      <c r="M9833" s="147">
        <v>7.9745853192821731E-4</v>
      </c>
      <c r="N9833" s="87">
        <v>0.81322587982601624</v>
      </c>
      <c r="O9833" s="88">
        <v>7.8373512440151512E-3</v>
      </c>
      <c r="P9833" s="89">
        <v>9.6373608347190025</v>
      </c>
    </row>
    <row r="9834" spans="1:16">
      <c r="A9834" s="75" t="s">
        <v>9983</v>
      </c>
      <c r="B9834" s="85">
        <v>9830</v>
      </c>
      <c r="C9834" s="85">
        <v>6754</v>
      </c>
      <c r="D9834" s="85">
        <v>9830</v>
      </c>
      <c r="E9834" s="86" t="s">
        <v>9984</v>
      </c>
      <c r="F9834" s="85" t="s">
        <v>32</v>
      </c>
      <c r="G9834" s="86" t="s">
        <v>9985</v>
      </c>
      <c r="H9834" s="85" t="s">
        <v>53</v>
      </c>
      <c r="I9834" s="85">
        <v>1</v>
      </c>
      <c r="J9834" s="88">
        <v>5.8314458412114287E-2</v>
      </c>
      <c r="K9834" s="146">
        <v>3.7831829135290464E-2</v>
      </c>
      <c r="L9834" s="147">
        <v>1.8511937513392929E-10</v>
      </c>
      <c r="M9834" s="147">
        <v>7.0939704648311794E-3</v>
      </c>
      <c r="N9834" s="87">
        <v>0.94618582763667181</v>
      </c>
      <c r="O9834" s="88">
        <v>5.0733058452608573E-2</v>
      </c>
      <c r="P9834" s="89">
        <v>53.618493292513868</v>
      </c>
    </row>
    <row r="9835" spans="1:16">
      <c r="A9835" s="75" t="s">
        <v>9989</v>
      </c>
      <c r="B9835" s="85">
        <v>9831</v>
      </c>
      <c r="C9835" s="85">
        <v>6756</v>
      </c>
      <c r="D9835" s="85">
        <v>9831</v>
      </c>
      <c r="E9835" s="86" t="s">
        <v>9990</v>
      </c>
      <c r="F9835" s="85" t="s">
        <v>32</v>
      </c>
      <c r="G9835" s="86" t="s">
        <v>9991</v>
      </c>
      <c r="H9835" s="85" t="s">
        <v>53</v>
      </c>
      <c r="I9835" s="85">
        <v>1</v>
      </c>
      <c r="J9835" s="88">
        <v>5.4330539814527498E-2</v>
      </c>
      <c r="K9835" s="146">
        <v>4.062406537848702E-2</v>
      </c>
      <c r="L9835" s="147">
        <v>1.7956798515333889E-10</v>
      </c>
      <c r="M9835" s="147">
        <v>6.5621753642393192E-3</v>
      </c>
      <c r="N9835" s="87">
        <v>0.88336019111160569</v>
      </c>
      <c r="O9835" s="88">
        <v>4.7272573062441703E-2</v>
      </c>
      <c r="P9835" s="89">
        <v>53.514493338164456</v>
      </c>
    </row>
    <row r="9836" spans="1:16">
      <c r="A9836" s="75" t="s">
        <v>9992</v>
      </c>
      <c r="B9836" s="85">
        <v>9832</v>
      </c>
      <c r="C9836" s="85">
        <v>6757</v>
      </c>
      <c r="D9836" s="85">
        <v>9832</v>
      </c>
      <c r="E9836" s="86" t="s">
        <v>9993</v>
      </c>
      <c r="F9836" s="85" t="s">
        <v>32</v>
      </c>
      <c r="G9836" s="86" t="s">
        <v>9991</v>
      </c>
      <c r="H9836" s="85" t="s">
        <v>53</v>
      </c>
      <c r="I9836" s="85">
        <v>1</v>
      </c>
      <c r="J9836" s="88">
        <v>5.3730261621672562E-2</v>
      </c>
      <c r="K9836" s="146">
        <v>3.933911065189958E-2</v>
      </c>
      <c r="L9836" s="147">
        <v>1.7662079132224499E-10</v>
      </c>
      <c r="M9836" s="147">
        <v>6.5121384478850431E-3</v>
      </c>
      <c r="N9836" s="87">
        <v>0.87687560100151352</v>
      </c>
      <c r="O9836" s="88">
        <v>4.6760634267677403E-2</v>
      </c>
      <c r="P9836" s="89">
        <v>53.326417355289941</v>
      </c>
    </row>
    <row r="9837" spans="1:16">
      <c r="A9837" s="75" t="s">
        <v>9986</v>
      </c>
      <c r="B9837" s="85">
        <v>9833</v>
      </c>
      <c r="C9837" s="85">
        <v>6755</v>
      </c>
      <c r="D9837" s="85">
        <v>9833</v>
      </c>
      <c r="E9837" s="86" t="s">
        <v>9987</v>
      </c>
      <c r="F9837" s="85" t="s">
        <v>32</v>
      </c>
      <c r="G9837" s="86" t="s">
        <v>9988</v>
      </c>
      <c r="H9837" s="85" t="s">
        <v>53</v>
      </c>
      <c r="I9837" s="85">
        <v>1</v>
      </c>
      <c r="J9837" s="88">
        <v>3.6588545221230291E-2</v>
      </c>
      <c r="K9837" s="146">
        <v>3.9898977122410119E-2</v>
      </c>
      <c r="L9837" s="147">
        <v>1.3507470777190881E-10</v>
      </c>
      <c r="M9837" s="147">
        <v>4.3103374292898372E-3</v>
      </c>
      <c r="N9837" s="87">
        <v>0.60438240533077248</v>
      </c>
      <c r="O9837" s="88">
        <v>3.185129300572706E-2</v>
      </c>
      <c r="P9837" s="89">
        <v>52.700562962773816</v>
      </c>
    </row>
    <row r="9838" spans="1:16">
      <c r="A9838" s="75" t="s">
        <v>9994</v>
      </c>
      <c r="B9838" s="85">
        <v>9834</v>
      </c>
      <c r="C9838" s="85">
        <v>6758</v>
      </c>
      <c r="D9838" s="85">
        <v>9834</v>
      </c>
      <c r="E9838" s="86" t="s">
        <v>9995</v>
      </c>
      <c r="F9838" s="85" t="s">
        <v>32</v>
      </c>
      <c r="G9838" s="86" t="s">
        <v>9996</v>
      </c>
      <c r="H9838" s="85" t="s">
        <v>53</v>
      </c>
      <c r="I9838" s="85">
        <v>1</v>
      </c>
      <c r="J9838" s="88">
        <v>4.4602371721885171E-2</v>
      </c>
      <c r="K9838" s="146">
        <v>5.6050968931558212E-2</v>
      </c>
      <c r="L9838" s="147">
        <v>2.9118991663847278E-10</v>
      </c>
      <c r="M9838" s="147">
        <v>5.609826171689699E-3</v>
      </c>
      <c r="N9838" s="87">
        <v>0.61164416986971337</v>
      </c>
      <c r="O9838" s="88">
        <v>3.924544578626854E-2</v>
      </c>
      <c r="P9838" s="89">
        <v>64.163851663342484</v>
      </c>
    </row>
    <row r="9839" spans="1:16">
      <c r="A9839" s="75" t="s">
        <v>10280</v>
      </c>
      <c r="B9839" s="85">
        <v>9835</v>
      </c>
      <c r="C9839" s="85">
        <v>6954</v>
      </c>
      <c r="D9839" s="85">
        <v>9835</v>
      </c>
      <c r="E9839" s="86" t="s">
        <v>10281</v>
      </c>
      <c r="F9839" s="85" t="s">
        <v>38</v>
      </c>
      <c r="G9839" s="86" t="s">
        <v>10282</v>
      </c>
      <c r="H9839" s="85" t="s">
        <v>260</v>
      </c>
      <c r="I9839" s="85">
        <v>1</v>
      </c>
      <c r="J9839" s="88">
        <v>6917.931719540029</v>
      </c>
      <c r="K9839" s="146">
        <v>10125.899153601466</v>
      </c>
      <c r="L9839" s="147">
        <v>3.1506906474332438E-5</v>
      </c>
      <c r="M9839" s="147">
        <v>445.69883337926819</v>
      </c>
      <c r="N9839" s="87">
        <v>81510.947703590427</v>
      </c>
      <c r="O9839" s="88">
        <v>6189.2203259677053</v>
      </c>
      <c r="P9839" s="89">
        <v>75.931154039263859</v>
      </c>
    </row>
    <row r="9840" spans="1:16">
      <c r="A9840" s="75" t="s">
        <v>10283</v>
      </c>
      <c r="B9840" s="85">
        <v>9836</v>
      </c>
      <c r="C9840" s="85">
        <v>6955</v>
      </c>
      <c r="D9840" s="85">
        <v>9836</v>
      </c>
      <c r="E9840" s="86" t="s">
        <v>10281</v>
      </c>
      <c r="F9840" s="85" t="s">
        <v>11</v>
      </c>
      <c r="G9840" s="86" t="s">
        <v>10282</v>
      </c>
      <c r="H9840" s="85" t="s">
        <v>260</v>
      </c>
      <c r="I9840" s="85">
        <v>1</v>
      </c>
      <c r="J9840" s="88">
        <v>4645.7258029965342</v>
      </c>
      <c r="K9840" s="146">
        <v>6799.2571231648099</v>
      </c>
      <c r="L9840" s="147">
        <v>2.182285784182448E-5</v>
      </c>
      <c r="M9840" s="147">
        <v>397.01722957652993</v>
      </c>
      <c r="N9840" s="87">
        <v>71124.023149103421</v>
      </c>
      <c r="O9840" s="88">
        <v>4221.0490158852044</v>
      </c>
      <c r="P9840" s="89">
        <v>59.347725690885838</v>
      </c>
    </row>
    <row r="9841" spans="1:16">
      <c r="A9841" s="75" t="s">
        <v>15926</v>
      </c>
      <c r="B9841" s="85">
        <v>9837</v>
      </c>
      <c r="C9841" s="85">
        <v>10528</v>
      </c>
      <c r="D9841" s="85">
        <v>9837</v>
      </c>
      <c r="E9841" s="86" t="s">
        <v>15927</v>
      </c>
      <c r="F9841" s="85" t="s">
        <v>55</v>
      </c>
      <c r="G9841" s="86" t="s">
        <v>10282</v>
      </c>
      <c r="H9841" s="85" t="s">
        <v>260</v>
      </c>
      <c r="I9841" s="85">
        <v>1</v>
      </c>
      <c r="J9841" s="88">
        <v>6166.7578221811791</v>
      </c>
      <c r="K9841" s="146">
        <v>9026.1367416972444</v>
      </c>
      <c r="L9841" s="147">
        <v>2.8305434063522231E-5</v>
      </c>
      <c r="M9841" s="147">
        <v>429.6050674965482</v>
      </c>
      <c r="N9841" s="87">
        <v>78077.109888822568</v>
      </c>
      <c r="O9841" s="88">
        <v>5538.5579441385244</v>
      </c>
      <c r="P9841" s="89">
        <v>70.937025615127411</v>
      </c>
    </row>
    <row r="9842" spans="1:16">
      <c r="A9842" s="75" t="s">
        <v>10284</v>
      </c>
      <c r="B9842" s="85">
        <v>9838</v>
      </c>
      <c r="C9842" s="85">
        <v>6956</v>
      </c>
      <c r="D9842" s="85">
        <v>9838</v>
      </c>
      <c r="E9842" s="86" t="s">
        <v>10285</v>
      </c>
      <c r="F9842" s="85" t="s">
        <v>32</v>
      </c>
      <c r="G9842" s="86" t="s">
        <v>10286</v>
      </c>
      <c r="H9842" s="85" t="s">
        <v>260</v>
      </c>
      <c r="I9842" s="85">
        <v>1</v>
      </c>
      <c r="J9842" s="88">
        <v>641.65391459770524</v>
      </c>
      <c r="K9842" s="146">
        <v>1063.1466830433485</v>
      </c>
      <c r="L9842" s="147">
        <v>2.7649986350303022E-6</v>
      </c>
      <c r="M9842" s="147">
        <v>61.811249037252772</v>
      </c>
      <c r="N9842" s="87">
        <v>12136.65027937426</v>
      </c>
      <c r="O9842" s="88">
        <v>544.22856249283336</v>
      </c>
      <c r="P9842" s="89">
        <v>44.841743806174222</v>
      </c>
    </row>
    <row r="9843" spans="1:16">
      <c r="A9843" s="75" t="s">
        <v>10287</v>
      </c>
      <c r="B9843" s="85">
        <v>9839</v>
      </c>
      <c r="C9843" s="85">
        <v>6957</v>
      </c>
      <c r="D9843" s="85">
        <v>9839</v>
      </c>
      <c r="E9843" s="86" t="s">
        <v>10285</v>
      </c>
      <c r="F9843" s="85" t="s">
        <v>38</v>
      </c>
      <c r="G9843" s="86" t="s">
        <v>10286</v>
      </c>
      <c r="H9843" s="85" t="s">
        <v>260</v>
      </c>
      <c r="I9843" s="85">
        <v>1</v>
      </c>
      <c r="J9843" s="88">
        <v>2430.7643543467898</v>
      </c>
      <c r="K9843" s="146">
        <v>3379.3799433067757</v>
      </c>
      <c r="L9843" s="147">
        <v>1.0922882568866551E-5</v>
      </c>
      <c r="M9843" s="147">
        <v>139.86744420267561</v>
      </c>
      <c r="N9843" s="87">
        <v>29813.148165734288</v>
      </c>
      <c r="O9843" s="88">
        <v>2165.650839204483</v>
      </c>
      <c r="P9843" s="89">
        <v>72.640796844580521</v>
      </c>
    </row>
    <row r="9844" spans="1:16">
      <c r="A9844" s="75" t="s">
        <v>15928</v>
      </c>
      <c r="B9844" s="85">
        <v>9840</v>
      </c>
      <c r="C9844" s="85">
        <v>10529</v>
      </c>
      <c r="D9844" s="85">
        <v>9840</v>
      </c>
      <c r="E9844" s="86" t="s">
        <v>15929</v>
      </c>
      <c r="F9844" s="85" t="s">
        <v>55</v>
      </c>
      <c r="G9844" s="86" t="s">
        <v>10286</v>
      </c>
      <c r="H9844" s="85" t="s">
        <v>260</v>
      </c>
      <c r="I9844" s="85">
        <v>1</v>
      </c>
      <c r="J9844" s="88">
        <v>2430.7643543467898</v>
      </c>
      <c r="K9844" s="146">
        <v>3379.3799433067757</v>
      </c>
      <c r="L9844" s="147">
        <v>1.0922882568866551E-5</v>
      </c>
      <c r="M9844" s="147">
        <v>139.86744420267561</v>
      </c>
      <c r="N9844" s="87">
        <v>29813.148165734288</v>
      </c>
      <c r="O9844" s="88">
        <v>2165.650839204483</v>
      </c>
      <c r="P9844" s="89">
        <v>72.640796844580521</v>
      </c>
    </row>
    <row r="9845" spans="1:16">
      <c r="A9845" s="75" t="s">
        <v>10288</v>
      </c>
      <c r="B9845" s="85">
        <v>9841</v>
      </c>
      <c r="C9845" s="85">
        <v>6958</v>
      </c>
      <c r="D9845" s="85">
        <v>9841</v>
      </c>
      <c r="E9845" s="86" t="s">
        <v>10289</v>
      </c>
      <c r="F9845" s="85" t="s">
        <v>232</v>
      </c>
      <c r="G9845" s="86" t="s">
        <v>10290</v>
      </c>
      <c r="H9845" s="85" t="s">
        <v>1</v>
      </c>
      <c r="I9845" s="85">
        <v>1</v>
      </c>
      <c r="J9845" s="88">
        <v>0.42240196963282778</v>
      </c>
      <c r="K9845" s="146">
        <v>0.4049458306539348</v>
      </c>
      <c r="L9845" s="147">
        <v>1.8297377096253389E-9</v>
      </c>
      <c r="M9845" s="147">
        <v>0.46668796453666911</v>
      </c>
      <c r="N9845" s="87">
        <v>47.370727963045113</v>
      </c>
      <c r="O9845" s="88">
        <v>0.22305985933591621</v>
      </c>
      <c r="P9845" s="89">
        <v>4.7088121489272838</v>
      </c>
    </row>
    <row r="9846" spans="1:16">
      <c r="A9846" s="75" t="s">
        <v>10291</v>
      </c>
      <c r="B9846" s="85">
        <v>9842</v>
      </c>
      <c r="C9846" s="85">
        <v>6959</v>
      </c>
      <c r="D9846" s="85">
        <v>9842</v>
      </c>
      <c r="E9846" s="86" t="s">
        <v>10289</v>
      </c>
      <c r="F9846" s="85" t="s">
        <v>235</v>
      </c>
      <c r="G9846" s="86" t="s">
        <v>10290</v>
      </c>
      <c r="H9846" s="85" t="s">
        <v>1</v>
      </c>
      <c r="I9846" s="85">
        <v>1</v>
      </c>
      <c r="J9846" s="88">
        <v>0.67936673715250628</v>
      </c>
      <c r="K9846" s="146">
        <v>0.65728786132934081</v>
      </c>
      <c r="L9846" s="147">
        <v>2.9445522800619479E-9</v>
      </c>
      <c r="M9846" s="147">
        <v>0.48972489634899141</v>
      </c>
      <c r="N9846" s="87">
        <v>50.28303966595589</v>
      </c>
      <c r="O9846" s="88">
        <v>0.38148370962162698</v>
      </c>
      <c r="P9846" s="89">
        <v>7.5867272972343862</v>
      </c>
    </row>
    <row r="9847" spans="1:16">
      <c r="A9847" s="75" t="s">
        <v>10292</v>
      </c>
      <c r="B9847" s="85">
        <v>9843</v>
      </c>
      <c r="C9847" s="85">
        <v>6960</v>
      </c>
      <c r="D9847" s="85">
        <v>9843</v>
      </c>
      <c r="E9847" s="86" t="s">
        <v>10289</v>
      </c>
      <c r="F9847" s="85" t="s">
        <v>31</v>
      </c>
      <c r="G9847" s="86" t="s">
        <v>10290</v>
      </c>
      <c r="H9847" s="85" t="s">
        <v>1</v>
      </c>
      <c r="I9847" s="85">
        <v>1</v>
      </c>
      <c r="J9847" s="88">
        <v>0.66570941302607378</v>
      </c>
      <c r="K9847" s="146">
        <v>0.61955794633166539</v>
      </c>
      <c r="L9847" s="147">
        <v>2.828209012133609E-9</v>
      </c>
      <c r="M9847" s="147">
        <v>0.48616089307881399</v>
      </c>
      <c r="N9847" s="87">
        <v>50.140226141490658</v>
      </c>
      <c r="O9847" s="88">
        <v>0.35107396214297693</v>
      </c>
      <c r="P9847" s="89">
        <v>7.0018424159532433</v>
      </c>
    </row>
    <row r="9848" spans="1:16">
      <c r="A9848" s="75" t="s">
        <v>10293</v>
      </c>
      <c r="B9848" s="85">
        <v>9844</v>
      </c>
      <c r="C9848" s="85">
        <v>6961</v>
      </c>
      <c r="D9848" s="85">
        <v>9844</v>
      </c>
      <c r="E9848" s="86" t="s">
        <v>10289</v>
      </c>
      <c r="F9848" s="85" t="s">
        <v>238</v>
      </c>
      <c r="G9848" s="86" t="s">
        <v>10290</v>
      </c>
      <c r="H9848" s="85" t="s">
        <v>1</v>
      </c>
      <c r="I9848" s="85">
        <v>1</v>
      </c>
      <c r="J9848" s="88">
        <v>0.79021343872106098</v>
      </c>
      <c r="K9848" s="146">
        <v>0.75010728922359482</v>
      </c>
      <c r="L9848" s="147">
        <v>3.3568687440417331E-9</v>
      </c>
      <c r="M9848" s="147">
        <v>0.51138761060964144</v>
      </c>
      <c r="N9848" s="87">
        <v>52.462809764226378</v>
      </c>
      <c r="O9848" s="88">
        <v>0.47846896073521789</v>
      </c>
      <c r="P9848" s="89">
        <v>9.1201550752906648</v>
      </c>
    </row>
    <row r="9849" spans="1:16">
      <c r="A9849" s="75" t="s">
        <v>10294</v>
      </c>
      <c r="B9849" s="85">
        <v>9845</v>
      </c>
      <c r="C9849" s="85">
        <v>6962</v>
      </c>
      <c r="D9849" s="85">
        <v>9845</v>
      </c>
      <c r="E9849" s="86" t="s">
        <v>10289</v>
      </c>
      <c r="F9849" s="85" t="s">
        <v>240</v>
      </c>
      <c r="G9849" s="86" t="s">
        <v>10290</v>
      </c>
      <c r="H9849" s="85" t="s">
        <v>1</v>
      </c>
      <c r="I9849" s="85">
        <v>1</v>
      </c>
      <c r="J9849" s="88">
        <v>0.6047660329670369</v>
      </c>
      <c r="K9849" s="146">
        <v>0.61223793087089373</v>
      </c>
      <c r="L9849" s="147">
        <v>2.7061332658699012E-9</v>
      </c>
      <c r="M9849" s="147">
        <v>0.47791795607872922</v>
      </c>
      <c r="N9849" s="87">
        <v>49.022386216801642</v>
      </c>
      <c r="O9849" s="88">
        <v>0.31381614461534663</v>
      </c>
      <c r="P9849" s="89">
        <v>6.4014865214331635</v>
      </c>
    </row>
    <row r="9850" spans="1:16">
      <c r="A9850" s="75" t="s">
        <v>10295</v>
      </c>
      <c r="B9850" s="85">
        <v>9846</v>
      </c>
      <c r="C9850" s="85">
        <v>6963</v>
      </c>
      <c r="D9850" s="85">
        <v>9846</v>
      </c>
      <c r="E9850" s="86" t="s">
        <v>10289</v>
      </c>
      <c r="F9850" s="85" t="s">
        <v>38</v>
      </c>
      <c r="G9850" s="86" t="s">
        <v>10290</v>
      </c>
      <c r="H9850" s="85" t="s">
        <v>1</v>
      </c>
      <c r="I9850" s="85">
        <v>1</v>
      </c>
      <c r="J9850" s="88">
        <v>0.62342098776659594</v>
      </c>
      <c r="K9850" s="146">
        <v>0.64390965242336073</v>
      </c>
      <c r="L9850" s="147">
        <v>2.784363923717895E-9</v>
      </c>
      <c r="M9850" s="147">
        <v>0.48644498633551853</v>
      </c>
      <c r="N9850" s="87">
        <v>49.99801783610917</v>
      </c>
      <c r="O9850" s="88">
        <v>0.35977452022058248</v>
      </c>
      <c r="P9850" s="89">
        <v>7.1957756685455845</v>
      </c>
    </row>
    <row r="9851" spans="1:16">
      <c r="A9851" s="75" t="s">
        <v>10296</v>
      </c>
      <c r="B9851" s="85">
        <v>9847</v>
      </c>
      <c r="C9851" s="85">
        <v>6964</v>
      </c>
      <c r="D9851" s="85">
        <v>9847</v>
      </c>
      <c r="E9851" s="86" t="s">
        <v>10289</v>
      </c>
      <c r="F9851" s="85" t="s">
        <v>243</v>
      </c>
      <c r="G9851" s="86" t="s">
        <v>10290</v>
      </c>
      <c r="H9851" s="85" t="s">
        <v>1</v>
      </c>
      <c r="I9851" s="85">
        <v>1</v>
      </c>
      <c r="J9851" s="88">
        <v>0.61146279825666572</v>
      </c>
      <c r="K9851" s="146">
        <v>0.62846173064997812</v>
      </c>
      <c r="L9851" s="147">
        <v>2.7530501254508521E-9</v>
      </c>
      <c r="M9851" s="147">
        <v>0.47955480853359927</v>
      </c>
      <c r="N9851" s="87">
        <v>49.192623514600918</v>
      </c>
      <c r="O9851" s="88">
        <v>0.3194902933803544</v>
      </c>
      <c r="P9851" s="89">
        <v>6.4946788878931434</v>
      </c>
    </row>
    <row r="9852" spans="1:16">
      <c r="A9852" s="75" t="s">
        <v>10301</v>
      </c>
      <c r="B9852" s="85">
        <v>9848</v>
      </c>
      <c r="C9852" s="85">
        <v>6968</v>
      </c>
      <c r="D9852" s="85">
        <v>9848</v>
      </c>
      <c r="E9852" s="86" t="s">
        <v>10302</v>
      </c>
      <c r="F9852" s="85" t="s">
        <v>232</v>
      </c>
      <c r="G9852" s="86" t="s">
        <v>10290</v>
      </c>
      <c r="H9852" s="85" t="s">
        <v>1</v>
      </c>
      <c r="I9852" s="85">
        <v>1</v>
      </c>
      <c r="J9852" s="88">
        <v>0.689368851395184</v>
      </c>
      <c r="K9852" s="146">
        <v>0.80545959817288693</v>
      </c>
      <c r="L9852" s="147">
        <v>3.3652051130633659E-9</v>
      </c>
      <c r="M9852" s="147">
        <v>0.49473440831408533</v>
      </c>
      <c r="N9852" s="87">
        <v>50.860625029033052</v>
      </c>
      <c r="O9852" s="88">
        <v>0.42012905598764749</v>
      </c>
      <c r="P9852" s="89">
        <v>8.2603989972168641</v>
      </c>
    </row>
    <row r="9853" spans="1:16">
      <c r="A9853" s="75" t="s">
        <v>10303</v>
      </c>
      <c r="B9853" s="85">
        <v>9849</v>
      </c>
      <c r="C9853" s="85">
        <v>6969</v>
      </c>
      <c r="D9853" s="85">
        <v>9849</v>
      </c>
      <c r="E9853" s="86" t="s">
        <v>10302</v>
      </c>
      <c r="F9853" s="85" t="s">
        <v>235</v>
      </c>
      <c r="G9853" s="86" t="s">
        <v>10290</v>
      </c>
      <c r="H9853" s="85" t="s">
        <v>1</v>
      </c>
      <c r="I9853" s="85">
        <v>1</v>
      </c>
      <c r="J9853" s="88">
        <v>0.689368851395184</v>
      </c>
      <c r="K9853" s="146">
        <v>0.80545959817288693</v>
      </c>
      <c r="L9853" s="147">
        <v>3.3652051130633659E-9</v>
      </c>
      <c r="M9853" s="147">
        <v>0.49473440831408533</v>
      </c>
      <c r="N9853" s="87">
        <v>50.860625029033052</v>
      </c>
      <c r="O9853" s="88">
        <v>0.42012905598764749</v>
      </c>
      <c r="P9853" s="89">
        <v>8.2603989972168641</v>
      </c>
    </row>
    <row r="9854" spans="1:16">
      <c r="A9854" s="75" t="s">
        <v>10304</v>
      </c>
      <c r="B9854" s="85">
        <v>9850</v>
      </c>
      <c r="C9854" s="85">
        <v>6970</v>
      </c>
      <c r="D9854" s="85">
        <v>9850</v>
      </c>
      <c r="E9854" s="86" t="s">
        <v>10302</v>
      </c>
      <c r="F9854" s="85" t="s">
        <v>238</v>
      </c>
      <c r="G9854" s="86" t="s">
        <v>10290</v>
      </c>
      <c r="H9854" s="85" t="s">
        <v>1</v>
      </c>
      <c r="I9854" s="85">
        <v>1</v>
      </c>
      <c r="J9854" s="88">
        <v>0.689368851395184</v>
      </c>
      <c r="K9854" s="146">
        <v>0.80545959817288693</v>
      </c>
      <c r="L9854" s="147">
        <v>3.3652051130633659E-9</v>
      </c>
      <c r="M9854" s="147">
        <v>0.49473440831408533</v>
      </c>
      <c r="N9854" s="87">
        <v>50.860625029033052</v>
      </c>
      <c r="O9854" s="88">
        <v>0.42012905598764749</v>
      </c>
      <c r="P9854" s="89">
        <v>8.2603989972168641</v>
      </c>
    </row>
    <row r="9855" spans="1:16">
      <c r="A9855" s="75" t="s">
        <v>10305</v>
      </c>
      <c r="B9855" s="85">
        <v>9851</v>
      </c>
      <c r="C9855" s="85">
        <v>6971</v>
      </c>
      <c r="D9855" s="85">
        <v>9851</v>
      </c>
      <c r="E9855" s="86" t="s">
        <v>10302</v>
      </c>
      <c r="F9855" s="85" t="s">
        <v>243</v>
      </c>
      <c r="G9855" s="86" t="s">
        <v>10290</v>
      </c>
      <c r="H9855" s="85" t="s">
        <v>1</v>
      </c>
      <c r="I9855" s="85">
        <v>1</v>
      </c>
      <c r="J9855" s="88">
        <v>0.689368851395184</v>
      </c>
      <c r="K9855" s="146">
        <v>0.80545959817288693</v>
      </c>
      <c r="L9855" s="147">
        <v>3.3652051130633659E-9</v>
      </c>
      <c r="M9855" s="147">
        <v>0.49473440831408533</v>
      </c>
      <c r="N9855" s="87">
        <v>50.860625029033052</v>
      </c>
      <c r="O9855" s="88">
        <v>0.42012905598764749</v>
      </c>
      <c r="P9855" s="89">
        <v>8.2603989972168641</v>
      </c>
    </row>
    <row r="9856" spans="1:16">
      <c r="A9856" s="75" t="s">
        <v>15930</v>
      </c>
      <c r="B9856" s="85">
        <v>9852</v>
      </c>
      <c r="C9856" s="85">
        <v>10530</v>
      </c>
      <c r="D9856" s="85">
        <v>9852</v>
      </c>
      <c r="E9856" s="86" t="s">
        <v>15931</v>
      </c>
      <c r="F9856" s="85" t="s">
        <v>232</v>
      </c>
      <c r="G9856" s="86" t="s">
        <v>10290</v>
      </c>
      <c r="H9856" s="85" t="s">
        <v>1</v>
      </c>
      <c r="I9856" s="85">
        <v>1</v>
      </c>
      <c r="J9856" s="88">
        <v>0.46141745792074429</v>
      </c>
      <c r="K9856" s="146">
        <v>0.4651993350947301</v>
      </c>
      <c r="L9856" s="147">
        <v>2.046714440278198E-9</v>
      </c>
      <c r="M9856" s="147">
        <v>0.47071721705228048</v>
      </c>
      <c r="N9856" s="87">
        <v>47.895451174618422</v>
      </c>
      <c r="O9856" s="88">
        <v>0.25691061795863512</v>
      </c>
      <c r="P9856" s="89">
        <v>5.3639878455677144</v>
      </c>
    </row>
    <row r="9857" spans="1:16">
      <c r="A9857" s="75" t="s">
        <v>15932</v>
      </c>
      <c r="B9857" s="85">
        <v>9853</v>
      </c>
      <c r="C9857" s="85">
        <v>10531</v>
      </c>
      <c r="D9857" s="85">
        <v>9853</v>
      </c>
      <c r="E9857" s="86" t="s">
        <v>15931</v>
      </c>
      <c r="F9857" s="85" t="s">
        <v>32</v>
      </c>
      <c r="G9857" s="86" t="s">
        <v>10290</v>
      </c>
      <c r="H9857" s="85" t="s">
        <v>1</v>
      </c>
      <c r="I9857" s="85">
        <v>1</v>
      </c>
      <c r="J9857" s="88">
        <v>0.93777068904158956</v>
      </c>
      <c r="K9857" s="146">
        <v>0.73324464331773431</v>
      </c>
      <c r="L9857" s="147">
        <v>3.7955448342936337E-9</v>
      </c>
      <c r="M9857" s="147">
        <v>0.48706413461618742</v>
      </c>
      <c r="N9857" s="87">
        <v>50.586341149545753</v>
      </c>
      <c r="O9857" s="88">
        <v>0.38420487809457893</v>
      </c>
      <c r="P9857" s="89">
        <v>7.5950319664111339</v>
      </c>
    </row>
    <row r="9858" spans="1:16">
      <c r="A9858" s="75" t="s">
        <v>15933</v>
      </c>
      <c r="B9858" s="85">
        <v>9854</v>
      </c>
      <c r="C9858" s="85">
        <v>10532</v>
      </c>
      <c r="D9858" s="85">
        <v>9854</v>
      </c>
      <c r="E9858" s="86" t="s">
        <v>15931</v>
      </c>
      <c r="F9858" s="85" t="s">
        <v>235</v>
      </c>
      <c r="G9858" s="86" t="s">
        <v>10290</v>
      </c>
      <c r="H9858" s="85" t="s">
        <v>1</v>
      </c>
      <c r="I9858" s="85">
        <v>1</v>
      </c>
      <c r="J9858" s="88">
        <v>0.71418625372376809</v>
      </c>
      <c r="K9858" s="146">
        <v>0.70999597682480275</v>
      </c>
      <c r="L9858" s="147">
        <v>3.1319075226999939E-9</v>
      </c>
      <c r="M9858" s="147">
        <v>0.49335685156914882</v>
      </c>
      <c r="N9858" s="87">
        <v>50.754890976987667</v>
      </c>
      <c r="O9858" s="88">
        <v>0.41279581368896329</v>
      </c>
      <c r="P9858" s="89">
        <v>8.1331238377819677</v>
      </c>
    </row>
    <row r="9859" spans="1:16">
      <c r="A9859" s="75" t="s">
        <v>15934</v>
      </c>
      <c r="B9859" s="85">
        <v>9855</v>
      </c>
      <c r="C9859" s="85">
        <v>10533</v>
      </c>
      <c r="D9859" s="85">
        <v>9855</v>
      </c>
      <c r="E9859" s="86" t="s">
        <v>15931</v>
      </c>
      <c r="F9859" s="85" t="s">
        <v>31</v>
      </c>
      <c r="G9859" s="86" t="s">
        <v>10290</v>
      </c>
      <c r="H9859" s="85" t="s">
        <v>1</v>
      </c>
      <c r="I9859" s="85">
        <v>1</v>
      </c>
      <c r="J9859" s="88">
        <v>0.69585667285285591</v>
      </c>
      <c r="K9859" s="146">
        <v>0.66485853546024165</v>
      </c>
      <c r="L9859" s="147">
        <v>2.9963818201114632E-9</v>
      </c>
      <c r="M9859" s="147">
        <v>0.48960786903840031</v>
      </c>
      <c r="N9859" s="87">
        <v>50.632733695855393</v>
      </c>
      <c r="O9859" s="88">
        <v>0.3783232690165042</v>
      </c>
      <c r="P9859" s="89">
        <v>7.4719107857980882</v>
      </c>
    </row>
    <row r="9860" spans="1:16">
      <c r="A9860" s="75" t="s">
        <v>15935</v>
      </c>
      <c r="B9860" s="85">
        <v>9856</v>
      </c>
      <c r="C9860" s="85">
        <v>10534</v>
      </c>
      <c r="D9860" s="85">
        <v>9856</v>
      </c>
      <c r="E9860" s="86" t="s">
        <v>15931</v>
      </c>
      <c r="F9860" s="85" t="s">
        <v>38</v>
      </c>
      <c r="G9860" s="86" t="s">
        <v>10290</v>
      </c>
      <c r="H9860" s="85" t="s">
        <v>1</v>
      </c>
      <c r="I9860" s="85">
        <v>1</v>
      </c>
      <c r="J9860" s="88">
        <v>0.66163603407362426</v>
      </c>
      <c r="K9860" s="146">
        <v>0.70089543918248531</v>
      </c>
      <c r="L9860" s="147">
        <v>2.9849095002314319E-9</v>
      </c>
      <c r="M9860" s="147">
        <v>0.49023068784662172</v>
      </c>
      <c r="N9860" s="87">
        <v>50.517838465004843</v>
      </c>
      <c r="O9860" s="88">
        <v>0.39407330305643579</v>
      </c>
      <c r="P9860" s="89">
        <v>7.8006762567527845</v>
      </c>
    </row>
    <row r="9861" spans="1:16">
      <c r="A9861" s="75" t="s">
        <v>15936</v>
      </c>
      <c r="B9861" s="85">
        <v>9857</v>
      </c>
      <c r="C9861" s="85">
        <v>10535</v>
      </c>
      <c r="D9861" s="85">
        <v>9857</v>
      </c>
      <c r="E9861" s="86" t="s">
        <v>15931</v>
      </c>
      <c r="F9861" s="85" t="s">
        <v>238</v>
      </c>
      <c r="G9861" s="86" t="s">
        <v>10290</v>
      </c>
      <c r="H9861" s="85" t="s">
        <v>1</v>
      </c>
      <c r="I9861" s="85">
        <v>1</v>
      </c>
      <c r="J9861" s="88">
        <v>0.82409551884330268</v>
      </c>
      <c r="K9861" s="146">
        <v>0.81921248597939977</v>
      </c>
      <c r="L9861" s="147">
        <v>3.5759026420707079E-9</v>
      </c>
      <c r="M9861" s="147">
        <v>0.51361203555329604</v>
      </c>
      <c r="N9861" s="87">
        <v>52.891937552160513</v>
      </c>
      <c r="O9861" s="88">
        <v>0.51230489290548564</v>
      </c>
      <c r="P9861" s="89">
        <v>9.6858787296318134</v>
      </c>
    </row>
    <row r="9862" spans="1:16">
      <c r="A9862" s="75" t="s">
        <v>15937</v>
      </c>
      <c r="B9862" s="85">
        <v>9858</v>
      </c>
      <c r="C9862" s="85">
        <v>10536</v>
      </c>
      <c r="D9862" s="85">
        <v>9858</v>
      </c>
      <c r="E9862" s="86" t="s">
        <v>15931</v>
      </c>
      <c r="F9862" s="85" t="s">
        <v>240</v>
      </c>
      <c r="G9862" s="86" t="s">
        <v>10290</v>
      </c>
      <c r="H9862" s="85" t="s">
        <v>1</v>
      </c>
      <c r="I9862" s="85">
        <v>1</v>
      </c>
      <c r="J9862" s="88">
        <v>0.63948340553914063</v>
      </c>
      <c r="K9862" s="146">
        <v>0.66453913141181653</v>
      </c>
      <c r="L9862" s="147">
        <v>2.8907882666116619E-9</v>
      </c>
      <c r="M9862" s="147">
        <v>0.48166479218885278</v>
      </c>
      <c r="N9862" s="87">
        <v>49.503956330977168</v>
      </c>
      <c r="O9862" s="88">
        <v>0.34505655315301847</v>
      </c>
      <c r="P9862" s="89">
        <v>6.970282351697592</v>
      </c>
    </row>
    <row r="9863" spans="1:16">
      <c r="A9863" s="75" t="s">
        <v>15938</v>
      </c>
      <c r="B9863" s="85">
        <v>9859</v>
      </c>
      <c r="C9863" s="85">
        <v>10537</v>
      </c>
      <c r="D9863" s="85">
        <v>9859</v>
      </c>
      <c r="E9863" s="86" t="s">
        <v>15931</v>
      </c>
      <c r="F9863" s="85" t="s">
        <v>243</v>
      </c>
      <c r="G9863" s="86" t="s">
        <v>10290</v>
      </c>
      <c r="H9863" s="85" t="s">
        <v>1</v>
      </c>
      <c r="I9863" s="85">
        <v>1</v>
      </c>
      <c r="J9863" s="88">
        <v>1.111327378355139</v>
      </c>
      <c r="K9863" s="146">
        <v>1.352254444911045</v>
      </c>
      <c r="L9863" s="147">
        <v>5.409283545451453E-9</v>
      </c>
      <c r="M9863" s="147">
        <v>0.39351406901399072</v>
      </c>
      <c r="N9863" s="87">
        <v>47.167689429403062</v>
      </c>
      <c r="O9863" s="88">
        <v>0.84588724762632961</v>
      </c>
      <c r="P9863" s="89">
        <v>17.933616377210676</v>
      </c>
    </row>
    <row r="9864" spans="1:16">
      <c r="A9864" s="75" t="s">
        <v>24138</v>
      </c>
      <c r="B9864" s="85">
        <v>9860</v>
      </c>
      <c r="C9864" s="85">
        <v>14720</v>
      </c>
      <c r="D9864" s="85">
        <v>9860</v>
      </c>
      <c r="E9864" s="86" t="s">
        <v>24139</v>
      </c>
      <c r="F9864" s="85" t="s">
        <v>11</v>
      </c>
      <c r="G9864" s="86" t="s">
        <v>10290</v>
      </c>
      <c r="H9864" s="85" t="s">
        <v>1</v>
      </c>
      <c r="I9864" s="85">
        <v>1</v>
      </c>
      <c r="J9864" s="88">
        <v>0.69949737675643631</v>
      </c>
      <c r="K9864" s="146">
        <v>0.66588771753802889</v>
      </c>
      <c r="L9864" s="147">
        <v>3.008408886385539E-9</v>
      </c>
      <c r="M9864" s="147">
        <v>0.48956958690830088</v>
      </c>
      <c r="N9864" s="87">
        <v>50.632035507601941</v>
      </c>
      <c r="O9864" s="88">
        <v>0.3784117847522474</v>
      </c>
      <c r="P9864" s="89">
        <v>7.4737620354100178</v>
      </c>
    </row>
    <row r="9865" spans="1:16">
      <c r="A9865" s="75" t="s">
        <v>25844</v>
      </c>
      <c r="B9865" s="85">
        <v>9861</v>
      </c>
      <c r="C9865" s="85">
        <v>16001</v>
      </c>
      <c r="D9865" s="85">
        <v>9861</v>
      </c>
      <c r="E9865" s="86" t="s">
        <v>25842</v>
      </c>
      <c r="F9865" s="85" t="s">
        <v>32</v>
      </c>
      <c r="G9865" s="86" t="s">
        <v>10290</v>
      </c>
      <c r="H9865" s="85" t="s">
        <v>1</v>
      </c>
      <c r="I9865" s="85">
        <v>1</v>
      </c>
      <c r="J9865" s="88">
        <v>0.93143797983066501</v>
      </c>
      <c r="K9865" s="146">
        <v>0.72496179315285769</v>
      </c>
      <c r="L9865" s="147">
        <v>3.7595519791791523E-9</v>
      </c>
      <c r="M9865" s="147">
        <v>0.48622882561295327</v>
      </c>
      <c r="N9865" s="87">
        <v>50.469730366216282</v>
      </c>
      <c r="O9865" s="88">
        <v>0.37858066766147891</v>
      </c>
      <c r="P9865" s="89">
        <v>7.5011430597001052</v>
      </c>
    </row>
    <row r="9866" spans="1:16">
      <c r="A9866" s="75" t="s">
        <v>28133</v>
      </c>
      <c r="B9866" s="85">
        <v>9862</v>
      </c>
      <c r="C9866" s="85">
        <v>17695</v>
      </c>
      <c r="D9866" s="85">
        <v>9862</v>
      </c>
      <c r="E9866" s="86" t="s">
        <v>28124</v>
      </c>
      <c r="F9866" s="85" t="s">
        <v>243</v>
      </c>
      <c r="G9866" s="86" t="s">
        <v>10290</v>
      </c>
      <c r="H9866" s="85" t="s">
        <v>1</v>
      </c>
      <c r="I9866" s="85">
        <v>1</v>
      </c>
      <c r="J9866" s="88">
        <v>2.4167338178695958</v>
      </c>
      <c r="K9866" s="146">
        <v>3.1995362981338129</v>
      </c>
      <c r="L9866" s="147">
        <v>1.2222935731577601E-8</v>
      </c>
      <c r="M9866" s="147">
        <v>0.12530693339059801</v>
      </c>
      <c r="N9866" s="87">
        <v>38.835346743310048</v>
      </c>
      <c r="O9866" s="88">
        <v>2.235149053498922</v>
      </c>
      <c r="P9866" s="89">
        <v>57.554502301024492</v>
      </c>
    </row>
    <row r="9867" spans="1:16">
      <c r="A9867" s="75" t="s">
        <v>10297</v>
      </c>
      <c r="B9867" s="85">
        <v>9863</v>
      </c>
      <c r="C9867" s="85">
        <v>6965</v>
      </c>
      <c r="D9867" s="85">
        <v>9863</v>
      </c>
      <c r="E9867" s="86" t="s">
        <v>10298</v>
      </c>
      <c r="F9867" s="85" t="s">
        <v>32</v>
      </c>
      <c r="G9867" s="86" t="s">
        <v>10298</v>
      </c>
      <c r="H9867" s="85" t="s">
        <v>53</v>
      </c>
      <c r="I9867" s="85">
        <v>1</v>
      </c>
      <c r="J9867" s="88">
        <v>0.10107847290988529</v>
      </c>
      <c r="K9867" s="146">
        <v>9.6922481270353508E-2</v>
      </c>
      <c r="L9867" s="147">
        <v>4.0270849704557321E-10</v>
      </c>
      <c r="M9867" s="147">
        <v>1.181536046239477E-2</v>
      </c>
      <c r="N9867" s="87">
        <v>1.2264144478990571</v>
      </c>
      <c r="O9867" s="88">
        <v>8.7499510224173987E-2</v>
      </c>
      <c r="P9867" s="89">
        <v>71.345792096682672</v>
      </c>
    </row>
    <row r="9868" spans="1:16">
      <c r="A9868" s="75" t="s">
        <v>10299</v>
      </c>
      <c r="B9868" s="85">
        <v>9864</v>
      </c>
      <c r="C9868" s="85">
        <v>6966</v>
      </c>
      <c r="D9868" s="85">
        <v>9864</v>
      </c>
      <c r="E9868" s="86" t="s">
        <v>10298</v>
      </c>
      <c r="F9868" s="85" t="s">
        <v>31</v>
      </c>
      <c r="G9868" s="86" t="s">
        <v>10298</v>
      </c>
      <c r="H9868" s="85" t="s">
        <v>53</v>
      </c>
      <c r="I9868" s="85">
        <v>1</v>
      </c>
      <c r="J9868" s="88">
        <v>9.1921268736533598E-2</v>
      </c>
      <c r="K9868" s="146">
        <v>0.14841374131792967</v>
      </c>
      <c r="L9868" s="147">
        <v>4.8659588604032627E-10</v>
      </c>
      <c r="M9868" s="147">
        <v>1.181370970181519E-2</v>
      </c>
      <c r="N9868" s="87">
        <v>1.218407495238224</v>
      </c>
      <c r="O9868" s="88">
        <v>8.4131097280074368E-2</v>
      </c>
      <c r="P9868" s="89">
        <v>69.050049026188063</v>
      </c>
    </row>
    <row r="9869" spans="1:16">
      <c r="A9869" s="75" t="s">
        <v>10300</v>
      </c>
      <c r="B9869" s="85">
        <v>9865</v>
      </c>
      <c r="C9869" s="85">
        <v>6967</v>
      </c>
      <c r="D9869" s="85">
        <v>9865</v>
      </c>
      <c r="E9869" s="86" t="s">
        <v>10298</v>
      </c>
      <c r="F9869" s="85" t="s">
        <v>38</v>
      </c>
      <c r="G9869" s="86" t="s">
        <v>10298</v>
      </c>
      <c r="H9869" s="85" t="s">
        <v>53</v>
      </c>
      <c r="I9869" s="85">
        <v>1</v>
      </c>
      <c r="J9869" s="88">
        <v>9.0936344428930352E-2</v>
      </c>
      <c r="K9869" s="146">
        <v>0.14815096811459391</v>
      </c>
      <c r="L9869" s="147">
        <v>4.8384648617686584E-10</v>
      </c>
      <c r="M9869" s="147">
        <v>1.182061316795309E-2</v>
      </c>
      <c r="N9869" s="87">
        <v>1.2149518334174509</v>
      </c>
      <c r="O9869" s="88">
        <v>8.4385205267562269E-2</v>
      </c>
      <c r="P9869" s="89">
        <v>69.455597289154397</v>
      </c>
    </row>
    <row r="9870" spans="1:16">
      <c r="A9870" s="75" t="s">
        <v>15939</v>
      </c>
      <c r="B9870" s="85">
        <v>9866</v>
      </c>
      <c r="C9870" s="85">
        <v>10538</v>
      </c>
      <c r="D9870" s="85">
        <v>9866</v>
      </c>
      <c r="E9870" s="86" t="s">
        <v>15940</v>
      </c>
      <c r="F9870" s="85" t="s">
        <v>55</v>
      </c>
      <c r="G9870" s="86" t="s">
        <v>10298</v>
      </c>
      <c r="H9870" s="85" t="s">
        <v>53</v>
      </c>
      <c r="I9870" s="85">
        <v>1</v>
      </c>
      <c r="J9870" s="88">
        <v>9.1054080275412716E-2</v>
      </c>
      <c r="K9870" s="146">
        <v>0.14818237948832988</v>
      </c>
      <c r="L9870" s="147">
        <v>4.8417514383892613E-10</v>
      </c>
      <c r="M9870" s="147">
        <v>1.1819787941666019E-2</v>
      </c>
      <c r="N9870" s="87">
        <v>1.2153649161959801</v>
      </c>
      <c r="O9870" s="88">
        <v>8.4354829716087099E-2</v>
      </c>
      <c r="P9870" s="89">
        <v>69.4069975132347</v>
      </c>
    </row>
    <row r="9871" spans="1:16">
      <c r="A9871" s="75" t="s">
        <v>10323</v>
      </c>
      <c r="B9871" s="85">
        <v>9867</v>
      </c>
      <c r="C9871" s="85">
        <v>6982</v>
      </c>
      <c r="D9871" s="85">
        <v>9867</v>
      </c>
      <c r="E9871" s="86" t="s">
        <v>10324</v>
      </c>
      <c r="F9871" s="85" t="s">
        <v>758</v>
      </c>
      <c r="G9871" s="86" t="s">
        <v>10325</v>
      </c>
      <c r="H9871" s="85" t="s">
        <v>1</v>
      </c>
      <c r="I9871" s="85">
        <v>1</v>
      </c>
      <c r="J9871" s="88">
        <v>1439.376709946376</v>
      </c>
      <c r="K9871" s="146">
        <v>1619.679844573591</v>
      </c>
      <c r="L9871" s="147">
        <v>5.6394694296522356E-6</v>
      </c>
      <c r="M9871" s="147">
        <v>136.14228749866169</v>
      </c>
      <c r="N9871" s="87">
        <v>19049.342150645789</v>
      </c>
      <c r="O9871" s="88">
        <v>1299.386591402706</v>
      </c>
      <c r="P9871" s="89">
        <v>68.211625426584916</v>
      </c>
    </row>
    <row r="9872" spans="1:16">
      <c r="A9872" s="75" t="s">
        <v>10326</v>
      </c>
      <c r="B9872" s="85">
        <v>9868</v>
      </c>
      <c r="C9872" s="85">
        <v>6983</v>
      </c>
      <c r="D9872" s="85">
        <v>9868</v>
      </c>
      <c r="E9872" s="86" t="s">
        <v>10324</v>
      </c>
      <c r="F9872" s="85" t="s">
        <v>38</v>
      </c>
      <c r="G9872" s="86" t="s">
        <v>10325</v>
      </c>
      <c r="H9872" s="85" t="s">
        <v>1</v>
      </c>
      <c r="I9872" s="85">
        <v>1</v>
      </c>
      <c r="J9872" s="88">
        <v>1411.8091063018151</v>
      </c>
      <c r="K9872" s="146">
        <v>1576.0345201120404</v>
      </c>
      <c r="L9872" s="147">
        <v>5.5123906107956337E-6</v>
      </c>
      <c r="M9872" s="147">
        <v>136.36716015361361</v>
      </c>
      <c r="N9872" s="87">
        <v>19001.20689380906</v>
      </c>
      <c r="O9872" s="88">
        <v>1273.3777029495479</v>
      </c>
      <c r="P9872" s="89">
        <v>67.015622221577814</v>
      </c>
    </row>
    <row r="9873" spans="1:16">
      <c r="A9873" s="75" t="s">
        <v>15941</v>
      </c>
      <c r="B9873" s="85">
        <v>9869</v>
      </c>
      <c r="C9873" s="85">
        <v>10539</v>
      </c>
      <c r="D9873" s="85">
        <v>9869</v>
      </c>
      <c r="E9873" s="86" t="s">
        <v>15942</v>
      </c>
      <c r="F9873" s="85" t="s">
        <v>55</v>
      </c>
      <c r="G9873" s="86" t="s">
        <v>10325</v>
      </c>
      <c r="H9873" s="85" t="s">
        <v>1</v>
      </c>
      <c r="I9873" s="85">
        <v>1</v>
      </c>
      <c r="J9873" s="88">
        <v>1421.0896320400359</v>
      </c>
      <c r="K9873" s="146">
        <v>1590.7176562182158</v>
      </c>
      <c r="L9873" s="147">
        <v>5.5552275643362774E-6</v>
      </c>
      <c r="M9873" s="147">
        <v>136.29887923703501</v>
      </c>
      <c r="N9873" s="87">
        <v>19018.10048650367</v>
      </c>
      <c r="O9873" s="88">
        <v>1282.1315613458039</v>
      </c>
      <c r="P9873" s="89">
        <v>67.416383789520808</v>
      </c>
    </row>
    <row r="9874" spans="1:16">
      <c r="A9874" s="75" t="s">
        <v>10327</v>
      </c>
      <c r="B9874" s="85">
        <v>9870</v>
      </c>
      <c r="C9874" s="85">
        <v>6984</v>
      </c>
      <c r="D9874" s="85">
        <v>9870</v>
      </c>
      <c r="E9874" s="86" t="s">
        <v>10328</v>
      </c>
      <c r="F9874" s="85" t="s">
        <v>55</v>
      </c>
      <c r="G9874" s="86" t="s">
        <v>10329</v>
      </c>
      <c r="H9874" s="85" t="s">
        <v>260</v>
      </c>
      <c r="I9874" s="85">
        <v>1</v>
      </c>
      <c r="J9874" s="88">
        <v>7986.8797707053236</v>
      </c>
      <c r="K9874" s="146">
        <v>14281.836594084187</v>
      </c>
      <c r="L9874" s="147">
        <v>3.6584435961520581E-5</v>
      </c>
      <c r="M9874" s="147">
        <v>424.24291307360102</v>
      </c>
      <c r="N9874" s="87">
        <v>82509.908302009018</v>
      </c>
      <c r="O9874" s="88">
        <v>6833.7577518618173</v>
      </c>
      <c r="P9874" s="89">
        <v>82.823480143116626</v>
      </c>
    </row>
    <row r="9875" spans="1:16">
      <c r="A9875" s="75" t="s">
        <v>15943</v>
      </c>
      <c r="B9875" s="85">
        <v>9871</v>
      </c>
      <c r="C9875" s="85">
        <v>10540</v>
      </c>
      <c r="D9875" s="85">
        <v>9871</v>
      </c>
      <c r="E9875" s="86" t="s">
        <v>15944</v>
      </c>
      <c r="F9875" s="85" t="s">
        <v>55</v>
      </c>
      <c r="G9875" s="86" t="s">
        <v>10329</v>
      </c>
      <c r="H9875" s="85" t="s">
        <v>260</v>
      </c>
      <c r="I9875" s="85">
        <v>1</v>
      </c>
      <c r="J9875" s="88">
        <v>7986.8797707053236</v>
      </c>
      <c r="K9875" s="146">
        <v>14281.836594084187</v>
      </c>
      <c r="L9875" s="147">
        <v>3.6584435961520581E-5</v>
      </c>
      <c r="M9875" s="147">
        <v>424.24291307360102</v>
      </c>
      <c r="N9875" s="87">
        <v>82509.908302009018</v>
      </c>
      <c r="O9875" s="88">
        <v>6833.7577518618173</v>
      </c>
      <c r="P9875" s="89">
        <v>82.823480143116626</v>
      </c>
    </row>
    <row r="9876" spans="1:16">
      <c r="A9876" s="75" t="s">
        <v>10330</v>
      </c>
      <c r="B9876" s="85">
        <v>9872</v>
      </c>
      <c r="C9876" s="85">
        <v>6985</v>
      </c>
      <c r="D9876" s="85">
        <v>9872</v>
      </c>
      <c r="E9876" s="86" t="s">
        <v>10331</v>
      </c>
      <c r="F9876" s="85" t="s">
        <v>55</v>
      </c>
      <c r="G9876" s="86" t="s">
        <v>10332</v>
      </c>
      <c r="H9876" s="85" t="s">
        <v>1</v>
      </c>
      <c r="I9876" s="85">
        <v>1</v>
      </c>
      <c r="J9876" s="88">
        <v>11.591568502001021</v>
      </c>
      <c r="K9876" s="146">
        <v>11.936526988550106</v>
      </c>
      <c r="L9876" s="147">
        <v>4.7089252075579492E-8</v>
      </c>
      <c r="M9876" s="147">
        <v>5.5551755245094263</v>
      </c>
      <c r="N9876" s="87">
        <v>757.1827696237475</v>
      </c>
      <c r="O9876" s="88">
        <v>7.3318793297127156</v>
      </c>
      <c r="P9876" s="89">
        <v>9.6831037681377872</v>
      </c>
    </row>
    <row r="9877" spans="1:16">
      <c r="A9877" s="75" t="s">
        <v>15945</v>
      </c>
      <c r="B9877" s="85">
        <v>9873</v>
      </c>
      <c r="C9877" s="85">
        <v>10541</v>
      </c>
      <c r="D9877" s="85">
        <v>9873</v>
      </c>
      <c r="E9877" s="86" t="s">
        <v>15946</v>
      </c>
      <c r="F9877" s="85" t="s">
        <v>55</v>
      </c>
      <c r="G9877" s="86" t="s">
        <v>10332</v>
      </c>
      <c r="H9877" s="85" t="s">
        <v>1</v>
      </c>
      <c r="I9877" s="85">
        <v>1</v>
      </c>
      <c r="J9877" s="88">
        <v>11.645988602820371</v>
      </c>
      <c r="K9877" s="146">
        <v>12.012794131692116</v>
      </c>
      <c r="L9877" s="147">
        <v>4.7396480429949527E-8</v>
      </c>
      <c r="M9877" s="147">
        <v>5.5621531939255657</v>
      </c>
      <c r="N9877" s="87">
        <v>757.96683861129168</v>
      </c>
      <c r="O9877" s="88">
        <v>7.3812904524899974</v>
      </c>
      <c r="P9877" s="89">
        <v>9.7382762364823527</v>
      </c>
    </row>
    <row r="9878" spans="1:16">
      <c r="A9878" s="75" t="s">
        <v>15947</v>
      </c>
      <c r="B9878" s="85">
        <v>9874</v>
      </c>
      <c r="C9878" s="85">
        <v>10542</v>
      </c>
      <c r="D9878" s="85">
        <v>9874</v>
      </c>
      <c r="E9878" s="86" t="s">
        <v>15948</v>
      </c>
      <c r="F9878" s="85" t="s">
        <v>55</v>
      </c>
      <c r="G9878" s="86" t="s">
        <v>15949</v>
      </c>
      <c r="H9878" s="85" t="s">
        <v>1</v>
      </c>
      <c r="I9878" s="85">
        <v>1</v>
      </c>
      <c r="J9878" s="88">
        <v>5.9819017647179926</v>
      </c>
      <c r="K9878" s="146">
        <v>5.4701195187316562</v>
      </c>
      <c r="L9878" s="147">
        <v>2.3562359149399481E-8</v>
      </c>
      <c r="M9878" s="147">
        <v>3.661066807590124</v>
      </c>
      <c r="N9878" s="87">
        <v>485.73949714190292</v>
      </c>
      <c r="O9878" s="88">
        <v>3.324320035611823</v>
      </c>
      <c r="P9878" s="89">
        <v>6.8438330734316697</v>
      </c>
    </row>
    <row r="9879" spans="1:16">
      <c r="A9879" s="75" t="s">
        <v>24571</v>
      </c>
      <c r="B9879" s="85">
        <v>9875</v>
      </c>
      <c r="C9879" s="85">
        <v>15018</v>
      </c>
      <c r="D9879" s="85">
        <v>9875</v>
      </c>
      <c r="E9879" s="86" t="s">
        <v>24572</v>
      </c>
      <c r="F9879" s="85" t="s">
        <v>55</v>
      </c>
      <c r="G9879" s="86" t="s">
        <v>15949</v>
      </c>
      <c r="H9879" s="85" t="s">
        <v>1</v>
      </c>
      <c r="I9879" s="85">
        <v>1</v>
      </c>
      <c r="J9879" s="88">
        <v>5.9819017647179926</v>
      </c>
      <c r="K9879" s="146">
        <v>5.4701195187316562</v>
      </c>
      <c r="L9879" s="147">
        <v>2.3562359149399481E-8</v>
      </c>
      <c r="M9879" s="147">
        <v>3.661066807590124</v>
      </c>
      <c r="N9879" s="87">
        <v>485.73949714190292</v>
      </c>
      <c r="O9879" s="88">
        <v>3.324320035611823</v>
      </c>
      <c r="P9879" s="89">
        <v>6.8438330734316697</v>
      </c>
    </row>
    <row r="9880" spans="1:16">
      <c r="A9880" s="75" t="s">
        <v>10333</v>
      </c>
      <c r="B9880" s="85">
        <v>9876</v>
      </c>
      <c r="C9880" s="85">
        <v>6986</v>
      </c>
      <c r="D9880" s="85">
        <v>9876</v>
      </c>
      <c r="E9880" s="86" t="s">
        <v>10334</v>
      </c>
      <c r="F9880" s="85" t="s">
        <v>38</v>
      </c>
      <c r="G9880" s="86" t="s">
        <v>10334</v>
      </c>
      <c r="H9880" s="85" t="s">
        <v>1</v>
      </c>
      <c r="I9880" s="85">
        <v>1</v>
      </c>
      <c r="J9880" s="88">
        <v>0.82357435089236641</v>
      </c>
      <c r="K9880" s="146">
        <v>1.4122184227452155</v>
      </c>
      <c r="L9880" s="147">
        <v>7.3357951533386469E-9</v>
      </c>
      <c r="M9880" s="147">
        <v>7.1353111244275277E-2</v>
      </c>
      <c r="N9880" s="87">
        <v>8.9715987195896556</v>
      </c>
      <c r="O9880" s="88">
        <v>0.73639446203852432</v>
      </c>
      <c r="P9880" s="89">
        <v>82.080628554038313</v>
      </c>
    </row>
    <row r="9881" spans="1:16">
      <c r="A9881" s="75" t="s">
        <v>10335</v>
      </c>
      <c r="B9881" s="85">
        <v>9877</v>
      </c>
      <c r="C9881" s="85">
        <v>6987</v>
      </c>
      <c r="D9881" s="85">
        <v>9877</v>
      </c>
      <c r="E9881" s="86" t="s">
        <v>10334</v>
      </c>
      <c r="F9881" s="85" t="s">
        <v>139</v>
      </c>
      <c r="G9881" s="86" t="s">
        <v>10334</v>
      </c>
      <c r="H9881" s="85" t="s">
        <v>1</v>
      </c>
      <c r="I9881" s="85">
        <v>1</v>
      </c>
      <c r="J9881" s="88">
        <v>6.8054761156103556</v>
      </c>
      <c r="K9881" s="146">
        <v>6.8823379414768597</v>
      </c>
      <c r="L9881" s="147">
        <v>3.0898154302738091E-8</v>
      </c>
      <c r="M9881" s="147">
        <v>3.7324199188343958</v>
      </c>
      <c r="N9881" s="87">
        <v>494.71109586149231</v>
      </c>
      <c r="O9881" s="88">
        <v>4.0607144976503458</v>
      </c>
      <c r="P9881" s="89">
        <v>8.2082543359554077</v>
      </c>
    </row>
    <row r="9882" spans="1:16">
      <c r="A9882" s="75" t="s">
        <v>15950</v>
      </c>
      <c r="B9882" s="85">
        <v>9878</v>
      </c>
      <c r="C9882" s="85">
        <v>10543</v>
      </c>
      <c r="D9882" s="85">
        <v>9878</v>
      </c>
      <c r="E9882" s="86" t="s">
        <v>15951</v>
      </c>
      <c r="F9882" s="85" t="s">
        <v>55</v>
      </c>
      <c r="G9882" s="86" t="s">
        <v>10334</v>
      </c>
      <c r="H9882" s="85" t="s">
        <v>1</v>
      </c>
      <c r="I9882" s="85">
        <v>1</v>
      </c>
      <c r="J9882" s="88">
        <v>2.4677412090317188</v>
      </c>
      <c r="K9882" s="146">
        <v>2.9157184092889996</v>
      </c>
      <c r="L9882" s="147">
        <v>1.381207168491178E-8</v>
      </c>
      <c r="M9882" s="147">
        <v>1.077622513055071</v>
      </c>
      <c r="N9882" s="87">
        <v>142.4804416097306</v>
      </c>
      <c r="O9882" s="88">
        <v>1.6501066966056639</v>
      </c>
      <c r="P9882" s="89">
        <v>11.581285669548143</v>
      </c>
    </row>
    <row r="9883" spans="1:16">
      <c r="A9883" s="75" t="s">
        <v>15952</v>
      </c>
      <c r="B9883" s="85">
        <v>9879</v>
      </c>
      <c r="C9883" s="85">
        <v>10544</v>
      </c>
      <c r="D9883" s="85">
        <v>9879</v>
      </c>
      <c r="E9883" s="86" t="s">
        <v>15953</v>
      </c>
      <c r="F9883" s="85" t="s">
        <v>55</v>
      </c>
      <c r="G9883" s="86" t="s">
        <v>15954</v>
      </c>
      <c r="H9883" s="85" t="s">
        <v>1</v>
      </c>
      <c r="I9883" s="85">
        <v>1</v>
      </c>
      <c r="J9883" s="88">
        <v>0.92286801514952599</v>
      </c>
      <c r="K9883" s="146">
        <v>1.0537114787619679</v>
      </c>
      <c r="L9883" s="147">
        <v>4.4355136421884021E-9</v>
      </c>
      <c r="M9883" s="147">
        <v>0.4589425251578404</v>
      </c>
      <c r="N9883" s="87">
        <v>48.624835639885397</v>
      </c>
      <c r="O9883" s="88">
        <v>0.63984022811772157</v>
      </c>
      <c r="P9883" s="89">
        <v>13.158712408950151</v>
      </c>
    </row>
    <row r="9884" spans="1:16">
      <c r="A9884" s="75" t="s">
        <v>24483</v>
      </c>
      <c r="B9884" s="85">
        <v>9880</v>
      </c>
      <c r="C9884" s="85">
        <v>14947</v>
      </c>
      <c r="D9884" s="85">
        <v>9880</v>
      </c>
      <c r="E9884" s="86" t="s">
        <v>24477</v>
      </c>
      <c r="F9884" s="85" t="s">
        <v>38</v>
      </c>
      <c r="G9884" s="86" t="s">
        <v>15954</v>
      </c>
      <c r="H9884" s="85" t="s">
        <v>1</v>
      </c>
      <c r="I9884" s="85">
        <v>1</v>
      </c>
      <c r="J9884" s="88">
        <v>0.88711402746294077</v>
      </c>
      <c r="K9884" s="146">
        <v>1.0478904801484401</v>
      </c>
      <c r="L9884" s="147">
        <v>4.3217055057956916E-9</v>
      </c>
      <c r="M9884" s="147">
        <v>0.45332309608149268</v>
      </c>
      <c r="N9884" s="87">
        <v>47.998125036368023</v>
      </c>
      <c r="O9884" s="88">
        <v>0.61987614718209905</v>
      </c>
      <c r="P9884" s="89">
        <v>12.914590866047806</v>
      </c>
    </row>
    <row r="9885" spans="1:16">
      <c r="A9885" s="75" t="s">
        <v>24493</v>
      </c>
      <c r="B9885" s="85">
        <v>9881</v>
      </c>
      <c r="C9885" s="85">
        <v>14957</v>
      </c>
      <c r="D9885" s="85">
        <v>9881</v>
      </c>
      <c r="E9885" s="86" t="s">
        <v>24477</v>
      </c>
      <c r="F9885" s="85" t="s">
        <v>11</v>
      </c>
      <c r="G9885" s="86" t="s">
        <v>15954</v>
      </c>
      <c r="H9885" s="85" t="s">
        <v>1</v>
      </c>
      <c r="I9885" s="85">
        <v>1</v>
      </c>
      <c r="J9885" s="88">
        <v>0.88343190410803862</v>
      </c>
      <c r="K9885" s="146">
        <v>0.92971262248246767</v>
      </c>
      <c r="L9885" s="147">
        <v>4.089651000920447E-9</v>
      </c>
      <c r="M9885" s="147">
        <v>0.45531391446932429</v>
      </c>
      <c r="N9885" s="87">
        <v>48.232144006765147</v>
      </c>
      <c r="O9885" s="88">
        <v>0.57914577064051154</v>
      </c>
      <c r="P9885" s="89">
        <v>12.007464784465714</v>
      </c>
    </row>
    <row r="9886" spans="1:16">
      <c r="A9886" s="75" t="s">
        <v>2661</v>
      </c>
      <c r="B9886" s="85">
        <v>9882</v>
      </c>
      <c r="C9886" s="85">
        <v>1348</v>
      </c>
      <c r="D9886" s="85">
        <v>9882</v>
      </c>
      <c r="E9886" s="86" t="s">
        <v>2662</v>
      </c>
      <c r="F9886" s="85" t="s">
        <v>55</v>
      </c>
      <c r="G9886" s="86" t="s">
        <v>2663</v>
      </c>
      <c r="H9886" s="85" t="s">
        <v>1</v>
      </c>
      <c r="I9886" s="85">
        <v>1</v>
      </c>
      <c r="J9886" s="88">
        <v>8.4507011750913374</v>
      </c>
      <c r="K9886" s="146">
        <v>16.458307498822712</v>
      </c>
      <c r="L9886" s="147">
        <v>4.6939962193570583E-8</v>
      </c>
      <c r="M9886" s="147">
        <v>6.1181586559196566</v>
      </c>
      <c r="N9886" s="87">
        <v>126.15414946610341</v>
      </c>
      <c r="O9886" s="88">
        <v>7.4590989217795238</v>
      </c>
      <c r="P9886" s="89">
        <v>59.126861489274461</v>
      </c>
    </row>
    <row r="9887" spans="1:16">
      <c r="A9887" s="75" t="s">
        <v>10338</v>
      </c>
      <c r="B9887" s="85">
        <v>9883</v>
      </c>
      <c r="C9887" s="85">
        <v>6989</v>
      </c>
      <c r="D9887" s="85">
        <v>9883</v>
      </c>
      <c r="E9887" s="86" t="s">
        <v>10339</v>
      </c>
      <c r="F9887" s="85" t="s">
        <v>55</v>
      </c>
      <c r="G9887" s="86" t="s">
        <v>2663</v>
      </c>
      <c r="H9887" s="85" t="s">
        <v>1</v>
      </c>
      <c r="I9887" s="85">
        <v>1</v>
      </c>
      <c r="J9887" s="88">
        <v>17.052745592213139</v>
      </c>
      <c r="K9887" s="146">
        <v>20.081951126729226</v>
      </c>
      <c r="L9887" s="147">
        <v>7.0540441650874417E-8</v>
      </c>
      <c r="M9887" s="147">
        <v>4.8003516411800664</v>
      </c>
      <c r="N9887" s="87">
        <v>160.9914046125615</v>
      </c>
      <c r="O9887" s="88">
        <v>9.3245658655943497</v>
      </c>
      <c r="P9887" s="89">
        <v>57.919650356704771</v>
      </c>
    </row>
    <row r="9888" spans="1:16">
      <c r="A9888" s="75" t="s">
        <v>15955</v>
      </c>
      <c r="B9888" s="85">
        <v>9884</v>
      </c>
      <c r="C9888" s="85">
        <v>10545</v>
      </c>
      <c r="D9888" s="85">
        <v>9884</v>
      </c>
      <c r="E9888" s="86" t="s">
        <v>15956</v>
      </c>
      <c r="F9888" s="85" t="s">
        <v>55</v>
      </c>
      <c r="G9888" s="86" t="s">
        <v>2663</v>
      </c>
      <c r="H9888" s="85" t="s">
        <v>1</v>
      </c>
      <c r="I9888" s="85">
        <v>1</v>
      </c>
      <c r="J9888" s="88">
        <v>12.806143484471599</v>
      </c>
      <c r="K9888" s="146">
        <v>18.346396455917969</v>
      </c>
      <c r="L9888" s="147">
        <v>5.9047430276592843E-8</v>
      </c>
      <c r="M9888" s="147">
        <v>5.4662328179660014</v>
      </c>
      <c r="N9888" s="87">
        <v>144.35684602687749</v>
      </c>
      <c r="O9888" s="88">
        <v>8.4412435164642012</v>
      </c>
      <c r="P9888" s="89">
        <v>58.474840291900975</v>
      </c>
    </row>
    <row r="9889" spans="1:16">
      <c r="A9889" s="75" t="s">
        <v>863</v>
      </c>
      <c r="B9889" s="85">
        <v>9885</v>
      </c>
      <c r="C9889" s="85">
        <v>381</v>
      </c>
      <c r="D9889" s="85">
        <v>9885</v>
      </c>
      <c r="E9889" s="86" t="s">
        <v>861</v>
      </c>
      <c r="F9889" s="85" t="s">
        <v>55</v>
      </c>
      <c r="G9889" s="86" t="s">
        <v>864</v>
      </c>
      <c r="H9889" s="85" t="s">
        <v>1</v>
      </c>
      <c r="I9889" s="85">
        <v>1</v>
      </c>
      <c r="J9889" s="88">
        <v>6.1148511540923671</v>
      </c>
      <c r="K9889" s="146">
        <v>7.1977727457408713</v>
      </c>
      <c r="L9889" s="147">
        <v>2.6495260043548039E-8</v>
      </c>
      <c r="M9889" s="147">
        <v>0.60641541948598854</v>
      </c>
      <c r="N9889" s="87">
        <v>97.961872973901109</v>
      </c>
      <c r="O9889" s="88">
        <v>5.3136542243829208</v>
      </c>
      <c r="P9889" s="89">
        <v>54.242064418251566</v>
      </c>
    </row>
    <row r="9890" spans="1:16">
      <c r="A9890" s="75" t="s">
        <v>15957</v>
      </c>
      <c r="B9890" s="85">
        <v>9886</v>
      </c>
      <c r="C9890" s="85">
        <v>10546</v>
      </c>
      <c r="D9890" s="85">
        <v>9886</v>
      </c>
      <c r="E9890" s="86" t="s">
        <v>15958</v>
      </c>
      <c r="F9890" s="85" t="s">
        <v>55</v>
      </c>
      <c r="G9890" s="86" t="s">
        <v>864</v>
      </c>
      <c r="H9890" s="85" t="s">
        <v>1</v>
      </c>
      <c r="I9890" s="85">
        <v>1</v>
      </c>
      <c r="J9890" s="88">
        <v>6.1692712549117177</v>
      </c>
      <c r="K9890" s="146">
        <v>7.2740398888828768</v>
      </c>
      <c r="L9890" s="147">
        <v>2.680248839791804E-8</v>
      </c>
      <c r="M9890" s="147">
        <v>0.61339308890212796</v>
      </c>
      <c r="N9890" s="87">
        <v>98.745941961446135</v>
      </c>
      <c r="O9890" s="88">
        <v>5.3630653471601883</v>
      </c>
      <c r="P9890" s="89">
        <v>54.31175439345261</v>
      </c>
    </row>
    <row r="9891" spans="1:16">
      <c r="A9891" s="75" t="s">
        <v>10342</v>
      </c>
      <c r="B9891" s="85">
        <v>9887</v>
      </c>
      <c r="C9891" s="85">
        <v>6991</v>
      </c>
      <c r="D9891" s="85">
        <v>9887</v>
      </c>
      <c r="E9891" s="86" t="s">
        <v>10343</v>
      </c>
      <c r="F9891" s="85" t="s">
        <v>38</v>
      </c>
      <c r="G9891" s="86" t="s">
        <v>10344</v>
      </c>
      <c r="H9891" s="85" t="s">
        <v>1</v>
      </c>
      <c r="I9891" s="85">
        <v>1</v>
      </c>
      <c r="J9891" s="88">
        <v>6.2783951791269867</v>
      </c>
      <c r="K9891" s="146">
        <v>7.7647618236618312</v>
      </c>
      <c r="L9891" s="147">
        <v>2.6888793846281289E-8</v>
      </c>
      <c r="M9891" s="147">
        <v>0.82823329752187913</v>
      </c>
      <c r="N9891" s="87">
        <v>117.4634567461886</v>
      </c>
      <c r="O9891" s="88">
        <v>5.27059267493809</v>
      </c>
      <c r="P9891" s="89">
        <v>44.870062749188655</v>
      </c>
    </row>
    <row r="9892" spans="1:16">
      <c r="A9892" s="75" t="s">
        <v>10345</v>
      </c>
      <c r="B9892" s="85">
        <v>9888</v>
      </c>
      <c r="C9892" s="85">
        <v>6992</v>
      </c>
      <c r="D9892" s="85">
        <v>9888</v>
      </c>
      <c r="E9892" s="86" t="s">
        <v>10343</v>
      </c>
      <c r="F9892" s="85" t="s">
        <v>11</v>
      </c>
      <c r="G9892" s="86" t="s">
        <v>10344</v>
      </c>
      <c r="H9892" s="85" t="s">
        <v>1</v>
      </c>
      <c r="I9892" s="85">
        <v>1</v>
      </c>
      <c r="J9892" s="88">
        <v>5.4926576761272816</v>
      </c>
      <c r="K9892" s="146">
        <v>6.5823591073734464</v>
      </c>
      <c r="L9892" s="147">
        <v>2.3762267791808352E-8</v>
      </c>
      <c r="M9892" s="147">
        <v>0.80502717320295292</v>
      </c>
      <c r="N9892" s="87">
        <v>115.4182841676713</v>
      </c>
      <c r="O9892" s="88">
        <v>4.5909966993909661</v>
      </c>
      <c r="P9892" s="89">
        <v>39.777031278003577</v>
      </c>
    </row>
    <row r="9893" spans="1:16">
      <c r="A9893" s="75" t="s">
        <v>15959</v>
      </c>
      <c r="B9893" s="85">
        <v>9889</v>
      </c>
      <c r="C9893" s="85">
        <v>10547</v>
      </c>
      <c r="D9893" s="85">
        <v>9889</v>
      </c>
      <c r="E9893" s="86" t="s">
        <v>15960</v>
      </c>
      <c r="F9893" s="85" t="s">
        <v>38</v>
      </c>
      <c r="G9893" s="86" t="s">
        <v>10344</v>
      </c>
      <c r="H9893" s="85" t="s">
        <v>1</v>
      </c>
      <c r="I9893" s="85">
        <v>1</v>
      </c>
      <c r="J9893" s="88">
        <v>6.3329433464162941</v>
      </c>
      <c r="K9893" s="146">
        <v>7.8413503481754923</v>
      </c>
      <c r="L9893" s="147">
        <v>2.71970201248641E-8</v>
      </c>
      <c r="M9893" s="147">
        <v>0.83521979165056681</v>
      </c>
      <c r="N9893" s="87">
        <v>118.2466791269603</v>
      </c>
      <c r="O9893" s="88">
        <v>5.3201575480771037</v>
      </c>
      <c r="P9893" s="89">
        <v>44.992025039154825</v>
      </c>
    </row>
    <row r="9894" spans="1:16">
      <c r="A9894" s="75" t="s">
        <v>15961</v>
      </c>
      <c r="B9894" s="85">
        <v>9890</v>
      </c>
      <c r="C9894" s="85">
        <v>10548</v>
      </c>
      <c r="D9894" s="85">
        <v>9890</v>
      </c>
      <c r="E9894" s="86" t="s">
        <v>15960</v>
      </c>
      <c r="F9894" s="85" t="s">
        <v>11</v>
      </c>
      <c r="G9894" s="86" t="s">
        <v>10344</v>
      </c>
      <c r="H9894" s="85" t="s">
        <v>1</v>
      </c>
      <c r="I9894" s="85">
        <v>1</v>
      </c>
      <c r="J9894" s="88">
        <v>5.5212307676966947</v>
      </c>
      <c r="K9894" s="146">
        <v>6.6140546807469525</v>
      </c>
      <c r="L9894" s="147">
        <v>2.3902545416923589E-8</v>
      </c>
      <c r="M9894" s="147">
        <v>0.80901857861972548</v>
      </c>
      <c r="N9894" s="87">
        <v>115.8575407935794</v>
      </c>
      <c r="O9894" s="88">
        <v>4.6166277322934963</v>
      </c>
      <c r="P9894" s="89">
        <v>39.847451453495211</v>
      </c>
    </row>
    <row r="9895" spans="1:16">
      <c r="A9895" s="75" t="s">
        <v>10346</v>
      </c>
      <c r="B9895" s="85">
        <v>9891</v>
      </c>
      <c r="C9895" s="85">
        <v>6993</v>
      </c>
      <c r="D9895" s="85">
        <v>9891</v>
      </c>
      <c r="E9895" s="86" t="s">
        <v>10347</v>
      </c>
      <c r="F9895" s="85" t="s">
        <v>38</v>
      </c>
      <c r="G9895" s="86" t="s">
        <v>10348</v>
      </c>
      <c r="H9895" s="85" t="s">
        <v>1</v>
      </c>
      <c r="I9895" s="85">
        <v>1</v>
      </c>
      <c r="J9895" s="88">
        <v>4.7937946566540628</v>
      </c>
      <c r="K9895" s="146">
        <v>5.1293278086889336</v>
      </c>
      <c r="L9895" s="147">
        <v>1.9678619733084121E-8</v>
      </c>
      <c r="M9895" s="147">
        <v>0.80310136093346207</v>
      </c>
      <c r="N9895" s="87">
        <v>103.9342104657418</v>
      </c>
      <c r="O9895" s="88">
        <v>3.905451509410649</v>
      </c>
      <c r="P9895" s="89">
        <v>37.57618874391644</v>
      </c>
    </row>
    <row r="9896" spans="1:16">
      <c r="A9896" s="75" t="s">
        <v>10349</v>
      </c>
      <c r="B9896" s="85">
        <v>9892</v>
      </c>
      <c r="C9896" s="85">
        <v>6994</v>
      </c>
      <c r="D9896" s="85">
        <v>9892</v>
      </c>
      <c r="E9896" s="86" t="s">
        <v>10347</v>
      </c>
      <c r="F9896" s="85" t="s">
        <v>11</v>
      </c>
      <c r="G9896" s="86" t="s">
        <v>10348</v>
      </c>
      <c r="H9896" s="85" t="s">
        <v>1</v>
      </c>
      <c r="I9896" s="85">
        <v>1</v>
      </c>
      <c r="J9896" s="88">
        <v>4.7050227465054348</v>
      </c>
      <c r="K9896" s="146">
        <v>4.4691236578794671</v>
      </c>
      <c r="L9896" s="147">
        <v>1.8500527580993719E-8</v>
      </c>
      <c r="M9896" s="147">
        <v>0.82337817640450173</v>
      </c>
      <c r="N9896" s="87">
        <v>106.23547444667091</v>
      </c>
      <c r="O9896" s="88">
        <v>3.5685306159516879</v>
      </c>
      <c r="P9896" s="89">
        <v>33.590762732867098</v>
      </c>
    </row>
    <row r="9897" spans="1:16">
      <c r="A9897" s="75" t="s">
        <v>15962</v>
      </c>
      <c r="B9897" s="85">
        <v>9893</v>
      </c>
      <c r="C9897" s="85">
        <v>10549</v>
      </c>
      <c r="D9897" s="85">
        <v>9893</v>
      </c>
      <c r="E9897" s="86" t="s">
        <v>15963</v>
      </c>
      <c r="F9897" s="85" t="s">
        <v>55</v>
      </c>
      <c r="G9897" s="86" t="s">
        <v>10348</v>
      </c>
      <c r="H9897" s="85" t="s">
        <v>1</v>
      </c>
      <c r="I9897" s="85">
        <v>1</v>
      </c>
      <c r="J9897" s="88">
        <v>4.8343752166812477</v>
      </c>
      <c r="K9897" s="146">
        <v>5.1026691247197364</v>
      </c>
      <c r="L9897" s="147">
        <v>1.9802183520943371E-8</v>
      </c>
      <c r="M9897" s="147">
        <v>0.8132401858815369</v>
      </c>
      <c r="N9897" s="87">
        <v>105.07704650791371</v>
      </c>
      <c r="O9897" s="88">
        <v>3.9023366648976721</v>
      </c>
      <c r="P9897" s="89">
        <v>37.137860213874333</v>
      </c>
    </row>
    <row r="9898" spans="1:16">
      <c r="A9898" s="75" t="s">
        <v>15964</v>
      </c>
      <c r="B9898" s="85">
        <v>9894</v>
      </c>
      <c r="C9898" s="85">
        <v>10550</v>
      </c>
      <c r="D9898" s="85">
        <v>9894</v>
      </c>
      <c r="E9898" s="86" t="s">
        <v>15965</v>
      </c>
      <c r="F9898" s="85" t="s">
        <v>55</v>
      </c>
      <c r="G9898" s="86" t="s">
        <v>15966</v>
      </c>
      <c r="H9898" s="85" t="s">
        <v>1</v>
      </c>
      <c r="I9898" s="85">
        <v>1</v>
      </c>
      <c r="J9898" s="88">
        <v>0.79229930778851609</v>
      </c>
      <c r="K9898" s="146">
        <v>0.90876290317825381</v>
      </c>
      <c r="L9898" s="147">
        <v>3.8162112088407703E-9</v>
      </c>
      <c r="M9898" s="147">
        <v>0.39833429551613242</v>
      </c>
      <c r="N9898" s="87">
        <v>42.193944645354158</v>
      </c>
      <c r="O9898" s="88">
        <v>0.54674308678089989</v>
      </c>
      <c r="P9898" s="89">
        <v>12.957856663470311</v>
      </c>
    </row>
    <row r="9899" spans="1:16">
      <c r="A9899" s="75" t="s">
        <v>24484</v>
      </c>
      <c r="B9899" s="85">
        <v>9895</v>
      </c>
      <c r="C9899" s="85">
        <v>14948</v>
      </c>
      <c r="D9899" s="85">
        <v>9895</v>
      </c>
      <c r="E9899" s="86" t="s">
        <v>24477</v>
      </c>
      <c r="F9899" s="85" t="s">
        <v>38</v>
      </c>
      <c r="G9899" s="86" t="s">
        <v>15966</v>
      </c>
      <c r="H9899" s="85" t="s">
        <v>1</v>
      </c>
      <c r="I9899" s="85">
        <v>1</v>
      </c>
      <c r="J9899" s="88">
        <v>0.77325982072973065</v>
      </c>
      <c r="K9899" s="146">
        <v>0.91340186237538323</v>
      </c>
      <c r="L9899" s="147">
        <v>3.767048114677537E-9</v>
      </c>
      <c r="M9899" s="147">
        <v>0.39514259177156841</v>
      </c>
      <c r="N9899" s="87">
        <v>41.837937865925078</v>
      </c>
      <c r="O9899" s="88">
        <v>0.54031985021755324</v>
      </c>
      <c r="P9899" s="89">
        <v>12.914590866047845</v>
      </c>
    </row>
    <row r="9900" spans="1:16">
      <c r="A9900" s="75" t="s">
        <v>24494</v>
      </c>
      <c r="B9900" s="85">
        <v>9896</v>
      </c>
      <c r="C9900" s="85">
        <v>14958</v>
      </c>
      <c r="D9900" s="85">
        <v>9896</v>
      </c>
      <c r="E9900" s="86" t="s">
        <v>24477</v>
      </c>
      <c r="F9900" s="85" t="s">
        <v>11</v>
      </c>
      <c r="G9900" s="86" t="s">
        <v>15966</v>
      </c>
      <c r="H9900" s="85" t="s">
        <v>1</v>
      </c>
      <c r="I9900" s="85">
        <v>1</v>
      </c>
      <c r="J9900" s="88">
        <v>0.77005026935620091</v>
      </c>
      <c r="K9900" s="146">
        <v>0.81039121638845713</v>
      </c>
      <c r="L9900" s="147">
        <v>3.5647760061498899E-9</v>
      </c>
      <c r="M9900" s="147">
        <v>0.39687790405614881</v>
      </c>
      <c r="N9900" s="87">
        <v>42.041922316057288</v>
      </c>
      <c r="O9900" s="88">
        <v>0.50481690168129856</v>
      </c>
      <c r="P9900" s="89">
        <v>12.007464784465652</v>
      </c>
    </row>
    <row r="9901" spans="1:16">
      <c r="A9901" s="75" t="s">
        <v>15967</v>
      </c>
      <c r="B9901" s="85">
        <v>9897</v>
      </c>
      <c r="C9901" s="85">
        <v>10551</v>
      </c>
      <c r="D9901" s="85">
        <v>9897</v>
      </c>
      <c r="E9901" s="86" t="s">
        <v>15968</v>
      </c>
      <c r="F9901" s="85" t="s">
        <v>32</v>
      </c>
      <c r="G9901" s="86" t="s">
        <v>15969</v>
      </c>
      <c r="H9901" s="85" t="s">
        <v>945</v>
      </c>
      <c r="I9901" s="85">
        <v>-1</v>
      </c>
      <c r="J9901" s="88">
        <v>15154.190917686081</v>
      </c>
      <c r="K9901" s="146">
        <v>36291.416989217178</v>
      </c>
      <c r="L9901" s="147">
        <v>8.9420859278678953E-5</v>
      </c>
      <c r="M9901" s="147">
        <v>1662.5904498873731</v>
      </c>
      <c r="N9901" s="87">
        <v>239065.76384601029</v>
      </c>
      <c r="O9901" s="88">
        <v>13365.666757907849</v>
      </c>
      <c r="P9901" s="89">
        <v>55.907908112334695</v>
      </c>
    </row>
    <row r="9902" spans="1:16">
      <c r="A9902" s="75" t="s">
        <v>15970</v>
      </c>
      <c r="B9902" s="85">
        <v>9898</v>
      </c>
      <c r="C9902" s="85">
        <v>10552</v>
      </c>
      <c r="D9902" s="85">
        <v>9898</v>
      </c>
      <c r="E9902" s="86" t="s">
        <v>15968</v>
      </c>
      <c r="F9902" s="85" t="s">
        <v>38</v>
      </c>
      <c r="G9902" s="86" t="s">
        <v>15969</v>
      </c>
      <c r="H9902" s="85" t="s">
        <v>945</v>
      </c>
      <c r="I9902" s="85">
        <v>-1</v>
      </c>
      <c r="J9902" s="88">
        <v>24395.538637631151</v>
      </c>
      <c r="K9902" s="146">
        <v>48131.296252322616</v>
      </c>
      <c r="L9902" s="147">
        <v>1.2962000205597149E-4</v>
      </c>
      <c r="M9902" s="147">
        <v>2144.0308531194542</v>
      </c>
      <c r="N9902" s="87">
        <v>328028.9766519976</v>
      </c>
      <c r="O9902" s="88">
        <v>21671.806814425428</v>
      </c>
      <c r="P9902" s="89">
        <v>66.066745187016863</v>
      </c>
    </row>
    <row r="9903" spans="1:16">
      <c r="A9903" s="75" t="s">
        <v>29534</v>
      </c>
      <c r="B9903" s="85">
        <v>9899</v>
      </c>
      <c r="C9903" s="85">
        <v>18811</v>
      </c>
      <c r="D9903" s="85">
        <v>9899</v>
      </c>
      <c r="E9903" s="86" t="s">
        <v>29535</v>
      </c>
      <c r="F9903" s="85" t="s">
        <v>32</v>
      </c>
      <c r="G9903" s="86" t="s">
        <v>15969</v>
      </c>
      <c r="H9903" s="85" t="s">
        <v>945</v>
      </c>
      <c r="I9903" s="85">
        <v>-1</v>
      </c>
      <c r="J9903" s="88">
        <v>15154.190917686081</v>
      </c>
      <c r="K9903" s="146">
        <v>36291.416989217178</v>
      </c>
      <c r="L9903" s="147">
        <v>8.9420859278678953E-5</v>
      </c>
      <c r="M9903" s="147">
        <v>1662.5904498873731</v>
      </c>
      <c r="N9903" s="87">
        <v>239065.76384601029</v>
      </c>
      <c r="O9903" s="88">
        <v>13365.666757907849</v>
      </c>
      <c r="P9903" s="89">
        <v>55.907908112334695</v>
      </c>
    </row>
    <row r="9904" spans="1:16">
      <c r="A9904" s="75" t="s">
        <v>29536</v>
      </c>
      <c r="B9904" s="85">
        <v>9900</v>
      </c>
      <c r="C9904" s="85">
        <v>18812</v>
      </c>
      <c r="D9904" s="85">
        <v>9900</v>
      </c>
      <c r="E9904" s="86" t="s">
        <v>29535</v>
      </c>
      <c r="F9904" s="85" t="s">
        <v>38</v>
      </c>
      <c r="G9904" s="86" t="s">
        <v>15969</v>
      </c>
      <c r="H9904" s="85" t="s">
        <v>945</v>
      </c>
      <c r="I9904" s="85">
        <v>-1</v>
      </c>
      <c r="J9904" s="88">
        <v>24395.53863763114</v>
      </c>
      <c r="K9904" s="146">
        <v>48131.296252322616</v>
      </c>
      <c r="L9904" s="147">
        <v>1.2962000205597149E-4</v>
      </c>
      <c r="M9904" s="147">
        <v>2144.0308531194528</v>
      </c>
      <c r="N9904" s="87">
        <v>328028.97665199748</v>
      </c>
      <c r="O9904" s="88">
        <v>21671.806814425421</v>
      </c>
      <c r="P9904" s="89">
        <v>66.066745187016863</v>
      </c>
    </row>
    <row r="9905" spans="1:16">
      <c r="A9905" s="75" t="s">
        <v>10350</v>
      </c>
      <c r="B9905" s="85">
        <v>9901</v>
      </c>
      <c r="C9905" s="85">
        <v>6995</v>
      </c>
      <c r="D9905" s="85">
        <v>9901</v>
      </c>
      <c r="E9905" s="86" t="s">
        <v>10351</v>
      </c>
      <c r="F9905" s="85" t="s">
        <v>55</v>
      </c>
      <c r="G9905" s="86" t="s">
        <v>10352</v>
      </c>
      <c r="H9905" s="85" t="s">
        <v>1</v>
      </c>
      <c r="I9905" s="85">
        <v>1</v>
      </c>
      <c r="J9905" s="88">
        <v>18.417641924684961</v>
      </c>
      <c r="K9905" s="146">
        <v>92.240571457295474</v>
      </c>
      <c r="L9905" s="147">
        <v>1.9191366308957469E-7</v>
      </c>
      <c r="M9905" s="147">
        <v>1.758433887685944</v>
      </c>
      <c r="N9905" s="87">
        <v>240.1993132541223</v>
      </c>
      <c r="O9905" s="88">
        <v>16.27282020304931</v>
      </c>
      <c r="P9905" s="89">
        <v>67.747155404367234</v>
      </c>
    </row>
    <row r="9906" spans="1:16">
      <c r="A9906" s="75" t="s">
        <v>15971</v>
      </c>
      <c r="B9906" s="85">
        <v>9902</v>
      </c>
      <c r="C9906" s="85">
        <v>10553</v>
      </c>
      <c r="D9906" s="85">
        <v>9902</v>
      </c>
      <c r="E9906" s="86" t="s">
        <v>15972</v>
      </c>
      <c r="F9906" s="85" t="s">
        <v>55</v>
      </c>
      <c r="G9906" s="86" t="s">
        <v>10352</v>
      </c>
      <c r="H9906" s="85" t="s">
        <v>1</v>
      </c>
      <c r="I9906" s="85">
        <v>1</v>
      </c>
      <c r="J9906" s="88">
        <v>18.491311477667949</v>
      </c>
      <c r="K9906" s="146">
        <v>92.336381026883089</v>
      </c>
      <c r="L9906" s="147">
        <v>1.9230041536448949E-7</v>
      </c>
      <c r="M9906" s="147">
        <v>1.768467747023611</v>
      </c>
      <c r="N9906" s="87">
        <v>241.2984302628243</v>
      </c>
      <c r="O9906" s="88">
        <v>16.339613151509852</v>
      </c>
      <c r="P9906" s="89">
        <v>67.715372759419139</v>
      </c>
    </row>
    <row r="9907" spans="1:16">
      <c r="A9907" s="75" t="s">
        <v>10353</v>
      </c>
      <c r="B9907" s="85">
        <v>9903</v>
      </c>
      <c r="C9907" s="85">
        <v>6996</v>
      </c>
      <c r="D9907" s="85">
        <v>9903</v>
      </c>
      <c r="E9907" s="86" t="s">
        <v>10354</v>
      </c>
      <c r="F9907" s="85" t="s">
        <v>32</v>
      </c>
      <c r="G9907" s="86" t="s">
        <v>10354</v>
      </c>
      <c r="H9907" s="85" t="s">
        <v>1073</v>
      </c>
      <c r="I9907" s="85">
        <v>1</v>
      </c>
      <c r="J9907" s="88">
        <v>24.242515832736341</v>
      </c>
      <c r="K9907" s="146">
        <v>40.777305607940676</v>
      </c>
      <c r="L9907" s="147">
        <v>1.393530790213638E-7</v>
      </c>
      <c r="M9907" s="147">
        <v>2.5976584110512908</v>
      </c>
      <c r="N9907" s="87">
        <v>304.19637666755182</v>
      </c>
      <c r="O9907" s="88">
        <v>20.990618929556689</v>
      </c>
      <c r="P9907" s="89">
        <v>69.003513978395546</v>
      </c>
    </row>
    <row r="9908" spans="1:16">
      <c r="A9908" s="75" t="s">
        <v>10355</v>
      </c>
      <c r="B9908" s="85">
        <v>9904</v>
      </c>
      <c r="C9908" s="85">
        <v>6997</v>
      </c>
      <c r="D9908" s="85">
        <v>9904</v>
      </c>
      <c r="E9908" s="86" t="s">
        <v>10354</v>
      </c>
      <c r="F9908" s="85" t="s">
        <v>38</v>
      </c>
      <c r="G9908" s="86" t="s">
        <v>10354</v>
      </c>
      <c r="H9908" s="85" t="s">
        <v>1073</v>
      </c>
      <c r="I9908" s="85">
        <v>1</v>
      </c>
      <c r="J9908" s="88">
        <v>23.9958868557603</v>
      </c>
      <c r="K9908" s="146">
        <v>41.68384829757693</v>
      </c>
      <c r="L9908" s="147">
        <v>1.411699067140372E-7</v>
      </c>
      <c r="M9908" s="147">
        <v>2.707229353511738</v>
      </c>
      <c r="N9908" s="87">
        <v>314.50484139371952</v>
      </c>
      <c r="O9908" s="88">
        <v>21.586269074905651</v>
      </c>
      <c r="P9908" s="89">
        <v>68.635729037577605</v>
      </c>
    </row>
    <row r="9909" spans="1:16">
      <c r="A9909" s="75" t="s">
        <v>15973</v>
      </c>
      <c r="B9909" s="85">
        <v>9905</v>
      </c>
      <c r="C9909" s="85">
        <v>10554</v>
      </c>
      <c r="D9909" s="85">
        <v>9905</v>
      </c>
      <c r="E9909" s="86" t="s">
        <v>15974</v>
      </c>
      <c r="F9909" s="85" t="s">
        <v>55</v>
      </c>
      <c r="G9909" s="86" t="s">
        <v>10354</v>
      </c>
      <c r="H9909" s="85" t="s">
        <v>1073</v>
      </c>
      <c r="I9909" s="85">
        <v>1</v>
      </c>
      <c r="J9909" s="88">
        <v>23.995921196845661</v>
      </c>
      <c r="K9909" s="146">
        <v>41.68372206885774</v>
      </c>
      <c r="L9909" s="147">
        <v>1.411696537355119E-7</v>
      </c>
      <c r="M9909" s="147">
        <v>2.707214096646406</v>
      </c>
      <c r="N9909" s="87">
        <v>314.50340602358779</v>
      </c>
      <c r="O9909" s="88">
        <v>21.586186135452479</v>
      </c>
      <c r="P9909" s="89">
        <v>68.635778570339269</v>
      </c>
    </row>
    <row r="9910" spans="1:16">
      <c r="A9910" s="75" t="s">
        <v>15975</v>
      </c>
      <c r="B9910" s="85">
        <v>9906</v>
      </c>
      <c r="C9910" s="85">
        <v>10555</v>
      </c>
      <c r="D9910" s="85">
        <v>9906</v>
      </c>
      <c r="E9910" s="86" t="s">
        <v>15976</v>
      </c>
      <c r="F9910" s="85" t="s">
        <v>55</v>
      </c>
      <c r="G9910" s="86" t="s">
        <v>15977</v>
      </c>
      <c r="H9910" s="85" t="s">
        <v>1</v>
      </c>
      <c r="I9910" s="85">
        <v>1</v>
      </c>
      <c r="J9910" s="88">
        <v>300.26341170248128</v>
      </c>
      <c r="K9910" s="146">
        <v>568.33982541198247</v>
      </c>
      <c r="L9910" s="147">
        <v>2.4943795592474309E-6</v>
      </c>
      <c r="M9910" s="147">
        <v>67.544297995342816</v>
      </c>
      <c r="N9910" s="87">
        <v>3667.0524305414961</v>
      </c>
      <c r="O9910" s="88">
        <v>261.24590119538328</v>
      </c>
      <c r="P9910" s="89">
        <v>71.241386956882522</v>
      </c>
    </row>
    <row r="9911" spans="1:16">
      <c r="A9911" s="75" t="s">
        <v>26825</v>
      </c>
      <c r="B9911" s="85">
        <v>9907</v>
      </c>
      <c r="C9911" s="85">
        <v>16716</v>
      </c>
      <c r="D9911" s="85">
        <v>9907</v>
      </c>
      <c r="E9911" s="86" t="s">
        <v>26820</v>
      </c>
      <c r="F9911" s="85" t="s">
        <v>4432</v>
      </c>
      <c r="G9911" s="86" t="s">
        <v>15977</v>
      </c>
      <c r="H9911" s="85" t="s">
        <v>1</v>
      </c>
      <c r="I9911" s="85">
        <v>1</v>
      </c>
      <c r="J9911" s="88">
        <v>300.26539197909489</v>
      </c>
      <c r="K9911" s="146">
        <v>568.73787017325071</v>
      </c>
      <c r="L9911" s="147">
        <v>2.4952440897550291E-6</v>
      </c>
      <c r="M9911" s="147">
        <v>67.51649449159369</v>
      </c>
      <c r="N9911" s="87">
        <v>3666.5102932428058</v>
      </c>
      <c r="O9911" s="88">
        <v>261.06944851621449</v>
      </c>
      <c r="P9911" s="89">
        <v>71.203795335677185</v>
      </c>
    </row>
    <row r="9912" spans="1:16">
      <c r="A9912" s="75" t="s">
        <v>26840</v>
      </c>
      <c r="B9912" s="85">
        <v>9908</v>
      </c>
      <c r="C9912" s="85">
        <v>16731</v>
      </c>
      <c r="D9912" s="85">
        <v>9908</v>
      </c>
      <c r="E9912" s="86" t="s">
        <v>26820</v>
      </c>
      <c r="F9912" s="85" t="s">
        <v>38</v>
      </c>
      <c r="G9912" s="86" t="s">
        <v>15977</v>
      </c>
      <c r="H9912" s="85" t="s">
        <v>1</v>
      </c>
      <c r="I9912" s="85">
        <v>1</v>
      </c>
      <c r="J9912" s="88">
        <v>300.18346808530617</v>
      </c>
      <c r="K9912" s="146">
        <v>568.04891240650954</v>
      </c>
      <c r="L9912" s="147">
        <v>2.4935420612771559E-6</v>
      </c>
      <c r="M9912" s="147">
        <v>67.546744882062896</v>
      </c>
      <c r="N9912" s="87">
        <v>3666.158877403338</v>
      </c>
      <c r="O9912" s="88">
        <v>261.25398166025161</v>
      </c>
      <c r="P9912" s="89">
        <v>71.260954693074353</v>
      </c>
    </row>
    <row r="9913" spans="1:16">
      <c r="A9913" s="75" t="s">
        <v>10358</v>
      </c>
      <c r="B9913" s="85">
        <v>9909</v>
      </c>
      <c r="C9913" s="85">
        <v>6999</v>
      </c>
      <c r="D9913" s="85">
        <v>9909</v>
      </c>
      <c r="E9913" s="86" t="s">
        <v>10359</v>
      </c>
      <c r="F9913" s="85" t="s">
        <v>32</v>
      </c>
      <c r="G9913" s="86" t="s">
        <v>10360</v>
      </c>
      <c r="H9913" s="85" t="s">
        <v>1</v>
      </c>
      <c r="I9913" s="85">
        <v>1</v>
      </c>
      <c r="J9913" s="88">
        <v>4.0159643827995327E-2</v>
      </c>
      <c r="K9913" s="146">
        <v>3.1116854786861783E-2</v>
      </c>
      <c r="L9913" s="147">
        <v>1.5357822589052179E-10</v>
      </c>
      <c r="M9913" s="147">
        <v>4.5149898622063069E-3</v>
      </c>
      <c r="N9913" s="87">
        <v>0.71036137534333355</v>
      </c>
      <c r="O9913" s="88">
        <v>3.3541277395375123E-2</v>
      </c>
      <c r="P9913" s="89">
        <v>47.217203186425891</v>
      </c>
    </row>
    <row r="9914" spans="1:16">
      <c r="A9914" s="75" t="s">
        <v>10361</v>
      </c>
      <c r="B9914" s="85">
        <v>9910</v>
      </c>
      <c r="C9914" s="85">
        <v>7000</v>
      </c>
      <c r="D9914" s="85">
        <v>9910</v>
      </c>
      <c r="E9914" s="86" t="s">
        <v>10359</v>
      </c>
      <c r="F9914" s="85" t="s">
        <v>38</v>
      </c>
      <c r="G9914" s="86" t="s">
        <v>10360</v>
      </c>
      <c r="H9914" s="85" t="s">
        <v>1</v>
      </c>
      <c r="I9914" s="85">
        <v>1</v>
      </c>
      <c r="J9914" s="88">
        <v>8.140569582663669E-2</v>
      </c>
      <c r="K9914" s="146">
        <v>7.460682832233656E-2</v>
      </c>
      <c r="L9914" s="147">
        <v>3.1056237917368319E-10</v>
      </c>
      <c r="M9914" s="147">
        <v>8.2775284443466352E-3</v>
      </c>
      <c r="N9914" s="87">
        <v>1.3028605245752201</v>
      </c>
      <c r="O9914" s="88">
        <v>7.2312307438768361E-2</v>
      </c>
      <c r="P9914" s="89">
        <v>55.502723487876651</v>
      </c>
    </row>
    <row r="9915" spans="1:16">
      <c r="A9915" s="75" t="s">
        <v>15978</v>
      </c>
      <c r="B9915" s="85">
        <v>9911</v>
      </c>
      <c r="C9915" s="85">
        <v>10556</v>
      </c>
      <c r="D9915" s="85">
        <v>9911</v>
      </c>
      <c r="E9915" s="86" t="s">
        <v>15979</v>
      </c>
      <c r="F9915" s="85" t="s">
        <v>55</v>
      </c>
      <c r="G9915" s="86" t="s">
        <v>10360</v>
      </c>
      <c r="H9915" s="85" t="s">
        <v>1</v>
      </c>
      <c r="I9915" s="85">
        <v>1</v>
      </c>
      <c r="J9915" s="88">
        <v>8.4515746453671603E-2</v>
      </c>
      <c r="K9915" s="146">
        <v>7.8296101366291948E-2</v>
      </c>
      <c r="L9915" s="147">
        <v>3.2655068699656809E-10</v>
      </c>
      <c r="M9915" s="147">
        <v>8.7120638753434201E-3</v>
      </c>
      <c r="N9915" s="87">
        <v>1.349599830925821</v>
      </c>
      <c r="O9915" s="88">
        <v>7.5120677908161709E-2</v>
      </c>
      <c r="P9915" s="89">
        <v>55.661445849936996</v>
      </c>
    </row>
    <row r="9916" spans="1:16">
      <c r="A9916" s="75" t="s">
        <v>10362</v>
      </c>
      <c r="B9916" s="85">
        <v>9912</v>
      </c>
      <c r="C9916" s="85">
        <v>7001</v>
      </c>
      <c r="D9916" s="85">
        <v>9912</v>
      </c>
      <c r="E9916" s="86" t="s">
        <v>10363</v>
      </c>
      <c r="F9916" s="85" t="s">
        <v>32</v>
      </c>
      <c r="G9916" s="86" t="s">
        <v>10364</v>
      </c>
      <c r="H9916" s="85" t="s">
        <v>1042</v>
      </c>
      <c r="I9916" s="85">
        <v>1</v>
      </c>
      <c r="J9916" s="88">
        <v>4.5312135972915488E-2</v>
      </c>
      <c r="K9916" s="146">
        <v>4.6115337014610763E-2</v>
      </c>
      <c r="L9916" s="147">
        <v>1.913315880581308E-10</v>
      </c>
      <c r="M9916" s="147">
        <v>1.1979937939020441E-2</v>
      </c>
      <c r="N9916" s="87">
        <v>1.522726032972133</v>
      </c>
      <c r="O9916" s="88">
        <v>3.7614109135454078E-2</v>
      </c>
      <c r="P9916" s="89">
        <v>24.701823125750977</v>
      </c>
    </row>
    <row r="9917" spans="1:16">
      <c r="A9917" s="75" t="s">
        <v>10365</v>
      </c>
      <c r="B9917" s="85">
        <v>9913</v>
      </c>
      <c r="C9917" s="85">
        <v>7002</v>
      </c>
      <c r="D9917" s="85">
        <v>9913</v>
      </c>
      <c r="E9917" s="86" t="s">
        <v>10363</v>
      </c>
      <c r="F9917" s="85" t="s">
        <v>38</v>
      </c>
      <c r="G9917" s="86" t="s">
        <v>10364</v>
      </c>
      <c r="H9917" s="85" t="s">
        <v>1042</v>
      </c>
      <c r="I9917" s="85">
        <v>1</v>
      </c>
      <c r="J9917" s="88">
        <v>4.82869168519037E-2</v>
      </c>
      <c r="K9917" s="146">
        <v>5.0967193788059743E-2</v>
      </c>
      <c r="L9917" s="147">
        <v>2.054768291297677E-10</v>
      </c>
      <c r="M9917" s="147">
        <v>1.2074316575152561E-2</v>
      </c>
      <c r="N9917" s="87">
        <v>1.5325327482660089</v>
      </c>
      <c r="O9917" s="88">
        <v>4.0121519928594362E-2</v>
      </c>
      <c r="P9917" s="89">
        <v>26.179877705053961</v>
      </c>
    </row>
    <row r="9918" spans="1:16">
      <c r="A9918" s="75" t="s">
        <v>15980</v>
      </c>
      <c r="B9918" s="85">
        <v>9914</v>
      </c>
      <c r="C9918" s="85">
        <v>10557</v>
      </c>
      <c r="D9918" s="85">
        <v>9914</v>
      </c>
      <c r="E9918" s="86" t="s">
        <v>15981</v>
      </c>
      <c r="F9918" s="85" t="s">
        <v>55</v>
      </c>
      <c r="G9918" s="86" t="s">
        <v>10364</v>
      </c>
      <c r="H9918" s="85" t="s">
        <v>1042</v>
      </c>
      <c r="I9918" s="85">
        <v>1</v>
      </c>
      <c r="J9918" s="88">
        <v>0.13388256755862979</v>
      </c>
      <c r="K9918" s="146">
        <v>0.15879826226789467</v>
      </c>
      <c r="L9918" s="147">
        <v>6.3989473912713128E-10</v>
      </c>
      <c r="M9918" s="147">
        <v>2.3456089145581119E-2</v>
      </c>
      <c r="N9918" s="87">
        <v>2.8010490758180562</v>
      </c>
      <c r="O9918" s="88">
        <v>0.1177092989736765</v>
      </c>
      <c r="P9918" s="89">
        <v>42.02329048422655</v>
      </c>
    </row>
    <row r="9919" spans="1:16">
      <c r="A9919" s="75" t="s">
        <v>10368</v>
      </c>
      <c r="B9919" s="85">
        <v>9915</v>
      </c>
      <c r="C9919" s="85">
        <v>7004</v>
      </c>
      <c r="D9919" s="85">
        <v>9915</v>
      </c>
      <c r="E9919" s="86" t="s">
        <v>10367</v>
      </c>
      <c r="F9919" s="85" t="s">
        <v>931</v>
      </c>
      <c r="G9919" s="86" t="s">
        <v>10367</v>
      </c>
      <c r="H9919" s="85" t="s">
        <v>1</v>
      </c>
      <c r="I9919" s="85">
        <v>1</v>
      </c>
      <c r="J9919" s="88">
        <v>9.2109885489638652E-2</v>
      </c>
      <c r="K9919" s="146">
        <v>9.8362945151913614E-2</v>
      </c>
      <c r="L9919" s="147">
        <v>3.51029888772862E-10</v>
      </c>
      <c r="M9919" s="147">
        <v>1.0481197555947241E-2</v>
      </c>
      <c r="N9919" s="87">
        <v>1.6808279996278219</v>
      </c>
      <c r="O9919" s="88">
        <v>8.2298104613668779E-2</v>
      </c>
      <c r="P9919" s="89">
        <v>48.962835359651116</v>
      </c>
    </row>
    <row r="9920" spans="1:16">
      <c r="A9920" s="75" t="s">
        <v>10369</v>
      </c>
      <c r="B9920" s="85">
        <v>9916</v>
      </c>
      <c r="C9920" s="85">
        <v>7005</v>
      </c>
      <c r="D9920" s="85">
        <v>9916</v>
      </c>
      <c r="E9920" s="86" t="s">
        <v>10367</v>
      </c>
      <c r="F9920" s="85" t="s">
        <v>10370</v>
      </c>
      <c r="G9920" s="86" t="s">
        <v>10367</v>
      </c>
      <c r="H9920" s="85" t="s">
        <v>1</v>
      </c>
      <c r="I9920" s="85">
        <v>1</v>
      </c>
      <c r="J9920" s="88">
        <v>0.2020270786168096</v>
      </c>
      <c r="K9920" s="146">
        <v>0.50068937293014293</v>
      </c>
      <c r="L9920" s="147">
        <v>8.6378904367237466E-10</v>
      </c>
      <c r="M9920" s="147">
        <v>2.298592292259798E-2</v>
      </c>
      <c r="N9920" s="87">
        <v>3.2854451735492498</v>
      </c>
      <c r="O9920" s="88">
        <v>0.17753708505187021</v>
      </c>
      <c r="P9920" s="89">
        <v>54.037451752718738</v>
      </c>
    </row>
    <row r="9921" spans="1:16">
      <c r="A9921" s="75" t="s">
        <v>10371</v>
      </c>
      <c r="B9921" s="85">
        <v>9917</v>
      </c>
      <c r="C9921" s="85">
        <v>7006</v>
      </c>
      <c r="D9921" s="85">
        <v>9917</v>
      </c>
      <c r="E9921" s="86" t="s">
        <v>10367</v>
      </c>
      <c r="F9921" s="85" t="s">
        <v>38</v>
      </c>
      <c r="G9921" s="86" t="s">
        <v>10367</v>
      </c>
      <c r="H9921" s="85" t="s">
        <v>1</v>
      </c>
      <c r="I9921" s="85">
        <v>1</v>
      </c>
      <c r="J9921" s="88">
        <v>0.27645736013512351</v>
      </c>
      <c r="K9921" s="146">
        <v>0.60327993003828184</v>
      </c>
      <c r="L9921" s="147">
        <v>1.142436792929663E-9</v>
      </c>
      <c r="M9921" s="147">
        <v>2.7519047754992629E-2</v>
      </c>
      <c r="N9921" s="87">
        <v>3.802079501270005</v>
      </c>
      <c r="O9921" s="88">
        <v>0.2445268953317363</v>
      </c>
      <c r="P9921" s="89">
        <v>64.313987976857717</v>
      </c>
    </row>
    <row r="9922" spans="1:16">
      <c r="A9922" s="75" t="s">
        <v>15982</v>
      </c>
      <c r="B9922" s="85">
        <v>9918</v>
      </c>
      <c r="C9922" s="85">
        <v>10558</v>
      </c>
      <c r="D9922" s="85">
        <v>9918</v>
      </c>
      <c r="E9922" s="86" t="s">
        <v>15983</v>
      </c>
      <c r="F9922" s="85" t="s">
        <v>55</v>
      </c>
      <c r="G9922" s="86" t="s">
        <v>10367</v>
      </c>
      <c r="H9922" s="85" t="s">
        <v>1</v>
      </c>
      <c r="I9922" s="85">
        <v>1</v>
      </c>
      <c r="J9922" s="88">
        <v>0.27110275155430669</v>
      </c>
      <c r="K9922" s="146">
        <v>0.59589943561859238</v>
      </c>
      <c r="L9922" s="147">
        <v>1.122390521455721E-9</v>
      </c>
      <c r="M9922" s="147">
        <v>2.7192929021725709E-2</v>
      </c>
      <c r="N9922" s="87">
        <v>3.7649121743712461</v>
      </c>
      <c r="O9922" s="88">
        <v>0.23970756366141899</v>
      </c>
      <c r="P9922" s="89">
        <v>63.668832779997324</v>
      </c>
    </row>
    <row r="9923" spans="1:16">
      <c r="A9923" s="75" t="s">
        <v>10372</v>
      </c>
      <c r="B9923" s="85">
        <v>9919</v>
      </c>
      <c r="C9923" s="85">
        <v>7007</v>
      </c>
      <c r="D9923" s="85">
        <v>9919</v>
      </c>
      <c r="E9923" s="86" t="s">
        <v>10373</v>
      </c>
      <c r="F9923" s="85" t="s">
        <v>32</v>
      </c>
      <c r="G9923" s="86" t="s">
        <v>10374</v>
      </c>
      <c r="H9923" s="85" t="s">
        <v>260</v>
      </c>
      <c r="I9923" s="85">
        <v>1</v>
      </c>
      <c r="J9923" s="88">
        <v>623498.98775196262</v>
      </c>
      <c r="K9923" s="146">
        <v>1029826.5670010271</v>
      </c>
      <c r="L9923" s="147">
        <v>5.3029763436290506E-3</v>
      </c>
      <c r="M9923" s="147">
        <v>51427.223448625053</v>
      </c>
      <c r="N9923" s="87">
        <v>6510250.4664127827</v>
      </c>
      <c r="O9923" s="88">
        <v>566410.86825382966</v>
      </c>
      <c r="P9923" s="89">
        <v>87.002930405829389</v>
      </c>
    </row>
    <row r="9924" spans="1:16">
      <c r="A9924" s="75" t="s">
        <v>10375</v>
      </c>
      <c r="B9924" s="85">
        <v>9920</v>
      </c>
      <c r="C9924" s="85">
        <v>7008</v>
      </c>
      <c r="D9924" s="85">
        <v>9920</v>
      </c>
      <c r="E9924" s="86" t="s">
        <v>10373</v>
      </c>
      <c r="F9924" s="85" t="s">
        <v>38</v>
      </c>
      <c r="G9924" s="86" t="s">
        <v>10374</v>
      </c>
      <c r="H9924" s="85" t="s">
        <v>260</v>
      </c>
      <c r="I9924" s="85">
        <v>1</v>
      </c>
      <c r="J9924" s="88">
        <v>669278.62155301869</v>
      </c>
      <c r="K9924" s="146">
        <v>1137747.9104869054</v>
      </c>
      <c r="L9924" s="147">
        <v>5.8142367100085333E-3</v>
      </c>
      <c r="M9924" s="147">
        <v>58211.988299097822</v>
      </c>
      <c r="N9924" s="87">
        <v>7332743.4390000096</v>
      </c>
      <c r="O9924" s="88">
        <v>597761.40021101921</v>
      </c>
      <c r="P9924" s="89">
        <v>81.519475648330868</v>
      </c>
    </row>
    <row r="9925" spans="1:16">
      <c r="A9925" s="75" t="s">
        <v>15984</v>
      </c>
      <c r="B9925" s="85">
        <v>9921</v>
      </c>
      <c r="C9925" s="85">
        <v>10559</v>
      </c>
      <c r="D9925" s="85">
        <v>9921</v>
      </c>
      <c r="E9925" s="86" t="s">
        <v>15985</v>
      </c>
      <c r="F9925" s="85" t="s">
        <v>55</v>
      </c>
      <c r="G9925" s="86" t="s">
        <v>10374</v>
      </c>
      <c r="H9925" s="85" t="s">
        <v>260</v>
      </c>
      <c r="I9925" s="85">
        <v>1</v>
      </c>
      <c r="J9925" s="88">
        <v>668893.36254882044</v>
      </c>
      <c r="K9925" s="146">
        <v>1136839.6972516524</v>
      </c>
      <c r="L9925" s="147">
        <v>5.8099341928566292E-3</v>
      </c>
      <c r="M9925" s="147">
        <v>58154.891036997236</v>
      </c>
      <c r="N9925" s="87">
        <v>7325821.7404788872</v>
      </c>
      <c r="O9925" s="88">
        <v>597497.56946970278</v>
      </c>
      <c r="P9925" s="89">
        <v>81.56048435743736</v>
      </c>
    </row>
    <row r="9926" spans="1:16">
      <c r="A9926" s="75" t="s">
        <v>10376</v>
      </c>
      <c r="B9926" s="85">
        <v>9922</v>
      </c>
      <c r="C9926" s="85">
        <v>7009</v>
      </c>
      <c r="D9926" s="85">
        <v>9922</v>
      </c>
      <c r="E9926" s="86" t="s">
        <v>10377</v>
      </c>
      <c r="F9926" s="85" t="s">
        <v>32</v>
      </c>
      <c r="G9926" s="86" t="s">
        <v>10378</v>
      </c>
      <c r="H9926" s="85" t="s">
        <v>260</v>
      </c>
      <c r="I9926" s="85">
        <v>1</v>
      </c>
      <c r="J9926" s="88">
        <v>801.50675791440995</v>
      </c>
      <c r="K9926" s="146">
        <v>2909.8542298292646</v>
      </c>
      <c r="L9926" s="147">
        <v>3.9078151062264488E-6</v>
      </c>
      <c r="M9926" s="147">
        <v>78.733945904481274</v>
      </c>
      <c r="N9926" s="87">
        <v>9745.9437184518865</v>
      </c>
      <c r="O9926" s="88">
        <v>715.3491572117033</v>
      </c>
      <c r="P9926" s="89">
        <v>73.399680716126113</v>
      </c>
    </row>
    <row r="9927" spans="1:16">
      <c r="A9927" s="75" t="s">
        <v>10379</v>
      </c>
      <c r="B9927" s="85">
        <v>9923</v>
      </c>
      <c r="C9927" s="85">
        <v>7010</v>
      </c>
      <c r="D9927" s="85">
        <v>9923</v>
      </c>
      <c r="E9927" s="86" t="s">
        <v>10377</v>
      </c>
      <c r="F9927" s="85" t="s">
        <v>38</v>
      </c>
      <c r="G9927" s="86" t="s">
        <v>10378</v>
      </c>
      <c r="H9927" s="85" t="s">
        <v>260</v>
      </c>
      <c r="I9927" s="85">
        <v>1</v>
      </c>
      <c r="J9927" s="88">
        <v>854.25587923199021</v>
      </c>
      <c r="K9927" s="146">
        <v>2999.9259087741889</v>
      </c>
      <c r="L9927" s="147">
        <v>4.1776487156893326E-6</v>
      </c>
      <c r="M9927" s="147">
        <v>81.672115992700441</v>
      </c>
      <c r="N9927" s="87">
        <v>10357.357191622499</v>
      </c>
      <c r="O9927" s="88">
        <v>761.1830656237421</v>
      </c>
      <c r="P9927" s="89">
        <v>73.492016500060615</v>
      </c>
    </row>
    <row r="9928" spans="1:16">
      <c r="A9928" s="75" t="s">
        <v>15986</v>
      </c>
      <c r="B9928" s="85">
        <v>9924</v>
      </c>
      <c r="C9928" s="85">
        <v>10560</v>
      </c>
      <c r="D9928" s="85">
        <v>9924</v>
      </c>
      <c r="E9928" s="86" t="s">
        <v>15987</v>
      </c>
      <c r="F9928" s="85" t="s">
        <v>55</v>
      </c>
      <c r="G9928" s="86" t="s">
        <v>10378</v>
      </c>
      <c r="H9928" s="85" t="s">
        <v>260</v>
      </c>
      <c r="I9928" s="85">
        <v>1</v>
      </c>
      <c r="J9928" s="88">
        <v>853.81189591448754</v>
      </c>
      <c r="K9928" s="146">
        <v>2999.1677857603454</v>
      </c>
      <c r="L9928" s="147">
        <v>4.1753775570783256E-6</v>
      </c>
      <c r="M9928" s="147">
        <v>81.647385751313053</v>
      </c>
      <c r="N9928" s="87">
        <v>10352.21099438919</v>
      </c>
      <c r="O9928" s="88">
        <v>760.79728686188571</v>
      </c>
      <c r="P9928" s="89">
        <v>73.491284835117</v>
      </c>
    </row>
    <row r="9929" spans="1:16">
      <c r="A9929" s="75" t="s">
        <v>10380</v>
      </c>
      <c r="B9929" s="85">
        <v>9925</v>
      </c>
      <c r="C9929" s="85">
        <v>7011</v>
      </c>
      <c r="D9929" s="85">
        <v>9925</v>
      </c>
      <c r="E9929" s="86" t="s">
        <v>10381</v>
      </c>
      <c r="F9929" s="85" t="s">
        <v>32</v>
      </c>
      <c r="G9929" s="86" t="s">
        <v>10382</v>
      </c>
      <c r="H9929" s="85" t="s">
        <v>260</v>
      </c>
      <c r="I9929" s="85">
        <v>1</v>
      </c>
      <c r="J9929" s="88">
        <v>13102.238497941709</v>
      </c>
      <c r="K9929" s="146">
        <v>35712.933002354308</v>
      </c>
      <c r="L9929" s="147">
        <v>1.4490444083583849E-4</v>
      </c>
      <c r="M9929" s="147">
        <v>1561.268794342765</v>
      </c>
      <c r="N9929" s="87">
        <v>183842.603999541</v>
      </c>
      <c r="O9929" s="88">
        <v>11305.83130871363</v>
      </c>
      <c r="P9929" s="89">
        <v>61.497341001228733</v>
      </c>
    </row>
    <row r="9930" spans="1:16">
      <c r="A9930" s="75" t="s">
        <v>10383</v>
      </c>
      <c r="B9930" s="85">
        <v>9926</v>
      </c>
      <c r="C9930" s="85">
        <v>7012</v>
      </c>
      <c r="D9930" s="85">
        <v>9926</v>
      </c>
      <c r="E9930" s="86" t="s">
        <v>10381</v>
      </c>
      <c r="F9930" s="85" t="s">
        <v>38</v>
      </c>
      <c r="G9930" s="86" t="s">
        <v>10382</v>
      </c>
      <c r="H9930" s="85" t="s">
        <v>260</v>
      </c>
      <c r="I9930" s="85">
        <v>1</v>
      </c>
      <c r="J9930" s="88">
        <v>15984.259394400449</v>
      </c>
      <c r="K9930" s="146">
        <v>41027.827850080394</v>
      </c>
      <c r="L9930" s="147">
        <v>1.7129950756792641E-4</v>
      </c>
      <c r="M9930" s="147">
        <v>1775.34523781146</v>
      </c>
      <c r="N9930" s="87">
        <v>212018.67878360231</v>
      </c>
      <c r="O9930" s="88">
        <v>13874.47964493494</v>
      </c>
      <c r="P9930" s="89">
        <v>65.439892959129239</v>
      </c>
    </row>
    <row r="9931" spans="1:16">
      <c r="A9931" s="75" t="s">
        <v>15988</v>
      </c>
      <c r="B9931" s="85">
        <v>9927</v>
      </c>
      <c r="C9931" s="85">
        <v>10561</v>
      </c>
      <c r="D9931" s="85">
        <v>9927</v>
      </c>
      <c r="E9931" s="86" t="s">
        <v>15989</v>
      </c>
      <c r="F9931" s="85" t="s">
        <v>55</v>
      </c>
      <c r="G9931" s="86" t="s">
        <v>10382</v>
      </c>
      <c r="H9931" s="85" t="s">
        <v>260</v>
      </c>
      <c r="I9931" s="85">
        <v>1</v>
      </c>
      <c r="J9931" s="88">
        <v>15960.00175433436</v>
      </c>
      <c r="K9931" s="146">
        <v>40983.092988385382</v>
      </c>
      <c r="L9931" s="147">
        <v>1.710773433119024E-4</v>
      </c>
      <c r="M9931" s="147">
        <v>1773.5433808857631</v>
      </c>
      <c r="N9931" s="87">
        <v>211781.5239866242</v>
      </c>
      <c r="O9931" s="88">
        <v>13852.859625845889</v>
      </c>
      <c r="P9931" s="89">
        <v>65.411086694799749</v>
      </c>
    </row>
    <row r="9932" spans="1:16">
      <c r="A9932" s="75" t="s">
        <v>10384</v>
      </c>
      <c r="B9932" s="85">
        <v>9928</v>
      </c>
      <c r="C9932" s="85">
        <v>7013</v>
      </c>
      <c r="D9932" s="85">
        <v>9928</v>
      </c>
      <c r="E9932" s="86" t="s">
        <v>10385</v>
      </c>
      <c r="F9932" s="85" t="s">
        <v>32</v>
      </c>
      <c r="G9932" s="86" t="s">
        <v>10386</v>
      </c>
      <c r="H9932" s="85" t="s">
        <v>260</v>
      </c>
      <c r="I9932" s="85">
        <v>1</v>
      </c>
      <c r="J9932" s="88">
        <v>13689.991089547169</v>
      </c>
      <c r="K9932" s="146">
        <v>33128.557349671042</v>
      </c>
      <c r="L9932" s="147">
        <v>1.3425791315299689E-4</v>
      </c>
      <c r="M9932" s="147">
        <v>1088.5050958335239</v>
      </c>
      <c r="N9932" s="87">
        <v>136078.7013296269</v>
      </c>
      <c r="O9932" s="88">
        <v>12597.71067311275</v>
      </c>
      <c r="P9932" s="89">
        <v>92.576652701858137</v>
      </c>
    </row>
    <row r="9933" spans="1:16">
      <c r="A9933" s="75" t="s">
        <v>10387</v>
      </c>
      <c r="B9933" s="85">
        <v>9929</v>
      </c>
      <c r="C9933" s="85">
        <v>7014</v>
      </c>
      <c r="D9933" s="85">
        <v>9929</v>
      </c>
      <c r="E9933" s="86" t="s">
        <v>10385</v>
      </c>
      <c r="F9933" s="85" t="s">
        <v>38</v>
      </c>
      <c r="G9933" s="86" t="s">
        <v>10386</v>
      </c>
      <c r="H9933" s="85" t="s">
        <v>260</v>
      </c>
      <c r="I9933" s="85">
        <v>1</v>
      </c>
      <c r="J9933" s="88">
        <v>16689.56019380048</v>
      </c>
      <c r="K9933" s="146">
        <v>38396.610710429537</v>
      </c>
      <c r="L9933" s="147">
        <v>1.583011282979719E-4</v>
      </c>
      <c r="M9933" s="147">
        <v>1328.7834705852649</v>
      </c>
      <c r="N9933" s="87">
        <v>167200.1268001071</v>
      </c>
      <c r="O9933" s="88">
        <v>14986.669025345789</v>
      </c>
      <c r="P9933" s="89">
        <v>89.633119975218762</v>
      </c>
    </row>
    <row r="9934" spans="1:16">
      <c r="A9934" s="75" t="s">
        <v>15990</v>
      </c>
      <c r="B9934" s="85">
        <v>9930</v>
      </c>
      <c r="C9934" s="85">
        <v>10562</v>
      </c>
      <c r="D9934" s="85">
        <v>9930</v>
      </c>
      <c r="E9934" s="86" t="s">
        <v>15991</v>
      </c>
      <c r="F9934" s="85" t="s">
        <v>55</v>
      </c>
      <c r="G9934" s="86" t="s">
        <v>10386</v>
      </c>
      <c r="H9934" s="85" t="s">
        <v>260</v>
      </c>
      <c r="I9934" s="85">
        <v>1</v>
      </c>
      <c r="J9934" s="88">
        <v>16664.313163921641</v>
      </c>
      <c r="K9934" s="146">
        <v>38352.270108169942</v>
      </c>
      <c r="L9934" s="147">
        <v>1.5809875930761029E-4</v>
      </c>
      <c r="M9934" s="147">
        <v>1326.7610750025181</v>
      </c>
      <c r="N9934" s="87">
        <v>166938.18132346851</v>
      </c>
      <c r="O9934" s="88">
        <v>14966.561436288221</v>
      </c>
      <c r="P9934" s="89">
        <v>89.653315482622858</v>
      </c>
    </row>
    <row r="9935" spans="1:16">
      <c r="A9935" s="75" t="s">
        <v>10392</v>
      </c>
      <c r="B9935" s="85">
        <v>9931</v>
      </c>
      <c r="C9935" s="85">
        <v>7017</v>
      </c>
      <c r="D9935" s="85">
        <v>9931</v>
      </c>
      <c r="E9935" s="86" t="s">
        <v>10393</v>
      </c>
      <c r="F9935" s="85" t="s">
        <v>32</v>
      </c>
      <c r="G9935" s="86" t="s">
        <v>10394</v>
      </c>
      <c r="H9935" s="85" t="s">
        <v>260</v>
      </c>
      <c r="I9935" s="85">
        <v>1</v>
      </c>
      <c r="J9935" s="88">
        <v>1273.5342552942609</v>
      </c>
      <c r="K9935" s="146">
        <v>2795.0112894867361</v>
      </c>
      <c r="L9935" s="147">
        <v>8.0060966886799482E-6</v>
      </c>
      <c r="M9935" s="147">
        <v>99.092565334440138</v>
      </c>
      <c r="N9935" s="87">
        <v>12331.24971187003</v>
      </c>
      <c r="O9935" s="88">
        <v>1175.1982827135189</v>
      </c>
      <c r="P9935" s="89">
        <v>95.302447859950149</v>
      </c>
    </row>
    <row r="9936" spans="1:16">
      <c r="A9936" s="75" t="s">
        <v>10395</v>
      </c>
      <c r="B9936" s="85">
        <v>9932</v>
      </c>
      <c r="C9936" s="85">
        <v>7018</v>
      </c>
      <c r="D9936" s="85">
        <v>9932</v>
      </c>
      <c r="E9936" s="86" t="s">
        <v>10393</v>
      </c>
      <c r="F9936" s="85" t="s">
        <v>38</v>
      </c>
      <c r="G9936" s="86" t="s">
        <v>10394</v>
      </c>
      <c r="H9936" s="85" t="s">
        <v>260</v>
      </c>
      <c r="I9936" s="85">
        <v>1</v>
      </c>
      <c r="J9936" s="88">
        <v>1602.9622258137499</v>
      </c>
      <c r="K9936" s="146">
        <v>3262.8105633030318</v>
      </c>
      <c r="L9936" s="147">
        <v>9.6723225174344881E-6</v>
      </c>
      <c r="M9936" s="147">
        <v>125.77120789115121</v>
      </c>
      <c r="N9936" s="87">
        <v>15746.24345372107</v>
      </c>
      <c r="O9936" s="88">
        <v>1465.8951881829871</v>
      </c>
      <c r="P9936" s="89">
        <v>93.094914510328778</v>
      </c>
    </row>
    <row r="9937" spans="1:16">
      <c r="A9937" s="75" t="s">
        <v>15992</v>
      </c>
      <c r="B9937" s="85">
        <v>9933</v>
      </c>
      <c r="C9937" s="85">
        <v>10563</v>
      </c>
      <c r="D9937" s="85">
        <v>9933</v>
      </c>
      <c r="E9937" s="86" t="s">
        <v>15993</v>
      </c>
      <c r="F9937" s="85" t="s">
        <v>55</v>
      </c>
      <c r="G9937" s="86" t="s">
        <v>10394</v>
      </c>
      <c r="H9937" s="85" t="s">
        <v>260</v>
      </c>
      <c r="I9937" s="85">
        <v>1</v>
      </c>
      <c r="J9937" s="88">
        <v>1600.244465934815</v>
      </c>
      <c r="K9937" s="146">
        <v>3258.9512489413364</v>
      </c>
      <c r="L9937" s="147">
        <v>9.6585762599461414E-6</v>
      </c>
      <c r="M9937" s="147">
        <v>125.5511107808459</v>
      </c>
      <c r="N9937" s="87">
        <v>15718.069971779711</v>
      </c>
      <c r="O9937" s="88">
        <v>1463.4969571360921</v>
      </c>
      <c r="P9937" s="89">
        <v>93.109202323418884</v>
      </c>
    </row>
    <row r="9938" spans="1:16">
      <c r="A9938" s="75" t="s">
        <v>10388</v>
      </c>
      <c r="B9938" s="85">
        <v>9934</v>
      </c>
      <c r="C9938" s="85">
        <v>7015</v>
      </c>
      <c r="D9938" s="85">
        <v>9934</v>
      </c>
      <c r="E9938" s="86" t="s">
        <v>10389</v>
      </c>
      <c r="F9938" s="85" t="s">
        <v>32</v>
      </c>
      <c r="G9938" s="86" t="s">
        <v>10390</v>
      </c>
      <c r="H9938" s="85" t="s">
        <v>260</v>
      </c>
      <c r="I9938" s="85">
        <v>1</v>
      </c>
      <c r="J9938" s="88">
        <v>1344.4677735955549</v>
      </c>
      <c r="K9938" s="146">
        <v>3439.6404824156853</v>
      </c>
      <c r="L9938" s="147">
        <v>1.027244360972793E-5</v>
      </c>
      <c r="M9938" s="147">
        <v>106.7742281835384</v>
      </c>
      <c r="N9938" s="87">
        <v>13793.660390452569</v>
      </c>
      <c r="O9938" s="88">
        <v>1234.26458115389</v>
      </c>
      <c r="P9938" s="89">
        <v>89.480569059696407</v>
      </c>
    </row>
    <row r="9939" spans="1:16">
      <c r="A9939" s="75" t="s">
        <v>10391</v>
      </c>
      <c r="B9939" s="85">
        <v>9935</v>
      </c>
      <c r="C9939" s="85">
        <v>7016</v>
      </c>
      <c r="D9939" s="85">
        <v>9935</v>
      </c>
      <c r="E9939" s="86" t="s">
        <v>10389</v>
      </c>
      <c r="F9939" s="85" t="s">
        <v>38</v>
      </c>
      <c r="G9939" s="86" t="s">
        <v>10390</v>
      </c>
      <c r="H9939" s="85" t="s">
        <v>260</v>
      </c>
      <c r="I9939" s="85">
        <v>1</v>
      </c>
      <c r="J9939" s="88">
        <v>1544.149575631322</v>
      </c>
      <c r="K9939" s="146">
        <v>3787.5261126081286</v>
      </c>
      <c r="L9939" s="147">
        <v>1.177575307078676E-5</v>
      </c>
      <c r="M9939" s="147">
        <v>126.8186527654774</v>
      </c>
      <c r="N9939" s="87">
        <v>16405.928709449669</v>
      </c>
      <c r="O9939" s="88">
        <v>1391.033084264825</v>
      </c>
      <c r="P9939" s="89">
        <v>84.788438917426376</v>
      </c>
    </row>
    <row r="9940" spans="1:16">
      <c r="A9940" s="75" t="s">
        <v>15994</v>
      </c>
      <c r="B9940" s="85">
        <v>9936</v>
      </c>
      <c r="C9940" s="85">
        <v>10564</v>
      </c>
      <c r="D9940" s="85">
        <v>9936</v>
      </c>
      <c r="E9940" s="86" t="s">
        <v>15995</v>
      </c>
      <c r="F9940" s="85" t="s">
        <v>55</v>
      </c>
      <c r="G9940" s="86" t="s">
        <v>10390</v>
      </c>
      <c r="H9940" s="85" t="s">
        <v>260</v>
      </c>
      <c r="I9940" s="85">
        <v>1</v>
      </c>
      <c r="J9940" s="88">
        <v>1542.5022134195781</v>
      </c>
      <c r="K9940" s="146">
        <v>3784.6560782066877</v>
      </c>
      <c r="L9940" s="147">
        <v>1.1763350863006901E-5</v>
      </c>
      <c r="M9940" s="147">
        <v>126.6532875330135</v>
      </c>
      <c r="N9940" s="87">
        <v>16384.377661373281</v>
      </c>
      <c r="O9940" s="88">
        <v>1389.739754049534</v>
      </c>
      <c r="P9940" s="89">
        <v>84.821027857890016</v>
      </c>
    </row>
    <row r="9941" spans="1:16">
      <c r="A9941" s="75" t="s">
        <v>10396</v>
      </c>
      <c r="B9941" s="85">
        <v>9937</v>
      </c>
      <c r="C9941" s="85">
        <v>7019</v>
      </c>
      <c r="D9941" s="85">
        <v>9937</v>
      </c>
      <c r="E9941" s="86" t="s">
        <v>10397</v>
      </c>
      <c r="F9941" s="85" t="s">
        <v>38</v>
      </c>
      <c r="G9941" s="86" t="s">
        <v>10398</v>
      </c>
      <c r="H9941" s="85" t="s">
        <v>260</v>
      </c>
      <c r="I9941" s="85">
        <v>1</v>
      </c>
      <c r="J9941" s="88">
        <v>48443.87110632292</v>
      </c>
      <c r="K9941" s="146">
        <v>113427.58059378294</v>
      </c>
      <c r="L9941" s="147">
        <v>2.0523995460353521E-4</v>
      </c>
      <c r="M9941" s="147">
        <v>5017.7925073783172</v>
      </c>
      <c r="N9941" s="87">
        <v>602537.4849199215</v>
      </c>
      <c r="O9941" s="88">
        <v>43033.770807882371</v>
      </c>
      <c r="P9941" s="89">
        <v>71.42090224245824</v>
      </c>
    </row>
    <row r="9942" spans="1:16">
      <c r="A9942" s="75" t="s">
        <v>10399</v>
      </c>
      <c r="B9942" s="85">
        <v>9938</v>
      </c>
      <c r="C9942" s="85">
        <v>7020</v>
      </c>
      <c r="D9942" s="85">
        <v>9938</v>
      </c>
      <c r="E9942" s="86" t="s">
        <v>10397</v>
      </c>
      <c r="F9942" s="85" t="s">
        <v>11</v>
      </c>
      <c r="G9942" s="86" t="s">
        <v>10398</v>
      </c>
      <c r="H9942" s="85" t="s">
        <v>260</v>
      </c>
      <c r="I9942" s="85">
        <v>1</v>
      </c>
      <c r="J9942" s="88">
        <v>44933.602144937962</v>
      </c>
      <c r="K9942" s="146">
        <v>106402.53327020475</v>
      </c>
      <c r="L9942" s="147">
        <v>1.8954116683771741E-4</v>
      </c>
      <c r="M9942" s="147">
        <v>5082.2050345542839</v>
      </c>
      <c r="N9942" s="87">
        <v>618128.92790378816</v>
      </c>
      <c r="O9942" s="88">
        <v>40130.433017841271</v>
      </c>
      <c r="P9942" s="89">
        <v>64.922431561215618</v>
      </c>
    </row>
    <row r="9943" spans="1:16">
      <c r="A9943" s="75" t="s">
        <v>15996</v>
      </c>
      <c r="B9943" s="85">
        <v>9939</v>
      </c>
      <c r="C9943" s="85">
        <v>10565</v>
      </c>
      <c r="D9943" s="85">
        <v>9939</v>
      </c>
      <c r="E9943" s="86" t="s">
        <v>15997</v>
      </c>
      <c r="F9943" s="85" t="s">
        <v>55</v>
      </c>
      <c r="G9943" s="86" t="s">
        <v>10398</v>
      </c>
      <c r="H9943" s="85" t="s">
        <v>260</v>
      </c>
      <c r="I9943" s="85">
        <v>1</v>
      </c>
      <c r="J9943" s="88">
        <v>47283.403035492222</v>
      </c>
      <c r="K9943" s="146">
        <v>111105.15367870423</v>
      </c>
      <c r="L9943" s="147">
        <v>2.000500554381476E-4</v>
      </c>
      <c r="M9943" s="147">
        <v>5039.0867962124557</v>
      </c>
      <c r="N9943" s="87">
        <v>607691.89672140894</v>
      </c>
      <c r="O9943" s="88">
        <v>42073.949540269481</v>
      </c>
      <c r="P9943" s="89">
        <v>69.23565999030906</v>
      </c>
    </row>
    <row r="9944" spans="1:16">
      <c r="A9944" s="75" t="s">
        <v>10400</v>
      </c>
      <c r="B9944" s="85">
        <v>9940</v>
      </c>
      <c r="C9944" s="85">
        <v>7021</v>
      </c>
      <c r="D9944" s="85">
        <v>9940</v>
      </c>
      <c r="E9944" s="86" t="s">
        <v>10401</v>
      </c>
      <c r="F9944" s="85" t="s">
        <v>55</v>
      </c>
      <c r="G9944" s="86" t="s">
        <v>10402</v>
      </c>
      <c r="H9944" s="85" t="s">
        <v>945</v>
      </c>
      <c r="I9944" s="85">
        <v>1</v>
      </c>
      <c r="J9944" s="88">
        <v>19.227658805124971</v>
      </c>
      <c r="K9944" s="146">
        <v>24.97558431307182</v>
      </c>
      <c r="L9944" s="147">
        <v>1.082644902507001E-7</v>
      </c>
      <c r="M9944" s="147">
        <v>2.4057859280710998</v>
      </c>
      <c r="N9944" s="87">
        <v>323.37584424990342</v>
      </c>
      <c r="O9944" s="88">
        <v>16.87733172531491</v>
      </c>
      <c r="P9944" s="89">
        <v>52.191071242390578</v>
      </c>
    </row>
    <row r="9945" spans="1:16">
      <c r="A9945" s="75" t="s">
        <v>15998</v>
      </c>
      <c r="B9945" s="85">
        <v>9941</v>
      </c>
      <c r="C9945" s="85">
        <v>10566</v>
      </c>
      <c r="D9945" s="85">
        <v>9941</v>
      </c>
      <c r="E9945" s="86" t="s">
        <v>15999</v>
      </c>
      <c r="F9945" s="85" t="s">
        <v>55</v>
      </c>
      <c r="G9945" s="86" t="s">
        <v>10402</v>
      </c>
      <c r="H9945" s="85" t="s">
        <v>945</v>
      </c>
      <c r="I9945" s="85">
        <v>1</v>
      </c>
      <c r="J9945" s="88">
        <v>19.227658805124971</v>
      </c>
      <c r="K9945" s="146">
        <v>24.97558431307182</v>
      </c>
      <c r="L9945" s="147">
        <v>1.082644902507001E-7</v>
      </c>
      <c r="M9945" s="147">
        <v>2.4057859280710998</v>
      </c>
      <c r="N9945" s="87">
        <v>323.37584424990342</v>
      </c>
      <c r="O9945" s="88">
        <v>16.87733172531491</v>
      </c>
      <c r="P9945" s="89">
        <v>52.191071242390578</v>
      </c>
    </row>
    <row r="9946" spans="1:16">
      <c r="A9946" s="75" t="s">
        <v>10403</v>
      </c>
      <c r="B9946" s="85">
        <v>9942</v>
      </c>
      <c r="C9946" s="85">
        <v>7022</v>
      </c>
      <c r="D9946" s="85">
        <v>9942</v>
      </c>
      <c r="E9946" s="86" t="s">
        <v>10404</v>
      </c>
      <c r="F9946" s="85" t="s">
        <v>38</v>
      </c>
      <c r="G9946" s="86" t="s">
        <v>10405</v>
      </c>
      <c r="H9946" s="85" t="s">
        <v>1</v>
      </c>
      <c r="I9946" s="85">
        <v>1</v>
      </c>
      <c r="J9946" s="88">
        <v>14.9713903874912</v>
      </c>
      <c r="K9946" s="146">
        <v>20.062540421027549</v>
      </c>
      <c r="L9946" s="147">
        <v>7.9607928900514711E-8</v>
      </c>
      <c r="M9946" s="147">
        <v>1.1301065804656101</v>
      </c>
      <c r="N9946" s="87">
        <v>194.62533924003151</v>
      </c>
      <c r="O9946" s="88">
        <v>13.37405451904702</v>
      </c>
      <c r="P9946" s="89">
        <v>68.716923352682215</v>
      </c>
    </row>
    <row r="9947" spans="1:16">
      <c r="A9947" s="75" t="s">
        <v>10406</v>
      </c>
      <c r="B9947" s="85">
        <v>9943</v>
      </c>
      <c r="C9947" s="85">
        <v>7023</v>
      </c>
      <c r="D9947" s="85">
        <v>9943</v>
      </c>
      <c r="E9947" s="86" t="s">
        <v>10404</v>
      </c>
      <c r="F9947" s="85" t="s">
        <v>11</v>
      </c>
      <c r="G9947" s="86" t="s">
        <v>10405</v>
      </c>
      <c r="H9947" s="85" t="s">
        <v>1</v>
      </c>
      <c r="I9947" s="85">
        <v>1</v>
      </c>
      <c r="J9947" s="88">
        <v>12.06679999889046</v>
      </c>
      <c r="K9947" s="146">
        <v>15.67956653051553</v>
      </c>
      <c r="L9947" s="147">
        <v>6.6756581059459895E-8</v>
      </c>
      <c r="M9947" s="147">
        <v>1.1837374213202381</v>
      </c>
      <c r="N9947" s="87">
        <v>191.59271274525909</v>
      </c>
      <c r="O9947" s="88">
        <v>10.804936525423029</v>
      </c>
      <c r="P9947" s="89">
        <v>56.395341819650675</v>
      </c>
    </row>
    <row r="9948" spans="1:16">
      <c r="A9948" s="75" t="s">
        <v>16000</v>
      </c>
      <c r="B9948" s="85">
        <v>9944</v>
      </c>
      <c r="C9948" s="85">
        <v>10567</v>
      </c>
      <c r="D9948" s="85">
        <v>9944</v>
      </c>
      <c r="E9948" s="86" t="s">
        <v>16001</v>
      </c>
      <c r="F9948" s="85" t="s">
        <v>38</v>
      </c>
      <c r="G9948" s="86" t="s">
        <v>10405</v>
      </c>
      <c r="H9948" s="85" t="s">
        <v>1</v>
      </c>
      <c r="I9948" s="85">
        <v>1</v>
      </c>
      <c r="J9948" s="88">
        <v>14.9855414075924</v>
      </c>
      <c r="K9948" s="146">
        <v>20.080287770912395</v>
      </c>
      <c r="L9948" s="147">
        <v>7.9680931874490194E-8</v>
      </c>
      <c r="M9948" s="147">
        <v>1.131926890645873</v>
      </c>
      <c r="N9948" s="87">
        <v>194.83136489069861</v>
      </c>
      <c r="O9948" s="88">
        <v>13.386901307358629</v>
      </c>
      <c r="P9948" s="89">
        <v>68.710196198998801</v>
      </c>
    </row>
    <row r="9949" spans="1:16">
      <c r="A9949" s="75" t="s">
        <v>16002</v>
      </c>
      <c r="B9949" s="85">
        <v>9945</v>
      </c>
      <c r="C9949" s="85">
        <v>10568</v>
      </c>
      <c r="D9949" s="85">
        <v>9945</v>
      </c>
      <c r="E9949" s="86" t="s">
        <v>16001</v>
      </c>
      <c r="F9949" s="85" t="s">
        <v>11</v>
      </c>
      <c r="G9949" s="86" t="s">
        <v>10405</v>
      </c>
      <c r="H9949" s="85" t="s">
        <v>1</v>
      </c>
      <c r="I9949" s="85">
        <v>1</v>
      </c>
      <c r="J9949" s="88">
        <v>12.07504270828943</v>
      </c>
      <c r="K9949" s="146">
        <v>15.688675690822773</v>
      </c>
      <c r="L9949" s="147">
        <v>6.6796782373403731E-8</v>
      </c>
      <c r="M9949" s="147">
        <v>1.184896057257371</v>
      </c>
      <c r="N9949" s="87">
        <v>191.72014680396879</v>
      </c>
      <c r="O9949" s="88">
        <v>10.81232992130013</v>
      </c>
      <c r="P9949" s="89">
        <v>56.396419998340541</v>
      </c>
    </row>
    <row r="9950" spans="1:16">
      <c r="A9950" s="75" t="s">
        <v>10407</v>
      </c>
      <c r="B9950" s="85">
        <v>9946</v>
      </c>
      <c r="C9950" s="85">
        <v>7024</v>
      </c>
      <c r="D9950" s="85">
        <v>9946</v>
      </c>
      <c r="E9950" s="86" t="s">
        <v>10408</v>
      </c>
      <c r="F9950" s="85" t="s">
        <v>55</v>
      </c>
      <c r="G9950" s="86" t="s">
        <v>10409</v>
      </c>
      <c r="H9950" s="85" t="s">
        <v>1</v>
      </c>
      <c r="I9950" s="85">
        <v>1</v>
      </c>
      <c r="J9950" s="88">
        <v>5.7525509184395647</v>
      </c>
      <c r="K9950" s="146">
        <v>9.0010677669408832</v>
      </c>
      <c r="L9950" s="147">
        <v>3.1311666415591827E-8</v>
      </c>
      <c r="M9950" s="147">
        <v>0.46697498204280918</v>
      </c>
      <c r="N9950" s="87">
        <v>79.581191412688142</v>
      </c>
      <c r="O9950" s="88">
        <v>5.1316443217527601</v>
      </c>
      <c r="P9950" s="89">
        <v>64.483130129848604</v>
      </c>
    </row>
    <row r="9951" spans="1:16">
      <c r="A9951" s="75" t="s">
        <v>16003</v>
      </c>
      <c r="B9951" s="85">
        <v>9947</v>
      </c>
      <c r="C9951" s="85">
        <v>10569</v>
      </c>
      <c r="D9951" s="85">
        <v>9947</v>
      </c>
      <c r="E9951" s="86" t="s">
        <v>16004</v>
      </c>
      <c r="F9951" s="85" t="s">
        <v>55</v>
      </c>
      <c r="G9951" s="86" t="s">
        <v>10409</v>
      </c>
      <c r="H9951" s="85" t="s">
        <v>1</v>
      </c>
      <c r="I9951" s="85">
        <v>1</v>
      </c>
      <c r="J9951" s="88">
        <v>5.8069710192589232</v>
      </c>
      <c r="K9951" s="146">
        <v>9.0773349100828824</v>
      </c>
      <c r="L9951" s="147">
        <v>3.1618894769961988E-8</v>
      </c>
      <c r="M9951" s="147">
        <v>0.47395265145894849</v>
      </c>
      <c r="N9951" s="87">
        <v>80.365260400233169</v>
      </c>
      <c r="O9951" s="88">
        <v>5.181055444530041</v>
      </c>
      <c r="P9951" s="89">
        <v>64.46884410910225</v>
      </c>
    </row>
    <row r="9952" spans="1:16">
      <c r="A9952" s="75" t="s">
        <v>266</v>
      </c>
      <c r="B9952" s="85">
        <v>9948</v>
      </c>
      <c r="C9952" s="85">
        <v>61</v>
      </c>
      <c r="D9952" s="85">
        <v>9948</v>
      </c>
      <c r="E9952" s="86" t="s">
        <v>267</v>
      </c>
      <c r="F9952" s="85" t="s">
        <v>38</v>
      </c>
      <c r="G9952" s="86" t="s">
        <v>268</v>
      </c>
      <c r="H9952" s="85" t="s">
        <v>1</v>
      </c>
      <c r="I9952" s="85">
        <v>1</v>
      </c>
      <c r="J9952" s="88">
        <v>0.35995218069570151</v>
      </c>
      <c r="K9952" s="146">
        <v>1.0630131176323208</v>
      </c>
      <c r="L9952" s="147">
        <v>2.712937110139701E-9</v>
      </c>
      <c r="M9952" s="147">
        <v>4.4394324027878372E-2</v>
      </c>
      <c r="N9952" s="87">
        <v>4.4767180121432224</v>
      </c>
      <c r="O9952" s="88">
        <v>0.32282290863927482</v>
      </c>
      <c r="P9952" s="89">
        <v>72.111512890382798</v>
      </c>
    </row>
    <row r="9953" spans="1:16">
      <c r="A9953" s="75" t="s">
        <v>271</v>
      </c>
      <c r="B9953" s="85">
        <v>9949</v>
      </c>
      <c r="C9953" s="85">
        <v>63</v>
      </c>
      <c r="D9953" s="85">
        <v>9949</v>
      </c>
      <c r="E9953" s="86" t="s">
        <v>267</v>
      </c>
      <c r="F9953" s="85" t="s">
        <v>11</v>
      </c>
      <c r="G9953" s="86" t="s">
        <v>268</v>
      </c>
      <c r="H9953" s="85" t="s">
        <v>1</v>
      </c>
      <c r="I9953" s="85">
        <v>1</v>
      </c>
      <c r="J9953" s="88">
        <v>0.30462586873809111</v>
      </c>
      <c r="K9953" s="146">
        <v>0.85236231086444159</v>
      </c>
      <c r="L9953" s="147">
        <v>2.3287377027741508E-9</v>
      </c>
      <c r="M9953" s="147">
        <v>4.3411942899834972E-2</v>
      </c>
      <c r="N9953" s="87">
        <v>4.2462618928800913</v>
      </c>
      <c r="O9953" s="88">
        <v>0.27511216881055001</v>
      </c>
      <c r="P9953" s="89">
        <v>64.789260707598757</v>
      </c>
    </row>
    <row r="9954" spans="1:16">
      <c r="A9954" s="75" t="s">
        <v>609</v>
      </c>
      <c r="B9954" s="85">
        <v>9950</v>
      </c>
      <c r="C9954" s="85">
        <v>237</v>
      </c>
      <c r="D9954" s="85">
        <v>9950</v>
      </c>
      <c r="E9954" s="86" t="s">
        <v>605</v>
      </c>
      <c r="F9954" s="85" t="s">
        <v>38</v>
      </c>
      <c r="G9954" s="86" t="s">
        <v>268</v>
      </c>
      <c r="H9954" s="85" t="s">
        <v>1</v>
      </c>
      <c r="I9954" s="85">
        <v>1</v>
      </c>
      <c r="J9954" s="88">
        <v>0.16221376747791269</v>
      </c>
      <c r="K9954" s="146">
        <v>0.19680197895432519</v>
      </c>
      <c r="L9954" s="147">
        <v>6.9245006152779792E-10</v>
      </c>
      <c r="M9954" s="147">
        <v>3.1186752567359172E-2</v>
      </c>
      <c r="N9954" s="87">
        <v>4.0771982837799126</v>
      </c>
      <c r="O9954" s="88">
        <v>0.13760115364657169</v>
      </c>
      <c r="P9954" s="89">
        <v>33.748948191698837</v>
      </c>
    </row>
    <row r="9955" spans="1:16">
      <c r="A9955" s="75" t="s">
        <v>612</v>
      </c>
      <c r="B9955" s="85">
        <v>9951</v>
      </c>
      <c r="C9955" s="85">
        <v>240</v>
      </c>
      <c r="D9955" s="85">
        <v>9951</v>
      </c>
      <c r="E9955" s="86" t="s">
        <v>605</v>
      </c>
      <c r="F9955" s="85" t="s">
        <v>11</v>
      </c>
      <c r="G9955" s="86" t="s">
        <v>268</v>
      </c>
      <c r="H9955" s="85" t="s">
        <v>1</v>
      </c>
      <c r="I9955" s="85">
        <v>1</v>
      </c>
      <c r="J9955" s="88">
        <v>0.1173628475452821</v>
      </c>
      <c r="K9955" s="146">
        <v>0.13126831407488257</v>
      </c>
      <c r="L9955" s="147">
        <v>5.0206333288453655E-10</v>
      </c>
      <c r="M9955" s="147">
        <v>3.003675845911917E-2</v>
      </c>
      <c r="N9955" s="87">
        <v>3.8607384365552391</v>
      </c>
      <c r="O9955" s="88">
        <v>9.8452383876505081E-2</v>
      </c>
      <c r="P9955" s="89">
        <v>25.500920483064288</v>
      </c>
    </row>
    <row r="9956" spans="1:16">
      <c r="A9956" s="75" t="s">
        <v>1504</v>
      </c>
      <c r="B9956" s="85">
        <v>9952</v>
      </c>
      <c r="C9956" s="85">
        <v>737</v>
      </c>
      <c r="D9956" s="85">
        <v>9952</v>
      </c>
      <c r="E9956" s="86" t="s">
        <v>1505</v>
      </c>
      <c r="F9956" s="85" t="s">
        <v>38</v>
      </c>
      <c r="G9956" s="86" t="s">
        <v>268</v>
      </c>
      <c r="H9956" s="85" t="s">
        <v>1</v>
      </c>
      <c r="I9956" s="85">
        <v>1</v>
      </c>
      <c r="J9956" s="88">
        <v>0.47346518175138852</v>
      </c>
      <c r="K9956" s="146">
        <v>0.62997594614684249</v>
      </c>
      <c r="L9956" s="147">
        <v>2.1088846639046171E-9</v>
      </c>
      <c r="M9956" s="147">
        <v>9.4630263417208454E-2</v>
      </c>
      <c r="N9956" s="87">
        <v>12.762525634482291</v>
      </c>
      <c r="O9956" s="88">
        <v>0.38469608517776882</v>
      </c>
      <c r="P9956" s="89">
        <v>30.142629773716724</v>
      </c>
    </row>
    <row r="9957" spans="1:16">
      <c r="A9957" s="75" t="s">
        <v>1512</v>
      </c>
      <c r="B9957" s="85">
        <v>9953</v>
      </c>
      <c r="C9957" s="85">
        <v>741</v>
      </c>
      <c r="D9957" s="85">
        <v>9953</v>
      </c>
      <c r="E9957" s="86" t="s">
        <v>1505</v>
      </c>
      <c r="F9957" s="85" t="s">
        <v>11</v>
      </c>
      <c r="G9957" s="86" t="s">
        <v>268</v>
      </c>
      <c r="H9957" s="85" t="s">
        <v>1</v>
      </c>
      <c r="I9957" s="85">
        <v>1</v>
      </c>
      <c r="J9957" s="88">
        <v>0.41237557234416788</v>
      </c>
      <c r="K9957" s="146">
        <v>0.5406526615272198</v>
      </c>
      <c r="L9957" s="147">
        <v>1.8656760283882072E-9</v>
      </c>
      <c r="M9957" s="147">
        <v>9.271001074964777E-2</v>
      </c>
      <c r="N9957" s="87">
        <v>12.57274900612266</v>
      </c>
      <c r="O9957" s="88">
        <v>0.33232585573192491</v>
      </c>
      <c r="P9957" s="89">
        <v>26.432234952760876</v>
      </c>
    </row>
    <row r="9958" spans="1:16">
      <c r="A9958" s="75" t="s">
        <v>10410</v>
      </c>
      <c r="B9958" s="85">
        <v>9954</v>
      </c>
      <c r="C9958" s="85">
        <v>7025</v>
      </c>
      <c r="D9958" s="85">
        <v>9954</v>
      </c>
      <c r="E9958" s="86" t="s">
        <v>10411</v>
      </c>
      <c r="F9958" s="85" t="s">
        <v>509</v>
      </c>
      <c r="G9958" s="86" t="s">
        <v>268</v>
      </c>
      <c r="H9958" s="85" t="s">
        <v>1</v>
      </c>
      <c r="I9958" s="85">
        <v>1</v>
      </c>
      <c r="J9958" s="88">
        <v>0.42838980189476727</v>
      </c>
      <c r="K9958" s="146">
        <v>0.92521864524086206</v>
      </c>
      <c r="L9958" s="147">
        <v>2.5396805554717442E-9</v>
      </c>
      <c r="M9958" s="147">
        <v>6.5913093968388542E-2</v>
      </c>
      <c r="N9958" s="87">
        <v>5.4048214305547706</v>
      </c>
      <c r="O9958" s="88">
        <v>0.37854287823924299</v>
      </c>
      <c r="P9958" s="89">
        <v>70.037999053816648</v>
      </c>
    </row>
    <row r="9959" spans="1:16">
      <c r="A9959" s="75" t="s">
        <v>10412</v>
      </c>
      <c r="B9959" s="85">
        <v>9955</v>
      </c>
      <c r="C9959" s="85">
        <v>7026</v>
      </c>
      <c r="D9959" s="85">
        <v>9955</v>
      </c>
      <c r="E9959" s="86" t="s">
        <v>10411</v>
      </c>
      <c r="F9959" s="85" t="s">
        <v>38</v>
      </c>
      <c r="G9959" s="86" t="s">
        <v>268</v>
      </c>
      <c r="H9959" s="85" t="s">
        <v>1</v>
      </c>
      <c r="I9959" s="85">
        <v>1</v>
      </c>
      <c r="J9959" s="88">
        <v>1.474248567402459</v>
      </c>
      <c r="K9959" s="146">
        <v>2.194418299155239</v>
      </c>
      <c r="L9959" s="147">
        <v>6.7096652306171964E-9</v>
      </c>
      <c r="M9959" s="147">
        <v>0.11427972600655729</v>
      </c>
      <c r="N9959" s="87">
        <v>20.414940266512598</v>
      </c>
      <c r="O9959" s="88">
        <v>1.2957838187650721</v>
      </c>
      <c r="P9959" s="89">
        <v>63.472329668806118</v>
      </c>
    </row>
    <row r="9960" spans="1:16">
      <c r="A9960" s="75" t="s">
        <v>10413</v>
      </c>
      <c r="B9960" s="85">
        <v>9956</v>
      </c>
      <c r="C9960" s="85">
        <v>7027</v>
      </c>
      <c r="D9960" s="85">
        <v>9956</v>
      </c>
      <c r="E9960" s="86" t="s">
        <v>10411</v>
      </c>
      <c r="F9960" s="85" t="s">
        <v>11</v>
      </c>
      <c r="G9960" s="86" t="s">
        <v>268</v>
      </c>
      <c r="H9960" s="85" t="s">
        <v>1</v>
      </c>
      <c r="I9960" s="85">
        <v>1</v>
      </c>
      <c r="J9960" s="88">
        <v>0.83527011764005521</v>
      </c>
      <c r="K9960" s="146">
        <v>1.2832901821188667</v>
      </c>
      <c r="L9960" s="147">
        <v>4.2232285430194402E-9</v>
      </c>
      <c r="M9960" s="147">
        <v>9.1186174601432773E-2</v>
      </c>
      <c r="N9960" s="87">
        <v>18.195354169819939</v>
      </c>
      <c r="O9960" s="88">
        <v>0.7469132629853239</v>
      </c>
      <c r="P9960" s="89">
        <v>41.049668833828221</v>
      </c>
    </row>
    <row r="9961" spans="1:16">
      <c r="A9961" s="75" t="s">
        <v>16005</v>
      </c>
      <c r="B9961" s="85">
        <v>9957</v>
      </c>
      <c r="C9961" s="85">
        <v>10570</v>
      </c>
      <c r="D9961" s="85">
        <v>9957</v>
      </c>
      <c r="E9961" s="86" t="s">
        <v>16006</v>
      </c>
      <c r="F9961" s="85" t="s">
        <v>38</v>
      </c>
      <c r="G9961" s="86" t="s">
        <v>268</v>
      </c>
      <c r="H9961" s="85" t="s">
        <v>1</v>
      </c>
      <c r="I9961" s="85">
        <v>1</v>
      </c>
      <c r="J9961" s="88">
        <v>0.83506386279825673</v>
      </c>
      <c r="K9961" s="146">
        <v>1.4429179224341122</v>
      </c>
      <c r="L9961" s="147">
        <v>4.228697306033666E-9</v>
      </c>
      <c r="M9961" s="147">
        <v>7.6243198940129486E-2</v>
      </c>
      <c r="N9961" s="87">
        <v>11.765160576405091</v>
      </c>
      <c r="O9961" s="88">
        <v>0.72225902500132833</v>
      </c>
      <c r="P9961" s="89">
        <v>61.389644477085291</v>
      </c>
    </row>
    <row r="9962" spans="1:16">
      <c r="A9962" s="75" t="s">
        <v>16007</v>
      </c>
      <c r="B9962" s="85">
        <v>9958</v>
      </c>
      <c r="C9962" s="85">
        <v>10571</v>
      </c>
      <c r="D9962" s="85">
        <v>9958</v>
      </c>
      <c r="E9962" s="86" t="s">
        <v>16006</v>
      </c>
      <c r="F9962" s="85" t="s">
        <v>11</v>
      </c>
      <c r="G9962" s="86" t="s">
        <v>268</v>
      </c>
      <c r="H9962" s="85" t="s">
        <v>1</v>
      </c>
      <c r="I9962" s="85">
        <v>1</v>
      </c>
      <c r="J9962" s="88">
        <v>0.51103833255633113</v>
      </c>
      <c r="K9962" s="146">
        <v>0.9155025883403145</v>
      </c>
      <c r="L9962" s="147">
        <v>2.845211505469348E-9</v>
      </c>
      <c r="M9962" s="147">
        <v>6.4209291097235055E-2</v>
      </c>
      <c r="N9962" s="87">
        <v>10.388623298087451</v>
      </c>
      <c r="O9962" s="88">
        <v>0.44755258882761051</v>
      </c>
      <c r="P9962" s="89">
        <v>43.081029698131907</v>
      </c>
    </row>
    <row r="9963" spans="1:16">
      <c r="A9963" s="75" t="s">
        <v>24349</v>
      </c>
      <c r="B9963" s="85">
        <v>9959</v>
      </c>
      <c r="C9963" s="85">
        <v>14855</v>
      </c>
      <c r="D9963" s="85">
        <v>9959</v>
      </c>
      <c r="E9963" s="86" t="s">
        <v>24350</v>
      </c>
      <c r="F9963" s="85" t="s">
        <v>38</v>
      </c>
      <c r="G9963" s="86" t="s">
        <v>268</v>
      </c>
      <c r="H9963" s="85" t="s">
        <v>1</v>
      </c>
      <c r="I9963" s="85">
        <v>1</v>
      </c>
      <c r="J9963" s="88">
        <v>0.5236792808369749</v>
      </c>
      <c r="K9963" s="146">
        <v>0.76303760459876813</v>
      </c>
      <c r="L9963" s="147">
        <v>2.3933806439792758E-9</v>
      </c>
      <c r="M9963" s="147">
        <v>6.5778507555145874E-2</v>
      </c>
      <c r="N9963" s="87">
        <v>9.558768957129848</v>
      </c>
      <c r="O9963" s="88">
        <v>0.3920189627028533</v>
      </c>
      <c r="P9963" s="89">
        <v>41.011448698155625</v>
      </c>
    </row>
    <row r="9964" spans="1:16">
      <c r="A9964" s="75" t="s">
        <v>24352</v>
      </c>
      <c r="B9964" s="85">
        <v>9960</v>
      </c>
      <c r="C9964" s="85">
        <v>14857</v>
      </c>
      <c r="D9964" s="85">
        <v>9960</v>
      </c>
      <c r="E9964" s="86" t="s">
        <v>24350</v>
      </c>
      <c r="F9964" s="85" t="s">
        <v>11</v>
      </c>
      <c r="G9964" s="86" t="s">
        <v>268</v>
      </c>
      <c r="H9964" s="85" t="s">
        <v>1</v>
      </c>
      <c r="I9964" s="85">
        <v>1</v>
      </c>
      <c r="J9964" s="88">
        <v>0.35545008816843399</v>
      </c>
      <c r="K9964" s="146">
        <v>0.54301374638227429</v>
      </c>
      <c r="L9964" s="147">
        <v>1.734561537686725E-9</v>
      </c>
      <c r="M9964" s="147">
        <v>6.2598939487299901E-2</v>
      </c>
      <c r="N9964" s="87">
        <v>9.2034712842513464</v>
      </c>
      <c r="O9964" s="88">
        <v>0.29305336645711599</v>
      </c>
      <c r="P9964" s="89">
        <v>31.841612518374294</v>
      </c>
    </row>
    <row r="9965" spans="1:16">
      <c r="A9965" s="75" t="s">
        <v>28279</v>
      </c>
      <c r="B9965" s="85">
        <v>9961</v>
      </c>
      <c r="C9965" s="85">
        <v>17803</v>
      </c>
      <c r="D9965" s="85">
        <v>9961</v>
      </c>
      <c r="E9965" s="86" t="s">
        <v>28280</v>
      </c>
      <c r="F9965" s="85" t="s">
        <v>38</v>
      </c>
      <c r="G9965" s="86" t="s">
        <v>268</v>
      </c>
      <c r="H9965" s="85" t="s">
        <v>1</v>
      </c>
      <c r="I9965" s="85">
        <v>1</v>
      </c>
      <c r="J9965" s="88">
        <v>1.5485277056728031</v>
      </c>
      <c r="K9965" s="146">
        <v>0.8841436036697895</v>
      </c>
      <c r="L9965" s="147">
        <v>4.3840763958290618E-9</v>
      </c>
      <c r="M9965" s="147">
        <v>6.8081714454226783E-2</v>
      </c>
      <c r="N9965" s="87">
        <v>1.4701339573731429</v>
      </c>
      <c r="O9965" s="88">
        <v>7.6608278856538689E-2</v>
      </c>
      <c r="P9965" s="89">
        <v>52.109726785321996</v>
      </c>
    </row>
    <row r="9966" spans="1:16">
      <c r="A9966" s="75" t="s">
        <v>28282</v>
      </c>
      <c r="B9966" s="85">
        <v>9962</v>
      </c>
      <c r="C9966" s="85">
        <v>17805</v>
      </c>
      <c r="D9966" s="85">
        <v>9962</v>
      </c>
      <c r="E9966" s="86" t="s">
        <v>28280</v>
      </c>
      <c r="F9966" s="85" t="s">
        <v>11</v>
      </c>
      <c r="G9966" s="86" t="s">
        <v>268</v>
      </c>
      <c r="H9966" s="85" t="s">
        <v>1</v>
      </c>
      <c r="I9966" s="85">
        <v>1</v>
      </c>
      <c r="J9966" s="88">
        <v>1.5326633228349531</v>
      </c>
      <c r="K9966" s="146">
        <v>0.84159491666057362</v>
      </c>
      <c r="L9966" s="147">
        <v>4.3002512806739237E-9</v>
      </c>
      <c r="M9966" s="147">
        <v>9.2862255659525491E-3</v>
      </c>
      <c r="N9966" s="87">
        <v>1.4891602209637209</v>
      </c>
      <c r="O9966" s="88">
        <v>6.359729899677849E-2</v>
      </c>
      <c r="P9966" s="89">
        <v>42.706820999839117</v>
      </c>
    </row>
    <row r="9967" spans="1:16">
      <c r="A9967" s="75" t="s">
        <v>28425</v>
      </c>
      <c r="B9967" s="85">
        <v>9963</v>
      </c>
      <c r="C9967" s="85">
        <v>17915</v>
      </c>
      <c r="D9967" s="85">
        <v>9963</v>
      </c>
      <c r="E9967" s="86" t="s">
        <v>28426</v>
      </c>
      <c r="F9967" s="85" t="s">
        <v>283</v>
      </c>
      <c r="G9967" s="86" t="s">
        <v>268</v>
      </c>
      <c r="H9967" s="85" t="s">
        <v>1</v>
      </c>
      <c r="I9967" s="85">
        <v>1</v>
      </c>
      <c r="J9967" s="88">
        <v>0.98086540822208312</v>
      </c>
      <c r="K9967" s="146">
        <v>2.1343903005341711</v>
      </c>
      <c r="L9967" s="147">
        <v>4.9460267438719138E-9</v>
      </c>
      <c r="M9967" s="147">
        <v>6.0602217359304947E-2</v>
      </c>
      <c r="N9967" s="87">
        <v>10.75047819888799</v>
      </c>
      <c r="O9967" s="88">
        <v>0.87099454106443164</v>
      </c>
      <c r="P9967" s="89">
        <v>81.019143981383621</v>
      </c>
    </row>
    <row r="9968" spans="1:16">
      <c r="A9968" s="75" t="s">
        <v>28428</v>
      </c>
      <c r="B9968" s="85">
        <v>9964</v>
      </c>
      <c r="C9968" s="85">
        <v>17917</v>
      </c>
      <c r="D9968" s="85">
        <v>9964</v>
      </c>
      <c r="E9968" s="86" t="s">
        <v>28426</v>
      </c>
      <c r="F9968" s="85" t="s">
        <v>38</v>
      </c>
      <c r="G9968" s="86" t="s">
        <v>268</v>
      </c>
      <c r="H9968" s="85" t="s">
        <v>1</v>
      </c>
      <c r="I9968" s="85">
        <v>1</v>
      </c>
      <c r="J9968" s="88">
        <v>0.9051766192598375</v>
      </c>
      <c r="K9968" s="146">
        <v>2.0929320836933112</v>
      </c>
      <c r="L9968" s="147">
        <v>4.7261998706904726E-9</v>
      </c>
      <c r="M9968" s="147">
        <v>6.1069277553742488E-2</v>
      </c>
      <c r="N9968" s="87">
        <v>10.387670969765191</v>
      </c>
      <c r="O9968" s="88">
        <v>0.81752496539213537</v>
      </c>
      <c r="P9968" s="89">
        <v>78.701469056120402</v>
      </c>
    </row>
    <row r="9969" spans="1:16">
      <c r="A9969" s="75" t="s">
        <v>28430</v>
      </c>
      <c r="B9969" s="85">
        <v>9965</v>
      </c>
      <c r="C9969" s="85">
        <v>17919</v>
      </c>
      <c r="D9969" s="85">
        <v>9965</v>
      </c>
      <c r="E9969" s="86" t="s">
        <v>28426</v>
      </c>
      <c r="F9969" s="85" t="s">
        <v>2641</v>
      </c>
      <c r="G9969" s="86" t="s">
        <v>268</v>
      </c>
      <c r="H9969" s="85" t="s">
        <v>1</v>
      </c>
      <c r="I9969" s="85">
        <v>1</v>
      </c>
      <c r="J9969" s="88">
        <v>0.9243741049950247</v>
      </c>
      <c r="K9969" s="146">
        <v>2.0780345196640537</v>
      </c>
      <c r="L9969" s="147">
        <v>4.7998887395093854E-9</v>
      </c>
      <c r="M9969" s="147">
        <v>6.2542209890605618E-2</v>
      </c>
      <c r="N9969" s="87">
        <v>10.42308025666032</v>
      </c>
      <c r="O9969" s="88">
        <v>0.83368623936079489</v>
      </c>
      <c r="P9969" s="89">
        <v>79.9846320695911</v>
      </c>
    </row>
    <row r="9970" spans="1:16">
      <c r="A9970" s="75" t="s">
        <v>28442</v>
      </c>
      <c r="B9970" s="85">
        <v>9966</v>
      </c>
      <c r="C9970" s="85">
        <v>17929</v>
      </c>
      <c r="D9970" s="85">
        <v>9966</v>
      </c>
      <c r="E9970" s="86" t="s">
        <v>28443</v>
      </c>
      <c r="F9970" s="85" t="s">
        <v>38</v>
      </c>
      <c r="G9970" s="86" t="s">
        <v>268</v>
      </c>
      <c r="H9970" s="85" t="s">
        <v>1</v>
      </c>
      <c r="I9970" s="85">
        <v>1</v>
      </c>
      <c r="J9970" s="88">
        <v>0.55127590120090519</v>
      </c>
      <c r="K9970" s="146">
        <v>0.77915871419388982</v>
      </c>
      <c r="L9970" s="147">
        <v>2.5279714088303391E-9</v>
      </c>
      <c r="M9970" s="147">
        <v>6.1553270420358408E-2</v>
      </c>
      <c r="N9970" s="87">
        <v>9.0828219711001736</v>
      </c>
      <c r="O9970" s="88">
        <v>0.41502068769425787</v>
      </c>
      <c r="P9970" s="89">
        <v>45.692923302336588</v>
      </c>
    </row>
    <row r="9971" spans="1:16">
      <c r="A9971" s="75" t="s">
        <v>28445</v>
      </c>
      <c r="B9971" s="85">
        <v>9967</v>
      </c>
      <c r="C9971" s="85">
        <v>17931</v>
      </c>
      <c r="D9971" s="85">
        <v>9967</v>
      </c>
      <c r="E9971" s="86" t="s">
        <v>28443</v>
      </c>
      <c r="F9971" s="85" t="s">
        <v>11</v>
      </c>
      <c r="G9971" s="86" t="s">
        <v>268</v>
      </c>
      <c r="H9971" s="85" t="s">
        <v>1</v>
      </c>
      <c r="I9971" s="85">
        <v>1</v>
      </c>
      <c r="J9971" s="88">
        <v>0.4458697160471814</v>
      </c>
      <c r="K9971" s="146">
        <v>0.62076089433346227</v>
      </c>
      <c r="L9971" s="147">
        <v>2.1086766541593201E-9</v>
      </c>
      <c r="M9971" s="147">
        <v>5.840972485528912E-2</v>
      </c>
      <c r="N9971" s="87">
        <v>8.8037388584581784</v>
      </c>
      <c r="O9971" s="88">
        <v>0.32383057393930342</v>
      </c>
      <c r="P9971" s="89">
        <v>36.783300725484793</v>
      </c>
    </row>
    <row r="9972" spans="1:16">
      <c r="A9972" s="75" t="s">
        <v>32089</v>
      </c>
      <c r="B9972" s="85">
        <v>9968</v>
      </c>
      <c r="C9972" s="85">
        <v>20629</v>
      </c>
      <c r="D9972" s="85">
        <v>9968</v>
      </c>
      <c r="E9972" s="86" t="s">
        <v>32090</v>
      </c>
      <c r="F9972" s="85" t="s">
        <v>38</v>
      </c>
      <c r="G9972" s="86" t="s">
        <v>268</v>
      </c>
      <c r="H9972" s="85" t="s">
        <v>1</v>
      </c>
      <c r="I9972" s="85">
        <v>1</v>
      </c>
      <c r="J9972" s="88">
        <v>0.34181782638915692</v>
      </c>
      <c r="K9972" s="146">
        <v>0.35933415809666791</v>
      </c>
      <c r="L9972" s="147">
        <v>1.39929502866132E-9</v>
      </c>
      <c r="M9972" s="147">
        <v>4.194321233683776E-2</v>
      </c>
      <c r="N9972" s="87">
        <v>5.9700520055327244</v>
      </c>
      <c r="O9972" s="88">
        <v>0.30032485792714991</v>
      </c>
      <c r="P9972" s="89">
        <v>50.30523312842584</v>
      </c>
    </row>
    <row r="9973" spans="1:16">
      <c r="A9973" s="75" t="s">
        <v>32092</v>
      </c>
      <c r="B9973" s="85">
        <v>9969</v>
      </c>
      <c r="C9973" s="85">
        <v>20631</v>
      </c>
      <c r="D9973" s="85">
        <v>9969</v>
      </c>
      <c r="E9973" s="86" t="s">
        <v>32090</v>
      </c>
      <c r="F9973" s="85" t="s">
        <v>11</v>
      </c>
      <c r="G9973" s="86" t="s">
        <v>268</v>
      </c>
      <c r="H9973" s="85" t="s">
        <v>1</v>
      </c>
      <c r="I9973" s="85">
        <v>1</v>
      </c>
      <c r="J9973" s="88">
        <v>0.33174683002530342</v>
      </c>
      <c r="K9973" s="146">
        <v>0.28833750449490769</v>
      </c>
      <c r="L9973" s="147">
        <v>1.297936775386831E-9</v>
      </c>
      <c r="M9973" s="147">
        <v>4.6868194502231328E-2</v>
      </c>
      <c r="N9973" s="87">
        <v>6.699085760984075</v>
      </c>
      <c r="O9973" s="88">
        <v>0.29483812041119312</v>
      </c>
      <c r="P9973" s="89">
        <v>44.011695167174913</v>
      </c>
    </row>
    <row r="9974" spans="1:16">
      <c r="A9974" s="75" t="s">
        <v>32927</v>
      </c>
      <c r="B9974" s="85">
        <v>9970</v>
      </c>
      <c r="C9974" s="85">
        <v>21221</v>
      </c>
      <c r="D9974" s="85">
        <v>9970</v>
      </c>
      <c r="E9974" s="86" t="s">
        <v>32926</v>
      </c>
      <c r="F9974" s="85" t="s">
        <v>1084</v>
      </c>
      <c r="G9974" s="86" t="s">
        <v>268</v>
      </c>
      <c r="H9974" s="85" t="s">
        <v>1</v>
      </c>
      <c r="I9974" s="85">
        <v>1</v>
      </c>
      <c r="J9974" s="88">
        <v>0.1920219218045823</v>
      </c>
      <c r="K9974" s="146">
        <v>0.49413801297652077</v>
      </c>
      <c r="L9974" s="147">
        <v>1.119276847674789E-9</v>
      </c>
      <c r="M9974" s="147">
        <v>2.46573305994311E-2</v>
      </c>
      <c r="N9974" s="87">
        <v>3.1446311983898378</v>
      </c>
      <c r="O9974" s="88">
        <v>0.1736760034374917</v>
      </c>
      <c r="P9974" s="89">
        <v>55.229371102856184</v>
      </c>
    </row>
    <row r="9975" spans="1:16">
      <c r="A9975" s="75" t="s">
        <v>32931</v>
      </c>
      <c r="B9975" s="85">
        <v>9971</v>
      </c>
      <c r="C9975" s="85">
        <v>21225</v>
      </c>
      <c r="D9975" s="85">
        <v>9971</v>
      </c>
      <c r="E9975" s="86" t="s">
        <v>32926</v>
      </c>
      <c r="F9975" s="85" t="s">
        <v>38</v>
      </c>
      <c r="G9975" s="86" t="s">
        <v>268</v>
      </c>
      <c r="H9975" s="85" t="s">
        <v>1</v>
      </c>
      <c r="I9975" s="85">
        <v>1</v>
      </c>
      <c r="J9975" s="88">
        <v>0.27038823289412489</v>
      </c>
      <c r="K9975" s="146">
        <v>0.61030180818211877</v>
      </c>
      <c r="L9975" s="147">
        <v>1.485959502032987E-9</v>
      </c>
      <c r="M9975" s="147">
        <v>2.553686493863383E-2</v>
      </c>
      <c r="N9975" s="87">
        <v>3.392384983013121</v>
      </c>
      <c r="O9975" s="88">
        <v>0.24222512978444519</v>
      </c>
      <c r="P9975" s="89">
        <v>71.40260642508224</v>
      </c>
    </row>
    <row r="9976" spans="1:16">
      <c r="A9976" s="75" t="s">
        <v>32935</v>
      </c>
      <c r="B9976" s="85">
        <v>9972</v>
      </c>
      <c r="C9976" s="85">
        <v>21229</v>
      </c>
      <c r="D9976" s="85">
        <v>9972</v>
      </c>
      <c r="E9976" s="86" t="s">
        <v>32926</v>
      </c>
      <c r="F9976" s="85" t="s">
        <v>139</v>
      </c>
      <c r="G9976" s="86" t="s">
        <v>268</v>
      </c>
      <c r="H9976" s="85" t="s">
        <v>1</v>
      </c>
      <c r="I9976" s="85">
        <v>1</v>
      </c>
      <c r="J9976" s="88">
        <v>0.28077604446957682</v>
      </c>
      <c r="K9976" s="146">
        <v>0.62928447344745941</v>
      </c>
      <c r="L9976" s="147">
        <v>1.5116027942309879E-9</v>
      </c>
      <c r="M9976" s="147">
        <v>2.3813738725408859E-2</v>
      </c>
      <c r="N9976" s="87">
        <v>3.6295070113329762</v>
      </c>
      <c r="O9976" s="88">
        <v>0.25410789716074322</v>
      </c>
      <c r="P9976" s="89">
        <v>70.011683781654767</v>
      </c>
    </row>
    <row r="9977" spans="1:16">
      <c r="A9977" s="75" t="s">
        <v>330</v>
      </c>
      <c r="B9977" s="85">
        <v>9973</v>
      </c>
      <c r="C9977" s="85">
        <v>97</v>
      </c>
      <c r="D9977" s="85">
        <v>9973</v>
      </c>
      <c r="E9977" s="86" t="s">
        <v>326</v>
      </c>
      <c r="F9977" s="85" t="s">
        <v>38</v>
      </c>
      <c r="G9977" s="86" t="s">
        <v>331</v>
      </c>
      <c r="H9977" s="85" t="s">
        <v>1</v>
      </c>
      <c r="I9977" s="85">
        <v>1</v>
      </c>
      <c r="J9977" s="88">
        <v>3.7917004629825839</v>
      </c>
      <c r="K9977" s="146">
        <v>3.710555713130733</v>
      </c>
      <c r="L9977" s="147">
        <v>1.5802152802973539E-8</v>
      </c>
      <c r="M9977" s="147">
        <v>0.66688241939277204</v>
      </c>
      <c r="N9977" s="87">
        <v>86.460507810929641</v>
      </c>
      <c r="O9977" s="88">
        <v>3.3085003273613101</v>
      </c>
      <c r="P9977" s="89">
        <v>38.266029325160595</v>
      </c>
    </row>
    <row r="9978" spans="1:16">
      <c r="A9978" s="75" t="s">
        <v>334</v>
      </c>
      <c r="B9978" s="85">
        <v>9974</v>
      </c>
      <c r="C9978" s="85">
        <v>100</v>
      </c>
      <c r="D9978" s="85">
        <v>9974</v>
      </c>
      <c r="E9978" s="86" t="s">
        <v>326</v>
      </c>
      <c r="F9978" s="85" t="s">
        <v>11</v>
      </c>
      <c r="G9978" s="86" t="s">
        <v>331</v>
      </c>
      <c r="H9978" s="85" t="s">
        <v>1</v>
      </c>
      <c r="I9978" s="85">
        <v>1</v>
      </c>
      <c r="J9978" s="88">
        <v>3.1993164719788552</v>
      </c>
      <c r="K9978" s="146">
        <v>2.7927443641663685</v>
      </c>
      <c r="L9978" s="147">
        <v>1.2744538326632609E-8</v>
      </c>
      <c r="M9978" s="147">
        <v>0.70481353127224866</v>
      </c>
      <c r="N9978" s="87">
        <v>85.145688655106511</v>
      </c>
      <c r="O9978" s="88">
        <v>2.760179994234905</v>
      </c>
      <c r="P9978" s="89">
        <v>32.417143343750105</v>
      </c>
    </row>
    <row r="9979" spans="1:16">
      <c r="A9979" s="75" t="s">
        <v>10434</v>
      </c>
      <c r="B9979" s="85">
        <v>9975</v>
      </c>
      <c r="C9979" s="85">
        <v>7040</v>
      </c>
      <c r="D9979" s="85">
        <v>9975</v>
      </c>
      <c r="E9979" s="86" t="s">
        <v>10435</v>
      </c>
      <c r="F9979" s="85" t="s">
        <v>38</v>
      </c>
      <c r="G9979" s="86" t="s">
        <v>331</v>
      </c>
      <c r="H9979" s="85" t="s">
        <v>1</v>
      </c>
      <c r="I9979" s="85">
        <v>1</v>
      </c>
      <c r="J9979" s="88">
        <v>7.7769528246355906</v>
      </c>
      <c r="K9979" s="146">
        <v>5.7466758890161866</v>
      </c>
      <c r="L9979" s="147">
        <v>2.744764560918835E-8</v>
      </c>
      <c r="M9979" s="147">
        <v>0.87565943102724508</v>
      </c>
      <c r="N9979" s="87">
        <v>118.5800700794731</v>
      </c>
      <c r="O9979" s="88">
        <v>4.7315565121094476</v>
      </c>
      <c r="P9979" s="89">
        <v>39.901785425985402</v>
      </c>
    </row>
    <row r="9980" spans="1:16">
      <c r="A9980" s="75" t="s">
        <v>10436</v>
      </c>
      <c r="B9980" s="85">
        <v>9976</v>
      </c>
      <c r="C9980" s="85">
        <v>7041</v>
      </c>
      <c r="D9980" s="85">
        <v>9976</v>
      </c>
      <c r="E9980" s="86" t="s">
        <v>10435</v>
      </c>
      <c r="F9980" s="85" t="s">
        <v>11</v>
      </c>
      <c r="G9980" s="86" t="s">
        <v>331</v>
      </c>
      <c r="H9980" s="85" t="s">
        <v>1</v>
      </c>
      <c r="I9980" s="85">
        <v>1</v>
      </c>
      <c r="J9980" s="88">
        <v>7.7717303682507097</v>
      </c>
      <c r="K9980" s="146">
        <v>5.7365260570374037</v>
      </c>
      <c r="L9980" s="147">
        <v>2.7421657794337829E-8</v>
      </c>
      <c r="M9980" s="147">
        <v>0.87542395994660449</v>
      </c>
      <c r="N9980" s="87">
        <v>118.5484601164511</v>
      </c>
      <c r="O9980" s="88">
        <v>4.7300175663389377</v>
      </c>
      <c r="P9980" s="89">
        <v>39.899443330538446</v>
      </c>
    </row>
    <row r="9981" spans="1:16">
      <c r="A9981" s="75" t="s">
        <v>16008</v>
      </c>
      <c r="B9981" s="85">
        <v>9977</v>
      </c>
      <c r="C9981" s="85">
        <v>10572</v>
      </c>
      <c r="D9981" s="85">
        <v>9977</v>
      </c>
      <c r="E9981" s="86" t="s">
        <v>16009</v>
      </c>
      <c r="F9981" s="85" t="s">
        <v>38</v>
      </c>
      <c r="G9981" s="86" t="s">
        <v>331</v>
      </c>
      <c r="H9981" s="85" t="s">
        <v>1</v>
      </c>
      <c r="I9981" s="85">
        <v>1</v>
      </c>
      <c r="J9981" s="88">
        <v>4.9755489294910342</v>
      </c>
      <c r="K9981" s="146">
        <v>4.3259175561974921</v>
      </c>
      <c r="L9981" s="147">
        <v>1.9293183535656381E-8</v>
      </c>
      <c r="M9981" s="147">
        <v>0.72998013818263208</v>
      </c>
      <c r="N9981" s="87">
        <v>96.093833556000263</v>
      </c>
      <c r="O9981" s="88">
        <v>3.7390233465210589</v>
      </c>
      <c r="P9981" s="89">
        <v>38.910127821491081</v>
      </c>
    </row>
    <row r="9982" spans="1:16">
      <c r="A9982" s="75" t="s">
        <v>16010</v>
      </c>
      <c r="B9982" s="85">
        <v>9978</v>
      </c>
      <c r="C9982" s="85">
        <v>10573</v>
      </c>
      <c r="D9982" s="85">
        <v>9978</v>
      </c>
      <c r="E9982" s="86" t="s">
        <v>16009</v>
      </c>
      <c r="F9982" s="85" t="s">
        <v>11</v>
      </c>
      <c r="G9982" s="86" t="s">
        <v>331</v>
      </c>
      <c r="H9982" s="85" t="s">
        <v>1</v>
      </c>
      <c r="I9982" s="85">
        <v>1</v>
      </c>
      <c r="J9982" s="88">
        <v>5.6479217980166414</v>
      </c>
      <c r="K9982" s="146">
        <v>4.3729918679830595</v>
      </c>
      <c r="L9982" s="147">
        <v>2.0618127973625109E-8</v>
      </c>
      <c r="M9982" s="147">
        <v>0.79702939028472319</v>
      </c>
      <c r="N9982" s="87">
        <v>103.10065902518529</v>
      </c>
      <c r="O9982" s="88">
        <v>3.8189038428806779</v>
      </c>
      <c r="P9982" s="89">
        <v>37.04053765502897</v>
      </c>
    </row>
    <row r="9983" spans="1:16">
      <c r="A9983" s="75" t="s">
        <v>10340</v>
      </c>
      <c r="B9983" s="85">
        <v>9979</v>
      </c>
      <c r="C9983" s="85">
        <v>6990</v>
      </c>
      <c r="D9983" s="85">
        <v>9979</v>
      </c>
      <c r="E9983" s="86" t="s">
        <v>10339</v>
      </c>
      <c r="F9983" s="85" t="s">
        <v>55</v>
      </c>
      <c r="G9983" s="86" t="s">
        <v>10341</v>
      </c>
      <c r="H9983" s="85" t="s">
        <v>1</v>
      </c>
      <c r="I9983" s="85">
        <v>1</v>
      </c>
      <c r="J9983" s="88">
        <v>10.06061686856231</v>
      </c>
      <c r="K9983" s="146">
        <v>11.84775877683138</v>
      </c>
      <c r="L9983" s="147">
        <v>4.161677973502904E-8</v>
      </c>
      <c r="M9983" s="147">
        <v>2.832065865002992</v>
      </c>
      <c r="N9983" s="87">
        <v>94.980179712425638</v>
      </c>
      <c r="O9983" s="88">
        <v>5.5012187997606716</v>
      </c>
      <c r="P9983" s="89">
        <v>57.919650356704715</v>
      </c>
    </row>
    <row r="9984" spans="1:16">
      <c r="A9984" s="75" t="s">
        <v>10437</v>
      </c>
      <c r="B9984" s="85">
        <v>9980</v>
      </c>
      <c r="C9984" s="85">
        <v>7042</v>
      </c>
      <c r="D9984" s="85">
        <v>9980</v>
      </c>
      <c r="E9984" s="86" t="s">
        <v>10438</v>
      </c>
      <c r="F9984" s="85" t="s">
        <v>38</v>
      </c>
      <c r="G9984" s="86" t="s">
        <v>10341</v>
      </c>
      <c r="H9984" s="85" t="s">
        <v>1</v>
      </c>
      <c r="I9984" s="85">
        <v>1</v>
      </c>
      <c r="J9984" s="88">
        <v>1.3882810435388211</v>
      </c>
      <c r="K9984" s="146">
        <v>5.5491695060901343</v>
      </c>
      <c r="L9984" s="147">
        <v>1.3043764154734831E-8</v>
      </c>
      <c r="M9984" s="147">
        <v>0.12746892635230811</v>
      </c>
      <c r="N9984" s="87">
        <v>19.293998686437991</v>
      </c>
      <c r="O9984" s="88">
        <v>1.239621458006382</v>
      </c>
      <c r="P9984" s="89">
        <v>64.249069265135191</v>
      </c>
    </row>
    <row r="9985" spans="1:16">
      <c r="A9985" s="75" t="s">
        <v>10439</v>
      </c>
      <c r="B9985" s="85">
        <v>9981</v>
      </c>
      <c r="C9985" s="85">
        <v>7043</v>
      </c>
      <c r="D9985" s="85">
        <v>9981</v>
      </c>
      <c r="E9985" s="86" t="s">
        <v>10438</v>
      </c>
      <c r="F9985" s="85" t="s">
        <v>11</v>
      </c>
      <c r="G9985" s="86" t="s">
        <v>10341</v>
      </c>
      <c r="H9985" s="85" t="s">
        <v>1</v>
      </c>
      <c r="I9985" s="85">
        <v>1</v>
      </c>
      <c r="J9985" s="88">
        <v>1.257295620127491</v>
      </c>
      <c r="K9985" s="146">
        <v>4.4633407116315027</v>
      </c>
      <c r="L9985" s="147">
        <v>1.162230848025397E-8</v>
      </c>
      <c r="M9985" s="147">
        <v>0.1205065155979098</v>
      </c>
      <c r="N9985" s="87">
        <v>19.33324863080712</v>
      </c>
      <c r="O9985" s="88">
        <v>1.1303792820906089</v>
      </c>
      <c r="P9985" s="89">
        <v>58.468150059859759</v>
      </c>
    </row>
    <row r="9986" spans="1:16">
      <c r="A9986" s="75" t="s">
        <v>16011</v>
      </c>
      <c r="B9986" s="85">
        <v>9982</v>
      </c>
      <c r="C9986" s="85">
        <v>10574</v>
      </c>
      <c r="D9986" s="85">
        <v>9982</v>
      </c>
      <c r="E9986" s="86" t="s">
        <v>16012</v>
      </c>
      <c r="F9986" s="85" t="s">
        <v>38</v>
      </c>
      <c r="G9986" s="86" t="s">
        <v>10341</v>
      </c>
      <c r="H9986" s="85" t="s">
        <v>1</v>
      </c>
      <c r="I9986" s="85">
        <v>1</v>
      </c>
      <c r="J9986" s="88">
        <v>1.486648390297024</v>
      </c>
      <c r="K9986" s="146">
        <v>5.6446620311702853</v>
      </c>
      <c r="L9986" s="147">
        <v>1.342005312374402E-8</v>
      </c>
      <c r="M9986" s="147">
        <v>5.5900370394283776</v>
      </c>
      <c r="N9986" s="87">
        <v>20.233193497433071</v>
      </c>
      <c r="O9986" s="88">
        <v>1.2999104150279519</v>
      </c>
      <c r="P9986" s="89">
        <v>64.246428285918782</v>
      </c>
    </row>
    <row r="9987" spans="1:16">
      <c r="A9987" s="75" t="s">
        <v>16013</v>
      </c>
      <c r="B9987" s="85">
        <v>9983</v>
      </c>
      <c r="C9987" s="85">
        <v>10575</v>
      </c>
      <c r="D9987" s="85">
        <v>9983</v>
      </c>
      <c r="E9987" s="86" t="s">
        <v>16012</v>
      </c>
      <c r="F9987" s="85" t="s">
        <v>11</v>
      </c>
      <c r="G9987" s="86" t="s">
        <v>10341</v>
      </c>
      <c r="H9987" s="85" t="s">
        <v>1</v>
      </c>
      <c r="I9987" s="85">
        <v>1</v>
      </c>
      <c r="J9987" s="88">
        <v>1.2655383295264651</v>
      </c>
      <c r="K9987" s="146">
        <v>4.472449871938732</v>
      </c>
      <c r="L9987" s="147">
        <v>1.166250979419691E-8</v>
      </c>
      <c r="M9987" s="147">
        <v>0.1216651515350417</v>
      </c>
      <c r="N9987" s="87">
        <v>19.460682689516791</v>
      </c>
      <c r="O9987" s="88">
        <v>1.1377726779677151</v>
      </c>
      <c r="P9987" s="89">
        <v>58.465198581168892</v>
      </c>
    </row>
    <row r="9988" spans="1:16">
      <c r="A9988" s="75" t="s">
        <v>26852</v>
      </c>
      <c r="B9988" s="85">
        <v>9984</v>
      </c>
      <c r="C9988" s="85">
        <v>16742</v>
      </c>
      <c r="D9988" s="85">
        <v>9984</v>
      </c>
      <c r="E9988" s="86" t="s">
        <v>26851</v>
      </c>
      <c r="F9988" s="85" t="s">
        <v>4461</v>
      </c>
      <c r="G9988" s="86" t="s">
        <v>10341</v>
      </c>
      <c r="H9988" s="85" t="s">
        <v>1</v>
      </c>
      <c r="I9988" s="85">
        <v>1</v>
      </c>
      <c r="J9988" s="88">
        <v>9.4078002989364133</v>
      </c>
      <c r="K9988" s="146">
        <v>16.795806096178055</v>
      </c>
      <c r="L9988" s="147">
        <v>4.9179005240324249E-8</v>
      </c>
      <c r="M9988" s="147">
        <v>1364.6518585083029</v>
      </c>
      <c r="N9988" s="87">
        <v>126.6274630705302</v>
      </c>
      <c r="O9988" s="88">
        <v>8.3320798391210165</v>
      </c>
      <c r="P9988" s="89">
        <v>65.799942896116718</v>
      </c>
    </row>
    <row r="9989" spans="1:16">
      <c r="A9989" s="75" t="s">
        <v>32388</v>
      </c>
      <c r="B9989" s="85">
        <v>9985</v>
      </c>
      <c r="C9989" s="85">
        <v>20831</v>
      </c>
      <c r="D9989" s="85">
        <v>9985</v>
      </c>
      <c r="E9989" s="86" t="s">
        <v>32389</v>
      </c>
      <c r="F9989" s="85" t="s">
        <v>38</v>
      </c>
      <c r="G9989" s="86" t="s">
        <v>10341</v>
      </c>
      <c r="H9989" s="85" t="s">
        <v>1</v>
      </c>
      <c r="I9989" s="85">
        <v>1</v>
      </c>
      <c r="J9989" s="88">
        <v>8.3417089452572739</v>
      </c>
      <c r="K9989" s="146">
        <v>9.9340059772249916</v>
      </c>
      <c r="L9989" s="147">
        <v>3.4247770416079699E-8</v>
      </c>
      <c r="M9989" s="147">
        <v>2.897007858655904</v>
      </c>
      <c r="N9989" s="87">
        <v>59.517297708932126</v>
      </c>
      <c r="O9989" s="88">
        <v>3.7885951522779822</v>
      </c>
      <c r="P9989" s="89">
        <v>63.655362358788757</v>
      </c>
    </row>
    <row r="9990" spans="1:16">
      <c r="A9990" s="75" t="s">
        <v>32391</v>
      </c>
      <c r="B9990" s="85">
        <v>9986</v>
      </c>
      <c r="C9990" s="85">
        <v>20833</v>
      </c>
      <c r="D9990" s="85">
        <v>9986</v>
      </c>
      <c r="E9990" s="86" t="s">
        <v>32389</v>
      </c>
      <c r="F9990" s="85" t="s">
        <v>139</v>
      </c>
      <c r="G9990" s="86" t="s">
        <v>10341</v>
      </c>
      <c r="H9990" s="85" t="s">
        <v>1</v>
      </c>
      <c r="I9990" s="85">
        <v>1</v>
      </c>
      <c r="J9990" s="88">
        <v>8.2229587262601989</v>
      </c>
      <c r="K9990" s="146">
        <v>9.7896488808051707</v>
      </c>
      <c r="L9990" s="147">
        <v>3.3707641849010651E-8</v>
      </c>
      <c r="M9990" s="147">
        <v>2.8947895103069432</v>
      </c>
      <c r="N9990" s="87">
        <v>58.990393928202067</v>
      </c>
      <c r="O9990" s="88">
        <v>3.6895731999632329</v>
      </c>
      <c r="P9990" s="89">
        <v>62.54532228508014</v>
      </c>
    </row>
    <row r="9991" spans="1:16">
      <c r="A9991" s="75" t="s">
        <v>10440</v>
      </c>
      <c r="B9991" s="85">
        <v>9987</v>
      </c>
      <c r="C9991" s="85">
        <v>7044</v>
      </c>
      <c r="D9991" s="85">
        <v>9987</v>
      </c>
      <c r="E9991" s="86" t="s">
        <v>10441</v>
      </c>
      <c r="F9991" s="85" t="s">
        <v>38</v>
      </c>
      <c r="G9991" s="86" t="s">
        <v>10442</v>
      </c>
      <c r="H9991" s="85" t="s">
        <v>1</v>
      </c>
      <c r="I9991" s="85">
        <v>1</v>
      </c>
      <c r="J9991" s="88">
        <v>1.479870138665742</v>
      </c>
      <c r="K9991" s="146">
        <v>2.1023360009409959</v>
      </c>
      <c r="L9991" s="147">
        <v>6.1296394864051321E-9</v>
      </c>
      <c r="M9991" s="147">
        <v>0.13766152327263639</v>
      </c>
      <c r="N9991" s="87">
        <v>21.982757468260221</v>
      </c>
      <c r="O9991" s="88">
        <v>1.242223451150436</v>
      </c>
      <c r="P9991" s="89">
        <v>56.508991328500031</v>
      </c>
    </row>
    <row r="9992" spans="1:16">
      <c r="A9992" s="75" t="s">
        <v>10443</v>
      </c>
      <c r="B9992" s="85">
        <v>9988</v>
      </c>
      <c r="C9992" s="85">
        <v>7045</v>
      </c>
      <c r="D9992" s="85">
        <v>9988</v>
      </c>
      <c r="E9992" s="86" t="s">
        <v>10441</v>
      </c>
      <c r="F9992" s="85" t="s">
        <v>11</v>
      </c>
      <c r="G9992" s="86" t="s">
        <v>10442</v>
      </c>
      <c r="H9992" s="85" t="s">
        <v>1</v>
      </c>
      <c r="I9992" s="85">
        <v>1</v>
      </c>
      <c r="J9992" s="88">
        <v>1.121453660925368</v>
      </c>
      <c r="K9992" s="146">
        <v>1.5219360818181242</v>
      </c>
      <c r="L9992" s="147">
        <v>4.5978488551226963E-9</v>
      </c>
      <c r="M9992" s="147">
        <v>0.13428665641545101</v>
      </c>
      <c r="N9992" s="87">
        <v>21.47813387694957</v>
      </c>
      <c r="O9992" s="88">
        <v>0.96431660207435088</v>
      </c>
      <c r="P9992" s="89">
        <v>44.897597137582785</v>
      </c>
    </row>
    <row r="9993" spans="1:16">
      <c r="A9993" s="75" t="s">
        <v>16014</v>
      </c>
      <c r="B9993" s="85">
        <v>9989</v>
      </c>
      <c r="C9993" s="85">
        <v>10576</v>
      </c>
      <c r="D9993" s="85">
        <v>9989</v>
      </c>
      <c r="E9993" s="86" t="s">
        <v>16015</v>
      </c>
      <c r="F9993" s="85" t="s">
        <v>38</v>
      </c>
      <c r="G9993" s="86" t="s">
        <v>10442</v>
      </c>
      <c r="H9993" s="85" t="s">
        <v>1</v>
      </c>
      <c r="I9993" s="85">
        <v>1</v>
      </c>
      <c r="J9993" s="88">
        <v>1.5344183059550629</v>
      </c>
      <c r="K9993" s="146">
        <v>2.1789245254546628</v>
      </c>
      <c r="L9993" s="147">
        <v>6.4378657649879433E-9</v>
      </c>
      <c r="M9993" s="147">
        <v>0.14464801740132449</v>
      </c>
      <c r="N9993" s="87">
        <v>22.765979849032</v>
      </c>
      <c r="O9993" s="88">
        <v>1.291788324289455</v>
      </c>
      <c r="P9993" s="89">
        <v>56.742048128641443</v>
      </c>
    </row>
    <row r="9994" spans="1:16">
      <c r="A9994" s="75" t="s">
        <v>16016</v>
      </c>
      <c r="B9994" s="85">
        <v>9990</v>
      </c>
      <c r="C9994" s="85">
        <v>10577</v>
      </c>
      <c r="D9994" s="85">
        <v>9990</v>
      </c>
      <c r="E9994" s="86" t="s">
        <v>16015</v>
      </c>
      <c r="F9994" s="85" t="s">
        <v>11</v>
      </c>
      <c r="G9994" s="86" t="s">
        <v>10442</v>
      </c>
      <c r="H9994" s="85" t="s">
        <v>1</v>
      </c>
      <c r="I9994" s="85">
        <v>1</v>
      </c>
      <c r="J9994" s="88">
        <v>1.15002675249478</v>
      </c>
      <c r="K9994" s="146">
        <v>1.5536316551916374</v>
      </c>
      <c r="L9994" s="147">
        <v>4.738126480238171E-9</v>
      </c>
      <c r="M9994" s="147">
        <v>0.13827806183222369</v>
      </c>
      <c r="N9994" s="87">
        <v>21.91739050285776</v>
      </c>
      <c r="O9994" s="88">
        <v>0.98994763497688998</v>
      </c>
      <c r="P9994" s="89">
        <v>45.16722165660245</v>
      </c>
    </row>
    <row r="9995" spans="1:16">
      <c r="A9995" s="75" t="s">
        <v>10456</v>
      </c>
      <c r="B9995" s="85">
        <v>9991</v>
      </c>
      <c r="C9995" s="85">
        <v>7055</v>
      </c>
      <c r="D9995" s="85">
        <v>9991</v>
      </c>
      <c r="E9995" s="86" t="s">
        <v>10457</v>
      </c>
      <c r="F9995" s="85" t="s">
        <v>38</v>
      </c>
      <c r="G9995" s="86" t="s">
        <v>10458</v>
      </c>
      <c r="H9995" s="85" t="s">
        <v>1</v>
      </c>
      <c r="I9995" s="85">
        <v>1</v>
      </c>
      <c r="J9995" s="88">
        <v>0.70196866995950025</v>
      </c>
      <c r="K9995" s="146">
        <v>2.8223853339260954</v>
      </c>
      <c r="L9995" s="147">
        <v>7.271238190968929E-9</v>
      </c>
      <c r="M9995" s="147">
        <v>9.1390334995886738E-2</v>
      </c>
      <c r="N9995" s="87">
        <v>12.69180936032112</v>
      </c>
      <c r="O9995" s="88">
        <v>0.60679044797406279</v>
      </c>
      <c r="P9995" s="89">
        <v>47.809609390375378</v>
      </c>
    </row>
    <row r="9996" spans="1:16">
      <c r="A9996" s="75" t="s">
        <v>10459</v>
      </c>
      <c r="B9996" s="85">
        <v>9992</v>
      </c>
      <c r="C9996" s="85">
        <v>7056</v>
      </c>
      <c r="D9996" s="85">
        <v>9992</v>
      </c>
      <c r="E9996" s="86" t="s">
        <v>10457</v>
      </c>
      <c r="F9996" s="85" t="s">
        <v>11</v>
      </c>
      <c r="G9996" s="86" t="s">
        <v>10458</v>
      </c>
      <c r="H9996" s="85" t="s">
        <v>1</v>
      </c>
      <c r="I9996" s="85">
        <v>1</v>
      </c>
      <c r="J9996" s="88">
        <v>0.55487982573311723</v>
      </c>
      <c r="K9996" s="146">
        <v>2.6081498331344686</v>
      </c>
      <c r="L9996" s="147">
        <v>6.6866378470999744E-9</v>
      </c>
      <c r="M9996" s="147">
        <v>8.690068615410175E-2</v>
      </c>
      <c r="N9996" s="87">
        <v>12.22633737583566</v>
      </c>
      <c r="O9996" s="88">
        <v>0.47978599405261563</v>
      </c>
      <c r="P9996" s="89">
        <v>39.242005132368817</v>
      </c>
    </row>
    <row r="9997" spans="1:16">
      <c r="A9997" s="75" t="s">
        <v>16017</v>
      </c>
      <c r="B9997" s="85">
        <v>9993</v>
      </c>
      <c r="C9997" s="85">
        <v>10578</v>
      </c>
      <c r="D9997" s="85">
        <v>9993</v>
      </c>
      <c r="E9997" s="86" t="s">
        <v>16018</v>
      </c>
      <c r="F9997" s="85" t="s">
        <v>38</v>
      </c>
      <c r="G9997" s="86" t="s">
        <v>10458</v>
      </c>
      <c r="H9997" s="85" t="s">
        <v>1</v>
      </c>
      <c r="I9997" s="85">
        <v>1</v>
      </c>
      <c r="J9997" s="88">
        <v>0.75651683724882024</v>
      </c>
      <c r="K9997" s="146">
        <v>2.8989738584397609</v>
      </c>
      <c r="L9997" s="147">
        <v>7.5794644695517418E-9</v>
      </c>
      <c r="M9997" s="147">
        <v>9.8376829124574891E-2</v>
      </c>
      <c r="N9997" s="87">
        <v>13.4750317410929</v>
      </c>
      <c r="O9997" s="88">
        <v>0.6563553211130817</v>
      </c>
      <c r="P9997" s="89">
        <v>48.709000002685535</v>
      </c>
    </row>
    <row r="9998" spans="1:16">
      <c r="A9998" s="75" t="s">
        <v>16019</v>
      </c>
      <c r="B9998" s="85">
        <v>9994</v>
      </c>
      <c r="C9998" s="85">
        <v>10579</v>
      </c>
      <c r="D9998" s="85">
        <v>9994</v>
      </c>
      <c r="E9998" s="86" t="s">
        <v>16018</v>
      </c>
      <c r="F9998" s="85" t="s">
        <v>11</v>
      </c>
      <c r="G9998" s="86" t="s">
        <v>10458</v>
      </c>
      <c r="H9998" s="85" t="s">
        <v>1</v>
      </c>
      <c r="I9998" s="85">
        <v>1</v>
      </c>
      <c r="J9998" s="88">
        <v>0.58345291730254012</v>
      </c>
      <c r="K9998" s="146">
        <v>2.6398454065079822</v>
      </c>
      <c r="L9998" s="147">
        <v>6.8269154722154872E-9</v>
      </c>
      <c r="M9998" s="147">
        <v>9.089209157087455E-2</v>
      </c>
      <c r="N9998" s="87">
        <v>12.66559400174385</v>
      </c>
      <c r="O9998" s="88">
        <v>0.50541702695515389</v>
      </c>
      <c r="P9998" s="89">
        <v>39.904723527816074</v>
      </c>
    </row>
    <row r="9999" spans="1:16">
      <c r="A9999" s="75" t="s">
        <v>10444</v>
      </c>
      <c r="B9999" s="85">
        <v>9995</v>
      </c>
      <c r="C9999" s="85">
        <v>7046</v>
      </c>
      <c r="D9999" s="85">
        <v>9995</v>
      </c>
      <c r="E9999" s="86" t="s">
        <v>10445</v>
      </c>
      <c r="F9999" s="85" t="s">
        <v>232</v>
      </c>
      <c r="G9999" s="86" t="s">
        <v>10446</v>
      </c>
      <c r="H9999" s="85" t="s">
        <v>1</v>
      </c>
      <c r="I9999" s="85">
        <v>1</v>
      </c>
      <c r="J9999" s="88">
        <v>2.0019664028519419</v>
      </c>
      <c r="K9999" s="146">
        <v>1.9228056016825574</v>
      </c>
      <c r="L9999" s="147">
        <v>8.3851161613024008E-9</v>
      </c>
      <c r="M9999" s="147">
        <v>1.471125614259674</v>
      </c>
      <c r="N9999" s="87">
        <v>149.28885953012491</v>
      </c>
      <c r="O9999" s="88">
        <v>1.3660098225812309</v>
      </c>
      <c r="P9999" s="89">
        <v>9.1501122513805839</v>
      </c>
    </row>
    <row r="10000" spans="1:16">
      <c r="A10000" s="75" t="s">
        <v>10447</v>
      </c>
      <c r="B10000" s="85">
        <v>9996</v>
      </c>
      <c r="C10000" s="85">
        <v>7047</v>
      </c>
      <c r="D10000" s="85">
        <v>9996</v>
      </c>
      <c r="E10000" s="86" t="s">
        <v>10445</v>
      </c>
      <c r="F10000" s="85" t="s">
        <v>235</v>
      </c>
      <c r="G10000" s="86" t="s">
        <v>10446</v>
      </c>
      <c r="H10000" s="85" t="s">
        <v>1</v>
      </c>
      <c r="I10000" s="85">
        <v>1</v>
      </c>
      <c r="J10000" s="88">
        <v>2.5198674457723591</v>
      </c>
      <c r="K10000" s="146">
        <v>2.5329453681252763</v>
      </c>
      <c r="L10000" s="147">
        <v>1.0939290605570201E-8</v>
      </c>
      <c r="M10000" s="147">
        <v>1.494732025457469</v>
      </c>
      <c r="N10000" s="87">
        <v>153.2867048678134</v>
      </c>
      <c r="O10000" s="88">
        <v>1.6032461928234421</v>
      </c>
      <c r="P10000" s="89">
        <v>10.459134040398347</v>
      </c>
    </row>
    <row r="10001" spans="1:16">
      <c r="A10001" s="75" t="s">
        <v>10448</v>
      </c>
      <c r="B10001" s="85">
        <v>9997</v>
      </c>
      <c r="C10001" s="85">
        <v>7048</v>
      </c>
      <c r="D10001" s="85">
        <v>9997</v>
      </c>
      <c r="E10001" s="86" t="s">
        <v>10445</v>
      </c>
      <c r="F10001" s="85" t="s">
        <v>31</v>
      </c>
      <c r="G10001" s="86" t="s">
        <v>10446</v>
      </c>
      <c r="H10001" s="85" t="s">
        <v>1</v>
      </c>
      <c r="I10001" s="85">
        <v>1</v>
      </c>
      <c r="J10001" s="88">
        <v>2.651569739341789</v>
      </c>
      <c r="K10001" s="146">
        <v>2.7013375854912276</v>
      </c>
      <c r="L10001" s="147">
        <v>1.14976146329643E-8</v>
      </c>
      <c r="M10001" s="147">
        <v>1.5047535267544681</v>
      </c>
      <c r="N10001" s="87">
        <v>155.1115372823019</v>
      </c>
      <c r="O10001" s="88">
        <v>1.6713887318231579</v>
      </c>
      <c r="P10001" s="89">
        <v>10.775399181179168</v>
      </c>
    </row>
    <row r="10002" spans="1:16">
      <c r="A10002" s="75" t="s">
        <v>10449</v>
      </c>
      <c r="B10002" s="85">
        <v>9998</v>
      </c>
      <c r="C10002" s="85">
        <v>7049</v>
      </c>
      <c r="D10002" s="85">
        <v>9998</v>
      </c>
      <c r="E10002" s="86" t="s">
        <v>10445</v>
      </c>
      <c r="F10002" s="85" t="s">
        <v>238</v>
      </c>
      <c r="G10002" s="86" t="s">
        <v>10446</v>
      </c>
      <c r="H10002" s="85" t="s">
        <v>1</v>
      </c>
      <c r="I10002" s="85">
        <v>1</v>
      </c>
      <c r="J10002" s="88">
        <v>2.5334429247736008</v>
      </c>
      <c r="K10002" s="146">
        <v>2.9467028180256016</v>
      </c>
      <c r="L10002" s="147">
        <v>1.179836754255341E-8</v>
      </c>
      <c r="M10002" s="147">
        <v>1.5005928231626779</v>
      </c>
      <c r="N10002" s="87">
        <v>153.88883429652699</v>
      </c>
      <c r="O10002" s="88">
        <v>1.6132368070538361</v>
      </c>
      <c r="P10002" s="89">
        <v>10.483130984963502</v>
      </c>
    </row>
    <row r="10003" spans="1:16">
      <c r="A10003" s="75" t="s">
        <v>10450</v>
      </c>
      <c r="B10003" s="85">
        <v>9999</v>
      </c>
      <c r="C10003" s="85">
        <v>7050</v>
      </c>
      <c r="D10003" s="85">
        <v>9999</v>
      </c>
      <c r="E10003" s="86" t="s">
        <v>10445</v>
      </c>
      <c r="F10003" s="85" t="s">
        <v>240</v>
      </c>
      <c r="G10003" s="86" t="s">
        <v>10446</v>
      </c>
      <c r="H10003" s="85" t="s">
        <v>1</v>
      </c>
      <c r="I10003" s="85">
        <v>1</v>
      </c>
      <c r="J10003" s="88">
        <v>2.5763540619089649</v>
      </c>
      <c r="K10003" s="146">
        <v>2.5487377441685157</v>
      </c>
      <c r="L10003" s="147">
        <v>1.1091259167940311E-8</v>
      </c>
      <c r="M10003" s="147">
        <v>1.5064604519463549</v>
      </c>
      <c r="N10003" s="87">
        <v>154.48795823718001</v>
      </c>
      <c r="O10003" s="88">
        <v>1.6517698658752951</v>
      </c>
      <c r="P10003" s="89">
        <v>10.691900422034124</v>
      </c>
    </row>
    <row r="10004" spans="1:16">
      <c r="A10004" s="75" t="s">
        <v>10451</v>
      </c>
      <c r="B10004" s="85">
        <v>10000</v>
      </c>
      <c r="C10004" s="85">
        <v>7051</v>
      </c>
      <c r="D10004" s="85">
        <v>10000</v>
      </c>
      <c r="E10004" s="86" t="s">
        <v>10445</v>
      </c>
      <c r="F10004" s="85" t="s">
        <v>38</v>
      </c>
      <c r="G10004" s="86" t="s">
        <v>10446</v>
      </c>
      <c r="H10004" s="85" t="s">
        <v>1</v>
      </c>
      <c r="I10004" s="85">
        <v>1</v>
      </c>
      <c r="J10004" s="88">
        <v>2.521201338812018</v>
      </c>
      <c r="K10004" s="146">
        <v>2.7743949871740075</v>
      </c>
      <c r="L10004" s="147">
        <v>1.1357921939605179E-8</v>
      </c>
      <c r="M10004" s="147">
        <v>1.5056891558202989</v>
      </c>
      <c r="N10004" s="87">
        <v>154.67835333004481</v>
      </c>
      <c r="O10004" s="88">
        <v>1.698780108161307</v>
      </c>
      <c r="P10004" s="89">
        <v>10.982662225117798</v>
      </c>
    </row>
    <row r="10005" spans="1:16">
      <c r="A10005" s="75" t="s">
        <v>10452</v>
      </c>
      <c r="B10005" s="85">
        <v>10001</v>
      </c>
      <c r="C10005" s="85">
        <v>7052</v>
      </c>
      <c r="D10005" s="85">
        <v>10001</v>
      </c>
      <c r="E10005" s="86" t="s">
        <v>10445</v>
      </c>
      <c r="F10005" s="85" t="s">
        <v>243</v>
      </c>
      <c r="G10005" s="86" t="s">
        <v>10446</v>
      </c>
      <c r="H10005" s="85" t="s">
        <v>1</v>
      </c>
      <c r="I10005" s="85">
        <v>1</v>
      </c>
      <c r="J10005" s="88">
        <v>2.541849217906786</v>
      </c>
      <c r="K10005" s="146">
        <v>2.6351495957322584</v>
      </c>
      <c r="L10005" s="147">
        <v>1.119181766361742E-8</v>
      </c>
      <c r="M10005" s="147">
        <v>1.4964300381853191</v>
      </c>
      <c r="N10005" s="87">
        <v>153.46366259557729</v>
      </c>
      <c r="O10005" s="88">
        <v>1.624090789193493</v>
      </c>
      <c r="P10005" s="89">
        <v>10.582901266167866</v>
      </c>
    </row>
    <row r="10006" spans="1:16">
      <c r="A10006" s="75" t="s">
        <v>10453</v>
      </c>
      <c r="B10006" s="85">
        <v>10002</v>
      </c>
      <c r="C10006" s="85">
        <v>7053</v>
      </c>
      <c r="D10006" s="85">
        <v>10002</v>
      </c>
      <c r="E10006" s="86" t="s">
        <v>10454</v>
      </c>
      <c r="F10006" s="85" t="s">
        <v>38</v>
      </c>
      <c r="G10006" s="86" t="s">
        <v>10446</v>
      </c>
      <c r="H10006" s="85" t="s">
        <v>1</v>
      </c>
      <c r="I10006" s="85">
        <v>1</v>
      </c>
      <c r="J10006" s="88">
        <v>11.39319399002456</v>
      </c>
      <c r="K10006" s="146">
        <v>6.8978108023434901</v>
      </c>
      <c r="L10006" s="147">
        <v>3.5273179492945648E-8</v>
      </c>
      <c r="M10006" s="147">
        <v>1.5603685977220909</v>
      </c>
      <c r="N10006" s="87">
        <v>206.9119534311339</v>
      </c>
      <c r="O10006" s="88">
        <v>10.30975253767825</v>
      </c>
      <c r="P10006" s="89">
        <v>49.826761415742105</v>
      </c>
    </row>
    <row r="10007" spans="1:16">
      <c r="A10007" s="75" t="s">
        <v>10455</v>
      </c>
      <c r="B10007" s="85">
        <v>10003</v>
      </c>
      <c r="C10007" s="85">
        <v>7054</v>
      </c>
      <c r="D10007" s="85">
        <v>10003</v>
      </c>
      <c r="E10007" s="86" t="s">
        <v>10454</v>
      </c>
      <c r="F10007" s="85" t="s">
        <v>11</v>
      </c>
      <c r="G10007" s="86" t="s">
        <v>10446</v>
      </c>
      <c r="H10007" s="85" t="s">
        <v>1</v>
      </c>
      <c r="I10007" s="85">
        <v>1</v>
      </c>
      <c r="J10007" s="88">
        <v>11.7630463151445</v>
      </c>
      <c r="K10007" s="146">
        <v>7.0737363896879328</v>
      </c>
      <c r="L10007" s="147">
        <v>3.6402019430380908E-8</v>
      </c>
      <c r="M10007" s="147">
        <v>1.5949135193117949</v>
      </c>
      <c r="N10007" s="87">
        <v>211.3278105619425</v>
      </c>
      <c r="O10007" s="88">
        <v>10.51015836080783</v>
      </c>
      <c r="P10007" s="89">
        <v>49.733910235762309</v>
      </c>
    </row>
    <row r="10008" spans="1:16">
      <c r="A10008" s="75" t="s">
        <v>16020</v>
      </c>
      <c r="B10008" s="85">
        <v>10004</v>
      </c>
      <c r="C10008" s="85">
        <v>10580</v>
      </c>
      <c r="D10008" s="85">
        <v>10004</v>
      </c>
      <c r="E10008" s="86" t="s">
        <v>16021</v>
      </c>
      <c r="F10008" s="85" t="s">
        <v>55</v>
      </c>
      <c r="G10008" s="86" t="s">
        <v>10446</v>
      </c>
      <c r="H10008" s="85" t="s">
        <v>1</v>
      </c>
      <c r="I10008" s="85">
        <v>1</v>
      </c>
      <c r="J10008" s="88">
        <v>2.5286026896499161</v>
      </c>
      <c r="K10008" s="146">
        <v>2.7435649006775118</v>
      </c>
      <c r="L10008" s="147">
        <v>1.1311172203744321E-8</v>
      </c>
      <c r="M10008" s="147">
        <v>1.5045250490531421</v>
      </c>
      <c r="N10008" s="87">
        <v>154.5857163236667</v>
      </c>
      <c r="O10008" s="88">
        <v>1.6839595808912911</v>
      </c>
      <c r="P10008" s="89">
        <v>10.893371140225334</v>
      </c>
    </row>
    <row r="10009" spans="1:16">
      <c r="A10009" s="75" t="s">
        <v>2569</v>
      </c>
      <c r="B10009" s="85">
        <v>10005</v>
      </c>
      <c r="C10009" s="85">
        <v>1293</v>
      </c>
      <c r="D10009" s="85">
        <v>10005</v>
      </c>
      <c r="E10009" s="86" t="s">
        <v>2567</v>
      </c>
      <c r="F10009" s="85" t="s">
        <v>38</v>
      </c>
      <c r="G10009" s="86" t="s">
        <v>2570</v>
      </c>
      <c r="H10009" s="85" t="s">
        <v>1</v>
      </c>
      <c r="I10009" s="85">
        <v>1</v>
      </c>
      <c r="J10009" s="88">
        <v>0.44961778757131932</v>
      </c>
      <c r="K10009" s="146">
        <v>0.49064353398349564</v>
      </c>
      <c r="L10009" s="147">
        <v>1.8750138098181931E-9</v>
      </c>
      <c r="M10009" s="147">
        <v>6.7068609235363827E-2</v>
      </c>
      <c r="N10009" s="87">
        <v>9.2052314870791907</v>
      </c>
      <c r="O10009" s="88">
        <v>0.39295212111102812</v>
      </c>
      <c r="P10009" s="89">
        <v>42.687913026694709</v>
      </c>
    </row>
    <row r="10010" spans="1:16">
      <c r="A10010" s="75" t="s">
        <v>2572</v>
      </c>
      <c r="B10010" s="85">
        <v>10006</v>
      </c>
      <c r="C10010" s="85">
        <v>1295</v>
      </c>
      <c r="D10010" s="85">
        <v>10006</v>
      </c>
      <c r="E10010" s="86" t="s">
        <v>2567</v>
      </c>
      <c r="F10010" s="85" t="s">
        <v>11</v>
      </c>
      <c r="G10010" s="86" t="s">
        <v>2570</v>
      </c>
      <c r="H10010" s="85" t="s">
        <v>1</v>
      </c>
      <c r="I10010" s="85">
        <v>1</v>
      </c>
      <c r="J10010" s="88">
        <v>0.42690734739355429</v>
      </c>
      <c r="K10010" s="146">
        <v>0.45476237601988184</v>
      </c>
      <c r="L10010" s="147">
        <v>1.7720763557509089E-9</v>
      </c>
      <c r="M10010" s="147">
        <v>6.750424063967228E-2</v>
      </c>
      <c r="N10010" s="87">
        <v>9.1876605512410059</v>
      </c>
      <c r="O10010" s="88">
        <v>0.3729290579235654</v>
      </c>
      <c r="P10010" s="89">
        <v>40.590208556757432</v>
      </c>
    </row>
    <row r="10011" spans="1:16">
      <c r="A10011" s="75" t="s">
        <v>2573</v>
      </c>
      <c r="B10011" s="85">
        <v>10007</v>
      </c>
      <c r="C10011" s="85">
        <v>1296</v>
      </c>
      <c r="D10011" s="85">
        <v>10007</v>
      </c>
      <c r="E10011" s="86" t="s">
        <v>2574</v>
      </c>
      <c r="F10011" s="85" t="s">
        <v>38</v>
      </c>
      <c r="G10011" s="86" t="s">
        <v>2570</v>
      </c>
      <c r="H10011" s="85" t="s">
        <v>1</v>
      </c>
      <c r="I10011" s="85">
        <v>1</v>
      </c>
      <c r="J10011" s="88">
        <v>2.3539642048685629</v>
      </c>
      <c r="K10011" s="146">
        <v>2.4466433011189181</v>
      </c>
      <c r="L10011" s="147">
        <v>9.6688428602366735E-9</v>
      </c>
      <c r="M10011" s="147">
        <v>0.38918460277957162</v>
      </c>
      <c r="N10011" s="87">
        <v>52.582998633499379</v>
      </c>
      <c r="O10011" s="88">
        <v>2.041892779555762</v>
      </c>
      <c r="P10011" s="89">
        <v>38.831805576316455</v>
      </c>
    </row>
    <row r="10012" spans="1:16">
      <c r="A10012" s="75" t="s">
        <v>2577</v>
      </c>
      <c r="B10012" s="85">
        <v>10008</v>
      </c>
      <c r="C10012" s="85">
        <v>1298</v>
      </c>
      <c r="D10012" s="85">
        <v>10008</v>
      </c>
      <c r="E10012" s="86" t="s">
        <v>2574</v>
      </c>
      <c r="F10012" s="85" t="s">
        <v>11</v>
      </c>
      <c r="G10012" s="86" t="s">
        <v>2570</v>
      </c>
      <c r="H10012" s="85" t="s">
        <v>1</v>
      </c>
      <c r="I10012" s="85">
        <v>1</v>
      </c>
      <c r="J10012" s="88">
        <v>2.1841837837598992</v>
      </c>
      <c r="K10012" s="146">
        <v>2.1926528005545736</v>
      </c>
      <c r="L10012" s="147">
        <v>8.8788612636728134E-9</v>
      </c>
      <c r="M10012" s="147">
        <v>0.3967232015208022</v>
      </c>
      <c r="N10012" s="87">
        <v>52.580649921908808</v>
      </c>
      <c r="O10012" s="88">
        <v>1.888037167955197</v>
      </c>
      <c r="P10012" s="89">
        <v>35.907452090441119</v>
      </c>
    </row>
    <row r="10013" spans="1:16">
      <c r="A10013" s="75" t="s">
        <v>2603</v>
      </c>
      <c r="B10013" s="85">
        <v>10009</v>
      </c>
      <c r="C10013" s="85">
        <v>1310</v>
      </c>
      <c r="D10013" s="85">
        <v>10009</v>
      </c>
      <c r="E10013" s="86" t="s">
        <v>2601</v>
      </c>
      <c r="F10013" s="85" t="s">
        <v>38</v>
      </c>
      <c r="G10013" s="86" t="s">
        <v>2570</v>
      </c>
      <c r="H10013" s="85" t="s">
        <v>1</v>
      </c>
      <c r="I10013" s="85">
        <v>1</v>
      </c>
      <c r="J10013" s="88">
        <v>20.661295811847609</v>
      </c>
      <c r="K10013" s="146">
        <v>30.720828004268292</v>
      </c>
      <c r="L10013" s="147">
        <v>9.3029865711680556E-8</v>
      </c>
      <c r="M10013" s="147">
        <v>1.50048592217637</v>
      </c>
      <c r="N10013" s="87">
        <v>265.97016999572992</v>
      </c>
      <c r="O10013" s="88">
        <v>18.290112918775439</v>
      </c>
      <c r="P10013" s="89">
        <v>68.767534791849329</v>
      </c>
    </row>
    <row r="10014" spans="1:16">
      <c r="A10014" s="75" t="s">
        <v>2607</v>
      </c>
      <c r="B10014" s="85">
        <v>10010</v>
      </c>
      <c r="C10014" s="85">
        <v>1313</v>
      </c>
      <c r="D10014" s="85">
        <v>10010</v>
      </c>
      <c r="E10014" s="86" t="s">
        <v>2601</v>
      </c>
      <c r="F10014" s="85" t="s">
        <v>11</v>
      </c>
      <c r="G10014" s="86" t="s">
        <v>2570</v>
      </c>
      <c r="H10014" s="85" t="s">
        <v>1</v>
      </c>
      <c r="I10014" s="85">
        <v>1</v>
      </c>
      <c r="J10014" s="88">
        <v>11.34929501038512</v>
      </c>
      <c r="K10014" s="146">
        <v>17.313874050062047</v>
      </c>
      <c r="L10014" s="147">
        <v>5.6668254248869242E-8</v>
      </c>
      <c r="M10014" s="147">
        <v>1.181646735499249</v>
      </c>
      <c r="N10014" s="87">
        <v>234.4292275079199</v>
      </c>
      <c r="O10014" s="88">
        <v>10.283378822943879</v>
      </c>
      <c r="P10014" s="89">
        <v>43.865600429863072</v>
      </c>
    </row>
    <row r="10015" spans="1:16">
      <c r="A10015" s="75" t="s">
        <v>2611</v>
      </c>
      <c r="B10015" s="85">
        <v>10011</v>
      </c>
      <c r="C10015" s="85">
        <v>1316</v>
      </c>
      <c r="D10015" s="85">
        <v>10011</v>
      </c>
      <c r="E10015" s="86" t="s">
        <v>2610</v>
      </c>
      <c r="F10015" s="85" t="s">
        <v>509</v>
      </c>
      <c r="G10015" s="86" t="s">
        <v>2570</v>
      </c>
      <c r="H10015" s="85" t="s">
        <v>1</v>
      </c>
      <c r="I10015" s="85">
        <v>1</v>
      </c>
      <c r="J10015" s="88">
        <v>4.4627975647336129</v>
      </c>
      <c r="K10015" s="146">
        <v>8.8136264918476428</v>
      </c>
      <c r="L10015" s="147">
        <v>2.5199733312987689E-8</v>
      </c>
      <c r="M10015" s="147">
        <v>0.77536232986922959</v>
      </c>
      <c r="N10015" s="87">
        <v>56.112050484574759</v>
      </c>
      <c r="O10015" s="88">
        <v>3.9434705678590372</v>
      </c>
      <c r="P10015" s="89">
        <v>70.278496932545707</v>
      </c>
    </row>
    <row r="10016" spans="1:16">
      <c r="A10016" s="75" t="s">
        <v>2614</v>
      </c>
      <c r="B10016" s="85">
        <v>10012</v>
      </c>
      <c r="C10016" s="85">
        <v>1319</v>
      </c>
      <c r="D10016" s="85">
        <v>10012</v>
      </c>
      <c r="E10016" s="86" t="s">
        <v>2610</v>
      </c>
      <c r="F10016" s="85" t="s">
        <v>38</v>
      </c>
      <c r="G10016" s="86" t="s">
        <v>2570</v>
      </c>
      <c r="H10016" s="85" t="s">
        <v>1</v>
      </c>
      <c r="I10016" s="85">
        <v>1</v>
      </c>
      <c r="J10016" s="88">
        <v>18.223069192509801</v>
      </c>
      <c r="K10016" s="146">
        <v>26.960022142581657</v>
      </c>
      <c r="L10016" s="147">
        <v>8.2695276955054036E-8</v>
      </c>
      <c r="M10016" s="147">
        <v>1.401269991377986</v>
      </c>
      <c r="N10016" s="87">
        <v>234.63125031510839</v>
      </c>
      <c r="O10016" s="88">
        <v>16.129621402654561</v>
      </c>
      <c r="P10016" s="89">
        <v>68.744557176388795</v>
      </c>
    </row>
    <row r="10017" spans="1:16">
      <c r="A10017" s="75" t="s">
        <v>2617</v>
      </c>
      <c r="B10017" s="85">
        <v>10013</v>
      </c>
      <c r="C10017" s="85">
        <v>1322</v>
      </c>
      <c r="D10017" s="85">
        <v>10013</v>
      </c>
      <c r="E10017" s="86" t="s">
        <v>2610</v>
      </c>
      <c r="F10017" s="85" t="s">
        <v>11</v>
      </c>
      <c r="G10017" s="86" t="s">
        <v>2570</v>
      </c>
      <c r="H10017" s="85" t="s">
        <v>1</v>
      </c>
      <c r="I10017" s="85">
        <v>1</v>
      </c>
      <c r="J10017" s="88">
        <v>10.345255329847481</v>
      </c>
      <c r="K10017" s="146">
        <v>15.628682386494082</v>
      </c>
      <c r="L10017" s="147">
        <v>5.1884374540130057E-8</v>
      </c>
      <c r="M10017" s="147">
        <v>1.1300749228382561</v>
      </c>
      <c r="N10017" s="87">
        <v>206.6954508219836</v>
      </c>
      <c r="O10017" s="88">
        <v>9.3558821799095941</v>
      </c>
      <c r="P10017" s="89">
        <v>45.264093344595885</v>
      </c>
    </row>
    <row r="10018" spans="1:16">
      <c r="A10018" s="75" t="s">
        <v>2621</v>
      </c>
      <c r="B10018" s="85">
        <v>10014</v>
      </c>
      <c r="C10018" s="85">
        <v>1325</v>
      </c>
      <c r="D10018" s="85">
        <v>10014</v>
      </c>
      <c r="E10018" s="86" t="s">
        <v>2620</v>
      </c>
      <c r="F10018" s="85" t="s">
        <v>38</v>
      </c>
      <c r="G10018" s="86" t="s">
        <v>2570</v>
      </c>
      <c r="H10018" s="85" t="s">
        <v>1</v>
      </c>
      <c r="I10018" s="85">
        <v>1</v>
      </c>
      <c r="J10018" s="88">
        <v>20.59868024567627</v>
      </c>
      <c r="K10018" s="146">
        <v>30.162429344493873</v>
      </c>
      <c r="L10018" s="147">
        <v>9.2968873006193418E-8</v>
      </c>
      <c r="M10018" s="147">
        <v>1.498775284136312</v>
      </c>
      <c r="N10018" s="87">
        <v>265.18338452706928</v>
      </c>
      <c r="O10018" s="88">
        <v>18.234852283882422</v>
      </c>
      <c r="P10018" s="89">
        <v>68.763178041500012</v>
      </c>
    </row>
    <row r="10019" spans="1:16">
      <c r="A10019" s="75" t="s">
        <v>2624</v>
      </c>
      <c r="B10019" s="85">
        <v>10015</v>
      </c>
      <c r="C10019" s="85">
        <v>1328</v>
      </c>
      <c r="D10019" s="85">
        <v>10015</v>
      </c>
      <c r="E10019" s="86" t="s">
        <v>2620</v>
      </c>
      <c r="F10019" s="85" t="s">
        <v>11</v>
      </c>
      <c r="G10019" s="86" t="s">
        <v>2570</v>
      </c>
      <c r="H10019" s="85" t="s">
        <v>1</v>
      </c>
      <c r="I10019" s="85">
        <v>1</v>
      </c>
      <c r="J10019" s="88">
        <v>11.33810215828548</v>
      </c>
      <c r="K10019" s="146">
        <v>16.829481181994087</v>
      </c>
      <c r="L10019" s="147">
        <v>5.6807805815352587E-8</v>
      </c>
      <c r="M10019" s="147">
        <v>1.1816967841555099</v>
      </c>
      <c r="N10019" s="87">
        <v>233.81610585870609</v>
      </c>
      <c r="O10019" s="88">
        <v>10.27233619322673</v>
      </c>
      <c r="P10019" s="89">
        <v>43.933398666019407</v>
      </c>
    </row>
    <row r="10020" spans="1:16">
      <c r="A10020" s="75" t="s">
        <v>3932</v>
      </c>
      <c r="B10020" s="85">
        <v>10016</v>
      </c>
      <c r="C10020" s="85">
        <v>2142</v>
      </c>
      <c r="D10020" s="85">
        <v>10016</v>
      </c>
      <c r="E10020" s="86" t="s">
        <v>3930</v>
      </c>
      <c r="F10020" s="85" t="s">
        <v>38</v>
      </c>
      <c r="G10020" s="86" t="s">
        <v>2570</v>
      </c>
      <c r="H10020" s="85" t="s">
        <v>1</v>
      </c>
      <c r="I10020" s="85">
        <v>1</v>
      </c>
      <c r="J10020" s="88">
        <v>0.82437192714484464</v>
      </c>
      <c r="K10020" s="146">
        <v>1.0356916083260079</v>
      </c>
      <c r="L10020" s="147">
        <v>3.6141036404641809E-9</v>
      </c>
      <c r="M10020" s="147">
        <v>8.4075496241993106E-2</v>
      </c>
      <c r="N10020" s="87">
        <v>14.831737774664649</v>
      </c>
      <c r="O10020" s="88">
        <v>0.71727717794819779</v>
      </c>
      <c r="P10020" s="89">
        <v>48.360966789302317</v>
      </c>
    </row>
    <row r="10021" spans="1:16">
      <c r="A10021" s="75" t="s">
        <v>3934</v>
      </c>
      <c r="B10021" s="85">
        <v>10017</v>
      </c>
      <c r="C10021" s="85">
        <v>2144</v>
      </c>
      <c r="D10021" s="85">
        <v>10017</v>
      </c>
      <c r="E10021" s="86" t="s">
        <v>3930</v>
      </c>
      <c r="F10021" s="85" t="s">
        <v>11</v>
      </c>
      <c r="G10021" s="86" t="s">
        <v>2570</v>
      </c>
      <c r="H10021" s="85" t="s">
        <v>1</v>
      </c>
      <c r="I10021" s="85">
        <v>1</v>
      </c>
      <c r="J10021" s="88">
        <v>0.806909351832093</v>
      </c>
      <c r="K10021" s="146">
        <v>1.006061975172984</v>
      </c>
      <c r="L10021" s="147">
        <v>3.5410303437403531E-9</v>
      </c>
      <c r="M10021" s="147">
        <v>8.3898430401961849E-2</v>
      </c>
      <c r="N10021" s="87">
        <v>14.834758788357091</v>
      </c>
      <c r="O10021" s="88">
        <v>0.70252945397187427</v>
      </c>
      <c r="P10021" s="89">
        <v>47.3569853069163</v>
      </c>
    </row>
    <row r="10022" spans="1:16">
      <c r="A10022" s="75" t="s">
        <v>10431</v>
      </c>
      <c r="B10022" s="85">
        <v>10018</v>
      </c>
      <c r="C10022" s="85">
        <v>7038</v>
      </c>
      <c r="D10022" s="85">
        <v>10018</v>
      </c>
      <c r="E10022" s="86" t="s">
        <v>10432</v>
      </c>
      <c r="F10022" s="85" t="s">
        <v>38</v>
      </c>
      <c r="G10022" s="86" t="s">
        <v>2570</v>
      </c>
      <c r="H10022" s="85" t="s">
        <v>1</v>
      </c>
      <c r="I10022" s="85">
        <v>1</v>
      </c>
      <c r="J10022" s="88">
        <v>1.7841912943212619</v>
      </c>
      <c r="K10022" s="146">
        <v>1.3116174592203871</v>
      </c>
      <c r="L10022" s="147">
        <v>6.2745627286552093E-9</v>
      </c>
      <c r="M10022" s="147">
        <v>0.624710412957867</v>
      </c>
      <c r="N10022" s="87">
        <v>74.05630871205905</v>
      </c>
      <c r="O10022" s="88">
        <v>1.239997403817233</v>
      </c>
      <c r="P10022" s="89">
        <v>16.743980700395298</v>
      </c>
    </row>
    <row r="10023" spans="1:16">
      <c r="A10023" s="75" t="s">
        <v>10433</v>
      </c>
      <c r="B10023" s="85">
        <v>10019</v>
      </c>
      <c r="C10023" s="85">
        <v>7039</v>
      </c>
      <c r="D10023" s="85">
        <v>10019</v>
      </c>
      <c r="E10023" s="86" t="s">
        <v>10432</v>
      </c>
      <c r="F10023" s="85" t="s">
        <v>11</v>
      </c>
      <c r="G10023" s="86" t="s">
        <v>2570</v>
      </c>
      <c r="H10023" s="85" t="s">
        <v>1</v>
      </c>
      <c r="I10023" s="85">
        <v>1</v>
      </c>
      <c r="J10023" s="88">
        <v>1.7835048598514751</v>
      </c>
      <c r="K10023" s="146">
        <v>1.310172532776551</v>
      </c>
      <c r="L10023" s="147">
        <v>6.2711103340012483E-9</v>
      </c>
      <c r="M10023" s="147">
        <v>0.62468572116337961</v>
      </c>
      <c r="N10023" s="87">
        <v>74.052993878552556</v>
      </c>
      <c r="O10023" s="88">
        <v>1.239903920442887</v>
      </c>
      <c r="P10023" s="89">
        <v>16.743467826248029</v>
      </c>
    </row>
    <row r="10024" spans="1:16">
      <c r="A10024" s="75" t="s">
        <v>16022</v>
      </c>
      <c r="B10024" s="85">
        <v>10020</v>
      </c>
      <c r="C10024" s="85">
        <v>10581</v>
      </c>
      <c r="D10024" s="85">
        <v>10020</v>
      </c>
      <c r="E10024" s="86" t="s">
        <v>16023</v>
      </c>
      <c r="F10024" s="85" t="s">
        <v>38</v>
      </c>
      <c r="G10024" s="86" t="s">
        <v>2570</v>
      </c>
      <c r="H10024" s="85" t="s">
        <v>1</v>
      </c>
      <c r="I10024" s="85">
        <v>1</v>
      </c>
      <c r="J10024" s="88">
        <v>2.3731385306523811</v>
      </c>
      <c r="K10024" s="146">
        <v>2.2300623140339133</v>
      </c>
      <c r="L10024" s="147">
        <v>9.0072913566645713E-9</v>
      </c>
      <c r="M10024" s="147">
        <v>0.65234522564740838</v>
      </c>
      <c r="N10024" s="87">
        <v>79.847239300889754</v>
      </c>
      <c r="O10024" s="88">
        <v>1.773271133692343</v>
      </c>
      <c r="P10024" s="89">
        <v>22.208296106645516</v>
      </c>
    </row>
    <row r="10025" spans="1:16">
      <c r="A10025" s="75" t="s">
        <v>16024</v>
      </c>
      <c r="B10025" s="85">
        <v>10021</v>
      </c>
      <c r="C10025" s="85">
        <v>10582</v>
      </c>
      <c r="D10025" s="85">
        <v>10021</v>
      </c>
      <c r="E10025" s="86" t="s">
        <v>16023</v>
      </c>
      <c r="F10025" s="85" t="s">
        <v>11</v>
      </c>
      <c r="G10025" s="86" t="s">
        <v>2570</v>
      </c>
      <c r="H10025" s="85" t="s">
        <v>1</v>
      </c>
      <c r="I10025" s="85">
        <v>1</v>
      </c>
      <c r="J10025" s="88">
        <v>2.0716366424144268</v>
      </c>
      <c r="K10025" s="146">
        <v>1.788441415360317</v>
      </c>
      <c r="L10025" s="147">
        <v>7.8010672210999544E-9</v>
      </c>
      <c r="M10025" s="147">
        <v>0.64153278717386175</v>
      </c>
      <c r="N10025" s="87">
        <v>78.629593824216286</v>
      </c>
      <c r="O10025" s="88">
        <v>1.512845800836937</v>
      </c>
      <c r="P10025" s="89">
        <v>19.24015790058694</v>
      </c>
    </row>
    <row r="10026" spans="1:16">
      <c r="A10026" s="75" t="s">
        <v>26460</v>
      </c>
      <c r="B10026" s="85">
        <v>10022</v>
      </c>
      <c r="C10026" s="85">
        <v>16462</v>
      </c>
      <c r="D10026" s="85">
        <v>10022</v>
      </c>
      <c r="E10026" s="86" t="s">
        <v>26459</v>
      </c>
      <c r="F10026" s="85" t="s">
        <v>38</v>
      </c>
      <c r="G10026" s="86" t="s">
        <v>2570</v>
      </c>
      <c r="H10026" s="85" t="s">
        <v>1</v>
      </c>
      <c r="I10026" s="85">
        <v>1</v>
      </c>
      <c r="J10026" s="88">
        <v>5.6191388493301266</v>
      </c>
      <c r="K10026" s="146">
        <v>7.9266638896328168</v>
      </c>
      <c r="L10026" s="147">
        <v>2.6244082660757461E-8</v>
      </c>
      <c r="M10026" s="147">
        <v>0.37490325978220612</v>
      </c>
      <c r="N10026" s="87">
        <v>74.855872722169707</v>
      </c>
      <c r="O10026" s="88">
        <v>4.9926135705397972</v>
      </c>
      <c r="P10026" s="89">
        <v>66.696351120907565</v>
      </c>
    </row>
    <row r="10027" spans="1:16">
      <c r="A10027" s="75" t="s">
        <v>26463</v>
      </c>
      <c r="B10027" s="85">
        <v>10023</v>
      </c>
      <c r="C10027" s="85">
        <v>16465</v>
      </c>
      <c r="D10027" s="85">
        <v>10023</v>
      </c>
      <c r="E10027" s="86" t="s">
        <v>26459</v>
      </c>
      <c r="F10027" s="85" t="s">
        <v>11</v>
      </c>
      <c r="G10027" s="86" t="s">
        <v>2570</v>
      </c>
      <c r="H10027" s="85" t="s">
        <v>1</v>
      </c>
      <c r="I10027" s="85">
        <v>1</v>
      </c>
      <c r="J10027" s="88">
        <v>4.4364342810459938</v>
      </c>
      <c r="K10027" s="146">
        <v>5.4865389252376442</v>
      </c>
      <c r="L10027" s="147">
        <v>2.1151788866772741E-8</v>
      </c>
      <c r="M10027" s="147">
        <v>0.4339712168196484</v>
      </c>
      <c r="N10027" s="87">
        <v>81.13519718556951</v>
      </c>
      <c r="O10027" s="88">
        <v>4.0049076306521467</v>
      </c>
      <c r="P10027" s="89">
        <v>49.360915725542213</v>
      </c>
    </row>
    <row r="10028" spans="1:16">
      <c r="A10028" s="75" t="s">
        <v>10460</v>
      </c>
      <c r="B10028" s="85">
        <v>10024</v>
      </c>
      <c r="C10028" s="85">
        <v>7057</v>
      </c>
      <c r="D10028" s="85">
        <v>10024</v>
      </c>
      <c r="E10028" s="86" t="s">
        <v>10461</v>
      </c>
      <c r="F10028" s="85" t="s">
        <v>509</v>
      </c>
      <c r="G10028" s="86" t="s">
        <v>10462</v>
      </c>
      <c r="H10028" s="85" t="s">
        <v>260</v>
      </c>
      <c r="I10028" s="85">
        <v>1</v>
      </c>
      <c r="J10028" s="88">
        <v>33486947826.583401</v>
      </c>
      <c r="K10028" s="146">
        <v>61669707436.158775</v>
      </c>
      <c r="L10028" s="147">
        <v>191.57512287227431</v>
      </c>
      <c r="M10028" s="147">
        <v>1918894153.5311351</v>
      </c>
      <c r="N10028" s="87">
        <v>259376175830.0611</v>
      </c>
      <c r="O10028" s="88">
        <v>31666582484.678219</v>
      </c>
      <c r="P10028" s="89">
        <v>122.08747539490918</v>
      </c>
    </row>
    <row r="10029" spans="1:16">
      <c r="A10029" s="75" t="s">
        <v>10463</v>
      </c>
      <c r="B10029" s="85">
        <v>10025</v>
      </c>
      <c r="C10029" s="85">
        <v>7058</v>
      </c>
      <c r="D10029" s="85">
        <v>10025</v>
      </c>
      <c r="E10029" s="86" t="s">
        <v>10461</v>
      </c>
      <c r="F10029" s="85" t="s">
        <v>32</v>
      </c>
      <c r="G10029" s="86" t="s">
        <v>10462</v>
      </c>
      <c r="H10029" s="85" t="s">
        <v>260</v>
      </c>
      <c r="I10029" s="85">
        <v>1</v>
      </c>
      <c r="J10029" s="88">
        <v>12011390634.080919</v>
      </c>
      <c r="K10029" s="146">
        <v>20773902227.265797</v>
      </c>
      <c r="L10029" s="147">
        <v>48.832328923742907</v>
      </c>
      <c r="M10029" s="147">
        <v>690456625.91065264</v>
      </c>
      <c r="N10029" s="87">
        <v>98616502618.58017</v>
      </c>
      <c r="O10029" s="88">
        <v>11280494583.476021</v>
      </c>
      <c r="P10029" s="89">
        <v>114.38749381638162</v>
      </c>
    </row>
    <row r="10030" spans="1:16">
      <c r="A10030" s="75" t="s">
        <v>10464</v>
      </c>
      <c r="B10030" s="85">
        <v>10026</v>
      </c>
      <c r="C10030" s="85">
        <v>7059</v>
      </c>
      <c r="D10030" s="85">
        <v>10026</v>
      </c>
      <c r="E10030" s="86" t="s">
        <v>10461</v>
      </c>
      <c r="F10030" s="85" t="s">
        <v>38</v>
      </c>
      <c r="G10030" s="86" t="s">
        <v>10462</v>
      </c>
      <c r="H10030" s="85" t="s">
        <v>260</v>
      </c>
      <c r="I10030" s="85">
        <v>1</v>
      </c>
      <c r="J10030" s="88">
        <v>16546002865.29463</v>
      </c>
      <c r="K10030" s="146">
        <v>26970229061.666912</v>
      </c>
      <c r="L10030" s="147">
        <v>69.798714655924783</v>
      </c>
      <c r="M10030" s="147">
        <v>1063447366.383376</v>
      </c>
      <c r="N10030" s="87">
        <v>151061383631.5426</v>
      </c>
      <c r="O10030" s="88">
        <v>15289990820.32865</v>
      </c>
      <c r="P10030" s="89">
        <v>101.21707118493518</v>
      </c>
    </row>
    <row r="10031" spans="1:16">
      <c r="A10031" s="75" t="s">
        <v>16025</v>
      </c>
      <c r="B10031" s="85">
        <v>10027</v>
      </c>
      <c r="C10031" s="85">
        <v>10583</v>
      </c>
      <c r="D10031" s="85">
        <v>10027</v>
      </c>
      <c r="E10031" s="86" t="s">
        <v>16026</v>
      </c>
      <c r="F10031" s="85" t="s">
        <v>55</v>
      </c>
      <c r="G10031" s="86" t="s">
        <v>10462</v>
      </c>
      <c r="H10031" s="85" t="s">
        <v>260</v>
      </c>
      <c r="I10031" s="85">
        <v>1</v>
      </c>
      <c r="J10031" s="88">
        <v>16507739895.66291</v>
      </c>
      <c r="K10031" s="146">
        <v>26917944576.598797</v>
      </c>
      <c r="L10031" s="147">
        <v>69.621800701731871</v>
      </c>
      <c r="M10031" s="147">
        <v>1060300077.784502</v>
      </c>
      <c r="N10031" s="87">
        <v>150618854747.65601</v>
      </c>
      <c r="O10031" s="88">
        <v>15256158769.223339</v>
      </c>
      <c r="P10031" s="89">
        <v>101.28983383111775</v>
      </c>
    </row>
    <row r="10032" spans="1:16">
      <c r="A10032" s="75" t="s">
        <v>10465</v>
      </c>
      <c r="B10032" s="85">
        <v>10028</v>
      </c>
      <c r="C10032" s="85">
        <v>7060</v>
      </c>
      <c r="D10032" s="85">
        <v>10028</v>
      </c>
      <c r="E10032" s="86" t="s">
        <v>10466</v>
      </c>
      <c r="F10032" s="85" t="s">
        <v>38</v>
      </c>
      <c r="G10032" s="86" t="s">
        <v>10467</v>
      </c>
      <c r="H10032" s="85" t="s">
        <v>260</v>
      </c>
      <c r="I10032" s="85">
        <v>1</v>
      </c>
      <c r="J10032" s="88">
        <v>16698101874.59972</v>
      </c>
      <c r="K10032" s="146">
        <v>27017777916.024887</v>
      </c>
      <c r="L10032" s="147">
        <v>70.332746586053759</v>
      </c>
      <c r="M10032" s="147">
        <v>1066089083.316051</v>
      </c>
      <c r="N10032" s="87">
        <v>151092412424.922</v>
      </c>
      <c r="O10032" s="88">
        <v>15418140435.21661</v>
      </c>
      <c r="P10032" s="89">
        <v>102.04443881573407</v>
      </c>
    </row>
    <row r="10033" spans="1:16">
      <c r="A10033" s="75" t="s">
        <v>10468</v>
      </c>
      <c r="B10033" s="85">
        <v>10029</v>
      </c>
      <c r="C10033" s="85">
        <v>7061</v>
      </c>
      <c r="D10033" s="85">
        <v>10029</v>
      </c>
      <c r="E10033" s="86" t="s">
        <v>10466</v>
      </c>
      <c r="F10033" s="85" t="s">
        <v>11</v>
      </c>
      <c r="G10033" s="86" t="s">
        <v>10467</v>
      </c>
      <c r="H10033" s="85" t="s">
        <v>260</v>
      </c>
      <c r="I10033" s="85">
        <v>1</v>
      </c>
      <c r="J10033" s="88">
        <v>14461515917.609671</v>
      </c>
      <c r="K10033" s="146">
        <v>24042879239.49342</v>
      </c>
      <c r="L10033" s="147">
        <v>59.745412421896532</v>
      </c>
      <c r="M10033" s="147">
        <v>930043178.21097612</v>
      </c>
      <c r="N10033" s="87">
        <v>134027389519.8334</v>
      </c>
      <c r="O10033" s="88">
        <v>13537444285.96567</v>
      </c>
      <c r="P10033" s="89">
        <v>101.00505825312963</v>
      </c>
    </row>
    <row r="10034" spans="1:16">
      <c r="A10034" s="75" t="s">
        <v>16027</v>
      </c>
      <c r="B10034" s="85">
        <v>10030</v>
      </c>
      <c r="C10034" s="85">
        <v>10584</v>
      </c>
      <c r="D10034" s="85">
        <v>10030</v>
      </c>
      <c r="E10034" s="86" t="s">
        <v>16028</v>
      </c>
      <c r="F10034" s="85" t="s">
        <v>55</v>
      </c>
      <c r="G10034" s="86" t="s">
        <v>10467</v>
      </c>
      <c r="H10034" s="85" t="s">
        <v>260</v>
      </c>
      <c r="I10034" s="85">
        <v>1</v>
      </c>
      <c r="J10034" s="88">
        <v>15993550014.491659</v>
      </c>
      <c r="K10034" s="146">
        <v>26080648542.735016</v>
      </c>
      <c r="L10034" s="147">
        <v>66.997607171613012</v>
      </c>
      <c r="M10034" s="147">
        <v>1023232963.611689</v>
      </c>
      <c r="N10034" s="87">
        <v>145716722037.08359</v>
      </c>
      <c r="O10034" s="88">
        <v>14825698205.973619</v>
      </c>
      <c r="P10034" s="89">
        <v>101.74328655430921</v>
      </c>
    </row>
    <row r="10035" spans="1:16">
      <c r="A10035" s="75" t="s">
        <v>10469</v>
      </c>
      <c r="B10035" s="85">
        <v>10031</v>
      </c>
      <c r="C10035" s="85">
        <v>7062</v>
      </c>
      <c r="D10035" s="85">
        <v>10031</v>
      </c>
      <c r="E10035" s="86" t="s">
        <v>10470</v>
      </c>
      <c r="F10035" s="85" t="s">
        <v>38</v>
      </c>
      <c r="G10035" s="86" t="s">
        <v>10471</v>
      </c>
      <c r="H10035" s="85" t="s">
        <v>260</v>
      </c>
      <c r="I10035" s="85">
        <v>1</v>
      </c>
      <c r="J10035" s="88">
        <v>16698101874.59972</v>
      </c>
      <c r="K10035" s="146">
        <v>27017777916.024887</v>
      </c>
      <c r="L10035" s="147">
        <v>70.332746586053759</v>
      </c>
      <c r="M10035" s="147">
        <v>1066089083.316051</v>
      </c>
      <c r="N10035" s="87">
        <v>151092412424.922</v>
      </c>
      <c r="O10035" s="88">
        <v>15418140435.21661</v>
      </c>
      <c r="P10035" s="89">
        <v>102.04443881573407</v>
      </c>
    </row>
    <row r="10036" spans="1:16">
      <c r="A10036" s="75" t="s">
        <v>10472</v>
      </c>
      <c r="B10036" s="85">
        <v>10032</v>
      </c>
      <c r="C10036" s="85">
        <v>7063</v>
      </c>
      <c r="D10036" s="85">
        <v>10032</v>
      </c>
      <c r="E10036" s="86" t="s">
        <v>10470</v>
      </c>
      <c r="F10036" s="85" t="s">
        <v>11</v>
      </c>
      <c r="G10036" s="86" t="s">
        <v>10471</v>
      </c>
      <c r="H10036" s="85" t="s">
        <v>260</v>
      </c>
      <c r="I10036" s="85">
        <v>1</v>
      </c>
      <c r="J10036" s="88">
        <v>14461515917.609671</v>
      </c>
      <c r="K10036" s="146">
        <v>24042879239.49342</v>
      </c>
      <c r="L10036" s="147">
        <v>59.745412421896532</v>
      </c>
      <c r="M10036" s="147">
        <v>930043178.21097612</v>
      </c>
      <c r="N10036" s="87">
        <v>134027389519.8334</v>
      </c>
      <c r="O10036" s="88">
        <v>13537444285.96567</v>
      </c>
      <c r="P10036" s="89">
        <v>101.00505825312963</v>
      </c>
    </row>
    <row r="10037" spans="1:16">
      <c r="A10037" s="75" t="s">
        <v>16029</v>
      </c>
      <c r="B10037" s="85">
        <v>10033</v>
      </c>
      <c r="C10037" s="85">
        <v>10585</v>
      </c>
      <c r="D10037" s="85">
        <v>10033</v>
      </c>
      <c r="E10037" s="86" t="s">
        <v>16030</v>
      </c>
      <c r="F10037" s="85" t="s">
        <v>55</v>
      </c>
      <c r="G10037" s="86" t="s">
        <v>10471</v>
      </c>
      <c r="H10037" s="85" t="s">
        <v>260</v>
      </c>
      <c r="I10037" s="85">
        <v>1</v>
      </c>
      <c r="J10037" s="88">
        <v>15972032737.97827</v>
      </c>
      <c r="K10037" s="146">
        <v>26052028262.247952</v>
      </c>
      <c r="L10037" s="147">
        <v>66.895750770324909</v>
      </c>
      <c r="M10037" s="147">
        <v>1021924121.7361881</v>
      </c>
      <c r="N10037" s="87">
        <v>145552546448.2092</v>
      </c>
      <c r="O10037" s="88">
        <v>14807604799.389059</v>
      </c>
      <c r="P10037" s="89">
        <v>101.73373919403005</v>
      </c>
    </row>
    <row r="10038" spans="1:16">
      <c r="A10038" s="75" t="s">
        <v>10473</v>
      </c>
      <c r="B10038" s="85">
        <v>10034</v>
      </c>
      <c r="C10038" s="85">
        <v>7064</v>
      </c>
      <c r="D10038" s="85">
        <v>10034</v>
      </c>
      <c r="E10038" s="86" t="s">
        <v>10474</v>
      </c>
      <c r="F10038" s="85" t="s">
        <v>509</v>
      </c>
      <c r="G10038" s="86" t="s">
        <v>10475</v>
      </c>
      <c r="H10038" s="85" t="s">
        <v>260</v>
      </c>
      <c r="I10038" s="85">
        <v>1</v>
      </c>
      <c r="J10038" s="88">
        <v>34126584927.183819</v>
      </c>
      <c r="K10038" s="146">
        <v>65130287460.503967</v>
      </c>
      <c r="L10038" s="147">
        <v>213.98407059412611</v>
      </c>
      <c r="M10038" s="147">
        <v>1940899266.2395289</v>
      </c>
      <c r="N10038" s="87">
        <v>261189045685.29211</v>
      </c>
      <c r="O10038" s="88">
        <v>32231028824.045361</v>
      </c>
      <c r="P10038" s="89">
        <v>123.40115083877092</v>
      </c>
    </row>
    <row r="10039" spans="1:16">
      <c r="A10039" s="75" t="s">
        <v>10476</v>
      </c>
      <c r="B10039" s="85">
        <v>10035</v>
      </c>
      <c r="C10039" s="85">
        <v>7065</v>
      </c>
      <c r="D10039" s="85">
        <v>10035</v>
      </c>
      <c r="E10039" s="86" t="s">
        <v>10474</v>
      </c>
      <c r="F10039" s="85" t="s">
        <v>32</v>
      </c>
      <c r="G10039" s="86" t="s">
        <v>10475</v>
      </c>
      <c r="H10039" s="85" t="s">
        <v>260</v>
      </c>
      <c r="I10039" s="85">
        <v>1</v>
      </c>
      <c r="J10039" s="88">
        <v>4434235949.8670731</v>
      </c>
      <c r="K10039" s="146">
        <v>9515437719.2288723</v>
      </c>
      <c r="L10039" s="147">
        <v>18.925028193465629</v>
      </c>
      <c r="M10039" s="147">
        <v>345278702.24894261</v>
      </c>
      <c r="N10039" s="87">
        <v>41661871803.367561</v>
      </c>
      <c r="O10039" s="88">
        <v>4121094836.6596122</v>
      </c>
      <c r="P10039" s="89">
        <v>98.917659199520202</v>
      </c>
    </row>
    <row r="10040" spans="1:16">
      <c r="A10040" s="75" t="s">
        <v>10477</v>
      </c>
      <c r="B10040" s="85">
        <v>10036</v>
      </c>
      <c r="C10040" s="85">
        <v>7066</v>
      </c>
      <c r="D10040" s="85">
        <v>10036</v>
      </c>
      <c r="E10040" s="86" t="s">
        <v>10474</v>
      </c>
      <c r="F10040" s="85" t="s">
        <v>31</v>
      </c>
      <c r="G10040" s="86" t="s">
        <v>10475</v>
      </c>
      <c r="H10040" s="85" t="s">
        <v>260</v>
      </c>
      <c r="I10040" s="85">
        <v>1</v>
      </c>
      <c r="J10040" s="88">
        <v>5175480015.4759111</v>
      </c>
      <c r="K10040" s="146">
        <v>10541602879.263994</v>
      </c>
      <c r="L10040" s="147">
        <v>22.283999679264522</v>
      </c>
      <c r="M10040" s="147">
        <v>419691890.79554808</v>
      </c>
      <c r="N10040" s="87">
        <v>52095326147.06636</v>
      </c>
      <c r="O10040" s="88">
        <v>4801568793.6400824</v>
      </c>
      <c r="P10040" s="89">
        <v>92.168897840952908</v>
      </c>
    </row>
    <row r="10041" spans="1:16">
      <c r="A10041" s="75" t="s">
        <v>10478</v>
      </c>
      <c r="B10041" s="85">
        <v>10037</v>
      </c>
      <c r="C10041" s="85">
        <v>7067</v>
      </c>
      <c r="D10041" s="85">
        <v>10037</v>
      </c>
      <c r="E10041" s="86" t="s">
        <v>10474</v>
      </c>
      <c r="F10041" s="85" t="s">
        <v>38</v>
      </c>
      <c r="G10041" s="86" t="s">
        <v>10475</v>
      </c>
      <c r="H10041" s="85" t="s">
        <v>260</v>
      </c>
      <c r="I10041" s="85">
        <v>1</v>
      </c>
      <c r="J10041" s="88">
        <v>5578390999.8508253</v>
      </c>
      <c r="K10041" s="146">
        <v>11128203996.956089</v>
      </c>
      <c r="L10041" s="147">
        <v>24.796692981814751</v>
      </c>
      <c r="M10041" s="147">
        <v>440005849.20981169</v>
      </c>
      <c r="N10041" s="87">
        <v>54675957042.597847</v>
      </c>
      <c r="O10041" s="88">
        <v>5130570974.3688412</v>
      </c>
      <c r="P10041" s="89">
        <v>93.835961030762221</v>
      </c>
    </row>
    <row r="10042" spans="1:16">
      <c r="A10042" s="75" t="s">
        <v>16031</v>
      </c>
      <c r="B10042" s="85">
        <v>10038</v>
      </c>
      <c r="C10042" s="85">
        <v>10586</v>
      </c>
      <c r="D10042" s="85">
        <v>10038</v>
      </c>
      <c r="E10042" s="86" t="s">
        <v>16032</v>
      </c>
      <c r="F10042" s="85" t="s">
        <v>55</v>
      </c>
      <c r="G10042" s="86" t="s">
        <v>10475</v>
      </c>
      <c r="H10042" s="85" t="s">
        <v>260</v>
      </c>
      <c r="I10042" s="85">
        <v>1</v>
      </c>
      <c r="J10042" s="88">
        <v>5571961282.8142338</v>
      </c>
      <c r="K10042" s="146">
        <v>11119140862.713808</v>
      </c>
      <c r="L10042" s="147">
        <v>24.76369645470638</v>
      </c>
      <c r="M10042" s="147">
        <v>439473518.60422659</v>
      </c>
      <c r="N10042" s="87">
        <v>54602822823.96254</v>
      </c>
      <c r="O10042" s="88">
        <v>5124898101.6924038</v>
      </c>
      <c r="P10042" s="89">
        <v>93.857750142604971</v>
      </c>
    </row>
    <row r="10043" spans="1:16">
      <c r="A10043" s="75" t="s">
        <v>10479</v>
      </c>
      <c r="B10043" s="85">
        <v>10039</v>
      </c>
      <c r="C10043" s="85">
        <v>7068</v>
      </c>
      <c r="D10043" s="85">
        <v>10039</v>
      </c>
      <c r="E10043" s="86" t="s">
        <v>10480</v>
      </c>
      <c r="F10043" s="85" t="s">
        <v>38</v>
      </c>
      <c r="G10043" s="86" t="s">
        <v>10481</v>
      </c>
      <c r="H10043" s="85" t="s">
        <v>1</v>
      </c>
      <c r="I10043" s="85">
        <v>1</v>
      </c>
      <c r="J10043" s="88">
        <v>3.9187227738795962</v>
      </c>
      <c r="K10043" s="146">
        <v>4.5325387145353488</v>
      </c>
      <c r="L10043" s="147">
        <v>1.6217721501590131E-8</v>
      </c>
      <c r="M10043" s="147">
        <v>0.71318606499875292</v>
      </c>
      <c r="N10043" s="87">
        <v>96.021754029029154</v>
      </c>
      <c r="O10043" s="88">
        <v>3.2821143035427598</v>
      </c>
      <c r="P10043" s="89">
        <v>34.18094510698603</v>
      </c>
    </row>
    <row r="10044" spans="1:16">
      <c r="A10044" s="75" t="s">
        <v>10482</v>
      </c>
      <c r="B10044" s="85">
        <v>10040</v>
      </c>
      <c r="C10044" s="85">
        <v>7069</v>
      </c>
      <c r="D10044" s="85">
        <v>10040</v>
      </c>
      <c r="E10044" s="86" t="s">
        <v>10480</v>
      </c>
      <c r="F10044" s="85" t="s">
        <v>11</v>
      </c>
      <c r="G10044" s="86" t="s">
        <v>10481</v>
      </c>
      <c r="H10044" s="85" t="s">
        <v>1</v>
      </c>
      <c r="I10044" s="85">
        <v>1</v>
      </c>
      <c r="J10044" s="88">
        <v>3.4904480514457008</v>
      </c>
      <c r="K10044" s="146">
        <v>3.8654257417973708</v>
      </c>
      <c r="L10044" s="147">
        <v>1.437714955280544E-8</v>
      </c>
      <c r="M10044" s="147">
        <v>0.70293481824226289</v>
      </c>
      <c r="N10044" s="87">
        <v>94.894738854458794</v>
      </c>
      <c r="O10044" s="88">
        <v>2.9198564906611502</v>
      </c>
      <c r="P10044" s="89">
        <v>30.769424373877769</v>
      </c>
    </row>
    <row r="10045" spans="1:16">
      <c r="A10045" s="75" t="s">
        <v>16033</v>
      </c>
      <c r="B10045" s="85">
        <v>10041</v>
      </c>
      <c r="C10045" s="85">
        <v>10587</v>
      </c>
      <c r="D10045" s="85">
        <v>10041</v>
      </c>
      <c r="E10045" s="86" t="s">
        <v>16034</v>
      </c>
      <c r="F10045" s="85" t="s">
        <v>55</v>
      </c>
      <c r="G10045" s="86" t="s">
        <v>10481</v>
      </c>
      <c r="H10045" s="85" t="s">
        <v>1</v>
      </c>
      <c r="I10045" s="85">
        <v>1</v>
      </c>
      <c r="J10045" s="88">
        <v>3.8237447157103879</v>
      </c>
      <c r="K10045" s="146">
        <v>4.3760920299780546</v>
      </c>
      <c r="L10045" s="147">
        <v>1.5882889873826021E-8</v>
      </c>
      <c r="M10045" s="147">
        <v>0.71658771810448907</v>
      </c>
      <c r="N10045" s="87">
        <v>96.412678188235674</v>
      </c>
      <c r="O10045" s="88">
        <v>3.2051564218264512</v>
      </c>
      <c r="P10045" s="89">
        <v>33.244138447940614</v>
      </c>
    </row>
    <row r="10046" spans="1:16">
      <c r="A10046" s="75" t="s">
        <v>10483</v>
      </c>
      <c r="B10046" s="85">
        <v>10042</v>
      </c>
      <c r="C10046" s="85">
        <v>7070</v>
      </c>
      <c r="D10046" s="85">
        <v>10042</v>
      </c>
      <c r="E10046" s="86" t="s">
        <v>10484</v>
      </c>
      <c r="F10046" s="85" t="s">
        <v>38</v>
      </c>
      <c r="G10046" s="86" t="s">
        <v>10485</v>
      </c>
      <c r="H10046" s="85" t="s">
        <v>1</v>
      </c>
      <c r="I10046" s="85">
        <v>1</v>
      </c>
      <c r="J10046" s="88">
        <v>18.58854109079083</v>
      </c>
      <c r="K10046" s="146">
        <v>42.241158024624482</v>
      </c>
      <c r="L10046" s="147">
        <v>1.226842535530726E-7</v>
      </c>
      <c r="M10046" s="147">
        <v>1.2981641421218799</v>
      </c>
      <c r="N10046" s="87">
        <v>236.98870202038071</v>
      </c>
      <c r="O10046" s="88">
        <v>16.58985860168919</v>
      </c>
      <c r="P10046" s="89">
        <v>70.002740469300875</v>
      </c>
    </row>
    <row r="10047" spans="1:16">
      <c r="A10047" s="75" t="s">
        <v>10486</v>
      </c>
      <c r="B10047" s="85">
        <v>10043</v>
      </c>
      <c r="C10047" s="85">
        <v>7071</v>
      </c>
      <c r="D10047" s="85">
        <v>10043</v>
      </c>
      <c r="E10047" s="86" t="s">
        <v>10484</v>
      </c>
      <c r="F10047" s="85" t="s">
        <v>11</v>
      </c>
      <c r="G10047" s="86" t="s">
        <v>10485</v>
      </c>
      <c r="H10047" s="85" t="s">
        <v>1</v>
      </c>
      <c r="I10047" s="85">
        <v>1</v>
      </c>
      <c r="J10047" s="88">
        <v>16.95570220503231</v>
      </c>
      <c r="K10047" s="146">
        <v>42.819341850330105</v>
      </c>
      <c r="L10047" s="147">
        <v>1.239982750591451E-7</v>
      </c>
      <c r="M10047" s="147">
        <v>1.3846565755338001</v>
      </c>
      <c r="N10047" s="87">
        <v>238.6257985151716</v>
      </c>
      <c r="O10047" s="88">
        <v>15.112229195810031</v>
      </c>
      <c r="P10047" s="89">
        <v>63.330240442754175</v>
      </c>
    </row>
    <row r="10048" spans="1:16">
      <c r="A10048" s="75" t="s">
        <v>16035</v>
      </c>
      <c r="B10048" s="85">
        <v>10044</v>
      </c>
      <c r="C10048" s="85">
        <v>10588</v>
      </c>
      <c r="D10048" s="85">
        <v>10044</v>
      </c>
      <c r="E10048" s="86" t="s">
        <v>16036</v>
      </c>
      <c r="F10048" s="85" t="s">
        <v>38</v>
      </c>
      <c r="G10048" s="86" t="s">
        <v>10485</v>
      </c>
      <c r="H10048" s="85" t="s">
        <v>1</v>
      </c>
      <c r="I10048" s="85">
        <v>1</v>
      </c>
      <c r="J10048" s="88">
        <v>18.643089258080149</v>
      </c>
      <c r="K10048" s="146">
        <v>42.317746549138171</v>
      </c>
      <c r="L10048" s="147">
        <v>1.229924798316555E-7</v>
      </c>
      <c r="M10048" s="147">
        <v>1.305150636250568</v>
      </c>
      <c r="N10048" s="87">
        <v>237.77192440115249</v>
      </c>
      <c r="O10048" s="88">
        <v>16.639423474828209</v>
      </c>
      <c r="P10048" s="89">
        <v>69.980606485546687</v>
      </c>
    </row>
    <row r="10049" spans="1:16">
      <c r="A10049" s="75" t="s">
        <v>16037</v>
      </c>
      <c r="B10049" s="85">
        <v>10045</v>
      </c>
      <c r="C10049" s="85">
        <v>10589</v>
      </c>
      <c r="D10049" s="85">
        <v>10045</v>
      </c>
      <c r="E10049" s="86" t="s">
        <v>16036</v>
      </c>
      <c r="F10049" s="85" t="s">
        <v>11</v>
      </c>
      <c r="G10049" s="86" t="s">
        <v>10485</v>
      </c>
      <c r="H10049" s="85" t="s">
        <v>1</v>
      </c>
      <c r="I10049" s="85">
        <v>1</v>
      </c>
      <c r="J10049" s="88">
        <v>16.984275296601751</v>
      </c>
      <c r="K10049" s="146">
        <v>42.851037423703652</v>
      </c>
      <c r="L10049" s="147">
        <v>1.241385526842601E-7</v>
      </c>
      <c r="M10049" s="147">
        <v>1.388647980950573</v>
      </c>
      <c r="N10049" s="87">
        <v>239.06505514107991</v>
      </c>
      <c r="O10049" s="88">
        <v>15.137860228712579</v>
      </c>
      <c r="P10049" s="89">
        <v>63.321091490260869</v>
      </c>
    </row>
    <row r="10050" spans="1:16">
      <c r="A10050" s="75" t="s">
        <v>10487</v>
      </c>
      <c r="B10050" s="85">
        <v>10046</v>
      </c>
      <c r="C10050" s="85">
        <v>7072</v>
      </c>
      <c r="D10050" s="85">
        <v>10046</v>
      </c>
      <c r="E10050" s="86" t="s">
        <v>10488</v>
      </c>
      <c r="F10050" s="85" t="s">
        <v>55</v>
      </c>
      <c r="G10050" s="86" t="s">
        <v>10489</v>
      </c>
      <c r="H10050" s="85" t="s">
        <v>1</v>
      </c>
      <c r="I10050" s="85">
        <v>1</v>
      </c>
      <c r="J10050" s="88">
        <v>0.14549001064853159</v>
      </c>
      <c r="K10050" s="146">
        <v>0.19735294260335962</v>
      </c>
      <c r="L10050" s="147">
        <v>1.457391032844588E-9</v>
      </c>
      <c r="M10050" s="147">
        <v>1.032841684061702E-2</v>
      </c>
      <c r="N10050" s="87">
        <v>1.963848695584445</v>
      </c>
      <c r="O10050" s="88">
        <v>0.10664836098734951</v>
      </c>
      <c r="P10050" s="89">
        <v>54.305793123034235</v>
      </c>
    </row>
    <row r="10051" spans="1:16">
      <c r="A10051" s="75" t="s">
        <v>16038</v>
      </c>
      <c r="B10051" s="85">
        <v>10047</v>
      </c>
      <c r="C10051" s="85">
        <v>10590</v>
      </c>
      <c r="D10051" s="85">
        <v>10047</v>
      </c>
      <c r="E10051" s="86" t="s">
        <v>16039</v>
      </c>
      <c r="F10051" s="85" t="s">
        <v>55</v>
      </c>
      <c r="G10051" s="86" t="s">
        <v>10489</v>
      </c>
      <c r="H10051" s="85" t="s">
        <v>1</v>
      </c>
      <c r="I10051" s="85">
        <v>1</v>
      </c>
      <c r="J10051" s="88">
        <v>0.27812638893537001</v>
      </c>
      <c r="K10051" s="146">
        <v>0.35149643215861143</v>
      </c>
      <c r="L10051" s="147">
        <v>2.203365353786412E-9</v>
      </c>
      <c r="M10051" s="147">
        <v>2.3742829599727261E-2</v>
      </c>
      <c r="N10051" s="87">
        <v>3.5553052217409919</v>
      </c>
      <c r="O10051" s="88">
        <v>0.2027263423641831</v>
      </c>
      <c r="P10051" s="89">
        <v>57.020798418232665</v>
      </c>
    </row>
    <row r="10052" spans="1:16">
      <c r="A10052" s="75" t="s">
        <v>10306</v>
      </c>
      <c r="B10052" s="85">
        <v>10048</v>
      </c>
      <c r="C10052" s="85">
        <v>6972</v>
      </c>
      <c r="D10052" s="85">
        <v>10048</v>
      </c>
      <c r="E10052" s="86" t="s">
        <v>10307</v>
      </c>
      <c r="F10052" s="85" t="s">
        <v>2804</v>
      </c>
      <c r="G10052" s="86" t="s">
        <v>10308</v>
      </c>
      <c r="H10052" s="85" t="s">
        <v>1</v>
      </c>
      <c r="I10052" s="85">
        <v>1</v>
      </c>
      <c r="J10052" s="88">
        <v>7.4399846493103994E-2</v>
      </c>
      <c r="K10052" s="146">
        <v>9.8899191280807208E-2</v>
      </c>
      <c r="L10052" s="147">
        <v>9.4409570737216837E-10</v>
      </c>
      <c r="M10052" s="147">
        <v>4.8001955040138378E-2</v>
      </c>
      <c r="N10052" s="87">
        <v>0.93227517521816905</v>
      </c>
      <c r="O10052" s="88">
        <v>6.9482239253061434E-2</v>
      </c>
      <c r="P10052" s="89">
        <v>74.529753768034581</v>
      </c>
    </row>
    <row r="10053" spans="1:16">
      <c r="A10053" s="75" t="s">
        <v>10313</v>
      </c>
      <c r="B10053" s="85">
        <v>10049</v>
      </c>
      <c r="C10053" s="85">
        <v>6975</v>
      </c>
      <c r="D10053" s="85">
        <v>10049</v>
      </c>
      <c r="E10053" s="86" t="s">
        <v>10307</v>
      </c>
      <c r="F10053" s="85" t="s">
        <v>38</v>
      </c>
      <c r="G10053" s="86" t="s">
        <v>10308</v>
      </c>
      <c r="H10053" s="85" t="s">
        <v>1</v>
      </c>
      <c r="I10053" s="85">
        <v>1</v>
      </c>
      <c r="J10053" s="88">
        <v>6.1422972496266083E-2</v>
      </c>
      <c r="K10053" s="146">
        <v>8.6839316406811626E-2</v>
      </c>
      <c r="L10053" s="147">
        <v>8.5777187367984529E-10</v>
      </c>
      <c r="M10053" s="147">
        <v>4.8405481863592753E-2</v>
      </c>
      <c r="N10053" s="87">
        <v>0.87100409554128411</v>
      </c>
      <c r="O10053" s="88">
        <v>5.4945826819484671E-2</v>
      </c>
      <c r="P10053" s="89">
        <v>63.083316256209649</v>
      </c>
    </row>
    <row r="10054" spans="1:16">
      <c r="A10054" s="75" t="s">
        <v>10490</v>
      </c>
      <c r="B10054" s="85">
        <v>10050</v>
      </c>
      <c r="C10054" s="85">
        <v>7073</v>
      </c>
      <c r="D10054" s="85">
        <v>10050</v>
      </c>
      <c r="E10054" s="86" t="s">
        <v>10491</v>
      </c>
      <c r="F10054" s="85" t="s">
        <v>55</v>
      </c>
      <c r="G10054" s="86" t="s">
        <v>10308</v>
      </c>
      <c r="H10054" s="85" t="s">
        <v>1</v>
      </c>
      <c r="I10054" s="85">
        <v>1</v>
      </c>
      <c r="J10054" s="88">
        <v>6.0283721420000227E-2</v>
      </c>
      <c r="K10054" s="146">
        <v>7.9630295961865272E-2</v>
      </c>
      <c r="L10054" s="147">
        <v>3.0408547662769249E-10</v>
      </c>
      <c r="M10054" s="147">
        <v>0.12538760943124061</v>
      </c>
      <c r="N10054" s="87">
        <v>2.920009821184077</v>
      </c>
      <c r="O10054" s="88">
        <v>4.3688220407717381E-2</v>
      </c>
      <c r="P10054" s="89">
        <v>14.961668995346601</v>
      </c>
    </row>
    <row r="10055" spans="1:16">
      <c r="A10055" s="75" t="s">
        <v>16040</v>
      </c>
      <c r="B10055" s="85">
        <v>10051</v>
      </c>
      <c r="C10055" s="85">
        <v>10591</v>
      </c>
      <c r="D10055" s="85">
        <v>10051</v>
      </c>
      <c r="E10055" s="86" t="s">
        <v>16041</v>
      </c>
      <c r="F10055" s="85" t="s">
        <v>55</v>
      </c>
      <c r="G10055" s="86" t="s">
        <v>10308</v>
      </c>
      <c r="H10055" s="85" t="s">
        <v>1</v>
      </c>
      <c r="I10055" s="85">
        <v>1</v>
      </c>
      <c r="J10055" s="88">
        <v>0.14114106971781559</v>
      </c>
      <c r="K10055" s="146">
        <v>0.20622826430769797</v>
      </c>
      <c r="L10055" s="147">
        <v>8.8820998837226927E-10</v>
      </c>
      <c r="M10055" s="147">
        <v>0.1241144603619095</v>
      </c>
      <c r="N10055" s="87">
        <v>3.732591595702107</v>
      </c>
      <c r="O10055" s="88">
        <v>0.1188059096263759</v>
      </c>
      <c r="P10055" s="89">
        <v>31.829335350584554</v>
      </c>
    </row>
    <row r="10056" spans="1:16">
      <c r="A10056" s="75" t="s">
        <v>10494</v>
      </c>
      <c r="B10056" s="85">
        <v>10052</v>
      </c>
      <c r="C10056" s="85">
        <v>7075</v>
      </c>
      <c r="D10056" s="85">
        <v>10052</v>
      </c>
      <c r="E10056" s="86" t="s">
        <v>10495</v>
      </c>
      <c r="F10056" s="85" t="s">
        <v>38</v>
      </c>
      <c r="G10056" s="86" t="s">
        <v>10496</v>
      </c>
      <c r="H10056" s="85" t="s">
        <v>1</v>
      </c>
      <c r="I10056" s="85">
        <v>1</v>
      </c>
      <c r="J10056" s="88">
        <v>5.9605270720055401</v>
      </c>
      <c r="K10056" s="146">
        <v>6.5542332060240627</v>
      </c>
      <c r="L10056" s="147">
        <v>2.424967328494197E-8</v>
      </c>
      <c r="M10056" s="147">
        <v>0.75209894275390321</v>
      </c>
      <c r="N10056" s="87">
        <v>112.4613733326533</v>
      </c>
      <c r="O10056" s="88">
        <v>5.2251559007632418</v>
      </c>
      <c r="P10056" s="89">
        <v>46.461782796370244</v>
      </c>
    </row>
    <row r="10057" spans="1:16">
      <c r="A10057" s="75" t="s">
        <v>10497</v>
      </c>
      <c r="B10057" s="85">
        <v>10053</v>
      </c>
      <c r="C10057" s="85">
        <v>7076</v>
      </c>
      <c r="D10057" s="85">
        <v>10053</v>
      </c>
      <c r="E10057" s="86" t="s">
        <v>10495</v>
      </c>
      <c r="F10057" s="85" t="s">
        <v>11</v>
      </c>
      <c r="G10057" s="86" t="s">
        <v>10496</v>
      </c>
      <c r="H10057" s="85" t="s">
        <v>1</v>
      </c>
      <c r="I10057" s="85">
        <v>1</v>
      </c>
      <c r="J10057" s="88">
        <v>4.4522416541669534</v>
      </c>
      <c r="K10057" s="146">
        <v>4.336395020847462</v>
      </c>
      <c r="L10057" s="147">
        <v>1.753542900632038E-8</v>
      </c>
      <c r="M10057" s="147">
        <v>0.77138019784758749</v>
      </c>
      <c r="N10057" s="87">
        <v>109.1960970644314</v>
      </c>
      <c r="O10057" s="88">
        <v>3.879062754779917</v>
      </c>
      <c r="P10057" s="89">
        <v>35.523822362360328</v>
      </c>
    </row>
    <row r="10058" spans="1:16">
      <c r="A10058" s="75" t="s">
        <v>16042</v>
      </c>
      <c r="B10058" s="85">
        <v>10054</v>
      </c>
      <c r="C10058" s="85">
        <v>10592</v>
      </c>
      <c r="D10058" s="85">
        <v>10054</v>
      </c>
      <c r="E10058" s="86" t="s">
        <v>16043</v>
      </c>
      <c r="F10058" s="85" t="s">
        <v>55</v>
      </c>
      <c r="G10058" s="86" t="s">
        <v>10496</v>
      </c>
      <c r="H10058" s="85" t="s">
        <v>1</v>
      </c>
      <c r="I10058" s="85">
        <v>1</v>
      </c>
      <c r="J10058" s="88">
        <v>5.5172129849381726</v>
      </c>
      <c r="K10058" s="146">
        <v>5.8986137480577998</v>
      </c>
      <c r="L10058" s="147">
        <v>2.2341201027366939E-8</v>
      </c>
      <c r="M10058" s="147">
        <v>0.76543942635095874</v>
      </c>
      <c r="N10058" s="87">
        <v>112.1679011516852</v>
      </c>
      <c r="O10058" s="88">
        <v>4.8303562853660242</v>
      </c>
      <c r="P10058" s="89">
        <v>43.063623690648448</v>
      </c>
    </row>
    <row r="10059" spans="1:16">
      <c r="A10059" s="75" t="s">
        <v>10498</v>
      </c>
      <c r="B10059" s="85">
        <v>10055</v>
      </c>
      <c r="C10059" s="85">
        <v>7077</v>
      </c>
      <c r="D10059" s="85">
        <v>10055</v>
      </c>
      <c r="E10059" s="86" t="s">
        <v>10499</v>
      </c>
      <c r="F10059" s="85" t="s">
        <v>38</v>
      </c>
      <c r="G10059" s="86" t="s">
        <v>10499</v>
      </c>
      <c r="H10059" s="85" t="s">
        <v>1</v>
      </c>
      <c r="I10059" s="85">
        <v>1</v>
      </c>
      <c r="J10059" s="88">
        <v>0.97611423945936215</v>
      </c>
      <c r="K10059" s="146">
        <v>1.3820504175298665</v>
      </c>
      <c r="L10059" s="147">
        <v>4.4238335544466933E-9</v>
      </c>
      <c r="M10059" s="147">
        <v>5.4951511670100789E-2</v>
      </c>
      <c r="N10059" s="87">
        <v>11.912327723896579</v>
      </c>
      <c r="O10059" s="88">
        <v>0.77232688718512976</v>
      </c>
      <c r="P10059" s="89">
        <v>64.834254487123701</v>
      </c>
    </row>
    <row r="10060" spans="1:16">
      <c r="A10060" s="75" t="s">
        <v>10500</v>
      </c>
      <c r="B10060" s="85">
        <v>10056</v>
      </c>
      <c r="C10060" s="85">
        <v>7078</v>
      </c>
      <c r="D10060" s="85">
        <v>10056</v>
      </c>
      <c r="E10060" s="86" t="s">
        <v>10499</v>
      </c>
      <c r="F10060" s="85" t="s">
        <v>11</v>
      </c>
      <c r="G10060" s="86" t="s">
        <v>10499</v>
      </c>
      <c r="H10060" s="85" t="s">
        <v>1</v>
      </c>
      <c r="I10060" s="85">
        <v>1</v>
      </c>
      <c r="J10060" s="88">
        <v>0.69925642900364271</v>
      </c>
      <c r="K10060" s="146">
        <v>0.89839114678448029</v>
      </c>
      <c r="L10060" s="147">
        <v>3.233033445841975E-9</v>
      </c>
      <c r="M10060" s="147">
        <v>5.0158732460031663E-2</v>
      </c>
      <c r="N10060" s="87">
        <v>11.34459041271818</v>
      </c>
      <c r="O10060" s="88">
        <v>0.59192482859960116</v>
      </c>
      <c r="P10060" s="89">
        <v>52.176835572310026</v>
      </c>
    </row>
    <row r="10061" spans="1:16">
      <c r="A10061" s="75" t="s">
        <v>16044</v>
      </c>
      <c r="B10061" s="85">
        <v>10057</v>
      </c>
      <c r="C10061" s="85">
        <v>10593</v>
      </c>
      <c r="D10061" s="85">
        <v>10057</v>
      </c>
      <c r="E10061" s="86" t="s">
        <v>16045</v>
      </c>
      <c r="F10061" s="85" t="s">
        <v>55</v>
      </c>
      <c r="G10061" s="86" t="s">
        <v>10499</v>
      </c>
      <c r="H10061" s="85" t="s">
        <v>1</v>
      </c>
      <c r="I10061" s="85">
        <v>1</v>
      </c>
      <c r="J10061" s="88">
        <v>0.88458716483109578</v>
      </c>
      <c r="K10061" s="146">
        <v>1.2221563618219971</v>
      </c>
      <c r="L10061" s="147">
        <v>4.0301641462107201E-9</v>
      </c>
      <c r="M10061" s="147">
        <v>5.3367055520156068E-2</v>
      </c>
      <c r="N10061" s="87">
        <v>11.72463811108074</v>
      </c>
      <c r="O10061" s="88">
        <v>0.71268734639676701</v>
      </c>
      <c r="P10061" s="89">
        <v>60.785445115207381</v>
      </c>
    </row>
    <row r="10062" spans="1:16">
      <c r="A10062" s="75" t="s">
        <v>10501</v>
      </c>
      <c r="B10062" s="85">
        <v>10058</v>
      </c>
      <c r="C10062" s="85">
        <v>7079</v>
      </c>
      <c r="D10062" s="85">
        <v>10058</v>
      </c>
      <c r="E10062" s="86" t="s">
        <v>10502</v>
      </c>
      <c r="F10062" s="85" t="s">
        <v>38</v>
      </c>
      <c r="G10062" s="86" t="s">
        <v>10502</v>
      </c>
      <c r="H10062" s="85" t="s">
        <v>1</v>
      </c>
      <c r="I10062" s="85">
        <v>1</v>
      </c>
      <c r="J10062" s="88">
        <v>1.3539576614253721</v>
      </c>
      <c r="K10062" s="146">
        <v>1.9139833353058455</v>
      </c>
      <c r="L10062" s="147">
        <v>6.128476154857221E-9</v>
      </c>
      <c r="M10062" s="147">
        <v>7.32979362180253E-2</v>
      </c>
      <c r="N10062" s="87">
        <v>17.49152086597843</v>
      </c>
      <c r="O10062" s="88">
        <v>1.1082850755006231</v>
      </c>
      <c r="P10062" s="89">
        <v>63.361275671361042</v>
      </c>
    </row>
    <row r="10063" spans="1:16">
      <c r="A10063" s="75" t="s">
        <v>10503</v>
      </c>
      <c r="B10063" s="85">
        <v>10059</v>
      </c>
      <c r="C10063" s="85">
        <v>7080</v>
      </c>
      <c r="D10063" s="85">
        <v>10059</v>
      </c>
      <c r="E10063" s="86" t="s">
        <v>10502</v>
      </c>
      <c r="F10063" s="85" t="s">
        <v>11</v>
      </c>
      <c r="G10063" s="86" t="s">
        <v>10502</v>
      </c>
      <c r="H10063" s="85" t="s">
        <v>1</v>
      </c>
      <c r="I10063" s="85">
        <v>1</v>
      </c>
      <c r="J10063" s="88">
        <v>0.90386978381976335</v>
      </c>
      <c r="K10063" s="146">
        <v>1.1839599258502778</v>
      </c>
      <c r="L10063" s="147">
        <v>4.2634411676995499E-9</v>
      </c>
      <c r="M10063" s="147">
        <v>6.2310403946139709E-2</v>
      </c>
      <c r="N10063" s="87">
        <v>16.236283351581982</v>
      </c>
      <c r="O10063" s="88">
        <v>0.77857491346556973</v>
      </c>
      <c r="P10063" s="89">
        <v>47.952779377289524</v>
      </c>
    </row>
    <row r="10064" spans="1:16">
      <c r="A10064" s="75" t="s">
        <v>16046</v>
      </c>
      <c r="B10064" s="85">
        <v>10060</v>
      </c>
      <c r="C10064" s="85">
        <v>10594</v>
      </c>
      <c r="D10064" s="85">
        <v>10060</v>
      </c>
      <c r="E10064" s="86" t="s">
        <v>16047</v>
      </c>
      <c r="F10064" s="85" t="s">
        <v>55</v>
      </c>
      <c r="G10064" s="86" t="s">
        <v>10502</v>
      </c>
      <c r="H10064" s="85" t="s">
        <v>1</v>
      </c>
      <c r="I10064" s="85">
        <v>1</v>
      </c>
      <c r="J10064" s="88">
        <v>1.2051620515234061</v>
      </c>
      <c r="K10064" s="146">
        <v>1.6726431796222341</v>
      </c>
      <c r="L10064" s="147">
        <v>5.5119098525632931E-9</v>
      </c>
      <c r="M10064" s="147">
        <v>6.9665542085550938E-2</v>
      </c>
      <c r="N10064" s="87">
        <v>17.07654894422841</v>
      </c>
      <c r="O10064" s="88">
        <v>0.99928541767409185</v>
      </c>
      <c r="P10064" s="89">
        <v>58.51799569911541</v>
      </c>
    </row>
    <row r="10065" spans="1:16">
      <c r="A10065" s="75" t="s">
        <v>10504</v>
      </c>
      <c r="B10065" s="85">
        <v>10061</v>
      </c>
      <c r="C10065" s="85">
        <v>7081</v>
      </c>
      <c r="D10065" s="85">
        <v>10061</v>
      </c>
      <c r="E10065" s="86" t="s">
        <v>10505</v>
      </c>
      <c r="F10065" s="85" t="s">
        <v>38</v>
      </c>
      <c r="G10065" s="86" t="s">
        <v>10505</v>
      </c>
      <c r="H10065" s="85" t="s">
        <v>1</v>
      </c>
      <c r="I10065" s="85">
        <v>1</v>
      </c>
      <c r="J10065" s="88">
        <v>1.731801083391393</v>
      </c>
      <c r="K10065" s="146">
        <v>2.4459162530818546</v>
      </c>
      <c r="L10065" s="147">
        <v>7.8331187552678157E-9</v>
      </c>
      <c r="M10065" s="147">
        <v>9.1644360765950325E-2</v>
      </c>
      <c r="N10065" s="87">
        <v>23.07071400806036</v>
      </c>
      <c r="O10065" s="88">
        <v>1.4442432638161249</v>
      </c>
      <c r="P10065" s="89">
        <v>62.600718092710117</v>
      </c>
    </row>
    <row r="10066" spans="1:16">
      <c r="A10066" s="75" t="s">
        <v>10506</v>
      </c>
      <c r="B10066" s="85">
        <v>10062</v>
      </c>
      <c r="C10066" s="85">
        <v>7082</v>
      </c>
      <c r="D10066" s="85">
        <v>10062</v>
      </c>
      <c r="E10066" s="86" t="s">
        <v>10505</v>
      </c>
      <c r="F10066" s="85" t="s">
        <v>11</v>
      </c>
      <c r="G10066" s="86" t="s">
        <v>10505</v>
      </c>
      <c r="H10066" s="85" t="s">
        <v>1</v>
      </c>
      <c r="I10066" s="85">
        <v>1</v>
      </c>
      <c r="J10066" s="88">
        <v>1.1084831386358851</v>
      </c>
      <c r="K10066" s="146">
        <v>1.4695287049160757</v>
      </c>
      <c r="L10066" s="147">
        <v>5.293848889557145E-9</v>
      </c>
      <c r="M10066" s="147">
        <v>7.4462075432247712E-2</v>
      </c>
      <c r="N10066" s="87">
        <v>21.12797629044578</v>
      </c>
      <c r="O10066" s="88">
        <v>0.9652249983315383</v>
      </c>
      <c r="P10066" s="89">
        <v>45.684687689091163</v>
      </c>
    </row>
    <row r="10067" spans="1:16">
      <c r="A10067" s="75" t="s">
        <v>16048</v>
      </c>
      <c r="B10067" s="85">
        <v>10063</v>
      </c>
      <c r="C10067" s="85">
        <v>10595</v>
      </c>
      <c r="D10067" s="85">
        <v>10063</v>
      </c>
      <c r="E10067" s="86" t="s">
        <v>16049</v>
      </c>
      <c r="F10067" s="85" t="s">
        <v>55</v>
      </c>
      <c r="G10067" s="86" t="s">
        <v>10505</v>
      </c>
      <c r="H10067" s="85" t="s">
        <v>1</v>
      </c>
      <c r="I10067" s="85">
        <v>1</v>
      </c>
      <c r="J10067" s="88">
        <v>1.5257369382156989</v>
      </c>
      <c r="K10067" s="146">
        <v>2.1231299974224207</v>
      </c>
      <c r="L10067" s="147">
        <v>6.9936555589157512E-9</v>
      </c>
      <c r="M10067" s="147">
        <v>8.5964028650944727E-2</v>
      </c>
      <c r="N10067" s="87">
        <v>22.42845977737592</v>
      </c>
      <c r="O10067" s="88">
        <v>1.2858834889514019</v>
      </c>
      <c r="P10067" s="89">
        <v>57.3326702642551</v>
      </c>
    </row>
    <row r="10068" spans="1:16">
      <c r="A10068" s="75" t="s">
        <v>10507</v>
      </c>
      <c r="B10068" s="85">
        <v>10064</v>
      </c>
      <c r="C10068" s="85">
        <v>7083</v>
      </c>
      <c r="D10068" s="85">
        <v>10064</v>
      </c>
      <c r="E10068" s="86" t="s">
        <v>10508</v>
      </c>
      <c r="F10068" s="85" t="s">
        <v>38</v>
      </c>
      <c r="G10068" s="86" t="s">
        <v>10508</v>
      </c>
      <c r="H10068" s="85" t="s">
        <v>1</v>
      </c>
      <c r="I10068" s="85">
        <v>1</v>
      </c>
      <c r="J10068" s="88">
        <v>2.1091405663531799</v>
      </c>
      <c r="K10068" s="146">
        <v>2.9771154674539408</v>
      </c>
      <c r="L10068" s="147">
        <v>9.5355195119484643E-9</v>
      </c>
      <c r="M10068" s="147">
        <v>0.10996706930933681</v>
      </c>
      <c r="N10068" s="87">
        <v>28.64338071533275</v>
      </c>
      <c r="O10068" s="88">
        <v>1.7797556820884231</v>
      </c>
      <c r="P10068" s="89">
        <v>62.134972815402442</v>
      </c>
    </row>
    <row r="10069" spans="1:16">
      <c r="A10069" s="75" t="s">
        <v>10509</v>
      </c>
      <c r="B10069" s="85">
        <v>10065</v>
      </c>
      <c r="C10069" s="85">
        <v>7084</v>
      </c>
      <c r="D10069" s="85">
        <v>10065</v>
      </c>
      <c r="E10069" s="86" t="s">
        <v>10508</v>
      </c>
      <c r="F10069" s="85" t="s">
        <v>11</v>
      </c>
      <c r="G10069" s="86" t="s">
        <v>10508</v>
      </c>
      <c r="H10069" s="85" t="s">
        <v>1</v>
      </c>
      <c r="I10069" s="85">
        <v>1</v>
      </c>
      <c r="J10069" s="88">
        <v>1.312865916640235</v>
      </c>
      <c r="K10069" s="146">
        <v>1.7547525607661389</v>
      </c>
      <c r="L10069" s="147">
        <v>6.323078741708957E-9</v>
      </c>
      <c r="M10069" s="147">
        <v>8.6599806594764586E-2</v>
      </c>
      <c r="N10069" s="87">
        <v>26.01422770253804</v>
      </c>
      <c r="O10069" s="88">
        <v>1.151664924996352</v>
      </c>
      <c r="P10069" s="89">
        <v>44.270579090994559</v>
      </c>
    </row>
    <row r="10070" spans="1:16">
      <c r="A10070" s="75" t="s">
        <v>16050</v>
      </c>
      <c r="B10070" s="85">
        <v>10066</v>
      </c>
      <c r="C10070" s="85">
        <v>10596</v>
      </c>
      <c r="D10070" s="85">
        <v>10066</v>
      </c>
      <c r="E10070" s="86" t="s">
        <v>16051</v>
      </c>
      <c r="F10070" s="85" t="s">
        <v>55</v>
      </c>
      <c r="G10070" s="86" t="s">
        <v>10508</v>
      </c>
      <c r="H10070" s="85" t="s">
        <v>1</v>
      </c>
      <c r="I10070" s="85">
        <v>1</v>
      </c>
      <c r="J10070" s="88">
        <v>1.8458982573538021</v>
      </c>
      <c r="K10070" s="146">
        <v>2.5730116395753382</v>
      </c>
      <c r="L10070" s="147">
        <v>8.4735111632129488E-9</v>
      </c>
      <c r="M10070" s="147">
        <v>0.1022420309771523</v>
      </c>
      <c r="N10070" s="87">
        <v>27.77420283801326</v>
      </c>
      <c r="O10070" s="88">
        <v>1.5721136816584329</v>
      </c>
      <c r="P10070" s="89">
        <v>56.603377271615301</v>
      </c>
    </row>
    <row r="10071" spans="1:16">
      <c r="A10071" s="75" t="s">
        <v>10510</v>
      </c>
      <c r="B10071" s="85">
        <v>10067</v>
      </c>
      <c r="C10071" s="85">
        <v>7085</v>
      </c>
      <c r="D10071" s="85">
        <v>10067</v>
      </c>
      <c r="E10071" s="86" t="s">
        <v>10511</v>
      </c>
      <c r="F10071" s="85" t="s">
        <v>38</v>
      </c>
      <c r="G10071" s="86" t="s">
        <v>10511</v>
      </c>
      <c r="H10071" s="85" t="s">
        <v>1</v>
      </c>
      <c r="I10071" s="85">
        <v>1</v>
      </c>
      <c r="J10071" s="88">
        <v>2.4868580035681349</v>
      </c>
      <c r="K10071" s="146">
        <v>3.5088649593789487</v>
      </c>
      <c r="L10071" s="147">
        <v>1.123960165142655E-8</v>
      </c>
      <c r="M10071" s="147">
        <v>0.12830756485612671</v>
      </c>
      <c r="N10071" s="87">
        <v>34.220942248712227</v>
      </c>
      <c r="O10071" s="88">
        <v>2.1156024278931178</v>
      </c>
      <c r="P10071" s="89">
        <v>61.821863714834741</v>
      </c>
    </row>
    <row r="10072" spans="1:16">
      <c r="A10072" s="75" t="s">
        <v>10512</v>
      </c>
      <c r="B10072" s="85">
        <v>10068</v>
      </c>
      <c r="C10072" s="85">
        <v>7086</v>
      </c>
      <c r="D10072" s="85">
        <v>10068</v>
      </c>
      <c r="E10072" s="86" t="s">
        <v>10511</v>
      </c>
      <c r="F10072" s="85" t="s">
        <v>11</v>
      </c>
      <c r="G10072" s="86" t="s">
        <v>10511</v>
      </c>
      <c r="H10072" s="85" t="s">
        <v>1</v>
      </c>
      <c r="I10072" s="85">
        <v>1</v>
      </c>
      <c r="J10072" s="88">
        <v>1.517421627253412</v>
      </c>
      <c r="K10072" s="146">
        <v>2.0402351090280044</v>
      </c>
      <c r="L10072" s="147">
        <v>7.3531919961400987E-9</v>
      </c>
      <c r="M10072" s="147">
        <v>9.8747992999974846E-2</v>
      </c>
      <c r="N10072" s="87">
        <v>30.904560259708951</v>
      </c>
      <c r="O10072" s="88">
        <v>1.338262470312032</v>
      </c>
      <c r="P10072" s="89">
        <v>43.303074338085906</v>
      </c>
    </row>
    <row r="10073" spans="1:16">
      <c r="A10073" s="75" t="s">
        <v>16052</v>
      </c>
      <c r="B10073" s="85">
        <v>10069</v>
      </c>
      <c r="C10073" s="85">
        <v>10597</v>
      </c>
      <c r="D10073" s="85">
        <v>10069</v>
      </c>
      <c r="E10073" s="86" t="s">
        <v>16053</v>
      </c>
      <c r="F10073" s="85" t="s">
        <v>55</v>
      </c>
      <c r="G10073" s="86" t="s">
        <v>10511</v>
      </c>
      <c r="H10073" s="85" t="s">
        <v>1</v>
      </c>
      <c r="I10073" s="85">
        <v>1</v>
      </c>
      <c r="J10073" s="88">
        <v>2.166369752157546</v>
      </c>
      <c r="K10073" s="146">
        <v>3.0233471634636992</v>
      </c>
      <c r="L10073" s="147">
        <v>9.9547843440515924E-9</v>
      </c>
      <c r="M10073" s="147">
        <v>0.11853539648274911</v>
      </c>
      <c r="N10073" s="87">
        <v>33.124571728033118</v>
      </c>
      <c r="O10073" s="88">
        <v>1.858619783293173</v>
      </c>
      <c r="P10073" s="89">
        <v>56.11000192102815</v>
      </c>
    </row>
    <row r="10074" spans="1:16">
      <c r="A10074" s="75" t="s">
        <v>10513</v>
      </c>
      <c r="B10074" s="85">
        <v>10070</v>
      </c>
      <c r="C10074" s="85">
        <v>7087</v>
      </c>
      <c r="D10074" s="85">
        <v>10070</v>
      </c>
      <c r="E10074" s="86" t="s">
        <v>10514</v>
      </c>
      <c r="F10074" s="85" t="s">
        <v>38</v>
      </c>
      <c r="G10074" s="86" t="s">
        <v>10514</v>
      </c>
      <c r="H10074" s="85" t="s">
        <v>1</v>
      </c>
      <c r="I10074" s="85">
        <v>1</v>
      </c>
      <c r="J10074" s="88">
        <v>0.15742958627457471</v>
      </c>
      <c r="K10074" s="146">
        <v>0.2213758866231742</v>
      </c>
      <c r="L10074" s="147">
        <v>6.9340290472855067E-10</v>
      </c>
      <c r="M10074" s="147">
        <v>7.2988787609856087E-3</v>
      </c>
      <c r="N10074" s="87">
        <v>2.0409559897383511</v>
      </c>
      <c r="O10074" s="88">
        <v>0.13926236090573291</v>
      </c>
      <c r="P10074" s="89">
        <v>68.233887259659241</v>
      </c>
    </row>
    <row r="10075" spans="1:16">
      <c r="A10075" s="75" t="s">
        <v>10515</v>
      </c>
      <c r="B10075" s="85">
        <v>10071</v>
      </c>
      <c r="C10075" s="85">
        <v>7088</v>
      </c>
      <c r="D10075" s="85">
        <v>10071</v>
      </c>
      <c r="E10075" s="86" t="s">
        <v>10514</v>
      </c>
      <c r="F10075" s="85" t="s">
        <v>11</v>
      </c>
      <c r="G10075" s="86" t="s">
        <v>10514</v>
      </c>
      <c r="H10075" s="85" t="s">
        <v>1</v>
      </c>
      <c r="I10075" s="85">
        <v>1</v>
      </c>
      <c r="J10075" s="88">
        <v>7.0929676395054125E-2</v>
      </c>
      <c r="K10075" s="146">
        <v>9.8357964723108912E-2</v>
      </c>
      <c r="L10075" s="147">
        <v>3.5673400844757379E-10</v>
      </c>
      <c r="M10075" s="147">
        <v>4.2056263302214436E-3</v>
      </c>
      <c r="N10075" s="87">
        <v>1.697663285352613</v>
      </c>
      <c r="O10075" s="88">
        <v>6.4707502980336132E-2</v>
      </c>
      <c r="P10075" s="89">
        <v>38.115628427987161</v>
      </c>
    </row>
    <row r="10076" spans="1:16">
      <c r="A10076" s="75" t="s">
        <v>16054</v>
      </c>
      <c r="B10076" s="85">
        <v>10072</v>
      </c>
      <c r="C10076" s="85">
        <v>10598</v>
      </c>
      <c r="D10076" s="85">
        <v>10072</v>
      </c>
      <c r="E10076" s="86" t="s">
        <v>16055</v>
      </c>
      <c r="F10076" s="85" t="s">
        <v>55</v>
      </c>
      <c r="G10076" s="86" t="s">
        <v>10514</v>
      </c>
      <c r="H10076" s="85" t="s">
        <v>1</v>
      </c>
      <c r="I10076" s="85">
        <v>1</v>
      </c>
      <c r="J10076" s="88">
        <v>0.12883337765091629</v>
      </c>
      <c r="K10076" s="146">
        <v>0.18070710252845157</v>
      </c>
      <c r="L10076" s="147">
        <v>5.8210274258321401E-10</v>
      </c>
      <c r="M10076" s="147">
        <v>6.2762731656852916E-3</v>
      </c>
      <c r="N10076" s="87">
        <v>1.9274660472948539</v>
      </c>
      <c r="O10076" s="88">
        <v>0.11461509509804201</v>
      </c>
      <c r="P10076" s="89">
        <v>59.464131811245743</v>
      </c>
    </row>
    <row r="10077" spans="1:16">
      <c r="A10077" s="75" t="s">
        <v>10516</v>
      </c>
      <c r="B10077" s="85">
        <v>10073</v>
      </c>
      <c r="C10077" s="85">
        <v>7089</v>
      </c>
      <c r="D10077" s="85">
        <v>10073</v>
      </c>
      <c r="E10077" s="86" t="s">
        <v>10517</v>
      </c>
      <c r="F10077" s="85" t="s">
        <v>38</v>
      </c>
      <c r="G10077" s="86" t="s">
        <v>10517</v>
      </c>
      <c r="H10077" s="85" t="s">
        <v>1</v>
      </c>
      <c r="I10077" s="85">
        <v>1</v>
      </c>
      <c r="J10077" s="88">
        <v>7.4842453535691925E-2</v>
      </c>
      <c r="K10077" s="146">
        <v>4.5506853397790252E-2</v>
      </c>
      <c r="L10077" s="147">
        <v>2.3735646874690511E-10</v>
      </c>
      <c r="M10077" s="147">
        <v>9.9733999589025502E-3</v>
      </c>
      <c r="N10077" s="87">
        <v>1.32075171612858</v>
      </c>
      <c r="O10077" s="88">
        <v>6.6348704987536228E-2</v>
      </c>
      <c r="P10077" s="89">
        <v>50.235562200910245</v>
      </c>
    </row>
    <row r="10078" spans="1:16">
      <c r="A10078" s="75" t="s">
        <v>10518</v>
      </c>
      <c r="B10078" s="85">
        <v>10074</v>
      </c>
      <c r="C10078" s="85">
        <v>7090</v>
      </c>
      <c r="D10078" s="85">
        <v>10074</v>
      </c>
      <c r="E10078" s="86" t="s">
        <v>10517</v>
      </c>
      <c r="F10078" s="85" t="s">
        <v>11</v>
      </c>
      <c r="G10078" s="86" t="s">
        <v>10517</v>
      </c>
      <c r="H10078" s="85" t="s">
        <v>1</v>
      </c>
      <c r="I10078" s="85">
        <v>1</v>
      </c>
      <c r="J10078" s="88">
        <v>0.10705300061239501</v>
      </c>
      <c r="K10078" s="146">
        <v>6.3289246827090501E-2</v>
      </c>
      <c r="L10078" s="147">
        <v>3.3379988714981789E-10</v>
      </c>
      <c r="M10078" s="147">
        <v>1.371985352605664E-2</v>
      </c>
      <c r="N10078" s="87">
        <v>1.8229293217813169</v>
      </c>
      <c r="O10078" s="88">
        <v>9.569655053120478E-2</v>
      </c>
      <c r="P10078" s="89">
        <v>52.496028994526625</v>
      </c>
    </row>
    <row r="10079" spans="1:16">
      <c r="A10079" s="75" t="s">
        <v>16056</v>
      </c>
      <c r="B10079" s="85">
        <v>10075</v>
      </c>
      <c r="C10079" s="85">
        <v>10599</v>
      </c>
      <c r="D10079" s="85">
        <v>10075</v>
      </c>
      <c r="E10079" s="86" t="s">
        <v>16057</v>
      </c>
      <c r="F10079" s="85" t="s">
        <v>55</v>
      </c>
      <c r="G10079" s="86" t="s">
        <v>10517</v>
      </c>
      <c r="H10079" s="85" t="s">
        <v>1</v>
      </c>
      <c r="I10079" s="85">
        <v>1</v>
      </c>
      <c r="J10079" s="88">
        <v>8.5491014041368038E-2</v>
      </c>
      <c r="K10079" s="146">
        <v>5.1385576659359292E-2</v>
      </c>
      <c r="L10079" s="147">
        <v>2.6923992523685931E-10</v>
      </c>
      <c r="M10079" s="147">
        <v>1.1211948853975509E-2</v>
      </c>
      <c r="N10079" s="87">
        <v>1.4867677917219171</v>
      </c>
      <c r="O10079" s="88">
        <v>7.6050878261365071E-2</v>
      </c>
      <c r="P10079" s="89">
        <v>51.151819863736677</v>
      </c>
    </row>
    <row r="10080" spans="1:16">
      <c r="A10080" s="75" t="s">
        <v>10519</v>
      </c>
      <c r="B10080" s="85">
        <v>10076</v>
      </c>
      <c r="C10080" s="85">
        <v>7091</v>
      </c>
      <c r="D10080" s="85">
        <v>10076</v>
      </c>
      <c r="E10080" s="86" t="s">
        <v>10520</v>
      </c>
      <c r="F10080" s="85" t="s">
        <v>38</v>
      </c>
      <c r="G10080" s="86" t="s">
        <v>10520</v>
      </c>
      <c r="H10080" s="85" t="s">
        <v>1</v>
      </c>
      <c r="I10080" s="85">
        <v>1</v>
      </c>
      <c r="J10080" s="88">
        <v>0.41691151742060822</v>
      </c>
      <c r="K10080" s="146">
        <v>0.58625674497694991</v>
      </c>
      <c r="L10080" s="147">
        <v>1.8362981446831479E-9</v>
      </c>
      <c r="M10080" s="147">
        <v>1.932919149266037E-2</v>
      </c>
      <c r="N10080" s="87">
        <v>5.4049437517191503</v>
      </c>
      <c r="O10080" s="88">
        <v>0.36880032259960521</v>
      </c>
      <c r="P10080" s="89">
        <v>68.23388725965944</v>
      </c>
    </row>
    <row r="10081" spans="1:16">
      <c r="A10081" s="75" t="s">
        <v>10521</v>
      </c>
      <c r="B10081" s="85">
        <v>10077</v>
      </c>
      <c r="C10081" s="85">
        <v>7092</v>
      </c>
      <c r="D10081" s="85">
        <v>10077</v>
      </c>
      <c r="E10081" s="86" t="s">
        <v>10520</v>
      </c>
      <c r="F10081" s="85" t="s">
        <v>11</v>
      </c>
      <c r="G10081" s="86" t="s">
        <v>10520</v>
      </c>
      <c r="H10081" s="85" t="s">
        <v>1</v>
      </c>
      <c r="I10081" s="85">
        <v>1</v>
      </c>
      <c r="J10081" s="88">
        <v>0.18783889175976631</v>
      </c>
      <c r="K10081" s="146">
        <v>0.26047561512099632</v>
      </c>
      <c r="L10081" s="147">
        <v>9.4471770076317349E-10</v>
      </c>
      <c r="M10081" s="147">
        <v>1.1137512944857779E-2</v>
      </c>
      <c r="N10081" s="87">
        <v>4.4958218662353087</v>
      </c>
      <c r="O10081" s="88">
        <v>0.17136107573184481</v>
      </c>
      <c r="P10081" s="89">
        <v>38.115628427987161</v>
      </c>
    </row>
    <row r="10082" spans="1:16">
      <c r="A10082" s="75" t="s">
        <v>16058</v>
      </c>
      <c r="B10082" s="85">
        <v>10078</v>
      </c>
      <c r="C10082" s="85">
        <v>10600</v>
      </c>
      <c r="D10082" s="85">
        <v>10078</v>
      </c>
      <c r="E10082" s="86" t="s">
        <v>16059</v>
      </c>
      <c r="F10082" s="85" t="s">
        <v>55</v>
      </c>
      <c r="G10082" s="86" t="s">
        <v>10520</v>
      </c>
      <c r="H10082" s="85" t="s">
        <v>1</v>
      </c>
      <c r="I10082" s="85">
        <v>1</v>
      </c>
      <c r="J10082" s="88">
        <v>0.34118185940720019</v>
      </c>
      <c r="K10082" s="146">
        <v>0.47855599513816077</v>
      </c>
      <c r="L10082" s="147">
        <v>1.541548469052028E-9</v>
      </c>
      <c r="M10082" s="147">
        <v>1.6621085217669081E-2</v>
      </c>
      <c r="N10082" s="87">
        <v>5.1043950096702897</v>
      </c>
      <c r="O10082" s="88">
        <v>0.30352841767169891</v>
      </c>
      <c r="P10082" s="89">
        <v>59.464131811245707</v>
      </c>
    </row>
    <row r="10083" spans="1:16">
      <c r="A10083" s="75" t="s">
        <v>10522</v>
      </c>
      <c r="B10083" s="85">
        <v>10079</v>
      </c>
      <c r="C10083" s="85">
        <v>7093</v>
      </c>
      <c r="D10083" s="85">
        <v>10079</v>
      </c>
      <c r="E10083" s="86" t="s">
        <v>10523</v>
      </c>
      <c r="F10083" s="85" t="s">
        <v>38</v>
      </c>
      <c r="G10083" s="86" t="s">
        <v>10523</v>
      </c>
      <c r="H10083" s="85" t="s">
        <v>1</v>
      </c>
      <c r="I10083" s="85">
        <v>1</v>
      </c>
      <c r="J10083" s="88">
        <v>0.91135407855661221</v>
      </c>
      <c r="K10083" s="146">
        <v>1.2579257925497529</v>
      </c>
      <c r="L10083" s="147">
        <v>4.2123058366676301E-9</v>
      </c>
      <c r="M10083" s="147">
        <v>5.0918990095878552E-2</v>
      </c>
      <c r="N10083" s="87">
        <v>9.9753199362107523</v>
      </c>
      <c r="O10083" s="88">
        <v>0.71841868048566793</v>
      </c>
      <c r="P10083" s="89">
        <v>72.019612912642884</v>
      </c>
    </row>
    <row r="10084" spans="1:16">
      <c r="A10084" s="75" t="s">
        <v>10524</v>
      </c>
      <c r="B10084" s="85">
        <v>10080</v>
      </c>
      <c r="C10084" s="85">
        <v>7094</v>
      </c>
      <c r="D10084" s="85">
        <v>10080</v>
      </c>
      <c r="E10084" s="86" t="s">
        <v>10523</v>
      </c>
      <c r="F10084" s="85" t="s">
        <v>11</v>
      </c>
      <c r="G10084" s="86" t="s">
        <v>10523</v>
      </c>
      <c r="H10084" s="85" t="s">
        <v>1</v>
      </c>
      <c r="I10084" s="85">
        <v>1</v>
      </c>
      <c r="J10084" s="88">
        <v>0.71114103034097453</v>
      </c>
      <c r="K10084" s="146">
        <v>0.87169813649392169</v>
      </c>
      <c r="L10084" s="147">
        <v>3.258556076778849E-9</v>
      </c>
      <c r="M10084" s="147">
        <v>5.1559447047899602E-2</v>
      </c>
      <c r="N10084" s="87">
        <v>9.6933926048716579</v>
      </c>
      <c r="O10084" s="88">
        <v>0.60373444493822859</v>
      </c>
      <c r="P10084" s="89">
        <v>62.283090095288891</v>
      </c>
    </row>
    <row r="10085" spans="1:16">
      <c r="A10085" s="75" t="s">
        <v>16060</v>
      </c>
      <c r="B10085" s="85">
        <v>10081</v>
      </c>
      <c r="C10085" s="85">
        <v>10601</v>
      </c>
      <c r="D10085" s="85">
        <v>10081</v>
      </c>
      <c r="E10085" s="86" t="s">
        <v>16061</v>
      </c>
      <c r="F10085" s="85" t="s">
        <v>55</v>
      </c>
      <c r="G10085" s="86" t="s">
        <v>10523</v>
      </c>
      <c r="H10085" s="85" t="s">
        <v>1</v>
      </c>
      <c r="I10085" s="85">
        <v>1</v>
      </c>
      <c r="J10085" s="88">
        <v>0.8451651761181268</v>
      </c>
      <c r="K10085" s="146">
        <v>1.1302418834661114</v>
      </c>
      <c r="L10085" s="147">
        <v>3.8970034606705434E-9</v>
      </c>
      <c r="M10085" s="147">
        <v>5.1130720265770563E-2</v>
      </c>
      <c r="N10085" s="87">
        <v>9.8821169167518814</v>
      </c>
      <c r="O10085" s="88">
        <v>0.68050494936007966</v>
      </c>
      <c r="P10085" s="89">
        <v>68.86226454237827</v>
      </c>
    </row>
    <row r="10086" spans="1:16">
      <c r="A10086" s="75" t="s">
        <v>10525</v>
      </c>
      <c r="B10086" s="85">
        <v>10082</v>
      </c>
      <c r="C10086" s="85">
        <v>7095</v>
      </c>
      <c r="D10086" s="85">
        <v>10082</v>
      </c>
      <c r="E10086" s="86" t="s">
        <v>10526</v>
      </c>
      <c r="F10086" s="85" t="s">
        <v>38</v>
      </c>
      <c r="G10086" s="86" t="s">
        <v>10526</v>
      </c>
      <c r="H10086" s="85" t="s">
        <v>1</v>
      </c>
      <c r="I10086" s="85">
        <v>1</v>
      </c>
      <c r="J10086" s="88">
        <v>1.022467090511699</v>
      </c>
      <c r="K10086" s="146">
        <v>1.4157314427794452</v>
      </c>
      <c r="L10086" s="147">
        <v>4.7117910001723189E-9</v>
      </c>
      <c r="M10086" s="147">
        <v>5.6271321456556188E-2</v>
      </c>
      <c r="N10086" s="87">
        <v>11.563980357260251</v>
      </c>
      <c r="O10086" s="88">
        <v>0.81708330508060811</v>
      </c>
      <c r="P10086" s="89">
        <v>70.657617864908957</v>
      </c>
    </row>
    <row r="10087" spans="1:16">
      <c r="A10087" s="75" t="s">
        <v>10527</v>
      </c>
      <c r="B10087" s="85">
        <v>10083</v>
      </c>
      <c r="C10087" s="85">
        <v>7096</v>
      </c>
      <c r="D10087" s="85">
        <v>10083</v>
      </c>
      <c r="E10087" s="86" t="s">
        <v>10526</v>
      </c>
      <c r="F10087" s="85" t="s">
        <v>11</v>
      </c>
      <c r="G10087" s="86" t="s">
        <v>10526</v>
      </c>
      <c r="H10087" s="85" t="s">
        <v>1</v>
      </c>
      <c r="I10087" s="85">
        <v>1</v>
      </c>
      <c r="J10087" s="88">
        <v>0.7689050048819065</v>
      </c>
      <c r="K10087" s="146">
        <v>0.9536313303038364</v>
      </c>
      <c r="L10087" s="147">
        <v>3.550398916825377E-9</v>
      </c>
      <c r="M10087" s="147">
        <v>5.5003992664403409E-2</v>
      </c>
      <c r="N10087" s="87">
        <v>11.07032537506573</v>
      </c>
      <c r="O10087" s="88">
        <v>0.65641723720169176</v>
      </c>
      <c r="P10087" s="89">
        <v>59.295207228522344</v>
      </c>
    </row>
    <row r="10088" spans="1:16">
      <c r="A10088" s="75" t="s">
        <v>16062</v>
      </c>
      <c r="B10088" s="85">
        <v>10084</v>
      </c>
      <c r="C10088" s="85">
        <v>10602</v>
      </c>
      <c r="D10088" s="85">
        <v>10084</v>
      </c>
      <c r="E10088" s="86" t="s">
        <v>16063</v>
      </c>
      <c r="F10088" s="85" t="s">
        <v>55</v>
      </c>
      <c r="G10088" s="86" t="s">
        <v>10526</v>
      </c>
      <c r="H10088" s="85" t="s">
        <v>1</v>
      </c>
      <c r="I10088" s="85">
        <v>1</v>
      </c>
      <c r="J10088" s="88">
        <v>0.93864140433676868</v>
      </c>
      <c r="K10088" s="146">
        <v>1.2629646799033103</v>
      </c>
      <c r="L10088" s="147">
        <v>4.3278436601633107E-9</v>
      </c>
      <c r="M10088" s="147">
        <v>5.585235225085735E-2</v>
      </c>
      <c r="N10088" s="87">
        <v>11.40078179579795</v>
      </c>
      <c r="O10088" s="88">
        <v>0.76396833187186775</v>
      </c>
      <c r="P10088" s="89">
        <v>67.010170491417327</v>
      </c>
    </row>
    <row r="10089" spans="1:16">
      <c r="A10089" s="75" t="s">
        <v>10528</v>
      </c>
      <c r="B10089" s="85">
        <v>10085</v>
      </c>
      <c r="C10089" s="85">
        <v>7097</v>
      </c>
      <c r="D10089" s="85">
        <v>10085</v>
      </c>
      <c r="E10089" s="86" t="s">
        <v>10529</v>
      </c>
      <c r="F10089" s="85" t="s">
        <v>38</v>
      </c>
      <c r="G10089" s="86" t="s">
        <v>10529</v>
      </c>
      <c r="H10089" s="85" t="s">
        <v>1</v>
      </c>
      <c r="I10089" s="85">
        <v>1</v>
      </c>
      <c r="J10089" s="88">
        <v>1.133580102466764</v>
      </c>
      <c r="K10089" s="146">
        <v>1.5735370930090684</v>
      </c>
      <c r="L10089" s="147">
        <v>5.2112761636768812E-9</v>
      </c>
      <c r="M10089" s="147">
        <v>6.1623652817232422E-2</v>
      </c>
      <c r="N10089" s="87">
        <v>13.152640778309509</v>
      </c>
      <c r="O10089" s="88">
        <v>0.91574792967552976</v>
      </c>
      <c r="P10089" s="89">
        <v>69.624643834698389</v>
      </c>
    </row>
    <row r="10090" spans="1:16">
      <c r="A10090" s="75" t="s">
        <v>10530</v>
      </c>
      <c r="B10090" s="85">
        <v>10086</v>
      </c>
      <c r="C10090" s="85">
        <v>7098</v>
      </c>
      <c r="D10090" s="85">
        <v>10086</v>
      </c>
      <c r="E10090" s="86" t="s">
        <v>10529</v>
      </c>
      <c r="F10090" s="85" t="s">
        <v>11</v>
      </c>
      <c r="G10090" s="86" t="s">
        <v>10529</v>
      </c>
      <c r="H10090" s="85" t="s">
        <v>1</v>
      </c>
      <c r="I10090" s="85">
        <v>1</v>
      </c>
      <c r="J10090" s="88">
        <v>0.82666897942284134</v>
      </c>
      <c r="K10090" s="146">
        <v>1.0355645241137532</v>
      </c>
      <c r="L10090" s="147">
        <v>3.842241756871898E-9</v>
      </c>
      <c r="M10090" s="147">
        <v>5.8448538280907229E-2</v>
      </c>
      <c r="N10090" s="87">
        <v>12.4472581452598</v>
      </c>
      <c r="O10090" s="88">
        <v>0.70910002946515649</v>
      </c>
      <c r="P10090" s="89">
        <v>56.968371764282715</v>
      </c>
    </row>
    <row r="10091" spans="1:16">
      <c r="A10091" s="75" t="s">
        <v>16064</v>
      </c>
      <c r="B10091" s="85">
        <v>10087</v>
      </c>
      <c r="C10091" s="85">
        <v>10603</v>
      </c>
      <c r="D10091" s="85">
        <v>10087</v>
      </c>
      <c r="E10091" s="86" t="s">
        <v>16065</v>
      </c>
      <c r="F10091" s="85" t="s">
        <v>55</v>
      </c>
      <c r="G10091" s="86" t="s">
        <v>10529</v>
      </c>
      <c r="H10091" s="85" t="s">
        <v>1</v>
      </c>
      <c r="I10091" s="85">
        <v>1</v>
      </c>
      <c r="J10091" s="88">
        <v>1.0321176325554211</v>
      </c>
      <c r="K10091" s="146">
        <v>1.3956874763405485</v>
      </c>
      <c r="L10091" s="147">
        <v>4.7586838596561441E-9</v>
      </c>
      <c r="M10091" s="147">
        <v>6.0573984235945053E-2</v>
      </c>
      <c r="N10091" s="87">
        <v>12.919446674844149</v>
      </c>
      <c r="O10091" s="88">
        <v>0.84743171438366394</v>
      </c>
      <c r="P10091" s="89">
        <v>65.593499142167147</v>
      </c>
    </row>
    <row r="10092" spans="1:16">
      <c r="A10092" s="75" t="s">
        <v>10531</v>
      </c>
      <c r="B10092" s="85">
        <v>10088</v>
      </c>
      <c r="C10092" s="85">
        <v>7099</v>
      </c>
      <c r="D10092" s="85">
        <v>10088</v>
      </c>
      <c r="E10092" s="86" t="s">
        <v>10532</v>
      </c>
      <c r="F10092" s="85" t="s">
        <v>38</v>
      </c>
      <c r="G10092" s="86" t="s">
        <v>10532</v>
      </c>
      <c r="H10092" s="85" t="s">
        <v>1</v>
      </c>
      <c r="I10092" s="85">
        <v>1</v>
      </c>
      <c r="J10092" s="88">
        <v>1.244189175417594</v>
      </c>
      <c r="K10092" s="146">
        <v>1.7306090398347751</v>
      </c>
      <c r="L10092" s="147">
        <v>5.7085194834514924E-9</v>
      </c>
      <c r="M10092" s="147">
        <v>6.6952268173369897E-2</v>
      </c>
      <c r="N10092" s="87">
        <v>14.734774764549091</v>
      </c>
      <c r="O10092" s="88">
        <v>1.013966784227246</v>
      </c>
      <c r="P10092" s="89">
        <v>68.814542497574109</v>
      </c>
    </row>
    <row r="10093" spans="1:16">
      <c r="A10093" s="75" t="s">
        <v>10533</v>
      </c>
      <c r="B10093" s="85">
        <v>10089</v>
      </c>
      <c r="C10093" s="85">
        <v>7100</v>
      </c>
      <c r="D10093" s="85">
        <v>10089</v>
      </c>
      <c r="E10093" s="86" t="s">
        <v>10532</v>
      </c>
      <c r="F10093" s="85" t="s">
        <v>11</v>
      </c>
      <c r="G10093" s="86" t="s">
        <v>10532</v>
      </c>
      <c r="H10093" s="85" t="s">
        <v>1</v>
      </c>
      <c r="I10093" s="85">
        <v>1</v>
      </c>
      <c r="J10093" s="88">
        <v>0.88420237715200345</v>
      </c>
      <c r="K10093" s="146">
        <v>1.1171527947079316</v>
      </c>
      <c r="L10093" s="147">
        <v>4.132906727212662E-9</v>
      </c>
      <c r="M10093" s="147">
        <v>6.1879143573819989E-2</v>
      </c>
      <c r="N10093" s="87">
        <v>13.81874938868234</v>
      </c>
      <c r="O10093" s="88">
        <v>0.76157266352746389</v>
      </c>
      <c r="P10093" s="89">
        <v>55.111547514654085</v>
      </c>
    </row>
    <row r="10094" spans="1:16">
      <c r="A10094" s="75" t="s">
        <v>16066</v>
      </c>
      <c r="B10094" s="85">
        <v>10090</v>
      </c>
      <c r="C10094" s="85">
        <v>10604</v>
      </c>
      <c r="D10094" s="85">
        <v>10090</v>
      </c>
      <c r="E10094" s="86" t="s">
        <v>16067</v>
      </c>
      <c r="F10094" s="85" t="s">
        <v>55</v>
      </c>
      <c r="G10094" s="86" t="s">
        <v>10532</v>
      </c>
      <c r="H10094" s="85" t="s">
        <v>1</v>
      </c>
      <c r="I10094" s="85">
        <v>1</v>
      </c>
      <c r="J10094" s="88">
        <v>1.1251802932198689</v>
      </c>
      <c r="K10094" s="146">
        <v>1.5278050971304833</v>
      </c>
      <c r="L10094" s="147">
        <v>5.1876339570936228E-9</v>
      </c>
      <c r="M10094" s="147">
        <v>6.5275131981845633E-2</v>
      </c>
      <c r="N10094" s="87">
        <v>14.431943781380051</v>
      </c>
      <c r="O10094" s="88">
        <v>0.93052721832517049</v>
      </c>
      <c r="P10094" s="89">
        <v>64.476915405236497</v>
      </c>
    </row>
    <row r="10095" spans="1:16">
      <c r="A10095" s="75" t="s">
        <v>10534</v>
      </c>
      <c r="B10095" s="85">
        <v>10091</v>
      </c>
      <c r="C10095" s="85">
        <v>7101</v>
      </c>
      <c r="D10095" s="85">
        <v>10091</v>
      </c>
      <c r="E10095" s="86" t="s">
        <v>10535</v>
      </c>
      <c r="F10095" s="85" t="s">
        <v>38</v>
      </c>
      <c r="G10095" s="86" t="s">
        <v>10535</v>
      </c>
      <c r="H10095" s="85" t="s">
        <v>1</v>
      </c>
      <c r="I10095" s="85">
        <v>1</v>
      </c>
      <c r="J10095" s="88">
        <v>1.355176202621601</v>
      </c>
      <c r="K10095" s="146">
        <v>1.8882312642134209</v>
      </c>
      <c r="L10095" s="147">
        <v>6.2074441860235601E-9</v>
      </c>
      <c r="M10095" s="147">
        <v>7.2298670532911308E-2</v>
      </c>
      <c r="N10095" s="87">
        <v>16.32180357689591</v>
      </c>
      <c r="O10095" s="88">
        <v>1.112519966311367</v>
      </c>
      <c r="P10095" s="89">
        <v>68.161582822022083</v>
      </c>
    </row>
    <row r="10096" spans="1:16">
      <c r="A10096" s="75" t="s">
        <v>10536</v>
      </c>
      <c r="B10096" s="85">
        <v>10092</v>
      </c>
      <c r="C10096" s="85">
        <v>7102</v>
      </c>
      <c r="D10096" s="85">
        <v>10092</v>
      </c>
      <c r="E10096" s="86" t="s">
        <v>10535</v>
      </c>
      <c r="F10096" s="85" t="s">
        <v>11</v>
      </c>
      <c r="G10096" s="86" t="s">
        <v>10535</v>
      </c>
      <c r="H10096" s="85" t="s">
        <v>1</v>
      </c>
      <c r="I10096" s="85">
        <v>1</v>
      </c>
      <c r="J10096" s="88">
        <v>0.94190870748999611</v>
      </c>
      <c r="K10096" s="146">
        <v>1.1989997577139142</v>
      </c>
      <c r="L10096" s="147">
        <v>4.424455099832763E-9</v>
      </c>
      <c r="M10096" s="147">
        <v>6.5320204109426017E-2</v>
      </c>
      <c r="N10096" s="87">
        <v>15.19432177718353</v>
      </c>
      <c r="O10096" s="88">
        <v>0.81420291624064078</v>
      </c>
      <c r="P10096" s="89">
        <v>53.585999308194467</v>
      </c>
    </row>
    <row r="10097" spans="1:16">
      <c r="A10097" s="75" t="s">
        <v>16068</v>
      </c>
      <c r="B10097" s="85">
        <v>10093</v>
      </c>
      <c r="C10097" s="85">
        <v>10605</v>
      </c>
      <c r="D10097" s="85">
        <v>10093</v>
      </c>
      <c r="E10097" s="86" t="s">
        <v>16069</v>
      </c>
      <c r="F10097" s="85" t="s">
        <v>55</v>
      </c>
      <c r="G10097" s="86" t="s">
        <v>10535</v>
      </c>
      <c r="H10097" s="85" t="s">
        <v>1</v>
      </c>
      <c r="I10097" s="85">
        <v>1</v>
      </c>
      <c r="J10097" s="88">
        <v>1.218553129549963</v>
      </c>
      <c r="K10097" s="146">
        <v>1.6603765996558693</v>
      </c>
      <c r="L10097" s="147">
        <v>5.6180016310725706E-9</v>
      </c>
      <c r="M10097" s="147">
        <v>6.9991642907135942E-2</v>
      </c>
      <c r="N10097" s="87">
        <v>15.94906671729855</v>
      </c>
      <c r="O10097" s="88">
        <v>1.0138986311943881</v>
      </c>
      <c r="P10097" s="89">
        <v>63.571032033786736</v>
      </c>
    </row>
    <row r="10098" spans="1:16">
      <c r="A10098" s="75" t="s">
        <v>10537</v>
      </c>
      <c r="B10098" s="85">
        <v>10094</v>
      </c>
      <c r="C10098" s="85">
        <v>7103</v>
      </c>
      <c r="D10098" s="85">
        <v>10094</v>
      </c>
      <c r="E10098" s="86" t="s">
        <v>10538</v>
      </c>
      <c r="F10098" s="85" t="s">
        <v>38</v>
      </c>
      <c r="G10098" s="86" t="s">
        <v>10538</v>
      </c>
      <c r="H10098" s="85" t="s">
        <v>1</v>
      </c>
      <c r="I10098" s="85">
        <v>1</v>
      </c>
      <c r="J10098" s="88">
        <v>9.097689659083498E-2</v>
      </c>
      <c r="K10098" s="146">
        <v>0.12793078875208588</v>
      </c>
      <c r="L10098" s="147">
        <v>4.0071022132554489E-10</v>
      </c>
      <c r="M10098" s="147">
        <v>4.217945012629871E-3</v>
      </c>
      <c r="N10098" s="87">
        <v>1.1794469287432681</v>
      </c>
      <c r="O10098" s="88">
        <v>8.047824876461987E-2</v>
      </c>
      <c r="P10098" s="89">
        <v>68.233887259659554</v>
      </c>
    </row>
    <row r="10099" spans="1:16">
      <c r="A10099" s="75" t="s">
        <v>10539</v>
      </c>
      <c r="B10099" s="85">
        <v>10095</v>
      </c>
      <c r="C10099" s="85">
        <v>7104</v>
      </c>
      <c r="D10099" s="85">
        <v>10095</v>
      </c>
      <c r="E10099" s="86" t="s">
        <v>10538</v>
      </c>
      <c r="F10099" s="85" t="s">
        <v>11</v>
      </c>
      <c r="G10099" s="86" t="s">
        <v>10538</v>
      </c>
      <c r="H10099" s="85" t="s">
        <v>1</v>
      </c>
      <c r="I10099" s="85">
        <v>1</v>
      </c>
      <c r="J10099" s="88">
        <v>4.0989511484578932E-2</v>
      </c>
      <c r="K10099" s="146">
        <v>5.6840029865113086E-2</v>
      </c>
      <c r="L10099" s="147">
        <v>2.0615281895211561E-10</v>
      </c>
      <c r="M10099" s="147">
        <v>2.4303870752535981E-3</v>
      </c>
      <c r="N10099" s="87">
        <v>0.98106169756558048</v>
      </c>
      <c r="O10099" s="88">
        <v>3.7393783129339893E-2</v>
      </c>
      <c r="P10099" s="89">
        <v>38.115628427987069</v>
      </c>
    </row>
    <row r="10100" spans="1:16">
      <c r="A10100" s="75" t="s">
        <v>16070</v>
      </c>
      <c r="B10100" s="85">
        <v>10096</v>
      </c>
      <c r="C10100" s="85">
        <v>10606</v>
      </c>
      <c r="D10100" s="85">
        <v>10096</v>
      </c>
      <c r="E10100" s="86" t="s">
        <v>16071</v>
      </c>
      <c r="F10100" s="85" t="s">
        <v>55</v>
      </c>
      <c r="G10100" s="86" t="s">
        <v>10538</v>
      </c>
      <c r="H10100" s="85" t="s">
        <v>1</v>
      </c>
      <c r="I10100" s="85">
        <v>1</v>
      </c>
      <c r="J10100" s="88">
        <v>7.4451449396258307E-2</v>
      </c>
      <c r="K10100" s="146">
        <v>0.10442872759181898</v>
      </c>
      <c r="L10100" s="147">
        <v>3.3639103214607941E-10</v>
      </c>
      <c r="M10100" s="147">
        <v>3.626992030421149E-3</v>
      </c>
      <c r="N10100" s="87">
        <v>1.113862288637729</v>
      </c>
      <c r="O10100" s="88">
        <v>6.6234853951129907E-2</v>
      </c>
      <c r="P10100" s="89">
        <v>59.464131811245871</v>
      </c>
    </row>
    <row r="10101" spans="1:16">
      <c r="A10101" s="75" t="s">
        <v>10540</v>
      </c>
      <c r="B10101" s="85">
        <v>10097</v>
      </c>
      <c r="C10101" s="85">
        <v>7105</v>
      </c>
      <c r="D10101" s="85">
        <v>10097</v>
      </c>
      <c r="E10101" s="86" t="s">
        <v>10541</v>
      </c>
      <c r="F10101" s="85" t="s">
        <v>38</v>
      </c>
      <c r="G10101" s="86" t="s">
        <v>10541</v>
      </c>
      <c r="H10101" s="85" t="s">
        <v>1</v>
      </c>
      <c r="I10101" s="85">
        <v>1</v>
      </c>
      <c r="J10101" s="88">
        <v>0.36057430139105828</v>
      </c>
      <c r="K10101" s="146">
        <v>0.49519082665288505</v>
      </c>
      <c r="L10101" s="147">
        <v>1.736400723244664E-9</v>
      </c>
      <c r="M10101" s="147">
        <v>1.3005449433304421E-2</v>
      </c>
      <c r="N10101" s="87">
        <v>3.8322104460174291</v>
      </c>
      <c r="O10101" s="88">
        <v>0.32333282127456581</v>
      </c>
      <c r="P10101" s="89">
        <v>84.372407473233864</v>
      </c>
    </row>
    <row r="10102" spans="1:16">
      <c r="A10102" s="75" t="s">
        <v>10542</v>
      </c>
      <c r="B10102" s="85">
        <v>10098</v>
      </c>
      <c r="C10102" s="85">
        <v>7106</v>
      </c>
      <c r="D10102" s="85">
        <v>10098</v>
      </c>
      <c r="E10102" s="86" t="s">
        <v>10541</v>
      </c>
      <c r="F10102" s="85" t="s">
        <v>11</v>
      </c>
      <c r="G10102" s="86" t="s">
        <v>10541</v>
      </c>
      <c r="H10102" s="85" t="s">
        <v>1</v>
      </c>
      <c r="I10102" s="85">
        <v>1</v>
      </c>
      <c r="J10102" s="88">
        <v>0.20080132941109441</v>
      </c>
      <c r="K10102" s="146">
        <v>0.25823726235760136</v>
      </c>
      <c r="L10102" s="147">
        <v>1.0308264535815851E-9</v>
      </c>
      <c r="M10102" s="147">
        <v>1.061448667037438E-2</v>
      </c>
      <c r="N10102" s="87">
        <v>3.069749603538698</v>
      </c>
      <c r="O10102" s="88">
        <v>0.18468387133707559</v>
      </c>
      <c r="P10102" s="89">
        <v>60.162519810794535</v>
      </c>
    </row>
    <row r="10103" spans="1:16">
      <c r="A10103" s="75" t="s">
        <v>16072</v>
      </c>
      <c r="B10103" s="85">
        <v>10099</v>
      </c>
      <c r="C10103" s="85">
        <v>10607</v>
      </c>
      <c r="D10103" s="85">
        <v>10099</v>
      </c>
      <c r="E10103" s="86" t="s">
        <v>16073</v>
      </c>
      <c r="F10103" s="85" t="s">
        <v>55</v>
      </c>
      <c r="G10103" s="86" t="s">
        <v>10541</v>
      </c>
      <c r="H10103" s="85" t="s">
        <v>1</v>
      </c>
      <c r="I10103" s="85">
        <v>1</v>
      </c>
      <c r="J10103" s="88">
        <v>0.30775457885580149</v>
      </c>
      <c r="K10103" s="146">
        <v>0.41685579060319244</v>
      </c>
      <c r="L10103" s="147">
        <v>1.5031432661805629E-9</v>
      </c>
      <c r="M10103" s="147">
        <v>1.221501543082538E-2</v>
      </c>
      <c r="N10103" s="87">
        <v>3.5801467230694999</v>
      </c>
      <c r="O10103" s="88">
        <v>0.27749653886241082</v>
      </c>
      <c r="P10103" s="89">
        <v>77.509823012084382</v>
      </c>
    </row>
    <row r="10104" spans="1:16">
      <c r="A10104" s="75" t="s">
        <v>10543</v>
      </c>
      <c r="B10104" s="85">
        <v>10100</v>
      </c>
      <c r="C10104" s="85">
        <v>7107</v>
      </c>
      <c r="D10104" s="85">
        <v>10100</v>
      </c>
      <c r="E10104" s="86" t="s">
        <v>10544</v>
      </c>
      <c r="F10104" s="85" t="s">
        <v>38</v>
      </c>
      <c r="G10104" s="86" t="s">
        <v>10544</v>
      </c>
      <c r="H10104" s="85" t="s">
        <v>1</v>
      </c>
      <c r="I10104" s="85">
        <v>1</v>
      </c>
      <c r="J10104" s="88">
        <v>9.5020566008549981E-2</v>
      </c>
      <c r="K10104" s="146">
        <v>5.7775857990328264E-2</v>
      </c>
      <c r="L10104" s="147">
        <v>3.0134963434042828E-10</v>
      </c>
      <c r="M10104" s="147">
        <v>1.2662306810567431E-2</v>
      </c>
      <c r="N10104" s="87">
        <v>1.67683673763383</v>
      </c>
      <c r="O10104" s="88">
        <v>8.4236836234175841E-2</v>
      </c>
      <c r="P10104" s="89">
        <v>50.235562200910344</v>
      </c>
    </row>
    <row r="10105" spans="1:16">
      <c r="A10105" s="75" t="s">
        <v>10545</v>
      </c>
      <c r="B10105" s="85">
        <v>10101</v>
      </c>
      <c r="C10105" s="85">
        <v>7108</v>
      </c>
      <c r="D10105" s="85">
        <v>10101</v>
      </c>
      <c r="E10105" s="86" t="s">
        <v>10544</v>
      </c>
      <c r="F10105" s="85" t="s">
        <v>11</v>
      </c>
      <c r="G10105" s="86" t="s">
        <v>10544</v>
      </c>
      <c r="H10105" s="85" t="s">
        <v>1</v>
      </c>
      <c r="I10105" s="85">
        <v>1</v>
      </c>
      <c r="J10105" s="88">
        <v>0.135915329208874</v>
      </c>
      <c r="K10105" s="146">
        <v>8.0352524157924043E-2</v>
      </c>
      <c r="L10105" s="147">
        <v>4.2379495476374009E-10</v>
      </c>
      <c r="M10105" s="147">
        <v>1.741883364337584E-2</v>
      </c>
      <c r="N10105" s="87">
        <v>2.314405364418437</v>
      </c>
      <c r="O10105" s="88">
        <v>0.1214970911155983</v>
      </c>
      <c r="P10105" s="89">
        <v>52.496028994526654</v>
      </c>
    </row>
    <row r="10106" spans="1:16">
      <c r="A10106" s="75" t="s">
        <v>16074</v>
      </c>
      <c r="B10106" s="85">
        <v>10102</v>
      </c>
      <c r="C10106" s="85">
        <v>10608</v>
      </c>
      <c r="D10106" s="85">
        <v>10102</v>
      </c>
      <c r="E10106" s="86" t="s">
        <v>16075</v>
      </c>
      <c r="F10106" s="85" t="s">
        <v>55</v>
      </c>
      <c r="G10106" s="86" t="s">
        <v>10544</v>
      </c>
      <c r="H10106" s="85" t="s">
        <v>1</v>
      </c>
      <c r="I10106" s="85">
        <v>1</v>
      </c>
      <c r="J10106" s="88">
        <v>0.1085400619446778</v>
      </c>
      <c r="K10106" s="146">
        <v>6.5239531150851557E-2</v>
      </c>
      <c r="L10106" s="147">
        <v>3.4182912076640249E-10</v>
      </c>
      <c r="M10106" s="147">
        <v>1.423477820186103E-2</v>
      </c>
      <c r="N10106" s="87">
        <v>1.887612049293999</v>
      </c>
      <c r="O10106" s="88">
        <v>9.6554791518105365E-2</v>
      </c>
      <c r="P10106" s="89">
        <v>51.15181986373662</v>
      </c>
    </row>
    <row r="10107" spans="1:16">
      <c r="A10107" s="75" t="s">
        <v>10546</v>
      </c>
      <c r="B10107" s="85">
        <v>10103</v>
      </c>
      <c r="C10107" s="85">
        <v>7109</v>
      </c>
      <c r="D10107" s="85">
        <v>10103</v>
      </c>
      <c r="E10107" s="86" t="s">
        <v>10547</v>
      </c>
      <c r="F10107" s="85" t="s">
        <v>38</v>
      </c>
      <c r="G10107" s="86" t="s">
        <v>10547</v>
      </c>
      <c r="H10107" s="85" t="s">
        <v>1</v>
      </c>
      <c r="I10107" s="85">
        <v>1</v>
      </c>
      <c r="J10107" s="88">
        <v>1.172278488019898</v>
      </c>
      <c r="K10107" s="146">
        <v>1.7173955136868446</v>
      </c>
      <c r="L10107" s="147">
        <v>5.4129581701516377E-9</v>
      </c>
      <c r="M10107" s="147">
        <v>5.8317450664540797E-2</v>
      </c>
      <c r="N10107" s="87">
        <v>14.66463728620668</v>
      </c>
      <c r="O10107" s="88">
        <v>0.94684666029325659</v>
      </c>
      <c r="P10107" s="89">
        <v>64.566660723606518</v>
      </c>
    </row>
    <row r="10108" spans="1:16">
      <c r="A10108" s="75" t="s">
        <v>10548</v>
      </c>
      <c r="B10108" s="85">
        <v>10104</v>
      </c>
      <c r="C10108" s="85">
        <v>7110</v>
      </c>
      <c r="D10108" s="85">
        <v>10104</v>
      </c>
      <c r="E10108" s="86" t="s">
        <v>10547</v>
      </c>
      <c r="F10108" s="85" t="s">
        <v>11</v>
      </c>
      <c r="G10108" s="86" t="s">
        <v>10547</v>
      </c>
      <c r="H10108" s="85" t="s">
        <v>1</v>
      </c>
      <c r="I10108" s="85">
        <v>1</v>
      </c>
      <c r="J10108" s="88">
        <v>0.75456210875793295</v>
      </c>
      <c r="K10108" s="146">
        <v>1.0498912999872825</v>
      </c>
      <c r="L10108" s="147">
        <v>3.6909264670852678E-9</v>
      </c>
      <c r="M10108" s="147">
        <v>4.696184517015109E-2</v>
      </c>
      <c r="N10108" s="87">
        <v>13.31774907417795</v>
      </c>
      <c r="O10108" s="88">
        <v>0.64410541229168972</v>
      </c>
      <c r="P10108" s="89">
        <v>48.364435213797393</v>
      </c>
    </row>
    <row r="10109" spans="1:16">
      <c r="A10109" s="75" t="s">
        <v>16076</v>
      </c>
      <c r="B10109" s="85">
        <v>10105</v>
      </c>
      <c r="C10109" s="85">
        <v>10609</v>
      </c>
      <c r="D10109" s="85">
        <v>10105</v>
      </c>
      <c r="E10109" s="86" t="s">
        <v>16077</v>
      </c>
      <c r="F10109" s="85" t="s">
        <v>55</v>
      </c>
      <c r="G10109" s="86" t="s">
        <v>10547</v>
      </c>
      <c r="H10109" s="85" t="s">
        <v>1</v>
      </c>
      <c r="I10109" s="85">
        <v>1</v>
      </c>
      <c r="J10109" s="88">
        <v>1.0341846478814281</v>
      </c>
      <c r="K10109" s="146">
        <v>1.4967237259507569</v>
      </c>
      <c r="L10109" s="147">
        <v>4.843667659837483E-9</v>
      </c>
      <c r="M10109" s="147">
        <v>5.4563374339862157E-2</v>
      </c>
      <c r="N10109" s="87">
        <v>14.21936634479683</v>
      </c>
      <c r="O10109" s="88">
        <v>0.84676271917820034</v>
      </c>
      <c r="P10109" s="89">
        <v>59.549961555639143</v>
      </c>
    </row>
    <row r="10110" spans="1:16">
      <c r="A10110" s="75" t="s">
        <v>10549</v>
      </c>
      <c r="B10110" s="85">
        <v>10106</v>
      </c>
      <c r="C10110" s="85">
        <v>7111</v>
      </c>
      <c r="D10110" s="85">
        <v>10106</v>
      </c>
      <c r="E10110" s="86" t="s">
        <v>10550</v>
      </c>
      <c r="F10110" s="85" t="s">
        <v>38</v>
      </c>
      <c r="G10110" s="86" t="s">
        <v>10550</v>
      </c>
      <c r="H10110" s="85" t="s">
        <v>1</v>
      </c>
      <c r="I10110" s="85">
        <v>1</v>
      </c>
      <c r="J10110" s="88">
        <v>1.3047558289321519</v>
      </c>
      <c r="K10110" s="146">
        <v>1.90516766835587</v>
      </c>
      <c r="L10110" s="147">
        <v>6.0089729341850891E-9</v>
      </c>
      <c r="M10110" s="147">
        <v>6.4710571042642301E-2</v>
      </c>
      <c r="N10110" s="87">
        <v>16.572927755299801</v>
      </c>
      <c r="O10110" s="88">
        <v>1.0645178081958959</v>
      </c>
      <c r="P10110" s="89">
        <v>64.232332627859137</v>
      </c>
    </row>
    <row r="10111" spans="1:16">
      <c r="A10111" s="75" t="s">
        <v>10551</v>
      </c>
      <c r="B10111" s="85">
        <v>10107</v>
      </c>
      <c r="C10111" s="85">
        <v>7112</v>
      </c>
      <c r="D10111" s="85">
        <v>10107</v>
      </c>
      <c r="E10111" s="86" t="s">
        <v>10550</v>
      </c>
      <c r="F10111" s="85" t="s">
        <v>11</v>
      </c>
      <c r="G10111" s="86" t="s">
        <v>10550</v>
      </c>
      <c r="H10111" s="85" t="s">
        <v>1</v>
      </c>
      <c r="I10111" s="85">
        <v>1</v>
      </c>
      <c r="J10111" s="88">
        <v>0.82408829094226921</v>
      </c>
      <c r="K10111" s="146">
        <v>1.1481351110628388</v>
      </c>
      <c r="L10111" s="147">
        <v>4.0419262030050243E-9</v>
      </c>
      <c r="M10111" s="147">
        <v>5.1103806208249378E-2</v>
      </c>
      <c r="N10111" s="87">
        <v>14.976203896716919</v>
      </c>
      <c r="O10111" s="88">
        <v>0.70751859449661791</v>
      </c>
      <c r="P10111" s="89">
        <v>47.242852686568988</v>
      </c>
    </row>
    <row r="10112" spans="1:16">
      <c r="A10112" s="75" t="s">
        <v>16078</v>
      </c>
      <c r="B10112" s="85">
        <v>10108</v>
      </c>
      <c r="C10112" s="85">
        <v>10610</v>
      </c>
      <c r="D10112" s="85">
        <v>10108</v>
      </c>
      <c r="E10112" s="86" t="s">
        <v>16079</v>
      </c>
      <c r="F10112" s="85" t="s">
        <v>55</v>
      </c>
      <c r="G10112" s="86" t="s">
        <v>10550</v>
      </c>
      <c r="H10112" s="85" t="s">
        <v>1</v>
      </c>
      <c r="I10112" s="85">
        <v>1</v>
      </c>
      <c r="J10112" s="88">
        <v>1.145850817191397</v>
      </c>
      <c r="K10112" s="146">
        <v>1.6548984949728285</v>
      </c>
      <c r="L10112" s="147">
        <v>5.3586823295398247E-9</v>
      </c>
      <c r="M10112" s="147">
        <v>6.0212278657836883E-2</v>
      </c>
      <c r="N10112" s="87">
        <v>16.045063059972229</v>
      </c>
      <c r="O10112" s="88">
        <v>0.94649659860566504</v>
      </c>
      <c r="P10112" s="89">
        <v>58.989895836987955</v>
      </c>
    </row>
    <row r="10113" spans="1:16">
      <c r="A10113" s="75" t="s">
        <v>10552</v>
      </c>
      <c r="B10113" s="85">
        <v>10109</v>
      </c>
      <c r="C10113" s="85">
        <v>7113</v>
      </c>
      <c r="D10113" s="85">
        <v>10109</v>
      </c>
      <c r="E10113" s="86" t="s">
        <v>10553</v>
      </c>
      <c r="F10113" s="85" t="s">
        <v>38</v>
      </c>
      <c r="G10113" s="86" t="s">
        <v>10553</v>
      </c>
      <c r="H10113" s="85" t="s">
        <v>1</v>
      </c>
      <c r="I10113" s="85">
        <v>1</v>
      </c>
      <c r="J10113" s="88">
        <v>1.437233169844411</v>
      </c>
      <c r="K10113" s="146">
        <v>2.0929398230248983</v>
      </c>
      <c r="L10113" s="147">
        <v>6.6049876982185438E-9</v>
      </c>
      <c r="M10113" s="147">
        <v>7.1103691420744172E-2</v>
      </c>
      <c r="N10113" s="87">
        <v>18.481218224393</v>
      </c>
      <c r="O10113" s="88">
        <v>1.1821889560985379</v>
      </c>
      <c r="P10113" s="89">
        <v>63.967047071506883</v>
      </c>
    </row>
    <row r="10114" spans="1:16">
      <c r="A10114" s="75" t="s">
        <v>10554</v>
      </c>
      <c r="B10114" s="85">
        <v>10110</v>
      </c>
      <c r="C10114" s="85">
        <v>7114</v>
      </c>
      <c r="D10114" s="85">
        <v>10110</v>
      </c>
      <c r="E10114" s="86" t="s">
        <v>10553</v>
      </c>
      <c r="F10114" s="85" t="s">
        <v>11</v>
      </c>
      <c r="G10114" s="86" t="s">
        <v>10553</v>
      </c>
      <c r="H10114" s="85" t="s">
        <v>1</v>
      </c>
      <c r="I10114" s="85">
        <v>1</v>
      </c>
      <c r="J10114" s="88">
        <v>0.89361447312660225</v>
      </c>
      <c r="K10114" s="146">
        <v>1.2463789221383947</v>
      </c>
      <c r="L10114" s="147">
        <v>4.392925938924751E-9</v>
      </c>
      <c r="M10114" s="147">
        <v>5.5245767246347742E-2</v>
      </c>
      <c r="N10114" s="87">
        <v>16.634658719255899</v>
      </c>
      <c r="O10114" s="88">
        <v>0.770931776701543</v>
      </c>
      <c r="P10114" s="89">
        <v>46.344910930401596</v>
      </c>
    </row>
    <row r="10115" spans="1:16">
      <c r="A10115" s="75" t="s">
        <v>16080</v>
      </c>
      <c r="B10115" s="85">
        <v>10111</v>
      </c>
      <c r="C10115" s="85">
        <v>10611</v>
      </c>
      <c r="D10115" s="85">
        <v>10111</v>
      </c>
      <c r="E10115" s="86" t="s">
        <v>16081</v>
      </c>
      <c r="F10115" s="85" t="s">
        <v>55</v>
      </c>
      <c r="G10115" s="86" t="s">
        <v>10553</v>
      </c>
      <c r="H10115" s="85" t="s">
        <v>1</v>
      </c>
      <c r="I10115" s="85">
        <v>1</v>
      </c>
      <c r="J10115" s="88">
        <v>1.2575169865013791</v>
      </c>
      <c r="K10115" s="146">
        <v>1.8130732639949516</v>
      </c>
      <c r="L10115" s="147">
        <v>5.8736969992422558E-9</v>
      </c>
      <c r="M10115" s="147">
        <v>6.5861182975812879E-2</v>
      </c>
      <c r="N10115" s="87">
        <v>17.87075977514786</v>
      </c>
      <c r="O10115" s="88">
        <v>1.04623047803314</v>
      </c>
      <c r="P10115" s="89">
        <v>58.544263993078246</v>
      </c>
    </row>
    <row r="10116" spans="1:16">
      <c r="A10116" s="75" t="s">
        <v>10555</v>
      </c>
      <c r="B10116" s="85">
        <v>10112</v>
      </c>
      <c r="C10116" s="85">
        <v>7115</v>
      </c>
      <c r="D10116" s="85">
        <v>10112</v>
      </c>
      <c r="E10116" s="86" t="s">
        <v>10556</v>
      </c>
      <c r="F10116" s="85" t="s">
        <v>38</v>
      </c>
      <c r="G10116" s="86" t="s">
        <v>10556</v>
      </c>
      <c r="H10116" s="85" t="s">
        <v>1</v>
      </c>
      <c r="I10116" s="85">
        <v>1</v>
      </c>
      <c r="J10116" s="88">
        <v>1.5692065717524479</v>
      </c>
      <c r="K10116" s="146">
        <v>2.2799782742900487</v>
      </c>
      <c r="L10116" s="147">
        <v>7.1987606185221599E-9</v>
      </c>
      <c r="M10116" s="147">
        <v>7.7473095794308194E-2</v>
      </c>
      <c r="N10116" s="87">
        <v>20.38298225867673</v>
      </c>
      <c r="O10116" s="88">
        <v>1.2994143339579869</v>
      </c>
      <c r="P10116" s="89">
        <v>63.749961485878529</v>
      </c>
    </row>
    <row r="10117" spans="1:16">
      <c r="A10117" s="75" t="s">
        <v>10557</v>
      </c>
      <c r="B10117" s="85">
        <v>10113</v>
      </c>
      <c r="C10117" s="85">
        <v>7116</v>
      </c>
      <c r="D10117" s="85">
        <v>10113</v>
      </c>
      <c r="E10117" s="86" t="s">
        <v>10556</v>
      </c>
      <c r="F10117" s="85" t="s">
        <v>11</v>
      </c>
      <c r="G10117" s="86" t="s">
        <v>10556</v>
      </c>
      <c r="H10117" s="85" t="s">
        <v>1</v>
      </c>
      <c r="I10117" s="85">
        <v>1</v>
      </c>
      <c r="J10117" s="88">
        <v>0.96291007849916566</v>
      </c>
      <c r="K10117" s="146">
        <v>1.3442778099982153</v>
      </c>
      <c r="L10117" s="147">
        <v>4.7427478051387319E-9</v>
      </c>
      <c r="M10117" s="147">
        <v>5.9373787960854942E-2</v>
      </c>
      <c r="N10117" s="87">
        <v>18.287672015023329</v>
      </c>
      <c r="O10117" s="88">
        <v>0.83413480070531421</v>
      </c>
      <c r="P10117" s="89">
        <v>45.611863555955736</v>
      </c>
    </row>
    <row r="10118" spans="1:16">
      <c r="A10118" s="75" t="s">
        <v>16082</v>
      </c>
      <c r="B10118" s="85">
        <v>10114</v>
      </c>
      <c r="C10118" s="85">
        <v>10612</v>
      </c>
      <c r="D10118" s="85">
        <v>10114</v>
      </c>
      <c r="E10118" s="86" t="s">
        <v>16083</v>
      </c>
      <c r="F10118" s="85" t="s">
        <v>55</v>
      </c>
      <c r="G10118" s="86" t="s">
        <v>10556</v>
      </c>
      <c r="H10118" s="85" t="s">
        <v>1</v>
      </c>
      <c r="I10118" s="85">
        <v>1</v>
      </c>
      <c r="J10118" s="88">
        <v>1.368769588257168</v>
      </c>
      <c r="K10118" s="146">
        <v>1.9706428573697894</v>
      </c>
      <c r="L10118" s="147">
        <v>6.3868215668893867E-9</v>
      </c>
      <c r="M10118" s="147">
        <v>7.1489603054602294E-2</v>
      </c>
      <c r="N10118" s="87">
        <v>19.69028871781326</v>
      </c>
      <c r="O10118" s="88">
        <v>1.1455964788903359</v>
      </c>
      <c r="P10118" s="89">
        <v>58.180786239764295</v>
      </c>
    </row>
    <row r="10119" spans="1:16">
      <c r="A10119" s="75" t="s">
        <v>10558</v>
      </c>
      <c r="B10119" s="85">
        <v>10115</v>
      </c>
      <c r="C10119" s="85">
        <v>7117</v>
      </c>
      <c r="D10119" s="85">
        <v>10115</v>
      </c>
      <c r="E10119" s="86" t="s">
        <v>10559</v>
      </c>
      <c r="F10119" s="85" t="s">
        <v>38</v>
      </c>
      <c r="G10119" s="86" t="s">
        <v>10559</v>
      </c>
      <c r="H10119" s="85" t="s">
        <v>1</v>
      </c>
      <c r="I10119" s="85">
        <v>1</v>
      </c>
      <c r="J10119" s="88">
        <v>1.701557927913633</v>
      </c>
      <c r="K10119" s="146">
        <v>2.4675670031080688</v>
      </c>
      <c r="L10119" s="147">
        <v>7.7942149216230596E-9</v>
      </c>
      <c r="M10119" s="147">
        <v>8.3860287171274667E-2</v>
      </c>
      <c r="N10119" s="87">
        <v>22.289641119067358</v>
      </c>
      <c r="O10119" s="88">
        <v>1.4169740393498149</v>
      </c>
      <c r="P10119" s="89">
        <v>63.570966969839837</v>
      </c>
    </row>
    <row r="10120" spans="1:16">
      <c r="A10120" s="75" t="s">
        <v>10560</v>
      </c>
      <c r="B10120" s="85">
        <v>10116</v>
      </c>
      <c r="C10120" s="85">
        <v>7118</v>
      </c>
      <c r="D10120" s="85">
        <v>10116</v>
      </c>
      <c r="E10120" s="86" t="s">
        <v>10559</v>
      </c>
      <c r="F10120" s="85" t="s">
        <v>11</v>
      </c>
      <c r="G10120" s="86" t="s">
        <v>10559</v>
      </c>
      <c r="H10120" s="85" t="s">
        <v>1</v>
      </c>
      <c r="I10120" s="85">
        <v>1</v>
      </c>
      <c r="J10120" s="88">
        <v>1.0323786164805571</v>
      </c>
      <c r="K10120" s="146">
        <v>1.4424353902698368</v>
      </c>
      <c r="L10120" s="147">
        <v>5.0934530736320391E-9</v>
      </c>
      <c r="M10120" s="147">
        <v>6.3512263918055534E-2</v>
      </c>
      <c r="N10120" s="87">
        <v>19.944766455869431</v>
      </c>
      <c r="O10120" s="88">
        <v>0.89749544335995124</v>
      </c>
      <c r="P10120" s="89">
        <v>44.999045004903152</v>
      </c>
    </row>
    <row r="10121" spans="1:16">
      <c r="A10121" s="75" t="s">
        <v>16084</v>
      </c>
      <c r="B10121" s="85">
        <v>10117</v>
      </c>
      <c r="C10121" s="85">
        <v>10613</v>
      </c>
      <c r="D10121" s="85">
        <v>10117</v>
      </c>
      <c r="E10121" s="86" t="s">
        <v>16085</v>
      </c>
      <c r="F10121" s="85" t="s">
        <v>55</v>
      </c>
      <c r="G10121" s="86" t="s">
        <v>10559</v>
      </c>
      <c r="H10121" s="85" t="s">
        <v>1</v>
      </c>
      <c r="I10121" s="85">
        <v>1</v>
      </c>
      <c r="J10121" s="88">
        <v>1.4803323656786089</v>
      </c>
      <c r="K10121" s="146">
        <v>2.1286663324801114</v>
      </c>
      <c r="L10121" s="147">
        <v>6.9013637110780364E-9</v>
      </c>
      <c r="M10121" s="147">
        <v>7.7133386312782132E-2</v>
      </c>
      <c r="N10121" s="87">
        <v>21.514443489861421</v>
      </c>
      <c r="O10121" s="88">
        <v>1.2452383886752481</v>
      </c>
      <c r="P10121" s="89">
        <v>57.879181920836608</v>
      </c>
    </row>
    <row r="10122" spans="1:16">
      <c r="A10122" s="75" t="s">
        <v>10561</v>
      </c>
      <c r="B10122" s="85">
        <v>10118</v>
      </c>
      <c r="C10122" s="85">
        <v>7119</v>
      </c>
      <c r="D10122" s="85">
        <v>10118</v>
      </c>
      <c r="E10122" s="86" t="s">
        <v>10562</v>
      </c>
      <c r="F10122" s="85" t="s">
        <v>38</v>
      </c>
      <c r="G10122" s="86" t="s">
        <v>10562</v>
      </c>
      <c r="H10122" s="85" t="s">
        <v>1</v>
      </c>
      <c r="I10122" s="85">
        <v>1</v>
      </c>
      <c r="J10122" s="88">
        <v>0.1170833103951614</v>
      </c>
      <c r="K10122" s="146">
        <v>0.16464136291572748</v>
      </c>
      <c r="L10122" s="147">
        <v>5.1569663266244073E-10</v>
      </c>
      <c r="M10122" s="147">
        <v>5.4283118423410553E-3</v>
      </c>
      <c r="N10122" s="87">
        <v>1.5178969169913361</v>
      </c>
      <c r="O10122" s="88">
        <v>0.1035720071057715</v>
      </c>
      <c r="P10122" s="89">
        <v>68.233887259659454</v>
      </c>
    </row>
    <row r="10123" spans="1:16">
      <c r="A10123" s="75" t="s">
        <v>10563</v>
      </c>
      <c r="B10123" s="85">
        <v>10119</v>
      </c>
      <c r="C10123" s="85">
        <v>7120</v>
      </c>
      <c r="D10123" s="85">
        <v>10119</v>
      </c>
      <c r="E10123" s="86" t="s">
        <v>10562</v>
      </c>
      <c r="F10123" s="85" t="s">
        <v>11</v>
      </c>
      <c r="G10123" s="86" t="s">
        <v>10562</v>
      </c>
      <c r="H10123" s="85" t="s">
        <v>1</v>
      </c>
      <c r="I10123" s="85">
        <v>1</v>
      </c>
      <c r="J10123" s="88">
        <v>5.2751719127979893E-2</v>
      </c>
      <c r="K10123" s="146">
        <v>7.3150647130754337E-2</v>
      </c>
      <c r="L10123" s="147">
        <v>2.6530971482533141E-10</v>
      </c>
      <c r="M10123" s="147">
        <v>3.1278024968481089E-3</v>
      </c>
      <c r="N10123" s="87">
        <v>1.2625837499104859</v>
      </c>
      <c r="O10123" s="88">
        <v>4.8124173070802703E-2</v>
      </c>
      <c r="P10123" s="89">
        <v>38.115628427987126</v>
      </c>
    </row>
    <row r="10124" spans="1:16">
      <c r="A10124" s="75" t="s">
        <v>16086</v>
      </c>
      <c r="B10124" s="85">
        <v>10120</v>
      </c>
      <c r="C10124" s="85">
        <v>10614</v>
      </c>
      <c r="D10124" s="85">
        <v>10120</v>
      </c>
      <c r="E10124" s="86" t="s">
        <v>16087</v>
      </c>
      <c r="F10124" s="85" t="s">
        <v>55</v>
      </c>
      <c r="G10124" s="86" t="s">
        <v>10562</v>
      </c>
      <c r="H10124" s="85" t="s">
        <v>1</v>
      </c>
      <c r="I10124" s="85">
        <v>1</v>
      </c>
      <c r="J10124" s="88">
        <v>9.5815778353445596E-2</v>
      </c>
      <c r="K10124" s="146">
        <v>0.13439523203121023</v>
      </c>
      <c r="L10124" s="147">
        <v>4.3292063267495451E-10</v>
      </c>
      <c r="M10124" s="147">
        <v>4.6677810478463486E-3</v>
      </c>
      <c r="N10124" s="87">
        <v>1.433492336681599</v>
      </c>
      <c r="O10124" s="88">
        <v>8.5241377258845535E-2</v>
      </c>
      <c r="P10124" s="89">
        <v>59.464131811245927</v>
      </c>
    </row>
    <row r="10125" spans="1:16">
      <c r="A10125" s="75" t="s">
        <v>10564</v>
      </c>
      <c r="B10125" s="85">
        <v>10121</v>
      </c>
      <c r="C10125" s="85">
        <v>7121</v>
      </c>
      <c r="D10125" s="85">
        <v>10121</v>
      </c>
      <c r="E10125" s="86" t="s">
        <v>10565</v>
      </c>
      <c r="F10125" s="85" t="s">
        <v>38</v>
      </c>
      <c r="G10125" s="86" t="s">
        <v>10565</v>
      </c>
      <c r="H10125" s="85" t="s">
        <v>1</v>
      </c>
      <c r="I10125" s="85">
        <v>1</v>
      </c>
      <c r="J10125" s="88">
        <v>0.78873013827010785</v>
      </c>
      <c r="K10125" s="146">
        <v>1.1091043163985184</v>
      </c>
      <c r="L10125" s="147">
        <v>3.4739833970571171E-9</v>
      </c>
      <c r="M10125" s="147">
        <v>3.6567749370365062E-2</v>
      </c>
      <c r="N10125" s="87">
        <v>10.22529206919163</v>
      </c>
      <c r="O10125" s="88">
        <v>0.69771142624631277</v>
      </c>
      <c r="P10125" s="89">
        <v>68.233887259659568</v>
      </c>
    </row>
    <row r="10126" spans="1:16">
      <c r="A10126" s="75" t="s">
        <v>10566</v>
      </c>
      <c r="B10126" s="85">
        <v>10122</v>
      </c>
      <c r="C10126" s="85">
        <v>7122</v>
      </c>
      <c r="D10126" s="85">
        <v>10122</v>
      </c>
      <c r="E10126" s="86" t="s">
        <v>10565</v>
      </c>
      <c r="F10126" s="85" t="s">
        <v>11</v>
      </c>
      <c r="G10126" s="86" t="s">
        <v>10565</v>
      </c>
      <c r="H10126" s="85" t="s">
        <v>1</v>
      </c>
      <c r="I10126" s="85">
        <v>1</v>
      </c>
      <c r="J10126" s="88">
        <v>0.35536124304456712</v>
      </c>
      <c r="K10126" s="146">
        <v>0.49277834587406733</v>
      </c>
      <c r="L10126" s="147">
        <v>1.787255308654425E-9</v>
      </c>
      <c r="M10126" s="147">
        <v>2.107039925241597E-2</v>
      </c>
      <c r="N10126" s="87">
        <v>8.5053783693294189</v>
      </c>
      <c r="O10126" s="88">
        <v>0.32418784156479907</v>
      </c>
      <c r="P10126" s="89">
        <v>38.115628427987112</v>
      </c>
    </row>
    <row r="10127" spans="1:16">
      <c r="A10127" s="75" t="s">
        <v>16088</v>
      </c>
      <c r="B10127" s="85">
        <v>10123</v>
      </c>
      <c r="C10127" s="85">
        <v>10615</v>
      </c>
      <c r="D10127" s="85">
        <v>10123</v>
      </c>
      <c r="E10127" s="86" t="s">
        <v>16089</v>
      </c>
      <c r="F10127" s="85" t="s">
        <v>55</v>
      </c>
      <c r="G10127" s="86" t="s">
        <v>10565</v>
      </c>
      <c r="H10127" s="85" t="s">
        <v>1</v>
      </c>
      <c r="I10127" s="85">
        <v>1</v>
      </c>
      <c r="J10127" s="88">
        <v>0.64546169607016957</v>
      </c>
      <c r="K10127" s="146">
        <v>0.9053516644264652</v>
      </c>
      <c r="L10127" s="147">
        <v>2.9163639917360079E-9</v>
      </c>
      <c r="M10127" s="147">
        <v>3.1444443950694657E-2</v>
      </c>
      <c r="N10127" s="87">
        <v>9.6567017545375329</v>
      </c>
      <c r="O10127" s="88">
        <v>0.57422738599370837</v>
      </c>
      <c r="P10127" s="89">
        <v>59.464131811245799</v>
      </c>
    </row>
    <row r="10128" spans="1:16">
      <c r="A10128" s="75" t="s">
        <v>10567</v>
      </c>
      <c r="B10128" s="85">
        <v>10124</v>
      </c>
      <c r="C10128" s="85">
        <v>7123</v>
      </c>
      <c r="D10128" s="85">
        <v>10124</v>
      </c>
      <c r="E10128" s="86" t="s">
        <v>10568</v>
      </c>
      <c r="F10128" s="85" t="s">
        <v>38</v>
      </c>
      <c r="G10128" s="86" t="s">
        <v>10568</v>
      </c>
      <c r="H10128" s="85" t="s">
        <v>1</v>
      </c>
      <c r="I10128" s="85">
        <v>1</v>
      </c>
      <c r="J10128" s="88">
        <v>9.0984943513977862E-3</v>
      </c>
      <c r="K10128" s="146">
        <v>5.5322057071820153E-3</v>
      </c>
      <c r="L10128" s="147">
        <v>2.885510012217224E-11</v>
      </c>
      <c r="M10128" s="147">
        <v>1.2124525440234399E-3</v>
      </c>
      <c r="N10128" s="87">
        <v>0.16056197333327771</v>
      </c>
      <c r="O10128" s="88">
        <v>8.0659209984847626E-3</v>
      </c>
      <c r="P10128" s="89">
        <v>50.235562200910238</v>
      </c>
    </row>
    <row r="10129" spans="1:16">
      <c r="A10129" s="75" t="s">
        <v>10569</v>
      </c>
      <c r="B10129" s="85">
        <v>10125</v>
      </c>
      <c r="C10129" s="85">
        <v>7124</v>
      </c>
      <c r="D10129" s="85">
        <v>10125</v>
      </c>
      <c r="E10129" s="86" t="s">
        <v>10568</v>
      </c>
      <c r="F10129" s="85" t="s">
        <v>11</v>
      </c>
      <c r="G10129" s="86" t="s">
        <v>10568</v>
      </c>
      <c r="H10129" s="85" t="s">
        <v>1</v>
      </c>
      <c r="I10129" s="85">
        <v>1</v>
      </c>
      <c r="J10129" s="88">
        <v>1.301428634895781E-2</v>
      </c>
      <c r="K10129" s="146">
        <v>7.6939868691757183E-3</v>
      </c>
      <c r="L10129" s="147">
        <v>4.057959412409557E-11</v>
      </c>
      <c r="M10129" s="147">
        <v>1.667903761991199E-3</v>
      </c>
      <c r="N10129" s="87">
        <v>0.22161101558910129</v>
      </c>
      <c r="O10129" s="88">
        <v>1.163369829987196E-2</v>
      </c>
      <c r="P10129" s="89">
        <v>52.496028994526654</v>
      </c>
    </row>
    <row r="10130" spans="1:16">
      <c r="A10130" s="75" t="s">
        <v>16090</v>
      </c>
      <c r="B10130" s="85">
        <v>10126</v>
      </c>
      <c r="C10130" s="85">
        <v>10616</v>
      </c>
      <c r="D10130" s="85">
        <v>10126</v>
      </c>
      <c r="E10130" s="86" t="s">
        <v>16091</v>
      </c>
      <c r="F10130" s="85" t="s">
        <v>55</v>
      </c>
      <c r="G10130" s="86" t="s">
        <v>10568</v>
      </c>
      <c r="H10130" s="85" t="s">
        <v>1</v>
      </c>
      <c r="I10130" s="85">
        <v>1</v>
      </c>
      <c r="J10130" s="88">
        <v>1.039302523640168E-2</v>
      </c>
      <c r="K10130" s="146">
        <v>6.2468740252555593E-3</v>
      </c>
      <c r="L10130" s="147">
        <v>3.2731128166049908E-11</v>
      </c>
      <c r="M10130" s="147">
        <v>1.3630212332284011E-3</v>
      </c>
      <c r="N10130" s="87">
        <v>0.1807443197779596</v>
      </c>
      <c r="O10130" s="88">
        <v>9.2454008866758204E-3</v>
      </c>
      <c r="P10130" s="89">
        <v>51.151819863736748</v>
      </c>
    </row>
    <row r="10131" spans="1:16">
      <c r="A10131" s="75" t="s">
        <v>10570</v>
      </c>
      <c r="B10131" s="85">
        <v>10127</v>
      </c>
      <c r="C10131" s="85">
        <v>7125</v>
      </c>
      <c r="D10131" s="85">
        <v>10127</v>
      </c>
      <c r="E10131" s="86" t="s">
        <v>10571</v>
      </c>
      <c r="F10131" s="85" t="s">
        <v>38</v>
      </c>
      <c r="G10131" s="86" t="s">
        <v>10571</v>
      </c>
      <c r="H10131" s="85" t="s">
        <v>1</v>
      </c>
      <c r="I10131" s="85">
        <v>1</v>
      </c>
      <c r="J10131" s="88">
        <v>0.97090130998438939</v>
      </c>
      <c r="K10131" s="146">
        <v>1.4432662514912293</v>
      </c>
      <c r="L10131" s="147">
        <v>4.51731091604557E-9</v>
      </c>
      <c r="M10131" s="147">
        <v>4.765040639675279E-2</v>
      </c>
      <c r="N10131" s="87">
        <v>11.626594052097021</v>
      </c>
      <c r="O10131" s="88">
        <v>0.76769446014063047</v>
      </c>
      <c r="P10131" s="89">
        <v>66.029179027039817</v>
      </c>
    </row>
    <row r="10132" spans="1:16">
      <c r="A10132" s="75" t="s">
        <v>10572</v>
      </c>
      <c r="B10132" s="85">
        <v>10128</v>
      </c>
      <c r="C10132" s="85">
        <v>7126</v>
      </c>
      <c r="D10132" s="85">
        <v>10128</v>
      </c>
      <c r="E10132" s="86" t="s">
        <v>10571</v>
      </c>
      <c r="F10132" s="85" t="s">
        <v>11</v>
      </c>
      <c r="G10132" s="86" t="s">
        <v>10571</v>
      </c>
      <c r="H10132" s="85" t="s">
        <v>1</v>
      </c>
      <c r="I10132" s="85">
        <v>1</v>
      </c>
      <c r="J10132" s="88">
        <v>0.63640081468766252</v>
      </c>
      <c r="K10132" s="146">
        <v>0.89639027998585807</v>
      </c>
      <c r="L10132" s="147">
        <v>3.1215200765187799E-9</v>
      </c>
      <c r="M10132" s="147">
        <v>3.9059470215118013E-2</v>
      </c>
      <c r="N10132" s="87">
        <v>10.579501530051051</v>
      </c>
      <c r="O10132" s="88">
        <v>0.53654853118177059</v>
      </c>
      <c r="P10132" s="89">
        <v>50.715861201749981</v>
      </c>
    </row>
    <row r="10133" spans="1:16">
      <c r="A10133" s="75" t="s">
        <v>16092</v>
      </c>
      <c r="B10133" s="85">
        <v>10129</v>
      </c>
      <c r="C10133" s="85">
        <v>10617</v>
      </c>
      <c r="D10133" s="85">
        <v>10129</v>
      </c>
      <c r="E10133" s="86" t="s">
        <v>16093</v>
      </c>
      <c r="F10133" s="85" t="s">
        <v>55</v>
      </c>
      <c r="G10133" s="86" t="s">
        <v>10571</v>
      </c>
      <c r="H10133" s="85" t="s">
        <v>1</v>
      </c>
      <c r="I10133" s="85">
        <v>1</v>
      </c>
      <c r="J10133" s="88">
        <v>0.86031800461972729</v>
      </c>
      <c r="K10133" s="146">
        <v>1.262473238016232</v>
      </c>
      <c r="L10133" s="147">
        <v>4.0558731400097768E-9</v>
      </c>
      <c r="M10133" s="147">
        <v>4.4810308601682752E-2</v>
      </c>
      <c r="N10133" s="87">
        <v>11.28043327284983</v>
      </c>
      <c r="O10133" s="88">
        <v>0.69127938391426513</v>
      </c>
      <c r="P10133" s="89">
        <v>61.281279468055743</v>
      </c>
    </row>
    <row r="10134" spans="1:16">
      <c r="A10134" s="75" t="s">
        <v>10573</v>
      </c>
      <c r="B10134" s="85">
        <v>10130</v>
      </c>
      <c r="C10134" s="85">
        <v>7127</v>
      </c>
      <c r="D10134" s="85">
        <v>10130</v>
      </c>
      <c r="E10134" s="86" t="s">
        <v>10574</v>
      </c>
      <c r="F10134" s="85" t="s">
        <v>38</v>
      </c>
      <c r="G10134" s="86" t="s">
        <v>10574</v>
      </c>
      <c r="H10134" s="85" t="s">
        <v>1</v>
      </c>
      <c r="I10134" s="85">
        <v>1</v>
      </c>
      <c r="J10134" s="88">
        <v>1.104026054804444</v>
      </c>
      <c r="K10134" s="146">
        <v>1.6319464820523999</v>
      </c>
      <c r="L10134" s="147">
        <v>5.1162508194890442E-9</v>
      </c>
      <c r="M10134" s="147">
        <v>5.4075065835989582E-2</v>
      </c>
      <c r="N10134" s="87">
        <v>13.544570280221929</v>
      </c>
      <c r="O10134" s="88">
        <v>0.88594156329502416</v>
      </c>
      <c r="P10134" s="89">
        <v>65.40935186321083</v>
      </c>
    </row>
    <row r="10135" spans="1:16">
      <c r="A10135" s="75" t="s">
        <v>10575</v>
      </c>
      <c r="B10135" s="85">
        <v>10131</v>
      </c>
      <c r="C10135" s="85">
        <v>7128</v>
      </c>
      <c r="D10135" s="85">
        <v>10131</v>
      </c>
      <c r="E10135" s="86" t="s">
        <v>10574</v>
      </c>
      <c r="F10135" s="85" t="s">
        <v>11</v>
      </c>
      <c r="G10135" s="86" t="s">
        <v>10574</v>
      </c>
      <c r="H10135" s="85" t="s">
        <v>1</v>
      </c>
      <c r="I10135" s="85">
        <v>1</v>
      </c>
      <c r="J10135" s="88">
        <v>0.70628342740664629</v>
      </c>
      <c r="K10135" s="146">
        <v>0.99512835219067741</v>
      </c>
      <c r="L10135" s="147">
        <v>3.4743124456468071E-9</v>
      </c>
      <c r="M10135" s="147">
        <v>4.3222565053870697E-2</v>
      </c>
      <c r="N10135" s="87">
        <v>12.2464873238732</v>
      </c>
      <c r="O10135" s="88">
        <v>0.60028687671825776</v>
      </c>
      <c r="P10135" s="89">
        <v>49.017065942497936</v>
      </c>
    </row>
    <row r="10136" spans="1:16">
      <c r="A10136" s="75" t="s">
        <v>16094</v>
      </c>
      <c r="B10136" s="85">
        <v>10132</v>
      </c>
      <c r="C10136" s="85">
        <v>10618</v>
      </c>
      <c r="D10136" s="85">
        <v>10132</v>
      </c>
      <c r="E10136" s="86" t="s">
        <v>16095</v>
      </c>
      <c r="F10136" s="85" t="s">
        <v>55</v>
      </c>
      <c r="G10136" s="86" t="s">
        <v>10574</v>
      </c>
      <c r="H10136" s="85" t="s">
        <v>1</v>
      </c>
      <c r="I10136" s="85">
        <v>1</v>
      </c>
      <c r="J10136" s="88">
        <v>0.97253538426580899</v>
      </c>
      <c r="K10136" s="146">
        <v>1.4214192789348534</v>
      </c>
      <c r="L10136" s="147">
        <v>4.573438551233695E-9</v>
      </c>
      <c r="M10136" s="147">
        <v>5.0487312081261018E-2</v>
      </c>
      <c r="N10136" s="87">
        <v>13.115433983059621</v>
      </c>
      <c r="O10136" s="88">
        <v>0.79150630870282168</v>
      </c>
      <c r="P10136" s="89">
        <v>60.349227461718797</v>
      </c>
    </row>
    <row r="10137" spans="1:16">
      <c r="A10137" s="75" t="s">
        <v>10576</v>
      </c>
      <c r="B10137" s="85">
        <v>10133</v>
      </c>
      <c r="C10137" s="85">
        <v>7129</v>
      </c>
      <c r="D10137" s="85">
        <v>10133</v>
      </c>
      <c r="E10137" s="86" t="s">
        <v>10577</v>
      </c>
      <c r="F10137" s="85" t="s">
        <v>38</v>
      </c>
      <c r="G10137" s="86" t="s">
        <v>10577</v>
      </c>
      <c r="H10137" s="85" t="s">
        <v>1</v>
      </c>
      <c r="I10137" s="85">
        <v>1</v>
      </c>
      <c r="J10137" s="88">
        <v>1.2371507996245059</v>
      </c>
      <c r="K10137" s="146">
        <v>1.8206267126135571</v>
      </c>
      <c r="L10137" s="147">
        <v>5.7151907229325318E-9</v>
      </c>
      <c r="M10137" s="147">
        <v>6.0499725275225902E-2</v>
      </c>
      <c r="N10137" s="87">
        <v>15.462546508346851</v>
      </c>
      <c r="O10137" s="88">
        <v>1.004188666449424</v>
      </c>
      <c r="P10137" s="89">
        <v>64.943291579259082</v>
      </c>
    </row>
    <row r="10138" spans="1:16">
      <c r="A10138" s="75" t="s">
        <v>10578</v>
      </c>
      <c r="B10138" s="85">
        <v>10134</v>
      </c>
      <c r="C10138" s="85">
        <v>7130</v>
      </c>
      <c r="D10138" s="85">
        <v>10134</v>
      </c>
      <c r="E10138" s="86" t="s">
        <v>10577</v>
      </c>
      <c r="F10138" s="85" t="s">
        <v>11</v>
      </c>
      <c r="G10138" s="86" t="s">
        <v>10577</v>
      </c>
      <c r="H10138" s="85" t="s">
        <v>1</v>
      </c>
      <c r="I10138" s="85">
        <v>1</v>
      </c>
      <c r="J10138" s="88">
        <v>0.77616604012563073</v>
      </c>
      <c r="K10138" s="146">
        <v>1.0938664243954952</v>
      </c>
      <c r="L10138" s="147">
        <v>3.8271048147748449E-9</v>
      </c>
      <c r="M10138" s="147">
        <v>4.7385659892623437E-2</v>
      </c>
      <c r="N10138" s="87">
        <v>13.913473117695361</v>
      </c>
      <c r="O10138" s="88">
        <v>0.66402522225474503</v>
      </c>
      <c r="P10138" s="89">
        <v>47.725339075131998</v>
      </c>
    </row>
    <row r="10139" spans="1:16">
      <c r="A10139" s="75" t="s">
        <v>16096</v>
      </c>
      <c r="B10139" s="85">
        <v>10135</v>
      </c>
      <c r="C10139" s="85">
        <v>10619</v>
      </c>
      <c r="D10139" s="85">
        <v>10135</v>
      </c>
      <c r="E10139" s="86" t="s">
        <v>16097</v>
      </c>
      <c r="F10139" s="85" t="s">
        <v>55</v>
      </c>
      <c r="G10139" s="86" t="s">
        <v>10577</v>
      </c>
      <c r="H10139" s="85" t="s">
        <v>1</v>
      </c>
      <c r="I10139" s="85">
        <v>1</v>
      </c>
      <c r="J10139" s="88">
        <v>1.0847527639118899</v>
      </c>
      <c r="K10139" s="146">
        <v>1.5803653198534784</v>
      </c>
      <c r="L10139" s="147">
        <v>5.091003962457629E-9</v>
      </c>
      <c r="M10139" s="147">
        <v>5.6164315560839562E-2</v>
      </c>
      <c r="N10139" s="87">
        <v>14.95043469326947</v>
      </c>
      <c r="O10139" s="88">
        <v>0.89173323349137645</v>
      </c>
      <c r="P10139" s="89">
        <v>59.645973631310234</v>
      </c>
    </row>
    <row r="10140" spans="1:16">
      <c r="A10140" s="75" t="s">
        <v>10579</v>
      </c>
      <c r="B10140" s="85">
        <v>10136</v>
      </c>
      <c r="C10140" s="85">
        <v>7131</v>
      </c>
      <c r="D10140" s="85">
        <v>10136</v>
      </c>
      <c r="E10140" s="86" t="s">
        <v>10580</v>
      </c>
      <c r="F10140" s="85" t="s">
        <v>38</v>
      </c>
      <c r="G10140" s="86" t="s">
        <v>10580</v>
      </c>
      <c r="H10140" s="85" t="s">
        <v>1</v>
      </c>
      <c r="I10140" s="85">
        <v>1</v>
      </c>
      <c r="J10140" s="88">
        <v>1.369771605440314</v>
      </c>
      <c r="K10140" s="146">
        <v>2.0085732397707448</v>
      </c>
      <c r="L10140" s="147">
        <v>6.3118887826459731E-9</v>
      </c>
      <c r="M10140" s="147">
        <v>6.6900668709922423E-2</v>
      </c>
      <c r="N10140" s="87">
        <v>17.373996301661919</v>
      </c>
      <c r="O10140" s="88">
        <v>1.121989999560602</v>
      </c>
      <c r="P10140" s="89">
        <v>64.578694508716879</v>
      </c>
    </row>
    <row r="10141" spans="1:16">
      <c r="A10141" s="75" t="s">
        <v>10581</v>
      </c>
      <c r="B10141" s="85">
        <v>10137</v>
      </c>
      <c r="C10141" s="85">
        <v>7132</v>
      </c>
      <c r="D10141" s="85">
        <v>10137</v>
      </c>
      <c r="E10141" s="86" t="s">
        <v>10580</v>
      </c>
      <c r="F10141" s="85" t="s">
        <v>11</v>
      </c>
      <c r="G10141" s="86" t="s">
        <v>10580</v>
      </c>
      <c r="H10141" s="85" t="s">
        <v>1</v>
      </c>
      <c r="I10141" s="85">
        <v>1</v>
      </c>
      <c r="J10141" s="88">
        <v>0.8458180760328422</v>
      </c>
      <c r="K10141" s="146">
        <v>1.1922595733845773</v>
      </c>
      <c r="L10141" s="147">
        <v>4.1787193141970874E-9</v>
      </c>
      <c r="M10141" s="147">
        <v>5.1534814407785082E-2</v>
      </c>
      <c r="N10141" s="87">
        <v>15.575017384745991</v>
      </c>
      <c r="O10141" s="88">
        <v>0.72755340959007442</v>
      </c>
      <c r="P10141" s="89">
        <v>46.712847351466372</v>
      </c>
    </row>
    <row r="10142" spans="1:16">
      <c r="A10142" s="75" t="s">
        <v>16098</v>
      </c>
      <c r="B10142" s="85">
        <v>10138</v>
      </c>
      <c r="C10142" s="85">
        <v>10620</v>
      </c>
      <c r="D10142" s="85">
        <v>10138</v>
      </c>
      <c r="E10142" s="86" t="s">
        <v>16099</v>
      </c>
      <c r="F10142" s="85" t="s">
        <v>55</v>
      </c>
      <c r="G10142" s="86" t="s">
        <v>10580</v>
      </c>
      <c r="H10142" s="85" t="s">
        <v>1</v>
      </c>
      <c r="I10142" s="85">
        <v>1</v>
      </c>
      <c r="J10142" s="88">
        <v>1.1965565760037951</v>
      </c>
      <c r="K10142" s="146">
        <v>1.7387061851248697</v>
      </c>
      <c r="L10142" s="147">
        <v>5.6066792716263473E-9</v>
      </c>
      <c r="M10142" s="147">
        <v>6.1820834801232731E-2</v>
      </c>
      <c r="N10142" s="87">
        <v>16.779267630969301</v>
      </c>
      <c r="O10142" s="88">
        <v>0.99159227970966635</v>
      </c>
      <c r="P10142" s="89">
        <v>59.096278903108733</v>
      </c>
    </row>
    <row r="10143" spans="1:16">
      <c r="A10143" s="75" t="s">
        <v>10582</v>
      </c>
      <c r="B10143" s="85">
        <v>10139</v>
      </c>
      <c r="C10143" s="85">
        <v>7133</v>
      </c>
      <c r="D10143" s="85">
        <v>10139</v>
      </c>
      <c r="E10143" s="86" t="s">
        <v>10583</v>
      </c>
      <c r="F10143" s="85" t="s">
        <v>38</v>
      </c>
      <c r="G10143" s="86" t="s">
        <v>10583</v>
      </c>
      <c r="H10143" s="85" t="s">
        <v>1</v>
      </c>
      <c r="I10143" s="85">
        <v>1</v>
      </c>
      <c r="J10143" s="88">
        <v>1.502770365509317</v>
      </c>
      <c r="K10143" s="146">
        <v>2.1970700444809155</v>
      </c>
      <c r="L10143" s="147">
        <v>6.9102682251569677E-9</v>
      </c>
      <c r="M10143" s="147">
        <v>7.3319399148024073E-2</v>
      </c>
      <c r="N10143" s="87">
        <v>19.2903409210844</v>
      </c>
      <c r="O10143" s="88">
        <v>1.240125660204199</v>
      </c>
      <c r="P10143" s="89">
        <v>64.28738949080666</v>
      </c>
    </row>
    <row r="10144" spans="1:16">
      <c r="A10144" s="75" t="s">
        <v>10584</v>
      </c>
      <c r="B10144" s="85">
        <v>10140</v>
      </c>
      <c r="C10144" s="85">
        <v>7134</v>
      </c>
      <c r="D10144" s="85">
        <v>10140</v>
      </c>
      <c r="E10144" s="86" t="s">
        <v>10583</v>
      </c>
      <c r="F10144" s="85" t="s">
        <v>11</v>
      </c>
      <c r="G10144" s="86" t="s">
        <v>10583</v>
      </c>
      <c r="H10144" s="85" t="s">
        <v>1</v>
      </c>
      <c r="I10144" s="85">
        <v>1</v>
      </c>
      <c r="J10144" s="88">
        <v>0.91564304454888445</v>
      </c>
      <c r="K10144" s="146">
        <v>1.2909114147854646</v>
      </c>
      <c r="L10144" s="147">
        <v>4.5312172158986884E-9</v>
      </c>
      <c r="M10144" s="147">
        <v>5.569442416564005E-2</v>
      </c>
      <c r="N10144" s="87">
        <v>17.240642796875271</v>
      </c>
      <c r="O10144" s="88">
        <v>0.79123921557627408</v>
      </c>
      <c r="P10144" s="89">
        <v>45.893834986226835</v>
      </c>
    </row>
    <row r="10145" spans="1:16">
      <c r="A10145" s="75" t="s">
        <v>16100</v>
      </c>
      <c r="B10145" s="85">
        <v>10141</v>
      </c>
      <c r="C10145" s="85">
        <v>10621</v>
      </c>
      <c r="D10145" s="85">
        <v>10141</v>
      </c>
      <c r="E10145" s="86" t="s">
        <v>16101</v>
      </c>
      <c r="F10145" s="85" t="s">
        <v>55</v>
      </c>
      <c r="G10145" s="86" t="s">
        <v>10583</v>
      </c>
      <c r="H10145" s="85" t="s">
        <v>1</v>
      </c>
      <c r="I10145" s="85">
        <v>1</v>
      </c>
      <c r="J10145" s="88">
        <v>1.308670563761323</v>
      </c>
      <c r="K10145" s="146">
        <v>1.8975009321316663</v>
      </c>
      <c r="L10145" s="147">
        <v>6.1237721573364329E-9</v>
      </c>
      <c r="M10145" s="147">
        <v>6.7492717221014326E-2</v>
      </c>
      <c r="N10145" s="87">
        <v>18.61272639805151</v>
      </c>
      <c r="O10145" s="88">
        <v>1.0917272348556479</v>
      </c>
      <c r="P10145" s="89">
        <v>58.65488008086426</v>
      </c>
    </row>
    <row r="10146" spans="1:16">
      <c r="A10146" s="75" t="s">
        <v>10585</v>
      </c>
      <c r="B10146" s="85">
        <v>10142</v>
      </c>
      <c r="C10146" s="85">
        <v>7135</v>
      </c>
      <c r="D10146" s="85">
        <v>10142</v>
      </c>
      <c r="E10146" s="86" t="s">
        <v>10586</v>
      </c>
      <c r="F10146" s="85" t="s">
        <v>38</v>
      </c>
      <c r="G10146" s="86" t="s">
        <v>10586</v>
      </c>
      <c r="H10146" s="85" t="s">
        <v>1</v>
      </c>
      <c r="I10146" s="85">
        <v>1</v>
      </c>
      <c r="J10146" s="88">
        <v>0.1178744138437772</v>
      </c>
      <c r="K10146" s="146">
        <v>0.16575380455705044</v>
      </c>
      <c r="L10146" s="147">
        <v>5.1918106936961886E-10</v>
      </c>
      <c r="M10146" s="147">
        <v>5.4649896250595752E-3</v>
      </c>
      <c r="N10146" s="87">
        <v>1.528152977241279</v>
      </c>
      <c r="O10146" s="88">
        <v>0.1042718179645942</v>
      </c>
      <c r="P10146" s="89">
        <v>68.23388725965934</v>
      </c>
    </row>
    <row r="10147" spans="1:16">
      <c r="A10147" s="75" t="s">
        <v>10587</v>
      </c>
      <c r="B10147" s="85">
        <v>10143</v>
      </c>
      <c r="C10147" s="85">
        <v>7136</v>
      </c>
      <c r="D10147" s="85">
        <v>10143</v>
      </c>
      <c r="E10147" s="86" t="s">
        <v>10586</v>
      </c>
      <c r="F10147" s="85" t="s">
        <v>11</v>
      </c>
      <c r="G10147" s="86" t="s">
        <v>10586</v>
      </c>
      <c r="H10147" s="85" t="s">
        <v>1</v>
      </c>
      <c r="I10147" s="85">
        <v>1</v>
      </c>
      <c r="J10147" s="88">
        <v>5.3108149662628307E-2</v>
      </c>
      <c r="K10147" s="146">
        <v>7.3644908260016059E-2</v>
      </c>
      <c r="L10147" s="147">
        <v>2.6710234803360998E-10</v>
      </c>
      <c r="M10147" s="147">
        <v>3.1489362975024868E-3</v>
      </c>
      <c r="N10147" s="87">
        <v>1.2711147211936651</v>
      </c>
      <c r="O10147" s="88">
        <v>4.8449336402362077E-2</v>
      </c>
      <c r="P10147" s="89">
        <v>38.115628427987033</v>
      </c>
    </row>
    <row r="10148" spans="1:16">
      <c r="A10148" s="75" t="s">
        <v>16102</v>
      </c>
      <c r="B10148" s="85">
        <v>10144</v>
      </c>
      <c r="C10148" s="85">
        <v>10622</v>
      </c>
      <c r="D10148" s="85">
        <v>10144</v>
      </c>
      <c r="E10148" s="86" t="s">
        <v>16103</v>
      </c>
      <c r="F10148" s="85" t="s">
        <v>55</v>
      </c>
      <c r="G10148" s="86" t="s">
        <v>10586</v>
      </c>
      <c r="H10148" s="85" t="s">
        <v>1</v>
      </c>
      <c r="I10148" s="85">
        <v>1</v>
      </c>
      <c r="J10148" s="88">
        <v>9.6463182261238858E-2</v>
      </c>
      <c r="K10148" s="146">
        <v>0.13530330792331299</v>
      </c>
      <c r="L10148" s="147">
        <v>4.35845772084919E-10</v>
      </c>
      <c r="M10148" s="147">
        <v>4.6993201089804452E-3</v>
      </c>
      <c r="N10148" s="87">
        <v>1.443178095713233</v>
      </c>
      <c r="O10148" s="88">
        <v>8.5817332510594257E-2</v>
      </c>
      <c r="P10148" s="89">
        <v>59.464131811245707</v>
      </c>
    </row>
    <row r="10149" spans="1:16">
      <c r="A10149" s="75" t="s">
        <v>10588</v>
      </c>
      <c r="B10149" s="85">
        <v>10145</v>
      </c>
      <c r="C10149" s="85">
        <v>7137</v>
      </c>
      <c r="D10149" s="85">
        <v>10145</v>
      </c>
      <c r="E10149" s="86" t="s">
        <v>10589</v>
      </c>
      <c r="F10149" s="85" t="s">
        <v>38</v>
      </c>
      <c r="G10149" s="86" t="s">
        <v>10589</v>
      </c>
      <c r="H10149" s="85" t="s">
        <v>1</v>
      </c>
      <c r="I10149" s="85">
        <v>1</v>
      </c>
      <c r="J10149" s="88">
        <v>0.55456351747978283</v>
      </c>
      <c r="K10149" s="146">
        <v>0.77982159056706168</v>
      </c>
      <c r="L10149" s="147">
        <v>2.442590131732229E-9</v>
      </c>
      <c r="M10149" s="147">
        <v>2.571112568568296E-2</v>
      </c>
      <c r="N10149" s="87">
        <v>7.189498235208962</v>
      </c>
      <c r="O10149" s="88">
        <v>0.49056741203476739</v>
      </c>
      <c r="P10149" s="89">
        <v>68.233887259659241</v>
      </c>
    </row>
    <row r="10150" spans="1:16">
      <c r="A10150" s="75" t="s">
        <v>10590</v>
      </c>
      <c r="B10150" s="85">
        <v>10146</v>
      </c>
      <c r="C10150" s="85">
        <v>7138</v>
      </c>
      <c r="D10150" s="85">
        <v>10146</v>
      </c>
      <c r="E10150" s="86" t="s">
        <v>10589</v>
      </c>
      <c r="F10150" s="85" t="s">
        <v>11</v>
      </c>
      <c r="G10150" s="86" t="s">
        <v>10589</v>
      </c>
      <c r="H10150" s="85" t="s">
        <v>1</v>
      </c>
      <c r="I10150" s="85">
        <v>1</v>
      </c>
      <c r="J10150" s="88">
        <v>0.24985780478860781</v>
      </c>
      <c r="K10150" s="146">
        <v>0.34647705161255959</v>
      </c>
      <c r="L10150" s="147">
        <v>1.256635879003766E-9</v>
      </c>
      <c r="M10150" s="147">
        <v>1.481479425871975E-2</v>
      </c>
      <c r="N10150" s="87">
        <v>5.9802108695084497</v>
      </c>
      <c r="O10150" s="88">
        <v>0.22793949542319419</v>
      </c>
      <c r="P10150" s="89">
        <v>38.115628427987176</v>
      </c>
    </row>
    <row r="10151" spans="1:16">
      <c r="A10151" s="75" t="s">
        <v>16104</v>
      </c>
      <c r="B10151" s="85">
        <v>10147</v>
      </c>
      <c r="C10151" s="85">
        <v>10623</v>
      </c>
      <c r="D10151" s="85">
        <v>10147</v>
      </c>
      <c r="E10151" s="86" t="s">
        <v>16105</v>
      </c>
      <c r="F10151" s="85" t="s">
        <v>55</v>
      </c>
      <c r="G10151" s="86" t="s">
        <v>10589</v>
      </c>
      <c r="H10151" s="85" t="s">
        <v>1</v>
      </c>
      <c r="I10151" s="85">
        <v>1</v>
      </c>
      <c r="J10151" s="88">
        <v>0.45383013936327937</v>
      </c>
      <c r="K10151" s="146">
        <v>0.63656120036404384</v>
      </c>
      <c r="L10151" s="147">
        <v>2.0505227263861009E-9</v>
      </c>
      <c r="M10151" s="147">
        <v>2.2108881855001941E-2</v>
      </c>
      <c r="N10151" s="87">
        <v>6.7897170811743326</v>
      </c>
      <c r="O10151" s="88">
        <v>0.40374463147601852</v>
      </c>
      <c r="P10151" s="89">
        <v>59.464131811245935</v>
      </c>
    </row>
    <row r="10152" spans="1:16">
      <c r="A10152" s="75" t="s">
        <v>10591</v>
      </c>
      <c r="B10152" s="85">
        <v>10148</v>
      </c>
      <c r="C10152" s="85">
        <v>7139</v>
      </c>
      <c r="D10152" s="85">
        <v>10148</v>
      </c>
      <c r="E10152" s="86" t="s">
        <v>10592</v>
      </c>
      <c r="F10152" s="85" t="s">
        <v>38</v>
      </c>
      <c r="G10152" s="86" t="s">
        <v>10593</v>
      </c>
      <c r="H10152" s="85" t="s">
        <v>1</v>
      </c>
      <c r="I10152" s="85">
        <v>1</v>
      </c>
      <c r="J10152" s="88">
        <v>116.7253495604724</v>
      </c>
      <c r="K10152" s="146">
        <v>706.72668839233222</v>
      </c>
      <c r="L10152" s="147">
        <v>8.5900721604434617E-7</v>
      </c>
      <c r="M10152" s="147">
        <v>10.567769230622799</v>
      </c>
      <c r="N10152" s="87">
        <v>1856.9873443655449</v>
      </c>
      <c r="O10152" s="88">
        <v>106.29142416254059</v>
      </c>
      <c r="P10152" s="89">
        <v>57.238636808726305</v>
      </c>
    </row>
    <row r="10153" spans="1:16">
      <c r="A10153" s="75" t="s">
        <v>10594</v>
      </c>
      <c r="B10153" s="85">
        <v>10149</v>
      </c>
      <c r="C10153" s="85">
        <v>7140</v>
      </c>
      <c r="D10153" s="85">
        <v>10149</v>
      </c>
      <c r="E10153" s="86" t="s">
        <v>10592</v>
      </c>
      <c r="F10153" s="85" t="s">
        <v>11</v>
      </c>
      <c r="G10153" s="86" t="s">
        <v>10593</v>
      </c>
      <c r="H10153" s="85" t="s">
        <v>1</v>
      </c>
      <c r="I10153" s="85">
        <v>1</v>
      </c>
      <c r="J10153" s="88">
        <v>112.046706618606</v>
      </c>
      <c r="K10153" s="146">
        <v>699.9949423574617</v>
      </c>
      <c r="L10153" s="147">
        <v>8.407618435930762E-7</v>
      </c>
      <c r="M10153" s="147">
        <v>10.40776410966121</v>
      </c>
      <c r="N10153" s="87">
        <v>1841.200313434545</v>
      </c>
      <c r="O10153" s="88">
        <v>102.2684686300437</v>
      </c>
      <c r="P10153" s="89">
        <v>55.544455366333153</v>
      </c>
    </row>
    <row r="10154" spans="1:16">
      <c r="A10154" s="75" t="s">
        <v>16106</v>
      </c>
      <c r="B10154" s="85">
        <v>10150</v>
      </c>
      <c r="C10154" s="85">
        <v>10624</v>
      </c>
      <c r="D10154" s="85">
        <v>10150</v>
      </c>
      <c r="E10154" s="86" t="s">
        <v>16107</v>
      </c>
      <c r="F10154" s="85" t="s">
        <v>55</v>
      </c>
      <c r="G10154" s="86" t="s">
        <v>10593</v>
      </c>
      <c r="H10154" s="85" t="s">
        <v>1</v>
      </c>
      <c r="I10154" s="85">
        <v>1</v>
      </c>
      <c r="J10154" s="88">
        <v>116.257281617022</v>
      </c>
      <c r="K10154" s="146">
        <v>706.05118694274779</v>
      </c>
      <c r="L10154" s="147">
        <v>8.5727689011481717E-7</v>
      </c>
      <c r="M10154" s="147">
        <v>10.556878307850329</v>
      </c>
      <c r="N10154" s="87">
        <v>1856.008394670439</v>
      </c>
      <c r="O10154" s="88">
        <v>105.8915712156986</v>
      </c>
      <c r="P10154" s="89">
        <v>57.053390232376174</v>
      </c>
    </row>
    <row r="10155" spans="1:16">
      <c r="A10155" s="75" t="s">
        <v>16108</v>
      </c>
      <c r="B10155" s="85">
        <v>10151</v>
      </c>
      <c r="C10155" s="85">
        <v>10625</v>
      </c>
      <c r="D10155" s="85">
        <v>10151</v>
      </c>
      <c r="E10155" s="86" t="s">
        <v>16109</v>
      </c>
      <c r="F10155" s="85" t="s">
        <v>55</v>
      </c>
      <c r="G10155" s="86" t="s">
        <v>16110</v>
      </c>
      <c r="H10155" s="85" t="s">
        <v>1</v>
      </c>
      <c r="I10155" s="85">
        <v>1</v>
      </c>
      <c r="J10155" s="88">
        <v>1.0789823118043929E-2</v>
      </c>
      <c r="K10155" s="146">
        <v>6.9460565423650172E-2</v>
      </c>
      <c r="L10155" s="147">
        <v>8.1641844904362955E-11</v>
      </c>
      <c r="M10155" s="147">
        <v>1.0147048705672929E-3</v>
      </c>
      <c r="N10155" s="87">
        <v>0.17413241956719391</v>
      </c>
      <c r="O10155" s="88">
        <v>9.8488961086776322E-3</v>
      </c>
      <c r="P10155" s="89">
        <v>56.55980737623161</v>
      </c>
    </row>
    <row r="10156" spans="1:16">
      <c r="A10156" s="75" t="s">
        <v>24502</v>
      </c>
      <c r="B10156" s="85">
        <v>10152</v>
      </c>
      <c r="C10156" s="85">
        <v>14964</v>
      </c>
      <c r="D10156" s="85">
        <v>10152</v>
      </c>
      <c r="E10156" s="86" t="s">
        <v>24501</v>
      </c>
      <c r="F10156" s="85" t="s">
        <v>38</v>
      </c>
      <c r="G10156" s="86" t="s">
        <v>16110</v>
      </c>
      <c r="H10156" s="85" t="s">
        <v>1</v>
      </c>
      <c r="I10156" s="85">
        <v>1</v>
      </c>
      <c r="J10156" s="88">
        <v>5.7512801124075192E-3</v>
      </c>
      <c r="K10156" s="146">
        <v>6.6832986526565982E-2</v>
      </c>
      <c r="L10156" s="147">
        <v>1.2131479830939839E-10</v>
      </c>
      <c r="M10156" s="147">
        <v>1.175883185407893E-3</v>
      </c>
      <c r="N10156" s="87">
        <v>7.1074830167246222E-2</v>
      </c>
      <c r="O10156" s="88">
        <v>4.9605868354089203E-3</v>
      </c>
      <c r="P10156" s="89">
        <v>69.793861254907824</v>
      </c>
    </row>
    <row r="10157" spans="1:16">
      <c r="A10157" s="75" t="s">
        <v>24505</v>
      </c>
      <c r="B10157" s="85">
        <v>10153</v>
      </c>
      <c r="C10157" s="85">
        <v>14967</v>
      </c>
      <c r="D10157" s="85">
        <v>10153</v>
      </c>
      <c r="E10157" s="86" t="s">
        <v>24501</v>
      </c>
      <c r="F10157" s="85" t="s">
        <v>11</v>
      </c>
      <c r="G10157" s="86" t="s">
        <v>16110</v>
      </c>
      <c r="H10157" s="85" t="s">
        <v>1</v>
      </c>
      <c r="I10157" s="85">
        <v>1</v>
      </c>
      <c r="J10157" s="88">
        <v>5.1541668491536163E-3</v>
      </c>
      <c r="K10157" s="146">
        <v>6.5956908880744833E-2</v>
      </c>
      <c r="L10157" s="147">
        <v>1.1888417808658609E-10</v>
      </c>
      <c r="M10157" s="147">
        <v>1.1605163013953001E-3</v>
      </c>
      <c r="N10157" s="87">
        <v>6.9099093426441355E-2</v>
      </c>
      <c r="O10157" s="88">
        <v>4.4440605393260236E-3</v>
      </c>
      <c r="P10157" s="89">
        <v>64.314310347022086</v>
      </c>
    </row>
    <row r="10158" spans="1:16">
      <c r="A10158" s="75" t="s">
        <v>26585</v>
      </c>
      <c r="B10158" s="85">
        <v>10154</v>
      </c>
      <c r="C10158" s="85">
        <v>16550</v>
      </c>
      <c r="D10158" s="85">
        <v>10154</v>
      </c>
      <c r="E10158" s="86" t="s">
        <v>26569</v>
      </c>
      <c r="F10158" s="85" t="s">
        <v>38</v>
      </c>
      <c r="G10158" s="86" t="s">
        <v>16110</v>
      </c>
      <c r="H10158" s="85" t="s">
        <v>1</v>
      </c>
      <c r="I10158" s="85">
        <v>1</v>
      </c>
      <c r="J10158" s="88">
        <v>1.093174586324323E-2</v>
      </c>
      <c r="K10158" s="146">
        <v>6.9534834971966733E-2</v>
      </c>
      <c r="L10158" s="147">
        <v>8.0527611787221807E-11</v>
      </c>
      <c r="M10158" s="147">
        <v>1.0101806073625091E-3</v>
      </c>
      <c r="N10158" s="87">
        <v>0.17703061851517671</v>
      </c>
      <c r="O10158" s="88">
        <v>9.9865585353185477E-3</v>
      </c>
      <c r="P10158" s="89">
        <v>56.411476269357365</v>
      </c>
    </row>
    <row r="10159" spans="1:16">
      <c r="A10159" s="75" t="s">
        <v>10595</v>
      </c>
      <c r="B10159" s="85">
        <v>10155</v>
      </c>
      <c r="C10159" s="85">
        <v>7141</v>
      </c>
      <c r="D10159" s="85">
        <v>10155</v>
      </c>
      <c r="E10159" s="86" t="s">
        <v>10596</v>
      </c>
      <c r="F10159" s="85" t="s">
        <v>38</v>
      </c>
      <c r="G10159" s="86" t="s">
        <v>10596</v>
      </c>
      <c r="H10159" s="85" t="s">
        <v>1</v>
      </c>
      <c r="I10159" s="85">
        <v>1</v>
      </c>
      <c r="J10159" s="88">
        <v>2.9026568945287381E-4</v>
      </c>
      <c r="K10159" s="146">
        <v>3.6682224167167735E-4</v>
      </c>
      <c r="L10159" s="147">
        <v>3.0873971233911179E-12</v>
      </c>
      <c r="M10159" s="147">
        <v>7.8400934669036458E-5</v>
      </c>
      <c r="N10159" s="87">
        <v>8.9077349854211913E-3</v>
      </c>
      <c r="O10159" s="88">
        <v>2.319975331337073E-4</v>
      </c>
      <c r="P10159" s="89">
        <v>26.044503289939037</v>
      </c>
    </row>
    <row r="10160" spans="1:16">
      <c r="A10160" s="75" t="s">
        <v>10597</v>
      </c>
      <c r="B10160" s="85">
        <v>10156</v>
      </c>
      <c r="C10160" s="85">
        <v>7142</v>
      </c>
      <c r="D10160" s="85">
        <v>10156</v>
      </c>
      <c r="E10160" s="86" t="s">
        <v>10596</v>
      </c>
      <c r="F10160" s="85" t="s">
        <v>139</v>
      </c>
      <c r="G10160" s="86" t="s">
        <v>10596</v>
      </c>
      <c r="H10160" s="85" t="s">
        <v>1</v>
      </c>
      <c r="I10160" s="85">
        <v>1</v>
      </c>
      <c r="J10160" s="88">
        <v>1.107092811419038E-2</v>
      </c>
      <c r="K10160" s="146">
        <v>6.9817990935051644E-2</v>
      </c>
      <c r="L10160" s="147">
        <v>8.4678928668073792E-11</v>
      </c>
      <c r="M10160" s="147">
        <v>1.091588924122678E-3</v>
      </c>
      <c r="N10160" s="87">
        <v>0.1828963576423</v>
      </c>
      <c r="O10160" s="88">
        <v>1.00724224425396E-2</v>
      </c>
      <c r="P10160" s="89">
        <v>55.071749773381299</v>
      </c>
    </row>
    <row r="10161" spans="1:16">
      <c r="A10161" s="75" t="s">
        <v>16111</v>
      </c>
      <c r="B10161" s="85">
        <v>10157</v>
      </c>
      <c r="C10161" s="85">
        <v>10626</v>
      </c>
      <c r="D10161" s="85">
        <v>10157</v>
      </c>
      <c r="E10161" s="86" t="s">
        <v>16112</v>
      </c>
      <c r="F10161" s="85" t="s">
        <v>55</v>
      </c>
      <c r="G10161" s="86" t="s">
        <v>10596</v>
      </c>
      <c r="H10161" s="85" t="s">
        <v>1</v>
      </c>
      <c r="I10161" s="85">
        <v>1</v>
      </c>
      <c r="J10161" s="88">
        <v>3.2534049278494571E-3</v>
      </c>
      <c r="K10161" s="146">
        <v>1.9455953781087765E-2</v>
      </c>
      <c r="L10161" s="147">
        <v>2.551339091818417E-11</v>
      </c>
      <c r="M10161" s="147">
        <v>3.5688262430373782E-4</v>
      </c>
      <c r="N10161" s="87">
        <v>5.6729704964388249E-2</v>
      </c>
      <c r="O10161" s="88">
        <v>2.9367060216072931E-3</v>
      </c>
      <c r="P10161" s="89">
        <v>51.766636605122372</v>
      </c>
    </row>
    <row r="10162" spans="1:16">
      <c r="A10162" s="75" t="s">
        <v>10598</v>
      </c>
      <c r="B10162" s="85">
        <v>10158</v>
      </c>
      <c r="C10162" s="85">
        <v>7143</v>
      </c>
      <c r="D10162" s="85">
        <v>10158</v>
      </c>
      <c r="E10162" s="86" t="s">
        <v>10599</v>
      </c>
      <c r="F10162" s="85" t="s">
        <v>38</v>
      </c>
      <c r="G10162" s="86" t="s">
        <v>10600</v>
      </c>
      <c r="H10162" s="85" t="s">
        <v>1</v>
      </c>
      <c r="I10162" s="85">
        <v>1</v>
      </c>
      <c r="J10162" s="88">
        <v>20.01401796179784</v>
      </c>
      <c r="K10162" s="146">
        <v>81.83707955908676</v>
      </c>
      <c r="L10162" s="147">
        <v>1.2266713754359871E-7</v>
      </c>
      <c r="M10162" s="147">
        <v>1.531578694237796</v>
      </c>
      <c r="N10162" s="87">
        <v>293.72988912914138</v>
      </c>
      <c r="O10162" s="88">
        <v>18.026269179426041</v>
      </c>
      <c r="P10162" s="89">
        <v>61.370224299851913</v>
      </c>
    </row>
    <row r="10163" spans="1:16">
      <c r="A10163" s="75" t="s">
        <v>10601</v>
      </c>
      <c r="B10163" s="85">
        <v>10159</v>
      </c>
      <c r="C10163" s="85">
        <v>7144</v>
      </c>
      <c r="D10163" s="85">
        <v>10159</v>
      </c>
      <c r="E10163" s="86" t="s">
        <v>10599</v>
      </c>
      <c r="F10163" s="85" t="s">
        <v>11</v>
      </c>
      <c r="G10163" s="86" t="s">
        <v>10600</v>
      </c>
      <c r="H10163" s="85" t="s">
        <v>1</v>
      </c>
      <c r="I10163" s="85">
        <v>1</v>
      </c>
      <c r="J10163" s="88">
        <v>16.467825085507972</v>
      </c>
      <c r="K10163" s="146">
        <v>76.667772704124232</v>
      </c>
      <c r="L10163" s="147">
        <v>1.0841977508180211E-7</v>
      </c>
      <c r="M10163" s="147">
        <v>1.4543437242232791</v>
      </c>
      <c r="N10163" s="87">
        <v>283.84067226966312</v>
      </c>
      <c r="O10163" s="88">
        <v>14.95972312800906</v>
      </c>
      <c r="P10163" s="89">
        <v>52.704649437260912</v>
      </c>
    </row>
    <row r="10164" spans="1:16">
      <c r="A10164" s="75" t="s">
        <v>16113</v>
      </c>
      <c r="B10164" s="85">
        <v>10160</v>
      </c>
      <c r="C10164" s="85">
        <v>10627</v>
      </c>
      <c r="D10164" s="85">
        <v>10160</v>
      </c>
      <c r="E10164" s="86" t="s">
        <v>16114</v>
      </c>
      <c r="F10164" s="85" t="s">
        <v>38</v>
      </c>
      <c r="G10164" s="86" t="s">
        <v>10600</v>
      </c>
      <c r="H10164" s="85" t="s">
        <v>1</v>
      </c>
      <c r="I10164" s="85">
        <v>1</v>
      </c>
      <c r="J10164" s="88">
        <v>20.098429472125179</v>
      </c>
      <c r="K10164" s="146">
        <v>81.943156299529278</v>
      </c>
      <c r="L10164" s="147">
        <v>1.230967474470652E-7</v>
      </c>
      <c r="M10164" s="147">
        <v>1.5429733581828831</v>
      </c>
      <c r="N10164" s="87">
        <v>294.98764695144962</v>
      </c>
      <c r="O10164" s="88">
        <v>18.10284896179034</v>
      </c>
      <c r="P10164" s="89">
        <v>61.368159476758656</v>
      </c>
    </row>
    <row r="10165" spans="1:16">
      <c r="A10165" s="75" t="s">
        <v>16115</v>
      </c>
      <c r="B10165" s="85">
        <v>10161</v>
      </c>
      <c r="C10165" s="85">
        <v>10628</v>
      </c>
      <c r="D10165" s="85">
        <v>10161</v>
      </c>
      <c r="E10165" s="86" t="s">
        <v>16114</v>
      </c>
      <c r="F10165" s="85" t="s">
        <v>11</v>
      </c>
      <c r="G10165" s="86" t="s">
        <v>10600</v>
      </c>
      <c r="H10165" s="85" t="s">
        <v>1</v>
      </c>
      <c r="I10165" s="85">
        <v>1</v>
      </c>
      <c r="J10165" s="88">
        <v>16.496398177077449</v>
      </c>
      <c r="K10165" s="146">
        <v>76.699468277497644</v>
      </c>
      <c r="L10165" s="147">
        <v>1.085600527069172E-7</v>
      </c>
      <c r="M10165" s="147">
        <v>1.458335129640052</v>
      </c>
      <c r="N10165" s="87">
        <v>284.27992889557117</v>
      </c>
      <c r="O10165" s="88">
        <v>14.9853541609116</v>
      </c>
      <c r="P10165" s="89">
        <v>52.713373818298635</v>
      </c>
    </row>
    <row r="10166" spans="1:16">
      <c r="A10166" s="75" t="s">
        <v>10602</v>
      </c>
      <c r="B10166" s="85">
        <v>10162</v>
      </c>
      <c r="C10166" s="85">
        <v>7145</v>
      </c>
      <c r="D10166" s="85">
        <v>10162</v>
      </c>
      <c r="E10166" s="86" t="s">
        <v>10603</v>
      </c>
      <c r="F10166" s="85" t="s">
        <v>55</v>
      </c>
      <c r="G10166" s="86" t="s">
        <v>10604</v>
      </c>
      <c r="H10166" s="85" t="s">
        <v>1</v>
      </c>
      <c r="I10166" s="85">
        <v>1</v>
      </c>
      <c r="J10166" s="88">
        <v>8.8308350991111588</v>
      </c>
      <c r="K10166" s="146">
        <v>11.981674018658008</v>
      </c>
      <c r="L10166" s="147">
        <v>3.9761682206145108E-8</v>
      </c>
      <c r="M10166" s="147">
        <v>0.96752777502167231</v>
      </c>
      <c r="N10166" s="87">
        <v>155.1654056451697</v>
      </c>
      <c r="O10166" s="88">
        <v>7.3214546522978488</v>
      </c>
      <c r="P10166" s="89">
        <v>47.184838797382831</v>
      </c>
    </row>
    <row r="10167" spans="1:16">
      <c r="A10167" s="75" t="s">
        <v>16116</v>
      </c>
      <c r="B10167" s="85">
        <v>10163</v>
      </c>
      <c r="C10167" s="85">
        <v>10629</v>
      </c>
      <c r="D10167" s="85">
        <v>10163</v>
      </c>
      <c r="E10167" s="86" t="s">
        <v>16117</v>
      </c>
      <c r="F10167" s="85" t="s">
        <v>55</v>
      </c>
      <c r="G10167" s="86" t="s">
        <v>10604</v>
      </c>
      <c r="H10167" s="85" t="s">
        <v>1</v>
      </c>
      <c r="I10167" s="85">
        <v>1</v>
      </c>
      <c r="J10167" s="88">
        <v>8.885255199930512</v>
      </c>
      <c r="K10167" s="146">
        <v>12.057941161800006</v>
      </c>
      <c r="L10167" s="147">
        <v>4.0068910560515209E-8</v>
      </c>
      <c r="M10167" s="147">
        <v>0.97450544443781162</v>
      </c>
      <c r="N10167" s="87">
        <v>155.9494746327147</v>
      </c>
      <c r="O10167" s="88">
        <v>7.3708657750751438</v>
      </c>
      <c r="P10167" s="89">
        <v>47.264447619555504</v>
      </c>
    </row>
    <row r="10168" spans="1:16">
      <c r="A10168" s="75" t="s">
        <v>10605</v>
      </c>
      <c r="B10168" s="85">
        <v>10164</v>
      </c>
      <c r="C10168" s="85">
        <v>7146</v>
      </c>
      <c r="D10168" s="85">
        <v>10164</v>
      </c>
      <c r="E10168" s="86" t="s">
        <v>10606</v>
      </c>
      <c r="F10168" s="85" t="s">
        <v>55</v>
      </c>
      <c r="G10168" s="86" t="s">
        <v>10607</v>
      </c>
      <c r="H10168" s="85" t="s">
        <v>1</v>
      </c>
      <c r="I10168" s="85">
        <v>1</v>
      </c>
      <c r="J10168" s="88">
        <v>37.73912345262918</v>
      </c>
      <c r="K10168" s="146">
        <v>49.666771095745993</v>
      </c>
      <c r="L10168" s="147">
        <v>1.6847297334307191E-7</v>
      </c>
      <c r="M10168" s="147">
        <v>2.142462869587213</v>
      </c>
      <c r="N10168" s="87">
        <v>542.86113903621629</v>
      </c>
      <c r="O10168" s="88">
        <v>33.37010457750872</v>
      </c>
      <c r="P10168" s="89">
        <v>61.470792764339826</v>
      </c>
    </row>
    <row r="10169" spans="1:16">
      <c r="A10169" s="75" t="s">
        <v>16118</v>
      </c>
      <c r="B10169" s="85">
        <v>10165</v>
      </c>
      <c r="C10169" s="85">
        <v>10630</v>
      </c>
      <c r="D10169" s="85">
        <v>10165</v>
      </c>
      <c r="E10169" s="86" t="s">
        <v>16119</v>
      </c>
      <c r="F10169" s="85" t="s">
        <v>55</v>
      </c>
      <c r="G10169" s="86" t="s">
        <v>10607</v>
      </c>
      <c r="H10169" s="85" t="s">
        <v>1</v>
      </c>
      <c r="I10169" s="85">
        <v>1</v>
      </c>
      <c r="J10169" s="88">
        <v>37.73912345262918</v>
      </c>
      <c r="K10169" s="146">
        <v>49.666771095745993</v>
      </c>
      <c r="L10169" s="147">
        <v>1.6847297334307191E-7</v>
      </c>
      <c r="M10169" s="147">
        <v>2.142462869587213</v>
      </c>
      <c r="N10169" s="87">
        <v>542.86113903621629</v>
      </c>
      <c r="O10169" s="88">
        <v>33.37010457750872</v>
      </c>
      <c r="P10169" s="89">
        <v>61.470792764339826</v>
      </c>
    </row>
    <row r="10170" spans="1:16">
      <c r="A10170" s="75" t="s">
        <v>10608</v>
      </c>
      <c r="B10170" s="85">
        <v>10166</v>
      </c>
      <c r="C10170" s="85">
        <v>7147</v>
      </c>
      <c r="D10170" s="85">
        <v>10166</v>
      </c>
      <c r="E10170" s="86" t="s">
        <v>10609</v>
      </c>
      <c r="F10170" s="85" t="s">
        <v>55</v>
      </c>
      <c r="G10170" s="86" t="s">
        <v>10610</v>
      </c>
      <c r="H10170" s="85" t="s">
        <v>1</v>
      </c>
      <c r="I10170" s="85">
        <v>1</v>
      </c>
      <c r="J10170" s="88">
        <v>41.353561497652549</v>
      </c>
      <c r="K10170" s="146">
        <v>65.992107538119157</v>
      </c>
      <c r="L10170" s="147">
        <v>1.983898741143075E-7</v>
      </c>
      <c r="M10170" s="147">
        <v>2.551683269155788</v>
      </c>
      <c r="N10170" s="87">
        <v>589.5015569921361</v>
      </c>
      <c r="O10170" s="88">
        <v>36.580479265232633</v>
      </c>
      <c r="P10170" s="89">
        <v>62.053236045516691</v>
      </c>
    </row>
    <row r="10171" spans="1:16">
      <c r="A10171" s="75" t="s">
        <v>16120</v>
      </c>
      <c r="B10171" s="85">
        <v>10167</v>
      </c>
      <c r="C10171" s="85">
        <v>10631</v>
      </c>
      <c r="D10171" s="85">
        <v>10167</v>
      </c>
      <c r="E10171" s="86" t="s">
        <v>16121</v>
      </c>
      <c r="F10171" s="85" t="s">
        <v>55</v>
      </c>
      <c r="G10171" s="86" t="s">
        <v>10610</v>
      </c>
      <c r="H10171" s="85" t="s">
        <v>1</v>
      </c>
      <c r="I10171" s="85">
        <v>1</v>
      </c>
      <c r="J10171" s="88">
        <v>41.357574613605301</v>
      </c>
      <c r="K10171" s="146">
        <v>65.996978796434078</v>
      </c>
      <c r="L10171" s="147">
        <v>1.9841027156973751E-7</v>
      </c>
      <c r="M10171" s="147">
        <v>2.552211665387349</v>
      </c>
      <c r="N10171" s="87">
        <v>589.56086895210115</v>
      </c>
      <c r="O10171" s="88">
        <v>36.584118841953838</v>
      </c>
      <c r="P10171" s="89">
        <v>62.053166633971621</v>
      </c>
    </row>
    <row r="10172" spans="1:16">
      <c r="A10172" s="75" t="s">
        <v>10611</v>
      </c>
      <c r="B10172" s="85">
        <v>10168</v>
      </c>
      <c r="C10172" s="85">
        <v>7148</v>
      </c>
      <c r="D10172" s="85">
        <v>10168</v>
      </c>
      <c r="E10172" s="86" t="s">
        <v>10612</v>
      </c>
      <c r="F10172" s="85" t="s">
        <v>55</v>
      </c>
      <c r="G10172" s="86" t="s">
        <v>10613</v>
      </c>
      <c r="H10172" s="85" t="s">
        <v>1</v>
      </c>
      <c r="I10172" s="85">
        <v>1</v>
      </c>
      <c r="J10172" s="88">
        <v>99.246416749567899</v>
      </c>
      <c r="K10172" s="146">
        <v>396.42572682500139</v>
      </c>
      <c r="L10172" s="147">
        <v>7.8811917926841641E-7</v>
      </c>
      <c r="M10172" s="147">
        <v>7.350982941870881</v>
      </c>
      <c r="N10172" s="87">
        <v>1407.4518909910159</v>
      </c>
      <c r="O10172" s="88">
        <v>88.124213118061562</v>
      </c>
      <c r="P10172" s="89">
        <v>62.612593497608991</v>
      </c>
    </row>
    <row r="10173" spans="1:16">
      <c r="A10173" s="75" t="s">
        <v>16122</v>
      </c>
      <c r="B10173" s="85">
        <v>10169</v>
      </c>
      <c r="C10173" s="85">
        <v>10632</v>
      </c>
      <c r="D10173" s="85">
        <v>10169</v>
      </c>
      <c r="E10173" s="86" t="s">
        <v>16123</v>
      </c>
      <c r="F10173" s="85" t="s">
        <v>55</v>
      </c>
      <c r="G10173" s="86" t="s">
        <v>10613</v>
      </c>
      <c r="H10173" s="85" t="s">
        <v>1</v>
      </c>
      <c r="I10173" s="85">
        <v>1</v>
      </c>
      <c r="J10173" s="88">
        <v>99.250429865520701</v>
      </c>
      <c r="K10173" s="146">
        <v>396.43059808331645</v>
      </c>
      <c r="L10173" s="147">
        <v>7.8813957672384737E-7</v>
      </c>
      <c r="M10173" s="147">
        <v>7.3515113381024388</v>
      </c>
      <c r="N10173" s="87">
        <v>1407.511202950981</v>
      </c>
      <c r="O10173" s="88">
        <v>88.127852694782703</v>
      </c>
      <c r="P10173" s="89">
        <v>62.612540852260565</v>
      </c>
    </row>
    <row r="10174" spans="1:16">
      <c r="A10174" s="75" t="s">
        <v>10614</v>
      </c>
      <c r="B10174" s="85">
        <v>10170</v>
      </c>
      <c r="C10174" s="85">
        <v>7149</v>
      </c>
      <c r="D10174" s="85">
        <v>10170</v>
      </c>
      <c r="E10174" s="86" t="s">
        <v>10615</v>
      </c>
      <c r="F10174" s="85" t="s">
        <v>55</v>
      </c>
      <c r="G10174" s="86" t="s">
        <v>10616</v>
      </c>
      <c r="H10174" s="85" t="s">
        <v>1</v>
      </c>
      <c r="I10174" s="85">
        <v>1</v>
      </c>
      <c r="J10174" s="88">
        <v>44.342606975120383</v>
      </c>
      <c r="K10174" s="146">
        <v>72.059940826254305</v>
      </c>
      <c r="L10174" s="147">
        <v>2.1674549253536999E-7</v>
      </c>
      <c r="M10174" s="147">
        <v>3.158576852414654</v>
      </c>
      <c r="N10174" s="87">
        <v>672.74406001976786</v>
      </c>
      <c r="O10174" s="88">
        <v>39.02797158426754</v>
      </c>
      <c r="P10174" s="89">
        <v>58.013104691137286</v>
      </c>
    </row>
    <row r="10175" spans="1:16">
      <c r="A10175" s="75" t="s">
        <v>16124</v>
      </c>
      <c r="B10175" s="85">
        <v>10171</v>
      </c>
      <c r="C10175" s="85">
        <v>10633</v>
      </c>
      <c r="D10175" s="85">
        <v>10171</v>
      </c>
      <c r="E10175" s="86" t="s">
        <v>16125</v>
      </c>
      <c r="F10175" s="85" t="s">
        <v>55</v>
      </c>
      <c r="G10175" s="86" t="s">
        <v>10616</v>
      </c>
      <c r="H10175" s="85" t="s">
        <v>1</v>
      </c>
      <c r="I10175" s="85">
        <v>1</v>
      </c>
      <c r="J10175" s="88">
        <v>44.346620091073113</v>
      </c>
      <c r="K10175" s="146">
        <v>72.064812084569354</v>
      </c>
      <c r="L10175" s="147">
        <v>2.1676588999080069E-7</v>
      </c>
      <c r="M10175" s="147">
        <v>3.1591052486462199</v>
      </c>
      <c r="N10175" s="87">
        <v>672.80337197973347</v>
      </c>
      <c r="O10175" s="88">
        <v>39.031611160988732</v>
      </c>
      <c r="P10175" s="89">
        <v>58.013400031182456</v>
      </c>
    </row>
    <row r="10176" spans="1:16">
      <c r="A10176" s="75" t="s">
        <v>10617</v>
      </c>
      <c r="B10176" s="85">
        <v>10172</v>
      </c>
      <c r="C10176" s="85">
        <v>7150</v>
      </c>
      <c r="D10176" s="85">
        <v>10172</v>
      </c>
      <c r="E10176" s="86" t="s">
        <v>10618</v>
      </c>
      <c r="F10176" s="85" t="s">
        <v>32</v>
      </c>
      <c r="G10176" s="86" t="s">
        <v>10619</v>
      </c>
      <c r="H10176" s="85" t="s">
        <v>260</v>
      </c>
      <c r="I10176" s="85">
        <v>1</v>
      </c>
      <c r="J10176" s="88">
        <v>10009.71163561934</v>
      </c>
      <c r="K10176" s="146">
        <v>52797.617292693074</v>
      </c>
      <c r="L10176" s="147">
        <v>4.4049498354238652E-5</v>
      </c>
      <c r="M10176" s="147">
        <v>1174.106831099286</v>
      </c>
      <c r="N10176" s="87">
        <v>129978.2104606998</v>
      </c>
      <c r="O10176" s="88">
        <v>8813.675754457814</v>
      </c>
      <c r="P10176" s="89">
        <v>67.808871373273107</v>
      </c>
    </row>
    <row r="10177" spans="1:16">
      <c r="A10177" s="75" t="s">
        <v>10620</v>
      </c>
      <c r="B10177" s="85">
        <v>10173</v>
      </c>
      <c r="C10177" s="85">
        <v>7151</v>
      </c>
      <c r="D10177" s="85">
        <v>10173</v>
      </c>
      <c r="E10177" s="86" t="s">
        <v>10618</v>
      </c>
      <c r="F10177" s="85" t="s">
        <v>38</v>
      </c>
      <c r="G10177" s="86" t="s">
        <v>10619</v>
      </c>
      <c r="H10177" s="85" t="s">
        <v>260</v>
      </c>
      <c r="I10177" s="85">
        <v>1</v>
      </c>
      <c r="J10177" s="88">
        <v>12933.0410458182</v>
      </c>
      <c r="K10177" s="146">
        <v>56535.18267723413</v>
      </c>
      <c r="L10177" s="147">
        <v>5.6967699170665928E-5</v>
      </c>
      <c r="M10177" s="147">
        <v>1314.0091952064761</v>
      </c>
      <c r="N10177" s="87">
        <v>159689.02529401029</v>
      </c>
      <c r="O10177" s="88">
        <v>11461.475506493431</v>
      </c>
      <c r="P10177" s="89">
        <v>71.773720738737168</v>
      </c>
    </row>
    <row r="10178" spans="1:16">
      <c r="A10178" s="75" t="s">
        <v>16126</v>
      </c>
      <c r="B10178" s="85">
        <v>10174</v>
      </c>
      <c r="C10178" s="85">
        <v>10634</v>
      </c>
      <c r="D10178" s="85">
        <v>10174</v>
      </c>
      <c r="E10178" s="86" t="s">
        <v>16127</v>
      </c>
      <c r="F10178" s="85" t="s">
        <v>55</v>
      </c>
      <c r="G10178" s="86" t="s">
        <v>10619</v>
      </c>
      <c r="H10178" s="85" t="s">
        <v>260</v>
      </c>
      <c r="I10178" s="85">
        <v>1</v>
      </c>
      <c r="J10178" s="88">
        <v>12933.0410458182</v>
      </c>
      <c r="K10178" s="146">
        <v>56535.18267723413</v>
      </c>
      <c r="L10178" s="147">
        <v>5.6967699170665962E-5</v>
      </c>
      <c r="M10178" s="147">
        <v>1314.0091952064761</v>
      </c>
      <c r="N10178" s="87">
        <v>159689.02529401029</v>
      </c>
      <c r="O10178" s="88">
        <v>11461.475506493431</v>
      </c>
      <c r="P10178" s="89">
        <v>71.773720738737168</v>
      </c>
    </row>
    <row r="10179" spans="1:16">
      <c r="A10179" s="75" t="s">
        <v>10621</v>
      </c>
      <c r="B10179" s="85">
        <v>10175</v>
      </c>
      <c r="C10179" s="85">
        <v>7152</v>
      </c>
      <c r="D10179" s="85">
        <v>10175</v>
      </c>
      <c r="E10179" s="86" t="s">
        <v>10622</v>
      </c>
      <c r="F10179" s="85" t="s">
        <v>38</v>
      </c>
      <c r="G10179" s="86" t="s">
        <v>10623</v>
      </c>
      <c r="H10179" s="85" t="s">
        <v>260</v>
      </c>
      <c r="I10179" s="85">
        <v>1</v>
      </c>
      <c r="J10179" s="88">
        <v>278969.82161347161</v>
      </c>
      <c r="K10179" s="146">
        <v>576514.0540334275</v>
      </c>
      <c r="L10179" s="147">
        <v>1.597157118043456E-3</v>
      </c>
      <c r="M10179" s="147">
        <v>22997.70005941256</v>
      </c>
      <c r="N10179" s="87">
        <v>2986762.67563046</v>
      </c>
      <c r="O10179" s="88">
        <v>253120.75290232699</v>
      </c>
      <c r="P10179" s="89">
        <v>84.747527805803017</v>
      </c>
    </row>
    <row r="10180" spans="1:16">
      <c r="A10180" s="75" t="s">
        <v>10624</v>
      </c>
      <c r="B10180" s="85">
        <v>10176</v>
      </c>
      <c r="C10180" s="85">
        <v>7153</v>
      </c>
      <c r="D10180" s="85">
        <v>10176</v>
      </c>
      <c r="E10180" s="86" t="s">
        <v>10622</v>
      </c>
      <c r="F10180" s="85" t="s">
        <v>11</v>
      </c>
      <c r="G10180" s="86" t="s">
        <v>10623</v>
      </c>
      <c r="H10180" s="85" t="s">
        <v>260</v>
      </c>
      <c r="I10180" s="85">
        <v>1</v>
      </c>
      <c r="J10180" s="88">
        <v>232325.2439342408</v>
      </c>
      <c r="K10180" s="146">
        <v>508407.8967260386</v>
      </c>
      <c r="L10180" s="147">
        <v>1.374905309497325E-3</v>
      </c>
      <c r="M10180" s="147">
        <v>21491.277516191061</v>
      </c>
      <c r="N10180" s="87">
        <v>2660513.4352740371</v>
      </c>
      <c r="O10180" s="88">
        <v>212391.1955833135</v>
      </c>
      <c r="P10180" s="89">
        <v>79.83090510551655</v>
      </c>
    </row>
    <row r="10181" spans="1:16">
      <c r="A10181" s="75" t="s">
        <v>16128</v>
      </c>
      <c r="B10181" s="85">
        <v>10177</v>
      </c>
      <c r="C10181" s="85">
        <v>10635</v>
      </c>
      <c r="D10181" s="85">
        <v>10177</v>
      </c>
      <c r="E10181" s="86" t="s">
        <v>16129</v>
      </c>
      <c r="F10181" s="85" t="s">
        <v>55</v>
      </c>
      <c r="G10181" s="86" t="s">
        <v>10623</v>
      </c>
      <c r="H10181" s="85" t="s">
        <v>260</v>
      </c>
      <c r="I10181" s="85">
        <v>1</v>
      </c>
      <c r="J10181" s="88">
        <v>263549.4809872731</v>
      </c>
      <c r="K10181" s="146">
        <v>553998.67932806059</v>
      </c>
      <c r="L10181" s="147">
        <v>1.5236823700001019E-3</v>
      </c>
      <c r="M10181" s="147">
        <v>22499.688288286488</v>
      </c>
      <c r="N10181" s="87">
        <v>2878907.1720404918</v>
      </c>
      <c r="O10181" s="88">
        <v>239655.87276700669</v>
      </c>
      <c r="P10181" s="89">
        <v>83.245432535827504</v>
      </c>
    </row>
    <row r="10182" spans="1:16">
      <c r="A10182" s="75" t="s">
        <v>10625</v>
      </c>
      <c r="B10182" s="85">
        <v>10178</v>
      </c>
      <c r="C10182" s="85">
        <v>7154</v>
      </c>
      <c r="D10182" s="85">
        <v>10178</v>
      </c>
      <c r="E10182" s="86" t="s">
        <v>10626</v>
      </c>
      <c r="F10182" s="85" t="s">
        <v>38</v>
      </c>
      <c r="G10182" s="86" t="s">
        <v>10627</v>
      </c>
      <c r="H10182" s="85" t="s">
        <v>260</v>
      </c>
      <c r="I10182" s="85">
        <v>1</v>
      </c>
      <c r="J10182" s="88">
        <v>12933.0410458182</v>
      </c>
      <c r="K10182" s="146">
        <v>56535.18267723413</v>
      </c>
      <c r="L10182" s="147">
        <v>5.6967699170665962E-5</v>
      </c>
      <c r="M10182" s="147">
        <v>1314.0091952064761</v>
      </c>
      <c r="N10182" s="87">
        <v>159689.02529401029</v>
      </c>
      <c r="O10182" s="88">
        <v>11461.475506493431</v>
      </c>
      <c r="P10182" s="89">
        <v>71.773720738737168</v>
      </c>
    </row>
    <row r="10183" spans="1:16">
      <c r="A10183" s="75" t="s">
        <v>10628</v>
      </c>
      <c r="B10183" s="85">
        <v>10179</v>
      </c>
      <c r="C10183" s="85">
        <v>7155</v>
      </c>
      <c r="D10183" s="85">
        <v>10179</v>
      </c>
      <c r="E10183" s="86" t="s">
        <v>10626</v>
      </c>
      <c r="F10183" s="85" t="s">
        <v>11</v>
      </c>
      <c r="G10183" s="86" t="s">
        <v>10627</v>
      </c>
      <c r="H10183" s="85" t="s">
        <v>260</v>
      </c>
      <c r="I10183" s="85">
        <v>1</v>
      </c>
      <c r="J10183" s="88">
        <v>12933.0410458182</v>
      </c>
      <c r="K10183" s="146">
        <v>56535.18267723413</v>
      </c>
      <c r="L10183" s="147">
        <v>5.6967699170665962E-5</v>
      </c>
      <c r="M10183" s="147">
        <v>1314.0091952064761</v>
      </c>
      <c r="N10183" s="87">
        <v>159689.02529401029</v>
      </c>
      <c r="O10183" s="88">
        <v>11461.475506493431</v>
      </c>
      <c r="P10183" s="89">
        <v>71.773720738737168</v>
      </c>
    </row>
    <row r="10184" spans="1:16">
      <c r="A10184" s="75" t="s">
        <v>16130</v>
      </c>
      <c r="B10184" s="85">
        <v>10180</v>
      </c>
      <c r="C10184" s="85">
        <v>10636</v>
      </c>
      <c r="D10184" s="85">
        <v>10180</v>
      </c>
      <c r="E10184" s="86" t="s">
        <v>16131</v>
      </c>
      <c r="F10184" s="85" t="s">
        <v>55</v>
      </c>
      <c r="G10184" s="86" t="s">
        <v>10627</v>
      </c>
      <c r="H10184" s="85" t="s">
        <v>260</v>
      </c>
      <c r="I10184" s="85">
        <v>1</v>
      </c>
      <c r="J10184" s="88">
        <v>12933.04104581821</v>
      </c>
      <c r="K10184" s="146">
        <v>56535.182677234174</v>
      </c>
      <c r="L10184" s="147">
        <v>5.696769917066603E-5</v>
      </c>
      <c r="M10184" s="147">
        <v>1314.009195206477</v>
      </c>
      <c r="N10184" s="87">
        <v>159689.02529401041</v>
      </c>
      <c r="O10184" s="88">
        <v>11461.47550649344</v>
      </c>
      <c r="P10184" s="89">
        <v>71.773720738737168</v>
      </c>
    </row>
    <row r="10185" spans="1:16">
      <c r="A10185" s="75" t="s">
        <v>10629</v>
      </c>
      <c r="B10185" s="85">
        <v>10181</v>
      </c>
      <c r="C10185" s="85">
        <v>7156</v>
      </c>
      <c r="D10185" s="85">
        <v>10181</v>
      </c>
      <c r="E10185" s="86" t="s">
        <v>10630</v>
      </c>
      <c r="F10185" s="85" t="s">
        <v>38</v>
      </c>
      <c r="G10185" s="86" t="s">
        <v>10631</v>
      </c>
      <c r="H10185" s="85" t="s">
        <v>1</v>
      </c>
      <c r="I10185" s="85">
        <v>1</v>
      </c>
      <c r="J10185" s="88">
        <v>2.4539877712803051</v>
      </c>
      <c r="K10185" s="146">
        <v>10.317493969449234</v>
      </c>
      <c r="L10185" s="147">
        <v>1.368673642397912E-8</v>
      </c>
      <c r="M10185" s="147">
        <v>0.26916232975942073</v>
      </c>
      <c r="N10185" s="87">
        <v>28.382250524160771</v>
      </c>
      <c r="O10185" s="88">
        <v>2.189901950010182</v>
      </c>
      <c r="P10185" s="89">
        <v>77.157445571343914</v>
      </c>
    </row>
    <row r="10186" spans="1:16">
      <c r="A10186" s="75" t="s">
        <v>10632</v>
      </c>
      <c r="B10186" s="85">
        <v>10182</v>
      </c>
      <c r="C10186" s="85">
        <v>7157</v>
      </c>
      <c r="D10186" s="85">
        <v>10182</v>
      </c>
      <c r="E10186" s="86" t="s">
        <v>10630</v>
      </c>
      <c r="F10186" s="85" t="s">
        <v>11</v>
      </c>
      <c r="G10186" s="86" t="s">
        <v>10631</v>
      </c>
      <c r="H10186" s="85" t="s">
        <v>1</v>
      </c>
      <c r="I10186" s="85">
        <v>1</v>
      </c>
      <c r="J10186" s="88">
        <v>2.4436120476358072</v>
      </c>
      <c r="K10186" s="146">
        <v>10.288822779705658</v>
      </c>
      <c r="L10186" s="147">
        <v>1.363217438811087E-8</v>
      </c>
      <c r="M10186" s="147">
        <v>0.26863317218164717</v>
      </c>
      <c r="N10186" s="87">
        <v>28.33818466017906</v>
      </c>
      <c r="O10186" s="88">
        <v>2.182401609413811</v>
      </c>
      <c r="P10186" s="89">
        <v>77.012752778075139</v>
      </c>
    </row>
    <row r="10187" spans="1:16">
      <c r="A10187" s="75" t="s">
        <v>16132</v>
      </c>
      <c r="B10187" s="85">
        <v>10183</v>
      </c>
      <c r="C10187" s="85">
        <v>10637</v>
      </c>
      <c r="D10187" s="85">
        <v>10183</v>
      </c>
      <c r="E10187" s="86" t="s">
        <v>16133</v>
      </c>
      <c r="F10187" s="85" t="s">
        <v>38</v>
      </c>
      <c r="G10187" s="86" t="s">
        <v>10631</v>
      </c>
      <c r="H10187" s="85" t="s">
        <v>1</v>
      </c>
      <c r="I10187" s="85">
        <v>1</v>
      </c>
      <c r="J10187" s="88">
        <v>2.5108999611755691</v>
      </c>
      <c r="K10187" s="146">
        <v>10.391749945808089</v>
      </c>
      <c r="L10187" s="147">
        <v>1.399906581059147E-8</v>
      </c>
      <c r="M10187" s="147">
        <v>0.277015811218847</v>
      </c>
      <c r="N10187" s="87">
        <v>29.23369428363053</v>
      </c>
      <c r="O10187" s="88">
        <v>2.241600852548256</v>
      </c>
      <c r="P10187" s="89">
        <v>76.678671905091562</v>
      </c>
    </row>
    <row r="10188" spans="1:16">
      <c r="A10188" s="75" t="s">
        <v>16134</v>
      </c>
      <c r="B10188" s="85">
        <v>10184</v>
      </c>
      <c r="C10188" s="85">
        <v>10638</v>
      </c>
      <c r="D10188" s="85">
        <v>10184</v>
      </c>
      <c r="E10188" s="86" t="s">
        <v>16133</v>
      </c>
      <c r="F10188" s="85" t="s">
        <v>11</v>
      </c>
      <c r="G10188" s="86" t="s">
        <v>10631</v>
      </c>
      <c r="H10188" s="85" t="s">
        <v>1</v>
      </c>
      <c r="I10188" s="85">
        <v>1</v>
      </c>
      <c r="J10188" s="88">
        <v>2.4715463835581768</v>
      </c>
      <c r="K10188" s="146">
        <v>10.318937544618489</v>
      </c>
      <c r="L10188" s="147">
        <v>1.376720303601482E-8</v>
      </c>
      <c r="M10188" s="147">
        <v>0.27263967005769518</v>
      </c>
      <c r="N10188" s="87">
        <v>28.769620422878869</v>
      </c>
      <c r="O10188" s="88">
        <v>2.2074416609782599</v>
      </c>
      <c r="P10188" s="89">
        <v>76.728216380039726</v>
      </c>
    </row>
    <row r="10189" spans="1:16">
      <c r="A10189" s="75" t="s">
        <v>16135</v>
      </c>
      <c r="B10189" s="85">
        <v>10185</v>
      </c>
      <c r="C10189" s="85">
        <v>10639</v>
      </c>
      <c r="D10189" s="85">
        <v>10185</v>
      </c>
      <c r="E10189" s="86" t="s">
        <v>16136</v>
      </c>
      <c r="F10189" s="85" t="s">
        <v>55</v>
      </c>
      <c r="G10189" s="86" t="s">
        <v>16137</v>
      </c>
      <c r="H10189" s="85" t="s">
        <v>1</v>
      </c>
      <c r="I10189" s="85">
        <v>1</v>
      </c>
      <c r="J10189" s="88">
        <v>4.1067220925018938E-2</v>
      </c>
      <c r="K10189" s="146">
        <v>5.6730207319342772E-2</v>
      </c>
      <c r="L10189" s="147">
        <v>2.5454343913731209E-10</v>
      </c>
      <c r="M10189" s="147">
        <v>5.3641570814447013E-3</v>
      </c>
      <c r="N10189" s="87">
        <v>0.60036760023546931</v>
      </c>
      <c r="O10189" s="88">
        <v>3.7227856411367853E-2</v>
      </c>
      <c r="P10189" s="89">
        <v>62.008436825649433</v>
      </c>
    </row>
    <row r="10190" spans="1:16">
      <c r="A10190" s="75" t="s">
        <v>27066</v>
      </c>
      <c r="B10190" s="85">
        <v>10186</v>
      </c>
      <c r="C10190" s="85">
        <v>16898</v>
      </c>
      <c r="D10190" s="85">
        <v>10186</v>
      </c>
      <c r="E10190" s="86" t="s">
        <v>27067</v>
      </c>
      <c r="F10190" s="85" t="s">
        <v>55</v>
      </c>
      <c r="G10190" s="86" t="s">
        <v>16137</v>
      </c>
      <c r="H10190" s="85" t="s">
        <v>1</v>
      </c>
      <c r="I10190" s="85">
        <v>1</v>
      </c>
      <c r="J10190" s="88">
        <v>1.275313885596154E-2</v>
      </c>
      <c r="K10190" s="146">
        <v>1.7163223753000948E-2</v>
      </c>
      <c r="L10190" s="147">
        <v>9.7377210428610364E-11</v>
      </c>
      <c r="M10190" s="147">
        <v>1.5580404841596849E-3</v>
      </c>
      <c r="N10190" s="87">
        <v>0.18308515339997991</v>
      </c>
      <c r="O10190" s="88">
        <v>1.1538182125534081E-2</v>
      </c>
      <c r="P10190" s="89">
        <v>63.020850742206314</v>
      </c>
    </row>
    <row r="10191" spans="1:16">
      <c r="A10191" s="75" t="s">
        <v>1093</v>
      </c>
      <c r="B10191" s="85">
        <v>10187</v>
      </c>
      <c r="C10191" s="85">
        <v>513</v>
      </c>
      <c r="D10191" s="85">
        <v>10187</v>
      </c>
      <c r="E10191" s="86" t="s">
        <v>1094</v>
      </c>
      <c r="F10191" s="85" t="s">
        <v>55</v>
      </c>
      <c r="G10191" s="86" t="s">
        <v>1095</v>
      </c>
      <c r="H10191" s="85" t="s">
        <v>1</v>
      </c>
      <c r="I10191" s="85">
        <v>1</v>
      </c>
      <c r="J10191" s="88">
        <v>2.3258133426523822</v>
      </c>
      <c r="K10191" s="146">
        <v>3.1556686138078924</v>
      </c>
      <c r="L10191" s="147">
        <v>1.006361863697309E-8</v>
      </c>
      <c r="M10191" s="147">
        <v>0.10843810660063979</v>
      </c>
      <c r="N10191" s="87">
        <v>32.663263226956367</v>
      </c>
      <c r="O10191" s="88">
        <v>2.0639198880598362</v>
      </c>
      <c r="P10191" s="89">
        <v>63.187804406404879</v>
      </c>
    </row>
    <row r="10192" spans="1:16">
      <c r="A10192" s="75" t="s">
        <v>10944</v>
      </c>
      <c r="B10192" s="85">
        <v>10188</v>
      </c>
      <c r="C10192" s="85">
        <v>7341</v>
      </c>
      <c r="D10192" s="85">
        <v>10188</v>
      </c>
      <c r="E10192" s="86" t="s">
        <v>10945</v>
      </c>
      <c r="F10192" s="85" t="s">
        <v>55</v>
      </c>
      <c r="G10192" s="86" t="s">
        <v>1095</v>
      </c>
      <c r="H10192" s="85" t="s">
        <v>1</v>
      </c>
      <c r="I10192" s="85">
        <v>1</v>
      </c>
      <c r="J10192" s="88">
        <v>150.12342542225801</v>
      </c>
      <c r="K10192" s="146">
        <v>200.09737459167167</v>
      </c>
      <c r="L10192" s="147">
        <v>6.5060201722269192E-7</v>
      </c>
      <c r="M10192" s="147">
        <v>7.02932802271381</v>
      </c>
      <c r="N10192" s="87">
        <v>2128.6859419065681</v>
      </c>
      <c r="O10192" s="88">
        <v>133.27233582383121</v>
      </c>
      <c r="P10192" s="89">
        <v>62.60779629355055</v>
      </c>
    </row>
    <row r="10193" spans="1:16">
      <c r="A10193" s="75" t="s">
        <v>16138</v>
      </c>
      <c r="B10193" s="85">
        <v>10189</v>
      </c>
      <c r="C10193" s="85">
        <v>10640</v>
      </c>
      <c r="D10193" s="85">
        <v>10189</v>
      </c>
      <c r="E10193" s="86" t="s">
        <v>16139</v>
      </c>
      <c r="F10193" s="85" t="s">
        <v>55</v>
      </c>
      <c r="G10193" s="86" t="s">
        <v>1095</v>
      </c>
      <c r="H10193" s="85" t="s">
        <v>1</v>
      </c>
      <c r="I10193" s="85">
        <v>1</v>
      </c>
      <c r="J10193" s="88">
        <v>2.3337924064124809</v>
      </c>
      <c r="K10193" s="146">
        <v>3.166300791194995</v>
      </c>
      <c r="L10193" s="147">
        <v>1.009819901111576E-8</v>
      </c>
      <c r="M10193" s="147">
        <v>0.1088117406610303</v>
      </c>
      <c r="N10193" s="87">
        <v>32.776419984771891</v>
      </c>
      <c r="O10193" s="88">
        <v>2.0710033605319751</v>
      </c>
      <c r="P10193" s="89">
        <v>63.185770791751345</v>
      </c>
    </row>
    <row r="10194" spans="1:16">
      <c r="A10194" s="75" t="s">
        <v>10633</v>
      </c>
      <c r="B10194" s="85">
        <v>10190</v>
      </c>
      <c r="C10194" s="85">
        <v>7158</v>
      </c>
      <c r="D10194" s="85">
        <v>10190</v>
      </c>
      <c r="E10194" s="86" t="s">
        <v>10634</v>
      </c>
      <c r="F10194" s="85" t="s">
        <v>32</v>
      </c>
      <c r="G10194" s="86" t="s">
        <v>10635</v>
      </c>
      <c r="H10194" s="85" t="s">
        <v>260</v>
      </c>
      <c r="I10194" s="85">
        <v>1</v>
      </c>
      <c r="J10194" s="88">
        <v>1963310.797955855</v>
      </c>
      <c r="K10194" s="146">
        <v>1951776.7350239288</v>
      </c>
      <c r="L10194" s="147">
        <v>1.076527086753739E-2</v>
      </c>
      <c r="M10194" s="147">
        <v>736042.29830390785</v>
      </c>
      <c r="N10194" s="87">
        <v>78055736.665674031</v>
      </c>
      <c r="O10194" s="88">
        <v>1182211.880204044</v>
      </c>
      <c r="P10194" s="89">
        <v>15.145739835467293</v>
      </c>
    </row>
    <row r="10195" spans="1:16">
      <c r="A10195" s="75" t="s">
        <v>10636</v>
      </c>
      <c r="B10195" s="85">
        <v>10191</v>
      </c>
      <c r="C10195" s="85">
        <v>7159</v>
      </c>
      <c r="D10195" s="85">
        <v>10191</v>
      </c>
      <c r="E10195" s="86" t="s">
        <v>10634</v>
      </c>
      <c r="F10195" s="85" t="s">
        <v>38</v>
      </c>
      <c r="G10195" s="86" t="s">
        <v>10635</v>
      </c>
      <c r="H10195" s="85" t="s">
        <v>260</v>
      </c>
      <c r="I10195" s="85">
        <v>1</v>
      </c>
      <c r="J10195" s="88">
        <v>2175608.6390088489</v>
      </c>
      <c r="K10195" s="146">
        <v>2635823.6935629458</v>
      </c>
      <c r="L10195" s="147">
        <v>1.2425153303176161E-2</v>
      </c>
      <c r="M10195" s="147">
        <v>778166.65278393845</v>
      </c>
      <c r="N10195" s="87">
        <v>83121338.369400755</v>
      </c>
      <c r="O10195" s="88">
        <v>1702115.9483493471</v>
      </c>
      <c r="P10195" s="89">
        <v>20.477484864174695</v>
      </c>
    </row>
    <row r="10196" spans="1:16">
      <c r="A10196" s="75" t="s">
        <v>16140</v>
      </c>
      <c r="B10196" s="85">
        <v>10192</v>
      </c>
      <c r="C10196" s="85">
        <v>10641</v>
      </c>
      <c r="D10196" s="85">
        <v>10192</v>
      </c>
      <c r="E10196" s="86" t="s">
        <v>16141</v>
      </c>
      <c r="F10196" s="85" t="s">
        <v>55</v>
      </c>
      <c r="G10196" s="86" t="s">
        <v>10635</v>
      </c>
      <c r="H10196" s="85" t="s">
        <v>260</v>
      </c>
      <c r="I10196" s="85">
        <v>1</v>
      </c>
      <c r="J10196" s="88">
        <v>2175608.6390088489</v>
      </c>
      <c r="K10196" s="146">
        <v>2635823.6935629458</v>
      </c>
      <c r="L10196" s="147">
        <v>1.2425153303176161E-2</v>
      </c>
      <c r="M10196" s="147">
        <v>778166.65278393845</v>
      </c>
      <c r="N10196" s="87">
        <v>83121338.369400755</v>
      </c>
      <c r="O10196" s="88">
        <v>1702115.9483493471</v>
      </c>
      <c r="P10196" s="89">
        <v>20.477484864174695</v>
      </c>
    </row>
    <row r="10197" spans="1:16">
      <c r="A10197" s="75" t="s">
        <v>2467</v>
      </c>
      <c r="B10197" s="85">
        <v>10193</v>
      </c>
      <c r="C10197" s="85">
        <v>1244</v>
      </c>
      <c r="D10197" s="85">
        <v>10193</v>
      </c>
      <c r="E10197" s="86" t="s">
        <v>2465</v>
      </c>
      <c r="F10197" s="85" t="s">
        <v>32</v>
      </c>
      <c r="G10197" s="86" t="s">
        <v>2468</v>
      </c>
      <c r="H10197" s="85" t="s">
        <v>1</v>
      </c>
      <c r="I10197" s="85">
        <v>-1</v>
      </c>
      <c r="J10197" s="88">
        <v>0</v>
      </c>
      <c r="K10197" s="146">
        <v>0</v>
      </c>
      <c r="L10197" s="147">
        <v>0</v>
      </c>
      <c r="M10197" s="147">
        <v>0</v>
      </c>
      <c r="N10197" s="87">
        <v>0</v>
      </c>
      <c r="O10197" s="88">
        <v>0</v>
      </c>
      <c r="P10197" s="89" t="e">
        <v>#DIV/0!</v>
      </c>
    </row>
    <row r="10198" spans="1:16">
      <c r="A10198" s="75" t="s">
        <v>3017</v>
      </c>
      <c r="B10198" s="85">
        <v>10194</v>
      </c>
      <c r="C10198" s="85">
        <v>1589</v>
      </c>
      <c r="D10198" s="85">
        <v>10194</v>
      </c>
      <c r="E10198" s="86" t="s">
        <v>3010</v>
      </c>
      <c r="F10198" s="85" t="s">
        <v>232</v>
      </c>
      <c r="G10198" s="86" t="s">
        <v>2468</v>
      </c>
      <c r="H10198" s="85" t="s">
        <v>1</v>
      </c>
      <c r="I10198" s="85">
        <v>-1</v>
      </c>
      <c r="J10198" s="88">
        <v>0</v>
      </c>
      <c r="K10198" s="146">
        <v>0</v>
      </c>
      <c r="L10198" s="147">
        <v>0</v>
      </c>
      <c r="M10198" s="147">
        <v>0</v>
      </c>
      <c r="N10198" s="87">
        <v>0</v>
      </c>
      <c r="O10198" s="88">
        <v>0</v>
      </c>
      <c r="P10198" s="89" t="e">
        <v>#DIV/0!</v>
      </c>
    </row>
    <row r="10199" spans="1:16">
      <c r="A10199" s="75" t="s">
        <v>3041</v>
      </c>
      <c r="B10199" s="85">
        <v>10195</v>
      </c>
      <c r="C10199" s="85">
        <v>1604</v>
      </c>
      <c r="D10199" s="85">
        <v>10195</v>
      </c>
      <c r="E10199" s="86" t="s">
        <v>3010</v>
      </c>
      <c r="F10199" s="85" t="s">
        <v>32</v>
      </c>
      <c r="G10199" s="86" t="s">
        <v>2468</v>
      </c>
      <c r="H10199" s="85" t="s">
        <v>1</v>
      </c>
      <c r="I10199" s="85">
        <v>-1</v>
      </c>
      <c r="J10199" s="88">
        <v>0</v>
      </c>
      <c r="K10199" s="146">
        <v>0</v>
      </c>
      <c r="L10199" s="147">
        <v>0</v>
      </c>
      <c r="M10199" s="147">
        <v>0</v>
      </c>
      <c r="N10199" s="87">
        <v>0</v>
      </c>
      <c r="O10199" s="88">
        <v>0</v>
      </c>
      <c r="P10199" s="89" t="e">
        <v>#DIV/0!</v>
      </c>
    </row>
    <row r="10200" spans="1:16">
      <c r="A10200" s="75" t="s">
        <v>3055</v>
      </c>
      <c r="B10200" s="85">
        <v>10196</v>
      </c>
      <c r="C10200" s="85">
        <v>1615</v>
      </c>
      <c r="D10200" s="85">
        <v>10196</v>
      </c>
      <c r="E10200" s="86" t="s">
        <v>3010</v>
      </c>
      <c r="F10200" s="85" t="s">
        <v>235</v>
      </c>
      <c r="G10200" s="86" t="s">
        <v>2468</v>
      </c>
      <c r="H10200" s="85" t="s">
        <v>1</v>
      </c>
      <c r="I10200" s="85">
        <v>-1</v>
      </c>
      <c r="J10200" s="88">
        <v>0</v>
      </c>
      <c r="K10200" s="146">
        <v>0</v>
      </c>
      <c r="L10200" s="147">
        <v>0</v>
      </c>
      <c r="M10200" s="147">
        <v>0</v>
      </c>
      <c r="N10200" s="87">
        <v>0</v>
      </c>
      <c r="O10200" s="88">
        <v>0</v>
      </c>
      <c r="P10200" s="89" t="e">
        <v>#DIV/0!</v>
      </c>
    </row>
    <row r="10201" spans="1:16">
      <c r="A10201" s="75" t="s">
        <v>3065</v>
      </c>
      <c r="B10201" s="85">
        <v>10197</v>
      </c>
      <c r="C10201" s="85">
        <v>1623</v>
      </c>
      <c r="D10201" s="85">
        <v>10197</v>
      </c>
      <c r="E10201" s="86" t="s">
        <v>3010</v>
      </c>
      <c r="F10201" s="85" t="s">
        <v>31</v>
      </c>
      <c r="G10201" s="86" t="s">
        <v>2468</v>
      </c>
      <c r="H10201" s="85" t="s">
        <v>1</v>
      </c>
      <c r="I10201" s="85">
        <v>-1</v>
      </c>
      <c r="J10201" s="88">
        <v>0</v>
      </c>
      <c r="K10201" s="146">
        <v>0</v>
      </c>
      <c r="L10201" s="147">
        <v>0</v>
      </c>
      <c r="M10201" s="147">
        <v>0</v>
      </c>
      <c r="N10201" s="87">
        <v>0</v>
      </c>
      <c r="O10201" s="88">
        <v>0</v>
      </c>
      <c r="P10201" s="89" t="e">
        <v>#DIV/0!</v>
      </c>
    </row>
    <row r="10202" spans="1:16">
      <c r="A10202" s="75" t="s">
        <v>3083</v>
      </c>
      <c r="B10202" s="85">
        <v>10198</v>
      </c>
      <c r="C10202" s="85">
        <v>1640</v>
      </c>
      <c r="D10202" s="85">
        <v>10198</v>
      </c>
      <c r="E10202" s="86" t="s">
        <v>3010</v>
      </c>
      <c r="F10202" s="85" t="s">
        <v>38</v>
      </c>
      <c r="G10202" s="86" t="s">
        <v>2468</v>
      </c>
      <c r="H10202" s="85" t="s">
        <v>1</v>
      </c>
      <c r="I10202" s="85">
        <v>-1</v>
      </c>
      <c r="J10202" s="88">
        <v>0</v>
      </c>
      <c r="K10202" s="146">
        <v>0</v>
      </c>
      <c r="L10202" s="147">
        <v>0</v>
      </c>
      <c r="M10202" s="147">
        <v>0</v>
      </c>
      <c r="N10202" s="87">
        <v>0</v>
      </c>
      <c r="O10202" s="88">
        <v>0</v>
      </c>
      <c r="P10202" s="89" t="e">
        <v>#DIV/0!</v>
      </c>
    </row>
    <row r="10203" spans="1:16">
      <c r="A10203" s="75" t="s">
        <v>3103</v>
      </c>
      <c r="B10203" s="85">
        <v>10199</v>
      </c>
      <c r="C10203" s="85">
        <v>1660</v>
      </c>
      <c r="D10203" s="85">
        <v>10199</v>
      </c>
      <c r="E10203" s="86" t="s">
        <v>3010</v>
      </c>
      <c r="F10203" s="85" t="s">
        <v>139</v>
      </c>
      <c r="G10203" s="86" t="s">
        <v>2468</v>
      </c>
      <c r="H10203" s="85" t="s">
        <v>1</v>
      </c>
      <c r="I10203" s="85">
        <v>-1</v>
      </c>
      <c r="J10203" s="88">
        <v>0</v>
      </c>
      <c r="K10203" s="146">
        <v>0</v>
      </c>
      <c r="L10203" s="147">
        <v>0</v>
      </c>
      <c r="M10203" s="147">
        <v>0</v>
      </c>
      <c r="N10203" s="87">
        <v>0</v>
      </c>
      <c r="O10203" s="88">
        <v>0</v>
      </c>
      <c r="P10203" s="89" t="e">
        <v>#DIV/0!</v>
      </c>
    </row>
    <row r="10204" spans="1:16">
      <c r="A10204" s="75" t="s">
        <v>16142</v>
      </c>
      <c r="B10204" s="85">
        <v>10200</v>
      </c>
      <c r="C10204" s="85">
        <v>10642</v>
      </c>
      <c r="D10204" s="85">
        <v>10200</v>
      </c>
      <c r="E10204" s="86" t="s">
        <v>16143</v>
      </c>
      <c r="F10204" s="85" t="s">
        <v>32</v>
      </c>
      <c r="G10204" s="86" t="s">
        <v>2468</v>
      </c>
      <c r="H10204" s="85" t="s">
        <v>1</v>
      </c>
      <c r="I10204" s="85">
        <v>-1</v>
      </c>
      <c r="J10204" s="88">
        <v>3.8927618809723149E-3</v>
      </c>
      <c r="K10204" s="146">
        <v>4.2399614996206075E-3</v>
      </c>
      <c r="L10204" s="147">
        <v>1.8866077650344741E-11</v>
      </c>
      <c r="M10204" s="147">
        <v>5.5719464142535999E-4</v>
      </c>
      <c r="N10204" s="87">
        <v>6.0433773525110937E-2</v>
      </c>
      <c r="O10204" s="88">
        <v>3.4877932128765301E-3</v>
      </c>
      <c r="P10204" s="89">
        <v>57.712649888183989</v>
      </c>
    </row>
    <row r="10205" spans="1:16">
      <c r="A10205" s="75" t="s">
        <v>16144</v>
      </c>
      <c r="B10205" s="85">
        <v>10201</v>
      </c>
      <c r="C10205" s="85">
        <v>10643</v>
      </c>
      <c r="D10205" s="85">
        <v>10201</v>
      </c>
      <c r="E10205" s="86" t="s">
        <v>16143</v>
      </c>
      <c r="F10205" s="85" t="s">
        <v>31</v>
      </c>
      <c r="G10205" s="86" t="s">
        <v>2468</v>
      </c>
      <c r="H10205" s="85" t="s">
        <v>1</v>
      </c>
      <c r="I10205" s="85">
        <v>-1</v>
      </c>
      <c r="J10205" s="88">
        <v>8.5123744532210402E-3</v>
      </c>
      <c r="K10205" s="146">
        <v>5.7518986509177084E-2</v>
      </c>
      <c r="L10205" s="147">
        <v>5.93292433358729E-11</v>
      </c>
      <c r="M10205" s="147">
        <v>1.5267158737778681E-3</v>
      </c>
      <c r="N10205" s="87">
        <v>0.1709649518798412</v>
      </c>
      <c r="O10205" s="88">
        <v>7.4347975265705449E-3</v>
      </c>
      <c r="P10205" s="89">
        <v>43.487261247532899</v>
      </c>
    </row>
    <row r="10206" spans="1:16">
      <c r="A10206" s="75" t="s">
        <v>16145</v>
      </c>
      <c r="B10206" s="85">
        <v>10202</v>
      </c>
      <c r="C10206" s="85">
        <v>10644</v>
      </c>
      <c r="D10206" s="85">
        <v>10202</v>
      </c>
      <c r="E10206" s="86" t="s">
        <v>16143</v>
      </c>
      <c r="F10206" s="85" t="s">
        <v>38</v>
      </c>
      <c r="G10206" s="86" t="s">
        <v>2468</v>
      </c>
      <c r="H10206" s="85" t="s">
        <v>1</v>
      </c>
      <c r="I10206" s="85">
        <v>-1</v>
      </c>
      <c r="J10206" s="88">
        <v>7.1954595667631446E-3</v>
      </c>
      <c r="K10206" s="146">
        <v>4.3142379285618961E-2</v>
      </c>
      <c r="L10206" s="147">
        <v>4.8387541060789719E-11</v>
      </c>
      <c r="M10206" s="147">
        <v>1.238757435386385E-3</v>
      </c>
      <c r="N10206" s="87">
        <v>0.13788887224128191</v>
      </c>
      <c r="O10206" s="88">
        <v>6.3302612333960284E-3</v>
      </c>
      <c r="P10206" s="89">
        <v>45.908427057980106</v>
      </c>
    </row>
    <row r="10207" spans="1:16">
      <c r="A10207" s="75" t="s">
        <v>29540</v>
      </c>
      <c r="B10207" s="85">
        <v>10203</v>
      </c>
      <c r="C10207" s="85">
        <v>18815</v>
      </c>
      <c r="D10207" s="85">
        <v>10203</v>
      </c>
      <c r="E10207" s="86" t="s">
        <v>29541</v>
      </c>
      <c r="F10207" s="85" t="s">
        <v>32</v>
      </c>
      <c r="G10207" s="86" t="s">
        <v>2468</v>
      </c>
      <c r="H10207" s="85" t="s">
        <v>1</v>
      </c>
      <c r="I10207" s="85">
        <v>-1</v>
      </c>
      <c r="J10207" s="88">
        <v>1.0038932288482971E-2</v>
      </c>
      <c r="K10207" s="146">
        <v>0.12017106056084549</v>
      </c>
      <c r="L10207" s="147">
        <v>8.8883564997915457E-11</v>
      </c>
      <c r="M10207" s="147">
        <v>2.2875075258350858E-3</v>
      </c>
      <c r="N10207" s="87">
        <v>0.24853591780974341</v>
      </c>
      <c r="O10207" s="88">
        <v>7.9277387980410535E-3</v>
      </c>
      <c r="P10207" s="89">
        <v>31.897758955346696</v>
      </c>
    </row>
    <row r="10208" spans="1:16">
      <c r="A10208" s="75" t="s">
        <v>29542</v>
      </c>
      <c r="B10208" s="85">
        <v>10204</v>
      </c>
      <c r="C10208" s="85">
        <v>18816</v>
      </c>
      <c r="D10208" s="85">
        <v>10204</v>
      </c>
      <c r="E10208" s="86" t="s">
        <v>29541</v>
      </c>
      <c r="F10208" s="85" t="s">
        <v>31</v>
      </c>
      <c r="G10208" s="86" t="s">
        <v>2468</v>
      </c>
      <c r="H10208" s="85" t="s">
        <v>1</v>
      </c>
      <c r="I10208" s="85">
        <v>-1</v>
      </c>
      <c r="J10208" s="88">
        <v>1.1754996694162041E-2</v>
      </c>
      <c r="K10208" s="146">
        <v>0.12329171346341558</v>
      </c>
      <c r="L10208" s="147">
        <v>9.7832047977421323E-11</v>
      </c>
      <c r="M10208" s="147">
        <v>2.4392877842057481E-3</v>
      </c>
      <c r="N10208" s="87">
        <v>0.27216221411179808</v>
      </c>
      <c r="O10208" s="88">
        <v>1.0077054769598789E-2</v>
      </c>
      <c r="P10208" s="89">
        <v>37.02591413170736</v>
      </c>
    </row>
    <row r="10209" spans="1:16">
      <c r="A10209" s="75" t="s">
        <v>29543</v>
      </c>
      <c r="B10209" s="85">
        <v>10205</v>
      </c>
      <c r="C10209" s="85">
        <v>18817</v>
      </c>
      <c r="D10209" s="85">
        <v>10205</v>
      </c>
      <c r="E10209" s="86" t="s">
        <v>29541</v>
      </c>
      <c r="F10209" s="85" t="s">
        <v>38</v>
      </c>
      <c r="G10209" s="86" t="s">
        <v>2468</v>
      </c>
      <c r="H10209" s="85" t="s">
        <v>1</v>
      </c>
      <c r="I10209" s="85">
        <v>-1</v>
      </c>
      <c r="J10209" s="88">
        <v>1.178972631864985E-2</v>
      </c>
      <c r="K10209" s="146">
        <v>0.12337676609682481</v>
      </c>
      <c r="L10209" s="147">
        <v>9.799920432815107E-11</v>
      </c>
      <c r="M10209" s="147">
        <v>2.4400502254656471E-3</v>
      </c>
      <c r="N10209" s="87">
        <v>0.27224079257921618</v>
      </c>
      <c r="O10209" s="88">
        <v>1.006799048784564E-2</v>
      </c>
      <c r="P10209" s="89">
        <v>36.981932033260854</v>
      </c>
    </row>
    <row r="10210" spans="1:16">
      <c r="A10210" s="75" t="s">
        <v>16146</v>
      </c>
      <c r="B10210" s="85">
        <v>10206</v>
      </c>
      <c r="C10210" s="85">
        <v>10645</v>
      </c>
      <c r="D10210" s="85">
        <v>10206</v>
      </c>
      <c r="E10210" s="86" t="s">
        <v>16147</v>
      </c>
      <c r="F10210" s="85" t="s">
        <v>32</v>
      </c>
      <c r="G10210" s="86" t="s">
        <v>16148</v>
      </c>
      <c r="H10210" s="85" t="s">
        <v>1</v>
      </c>
      <c r="I10210" s="85">
        <v>-1</v>
      </c>
      <c r="J10210" s="88">
        <v>9.5535399594346791E-3</v>
      </c>
      <c r="K10210" s="146">
        <v>1.0982525199352789E-2</v>
      </c>
      <c r="L10210" s="147">
        <v>5.3628528867396657E-11</v>
      </c>
      <c r="M10210" s="147">
        <v>2.0186485894238318E-3</v>
      </c>
      <c r="N10210" s="87">
        <v>0.21459001917423179</v>
      </c>
      <c r="O10210" s="88">
        <v>7.7488764861253752E-3</v>
      </c>
      <c r="P10210" s="89">
        <v>36.110143966359594</v>
      </c>
    </row>
    <row r="10211" spans="1:16">
      <c r="A10211" s="75" t="s">
        <v>16149</v>
      </c>
      <c r="B10211" s="85">
        <v>10207</v>
      </c>
      <c r="C10211" s="85">
        <v>10646</v>
      </c>
      <c r="D10211" s="85">
        <v>10207</v>
      </c>
      <c r="E10211" s="86" t="s">
        <v>16147</v>
      </c>
      <c r="F10211" s="85" t="s">
        <v>38</v>
      </c>
      <c r="G10211" s="86" t="s">
        <v>16148</v>
      </c>
      <c r="H10211" s="85" t="s">
        <v>1</v>
      </c>
      <c r="I10211" s="85">
        <v>-1</v>
      </c>
      <c r="J10211" s="88">
        <v>9.5410741372862363E-3</v>
      </c>
      <c r="K10211" s="146">
        <v>1.1937819912706689E-2</v>
      </c>
      <c r="L10211" s="147">
        <v>5.485667513112339E-11</v>
      </c>
      <c r="M10211" s="147">
        <v>1.985193840017452E-3</v>
      </c>
      <c r="N10211" s="87">
        <v>0.21393361072623149</v>
      </c>
      <c r="O10211" s="88">
        <v>8.2616467497065998E-3</v>
      </c>
      <c r="P10211" s="89">
        <v>38.617806344973722</v>
      </c>
    </row>
    <row r="10212" spans="1:16">
      <c r="A10212" s="75" t="s">
        <v>29537</v>
      </c>
      <c r="B10212" s="85">
        <v>10208</v>
      </c>
      <c r="C10212" s="85">
        <v>18813</v>
      </c>
      <c r="D10212" s="85">
        <v>10208</v>
      </c>
      <c r="E10212" s="86" t="s">
        <v>29538</v>
      </c>
      <c r="F10212" s="85" t="s">
        <v>32</v>
      </c>
      <c r="G10212" s="86" t="s">
        <v>16148</v>
      </c>
      <c r="H10212" s="85" t="s">
        <v>1</v>
      </c>
      <c r="I10212" s="85">
        <v>-1</v>
      </c>
      <c r="J10212" s="88">
        <v>5.6607780784623642E-3</v>
      </c>
      <c r="K10212" s="146">
        <v>6.7425636997321828E-3</v>
      </c>
      <c r="L10212" s="147">
        <v>3.4762451217051893E-11</v>
      </c>
      <c r="M10212" s="147">
        <v>1.461453947998472E-3</v>
      </c>
      <c r="N10212" s="87">
        <v>0.15415624564912081</v>
      </c>
      <c r="O10212" s="88">
        <v>4.2610832732488408E-3</v>
      </c>
      <c r="P10212" s="89">
        <v>27.641327507077509</v>
      </c>
    </row>
    <row r="10213" spans="1:16">
      <c r="A10213" s="75" t="s">
        <v>29539</v>
      </c>
      <c r="B10213" s="85">
        <v>10209</v>
      </c>
      <c r="C10213" s="85">
        <v>18814</v>
      </c>
      <c r="D10213" s="85">
        <v>10209</v>
      </c>
      <c r="E10213" s="86" t="s">
        <v>29538</v>
      </c>
      <c r="F10213" s="85" t="s">
        <v>38</v>
      </c>
      <c r="G10213" s="86" t="s">
        <v>16148</v>
      </c>
      <c r="H10213" s="85" t="s">
        <v>1</v>
      </c>
      <c r="I10213" s="85">
        <v>-1</v>
      </c>
      <c r="J10213" s="88">
        <v>6.0825285149338467E-3</v>
      </c>
      <c r="K10213" s="146">
        <v>7.8744598638829967E-3</v>
      </c>
      <c r="L10213" s="147">
        <v>3.7528856088561547E-11</v>
      </c>
      <c r="M10213" s="147">
        <v>1.519698218444897E-3</v>
      </c>
      <c r="N10213" s="87">
        <v>0.16223382116041829</v>
      </c>
      <c r="O10213" s="88">
        <v>5.1228466472753647E-3</v>
      </c>
      <c r="P10213" s="89">
        <v>31.576933900914824</v>
      </c>
    </row>
    <row r="10214" spans="1:16">
      <c r="A10214" s="75" t="s">
        <v>10637</v>
      </c>
      <c r="B10214" s="85">
        <v>10210</v>
      </c>
      <c r="C10214" s="85">
        <v>7160</v>
      </c>
      <c r="D10214" s="85">
        <v>10210</v>
      </c>
      <c r="E10214" s="86" t="s">
        <v>10638</v>
      </c>
      <c r="F10214" s="85" t="s">
        <v>38</v>
      </c>
      <c r="G10214" s="86" t="s">
        <v>10639</v>
      </c>
      <c r="H10214" s="85" t="s">
        <v>260</v>
      </c>
      <c r="I10214" s="85">
        <v>1</v>
      </c>
      <c r="J10214" s="88">
        <v>6121497.3468363881</v>
      </c>
      <c r="K10214" s="146">
        <v>10652623.582380865</v>
      </c>
      <c r="L10214" s="147">
        <v>6.8169952775579801E-2</v>
      </c>
      <c r="M10214" s="147">
        <v>575463.05295315839</v>
      </c>
      <c r="N10214" s="87">
        <v>70046901.699880823</v>
      </c>
      <c r="O10214" s="88">
        <v>5450373.7173738722</v>
      </c>
      <c r="P10214" s="89">
        <v>77.81034685482949</v>
      </c>
    </row>
    <row r="10215" spans="1:16">
      <c r="A10215" s="75" t="s">
        <v>10640</v>
      </c>
      <c r="B10215" s="85">
        <v>10211</v>
      </c>
      <c r="C10215" s="85">
        <v>7161</v>
      </c>
      <c r="D10215" s="85">
        <v>10211</v>
      </c>
      <c r="E10215" s="86" t="s">
        <v>10638</v>
      </c>
      <c r="F10215" s="85" t="s">
        <v>11</v>
      </c>
      <c r="G10215" s="86" t="s">
        <v>10639</v>
      </c>
      <c r="H10215" s="85" t="s">
        <v>260</v>
      </c>
      <c r="I10215" s="85">
        <v>1</v>
      </c>
      <c r="J10215" s="88">
        <v>6088673.2866849964</v>
      </c>
      <c r="K10215" s="146">
        <v>10602722.515439617</v>
      </c>
      <c r="L10215" s="147">
        <v>6.7989400000476957E-2</v>
      </c>
      <c r="M10215" s="147">
        <v>572085.53820993553</v>
      </c>
      <c r="N10215" s="87">
        <v>69623791.817029431</v>
      </c>
      <c r="O10215" s="88">
        <v>5417550.4501761952</v>
      </c>
      <c r="P10215" s="89">
        <v>77.811769637790761</v>
      </c>
    </row>
    <row r="10216" spans="1:16">
      <c r="A10216" s="75" t="s">
        <v>16150</v>
      </c>
      <c r="B10216" s="85">
        <v>10212</v>
      </c>
      <c r="C10216" s="85">
        <v>10647</v>
      </c>
      <c r="D10216" s="85">
        <v>10212</v>
      </c>
      <c r="E10216" s="86" t="s">
        <v>16151</v>
      </c>
      <c r="F10216" s="85" t="s">
        <v>55</v>
      </c>
      <c r="G10216" s="86" t="s">
        <v>10639</v>
      </c>
      <c r="H10216" s="85" t="s">
        <v>260</v>
      </c>
      <c r="I10216" s="85">
        <v>1</v>
      </c>
      <c r="J10216" s="88">
        <v>6110645.9636005787</v>
      </c>
      <c r="K10216" s="146">
        <v>10636126.671311414</v>
      </c>
      <c r="L10216" s="147">
        <v>6.8110263409063426E-2</v>
      </c>
      <c r="M10216" s="147">
        <v>574346.47241149982</v>
      </c>
      <c r="N10216" s="87">
        <v>69907024.808707088</v>
      </c>
      <c r="O10216" s="88">
        <v>5439522.5962824989</v>
      </c>
      <c r="P10216" s="89">
        <v>77.810815310294728</v>
      </c>
    </row>
    <row r="10217" spans="1:16">
      <c r="A10217" s="75" t="s">
        <v>10641</v>
      </c>
      <c r="B10217" s="85">
        <v>10213</v>
      </c>
      <c r="C10217" s="85">
        <v>7162</v>
      </c>
      <c r="D10217" s="85">
        <v>10213</v>
      </c>
      <c r="E10217" s="86" t="s">
        <v>10642</v>
      </c>
      <c r="F10217" s="85" t="s">
        <v>509</v>
      </c>
      <c r="G10217" s="86" t="s">
        <v>10642</v>
      </c>
      <c r="H10217" s="85" t="s">
        <v>1</v>
      </c>
      <c r="I10217" s="85">
        <v>1</v>
      </c>
      <c r="J10217" s="88">
        <v>0.4897491338133883</v>
      </c>
      <c r="K10217" s="146">
        <v>0.45359231321758403</v>
      </c>
      <c r="L10217" s="147">
        <v>2.4007867146653669E-9</v>
      </c>
      <c r="M10217" s="147">
        <v>8.0936303653667094E-2</v>
      </c>
      <c r="N10217" s="87">
        <v>10.212461226850481</v>
      </c>
      <c r="O10217" s="88">
        <v>0.42797101226739059</v>
      </c>
      <c r="P10217" s="89">
        <v>41.906745373208793</v>
      </c>
    </row>
    <row r="10218" spans="1:16">
      <c r="A10218" s="75" t="s">
        <v>10643</v>
      </c>
      <c r="B10218" s="85">
        <v>10214</v>
      </c>
      <c r="C10218" s="85">
        <v>7163</v>
      </c>
      <c r="D10218" s="85">
        <v>10214</v>
      </c>
      <c r="E10218" s="86" t="s">
        <v>10642</v>
      </c>
      <c r="F10218" s="85" t="s">
        <v>38</v>
      </c>
      <c r="G10218" s="86" t="s">
        <v>10642</v>
      </c>
      <c r="H10218" s="85" t="s">
        <v>1</v>
      </c>
      <c r="I10218" s="85">
        <v>1</v>
      </c>
      <c r="J10218" s="88">
        <v>1.460219415314252</v>
      </c>
      <c r="K10218" s="146">
        <v>1.8514302432044165</v>
      </c>
      <c r="L10218" s="147">
        <v>6.6381536110448197E-9</v>
      </c>
      <c r="M10218" s="147">
        <v>0.1133421923314263</v>
      </c>
      <c r="N10218" s="87">
        <v>22.307984808347179</v>
      </c>
      <c r="O10218" s="88">
        <v>1.2791230978954491</v>
      </c>
      <c r="P10218" s="89">
        <v>57.339249102268894</v>
      </c>
    </row>
    <row r="10219" spans="1:16">
      <c r="A10219" s="75" t="s">
        <v>10644</v>
      </c>
      <c r="B10219" s="85">
        <v>10215</v>
      </c>
      <c r="C10219" s="85">
        <v>7164</v>
      </c>
      <c r="D10219" s="85">
        <v>10215</v>
      </c>
      <c r="E10219" s="86" t="s">
        <v>10642</v>
      </c>
      <c r="F10219" s="85" t="s">
        <v>11</v>
      </c>
      <c r="G10219" s="86" t="s">
        <v>10642</v>
      </c>
      <c r="H10219" s="85" t="s">
        <v>1</v>
      </c>
      <c r="I10219" s="85">
        <v>1</v>
      </c>
      <c r="J10219" s="88">
        <v>0.89794164273165322</v>
      </c>
      <c r="K10219" s="146">
        <v>0.97690205338075087</v>
      </c>
      <c r="L10219" s="147">
        <v>4.2098151993331733E-9</v>
      </c>
      <c r="M10219" s="147">
        <v>0.1001753503809959</v>
      </c>
      <c r="N10219" s="87">
        <v>21.138232963952319</v>
      </c>
      <c r="O10219" s="88">
        <v>0.80019867777867959</v>
      </c>
      <c r="P10219" s="89">
        <v>37.855514183389083</v>
      </c>
    </row>
    <row r="10220" spans="1:16">
      <c r="A10220" s="75" t="s">
        <v>16152</v>
      </c>
      <c r="B10220" s="85">
        <v>10216</v>
      </c>
      <c r="C10220" s="85">
        <v>10648</v>
      </c>
      <c r="D10220" s="85">
        <v>10216</v>
      </c>
      <c r="E10220" s="86" t="s">
        <v>16153</v>
      </c>
      <c r="F10220" s="85" t="s">
        <v>55</v>
      </c>
      <c r="G10220" s="86" t="s">
        <v>10642</v>
      </c>
      <c r="H10220" s="85" t="s">
        <v>1</v>
      </c>
      <c r="I10220" s="85">
        <v>1</v>
      </c>
      <c r="J10220" s="88">
        <v>1.27002302337957</v>
      </c>
      <c r="K10220" s="146">
        <v>1.556107518123961</v>
      </c>
      <c r="L10220" s="147">
        <v>5.8165374891585712E-9</v>
      </c>
      <c r="M10220" s="147">
        <v>0.1088453603533881</v>
      </c>
      <c r="N10220" s="87">
        <v>21.867535111933648</v>
      </c>
      <c r="O10220" s="88">
        <v>1.1170128004682689</v>
      </c>
      <c r="P10220" s="89">
        <v>51.080873758775297</v>
      </c>
    </row>
    <row r="10221" spans="1:16">
      <c r="A10221" s="75" t="s">
        <v>16154</v>
      </c>
      <c r="B10221" s="85">
        <v>10217</v>
      </c>
      <c r="C10221" s="85">
        <v>10649</v>
      </c>
      <c r="D10221" s="85">
        <v>10217</v>
      </c>
      <c r="E10221" s="86" t="s">
        <v>16155</v>
      </c>
      <c r="F10221" s="85" t="s">
        <v>6130</v>
      </c>
      <c r="G10221" s="86" t="s">
        <v>16156</v>
      </c>
      <c r="H10221" s="85" t="s">
        <v>1</v>
      </c>
      <c r="I10221" s="85">
        <v>1</v>
      </c>
      <c r="J10221" s="88">
        <v>4.5396189333907309</v>
      </c>
      <c r="K10221" s="146">
        <v>4.7667177289577447</v>
      </c>
      <c r="L10221" s="147">
        <v>1.966675356059127E-8</v>
      </c>
      <c r="M10221" s="147">
        <v>0.60729745588576711</v>
      </c>
      <c r="N10221" s="87">
        <v>83.924813940785498</v>
      </c>
      <c r="O10221" s="88">
        <v>3.8859735365702912</v>
      </c>
      <c r="P10221" s="89">
        <v>46.30303427675279</v>
      </c>
    </row>
    <row r="10222" spans="1:16">
      <c r="A10222" s="75" t="s">
        <v>16157</v>
      </c>
      <c r="B10222" s="85">
        <v>10218</v>
      </c>
      <c r="C10222" s="85">
        <v>10650</v>
      </c>
      <c r="D10222" s="85">
        <v>10218</v>
      </c>
      <c r="E10222" s="86" t="s">
        <v>16155</v>
      </c>
      <c r="F10222" s="85" t="s">
        <v>2901</v>
      </c>
      <c r="G10222" s="86" t="s">
        <v>16156</v>
      </c>
      <c r="H10222" s="85" t="s">
        <v>1</v>
      </c>
      <c r="I10222" s="85">
        <v>1</v>
      </c>
      <c r="J10222" s="88">
        <v>5.6564255259915592</v>
      </c>
      <c r="K10222" s="146">
        <v>6.9962775199823</v>
      </c>
      <c r="L10222" s="147">
        <v>2.5480503263173E-8</v>
      </c>
      <c r="M10222" s="147">
        <v>0.56061652477077561</v>
      </c>
      <c r="N10222" s="87">
        <v>85.790512596260754</v>
      </c>
      <c r="O10222" s="88">
        <v>4.7720153702487806</v>
      </c>
      <c r="P10222" s="89">
        <v>55.624045431531471</v>
      </c>
    </row>
    <row r="10223" spans="1:16">
      <c r="A10223" s="75" t="s">
        <v>16158</v>
      </c>
      <c r="B10223" s="85">
        <v>10219</v>
      </c>
      <c r="C10223" s="85">
        <v>10651</v>
      </c>
      <c r="D10223" s="85">
        <v>10219</v>
      </c>
      <c r="E10223" s="86" t="s">
        <v>16155</v>
      </c>
      <c r="F10223" s="85" t="s">
        <v>931</v>
      </c>
      <c r="G10223" s="86" t="s">
        <v>16156</v>
      </c>
      <c r="H10223" s="85" t="s">
        <v>1</v>
      </c>
      <c r="I10223" s="85">
        <v>1</v>
      </c>
      <c r="J10223" s="88">
        <v>5.2744311485858084</v>
      </c>
      <c r="K10223" s="146">
        <v>6.1924450189018714</v>
      </c>
      <c r="L10223" s="147">
        <v>2.4297311907298669E-8</v>
      </c>
      <c r="M10223" s="147">
        <v>0.61275947555730492</v>
      </c>
      <c r="N10223" s="87">
        <v>85.574427375606845</v>
      </c>
      <c r="O10223" s="88">
        <v>4.4824332659023582</v>
      </c>
      <c r="P10223" s="89">
        <v>52.380523053083081</v>
      </c>
    </row>
    <row r="10224" spans="1:16">
      <c r="A10224" s="75" t="s">
        <v>16159</v>
      </c>
      <c r="B10224" s="85">
        <v>10220</v>
      </c>
      <c r="C10224" s="85">
        <v>10652</v>
      </c>
      <c r="D10224" s="85">
        <v>10220</v>
      </c>
      <c r="E10224" s="86" t="s">
        <v>16155</v>
      </c>
      <c r="F10224" s="85" t="s">
        <v>2804</v>
      </c>
      <c r="G10224" s="86" t="s">
        <v>16156</v>
      </c>
      <c r="H10224" s="85" t="s">
        <v>1</v>
      </c>
      <c r="I10224" s="85">
        <v>1</v>
      </c>
      <c r="J10224" s="88">
        <v>5.5088345154565914</v>
      </c>
      <c r="K10224" s="146">
        <v>7.5532548700948414</v>
      </c>
      <c r="L10224" s="147">
        <v>2.5895128582415711E-8</v>
      </c>
      <c r="M10224" s="147">
        <v>0.542845011604838</v>
      </c>
      <c r="N10224" s="87">
        <v>83.186472535912273</v>
      </c>
      <c r="O10224" s="88">
        <v>4.6536856400560103</v>
      </c>
      <c r="P10224" s="89">
        <v>55.942817361885091</v>
      </c>
    </row>
    <row r="10225" spans="1:16">
      <c r="A10225" s="75" t="s">
        <v>16160</v>
      </c>
      <c r="B10225" s="85">
        <v>10221</v>
      </c>
      <c r="C10225" s="85">
        <v>10653</v>
      </c>
      <c r="D10225" s="85">
        <v>10221</v>
      </c>
      <c r="E10225" s="86" t="s">
        <v>16155</v>
      </c>
      <c r="F10225" s="85" t="s">
        <v>4586</v>
      </c>
      <c r="G10225" s="86" t="s">
        <v>16156</v>
      </c>
      <c r="H10225" s="85" t="s">
        <v>1</v>
      </c>
      <c r="I10225" s="85">
        <v>1</v>
      </c>
      <c r="J10225" s="88">
        <v>4.8375715878981218</v>
      </c>
      <c r="K10225" s="146">
        <v>5.0313887677358347</v>
      </c>
      <c r="L10225" s="147">
        <v>2.0883890196052951E-8</v>
      </c>
      <c r="M10225" s="147">
        <v>0.59672813491132881</v>
      </c>
      <c r="N10225" s="87">
        <v>82.447807364079765</v>
      </c>
      <c r="O10225" s="88">
        <v>4.0883260970928479</v>
      </c>
      <c r="P10225" s="89">
        <v>49.586838362350662</v>
      </c>
    </row>
    <row r="10226" spans="1:16">
      <c r="A10226" s="75" t="s">
        <v>16161</v>
      </c>
      <c r="B10226" s="85">
        <v>10222</v>
      </c>
      <c r="C10226" s="85">
        <v>10654</v>
      </c>
      <c r="D10226" s="85">
        <v>10222</v>
      </c>
      <c r="E10226" s="86" t="s">
        <v>16155</v>
      </c>
      <c r="F10226" s="85" t="s">
        <v>1341</v>
      </c>
      <c r="G10226" s="86" t="s">
        <v>16156</v>
      </c>
      <c r="H10226" s="85" t="s">
        <v>1</v>
      </c>
      <c r="I10226" s="85">
        <v>1</v>
      </c>
      <c r="J10226" s="88">
        <v>4.627037055067297</v>
      </c>
      <c r="K10226" s="146">
        <v>5.7334592308545229</v>
      </c>
      <c r="L10226" s="147">
        <v>2.084792654774872E-8</v>
      </c>
      <c r="M10226" s="147">
        <v>0.51670899511710933</v>
      </c>
      <c r="N10226" s="87">
        <v>79.889958036900353</v>
      </c>
      <c r="O10226" s="88">
        <v>4.1324952265307431</v>
      </c>
      <c r="P10226" s="89">
        <v>51.727342560650563</v>
      </c>
    </row>
    <row r="10227" spans="1:16">
      <c r="A10227" s="75" t="s">
        <v>16162</v>
      </c>
      <c r="B10227" s="85">
        <v>10223</v>
      </c>
      <c r="C10227" s="85">
        <v>10655</v>
      </c>
      <c r="D10227" s="85">
        <v>10223</v>
      </c>
      <c r="E10227" s="86" t="s">
        <v>16155</v>
      </c>
      <c r="F10227" s="85" t="s">
        <v>2872</v>
      </c>
      <c r="G10227" s="86" t="s">
        <v>16156</v>
      </c>
      <c r="H10227" s="85" t="s">
        <v>1</v>
      </c>
      <c r="I10227" s="85">
        <v>1</v>
      </c>
      <c r="J10227" s="88">
        <v>4.772503614885812</v>
      </c>
      <c r="K10227" s="146">
        <v>5.2111460412017934</v>
      </c>
      <c r="L10227" s="147">
        <v>2.0772563561691592E-8</v>
      </c>
      <c r="M10227" s="147">
        <v>0.559020346606102</v>
      </c>
      <c r="N10227" s="87">
        <v>78.039149339489697</v>
      </c>
      <c r="O10227" s="88">
        <v>3.996951814823142</v>
      </c>
      <c r="P10227" s="89">
        <v>51.217265291237453</v>
      </c>
    </row>
    <row r="10228" spans="1:16">
      <c r="A10228" s="75" t="s">
        <v>16163</v>
      </c>
      <c r="B10228" s="85">
        <v>10224</v>
      </c>
      <c r="C10228" s="85">
        <v>10656</v>
      </c>
      <c r="D10228" s="85">
        <v>10224</v>
      </c>
      <c r="E10228" s="86" t="s">
        <v>16155</v>
      </c>
      <c r="F10228" s="85" t="s">
        <v>4407</v>
      </c>
      <c r="G10228" s="86" t="s">
        <v>16156</v>
      </c>
      <c r="H10228" s="85" t="s">
        <v>1</v>
      </c>
      <c r="I10228" s="85">
        <v>1</v>
      </c>
      <c r="J10228" s="88">
        <v>4.6395386215401651</v>
      </c>
      <c r="K10228" s="146">
        <v>4.8793842059453869</v>
      </c>
      <c r="L10228" s="147">
        <v>2.0100244664624709E-8</v>
      </c>
      <c r="M10228" s="147">
        <v>0.55485552490354961</v>
      </c>
      <c r="N10228" s="87">
        <v>76.957666964392899</v>
      </c>
      <c r="O10228" s="88">
        <v>3.9034672029704311</v>
      </c>
      <c r="P10228" s="89">
        <v>50.722265330321207</v>
      </c>
    </row>
    <row r="10229" spans="1:16">
      <c r="A10229" s="75" t="s">
        <v>16164</v>
      </c>
      <c r="B10229" s="85">
        <v>10225</v>
      </c>
      <c r="C10229" s="85">
        <v>10657</v>
      </c>
      <c r="D10229" s="85">
        <v>10225</v>
      </c>
      <c r="E10229" s="86" t="s">
        <v>16155</v>
      </c>
      <c r="F10229" s="85" t="s">
        <v>232</v>
      </c>
      <c r="G10229" s="86" t="s">
        <v>16156</v>
      </c>
      <c r="H10229" s="85" t="s">
        <v>1</v>
      </c>
      <c r="I10229" s="85">
        <v>1</v>
      </c>
      <c r="J10229" s="88">
        <v>6.0555197185790517</v>
      </c>
      <c r="K10229" s="146">
        <v>8.5207099191216109</v>
      </c>
      <c r="L10229" s="147">
        <v>2.872722124997024E-8</v>
      </c>
      <c r="M10229" s="147">
        <v>0.55792136514096391</v>
      </c>
      <c r="N10229" s="87">
        <v>85.564322270378725</v>
      </c>
      <c r="O10229" s="88">
        <v>4.9832529132157326</v>
      </c>
      <c r="P10229" s="89">
        <v>58.239845545307041</v>
      </c>
    </row>
    <row r="10230" spans="1:16">
      <c r="A10230" s="75" t="s">
        <v>16165</v>
      </c>
      <c r="B10230" s="85">
        <v>10226</v>
      </c>
      <c r="C10230" s="85">
        <v>10658</v>
      </c>
      <c r="D10230" s="85">
        <v>10226</v>
      </c>
      <c r="E10230" s="86" t="s">
        <v>16155</v>
      </c>
      <c r="F10230" s="85" t="s">
        <v>758</v>
      </c>
      <c r="G10230" s="86" t="s">
        <v>16156</v>
      </c>
      <c r="H10230" s="85" t="s">
        <v>1</v>
      </c>
      <c r="I10230" s="85">
        <v>1</v>
      </c>
      <c r="J10230" s="88">
        <v>4.4025173351442746</v>
      </c>
      <c r="K10230" s="146">
        <v>5.9393778899412872</v>
      </c>
      <c r="L10230" s="147">
        <v>2.0508867533030921E-8</v>
      </c>
      <c r="M10230" s="147">
        <v>0.55927582876949278</v>
      </c>
      <c r="N10230" s="87">
        <v>76.45150232334673</v>
      </c>
      <c r="O10230" s="88">
        <v>3.6537086383791588</v>
      </c>
      <c r="P10230" s="89">
        <v>47.791194775035713</v>
      </c>
    </row>
    <row r="10231" spans="1:16">
      <c r="A10231" s="75" t="s">
        <v>16166</v>
      </c>
      <c r="B10231" s="85">
        <v>10227</v>
      </c>
      <c r="C10231" s="85">
        <v>10659</v>
      </c>
      <c r="D10231" s="85">
        <v>10227</v>
      </c>
      <c r="E10231" s="86" t="s">
        <v>16155</v>
      </c>
      <c r="F10231" s="85" t="s">
        <v>32</v>
      </c>
      <c r="G10231" s="86" t="s">
        <v>16156</v>
      </c>
      <c r="H10231" s="85" t="s">
        <v>1</v>
      </c>
      <c r="I10231" s="85">
        <v>1</v>
      </c>
      <c r="J10231" s="88">
        <v>5.9032638273531806</v>
      </c>
      <c r="K10231" s="146">
        <v>7.0408172985249911</v>
      </c>
      <c r="L10231" s="147">
        <v>2.7697875419915261E-8</v>
      </c>
      <c r="M10231" s="147">
        <v>0.64419021210323568</v>
      </c>
      <c r="N10231" s="87">
        <v>89.151331146604107</v>
      </c>
      <c r="O10231" s="88">
        <v>4.9753940044294982</v>
      </c>
      <c r="P10231" s="89">
        <v>55.808409593433396</v>
      </c>
    </row>
    <row r="10232" spans="1:16">
      <c r="A10232" s="75" t="s">
        <v>16167</v>
      </c>
      <c r="B10232" s="85">
        <v>10228</v>
      </c>
      <c r="C10232" s="85">
        <v>10660</v>
      </c>
      <c r="D10232" s="85">
        <v>10228</v>
      </c>
      <c r="E10232" s="86" t="s">
        <v>16155</v>
      </c>
      <c r="F10232" s="85" t="s">
        <v>2972</v>
      </c>
      <c r="G10232" s="86" t="s">
        <v>16156</v>
      </c>
      <c r="H10232" s="85" t="s">
        <v>1</v>
      </c>
      <c r="I10232" s="85">
        <v>1</v>
      </c>
      <c r="J10232" s="88">
        <v>5.8605524880851751</v>
      </c>
      <c r="K10232" s="146">
        <v>8.700894764325021</v>
      </c>
      <c r="L10232" s="147">
        <v>2.827791539827056E-8</v>
      </c>
      <c r="M10232" s="147">
        <v>0.55798583833068893</v>
      </c>
      <c r="N10232" s="87">
        <v>85.90164092701923</v>
      </c>
      <c r="O10232" s="88">
        <v>4.9663939692163854</v>
      </c>
      <c r="P10232" s="89">
        <v>57.814890561121651</v>
      </c>
    </row>
    <row r="10233" spans="1:16">
      <c r="A10233" s="75" t="s">
        <v>16168</v>
      </c>
      <c r="B10233" s="85">
        <v>10229</v>
      </c>
      <c r="C10233" s="85">
        <v>10661</v>
      </c>
      <c r="D10233" s="85">
        <v>10229</v>
      </c>
      <c r="E10233" s="86" t="s">
        <v>16155</v>
      </c>
      <c r="F10233" s="85" t="s">
        <v>1063</v>
      </c>
      <c r="G10233" s="86" t="s">
        <v>16156</v>
      </c>
      <c r="H10233" s="85" t="s">
        <v>1</v>
      </c>
      <c r="I10233" s="85">
        <v>1</v>
      </c>
      <c r="J10233" s="88">
        <v>5.0102347507898699</v>
      </c>
      <c r="K10233" s="146">
        <v>6.0636499537596746</v>
      </c>
      <c r="L10233" s="147">
        <v>2.2371159259874271E-8</v>
      </c>
      <c r="M10233" s="147">
        <v>0.5287346670237868</v>
      </c>
      <c r="N10233" s="87">
        <v>81.248754788458044</v>
      </c>
      <c r="O10233" s="88">
        <v>4.2552700129284764</v>
      </c>
      <c r="P10233" s="89">
        <v>52.373356662605332</v>
      </c>
    </row>
    <row r="10234" spans="1:16">
      <c r="A10234" s="75" t="s">
        <v>16169</v>
      </c>
      <c r="B10234" s="85">
        <v>10230</v>
      </c>
      <c r="C10234" s="85">
        <v>10662</v>
      </c>
      <c r="D10234" s="85">
        <v>10230</v>
      </c>
      <c r="E10234" s="86" t="s">
        <v>16155</v>
      </c>
      <c r="F10234" s="85" t="s">
        <v>283</v>
      </c>
      <c r="G10234" s="86" t="s">
        <v>16156</v>
      </c>
      <c r="H10234" s="85" t="s">
        <v>1</v>
      </c>
      <c r="I10234" s="85">
        <v>1</v>
      </c>
      <c r="J10234" s="88">
        <v>10.984879265211781</v>
      </c>
      <c r="K10234" s="146">
        <v>12.463574592178418</v>
      </c>
      <c r="L10234" s="147">
        <v>4.7524400061866153E-8</v>
      </c>
      <c r="M10234" s="147">
        <v>0.47351395572220278</v>
      </c>
      <c r="N10234" s="87">
        <v>97.634090039006537</v>
      </c>
      <c r="O10234" s="88">
        <v>7.9694798951311236</v>
      </c>
      <c r="P10234" s="89">
        <v>81.625996534071007</v>
      </c>
    </row>
    <row r="10235" spans="1:16">
      <c r="A10235" s="75" t="s">
        <v>16170</v>
      </c>
      <c r="B10235" s="85">
        <v>10231</v>
      </c>
      <c r="C10235" s="85">
        <v>10663</v>
      </c>
      <c r="D10235" s="85">
        <v>10231</v>
      </c>
      <c r="E10235" s="86" t="s">
        <v>16155</v>
      </c>
      <c r="F10235" s="85" t="s">
        <v>235</v>
      </c>
      <c r="G10235" s="86" t="s">
        <v>16156</v>
      </c>
      <c r="H10235" s="85" t="s">
        <v>1</v>
      </c>
      <c r="I10235" s="85">
        <v>1</v>
      </c>
      <c r="J10235" s="88">
        <v>5.9898950616982516</v>
      </c>
      <c r="K10235" s="146">
        <v>8.1450649505493757</v>
      </c>
      <c r="L10235" s="147">
        <v>2.8076612240935758E-8</v>
      </c>
      <c r="M10235" s="147">
        <v>0.56701444837229087</v>
      </c>
      <c r="N10235" s="87">
        <v>86.721843966181495</v>
      </c>
      <c r="O10235" s="88">
        <v>4.9623132523940976</v>
      </c>
      <c r="P10235" s="89">
        <v>57.221030197757642</v>
      </c>
    </row>
    <row r="10236" spans="1:16">
      <c r="A10236" s="75" t="s">
        <v>16171</v>
      </c>
      <c r="B10236" s="85">
        <v>10232</v>
      </c>
      <c r="C10236" s="85">
        <v>10664</v>
      </c>
      <c r="D10236" s="85">
        <v>10232</v>
      </c>
      <c r="E10236" s="86" t="s">
        <v>16155</v>
      </c>
      <c r="F10236" s="85" t="s">
        <v>1183</v>
      </c>
      <c r="G10236" s="86" t="s">
        <v>16156</v>
      </c>
      <c r="H10236" s="85" t="s">
        <v>1</v>
      </c>
      <c r="I10236" s="85">
        <v>1</v>
      </c>
      <c r="J10236" s="88">
        <v>5.8976636165878453</v>
      </c>
      <c r="K10236" s="146">
        <v>7.5764248305356308</v>
      </c>
      <c r="L10236" s="147">
        <v>2.6691737513175501E-8</v>
      </c>
      <c r="M10236" s="147">
        <v>0.51535436552569103</v>
      </c>
      <c r="N10236" s="87">
        <v>79.431744732135783</v>
      </c>
      <c r="O10236" s="88">
        <v>4.588947494429684</v>
      </c>
      <c r="P10236" s="89">
        <v>57.772210718835296</v>
      </c>
    </row>
    <row r="10237" spans="1:16">
      <c r="A10237" s="75" t="s">
        <v>16172</v>
      </c>
      <c r="B10237" s="85">
        <v>10233</v>
      </c>
      <c r="C10237" s="85">
        <v>10665</v>
      </c>
      <c r="D10237" s="85">
        <v>10233</v>
      </c>
      <c r="E10237" s="86" t="s">
        <v>16155</v>
      </c>
      <c r="F10237" s="85" t="s">
        <v>5038</v>
      </c>
      <c r="G10237" s="86" t="s">
        <v>16156</v>
      </c>
      <c r="H10237" s="85" t="s">
        <v>1</v>
      </c>
      <c r="I10237" s="85">
        <v>1</v>
      </c>
      <c r="J10237" s="88">
        <v>8.7181287869422803</v>
      </c>
      <c r="K10237" s="146">
        <v>10.860610408359797</v>
      </c>
      <c r="L10237" s="147">
        <v>4.1655294280495932E-8</v>
      </c>
      <c r="M10237" s="147">
        <v>0.67328372427247796</v>
      </c>
      <c r="N10237" s="87">
        <v>98.958861564951548</v>
      </c>
      <c r="O10237" s="88">
        <v>6.3108724056837788</v>
      </c>
      <c r="P10237" s="89">
        <v>63.772686001865978</v>
      </c>
    </row>
    <row r="10238" spans="1:16">
      <c r="A10238" s="75" t="s">
        <v>16173</v>
      </c>
      <c r="B10238" s="85">
        <v>10234</v>
      </c>
      <c r="C10238" s="85">
        <v>10666</v>
      </c>
      <c r="D10238" s="85">
        <v>10234</v>
      </c>
      <c r="E10238" s="86" t="s">
        <v>16155</v>
      </c>
      <c r="F10238" s="85" t="s">
        <v>4366</v>
      </c>
      <c r="G10238" s="86" t="s">
        <v>16156</v>
      </c>
      <c r="H10238" s="85" t="s">
        <v>1</v>
      </c>
      <c r="I10238" s="85">
        <v>1</v>
      </c>
      <c r="J10238" s="88">
        <v>4.7205344158649689</v>
      </c>
      <c r="K10238" s="146">
        <v>5.6262398489175514</v>
      </c>
      <c r="L10238" s="147">
        <v>2.1520546196483171E-8</v>
      </c>
      <c r="M10238" s="147">
        <v>0.57230519982580685</v>
      </c>
      <c r="N10238" s="87">
        <v>80.07440055725715</v>
      </c>
      <c r="O10238" s="88">
        <v>3.999110713412743</v>
      </c>
      <c r="P10238" s="89">
        <v>49.942437103268496</v>
      </c>
    </row>
    <row r="10239" spans="1:16">
      <c r="A10239" s="75" t="s">
        <v>16174</v>
      </c>
      <c r="B10239" s="85">
        <v>10235</v>
      </c>
      <c r="C10239" s="85">
        <v>10667</v>
      </c>
      <c r="D10239" s="85">
        <v>10235</v>
      </c>
      <c r="E10239" s="86" t="s">
        <v>16155</v>
      </c>
      <c r="F10239" s="85" t="s">
        <v>429</v>
      </c>
      <c r="G10239" s="86" t="s">
        <v>16156</v>
      </c>
      <c r="H10239" s="85" t="s">
        <v>1</v>
      </c>
      <c r="I10239" s="85">
        <v>1</v>
      </c>
      <c r="J10239" s="88">
        <v>4.8400045954976116</v>
      </c>
      <c r="K10239" s="146">
        <v>5.84576759659135</v>
      </c>
      <c r="L10239" s="147">
        <v>2.2394401790470129E-8</v>
      </c>
      <c r="M10239" s="147">
        <v>0.58154908826404506</v>
      </c>
      <c r="N10239" s="87">
        <v>81.569977017801691</v>
      </c>
      <c r="O10239" s="88">
        <v>4.1183631117138972</v>
      </c>
      <c r="P10239" s="89">
        <v>50.488712419461791</v>
      </c>
    </row>
    <row r="10240" spans="1:16">
      <c r="A10240" s="75" t="s">
        <v>16175</v>
      </c>
      <c r="B10240" s="85">
        <v>10236</v>
      </c>
      <c r="C10240" s="85">
        <v>10668</v>
      </c>
      <c r="D10240" s="85">
        <v>10236</v>
      </c>
      <c r="E10240" s="86" t="s">
        <v>16155</v>
      </c>
      <c r="F10240" s="85" t="s">
        <v>1055</v>
      </c>
      <c r="G10240" s="86" t="s">
        <v>16156</v>
      </c>
      <c r="H10240" s="85" t="s">
        <v>1</v>
      </c>
      <c r="I10240" s="85">
        <v>1</v>
      </c>
      <c r="J10240" s="88">
        <v>5.5366373666374864</v>
      </c>
      <c r="K10240" s="146">
        <v>6.0893637638520053</v>
      </c>
      <c r="L10240" s="147">
        <v>2.4786568577280019E-8</v>
      </c>
      <c r="M10240" s="147">
        <v>0.61407538683240248</v>
      </c>
      <c r="N10240" s="87">
        <v>85.581074333067903</v>
      </c>
      <c r="O10240" s="88">
        <v>4.6721946815316464</v>
      </c>
      <c r="P10240" s="89">
        <v>54.593783940456376</v>
      </c>
    </row>
    <row r="10241" spans="1:16">
      <c r="A10241" s="75" t="s">
        <v>16176</v>
      </c>
      <c r="B10241" s="85">
        <v>10237</v>
      </c>
      <c r="C10241" s="85">
        <v>10669</v>
      </c>
      <c r="D10241" s="85">
        <v>10237</v>
      </c>
      <c r="E10241" s="86" t="s">
        <v>16155</v>
      </c>
      <c r="F10241" s="85" t="s">
        <v>1185</v>
      </c>
      <c r="G10241" s="86" t="s">
        <v>16156</v>
      </c>
      <c r="H10241" s="85" t="s">
        <v>1</v>
      </c>
      <c r="I10241" s="85">
        <v>1</v>
      </c>
      <c r="J10241" s="88">
        <v>5.4492557624088063</v>
      </c>
      <c r="K10241" s="146">
        <v>7.9324966234749175</v>
      </c>
      <c r="L10241" s="147">
        <v>2.6104453092561638E-8</v>
      </c>
      <c r="M10241" s="147">
        <v>0.51773091748894318</v>
      </c>
      <c r="N10241" s="87">
        <v>80.209267116904556</v>
      </c>
      <c r="O10241" s="88">
        <v>4.4960866751503756</v>
      </c>
      <c r="P10241" s="89">
        <v>56.054454014613484</v>
      </c>
    </row>
    <row r="10242" spans="1:16">
      <c r="A10242" s="75" t="s">
        <v>16177</v>
      </c>
      <c r="B10242" s="85">
        <v>10238</v>
      </c>
      <c r="C10242" s="85">
        <v>10670</v>
      </c>
      <c r="D10242" s="85">
        <v>10238</v>
      </c>
      <c r="E10242" s="86" t="s">
        <v>16155</v>
      </c>
      <c r="F10242" s="85" t="s">
        <v>4489</v>
      </c>
      <c r="G10242" s="86" t="s">
        <v>16156</v>
      </c>
      <c r="H10242" s="85" t="s">
        <v>1</v>
      </c>
      <c r="I10242" s="85">
        <v>1</v>
      </c>
      <c r="J10242" s="88">
        <v>5.8330080730453906</v>
      </c>
      <c r="K10242" s="146">
        <v>6.4737302016834439</v>
      </c>
      <c r="L10242" s="147">
        <v>2.6498655838901689E-8</v>
      </c>
      <c r="M10242" s="147">
        <v>0.63389297384042687</v>
      </c>
      <c r="N10242" s="87">
        <v>88.313262412905331</v>
      </c>
      <c r="O10242" s="88">
        <v>4.9537836807865583</v>
      </c>
      <c r="P10242" s="89">
        <v>56.093315380257721</v>
      </c>
    </row>
    <row r="10243" spans="1:16">
      <c r="A10243" s="75" t="s">
        <v>16178</v>
      </c>
      <c r="B10243" s="85">
        <v>10239</v>
      </c>
      <c r="C10243" s="85">
        <v>10671</v>
      </c>
      <c r="D10243" s="85">
        <v>10239</v>
      </c>
      <c r="E10243" s="86" t="s">
        <v>16155</v>
      </c>
      <c r="F10243" s="85" t="s">
        <v>965</v>
      </c>
      <c r="G10243" s="86" t="s">
        <v>16156</v>
      </c>
      <c r="H10243" s="85" t="s">
        <v>1</v>
      </c>
      <c r="I10243" s="85">
        <v>1</v>
      </c>
      <c r="J10243" s="88">
        <v>5.1519439357313042</v>
      </c>
      <c r="K10243" s="146">
        <v>5.9881798809028997</v>
      </c>
      <c r="L10243" s="147">
        <v>2.3591755657414701E-8</v>
      </c>
      <c r="M10243" s="147">
        <v>0.64422508125130817</v>
      </c>
      <c r="N10243" s="87">
        <v>89.578396715607525</v>
      </c>
      <c r="O10243" s="88">
        <v>4.423125148313634</v>
      </c>
      <c r="P10243" s="89">
        <v>49.377141258244684</v>
      </c>
    </row>
    <row r="10244" spans="1:16">
      <c r="A10244" s="75" t="s">
        <v>16179</v>
      </c>
      <c r="B10244" s="85">
        <v>10240</v>
      </c>
      <c r="C10244" s="85">
        <v>10672</v>
      </c>
      <c r="D10244" s="85">
        <v>10240</v>
      </c>
      <c r="E10244" s="86" t="s">
        <v>16155</v>
      </c>
      <c r="F10244" s="85" t="s">
        <v>4492</v>
      </c>
      <c r="G10244" s="86" t="s">
        <v>16156</v>
      </c>
      <c r="H10244" s="85" t="s">
        <v>1</v>
      </c>
      <c r="I10244" s="85">
        <v>1</v>
      </c>
      <c r="J10244" s="88">
        <v>6.4336676670691126</v>
      </c>
      <c r="K10244" s="146">
        <v>6.8283999770374031</v>
      </c>
      <c r="L10244" s="147">
        <v>2.8986277442867101E-8</v>
      </c>
      <c r="M10244" s="147">
        <v>0.70718733429071068</v>
      </c>
      <c r="N10244" s="87">
        <v>97.888606583505776</v>
      </c>
      <c r="O10244" s="88">
        <v>5.4860420697558361</v>
      </c>
      <c r="P10244" s="89">
        <v>56.043724200689908</v>
      </c>
    </row>
    <row r="10245" spans="1:16">
      <c r="A10245" s="75" t="s">
        <v>16180</v>
      </c>
      <c r="B10245" s="85">
        <v>10241</v>
      </c>
      <c r="C10245" s="85">
        <v>10673</v>
      </c>
      <c r="D10245" s="85">
        <v>10241</v>
      </c>
      <c r="E10245" s="86" t="s">
        <v>16155</v>
      </c>
      <c r="F10245" s="85" t="s">
        <v>1084</v>
      </c>
      <c r="G10245" s="86" t="s">
        <v>16156</v>
      </c>
      <c r="H10245" s="85" t="s">
        <v>1</v>
      </c>
      <c r="I10245" s="85">
        <v>1</v>
      </c>
      <c r="J10245" s="88">
        <v>4.5222577155283394</v>
      </c>
      <c r="K10245" s="146">
        <v>5.0388823266875846</v>
      </c>
      <c r="L10245" s="147">
        <v>1.994649354324251E-8</v>
      </c>
      <c r="M10245" s="147">
        <v>0.56450256405464483</v>
      </c>
      <c r="N10245" s="87">
        <v>78.366318691511609</v>
      </c>
      <c r="O10245" s="88">
        <v>3.8105307055017761</v>
      </c>
      <c r="P10245" s="89">
        <v>48.624597520037916</v>
      </c>
    </row>
    <row r="10246" spans="1:16">
      <c r="A10246" s="75" t="s">
        <v>16181</v>
      </c>
      <c r="B10246" s="85">
        <v>10242</v>
      </c>
      <c r="C10246" s="85">
        <v>10674</v>
      </c>
      <c r="D10246" s="85">
        <v>10242</v>
      </c>
      <c r="E10246" s="86" t="s">
        <v>16155</v>
      </c>
      <c r="F10246" s="85" t="s">
        <v>4370</v>
      </c>
      <c r="G10246" s="86" t="s">
        <v>16156</v>
      </c>
      <c r="H10246" s="85" t="s">
        <v>1</v>
      </c>
      <c r="I10246" s="85">
        <v>1</v>
      </c>
      <c r="J10246" s="88">
        <v>4.8271304806649091</v>
      </c>
      <c r="K10246" s="146">
        <v>5.2976011232776212</v>
      </c>
      <c r="L10246" s="147">
        <v>2.1197666148876389E-8</v>
      </c>
      <c r="M10246" s="147">
        <v>0.56859612446289642</v>
      </c>
      <c r="N10246" s="87">
        <v>79.101781865966643</v>
      </c>
      <c r="O10246" s="88">
        <v>4.0627922902585416</v>
      </c>
      <c r="P10246" s="89">
        <v>51.361577380680323</v>
      </c>
    </row>
    <row r="10247" spans="1:16">
      <c r="A10247" s="75" t="s">
        <v>16182</v>
      </c>
      <c r="B10247" s="85">
        <v>10243</v>
      </c>
      <c r="C10247" s="85">
        <v>10675</v>
      </c>
      <c r="D10247" s="85">
        <v>10243</v>
      </c>
      <c r="E10247" s="86" t="s">
        <v>16155</v>
      </c>
      <c r="F10247" s="85" t="s">
        <v>4627</v>
      </c>
      <c r="G10247" s="86" t="s">
        <v>16156</v>
      </c>
      <c r="H10247" s="85" t="s">
        <v>1</v>
      </c>
      <c r="I10247" s="85">
        <v>1</v>
      </c>
      <c r="J10247" s="88">
        <v>5.8190793155765306</v>
      </c>
      <c r="K10247" s="146">
        <v>8.9716666902060194</v>
      </c>
      <c r="L10247" s="147">
        <v>3.2424846664630647E-8</v>
      </c>
      <c r="M10247" s="147">
        <v>0.6861637920242748</v>
      </c>
      <c r="N10247" s="87">
        <v>95.110440622101237</v>
      </c>
      <c r="O10247" s="88">
        <v>5.0232703486250303</v>
      </c>
      <c r="P10247" s="89">
        <v>52.815130660405657</v>
      </c>
    </row>
    <row r="10248" spans="1:16">
      <c r="A10248" s="75" t="s">
        <v>16183</v>
      </c>
      <c r="B10248" s="85">
        <v>10244</v>
      </c>
      <c r="C10248" s="85">
        <v>10676</v>
      </c>
      <c r="D10248" s="85">
        <v>10244</v>
      </c>
      <c r="E10248" s="86" t="s">
        <v>16155</v>
      </c>
      <c r="F10248" s="85" t="s">
        <v>4496</v>
      </c>
      <c r="G10248" s="86" t="s">
        <v>16156</v>
      </c>
      <c r="H10248" s="85" t="s">
        <v>1</v>
      </c>
      <c r="I10248" s="85">
        <v>1</v>
      </c>
      <c r="J10248" s="88">
        <v>4.4098428117008108</v>
      </c>
      <c r="K10248" s="146">
        <v>4.6521107326934743</v>
      </c>
      <c r="L10248" s="147">
        <v>1.8954072375086401E-8</v>
      </c>
      <c r="M10248" s="147">
        <v>0.58478645657189721</v>
      </c>
      <c r="N10248" s="87">
        <v>80.725143959631467</v>
      </c>
      <c r="O10248" s="88">
        <v>3.738970949402586</v>
      </c>
      <c r="P10248" s="89">
        <v>46.317302961668886</v>
      </c>
    </row>
    <row r="10249" spans="1:16">
      <c r="A10249" s="75" t="s">
        <v>16184</v>
      </c>
      <c r="B10249" s="85">
        <v>10245</v>
      </c>
      <c r="C10249" s="85">
        <v>10677</v>
      </c>
      <c r="D10249" s="85">
        <v>10245</v>
      </c>
      <c r="E10249" s="86" t="s">
        <v>16155</v>
      </c>
      <c r="F10249" s="85" t="s">
        <v>4372</v>
      </c>
      <c r="G10249" s="86" t="s">
        <v>16156</v>
      </c>
      <c r="H10249" s="85" t="s">
        <v>1</v>
      </c>
      <c r="I10249" s="85">
        <v>1</v>
      </c>
      <c r="J10249" s="88">
        <v>5.0870930106753871</v>
      </c>
      <c r="K10249" s="146">
        <v>5.4393016508760894</v>
      </c>
      <c r="L10249" s="147">
        <v>2.230037168554919E-8</v>
      </c>
      <c r="M10249" s="147">
        <v>0.5790997556558537</v>
      </c>
      <c r="N10249" s="87">
        <v>80.774932297411809</v>
      </c>
      <c r="O10249" s="88">
        <v>4.2800696288034068</v>
      </c>
      <c r="P10249" s="89">
        <v>52.987597848355591</v>
      </c>
    </row>
    <row r="10250" spans="1:16">
      <c r="A10250" s="75" t="s">
        <v>16185</v>
      </c>
      <c r="B10250" s="85">
        <v>10246</v>
      </c>
      <c r="C10250" s="85">
        <v>10678</v>
      </c>
      <c r="D10250" s="85">
        <v>10246</v>
      </c>
      <c r="E10250" s="86" t="s">
        <v>16155</v>
      </c>
      <c r="F10250" s="85" t="s">
        <v>2897</v>
      </c>
      <c r="G10250" s="86" t="s">
        <v>16156</v>
      </c>
      <c r="H10250" s="85" t="s">
        <v>1</v>
      </c>
      <c r="I10250" s="85">
        <v>1</v>
      </c>
      <c r="J10250" s="88">
        <v>5.0707112642863148</v>
      </c>
      <c r="K10250" s="146">
        <v>7.4157457880219964</v>
      </c>
      <c r="L10250" s="147">
        <v>2.4363932701029379E-8</v>
      </c>
      <c r="M10250" s="147">
        <v>0.50323409366825123</v>
      </c>
      <c r="N10250" s="87">
        <v>78.273059298121396</v>
      </c>
      <c r="O10250" s="88">
        <v>4.2436517278359709</v>
      </c>
      <c r="P10250" s="89">
        <v>54.215994186109718</v>
      </c>
    </row>
    <row r="10251" spans="1:16">
      <c r="A10251" s="75" t="s">
        <v>16186</v>
      </c>
      <c r="B10251" s="85">
        <v>10247</v>
      </c>
      <c r="C10251" s="85">
        <v>10679</v>
      </c>
      <c r="D10251" s="85">
        <v>10247</v>
      </c>
      <c r="E10251" s="86" t="s">
        <v>16155</v>
      </c>
      <c r="F10251" s="85" t="s">
        <v>4498</v>
      </c>
      <c r="G10251" s="86" t="s">
        <v>16156</v>
      </c>
      <c r="H10251" s="85" t="s">
        <v>1</v>
      </c>
      <c r="I10251" s="85">
        <v>1</v>
      </c>
      <c r="J10251" s="88">
        <v>5.4648624574815239</v>
      </c>
      <c r="K10251" s="146">
        <v>5.8557966939540975</v>
      </c>
      <c r="L10251" s="147">
        <v>2.42626479768309E-8</v>
      </c>
      <c r="M10251" s="147">
        <v>0.62792682115176579</v>
      </c>
      <c r="N10251" s="87">
        <v>87.690059810379012</v>
      </c>
      <c r="O10251" s="88">
        <v>4.6548322601088028</v>
      </c>
      <c r="P10251" s="89">
        <v>53.082781220293519</v>
      </c>
    </row>
    <row r="10252" spans="1:16">
      <c r="A10252" s="75" t="s">
        <v>16187</v>
      </c>
      <c r="B10252" s="85">
        <v>10248</v>
      </c>
      <c r="C10252" s="85">
        <v>10680</v>
      </c>
      <c r="D10252" s="85">
        <v>10248</v>
      </c>
      <c r="E10252" s="86" t="s">
        <v>16155</v>
      </c>
      <c r="F10252" s="85" t="s">
        <v>2122</v>
      </c>
      <c r="G10252" s="86" t="s">
        <v>16156</v>
      </c>
      <c r="H10252" s="85" t="s">
        <v>1</v>
      </c>
      <c r="I10252" s="85">
        <v>1</v>
      </c>
      <c r="J10252" s="88">
        <v>4.8889968650437767</v>
      </c>
      <c r="K10252" s="146">
        <v>6.5906372690877317</v>
      </c>
      <c r="L10252" s="147">
        <v>2.2574753380723512E-8</v>
      </c>
      <c r="M10252" s="147">
        <v>0.48299646748227087</v>
      </c>
      <c r="N10252" s="87">
        <v>75.161938060047916</v>
      </c>
      <c r="O10252" s="88">
        <v>3.921654372453677</v>
      </c>
      <c r="P10252" s="89">
        <v>52.176067750150516</v>
      </c>
    </row>
    <row r="10253" spans="1:16">
      <c r="A10253" s="75" t="s">
        <v>16188</v>
      </c>
      <c r="B10253" s="85">
        <v>10249</v>
      </c>
      <c r="C10253" s="85">
        <v>10681</v>
      </c>
      <c r="D10253" s="85">
        <v>10249</v>
      </c>
      <c r="E10253" s="86" t="s">
        <v>16155</v>
      </c>
      <c r="F10253" s="85" t="s">
        <v>238</v>
      </c>
      <c r="G10253" s="86" t="s">
        <v>16156</v>
      </c>
      <c r="H10253" s="85" t="s">
        <v>1</v>
      </c>
      <c r="I10253" s="85">
        <v>1</v>
      </c>
      <c r="J10253" s="88">
        <v>5.0947593913922153</v>
      </c>
      <c r="K10253" s="146">
        <v>6.5936717131682849</v>
      </c>
      <c r="L10253" s="147">
        <v>2.3831495689330029E-8</v>
      </c>
      <c r="M10253" s="147">
        <v>0.54002982277322831</v>
      </c>
      <c r="N10253" s="87">
        <v>82.867318386125262</v>
      </c>
      <c r="O10253" s="88">
        <v>4.4530553954693444</v>
      </c>
      <c r="P10253" s="89">
        <v>53.737172653760375</v>
      </c>
    </row>
    <row r="10254" spans="1:16">
      <c r="A10254" s="75" t="s">
        <v>16189</v>
      </c>
      <c r="B10254" s="85">
        <v>10250</v>
      </c>
      <c r="C10254" s="85">
        <v>10682</v>
      </c>
      <c r="D10254" s="85">
        <v>10250</v>
      </c>
      <c r="E10254" s="86" t="s">
        <v>16155</v>
      </c>
      <c r="F10254" s="85" t="s">
        <v>3901</v>
      </c>
      <c r="G10254" s="86" t="s">
        <v>16156</v>
      </c>
      <c r="H10254" s="85" t="s">
        <v>1</v>
      </c>
      <c r="I10254" s="85">
        <v>1</v>
      </c>
      <c r="J10254" s="88">
        <v>7.3716883440394989</v>
      </c>
      <c r="K10254" s="146">
        <v>11.780173101339685</v>
      </c>
      <c r="L10254" s="147">
        <v>4.3126319255004679E-8</v>
      </c>
      <c r="M10254" s="147">
        <v>0.82102174820931428</v>
      </c>
      <c r="N10254" s="87">
        <v>113.1477171891768</v>
      </c>
      <c r="O10254" s="88">
        <v>6.405564570511622</v>
      </c>
      <c r="P10254" s="89">
        <v>56.612406592365161</v>
      </c>
    </row>
    <row r="10255" spans="1:16">
      <c r="A10255" s="75" t="s">
        <v>16190</v>
      </c>
      <c r="B10255" s="85">
        <v>10251</v>
      </c>
      <c r="C10255" s="85">
        <v>10683</v>
      </c>
      <c r="D10255" s="85">
        <v>10251</v>
      </c>
      <c r="E10255" s="86" t="s">
        <v>16155</v>
      </c>
      <c r="F10255" s="85" t="s">
        <v>1068</v>
      </c>
      <c r="G10255" s="86" t="s">
        <v>16156</v>
      </c>
      <c r="H10255" s="85" t="s">
        <v>1</v>
      </c>
      <c r="I10255" s="85">
        <v>1</v>
      </c>
      <c r="J10255" s="88">
        <v>4.3364401635063921</v>
      </c>
      <c r="K10255" s="146">
        <v>5.0470829772567321</v>
      </c>
      <c r="L10255" s="147">
        <v>1.9609353653626421E-8</v>
      </c>
      <c r="M10255" s="147">
        <v>0.60220994114705872</v>
      </c>
      <c r="N10255" s="87">
        <v>83.441274489835749</v>
      </c>
      <c r="O10255" s="88">
        <v>3.7280455376803201</v>
      </c>
      <c r="P10255" s="89">
        <v>44.678674438684965</v>
      </c>
    </row>
    <row r="10256" spans="1:16">
      <c r="A10256" s="75" t="s">
        <v>16191</v>
      </c>
      <c r="B10256" s="85">
        <v>10252</v>
      </c>
      <c r="C10256" s="85">
        <v>10684</v>
      </c>
      <c r="D10256" s="85">
        <v>10252</v>
      </c>
      <c r="E10256" s="86" t="s">
        <v>16155</v>
      </c>
      <c r="F10256" s="85" t="s">
        <v>2979</v>
      </c>
      <c r="G10256" s="86" t="s">
        <v>16156</v>
      </c>
      <c r="H10256" s="85" t="s">
        <v>1</v>
      </c>
      <c r="I10256" s="85">
        <v>1</v>
      </c>
      <c r="J10256" s="88">
        <v>8.8724269554531094</v>
      </c>
      <c r="K10256" s="146">
        <v>11.275382396346792</v>
      </c>
      <c r="L10256" s="147">
        <v>4.1505226559294988E-8</v>
      </c>
      <c r="M10256" s="147">
        <v>0.7201413895068699</v>
      </c>
      <c r="N10256" s="87">
        <v>106.6926137526055</v>
      </c>
      <c r="O10256" s="88">
        <v>6.9761568697441154</v>
      </c>
      <c r="P10256" s="89">
        <v>65.38556535806822</v>
      </c>
    </row>
    <row r="10257" spans="1:16">
      <c r="A10257" s="75" t="s">
        <v>16192</v>
      </c>
      <c r="B10257" s="85">
        <v>10253</v>
      </c>
      <c r="C10257" s="85">
        <v>10685</v>
      </c>
      <c r="D10257" s="85">
        <v>10253</v>
      </c>
      <c r="E10257" s="86" t="s">
        <v>16155</v>
      </c>
      <c r="F10257" s="85" t="s">
        <v>6275</v>
      </c>
      <c r="G10257" s="86" t="s">
        <v>16156</v>
      </c>
      <c r="H10257" s="85" t="s">
        <v>1</v>
      </c>
      <c r="I10257" s="85">
        <v>1</v>
      </c>
      <c r="J10257" s="88">
        <v>4.1427106629699253</v>
      </c>
      <c r="K10257" s="146">
        <v>6.4945665591445705</v>
      </c>
      <c r="L10257" s="147">
        <v>2.0318201084359209E-8</v>
      </c>
      <c r="M10257" s="147">
        <v>0.45304710829221401</v>
      </c>
      <c r="N10257" s="87">
        <v>71.750526538310737</v>
      </c>
      <c r="O10257" s="88">
        <v>3.6312876353485888</v>
      </c>
      <c r="P10257" s="89">
        <v>50.609909230557157</v>
      </c>
    </row>
    <row r="10258" spans="1:16">
      <c r="A10258" s="75" t="s">
        <v>16193</v>
      </c>
      <c r="B10258" s="85">
        <v>10254</v>
      </c>
      <c r="C10258" s="85">
        <v>10686</v>
      </c>
      <c r="D10258" s="85">
        <v>10254</v>
      </c>
      <c r="E10258" s="86" t="s">
        <v>16155</v>
      </c>
      <c r="F10258" s="85" t="s">
        <v>4381</v>
      </c>
      <c r="G10258" s="86" t="s">
        <v>16156</v>
      </c>
      <c r="H10258" s="85" t="s">
        <v>1</v>
      </c>
      <c r="I10258" s="85">
        <v>1</v>
      </c>
      <c r="J10258" s="88">
        <v>5.2640474187401054</v>
      </c>
      <c r="K10258" s="146">
        <v>7.3857603153496276</v>
      </c>
      <c r="L10258" s="147">
        <v>2.646588864848061E-8</v>
      </c>
      <c r="M10258" s="147">
        <v>0.59745463534584997</v>
      </c>
      <c r="N10258" s="87">
        <v>84.774355987949349</v>
      </c>
      <c r="O10258" s="88">
        <v>4.5272056011767567</v>
      </c>
      <c r="P10258" s="89">
        <v>53.403007883897082</v>
      </c>
    </row>
    <row r="10259" spans="1:16">
      <c r="A10259" s="75" t="s">
        <v>16194</v>
      </c>
      <c r="B10259" s="85">
        <v>10255</v>
      </c>
      <c r="C10259" s="85">
        <v>10687</v>
      </c>
      <c r="D10259" s="85">
        <v>10255</v>
      </c>
      <c r="E10259" s="86" t="s">
        <v>16155</v>
      </c>
      <c r="F10259" s="85" t="s">
        <v>4641</v>
      </c>
      <c r="G10259" s="86" t="s">
        <v>16156</v>
      </c>
      <c r="H10259" s="85" t="s">
        <v>1</v>
      </c>
      <c r="I10259" s="85">
        <v>1</v>
      </c>
      <c r="J10259" s="88">
        <v>4.772503614885812</v>
      </c>
      <c r="K10259" s="146">
        <v>5.2111460412017934</v>
      </c>
      <c r="L10259" s="147">
        <v>2.0772563561691592E-8</v>
      </c>
      <c r="M10259" s="147">
        <v>0.559020346606102</v>
      </c>
      <c r="N10259" s="87">
        <v>78.039149339489697</v>
      </c>
      <c r="O10259" s="88">
        <v>3.996951814823142</v>
      </c>
      <c r="P10259" s="89">
        <v>51.217265291237453</v>
      </c>
    </row>
    <row r="10260" spans="1:16">
      <c r="A10260" s="75" t="s">
        <v>16195</v>
      </c>
      <c r="B10260" s="85">
        <v>10256</v>
      </c>
      <c r="C10260" s="85">
        <v>10688</v>
      </c>
      <c r="D10260" s="85">
        <v>10256</v>
      </c>
      <c r="E10260" s="86" t="s">
        <v>16155</v>
      </c>
      <c r="F10260" s="85" t="s">
        <v>4383</v>
      </c>
      <c r="G10260" s="86" t="s">
        <v>16156</v>
      </c>
      <c r="H10260" s="85" t="s">
        <v>1</v>
      </c>
      <c r="I10260" s="85">
        <v>1</v>
      </c>
      <c r="J10260" s="88">
        <v>5.3677717182795011</v>
      </c>
      <c r="K10260" s="146">
        <v>6.3624249326266806</v>
      </c>
      <c r="L10260" s="147">
        <v>2.4884983336556238E-8</v>
      </c>
      <c r="M10260" s="147">
        <v>0.60588753369955917</v>
      </c>
      <c r="N10260" s="87">
        <v>84.773955873296572</v>
      </c>
      <c r="O10260" s="88">
        <v>4.5671634371926482</v>
      </c>
      <c r="P10260" s="89">
        <v>53.874605592532987</v>
      </c>
    </row>
    <row r="10261" spans="1:16">
      <c r="A10261" s="75" t="s">
        <v>16196</v>
      </c>
      <c r="B10261" s="85">
        <v>10257</v>
      </c>
      <c r="C10261" s="85">
        <v>10689</v>
      </c>
      <c r="D10261" s="85">
        <v>10257</v>
      </c>
      <c r="E10261" s="86" t="s">
        <v>16155</v>
      </c>
      <c r="F10261" s="85" t="s">
        <v>4711</v>
      </c>
      <c r="G10261" s="86" t="s">
        <v>16156</v>
      </c>
      <c r="H10261" s="85" t="s">
        <v>1</v>
      </c>
      <c r="I10261" s="85">
        <v>1</v>
      </c>
      <c r="J10261" s="88">
        <v>5.0802312352104169</v>
      </c>
      <c r="K10261" s="146">
        <v>5.674610659805623</v>
      </c>
      <c r="L10261" s="147">
        <v>2.303438839956453E-8</v>
      </c>
      <c r="M10261" s="147">
        <v>0.60319512038103917</v>
      </c>
      <c r="N10261" s="87">
        <v>83.2128214413043</v>
      </c>
      <c r="O10261" s="88">
        <v>4.2920261030665481</v>
      </c>
      <c r="P10261" s="89">
        <v>51.578903692071151</v>
      </c>
    </row>
    <row r="10262" spans="1:16">
      <c r="A10262" s="75" t="s">
        <v>16197</v>
      </c>
      <c r="B10262" s="85">
        <v>10258</v>
      </c>
      <c r="C10262" s="85">
        <v>10690</v>
      </c>
      <c r="D10262" s="85">
        <v>10258</v>
      </c>
      <c r="E10262" s="86" t="s">
        <v>16155</v>
      </c>
      <c r="F10262" s="85" t="s">
        <v>3906</v>
      </c>
      <c r="G10262" s="86" t="s">
        <v>16156</v>
      </c>
      <c r="H10262" s="85" t="s">
        <v>1</v>
      </c>
      <c r="I10262" s="85">
        <v>1</v>
      </c>
      <c r="J10262" s="88">
        <v>5.2852738626210787</v>
      </c>
      <c r="K10262" s="146">
        <v>8.146975572108083</v>
      </c>
      <c r="L10262" s="147">
        <v>2.5867728022478669E-8</v>
      </c>
      <c r="M10262" s="147">
        <v>0.52523811291213252</v>
      </c>
      <c r="N10262" s="87">
        <v>79.771784175631566</v>
      </c>
      <c r="O10262" s="88">
        <v>4.5387558076319294</v>
      </c>
      <c r="P10262" s="89">
        <v>56.896756848750712</v>
      </c>
    </row>
    <row r="10263" spans="1:16">
      <c r="A10263" s="75" t="s">
        <v>16198</v>
      </c>
      <c r="B10263" s="85">
        <v>10259</v>
      </c>
      <c r="C10263" s="85">
        <v>10691</v>
      </c>
      <c r="D10263" s="85">
        <v>10259</v>
      </c>
      <c r="E10263" s="86" t="s">
        <v>16155</v>
      </c>
      <c r="F10263" s="85" t="s">
        <v>2981</v>
      </c>
      <c r="G10263" s="86" t="s">
        <v>16156</v>
      </c>
      <c r="H10263" s="85" t="s">
        <v>1</v>
      </c>
      <c r="I10263" s="85">
        <v>1</v>
      </c>
      <c r="J10263" s="88">
        <v>7.6540886684051488</v>
      </c>
      <c r="K10263" s="146">
        <v>13.78345725343959</v>
      </c>
      <c r="L10263" s="147">
        <v>4.0383234772263887E-8</v>
      </c>
      <c r="M10263" s="147">
        <v>0.61352966203905734</v>
      </c>
      <c r="N10263" s="87">
        <v>93.907966399460236</v>
      </c>
      <c r="O10263" s="88">
        <v>5.9795710043852974</v>
      </c>
      <c r="P10263" s="89">
        <v>63.674800271467355</v>
      </c>
    </row>
    <row r="10264" spans="1:16">
      <c r="A10264" s="75" t="s">
        <v>16199</v>
      </c>
      <c r="B10264" s="85">
        <v>10260</v>
      </c>
      <c r="C10264" s="85">
        <v>10692</v>
      </c>
      <c r="D10264" s="85">
        <v>10260</v>
      </c>
      <c r="E10264" s="86" t="s">
        <v>16155</v>
      </c>
      <c r="F10264" s="85" t="s">
        <v>2124</v>
      </c>
      <c r="G10264" s="86" t="s">
        <v>16156</v>
      </c>
      <c r="H10264" s="85" t="s">
        <v>1</v>
      </c>
      <c r="I10264" s="85">
        <v>1</v>
      </c>
      <c r="J10264" s="88">
        <v>5.2859312654944786</v>
      </c>
      <c r="K10264" s="146">
        <v>6.2740413165259152</v>
      </c>
      <c r="L10264" s="147">
        <v>2.4418884791652819E-8</v>
      </c>
      <c r="M10264" s="147">
        <v>0.57919265597761005</v>
      </c>
      <c r="N10264" s="87">
        <v>80.962244464371182</v>
      </c>
      <c r="O10264" s="88">
        <v>4.4314371357918461</v>
      </c>
      <c r="P10264" s="89">
        <v>54.734613215200277</v>
      </c>
    </row>
    <row r="10265" spans="1:16">
      <c r="A10265" s="75" t="s">
        <v>16200</v>
      </c>
      <c r="B10265" s="85">
        <v>10261</v>
      </c>
      <c r="C10265" s="85">
        <v>10693</v>
      </c>
      <c r="D10265" s="85">
        <v>10261</v>
      </c>
      <c r="E10265" s="86" t="s">
        <v>16155</v>
      </c>
      <c r="F10265" s="85" t="s">
        <v>4253</v>
      </c>
      <c r="G10265" s="86" t="s">
        <v>16156</v>
      </c>
      <c r="H10265" s="85" t="s">
        <v>1</v>
      </c>
      <c r="I10265" s="85">
        <v>1</v>
      </c>
      <c r="J10265" s="88">
        <v>6.7360577276925602</v>
      </c>
      <c r="K10265" s="146">
        <v>7.1896575372604321</v>
      </c>
      <c r="L10265" s="147">
        <v>3.0562729975946733E-8</v>
      </c>
      <c r="M10265" s="147">
        <v>0.74488417369006754</v>
      </c>
      <c r="N10265" s="87">
        <v>102.8199794374253</v>
      </c>
      <c r="O10265" s="88">
        <v>5.7608529872683194</v>
      </c>
      <c r="P10265" s="89">
        <v>56.028536659786901</v>
      </c>
    </row>
    <row r="10266" spans="1:16">
      <c r="A10266" s="75" t="s">
        <v>16201</v>
      </c>
      <c r="B10266" s="85">
        <v>10262</v>
      </c>
      <c r="C10266" s="85">
        <v>10694</v>
      </c>
      <c r="D10266" s="85">
        <v>10262</v>
      </c>
      <c r="E10266" s="86" t="s">
        <v>16155</v>
      </c>
      <c r="F10266" s="85" t="s">
        <v>3910</v>
      </c>
      <c r="G10266" s="86" t="s">
        <v>16156</v>
      </c>
      <c r="H10266" s="85" t="s">
        <v>1</v>
      </c>
      <c r="I10266" s="85">
        <v>1</v>
      </c>
      <c r="J10266" s="88">
        <v>4.8154984880638851</v>
      </c>
      <c r="K10266" s="146">
        <v>6.7233682816554703</v>
      </c>
      <c r="L10266" s="147">
        <v>2.268053127120594E-8</v>
      </c>
      <c r="M10266" s="147">
        <v>0.51812251630609296</v>
      </c>
      <c r="N10266" s="87">
        <v>80.369213923007479</v>
      </c>
      <c r="O10266" s="88">
        <v>4.2689874982276184</v>
      </c>
      <c r="P10266" s="89">
        <v>53.117198611862065</v>
      </c>
    </row>
    <row r="10267" spans="1:16">
      <c r="A10267" s="75" t="s">
        <v>16202</v>
      </c>
      <c r="B10267" s="85">
        <v>10263</v>
      </c>
      <c r="C10267" s="85">
        <v>10695</v>
      </c>
      <c r="D10267" s="85">
        <v>10263</v>
      </c>
      <c r="E10267" s="86" t="s">
        <v>16155</v>
      </c>
      <c r="F10267" s="85" t="s">
        <v>240</v>
      </c>
      <c r="G10267" s="86" t="s">
        <v>16156</v>
      </c>
      <c r="H10267" s="85" t="s">
        <v>1</v>
      </c>
      <c r="I10267" s="85">
        <v>1</v>
      </c>
      <c r="J10267" s="88">
        <v>6.1898261709066267</v>
      </c>
      <c r="K10267" s="146">
        <v>9.1159617162296538</v>
      </c>
      <c r="L10267" s="147">
        <v>2.9682247241374079E-8</v>
      </c>
      <c r="M10267" s="147">
        <v>0.55053724845626462</v>
      </c>
      <c r="N10267" s="87">
        <v>84.669075881020902</v>
      </c>
      <c r="O10267" s="88">
        <v>4.9820200846879761</v>
      </c>
      <c r="P10267" s="89">
        <v>58.841082565833545</v>
      </c>
    </row>
    <row r="10268" spans="1:16">
      <c r="A10268" s="75" t="s">
        <v>16203</v>
      </c>
      <c r="B10268" s="85">
        <v>10264</v>
      </c>
      <c r="C10268" s="85">
        <v>10696</v>
      </c>
      <c r="D10268" s="85">
        <v>10264</v>
      </c>
      <c r="E10268" s="86" t="s">
        <v>16155</v>
      </c>
      <c r="F10268" s="85" t="s">
        <v>1171</v>
      </c>
      <c r="G10268" s="86" t="s">
        <v>16156</v>
      </c>
      <c r="H10268" s="85" t="s">
        <v>1</v>
      </c>
      <c r="I10268" s="85">
        <v>1</v>
      </c>
      <c r="J10268" s="88">
        <v>5.3016049286357818</v>
      </c>
      <c r="K10268" s="146">
        <v>8.7739969151445774</v>
      </c>
      <c r="L10268" s="147">
        <v>2.7137072975940029E-8</v>
      </c>
      <c r="M10268" s="147">
        <v>0.51651232430993754</v>
      </c>
      <c r="N10268" s="87">
        <v>80.37285999523759</v>
      </c>
      <c r="O10268" s="88">
        <v>4.4948291220157932</v>
      </c>
      <c r="P10268" s="89">
        <v>55.92471292277181</v>
      </c>
    </row>
    <row r="10269" spans="1:16">
      <c r="A10269" s="75" t="s">
        <v>16204</v>
      </c>
      <c r="B10269" s="85">
        <v>10265</v>
      </c>
      <c r="C10269" s="85">
        <v>10697</v>
      </c>
      <c r="D10269" s="85">
        <v>10265</v>
      </c>
      <c r="E10269" s="86" t="s">
        <v>16155</v>
      </c>
      <c r="F10269" s="85" t="s">
        <v>4389</v>
      </c>
      <c r="G10269" s="86" t="s">
        <v>16156</v>
      </c>
      <c r="H10269" s="85" t="s">
        <v>1</v>
      </c>
      <c r="I10269" s="85">
        <v>1</v>
      </c>
      <c r="J10269" s="88">
        <v>4.6672774456498383</v>
      </c>
      <c r="K10269" s="146">
        <v>5.0051501141556098</v>
      </c>
      <c r="L10269" s="147">
        <v>2.0303971581479981E-8</v>
      </c>
      <c r="M10269" s="147">
        <v>0.56490927362503673</v>
      </c>
      <c r="N10269" s="87">
        <v>78.437248492418675</v>
      </c>
      <c r="O10269" s="88">
        <v>3.9333563115629908</v>
      </c>
      <c r="P10269" s="89">
        <v>50.146536080280377</v>
      </c>
    </row>
    <row r="10270" spans="1:16">
      <c r="A10270" s="75" t="s">
        <v>16205</v>
      </c>
      <c r="B10270" s="85">
        <v>10266</v>
      </c>
      <c r="C10270" s="85">
        <v>10698</v>
      </c>
      <c r="D10270" s="85">
        <v>10266</v>
      </c>
      <c r="E10270" s="86" t="s">
        <v>16155</v>
      </c>
      <c r="F10270" s="85" t="s">
        <v>3724</v>
      </c>
      <c r="G10270" s="86" t="s">
        <v>16156</v>
      </c>
      <c r="H10270" s="85" t="s">
        <v>1</v>
      </c>
      <c r="I10270" s="85">
        <v>1</v>
      </c>
      <c r="J10270" s="88">
        <v>5.7929035075225794</v>
      </c>
      <c r="K10270" s="146">
        <v>7.0228192569244703</v>
      </c>
      <c r="L10270" s="147">
        <v>2.7368361524792901E-8</v>
      </c>
      <c r="M10270" s="147">
        <v>0.66871581331426588</v>
      </c>
      <c r="N10270" s="87">
        <v>93.266702712204236</v>
      </c>
      <c r="O10270" s="88">
        <v>4.9545578703689142</v>
      </c>
      <c r="P10270" s="89">
        <v>53.122472718450624</v>
      </c>
    </row>
    <row r="10271" spans="1:16">
      <c r="A10271" s="75" t="s">
        <v>16206</v>
      </c>
      <c r="B10271" s="85">
        <v>10267</v>
      </c>
      <c r="C10271" s="85">
        <v>10699</v>
      </c>
      <c r="D10271" s="85">
        <v>10267</v>
      </c>
      <c r="E10271" s="86" t="s">
        <v>16155</v>
      </c>
      <c r="F10271" s="85" t="s">
        <v>4646</v>
      </c>
      <c r="G10271" s="86" t="s">
        <v>16156</v>
      </c>
      <c r="H10271" s="85" t="s">
        <v>1</v>
      </c>
      <c r="I10271" s="85">
        <v>1</v>
      </c>
      <c r="J10271" s="88">
        <v>5.1716360582284411</v>
      </c>
      <c r="K10271" s="146">
        <v>6.6761443814022288</v>
      </c>
      <c r="L10271" s="147">
        <v>2.5602553699308648E-8</v>
      </c>
      <c r="M10271" s="147">
        <v>0.62989991880240337</v>
      </c>
      <c r="N10271" s="87">
        <v>87.383416191248671</v>
      </c>
      <c r="O10271" s="88">
        <v>4.4309468214868826</v>
      </c>
      <c r="P10271" s="89">
        <v>50.706953500069687</v>
      </c>
    </row>
    <row r="10272" spans="1:16">
      <c r="A10272" s="75" t="s">
        <v>16207</v>
      </c>
      <c r="B10272" s="85">
        <v>10268</v>
      </c>
      <c r="C10272" s="85">
        <v>10700</v>
      </c>
      <c r="D10272" s="85">
        <v>10268</v>
      </c>
      <c r="E10272" s="86" t="s">
        <v>16155</v>
      </c>
      <c r="F10272" s="85" t="s">
        <v>4648</v>
      </c>
      <c r="G10272" s="86" t="s">
        <v>16156</v>
      </c>
      <c r="H10272" s="85" t="s">
        <v>1</v>
      </c>
      <c r="I10272" s="85">
        <v>1</v>
      </c>
      <c r="J10272" s="88">
        <v>4.3747585016342487</v>
      </c>
      <c r="K10272" s="146">
        <v>4.5345470258679184</v>
      </c>
      <c r="L10272" s="147">
        <v>1.8671192446703468E-8</v>
      </c>
      <c r="M10272" s="147">
        <v>0.58120407193294943</v>
      </c>
      <c r="N10272" s="87">
        <v>80.09675019354917</v>
      </c>
      <c r="O10272" s="88">
        <v>3.7070109727604801</v>
      </c>
      <c r="P10272" s="89">
        <v>46.281665158732437</v>
      </c>
    </row>
    <row r="10273" spans="1:16">
      <c r="A10273" s="75" t="s">
        <v>16208</v>
      </c>
      <c r="B10273" s="85">
        <v>10269</v>
      </c>
      <c r="C10273" s="85">
        <v>10701</v>
      </c>
      <c r="D10273" s="85">
        <v>10269</v>
      </c>
      <c r="E10273" s="86" t="s">
        <v>16155</v>
      </c>
      <c r="F10273" s="85" t="s">
        <v>891</v>
      </c>
      <c r="G10273" s="86" t="s">
        <v>16156</v>
      </c>
      <c r="H10273" s="85" t="s">
        <v>1</v>
      </c>
      <c r="I10273" s="85">
        <v>1</v>
      </c>
      <c r="J10273" s="88">
        <v>7.7146234531136573</v>
      </c>
      <c r="K10273" s="146">
        <v>8.2719686341341045</v>
      </c>
      <c r="L10273" s="147">
        <v>3.2727916138580612E-8</v>
      </c>
      <c r="M10273" s="147">
        <v>0.52323905572258234</v>
      </c>
      <c r="N10273" s="87">
        <v>79.139391226241742</v>
      </c>
      <c r="O10273" s="88">
        <v>5.1014841142437879</v>
      </c>
      <c r="P10273" s="89">
        <v>64.46200855475108</v>
      </c>
    </row>
    <row r="10274" spans="1:16">
      <c r="A10274" s="75" t="s">
        <v>16209</v>
      </c>
      <c r="B10274" s="85">
        <v>10270</v>
      </c>
      <c r="C10274" s="85">
        <v>10702</v>
      </c>
      <c r="D10274" s="85">
        <v>10270</v>
      </c>
      <c r="E10274" s="86" t="s">
        <v>16155</v>
      </c>
      <c r="F10274" s="85" t="s">
        <v>38</v>
      </c>
      <c r="G10274" s="86" t="s">
        <v>16156</v>
      </c>
      <c r="H10274" s="85" t="s">
        <v>1</v>
      </c>
      <c r="I10274" s="85">
        <v>1</v>
      </c>
      <c r="J10274" s="88">
        <v>6.2563347532237099</v>
      </c>
      <c r="K10274" s="146">
        <v>7.8065285869989527</v>
      </c>
      <c r="L10274" s="147">
        <v>2.848118309718644E-8</v>
      </c>
      <c r="M10274" s="147">
        <v>0.55474136494339954</v>
      </c>
      <c r="N10274" s="87">
        <v>84.599950978088145</v>
      </c>
      <c r="O10274" s="88">
        <v>4.9477208069098184</v>
      </c>
      <c r="P10274" s="89">
        <v>58.483731369907126</v>
      </c>
    </row>
    <row r="10275" spans="1:16">
      <c r="A10275" s="75" t="s">
        <v>16210</v>
      </c>
      <c r="B10275" s="85">
        <v>10271</v>
      </c>
      <c r="C10275" s="85">
        <v>10703</v>
      </c>
      <c r="D10275" s="85">
        <v>10271</v>
      </c>
      <c r="E10275" s="86" t="s">
        <v>16155</v>
      </c>
      <c r="F10275" s="85" t="s">
        <v>1039</v>
      </c>
      <c r="G10275" s="86" t="s">
        <v>16156</v>
      </c>
      <c r="H10275" s="85" t="s">
        <v>1</v>
      </c>
      <c r="I10275" s="85">
        <v>1</v>
      </c>
      <c r="J10275" s="88">
        <v>5.5776922159114397</v>
      </c>
      <c r="K10275" s="146">
        <v>5.7980794989828537</v>
      </c>
      <c r="L10275" s="147">
        <v>2.4340766306200251E-8</v>
      </c>
      <c r="M10275" s="147">
        <v>0.60274014277580046</v>
      </c>
      <c r="N10275" s="87">
        <v>83.950797790533869</v>
      </c>
      <c r="O10275" s="88">
        <v>4.6864870382281136</v>
      </c>
      <c r="P10275" s="89">
        <v>55.824210866005053</v>
      </c>
    </row>
    <row r="10276" spans="1:16">
      <c r="A10276" s="75" t="s">
        <v>16211</v>
      </c>
      <c r="B10276" s="85">
        <v>10272</v>
      </c>
      <c r="C10276" s="85">
        <v>10704</v>
      </c>
      <c r="D10276" s="85">
        <v>10272</v>
      </c>
      <c r="E10276" s="86" t="s">
        <v>16155</v>
      </c>
      <c r="F10276" s="85" t="s">
        <v>4653</v>
      </c>
      <c r="G10276" s="86" t="s">
        <v>16156</v>
      </c>
      <c r="H10276" s="85" t="s">
        <v>1</v>
      </c>
      <c r="I10276" s="85">
        <v>1</v>
      </c>
      <c r="J10276" s="88">
        <v>5.9476873638014212</v>
      </c>
      <c r="K10276" s="146">
        <v>6.3211561825924889</v>
      </c>
      <c r="L10276" s="147">
        <v>2.648802168201672E-8</v>
      </c>
      <c r="M10276" s="147">
        <v>0.64164539767197648</v>
      </c>
      <c r="N10276" s="87">
        <v>89.907683048100296</v>
      </c>
      <c r="O10276" s="88">
        <v>5.0556791076341732</v>
      </c>
      <c r="P10276" s="89">
        <v>56.231891827636161</v>
      </c>
    </row>
    <row r="10277" spans="1:16">
      <c r="A10277" s="75" t="s">
        <v>16212</v>
      </c>
      <c r="B10277" s="85">
        <v>10273</v>
      </c>
      <c r="C10277" s="85">
        <v>10705</v>
      </c>
      <c r="D10277" s="85">
        <v>10273</v>
      </c>
      <c r="E10277" s="86" t="s">
        <v>16155</v>
      </c>
      <c r="F10277" s="85" t="s">
        <v>4655</v>
      </c>
      <c r="G10277" s="86" t="s">
        <v>16156</v>
      </c>
      <c r="H10277" s="85" t="s">
        <v>1</v>
      </c>
      <c r="I10277" s="85">
        <v>1</v>
      </c>
      <c r="J10277" s="88">
        <v>4.6517208086644102</v>
      </c>
      <c r="K10277" s="146">
        <v>5.4983270431228863</v>
      </c>
      <c r="L10277" s="147">
        <v>2.1352490271072122E-8</v>
      </c>
      <c r="M10277" s="147">
        <v>0.58865845854062337</v>
      </c>
      <c r="N10277" s="87">
        <v>81.606382133279567</v>
      </c>
      <c r="O10277" s="88">
        <v>3.9405474988939599</v>
      </c>
      <c r="P10277" s="89">
        <v>48.287246608460805</v>
      </c>
    </row>
    <row r="10278" spans="1:16">
      <c r="A10278" s="75" t="s">
        <v>16213</v>
      </c>
      <c r="B10278" s="85">
        <v>10274</v>
      </c>
      <c r="C10278" s="85">
        <v>10706</v>
      </c>
      <c r="D10278" s="85">
        <v>10274</v>
      </c>
      <c r="E10278" s="86" t="s">
        <v>16155</v>
      </c>
      <c r="F10278" s="85" t="s">
        <v>2923</v>
      </c>
      <c r="G10278" s="86" t="s">
        <v>16156</v>
      </c>
      <c r="H10278" s="85" t="s">
        <v>1</v>
      </c>
      <c r="I10278" s="85">
        <v>1</v>
      </c>
      <c r="J10278" s="88">
        <v>5.9637500047556751</v>
      </c>
      <c r="K10278" s="146">
        <v>8.6703239585890159</v>
      </c>
      <c r="L10278" s="147">
        <v>2.919229551253947E-8</v>
      </c>
      <c r="M10278" s="147">
        <v>0.56577942014721028</v>
      </c>
      <c r="N10278" s="87">
        <v>86.528331546293686</v>
      </c>
      <c r="O10278" s="88">
        <v>4.9769800158482518</v>
      </c>
      <c r="P10278" s="89">
        <v>57.518502054850188</v>
      </c>
    </row>
    <row r="10279" spans="1:16">
      <c r="A10279" s="75" t="s">
        <v>16214</v>
      </c>
      <c r="B10279" s="85">
        <v>10275</v>
      </c>
      <c r="C10279" s="85">
        <v>10707</v>
      </c>
      <c r="D10279" s="85">
        <v>10275</v>
      </c>
      <c r="E10279" s="86" t="s">
        <v>16155</v>
      </c>
      <c r="F10279" s="85" t="s">
        <v>1088</v>
      </c>
      <c r="G10279" s="86" t="s">
        <v>16156</v>
      </c>
      <c r="H10279" s="85" t="s">
        <v>1</v>
      </c>
      <c r="I10279" s="85">
        <v>1</v>
      </c>
      <c r="J10279" s="88">
        <v>6.2900051773473757</v>
      </c>
      <c r="K10279" s="146">
        <v>9.2796859214364797</v>
      </c>
      <c r="L10279" s="147">
        <v>3.1500891707470082E-8</v>
      </c>
      <c r="M10279" s="147">
        <v>0.57400511535636811</v>
      </c>
      <c r="N10279" s="87">
        <v>87.426014196277549</v>
      </c>
      <c r="O10279" s="88">
        <v>5.1602845705194502</v>
      </c>
      <c r="P10279" s="89">
        <v>59.024589167867688</v>
      </c>
    </row>
    <row r="10280" spans="1:16">
      <c r="A10280" s="75" t="s">
        <v>16215</v>
      </c>
      <c r="B10280" s="85">
        <v>10276</v>
      </c>
      <c r="C10280" s="85">
        <v>10708</v>
      </c>
      <c r="D10280" s="85">
        <v>10276</v>
      </c>
      <c r="E10280" s="86" t="s">
        <v>16155</v>
      </c>
      <c r="F10280" s="85" t="s">
        <v>2925</v>
      </c>
      <c r="G10280" s="86" t="s">
        <v>16156</v>
      </c>
      <c r="H10280" s="85" t="s">
        <v>1</v>
      </c>
      <c r="I10280" s="85">
        <v>1</v>
      </c>
      <c r="J10280" s="88">
        <v>4.5794105279407464</v>
      </c>
      <c r="K10280" s="146">
        <v>5.1037776293749602</v>
      </c>
      <c r="L10280" s="147">
        <v>2.0250783538409979E-8</v>
      </c>
      <c r="M10280" s="147">
        <v>0.55659902651980075</v>
      </c>
      <c r="N10280" s="87">
        <v>77.252831101270985</v>
      </c>
      <c r="O10280" s="88">
        <v>3.8853973709371519</v>
      </c>
      <c r="P10280" s="89">
        <v>50.294562872961535</v>
      </c>
    </row>
    <row r="10281" spans="1:16">
      <c r="A10281" s="75" t="s">
        <v>16216</v>
      </c>
      <c r="B10281" s="85">
        <v>10277</v>
      </c>
      <c r="C10281" s="85">
        <v>10709</v>
      </c>
      <c r="D10281" s="85">
        <v>10277</v>
      </c>
      <c r="E10281" s="86" t="s">
        <v>16155</v>
      </c>
      <c r="F10281" s="85" t="s">
        <v>139</v>
      </c>
      <c r="G10281" s="86" t="s">
        <v>16156</v>
      </c>
      <c r="H10281" s="85" t="s">
        <v>1</v>
      </c>
      <c r="I10281" s="85">
        <v>1</v>
      </c>
      <c r="J10281" s="88">
        <v>5.3156941994862263</v>
      </c>
      <c r="K10281" s="146">
        <v>6.0249411453866442</v>
      </c>
      <c r="L10281" s="147">
        <v>2.281028444260379E-8</v>
      </c>
      <c r="M10281" s="147">
        <v>0.58170209067694401</v>
      </c>
      <c r="N10281" s="87">
        <v>79.040201543121796</v>
      </c>
      <c r="O10281" s="88">
        <v>4.0190087394443283</v>
      </c>
      <c r="P10281" s="89">
        <v>50.847652978866535</v>
      </c>
    </row>
    <row r="10282" spans="1:16">
      <c r="A10282" s="75" t="s">
        <v>16217</v>
      </c>
      <c r="B10282" s="85">
        <v>10278</v>
      </c>
      <c r="C10282" s="85">
        <v>10710</v>
      </c>
      <c r="D10282" s="85">
        <v>10278</v>
      </c>
      <c r="E10282" s="86" t="s">
        <v>16155</v>
      </c>
      <c r="F10282" s="85" t="s">
        <v>2985</v>
      </c>
      <c r="G10282" s="86" t="s">
        <v>16156</v>
      </c>
      <c r="H10282" s="85" t="s">
        <v>1</v>
      </c>
      <c r="I10282" s="85">
        <v>1</v>
      </c>
      <c r="J10282" s="88">
        <v>6.0862835140577536</v>
      </c>
      <c r="K10282" s="146">
        <v>9.1850210054828807</v>
      </c>
      <c r="L10282" s="147">
        <v>2.9743076515969969E-8</v>
      </c>
      <c r="M10282" s="147">
        <v>0.57317610341156666</v>
      </c>
      <c r="N10282" s="87">
        <v>87.938137159690882</v>
      </c>
      <c r="O10282" s="88">
        <v>5.1194227875137539</v>
      </c>
      <c r="P10282" s="89">
        <v>58.216184159293256</v>
      </c>
    </row>
    <row r="10283" spans="1:16">
      <c r="A10283" s="75" t="s">
        <v>16218</v>
      </c>
      <c r="B10283" s="85">
        <v>10279</v>
      </c>
      <c r="C10283" s="85">
        <v>10711</v>
      </c>
      <c r="D10283" s="85">
        <v>10279</v>
      </c>
      <c r="E10283" s="86" t="s">
        <v>16155</v>
      </c>
      <c r="F10283" s="85" t="s">
        <v>6375</v>
      </c>
      <c r="G10283" s="86" t="s">
        <v>16156</v>
      </c>
      <c r="H10283" s="85" t="s">
        <v>1</v>
      </c>
      <c r="I10283" s="85">
        <v>1</v>
      </c>
      <c r="J10283" s="88">
        <v>4.5396189333907309</v>
      </c>
      <c r="K10283" s="146">
        <v>4.7667177289577447</v>
      </c>
      <c r="L10283" s="147">
        <v>1.966675356059127E-8</v>
      </c>
      <c r="M10283" s="147">
        <v>0.60729745588576711</v>
      </c>
      <c r="N10283" s="87">
        <v>83.924813940785498</v>
      </c>
      <c r="O10283" s="88">
        <v>3.8859735365702912</v>
      </c>
      <c r="P10283" s="89">
        <v>46.30303427675279</v>
      </c>
    </row>
    <row r="10284" spans="1:16">
      <c r="A10284" s="75" t="s">
        <v>16219</v>
      </c>
      <c r="B10284" s="85">
        <v>10280</v>
      </c>
      <c r="C10284" s="85">
        <v>10712</v>
      </c>
      <c r="D10284" s="85">
        <v>10280</v>
      </c>
      <c r="E10284" s="86" t="s">
        <v>16155</v>
      </c>
      <c r="F10284" s="85" t="s">
        <v>243</v>
      </c>
      <c r="G10284" s="86" t="s">
        <v>16156</v>
      </c>
      <c r="H10284" s="85" t="s">
        <v>1</v>
      </c>
      <c r="I10284" s="85">
        <v>1</v>
      </c>
      <c r="J10284" s="88">
        <v>5.9274595511206538</v>
      </c>
      <c r="K10284" s="146">
        <v>6.7969479480594313</v>
      </c>
      <c r="L10284" s="147">
        <v>2.6076667487784508E-8</v>
      </c>
      <c r="M10284" s="147">
        <v>0.5466007488790936</v>
      </c>
      <c r="N10284" s="87">
        <v>83.253874889479277</v>
      </c>
      <c r="O10284" s="88">
        <v>4.6535495905864606</v>
      </c>
      <c r="P10284" s="89">
        <v>55.895891894090397</v>
      </c>
    </row>
    <row r="10285" spans="1:16">
      <c r="A10285" s="75" t="s">
        <v>24140</v>
      </c>
      <c r="B10285" s="85">
        <v>10281</v>
      </c>
      <c r="C10285" s="85">
        <v>14721</v>
      </c>
      <c r="D10285" s="85">
        <v>10281</v>
      </c>
      <c r="E10285" s="86" t="s">
        <v>24141</v>
      </c>
      <c r="F10285" s="85" t="s">
        <v>11</v>
      </c>
      <c r="G10285" s="86" t="s">
        <v>16156</v>
      </c>
      <c r="H10285" s="85" t="s">
        <v>1</v>
      </c>
      <c r="I10285" s="85">
        <v>1</v>
      </c>
      <c r="J10285" s="88">
        <v>4.8464466584828987</v>
      </c>
      <c r="K10285" s="146">
        <v>5.534353571495048</v>
      </c>
      <c r="L10285" s="147">
        <v>2.187620546626876E-8</v>
      </c>
      <c r="M10285" s="147">
        <v>0.58685344477043522</v>
      </c>
      <c r="N10285" s="87">
        <v>81.635668385072478</v>
      </c>
      <c r="O10285" s="88">
        <v>4.1111600997776678</v>
      </c>
      <c r="P10285" s="89">
        <v>50.359851044343451</v>
      </c>
    </row>
    <row r="10286" spans="1:16">
      <c r="A10286" s="75" t="s">
        <v>24969</v>
      </c>
      <c r="B10286" s="85">
        <v>10282</v>
      </c>
      <c r="C10286" s="85">
        <v>15320</v>
      </c>
      <c r="D10286" s="85">
        <v>10282</v>
      </c>
      <c r="E10286" s="86" t="s">
        <v>24970</v>
      </c>
      <c r="F10286" s="85" t="s">
        <v>283</v>
      </c>
      <c r="G10286" s="86" t="s">
        <v>16156</v>
      </c>
      <c r="H10286" s="85" t="s">
        <v>1</v>
      </c>
      <c r="I10286" s="85">
        <v>1</v>
      </c>
      <c r="J10286" s="88">
        <v>13.552449529495419</v>
      </c>
      <c r="K10286" s="146">
        <v>14.622929943069646</v>
      </c>
      <c r="L10286" s="147">
        <v>5.7863411938892799E-8</v>
      </c>
      <c r="M10286" s="147">
        <v>0.52576144888379095</v>
      </c>
      <c r="N10286" s="87">
        <v>104.6669821603821</v>
      </c>
      <c r="O10286" s="88">
        <v>8.9484186397007957</v>
      </c>
      <c r="P10286" s="89">
        <v>85.494187899571401</v>
      </c>
    </row>
    <row r="10287" spans="1:16">
      <c r="A10287" s="75" t="s">
        <v>24973</v>
      </c>
      <c r="B10287" s="85">
        <v>10283</v>
      </c>
      <c r="C10287" s="85">
        <v>15323</v>
      </c>
      <c r="D10287" s="85">
        <v>10283</v>
      </c>
      <c r="E10287" s="86" t="s">
        <v>24970</v>
      </c>
      <c r="F10287" s="85" t="s">
        <v>38</v>
      </c>
      <c r="G10287" s="86" t="s">
        <v>16156</v>
      </c>
      <c r="H10287" s="85" t="s">
        <v>1</v>
      </c>
      <c r="I10287" s="85">
        <v>1</v>
      </c>
      <c r="J10287" s="88">
        <v>9.7295459466172609</v>
      </c>
      <c r="K10287" s="146">
        <v>10.903601080295493</v>
      </c>
      <c r="L10287" s="147">
        <v>4.3133010063746571E-8</v>
      </c>
      <c r="M10287" s="147">
        <v>0.71533874744840298</v>
      </c>
      <c r="N10287" s="87">
        <v>104.84266408790231</v>
      </c>
      <c r="O10287" s="88">
        <v>6.9055611132374048</v>
      </c>
      <c r="P10287" s="89">
        <v>65.865944683050373</v>
      </c>
    </row>
    <row r="10288" spans="1:16">
      <c r="A10288" s="75" t="s">
        <v>24976</v>
      </c>
      <c r="B10288" s="85">
        <v>10284</v>
      </c>
      <c r="C10288" s="85">
        <v>15326</v>
      </c>
      <c r="D10288" s="85">
        <v>10284</v>
      </c>
      <c r="E10288" s="86" t="s">
        <v>24970</v>
      </c>
      <c r="F10288" s="85" t="s">
        <v>11</v>
      </c>
      <c r="G10288" s="86" t="s">
        <v>16156</v>
      </c>
      <c r="H10288" s="85" t="s">
        <v>1</v>
      </c>
      <c r="I10288" s="85">
        <v>1</v>
      </c>
      <c r="J10288" s="88">
        <v>7.1985961063818342</v>
      </c>
      <c r="K10288" s="146">
        <v>7.7591225929854772</v>
      </c>
      <c r="L10288" s="147">
        <v>3.3151285497928237E-8</v>
      </c>
      <c r="M10288" s="147">
        <v>0.80140307681039402</v>
      </c>
      <c r="N10288" s="87">
        <v>110.4683335578154</v>
      </c>
      <c r="O10288" s="88">
        <v>6.201836262721395</v>
      </c>
      <c r="P10288" s="89">
        <v>56.141303692931722</v>
      </c>
    </row>
    <row r="10289" spans="1:16">
      <c r="A10289" s="75" t="s">
        <v>24979</v>
      </c>
      <c r="B10289" s="85">
        <v>10285</v>
      </c>
      <c r="C10289" s="85">
        <v>15329</v>
      </c>
      <c r="D10289" s="85">
        <v>10285</v>
      </c>
      <c r="E10289" s="86" t="s">
        <v>24970</v>
      </c>
      <c r="F10289" s="85" t="s">
        <v>318</v>
      </c>
      <c r="G10289" s="86" t="s">
        <v>16156</v>
      </c>
      <c r="H10289" s="85" t="s">
        <v>1</v>
      </c>
      <c r="I10289" s="85">
        <v>1</v>
      </c>
      <c r="J10289" s="88">
        <v>9.2120652662619307</v>
      </c>
      <c r="K10289" s="146">
        <v>9.7232918734182263</v>
      </c>
      <c r="L10289" s="147">
        <v>3.9985074558757408E-8</v>
      </c>
      <c r="M10289" s="147">
        <v>0.76600426694425472</v>
      </c>
      <c r="N10289" s="87">
        <v>103.6551699468578</v>
      </c>
      <c r="O10289" s="88">
        <v>6.0705947722285893</v>
      </c>
      <c r="P10289" s="89">
        <v>58.565286954243362</v>
      </c>
    </row>
    <row r="10290" spans="1:16">
      <c r="A10290" s="75" t="s">
        <v>24982</v>
      </c>
      <c r="B10290" s="85">
        <v>10286</v>
      </c>
      <c r="C10290" s="85">
        <v>15332</v>
      </c>
      <c r="D10290" s="85">
        <v>10286</v>
      </c>
      <c r="E10290" s="86" t="s">
        <v>24983</v>
      </c>
      <c r="F10290" s="85" t="s">
        <v>283</v>
      </c>
      <c r="G10290" s="86" t="s">
        <v>16156</v>
      </c>
      <c r="H10290" s="85" t="s">
        <v>1</v>
      </c>
      <c r="I10290" s="85">
        <v>1</v>
      </c>
      <c r="J10290" s="88">
        <v>13.28757165464191</v>
      </c>
      <c r="K10290" s="146">
        <v>13.622808110427133</v>
      </c>
      <c r="L10290" s="147">
        <v>5.4848886155874848E-8</v>
      </c>
      <c r="M10290" s="147">
        <v>0.42598527173653927</v>
      </c>
      <c r="N10290" s="87">
        <v>92.362981917800397</v>
      </c>
      <c r="O10290" s="88">
        <v>8.2309814837151549</v>
      </c>
      <c r="P10290" s="89">
        <v>89.115588440403769</v>
      </c>
    </row>
    <row r="10291" spans="1:16">
      <c r="A10291" s="75" t="s">
        <v>24986</v>
      </c>
      <c r="B10291" s="85">
        <v>10287</v>
      </c>
      <c r="C10291" s="85">
        <v>15335</v>
      </c>
      <c r="D10291" s="85">
        <v>10287</v>
      </c>
      <c r="E10291" s="86" t="s">
        <v>24983</v>
      </c>
      <c r="F10291" s="85" t="s">
        <v>38</v>
      </c>
      <c r="G10291" s="86" t="s">
        <v>16156</v>
      </c>
      <c r="H10291" s="85" t="s">
        <v>1</v>
      </c>
      <c r="I10291" s="85">
        <v>1</v>
      </c>
      <c r="J10291" s="88">
        <v>9.1447218017082044</v>
      </c>
      <c r="K10291" s="146">
        <v>9.5392676515081654</v>
      </c>
      <c r="L10291" s="147">
        <v>3.8927990987034172E-8</v>
      </c>
      <c r="M10291" s="147">
        <v>0.62126642502791918</v>
      </c>
      <c r="N10291" s="87">
        <v>92.250745257117728</v>
      </c>
      <c r="O10291" s="88">
        <v>6.071643617539614</v>
      </c>
      <c r="P10291" s="89">
        <v>65.816743275265281</v>
      </c>
    </row>
    <row r="10292" spans="1:16">
      <c r="A10292" s="75" t="s">
        <v>24989</v>
      </c>
      <c r="B10292" s="85">
        <v>10288</v>
      </c>
      <c r="C10292" s="85">
        <v>15338</v>
      </c>
      <c r="D10292" s="85">
        <v>10288</v>
      </c>
      <c r="E10292" s="86" t="s">
        <v>24983</v>
      </c>
      <c r="F10292" s="85" t="s">
        <v>11</v>
      </c>
      <c r="G10292" s="86" t="s">
        <v>16156</v>
      </c>
      <c r="H10292" s="85" t="s">
        <v>1</v>
      </c>
      <c r="I10292" s="85">
        <v>1</v>
      </c>
      <c r="J10292" s="88">
        <v>6.3425291057827824</v>
      </c>
      <c r="K10292" s="146">
        <v>6.6356917269426523</v>
      </c>
      <c r="L10292" s="147">
        <v>2.8270811543424649E-8</v>
      </c>
      <c r="M10292" s="147">
        <v>0.69445813445629245</v>
      </c>
      <c r="N10292" s="87">
        <v>95.960708029627682</v>
      </c>
      <c r="O10292" s="88">
        <v>5.3817736120305248</v>
      </c>
      <c r="P10292" s="89">
        <v>56.083096118558366</v>
      </c>
    </row>
    <row r="10293" spans="1:16">
      <c r="A10293" s="75" t="s">
        <v>24992</v>
      </c>
      <c r="B10293" s="85">
        <v>10289</v>
      </c>
      <c r="C10293" s="85">
        <v>15341</v>
      </c>
      <c r="D10293" s="85">
        <v>10289</v>
      </c>
      <c r="E10293" s="86" t="s">
        <v>24983</v>
      </c>
      <c r="F10293" s="85" t="s">
        <v>318</v>
      </c>
      <c r="G10293" s="86" t="s">
        <v>16156</v>
      </c>
      <c r="H10293" s="85" t="s">
        <v>1</v>
      </c>
      <c r="I10293" s="85">
        <v>1</v>
      </c>
      <c r="J10293" s="88">
        <v>8.788638824384952</v>
      </c>
      <c r="K10293" s="146">
        <v>8.566130555869762</v>
      </c>
      <c r="L10293" s="147">
        <v>3.6380709051215281E-8</v>
      </c>
      <c r="M10293" s="147">
        <v>0.67378783000138698</v>
      </c>
      <c r="N10293" s="87">
        <v>91.384479737716532</v>
      </c>
      <c r="O10293" s="88">
        <v>5.3321856137078028</v>
      </c>
      <c r="P10293" s="89">
        <v>58.348919083544153</v>
      </c>
    </row>
    <row r="10294" spans="1:16">
      <c r="A10294" s="75" t="s">
        <v>24995</v>
      </c>
      <c r="B10294" s="85">
        <v>10290</v>
      </c>
      <c r="C10294" s="85">
        <v>15344</v>
      </c>
      <c r="D10294" s="85">
        <v>10290</v>
      </c>
      <c r="E10294" s="86" t="s">
        <v>24996</v>
      </c>
      <c r="F10294" s="85" t="s">
        <v>283</v>
      </c>
      <c r="G10294" s="86" t="s">
        <v>16156</v>
      </c>
      <c r="H10294" s="85" t="s">
        <v>1</v>
      </c>
      <c r="I10294" s="85">
        <v>1</v>
      </c>
      <c r="J10294" s="88">
        <v>6.2659242302923133</v>
      </c>
      <c r="K10294" s="146">
        <v>6.3102885324645541</v>
      </c>
      <c r="L10294" s="147">
        <v>2.419363526783573E-8</v>
      </c>
      <c r="M10294" s="147">
        <v>0.16526327535872831</v>
      </c>
      <c r="N10294" s="87">
        <v>53.321093467761777</v>
      </c>
      <c r="O10294" s="88">
        <v>5.5461854983762393</v>
      </c>
      <c r="P10294" s="89">
        <v>104.01484924028225</v>
      </c>
    </row>
    <row r="10295" spans="1:16">
      <c r="A10295" s="75" t="s">
        <v>24997</v>
      </c>
      <c r="B10295" s="85">
        <v>10291</v>
      </c>
      <c r="C10295" s="85">
        <v>15345</v>
      </c>
      <c r="D10295" s="85">
        <v>10291</v>
      </c>
      <c r="E10295" s="86" t="s">
        <v>24996</v>
      </c>
      <c r="F10295" s="85" t="s">
        <v>880</v>
      </c>
      <c r="G10295" s="86" t="s">
        <v>16156</v>
      </c>
      <c r="H10295" s="85" t="s">
        <v>1</v>
      </c>
      <c r="I10295" s="85">
        <v>1</v>
      </c>
      <c r="J10295" s="88">
        <v>3.6855020739854809</v>
      </c>
      <c r="K10295" s="146">
        <v>2.7939096668447014</v>
      </c>
      <c r="L10295" s="147">
        <v>1.281594345907048E-8</v>
      </c>
      <c r="M10295" s="147">
        <v>0.41112877461508379</v>
      </c>
      <c r="N10295" s="87">
        <v>58.853829378939267</v>
      </c>
      <c r="O10295" s="88">
        <v>3.328584119317187</v>
      </c>
      <c r="P10295" s="89">
        <v>56.556797653481397</v>
      </c>
    </row>
    <row r="10296" spans="1:16">
      <c r="A10296" s="75" t="s">
        <v>24998</v>
      </c>
      <c r="B10296" s="85">
        <v>10292</v>
      </c>
      <c r="C10296" s="85">
        <v>15346</v>
      </c>
      <c r="D10296" s="85">
        <v>10292</v>
      </c>
      <c r="E10296" s="86" t="s">
        <v>24996</v>
      </c>
      <c r="F10296" s="85" t="s">
        <v>882</v>
      </c>
      <c r="G10296" s="86" t="s">
        <v>16156</v>
      </c>
      <c r="H10296" s="85" t="s">
        <v>1</v>
      </c>
      <c r="I10296" s="85">
        <v>1</v>
      </c>
      <c r="J10296" s="88">
        <v>3.4447437047111289</v>
      </c>
      <c r="K10296" s="146">
        <v>2.4114692530309232</v>
      </c>
      <c r="L10296" s="147">
        <v>1.1293474526911409E-8</v>
      </c>
      <c r="M10296" s="147">
        <v>0.4128374550068335</v>
      </c>
      <c r="N10296" s="87">
        <v>55.674819263132868</v>
      </c>
      <c r="O10296" s="88">
        <v>3.1081236016980278</v>
      </c>
      <c r="P10296" s="89">
        <v>55.826379732070123</v>
      </c>
    </row>
    <row r="10297" spans="1:16">
      <c r="A10297" s="75" t="s">
        <v>24999</v>
      </c>
      <c r="B10297" s="85">
        <v>10293</v>
      </c>
      <c r="C10297" s="85">
        <v>15347</v>
      </c>
      <c r="D10297" s="85">
        <v>10293</v>
      </c>
      <c r="E10297" s="86" t="s">
        <v>24996</v>
      </c>
      <c r="F10297" s="85" t="s">
        <v>887</v>
      </c>
      <c r="G10297" s="86" t="s">
        <v>16156</v>
      </c>
      <c r="H10297" s="85" t="s">
        <v>1</v>
      </c>
      <c r="I10297" s="85">
        <v>1</v>
      </c>
      <c r="J10297" s="88">
        <v>3.828731063839192</v>
      </c>
      <c r="K10297" s="146">
        <v>2.6101429742303401</v>
      </c>
      <c r="L10297" s="147">
        <v>1.2438898969079E-8</v>
      </c>
      <c r="M10297" s="147">
        <v>0.46965349180713489</v>
      </c>
      <c r="N10297" s="87">
        <v>62.39308988659576</v>
      </c>
      <c r="O10297" s="88">
        <v>3.514175609685489</v>
      </c>
      <c r="P10297" s="89">
        <v>56.323153991456003</v>
      </c>
    </row>
    <row r="10298" spans="1:16">
      <c r="A10298" s="75" t="s">
        <v>25000</v>
      </c>
      <c r="B10298" s="85">
        <v>10294</v>
      </c>
      <c r="C10298" s="85">
        <v>15348</v>
      </c>
      <c r="D10298" s="85">
        <v>10294</v>
      </c>
      <c r="E10298" s="86" t="s">
        <v>24996</v>
      </c>
      <c r="F10298" s="85" t="s">
        <v>318</v>
      </c>
      <c r="G10298" s="86" t="s">
        <v>16156</v>
      </c>
      <c r="H10298" s="85" t="s">
        <v>1</v>
      </c>
      <c r="I10298" s="85">
        <v>1</v>
      </c>
      <c r="J10298" s="88">
        <v>3.2561004694575151</v>
      </c>
      <c r="K10298" s="146">
        <v>2.2655728817796992</v>
      </c>
      <c r="L10298" s="147">
        <v>1.067643725201532E-8</v>
      </c>
      <c r="M10298" s="147">
        <v>0.39483534135397719</v>
      </c>
      <c r="N10298" s="87">
        <v>52.481935570823822</v>
      </c>
      <c r="O10298" s="88">
        <v>2.9669898933819412</v>
      </c>
      <c r="P10298" s="89">
        <v>56.533545516400011</v>
      </c>
    </row>
    <row r="10299" spans="1:16">
      <c r="A10299" s="75" t="s">
        <v>25001</v>
      </c>
      <c r="B10299" s="85">
        <v>10295</v>
      </c>
      <c r="C10299" s="85">
        <v>15349</v>
      </c>
      <c r="D10299" s="85">
        <v>10295</v>
      </c>
      <c r="E10299" s="86" t="s">
        <v>24996</v>
      </c>
      <c r="F10299" s="85" t="s">
        <v>891</v>
      </c>
      <c r="G10299" s="86" t="s">
        <v>16156</v>
      </c>
      <c r="H10299" s="85" t="s">
        <v>1</v>
      </c>
      <c r="I10299" s="85">
        <v>1</v>
      </c>
      <c r="J10299" s="88">
        <v>3.8358753142406088</v>
      </c>
      <c r="K10299" s="146">
        <v>3.195637406164539</v>
      </c>
      <c r="L10299" s="147">
        <v>1.404795584311494E-8</v>
      </c>
      <c r="M10299" s="147">
        <v>0.30602865090776238</v>
      </c>
      <c r="N10299" s="87">
        <v>50.215854871311848</v>
      </c>
      <c r="O10299" s="88">
        <v>3.532451007752464</v>
      </c>
      <c r="P10299" s="89">
        <v>70.34533250116074</v>
      </c>
    </row>
    <row r="10300" spans="1:16">
      <c r="A10300" s="75" t="s">
        <v>25002</v>
      </c>
      <c r="B10300" s="85">
        <v>10296</v>
      </c>
      <c r="C10300" s="85">
        <v>15350</v>
      </c>
      <c r="D10300" s="85">
        <v>10296</v>
      </c>
      <c r="E10300" s="86" t="s">
        <v>24996</v>
      </c>
      <c r="F10300" s="85" t="s">
        <v>38</v>
      </c>
      <c r="G10300" s="86" t="s">
        <v>16156</v>
      </c>
      <c r="H10300" s="85" t="s">
        <v>1</v>
      </c>
      <c r="I10300" s="85">
        <v>1</v>
      </c>
      <c r="J10300" s="88">
        <v>3.913969269394169</v>
      </c>
      <c r="K10300" s="146">
        <v>3.3522056586188209</v>
      </c>
      <c r="L10300" s="147">
        <v>1.459791993483763E-8</v>
      </c>
      <c r="M10300" s="147">
        <v>0.28470303632153138</v>
      </c>
      <c r="N10300" s="87">
        <v>49.12590941558004</v>
      </c>
      <c r="O10300" s="88">
        <v>3.6171728880901428</v>
      </c>
      <c r="P10300" s="89">
        <v>73.630655007131011</v>
      </c>
    </row>
    <row r="10301" spans="1:16">
      <c r="A10301" s="75" t="s">
        <v>25003</v>
      </c>
      <c r="B10301" s="85">
        <v>10297</v>
      </c>
      <c r="C10301" s="85">
        <v>15351</v>
      </c>
      <c r="D10301" s="85">
        <v>10297</v>
      </c>
      <c r="E10301" s="86" t="s">
        <v>24996</v>
      </c>
      <c r="F10301" s="85" t="s">
        <v>896</v>
      </c>
      <c r="G10301" s="86" t="s">
        <v>16156</v>
      </c>
      <c r="H10301" s="85" t="s">
        <v>1</v>
      </c>
      <c r="I10301" s="85">
        <v>1</v>
      </c>
      <c r="J10301" s="88">
        <v>3.9098173603386761</v>
      </c>
      <c r="K10301" s="146">
        <v>2.6941785576282626</v>
      </c>
      <c r="L10301" s="147">
        <v>1.271324481512108E-8</v>
      </c>
      <c r="M10301" s="147">
        <v>0.47793751548739588</v>
      </c>
      <c r="N10301" s="87">
        <v>63.473958425295322</v>
      </c>
      <c r="O10301" s="88">
        <v>3.565960545408458</v>
      </c>
      <c r="P10301" s="89">
        <v>56.179898558010358</v>
      </c>
    </row>
    <row r="10302" spans="1:16">
      <c r="A10302" s="75" t="s">
        <v>25004</v>
      </c>
      <c r="B10302" s="85">
        <v>10298</v>
      </c>
      <c r="C10302" s="85">
        <v>15352</v>
      </c>
      <c r="D10302" s="85">
        <v>10298</v>
      </c>
      <c r="E10302" s="86" t="s">
        <v>24996</v>
      </c>
      <c r="F10302" s="85" t="s">
        <v>696</v>
      </c>
      <c r="G10302" s="86" t="s">
        <v>16156</v>
      </c>
      <c r="H10302" s="85" t="s">
        <v>1</v>
      </c>
      <c r="I10302" s="85">
        <v>1</v>
      </c>
      <c r="J10302" s="88">
        <v>3.0908767649021511</v>
      </c>
      <c r="K10302" s="146">
        <v>2.2608366650446778</v>
      </c>
      <c r="L10302" s="147">
        <v>1.03179347014621E-8</v>
      </c>
      <c r="M10302" s="147">
        <v>0.37287145107302011</v>
      </c>
      <c r="N10302" s="87">
        <v>49.47469720647247</v>
      </c>
      <c r="O10302" s="88">
        <v>2.8127507489774661</v>
      </c>
      <c r="P10302" s="89">
        <v>56.852308509115872</v>
      </c>
    </row>
    <row r="10303" spans="1:16">
      <c r="A10303" s="75" t="s">
        <v>25005</v>
      </c>
      <c r="B10303" s="85">
        <v>10299</v>
      </c>
      <c r="C10303" s="85">
        <v>15353</v>
      </c>
      <c r="D10303" s="85">
        <v>10299</v>
      </c>
      <c r="E10303" s="86" t="s">
        <v>24996</v>
      </c>
      <c r="F10303" s="85" t="s">
        <v>899</v>
      </c>
      <c r="G10303" s="86" t="s">
        <v>16156</v>
      </c>
      <c r="H10303" s="85" t="s">
        <v>1</v>
      </c>
      <c r="I10303" s="85">
        <v>1</v>
      </c>
      <c r="J10303" s="88">
        <v>3.4057360417326641</v>
      </c>
      <c r="K10303" s="146">
        <v>2.4346714024062877</v>
      </c>
      <c r="L10303" s="147">
        <v>1.107050618520433E-8</v>
      </c>
      <c r="M10303" s="147">
        <v>0.41904258672246969</v>
      </c>
      <c r="N10303" s="87">
        <v>55.687893002458708</v>
      </c>
      <c r="O10303" s="88">
        <v>3.1586161801131558</v>
      </c>
      <c r="P10303" s="89">
        <v>56.719980049769489</v>
      </c>
    </row>
    <row r="10304" spans="1:16">
      <c r="A10304" s="75" t="s">
        <v>25006</v>
      </c>
      <c r="B10304" s="85">
        <v>10300</v>
      </c>
      <c r="C10304" s="85">
        <v>15354</v>
      </c>
      <c r="D10304" s="85">
        <v>10300</v>
      </c>
      <c r="E10304" s="86" t="s">
        <v>25007</v>
      </c>
      <c r="F10304" s="85" t="s">
        <v>55</v>
      </c>
      <c r="G10304" s="86" t="s">
        <v>16156</v>
      </c>
      <c r="H10304" s="85" t="s">
        <v>1</v>
      </c>
      <c r="I10304" s="85">
        <v>1</v>
      </c>
      <c r="J10304" s="88">
        <v>6.018962047367169</v>
      </c>
      <c r="K10304" s="146">
        <v>7.3317178855439176</v>
      </c>
      <c r="L10304" s="147">
        <v>2.609149459671888E-8</v>
      </c>
      <c r="M10304" s="147">
        <v>0.51944175455267727</v>
      </c>
      <c r="N10304" s="87">
        <v>76.259438231436292</v>
      </c>
      <c r="O10304" s="88">
        <v>5.195931295353132</v>
      </c>
      <c r="P10304" s="89">
        <v>68.134927503455202</v>
      </c>
    </row>
    <row r="10305" spans="1:16">
      <c r="A10305" s="75" t="s">
        <v>25008</v>
      </c>
      <c r="B10305" s="85">
        <v>10301</v>
      </c>
      <c r="C10305" s="85">
        <v>15355</v>
      </c>
      <c r="D10305" s="85">
        <v>10301</v>
      </c>
      <c r="E10305" s="86" t="s">
        <v>25009</v>
      </c>
      <c r="F10305" s="85" t="s">
        <v>283</v>
      </c>
      <c r="G10305" s="86" t="s">
        <v>16156</v>
      </c>
      <c r="H10305" s="85" t="s">
        <v>1</v>
      </c>
      <c r="I10305" s="85">
        <v>1</v>
      </c>
      <c r="J10305" s="88">
        <v>11.75207681854792</v>
      </c>
      <c r="K10305" s="146">
        <v>11.139180067058001</v>
      </c>
      <c r="L10305" s="147">
        <v>4.6119528550651302E-8</v>
      </c>
      <c r="M10305" s="147">
        <v>0.26335663297954931</v>
      </c>
      <c r="N10305" s="87">
        <v>68.68145320965445</v>
      </c>
      <c r="O10305" s="88">
        <v>6.5921696575461128</v>
      </c>
      <c r="P10305" s="89">
        <v>95.981802211189404</v>
      </c>
    </row>
    <row r="10306" spans="1:16">
      <c r="A10306" s="75" t="s">
        <v>25010</v>
      </c>
      <c r="B10306" s="85">
        <v>10302</v>
      </c>
      <c r="C10306" s="85">
        <v>15356</v>
      </c>
      <c r="D10306" s="85">
        <v>10302</v>
      </c>
      <c r="E10306" s="86" t="s">
        <v>25009</v>
      </c>
      <c r="F10306" s="85" t="s">
        <v>38</v>
      </c>
      <c r="G10306" s="86" t="s">
        <v>16156</v>
      </c>
      <c r="H10306" s="85" t="s">
        <v>1</v>
      </c>
      <c r="I10306" s="85">
        <v>1</v>
      </c>
      <c r="J10306" s="88">
        <v>7.5870172006510579</v>
      </c>
      <c r="K10306" s="146">
        <v>6.9731308824547931</v>
      </c>
      <c r="L10306" s="147">
        <v>3.0161594088005478E-8</v>
      </c>
      <c r="M10306" s="147">
        <v>0.4480657777417979</v>
      </c>
      <c r="N10306" s="87">
        <v>68.222960183850233</v>
      </c>
      <c r="O10306" s="88">
        <v>4.4836069647171772</v>
      </c>
      <c r="P10306" s="89">
        <v>65.719912367252263</v>
      </c>
    </row>
    <row r="10307" spans="1:16">
      <c r="A10307" s="75" t="s">
        <v>25011</v>
      </c>
      <c r="B10307" s="85">
        <v>10303</v>
      </c>
      <c r="C10307" s="85">
        <v>15357</v>
      </c>
      <c r="D10307" s="85">
        <v>10303</v>
      </c>
      <c r="E10307" s="86" t="s">
        <v>25009</v>
      </c>
      <c r="F10307" s="85" t="s">
        <v>11</v>
      </c>
      <c r="G10307" s="86" t="s">
        <v>16156</v>
      </c>
      <c r="H10307" s="85" t="s">
        <v>1</v>
      </c>
      <c r="I10307" s="85">
        <v>1</v>
      </c>
      <c r="J10307" s="88">
        <v>4.704987242980585</v>
      </c>
      <c r="K10307" s="146">
        <v>4.6366611881417974</v>
      </c>
      <c r="L10307" s="147">
        <v>1.9647561770358321E-8</v>
      </c>
      <c r="M10307" s="147">
        <v>0.49884650707450118</v>
      </c>
      <c r="N10307" s="87">
        <v>69.254546039000573</v>
      </c>
      <c r="O10307" s="88">
        <v>3.8762200287083779</v>
      </c>
      <c r="P10307" s="89">
        <v>55.970622152739139</v>
      </c>
    </row>
    <row r="10308" spans="1:16">
      <c r="A10308" s="75" t="s">
        <v>25012</v>
      </c>
      <c r="B10308" s="85">
        <v>10304</v>
      </c>
      <c r="C10308" s="85">
        <v>15358</v>
      </c>
      <c r="D10308" s="85">
        <v>10304</v>
      </c>
      <c r="E10308" s="86" t="s">
        <v>25009</v>
      </c>
      <c r="F10308" s="85" t="s">
        <v>318</v>
      </c>
      <c r="G10308" s="86" t="s">
        <v>16156</v>
      </c>
      <c r="H10308" s="85" t="s">
        <v>1</v>
      </c>
      <c r="I10308" s="85">
        <v>1</v>
      </c>
      <c r="J10308" s="88">
        <v>7.467295378796047</v>
      </c>
      <c r="K10308" s="146">
        <v>6.3509942884986703</v>
      </c>
      <c r="L10308" s="147">
        <v>2.8607701464832469E-8</v>
      </c>
      <c r="M10308" s="147">
        <v>0.49834561074712552</v>
      </c>
      <c r="N10308" s="87">
        <v>67.884645385365431</v>
      </c>
      <c r="O10308" s="88">
        <v>3.9329888524389731</v>
      </c>
      <c r="P10308" s="89">
        <v>57.936354091743503</v>
      </c>
    </row>
    <row r="10309" spans="1:16">
      <c r="A10309" s="75" t="s">
        <v>25013</v>
      </c>
      <c r="B10309" s="85">
        <v>10305</v>
      </c>
      <c r="C10309" s="85">
        <v>15359</v>
      </c>
      <c r="D10309" s="85">
        <v>10305</v>
      </c>
      <c r="E10309" s="86" t="s">
        <v>25014</v>
      </c>
      <c r="F10309" s="85" t="s">
        <v>283</v>
      </c>
      <c r="G10309" s="86" t="s">
        <v>16156</v>
      </c>
      <c r="H10309" s="85" t="s">
        <v>1</v>
      </c>
      <c r="I10309" s="85">
        <v>1</v>
      </c>
      <c r="J10309" s="88">
        <v>14.129440073882581</v>
      </c>
      <c r="K10309" s="146">
        <v>16.097225157656638</v>
      </c>
      <c r="L10309" s="147">
        <v>6.1403683198469838E-8</v>
      </c>
      <c r="M10309" s="147">
        <v>0.51128549738883278</v>
      </c>
      <c r="N10309" s="87">
        <v>105.59362854290001</v>
      </c>
      <c r="O10309" s="88">
        <v>9.2173165031525652</v>
      </c>
      <c r="P10309" s="89">
        <v>87.290460895638262</v>
      </c>
    </row>
    <row r="10310" spans="1:16">
      <c r="A10310" s="75" t="s">
        <v>25016</v>
      </c>
      <c r="B10310" s="85">
        <v>10306</v>
      </c>
      <c r="C10310" s="85">
        <v>15361</v>
      </c>
      <c r="D10310" s="85">
        <v>10306</v>
      </c>
      <c r="E10310" s="86" t="s">
        <v>25014</v>
      </c>
      <c r="F10310" s="85" t="s">
        <v>38</v>
      </c>
      <c r="G10310" s="86" t="s">
        <v>16156</v>
      </c>
      <c r="H10310" s="85" t="s">
        <v>1</v>
      </c>
      <c r="I10310" s="85">
        <v>1</v>
      </c>
      <c r="J10310" s="88">
        <v>9.5908618994272672</v>
      </c>
      <c r="K10310" s="146">
        <v>11.954758438437228</v>
      </c>
      <c r="L10310" s="147">
        <v>4.4208990124681833E-8</v>
      </c>
      <c r="M10310" s="147">
        <v>0.68551953271381028</v>
      </c>
      <c r="N10310" s="87">
        <v>100.709340088071</v>
      </c>
      <c r="O10310" s="88">
        <v>6.6488803751096732</v>
      </c>
      <c r="P10310" s="89">
        <v>66.020493921369976</v>
      </c>
    </row>
    <row r="10311" spans="1:16">
      <c r="A10311" s="75" t="s">
        <v>25018</v>
      </c>
      <c r="B10311" s="85">
        <v>10307</v>
      </c>
      <c r="C10311" s="85">
        <v>15363</v>
      </c>
      <c r="D10311" s="85">
        <v>10307</v>
      </c>
      <c r="E10311" s="86" t="s">
        <v>25014</v>
      </c>
      <c r="F10311" s="85" t="s">
        <v>11</v>
      </c>
      <c r="G10311" s="86" t="s">
        <v>16156</v>
      </c>
      <c r="H10311" s="85" t="s">
        <v>1</v>
      </c>
      <c r="I10311" s="85">
        <v>1</v>
      </c>
      <c r="J10311" s="88">
        <v>7.1346386457944337</v>
      </c>
      <c r="K10311" s="146">
        <v>8.5114906203970815</v>
      </c>
      <c r="L10311" s="147">
        <v>3.5083668670979768E-8</v>
      </c>
      <c r="M10311" s="147">
        <v>0.77736472848017213</v>
      </c>
      <c r="N10311" s="87">
        <v>109.28121134404719</v>
      </c>
      <c r="O10311" s="88">
        <v>6.1455062567977876</v>
      </c>
      <c r="P10311" s="89">
        <v>56.235707686750011</v>
      </c>
    </row>
    <row r="10312" spans="1:16">
      <c r="A10312" s="75" t="s">
        <v>25020</v>
      </c>
      <c r="B10312" s="85">
        <v>10308</v>
      </c>
      <c r="C10312" s="85">
        <v>15365</v>
      </c>
      <c r="D10312" s="85">
        <v>10308</v>
      </c>
      <c r="E10312" s="86" t="s">
        <v>25014</v>
      </c>
      <c r="F10312" s="85" t="s">
        <v>318</v>
      </c>
      <c r="G10312" s="86" t="s">
        <v>16156</v>
      </c>
      <c r="H10312" s="85" t="s">
        <v>1</v>
      </c>
      <c r="I10312" s="85">
        <v>1</v>
      </c>
      <c r="J10312" s="88">
        <v>9.034621455555504</v>
      </c>
      <c r="K10312" s="146">
        <v>10.418592145470559</v>
      </c>
      <c r="L10312" s="147">
        <v>4.0374340641983771E-8</v>
      </c>
      <c r="M10312" s="147">
        <v>0.77367816696761738</v>
      </c>
      <c r="N10312" s="87">
        <v>103.4741771058996</v>
      </c>
      <c r="O10312" s="88">
        <v>5.7630947040161216</v>
      </c>
      <c r="P10312" s="89">
        <v>55.695970388031604</v>
      </c>
    </row>
    <row r="10313" spans="1:16">
      <c r="A10313" s="75" t="s">
        <v>25022</v>
      </c>
      <c r="B10313" s="85">
        <v>10309</v>
      </c>
      <c r="C10313" s="85">
        <v>15367</v>
      </c>
      <c r="D10313" s="85">
        <v>10309</v>
      </c>
      <c r="E10313" s="86" t="s">
        <v>25023</v>
      </c>
      <c r="F10313" s="85" t="s">
        <v>38</v>
      </c>
      <c r="G10313" s="86" t="s">
        <v>16156</v>
      </c>
      <c r="H10313" s="85" t="s">
        <v>1</v>
      </c>
      <c r="I10313" s="85">
        <v>1</v>
      </c>
      <c r="J10313" s="88">
        <v>5.9590371470350503</v>
      </c>
      <c r="K10313" s="146">
        <v>20.410407501966979</v>
      </c>
      <c r="L10313" s="147">
        <v>4.3708917505687108E-8</v>
      </c>
      <c r="M10313" s="147">
        <v>0.46942127388577559</v>
      </c>
      <c r="N10313" s="87">
        <v>78.746246832040868</v>
      </c>
      <c r="O10313" s="88">
        <v>5.3695003290467964</v>
      </c>
      <c r="P10313" s="89">
        <v>68.187380923683762</v>
      </c>
    </row>
    <row r="10314" spans="1:16">
      <c r="A10314" s="75" t="s">
        <v>25024</v>
      </c>
      <c r="B10314" s="85">
        <v>10310</v>
      </c>
      <c r="C10314" s="85">
        <v>15368</v>
      </c>
      <c r="D10314" s="85">
        <v>10310</v>
      </c>
      <c r="E10314" s="86" t="s">
        <v>25023</v>
      </c>
      <c r="F10314" s="85" t="s">
        <v>11</v>
      </c>
      <c r="G10314" s="86" t="s">
        <v>16156</v>
      </c>
      <c r="H10314" s="85" t="s">
        <v>1</v>
      </c>
      <c r="I10314" s="85">
        <v>1</v>
      </c>
      <c r="J10314" s="88">
        <v>5.6521447669393394</v>
      </c>
      <c r="K10314" s="146">
        <v>12.135355160454502</v>
      </c>
      <c r="L10314" s="147">
        <v>3.6055797925156451E-8</v>
      </c>
      <c r="M10314" s="147">
        <v>0.60479680816725956</v>
      </c>
      <c r="N10314" s="87">
        <v>91.070452026099701</v>
      </c>
      <c r="O10314" s="88">
        <v>5.0923624409914234</v>
      </c>
      <c r="P10314" s="89">
        <v>55.916736193776806</v>
      </c>
    </row>
    <row r="10315" spans="1:16">
      <c r="A10315" s="75" t="s">
        <v>25031</v>
      </c>
      <c r="B10315" s="85">
        <v>10311</v>
      </c>
      <c r="C10315" s="85">
        <v>15373</v>
      </c>
      <c r="D10315" s="85">
        <v>10311</v>
      </c>
      <c r="E10315" s="86" t="s">
        <v>25032</v>
      </c>
      <c r="F10315" s="85" t="s">
        <v>283</v>
      </c>
      <c r="G10315" s="86" t="s">
        <v>16156</v>
      </c>
      <c r="H10315" s="85" t="s">
        <v>1</v>
      </c>
      <c r="I10315" s="85">
        <v>1</v>
      </c>
      <c r="J10315" s="88">
        <v>12.01792706131654</v>
      </c>
      <c r="K10315" s="146">
        <v>11.581923861220011</v>
      </c>
      <c r="L10315" s="147">
        <v>4.7433370581570649E-8</v>
      </c>
      <c r="M10315" s="147">
        <v>0.28352433904406971</v>
      </c>
      <c r="N10315" s="87">
        <v>72.196247697147669</v>
      </c>
      <c r="O10315" s="88">
        <v>6.8306655602471462</v>
      </c>
      <c r="P10315" s="89">
        <v>94.612473336574979</v>
      </c>
    </row>
    <row r="10316" spans="1:16">
      <c r="A10316" s="75" t="s">
        <v>25033</v>
      </c>
      <c r="B10316" s="85">
        <v>10312</v>
      </c>
      <c r="C10316" s="85">
        <v>15374</v>
      </c>
      <c r="D10316" s="85">
        <v>10312</v>
      </c>
      <c r="E10316" s="86" t="s">
        <v>25032</v>
      </c>
      <c r="F10316" s="85" t="s">
        <v>38</v>
      </c>
      <c r="G10316" s="86" t="s">
        <v>16156</v>
      </c>
      <c r="H10316" s="85" t="s">
        <v>1</v>
      </c>
      <c r="I10316" s="85">
        <v>1</v>
      </c>
      <c r="J10316" s="88">
        <v>7.8992112205152596</v>
      </c>
      <c r="K10316" s="146">
        <v>7.4535850692112247</v>
      </c>
      <c r="L10316" s="147">
        <v>3.1617990715604499E-8</v>
      </c>
      <c r="M10316" s="147">
        <v>0.47551394695249127</v>
      </c>
      <c r="N10316" s="87">
        <v>72.630930952526057</v>
      </c>
      <c r="O10316" s="88">
        <v>4.767205578018225</v>
      </c>
      <c r="P10316" s="89">
        <v>65.636024700471296</v>
      </c>
    </row>
    <row r="10317" spans="1:16">
      <c r="A10317" s="75" t="s">
        <v>25034</v>
      </c>
      <c r="B10317" s="85">
        <v>10313</v>
      </c>
      <c r="C10317" s="85">
        <v>15375</v>
      </c>
      <c r="D10317" s="85">
        <v>10313</v>
      </c>
      <c r="E10317" s="86" t="s">
        <v>25032</v>
      </c>
      <c r="F10317" s="85" t="s">
        <v>11</v>
      </c>
      <c r="G10317" s="86" t="s">
        <v>16156</v>
      </c>
      <c r="H10317" s="85" t="s">
        <v>1</v>
      </c>
      <c r="I10317" s="85">
        <v>1</v>
      </c>
      <c r="J10317" s="88">
        <v>4.880631138767515</v>
      </c>
      <c r="K10317" s="146">
        <v>4.9387510295064976</v>
      </c>
      <c r="L10317" s="147">
        <v>2.0530048967439989E-8</v>
      </c>
      <c r="M10317" s="147">
        <v>0.51590082675074822</v>
      </c>
      <c r="N10317" s="87">
        <v>72.347948787180371</v>
      </c>
      <c r="O10317" s="88">
        <v>4.0327629507045444</v>
      </c>
      <c r="P10317" s="89">
        <v>55.741220287632068</v>
      </c>
    </row>
    <row r="10318" spans="1:16">
      <c r="A10318" s="75" t="s">
        <v>25035</v>
      </c>
      <c r="B10318" s="85">
        <v>10314</v>
      </c>
      <c r="C10318" s="85">
        <v>15376</v>
      </c>
      <c r="D10318" s="85">
        <v>10314</v>
      </c>
      <c r="E10318" s="86" t="s">
        <v>25032</v>
      </c>
      <c r="F10318" s="85" t="s">
        <v>318</v>
      </c>
      <c r="G10318" s="86" t="s">
        <v>16156</v>
      </c>
      <c r="H10318" s="85" t="s">
        <v>1</v>
      </c>
      <c r="I10318" s="85">
        <v>1</v>
      </c>
      <c r="J10318" s="88">
        <v>7.7153816516375242</v>
      </c>
      <c r="K10318" s="146">
        <v>6.7745941886476615</v>
      </c>
      <c r="L10318" s="147">
        <v>2.984794867088796E-8</v>
      </c>
      <c r="M10318" s="147">
        <v>0.51952080792553912</v>
      </c>
      <c r="N10318" s="87">
        <v>71.404208613727619</v>
      </c>
      <c r="O10318" s="88">
        <v>4.157182956791595</v>
      </c>
      <c r="P10318" s="89">
        <v>58.220419181179288</v>
      </c>
    </row>
    <row r="10319" spans="1:16">
      <c r="A10319" s="75" t="s">
        <v>25036</v>
      </c>
      <c r="B10319" s="85">
        <v>10315</v>
      </c>
      <c r="C10319" s="85">
        <v>15377</v>
      </c>
      <c r="D10319" s="85">
        <v>10315</v>
      </c>
      <c r="E10319" s="86" t="s">
        <v>25037</v>
      </c>
      <c r="F10319" s="85" t="s">
        <v>55</v>
      </c>
      <c r="G10319" s="86" t="s">
        <v>16156</v>
      </c>
      <c r="H10319" s="85" t="s">
        <v>1</v>
      </c>
      <c r="I10319" s="85">
        <v>1</v>
      </c>
      <c r="J10319" s="88">
        <v>12.860609392582811</v>
      </c>
      <c r="K10319" s="146">
        <v>13.520578386259309</v>
      </c>
      <c r="L10319" s="147">
        <v>5.3582129413853417E-8</v>
      </c>
      <c r="M10319" s="147">
        <v>0.77445136383570368</v>
      </c>
      <c r="N10319" s="87">
        <v>112.2587161139961</v>
      </c>
      <c r="O10319" s="88">
        <v>8.6452408457789289</v>
      </c>
      <c r="P10319" s="89">
        <v>77.011755924590204</v>
      </c>
    </row>
    <row r="10320" spans="1:16">
      <c r="A10320" s="75" t="s">
        <v>25046</v>
      </c>
      <c r="B10320" s="85">
        <v>10316</v>
      </c>
      <c r="C10320" s="85">
        <v>15384</v>
      </c>
      <c r="D10320" s="85">
        <v>10316</v>
      </c>
      <c r="E10320" s="86" t="s">
        <v>25047</v>
      </c>
      <c r="F10320" s="85" t="s">
        <v>283</v>
      </c>
      <c r="G10320" s="86" t="s">
        <v>16156</v>
      </c>
      <c r="H10320" s="85" t="s">
        <v>1</v>
      </c>
      <c r="I10320" s="85">
        <v>1</v>
      </c>
      <c r="J10320" s="88">
        <v>11.61665274358749</v>
      </c>
      <c r="K10320" s="146">
        <v>23.227754772846328</v>
      </c>
      <c r="L10320" s="147">
        <v>7.9897559392321858E-8</v>
      </c>
      <c r="M10320" s="147">
        <v>0.68417930824770556</v>
      </c>
      <c r="N10320" s="87">
        <v>121.9083810405639</v>
      </c>
      <c r="O10320" s="88">
        <v>10.364845439524521</v>
      </c>
      <c r="P10320" s="89">
        <v>85.021598605888414</v>
      </c>
    </row>
    <row r="10321" spans="1:16">
      <c r="A10321" s="75" t="s">
        <v>25049</v>
      </c>
      <c r="B10321" s="85">
        <v>10317</v>
      </c>
      <c r="C10321" s="85">
        <v>15386</v>
      </c>
      <c r="D10321" s="85">
        <v>10317</v>
      </c>
      <c r="E10321" s="86" t="s">
        <v>25047</v>
      </c>
      <c r="F10321" s="85" t="s">
        <v>38</v>
      </c>
      <c r="G10321" s="86" t="s">
        <v>16156</v>
      </c>
      <c r="H10321" s="85" t="s">
        <v>1</v>
      </c>
      <c r="I10321" s="85">
        <v>1</v>
      </c>
      <c r="J10321" s="88">
        <v>9.183465246595329</v>
      </c>
      <c r="K10321" s="146">
        <v>20.197611044976053</v>
      </c>
      <c r="L10321" s="147">
        <v>6.9731747530672561E-8</v>
      </c>
      <c r="M10321" s="147">
        <v>0.84219755461623014</v>
      </c>
      <c r="N10321" s="87">
        <v>120.2264241040202</v>
      </c>
      <c r="O10321" s="88">
        <v>8.3824290227394211</v>
      </c>
      <c r="P10321" s="89">
        <v>69.722018975520072</v>
      </c>
    </row>
    <row r="10322" spans="1:16">
      <c r="A10322" s="75" t="s">
        <v>25051</v>
      </c>
      <c r="B10322" s="85">
        <v>10318</v>
      </c>
      <c r="C10322" s="85">
        <v>15388</v>
      </c>
      <c r="D10322" s="85">
        <v>10318</v>
      </c>
      <c r="E10322" s="86" t="s">
        <v>25047</v>
      </c>
      <c r="F10322" s="85" t="s">
        <v>11</v>
      </c>
      <c r="G10322" s="86" t="s">
        <v>16156</v>
      </c>
      <c r="H10322" s="85" t="s">
        <v>1</v>
      </c>
      <c r="I10322" s="85">
        <v>1</v>
      </c>
      <c r="J10322" s="88">
        <v>8.4494717680504259</v>
      </c>
      <c r="K10322" s="146">
        <v>34.579672337145666</v>
      </c>
      <c r="L10322" s="147">
        <v>9.961913380197313E-8</v>
      </c>
      <c r="M10322" s="147">
        <v>0.95996945759036179</v>
      </c>
      <c r="N10322" s="87">
        <v>130.02837210092019</v>
      </c>
      <c r="O10322" s="88">
        <v>7.6551603792066274</v>
      </c>
      <c r="P10322" s="89">
        <v>58.873000219253328</v>
      </c>
    </row>
    <row r="10323" spans="1:16">
      <c r="A10323" s="75" t="s">
        <v>25053</v>
      </c>
      <c r="B10323" s="85">
        <v>10319</v>
      </c>
      <c r="C10323" s="85">
        <v>15390</v>
      </c>
      <c r="D10323" s="85">
        <v>10319</v>
      </c>
      <c r="E10323" s="86" t="s">
        <v>25047</v>
      </c>
      <c r="F10323" s="85" t="s">
        <v>318</v>
      </c>
      <c r="G10323" s="86" t="s">
        <v>16156</v>
      </c>
      <c r="H10323" s="85" t="s">
        <v>1</v>
      </c>
      <c r="I10323" s="85">
        <v>1</v>
      </c>
      <c r="J10323" s="88">
        <v>8.4646497694487159</v>
      </c>
      <c r="K10323" s="146">
        <v>19.03938402826725</v>
      </c>
      <c r="L10323" s="147">
        <v>6.5805433242847504E-8</v>
      </c>
      <c r="M10323" s="147">
        <v>0.920724562915617</v>
      </c>
      <c r="N10323" s="87">
        <v>121.0973816890108</v>
      </c>
      <c r="O10323" s="88">
        <v>7.6804352061968846</v>
      </c>
      <c r="P10323" s="89">
        <v>63.423627324337595</v>
      </c>
    </row>
    <row r="10324" spans="1:16">
      <c r="A10324" s="75" t="s">
        <v>25077</v>
      </c>
      <c r="B10324" s="85">
        <v>10320</v>
      </c>
      <c r="C10324" s="85">
        <v>15408</v>
      </c>
      <c r="D10324" s="85">
        <v>10320</v>
      </c>
      <c r="E10324" s="86" t="s">
        <v>25078</v>
      </c>
      <c r="F10324" s="85" t="s">
        <v>283</v>
      </c>
      <c r="G10324" s="86" t="s">
        <v>16156</v>
      </c>
      <c r="H10324" s="85" t="s">
        <v>1</v>
      </c>
      <c r="I10324" s="85">
        <v>1</v>
      </c>
      <c r="J10324" s="88">
        <v>15.6219988354822</v>
      </c>
      <c r="K10324" s="146">
        <v>20.311465578779199</v>
      </c>
      <c r="L10324" s="147">
        <v>7.2800637380678482E-8</v>
      </c>
      <c r="M10324" s="147">
        <v>0.94570485657230952</v>
      </c>
      <c r="N10324" s="87">
        <v>167.80910907298571</v>
      </c>
      <c r="O10324" s="88">
        <v>13.81853781281572</v>
      </c>
      <c r="P10324" s="89">
        <v>82.346768236553743</v>
      </c>
    </row>
    <row r="10325" spans="1:16">
      <c r="A10325" s="75" t="s">
        <v>25080</v>
      </c>
      <c r="B10325" s="85">
        <v>10321</v>
      </c>
      <c r="C10325" s="85">
        <v>15410</v>
      </c>
      <c r="D10325" s="85">
        <v>10321</v>
      </c>
      <c r="E10325" s="86" t="s">
        <v>25078</v>
      </c>
      <c r="F10325" s="85" t="s">
        <v>38</v>
      </c>
      <c r="G10325" s="86" t="s">
        <v>16156</v>
      </c>
      <c r="H10325" s="85" t="s">
        <v>1</v>
      </c>
      <c r="I10325" s="85">
        <v>1</v>
      </c>
      <c r="J10325" s="88">
        <v>12.81401670232917</v>
      </c>
      <c r="K10325" s="146">
        <v>17.783247636195512</v>
      </c>
      <c r="L10325" s="147">
        <v>6.1375345586042865E-8</v>
      </c>
      <c r="M10325" s="147">
        <v>1.1690653948857901</v>
      </c>
      <c r="N10325" s="87">
        <v>169.35691101023829</v>
      </c>
      <c r="O10325" s="88">
        <v>11.69984174419808</v>
      </c>
      <c r="P10325" s="89">
        <v>69.08393448136745</v>
      </c>
    </row>
    <row r="10326" spans="1:16">
      <c r="A10326" s="75" t="s">
        <v>25082</v>
      </c>
      <c r="B10326" s="85">
        <v>10322</v>
      </c>
      <c r="C10326" s="85">
        <v>15412</v>
      </c>
      <c r="D10326" s="85">
        <v>10322</v>
      </c>
      <c r="E10326" s="86" t="s">
        <v>25078</v>
      </c>
      <c r="F10326" s="85" t="s">
        <v>11</v>
      </c>
      <c r="G10326" s="86" t="s">
        <v>16156</v>
      </c>
      <c r="H10326" s="85" t="s">
        <v>1</v>
      </c>
      <c r="I10326" s="85">
        <v>1</v>
      </c>
      <c r="J10326" s="88">
        <v>11.11517620162611</v>
      </c>
      <c r="K10326" s="146">
        <v>12.25194653181579</v>
      </c>
      <c r="L10326" s="147">
        <v>5.3827482116756753E-8</v>
      </c>
      <c r="M10326" s="147">
        <v>1.223199645565157</v>
      </c>
      <c r="N10326" s="87">
        <v>174.21012480996771</v>
      </c>
      <c r="O10326" s="88">
        <v>10.1005348070509</v>
      </c>
      <c r="P10326" s="89">
        <v>57.979034330345549</v>
      </c>
    </row>
    <row r="10327" spans="1:16">
      <c r="A10327" s="75" t="s">
        <v>25084</v>
      </c>
      <c r="B10327" s="85">
        <v>10323</v>
      </c>
      <c r="C10327" s="85">
        <v>15414</v>
      </c>
      <c r="D10327" s="85">
        <v>10323</v>
      </c>
      <c r="E10327" s="86" t="s">
        <v>25078</v>
      </c>
      <c r="F10327" s="85" t="s">
        <v>318</v>
      </c>
      <c r="G10327" s="86" t="s">
        <v>16156</v>
      </c>
      <c r="H10327" s="85" t="s">
        <v>1</v>
      </c>
      <c r="I10327" s="85">
        <v>1</v>
      </c>
      <c r="J10327" s="88">
        <v>10.45719898233467</v>
      </c>
      <c r="K10327" s="146">
        <v>14.215836815166288</v>
      </c>
      <c r="L10327" s="147">
        <v>5.0598632345620561E-8</v>
      </c>
      <c r="M10327" s="147">
        <v>1.2249515640139059</v>
      </c>
      <c r="N10327" s="87">
        <v>164.10104621970731</v>
      </c>
      <c r="O10327" s="88">
        <v>9.5060415857086884</v>
      </c>
      <c r="P10327" s="89">
        <v>57.927976723448111</v>
      </c>
    </row>
    <row r="10328" spans="1:16">
      <c r="A10328" s="75" t="s">
        <v>25100</v>
      </c>
      <c r="B10328" s="85">
        <v>10324</v>
      </c>
      <c r="C10328" s="85">
        <v>15425</v>
      </c>
      <c r="D10328" s="85">
        <v>10324</v>
      </c>
      <c r="E10328" s="86" t="s">
        <v>25101</v>
      </c>
      <c r="F10328" s="85" t="s">
        <v>283</v>
      </c>
      <c r="G10328" s="86" t="s">
        <v>16156</v>
      </c>
      <c r="H10328" s="85" t="s">
        <v>1</v>
      </c>
      <c r="I10328" s="85">
        <v>1</v>
      </c>
      <c r="J10328" s="88">
        <v>22.439938994840691</v>
      </c>
      <c r="K10328" s="146">
        <v>22.245643860484947</v>
      </c>
      <c r="L10328" s="147">
        <v>9.1425633769861635E-8</v>
      </c>
      <c r="M10328" s="147">
        <v>0.98281247816730977</v>
      </c>
      <c r="N10328" s="87">
        <v>163.95985336474411</v>
      </c>
      <c r="O10328" s="88">
        <v>12.08677998926523</v>
      </c>
      <c r="P10328" s="89">
        <v>73.71792387723751</v>
      </c>
    </row>
    <row r="10329" spans="1:16">
      <c r="A10329" s="75" t="s">
        <v>25103</v>
      </c>
      <c r="B10329" s="85">
        <v>10325</v>
      </c>
      <c r="C10329" s="85">
        <v>15427</v>
      </c>
      <c r="D10329" s="85">
        <v>10325</v>
      </c>
      <c r="E10329" s="86" t="s">
        <v>25101</v>
      </c>
      <c r="F10329" s="85" t="s">
        <v>38</v>
      </c>
      <c r="G10329" s="86" t="s">
        <v>16156</v>
      </c>
      <c r="H10329" s="85" t="s">
        <v>1</v>
      </c>
      <c r="I10329" s="85">
        <v>1</v>
      </c>
      <c r="J10329" s="88">
        <v>15.26242350286309</v>
      </c>
      <c r="K10329" s="146">
        <v>16.054472744332244</v>
      </c>
      <c r="L10329" s="147">
        <v>6.5669484020579512E-8</v>
      </c>
      <c r="M10329" s="147">
        <v>1.0669205325974269</v>
      </c>
      <c r="N10329" s="87">
        <v>147.20371496926961</v>
      </c>
      <c r="O10329" s="88">
        <v>8.7421464626971463</v>
      </c>
      <c r="P10329" s="89">
        <v>59.388083137182818</v>
      </c>
    </row>
    <row r="10330" spans="1:16">
      <c r="A10330" s="75" t="s">
        <v>25105</v>
      </c>
      <c r="B10330" s="85">
        <v>10326</v>
      </c>
      <c r="C10330" s="85">
        <v>15429</v>
      </c>
      <c r="D10330" s="85">
        <v>10326</v>
      </c>
      <c r="E10330" s="86" t="s">
        <v>25101</v>
      </c>
      <c r="F10330" s="85" t="s">
        <v>11</v>
      </c>
      <c r="G10330" s="86" t="s">
        <v>16156</v>
      </c>
      <c r="H10330" s="85" t="s">
        <v>1</v>
      </c>
      <c r="I10330" s="85">
        <v>1</v>
      </c>
      <c r="J10330" s="88">
        <v>12.64496087283613</v>
      </c>
      <c r="K10330" s="146">
        <v>13.837392304049901</v>
      </c>
      <c r="L10330" s="147">
        <v>5.7009343028453271E-8</v>
      </c>
      <c r="M10330" s="147">
        <v>1.4595487603382069</v>
      </c>
      <c r="N10330" s="87">
        <v>191.18576663299419</v>
      </c>
      <c r="O10330" s="88">
        <v>10.59712016234956</v>
      </c>
      <c r="P10330" s="89">
        <v>55.42839484851455</v>
      </c>
    </row>
    <row r="10331" spans="1:16">
      <c r="A10331" s="75" t="s">
        <v>25107</v>
      </c>
      <c r="B10331" s="85">
        <v>10327</v>
      </c>
      <c r="C10331" s="85">
        <v>15431</v>
      </c>
      <c r="D10331" s="85">
        <v>10327</v>
      </c>
      <c r="E10331" s="86" t="s">
        <v>25101</v>
      </c>
      <c r="F10331" s="85" t="s">
        <v>318</v>
      </c>
      <c r="G10331" s="86" t="s">
        <v>16156</v>
      </c>
      <c r="H10331" s="85" t="s">
        <v>1</v>
      </c>
      <c r="I10331" s="85">
        <v>1</v>
      </c>
      <c r="J10331" s="88">
        <v>16.94569054198962</v>
      </c>
      <c r="K10331" s="146">
        <v>16.752044691997899</v>
      </c>
      <c r="L10331" s="147">
        <v>7.030441359435142E-8</v>
      </c>
      <c r="M10331" s="147">
        <v>1.227709652532182</v>
      </c>
      <c r="N10331" s="87">
        <v>163.68618476955101</v>
      </c>
      <c r="O10331" s="88">
        <v>9.4436348565019568</v>
      </c>
      <c r="P10331" s="89">
        <v>57.693536383643945</v>
      </c>
    </row>
    <row r="10332" spans="1:16">
      <c r="A10332" s="75" t="s">
        <v>25128</v>
      </c>
      <c r="B10332" s="85">
        <v>10328</v>
      </c>
      <c r="C10332" s="85">
        <v>15446</v>
      </c>
      <c r="D10332" s="85">
        <v>10328</v>
      </c>
      <c r="E10332" s="86" t="s">
        <v>25129</v>
      </c>
      <c r="F10332" s="85" t="s">
        <v>283</v>
      </c>
      <c r="G10332" s="86" t="s">
        <v>16156</v>
      </c>
      <c r="H10332" s="85" t="s">
        <v>1</v>
      </c>
      <c r="I10332" s="85">
        <v>1</v>
      </c>
      <c r="J10332" s="88">
        <v>6.099029060778645</v>
      </c>
      <c r="K10332" s="146">
        <v>7.3939189910506284</v>
      </c>
      <c r="L10332" s="147">
        <v>2.6266604095186829E-8</v>
      </c>
      <c r="M10332" s="147">
        <v>0.29035645002228211</v>
      </c>
      <c r="N10332" s="87">
        <v>71.738392327804974</v>
      </c>
      <c r="O10332" s="88">
        <v>5.2437027784076342</v>
      </c>
      <c r="P10332" s="89">
        <v>73.094790784365486</v>
      </c>
    </row>
    <row r="10333" spans="1:16">
      <c r="A10333" s="75" t="s">
        <v>25130</v>
      </c>
      <c r="B10333" s="85">
        <v>10329</v>
      </c>
      <c r="C10333" s="85">
        <v>15447</v>
      </c>
      <c r="D10333" s="85">
        <v>10329</v>
      </c>
      <c r="E10333" s="86" t="s">
        <v>25129</v>
      </c>
      <c r="F10333" s="85" t="s">
        <v>38</v>
      </c>
      <c r="G10333" s="86" t="s">
        <v>16156</v>
      </c>
      <c r="H10333" s="85" t="s">
        <v>1</v>
      </c>
      <c r="I10333" s="85">
        <v>1</v>
      </c>
      <c r="J10333" s="88">
        <v>3.6956664659740142</v>
      </c>
      <c r="K10333" s="146">
        <v>4.3273352852112978</v>
      </c>
      <c r="L10333" s="147">
        <v>1.6192258704400589E-8</v>
      </c>
      <c r="M10333" s="147">
        <v>0.44292138078987842</v>
      </c>
      <c r="N10333" s="87">
        <v>69.755576053388864</v>
      </c>
      <c r="O10333" s="88">
        <v>3.2715994451775341</v>
      </c>
      <c r="P10333" s="89">
        <v>46.900902125351934</v>
      </c>
    </row>
    <row r="10334" spans="1:16">
      <c r="A10334" s="75" t="s">
        <v>25131</v>
      </c>
      <c r="B10334" s="85">
        <v>10330</v>
      </c>
      <c r="C10334" s="85">
        <v>15448</v>
      </c>
      <c r="D10334" s="85">
        <v>10330</v>
      </c>
      <c r="E10334" s="86" t="s">
        <v>25129</v>
      </c>
      <c r="F10334" s="85" t="s">
        <v>11</v>
      </c>
      <c r="G10334" s="86" t="s">
        <v>16156</v>
      </c>
      <c r="H10334" s="85" t="s">
        <v>1</v>
      </c>
      <c r="I10334" s="85">
        <v>1</v>
      </c>
      <c r="J10334" s="88">
        <v>3.014995682863252</v>
      </c>
      <c r="K10334" s="146">
        <v>3.1192912496231195</v>
      </c>
      <c r="L10334" s="147">
        <v>1.211090523331183E-8</v>
      </c>
      <c r="M10334" s="147">
        <v>0.53553020346880575</v>
      </c>
      <c r="N10334" s="87">
        <v>73.236874924003132</v>
      </c>
      <c r="O10334" s="88">
        <v>2.569483518154084</v>
      </c>
      <c r="P10334" s="89">
        <v>35.084559804339015</v>
      </c>
    </row>
    <row r="10335" spans="1:16">
      <c r="A10335" s="75" t="s">
        <v>25132</v>
      </c>
      <c r="B10335" s="85">
        <v>10331</v>
      </c>
      <c r="C10335" s="85">
        <v>15449</v>
      </c>
      <c r="D10335" s="85">
        <v>10331</v>
      </c>
      <c r="E10335" s="86" t="s">
        <v>25129</v>
      </c>
      <c r="F10335" s="85" t="s">
        <v>318</v>
      </c>
      <c r="G10335" s="86" t="s">
        <v>16156</v>
      </c>
      <c r="H10335" s="85" t="s">
        <v>1</v>
      </c>
      <c r="I10335" s="85">
        <v>1</v>
      </c>
      <c r="J10335" s="88">
        <v>3.0359412485658579</v>
      </c>
      <c r="K10335" s="146">
        <v>3.2959201203020596</v>
      </c>
      <c r="L10335" s="147">
        <v>1.253473898178861E-8</v>
      </c>
      <c r="M10335" s="147">
        <v>0.52249727159825188</v>
      </c>
      <c r="N10335" s="87">
        <v>70.910546617636868</v>
      </c>
      <c r="O10335" s="88">
        <v>2.6252781518844048</v>
      </c>
      <c r="P10335" s="89">
        <v>37.022393383037972</v>
      </c>
    </row>
    <row r="10336" spans="1:16">
      <c r="A10336" s="75" t="s">
        <v>25133</v>
      </c>
      <c r="B10336" s="85">
        <v>10332</v>
      </c>
      <c r="C10336" s="85">
        <v>15450</v>
      </c>
      <c r="D10336" s="85">
        <v>10332</v>
      </c>
      <c r="E10336" s="86" t="s">
        <v>25134</v>
      </c>
      <c r="F10336" s="85" t="s">
        <v>283</v>
      </c>
      <c r="G10336" s="86" t="s">
        <v>16156</v>
      </c>
      <c r="H10336" s="85" t="s">
        <v>1</v>
      </c>
      <c r="I10336" s="85">
        <v>1</v>
      </c>
      <c r="J10336" s="88">
        <v>9.6663348238535338</v>
      </c>
      <c r="K10336" s="146">
        <v>10.576788215127014</v>
      </c>
      <c r="L10336" s="147">
        <v>4.0191221585343038E-8</v>
      </c>
      <c r="M10336" s="147">
        <v>0.32058692171153452</v>
      </c>
      <c r="N10336" s="87">
        <v>77.84930131606572</v>
      </c>
      <c r="O10336" s="88">
        <v>6.4882856973770142</v>
      </c>
      <c r="P10336" s="89">
        <v>83.344173777935112</v>
      </c>
    </row>
    <row r="10337" spans="1:16">
      <c r="A10337" s="75" t="s">
        <v>25135</v>
      </c>
      <c r="B10337" s="85">
        <v>10333</v>
      </c>
      <c r="C10337" s="85">
        <v>15451</v>
      </c>
      <c r="D10337" s="85">
        <v>10333</v>
      </c>
      <c r="E10337" s="86" t="s">
        <v>25134</v>
      </c>
      <c r="F10337" s="85" t="s">
        <v>38</v>
      </c>
      <c r="G10337" s="86" t="s">
        <v>16156</v>
      </c>
      <c r="H10337" s="85" t="s">
        <v>1</v>
      </c>
      <c r="I10337" s="85">
        <v>1</v>
      </c>
      <c r="J10337" s="88">
        <v>6.2619482178865464</v>
      </c>
      <c r="K10337" s="146">
        <v>6.866274589541753</v>
      </c>
      <c r="L10337" s="147">
        <v>2.6722082913023569E-8</v>
      </c>
      <c r="M10337" s="147">
        <v>0.49684117994811761</v>
      </c>
      <c r="N10337" s="87">
        <v>76.75419239060551</v>
      </c>
      <c r="O10337" s="88">
        <v>4.3855414631886367</v>
      </c>
      <c r="P10337" s="89">
        <v>57.137484306660681</v>
      </c>
    </row>
    <row r="10338" spans="1:16">
      <c r="A10338" s="75" t="s">
        <v>25136</v>
      </c>
      <c r="B10338" s="85">
        <v>10334</v>
      </c>
      <c r="C10338" s="85">
        <v>15452</v>
      </c>
      <c r="D10338" s="85">
        <v>10334</v>
      </c>
      <c r="E10338" s="86" t="s">
        <v>25134</v>
      </c>
      <c r="F10338" s="85" t="s">
        <v>11</v>
      </c>
      <c r="G10338" s="86" t="s">
        <v>16156</v>
      </c>
      <c r="H10338" s="85" t="s">
        <v>1</v>
      </c>
      <c r="I10338" s="85">
        <v>1</v>
      </c>
      <c r="J10338" s="88">
        <v>4.2896116552939167</v>
      </c>
      <c r="K10338" s="146">
        <v>4.79526872478991</v>
      </c>
      <c r="L10338" s="147">
        <v>1.8442441951289001E-8</v>
      </c>
      <c r="M10338" s="147">
        <v>0.56048539087093674</v>
      </c>
      <c r="N10338" s="87">
        <v>77.972106960960048</v>
      </c>
      <c r="O10338" s="88">
        <v>3.599740620380294</v>
      </c>
      <c r="P10338" s="89">
        <v>46.167030245606327</v>
      </c>
    </row>
    <row r="10339" spans="1:16">
      <c r="A10339" s="75" t="s">
        <v>25137</v>
      </c>
      <c r="B10339" s="85">
        <v>10335</v>
      </c>
      <c r="C10339" s="85">
        <v>15453</v>
      </c>
      <c r="D10339" s="85">
        <v>10335</v>
      </c>
      <c r="E10339" s="86" t="s">
        <v>25134</v>
      </c>
      <c r="F10339" s="85" t="s">
        <v>318</v>
      </c>
      <c r="G10339" s="86" t="s">
        <v>16156</v>
      </c>
      <c r="H10339" s="85" t="s">
        <v>1</v>
      </c>
      <c r="I10339" s="85">
        <v>1</v>
      </c>
      <c r="J10339" s="88">
        <v>5.8447241932627128</v>
      </c>
      <c r="K10339" s="146">
        <v>5.9661286071183337</v>
      </c>
      <c r="L10339" s="147">
        <v>2.3977693426100119E-8</v>
      </c>
      <c r="M10339" s="147">
        <v>0.56393411641208413</v>
      </c>
      <c r="N10339" s="87">
        <v>77.117926315263773</v>
      </c>
      <c r="O10339" s="88">
        <v>3.7510484457382032</v>
      </c>
      <c r="P10339" s="89">
        <v>48.640421559102101</v>
      </c>
    </row>
    <row r="10340" spans="1:16">
      <c r="A10340" s="75" t="s">
        <v>16220</v>
      </c>
      <c r="B10340" s="85">
        <v>10336</v>
      </c>
      <c r="C10340" s="85">
        <v>10713</v>
      </c>
      <c r="D10340" s="85">
        <v>10336</v>
      </c>
      <c r="E10340" s="86" t="s">
        <v>16221</v>
      </c>
      <c r="F10340" s="85" t="s">
        <v>6130</v>
      </c>
      <c r="G10340" s="86" t="s">
        <v>16222</v>
      </c>
      <c r="H10340" s="85" t="s">
        <v>1</v>
      </c>
      <c r="I10340" s="85">
        <v>1</v>
      </c>
      <c r="J10340" s="88">
        <v>1.9836280751312529</v>
      </c>
      <c r="K10340" s="146">
        <v>4.5637255850882354</v>
      </c>
      <c r="L10340" s="147">
        <v>1.5676145736363739E-8</v>
      </c>
      <c r="M10340" s="147">
        <v>0.22076725204787759</v>
      </c>
      <c r="N10340" s="87">
        <v>30.462591104073869</v>
      </c>
      <c r="O10340" s="88">
        <v>1.777664337190902</v>
      </c>
      <c r="P10340" s="89">
        <v>58.355651071099096</v>
      </c>
    </row>
    <row r="10341" spans="1:16">
      <c r="A10341" s="75" t="s">
        <v>16223</v>
      </c>
      <c r="B10341" s="85">
        <v>10337</v>
      </c>
      <c r="C10341" s="85">
        <v>10714</v>
      </c>
      <c r="D10341" s="85">
        <v>10337</v>
      </c>
      <c r="E10341" s="86" t="s">
        <v>16221</v>
      </c>
      <c r="F10341" s="85" t="s">
        <v>2901</v>
      </c>
      <c r="G10341" s="86" t="s">
        <v>16222</v>
      </c>
      <c r="H10341" s="85" t="s">
        <v>1</v>
      </c>
      <c r="I10341" s="85">
        <v>1</v>
      </c>
      <c r="J10341" s="88">
        <v>2.1509235799531581</v>
      </c>
      <c r="K10341" s="146">
        <v>3.3671451006155046</v>
      </c>
      <c r="L10341" s="147">
        <v>1.128411468802443E-8</v>
      </c>
      <c r="M10341" s="147">
        <v>0.19228230595032941</v>
      </c>
      <c r="N10341" s="87">
        <v>28.13706619908405</v>
      </c>
      <c r="O10341" s="88">
        <v>1.937567792724689</v>
      </c>
      <c r="P10341" s="89">
        <v>68.86175619787123</v>
      </c>
    </row>
    <row r="10342" spans="1:16">
      <c r="A10342" s="75" t="s">
        <v>16224</v>
      </c>
      <c r="B10342" s="85">
        <v>10338</v>
      </c>
      <c r="C10342" s="85">
        <v>10715</v>
      </c>
      <c r="D10342" s="85">
        <v>10338</v>
      </c>
      <c r="E10342" s="86" t="s">
        <v>16221</v>
      </c>
      <c r="F10342" s="85" t="s">
        <v>931</v>
      </c>
      <c r="G10342" s="86" t="s">
        <v>16222</v>
      </c>
      <c r="H10342" s="85" t="s">
        <v>1</v>
      </c>
      <c r="I10342" s="85">
        <v>1</v>
      </c>
      <c r="J10342" s="88">
        <v>2.502533720473854</v>
      </c>
      <c r="K10342" s="146">
        <v>4.2511508902517114</v>
      </c>
      <c r="L10342" s="147">
        <v>1.5467933412673011E-8</v>
      </c>
      <c r="M10342" s="147">
        <v>0.2715993254507002</v>
      </c>
      <c r="N10342" s="87">
        <v>39.181287195717353</v>
      </c>
      <c r="O10342" s="88">
        <v>2.203717523612978</v>
      </c>
      <c r="P10342" s="89">
        <v>56.244132884277768</v>
      </c>
    </row>
    <row r="10343" spans="1:16">
      <c r="A10343" s="75" t="s">
        <v>16225</v>
      </c>
      <c r="B10343" s="85">
        <v>10339</v>
      </c>
      <c r="C10343" s="85">
        <v>10716</v>
      </c>
      <c r="D10343" s="85">
        <v>10339</v>
      </c>
      <c r="E10343" s="86" t="s">
        <v>16221</v>
      </c>
      <c r="F10343" s="85" t="s">
        <v>2804</v>
      </c>
      <c r="G10343" s="86" t="s">
        <v>16222</v>
      </c>
      <c r="H10343" s="85" t="s">
        <v>1</v>
      </c>
      <c r="I10343" s="85">
        <v>1</v>
      </c>
      <c r="J10343" s="88">
        <v>2.7518558419609449</v>
      </c>
      <c r="K10343" s="146">
        <v>4.1517610154940465</v>
      </c>
      <c r="L10343" s="147">
        <v>1.4147635411768199E-8</v>
      </c>
      <c r="M10343" s="147">
        <v>0.23230161701987229</v>
      </c>
      <c r="N10343" s="87">
        <v>34.201036004754123</v>
      </c>
      <c r="O10343" s="88">
        <v>2.3347143330815991</v>
      </c>
      <c r="P10343" s="89">
        <v>68.264433064456341</v>
      </c>
    </row>
    <row r="10344" spans="1:16">
      <c r="A10344" s="75" t="s">
        <v>16226</v>
      </c>
      <c r="B10344" s="85">
        <v>10340</v>
      </c>
      <c r="C10344" s="85">
        <v>10717</v>
      </c>
      <c r="D10344" s="85">
        <v>10340</v>
      </c>
      <c r="E10344" s="86" t="s">
        <v>16221</v>
      </c>
      <c r="F10344" s="85" t="s">
        <v>4586</v>
      </c>
      <c r="G10344" s="86" t="s">
        <v>16222</v>
      </c>
      <c r="H10344" s="85" t="s">
        <v>1</v>
      </c>
      <c r="I10344" s="85">
        <v>1</v>
      </c>
      <c r="J10344" s="88">
        <v>3.1416182944592399</v>
      </c>
      <c r="K10344" s="146">
        <v>3.3862438073813572</v>
      </c>
      <c r="L10344" s="147">
        <v>1.446791616948765E-8</v>
      </c>
      <c r="M10344" s="147">
        <v>0.34974910803947112</v>
      </c>
      <c r="N10344" s="87">
        <v>48.210697271372872</v>
      </c>
      <c r="O10344" s="88">
        <v>2.7066113967601422</v>
      </c>
      <c r="P10344" s="89">
        <v>56.141303692931785</v>
      </c>
    </row>
    <row r="10345" spans="1:16">
      <c r="A10345" s="75" t="s">
        <v>16227</v>
      </c>
      <c r="B10345" s="85">
        <v>10341</v>
      </c>
      <c r="C10345" s="85">
        <v>10718</v>
      </c>
      <c r="D10345" s="85">
        <v>10341</v>
      </c>
      <c r="E10345" s="86" t="s">
        <v>16221</v>
      </c>
      <c r="F10345" s="85" t="s">
        <v>1341</v>
      </c>
      <c r="G10345" s="86" t="s">
        <v>16222</v>
      </c>
      <c r="H10345" s="85" t="s">
        <v>1</v>
      </c>
      <c r="I10345" s="85">
        <v>1</v>
      </c>
      <c r="J10345" s="88">
        <v>1.8596601119503871</v>
      </c>
      <c r="K10345" s="146">
        <v>3.7870199221478074</v>
      </c>
      <c r="L10345" s="147">
        <v>1.3486166043629E-8</v>
      </c>
      <c r="M10345" s="147">
        <v>0.18004335715993319</v>
      </c>
      <c r="N10345" s="87">
        <v>24.449171572054532</v>
      </c>
      <c r="O10345" s="88">
        <v>1.691348542208172</v>
      </c>
      <c r="P10345" s="89">
        <v>69.178153428371687</v>
      </c>
    </row>
    <row r="10346" spans="1:16">
      <c r="A10346" s="75" t="s">
        <v>16228</v>
      </c>
      <c r="B10346" s="85">
        <v>10342</v>
      </c>
      <c r="C10346" s="85">
        <v>10719</v>
      </c>
      <c r="D10346" s="85">
        <v>10342</v>
      </c>
      <c r="E10346" s="86" t="s">
        <v>16221</v>
      </c>
      <c r="F10346" s="85" t="s">
        <v>2872</v>
      </c>
      <c r="G10346" s="86" t="s">
        <v>16222</v>
      </c>
      <c r="H10346" s="85" t="s">
        <v>1</v>
      </c>
      <c r="I10346" s="85">
        <v>1</v>
      </c>
      <c r="J10346" s="88">
        <v>2.511523128457112</v>
      </c>
      <c r="K10346" s="146">
        <v>3.8462616664375391</v>
      </c>
      <c r="L10346" s="147">
        <v>1.454287491082918E-8</v>
      </c>
      <c r="M10346" s="147">
        <v>0.27586844592470489</v>
      </c>
      <c r="N10346" s="87">
        <v>39.023047972417217</v>
      </c>
      <c r="O10346" s="88">
        <v>2.2171834404503552</v>
      </c>
      <c r="P10346" s="89">
        <v>56.817279932042567</v>
      </c>
    </row>
    <row r="10347" spans="1:16">
      <c r="A10347" s="75" t="s">
        <v>16229</v>
      </c>
      <c r="B10347" s="85">
        <v>10343</v>
      </c>
      <c r="C10347" s="85">
        <v>10720</v>
      </c>
      <c r="D10347" s="85">
        <v>10343</v>
      </c>
      <c r="E10347" s="86" t="s">
        <v>16221</v>
      </c>
      <c r="F10347" s="85" t="s">
        <v>4407</v>
      </c>
      <c r="G10347" s="86" t="s">
        <v>16222</v>
      </c>
      <c r="H10347" s="85" t="s">
        <v>1</v>
      </c>
      <c r="I10347" s="85">
        <v>1</v>
      </c>
      <c r="J10347" s="88">
        <v>1.9756630831509421</v>
      </c>
      <c r="K10347" s="146">
        <v>4.605996186384429</v>
      </c>
      <c r="L10347" s="147">
        <v>1.5759785185051011E-8</v>
      </c>
      <c r="M10347" s="147">
        <v>0.21956054410188791</v>
      </c>
      <c r="N10347" s="87">
        <v>30.38815034655271</v>
      </c>
      <c r="O10347" s="88">
        <v>1.777085074643953</v>
      </c>
      <c r="P10347" s="89">
        <v>58.479540688647049</v>
      </c>
    </row>
    <row r="10348" spans="1:16">
      <c r="A10348" s="75" t="s">
        <v>16230</v>
      </c>
      <c r="B10348" s="85">
        <v>10344</v>
      </c>
      <c r="C10348" s="85">
        <v>10721</v>
      </c>
      <c r="D10348" s="85">
        <v>10344</v>
      </c>
      <c r="E10348" s="86" t="s">
        <v>16221</v>
      </c>
      <c r="F10348" s="85" t="s">
        <v>232</v>
      </c>
      <c r="G10348" s="86" t="s">
        <v>16222</v>
      </c>
      <c r="H10348" s="85" t="s">
        <v>1</v>
      </c>
      <c r="I10348" s="85">
        <v>1</v>
      </c>
      <c r="J10348" s="88">
        <v>2.6789203031129389</v>
      </c>
      <c r="K10348" s="146">
        <v>4.832938124445862</v>
      </c>
      <c r="L10348" s="147">
        <v>1.6018310721895431E-8</v>
      </c>
      <c r="M10348" s="147">
        <v>0.22834334346539489</v>
      </c>
      <c r="N10348" s="87">
        <v>33.581981959186344</v>
      </c>
      <c r="O10348" s="88">
        <v>2.2958509889076408</v>
      </c>
      <c r="P10348" s="89">
        <v>68.365559593769348</v>
      </c>
    </row>
    <row r="10349" spans="1:16">
      <c r="A10349" s="75" t="s">
        <v>16231</v>
      </c>
      <c r="B10349" s="85">
        <v>10345</v>
      </c>
      <c r="C10349" s="85">
        <v>10722</v>
      </c>
      <c r="D10349" s="85">
        <v>10345</v>
      </c>
      <c r="E10349" s="86" t="s">
        <v>16221</v>
      </c>
      <c r="F10349" s="85" t="s">
        <v>758</v>
      </c>
      <c r="G10349" s="86" t="s">
        <v>16222</v>
      </c>
      <c r="H10349" s="85" t="s">
        <v>1</v>
      </c>
      <c r="I10349" s="85">
        <v>1</v>
      </c>
      <c r="J10349" s="88">
        <v>2.6192562842531828</v>
      </c>
      <c r="K10349" s="146">
        <v>3.675410148044814</v>
      </c>
      <c r="L10349" s="147">
        <v>1.3343957722989109E-8</v>
      </c>
      <c r="M10349" s="147">
        <v>0.2744069350179329</v>
      </c>
      <c r="N10349" s="87">
        <v>36.650661532633123</v>
      </c>
      <c r="O10349" s="88">
        <v>2.1263803474169158</v>
      </c>
      <c r="P10349" s="89">
        <v>58.01751615106928</v>
      </c>
    </row>
    <row r="10350" spans="1:16">
      <c r="A10350" s="75" t="s">
        <v>16232</v>
      </c>
      <c r="B10350" s="85">
        <v>10346</v>
      </c>
      <c r="C10350" s="85">
        <v>10723</v>
      </c>
      <c r="D10350" s="85">
        <v>10346</v>
      </c>
      <c r="E10350" s="86" t="s">
        <v>16221</v>
      </c>
      <c r="F10350" s="85" t="s">
        <v>32</v>
      </c>
      <c r="G10350" s="86" t="s">
        <v>16222</v>
      </c>
      <c r="H10350" s="85" t="s">
        <v>1</v>
      </c>
      <c r="I10350" s="85">
        <v>1</v>
      </c>
      <c r="J10350" s="88">
        <v>3.4860187038748811</v>
      </c>
      <c r="K10350" s="146">
        <v>4.900200532209591</v>
      </c>
      <c r="L10350" s="147">
        <v>1.88285603422496E-8</v>
      </c>
      <c r="M10350" s="147">
        <v>0.38693958573414677</v>
      </c>
      <c r="N10350" s="87">
        <v>53.530532799018083</v>
      </c>
      <c r="O10350" s="88">
        <v>3.0246878024740189</v>
      </c>
      <c r="P10350" s="89">
        <v>56.503973420744671</v>
      </c>
    </row>
    <row r="10351" spans="1:16">
      <c r="A10351" s="75" t="s">
        <v>16233</v>
      </c>
      <c r="B10351" s="85">
        <v>10347</v>
      </c>
      <c r="C10351" s="85">
        <v>10724</v>
      </c>
      <c r="D10351" s="85">
        <v>10347</v>
      </c>
      <c r="E10351" s="86" t="s">
        <v>16221</v>
      </c>
      <c r="F10351" s="85" t="s">
        <v>2972</v>
      </c>
      <c r="G10351" s="86" t="s">
        <v>16222</v>
      </c>
      <c r="H10351" s="85" t="s">
        <v>1</v>
      </c>
      <c r="I10351" s="85">
        <v>1</v>
      </c>
      <c r="J10351" s="88">
        <v>1.80301467246752</v>
      </c>
      <c r="K10351" s="146">
        <v>4.1320313336892731</v>
      </c>
      <c r="L10351" s="147">
        <v>1.4872339799774439E-8</v>
      </c>
      <c r="M10351" s="147">
        <v>0.17746048953982879</v>
      </c>
      <c r="N10351" s="87">
        <v>23.449930146071971</v>
      </c>
      <c r="O10351" s="88">
        <v>1.620647568025587</v>
      </c>
      <c r="P10351" s="89">
        <v>69.110976362420288</v>
      </c>
    </row>
    <row r="10352" spans="1:16">
      <c r="A10352" s="75" t="s">
        <v>16234</v>
      </c>
      <c r="B10352" s="85">
        <v>10348</v>
      </c>
      <c r="C10352" s="85">
        <v>10725</v>
      </c>
      <c r="D10352" s="85">
        <v>10348</v>
      </c>
      <c r="E10352" s="86" t="s">
        <v>16221</v>
      </c>
      <c r="F10352" s="85" t="s">
        <v>1063</v>
      </c>
      <c r="G10352" s="86" t="s">
        <v>16222</v>
      </c>
      <c r="H10352" s="85" t="s">
        <v>1</v>
      </c>
      <c r="I10352" s="85">
        <v>1</v>
      </c>
      <c r="J10352" s="88">
        <v>1.9057574513769391</v>
      </c>
      <c r="K10352" s="146">
        <v>3.5865947029540428</v>
      </c>
      <c r="L10352" s="147">
        <v>1.270324608299209E-8</v>
      </c>
      <c r="M10352" s="147">
        <v>0.18197357475811929</v>
      </c>
      <c r="N10352" s="87">
        <v>25.086716107094521</v>
      </c>
      <c r="O10352" s="88">
        <v>1.734887679452298</v>
      </c>
      <c r="P10352" s="89">
        <v>69.155630894299165</v>
      </c>
    </row>
    <row r="10353" spans="1:16">
      <c r="A10353" s="75" t="s">
        <v>16235</v>
      </c>
      <c r="B10353" s="85">
        <v>10349</v>
      </c>
      <c r="C10353" s="85">
        <v>10726</v>
      </c>
      <c r="D10353" s="85">
        <v>10349</v>
      </c>
      <c r="E10353" s="86" t="s">
        <v>16221</v>
      </c>
      <c r="F10353" s="85" t="s">
        <v>283</v>
      </c>
      <c r="G10353" s="86" t="s">
        <v>16222</v>
      </c>
      <c r="H10353" s="85" t="s">
        <v>1</v>
      </c>
      <c r="I10353" s="85">
        <v>1</v>
      </c>
      <c r="J10353" s="88">
        <v>4.2562961645519222</v>
      </c>
      <c r="K10353" s="146">
        <v>5.157235961844739</v>
      </c>
      <c r="L10353" s="147">
        <v>1.921698183205708E-8</v>
      </c>
      <c r="M10353" s="147">
        <v>0.1961249725350733</v>
      </c>
      <c r="N10353" s="87">
        <v>37.167514999838303</v>
      </c>
      <c r="O10353" s="88">
        <v>3.0937337832923411</v>
      </c>
      <c r="P10353" s="89">
        <v>83.237574083330571</v>
      </c>
    </row>
    <row r="10354" spans="1:16">
      <c r="A10354" s="75" t="s">
        <v>16236</v>
      </c>
      <c r="B10354" s="85">
        <v>10350</v>
      </c>
      <c r="C10354" s="85">
        <v>10727</v>
      </c>
      <c r="D10354" s="85">
        <v>10350</v>
      </c>
      <c r="E10354" s="86" t="s">
        <v>16221</v>
      </c>
      <c r="F10354" s="85" t="s">
        <v>235</v>
      </c>
      <c r="G10354" s="86" t="s">
        <v>16222</v>
      </c>
      <c r="H10354" s="85" t="s">
        <v>1</v>
      </c>
      <c r="I10354" s="85">
        <v>1</v>
      </c>
      <c r="J10354" s="88">
        <v>3.6450388357648178</v>
      </c>
      <c r="K10354" s="146">
        <v>4.7885027272664091</v>
      </c>
      <c r="L10354" s="147">
        <v>1.844696467055189E-8</v>
      </c>
      <c r="M10354" s="147">
        <v>0.27918444668061909</v>
      </c>
      <c r="N10354" s="87">
        <v>40.217841979750617</v>
      </c>
      <c r="O10354" s="88">
        <v>2.6666582598873929</v>
      </c>
      <c r="P10354" s="89">
        <v>66.305354256203884</v>
      </c>
    </row>
    <row r="10355" spans="1:16">
      <c r="A10355" s="75" t="s">
        <v>16237</v>
      </c>
      <c r="B10355" s="85">
        <v>10351</v>
      </c>
      <c r="C10355" s="85">
        <v>10728</v>
      </c>
      <c r="D10355" s="85">
        <v>10351</v>
      </c>
      <c r="E10355" s="86" t="s">
        <v>16221</v>
      </c>
      <c r="F10355" s="85" t="s">
        <v>1183</v>
      </c>
      <c r="G10355" s="86" t="s">
        <v>16222</v>
      </c>
      <c r="H10355" s="85" t="s">
        <v>1</v>
      </c>
      <c r="I10355" s="85">
        <v>1</v>
      </c>
      <c r="J10355" s="88">
        <v>2.4550309527542522</v>
      </c>
      <c r="K10355" s="146">
        <v>3.3652391223957245</v>
      </c>
      <c r="L10355" s="147">
        <v>1.186157856470065E-8</v>
      </c>
      <c r="M10355" s="147">
        <v>0.2138323120787349</v>
      </c>
      <c r="N10355" s="87">
        <v>31.032755767057779</v>
      </c>
      <c r="O10355" s="88">
        <v>2.126252695876059</v>
      </c>
      <c r="P10355" s="89">
        <v>68.51639963387143</v>
      </c>
    </row>
    <row r="10356" spans="1:16">
      <c r="A10356" s="75" t="s">
        <v>16238</v>
      </c>
      <c r="B10356" s="85">
        <v>10352</v>
      </c>
      <c r="C10356" s="85">
        <v>10729</v>
      </c>
      <c r="D10356" s="85">
        <v>10352</v>
      </c>
      <c r="E10356" s="86" t="s">
        <v>16221</v>
      </c>
      <c r="F10356" s="85" t="s">
        <v>5038</v>
      </c>
      <c r="G10356" s="86" t="s">
        <v>16222</v>
      </c>
      <c r="H10356" s="85" t="s">
        <v>1</v>
      </c>
      <c r="I10356" s="85">
        <v>1</v>
      </c>
      <c r="J10356" s="88">
        <v>5.1484924979821898</v>
      </c>
      <c r="K10356" s="146">
        <v>6.7472238391164359</v>
      </c>
      <c r="L10356" s="147">
        <v>2.5333193536252861E-8</v>
      </c>
      <c r="M10356" s="147">
        <v>0.38732295257638139</v>
      </c>
      <c r="N10356" s="87">
        <v>56.571573351538007</v>
      </c>
      <c r="O10356" s="88">
        <v>3.7640197439220882</v>
      </c>
      <c r="P10356" s="89">
        <v>66.535532263391715</v>
      </c>
    </row>
    <row r="10357" spans="1:16">
      <c r="A10357" s="75" t="s">
        <v>16239</v>
      </c>
      <c r="B10357" s="85">
        <v>10353</v>
      </c>
      <c r="C10357" s="85">
        <v>10730</v>
      </c>
      <c r="D10357" s="85">
        <v>10353</v>
      </c>
      <c r="E10357" s="86" t="s">
        <v>16221</v>
      </c>
      <c r="F10357" s="85" t="s">
        <v>4366</v>
      </c>
      <c r="G10357" s="86" t="s">
        <v>16222</v>
      </c>
      <c r="H10357" s="85" t="s">
        <v>1</v>
      </c>
      <c r="I10357" s="85">
        <v>1</v>
      </c>
      <c r="J10357" s="88">
        <v>2.8249333745852132</v>
      </c>
      <c r="K10357" s="146">
        <v>3.7842689899640889</v>
      </c>
      <c r="L10357" s="147">
        <v>1.4816913907867639E-8</v>
      </c>
      <c r="M10357" s="147">
        <v>0.30887893009396999</v>
      </c>
      <c r="N10357" s="87">
        <v>43.992065849436983</v>
      </c>
      <c r="O10357" s="88">
        <v>2.4637207174824649</v>
      </c>
      <c r="P10357" s="89">
        <v>56.003751356314083</v>
      </c>
    </row>
    <row r="10358" spans="1:16">
      <c r="A10358" s="75" t="s">
        <v>16240</v>
      </c>
      <c r="B10358" s="85">
        <v>10354</v>
      </c>
      <c r="C10358" s="85">
        <v>10731</v>
      </c>
      <c r="D10358" s="85">
        <v>10354</v>
      </c>
      <c r="E10358" s="86" t="s">
        <v>16221</v>
      </c>
      <c r="F10358" s="85" t="s">
        <v>429</v>
      </c>
      <c r="G10358" s="86" t="s">
        <v>16222</v>
      </c>
      <c r="H10358" s="85" t="s">
        <v>1</v>
      </c>
      <c r="I10358" s="85">
        <v>1</v>
      </c>
      <c r="J10358" s="88">
        <v>2.3683587233562</v>
      </c>
      <c r="K10358" s="146">
        <v>3.9495301003295089</v>
      </c>
      <c r="L10358" s="147">
        <v>1.462642909811525E-8</v>
      </c>
      <c r="M10358" s="147">
        <v>0.26136808160031261</v>
      </c>
      <c r="N10358" s="87">
        <v>36.687947005940998</v>
      </c>
      <c r="O10358" s="88">
        <v>2.1067661026897708</v>
      </c>
      <c r="P10358" s="89">
        <v>57.423930053884327</v>
      </c>
    </row>
    <row r="10359" spans="1:16">
      <c r="A10359" s="75" t="s">
        <v>16241</v>
      </c>
      <c r="B10359" s="85">
        <v>10355</v>
      </c>
      <c r="C10359" s="85">
        <v>10732</v>
      </c>
      <c r="D10359" s="85">
        <v>10355</v>
      </c>
      <c r="E10359" s="86" t="s">
        <v>16221</v>
      </c>
      <c r="F10359" s="85" t="s">
        <v>1055</v>
      </c>
      <c r="G10359" s="86" t="s">
        <v>16222</v>
      </c>
      <c r="H10359" s="85" t="s">
        <v>1</v>
      </c>
      <c r="I10359" s="85">
        <v>1</v>
      </c>
      <c r="J10359" s="88">
        <v>3.3268667503961868</v>
      </c>
      <c r="K10359" s="146">
        <v>4.6370541733097834</v>
      </c>
      <c r="L10359" s="147">
        <v>1.7904179780676909E-8</v>
      </c>
      <c r="M10359" s="147">
        <v>0.36909567607519189</v>
      </c>
      <c r="N10359" s="87">
        <v>51.142185781362649</v>
      </c>
      <c r="O10359" s="88">
        <v>2.8939794707063968</v>
      </c>
      <c r="P10359" s="89">
        <v>56.586933594868512</v>
      </c>
    </row>
    <row r="10360" spans="1:16">
      <c r="A10360" s="75" t="s">
        <v>16242</v>
      </c>
      <c r="B10360" s="85">
        <v>10356</v>
      </c>
      <c r="C10360" s="85">
        <v>10733</v>
      </c>
      <c r="D10360" s="85">
        <v>10356</v>
      </c>
      <c r="E10360" s="86" t="s">
        <v>16221</v>
      </c>
      <c r="F10360" s="85" t="s">
        <v>1185</v>
      </c>
      <c r="G10360" s="86" t="s">
        <v>16222</v>
      </c>
      <c r="H10360" s="85" t="s">
        <v>1</v>
      </c>
      <c r="I10360" s="85">
        <v>1</v>
      </c>
      <c r="J10360" s="88">
        <v>2.638980460951645</v>
      </c>
      <c r="K10360" s="146">
        <v>3.5394371995697367</v>
      </c>
      <c r="L10360" s="147">
        <v>1.2660538243545469E-8</v>
      </c>
      <c r="M10360" s="147">
        <v>0.22440367543842851</v>
      </c>
      <c r="N10360" s="87">
        <v>32.593810522396517</v>
      </c>
      <c r="O10360" s="88">
        <v>2.221971040065112</v>
      </c>
      <c r="P10360" s="89">
        <v>68.171564001033474</v>
      </c>
    </row>
    <row r="10361" spans="1:16">
      <c r="A10361" s="75" t="s">
        <v>16243</v>
      </c>
      <c r="B10361" s="85">
        <v>10357</v>
      </c>
      <c r="C10361" s="85">
        <v>10734</v>
      </c>
      <c r="D10361" s="85">
        <v>10357</v>
      </c>
      <c r="E10361" s="86" t="s">
        <v>16221</v>
      </c>
      <c r="F10361" s="85" t="s">
        <v>4489</v>
      </c>
      <c r="G10361" s="86" t="s">
        <v>16222</v>
      </c>
      <c r="H10361" s="85" t="s">
        <v>1</v>
      </c>
      <c r="I10361" s="85">
        <v>1</v>
      </c>
      <c r="J10361" s="88">
        <v>2.6929216840860271</v>
      </c>
      <c r="K10361" s="146">
        <v>2.9172160694545761</v>
      </c>
      <c r="L10361" s="147">
        <v>1.254368032953506E-8</v>
      </c>
      <c r="M10361" s="147">
        <v>0.29903066832597641</v>
      </c>
      <c r="N10361" s="87">
        <v>41.521010029657113</v>
      </c>
      <c r="O10361" s="88">
        <v>2.3482825489889878</v>
      </c>
      <c r="P10361" s="89">
        <v>56.556489047633612</v>
      </c>
    </row>
    <row r="10362" spans="1:16">
      <c r="A10362" s="75" t="s">
        <v>16244</v>
      </c>
      <c r="B10362" s="85">
        <v>10358</v>
      </c>
      <c r="C10362" s="85">
        <v>10735</v>
      </c>
      <c r="D10362" s="85">
        <v>10358</v>
      </c>
      <c r="E10362" s="86" t="s">
        <v>16221</v>
      </c>
      <c r="F10362" s="85" t="s">
        <v>965</v>
      </c>
      <c r="G10362" s="86" t="s">
        <v>16222</v>
      </c>
      <c r="H10362" s="85" t="s">
        <v>1</v>
      </c>
      <c r="I10362" s="85">
        <v>1</v>
      </c>
      <c r="J10362" s="88">
        <v>2.5279970244176422</v>
      </c>
      <c r="K10362" s="146">
        <v>3.0811299440004007</v>
      </c>
      <c r="L10362" s="147">
        <v>1.2663700131915659E-8</v>
      </c>
      <c r="M10362" s="147">
        <v>0.27932825173890002</v>
      </c>
      <c r="N10362" s="87">
        <v>39.150021140073243</v>
      </c>
      <c r="O10362" s="88">
        <v>2.219744983176684</v>
      </c>
      <c r="P10362" s="89">
        <v>56.698436387422376</v>
      </c>
    </row>
    <row r="10363" spans="1:16">
      <c r="A10363" s="75" t="s">
        <v>16245</v>
      </c>
      <c r="B10363" s="85">
        <v>10359</v>
      </c>
      <c r="C10363" s="85">
        <v>10736</v>
      </c>
      <c r="D10363" s="85">
        <v>10359</v>
      </c>
      <c r="E10363" s="86" t="s">
        <v>16221</v>
      </c>
      <c r="F10363" s="85" t="s">
        <v>4492</v>
      </c>
      <c r="G10363" s="86" t="s">
        <v>16222</v>
      </c>
      <c r="H10363" s="85" t="s">
        <v>1</v>
      </c>
      <c r="I10363" s="85">
        <v>1</v>
      </c>
      <c r="J10363" s="88">
        <v>3.1416182944592399</v>
      </c>
      <c r="K10363" s="146">
        <v>3.3862438073813572</v>
      </c>
      <c r="L10363" s="147">
        <v>1.446791616948765E-8</v>
      </c>
      <c r="M10363" s="147">
        <v>0.34974910803947112</v>
      </c>
      <c r="N10363" s="87">
        <v>48.210697271372872</v>
      </c>
      <c r="O10363" s="88">
        <v>2.7066113967601422</v>
      </c>
      <c r="P10363" s="89">
        <v>56.141303692931785</v>
      </c>
    </row>
    <row r="10364" spans="1:16">
      <c r="A10364" s="75" t="s">
        <v>16246</v>
      </c>
      <c r="B10364" s="85">
        <v>10360</v>
      </c>
      <c r="C10364" s="85">
        <v>10737</v>
      </c>
      <c r="D10364" s="85">
        <v>10360</v>
      </c>
      <c r="E10364" s="86" t="s">
        <v>16221</v>
      </c>
      <c r="F10364" s="85" t="s">
        <v>1084</v>
      </c>
      <c r="G10364" s="86" t="s">
        <v>16222</v>
      </c>
      <c r="H10364" s="85" t="s">
        <v>1</v>
      </c>
      <c r="I10364" s="85">
        <v>1</v>
      </c>
      <c r="J10364" s="88">
        <v>2.3379904428380378</v>
      </c>
      <c r="K10364" s="146">
        <v>5.281181994431523</v>
      </c>
      <c r="L10364" s="147">
        <v>1.800498701180091E-8</v>
      </c>
      <c r="M10364" s="147">
        <v>0.25847772961017018</v>
      </c>
      <c r="N10364" s="87">
        <v>36.016299112216423</v>
      </c>
      <c r="O10364" s="88">
        <v>2.0791097817202782</v>
      </c>
      <c r="P10364" s="89">
        <v>57.726913452222576</v>
      </c>
    </row>
    <row r="10365" spans="1:16">
      <c r="A10365" s="75" t="s">
        <v>16247</v>
      </c>
      <c r="B10365" s="85">
        <v>10361</v>
      </c>
      <c r="C10365" s="85">
        <v>10738</v>
      </c>
      <c r="D10365" s="85">
        <v>10361</v>
      </c>
      <c r="E10365" s="86" t="s">
        <v>16221</v>
      </c>
      <c r="F10365" s="85" t="s">
        <v>4370</v>
      </c>
      <c r="G10365" s="86" t="s">
        <v>16222</v>
      </c>
      <c r="H10365" s="85" t="s">
        <v>1</v>
      </c>
      <c r="I10365" s="85">
        <v>1</v>
      </c>
      <c r="J10365" s="88">
        <v>2.0316904465692129</v>
      </c>
      <c r="K10365" s="146">
        <v>4.9429027757846846</v>
      </c>
      <c r="L10365" s="147">
        <v>1.6740971784557509E-8</v>
      </c>
      <c r="M10365" s="147">
        <v>0.22668645651930019</v>
      </c>
      <c r="N10365" s="87">
        <v>31.068599537498532</v>
      </c>
      <c r="O10365" s="88">
        <v>1.811900784042475</v>
      </c>
      <c r="P10365" s="89">
        <v>58.319358162751584</v>
      </c>
    </row>
    <row r="10366" spans="1:16">
      <c r="A10366" s="75" t="s">
        <v>16248</v>
      </c>
      <c r="B10366" s="85">
        <v>10362</v>
      </c>
      <c r="C10366" s="85">
        <v>10739</v>
      </c>
      <c r="D10366" s="85">
        <v>10362</v>
      </c>
      <c r="E10366" s="86" t="s">
        <v>16221</v>
      </c>
      <c r="F10366" s="85" t="s">
        <v>4627</v>
      </c>
      <c r="G10366" s="86" t="s">
        <v>16222</v>
      </c>
      <c r="H10366" s="85" t="s">
        <v>1</v>
      </c>
      <c r="I10366" s="85">
        <v>1</v>
      </c>
      <c r="J10366" s="88">
        <v>3.399293382179029</v>
      </c>
      <c r="K10366" s="146">
        <v>5.5915627688949696</v>
      </c>
      <c r="L10366" s="147">
        <v>2.0466798964709391E-8</v>
      </c>
      <c r="M10366" s="147">
        <v>0.37744765676436087</v>
      </c>
      <c r="N10366" s="87">
        <v>52.128740372929578</v>
      </c>
      <c r="O10366" s="88">
        <v>2.959390886093066</v>
      </c>
      <c r="P10366" s="89">
        <v>56.770811358984531</v>
      </c>
    </row>
    <row r="10367" spans="1:16">
      <c r="A10367" s="75" t="s">
        <v>16249</v>
      </c>
      <c r="B10367" s="85">
        <v>10363</v>
      </c>
      <c r="C10367" s="85">
        <v>10740</v>
      </c>
      <c r="D10367" s="85">
        <v>10363</v>
      </c>
      <c r="E10367" s="86" t="s">
        <v>16221</v>
      </c>
      <c r="F10367" s="85" t="s">
        <v>4496</v>
      </c>
      <c r="G10367" s="86" t="s">
        <v>16222</v>
      </c>
      <c r="H10367" s="85" t="s">
        <v>1</v>
      </c>
      <c r="I10367" s="85">
        <v>1</v>
      </c>
      <c r="J10367" s="88">
        <v>3.045469020807841</v>
      </c>
      <c r="K10367" s="146">
        <v>3.2857378635399161</v>
      </c>
      <c r="L10367" s="147">
        <v>1.405557991806925E-8</v>
      </c>
      <c r="M10367" s="147">
        <v>0.33888087095800801</v>
      </c>
      <c r="N10367" s="87">
        <v>46.7771928624338</v>
      </c>
      <c r="O10367" s="88">
        <v>2.6298266436663251</v>
      </c>
      <c r="P10367" s="89">
        <v>56.220274940403861</v>
      </c>
    </row>
    <row r="10368" spans="1:16">
      <c r="A10368" s="75" t="s">
        <v>16250</v>
      </c>
      <c r="B10368" s="85">
        <v>10364</v>
      </c>
      <c r="C10368" s="85">
        <v>10741</v>
      </c>
      <c r="D10368" s="85">
        <v>10364</v>
      </c>
      <c r="E10368" s="86" t="s">
        <v>16221</v>
      </c>
      <c r="F10368" s="85" t="s">
        <v>4372</v>
      </c>
      <c r="G10368" s="86" t="s">
        <v>16222</v>
      </c>
      <c r="H10368" s="85" t="s">
        <v>1</v>
      </c>
      <c r="I10368" s="85">
        <v>1</v>
      </c>
      <c r="J10368" s="88">
        <v>2.7171951534922401</v>
      </c>
      <c r="K10368" s="146">
        <v>3.2972669892376087</v>
      </c>
      <c r="L10368" s="147">
        <v>1.353410384030604E-8</v>
      </c>
      <c r="M10368" s="147">
        <v>0.30123997329721108</v>
      </c>
      <c r="N10368" s="87">
        <v>41.939804221478553</v>
      </c>
      <c r="O10368" s="88">
        <v>2.3808955931417888</v>
      </c>
      <c r="P10368" s="89">
        <v>56.769354014353389</v>
      </c>
    </row>
    <row r="10369" spans="1:16">
      <c r="A10369" s="75" t="s">
        <v>16251</v>
      </c>
      <c r="B10369" s="85">
        <v>10365</v>
      </c>
      <c r="C10369" s="85">
        <v>10742</v>
      </c>
      <c r="D10369" s="85">
        <v>10365</v>
      </c>
      <c r="E10369" s="86" t="s">
        <v>16221</v>
      </c>
      <c r="F10369" s="85" t="s">
        <v>2897</v>
      </c>
      <c r="G10369" s="86" t="s">
        <v>16222</v>
      </c>
      <c r="H10369" s="85" t="s">
        <v>1</v>
      </c>
      <c r="I10369" s="85">
        <v>1</v>
      </c>
      <c r="J10369" s="88">
        <v>2.4466940394009198</v>
      </c>
      <c r="K10369" s="146">
        <v>3.5933843735813853</v>
      </c>
      <c r="L10369" s="147">
        <v>1.355470447570102E-8</v>
      </c>
      <c r="M10369" s="147">
        <v>0.20304189885947199</v>
      </c>
      <c r="N10369" s="87">
        <v>28.24242377206625</v>
      </c>
      <c r="O10369" s="88">
        <v>1.898687508056554</v>
      </c>
      <c r="P10369" s="89">
        <v>67.228206877006428</v>
      </c>
    </row>
    <row r="10370" spans="1:16">
      <c r="A10370" s="75" t="s">
        <v>16252</v>
      </c>
      <c r="B10370" s="85">
        <v>10366</v>
      </c>
      <c r="C10370" s="85">
        <v>10743</v>
      </c>
      <c r="D10370" s="85">
        <v>10366</v>
      </c>
      <c r="E10370" s="86" t="s">
        <v>16221</v>
      </c>
      <c r="F10370" s="85" t="s">
        <v>4498</v>
      </c>
      <c r="G10370" s="86" t="s">
        <v>16222</v>
      </c>
      <c r="H10370" s="85" t="s">
        <v>1</v>
      </c>
      <c r="I10370" s="85">
        <v>1</v>
      </c>
      <c r="J10370" s="88">
        <v>2.0511739951172889</v>
      </c>
      <c r="K10370" s="146">
        <v>2.9440655381810417</v>
      </c>
      <c r="L10370" s="147">
        <v>1.1559581387571799E-8</v>
      </c>
      <c r="M10370" s="147">
        <v>0.22590666984053009</v>
      </c>
      <c r="N10370" s="87">
        <v>31.942772669723489</v>
      </c>
      <c r="O10370" s="88">
        <v>1.8366869994773789</v>
      </c>
      <c r="P10370" s="89">
        <v>57.499297837042711</v>
      </c>
    </row>
    <row r="10371" spans="1:16">
      <c r="A10371" s="75" t="s">
        <v>16253</v>
      </c>
      <c r="B10371" s="85">
        <v>10367</v>
      </c>
      <c r="C10371" s="85">
        <v>10744</v>
      </c>
      <c r="D10371" s="85">
        <v>10367</v>
      </c>
      <c r="E10371" s="86" t="s">
        <v>16221</v>
      </c>
      <c r="F10371" s="85" t="s">
        <v>2122</v>
      </c>
      <c r="G10371" s="86" t="s">
        <v>16222</v>
      </c>
      <c r="H10371" s="85" t="s">
        <v>1</v>
      </c>
      <c r="I10371" s="85">
        <v>1</v>
      </c>
      <c r="J10371" s="88">
        <v>2.1072531729506179</v>
      </c>
      <c r="K10371" s="146">
        <v>3.117448214396084</v>
      </c>
      <c r="L10371" s="147">
        <v>1.044753859326751E-8</v>
      </c>
      <c r="M10371" s="147">
        <v>0.18989810282749331</v>
      </c>
      <c r="N10371" s="87">
        <v>27.83014169980537</v>
      </c>
      <c r="O10371" s="88">
        <v>1.9204961376147871</v>
      </c>
      <c r="P10371" s="89">
        <v>69.007774316442593</v>
      </c>
    </row>
    <row r="10372" spans="1:16">
      <c r="A10372" s="75" t="s">
        <v>16254</v>
      </c>
      <c r="B10372" s="85">
        <v>10368</v>
      </c>
      <c r="C10372" s="85">
        <v>10745</v>
      </c>
      <c r="D10372" s="85">
        <v>10368</v>
      </c>
      <c r="E10372" s="86" t="s">
        <v>16221</v>
      </c>
      <c r="F10372" s="85" t="s">
        <v>238</v>
      </c>
      <c r="G10372" s="86" t="s">
        <v>16222</v>
      </c>
      <c r="H10372" s="85" t="s">
        <v>1</v>
      </c>
      <c r="I10372" s="85">
        <v>1</v>
      </c>
      <c r="J10372" s="88">
        <v>3.0760514868123132</v>
      </c>
      <c r="K10372" s="146">
        <v>4.4558160569543128</v>
      </c>
      <c r="L10372" s="147">
        <v>1.55373165027254E-8</v>
      </c>
      <c r="M10372" s="147">
        <v>0.25276254227753853</v>
      </c>
      <c r="N10372" s="87">
        <v>37.183353078413163</v>
      </c>
      <c r="O10372" s="88">
        <v>2.523554260834814</v>
      </c>
      <c r="P10372" s="89">
        <v>67.867850850166235</v>
      </c>
    </row>
    <row r="10373" spans="1:16">
      <c r="A10373" s="75" t="s">
        <v>16255</v>
      </c>
      <c r="B10373" s="85">
        <v>10369</v>
      </c>
      <c r="C10373" s="85">
        <v>10746</v>
      </c>
      <c r="D10373" s="85">
        <v>10369</v>
      </c>
      <c r="E10373" s="86" t="s">
        <v>16221</v>
      </c>
      <c r="F10373" s="85" t="s">
        <v>3901</v>
      </c>
      <c r="G10373" s="86" t="s">
        <v>16222</v>
      </c>
      <c r="H10373" s="85" t="s">
        <v>1</v>
      </c>
      <c r="I10373" s="85">
        <v>1</v>
      </c>
      <c r="J10373" s="88">
        <v>3.8435705315387549</v>
      </c>
      <c r="K10373" s="146">
        <v>5.9643259994371212</v>
      </c>
      <c r="L10373" s="147">
        <v>2.208713791883841E-8</v>
      </c>
      <c r="M10373" s="147">
        <v>0.42631518017162251</v>
      </c>
      <c r="N10373" s="87">
        <v>58.972077711461431</v>
      </c>
      <c r="O10373" s="88">
        <v>3.3359770206377002</v>
      </c>
      <c r="P10373" s="89">
        <v>56.56875508032747</v>
      </c>
    </row>
    <row r="10374" spans="1:16">
      <c r="A10374" s="75" t="s">
        <v>16256</v>
      </c>
      <c r="B10374" s="85">
        <v>10370</v>
      </c>
      <c r="C10374" s="85">
        <v>10747</v>
      </c>
      <c r="D10374" s="85">
        <v>10370</v>
      </c>
      <c r="E10374" s="86" t="s">
        <v>16221</v>
      </c>
      <c r="F10374" s="85" t="s">
        <v>1068</v>
      </c>
      <c r="G10374" s="86" t="s">
        <v>16222</v>
      </c>
      <c r="H10374" s="85" t="s">
        <v>1</v>
      </c>
      <c r="I10374" s="85">
        <v>1</v>
      </c>
      <c r="J10374" s="88">
        <v>2.1402326754139041</v>
      </c>
      <c r="K10374" s="146">
        <v>3.4171997264244136</v>
      </c>
      <c r="L10374" s="147">
        <v>1.2918757731510959E-8</v>
      </c>
      <c r="M10374" s="147">
        <v>0.23606977635511289</v>
      </c>
      <c r="N10374" s="87">
        <v>33.209512159341152</v>
      </c>
      <c r="O10374" s="88">
        <v>1.9047316180834839</v>
      </c>
      <c r="P10374" s="89">
        <v>57.355001450923815</v>
      </c>
    </row>
    <row r="10375" spans="1:16">
      <c r="A10375" s="75" t="s">
        <v>16257</v>
      </c>
      <c r="B10375" s="85">
        <v>10371</v>
      </c>
      <c r="C10375" s="85">
        <v>10748</v>
      </c>
      <c r="D10375" s="85">
        <v>10371</v>
      </c>
      <c r="E10375" s="86" t="s">
        <v>16221</v>
      </c>
      <c r="F10375" s="85" t="s">
        <v>2979</v>
      </c>
      <c r="G10375" s="86" t="s">
        <v>16222</v>
      </c>
      <c r="H10375" s="85" t="s">
        <v>1</v>
      </c>
      <c r="I10375" s="85">
        <v>1</v>
      </c>
      <c r="J10375" s="88">
        <v>2.7882610369370768</v>
      </c>
      <c r="K10375" s="146">
        <v>3.8722376741887232</v>
      </c>
      <c r="L10375" s="147">
        <v>1.372909617860327E-8</v>
      </c>
      <c r="M10375" s="147">
        <v>0.23679118429777171</v>
      </c>
      <c r="N10375" s="87">
        <v>34.406029930799328</v>
      </c>
      <c r="O10375" s="88">
        <v>2.347793419648073</v>
      </c>
      <c r="P10375" s="89">
        <v>68.237847388093826</v>
      </c>
    </row>
    <row r="10376" spans="1:16">
      <c r="A10376" s="75" t="s">
        <v>16258</v>
      </c>
      <c r="B10376" s="85">
        <v>10372</v>
      </c>
      <c r="C10376" s="85">
        <v>10749</v>
      </c>
      <c r="D10376" s="85">
        <v>10372</v>
      </c>
      <c r="E10376" s="86" t="s">
        <v>16221</v>
      </c>
      <c r="F10376" s="85" t="s">
        <v>6275</v>
      </c>
      <c r="G10376" s="86" t="s">
        <v>16222</v>
      </c>
      <c r="H10376" s="85" t="s">
        <v>1</v>
      </c>
      <c r="I10376" s="85">
        <v>1</v>
      </c>
      <c r="J10376" s="88">
        <v>1.429346817372974</v>
      </c>
      <c r="K10376" s="146">
        <v>3.2732238846223578</v>
      </c>
      <c r="L10376" s="147">
        <v>1.192730771697814E-8</v>
      </c>
      <c r="M10376" s="147">
        <v>0.14257388534545221</v>
      </c>
      <c r="N10376" s="87">
        <v>18.055699789786299</v>
      </c>
      <c r="O10376" s="88">
        <v>1.245638454825208</v>
      </c>
      <c r="P10376" s="89">
        <v>68.988655622743437</v>
      </c>
    </row>
    <row r="10377" spans="1:16">
      <c r="A10377" s="75" t="s">
        <v>16259</v>
      </c>
      <c r="B10377" s="85">
        <v>10373</v>
      </c>
      <c r="C10377" s="85">
        <v>10750</v>
      </c>
      <c r="D10377" s="85">
        <v>10373</v>
      </c>
      <c r="E10377" s="86" t="s">
        <v>16221</v>
      </c>
      <c r="F10377" s="85" t="s">
        <v>4381</v>
      </c>
      <c r="G10377" s="86" t="s">
        <v>16222</v>
      </c>
      <c r="H10377" s="85" t="s">
        <v>1</v>
      </c>
      <c r="I10377" s="85">
        <v>1</v>
      </c>
      <c r="J10377" s="88">
        <v>2.9143072814834809</v>
      </c>
      <c r="K10377" s="146">
        <v>3.2027125379998398</v>
      </c>
      <c r="L10377" s="147">
        <v>1.3628235559471179E-8</v>
      </c>
      <c r="M10377" s="147">
        <v>0.32397350835090949</v>
      </c>
      <c r="N10377" s="87">
        <v>44.830357607856321</v>
      </c>
      <c r="O10377" s="88">
        <v>2.5270979392933421</v>
      </c>
      <c r="P10377" s="89">
        <v>56.370238252359584</v>
      </c>
    </row>
    <row r="10378" spans="1:16">
      <c r="A10378" s="75" t="s">
        <v>16260</v>
      </c>
      <c r="B10378" s="85">
        <v>10374</v>
      </c>
      <c r="C10378" s="85">
        <v>10751</v>
      </c>
      <c r="D10378" s="85">
        <v>10374</v>
      </c>
      <c r="E10378" s="86" t="s">
        <v>16221</v>
      </c>
      <c r="F10378" s="85" t="s">
        <v>4641</v>
      </c>
      <c r="G10378" s="86" t="s">
        <v>16222</v>
      </c>
      <c r="H10378" s="85" t="s">
        <v>1</v>
      </c>
      <c r="I10378" s="85">
        <v>1</v>
      </c>
      <c r="J10378" s="88">
        <v>2.511523128457112</v>
      </c>
      <c r="K10378" s="146">
        <v>3.8462616664375391</v>
      </c>
      <c r="L10378" s="147">
        <v>1.454287491082918E-8</v>
      </c>
      <c r="M10378" s="147">
        <v>0.27586844592470489</v>
      </c>
      <c r="N10378" s="87">
        <v>39.023047972417217</v>
      </c>
      <c r="O10378" s="88">
        <v>2.2171834404503552</v>
      </c>
      <c r="P10378" s="89">
        <v>56.817279932042567</v>
      </c>
    </row>
    <row r="10379" spans="1:16">
      <c r="A10379" s="75" t="s">
        <v>16261</v>
      </c>
      <c r="B10379" s="85">
        <v>10375</v>
      </c>
      <c r="C10379" s="85">
        <v>10752</v>
      </c>
      <c r="D10379" s="85">
        <v>10375</v>
      </c>
      <c r="E10379" s="86" t="s">
        <v>16221</v>
      </c>
      <c r="F10379" s="85" t="s">
        <v>4383</v>
      </c>
      <c r="G10379" s="86" t="s">
        <v>16222</v>
      </c>
      <c r="H10379" s="85" t="s">
        <v>1</v>
      </c>
      <c r="I10379" s="85">
        <v>1</v>
      </c>
      <c r="J10379" s="88">
        <v>2.822710642643846</v>
      </c>
      <c r="K10379" s="146">
        <v>3.157760924563938</v>
      </c>
      <c r="L10379" s="147">
        <v>1.336433569426749E-8</v>
      </c>
      <c r="M10379" s="147">
        <v>0.31359597526530242</v>
      </c>
      <c r="N10379" s="87">
        <v>43.464599508467607</v>
      </c>
      <c r="O10379" s="88">
        <v>2.4549526689232239</v>
      </c>
      <c r="P10379" s="89">
        <v>56.481658560892974</v>
      </c>
    </row>
    <row r="10380" spans="1:16">
      <c r="A10380" s="75" t="s">
        <v>16262</v>
      </c>
      <c r="B10380" s="85">
        <v>10376</v>
      </c>
      <c r="C10380" s="85">
        <v>10753</v>
      </c>
      <c r="D10380" s="85">
        <v>10376</v>
      </c>
      <c r="E10380" s="86" t="s">
        <v>16221</v>
      </c>
      <c r="F10380" s="85" t="s">
        <v>4711</v>
      </c>
      <c r="G10380" s="86" t="s">
        <v>16222</v>
      </c>
      <c r="H10380" s="85" t="s">
        <v>1</v>
      </c>
      <c r="I10380" s="85">
        <v>1</v>
      </c>
      <c r="J10380" s="88">
        <v>3.4579663344139671</v>
      </c>
      <c r="K10380" s="146">
        <v>4.5481052635001449</v>
      </c>
      <c r="L10380" s="147">
        <v>1.790166242609305E-8</v>
      </c>
      <c r="M10380" s="147">
        <v>0.38425505526290699</v>
      </c>
      <c r="N10380" s="87">
        <v>53.060516717198723</v>
      </c>
      <c r="O10380" s="88">
        <v>2.9902469078554601</v>
      </c>
      <c r="P10380" s="89">
        <v>56.355404976412885</v>
      </c>
    </row>
    <row r="10381" spans="1:16">
      <c r="A10381" s="75" t="s">
        <v>16263</v>
      </c>
      <c r="B10381" s="85">
        <v>10377</v>
      </c>
      <c r="C10381" s="85">
        <v>10754</v>
      </c>
      <c r="D10381" s="85">
        <v>10377</v>
      </c>
      <c r="E10381" s="86" t="s">
        <v>16221</v>
      </c>
      <c r="F10381" s="85" t="s">
        <v>3906</v>
      </c>
      <c r="G10381" s="86" t="s">
        <v>16222</v>
      </c>
      <c r="H10381" s="85" t="s">
        <v>1</v>
      </c>
      <c r="I10381" s="85">
        <v>1</v>
      </c>
      <c r="J10381" s="88">
        <v>2.3435030327482451</v>
      </c>
      <c r="K10381" s="146">
        <v>3.3208261991857357</v>
      </c>
      <c r="L10381" s="147">
        <v>1.1451569909887941E-8</v>
      </c>
      <c r="M10381" s="147">
        <v>0.20509530195081069</v>
      </c>
      <c r="N10381" s="87">
        <v>29.96396959080986</v>
      </c>
      <c r="O10381" s="88">
        <v>2.055628324551825</v>
      </c>
      <c r="P10381" s="89">
        <v>68.60333769602741</v>
      </c>
    </row>
    <row r="10382" spans="1:16">
      <c r="A10382" s="75" t="s">
        <v>16264</v>
      </c>
      <c r="B10382" s="85">
        <v>10378</v>
      </c>
      <c r="C10382" s="85">
        <v>10755</v>
      </c>
      <c r="D10382" s="85">
        <v>10378</v>
      </c>
      <c r="E10382" s="86" t="s">
        <v>16221</v>
      </c>
      <c r="F10382" s="85" t="s">
        <v>2981</v>
      </c>
      <c r="G10382" s="86" t="s">
        <v>16222</v>
      </c>
      <c r="H10382" s="85" t="s">
        <v>1</v>
      </c>
      <c r="I10382" s="85">
        <v>1</v>
      </c>
      <c r="J10382" s="88">
        <v>2.2985223755495152</v>
      </c>
      <c r="K10382" s="146">
        <v>2.8077035861114714</v>
      </c>
      <c r="L10382" s="147">
        <v>1.070295418565744E-8</v>
      </c>
      <c r="M10382" s="147">
        <v>0.1860180684387239</v>
      </c>
      <c r="N10382" s="87">
        <v>26.121053377760649</v>
      </c>
      <c r="O10382" s="88">
        <v>1.750825218780202</v>
      </c>
      <c r="P10382" s="89">
        <v>67.027358868721848</v>
      </c>
    </row>
    <row r="10383" spans="1:16">
      <c r="A10383" s="75" t="s">
        <v>16265</v>
      </c>
      <c r="B10383" s="85">
        <v>10379</v>
      </c>
      <c r="C10383" s="85">
        <v>10756</v>
      </c>
      <c r="D10383" s="85">
        <v>10379</v>
      </c>
      <c r="E10383" s="86" t="s">
        <v>16221</v>
      </c>
      <c r="F10383" s="85" t="s">
        <v>2124</v>
      </c>
      <c r="G10383" s="86" t="s">
        <v>16222</v>
      </c>
      <c r="H10383" s="85" t="s">
        <v>1</v>
      </c>
      <c r="I10383" s="85">
        <v>1</v>
      </c>
      <c r="J10383" s="88">
        <v>3.0922495924867319</v>
      </c>
      <c r="K10383" s="146">
        <v>5.9939258799314219</v>
      </c>
      <c r="L10383" s="147">
        <v>2.0998187842381089E-8</v>
      </c>
      <c r="M10383" s="147">
        <v>0.34273218900954661</v>
      </c>
      <c r="N10383" s="87">
        <v>47.496978488905533</v>
      </c>
      <c r="O10383" s="88">
        <v>2.722867499954976</v>
      </c>
      <c r="P10383" s="89">
        <v>57.327172939874281</v>
      </c>
    </row>
    <row r="10384" spans="1:16">
      <c r="A10384" s="75" t="s">
        <v>16266</v>
      </c>
      <c r="B10384" s="85">
        <v>10380</v>
      </c>
      <c r="C10384" s="85">
        <v>10757</v>
      </c>
      <c r="D10384" s="85">
        <v>10380</v>
      </c>
      <c r="E10384" s="86" t="s">
        <v>16221</v>
      </c>
      <c r="F10384" s="85" t="s">
        <v>4253</v>
      </c>
      <c r="G10384" s="86" t="s">
        <v>16222</v>
      </c>
      <c r="H10384" s="85" t="s">
        <v>1</v>
      </c>
      <c r="I10384" s="85">
        <v>1</v>
      </c>
      <c r="J10384" s="88">
        <v>3.1145631520298558</v>
      </c>
      <c r="K10384" s="146">
        <v>3.3939017756994092</v>
      </c>
      <c r="L10384" s="147">
        <v>1.444487630561385E-8</v>
      </c>
      <c r="M10384" s="147">
        <v>0.34672135262164772</v>
      </c>
      <c r="N10384" s="87">
        <v>47.799791890681597</v>
      </c>
      <c r="O10384" s="88">
        <v>2.6849143342857129</v>
      </c>
      <c r="P10384" s="89">
        <v>56.170000497619903</v>
      </c>
    </row>
    <row r="10385" spans="1:16">
      <c r="A10385" s="75" t="s">
        <v>16267</v>
      </c>
      <c r="B10385" s="85">
        <v>10381</v>
      </c>
      <c r="C10385" s="85">
        <v>10758</v>
      </c>
      <c r="D10385" s="85">
        <v>10381</v>
      </c>
      <c r="E10385" s="86" t="s">
        <v>16221</v>
      </c>
      <c r="F10385" s="85" t="s">
        <v>3910</v>
      </c>
      <c r="G10385" s="86" t="s">
        <v>16222</v>
      </c>
      <c r="H10385" s="85" t="s">
        <v>1</v>
      </c>
      <c r="I10385" s="85">
        <v>1</v>
      </c>
      <c r="J10385" s="88">
        <v>2.5636551047589982</v>
      </c>
      <c r="K10385" s="146">
        <v>5.5245445670734163</v>
      </c>
      <c r="L10385" s="147">
        <v>1.6014912900721399E-8</v>
      </c>
      <c r="M10385" s="147">
        <v>0.20703577005728779</v>
      </c>
      <c r="N10385" s="87">
        <v>33.148197566879141</v>
      </c>
      <c r="O10385" s="88">
        <v>2.2631173659521928</v>
      </c>
      <c r="P10385" s="89">
        <v>68.272712607862687</v>
      </c>
    </row>
    <row r="10386" spans="1:16">
      <c r="A10386" s="75" t="s">
        <v>16268</v>
      </c>
      <c r="B10386" s="85">
        <v>10382</v>
      </c>
      <c r="C10386" s="85">
        <v>10759</v>
      </c>
      <c r="D10386" s="85">
        <v>10382</v>
      </c>
      <c r="E10386" s="86" t="s">
        <v>16221</v>
      </c>
      <c r="F10386" s="85" t="s">
        <v>240</v>
      </c>
      <c r="G10386" s="86" t="s">
        <v>16222</v>
      </c>
      <c r="H10386" s="85" t="s">
        <v>1</v>
      </c>
      <c r="I10386" s="85">
        <v>1</v>
      </c>
      <c r="J10386" s="88">
        <v>2.1352937994946251</v>
      </c>
      <c r="K10386" s="146">
        <v>2.9552578399061709</v>
      </c>
      <c r="L10386" s="147">
        <v>1.0335036698949849E-8</v>
      </c>
      <c r="M10386" s="147">
        <v>0.19183566055042961</v>
      </c>
      <c r="N10386" s="87">
        <v>27.702508970284988</v>
      </c>
      <c r="O10386" s="88">
        <v>1.9069351253725131</v>
      </c>
      <c r="P10386" s="89">
        <v>68.836188354563163</v>
      </c>
    </row>
    <row r="10387" spans="1:16">
      <c r="A10387" s="75" t="s">
        <v>16269</v>
      </c>
      <c r="B10387" s="85">
        <v>10383</v>
      </c>
      <c r="C10387" s="85">
        <v>10760</v>
      </c>
      <c r="D10387" s="85">
        <v>10383</v>
      </c>
      <c r="E10387" s="86" t="s">
        <v>16221</v>
      </c>
      <c r="F10387" s="85" t="s">
        <v>1171</v>
      </c>
      <c r="G10387" s="86" t="s">
        <v>16222</v>
      </c>
      <c r="H10387" s="85" t="s">
        <v>1</v>
      </c>
      <c r="I10387" s="85">
        <v>1</v>
      </c>
      <c r="J10387" s="88">
        <v>3.8145835779330142</v>
      </c>
      <c r="K10387" s="146">
        <v>5.1981508969648571</v>
      </c>
      <c r="L10387" s="147">
        <v>1.895356697889492E-8</v>
      </c>
      <c r="M10387" s="147">
        <v>0.30383908122503278</v>
      </c>
      <c r="N10387" s="87">
        <v>44.25105937976879</v>
      </c>
      <c r="O10387" s="88">
        <v>2.9820947595242528</v>
      </c>
      <c r="P10387" s="89">
        <v>67.390358588514175</v>
      </c>
    </row>
    <row r="10388" spans="1:16">
      <c r="A10388" s="75" t="s">
        <v>16270</v>
      </c>
      <c r="B10388" s="85">
        <v>10384</v>
      </c>
      <c r="C10388" s="85">
        <v>10761</v>
      </c>
      <c r="D10388" s="85">
        <v>10384</v>
      </c>
      <c r="E10388" s="86" t="s">
        <v>16221</v>
      </c>
      <c r="F10388" s="85" t="s">
        <v>4389</v>
      </c>
      <c r="G10388" s="86" t="s">
        <v>16222</v>
      </c>
      <c r="H10388" s="85" t="s">
        <v>1</v>
      </c>
      <c r="I10388" s="85">
        <v>1</v>
      </c>
      <c r="J10388" s="88">
        <v>2.4162760752771879</v>
      </c>
      <c r="K10388" s="146">
        <v>4.8491187707445542</v>
      </c>
      <c r="L10388" s="147">
        <v>1.6982577688231731E-8</v>
      </c>
      <c r="M10388" s="147">
        <v>0.2657085257276251</v>
      </c>
      <c r="N10388" s="87">
        <v>37.366881761176778</v>
      </c>
      <c r="O10388" s="88">
        <v>2.1239715106052741</v>
      </c>
      <c r="P10388" s="89">
        <v>56.841015640005196</v>
      </c>
    </row>
    <row r="10389" spans="1:16">
      <c r="A10389" s="75" t="s">
        <v>16271</v>
      </c>
      <c r="B10389" s="85">
        <v>10385</v>
      </c>
      <c r="C10389" s="85">
        <v>10762</v>
      </c>
      <c r="D10389" s="85">
        <v>10385</v>
      </c>
      <c r="E10389" s="86" t="s">
        <v>16221</v>
      </c>
      <c r="F10389" s="85" t="s">
        <v>3724</v>
      </c>
      <c r="G10389" s="86" t="s">
        <v>16222</v>
      </c>
      <c r="H10389" s="85" t="s">
        <v>1</v>
      </c>
      <c r="I10389" s="85">
        <v>1</v>
      </c>
      <c r="J10389" s="88">
        <v>2.900112244932378</v>
      </c>
      <c r="K10389" s="146">
        <v>4.2491102962830869</v>
      </c>
      <c r="L10389" s="147">
        <v>1.615755396933052E-8</v>
      </c>
      <c r="M10389" s="147">
        <v>0.31866587643669769</v>
      </c>
      <c r="N10389" s="87">
        <v>45.000437877932747</v>
      </c>
      <c r="O10389" s="88">
        <v>2.5487960440937418</v>
      </c>
      <c r="P10389" s="89">
        <v>56.639360954832334</v>
      </c>
    </row>
    <row r="10390" spans="1:16">
      <c r="A10390" s="75" t="s">
        <v>16272</v>
      </c>
      <c r="B10390" s="85">
        <v>10386</v>
      </c>
      <c r="C10390" s="85">
        <v>10763</v>
      </c>
      <c r="D10390" s="85">
        <v>10386</v>
      </c>
      <c r="E10390" s="86" t="s">
        <v>16221</v>
      </c>
      <c r="F10390" s="85" t="s">
        <v>4646</v>
      </c>
      <c r="G10390" s="86" t="s">
        <v>16222</v>
      </c>
      <c r="H10390" s="85" t="s">
        <v>1</v>
      </c>
      <c r="I10390" s="85">
        <v>1</v>
      </c>
      <c r="J10390" s="88">
        <v>2.914366409761568</v>
      </c>
      <c r="K10390" s="146">
        <v>4.7357916801685898</v>
      </c>
      <c r="L10390" s="147">
        <v>1.7491471364374359E-8</v>
      </c>
      <c r="M10390" s="147">
        <v>0.32252308635567151</v>
      </c>
      <c r="N10390" s="87">
        <v>44.943028003055822</v>
      </c>
      <c r="O10390" s="88">
        <v>2.569888161612615</v>
      </c>
      <c r="P10390" s="89">
        <v>57.181019521823934</v>
      </c>
    </row>
    <row r="10391" spans="1:16">
      <c r="A10391" s="75" t="s">
        <v>16273</v>
      </c>
      <c r="B10391" s="85">
        <v>10387</v>
      </c>
      <c r="C10391" s="85">
        <v>10764</v>
      </c>
      <c r="D10391" s="85">
        <v>10387</v>
      </c>
      <c r="E10391" s="86" t="s">
        <v>16221</v>
      </c>
      <c r="F10391" s="85" t="s">
        <v>4648</v>
      </c>
      <c r="G10391" s="86" t="s">
        <v>16222</v>
      </c>
      <c r="H10391" s="85" t="s">
        <v>1</v>
      </c>
      <c r="I10391" s="85">
        <v>1</v>
      </c>
      <c r="J10391" s="88">
        <v>2.9015812966022421</v>
      </c>
      <c r="K10391" s="146">
        <v>3.1353303671617869</v>
      </c>
      <c r="L10391" s="147">
        <v>1.3438517276086431E-8</v>
      </c>
      <c r="M10391" s="147">
        <v>0.32261651616476927</v>
      </c>
      <c r="N10391" s="87">
        <v>44.631948502203237</v>
      </c>
      <c r="O10391" s="88">
        <v>2.5149179921832649</v>
      </c>
      <c r="P10391" s="89">
        <v>56.347931842122406</v>
      </c>
    </row>
    <row r="10392" spans="1:16">
      <c r="A10392" s="75" t="s">
        <v>16274</v>
      </c>
      <c r="B10392" s="85">
        <v>10388</v>
      </c>
      <c r="C10392" s="85">
        <v>10765</v>
      </c>
      <c r="D10392" s="85">
        <v>10388</v>
      </c>
      <c r="E10392" s="86" t="s">
        <v>16221</v>
      </c>
      <c r="F10392" s="85" t="s">
        <v>891</v>
      </c>
      <c r="G10392" s="86" t="s">
        <v>16222</v>
      </c>
      <c r="H10392" s="85" t="s">
        <v>1</v>
      </c>
      <c r="I10392" s="85">
        <v>1</v>
      </c>
      <c r="J10392" s="88">
        <v>3.0561585286151129</v>
      </c>
      <c r="K10392" s="146">
        <v>3.9370138762606199</v>
      </c>
      <c r="L10392" s="147">
        <v>1.4423081211310929E-8</v>
      </c>
      <c r="M10392" s="147">
        <v>0.24768425747328801</v>
      </c>
      <c r="N10392" s="87">
        <v>36.133504734241868</v>
      </c>
      <c r="O10392" s="88">
        <v>2.438111663584134</v>
      </c>
      <c r="P10392" s="89">
        <v>67.475094971168417</v>
      </c>
    </row>
    <row r="10393" spans="1:16">
      <c r="A10393" s="75" t="s">
        <v>16275</v>
      </c>
      <c r="B10393" s="85">
        <v>10389</v>
      </c>
      <c r="C10393" s="85">
        <v>10766</v>
      </c>
      <c r="D10393" s="85">
        <v>10389</v>
      </c>
      <c r="E10393" s="86" t="s">
        <v>16221</v>
      </c>
      <c r="F10393" s="85" t="s">
        <v>38</v>
      </c>
      <c r="G10393" s="86" t="s">
        <v>16222</v>
      </c>
      <c r="H10393" s="85" t="s">
        <v>1</v>
      </c>
      <c r="I10393" s="85">
        <v>1</v>
      </c>
      <c r="J10393" s="88">
        <v>3.0259518386312911</v>
      </c>
      <c r="K10393" s="146">
        <v>4.3367013839733</v>
      </c>
      <c r="L10393" s="147">
        <v>1.5377961820537761E-8</v>
      </c>
      <c r="M10393" s="147">
        <v>0.24666293091918351</v>
      </c>
      <c r="N10393" s="87">
        <v>36.10445235873555</v>
      </c>
      <c r="O10393" s="88">
        <v>2.441351271018771</v>
      </c>
      <c r="P10393" s="89">
        <v>67.619119292030504</v>
      </c>
    </row>
    <row r="10394" spans="1:16">
      <c r="A10394" s="75" t="s">
        <v>16276</v>
      </c>
      <c r="B10394" s="85">
        <v>10390</v>
      </c>
      <c r="C10394" s="85">
        <v>10767</v>
      </c>
      <c r="D10394" s="85">
        <v>10390</v>
      </c>
      <c r="E10394" s="86" t="s">
        <v>16221</v>
      </c>
      <c r="F10394" s="85" t="s">
        <v>1039</v>
      </c>
      <c r="G10394" s="86" t="s">
        <v>16222</v>
      </c>
      <c r="H10394" s="85" t="s">
        <v>1</v>
      </c>
      <c r="I10394" s="85">
        <v>1</v>
      </c>
      <c r="J10394" s="88">
        <v>2.8322848575059569</v>
      </c>
      <c r="K10394" s="146">
        <v>3.198178159629784</v>
      </c>
      <c r="L10394" s="147">
        <v>1.348982718832597E-8</v>
      </c>
      <c r="M10394" s="147">
        <v>0.31485717610528208</v>
      </c>
      <c r="N10394" s="87">
        <v>43.576867425919787</v>
      </c>
      <c r="O10394" s="88">
        <v>2.4599286877066748</v>
      </c>
      <c r="P10394" s="89">
        <v>56.450333239040823</v>
      </c>
    </row>
    <row r="10395" spans="1:16">
      <c r="A10395" s="75" t="s">
        <v>16277</v>
      </c>
      <c r="B10395" s="85">
        <v>10391</v>
      </c>
      <c r="C10395" s="85">
        <v>10768</v>
      </c>
      <c r="D10395" s="85">
        <v>10391</v>
      </c>
      <c r="E10395" s="86" t="s">
        <v>16221</v>
      </c>
      <c r="F10395" s="85" t="s">
        <v>4653</v>
      </c>
      <c r="G10395" s="86" t="s">
        <v>16222</v>
      </c>
      <c r="H10395" s="85" t="s">
        <v>1</v>
      </c>
      <c r="I10395" s="85">
        <v>1</v>
      </c>
      <c r="J10395" s="88">
        <v>2.3318042919752511</v>
      </c>
      <c r="K10395" s="146">
        <v>2.5682646464279952</v>
      </c>
      <c r="L10395" s="147">
        <v>1.10570192560888E-8</v>
      </c>
      <c r="M10395" s="147">
        <v>0.25785209198100129</v>
      </c>
      <c r="N10395" s="87">
        <v>36.173460345672439</v>
      </c>
      <c r="O10395" s="88">
        <v>2.059973163062907</v>
      </c>
      <c r="P10395" s="89">
        <v>56.947086161452866</v>
      </c>
    </row>
    <row r="10396" spans="1:16">
      <c r="A10396" s="75" t="s">
        <v>16278</v>
      </c>
      <c r="B10396" s="85">
        <v>10392</v>
      </c>
      <c r="C10396" s="85">
        <v>10769</v>
      </c>
      <c r="D10396" s="85">
        <v>10392</v>
      </c>
      <c r="E10396" s="86" t="s">
        <v>16221</v>
      </c>
      <c r="F10396" s="85" t="s">
        <v>4655</v>
      </c>
      <c r="G10396" s="86" t="s">
        <v>16222</v>
      </c>
      <c r="H10396" s="85" t="s">
        <v>1</v>
      </c>
      <c r="I10396" s="85">
        <v>1</v>
      </c>
      <c r="J10396" s="88">
        <v>3.0180743737498421</v>
      </c>
      <c r="K10396" s="146">
        <v>3.7451986473824377</v>
      </c>
      <c r="L10396" s="147">
        <v>1.5157834370931179E-8</v>
      </c>
      <c r="M10396" s="147">
        <v>0.33504882498946248</v>
      </c>
      <c r="N10396" s="87">
        <v>46.447062166547369</v>
      </c>
      <c r="O10396" s="88">
        <v>2.626153640131319</v>
      </c>
      <c r="P10396" s="89">
        <v>56.540791120751607</v>
      </c>
    </row>
    <row r="10397" spans="1:16">
      <c r="A10397" s="75" t="s">
        <v>16279</v>
      </c>
      <c r="B10397" s="85">
        <v>10393</v>
      </c>
      <c r="C10397" s="85">
        <v>10770</v>
      </c>
      <c r="D10397" s="85">
        <v>10393</v>
      </c>
      <c r="E10397" s="86" t="s">
        <v>16221</v>
      </c>
      <c r="F10397" s="85" t="s">
        <v>2923</v>
      </c>
      <c r="G10397" s="86" t="s">
        <v>16222</v>
      </c>
      <c r="H10397" s="85" t="s">
        <v>1</v>
      </c>
      <c r="I10397" s="85">
        <v>1</v>
      </c>
      <c r="J10397" s="88">
        <v>3.674139894578353</v>
      </c>
      <c r="K10397" s="146">
        <v>4.785271436455683</v>
      </c>
      <c r="L10397" s="147">
        <v>1.7701548465564361E-8</v>
      </c>
      <c r="M10397" s="147">
        <v>0.29014854282416508</v>
      </c>
      <c r="N10397" s="87">
        <v>42.298031497331053</v>
      </c>
      <c r="O10397" s="88">
        <v>2.841310604403164</v>
      </c>
      <c r="P10397" s="89">
        <v>67.173589498661343</v>
      </c>
    </row>
    <row r="10398" spans="1:16">
      <c r="A10398" s="75" t="s">
        <v>16280</v>
      </c>
      <c r="B10398" s="85">
        <v>10394</v>
      </c>
      <c r="C10398" s="85">
        <v>10771</v>
      </c>
      <c r="D10398" s="85">
        <v>10394</v>
      </c>
      <c r="E10398" s="86" t="s">
        <v>16221</v>
      </c>
      <c r="F10398" s="85" t="s">
        <v>1088</v>
      </c>
      <c r="G10398" s="86" t="s">
        <v>16222</v>
      </c>
      <c r="H10398" s="85" t="s">
        <v>1</v>
      </c>
      <c r="I10398" s="85">
        <v>1</v>
      </c>
      <c r="J10398" s="88">
        <v>3.89015063530998</v>
      </c>
      <c r="K10398" s="146">
        <v>5.4947476338264032</v>
      </c>
      <c r="L10398" s="147">
        <v>1.9844120411872779E-8</v>
      </c>
      <c r="M10398" s="147">
        <v>0.31237842540482602</v>
      </c>
      <c r="N10398" s="87">
        <v>45.418205225943098</v>
      </c>
      <c r="O10398" s="88">
        <v>3.0685087464531571</v>
      </c>
      <c r="P10398" s="89">
        <v>67.561206595200517</v>
      </c>
    </row>
    <row r="10399" spans="1:16">
      <c r="A10399" s="75" t="s">
        <v>16281</v>
      </c>
      <c r="B10399" s="85">
        <v>10395</v>
      </c>
      <c r="C10399" s="85">
        <v>10772</v>
      </c>
      <c r="D10399" s="85">
        <v>10395</v>
      </c>
      <c r="E10399" s="86" t="s">
        <v>16221</v>
      </c>
      <c r="F10399" s="85" t="s">
        <v>2925</v>
      </c>
      <c r="G10399" s="86" t="s">
        <v>16222</v>
      </c>
      <c r="H10399" s="85" t="s">
        <v>1</v>
      </c>
      <c r="I10399" s="85">
        <v>1</v>
      </c>
      <c r="J10399" s="88">
        <v>2.9022963223780609</v>
      </c>
      <c r="K10399" s="146">
        <v>3.519230042806329</v>
      </c>
      <c r="L10399" s="147">
        <v>1.4399067566812839E-8</v>
      </c>
      <c r="M10399" s="147">
        <v>0.32211998430386712</v>
      </c>
      <c r="N10399" s="87">
        <v>44.704074108369859</v>
      </c>
      <c r="O10399" s="88">
        <v>2.529779285334159</v>
      </c>
      <c r="P10399" s="89">
        <v>56.589457130944432</v>
      </c>
    </row>
    <row r="10400" spans="1:16">
      <c r="A10400" s="75" t="s">
        <v>16282</v>
      </c>
      <c r="B10400" s="85">
        <v>10396</v>
      </c>
      <c r="C10400" s="85">
        <v>10773</v>
      </c>
      <c r="D10400" s="85">
        <v>10396</v>
      </c>
      <c r="E10400" s="86" t="s">
        <v>16221</v>
      </c>
      <c r="F10400" s="85" t="s">
        <v>139</v>
      </c>
      <c r="G10400" s="86" t="s">
        <v>16222</v>
      </c>
      <c r="H10400" s="85" t="s">
        <v>1</v>
      </c>
      <c r="I10400" s="85">
        <v>1</v>
      </c>
      <c r="J10400" s="88">
        <v>3.0735319536285481</v>
      </c>
      <c r="K10400" s="146">
        <v>4.1329457810263603</v>
      </c>
      <c r="L10400" s="147">
        <v>1.5390411779213599E-8</v>
      </c>
      <c r="M10400" s="147">
        <v>0.30209608938033378</v>
      </c>
      <c r="N10400" s="87">
        <v>40.406997265588103</v>
      </c>
      <c r="O10400" s="88">
        <v>2.3528270587878191</v>
      </c>
      <c r="P10400" s="89">
        <v>58.228208429423738</v>
      </c>
    </row>
    <row r="10401" spans="1:16">
      <c r="A10401" s="75" t="s">
        <v>16283</v>
      </c>
      <c r="B10401" s="85">
        <v>10397</v>
      </c>
      <c r="C10401" s="85">
        <v>10774</v>
      </c>
      <c r="D10401" s="85">
        <v>10397</v>
      </c>
      <c r="E10401" s="86" t="s">
        <v>16221</v>
      </c>
      <c r="F10401" s="85" t="s">
        <v>2985</v>
      </c>
      <c r="G10401" s="86" t="s">
        <v>16222</v>
      </c>
      <c r="H10401" s="85" t="s">
        <v>1</v>
      </c>
      <c r="I10401" s="85">
        <v>1</v>
      </c>
      <c r="J10401" s="88">
        <v>2.9990354854483861</v>
      </c>
      <c r="K10401" s="146">
        <v>3.6783989808854676</v>
      </c>
      <c r="L10401" s="147">
        <v>1.372062454767702E-8</v>
      </c>
      <c r="M10401" s="147">
        <v>0.2415073117902394</v>
      </c>
      <c r="N10401" s="87">
        <v>35.211521265881309</v>
      </c>
      <c r="O10401" s="88">
        <v>2.3696834597613572</v>
      </c>
      <c r="P10401" s="89">
        <v>67.298525441940924</v>
      </c>
    </row>
    <row r="10402" spans="1:16">
      <c r="A10402" s="75" t="s">
        <v>16284</v>
      </c>
      <c r="B10402" s="85">
        <v>10398</v>
      </c>
      <c r="C10402" s="85">
        <v>10775</v>
      </c>
      <c r="D10402" s="85">
        <v>10398</v>
      </c>
      <c r="E10402" s="86" t="s">
        <v>16221</v>
      </c>
      <c r="F10402" s="85" t="s">
        <v>6375</v>
      </c>
      <c r="G10402" s="86" t="s">
        <v>16222</v>
      </c>
      <c r="H10402" s="85" t="s">
        <v>1</v>
      </c>
      <c r="I10402" s="85">
        <v>1</v>
      </c>
      <c r="J10402" s="88">
        <v>1.9836280751312529</v>
      </c>
      <c r="K10402" s="146">
        <v>4.5637255850882354</v>
      </c>
      <c r="L10402" s="147">
        <v>1.5676145736363739E-8</v>
      </c>
      <c r="M10402" s="147">
        <v>0.22076725204787759</v>
      </c>
      <c r="N10402" s="87">
        <v>30.462591104073869</v>
      </c>
      <c r="O10402" s="88">
        <v>1.777664337190902</v>
      </c>
      <c r="P10402" s="89">
        <v>58.355651071099096</v>
      </c>
    </row>
    <row r="10403" spans="1:16">
      <c r="A10403" s="75" t="s">
        <v>16285</v>
      </c>
      <c r="B10403" s="85">
        <v>10399</v>
      </c>
      <c r="C10403" s="85">
        <v>10776</v>
      </c>
      <c r="D10403" s="85">
        <v>10399</v>
      </c>
      <c r="E10403" s="86" t="s">
        <v>16221</v>
      </c>
      <c r="F10403" s="85" t="s">
        <v>243</v>
      </c>
      <c r="G10403" s="86" t="s">
        <v>16222</v>
      </c>
      <c r="H10403" s="85" t="s">
        <v>1</v>
      </c>
      <c r="I10403" s="85">
        <v>1</v>
      </c>
      <c r="J10403" s="88">
        <v>3.337022986609103</v>
      </c>
      <c r="K10403" s="146">
        <v>4.1373593846209369</v>
      </c>
      <c r="L10403" s="147">
        <v>1.5478258826453068E-8</v>
      </c>
      <c r="M10403" s="147">
        <v>0.26009776025212122</v>
      </c>
      <c r="N10403" s="87">
        <v>38.131539761649819</v>
      </c>
      <c r="O10403" s="88">
        <v>2.5484233135572212</v>
      </c>
      <c r="P10403" s="89">
        <v>66.832426109376698</v>
      </c>
    </row>
    <row r="10404" spans="1:16">
      <c r="A10404" s="75" t="s">
        <v>24142</v>
      </c>
      <c r="B10404" s="85">
        <v>10400</v>
      </c>
      <c r="C10404" s="85">
        <v>14722</v>
      </c>
      <c r="D10404" s="85">
        <v>10400</v>
      </c>
      <c r="E10404" s="86" t="s">
        <v>24143</v>
      </c>
      <c r="F10404" s="85" t="s">
        <v>11</v>
      </c>
      <c r="G10404" s="86" t="s">
        <v>16222</v>
      </c>
      <c r="H10404" s="85" t="s">
        <v>1</v>
      </c>
      <c r="I10404" s="85">
        <v>1</v>
      </c>
      <c r="J10404" s="88">
        <v>2.5675834570102318</v>
      </c>
      <c r="K10404" s="146">
        <v>4.1033811308532826</v>
      </c>
      <c r="L10404" s="147">
        <v>1.534946629273421E-8</v>
      </c>
      <c r="M10404" s="147">
        <v>0.2840600848049098</v>
      </c>
      <c r="N10404" s="87">
        <v>39.626302149206353</v>
      </c>
      <c r="O10404" s="88">
        <v>2.2593426324064532</v>
      </c>
      <c r="P10404" s="89">
        <v>57.016236940284472</v>
      </c>
    </row>
    <row r="10405" spans="1:16">
      <c r="A10405" s="75" t="s">
        <v>24971</v>
      </c>
      <c r="B10405" s="85">
        <v>10401</v>
      </c>
      <c r="C10405" s="85">
        <v>15321</v>
      </c>
      <c r="D10405" s="85">
        <v>10401</v>
      </c>
      <c r="E10405" s="86" t="s">
        <v>24970</v>
      </c>
      <c r="F10405" s="85" t="s">
        <v>283</v>
      </c>
      <c r="G10405" s="86" t="s">
        <v>16222</v>
      </c>
      <c r="H10405" s="85" t="s">
        <v>1</v>
      </c>
      <c r="I10405" s="85">
        <v>1</v>
      </c>
      <c r="J10405" s="88">
        <v>5.9145731677948339</v>
      </c>
      <c r="K10405" s="146">
        <v>6.3817532681151725</v>
      </c>
      <c r="L10405" s="147">
        <v>2.5252806358436771E-8</v>
      </c>
      <c r="M10405" s="147">
        <v>0.2294533214428276</v>
      </c>
      <c r="N10405" s="87">
        <v>45.678865867940637</v>
      </c>
      <c r="O10405" s="88">
        <v>3.9052775415530361</v>
      </c>
      <c r="P10405" s="89">
        <v>85.494187899571415</v>
      </c>
    </row>
    <row r="10406" spans="1:16">
      <c r="A10406" s="75" t="s">
        <v>24974</v>
      </c>
      <c r="B10406" s="85">
        <v>10402</v>
      </c>
      <c r="C10406" s="85">
        <v>15324</v>
      </c>
      <c r="D10406" s="85">
        <v>10402</v>
      </c>
      <c r="E10406" s="86" t="s">
        <v>24970</v>
      </c>
      <c r="F10406" s="85" t="s">
        <v>38</v>
      </c>
      <c r="G10406" s="86" t="s">
        <v>16222</v>
      </c>
      <c r="H10406" s="85" t="s">
        <v>1</v>
      </c>
      <c r="I10406" s="85">
        <v>1</v>
      </c>
      <c r="J10406" s="88">
        <v>4.2461778784305073</v>
      </c>
      <c r="K10406" s="146">
        <v>4.7585601585528048</v>
      </c>
      <c r="L10406" s="147">
        <v>1.88241500854907E-8</v>
      </c>
      <c r="M10406" s="147">
        <v>0.31218882994798453</v>
      </c>
      <c r="N10406" s="87">
        <v>45.755537145137787</v>
      </c>
      <c r="O10406" s="88">
        <v>3.0137316785449002</v>
      </c>
      <c r="P10406" s="89">
        <v>65.86594468305033</v>
      </c>
    </row>
    <row r="10407" spans="1:16">
      <c r="A10407" s="75" t="s">
        <v>24977</v>
      </c>
      <c r="B10407" s="85">
        <v>10403</v>
      </c>
      <c r="C10407" s="85">
        <v>15327</v>
      </c>
      <c r="D10407" s="85">
        <v>10403</v>
      </c>
      <c r="E10407" s="86" t="s">
        <v>24970</v>
      </c>
      <c r="F10407" s="85" t="s">
        <v>11</v>
      </c>
      <c r="G10407" s="86" t="s">
        <v>16222</v>
      </c>
      <c r="H10407" s="85" t="s">
        <v>1</v>
      </c>
      <c r="I10407" s="85">
        <v>1</v>
      </c>
      <c r="J10407" s="88">
        <v>3.1416182944592399</v>
      </c>
      <c r="K10407" s="146">
        <v>3.3862438073813572</v>
      </c>
      <c r="L10407" s="147">
        <v>1.446791616948765E-8</v>
      </c>
      <c r="M10407" s="147">
        <v>0.34974910803947112</v>
      </c>
      <c r="N10407" s="87">
        <v>48.210697271372872</v>
      </c>
      <c r="O10407" s="88">
        <v>2.7066113967601422</v>
      </c>
      <c r="P10407" s="89">
        <v>56.141303692931785</v>
      </c>
    </row>
    <row r="10408" spans="1:16">
      <c r="A10408" s="75" t="s">
        <v>24980</v>
      </c>
      <c r="B10408" s="85">
        <v>10404</v>
      </c>
      <c r="C10408" s="85">
        <v>15330</v>
      </c>
      <c r="D10408" s="85">
        <v>10404</v>
      </c>
      <c r="E10408" s="86" t="s">
        <v>24970</v>
      </c>
      <c r="F10408" s="85" t="s">
        <v>318</v>
      </c>
      <c r="G10408" s="86" t="s">
        <v>16222</v>
      </c>
      <c r="H10408" s="85" t="s">
        <v>1</v>
      </c>
      <c r="I10408" s="85">
        <v>1</v>
      </c>
      <c r="J10408" s="88">
        <v>4.0203384580201504</v>
      </c>
      <c r="K10408" s="146">
        <v>4.2434484697393229</v>
      </c>
      <c r="L10408" s="147">
        <v>1.7450325019310881E-8</v>
      </c>
      <c r="M10408" s="147">
        <v>0.3343003251053992</v>
      </c>
      <c r="N10408" s="87">
        <v>45.237289800386613</v>
      </c>
      <c r="O10408" s="88">
        <v>2.6493348581919061</v>
      </c>
      <c r="P10408" s="89">
        <v>58.565286954243312</v>
      </c>
    </row>
    <row r="10409" spans="1:16">
      <c r="A10409" s="75" t="s">
        <v>24984</v>
      </c>
      <c r="B10409" s="85">
        <v>10405</v>
      </c>
      <c r="C10409" s="85">
        <v>15333</v>
      </c>
      <c r="D10409" s="85">
        <v>10405</v>
      </c>
      <c r="E10409" s="86" t="s">
        <v>24983</v>
      </c>
      <c r="F10409" s="85" t="s">
        <v>283</v>
      </c>
      <c r="G10409" s="86" t="s">
        <v>16222</v>
      </c>
      <c r="H10409" s="85" t="s">
        <v>1</v>
      </c>
      <c r="I10409" s="85">
        <v>1</v>
      </c>
      <c r="J10409" s="88">
        <v>10.051556508506581</v>
      </c>
      <c r="K10409" s="146">
        <v>10.305150488401287</v>
      </c>
      <c r="L10409" s="147">
        <v>4.1491153760350292E-8</v>
      </c>
      <c r="M10409" s="147">
        <v>0.32224210276642318</v>
      </c>
      <c r="N10409" s="87">
        <v>69.869179724544722</v>
      </c>
      <c r="O10409" s="88">
        <v>6.2264330650011326</v>
      </c>
      <c r="P10409" s="89">
        <v>89.115588440403798</v>
      </c>
    </row>
    <row r="10410" spans="1:16">
      <c r="A10410" s="75" t="s">
        <v>24987</v>
      </c>
      <c r="B10410" s="85">
        <v>10406</v>
      </c>
      <c r="C10410" s="85">
        <v>15336</v>
      </c>
      <c r="D10410" s="85">
        <v>10406</v>
      </c>
      <c r="E10410" s="86" t="s">
        <v>24983</v>
      </c>
      <c r="F10410" s="85" t="s">
        <v>38</v>
      </c>
      <c r="G10410" s="86" t="s">
        <v>16222</v>
      </c>
      <c r="H10410" s="85" t="s">
        <v>1</v>
      </c>
      <c r="I10410" s="85">
        <v>1</v>
      </c>
      <c r="J10410" s="88">
        <v>6.9176438203688599</v>
      </c>
      <c r="K10410" s="146">
        <v>7.2161031632447692</v>
      </c>
      <c r="L10410" s="147">
        <v>2.9447585408287529E-8</v>
      </c>
      <c r="M10410" s="147">
        <v>0.46996507264925658</v>
      </c>
      <c r="N10410" s="87">
        <v>69.784276841873577</v>
      </c>
      <c r="O10410" s="88">
        <v>4.5929738335516364</v>
      </c>
      <c r="P10410" s="89">
        <v>65.816743275265324</v>
      </c>
    </row>
    <row r="10411" spans="1:16">
      <c r="A10411" s="75" t="s">
        <v>24990</v>
      </c>
      <c r="B10411" s="85">
        <v>10407</v>
      </c>
      <c r="C10411" s="85">
        <v>15339</v>
      </c>
      <c r="D10411" s="85">
        <v>10407</v>
      </c>
      <c r="E10411" s="86" t="s">
        <v>24983</v>
      </c>
      <c r="F10411" s="85" t="s">
        <v>11</v>
      </c>
      <c r="G10411" s="86" t="s">
        <v>16222</v>
      </c>
      <c r="H10411" s="85" t="s">
        <v>1</v>
      </c>
      <c r="I10411" s="85">
        <v>1</v>
      </c>
      <c r="J10411" s="88">
        <v>4.7978886865571129</v>
      </c>
      <c r="K10411" s="146">
        <v>5.0196553666818966</v>
      </c>
      <c r="L10411" s="147">
        <v>2.138582332090774E-8</v>
      </c>
      <c r="M10411" s="147">
        <v>0.5253318937957292</v>
      </c>
      <c r="N10411" s="87">
        <v>72.590726464240348</v>
      </c>
      <c r="O10411" s="88">
        <v>4.0711126896099703</v>
      </c>
      <c r="P10411" s="89">
        <v>56.083096118558373</v>
      </c>
    </row>
    <row r="10412" spans="1:16">
      <c r="A10412" s="75" t="s">
        <v>24993</v>
      </c>
      <c r="B10412" s="85">
        <v>10408</v>
      </c>
      <c r="C10412" s="85">
        <v>15342</v>
      </c>
      <c r="D10412" s="85">
        <v>10408</v>
      </c>
      <c r="E10412" s="86" t="s">
        <v>24983</v>
      </c>
      <c r="F10412" s="85" t="s">
        <v>318</v>
      </c>
      <c r="G10412" s="86" t="s">
        <v>16222</v>
      </c>
      <c r="H10412" s="85" t="s">
        <v>1</v>
      </c>
      <c r="I10412" s="85">
        <v>1</v>
      </c>
      <c r="J10412" s="88">
        <v>6.6482802179508393</v>
      </c>
      <c r="K10412" s="146">
        <v>6.4799609424111981</v>
      </c>
      <c r="L10412" s="147">
        <v>2.752066083648015E-8</v>
      </c>
      <c r="M10412" s="147">
        <v>0.50969557297830281</v>
      </c>
      <c r="N10412" s="87">
        <v>69.12897901575883</v>
      </c>
      <c r="O10412" s="88">
        <v>4.033601202918538</v>
      </c>
      <c r="P10412" s="89">
        <v>58.34891908354421</v>
      </c>
    </row>
    <row r="10413" spans="1:16">
      <c r="A10413" s="75" t="s">
        <v>25015</v>
      </c>
      <c r="B10413" s="85">
        <v>10409</v>
      </c>
      <c r="C10413" s="85">
        <v>15360</v>
      </c>
      <c r="D10413" s="85">
        <v>10409</v>
      </c>
      <c r="E10413" s="86" t="s">
        <v>25014</v>
      </c>
      <c r="F10413" s="85" t="s">
        <v>283</v>
      </c>
      <c r="G10413" s="86" t="s">
        <v>16222</v>
      </c>
      <c r="H10413" s="85" t="s">
        <v>1</v>
      </c>
      <c r="I10413" s="85">
        <v>1</v>
      </c>
      <c r="J10413" s="88">
        <v>14.129440073882581</v>
      </c>
      <c r="K10413" s="146">
        <v>16.097225157656638</v>
      </c>
      <c r="L10413" s="147">
        <v>6.1403683198469838E-8</v>
      </c>
      <c r="M10413" s="147">
        <v>0.51128549738883278</v>
      </c>
      <c r="N10413" s="87">
        <v>105.59362854290001</v>
      </c>
      <c r="O10413" s="88">
        <v>9.2173165031525652</v>
      </c>
      <c r="P10413" s="89">
        <v>87.290460895638262</v>
      </c>
    </row>
    <row r="10414" spans="1:16">
      <c r="A10414" s="75" t="s">
        <v>25017</v>
      </c>
      <c r="B10414" s="85">
        <v>10410</v>
      </c>
      <c r="C10414" s="85">
        <v>15362</v>
      </c>
      <c r="D10414" s="85">
        <v>10410</v>
      </c>
      <c r="E10414" s="86" t="s">
        <v>25014</v>
      </c>
      <c r="F10414" s="85" t="s">
        <v>38</v>
      </c>
      <c r="G10414" s="86" t="s">
        <v>16222</v>
      </c>
      <c r="H10414" s="85" t="s">
        <v>1</v>
      </c>
      <c r="I10414" s="85">
        <v>1</v>
      </c>
      <c r="J10414" s="88">
        <v>9.5908618994272672</v>
      </c>
      <c r="K10414" s="146">
        <v>11.954758438437228</v>
      </c>
      <c r="L10414" s="147">
        <v>4.4208990124681833E-8</v>
      </c>
      <c r="M10414" s="147">
        <v>0.68551953271381028</v>
      </c>
      <c r="N10414" s="87">
        <v>100.709340088071</v>
      </c>
      <c r="O10414" s="88">
        <v>6.6488803751096732</v>
      </c>
      <c r="P10414" s="89">
        <v>66.020493921369976</v>
      </c>
    </row>
    <row r="10415" spans="1:16">
      <c r="A10415" s="75" t="s">
        <v>25019</v>
      </c>
      <c r="B10415" s="85">
        <v>10411</v>
      </c>
      <c r="C10415" s="85">
        <v>15364</v>
      </c>
      <c r="D10415" s="85">
        <v>10411</v>
      </c>
      <c r="E10415" s="86" t="s">
        <v>25014</v>
      </c>
      <c r="F10415" s="85" t="s">
        <v>11</v>
      </c>
      <c r="G10415" s="86" t="s">
        <v>16222</v>
      </c>
      <c r="H10415" s="85" t="s">
        <v>1</v>
      </c>
      <c r="I10415" s="85">
        <v>1</v>
      </c>
      <c r="J10415" s="88">
        <v>7.1346386457944337</v>
      </c>
      <c r="K10415" s="146">
        <v>8.5114906203970815</v>
      </c>
      <c r="L10415" s="147">
        <v>3.5083668670979768E-8</v>
      </c>
      <c r="M10415" s="147">
        <v>0.77736472848017213</v>
      </c>
      <c r="N10415" s="87">
        <v>109.28121134404719</v>
      </c>
      <c r="O10415" s="88">
        <v>6.1455062567977876</v>
      </c>
      <c r="P10415" s="89">
        <v>56.235707686750011</v>
      </c>
    </row>
    <row r="10416" spans="1:16">
      <c r="A10416" s="75" t="s">
        <v>25021</v>
      </c>
      <c r="B10416" s="85">
        <v>10412</v>
      </c>
      <c r="C10416" s="85">
        <v>15366</v>
      </c>
      <c r="D10416" s="85">
        <v>10412</v>
      </c>
      <c r="E10416" s="86" t="s">
        <v>25014</v>
      </c>
      <c r="F10416" s="85" t="s">
        <v>318</v>
      </c>
      <c r="G10416" s="86" t="s">
        <v>16222</v>
      </c>
      <c r="H10416" s="85" t="s">
        <v>1</v>
      </c>
      <c r="I10416" s="85">
        <v>1</v>
      </c>
      <c r="J10416" s="88">
        <v>9.034621455555504</v>
      </c>
      <c r="K10416" s="146">
        <v>10.418592145470559</v>
      </c>
      <c r="L10416" s="147">
        <v>4.0374340641983771E-8</v>
      </c>
      <c r="M10416" s="147">
        <v>0.77367816696761738</v>
      </c>
      <c r="N10416" s="87">
        <v>103.4741771058996</v>
      </c>
      <c r="O10416" s="88">
        <v>5.7630947040161216</v>
      </c>
      <c r="P10416" s="89">
        <v>55.695970388031604</v>
      </c>
    </row>
    <row r="10417" spans="1:16">
      <c r="A10417" s="75" t="s">
        <v>25048</v>
      </c>
      <c r="B10417" s="85">
        <v>10413</v>
      </c>
      <c r="C10417" s="85">
        <v>15385</v>
      </c>
      <c r="D10417" s="85">
        <v>10413</v>
      </c>
      <c r="E10417" s="86" t="s">
        <v>25047</v>
      </c>
      <c r="F10417" s="85" t="s">
        <v>283</v>
      </c>
      <c r="G10417" s="86" t="s">
        <v>16222</v>
      </c>
      <c r="H10417" s="85" t="s">
        <v>1</v>
      </c>
      <c r="I10417" s="85">
        <v>1</v>
      </c>
      <c r="J10417" s="88">
        <v>4.5456467257516389</v>
      </c>
      <c r="K10417" s="146">
        <v>9.0891214328529006</v>
      </c>
      <c r="L10417" s="147">
        <v>3.126426237090854E-8</v>
      </c>
      <c r="M10417" s="147">
        <v>0.2677223380099723</v>
      </c>
      <c r="N10417" s="87">
        <v>47.703279537611962</v>
      </c>
      <c r="O10417" s="88">
        <v>4.0558090850313464</v>
      </c>
      <c r="P10417" s="89">
        <v>85.021598605888656</v>
      </c>
    </row>
    <row r="10418" spans="1:16">
      <c r="A10418" s="75" t="s">
        <v>25050</v>
      </c>
      <c r="B10418" s="85">
        <v>10414</v>
      </c>
      <c r="C10418" s="85">
        <v>15387</v>
      </c>
      <c r="D10418" s="85">
        <v>10414</v>
      </c>
      <c r="E10418" s="86" t="s">
        <v>25047</v>
      </c>
      <c r="F10418" s="85" t="s">
        <v>38</v>
      </c>
      <c r="G10418" s="86" t="s">
        <v>16222</v>
      </c>
      <c r="H10418" s="85" t="s">
        <v>1</v>
      </c>
      <c r="I10418" s="85">
        <v>1</v>
      </c>
      <c r="J10418" s="88">
        <v>3.5935298791025212</v>
      </c>
      <c r="K10418" s="146">
        <v>7.903413017599326</v>
      </c>
      <c r="L10418" s="147">
        <v>2.7286335990263159E-8</v>
      </c>
      <c r="M10418" s="147">
        <v>0.32955556484982912</v>
      </c>
      <c r="N10418" s="87">
        <v>47.045122475486203</v>
      </c>
      <c r="O10418" s="88">
        <v>3.280080921941515</v>
      </c>
      <c r="P10418" s="89">
        <v>69.722018975520072</v>
      </c>
    </row>
    <row r="10419" spans="1:16">
      <c r="A10419" s="75" t="s">
        <v>25052</v>
      </c>
      <c r="B10419" s="85">
        <v>10415</v>
      </c>
      <c r="C10419" s="85">
        <v>15389</v>
      </c>
      <c r="D10419" s="85">
        <v>10415</v>
      </c>
      <c r="E10419" s="86" t="s">
        <v>25047</v>
      </c>
      <c r="F10419" s="85" t="s">
        <v>11</v>
      </c>
      <c r="G10419" s="86" t="s">
        <v>16222</v>
      </c>
      <c r="H10419" s="85" t="s">
        <v>1</v>
      </c>
      <c r="I10419" s="85">
        <v>1</v>
      </c>
      <c r="J10419" s="88">
        <v>3.306315039671905</v>
      </c>
      <c r="K10419" s="146">
        <v>13.531176131926562</v>
      </c>
      <c r="L10419" s="147">
        <v>3.8981400183380832E-8</v>
      </c>
      <c r="M10419" s="147">
        <v>0.37564022253535889</v>
      </c>
      <c r="N10419" s="87">
        <v>50.880667343838333</v>
      </c>
      <c r="O10419" s="88">
        <v>2.9954975396895511</v>
      </c>
      <c r="P10419" s="89">
        <v>58.873000219253356</v>
      </c>
    </row>
    <row r="10420" spans="1:16">
      <c r="A10420" s="75" t="s">
        <v>25054</v>
      </c>
      <c r="B10420" s="85">
        <v>10416</v>
      </c>
      <c r="C10420" s="85">
        <v>15391</v>
      </c>
      <c r="D10420" s="85">
        <v>10416</v>
      </c>
      <c r="E10420" s="86" t="s">
        <v>25047</v>
      </c>
      <c r="F10420" s="85" t="s">
        <v>318</v>
      </c>
      <c r="G10420" s="86" t="s">
        <v>16222</v>
      </c>
      <c r="H10420" s="85" t="s">
        <v>1</v>
      </c>
      <c r="I10420" s="85">
        <v>1</v>
      </c>
      <c r="J10420" s="88">
        <v>3.3122542576103662</v>
      </c>
      <c r="K10420" s="146">
        <v>7.4501937501915343</v>
      </c>
      <c r="L10420" s="147">
        <v>2.5749952138505521E-8</v>
      </c>
      <c r="M10420" s="147">
        <v>0.3602835246191553</v>
      </c>
      <c r="N10420" s="87">
        <v>47.385931965265122</v>
      </c>
      <c r="O10420" s="88">
        <v>3.00538768938139</v>
      </c>
      <c r="P10420" s="89">
        <v>63.423627324337566</v>
      </c>
    </row>
    <row r="10421" spans="1:16">
      <c r="A10421" s="75" t="s">
        <v>25079</v>
      </c>
      <c r="B10421" s="85">
        <v>10417</v>
      </c>
      <c r="C10421" s="85">
        <v>15409</v>
      </c>
      <c r="D10421" s="85">
        <v>10417</v>
      </c>
      <c r="E10421" s="86" t="s">
        <v>25078</v>
      </c>
      <c r="F10421" s="85" t="s">
        <v>283</v>
      </c>
      <c r="G10421" s="86" t="s">
        <v>16222</v>
      </c>
      <c r="H10421" s="85" t="s">
        <v>1</v>
      </c>
      <c r="I10421" s="85">
        <v>1</v>
      </c>
      <c r="J10421" s="88">
        <v>2.523553658039432</v>
      </c>
      <c r="K10421" s="146">
        <v>3.2810829011874159</v>
      </c>
      <c r="L10421" s="147">
        <v>1.17601029614942E-8</v>
      </c>
      <c r="M10421" s="147">
        <v>0.1527677076001418</v>
      </c>
      <c r="N10421" s="87">
        <v>27.10762531179002</v>
      </c>
      <c r="O10421" s="88">
        <v>2.2322253389933082</v>
      </c>
      <c r="P10421" s="89">
        <v>82.346768236553658</v>
      </c>
    </row>
    <row r="10422" spans="1:16">
      <c r="A10422" s="75" t="s">
        <v>25081</v>
      </c>
      <c r="B10422" s="85">
        <v>10418</v>
      </c>
      <c r="C10422" s="85">
        <v>15411</v>
      </c>
      <c r="D10422" s="85">
        <v>10418</v>
      </c>
      <c r="E10422" s="86" t="s">
        <v>25078</v>
      </c>
      <c r="F10422" s="85" t="s">
        <v>38</v>
      </c>
      <c r="G10422" s="86" t="s">
        <v>16222</v>
      </c>
      <c r="H10422" s="85" t="s">
        <v>1</v>
      </c>
      <c r="I10422" s="85">
        <v>1</v>
      </c>
      <c r="J10422" s="88">
        <v>2.0699565442224039</v>
      </c>
      <c r="K10422" s="146">
        <v>2.8726784643085059</v>
      </c>
      <c r="L10422" s="147">
        <v>9.9144789023607974E-9</v>
      </c>
      <c r="M10422" s="147">
        <v>0.18884902532770459</v>
      </c>
      <c r="N10422" s="87">
        <v>27.35765485550003</v>
      </c>
      <c r="O10422" s="88">
        <v>1.889974435601228</v>
      </c>
      <c r="P10422" s="89">
        <v>69.08393448136745</v>
      </c>
    </row>
    <row r="10423" spans="1:16">
      <c r="A10423" s="75" t="s">
        <v>25083</v>
      </c>
      <c r="B10423" s="85">
        <v>10419</v>
      </c>
      <c r="C10423" s="85">
        <v>15413</v>
      </c>
      <c r="D10423" s="85">
        <v>10419</v>
      </c>
      <c r="E10423" s="86" t="s">
        <v>25078</v>
      </c>
      <c r="F10423" s="85" t="s">
        <v>11</v>
      </c>
      <c r="G10423" s="86" t="s">
        <v>16222</v>
      </c>
      <c r="H10423" s="85" t="s">
        <v>1</v>
      </c>
      <c r="I10423" s="85">
        <v>1</v>
      </c>
      <c r="J10423" s="88">
        <v>1.7955284633396029</v>
      </c>
      <c r="K10423" s="146">
        <v>1.9791605936010146</v>
      </c>
      <c r="L10423" s="147">
        <v>8.6952086496299266E-9</v>
      </c>
      <c r="M10423" s="147">
        <v>0.19759378889898699</v>
      </c>
      <c r="N10423" s="87">
        <v>28.141635546225569</v>
      </c>
      <c r="O10423" s="88">
        <v>1.6316248534466831</v>
      </c>
      <c r="P10423" s="89">
        <v>57.979034330345485</v>
      </c>
    </row>
    <row r="10424" spans="1:16">
      <c r="A10424" s="75" t="s">
        <v>25085</v>
      </c>
      <c r="B10424" s="85">
        <v>10420</v>
      </c>
      <c r="C10424" s="85">
        <v>15415</v>
      </c>
      <c r="D10424" s="85">
        <v>10420</v>
      </c>
      <c r="E10424" s="86" t="s">
        <v>25078</v>
      </c>
      <c r="F10424" s="85" t="s">
        <v>318</v>
      </c>
      <c r="G10424" s="86" t="s">
        <v>16222</v>
      </c>
      <c r="H10424" s="85" t="s">
        <v>1</v>
      </c>
      <c r="I10424" s="85">
        <v>1</v>
      </c>
      <c r="J10424" s="88">
        <v>1.689239835607909</v>
      </c>
      <c r="K10424" s="146">
        <v>2.2964044086037863</v>
      </c>
      <c r="L10424" s="147">
        <v>8.1736252250617848E-9</v>
      </c>
      <c r="M10424" s="147">
        <v>0.19787679110993889</v>
      </c>
      <c r="N10424" s="87">
        <v>26.5086305431835</v>
      </c>
      <c r="O10424" s="88">
        <v>1.5355913330760189</v>
      </c>
      <c r="P10424" s="89">
        <v>57.92797672344809</v>
      </c>
    </row>
    <row r="10425" spans="1:16">
      <c r="A10425" s="75" t="s">
        <v>25086</v>
      </c>
      <c r="B10425" s="85">
        <v>10421</v>
      </c>
      <c r="C10425" s="85">
        <v>15416</v>
      </c>
      <c r="D10425" s="85">
        <v>10421</v>
      </c>
      <c r="E10425" s="86" t="s">
        <v>25087</v>
      </c>
      <c r="F10425" s="85" t="s">
        <v>38</v>
      </c>
      <c r="G10425" s="86" t="s">
        <v>16222</v>
      </c>
      <c r="H10425" s="85" t="s">
        <v>1</v>
      </c>
      <c r="I10425" s="85">
        <v>1</v>
      </c>
      <c r="J10425" s="88">
        <v>0.46973578225047069</v>
      </c>
      <c r="K10425" s="146">
        <v>0.74409496441708955</v>
      </c>
      <c r="L10425" s="147">
        <v>2.671945193522092E-9</v>
      </c>
      <c r="M10425" s="147">
        <v>5.8162199809193987E-2</v>
      </c>
      <c r="N10425" s="87">
        <v>5.9274632825080724</v>
      </c>
      <c r="O10425" s="88">
        <v>0.42224534848352541</v>
      </c>
      <c r="P10425" s="89">
        <v>71.235422027761899</v>
      </c>
    </row>
    <row r="10426" spans="1:16">
      <c r="A10426" s="75" t="s">
        <v>25088</v>
      </c>
      <c r="B10426" s="85">
        <v>10422</v>
      </c>
      <c r="C10426" s="85">
        <v>15417</v>
      </c>
      <c r="D10426" s="85">
        <v>10422</v>
      </c>
      <c r="E10426" s="86" t="s">
        <v>25087</v>
      </c>
      <c r="F10426" s="85" t="s">
        <v>11</v>
      </c>
      <c r="G10426" s="86" t="s">
        <v>16222</v>
      </c>
      <c r="H10426" s="85" t="s">
        <v>1</v>
      </c>
      <c r="I10426" s="85">
        <v>1</v>
      </c>
      <c r="J10426" s="88">
        <v>0.57047804480741038</v>
      </c>
      <c r="K10426" s="146">
        <v>0.530680546724286</v>
      </c>
      <c r="L10426" s="147">
        <v>3.3182992271468912E-9</v>
      </c>
      <c r="M10426" s="147">
        <v>6.7664205410795306E-2</v>
      </c>
      <c r="N10426" s="87">
        <v>7.7611520048722591</v>
      </c>
      <c r="O10426" s="88">
        <v>0.52490993712032907</v>
      </c>
      <c r="P10426" s="89">
        <v>67.632992729791098</v>
      </c>
    </row>
    <row r="10427" spans="1:16">
      <c r="A10427" s="75" t="s">
        <v>25089</v>
      </c>
      <c r="B10427" s="85">
        <v>10423</v>
      </c>
      <c r="C10427" s="85">
        <v>15418</v>
      </c>
      <c r="D10427" s="85">
        <v>10423</v>
      </c>
      <c r="E10427" s="86" t="s">
        <v>25090</v>
      </c>
      <c r="F10427" s="85" t="s">
        <v>38</v>
      </c>
      <c r="G10427" s="86" t="s">
        <v>16222</v>
      </c>
      <c r="H10427" s="85" t="s">
        <v>1</v>
      </c>
      <c r="I10427" s="85">
        <v>1</v>
      </c>
      <c r="J10427" s="88">
        <v>1.65692224192228</v>
      </c>
      <c r="K10427" s="146">
        <v>5.8996642610944932</v>
      </c>
      <c r="L10427" s="147">
        <v>1.9750060168337939E-8</v>
      </c>
      <c r="M10427" s="147">
        <v>0.16988153866095221</v>
      </c>
      <c r="N10427" s="87">
        <v>21.113004387637151</v>
      </c>
      <c r="O10427" s="88">
        <v>1.501609580509661</v>
      </c>
      <c r="P10427" s="89">
        <v>71.122496492680014</v>
      </c>
    </row>
    <row r="10428" spans="1:16">
      <c r="A10428" s="75" t="s">
        <v>25091</v>
      </c>
      <c r="B10428" s="85">
        <v>10424</v>
      </c>
      <c r="C10428" s="85">
        <v>15419</v>
      </c>
      <c r="D10428" s="85">
        <v>10424</v>
      </c>
      <c r="E10428" s="86" t="s">
        <v>25090</v>
      </c>
      <c r="F10428" s="85" t="s">
        <v>11</v>
      </c>
      <c r="G10428" s="86" t="s">
        <v>16222</v>
      </c>
      <c r="H10428" s="85" t="s">
        <v>1</v>
      </c>
      <c r="I10428" s="85">
        <v>1</v>
      </c>
      <c r="J10428" s="88">
        <v>1.666970521754469</v>
      </c>
      <c r="K10428" s="146">
        <v>12.438742588335636</v>
      </c>
      <c r="L10428" s="147">
        <v>3.4029736511357128E-8</v>
      </c>
      <c r="M10428" s="147">
        <v>0.18707120913854369</v>
      </c>
      <c r="N10428" s="87">
        <v>24.33002695859658</v>
      </c>
      <c r="O10428" s="88">
        <v>1.5196132402479401</v>
      </c>
      <c r="P10428" s="89">
        <v>62.458345929247393</v>
      </c>
    </row>
    <row r="10429" spans="1:16">
      <c r="A10429" s="75" t="s">
        <v>25120</v>
      </c>
      <c r="B10429" s="85">
        <v>10425</v>
      </c>
      <c r="C10429" s="85">
        <v>15441</v>
      </c>
      <c r="D10429" s="85">
        <v>10425</v>
      </c>
      <c r="E10429" s="86" t="s">
        <v>25121</v>
      </c>
      <c r="F10429" s="85" t="s">
        <v>38</v>
      </c>
      <c r="G10429" s="86" t="s">
        <v>16222</v>
      </c>
      <c r="H10429" s="85" t="s">
        <v>1</v>
      </c>
      <c r="I10429" s="85">
        <v>1</v>
      </c>
      <c r="J10429" s="88">
        <v>2.703999232602067</v>
      </c>
      <c r="K10429" s="146">
        <v>7.0337642157973423</v>
      </c>
      <c r="L10429" s="147">
        <v>1.8976493647775281E-8</v>
      </c>
      <c r="M10429" s="147">
        <v>0.2066833428241126</v>
      </c>
      <c r="N10429" s="87">
        <v>35.389931208690868</v>
      </c>
      <c r="O10429" s="88">
        <v>2.408843369831783</v>
      </c>
      <c r="P10429" s="89">
        <v>68.065782768185542</v>
      </c>
    </row>
    <row r="10430" spans="1:16">
      <c r="A10430" s="75" t="s">
        <v>25122</v>
      </c>
      <c r="B10430" s="85">
        <v>10426</v>
      </c>
      <c r="C10430" s="85">
        <v>15442</v>
      </c>
      <c r="D10430" s="85">
        <v>10426</v>
      </c>
      <c r="E10430" s="86" t="s">
        <v>25121</v>
      </c>
      <c r="F10430" s="85" t="s">
        <v>11</v>
      </c>
      <c r="G10430" s="86" t="s">
        <v>16222</v>
      </c>
      <c r="H10430" s="85" t="s">
        <v>1</v>
      </c>
      <c r="I10430" s="85">
        <v>1</v>
      </c>
      <c r="J10430" s="88">
        <v>1.8530562559671271</v>
      </c>
      <c r="K10430" s="146">
        <v>4.8351124332115472</v>
      </c>
      <c r="L10430" s="147">
        <v>1.5017054808148009E-8</v>
      </c>
      <c r="M10430" s="147">
        <v>0.16885004445751201</v>
      </c>
      <c r="N10430" s="87">
        <v>32.56705861127341</v>
      </c>
      <c r="O10430" s="88">
        <v>1.6852840066115931</v>
      </c>
      <c r="P10430" s="89">
        <v>51.748118450839016</v>
      </c>
    </row>
    <row r="10431" spans="1:16">
      <c r="A10431" s="75" t="s">
        <v>25123</v>
      </c>
      <c r="B10431" s="85">
        <v>10427</v>
      </c>
      <c r="C10431" s="85">
        <v>15443</v>
      </c>
      <c r="D10431" s="85">
        <v>10427</v>
      </c>
      <c r="E10431" s="86" t="s">
        <v>25124</v>
      </c>
      <c r="F10431" s="85" t="s">
        <v>55</v>
      </c>
      <c r="G10431" s="86" t="s">
        <v>16222</v>
      </c>
      <c r="H10431" s="85" t="s">
        <v>1</v>
      </c>
      <c r="I10431" s="85">
        <v>1</v>
      </c>
      <c r="J10431" s="88">
        <v>0</v>
      </c>
      <c r="K10431" s="146">
        <v>0</v>
      </c>
      <c r="L10431" s="147">
        <v>0</v>
      </c>
      <c r="M10431" s="147">
        <v>0</v>
      </c>
      <c r="N10431" s="87">
        <v>0</v>
      </c>
      <c r="O10431" s="88">
        <v>0</v>
      </c>
      <c r="P10431" s="89" t="e">
        <v>#DIV/0!</v>
      </c>
    </row>
    <row r="10432" spans="1:16">
      <c r="A10432" s="75" t="s">
        <v>25125</v>
      </c>
      <c r="B10432" s="85">
        <v>10428</v>
      </c>
      <c r="C10432" s="85">
        <v>15444</v>
      </c>
      <c r="D10432" s="85">
        <v>10428</v>
      </c>
      <c r="E10432" s="86" t="s">
        <v>25126</v>
      </c>
      <c r="F10432" s="85" t="s">
        <v>38</v>
      </c>
      <c r="G10432" s="86" t="s">
        <v>16222</v>
      </c>
      <c r="H10432" s="85" t="s">
        <v>1</v>
      </c>
      <c r="I10432" s="85">
        <v>1</v>
      </c>
      <c r="J10432" s="88">
        <v>1.646647674095516</v>
      </c>
      <c r="K10432" s="146">
        <v>4.7131702180034747</v>
      </c>
      <c r="L10432" s="147">
        <v>1.7103981985614661E-8</v>
      </c>
      <c r="M10432" s="147">
        <v>0.17112396265051039</v>
      </c>
      <c r="N10432" s="87">
        <v>21.503124851368909</v>
      </c>
      <c r="O10432" s="88">
        <v>1.4901573697491479</v>
      </c>
      <c r="P10432" s="89">
        <v>69.299572971334129</v>
      </c>
    </row>
    <row r="10433" spans="1:16">
      <c r="A10433" s="75" t="s">
        <v>25127</v>
      </c>
      <c r="B10433" s="85">
        <v>10429</v>
      </c>
      <c r="C10433" s="85">
        <v>15445</v>
      </c>
      <c r="D10433" s="85">
        <v>10429</v>
      </c>
      <c r="E10433" s="86" t="s">
        <v>25126</v>
      </c>
      <c r="F10433" s="85" t="s">
        <v>11</v>
      </c>
      <c r="G10433" s="86" t="s">
        <v>16222</v>
      </c>
      <c r="H10433" s="85" t="s">
        <v>1</v>
      </c>
      <c r="I10433" s="85">
        <v>1</v>
      </c>
      <c r="J10433" s="88">
        <v>1.6065284473654551</v>
      </c>
      <c r="K10433" s="146">
        <v>9.1850349222393159</v>
      </c>
      <c r="L10433" s="147">
        <v>2.7039826771062599E-8</v>
      </c>
      <c r="M10433" s="147">
        <v>0.18249744938931761</v>
      </c>
      <c r="N10433" s="87">
        <v>23.77137402440761</v>
      </c>
      <c r="O10433" s="88">
        <v>1.461976156968873</v>
      </c>
      <c r="P10433" s="89">
        <v>61.501541958313702</v>
      </c>
    </row>
    <row r="10434" spans="1:16">
      <c r="A10434" s="75" t="s">
        <v>16286</v>
      </c>
      <c r="B10434" s="85">
        <v>10430</v>
      </c>
      <c r="C10434" s="85">
        <v>10777</v>
      </c>
      <c r="D10434" s="85">
        <v>10430</v>
      </c>
      <c r="E10434" s="86" t="s">
        <v>16287</v>
      </c>
      <c r="F10434" s="85" t="s">
        <v>6130</v>
      </c>
      <c r="G10434" s="86" t="s">
        <v>16288</v>
      </c>
      <c r="H10434" s="85" t="s">
        <v>1</v>
      </c>
      <c r="I10434" s="85">
        <v>1</v>
      </c>
      <c r="J10434" s="88">
        <v>5.4157253046863509</v>
      </c>
      <c r="K10434" s="146">
        <v>5.9279868399904636</v>
      </c>
      <c r="L10434" s="147">
        <v>2.5012883631901792E-8</v>
      </c>
      <c r="M10434" s="147">
        <v>0.60563159548593604</v>
      </c>
      <c r="N10434" s="87">
        <v>82.884123003623756</v>
      </c>
      <c r="O10434" s="88">
        <v>4.6501716881486352</v>
      </c>
      <c r="P10434" s="89">
        <v>56.104492870671095</v>
      </c>
    </row>
    <row r="10435" spans="1:16">
      <c r="A10435" s="75" t="s">
        <v>16289</v>
      </c>
      <c r="B10435" s="85">
        <v>10431</v>
      </c>
      <c r="C10435" s="85">
        <v>10778</v>
      </c>
      <c r="D10435" s="85">
        <v>10431</v>
      </c>
      <c r="E10435" s="86" t="s">
        <v>16287</v>
      </c>
      <c r="F10435" s="85" t="s">
        <v>2901</v>
      </c>
      <c r="G10435" s="86" t="s">
        <v>16288</v>
      </c>
      <c r="H10435" s="85" t="s">
        <v>1</v>
      </c>
      <c r="I10435" s="85">
        <v>1</v>
      </c>
      <c r="J10435" s="88">
        <v>3.336534585439594</v>
      </c>
      <c r="K10435" s="146">
        <v>4.0313529543646212</v>
      </c>
      <c r="L10435" s="147">
        <v>1.5400917694276279E-8</v>
      </c>
      <c r="M10435" s="147">
        <v>0.26349658938034842</v>
      </c>
      <c r="N10435" s="87">
        <v>37.806056807653142</v>
      </c>
      <c r="O10435" s="88">
        <v>2.431886822610311</v>
      </c>
      <c r="P10435" s="89">
        <v>64.325323187844873</v>
      </c>
    </row>
    <row r="10436" spans="1:16">
      <c r="A10436" s="75" t="s">
        <v>16290</v>
      </c>
      <c r="B10436" s="85">
        <v>10432</v>
      </c>
      <c r="C10436" s="85">
        <v>10779</v>
      </c>
      <c r="D10436" s="85">
        <v>10432</v>
      </c>
      <c r="E10436" s="86" t="s">
        <v>16287</v>
      </c>
      <c r="F10436" s="85" t="s">
        <v>931</v>
      </c>
      <c r="G10436" s="86" t="s">
        <v>16288</v>
      </c>
      <c r="H10436" s="85" t="s">
        <v>1</v>
      </c>
      <c r="I10436" s="85">
        <v>1</v>
      </c>
      <c r="J10436" s="88">
        <v>3.6124605023138301</v>
      </c>
      <c r="K10436" s="146">
        <v>3.9553015534701821</v>
      </c>
      <c r="L10436" s="147">
        <v>1.669444434268217E-8</v>
      </c>
      <c r="M10436" s="147">
        <v>0.41161493066241261</v>
      </c>
      <c r="N10436" s="87">
        <v>55.577315957203993</v>
      </c>
      <c r="O10436" s="88">
        <v>3.108978653901123</v>
      </c>
      <c r="P10436" s="89">
        <v>55.939704902178413</v>
      </c>
    </row>
    <row r="10437" spans="1:16">
      <c r="A10437" s="75" t="s">
        <v>16291</v>
      </c>
      <c r="B10437" s="85">
        <v>10433</v>
      </c>
      <c r="C10437" s="85">
        <v>10780</v>
      </c>
      <c r="D10437" s="85">
        <v>10433</v>
      </c>
      <c r="E10437" s="86" t="s">
        <v>16287</v>
      </c>
      <c r="F10437" s="85" t="s">
        <v>2804</v>
      </c>
      <c r="G10437" s="86" t="s">
        <v>16288</v>
      </c>
      <c r="H10437" s="85" t="s">
        <v>1</v>
      </c>
      <c r="I10437" s="85">
        <v>1</v>
      </c>
      <c r="J10437" s="88">
        <v>1.8217348431277429</v>
      </c>
      <c r="K10437" s="146">
        <v>2.4239624881705586</v>
      </c>
      <c r="L10437" s="147">
        <v>8.8707218055498603E-9</v>
      </c>
      <c r="M10437" s="147">
        <v>0.15761702518162521</v>
      </c>
      <c r="N10437" s="87">
        <v>21.99156348508453</v>
      </c>
      <c r="O10437" s="88">
        <v>1.3649723766150601</v>
      </c>
      <c r="P10437" s="89">
        <v>62.068000646740444</v>
      </c>
    </row>
    <row r="10438" spans="1:16">
      <c r="A10438" s="75" t="s">
        <v>16292</v>
      </c>
      <c r="B10438" s="85">
        <v>10434</v>
      </c>
      <c r="C10438" s="85">
        <v>10781</v>
      </c>
      <c r="D10438" s="85">
        <v>10434</v>
      </c>
      <c r="E10438" s="86" t="s">
        <v>16287</v>
      </c>
      <c r="F10438" s="85" t="s">
        <v>4586</v>
      </c>
      <c r="G10438" s="86" t="s">
        <v>16288</v>
      </c>
      <c r="H10438" s="85" t="s">
        <v>1</v>
      </c>
      <c r="I10438" s="85">
        <v>1</v>
      </c>
      <c r="J10438" s="88">
        <v>4.693383821440233</v>
      </c>
      <c r="K10438" s="146">
        <v>5.1020663223544478</v>
      </c>
      <c r="L10438" s="147">
        <v>2.1700562927161761E-8</v>
      </c>
      <c r="M10438" s="147">
        <v>0.52815386309650469</v>
      </c>
      <c r="N10438" s="87">
        <v>72.280952113048201</v>
      </c>
      <c r="O10438" s="88">
        <v>4.0519909163435859</v>
      </c>
      <c r="P10438" s="89">
        <v>56.058903457804874</v>
      </c>
    </row>
    <row r="10439" spans="1:16">
      <c r="A10439" s="75" t="s">
        <v>16293</v>
      </c>
      <c r="B10439" s="85">
        <v>10435</v>
      </c>
      <c r="C10439" s="85">
        <v>10782</v>
      </c>
      <c r="D10439" s="85">
        <v>10435</v>
      </c>
      <c r="E10439" s="86" t="s">
        <v>16287</v>
      </c>
      <c r="F10439" s="85" t="s">
        <v>1341</v>
      </c>
      <c r="G10439" s="86" t="s">
        <v>16288</v>
      </c>
      <c r="H10439" s="85" t="s">
        <v>1</v>
      </c>
      <c r="I10439" s="85">
        <v>1</v>
      </c>
      <c r="J10439" s="88">
        <v>0.78677041987831087</v>
      </c>
      <c r="K10439" s="146">
        <v>1.2442339776687683</v>
      </c>
      <c r="L10439" s="147">
        <v>4.2715118289860151E-9</v>
      </c>
      <c r="M10439" s="147">
        <v>8.9431317408312019E-2</v>
      </c>
      <c r="N10439" s="87">
        <v>11.882143575060701</v>
      </c>
      <c r="O10439" s="88">
        <v>0.700277482277741</v>
      </c>
      <c r="P10439" s="89">
        <v>58.935281993018968</v>
      </c>
    </row>
    <row r="10440" spans="1:16">
      <c r="A10440" s="75" t="s">
        <v>16294</v>
      </c>
      <c r="B10440" s="85">
        <v>10436</v>
      </c>
      <c r="C10440" s="85">
        <v>10783</v>
      </c>
      <c r="D10440" s="85">
        <v>10436</v>
      </c>
      <c r="E10440" s="86" t="s">
        <v>16287</v>
      </c>
      <c r="F10440" s="85" t="s">
        <v>2872</v>
      </c>
      <c r="G10440" s="86" t="s">
        <v>16288</v>
      </c>
      <c r="H10440" s="85" t="s">
        <v>1</v>
      </c>
      <c r="I10440" s="85">
        <v>1</v>
      </c>
      <c r="J10440" s="88">
        <v>3.7986181025888559</v>
      </c>
      <c r="K10440" s="146">
        <v>4.2263236344439239</v>
      </c>
      <c r="L10440" s="147">
        <v>1.776247332686063E-8</v>
      </c>
      <c r="M10440" s="147">
        <v>0.43028657244472163</v>
      </c>
      <c r="N10440" s="87">
        <v>58.607118095004189</v>
      </c>
      <c r="O10440" s="88">
        <v>3.288500814704749</v>
      </c>
      <c r="P10440" s="89">
        <v>56.110945591523098</v>
      </c>
    </row>
    <row r="10441" spans="1:16">
      <c r="A10441" s="75" t="s">
        <v>16295</v>
      </c>
      <c r="B10441" s="85">
        <v>10437</v>
      </c>
      <c r="C10441" s="85">
        <v>10784</v>
      </c>
      <c r="D10441" s="85">
        <v>10437</v>
      </c>
      <c r="E10441" s="86" t="s">
        <v>16287</v>
      </c>
      <c r="F10441" s="85" t="s">
        <v>4407</v>
      </c>
      <c r="G10441" s="86" t="s">
        <v>16288</v>
      </c>
      <c r="H10441" s="85" t="s">
        <v>1</v>
      </c>
      <c r="I10441" s="85">
        <v>1</v>
      </c>
      <c r="J10441" s="88">
        <v>4.0901144566208192</v>
      </c>
      <c r="K10441" s="146">
        <v>4.5561387483211844</v>
      </c>
      <c r="L10441" s="147">
        <v>1.906669778492068E-8</v>
      </c>
      <c r="M10441" s="147">
        <v>0.46289096986072709</v>
      </c>
      <c r="N10441" s="87">
        <v>62.899124963962819</v>
      </c>
      <c r="O10441" s="88">
        <v>3.526381792595136</v>
      </c>
      <c r="P10441" s="89">
        <v>56.064083476765816</v>
      </c>
    </row>
    <row r="10442" spans="1:16">
      <c r="A10442" s="75" t="s">
        <v>16296</v>
      </c>
      <c r="B10442" s="85">
        <v>10438</v>
      </c>
      <c r="C10442" s="85">
        <v>10785</v>
      </c>
      <c r="D10442" s="85">
        <v>10438</v>
      </c>
      <c r="E10442" s="86" t="s">
        <v>16287</v>
      </c>
      <c r="F10442" s="85" t="s">
        <v>232</v>
      </c>
      <c r="G10442" s="86" t="s">
        <v>16288</v>
      </c>
      <c r="H10442" s="85" t="s">
        <v>1</v>
      </c>
      <c r="I10442" s="85">
        <v>1</v>
      </c>
      <c r="J10442" s="88">
        <v>0.9286570681870473</v>
      </c>
      <c r="K10442" s="146">
        <v>1.3857278733694323</v>
      </c>
      <c r="L10442" s="147">
        <v>4.8661332409861788E-9</v>
      </c>
      <c r="M10442" s="147">
        <v>9.9247218680196952E-2</v>
      </c>
      <c r="N10442" s="87">
        <v>13.32821475914135</v>
      </c>
      <c r="O10442" s="88">
        <v>0.79580455655032567</v>
      </c>
      <c r="P10442" s="89">
        <v>59.708263329453899</v>
      </c>
    </row>
    <row r="10443" spans="1:16">
      <c r="A10443" s="75" t="s">
        <v>16297</v>
      </c>
      <c r="B10443" s="85">
        <v>10439</v>
      </c>
      <c r="C10443" s="85">
        <v>10786</v>
      </c>
      <c r="D10443" s="85">
        <v>10439</v>
      </c>
      <c r="E10443" s="86" t="s">
        <v>16287</v>
      </c>
      <c r="F10443" s="85" t="s">
        <v>758</v>
      </c>
      <c r="G10443" s="86" t="s">
        <v>16288</v>
      </c>
      <c r="H10443" s="85" t="s">
        <v>1</v>
      </c>
      <c r="I10443" s="85">
        <v>1</v>
      </c>
      <c r="J10443" s="88">
        <v>0.83463274557848888</v>
      </c>
      <c r="K10443" s="146">
        <v>1.3971529580475732</v>
      </c>
      <c r="L10443" s="147">
        <v>4.6652667021412974E-9</v>
      </c>
      <c r="M10443" s="147">
        <v>9.1791171695198445E-2</v>
      </c>
      <c r="N10443" s="87">
        <v>12.364147147067779</v>
      </c>
      <c r="O10443" s="88">
        <v>0.74360061449265602</v>
      </c>
      <c r="P10443" s="89">
        <v>60.141682693335198</v>
      </c>
    </row>
    <row r="10444" spans="1:16">
      <c r="A10444" s="75" t="s">
        <v>16298</v>
      </c>
      <c r="B10444" s="85">
        <v>10440</v>
      </c>
      <c r="C10444" s="85">
        <v>10787</v>
      </c>
      <c r="D10444" s="85">
        <v>10440</v>
      </c>
      <c r="E10444" s="86" t="s">
        <v>16287</v>
      </c>
      <c r="F10444" s="85" t="s">
        <v>32</v>
      </c>
      <c r="G10444" s="86" t="s">
        <v>16288</v>
      </c>
      <c r="H10444" s="85" t="s">
        <v>1</v>
      </c>
      <c r="I10444" s="85">
        <v>1</v>
      </c>
      <c r="J10444" s="88">
        <v>3.2463399482546009</v>
      </c>
      <c r="K10444" s="146">
        <v>3.8655744699352219</v>
      </c>
      <c r="L10444" s="147">
        <v>1.5532393250392021E-8</v>
      </c>
      <c r="M10444" s="147">
        <v>0.37040014485614903</v>
      </c>
      <c r="N10444" s="87">
        <v>49.739904755886798</v>
      </c>
      <c r="O10444" s="88">
        <v>2.7955997513314368</v>
      </c>
      <c r="P10444" s="89">
        <v>56.204364786214697</v>
      </c>
    </row>
    <row r="10445" spans="1:16">
      <c r="A10445" s="75" t="s">
        <v>16299</v>
      </c>
      <c r="B10445" s="85">
        <v>10441</v>
      </c>
      <c r="C10445" s="85">
        <v>10788</v>
      </c>
      <c r="D10445" s="85">
        <v>10441</v>
      </c>
      <c r="E10445" s="86" t="s">
        <v>16287</v>
      </c>
      <c r="F10445" s="85" t="s">
        <v>2972</v>
      </c>
      <c r="G10445" s="86" t="s">
        <v>16288</v>
      </c>
      <c r="H10445" s="85" t="s">
        <v>1</v>
      </c>
      <c r="I10445" s="85">
        <v>1</v>
      </c>
      <c r="J10445" s="88">
        <v>0.87071779640997327</v>
      </c>
      <c r="K10445" s="146">
        <v>1.3303863638653477</v>
      </c>
      <c r="L10445" s="147">
        <v>4.6278376539531372E-9</v>
      </c>
      <c r="M10445" s="147">
        <v>9.5262707600769159E-2</v>
      </c>
      <c r="N10445" s="87">
        <v>12.74619726896475</v>
      </c>
      <c r="O10445" s="88">
        <v>0.75781327706588575</v>
      </c>
      <c r="P10445" s="89">
        <v>59.454067834887326</v>
      </c>
    </row>
    <row r="10446" spans="1:16">
      <c r="A10446" s="75" t="s">
        <v>16300</v>
      </c>
      <c r="B10446" s="85">
        <v>10442</v>
      </c>
      <c r="C10446" s="85">
        <v>10789</v>
      </c>
      <c r="D10446" s="85">
        <v>10442</v>
      </c>
      <c r="E10446" s="86" t="s">
        <v>16287</v>
      </c>
      <c r="F10446" s="85" t="s">
        <v>1063</v>
      </c>
      <c r="G10446" s="86" t="s">
        <v>16288</v>
      </c>
      <c r="H10446" s="85" t="s">
        <v>1</v>
      </c>
      <c r="I10446" s="85">
        <v>1</v>
      </c>
      <c r="J10446" s="88">
        <v>1.761739938353865</v>
      </c>
      <c r="K10446" s="146">
        <v>2.3531769941373311</v>
      </c>
      <c r="L10446" s="147">
        <v>8.5881373941009479E-9</v>
      </c>
      <c r="M10446" s="147">
        <v>0.14887828269820941</v>
      </c>
      <c r="N10446" s="87">
        <v>20.46297262323575</v>
      </c>
      <c r="O10446" s="88">
        <v>1.2335297417462749</v>
      </c>
      <c r="P10446" s="89">
        <v>60.281062994024595</v>
      </c>
    </row>
    <row r="10447" spans="1:16">
      <c r="A10447" s="75" t="s">
        <v>16301</v>
      </c>
      <c r="B10447" s="85">
        <v>10443</v>
      </c>
      <c r="C10447" s="85">
        <v>10790</v>
      </c>
      <c r="D10447" s="85">
        <v>10443</v>
      </c>
      <c r="E10447" s="86" t="s">
        <v>16287</v>
      </c>
      <c r="F10447" s="85" t="s">
        <v>283</v>
      </c>
      <c r="G10447" s="86" t="s">
        <v>16288</v>
      </c>
      <c r="H10447" s="85" t="s">
        <v>1</v>
      </c>
      <c r="I10447" s="85">
        <v>1</v>
      </c>
      <c r="J10447" s="88">
        <v>9.3940104244292879</v>
      </c>
      <c r="K10447" s="146">
        <v>10.256839432033546</v>
      </c>
      <c r="L10447" s="147">
        <v>4.0357808877011668E-8</v>
      </c>
      <c r="M10447" s="147">
        <v>0.37580873135279091</v>
      </c>
      <c r="N10447" s="87">
        <v>73.547026913364931</v>
      </c>
      <c r="O10447" s="88">
        <v>6.2189434494023494</v>
      </c>
      <c r="P10447" s="89">
        <v>84.557373838210793</v>
      </c>
    </row>
    <row r="10448" spans="1:16">
      <c r="A10448" s="75" t="s">
        <v>16302</v>
      </c>
      <c r="B10448" s="85">
        <v>10444</v>
      </c>
      <c r="C10448" s="85">
        <v>10791</v>
      </c>
      <c r="D10448" s="85">
        <v>10444</v>
      </c>
      <c r="E10448" s="86" t="s">
        <v>16287</v>
      </c>
      <c r="F10448" s="85" t="s">
        <v>235</v>
      </c>
      <c r="G10448" s="86" t="s">
        <v>16288</v>
      </c>
      <c r="H10448" s="85" t="s">
        <v>1</v>
      </c>
      <c r="I10448" s="85">
        <v>1</v>
      </c>
      <c r="J10448" s="88">
        <v>2.6384715488191319</v>
      </c>
      <c r="K10448" s="146">
        <v>3.3023707172059806</v>
      </c>
      <c r="L10448" s="147">
        <v>1.2419669414737819E-8</v>
      </c>
      <c r="M10448" s="147">
        <v>0.216795751797692</v>
      </c>
      <c r="N10448" s="87">
        <v>30.954942554581059</v>
      </c>
      <c r="O10448" s="88">
        <v>1.985945206778698</v>
      </c>
      <c r="P10448" s="89">
        <v>64.155997165137549</v>
      </c>
    </row>
    <row r="10449" spans="1:16">
      <c r="A10449" s="75" t="s">
        <v>16303</v>
      </c>
      <c r="B10449" s="85">
        <v>10445</v>
      </c>
      <c r="C10449" s="85">
        <v>10792</v>
      </c>
      <c r="D10449" s="85">
        <v>10445</v>
      </c>
      <c r="E10449" s="86" t="s">
        <v>16287</v>
      </c>
      <c r="F10449" s="85" t="s">
        <v>1183</v>
      </c>
      <c r="G10449" s="86" t="s">
        <v>16288</v>
      </c>
      <c r="H10449" s="85" t="s">
        <v>1</v>
      </c>
      <c r="I10449" s="85">
        <v>1</v>
      </c>
      <c r="J10449" s="88">
        <v>0.90714425869398463</v>
      </c>
      <c r="K10449" s="146">
        <v>1.4420820503246055</v>
      </c>
      <c r="L10449" s="147">
        <v>4.9183571279801066E-9</v>
      </c>
      <c r="M10449" s="147">
        <v>9.7183087043619373E-2</v>
      </c>
      <c r="N10449" s="87">
        <v>13.12535602077285</v>
      </c>
      <c r="O10449" s="88">
        <v>0.79053234607052025</v>
      </c>
      <c r="P10449" s="89">
        <v>60.229402144931072</v>
      </c>
    </row>
    <row r="10450" spans="1:16">
      <c r="A10450" s="75" t="s">
        <v>16304</v>
      </c>
      <c r="B10450" s="85">
        <v>10446</v>
      </c>
      <c r="C10450" s="85">
        <v>10793</v>
      </c>
      <c r="D10450" s="85">
        <v>10446</v>
      </c>
      <c r="E10450" s="86" t="s">
        <v>16287</v>
      </c>
      <c r="F10450" s="85" t="s">
        <v>5038</v>
      </c>
      <c r="G10450" s="86" t="s">
        <v>16288</v>
      </c>
      <c r="H10450" s="85" t="s">
        <v>1</v>
      </c>
      <c r="I10450" s="85">
        <v>1</v>
      </c>
      <c r="J10450" s="88">
        <v>7.1682946250713107</v>
      </c>
      <c r="K10450" s="146">
        <v>8.1115259065049408</v>
      </c>
      <c r="L10450" s="147">
        <v>3.1931724129339412E-8</v>
      </c>
      <c r="M10450" s="147">
        <v>0.52894218177888397</v>
      </c>
      <c r="N10450" s="87">
        <v>77.32233908476195</v>
      </c>
      <c r="O10450" s="88">
        <v>5.0738885646361531</v>
      </c>
      <c r="P10450" s="89">
        <v>65.619956983894113</v>
      </c>
    </row>
    <row r="10451" spans="1:16">
      <c r="A10451" s="75" t="s">
        <v>16305</v>
      </c>
      <c r="B10451" s="85">
        <v>10447</v>
      </c>
      <c r="C10451" s="85">
        <v>10794</v>
      </c>
      <c r="D10451" s="85">
        <v>10447</v>
      </c>
      <c r="E10451" s="86" t="s">
        <v>16287</v>
      </c>
      <c r="F10451" s="85" t="s">
        <v>4366</v>
      </c>
      <c r="G10451" s="86" t="s">
        <v>16288</v>
      </c>
      <c r="H10451" s="85" t="s">
        <v>1</v>
      </c>
      <c r="I10451" s="85">
        <v>1</v>
      </c>
      <c r="J10451" s="88">
        <v>3.6186533024581542</v>
      </c>
      <c r="K10451" s="146">
        <v>4.071939644159678</v>
      </c>
      <c r="L10451" s="147">
        <v>1.697502975289048E-8</v>
      </c>
      <c r="M10451" s="147">
        <v>0.41192860685635901</v>
      </c>
      <c r="N10451" s="87">
        <v>55.836163273582301</v>
      </c>
      <c r="O10451" s="88">
        <v>3.1303218270783089</v>
      </c>
      <c r="P10451" s="89">
        <v>56.062623997651258</v>
      </c>
    </row>
    <row r="10452" spans="1:16">
      <c r="A10452" s="75" t="s">
        <v>16306</v>
      </c>
      <c r="B10452" s="85">
        <v>10448</v>
      </c>
      <c r="C10452" s="85">
        <v>10795</v>
      </c>
      <c r="D10452" s="85">
        <v>10448</v>
      </c>
      <c r="E10452" s="86" t="s">
        <v>16287</v>
      </c>
      <c r="F10452" s="85" t="s">
        <v>429</v>
      </c>
      <c r="G10452" s="86" t="s">
        <v>16288</v>
      </c>
      <c r="H10452" s="85" t="s">
        <v>1</v>
      </c>
      <c r="I10452" s="85">
        <v>1</v>
      </c>
      <c r="J10452" s="88">
        <v>1.7997466333844949</v>
      </c>
      <c r="K10452" s="146">
        <v>2.2072610822107017</v>
      </c>
      <c r="L10452" s="147">
        <v>8.8265115182167852E-9</v>
      </c>
      <c r="M10452" s="147">
        <v>0.2160521827794408</v>
      </c>
      <c r="N10452" s="87">
        <v>28.331843248875622</v>
      </c>
      <c r="O10452" s="88">
        <v>1.583855632162902</v>
      </c>
      <c r="P10452" s="89">
        <v>55.903727062507976</v>
      </c>
    </row>
    <row r="10453" spans="1:16">
      <c r="A10453" s="75" t="s">
        <v>16307</v>
      </c>
      <c r="B10453" s="85">
        <v>10449</v>
      </c>
      <c r="C10453" s="85">
        <v>10796</v>
      </c>
      <c r="D10453" s="85">
        <v>10449</v>
      </c>
      <c r="E10453" s="86" t="s">
        <v>16287</v>
      </c>
      <c r="F10453" s="85" t="s">
        <v>1055</v>
      </c>
      <c r="G10453" s="86" t="s">
        <v>16288</v>
      </c>
      <c r="H10453" s="85" t="s">
        <v>1</v>
      </c>
      <c r="I10453" s="85">
        <v>1</v>
      </c>
      <c r="J10453" s="88">
        <v>4.089160684189868</v>
      </c>
      <c r="K10453" s="146">
        <v>4.4861482618889577</v>
      </c>
      <c r="L10453" s="147">
        <v>1.8981850485857529E-8</v>
      </c>
      <c r="M10453" s="147">
        <v>0.46154623348195523</v>
      </c>
      <c r="N10453" s="87">
        <v>62.949605338619207</v>
      </c>
      <c r="O10453" s="88">
        <v>3.5308404622403828</v>
      </c>
      <c r="P10453" s="89">
        <v>56.089953912296146</v>
      </c>
    </row>
    <row r="10454" spans="1:16">
      <c r="A10454" s="75" t="s">
        <v>16308</v>
      </c>
      <c r="B10454" s="85">
        <v>10450</v>
      </c>
      <c r="C10454" s="85">
        <v>10797</v>
      </c>
      <c r="D10454" s="85">
        <v>10450</v>
      </c>
      <c r="E10454" s="86" t="s">
        <v>16287</v>
      </c>
      <c r="F10454" s="85" t="s">
        <v>1185</v>
      </c>
      <c r="G10454" s="86" t="s">
        <v>16288</v>
      </c>
      <c r="H10454" s="85" t="s">
        <v>1</v>
      </c>
      <c r="I10454" s="85">
        <v>1</v>
      </c>
      <c r="J10454" s="88">
        <v>1.4245772667293799</v>
      </c>
      <c r="K10454" s="146">
        <v>2.2007897590602252</v>
      </c>
      <c r="L10454" s="147">
        <v>7.5263435329416913E-9</v>
      </c>
      <c r="M10454" s="147">
        <v>0.13047991496821201</v>
      </c>
      <c r="N10454" s="87">
        <v>18.296380561603669</v>
      </c>
      <c r="O10454" s="88">
        <v>1.1488398850631889</v>
      </c>
      <c r="P10454" s="89">
        <v>62.790554732672959</v>
      </c>
    </row>
    <row r="10455" spans="1:16">
      <c r="A10455" s="75" t="s">
        <v>16309</v>
      </c>
      <c r="B10455" s="85">
        <v>10451</v>
      </c>
      <c r="C10455" s="85">
        <v>10798</v>
      </c>
      <c r="D10455" s="85">
        <v>10451</v>
      </c>
      <c r="E10455" s="86" t="s">
        <v>16287</v>
      </c>
      <c r="F10455" s="85" t="s">
        <v>4489</v>
      </c>
      <c r="G10455" s="86" t="s">
        <v>16288</v>
      </c>
      <c r="H10455" s="85" t="s">
        <v>1</v>
      </c>
      <c r="I10455" s="85">
        <v>1</v>
      </c>
      <c r="J10455" s="88">
        <v>5.9758985550585528</v>
      </c>
      <c r="K10455" s="146">
        <v>6.4412183718485201</v>
      </c>
      <c r="L10455" s="147">
        <v>2.752046595999069E-8</v>
      </c>
      <c r="M10455" s="147">
        <v>0.66528298267560637</v>
      </c>
      <c r="N10455" s="87">
        <v>91.705041529226648</v>
      </c>
      <c r="O10455" s="88">
        <v>5.1484405866652283</v>
      </c>
      <c r="P10455" s="89">
        <v>56.141303692931714</v>
      </c>
    </row>
    <row r="10456" spans="1:16">
      <c r="A10456" s="75" t="s">
        <v>16310</v>
      </c>
      <c r="B10456" s="85">
        <v>10452</v>
      </c>
      <c r="C10456" s="85">
        <v>10799</v>
      </c>
      <c r="D10456" s="85">
        <v>10452</v>
      </c>
      <c r="E10456" s="86" t="s">
        <v>16287</v>
      </c>
      <c r="F10456" s="85" t="s">
        <v>965</v>
      </c>
      <c r="G10456" s="86" t="s">
        <v>16288</v>
      </c>
      <c r="H10456" s="85" t="s">
        <v>1</v>
      </c>
      <c r="I10456" s="85">
        <v>1</v>
      </c>
      <c r="J10456" s="88">
        <v>3.3912295461439248</v>
      </c>
      <c r="K10456" s="146">
        <v>3.8599254653477653</v>
      </c>
      <c r="L10456" s="147">
        <v>1.5954036993044229E-8</v>
      </c>
      <c r="M10456" s="147">
        <v>0.38778384935162602</v>
      </c>
      <c r="N10456" s="87">
        <v>52.274723490248903</v>
      </c>
      <c r="O10456" s="88">
        <v>2.9289133831737999</v>
      </c>
      <c r="P10456" s="89">
        <v>56.02924678731484</v>
      </c>
    </row>
    <row r="10457" spans="1:16">
      <c r="A10457" s="75" t="s">
        <v>16311</v>
      </c>
      <c r="B10457" s="85">
        <v>10453</v>
      </c>
      <c r="C10457" s="85">
        <v>10800</v>
      </c>
      <c r="D10457" s="85">
        <v>10453</v>
      </c>
      <c r="E10457" s="86" t="s">
        <v>16287</v>
      </c>
      <c r="F10457" s="85" t="s">
        <v>4492</v>
      </c>
      <c r="G10457" s="86" t="s">
        <v>16288</v>
      </c>
      <c r="H10457" s="85" t="s">
        <v>1</v>
      </c>
      <c r="I10457" s="85">
        <v>1</v>
      </c>
      <c r="J10457" s="88">
        <v>5.9758985550585528</v>
      </c>
      <c r="K10457" s="146">
        <v>6.4412183718485201</v>
      </c>
      <c r="L10457" s="147">
        <v>2.752046595999069E-8</v>
      </c>
      <c r="M10457" s="147">
        <v>0.66528298267560637</v>
      </c>
      <c r="N10457" s="87">
        <v>91.705041529226648</v>
      </c>
      <c r="O10457" s="88">
        <v>5.1484405866652283</v>
      </c>
      <c r="P10457" s="89">
        <v>56.141303692931714</v>
      </c>
    </row>
    <row r="10458" spans="1:16">
      <c r="A10458" s="75" t="s">
        <v>16312</v>
      </c>
      <c r="B10458" s="85">
        <v>10454</v>
      </c>
      <c r="C10458" s="85">
        <v>10801</v>
      </c>
      <c r="D10458" s="85">
        <v>10454</v>
      </c>
      <c r="E10458" s="86" t="s">
        <v>16287</v>
      </c>
      <c r="F10458" s="85" t="s">
        <v>1084</v>
      </c>
      <c r="G10458" s="86" t="s">
        <v>16288</v>
      </c>
      <c r="H10458" s="85" t="s">
        <v>1</v>
      </c>
      <c r="I10458" s="85">
        <v>1</v>
      </c>
      <c r="J10458" s="88">
        <v>2.2457277524392958</v>
      </c>
      <c r="K10458" s="146">
        <v>2.6148616143280932</v>
      </c>
      <c r="L10458" s="147">
        <v>1.0688364329425761E-8</v>
      </c>
      <c r="M10458" s="147">
        <v>0.26447423589883229</v>
      </c>
      <c r="N10458" s="87">
        <v>34.937558238571341</v>
      </c>
      <c r="O10458" s="88">
        <v>1.950994643053988</v>
      </c>
      <c r="P10458" s="89">
        <v>55.842329613638377</v>
      </c>
    </row>
    <row r="10459" spans="1:16">
      <c r="A10459" s="75" t="s">
        <v>16313</v>
      </c>
      <c r="B10459" s="85">
        <v>10455</v>
      </c>
      <c r="C10459" s="85">
        <v>10802</v>
      </c>
      <c r="D10459" s="85">
        <v>10455</v>
      </c>
      <c r="E10459" s="86" t="s">
        <v>16287</v>
      </c>
      <c r="F10459" s="85" t="s">
        <v>4370</v>
      </c>
      <c r="G10459" s="86" t="s">
        <v>16288</v>
      </c>
      <c r="H10459" s="85" t="s">
        <v>1</v>
      </c>
      <c r="I10459" s="85">
        <v>1</v>
      </c>
      <c r="J10459" s="88">
        <v>2.2386928545797899</v>
      </c>
      <c r="K10459" s="146">
        <v>2.5587582825301585</v>
      </c>
      <c r="L10459" s="147">
        <v>1.059591088914774E-8</v>
      </c>
      <c r="M10459" s="147">
        <v>0.26525458926245699</v>
      </c>
      <c r="N10459" s="87">
        <v>35.062026525552383</v>
      </c>
      <c r="O10459" s="88">
        <v>1.9529286969324959</v>
      </c>
      <c r="P10459" s="89">
        <v>55.699253307827121</v>
      </c>
    </row>
    <row r="10460" spans="1:16">
      <c r="A10460" s="75" t="s">
        <v>16314</v>
      </c>
      <c r="B10460" s="85">
        <v>10456</v>
      </c>
      <c r="C10460" s="85">
        <v>10803</v>
      </c>
      <c r="D10460" s="85">
        <v>10456</v>
      </c>
      <c r="E10460" s="86" t="s">
        <v>16287</v>
      </c>
      <c r="F10460" s="85" t="s">
        <v>4627</v>
      </c>
      <c r="G10460" s="86" t="s">
        <v>16288</v>
      </c>
      <c r="H10460" s="85" t="s">
        <v>1</v>
      </c>
      <c r="I10460" s="85">
        <v>1</v>
      </c>
      <c r="J10460" s="88">
        <v>4.739345015202038</v>
      </c>
      <c r="K10460" s="146">
        <v>5.6821137274837668</v>
      </c>
      <c r="L10460" s="147">
        <v>2.291923888703943E-8</v>
      </c>
      <c r="M10460" s="147">
        <v>0.52391783016748106</v>
      </c>
      <c r="N10460" s="87">
        <v>72.380618453544955</v>
      </c>
      <c r="O10460" s="88">
        <v>4.1034278750491309</v>
      </c>
      <c r="P10460" s="89">
        <v>56.692357190658392</v>
      </c>
    </row>
    <row r="10461" spans="1:16">
      <c r="A10461" s="75" t="s">
        <v>16315</v>
      </c>
      <c r="B10461" s="85">
        <v>10457</v>
      </c>
      <c r="C10461" s="85">
        <v>10804</v>
      </c>
      <c r="D10461" s="85">
        <v>10457</v>
      </c>
      <c r="E10461" s="86" t="s">
        <v>16287</v>
      </c>
      <c r="F10461" s="85" t="s">
        <v>4496</v>
      </c>
      <c r="G10461" s="86" t="s">
        <v>16288</v>
      </c>
      <c r="H10461" s="85" t="s">
        <v>1</v>
      </c>
      <c r="I10461" s="85">
        <v>1</v>
      </c>
      <c r="J10461" s="88">
        <v>5.9758985550585528</v>
      </c>
      <c r="K10461" s="146">
        <v>6.4412183718485201</v>
      </c>
      <c r="L10461" s="147">
        <v>2.752046595999069E-8</v>
      </c>
      <c r="M10461" s="147">
        <v>0.66528298267560637</v>
      </c>
      <c r="N10461" s="87">
        <v>91.705041529226648</v>
      </c>
      <c r="O10461" s="88">
        <v>5.1484405866652283</v>
      </c>
      <c r="P10461" s="89">
        <v>56.141303692931714</v>
      </c>
    </row>
    <row r="10462" spans="1:16">
      <c r="A10462" s="75" t="s">
        <v>16316</v>
      </c>
      <c r="B10462" s="85">
        <v>10458</v>
      </c>
      <c r="C10462" s="85">
        <v>10805</v>
      </c>
      <c r="D10462" s="85">
        <v>10458</v>
      </c>
      <c r="E10462" s="86" t="s">
        <v>16287</v>
      </c>
      <c r="F10462" s="85" t="s">
        <v>4372</v>
      </c>
      <c r="G10462" s="86" t="s">
        <v>16288</v>
      </c>
      <c r="H10462" s="85" t="s">
        <v>1</v>
      </c>
      <c r="I10462" s="85">
        <v>1</v>
      </c>
      <c r="J10462" s="88">
        <v>3.041016868729284</v>
      </c>
      <c r="K10462" s="146">
        <v>3.4038935949711888</v>
      </c>
      <c r="L10462" s="147">
        <v>1.424888394331773E-8</v>
      </c>
      <c r="M10462" s="147">
        <v>0.35108483060455709</v>
      </c>
      <c r="N10462" s="87">
        <v>47.212260900654726</v>
      </c>
      <c r="O10462" s="88">
        <v>2.638933407718596</v>
      </c>
      <c r="P10462" s="89">
        <v>55.895086517282209</v>
      </c>
    </row>
    <row r="10463" spans="1:16">
      <c r="A10463" s="75" t="s">
        <v>16317</v>
      </c>
      <c r="B10463" s="85">
        <v>10459</v>
      </c>
      <c r="C10463" s="85">
        <v>10806</v>
      </c>
      <c r="D10463" s="85">
        <v>10459</v>
      </c>
      <c r="E10463" s="86" t="s">
        <v>16287</v>
      </c>
      <c r="F10463" s="85" t="s">
        <v>2897</v>
      </c>
      <c r="G10463" s="86" t="s">
        <v>16288</v>
      </c>
      <c r="H10463" s="85" t="s">
        <v>1</v>
      </c>
      <c r="I10463" s="85">
        <v>1</v>
      </c>
      <c r="J10463" s="88">
        <v>2.7176717061700622</v>
      </c>
      <c r="K10463" s="146">
        <v>3.3007403647683939</v>
      </c>
      <c r="L10463" s="147">
        <v>1.260362862766315E-8</v>
      </c>
      <c r="M10463" s="147">
        <v>0.2230644737379826</v>
      </c>
      <c r="N10463" s="87">
        <v>31.7780972423779</v>
      </c>
      <c r="O10463" s="88">
        <v>2.0318150209542178</v>
      </c>
      <c r="P10463" s="89">
        <v>63.937592155287284</v>
      </c>
    </row>
    <row r="10464" spans="1:16">
      <c r="A10464" s="75" t="s">
        <v>16318</v>
      </c>
      <c r="B10464" s="85">
        <v>10460</v>
      </c>
      <c r="C10464" s="85">
        <v>10807</v>
      </c>
      <c r="D10464" s="85">
        <v>10460</v>
      </c>
      <c r="E10464" s="86" t="s">
        <v>16287</v>
      </c>
      <c r="F10464" s="85" t="s">
        <v>4498</v>
      </c>
      <c r="G10464" s="86" t="s">
        <v>16288</v>
      </c>
      <c r="H10464" s="85" t="s">
        <v>1</v>
      </c>
      <c r="I10464" s="85">
        <v>1</v>
      </c>
      <c r="J10464" s="88">
        <v>2.487451769333203</v>
      </c>
      <c r="K10464" s="146">
        <v>2.7978762761052827</v>
      </c>
      <c r="L10464" s="147">
        <v>1.1690071735697959E-8</v>
      </c>
      <c r="M10464" s="147">
        <v>0.29217942934804392</v>
      </c>
      <c r="N10464" s="87">
        <v>38.867067002931933</v>
      </c>
      <c r="O10464" s="88">
        <v>2.1661316816674678</v>
      </c>
      <c r="P10464" s="89">
        <v>55.731801977856115</v>
      </c>
    </row>
    <row r="10465" spans="1:16">
      <c r="A10465" s="75" t="s">
        <v>16319</v>
      </c>
      <c r="B10465" s="85">
        <v>10461</v>
      </c>
      <c r="C10465" s="85">
        <v>10808</v>
      </c>
      <c r="D10465" s="85">
        <v>10461</v>
      </c>
      <c r="E10465" s="86" t="s">
        <v>16287</v>
      </c>
      <c r="F10465" s="85" t="s">
        <v>2122</v>
      </c>
      <c r="G10465" s="86" t="s">
        <v>16288</v>
      </c>
      <c r="H10465" s="85" t="s">
        <v>1</v>
      </c>
      <c r="I10465" s="85">
        <v>1</v>
      </c>
      <c r="J10465" s="88">
        <v>1.7837596053195539</v>
      </c>
      <c r="K10465" s="146">
        <v>2.1739496597193582</v>
      </c>
      <c r="L10465" s="147">
        <v>8.3128078471996699E-9</v>
      </c>
      <c r="M10465" s="147">
        <v>0.15061398830304029</v>
      </c>
      <c r="N10465" s="87">
        <v>20.41411977908621</v>
      </c>
      <c r="O10465" s="88">
        <v>1.206413509070883</v>
      </c>
      <c r="P10465" s="89">
        <v>59.097013347929192</v>
      </c>
    </row>
    <row r="10466" spans="1:16">
      <c r="A10466" s="75" t="s">
        <v>16320</v>
      </c>
      <c r="B10466" s="85">
        <v>10462</v>
      </c>
      <c r="C10466" s="85">
        <v>10809</v>
      </c>
      <c r="D10466" s="85">
        <v>10462</v>
      </c>
      <c r="E10466" s="86" t="s">
        <v>16287</v>
      </c>
      <c r="F10466" s="85" t="s">
        <v>238</v>
      </c>
      <c r="G10466" s="86" t="s">
        <v>16288</v>
      </c>
      <c r="H10466" s="85" t="s">
        <v>1</v>
      </c>
      <c r="I10466" s="85">
        <v>1</v>
      </c>
      <c r="J10466" s="88">
        <v>3.094602219088006</v>
      </c>
      <c r="K10466" s="146">
        <v>3.7045708860491233</v>
      </c>
      <c r="L10466" s="147">
        <v>1.4234171728171669E-8</v>
      </c>
      <c r="M10466" s="147">
        <v>0.2491784252561258</v>
      </c>
      <c r="N10466" s="87">
        <v>35.66900348899226</v>
      </c>
      <c r="O10466" s="88">
        <v>2.2921215736784841</v>
      </c>
      <c r="P10466" s="89">
        <v>64.260880581815286</v>
      </c>
    </row>
    <row r="10467" spans="1:16">
      <c r="A10467" s="75" t="s">
        <v>16321</v>
      </c>
      <c r="B10467" s="85">
        <v>10463</v>
      </c>
      <c r="C10467" s="85">
        <v>10810</v>
      </c>
      <c r="D10467" s="85">
        <v>10463</v>
      </c>
      <c r="E10467" s="86" t="s">
        <v>16287</v>
      </c>
      <c r="F10467" s="85" t="s">
        <v>3901</v>
      </c>
      <c r="G10467" s="86" t="s">
        <v>16288</v>
      </c>
      <c r="H10467" s="85" t="s">
        <v>1</v>
      </c>
      <c r="I10467" s="85">
        <v>1</v>
      </c>
      <c r="J10467" s="88">
        <v>5.9758985550585528</v>
      </c>
      <c r="K10467" s="146">
        <v>6.4412183718485201</v>
      </c>
      <c r="L10467" s="147">
        <v>2.752046595999069E-8</v>
      </c>
      <c r="M10467" s="147">
        <v>0.66528298267560637</v>
      </c>
      <c r="N10467" s="87">
        <v>91.705041529226648</v>
      </c>
      <c r="O10467" s="88">
        <v>5.1484405866652283</v>
      </c>
      <c r="P10467" s="89">
        <v>56.141303692931714</v>
      </c>
    </row>
    <row r="10468" spans="1:16">
      <c r="A10468" s="75" t="s">
        <v>16322</v>
      </c>
      <c r="B10468" s="85">
        <v>10464</v>
      </c>
      <c r="C10468" s="85">
        <v>10811</v>
      </c>
      <c r="D10468" s="85">
        <v>10464</v>
      </c>
      <c r="E10468" s="86" t="s">
        <v>16287</v>
      </c>
      <c r="F10468" s="85" t="s">
        <v>1068</v>
      </c>
      <c r="G10468" s="86" t="s">
        <v>16288</v>
      </c>
      <c r="H10468" s="85" t="s">
        <v>1</v>
      </c>
      <c r="I10468" s="85">
        <v>1</v>
      </c>
      <c r="J10468" s="88">
        <v>3.7610503113246638</v>
      </c>
      <c r="K10468" s="146">
        <v>4.5222262988966175</v>
      </c>
      <c r="L10468" s="147">
        <v>1.823069938456469E-8</v>
      </c>
      <c r="M10468" s="147">
        <v>0.42133689831348081</v>
      </c>
      <c r="N10468" s="87">
        <v>57.740062316755733</v>
      </c>
      <c r="O10468" s="88">
        <v>3.2663670312957609</v>
      </c>
      <c r="P10468" s="89">
        <v>56.570202736824648</v>
      </c>
    </row>
    <row r="10469" spans="1:16">
      <c r="A10469" s="75" t="s">
        <v>16323</v>
      </c>
      <c r="B10469" s="85">
        <v>10465</v>
      </c>
      <c r="C10469" s="85">
        <v>10812</v>
      </c>
      <c r="D10469" s="85">
        <v>10465</v>
      </c>
      <c r="E10469" s="86" t="s">
        <v>16287</v>
      </c>
      <c r="F10469" s="85" t="s">
        <v>2979</v>
      </c>
      <c r="G10469" s="86" t="s">
        <v>16288</v>
      </c>
      <c r="H10469" s="85" t="s">
        <v>1</v>
      </c>
      <c r="I10469" s="85">
        <v>1</v>
      </c>
      <c r="J10469" s="88">
        <v>6.6683364490617221</v>
      </c>
      <c r="K10469" s="146">
        <v>7.728195225594213</v>
      </c>
      <c r="L10469" s="147">
        <v>3.0049488369232743E-8</v>
      </c>
      <c r="M10469" s="147">
        <v>0.49523412060056571</v>
      </c>
      <c r="N10469" s="87">
        <v>72.579846497425365</v>
      </c>
      <c r="O10469" s="88">
        <v>4.7806335123879364</v>
      </c>
      <c r="P10469" s="89">
        <v>65.867230961387065</v>
      </c>
    </row>
    <row r="10470" spans="1:16">
      <c r="A10470" s="75" t="s">
        <v>16324</v>
      </c>
      <c r="B10470" s="85">
        <v>10466</v>
      </c>
      <c r="C10470" s="85">
        <v>10813</v>
      </c>
      <c r="D10470" s="85">
        <v>10466</v>
      </c>
      <c r="E10470" s="86" t="s">
        <v>16287</v>
      </c>
      <c r="F10470" s="85" t="s">
        <v>6275</v>
      </c>
      <c r="G10470" s="86" t="s">
        <v>16288</v>
      </c>
      <c r="H10470" s="85" t="s">
        <v>1</v>
      </c>
      <c r="I10470" s="85">
        <v>1</v>
      </c>
      <c r="J10470" s="88">
        <v>0.96898029083512904</v>
      </c>
      <c r="K10470" s="146">
        <v>1.4202770929370139</v>
      </c>
      <c r="L10470" s="147">
        <v>5.0250481835171111E-9</v>
      </c>
      <c r="M10470" s="147">
        <v>0.1021559659479729</v>
      </c>
      <c r="N10470" s="87">
        <v>13.753683295955859</v>
      </c>
      <c r="O10470" s="88">
        <v>0.82395597553775279</v>
      </c>
      <c r="P10470" s="89">
        <v>59.908023022460405</v>
      </c>
    </row>
    <row r="10471" spans="1:16">
      <c r="A10471" s="75" t="s">
        <v>16325</v>
      </c>
      <c r="B10471" s="85">
        <v>10467</v>
      </c>
      <c r="C10471" s="85">
        <v>10814</v>
      </c>
      <c r="D10471" s="85">
        <v>10467</v>
      </c>
      <c r="E10471" s="86" t="s">
        <v>16287</v>
      </c>
      <c r="F10471" s="85" t="s">
        <v>4381</v>
      </c>
      <c r="G10471" s="86" t="s">
        <v>16288</v>
      </c>
      <c r="H10471" s="85" t="s">
        <v>1</v>
      </c>
      <c r="I10471" s="85">
        <v>1</v>
      </c>
      <c r="J10471" s="88">
        <v>4.7389049028573842</v>
      </c>
      <c r="K10471" s="146">
        <v>5.1586163797181115</v>
      </c>
      <c r="L10471" s="147">
        <v>2.192848624030905E-8</v>
      </c>
      <c r="M10471" s="147">
        <v>0.53280451752930313</v>
      </c>
      <c r="N10471" s="87">
        <v>72.970953144056651</v>
      </c>
      <c r="O10471" s="88">
        <v>4.0919878938570706</v>
      </c>
      <c r="P10471" s="89">
        <v>56.076941817915063</v>
      </c>
    </row>
    <row r="10472" spans="1:16">
      <c r="A10472" s="75" t="s">
        <v>16326</v>
      </c>
      <c r="B10472" s="85">
        <v>10468</v>
      </c>
      <c r="C10472" s="85">
        <v>10815</v>
      </c>
      <c r="D10472" s="85">
        <v>10468</v>
      </c>
      <c r="E10472" s="86" t="s">
        <v>16287</v>
      </c>
      <c r="F10472" s="85" t="s">
        <v>4641</v>
      </c>
      <c r="G10472" s="86" t="s">
        <v>16288</v>
      </c>
      <c r="H10472" s="85" t="s">
        <v>1</v>
      </c>
      <c r="I10472" s="85">
        <v>1</v>
      </c>
      <c r="J10472" s="88">
        <v>3.7986181025888559</v>
      </c>
      <c r="K10472" s="146">
        <v>4.2263236344439239</v>
      </c>
      <c r="L10472" s="147">
        <v>1.776247332686063E-8</v>
      </c>
      <c r="M10472" s="147">
        <v>0.43028657244472163</v>
      </c>
      <c r="N10472" s="87">
        <v>58.607118095004189</v>
      </c>
      <c r="O10472" s="88">
        <v>3.288500814704749</v>
      </c>
      <c r="P10472" s="89">
        <v>56.110945591523098</v>
      </c>
    </row>
    <row r="10473" spans="1:16">
      <c r="A10473" s="75" t="s">
        <v>16327</v>
      </c>
      <c r="B10473" s="85">
        <v>10469</v>
      </c>
      <c r="C10473" s="85">
        <v>10816</v>
      </c>
      <c r="D10473" s="85">
        <v>10469</v>
      </c>
      <c r="E10473" s="86" t="s">
        <v>16287</v>
      </c>
      <c r="F10473" s="85" t="s">
        <v>4383</v>
      </c>
      <c r="G10473" s="86" t="s">
        <v>16288</v>
      </c>
      <c r="H10473" s="85" t="s">
        <v>1</v>
      </c>
      <c r="I10473" s="85">
        <v>1</v>
      </c>
      <c r="J10473" s="88">
        <v>4.9856927500439339</v>
      </c>
      <c r="K10473" s="146">
        <v>5.4072655984635096</v>
      </c>
      <c r="L10473" s="147">
        <v>2.3021702469007619E-8</v>
      </c>
      <c r="M10473" s="147">
        <v>0.5594852605120717</v>
      </c>
      <c r="N10473" s="87">
        <v>76.694734306508693</v>
      </c>
      <c r="O10473" s="88">
        <v>4.3007990786654302</v>
      </c>
      <c r="P10473" s="89">
        <v>56.076849571932655</v>
      </c>
    </row>
    <row r="10474" spans="1:16">
      <c r="A10474" s="75" t="s">
        <v>16328</v>
      </c>
      <c r="B10474" s="85">
        <v>10470</v>
      </c>
      <c r="C10474" s="85">
        <v>10817</v>
      </c>
      <c r="D10474" s="85">
        <v>10470</v>
      </c>
      <c r="E10474" s="86" t="s">
        <v>16287</v>
      </c>
      <c r="F10474" s="85" t="s">
        <v>4711</v>
      </c>
      <c r="G10474" s="86" t="s">
        <v>16288</v>
      </c>
      <c r="H10474" s="85" t="s">
        <v>1</v>
      </c>
      <c r="I10474" s="85">
        <v>1</v>
      </c>
      <c r="J10474" s="88">
        <v>5.7849263271033191</v>
      </c>
      <c r="K10474" s="146">
        <v>6.2846069431032028</v>
      </c>
      <c r="L10474" s="147">
        <v>2.6711462638307239E-8</v>
      </c>
      <c r="M10474" s="147">
        <v>0.64447110874531788</v>
      </c>
      <c r="N10474" s="87">
        <v>88.70507950374612</v>
      </c>
      <c r="O10474" s="88">
        <v>4.9812680645275123</v>
      </c>
      <c r="P10474" s="89">
        <v>56.155386956359663</v>
      </c>
    </row>
    <row r="10475" spans="1:16">
      <c r="A10475" s="75" t="s">
        <v>16329</v>
      </c>
      <c r="B10475" s="85">
        <v>10471</v>
      </c>
      <c r="C10475" s="85">
        <v>10818</v>
      </c>
      <c r="D10475" s="85">
        <v>10471</v>
      </c>
      <c r="E10475" s="86" t="s">
        <v>16287</v>
      </c>
      <c r="F10475" s="85" t="s">
        <v>3906</v>
      </c>
      <c r="G10475" s="86" t="s">
        <v>16288</v>
      </c>
      <c r="H10475" s="85" t="s">
        <v>1</v>
      </c>
      <c r="I10475" s="85">
        <v>1</v>
      </c>
      <c r="J10475" s="88">
        <v>2.0987356565240982</v>
      </c>
      <c r="K10475" s="146">
        <v>2.8726490258076329</v>
      </c>
      <c r="L10475" s="147">
        <v>1.0342080427857541E-8</v>
      </c>
      <c r="M10475" s="147">
        <v>0.17367422070735969</v>
      </c>
      <c r="N10475" s="87">
        <v>24.488645723900529</v>
      </c>
      <c r="O10475" s="88">
        <v>1.5354187043251559</v>
      </c>
      <c r="P10475" s="89">
        <v>62.699208508154108</v>
      </c>
    </row>
    <row r="10476" spans="1:16">
      <c r="A10476" s="75" t="s">
        <v>16330</v>
      </c>
      <c r="B10476" s="85">
        <v>10472</v>
      </c>
      <c r="C10476" s="85">
        <v>10819</v>
      </c>
      <c r="D10476" s="85">
        <v>10472</v>
      </c>
      <c r="E10476" s="86" t="s">
        <v>16287</v>
      </c>
      <c r="F10476" s="85" t="s">
        <v>2981</v>
      </c>
      <c r="G10476" s="86" t="s">
        <v>16288</v>
      </c>
      <c r="H10476" s="85" t="s">
        <v>1</v>
      </c>
      <c r="I10476" s="85">
        <v>1</v>
      </c>
      <c r="J10476" s="88">
        <v>1.544485612897009</v>
      </c>
      <c r="K10476" s="146">
        <v>2.0298706782215667</v>
      </c>
      <c r="L10476" s="147">
        <v>7.5045497127966963E-9</v>
      </c>
      <c r="M10476" s="147">
        <v>0.14154944647494649</v>
      </c>
      <c r="N10476" s="87">
        <v>19.610648646469159</v>
      </c>
      <c r="O10476" s="88">
        <v>1.2175518335269051</v>
      </c>
      <c r="P10476" s="89">
        <v>62.086260147551101</v>
      </c>
    </row>
    <row r="10477" spans="1:16">
      <c r="A10477" s="75" t="s">
        <v>16331</v>
      </c>
      <c r="B10477" s="85">
        <v>10473</v>
      </c>
      <c r="C10477" s="85">
        <v>10820</v>
      </c>
      <c r="D10477" s="85">
        <v>10473</v>
      </c>
      <c r="E10477" s="86" t="s">
        <v>16287</v>
      </c>
      <c r="F10477" s="85" t="s">
        <v>2124</v>
      </c>
      <c r="G10477" s="86" t="s">
        <v>16288</v>
      </c>
      <c r="H10477" s="85" t="s">
        <v>1</v>
      </c>
      <c r="I10477" s="85">
        <v>1</v>
      </c>
      <c r="J10477" s="88">
        <v>1.9364646449113341</v>
      </c>
      <c r="K10477" s="146">
        <v>2.5297400072504623</v>
      </c>
      <c r="L10477" s="147">
        <v>9.7366861016307525E-9</v>
      </c>
      <c r="M10477" s="147">
        <v>0.22861650507753081</v>
      </c>
      <c r="N10477" s="87">
        <v>30.095094641099649</v>
      </c>
      <c r="O10477" s="88">
        <v>1.694826355891796</v>
      </c>
      <c r="P10477" s="89">
        <v>56.315701150088437</v>
      </c>
    </row>
    <row r="10478" spans="1:16">
      <c r="A10478" s="75" t="s">
        <v>16332</v>
      </c>
      <c r="B10478" s="85">
        <v>10474</v>
      </c>
      <c r="C10478" s="85">
        <v>10821</v>
      </c>
      <c r="D10478" s="85">
        <v>10474</v>
      </c>
      <c r="E10478" s="86" t="s">
        <v>16287</v>
      </c>
      <c r="F10478" s="85" t="s">
        <v>4253</v>
      </c>
      <c r="G10478" s="86" t="s">
        <v>16288</v>
      </c>
      <c r="H10478" s="85" t="s">
        <v>1</v>
      </c>
      <c r="I10478" s="85">
        <v>1</v>
      </c>
      <c r="J10478" s="88">
        <v>5.9758985550585528</v>
      </c>
      <c r="K10478" s="146">
        <v>6.4412183718485201</v>
      </c>
      <c r="L10478" s="147">
        <v>2.752046595999069E-8</v>
      </c>
      <c r="M10478" s="147">
        <v>0.66528298267560637</v>
      </c>
      <c r="N10478" s="87">
        <v>91.705041529226648</v>
      </c>
      <c r="O10478" s="88">
        <v>5.1484405866652283</v>
      </c>
      <c r="P10478" s="89">
        <v>56.141303692931714</v>
      </c>
    </row>
    <row r="10479" spans="1:16">
      <c r="A10479" s="75" t="s">
        <v>16333</v>
      </c>
      <c r="B10479" s="85">
        <v>10475</v>
      </c>
      <c r="C10479" s="85">
        <v>10822</v>
      </c>
      <c r="D10479" s="85">
        <v>10475</v>
      </c>
      <c r="E10479" s="86" t="s">
        <v>16287</v>
      </c>
      <c r="F10479" s="85" t="s">
        <v>3910</v>
      </c>
      <c r="G10479" s="86" t="s">
        <v>16288</v>
      </c>
      <c r="H10479" s="85" t="s">
        <v>1</v>
      </c>
      <c r="I10479" s="85">
        <v>1</v>
      </c>
      <c r="J10479" s="88">
        <v>1.089474961632972</v>
      </c>
      <c r="K10479" s="146">
        <v>1.6515150124684812</v>
      </c>
      <c r="L10479" s="147">
        <v>5.7317428807405441E-9</v>
      </c>
      <c r="M10479" s="147">
        <v>0.10986340807509939</v>
      </c>
      <c r="N10479" s="87">
        <v>15.03231836471608</v>
      </c>
      <c r="O10479" s="88">
        <v>0.91836997102459739</v>
      </c>
      <c r="P10479" s="89">
        <v>61.093036266461681</v>
      </c>
    </row>
    <row r="10480" spans="1:16">
      <c r="A10480" s="75" t="s">
        <v>16334</v>
      </c>
      <c r="B10480" s="85">
        <v>10476</v>
      </c>
      <c r="C10480" s="85">
        <v>10823</v>
      </c>
      <c r="D10480" s="85">
        <v>10476</v>
      </c>
      <c r="E10480" s="86" t="s">
        <v>16287</v>
      </c>
      <c r="F10480" s="85" t="s">
        <v>240</v>
      </c>
      <c r="G10480" s="86" t="s">
        <v>16288</v>
      </c>
      <c r="H10480" s="85" t="s">
        <v>1</v>
      </c>
      <c r="I10480" s="85">
        <v>1</v>
      </c>
      <c r="J10480" s="88">
        <v>1.7717666493108779</v>
      </c>
      <c r="K10480" s="146">
        <v>2.7342793855772558</v>
      </c>
      <c r="L10480" s="147">
        <v>9.3189605023855637E-9</v>
      </c>
      <c r="M10480" s="147">
        <v>0.14964766054049039</v>
      </c>
      <c r="N10480" s="87">
        <v>21.21245759198775</v>
      </c>
      <c r="O10480" s="88">
        <v>1.343853597417795</v>
      </c>
      <c r="P10480" s="89">
        <v>63.352093532311301</v>
      </c>
    </row>
    <row r="10481" spans="1:16">
      <c r="A10481" s="75" t="s">
        <v>16335</v>
      </c>
      <c r="B10481" s="85">
        <v>10477</v>
      </c>
      <c r="C10481" s="85">
        <v>10824</v>
      </c>
      <c r="D10481" s="85">
        <v>10477</v>
      </c>
      <c r="E10481" s="86" t="s">
        <v>16287</v>
      </c>
      <c r="F10481" s="85" t="s">
        <v>1171</v>
      </c>
      <c r="G10481" s="86" t="s">
        <v>16288</v>
      </c>
      <c r="H10481" s="85" t="s">
        <v>1</v>
      </c>
      <c r="I10481" s="85">
        <v>1</v>
      </c>
      <c r="J10481" s="88">
        <v>2.4410496850270289</v>
      </c>
      <c r="K10481" s="146">
        <v>3.0489505363536344</v>
      </c>
      <c r="L10481" s="147">
        <v>1.148567231893614E-8</v>
      </c>
      <c r="M10481" s="147">
        <v>0.2029386147823953</v>
      </c>
      <c r="N10481" s="87">
        <v>28.80080848275135</v>
      </c>
      <c r="O10481" s="88">
        <v>1.831417875831491</v>
      </c>
      <c r="P10481" s="89">
        <v>63.58911337257485</v>
      </c>
    </row>
    <row r="10482" spans="1:16">
      <c r="A10482" s="75" t="s">
        <v>16336</v>
      </c>
      <c r="B10482" s="85">
        <v>10478</v>
      </c>
      <c r="C10482" s="85">
        <v>10825</v>
      </c>
      <c r="D10482" s="85">
        <v>10478</v>
      </c>
      <c r="E10482" s="86" t="s">
        <v>16287</v>
      </c>
      <c r="F10482" s="85" t="s">
        <v>4389</v>
      </c>
      <c r="G10482" s="86" t="s">
        <v>16288</v>
      </c>
      <c r="H10482" s="85" t="s">
        <v>1</v>
      </c>
      <c r="I10482" s="85">
        <v>1</v>
      </c>
      <c r="J10482" s="88">
        <v>2.3276527030936709</v>
      </c>
      <c r="K10482" s="146">
        <v>2.6319037618151508</v>
      </c>
      <c r="L10482" s="147">
        <v>1.097732180084901E-8</v>
      </c>
      <c r="M10482" s="147">
        <v>0.27502870205161611</v>
      </c>
      <c r="N10482" s="87">
        <v>36.481679741463878</v>
      </c>
      <c r="O10482" s="88">
        <v>2.0319749378270089</v>
      </c>
      <c r="P10482" s="89">
        <v>55.698502706758127</v>
      </c>
    </row>
    <row r="10483" spans="1:16">
      <c r="A10483" s="75" t="s">
        <v>16337</v>
      </c>
      <c r="B10483" s="85">
        <v>10479</v>
      </c>
      <c r="C10483" s="85">
        <v>10826</v>
      </c>
      <c r="D10483" s="85">
        <v>10479</v>
      </c>
      <c r="E10483" s="86" t="s">
        <v>16287</v>
      </c>
      <c r="F10483" s="85" t="s">
        <v>3724</v>
      </c>
      <c r="G10483" s="86" t="s">
        <v>16288</v>
      </c>
      <c r="H10483" s="85" t="s">
        <v>1</v>
      </c>
      <c r="I10483" s="85">
        <v>1</v>
      </c>
      <c r="J10483" s="88">
        <v>2.9112783917330858</v>
      </c>
      <c r="K10483" s="146">
        <v>3.2412963172339331</v>
      </c>
      <c r="L10483" s="147">
        <v>1.362380021647994E-8</v>
      </c>
      <c r="M10483" s="147">
        <v>0.33745936942316562</v>
      </c>
      <c r="N10483" s="87">
        <v>45.316000086132547</v>
      </c>
      <c r="O10483" s="88">
        <v>2.5305294443564099</v>
      </c>
      <c r="P10483" s="89">
        <v>55.841853639919869</v>
      </c>
    </row>
    <row r="10484" spans="1:16">
      <c r="A10484" s="75" t="s">
        <v>16338</v>
      </c>
      <c r="B10484" s="85">
        <v>10480</v>
      </c>
      <c r="C10484" s="85">
        <v>10827</v>
      </c>
      <c r="D10484" s="85">
        <v>10480</v>
      </c>
      <c r="E10484" s="86" t="s">
        <v>16287</v>
      </c>
      <c r="F10484" s="85" t="s">
        <v>4646</v>
      </c>
      <c r="G10484" s="86" t="s">
        <v>16288</v>
      </c>
      <c r="H10484" s="85" t="s">
        <v>1</v>
      </c>
      <c r="I10484" s="85">
        <v>1</v>
      </c>
      <c r="J10484" s="88">
        <v>5.9758985550585528</v>
      </c>
      <c r="K10484" s="146">
        <v>6.4412183718485201</v>
      </c>
      <c r="L10484" s="147">
        <v>2.752046595999069E-8</v>
      </c>
      <c r="M10484" s="147">
        <v>0.66528298267560637</v>
      </c>
      <c r="N10484" s="87">
        <v>91.705041529226648</v>
      </c>
      <c r="O10484" s="88">
        <v>5.1484405866652283</v>
      </c>
      <c r="P10484" s="89">
        <v>56.141303692931714</v>
      </c>
    </row>
    <row r="10485" spans="1:16">
      <c r="A10485" s="75" t="s">
        <v>16339</v>
      </c>
      <c r="B10485" s="85">
        <v>10481</v>
      </c>
      <c r="C10485" s="85">
        <v>10828</v>
      </c>
      <c r="D10485" s="85">
        <v>10481</v>
      </c>
      <c r="E10485" s="86" t="s">
        <v>16287</v>
      </c>
      <c r="F10485" s="85" t="s">
        <v>4648</v>
      </c>
      <c r="G10485" s="86" t="s">
        <v>16288</v>
      </c>
      <c r="H10485" s="85" t="s">
        <v>1</v>
      </c>
      <c r="I10485" s="85">
        <v>1</v>
      </c>
      <c r="J10485" s="88">
        <v>5.9758985550585528</v>
      </c>
      <c r="K10485" s="146">
        <v>6.4412183718485201</v>
      </c>
      <c r="L10485" s="147">
        <v>2.752046595999069E-8</v>
      </c>
      <c r="M10485" s="147">
        <v>0.66528298267560637</v>
      </c>
      <c r="N10485" s="87">
        <v>91.705041529226648</v>
      </c>
      <c r="O10485" s="88">
        <v>5.1484405866652283</v>
      </c>
      <c r="P10485" s="89">
        <v>56.141303692931714</v>
      </c>
    </row>
    <row r="10486" spans="1:16">
      <c r="A10486" s="75" t="s">
        <v>16340</v>
      </c>
      <c r="B10486" s="85">
        <v>10482</v>
      </c>
      <c r="C10486" s="85">
        <v>10829</v>
      </c>
      <c r="D10486" s="85">
        <v>10482</v>
      </c>
      <c r="E10486" s="86" t="s">
        <v>16287</v>
      </c>
      <c r="F10486" s="85" t="s">
        <v>891</v>
      </c>
      <c r="G10486" s="86" t="s">
        <v>16288</v>
      </c>
      <c r="H10486" s="85" t="s">
        <v>1</v>
      </c>
      <c r="I10486" s="85">
        <v>1</v>
      </c>
      <c r="J10486" s="88">
        <v>7.1204839465453382</v>
      </c>
      <c r="K10486" s="146">
        <v>8.0805782880257873</v>
      </c>
      <c r="L10486" s="147">
        <v>3.1767401548481198E-8</v>
      </c>
      <c r="M10486" s="147">
        <v>0.52713559882811722</v>
      </c>
      <c r="N10486" s="87">
        <v>77.165338746342314</v>
      </c>
      <c r="O10486" s="88">
        <v>5.0777149960893944</v>
      </c>
      <c r="P10486" s="89">
        <v>65.803054565481077</v>
      </c>
    </row>
    <row r="10487" spans="1:16">
      <c r="A10487" s="75" t="s">
        <v>16341</v>
      </c>
      <c r="B10487" s="85">
        <v>10483</v>
      </c>
      <c r="C10487" s="85">
        <v>10830</v>
      </c>
      <c r="D10487" s="85">
        <v>10483</v>
      </c>
      <c r="E10487" s="86" t="s">
        <v>16287</v>
      </c>
      <c r="F10487" s="85" t="s">
        <v>38</v>
      </c>
      <c r="G10487" s="86" t="s">
        <v>16288</v>
      </c>
      <c r="H10487" s="85" t="s">
        <v>1</v>
      </c>
      <c r="I10487" s="85">
        <v>1</v>
      </c>
      <c r="J10487" s="88">
        <v>3.5365909979116572</v>
      </c>
      <c r="K10487" s="146">
        <v>4.2306291859865803</v>
      </c>
      <c r="L10487" s="147">
        <v>1.6241162463223812E-8</v>
      </c>
      <c r="M10487" s="147">
        <v>0.27851825581530648</v>
      </c>
      <c r="N10487" s="87">
        <v>40.073143019433338</v>
      </c>
      <c r="O10487" s="88">
        <v>2.5882469479948189</v>
      </c>
      <c r="P10487" s="89">
        <v>64.588069539233729</v>
      </c>
    </row>
    <row r="10488" spans="1:16">
      <c r="A10488" s="75" t="s">
        <v>16342</v>
      </c>
      <c r="B10488" s="85">
        <v>10484</v>
      </c>
      <c r="C10488" s="85">
        <v>10831</v>
      </c>
      <c r="D10488" s="85">
        <v>10484</v>
      </c>
      <c r="E10488" s="86" t="s">
        <v>16287</v>
      </c>
      <c r="F10488" s="85" t="s">
        <v>1039</v>
      </c>
      <c r="G10488" s="86" t="s">
        <v>16288</v>
      </c>
      <c r="H10488" s="85" t="s">
        <v>1</v>
      </c>
      <c r="I10488" s="85">
        <v>1</v>
      </c>
      <c r="J10488" s="88">
        <v>4.9221517012319316</v>
      </c>
      <c r="K10488" s="146">
        <v>5.3408338089019276</v>
      </c>
      <c r="L10488" s="147">
        <v>2.270878355298301E-8</v>
      </c>
      <c r="M10488" s="147">
        <v>0.55304731558599995</v>
      </c>
      <c r="N10488" s="87">
        <v>75.67086218548566</v>
      </c>
      <c r="O10488" s="88">
        <v>4.2414309275998523</v>
      </c>
      <c r="P10488" s="89">
        <v>56.051045344285718</v>
      </c>
    </row>
    <row r="10489" spans="1:16">
      <c r="A10489" s="75" t="s">
        <v>16343</v>
      </c>
      <c r="B10489" s="85">
        <v>10485</v>
      </c>
      <c r="C10489" s="85">
        <v>10832</v>
      </c>
      <c r="D10489" s="85">
        <v>10485</v>
      </c>
      <c r="E10489" s="86" t="s">
        <v>16287</v>
      </c>
      <c r="F10489" s="85" t="s">
        <v>4653</v>
      </c>
      <c r="G10489" s="86" t="s">
        <v>16288</v>
      </c>
      <c r="H10489" s="85" t="s">
        <v>1</v>
      </c>
      <c r="I10489" s="85">
        <v>1</v>
      </c>
      <c r="J10489" s="88">
        <v>5.9758985550585528</v>
      </c>
      <c r="K10489" s="146">
        <v>6.4412183718485201</v>
      </c>
      <c r="L10489" s="147">
        <v>2.752046595999069E-8</v>
      </c>
      <c r="M10489" s="147">
        <v>0.66528298267560637</v>
      </c>
      <c r="N10489" s="87">
        <v>91.705041529226648</v>
      </c>
      <c r="O10489" s="88">
        <v>5.1484405866652283</v>
      </c>
      <c r="P10489" s="89">
        <v>56.141303692931714</v>
      </c>
    </row>
    <row r="10490" spans="1:16">
      <c r="A10490" s="75" t="s">
        <v>16344</v>
      </c>
      <c r="B10490" s="85">
        <v>10486</v>
      </c>
      <c r="C10490" s="85">
        <v>10833</v>
      </c>
      <c r="D10490" s="85">
        <v>10486</v>
      </c>
      <c r="E10490" s="86" t="s">
        <v>16287</v>
      </c>
      <c r="F10490" s="85" t="s">
        <v>4655</v>
      </c>
      <c r="G10490" s="86" t="s">
        <v>16288</v>
      </c>
      <c r="H10490" s="85" t="s">
        <v>1</v>
      </c>
      <c r="I10490" s="85">
        <v>1</v>
      </c>
      <c r="J10490" s="88">
        <v>4.1378250085068533</v>
      </c>
      <c r="K10490" s="146">
        <v>4.5584606812597466</v>
      </c>
      <c r="L10490" s="147">
        <v>1.9172702771557239E-8</v>
      </c>
      <c r="M10490" s="147">
        <v>0.46922944256051019</v>
      </c>
      <c r="N10490" s="87">
        <v>63.633963744182708</v>
      </c>
      <c r="O10490" s="88">
        <v>3.5621508667075652</v>
      </c>
      <c r="P10490" s="89">
        <v>55.978767581222854</v>
      </c>
    </row>
    <row r="10491" spans="1:16">
      <c r="A10491" s="75" t="s">
        <v>16345</v>
      </c>
      <c r="B10491" s="85">
        <v>10487</v>
      </c>
      <c r="C10491" s="85">
        <v>10834</v>
      </c>
      <c r="D10491" s="85">
        <v>10487</v>
      </c>
      <c r="E10491" s="86" t="s">
        <v>16287</v>
      </c>
      <c r="F10491" s="85" t="s">
        <v>2923</v>
      </c>
      <c r="G10491" s="86" t="s">
        <v>16288</v>
      </c>
      <c r="H10491" s="85" t="s">
        <v>1</v>
      </c>
      <c r="I10491" s="85">
        <v>1</v>
      </c>
      <c r="J10491" s="88">
        <v>3.8998847599303441</v>
      </c>
      <c r="K10491" s="146">
        <v>4.5866045818387908</v>
      </c>
      <c r="L10491" s="147">
        <v>1.7753205184395992E-8</v>
      </c>
      <c r="M10491" s="147">
        <v>0.30477473982813308</v>
      </c>
      <c r="N10491" s="87">
        <v>43.977466805141027</v>
      </c>
      <c r="O10491" s="88">
        <v>2.850159315627268</v>
      </c>
      <c r="P10491" s="89">
        <v>64.809538217742002</v>
      </c>
    </row>
    <row r="10492" spans="1:16">
      <c r="A10492" s="75" t="s">
        <v>16346</v>
      </c>
      <c r="B10492" s="85">
        <v>10488</v>
      </c>
      <c r="C10492" s="85">
        <v>10835</v>
      </c>
      <c r="D10492" s="85">
        <v>10488</v>
      </c>
      <c r="E10492" s="86" t="s">
        <v>16287</v>
      </c>
      <c r="F10492" s="85" t="s">
        <v>1088</v>
      </c>
      <c r="G10492" s="86" t="s">
        <v>16288</v>
      </c>
      <c r="H10492" s="85" t="s">
        <v>1</v>
      </c>
      <c r="I10492" s="85">
        <v>1</v>
      </c>
      <c r="J10492" s="88">
        <v>7.6688590303092958</v>
      </c>
      <c r="K10492" s="146">
        <v>8.6504019181973195</v>
      </c>
      <c r="L10492" s="147">
        <v>3.4100777864521829E-8</v>
      </c>
      <c r="M10492" s="147">
        <v>0.56301081527360664</v>
      </c>
      <c r="N10492" s="87">
        <v>82.376046412978255</v>
      </c>
      <c r="O10492" s="88">
        <v>5.4091572694084897</v>
      </c>
      <c r="P10492" s="89">
        <v>65.664201001958787</v>
      </c>
    </row>
    <row r="10493" spans="1:16">
      <c r="A10493" s="75" t="s">
        <v>16347</v>
      </c>
      <c r="B10493" s="85">
        <v>10489</v>
      </c>
      <c r="C10493" s="85">
        <v>10836</v>
      </c>
      <c r="D10493" s="85">
        <v>10489</v>
      </c>
      <c r="E10493" s="86" t="s">
        <v>16287</v>
      </c>
      <c r="F10493" s="85" t="s">
        <v>2925</v>
      </c>
      <c r="G10493" s="86" t="s">
        <v>16288</v>
      </c>
      <c r="H10493" s="85" t="s">
        <v>1</v>
      </c>
      <c r="I10493" s="85">
        <v>1</v>
      </c>
      <c r="J10493" s="88">
        <v>5.1188315358762759</v>
      </c>
      <c r="K10493" s="146">
        <v>5.5463121483026674</v>
      </c>
      <c r="L10493" s="147">
        <v>2.3634054838672682E-8</v>
      </c>
      <c r="M10493" s="147">
        <v>0.57360218960696252</v>
      </c>
      <c r="N10493" s="87">
        <v>78.731649933051301</v>
      </c>
      <c r="O10493" s="88">
        <v>4.4163024489366061</v>
      </c>
      <c r="P10493" s="89">
        <v>56.093101728364218</v>
      </c>
    </row>
    <row r="10494" spans="1:16">
      <c r="A10494" s="75" t="s">
        <v>16348</v>
      </c>
      <c r="B10494" s="85">
        <v>10490</v>
      </c>
      <c r="C10494" s="85">
        <v>10837</v>
      </c>
      <c r="D10494" s="85">
        <v>10490</v>
      </c>
      <c r="E10494" s="86" t="s">
        <v>16287</v>
      </c>
      <c r="F10494" s="85" t="s">
        <v>139</v>
      </c>
      <c r="G10494" s="86" t="s">
        <v>16288</v>
      </c>
      <c r="H10494" s="85" t="s">
        <v>1</v>
      </c>
      <c r="I10494" s="85">
        <v>1</v>
      </c>
      <c r="J10494" s="88">
        <v>2.0389412655022121</v>
      </c>
      <c r="K10494" s="146">
        <v>2.5236601717349418</v>
      </c>
      <c r="L10494" s="147">
        <v>9.6001623089832298E-9</v>
      </c>
      <c r="M10494" s="147">
        <v>0.18602515310337669</v>
      </c>
      <c r="N10494" s="87">
        <v>25.037466386469511</v>
      </c>
      <c r="O10494" s="88">
        <v>1.4771804535991619</v>
      </c>
      <c r="P10494" s="89">
        <v>58.998799271376939</v>
      </c>
    </row>
    <row r="10495" spans="1:16">
      <c r="A10495" s="75" t="s">
        <v>16349</v>
      </c>
      <c r="B10495" s="85">
        <v>10491</v>
      </c>
      <c r="C10495" s="85">
        <v>10838</v>
      </c>
      <c r="D10495" s="85">
        <v>10491</v>
      </c>
      <c r="E10495" s="86" t="s">
        <v>16287</v>
      </c>
      <c r="F10495" s="85" t="s">
        <v>2985</v>
      </c>
      <c r="G10495" s="86" t="s">
        <v>16288</v>
      </c>
      <c r="H10495" s="85" t="s">
        <v>1</v>
      </c>
      <c r="I10495" s="85">
        <v>1</v>
      </c>
      <c r="J10495" s="88">
        <v>2.845771388896047</v>
      </c>
      <c r="K10495" s="146">
        <v>3.4619090239911312</v>
      </c>
      <c r="L10495" s="147">
        <v>1.3200641675901499E-8</v>
      </c>
      <c r="M10495" s="147">
        <v>0.23165325878934431</v>
      </c>
      <c r="N10495" s="87">
        <v>33.080613826002327</v>
      </c>
      <c r="O10495" s="88">
        <v>2.1198505760026101</v>
      </c>
      <c r="P10495" s="89">
        <v>64.081355538099046</v>
      </c>
    </row>
    <row r="10496" spans="1:16">
      <c r="A10496" s="75" t="s">
        <v>16350</v>
      </c>
      <c r="B10496" s="85">
        <v>10492</v>
      </c>
      <c r="C10496" s="85">
        <v>10839</v>
      </c>
      <c r="D10496" s="85">
        <v>10492</v>
      </c>
      <c r="E10496" s="86" t="s">
        <v>16287</v>
      </c>
      <c r="F10496" s="85" t="s">
        <v>6375</v>
      </c>
      <c r="G10496" s="86" t="s">
        <v>16288</v>
      </c>
      <c r="H10496" s="85" t="s">
        <v>1</v>
      </c>
      <c r="I10496" s="85">
        <v>1</v>
      </c>
      <c r="J10496" s="88">
        <v>5.4157253046863509</v>
      </c>
      <c r="K10496" s="146">
        <v>5.9279868399904636</v>
      </c>
      <c r="L10496" s="147">
        <v>2.5012883631901792E-8</v>
      </c>
      <c r="M10496" s="147">
        <v>0.60563159548593604</v>
      </c>
      <c r="N10496" s="87">
        <v>82.884123003623756</v>
      </c>
      <c r="O10496" s="88">
        <v>4.6501716881486352</v>
      </c>
      <c r="P10496" s="89">
        <v>56.104492870671095</v>
      </c>
    </row>
    <row r="10497" spans="1:16">
      <c r="A10497" s="75" t="s">
        <v>16351</v>
      </c>
      <c r="B10497" s="85">
        <v>10493</v>
      </c>
      <c r="C10497" s="85">
        <v>10840</v>
      </c>
      <c r="D10497" s="85">
        <v>10493</v>
      </c>
      <c r="E10497" s="86" t="s">
        <v>16287</v>
      </c>
      <c r="F10497" s="85" t="s">
        <v>243</v>
      </c>
      <c r="G10497" s="86" t="s">
        <v>16288</v>
      </c>
      <c r="H10497" s="85" t="s">
        <v>1</v>
      </c>
      <c r="I10497" s="85">
        <v>1</v>
      </c>
      <c r="J10497" s="88">
        <v>6.133005161435114</v>
      </c>
      <c r="K10497" s="146">
        <v>7.0415392609029439</v>
      </c>
      <c r="L10497" s="147">
        <v>2.7515773031303999E-8</v>
      </c>
      <c r="M10497" s="147">
        <v>0.45380548998236619</v>
      </c>
      <c r="N10497" s="87">
        <v>66.022859679324924</v>
      </c>
      <c r="O10497" s="88">
        <v>4.300456848474405</v>
      </c>
      <c r="P10497" s="89">
        <v>65.135876715456689</v>
      </c>
    </row>
    <row r="10498" spans="1:16">
      <c r="A10498" s="75" t="s">
        <v>24144</v>
      </c>
      <c r="B10498" s="85">
        <v>10494</v>
      </c>
      <c r="C10498" s="85">
        <v>14723</v>
      </c>
      <c r="D10498" s="85">
        <v>10494</v>
      </c>
      <c r="E10498" s="86" t="s">
        <v>24145</v>
      </c>
      <c r="F10498" s="85" t="s">
        <v>11</v>
      </c>
      <c r="G10498" s="86" t="s">
        <v>16288</v>
      </c>
      <c r="H10498" s="85" t="s">
        <v>1</v>
      </c>
      <c r="I10498" s="85">
        <v>1</v>
      </c>
      <c r="J10498" s="88">
        <v>3.249792864191384</v>
      </c>
      <c r="K10498" s="146">
        <v>3.6612731365109279</v>
      </c>
      <c r="L10498" s="147">
        <v>1.5265675135180461E-8</v>
      </c>
      <c r="M10498" s="147">
        <v>0.37252230016819921</v>
      </c>
      <c r="N10498" s="87">
        <v>50.292941272071367</v>
      </c>
      <c r="O10498" s="88">
        <v>2.8166050309430828</v>
      </c>
      <c r="P10498" s="89">
        <v>56.003983058099593</v>
      </c>
    </row>
    <row r="10499" spans="1:16">
      <c r="A10499" s="75" t="s">
        <v>24972</v>
      </c>
      <c r="B10499" s="85">
        <v>10495</v>
      </c>
      <c r="C10499" s="85">
        <v>15322</v>
      </c>
      <c r="D10499" s="85">
        <v>10495</v>
      </c>
      <c r="E10499" s="86" t="s">
        <v>24970</v>
      </c>
      <c r="F10499" s="85" t="s">
        <v>283</v>
      </c>
      <c r="G10499" s="86" t="s">
        <v>16288</v>
      </c>
      <c r="H10499" s="85" t="s">
        <v>1</v>
      </c>
      <c r="I10499" s="85">
        <v>1</v>
      </c>
      <c r="J10499" s="88">
        <v>11.25053584948555</v>
      </c>
      <c r="K10499" s="146">
        <v>12.139192785110163</v>
      </c>
      <c r="L10499" s="147">
        <v>4.80351827892991E-8</v>
      </c>
      <c r="M10499" s="147">
        <v>0.43645969801038309</v>
      </c>
      <c r="N10499" s="87">
        <v>86.889062563192866</v>
      </c>
      <c r="O10499" s="88">
        <v>7.4285098411952362</v>
      </c>
      <c r="P10499" s="89">
        <v>85.494187899571514</v>
      </c>
    </row>
    <row r="10500" spans="1:16">
      <c r="A10500" s="75" t="s">
        <v>24975</v>
      </c>
      <c r="B10500" s="85">
        <v>10496</v>
      </c>
      <c r="C10500" s="85">
        <v>15325</v>
      </c>
      <c r="D10500" s="85">
        <v>10496</v>
      </c>
      <c r="E10500" s="86" t="s">
        <v>24970</v>
      </c>
      <c r="F10500" s="85" t="s">
        <v>38</v>
      </c>
      <c r="G10500" s="86" t="s">
        <v>16288</v>
      </c>
      <c r="H10500" s="85" t="s">
        <v>1</v>
      </c>
      <c r="I10500" s="85">
        <v>1</v>
      </c>
      <c r="J10500" s="88">
        <v>8.0769609385669199</v>
      </c>
      <c r="K10500" s="146">
        <v>9.0516001978367946</v>
      </c>
      <c r="L10500" s="147">
        <v>3.5806772418688192E-8</v>
      </c>
      <c r="M10500" s="147">
        <v>0.59383687097884763</v>
      </c>
      <c r="N10500" s="87">
        <v>87.034904524778469</v>
      </c>
      <c r="O10500" s="88">
        <v>5.7326362069236287</v>
      </c>
      <c r="P10500" s="89">
        <v>65.865944683050358</v>
      </c>
    </row>
    <row r="10501" spans="1:16">
      <c r="A10501" s="75" t="s">
        <v>24978</v>
      </c>
      <c r="B10501" s="85">
        <v>10497</v>
      </c>
      <c r="C10501" s="85">
        <v>15328</v>
      </c>
      <c r="D10501" s="85">
        <v>10497</v>
      </c>
      <c r="E10501" s="86" t="s">
        <v>24970</v>
      </c>
      <c r="F10501" s="85" t="s">
        <v>11</v>
      </c>
      <c r="G10501" s="86" t="s">
        <v>16288</v>
      </c>
      <c r="H10501" s="85" t="s">
        <v>1</v>
      </c>
      <c r="I10501" s="85">
        <v>1</v>
      </c>
      <c r="J10501" s="88">
        <v>5.9758985550585528</v>
      </c>
      <c r="K10501" s="146">
        <v>6.4412183718485201</v>
      </c>
      <c r="L10501" s="147">
        <v>2.752046595999069E-8</v>
      </c>
      <c r="M10501" s="147">
        <v>0.66528298267560637</v>
      </c>
      <c r="N10501" s="87">
        <v>91.705041529226648</v>
      </c>
      <c r="O10501" s="88">
        <v>5.1484405866652283</v>
      </c>
      <c r="P10501" s="89">
        <v>56.141303692931714</v>
      </c>
    </row>
    <row r="10502" spans="1:16">
      <c r="A10502" s="75" t="s">
        <v>24981</v>
      </c>
      <c r="B10502" s="85">
        <v>10498</v>
      </c>
      <c r="C10502" s="85">
        <v>15331</v>
      </c>
      <c r="D10502" s="85">
        <v>10498</v>
      </c>
      <c r="E10502" s="86" t="s">
        <v>24970</v>
      </c>
      <c r="F10502" s="85" t="s">
        <v>318</v>
      </c>
      <c r="G10502" s="86" t="s">
        <v>16288</v>
      </c>
      <c r="H10502" s="85" t="s">
        <v>1</v>
      </c>
      <c r="I10502" s="85">
        <v>1</v>
      </c>
      <c r="J10502" s="88">
        <v>7.6473755021420766</v>
      </c>
      <c r="K10502" s="146">
        <v>8.0717691336036452</v>
      </c>
      <c r="L10502" s="147">
        <v>3.3193520757158647E-8</v>
      </c>
      <c r="M10502" s="147">
        <v>0.63589673935764646</v>
      </c>
      <c r="N10502" s="87">
        <v>86.049108903418741</v>
      </c>
      <c r="O10502" s="88">
        <v>5.0394907550856569</v>
      </c>
      <c r="P10502" s="89">
        <v>58.565286954243376</v>
      </c>
    </row>
    <row r="10503" spans="1:16">
      <c r="A10503" s="75" t="s">
        <v>24985</v>
      </c>
      <c r="B10503" s="85">
        <v>10499</v>
      </c>
      <c r="C10503" s="85">
        <v>15334</v>
      </c>
      <c r="D10503" s="85">
        <v>10499</v>
      </c>
      <c r="E10503" s="86" t="s">
        <v>24983</v>
      </c>
      <c r="F10503" s="85" t="s">
        <v>283</v>
      </c>
      <c r="G10503" s="86" t="s">
        <v>16288</v>
      </c>
      <c r="H10503" s="85" t="s">
        <v>1</v>
      </c>
      <c r="I10503" s="85">
        <v>1</v>
      </c>
      <c r="J10503" s="88">
        <v>19.119789988876761</v>
      </c>
      <c r="K10503" s="146">
        <v>19.602169372997675</v>
      </c>
      <c r="L10503" s="147">
        <v>7.8923313580610574E-8</v>
      </c>
      <c r="M10503" s="147">
        <v>0.61295992568453361</v>
      </c>
      <c r="N10503" s="87">
        <v>132.90320179743631</v>
      </c>
      <c r="O10503" s="88">
        <v>11.84374703379223</v>
      </c>
      <c r="P10503" s="89">
        <v>89.115588440403499</v>
      </c>
    </row>
    <row r="10504" spans="1:16">
      <c r="A10504" s="75" t="s">
        <v>24988</v>
      </c>
      <c r="B10504" s="85">
        <v>10500</v>
      </c>
      <c r="C10504" s="85">
        <v>15337</v>
      </c>
      <c r="D10504" s="85">
        <v>10500</v>
      </c>
      <c r="E10504" s="86" t="s">
        <v>24983</v>
      </c>
      <c r="F10504" s="85" t="s">
        <v>38</v>
      </c>
      <c r="G10504" s="86" t="s">
        <v>16288</v>
      </c>
      <c r="H10504" s="85" t="s">
        <v>1</v>
      </c>
      <c r="I10504" s="85">
        <v>1</v>
      </c>
      <c r="J10504" s="88">
        <v>13.15854882289818</v>
      </c>
      <c r="K10504" s="146">
        <v>13.72626984711723</v>
      </c>
      <c r="L10504" s="147">
        <v>5.601437431202614E-8</v>
      </c>
      <c r="M10504" s="147">
        <v>0.89395443218734416</v>
      </c>
      <c r="N10504" s="87">
        <v>132.74170190587719</v>
      </c>
      <c r="O10504" s="88">
        <v>8.7366265162609</v>
      </c>
      <c r="P10504" s="89">
        <v>65.816743275265196</v>
      </c>
    </row>
    <row r="10505" spans="1:16">
      <c r="A10505" s="75" t="s">
        <v>24991</v>
      </c>
      <c r="B10505" s="85">
        <v>10501</v>
      </c>
      <c r="C10505" s="85">
        <v>15340</v>
      </c>
      <c r="D10505" s="85">
        <v>10501</v>
      </c>
      <c r="E10505" s="86" t="s">
        <v>24983</v>
      </c>
      <c r="F10505" s="85" t="s">
        <v>11</v>
      </c>
      <c r="G10505" s="86" t="s">
        <v>16288</v>
      </c>
      <c r="H10505" s="85" t="s">
        <v>1</v>
      </c>
      <c r="I10505" s="85">
        <v>1</v>
      </c>
      <c r="J10505" s="88">
        <v>9.1264098251196621</v>
      </c>
      <c r="K10505" s="146">
        <v>9.5482482087498841</v>
      </c>
      <c r="L10505" s="147">
        <v>4.0679515683857938E-8</v>
      </c>
      <c r="M10505" s="147">
        <v>0.99927165263736917</v>
      </c>
      <c r="N10505" s="87">
        <v>138.08005197619769</v>
      </c>
      <c r="O10505" s="88">
        <v>7.7439568270366337</v>
      </c>
      <c r="P10505" s="89">
        <v>56.083096118558394</v>
      </c>
    </row>
    <row r="10506" spans="1:16">
      <c r="A10506" s="75" t="s">
        <v>24994</v>
      </c>
      <c r="B10506" s="85">
        <v>10502</v>
      </c>
      <c r="C10506" s="85">
        <v>15343</v>
      </c>
      <c r="D10506" s="85">
        <v>10502</v>
      </c>
      <c r="E10506" s="86" t="s">
        <v>24983</v>
      </c>
      <c r="F10506" s="85" t="s">
        <v>318</v>
      </c>
      <c r="G10506" s="86" t="s">
        <v>16288</v>
      </c>
      <c r="H10506" s="85" t="s">
        <v>1</v>
      </c>
      <c r="I10506" s="85">
        <v>1</v>
      </c>
      <c r="J10506" s="88">
        <v>12.646172903355669</v>
      </c>
      <c r="K10506" s="146">
        <v>12.326000679613543</v>
      </c>
      <c r="L10506" s="147">
        <v>5.2349032222352321E-8</v>
      </c>
      <c r="M10506" s="147">
        <v>0.96952867999677228</v>
      </c>
      <c r="N10506" s="87">
        <v>131.49521268752801</v>
      </c>
      <c r="O10506" s="88">
        <v>7.6726035249780216</v>
      </c>
      <c r="P10506" s="89">
        <v>58.348919083544317</v>
      </c>
    </row>
    <row r="10507" spans="1:16">
      <c r="A10507" s="75" t="s">
        <v>25092</v>
      </c>
      <c r="B10507" s="85">
        <v>10503</v>
      </c>
      <c r="C10507" s="85">
        <v>15420</v>
      </c>
      <c r="D10507" s="85">
        <v>10503</v>
      </c>
      <c r="E10507" s="86" t="s">
        <v>25093</v>
      </c>
      <c r="F10507" s="85" t="s">
        <v>38</v>
      </c>
      <c r="G10507" s="86" t="s">
        <v>16288</v>
      </c>
      <c r="H10507" s="85" t="s">
        <v>1</v>
      </c>
      <c r="I10507" s="85">
        <v>1</v>
      </c>
      <c r="J10507" s="88">
        <v>0.40187752250920877</v>
      </c>
      <c r="K10507" s="146">
        <v>0.54505927756560224</v>
      </c>
      <c r="L10507" s="147">
        <v>2.182464996565692E-9</v>
      </c>
      <c r="M10507" s="147">
        <v>5.0363035071467381E-2</v>
      </c>
      <c r="N10507" s="87">
        <v>5.7303619420970167</v>
      </c>
      <c r="O10507" s="88">
        <v>0.36398557695744188</v>
      </c>
      <c r="P10507" s="89">
        <v>63.518776062553904</v>
      </c>
    </row>
    <row r="10508" spans="1:16">
      <c r="A10508" s="75" t="s">
        <v>25094</v>
      </c>
      <c r="B10508" s="85">
        <v>10504</v>
      </c>
      <c r="C10508" s="85">
        <v>15421</v>
      </c>
      <c r="D10508" s="85">
        <v>10504</v>
      </c>
      <c r="E10508" s="86" t="s">
        <v>25093</v>
      </c>
      <c r="F10508" s="85" t="s">
        <v>11</v>
      </c>
      <c r="G10508" s="86" t="s">
        <v>16288</v>
      </c>
      <c r="H10508" s="85" t="s">
        <v>1</v>
      </c>
      <c r="I10508" s="85">
        <v>1</v>
      </c>
      <c r="J10508" s="88">
        <v>0.29921389639215729</v>
      </c>
      <c r="K10508" s="146">
        <v>0.366525119054191</v>
      </c>
      <c r="L10508" s="147">
        <v>1.5521694024201231E-9</v>
      </c>
      <c r="M10508" s="147">
        <v>4.1295065417257193E-2</v>
      </c>
      <c r="N10508" s="87">
        <v>4.5496233036023979</v>
      </c>
      <c r="O10508" s="88">
        <v>0.26769415934010232</v>
      </c>
      <c r="P10508" s="89">
        <v>58.838752458503926</v>
      </c>
    </row>
    <row r="10509" spans="1:16">
      <c r="A10509" s="75" t="s">
        <v>25095</v>
      </c>
      <c r="B10509" s="85">
        <v>10505</v>
      </c>
      <c r="C10509" s="85">
        <v>15422</v>
      </c>
      <c r="D10509" s="85">
        <v>10505</v>
      </c>
      <c r="E10509" s="86" t="s">
        <v>25096</v>
      </c>
      <c r="F10509" s="85" t="s">
        <v>38</v>
      </c>
      <c r="G10509" s="86" t="s">
        <v>16288</v>
      </c>
      <c r="H10509" s="85" t="s">
        <v>1</v>
      </c>
      <c r="I10509" s="85">
        <v>1</v>
      </c>
      <c r="J10509" s="88">
        <v>0.77650112435883412</v>
      </c>
      <c r="K10509" s="146">
        <v>1.2136261771370358</v>
      </c>
      <c r="L10509" s="147">
        <v>4.1915005253113049E-9</v>
      </c>
      <c r="M10509" s="147">
        <v>8.8841589409419219E-2</v>
      </c>
      <c r="N10509" s="87">
        <v>11.76927885262217</v>
      </c>
      <c r="O10509" s="88">
        <v>0.69103233290834887</v>
      </c>
      <c r="P10509" s="89">
        <v>58.714925660410231</v>
      </c>
    </row>
    <row r="10510" spans="1:16">
      <c r="A10510" s="75" t="s">
        <v>25097</v>
      </c>
      <c r="B10510" s="85">
        <v>10506</v>
      </c>
      <c r="C10510" s="85">
        <v>15423</v>
      </c>
      <c r="D10510" s="85">
        <v>10506</v>
      </c>
      <c r="E10510" s="86" t="s">
        <v>25096</v>
      </c>
      <c r="F10510" s="85" t="s">
        <v>11</v>
      </c>
      <c r="G10510" s="86" t="s">
        <v>16288</v>
      </c>
      <c r="H10510" s="85" t="s">
        <v>1</v>
      </c>
      <c r="I10510" s="85">
        <v>1</v>
      </c>
      <c r="J10510" s="88">
        <v>1.1085606486004549</v>
      </c>
      <c r="K10510" s="146">
        <v>1.3589892262842129</v>
      </c>
      <c r="L10510" s="147">
        <v>5.4492909555913023E-9</v>
      </c>
      <c r="M10510" s="147">
        <v>0.1446219498629065</v>
      </c>
      <c r="N10510" s="87">
        <v>18.028328649018409</v>
      </c>
      <c r="O10510" s="88">
        <v>0.99058171358651625</v>
      </c>
      <c r="P10510" s="89">
        <v>54.945842893786534</v>
      </c>
    </row>
    <row r="10511" spans="1:16">
      <c r="A10511" s="75" t="s">
        <v>25098</v>
      </c>
      <c r="B10511" s="85">
        <v>10507</v>
      </c>
      <c r="C10511" s="85">
        <v>15424</v>
      </c>
      <c r="D10511" s="85">
        <v>10507</v>
      </c>
      <c r="E10511" s="86" t="s">
        <v>25099</v>
      </c>
      <c r="F10511" s="85" t="s">
        <v>55</v>
      </c>
      <c r="G10511" s="86" t="s">
        <v>16288</v>
      </c>
      <c r="H10511" s="85" t="s">
        <v>1</v>
      </c>
      <c r="I10511" s="85">
        <v>1</v>
      </c>
      <c r="J10511" s="88">
        <v>1.0642760317934119E-3</v>
      </c>
      <c r="K10511" s="146">
        <v>1.1676799065894481E-3</v>
      </c>
      <c r="L10511" s="147">
        <v>5.1786157939227784E-12</v>
      </c>
      <c r="M10511" s="147">
        <v>1.498085837275179E-4</v>
      </c>
      <c r="N10511" s="87">
        <v>1.6283960506114591E-2</v>
      </c>
      <c r="O10511" s="88">
        <v>9.6458376882846452E-4</v>
      </c>
      <c r="P10511" s="89">
        <v>59.235206844567415</v>
      </c>
    </row>
    <row r="10512" spans="1:16">
      <c r="A10512" s="75" t="s">
        <v>25102</v>
      </c>
      <c r="B10512" s="85">
        <v>10508</v>
      </c>
      <c r="C10512" s="85">
        <v>15426</v>
      </c>
      <c r="D10512" s="85">
        <v>10508</v>
      </c>
      <c r="E10512" s="86" t="s">
        <v>25101</v>
      </c>
      <c r="F10512" s="85" t="s">
        <v>283</v>
      </c>
      <c r="G10512" s="86" t="s">
        <v>16288</v>
      </c>
      <c r="H10512" s="85" t="s">
        <v>1</v>
      </c>
      <c r="I10512" s="85">
        <v>1</v>
      </c>
      <c r="J10512" s="88">
        <v>7.0654515188224254</v>
      </c>
      <c r="K10512" s="146">
        <v>7.0042756460873035</v>
      </c>
      <c r="L10512" s="147">
        <v>2.8786325271520919E-8</v>
      </c>
      <c r="M10512" s="147">
        <v>0.30944887676305299</v>
      </c>
      <c r="N10512" s="87">
        <v>51.624489498308471</v>
      </c>
      <c r="O10512" s="88">
        <v>3.8056501870375432</v>
      </c>
      <c r="P10512" s="89">
        <v>73.717923877237354</v>
      </c>
    </row>
    <row r="10513" spans="1:16">
      <c r="A10513" s="75" t="s">
        <v>25104</v>
      </c>
      <c r="B10513" s="85">
        <v>10509</v>
      </c>
      <c r="C10513" s="85">
        <v>15428</v>
      </c>
      <c r="D10513" s="85">
        <v>10509</v>
      </c>
      <c r="E10513" s="86" t="s">
        <v>25101</v>
      </c>
      <c r="F10513" s="85" t="s">
        <v>38</v>
      </c>
      <c r="G10513" s="86" t="s">
        <v>16288</v>
      </c>
      <c r="H10513" s="85" t="s">
        <v>1</v>
      </c>
      <c r="I10513" s="85">
        <v>1</v>
      </c>
      <c r="J10513" s="88">
        <v>4.8055350482016976</v>
      </c>
      <c r="K10513" s="146">
        <v>5.0549201074661587</v>
      </c>
      <c r="L10513" s="147">
        <v>2.0676729812864661E-8</v>
      </c>
      <c r="M10513" s="147">
        <v>0.33593118498390229</v>
      </c>
      <c r="N10513" s="87">
        <v>46.348642558478168</v>
      </c>
      <c r="O10513" s="88">
        <v>2.7525570375584678</v>
      </c>
      <c r="P10513" s="89">
        <v>59.388083137182747</v>
      </c>
    </row>
    <row r="10514" spans="1:16">
      <c r="A10514" s="75" t="s">
        <v>25106</v>
      </c>
      <c r="B10514" s="85">
        <v>10510</v>
      </c>
      <c r="C10514" s="85">
        <v>15430</v>
      </c>
      <c r="D10514" s="85">
        <v>10510</v>
      </c>
      <c r="E10514" s="86" t="s">
        <v>25101</v>
      </c>
      <c r="F10514" s="85" t="s">
        <v>11</v>
      </c>
      <c r="G10514" s="86" t="s">
        <v>16288</v>
      </c>
      <c r="H10514" s="85" t="s">
        <v>1</v>
      </c>
      <c r="I10514" s="85">
        <v>1</v>
      </c>
      <c r="J10514" s="88">
        <v>3.9813993266635812</v>
      </c>
      <c r="K10514" s="146">
        <v>4.3568489421325856</v>
      </c>
      <c r="L10514" s="147">
        <v>1.7949993062818279E-8</v>
      </c>
      <c r="M10514" s="147">
        <v>0.45955432445239619</v>
      </c>
      <c r="N10514" s="87">
        <v>60.196855505930557</v>
      </c>
      <c r="O10514" s="88">
        <v>3.3366150756217028</v>
      </c>
      <c r="P10514" s="89">
        <v>55.428394848514657</v>
      </c>
    </row>
    <row r="10515" spans="1:16">
      <c r="A10515" s="75" t="s">
        <v>25108</v>
      </c>
      <c r="B10515" s="85">
        <v>10511</v>
      </c>
      <c r="C10515" s="85">
        <v>15432</v>
      </c>
      <c r="D10515" s="85">
        <v>10511</v>
      </c>
      <c r="E10515" s="86" t="s">
        <v>25101</v>
      </c>
      <c r="F10515" s="85" t="s">
        <v>318</v>
      </c>
      <c r="G10515" s="86" t="s">
        <v>16288</v>
      </c>
      <c r="H10515" s="85" t="s">
        <v>1</v>
      </c>
      <c r="I10515" s="85">
        <v>1</v>
      </c>
      <c r="J10515" s="88">
        <v>5.3355294328083183</v>
      </c>
      <c r="K10515" s="146">
        <v>5.274557994104633</v>
      </c>
      <c r="L10515" s="147">
        <v>2.2136086284563291E-8</v>
      </c>
      <c r="M10515" s="147">
        <v>0.38655733561267008</v>
      </c>
      <c r="N10515" s="87">
        <v>51.538322054091893</v>
      </c>
      <c r="O10515" s="88">
        <v>2.973428058579711</v>
      </c>
      <c r="P10515" s="89">
        <v>57.693536383643966</v>
      </c>
    </row>
    <row r="10516" spans="1:16">
      <c r="A10516" s="75" t="s">
        <v>25109</v>
      </c>
      <c r="B10516" s="85">
        <v>10512</v>
      </c>
      <c r="C10516" s="85">
        <v>15433</v>
      </c>
      <c r="D10516" s="85">
        <v>10512</v>
      </c>
      <c r="E10516" s="86" t="s">
        <v>25110</v>
      </c>
      <c r="F10516" s="85" t="s">
        <v>38</v>
      </c>
      <c r="G10516" s="86" t="s">
        <v>16288</v>
      </c>
      <c r="H10516" s="85" t="s">
        <v>1</v>
      </c>
      <c r="I10516" s="85">
        <v>1</v>
      </c>
      <c r="J10516" s="88">
        <v>1.9918722490889109</v>
      </c>
      <c r="K10516" s="146">
        <v>4.8360593700674688</v>
      </c>
      <c r="L10516" s="147">
        <v>1.366083831521227E-8</v>
      </c>
      <c r="M10516" s="147">
        <v>0.1586358980783687</v>
      </c>
      <c r="N10516" s="87">
        <v>25.126818753220061</v>
      </c>
      <c r="O10516" s="88">
        <v>1.7851957607758959</v>
      </c>
      <c r="P10516" s="89">
        <v>71.047424598751434</v>
      </c>
    </row>
    <row r="10517" spans="1:16">
      <c r="A10517" s="75" t="s">
        <v>25111</v>
      </c>
      <c r="B10517" s="85">
        <v>10513</v>
      </c>
      <c r="C10517" s="85">
        <v>15434</v>
      </c>
      <c r="D10517" s="85">
        <v>10513</v>
      </c>
      <c r="E10517" s="86" t="s">
        <v>25110</v>
      </c>
      <c r="F10517" s="85" t="s">
        <v>11</v>
      </c>
      <c r="G10517" s="86" t="s">
        <v>16288</v>
      </c>
      <c r="H10517" s="85" t="s">
        <v>1</v>
      </c>
      <c r="I10517" s="85">
        <v>1</v>
      </c>
      <c r="J10517" s="88">
        <v>1.944063437728395</v>
      </c>
      <c r="K10517" s="146">
        <v>4.0322772239766902</v>
      </c>
      <c r="L10517" s="147">
        <v>1.268327224363039E-8</v>
      </c>
      <c r="M10517" s="147">
        <v>0.2026415940498886</v>
      </c>
      <c r="N10517" s="87">
        <v>28.723008505634219</v>
      </c>
      <c r="O10517" s="88">
        <v>1.7508456789679121</v>
      </c>
      <c r="P10517" s="89">
        <v>60.956207934293218</v>
      </c>
    </row>
    <row r="10518" spans="1:16">
      <c r="A10518" s="75" t="s">
        <v>10663</v>
      </c>
      <c r="B10518" s="85">
        <v>10514</v>
      </c>
      <c r="C10518" s="85">
        <v>7171</v>
      </c>
      <c r="D10518" s="85">
        <v>10514</v>
      </c>
      <c r="E10518" s="86" t="s">
        <v>10664</v>
      </c>
      <c r="F10518" s="85" t="s">
        <v>55</v>
      </c>
      <c r="G10518" s="86" t="s">
        <v>10665</v>
      </c>
      <c r="H10518" s="85" t="s">
        <v>1</v>
      </c>
      <c r="I10518" s="85">
        <v>1</v>
      </c>
      <c r="J10518" s="88">
        <v>12.485318943023611</v>
      </c>
      <c r="K10518" s="146">
        <v>36.693037022284884</v>
      </c>
      <c r="L10518" s="147">
        <v>8.697915473537851E-8</v>
      </c>
      <c r="M10518" s="147">
        <v>0.96649301000833499</v>
      </c>
      <c r="N10518" s="87">
        <v>191.7458853355995</v>
      </c>
      <c r="O10518" s="88">
        <v>11.05994703041905</v>
      </c>
      <c r="P10518" s="89">
        <v>57.680231370084385</v>
      </c>
    </row>
    <row r="10519" spans="1:16">
      <c r="A10519" s="75" t="s">
        <v>16352</v>
      </c>
      <c r="B10519" s="85">
        <v>10515</v>
      </c>
      <c r="C10519" s="85">
        <v>10841</v>
      </c>
      <c r="D10519" s="85">
        <v>10515</v>
      </c>
      <c r="E10519" s="86" t="s">
        <v>16353</v>
      </c>
      <c r="F10519" s="85" t="s">
        <v>55</v>
      </c>
      <c r="G10519" s="86" t="s">
        <v>10665</v>
      </c>
      <c r="H10519" s="85" t="s">
        <v>1</v>
      </c>
      <c r="I10519" s="85">
        <v>1</v>
      </c>
      <c r="J10519" s="88">
        <v>12.485318943023611</v>
      </c>
      <c r="K10519" s="146">
        <v>36.693037022284884</v>
      </c>
      <c r="L10519" s="147">
        <v>8.697915473537851E-8</v>
      </c>
      <c r="M10519" s="147">
        <v>0.96649301000833499</v>
      </c>
      <c r="N10519" s="87">
        <v>191.7458853355995</v>
      </c>
      <c r="O10519" s="88">
        <v>11.05994703041905</v>
      </c>
      <c r="P10519" s="89">
        <v>57.680231370084385</v>
      </c>
    </row>
    <row r="10520" spans="1:16">
      <c r="A10520" s="75" t="s">
        <v>10666</v>
      </c>
      <c r="B10520" s="85">
        <v>10516</v>
      </c>
      <c r="C10520" s="85">
        <v>7172</v>
      </c>
      <c r="D10520" s="85">
        <v>10516</v>
      </c>
      <c r="E10520" s="86" t="s">
        <v>10667</v>
      </c>
      <c r="F10520" s="85" t="s">
        <v>38</v>
      </c>
      <c r="G10520" s="86" t="s">
        <v>10668</v>
      </c>
      <c r="H10520" s="85" t="s">
        <v>646</v>
      </c>
      <c r="I10520" s="85">
        <v>1</v>
      </c>
      <c r="J10520" s="88">
        <v>21.43581642035177</v>
      </c>
      <c r="K10520" s="146">
        <v>45.824275405369306</v>
      </c>
      <c r="L10520" s="147">
        <v>1.265046937635488E-7</v>
      </c>
      <c r="M10520" s="147">
        <v>1.519628454978698</v>
      </c>
      <c r="N10520" s="87">
        <v>241.20621343951461</v>
      </c>
      <c r="O10520" s="88">
        <v>18.602473238527651</v>
      </c>
      <c r="P10520" s="89">
        <v>77.122695030376761</v>
      </c>
    </row>
    <row r="10521" spans="1:16">
      <c r="A10521" s="75" t="s">
        <v>10669</v>
      </c>
      <c r="B10521" s="85">
        <v>10517</v>
      </c>
      <c r="C10521" s="85">
        <v>7173</v>
      </c>
      <c r="D10521" s="85">
        <v>10517</v>
      </c>
      <c r="E10521" s="86" t="s">
        <v>10667</v>
      </c>
      <c r="F10521" s="85" t="s">
        <v>11</v>
      </c>
      <c r="G10521" s="86" t="s">
        <v>10668</v>
      </c>
      <c r="H10521" s="85" t="s">
        <v>646</v>
      </c>
      <c r="I10521" s="85">
        <v>1</v>
      </c>
      <c r="J10521" s="88">
        <v>20.781147745172142</v>
      </c>
      <c r="K10521" s="146">
        <v>44.594571821046131</v>
      </c>
      <c r="L10521" s="147">
        <v>1.2330740001445999E-7</v>
      </c>
      <c r="M10521" s="147">
        <v>1.5261651308516191</v>
      </c>
      <c r="N10521" s="87">
        <v>240.97349592929811</v>
      </c>
      <c r="O10521" s="88">
        <v>18.05451047629122</v>
      </c>
      <c r="P10521" s="89">
        <v>74.923220940399332</v>
      </c>
    </row>
    <row r="10522" spans="1:16">
      <c r="A10522" s="75" t="s">
        <v>16354</v>
      </c>
      <c r="B10522" s="85">
        <v>10518</v>
      </c>
      <c r="C10522" s="85">
        <v>10842</v>
      </c>
      <c r="D10522" s="85">
        <v>10518</v>
      </c>
      <c r="E10522" s="86" t="s">
        <v>16355</v>
      </c>
      <c r="F10522" s="85" t="s">
        <v>55</v>
      </c>
      <c r="G10522" s="86" t="s">
        <v>10668</v>
      </c>
      <c r="H10522" s="85" t="s">
        <v>646</v>
      </c>
      <c r="I10522" s="85">
        <v>1</v>
      </c>
      <c r="J10522" s="88">
        <v>21.46720106994109</v>
      </c>
      <c r="K10522" s="146">
        <v>45.739549925868218</v>
      </c>
      <c r="L10522" s="147">
        <v>1.267469684620983E-7</v>
      </c>
      <c r="M10522" s="147">
        <v>1.5555278488030839</v>
      </c>
      <c r="N10522" s="87">
        <v>244.82621747267891</v>
      </c>
      <c r="O10522" s="88">
        <v>18.645998279801422</v>
      </c>
      <c r="P10522" s="89">
        <v>76.160137064904816</v>
      </c>
    </row>
    <row r="10523" spans="1:16">
      <c r="A10523" s="75" t="s">
        <v>10670</v>
      </c>
      <c r="B10523" s="85">
        <v>10519</v>
      </c>
      <c r="C10523" s="85">
        <v>7174</v>
      </c>
      <c r="D10523" s="85">
        <v>10519</v>
      </c>
      <c r="E10523" s="86" t="s">
        <v>10671</v>
      </c>
      <c r="F10523" s="85" t="s">
        <v>55</v>
      </c>
      <c r="G10523" s="86" t="s">
        <v>10672</v>
      </c>
      <c r="H10523" s="85" t="s">
        <v>1</v>
      </c>
      <c r="I10523" s="85">
        <v>1</v>
      </c>
      <c r="J10523" s="88">
        <v>45.414316934517821</v>
      </c>
      <c r="K10523" s="146">
        <v>131.16095712243086</v>
      </c>
      <c r="L10523" s="147">
        <v>2.9461921666221331E-7</v>
      </c>
      <c r="M10523" s="147">
        <v>3.1461316123008891</v>
      </c>
      <c r="N10523" s="87">
        <v>591.54749281815509</v>
      </c>
      <c r="O10523" s="88">
        <v>39.927366928453552</v>
      </c>
      <c r="P10523" s="89">
        <v>67.496468860408882</v>
      </c>
    </row>
    <row r="10524" spans="1:16">
      <c r="A10524" s="75" t="s">
        <v>16356</v>
      </c>
      <c r="B10524" s="85">
        <v>10520</v>
      </c>
      <c r="C10524" s="85">
        <v>10843</v>
      </c>
      <c r="D10524" s="85">
        <v>10520</v>
      </c>
      <c r="E10524" s="86" t="s">
        <v>16357</v>
      </c>
      <c r="F10524" s="85" t="s">
        <v>55</v>
      </c>
      <c r="G10524" s="86" t="s">
        <v>10672</v>
      </c>
      <c r="H10524" s="85" t="s">
        <v>1</v>
      </c>
      <c r="I10524" s="85">
        <v>1</v>
      </c>
      <c r="J10524" s="88">
        <v>45.48798648750077</v>
      </c>
      <c r="K10524" s="146">
        <v>131.25676669201849</v>
      </c>
      <c r="L10524" s="147">
        <v>2.9500596893712721E-7</v>
      </c>
      <c r="M10524" s="147">
        <v>3.1561654716385532</v>
      </c>
      <c r="N10524" s="87">
        <v>592.64660982685666</v>
      </c>
      <c r="O10524" s="88">
        <v>39.994159876914061</v>
      </c>
      <c r="P10524" s="89">
        <v>67.483993350773517</v>
      </c>
    </row>
    <row r="10525" spans="1:16">
      <c r="A10525" s="75" t="s">
        <v>10673</v>
      </c>
      <c r="B10525" s="85">
        <v>10521</v>
      </c>
      <c r="C10525" s="85">
        <v>7175</v>
      </c>
      <c r="D10525" s="85">
        <v>10521</v>
      </c>
      <c r="E10525" s="86" t="s">
        <v>10674</v>
      </c>
      <c r="F10525" s="85" t="s">
        <v>55</v>
      </c>
      <c r="G10525" s="86" t="s">
        <v>10675</v>
      </c>
      <c r="H10525" s="85" t="s">
        <v>1</v>
      </c>
      <c r="I10525" s="85">
        <v>1</v>
      </c>
      <c r="J10525" s="88">
        <v>1571.7585158246629</v>
      </c>
      <c r="K10525" s="146">
        <v>4307.0678757415999</v>
      </c>
      <c r="L10525" s="147">
        <v>9.7082526455269688E-6</v>
      </c>
      <c r="M10525" s="147">
        <v>98.163811236425644</v>
      </c>
      <c r="N10525" s="87">
        <v>21531.06347818299</v>
      </c>
      <c r="O10525" s="88">
        <v>1370.6789637233651</v>
      </c>
      <c r="P10525" s="89">
        <v>63.660532379752055</v>
      </c>
    </row>
    <row r="10526" spans="1:16">
      <c r="A10526" s="75" t="s">
        <v>16358</v>
      </c>
      <c r="B10526" s="85">
        <v>10522</v>
      </c>
      <c r="C10526" s="85">
        <v>10844</v>
      </c>
      <c r="D10526" s="85">
        <v>10522</v>
      </c>
      <c r="E10526" s="86" t="s">
        <v>16359</v>
      </c>
      <c r="F10526" s="85" t="s">
        <v>55</v>
      </c>
      <c r="G10526" s="86" t="s">
        <v>10675</v>
      </c>
      <c r="H10526" s="85" t="s">
        <v>1</v>
      </c>
      <c r="I10526" s="85">
        <v>1</v>
      </c>
      <c r="J10526" s="88">
        <v>1571.7625289406189</v>
      </c>
      <c r="K10526" s="146">
        <v>4307.0727469999083</v>
      </c>
      <c r="L10526" s="147">
        <v>9.7082730429823728E-6</v>
      </c>
      <c r="M10526" s="147">
        <v>98.164339632657146</v>
      </c>
      <c r="N10526" s="87">
        <v>21531.122790142941</v>
      </c>
      <c r="O10526" s="88">
        <v>1370.6826033000891</v>
      </c>
      <c r="P10526" s="89">
        <v>63.66052605150692</v>
      </c>
    </row>
    <row r="10527" spans="1:16">
      <c r="A10527" s="75" t="s">
        <v>10676</v>
      </c>
      <c r="B10527" s="85">
        <v>10523</v>
      </c>
      <c r="C10527" s="85">
        <v>7176</v>
      </c>
      <c r="D10527" s="85">
        <v>10523</v>
      </c>
      <c r="E10527" s="86" t="s">
        <v>10677</v>
      </c>
      <c r="F10527" s="85" t="s">
        <v>55</v>
      </c>
      <c r="G10527" s="86" t="s">
        <v>10678</v>
      </c>
      <c r="H10527" s="85" t="s">
        <v>1</v>
      </c>
      <c r="I10527" s="85">
        <v>1</v>
      </c>
      <c r="J10527" s="88">
        <v>1121.5941166853979</v>
      </c>
      <c r="K10527" s="146">
        <v>1723.4186305363792</v>
      </c>
      <c r="L10527" s="147">
        <v>5.218480208462028E-6</v>
      </c>
      <c r="M10527" s="147">
        <v>60.109650267039093</v>
      </c>
      <c r="N10527" s="87">
        <v>15209.71690366284</v>
      </c>
      <c r="O10527" s="88">
        <v>968.05812191646976</v>
      </c>
      <c r="P10527" s="89">
        <v>63.64734649882535</v>
      </c>
    </row>
    <row r="10528" spans="1:16">
      <c r="A10528" s="75" t="s">
        <v>16360</v>
      </c>
      <c r="B10528" s="85">
        <v>10524</v>
      </c>
      <c r="C10528" s="85">
        <v>10845</v>
      </c>
      <c r="D10528" s="85">
        <v>10524</v>
      </c>
      <c r="E10528" s="86" t="s">
        <v>16361</v>
      </c>
      <c r="F10528" s="85" t="s">
        <v>55</v>
      </c>
      <c r="G10528" s="86" t="s">
        <v>10678</v>
      </c>
      <c r="H10528" s="85" t="s">
        <v>1</v>
      </c>
      <c r="I10528" s="85">
        <v>1</v>
      </c>
      <c r="J10528" s="88">
        <v>1121.5981298013551</v>
      </c>
      <c r="K10528" s="146">
        <v>1723.4235017947015</v>
      </c>
      <c r="L10528" s="147">
        <v>5.2185006059174769E-6</v>
      </c>
      <c r="M10528" s="147">
        <v>60.110178663270801</v>
      </c>
      <c r="N10528" s="87">
        <v>15209.776215622829</v>
      </c>
      <c r="O10528" s="88">
        <v>968.06176149319583</v>
      </c>
      <c r="P10528" s="89">
        <v>63.647337591913043</v>
      </c>
    </row>
    <row r="10529" spans="1:16">
      <c r="A10529" s="75" t="s">
        <v>10692</v>
      </c>
      <c r="B10529" s="85">
        <v>10525</v>
      </c>
      <c r="C10529" s="85">
        <v>7187</v>
      </c>
      <c r="D10529" s="85">
        <v>10525</v>
      </c>
      <c r="E10529" s="86" t="s">
        <v>10693</v>
      </c>
      <c r="F10529" s="85" t="s">
        <v>55</v>
      </c>
      <c r="G10529" s="86" t="s">
        <v>10694</v>
      </c>
      <c r="H10529" s="85" t="s">
        <v>260</v>
      </c>
      <c r="I10529" s="85">
        <v>1</v>
      </c>
      <c r="J10529" s="88">
        <v>9712.2046915217834</v>
      </c>
      <c r="K10529" s="146">
        <v>28673.067215761308</v>
      </c>
      <c r="L10529" s="147">
        <v>4.8981307512015307E-5</v>
      </c>
      <c r="M10529" s="147">
        <v>927.29956430971583</v>
      </c>
      <c r="N10529" s="87">
        <v>122604.5556993046</v>
      </c>
      <c r="O10529" s="88">
        <v>8540.112177552719</v>
      </c>
      <c r="P10529" s="89">
        <v>69.655749159092281</v>
      </c>
    </row>
    <row r="10530" spans="1:16">
      <c r="A10530" s="75" t="s">
        <v>16362</v>
      </c>
      <c r="B10530" s="85">
        <v>10526</v>
      </c>
      <c r="C10530" s="85">
        <v>10846</v>
      </c>
      <c r="D10530" s="85">
        <v>10526</v>
      </c>
      <c r="E10530" s="86" t="s">
        <v>16363</v>
      </c>
      <c r="F10530" s="85" t="s">
        <v>55</v>
      </c>
      <c r="G10530" s="86" t="s">
        <v>10694</v>
      </c>
      <c r="H10530" s="85" t="s">
        <v>260</v>
      </c>
      <c r="I10530" s="85">
        <v>1</v>
      </c>
      <c r="J10530" s="88">
        <v>9712.2046915217834</v>
      </c>
      <c r="K10530" s="146">
        <v>28673.067215761308</v>
      </c>
      <c r="L10530" s="147">
        <v>4.8981307512015307E-5</v>
      </c>
      <c r="M10530" s="147">
        <v>927.29956430971583</v>
      </c>
      <c r="N10530" s="87">
        <v>122604.5556993046</v>
      </c>
      <c r="O10530" s="88">
        <v>8540.112177552719</v>
      </c>
      <c r="P10530" s="89">
        <v>69.655749159092281</v>
      </c>
    </row>
    <row r="10531" spans="1:16">
      <c r="A10531" s="75" t="s">
        <v>10695</v>
      </c>
      <c r="B10531" s="85">
        <v>10527</v>
      </c>
      <c r="C10531" s="85">
        <v>7188</v>
      </c>
      <c r="D10531" s="85">
        <v>10527</v>
      </c>
      <c r="E10531" s="86" t="s">
        <v>10696</v>
      </c>
      <c r="F10531" s="85" t="s">
        <v>55</v>
      </c>
      <c r="G10531" s="86" t="s">
        <v>10697</v>
      </c>
      <c r="H10531" s="85" t="s">
        <v>260</v>
      </c>
      <c r="I10531" s="85">
        <v>1</v>
      </c>
      <c r="J10531" s="88">
        <v>16381.15248470589</v>
      </c>
      <c r="K10531" s="146">
        <v>48647.038676214288</v>
      </c>
      <c r="L10531" s="147">
        <v>8.4437502141655003E-5</v>
      </c>
      <c r="M10531" s="147">
        <v>1556.5599914386</v>
      </c>
      <c r="N10531" s="87">
        <v>207125.15431728671</v>
      </c>
      <c r="O10531" s="88">
        <v>14405.196334554599</v>
      </c>
      <c r="P10531" s="89">
        <v>69.548270860852838</v>
      </c>
    </row>
    <row r="10532" spans="1:16">
      <c r="A10532" s="75" t="s">
        <v>16364</v>
      </c>
      <c r="B10532" s="85">
        <v>10528</v>
      </c>
      <c r="C10532" s="85">
        <v>10847</v>
      </c>
      <c r="D10532" s="85">
        <v>10528</v>
      </c>
      <c r="E10532" s="86" t="s">
        <v>16365</v>
      </c>
      <c r="F10532" s="85" t="s">
        <v>55</v>
      </c>
      <c r="G10532" s="86" t="s">
        <v>10697</v>
      </c>
      <c r="H10532" s="85" t="s">
        <v>260</v>
      </c>
      <c r="I10532" s="85">
        <v>1</v>
      </c>
      <c r="J10532" s="88">
        <v>16381.15248470589</v>
      </c>
      <c r="K10532" s="146">
        <v>48647.038676214288</v>
      </c>
      <c r="L10532" s="147">
        <v>8.4437502141655003E-5</v>
      </c>
      <c r="M10532" s="147">
        <v>1556.5599914386</v>
      </c>
      <c r="N10532" s="87">
        <v>207125.15431728671</v>
      </c>
      <c r="O10532" s="88">
        <v>14405.196334554599</v>
      </c>
      <c r="P10532" s="89">
        <v>69.548270860852838</v>
      </c>
    </row>
    <row r="10533" spans="1:16">
      <c r="A10533" s="75" t="s">
        <v>10698</v>
      </c>
      <c r="B10533" s="85">
        <v>10529</v>
      </c>
      <c r="C10533" s="85">
        <v>7189</v>
      </c>
      <c r="D10533" s="85">
        <v>10529</v>
      </c>
      <c r="E10533" s="86" t="s">
        <v>10699</v>
      </c>
      <c r="F10533" s="85" t="s">
        <v>55</v>
      </c>
      <c r="G10533" s="86" t="s">
        <v>10700</v>
      </c>
      <c r="H10533" s="85" t="s">
        <v>260</v>
      </c>
      <c r="I10533" s="85">
        <v>1</v>
      </c>
      <c r="J10533" s="88">
        <v>17002.363360134441</v>
      </c>
      <c r="K10533" s="146">
        <v>50657.362994361152</v>
      </c>
      <c r="L10533" s="147">
        <v>8.7286710557036499E-5</v>
      </c>
      <c r="M10533" s="147">
        <v>1614.8376703582669</v>
      </c>
      <c r="N10533" s="87">
        <v>214997.39305286671</v>
      </c>
      <c r="O10533" s="88">
        <v>14953.667325512029</v>
      </c>
      <c r="P10533" s="89">
        <v>69.552784399739224</v>
      </c>
    </row>
    <row r="10534" spans="1:16">
      <c r="A10534" s="75" t="s">
        <v>16366</v>
      </c>
      <c r="B10534" s="85">
        <v>10530</v>
      </c>
      <c r="C10534" s="85">
        <v>10848</v>
      </c>
      <c r="D10534" s="85">
        <v>10530</v>
      </c>
      <c r="E10534" s="86" t="s">
        <v>16367</v>
      </c>
      <c r="F10534" s="85" t="s">
        <v>55</v>
      </c>
      <c r="G10534" s="86" t="s">
        <v>10700</v>
      </c>
      <c r="H10534" s="85" t="s">
        <v>260</v>
      </c>
      <c r="I10534" s="85">
        <v>1</v>
      </c>
      <c r="J10534" s="88">
        <v>17002.363360134441</v>
      </c>
      <c r="K10534" s="146">
        <v>50657.362994361152</v>
      </c>
      <c r="L10534" s="147">
        <v>8.7286710557036499E-5</v>
      </c>
      <c r="M10534" s="147">
        <v>1614.8376703582669</v>
      </c>
      <c r="N10534" s="87">
        <v>214997.39305286671</v>
      </c>
      <c r="O10534" s="88">
        <v>14953.667325512029</v>
      </c>
      <c r="P10534" s="89">
        <v>69.552784399739224</v>
      </c>
    </row>
    <row r="10535" spans="1:16">
      <c r="A10535" s="75" t="s">
        <v>10701</v>
      </c>
      <c r="B10535" s="85">
        <v>10531</v>
      </c>
      <c r="C10535" s="85">
        <v>7190</v>
      </c>
      <c r="D10535" s="85">
        <v>10531</v>
      </c>
      <c r="E10535" s="86" t="s">
        <v>10702</v>
      </c>
      <c r="F10535" s="85" t="s">
        <v>55</v>
      </c>
      <c r="G10535" s="86" t="s">
        <v>10703</v>
      </c>
      <c r="H10535" s="85" t="s">
        <v>260</v>
      </c>
      <c r="I10535" s="85">
        <v>1</v>
      </c>
      <c r="J10535" s="88">
        <v>20788.82304259963</v>
      </c>
      <c r="K10535" s="146">
        <v>61522.981465941186</v>
      </c>
      <c r="L10535" s="147">
        <v>1.056542390395718E-4</v>
      </c>
      <c r="M10535" s="147">
        <v>1978.267266139884</v>
      </c>
      <c r="N10535" s="87">
        <v>262161.07553975639</v>
      </c>
      <c r="O10535" s="88">
        <v>18274.697250474612</v>
      </c>
      <c r="P10535" s="89">
        <v>69.707896997482678</v>
      </c>
    </row>
    <row r="10536" spans="1:16">
      <c r="A10536" s="75" t="s">
        <v>16368</v>
      </c>
      <c r="B10536" s="85">
        <v>10532</v>
      </c>
      <c r="C10536" s="85">
        <v>10849</v>
      </c>
      <c r="D10536" s="85">
        <v>10532</v>
      </c>
      <c r="E10536" s="86" t="s">
        <v>16369</v>
      </c>
      <c r="F10536" s="85" t="s">
        <v>55</v>
      </c>
      <c r="G10536" s="86" t="s">
        <v>10703</v>
      </c>
      <c r="H10536" s="85" t="s">
        <v>260</v>
      </c>
      <c r="I10536" s="85">
        <v>1</v>
      </c>
      <c r="J10536" s="88">
        <v>20788.82304259963</v>
      </c>
      <c r="K10536" s="146">
        <v>61522.981465941186</v>
      </c>
      <c r="L10536" s="147">
        <v>1.056542390395718E-4</v>
      </c>
      <c r="M10536" s="147">
        <v>1978.267266139884</v>
      </c>
      <c r="N10536" s="87">
        <v>262161.07553975639</v>
      </c>
      <c r="O10536" s="88">
        <v>18274.697250474612</v>
      </c>
      <c r="P10536" s="89">
        <v>69.707896997482678</v>
      </c>
    </row>
    <row r="10537" spans="1:16">
      <c r="A10537" s="75" t="s">
        <v>10704</v>
      </c>
      <c r="B10537" s="85">
        <v>10533</v>
      </c>
      <c r="C10537" s="85">
        <v>7191</v>
      </c>
      <c r="D10537" s="85">
        <v>10533</v>
      </c>
      <c r="E10537" s="86" t="s">
        <v>10705</v>
      </c>
      <c r="F10537" s="85" t="s">
        <v>55</v>
      </c>
      <c r="G10537" s="86" t="s">
        <v>10706</v>
      </c>
      <c r="H10537" s="85" t="s">
        <v>1</v>
      </c>
      <c r="I10537" s="85">
        <v>1</v>
      </c>
      <c r="J10537" s="88">
        <v>8.370588902648862</v>
      </c>
      <c r="K10537" s="146">
        <v>19.141235866273622</v>
      </c>
      <c r="L10537" s="147">
        <v>4.6974536913748313E-8</v>
      </c>
      <c r="M10537" s="147">
        <v>0.61375069278974637</v>
      </c>
      <c r="N10537" s="87">
        <v>104.7466310207743</v>
      </c>
      <c r="O10537" s="88">
        <v>7.3216871325326931</v>
      </c>
      <c r="P10537" s="89">
        <v>69.899022633774152</v>
      </c>
    </row>
    <row r="10538" spans="1:16">
      <c r="A10538" s="75" t="s">
        <v>16370</v>
      </c>
      <c r="B10538" s="85">
        <v>10534</v>
      </c>
      <c r="C10538" s="85">
        <v>10850</v>
      </c>
      <c r="D10538" s="85">
        <v>10534</v>
      </c>
      <c r="E10538" s="86" t="s">
        <v>16371</v>
      </c>
      <c r="F10538" s="85" t="s">
        <v>55</v>
      </c>
      <c r="G10538" s="86" t="s">
        <v>10706</v>
      </c>
      <c r="H10538" s="85" t="s">
        <v>1</v>
      </c>
      <c r="I10538" s="85">
        <v>1</v>
      </c>
      <c r="J10538" s="88">
        <v>8.370588902648862</v>
      </c>
      <c r="K10538" s="146">
        <v>19.141235866273622</v>
      </c>
      <c r="L10538" s="147">
        <v>4.6974536913748313E-8</v>
      </c>
      <c r="M10538" s="147">
        <v>0.61375069278974637</v>
      </c>
      <c r="N10538" s="87">
        <v>104.7466310207743</v>
      </c>
      <c r="O10538" s="88">
        <v>7.3216871325326931</v>
      </c>
      <c r="P10538" s="89">
        <v>69.899022633774152</v>
      </c>
    </row>
    <row r="10539" spans="1:16">
      <c r="A10539" s="75" t="s">
        <v>10707</v>
      </c>
      <c r="B10539" s="85">
        <v>10535</v>
      </c>
      <c r="C10539" s="85">
        <v>7192</v>
      </c>
      <c r="D10539" s="85">
        <v>10535</v>
      </c>
      <c r="E10539" s="86" t="s">
        <v>10708</v>
      </c>
      <c r="F10539" s="85" t="s">
        <v>32</v>
      </c>
      <c r="G10539" s="86" t="s">
        <v>10709</v>
      </c>
      <c r="H10539" s="85" t="s">
        <v>260</v>
      </c>
      <c r="I10539" s="85">
        <v>1</v>
      </c>
      <c r="J10539" s="88">
        <v>6.8503343824637772</v>
      </c>
      <c r="K10539" s="146">
        <v>23.149143254663951</v>
      </c>
      <c r="L10539" s="147">
        <v>4.9679654877949922E-8</v>
      </c>
      <c r="M10539" s="147">
        <v>0.47937348578968692</v>
      </c>
      <c r="N10539" s="87">
        <v>92.69827312077993</v>
      </c>
      <c r="O10539" s="88">
        <v>6.0054865983017773</v>
      </c>
      <c r="P10539" s="89">
        <v>64.78531256431296</v>
      </c>
    </row>
    <row r="10540" spans="1:16">
      <c r="A10540" s="75" t="s">
        <v>10710</v>
      </c>
      <c r="B10540" s="85">
        <v>10536</v>
      </c>
      <c r="C10540" s="85">
        <v>7193</v>
      </c>
      <c r="D10540" s="85">
        <v>10536</v>
      </c>
      <c r="E10540" s="86" t="s">
        <v>10708</v>
      </c>
      <c r="F10540" s="85" t="s">
        <v>38</v>
      </c>
      <c r="G10540" s="86" t="s">
        <v>10709</v>
      </c>
      <c r="H10540" s="85" t="s">
        <v>260</v>
      </c>
      <c r="I10540" s="85">
        <v>1</v>
      </c>
      <c r="J10540" s="88">
        <v>6.8503343824637772</v>
      </c>
      <c r="K10540" s="146">
        <v>23.149143254663951</v>
      </c>
      <c r="L10540" s="147">
        <v>4.9679654877949922E-8</v>
      </c>
      <c r="M10540" s="147">
        <v>0.47937348578968692</v>
      </c>
      <c r="N10540" s="87">
        <v>92.69827312077993</v>
      </c>
      <c r="O10540" s="88">
        <v>6.0054865983017773</v>
      </c>
      <c r="P10540" s="89">
        <v>64.78531256431296</v>
      </c>
    </row>
    <row r="10541" spans="1:16">
      <c r="A10541" s="75" t="s">
        <v>16372</v>
      </c>
      <c r="B10541" s="85">
        <v>10537</v>
      </c>
      <c r="C10541" s="85">
        <v>10851</v>
      </c>
      <c r="D10541" s="85">
        <v>10537</v>
      </c>
      <c r="E10541" s="86" t="s">
        <v>16373</v>
      </c>
      <c r="F10541" s="85" t="s">
        <v>55</v>
      </c>
      <c r="G10541" s="86" t="s">
        <v>10709</v>
      </c>
      <c r="H10541" s="85" t="s">
        <v>260</v>
      </c>
      <c r="I10541" s="85">
        <v>1</v>
      </c>
      <c r="J10541" s="88">
        <v>6.850334382463779</v>
      </c>
      <c r="K10541" s="146">
        <v>23.149143254663965</v>
      </c>
      <c r="L10541" s="147">
        <v>4.9679654877949922E-8</v>
      </c>
      <c r="M10541" s="147">
        <v>0.47937348578968703</v>
      </c>
      <c r="N10541" s="87">
        <v>92.698273120779959</v>
      </c>
      <c r="O10541" s="88">
        <v>6.0054865983017782</v>
      </c>
      <c r="P10541" s="89">
        <v>64.785312564312946</v>
      </c>
    </row>
    <row r="10542" spans="1:16">
      <c r="A10542" s="75" t="s">
        <v>10711</v>
      </c>
      <c r="B10542" s="85">
        <v>10538</v>
      </c>
      <c r="C10542" s="85">
        <v>7194</v>
      </c>
      <c r="D10542" s="85">
        <v>10538</v>
      </c>
      <c r="E10542" s="86" t="s">
        <v>10712</v>
      </c>
      <c r="F10542" s="85" t="s">
        <v>32</v>
      </c>
      <c r="G10542" s="86" t="s">
        <v>10712</v>
      </c>
      <c r="H10542" s="85" t="s">
        <v>3007</v>
      </c>
      <c r="I10542" s="85">
        <v>1</v>
      </c>
      <c r="J10542" s="88">
        <v>4.5893949070273908E-3</v>
      </c>
      <c r="K10542" s="146">
        <v>1.3898562068793285E-2</v>
      </c>
      <c r="L10542" s="147">
        <v>3.4273748433549212E-11</v>
      </c>
      <c r="M10542" s="147">
        <v>3.4583566679415831E-4</v>
      </c>
      <c r="N10542" s="87">
        <v>0.3166155252734964</v>
      </c>
      <c r="O10542" s="88">
        <v>3.6258087025457242E-3</v>
      </c>
      <c r="P10542" s="89">
        <v>11.451771669799532</v>
      </c>
    </row>
    <row r="10543" spans="1:16">
      <c r="A10543" s="75" t="s">
        <v>10713</v>
      </c>
      <c r="B10543" s="85">
        <v>10539</v>
      </c>
      <c r="C10543" s="85">
        <v>7195</v>
      </c>
      <c r="D10543" s="85">
        <v>10539</v>
      </c>
      <c r="E10543" s="86" t="s">
        <v>10712</v>
      </c>
      <c r="F10543" s="85" t="s">
        <v>38</v>
      </c>
      <c r="G10543" s="86" t="s">
        <v>10712</v>
      </c>
      <c r="H10543" s="85" t="s">
        <v>3007</v>
      </c>
      <c r="I10543" s="85">
        <v>1</v>
      </c>
      <c r="J10543" s="88">
        <v>6.5689687650848302E-2</v>
      </c>
      <c r="K10543" s="146">
        <v>9.4388778636270348E-2</v>
      </c>
      <c r="L10543" s="147">
        <v>2.9409760313055251E-10</v>
      </c>
      <c r="M10543" s="147">
        <v>3.2119101679262121E-3</v>
      </c>
      <c r="N10543" s="87">
        <v>0.91279284961434159</v>
      </c>
      <c r="O10543" s="88">
        <v>5.8216681502868912E-2</v>
      </c>
      <c r="P10543" s="89">
        <v>63.778634470532587</v>
      </c>
    </row>
    <row r="10544" spans="1:16">
      <c r="A10544" s="75" t="s">
        <v>16374</v>
      </c>
      <c r="B10544" s="85">
        <v>10540</v>
      </c>
      <c r="C10544" s="85">
        <v>10852</v>
      </c>
      <c r="D10544" s="85">
        <v>10540</v>
      </c>
      <c r="E10544" s="86" t="s">
        <v>16375</v>
      </c>
      <c r="F10544" s="85" t="s">
        <v>55</v>
      </c>
      <c r="G10544" s="86" t="s">
        <v>10712</v>
      </c>
      <c r="H10544" s="85" t="s">
        <v>3007</v>
      </c>
      <c r="I10544" s="85">
        <v>1</v>
      </c>
      <c r="J10544" s="88">
        <v>6.5689687650848302E-2</v>
      </c>
      <c r="K10544" s="146">
        <v>9.4388778636270348E-2</v>
      </c>
      <c r="L10544" s="147">
        <v>2.9409760313055251E-10</v>
      </c>
      <c r="M10544" s="147">
        <v>3.2119101679262121E-3</v>
      </c>
      <c r="N10544" s="87">
        <v>0.91279284961434159</v>
      </c>
      <c r="O10544" s="88">
        <v>5.8216681502868912E-2</v>
      </c>
      <c r="P10544" s="89">
        <v>63.778634470532587</v>
      </c>
    </row>
    <row r="10545" spans="1:16">
      <c r="A10545" s="75" t="s">
        <v>10714</v>
      </c>
      <c r="B10545" s="85">
        <v>10541</v>
      </c>
      <c r="C10545" s="85">
        <v>7196</v>
      </c>
      <c r="D10545" s="85">
        <v>10541</v>
      </c>
      <c r="E10545" s="86" t="s">
        <v>10715</v>
      </c>
      <c r="F10545" s="85" t="s">
        <v>32</v>
      </c>
      <c r="G10545" s="86" t="s">
        <v>10715</v>
      </c>
      <c r="H10545" s="85" t="s">
        <v>3007</v>
      </c>
      <c r="I10545" s="85">
        <v>1</v>
      </c>
      <c r="J10545" s="88">
        <v>8.0292498423730212E-4</v>
      </c>
      <c r="K10545" s="146">
        <v>2.431396729754984E-3</v>
      </c>
      <c r="L10545" s="147">
        <v>5.8870605391773051E-12</v>
      </c>
      <c r="M10545" s="147">
        <v>5.9117825670184482E-5</v>
      </c>
      <c r="N10545" s="87">
        <v>4.72377404838112E-2</v>
      </c>
      <c r="O10545" s="88">
        <v>6.468698934017289E-4</v>
      </c>
      <c r="P10545" s="89">
        <v>13.693921148142492</v>
      </c>
    </row>
    <row r="10546" spans="1:16">
      <c r="A10546" s="75" t="s">
        <v>10716</v>
      </c>
      <c r="B10546" s="85">
        <v>10542</v>
      </c>
      <c r="C10546" s="85">
        <v>7197</v>
      </c>
      <c r="D10546" s="85">
        <v>10542</v>
      </c>
      <c r="E10546" s="86" t="s">
        <v>10715</v>
      </c>
      <c r="F10546" s="85" t="s">
        <v>38</v>
      </c>
      <c r="G10546" s="86" t="s">
        <v>10715</v>
      </c>
      <c r="H10546" s="85" t="s">
        <v>3007</v>
      </c>
      <c r="I10546" s="85">
        <v>1</v>
      </c>
      <c r="J10546" s="88">
        <v>9.5315382333545501E-3</v>
      </c>
      <c r="K10546" s="146">
        <v>1.3929999096537376E-2</v>
      </c>
      <c r="L10546" s="147">
        <v>4.3004754067320603E-11</v>
      </c>
      <c r="M10546" s="147">
        <v>4.6855704011762052E-4</v>
      </c>
      <c r="N10546" s="87">
        <v>0.1324059296753605</v>
      </c>
      <c r="O10546" s="88">
        <v>8.4455660077335862E-3</v>
      </c>
      <c r="P10546" s="89">
        <v>63.785406200770986</v>
      </c>
    </row>
    <row r="10547" spans="1:16">
      <c r="A10547" s="75" t="s">
        <v>16376</v>
      </c>
      <c r="B10547" s="85">
        <v>10543</v>
      </c>
      <c r="C10547" s="85">
        <v>10853</v>
      </c>
      <c r="D10547" s="85">
        <v>10543</v>
      </c>
      <c r="E10547" s="86" t="s">
        <v>16377</v>
      </c>
      <c r="F10547" s="85" t="s">
        <v>55</v>
      </c>
      <c r="G10547" s="86" t="s">
        <v>10715</v>
      </c>
      <c r="H10547" s="85" t="s">
        <v>3007</v>
      </c>
      <c r="I10547" s="85">
        <v>1</v>
      </c>
      <c r="J10547" s="88">
        <v>9.5315382333545501E-3</v>
      </c>
      <c r="K10547" s="146">
        <v>1.3929999096537376E-2</v>
      </c>
      <c r="L10547" s="147">
        <v>4.3004754067320603E-11</v>
      </c>
      <c r="M10547" s="147">
        <v>4.6855704011762052E-4</v>
      </c>
      <c r="N10547" s="87">
        <v>0.1324059296753605</v>
      </c>
      <c r="O10547" s="88">
        <v>8.4455660077335862E-3</v>
      </c>
      <c r="P10547" s="89">
        <v>63.785406200770986</v>
      </c>
    </row>
    <row r="10548" spans="1:16">
      <c r="A10548" s="75" t="s">
        <v>10717</v>
      </c>
      <c r="B10548" s="85">
        <v>10544</v>
      </c>
      <c r="C10548" s="85">
        <v>7198</v>
      </c>
      <c r="D10548" s="85">
        <v>10544</v>
      </c>
      <c r="E10548" s="86" t="s">
        <v>10718</v>
      </c>
      <c r="F10548" s="85" t="s">
        <v>38</v>
      </c>
      <c r="G10548" s="86" t="s">
        <v>10719</v>
      </c>
      <c r="H10548" s="85" t="s">
        <v>1</v>
      </c>
      <c r="I10548" s="85">
        <v>1</v>
      </c>
      <c r="J10548" s="88">
        <v>4.1743575030061333E-2</v>
      </c>
      <c r="K10548" s="146">
        <v>0.11079443025466172</v>
      </c>
      <c r="L10548" s="147">
        <v>2.1898893297500791E-10</v>
      </c>
      <c r="M10548" s="147">
        <v>2.1069605476570648E-3</v>
      </c>
      <c r="N10548" s="87">
        <v>0.49573089109498319</v>
      </c>
      <c r="O10548" s="88">
        <v>3.6996512302081237E-2</v>
      </c>
      <c r="P10548" s="89">
        <v>74.630233795522372</v>
      </c>
    </row>
    <row r="10549" spans="1:16">
      <c r="A10549" s="75" t="s">
        <v>10720</v>
      </c>
      <c r="B10549" s="85">
        <v>10545</v>
      </c>
      <c r="C10549" s="85">
        <v>7199</v>
      </c>
      <c r="D10549" s="85">
        <v>10545</v>
      </c>
      <c r="E10549" s="86" t="s">
        <v>10718</v>
      </c>
      <c r="F10549" s="85" t="s">
        <v>11</v>
      </c>
      <c r="G10549" s="86" t="s">
        <v>10719</v>
      </c>
      <c r="H10549" s="85" t="s">
        <v>1</v>
      </c>
      <c r="I10549" s="85">
        <v>1</v>
      </c>
      <c r="J10549" s="88">
        <v>2.410574981806142E-2</v>
      </c>
      <c r="K10549" s="146">
        <v>8.5058307650420689E-2</v>
      </c>
      <c r="L10549" s="147">
        <v>1.4616901932489729E-10</v>
      </c>
      <c r="M10549" s="147">
        <v>1.66555056487632E-3</v>
      </c>
      <c r="N10549" s="87">
        <v>0.42770815387676803</v>
      </c>
      <c r="O10549" s="88">
        <v>2.1777868506208071E-2</v>
      </c>
      <c r="P10549" s="89">
        <v>50.917590204470933</v>
      </c>
    </row>
    <row r="10550" spans="1:16">
      <c r="A10550" s="75" t="s">
        <v>16378</v>
      </c>
      <c r="B10550" s="85">
        <v>10546</v>
      </c>
      <c r="C10550" s="85">
        <v>10854</v>
      </c>
      <c r="D10550" s="85">
        <v>10546</v>
      </c>
      <c r="E10550" s="86" t="s">
        <v>16379</v>
      </c>
      <c r="F10550" s="85" t="s">
        <v>55</v>
      </c>
      <c r="G10550" s="86" t="s">
        <v>10719</v>
      </c>
      <c r="H10550" s="85" t="s">
        <v>1</v>
      </c>
      <c r="I10550" s="85">
        <v>1</v>
      </c>
      <c r="J10550" s="88">
        <v>7.4615842537438665E-2</v>
      </c>
      <c r="K10550" s="146">
        <v>0.18913667249749294</v>
      </c>
      <c r="L10550" s="147">
        <v>5.0815502945068137E-10</v>
      </c>
      <c r="M10550" s="147">
        <v>6.8594537402182363E-3</v>
      </c>
      <c r="N10550" s="87">
        <v>0.9894057264399384</v>
      </c>
      <c r="O10550" s="88">
        <v>6.7330876650944171E-2</v>
      </c>
      <c r="P10550" s="89">
        <v>68.05183642226622</v>
      </c>
    </row>
    <row r="10551" spans="1:16">
      <c r="A10551" s="75" t="s">
        <v>10721</v>
      </c>
      <c r="B10551" s="85">
        <v>10547</v>
      </c>
      <c r="C10551" s="85">
        <v>7200</v>
      </c>
      <c r="D10551" s="85">
        <v>10547</v>
      </c>
      <c r="E10551" s="86" t="s">
        <v>10722</v>
      </c>
      <c r="F10551" s="85" t="s">
        <v>38</v>
      </c>
      <c r="G10551" s="86" t="s">
        <v>10723</v>
      </c>
      <c r="H10551" s="85" t="s">
        <v>260</v>
      </c>
      <c r="I10551" s="85">
        <v>1</v>
      </c>
      <c r="J10551" s="88">
        <v>45.451194038870177</v>
      </c>
      <c r="K10551" s="146">
        <v>107.69166440521757</v>
      </c>
      <c r="L10551" s="147">
        <v>2.687032165451416E-7</v>
      </c>
      <c r="M10551" s="147">
        <v>3.2587168397365529</v>
      </c>
      <c r="N10551" s="87">
        <v>630.80376694070117</v>
      </c>
      <c r="O10551" s="88">
        <v>39.702790397172002</v>
      </c>
      <c r="P10551" s="89">
        <v>62.940002070254394</v>
      </c>
    </row>
    <row r="10552" spans="1:16">
      <c r="A10552" s="75" t="s">
        <v>10724</v>
      </c>
      <c r="B10552" s="85">
        <v>10548</v>
      </c>
      <c r="C10552" s="85">
        <v>7201</v>
      </c>
      <c r="D10552" s="85">
        <v>10548</v>
      </c>
      <c r="E10552" s="86" t="s">
        <v>10722</v>
      </c>
      <c r="F10552" s="85" t="s">
        <v>11</v>
      </c>
      <c r="G10552" s="86" t="s">
        <v>10723</v>
      </c>
      <c r="H10552" s="85" t="s">
        <v>260</v>
      </c>
      <c r="I10552" s="85">
        <v>1</v>
      </c>
      <c r="J10552" s="88">
        <v>43.511851283004162</v>
      </c>
      <c r="K10552" s="146">
        <v>104.41045964855813</v>
      </c>
      <c r="L10552" s="147">
        <v>2.5739228902376218E-7</v>
      </c>
      <c r="M10552" s="147">
        <v>3.180180228620296</v>
      </c>
      <c r="N10552" s="87">
        <v>621.57103328847745</v>
      </c>
      <c r="O10552" s="88">
        <v>38.092197173667877</v>
      </c>
      <c r="P10552" s="89">
        <v>61.283739321212707</v>
      </c>
    </row>
    <row r="10553" spans="1:16">
      <c r="A10553" s="75" t="s">
        <v>16380</v>
      </c>
      <c r="B10553" s="85">
        <v>10549</v>
      </c>
      <c r="C10553" s="85">
        <v>10855</v>
      </c>
      <c r="D10553" s="85">
        <v>10549</v>
      </c>
      <c r="E10553" s="86" t="s">
        <v>16381</v>
      </c>
      <c r="F10553" s="85" t="s">
        <v>55</v>
      </c>
      <c r="G10553" s="86" t="s">
        <v>10723</v>
      </c>
      <c r="H10553" s="85" t="s">
        <v>260</v>
      </c>
      <c r="I10553" s="85">
        <v>1</v>
      </c>
      <c r="J10553" s="88">
        <v>44.810062156573693</v>
      </c>
      <c r="K10553" s="146">
        <v>106.6069232085035</v>
      </c>
      <c r="L10553" s="147">
        <v>2.6496391041662772E-7</v>
      </c>
      <c r="M10553" s="147">
        <v>3.2327532367778482</v>
      </c>
      <c r="N10553" s="87">
        <v>627.75149581055314</v>
      </c>
      <c r="O10553" s="88">
        <v>39.170340595879381</v>
      </c>
      <c r="P10553" s="89">
        <v>62.397845098405725</v>
      </c>
    </row>
    <row r="10554" spans="1:16">
      <c r="A10554" s="75" t="s">
        <v>10725</v>
      </c>
      <c r="B10554" s="85">
        <v>10550</v>
      </c>
      <c r="C10554" s="85">
        <v>7202</v>
      </c>
      <c r="D10554" s="85">
        <v>10550</v>
      </c>
      <c r="E10554" s="86" t="s">
        <v>10726</v>
      </c>
      <c r="F10554" s="85" t="s">
        <v>38</v>
      </c>
      <c r="G10554" s="86" t="s">
        <v>10727</v>
      </c>
      <c r="H10554" s="85" t="s">
        <v>260</v>
      </c>
      <c r="I10554" s="85">
        <v>1</v>
      </c>
      <c r="J10554" s="88">
        <v>241.19532971640081</v>
      </c>
      <c r="K10554" s="146">
        <v>1162.1126214382164</v>
      </c>
      <c r="L10554" s="147">
        <v>2.4283701678553171E-6</v>
      </c>
      <c r="M10554" s="147">
        <v>19.479447390013569</v>
      </c>
      <c r="N10554" s="87">
        <v>3264.060142209034</v>
      </c>
      <c r="O10554" s="88">
        <v>211.68187477115751</v>
      </c>
      <c r="P10554" s="89">
        <v>64.852320591095648</v>
      </c>
    </row>
    <row r="10555" spans="1:16">
      <c r="A10555" s="75" t="s">
        <v>10728</v>
      </c>
      <c r="B10555" s="85">
        <v>10551</v>
      </c>
      <c r="C10555" s="85">
        <v>7203</v>
      </c>
      <c r="D10555" s="85">
        <v>10551</v>
      </c>
      <c r="E10555" s="86" t="s">
        <v>10726</v>
      </c>
      <c r="F10555" s="85" t="s">
        <v>11</v>
      </c>
      <c r="G10555" s="86" t="s">
        <v>10727</v>
      </c>
      <c r="H10555" s="85" t="s">
        <v>260</v>
      </c>
      <c r="I10555" s="85">
        <v>1</v>
      </c>
      <c r="J10555" s="88">
        <v>230.74967890469429</v>
      </c>
      <c r="K10555" s="146">
        <v>1145.8284158671447</v>
      </c>
      <c r="L10555" s="147">
        <v>2.3791653350505189E-6</v>
      </c>
      <c r="M10555" s="147">
        <v>19.113860502787951</v>
      </c>
      <c r="N10555" s="87">
        <v>3224.527344360115</v>
      </c>
      <c r="O10555" s="88">
        <v>202.86812676591589</v>
      </c>
      <c r="P10555" s="89">
        <v>62.914066187326341</v>
      </c>
    </row>
    <row r="10556" spans="1:16">
      <c r="A10556" s="75" t="s">
        <v>16382</v>
      </c>
      <c r="B10556" s="85">
        <v>10552</v>
      </c>
      <c r="C10556" s="85">
        <v>10856</v>
      </c>
      <c r="D10556" s="85">
        <v>10552</v>
      </c>
      <c r="E10556" s="86" t="s">
        <v>16383</v>
      </c>
      <c r="F10556" s="85" t="s">
        <v>55</v>
      </c>
      <c r="G10556" s="86" t="s">
        <v>10727</v>
      </c>
      <c r="H10556" s="85" t="s">
        <v>260</v>
      </c>
      <c r="I10556" s="85">
        <v>1</v>
      </c>
      <c r="J10556" s="88">
        <v>237.74207745015491</v>
      </c>
      <c r="K10556" s="146">
        <v>1156.7291876238965</v>
      </c>
      <c r="L10556" s="147">
        <v>2.4121034264663591E-6</v>
      </c>
      <c r="M10556" s="147">
        <v>19.358587161237139</v>
      </c>
      <c r="N10556" s="87">
        <v>3250.9909016012771</v>
      </c>
      <c r="O10556" s="88">
        <v>208.76811709134779</v>
      </c>
      <c r="P10556" s="89">
        <v>64.216764491256797</v>
      </c>
    </row>
    <row r="10557" spans="1:16">
      <c r="A10557" s="75" t="s">
        <v>10729</v>
      </c>
      <c r="B10557" s="85">
        <v>10553</v>
      </c>
      <c r="C10557" s="85">
        <v>7204</v>
      </c>
      <c r="D10557" s="85">
        <v>10553</v>
      </c>
      <c r="E10557" s="86" t="s">
        <v>10730</v>
      </c>
      <c r="F10557" s="85" t="s">
        <v>38</v>
      </c>
      <c r="G10557" s="86" t="s">
        <v>10731</v>
      </c>
      <c r="H10557" s="85" t="s">
        <v>260</v>
      </c>
      <c r="I10557" s="85">
        <v>1</v>
      </c>
      <c r="J10557" s="88">
        <v>16469.795909491389</v>
      </c>
      <c r="K10557" s="146">
        <v>69986.970381314168</v>
      </c>
      <c r="L10557" s="147">
        <v>1.4532336581007219E-4</v>
      </c>
      <c r="M10557" s="147">
        <v>1653.7160819259759</v>
      </c>
      <c r="N10557" s="87">
        <v>224835.71381049661</v>
      </c>
      <c r="O10557" s="88">
        <v>14603.526711794289</v>
      </c>
      <c r="P10557" s="89">
        <v>64.951988562203738</v>
      </c>
    </row>
    <row r="10558" spans="1:16">
      <c r="A10558" s="75" t="s">
        <v>10732</v>
      </c>
      <c r="B10558" s="85">
        <v>10554</v>
      </c>
      <c r="C10558" s="85">
        <v>7205</v>
      </c>
      <c r="D10558" s="85">
        <v>10554</v>
      </c>
      <c r="E10558" s="86" t="s">
        <v>10730</v>
      </c>
      <c r="F10558" s="85" t="s">
        <v>11</v>
      </c>
      <c r="G10558" s="86" t="s">
        <v>10731</v>
      </c>
      <c r="H10558" s="85" t="s">
        <v>260</v>
      </c>
      <c r="I10558" s="85">
        <v>1</v>
      </c>
      <c r="J10558" s="88">
        <v>14677.52363910623</v>
      </c>
      <c r="K10558" s="146">
        <v>66911.020998232503</v>
      </c>
      <c r="L10558" s="147">
        <v>1.376399647174603E-4</v>
      </c>
      <c r="M10558" s="147">
        <v>1583.3017409600579</v>
      </c>
      <c r="N10558" s="87">
        <v>217987.18794818659</v>
      </c>
      <c r="O10558" s="88">
        <v>13088.60815641002</v>
      </c>
      <c r="P10558" s="89">
        <v>60.043015736874658</v>
      </c>
    </row>
    <row r="10559" spans="1:16">
      <c r="A10559" s="75" t="s">
        <v>16384</v>
      </c>
      <c r="B10559" s="85">
        <v>10555</v>
      </c>
      <c r="C10559" s="85">
        <v>10857</v>
      </c>
      <c r="D10559" s="85">
        <v>10555</v>
      </c>
      <c r="E10559" s="86" t="s">
        <v>16385</v>
      </c>
      <c r="F10559" s="85" t="s">
        <v>55</v>
      </c>
      <c r="G10559" s="86" t="s">
        <v>10731</v>
      </c>
      <c r="H10559" s="85" t="s">
        <v>260</v>
      </c>
      <c r="I10559" s="85">
        <v>1</v>
      </c>
      <c r="J10559" s="88">
        <v>15877.28440484684</v>
      </c>
      <c r="K10559" s="146">
        <v>68970.08504123782</v>
      </c>
      <c r="L10559" s="147">
        <v>1.4278329217427791E-4</v>
      </c>
      <c r="M10559" s="147">
        <v>1630.437639356921</v>
      </c>
      <c r="N10559" s="87">
        <v>222571.64354041289</v>
      </c>
      <c r="O10559" s="88">
        <v>14102.706224027799</v>
      </c>
      <c r="P10559" s="89">
        <v>63.362546996994865</v>
      </c>
    </row>
    <row r="10560" spans="1:16">
      <c r="A10560" s="75" t="s">
        <v>10733</v>
      </c>
      <c r="B10560" s="85">
        <v>10556</v>
      </c>
      <c r="C10560" s="85">
        <v>7206</v>
      </c>
      <c r="D10560" s="85">
        <v>10556</v>
      </c>
      <c r="E10560" s="86" t="s">
        <v>10734</v>
      </c>
      <c r="F10560" s="85" t="s">
        <v>55</v>
      </c>
      <c r="G10560" s="86" t="s">
        <v>10735</v>
      </c>
      <c r="H10560" s="85" t="s">
        <v>1</v>
      </c>
      <c r="I10560" s="85">
        <v>1</v>
      </c>
      <c r="J10560" s="88">
        <v>42.561971205469113</v>
      </c>
      <c r="K10560" s="146">
        <v>117.20089594173606</v>
      </c>
      <c r="L10560" s="147">
        <v>2.7571561751664221E-7</v>
      </c>
      <c r="M10560" s="147">
        <v>2.489991413990944</v>
      </c>
      <c r="N10560" s="87">
        <v>534.79972489854197</v>
      </c>
      <c r="O10560" s="88">
        <v>36.975553777272829</v>
      </c>
      <c r="P10560" s="89">
        <v>69.139066562323947</v>
      </c>
    </row>
    <row r="10561" spans="1:16">
      <c r="A10561" s="75" t="s">
        <v>16386</v>
      </c>
      <c r="B10561" s="85">
        <v>10557</v>
      </c>
      <c r="C10561" s="85">
        <v>10858</v>
      </c>
      <c r="D10561" s="85">
        <v>10557</v>
      </c>
      <c r="E10561" s="86" t="s">
        <v>16387</v>
      </c>
      <c r="F10561" s="85" t="s">
        <v>55</v>
      </c>
      <c r="G10561" s="86" t="s">
        <v>10735</v>
      </c>
      <c r="H10561" s="85" t="s">
        <v>1</v>
      </c>
      <c r="I10561" s="85">
        <v>1</v>
      </c>
      <c r="J10561" s="88">
        <v>42.561971205469113</v>
      </c>
      <c r="K10561" s="146">
        <v>117.20089594173606</v>
      </c>
      <c r="L10561" s="147">
        <v>2.7571561751664221E-7</v>
      </c>
      <c r="M10561" s="147">
        <v>2.489991413990944</v>
      </c>
      <c r="N10561" s="87">
        <v>534.79972489854197</v>
      </c>
      <c r="O10561" s="88">
        <v>36.975553777272829</v>
      </c>
      <c r="P10561" s="89">
        <v>69.139066562323947</v>
      </c>
    </row>
    <row r="10562" spans="1:16">
      <c r="A10562" s="75" t="s">
        <v>10736</v>
      </c>
      <c r="B10562" s="85">
        <v>10558</v>
      </c>
      <c r="C10562" s="85">
        <v>7207</v>
      </c>
      <c r="D10562" s="85">
        <v>10558</v>
      </c>
      <c r="E10562" s="86" t="s">
        <v>10737</v>
      </c>
      <c r="F10562" s="85" t="s">
        <v>38</v>
      </c>
      <c r="G10562" s="86" t="s">
        <v>10738</v>
      </c>
      <c r="H10562" s="85" t="s">
        <v>1</v>
      </c>
      <c r="I10562" s="85">
        <v>1</v>
      </c>
      <c r="J10562" s="88">
        <v>5.7753364972189702</v>
      </c>
      <c r="K10562" s="146">
        <v>9.3589096239910141</v>
      </c>
      <c r="L10562" s="147">
        <v>2.2192091913444781E-8</v>
      </c>
      <c r="M10562" s="147">
        <v>2.1733156173506338</v>
      </c>
      <c r="N10562" s="87">
        <v>76.7981631189746</v>
      </c>
      <c r="O10562" s="88">
        <v>5.2495429570179004</v>
      </c>
      <c r="P10562" s="89">
        <v>68.355058816776449</v>
      </c>
    </row>
    <row r="10563" spans="1:16">
      <c r="A10563" s="75" t="s">
        <v>10739</v>
      </c>
      <c r="B10563" s="85">
        <v>10559</v>
      </c>
      <c r="C10563" s="85">
        <v>7208</v>
      </c>
      <c r="D10563" s="85">
        <v>10559</v>
      </c>
      <c r="E10563" s="86" t="s">
        <v>10737</v>
      </c>
      <c r="F10563" s="85" t="s">
        <v>11</v>
      </c>
      <c r="G10563" s="86" t="s">
        <v>10738</v>
      </c>
      <c r="H10563" s="85" t="s">
        <v>1</v>
      </c>
      <c r="I10563" s="85">
        <v>1</v>
      </c>
      <c r="J10563" s="88">
        <v>4.8339779150312898</v>
      </c>
      <c r="K10563" s="146">
        <v>8.0353474360577231</v>
      </c>
      <c r="L10563" s="147">
        <v>1.81408950173976E-8</v>
      </c>
      <c r="M10563" s="147">
        <v>2.174113388681683</v>
      </c>
      <c r="N10563" s="87">
        <v>75.011626037878429</v>
      </c>
      <c r="O10563" s="88">
        <v>4.3796486007103894</v>
      </c>
      <c r="P10563" s="89">
        <v>58.386263997247703</v>
      </c>
    </row>
    <row r="10564" spans="1:16">
      <c r="A10564" s="75" t="s">
        <v>16388</v>
      </c>
      <c r="B10564" s="85">
        <v>10560</v>
      </c>
      <c r="C10564" s="85">
        <v>10859</v>
      </c>
      <c r="D10564" s="85">
        <v>10560</v>
      </c>
      <c r="E10564" s="86" t="s">
        <v>16389</v>
      </c>
      <c r="F10564" s="85" t="s">
        <v>55</v>
      </c>
      <c r="G10564" s="86" t="s">
        <v>10738</v>
      </c>
      <c r="H10564" s="85" t="s">
        <v>1</v>
      </c>
      <c r="I10564" s="85">
        <v>1</v>
      </c>
      <c r="J10564" s="88">
        <v>5.5127685040363543</v>
      </c>
      <c r="K10564" s="146">
        <v>8.9894874589514018</v>
      </c>
      <c r="L10564" s="147">
        <v>2.1135141721186829E-8</v>
      </c>
      <c r="M10564" s="147">
        <v>2.1805619240517178</v>
      </c>
      <c r="N10564" s="87">
        <v>76.980643089415835</v>
      </c>
      <c r="O10564" s="88">
        <v>5.0060304700181586</v>
      </c>
      <c r="P10564" s="89">
        <v>65.02973045059484</v>
      </c>
    </row>
    <row r="10565" spans="1:16">
      <c r="A10565" s="75" t="s">
        <v>10740</v>
      </c>
      <c r="B10565" s="85">
        <v>10561</v>
      </c>
      <c r="C10565" s="85">
        <v>7209</v>
      </c>
      <c r="D10565" s="85">
        <v>10561</v>
      </c>
      <c r="E10565" s="86" t="s">
        <v>10741</v>
      </c>
      <c r="F10565" s="85" t="s">
        <v>32</v>
      </c>
      <c r="G10565" s="86" t="s">
        <v>10742</v>
      </c>
      <c r="H10565" s="85" t="s">
        <v>260</v>
      </c>
      <c r="I10565" s="85">
        <v>1</v>
      </c>
      <c r="J10565" s="88">
        <v>136417.50251309719</v>
      </c>
      <c r="K10565" s="146">
        <v>260042.5225222125</v>
      </c>
      <c r="L10565" s="147">
        <v>5.5678043057445412E-4</v>
      </c>
      <c r="M10565" s="147">
        <v>13078.557252527209</v>
      </c>
      <c r="N10565" s="87">
        <v>1744869.1670839679</v>
      </c>
      <c r="O10565" s="88">
        <v>114824.08682216539</v>
      </c>
      <c r="P10565" s="89">
        <v>65.806702868192616</v>
      </c>
    </row>
    <row r="10566" spans="1:16">
      <c r="A10566" s="75" t="s">
        <v>10743</v>
      </c>
      <c r="B10566" s="85">
        <v>10562</v>
      </c>
      <c r="C10566" s="85">
        <v>7210</v>
      </c>
      <c r="D10566" s="85">
        <v>10562</v>
      </c>
      <c r="E10566" s="86" t="s">
        <v>10741</v>
      </c>
      <c r="F10566" s="85" t="s">
        <v>38</v>
      </c>
      <c r="G10566" s="86" t="s">
        <v>10742</v>
      </c>
      <c r="H10566" s="85" t="s">
        <v>260</v>
      </c>
      <c r="I10566" s="85">
        <v>1</v>
      </c>
      <c r="J10566" s="88">
        <v>145888.6404184789</v>
      </c>
      <c r="K10566" s="146">
        <v>277360.53425983712</v>
      </c>
      <c r="L10566" s="147">
        <v>6.0272215618799372E-4</v>
      </c>
      <c r="M10566" s="147">
        <v>13865.92914437107</v>
      </c>
      <c r="N10566" s="87">
        <v>1874059.162977949</v>
      </c>
      <c r="O10566" s="88">
        <v>122765.739403666</v>
      </c>
      <c r="P10566" s="89">
        <v>65.507931568492594</v>
      </c>
    </row>
    <row r="10567" spans="1:16">
      <c r="A10567" s="75" t="s">
        <v>16390</v>
      </c>
      <c r="B10567" s="85">
        <v>10563</v>
      </c>
      <c r="C10567" s="85">
        <v>10860</v>
      </c>
      <c r="D10567" s="85">
        <v>10563</v>
      </c>
      <c r="E10567" s="86" t="s">
        <v>16391</v>
      </c>
      <c r="F10567" s="85" t="s">
        <v>55</v>
      </c>
      <c r="G10567" s="86" t="s">
        <v>10742</v>
      </c>
      <c r="H10567" s="85" t="s">
        <v>260</v>
      </c>
      <c r="I10567" s="85">
        <v>1</v>
      </c>
      <c r="J10567" s="88">
        <v>145885.92229854429</v>
      </c>
      <c r="K10567" s="146">
        <v>277355.56416718301</v>
      </c>
      <c r="L10567" s="147">
        <v>6.0270897138153465E-4</v>
      </c>
      <c r="M10567" s="147">
        <v>13865.70317667251</v>
      </c>
      <c r="N10567" s="87">
        <v>1874022.086767392</v>
      </c>
      <c r="O10567" s="88">
        <v>122763.4602304124</v>
      </c>
      <c r="P10567" s="89">
        <v>65.508011403523071</v>
      </c>
    </row>
    <row r="10568" spans="1:16">
      <c r="A10568" s="75" t="s">
        <v>10744</v>
      </c>
      <c r="B10568" s="85">
        <v>10564</v>
      </c>
      <c r="C10568" s="85">
        <v>7211</v>
      </c>
      <c r="D10568" s="85">
        <v>10564</v>
      </c>
      <c r="E10568" s="86" t="s">
        <v>10745</v>
      </c>
      <c r="F10568" s="85" t="s">
        <v>55</v>
      </c>
      <c r="G10568" s="86" t="s">
        <v>10746</v>
      </c>
      <c r="H10568" s="85" t="s">
        <v>1</v>
      </c>
      <c r="I10568" s="85">
        <v>1</v>
      </c>
      <c r="J10568" s="88">
        <v>16.61217738405097</v>
      </c>
      <c r="K10568" s="146">
        <v>26.630231782806309</v>
      </c>
      <c r="L10568" s="147">
        <v>7.1119671737870466E-8</v>
      </c>
      <c r="M10568" s="147">
        <v>4.1830750656989224</v>
      </c>
      <c r="N10568" s="87">
        <v>234.665899630919</v>
      </c>
      <c r="O10568" s="88">
        <v>14.02825846011697</v>
      </c>
      <c r="P10568" s="89">
        <v>59.779705880490191</v>
      </c>
    </row>
    <row r="10569" spans="1:16">
      <c r="A10569" s="75" t="s">
        <v>16392</v>
      </c>
      <c r="B10569" s="85">
        <v>10565</v>
      </c>
      <c r="C10569" s="85">
        <v>10861</v>
      </c>
      <c r="D10569" s="85">
        <v>10565</v>
      </c>
      <c r="E10569" s="86" t="s">
        <v>16393</v>
      </c>
      <c r="F10569" s="85" t="s">
        <v>55</v>
      </c>
      <c r="G10569" s="86" t="s">
        <v>10746</v>
      </c>
      <c r="H10569" s="85" t="s">
        <v>1</v>
      </c>
      <c r="I10569" s="85">
        <v>1</v>
      </c>
      <c r="J10569" s="88">
        <v>16.666597484870319</v>
      </c>
      <c r="K10569" s="146">
        <v>26.706498925948324</v>
      </c>
      <c r="L10569" s="147">
        <v>7.1426900092240686E-8</v>
      </c>
      <c r="M10569" s="147">
        <v>4.1900527351150618</v>
      </c>
      <c r="N10569" s="87">
        <v>235.449968618464</v>
      </c>
      <c r="O10569" s="88">
        <v>14.077669582894259</v>
      </c>
      <c r="P10569" s="89">
        <v>59.790492500368458</v>
      </c>
    </row>
    <row r="10570" spans="1:16">
      <c r="A10570" s="75" t="s">
        <v>10782</v>
      </c>
      <c r="B10570" s="85">
        <v>10566</v>
      </c>
      <c r="C10570" s="85">
        <v>7229</v>
      </c>
      <c r="D10570" s="85">
        <v>10566</v>
      </c>
      <c r="E10570" s="86" t="s">
        <v>10783</v>
      </c>
      <c r="F10570" s="85" t="s">
        <v>32</v>
      </c>
      <c r="G10570" s="86" t="s">
        <v>10784</v>
      </c>
      <c r="H10570" s="85" t="s">
        <v>1</v>
      </c>
      <c r="I10570" s="85">
        <v>1</v>
      </c>
      <c r="J10570" s="88">
        <v>0.48834464571374159</v>
      </c>
      <c r="K10570" s="146">
        <v>1.0287563459146396</v>
      </c>
      <c r="L10570" s="147">
        <v>2.8657905474327069E-9</v>
      </c>
      <c r="M10570" s="147">
        <v>4.9173497460223557E-2</v>
      </c>
      <c r="N10570" s="87">
        <v>8.9040252583906483</v>
      </c>
      <c r="O10570" s="88">
        <v>0.43973187450245282</v>
      </c>
      <c r="P10570" s="89">
        <v>49.385739790896757</v>
      </c>
    </row>
    <row r="10571" spans="1:16">
      <c r="A10571" s="75" t="s">
        <v>10785</v>
      </c>
      <c r="B10571" s="85">
        <v>10567</v>
      </c>
      <c r="C10571" s="85">
        <v>7230</v>
      </c>
      <c r="D10571" s="85">
        <v>10567</v>
      </c>
      <c r="E10571" s="86" t="s">
        <v>10783</v>
      </c>
      <c r="F10571" s="85" t="s">
        <v>38</v>
      </c>
      <c r="G10571" s="86" t="s">
        <v>10784</v>
      </c>
      <c r="H10571" s="85" t="s">
        <v>1</v>
      </c>
      <c r="I10571" s="85">
        <v>1</v>
      </c>
      <c r="J10571" s="88">
        <v>0.7830821483571444</v>
      </c>
      <c r="K10571" s="146">
        <v>1.4526388507944994</v>
      </c>
      <c r="L10571" s="147">
        <v>4.0473053506444443E-9</v>
      </c>
      <c r="M10571" s="147">
        <v>6.0390951775238691E-2</v>
      </c>
      <c r="N10571" s="87">
        <v>10.145908152784379</v>
      </c>
      <c r="O10571" s="88">
        <v>0.69388173217058369</v>
      </c>
      <c r="P10571" s="89">
        <v>68.390302940024071</v>
      </c>
    </row>
    <row r="10572" spans="1:16">
      <c r="A10572" s="75" t="s">
        <v>16416</v>
      </c>
      <c r="B10572" s="85">
        <v>10568</v>
      </c>
      <c r="C10572" s="85">
        <v>10874</v>
      </c>
      <c r="D10572" s="85">
        <v>10568</v>
      </c>
      <c r="E10572" s="86" t="s">
        <v>16417</v>
      </c>
      <c r="F10572" s="85" t="s">
        <v>55</v>
      </c>
      <c r="G10572" s="86" t="s">
        <v>10784</v>
      </c>
      <c r="H10572" s="85" t="s">
        <v>1</v>
      </c>
      <c r="I10572" s="85">
        <v>1</v>
      </c>
      <c r="J10572" s="88">
        <v>0.81148498869843588</v>
      </c>
      <c r="K10572" s="146">
        <v>1.4958978597838217</v>
      </c>
      <c r="L10572" s="147">
        <v>4.2233414981048511E-9</v>
      </c>
      <c r="M10572" s="147">
        <v>6.4243101679581374E-2</v>
      </c>
      <c r="N10572" s="87">
        <v>10.575555162387129</v>
      </c>
      <c r="O10572" s="88">
        <v>0.71980356506383825</v>
      </c>
      <c r="P10572" s="89">
        <v>68.062957831649499</v>
      </c>
    </row>
    <row r="10573" spans="1:16">
      <c r="A10573" s="75" t="s">
        <v>10747</v>
      </c>
      <c r="B10573" s="85">
        <v>10569</v>
      </c>
      <c r="C10573" s="85">
        <v>7212</v>
      </c>
      <c r="D10573" s="85">
        <v>10569</v>
      </c>
      <c r="E10573" s="86" t="s">
        <v>10748</v>
      </c>
      <c r="F10573" s="85" t="s">
        <v>38</v>
      </c>
      <c r="G10573" s="86" t="s">
        <v>10749</v>
      </c>
      <c r="H10573" s="85" t="s">
        <v>1</v>
      </c>
      <c r="I10573" s="85">
        <v>1</v>
      </c>
      <c r="J10573" s="88">
        <v>2.2193877257135359E-2</v>
      </c>
      <c r="K10573" s="146">
        <v>0.11980875231732623</v>
      </c>
      <c r="L10573" s="147">
        <v>1.4625268371142249E-10</v>
      </c>
      <c r="M10573" s="147">
        <v>1.2574385185323569E-2</v>
      </c>
      <c r="N10573" s="87">
        <v>0.30166592834798189</v>
      </c>
      <c r="O10573" s="88">
        <v>1.9307949039429392E-2</v>
      </c>
      <c r="P10573" s="89">
        <v>64.004407607998132</v>
      </c>
    </row>
    <row r="10574" spans="1:16">
      <c r="A10574" s="75" t="s">
        <v>10750</v>
      </c>
      <c r="B10574" s="85">
        <v>10570</v>
      </c>
      <c r="C10574" s="85">
        <v>7213</v>
      </c>
      <c r="D10574" s="85">
        <v>10570</v>
      </c>
      <c r="E10574" s="86" t="s">
        <v>10748</v>
      </c>
      <c r="F10574" s="85" t="s">
        <v>238</v>
      </c>
      <c r="G10574" s="86" t="s">
        <v>10749</v>
      </c>
      <c r="H10574" s="85" t="s">
        <v>1</v>
      </c>
      <c r="I10574" s="85">
        <v>1</v>
      </c>
      <c r="J10574" s="88">
        <v>7.368198194381953E-2</v>
      </c>
      <c r="K10574" s="146">
        <v>0.18133899991638844</v>
      </c>
      <c r="L10574" s="147">
        <v>4.0151812717107888E-10</v>
      </c>
      <c r="M10574" s="147">
        <v>1.6907005945236319E-2</v>
      </c>
      <c r="N10574" s="87">
        <v>0.95794446124837929</v>
      </c>
      <c r="O10574" s="88">
        <v>6.8933337547119028E-2</v>
      </c>
      <c r="P10574" s="89">
        <v>71.959638930722676</v>
      </c>
    </row>
    <row r="10575" spans="1:16">
      <c r="A10575" s="75" t="s">
        <v>10751</v>
      </c>
      <c r="B10575" s="85">
        <v>10571</v>
      </c>
      <c r="C10575" s="85">
        <v>7214</v>
      </c>
      <c r="D10575" s="85">
        <v>10571</v>
      </c>
      <c r="E10575" s="86" t="s">
        <v>10752</v>
      </c>
      <c r="F10575" s="85" t="s">
        <v>509</v>
      </c>
      <c r="G10575" s="86" t="s">
        <v>10749</v>
      </c>
      <c r="H10575" s="85" t="s">
        <v>1</v>
      </c>
      <c r="I10575" s="85">
        <v>1</v>
      </c>
      <c r="J10575" s="88">
        <v>2.1476109218302921E-2</v>
      </c>
      <c r="K10575" s="146">
        <v>2.8354010468886109E-2</v>
      </c>
      <c r="L10575" s="147">
        <v>1.4177570935011621E-10</v>
      </c>
      <c r="M10575" s="147">
        <v>1.4943511471314661E-2</v>
      </c>
      <c r="N10575" s="87">
        <v>0.26347524997252519</v>
      </c>
      <c r="O10575" s="88">
        <v>1.7187259852942251E-2</v>
      </c>
      <c r="P10575" s="89">
        <v>65.232919808348271</v>
      </c>
    </row>
    <row r="10576" spans="1:16">
      <c r="A10576" s="75" t="s">
        <v>16394</v>
      </c>
      <c r="B10576" s="85">
        <v>10572</v>
      </c>
      <c r="C10576" s="85">
        <v>10862</v>
      </c>
      <c r="D10576" s="85">
        <v>10572</v>
      </c>
      <c r="E10576" s="86" t="s">
        <v>16395</v>
      </c>
      <c r="F10576" s="85" t="s">
        <v>55</v>
      </c>
      <c r="G10576" s="86" t="s">
        <v>10749</v>
      </c>
      <c r="H10576" s="85" t="s">
        <v>1</v>
      </c>
      <c r="I10576" s="85">
        <v>1</v>
      </c>
      <c r="J10576" s="88">
        <v>9.6218115629137624E-2</v>
      </c>
      <c r="K10576" s="146">
        <v>0.25477422243019854</v>
      </c>
      <c r="L10576" s="147">
        <v>6.7383909376355836E-10</v>
      </c>
      <c r="M10576" s="147">
        <v>0.19081443692351929</v>
      </c>
      <c r="N10576" s="87">
        <v>1.29631211850247</v>
      </c>
      <c r="O10576" s="88">
        <v>8.6633010949670894E-2</v>
      </c>
      <c r="P10576" s="89">
        <v>66.830364163957185</v>
      </c>
    </row>
    <row r="10577" spans="1:16">
      <c r="A10577" s="75" t="s">
        <v>24860</v>
      </c>
      <c r="B10577" s="85">
        <v>10573</v>
      </c>
      <c r="C10577" s="85">
        <v>15240</v>
      </c>
      <c r="D10577" s="85">
        <v>10573</v>
      </c>
      <c r="E10577" s="86" t="s">
        <v>24859</v>
      </c>
      <c r="F10577" s="85" t="s">
        <v>232</v>
      </c>
      <c r="G10577" s="86" t="s">
        <v>10749</v>
      </c>
      <c r="H10577" s="85" t="s">
        <v>1</v>
      </c>
      <c r="I10577" s="85">
        <v>1</v>
      </c>
      <c r="J10577" s="88">
        <v>5.5750080087132716E-3</v>
      </c>
      <c r="K10577" s="146">
        <v>0.17081961529141862</v>
      </c>
      <c r="L10577" s="147">
        <v>9.6523848046086993E-11</v>
      </c>
      <c r="M10577" s="147">
        <v>4.818851896887316E-3</v>
      </c>
      <c r="N10577" s="87">
        <v>7.0067553908191124E-2</v>
      </c>
      <c r="O10577" s="88">
        <v>4.4783897885127596E-3</v>
      </c>
      <c r="P10577" s="89">
        <v>63.915315131176875</v>
      </c>
    </row>
    <row r="10578" spans="1:16">
      <c r="A10578" s="75" t="s">
        <v>24863</v>
      </c>
      <c r="B10578" s="85">
        <v>10574</v>
      </c>
      <c r="C10578" s="85">
        <v>15243</v>
      </c>
      <c r="D10578" s="85">
        <v>10574</v>
      </c>
      <c r="E10578" s="86" t="s">
        <v>24859</v>
      </c>
      <c r="F10578" s="85" t="s">
        <v>38</v>
      </c>
      <c r="G10578" s="86" t="s">
        <v>10749</v>
      </c>
      <c r="H10578" s="85" t="s">
        <v>1</v>
      </c>
      <c r="I10578" s="85">
        <v>1</v>
      </c>
      <c r="J10578" s="88">
        <v>1.0176611667609799E-2</v>
      </c>
      <c r="K10578" s="146">
        <v>0.17693204227643949</v>
      </c>
      <c r="L10578" s="147">
        <v>1.1551807410361971E-10</v>
      </c>
      <c r="M10578" s="147">
        <v>5.0067336926230884E-3</v>
      </c>
      <c r="N10578" s="87">
        <v>0.13749778953362729</v>
      </c>
      <c r="O10578" s="88">
        <v>8.7898035394191713E-3</v>
      </c>
      <c r="P10578" s="89">
        <v>63.926871619048711</v>
      </c>
    </row>
    <row r="10579" spans="1:16">
      <c r="A10579" s="75" t="s">
        <v>26811</v>
      </c>
      <c r="B10579" s="85">
        <v>10575</v>
      </c>
      <c r="C10579" s="85">
        <v>16706</v>
      </c>
      <c r="D10579" s="85">
        <v>10575</v>
      </c>
      <c r="E10579" s="86" t="s">
        <v>26812</v>
      </c>
      <c r="F10579" s="85" t="s">
        <v>4461</v>
      </c>
      <c r="G10579" s="86" t="s">
        <v>10749</v>
      </c>
      <c r="H10579" s="85" t="s">
        <v>1</v>
      </c>
      <c r="I10579" s="85">
        <v>1</v>
      </c>
      <c r="J10579" s="88">
        <v>7.9976954291817837E-2</v>
      </c>
      <c r="K10579" s="146">
        <v>0.1589210319419167</v>
      </c>
      <c r="L10579" s="147">
        <v>4.9387260231514905E-10</v>
      </c>
      <c r="M10579" s="147">
        <v>31.433898152262049</v>
      </c>
      <c r="N10579" s="87">
        <v>1.054277857960273</v>
      </c>
      <c r="O10579" s="88">
        <v>7.00622681880229E-2</v>
      </c>
      <c r="P10579" s="89">
        <v>66.455221134562578</v>
      </c>
    </row>
    <row r="10580" spans="1:16">
      <c r="A10580" s="75" t="s">
        <v>26865</v>
      </c>
      <c r="B10580" s="85">
        <v>10576</v>
      </c>
      <c r="C10580" s="85">
        <v>16754</v>
      </c>
      <c r="D10580" s="85">
        <v>10576</v>
      </c>
      <c r="E10580" s="86" t="s">
        <v>26859</v>
      </c>
      <c r="F10580" s="85" t="s">
        <v>4469</v>
      </c>
      <c r="G10580" s="86" t="s">
        <v>10749</v>
      </c>
      <c r="H10580" s="85" t="s">
        <v>1</v>
      </c>
      <c r="I10580" s="85">
        <v>1</v>
      </c>
      <c r="J10580" s="88">
        <v>0.35431631852530698</v>
      </c>
      <c r="K10580" s="146">
        <v>0.8238340614342331</v>
      </c>
      <c r="L10580" s="147">
        <v>1.684664480724746E-9</v>
      </c>
      <c r="M10580" s="147">
        <v>19.155100029820598</v>
      </c>
      <c r="N10580" s="87">
        <v>3.120905091154865</v>
      </c>
      <c r="O10580" s="88">
        <v>0.31283022363014418</v>
      </c>
      <c r="P10580" s="89">
        <v>100.23701922777278</v>
      </c>
    </row>
    <row r="10581" spans="1:16">
      <c r="A10581" s="75" t="s">
        <v>27181</v>
      </c>
      <c r="B10581" s="85">
        <v>10577</v>
      </c>
      <c r="C10581" s="85">
        <v>16989</v>
      </c>
      <c r="D10581" s="85">
        <v>10577</v>
      </c>
      <c r="E10581" s="86" t="s">
        <v>27180</v>
      </c>
      <c r="F10581" s="85" t="s">
        <v>4461</v>
      </c>
      <c r="G10581" s="86" t="s">
        <v>10749</v>
      </c>
      <c r="H10581" s="85" t="s">
        <v>1</v>
      </c>
      <c r="I10581" s="85">
        <v>1</v>
      </c>
      <c r="J10581" s="88">
        <v>6.1834433020374807E-2</v>
      </c>
      <c r="K10581" s="146">
        <v>0.1857885809120802</v>
      </c>
      <c r="L10581" s="147">
        <v>3.123561497342976E-10</v>
      </c>
      <c r="M10581" s="147">
        <v>5.6658053747651489E-3</v>
      </c>
      <c r="N10581" s="87">
        <v>0.81870235311655148</v>
      </c>
      <c r="O10581" s="88">
        <v>5.5247412788391188E-2</v>
      </c>
      <c r="P10581" s="89">
        <v>67.481683151490941</v>
      </c>
    </row>
    <row r="10582" spans="1:16">
      <c r="A10582" s="75" t="s">
        <v>32297</v>
      </c>
      <c r="B10582" s="85">
        <v>10578</v>
      </c>
      <c r="C10582" s="85">
        <v>20771</v>
      </c>
      <c r="D10582" s="85">
        <v>10578</v>
      </c>
      <c r="E10582" s="86" t="s">
        <v>32298</v>
      </c>
      <c r="F10582" s="85" t="s">
        <v>283</v>
      </c>
      <c r="G10582" s="86" t="s">
        <v>10749</v>
      </c>
      <c r="H10582" s="85" t="s">
        <v>1</v>
      </c>
      <c r="I10582" s="85">
        <v>1</v>
      </c>
      <c r="J10582" s="88">
        <v>0.21953623367504399</v>
      </c>
      <c r="K10582" s="146">
        <v>0.2600849853618884</v>
      </c>
      <c r="L10582" s="147">
        <v>1.027090744349709E-9</v>
      </c>
      <c r="M10582" s="147">
        <v>3.2671755589360717E-2</v>
      </c>
      <c r="N10582" s="87">
        <v>2.7024665598368749</v>
      </c>
      <c r="O10582" s="88">
        <v>0.18699024776643269</v>
      </c>
      <c r="P10582" s="89">
        <v>69.192437214734568</v>
      </c>
    </row>
    <row r="10583" spans="1:16">
      <c r="A10583" s="75" t="s">
        <v>10753</v>
      </c>
      <c r="B10583" s="85">
        <v>10579</v>
      </c>
      <c r="C10583" s="85">
        <v>7215</v>
      </c>
      <c r="D10583" s="85">
        <v>10579</v>
      </c>
      <c r="E10583" s="86" t="s">
        <v>10754</v>
      </c>
      <c r="F10583" s="85" t="s">
        <v>55</v>
      </c>
      <c r="G10583" s="86" t="s">
        <v>10755</v>
      </c>
      <c r="H10583" s="85" t="s">
        <v>1</v>
      </c>
      <c r="I10583" s="85">
        <v>1</v>
      </c>
      <c r="J10583" s="88">
        <v>5.7873895256911117E-3</v>
      </c>
      <c r="K10583" s="146">
        <v>6.0585673578626965E-2</v>
      </c>
      <c r="L10583" s="147">
        <v>5.5532773030800308E-11</v>
      </c>
      <c r="M10583" s="147">
        <v>7.2005446873974338E-3</v>
      </c>
      <c r="N10583" s="87">
        <v>7.5013454799428836E-2</v>
      </c>
      <c r="O10583" s="88">
        <v>4.9742005092182073E-3</v>
      </c>
      <c r="P10583" s="89">
        <v>66.310777480096561</v>
      </c>
    </row>
    <row r="10584" spans="1:16">
      <c r="A10584" s="75" t="s">
        <v>16396</v>
      </c>
      <c r="B10584" s="85">
        <v>10580</v>
      </c>
      <c r="C10584" s="85">
        <v>10863</v>
      </c>
      <c r="D10584" s="85">
        <v>10580</v>
      </c>
      <c r="E10584" s="86" t="s">
        <v>16397</v>
      </c>
      <c r="F10584" s="85" t="s">
        <v>55</v>
      </c>
      <c r="G10584" s="86" t="s">
        <v>10755</v>
      </c>
      <c r="H10584" s="85" t="s">
        <v>1</v>
      </c>
      <c r="I10584" s="85">
        <v>1</v>
      </c>
      <c r="J10584" s="88">
        <v>8.8873090464852544E-3</v>
      </c>
      <c r="K10584" s="146">
        <v>6.4541340422556701E-2</v>
      </c>
      <c r="L10584" s="147">
        <v>7.2136060675076247E-11</v>
      </c>
      <c r="M10584" s="147">
        <v>7.5821346464056199E-3</v>
      </c>
      <c r="N10584" s="87">
        <v>0.1185486139611463</v>
      </c>
      <c r="O10584" s="88">
        <v>7.7843513649853919E-3</v>
      </c>
      <c r="P10584" s="89">
        <v>65.663790616199634</v>
      </c>
    </row>
    <row r="10585" spans="1:16">
      <c r="A10585" s="75" t="s">
        <v>10756</v>
      </c>
      <c r="B10585" s="85">
        <v>10581</v>
      </c>
      <c r="C10585" s="85">
        <v>7216</v>
      </c>
      <c r="D10585" s="85">
        <v>10581</v>
      </c>
      <c r="E10585" s="86" t="s">
        <v>10757</v>
      </c>
      <c r="F10585" s="85" t="s">
        <v>238</v>
      </c>
      <c r="G10585" s="86" t="s">
        <v>10758</v>
      </c>
      <c r="H10585" s="85" t="s">
        <v>1</v>
      </c>
      <c r="I10585" s="85">
        <v>1</v>
      </c>
      <c r="J10585" s="88">
        <v>2.5187471509998258E-2</v>
      </c>
      <c r="K10585" s="146">
        <v>8.7551763860172063E-2</v>
      </c>
      <c r="L10585" s="147">
        <v>1.6408815964968671E-10</v>
      </c>
      <c r="M10585" s="147">
        <v>1.212870929801854E-2</v>
      </c>
      <c r="N10585" s="87">
        <v>0.35469615038491381</v>
      </c>
      <c r="O10585" s="88">
        <v>2.280230195318525E-2</v>
      </c>
      <c r="P10585" s="89">
        <v>64.286860538069973</v>
      </c>
    </row>
    <row r="10586" spans="1:16">
      <c r="A10586" s="75" t="s">
        <v>16398</v>
      </c>
      <c r="B10586" s="85">
        <v>10582</v>
      </c>
      <c r="C10586" s="85">
        <v>10864</v>
      </c>
      <c r="D10586" s="85">
        <v>10582</v>
      </c>
      <c r="E10586" s="86" t="s">
        <v>16399</v>
      </c>
      <c r="F10586" s="85" t="s">
        <v>55</v>
      </c>
      <c r="G10586" s="86" t="s">
        <v>10758</v>
      </c>
      <c r="H10586" s="85" t="s">
        <v>1</v>
      </c>
      <c r="I10586" s="85">
        <v>1</v>
      </c>
      <c r="J10586" s="88">
        <v>9.6491474976568806E-2</v>
      </c>
      <c r="K10586" s="146">
        <v>0.22528714170873468</v>
      </c>
      <c r="L10586" s="147">
        <v>6.7863355449174598E-10</v>
      </c>
      <c r="M10586" s="147">
        <v>2.1007193400509119E-2</v>
      </c>
      <c r="N10586" s="87">
        <v>1.3171386419859361</v>
      </c>
      <c r="O10586" s="88">
        <v>8.7785062188892676E-2</v>
      </c>
      <c r="P10586" s="89">
        <v>66.648308227092471</v>
      </c>
    </row>
    <row r="10587" spans="1:16">
      <c r="A10587" s="75" t="s">
        <v>10759</v>
      </c>
      <c r="B10587" s="85">
        <v>10583</v>
      </c>
      <c r="C10587" s="85">
        <v>7217</v>
      </c>
      <c r="D10587" s="85">
        <v>10583</v>
      </c>
      <c r="E10587" s="86" t="s">
        <v>10760</v>
      </c>
      <c r="F10587" s="85" t="s">
        <v>509</v>
      </c>
      <c r="G10587" s="86" t="s">
        <v>10761</v>
      </c>
      <c r="H10587" s="85" t="s">
        <v>1</v>
      </c>
      <c r="I10587" s="85">
        <v>1</v>
      </c>
      <c r="J10587" s="88">
        <v>0.15911170584173939</v>
      </c>
      <c r="K10587" s="146">
        <v>0.22077669297663857</v>
      </c>
      <c r="L10587" s="147">
        <v>7.6064826452761223E-10</v>
      </c>
      <c r="M10587" s="147">
        <v>2.1346749189417081E-2</v>
      </c>
      <c r="N10587" s="87">
        <v>1.4593929054160739</v>
      </c>
      <c r="O10587" s="88">
        <v>0.14324127250396981</v>
      </c>
      <c r="P10587" s="89">
        <v>98.151273705919266</v>
      </c>
    </row>
    <row r="10588" spans="1:16">
      <c r="A10588" s="75" t="s">
        <v>10762</v>
      </c>
      <c r="B10588" s="85">
        <v>10584</v>
      </c>
      <c r="C10588" s="85">
        <v>7218</v>
      </c>
      <c r="D10588" s="85">
        <v>10584</v>
      </c>
      <c r="E10588" s="86" t="s">
        <v>10760</v>
      </c>
      <c r="F10588" s="85" t="s">
        <v>38</v>
      </c>
      <c r="G10588" s="86" t="s">
        <v>10761</v>
      </c>
      <c r="H10588" s="85" t="s">
        <v>1</v>
      </c>
      <c r="I10588" s="85">
        <v>1</v>
      </c>
      <c r="J10588" s="88">
        <v>9.7476395067353921E-2</v>
      </c>
      <c r="K10588" s="146">
        <v>0.26594395595002479</v>
      </c>
      <c r="L10588" s="147">
        <v>5.6862070179204964E-10</v>
      </c>
      <c r="M10588" s="147">
        <v>1.8448557224503628E-2</v>
      </c>
      <c r="N10588" s="87">
        <v>1.4161101454899161</v>
      </c>
      <c r="O10588" s="88">
        <v>8.4723820772279093E-2</v>
      </c>
      <c r="P10588" s="89">
        <v>59.828552914553214</v>
      </c>
    </row>
    <row r="10589" spans="1:16">
      <c r="A10589" s="75" t="s">
        <v>10763</v>
      </c>
      <c r="B10589" s="85">
        <v>10585</v>
      </c>
      <c r="C10589" s="85">
        <v>7219</v>
      </c>
      <c r="D10589" s="85">
        <v>10585</v>
      </c>
      <c r="E10589" s="86" t="s">
        <v>10760</v>
      </c>
      <c r="F10589" s="85" t="s">
        <v>238</v>
      </c>
      <c r="G10589" s="86" t="s">
        <v>10761</v>
      </c>
      <c r="H10589" s="85" t="s">
        <v>1</v>
      </c>
      <c r="I10589" s="85">
        <v>1</v>
      </c>
      <c r="J10589" s="88">
        <v>0.45569116721899461</v>
      </c>
      <c r="K10589" s="146">
        <v>0.68007719749040396</v>
      </c>
      <c r="L10589" s="147">
        <v>2.113857256148993E-9</v>
      </c>
      <c r="M10589" s="147">
        <v>2.4901279749967399E-2</v>
      </c>
      <c r="N10589" s="87">
        <v>3.4198036600827488</v>
      </c>
      <c r="O10589" s="88">
        <v>0.42865463244491031</v>
      </c>
      <c r="P10589" s="89">
        <v>125.34480778774831</v>
      </c>
    </row>
    <row r="10590" spans="1:16">
      <c r="A10590" s="75" t="s">
        <v>16400</v>
      </c>
      <c r="B10590" s="85">
        <v>10586</v>
      </c>
      <c r="C10590" s="85">
        <v>10865</v>
      </c>
      <c r="D10590" s="85">
        <v>10586</v>
      </c>
      <c r="E10590" s="86" t="s">
        <v>16401</v>
      </c>
      <c r="F10590" s="85" t="s">
        <v>55</v>
      </c>
      <c r="G10590" s="86" t="s">
        <v>10761</v>
      </c>
      <c r="H10590" s="85" t="s">
        <v>1</v>
      </c>
      <c r="I10590" s="85">
        <v>1</v>
      </c>
      <c r="J10590" s="88">
        <v>9.876409386498862E-2</v>
      </c>
      <c r="K10590" s="146">
        <v>0.26500031131689966</v>
      </c>
      <c r="L10590" s="147">
        <v>5.7263258489186139E-10</v>
      </c>
      <c r="M10590" s="147">
        <v>1.8509106903926782E-2</v>
      </c>
      <c r="N10590" s="87">
        <v>1.417014418660848</v>
      </c>
      <c r="O10590" s="88">
        <v>8.5946380556415958E-2</v>
      </c>
      <c r="P10590" s="89">
        <v>60.653144685457569</v>
      </c>
    </row>
    <row r="10591" spans="1:16">
      <c r="A10591" s="75" t="s">
        <v>10764</v>
      </c>
      <c r="B10591" s="85">
        <v>10587</v>
      </c>
      <c r="C10591" s="85">
        <v>7220</v>
      </c>
      <c r="D10591" s="85">
        <v>10587</v>
      </c>
      <c r="E10591" s="86" t="s">
        <v>10765</v>
      </c>
      <c r="F10591" s="85" t="s">
        <v>55</v>
      </c>
      <c r="G10591" s="86" t="s">
        <v>103</v>
      </c>
      <c r="H10591" s="85" t="s">
        <v>1</v>
      </c>
      <c r="I10591" s="85">
        <v>1</v>
      </c>
      <c r="J10591" s="88">
        <v>0</v>
      </c>
      <c r="K10591" s="146">
        <v>0</v>
      </c>
      <c r="L10591" s="147">
        <v>0</v>
      </c>
      <c r="M10591" s="147">
        <v>0</v>
      </c>
      <c r="N10591" s="87">
        <v>0</v>
      </c>
      <c r="O10591" s="88">
        <v>0</v>
      </c>
      <c r="P10591" s="89" t="e">
        <v>#DIV/0!</v>
      </c>
    </row>
    <row r="10592" spans="1:16">
      <c r="A10592" s="75" t="s">
        <v>16402</v>
      </c>
      <c r="B10592" s="85">
        <v>10588</v>
      </c>
      <c r="C10592" s="85">
        <v>10866</v>
      </c>
      <c r="D10592" s="85">
        <v>10588</v>
      </c>
      <c r="E10592" s="86" t="s">
        <v>16403</v>
      </c>
      <c r="F10592" s="85" t="s">
        <v>38</v>
      </c>
      <c r="G10592" s="86" t="s">
        <v>103</v>
      </c>
      <c r="H10592" s="85" t="s">
        <v>1</v>
      </c>
      <c r="I10592" s="85">
        <v>1</v>
      </c>
      <c r="J10592" s="88">
        <v>6.8410523539938706E-2</v>
      </c>
      <c r="K10592" s="146">
        <v>0.1146473634878432</v>
      </c>
      <c r="L10592" s="147">
        <v>4.1124132413199598E-10</v>
      </c>
      <c r="M10592" s="147">
        <v>7.9730065796867373E-3</v>
      </c>
      <c r="N10592" s="87">
        <v>0.9519383110711882</v>
      </c>
      <c r="O10592" s="88">
        <v>6.1637447489491119E-2</v>
      </c>
      <c r="P10592" s="89">
        <v>64.749413667501528</v>
      </c>
    </row>
    <row r="10593" spans="1:16">
      <c r="A10593" s="75" t="s">
        <v>16404</v>
      </c>
      <c r="B10593" s="85">
        <v>10589</v>
      </c>
      <c r="C10593" s="85">
        <v>10867</v>
      </c>
      <c r="D10593" s="85">
        <v>10589</v>
      </c>
      <c r="E10593" s="86" t="s">
        <v>16403</v>
      </c>
      <c r="F10593" s="85" t="s">
        <v>11</v>
      </c>
      <c r="G10593" s="86" t="s">
        <v>103</v>
      </c>
      <c r="H10593" s="85" t="s">
        <v>1</v>
      </c>
      <c r="I10593" s="85">
        <v>1</v>
      </c>
      <c r="J10593" s="88">
        <v>3.6250367562697998E-2</v>
      </c>
      <c r="K10593" s="146">
        <v>7.1579180473557186E-2</v>
      </c>
      <c r="L10593" s="147">
        <v>2.4200527948694649E-10</v>
      </c>
      <c r="M10593" s="147">
        <v>4.1768814989381862E-3</v>
      </c>
      <c r="N10593" s="87">
        <v>0.5313927682993308</v>
      </c>
      <c r="O10593" s="88">
        <v>3.2588424735297307E-2</v>
      </c>
      <c r="P10593" s="89">
        <v>61.326436262189432</v>
      </c>
    </row>
    <row r="10594" spans="1:16">
      <c r="A10594" s="75" t="s">
        <v>27651</v>
      </c>
      <c r="B10594" s="85">
        <v>10590</v>
      </c>
      <c r="C10594" s="85">
        <v>17323</v>
      </c>
      <c r="D10594" s="85">
        <v>10590</v>
      </c>
      <c r="E10594" s="86" t="s">
        <v>27652</v>
      </c>
      <c r="F10594" s="85" t="s">
        <v>38</v>
      </c>
      <c r="G10594" s="86" t="s">
        <v>103</v>
      </c>
      <c r="H10594" s="85" t="s">
        <v>1</v>
      </c>
      <c r="I10594" s="85">
        <v>1</v>
      </c>
      <c r="J10594" s="88">
        <v>3.0330033471338901E-2</v>
      </c>
      <c r="K10594" s="146">
        <v>6.6651023890319419E-2</v>
      </c>
      <c r="L10594" s="147">
        <v>2.10313100370024E-10</v>
      </c>
      <c r="M10594" s="147">
        <v>2.9028379369496239E-3</v>
      </c>
      <c r="N10594" s="87">
        <v>0.39166910132335941</v>
      </c>
      <c r="O10594" s="88">
        <v>2.7181509010197249E-2</v>
      </c>
      <c r="P10594" s="89">
        <v>69.39916607758235</v>
      </c>
    </row>
    <row r="10595" spans="1:16">
      <c r="A10595" s="75" t="s">
        <v>27653</v>
      </c>
      <c r="B10595" s="85">
        <v>10591</v>
      </c>
      <c r="C10595" s="85">
        <v>17324</v>
      </c>
      <c r="D10595" s="85">
        <v>10591</v>
      </c>
      <c r="E10595" s="86" t="s">
        <v>27652</v>
      </c>
      <c r="F10595" s="85" t="s">
        <v>11</v>
      </c>
      <c r="G10595" s="86" t="s">
        <v>103</v>
      </c>
      <c r="H10595" s="85" t="s">
        <v>1</v>
      </c>
      <c r="I10595" s="85">
        <v>1</v>
      </c>
      <c r="J10595" s="88">
        <v>2.6022233090175619E-2</v>
      </c>
      <c r="K10595" s="146">
        <v>6.038178452859664E-2</v>
      </c>
      <c r="L10595" s="147">
        <v>1.9254642680241859E-10</v>
      </c>
      <c r="M10595" s="147">
        <v>2.748594349585921E-3</v>
      </c>
      <c r="N10595" s="87">
        <v>0.37619125587544611</v>
      </c>
      <c r="O10595" s="88">
        <v>2.3496247821048859E-2</v>
      </c>
      <c r="P10595" s="89">
        <v>62.458250834060529</v>
      </c>
    </row>
    <row r="10596" spans="1:16">
      <c r="A10596" s="75" t="s">
        <v>28398</v>
      </c>
      <c r="B10596" s="85">
        <v>10592</v>
      </c>
      <c r="C10596" s="85">
        <v>17898</v>
      </c>
      <c r="D10596" s="85">
        <v>10592</v>
      </c>
      <c r="E10596" s="86" t="s">
        <v>28399</v>
      </c>
      <c r="F10596" s="85" t="s">
        <v>32</v>
      </c>
      <c r="G10596" s="86" t="s">
        <v>103</v>
      </c>
      <c r="H10596" s="85" t="s">
        <v>1</v>
      </c>
      <c r="I10596" s="85">
        <v>1</v>
      </c>
      <c r="J10596" s="88">
        <v>3.8280777465818421E-2</v>
      </c>
      <c r="K10596" s="146">
        <v>7.2918383382653607E-2</v>
      </c>
      <c r="L10596" s="147">
        <v>1.9750600457160741E-10</v>
      </c>
      <c r="M10596" s="147">
        <v>2.1610587332595139E-3</v>
      </c>
      <c r="N10596" s="87">
        <v>0.28984875604537652</v>
      </c>
      <c r="O10596" s="88">
        <v>3.548791887051149E-2</v>
      </c>
      <c r="P10596" s="89">
        <v>122.43598818466472</v>
      </c>
    </row>
    <row r="10597" spans="1:16">
      <c r="A10597" s="75" t="s">
        <v>28400</v>
      </c>
      <c r="B10597" s="85">
        <v>10593</v>
      </c>
      <c r="C10597" s="85">
        <v>17899</v>
      </c>
      <c r="D10597" s="85">
        <v>10593</v>
      </c>
      <c r="E10597" s="86" t="s">
        <v>28399</v>
      </c>
      <c r="F10597" s="85" t="s">
        <v>31</v>
      </c>
      <c r="G10597" s="86" t="s">
        <v>103</v>
      </c>
      <c r="H10597" s="85" t="s">
        <v>1</v>
      </c>
      <c r="I10597" s="85">
        <v>1</v>
      </c>
      <c r="J10597" s="88">
        <v>5.7533061801639002E-2</v>
      </c>
      <c r="K10597" s="146">
        <v>9.9314706394334318E-2</v>
      </c>
      <c r="L10597" s="147">
        <v>2.9099413621518008E-10</v>
      </c>
      <c r="M10597" s="147">
        <v>3.9354772054952846E-3</v>
      </c>
      <c r="N10597" s="87">
        <v>0.49976291733393169</v>
      </c>
      <c r="O10597" s="88">
        <v>3.9186512170167283E-2</v>
      </c>
      <c r="P10597" s="89">
        <v>78.410203740634145</v>
      </c>
    </row>
    <row r="10598" spans="1:16">
      <c r="A10598" s="75" t="s">
        <v>28401</v>
      </c>
      <c r="B10598" s="85">
        <v>10594</v>
      </c>
      <c r="C10598" s="85">
        <v>17900</v>
      </c>
      <c r="D10598" s="85">
        <v>10594</v>
      </c>
      <c r="E10598" s="86" t="s">
        <v>28399</v>
      </c>
      <c r="F10598" s="85" t="s">
        <v>38</v>
      </c>
      <c r="G10598" s="86" t="s">
        <v>103</v>
      </c>
      <c r="H10598" s="85" t="s">
        <v>1</v>
      </c>
      <c r="I10598" s="85">
        <v>1</v>
      </c>
      <c r="J10598" s="88">
        <v>0.1025102402903916</v>
      </c>
      <c r="K10598" s="146">
        <v>0.17500185998573201</v>
      </c>
      <c r="L10598" s="147">
        <v>5.249948134576166E-10</v>
      </c>
      <c r="M10598" s="147">
        <v>7.9209605902043449E-3</v>
      </c>
      <c r="N10598" s="87">
        <v>0.93908595823185625</v>
      </c>
      <c r="O10598" s="88">
        <v>6.3145812664023263E-2</v>
      </c>
      <c r="P10598" s="89">
        <v>67.241781341205865</v>
      </c>
    </row>
    <row r="10599" spans="1:16">
      <c r="A10599" s="75" t="s">
        <v>29600</v>
      </c>
      <c r="B10599" s="85">
        <v>10595</v>
      </c>
      <c r="C10599" s="85">
        <v>18859</v>
      </c>
      <c r="D10599" s="85">
        <v>10595</v>
      </c>
      <c r="E10599" s="86" t="s">
        <v>102</v>
      </c>
      <c r="F10599" s="85" t="s">
        <v>32</v>
      </c>
      <c r="G10599" s="86" t="s">
        <v>103</v>
      </c>
      <c r="H10599" s="85" t="s">
        <v>1</v>
      </c>
      <c r="I10599" s="85">
        <v>1</v>
      </c>
      <c r="J10599" s="88">
        <v>3.5565817940117199E-2</v>
      </c>
      <c r="K10599" s="146">
        <v>7.0019273856762085E-2</v>
      </c>
      <c r="L10599" s="147">
        <v>1.841584854639026E-10</v>
      </c>
      <c r="M10599" s="147">
        <v>1.765916252114291E-3</v>
      </c>
      <c r="N10599" s="87">
        <v>0.24681330023293299</v>
      </c>
      <c r="O10599" s="88">
        <v>3.3060348122736082E-2</v>
      </c>
      <c r="P10599" s="89">
        <v>133.94881107110103</v>
      </c>
    </row>
    <row r="10600" spans="1:16">
      <c r="A10600" s="75" t="s">
        <v>29603</v>
      </c>
      <c r="B10600" s="85">
        <v>10596</v>
      </c>
      <c r="C10600" s="85">
        <v>18862</v>
      </c>
      <c r="D10600" s="85">
        <v>10596</v>
      </c>
      <c r="E10600" s="86" t="s">
        <v>102</v>
      </c>
      <c r="F10600" s="85" t="s">
        <v>31</v>
      </c>
      <c r="G10600" s="86" t="s">
        <v>103</v>
      </c>
      <c r="H10600" s="85" t="s">
        <v>1</v>
      </c>
      <c r="I10600" s="85">
        <v>1</v>
      </c>
      <c r="J10600" s="88">
        <v>4.749006703782007E-2</v>
      </c>
      <c r="K10600" s="146">
        <v>8.834710637444973E-2</v>
      </c>
      <c r="L10600" s="147">
        <v>2.4207715686984002E-10</v>
      </c>
      <c r="M10600" s="147">
        <v>2.5126184386349689E-3</v>
      </c>
      <c r="N10600" s="87">
        <v>0.34509673848861888</v>
      </c>
      <c r="O10600" s="88">
        <v>3.0181009825647951E-2</v>
      </c>
      <c r="P10600" s="89">
        <v>87.456664927719402</v>
      </c>
    </row>
    <row r="10601" spans="1:16">
      <c r="A10601" s="75" t="s">
        <v>29606</v>
      </c>
      <c r="B10601" s="85">
        <v>10597</v>
      </c>
      <c r="C10601" s="85">
        <v>18865</v>
      </c>
      <c r="D10601" s="85">
        <v>10597</v>
      </c>
      <c r="E10601" s="86" t="s">
        <v>102</v>
      </c>
      <c r="F10601" s="85" t="s">
        <v>38</v>
      </c>
      <c r="G10601" s="86" t="s">
        <v>103</v>
      </c>
      <c r="H10601" s="85" t="s">
        <v>1</v>
      </c>
      <c r="I10601" s="85">
        <v>1</v>
      </c>
      <c r="J10601" s="88">
        <v>9.1035116360923624E-2</v>
      </c>
      <c r="K10601" s="146">
        <v>0.16238632788294335</v>
      </c>
      <c r="L10601" s="147">
        <v>4.6911376205769257E-10</v>
      </c>
      <c r="M10601" s="147">
        <v>6.3091825004503886E-3</v>
      </c>
      <c r="N10601" s="87">
        <v>0.76368160142780694</v>
      </c>
      <c r="O10601" s="88">
        <v>5.2734112781799757E-2</v>
      </c>
      <c r="P10601" s="89">
        <v>69.052485595051834</v>
      </c>
    </row>
    <row r="10602" spans="1:16">
      <c r="A10602" s="75" t="s">
        <v>10766</v>
      </c>
      <c r="B10602" s="85">
        <v>10598</v>
      </c>
      <c r="C10602" s="85">
        <v>7221</v>
      </c>
      <c r="D10602" s="85">
        <v>10598</v>
      </c>
      <c r="E10602" s="86" t="s">
        <v>10767</v>
      </c>
      <c r="F10602" s="85" t="s">
        <v>55</v>
      </c>
      <c r="G10602" s="86" t="s">
        <v>10768</v>
      </c>
      <c r="H10602" s="85" t="s">
        <v>1</v>
      </c>
      <c r="I10602" s="85">
        <v>1</v>
      </c>
      <c r="J10602" s="88">
        <v>0</v>
      </c>
      <c r="K10602" s="146">
        <v>0</v>
      </c>
      <c r="L10602" s="147">
        <v>0</v>
      </c>
      <c r="M10602" s="147">
        <v>0</v>
      </c>
      <c r="N10602" s="87">
        <v>0</v>
      </c>
      <c r="O10602" s="88">
        <v>0</v>
      </c>
      <c r="P10602" s="89" t="e">
        <v>#DIV/0!</v>
      </c>
    </row>
    <row r="10603" spans="1:16">
      <c r="A10603" s="75" t="s">
        <v>16405</v>
      </c>
      <c r="B10603" s="85">
        <v>10599</v>
      </c>
      <c r="C10603" s="85">
        <v>10868</v>
      </c>
      <c r="D10603" s="85">
        <v>10599</v>
      </c>
      <c r="E10603" s="86" t="s">
        <v>16406</v>
      </c>
      <c r="F10603" s="85" t="s">
        <v>55</v>
      </c>
      <c r="G10603" s="86" t="s">
        <v>10768</v>
      </c>
      <c r="H10603" s="85" t="s">
        <v>1</v>
      </c>
      <c r="I10603" s="85">
        <v>1</v>
      </c>
      <c r="J10603" s="88">
        <v>3.4572139264956898E-3</v>
      </c>
      <c r="K10603" s="146">
        <v>4.0553231741970001E-3</v>
      </c>
      <c r="L10603" s="147">
        <v>1.7309625475753601E-11</v>
      </c>
      <c r="M10603" s="147">
        <v>4.6620428765652979E-4</v>
      </c>
      <c r="N10603" s="87">
        <v>5.1726303883891607E-2</v>
      </c>
      <c r="O10603" s="88">
        <v>3.1347017922991392E-3</v>
      </c>
      <c r="P10603" s="89">
        <v>60.601696949689362</v>
      </c>
    </row>
    <row r="10604" spans="1:16">
      <c r="A10604" s="75" t="s">
        <v>10769</v>
      </c>
      <c r="B10604" s="85">
        <v>10600</v>
      </c>
      <c r="C10604" s="85">
        <v>7222</v>
      </c>
      <c r="D10604" s="85">
        <v>10600</v>
      </c>
      <c r="E10604" s="86" t="s">
        <v>10770</v>
      </c>
      <c r="F10604" s="85" t="s">
        <v>38</v>
      </c>
      <c r="G10604" s="86" t="s">
        <v>10771</v>
      </c>
      <c r="H10604" s="85" t="s">
        <v>1</v>
      </c>
      <c r="I10604" s="85">
        <v>1</v>
      </c>
      <c r="J10604" s="88">
        <v>0.42626345433987772</v>
      </c>
      <c r="K10604" s="146">
        <v>0.59240452751401851</v>
      </c>
      <c r="L10604" s="147">
        <v>1.9347262475965829E-9</v>
      </c>
      <c r="M10604" s="147">
        <v>0.1739512273784527</v>
      </c>
      <c r="N10604" s="87">
        <v>2.9962118525605388</v>
      </c>
      <c r="O10604" s="88">
        <v>0.39400840966892342</v>
      </c>
      <c r="P10604" s="89">
        <v>131.50218644659822</v>
      </c>
    </row>
    <row r="10605" spans="1:16">
      <c r="A10605" s="75" t="s">
        <v>10772</v>
      </c>
      <c r="B10605" s="85">
        <v>10601</v>
      </c>
      <c r="C10605" s="85">
        <v>7223</v>
      </c>
      <c r="D10605" s="85">
        <v>10601</v>
      </c>
      <c r="E10605" s="86" t="s">
        <v>10770</v>
      </c>
      <c r="F10605" s="85" t="s">
        <v>238</v>
      </c>
      <c r="G10605" s="86" t="s">
        <v>10771</v>
      </c>
      <c r="H10605" s="85" t="s">
        <v>1</v>
      </c>
      <c r="I10605" s="85">
        <v>1</v>
      </c>
      <c r="J10605" s="88">
        <v>0.31457814433720871</v>
      </c>
      <c r="K10605" s="146">
        <v>0.64027456639408997</v>
      </c>
      <c r="L10605" s="147">
        <v>1.704339668902574E-9</v>
      </c>
      <c r="M10605" s="147">
        <v>2.0059734888614279E-2</v>
      </c>
      <c r="N10605" s="87">
        <v>3.027681833074586</v>
      </c>
      <c r="O10605" s="88">
        <v>0.292080951889999</v>
      </c>
      <c r="P10605" s="89">
        <v>96.470160338278731</v>
      </c>
    </row>
    <row r="10606" spans="1:16">
      <c r="A10606" s="75" t="s">
        <v>10773</v>
      </c>
      <c r="B10606" s="85">
        <v>10602</v>
      </c>
      <c r="C10606" s="85">
        <v>7224</v>
      </c>
      <c r="D10606" s="85">
        <v>10602</v>
      </c>
      <c r="E10606" s="86" t="s">
        <v>10770</v>
      </c>
      <c r="F10606" s="85" t="s">
        <v>11</v>
      </c>
      <c r="G10606" s="86" t="s">
        <v>10771</v>
      </c>
      <c r="H10606" s="85" t="s">
        <v>1</v>
      </c>
      <c r="I10606" s="85">
        <v>1</v>
      </c>
      <c r="J10606" s="88">
        <v>0.4121258344453666</v>
      </c>
      <c r="K10606" s="146">
        <v>0.57178557746109138</v>
      </c>
      <c r="L10606" s="147">
        <v>1.877802579538134E-9</v>
      </c>
      <c r="M10606" s="147">
        <v>0.17343893082291381</v>
      </c>
      <c r="N10606" s="87">
        <v>2.9365344411514842</v>
      </c>
      <c r="O10606" s="88">
        <v>0.38135587899827472</v>
      </c>
      <c r="P10606" s="89">
        <v>129.8659650144393</v>
      </c>
    </row>
    <row r="10607" spans="1:16">
      <c r="A10607" s="75" t="s">
        <v>16407</v>
      </c>
      <c r="B10607" s="85">
        <v>10603</v>
      </c>
      <c r="C10607" s="85">
        <v>10869</v>
      </c>
      <c r="D10607" s="85">
        <v>10603</v>
      </c>
      <c r="E10607" s="86" t="s">
        <v>16408</v>
      </c>
      <c r="F10607" s="85" t="s">
        <v>55</v>
      </c>
      <c r="G10607" s="86" t="s">
        <v>10771</v>
      </c>
      <c r="H10607" s="85" t="s">
        <v>1</v>
      </c>
      <c r="I10607" s="85">
        <v>1</v>
      </c>
      <c r="J10607" s="88">
        <v>0.42626345433987772</v>
      </c>
      <c r="K10607" s="146">
        <v>0.59240452751401851</v>
      </c>
      <c r="L10607" s="147">
        <v>1.9347262475965829E-9</v>
      </c>
      <c r="M10607" s="147">
        <v>0.1739512273784527</v>
      </c>
      <c r="N10607" s="87">
        <v>2.9962118525605388</v>
      </c>
      <c r="O10607" s="88">
        <v>0.39400840966892342</v>
      </c>
      <c r="P10607" s="89">
        <v>131.50218644659822</v>
      </c>
    </row>
    <row r="10608" spans="1:16">
      <c r="A10608" s="75" t="s">
        <v>10774</v>
      </c>
      <c r="B10608" s="85">
        <v>10604</v>
      </c>
      <c r="C10608" s="85">
        <v>7225</v>
      </c>
      <c r="D10608" s="85">
        <v>10604</v>
      </c>
      <c r="E10608" s="86" t="s">
        <v>10775</v>
      </c>
      <c r="F10608" s="85" t="s">
        <v>509</v>
      </c>
      <c r="G10608" s="86" t="s">
        <v>10776</v>
      </c>
      <c r="H10608" s="85" t="s">
        <v>1</v>
      </c>
      <c r="I10608" s="85">
        <v>1</v>
      </c>
      <c r="J10608" s="88">
        <v>6.5832030195651356E-2</v>
      </c>
      <c r="K10608" s="146">
        <v>0.21405033716328165</v>
      </c>
      <c r="L10608" s="147">
        <v>4.9561671315116017E-10</v>
      </c>
      <c r="M10608" s="147">
        <v>4.6292380648729264E-3</v>
      </c>
      <c r="N10608" s="87">
        <v>0.84876060429214217</v>
      </c>
      <c r="O10608" s="88">
        <v>5.8320076939179108E-2</v>
      </c>
      <c r="P10608" s="89">
        <v>68.712045121153409</v>
      </c>
    </row>
    <row r="10609" spans="1:16">
      <c r="A10609" s="75" t="s">
        <v>10777</v>
      </c>
      <c r="B10609" s="85">
        <v>10605</v>
      </c>
      <c r="C10609" s="85">
        <v>7226</v>
      </c>
      <c r="D10609" s="85">
        <v>10605</v>
      </c>
      <c r="E10609" s="86" t="s">
        <v>10775</v>
      </c>
      <c r="F10609" s="85" t="s">
        <v>38</v>
      </c>
      <c r="G10609" s="86" t="s">
        <v>10776</v>
      </c>
      <c r="H10609" s="85" t="s">
        <v>1</v>
      </c>
      <c r="I10609" s="85">
        <v>1</v>
      </c>
      <c r="J10609" s="88">
        <v>0.23157656981611041</v>
      </c>
      <c r="K10609" s="146">
        <v>0.43262782287322848</v>
      </c>
      <c r="L10609" s="147">
        <v>1.188159714474626E-9</v>
      </c>
      <c r="M10609" s="147">
        <v>1.216843097635651E-2</v>
      </c>
      <c r="N10609" s="87">
        <v>2.9990634761222439</v>
      </c>
      <c r="O10609" s="88">
        <v>0.20510493864872939</v>
      </c>
      <c r="P10609" s="89">
        <v>68.389662400186282</v>
      </c>
    </row>
    <row r="10610" spans="1:16">
      <c r="A10610" s="75" t="s">
        <v>10778</v>
      </c>
      <c r="B10610" s="85">
        <v>10606</v>
      </c>
      <c r="C10610" s="85">
        <v>7227</v>
      </c>
      <c r="D10610" s="85">
        <v>10606</v>
      </c>
      <c r="E10610" s="86" t="s">
        <v>10775</v>
      </c>
      <c r="F10610" s="85" t="s">
        <v>11</v>
      </c>
      <c r="G10610" s="86" t="s">
        <v>10776</v>
      </c>
      <c r="H10610" s="85" t="s">
        <v>1</v>
      </c>
      <c r="I10610" s="85">
        <v>1</v>
      </c>
      <c r="J10610" s="88">
        <v>0.13187438133498211</v>
      </c>
      <c r="K10610" s="146">
        <v>0.28936405269056076</v>
      </c>
      <c r="L10610" s="147">
        <v>7.9632425334253894E-10</v>
      </c>
      <c r="M10610" s="147">
        <v>8.7461131733752653E-3</v>
      </c>
      <c r="N10610" s="87">
        <v>2.6447235390374781</v>
      </c>
      <c r="O10610" s="88">
        <v>0.1193757318424427</v>
      </c>
      <c r="P10610" s="89">
        <v>45.137319678369238</v>
      </c>
    </row>
    <row r="10611" spans="1:16">
      <c r="A10611" s="75" t="s">
        <v>16409</v>
      </c>
      <c r="B10611" s="85">
        <v>10607</v>
      </c>
      <c r="C10611" s="85">
        <v>10870</v>
      </c>
      <c r="D10611" s="85">
        <v>10607</v>
      </c>
      <c r="E10611" s="86" t="s">
        <v>16410</v>
      </c>
      <c r="F10611" s="85" t="s">
        <v>38</v>
      </c>
      <c r="G10611" s="86" t="s">
        <v>10776</v>
      </c>
      <c r="H10611" s="85" t="s">
        <v>1</v>
      </c>
      <c r="I10611" s="85">
        <v>1</v>
      </c>
      <c r="J10611" s="88">
        <v>0.28502469094738919</v>
      </c>
      <c r="K10611" s="146">
        <v>0.50776564907767585</v>
      </c>
      <c r="L10611" s="147">
        <v>1.4917895866260121E-9</v>
      </c>
      <c r="M10611" s="147">
        <v>1.9104887497676089E-2</v>
      </c>
      <c r="N10611" s="87">
        <v>3.7680143012928702</v>
      </c>
      <c r="O10611" s="88">
        <v>0.25369560097180238</v>
      </c>
      <c r="P10611" s="89">
        <v>67.328725606151508</v>
      </c>
    </row>
    <row r="10612" spans="1:16">
      <c r="A10612" s="75" t="s">
        <v>16411</v>
      </c>
      <c r="B10612" s="85">
        <v>10608</v>
      </c>
      <c r="C10612" s="85">
        <v>10871</v>
      </c>
      <c r="D10612" s="85">
        <v>10608</v>
      </c>
      <c r="E10612" s="86" t="s">
        <v>16410</v>
      </c>
      <c r="F10612" s="85" t="s">
        <v>11</v>
      </c>
      <c r="G10612" s="86" t="s">
        <v>10776</v>
      </c>
      <c r="H10612" s="85" t="s">
        <v>1</v>
      </c>
      <c r="I10612" s="85">
        <v>1</v>
      </c>
      <c r="J10612" s="88">
        <v>0.1604474729044027</v>
      </c>
      <c r="K10612" s="146">
        <v>0.3210596260640759</v>
      </c>
      <c r="L10612" s="147">
        <v>9.3660187845804285E-10</v>
      </c>
      <c r="M10612" s="147">
        <v>1.273751859014809E-2</v>
      </c>
      <c r="N10612" s="87">
        <v>3.0839801649456682</v>
      </c>
      <c r="O10612" s="88">
        <v>0.1450067647449815</v>
      </c>
      <c r="P10612" s="89">
        <v>47.019357125967815</v>
      </c>
    </row>
    <row r="10613" spans="1:16">
      <c r="A10613" s="75" t="s">
        <v>10779</v>
      </c>
      <c r="B10613" s="85">
        <v>10609</v>
      </c>
      <c r="C10613" s="85">
        <v>7228</v>
      </c>
      <c r="D10613" s="85">
        <v>10609</v>
      </c>
      <c r="E10613" s="86" t="s">
        <v>10780</v>
      </c>
      <c r="F10613" s="85" t="s">
        <v>55</v>
      </c>
      <c r="G10613" s="86" t="s">
        <v>10781</v>
      </c>
      <c r="H10613" s="85" t="s">
        <v>1</v>
      </c>
      <c r="I10613" s="85">
        <v>1</v>
      </c>
      <c r="J10613" s="88">
        <v>0.2175157644841306</v>
      </c>
      <c r="K10613" s="146">
        <v>0.41372457022623416</v>
      </c>
      <c r="L10613" s="147">
        <v>1.1321279572911879E-9</v>
      </c>
      <c r="M10613" s="147">
        <v>1.1887173092162331E-2</v>
      </c>
      <c r="N10613" s="87">
        <v>2.9666304158201751</v>
      </c>
      <c r="O10613" s="88">
        <v>0.1929601736509971</v>
      </c>
      <c r="P10613" s="89">
        <v>65.043549955530949</v>
      </c>
    </row>
    <row r="10614" spans="1:16">
      <c r="A10614" s="75" t="s">
        <v>16412</v>
      </c>
      <c r="B10614" s="85">
        <v>10610</v>
      </c>
      <c r="C10614" s="85">
        <v>10872</v>
      </c>
      <c r="D10614" s="85">
        <v>10610</v>
      </c>
      <c r="E10614" s="86" t="s">
        <v>16413</v>
      </c>
      <c r="F10614" s="85" t="s">
        <v>55</v>
      </c>
      <c r="G10614" s="86" t="s">
        <v>10781</v>
      </c>
      <c r="H10614" s="85" t="s">
        <v>1</v>
      </c>
      <c r="I10614" s="85">
        <v>1</v>
      </c>
      <c r="J10614" s="88">
        <v>0.24839937665531719</v>
      </c>
      <c r="K10614" s="146">
        <v>0.46055134974988055</v>
      </c>
      <c r="L10614" s="147">
        <v>1.3181087796372989E-9</v>
      </c>
      <c r="M10614" s="147">
        <v>1.5833739025745409E-2</v>
      </c>
      <c r="N10614" s="87">
        <v>3.406730211623564</v>
      </c>
      <c r="O10614" s="88">
        <v>0.22102115681125289</v>
      </c>
      <c r="P10614" s="89">
        <v>64.877798675440062</v>
      </c>
    </row>
    <row r="10615" spans="1:16">
      <c r="A10615" s="75" t="s">
        <v>10790</v>
      </c>
      <c r="B10615" s="85">
        <v>10611</v>
      </c>
      <c r="C10615" s="85">
        <v>7233</v>
      </c>
      <c r="D10615" s="85">
        <v>10611</v>
      </c>
      <c r="E10615" s="86" t="s">
        <v>10791</v>
      </c>
      <c r="F10615" s="85" t="s">
        <v>509</v>
      </c>
      <c r="G10615" s="86" t="s">
        <v>10792</v>
      </c>
      <c r="H10615" s="85" t="s">
        <v>1</v>
      </c>
      <c r="I10615" s="85">
        <v>1</v>
      </c>
      <c r="J10615" s="88">
        <v>0.50430538122589585</v>
      </c>
      <c r="K10615" s="146">
        <v>0.91700871089363045</v>
      </c>
      <c r="L10615" s="147">
        <v>2.592688812969238E-9</v>
      </c>
      <c r="M10615" s="147">
        <v>3.6083746956019402E-2</v>
      </c>
      <c r="N10615" s="87">
        <v>6.6732574931569939</v>
      </c>
      <c r="O10615" s="88">
        <v>0.44734927127971891</v>
      </c>
      <c r="P10615" s="89">
        <v>67.036117179420614</v>
      </c>
    </row>
    <row r="10616" spans="1:16">
      <c r="A10616" s="75" t="s">
        <v>10793</v>
      </c>
      <c r="B10616" s="85">
        <v>10612</v>
      </c>
      <c r="C10616" s="85">
        <v>7234</v>
      </c>
      <c r="D10616" s="85">
        <v>10612</v>
      </c>
      <c r="E10616" s="86" t="s">
        <v>10791</v>
      </c>
      <c r="F10616" s="85" t="s">
        <v>38</v>
      </c>
      <c r="G10616" s="86" t="s">
        <v>10792</v>
      </c>
      <c r="H10616" s="85" t="s">
        <v>1</v>
      </c>
      <c r="I10616" s="85">
        <v>1</v>
      </c>
      <c r="J10616" s="88">
        <v>0.50774275772437605</v>
      </c>
      <c r="K10616" s="146">
        <v>0.92019143677198878</v>
      </c>
      <c r="L10616" s="147">
        <v>2.6144595265484159E-9</v>
      </c>
      <c r="M10616" s="147">
        <v>3.6404229666537023E-2</v>
      </c>
      <c r="N10616" s="87">
        <v>6.9263779934878906</v>
      </c>
      <c r="O10616" s="88">
        <v>0.45092557121573679</v>
      </c>
      <c r="P10616" s="89">
        <v>65.102651290428042</v>
      </c>
    </row>
    <row r="10617" spans="1:16">
      <c r="A10617" s="75" t="s">
        <v>16414</v>
      </c>
      <c r="B10617" s="85">
        <v>10613</v>
      </c>
      <c r="C10617" s="85">
        <v>10873</v>
      </c>
      <c r="D10617" s="85">
        <v>10613</v>
      </c>
      <c r="E10617" s="86" t="s">
        <v>16415</v>
      </c>
      <c r="F10617" s="85" t="s">
        <v>55</v>
      </c>
      <c r="G10617" s="86" t="s">
        <v>10792</v>
      </c>
      <c r="H10617" s="85" t="s">
        <v>1</v>
      </c>
      <c r="I10617" s="85">
        <v>1</v>
      </c>
      <c r="J10617" s="88">
        <v>0.5386110981228327</v>
      </c>
      <c r="K10617" s="146">
        <v>0.96700407589923409</v>
      </c>
      <c r="L10617" s="147">
        <v>2.800343624724219E-9</v>
      </c>
      <c r="M10617" s="147">
        <v>4.034937174122067E-2</v>
      </c>
      <c r="N10617" s="87">
        <v>7.3653532110683786</v>
      </c>
      <c r="O10617" s="88">
        <v>0.47897066538627658</v>
      </c>
      <c r="P10617" s="89">
        <v>65.030237065412877</v>
      </c>
    </row>
    <row r="10618" spans="1:16">
      <c r="A10618" s="75" t="s">
        <v>10786</v>
      </c>
      <c r="B10618" s="85">
        <v>10614</v>
      </c>
      <c r="C10618" s="85">
        <v>7231</v>
      </c>
      <c r="D10618" s="85">
        <v>10614</v>
      </c>
      <c r="E10618" s="86" t="s">
        <v>10787</v>
      </c>
      <c r="F10618" s="85" t="s">
        <v>509</v>
      </c>
      <c r="G10618" s="86" t="s">
        <v>10788</v>
      </c>
      <c r="H10618" s="85" t="s">
        <v>1</v>
      </c>
      <c r="I10618" s="85">
        <v>1</v>
      </c>
      <c r="J10618" s="88">
        <v>0.49699078880868292</v>
      </c>
      <c r="K10618" s="146">
        <v>0.91136488109330482</v>
      </c>
      <c r="L10618" s="147">
        <v>2.5695900008299782E-9</v>
      </c>
      <c r="M10618" s="147">
        <v>3.5384536262130881E-2</v>
      </c>
      <c r="N10618" s="87">
        <v>6.5903050446849027</v>
      </c>
      <c r="O10618" s="88">
        <v>0.44095675991051919</v>
      </c>
      <c r="P10618" s="89">
        <v>66.909916448579551</v>
      </c>
    </row>
    <row r="10619" spans="1:16">
      <c r="A10619" s="75" t="s">
        <v>10789</v>
      </c>
      <c r="B10619" s="85">
        <v>10615</v>
      </c>
      <c r="C10619" s="85">
        <v>7232</v>
      </c>
      <c r="D10619" s="85">
        <v>10615</v>
      </c>
      <c r="E10619" s="86" t="s">
        <v>10787</v>
      </c>
      <c r="F10619" s="85" t="s">
        <v>38</v>
      </c>
      <c r="G10619" s="86" t="s">
        <v>10788</v>
      </c>
      <c r="H10619" s="85" t="s">
        <v>1</v>
      </c>
      <c r="I10619" s="85">
        <v>1</v>
      </c>
      <c r="J10619" s="88">
        <v>0.49790056802740112</v>
      </c>
      <c r="K10619" s="146">
        <v>0.91149954098435537</v>
      </c>
      <c r="L10619" s="147">
        <v>2.5804536716453488E-9</v>
      </c>
      <c r="M10619" s="147">
        <v>3.5557500011012148E-2</v>
      </c>
      <c r="N10619" s="87">
        <v>6.7917693993482464</v>
      </c>
      <c r="O10619" s="88">
        <v>0.4422368116435107</v>
      </c>
      <c r="P10619" s="89">
        <v>65.113637645876011</v>
      </c>
    </row>
    <row r="10620" spans="1:16">
      <c r="A10620" s="75" t="s">
        <v>16418</v>
      </c>
      <c r="B10620" s="85">
        <v>10616</v>
      </c>
      <c r="C10620" s="85">
        <v>10875</v>
      </c>
      <c r="D10620" s="85">
        <v>10616</v>
      </c>
      <c r="E10620" s="86" t="s">
        <v>16419</v>
      </c>
      <c r="F10620" s="85" t="s">
        <v>55</v>
      </c>
      <c r="G10620" s="86" t="s">
        <v>10788</v>
      </c>
      <c r="H10620" s="85" t="s">
        <v>1</v>
      </c>
      <c r="I10620" s="85">
        <v>1</v>
      </c>
      <c r="J10620" s="88">
        <v>0.52878013817948821</v>
      </c>
      <c r="K10620" s="146">
        <v>0.95832572223334278</v>
      </c>
      <c r="L10620" s="147">
        <v>2.76638622825399E-9</v>
      </c>
      <c r="M10620" s="147">
        <v>3.9503297491368237E-2</v>
      </c>
      <c r="N10620" s="87">
        <v>7.230974117804486</v>
      </c>
      <c r="O10620" s="88">
        <v>0.4702921077167817</v>
      </c>
      <c r="P10620" s="89">
        <v>65.038554979584788</v>
      </c>
    </row>
    <row r="10621" spans="1:16">
      <c r="A10621" s="75" t="s">
        <v>10794</v>
      </c>
      <c r="B10621" s="85">
        <v>10617</v>
      </c>
      <c r="C10621" s="85">
        <v>7235</v>
      </c>
      <c r="D10621" s="85">
        <v>10617</v>
      </c>
      <c r="E10621" s="86" t="s">
        <v>10795</v>
      </c>
      <c r="F10621" s="85" t="s">
        <v>509</v>
      </c>
      <c r="G10621" s="86" t="s">
        <v>10796</v>
      </c>
      <c r="H10621" s="85" t="s">
        <v>1</v>
      </c>
      <c r="I10621" s="85">
        <v>1</v>
      </c>
      <c r="J10621" s="88">
        <v>0.29570904379661889</v>
      </c>
      <c r="K10621" s="146">
        <v>1.5530217523899024</v>
      </c>
      <c r="L10621" s="147">
        <v>3.4115665792820231E-9</v>
      </c>
      <c r="M10621" s="147">
        <v>0.1035820429079056</v>
      </c>
      <c r="N10621" s="87">
        <v>3.973895562336442</v>
      </c>
      <c r="O10621" s="88">
        <v>0.26400009958468051</v>
      </c>
      <c r="P10621" s="89">
        <v>66.433577693084189</v>
      </c>
    </row>
    <row r="10622" spans="1:16">
      <c r="A10622" s="75" t="s">
        <v>10797</v>
      </c>
      <c r="B10622" s="85">
        <v>10618</v>
      </c>
      <c r="C10622" s="85">
        <v>7236</v>
      </c>
      <c r="D10622" s="85">
        <v>10618</v>
      </c>
      <c r="E10622" s="86" t="s">
        <v>10795</v>
      </c>
      <c r="F10622" s="85" t="s">
        <v>38</v>
      </c>
      <c r="G10622" s="86" t="s">
        <v>10796</v>
      </c>
      <c r="H10622" s="85" t="s">
        <v>1</v>
      </c>
      <c r="I10622" s="85">
        <v>1</v>
      </c>
      <c r="J10622" s="88">
        <v>0.30425799975966838</v>
      </c>
      <c r="K10622" s="146">
        <v>1.5369939224858435</v>
      </c>
      <c r="L10622" s="147">
        <v>3.425127679807497E-9</v>
      </c>
      <c r="M10622" s="147">
        <v>0.1036962734339463</v>
      </c>
      <c r="N10622" s="87">
        <v>4.1866493455587026</v>
      </c>
      <c r="O10622" s="88">
        <v>0.27179210589914821</v>
      </c>
      <c r="P10622" s="89">
        <v>64.918765214352547</v>
      </c>
    </row>
    <row r="10623" spans="1:16">
      <c r="A10623" s="75" t="s">
        <v>16420</v>
      </c>
      <c r="B10623" s="85">
        <v>10619</v>
      </c>
      <c r="C10623" s="85">
        <v>10876</v>
      </c>
      <c r="D10623" s="85">
        <v>10619</v>
      </c>
      <c r="E10623" s="86" t="s">
        <v>16421</v>
      </c>
      <c r="F10623" s="85" t="s">
        <v>55</v>
      </c>
      <c r="G10623" s="86" t="s">
        <v>10796</v>
      </c>
      <c r="H10623" s="85" t="s">
        <v>1</v>
      </c>
      <c r="I10623" s="85">
        <v>1</v>
      </c>
      <c r="J10623" s="88">
        <v>0.35866106757955019</v>
      </c>
      <c r="K10623" s="146">
        <v>1.6132929995879317</v>
      </c>
      <c r="L10623" s="147">
        <v>3.7323290149463602E-9</v>
      </c>
      <c r="M10623" s="147">
        <v>0.1106737152563895</v>
      </c>
      <c r="N10623" s="87">
        <v>4.9702944409823928</v>
      </c>
      <c r="O10623" s="88">
        <v>0.32118770382870809</v>
      </c>
      <c r="P10623" s="89">
        <v>64.621464108919966</v>
      </c>
    </row>
    <row r="10624" spans="1:16">
      <c r="A10624" s="75" t="s">
        <v>10798</v>
      </c>
      <c r="B10624" s="85">
        <v>10620</v>
      </c>
      <c r="C10624" s="85">
        <v>7237</v>
      </c>
      <c r="D10624" s="85">
        <v>10620</v>
      </c>
      <c r="E10624" s="86" t="s">
        <v>10799</v>
      </c>
      <c r="F10624" s="85" t="s">
        <v>38</v>
      </c>
      <c r="G10624" s="86" t="s">
        <v>10800</v>
      </c>
      <c r="H10624" s="85" t="s">
        <v>1</v>
      </c>
      <c r="I10624" s="85">
        <v>1</v>
      </c>
      <c r="J10624" s="88">
        <v>7.7723530545125978</v>
      </c>
      <c r="K10624" s="146">
        <v>72.826792736933868</v>
      </c>
      <c r="L10624" s="147">
        <v>1.5105652418808951E-7</v>
      </c>
      <c r="M10624" s="147">
        <v>0.99390453791467293</v>
      </c>
      <c r="N10624" s="87">
        <v>115.9366445278978</v>
      </c>
      <c r="O10624" s="88">
        <v>6.7205257576586872</v>
      </c>
      <c r="P10624" s="89">
        <v>57.967226712702811</v>
      </c>
    </row>
    <row r="10625" spans="1:16">
      <c r="A10625" s="75" t="s">
        <v>10801</v>
      </c>
      <c r="B10625" s="85">
        <v>10621</v>
      </c>
      <c r="C10625" s="85">
        <v>7238</v>
      </c>
      <c r="D10625" s="85">
        <v>10621</v>
      </c>
      <c r="E10625" s="86" t="s">
        <v>10799</v>
      </c>
      <c r="F10625" s="85" t="s">
        <v>11</v>
      </c>
      <c r="G10625" s="86" t="s">
        <v>10800</v>
      </c>
      <c r="H10625" s="85" t="s">
        <v>1</v>
      </c>
      <c r="I10625" s="85">
        <v>1</v>
      </c>
      <c r="J10625" s="88">
        <v>7.5493361666067154</v>
      </c>
      <c r="K10625" s="146">
        <v>72.479172624285852</v>
      </c>
      <c r="L10625" s="147">
        <v>1.5016343307415861E-7</v>
      </c>
      <c r="M10625" s="147">
        <v>0.98505747164319202</v>
      </c>
      <c r="N10625" s="87">
        <v>115.0668700992608</v>
      </c>
      <c r="O10625" s="88">
        <v>6.5268209761837781</v>
      </c>
      <c r="P10625" s="89">
        <v>56.721982361678116</v>
      </c>
    </row>
    <row r="10626" spans="1:16">
      <c r="A10626" s="75" t="s">
        <v>16422</v>
      </c>
      <c r="B10626" s="85">
        <v>10622</v>
      </c>
      <c r="C10626" s="85">
        <v>10877</v>
      </c>
      <c r="D10626" s="85">
        <v>10622</v>
      </c>
      <c r="E10626" s="86" t="s">
        <v>16423</v>
      </c>
      <c r="F10626" s="85" t="s">
        <v>55</v>
      </c>
      <c r="G10626" s="86" t="s">
        <v>10800</v>
      </c>
      <c r="H10626" s="85" t="s">
        <v>1</v>
      </c>
      <c r="I10626" s="85">
        <v>1</v>
      </c>
      <c r="J10626" s="88">
        <v>7.743374838164522</v>
      </c>
      <c r="K10626" s="146">
        <v>72.76973949685393</v>
      </c>
      <c r="L10626" s="147">
        <v>1.509999585239894E-7</v>
      </c>
      <c r="M10626" s="147">
        <v>0.99685931798446725</v>
      </c>
      <c r="N10626" s="87">
        <v>116.3045778096438</v>
      </c>
      <c r="O10626" s="88">
        <v>6.6970938502277138</v>
      </c>
      <c r="P10626" s="89">
        <v>57.582375314485695</v>
      </c>
    </row>
    <row r="10627" spans="1:16">
      <c r="A10627" s="75" t="s">
        <v>10802</v>
      </c>
      <c r="B10627" s="85">
        <v>10623</v>
      </c>
      <c r="C10627" s="85">
        <v>7239</v>
      </c>
      <c r="D10627" s="85">
        <v>10623</v>
      </c>
      <c r="E10627" s="86" t="s">
        <v>10803</v>
      </c>
      <c r="F10627" s="85" t="s">
        <v>232</v>
      </c>
      <c r="G10627" s="86" t="s">
        <v>10804</v>
      </c>
      <c r="H10627" s="85" t="s">
        <v>945</v>
      </c>
      <c r="I10627" s="85">
        <v>1</v>
      </c>
      <c r="J10627" s="88">
        <v>0.13648721132305411</v>
      </c>
      <c r="K10627" s="146">
        <v>0.25330134654651965</v>
      </c>
      <c r="L10627" s="147">
        <v>7.3638653831432417E-10</v>
      </c>
      <c r="M10627" s="147">
        <v>2.181815156870285E-2</v>
      </c>
      <c r="N10627" s="87">
        <v>2.8080127524351028</v>
      </c>
      <c r="O10627" s="88">
        <v>0.1119961953831498</v>
      </c>
      <c r="P10627" s="89">
        <v>39.884503831411351</v>
      </c>
    </row>
    <row r="10628" spans="1:16">
      <c r="A10628" s="75" t="s">
        <v>10805</v>
      </c>
      <c r="B10628" s="85">
        <v>10624</v>
      </c>
      <c r="C10628" s="85">
        <v>7240</v>
      </c>
      <c r="D10628" s="85">
        <v>10624</v>
      </c>
      <c r="E10628" s="86" t="s">
        <v>10803</v>
      </c>
      <c r="F10628" s="85" t="s">
        <v>509</v>
      </c>
      <c r="G10628" s="86" t="s">
        <v>10804</v>
      </c>
      <c r="H10628" s="85" t="s">
        <v>945</v>
      </c>
      <c r="I10628" s="85">
        <v>1</v>
      </c>
      <c r="J10628" s="88">
        <v>0.111287770795474</v>
      </c>
      <c r="K10628" s="146">
        <v>0.21130751015253701</v>
      </c>
      <c r="L10628" s="147">
        <v>5.9653204888814077E-10</v>
      </c>
      <c r="M10628" s="147">
        <v>1.9600079988018611E-2</v>
      </c>
      <c r="N10628" s="87">
        <v>2.376673205301731</v>
      </c>
      <c r="O10628" s="88">
        <v>9.4940464766393146E-2</v>
      </c>
      <c r="P10628" s="89">
        <v>39.946789720440322</v>
      </c>
    </row>
    <row r="10629" spans="1:16">
      <c r="A10629" s="75" t="s">
        <v>10806</v>
      </c>
      <c r="B10629" s="85">
        <v>10625</v>
      </c>
      <c r="C10629" s="85">
        <v>7241</v>
      </c>
      <c r="D10629" s="85">
        <v>10625</v>
      </c>
      <c r="E10629" s="86" t="s">
        <v>10803</v>
      </c>
      <c r="F10629" s="85" t="s">
        <v>32</v>
      </c>
      <c r="G10629" s="86" t="s">
        <v>10804</v>
      </c>
      <c r="H10629" s="85" t="s">
        <v>945</v>
      </c>
      <c r="I10629" s="85">
        <v>1</v>
      </c>
      <c r="J10629" s="88">
        <v>0.16476875804753019</v>
      </c>
      <c r="K10629" s="146">
        <v>0.2421298601558394</v>
      </c>
      <c r="L10629" s="147">
        <v>7.6935308621652928E-10</v>
      </c>
      <c r="M10629" s="147">
        <v>2.0280651279185199E-2</v>
      </c>
      <c r="N10629" s="87">
        <v>2.964448921046793</v>
      </c>
      <c r="O10629" s="88">
        <v>0.14783800467193811</v>
      </c>
      <c r="P10629" s="89">
        <v>49.870316072011867</v>
      </c>
    </row>
    <row r="10630" spans="1:16">
      <c r="A10630" s="75" t="s">
        <v>10807</v>
      </c>
      <c r="B10630" s="85">
        <v>10626</v>
      </c>
      <c r="C10630" s="85">
        <v>7242</v>
      </c>
      <c r="D10630" s="85">
        <v>10626</v>
      </c>
      <c r="E10630" s="86" t="s">
        <v>10803</v>
      </c>
      <c r="F10630" s="85" t="s">
        <v>283</v>
      </c>
      <c r="G10630" s="86" t="s">
        <v>10804</v>
      </c>
      <c r="H10630" s="85" t="s">
        <v>945</v>
      </c>
      <c r="I10630" s="85">
        <v>1</v>
      </c>
      <c r="J10630" s="88">
        <v>0.2582593271656955</v>
      </c>
      <c r="K10630" s="146">
        <v>0.38766371981804126</v>
      </c>
      <c r="L10630" s="147">
        <v>1.2289770341945591E-9</v>
      </c>
      <c r="M10630" s="147">
        <v>2.3796367403873898E-2</v>
      </c>
      <c r="N10630" s="87">
        <v>3.9469256422136958</v>
      </c>
      <c r="O10630" s="88">
        <v>0.2189288173153196</v>
      </c>
      <c r="P10630" s="89">
        <v>55.46818895542453</v>
      </c>
    </row>
    <row r="10631" spans="1:16">
      <c r="A10631" s="75" t="s">
        <v>10808</v>
      </c>
      <c r="B10631" s="85">
        <v>10627</v>
      </c>
      <c r="C10631" s="85">
        <v>7243</v>
      </c>
      <c r="D10631" s="85">
        <v>10627</v>
      </c>
      <c r="E10631" s="86" t="s">
        <v>10803</v>
      </c>
      <c r="F10631" s="85" t="s">
        <v>235</v>
      </c>
      <c r="G10631" s="86" t="s">
        <v>10804</v>
      </c>
      <c r="H10631" s="85" t="s">
        <v>945</v>
      </c>
      <c r="I10631" s="85">
        <v>1</v>
      </c>
      <c r="J10631" s="88">
        <v>0.14134763283914259</v>
      </c>
      <c r="K10631" s="146">
        <v>0.25239310298093121</v>
      </c>
      <c r="L10631" s="147">
        <v>7.4564176243557521E-10</v>
      </c>
      <c r="M10631" s="147">
        <v>2.14032013802056E-2</v>
      </c>
      <c r="N10631" s="87">
        <v>2.8081348922794311</v>
      </c>
      <c r="O10631" s="88">
        <v>0.1184013836183801</v>
      </c>
      <c r="P10631" s="89">
        <v>42.16370942290127</v>
      </c>
    </row>
    <row r="10632" spans="1:16">
      <c r="A10632" s="75" t="s">
        <v>10809</v>
      </c>
      <c r="B10632" s="85">
        <v>10628</v>
      </c>
      <c r="C10632" s="85">
        <v>7244</v>
      </c>
      <c r="D10632" s="85">
        <v>10628</v>
      </c>
      <c r="E10632" s="86" t="s">
        <v>10803</v>
      </c>
      <c r="F10632" s="85" t="s">
        <v>429</v>
      </c>
      <c r="G10632" s="86" t="s">
        <v>10804</v>
      </c>
      <c r="H10632" s="85" t="s">
        <v>945</v>
      </c>
      <c r="I10632" s="85">
        <v>1</v>
      </c>
      <c r="J10632" s="88">
        <v>0.24817086192748911</v>
      </c>
      <c r="K10632" s="146">
        <v>0.33798995721400232</v>
      </c>
      <c r="L10632" s="147">
        <v>1.158939395826083E-9</v>
      </c>
      <c r="M10632" s="147">
        <v>2.4093891713361681E-2</v>
      </c>
      <c r="N10632" s="87">
        <v>3.9261529935645152</v>
      </c>
      <c r="O10632" s="88">
        <v>0.22669235047345609</v>
      </c>
      <c r="P10632" s="89">
        <v>57.739051648021579</v>
      </c>
    </row>
    <row r="10633" spans="1:16">
      <c r="A10633" s="75" t="s">
        <v>10810</v>
      </c>
      <c r="B10633" s="85">
        <v>10629</v>
      </c>
      <c r="C10633" s="85">
        <v>7245</v>
      </c>
      <c r="D10633" s="85">
        <v>10629</v>
      </c>
      <c r="E10633" s="86" t="s">
        <v>10803</v>
      </c>
      <c r="F10633" s="85" t="s">
        <v>965</v>
      </c>
      <c r="G10633" s="86" t="s">
        <v>10804</v>
      </c>
      <c r="H10633" s="85" t="s">
        <v>945</v>
      </c>
      <c r="I10633" s="85">
        <v>1</v>
      </c>
      <c r="J10633" s="88">
        <v>0.15904397974320869</v>
      </c>
      <c r="K10633" s="146">
        <v>0.26602581744132386</v>
      </c>
      <c r="L10633" s="147">
        <v>8.1168090635405406E-10</v>
      </c>
      <c r="M10633" s="147">
        <v>2.430315856145341E-2</v>
      </c>
      <c r="N10633" s="87">
        <v>3.7099757795150361</v>
      </c>
      <c r="O10633" s="88">
        <v>0.13814460036966719</v>
      </c>
      <c r="P10633" s="89">
        <v>37.235984432147774</v>
      </c>
    </row>
    <row r="10634" spans="1:16">
      <c r="A10634" s="75" t="s">
        <v>10811</v>
      </c>
      <c r="B10634" s="85">
        <v>10630</v>
      </c>
      <c r="C10634" s="85">
        <v>7246</v>
      </c>
      <c r="D10634" s="85">
        <v>10630</v>
      </c>
      <c r="E10634" s="86" t="s">
        <v>10803</v>
      </c>
      <c r="F10634" s="85" t="s">
        <v>1084</v>
      </c>
      <c r="G10634" s="86" t="s">
        <v>10804</v>
      </c>
      <c r="H10634" s="85" t="s">
        <v>945</v>
      </c>
      <c r="I10634" s="85">
        <v>1</v>
      </c>
      <c r="J10634" s="88">
        <v>0.15582128084400379</v>
      </c>
      <c r="K10634" s="146">
        <v>0.25074470196223131</v>
      </c>
      <c r="L10634" s="147">
        <v>7.6710372098437294E-10</v>
      </c>
      <c r="M10634" s="147">
        <v>2.2073491904461309E-2</v>
      </c>
      <c r="N10634" s="87">
        <v>4.4064330607288849</v>
      </c>
      <c r="O10634" s="88">
        <v>0.1387431684207939</v>
      </c>
      <c r="P10634" s="89">
        <v>31.486503144074508</v>
      </c>
    </row>
    <row r="10635" spans="1:16">
      <c r="A10635" s="75" t="s">
        <v>10812</v>
      </c>
      <c r="B10635" s="85">
        <v>10631</v>
      </c>
      <c r="C10635" s="85">
        <v>7247</v>
      </c>
      <c r="D10635" s="85">
        <v>10631</v>
      </c>
      <c r="E10635" s="86" t="s">
        <v>10803</v>
      </c>
      <c r="F10635" s="85" t="s">
        <v>238</v>
      </c>
      <c r="G10635" s="86" t="s">
        <v>10804</v>
      </c>
      <c r="H10635" s="85" t="s">
        <v>945</v>
      </c>
      <c r="I10635" s="85">
        <v>1</v>
      </c>
      <c r="J10635" s="88">
        <v>0.36200543989923317</v>
      </c>
      <c r="K10635" s="146">
        <v>0.596179225043728</v>
      </c>
      <c r="L10635" s="147">
        <v>1.7393215981408411E-9</v>
      </c>
      <c r="M10635" s="147">
        <v>2.7321660670347449E-2</v>
      </c>
      <c r="N10635" s="87">
        <v>5.4125908403057688</v>
      </c>
      <c r="O10635" s="88">
        <v>0.33397907911831198</v>
      </c>
      <c r="P10635" s="89">
        <v>61.704106032046717</v>
      </c>
    </row>
    <row r="10636" spans="1:16">
      <c r="A10636" s="75" t="s">
        <v>10813</v>
      </c>
      <c r="B10636" s="85">
        <v>10632</v>
      </c>
      <c r="C10636" s="85">
        <v>7248</v>
      </c>
      <c r="D10636" s="85">
        <v>10632</v>
      </c>
      <c r="E10636" s="86" t="s">
        <v>10803</v>
      </c>
      <c r="F10636" s="85" t="s">
        <v>6282</v>
      </c>
      <c r="G10636" s="86" t="s">
        <v>10804</v>
      </c>
      <c r="H10636" s="85" t="s">
        <v>945</v>
      </c>
      <c r="I10636" s="85">
        <v>1</v>
      </c>
      <c r="J10636" s="88">
        <v>0.28594851492460871</v>
      </c>
      <c r="K10636" s="146">
        <v>0.47239752799275486</v>
      </c>
      <c r="L10636" s="147">
        <v>1.4835119178000369E-9</v>
      </c>
      <c r="M10636" s="147">
        <v>2.671615115302476E-2</v>
      </c>
      <c r="N10636" s="87">
        <v>4.3711013211006744</v>
      </c>
      <c r="O10636" s="88">
        <v>0.25516611646609649</v>
      </c>
      <c r="P10636" s="89">
        <v>58.375703906548623</v>
      </c>
    </row>
    <row r="10637" spans="1:16">
      <c r="A10637" s="75" t="s">
        <v>10814</v>
      </c>
      <c r="B10637" s="85">
        <v>10633</v>
      </c>
      <c r="C10637" s="85">
        <v>7249</v>
      </c>
      <c r="D10637" s="85">
        <v>10633</v>
      </c>
      <c r="E10637" s="86" t="s">
        <v>10803</v>
      </c>
      <c r="F10637" s="85" t="s">
        <v>2981</v>
      </c>
      <c r="G10637" s="86" t="s">
        <v>10804</v>
      </c>
      <c r="H10637" s="85" t="s">
        <v>945</v>
      </c>
      <c r="I10637" s="85">
        <v>1</v>
      </c>
      <c r="J10637" s="88">
        <v>0.22832531892603861</v>
      </c>
      <c r="K10637" s="146">
        <v>0.39237830088022074</v>
      </c>
      <c r="L10637" s="147">
        <v>1.0847296747092999E-9</v>
      </c>
      <c r="M10637" s="147">
        <v>2.6028131763341109E-2</v>
      </c>
      <c r="N10637" s="87">
        <v>3.8663486833780971</v>
      </c>
      <c r="O10637" s="88">
        <v>0.204886726224705</v>
      </c>
      <c r="P10637" s="89">
        <v>52.992304368599221</v>
      </c>
    </row>
    <row r="10638" spans="1:16">
      <c r="A10638" s="75" t="s">
        <v>10815</v>
      </c>
      <c r="B10638" s="85">
        <v>10634</v>
      </c>
      <c r="C10638" s="85">
        <v>7250</v>
      </c>
      <c r="D10638" s="85">
        <v>10634</v>
      </c>
      <c r="E10638" s="86" t="s">
        <v>10803</v>
      </c>
      <c r="F10638" s="85" t="s">
        <v>240</v>
      </c>
      <c r="G10638" s="86" t="s">
        <v>10804</v>
      </c>
      <c r="H10638" s="85" t="s">
        <v>945</v>
      </c>
      <c r="I10638" s="85">
        <v>1</v>
      </c>
      <c r="J10638" s="88">
        <v>0.14975941450535349</v>
      </c>
      <c r="K10638" s="146">
        <v>0.26744829209449034</v>
      </c>
      <c r="L10638" s="147">
        <v>7.6009189332215437E-10</v>
      </c>
      <c r="M10638" s="147">
        <v>2.481699688592438E-2</v>
      </c>
      <c r="N10638" s="87">
        <v>3.1439394953429511</v>
      </c>
      <c r="O10638" s="88">
        <v>0.12733799758032421</v>
      </c>
      <c r="P10638" s="89">
        <v>40.502687080634729</v>
      </c>
    </row>
    <row r="10639" spans="1:16">
      <c r="A10639" s="75" t="s">
        <v>10816</v>
      </c>
      <c r="B10639" s="85">
        <v>10635</v>
      </c>
      <c r="C10639" s="85">
        <v>7251</v>
      </c>
      <c r="D10639" s="85">
        <v>10635</v>
      </c>
      <c r="E10639" s="86" t="s">
        <v>10803</v>
      </c>
      <c r="F10639" s="85" t="s">
        <v>1171</v>
      </c>
      <c r="G10639" s="86" t="s">
        <v>10804</v>
      </c>
      <c r="H10639" s="85" t="s">
        <v>945</v>
      </c>
      <c r="I10639" s="85">
        <v>1</v>
      </c>
      <c r="J10639" s="88">
        <v>0.24349286856729799</v>
      </c>
      <c r="K10639" s="146">
        <v>0.62179093150723952</v>
      </c>
      <c r="L10639" s="147">
        <v>1.3053396538330369E-9</v>
      </c>
      <c r="M10639" s="147">
        <v>2.3084050584930859E-2</v>
      </c>
      <c r="N10639" s="87">
        <v>3.874984838935982</v>
      </c>
      <c r="O10639" s="88">
        <v>0.2219985736642289</v>
      </c>
      <c r="P10639" s="89">
        <v>57.290178643689011</v>
      </c>
    </row>
    <row r="10640" spans="1:16">
      <c r="A10640" s="75" t="s">
        <v>10817</v>
      </c>
      <c r="B10640" s="85">
        <v>10636</v>
      </c>
      <c r="C10640" s="85">
        <v>7252</v>
      </c>
      <c r="D10640" s="85">
        <v>10636</v>
      </c>
      <c r="E10640" s="86" t="s">
        <v>10803</v>
      </c>
      <c r="F10640" s="85" t="s">
        <v>38</v>
      </c>
      <c r="G10640" s="86" t="s">
        <v>10804</v>
      </c>
      <c r="H10640" s="85" t="s">
        <v>945</v>
      </c>
      <c r="I10640" s="85">
        <v>1</v>
      </c>
      <c r="J10640" s="88">
        <v>0.22140361000348829</v>
      </c>
      <c r="K10640" s="146">
        <v>0.38446608118790859</v>
      </c>
      <c r="L10640" s="147">
        <v>1.0813230435302679E-9</v>
      </c>
      <c r="M10640" s="147">
        <v>2.8157291269417389E-2</v>
      </c>
      <c r="N10640" s="87">
        <v>4.1283300778568544</v>
      </c>
      <c r="O10640" s="88">
        <v>0.19521247466037109</v>
      </c>
      <c r="P10640" s="89">
        <v>47.286062640057118</v>
      </c>
    </row>
    <row r="10641" spans="1:16">
      <c r="A10641" s="75" t="s">
        <v>10818</v>
      </c>
      <c r="B10641" s="85">
        <v>10637</v>
      </c>
      <c r="C10641" s="85">
        <v>7253</v>
      </c>
      <c r="D10641" s="85">
        <v>10637</v>
      </c>
      <c r="E10641" s="86" t="s">
        <v>10803</v>
      </c>
      <c r="F10641" s="85" t="s">
        <v>6350</v>
      </c>
      <c r="G10641" s="86" t="s">
        <v>10804</v>
      </c>
      <c r="H10641" s="85" t="s">
        <v>945</v>
      </c>
      <c r="I10641" s="85">
        <v>1</v>
      </c>
      <c r="J10641" s="88">
        <v>0.27224927943223942</v>
      </c>
      <c r="K10641" s="146">
        <v>0.36818466334017075</v>
      </c>
      <c r="L10641" s="147">
        <v>1.1741561758561721E-9</v>
      </c>
      <c r="M10641" s="147">
        <v>3.9152285868171897E-2</v>
      </c>
      <c r="N10641" s="87">
        <v>5.1266991866981986</v>
      </c>
      <c r="O10641" s="88">
        <v>0.23792314148205701</v>
      </c>
      <c r="P10641" s="89">
        <v>46.408640885226021</v>
      </c>
    </row>
    <row r="10642" spans="1:16">
      <c r="A10642" s="75" t="s">
        <v>10819</v>
      </c>
      <c r="B10642" s="85">
        <v>10638</v>
      </c>
      <c r="C10642" s="85">
        <v>7254</v>
      </c>
      <c r="D10642" s="85">
        <v>10638</v>
      </c>
      <c r="E10642" s="86" t="s">
        <v>10803</v>
      </c>
      <c r="F10642" s="85" t="s">
        <v>139</v>
      </c>
      <c r="G10642" s="86" t="s">
        <v>10804</v>
      </c>
      <c r="H10642" s="85" t="s">
        <v>945</v>
      </c>
      <c r="I10642" s="85">
        <v>1</v>
      </c>
      <c r="J10642" s="88">
        <v>0.20861625749442669</v>
      </c>
      <c r="K10642" s="146">
        <v>0.35999731715564354</v>
      </c>
      <c r="L10642" s="147">
        <v>1.015866970493806E-9</v>
      </c>
      <c r="M10642" s="147">
        <v>2.6272618166826949E-2</v>
      </c>
      <c r="N10642" s="87">
        <v>4.2360886345951094</v>
      </c>
      <c r="O10642" s="88">
        <v>0.1841317812790228</v>
      </c>
      <c r="P10642" s="89">
        <v>43.467405232096226</v>
      </c>
    </row>
    <row r="10643" spans="1:16">
      <c r="A10643" s="75" t="s">
        <v>10820</v>
      </c>
      <c r="B10643" s="85">
        <v>10639</v>
      </c>
      <c r="C10643" s="85">
        <v>7255</v>
      </c>
      <c r="D10643" s="85">
        <v>10639</v>
      </c>
      <c r="E10643" s="86" t="s">
        <v>10803</v>
      </c>
      <c r="F10643" s="85" t="s">
        <v>243</v>
      </c>
      <c r="G10643" s="86" t="s">
        <v>10804</v>
      </c>
      <c r="H10643" s="85" t="s">
        <v>945</v>
      </c>
      <c r="I10643" s="85">
        <v>1</v>
      </c>
      <c r="J10643" s="88">
        <v>0.24930101534359519</v>
      </c>
      <c r="K10643" s="146">
        <v>0.45288514475598923</v>
      </c>
      <c r="L10643" s="147">
        <v>1.4449074298007521E-9</v>
      </c>
      <c r="M10643" s="147">
        <v>2.3735667416765711E-2</v>
      </c>
      <c r="N10643" s="87">
        <v>4.4728408619098774</v>
      </c>
      <c r="O10643" s="88">
        <v>0.22708581836861541</v>
      </c>
      <c r="P10643" s="89">
        <v>50.769930203072562</v>
      </c>
    </row>
    <row r="10644" spans="1:16">
      <c r="A10644" s="75" t="s">
        <v>10821</v>
      </c>
      <c r="B10644" s="85">
        <v>10640</v>
      </c>
      <c r="C10644" s="85">
        <v>7256</v>
      </c>
      <c r="D10644" s="85">
        <v>10640</v>
      </c>
      <c r="E10644" s="86" t="s">
        <v>10822</v>
      </c>
      <c r="F10644" s="85" t="s">
        <v>232</v>
      </c>
      <c r="G10644" s="86" t="s">
        <v>10804</v>
      </c>
      <c r="H10644" s="85" t="s">
        <v>945</v>
      </c>
      <c r="I10644" s="85">
        <v>1</v>
      </c>
      <c r="J10644" s="88">
        <v>8.0818237114187078E-2</v>
      </c>
      <c r="K10644" s="146">
        <v>0.1528355462853426</v>
      </c>
      <c r="L10644" s="147">
        <v>4.4305891643089569E-10</v>
      </c>
      <c r="M10644" s="147">
        <v>8.7848660549937757E-3</v>
      </c>
      <c r="N10644" s="87">
        <v>1.0985416012047109</v>
      </c>
      <c r="O10644" s="88">
        <v>6.7333984528814214E-2</v>
      </c>
      <c r="P10644" s="89">
        <v>61.293977811102188</v>
      </c>
    </row>
    <row r="10645" spans="1:16">
      <c r="A10645" s="75" t="s">
        <v>10823</v>
      </c>
      <c r="B10645" s="85">
        <v>10641</v>
      </c>
      <c r="C10645" s="85">
        <v>7257</v>
      </c>
      <c r="D10645" s="85">
        <v>10641</v>
      </c>
      <c r="E10645" s="86" t="s">
        <v>10822</v>
      </c>
      <c r="F10645" s="85" t="s">
        <v>509</v>
      </c>
      <c r="G10645" s="86" t="s">
        <v>10804</v>
      </c>
      <c r="H10645" s="85" t="s">
        <v>945</v>
      </c>
      <c r="I10645" s="85">
        <v>1</v>
      </c>
      <c r="J10645" s="88">
        <v>5.1129584407658607E-2</v>
      </c>
      <c r="K10645" s="146">
        <v>0.10868884832330934</v>
      </c>
      <c r="L10645" s="147">
        <v>2.9016252770508811E-10</v>
      </c>
      <c r="M10645" s="147">
        <v>6.4548432306509133E-3</v>
      </c>
      <c r="N10645" s="87">
        <v>0.74695450501703242</v>
      </c>
      <c r="O10645" s="88">
        <v>4.5895903540068929E-2</v>
      </c>
      <c r="P10645" s="89">
        <v>61.444041413234913</v>
      </c>
    </row>
    <row r="10646" spans="1:16">
      <c r="A10646" s="75" t="s">
        <v>10824</v>
      </c>
      <c r="B10646" s="85">
        <v>10642</v>
      </c>
      <c r="C10646" s="85">
        <v>7258</v>
      </c>
      <c r="D10646" s="85">
        <v>10642</v>
      </c>
      <c r="E10646" s="86" t="s">
        <v>10822</v>
      </c>
      <c r="F10646" s="85" t="s">
        <v>32</v>
      </c>
      <c r="G10646" s="86" t="s">
        <v>10804</v>
      </c>
      <c r="H10646" s="85" t="s">
        <v>945</v>
      </c>
      <c r="I10646" s="85">
        <v>1</v>
      </c>
      <c r="J10646" s="88">
        <v>6.1857468030134373E-2</v>
      </c>
      <c r="K10646" s="146">
        <v>0.12092682541802023</v>
      </c>
      <c r="L10646" s="147">
        <v>3.4097055152829118E-10</v>
      </c>
      <c r="M10646" s="147">
        <v>6.9807019332397526E-3</v>
      </c>
      <c r="N10646" s="87">
        <v>1.3124083751466651</v>
      </c>
      <c r="O10646" s="88">
        <v>5.3177946275017818E-2</v>
      </c>
      <c r="P10646" s="89">
        <v>40.519359127889629</v>
      </c>
    </row>
    <row r="10647" spans="1:16">
      <c r="A10647" s="75" t="s">
        <v>10825</v>
      </c>
      <c r="B10647" s="85">
        <v>10643</v>
      </c>
      <c r="C10647" s="85">
        <v>7259</v>
      </c>
      <c r="D10647" s="85">
        <v>10643</v>
      </c>
      <c r="E10647" s="86" t="s">
        <v>10822</v>
      </c>
      <c r="F10647" s="85" t="s">
        <v>283</v>
      </c>
      <c r="G10647" s="86" t="s">
        <v>10804</v>
      </c>
      <c r="H10647" s="85" t="s">
        <v>945</v>
      </c>
      <c r="I10647" s="85">
        <v>1</v>
      </c>
      <c r="J10647" s="88">
        <v>0.22234521712532981</v>
      </c>
      <c r="K10647" s="146">
        <v>0.31071909049843321</v>
      </c>
      <c r="L10647" s="147">
        <v>1.0252528809921309E-9</v>
      </c>
      <c r="M10647" s="147">
        <v>1.114105712879628E-2</v>
      </c>
      <c r="N10647" s="87">
        <v>2.5188369496996539</v>
      </c>
      <c r="O10647" s="88">
        <v>0.18972819772830191</v>
      </c>
      <c r="P10647" s="89">
        <v>75.323731355824791</v>
      </c>
    </row>
    <row r="10648" spans="1:16">
      <c r="A10648" s="75" t="s">
        <v>10826</v>
      </c>
      <c r="B10648" s="85">
        <v>10644</v>
      </c>
      <c r="C10648" s="85">
        <v>7260</v>
      </c>
      <c r="D10648" s="85">
        <v>10644</v>
      </c>
      <c r="E10648" s="86" t="s">
        <v>10822</v>
      </c>
      <c r="F10648" s="85" t="s">
        <v>235</v>
      </c>
      <c r="G10648" s="86" t="s">
        <v>10804</v>
      </c>
      <c r="H10648" s="85" t="s">
        <v>945</v>
      </c>
      <c r="I10648" s="85">
        <v>1</v>
      </c>
      <c r="J10648" s="88">
        <v>8.7708060372332544E-2</v>
      </c>
      <c r="K10648" s="146">
        <v>0.15503191924348819</v>
      </c>
      <c r="L10648" s="147">
        <v>4.6037768049889871E-10</v>
      </c>
      <c r="M10648" s="147">
        <v>8.3868119380711894E-3</v>
      </c>
      <c r="N10648" s="87">
        <v>1.1165833162321479</v>
      </c>
      <c r="O10648" s="88">
        <v>7.5901102497082179E-2</v>
      </c>
      <c r="P10648" s="89">
        <v>67.976210457099143</v>
      </c>
    </row>
    <row r="10649" spans="1:16">
      <c r="A10649" s="75" t="s">
        <v>10827</v>
      </c>
      <c r="B10649" s="85">
        <v>10645</v>
      </c>
      <c r="C10649" s="85">
        <v>7261</v>
      </c>
      <c r="D10649" s="85">
        <v>10645</v>
      </c>
      <c r="E10649" s="86" t="s">
        <v>10822</v>
      </c>
      <c r="F10649" s="85" t="s">
        <v>429</v>
      </c>
      <c r="G10649" s="86" t="s">
        <v>10804</v>
      </c>
      <c r="H10649" s="85" t="s">
        <v>945</v>
      </c>
      <c r="I10649" s="85">
        <v>1</v>
      </c>
      <c r="J10649" s="88">
        <v>0.15908451250072511</v>
      </c>
      <c r="K10649" s="146">
        <v>0.23059845442193241</v>
      </c>
      <c r="L10649" s="147">
        <v>7.9163836481132002E-10</v>
      </c>
      <c r="M10649" s="147">
        <v>1.1227449237083549E-2</v>
      </c>
      <c r="N10649" s="87">
        <v>2.404628171571848</v>
      </c>
      <c r="O10649" s="88">
        <v>0.14535096652208279</v>
      </c>
      <c r="P10649" s="89">
        <v>60.446337708449263</v>
      </c>
    </row>
    <row r="10650" spans="1:16">
      <c r="A10650" s="75" t="s">
        <v>10828</v>
      </c>
      <c r="B10650" s="85">
        <v>10646</v>
      </c>
      <c r="C10650" s="85">
        <v>7262</v>
      </c>
      <c r="D10650" s="85">
        <v>10646</v>
      </c>
      <c r="E10650" s="86" t="s">
        <v>10822</v>
      </c>
      <c r="F10650" s="85" t="s">
        <v>965</v>
      </c>
      <c r="G10650" s="86" t="s">
        <v>10804</v>
      </c>
      <c r="H10650" s="85" t="s">
        <v>945</v>
      </c>
      <c r="I10650" s="85">
        <v>1</v>
      </c>
      <c r="J10650" s="88">
        <v>0.1039840379475203</v>
      </c>
      <c r="K10650" s="146">
        <v>0.17121884543754054</v>
      </c>
      <c r="L10650" s="147">
        <v>5.2899340823543665E-10</v>
      </c>
      <c r="M10650" s="147">
        <v>1.1849401932209109E-2</v>
      </c>
      <c r="N10650" s="87">
        <v>2.2183049420257102</v>
      </c>
      <c r="O10650" s="88">
        <v>9.2723974477355656E-2</v>
      </c>
      <c r="P10650" s="89">
        <v>41.799471623897681</v>
      </c>
    </row>
    <row r="10651" spans="1:16">
      <c r="A10651" s="75" t="s">
        <v>10829</v>
      </c>
      <c r="B10651" s="85">
        <v>10647</v>
      </c>
      <c r="C10651" s="85">
        <v>7263</v>
      </c>
      <c r="D10651" s="85">
        <v>10647</v>
      </c>
      <c r="E10651" s="86" t="s">
        <v>10822</v>
      </c>
      <c r="F10651" s="85" t="s">
        <v>1084</v>
      </c>
      <c r="G10651" s="86" t="s">
        <v>10804</v>
      </c>
      <c r="H10651" s="85" t="s">
        <v>945</v>
      </c>
      <c r="I10651" s="85">
        <v>1</v>
      </c>
      <c r="J10651" s="88">
        <v>7.3039427629618708E-2</v>
      </c>
      <c r="K10651" s="146">
        <v>0.13967863158273172</v>
      </c>
      <c r="L10651" s="147">
        <v>3.9607385334751499E-10</v>
      </c>
      <c r="M10651" s="147">
        <v>9.0111822289449372E-3</v>
      </c>
      <c r="N10651" s="87">
        <v>3.068075552234899</v>
      </c>
      <c r="O10651" s="88">
        <v>6.5152485587843298E-2</v>
      </c>
      <c r="P10651" s="89">
        <v>21.235619683610409</v>
      </c>
    </row>
    <row r="10652" spans="1:16">
      <c r="A10652" s="75" t="s">
        <v>10830</v>
      </c>
      <c r="B10652" s="85">
        <v>10648</v>
      </c>
      <c r="C10652" s="85">
        <v>7264</v>
      </c>
      <c r="D10652" s="85">
        <v>10648</v>
      </c>
      <c r="E10652" s="86" t="s">
        <v>10822</v>
      </c>
      <c r="F10652" s="85" t="s">
        <v>238</v>
      </c>
      <c r="G10652" s="86" t="s">
        <v>10804</v>
      </c>
      <c r="H10652" s="85" t="s">
        <v>945</v>
      </c>
      <c r="I10652" s="85">
        <v>1</v>
      </c>
      <c r="J10652" s="88">
        <v>0.33685707318637492</v>
      </c>
      <c r="K10652" s="146">
        <v>0.57175777716445564</v>
      </c>
      <c r="L10652" s="147">
        <v>1.5999995237469749E-9</v>
      </c>
      <c r="M10652" s="147">
        <v>1.514868692406659E-2</v>
      </c>
      <c r="N10652" s="87">
        <v>4.2332392399494783</v>
      </c>
      <c r="O10652" s="88">
        <v>0.31941835605646918</v>
      </c>
      <c r="P10652" s="89">
        <v>75.454832092192675</v>
      </c>
    </row>
    <row r="10653" spans="1:16">
      <c r="A10653" s="75" t="s">
        <v>10831</v>
      </c>
      <c r="B10653" s="85">
        <v>10649</v>
      </c>
      <c r="C10653" s="85">
        <v>7265</v>
      </c>
      <c r="D10653" s="85">
        <v>10649</v>
      </c>
      <c r="E10653" s="86" t="s">
        <v>10822</v>
      </c>
      <c r="F10653" s="85" t="s">
        <v>6282</v>
      </c>
      <c r="G10653" s="86" t="s">
        <v>10804</v>
      </c>
      <c r="H10653" s="85" t="s">
        <v>945</v>
      </c>
      <c r="I10653" s="85">
        <v>1</v>
      </c>
      <c r="J10653" s="88">
        <v>0.25249423513717972</v>
      </c>
      <c r="K10653" s="146">
        <v>0.40979017558643377</v>
      </c>
      <c r="L10653" s="147">
        <v>1.3218454649143389E-9</v>
      </c>
      <c r="M10653" s="147">
        <v>1.4557814662505031E-2</v>
      </c>
      <c r="N10653" s="87">
        <v>2.9977603414354181</v>
      </c>
      <c r="O10653" s="88">
        <v>0.23108371359216079</v>
      </c>
      <c r="P10653" s="89">
        <v>77.085452895647734</v>
      </c>
    </row>
    <row r="10654" spans="1:16">
      <c r="A10654" s="75" t="s">
        <v>10832</v>
      </c>
      <c r="B10654" s="85">
        <v>10650</v>
      </c>
      <c r="C10654" s="85">
        <v>7266</v>
      </c>
      <c r="D10654" s="85">
        <v>10650</v>
      </c>
      <c r="E10654" s="86" t="s">
        <v>10822</v>
      </c>
      <c r="F10654" s="85" t="s">
        <v>240</v>
      </c>
      <c r="G10654" s="86" t="s">
        <v>10804</v>
      </c>
      <c r="H10654" s="85" t="s">
        <v>945</v>
      </c>
      <c r="I10654" s="85">
        <v>1</v>
      </c>
      <c r="J10654" s="88">
        <v>9.5023950994279946E-2</v>
      </c>
      <c r="K10654" s="146">
        <v>0.16874723628928087</v>
      </c>
      <c r="L10654" s="147">
        <v>4.6018726310512051E-10</v>
      </c>
      <c r="M10654" s="147">
        <v>1.2479328758643269E-2</v>
      </c>
      <c r="N10654" s="87">
        <v>1.5113872482572599</v>
      </c>
      <c r="O10654" s="88">
        <v>8.4117225758183464E-2</v>
      </c>
      <c r="P10654" s="89">
        <v>55.655640773188196</v>
      </c>
    </row>
    <row r="10655" spans="1:16">
      <c r="A10655" s="75" t="s">
        <v>10833</v>
      </c>
      <c r="B10655" s="85">
        <v>10651</v>
      </c>
      <c r="C10655" s="85">
        <v>7267</v>
      </c>
      <c r="D10655" s="85">
        <v>10651</v>
      </c>
      <c r="E10655" s="86" t="s">
        <v>10822</v>
      </c>
      <c r="F10655" s="85" t="s">
        <v>1171</v>
      </c>
      <c r="G10655" s="86" t="s">
        <v>10804</v>
      </c>
      <c r="H10655" s="85" t="s">
        <v>945</v>
      </c>
      <c r="I10655" s="85">
        <v>1</v>
      </c>
      <c r="J10655" s="88">
        <v>0.2078144167505937</v>
      </c>
      <c r="K10655" s="146">
        <v>0.61842313605433841</v>
      </c>
      <c r="L10655" s="147">
        <v>1.1442522712595211E-9</v>
      </c>
      <c r="M10655" s="147">
        <v>1.043259697894041E-2</v>
      </c>
      <c r="N10655" s="87">
        <v>2.4756269641198041</v>
      </c>
      <c r="O10655" s="88">
        <v>0.19751783289047239</v>
      </c>
      <c r="P10655" s="89">
        <v>79.78497396949254</v>
      </c>
    </row>
    <row r="10656" spans="1:16">
      <c r="A10656" s="75" t="s">
        <v>10834</v>
      </c>
      <c r="B10656" s="85">
        <v>10652</v>
      </c>
      <c r="C10656" s="85">
        <v>7268</v>
      </c>
      <c r="D10656" s="85">
        <v>10652</v>
      </c>
      <c r="E10656" s="86" t="s">
        <v>10822</v>
      </c>
      <c r="F10656" s="85" t="s">
        <v>38</v>
      </c>
      <c r="G10656" s="86" t="s">
        <v>10804</v>
      </c>
      <c r="H10656" s="85" t="s">
        <v>945</v>
      </c>
      <c r="I10656" s="85">
        <v>1</v>
      </c>
      <c r="J10656" s="88">
        <v>0.1727006698913631</v>
      </c>
      <c r="K10656" s="146">
        <v>0.30312946332742957</v>
      </c>
      <c r="L10656" s="147">
        <v>8.2656214180999713E-10</v>
      </c>
      <c r="M10656" s="147">
        <v>1.6474065005472271E-2</v>
      </c>
      <c r="N10656" s="87">
        <v>2.718638439245832</v>
      </c>
      <c r="O10656" s="88">
        <v>0.15672398075762639</v>
      </c>
      <c r="P10656" s="89">
        <v>57.647967635263271</v>
      </c>
    </row>
    <row r="10657" spans="1:16">
      <c r="A10657" s="75" t="s">
        <v>10835</v>
      </c>
      <c r="B10657" s="85">
        <v>10653</v>
      </c>
      <c r="C10657" s="85">
        <v>7269</v>
      </c>
      <c r="D10657" s="85">
        <v>10653</v>
      </c>
      <c r="E10657" s="86" t="s">
        <v>10822</v>
      </c>
      <c r="F10657" s="85" t="s">
        <v>6350</v>
      </c>
      <c r="G10657" s="86" t="s">
        <v>10804</v>
      </c>
      <c r="H10657" s="85" t="s">
        <v>945</v>
      </c>
      <c r="I10657" s="85">
        <v>1</v>
      </c>
      <c r="J10657" s="88">
        <v>0.22800125433357729</v>
      </c>
      <c r="K10657" s="146">
        <v>0.26785235083384945</v>
      </c>
      <c r="L10657" s="147">
        <v>9.0640425747525508E-10</v>
      </c>
      <c r="M10657" s="147">
        <v>2.9325828051652E-2</v>
      </c>
      <c r="N10657" s="87">
        <v>3.8279190693425211</v>
      </c>
      <c r="O10657" s="88">
        <v>0.20306985243788581</v>
      </c>
      <c r="P10657" s="89">
        <v>53.049672357039888</v>
      </c>
    </row>
    <row r="10658" spans="1:16">
      <c r="A10658" s="75" t="s">
        <v>10836</v>
      </c>
      <c r="B10658" s="85">
        <v>10654</v>
      </c>
      <c r="C10658" s="85">
        <v>7270</v>
      </c>
      <c r="D10658" s="85">
        <v>10654</v>
      </c>
      <c r="E10658" s="86" t="s">
        <v>10822</v>
      </c>
      <c r="F10658" s="85" t="s">
        <v>139</v>
      </c>
      <c r="G10658" s="86" t="s">
        <v>10804</v>
      </c>
      <c r="H10658" s="85" t="s">
        <v>945</v>
      </c>
      <c r="I10658" s="85">
        <v>1</v>
      </c>
      <c r="J10658" s="88">
        <v>0.15506531578457489</v>
      </c>
      <c r="K10658" s="146">
        <v>0.26803759457015913</v>
      </c>
      <c r="L10658" s="147">
        <v>7.3449699613976436E-10</v>
      </c>
      <c r="M10658" s="147">
        <v>1.386666951966887E-2</v>
      </c>
      <c r="N10658" s="87">
        <v>2.80069680234093</v>
      </c>
      <c r="O10658" s="88">
        <v>0.14157210484485139</v>
      </c>
      <c r="P10658" s="89">
        <v>50.548886522282594</v>
      </c>
    </row>
    <row r="10659" spans="1:16">
      <c r="A10659" s="75" t="s">
        <v>10837</v>
      </c>
      <c r="B10659" s="85">
        <v>10655</v>
      </c>
      <c r="C10659" s="85">
        <v>7271</v>
      </c>
      <c r="D10659" s="85">
        <v>10655</v>
      </c>
      <c r="E10659" s="86" t="s">
        <v>10822</v>
      </c>
      <c r="F10659" s="85" t="s">
        <v>243</v>
      </c>
      <c r="G10659" s="86" t="s">
        <v>10804</v>
      </c>
      <c r="H10659" s="85" t="s">
        <v>945</v>
      </c>
      <c r="I10659" s="85">
        <v>1</v>
      </c>
      <c r="J10659" s="88">
        <v>0.22825265676227111</v>
      </c>
      <c r="K10659" s="146">
        <v>0.41219782100865476</v>
      </c>
      <c r="L10659" s="147">
        <v>1.3644032029275319E-9</v>
      </c>
      <c r="M10659" s="147">
        <v>1.138326867423506E-2</v>
      </c>
      <c r="N10659" s="87">
        <v>3.2719517906838722</v>
      </c>
      <c r="O10659" s="88">
        <v>0.21763559572444621</v>
      </c>
      <c r="P10659" s="89">
        <v>66.515526403571513</v>
      </c>
    </row>
    <row r="10660" spans="1:16">
      <c r="A10660" s="75" t="s">
        <v>10838</v>
      </c>
      <c r="B10660" s="85">
        <v>10656</v>
      </c>
      <c r="C10660" s="85">
        <v>7272</v>
      </c>
      <c r="D10660" s="85">
        <v>10656</v>
      </c>
      <c r="E10660" s="86" t="s">
        <v>10839</v>
      </c>
      <c r="F10660" s="85" t="s">
        <v>232</v>
      </c>
      <c r="G10660" s="86" t="s">
        <v>10804</v>
      </c>
      <c r="H10660" s="85" t="s">
        <v>945</v>
      </c>
      <c r="I10660" s="85">
        <v>1</v>
      </c>
      <c r="J10660" s="88">
        <v>1.7126740072197728E-2</v>
      </c>
      <c r="K10660" s="146">
        <v>3.1780392824122761E-2</v>
      </c>
      <c r="L10660" s="147">
        <v>9.387852347014123E-11</v>
      </c>
      <c r="M10660" s="147">
        <v>1.7686106219252701E-3</v>
      </c>
      <c r="N10660" s="87">
        <v>0.2188274471027728</v>
      </c>
      <c r="O10660" s="88">
        <v>1.427277861602835E-2</v>
      </c>
      <c r="P10660" s="89">
        <v>65.223895836636558</v>
      </c>
    </row>
    <row r="10661" spans="1:16">
      <c r="A10661" s="75" t="s">
        <v>10840</v>
      </c>
      <c r="B10661" s="85">
        <v>10657</v>
      </c>
      <c r="C10661" s="85">
        <v>7273</v>
      </c>
      <c r="D10661" s="85">
        <v>10657</v>
      </c>
      <c r="E10661" s="86" t="s">
        <v>10839</v>
      </c>
      <c r="F10661" s="85" t="s">
        <v>509</v>
      </c>
      <c r="G10661" s="86" t="s">
        <v>10804</v>
      </c>
      <c r="H10661" s="85" t="s">
        <v>945</v>
      </c>
      <c r="I10661" s="85">
        <v>1</v>
      </c>
      <c r="J10661" s="88">
        <v>8.5918989363592841E-3</v>
      </c>
      <c r="K10661" s="146">
        <v>1.723285255859008E-2</v>
      </c>
      <c r="L10661" s="147">
        <v>4.9098679403063428E-11</v>
      </c>
      <c r="M10661" s="147">
        <v>1.0301725246916851E-3</v>
      </c>
      <c r="N10661" s="87">
        <v>0.11700350704518681</v>
      </c>
      <c r="O10661" s="88">
        <v>7.7774896983195934E-3</v>
      </c>
      <c r="P10661" s="89">
        <v>66.472278436200412</v>
      </c>
    </row>
    <row r="10662" spans="1:16">
      <c r="A10662" s="75" t="s">
        <v>10841</v>
      </c>
      <c r="B10662" s="85">
        <v>10658</v>
      </c>
      <c r="C10662" s="85">
        <v>7274</v>
      </c>
      <c r="D10662" s="85">
        <v>10658</v>
      </c>
      <c r="E10662" s="86" t="s">
        <v>10839</v>
      </c>
      <c r="F10662" s="85" t="s">
        <v>32</v>
      </c>
      <c r="G10662" s="86" t="s">
        <v>10804</v>
      </c>
      <c r="H10662" s="85" t="s">
        <v>945</v>
      </c>
      <c r="I10662" s="85">
        <v>1</v>
      </c>
      <c r="J10662" s="88">
        <v>1.2587199910036279E-2</v>
      </c>
      <c r="K10662" s="146">
        <v>2.5771071807969004E-2</v>
      </c>
      <c r="L10662" s="147">
        <v>7.1694434626036797E-11</v>
      </c>
      <c r="M10662" s="147">
        <v>1.418018473913085E-3</v>
      </c>
      <c r="N10662" s="87">
        <v>0.28131033889790602</v>
      </c>
      <c r="O10662" s="88">
        <v>1.069091132133807E-2</v>
      </c>
      <c r="P10662" s="89">
        <v>38.003975834027372</v>
      </c>
    </row>
    <row r="10663" spans="1:16">
      <c r="A10663" s="75" t="s">
        <v>10842</v>
      </c>
      <c r="B10663" s="85">
        <v>10659</v>
      </c>
      <c r="C10663" s="85">
        <v>7275</v>
      </c>
      <c r="D10663" s="85">
        <v>10659</v>
      </c>
      <c r="E10663" s="86" t="s">
        <v>10839</v>
      </c>
      <c r="F10663" s="85" t="s">
        <v>283</v>
      </c>
      <c r="G10663" s="86" t="s">
        <v>10804</v>
      </c>
      <c r="H10663" s="85" t="s">
        <v>945</v>
      </c>
      <c r="I10663" s="85">
        <v>1</v>
      </c>
      <c r="J10663" s="88">
        <v>5.7761583268496577E-2</v>
      </c>
      <c r="K10663" s="146">
        <v>7.802193007328348E-2</v>
      </c>
      <c r="L10663" s="147">
        <v>2.6504991304769769E-10</v>
      </c>
      <c r="M10663" s="147">
        <v>2.6897961520729848E-3</v>
      </c>
      <c r="N10663" s="87">
        <v>0.63598097469601245</v>
      </c>
      <c r="O10663" s="88">
        <v>4.9295263075371777E-2</v>
      </c>
      <c r="P10663" s="89">
        <v>77.510593927647022</v>
      </c>
    </row>
    <row r="10664" spans="1:16">
      <c r="A10664" s="75" t="s">
        <v>10843</v>
      </c>
      <c r="B10664" s="85">
        <v>10660</v>
      </c>
      <c r="C10664" s="85">
        <v>7276</v>
      </c>
      <c r="D10664" s="85">
        <v>10660</v>
      </c>
      <c r="E10664" s="86" t="s">
        <v>10839</v>
      </c>
      <c r="F10664" s="85" t="s">
        <v>235</v>
      </c>
      <c r="G10664" s="86" t="s">
        <v>10804</v>
      </c>
      <c r="H10664" s="85" t="s">
        <v>945</v>
      </c>
      <c r="I10664" s="85">
        <v>1</v>
      </c>
      <c r="J10664" s="88">
        <v>1.43996457291904E-2</v>
      </c>
      <c r="K10664" s="146">
        <v>2.4640796971934064E-2</v>
      </c>
      <c r="L10664" s="147">
        <v>7.53165086513937E-11</v>
      </c>
      <c r="M10664" s="147">
        <v>1.290597484433905E-3</v>
      </c>
      <c r="N10664" s="87">
        <v>0.17164686464709381</v>
      </c>
      <c r="O10664" s="88">
        <v>1.250015085150946E-2</v>
      </c>
      <c r="P10664" s="89">
        <v>72.824813183799122</v>
      </c>
    </row>
    <row r="10665" spans="1:16">
      <c r="A10665" s="75" t="s">
        <v>10844</v>
      </c>
      <c r="B10665" s="85">
        <v>10661</v>
      </c>
      <c r="C10665" s="85">
        <v>7277</v>
      </c>
      <c r="D10665" s="85">
        <v>10661</v>
      </c>
      <c r="E10665" s="86" t="s">
        <v>10839</v>
      </c>
      <c r="F10665" s="85" t="s">
        <v>965</v>
      </c>
      <c r="G10665" s="86" t="s">
        <v>10804</v>
      </c>
      <c r="H10665" s="85" t="s">
        <v>945</v>
      </c>
      <c r="I10665" s="85">
        <v>1</v>
      </c>
      <c r="J10665" s="88">
        <v>2.835313033179291E-2</v>
      </c>
      <c r="K10665" s="146">
        <v>4.5980227575757836E-2</v>
      </c>
      <c r="L10665" s="147">
        <v>1.4376708604307749E-10</v>
      </c>
      <c r="M10665" s="147">
        <v>3.130817818602259E-3</v>
      </c>
      <c r="N10665" s="87">
        <v>0.60342674476704639</v>
      </c>
      <c r="O10665" s="88">
        <v>2.534960670174705E-2</v>
      </c>
      <c r="P10665" s="89">
        <v>42.009418577450184</v>
      </c>
    </row>
    <row r="10666" spans="1:16">
      <c r="A10666" s="75" t="s">
        <v>10845</v>
      </c>
      <c r="B10666" s="85">
        <v>10662</v>
      </c>
      <c r="C10666" s="85">
        <v>7278</v>
      </c>
      <c r="D10666" s="85">
        <v>10662</v>
      </c>
      <c r="E10666" s="86" t="s">
        <v>10839</v>
      </c>
      <c r="F10666" s="85" t="s">
        <v>1084</v>
      </c>
      <c r="G10666" s="86" t="s">
        <v>10804</v>
      </c>
      <c r="H10666" s="85" t="s">
        <v>945</v>
      </c>
      <c r="I10666" s="85">
        <v>1</v>
      </c>
      <c r="J10666" s="88">
        <v>2.02732381564373E-2</v>
      </c>
      <c r="K10666" s="146">
        <v>3.943915419286291E-2</v>
      </c>
      <c r="L10666" s="147">
        <v>1.114634150330098E-10</v>
      </c>
      <c r="M10666" s="147">
        <v>2.4753909156867869E-3</v>
      </c>
      <c r="N10666" s="87">
        <v>0.91589745308619974</v>
      </c>
      <c r="O10666" s="88">
        <v>1.8077074072490061E-2</v>
      </c>
      <c r="P10666" s="89">
        <v>19.737006595637663</v>
      </c>
    </row>
    <row r="10667" spans="1:16">
      <c r="A10667" s="75" t="s">
        <v>10846</v>
      </c>
      <c r="B10667" s="85">
        <v>10663</v>
      </c>
      <c r="C10667" s="85">
        <v>7279</v>
      </c>
      <c r="D10667" s="85">
        <v>10663</v>
      </c>
      <c r="E10667" s="86" t="s">
        <v>10839</v>
      </c>
      <c r="F10667" s="85" t="s">
        <v>238</v>
      </c>
      <c r="G10667" s="86" t="s">
        <v>10804</v>
      </c>
      <c r="H10667" s="85" t="s">
        <v>945</v>
      </c>
      <c r="I10667" s="85">
        <v>1</v>
      </c>
      <c r="J10667" s="88">
        <v>0.11987075875801061</v>
      </c>
      <c r="K10667" s="146">
        <v>0.19685903842607125</v>
      </c>
      <c r="L10667" s="147">
        <v>5.6812402392184342E-10</v>
      </c>
      <c r="M10667" s="147">
        <v>5.1049231440363071E-3</v>
      </c>
      <c r="N10667" s="87">
        <v>1.4861347569764209</v>
      </c>
      <c r="O10667" s="88">
        <v>0.11393214406066519</v>
      </c>
      <c r="P10667" s="89">
        <v>76.663400493009831</v>
      </c>
    </row>
    <row r="10668" spans="1:16">
      <c r="A10668" s="75" t="s">
        <v>10847</v>
      </c>
      <c r="B10668" s="85">
        <v>10664</v>
      </c>
      <c r="C10668" s="85">
        <v>7280</v>
      </c>
      <c r="D10668" s="85">
        <v>10664</v>
      </c>
      <c r="E10668" s="86" t="s">
        <v>10839</v>
      </c>
      <c r="F10668" s="85" t="s">
        <v>6282</v>
      </c>
      <c r="G10668" s="86" t="s">
        <v>10804</v>
      </c>
      <c r="H10668" s="85" t="s">
        <v>945</v>
      </c>
      <c r="I10668" s="85">
        <v>1</v>
      </c>
      <c r="J10668" s="88">
        <v>7.9243722725605412E-2</v>
      </c>
      <c r="K10668" s="146">
        <v>0.12657756285933042</v>
      </c>
      <c r="L10668" s="147">
        <v>4.1345788931190039E-10</v>
      </c>
      <c r="M10668" s="147">
        <v>4.355533902806628E-3</v>
      </c>
      <c r="N10668" s="87">
        <v>0.92200821929163546</v>
      </c>
      <c r="O10668" s="88">
        <v>7.2617435940801625E-2</v>
      </c>
      <c r="P10668" s="89">
        <v>78.760074391302567</v>
      </c>
    </row>
    <row r="10669" spans="1:16">
      <c r="A10669" s="75" t="s">
        <v>10848</v>
      </c>
      <c r="B10669" s="85">
        <v>10665</v>
      </c>
      <c r="C10669" s="85">
        <v>7281</v>
      </c>
      <c r="D10669" s="85">
        <v>10665</v>
      </c>
      <c r="E10669" s="86" t="s">
        <v>10839</v>
      </c>
      <c r="F10669" s="85" t="s">
        <v>2981</v>
      </c>
      <c r="G10669" s="86" t="s">
        <v>10804</v>
      </c>
      <c r="H10669" s="85" t="s">
        <v>945</v>
      </c>
      <c r="I10669" s="85">
        <v>1</v>
      </c>
      <c r="J10669" s="88">
        <v>3.4648383060245869E-2</v>
      </c>
      <c r="K10669" s="146">
        <v>5.793746718428467E-2</v>
      </c>
      <c r="L10669" s="147">
        <v>1.5729132457026839E-10</v>
      </c>
      <c r="M10669" s="147">
        <v>2.507766058152631E-3</v>
      </c>
      <c r="N10669" s="87">
        <v>0.44291299992654382</v>
      </c>
      <c r="O10669" s="88">
        <v>3.2407423324190651E-2</v>
      </c>
      <c r="P10669" s="89">
        <v>73.168823966705318</v>
      </c>
    </row>
    <row r="10670" spans="1:16">
      <c r="A10670" s="75" t="s">
        <v>10849</v>
      </c>
      <c r="B10670" s="85">
        <v>10666</v>
      </c>
      <c r="C10670" s="85">
        <v>7282</v>
      </c>
      <c r="D10670" s="85">
        <v>10666</v>
      </c>
      <c r="E10670" s="86" t="s">
        <v>10839</v>
      </c>
      <c r="F10670" s="85" t="s">
        <v>240</v>
      </c>
      <c r="G10670" s="86" t="s">
        <v>10804</v>
      </c>
      <c r="H10670" s="85" t="s">
        <v>945</v>
      </c>
      <c r="I10670" s="85">
        <v>1</v>
      </c>
      <c r="J10670" s="88">
        <v>2.3298517639645851E-2</v>
      </c>
      <c r="K10670" s="146">
        <v>3.9964547211544826E-2</v>
      </c>
      <c r="L10670" s="147">
        <v>1.117049285909179E-10</v>
      </c>
      <c r="M10670" s="147">
        <v>2.9963397998492339E-3</v>
      </c>
      <c r="N10670" s="87">
        <v>0.35905228426951102</v>
      </c>
      <c r="O10670" s="88">
        <v>2.0714619301055091E-2</v>
      </c>
      <c r="P10670" s="89">
        <v>57.692487162973535</v>
      </c>
    </row>
    <row r="10671" spans="1:16">
      <c r="A10671" s="75" t="s">
        <v>10850</v>
      </c>
      <c r="B10671" s="85">
        <v>10667</v>
      </c>
      <c r="C10671" s="85">
        <v>7283</v>
      </c>
      <c r="D10671" s="85">
        <v>10667</v>
      </c>
      <c r="E10671" s="86" t="s">
        <v>10839</v>
      </c>
      <c r="F10671" s="85" t="s">
        <v>1171</v>
      </c>
      <c r="G10671" s="86" t="s">
        <v>10804</v>
      </c>
      <c r="H10671" s="85" t="s">
        <v>945</v>
      </c>
      <c r="I10671" s="85">
        <v>1</v>
      </c>
      <c r="J10671" s="88">
        <v>4.2400473077681113E-2</v>
      </c>
      <c r="K10671" s="146">
        <v>0.12648797219229185</v>
      </c>
      <c r="L10671" s="147">
        <v>2.33824419884238E-10</v>
      </c>
      <c r="M10671" s="147">
        <v>1.9677475513211E-3</v>
      </c>
      <c r="N10671" s="87">
        <v>0.49154184638629161</v>
      </c>
      <c r="O10671" s="88">
        <v>4.0455044848761362E-2</v>
      </c>
      <c r="P10671" s="89">
        <v>82.302341390011904</v>
      </c>
    </row>
    <row r="10672" spans="1:16">
      <c r="A10672" s="75" t="s">
        <v>10851</v>
      </c>
      <c r="B10672" s="85">
        <v>10668</v>
      </c>
      <c r="C10672" s="85">
        <v>7284</v>
      </c>
      <c r="D10672" s="85">
        <v>10668</v>
      </c>
      <c r="E10672" s="86" t="s">
        <v>10839</v>
      </c>
      <c r="F10672" s="85" t="s">
        <v>38</v>
      </c>
      <c r="G10672" s="86" t="s">
        <v>10804</v>
      </c>
      <c r="H10672" s="85" t="s">
        <v>945</v>
      </c>
      <c r="I10672" s="85">
        <v>1</v>
      </c>
      <c r="J10672" s="88">
        <v>4.977731066262777E-2</v>
      </c>
      <c r="K10672" s="146">
        <v>8.5498765651379163E-2</v>
      </c>
      <c r="L10672" s="147">
        <v>2.369495084854558E-10</v>
      </c>
      <c r="M10672" s="147">
        <v>4.5997682927945427E-3</v>
      </c>
      <c r="N10672" s="87">
        <v>0.77111022310053812</v>
      </c>
      <c r="O10672" s="88">
        <v>4.5271825755770649E-2</v>
      </c>
      <c r="P10672" s="89">
        <v>58.709928100470876</v>
      </c>
    </row>
    <row r="10673" spans="1:16">
      <c r="A10673" s="75" t="s">
        <v>10852</v>
      </c>
      <c r="B10673" s="85">
        <v>10669</v>
      </c>
      <c r="C10673" s="85">
        <v>7285</v>
      </c>
      <c r="D10673" s="85">
        <v>10669</v>
      </c>
      <c r="E10673" s="86" t="s">
        <v>10839</v>
      </c>
      <c r="F10673" s="85" t="s">
        <v>6350</v>
      </c>
      <c r="G10673" s="86" t="s">
        <v>10804</v>
      </c>
      <c r="H10673" s="85" t="s">
        <v>945</v>
      </c>
      <c r="I10673" s="85">
        <v>1</v>
      </c>
      <c r="J10673" s="88">
        <v>9.278104082240092E-2</v>
      </c>
      <c r="K10673" s="146">
        <v>0.1175585227583253</v>
      </c>
      <c r="L10673" s="147">
        <v>3.717944434778816E-10</v>
      </c>
      <c r="M10673" s="147">
        <v>1.090748878637045E-2</v>
      </c>
      <c r="N10673" s="87">
        <v>1.4894618528940951</v>
      </c>
      <c r="O10673" s="88">
        <v>8.2553332601343885E-2</v>
      </c>
      <c r="P10673" s="89">
        <v>55.424939175809605</v>
      </c>
    </row>
    <row r="10674" spans="1:16">
      <c r="A10674" s="75" t="s">
        <v>10853</v>
      </c>
      <c r="B10674" s="85">
        <v>10670</v>
      </c>
      <c r="C10674" s="85">
        <v>7286</v>
      </c>
      <c r="D10674" s="85">
        <v>10670</v>
      </c>
      <c r="E10674" s="86" t="s">
        <v>10839</v>
      </c>
      <c r="F10674" s="85" t="s">
        <v>139</v>
      </c>
      <c r="G10674" s="86" t="s">
        <v>10804</v>
      </c>
      <c r="H10674" s="85" t="s">
        <v>945</v>
      </c>
      <c r="I10674" s="85">
        <v>1</v>
      </c>
      <c r="J10674" s="88">
        <v>5.2622668277238362E-2</v>
      </c>
      <c r="K10674" s="146">
        <v>8.8244080511696937E-2</v>
      </c>
      <c r="L10674" s="147">
        <v>2.4786855692579001E-10</v>
      </c>
      <c r="M10674" s="147">
        <v>4.5368166389673529E-3</v>
      </c>
      <c r="N10674" s="87">
        <v>0.94357245053383321</v>
      </c>
      <c r="O10674" s="88">
        <v>4.8207996653387493E-2</v>
      </c>
      <c r="P10674" s="89">
        <v>51.090932790707754</v>
      </c>
    </row>
    <row r="10675" spans="1:16">
      <c r="A10675" s="75" t="s">
        <v>10854</v>
      </c>
      <c r="B10675" s="85">
        <v>10671</v>
      </c>
      <c r="C10675" s="85">
        <v>7287</v>
      </c>
      <c r="D10675" s="85">
        <v>10671</v>
      </c>
      <c r="E10675" s="86" t="s">
        <v>10839</v>
      </c>
      <c r="F10675" s="85" t="s">
        <v>243</v>
      </c>
      <c r="G10675" s="86" t="s">
        <v>10804</v>
      </c>
      <c r="H10675" s="85" t="s">
        <v>945</v>
      </c>
      <c r="I10675" s="85">
        <v>1</v>
      </c>
      <c r="J10675" s="88">
        <v>4.2534652846631542E-2</v>
      </c>
      <c r="K10675" s="146">
        <v>7.6133604970724952E-2</v>
      </c>
      <c r="L10675" s="147">
        <v>2.5484396355931602E-10</v>
      </c>
      <c r="M10675" s="147">
        <v>1.968844725374814E-3</v>
      </c>
      <c r="N10675" s="87">
        <v>0.59905372801084611</v>
      </c>
      <c r="O10675" s="88">
        <v>4.0713739631789959E-2</v>
      </c>
      <c r="P10675" s="89">
        <v>67.963419186088132</v>
      </c>
    </row>
    <row r="10676" spans="1:16">
      <c r="A10676" s="75" t="s">
        <v>16424</v>
      </c>
      <c r="B10676" s="85">
        <v>10672</v>
      </c>
      <c r="C10676" s="85">
        <v>10878</v>
      </c>
      <c r="D10676" s="85">
        <v>10672</v>
      </c>
      <c r="E10676" s="86" t="s">
        <v>16425</v>
      </c>
      <c r="F10676" s="85" t="s">
        <v>232</v>
      </c>
      <c r="G10676" s="86" t="s">
        <v>10804</v>
      </c>
      <c r="H10676" s="85" t="s">
        <v>945</v>
      </c>
      <c r="I10676" s="85">
        <v>1</v>
      </c>
      <c r="J10676" s="88">
        <v>4.3427396197340568E-2</v>
      </c>
      <c r="K10676" s="146">
        <v>8.1565861237035672E-2</v>
      </c>
      <c r="L10676" s="147">
        <v>2.3761769631157078E-10</v>
      </c>
      <c r="M10676" s="147">
        <v>4.9279463122187169E-3</v>
      </c>
      <c r="N10676" s="87">
        <v>0.61781273921352364</v>
      </c>
      <c r="O10676" s="88">
        <v>3.6118636969782549E-2</v>
      </c>
      <c r="P10676" s="89">
        <v>58.462111052876011</v>
      </c>
    </row>
    <row r="10677" spans="1:16">
      <c r="A10677" s="75" t="s">
        <v>16426</v>
      </c>
      <c r="B10677" s="85">
        <v>10673</v>
      </c>
      <c r="C10677" s="85">
        <v>10879</v>
      </c>
      <c r="D10677" s="85">
        <v>10673</v>
      </c>
      <c r="E10677" s="86" t="s">
        <v>16425</v>
      </c>
      <c r="F10677" s="85" t="s">
        <v>509</v>
      </c>
      <c r="G10677" s="86" t="s">
        <v>10804</v>
      </c>
      <c r="H10677" s="85" t="s">
        <v>945</v>
      </c>
      <c r="I10677" s="85">
        <v>1</v>
      </c>
      <c r="J10677" s="88">
        <v>5.4245750164598823E-2</v>
      </c>
      <c r="K10677" s="146">
        <v>0.11066295325433194</v>
      </c>
      <c r="L10677" s="147">
        <v>3.0171176245896768E-10</v>
      </c>
      <c r="M10677" s="147">
        <v>7.8202166481025782E-3</v>
      </c>
      <c r="N10677" s="87">
        <v>0.9237622980305602</v>
      </c>
      <c r="O10677" s="88">
        <v>4.7828180408723713E-2</v>
      </c>
      <c r="P10677" s="89">
        <v>51.775419402472139</v>
      </c>
    </row>
    <row r="10678" spans="1:16">
      <c r="A10678" s="75" t="s">
        <v>16427</v>
      </c>
      <c r="B10678" s="85">
        <v>10674</v>
      </c>
      <c r="C10678" s="85">
        <v>10880</v>
      </c>
      <c r="D10678" s="85">
        <v>10674</v>
      </c>
      <c r="E10678" s="86" t="s">
        <v>16425</v>
      </c>
      <c r="F10678" s="85" t="s">
        <v>32</v>
      </c>
      <c r="G10678" s="86" t="s">
        <v>10804</v>
      </c>
      <c r="H10678" s="85" t="s">
        <v>945</v>
      </c>
      <c r="I10678" s="85">
        <v>1</v>
      </c>
      <c r="J10678" s="88">
        <v>6.7978578729805061E-2</v>
      </c>
      <c r="K10678" s="146">
        <v>0.12332191020980708</v>
      </c>
      <c r="L10678" s="147">
        <v>3.581287375079311E-10</v>
      </c>
      <c r="M10678" s="147">
        <v>7.8761339011486318E-3</v>
      </c>
      <c r="N10678" s="87">
        <v>1.3795318727846051</v>
      </c>
      <c r="O10678" s="88">
        <v>5.9175582552934543E-2</v>
      </c>
      <c r="P10678" s="89">
        <v>42.895408015102809</v>
      </c>
    </row>
    <row r="10679" spans="1:16">
      <c r="A10679" s="75" t="s">
        <v>16428</v>
      </c>
      <c r="B10679" s="85">
        <v>10675</v>
      </c>
      <c r="C10679" s="85">
        <v>10881</v>
      </c>
      <c r="D10679" s="85">
        <v>10675</v>
      </c>
      <c r="E10679" s="86" t="s">
        <v>16425</v>
      </c>
      <c r="F10679" s="85" t="s">
        <v>283</v>
      </c>
      <c r="G10679" s="86" t="s">
        <v>10804</v>
      </c>
      <c r="H10679" s="85" t="s">
        <v>945</v>
      </c>
      <c r="I10679" s="85">
        <v>1</v>
      </c>
      <c r="J10679" s="88">
        <v>6.385388863792324E-2</v>
      </c>
      <c r="K10679" s="146">
        <v>8.6769749315825179E-2</v>
      </c>
      <c r="L10679" s="147">
        <v>2.9338398960571559E-10</v>
      </c>
      <c r="M10679" s="147">
        <v>3.0580737782890922E-3</v>
      </c>
      <c r="N10679" s="87">
        <v>0.71089420811929238</v>
      </c>
      <c r="O10679" s="88">
        <v>5.4486192112077059E-2</v>
      </c>
      <c r="P10679" s="89">
        <v>76.644585776304339</v>
      </c>
    </row>
    <row r="10680" spans="1:16">
      <c r="A10680" s="75" t="s">
        <v>16429</v>
      </c>
      <c r="B10680" s="85">
        <v>10676</v>
      </c>
      <c r="C10680" s="85">
        <v>10882</v>
      </c>
      <c r="D10680" s="85">
        <v>10676</v>
      </c>
      <c r="E10680" s="86" t="s">
        <v>16425</v>
      </c>
      <c r="F10680" s="85" t="s">
        <v>235</v>
      </c>
      <c r="G10680" s="86" t="s">
        <v>10804</v>
      </c>
      <c r="H10680" s="85" t="s">
        <v>945</v>
      </c>
      <c r="I10680" s="85">
        <v>1</v>
      </c>
      <c r="J10680" s="88">
        <v>1.906553476483459E-2</v>
      </c>
      <c r="K10680" s="146">
        <v>3.2990587056163513E-2</v>
      </c>
      <c r="L10680" s="147">
        <v>9.9915919282608162E-11</v>
      </c>
      <c r="M10680" s="147">
        <v>1.945371064454427E-3</v>
      </c>
      <c r="N10680" s="87">
        <v>0.25775388107423752</v>
      </c>
      <c r="O10680" s="88">
        <v>1.643446855534338E-2</v>
      </c>
      <c r="P10680" s="89">
        <v>63.760314633671697</v>
      </c>
    </row>
    <row r="10681" spans="1:16">
      <c r="A10681" s="75" t="s">
        <v>16430</v>
      </c>
      <c r="B10681" s="85">
        <v>10677</v>
      </c>
      <c r="C10681" s="85">
        <v>10883</v>
      </c>
      <c r="D10681" s="85">
        <v>10677</v>
      </c>
      <c r="E10681" s="86" t="s">
        <v>16425</v>
      </c>
      <c r="F10681" s="85" t="s">
        <v>429</v>
      </c>
      <c r="G10681" s="86" t="s">
        <v>10804</v>
      </c>
      <c r="H10681" s="85" t="s">
        <v>945</v>
      </c>
      <c r="I10681" s="85">
        <v>1</v>
      </c>
      <c r="J10681" s="88">
        <v>0.17524006809625209</v>
      </c>
      <c r="K10681" s="146">
        <v>0.25007359741531299</v>
      </c>
      <c r="L10681" s="147">
        <v>8.5824736007306273E-10</v>
      </c>
      <c r="M10681" s="147">
        <v>1.35607419141288E-2</v>
      </c>
      <c r="N10681" s="87">
        <v>2.680552362088652</v>
      </c>
      <c r="O10681" s="88">
        <v>0.160101994699793</v>
      </c>
      <c r="P10681" s="89">
        <v>59.727240162935516</v>
      </c>
    </row>
    <row r="10682" spans="1:16">
      <c r="A10682" s="75" t="s">
        <v>16431</v>
      </c>
      <c r="B10682" s="85">
        <v>10678</v>
      </c>
      <c r="C10682" s="85">
        <v>10884</v>
      </c>
      <c r="D10682" s="85">
        <v>10678</v>
      </c>
      <c r="E10682" s="86" t="s">
        <v>16425</v>
      </c>
      <c r="F10682" s="85" t="s">
        <v>965</v>
      </c>
      <c r="G10682" s="86" t="s">
        <v>10804</v>
      </c>
      <c r="H10682" s="85" t="s">
        <v>945</v>
      </c>
      <c r="I10682" s="85">
        <v>1</v>
      </c>
      <c r="J10682" s="88">
        <v>8.1930971380743095E-2</v>
      </c>
      <c r="K10682" s="146">
        <v>0.13593901375207246</v>
      </c>
      <c r="L10682" s="147">
        <v>4.1742948368340739E-10</v>
      </c>
      <c r="M10682" s="147">
        <v>1.138894685812961E-2</v>
      </c>
      <c r="N10682" s="87">
        <v>1.8551618824222249</v>
      </c>
      <c r="O10682" s="88">
        <v>7.18414325163097E-2</v>
      </c>
      <c r="P10682" s="89">
        <v>38.725155576454959</v>
      </c>
    </row>
    <row r="10683" spans="1:16">
      <c r="A10683" s="75" t="s">
        <v>16432</v>
      </c>
      <c r="B10683" s="85">
        <v>10679</v>
      </c>
      <c r="C10683" s="85">
        <v>10885</v>
      </c>
      <c r="D10683" s="85">
        <v>10679</v>
      </c>
      <c r="E10683" s="86" t="s">
        <v>16425</v>
      </c>
      <c r="F10683" s="85" t="s">
        <v>1084</v>
      </c>
      <c r="G10683" s="86" t="s">
        <v>10804</v>
      </c>
      <c r="H10683" s="85" t="s">
        <v>945</v>
      </c>
      <c r="I10683" s="85">
        <v>1</v>
      </c>
      <c r="J10683" s="88">
        <v>8.1047146802942921E-2</v>
      </c>
      <c r="K10683" s="146">
        <v>0.14656077838692089</v>
      </c>
      <c r="L10683" s="147">
        <v>4.2565491953586562E-10</v>
      </c>
      <c r="M10683" s="147">
        <v>1.050952773590582E-2</v>
      </c>
      <c r="N10683" s="87">
        <v>3.027165844042178</v>
      </c>
      <c r="O10683" s="88">
        <v>7.2249112129476489E-2</v>
      </c>
      <c r="P10683" s="89">
        <v>23.866915739575788</v>
      </c>
    </row>
    <row r="10684" spans="1:16">
      <c r="A10684" s="75" t="s">
        <v>16433</v>
      </c>
      <c r="B10684" s="85">
        <v>10680</v>
      </c>
      <c r="C10684" s="85">
        <v>10886</v>
      </c>
      <c r="D10684" s="85">
        <v>10680</v>
      </c>
      <c r="E10684" s="86" t="s">
        <v>16425</v>
      </c>
      <c r="F10684" s="85" t="s">
        <v>238</v>
      </c>
      <c r="G10684" s="86" t="s">
        <v>10804</v>
      </c>
      <c r="H10684" s="85" t="s">
        <v>945</v>
      </c>
      <c r="I10684" s="85">
        <v>1</v>
      </c>
      <c r="J10684" s="88">
        <v>0.1237355096990912</v>
      </c>
      <c r="K10684" s="146">
        <v>0.2034399764179145</v>
      </c>
      <c r="L10684" s="147">
        <v>5.8660274111434259E-10</v>
      </c>
      <c r="M10684" s="147">
        <v>5.3395825695600431E-3</v>
      </c>
      <c r="N10684" s="87">
        <v>1.539425065195595</v>
      </c>
      <c r="O10684" s="88">
        <v>0.11754518278329749</v>
      </c>
      <c r="P10684" s="89">
        <v>76.356547285633908</v>
      </c>
    </row>
    <row r="10685" spans="1:16">
      <c r="A10685" s="75" t="s">
        <v>16434</v>
      </c>
      <c r="B10685" s="85">
        <v>10681</v>
      </c>
      <c r="C10685" s="85">
        <v>10887</v>
      </c>
      <c r="D10685" s="85">
        <v>10681</v>
      </c>
      <c r="E10685" s="86" t="s">
        <v>16425</v>
      </c>
      <c r="F10685" s="85" t="s">
        <v>6282</v>
      </c>
      <c r="G10685" s="86" t="s">
        <v>10804</v>
      </c>
      <c r="H10685" s="85" t="s">
        <v>945</v>
      </c>
      <c r="I10685" s="85">
        <v>1</v>
      </c>
      <c r="J10685" s="88">
        <v>0.11399604551510351</v>
      </c>
      <c r="K10685" s="146">
        <v>0.18430381008225794</v>
      </c>
      <c r="L10685" s="147">
        <v>5.9408095867689185E-10</v>
      </c>
      <c r="M10685" s="147">
        <v>7.5812108542482838E-3</v>
      </c>
      <c r="N10685" s="87">
        <v>1.450943317412793</v>
      </c>
      <c r="O10685" s="88">
        <v>0.103649897799255</v>
      </c>
      <c r="P10685" s="89">
        <v>71.43621432715598</v>
      </c>
    </row>
    <row r="10686" spans="1:16">
      <c r="A10686" s="75" t="s">
        <v>16435</v>
      </c>
      <c r="B10686" s="85">
        <v>10682</v>
      </c>
      <c r="C10686" s="85">
        <v>10888</v>
      </c>
      <c r="D10686" s="85">
        <v>10682</v>
      </c>
      <c r="E10686" s="86" t="s">
        <v>16425</v>
      </c>
      <c r="F10686" s="85" t="s">
        <v>2981</v>
      </c>
      <c r="G10686" s="86" t="s">
        <v>10804</v>
      </c>
      <c r="H10686" s="85" t="s">
        <v>945</v>
      </c>
      <c r="I10686" s="85">
        <v>1</v>
      </c>
      <c r="J10686" s="88">
        <v>3.4677438959010543E-2</v>
      </c>
      <c r="K10686" s="146">
        <v>5.7987640835386649E-2</v>
      </c>
      <c r="L10686" s="147">
        <v>1.5743046119328279E-10</v>
      </c>
      <c r="M10686" s="147">
        <v>2.51129464229603E-3</v>
      </c>
      <c r="N10686" s="87">
        <v>0.44342659231792031</v>
      </c>
      <c r="O10686" s="88">
        <v>3.2433299100992213E-2</v>
      </c>
      <c r="P10686" s="89">
        <v>73.142431380702462</v>
      </c>
    </row>
    <row r="10687" spans="1:16">
      <c r="A10687" s="75" t="s">
        <v>16436</v>
      </c>
      <c r="B10687" s="85">
        <v>10683</v>
      </c>
      <c r="C10687" s="85">
        <v>10889</v>
      </c>
      <c r="D10687" s="85">
        <v>10683</v>
      </c>
      <c r="E10687" s="86" t="s">
        <v>16425</v>
      </c>
      <c r="F10687" s="85" t="s">
        <v>240</v>
      </c>
      <c r="G10687" s="86" t="s">
        <v>10804</v>
      </c>
      <c r="H10687" s="85" t="s">
        <v>945</v>
      </c>
      <c r="I10687" s="85">
        <v>1</v>
      </c>
      <c r="J10687" s="88">
        <v>2.792217311423166E-2</v>
      </c>
      <c r="K10687" s="146">
        <v>4.8277301132077399E-2</v>
      </c>
      <c r="L10687" s="147">
        <v>1.3505109280642851E-10</v>
      </c>
      <c r="M10687" s="147">
        <v>3.7400679705763091E-3</v>
      </c>
      <c r="N10687" s="87">
        <v>0.45288843133972428</v>
      </c>
      <c r="O10687" s="88">
        <v>2.46677152233916E-2</v>
      </c>
      <c r="P10687" s="89">
        <v>54.46753221410431</v>
      </c>
    </row>
    <row r="10688" spans="1:16">
      <c r="A10688" s="75" t="s">
        <v>16437</v>
      </c>
      <c r="B10688" s="85">
        <v>10684</v>
      </c>
      <c r="C10688" s="85">
        <v>10890</v>
      </c>
      <c r="D10688" s="85">
        <v>10684</v>
      </c>
      <c r="E10688" s="86" t="s">
        <v>16425</v>
      </c>
      <c r="F10688" s="85" t="s">
        <v>1171</v>
      </c>
      <c r="G10688" s="86" t="s">
        <v>10804</v>
      </c>
      <c r="H10688" s="85" t="s">
        <v>945</v>
      </c>
      <c r="I10688" s="85">
        <v>1</v>
      </c>
      <c r="J10688" s="88">
        <v>4.32053053592273E-2</v>
      </c>
      <c r="K10688" s="146">
        <v>0.12857212304009311</v>
      </c>
      <c r="L10688" s="147">
        <v>2.381479082635762E-10</v>
      </c>
      <c r="M10688" s="147">
        <v>2.0415346707890521E-3</v>
      </c>
      <c r="N10688" s="87">
        <v>0.50412087782468618</v>
      </c>
      <c r="O10688" s="88">
        <v>4.1190947209829847E-2</v>
      </c>
      <c r="P10688" s="89">
        <v>81.708473149478394</v>
      </c>
    </row>
    <row r="10689" spans="1:16">
      <c r="A10689" s="75" t="s">
        <v>16438</v>
      </c>
      <c r="B10689" s="85">
        <v>10685</v>
      </c>
      <c r="C10689" s="85">
        <v>10891</v>
      </c>
      <c r="D10689" s="85">
        <v>10685</v>
      </c>
      <c r="E10689" s="86" t="s">
        <v>16425</v>
      </c>
      <c r="F10689" s="85" t="s">
        <v>38</v>
      </c>
      <c r="G10689" s="86" t="s">
        <v>10804</v>
      </c>
      <c r="H10689" s="85" t="s">
        <v>945</v>
      </c>
      <c r="I10689" s="85">
        <v>1</v>
      </c>
      <c r="J10689" s="88">
        <v>8.9871740171622527E-2</v>
      </c>
      <c r="K10689" s="146">
        <v>0.15617937218007796</v>
      </c>
      <c r="L10689" s="147">
        <v>4.3058495389225841E-10</v>
      </c>
      <c r="M10689" s="147">
        <v>8.9080111219249011E-3</v>
      </c>
      <c r="N10689" s="87">
        <v>1.4461310223461961</v>
      </c>
      <c r="O10689" s="88">
        <v>8.1271119012178095E-2</v>
      </c>
      <c r="P10689" s="89">
        <v>56.199001166798993</v>
      </c>
    </row>
    <row r="10690" spans="1:16">
      <c r="A10690" s="75" t="s">
        <v>16439</v>
      </c>
      <c r="B10690" s="85">
        <v>10686</v>
      </c>
      <c r="C10690" s="85">
        <v>10892</v>
      </c>
      <c r="D10690" s="85">
        <v>10686</v>
      </c>
      <c r="E10690" s="86" t="s">
        <v>16425</v>
      </c>
      <c r="F10690" s="85" t="s">
        <v>6350</v>
      </c>
      <c r="G10690" s="86" t="s">
        <v>10804</v>
      </c>
      <c r="H10690" s="85" t="s">
        <v>945</v>
      </c>
      <c r="I10690" s="85">
        <v>1</v>
      </c>
      <c r="J10690" s="88">
        <v>0.16322932872179419</v>
      </c>
      <c r="K10690" s="146">
        <v>0.20782532646589008</v>
      </c>
      <c r="L10690" s="147">
        <v>6.7203083294595265E-10</v>
      </c>
      <c r="M10690" s="147">
        <v>2.1392003972465459E-2</v>
      </c>
      <c r="N10690" s="87">
        <v>2.8325843859017912</v>
      </c>
      <c r="O10690" s="88">
        <v>0.14426904645715891</v>
      </c>
      <c r="P10690" s="89">
        <v>50.931950050705701</v>
      </c>
    </row>
    <row r="10691" spans="1:16">
      <c r="A10691" s="75" t="s">
        <v>16440</v>
      </c>
      <c r="B10691" s="85">
        <v>10687</v>
      </c>
      <c r="C10691" s="85">
        <v>10893</v>
      </c>
      <c r="D10691" s="85">
        <v>10687</v>
      </c>
      <c r="E10691" s="86" t="s">
        <v>16425</v>
      </c>
      <c r="F10691" s="85" t="s">
        <v>139</v>
      </c>
      <c r="G10691" s="86" t="s">
        <v>10804</v>
      </c>
      <c r="H10691" s="85" t="s">
        <v>945</v>
      </c>
      <c r="I10691" s="85">
        <v>1</v>
      </c>
      <c r="J10691" s="88">
        <v>0.10890254340625451</v>
      </c>
      <c r="K10691" s="146">
        <v>0.1869085860021075</v>
      </c>
      <c r="L10691" s="147">
        <v>5.1668229565356471E-10</v>
      </c>
      <c r="M10691" s="147">
        <v>1.007254352304332E-2</v>
      </c>
      <c r="N10691" s="87">
        <v>1.9891449393072631</v>
      </c>
      <c r="O10691" s="88">
        <v>9.9160113642258671E-2</v>
      </c>
      <c r="P10691" s="89">
        <v>49.85062258801112</v>
      </c>
    </row>
    <row r="10692" spans="1:16">
      <c r="A10692" s="75" t="s">
        <v>16441</v>
      </c>
      <c r="B10692" s="85">
        <v>10688</v>
      </c>
      <c r="C10692" s="85">
        <v>10894</v>
      </c>
      <c r="D10692" s="85">
        <v>10688</v>
      </c>
      <c r="E10692" s="86" t="s">
        <v>16425</v>
      </c>
      <c r="F10692" s="85" t="s">
        <v>243</v>
      </c>
      <c r="G10692" s="86" t="s">
        <v>10804</v>
      </c>
      <c r="H10692" s="85" t="s">
        <v>945</v>
      </c>
      <c r="I10692" s="85">
        <v>1</v>
      </c>
      <c r="J10692" s="88">
        <v>0.1679544157821953</v>
      </c>
      <c r="K10692" s="146">
        <v>0.30351250149146614</v>
      </c>
      <c r="L10692" s="147">
        <v>9.9672684457136249E-10</v>
      </c>
      <c r="M10692" s="147">
        <v>1.017945726145972E-2</v>
      </c>
      <c r="N10692" s="87">
        <v>2.5515506614600918</v>
      </c>
      <c r="O10692" s="88">
        <v>0.15845275630586159</v>
      </c>
      <c r="P10692" s="89">
        <v>62.100572290886454</v>
      </c>
    </row>
    <row r="10693" spans="1:16">
      <c r="A10693" s="75" t="s">
        <v>24146</v>
      </c>
      <c r="B10693" s="85">
        <v>10689</v>
      </c>
      <c r="C10693" s="85">
        <v>14724</v>
      </c>
      <c r="D10693" s="85">
        <v>10689</v>
      </c>
      <c r="E10693" s="86" t="s">
        <v>24147</v>
      </c>
      <c r="F10693" s="85" t="s">
        <v>55</v>
      </c>
      <c r="G10693" s="86" t="s">
        <v>10804</v>
      </c>
      <c r="H10693" s="85" t="s">
        <v>945</v>
      </c>
      <c r="I10693" s="85">
        <v>1</v>
      </c>
      <c r="J10693" s="88">
        <v>9.4229863322254484E-2</v>
      </c>
      <c r="K10693" s="146">
        <v>0.15868523663967926</v>
      </c>
      <c r="L10693" s="147">
        <v>4.5013264214149068E-10</v>
      </c>
      <c r="M10693" s="147">
        <v>7.0206131463671859E-3</v>
      </c>
      <c r="N10693" s="87">
        <v>1.3682775720764939</v>
      </c>
      <c r="O10693" s="88">
        <v>8.6280961384783861E-2</v>
      </c>
      <c r="P10693" s="89">
        <v>63.058083495327722</v>
      </c>
    </row>
    <row r="10694" spans="1:16">
      <c r="A10694" s="75" t="s">
        <v>16442</v>
      </c>
      <c r="B10694" s="85">
        <v>10690</v>
      </c>
      <c r="C10694" s="85">
        <v>10895</v>
      </c>
      <c r="D10694" s="85">
        <v>10690</v>
      </c>
      <c r="E10694" s="86" t="s">
        <v>16443</v>
      </c>
      <c r="F10694" s="85" t="s">
        <v>55</v>
      </c>
      <c r="G10694" s="86" t="s">
        <v>16444</v>
      </c>
      <c r="H10694" s="85" t="s">
        <v>1</v>
      </c>
      <c r="I10694" s="85">
        <v>1</v>
      </c>
      <c r="J10694" s="88">
        <v>1.093091827204727</v>
      </c>
      <c r="K10694" s="146">
        <v>1.2828247456519348</v>
      </c>
      <c r="L10694" s="147">
        <v>4.8129198300208824E-9</v>
      </c>
      <c r="M10694" s="147">
        <v>0.4602701312926239</v>
      </c>
      <c r="N10694" s="87">
        <v>62.790969497418779</v>
      </c>
      <c r="O10694" s="88">
        <v>0.73564178067742436</v>
      </c>
      <c r="P10694" s="89">
        <v>11.715725789321747</v>
      </c>
    </row>
    <row r="10695" spans="1:16">
      <c r="A10695" s="75" t="s">
        <v>24568</v>
      </c>
      <c r="B10695" s="85">
        <v>10691</v>
      </c>
      <c r="C10695" s="85">
        <v>15015</v>
      </c>
      <c r="D10695" s="85">
        <v>10691</v>
      </c>
      <c r="E10695" s="86" t="s">
        <v>24566</v>
      </c>
      <c r="F10695" s="85" t="s">
        <v>55</v>
      </c>
      <c r="G10695" s="86" t="s">
        <v>16444</v>
      </c>
      <c r="H10695" s="85" t="s">
        <v>1</v>
      </c>
      <c r="I10695" s="85">
        <v>1</v>
      </c>
      <c r="J10695" s="88">
        <v>1.038671726385366</v>
      </c>
      <c r="K10695" s="146">
        <v>1.2065576025099243</v>
      </c>
      <c r="L10695" s="147">
        <v>4.5056914756507691E-9</v>
      </c>
      <c r="M10695" s="147">
        <v>0.45329246187648392</v>
      </c>
      <c r="N10695" s="87">
        <v>62.006900509873688</v>
      </c>
      <c r="O10695" s="88">
        <v>0.6862306579001437</v>
      </c>
      <c r="P10695" s="89">
        <v>11.067004676211344</v>
      </c>
    </row>
    <row r="10696" spans="1:16">
      <c r="A10696" s="75" t="s">
        <v>10427</v>
      </c>
      <c r="B10696" s="85">
        <v>10692</v>
      </c>
      <c r="C10696" s="85">
        <v>7035</v>
      </c>
      <c r="D10696" s="85">
        <v>10692</v>
      </c>
      <c r="E10696" s="86" t="s">
        <v>10425</v>
      </c>
      <c r="F10696" s="85" t="s">
        <v>38</v>
      </c>
      <c r="G10696" s="86" t="s">
        <v>10428</v>
      </c>
      <c r="H10696" s="85" t="s">
        <v>1</v>
      </c>
      <c r="I10696" s="85">
        <v>1</v>
      </c>
      <c r="J10696" s="88">
        <v>3.584389256938485</v>
      </c>
      <c r="K10696" s="146">
        <v>4.1948851084633025</v>
      </c>
      <c r="L10696" s="147">
        <v>1.5427308657910871E-8</v>
      </c>
      <c r="M10696" s="147">
        <v>0.64341650059625044</v>
      </c>
      <c r="N10696" s="87">
        <v>88.160904672983278</v>
      </c>
      <c r="O10696" s="88">
        <v>3.0280643776495229</v>
      </c>
      <c r="P10696" s="89">
        <v>34.347020245329524</v>
      </c>
    </row>
    <row r="10697" spans="1:16">
      <c r="A10697" s="75" t="s">
        <v>10430</v>
      </c>
      <c r="B10697" s="85">
        <v>10693</v>
      </c>
      <c r="C10697" s="85">
        <v>7037</v>
      </c>
      <c r="D10697" s="85">
        <v>10693</v>
      </c>
      <c r="E10697" s="86" t="s">
        <v>10425</v>
      </c>
      <c r="F10697" s="85" t="s">
        <v>11</v>
      </c>
      <c r="G10697" s="86" t="s">
        <v>10428</v>
      </c>
      <c r="H10697" s="85" t="s">
        <v>1</v>
      </c>
      <c r="I10697" s="85">
        <v>1</v>
      </c>
      <c r="J10697" s="88">
        <v>2.603386223987576</v>
      </c>
      <c r="K10697" s="146">
        <v>2.6596689281797632</v>
      </c>
      <c r="L10697" s="147">
        <v>1.1070048335609591E-8</v>
      </c>
      <c r="M10697" s="147">
        <v>0.63000176372034311</v>
      </c>
      <c r="N10697" s="87">
        <v>84.355099632227621</v>
      </c>
      <c r="O10697" s="88">
        <v>2.1625944048651862</v>
      </c>
      <c r="P10697" s="89">
        <v>25.636795099450911</v>
      </c>
    </row>
    <row r="10698" spans="1:16">
      <c r="A10698" s="75" t="s">
        <v>16445</v>
      </c>
      <c r="B10698" s="85">
        <v>10694</v>
      </c>
      <c r="C10698" s="85">
        <v>10896</v>
      </c>
      <c r="D10698" s="85">
        <v>10694</v>
      </c>
      <c r="E10698" s="86" t="s">
        <v>16446</v>
      </c>
      <c r="F10698" s="85" t="s">
        <v>38</v>
      </c>
      <c r="G10698" s="86" t="s">
        <v>10428</v>
      </c>
      <c r="H10698" s="85" t="s">
        <v>1</v>
      </c>
      <c r="I10698" s="85">
        <v>1</v>
      </c>
      <c r="J10698" s="88">
        <v>4.2089889737319091</v>
      </c>
      <c r="K10698" s="146">
        <v>5.0786715285909541</v>
      </c>
      <c r="L10698" s="147">
        <v>1.8876246139946422E-8</v>
      </c>
      <c r="M10698" s="147">
        <v>0.63632335373491289</v>
      </c>
      <c r="N10698" s="87">
        <v>95.189880833659643</v>
      </c>
      <c r="O10698" s="88">
        <v>3.6322200309679</v>
      </c>
      <c r="P10698" s="89">
        <v>38.157627671738069</v>
      </c>
    </row>
    <row r="10699" spans="1:16">
      <c r="A10699" s="75" t="s">
        <v>16447</v>
      </c>
      <c r="B10699" s="85">
        <v>10695</v>
      </c>
      <c r="C10699" s="85">
        <v>10897</v>
      </c>
      <c r="D10699" s="85">
        <v>10695</v>
      </c>
      <c r="E10699" s="86" t="s">
        <v>16446</v>
      </c>
      <c r="F10699" s="85" t="s">
        <v>11</v>
      </c>
      <c r="G10699" s="86" t="s">
        <v>10428</v>
      </c>
      <c r="H10699" s="85" t="s">
        <v>1</v>
      </c>
      <c r="I10699" s="85">
        <v>1</v>
      </c>
      <c r="J10699" s="88">
        <v>2.6319593155570038</v>
      </c>
      <c r="K10699" s="146">
        <v>2.6913645015532812</v>
      </c>
      <c r="L10699" s="147">
        <v>1.121032596072483E-8</v>
      </c>
      <c r="M10699" s="147">
        <v>0.63399316913711579</v>
      </c>
      <c r="N10699" s="87">
        <v>84.794356258135821</v>
      </c>
      <c r="O10699" s="88">
        <v>2.188225437767723</v>
      </c>
      <c r="P10699" s="89">
        <v>25.806262755344264</v>
      </c>
    </row>
    <row r="10700" spans="1:16">
      <c r="A10700" s="75" t="s">
        <v>28134</v>
      </c>
      <c r="B10700" s="85">
        <v>10696</v>
      </c>
      <c r="C10700" s="85">
        <v>17696</v>
      </c>
      <c r="D10700" s="85">
        <v>10696</v>
      </c>
      <c r="E10700" s="86" t="s">
        <v>28124</v>
      </c>
      <c r="F10700" s="85" t="s">
        <v>243</v>
      </c>
      <c r="G10700" s="86" t="s">
        <v>10428</v>
      </c>
      <c r="H10700" s="85" t="s">
        <v>1</v>
      </c>
      <c r="I10700" s="85">
        <v>1</v>
      </c>
      <c r="J10700" s="88">
        <v>9.5618598880927497</v>
      </c>
      <c r="K10700" s="146">
        <v>12.659034918703362</v>
      </c>
      <c r="L10700" s="147">
        <v>4.8360310937981102E-8</v>
      </c>
      <c r="M10700" s="147">
        <v>0.49577960602367022</v>
      </c>
      <c r="N10700" s="87">
        <v>153.65289363657459</v>
      </c>
      <c r="O10700" s="88">
        <v>8.8434158203652959</v>
      </c>
      <c r="P10700" s="89">
        <v>57.554502301024442</v>
      </c>
    </row>
    <row r="10701" spans="1:16">
      <c r="A10701" s="75" t="s">
        <v>10855</v>
      </c>
      <c r="B10701" s="85">
        <v>10697</v>
      </c>
      <c r="C10701" s="85">
        <v>7288</v>
      </c>
      <c r="D10701" s="85">
        <v>10697</v>
      </c>
      <c r="E10701" s="86" t="s">
        <v>10856</v>
      </c>
      <c r="F10701" s="85" t="s">
        <v>38</v>
      </c>
      <c r="G10701" s="86" t="s">
        <v>10857</v>
      </c>
      <c r="H10701" s="85" t="s">
        <v>1</v>
      </c>
      <c r="I10701" s="85">
        <v>1</v>
      </c>
      <c r="J10701" s="88">
        <v>4.894397203306335</v>
      </c>
      <c r="K10701" s="146">
        <v>5.9801347880730535</v>
      </c>
      <c r="L10701" s="147">
        <v>2.1881919715757201E-8</v>
      </c>
      <c r="M10701" s="147">
        <v>0.6899971882997693</v>
      </c>
      <c r="N10701" s="87">
        <v>103.81946529183691</v>
      </c>
      <c r="O10701" s="88">
        <v>4.1576740106728343</v>
      </c>
      <c r="P10701" s="89">
        <v>40.047152997615591</v>
      </c>
    </row>
    <row r="10702" spans="1:16">
      <c r="A10702" s="75" t="s">
        <v>10858</v>
      </c>
      <c r="B10702" s="85">
        <v>10698</v>
      </c>
      <c r="C10702" s="85">
        <v>7289</v>
      </c>
      <c r="D10702" s="85">
        <v>10698</v>
      </c>
      <c r="E10702" s="86" t="s">
        <v>10856</v>
      </c>
      <c r="F10702" s="85" t="s">
        <v>11</v>
      </c>
      <c r="G10702" s="86" t="s">
        <v>10857</v>
      </c>
      <c r="H10702" s="85" t="s">
        <v>1</v>
      </c>
      <c r="I10702" s="85">
        <v>1</v>
      </c>
      <c r="J10702" s="88">
        <v>3.7609466580570019</v>
      </c>
      <c r="K10702" s="146">
        <v>4.1490716425277361</v>
      </c>
      <c r="L10702" s="147">
        <v>1.616522689223525E-8</v>
      </c>
      <c r="M10702" s="147">
        <v>0.7015740612632887</v>
      </c>
      <c r="N10702" s="87">
        <v>97.593271452185888</v>
      </c>
      <c r="O10702" s="88">
        <v>3.127519042071917</v>
      </c>
      <c r="P10702" s="89">
        <v>32.046461764571447</v>
      </c>
    </row>
    <row r="10703" spans="1:16">
      <c r="A10703" s="75" t="s">
        <v>16448</v>
      </c>
      <c r="B10703" s="85">
        <v>10699</v>
      </c>
      <c r="C10703" s="85">
        <v>10898</v>
      </c>
      <c r="D10703" s="85">
        <v>10699</v>
      </c>
      <c r="E10703" s="86" t="s">
        <v>16449</v>
      </c>
      <c r="F10703" s="85" t="s">
        <v>55</v>
      </c>
      <c r="G10703" s="86" t="s">
        <v>10857</v>
      </c>
      <c r="H10703" s="85" t="s">
        <v>1</v>
      </c>
      <c r="I10703" s="85">
        <v>1</v>
      </c>
      <c r="J10703" s="88">
        <v>4.5741072229048569</v>
      </c>
      <c r="K10703" s="146">
        <v>5.4510664599291712</v>
      </c>
      <c r="L10703" s="147">
        <v>2.0299253145999671E-8</v>
      </c>
      <c r="M10703" s="147">
        <v>0.70080208337354866</v>
      </c>
      <c r="N10703" s="87">
        <v>102.5452022161696</v>
      </c>
      <c r="O10703" s="88">
        <v>3.866523779827411</v>
      </c>
      <c r="P10703" s="89">
        <v>37.70555517240696</v>
      </c>
    </row>
    <row r="10704" spans="1:16">
      <c r="A10704" s="75" t="s">
        <v>10859</v>
      </c>
      <c r="B10704" s="85">
        <v>10700</v>
      </c>
      <c r="C10704" s="85">
        <v>7290</v>
      </c>
      <c r="D10704" s="85">
        <v>10700</v>
      </c>
      <c r="E10704" s="86" t="s">
        <v>10860</v>
      </c>
      <c r="F10704" s="85" t="s">
        <v>38</v>
      </c>
      <c r="G10704" s="86" t="s">
        <v>10861</v>
      </c>
      <c r="H10704" s="85" t="s">
        <v>1</v>
      </c>
      <c r="I10704" s="85">
        <v>1</v>
      </c>
      <c r="J10704" s="88">
        <v>1.093053799230461</v>
      </c>
      <c r="K10704" s="146">
        <v>1.3150685711310608</v>
      </c>
      <c r="L10704" s="147">
        <v>5.1818961348928974E-9</v>
      </c>
      <c r="M10704" s="147">
        <v>0.42673158583588638</v>
      </c>
      <c r="N10704" s="87">
        <v>45.952866429202551</v>
      </c>
      <c r="O10704" s="88">
        <v>0.82126867268142423</v>
      </c>
      <c r="P10704" s="89">
        <v>17.871979193000175</v>
      </c>
    </row>
    <row r="10705" spans="1:16">
      <c r="A10705" s="75" t="s">
        <v>10862</v>
      </c>
      <c r="B10705" s="85">
        <v>10701</v>
      </c>
      <c r="C10705" s="85">
        <v>7291</v>
      </c>
      <c r="D10705" s="85">
        <v>10701</v>
      </c>
      <c r="E10705" s="86" t="s">
        <v>10860</v>
      </c>
      <c r="F10705" s="85" t="s">
        <v>11</v>
      </c>
      <c r="G10705" s="86" t="s">
        <v>10861</v>
      </c>
      <c r="H10705" s="85" t="s">
        <v>1</v>
      </c>
      <c r="I10705" s="85">
        <v>1</v>
      </c>
      <c r="J10705" s="88">
        <v>1.06216461716567</v>
      </c>
      <c r="K10705" s="146">
        <v>1.2678110981938062</v>
      </c>
      <c r="L10705" s="147">
        <v>5.0524396301434283E-9</v>
      </c>
      <c r="M10705" s="147">
        <v>0.42603386380725378</v>
      </c>
      <c r="N10705" s="87">
        <v>45.868279977083013</v>
      </c>
      <c r="O10705" s="88">
        <v>0.79482851883044625</v>
      </c>
      <c r="P10705" s="89">
        <v>17.328500637642467</v>
      </c>
    </row>
    <row r="10706" spans="1:16">
      <c r="A10706" s="75" t="s">
        <v>16450</v>
      </c>
      <c r="B10706" s="85">
        <v>10702</v>
      </c>
      <c r="C10706" s="85">
        <v>10899</v>
      </c>
      <c r="D10706" s="85">
        <v>10702</v>
      </c>
      <c r="E10706" s="86" t="s">
        <v>16451</v>
      </c>
      <c r="F10706" s="85" t="s">
        <v>55</v>
      </c>
      <c r="G10706" s="86" t="s">
        <v>10861</v>
      </c>
      <c r="H10706" s="85" t="s">
        <v>1</v>
      </c>
      <c r="I10706" s="85">
        <v>1</v>
      </c>
      <c r="J10706" s="88">
        <v>1.137262172710807</v>
      </c>
      <c r="K10706" s="146">
        <v>1.3757127551622124</v>
      </c>
      <c r="L10706" s="147">
        <v>5.4463271589228606E-9</v>
      </c>
      <c r="M10706" s="147">
        <v>0.43347859368579028</v>
      </c>
      <c r="N10706" s="87">
        <v>46.708971782624609</v>
      </c>
      <c r="O10706" s="88">
        <v>0.86193888281940401</v>
      </c>
      <c r="P10706" s="89">
        <v>18.453390214426403</v>
      </c>
    </row>
    <row r="10707" spans="1:16">
      <c r="A10707" s="75" t="s">
        <v>10863</v>
      </c>
      <c r="B10707" s="85">
        <v>10703</v>
      </c>
      <c r="C10707" s="85">
        <v>7292</v>
      </c>
      <c r="D10707" s="85">
        <v>10703</v>
      </c>
      <c r="E10707" s="86" t="s">
        <v>10864</v>
      </c>
      <c r="F10707" s="85" t="s">
        <v>38</v>
      </c>
      <c r="G10707" s="86" t="s">
        <v>10865</v>
      </c>
      <c r="H10707" s="85" t="s">
        <v>1</v>
      </c>
      <c r="I10707" s="85">
        <v>1</v>
      </c>
      <c r="J10707" s="88">
        <v>8.0432165378486182</v>
      </c>
      <c r="K10707" s="146">
        <v>10.782569421887811</v>
      </c>
      <c r="L10707" s="147">
        <v>3.5338939780312639E-8</v>
      </c>
      <c r="M10707" s="147">
        <v>0.85740561194079434</v>
      </c>
      <c r="N10707" s="87">
        <v>135.5365680899472</v>
      </c>
      <c r="O10707" s="88">
        <v>6.9661754762009949</v>
      </c>
      <c r="P10707" s="89">
        <v>51.397018342518287</v>
      </c>
    </row>
    <row r="10708" spans="1:16">
      <c r="A10708" s="75" t="s">
        <v>10866</v>
      </c>
      <c r="B10708" s="85">
        <v>10704</v>
      </c>
      <c r="C10708" s="85">
        <v>7293</v>
      </c>
      <c r="D10708" s="85">
        <v>10704</v>
      </c>
      <c r="E10708" s="86" t="s">
        <v>10864</v>
      </c>
      <c r="F10708" s="85" t="s">
        <v>11</v>
      </c>
      <c r="G10708" s="86" t="s">
        <v>10865</v>
      </c>
      <c r="H10708" s="85" t="s">
        <v>1</v>
      </c>
      <c r="I10708" s="85">
        <v>1</v>
      </c>
      <c r="J10708" s="88">
        <v>6.2617532680857346</v>
      </c>
      <c r="K10708" s="146">
        <v>7.943751410933249</v>
      </c>
      <c r="L10708" s="147">
        <v>2.764353072357788E-8</v>
      </c>
      <c r="M10708" s="147">
        <v>0.82765421716916765</v>
      </c>
      <c r="N10708" s="87">
        <v>130.5060674437986</v>
      </c>
      <c r="O10708" s="88">
        <v>5.33818992934847</v>
      </c>
      <c r="P10708" s="89">
        <v>40.903768184167518</v>
      </c>
    </row>
    <row r="10709" spans="1:16">
      <c r="A10709" s="75" t="s">
        <v>16452</v>
      </c>
      <c r="B10709" s="85">
        <v>10705</v>
      </c>
      <c r="C10709" s="85">
        <v>10900</v>
      </c>
      <c r="D10709" s="85">
        <v>10705</v>
      </c>
      <c r="E10709" s="86" t="s">
        <v>16453</v>
      </c>
      <c r="F10709" s="85" t="s">
        <v>38</v>
      </c>
      <c r="G10709" s="86" t="s">
        <v>10865</v>
      </c>
      <c r="H10709" s="85" t="s">
        <v>1</v>
      </c>
      <c r="I10709" s="85">
        <v>1</v>
      </c>
      <c r="J10709" s="88">
        <v>8.0977647051379389</v>
      </c>
      <c r="K10709" s="146">
        <v>10.859157946401485</v>
      </c>
      <c r="L10709" s="147">
        <v>3.5647166058895453E-8</v>
      </c>
      <c r="M10709" s="147">
        <v>0.86439210606948169</v>
      </c>
      <c r="N10709" s="87">
        <v>136.31979047071891</v>
      </c>
      <c r="O10709" s="88">
        <v>7.0157403493400148</v>
      </c>
      <c r="P10709" s="89">
        <v>51.465310540122751</v>
      </c>
    </row>
    <row r="10710" spans="1:16">
      <c r="A10710" s="75" t="s">
        <v>16454</v>
      </c>
      <c r="B10710" s="85">
        <v>10706</v>
      </c>
      <c r="C10710" s="85">
        <v>10901</v>
      </c>
      <c r="D10710" s="85">
        <v>10706</v>
      </c>
      <c r="E10710" s="86" t="s">
        <v>16453</v>
      </c>
      <c r="F10710" s="85" t="s">
        <v>11</v>
      </c>
      <c r="G10710" s="86" t="s">
        <v>10865</v>
      </c>
      <c r="H10710" s="85" t="s">
        <v>1</v>
      </c>
      <c r="I10710" s="85">
        <v>1</v>
      </c>
      <c r="J10710" s="88">
        <v>6.2903263596552126</v>
      </c>
      <c r="K10710" s="146">
        <v>7.9754469843067923</v>
      </c>
      <c r="L10710" s="147">
        <v>2.778380834869286E-8</v>
      </c>
      <c r="M10710" s="147">
        <v>0.83164562258594121</v>
      </c>
      <c r="N10710" s="87">
        <v>130.94532406970691</v>
      </c>
      <c r="O10710" s="88">
        <v>5.36382096225101</v>
      </c>
      <c r="P10710" s="89">
        <v>40.962294762015745</v>
      </c>
    </row>
    <row r="10711" spans="1:16">
      <c r="A10711" s="75" t="s">
        <v>10867</v>
      </c>
      <c r="B10711" s="85">
        <v>10707</v>
      </c>
      <c r="C10711" s="85">
        <v>7294</v>
      </c>
      <c r="D10711" s="85">
        <v>10707</v>
      </c>
      <c r="E10711" s="86" t="s">
        <v>10868</v>
      </c>
      <c r="F10711" s="85" t="s">
        <v>38</v>
      </c>
      <c r="G10711" s="86" t="s">
        <v>10869</v>
      </c>
      <c r="H10711" s="85" t="s">
        <v>1</v>
      </c>
      <c r="I10711" s="85">
        <v>1</v>
      </c>
      <c r="J10711" s="88">
        <v>3.851118342444777</v>
      </c>
      <c r="K10711" s="146">
        <v>4.2987928245730558</v>
      </c>
      <c r="L10711" s="147">
        <v>1.5929886787902541E-8</v>
      </c>
      <c r="M10711" s="147">
        <v>0.69851475140987929</v>
      </c>
      <c r="N10711" s="87">
        <v>91.299557885760066</v>
      </c>
      <c r="O10711" s="88">
        <v>3.274893600863543</v>
      </c>
      <c r="P10711" s="89">
        <v>35.869764067875366</v>
      </c>
    </row>
    <row r="10712" spans="1:16">
      <c r="A10712" s="75" t="s">
        <v>10870</v>
      </c>
      <c r="B10712" s="85">
        <v>10708</v>
      </c>
      <c r="C10712" s="85">
        <v>7295</v>
      </c>
      <c r="D10712" s="85">
        <v>10708</v>
      </c>
      <c r="E10712" s="86" t="s">
        <v>10868</v>
      </c>
      <c r="F10712" s="85" t="s">
        <v>11</v>
      </c>
      <c r="G10712" s="86" t="s">
        <v>10869</v>
      </c>
      <c r="H10712" s="85" t="s">
        <v>1</v>
      </c>
      <c r="I10712" s="85">
        <v>1</v>
      </c>
      <c r="J10712" s="88">
        <v>3.6001004961080341</v>
      </c>
      <c r="K10712" s="146">
        <v>3.9274111702439822</v>
      </c>
      <c r="L10712" s="147">
        <v>1.486959406441689E-8</v>
      </c>
      <c r="M10712" s="147">
        <v>0.69252099233038356</v>
      </c>
      <c r="N10712" s="87">
        <v>90.353152975256151</v>
      </c>
      <c r="O10712" s="88">
        <v>3.0537823167819491</v>
      </c>
      <c r="P10712" s="89">
        <v>33.798292768136697</v>
      </c>
    </row>
    <row r="10713" spans="1:16">
      <c r="A10713" s="75" t="s">
        <v>16455</v>
      </c>
      <c r="B10713" s="85">
        <v>10709</v>
      </c>
      <c r="C10713" s="85">
        <v>10902</v>
      </c>
      <c r="D10713" s="85">
        <v>10709</v>
      </c>
      <c r="E10713" s="86" t="s">
        <v>16456</v>
      </c>
      <c r="F10713" s="85" t="s">
        <v>55</v>
      </c>
      <c r="G10713" s="86" t="s">
        <v>10869</v>
      </c>
      <c r="H10713" s="85" t="s">
        <v>1</v>
      </c>
      <c r="I10713" s="85">
        <v>1</v>
      </c>
      <c r="J10713" s="88">
        <v>3.9050055174902329</v>
      </c>
      <c r="K10713" s="146">
        <v>4.3599046240002126</v>
      </c>
      <c r="L10713" s="147">
        <v>1.625061542797743E-8</v>
      </c>
      <c r="M10713" s="147">
        <v>0.70940763696616771</v>
      </c>
      <c r="N10713" s="87">
        <v>92.468044386292291</v>
      </c>
      <c r="O10713" s="88">
        <v>3.324667527317493</v>
      </c>
      <c r="P10713" s="89">
        <v>35.954772801600967</v>
      </c>
    </row>
    <row r="10714" spans="1:16">
      <c r="A10714" s="75" t="s">
        <v>10871</v>
      </c>
      <c r="B10714" s="85">
        <v>10710</v>
      </c>
      <c r="C10714" s="85">
        <v>7296</v>
      </c>
      <c r="D10714" s="85">
        <v>10710</v>
      </c>
      <c r="E10714" s="86" t="s">
        <v>10872</v>
      </c>
      <c r="F10714" s="85" t="s">
        <v>38</v>
      </c>
      <c r="G10714" s="86" t="s">
        <v>10873</v>
      </c>
      <c r="H10714" s="85" t="s">
        <v>1</v>
      </c>
      <c r="I10714" s="85">
        <v>1</v>
      </c>
      <c r="J10714" s="88">
        <v>2.3029606727138341</v>
      </c>
      <c r="K10714" s="146">
        <v>2.4190668268866071</v>
      </c>
      <c r="L10714" s="147">
        <v>9.5281543979593278E-9</v>
      </c>
      <c r="M10714" s="147">
        <v>0.53178518773730199</v>
      </c>
      <c r="N10714" s="87">
        <v>65.854668859283578</v>
      </c>
      <c r="O10714" s="88">
        <v>1.952760127470285</v>
      </c>
      <c r="P10714" s="89">
        <v>29.652569230025112</v>
      </c>
    </row>
    <row r="10715" spans="1:16">
      <c r="A10715" s="75" t="s">
        <v>10874</v>
      </c>
      <c r="B10715" s="85">
        <v>10711</v>
      </c>
      <c r="C10715" s="85">
        <v>7297</v>
      </c>
      <c r="D10715" s="85">
        <v>10711</v>
      </c>
      <c r="E10715" s="86" t="s">
        <v>10872</v>
      </c>
      <c r="F10715" s="85" t="s">
        <v>11</v>
      </c>
      <c r="G10715" s="86" t="s">
        <v>10873</v>
      </c>
      <c r="H10715" s="85" t="s">
        <v>1</v>
      </c>
      <c r="I10715" s="85">
        <v>1</v>
      </c>
      <c r="J10715" s="88">
        <v>1.9602071740335449</v>
      </c>
      <c r="K10715" s="146">
        <v>1.8645887143917841</v>
      </c>
      <c r="L10715" s="147">
        <v>7.8516936846741363E-9</v>
      </c>
      <c r="M10715" s="147">
        <v>0.52935217929543155</v>
      </c>
      <c r="N10715" s="87">
        <v>63.591094192696097</v>
      </c>
      <c r="O10715" s="88">
        <v>1.6381726607096669</v>
      </c>
      <c r="P10715" s="89">
        <v>25.761039049675972</v>
      </c>
    </row>
    <row r="10716" spans="1:16">
      <c r="A10716" s="75" t="s">
        <v>16457</v>
      </c>
      <c r="B10716" s="85">
        <v>10712</v>
      </c>
      <c r="C10716" s="85">
        <v>10903</v>
      </c>
      <c r="D10716" s="85">
        <v>10712</v>
      </c>
      <c r="E10716" s="86" t="s">
        <v>16458</v>
      </c>
      <c r="F10716" s="85" t="s">
        <v>38</v>
      </c>
      <c r="G10716" s="86" t="s">
        <v>10873</v>
      </c>
      <c r="H10716" s="85" t="s">
        <v>1</v>
      </c>
      <c r="I10716" s="85">
        <v>1</v>
      </c>
      <c r="J10716" s="88">
        <v>2.357508840003157</v>
      </c>
      <c r="K10716" s="146">
        <v>2.4956553514002691</v>
      </c>
      <c r="L10716" s="147">
        <v>9.8363806765421324E-9</v>
      </c>
      <c r="M10716" s="147">
        <v>0.53877168186598956</v>
      </c>
      <c r="N10716" s="87">
        <v>66.637891240055311</v>
      </c>
      <c r="O10716" s="88">
        <v>2.0023250006093019</v>
      </c>
      <c r="P10716" s="89">
        <v>30.04784460234729</v>
      </c>
    </row>
    <row r="10717" spans="1:16">
      <c r="A10717" s="75" t="s">
        <v>16459</v>
      </c>
      <c r="B10717" s="85">
        <v>10713</v>
      </c>
      <c r="C10717" s="85">
        <v>10904</v>
      </c>
      <c r="D10717" s="85">
        <v>10713</v>
      </c>
      <c r="E10717" s="86" t="s">
        <v>16458</v>
      </c>
      <c r="F10717" s="85" t="s">
        <v>11</v>
      </c>
      <c r="G10717" s="86" t="s">
        <v>10873</v>
      </c>
      <c r="H10717" s="85" t="s">
        <v>1</v>
      </c>
      <c r="I10717" s="85">
        <v>1</v>
      </c>
      <c r="J10717" s="88">
        <v>1.988780265602961</v>
      </c>
      <c r="K10717" s="146">
        <v>1.896284287765293</v>
      </c>
      <c r="L10717" s="147">
        <v>7.9919713097896847E-9</v>
      </c>
      <c r="M10717" s="147">
        <v>0.53334358471220455</v>
      </c>
      <c r="N10717" s="87">
        <v>64.030350818604248</v>
      </c>
      <c r="O10717" s="88">
        <v>1.663803693612204</v>
      </c>
      <c r="P10717" s="89">
        <v>25.984609991060363</v>
      </c>
    </row>
    <row r="10718" spans="1:16">
      <c r="A10718" s="75" t="s">
        <v>10875</v>
      </c>
      <c r="B10718" s="85">
        <v>10714</v>
      </c>
      <c r="C10718" s="85">
        <v>7298</v>
      </c>
      <c r="D10718" s="85">
        <v>10714</v>
      </c>
      <c r="E10718" s="86" t="s">
        <v>10876</v>
      </c>
      <c r="F10718" s="85" t="s">
        <v>38</v>
      </c>
      <c r="G10718" s="86" t="s">
        <v>10877</v>
      </c>
      <c r="H10718" s="85" t="s">
        <v>1</v>
      </c>
      <c r="I10718" s="85">
        <v>1</v>
      </c>
      <c r="J10718" s="88">
        <v>3.683334568813498</v>
      </c>
      <c r="K10718" s="146">
        <v>4.3174456854263594</v>
      </c>
      <c r="L10718" s="147">
        <v>1.5975063113989319E-8</v>
      </c>
      <c r="M10718" s="147">
        <v>0.62504338035423357</v>
      </c>
      <c r="N10718" s="87">
        <v>85.297928632701428</v>
      </c>
      <c r="O10718" s="88">
        <v>3.0772318294332002</v>
      </c>
      <c r="P10718" s="89">
        <v>36.076278507113173</v>
      </c>
    </row>
    <row r="10719" spans="1:16">
      <c r="A10719" s="75" t="s">
        <v>10878</v>
      </c>
      <c r="B10719" s="85">
        <v>10715</v>
      </c>
      <c r="C10719" s="85">
        <v>7299</v>
      </c>
      <c r="D10719" s="85">
        <v>10715</v>
      </c>
      <c r="E10719" s="86" t="s">
        <v>10876</v>
      </c>
      <c r="F10719" s="85" t="s">
        <v>11</v>
      </c>
      <c r="G10719" s="86" t="s">
        <v>10877</v>
      </c>
      <c r="H10719" s="85" t="s">
        <v>1</v>
      </c>
      <c r="I10719" s="85">
        <v>1</v>
      </c>
      <c r="J10719" s="88">
        <v>3.3805584760566152</v>
      </c>
      <c r="K10719" s="146">
        <v>3.7183525190043558</v>
      </c>
      <c r="L10719" s="147">
        <v>1.4264054070123481E-8</v>
      </c>
      <c r="M10719" s="147">
        <v>0.63482391781939562</v>
      </c>
      <c r="N10719" s="87">
        <v>84.437844471798087</v>
      </c>
      <c r="O10719" s="88">
        <v>2.807121276819537</v>
      </c>
      <c r="P10719" s="89">
        <v>33.244823981231598</v>
      </c>
    </row>
    <row r="10720" spans="1:16">
      <c r="A10720" s="75" t="s">
        <v>16460</v>
      </c>
      <c r="B10720" s="85">
        <v>10716</v>
      </c>
      <c r="C10720" s="85">
        <v>10905</v>
      </c>
      <c r="D10720" s="85">
        <v>10716</v>
      </c>
      <c r="E10720" s="86" t="s">
        <v>16461</v>
      </c>
      <c r="F10720" s="85" t="s">
        <v>38</v>
      </c>
      <c r="G10720" s="86" t="s">
        <v>10877</v>
      </c>
      <c r="H10720" s="85" t="s">
        <v>1</v>
      </c>
      <c r="I10720" s="85">
        <v>1</v>
      </c>
      <c r="J10720" s="88">
        <v>5.7873972064786594</v>
      </c>
      <c r="K10720" s="146">
        <v>6.9846215554135638</v>
      </c>
      <c r="L10720" s="147">
        <v>2.621443465166347E-8</v>
      </c>
      <c r="M10720" s="147">
        <v>0.73965899153788872</v>
      </c>
      <c r="N10720" s="87">
        <v>114.6726692921052</v>
      </c>
      <c r="O10720" s="88">
        <v>4.9935654227070101</v>
      </c>
      <c r="P10720" s="89">
        <v>43.546256082928721</v>
      </c>
    </row>
    <row r="10721" spans="1:16">
      <c r="A10721" s="75" t="s">
        <v>16462</v>
      </c>
      <c r="B10721" s="85">
        <v>10717</v>
      </c>
      <c r="C10721" s="85">
        <v>10906</v>
      </c>
      <c r="D10721" s="85">
        <v>10717</v>
      </c>
      <c r="E10721" s="86" t="s">
        <v>16461</v>
      </c>
      <c r="F10721" s="85" t="s">
        <v>11</v>
      </c>
      <c r="G10721" s="86" t="s">
        <v>10877</v>
      </c>
      <c r="H10721" s="85" t="s">
        <v>1</v>
      </c>
      <c r="I10721" s="85">
        <v>1</v>
      </c>
      <c r="J10721" s="88">
        <v>5.5553080649019417</v>
      </c>
      <c r="K10721" s="146">
        <v>6.5926635511921248</v>
      </c>
      <c r="L10721" s="147">
        <v>2.5005789053323501E-8</v>
      </c>
      <c r="M10721" s="147">
        <v>0.74126020787504954</v>
      </c>
      <c r="N10721" s="87">
        <v>113.87287754412441</v>
      </c>
      <c r="O10721" s="88">
        <v>4.7801289921306456</v>
      </c>
      <c r="P10721" s="89">
        <v>41.977765866840436</v>
      </c>
    </row>
    <row r="10722" spans="1:16">
      <c r="A10722" s="75" t="s">
        <v>26674</v>
      </c>
      <c r="B10722" s="85">
        <v>10718</v>
      </c>
      <c r="C10722" s="85">
        <v>16611</v>
      </c>
      <c r="D10722" s="85">
        <v>10718</v>
      </c>
      <c r="E10722" s="86" t="s">
        <v>26675</v>
      </c>
      <c r="F10722" s="85" t="s">
        <v>38</v>
      </c>
      <c r="G10722" s="86" t="s">
        <v>10877</v>
      </c>
      <c r="H10722" s="85" t="s">
        <v>1</v>
      </c>
      <c r="I10722" s="85">
        <v>1</v>
      </c>
      <c r="J10722" s="88">
        <v>6.756703876214929</v>
      </c>
      <c r="K10722" s="146">
        <v>8.202186071895003</v>
      </c>
      <c r="L10722" s="147">
        <v>3.0867408334191329E-8</v>
      </c>
      <c r="M10722" s="147">
        <v>0.78643966699708456</v>
      </c>
      <c r="N10722" s="87">
        <v>128.1726172478252</v>
      </c>
      <c r="O10722" s="88">
        <v>5.8765629741541332</v>
      </c>
      <c r="P10722" s="89">
        <v>45.848817792271809</v>
      </c>
    </row>
    <row r="10723" spans="1:16">
      <c r="A10723" s="75" t="s">
        <v>26676</v>
      </c>
      <c r="B10723" s="85">
        <v>10719</v>
      </c>
      <c r="C10723" s="85">
        <v>16612</v>
      </c>
      <c r="D10723" s="85">
        <v>10719</v>
      </c>
      <c r="E10723" s="86" t="s">
        <v>26675</v>
      </c>
      <c r="F10723" s="85" t="s">
        <v>11</v>
      </c>
      <c r="G10723" s="86" t="s">
        <v>10877</v>
      </c>
      <c r="H10723" s="85" t="s">
        <v>1</v>
      </c>
      <c r="I10723" s="85">
        <v>1</v>
      </c>
      <c r="J10723" s="88">
        <v>6.6017417736877508</v>
      </c>
      <c r="K10723" s="146">
        <v>7.9848168331662119</v>
      </c>
      <c r="L10723" s="147">
        <v>3.0175717167615668E-8</v>
      </c>
      <c r="M10723" s="147">
        <v>0.78858282429580495</v>
      </c>
      <c r="N10723" s="87">
        <v>127.9574296082488</v>
      </c>
      <c r="O10723" s="88">
        <v>5.7299271371636484</v>
      </c>
      <c r="P10723" s="89">
        <v>44.779948727527952</v>
      </c>
    </row>
    <row r="10724" spans="1:16">
      <c r="A10724" s="75" t="s">
        <v>10879</v>
      </c>
      <c r="B10724" s="85">
        <v>10720</v>
      </c>
      <c r="C10724" s="85">
        <v>7300</v>
      </c>
      <c r="D10724" s="85">
        <v>10720</v>
      </c>
      <c r="E10724" s="86" t="s">
        <v>10880</v>
      </c>
      <c r="F10724" s="85" t="s">
        <v>38</v>
      </c>
      <c r="G10724" s="86" t="s">
        <v>10881</v>
      </c>
      <c r="H10724" s="85" t="s">
        <v>1</v>
      </c>
      <c r="I10724" s="85">
        <v>1</v>
      </c>
      <c r="J10724" s="88">
        <v>4.52472610243281</v>
      </c>
      <c r="K10724" s="146">
        <v>4.699004770662877</v>
      </c>
      <c r="L10724" s="147">
        <v>1.848112195864679E-8</v>
      </c>
      <c r="M10724" s="147">
        <v>0.71847766732981344</v>
      </c>
      <c r="N10724" s="87">
        <v>95.494207455053839</v>
      </c>
      <c r="O10724" s="88">
        <v>3.9687229206488102</v>
      </c>
      <c r="P10724" s="89">
        <v>41.559828877754342</v>
      </c>
    </row>
    <row r="10725" spans="1:16">
      <c r="A10725" s="75" t="s">
        <v>10882</v>
      </c>
      <c r="B10725" s="85">
        <v>10721</v>
      </c>
      <c r="C10725" s="85">
        <v>7301</v>
      </c>
      <c r="D10725" s="85">
        <v>10721</v>
      </c>
      <c r="E10725" s="86" t="s">
        <v>10880</v>
      </c>
      <c r="F10725" s="85" t="s">
        <v>11</v>
      </c>
      <c r="G10725" s="86" t="s">
        <v>10881</v>
      </c>
      <c r="H10725" s="85" t="s">
        <v>1</v>
      </c>
      <c r="I10725" s="85">
        <v>1</v>
      </c>
      <c r="J10725" s="88">
        <v>3.6996769001232659</v>
      </c>
      <c r="K10725" s="146">
        <v>3.4086662956372611</v>
      </c>
      <c r="L10725" s="147">
        <v>1.4467486780720229E-8</v>
      </c>
      <c r="M10725" s="147">
        <v>0.73877240143746925</v>
      </c>
      <c r="N10725" s="87">
        <v>92.981924506191064</v>
      </c>
      <c r="O10725" s="88">
        <v>3.2136650547243901</v>
      </c>
      <c r="P10725" s="89">
        <v>34.562255748002002</v>
      </c>
    </row>
    <row r="10726" spans="1:16">
      <c r="A10726" s="75" t="s">
        <v>16463</v>
      </c>
      <c r="B10726" s="85">
        <v>10722</v>
      </c>
      <c r="C10726" s="85">
        <v>10907</v>
      </c>
      <c r="D10726" s="85">
        <v>10722</v>
      </c>
      <c r="E10726" s="86" t="s">
        <v>16464</v>
      </c>
      <c r="F10726" s="85" t="s">
        <v>55</v>
      </c>
      <c r="G10726" s="86" t="s">
        <v>10881</v>
      </c>
      <c r="H10726" s="85" t="s">
        <v>1</v>
      </c>
      <c r="I10726" s="85">
        <v>1</v>
      </c>
      <c r="J10726" s="88">
        <v>4.3068799664900226</v>
      </c>
      <c r="K10726" s="146">
        <v>4.3494602170464285</v>
      </c>
      <c r="L10726" s="147">
        <v>1.7463850704301141E-8</v>
      </c>
      <c r="M10726" s="147">
        <v>0.73215259900147966</v>
      </c>
      <c r="N10726" s="87">
        <v>95.449223069474186</v>
      </c>
      <c r="O10726" s="88">
        <v>3.7689649476710301</v>
      </c>
      <c r="P10726" s="89">
        <v>39.486596396156429</v>
      </c>
    </row>
    <row r="10727" spans="1:16">
      <c r="A10727" s="75" t="s">
        <v>10883</v>
      </c>
      <c r="B10727" s="85">
        <v>10723</v>
      </c>
      <c r="C10727" s="85">
        <v>7302</v>
      </c>
      <c r="D10727" s="85">
        <v>10723</v>
      </c>
      <c r="E10727" s="86" t="s">
        <v>10884</v>
      </c>
      <c r="F10727" s="85" t="s">
        <v>38</v>
      </c>
      <c r="G10727" s="86" t="s">
        <v>10885</v>
      </c>
      <c r="H10727" s="85" t="s">
        <v>1</v>
      </c>
      <c r="I10727" s="85">
        <v>1</v>
      </c>
      <c r="J10727" s="88">
        <v>7.0808494994865692</v>
      </c>
      <c r="K10727" s="146">
        <v>8.7838374851599372</v>
      </c>
      <c r="L10727" s="147">
        <v>3.0629719128138347E-8</v>
      </c>
      <c r="M10727" s="147">
        <v>0.8377316749469802</v>
      </c>
      <c r="N10727" s="87">
        <v>123.8365609009911</v>
      </c>
      <c r="O10727" s="88">
        <v>5.6784328722621407</v>
      </c>
      <c r="P10727" s="89">
        <v>45.854252015300389</v>
      </c>
    </row>
    <row r="10728" spans="1:16">
      <c r="A10728" s="75" t="s">
        <v>10886</v>
      </c>
      <c r="B10728" s="85">
        <v>10724</v>
      </c>
      <c r="C10728" s="85">
        <v>7303</v>
      </c>
      <c r="D10728" s="85">
        <v>10724</v>
      </c>
      <c r="E10728" s="86" t="s">
        <v>10884</v>
      </c>
      <c r="F10728" s="85" t="s">
        <v>11</v>
      </c>
      <c r="G10728" s="86" t="s">
        <v>10885</v>
      </c>
      <c r="H10728" s="85" t="s">
        <v>1</v>
      </c>
      <c r="I10728" s="85">
        <v>1</v>
      </c>
      <c r="J10728" s="88">
        <v>5.5120126503429328</v>
      </c>
      <c r="K10728" s="146">
        <v>6.6822489293515703</v>
      </c>
      <c r="L10728" s="147">
        <v>2.435559708722124E-8</v>
      </c>
      <c r="M10728" s="147">
        <v>0.82666766869210817</v>
      </c>
      <c r="N10728" s="87">
        <v>121.8099236462221</v>
      </c>
      <c r="O10728" s="88">
        <v>4.7217710753605218</v>
      </c>
      <c r="P10728" s="89">
        <v>38.763435145679665</v>
      </c>
    </row>
    <row r="10729" spans="1:16">
      <c r="A10729" s="75" t="s">
        <v>16465</v>
      </c>
      <c r="B10729" s="85">
        <v>10725</v>
      </c>
      <c r="C10729" s="85">
        <v>10908</v>
      </c>
      <c r="D10729" s="85">
        <v>10725</v>
      </c>
      <c r="E10729" s="86" t="s">
        <v>16466</v>
      </c>
      <c r="F10729" s="85" t="s">
        <v>55</v>
      </c>
      <c r="G10729" s="86" t="s">
        <v>10885</v>
      </c>
      <c r="H10729" s="85" t="s">
        <v>1</v>
      </c>
      <c r="I10729" s="85">
        <v>1</v>
      </c>
      <c r="J10729" s="88">
        <v>6.6360172847190899</v>
      </c>
      <c r="K10729" s="146">
        <v>8.1808837524350757</v>
      </c>
      <c r="L10729" s="147">
        <v>2.8928419471362421E-8</v>
      </c>
      <c r="M10729" s="147">
        <v>0.84406684196614823</v>
      </c>
      <c r="N10729" s="87">
        <v>124.26952648607779</v>
      </c>
      <c r="O10729" s="88">
        <v>5.4290643624186758</v>
      </c>
      <c r="P10729" s="89">
        <v>43.687817246385876</v>
      </c>
    </row>
    <row r="10730" spans="1:16">
      <c r="A10730" s="75" t="s">
        <v>10887</v>
      </c>
      <c r="B10730" s="85">
        <v>10726</v>
      </c>
      <c r="C10730" s="85">
        <v>7304</v>
      </c>
      <c r="D10730" s="85">
        <v>10726</v>
      </c>
      <c r="E10730" s="86" t="s">
        <v>10888</v>
      </c>
      <c r="F10730" s="85" t="s">
        <v>55</v>
      </c>
      <c r="G10730" s="86" t="s">
        <v>10889</v>
      </c>
      <c r="H10730" s="85" t="s">
        <v>1</v>
      </c>
      <c r="I10730" s="85">
        <v>1</v>
      </c>
      <c r="J10730" s="88">
        <v>1.3503976040754611</v>
      </c>
      <c r="K10730" s="146">
        <v>2.6434135785009745</v>
      </c>
      <c r="L10730" s="147">
        <v>3.6461499058990572E-8</v>
      </c>
      <c r="M10730" s="147">
        <v>7.9555237223859793E-2</v>
      </c>
      <c r="N10730" s="87">
        <v>12.552998640639631</v>
      </c>
      <c r="O10730" s="88">
        <v>0.76626174232817956</v>
      </c>
      <c r="P10730" s="89">
        <v>61.042127404319956</v>
      </c>
    </row>
    <row r="10731" spans="1:16">
      <c r="A10731" s="75" t="s">
        <v>16467</v>
      </c>
      <c r="B10731" s="85">
        <v>10727</v>
      </c>
      <c r="C10731" s="85">
        <v>10909</v>
      </c>
      <c r="D10731" s="85">
        <v>10727</v>
      </c>
      <c r="E10731" s="86" t="s">
        <v>16468</v>
      </c>
      <c r="F10731" s="85" t="s">
        <v>55</v>
      </c>
      <c r="G10731" s="86" t="s">
        <v>10889</v>
      </c>
      <c r="H10731" s="85" t="s">
        <v>1</v>
      </c>
      <c r="I10731" s="85">
        <v>1</v>
      </c>
      <c r="J10731" s="88">
        <v>1.4276703640942561</v>
      </c>
      <c r="K10731" s="146">
        <v>2.74288547616935</v>
      </c>
      <c r="L10731" s="147">
        <v>3.6874678173835772E-8</v>
      </c>
      <c r="M10731" s="147">
        <v>8.9954080042919868E-2</v>
      </c>
      <c r="N10731" s="87">
        <v>13.69225724287276</v>
      </c>
      <c r="O10731" s="88">
        <v>0.83621372379687398</v>
      </c>
      <c r="P10731" s="89">
        <v>61.072013837028145</v>
      </c>
    </row>
    <row r="10732" spans="1:16">
      <c r="A10732" s="75" t="s">
        <v>7569</v>
      </c>
      <c r="B10732" s="85">
        <v>10728</v>
      </c>
      <c r="C10732" s="85">
        <v>5112</v>
      </c>
      <c r="D10732" s="85">
        <v>10728</v>
      </c>
      <c r="E10732" s="86" t="s">
        <v>7570</v>
      </c>
      <c r="F10732" s="85" t="s">
        <v>509</v>
      </c>
      <c r="G10732" s="86" t="s">
        <v>7571</v>
      </c>
      <c r="H10732" s="85" t="s">
        <v>646</v>
      </c>
      <c r="I10732" s="85">
        <v>1</v>
      </c>
      <c r="J10732" s="88">
        <v>2.007308067717398</v>
      </c>
      <c r="K10732" s="146">
        <v>3.5439075954996153</v>
      </c>
      <c r="L10732" s="147">
        <v>1.4629801268270429E-7</v>
      </c>
      <c r="M10732" s="147">
        <v>0.22452327972032171</v>
      </c>
      <c r="N10732" s="87">
        <v>33.743057656630107</v>
      </c>
      <c r="O10732" s="88">
        <v>1.729353554927749</v>
      </c>
      <c r="P10732" s="89">
        <v>51.250647541360316</v>
      </c>
    </row>
    <row r="10733" spans="1:16">
      <c r="A10733" s="75" t="s">
        <v>7572</v>
      </c>
      <c r="B10733" s="85">
        <v>10729</v>
      </c>
      <c r="C10733" s="85">
        <v>5113</v>
      </c>
      <c r="D10733" s="85">
        <v>10729</v>
      </c>
      <c r="E10733" s="86" t="s">
        <v>7570</v>
      </c>
      <c r="F10733" s="85" t="s">
        <v>38</v>
      </c>
      <c r="G10733" s="86" t="s">
        <v>7571</v>
      </c>
      <c r="H10733" s="85" t="s">
        <v>646</v>
      </c>
      <c r="I10733" s="85">
        <v>1</v>
      </c>
      <c r="J10733" s="88">
        <v>2.8279239954790198</v>
      </c>
      <c r="K10733" s="146">
        <v>4.4607256043977372</v>
      </c>
      <c r="L10733" s="147">
        <v>7.1536610505548811E-8</v>
      </c>
      <c r="M10733" s="147">
        <v>0.26000159267134282</v>
      </c>
      <c r="N10733" s="87">
        <v>45.557549417127078</v>
      </c>
      <c r="O10733" s="88">
        <v>2.4361510188201771</v>
      </c>
      <c r="P10733" s="89">
        <v>53.474145339001076</v>
      </c>
    </row>
    <row r="10734" spans="1:16">
      <c r="A10734" s="75" t="s">
        <v>16469</v>
      </c>
      <c r="B10734" s="85">
        <v>10730</v>
      </c>
      <c r="C10734" s="85">
        <v>10910</v>
      </c>
      <c r="D10734" s="85">
        <v>10730</v>
      </c>
      <c r="E10734" s="86" t="s">
        <v>16470</v>
      </c>
      <c r="F10734" s="85" t="s">
        <v>55</v>
      </c>
      <c r="G10734" s="86" t="s">
        <v>7571</v>
      </c>
      <c r="H10734" s="85" t="s">
        <v>646</v>
      </c>
      <c r="I10734" s="85">
        <v>1</v>
      </c>
      <c r="J10734" s="88">
        <v>3.0213362426084229</v>
      </c>
      <c r="K10734" s="146">
        <v>4.7039473518624906</v>
      </c>
      <c r="L10734" s="147">
        <v>7.2866520546845271E-8</v>
      </c>
      <c r="M10734" s="147">
        <v>0.28611648145887653</v>
      </c>
      <c r="N10734" s="87">
        <v>48.429149079413357</v>
      </c>
      <c r="O10734" s="88">
        <v>2.6116220681607412</v>
      </c>
      <c r="P10734" s="89">
        <v>53.926656111141753</v>
      </c>
    </row>
    <row r="10735" spans="1:16">
      <c r="A10735" s="75" t="s">
        <v>10890</v>
      </c>
      <c r="B10735" s="85">
        <v>10731</v>
      </c>
      <c r="C10735" s="85">
        <v>7305</v>
      </c>
      <c r="D10735" s="85">
        <v>10731</v>
      </c>
      <c r="E10735" s="86" t="s">
        <v>10891</v>
      </c>
      <c r="F10735" s="85" t="s">
        <v>38</v>
      </c>
      <c r="G10735" s="86" t="s">
        <v>10892</v>
      </c>
      <c r="H10735" s="85" t="s">
        <v>1</v>
      </c>
      <c r="I10735" s="85">
        <v>1</v>
      </c>
      <c r="J10735" s="88">
        <v>0.108858665905722</v>
      </c>
      <c r="K10735" s="146">
        <v>0.14796269906610804</v>
      </c>
      <c r="L10735" s="147">
        <v>2.1680465935967981E-9</v>
      </c>
      <c r="M10735" s="147">
        <v>3.0830166058632728E-3</v>
      </c>
      <c r="N10735" s="87">
        <v>0.46281754465871439</v>
      </c>
      <c r="O10735" s="88">
        <v>7.2096668685948301E-2</v>
      </c>
      <c r="P10735" s="89">
        <v>155.77773469913072</v>
      </c>
    </row>
    <row r="10736" spans="1:16">
      <c r="A10736" s="75" t="s">
        <v>10893</v>
      </c>
      <c r="B10736" s="85">
        <v>10732</v>
      </c>
      <c r="C10736" s="85">
        <v>7306</v>
      </c>
      <c r="D10736" s="85">
        <v>10732</v>
      </c>
      <c r="E10736" s="86" t="s">
        <v>10891</v>
      </c>
      <c r="F10736" s="85" t="s">
        <v>238</v>
      </c>
      <c r="G10736" s="86" t="s">
        <v>10892</v>
      </c>
      <c r="H10736" s="85" t="s">
        <v>1</v>
      </c>
      <c r="I10736" s="85">
        <v>1</v>
      </c>
      <c r="J10736" s="88">
        <v>7.3592288896305105E-2</v>
      </c>
      <c r="K10736" s="146">
        <v>0.10140387894411444</v>
      </c>
      <c r="L10736" s="147">
        <v>2.0915157015927558E-9</v>
      </c>
      <c r="M10736" s="147">
        <v>2.9616874421764861E-3</v>
      </c>
      <c r="N10736" s="87">
        <v>0.49330229770249051</v>
      </c>
      <c r="O10736" s="88">
        <v>3.470832147894886E-2</v>
      </c>
      <c r="P10736" s="89">
        <v>70.359131997964795</v>
      </c>
    </row>
    <row r="10737" spans="1:16">
      <c r="A10737" s="75" t="s">
        <v>10894</v>
      </c>
      <c r="B10737" s="85">
        <v>10733</v>
      </c>
      <c r="C10737" s="85">
        <v>7307</v>
      </c>
      <c r="D10737" s="85">
        <v>10733</v>
      </c>
      <c r="E10737" s="86" t="s">
        <v>10895</v>
      </c>
      <c r="F10737" s="85" t="s">
        <v>1341</v>
      </c>
      <c r="G10737" s="86" t="s">
        <v>10892</v>
      </c>
      <c r="H10737" s="85" t="s">
        <v>1</v>
      </c>
      <c r="I10737" s="85">
        <v>1</v>
      </c>
      <c r="J10737" s="88">
        <v>0.25079386166216711</v>
      </c>
      <c r="K10737" s="146">
        <v>0.36706335723467554</v>
      </c>
      <c r="L10737" s="147">
        <v>8.5257208843966192E-9</v>
      </c>
      <c r="M10737" s="147">
        <v>1.231016974349489E-2</v>
      </c>
      <c r="N10737" s="87">
        <v>1.725052927513113</v>
      </c>
      <c r="O10737" s="88">
        <v>0.15702008071909049</v>
      </c>
      <c r="P10737" s="89">
        <v>91.023340915953966</v>
      </c>
    </row>
    <row r="10738" spans="1:16">
      <c r="A10738" s="75" t="s">
        <v>10896</v>
      </c>
      <c r="B10738" s="85">
        <v>10734</v>
      </c>
      <c r="C10738" s="85">
        <v>7308</v>
      </c>
      <c r="D10738" s="85">
        <v>10734</v>
      </c>
      <c r="E10738" s="86" t="s">
        <v>10895</v>
      </c>
      <c r="F10738" s="85" t="s">
        <v>38</v>
      </c>
      <c r="G10738" s="86" t="s">
        <v>10892</v>
      </c>
      <c r="H10738" s="85" t="s">
        <v>1</v>
      </c>
      <c r="I10738" s="85">
        <v>1</v>
      </c>
      <c r="J10738" s="88">
        <v>0.28103474519975019</v>
      </c>
      <c r="K10738" s="146">
        <v>0.39056558295823313</v>
      </c>
      <c r="L10738" s="147">
        <v>8.6068519934826056E-9</v>
      </c>
      <c r="M10738" s="147">
        <v>1.262716770923678E-2</v>
      </c>
      <c r="N10738" s="87">
        <v>1.9180843311223501</v>
      </c>
      <c r="O10738" s="88">
        <v>0.1781091416828495</v>
      </c>
      <c r="P10738" s="89">
        <v>92.857826318111108</v>
      </c>
    </row>
    <row r="10739" spans="1:16">
      <c r="A10739" s="75" t="s">
        <v>16471</v>
      </c>
      <c r="B10739" s="85">
        <v>10735</v>
      </c>
      <c r="C10739" s="85">
        <v>10911</v>
      </c>
      <c r="D10739" s="85">
        <v>10735</v>
      </c>
      <c r="E10739" s="86" t="s">
        <v>16472</v>
      </c>
      <c r="F10739" s="85" t="s">
        <v>55</v>
      </c>
      <c r="G10739" s="86" t="s">
        <v>10892</v>
      </c>
      <c r="H10739" s="85" t="s">
        <v>1</v>
      </c>
      <c r="I10739" s="85">
        <v>1</v>
      </c>
      <c r="J10739" s="88">
        <v>0.22908752408190211</v>
      </c>
      <c r="K10739" s="146">
        <v>0.32397264794231678</v>
      </c>
      <c r="L10739" s="147">
        <v>7.06844270379513E-9</v>
      </c>
      <c r="M10739" s="147">
        <v>1.057185345088062E-2</v>
      </c>
      <c r="N10739" s="87">
        <v>1.5408030357702029</v>
      </c>
      <c r="O10739" s="88">
        <v>0.14474730621649981</v>
      </c>
      <c r="P10739" s="89">
        <v>93.942770656695131</v>
      </c>
    </row>
    <row r="10740" spans="1:16">
      <c r="A10740" s="75" t="s">
        <v>10897</v>
      </c>
      <c r="B10740" s="85">
        <v>10736</v>
      </c>
      <c r="C10740" s="85">
        <v>7309</v>
      </c>
      <c r="D10740" s="85">
        <v>10736</v>
      </c>
      <c r="E10740" s="86" t="s">
        <v>10898</v>
      </c>
      <c r="F10740" s="85" t="s">
        <v>38</v>
      </c>
      <c r="G10740" s="86" t="s">
        <v>10899</v>
      </c>
      <c r="H10740" s="85" t="s">
        <v>1</v>
      </c>
      <c r="I10740" s="85">
        <v>1</v>
      </c>
      <c r="J10740" s="88">
        <v>0.22434693525759469</v>
      </c>
      <c r="K10740" s="146">
        <v>0.30438086132050102</v>
      </c>
      <c r="L10740" s="147">
        <v>1.0020573573145201E-9</v>
      </c>
      <c r="M10740" s="147">
        <v>1.340824806078178E-2</v>
      </c>
      <c r="N10740" s="87">
        <v>2.9390873510736131</v>
      </c>
      <c r="O10740" s="88">
        <v>0.19927986825096439</v>
      </c>
      <c r="P10740" s="89">
        <v>67.803315943695878</v>
      </c>
    </row>
    <row r="10741" spans="1:16">
      <c r="A10741" s="75" t="s">
        <v>10900</v>
      </c>
      <c r="B10741" s="85">
        <v>10737</v>
      </c>
      <c r="C10741" s="85">
        <v>7310</v>
      </c>
      <c r="D10741" s="85">
        <v>10737</v>
      </c>
      <c r="E10741" s="86" t="s">
        <v>10898</v>
      </c>
      <c r="F10741" s="85" t="s">
        <v>11</v>
      </c>
      <c r="G10741" s="86" t="s">
        <v>10899</v>
      </c>
      <c r="H10741" s="85" t="s">
        <v>1</v>
      </c>
      <c r="I10741" s="85">
        <v>1</v>
      </c>
      <c r="J10741" s="88">
        <v>0.15154642130106011</v>
      </c>
      <c r="K10741" s="146">
        <v>0.17982034856345189</v>
      </c>
      <c r="L10741" s="147">
        <v>6.8582620566967276E-10</v>
      </c>
      <c r="M10741" s="147">
        <v>1.256247764171774E-2</v>
      </c>
      <c r="N10741" s="87">
        <v>2.8378368301875829</v>
      </c>
      <c r="O10741" s="88">
        <v>0.13725094588887421</v>
      </c>
      <c r="P10741" s="89">
        <v>48.364636200666212</v>
      </c>
    </row>
    <row r="10742" spans="1:16">
      <c r="A10742" s="75" t="s">
        <v>16473</v>
      </c>
      <c r="B10742" s="85">
        <v>10738</v>
      </c>
      <c r="C10742" s="85">
        <v>10912</v>
      </c>
      <c r="D10742" s="85">
        <v>10738</v>
      </c>
      <c r="E10742" s="86" t="s">
        <v>16474</v>
      </c>
      <c r="F10742" s="85" t="s">
        <v>55</v>
      </c>
      <c r="G10742" s="86" t="s">
        <v>10899</v>
      </c>
      <c r="H10742" s="85" t="s">
        <v>1</v>
      </c>
      <c r="I10742" s="85">
        <v>1</v>
      </c>
      <c r="J10742" s="88">
        <v>0.20729067358495079</v>
      </c>
      <c r="K10742" s="146">
        <v>0.27158653097084767</v>
      </c>
      <c r="L10742" s="147">
        <v>9.3403636247430249E-10</v>
      </c>
      <c r="M10742" s="147">
        <v>1.4197776903852989E-2</v>
      </c>
      <c r="N10742" s="87">
        <v>3.0237819285642868</v>
      </c>
      <c r="O10742" s="88">
        <v>0.1851858860159791</v>
      </c>
      <c r="P10742" s="89">
        <v>61.243135381759053</v>
      </c>
    </row>
    <row r="10743" spans="1:16">
      <c r="A10743" s="75" t="s">
        <v>10903</v>
      </c>
      <c r="B10743" s="85">
        <v>10739</v>
      </c>
      <c r="C10743" s="85">
        <v>7312</v>
      </c>
      <c r="D10743" s="85">
        <v>10739</v>
      </c>
      <c r="E10743" s="86" t="s">
        <v>10904</v>
      </c>
      <c r="F10743" s="85" t="s">
        <v>38</v>
      </c>
      <c r="G10743" s="86" t="s">
        <v>10905</v>
      </c>
      <c r="H10743" s="85" t="s">
        <v>1</v>
      </c>
      <c r="I10743" s="85">
        <v>1</v>
      </c>
      <c r="J10743" s="88">
        <v>8.3055497865787309E-2</v>
      </c>
      <c r="K10743" s="146">
        <v>0.15659085654835483</v>
      </c>
      <c r="L10743" s="147">
        <v>2.1488119529739529E-9</v>
      </c>
      <c r="M10743" s="147">
        <v>3.3412519967339119E-3</v>
      </c>
      <c r="N10743" s="87">
        <v>0.49253668139056972</v>
      </c>
      <c r="O10743" s="88">
        <v>3.2506119210025657E-2</v>
      </c>
      <c r="P10743" s="89">
        <v>65.997357025778726</v>
      </c>
    </row>
    <row r="10744" spans="1:16">
      <c r="A10744" s="75" t="s">
        <v>10906</v>
      </c>
      <c r="B10744" s="85">
        <v>10740</v>
      </c>
      <c r="C10744" s="85">
        <v>7313</v>
      </c>
      <c r="D10744" s="85">
        <v>10740</v>
      </c>
      <c r="E10744" s="86" t="s">
        <v>10904</v>
      </c>
      <c r="F10744" s="85" t="s">
        <v>238</v>
      </c>
      <c r="G10744" s="86" t="s">
        <v>10905</v>
      </c>
      <c r="H10744" s="85" t="s">
        <v>1</v>
      </c>
      <c r="I10744" s="85">
        <v>1</v>
      </c>
      <c r="J10744" s="88">
        <v>9.1456148833054932E-2</v>
      </c>
      <c r="K10744" s="146">
        <v>0.10637722719653964</v>
      </c>
      <c r="L10744" s="147">
        <v>2.209780634414973E-9</v>
      </c>
      <c r="M10744" s="147">
        <v>3.3980257016350572E-3</v>
      </c>
      <c r="N10744" s="87">
        <v>0.51816972306293763</v>
      </c>
      <c r="O10744" s="88">
        <v>3.6380393384165689E-2</v>
      </c>
      <c r="P10744" s="89">
        <v>70.20941549637179</v>
      </c>
    </row>
    <row r="10745" spans="1:16">
      <c r="A10745" s="75" t="s">
        <v>16475</v>
      </c>
      <c r="B10745" s="85">
        <v>10741</v>
      </c>
      <c r="C10745" s="85">
        <v>10913</v>
      </c>
      <c r="D10745" s="85">
        <v>10741</v>
      </c>
      <c r="E10745" s="86" t="s">
        <v>16476</v>
      </c>
      <c r="F10745" s="85" t="s">
        <v>55</v>
      </c>
      <c r="G10745" s="86" t="s">
        <v>10905</v>
      </c>
      <c r="H10745" s="85" t="s">
        <v>1</v>
      </c>
      <c r="I10745" s="85">
        <v>1</v>
      </c>
      <c r="J10745" s="88">
        <v>8.5290477532553532E-2</v>
      </c>
      <c r="K10745" s="146">
        <v>0.15904298435219302</v>
      </c>
      <c r="L10745" s="147">
        <v>2.1596870461411858E-9</v>
      </c>
      <c r="M10745" s="147">
        <v>3.655850022561699E-3</v>
      </c>
      <c r="N10745" s="87">
        <v>0.52673299845341093</v>
      </c>
      <c r="O10745" s="88">
        <v>3.4531745124565451E-2</v>
      </c>
      <c r="P10745" s="89">
        <v>65.558347826996368</v>
      </c>
    </row>
    <row r="10746" spans="1:16">
      <c r="A10746" s="75" t="s">
        <v>10907</v>
      </c>
      <c r="B10746" s="85">
        <v>10742</v>
      </c>
      <c r="C10746" s="85">
        <v>7314</v>
      </c>
      <c r="D10746" s="85">
        <v>10742</v>
      </c>
      <c r="E10746" s="86" t="s">
        <v>10908</v>
      </c>
      <c r="F10746" s="85" t="s">
        <v>232</v>
      </c>
      <c r="G10746" s="86" t="s">
        <v>10909</v>
      </c>
      <c r="H10746" s="85" t="s">
        <v>1</v>
      </c>
      <c r="I10746" s="85">
        <v>1</v>
      </c>
      <c r="J10746" s="88">
        <v>0.57344211124091882</v>
      </c>
      <c r="K10746" s="146">
        <v>0.55817314731354606</v>
      </c>
      <c r="L10746" s="147">
        <v>2.4561820765462358E-9</v>
      </c>
      <c r="M10746" s="147">
        <v>0.52071282556296594</v>
      </c>
      <c r="N10746" s="87">
        <v>52.709471014062728</v>
      </c>
      <c r="O10746" s="88">
        <v>0.35020721499442192</v>
      </c>
      <c r="P10746" s="89">
        <v>6.6441041478292897</v>
      </c>
    </row>
    <row r="10747" spans="1:16">
      <c r="A10747" s="75" t="s">
        <v>10910</v>
      </c>
      <c r="B10747" s="85">
        <v>10743</v>
      </c>
      <c r="C10747" s="85">
        <v>7315</v>
      </c>
      <c r="D10747" s="85">
        <v>10743</v>
      </c>
      <c r="E10747" s="86" t="s">
        <v>10908</v>
      </c>
      <c r="F10747" s="85" t="s">
        <v>235</v>
      </c>
      <c r="G10747" s="86" t="s">
        <v>10909</v>
      </c>
      <c r="H10747" s="85" t="s">
        <v>1</v>
      </c>
      <c r="I10747" s="85">
        <v>1</v>
      </c>
      <c r="J10747" s="88">
        <v>0.79798147267493869</v>
      </c>
      <c r="K10747" s="146">
        <v>0.78345363355866915</v>
      </c>
      <c r="L10747" s="147">
        <v>3.4586643889336848E-9</v>
      </c>
      <c r="M10747" s="147">
        <v>0.53308458001275094</v>
      </c>
      <c r="N10747" s="87">
        <v>54.58221690124023</v>
      </c>
      <c r="O10747" s="88">
        <v>0.47322977587570081</v>
      </c>
      <c r="P10747" s="89">
        <v>8.67003582379132</v>
      </c>
    </row>
    <row r="10748" spans="1:16">
      <c r="A10748" s="75" t="s">
        <v>10911</v>
      </c>
      <c r="B10748" s="85">
        <v>10744</v>
      </c>
      <c r="C10748" s="85">
        <v>7316</v>
      </c>
      <c r="D10748" s="85">
        <v>10744</v>
      </c>
      <c r="E10748" s="86" t="s">
        <v>10908</v>
      </c>
      <c r="F10748" s="85" t="s">
        <v>31</v>
      </c>
      <c r="G10748" s="86" t="s">
        <v>10909</v>
      </c>
      <c r="H10748" s="85" t="s">
        <v>1</v>
      </c>
      <c r="I10748" s="85">
        <v>1</v>
      </c>
      <c r="J10748" s="88">
        <v>0.82990027951803824</v>
      </c>
      <c r="K10748" s="146">
        <v>0.80968816002022292</v>
      </c>
      <c r="L10748" s="147">
        <v>3.5639729883302019E-9</v>
      </c>
      <c r="M10748" s="147">
        <v>0.53818901334607128</v>
      </c>
      <c r="N10748" s="87">
        <v>55.394228060685343</v>
      </c>
      <c r="O10748" s="88">
        <v>0.48105981424218291</v>
      </c>
      <c r="P10748" s="89">
        <v>8.6842949362011783</v>
      </c>
    </row>
    <row r="10749" spans="1:16">
      <c r="A10749" s="75" t="s">
        <v>10912</v>
      </c>
      <c r="B10749" s="85">
        <v>10745</v>
      </c>
      <c r="C10749" s="85">
        <v>7317</v>
      </c>
      <c r="D10749" s="85">
        <v>10745</v>
      </c>
      <c r="E10749" s="86" t="s">
        <v>10908</v>
      </c>
      <c r="F10749" s="85" t="s">
        <v>238</v>
      </c>
      <c r="G10749" s="86" t="s">
        <v>10909</v>
      </c>
      <c r="H10749" s="85" t="s">
        <v>1</v>
      </c>
      <c r="I10749" s="85">
        <v>1</v>
      </c>
      <c r="J10749" s="88">
        <v>0.84344766686956585</v>
      </c>
      <c r="K10749" s="146">
        <v>0.83224153875158535</v>
      </c>
      <c r="L10749" s="147">
        <v>3.6496026567611501E-9</v>
      </c>
      <c r="M10749" s="147">
        <v>0.54098377879985771</v>
      </c>
      <c r="N10749" s="87">
        <v>55.402792958791942</v>
      </c>
      <c r="O10749" s="88">
        <v>0.51366832541909269</v>
      </c>
      <c r="P10749" s="89">
        <v>9.2715240150646228</v>
      </c>
    </row>
    <row r="10750" spans="1:16">
      <c r="A10750" s="75" t="s">
        <v>10913</v>
      </c>
      <c r="B10750" s="85">
        <v>10746</v>
      </c>
      <c r="C10750" s="85">
        <v>7318</v>
      </c>
      <c r="D10750" s="85">
        <v>10746</v>
      </c>
      <c r="E10750" s="86" t="s">
        <v>10908</v>
      </c>
      <c r="F10750" s="85" t="s">
        <v>240</v>
      </c>
      <c r="G10750" s="86" t="s">
        <v>10909</v>
      </c>
      <c r="H10750" s="85" t="s">
        <v>1</v>
      </c>
      <c r="I10750" s="85">
        <v>1</v>
      </c>
      <c r="J10750" s="88">
        <v>0.77549677072988465</v>
      </c>
      <c r="K10750" s="146">
        <v>0.784301466413316</v>
      </c>
      <c r="L10750" s="147">
        <v>3.4202366034114789E-9</v>
      </c>
      <c r="M10750" s="147">
        <v>0.53289032308148521</v>
      </c>
      <c r="N10750" s="87">
        <v>54.514295160322447</v>
      </c>
      <c r="O10750" s="88">
        <v>0.45059391686067451</v>
      </c>
      <c r="P10750" s="89">
        <v>8.265610250219904</v>
      </c>
    </row>
    <row r="10751" spans="1:16">
      <c r="A10751" s="75" t="s">
        <v>10914</v>
      </c>
      <c r="B10751" s="85">
        <v>10747</v>
      </c>
      <c r="C10751" s="85">
        <v>7319</v>
      </c>
      <c r="D10751" s="85">
        <v>10747</v>
      </c>
      <c r="E10751" s="86" t="s">
        <v>10908</v>
      </c>
      <c r="F10751" s="85" t="s">
        <v>38</v>
      </c>
      <c r="G10751" s="86" t="s">
        <v>10909</v>
      </c>
      <c r="H10751" s="85" t="s">
        <v>1</v>
      </c>
      <c r="I10751" s="85">
        <v>1</v>
      </c>
      <c r="J10751" s="88">
        <v>0.78331409408976171</v>
      </c>
      <c r="K10751" s="146">
        <v>0.83622051171362644</v>
      </c>
      <c r="L10751" s="147">
        <v>3.515019617565639E-9</v>
      </c>
      <c r="M10751" s="147">
        <v>0.53851087273648024</v>
      </c>
      <c r="N10751" s="87">
        <v>55.238353362413392</v>
      </c>
      <c r="O10751" s="88">
        <v>0.4907855913882801</v>
      </c>
      <c r="P10751" s="89">
        <v>8.8848700497693009</v>
      </c>
    </row>
    <row r="10752" spans="1:16">
      <c r="A10752" s="75" t="s">
        <v>10915</v>
      </c>
      <c r="B10752" s="85">
        <v>10748</v>
      </c>
      <c r="C10752" s="85">
        <v>7320</v>
      </c>
      <c r="D10752" s="85">
        <v>10748</v>
      </c>
      <c r="E10752" s="86" t="s">
        <v>10908</v>
      </c>
      <c r="F10752" s="85" t="s">
        <v>243</v>
      </c>
      <c r="G10752" s="86" t="s">
        <v>10909</v>
      </c>
      <c r="H10752" s="85" t="s">
        <v>1</v>
      </c>
      <c r="I10752" s="85">
        <v>1</v>
      </c>
      <c r="J10752" s="88">
        <v>0.78625984011577488</v>
      </c>
      <c r="K10752" s="146">
        <v>0.81199361908184098</v>
      </c>
      <c r="L10752" s="147">
        <v>3.4982729723194872E-9</v>
      </c>
      <c r="M10752" s="147">
        <v>0.53341189072232076</v>
      </c>
      <c r="N10752" s="87">
        <v>54.629397070116923</v>
      </c>
      <c r="O10752" s="88">
        <v>0.46071471862486668</v>
      </c>
      <c r="P10752" s="89">
        <v>8.4334578694606233</v>
      </c>
    </row>
    <row r="10753" spans="1:16">
      <c r="A10753" s="75" t="s">
        <v>10916</v>
      </c>
      <c r="B10753" s="85">
        <v>10749</v>
      </c>
      <c r="C10753" s="85">
        <v>7321</v>
      </c>
      <c r="D10753" s="85">
        <v>10749</v>
      </c>
      <c r="E10753" s="86" t="s">
        <v>10917</v>
      </c>
      <c r="F10753" s="85" t="s">
        <v>32</v>
      </c>
      <c r="G10753" s="86" t="s">
        <v>10909</v>
      </c>
      <c r="H10753" s="85" t="s">
        <v>1</v>
      </c>
      <c r="I10753" s="85">
        <v>1</v>
      </c>
      <c r="J10753" s="88">
        <v>0.87489365843720601</v>
      </c>
      <c r="K10753" s="146">
        <v>0.86581251221976252</v>
      </c>
      <c r="L10753" s="147">
        <v>3.8051086285735744E-9</v>
      </c>
      <c r="M10753" s="147">
        <v>0.54365737418103877</v>
      </c>
      <c r="N10753" s="87">
        <v>56.04718432715741</v>
      </c>
      <c r="O10753" s="88">
        <v>0.52154316425833813</v>
      </c>
      <c r="P10753" s="89">
        <v>9.3054302463081413</v>
      </c>
    </row>
    <row r="10754" spans="1:16">
      <c r="A10754" s="75" t="s">
        <v>10918</v>
      </c>
      <c r="B10754" s="85">
        <v>10750</v>
      </c>
      <c r="C10754" s="85">
        <v>7322</v>
      </c>
      <c r="D10754" s="85">
        <v>10750</v>
      </c>
      <c r="E10754" s="86" t="s">
        <v>10919</v>
      </c>
      <c r="F10754" s="85" t="s">
        <v>232</v>
      </c>
      <c r="G10754" s="86" t="s">
        <v>10909</v>
      </c>
      <c r="H10754" s="85" t="s">
        <v>1</v>
      </c>
      <c r="I10754" s="85">
        <v>1</v>
      </c>
      <c r="J10754" s="88">
        <v>0.84926195771834856</v>
      </c>
      <c r="K10754" s="146">
        <v>0.99777045746315096</v>
      </c>
      <c r="L10754" s="147">
        <v>4.0958608069111133E-9</v>
      </c>
      <c r="M10754" s="147">
        <v>0.54680029471504643</v>
      </c>
      <c r="N10754" s="87">
        <v>56.100960555337217</v>
      </c>
      <c r="O10754" s="88">
        <v>0.55114012715534411</v>
      </c>
      <c r="P10754" s="89">
        <v>9.8240764810382704</v>
      </c>
    </row>
    <row r="10755" spans="1:16">
      <c r="A10755" s="75" t="s">
        <v>10920</v>
      </c>
      <c r="B10755" s="85">
        <v>10751</v>
      </c>
      <c r="C10755" s="85">
        <v>7323</v>
      </c>
      <c r="D10755" s="85">
        <v>10751</v>
      </c>
      <c r="E10755" s="86" t="s">
        <v>10919</v>
      </c>
      <c r="F10755" s="85" t="s">
        <v>235</v>
      </c>
      <c r="G10755" s="86" t="s">
        <v>10909</v>
      </c>
      <c r="H10755" s="85" t="s">
        <v>1</v>
      </c>
      <c r="I10755" s="85">
        <v>1</v>
      </c>
      <c r="J10755" s="88">
        <v>0.84926195771834856</v>
      </c>
      <c r="K10755" s="146">
        <v>0.99777045746315096</v>
      </c>
      <c r="L10755" s="147">
        <v>4.0958608069111133E-9</v>
      </c>
      <c r="M10755" s="147">
        <v>0.54680029471504643</v>
      </c>
      <c r="N10755" s="87">
        <v>56.100960555337217</v>
      </c>
      <c r="O10755" s="88">
        <v>0.55114012715534411</v>
      </c>
      <c r="P10755" s="89">
        <v>9.8240764810382704</v>
      </c>
    </row>
    <row r="10756" spans="1:16">
      <c r="A10756" s="75" t="s">
        <v>10921</v>
      </c>
      <c r="B10756" s="85">
        <v>10752</v>
      </c>
      <c r="C10756" s="85">
        <v>7324</v>
      </c>
      <c r="D10756" s="85">
        <v>10752</v>
      </c>
      <c r="E10756" s="86" t="s">
        <v>10919</v>
      </c>
      <c r="F10756" s="85" t="s">
        <v>238</v>
      </c>
      <c r="G10756" s="86" t="s">
        <v>10909</v>
      </c>
      <c r="H10756" s="85" t="s">
        <v>1</v>
      </c>
      <c r="I10756" s="85">
        <v>1</v>
      </c>
      <c r="J10756" s="88">
        <v>0.84926195771834856</v>
      </c>
      <c r="K10756" s="146">
        <v>0.99777045746315096</v>
      </c>
      <c r="L10756" s="147">
        <v>4.0958608069111133E-9</v>
      </c>
      <c r="M10756" s="147">
        <v>0.54680029471504643</v>
      </c>
      <c r="N10756" s="87">
        <v>56.100960555337217</v>
      </c>
      <c r="O10756" s="88">
        <v>0.55114012715534411</v>
      </c>
      <c r="P10756" s="89">
        <v>9.8240764810382704</v>
      </c>
    </row>
    <row r="10757" spans="1:16">
      <c r="A10757" s="75" t="s">
        <v>10922</v>
      </c>
      <c r="B10757" s="85">
        <v>10753</v>
      </c>
      <c r="C10757" s="85">
        <v>7325</v>
      </c>
      <c r="D10757" s="85">
        <v>10753</v>
      </c>
      <c r="E10757" s="86" t="s">
        <v>10919</v>
      </c>
      <c r="F10757" s="85" t="s">
        <v>240</v>
      </c>
      <c r="G10757" s="86" t="s">
        <v>10909</v>
      </c>
      <c r="H10757" s="85" t="s">
        <v>1</v>
      </c>
      <c r="I10757" s="85">
        <v>1</v>
      </c>
      <c r="J10757" s="88">
        <v>0.84926195771834856</v>
      </c>
      <c r="K10757" s="146">
        <v>0.99777045746315096</v>
      </c>
      <c r="L10757" s="147">
        <v>4.0958608069111133E-9</v>
      </c>
      <c r="M10757" s="147">
        <v>0.54680029471504643</v>
      </c>
      <c r="N10757" s="87">
        <v>56.100960555337217</v>
      </c>
      <c r="O10757" s="88">
        <v>0.55114012715534411</v>
      </c>
      <c r="P10757" s="89">
        <v>9.8240764810382704</v>
      </c>
    </row>
    <row r="10758" spans="1:16">
      <c r="A10758" s="75" t="s">
        <v>10923</v>
      </c>
      <c r="B10758" s="85">
        <v>10754</v>
      </c>
      <c r="C10758" s="85">
        <v>7326</v>
      </c>
      <c r="D10758" s="85">
        <v>10754</v>
      </c>
      <c r="E10758" s="86" t="s">
        <v>10919</v>
      </c>
      <c r="F10758" s="85" t="s">
        <v>243</v>
      </c>
      <c r="G10758" s="86" t="s">
        <v>10909</v>
      </c>
      <c r="H10758" s="85" t="s">
        <v>1</v>
      </c>
      <c r="I10758" s="85">
        <v>1</v>
      </c>
      <c r="J10758" s="88">
        <v>0.84926195771834856</v>
      </c>
      <c r="K10758" s="146">
        <v>0.99777045746315096</v>
      </c>
      <c r="L10758" s="147">
        <v>4.0958608069111133E-9</v>
      </c>
      <c r="M10758" s="147">
        <v>0.54680029471504643</v>
      </c>
      <c r="N10758" s="87">
        <v>56.100960555337217</v>
      </c>
      <c r="O10758" s="88">
        <v>0.55114012715534411</v>
      </c>
      <c r="P10758" s="89">
        <v>9.8240764810382704</v>
      </c>
    </row>
    <row r="10759" spans="1:16">
      <c r="A10759" s="75" t="s">
        <v>16477</v>
      </c>
      <c r="B10759" s="85">
        <v>10755</v>
      </c>
      <c r="C10759" s="85">
        <v>10914</v>
      </c>
      <c r="D10759" s="85">
        <v>10755</v>
      </c>
      <c r="E10759" s="86" t="s">
        <v>16478</v>
      </c>
      <c r="F10759" s="85" t="s">
        <v>232</v>
      </c>
      <c r="G10759" s="86" t="s">
        <v>10909</v>
      </c>
      <c r="H10759" s="85" t="s">
        <v>1</v>
      </c>
      <c r="I10759" s="85">
        <v>1</v>
      </c>
      <c r="J10759" s="88">
        <v>0.67049522865737465</v>
      </c>
      <c r="K10759" s="146">
        <v>0.71150830410176247</v>
      </c>
      <c r="L10759" s="147">
        <v>3.019709409335849E-9</v>
      </c>
      <c r="M10759" s="147">
        <v>0.53015711563143342</v>
      </c>
      <c r="N10759" s="87">
        <v>53.942418128848168</v>
      </c>
      <c r="O10759" s="88">
        <v>0.42628426354949162</v>
      </c>
      <c r="P10759" s="89">
        <v>7.9025797940918912</v>
      </c>
    </row>
    <row r="10760" spans="1:16">
      <c r="A10760" s="75" t="s">
        <v>16479</v>
      </c>
      <c r="B10760" s="85">
        <v>10756</v>
      </c>
      <c r="C10760" s="85">
        <v>10915</v>
      </c>
      <c r="D10760" s="85">
        <v>10756</v>
      </c>
      <c r="E10760" s="86" t="s">
        <v>16478</v>
      </c>
      <c r="F10760" s="85" t="s">
        <v>32</v>
      </c>
      <c r="G10760" s="86" t="s">
        <v>10909</v>
      </c>
      <c r="H10760" s="85" t="s">
        <v>1</v>
      </c>
      <c r="I10760" s="85">
        <v>1</v>
      </c>
      <c r="J10760" s="88">
        <v>0.92111680814450891</v>
      </c>
      <c r="K10760" s="146">
        <v>0.85184752082747073</v>
      </c>
      <c r="L10760" s="147">
        <v>3.9174133430669632E-9</v>
      </c>
      <c r="M10760" s="147">
        <v>0.53532337448747891</v>
      </c>
      <c r="N10760" s="87">
        <v>55.316237332637563</v>
      </c>
      <c r="O10760" s="88">
        <v>0.50234526651532196</v>
      </c>
      <c r="P10760" s="89">
        <v>9.0813347172283052</v>
      </c>
    </row>
    <row r="10761" spans="1:16">
      <c r="A10761" s="75" t="s">
        <v>16480</v>
      </c>
      <c r="B10761" s="85">
        <v>10757</v>
      </c>
      <c r="C10761" s="85">
        <v>10916</v>
      </c>
      <c r="D10761" s="85">
        <v>10757</v>
      </c>
      <c r="E10761" s="86" t="s">
        <v>16478</v>
      </c>
      <c r="F10761" s="85" t="s">
        <v>235</v>
      </c>
      <c r="G10761" s="86" t="s">
        <v>10909</v>
      </c>
      <c r="H10761" s="85" t="s">
        <v>1</v>
      </c>
      <c r="I10761" s="85">
        <v>1</v>
      </c>
      <c r="J10761" s="88">
        <v>0.84460016251941372</v>
      </c>
      <c r="K10761" s="146">
        <v>0.88505655063811606</v>
      </c>
      <c r="L10761" s="147">
        <v>3.791879448169296E-9</v>
      </c>
      <c r="M10761" s="147">
        <v>0.5398503402493785</v>
      </c>
      <c r="N10761" s="87">
        <v>55.401448507542923</v>
      </c>
      <c r="O10761" s="88">
        <v>0.52237810324322587</v>
      </c>
      <c r="P10761" s="89">
        <v>9.4289611068942349</v>
      </c>
    </row>
    <row r="10762" spans="1:16">
      <c r="A10762" s="75" t="s">
        <v>16481</v>
      </c>
      <c r="B10762" s="85">
        <v>10758</v>
      </c>
      <c r="C10762" s="85">
        <v>10917</v>
      </c>
      <c r="D10762" s="85">
        <v>10758</v>
      </c>
      <c r="E10762" s="86" t="s">
        <v>16478</v>
      </c>
      <c r="F10762" s="85" t="s">
        <v>31</v>
      </c>
      <c r="G10762" s="86" t="s">
        <v>10909</v>
      </c>
      <c r="H10762" s="85" t="s">
        <v>1</v>
      </c>
      <c r="I10762" s="85">
        <v>1</v>
      </c>
      <c r="J10762" s="88">
        <v>0.8601105020691352</v>
      </c>
      <c r="K10762" s="146">
        <v>0.8550579276382102</v>
      </c>
      <c r="L10762" s="147">
        <v>3.7327904996024657E-9</v>
      </c>
      <c r="M10762" s="147">
        <v>0.54163812228880248</v>
      </c>
      <c r="N10762" s="87">
        <v>55.887335568666167</v>
      </c>
      <c r="O10762" s="88">
        <v>0.50836387613600031</v>
      </c>
      <c r="P10762" s="89">
        <v>9.096226738370758</v>
      </c>
    </row>
    <row r="10763" spans="1:16">
      <c r="A10763" s="75" t="s">
        <v>16482</v>
      </c>
      <c r="B10763" s="85">
        <v>10759</v>
      </c>
      <c r="C10763" s="85">
        <v>10918</v>
      </c>
      <c r="D10763" s="85">
        <v>10759</v>
      </c>
      <c r="E10763" s="86" t="s">
        <v>16478</v>
      </c>
      <c r="F10763" s="85" t="s">
        <v>38</v>
      </c>
      <c r="G10763" s="86" t="s">
        <v>10909</v>
      </c>
      <c r="H10763" s="85" t="s">
        <v>1</v>
      </c>
      <c r="I10763" s="85">
        <v>1</v>
      </c>
      <c r="J10763" s="88">
        <v>0.81630379675319353</v>
      </c>
      <c r="K10763" s="146">
        <v>0.88498437579120393</v>
      </c>
      <c r="L10763" s="147">
        <v>3.692720144469047E-9</v>
      </c>
      <c r="M10763" s="147">
        <v>0.54194884115879705</v>
      </c>
      <c r="N10763" s="87">
        <v>55.69135383393904</v>
      </c>
      <c r="O10763" s="88">
        <v>0.5204359942086626</v>
      </c>
      <c r="P10763" s="89">
        <v>9.345005254505093</v>
      </c>
    </row>
    <row r="10764" spans="1:16">
      <c r="A10764" s="75" t="s">
        <v>16483</v>
      </c>
      <c r="B10764" s="85">
        <v>10760</v>
      </c>
      <c r="C10764" s="85">
        <v>10919</v>
      </c>
      <c r="D10764" s="85">
        <v>10760</v>
      </c>
      <c r="E10764" s="86" t="s">
        <v>16478</v>
      </c>
      <c r="F10764" s="85" t="s">
        <v>238</v>
      </c>
      <c r="G10764" s="86" t="s">
        <v>10909</v>
      </c>
      <c r="H10764" s="85" t="s">
        <v>1</v>
      </c>
      <c r="I10764" s="85">
        <v>1</v>
      </c>
      <c r="J10764" s="88">
        <v>0.88569248812195978</v>
      </c>
      <c r="K10764" s="146">
        <v>0.89725229959696529</v>
      </c>
      <c r="L10764" s="147">
        <v>3.8696351704133149E-9</v>
      </c>
      <c r="M10764" s="147">
        <v>0.54458962051064652</v>
      </c>
      <c r="N10764" s="87">
        <v>55.965575062995853</v>
      </c>
      <c r="O10764" s="88">
        <v>0.55243887501739986</v>
      </c>
      <c r="P10764" s="89">
        <v>9.871047950379582</v>
      </c>
    </row>
    <row r="10765" spans="1:16">
      <c r="A10765" s="75" t="s">
        <v>16484</v>
      </c>
      <c r="B10765" s="85">
        <v>10761</v>
      </c>
      <c r="C10765" s="85">
        <v>10920</v>
      </c>
      <c r="D10765" s="85">
        <v>10761</v>
      </c>
      <c r="E10765" s="86" t="s">
        <v>16478</v>
      </c>
      <c r="F10765" s="85" t="s">
        <v>240</v>
      </c>
      <c r="G10765" s="86" t="s">
        <v>10909</v>
      </c>
      <c r="H10765" s="85" t="s">
        <v>1</v>
      </c>
      <c r="I10765" s="85">
        <v>1</v>
      </c>
      <c r="J10765" s="88">
        <v>0.83666275492163089</v>
      </c>
      <c r="K10765" s="146">
        <v>0.91300759792024466</v>
      </c>
      <c r="L10765" s="147">
        <v>3.8471487612992846E-9</v>
      </c>
      <c r="M10765" s="147">
        <v>0.54161256879816255</v>
      </c>
      <c r="N10765" s="87">
        <v>55.563800369859202</v>
      </c>
      <c r="O10765" s="88">
        <v>0.51784785342176354</v>
      </c>
      <c r="P10765" s="89">
        <v>9.3198782296156999</v>
      </c>
    </row>
    <row r="10766" spans="1:16">
      <c r="A10766" s="75" t="s">
        <v>16485</v>
      </c>
      <c r="B10766" s="85">
        <v>10762</v>
      </c>
      <c r="C10766" s="85">
        <v>10921</v>
      </c>
      <c r="D10766" s="85">
        <v>10762</v>
      </c>
      <c r="E10766" s="86" t="s">
        <v>16478</v>
      </c>
      <c r="F10766" s="85" t="s">
        <v>243</v>
      </c>
      <c r="G10766" s="86" t="s">
        <v>10909</v>
      </c>
      <c r="H10766" s="85" t="s">
        <v>1</v>
      </c>
      <c r="I10766" s="85">
        <v>1</v>
      </c>
      <c r="J10766" s="88">
        <v>0.82564481906455267</v>
      </c>
      <c r="K10766" s="146">
        <v>0.88012549320414013</v>
      </c>
      <c r="L10766" s="147">
        <v>3.7384495714969926E-9</v>
      </c>
      <c r="M10766" s="147">
        <v>0.5369388656291566</v>
      </c>
      <c r="N10766" s="87">
        <v>55.193453795707057</v>
      </c>
      <c r="O10766" s="88">
        <v>0.4983860479765167</v>
      </c>
      <c r="P10766" s="89">
        <v>9.0298036035440337</v>
      </c>
    </row>
    <row r="10767" spans="1:16">
      <c r="A10767" s="75" t="s">
        <v>25845</v>
      </c>
      <c r="B10767" s="85">
        <v>10763</v>
      </c>
      <c r="C10767" s="85">
        <v>16002</v>
      </c>
      <c r="D10767" s="85">
        <v>10763</v>
      </c>
      <c r="E10767" s="86" t="s">
        <v>25842</v>
      </c>
      <c r="F10767" s="85" t="s">
        <v>32</v>
      </c>
      <c r="G10767" s="86" t="s">
        <v>10909</v>
      </c>
      <c r="H10767" s="85" t="s">
        <v>1</v>
      </c>
      <c r="I10767" s="85">
        <v>1</v>
      </c>
      <c r="J10767" s="88">
        <v>1.015386222745805</v>
      </c>
      <c r="K10767" s="146">
        <v>0.78726399569321692</v>
      </c>
      <c r="L10767" s="147">
        <v>4.0720404639774842E-9</v>
      </c>
      <c r="M10767" s="147">
        <v>0.51132252769004505</v>
      </c>
      <c r="N10767" s="87">
        <v>53.058135237140718</v>
      </c>
      <c r="O10767" s="88">
        <v>0.43394876769904062</v>
      </c>
      <c r="P10767" s="89">
        <v>8.1787414080711294</v>
      </c>
    </row>
    <row r="10768" spans="1:16">
      <c r="A10768" s="75" t="s">
        <v>10924</v>
      </c>
      <c r="B10768" s="85">
        <v>10764</v>
      </c>
      <c r="C10768" s="85">
        <v>7327</v>
      </c>
      <c r="D10768" s="85">
        <v>10764</v>
      </c>
      <c r="E10768" s="86" t="s">
        <v>10925</v>
      </c>
      <c r="F10768" s="85" t="s">
        <v>55</v>
      </c>
      <c r="G10768" s="86" t="s">
        <v>10926</v>
      </c>
      <c r="H10768" s="85" t="s">
        <v>260</v>
      </c>
      <c r="I10768" s="85">
        <v>1</v>
      </c>
      <c r="J10768" s="88">
        <v>30.159806094265569</v>
      </c>
      <c r="K10768" s="146">
        <v>79.892252539282254</v>
      </c>
      <c r="L10768" s="147">
        <v>1.8598369101285399E-7</v>
      </c>
      <c r="M10768" s="147">
        <v>2.3060798857532929</v>
      </c>
      <c r="N10768" s="87">
        <v>415.01476368191521</v>
      </c>
      <c r="O10768" s="88">
        <v>26.363896923477991</v>
      </c>
      <c r="P10768" s="89">
        <v>63.525202548419202</v>
      </c>
    </row>
    <row r="10769" spans="1:16">
      <c r="A10769" s="75" t="s">
        <v>16486</v>
      </c>
      <c r="B10769" s="85">
        <v>10765</v>
      </c>
      <c r="C10769" s="85">
        <v>10922</v>
      </c>
      <c r="D10769" s="85">
        <v>10765</v>
      </c>
      <c r="E10769" s="86" t="s">
        <v>16487</v>
      </c>
      <c r="F10769" s="85" t="s">
        <v>55</v>
      </c>
      <c r="G10769" s="86" t="s">
        <v>10926</v>
      </c>
      <c r="H10769" s="85" t="s">
        <v>260</v>
      </c>
      <c r="I10769" s="85">
        <v>1</v>
      </c>
      <c r="J10769" s="88">
        <v>30.303145990854791</v>
      </c>
      <c r="K10769" s="146">
        <v>80.076890932412468</v>
      </c>
      <c r="L10769" s="147">
        <v>1.8673040900808419E-7</v>
      </c>
      <c r="M10769" s="147">
        <v>2.3256160849769092</v>
      </c>
      <c r="N10769" s="87">
        <v>417.1558054830669</v>
      </c>
      <c r="O10769" s="88">
        <v>26.493844975124439</v>
      </c>
      <c r="P10769" s="89">
        <v>63.510670658039949</v>
      </c>
    </row>
    <row r="10770" spans="1:16">
      <c r="A10770" s="75" t="s">
        <v>10927</v>
      </c>
      <c r="B10770" s="85">
        <v>10766</v>
      </c>
      <c r="C10770" s="85">
        <v>7328</v>
      </c>
      <c r="D10770" s="85">
        <v>10766</v>
      </c>
      <c r="E10770" s="86" t="s">
        <v>10928</v>
      </c>
      <c r="F10770" s="85" t="s">
        <v>55</v>
      </c>
      <c r="G10770" s="86" t="s">
        <v>10929</v>
      </c>
      <c r="H10770" s="85" t="s">
        <v>1</v>
      </c>
      <c r="I10770" s="85">
        <v>1</v>
      </c>
      <c r="J10770" s="88">
        <v>0.38744787558989258</v>
      </c>
      <c r="K10770" s="146">
        <v>0.6289913084469041</v>
      </c>
      <c r="L10770" s="147">
        <v>3.6638767283376681E-9</v>
      </c>
      <c r="M10770" s="147">
        <v>2.0996921312783259E-2</v>
      </c>
      <c r="N10770" s="87">
        <v>4.8537288960345579</v>
      </c>
      <c r="O10770" s="88">
        <v>0.31207042627105308</v>
      </c>
      <c r="P10770" s="89">
        <v>64.294984939519608</v>
      </c>
    </row>
    <row r="10771" spans="1:16">
      <c r="A10771" s="75" t="s">
        <v>16488</v>
      </c>
      <c r="B10771" s="85">
        <v>10767</v>
      </c>
      <c r="C10771" s="85">
        <v>10923</v>
      </c>
      <c r="D10771" s="85">
        <v>10767</v>
      </c>
      <c r="E10771" s="86" t="s">
        <v>16489</v>
      </c>
      <c r="F10771" s="85" t="s">
        <v>55</v>
      </c>
      <c r="G10771" s="86" t="s">
        <v>10929</v>
      </c>
      <c r="H10771" s="85" t="s">
        <v>1</v>
      </c>
      <c r="I10771" s="85">
        <v>1</v>
      </c>
      <c r="J10771" s="88">
        <v>0.58401653527862296</v>
      </c>
      <c r="K10771" s="146">
        <v>0.90368543116296607</v>
      </c>
      <c r="L10771" s="147">
        <v>4.929461199720492E-9</v>
      </c>
      <c r="M10771" s="147">
        <v>3.9786605401490538E-2</v>
      </c>
      <c r="N10771" s="87">
        <v>7.256378695088439</v>
      </c>
      <c r="O10771" s="88">
        <v>0.4638422168257143</v>
      </c>
      <c r="P10771" s="89">
        <v>63.921996951409263</v>
      </c>
    </row>
    <row r="10772" spans="1:16">
      <c r="A10772" s="75" t="s">
        <v>10934</v>
      </c>
      <c r="B10772" s="85">
        <v>10768</v>
      </c>
      <c r="C10772" s="85">
        <v>7332</v>
      </c>
      <c r="D10772" s="85">
        <v>10768</v>
      </c>
      <c r="E10772" s="86" t="s">
        <v>10931</v>
      </c>
      <c r="F10772" s="85" t="s">
        <v>38</v>
      </c>
      <c r="G10772" s="86" t="s">
        <v>10935</v>
      </c>
      <c r="H10772" s="85" t="s">
        <v>1</v>
      </c>
      <c r="I10772" s="85">
        <v>1</v>
      </c>
      <c r="J10772" s="88">
        <v>0.94293931897567684</v>
      </c>
      <c r="K10772" s="146">
        <v>1.3354923142802606</v>
      </c>
      <c r="L10772" s="147">
        <v>2.39397067112835E-8</v>
      </c>
      <c r="M10772" s="147">
        <v>8.908581301413826E-2</v>
      </c>
      <c r="N10772" s="87">
        <v>11.60485923640498</v>
      </c>
      <c r="O10772" s="88">
        <v>0.81806848730495663</v>
      </c>
      <c r="P10772" s="89">
        <v>70.493615703552692</v>
      </c>
    </row>
    <row r="10773" spans="1:16">
      <c r="A10773" s="75" t="s">
        <v>10941</v>
      </c>
      <c r="B10773" s="85">
        <v>10769</v>
      </c>
      <c r="C10773" s="85">
        <v>7338</v>
      </c>
      <c r="D10773" s="85">
        <v>10769</v>
      </c>
      <c r="E10773" s="86" t="s">
        <v>10931</v>
      </c>
      <c r="F10773" s="85" t="s">
        <v>11</v>
      </c>
      <c r="G10773" s="86" t="s">
        <v>10935</v>
      </c>
      <c r="H10773" s="85" t="s">
        <v>1</v>
      </c>
      <c r="I10773" s="85">
        <v>1</v>
      </c>
      <c r="J10773" s="88">
        <v>0.69472875924487509</v>
      </c>
      <c r="K10773" s="146">
        <v>0.93194935888869301</v>
      </c>
      <c r="L10773" s="147">
        <v>1.927803568897839E-8</v>
      </c>
      <c r="M10773" s="147">
        <v>8.746801344136379E-2</v>
      </c>
      <c r="N10773" s="87">
        <v>10.972228691150139</v>
      </c>
      <c r="O10773" s="88">
        <v>0.60502110541632592</v>
      </c>
      <c r="P10773" s="89">
        <v>55.141131528211517</v>
      </c>
    </row>
    <row r="10774" spans="1:16">
      <c r="A10774" s="75" t="s">
        <v>16490</v>
      </c>
      <c r="B10774" s="85">
        <v>10770</v>
      </c>
      <c r="C10774" s="85">
        <v>10924</v>
      </c>
      <c r="D10774" s="85">
        <v>10770</v>
      </c>
      <c r="E10774" s="86" t="s">
        <v>16491</v>
      </c>
      <c r="F10774" s="85" t="s">
        <v>38</v>
      </c>
      <c r="G10774" s="86" t="s">
        <v>10935</v>
      </c>
      <c r="H10774" s="85" t="s">
        <v>1</v>
      </c>
      <c r="I10774" s="85">
        <v>1</v>
      </c>
      <c r="J10774" s="88">
        <v>1.0163625647858949</v>
      </c>
      <c r="K10774" s="146">
        <v>1.4325817123622455</v>
      </c>
      <c r="L10774" s="147">
        <v>2.4338485854190291E-8</v>
      </c>
      <c r="M10774" s="147">
        <v>9.8750374727154686E-2</v>
      </c>
      <c r="N10774" s="87">
        <v>12.679482514122791</v>
      </c>
      <c r="O10774" s="88">
        <v>0.88475916621918849</v>
      </c>
      <c r="P10774" s="89">
        <v>69.778807237102697</v>
      </c>
    </row>
    <row r="10775" spans="1:16">
      <c r="A10775" s="75" t="s">
        <v>16492</v>
      </c>
      <c r="B10775" s="85">
        <v>10771</v>
      </c>
      <c r="C10775" s="85">
        <v>10925</v>
      </c>
      <c r="D10775" s="85">
        <v>10771</v>
      </c>
      <c r="E10775" s="86" t="s">
        <v>16491</v>
      </c>
      <c r="F10775" s="85" t="s">
        <v>11</v>
      </c>
      <c r="G10775" s="86" t="s">
        <v>10935</v>
      </c>
      <c r="H10775" s="85" t="s">
        <v>1</v>
      </c>
      <c r="I10775" s="85">
        <v>1</v>
      </c>
      <c r="J10775" s="88">
        <v>0.72395168143319122</v>
      </c>
      <c r="K10775" s="146">
        <v>0.96386712626070981</v>
      </c>
      <c r="L10775" s="147">
        <v>1.9420015959175301E-8</v>
      </c>
      <c r="M10775" s="147">
        <v>9.1614579805606347E-2</v>
      </c>
      <c r="N10775" s="87">
        <v>11.423597529554179</v>
      </c>
      <c r="O10775" s="88">
        <v>0.63122494482266767</v>
      </c>
      <c r="P10775" s="89">
        <v>55.256231076910325</v>
      </c>
    </row>
    <row r="10776" spans="1:16">
      <c r="A10776" s="75" t="s">
        <v>521</v>
      </c>
      <c r="B10776" s="85">
        <v>10772</v>
      </c>
      <c r="C10776" s="85">
        <v>197</v>
      </c>
      <c r="D10776" s="85">
        <v>10772</v>
      </c>
      <c r="E10776" s="86" t="s">
        <v>522</v>
      </c>
      <c r="F10776" s="85" t="s">
        <v>509</v>
      </c>
      <c r="G10776" s="86" t="s">
        <v>523</v>
      </c>
      <c r="H10776" s="85" t="s">
        <v>1</v>
      </c>
      <c r="I10776" s="85">
        <v>1</v>
      </c>
      <c r="J10776" s="88">
        <v>5.7744544006591374</v>
      </c>
      <c r="K10776" s="146">
        <v>12.053459699544275</v>
      </c>
      <c r="L10776" s="147">
        <v>4.1842926478612039E-8</v>
      </c>
      <c r="M10776" s="147">
        <v>0.2361174571986786</v>
      </c>
      <c r="N10776" s="87">
        <v>66.544873033053179</v>
      </c>
      <c r="O10776" s="88">
        <v>4.9270214080472678</v>
      </c>
      <c r="P10776" s="89">
        <v>74.04058620113365</v>
      </c>
    </row>
    <row r="10777" spans="1:16">
      <c r="A10777" s="75" t="s">
        <v>526</v>
      </c>
      <c r="B10777" s="85">
        <v>10773</v>
      </c>
      <c r="C10777" s="85">
        <v>199</v>
      </c>
      <c r="D10777" s="85">
        <v>10773</v>
      </c>
      <c r="E10777" s="86" t="s">
        <v>522</v>
      </c>
      <c r="F10777" s="85" t="s">
        <v>38</v>
      </c>
      <c r="G10777" s="86" t="s">
        <v>523</v>
      </c>
      <c r="H10777" s="85" t="s">
        <v>1</v>
      </c>
      <c r="I10777" s="85">
        <v>1</v>
      </c>
      <c r="J10777" s="88">
        <v>170.8583221022129</v>
      </c>
      <c r="K10777" s="146">
        <v>229.75967684616967</v>
      </c>
      <c r="L10777" s="147">
        <v>7.3162539213280948E-7</v>
      </c>
      <c r="M10777" s="147">
        <v>7.7452585005529118</v>
      </c>
      <c r="N10777" s="87">
        <v>2208.2764535988131</v>
      </c>
      <c r="O10777" s="88">
        <v>151.12678609736409</v>
      </c>
      <c r="P10777" s="89">
        <v>68.436533773239219</v>
      </c>
    </row>
    <row r="10778" spans="1:16">
      <c r="A10778" s="75" t="s">
        <v>528</v>
      </c>
      <c r="B10778" s="85">
        <v>10774</v>
      </c>
      <c r="C10778" s="85">
        <v>201</v>
      </c>
      <c r="D10778" s="85">
        <v>10774</v>
      </c>
      <c r="E10778" s="86" t="s">
        <v>522</v>
      </c>
      <c r="F10778" s="85" t="s">
        <v>11</v>
      </c>
      <c r="G10778" s="86" t="s">
        <v>523</v>
      </c>
      <c r="H10778" s="85" t="s">
        <v>1</v>
      </c>
      <c r="I10778" s="85">
        <v>1</v>
      </c>
      <c r="J10778" s="88">
        <v>77.74363232280561</v>
      </c>
      <c r="K10778" s="146">
        <v>96.212960783064545</v>
      </c>
      <c r="L10778" s="147">
        <v>3.6842225483495488E-7</v>
      </c>
      <c r="M10778" s="147">
        <v>4.5469353819979519</v>
      </c>
      <c r="N10778" s="87">
        <v>1879.619694673846</v>
      </c>
      <c r="O10778" s="88">
        <v>71.020870814984121</v>
      </c>
      <c r="P10778" s="89">
        <v>37.784702414127317</v>
      </c>
    </row>
    <row r="10779" spans="1:16">
      <c r="A10779" s="75" t="s">
        <v>16493</v>
      </c>
      <c r="B10779" s="85">
        <v>10775</v>
      </c>
      <c r="C10779" s="85">
        <v>10926</v>
      </c>
      <c r="D10779" s="85">
        <v>10775</v>
      </c>
      <c r="E10779" s="86" t="s">
        <v>16494</v>
      </c>
      <c r="F10779" s="85" t="s">
        <v>55</v>
      </c>
      <c r="G10779" s="86" t="s">
        <v>523</v>
      </c>
      <c r="H10779" s="85" t="s">
        <v>1</v>
      </c>
      <c r="I10779" s="85">
        <v>1</v>
      </c>
      <c r="J10779" s="88">
        <v>150.12342542225801</v>
      </c>
      <c r="K10779" s="146">
        <v>200.09737459167167</v>
      </c>
      <c r="L10779" s="147">
        <v>6.5060201722269192E-7</v>
      </c>
      <c r="M10779" s="147">
        <v>7.02932802271381</v>
      </c>
      <c r="N10779" s="87">
        <v>2128.6859419065681</v>
      </c>
      <c r="O10779" s="88">
        <v>133.27233582383121</v>
      </c>
      <c r="P10779" s="89">
        <v>62.60779629355055</v>
      </c>
    </row>
    <row r="10780" spans="1:16">
      <c r="A10780" s="75" t="s">
        <v>10946</v>
      </c>
      <c r="B10780" s="85">
        <v>10776</v>
      </c>
      <c r="C10780" s="85">
        <v>7342</v>
      </c>
      <c r="D10780" s="85">
        <v>10776</v>
      </c>
      <c r="E10780" s="86" t="s">
        <v>10947</v>
      </c>
      <c r="F10780" s="85" t="s">
        <v>38</v>
      </c>
      <c r="G10780" s="86" t="s">
        <v>10948</v>
      </c>
      <c r="H10780" s="85" t="s">
        <v>1</v>
      </c>
      <c r="I10780" s="85">
        <v>1</v>
      </c>
      <c r="J10780" s="88">
        <v>4.4309319560986031</v>
      </c>
      <c r="K10780" s="146">
        <v>5.0138683827829436</v>
      </c>
      <c r="L10780" s="147">
        <v>1.871014526305434E-8</v>
      </c>
      <c r="M10780" s="147">
        <v>0.60978761647478152</v>
      </c>
      <c r="N10780" s="87">
        <v>84.593920135896113</v>
      </c>
      <c r="O10780" s="88">
        <v>3.668791126837132</v>
      </c>
      <c r="P10780" s="89">
        <v>43.369442164914375</v>
      </c>
    </row>
    <row r="10781" spans="1:16">
      <c r="A10781" s="75" t="s">
        <v>10949</v>
      </c>
      <c r="B10781" s="85">
        <v>10777</v>
      </c>
      <c r="C10781" s="85">
        <v>7343</v>
      </c>
      <c r="D10781" s="85">
        <v>10777</v>
      </c>
      <c r="E10781" s="86" t="s">
        <v>10947</v>
      </c>
      <c r="F10781" s="85" t="s">
        <v>11</v>
      </c>
      <c r="G10781" s="86" t="s">
        <v>10948</v>
      </c>
      <c r="H10781" s="85" t="s">
        <v>1</v>
      </c>
      <c r="I10781" s="85">
        <v>1</v>
      </c>
      <c r="J10781" s="88">
        <v>4.1332578104828466</v>
      </c>
      <c r="K10781" s="146">
        <v>4.2444781635445121</v>
      </c>
      <c r="L10781" s="147">
        <v>1.7005069168362719E-8</v>
      </c>
      <c r="M10781" s="147">
        <v>0.61678509733773834</v>
      </c>
      <c r="N10781" s="87">
        <v>85.116356513905302</v>
      </c>
      <c r="O10781" s="88">
        <v>3.2437861152648249</v>
      </c>
      <c r="P10781" s="89">
        <v>38.110020777673839</v>
      </c>
    </row>
    <row r="10782" spans="1:16">
      <c r="A10782" s="75" t="s">
        <v>16495</v>
      </c>
      <c r="B10782" s="85">
        <v>10778</v>
      </c>
      <c r="C10782" s="85">
        <v>10927</v>
      </c>
      <c r="D10782" s="85">
        <v>10778</v>
      </c>
      <c r="E10782" s="86" t="s">
        <v>16496</v>
      </c>
      <c r="F10782" s="85" t="s">
        <v>55</v>
      </c>
      <c r="G10782" s="86" t="s">
        <v>10948</v>
      </c>
      <c r="H10782" s="85" t="s">
        <v>1</v>
      </c>
      <c r="I10782" s="85">
        <v>1</v>
      </c>
      <c r="J10782" s="88">
        <v>4.3861273417127178</v>
      </c>
      <c r="K10782" s="146">
        <v>4.8336721195121566</v>
      </c>
      <c r="L10782" s="147">
        <v>1.844901491919398E-8</v>
      </c>
      <c r="M10782" s="147">
        <v>0.61909777951190725</v>
      </c>
      <c r="N10782" s="87">
        <v>85.552134582777583</v>
      </c>
      <c r="O10782" s="88">
        <v>3.576533912423649</v>
      </c>
      <c r="P10782" s="89">
        <v>41.805314734293461</v>
      </c>
    </row>
    <row r="10783" spans="1:16">
      <c r="A10783" s="75" t="s">
        <v>10950</v>
      </c>
      <c r="B10783" s="85">
        <v>10779</v>
      </c>
      <c r="C10783" s="85">
        <v>7344</v>
      </c>
      <c r="D10783" s="85">
        <v>10779</v>
      </c>
      <c r="E10783" s="86" t="s">
        <v>10951</v>
      </c>
      <c r="F10783" s="85" t="s">
        <v>38</v>
      </c>
      <c r="G10783" s="86" t="s">
        <v>10952</v>
      </c>
      <c r="H10783" s="85" t="s">
        <v>945</v>
      </c>
      <c r="I10783" s="85">
        <v>1</v>
      </c>
      <c r="J10783" s="88">
        <v>217.26251717798721</v>
      </c>
      <c r="K10783" s="146">
        <v>571.57638431345424</v>
      </c>
      <c r="L10783" s="147">
        <v>1.299578303330407E-5</v>
      </c>
      <c r="M10783" s="147">
        <v>23.119664893691589</v>
      </c>
      <c r="N10783" s="87">
        <v>2743.9720402916259</v>
      </c>
      <c r="O10783" s="88">
        <v>193.92200105179401</v>
      </c>
      <c r="P10783" s="89">
        <v>70.672003287316372</v>
      </c>
    </row>
    <row r="10784" spans="1:16">
      <c r="A10784" s="75" t="s">
        <v>10954</v>
      </c>
      <c r="B10784" s="85">
        <v>10780</v>
      </c>
      <c r="C10784" s="85">
        <v>7346</v>
      </c>
      <c r="D10784" s="85">
        <v>10780</v>
      </c>
      <c r="E10784" s="86" t="s">
        <v>10951</v>
      </c>
      <c r="F10784" s="85" t="s">
        <v>11</v>
      </c>
      <c r="G10784" s="86" t="s">
        <v>10952</v>
      </c>
      <c r="H10784" s="85" t="s">
        <v>945</v>
      </c>
      <c r="I10784" s="85">
        <v>1</v>
      </c>
      <c r="J10784" s="88">
        <v>195.03200805062761</v>
      </c>
      <c r="K10784" s="146">
        <v>510.22865896202916</v>
      </c>
      <c r="L10784" s="147">
        <v>8.8624670250091001E-6</v>
      </c>
      <c r="M10784" s="147">
        <v>22.633898459843881</v>
      </c>
      <c r="N10784" s="87">
        <v>2628.8234654609619</v>
      </c>
      <c r="O10784" s="88">
        <v>173.83993197544689</v>
      </c>
      <c r="P10784" s="89">
        <v>66.128416099239359</v>
      </c>
    </row>
    <row r="10785" spans="1:16">
      <c r="A10785" s="75" t="s">
        <v>16497</v>
      </c>
      <c r="B10785" s="85">
        <v>10781</v>
      </c>
      <c r="C10785" s="85">
        <v>10928</v>
      </c>
      <c r="D10785" s="85">
        <v>10781</v>
      </c>
      <c r="E10785" s="86" t="s">
        <v>16498</v>
      </c>
      <c r="F10785" s="85" t="s">
        <v>38</v>
      </c>
      <c r="G10785" s="86" t="s">
        <v>10952</v>
      </c>
      <c r="H10785" s="85" t="s">
        <v>945</v>
      </c>
      <c r="I10785" s="85">
        <v>1</v>
      </c>
      <c r="J10785" s="88">
        <v>242.6155524908161</v>
      </c>
      <c r="K10785" s="146">
        <v>602.66269560202124</v>
      </c>
      <c r="L10785" s="147">
        <v>1.3126793373771909E-5</v>
      </c>
      <c r="M10785" s="147">
        <v>26.52252152170033</v>
      </c>
      <c r="N10785" s="87">
        <v>3120.6490573995811</v>
      </c>
      <c r="O10785" s="88">
        <v>216.9386683942659</v>
      </c>
      <c r="P10785" s="89">
        <v>69.517162745316725</v>
      </c>
    </row>
    <row r="10786" spans="1:16">
      <c r="A10786" s="75" t="s">
        <v>16499</v>
      </c>
      <c r="B10786" s="85">
        <v>10782</v>
      </c>
      <c r="C10786" s="85">
        <v>10929</v>
      </c>
      <c r="D10786" s="85">
        <v>10782</v>
      </c>
      <c r="E10786" s="86" t="s">
        <v>16498</v>
      </c>
      <c r="F10786" s="85" t="s">
        <v>11</v>
      </c>
      <c r="G10786" s="86" t="s">
        <v>10952</v>
      </c>
      <c r="H10786" s="85" t="s">
        <v>945</v>
      </c>
      <c r="I10786" s="85">
        <v>1</v>
      </c>
      <c r="J10786" s="88">
        <v>207.45968480621011</v>
      </c>
      <c r="K10786" s="146">
        <v>523.79278600913699</v>
      </c>
      <c r="L10786" s="147">
        <v>8.922795925257431E-6</v>
      </c>
      <c r="M10786" s="147">
        <v>24.398937931673849</v>
      </c>
      <c r="N10786" s="87">
        <v>2820.8979556877698</v>
      </c>
      <c r="O10786" s="88">
        <v>184.98349838774101</v>
      </c>
      <c r="P10786" s="89">
        <v>65.576104238283136</v>
      </c>
    </row>
    <row r="10787" spans="1:16">
      <c r="A10787" s="75" t="s">
        <v>10956</v>
      </c>
      <c r="B10787" s="85">
        <v>10783</v>
      </c>
      <c r="C10787" s="85">
        <v>7348</v>
      </c>
      <c r="D10787" s="85">
        <v>10783</v>
      </c>
      <c r="E10787" s="86" t="s">
        <v>10957</v>
      </c>
      <c r="F10787" s="85" t="s">
        <v>509</v>
      </c>
      <c r="G10787" s="86" t="s">
        <v>10957</v>
      </c>
      <c r="H10787" s="85" t="s">
        <v>1042</v>
      </c>
      <c r="I10787" s="85">
        <v>1</v>
      </c>
      <c r="J10787" s="88">
        <v>3.704459086472392E-3</v>
      </c>
      <c r="K10787" s="146">
        <v>5.5734802041010525E-3</v>
      </c>
      <c r="L10787" s="147">
        <v>1.7656671119733981E-11</v>
      </c>
      <c r="M10787" s="147">
        <v>5.1438036279463444E-4</v>
      </c>
      <c r="N10787" s="87">
        <v>7.5440987370219481E-2</v>
      </c>
      <c r="O10787" s="88">
        <v>3.1532859479687799E-3</v>
      </c>
      <c r="P10787" s="89">
        <v>41.79804716094619</v>
      </c>
    </row>
    <row r="10788" spans="1:16">
      <c r="A10788" s="75" t="s">
        <v>10958</v>
      </c>
      <c r="B10788" s="85">
        <v>10784</v>
      </c>
      <c r="C10788" s="85">
        <v>7349</v>
      </c>
      <c r="D10788" s="85">
        <v>10784</v>
      </c>
      <c r="E10788" s="86" t="s">
        <v>10957</v>
      </c>
      <c r="F10788" s="85" t="s">
        <v>38</v>
      </c>
      <c r="G10788" s="86" t="s">
        <v>10957</v>
      </c>
      <c r="H10788" s="85" t="s">
        <v>1042</v>
      </c>
      <c r="I10788" s="85">
        <v>1</v>
      </c>
      <c r="J10788" s="88">
        <v>1.736718464978056E-2</v>
      </c>
      <c r="K10788" s="146">
        <v>2.3591354026137285E-2</v>
      </c>
      <c r="L10788" s="147">
        <v>7.4744675282884805E-11</v>
      </c>
      <c r="M10788" s="147">
        <v>1.1358543730655779E-3</v>
      </c>
      <c r="N10788" s="87">
        <v>0.2526956835616197</v>
      </c>
      <c r="O10788" s="88">
        <v>1.5253119142945269E-2</v>
      </c>
      <c r="P10788" s="89">
        <v>60.36161333648505</v>
      </c>
    </row>
    <row r="10789" spans="1:16">
      <c r="A10789" s="75" t="s">
        <v>10959</v>
      </c>
      <c r="B10789" s="85">
        <v>10785</v>
      </c>
      <c r="C10789" s="85">
        <v>7350</v>
      </c>
      <c r="D10789" s="85">
        <v>10785</v>
      </c>
      <c r="E10789" s="86" t="s">
        <v>10957</v>
      </c>
      <c r="F10789" s="85" t="s">
        <v>11</v>
      </c>
      <c r="G10789" s="86" t="s">
        <v>10957</v>
      </c>
      <c r="H10789" s="85" t="s">
        <v>1042</v>
      </c>
      <c r="I10789" s="85">
        <v>1</v>
      </c>
      <c r="J10789" s="88">
        <v>9.2707250550827496E-3</v>
      </c>
      <c r="K10789" s="146">
        <v>1.1815515522560579E-2</v>
      </c>
      <c r="L10789" s="147">
        <v>4.2590979238167517E-11</v>
      </c>
      <c r="M10789" s="147">
        <v>8.5314295831195029E-4</v>
      </c>
      <c r="N10789" s="87">
        <v>0.2217482835076261</v>
      </c>
      <c r="O10789" s="88">
        <v>8.2921274534499632E-3</v>
      </c>
      <c r="P10789" s="89">
        <v>37.394325323671744</v>
      </c>
    </row>
    <row r="10790" spans="1:16">
      <c r="A10790" s="75" t="s">
        <v>16500</v>
      </c>
      <c r="B10790" s="85">
        <v>10786</v>
      </c>
      <c r="C10790" s="85">
        <v>10930</v>
      </c>
      <c r="D10790" s="85">
        <v>10786</v>
      </c>
      <c r="E10790" s="86" t="s">
        <v>16501</v>
      </c>
      <c r="F10790" s="85" t="s">
        <v>55</v>
      </c>
      <c r="G10790" s="86" t="s">
        <v>10957</v>
      </c>
      <c r="H10790" s="85" t="s">
        <v>1042</v>
      </c>
      <c r="I10790" s="85">
        <v>1</v>
      </c>
      <c r="J10790" s="88">
        <v>1.462985549455699E-2</v>
      </c>
      <c r="K10790" s="146">
        <v>1.9618301043305902E-2</v>
      </c>
      <c r="L10790" s="147">
        <v>6.3861275446497366E-11</v>
      </c>
      <c r="M10790" s="147">
        <v>1.0396310213812701E-3</v>
      </c>
      <c r="N10790" s="87">
        <v>0.24167719250756889</v>
      </c>
      <c r="O10790" s="88">
        <v>1.2898110700235671E-2</v>
      </c>
      <c r="P10790" s="89">
        <v>53.369168047711931</v>
      </c>
    </row>
    <row r="10791" spans="1:16">
      <c r="A10791" s="75" t="s">
        <v>2802</v>
      </c>
      <c r="B10791" s="85">
        <v>10787</v>
      </c>
      <c r="C10791" s="85">
        <v>1425</v>
      </c>
      <c r="D10791" s="85">
        <v>10787</v>
      </c>
      <c r="E10791" s="86" t="s">
        <v>2803</v>
      </c>
      <c r="F10791" s="85" t="s">
        <v>2804</v>
      </c>
      <c r="G10791" s="86" t="s">
        <v>2805</v>
      </c>
      <c r="H10791" s="85" t="s">
        <v>1</v>
      </c>
      <c r="I10791" s="85">
        <v>1</v>
      </c>
      <c r="J10791" s="88">
        <v>3.1106227106227098</v>
      </c>
      <c r="K10791" s="146">
        <v>1.5182665761758238</v>
      </c>
      <c r="L10791" s="147">
        <v>8.2170674705381878E-8</v>
      </c>
      <c r="M10791" s="147">
        <v>0</v>
      </c>
      <c r="N10791" s="87">
        <v>0</v>
      </c>
      <c r="O10791" s="88">
        <v>3.1106227106227098</v>
      </c>
      <c r="P10791" s="89" t="e">
        <v>#DIV/0!</v>
      </c>
    </row>
    <row r="10792" spans="1:16">
      <c r="A10792" s="75" t="s">
        <v>2806</v>
      </c>
      <c r="B10792" s="85">
        <v>10788</v>
      </c>
      <c r="C10792" s="85">
        <v>1426</v>
      </c>
      <c r="D10792" s="85">
        <v>10788</v>
      </c>
      <c r="E10792" s="86" t="s">
        <v>2803</v>
      </c>
      <c r="F10792" s="85" t="s">
        <v>2807</v>
      </c>
      <c r="G10792" s="86" t="s">
        <v>2805</v>
      </c>
      <c r="H10792" s="85" t="s">
        <v>1</v>
      </c>
      <c r="I10792" s="85">
        <v>1</v>
      </c>
      <c r="J10792" s="88">
        <v>10.4936292642828</v>
      </c>
      <c r="K10792" s="146">
        <v>5.1218447419975446</v>
      </c>
      <c r="L10792" s="147">
        <v>7.0597040392661875E-8</v>
      </c>
      <c r="M10792" s="147">
        <v>0</v>
      </c>
      <c r="N10792" s="87">
        <v>0</v>
      </c>
      <c r="O10792" s="88">
        <v>10.4936292642828</v>
      </c>
      <c r="P10792" s="89" t="e">
        <v>#DIV/0!</v>
      </c>
    </row>
    <row r="10793" spans="1:16">
      <c r="A10793" s="75" t="s">
        <v>2808</v>
      </c>
      <c r="B10793" s="85">
        <v>10789</v>
      </c>
      <c r="C10793" s="85">
        <v>1427</v>
      </c>
      <c r="D10793" s="85">
        <v>10789</v>
      </c>
      <c r="E10793" s="86" t="s">
        <v>2803</v>
      </c>
      <c r="F10793" s="85" t="s">
        <v>2809</v>
      </c>
      <c r="G10793" s="86" t="s">
        <v>2805</v>
      </c>
      <c r="H10793" s="85" t="s">
        <v>1</v>
      </c>
      <c r="I10793" s="85">
        <v>1</v>
      </c>
      <c r="J10793" s="88">
        <v>9.4525352389518602</v>
      </c>
      <c r="K10793" s="146">
        <v>4.6136962430110247</v>
      </c>
      <c r="L10793" s="147">
        <v>6.7681897478042308E-8</v>
      </c>
      <c r="M10793" s="147">
        <v>0</v>
      </c>
      <c r="N10793" s="87">
        <v>0</v>
      </c>
      <c r="O10793" s="88">
        <v>9.4525352389518602</v>
      </c>
      <c r="P10793" s="89" t="e">
        <v>#DIV/0!</v>
      </c>
    </row>
    <row r="10794" spans="1:16">
      <c r="A10794" s="75" t="s">
        <v>2810</v>
      </c>
      <c r="B10794" s="85">
        <v>10790</v>
      </c>
      <c r="C10794" s="85">
        <v>1428</v>
      </c>
      <c r="D10794" s="85">
        <v>10790</v>
      </c>
      <c r="E10794" s="86" t="s">
        <v>2803</v>
      </c>
      <c r="F10794" s="85" t="s">
        <v>2811</v>
      </c>
      <c r="G10794" s="86" t="s">
        <v>2805</v>
      </c>
      <c r="H10794" s="85" t="s">
        <v>1</v>
      </c>
      <c r="I10794" s="85">
        <v>1</v>
      </c>
      <c r="J10794" s="88">
        <v>6.8505167214239204</v>
      </c>
      <c r="K10794" s="146">
        <v>3.343674735014516</v>
      </c>
      <c r="L10794" s="147">
        <v>6.0396046574547479E-8</v>
      </c>
      <c r="M10794" s="147">
        <v>0</v>
      </c>
      <c r="N10794" s="87">
        <v>0</v>
      </c>
      <c r="O10794" s="88">
        <v>6.8505167214239204</v>
      </c>
      <c r="P10794" s="89" t="e">
        <v>#DIV/0!</v>
      </c>
    </row>
    <row r="10795" spans="1:16">
      <c r="A10795" s="75" t="s">
        <v>2812</v>
      </c>
      <c r="B10795" s="85">
        <v>10791</v>
      </c>
      <c r="C10795" s="85">
        <v>1429</v>
      </c>
      <c r="D10795" s="85">
        <v>10791</v>
      </c>
      <c r="E10795" s="86" t="s">
        <v>2803</v>
      </c>
      <c r="F10795" s="85" t="s">
        <v>2813</v>
      </c>
      <c r="G10795" s="86" t="s">
        <v>2805</v>
      </c>
      <c r="H10795" s="85" t="s">
        <v>1</v>
      </c>
      <c r="I10795" s="85">
        <v>1</v>
      </c>
      <c r="J10795" s="88">
        <v>9.4397021736587305</v>
      </c>
      <c r="K10795" s="146">
        <v>4.6074325408790031</v>
      </c>
      <c r="L10795" s="147">
        <v>6.7645963913492046E-8</v>
      </c>
      <c r="M10795" s="147">
        <v>0</v>
      </c>
      <c r="N10795" s="87">
        <v>0</v>
      </c>
      <c r="O10795" s="88">
        <v>9.4397021736587305</v>
      </c>
      <c r="P10795" s="89" t="e">
        <v>#DIV/0!</v>
      </c>
    </row>
    <row r="10796" spans="1:16">
      <c r="A10796" s="75" t="s">
        <v>2814</v>
      </c>
      <c r="B10796" s="85">
        <v>10792</v>
      </c>
      <c r="C10796" s="85">
        <v>1430</v>
      </c>
      <c r="D10796" s="85">
        <v>10792</v>
      </c>
      <c r="E10796" s="86" t="s">
        <v>2803</v>
      </c>
      <c r="F10796" s="85" t="s">
        <v>2815</v>
      </c>
      <c r="G10796" s="86" t="s">
        <v>2805</v>
      </c>
      <c r="H10796" s="85" t="s">
        <v>1</v>
      </c>
      <c r="I10796" s="85">
        <v>1</v>
      </c>
      <c r="J10796" s="88">
        <v>4.54829428688861</v>
      </c>
      <c r="K10796" s="146">
        <v>2.219980960986434</v>
      </c>
      <c r="L10796" s="147">
        <v>5.3949647637832373E-8</v>
      </c>
      <c r="M10796" s="147">
        <v>0</v>
      </c>
      <c r="N10796" s="87">
        <v>0</v>
      </c>
      <c r="O10796" s="88">
        <v>4.54829428688861</v>
      </c>
      <c r="P10796" s="89" t="e">
        <v>#DIV/0!</v>
      </c>
    </row>
    <row r="10797" spans="1:16">
      <c r="A10797" s="75" t="s">
        <v>2816</v>
      </c>
      <c r="B10797" s="85">
        <v>10793</v>
      </c>
      <c r="C10797" s="85">
        <v>1431</v>
      </c>
      <c r="D10797" s="85">
        <v>10793</v>
      </c>
      <c r="E10797" s="86" t="s">
        <v>2803</v>
      </c>
      <c r="F10797" s="85" t="s">
        <v>2817</v>
      </c>
      <c r="G10797" s="86" t="s">
        <v>2805</v>
      </c>
      <c r="H10797" s="85" t="s">
        <v>1</v>
      </c>
      <c r="I10797" s="85">
        <v>1</v>
      </c>
      <c r="J10797" s="88">
        <v>11.072587455289099</v>
      </c>
      <c r="K10797" s="146">
        <v>5.4044289549290152</v>
      </c>
      <c r="L10797" s="147">
        <v>7.2218167617781113E-8</v>
      </c>
      <c r="M10797" s="147">
        <v>0</v>
      </c>
      <c r="N10797" s="87">
        <v>0</v>
      </c>
      <c r="O10797" s="88">
        <v>11.072587455289099</v>
      </c>
      <c r="P10797" s="89" t="e">
        <v>#DIV/0!</v>
      </c>
    </row>
    <row r="10798" spans="1:16">
      <c r="A10798" s="75" t="s">
        <v>2818</v>
      </c>
      <c r="B10798" s="85">
        <v>10794</v>
      </c>
      <c r="C10798" s="85">
        <v>1432</v>
      </c>
      <c r="D10798" s="85">
        <v>10794</v>
      </c>
      <c r="E10798" s="86" t="s">
        <v>2803</v>
      </c>
      <c r="F10798" s="85" t="s">
        <v>2819</v>
      </c>
      <c r="G10798" s="86" t="s">
        <v>2805</v>
      </c>
      <c r="H10798" s="85" t="s">
        <v>1</v>
      </c>
      <c r="I10798" s="85">
        <v>1</v>
      </c>
      <c r="J10798" s="88">
        <v>8.3596383066173399</v>
      </c>
      <c r="K10798" s="146">
        <v>4.0802632175585671</v>
      </c>
      <c r="L10798" s="147">
        <v>6.4621702460890319E-8</v>
      </c>
      <c r="M10798" s="147">
        <v>0</v>
      </c>
      <c r="N10798" s="87">
        <v>0</v>
      </c>
      <c r="O10798" s="88">
        <v>8.3596383066173399</v>
      </c>
      <c r="P10798" s="89" t="e">
        <v>#DIV/0!</v>
      </c>
    </row>
    <row r="10799" spans="1:16">
      <c r="A10799" s="75" t="s">
        <v>2820</v>
      </c>
      <c r="B10799" s="85">
        <v>10795</v>
      </c>
      <c r="C10799" s="85">
        <v>1433</v>
      </c>
      <c r="D10799" s="85">
        <v>10795</v>
      </c>
      <c r="E10799" s="86" t="s">
        <v>2803</v>
      </c>
      <c r="F10799" s="85" t="s">
        <v>2821</v>
      </c>
      <c r="G10799" s="86" t="s">
        <v>2805</v>
      </c>
      <c r="H10799" s="85" t="s">
        <v>1</v>
      </c>
      <c r="I10799" s="85">
        <v>1</v>
      </c>
      <c r="J10799" s="88">
        <v>10.290950243434599</v>
      </c>
      <c r="K10799" s="146">
        <v>5.0229189603542084</v>
      </c>
      <c r="L10799" s="147">
        <v>7.0029523629341816E-8</v>
      </c>
      <c r="M10799" s="147">
        <v>0</v>
      </c>
      <c r="N10799" s="87">
        <v>0</v>
      </c>
      <c r="O10799" s="88">
        <v>10.290950243434599</v>
      </c>
      <c r="P10799" s="89" t="e">
        <v>#DIV/0!</v>
      </c>
    </row>
    <row r="10800" spans="1:16">
      <c r="A10800" s="75" t="s">
        <v>2822</v>
      </c>
      <c r="B10800" s="85">
        <v>10796</v>
      </c>
      <c r="C10800" s="85">
        <v>1434</v>
      </c>
      <c r="D10800" s="85">
        <v>10796</v>
      </c>
      <c r="E10800" s="86" t="s">
        <v>2803</v>
      </c>
      <c r="F10800" s="85" t="s">
        <v>2823</v>
      </c>
      <c r="G10800" s="86" t="s">
        <v>2805</v>
      </c>
      <c r="H10800" s="85" t="s">
        <v>1</v>
      </c>
      <c r="I10800" s="85">
        <v>1</v>
      </c>
      <c r="J10800" s="88">
        <v>10.7745363074454</v>
      </c>
      <c r="K10800" s="146">
        <v>5.2589529078929766</v>
      </c>
      <c r="L10800" s="147">
        <v>7.1383601602905963E-8</v>
      </c>
      <c r="M10800" s="147">
        <v>0</v>
      </c>
      <c r="N10800" s="87">
        <v>0</v>
      </c>
      <c r="O10800" s="88">
        <v>10.7745363074454</v>
      </c>
      <c r="P10800" s="89" t="e">
        <v>#DIV/0!</v>
      </c>
    </row>
    <row r="10801" spans="1:16">
      <c r="A10801" s="75" t="s">
        <v>2824</v>
      </c>
      <c r="B10801" s="85">
        <v>10797</v>
      </c>
      <c r="C10801" s="85">
        <v>1435</v>
      </c>
      <c r="D10801" s="85">
        <v>10797</v>
      </c>
      <c r="E10801" s="86" t="s">
        <v>2803</v>
      </c>
      <c r="F10801" s="85" t="s">
        <v>2825</v>
      </c>
      <c r="G10801" s="86" t="s">
        <v>2805</v>
      </c>
      <c r="H10801" s="85" t="s">
        <v>1</v>
      </c>
      <c r="I10801" s="85">
        <v>1</v>
      </c>
      <c r="J10801" s="88">
        <v>10.068931456513599</v>
      </c>
      <c r="K10801" s="146">
        <v>4.9145536152694049</v>
      </c>
      <c r="L10801" s="147">
        <v>6.9407854041525812E-8</v>
      </c>
      <c r="M10801" s="147">
        <v>0</v>
      </c>
      <c r="N10801" s="87">
        <v>0</v>
      </c>
      <c r="O10801" s="88">
        <v>10.068931456513599</v>
      </c>
      <c r="P10801" s="89" t="e">
        <v>#DIV/0!</v>
      </c>
    </row>
    <row r="10802" spans="1:16">
      <c r="A10802" s="75" t="s">
        <v>2826</v>
      </c>
      <c r="B10802" s="85">
        <v>10798</v>
      </c>
      <c r="C10802" s="85">
        <v>1436</v>
      </c>
      <c r="D10802" s="85">
        <v>10798</v>
      </c>
      <c r="E10802" s="86" t="s">
        <v>2803</v>
      </c>
      <c r="F10802" s="85" t="s">
        <v>2827</v>
      </c>
      <c r="G10802" s="86" t="s">
        <v>2805</v>
      </c>
      <c r="H10802" s="85" t="s">
        <v>1</v>
      </c>
      <c r="I10802" s="85">
        <v>1</v>
      </c>
      <c r="J10802" s="88">
        <v>10.247284574636</v>
      </c>
      <c r="K10802" s="146">
        <v>5.0016061456445113</v>
      </c>
      <c r="L10802" s="147">
        <v>6.9907256416282065E-8</v>
      </c>
      <c r="M10802" s="147">
        <v>0</v>
      </c>
      <c r="N10802" s="87">
        <v>0</v>
      </c>
      <c r="O10802" s="88">
        <v>10.247284574636</v>
      </c>
      <c r="P10802" s="89" t="e">
        <v>#DIV/0!</v>
      </c>
    </row>
    <row r="10803" spans="1:16">
      <c r="A10803" s="75" t="s">
        <v>2828</v>
      </c>
      <c r="B10803" s="85">
        <v>10799</v>
      </c>
      <c r="C10803" s="85">
        <v>1437</v>
      </c>
      <c r="D10803" s="85">
        <v>10799</v>
      </c>
      <c r="E10803" s="86" t="s">
        <v>2803</v>
      </c>
      <c r="F10803" s="85" t="s">
        <v>2829</v>
      </c>
      <c r="G10803" s="86" t="s">
        <v>2805</v>
      </c>
      <c r="H10803" s="85" t="s">
        <v>1</v>
      </c>
      <c r="I10803" s="85">
        <v>1</v>
      </c>
      <c r="J10803" s="88">
        <v>6.2121707356743698</v>
      </c>
      <c r="K10803" s="146">
        <v>3.0321038810855505</v>
      </c>
      <c r="L10803" s="147">
        <v>5.8608628980980818E-8</v>
      </c>
      <c r="M10803" s="147">
        <v>0</v>
      </c>
      <c r="N10803" s="87">
        <v>0</v>
      </c>
      <c r="O10803" s="88">
        <v>6.2121707356743698</v>
      </c>
      <c r="P10803" s="89" t="e">
        <v>#DIV/0!</v>
      </c>
    </row>
    <row r="10804" spans="1:16">
      <c r="A10804" s="75" t="s">
        <v>2830</v>
      </c>
      <c r="B10804" s="85">
        <v>10800</v>
      </c>
      <c r="C10804" s="85">
        <v>1438</v>
      </c>
      <c r="D10804" s="85">
        <v>10800</v>
      </c>
      <c r="E10804" s="86" t="s">
        <v>2803</v>
      </c>
      <c r="F10804" s="85" t="s">
        <v>2831</v>
      </c>
      <c r="G10804" s="86" t="s">
        <v>2805</v>
      </c>
      <c r="H10804" s="85" t="s">
        <v>1</v>
      </c>
      <c r="I10804" s="85">
        <v>1</v>
      </c>
      <c r="J10804" s="88">
        <v>8.4796582567541492</v>
      </c>
      <c r="K10804" s="146">
        <v>4.1388438606383984</v>
      </c>
      <c r="L10804" s="147">
        <v>6.4957767502799572E-8</v>
      </c>
      <c r="M10804" s="147">
        <v>0</v>
      </c>
      <c r="N10804" s="87">
        <v>0</v>
      </c>
      <c r="O10804" s="88">
        <v>8.4796582567541492</v>
      </c>
      <c r="P10804" s="89" t="e">
        <v>#DIV/0!</v>
      </c>
    </row>
    <row r="10805" spans="1:16">
      <c r="A10805" s="75" t="s">
        <v>2832</v>
      </c>
      <c r="B10805" s="85">
        <v>10801</v>
      </c>
      <c r="C10805" s="85">
        <v>1439</v>
      </c>
      <c r="D10805" s="85">
        <v>10801</v>
      </c>
      <c r="E10805" s="86" t="s">
        <v>2803</v>
      </c>
      <c r="F10805" s="85" t="s">
        <v>2833</v>
      </c>
      <c r="G10805" s="86" t="s">
        <v>2805</v>
      </c>
      <c r="H10805" s="85" t="s">
        <v>1</v>
      </c>
      <c r="I10805" s="85">
        <v>1</v>
      </c>
      <c r="J10805" s="88">
        <v>6.5408303696391501</v>
      </c>
      <c r="K10805" s="146">
        <v>3.1925196510478986</v>
      </c>
      <c r="L10805" s="147">
        <v>5.9528901098544212E-8</v>
      </c>
      <c r="M10805" s="147">
        <v>0</v>
      </c>
      <c r="N10805" s="87">
        <v>0</v>
      </c>
      <c r="O10805" s="88">
        <v>6.5408303696391501</v>
      </c>
      <c r="P10805" s="89" t="e">
        <v>#DIV/0!</v>
      </c>
    </row>
    <row r="10806" spans="1:16">
      <c r="A10806" s="75" t="s">
        <v>2834</v>
      </c>
      <c r="B10806" s="85">
        <v>10802</v>
      </c>
      <c r="C10806" s="85">
        <v>1440</v>
      </c>
      <c r="D10806" s="85">
        <v>10802</v>
      </c>
      <c r="E10806" s="86" t="s">
        <v>2803</v>
      </c>
      <c r="F10806" s="85" t="s">
        <v>2835</v>
      </c>
      <c r="G10806" s="86" t="s">
        <v>2805</v>
      </c>
      <c r="H10806" s="85" t="s">
        <v>1</v>
      </c>
      <c r="I10806" s="85">
        <v>1</v>
      </c>
      <c r="J10806" s="88">
        <v>6.6711193110525402</v>
      </c>
      <c r="K10806" s="146">
        <v>3.256112495116628</v>
      </c>
      <c r="L10806" s="147">
        <v>5.9893720101605715E-8</v>
      </c>
      <c r="M10806" s="147">
        <v>0</v>
      </c>
      <c r="N10806" s="87">
        <v>0</v>
      </c>
      <c r="O10806" s="88">
        <v>6.6711193110525402</v>
      </c>
      <c r="P10806" s="89" t="e">
        <v>#DIV/0!</v>
      </c>
    </row>
    <row r="10807" spans="1:16">
      <c r="A10807" s="75" t="s">
        <v>2836</v>
      </c>
      <c r="B10807" s="85">
        <v>10803</v>
      </c>
      <c r="C10807" s="85">
        <v>1441</v>
      </c>
      <c r="D10807" s="85">
        <v>10803</v>
      </c>
      <c r="E10807" s="86" t="s">
        <v>2803</v>
      </c>
      <c r="F10807" s="85" t="s">
        <v>2837</v>
      </c>
      <c r="G10807" s="86" t="s">
        <v>2805</v>
      </c>
      <c r="H10807" s="85" t="s">
        <v>1</v>
      </c>
      <c r="I10807" s="85">
        <v>1</v>
      </c>
      <c r="J10807" s="88">
        <v>5.3982547681562103</v>
      </c>
      <c r="K10807" s="146">
        <v>2.6348389202535607</v>
      </c>
      <c r="L10807" s="147">
        <v>5.6329602007358467E-8</v>
      </c>
      <c r="M10807" s="147">
        <v>0</v>
      </c>
      <c r="N10807" s="87">
        <v>0</v>
      </c>
      <c r="O10807" s="88">
        <v>5.3982547681562103</v>
      </c>
      <c r="P10807" s="89" t="e">
        <v>#DIV/0!</v>
      </c>
    </row>
    <row r="10808" spans="1:16">
      <c r="A10808" s="75" t="s">
        <v>2838</v>
      </c>
      <c r="B10808" s="85">
        <v>10804</v>
      </c>
      <c r="C10808" s="85">
        <v>1442</v>
      </c>
      <c r="D10808" s="85">
        <v>10804</v>
      </c>
      <c r="E10808" s="86" t="s">
        <v>2803</v>
      </c>
      <c r="F10808" s="85" t="s">
        <v>2839</v>
      </c>
      <c r="G10808" s="86" t="s">
        <v>2805</v>
      </c>
      <c r="H10808" s="85" t="s">
        <v>1</v>
      </c>
      <c r="I10808" s="85">
        <v>1</v>
      </c>
      <c r="J10808" s="88">
        <v>3.4736516965565398</v>
      </c>
      <c r="K10808" s="146">
        <v>1.6954577133857744</v>
      </c>
      <c r="L10808" s="147">
        <v>5.0940566174744412E-8</v>
      </c>
      <c r="M10808" s="147">
        <v>0</v>
      </c>
      <c r="N10808" s="87">
        <v>0</v>
      </c>
      <c r="O10808" s="88">
        <v>3.4736516965565398</v>
      </c>
      <c r="P10808" s="89" t="e">
        <v>#DIV/0!</v>
      </c>
    </row>
    <row r="10809" spans="1:16">
      <c r="A10809" s="75" t="s">
        <v>2840</v>
      </c>
      <c r="B10809" s="85">
        <v>10805</v>
      </c>
      <c r="C10809" s="85">
        <v>1443</v>
      </c>
      <c r="D10809" s="85">
        <v>10805</v>
      </c>
      <c r="E10809" s="86" t="s">
        <v>2803</v>
      </c>
      <c r="F10809" s="85" t="s">
        <v>2841</v>
      </c>
      <c r="G10809" s="86" t="s">
        <v>2805</v>
      </c>
      <c r="H10809" s="85" t="s">
        <v>1</v>
      </c>
      <c r="I10809" s="85">
        <v>1</v>
      </c>
      <c r="J10809" s="88">
        <v>10.000464346188</v>
      </c>
      <c r="K10809" s="146">
        <v>4.8811354431395255</v>
      </c>
      <c r="L10809" s="147">
        <v>6.9216140894880205E-8</v>
      </c>
      <c r="M10809" s="147">
        <v>0</v>
      </c>
      <c r="N10809" s="87">
        <v>0</v>
      </c>
      <c r="O10809" s="88">
        <v>10.000464346188</v>
      </c>
      <c r="P10809" s="89" t="e">
        <v>#DIV/0!</v>
      </c>
    </row>
    <row r="10810" spans="1:16">
      <c r="A10810" s="75" t="s">
        <v>2842</v>
      </c>
      <c r="B10810" s="85">
        <v>10806</v>
      </c>
      <c r="C10810" s="85">
        <v>1444</v>
      </c>
      <c r="D10810" s="85">
        <v>10806</v>
      </c>
      <c r="E10810" s="86" t="s">
        <v>2803</v>
      </c>
      <c r="F10810" s="85" t="s">
        <v>238</v>
      </c>
      <c r="G10810" s="86" t="s">
        <v>2805</v>
      </c>
      <c r="H10810" s="85" t="s">
        <v>1</v>
      </c>
      <c r="I10810" s="85">
        <v>1</v>
      </c>
      <c r="J10810" s="88">
        <v>5.3560209424083798</v>
      </c>
      <c r="K10810" s="146">
        <v>2.6142249750785354</v>
      </c>
      <c r="L10810" s="147">
        <v>1.02496261527789E-7</v>
      </c>
      <c r="M10810" s="147">
        <v>0</v>
      </c>
      <c r="N10810" s="87">
        <v>0</v>
      </c>
      <c r="O10810" s="88">
        <v>5.3560209424083798</v>
      </c>
      <c r="P10810" s="89" t="e">
        <v>#DIV/0!</v>
      </c>
    </row>
    <row r="10811" spans="1:16">
      <c r="A10811" s="75" t="s">
        <v>2899</v>
      </c>
      <c r="B10811" s="85">
        <v>10807</v>
      </c>
      <c r="C10811" s="85">
        <v>1492</v>
      </c>
      <c r="D10811" s="85">
        <v>10807</v>
      </c>
      <c r="E10811" s="86" t="s">
        <v>2900</v>
      </c>
      <c r="F10811" s="85" t="s">
        <v>2901</v>
      </c>
      <c r="G10811" s="86" t="s">
        <v>2805</v>
      </c>
      <c r="H10811" s="85" t="s">
        <v>1</v>
      </c>
      <c r="I10811" s="85">
        <v>1</v>
      </c>
      <c r="J10811" s="88">
        <v>68.967289984506792</v>
      </c>
      <c r="K10811" s="146">
        <v>61.608662950654285</v>
      </c>
      <c r="L10811" s="147">
        <v>6.0794374032575743E-7</v>
      </c>
      <c r="M10811" s="147">
        <v>8.2497019402117913E-2</v>
      </c>
      <c r="N10811" s="87">
        <v>762.64353399530444</v>
      </c>
      <c r="O10811" s="88">
        <v>66.735052009573522</v>
      </c>
      <c r="P10811" s="89">
        <v>87.504907646649514</v>
      </c>
    </row>
    <row r="10812" spans="1:16">
      <c r="A10812" s="75" t="s">
        <v>2902</v>
      </c>
      <c r="B10812" s="85">
        <v>10808</v>
      </c>
      <c r="C10812" s="85">
        <v>1493</v>
      </c>
      <c r="D10812" s="85">
        <v>10808</v>
      </c>
      <c r="E10812" s="86" t="s">
        <v>2900</v>
      </c>
      <c r="F10812" s="85" t="s">
        <v>2804</v>
      </c>
      <c r="G10812" s="86" t="s">
        <v>2805</v>
      </c>
      <c r="H10812" s="85" t="s">
        <v>1</v>
      </c>
      <c r="I10812" s="85">
        <v>1</v>
      </c>
      <c r="J10812" s="88">
        <v>166.7431003190712</v>
      </c>
      <c r="K10812" s="146">
        <v>148.95205349104677</v>
      </c>
      <c r="L10812" s="147">
        <v>1.2144618855037251E-6</v>
      </c>
      <c r="M10812" s="147">
        <v>0.19945410041893469</v>
      </c>
      <c r="N10812" s="87">
        <v>1843.853039973545</v>
      </c>
      <c r="O10812" s="88">
        <v>161.346189976879</v>
      </c>
      <c r="P10812" s="89">
        <v>87.504907646649499</v>
      </c>
    </row>
    <row r="10813" spans="1:16">
      <c r="A10813" s="75" t="s">
        <v>2903</v>
      </c>
      <c r="B10813" s="85">
        <v>10809</v>
      </c>
      <c r="C10813" s="85">
        <v>1494</v>
      </c>
      <c r="D10813" s="85">
        <v>10809</v>
      </c>
      <c r="E10813" s="86" t="s">
        <v>2900</v>
      </c>
      <c r="F10813" s="85" t="s">
        <v>2807</v>
      </c>
      <c r="G10813" s="86" t="s">
        <v>2805</v>
      </c>
      <c r="H10813" s="85" t="s">
        <v>1</v>
      </c>
      <c r="I10813" s="85">
        <v>1</v>
      </c>
      <c r="J10813" s="88">
        <v>74.473930792436818</v>
      </c>
      <c r="K10813" s="146">
        <v>82.501607712613875</v>
      </c>
      <c r="L10813" s="147">
        <v>6.3040383070531391E-7</v>
      </c>
      <c r="M10813" s="147">
        <v>7.7238291008722482E-2</v>
      </c>
      <c r="N10813" s="87">
        <v>844.58873061356894</v>
      </c>
      <c r="O10813" s="88">
        <v>70.827135765633599</v>
      </c>
      <c r="P10813" s="89">
        <v>83.859910981975531</v>
      </c>
    </row>
    <row r="10814" spans="1:16">
      <c r="A10814" s="75" t="s">
        <v>2904</v>
      </c>
      <c r="B10814" s="85">
        <v>10810</v>
      </c>
      <c r="C10814" s="85">
        <v>1495</v>
      </c>
      <c r="D10814" s="85">
        <v>10810</v>
      </c>
      <c r="E10814" s="86" t="s">
        <v>2900</v>
      </c>
      <c r="F10814" s="85" t="s">
        <v>2809</v>
      </c>
      <c r="G10814" s="86" t="s">
        <v>2805</v>
      </c>
      <c r="H10814" s="85" t="s">
        <v>1</v>
      </c>
      <c r="I10814" s="85">
        <v>1</v>
      </c>
      <c r="J10814" s="88">
        <v>81.339711413801879</v>
      </c>
      <c r="K10814" s="146">
        <v>90.107462988917774</v>
      </c>
      <c r="L10814" s="147">
        <v>6.5143463817146085E-7</v>
      </c>
      <c r="M10814" s="147">
        <v>8.4358919072695993E-2</v>
      </c>
      <c r="N10814" s="87">
        <v>922.45169390781859</v>
      </c>
      <c r="O10814" s="88">
        <v>77.356716936282155</v>
      </c>
      <c r="P10814" s="89">
        <v>83.859910981975474</v>
      </c>
    </row>
    <row r="10815" spans="1:16">
      <c r="A10815" s="75" t="s">
        <v>2905</v>
      </c>
      <c r="B10815" s="85">
        <v>10811</v>
      </c>
      <c r="C10815" s="85">
        <v>1496</v>
      </c>
      <c r="D10815" s="85">
        <v>10811</v>
      </c>
      <c r="E10815" s="86" t="s">
        <v>2900</v>
      </c>
      <c r="F10815" s="85" t="s">
        <v>2811</v>
      </c>
      <c r="G10815" s="86" t="s">
        <v>2805</v>
      </c>
      <c r="H10815" s="85" t="s">
        <v>1</v>
      </c>
      <c r="I10815" s="85">
        <v>1</v>
      </c>
      <c r="J10815" s="88">
        <v>85.249477663708163</v>
      </c>
      <c r="K10815" s="146">
        <v>94.438669868500583</v>
      </c>
      <c r="L10815" s="147">
        <v>6.63410776905568E-7</v>
      </c>
      <c r="M10815" s="147">
        <v>8.8413809960998749E-2</v>
      </c>
      <c r="N10815" s="87">
        <v>966.79129675767217</v>
      </c>
      <c r="O10815" s="88">
        <v>81.075032084247042</v>
      </c>
      <c r="P10815" s="89">
        <v>83.859910981975503</v>
      </c>
    </row>
    <row r="10816" spans="1:16">
      <c r="A10816" s="75" t="s">
        <v>2906</v>
      </c>
      <c r="B10816" s="85">
        <v>10812</v>
      </c>
      <c r="C10816" s="85">
        <v>1497</v>
      </c>
      <c r="D10816" s="85">
        <v>10812</v>
      </c>
      <c r="E10816" s="86" t="s">
        <v>2900</v>
      </c>
      <c r="F10816" s="85" t="s">
        <v>2813</v>
      </c>
      <c r="G10816" s="86" t="s">
        <v>2805</v>
      </c>
      <c r="H10816" s="85" t="s">
        <v>1</v>
      </c>
      <c r="I10816" s="85">
        <v>1</v>
      </c>
      <c r="J10816" s="88">
        <v>22.68175902998675</v>
      </c>
      <c r="K10816" s="146">
        <v>27.482869195912972</v>
      </c>
      <c r="L10816" s="147">
        <v>4.7268356035548662E-7</v>
      </c>
      <c r="M10816" s="147">
        <v>2.3321376215783389E-2</v>
      </c>
      <c r="N10816" s="87">
        <v>255.01563119807551</v>
      </c>
      <c r="O10816" s="88">
        <v>21.38558813128293</v>
      </c>
      <c r="P10816" s="89">
        <v>83.859910981975588</v>
      </c>
    </row>
    <row r="10817" spans="1:16">
      <c r="A10817" s="75" t="s">
        <v>2907</v>
      </c>
      <c r="B10817" s="85">
        <v>10813</v>
      </c>
      <c r="C10817" s="85">
        <v>1498</v>
      </c>
      <c r="D10817" s="85">
        <v>10813</v>
      </c>
      <c r="E10817" s="86" t="s">
        <v>2900</v>
      </c>
      <c r="F10817" s="85" t="s">
        <v>2815</v>
      </c>
      <c r="G10817" s="86" t="s">
        <v>2805</v>
      </c>
      <c r="H10817" s="85" t="s">
        <v>1</v>
      </c>
      <c r="I10817" s="85">
        <v>1</v>
      </c>
      <c r="J10817" s="88">
        <v>8.9215069940386957</v>
      </c>
      <c r="K10817" s="146">
        <v>11.024858585331776</v>
      </c>
      <c r="L10817" s="147">
        <v>4.3005669752261082E-7</v>
      </c>
      <c r="M10817" s="147">
        <v>9.1546385918117E-3</v>
      </c>
      <c r="N10817" s="87">
        <v>100.104552890885</v>
      </c>
      <c r="O10817" s="88">
        <v>8.3947588943200735</v>
      </c>
      <c r="P10817" s="89">
        <v>83.859910981975489</v>
      </c>
    </row>
    <row r="10818" spans="1:16">
      <c r="A10818" s="75" t="s">
        <v>2908</v>
      </c>
      <c r="B10818" s="85">
        <v>10814</v>
      </c>
      <c r="C10818" s="85">
        <v>1499</v>
      </c>
      <c r="D10818" s="85">
        <v>10814</v>
      </c>
      <c r="E10818" s="86" t="s">
        <v>2900</v>
      </c>
      <c r="F10818" s="85" t="s">
        <v>2817</v>
      </c>
      <c r="G10818" s="86" t="s">
        <v>2805</v>
      </c>
      <c r="H10818" s="85" t="s">
        <v>1</v>
      </c>
      <c r="I10818" s="85">
        <v>1</v>
      </c>
      <c r="J10818" s="88">
        <v>24.957442864209131</v>
      </c>
      <c r="K10818" s="146">
        <v>30.841457436872386</v>
      </c>
      <c r="L10818" s="147">
        <v>4.7998350465163297E-7</v>
      </c>
      <c r="M10818" s="147">
        <v>2.5609616150084349E-2</v>
      </c>
      <c r="N10818" s="87">
        <v>280.03717991711977</v>
      </c>
      <c r="O10818" s="88">
        <v>23.483892979493181</v>
      </c>
      <c r="P10818" s="89">
        <v>83.859910981975716</v>
      </c>
    </row>
    <row r="10819" spans="1:16">
      <c r="A10819" s="75" t="s">
        <v>2909</v>
      </c>
      <c r="B10819" s="85">
        <v>10815</v>
      </c>
      <c r="C10819" s="85">
        <v>1500</v>
      </c>
      <c r="D10819" s="85">
        <v>10815</v>
      </c>
      <c r="E10819" s="86" t="s">
        <v>2900</v>
      </c>
      <c r="F10819" s="85" t="s">
        <v>2819</v>
      </c>
      <c r="G10819" s="86" t="s">
        <v>2805</v>
      </c>
      <c r="H10819" s="85" t="s">
        <v>1</v>
      </c>
      <c r="I10819" s="85">
        <v>1</v>
      </c>
      <c r="J10819" s="88">
        <v>65.087168551660724</v>
      </c>
      <c r="K10819" s="146">
        <v>72.103029742579679</v>
      </c>
      <c r="L10819" s="147">
        <v>6.0165091821027427E-7</v>
      </c>
      <c r="M10819" s="147">
        <v>6.7503106282090899E-2</v>
      </c>
      <c r="N10819" s="87">
        <v>738.1359957954744</v>
      </c>
      <c r="O10819" s="88">
        <v>61.900018900000262</v>
      </c>
      <c r="P10819" s="89">
        <v>83.859910981975418</v>
      </c>
    </row>
    <row r="10820" spans="1:16">
      <c r="A10820" s="75" t="s">
        <v>2910</v>
      </c>
      <c r="B10820" s="85">
        <v>10816</v>
      </c>
      <c r="C10820" s="85">
        <v>1501</v>
      </c>
      <c r="D10820" s="85">
        <v>10816</v>
      </c>
      <c r="E10820" s="86" t="s">
        <v>2900</v>
      </c>
      <c r="F10820" s="85" t="s">
        <v>2821</v>
      </c>
      <c r="G10820" s="86" t="s">
        <v>2805</v>
      </c>
      <c r="H10820" s="85" t="s">
        <v>1</v>
      </c>
      <c r="I10820" s="85">
        <v>1</v>
      </c>
      <c r="J10820" s="88">
        <v>24.95152395170518</v>
      </c>
      <c r="K10820" s="146">
        <v>30.754141273279615</v>
      </c>
      <c r="L10820" s="147">
        <v>4.7993363191580511E-7</v>
      </c>
      <c r="M10820" s="147">
        <v>2.5610411249477091E-2</v>
      </c>
      <c r="N10820" s="87">
        <v>280.04587420564098</v>
      </c>
      <c r="O10820" s="88">
        <v>23.484622081754541</v>
      </c>
      <c r="P10820" s="89">
        <v>83.859910981975432</v>
      </c>
    </row>
    <row r="10821" spans="1:16">
      <c r="A10821" s="75" t="s">
        <v>2911</v>
      </c>
      <c r="B10821" s="85">
        <v>10817</v>
      </c>
      <c r="C10821" s="85">
        <v>1502</v>
      </c>
      <c r="D10821" s="85">
        <v>10817</v>
      </c>
      <c r="E10821" s="86" t="s">
        <v>2900</v>
      </c>
      <c r="F10821" s="85" t="s">
        <v>2823</v>
      </c>
      <c r="G10821" s="86" t="s">
        <v>2805</v>
      </c>
      <c r="H10821" s="85" t="s">
        <v>1</v>
      </c>
      <c r="I10821" s="85">
        <v>1</v>
      </c>
      <c r="J10821" s="88">
        <v>38.772842342237212</v>
      </c>
      <c r="K10821" s="146">
        <v>47.104747836181666</v>
      </c>
      <c r="L10821" s="147">
        <v>5.2267874489677481E-7</v>
      </c>
      <c r="M10821" s="147">
        <v>3.9855511360156352E-2</v>
      </c>
      <c r="N10821" s="87">
        <v>435.81383414901961</v>
      </c>
      <c r="O10821" s="88">
        <v>36.547309336450169</v>
      </c>
      <c r="P10821" s="89">
        <v>83.859910981975389</v>
      </c>
    </row>
    <row r="10822" spans="1:16">
      <c r="A10822" s="75" t="s">
        <v>2912</v>
      </c>
      <c r="B10822" s="85">
        <v>10818</v>
      </c>
      <c r="C10822" s="85">
        <v>1503</v>
      </c>
      <c r="D10822" s="85">
        <v>10818</v>
      </c>
      <c r="E10822" s="86" t="s">
        <v>2900</v>
      </c>
      <c r="F10822" s="85" t="s">
        <v>2825</v>
      </c>
      <c r="G10822" s="86" t="s">
        <v>2805</v>
      </c>
      <c r="H10822" s="85" t="s">
        <v>1</v>
      </c>
      <c r="I10822" s="85">
        <v>1</v>
      </c>
      <c r="J10822" s="88">
        <v>41.681516157066291</v>
      </c>
      <c r="K10822" s="146">
        <v>49.563563360142346</v>
      </c>
      <c r="L10822" s="147">
        <v>5.3128835396269857E-7</v>
      </c>
      <c r="M10822" s="147">
        <v>4.2937692778932168E-2</v>
      </c>
      <c r="N10822" s="87">
        <v>469.51700984086261</v>
      </c>
      <c r="O10822" s="88">
        <v>39.373654649778061</v>
      </c>
      <c r="P10822" s="89">
        <v>83.859910981975517</v>
      </c>
    </row>
    <row r="10823" spans="1:16">
      <c r="A10823" s="75" t="s">
        <v>2913</v>
      </c>
      <c r="B10823" s="85">
        <v>10819</v>
      </c>
      <c r="C10823" s="85">
        <v>1504</v>
      </c>
      <c r="D10823" s="85">
        <v>10819</v>
      </c>
      <c r="E10823" s="86" t="s">
        <v>2900</v>
      </c>
      <c r="F10823" s="85" t="s">
        <v>2827</v>
      </c>
      <c r="G10823" s="86" t="s">
        <v>2805</v>
      </c>
      <c r="H10823" s="85" t="s">
        <v>1</v>
      </c>
      <c r="I10823" s="85">
        <v>1</v>
      </c>
      <c r="J10823" s="88">
        <v>42.657247350745763</v>
      </c>
      <c r="K10823" s="146">
        <v>50.930430333381622</v>
      </c>
      <c r="L10823" s="147">
        <v>5.3438954574988632E-7</v>
      </c>
      <c r="M10823" s="147">
        <v>4.3925090096726502E-2</v>
      </c>
      <c r="N10823" s="87">
        <v>480.31404634122919</v>
      </c>
      <c r="O10823" s="88">
        <v>40.279093169567837</v>
      </c>
      <c r="P10823" s="89">
        <v>83.859910981975304</v>
      </c>
    </row>
    <row r="10824" spans="1:16">
      <c r="A10824" s="75" t="s">
        <v>2914</v>
      </c>
      <c r="B10824" s="85">
        <v>10820</v>
      </c>
      <c r="C10824" s="85">
        <v>1505</v>
      </c>
      <c r="D10824" s="85">
        <v>10820</v>
      </c>
      <c r="E10824" s="86" t="s">
        <v>2900</v>
      </c>
      <c r="F10824" s="85" t="s">
        <v>2829</v>
      </c>
      <c r="G10824" s="86" t="s">
        <v>2805</v>
      </c>
      <c r="H10824" s="85" t="s">
        <v>1</v>
      </c>
      <c r="I10824" s="85">
        <v>1</v>
      </c>
      <c r="J10824" s="88">
        <v>77.782504751491487</v>
      </c>
      <c r="K10824" s="146">
        <v>86.166818719387138</v>
      </c>
      <c r="L10824" s="147">
        <v>6.4053843676946086E-7</v>
      </c>
      <c r="M10824" s="147">
        <v>8.0669674253224258E-2</v>
      </c>
      <c r="N10824" s="87">
        <v>882.11037409989513</v>
      </c>
      <c r="O10824" s="88">
        <v>73.973697448294274</v>
      </c>
      <c r="P10824" s="89">
        <v>83.85991098197546</v>
      </c>
    </row>
    <row r="10825" spans="1:16">
      <c r="A10825" s="75" t="s">
        <v>2915</v>
      </c>
      <c r="B10825" s="85">
        <v>10821</v>
      </c>
      <c r="C10825" s="85">
        <v>1506</v>
      </c>
      <c r="D10825" s="85">
        <v>10821</v>
      </c>
      <c r="E10825" s="86" t="s">
        <v>2900</v>
      </c>
      <c r="F10825" s="85" t="s">
        <v>2831</v>
      </c>
      <c r="G10825" s="86" t="s">
        <v>2805</v>
      </c>
      <c r="H10825" s="85" t="s">
        <v>1</v>
      </c>
      <c r="I10825" s="85">
        <v>1</v>
      </c>
      <c r="J10825" s="88">
        <v>12.680418822215371</v>
      </c>
      <c r="K10825" s="146">
        <v>15.669978671890034</v>
      </c>
      <c r="L10825" s="147">
        <v>4.417598165285597E-7</v>
      </c>
      <c r="M10825" s="147">
        <v>1.301177610326992E-2</v>
      </c>
      <c r="N10825" s="87">
        <v>142.28175324137729</v>
      </c>
      <c r="O10825" s="88">
        <v>11.93173516118128</v>
      </c>
      <c r="P10825" s="89">
        <v>83.859910981975332</v>
      </c>
    </row>
    <row r="10826" spans="1:16">
      <c r="A10826" s="75" t="s">
        <v>2916</v>
      </c>
      <c r="B10826" s="85">
        <v>10822</v>
      </c>
      <c r="C10826" s="85">
        <v>1507</v>
      </c>
      <c r="D10826" s="85">
        <v>10822</v>
      </c>
      <c r="E10826" s="86" t="s">
        <v>2900</v>
      </c>
      <c r="F10826" s="85" t="s">
        <v>2833</v>
      </c>
      <c r="G10826" s="86" t="s">
        <v>2805</v>
      </c>
      <c r="H10826" s="85" t="s">
        <v>1</v>
      </c>
      <c r="I10826" s="85">
        <v>1</v>
      </c>
      <c r="J10826" s="88">
        <v>65.434215267371016</v>
      </c>
      <c r="K10826" s="146">
        <v>72.701687550479136</v>
      </c>
      <c r="L10826" s="147">
        <v>6.0279816081031022E-7</v>
      </c>
      <c r="M10826" s="147">
        <v>6.7844644169522211E-2</v>
      </c>
      <c r="N10826" s="87">
        <v>741.87065961357371</v>
      </c>
      <c r="O10826" s="88">
        <v>62.213207475333768</v>
      </c>
      <c r="P10826" s="89">
        <v>83.859910981975531</v>
      </c>
    </row>
    <row r="10827" spans="1:16">
      <c r="A10827" s="75" t="s">
        <v>2917</v>
      </c>
      <c r="B10827" s="85">
        <v>10823</v>
      </c>
      <c r="C10827" s="85">
        <v>1508</v>
      </c>
      <c r="D10827" s="85">
        <v>10823</v>
      </c>
      <c r="E10827" s="86" t="s">
        <v>2900</v>
      </c>
      <c r="F10827" s="85" t="s">
        <v>2835</v>
      </c>
      <c r="G10827" s="86" t="s">
        <v>2805</v>
      </c>
      <c r="H10827" s="85" t="s">
        <v>1</v>
      </c>
      <c r="I10827" s="85">
        <v>1</v>
      </c>
      <c r="J10827" s="88">
        <v>73.134881448996197</v>
      </c>
      <c r="K10827" s="146">
        <v>81.018219868506947</v>
      </c>
      <c r="L10827" s="147">
        <v>6.2630214285908006E-7</v>
      </c>
      <c r="M10827" s="147">
        <v>7.5849538169128802E-2</v>
      </c>
      <c r="N10827" s="87">
        <v>829.40293374247983</v>
      </c>
      <c r="O10827" s="88">
        <v>69.553656191833753</v>
      </c>
      <c r="P10827" s="89">
        <v>83.859910981975574</v>
      </c>
    </row>
    <row r="10828" spans="1:16">
      <c r="A10828" s="75" t="s">
        <v>2918</v>
      </c>
      <c r="B10828" s="85">
        <v>10824</v>
      </c>
      <c r="C10828" s="85">
        <v>1509</v>
      </c>
      <c r="D10828" s="85">
        <v>10824</v>
      </c>
      <c r="E10828" s="86" t="s">
        <v>2900</v>
      </c>
      <c r="F10828" s="85" t="s">
        <v>2837</v>
      </c>
      <c r="G10828" s="86" t="s">
        <v>2805</v>
      </c>
      <c r="H10828" s="85" t="s">
        <v>1</v>
      </c>
      <c r="I10828" s="85">
        <v>1</v>
      </c>
      <c r="J10828" s="88">
        <v>42.359073964638782</v>
      </c>
      <c r="K10828" s="146">
        <v>46.925033580410123</v>
      </c>
      <c r="L10828" s="147">
        <v>5.3203171426358903E-7</v>
      </c>
      <c r="M10828" s="147">
        <v>4.3931379033279649E-2</v>
      </c>
      <c r="N10828" s="87">
        <v>480.38281488686738</v>
      </c>
      <c r="O10828" s="88">
        <v>40.284860093683527</v>
      </c>
      <c r="P10828" s="89">
        <v>83.859910981975531</v>
      </c>
    </row>
    <row r="10829" spans="1:16">
      <c r="A10829" s="75" t="s">
        <v>2919</v>
      </c>
      <c r="B10829" s="85">
        <v>10825</v>
      </c>
      <c r="C10829" s="85">
        <v>1510</v>
      </c>
      <c r="D10829" s="85">
        <v>10825</v>
      </c>
      <c r="E10829" s="86" t="s">
        <v>2900</v>
      </c>
      <c r="F10829" s="85" t="s">
        <v>2839</v>
      </c>
      <c r="G10829" s="86" t="s">
        <v>2805</v>
      </c>
      <c r="H10829" s="85" t="s">
        <v>1</v>
      </c>
      <c r="I10829" s="85">
        <v>1</v>
      </c>
      <c r="J10829" s="88">
        <v>10.818295973072219</v>
      </c>
      <c r="K10829" s="146">
        <v>12.618952592718113</v>
      </c>
      <c r="L10829" s="147">
        <v>4.3566748082601991E-7</v>
      </c>
      <c r="M10829" s="147">
        <v>1.116537596832586E-2</v>
      </c>
      <c r="N10829" s="87">
        <v>122.09165418803229</v>
      </c>
      <c r="O10829" s="88">
        <v>10.23859525185053</v>
      </c>
      <c r="P10829" s="89">
        <v>83.859910981975531</v>
      </c>
    </row>
    <row r="10830" spans="1:16">
      <c r="A10830" s="75" t="s">
        <v>2920</v>
      </c>
      <c r="B10830" s="85">
        <v>10826</v>
      </c>
      <c r="C10830" s="85">
        <v>1511</v>
      </c>
      <c r="D10830" s="85">
        <v>10826</v>
      </c>
      <c r="E10830" s="86" t="s">
        <v>2900</v>
      </c>
      <c r="F10830" s="85" t="s">
        <v>2841</v>
      </c>
      <c r="G10830" s="86" t="s">
        <v>2805</v>
      </c>
      <c r="H10830" s="85" t="s">
        <v>1</v>
      </c>
      <c r="I10830" s="85">
        <v>1</v>
      </c>
      <c r="J10830" s="88">
        <v>22.444279598876019</v>
      </c>
      <c r="K10830" s="146">
        <v>27.663823135486211</v>
      </c>
      <c r="L10830" s="147">
        <v>4.7213065505698427E-7</v>
      </c>
      <c r="M10830" s="147">
        <v>2.3036958858225608E-2</v>
      </c>
      <c r="N10830" s="87">
        <v>251.9055715133394</v>
      </c>
      <c r="O10830" s="88">
        <v>21.12477880297228</v>
      </c>
      <c r="P10830" s="89">
        <v>83.859910981975403</v>
      </c>
    </row>
    <row r="10831" spans="1:16">
      <c r="A10831" s="75" t="s">
        <v>2921</v>
      </c>
      <c r="B10831" s="85">
        <v>10827</v>
      </c>
      <c r="C10831" s="85">
        <v>1512</v>
      </c>
      <c r="D10831" s="85">
        <v>10827</v>
      </c>
      <c r="E10831" s="86" t="s">
        <v>2900</v>
      </c>
      <c r="F10831" s="85" t="s">
        <v>240</v>
      </c>
      <c r="G10831" s="86" t="s">
        <v>2805</v>
      </c>
      <c r="H10831" s="85" t="s">
        <v>1</v>
      </c>
      <c r="I10831" s="85">
        <v>1</v>
      </c>
      <c r="J10831" s="88">
        <v>63.761360324504032</v>
      </c>
      <c r="K10831" s="146">
        <v>56.958192186325654</v>
      </c>
      <c r="L10831" s="147">
        <v>5.9239623133972959E-7</v>
      </c>
      <c r="M10831" s="147">
        <v>7.6269811108682223E-2</v>
      </c>
      <c r="N10831" s="87">
        <v>705.07611914505662</v>
      </c>
      <c r="O10831" s="88">
        <v>61.697620689646158</v>
      </c>
      <c r="P10831" s="89">
        <v>87.504907646649414</v>
      </c>
    </row>
    <row r="10832" spans="1:16">
      <c r="A10832" s="75" t="s">
        <v>2922</v>
      </c>
      <c r="B10832" s="85">
        <v>10828</v>
      </c>
      <c r="C10832" s="85">
        <v>1513</v>
      </c>
      <c r="D10832" s="85">
        <v>10828</v>
      </c>
      <c r="E10832" s="86" t="s">
        <v>2900</v>
      </c>
      <c r="F10832" s="85" t="s">
        <v>2923</v>
      </c>
      <c r="G10832" s="86" t="s">
        <v>2805</v>
      </c>
      <c r="H10832" s="85" t="s">
        <v>1</v>
      </c>
      <c r="I10832" s="85">
        <v>1</v>
      </c>
      <c r="J10832" s="88">
        <v>20.727217713914229</v>
      </c>
      <c r="K10832" s="146">
        <v>18.515678524243043</v>
      </c>
      <c r="L10832" s="147">
        <v>3.8088426708187661E-7</v>
      </c>
      <c r="M10832" s="147">
        <v>2.4793401078697441E-2</v>
      </c>
      <c r="N10832" s="87">
        <v>229.2025476248341</v>
      </c>
      <c r="O10832" s="88">
        <v>20.056347762287839</v>
      </c>
      <c r="P10832" s="89">
        <v>87.504907646649272</v>
      </c>
    </row>
    <row r="10833" spans="1:16">
      <c r="A10833" s="75" t="s">
        <v>2924</v>
      </c>
      <c r="B10833" s="85">
        <v>10829</v>
      </c>
      <c r="C10833" s="85">
        <v>1514</v>
      </c>
      <c r="D10833" s="85">
        <v>10829</v>
      </c>
      <c r="E10833" s="86" t="s">
        <v>2900</v>
      </c>
      <c r="F10833" s="85" t="s">
        <v>2925</v>
      </c>
      <c r="G10833" s="86" t="s">
        <v>2805</v>
      </c>
      <c r="H10833" s="85" t="s">
        <v>1</v>
      </c>
      <c r="I10833" s="85">
        <v>1</v>
      </c>
      <c r="J10833" s="88">
        <v>81.224299835094882</v>
      </c>
      <c r="K10833" s="146">
        <v>72.557882339111913</v>
      </c>
      <c r="L10833" s="147">
        <v>7.8864009870310038E-7</v>
      </c>
      <c r="M10833" s="147">
        <v>9.7158560832600341E-2</v>
      </c>
      <c r="N10833" s="87">
        <v>898.18212498195646</v>
      </c>
      <c r="O10833" s="88">
        <v>78.595343896417376</v>
      </c>
      <c r="P10833" s="89">
        <v>87.504907646649372</v>
      </c>
    </row>
    <row r="10834" spans="1:16">
      <c r="A10834" s="75" t="s">
        <v>2986</v>
      </c>
      <c r="B10834" s="85">
        <v>10830</v>
      </c>
      <c r="C10834" s="85">
        <v>1567</v>
      </c>
      <c r="D10834" s="85">
        <v>10830</v>
      </c>
      <c r="E10834" s="86" t="s">
        <v>2987</v>
      </c>
      <c r="F10834" s="85" t="s">
        <v>2901</v>
      </c>
      <c r="G10834" s="86" t="s">
        <v>2805</v>
      </c>
      <c r="H10834" s="85" t="s">
        <v>1</v>
      </c>
      <c r="I10834" s="85">
        <v>1</v>
      </c>
      <c r="J10834" s="88">
        <v>51.035253244029597</v>
      </c>
      <c r="K10834" s="146">
        <v>45.58992699900255</v>
      </c>
      <c r="L10834" s="147">
        <v>5.5438971240594868E-7</v>
      </c>
      <c r="M10834" s="147">
        <v>6.1047146814243863E-2</v>
      </c>
      <c r="N10834" s="87">
        <v>6.3724237647506579</v>
      </c>
      <c r="O10834" s="88">
        <v>49.383414664070138</v>
      </c>
      <c r="P10834" s="89">
        <v>7749.5496983795501</v>
      </c>
    </row>
    <row r="10835" spans="1:16">
      <c r="A10835" s="75" t="s">
        <v>2988</v>
      </c>
      <c r="B10835" s="85">
        <v>10831</v>
      </c>
      <c r="C10835" s="85">
        <v>1568</v>
      </c>
      <c r="D10835" s="85">
        <v>10831</v>
      </c>
      <c r="E10835" s="86" t="s">
        <v>2987</v>
      </c>
      <c r="F10835" s="85" t="s">
        <v>2804</v>
      </c>
      <c r="G10835" s="86" t="s">
        <v>2805</v>
      </c>
      <c r="H10835" s="85" t="s">
        <v>1</v>
      </c>
      <c r="I10835" s="85">
        <v>1</v>
      </c>
      <c r="J10835" s="88">
        <v>112.9256932478674</v>
      </c>
      <c r="K10835" s="146">
        <v>100.8768211037402</v>
      </c>
      <c r="L10835" s="147">
        <v>1.0537361987022221E-6</v>
      </c>
      <c r="M10835" s="147">
        <v>0.13507900787401891</v>
      </c>
      <c r="N10835" s="87">
        <v>14.100260615202041</v>
      </c>
      <c r="O10835" s="88">
        <v>109.27067039761199</v>
      </c>
      <c r="P10835" s="89">
        <v>7749.5496983795483</v>
      </c>
    </row>
    <row r="10836" spans="1:16">
      <c r="A10836" s="75" t="s">
        <v>2989</v>
      </c>
      <c r="B10836" s="85">
        <v>10832</v>
      </c>
      <c r="C10836" s="85">
        <v>1569</v>
      </c>
      <c r="D10836" s="85">
        <v>10832</v>
      </c>
      <c r="E10836" s="86" t="s">
        <v>2987</v>
      </c>
      <c r="F10836" s="85" t="s">
        <v>240</v>
      </c>
      <c r="G10836" s="86" t="s">
        <v>2805</v>
      </c>
      <c r="H10836" s="85" t="s">
        <v>1</v>
      </c>
      <c r="I10836" s="85">
        <v>1</v>
      </c>
      <c r="J10836" s="88">
        <v>47.182684847459228</v>
      </c>
      <c r="K10836" s="146">
        <v>42.14841743857226</v>
      </c>
      <c r="L10836" s="147">
        <v>5.4288401684783123E-7</v>
      </c>
      <c r="M10836" s="147">
        <v>5.6438796829326981E-2</v>
      </c>
      <c r="N10836" s="87">
        <v>5.8913798422635102</v>
      </c>
      <c r="O10836" s="88">
        <v>45.655540879652612</v>
      </c>
      <c r="P10836" s="89">
        <v>7749.5496983795611</v>
      </c>
    </row>
    <row r="10837" spans="1:16">
      <c r="A10837" s="75" t="s">
        <v>2990</v>
      </c>
      <c r="B10837" s="85">
        <v>10833</v>
      </c>
      <c r="C10837" s="85">
        <v>1570</v>
      </c>
      <c r="D10837" s="85">
        <v>10833</v>
      </c>
      <c r="E10837" s="86" t="s">
        <v>2987</v>
      </c>
      <c r="F10837" s="85" t="s">
        <v>2923</v>
      </c>
      <c r="G10837" s="86" t="s">
        <v>2805</v>
      </c>
      <c r="H10837" s="85" t="s">
        <v>1</v>
      </c>
      <c r="I10837" s="85">
        <v>1</v>
      </c>
      <c r="J10837" s="88">
        <v>15.33599321008786</v>
      </c>
      <c r="K10837" s="146">
        <v>13.699683384776733</v>
      </c>
      <c r="L10837" s="147">
        <v>3.6478337504276047E-7</v>
      </c>
      <c r="M10837" s="147">
        <v>1.834454753387563E-2</v>
      </c>
      <c r="N10837" s="87">
        <v>1.914900806325506</v>
      </c>
      <c r="O10837" s="88">
        <v>14.839618966086579</v>
      </c>
      <c r="P10837" s="89">
        <v>7749.5496983795492</v>
      </c>
    </row>
    <row r="10838" spans="1:16">
      <c r="A10838" s="75" t="s">
        <v>2991</v>
      </c>
      <c r="B10838" s="85">
        <v>10834</v>
      </c>
      <c r="C10838" s="85">
        <v>1571</v>
      </c>
      <c r="D10838" s="85">
        <v>10834</v>
      </c>
      <c r="E10838" s="86" t="s">
        <v>2987</v>
      </c>
      <c r="F10838" s="85" t="s">
        <v>2925</v>
      </c>
      <c r="G10838" s="86" t="s">
        <v>2805</v>
      </c>
      <c r="H10838" s="85" t="s">
        <v>1</v>
      </c>
      <c r="I10838" s="85">
        <v>1</v>
      </c>
      <c r="J10838" s="88">
        <v>33.632032404934463</v>
      </c>
      <c r="K10838" s="146">
        <v>30.043583693756272</v>
      </c>
      <c r="L10838" s="147">
        <v>6.4650579150705003E-7</v>
      </c>
      <c r="M10838" s="147">
        <v>4.0229831133945133E-2</v>
      </c>
      <c r="N10838" s="87">
        <v>4.1994023529047553</v>
      </c>
      <c r="O10838" s="88">
        <v>32.543477237327487</v>
      </c>
      <c r="P10838" s="89">
        <v>7749.5496983795656</v>
      </c>
    </row>
    <row r="10839" spans="1:16">
      <c r="A10839" s="75" t="s">
        <v>10960</v>
      </c>
      <c r="B10839" s="85">
        <v>10835</v>
      </c>
      <c r="C10839" s="85">
        <v>7351</v>
      </c>
      <c r="D10839" s="85">
        <v>10835</v>
      </c>
      <c r="E10839" s="86" t="s">
        <v>10961</v>
      </c>
      <c r="F10839" s="85" t="s">
        <v>2901</v>
      </c>
      <c r="G10839" s="86" t="s">
        <v>2805</v>
      </c>
      <c r="H10839" s="85" t="s">
        <v>1</v>
      </c>
      <c r="I10839" s="85">
        <v>1</v>
      </c>
      <c r="J10839" s="88">
        <v>0</v>
      </c>
      <c r="K10839" s="146">
        <v>0</v>
      </c>
      <c r="L10839" s="147">
        <v>0</v>
      </c>
      <c r="M10839" s="147">
        <v>0</v>
      </c>
      <c r="N10839" s="87">
        <v>0</v>
      </c>
      <c r="O10839" s="88">
        <v>0</v>
      </c>
      <c r="P10839" s="89" t="e">
        <v>#DIV/0!</v>
      </c>
    </row>
    <row r="10840" spans="1:16">
      <c r="A10840" s="75" t="s">
        <v>10962</v>
      </c>
      <c r="B10840" s="85">
        <v>10836</v>
      </c>
      <c r="C10840" s="85">
        <v>7352</v>
      </c>
      <c r="D10840" s="85">
        <v>10836</v>
      </c>
      <c r="E10840" s="86" t="s">
        <v>10961</v>
      </c>
      <c r="F10840" s="85" t="s">
        <v>2804</v>
      </c>
      <c r="G10840" s="86" t="s">
        <v>2805</v>
      </c>
      <c r="H10840" s="85" t="s">
        <v>1</v>
      </c>
      <c r="I10840" s="85">
        <v>1</v>
      </c>
      <c r="J10840" s="88">
        <v>0</v>
      </c>
      <c r="K10840" s="146">
        <v>0</v>
      </c>
      <c r="L10840" s="147">
        <v>0</v>
      </c>
      <c r="M10840" s="147">
        <v>0</v>
      </c>
      <c r="N10840" s="87">
        <v>0</v>
      </c>
      <c r="O10840" s="88">
        <v>0</v>
      </c>
      <c r="P10840" s="89" t="e">
        <v>#DIV/0!</v>
      </c>
    </row>
    <row r="10841" spans="1:16">
      <c r="A10841" s="75" t="s">
        <v>10963</v>
      </c>
      <c r="B10841" s="85">
        <v>10837</v>
      </c>
      <c r="C10841" s="85">
        <v>7353</v>
      </c>
      <c r="D10841" s="85">
        <v>10837</v>
      </c>
      <c r="E10841" s="86" t="s">
        <v>10961</v>
      </c>
      <c r="F10841" s="85" t="s">
        <v>2807</v>
      </c>
      <c r="G10841" s="86" t="s">
        <v>2805</v>
      </c>
      <c r="H10841" s="85" t="s">
        <v>1</v>
      </c>
      <c r="I10841" s="85">
        <v>1</v>
      </c>
      <c r="J10841" s="88">
        <v>0</v>
      </c>
      <c r="K10841" s="146">
        <v>0</v>
      </c>
      <c r="L10841" s="147">
        <v>0</v>
      </c>
      <c r="M10841" s="147">
        <v>0</v>
      </c>
      <c r="N10841" s="87">
        <v>0</v>
      </c>
      <c r="O10841" s="88">
        <v>0</v>
      </c>
      <c r="P10841" s="89" t="e">
        <v>#DIV/0!</v>
      </c>
    </row>
    <row r="10842" spans="1:16">
      <c r="A10842" s="75" t="s">
        <v>10964</v>
      </c>
      <c r="B10842" s="85">
        <v>10838</v>
      </c>
      <c r="C10842" s="85">
        <v>7354</v>
      </c>
      <c r="D10842" s="85">
        <v>10838</v>
      </c>
      <c r="E10842" s="86" t="s">
        <v>10961</v>
      </c>
      <c r="F10842" s="85" t="s">
        <v>10965</v>
      </c>
      <c r="G10842" s="86" t="s">
        <v>2805</v>
      </c>
      <c r="H10842" s="85" t="s">
        <v>1</v>
      </c>
      <c r="I10842" s="85">
        <v>1</v>
      </c>
      <c r="J10842" s="88">
        <v>0</v>
      </c>
      <c r="K10842" s="146">
        <v>0</v>
      </c>
      <c r="L10842" s="147">
        <v>0</v>
      </c>
      <c r="M10842" s="147">
        <v>0</v>
      </c>
      <c r="N10842" s="87">
        <v>0</v>
      </c>
      <c r="O10842" s="88">
        <v>0</v>
      </c>
      <c r="P10842" s="89" t="e">
        <v>#DIV/0!</v>
      </c>
    </row>
    <row r="10843" spans="1:16">
      <c r="A10843" s="75" t="s">
        <v>10966</v>
      </c>
      <c r="B10843" s="85">
        <v>10839</v>
      </c>
      <c r="C10843" s="85">
        <v>7355</v>
      </c>
      <c r="D10843" s="85">
        <v>10839</v>
      </c>
      <c r="E10843" s="86" t="s">
        <v>10961</v>
      </c>
      <c r="F10843" s="85" t="s">
        <v>2809</v>
      </c>
      <c r="G10843" s="86" t="s">
        <v>2805</v>
      </c>
      <c r="H10843" s="85" t="s">
        <v>1</v>
      </c>
      <c r="I10843" s="85">
        <v>1</v>
      </c>
      <c r="J10843" s="88">
        <v>0</v>
      </c>
      <c r="K10843" s="146">
        <v>0</v>
      </c>
      <c r="L10843" s="147">
        <v>0</v>
      </c>
      <c r="M10843" s="147">
        <v>0</v>
      </c>
      <c r="N10843" s="87">
        <v>0</v>
      </c>
      <c r="O10843" s="88">
        <v>0</v>
      </c>
      <c r="P10843" s="89" t="e">
        <v>#DIV/0!</v>
      </c>
    </row>
    <row r="10844" spans="1:16">
      <c r="A10844" s="75" t="s">
        <v>10967</v>
      </c>
      <c r="B10844" s="85">
        <v>10840</v>
      </c>
      <c r="C10844" s="85">
        <v>7356</v>
      </c>
      <c r="D10844" s="85">
        <v>10840</v>
      </c>
      <c r="E10844" s="86" t="s">
        <v>10961</v>
      </c>
      <c r="F10844" s="85" t="s">
        <v>2811</v>
      </c>
      <c r="G10844" s="86" t="s">
        <v>2805</v>
      </c>
      <c r="H10844" s="85" t="s">
        <v>1</v>
      </c>
      <c r="I10844" s="85">
        <v>1</v>
      </c>
      <c r="J10844" s="88">
        <v>0</v>
      </c>
      <c r="K10844" s="146">
        <v>0</v>
      </c>
      <c r="L10844" s="147">
        <v>0</v>
      </c>
      <c r="M10844" s="147">
        <v>0</v>
      </c>
      <c r="N10844" s="87">
        <v>0</v>
      </c>
      <c r="O10844" s="88">
        <v>0</v>
      </c>
      <c r="P10844" s="89" t="e">
        <v>#DIV/0!</v>
      </c>
    </row>
    <row r="10845" spans="1:16">
      <c r="A10845" s="75" t="s">
        <v>10968</v>
      </c>
      <c r="B10845" s="85">
        <v>10841</v>
      </c>
      <c r="C10845" s="85">
        <v>7357</v>
      </c>
      <c r="D10845" s="85">
        <v>10841</v>
      </c>
      <c r="E10845" s="86" t="s">
        <v>10961</v>
      </c>
      <c r="F10845" s="85" t="s">
        <v>2813</v>
      </c>
      <c r="G10845" s="86" t="s">
        <v>2805</v>
      </c>
      <c r="H10845" s="85" t="s">
        <v>1</v>
      </c>
      <c r="I10845" s="85">
        <v>1</v>
      </c>
      <c r="J10845" s="88">
        <v>0</v>
      </c>
      <c r="K10845" s="146">
        <v>0</v>
      </c>
      <c r="L10845" s="147">
        <v>0</v>
      </c>
      <c r="M10845" s="147">
        <v>0</v>
      </c>
      <c r="N10845" s="87">
        <v>0</v>
      </c>
      <c r="O10845" s="88">
        <v>0</v>
      </c>
      <c r="P10845" s="89" t="e">
        <v>#DIV/0!</v>
      </c>
    </row>
    <row r="10846" spans="1:16">
      <c r="A10846" s="75" t="s">
        <v>10969</v>
      </c>
      <c r="B10846" s="85">
        <v>10842</v>
      </c>
      <c r="C10846" s="85">
        <v>7358</v>
      </c>
      <c r="D10846" s="85">
        <v>10842</v>
      </c>
      <c r="E10846" s="86" t="s">
        <v>10961</v>
      </c>
      <c r="F10846" s="85" t="s">
        <v>2815</v>
      </c>
      <c r="G10846" s="86" t="s">
        <v>2805</v>
      </c>
      <c r="H10846" s="85" t="s">
        <v>1</v>
      </c>
      <c r="I10846" s="85">
        <v>1</v>
      </c>
      <c r="J10846" s="88">
        <v>0</v>
      </c>
      <c r="K10846" s="146">
        <v>0</v>
      </c>
      <c r="L10846" s="147">
        <v>0</v>
      </c>
      <c r="M10846" s="147">
        <v>0</v>
      </c>
      <c r="N10846" s="87">
        <v>0</v>
      </c>
      <c r="O10846" s="88">
        <v>0</v>
      </c>
      <c r="P10846" s="89" t="e">
        <v>#DIV/0!</v>
      </c>
    </row>
    <row r="10847" spans="1:16">
      <c r="A10847" s="75" t="s">
        <v>10970</v>
      </c>
      <c r="B10847" s="85">
        <v>10843</v>
      </c>
      <c r="C10847" s="85">
        <v>7359</v>
      </c>
      <c r="D10847" s="85">
        <v>10843</v>
      </c>
      <c r="E10847" s="86" t="s">
        <v>10961</v>
      </c>
      <c r="F10847" s="85" t="s">
        <v>2817</v>
      </c>
      <c r="G10847" s="86" t="s">
        <v>2805</v>
      </c>
      <c r="H10847" s="85" t="s">
        <v>1</v>
      </c>
      <c r="I10847" s="85">
        <v>1</v>
      </c>
      <c r="J10847" s="88">
        <v>0</v>
      </c>
      <c r="K10847" s="146">
        <v>0</v>
      </c>
      <c r="L10847" s="147">
        <v>0</v>
      </c>
      <c r="M10847" s="147">
        <v>0</v>
      </c>
      <c r="N10847" s="87">
        <v>0</v>
      </c>
      <c r="O10847" s="88">
        <v>0</v>
      </c>
      <c r="P10847" s="89" t="e">
        <v>#DIV/0!</v>
      </c>
    </row>
    <row r="10848" spans="1:16">
      <c r="A10848" s="75" t="s">
        <v>10971</v>
      </c>
      <c r="B10848" s="85">
        <v>10844</v>
      </c>
      <c r="C10848" s="85">
        <v>7360</v>
      </c>
      <c r="D10848" s="85">
        <v>10844</v>
      </c>
      <c r="E10848" s="86" t="s">
        <v>10961</v>
      </c>
      <c r="F10848" s="85" t="s">
        <v>2819</v>
      </c>
      <c r="G10848" s="86" t="s">
        <v>2805</v>
      </c>
      <c r="H10848" s="85" t="s">
        <v>1</v>
      </c>
      <c r="I10848" s="85">
        <v>1</v>
      </c>
      <c r="J10848" s="88">
        <v>0</v>
      </c>
      <c r="K10848" s="146">
        <v>0</v>
      </c>
      <c r="L10848" s="147">
        <v>0</v>
      </c>
      <c r="M10848" s="147">
        <v>0</v>
      </c>
      <c r="N10848" s="87">
        <v>0</v>
      </c>
      <c r="O10848" s="88">
        <v>0</v>
      </c>
      <c r="P10848" s="89" t="e">
        <v>#DIV/0!</v>
      </c>
    </row>
    <row r="10849" spans="1:16">
      <c r="A10849" s="75" t="s">
        <v>10972</v>
      </c>
      <c r="B10849" s="85">
        <v>10845</v>
      </c>
      <c r="C10849" s="85">
        <v>7361</v>
      </c>
      <c r="D10849" s="85">
        <v>10845</v>
      </c>
      <c r="E10849" s="86" t="s">
        <v>10961</v>
      </c>
      <c r="F10849" s="85" t="s">
        <v>2821</v>
      </c>
      <c r="G10849" s="86" t="s">
        <v>2805</v>
      </c>
      <c r="H10849" s="85" t="s">
        <v>1</v>
      </c>
      <c r="I10849" s="85">
        <v>1</v>
      </c>
      <c r="J10849" s="88">
        <v>0</v>
      </c>
      <c r="K10849" s="146">
        <v>0</v>
      </c>
      <c r="L10849" s="147">
        <v>0</v>
      </c>
      <c r="M10849" s="147">
        <v>0</v>
      </c>
      <c r="N10849" s="87">
        <v>0</v>
      </c>
      <c r="O10849" s="88">
        <v>0</v>
      </c>
      <c r="P10849" s="89" t="e">
        <v>#DIV/0!</v>
      </c>
    </row>
    <row r="10850" spans="1:16">
      <c r="A10850" s="75" t="s">
        <v>10973</v>
      </c>
      <c r="B10850" s="85">
        <v>10846</v>
      </c>
      <c r="C10850" s="85">
        <v>7362</v>
      </c>
      <c r="D10850" s="85">
        <v>10846</v>
      </c>
      <c r="E10850" s="86" t="s">
        <v>10961</v>
      </c>
      <c r="F10850" s="85" t="s">
        <v>2823</v>
      </c>
      <c r="G10850" s="86" t="s">
        <v>2805</v>
      </c>
      <c r="H10850" s="85" t="s">
        <v>1</v>
      </c>
      <c r="I10850" s="85">
        <v>1</v>
      </c>
      <c r="J10850" s="88">
        <v>0</v>
      </c>
      <c r="K10850" s="146">
        <v>0</v>
      </c>
      <c r="L10850" s="147">
        <v>0</v>
      </c>
      <c r="M10850" s="147">
        <v>0</v>
      </c>
      <c r="N10850" s="87">
        <v>0</v>
      </c>
      <c r="O10850" s="88">
        <v>0</v>
      </c>
      <c r="P10850" s="89" t="e">
        <v>#DIV/0!</v>
      </c>
    </row>
    <row r="10851" spans="1:16">
      <c r="A10851" s="75" t="s">
        <v>10974</v>
      </c>
      <c r="B10851" s="85">
        <v>10847</v>
      </c>
      <c r="C10851" s="85">
        <v>7363</v>
      </c>
      <c r="D10851" s="85">
        <v>10847</v>
      </c>
      <c r="E10851" s="86" t="s">
        <v>10961</v>
      </c>
      <c r="F10851" s="85" t="s">
        <v>2825</v>
      </c>
      <c r="G10851" s="86" t="s">
        <v>2805</v>
      </c>
      <c r="H10851" s="85" t="s">
        <v>1</v>
      </c>
      <c r="I10851" s="85">
        <v>1</v>
      </c>
      <c r="J10851" s="88">
        <v>0</v>
      </c>
      <c r="K10851" s="146">
        <v>0</v>
      </c>
      <c r="L10851" s="147">
        <v>0</v>
      </c>
      <c r="M10851" s="147">
        <v>0</v>
      </c>
      <c r="N10851" s="87">
        <v>0</v>
      </c>
      <c r="O10851" s="88">
        <v>0</v>
      </c>
      <c r="P10851" s="89" t="e">
        <v>#DIV/0!</v>
      </c>
    </row>
    <row r="10852" spans="1:16">
      <c r="A10852" s="75" t="s">
        <v>10975</v>
      </c>
      <c r="B10852" s="85">
        <v>10848</v>
      </c>
      <c r="C10852" s="85">
        <v>7364</v>
      </c>
      <c r="D10852" s="85">
        <v>10848</v>
      </c>
      <c r="E10852" s="86" t="s">
        <v>10961</v>
      </c>
      <c r="F10852" s="85" t="s">
        <v>10976</v>
      </c>
      <c r="G10852" s="86" t="s">
        <v>2805</v>
      </c>
      <c r="H10852" s="85" t="s">
        <v>1</v>
      </c>
      <c r="I10852" s="85">
        <v>1</v>
      </c>
      <c r="J10852" s="88">
        <v>0</v>
      </c>
      <c r="K10852" s="146">
        <v>0</v>
      </c>
      <c r="L10852" s="147">
        <v>0</v>
      </c>
      <c r="M10852" s="147">
        <v>0</v>
      </c>
      <c r="N10852" s="87">
        <v>0</v>
      </c>
      <c r="O10852" s="88">
        <v>0</v>
      </c>
      <c r="P10852" s="89" t="e">
        <v>#DIV/0!</v>
      </c>
    </row>
    <row r="10853" spans="1:16">
      <c r="A10853" s="75" t="s">
        <v>10977</v>
      </c>
      <c r="B10853" s="85">
        <v>10849</v>
      </c>
      <c r="C10853" s="85">
        <v>7365</v>
      </c>
      <c r="D10853" s="85">
        <v>10849</v>
      </c>
      <c r="E10853" s="86" t="s">
        <v>10961</v>
      </c>
      <c r="F10853" s="85" t="s">
        <v>2827</v>
      </c>
      <c r="G10853" s="86" t="s">
        <v>2805</v>
      </c>
      <c r="H10853" s="85" t="s">
        <v>1</v>
      </c>
      <c r="I10853" s="85">
        <v>1</v>
      </c>
      <c r="J10853" s="88">
        <v>0</v>
      </c>
      <c r="K10853" s="146">
        <v>0</v>
      </c>
      <c r="L10853" s="147">
        <v>0</v>
      </c>
      <c r="M10853" s="147">
        <v>0</v>
      </c>
      <c r="N10853" s="87">
        <v>0</v>
      </c>
      <c r="O10853" s="88">
        <v>0</v>
      </c>
      <c r="P10853" s="89" t="e">
        <v>#DIV/0!</v>
      </c>
    </row>
    <row r="10854" spans="1:16">
      <c r="A10854" s="75" t="s">
        <v>10978</v>
      </c>
      <c r="B10854" s="85">
        <v>10850</v>
      </c>
      <c r="C10854" s="85">
        <v>7366</v>
      </c>
      <c r="D10854" s="85">
        <v>10850</v>
      </c>
      <c r="E10854" s="86" t="s">
        <v>10961</v>
      </c>
      <c r="F10854" s="85" t="s">
        <v>2829</v>
      </c>
      <c r="G10854" s="86" t="s">
        <v>2805</v>
      </c>
      <c r="H10854" s="85" t="s">
        <v>1</v>
      </c>
      <c r="I10854" s="85">
        <v>1</v>
      </c>
      <c r="J10854" s="88">
        <v>0</v>
      </c>
      <c r="K10854" s="146">
        <v>0</v>
      </c>
      <c r="L10854" s="147">
        <v>0</v>
      </c>
      <c r="M10854" s="147">
        <v>0</v>
      </c>
      <c r="N10854" s="87">
        <v>0</v>
      </c>
      <c r="O10854" s="88">
        <v>0</v>
      </c>
      <c r="P10854" s="89" t="e">
        <v>#DIV/0!</v>
      </c>
    </row>
    <row r="10855" spans="1:16">
      <c r="A10855" s="75" t="s">
        <v>10979</v>
      </c>
      <c r="B10855" s="85">
        <v>10851</v>
      </c>
      <c r="C10855" s="85">
        <v>7367</v>
      </c>
      <c r="D10855" s="85">
        <v>10851</v>
      </c>
      <c r="E10855" s="86" t="s">
        <v>10961</v>
      </c>
      <c r="F10855" s="85" t="s">
        <v>10980</v>
      </c>
      <c r="G10855" s="86" t="s">
        <v>2805</v>
      </c>
      <c r="H10855" s="85" t="s">
        <v>1</v>
      </c>
      <c r="I10855" s="85">
        <v>1</v>
      </c>
      <c r="J10855" s="88">
        <v>0</v>
      </c>
      <c r="K10855" s="146">
        <v>0</v>
      </c>
      <c r="L10855" s="147">
        <v>0</v>
      </c>
      <c r="M10855" s="147">
        <v>0</v>
      </c>
      <c r="N10855" s="87">
        <v>0</v>
      </c>
      <c r="O10855" s="88">
        <v>0</v>
      </c>
      <c r="P10855" s="89" t="e">
        <v>#DIV/0!</v>
      </c>
    </row>
    <row r="10856" spans="1:16">
      <c r="A10856" s="75" t="s">
        <v>10981</v>
      </c>
      <c r="B10856" s="85">
        <v>10852</v>
      </c>
      <c r="C10856" s="85">
        <v>7368</v>
      </c>
      <c r="D10856" s="85">
        <v>10852</v>
      </c>
      <c r="E10856" s="86" t="s">
        <v>10961</v>
      </c>
      <c r="F10856" s="85" t="s">
        <v>2831</v>
      </c>
      <c r="G10856" s="86" t="s">
        <v>2805</v>
      </c>
      <c r="H10856" s="85" t="s">
        <v>1</v>
      </c>
      <c r="I10856" s="85">
        <v>1</v>
      </c>
      <c r="J10856" s="88">
        <v>0</v>
      </c>
      <c r="K10856" s="146">
        <v>0</v>
      </c>
      <c r="L10856" s="147">
        <v>0</v>
      </c>
      <c r="M10856" s="147">
        <v>0</v>
      </c>
      <c r="N10856" s="87">
        <v>0</v>
      </c>
      <c r="O10856" s="88">
        <v>0</v>
      </c>
      <c r="P10856" s="89" t="e">
        <v>#DIV/0!</v>
      </c>
    </row>
    <row r="10857" spans="1:16">
      <c r="A10857" s="75" t="s">
        <v>10982</v>
      </c>
      <c r="B10857" s="85">
        <v>10853</v>
      </c>
      <c r="C10857" s="85">
        <v>7369</v>
      </c>
      <c r="D10857" s="85">
        <v>10853</v>
      </c>
      <c r="E10857" s="86" t="s">
        <v>10961</v>
      </c>
      <c r="F10857" s="85" t="s">
        <v>10983</v>
      </c>
      <c r="G10857" s="86" t="s">
        <v>2805</v>
      </c>
      <c r="H10857" s="85" t="s">
        <v>1</v>
      </c>
      <c r="I10857" s="85">
        <v>1</v>
      </c>
      <c r="J10857" s="88">
        <v>0</v>
      </c>
      <c r="K10857" s="146">
        <v>0</v>
      </c>
      <c r="L10857" s="147">
        <v>0</v>
      </c>
      <c r="M10857" s="147">
        <v>0</v>
      </c>
      <c r="N10857" s="87">
        <v>0</v>
      </c>
      <c r="O10857" s="88">
        <v>0</v>
      </c>
      <c r="P10857" s="89" t="e">
        <v>#DIV/0!</v>
      </c>
    </row>
    <row r="10858" spans="1:16">
      <c r="A10858" s="75" t="s">
        <v>10984</v>
      </c>
      <c r="B10858" s="85">
        <v>10854</v>
      </c>
      <c r="C10858" s="85">
        <v>7370</v>
      </c>
      <c r="D10858" s="85">
        <v>10854</v>
      </c>
      <c r="E10858" s="86" t="s">
        <v>10961</v>
      </c>
      <c r="F10858" s="85" t="s">
        <v>10985</v>
      </c>
      <c r="G10858" s="86" t="s">
        <v>2805</v>
      </c>
      <c r="H10858" s="85" t="s">
        <v>1</v>
      </c>
      <c r="I10858" s="85">
        <v>1</v>
      </c>
      <c r="J10858" s="88">
        <v>0</v>
      </c>
      <c r="K10858" s="146">
        <v>0</v>
      </c>
      <c r="L10858" s="147">
        <v>0</v>
      </c>
      <c r="M10858" s="147">
        <v>0</v>
      </c>
      <c r="N10858" s="87">
        <v>0</v>
      </c>
      <c r="O10858" s="88">
        <v>0</v>
      </c>
      <c r="P10858" s="89" t="e">
        <v>#DIV/0!</v>
      </c>
    </row>
    <row r="10859" spans="1:16">
      <c r="A10859" s="75" t="s">
        <v>10986</v>
      </c>
      <c r="B10859" s="85">
        <v>10855</v>
      </c>
      <c r="C10859" s="85">
        <v>7371</v>
      </c>
      <c r="D10859" s="85">
        <v>10855</v>
      </c>
      <c r="E10859" s="86" t="s">
        <v>10961</v>
      </c>
      <c r="F10859" s="85" t="s">
        <v>10987</v>
      </c>
      <c r="G10859" s="86" t="s">
        <v>2805</v>
      </c>
      <c r="H10859" s="85" t="s">
        <v>1</v>
      </c>
      <c r="I10859" s="85">
        <v>1</v>
      </c>
      <c r="J10859" s="88">
        <v>0</v>
      </c>
      <c r="K10859" s="146">
        <v>0</v>
      </c>
      <c r="L10859" s="147">
        <v>0</v>
      </c>
      <c r="M10859" s="147">
        <v>0</v>
      </c>
      <c r="N10859" s="87">
        <v>0</v>
      </c>
      <c r="O10859" s="88">
        <v>0</v>
      </c>
      <c r="P10859" s="89" t="e">
        <v>#DIV/0!</v>
      </c>
    </row>
    <row r="10860" spans="1:16">
      <c r="A10860" s="75" t="s">
        <v>10988</v>
      </c>
      <c r="B10860" s="85">
        <v>10856</v>
      </c>
      <c r="C10860" s="85">
        <v>7372</v>
      </c>
      <c r="D10860" s="85">
        <v>10856</v>
      </c>
      <c r="E10860" s="86" t="s">
        <v>10961</v>
      </c>
      <c r="F10860" s="85" t="s">
        <v>2833</v>
      </c>
      <c r="G10860" s="86" t="s">
        <v>2805</v>
      </c>
      <c r="H10860" s="85" t="s">
        <v>1</v>
      </c>
      <c r="I10860" s="85">
        <v>1</v>
      </c>
      <c r="J10860" s="88">
        <v>0</v>
      </c>
      <c r="K10860" s="146">
        <v>0</v>
      </c>
      <c r="L10860" s="147">
        <v>0</v>
      </c>
      <c r="M10860" s="147">
        <v>0</v>
      </c>
      <c r="N10860" s="87">
        <v>0</v>
      </c>
      <c r="O10860" s="88">
        <v>0</v>
      </c>
      <c r="P10860" s="89" t="e">
        <v>#DIV/0!</v>
      </c>
    </row>
    <row r="10861" spans="1:16">
      <c r="A10861" s="75" t="s">
        <v>10989</v>
      </c>
      <c r="B10861" s="85">
        <v>10857</v>
      </c>
      <c r="C10861" s="85">
        <v>7373</v>
      </c>
      <c r="D10861" s="85">
        <v>10857</v>
      </c>
      <c r="E10861" s="86" t="s">
        <v>10961</v>
      </c>
      <c r="F10861" s="85" t="s">
        <v>2835</v>
      </c>
      <c r="G10861" s="86" t="s">
        <v>2805</v>
      </c>
      <c r="H10861" s="85" t="s">
        <v>1</v>
      </c>
      <c r="I10861" s="85">
        <v>1</v>
      </c>
      <c r="J10861" s="88">
        <v>0</v>
      </c>
      <c r="K10861" s="146">
        <v>0</v>
      </c>
      <c r="L10861" s="147">
        <v>0</v>
      </c>
      <c r="M10861" s="147">
        <v>0</v>
      </c>
      <c r="N10861" s="87">
        <v>0</v>
      </c>
      <c r="O10861" s="88">
        <v>0</v>
      </c>
      <c r="P10861" s="89" t="e">
        <v>#DIV/0!</v>
      </c>
    </row>
    <row r="10862" spans="1:16">
      <c r="A10862" s="75" t="s">
        <v>10990</v>
      </c>
      <c r="B10862" s="85">
        <v>10858</v>
      </c>
      <c r="C10862" s="85">
        <v>7374</v>
      </c>
      <c r="D10862" s="85">
        <v>10858</v>
      </c>
      <c r="E10862" s="86" t="s">
        <v>10961</v>
      </c>
      <c r="F10862" s="85" t="s">
        <v>2837</v>
      </c>
      <c r="G10862" s="86" t="s">
        <v>2805</v>
      </c>
      <c r="H10862" s="85" t="s">
        <v>1</v>
      </c>
      <c r="I10862" s="85">
        <v>1</v>
      </c>
      <c r="J10862" s="88">
        <v>0</v>
      </c>
      <c r="K10862" s="146">
        <v>0</v>
      </c>
      <c r="L10862" s="147">
        <v>0</v>
      </c>
      <c r="M10862" s="147">
        <v>0</v>
      </c>
      <c r="N10862" s="87">
        <v>0</v>
      </c>
      <c r="O10862" s="88">
        <v>0</v>
      </c>
      <c r="P10862" s="89" t="e">
        <v>#DIV/0!</v>
      </c>
    </row>
    <row r="10863" spans="1:16">
      <c r="A10863" s="75" t="s">
        <v>10991</v>
      </c>
      <c r="B10863" s="85">
        <v>10859</v>
      </c>
      <c r="C10863" s="85">
        <v>7375</v>
      </c>
      <c r="D10863" s="85">
        <v>10859</v>
      </c>
      <c r="E10863" s="86" t="s">
        <v>10961</v>
      </c>
      <c r="F10863" s="85" t="s">
        <v>10992</v>
      </c>
      <c r="G10863" s="86" t="s">
        <v>2805</v>
      </c>
      <c r="H10863" s="85" t="s">
        <v>1</v>
      </c>
      <c r="I10863" s="85">
        <v>1</v>
      </c>
      <c r="J10863" s="88">
        <v>0</v>
      </c>
      <c r="K10863" s="146">
        <v>0</v>
      </c>
      <c r="L10863" s="147">
        <v>0</v>
      </c>
      <c r="M10863" s="147">
        <v>0</v>
      </c>
      <c r="N10863" s="87">
        <v>0</v>
      </c>
      <c r="O10863" s="88">
        <v>0</v>
      </c>
      <c r="P10863" s="89" t="e">
        <v>#DIV/0!</v>
      </c>
    </row>
    <row r="10864" spans="1:16">
      <c r="A10864" s="75" t="s">
        <v>10993</v>
      </c>
      <c r="B10864" s="85">
        <v>10860</v>
      </c>
      <c r="C10864" s="85">
        <v>7376</v>
      </c>
      <c r="D10864" s="85">
        <v>10860</v>
      </c>
      <c r="E10864" s="86" t="s">
        <v>10961</v>
      </c>
      <c r="F10864" s="85" t="s">
        <v>2839</v>
      </c>
      <c r="G10864" s="86" t="s">
        <v>2805</v>
      </c>
      <c r="H10864" s="85" t="s">
        <v>1</v>
      </c>
      <c r="I10864" s="85">
        <v>1</v>
      </c>
      <c r="J10864" s="88">
        <v>0</v>
      </c>
      <c r="K10864" s="146">
        <v>0</v>
      </c>
      <c r="L10864" s="147">
        <v>0</v>
      </c>
      <c r="M10864" s="147">
        <v>0</v>
      </c>
      <c r="N10864" s="87">
        <v>0</v>
      </c>
      <c r="O10864" s="88">
        <v>0</v>
      </c>
      <c r="P10864" s="89" t="e">
        <v>#DIV/0!</v>
      </c>
    </row>
    <row r="10865" spans="1:16">
      <c r="A10865" s="75" t="s">
        <v>10994</v>
      </c>
      <c r="B10865" s="85">
        <v>10861</v>
      </c>
      <c r="C10865" s="85">
        <v>7377</v>
      </c>
      <c r="D10865" s="85">
        <v>10861</v>
      </c>
      <c r="E10865" s="86" t="s">
        <v>10961</v>
      </c>
      <c r="F10865" s="85" t="s">
        <v>3208</v>
      </c>
      <c r="G10865" s="86" t="s">
        <v>2805</v>
      </c>
      <c r="H10865" s="85" t="s">
        <v>1</v>
      </c>
      <c r="I10865" s="85">
        <v>1</v>
      </c>
      <c r="J10865" s="88">
        <v>0</v>
      </c>
      <c r="K10865" s="146">
        <v>0</v>
      </c>
      <c r="L10865" s="147">
        <v>0</v>
      </c>
      <c r="M10865" s="147">
        <v>0</v>
      </c>
      <c r="N10865" s="87">
        <v>0</v>
      </c>
      <c r="O10865" s="88">
        <v>0</v>
      </c>
      <c r="P10865" s="89" t="e">
        <v>#DIV/0!</v>
      </c>
    </row>
    <row r="10866" spans="1:16">
      <c r="A10866" s="75" t="s">
        <v>10995</v>
      </c>
      <c r="B10866" s="85">
        <v>10862</v>
      </c>
      <c r="C10866" s="85">
        <v>7378</v>
      </c>
      <c r="D10866" s="85">
        <v>10862</v>
      </c>
      <c r="E10866" s="86" t="s">
        <v>10961</v>
      </c>
      <c r="F10866" s="85" t="s">
        <v>2841</v>
      </c>
      <c r="G10866" s="86" t="s">
        <v>2805</v>
      </c>
      <c r="H10866" s="85" t="s">
        <v>1</v>
      </c>
      <c r="I10866" s="85">
        <v>1</v>
      </c>
      <c r="J10866" s="88">
        <v>0</v>
      </c>
      <c r="K10866" s="146">
        <v>0</v>
      </c>
      <c r="L10866" s="147">
        <v>0</v>
      </c>
      <c r="M10866" s="147">
        <v>0</v>
      </c>
      <c r="N10866" s="87">
        <v>0</v>
      </c>
      <c r="O10866" s="88">
        <v>0</v>
      </c>
      <c r="P10866" s="89" t="e">
        <v>#DIV/0!</v>
      </c>
    </row>
    <row r="10867" spans="1:16">
      <c r="A10867" s="75" t="s">
        <v>10996</v>
      </c>
      <c r="B10867" s="85">
        <v>10863</v>
      </c>
      <c r="C10867" s="85">
        <v>7379</v>
      </c>
      <c r="D10867" s="85">
        <v>10863</v>
      </c>
      <c r="E10867" s="86" t="s">
        <v>10961</v>
      </c>
      <c r="F10867" s="85" t="s">
        <v>758</v>
      </c>
      <c r="G10867" s="86" t="s">
        <v>2805</v>
      </c>
      <c r="H10867" s="85" t="s">
        <v>1</v>
      </c>
      <c r="I10867" s="85">
        <v>1</v>
      </c>
      <c r="J10867" s="88">
        <v>0</v>
      </c>
      <c r="K10867" s="146">
        <v>0</v>
      </c>
      <c r="L10867" s="147">
        <v>0</v>
      </c>
      <c r="M10867" s="147">
        <v>0</v>
      </c>
      <c r="N10867" s="87">
        <v>0</v>
      </c>
      <c r="O10867" s="88">
        <v>0</v>
      </c>
      <c r="P10867" s="89" t="e">
        <v>#DIV/0!</v>
      </c>
    </row>
    <row r="10868" spans="1:16">
      <c r="A10868" s="75" t="s">
        <v>10997</v>
      </c>
      <c r="B10868" s="85">
        <v>10864</v>
      </c>
      <c r="C10868" s="85">
        <v>7380</v>
      </c>
      <c r="D10868" s="85">
        <v>10864</v>
      </c>
      <c r="E10868" s="86" t="s">
        <v>10961</v>
      </c>
      <c r="F10868" s="85" t="s">
        <v>32</v>
      </c>
      <c r="G10868" s="86" t="s">
        <v>2805</v>
      </c>
      <c r="H10868" s="85" t="s">
        <v>1</v>
      </c>
      <c r="I10868" s="85">
        <v>1</v>
      </c>
      <c r="J10868" s="88">
        <v>0</v>
      </c>
      <c r="K10868" s="146">
        <v>0</v>
      </c>
      <c r="L10868" s="147">
        <v>0</v>
      </c>
      <c r="M10868" s="147">
        <v>0</v>
      </c>
      <c r="N10868" s="87">
        <v>0</v>
      </c>
      <c r="O10868" s="88">
        <v>0</v>
      </c>
      <c r="P10868" s="89" t="e">
        <v>#DIV/0!</v>
      </c>
    </row>
    <row r="10869" spans="1:16">
      <c r="A10869" s="75" t="s">
        <v>10998</v>
      </c>
      <c r="B10869" s="85">
        <v>10865</v>
      </c>
      <c r="C10869" s="85">
        <v>7381</v>
      </c>
      <c r="D10869" s="85">
        <v>10865</v>
      </c>
      <c r="E10869" s="86" t="s">
        <v>10961</v>
      </c>
      <c r="F10869" s="85" t="s">
        <v>283</v>
      </c>
      <c r="G10869" s="86" t="s">
        <v>2805</v>
      </c>
      <c r="H10869" s="85" t="s">
        <v>1</v>
      </c>
      <c r="I10869" s="85">
        <v>1</v>
      </c>
      <c r="J10869" s="88">
        <v>0</v>
      </c>
      <c r="K10869" s="146">
        <v>0</v>
      </c>
      <c r="L10869" s="147">
        <v>0</v>
      </c>
      <c r="M10869" s="147">
        <v>0</v>
      </c>
      <c r="N10869" s="87">
        <v>0</v>
      </c>
      <c r="O10869" s="88">
        <v>0</v>
      </c>
      <c r="P10869" s="89" t="e">
        <v>#DIV/0!</v>
      </c>
    </row>
    <row r="10870" spans="1:16">
      <c r="A10870" s="75" t="s">
        <v>10999</v>
      </c>
      <c r="B10870" s="85">
        <v>10866</v>
      </c>
      <c r="C10870" s="85">
        <v>7382</v>
      </c>
      <c r="D10870" s="85">
        <v>10866</v>
      </c>
      <c r="E10870" s="86" t="s">
        <v>10961</v>
      </c>
      <c r="F10870" s="85" t="s">
        <v>429</v>
      </c>
      <c r="G10870" s="86" t="s">
        <v>2805</v>
      </c>
      <c r="H10870" s="85" t="s">
        <v>1</v>
      </c>
      <c r="I10870" s="85">
        <v>1</v>
      </c>
      <c r="J10870" s="88">
        <v>0</v>
      </c>
      <c r="K10870" s="146">
        <v>0</v>
      </c>
      <c r="L10870" s="147">
        <v>0</v>
      </c>
      <c r="M10870" s="147">
        <v>0</v>
      </c>
      <c r="N10870" s="87">
        <v>0</v>
      </c>
      <c r="O10870" s="88">
        <v>0</v>
      </c>
      <c r="P10870" s="89" t="e">
        <v>#DIV/0!</v>
      </c>
    </row>
    <row r="10871" spans="1:16">
      <c r="A10871" s="75" t="s">
        <v>11000</v>
      </c>
      <c r="B10871" s="85">
        <v>10867</v>
      </c>
      <c r="C10871" s="85">
        <v>7383</v>
      </c>
      <c r="D10871" s="85">
        <v>10867</v>
      </c>
      <c r="E10871" s="86" t="s">
        <v>10961</v>
      </c>
      <c r="F10871" s="85" t="s">
        <v>965</v>
      </c>
      <c r="G10871" s="86" t="s">
        <v>2805</v>
      </c>
      <c r="H10871" s="85" t="s">
        <v>1</v>
      </c>
      <c r="I10871" s="85">
        <v>1</v>
      </c>
      <c r="J10871" s="88">
        <v>0</v>
      </c>
      <c r="K10871" s="146">
        <v>0</v>
      </c>
      <c r="L10871" s="147">
        <v>0</v>
      </c>
      <c r="M10871" s="147">
        <v>0</v>
      </c>
      <c r="N10871" s="87">
        <v>0</v>
      </c>
      <c r="O10871" s="88">
        <v>0</v>
      </c>
      <c r="P10871" s="89" t="e">
        <v>#DIV/0!</v>
      </c>
    </row>
    <row r="10872" spans="1:16">
      <c r="A10872" s="75" t="s">
        <v>11001</v>
      </c>
      <c r="B10872" s="85">
        <v>10868</v>
      </c>
      <c r="C10872" s="85">
        <v>7384</v>
      </c>
      <c r="D10872" s="85">
        <v>10868</v>
      </c>
      <c r="E10872" s="86" t="s">
        <v>10961</v>
      </c>
      <c r="F10872" s="85" t="s">
        <v>4492</v>
      </c>
      <c r="G10872" s="86" t="s">
        <v>2805</v>
      </c>
      <c r="H10872" s="85" t="s">
        <v>1</v>
      </c>
      <c r="I10872" s="85">
        <v>1</v>
      </c>
      <c r="J10872" s="88">
        <v>0</v>
      </c>
      <c r="K10872" s="146">
        <v>0</v>
      </c>
      <c r="L10872" s="147">
        <v>0</v>
      </c>
      <c r="M10872" s="147">
        <v>0</v>
      </c>
      <c r="N10872" s="87">
        <v>0</v>
      </c>
      <c r="O10872" s="88">
        <v>0</v>
      </c>
      <c r="P10872" s="89" t="e">
        <v>#DIV/0!</v>
      </c>
    </row>
    <row r="10873" spans="1:16">
      <c r="A10873" s="75" t="s">
        <v>11002</v>
      </c>
      <c r="B10873" s="85">
        <v>10869</v>
      </c>
      <c r="C10873" s="85">
        <v>7385</v>
      </c>
      <c r="D10873" s="85">
        <v>10869</v>
      </c>
      <c r="E10873" s="86" t="s">
        <v>10961</v>
      </c>
      <c r="F10873" s="85" t="s">
        <v>1084</v>
      </c>
      <c r="G10873" s="86" t="s">
        <v>2805</v>
      </c>
      <c r="H10873" s="85" t="s">
        <v>1</v>
      </c>
      <c r="I10873" s="85">
        <v>1</v>
      </c>
      <c r="J10873" s="88">
        <v>0</v>
      </c>
      <c r="K10873" s="146">
        <v>0</v>
      </c>
      <c r="L10873" s="147">
        <v>0</v>
      </c>
      <c r="M10873" s="147">
        <v>0</v>
      </c>
      <c r="N10873" s="87">
        <v>0</v>
      </c>
      <c r="O10873" s="88">
        <v>0</v>
      </c>
      <c r="P10873" s="89" t="e">
        <v>#DIV/0!</v>
      </c>
    </row>
    <row r="10874" spans="1:16">
      <c r="A10874" s="75" t="s">
        <v>11003</v>
      </c>
      <c r="B10874" s="85">
        <v>10870</v>
      </c>
      <c r="C10874" s="85">
        <v>7386</v>
      </c>
      <c r="D10874" s="85">
        <v>10870</v>
      </c>
      <c r="E10874" s="86" t="s">
        <v>10961</v>
      </c>
      <c r="F10874" s="85" t="s">
        <v>4372</v>
      </c>
      <c r="G10874" s="86" t="s">
        <v>2805</v>
      </c>
      <c r="H10874" s="85" t="s">
        <v>1</v>
      </c>
      <c r="I10874" s="85">
        <v>1</v>
      </c>
      <c r="J10874" s="88">
        <v>0</v>
      </c>
      <c r="K10874" s="146">
        <v>0</v>
      </c>
      <c r="L10874" s="147">
        <v>0</v>
      </c>
      <c r="M10874" s="147">
        <v>0</v>
      </c>
      <c r="N10874" s="87">
        <v>0</v>
      </c>
      <c r="O10874" s="88">
        <v>0</v>
      </c>
      <c r="P10874" s="89" t="e">
        <v>#DIV/0!</v>
      </c>
    </row>
    <row r="10875" spans="1:16">
      <c r="A10875" s="75" t="s">
        <v>11004</v>
      </c>
      <c r="B10875" s="85">
        <v>10871</v>
      </c>
      <c r="C10875" s="85">
        <v>7387</v>
      </c>
      <c r="D10875" s="85">
        <v>10871</v>
      </c>
      <c r="E10875" s="86" t="s">
        <v>10961</v>
      </c>
      <c r="F10875" s="85" t="s">
        <v>2122</v>
      </c>
      <c r="G10875" s="86" t="s">
        <v>2805</v>
      </c>
      <c r="H10875" s="85" t="s">
        <v>1</v>
      </c>
      <c r="I10875" s="85">
        <v>1</v>
      </c>
      <c r="J10875" s="88">
        <v>0</v>
      </c>
      <c r="K10875" s="146">
        <v>0</v>
      </c>
      <c r="L10875" s="147">
        <v>0</v>
      </c>
      <c r="M10875" s="147">
        <v>0</v>
      </c>
      <c r="N10875" s="87">
        <v>0</v>
      </c>
      <c r="O10875" s="88">
        <v>0</v>
      </c>
      <c r="P10875" s="89" t="e">
        <v>#DIV/0!</v>
      </c>
    </row>
    <row r="10876" spans="1:16">
      <c r="A10876" s="75" t="s">
        <v>11005</v>
      </c>
      <c r="B10876" s="85">
        <v>10872</v>
      </c>
      <c r="C10876" s="85">
        <v>7388</v>
      </c>
      <c r="D10876" s="85">
        <v>10872</v>
      </c>
      <c r="E10876" s="86" t="s">
        <v>10961</v>
      </c>
      <c r="F10876" s="85" t="s">
        <v>238</v>
      </c>
      <c r="G10876" s="86" t="s">
        <v>2805</v>
      </c>
      <c r="H10876" s="85" t="s">
        <v>1</v>
      </c>
      <c r="I10876" s="85">
        <v>1</v>
      </c>
      <c r="J10876" s="88">
        <v>0</v>
      </c>
      <c r="K10876" s="146">
        <v>0</v>
      </c>
      <c r="L10876" s="147">
        <v>0</v>
      </c>
      <c r="M10876" s="147">
        <v>0</v>
      </c>
      <c r="N10876" s="87">
        <v>0</v>
      </c>
      <c r="O10876" s="88">
        <v>0</v>
      </c>
      <c r="P10876" s="89" t="e">
        <v>#DIV/0!</v>
      </c>
    </row>
    <row r="10877" spans="1:16">
      <c r="A10877" s="75" t="s">
        <v>11006</v>
      </c>
      <c r="B10877" s="85">
        <v>10873</v>
      </c>
      <c r="C10877" s="85">
        <v>7389</v>
      </c>
      <c r="D10877" s="85">
        <v>10873</v>
      </c>
      <c r="E10877" s="86" t="s">
        <v>10961</v>
      </c>
      <c r="F10877" s="85" t="s">
        <v>1068</v>
      </c>
      <c r="G10877" s="86" t="s">
        <v>2805</v>
      </c>
      <c r="H10877" s="85" t="s">
        <v>1</v>
      </c>
      <c r="I10877" s="85">
        <v>1</v>
      </c>
      <c r="J10877" s="88">
        <v>0</v>
      </c>
      <c r="K10877" s="146">
        <v>0</v>
      </c>
      <c r="L10877" s="147">
        <v>0</v>
      </c>
      <c r="M10877" s="147">
        <v>0</v>
      </c>
      <c r="N10877" s="87">
        <v>0</v>
      </c>
      <c r="O10877" s="88">
        <v>0</v>
      </c>
      <c r="P10877" s="89" t="e">
        <v>#DIV/0!</v>
      </c>
    </row>
    <row r="10878" spans="1:16">
      <c r="A10878" s="75" t="s">
        <v>11007</v>
      </c>
      <c r="B10878" s="85">
        <v>10874</v>
      </c>
      <c r="C10878" s="85">
        <v>7390</v>
      </c>
      <c r="D10878" s="85">
        <v>10874</v>
      </c>
      <c r="E10878" s="86" t="s">
        <v>10961</v>
      </c>
      <c r="F10878" s="85" t="s">
        <v>3906</v>
      </c>
      <c r="G10878" s="86" t="s">
        <v>2805</v>
      </c>
      <c r="H10878" s="85" t="s">
        <v>1</v>
      </c>
      <c r="I10878" s="85">
        <v>1</v>
      </c>
      <c r="J10878" s="88">
        <v>0</v>
      </c>
      <c r="K10878" s="146">
        <v>0</v>
      </c>
      <c r="L10878" s="147">
        <v>0</v>
      </c>
      <c r="M10878" s="147">
        <v>0</v>
      </c>
      <c r="N10878" s="87">
        <v>0</v>
      </c>
      <c r="O10878" s="88">
        <v>0</v>
      </c>
      <c r="P10878" s="89" t="e">
        <v>#DIV/0!</v>
      </c>
    </row>
    <row r="10879" spans="1:16">
      <c r="A10879" s="75" t="s">
        <v>11008</v>
      </c>
      <c r="B10879" s="85">
        <v>10875</v>
      </c>
      <c r="C10879" s="85">
        <v>7391</v>
      </c>
      <c r="D10879" s="85">
        <v>10875</v>
      </c>
      <c r="E10879" s="86" t="s">
        <v>10961</v>
      </c>
      <c r="F10879" s="85" t="s">
        <v>2124</v>
      </c>
      <c r="G10879" s="86" t="s">
        <v>2805</v>
      </c>
      <c r="H10879" s="85" t="s">
        <v>1</v>
      </c>
      <c r="I10879" s="85">
        <v>1</v>
      </c>
      <c r="J10879" s="88">
        <v>0</v>
      </c>
      <c r="K10879" s="146">
        <v>0</v>
      </c>
      <c r="L10879" s="147">
        <v>0</v>
      </c>
      <c r="M10879" s="147">
        <v>0</v>
      </c>
      <c r="N10879" s="87">
        <v>0</v>
      </c>
      <c r="O10879" s="88">
        <v>0</v>
      </c>
      <c r="P10879" s="89" t="e">
        <v>#DIV/0!</v>
      </c>
    </row>
    <row r="10880" spans="1:16">
      <c r="A10880" s="75" t="s">
        <v>11009</v>
      </c>
      <c r="B10880" s="85">
        <v>10876</v>
      </c>
      <c r="C10880" s="85">
        <v>7392</v>
      </c>
      <c r="D10880" s="85">
        <v>10876</v>
      </c>
      <c r="E10880" s="86" t="s">
        <v>10961</v>
      </c>
      <c r="F10880" s="85" t="s">
        <v>3910</v>
      </c>
      <c r="G10880" s="86" t="s">
        <v>2805</v>
      </c>
      <c r="H10880" s="85" t="s">
        <v>1</v>
      </c>
      <c r="I10880" s="85">
        <v>1</v>
      </c>
      <c r="J10880" s="88">
        <v>0</v>
      </c>
      <c r="K10880" s="146">
        <v>0</v>
      </c>
      <c r="L10880" s="147">
        <v>0</v>
      </c>
      <c r="M10880" s="147">
        <v>0</v>
      </c>
      <c r="N10880" s="87">
        <v>0</v>
      </c>
      <c r="O10880" s="88">
        <v>0</v>
      </c>
      <c r="P10880" s="89" t="e">
        <v>#DIV/0!</v>
      </c>
    </row>
    <row r="10881" spans="1:16">
      <c r="A10881" s="75" t="s">
        <v>11010</v>
      </c>
      <c r="B10881" s="85">
        <v>10877</v>
      </c>
      <c r="C10881" s="85">
        <v>7393</v>
      </c>
      <c r="D10881" s="85">
        <v>10877</v>
      </c>
      <c r="E10881" s="86" t="s">
        <v>10961</v>
      </c>
      <c r="F10881" s="85" t="s">
        <v>240</v>
      </c>
      <c r="G10881" s="86" t="s">
        <v>2805</v>
      </c>
      <c r="H10881" s="85" t="s">
        <v>1</v>
      </c>
      <c r="I10881" s="85">
        <v>1</v>
      </c>
      <c r="J10881" s="88">
        <v>0</v>
      </c>
      <c r="K10881" s="146">
        <v>0</v>
      </c>
      <c r="L10881" s="147">
        <v>0</v>
      </c>
      <c r="M10881" s="147">
        <v>0</v>
      </c>
      <c r="N10881" s="87">
        <v>0</v>
      </c>
      <c r="O10881" s="88">
        <v>0</v>
      </c>
      <c r="P10881" s="89" t="e">
        <v>#DIV/0!</v>
      </c>
    </row>
    <row r="10882" spans="1:16">
      <c r="A10882" s="75" t="s">
        <v>11011</v>
      </c>
      <c r="B10882" s="85">
        <v>10878</v>
      </c>
      <c r="C10882" s="85">
        <v>7394</v>
      </c>
      <c r="D10882" s="85">
        <v>10878</v>
      </c>
      <c r="E10882" s="86" t="s">
        <v>10961</v>
      </c>
      <c r="F10882" s="85" t="s">
        <v>891</v>
      </c>
      <c r="G10882" s="86" t="s">
        <v>2805</v>
      </c>
      <c r="H10882" s="85" t="s">
        <v>1</v>
      </c>
      <c r="I10882" s="85">
        <v>1</v>
      </c>
      <c r="J10882" s="88">
        <v>0</v>
      </c>
      <c r="K10882" s="146">
        <v>0</v>
      </c>
      <c r="L10882" s="147">
        <v>0</v>
      </c>
      <c r="M10882" s="147">
        <v>0</v>
      </c>
      <c r="N10882" s="87">
        <v>0</v>
      </c>
      <c r="O10882" s="88">
        <v>0</v>
      </c>
      <c r="P10882" s="89" t="e">
        <v>#DIV/0!</v>
      </c>
    </row>
    <row r="10883" spans="1:16">
      <c r="A10883" s="75" t="s">
        <v>11012</v>
      </c>
      <c r="B10883" s="85">
        <v>10879</v>
      </c>
      <c r="C10883" s="85">
        <v>7395</v>
      </c>
      <c r="D10883" s="85">
        <v>10879</v>
      </c>
      <c r="E10883" s="86" t="s">
        <v>10961</v>
      </c>
      <c r="F10883" s="85" t="s">
        <v>2923</v>
      </c>
      <c r="G10883" s="86" t="s">
        <v>2805</v>
      </c>
      <c r="H10883" s="85" t="s">
        <v>1</v>
      </c>
      <c r="I10883" s="85">
        <v>1</v>
      </c>
      <c r="J10883" s="88">
        <v>0</v>
      </c>
      <c r="K10883" s="146">
        <v>0</v>
      </c>
      <c r="L10883" s="147">
        <v>0</v>
      </c>
      <c r="M10883" s="147">
        <v>0</v>
      </c>
      <c r="N10883" s="87">
        <v>0</v>
      </c>
      <c r="O10883" s="88">
        <v>0</v>
      </c>
      <c r="P10883" s="89" t="e">
        <v>#DIV/0!</v>
      </c>
    </row>
    <row r="10884" spans="1:16">
      <c r="A10884" s="75" t="s">
        <v>11013</v>
      </c>
      <c r="B10884" s="85">
        <v>10880</v>
      </c>
      <c r="C10884" s="85">
        <v>7396</v>
      </c>
      <c r="D10884" s="85">
        <v>10880</v>
      </c>
      <c r="E10884" s="86" t="s">
        <v>10961</v>
      </c>
      <c r="F10884" s="85" t="s">
        <v>2925</v>
      </c>
      <c r="G10884" s="86" t="s">
        <v>2805</v>
      </c>
      <c r="H10884" s="85" t="s">
        <v>1</v>
      </c>
      <c r="I10884" s="85">
        <v>1</v>
      </c>
      <c r="J10884" s="88">
        <v>0</v>
      </c>
      <c r="K10884" s="146">
        <v>0</v>
      </c>
      <c r="L10884" s="147">
        <v>0</v>
      </c>
      <c r="M10884" s="147">
        <v>0</v>
      </c>
      <c r="N10884" s="87">
        <v>0</v>
      </c>
      <c r="O10884" s="88">
        <v>0</v>
      </c>
      <c r="P10884" s="89" t="e">
        <v>#DIV/0!</v>
      </c>
    </row>
    <row r="10885" spans="1:16">
      <c r="A10885" s="75" t="s">
        <v>11014</v>
      </c>
      <c r="B10885" s="85">
        <v>10881</v>
      </c>
      <c r="C10885" s="85">
        <v>7397</v>
      </c>
      <c r="D10885" s="85">
        <v>10881</v>
      </c>
      <c r="E10885" s="86" t="s">
        <v>10961</v>
      </c>
      <c r="F10885" s="85" t="s">
        <v>139</v>
      </c>
      <c r="G10885" s="86" t="s">
        <v>2805</v>
      </c>
      <c r="H10885" s="85" t="s">
        <v>1</v>
      </c>
      <c r="I10885" s="85">
        <v>1</v>
      </c>
      <c r="J10885" s="88">
        <v>0</v>
      </c>
      <c r="K10885" s="146">
        <v>0</v>
      </c>
      <c r="L10885" s="147">
        <v>0</v>
      </c>
      <c r="M10885" s="147">
        <v>0</v>
      </c>
      <c r="N10885" s="87">
        <v>0</v>
      </c>
      <c r="O10885" s="88">
        <v>0</v>
      </c>
      <c r="P10885" s="89" t="e">
        <v>#DIV/0!</v>
      </c>
    </row>
    <row r="10886" spans="1:16">
      <c r="A10886" s="75" t="s">
        <v>11102</v>
      </c>
      <c r="B10886" s="85">
        <v>10882</v>
      </c>
      <c r="C10886" s="85">
        <v>7480</v>
      </c>
      <c r="D10886" s="85">
        <v>10882</v>
      </c>
      <c r="E10886" s="86" t="s">
        <v>11103</v>
      </c>
      <c r="F10886" s="85" t="s">
        <v>2811</v>
      </c>
      <c r="G10886" s="86" t="s">
        <v>2805</v>
      </c>
      <c r="H10886" s="85" t="s">
        <v>1</v>
      </c>
      <c r="I10886" s="85">
        <v>1</v>
      </c>
      <c r="J10886" s="88">
        <v>27.131517633779911</v>
      </c>
      <c r="K10886" s="146">
        <v>13.442380856383897</v>
      </c>
      <c r="L10886" s="147">
        <v>7.6822880656138813E-8</v>
      </c>
      <c r="M10886" s="147">
        <v>3.2425104169620952E-2</v>
      </c>
      <c r="N10886" s="87">
        <v>3.3923128898913761</v>
      </c>
      <c r="O10886" s="88">
        <v>27.100580826561011</v>
      </c>
      <c r="P10886" s="89">
        <v>7988.8211100211302</v>
      </c>
    </row>
    <row r="10887" spans="1:16">
      <c r="A10887" s="75" t="s">
        <v>11104</v>
      </c>
      <c r="B10887" s="85">
        <v>10883</v>
      </c>
      <c r="C10887" s="85">
        <v>7481</v>
      </c>
      <c r="D10887" s="85">
        <v>10883</v>
      </c>
      <c r="E10887" s="86" t="s">
        <v>11103</v>
      </c>
      <c r="F10887" s="85" t="s">
        <v>2825</v>
      </c>
      <c r="G10887" s="86" t="s">
        <v>2805</v>
      </c>
      <c r="H10887" s="85" t="s">
        <v>1</v>
      </c>
      <c r="I10887" s="85">
        <v>1</v>
      </c>
      <c r="J10887" s="88">
        <v>13.2824660016505</v>
      </c>
      <c r="K10887" s="146">
        <v>6.5808322673353503</v>
      </c>
      <c r="L10887" s="147">
        <v>3.7609296842045463E-8</v>
      </c>
      <c r="M10887" s="147">
        <v>1.5873986466453389E-2</v>
      </c>
      <c r="N10887" s="87">
        <v>1.660735725702392</v>
      </c>
      <c r="O10887" s="88">
        <v>13.2673206236576</v>
      </c>
      <c r="P10887" s="89">
        <v>7988.821110021172</v>
      </c>
    </row>
    <row r="10888" spans="1:16">
      <c r="A10888" s="75" t="s">
        <v>11105</v>
      </c>
      <c r="B10888" s="85">
        <v>10884</v>
      </c>
      <c r="C10888" s="85">
        <v>7482</v>
      </c>
      <c r="D10888" s="85">
        <v>10884</v>
      </c>
      <c r="E10888" s="86" t="s">
        <v>11103</v>
      </c>
      <c r="F10888" s="85" t="s">
        <v>2837</v>
      </c>
      <c r="G10888" s="86" t="s">
        <v>2805</v>
      </c>
      <c r="H10888" s="85" t="s">
        <v>1</v>
      </c>
      <c r="I10888" s="85">
        <v>1</v>
      </c>
      <c r="J10888" s="88">
        <v>22.656417562914491</v>
      </c>
      <c r="K10888" s="146">
        <v>11.22518090704871</v>
      </c>
      <c r="L10888" s="147">
        <v>6.415163670624872E-8</v>
      </c>
      <c r="M10888" s="147">
        <v>2.707687455983945E-2</v>
      </c>
      <c r="N10888" s="87">
        <v>2.8327813569022382</v>
      </c>
      <c r="O10888" s="88">
        <v>22.630583504094929</v>
      </c>
      <c r="P10888" s="89">
        <v>7988.8211100211392</v>
      </c>
    </row>
    <row r="10889" spans="1:16">
      <c r="A10889" s="75" t="s">
        <v>11113</v>
      </c>
      <c r="B10889" s="85">
        <v>10885</v>
      </c>
      <c r="C10889" s="85">
        <v>7488</v>
      </c>
      <c r="D10889" s="85">
        <v>10885</v>
      </c>
      <c r="E10889" s="86" t="s">
        <v>11114</v>
      </c>
      <c r="F10889" s="85" t="s">
        <v>2817</v>
      </c>
      <c r="G10889" s="86" t="s">
        <v>2805</v>
      </c>
      <c r="H10889" s="85" t="s">
        <v>1</v>
      </c>
      <c r="I10889" s="85">
        <v>1</v>
      </c>
      <c r="J10889" s="88">
        <v>3.6621454993834801</v>
      </c>
      <c r="K10889" s="146">
        <v>1.7874598194821225</v>
      </c>
      <c r="L10889" s="147">
        <v>1.025428755240445E-8</v>
      </c>
      <c r="M10889" s="147">
        <v>0</v>
      </c>
      <c r="N10889" s="87">
        <v>0</v>
      </c>
      <c r="O10889" s="88">
        <v>3.6621454993834801</v>
      </c>
      <c r="P10889" s="89" t="e">
        <v>#DIV/0!</v>
      </c>
    </row>
    <row r="10890" spans="1:16">
      <c r="A10890" s="75" t="s">
        <v>11115</v>
      </c>
      <c r="B10890" s="85">
        <v>10886</v>
      </c>
      <c r="C10890" s="85">
        <v>7489</v>
      </c>
      <c r="D10890" s="85">
        <v>10886</v>
      </c>
      <c r="E10890" s="86" t="s">
        <v>11114</v>
      </c>
      <c r="F10890" s="85" t="s">
        <v>2821</v>
      </c>
      <c r="G10890" s="86" t="s">
        <v>2805</v>
      </c>
      <c r="H10890" s="85" t="s">
        <v>1</v>
      </c>
      <c r="I10890" s="85">
        <v>1</v>
      </c>
      <c r="J10890" s="88">
        <v>3.6621454993834801</v>
      </c>
      <c r="K10890" s="146">
        <v>1.7874598194821225</v>
      </c>
      <c r="L10890" s="147">
        <v>1.025428755240445E-8</v>
      </c>
      <c r="M10890" s="147">
        <v>0</v>
      </c>
      <c r="N10890" s="87">
        <v>0</v>
      </c>
      <c r="O10890" s="88">
        <v>3.6621454993834801</v>
      </c>
      <c r="P10890" s="89" t="e">
        <v>#DIV/0!</v>
      </c>
    </row>
    <row r="10891" spans="1:16">
      <c r="A10891" s="75" t="s">
        <v>11116</v>
      </c>
      <c r="B10891" s="85">
        <v>10887</v>
      </c>
      <c r="C10891" s="85">
        <v>7490</v>
      </c>
      <c r="D10891" s="85">
        <v>10887</v>
      </c>
      <c r="E10891" s="86" t="s">
        <v>11114</v>
      </c>
      <c r="F10891" s="85" t="s">
        <v>10976</v>
      </c>
      <c r="G10891" s="86" t="s">
        <v>2805</v>
      </c>
      <c r="H10891" s="85" t="s">
        <v>1</v>
      </c>
      <c r="I10891" s="85">
        <v>1</v>
      </c>
      <c r="J10891" s="88">
        <v>3.6604726674886998</v>
      </c>
      <c r="K10891" s="146">
        <v>1.7866433254905065</v>
      </c>
      <c r="L10891" s="147">
        <v>1.024960349512742E-8</v>
      </c>
      <c r="M10891" s="147">
        <v>0</v>
      </c>
      <c r="N10891" s="87">
        <v>0</v>
      </c>
      <c r="O10891" s="88">
        <v>3.6604726674886998</v>
      </c>
      <c r="P10891" s="89" t="e">
        <v>#DIV/0!</v>
      </c>
    </row>
    <row r="10892" spans="1:16">
      <c r="A10892" s="75" t="s">
        <v>11117</v>
      </c>
      <c r="B10892" s="85">
        <v>10888</v>
      </c>
      <c r="C10892" s="85">
        <v>7491</v>
      </c>
      <c r="D10892" s="85">
        <v>10888</v>
      </c>
      <c r="E10892" s="86" t="s">
        <v>11114</v>
      </c>
      <c r="F10892" s="85" t="s">
        <v>10983</v>
      </c>
      <c r="G10892" s="86" t="s">
        <v>2805</v>
      </c>
      <c r="H10892" s="85" t="s">
        <v>1</v>
      </c>
      <c r="I10892" s="85">
        <v>1</v>
      </c>
      <c r="J10892" s="88">
        <v>3.46483514832462</v>
      </c>
      <c r="K10892" s="146">
        <v>1.6911544366006945</v>
      </c>
      <c r="L10892" s="147">
        <v>9.7018034751977818E-9</v>
      </c>
      <c r="M10892" s="147">
        <v>0</v>
      </c>
      <c r="N10892" s="87">
        <v>0</v>
      </c>
      <c r="O10892" s="88">
        <v>3.46483514832462</v>
      </c>
      <c r="P10892" s="89" t="e">
        <v>#DIV/0!</v>
      </c>
    </row>
    <row r="10893" spans="1:16">
      <c r="A10893" s="75" t="s">
        <v>11118</v>
      </c>
      <c r="B10893" s="85">
        <v>10889</v>
      </c>
      <c r="C10893" s="85">
        <v>7492</v>
      </c>
      <c r="D10893" s="85">
        <v>10889</v>
      </c>
      <c r="E10893" s="86" t="s">
        <v>11114</v>
      </c>
      <c r="F10893" s="85" t="s">
        <v>10987</v>
      </c>
      <c r="G10893" s="86" t="s">
        <v>2805</v>
      </c>
      <c r="H10893" s="85" t="s">
        <v>1</v>
      </c>
      <c r="I10893" s="85">
        <v>1</v>
      </c>
      <c r="J10893" s="88">
        <v>2.1118954079497501</v>
      </c>
      <c r="K10893" s="146">
        <v>1.0307968881341525</v>
      </c>
      <c r="L10893" s="147">
        <v>5.9134687022580081E-9</v>
      </c>
      <c r="M10893" s="147">
        <v>0</v>
      </c>
      <c r="N10893" s="87">
        <v>0</v>
      </c>
      <c r="O10893" s="88">
        <v>2.1118954079497501</v>
      </c>
      <c r="P10893" s="89" t="e">
        <v>#DIV/0!</v>
      </c>
    </row>
    <row r="10894" spans="1:16">
      <c r="A10894" s="75" t="s">
        <v>11119</v>
      </c>
      <c r="B10894" s="85">
        <v>10890</v>
      </c>
      <c r="C10894" s="85">
        <v>7493</v>
      </c>
      <c r="D10894" s="85">
        <v>10890</v>
      </c>
      <c r="E10894" s="86" t="s">
        <v>11114</v>
      </c>
      <c r="F10894" s="85" t="s">
        <v>2837</v>
      </c>
      <c r="G10894" s="86" t="s">
        <v>2805</v>
      </c>
      <c r="H10894" s="85" t="s">
        <v>1</v>
      </c>
      <c r="I10894" s="85">
        <v>1</v>
      </c>
      <c r="J10894" s="88">
        <v>3.5083814510828502</v>
      </c>
      <c r="K10894" s="146">
        <v>1.7124089898347052</v>
      </c>
      <c r="L10894" s="147">
        <v>9.8237364542129884E-9</v>
      </c>
      <c r="M10894" s="147">
        <v>0</v>
      </c>
      <c r="N10894" s="87">
        <v>0</v>
      </c>
      <c r="O10894" s="88">
        <v>3.5083814510828502</v>
      </c>
      <c r="P10894" s="89" t="e">
        <v>#DIV/0!</v>
      </c>
    </row>
    <row r="10895" spans="1:16">
      <c r="A10895" s="75" t="s">
        <v>11120</v>
      </c>
      <c r="B10895" s="85">
        <v>10891</v>
      </c>
      <c r="C10895" s="85">
        <v>7494</v>
      </c>
      <c r="D10895" s="85">
        <v>10891</v>
      </c>
      <c r="E10895" s="86" t="s">
        <v>11114</v>
      </c>
      <c r="F10895" s="85" t="s">
        <v>3208</v>
      </c>
      <c r="G10895" s="86" t="s">
        <v>2805</v>
      </c>
      <c r="H10895" s="85" t="s">
        <v>1</v>
      </c>
      <c r="I10895" s="85">
        <v>1</v>
      </c>
      <c r="J10895" s="88">
        <v>3.6079493687141002</v>
      </c>
      <c r="K10895" s="146">
        <v>1.7610071823711095</v>
      </c>
      <c r="L10895" s="147">
        <v>1.010253424052619E-8</v>
      </c>
      <c r="M10895" s="147">
        <v>0</v>
      </c>
      <c r="N10895" s="87">
        <v>0</v>
      </c>
      <c r="O10895" s="88">
        <v>3.6079493687141002</v>
      </c>
      <c r="P10895" s="89" t="e">
        <v>#DIV/0!</v>
      </c>
    </row>
    <row r="10896" spans="1:16">
      <c r="A10896" s="75" t="s">
        <v>11135</v>
      </c>
      <c r="B10896" s="85">
        <v>10892</v>
      </c>
      <c r="C10896" s="85">
        <v>7507</v>
      </c>
      <c r="D10896" s="85">
        <v>10892</v>
      </c>
      <c r="E10896" s="86" t="s">
        <v>11136</v>
      </c>
      <c r="F10896" s="85" t="s">
        <v>2901</v>
      </c>
      <c r="G10896" s="86" t="s">
        <v>2805</v>
      </c>
      <c r="H10896" s="85" t="s">
        <v>1</v>
      </c>
      <c r="I10896" s="85">
        <v>1</v>
      </c>
      <c r="J10896" s="88">
        <v>19.706758040526491</v>
      </c>
      <c r="K10896" s="146">
        <v>9.7658229584114338</v>
      </c>
      <c r="L10896" s="147">
        <v>5.5909245117870957E-8</v>
      </c>
      <c r="M10896" s="147">
        <v>2.33115596426707E-2</v>
      </c>
      <c r="N10896" s="87">
        <v>2.433383776515766</v>
      </c>
      <c r="O10896" s="88">
        <v>19.68623516978575</v>
      </c>
      <c r="P10896" s="89">
        <v>8090.0659237456712</v>
      </c>
    </row>
    <row r="10897" spans="1:16">
      <c r="A10897" s="75" t="s">
        <v>11137</v>
      </c>
      <c r="B10897" s="85">
        <v>10893</v>
      </c>
      <c r="C10897" s="85">
        <v>7508</v>
      </c>
      <c r="D10897" s="85">
        <v>10893</v>
      </c>
      <c r="E10897" s="86" t="s">
        <v>11136</v>
      </c>
      <c r="F10897" s="85" t="s">
        <v>2804</v>
      </c>
      <c r="G10897" s="86" t="s">
        <v>2805</v>
      </c>
      <c r="H10897" s="85" t="s">
        <v>1</v>
      </c>
      <c r="I10897" s="85">
        <v>1</v>
      </c>
      <c r="J10897" s="88">
        <v>10.57835632015569</v>
      </c>
      <c r="K10897" s="146">
        <v>5.2421790941557092</v>
      </c>
      <c r="L10897" s="147">
        <v>3.0202825280685777E-8</v>
      </c>
      <c r="M10897" s="147">
        <v>1.251337149274416E-2</v>
      </c>
      <c r="N10897" s="87">
        <v>1.306211838534455</v>
      </c>
      <c r="O10897" s="88">
        <v>10.56733988412082</v>
      </c>
      <c r="P10897" s="89">
        <v>8090.065923745703</v>
      </c>
    </row>
    <row r="10898" spans="1:16">
      <c r="A10898" s="75" t="s">
        <v>11138</v>
      </c>
      <c r="B10898" s="85">
        <v>10894</v>
      </c>
      <c r="C10898" s="85">
        <v>7509</v>
      </c>
      <c r="D10898" s="85">
        <v>10894</v>
      </c>
      <c r="E10898" s="86" t="s">
        <v>11136</v>
      </c>
      <c r="F10898" s="85" t="s">
        <v>2807</v>
      </c>
      <c r="G10898" s="86" t="s">
        <v>2805</v>
      </c>
      <c r="H10898" s="85" t="s">
        <v>1</v>
      </c>
      <c r="I10898" s="85">
        <v>1</v>
      </c>
      <c r="J10898" s="88">
        <v>19.584199384304981</v>
      </c>
      <c r="K10898" s="146">
        <v>9.7030424336978101</v>
      </c>
      <c r="L10898" s="147">
        <v>5.5452652238417469E-8</v>
      </c>
      <c r="M10898" s="147">
        <v>2.340524085995415E-2</v>
      </c>
      <c r="N10898" s="87">
        <v>2.4486552100154109</v>
      </c>
      <c r="O10898" s="88">
        <v>19.561868432934439</v>
      </c>
      <c r="P10898" s="89">
        <v>7988.8211100211711</v>
      </c>
    </row>
    <row r="10899" spans="1:16">
      <c r="A10899" s="75" t="s">
        <v>11139</v>
      </c>
      <c r="B10899" s="85">
        <v>10895</v>
      </c>
      <c r="C10899" s="85">
        <v>7510</v>
      </c>
      <c r="D10899" s="85">
        <v>10895</v>
      </c>
      <c r="E10899" s="86" t="s">
        <v>11136</v>
      </c>
      <c r="F10899" s="85" t="s">
        <v>10965</v>
      </c>
      <c r="G10899" s="86" t="s">
        <v>2805</v>
      </c>
      <c r="H10899" s="85" t="s">
        <v>1</v>
      </c>
      <c r="I10899" s="85">
        <v>1</v>
      </c>
      <c r="J10899" s="88">
        <v>9.5375727969743025</v>
      </c>
      <c r="K10899" s="146">
        <v>4.725415205774973</v>
      </c>
      <c r="L10899" s="147">
        <v>2.700563332362019E-8</v>
      </c>
      <c r="M10899" s="147">
        <v>1.1398433203832161E-2</v>
      </c>
      <c r="N10899" s="87">
        <v>1.192503551558449</v>
      </c>
      <c r="O10899" s="88">
        <v>9.526697546465325</v>
      </c>
      <c r="P10899" s="89">
        <v>7988.8211100211438</v>
      </c>
    </row>
    <row r="10900" spans="1:16">
      <c r="A10900" s="75" t="s">
        <v>11140</v>
      </c>
      <c r="B10900" s="85">
        <v>10896</v>
      </c>
      <c r="C10900" s="85">
        <v>7511</v>
      </c>
      <c r="D10900" s="85">
        <v>10896</v>
      </c>
      <c r="E10900" s="86" t="s">
        <v>11136</v>
      </c>
      <c r="F10900" s="85" t="s">
        <v>2809</v>
      </c>
      <c r="G10900" s="86" t="s">
        <v>2805</v>
      </c>
      <c r="H10900" s="85" t="s">
        <v>1</v>
      </c>
      <c r="I10900" s="85">
        <v>1</v>
      </c>
      <c r="J10900" s="88">
        <v>30.660120545016571</v>
      </c>
      <c r="K10900" s="146">
        <v>15.190636330479919</v>
      </c>
      <c r="L10900" s="147">
        <v>8.6814118300557879E-8</v>
      </c>
      <c r="M10900" s="147">
        <v>3.6642167089375302E-2</v>
      </c>
      <c r="N10900" s="87">
        <v>3.833501816388905</v>
      </c>
      <c r="O10900" s="88">
        <v>30.625160236072091</v>
      </c>
      <c r="P10900" s="89">
        <v>7988.8211100211456</v>
      </c>
    </row>
    <row r="10901" spans="1:16">
      <c r="A10901" s="75" t="s">
        <v>11141</v>
      </c>
      <c r="B10901" s="85">
        <v>10897</v>
      </c>
      <c r="C10901" s="85">
        <v>7512</v>
      </c>
      <c r="D10901" s="85">
        <v>10897</v>
      </c>
      <c r="E10901" s="86" t="s">
        <v>11136</v>
      </c>
      <c r="F10901" s="85" t="s">
        <v>2811</v>
      </c>
      <c r="G10901" s="86" t="s">
        <v>2805</v>
      </c>
      <c r="H10901" s="85" t="s">
        <v>1</v>
      </c>
      <c r="I10901" s="85">
        <v>1</v>
      </c>
      <c r="J10901" s="88">
        <v>31.252406108312218</v>
      </c>
      <c r="K10901" s="146">
        <v>15.484085750634913</v>
      </c>
      <c r="L10901" s="147">
        <v>8.84911746214606E-8</v>
      </c>
      <c r="M10901" s="147">
        <v>3.7350012531243017E-2</v>
      </c>
      <c r="N10901" s="87">
        <v>3.9075565735899151</v>
      </c>
      <c r="O10901" s="88">
        <v>31.216770443696991</v>
      </c>
      <c r="P10901" s="89">
        <v>7988.8211100211402</v>
      </c>
    </row>
    <row r="10902" spans="1:16">
      <c r="A10902" s="75" t="s">
        <v>11142</v>
      </c>
      <c r="B10902" s="85">
        <v>10898</v>
      </c>
      <c r="C10902" s="85">
        <v>7513</v>
      </c>
      <c r="D10902" s="85">
        <v>10898</v>
      </c>
      <c r="E10902" s="86" t="s">
        <v>11136</v>
      </c>
      <c r="F10902" s="85" t="s">
        <v>2813</v>
      </c>
      <c r="G10902" s="86" t="s">
        <v>2805</v>
      </c>
      <c r="H10902" s="85" t="s">
        <v>1</v>
      </c>
      <c r="I10902" s="85">
        <v>1</v>
      </c>
      <c r="J10902" s="88">
        <v>7.8644410406275176</v>
      </c>
      <c r="K10902" s="146">
        <v>3.8964577329455872</v>
      </c>
      <c r="L10902" s="147">
        <v>2.2268161466174389E-8</v>
      </c>
      <c r="M10902" s="147">
        <v>9.3988594158366072E-3</v>
      </c>
      <c r="N10902" s="87">
        <v>0.98330823487350327</v>
      </c>
      <c r="O10902" s="88">
        <v>7.8554735844150674</v>
      </c>
      <c r="P10902" s="89">
        <v>7988.8211100211392</v>
      </c>
    </row>
    <row r="10903" spans="1:16">
      <c r="A10903" s="75" t="s">
        <v>11143</v>
      </c>
      <c r="B10903" s="85">
        <v>10899</v>
      </c>
      <c r="C10903" s="85">
        <v>7514</v>
      </c>
      <c r="D10903" s="85">
        <v>10899</v>
      </c>
      <c r="E10903" s="86" t="s">
        <v>11136</v>
      </c>
      <c r="F10903" s="85" t="s">
        <v>2815</v>
      </c>
      <c r="G10903" s="86" t="s">
        <v>2805</v>
      </c>
      <c r="H10903" s="85" t="s">
        <v>1</v>
      </c>
      <c r="I10903" s="85">
        <v>1</v>
      </c>
      <c r="J10903" s="88">
        <v>7.1823907963696776</v>
      </c>
      <c r="K10903" s="146">
        <v>3.5585341685413399</v>
      </c>
      <c r="L10903" s="147">
        <v>2.0336936489254021E-8</v>
      </c>
      <c r="M10903" s="147">
        <v>8.5837354512471303E-3</v>
      </c>
      <c r="N10903" s="87">
        <v>0.89803000361567098</v>
      </c>
      <c r="O10903" s="88">
        <v>7.1742010503172349</v>
      </c>
      <c r="P10903" s="89">
        <v>7988.821110021142</v>
      </c>
    </row>
    <row r="10904" spans="1:16">
      <c r="A10904" s="75" t="s">
        <v>11144</v>
      </c>
      <c r="B10904" s="85">
        <v>10900</v>
      </c>
      <c r="C10904" s="85">
        <v>7515</v>
      </c>
      <c r="D10904" s="85">
        <v>10900</v>
      </c>
      <c r="E10904" s="86" t="s">
        <v>11136</v>
      </c>
      <c r="F10904" s="85" t="s">
        <v>2817</v>
      </c>
      <c r="G10904" s="86" t="s">
        <v>2805</v>
      </c>
      <c r="H10904" s="85" t="s">
        <v>1</v>
      </c>
      <c r="I10904" s="85">
        <v>1</v>
      </c>
      <c r="J10904" s="88">
        <v>13.13969775064807</v>
      </c>
      <c r="K10904" s="146">
        <v>6.5100973666903146</v>
      </c>
      <c r="L10904" s="147">
        <v>3.7205048599971757E-8</v>
      </c>
      <c r="M10904" s="147">
        <v>1.5703362932843759E-2</v>
      </c>
      <c r="N10904" s="87">
        <v>1.6428850995531299</v>
      </c>
      <c r="O10904" s="88">
        <v>13.12471516464926</v>
      </c>
      <c r="P10904" s="89">
        <v>7988.8211100211611</v>
      </c>
    </row>
    <row r="10905" spans="1:16">
      <c r="A10905" s="75" t="s">
        <v>11145</v>
      </c>
      <c r="B10905" s="85">
        <v>10901</v>
      </c>
      <c r="C10905" s="85">
        <v>7516</v>
      </c>
      <c r="D10905" s="85">
        <v>10901</v>
      </c>
      <c r="E10905" s="86" t="s">
        <v>11136</v>
      </c>
      <c r="F10905" s="85" t="s">
        <v>2819</v>
      </c>
      <c r="G10905" s="86" t="s">
        <v>2805</v>
      </c>
      <c r="H10905" s="85" t="s">
        <v>1</v>
      </c>
      <c r="I10905" s="85">
        <v>1</v>
      </c>
      <c r="J10905" s="88">
        <v>13.27276000234863</v>
      </c>
      <c r="K10905" s="146">
        <v>6.5760234047804218</v>
      </c>
      <c r="L10905" s="147">
        <v>3.7581814309144658E-8</v>
      </c>
      <c r="M10905" s="147">
        <v>1.5862386745321651E-2</v>
      </c>
      <c r="N10905" s="87">
        <v>1.6595221634171791</v>
      </c>
      <c r="O10905" s="88">
        <v>13.257625691655139</v>
      </c>
      <c r="P10905" s="89">
        <v>7988.8211100211565</v>
      </c>
    </row>
    <row r="10906" spans="1:16">
      <c r="A10906" s="75" t="s">
        <v>11146</v>
      </c>
      <c r="B10906" s="85">
        <v>10902</v>
      </c>
      <c r="C10906" s="85">
        <v>7517</v>
      </c>
      <c r="D10906" s="85">
        <v>10902</v>
      </c>
      <c r="E10906" s="86" t="s">
        <v>11136</v>
      </c>
      <c r="F10906" s="85" t="s">
        <v>2821</v>
      </c>
      <c r="G10906" s="86" t="s">
        <v>2805</v>
      </c>
      <c r="H10906" s="85" t="s">
        <v>1</v>
      </c>
      <c r="I10906" s="85">
        <v>1</v>
      </c>
      <c r="J10906" s="88">
        <v>13.183168250706441</v>
      </c>
      <c r="K10906" s="146">
        <v>6.5316349388117754</v>
      </c>
      <c r="L10906" s="147">
        <v>3.7328135302423342E-8</v>
      </c>
      <c r="M10906" s="147">
        <v>1.575531489187991E-2</v>
      </c>
      <c r="N10906" s="87">
        <v>1.648320311090818</v>
      </c>
      <c r="O10906" s="88">
        <v>13.16813609731895</v>
      </c>
      <c r="P10906" s="89">
        <v>7988.8211100211465</v>
      </c>
    </row>
    <row r="10907" spans="1:16">
      <c r="A10907" s="75" t="s">
        <v>11147</v>
      </c>
      <c r="B10907" s="85">
        <v>10903</v>
      </c>
      <c r="C10907" s="85">
        <v>7518</v>
      </c>
      <c r="D10907" s="85">
        <v>10903</v>
      </c>
      <c r="E10907" s="86" t="s">
        <v>11136</v>
      </c>
      <c r="F10907" s="85" t="s">
        <v>2823</v>
      </c>
      <c r="G10907" s="86" t="s">
        <v>2805</v>
      </c>
      <c r="H10907" s="85" t="s">
        <v>1</v>
      </c>
      <c r="I10907" s="85">
        <v>1</v>
      </c>
      <c r="J10907" s="88">
        <v>14.40908153159701</v>
      </c>
      <c r="K10907" s="146">
        <v>7.1390168568108185</v>
      </c>
      <c r="L10907" s="147">
        <v>4.0799308236567467E-8</v>
      </c>
      <c r="M10907" s="147">
        <v>1.722041413079272E-2</v>
      </c>
      <c r="N10907" s="87">
        <v>1.801598925313141</v>
      </c>
      <c r="O10907" s="88">
        <v>14.392651526332971</v>
      </c>
      <c r="P10907" s="89">
        <v>7988.8211100211129</v>
      </c>
    </row>
    <row r="10908" spans="1:16">
      <c r="A10908" s="75" t="s">
        <v>11148</v>
      </c>
      <c r="B10908" s="85">
        <v>10904</v>
      </c>
      <c r="C10908" s="85">
        <v>7519</v>
      </c>
      <c r="D10908" s="85">
        <v>10904</v>
      </c>
      <c r="E10908" s="86" t="s">
        <v>11136</v>
      </c>
      <c r="F10908" s="85" t="s">
        <v>2825</v>
      </c>
      <c r="G10908" s="86" t="s">
        <v>2805</v>
      </c>
      <c r="H10908" s="85" t="s">
        <v>1</v>
      </c>
      <c r="I10908" s="85">
        <v>1</v>
      </c>
      <c r="J10908" s="88">
        <v>12.385031985045719</v>
      </c>
      <c r="K10908" s="146">
        <v>6.1361962536957693</v>
      </c>
      <c r="L10908" s="147">
        <v>3.5068212805207441E-8</v>
      </c>
      <c r="M10908" s="147">
        <v>1.4801455549954301E-2</v>
      </c>
      <c r="N10908" s="87">
        <v>1.5485275911097001</v>
      </c>
      <c r="O10908" s="88">
        <v>12.37090990930735</v>
      </c>
      <c r="P10908" s="89">
        <v>7988.8211100211365</v>
      </c>
    </row>
    <row r="10909" spans="1:16">
      <c r="A10909" s="75" t="s">
        <v>11149</v>
      </c>
      <c r="B10909" s="85">
        <v>10905</v>
      </c>
      <c r="C10909" s="85">
        <v>7520</v>
      </c>
      <c r="D10909" s="85">
        <v>10905</v>
      </c>
      <c r="E10909" s="86" t="s">
        <v>11136</v>
      </c>
      <c r="F10909" s="85" t="s">
        <v>10976</v>
      </c>
      <c r="G10909" s="86" t="s">
        <v>2805</v>
      </c>
      <c r="H10909" s="85" t="s">
        <v>1</v>
      </c>
      <c r="I10909" s="85">
        <v>1</v>
      </c>
      <c r="J10909" s="88">
        <v>13.132169798811709</v>
      </c>
      <c r="K10909" s="146">
        <v>6.5063676234072885</v>
      </c>
      <c r="L10909" s="147">
        <v>3.7183733207544633E-8</v>
      </c>
      <c r="M10909" s="147">
        <v>1.5694366214496821E-2</v>
      </c>
      <c r="N10909" s="87">
        <v>1.641943863298178</v>
      </c>
      <c r="O10909" s="88">
        <v>13.11719579658614</v>
      </c>
      <c r="P10909" s="89">
        <v>7988.8211100211338</v>
      </c>
    </row>
    <row r="10910" spans="1:16">
      <c r="A10910" s="75" t="s">
        <v>11150</v>
      </c>
      <c r="B10910" s="85">
        <v>10906</v>
      </c>
      <c r="C10910" s="85">
        <v>7521</v>
      </c>
      <c r="D10910" s="85">
        <v>10906</v>
      </c>
      <c r="E10910" s="86" t="s">
        <v>11136</v>
      </c>
      <c r="F10910" s="85" t="s">
        <v>2827</v>
      </c>
      <c r="G10910" s="86" t="s">
        <v>2805</v>
      </c>
      <c r="H10910" s="85" t="s">
        <v>1</v>
      </c>
      <c r="I10910" s="85">
        <v>1</v>
      </c>
      <c r="J10910" s="88">
        <v>17.70228898594371</v>
      </c>
      <c r="K10910" s="146">
        <v>8.7706450406059808</v>
      </c>
      <c r="L10910" s="147">
        <v>5.0124023744785082E-8</v>
      </c>
      <c r="M10910" s="147">
        <v>2.1156153966680451E-2</v>
      </c>
      <c r="N10910" s="87">
        <v>2.2133558438629879</v>
      </c>
      <c r="O10910" s="88">
        <v>17.682103889441429</v>
      </c>
      <c r="P10910" s="89">
        <v>7988.821110021202</v>
      </c>
    </row>
    <row r="10911" spans="1:16">
      <c r="A10911" s="75" t="s">
        <v>11151</v>
      </c>
      <c r="B10911" s="85">
        <v>10907</v>
      </c>
      <c r="C10911" s="85">
        <v>7522</v>
      </c>
      <c r="D10911" s="85">
        <v>10907</v>
      </c>
      <c r="E10911" s="86" t="s">
        <v>11136</v>
      </c>
      <c r="F10911" s="85" t="s">
        <v>2829</v>
      </c>
      <c r="G10911" s="86" t="s">
        <v>2805</v>
      </c>
      <c r="H10911" s="85" t="s">
        <v>1</v>
      </c>
      <c r="I10911" s="85">
        <v>1</v>
      </c>
      <c r="J10911" s="88">
        <v>25.306287268489321</v>
      </c>
      <c r="K10911" s="146">
        <v>12.538065732841936</v>
      </c>
      <c r="L10911" s="147">
        <v>7.1654741652071667E-8</v>
      </c>
      <c r="M10911" s="147">
        <v>3.0243756059022919E-2</v>
      </c>
      <c r="N10911" s="87">
        <v>3.164100352031443</v>
      </c>
      <c r="O10911" s="88">
        <v>25.27743168653409</v>
      </c>
      <c r="P10911" s="89">
        <v>7988.8211100211329</v>
      </c>
    </row>
    <row r="10912" spans="1:16">
      <c r="A10912" s="75" t="s">
        <v>11152</v>
      </c>
      <c r="B10912" s="85">
        <v>10908</v>
      </c>
      <c r="C10912" s="85">
        <v>7523</v>
      </c>
      <c r="D10912" s="85">
        <v>10908</v>
      </c>
      <c r="E10912" s="86" t="s">
        <v>11136</v>
      </c>
      <c r="F10912" s="85" t="s">
        <v>10980</v>
      </c>
      <c r="G10912" s="86" t="s">
        <v>2805</v>
      </c>
      <c r="H10912" s="85" t="s">
        <v>1</v>
      </c>
      <c r="I10912" s="85">
        <v>1</v>
      </c>
      <c r="J10912" s="88">
        <v>6.7246326898686437</v>
      </c>
      <c r="K10912" s="146">
        <v>3.3317367261445789</v>
      </c>
      <c r="L10912" s="147">
        <v>1.904079460512569E-8</v>
      </c>
      <c r="M10912" s="147">
        <v>8.0366649007481573E-3</v>
      </c>
      <c r="N10912" s="87">
        <v>0.84079550807081505</v>
      </c>
      <c r="O10912" s="88">
        <v>6.7169649040870851</v>
      </c>
      <c r="P10912" s="89">
        <v>7988.8211100211493</v>
      </c>
    </row>
    <row r="10913" spans="1:16">
      <c r="A10913" s="75" t="s">
        <v>11153</v>
      </c>
      <c r="B10913" s="85">
        <v>10909</v>
      </c>
      <c r="C10913" s="85">
        <v>7524</v>
      </c>
      <c r="D10913" s="85">
        <v>10909</v>
      </c>
      <c r="E10913" s="86" t="s">
        <v>11136</v>
      </c>
      <c r="F10913" s="85" t="s">
        <v>2831</v>
      </c>
      <c r="G10913" s="86" t="s">
        <v>2805</v>
      </c>
      <c r="H10913" s="85" t="s">
        <v>1</v>
      </c>
      <c r="I10913" s="85">
        <v>1</v>
      </c>
      <c r="J10913" s="88">
        <v>8.8811353968481814</v>
      </c>
      <c r="K10913" s="146">
        <v>4.400181591497403</v>
      </c>
      <c r="L10913" s="147">
        <v>2.514693110397991E-8</v>
      </c>
      <c r="M10913" s="147">
        <v>1.061391936397882E-2</v>
      </c>
      <c r="N10913" s="87">
        <v>1.110427750126606</v>
      </c>
      <c r="O10913" s="88">
        <v>8.8710086513647237</v>
      </c>
      <c r="P10913" s="89">
        <v>7988.8211100211529</v>
      </c>
    </row>
    <row r="10914" spans="1:16">
      <c r="A10914" s="75" t="s">
        <v>11154</v>
      </c>
      <c r="B10914" s="85">
        <v>10910</v>
      </c>
      <c r="C10914" s="85">
        <v>7525</v>
      </c>
      <c r="D10914" s="85">
        <v>10910</v>
      </c>
      <c r="E10914" s="86" t="s">
        <v>11136</v>
      </c>
      <c r="F10914" s="85" t="s">
        <v>10983</v>
      </c>
      <c r="G10914" s="86" t="s">
        <v>2805</v>
      </c>
      <c r="H10914" s="85" t="s">
        <v>1</v>
      </c>
      <c r="I10914" s="85">
        <v>1</v>
      </c>
      <c r="J10914" s="88">
        <v>22.236706821796581</v>
      </c>
      <c r="K10914" s="146">
        <v>11.01723413061784</v>
      </c>
      <c r="L10914" s="147">
        <v>6.2963225921042334E-8</v>
      </c>
      <c r="M10914" s="147">
        <v>2.6575274734663552E-2</v>
      </c>
      <c r="N10914" s="87">
        <v>2.7803040065254989</v>
      </c>
      <c r="O10914" s="88">
        <v>22.21135133960739</v>
      </c>
      <c r="P10914" s="89">
        <v>7988.8211100211875</v>
      </c>
    </row>
    <row r="10915" spans="1:16">
      <c r="A10915" s="75" t="s">
        <v>11155</v>
      </c>
      <c r="B10915" s="85">
        <v>10911</v>
      </c>
      <c r="C10915" s="85">
        <v>7526</v>
      </c>
      <c r="D10915" s="85">
        <v>10911</v>
      </c>
      <c r="E10915" s="86" t="s">
        <v>11136</v>
      </c>
      <c r="F10915" s="85" t="s">
        <v>10985</v>
      </c>
      <c r="G10915" s="86" t="s">
        <v>2805</v>
      </c>
      <c r="H10915" s="85" t="s">
        <v>1</v>
      </c>
      <c r="I10915" s="85">
        <v>1</v>
      </c>
      <c r="J10915" s="88">
        <v>14.59207312443182</v>
      </c>
      <c r="K10915" s="146">
        <v>7.2296805166032607</v>
      </c>
      <c r="L10915" s="147">
        <v>4.1317448853954963E-8</v>
      </c>
      <c r="M10915" s="147">
        <v>1.7439108917421439E-2</v>
      </c>
      <c r="N10915" s="87">
        <v>1.824478763717104</v>
      </c>
      <c r="O10915" s="88">
        <v>14.575434462368451</v>
      </c>
      <c r="P10915" s="89">
        <v>7988.8211100211283</v>
      </c>
    </row>
    <row r="10916" spans="1:16">
      <c r="A10916" s="75" t="s">
        <v>11156</v>
      </c>
      <c r="B10916" s="85">
        <v>10912</v>
      </c>
      <c r="C10916" s="85">
        <v>7527</v>
      </c>
      <c r="D10916" s="85">
        <v>10912</v>
      </c>
      <c r="E10916" s="86" t="s">
        <v>11136</v>
      </c>
      <c r="F10916" s="85" t="s">
        <v>10987</v>
      </c>
      <c r="G10916" s="86" t="s">
        <v>2805</v>
      </c>
      <c r="H10916" s="85" t="s">
        <v>1</v>
      </c>
      <c r="I10916" s="85">
        <v>1</v>
      </c>
      <c r="J10916" s="88">
        <v>6.163379293926849</v>
      </c>
      <c r="K10916" s="146">
        <v>3.0536622738774795</v>
      </c>
      <c r="L10916" s="147">
        <v>1.7451605852904721E-8</v>
      </c>
      <c r="M10916" s="147">
        <v>7.365906262229974E-3</v>
      </c>
      <c r="N10916" s="87">
        <v>0.77062077051104971</v>
      </c>
      <c r="O10916" s="88">
        <v>6.1563514792794418</v>
      </c>
      <c r="P10916" s="89">
        <v>7988.8211100211547</v>
      </c>
    </row>
    <row r="10917" spans="1:16">
      <c r="A10917" s="75" t="s">
        <v>11157</v>
      </c>
      <c r="B10917" s="85">
        <v>10913</v>
      </c>
      <c r="C10917" s="85">
        <v>7528</v>
      </c>
      <c r="D10917" s="85">
        <v>10913</v>
      </c>
      <c r="E10917" s="86" t="s">
        <v>11136</v>
      </c>
      <c r="F10917" s="85" t="s">
        <v>2833</v>
      </c>
      <c r="G10917" s="86" t="s">
        <v>2805</v>
      </c>
      <c r="H10917" s="85" t="s">
        <v>1</v>
      </c>
      <c r="I10917" s="85">
        <v>1</v>
      </c>
      <c r="J10917" s="88">
        <v>18.399628257713712</v>
      </c>
      <c r="K10917" s="146">
        <v>9.1161435933878003</v>
      </c>
      <c r="L10917" s="147">
        <v>5.2098539596612048E-8</v>
      </c>
      <c r="M10917" s="147">
        <v>2.1989549976218981E-2</v>
      </c>
      <c r="N10917" s="87">
        <v>2.3005456956134198</v>
      </c>
      <c r="O10917" s="88">
        <v>18.378648017684679</v>
      </c>
      <c r="P10917" s="89">
        <v>7988.8211100211065</v>
      </c>
    </row>
    <row r="10918" spans="1:16">
      <c r="A10918" s="75" t="s">
        <v>11158</v>
      </c>
      <c r="B10918" s="85">
        <v>10914</v>
      </c>
      <c r="C10918" s="85">
        <v>7529</v>
      </c>
      <c r="D10918" s="85">
        <v>10914</v>
      </c>
      <c r="E10918" s="86" t="s">
        <v>11136</v>
      </c>
      <c r="F10918" s="85" t="s">
        <v>2837</v>
      </c>
      <c r="G10918" s="86" t="s">
        <v>2805</v>
      </c>
      <c r="H10918" s="85" t="s">
        <v>1</v>
      </c>
      <c r="I10918" s="85">
        <v>1</v>
      </c>
      <c r="J10918" s="88">
        <v>20.002818001165721</v>
      </c>
      <c r="K10918" s="146">
        <v>9.9104481143298315</v>
      </c>
      <c r="L10918" s="147">
        <v>5.6637970674253662E-8</v>
      </c>
      <c r="M10918" s="147">
        <v>2.3905535478274832E-2</v>
      </c>
      <c r="N10918" s="87">
        <v>2.500996009711673</v>
      </c>
      <c r="O10918" s="88">
        <v>19.980009718463311</v>
      </c>
      <c r="P10918" s="89">
        <v>7988.8211100211647</v>
      </c>
    </row>
    <row r="10919" spans="1:16">
      <c r="A10919" s="75" t="s">
        <v>11159</v>
      </c>
      <c r="B10919" s="85">
        <v>10915</v>
      </c>
      <c r="C10919" s="85">
        <v>7530</v>
      </c>
      <c r="D10919" s="85">
        <v>10915</v>
      </c>
      <c r="E10919" s="86" t="s">
        <v>11136</v>
      </c>
      <c r="F10919" s="85" t="s">
        <v>10992</v>
      </c>
      <c r="G10919" s="86" t="s">
        <v>2805</v>
      </c>
      <c r="H10919" s="85" t="s">
        <v>1</v>
      </c>
      <c r="I10919" s="85">
        <v>1</v>
      </c>
      <c r="J10919" s="88">
        <v>30.54527854548456</v>
      </c>
      <c r="K10919" s="146">
        <v>15.133737563634106</v>
      </c>
      <c r="L10919" s="147">
        <v>8.6488943227661379E-8</v>
      </c>
      <c r="M10919" s="147">
        <v>3.6504918453005727E-2</v>
      </c>
      <c r="N10919" s="87">
        <v>3.8191428704363828</v>
      </c>
      <c r="O10919" s="88">
        <v>30.510449185528941</v>
      </c>
      <c r="P10919" s="89">
        <v>7988.8211100211493</v>
      </c>
    </row>
    <row r="10920" spans="1:16">
      <c r="A10920" s="75" t="s">
        <v>11160</v>
      </c>
      <c r="B10920" s="85">
        <v>10916</v>
      </c>
      <c r="C10920" s="85">
        <v>7531</v>
      </c>
      <c r="D10920" s="85">
        <v>10916</v>
      </c>
      <c r="E10920" s="86" t="s">
        <v>11136</v>
      </c>
      <c r="F10920" s="85" t="s">
        <v>2839</v>
      </c>
      <c r="G10920" s="86" t="s">
        <v>2805</v>
      </c>
      <c r="H10920" s="85" t="s">
        <v>1</v>
      </c>
      <c r="I10920" s="85">
        <v>1</v>
      </c>
      <c r="J10920" s="88">
        <v>9.0106161684326942</v>
      </c>
      <c r="K10920" s="146">
        <v>4.46433317596499</v>
      </c>
      <c r="L10920" s="147">
        <v>2.551355585372549E-8</v>
      </c>
      <c r="M10920" s="147">
        <v>1.0768662919546231E-2</v>
      </c>
      <c r="N10920" s="87">
        <v>1.126617013711787</v>
      </c>
      <c r="O10920" s="88">
        <v>9.0003417820497056</v>
      </c>
      <c r="P10920" s="89">
        <v>7988.8211100211447</v>
      </c>
    </row>
    <row r="10921" spans="1:16">
      <c r="A10921" s="75" t="s">
        <v>11161</v>
      </c>
      <c r="B10921" s="85">
        <v>10917</v>
      </c>
      <c r="C10921" s="85">
        <v>7532</v>
      </c>
      <c r="D10921" s="85">
        <v>10917</v>
      </c>
      <c r="E10921" s="86" t="s">
        <v>11136</v>
      </c>
      <c r="F10921" s="85" t="s">
        <v>3208</v>
      </c>
      <c r="G10921" s="86" t="s">
        <v>2805</v>
      </c>
      <c r="H10921" s="85" t="s">
        <v>1</v>
      </c>
      <c r="I10921" s="85">
        <v>1</v>
      </c>
      <c r="J10921" s="88">
        <v>15.91192652348105</v>
      </c>
      <c r="K10921" s="146">
        <v>7.8836053100517143</v>
      </c>
      <c r="L10921" s="147">
        <v>4.5054613192764967E-8</v>
      </c>
      <c r="M10921" s="147">
        <v>1.9016476779052442E-2</v>
      </c>
      <c r="N10921" s="87">
        <v>1.9895029160257509</v>
      </c>
      <c r="O10921" s="88">
        <v>15.89378289399512</v>
      </c>
      <c r="P10921" s="89">
        <v>7988.821110021132</v>
      </c>
    </row>
    <row r="10922" spans="1:16">
      <c r="A10922" s="75" t="s">
        <v>11162</v>
      </c>
      <c r="B10922" s="85">
        <v>10918</v>
      </c>
      <c r="C10922" s="85">
        <v>7533</v>
      </c>
      <c r="D10922" s="85">
        <v>10918</v>
      </c>
      <c r="E10922" s="86" t="s">
        <v>11136</v>
      </c>
      <c r="F10922" s="85" t="s">
        <v>2841</v>
      </c>
      <c r="G10922" s="86" t="s">
        <v>2805</v>
      </c>
      <c r="H10922" s="85" t="s">
        <v>1</v>
      </c>
      <c r="I10922" s="85">
        <v>1</v>
      </c>
      <c r="J10922" s="88">
        <v>14.405649469676909</v>
      </c>
      <c r="K10922" s="146">
        <v>7.1373164328214402</v>
      </c>
      <c r="L10922" s="147">
        <v>4.0789590354698387E-8</v>
      </c>
      <c r="M10922" s="147">
        <v>1.721631244482064E-2</v>
      </c>
      <c r="N10922" s="87">
        <v>1.801169807117543</v>
      </c>
      <c r="O10922" s="88">
        <v>14.389223377833391</v>
      </c>
      <c r="P10922" s="89">
        <v>7988.821110021172</v>
      </c>
    </row>
    <row r="10923" spans="1:16">
      <c r="A10923" s="75" t="s">
        <v>11163</v>
      </c>
      <c r="B10923" s="85">
        <v>10919</v>
      </c>
      <c r="C10923" s="85">
        <v>7534</v>
      </c>
      <c r="D10923" s="85">
        <v>10919</v>
      </c>
      <c r="E10923" s="86" t="s">
        <v>11136</v>
      </c>
      <c r="F10923" s="85" t="s">
        <v>758</v>
      </c>
      <c r="G10923" s="86" t="s">
        <v>2805</v>
      </c>
      <c r="H10923" s="85" t="s">
        <v>1</v>
      </c>
      <c r="I10923" s="85">
        <v>1</v>
      </c>
      <c r="J10923" s="88">
        <v>36.995788821451463</v>
      </c>
      <c r="K10923" s="146">
        <v>18.333524118684515</v>
      </c>
      <c r="L10923" s="147">
        <v>1.049592541448925E-7</v>
      </c>
      <c r="M10923" s="147">
        <v>4.3763136273624707E-2</v>
      </c>
      <c r="N10923" s="87">
        <v>4.5682274137830561</v>
      </c>
      <c r="O10923" s="88">
        <v>36.957260932167351</v>
      </c>
      <c r="P10923" s="89">
        <v>8090.065923745723</v>
      </c>
    </row>
    <row r="10924" spans="1:16">
      <c r="A10924" s="75" t="s">
        <v>11164</v>
      </c>
      <c r="B10924" s="85">
        <v>10920</v>
      </c>
      <c r="C10924" s="85">
        <v>7535</v>
      </c>
      <c r="D10924" s="85">
        <v>10920</v>
      </c>
      <c r="E10924" s="86" t="s">
        <v>11136</v>
      </c>
      <c r="F10924" s="85" t="s">
        <v>32</v>
      </c>
      <c r="G10924" s="86" t="s">
        <v>2805</v>
      </c>
      <c r="H10924" s="85" t="s">
        <v>1</v>
      </c>
      <c r="I10924" s="85">
        <v>1</v>
      </c>
      <c r="J10924" s="88">
        <v>29.005772723896619</v>
      </c>
      <c r="K10924" s="146">
        <v>14.374015279984928</v>
      </c>
      <c r="L10924" s="147">
        <v>8.2291103068227798E-8</v>
      </c>
      <c r="M10924" s="147">
        <v>3.4311569637397288E-2</v>
      </c>
      <c r="N10924" s="87">
        <v>3.5816229451075912</v>
      </c>
      <c r="O10924" s="88">
        <v>28.975565739920679</v>
      </c>
      <c r="P10924" s="89">
        <v>8090.0659237457121</v>
      </c>
    </row>
    <row r="10925" spans="1:16">
      <c r="A10925" s="75" t="s">
        <v>11165</v>
      </c>
      <c r="B10925" s="85">
        <v>10921</v>
      </c>
      <c r="C10925" s="85">
        <v>7536</v>
      </c>
      <c r="D10925" s="85">
        <v>10921</v>
      </c>
      <c r="E10925" s="86" t="s">
        <v>11136</v>
      </c>
      <c r="F10925" s="85" t="s">
        <v>283</v>
      </c>
      <c r="G10925" s="86" t="s">
        <v>2805</v>
      </c>
      <c r="H10925" s="85" t="s">
        <v>1</v>
      </c>
      <c r="I10925" s="85">
        <v>1</v>
      </c>
      <c r="J10925" s="88">
        <v>44.028046200735538</v>
      </c>
      <c r="K10925" s="146">
        <v>21.818408868517007</v>
      </c>
      <c r="L10925" s="147">
        <v>1.2491018675094639E-7</v>
      </c>
      <c r="M10925" s="147">
        <v>5.2081748953735282E-2</v>
      </c>
      <c r="N10925" s="87">
        <v>5.4365681618575286</v>
      </c>
      <c r="O10925" s="88">
        <v>43.982194828364356</v>
      </c>
      <c r="P10925" s="89">
        <v>8090.0659237456939</v>
      </c>
    </row>
    <row r="10926" spans="1:16">
      <c r="A10926" s="75" t="s">
        <v>11166</v>
      </c>
      <c r="B10926" s="85">
        <v>10922</v>
      </c>
      <c r="C10926" s="85">
        <v>7537</v>
      </c>
      <c r="D10926" s="85">
        <v>10922</v>
      </c>
      <c r="E10926" s="86" t="s">
        <v>11136</v>
      </c>
      <c r="F10926" s="85" t="s">
        <v>429</v>
      </c>
      <c r="G10926" s="86" t="s">
        <v>2805</v>
      </c>
      <c r="H10926" s="85" t="s">
        <v>1</v>
      </c>
      <c r="I10926" s="85">
        <v>1</v>
      </c>
      <c r="J10926" s="88">
        <v>29.005772723896619</v>
      </c>
      <c r="K10926" s="146">
        <v>14.374015279984928</v>
      </c>
      <c r="L10926" s="147">
        <v>8.2291103068227798E-8</v>
      </c>
      <c r="M10926" s="147">
        <v>3.4311569637397288E-2</v>
      </c>
      <c r="N10926" s="87">
        <v>3.5816229451075912</v>
      </c>
      <c r="O10926" s="88">
        <v>28.975565739920679</v>
      </c>
      <c r="P10926" s="89">
        <v>8090.0659237457121</v>
      </c>
    </row>
    <row r="10927" spans="1:16">
      <c r="A10927" s="75" t="s">
        <v>11167</v>
      </c>
      <c r="B10927" s="85">
        <v>10923</v>
      </c>
      <c r="C10927" s="85">
        <v>7538</v>
      </c>
      <c r="D10927" s="85">
        <v>10923</v>
      </c>
      <c r="E10927" s="86" t="s">
        <v>11136</v>
      </c>
      <c r="F10927" s="85" t="s">
        <v>965</v>
      </c>
      <c r="G10927" s="86" t="s">
        <v>2805</v>
      </c>
      <c r="H10927" s="85" t="s">
        <v>1</v>
      </c>
      <c r="I10927" s="85">
        <v>1</v>
      </c>
      <c r="J10927" s="88">
        <v>29.005772723896619</v>
      </c>
      <c r="K10927" s="146">
        <v>14.374015279984928</v>
      </c>
      <c r="L10927" s="147">
        <v>8.2291103068227798E-8</v>
      </c>
      <c r="M10927" s="147">
        <v>3.4311569637397288E-2</v>
      </c>
      <c r="N10927" s="87">
        <v>3.5816229451075912</v>
      </c>
      <c r="O10927" s="88">
        <v>28.975565739920679</v>
      </c>
      <c r="P10927" s="89">
        <v>8090.0659237457121</v>
      </c>
    </row>
    <row r="10928" spans="1:16">
      <c r="A10928" s="75" t="s">
        <v>11168</v>
      </c>
      <c r="B10928" s="85">
        <v>10924</v>
      </c>
      <c r="C10928" s="85">
        <v>7539</v>
      </c>
      <c r="D10928" s="85">
        <v>10924</v>
      </c>
      <c r="E10928" s="86" t="s">
        <v>11136</v>
      </c>
      <c r="F10928" s="85" t="s">
        <v>4492</v>
      </c>
      <c r="G10928" s="86" t="s">
        <v>2805</v>
      </c>
      <c r="H10928" s="85" t="s">
        <v>1</v>
      </c>
      <c r="I10928" s="85">
        <v>1</v>
      </c>
      <c r="J10928" s="88">
        <v>29.005772723896619</v>
      </c>
      <c r="K10928" s="146">
        <v>14.374015279984928</v>
      </c>
      <c r="L10928" s="147">
        <v>8.2291103068227798E-8</v>
      </c>
      <c r="M10928" s="147">
        <v>3.4311569637397288E-2</v>
      </c>
      <c r="N10928" s="87">
        <v>3.5816229451075912</v>
      </c>
      <c r="O10928" s="88">
        <v>28.975565739920679</v>
      </c>
      <c r="P10928" s="89">
        <v>8090.0659237457121</v>
      </c>
    </row>
    <row r="10929" spans="1:16">
      <c r="A10929" s="75" t="s">
        <v>11169</v>
      </c>
      <c r="B10929" s="85">
        <v>10925</v>
      </c>
      <c r="C10929" s="85">
        <v>7540</v>
      </c>
      <c r="D10929" s="85">
        <v>10925</v>
      </c>
      <c r="E10929" s="86" t="s">
        <v>11136</v>
      </c>
      <c r="F10929" s="85" t="s">
        <v>1084</v>
      </c>
      <c r="G10929" s="86" t="s">
        <v>2805</v>
      </c>
      <c r="H10929" s="85" t="s">
        <v>1</v>
      </c>
      <c r="I10929" s="85">
        <v>1</v>
      </c>
      <c r="J10929" s="88">
        <v>29.005772723896619</v>
      </c>
      <c r="K10929" s="146">
        <v>14.374015279984928</v>
      </c>
      <c r="L10929" s="147">
        <v>8.2291103068227798E-8</v>
      </c>
      <c r="M10929" s="147">
        <v>3.4311569637397288E-2</v>
      </c>
      <c r="N10929" s="87">
        <v>3.5816229451075912</v>
      </c>
      <c r="O10929" s="88">
        <v>28.975565739920679</v>
      </c>
      <c r="P10929" s="89">
        <v>8090.0659237457121</v>
      </c>
    </row>
    <row r="10930" spans="1:16">
      <c r="A10930" s="75" t="s">
        <v>11170</v>
      </c>
      <c r="B10930" s="85">
        <v>10926</v>
      </c>
      <c r="C10930" s="85">
        <v>7541</v>
      </c>
      <c r="D10930" s="85">
        <v>10926</v>
      </c>
      <c r="E10930" s="86" t="s">
        <v>11136</v>
      </c>
      <c r="F10930" s="85" t="s">
        <v>4372</v>
      </c>
      <c r="G10930" s="86" t="s">
        <v>2805</v>
      </c>
      <c r="H10930" s="85" t="s">
        <v>1</v>
      </c>
      <c r="I10930" s="85">
        <v>1</v>
      </c>
      <c r="J10930" s="88">
        <v>26.770822061753769</v>
      </c>
      <c r="K10930" s="146">
        <v>13.26646971402293</v>
      </c>
      <c r="L10930" s="147">
        <v>7.5950415059620543E-8</v>
      </c>
      <c r="M10930" s="147">
        <v>3.1667797102522412E-2</v>
      </c>
      <c r="N10930" s="87">
        <v>3.3056519979133672</v>
      </c>
      <c r="O10930" s="88">
        <v>26.74294258408084</v>
      </c>
      <c r="P10930" s="89">
        <v>8090.0659237457048</v>
      </c>
    </row>
    <row r="10931" spans="1:16">
      <c r="A10931" s="75" t="s">
        <v>11171</v>
      </c>
      <c r="B10931" s="85">
        <v>10927</v>
      </c>
      <c r="C10931" s="85">
        <v>7542</v>
      </c>
      <c r="D10931" s="85">
        <v>10927</v>
      </c>
      <c r="E10931" s="86" t="s">
        <v>11136</v>
      </c>
      <c r="F10931" s="85" t="s">
        <v>2122</v>
      </c>
      <c r="G10931" s="86" t="s">
        <v>2805</v>
      </c>
      <c r="H10931" s="85" t="s">
        <v>1</v>
      </c>
      <c r="I10931" s="85">
        <v>1</v>
      </c>
      <c r="J10931" s="88">
        <v>37.040362060995363</v>
      </c>
      <c r="K10931" s="146">
        <v>18.355612701960041</v>
      </c>
      <c r="L10931" s="147">
        <v>1.062982921712021E-7</v>
      </c>
      <c r="M10931" s="147">
        <v>4.3815862943833932E-2</v>
      </c>
      <c r="N10931" s="87">
        <v>4.5737313022333996</v>
      </c>
      <c r="O10931" s="88">
        <v>37.001787752567523</v>
      </c>
      <c r="P10931" s="89">
        <v>8090.0659237457121</v>
      </c>
    </row>
    <row r="10932" spans="1:16">
      <c r="A10932" s="75" t="s">
        <v>11172</v>
      </c>
      <c r="B10932" s="85">
        <v>10928</v>
      </c>
      <c r="C10932" s="85">
        <v>7543</v>
      </c>
      <c r="D10932" s="85">
        <v>10928</v>
      </c>
      <c r="E10932" s="86" t="s">
        <v>11136</v>
      </c>
      <c r="F10932" s="85" t="s">
        <v>1068</v>
      </c>
      <c r="G10932" s="86" t="s">
        <v>2805</v>
      </c>
      <c r="H10932" s="85" t="s">
        <v>1</v>
      </c>
      <c r="I10932" s="85">
        <v>1</v>
      </c>
      <c r="J10932" s="88">
        <v>29.005772723896619</v>
      </c>
      <c r="K10932" s="146">
        <v>14.374015279984928</v>
      </c>
      <c r="L10932" s="147">
        <v>8.2291103068227798E-8</v>
      </c>
      <c r="M10932" s="147">
        <v>3.4311569637397288E-2</v>
      </c>
      <c r="N10932" s="87">
        <v>3.5816229451075912</v>
      </c>
      <c r="O10932" s="88">
        <v>28.975565739920679</v>
      </c>
      <c r="P10932" s="89">
        <v>8090.0659237457121</v>
      </c>
    </row>
    <row r="10933" spans="1:16">
      <c r="A10933" s="75" t="s">
        <v>11173</v>
      </c>
      <c r="B10933" s="85">
        <v>10929</v>
      </c>
      <c r="C10933" s="85">
        <v>7544</v>
      </c>
      <c r="D10933" s="85">
        <v>10929</v>
      </c>
      <c r="E10933" s="86" t="s">
        <v>11136</v>
      </c>
      <c r="F10933" s="85" t="s">
        <v>3906</v>
      </c>
      <c r="G10933" s="86" t="s">
        <v>2805</v>
      </c>
      <c r="H10933" s="85" t="s">
        <v>1</v>
      </c>
      <c r="I10933" s="85">
        <v>1</v>
      </c>
      <c r="J10933" s="88">
        <v>11.194533386910219</v>
      </c>
      <c r="K10933" s="146">
        <v>5.5475299860976248</v>
      </c>
      <c r="L10933" s="147">
        <v>3.1825928348006808E-8</v>
      </c>
      <c r="M10933" s="147">
        <v>1.324226096368377E-2</v>
      </c>
      <c r="N10933" s="87">
        <v>1.3822971730485381</v>
      </c>
      <c r="O10933" s="88">
        <v>11.18287525617</v>
      </c>
      <c r="P10933" s="89">
        <v>8090.0659237457066</v>
      </c>
    </row>
    <row r="10934" spans="1:16">
      <c r="A10934" s="75" t="s">
        <v>11174</v>
      </c>
      <c r="B10934" s="85">
        <v>10930</v>
      </c>
      <c r="C10934" s="85">
        <v>7545</v>
      </c>
      <c r="D10934" s="85">
        <v>10930</v>
      </c>
      <c r="E10934" s="86" t="s">
        <v>11136</v>
      </c>
      <c r="F10934" s="85" t="s">
        <v>2124</v>
      </c>
      <c r="G10934" s="86" t="s">
        <v>2805</v>
      </c>
      <c r="H10934" s="85" t="s">
        <v>1</v>
      </c>
      <c r="I10934" s="85">
        <v>1</v>
      </c>
      <c r="J10934" s="88">
        <v>29.005772723896619</v>
      </c>
      <c r="K10934" s="146">
        <v>14.374015279984928</v>
      </c>
      <c r="L10934" s="147">
        <v>8.2291103068227798E-8</v>
      </c>
      <c r="M10934" s="147">
        <v>3.4311569637397288E-2</v>
      </c>
      <c r="N10934" s="87">
        <v>3.5816229451075912</v>
      </c>
      <c r="O10934" s="88">
        <v>28.975565739920679</v>
      </c>
      <c r="P10934" s="89">
        <v>8090.0659237457121</v>
      </c>
    </row>
    <row r="10935" spans="1:16">
      <c r="A10935" s="75" t="s">
        <v>11175</v>
      </c>
      <c r="B10935" s="85">
        <v>10931</v>
      </c>
      <c r="C10935" s="85">
        <v>7546</v>
      </c>
      <c r="D10935" s="85">
        <v>10931</v>
      </c>
      <c r="E10935" s="86" t="s">
        <v>11136</v>
      </c>
      <c r="F10935" s="85" t="s">
        <v>3910</v>
      </c>
      <c r="G10935" s="86" t="s">
        <v>2805</v>
      </c>
      <c r="H10935" s="85" t="s">
        <v>1</v>
      </c>
      <c r="I10935" s="85">
        <v>1</v>
      </c>
      <c r="J10935" s="88">
        <v>35.125672023883503</v>
      </c>
      <c r="K10935" s="146">
        <v>17.406774547849867</v>
      </c>
      <c r="L10935" s="147">
        <v>9.9653621517787775E-8</v>
      </c>
      <c r="M10935" s="147">
        <v>4.1550933780672407E-2</v>
      </c>
      <c r="N10935" s="87">
        <v>4.3373060280313984</v>
      </c>
      <c r="O10935" s="88">
        <v>35.089091698233553</v>
      </c>
      <c r="P10935" s="89">
        <v>8090.0659237456821</v>
      </c>
    </row>
    <row r="10936" spans="1:16">
      <c r="A10936" s="75" t="s">
        <v>11176</v>
      </c>
      <c r="B10936" s="85">
        <v>10932</v>
      </c>
      <c r="C10936" s="85">
        <v>7547</v>
      </c>
      <c r="D10936" s="85">
        <v>10932</v>
      </c>
      <c r="E10936" s="86" t="s">
        <v>11136</v>
      </c>
      <c r="F10936" s="85" t="s">
        <v>240</v>
      </c>
      <c r="G10936" s="86" t="s">
        <v>2805</v>
      </c>
      <c r="H10936" s="85" t="s">
        <v>1</v>
      </c>
      <c r="I10936" s="85">
        <v>1</v>
      </c>
      <c r="J10936" s="88">
        <v>16.960584813582809</v>
      </c>
      <c r="K10936" s="146">
        <v>8.4049374442995219</v>
      </c>
      <c r="L10936" s="147">
        <v>4.8139600586542937E-8</v>
      </c>
      <c r="M10936" s="147">
        <v>2.0063050636909611E-2</v>
      </c>
      <c r="N10936" s="87">
        <v>2.0942872409920379</v>
      </c>
      <c r="O10936" s="88">
        <v>16.942921842885099</v>
      </c>
      <c r="P10936" s="89">
        <v>8090.0659237457066</v>
      </c>
    </row>
    <row r="10937" spans="1:16">
      <c r="A10937" s="75" t="s">
        <v>11177</v>
      </c>
      <c r="B10937" s="85">
        <v>10933</v>
      </c>
      <c r="C10937" s="85">
        <v>7548</v>
      </c>
      <c r="D10937" s="85">
        <v>10933</v>
      </c>
      <c r="E10937" s="86" t="s">
        <v>11136</v>
      </c>
      <c r="F10937" s="85" t="s">
        <v>891</v>
      </c>
      <c r="G10937" s="86" t="s">
        <v>2805</v>
      </c>
      <c r="H10937" s="85" t="s">
        <v>1</v>
      </c>
      <c r="I10937" s="85">
        <v>1</v>
      </c>
      <c r="J10937" s="88">
        <v>39.462174742881501</v>
      </c>
      <c r="K10937" s="146">
        <v>19.555759059930097</v>
      </c>
      <c r="L10937" s="147">
        <v>1.119565377545518E-7</v>
      </c>
      <c r="M10937" s="147">
        <v>4.6680678691866491E-2</v>
      </c>
      <c r="N10937" s="87">
        <v>4.8727759080352726</v>
      </c>
      <c r="O10937" s="88">
        <v>39.421078327645098</v>
      </c>
      <c r="P10937" s="89">
        <v>8090.0659237456857</v>
      </c>
    </row>
    <row r="10938" spans="1:16">
      <c r="A10938" s="75" t="s">
        <v>11178</v>
      </c>
      <c r="B10938" s="85">
        <v>10934</v>
      </c>
      <c r="C10938" s="85">
        <v>7549</v>
      </c>
      <c r="D10938" s="85">
        <v>10934</v>
      </c>
      <c r="E10938" s="86" t="s">
        <v>11136</v>
      </c>
      <c r="F10938" s="85" t="s">
        <v>2923</v>
      </c>
      <c r="G10938" s="86" t="s">
        <v>2805</v>
      </c>
      <c r="H10938" s="85" t="s">
        <v>1</v>
      </c>
      <c r="I10938" s="85">
        <v>1</v>
      </c>
      <c r="J10938" s="88">
        <v>6.3493751069301121</v>
      </c>
      <c r="K10938" s="146">
        <v>3.1464776227174633</v>
      </c>
      <c r="L10938" s="147">
        <v>1.8085980829533558E-8</v>
      </c>
      <c r="M10938" s="147">
        <v>7.5108161471563583E-3</v>
      </c>
      <c r="N10938" s="87">
        <v>0.78401867747314102</v>
      </c>
      <c r="O10938" s="88">
        <v>6.3427627862056166</v>
      </c>
      <c r="P10938" s="89">
        <v>8090.0659237456857</v>
      </c>
    </row>
    <row r="10939" spans="1:16">
      <c r="A10939" s="75" t="s">
        <v>11179</v>
      </c>
      <c r="B10939" s="85">
        <v>10935</v>
      </c>
      <c r="C10939" s="85">
        <v>7550</v>
      </c>
      <c r="D10939" s="85">
        <v>10935</v>
      </c>
      <c r="E10939" s="86" t="s">
        <v>11136</v>
      </c>
      <c r="F10939" s="85" t="s">
        <v>2925</v>
      </c>
      <c r="G10939" s="86" t="s">
        <v>2805</v>
      </c>
      <c r="H10939" s="85" t="s">
        <v>1</v>
      </c>
      <c r="I10939" s="85">
        <v>1</v>
      </c>
      <c r="J10939" s="88">
        <v>26.770822061753769</v>
      </c>
      <c r="K10939" s="146">
        <v>13.26646971402293</v>
      </c>
      <c r="L10939" s="147">
        <v>7.5950415059620543E-8</v>
      </c>
      <c r="M10939" s="147">
        <v>3.1667797102522412E-2</v>
      </c>
      <c r="N10939" s="87">
        <v>3.3056519979133672</v>
      </c>
      <c r="O10939" s="88">
        <v>26.74294258408084</v>
      </c>
      <c r="P10939" s="89">
        <v>8090.0659237457048</v>
      </c>
    </row>
    <row r="10940" spans="1:16">
      <c r="A10940" s="75" t="s">
        <v>11180</v>
      </c>
      <c r="B10940" s="85">
        <v>10936</v>
      </c>
      <c r="C10940" s="85">
        <v>7551</v>
      </c>
      <c r="D10940" s="85">
        <v>10936</v>
      </c>
      <c r="E10940" s="86" t="s">
        <v>11136</v>
      </c>
      <c r="F10940" s="85" t="s">
        <v>139</v>
      </c>
      <c r="G10940" s="86" t="s">
        <v>2805</v>
      </c>
      <c r="H10940" s="85" t="s">
        <v>1</v>
      </c>
      <c r="I10940" s="85">
        <v>1</v>
      </c>
      <c r="J10940" s="88">
        <v>36.995788821451463</v>
      </c>
      <c r="K10940" s="146">
        <v>18.333524118684515</v>
      </c>
      <c r="L10940" s="147">
        <v>1.049592541448925E-7</v>
      </c>
      <c r="M10940" s="147">
        <v>4.3763136273624707E-2</v>
      </c>
      <c r="N10940" s="87">
        <v>4.5682274137830561</v>
      </c>
      <c r="O10940" s="88">
        <v>36.957260932167351</v>
      </c>
      <c r="P10940" s="89">
        <v>8090.065923745723</v>
      </c>
    </row>
    <row r="10941" spans="1:16">
      <c r="A10941" s="75" t="s">
        <v>16502</v>
      </c>
      <c r="B10941" s="85">
        <v>10937</v>
      </c>
      <c r="C10941" s="85">
        <v>10931</v>
      </c>
      <c r="D10941" s="85">
        <v>10937</v>
      </c>
      <c r="E10941" s="86" t="s">
        <v>16503</v>
      </c>
      <c r="F10941" s="85" t="s">
        <v>2901</v>
      </c>
      <c r="G10941" s="86" t="s">
        <v>2805</v>
      </c>
      <c r="H10941" s="85" t="s">
        <v>1</v>
      </c>
      <c r="I10941" s="85">
        <v>1</v>
      </c>
      <c r="J10941" s="88">
        <v>42.837414707188849</v>
      </c>
      <c r="K10941" s="146">
        <v>38.259025151273939</v>
      </c>
      <c r="L10941" s="147">
        <v>4.5798441518598192E-7</v>
      </c>
      <c r="M10941" s="147">
        <v>5.1240830544539352E-2</v>
      </c>
      <c r="N10941" s="87">
        <v>43.770069889517593</v>
      </c>
      <c r="O10941" s="88">
        <v>41.451522881951341</v>
      </c>
      <c r="P10941" s="89">
        <v>947.02893978879581</v>
      </c>
    </row>
    <row r="10942" spans="1:16">
      <c r="A10942" s="75" t="s">
        <v>16504</v>
      </c>
      <c r="B10942" s="85">
        <v>10938</v>
      </c>
      <c r="C10942" s="85">
        <v>10932</v>
      </c>
      <c r="D10942" s="85">
        <v>10938</v>
      </c>
      <c r="E10942" s="86" t="s">
        <v>16503</v>
      </c>
      <c r="F10942" s="85" t="s">
        <v>2804</v>
      </c>
      <c r="G10942" s="86" t="s">
        <v>2805</v>
      </c>
      <c r="H10942" s="85" t="s">
        <v>1</v>
      </c>
      <c r="I10942" s="85">
        <v>1</v>
      </c>
      <c r="J10942" s="88">
        <v>11.19724979617142</v>
      </c>
      <c r="K10942" s="146">
        <v>8.9504011804424888</v>
      </c>
      <c r="L10942" s="147">
        <v>1.4779638672547449E-7</v>
      </c>
      <c r="M10942" s="147">
        <v>1.029668744197171E-2</v>
      </c>
      <c r="N10942" s="87">
        <v>5.7465804998113983</v>
      </c>
      <c r="O10942" s="88">
        <v>10.91886923213734</v>
      </c>
      <c r="P10942" s="89">
        <v>1900.0637392090296</v>
      </c>
    </row>
    <row r="10943" spans="1:16">
      <c r="A10943" s="75" t="s">
        <v>16505</v>
      </c>
      <c r="B10943" s="85">
        <v>10939</v>
      </c>
      <c r="C10943" s="85">
        <v>10933</v>
      </c>
      <c r="D10943" s="85">
        <v>10939</v>
      </c>
      <c r="E10943" s="86" t="s">
        <v>16503</v>
      </c>
      <c r="F10943" s="85" t="s">
        <v>2807</v>
      </c>
      <c r="G10943" s="86" t="s">
        <v>2805</v>
      </c>
      <c r="H10943" s="85" t="s">
        <v>1</v>
      </c>
      <c r="I10943" s="85">
        <v>1</v>
      </c>
      <c r="J10943" s="88">
        <v>71.805668893163059</v>
      </c>
      <c r="K10943" s="146">
        <v>79.510948403910533</v>
      </c>
      <c r="L10943" s="147">
        <v>6.075176361211052E-7</v>
      </c>
      <c r="M10943" s="147">
        <v>7.4473931776583527E-2</v>
      </c>
      <c r="N10943" s="87">
        <v>813.69169341017255</v>
      </c>
      <c r="O10943" s="88">
        <v>68.292251142678921</v>
      </c>
      <c r="P10943" s="89">
        <v>83.928902919565118</v>
      </c>
    </row>
    <row r="10944" spans="1:16">
      <c r="A10944" s="75" t="s">
        <v>16506</v>
      </c>
      <c r="B10944" s="85">
        <v>10940</v>
      </c>
      <c r="C10944" s="85">
        <v>10934</v>
      </c>
      <c r="D10944" s="85">
        <v>10940</v>
      </c>
      <c r="E10944" s="86" t="s">
        <v>16503</v>
      </c>
      <c r="F10944" s="85" t="s">
        <v>10965</v>
      </c>
      <c r="G10944" s="86" t="s">
        <v>2805</v>
      </c>
      <c r="H10944" s="85" t="s">
        <v>1</v>
      </c>
      <c r="I10944" s="85">
        <v>1</v>
      </c>
      <c r="J10944" s="88">
        <v>3.978503116529863</v>
      </c>
      <c r="K10944" s="146">
        <v>1.9711596989369686</v>
      </c>
      <c r="L10944" s="147">
        <v>1.1265129884614921E-8</v>
      </c>
      <c r="M10944" s="147">
        <v>4.7547424266465438E-3</v>
      </c>
      <c r="N10944" s="87">
        <v>0.49744093149709151</v>
      </c>
      <c r="O10944" s="88">
        <v>3.9739666145325461</v>
      </c>
      <c r="P10944" s="89">
        <v>7988.8211100211429</v>
      </c>
    </row>
    <row r="10945" spans="1:16">
      <c r="A10945" s="75" t="s">
        <v>16507</v>
      </c>
      <c r="B10945" s="85">
        <v>10941</v>
      </c>
      <c r="C10945" s="85">
        <v>10935</v>
      </c>
      <c r="D10945" s="85">
        <v>10941</v>
      </c>
      <c r="E10945" s="86" t="s">
        <v>16503</v>
      </c>
      <c r="F10945" s="85" t="s">
        <v>2809</v>
      </c>
      <c r="G10945" s="86" t="s">
        <v>2805</v>
      </c>
      <c r="H10945" s="85" t="s">
        <v>1</v>
      </c>
      <c r="I10945" s="85">
        <v>1</v>
      </c>
      <c r="J10945" s="88">
        <v>75.929467227602018</v>
      </c>
      <c r="K10945" s="146">
        <v>82.876449427030337</v>
      </c>
      <c r="L10945" s="147">
        <v>5.9798694415128072E-7</v>
      </c>
      <c r="M10945" s="147">
        <v>7.8972913835504463E-2</v>
      </c>
      <c r="N10945" s="87">
        <v>838.42846900435256</v>
      </c>
      <c r="O10945" s="88">
        <v>72.308105608841387</v>
      </c>
      <c r="P10945" s="89">
        <v>86.242426494306002</v>
      </c>
    </row>
    <row r="10946" spans="1:16">
      <c r="A10946" s="75" t="s">
        <v>16508</v>
      </c>
      <c r="B10946" s="85">
        <v>10942</v>
      </c>
      <c r="C10946" s="85">
        <v>10936</v>
      </c>
      <c r="D10946" s="85">
        <v>10942</v>
      </c>
      <c r="E10946" s="86" t="s">
        <v>16503</v>
      </c>
      <c r="F10946" s="85" t="s">
        <v>2811</v>
      </c>
      <c r="G10946" s="86" t="s">
        <v>2805</v>
      </c>
      <c r="H10946" s="85" t="s">
        <v>1</v>
      </c>
      <c r="I10946" s="85">
        <v>1</v>
      </c>
      <c r="J10946" s="88">
        <v>49.257085950411373</v>
      </c>
      <c r="K10946" s="146">
        <v>44.370423957754078</v>
      </c>
      <c r="L10946" s="147">
        <v>3.01637833575086E-7</v>
      </c>
      <c r="M10946" s="147">
        <v>5.3567401395707703E-2</v>
      </c>
      <c r="N10946" s="87">
        <v>371.85791005229731</v>
      </c>
      <c r="O10946" s="88">
        <v>47.641543128968287</v>
      </c>
      <c r="P10946" s="89">
        <v>128.11760040889834</v>
      </c>
    </row>
    <row r="10947" spans="1:16">
      <c r="A10947" s="75" t="s">
        <v>16509</v>
      </c>
      <c r="B10947" s="85">
        <v>10943</v>
      </c>
      <c r="C10947" s="85">
        <v>10937</v>
      </c>
      <c r="D10947" s="85">
        <v>10943</v>
      </c>
      <c r="E10947" s="86" t="s">
        <v>16503</v>
      </c>
      <c r="F10947" s="85" t="s">
        <v>2813</v>
      </c>
      <c r="G10947" s="86" t="s">
        <v>2805</v>
      </c>
      <c r="H10947" s="85" t="s">
        <v>1</v>
      </c>
      <c r="I10947" s="85">
        <v>1</v>
      </c>
      <c r="J10947" s="88">
        <v>19.056731243839021</v>
      </c>
      <c r="K10947" s="146">
        <v>22.450235666383382</v>
      </c>
      <c r="L10947" s="147">
        <v>3.8418442417165001E-7</v>
      </c>
      <c r="M10947" s="147">
        <v>1.8910586354150449E-2</v>
      </c>
      <c r="N10947" s="87">
        <v>204.31180639717951</v>
      </c>
      <c r="O10947" s="88">
        <v>18.018176840793949</v>
      </c>
      <c r="P10947" s="89">
        <v>88.189601758827621</v>
      </c>
    </row>
    <row r="10948" spans="1:16">
      <c r="A10948" s="75" t="s">
        <v>16510</v>
      </c>
      <c r="B10948" s="85">
        <v>10944</v>
      </c>
      <c r="C10948" s="85">
        <v>10938</v>
      </c>
      <c r="D10948" s="85">
        <v>10944</v>
      </c>
      <c r="E10948" s="86" t="s">
        <v>16503</v>
      </c>
      <c r="F10948" s="85" t="s">
        <v>2815</v>
      </c>
      <c r="G10948" s="86" t="s">
        <v>2805</v>
      </c>
      <c r="H10948" s="85" t="s">
        <v>1</v>
      </c>
      <c r="I10948" s="85">
        <v>1</v>
      </c>
      <c r="J10948" s="88">
        <v>2.9488346387781248</v>
      </c>
      <c r="K10948" s="146">
        <v>2.7612488425563901</v>
      </c>
      <c r="L10948" s="147">
        <v>8.8237906902805424E-8</v>
      </c>
      <c r="M10948" s="147">
        <v>3.202464044440211E-3</v>
      </c>
      <c r="N10948" s="87">
        <v>19.85605411227607</v>
      </c>
      <c r="O10948" s="88">
        <v>2.8437874578433702</v>
      </c>
      <c r="P10948" s="89">
        <v>143.22017062217762</v>
      </c>
    </row>
    <row r="10949" spans="1:16">
      <c r="A10949" s="75" t="s">
        <v>16511</v>
      </c>
      <c r="B10949" s="85">
        <v>10945</v>
      </c>
      <c r="C10949" s="85">
        <v>10939</v>
      </c>
      <c r="D10949" s="85">
        <v>10945</v>
      </c>
      <c r="E10949" s="86" t="s">
        <v>16503</v>
      </c>
      <c r="F10949" s="85" t="s">
        <v>2817</v>
      </c>
      <c r="G10949" s="86" t="s">
        <v>2805</v>
      </c>
      <c r="H10949" s="85" t="s">
        <v>1</v>
      </c>
      <c r="I10949" s="85">
        <v>1</v>
      </c>
      <c r="J10949" s="88">
        <v>13.23383875665527</v>
      </c>
      <c r="K10949" s="146">
        <v>13.031537470711532</v>
      </c>
      <c r="L10949" s="147">
        <v>1.914025823109553E-7</v>
      </c>
      <c r="M10949" s="147">
        <v>9.6203626556816482E-3</v>
      </c>
      <c r="N10949" s="87">
        <v>98.6392373520641</v>
      </c>
      <c r="O10949" s="88">
        <v>12.71455673322029</v>
      </c>
      <c r="P10949" s="89">
        <v>128.89958473461604</v>
      </c>
    </row>
    <row r="10950" spans="1:16">
      <c r="A10950" s="75" t="s">
        <v>16512</v>
      </c>
      <c r="B10950" s="85">
        <v>10946</v>
      </c>
      <c r="C10950" s="85">
        <v>10940</v>
      </c>
      <c r="D10950" s="85">
        <v>10946</v>
      </c>
      <c r="E10950" s="86" t="s">
        <v>16503</v>
      </c>
      <c r="F10950" s="85" t="s">
        <v>2819</v>
      </c>
      <c r="G10950" s="86" t="s">
        <v>2805</v>
      </c>
      <c r="H10950" s="85" t="s">
        <v>1</v>
      </c>
      <c r="I10950" s="85">
        <v>1</v>
      </c>
      <c r="J10950" s="88">
        <v>42.107767008975927</v>
      </c>
      <c r="K10950" s="146">
        <v>45.842833982257737</v>
      </c>
      <c r="L10950" s="147">
        <v>3.8081858264244229E-7</v>
      </c>
      <c r="M10950" s="147">
        <v>4.3877833504138639E-2</v>
      </c>
      <c r="N10950" s="87">
        <v>462.81021973844588</v>
      </c>
      <c r="O10950" s="88">
        <v>40.108640749900751</v>
      </c>
      <c r="P10950" s="89">
        <v>86.663256426290417</v>
      </c>
    </row>
    <row r="10951" spans="1:16">
      <c r="A10951" s="75" t="s">
        <v>16513</v>
      </c>
      <c r="B10951" s="85">
        <v>10947</v>
      </c>
      <c r="C10951" s="85">
        <v>10941</v>
      </c>
      <c r="D10951" s="85">
        <v>10947</v>
      </c>
      <c r="E10951" s="86" t="s">
        <v>16503</v>
      </c>
      <c r="F10951" s="85" t="s">
        <v>2821</v>
      </c>
      <c r="G10951" s="86" t="s">
        <v>2805</v>
      </c>
      <c r="H10951" s="85" t="s">
        <v>1</v>
      </c>
      <c r="I10951" s="85">
        <v>1</v>
      </c>
      <c r="J10951" s="88">
        <v>11.55564436684776</v>
      </c>
      <c r="K10951" s="146">
        <v>12.096674214227441</v>
      </c>
      <c r="L10951" s="147">
        <v>1.8265468017276269E-7</v>
      </c>
      <c r="M10951" s="147">
        <v>8.9099279597063385E-3</v>
      </c>
      <c r="N10951" s="87">
        <v>97.338245183709617</v>
      </c>
      <c r="O10951" s="88">
        <v>11.045775746535231</v>
      </c>
      <c r="P10951" s="89">
        <v>113.47827080391866</v>
      </c>
    </row>
    <row r="10952" spans="1:16">
      <c r="A10952" s="75" t="s">
        <v>16514</v>
      </c>
      <c r="B10952" s="85">
        <v>10948</v>
      </c>
      <c r="C10952" s="85">
        <v>10942</v>
      </c>
      <c r="D10952" s="85">
        <v>10948</v>
      </c>
      <c r="E10952" s="86" t="s">
        <v>16503</v>
      </c>
      <c r="F10952" s="85" t="s">
        <v>2823</v>
      </c>
      <c r="G10952" s="86" t="s">
        <v>2805</v>
      </c>
      <c r="H10952" s="85" t="s">
        <v>1</v>
      </c>
      <c r="I10952" s="85">
        <v>1</v>
      </c>
      <c r="J10952" s="88">
        <v>30.904427859339169</v>
      </c>
      <c r="K10952" s="146">
        <v>36.851047177346203</v>
      </c>
      <c r="L10952" s="147">
        <v>4.0989842346441121E-7</v>
      </c>
      <c r="M10952" s="147">
        <v>3.0834218118253699E-2</v>
      </c>
      <c r="N10952" s="87">
        <v>336.63213422395989</v>
      </c>
      <c r="O10952" s="88">
        <v>29.185356756224071</v>
      </c>
      <c r="P10952" s="89">
        <v>86.698071244758765</v>
      </c>
    </row>
    <row r="10953" spans="1:16">
      <c r="A10953" s="75" t="s">
        <v>16515</v>
      </c>
      <c r="B10953" s="85">
        <v>10949</v>
      </c>
      <c r="C10953" s="85">
        <v>10943</v>
      </c>
      <c r="D10953" s="85">
        <v>10949</v>
      </c>
      <c r="E10953" s="86" t="s">
        <v>16503</v>
      </c>
      <c r="F10953" s="85" t="s">
        <v>2825</v>
      </c>
      <c r="G10953" s="86" t="s">
        <v>2805</v>
      </c>
      <c r="H10953" s="85" t="s">
        <v>1</v>
      </c>
      <c r="I10953" s="85">
        <v>1</v>
      </c>
      <c r="J10953" s="88">
        <v>13.0529974397414</v>
      </c>
      <c r="K10953" s="146">
        <v>12.894221981674075</v>
      </c>
      <c r="L10953" s="147">
        <v>1.3515832933223009E-7</v>
      </c>
      <c r="M10953" s="147">
        <v>1.225266305084358E-2</v>
      </c>
      <c r="N10953" s="87">
        <v>104.83464671120851</v>
      </c>
      <c r="O10953" s="88">
        <v>12.536510022992619</v>
      </c>
      <c r="P10953" s="89">
        <v>119.58365307919014</v>
      </c>
    </row>
    <row r="10954" spans="1:16">
      <c r="A10954" s="75" t="s">
        <v>16516</v>
      </c>
      <c r="B10954" s="85">
        <v>10950</v>
      </c>
      <c r="C10954" s="85">
        <v>10944</v>
      </c>
      <c r="D10954" s="85">
        <v>10950</v>
      </c>
      <c r="E10954" s="86" t="s">
        <v>16503</v>
      </c>
      <c r="F10954" s="85" t="s">
        <v>10976</v>
      </c>
      <c r="G10954" s="86" t="s">
        <v>2805</v>
      </c>
      <c r="H10954" s="85" t="s">
        <v>1</v>
      </c>
      <c r="I10954" s="85">
        <v>1</v>
      </c>
      <c r="J10954" s="88">
        <v>3.236698667672778</v>
      </c>
      <c r="K10954" s="146">
        <v>1.5799297456553287</v>
      </c>
      <c r="L10954" s="147">
        <v>9.0635444525712964E-9</v>
      </c>
      <c r="M10954" s="147">
        <v>2.0559619740990861E-5</v>
      </c>
      <c r="N10954" s="87">
        <v>2.150946460920615E-3</v>
      </c>
      <c r="O10954" s="88">
        <v>3.2366790517298631</v>
      </c>
      <c r="P10954" s="89">
        <v>1504769.6958224378</v>
      </c>
    </row>
    <row r="10955" spans="1:16">
      <c r="A10955" s="75" t="s">
        <v>16517</v>
      </c>
      <c r="B10955" s="85">
        <v>10951</v>
      </c>
      <c r="C10955" s="85">
        <v>10945</v>
      </c>
      <c r="D10955" s="85">
        <v>10951</v>
      </c>
      <c r="E10955" s="86" t="s">
        <v>16503</v>
      </c>
      <c r="F10955" s="85" t="s">
        <v>2827</v>
      </c>
      <c r="G10955" s="86" t="s">
        <v>2805</v>
      </c>
      <c r="H10955" s="85" t="s">
        <v>1</v>
      </c>
      <c r="I10955" s="85">
        <v>1</v>
      </c>
      <c r="J10955" s="88">
        <v>32.591319317415618</v>
      </c>
      <c r="K10955" s="146">
        <v>37.005809373183041</v>
      </c>
      <c r="L10955" s="147">
        <v>3.9269413616594119E-7</v>
      </c>
      <c r="M10955" s="147">
        <v>3.0832681946470639E-2</v>
      </c>
      <c r="N10955" s="87">
        <v>336.56174059581821</v>
      </c>
      <c r="O10955" s="88">
        <v>30.924894806966261</v>
      </c>
      <c r="P10955" s="89">
        <v>91.884760140055278</v>
      </c>
    </row>
    <row r="10956" spans="1:16">
      <c r="A10956" s="75" t="s">
        <v>16518</v>
      </c>
      <c r="B10956" s="85">
        <v>10952</v>
      </c>
      <c r="C10956" s="85">
        <v>10946</v>
      </c>
      <c r="D10956" s="85">
        <v>10952</v>
      </c>
      <c r="E10956" s="86" t="s">
        <v>16503</v>
      </c>
      <c r="F10956" s="85" t="s">
        <v>2829</v>
      </c>
      <c r="G10956" s="86" t="s">
        <v>2805</v>
      </c>
      <c r="H10956" s="85" t="s">
        <v>1</v>
      </c>
      <c r="I10956" s="85">
        <v>1</v>
      </c>
      <c r="J10956" s="88">
        <v>71.834921998025052</v>
      </c>
      <c r="K10956" s="146">
        <v>79.428246452583053</v>
      </c>
      <c r="L10956" s="147">
        <v>5.9115496399159728E-7</v>
      </c>
      <c r="M10956" s="147">
        <v>7.4375291342176242E-2</v>
      </c>
      <c r="N10956" s="87">
        <v>811.91640372375264</v>
      </c>
      <c r="O10956" s="88">
        <v>68.329137340312641</v>
      </c>
      <c r="P10956" s="89">
        <v>84.157848057915359</v>
      </c>
    </row>
    <row r="10957" spans="1:16">
      <c r="A10957" s="75" t="s">
        <v>16519</v>
      </c>
      <c r="B10957" s="85">
        <v>10953</v>
      </c>
      <c r="C10957" s="85">
        <v>10947</v>
      </c>
      <c r="D10957" s="85">
        <v>10953</v>
      </c>
      <c r="E10957" s="86" t="s">
        <v>16503</v>
      </c>
      <c r="F10957" s="85" t="s">
        <v>10980</v>
      </c>
      <c r="G10957" s="86" t="s">
        <v>2805</v>
      </c>
      <c r="H10957" s="85" t="s">
        <v>1</v>
      </c>
      <c r="I10957" s="85">
        <v>1</v>
      </c>
      <c r="J10957" s="88">
        <v>0.84979183301869998</v>
      </c>
      <c r="K10957" s="146">
        <v>0.42103157008289016</v>
      </c>
      <c r="L10957" s="147">
        <v>2.40618521424973E-9</v>
      </c>
      <c r="M10957" s="147">
        <v>1.015593343507544E-3</v>
      </c>
      <c r="N10957" s="87">
        <v>0.1062513283549089</v>
      </c>
      <c r="O10957" s="88">
        <v>0.84882285492948473</v>
      </c>
      <c r="P10957" s="89">
        <v>7988.8211100211474</v>
      </c>
    </row>
    <row r="10958" spans="1:16">
      <c r="A10958" s="75" t="s">
        <v>16520</v>
      </c>
      <c r="B10958" s="85">
        <v>10954</v>
      </c>
      <c r="C10958" s="85">
        <v>10948</v>
      </c>
      <c r="D10958" s="85">
        <v>10954</v>
      </c>
      <c r="E10958" s="86" t="s">
        <v>16503</v>
      </c>
      <c r="F10958" s="85" t="s">
        <v>2831</v>
      </c>
      <c r="G10958" s="86" t="s">
        <v>2805</v>
      </c>
      <c r="H10958" s="85" t="s">
        <v>1</v>
      </c>
      <c r="I10958" s="85">
        <v>1</v>
      </c>
      <c r="J10958" s="88">
        <v>10.546588185648019</v>
      </c>
      <c r="K10958" s="146">
        <v>12.674623985445177</v>
      </c>
      <c r="L10958" s="147">
        <v>3.5199949654449978E-7</v>
      </c>
      <c r="M10958" s="147">
        <v>1.088654670432977E-2</v>
      </c>
      <c r="N10958" s="87">
        <v>112.96638249556661</v>
      </c>
      <c r="O10958" s="88">
        <v>9.9519349666681585</v>
      </c>
      <c r="P10958" s="89">
        <v>88.09642963523882</v>
      </c>
    </row>
    <row r="10959" spans="1:16">
      <c r="A10959" s="75" t="s">
        <v>16521</v>
      </c>
      <c r="B10959" s="85">
        <v>10955</v>
      </c>
      <c r="C10959" s="85">
        <v>10949</v>
      </c>
      <c r="D10959" s="85">
        <v>10955</v>
      </c>
      <c r="E10959" s="86" t="s">
        <v>16503</v>
      </c>
      <c r="F10959" s="85" t="s">
        <v>10983</v>
      </c>
      <c r="G10959" s="86" t="s">
        <v>2805</v>
      </c>
      <c r="H10959" s="85" t="s">
        <v>1</v>
      </c>
      <c r="I10959" s="85">
        <v>1</v>
      </c>
      <c r="J10959" s="88">
        <v>2.3057588564736049</v>
      </c>
      <c r="K10959" s="146">
        <v>1.1288575762469606</v>
      </c>
      <c r="L10959" s="147">
        <v>6.4709748486293517E-9</v>
      </c>
      <c r="M10959" s="147">
        <v>5.580807694279354E-4</v>
      </c>
      <c r="N10959" s="87">
        <v>5.8386384137035577E-2</v>
      </c>
      <c r="O10959" s="88">
        <v>2.305226391347631</v>
      </c>
      <c r="P10959" s="89">
        <v>39482.259869649686</v>
      </c>
    </row>
    <row r="10960" spans="1:16">
      <c r="A10960" s="75" t="s">
        <v>16522</v>
      </c>
      <c r="B10960" s="85">
        <v>10956</v>
      </c>
      <c r="C10960" s="85">
        <v>10950</v>
      </c>
      <c r="D10960" s="85">
        <v>10956</v>
      </c>
      <c r="E10960" s="86" t="s">
        <v>16503</v>
      </c>
      <c r="F10960" s="85" t="s">
        <v>10985</v>
      </c>
      <c r="G10960" s="86" t="s">
        <v>2805</v>
      </c>
      <c r="H10960" s="85" t="s">
        <v>1</v>
      </c>
      <c r="I10960" s="85">
        <v>1</v>
      </c>
      <c r="J10960" s="88">
        <v>11.39290701263138</v>
      </c>
      <c r="K10960" s="146">
        <v>5.6446453601431541</v>
      </c>
      <c r="L10960" s="147">
        <v>3.2259011367213841E-8</v>
      </c>
      <c r="M10960" s="147">
        <v>1.3615758678365951E-2</v>
      </c>
      <c r="N10960" s="87">
        <v>1.4244800395597661</v>
      </c>
      <c r="O10960" s="88">
        <v>11.37991621083879</v>
      </c>
      <c r="P10960" s="89">
        <v>7988.8211100211274</v>
      </c>
    </row>
    <row r="10961" spans="1:16">
      <c r="A10961" s="75" t="s">
        <v>16523</v>
      </c>
      <c r="B10961" s="85">
        <v>10957</v>
      </c>
      <c r="C10961" s="85">
        <v>10951</v>
      </c>
      <c r="D10961" s="85">
        <v>10957</v>
      </c>
      <c r="E10961" s="86" t="s">
        <v>16503</v>
      </c>
      <c r="F10961" s="85" t="s">
        <v>10987</v>
      </c>
      <c r="G10961" s="86" t="s">
        <v>2805</v>
      </c>
      <c r="H10961" s="85" t="s">
        <v>1</v>
      </c>
      <c r="I10961" s="85">
        <v>1</v>
      </c>
      <c r="J10961" s="88">
        <v>1.19588875763439</v>
      </c>
      <c r="K10961" s="146">
        <v>0.59191446451147101</v>
      </c>
      <c r="L10961" s="147">
        <v>3.3836327621251648E-9</v>
      </c>
      <c r="M10961" s="147">
        <v>1.3331553744010041E-3</v>
      </c>
      <c r="N10961" s="87">
        <v>0.13947465325479499</v>
      </c>
      <c r="O10961" s="88">
        <v>1.194616793461355</v>
      </c>
      <c r="P10961" s="89">
        <v>8565.1175004465204</v>
      </c>
    </row>
    <row r="10962" spans="1:16">
      <c r="A10962" s="75" t="s">
        <v>16524</v>
      </c>
      <c r="B10962" s="85">
        <v>10958</v>
      </c>
      <c r="C10962" s="85">
        <v>10952</v>
      </c>
      <c r="D10962" s="85">
        <v>10958</v>
      </c>
      <c r="E10962" s="86" t="s">
        <v>16503</v>
      </c>
      <c r="F10962" s="85" t="s">
        <v>2833</v>
      </c>
      <c r="G10962" s="86" t="s">
        <v>2805</v>
      </c>
      <c r="H10962" s="85" t="s">
        <v>1</v>
      </c>
      <c r="I10962" s="85">
        <v>1</v>
      </c>
      <c r="J10962" s="88">
        <v>60.590931713761847</v>
      </c>
      <c r="K10962" s="146">
        <v>67.088714368747759</v>
      </c>
      <c r="L10962" s="147">
        <v>5.5616839423071587E-7</v>
      </c>
      <c r="M10962" s="147">
        <v>6.2808936864154952E-2</v>
      </c>
      <c r="N10962" s="87">
        <v>682.73834912327618</v>
      </c>
      <c r="O10962" s="88">
        <v>57.626473160717737</v>
      </c>
      <c r="P10962" s="89">
        <v>84.404916224081362</v>
      </c>
    </row>
    <row r="10963" spans="1:16">
      <c r="A10963" s="75" t="s">
        <v>16525</v>
      </c>
      <c r="B10963" s="85">
        <v>10959</v>
      </c>
      <c r="C10963" s="85">
        <v>10953</v>
      </c>
      <c r="D10963" s="85">
        <v>10959</v>
      </c>
      <c r="E10963" s="86" t="s">
        <v>16503</v>
      </c>
      <c r="F10963" s="85" t="s">
        <v>2835</v>
      </c>
      <c r="G10963" s="86" t="s">
        <v>2805</v>
      </c>
      <c r="H10963" s="85" t="s">
        <v>1</v>
      </c>
      <c r="I10963" s="85">
        <v>1</v>
      </c>
      <c r="J10963" s="88">
        <v>58.760276887923517</v>
      </c>
      <c r="K10963" s="146">
        <v>64.458609888570123</v>
      </c>
      <c r="L10963" s="147">
        <v>5.0362793548638944E-7</v>
      </c>
      <c r="M10963" s="147">
        <v>5.9877741198885649E-2</v>
      </c>
      <c r="N10963" s="87">
        <v>654.75381149310397</v>
      </c>
      <c r="O10963" s="88">
        <v>55.933157774223233</v>
      </c>
      <c r="P10963" s="89">
        <v>85.426242340877678</v>
      </c>
    </row>
    <row r="10964" spans="1:16">
      <c r="A10964" s="75" t="s">
        <v>16526</v>
      </c>
      <c r="B10964" s="85">
        <v>10960</v>
      </c>
      <c r="C10964" s="85">
        <v>10954</v>
      </c>
      <c r="D10964" s="85">
        <v>10960</v>
      </c>
      <c r="E10964" s="86" t="s">
        <v>16503</v>
      </c>
      <c r="F10964" s="85" t="s">
        <v>2837</v>
      </c>
      <c r="G10964" s="86" t="s">
        <v>2805</v>
      </c>
      <c r="H10964" s="85" t="s">
        <v>1</v>
      </c>
      <c r="I10964" s="85">
        <v>1</v>
      </c>
      <c r="J10964" s="88">
        <v>15.47086469653537</v>
      </c>
      <c r="K10964" s="146">
        <v>15.512080886523046</v>
      </c>
      <c r="L10964" s="147">
        <v>1.7739980572232989E-7</v>
      </c>
      <c r="M10964" s="147">
        <v>1.4780968456018419E-2</v>
      </c>
      <c r="N10964" s="87">
        <v>145.67501284084821</v>
      </c>
      <c r="O10964" s="88">
        <v>14.8411240116501</v>
      </c>
      <c r="P10964" s="89">
        <v>101.87830927369963</v>
      </c>
    </row>
    <row r="10965" spans="1:16">
      <c r="A10965" s="75" t="s">
        <v>16527</v>
      </c>
      <c r="B10965" s="85">
        <v>10961</v>
      </c>
      <c r="C10965" s="85">
        <v>10955</v>
      </c>
      <c r="D10965" s="85">
        <v>10961</v>
      </c>
      <c r="E10965" s="86" t="s">
        <v>16503</v>
      </c>
      <c r="F10965" s="85" t="s">
        <v>10992</v>
      </c>
      <c r="G10965" s="86" t="s">
        <v>2805</v>
      </c>
      <c r="H10965" s="85" t="s">
        <v>1</v>
      </c>
      <c r="I10965" s="85">
        <v>1</v>
      </c>
      <c r="J10965" s="88">
        <v>0.6008256289896815</v>
      </c>
      <c r="K10965" s="146">
        <v>0.29768061787668249</v>
      </c>
      <c r="L10965" s="147">
        <v>1.7012375132880991E-9</v>
      </c>
      <c r="M10965" s="147">
        <v>7.1805174597062179E-4</v>
      </c>
      <c r="N10965" s="87">
        <v>7.5122540261483586E-2</v>
      </c>
      <c r="O10965" s="88">
        <v>0.60014053547935464</v>
      </c>
      <c r="P10965" s="89">
        <v>7988.8211100211611</v>
      </c>
    </row>
    <row r="10966" spans="1:16">
      <c r="A10966" s="75" t="s">
        <v>16528</v>
      </c>
      <c r="B10966" s="85">
        <v>10962</v>
      </c>
      <c r="C10966" s="85">
        <v>10956</v>
      </c>
      <c r="D10966" s="85">
        <v>10962</v>
      </c>
      <c r="E10966" s="86" t="s">
        <v>16503</v>
      </c>
      <c r="F10966" s="85" t="s">
        <v>2839</v>
      </c>
      <c r="G10966" s="86" t="s">
        <v>2805</v>
      </c>
      <c r="H10966" s="85" t="s">
        <v>1</v>
      </c>
      <c r="I10966" s="85">
        <v>1</v>
      </c>
      <c r="J10966" s="88">
        <v>2.7748368556294492</v>
      </c>
      <c r="K10966" s="146">
        <v>2.6881312808125926</v>
      </c>
      <c r="L10966" s="147">
        <v>8.1324519808265716E-8</v>
      </c>
      <c r="M10966" s="147">
        <v>2.9788895008068892E-3</v>
      </c>
      <c r="N10966" s="87">
        <v>22.191555355343191</v>
      </c>
      <c r="O10966" s="88">
        <v>2.669031181255785</v>
      </c>
      <c r="P10966" s="89">
        <v>120.27238012468318</v>
      </c>
    </row>
    <row r="10967" spans="1:16">
      <c r="A10967" s="75" t="s">
        <v>16529</v>
      </c>
      <c r="B10967" s="85">
        <v>10963</v>
      </c>
      <c r="C10967" s="85">
        <v>10957</v>
      </c>
      <c r="D10967" s="85">
        <v>10963</v>
      </c>
      <c r="E10967" s="86" t="s">
        <v>16503</v>
      </c>
      <c r="F10967" s="85" t="s">
        <v>3208</v>
      </c>
      <c r="G10967" s="86" t="s">
        <v>2805</v>
      </c>
      <c r="H10967" s="85" t="s">
        <v>1</v>
      </c>
      <c r="I10967" s="85">
        <v>1</v>
      </c>
      <c r="J10967" s="88">
        <v>4.1394573629419096</v>
      </c>
      <c r="K10967" s="146">
        <v>2.02941352265512</v>
      </c>
      <c r="L10967" s="147">
        <v>1.1629137028972679E-8</v>
      </c>
      <c r="M10967" s="147">
        <v>1.458168857729163E-3</v>
      </c>
      <c r="N10967" s="87">
        <v>0.1525535580652739</v>
      </c>
      <c r="O10967" s="88">
        <v>4.1380661233453262</v>
      </c>
      <c r="P10967" s="89">
        <v>27125.333396516064</v>
      </c>
    </row>
    <row r="10968" spans="1:16">
      <c r="A10968" s="75" t="s">
        <v>16530</v>
      </c>
      <c r="B10968" s="85">
        <v>10964</v>
      </c>
      <c r="C10968" s="85">
        <v>10958</v>
      </c>
      <c r="D10968" s="85">
        <v>10964</v>
      </c>
      <c r="E10968" s="86" t="s">
        <v>16503</v>
      </c>
      <c r="F10968" s="85" t="s">
        <v>2841</v>
      </c>
      <c r="G10968" s="86" t="s">
        <v>2805</v>
      </c>
      <c r="H10968" s="85" t="s">
        <v>1</v>
      </c>
      <c r="I10968" s="85">
        <v>1</v>
      </c>
      <c r="J10968" s="88">
        <v>18.43873269382339</v>
      </c>
      <c r="K10968" s="146">
        <v>20.674732574883787</v>
      </c>
      <c r="L10968" s="147">
        <v>3.4873993317113788E-7</v>
      </c>
      <c r="M10968" s="147">
        <v>1.6159967836536979E-2</v>
      </c>
      <c r="N10968" s="87">
        <v>176.01312316805269</v>
      </c>
      <c r="O10968" s="88">
        <v>17.51673638266379</v>
      </c>
      <c r="P10968" s="89">
        <v>99.519490748080599</v>
      </c>
    </row>
    <row r="10969" spans="1:16">
      <c r="A10969" s="75" t="s">
        <v>16531</v>
      </c>
      <c r="B10969" s="85">
        <v>10965</v>
      </c>
      <c r="C10969" s="85">
        <v>10959</v>
      </c>
      <c r="D10969" s="85">
        <v>10965</v>
      </c>
      <c r="E10969" s="86" t="s">
        <v>16503</v>
      </c>
      <c r="F10969" s="85" t="s">
        <v>758</v>
      </c>
      <c r="G10969" s="86" t="s">
        <v>2805</v>
      </c>
      <c r="H10969" s="85" t="s">
        <v>1</v>
      </c>
      <c r="I10969" s="85">
        <v>1</v>
      </c>
      <c r="J10969" s="88">
        <v>9.4833392867538488E-2</v>
      </c>
      <c r="K10969" s="146">
        <v>4.6995356790056522E-2</v>
      </c>
      <c r="L10969" s="147">
        <v>2.6904797817515128E-10</v>
      </c>
      <c r="M10969" s="147">
        <v>1.1218051641990789E-4</v>
      </c>
      <c r="N10969" s="87">
        <v>1.1709995078908859E-2</v>
      </c>
      <c r="O10969" s="88">
        <v>9.4734632155110576E-2</v>
      </c>
      <c r="P10969" s="89">
        <v>8090.0659237457157</v>
      </c>
    </row>
    <row r="10970" spans="1:16">
      <c r="A10970" s="75" t="s">
        <v>16532</v>
      </c>
      <c r="B10970" s="85">
        <v>10966</v>
      </c>
      <c r="C10970" s="85">
        <v>10960</v>
      </c>
      <c r="D10970" s="85">
        <v>10966</v>
      </c>
      <c r="E10970" s="86" t="s">
        <v>16503</v>
      </c>
      <c r="F10970" s="85" t="s">
        <v>32</v>
      </c>
      <c r="G10970" s="86" t="s">
        <v>2805</v>
      </c>
      <c r="H10970" s="85" t="s">
        <v>1</v>
      </c>
      <c r="I10970" s="85">
        <v>1</v>
      </c>
      <c r="J10970" s="88">
        <v>4.6241693326607596</v>
      </c>
      <c r="K10970" s="146">
        <v>2.2915397316804955</v>
      </c>
      <c r="L10970" s="147">
        <v>1.3119043535958779E-8</v>
      </c>
      <c r="M10970" s="147">
        <v>5.4700321064707069E-3</v>
      </c>
      <c r="N10970" s="87">
        <v>0.57099085556427531</v>
      </c>
      <c r="O10970" s="88">
        <v>4.6193536633709531</v>
      </c>
      <c r="P10970" s="89">
        <v>8090.0659237457121</v>
      </c>
    </row>
    <row r="10971" spans="1:16">
      <c r="A10971" s="75" t="s">
        <v>16533</v>
      </c>
      <c r="B10971" s="85">
        <v>10967</v>
      </c>
      <c r="C10971" s="85">
        <v>10961</v>
      </c>
      <c r="D10971" s="85">
        <v>10967</v>
      </c>
      <c r="E10971" s="86" t="s">
        <v>16503</v>
      </c>
      <c r="F10971" s="85" t="s">
        <v>283</v>
      </c>
      <c r="G10971" s="86" t="s">
        <v>2805</v>
      </c>
      <c r="H10971" s="85" t="s">
        <v>1</v>
      </c>
      <c r="I10971" s="85">
        <v>1</v>
      </c>
      <c r="J10971" s="88">
        <v>8.7935905664232345E-4</v>
      </c>
      <c r="K10971" s="146">
        <v>4.3577258351598414E-4</v>
      </c>
      <c r="L10971" s="147">
        <v>2.494793965772049E-12</v>
      </c>
      <c r="M10971" s="147">
        <v>1.0402132635963719E-6</v>
      </c>
      <c r="N10971" s="87">
        <v>1.085829570630108E-4</v>
      </c>
      <c r="O10971" s="88">
        <v>8.7844328083500577E-4</v>
      </c>
      <c r="P10971" s="89">
        <v>8090.0659237456957</v>
      </c>
    </row>
    <row r="10972" spans="1:16">
      <c r="A10972" s="75" t="s">
        <v>16534</v>
      </c>
      <c r="B10972" s="85">
        <v>10968</v>
      </c>
      <c r="C10972" s="85">
        <v>10962</v>
      </c>
      <c r="D10972" s="85">
        <v>10968</v>
      </c>
      <c r="E10972" s="86" t="s">
        <v>16503</v>
      </c>
      <c r="F10972" s="85" t="s">
        <v>429</v>
      </c>
      <c r="G10972" s="86" t="s">
        <v>2805</v>
      </c>
      <c r="H10972" s="85" t="s">
        <v>1</v>
      </c>
      <c r="I10972" s="85">
        <v>1</v>
      </c>
      <c r="J10972" s="88">
        <v>1.786120440202295</v>
      </c>
      <c r="K10972" s="146">
        <v>0.88512458343196443</v>
      </c>
      <c r="L10972" s="147">
        <v>5.0673299634545932E-9</v>
      </c>
      <c r="M10972" s="147">
        <v>2.1128413453467519E-3</v>
      </c>
      <c r="N10972" s="87">
        <v>0.22054954412863589</v>
      </c>
      <c r="O10972" s="88">
        <v>1.784260351452726</v>
      </c>
      <c r="P10972" s="89">
        <v>8090.0659237457012</v>
      </c>
    </row>
    <row r="10973" spans="1:16">
      <c r="A10973" s="75" t="s">
        <v>16535</v>
      </c>
      <c r="B10973" s="85">
        <v>10969</v>
      </c>
      <c r="C10973" s="85">
        <v>10963</v>
      </c>
      <c r="D10973" s="85">
        <v>10969</v>
      </c>
      <c r="E10973" s="86" t="s">
        <v>16503</v>
      </c>
      <c r="F10973" s="85" t="s">
        <v>965</v>
      </c>
      <c r="G10973" s="86" t="s">
        <v>2805</v>
      </c>
      <c r="H10973" s="85" t="s">
        <v>1</v>
      </c>
      <c r="I10973" s="85">
        <v>1</v>
      </c>
      <c r="J10973" s="88">
        <v>4.0709692414543959</v>
      </c>
      <c r="K10973" s="146">
        <v>2.017397524210935</v>
      </c>
      <c r="L10973" s="147">
        <v>1.154958196166628E-8</v>
      </c>
      <c r="M10973" s="147">
        <v>4.8156394918169986E-3</v>
      </c>
      <c r="N10973" s="87">
        <v>0.50268189655943574</v>
      </c>
      <c r="O10973" s="88">
        <v>4.0667296818393606</v>
      </c>
      <c r="P10973" s="89">
        <v>8090.0659237457176</v>
      </c>
    </row>
    <row r="10974" spans="1:16">
      <c r="A10974" s="75" t="s">
        <v>16536</v>
      </c>
      <c r="B10974" s="85">
        <v>10970</v>
      </c>
      <c r="C10974" s="85">
        <v>10964</v>
      </c>
      <c r="D10974" s="85">
        <v>10970</v>
      </c>
      <c r="E10974" s="86" t="s">
        <v>16503</v>
      </c>
      <c r="F10974" s="85" t="s">
        <v>4492</v>
      </c>
      <c r="G10974" s="86" t="s">
        <v>2805</v>
      </c>
      <c r="H10974" s="85" t="s">
        <v>1</v>
      </c>
      <c r="I10974" s="85">
        <v>1</v>
      </c>
      <c r="J10974" s="88">
        <v>5.2179648321201137E-2</v>
      </c>
      <c r="K10974" s="146">
        <v>2.5857992800697418E-2</v>
      </c>
      <c r="L10974" s="147">
        <v>1.480367669890165E-10</v>
      </c>
      <c r="M10974" s="147">
        <v>6.17244592678198E-5</v>
      </c>
      <c r="N10974" s="87">
        <v>6.4431252176533156E-3</v>
      </c>
      <c r="O10974" s="88">
        <v>5.2125307765763712E-2</v>
      </c>
      <c r="P10974" s="89">
        <v>8090.0659237457048</v>
      </c>
    </row>
    <row r="10975" spans="1:16">
      <c r="A10975" s="75" t="s">
        <v>16537</v>
      </c>
      <c r="B10975" s="85">
        <v>10971</v>
      </c>
      <c r="C10975" s="85">
        <v>10965</v>
      </c>
      <c r="D10975" s="85">
        <v>10971</v>
      </c>
      <c r="E10975" s="86" t="s">
        <v>16503</v>
      </c>
      <c r="F10975" s="85" t="s">
        <v>1084</v>
      </c>
      <c r="G10975" s="86" t="s">
        <v>2805</v>
      </c>
      <c r="H10975" s="85" t="s">
        <v>1</v>
      </c>
      <c r="I10975" s="85">
        <v>1</v>
      </c>
      <c r="J10975" s="88">
        <v>3.465051626552996</v>
      </c>
      <c r="K10975" s="146">
        <v>1.7171307760050027</v>
      </c>
      <c r="L10975" s="147">
        <v>9.8305576359455373E-9</v>
      </c>
      <c r="M10975" s="147">
        <v>4.0988861532277199E-3</v>
      </c>
      <c r="N10975" s="87">
        <v>0.42786339566882581</v>
      </c>
      <c r="O10975" s="88">
        <v>3.4614430773184899</v>
      </c>
      <c r="P10975" s="89">
        <v>8090.0659237456975</v>
      </c>
    </row>
    <row r="10976" spans="1:16">
      <c r="A10976" s="75" t="s">
        <v>16538</v>
      </c>
      <c r="B10976" s="85">
        <v>10972</v>
      </c>
      <c r="C10976" s="85">
        <v>10966</v>
      </c>
      <c r="D10976" s="85">
        <v>10972</v>
      </c>
      <c r="E10976" s="86" t="s">
        <v>16503</v>
      </c>
      <c r="F10976" s="85" t="s">
        <v>4372</v>
      </c>
      <c r="G10976" s="86" t="s">
        <v>2805</v>
      </c>
      <c r="H10976" s="85" t="s">
        <v>1</v>
      </c>
      <c r="I10976" s="85">
        <v>1</v>
      </c>
      <c r="J10976" s="88">
        <v>3.3085922333161362</v>
      </c>
      <c r="K10976" s="146">
        <v>1.6395962200222571</v>
      </c>
      <c r="L10976" s="147">
        <v>9.3866730279606088E-9</v>
      </c>
      <c r="M10976" s="147">
        <v>3.9138068789200554E-3</v>
      </c>
      <c r="N10976" s="87">
        <v>0.40854384303601099</v>
      </c>
      <c r="O10976" s="88">
        <v>3.305146622901753</v>
      </c>
      <c r="P10976" s="89">
        <v>8090.0659237457212</v>
      </c>
    </row>
    <row r="10977" spans="1:16">
      <c r="A10977" s="75" t="s">
        <v>16539</v>
      </c>
      <c r="B10977" s="85">
        <v>10973</v>
      </c>
      <c r="C10977" s="85">
        <v>10967</v>
      </c>
      <c r="D10977" s="85">
        <v>10973</v>
      </c>
      <c r="E10977" s="86" t="s">
        <v>16503</v>
      </c>
      <c r="F10977" s="85" t="s">
        <v>2122</v>
      </c>
      <c r="G10977" s="86" t="s">
        <v>2805</v>
      </c>
      <c r="H10977" s="85" t="s">
        <v>1</v>
      </c>
      <c r="I10977" s="85">
        <v>1</v>
      </c>
      <c r="J10977" s="88">
        <v>8.9993613922193649</v>
      </c>
      <c r="K10977" s="146">
        <v>4.4596970193900711</v>
      </c>
      <c r="L10977" s="147">
        <v>2.5826333583054189E-8</v>
      </c>
      <c r="M10977" s="147">
        <v>1.0645543493721391E-2</v>
      </c>
      <c r="N10977" s="87">
        <v>1.111238082174361</v>
      </c>
      <c r="O10977" s="88">
        <v>8.9899893417673393</v>
      </c>
      <c r="P10977" s="89">
        <v>8090.0659237457157</v>
      </c>
    </row>
    <row r="10978" spans="1:16">
      <c r="A10978" s="75" t="s">
        <v>16540</v>
      </c>
      <c r="B10978" s="85">
        <v>10974</v>
      </c>
      <c r="C10978" s="85">
        <v>10968</v>
      </c>
      <c r="D10978" s="85">
        <v>10974</v>
      </c>
      <c r="E10978" s="86" t="s">
        <v>16503</v>
      </c>
      <c r="F10978" s="85" t="s">
        <v>238</v>
      </c>
      <c r="G10978" s="86" t="s">
        <v>2805</v>
      </c>
      <c r="H10978" s="85" t="s">
        <v>1</v>
      </c>
      <c r="I10978" s="85">
        <v>1</v>
      </c>
      <c r="J10978" s="88">
        <v>1.7977359986677599</v>
      </c>
      <c r="K10978" s="146">
        <v>0.87745854559742575</v>
      </c>
      <c r="L10978" s="147">
        <v>3.4402632300858237E-8</v>
      </c>
      <c r="M10978" s="147">
        <v>0</v>
      </c>
      <c r="N10978" s="87">
        <v>0</v>
      </c>
      <c r="O10978" s="88">
        <v>1.7977359986677599</v>
      </c>
      <c r="P10978" s="89" t="e">
        <v>#DIV/0!</v>
      </c>
    </row>
    <row r="10979" spans="1:16">
      <c r="A10979" s="75" t="s">
        <v>16541</v>
      </c>
      <c r="B10979" s="85">
        <v>10975</v>
      </c>
      <c r="C10979" s="85">
        <v>10969</v>
      </c>
      <c r="D10979" s="85">
        <v>10975</v>
      </c>
      <c r="E10979" s="86" t="s">
        <v>16503</v>
      </c>
      <c r="F10979" s="85" t="s">
        <v>1068</v>
      </c>
      <c r="G10979" s="86" t="s">
        <v>2805</v>
      </c>
      <c r="H10979" s="85" t="s">
        <v>1</v>
      </c>
      <c r="I10979" s="85">
        <v>1</v>
      </c>
      <c r="J10979" s="88">
        <v>4.1135547394236243</v>
      </c>
      <c r="K10979" s="146">
        <v>2.0385010681276001</v>
      </c>
      <c r="L10979" s="147">
        <v>1.167039955325244E-8</v>
      </c>
      <c r="M10979" s="147">
        <v>4.8660148185846446E-3</v>
      </c>
      <c r="N10979" s="87">
        <v>0.50794033935657446</v>
      </c>
      <c r="O10979" s="88">
        <v>4.1092708307244576</v>
      </c>
      <c r="P10979" s="89">
        <v>8090.0659237457157</v>
      </c>
    </row>
    <row r="10980" spans="1:16">
      <c r="A10980" s="75" t="s">
        <v>16542</v>
      </c>
      <c r="B10980" s="85">
        <v>10976</v>
      </c>
      <c r="C10980" s="85">
        <v>10970</v>
      </c>
      <c r="D10980" s="85">
        <v>10976</v>
      </c>
      <c r="E10980" s="86" t="s">
        <v>16503</v>
      </c>
      <c r="F10980" s="85" t="s">
        <v>3906</v>
      </c>
      <c r="G10980" s="86" t="s">
        <v>2805</v>
      </c>
      <c r="H10980" s="85" t="s">
        <v>1</v>
      </c>
      <c r="I10980" s="85">
        <v>1</v>
      </c>
      <c r="J10980" s="88">
        <v>0.36497787312360408</v>
      </c>
      <c r="K10980" s="146">
        <v>0.1808673595795281</v>
      </c>
      <c r="L10980" s="147">
        <v>1.0376278525572189E-9</v>
      </c>
      <c r="M10980" s="147">
        <v>4.3174039281748119E-4</v>
      </c>
      <c r="N10980" s="87">
        <v>4.5067343569134152E-2</v>
      </c>
      <c r="O10980" s="88">
        <v>0.36459778048239222</v>
      </c>
      <c r="P10980" s="89">
        <v>8090.065923745703</v>
      </c>
    </row>
    <row r="10981" spans="1:16">
      <c r="A10981" s="75" t="s">
        <v>16543</v>
      </c>
      <c r="B10981" s="85">
        <v>10977</v>
      </c>
      <c r="C10981" s="85">
        <v>10971</v>
      </c>
      <c r="D10981" s="85">
        <v>10977</v>
      </c>
      <c r="E10981" s="86" t="s">
        <v>16503</v>
      </c>
      <c r="F10981" s="85" t="s">
        <v>2124</v>
      </c>
      <c r="G10981" s="86" t="s">
        <v>2805</v>
      </c>
      <c r="H10981" s="85" t="s">
        <v>1</v>
      </c>
      <c r="I10981" s="85">
        <v>1</v>
      </c>
      <c r="J10981" s="88">
        <v>2.048593267322746</v>
      </c>
      <c r="K10981" s="146">
        <v>1.0151948443942567</v>
      </c>
      <c r="L10981" s="147">
        <v>5.8119809911924049E-9</v>
      </c>
      <c r="M10981" s="147">
        <v>2.4233262536921961E-3</v>
      </c>
      <c r="N10981" s="87">
        <v>0.25295959950038499</v>
      </c>
      <c r="O10981" s="88">
        <v>2.0464598360024291</v>
      </c>
      <c r="P10981" s="89">
        <v>8090.0659237457194</v>
      </c>
    </row>
    <row r="10982" spans="1:16">
      <c r="A10982" s="75" t="s">
        <v>16544</v>
      </c>
      <c r="B10982" s="85">
        <v>10978</v>
      </c>
      <c r="C10982" s="85">
        <v>10972</v>
      </c>
      <c r="D10982" s="85">
        <v>10978</v>
      </c>
      <c r="E10982" s="86" t="s">
        <v>16503</v>
      </c>
      <c r="F10982" s="85" t="s">
        <v>3910</v>
      </c>
      <c r="G10982" s="86" t="s">
        <v>2805</v>
      </c>
      <c r="H10982" s="85" t="s">
        <v>1</v>
      </c>
      <c r="I10982" s="85">
        <v>1</v>
      </c>
      <c r="J10982" s="88">
        <v>4.9890708220731934</v>
      </c>
      <c r="K10982" s="146">
        <v>2.4723692387731453</v>
      </c>
      <c r="L10982" s="147">
        <v>1.415429077314923E-8</v>
      </c>
      <c r="M10982" s="147">
        <v>5.9016821433080313E-3</v>
      </c>
      <c r="N10982" s="87">
        <v>0.61604876729874947</v>
      </c>
      <c r="O10982" s="88">
        <v>4.9838751396891512</v>
      </c>
      <c r="P10982" s="89">
        <v>8090.0659237456903</v>
      </c>
    </row>
    <row r="10983" spans="1:16">
      <c r="A10983" s="75" t="s">
        <v>16545</v>
      </c>
      <c r="B10983" s="85">
        <v>10979</v>
      </c>
      <c r="C10983" s="85">
        <v>10973</v>
      </c>
      <c r="D10983" s="85">
        <v>10979</v>
      </c>
      <c r="E10983" s="86" t="s">
        <v>16503</v>
      </c>
      <c r="F10983" s="85" t="s">
        <v>240</v>
      </c>
      <c r="G10983" s="86" t="s">
        <v>2805</v>
      </c>
      <c r="H10983" s="85" t="s">
        <v>1</v>
      </c>
      <c r="I10983" s="85">
        <v>1</v>
      </c>
      <c r="J10983" s="88">
        <v>55.459098025690793</v>
      </c>
      <c r="K10983" s="146">
        <v>49.508093818407275</v>
      </c>
      <c r="L10983" s="147">
        <v>5.2420754796753413E-7</v>
      </c>
      <c r="M10983" s="147">
        <v>6.6337722098174526E-2</v>
      </c>
      <c r="N10983" s="87">
        <v>565.49306089269487</v>
      </c>
      <c r="O10983" s="88">
        <v>53.666725934789341</v>
      </c>
      <c r="P10983" s="89">
        <v>94.902536646639547</v>
      </c>
    </row>
    <row r="10984" spans="1:16">
      <c r="A10984" s="75" t="s">
        <v>16546</v>
      </c>
      <c r="B10984" s="85">
        <v>10980</v>
      </c>
      <c r="C10984" s="85">
        <v>10974</v>
      </c>
      <c r="D10984" s="85">
        <v>10980</v>
      </c>
      <c r="E10984" s="86" t="s">
        <v>16503</v>
      </c>
      <c r="F10984" s="85" t="s">
        <v>891</v>
      </c>
      <c r="G10984" s="86" t="s">
        <v>2805</v>
      </c>
      <c r="H10984" s="85" t="s">
        <v>1</v>
      </c>
      <c r="I10984" s="85">
        <v>1</v>
      </c>
      <c r="J10984" s="88">
        <v>0.57275536268574223</v>
      </c>
      <c r="K10984" s="146">
        <v>0.28383296019400706</v>
      </c>
      <c r="L10984" s="147">
        <v>1.6249410430228601E-9</v>
      </c>
      <c r="M10984" s="147">
        <v>6.7752497749505114E-4</v>
      </c>
      <c r="N10984" s="87">
        <v>7.072363727233591E-2</v>
      </c>
      <c r="O10984" s="88">
        <v>0.57215888790027558</v>
      </c>
      <c r="P10984" s="89">
        <v>8090.0659237456939</v>
      </c>
    </row>
    <row r="10985" spans="1:16">
      <c r="A10985" s="75" t="s">
        <v>16547</v>
      </c>
      <c r="B10985" s="85">
        <v>10981</v>
      </c>
      <c r="C10985" s="85">
        <v>10975</v>
      </c>
      <c r="D10985" s="85">
        <v>10981</v>
      </c>
      <c r="E10985" s="86" t="s">
        <v>16503</v>
      </c>
      <c r="F10985" s="85" t="s">
        <v>2923</v>
      </c>
      <c r="G10985" s="86" t="s">
        <v>2805</v>
      </c>
      <c r="H10985" s="85" t="s">
        <v>1</v>
      </c>
      <c r="I10985" s="85">
        <v>1</v>
      </c>
      <c r="J10985" s="88">
        <v>8.8000000562400089</v>
      </c>
      <c r="K10985" s="146">
        <v>7.7488427188296134</v>
      </c>
      <c r="L10985" s="147">
        <v>1.7926778984637119E-7</v>
      </c>
      <c r="M10985" s="147">
        <v>1.0522609677361711E-2</v>
      </c>
      <c r="N10985" s="87">
        <v>49.887962547457867</v>
      </c>
      <c r="O10985" s="88">
        <v>8.5240119600492275</v>
      </c>
      <c r="P10985" s="89">
        <v>170.86310053132414</v>
      </c>
    </row>
    <row r="10986" spans="1:16">
      <c r="A10986" s="75" t="s">
        <v>16548</v>
      </c>
      <c r="B10986" s="85">
        <v>10982</v>
      </c>
      <c r="C10986" s="85">
        <v>10976</v>
      </c>
      <c r="D10986" s="85">
        <v>10982</v>
      </c>
      <c r="E10986" s="86" t="s">
        <v>16503</v>
      </c>
      <c r="F10986" s="85" t="s">
        <v>2925</v>
      </c>
      <c r="G10986" s="86" t="s">
        <v>2805</v>
      </c>
      <c r="H10986" s="85" t="s">
        <v>1</v>
      </c>
      <c r="I10986" s="85">
        <v>1</v>
      </c>
      <c r="J10986" s="88">
        <v>18.779596864337051</v>
      </c>
      <c r="K10986" s="146">
        <v>15.948854301583873</v>
      </c>
      <c r="L10986" s="147">
        <v>3.2234745216202358E-7</v>
      </c>
      <c r="M10986" s="147">
        <v>2.2436145563042961E-2</v>
      </c>
      <c r="N10986" s="87">
        <v>7.6066471320826343</v>
      </c>
      <c r="O10986" s="88">
        <v>18.236897498082641</v>
      </c>
      <c r="P10986" s="89">
        <v>2397.4948727626247</v>
      </c>
    </row>
    <row r="10987" spans="1:16">
      <c r="A10987" s="75" t="s">
        <v>16549</v>
      </c>
      <c r="B10987" s="85">
        <v>10983</v>
      </c>
      <c r="C10987" s="85">
        <v>10977</v>
      </c>
      <c r="D10987" s="85">
        <v>10983</v>
      </c>
      <c r="E10987" s="86" t="s">
        <v>16503</v>
      </c>
      <c r="F10987" s="85" t="s">
        <v>139</v>
      </c>
      <c r="G10987" s="86" t="s">
        <v>2805</v>
      </c>
      <c r="H10987" s="85" t="s">
        <v>1</v>
      </c>
      <c r="I10987" s="85">
        <v>1</v>
      </c>
      <c r="J10987" s="88">
        <v>0.41609694067679509</v>
      </c>
      <c r="K10987" s="146">
        <v>0.20619977409930396</v>
      </c>
      <c r="L10987" s="147">
        <v>1.180491778569259E-9</v>
      </c>
      <c r="M10987" s="147">
        <v>4.9221026765398608E-4</v>
      </c>
      <c r="N10987" s="87">
        <v>5.1379508634475608E-2</v>
      </c>
      <c r="O10987" s="88">
        <v>0.41566361198256929</v>
      </c>
      <c r="P10987" s="89">
        <v>8090.0659237457048</v>
      </c>
    </row>
    <row r="10988" spans="1:16">
      <c r="A10988" s="75" t="s">
        <v>2843</v>
      </c>
      <c r="B10988" s="85">
        <v>10984</v>
      </c>
      <c r="C10988" s="85">
        <v>1445</v>
      </c>
      <c r="D10988" s="85">
        <v>10984</v>
      </c>
      <c r="E10988" s="86" t="s">
        <v>2844</v>
      </c>
      <c r="F10988" s="85" t="s">
        <v>2813</v>
      </c>
      <c r="G10988" s="86" t="s">
        <v>2845</v>
      </c>
      <c r="H10988" s="85" t="s">
        <v>1</v>
      </c>
      <c r="I10988" s="85">
        <v>1</v>
      </c>
      <c r="J10988" s="88">
        <v>-2.9892492806587798</v>
      </c>
      <c r="K10988" s="146">
        <v>0</v>
      </c>
      <c r="L10988" s="147">
        <v>4.1214075690031322E-8</v>
      </c>
      <c r="M10988" s="147">
        <v>0</v>
      </c>
      <c r="N10988" s="87">
        <v>0</v>
      </c>
      <c r="O10988" s="88">
        <v>0</v>
      </c>
      <c r="P10988" s="89" t="e">
        <v>#DIV/0!</v>
      </c>
    </row>
    <row r="10989" spans="1:16">
      <c r="A10989" s="75" t="s">
        <v>2846</v>
      </c>
      <c r="B10989" s="85">
        <v>10985</v>
      </c>
      <c r="C10989" s="85">
        <v>1446</v>
      </c>
      <c r="D10989" s="85">
        <v>10985</v>
      </c>
      <c r="E10989" s="86" t="s">
        <v>2844</v>
      </c>
      <c r="F10989" s="85" t="s">
        <v>2819</v>
      </c>
      <c r="G10989" s="86" t="s">
        <v>2845</v>
      </c>
      <c r="H10989" s="85" t="s">
        <v>1</v>
      </c>
      <c r="I10989" s="85">
        <v>1</v>
      </c>
      <c r="J10989" s="88">
        <v>-3.7931016931546</v>
      </c>
      <c r="K10989" s="146">
        <v>0</v>
      </c>
      <c r="L10989" s="147">
        <v>4.1214075690031322E-8</v>
      </c>
      <c r="M10989" s="147">
        <v>0</v>
      </c>
      <c r="N10989" s="87">
        <v>0</v>
      </c>
      <c r="O10989" s="88">
        <v>0</v>
      </c>
      <c r="P10989" s="89" t="e">
        <v>#DIV/0!</v>
      </c>
    </row>
    <row r="10990" spans="1:16">
      <c r="A10990" s="75" t="s">
        <v>2847</v>
      </c>
      <c r="B10990" s="85">
        <v>10986</v>
      </c>
      <c r="C10990" s="85">
        <v>1447</v>
      </c>
      <c r="D10990" s="85">
        <v>10986</v>
      </c>
      <c r="E10990" s="86" t="s">
        <v>2844</v>
      </c>
      <c r="F10990" s="85" t="s">
        <v>2821</v>
      </c>
      <c r="G10990" s="86" t="s">
        <v>2845</v>
      </c>
      <c r="H10990" s="85" t="s">
        <v>1</v>
      </c>
      <c r="I10990" s="85">
        <v>1</v>
      </c>
      <c r="J10990" s="88">
        <v>-3.8016198739879998</v>
      </c>
      <c r="K10990" s="146">
        <v>0</v>
      </c>
      <c r="L10990" s="147">
        <v>4.1214075690031322E-8</v>
      </c>
      <c r="M10990" s="147">
        <v>0</v>
      </c>
      <c r="N10990" s="87">
        <v>0</v>
      </c>
      <c r="O10990" s="88">
        <v>0</v>
      </c>
      <c r="P10990" s="89" t="e">
        <v>#DIV/0!</v>
      </c>
    </row>
    <row r="10991" spans="1:16">
      <c r="A10991" s="75" t="s">
        <v>2848</v>
      </c>
      <c r="B10991" s="85">
        <v>10987</v>
      </c>
      <c r="C10991" s="85">
        <v>1448</v>
      </c>
      <c r="D10991" s="85">
        <v>10987</v>
      </c>
      <c r="E10991" s="86" t="s">
        <v>2844</v>
      </c>
      <c r="F10991" s="85" t="s">
        <v>2823</v>
      </c>
      <c r="G10991" s="86" t="s">
        <v>2845</v>
      </c>
      <c r="H10991" s="85" t="s">
        <v>1</v>
      </c>
      <c r="I10991" s="85">
        <v>1</v>
      </c>
      <c r="J10991" s="88">
        <v>-2.0146985019271</v>
      </c>
      <c r="K10991" s="146">
        <v>0</v>
      </c>
      <c r="L10991" s="147">
        <v>4.1214075690031322E-8</v>
      </c>
      <c r="M10991" s="147">
        <v>0</v>
      </c>
      <c r="N10991" s="87">
        <v>0</v>
      </c>
      <c r="O10991" s="88">
        <v>0</v>
      </c>
      <c r="P10991" s="89" t="e">
        <v>#DIV/0!</v>
      </c>
    </row>
    <row r="10992" spans="1:16">
      <c r="A10992" s="75" t="s">
        <v>2849</v>
      </c>
      <c r="B10992" s="85">
        <v>10988</v>
      </c>
      <c r="C10992" s="85">
        <v>1449</v>
      </c>
      <c r="D10992" s="85">
        <v>10988</v>
      </c>
      <c r="E10992" s="86" t="s">
        <v>2844</v>
      </c>
      <c r="F10992" s="85" t="s">
        <v>2827</v>
      </c>
      <c r="G10992" s="86" t="s">
        <v>2845</v>
      </c>
      <c r="H10992" s="85" t="s">
        <v>1</v>
      </c>
      <c r="I10992" s="85">
        <v>1</v>
      </c>
      <c r="J10992" s="88">
        <v>-5.1527992351780796</v>
      </c>
      <c r="K10992" s="146">
        <v>0</v>
      </c>
      <c r="L10992" s="147">
        <v>4.1214075690031322E-8</v>
      </c>
      <c r="M10992" s="147">
        <v>0</v>
      </c>
      <c r="N10992" s="87">
        <v>0</v>
      </c>
      <c r="O10992" s="88">
        <v>0</v>
      </c>
      <c r="P10992" s="89" t="e">
        <v>#DIV/0!</v>
      </c>
    </row>
    <row r="10993" spans="1:16">
      <c r="A10993" s="75" t="s">
        <v>2850</v>
      </c>
      <c r="B10993" s="85">
        <v>10989</v>
      </c>
      <c r="C10993" s="85">
        <v>1450</v>
      </c>
      <c r="D10993" s="85">
        <v>10989</v>
      </c>
      <c r="E10993" s="86" t="s">
        <v>2844</v>
      </c>
      <c r="F10993" s="85" t="s">
        <v>2829</v>
      </c>
      <c r="G10993" s="86" t="s">
        <v>2845</v>
      </c>
      <c r="H10993" s="85" t="s">
        <v>1</v>
      </c>
      <c r="I10993" s="85">
        <v>1</v>
      </c>
      <c r="J10993" s="88">
        <v>-15.2650652886178</v>
      </c>
      <c r="K10993" s="146">
        <v>0</v>
      </c>
      <c r="L10993" s="147">
        <v>4.1214075690031322E-8</v>
      </c>
      <c r="M10993" s="147">
        <v>0</v>
      </c>
      <c r="N10993" s="87">
        <v>0</v>
      </c>
      <c r="O10993" s="88">
        <v>0</v>
      </c>
      <c r="P10993" s="89" t="e">
        <v>#DIV/0!</v>
      </c>
    </row>
    <row r="10994" spans="1:16">
      <c r="A10994" s="75" t="s">
        <v>2851</v>
      </c>
      <c r="B10994" s="85">
        <v>10990</v>
      </c>
      <c r="C10994" s="85">
        <v>1451</v>
      </c>
      <c r="D10994" s="85">
        <v>10990</v>
      </c>
      <c r="E10994" s="86" t="s">
        <v>2844</v>
      </c>
      <c r="F10994" s="85" t="s">
        <v>2831</v>
      </c>
      <c r="G10994" s="86" t="s">
        <v>2845</v>
      </c>
      <c r="H10994" s="85" t="s">
        <v>1</v>
      </c>
      <c r="I10994" s="85">
        <v>1</v>
      </c>
      <c r="J10994" s="88">
        <v>-3.5311391127485399</v>
      </c>
      <c r="K10994" s="146">
        <v>0</v>
      </c>
      <c r="L10994" s="147">
        <v>4.1214075690031322E-8</v>
      </c>
      <c r="M10994" s="147">
        <v>0</v>
      </c>
      <c r="N10994" s="87">
        <v>0</v>
      </c>
      <c r="O10994" s="88">
        <v>0</v>
      </c>
      <c r="P10994" s="89" t="e">
        <v>#DIV/0!</v>
      </c>
    </row>
    <row r="10995" spans="1:16">
      <c r="A10995" s="75" t="s">
        <v>2852</v>
      </c>
      <c r="B10995" s="85">
        <v>10991</v>
      </c>
      <c r="C10995" s="85">
        <v>1452</v>
      </c>
      <c r="D10995" s="85">
        <v>10991</v>
      </c>
      <c r="E10995" s="86" t="s">
        <v>2844</v>
      </c>
      <c r="F10995" s="85" t="s">
        <v>2841</v>
      </c>
      <c r="G10995" s="86" t="s">
        <v>2845</v>
      </c>
      <c r="H10995" s="85" t="s">
        <v>1</v>
      </c>
      <c r="I10995" s="85">
        <v>1</v>
      </c>
      <c r="J10995" s="88">
        <v>-3.0830011672116999</v>
      </c>
      <c r="K10995" s="146">
        <v>0</v>
      </c>
      <c r="L10995" s="147">
        <v>4.1214075690031322E-8</v>
      </c>
      <c r="M10995" s="147">
        <v>0</v>
      </c>
      <c r="N10995" s="87">
        <v>0</v>
      </c>
      <c r="O10995" s="88">
        <v>0</v>
      </c>
      <c r="P10995" s="89" t="e">
        <v>#DIV/0!</v>
      </c>
    </row>
    <row r="10996" spans="1:16">
      <c r="A10996" s="75" t="s">
        <v>2926</v>
      </c>
      <c r="B10996" s="85">
        <v>10992</v>
      </c>
      <c r="C10996" s="85">
        <v>1515</v>
      </c>
      <c r="D10996" s="85">
        <v>10992</v>
      </c>
      <c r="E10996" s="86" t="s">
        <v>2927</v>
      </c>
      <c r="F10996" s="85" t="s">
        <v>2813</v>
      </c>
      <c r="G10996" s="86" t="s">
        <v>2845</v>
      </c>
      <c r="H10996" s="85" t="s">
        <v>1</v>
      </c>
      <c r="I10996" s="85">
        <v>1</v>
      </c>
      <c r="J10996" s="88">
        <v>10.50660176477043</v>
      </c>
      <c r="K10996" s="146">
        <v>12.730562987332059</v>
      </c>
      <c r="L10996" s="147">
        <v>4.348923046244295E-7</v>
      </c>
      <c r="M10996" s="147">
        <v>1.0802884034773599E-2</v>
      </c>
      <c r="N10996" s="87">
        <v>118.1278611260919</v>
      </c>
      <c r="O10996" s="88">
        <v>9.9061919185252076</v>
      </c>
      <c r="P10996" s="89">
        <v>83.859910981975304</v>
      </c>
    </row>
    <row r="10997" spans="1:16">
      <c r="A10997" s="75" t="s">
        <v>2928</v>
      </c>
      <c r="B10997" s="85">
        <v>10993</v>
      </c>
      <c r="C10997" s="85">
        <v>1516</v>
      </c>
      <c r="D10997" s="85">
        <v>10993</v>
      </c>
      <c r="E10997" s="86" t="s">
        <v>2927</v>
      </c>
      <c r="F10997" s="85" t="s">
        <v>2819</v>
      </c>
      <c r="G10997" s="86" t="s">
        <v>2845</v>
      </c>
      <c r="H10997" s="85" t="s">
        <v>1</v>
      </c>
      <c r="I10997" s="85">
        <v>1</v>
      </c>
      <c r="J10997" s="88">
        <v>53.284958000916141</v>
      </c>
      <c r="K10997" s="146">
        <v>59.028638010619673</v>
      </c>
      <c r="L10997" s="147">
        <v>5.6549916337627253E-7</v>
      </c>
      <c r="M10997" s="147">
        <v>5.5262815439846132E-2</v>
      </c>
      <c r="N10997" s="87">
        <v>604.29031420698755</v>
      </c>
      <c r="O10997" s="88">
        <v>50.675731956668002</v>
      </c>
      <c r="P10997" s="89">
        <v>83.859910981975531</v>
      </c>
    </row>
    <row r="10998" spans="1:16">
      <c r="A10998" s="75" t="s">
        <v>2929</v>
      </c>
      <c r="B10998" s="85">
        <v>10994</v>
      </c>
      <c r="C10998" s="85">
        <v>1517</v>
      </c>
      <c r="D10998" s="85">
        <v>10994</v>
      </c>
      <c r="E10998" s="86" t="s">
        <v>2927</v>
      </c>
      <c r="F10998" s="85" t="s">
        <v>2821</v>
      </c>
      <c r="G10998" s="86" t="s">
        <v>2845</v>
      </c>
      <c r="H10998" s="85" t="s">
        <v>1</v>
      </c>
      <c r="I10998" s="85">
        <v>1</v>
      </c>
      <c r="J10998" s="88">
        <v>11.12260413219237</v>
      </c>
      <c r="K10998" s="146">
        <v>13.709228320895045</v>
      </c>
      <c r="L10998" s="147">
        <v>4.3689564831744449E-7</v>
      </c>
      <c r="M10998" s="147">
        <v>1.141631535380083E-2</v>
      </c>
      <c r="N10998" s="87">
        <v>124.8356374413043</v>
      </c>
      <c r="O10998" s="88">
        <v>10.468705443205931</v>
      </c>
      <c r="P10998" s="89">
        <v>83.859910981975375</v>
      </c>
    </row>
    <row r="10999" spans="1:16">
      <c r="A10999" s="75" t="s">
        <v>2930</v>
      </c>
      <c r="B10999" s="85">
        <v>10995</v>
      </c>
      <c r="C10999" s="85">
        <v>1518</v>
      </c>
      <c r="D10999" s="85">
        <v>10995</v>
      </c>
      <c r="E10999" s="86" t="s">
        <v>2927</v>
      </c>
      <c r="F10999" s="85" t="s">
        <v>2823</v>
      </c>
      <c r="G10999" s="86" t="s">
        <v>2845</v>
      </c>
      <c r="H10999" s="85" t="s">
        <v>1</v>
      </c>
      <c r="I10999" s="85">
        <v>1</v>
      </c>
      <c r="J10999" s="88">
        <v>26.241391773903349</v>
      </c>
      <c r="K10999" s="146">
        <v>31.880410816145616</v>
      </c>
      <c r="L10999" s="147">
        <v>4.8376571971326281E-7</v>
      </c>
      <c r="M10999" s="147">
        <v>2.6974140268581762E-2</v>
      </c>
      <c r="N10999" s="87">
        <v>294.95803948149279</v>
      </c>
      <c r="O10999" s="88">
        <v>24.73515493433608</v>
      </c>
      <c r="P10999" s="89">
        <v>83.859910981975773</v>
      </c>
    </row>
    <row r="11000" spans="1:16">
      <c r="A11000" s="75" t="s">
        <v>2931</v>
      </c>
      <c r="B11000" s="85">
        <v>10996</v>
      </c>
      <c r="C11000" s="85">
        <v>1519</v>
      </c>
      <c r="D11000" s="85">
        <v>10996</v>
      </c>
      <c r="E11000" s="86" t="s">
        <v>2927</v>
      </c>
      <c r="F11000" s="85" t="s">
        <v>2827</v>
      </c>
      <c r="G11000" s="86" t="s">
        <v>2845</v>
      </c>
      <c r="H11000" s="85" t="s">
        <v>1</v>
      </c>
      <c r="I11000" s="85">
        <v>1</v>
      </c>
      <c r="J11000" s="88">
        <v>27.593924607470449</v>
      </c>
      <c r="K11000" s="146">
        <v>32.945643287524234</v>
      </c>
      <c r="L11000" s="147">
        <v>4.8773848295665844E-7</v>
      </c>
      <c r="M11000" s="147">
        <v>2.8414060910665419E-2</v>
      </c>
      <c r="N11000" s="87">
        <v>310.70334833541972</v>
      </c>
      <c r="O11000" s="88">
        <v>26.055555133210039</v>
      </c>
      <c r="P11000" s="89">
        <v>83.859910981975545</v>
      </c>
    </row>
    <row r="11001" spans="1:16">
      <c r="A11001" s="75" t="s">
        <v>2932</v>
      </c>
      <c r="B11001" s="85">
        <v>10997</v>
      </c>
      <c r="C11001" s="85">
        <v>1520</v>
      </c>
      <c r="D11001" s="85">
        <v>10997</v>
      </c>
      <c r="E11001" s="86" t="s">
        <v>2927</v>
      </c>
      <c r="F11001" s="85" t="s">
        <v>2829</v>
      </c>
      <c r="G11001" s="86" t="s">
        <v>2845</v>
      </c>
      <c r="H11001" s="85" t="s">
        <v>1</v>
      </c>
      <c r="I11001" s="85">
        <v>1</v>
      </c>
      <c r="J11001" s="88">
        <v>56.924750729641907</v>
      </c>
      <c r="K11001" s="146">
        <v>63.060770444954187</v>
      </c>
      <c r="L11001" s="147">
        <v>5.7664833698317646E-7</v>
      </c>
      <c r="M11001" s="147">
        <v>5.9037711796214053E-2</v>
      </c>
      <c r="N11001" s="87">
        <v>645.56822028420015</v>
      </c>
      <c r="O11001" s="88">
        <v>54.137293485825381</v>
      </c>
      <c r="P11001" s="89">
        <v>83.859910981975517</v>
      </c>
    </row>
    <row r="11002" spans="1:16">
      <c r="A11002" s="75" t="s">
        <v>2933</v>
      </c>
      <c r="B11002" s="85">
        <v>10998</v>
      </c>
      <c r="C11002" s="85">
        <v>1521</v>
      </c>
      <c r="D11002" s="85">
        <v>10998</v>
      </c>
      <c r="E11002" s="86" t="s">
        <v>2927</v>
      </c>
      <c r="F11002" s="85" t="s">
        <v>2831</v>
      </c>
      <c r="G11002" s="86" t="s">
        <v>2845</v>
      </c>
      <c r="H11002" s="85" t="s">
        <v>1</v>
      </c>
      <c r="I11002" s="85">
        <v>1</v>
      </c>
      <c r="J11002" s="88">
        <v>0.89116312225401084</v>
      </c>
      <c r="K11002" s="146">
        <v>1.1012654483013014</v>
      </c>
      <c r="L11002" s="147">
        <v>4.0505476231207378E-7</v>
      </c>
      <c r="M11002" s="147">
        <v>9.1445047524339664E-4</v>
      </c>
      <c r="N11002" s="87">
        <v>9.9993740929298358</v>
      </c>
      <c r="O11002" s="88">
        <v>0.83854662130856772</v>
      </c>
      <c r="P11002" s="89">
        <v>83.859910981975474</v>
      </c>
    </row>
    <row r="11003" spans="1:16">
      <c r="A11003" s="75" t="s">
        <v>2934</v>
      </c>
      <c r="B11003" s="85">
        <v>10999</v>
      </c>
      <c r="C11003" s="85">
        <v>1522</v>
      </c>
      <c r="D11003" s="85">
        <v>10999</v>
      </c>
      <c r="E11003" s="86" t="s">
        <v>2927</v>
      </c>
      <c r="F11003" s="85" t="s">
        <v>2841</v>
      </c>
      <c r="G11003" s="86" t="s">
        <v>2845</v>
      </c>
      <c r="H11003" s="85" t="s">
        <v>1</v>
      </c>
      <c r="I11003" s="85">
        <v>1</v>
      </c>
      <c r="J11003" s="88">
        <v>9.6055855892942681</v>
      </c>
      <c r="K11003" s="146">
        <v>11.839418578100339</v>
      </c>
      <c r="L11003" s="147">
        <v>4.3217442496668518E-7</v>
      </c>
      <c r="M11003" s="147">
        <v>9.8592373640194308E-3</v>
      </c>
      <c r="N11003" s="87">
        <v>107.8092311643028</v>
      </c>
      <c r="O11003" s="88">
        <v>9.0408725284736349</v>
      </c>
      <c r="P11003" s="89">
        <v>83.859910981975347</v>
      </c>
    </row>
    <row r="11004" spans="1:16">
      <c r="A11004" s="75" t="s">
        <v>11015</v>
      </c>
      <c r="B11004" s="85">
        <v>11000</v>
      </c>
      <c r="C11004" s="85">
        <v>7398</v>
      </c>
      <c r="D11004" s="85">
        <v>11000</v>
      </c>
      <c r="E11004" s="86" t="s">
        <v>11016</v>
      </c>
      <c r="F11004" s="85" t="s">
        <v>2813</v>
      </c>
      <c r="G11004" s="86" t="s">
        <v>2845</v>
      </c>
      <c r="H11004" s="85" t="s">
        <v>1</v>
      </c>
      <c r="I11004" s="85">
        <v>1</v>
      </c>
      <c r="J11004" s="88">
        <v>-12.428951454317501</v>
      </c>
      <c r="K11004" s="146">
        <v>0</v>
      </c>
      <c r="L11004" s="147">
        <v>0</v>
      </c>
      <c r="M11004" s="147">
        <v>0</v>
      </c>
      <c r="N11004" s="87">
        <v>0</v>
      </c>
      <c r="O11004" s="88">
        <v>0</v>
      </c>
      <c r="P11004" s="89" t="e">
        <v>#DIV/0!</v>
      </c>
    </row>
    <row r="11005" spans="1:16">
      <c r="A11005" s="75" t="s">
        <v>11017</v>
      </c>
      <c r="B11005" s="85">
        <v>11001</v>
      </c>
      <c r="C11005" s="85">
        <v>7399</v>
      </c>
      <c r="D11005" s="85">
        <v>11001</v>
      </c>
      <c r="E11005" s="86" t="s">
        <v>11016</v>
      </c>
      <c r="F11005" s="85" t="s">
        <v>2819</v>
      </c>
      <c r="G11005" s="86" t="s">
        <v>2845</v>
      </c>
      <c r="H11005" s="85" t="s">
        <v>1</v>
      </c>
      <c r="I11005" s="85">
        <v>1</v>
      </c>
      <c r="J11005" s="88">
        <v>-12.152739999772001</v>
      </c>
      <c r="K11005" s="146">
        <v>0</v>
      </c>
      <c r="L11005" s="147">
        <v>0</v>
      </c>
      <c r="M11005" s="147">
        <v>0</v>
      </c>
      <c r="N11005" s="87">
        <v>0</v>
      </c>
      <c r="O11005" s="88">
        <v>0</v>
      </c>
      <c r="P11005" s="89" t="e">
        <v>#DIV/0!</v>
      </c>
    </row>
    <row r="11006" spans="1:16">
      <c r="A11006" s="75" t="s">
        <v>11018</v>
      </c>
      <c r="B11006" s="85">
        <v>11002</v>
      </c>
      <c r="C11006" s="85">
        <v>7400</v>
      </c>
      <c r="D11006" s="85">
        <v>11002</v>
      </c>
      <c r="E11006" s="86" t="s">
        <v>11016</v>
      </c>
      <c r="F11006" s="85" t="s">
        <v>2821</v>
      </c>
      <c r="G11006" s="86" t="s">
        <v>2845</v>
      </c>
      <c r="H11006" s="85" t="s">
        <v>1</v>
      </c>
      <c r="I11006" s="85">
        <v>1</v>
      </c>
      <c r="J11006" s="88">
        <v>-14.0925701174226</v>
      </c>
      <c r="K11006" s="146">
        <v>0</v>
      </c>
      <c r="L11006" s="147">
        <v>0</v>
      </c>
      <c r="M11006" s="147">
        <v>0</v>
      </c>
      <c r="N11006" s="87">
        <v>0</v>
      </c>
      <c r="O11006" s="88">
        <v>0</v>
      </c>
      <c r="P11006" s="89" t="e">
        <v>#DIV/0!</v>
      </c>
    </row>
    <row r="11007" spans="1:16">
      <c r="A11007" s="75" t="s">
        <v>11019</v>
      </c>
      <c r="B11007" s="85">
        <v>11003</v>
      </c>
      <c r="C11007" s="85">
        <v>7401</v>
      </c>
      <c r="D11007" s="85">
        <v>11003</v>
      </c>
      <c r="E11007" s="86" t="s">
        <v>11016</v>
      </c>
      <c r="F11007" s="85" t="s">
        <v>2823</v>
      </c>
      <c r="G11007" s="86" t="s">
        <v>2845</v>
      </c>
      <c r="H11007" s="85" t="s">
        <v>1</v>
      </c>
      <c r="I11007" s="85">
        <v>1</v>
      </c>
      <c r="J11007" s="88">
        <v>-12.7892348093725</v>
      </c>
      <c r="K11007" s="146">
        <v>0</v>
      </c>
      <c r="L11007" s="147">
        <v>0</v>
      </c>
      <c r="M11007" s="147">
        <v>0</v>
      </c>
      <c r="N11007" s="87">
        <v>0</v>
      </c>
      <c r="O11007" s="88">
        <v>0</v>
      </c>
      <c r="P11007" s="89" t="e">
        <v>#DIV/0!</v>
      </c>
    </row>
    <row r="11008" spans="1:16">
      <c r="A11008" s="75" t="s">
        <v>11020</v>
      </c>
      <c r="B11008" s="85">
        <v>11004</v>
      </c>
      <c r="C11008" s="85">
        <v>7402</v>
      </c>
      <c r="D11008" s="85">
        <v>11004</v>
      </c>
      <c r="E11008" s="86" t="s">
        <v>11016</v>
      </c>
      <c r="F11008" s="85" t="s">
        <v>10976</v>
      </c>
      <c r="G11008" s="86" t="s">
        <v>2845</v>
      </c>
      <c r="H11008" s="85" t="s">
        <v>1</v>
      </c>
      <c r="I11008" s="85">
        <v>1</v>
      </c>
      <c r="J11008" s="88">
        <v>-13.088549627050099</v>
      </c>
      <c r="K11008" s="146">
        <v>0</v>
      </c>
      <c r="L11008" s="147">
        <v>0</v>
      </c>
      <c r="M11008" s="147">
        <v>0</v>
      </c>
      <c r="N11008" s="87">
        <v>0</v>
      </c>
      <c r="O11008" s="88">
        <v>0</v>
      </c>
      <c r="P11008" s="89" t="e">
        <v>#DIV/0!</v>
      </c>
    </row>
    <row r="11009" spans="1:16">
      <c r="A11009" s="75" t="s">
        <v>11021</v>
      </c>
      <c r="B11009" s="85">
        <v>11005</v>
      </c>
      <c r="C11009" s="85">
        <v>7403</v>
      </c>
      <c r="D11009" s="85">
        <v>11005</v>
      </c>
      <c r="E11009" s="86" t="s">
        <v>11016</v>
      </c>
      <c r="F11009" s="85" t="s">
        <v>2827</v>
      </c>
      <c r="G11009" s="86" t="s">
        <v>2845</v>
      </c>
      <c r="H11009" s="85" t="s">
        <v>1</v>
      </c>
      <c r="I11009" s="85">
        <v>1</v>
      </c>
      <c r="J11009" s="88">
        <v>-15.400083809814101</v>
      </c>
      <c r="K11009" s="146">
        <v>0</v>
      </c>
      <c r="L11009" s="147">
        <v>0</v>
      </c>
      <c r="M11009" s="147">
        <v>0</v>
      </c>
      <c r="N11009" s="87">
        <v>0</v>
      </c>
      <c r="O11009" s="88">
        <v>0</v>
      </c>
      <c r="P11009" s="89" t="e">
        <v>#DIV/0!</v>
      </c>
    </row>
    <row r="11010" spans="1:16">
      <c r="A11010" s="75" t="s">
        <v>11022</v>
      </c>
      <c r="B11010" s="85">
        <v>11006</v>
      </c>
      <c r="C11010" s="85">
        <v>7404</v>
      </c>
      <c r="D11010" s="85">
        <v>11006</v>
      </c>
      <c r="E11010" s="86" t="s">
        <v>11016</v>
      </c>
      <c r="F11010" s="85" t="s">
        <v>2829</v>
      </c>
      <c r="G11010" s="86" t="s">
        <v>2845</v>
      </c>
      <c r="H11010" s="85" t="s">
        <v>1</v>
      </c>
      <c r="I11010" s="85">
        <v>1</v>
      </c>
      <c r="J11010" s="88">
        <v>-21.4772360242921</v>
      </c>
      <c r="K11010" s="146">
        <v>0</v>
      </c>
      <c r="L11010" s="147">
        <v>0</v>
      </c>
      <c r="M11010" s="147">
        <v>0</v>
      </c>
      <c r="N11010" s="87">
        <v>0</v>
      </c>
      <c r="O11010" s="88">
        <v>0</v>
      </c>
      <c r="P11010" s="89" t="e">
        <v>#DIV/0!</v>
      </c>
    </row>
    <row r="11011" spans="1:16">
      <c r="A11011" s="75" t="s">
        <v>11023</v>
      </c>
      <c r="B11011" s="85">
        <v>11007</v>
      </c>
      <c r="C11011" s="85">
        <v>7405</v>
      </c>
      <c r="D11011" s="85">
        <v>11007</v>
      </c>
      <c r="E11011" s="86" t="s">
        <v>11016</v>
      </c>
      <c r="F11011" s="85" t="s">
        <v>2831</v>
      </c>
      <c r="G11011" s="86" t="s">
        <v>2845</v>
      </c>
      <c r="H11011" s="85" t="s">
        <v>1</v>
      </c>
      <c r="I11011" s="85">
        <v>1</v>
      </c>
      <c r="J11011" s="88">
        <v>-12.010797369502701</v>
      </c>
      <c r="K11011" s="146">
        <v>0</v>
      </c>
      <c r="L11011" s="147">
        <v>0</v>
      </c>
      <c r="M11011" s="147">
        <v>0</v>
      </c>
      <c r="N11011" s="87">
        <v>0</v>
      </c>
      <c r="O11011" s="88">
        <v>0</v>
      </c>
      <c r="P11011" s="89" t="e">
        <v>#DIV/0!</v>
      </c>
    </row>
    <row r="11012" spans="1:16">
      <c r="A11012" s="75" t="s">
        <v>11024</v>
      </c>
      <c r="B11012" s="85">
        <v>11008</v>
      </c>
      <c r="C11012" s="85">
        <v>7406</v>
      </c>
      <c r="D11012" s="85">
        <v>11008</v>
      </c>
      <c r="E11012" s="86" t="s">
        <v>11016</v>
      </c>
      <c r="F11012" s="85" t="s">
        <v>10983</v>
      </c>
      <c r="G11012" s="86" t="s">
        <v>2845</v>
      </c>
      <c r="H11012" s="85" t="s">
        <v>1</v>
      </c>
      <c r="I11012" s="85">
        <v>1</v>
      </c>
      <c r="J11012" s="88">
        <v>-31.775812371352799</v>
      </c>
      <c r="K11012" s="146">
        <v>0</v>
      </c>
      <c r="L11012" s="147">
        <v>0</v>
      </c>
      <c r="M11012" s="147">
        <v>0</v>
      </c>
      <c r="N11012" s="87">
        <v>0</v>
      </c>
      <c r="O11012" s="88">
        <v>0</v>
      </c>
      <c r="P11012" s="89" t="e">
        <v>#DIV/0!</v>
      </c>
    </row>
    <row r="11013" spans="1:16">
      <c r="A11013" s="75" t="s">
        <v>11025</v>
      </c>
      <c r="B11013" s="85">
        <v>11009</v>
      </c>
      <c r="C11013" s="85">
        <v>7407</v>
      </c>
      <c r="D11013" s="85">
        <v>11009</v>
      </c>
      <c r="E11013" s="86" t="s">
        <v>11016</v>
      </c>
      <c r="F11013" s="85" t="s">
        <v>10992</v>
      </c>
      <c r="G11013" s="86" t="s">
        <v>2845</v>
      </c>
      <c r="H11013" s="85" t="s">
        <v>1</v>
      </c>
      <c r="I11013" s="85">
        <v>1</v>
      </c>
      <c r="J11013" s="88">
        <v>-33.471015170669197</v>
      </c>
      <c r="K11013" s="146">
        <v>0</v>
      </c>
      <c r="L11013" s="147">
        <v>0</v>
      </c>
      <c r="M11013" s="147">
        <v>0</v>
      </c>
      <c r="N11013" s="87">
        <v>0</v>
      </c>
      <c r="O11013" s="88">
        <v>0</v>
      </c>
      <c r="P11013" s="89" t="e">
        <v>#DIV/0!</v>
      </c>
    </row>
    <row r="11014" spans="1:16">
      <c r="A11014" s="75" t="s">
        <v>11026</v>
      </c>
      <c r="B11014" s="85">
        <v>11010</v>
      </c>
      <c r="C11014" s="85">
        <v>7408</v>
      </c>
      <c r="D11014" s="85">
        <v>11010</v>
      </c>
      <c r="E11014" s="86" t="s">
        <v>11016</v>
      </c>
      <c r="F11014" s="85" t="s">
        <v>3208</v>
      </c>
      <c r="G11014" s="86" t="s">
        <v>2845</v>
      </c>
      <c r="H11014" s="85" t="s">
        <v>1</v>
      </c>
      <c r="I11014" s="85">
        <v>1</v>
      </c>
      <c r="J11014" s="88">
        <v>-15.974936500815</v>
      </c>
      <c r="K11014" s="146">
        <v>0</v>
      </c>
      <c r="L11014" s="147">
        <v>0</v>
      </c>
      <c r="M11014" s="147">
        <v>0</v>
      </c>
      <c r="N11014" s="87">
        <v>0</v>
      </c>
      <c r="O11014" s="88">
        <v>0</v>
      </c>
      <c r="P11014" s="89" t="e">
        <v>#DIV/0!</v>
      </c>
    </row>
    <row r="11015" spans="1:16">
      <c r="A11015" s="75" t="s">
        <v>11027</v>
      </c>
      <c r="B11015" s="85">
        <v>11011</v>
      </c>
      <c r="C11015" s="85">
        <v>7409</v>
      </c>
      <c r="D11015" s="85">
        <v>11011</v>
      </c>
      <c r="E11015" s="86" t="s">
        <v>11016</v>
      </c>
      <c r="F11015" s="85" t="s">
        <v>2841</v>
      </c>
      <c r="G11015" s="86" t="s">
        <v>2845</v>
      </c>
      <c r="H11015" s="85" t="s">
        <v>1</v>
      </c>
      <c r="I11015" s="85">
        <v>1</v>
      </c>
      <c r="J11015" s="88">
        <v>-13.0834655133997</v>
      </c>
      <c r="K11015" s="146">
        <v>0</v>
      </c>
      <c r="L11015" s="147">
        <v>0</v>
      </c>
      <c r="M11015" s="147">
        <v>0</v>
      </c>
      <c r="N11015" s="87">
        <v>0</v>
      </c>
      <c r="O11015" s="88">
        <v>0</v>
      </c>
      <c r="P11015" s="89" t="e">
        <v>#DIV/0!</v>
      </c>
    </row>
    <row r="11016" spans="1:16">
      <c r="A11016" s="75" t="s">
        <v>11121</v>
      </c>
      <c r="B11016" s="85">
        <v>11012</v>
      </c>
      <c r="C11016" s="85">
        <v>7495</v>
      </c>
      <c r="D11016" s="85">
        <v>11012</v>
      </c>
      <c r="E11016" s="86" t="s">
        <v>11122</v>
      </c>
      <c r="F11016" s="85" t="s">
        <v>2821</v>
      </c>
      <c r="G11016" s="86" t="s">
        <v>2845</v>
      </c>
      <c r="H11016" s="85" t="s">
        <v>1</v>
      </c>
      <c r="I11016" s="85">
        <v>1</v>
      </c>
      <c r="J11016" s="88">
        <v>-10.430424618039201</v>
      </c>
      <c r="K11016" s="146">
        <v>0</v>
      </c>
      <c r="L11016" s="147">
        <v>0</v>
      </c>
      <c r="M11016" s="147">
        <v>0</v>
      </c>
      <c r="N11016" s="87">
        <v>0</v>
      </c>
      <c r="O11016" s="88">
        <v>0</v>
      </c>
      <c r="P11016" s="89" t="e">
        <v>#DIV/0!</v>
      </c>
    </row>
    <row r="11017" spans="1:16">
      <c r="A11017" s="75" t="s">
        <v>11123</v>
      </c>
      <c r="B11017" s="85">
        <v>11013</v>
      </c>
      <c r="C11017" s="85">
        <v>7496</v>
      </c>
      <c r="D11017" s="85">
        <v>11013</v>
      </c>
      <c r="E11017" s="86" t="s">
        <v>11122</v>
      </c>
      <c r="F11017" s="85" t="s">
        <v>10976</v>
      </c>
      <c r="G11017" s="86" t="s">
        <v>2845</v>
      </c>
      <c r="H11017" s="85" t="s">
        <v>1</v>
      </c>
      <c r="I11017" s="85">
        <v>1</v>
      </c>
      <c r="J11017" s="88">
        <v>-9.4280769595613592</v>
      </c>
      <c r="K11017" s="146">
        <v>0</v>
      </c>
      <c r="L11017" s="147">
        <v>0</v>
      </c>
      <c r="M11017" s="147">
        <v>0</v>
      </c>
      <c r="N11017" s="87">
        <v>0</v>
      </c>
      <c r="O11017" s="88">
        <v>0</v>
      </c>
      <c r="P11017" s="89" t="e">
        <v>#DIV/0!</v>
      </c>
    </row>
    <row r="11018" spans="1:16">
      <c r="A11018" s="75" t="s">
        <v>11124</v>
      </c>
      <c r="B11018" s="85">
        <v>11014</v>
      </c>
      <c r="C11018" s="85">
        <v>7497</v>
      </c>
      <c r="D11018" s="85">
        <v>11014</v>
      </c>
      <c r="E11018" s="86" t="s">
        <v>11122</v>
      </c>
      <c r="F11018" s="85" t="s">
        <v>10983</v>
      </c>
      <c r="G11018" s="86" t="s">
        <v>2845</v>
      </c>
      <c r="H11018" s="85" t="s">
        <v>1</v>
      </c>
      <c r="I11018" s="85">
        <v>1</v>
      </c>
      <c r="J11018" s="88">
        <v>-28.3109772230282</v>
      </c>
      <c r="K11018" s="146">
        <v>0</v>
      </c>
      <c r="L11018" s="147">
        <v>0</v>
      </c>
      <c r="M11018" s="147">
        <v>0</v>
      </c>
      <c r="N11018" s="87">
        <v>0</v>
      </c>
      <c r="O11018" s="88">
        <v>0</v>
      </c>
      <c r="P11018" s="89" t="e">
        <v>#DIV/0!</v>
      </c>
    </row>
    <row r="11019" spans="1:16">
      <c r="A11019" s="75" t="s">
        <v>11125</v>
      </c>
      <c r="B11019" s="85">
        <v>11015</v>
      </c>
      <c r="C11019" s="85">
        <v>7498</v>
      </c>
      <c r="D11019" s="85">
        <v>11015</v>
      </c>
      <c r="E11019" s="86" t="s">
        <v>11122</v>
      </c>
      <c r="F11019" s="85" t="s">
        <v>3208</v>
      </c>
      <c r="G11019" s="86" t="s">
        <v>2845</v>
      </c>
      <c r="H11019" s="85" t="s">
        <v>1</v>
      </c>
      <c r="I11019" s="85">
        <v>1</v>
      </c>
      <c r="J11019" s="88">
        <v>-12.366987132100901</v>
      </c>
      <c r="K11019" s="146">
        <v>0</v>
      </c>
      <c r="L11019" s="147">
        <v>0</v>
      </c>
      <c r="M11019" s="147">
        <v>0</v>
      </c>
      <c r="N11019" s="87">
        <v>0</v>
      </c>
      <c r="O11019" s="88">
        <v>0</v>
      </c>
      <c r="P11019" s="89" t="e">
        <v>#DIV/0!</v>
      </c>
    </row>
    <row r="11020" spans="1:16">
      <c r="A11020" s="75" t="s">
        <v>11181</v>
      </c>
      <c r="B11020" s="85">
        <v>11016</v>
      </c>
      <c r="C11020" s="85">
        <v>7552</v>
      </c>
      <c r="D11020" s="85">
        <v>11016</v>
      </c>
      <c r="E11020" s="86" t="s">
        <v>11182</v>
      </c>
      <c r="F11020" s="85" t="s">
        <v>2813</v>
      </c>
      <c r="G11020" s="86" t="s">
        <v>2845</v>
      </c>
      <c r="H11020" s="85" t="s">
        <v>1</v>
      </c>
      <c r="I11020" s="85">
        <v>1</v>
      </c>
      <c r="J11020" s="88">
        <v>-4.5933058430410512</v>
      </c>
      <c r="K11020" s="146">
        <v>5.506910461825526E-2</v>
      </c>
      <c r="L11020" s="147">
        <v>2.6535454526686542E-10</v>
      </c>
      <c r="M11020" s="147">
        <v>5.5905352944528152E-3</v>
      </c>
      <c r="N11020" s="87">
        <v>0.58488154244799972</v>
      </c>
      <c r="O11020" s="88">
        <v>3.6937118880807272E-2</v>
      </c>
      <c r="P11020" s="89">
        <v>63.153162136401747</v>
      </c>
    </row>
    <row r="11021" spans="1:16">
      <c r="A11021" s="75" t="s">
        <v>11183</v>
      </c>
      <c r="B11021" s="85">
        <v>11017</v>
      </c>
      <c r="C11021" s="85">
        <v>7553</v>
      </c>
      <c r="D11021" s="85">
        <v>11017</v>
      </c>
      <c r="E11021" s="86" t="s">
        <v>11182</v>
      </c>
      <c r="F11021" s="85" t="s">
        <v>2819</v>
      </c>
      <c r="G11021" s="86" t="s">
        <v>2845</v>
      </c>
      <c r="H11021" s="85" t="s">
        <v>1</v>
      </c>
      <c r="I11021" s="85">
        <v>1</v>
      </c>
      <c r="J11021" s="88">
        <v>1.0092011968370149</v>
      </c>
      <c r="K11021" s="146">
        <v>0.50001135327982071</v>
      </c>
      <c r="L11021" s="147">
        <v>2.8575527601933611E-9</v>
      </c>
      <c r="M11021" s="147">
        <v>1.2061048105471369E-3</v>
      </c>
      <c r="N11021" s="87">
        <v>0.1261826291744764</v>
      </c>
      <c r="O11021" s="88">
        <v>1.008050451667023</v>
      </c>
      <c r="P11021" s="89">
        <v>7988.8211100211129</v>
      </c>
    </row>
    <row r="11022" spans="1:16">
      <c r="A11022" s="75" t="s">
        <v>11184</v>
      </c>
      <c r="B11022" s="85">
        <v>11018</v>
      </c>
      <c r="C11022" s="85">
        <v>7554</v>
      </c>
      <c r="D11022" s="85">
        <v>11018</v>
      </c>
      <c r="E11022" s="86" t="s">
        <v>11182</v>
      </c>
      <c r="F11022" s="85" t="s">
        <v>2821</v>
      </c>
      <c r="G11022" s="86" t="s">
        <v>2845</v>
      </c>
      <c r="H11022" s="85" t="s">
        <v>1</v>
      </c>
      <c r="I11022" s="85">
        <v>1</v>
      </c>
      <c r="J11022" s="88">
        <v>-1.01915166070776</v>
      </c>
      <c r="K11022" s="146">
        <v>1.2218600577275472E-2</v>
      </c>
      <c r="L11022" s="147">
        <v>5.8876228739437224E-11</v>
      </c>
      <c r="M11022" s="147">
        <v>1.240414534603421E-3</v>
      </c>
      <c r="N11022" s="87">
        <v>0.1297721109092427</v>
      </c>
      <c r="O11022" s="88">
        <v>8.195519161034507E-3</v>
      </c>
      <c r="P11022" s="89">
        <v>63.153162136401697</v>
      </c>
    </row>
    <row r="11023" spans="1:16">
      <c r="A11023" s="75" t="s">
        <v>11185</v>
      </c>
      <c r="B11023" s="85">
        <v>11019</v>
      </c>
      <c r="C11023" s="85">
        <v>7555</v>
      </c>
      <c r="D11023" s="85">
        <v>11019</v>
      </c>
      <c r="E11023" s="86" t="s">
        <v>11182</v>
      </c>
      <c r="F11023" s="85" t="s">
        <v>2823</v>
      </c>
      <c r="G11023" s="86" t="s">
        <v>2845</v>
      </c>
      <c r="H11023" s="85" t="s">
        <v>1</v>
      </c>
      <c r="I11023" s="85">
        <v>1</v>
      </c>
      <c r="J11023" s="88">
        <v>1.503223826653235</v>
      </c>
      <c r="K11023" s="146">
        <v>0.74477614791091173</v>
      </c>
      <c r="L11023" s="147">
        <v>4.2563776266855726E-9</v>
      </c>
      <c r="M11023" s="147">
        <v>1.7965153968682191E-3</v>
      </c>
      <c r="N11023" s="87">
        <v>0.1879513572509712</v>
      </c>
      <c r="O11023" s="88">
        <v>1.5015097704636871</v>
      </c>
      <c r="P11023" s="89">
        <v>7988.8211100211583</v>
      </c>
    </row>
    <row r="11024" spans="1:16">
      <c r="A11024" s="75" t="s">
        <v>11186</v>
      </c>
      <c r="B11024" s="85">
        <v>11020</v>
      </c>
      <c r="C11024" s="85">
        <v>7556</v>
      </c>
      <c r="D11024" s="85">
        <v>11020</v>
      </c>
      <c r="E11024" s="86" t="s">
        <v>11182</v>
      </c>
      <c r="F11024" s="85" t="s">
        <v>10976</v>
      </c>
      <c r="G11024" s="86" t="s">
        <v>2845</v>
      </c>
      <c r="H11024" s="85" t="s">
        <v>1</v>
      </c>
      <c r="I11024" s="85">
        <v>1</v>
      </c>
      <c r="J11024" s="88">
        <v>-7.4363429336774201E-2</v>
      </c>
      <c r="K11024" s="146">
        <v>8.9154252075838818E-4</v>
      </c>
      <c r="L11024" s="147">
        <v>4.2959634412412973E-12</v>
      </c>
      <c r="M11024" s="147">
        <v>9.0508098204178128E-5</v>
      </c>
      <c r="N11024" s="87">
        <v>9.4689530239118174E-3</v>
      </c>
      <c r="O11024" s="88">
        <v>5.9799432558107417E-4</v>
      </c>
      <c r="P11024" s="89">
        <v>63.153162136401697</v>
      </c>
    </row>
    <row r="11025" spans="1:16">
      <c r="A11025" s="75" t="s">
        <v>11187</v>
      </c>
      <c r="B11025" s="85">
        <v>11021</v>
      </c>
      <c r="C11025" s="85">
        <v>7557</v>
      </c>
      <c r="D11025" s="85">
        <v>11021</v>
      </c>
      <c r="E11025" s="86" t="s">
        <v>11182</v>
      </c>
      <c r="F11025" s="85" t="s">
        <v>2827</v>
      </c>
      <c r="G11025" s="86" t="s">
        <v>2845</v>
      </c>
      <c r="H11025" s="85" t="s">
        <v>1</v>
      </c>
      <c r="I11025" s="85">
        <v>1</v>
      </c>
      <c r="J11025" s="88">
        <v>2.1617743847091742</v>
      </c>
      <c r="K11025" s="146">
        <v>1.0710567317714452</v>
      </c>
      <c r="L11025" s="147">
        <v>6.1210632521065579E-9</v>
      </c>
      <c r="M11025" s="147">
        <v>2.5835546894782129E-3</v>
      </c>
      <c r="N11025" s="87">
        <v>0.27029137143273863</v>
      </c>
      <c r="O11025" s="88">
        <v>2.1593094139584319</v>
      </c>
      <c r="P11025" s="89">
        <v>7988.8211100211574</v>
      </c>
    </row>
    <row r="11026" spans="1:16">
      <c r="A11026" s="75" t="s">
        <v>11188</v>
      </c>
      <c r="B11026" s="85">
        <v>11022</v>
      </c>
      <c r="C11026" s="85">
        <v>7558</v>
      </c>
      <c r="D11026" s="85">
        <v>11022</v>
      </c>
      <c r="E11026" s="86" t="s">
        <v>11182</v>
      </c>
      <c r="F11026" s="85" t="s">
        <v>2829</v>
      </c>
      <c r="G11026" s="86" t="s">
        <v>2845</v>
      </c>
      <c r="H11026" s="85" t="s">
        <v>1</v>
      </c>
      <c r="I11026" s="85">
        <v>1</v>
      </c>
      <c r="J11026" s="88">
        <v>3.6332039170227599</v>
      </c>
      <c r="K11026" s="146">
        <v>1.8000803140005421</v>
      </c>
      <c r="L11026" s="147">
        <v>1.0287415347873801E-8</v>
      </c>
      <c r="M11026" s="147">
        <v>4.3420724586472354E-3</v>
      </c>
      <c r="N11026" s="87">
        <v>0.45426741864137371</v>
      </c>
      <c r="O11026" s="88">
        <v>3.6290611436370228</v>
      </c>
      <c r="P11026" s="89">
        <v>7988.8211100211529</v>
      </c>
    </row>
    <row r="11027" spans="1:16">
      <c r="A11027" s="75" t="s">
        <v>11189</v>
      </c>
      <c r="B11027" s="85">
        <v>11023</v>
      </c>
      <c r="C11027" s="85">
        <v>7559</v>
      </c>
      <c r="D11027" s="85">
        <v>11023</v>
      </c>
      <c r="E11027" s="86" t="s">
        <v>11182</v>
      </c>
      <c r="F11027" s="85" t="s">
        <v>2831</v>
      </c>
      <c r="G11027" s="86" t="s">
        <v>2845</v>
      </c>
      <c r="H11027" s="85" t="s">
        <v>1</v>
      </c>
      <c r="I11027" s="85">
        <v>1</v>
      </c>
      <c r="J11027" s="88">
        <v>-3.1806450565022728</v>
      </c>
      <c r="K11027" s="146">
        <v>3.8132726484003718E-2</v>
      </c>
      <c r="L11027" s="147">
        <v>1.8374535714884721E-10</v>
      </c>
      <c r="M11027" s="147">
        <v>3.871178853557557E-3</v>
      </c>
      <c r="N11027" s="87">
        <v>0.40500255158167903</v>
      </c>
      <c r="O11027" s="88">
        <v>2.5577191805694149E-2</v>
      </c>
      <c r="P11027" s="89">
        <v>63.153162136401654</v>
      </c>
    </row>
    <row r="11028" spans="1:16">
      <c r="A11028" s="75" t="s">
        <v>11190</v>
      </c>
      <c r="B11028" s="85">
        <v>11024</v>
      </c>
      <c r="C11028" s="85">
        <v>7560</v>
      </c>
      <c r="D11028" s="85">
        <v>11024</v>
      </c>
      <c r="E11028" s="86" t="s">
        <v>11182</v>
      </c>
      <c r="F11028" s="85" t="s">
        <v>10983</v>
      </c>
      <c r="G11028" s="86" t="s">
        <v>2845</v>
      </c>
      <c r="H11028" s="85" t="s">
        <v>1</v>
      </c>
      <c r="I11028" s="85">
        <v>1</v>
      </c>
      <c r="J11028" s="88">
        <v>-9.6512281690257513</v>
      </c>
      <c r="K11028" s="146">
        <v>0.1157084922920909</v>
      </c>
      <c r="L11028" s="147">
        <v>5.5754991058097104E-10</v>
      </c>
      <c r="M11028" s="147">
        <v>1.1746557611768771E-2</v>
      </c>
      <c r="N11028" s="87">
        <v>1.228924310922906</v>
      </c>
      <c r="O11028" s="88">
        <v>7.7610456261079874E-2</v>
      </c>
      <c r="P11028" s="89">
        <v>63.153162136401583</v>
      </c>
    </row>
    <row r="11029" spans="1:16">
      <c r="A11029" s="75" t="s">
        <v>11191</v>
      </c>
      <c r="B11029" s="85">
        <v>11025</v>
      </c>
      <c r="C11029" s="85">
        <v>7561</v>
      </c>
      <c r="D11029" s="85">
        <v>11025</v>
      </c>
      <c r="E11029" s="86" t="s">
        <v>11182</v>
      </c>
      <c r="F11029" s="85" t="s">
        <v>10992</v>
      </c>
      <c r="G11029" s="86" t="s">
        <v>2845</v>
      </c>
      <c r="H11029" s="85" t="s">
        <v>1</v>
      </c>
      <c r="I11029" s="85">
        <v>1</v>
      </c>
      <c r="J11029" s="88">
        <v>-3.1725606474842998</v>
      </c>
      <c r="K11029" s="146">
        <v>3.8035802573164676E-2</v>
      </c>
      <c r="L11029" s="147">
        <v>1.832783221304922E-10</v>
      </c>
      <c r="M11029" s="147">
        <v>3.8613392792957581E-3</v>
      </c>
      <c r="N11029" s="87">
        <v>0.40397313578012178</v>
      </c>
      <c r="O11029" s="88">
        <v>2.551218094267263E-2</v>
      </c>
      <c r="P11029" s="89">
        <v>63.153162136401654</v>
      </c>
    </row>
    <row r="11030" spans="1:16">
      <c r="A11030" s="75" t="s">
        <v>11192</v>
      </c>
      <c r="B11030" s="85">
        <v>11026</v>
      </c>
      <c r="C11030" s="85">
        <v>7562</v>
      </c>
      <c r="D11030" s="85">
        <v>11026</v>
      </c>
      <c r="E11030" s="86" t="s">
        <v>11182</v>
      </c>
      <c r="F11030" s="85" t="s">
        <v>3208</v>
      </c>
      <c r="G11030" s="86" t="s">
        <v>2845</v>
      </c>
      <c r="H11030" s="85" t="s">
        <v>1</v>
      </c>
      <c r="I11030" s="85">
        <v>1</v>
      </c>
      <c r="J11030" s="88">
        <v>-0.20491125968808821</v>
      </c>
      <c r="K11030" s="146">
        <v>2.4566793466012518E-3</v>
      </c>
      <c r="L11030" s="147">
        <v>1.183769075968915E-11</v>
      </c>
      <c r="M11030" s="147">
        <v>2.4939850919193537E-4</v>
      </c>
      <c r="N11030" s="87">
        <v>2.6092060430268321E-2</v>
      </c>
      <c r="O11030" s="88">
        <v>1.647796122825524E-3</v>
      </c>
      <c r="P11030" s="89">
        <v>63.153162136401612</v>
      </c>
    </row>
    <row r="11031" spans="1:16">
      <c r="A11031" s="75" t="s">
        <v>11193</v>
      </c>
      <c r="B11031" s="85">
        <v>11027</v>
      </c>
      <c r="C11031" s="85">
        <v>7563</v>
      </c>
      <c r="D11031" s="85">
        <v>11027</v>
      </c>
      <c r="E11031" s="86" t="s">
        <v>11182</v>
      </c>
      <c r="F11031" s="85" t="s">
        <v>2841</v>
      </c>
      <c r="G11031" s="86" t="s">
        <v>2845</v>
      </c>
      <c r="H11031" s="85" t="s">
        <v>1</v>
      </c>
      <c r="I11031" s="85">
        <v>1</v>
      </c>
      <c r="J11031" s="88">
        <v>1.2028780200719491</v>
      </c>
      <c r="K11031" s="146">
        <v>0.59596903821732328</v>
      </c>
      <c r="L11031" s="147">
        <v>3.4059486029202981E-9</v>
      </c>
      <c r="M11031" s="147">
        <v>1.4375696056021291E-3</v>
      </c>
      <c r="N11031" s="87">
        <v>0.15039846526596901</v>
      </c>
      <c r="O11031" s="88">
        <v>1.201506434231558</v>
      </c>
      <c r="P11031" s="89">
        <v>7988.8211100211647</v>
      </c>
    </row>
    <row r="11032" spans="1:16">
      <c r="A11032" s="75" t="s">
        <v>16550</v>
      </c>
      <c r="B11032" s="85">
        <v>11028</v>
      </c>
      <c r="C11032" s="85">
        <v>10978</v>
      </c>
      <c r="D11032" s="85">
        <v>11028</v>
      </c>
      <c r="E11032" s="86" t="s">
        <v>16551</v>
      </c>
      <c r="F11032" s="85" t="s">
        <v>2813</v>
      </c>
      <c r="G11032" s="86" t="s">
        <v>2845</v>
      </c>
      <c r="H11032" s="85" t="s">
        <v>1</v>
      </c>
      <c r="I11032" s="85">
        <v>1</v>
      </c>
      <c r="J11032" s="88">
        <v>6.8303897975477534</v>
      </c>
      <c r="K11032" s="146">
        <v>10.199537026443167</v>
      </c>
      <c r="L11032" s="147">
        <v>3.514278623695548E-7</v>
      </c>
      <c r="M11032" s="147">
        <v>8.7897684448786807E-3</v>
      </c>
      <c r="N11032" s="87">
        <v>94.644073763555767</v>
      </c>
      <c r="O11032" s="88">
        <v>7.9365494247097867</v>
      </c>
      <c r="P11032" s="89">
        <v>83.856802746437609</v>
      </c>
    </row>
    <row r="11033" spans="1:16">
      <c r="A11033" s="75" t="s">
        <v>16552</v>
      </c>
      <c r="B11033" s="85">
        <v>11029</v>
      </c>
      <c r="C11033" s="85">
        <v>10979</v>
      </c>
      <c r="D11033" s="85">
        <v>11029</v>
      </c>
      <c r="E11033" s="86" t="s">
        <v>16551</v>
      </c>
      <c r="F11033" s="85" t="s">
        <v>2819</v>
      </c>
      <c r="G11033" s="86" t="s">
        <v>2845</v>
      </c>
      <c r="H11033" s="85" t="s">
        <v>1</v>
      </c>
      <c r="I11033" s="85">
        <v>1</v>
      </c>
      <c r="J11033" s="88">
        <v>30.163772675915951</v>
      </c>
      <c r="K11033" s="146">
        <v>37.047191040438818</v>
      </c>
      <c r="L11033" s="147">
        <v>3.5472524912103648E-7</v>
      </c>
      <c r="M11033" s="147">
        <v>3.4756682043719747E-2</v>
      </c>
      <c r="N11033" s="87">
        <v>378.76730484693519</v>
      </c>
      <c r="O11033" s="88">
        <v>31.862023167373302</v>
      </c>
      <c r="P11033" s="89">
        <v>84.120310173680807</v>
      </c>
    </row>
    <row r="11034" spans="1:16">
      <c r="A11034" s="75" t="s">
        <v>16553</v>
      </c>
      <c r="B11034" s="85">
        <v>11030</v>
      </c>
      <c r="C11034" s="85">
        <v>10980</v>
      </c>
      <c r="D11034" s="85">
        <v>11030</v>
      </c>
      <c r="E11034" s="86" t="s">
        <v>16551</v>
      </c>
      <c r="F11034" s="85" t="s">
        <v>2821</v>
      </c>
      <c r="G11034" s="86" t="s">
        <v>2845</v>
      </c>
      <c r="H11034" s="85" t="s">
        <v>1</v>
      </c>
      <c r="I11034" s="85">
        <v>1</v>
      </c>
      <c r="J11034" s="88">
        <v>-2.4453452632230421</v>
      </c>
      <c r="K11034" s="146">
        <v>4.765012405510956</v>
      </c>
      <c r="L11034" s="147">
        <v>1.596226534061017E-7</v>
      </c>
      <c r="M11034" s="147">
        <v>3.9687006233712092E-3</v>
      </c>
      <c r="N11034" s="87">
        <v>43.390005741009958</v>
      </c>
      <c r="O11034" s="88">
        <v>3.6386805947687262</v>
      </c>
      <c r="P11034" s="89">
        <v>83.859878159214801</v>
      </c>
    </row>
    <row r="11035" spans="1:16">
      <c r="A11035" s="75" t="s">
        <v>16554</v>
      </c>
      <c r="B11035" s="85">
        <v>11031</v>
      </c>
      <c r="C11035" s="85">
        <v>10981</v>
      </c>
      <c r="D11035" s="85">
        <v>11031</v>
      </c>
      <c r="E11035" s="86" t="s">
        <v>16551</v>
      </c>
      <c r="F11035" s="85" t="s">
        <v>2823</v>
      </c>
      <c r="G11035" s="86" t="s">
        <v>2845</v>
      </c>
      <c r="H11035" s="85" t="s">
        <v>1</v>
      </c>
      <c r="I11035" s="85">
        <v>1</v>
      </c>
      <c r="J11035" s="88">
        <v>18.313973467876959</v>
      </c>
      <c r="K11035" s="146">
        <v>24.626885626043482</v>
      </c>
      <c r="L11035" s="147">
        <v>3.7717594611208009E-7</v>
      </c>
      <c r="M11035" s="147">
        <v>2.0840251684044232E-2</v>
      </c>
      <c r="N11035" s="87">
        <v>227.82907869629531</v>
      </c>
      <c r="O11035" s="88">
        <v>19.109990355871759</v>
      </c>
      <c r="P11035" s="89">
        <v>83.878627193792468</v>
      </c>
    </row>
    <row r="11036" spans="1:16">
      <c r="A11036" s="75" t="s">
        <v>16555</v>
      </c>
      <c r="B11036" s="85">
        <v>11032</v>
      </c>
      <c r="C11036" s="85">
        <v>10982</v>
      </c>
      <c r="D11036" s="85">
        <v>11032</v>
      </c>
      <c r="E11036" s="86" t="s">
        <v>16551</v>
      </c>
      <c r="F11036" s="85" t="s">
        <v>10976</v>
      </c>
      <c r="G11036" s="86" t="s">
        <v>2845</v>
      </c>
      <c r="H11036" s="85" t="s">
        <v>1</v>
      </c>
      <c r="I11036" s="85">
        <v>1</v>
      </c>
      <c r="J11036" s="88">
        <v>-9.8520055178947228</v>
      </c>
      <c r="K11036" s="146">
        <v>1.1679207021934915E-6</v>
      </c>
      <c r="L11036" s="147">
        <v>5.6277121080261033E-15</v>
      </c>
      <c r="M11036" s="147">
        <v>1.185656086474734E-7</v>
      </c>
      <c r="N11036" s="87">
        <v>1.240432846132449E-5</v>
      </c>
      <c r="O11036" s="88">
        <v>7.8337256651120778E-7</v>
      </c>
      <c r="P11036" s="89">
        <v>63.153162136401711</v>
      </c>
    </row>
    <row r="11037" spans="1:16">
      <c r="A11037" s="75" t="s">
        <v>16556</v>
      </c>
      <c r="B11037" s="85">
        <v>11033</v>
      </c>
      <c r="C11037" s="85">
        <v>10983</v>
      </c>
      <c r="D11037" s="85">
        <v>11033</v>
      </c>
      <c r="E11037" s="86" t="s">
        <v>16551</v>
      </c>
      <c r="F11037" s="85" t="s">
        <v>2827</v>
      </c>
      <c r="G11037" s="86" t="s">
        <v>2845</v>
      </c>
      <c r="H11037" s="85" t="s">
        <v>1</v>
      </c>
      <c r="I11037" s="85">
        <v>1</v>
      </c>
      <c r="J11037" s="88">
        <v>17.426843079791261</v>
      </c>
      <c r="K11037" s="146">
        <v>23.087764867368822</v>
      </c>
      <c r="L11037" s="147">
        <v>3.5245595027763071E-7</v>
      </c>
      <c r="M11037" s="147">
        <v>1.9916372215655231E-2</v>
      </c>
      <c r="N11037" s="87">
        <v>217.71053082745311</v>
      </c>
      <c r="O11037" s="88">
        <v>18.26267690703413</v>
      </c>
      <c r="P11037" s="89">
        <v>83.885133335641214</v>
      </c>
    </row>
    <row r="11038" spans="1:16">
      <c r="A11038" s="75" t="s">
        <v>16557</v>
      </c>
      <c r="B11038" s="85">
        <v>11034</v>
      </c>
      <c r="C11038" s="85">
        <v>10984</v>
      </c>
      <c r="D11038" s="85">
        <v>11034</v>
      </c>
      <c r="E11038" s="86" t="s">
        <v>16551</v>
      </c>
      <c r="F11038" s="85" t="s">
        <v>2829</v>
      </c>
      <c r="G11038" s="86" t="s">
        <v>2845</v>
      </c>
      <c r="H11038" s="85" t="s">
        <v>1</v>
      </c>
      <c r="I11038" s="85">
        <v>1</v>
      </c>
      <c r="J11038" s="88">
        <v>50.927046720246757</v>
      </c>
      <c r="K11038" s="146">
        <v>58.049270060149688</v>
      </c>
      <c r="L11038" s="147">
        <v>5.3170868614121965E-7</v>
      </c>
      <c r="M11038" s="147">
        <v>5.4357006756505982E-2</v>
      </c>
      <c r="N11038" s="87">
        <v>594.18933992691609</v>
      </c>
      <c r="O11038" s="88">
        <v>49.843639482257487</v>
      </c>
      <c r="P11038" s="89">
        <v>83.885112257968387</v>
      </c>
    </row>
    <row r="11039" spans="1:16">
      <c r="A11039" s="75" t="s">
        <v>16558</v>
      </c>
      <c r="B11039" s="85">
        <v>11035</v>
      </c>
      <c r="C11039" s="85">
        <v>10985</v>
      </c>
      <c r="D11039" s="85">
        <v>11035</v>
      </c>
      <c r="E11039" s="86" t="s">
        <v>16551</v>
      </c>
      <c r="F11039" s="85" t="s">
        <v>2831</v>
      </c>
      <c r="G11039" s="86" t="s">
        <v>2845</v>
      </c>
      <c r="H11039" s="85" t="s">
        <v>1</v>
      </c>
      <c r="I11039" s="85">
        <v>1</v>
      </c>
      <c r="J11039" s="88">
        <v>-1.2910997578023431</v>
      </c>
      <c r="K11039" s="146">
        <v>0.87592489242144256</v>
      </c>
      <c r="L11039" s="147">
        <v>3.2151180762251211E-7</v>
      </c>
      <c r="M11039" s="147">
        <v>9.3029268882844946E-4</v>
      </c>
      <c r="N11039" s="87">
        <v>7.9564117463210788</v>
      </c>
      <c r="O11039" s="88">
        <v>0.66678068169826266</v>
      </c>
      <c r="P11039" s="89">
        <v>83.804195026303375</v>
      </c>
    </row>
    <row r="11040" spans="1:16">
      <c r="A11040" s="75" t="s">
        <v>16559</v>
      </c>
      <c r="B11040" s="85">
        <v>11036</v>
      </c>
      <c r="C11040" s="85">
        <v>10986</v>
      </c>
      <c r="D11040" s="85">
        <v>11036</v>
      </c>
      <c r="E11040" s="86" t="s">
        <v>16551</v>
      </c>
      <c r="F11040" s="85" t="s">
        <v>10983</v>
      </c>
      <c r="G11040" s="86" t="s">
        <v>2845</v>
      </c>
      <c r="H11040" s="85" t="s">
        <v>1</v>
      </c>
      <c r="I11040" s="85">
        <v>1</v>
      </c>
      <c r="J11040" s="88">
        <v>-29.47240808988807</v>
      </c>
      <c r="K11040" s="146">
        <v>2.4298783381339058E-3</v>
      </c>
      <c r="L11040" s="147">
        <v>1.170854812220037E-11</v>
      </c>
      <c r="M11040" s="147">
        <v>2.4667770984714368E-4</v>
      </c>
      <c r="N11040" s="87">
        <v>2.5807410529380952E-2</v>
      </c>
      <c r="O11040" s="88">
        <v>1.6298195814826741E-3</v>
      </c>
      <c r="P11040" s="89">
        <v>63.15316213640164</v>
      </c>
    </row>
    <row r="11041" spans="1:16">
      <c r="A11041" s="75" t="s">
        <v>16560</v>
      </c>
      <c r="B11041" s="85">
        <v>11037</v>
      </c>
      <c r="C11041" s="85">
        <v>10987</v>
      </c>
      <c r="D11041" s="85">
        <v>11037</v>
      </c>
      <c r="E11041" s="86" t="s">
        <v>16551</v>
      </c>
      <c r="F11041" s="85" t="s">
        <v>10992</v>
      </c>
      <c r="G11041" s="86" t="s">
        <v>2845</v>
      </c>
      <c r="H11041" s="85" t="s">
        <v>1</v>
      </c>
      <c r="I11041" s="85">
        <v>1</v>
      </c>
      <c r="J11041" s="88">
        <v>-32.875044570198163</v>
      </c>
      <c r="K11041" s="146">
        <v>7.4816423661414728E-4</v>
      </c>
      <c r="L11041" s="147">
        <v>3.605084596306778E-12</v>
      </c>
      <c r="M11041" s="147">
        <v>7.5952543623747601E-5</v>
      </c>
      <c r="N11041" s="87">
        <v>7.946151580794994E-3</v>
      </c>
      <c r="O11041" s="88">
        <v>5.0182459914237037E-4</v>
      </c>
      <c r="P11041" s="89">
        <v>63.153162136401626</v>
      </c>
    </row>
    <row r="11042" spans="1:16">
      <c r="A11042" s="75" t="s">
        <v>16561</v>
      </c>
      <c r="B11042" s="85">
        <v>11038</v>
      </c>
      <c r="C11042" s="85">
        <v>10988</v>
      </c>
      <c r="D11042" s="85">
        <v>11038</v>
      </c>
      <c r="E11042" s="86" t="s">
        <v>16551</v>
      </c>
      <c r="F11042" s="85" t="s">
        <v>3208</v>
      </c>
      <c r="G11042" s="86" t="s">
        <v>2845</v>
      </c>
      <c r="H11042" s="85" t="s">
        <v>1</v>
      </c>
      <c r="I11042" s="85">
        <v>1</v>
      </c>
      <c r="J11042" s="88">
        <v>-11.84636001939519</v>
      </c>
      <c r="K11042" s="146">
        <v>1.8837628853449813E-4</v>
      </c>
      <c r="L11042" s="147">
        <v>9.0770505040245866E-13</v>
      </c>
      <c r="M11042" s="147">
        <v>1.912368644797312E-5</v>
      </c>
      <c r="N11042" s="87">
        <v>2.000719186601108E-3</v>
      </c>
      <c r="O11042" s="88">
        <v>1.263517431808294E-4</v>
      </c>
      <c r="P11042" s="89">
        <v>63.153162136401654</v>
      </c>
    </row>
    <row r="11043" spans="1:16">
      <c r="A11043" s="75" t="s">
        <v>16562</v>
      </c>
      <c r="B11043" s="85">
        <v>11039</v>
      </c>
      <c r="C11043" s="85">
        <v>10989</v>
      </c>
      <c r="D11043" s="85">
        <v>11039</v>
      </c>
      <c r="E11043" s="86" t="s">
        <v>16551</v>
      </c>
      <c r="F11043" s="85" t="s">
        <v>2841</v>
      </c>
      <c r="G11043" s="86" t="s">
        <v>2845</v>
      </c>
      <c r="H11043" s="85" t="s">
        <v>1</v>
      </c>
      <c r="I11043" s="85">
        <v>1</v>
      </c>
      <c r="J11043" s="88">
        <v>5.5258452120586377</v>
      </c>
      <c r="K11043" s="146">
        <v>8.2744187653408865</v>
      </c>
      <c r="L11043" s="147">
        <v>3.1311392979355577E-7</v>
      </c>
      <c r="M11043" s="147">
        <v>6.8939969051732197E-3</v>
      </c>
      <c r="N11043" s="87">
        <v>75.326869296789241</v>
      </c>
      <c r="O11043" s="88">
        <v>6.3213272395798787</v>
      </c>
      <c r="P11043" s="89">
        <v>83.918624238500257</v>
      </c>
    </row>
    <row r="11044" spans="1:16">
      <c r="A11044" s="75" t="s">
        <v>2853</v>
      </c>
      <c r="B11044" s="85">
        <v>11040</v>
      </c>
      <c r="C11044" s="85">
        <v>1453</v>
      </c>
      <c r="D11044" s="85">
        <v>11040</v>
      </c>
      <c r="E11044" s="86" t="s">
        <v>2854</v>
      </c>
      <c r="F11044" s="85" t="s">
        <v>2807</v>
      </c>
      <c r="G11044" s="86" t="s">
        <v>2855</v>
      </c>
      <c r="H11044" s="85" t="s">
        <v>1</v>
      </c>
      <c r="I11044" s="85">
        <v>1</v>
      </c>
      <c r="J11044" s="88">
        <v>6.8314837648992999</v>
      </c>
      <c r="K11044" s="146">
        <v>3.3343849225154125</v>
      </c>
      <c r="L11044" s="147">
        <v>6.0342752840257372E-8</v>
      </c>
      <c r="M11044" s="147">
        <v>0</v>
      </c>
      <c r="N11044" s="87">
        <v>0</v>
      </c>
      <c r="O11044" s="88">
        <v>6.8314837648992999</v>
      </c>
      <c r="P11044" s="89" t="e">
        <v>#DIV/0!</v>
      </c>
    </row>
    <row r="11045" spans="1:16">
      <c r="A11045" s="75" t="s">
        <v>2856</v>
      </c>
      <c r="B11045" s="85">
        <v>11041</v>
      </c>
      <c r="C11045" s="85">
        <v>1454</v>
      </c>
      <c r="D11045" s="85">
        <v>11041</v>
      </c>
      <c r="E11045" s="86" t="s">
        <v>2854</v>
      </c>
      <c r="F11045" s="85" t="s">
        <v>2809</v>
      </c>
      <c r="G11045" s="86" t="s">
        <v>2855</v>
      </c>
      <c r="H11045" s="85" t="s">
        <v>1</v>
      </c>
      <c r="I11045" s="85">
        <v>1</v>
      </c>
      <c r="J11045" s="88">
        <v>5.7903897395683899</v>
      </c>
      <c r="K11045" s="146">
        <v>2.8262364235289064</v>
      </c>
      <c r="L11045" s="147">
        <v>5.7427609925637877E-8</v>
      </c>
      <c r="M11045" s="147">
        <v>0</v>
      </c>
      <c r="N11045" s="87">
        <v>0</v>
      </c>
      <c r="O11045" s="88">
        <v>5.7903897395683899</v>
      </c>
      <c r="P11045" s="89" t="e">
        <v>#DIV/0!</v>
      </c>
    </row>
    <row r="11046" spans="1:16">
      <c r="A11046" s="75" t="s">
        <v>2857</v>
      </c>
      <c r="B11046" s="85">
        <v>11042</v>
      </c>
      <c r="C11046" s="85">
        <v>1455</v>
      </c>
      <c r="D11046" s="85">
        <v>11042</v>
      </c>
      <c r="E11046" s="86" t="s">
        <v>2854</v>
      </c>
      <c r="F11046" s="85" t="s">
        <v>2811</v>
      </c>
      <c r="G11046" s="86" t="s">
        <v>2855</v>
      </c>
      <c r="H11046" s="85" t="s">
        <v>1</v>
      </c>
      <c r="I11046" s="85">
        <v>1</v>
      </c>
      <c r="J11046" s="88">
        <v>3.1883712220404399</v>
      </c>
      <c r="K11046" s="146">
        <v>1.5562149155323934</v>
      </c>
      <c r="L11046" s="147">
        <v>5.0141759022143042E-8</v>
      </c>
      <c r="M11046" s="147">
        <v>0</v>
      </c>
      <c r="N11046" s="87">
        <v>0</v>
      </c>
      <c r="O11046" s="88">
        <v>3.1883712220404399</v>
      </c>
      <c r="P11046" s="89" t="e">
        <v>#DIV/0!</v>
      </c>
    </row>
    <row r="11047" spans="1:16">
      <c r="A11047" s="75" t="s">
        <v>2858</v>
      </c>
      <c r="B11047" s="85">
        <v>11043</v>
      </c>
      <c r="C11047" s="85">
        <v>1456</v>
      </c>
      <c r="D11047" s="85">
        <v>11043</v>
      </c>
      <c r="E11047" s="86" t="s">
        <v>2854</v>
      </c>
      <c r="F11047" s="85" t="s">
        <v>2813</v>
      </c>
      <c r="G11047" s="86" t="s">
        <v>2855</v>
      </c>
      <c r="H11047" s="85" t="s">
        <v>1</v>
      </c>
      <c r="I11047" s="85">
        <v>1</v>
      </c>
      <c r="J11047" s="88">
        <v>6.9667387144836201</v>
      </c>
      <c r="K11047" s="146">
        <v>3.4004016298823792</v>
      </c>
      <c r="L11047" s="147">
        <v>6.0721477046097109E-8</v>
      </c>
      <c r="M11047" s="147">
        <v>0</v>
      </c>
      <c r="N11047" s="87">
        <v>0</v>
      </c>
      <c r="O11047" s="88">
        <v>6.9667387144836201</v>
      </c>
      <c r="P11047" s="89" t="e">
        <v>#DIV/0!</v>
      </c>
    </row>
    <row r="11048" spans="1:16">
      <c r="A11048" s="75" t="s">
        <v>2859</v>
      </c>
      <c r="B11048" s="85">
        <v>11044</v>
      </c>
      <c r="C11048" s="85">
        <v>1457</v>
      </c>
      <c r="D11048" s="85">
        <v>11044</v>
      </c>
      <c r="E11048" s="86" t="s">
        <v>2854</v>
      </c>
      <c r="F11048" s="85" t="s">
        <v>2815</v>
      </c>
      <c r="G11048" s="86" t="s">
        <v>2855</v>
      </c>
      <c r="H11048" s="85" t="s">
        <v>1</v>
      </c>
      <c r="I11048" s="85">
        <v>1</v>
      </c>
      <c r="J11048" s="88">
        <v>2.2099581445265701</v>
      </c>
      <c r="K11048" s="146">
        <v>1.0786604155251405</v>
      </c>
      <c r="L11048" s="147">
        <v>4.740212755650377E-8</v>
      </c>
      <c r="M11048" s="147">
        <v>0</v>
      </c>
      <c r="N11048" s="87">
        <v>0</v>
      </c>
      <c r="O11048" s="88">
        <v>2.2099581445265701</v>
      </c>
      <c r="P11048" s="89" t="e">
        <v>#DIV/0!</v>
      </c>
    </row>
    <row r="11049" spans="1:16">
      <c r="A11049" s="75" t="s">
        <v>2860</v>
      </c>
      <c r="B11049" s="85">
        <v>11045</v>
      </c>
      <c r="C11049" s="85">
        <v>1458</v>
      </c>
      <c r="D11049" s="85">
        <v>11045</v>
      </c>
      <c r="E11049" s="86" t="s">
        <v>2854</v>
      </c>
      <c r="F11049" s="85" t="s">
        <v>2819</v>
      </c>
      <c r="G11049" s="86" t="s">
        <v>2855</v>
      </c>
      <c r="H11049" s="85" t="s">
        <v>1</v>
      </c>
      <c r="I11049" s="85">
        <v>1</v>
      </c>
      <c r="J11049" s="88">
        <v>4.7205462392108499</v>
      </c>
      <c r="K11049" s="146">
        <v>2.3040555679771142</v>
      </c>
      <c r="L11049" s="147">
        <v>5.4431966281608997E-8</v>
      </c>
      <c r="M11049" s="147">
        <v>0</v>
      </c>
      <c r="N11049" s="87">
        <v>0</v>
      </c>
      <c r="O11049" s="88">
        <v>4.7205462392108499</v>
      </c>
      <c r="P11049" s="89" t="e">
        <v>#DIV/0!</v>
      </c>
    </row>
    <row r="11050" spans="1:16">
      <c r="A11050" s="75" t="s">
        <v>2861</v>
      </c>
      <c r="B11050" s="85">
        <v>11046</v>
      </c>
      <c r="C11050" s="85">
        <v>1459</v>
      </c>
      <c r="D11050" s="85">
        <v>11046</v>
      </c>
      <c r="E11050" s="86" t="s">
        <v>2854</v>
      </c>
      <c r="F11050" s="85" t="s">
        <v>2823</v>
      </c>
      <c r="G11050" s="86" t="s">
        <v>2855</v>
      </c>
      <c r="H11050" s="85" t="s">
        <v>1</v>
      </c>
      <c r="I11050" s="85">
        <v>1</v>
      </c>
      <c r="J11050" s="88">
        <v>7.1176342649616204</v>
      </c>
      <c r="K11050" s="146">
        <v>3.4740523719032703</v>
      </c>
      <c r="L11050" s="147">
        <v>6.114399613094512E-8</v>
      </c>
      <c r="M11050" s="147">
        <v>0</v>
      </c>
      <c r="N11050" s="87">
        <v>0</v>
      </c>
      <c r="O11050" s="88">
        <v>7.1176342649616204</v>
      </c>
      <c r="P11050" s="89" t="e">
        <v>#DIV/0!</v>
      </c>
    </row>
    <row r="11051" spans="1:16">
      <c r="A11051" s="75" t="s">
        <v>2862</v>
      </c>
      <c r="B11051" s="85">
        <v>11047</v>
      </c>
      <c r="C11051" s="85">
        <v>1460</v>
      </c>
      <c r="D11051" s="85">
        <v>11047</v>
      </c>
      <c r="E11051" s="86" t="s">
        <v>2854</v>
      </c>
      <c r="F11051" s="85" t="s">
        <v>2825</v>
      </c>
      <c r="G11051" s="86" t="s">
        <v>2855</v>
      </c>
      <c r="H11051" s="85" t="s">
        <v>1</v>
      </c>
      <c r="I11051" s="85">
        <v>1</v>
      </c>
      <c r="J11051" s="88">
        <v>6.7009059735707304</v>
      </c>
      <c r="K11051" s="146">
        <v>3.2706510934373951</v>
      </c>
      <c r="L11051" s="147">
        <v>5.9977125035336334E-8</v>
      </c>
      <c r="M11051" s="147">
        <v>0</v>
      </c>
      <c r="N11051" s="87">
        <v>0</v>
      </c>
      <c r="O11051" s="88">
        <v>6.7009059735707304</v>
      </c>
      <c r="P11051" s="89" t="e">
        <v>#DIV/0!</v>
      </c>
    </row>
    <row r="11052" spans="1:16">
      <c r="A11052" s="75" t="s">
        <v>2863</v>
      </c>
      <c r="B11052" s="85">
        <v>11048</v>
      </c>
      <c r="C11052" s="85">
        <v>1461</v>
      </c>
      <c r="D11052" s="85">
        <v>11048</v>
      </c>
      <c r="E11052" s="86" t="s">
        <v>2854</v>
      </c>
      <c r="F11052" s="85" t="s">
        <v>2827</v>
      </c>
      <c r="G11052" s="86" t="s">
        <v>2855</v>
      </c>
      <c r="H11052" s="85" t="s">
        <v>1</v>
      </c>
      <c r="I11052" s="85">
        <v>1</v>
      </c>
      <c r="J11052" s="88">
        <v>6.5851390752525196</v>
      </c>
      <c r="K11052" s="146">
        <v>3.2141463261623886</v>
      </c>
      <c r="L11052" s="147">
        <v>5.9652968863877628E-8</v>
      </c>
      <c r="M11052" s="147">
        <v>0</v>
      </c>
      <c r="N11052" s="87">
        <v>0</v>
      </c>
      <c r="O11052" s="88">
        <v>6.5851390752525196</v>
      </c>
      <c r="P11052" s="89" t="e">
        <v>#DIV/0!</v>
      </c>
    </row>
    <row r="11053" spans="1:16">
      <c r="A11053" s="75" t="s">
        <v>2864</v>
      </c>
      <c r="B11053" s="85">
        <v>11049</v>
      </c>
      <c r="C11053" s="85">
        <v>1462</v>
      </c>
      <c r="D11053" s="85">
        <v>11049</v>
      </c>
      <c r="E11053" s="86" t="s">
        <v>2854</v>
      </c>
      <c r="F11053" s="85" t="s">
        <v>2829</v>
      </c>
      <c r="G11053" s="86" t="s">
        <v>2855</v>
      </c>
      <c r="H11053" s="85" t="s">
        <v>1</v>
      </c>
      <c r="I11053" s="85">
        <v>1</v>
      </c>
      <c r="J11053" s="88">
        <v>2.5500252362909102</v>
      </c>
      <c r="K11053" s="146">
        <v>1.2446440616034384</v>
      </c>
      <c r="L11053" s="147">
        <v>4.835434142857644E-8</v>
      </c>
      <c r="M11053" s="147">
        <v>0</v>
      </c>
      <c r="N11053" s="87">
        <v>0</v>
      </c>
      <c r="O11053" s="88">
        <v>2.5500252362909102</v>
      </c>
      <c r="P11053" s="89" t="e">
        <v>#DIV/0!</v>
      </c>
    </row>
    <row r="11054" spans="1:16">
      <c r="A11054" s="75" t="s">
        <v>2865</v>
      </c>
      <c r="B11054" s="85">
        <v>11050</v>
      </c>
      <c r="C11054" s="85">
        <v>1463</v>
      </c>
      <c r="D11054" s="85">
        <v>11050</v>
      </c>
      <c r="E11054" s="86" t="s">
        <v>2854</v>
      </c>
      <c r="F11054" s="85" t="s">
        <v>2831</v>
      </c>
      <c r="G11054" s="86" t="s">
        <v>2855</v>
      </c>
      <c r="H11054" s="85" t="s">
        <v>1</v>
      </c>
      <c r="I11054" s="85">
        <v>1</v>
      </c>
      <c r="J11054" s="88">
        <v>5.7638337602477803</v>
      </c>
      <c r="K11054" s="146">
        <v>2.813274692213048</v>
      </c>
      <c r="L11054" s="147">
        <v>5.735325115200776E-8</v>
      </c>
      <c r="M11054" s="147">
        <v>0</v>
      </c>
      <c r="N11054" s="87">
        <v>0</v>
      </c>
      <c r="O11054" s="88">
        <v>5.7638337602477803</v>
      </c>
      <c r="P11054" s="89" t="e">
        <v>#DIV/0!</v>
      </c>
    </row>
    <row r="11055" spans="1:16">
      <c r="A11055" s="75" t="s">
        <v>2866</v>
      </c>
      <c r="B11055" s="85">
        <v>11051</v>
      </c>
      <c r="C11055" s="85">
        <v>1464</v>
      </c>
      <c r="D11055" s="85">
        <v>11051</v>
      </c>
      <c r="E11055" s="86" t="s">
        <v>2854</v>
      </c>
      <c r="F11055" s="85" t="s">
        <v>2833</v>
      </c>
      <c r="G11055" s="86" t="s">
        <v>2855</v>
      </c>
      <c r="H11055" s="85" t="s">
        <v>1</v>
      </c>
      <c r="I11055" s="85">
        <v>1</v>
      </c>
      <c r="J11055" s="88">
        <v>2.87868487025567</v>
      </c>
      <c r="K11055" s="146">
        <v>1.4050598315657756</v>
      </c>
      <c r="L11055" s="147">
        <v>4.9274613546139768E-8</v>
      </c>
      <c r="M11055" s="147">
        <v>0</v>
      </c>
      <c r="N11055" s="87">
        <v>0</v>
      </c>
      <c r="O11055" s="88">
        <v>2.87868487025567</v>
      </c>
      <c r="P11055" s="89" t="e">
        <v>#DIV/0!</v>
      </c>
    </row>
    <row r="11056" spans="1:16">
      <c r="A11056" s="75" t="s">
        <v>2867</v>
      </c>
      <c r="B11056" s="85">
        <v>11052</v>
      </c>
      <c r="C11056" s="85">
        <v>1465</v>
      </c>
      <c r="D11056" s="85">
        <v>11052</v>
      </c>
      <c r="E11056" s="86" t="s">
        <v>2854</v>
      </c>
      <c r="F11056" s="85" t="s">
        <v>2835</v>
      </c>
      <c r="G11056" s="86" t="s">
        <v>2855</v>
      </c>
      <c r="H11056" s="85" t="s">
        <v>1</v>
      </c>
      <c r="I11056" s="85">
        <v>1</v>
      </c>
      <c r="J11056" s="88">
        <v>3.03602395552439</v>
      </c>
      <c r="K11056" s="146">
        <v>1.4818556041529805</v>
      </c>
      <c r="L11056" s="147">
        <v>4.9715175021332212E-8</v>
      </c>
      <c r="M11056" s="147">
        <v>0</v>
      </c>
      <c r="N11056" s="87">
        <v>0</v>
      </c>
      <c r="O11056" s="88">
        <v>3.03602395552439</v>
      </c>
      <c r="P11056" s="89" t="e">
        <v>#DIV/0!</v>
      </c>
    </row>
    <row r="11057" spans="1:16">
      <c r="A11057" s="75" t="s">
        <v>2868</v>
      </c>
      <c r="B11057" s="85">
        <v>11053</v>
      </c>
      <c r="C11057" s="85">
        <v>1466</v>
      </c>
      <c r="D11057" s="85">
        <v>11053</v>
      </c>
      <c r="E11057" s="86" t="s">
        <v>2854</v>
      </c>
      <c r="F11057" s="85" t="s">
        <v>2839</v>
      </c>
      <c r="G11057" s="86" t="s">
        <v>2855</v>
      </c>
      <c r="H11057" s="85" t="s">
        <v>1</v>
      </c>
      <c r="I11057" s="85">
        <v>1</v>
      </c>
      <c r="J11057" s="88">
        <v>0.72905449145994705</v>
      </c>
      <c r="K11057" s="146">
        <v>0.35584484830463803</v>
      </c>
      <c r="L11057" s="147">
        <v>4.3255484038787758E-8</v>
      </c>
      <c r="M11057" s="147">
        <v>0</v>
      </c>
      <c r="N11057" s="87">
        <v>0</v>
      </c>
      <c r="O11057" s="88">
        <v>0.72905449145994705</v>
      </c>
      <c r="P11057" s="89" t="e">
        <v>#DIV/0!</v>
      </c>
    </row>
    <row r="11058" spans="1:16">
      <c r="A11058" s="75" t="s">
        <v>2869</v>
      </c>
      <c r="B11058" s="85">
        <v>11054</v>
      </c>
      <c r="C11058" s="85">
        <v>1467</v>
      </c>
      <c r="D11058" s="85">
        <v>11054</v>
      </c>
      <c r="E11058" s="86" t="s">
        <v>2854</v>
      </c>
      <c r="F11058" s="85" t="s">
        <v>2841</v>
      </c>
      <c r="G11058" s="86" t="s">
        <v>2855</v>
      </c>
      <c r="H11058" s="85" t="s">
        <v>1</v>
      </c>
      <c r="I11058" s="85">
        <v>1</v>
      </c>
      <c r="J11058" s="88">
        <v>6.3383188468045697</v>
      </c>
      <c r="K11058" s="146">
        <v>3.0936756236574277</v>
      </c>
      <c r="L11058" s="147">
        <v>5.8961853342475893E-8</v>
      </c>
      <c r="M11058" s="147">
        <v>0</v>
      </c>
      <c r="N11058" s="87">
        <v>0</v>
      </c>
      <c r="O11058" s="88">
        <v>6.3383188468045697</v>
      </c>
      <c r="P11058" s="89" t="e">
        <v>#DIV/0!</v>
      </c>
    </row>
    <row r="11059" spans="1:16">
      <c r="A11059" s="75" t="s">
        <v>2935</v>
      </c>
      <c r="B11059" s="85">
        <v>11055</v>
      </c>
      <c r="C11059" s="85">
        <v>1523</v>
      </c>
      <c r="D11059" s="85">
        <v>11055</v>
      </c>
      <c r="E11059" s="86" t="s">
        <v>2936</v>
      </c>
      <c r="F11059" s="85" t="s">
        <v>2807</v>
      </c>
      <c r="G11059" s="86" t="s">
        <v>2855</v>
      </c>
      <c r="H11059" s="85" t="s">
        <v>1</v>
      </c>
      <c r="I11059" s="85">
        <v>1</v>
      </c>
      <c r="J11059" s="88">
        <v>70.917414957160261</v>
      </c>
      <c r="K11059" s="146">
        <v>78.561728735587181</v>
      </c>
      <c r="L11059" s="147">
        <v>6.1950974539923156E-7</v>
      </c>
      <c r="M11059" s="147">
        <v>7.3549762658744494E-2</v>
      </c>
      <c r="N11059" s="87">
        <v>804.25524528841606</v>
      </c>
      <c r="O11059" s="88">
        <v>67.444773276673359</v>
      </c>
      <c r="P11059" s="89">
        <v>83.859910981975403</v>
      </c>
    </row>
    <row r="11060" spans="1:16">
      <c r="A11060" s="75" t="s">
        <v>2937</v>
      </c>
      <c r="B11060" s="85">
        <v>11056</v>
      </c>
      <c r="C11060" s="85">
        <v>1524</v>
      </c>
      <c r="D11060" s="85">
        <v>11056</v>
      </c>
      <c r="E11060" s="86" t="s">
        <v>2936</v>
      </c>
      <c r="F11060" s="85" t="s">
        <v>2809</v>
      </c>
      <c r="G11060" s="86" t="s">
        <v>2855</v>
      </c>
      <c r="H11060" s="85" t="s">
        <v>1</v>
      </c>
      <c r="I11060" s="85">
        <v>1</v>
      </c>
      <c r="J11060" s="88">
        <v>77.783195578525323</v>
      </c>
      <c r="K11060" s="146">
        <v>86.167584011890867</v>
      </c>
      <c r="L11060" s="147">
        <v>6.4054055286537807E-7</v>
      </c>
      <c r="M11060" s="147">
        <v>8.0670390722717852E-2</v>
      </c>
      <c r="N11060" s="87">
        <v>882.11820858266469</v>
      </c>
      <c r="O11060" s="88">
        <v>73.974354447321943</v>
      </c>
      <c r="P11060" s="89">
        <v>83.859910981975489</v>
      </c>
    </row>
    <row r="11061" spans="1:16">
      <c r="A11061" s="75" t="s">
        <v>2938</v>
      </c>
      <c r="B11061" s="85">
        <v>11057</v>
      </c>
      <c r="C11061" s="85">
        <v>1525</v>
      </c>
      <c r="D11061" s="85">
        <v>11057</v>
      </c>
      <c r="E11061" s="86" t="s">
        <v>2936</v>
      </c>
      <c r="F11061" s="85" t="s">
        <v>2811</v>
      </c>
      <c r="G11061" s="86" t="s">
        <v>2855</v>
      </c>
      <c r="H11061" s="85" t="s">
        <v>1</v>
      </c>
      <c r="I11061" s="85">
        <v>1</v>
      </c>
      <c r="J11061" s="88">
        <v>81.692961828431706</v>
      </c>
      <c r="K11061" s="146">
        <v>90.498790891473789</v>
      </c>
      <c r="L11061" s="147">
        <v>6.5251669159948512E-7</v>
      </c>
      <c r="M11061" s="147">
        <v>8.4725281611020539E-2</v>
      </c>
      <c r="N11061" s="87">
        <v>926.4578114325185</v>
      </c>
      <c r="O11061" s="88">
        <v>77.692669595286887</v>
      </c>
      <c r="P11061" s="89">
        <v>83.859910981975545</v>
      </c>
    </row>
    <row r="11062" spans="1:16">
      <c r="A11062" s="75" t="s">
        <v>2939</v>
      </c>
      <c r="B11062" s="85">
        <v>11058</v>
      </c>
      <c r="C11062" s="85">
        <v>1526</v>
      </c>
      <c r="D11062" s="85">
        <v>11058</v>
      </c>
      <c r="E11062" s="86" t="s">
        <v>2936</v>
      </c>
      <c r="F11062" s="85" t="s">
        <v>2813</v>
      </c>
      <c r="G11062" s="86" t="s">
        <v>2855</v>
      </c>
      <c r="H11062" s="85" t="s">
        <v>1</v>
      </c>
      <c r="I11062" s="85">
        <v>1</v>
      </c>
      <c r="J11062" s="88">
        <v>20.259292489888441</v>
      </c>
      <c r="K11062" s="146">
        <v>24.547632516739196</v>
      </c>
      <c r="L11062" s="147">
        <v>4.6516431025279379E-7</v>
      </c>
      <c r="M11062" s="147">
        <v>2.0830597018407691E-2</v>
      </c>
      <c r="N11062" s="87">
        <v>227.77934705615101</v>
      </c>
      <c r="O11062" s="88">
        <v>19.101555767661321</v>
      </c>
      <c r="P11062" s="89">
        <v>83.859910981975474</v>
      </c>
    </row>
    <row r="11063" spans="1:16">
      <c r="A11063" s="75" t="s">
        <v>2940</v>
      </c>
      <c r="B11063" s="85">
        <v>11059</v>
      </c>
      <c r="C11063" s="85">
        <v>1527</v>
      </c>
      <c r="D11063" s="85">
        <v>11059</v>
      </c>
      <c r="E11063" s="86" t="s">
        <v>2936</v>
      </c>
      <c r="F11063" s="85" t="s">
        <v>2815</v>
      </c>
      <c r="G11063" s="86" t="s">
        <v>2855</v>
      </c>
      <c r="H11063" s="85" t="s">
        <v>1</v>
      </c>
      <c r="I11063" s="85">
        <v>1</v>
      </c>
      <c r="J11063" s="88">
        <v>6.6263019508860053</v>
      </c>
      <c r="K11063" s="146">
        <v>8.1885316013360434</v>
      </c>
      <c r="L11063" s="147">
        <v>4.229107310858025E-7</v>
      </c>
      <c r="M11063" s="147">
        <v>6.7994565941731323E-3</v>
      </c>
      <c r="N11063" s="87">
        <v>74.351003093610871</v>
      </c>
      <c r="O11063" s="88">
        <v>6.2350685008507956</v>
      </c>
      <c r="P11063" s="89">
        <v>83.859910981975531</v>
      </c>
    </row>
    <row r="11064" spans="1:16">
      <c r="A11064" s="75" t="s">
        <v>2941</v>
      </c>
      <c r="B11064" s="85">
        <v>11060</v>
      </c>
      <c r="C11064" s="85">
        <v>1528</v>
      </c>
      <c r="D11064" s="85">
        <v>11060</v>
      </c>
      <c r="E11064" s="86" t="s">
        <v>2936</v>
      </c>
      <c r="F11064" s="85" t="s">
        <v>2819</v>
      </c>
      <c r="G11064" s="86" t="s">
        <v>2855</v>
      </c>
      <c r="H11064" s="85" t="s">
        <v>1</v>
      </c>
      <c r="I11064" s="85">
        <v>1</v>
      </c>
      <c r="J11064" s="88">
        <v>61.55304120310538</v>
      </c>
      <c r="K11064" s="146">
        <v>68.187952546915838</v>
      </c>
      <c r="L11064" s="147">
        <v>5.9082541184366809E-7</v>
      </c>
      <c r="M11064" s="147">
        <v>6.3837797445762831E-2</v>
      </c>
      <c r="N11064" s="87">
        <v>698.05641225016439</v>
      </c>
      <c r="O11064" s="88">
        <v>58.538948591696027</v>
      </c>
      <c r="P11064" s="89">
        <v>83.85991098197556</v>
      </c>
    </row>
    <row r="11065" spans="1:16">
      <c r="A11065" s="75" t="s">
        <v>2942</v>
      </c>
      <c r="B11065" s="85">
        <v>11061</v>
      </c>
      <c r="C11065" s="85">
        <v>1529</v>
      </c>
      <c r="D11065" s="85">
        <v>11061</v>
      </c>
      <c r="E11065" s="86" t="s">
        <v>2936</v>
      </c>
      <c r="F11065" s="85" t="s">
        <v>2823</v>
      </c>
      <c r="G11065" s="86" t="s">
        <v>2855</v>
      </c>
      <c r="H11065" s="85" t="s">
        <v>1</v>
      </c>
      <c r="I11065" s="85">
        <v>1</v>
      </c>
      <c r="J11065" s="88">
        <v>35.189650082365553</v>
      </c>
      <c r="K11065" s="146">
        <v>42.751562522606015</v>
      </c>
      <c r="L11065" s="147">
        <v>5.1155211195947597E-7</v>
      </c>
      <c r="M11065" s="147">
        <v>3.617226424202153E-2</v>
      </c>
      <c r="N11065" s="87">
        <v>395.53809827482382</v>
      </c>
      <c r="O11065" s="88">
        <v>33.169789711306578</v>
      </c>
      <c r="P11065" s="89">
        <v>83.859910981975446</v>
      </c>
    </row>
    <row r="11066" spans="1:16">
      <c r="A11066" s="75" t="s">
        <v>2943</v>
      </c>
      <c r="B11066" s="85">
        <v>11062</v>
      </c>
      <c r="C11066" s="85">
        <v>1530</v>
      </c>
      <c r="D11066" s="85">
        <v>11062</v>
      </c>
      <c r="E11066" s="86" t="s">
        <v>2936</v>
      </c>
      <c r="F11066" s="85" t="s">
        <v>2825</v>
      </c>
      <c r="G11066" s="86" t="s">
        <v>2855</v>
      </c>
      <c r="H11066" s="85" t="s">
        <v>1</v>
      </c>
      <c r="I11066" s="85">
        <v>1</v>
      </c>
      <c r="J11066" s="88">
        <v>38.388470871380051</v>
      </c>
      <c r="K11066" s="146">
        <v>45.647797483251267</v>
      </c>
      <c r="L11066" s="147">
        <v>5.2109607261584358E-7</v>
      </c>
      <c r="M11066" s="147">
        <v>3.9545403346583012E-2</v>
      </c>
      <c r="N11066" s="87">
        <v>432.4228511260082</v>
      </c>
      <c r="O11066" s="88">
        <v>36.262941801999148</v>
      </c>
      <c r="P11066" s="89">
        <v>83.859910981975631</v>
      </c>
    </row>
    <row r="11067" spans="1:16">
      <c r="A11067" s="75" t="s">
        <v>2944</v>
      </c>
      <c r="B11067" s="85">
        <v>11063</v>
      </c>
      <c r="C11067" s="85">
        <v>1531</v>
      </c>
      <c r="D11067" s="85">
        <v>11063</v>
      </c>
      <c r="E11067" s="86" t="s">
        <v>2936</v>
      </c>
      <c r="F11067" s="85" t="s">
        <v>2827</v>
      </c>
      <c r="G11067" s="86" t="s">
        <v>2855</v>
      </c>
      <c r="H11067" s="85" t="s">
        <v>1</v>
      </c>
      <c r="I11067" s="85">
        <v>1</v>
      </c>
      <c r="J11067" s="88">
        <v>39.075183754774173</v>
      </c>
      <c r="K11067" s="146">
        <v>46.653641469714287</v>
      </c>
      <c r="L11067" s="147">
        <v>5.2329590614639282E-7</v>
      </c>
      <c r="M11067" s="147">
        <v>4.0236561746748258E-2</v>
      </c>
      <c r="N11067" s="87">
        <v>439.98056101607563</v>
      </c>
      <c r="O11067" s="88">
        <v>36.896730680607732</v>
      </c>
      <c r="P11067" s="89">
        <v>83.859910981975489</v>
      </c>
    </row>
    <row r="11068" spans="1:16">
      <c r="A11068" s="75" t="s">
        <v>2945</v>
      </c>
      <c r="B11068" s="85">
        <v>11064</v>
      </c>
      <c r="C11068" s="85">
        <v>1532</v>
      </c>
      <c r="D11068" s="85">
        <v>11064</v>
      </c>
      <c r="E11068" s="86" t="s">
        <v>2936</v>
      </c>
      <c r="F11068" s="85" t="s">
        <v>2829</v>
      </c>
      <c r="G11068" s="86" t="s">
        <v>2855</v>
      </c>
      <c r="H11068" s="85" t="s">
        <v>1</v>
      </c>
      <c r="I11068" s="85">
        <v>1</v>
      </c>
      <c r="J11068" s="88">
        <v>74.225988916215186</v>
      </c>
      <c r="K11068" s="146">
        <v>82.226939742360344</v>
      </c>
      <c r="L11068" s="147">
        <v>6.2964435146337872E-7</v>
      </c>
      <c r="M11068" s="147">
        <v>7.6981145903246145E-2</v>
      </c>
      <c r="N11068" s="87">
        <v>841.77688877474259</v>
      </c>
      <c r="O11068" s="88">
        <v>70.591334959334262</v>
      </c>
      <c r="P11068" s="89">
        <v>83.85991098197556</v>
      </c>
    </row>
    <row r="11069" spans="1:16">
      <c r="A11069" s="75" t="s">
        <v>2946</v>
      </c>
      <c r="B11069" s="85">
        <v>11065</v>
      </c>
      <c r="C11069" s="85">
        <v>1533</v>
      </c>
      <c r="D11069" s="85">
        <v>11065</v>
      </c>
      <c r="E11069" s="86" t="s">
        <v>2936</v>
      </c>
      <c r="F11069" s="85" t="s">
        <v>2831</v>
      </c>
      <c r="G11069" s="86" t="s">
        <v>2855</v>
      </c>
      <c r="H11069" s="85" t="s">
        <v>1</v>
      </c>
      <c r="I11069" s="85">
        <v>1</v>
      </c>
      <c r="J11069" s="88">
        <v>10.01468827656233</v>
      </c>
      <c r="K11069" s="146">
        <v>12.375770382633316</v>
      </c>
      <c r="L11069" s="147">
        <v>4.3346024387571999E-7</v>
      </c>
      <c r="M11069" s="147">
        <v>1.0276386247619611E-2</v>
      </c>
      <c r="N11069" s="87">
        <v>112.37068949637531</v>
      </c>
      <c r="O11069" s="88">
        <v>9.4233960181492069</v>
      </c>
      <c r="P11069" s="89">
        <v>83.859910981975176</v>
      </c>
    </row>
    <row r="11070" spans="1:16">
      <c r="A11070" s="75" t="s">
        <v>2947</v>
      </c>
      <c r="B11070" s="85">
        <v>11066</v>
      </c>
      <c r="C11070" s="85">
        <v>1534</v>
      </c>
      <c r="D11070" s="85">
        <v>11066</v>
      </c>
      <c r="E11070" s="86" t="s">
        <v>2936</v>
      </c>
      <c r="F11070" s="85" t="s">
        <v>2833</v>
      </c>
      <c r="G11070" s="86" t="s">
        <v>2855</v>
      </c>
      <c r="H11070" s="85" t="s">
        <v>1</v>
      </c>
      <c r="I11070" s="85">
        <v>1</v>
      </c>
      <c r="J11070" s="88">
        <v>61.87673536565319</v>
      </c>
      <c r="K11070" s="146">
        <v>68.749094992824411</v>
      </c>
      <c r="L11070" s="147">
        <v>5.9189654515338175E-7</v>
      </c>
      <c r="M11070" s="147">
        <v>6.4156115819544141E-2</v>
      </c>
      <c r="N11070" s="87">
        <v>701.53717428842003</v>
      </c>
      <c r="O11070" s="88">
        <v>58.830844986373563</v>
      </c>
      <c r="P11070" s="89">
        <v>83.859910981975531</v>
      </c>
    </row>
    <row r="11071" spans="1:16">
      <c r="A11071" s="75" t="s">
        <v>2948</v>
      </c>
      <c r="B11071" s="85">
        <v>11067</v>
      </c>
      <c r="C11071" s="85">
        <v>1535</v>
      </c>
      <c r="D11071" s="85">
        <v>11067</v>
      </c>
      <c r="E11071" s="86" t="s">
        <v>2936</v>
      </c>
      <c r="F11071" s="85" t="s">
        <v>2835</v>
      </c>
      <c r="G11071" s="86" t="s">
        <v>2855</v>
      </c>
      <c r="H11071" s="85" t="s">
        <v>1</v>
      </c>
      <c r="I11071" s="85">
        <v>1</v>
      </c>
      <c r="J11071" s="88">
        <v>69.604635532537543</v>
      </c>
      <c r="K11071" s="146">
        <v>77.107442491380581</v>
      </c>
      <c r="L11071" s="147">
        <v>6.1548852583989411E-7</v>
      </c>
      <c r="M11071" s="147">
        <v>7.2188254837814783E-2</v>
      </c>
      <c r="N11071" s="87">
        <v>789.36736847004443</v>
      </c>
      <c r="O11071" s="88">
        <v>66.196277251974152</v>
      </c>
      <c r="P11071" s="89">
        <v>83.859910981975474</v>
      </c>
    </row>
    <row r="11072" spans="1:16">
      <c r="A11072" s="75" t="s">
        <v>2949</v>
      </c>
      <c r="B11072" s="85">
        <v>11068</v>
      </c>
      <c r="C11072" s="85">
        <v>1536</v>
      </c>
      <c r="D11072" s="85">
        <v>11068</v>
      </c>
      <c r="E11072" s="86" t="s">
        <v>2936</v>
      </c>
      <c r="F11072" s="85" t="s">
        <v>2839</v>
      </c>
      <c r="G11072" s="86" t="s">
        <v>2855</v>
      </c>
      <c r="H11072" s="85" t="s">
        <v>1</v>
      </c>
      <c r="I11072" s="85">
        <v>1</v>
      </c>
      <c r="J11072" s="88">
        <v>8.1398576215321796</v>
      </c>
      <c r="K11072" s="146">
        <v>9.4947002460702912</v>
      </c>
      <c r="L11072" s="147">
        <v>4.2740131659901782E-7</v>
      </c>
      <c r="M11072" s="147">
        <v>8.4010061195653792E-3</v>
      </c>
      <c r="N11072" s="87">
        <v>91.863698713883608</v>
      </c>
      <c r="O11072" s="88">
        <v>7.7036815966212986</v>
      </c>
      <c r="P11072" s="89">
        <v>83.859910981975531</v>
      </c>
    </row>
    <row r="11073" spans="1:16">
      <c r="A11073" s="75" t="s">
        <v>2950</v>
      </c>
      <c r="B11073" s="85">
        <v>11069</v>
      </c>
      <c r="C11073" s="85">
        <v>1537</v>
      </c>
      <c r="D11073" s="85">
        <v>11069</v>
      </c>
      <c r="E11073" s="86" t="s">
        <v>2936</v>
      </c>
      <c r="F11073" s="85" t="s">
        <v>2841</v>
      </c>
      <c r="G11073" s="86" t="s">
        <v>2855</v>
      </c>
      <c r="H11073" s="85" t="s">
        <v>1</v>
      </c>
      <c r="I11073" s="85">
        <v>1</v>
      </c>
      <c r="J11073" s="88">
        <v>18.85064720560851</v>
      </c>
      <c r="K11073" s="146">
        <v>23.234471304283478</v>
      </c>
      <c r="L11073" s="147">
        <v>4.6094665124334212E-7</v>
      </c>
      <c r="M11073" s="147">
        <v>1.9348430508247499E-2</v>
      </c>
      <c r="N11073" s="87">
        <v>211.57208618818569</v>
      </c>
      <c r="O11073" s="88">
        <v>17.742416314012122</v>
      </c>
      <c r="P11073" s="89">
        <v>83.859910981975588</v>
      </c>
    </row>
    <row r="11074" spans="1:16">
      <c r="A11074" s="75" t="s">
        <v>11028</v>
      </c>
      <c r="B11074" s="85">
        <v>11070</v>
      </c>
      <c r="C11074" s="85">
        <v>7410</v>
      </c>
      <c r="D11074" s="85">
        <v>11070</v>
      </c>
      <c r="E11074" s="86" t="s">
        <v>11029</v>
      </c>
      <c r="F11074" s="85" t="s">
        <v>2807</v>
      </c>
      <c r="G11074" s="86" t="s">
        <v>2855</v>
      </c>
      <c r="H11074" s="85" t="s">
        <v>1</v>
      </c>
      <c r="I11074" s="85">
        <v>1</v>
      </c>
      <c r="J11074" s="88">
        <v>-3.6621454993834801</v>
      </c>
      <c r="K11074" s="146">
        <v>0</v>
      </c>
      <c r="L11074" s="147">
        <v>0</v>
      </c>
      <c r="M11074" s="147">
        <v>0</v>
      </c>
      <c r="N11074" s="87">
        <v>0</v>
      </c>
      <c r="O11074" s="88">
        <v>0</v>
      </c>
      <c r="P11074" s="89" t="e">
        <v>#DIV/0!</v>
      </c>
    </row>
    <row r="11075" spans="1:16">
      <c r="A11075" s="75" t="s">
        <v>11030</v>
      </c>
      <c r="B11075" s="85">
        <v>11071</v>
      </c>
      <c r="C11075" s="85">
        <v>7411</v>
      </c>
      <c r="D11075" s="85">
        <v>11071</v>
      </c>
      <c r="E11075" s="86" t="s">
        <v>11029</v>
      </c>
      <c r="F11075" s="85" t="s">
        <v>10965</v>
      </c>
      <c r="G11075" s="86" t="s">
        <v>2855</v>
      </c>
      <c r="H11075" s="85" t="s">
        <v>1</v>
      </c>
      <c r="I11075" s="85">
        <v>1</v>
      </c>
      <c r="J11075" s="88">
        <v>-2.8616954377311998</v>
      </c>
      <c r="K11075" s="146">
        <v>0</v>
      </c>
      <c r="L11075" s="147">
        <v>0</v>
      </c>
      <c r="M11075" s="147">
        <v>0</v>
      </c>
      <c r="N11075" s="87">
        <v>0</v>
      </c>
      <c r="O11075" s="88">
        <v>0</v>
      </c>
      <c r="P11075" s="89" t="e">
        <v>#DIV/0!</v>
      </c>
    </row>
    <row r="11076" spans="1:16">
      <c r="A11076" s="75" t="s">
        <v>11031</v>
      </c>
      <c r="B11076" s="85">
        <v>11072</v>
      </c>
      <c r="C11076" s="85">
        <v>7412</v>
      </c>
      <c r="D11076" s="85">
        <v>11072</v>
      </c>
      <c r="E11076" s="86" t="s">
        <v>11029</v>
      </c>
      <c r="F11076" s="85" t="s">
        <v>2809</v>
      </c>
      <c r="G11076" s="86" t="s">
        <v>2855</v>
      </c>
      <c r="H11076" s="85" t="s">
        <v>1</v>
      </c>
      <c r="I11076" s="85">
        <v>1</v>
      </c>
      <c r="J11076" s="88">
        <v>-3.6621454993834801</v>
      </c>
      <c r="K11076" s="146">
        <v>0</v>
      </c>
      <c r="L11076" s="147">
        <v>0</v>
      </c>
      <c r="M11076" s="147">
        <v>0</v>
      </c>
      <c r="N11076" s="87">
        <v>0</v>
      </c>
      <c r="O11076" s="88">
        <v>0</v>
      </c>
      <c r="P11076" s="89" t="e">
        <v>#DIV/0!</v>
      </c>
    </row>
    <row r="11077" spans="1:16">
      <c r="A11077" s="75" t="s">
        <v>11032</v>
      </c>
      <c r="B11077" s="85">
        <v>11073</v>
      </c>
      <c r="C11077" s="85">
        <v>7413</v>
      </c>
      <c r="D11077" s="85">
        <v>11073</v>
      </c>
      <c r="E11077" s="86" t="s">
        <v>11029</v>
      </c>
      <c r="F11077" s="85" t="s">
        <v>2811</v>
      </c>
      <c r="G11077" s="86" t="s">
        <v>2855</v>
      </c>
      <c r="H11077" s="85" t="s">
        <v>1</v>
      </c>
      <c r="I11077" s="85">
        <v>1</v>
      </c>
      <c r="J11077" s="88">
        <v>-3.6621454993834801</v>
      </c>
      <c r="K11077" s="146">
        <v>0</v>
      </c>
      <c r="L11077" s="147">
        <v>0</v>
      </c>
      <c r="M11077" s="147">
        <v>0</v>
      </c>
      <c r="N11077" s="87">
        <v>0</v>
      </c>
      <c r="O11077" s="88">
        <v>0</v>
      </c>
      <c r="P11077" s="89" t="e">
        <v>#DIV/0!</v>
      </c>
    </row>
    <row r="11078" spans="1:16">
      <c r="A11078" s="75" t="s">
        <v>11033</v>
      </c>
      <c r="B11078" s="85">
        <v>11074</v>
      </c>
      <c r="C11078" s="85">
        <v>7414</v>
      </c>
      <c r="D11078" s="85">
        <v>11074</v>
      </c>
      <c r="E11078" s="86" t="s">
        <v>11029</v>
      </c>
      <c r="F11078" s="85" t="s">
        <v>2813</v>
      </c>
      <c r="G11078" s="86" t="s">
        <v>2855</v>
      </c>
      <c r="H11078" s="85" t="s">
        <v>1</v>
      </c>
      <c r="I11078" s="85">
        <v>1</v>
      </c>
      <c r="J11078" s="88">
        <v>-2.4729634591751402</v>
      </c>
      <c r="K11078" s="146">
        <v>0</v>
      </c>
      <c r="L11078" s="147">
        <v>0</v>
      </c>
      <c r="M11078" s="147">
        <v>0</v>
      </c>
      <c r="N11078" s="87">
        <v>0</v>
      </c>
      <c r="O11078" s="88">
        <v>0</v>
      </c>
      <c r="P11078" s="89" t="e">
        <v>#DIV/0!</v>
      </c>
    </row>
    <row r="11079" spans="1:16">
      <c r="A11079" s="75" t="s">
        <v>11034</v>
      </c>
      <c r="B11079" s="85">
        <v>11075</v>
      </c>
      <c r="C11079" s="85">
        <v>7415</v>
      </c>
      <c r="D11079" s="85">
        <v>11075</v>
      </c>
      <c r="E11079" s="86" t="s">
        <v>11029</v>
      </c>
      <c r="F11079" s="85" t="s">
        <v>2815</v>
      </c>
      <c r="G11079" s="86" t="s">
        <v>2855</v>
      </c>
      <c r="H11079" s="85" t="s">
        <v>1</v>
      </c>
      <c r="I11079" s="85">
        <v>1</v>
      </c>
      <c r="J11079" s="88">
        <v>-2.3383361423620501</v>
      </c>
      <c r="K11079" s="146">
        <v>0</v>
      </c>
      <c r="L11079" s="147">
        <v>0</v>
      </c>
      <c r="M11079" s="147">
        <v>0</v>
      </c>
      <c r="N11079" s="87">
        <v>0</v>
      </c>
      <c r="O11079" s="88">
        <v>0</v>
      </c>
      <c r="P11079" s="89" t="e">
        <v>#DIV/0!</v>
      </c>
    </row>
    <row r="11080" spans="1:16">
      <c r="A11080" s="75" t="s">
        <v>11035</v>
      </c>
      <c r="B11080" s="85">
        <v>11076</v>
      </c>
      <c r="C11080" s="85">
        <v>7416</v>
      </c>
      <c r="D11080" s="85">
        <v>11076</v>
      </c>
      <c r="E11080" s="86" t="s">
        <v>11029</v>
      </c>
      <c r="F11080" s="85" t="s">
        <v>2819</v>
      </c>
      <c r="G11080" s="86" t="s">
        <v>2855</v>
      </c>
      <c r="H11080" s="85" t="s">
        <v>1</v>
      </c>
      <c r="I11080" s="85">
        <v>1</v>
      </c>
      <c r="J11080" s="88">
        <v>-3.6390920674064899</v>
      </c>
      <c r="K11080" s="146">
        <v>0</v>
      </c>
      <c r="L11080" s="147">
        <v>0</v>
      </c>
      <c r="M11080" s="147">
        <v>0</v>
      </c>
      <c r="N11080" s="87">
        <v>0</v>
      </c>
      <c r="O11080" s="88">
        <v>0</v>
      </c>
      <c r="P11080" s="89" t="e">
        <v>#DIV/0!</v>
      </c>
    </row>
    <row r="11081" spans="1:16">
      <c r="A11081" s="75" t="s">
        <v>11036</v>
      </c>
      <c r="B11081" s="85">
        <v>11077</v>
      </c>
      <c r="C11081" s="85">
        <v>7417</v>
      </c>
      <c r="D11081" s="85">
        <v>11077</v>
      </c>
      <c r="E11081" s="86" t="s">
        <v>11029</v>
      </c>
      <c r="F11081" s="85" t="s">
        <v>2823</v>
      </c>
      <c r="G11081" s="86" t="s">
        <v>2855</v>
      </c>
      <c r="H11081" s="85" t="s">
        <v>1</v>
      </c>
      <c r="I11081" s="85">
        <v>1</v>
      </c>
      <c r="J11081" s="88">
        <v>-3.6569020424837602</v>
      </c>
      <c r="K11081" s="146">
        <v>0</v>
      </c>
      <c r="L11081" s="147">
        <v>0</v>
      </c>
      <c r="M11081" s="147">
        <v>0</v>
      </c>
      <c r="N11081" s="87">
        <v>0</v>
      </c>
      <c r="O11081" s="88">
        <v>0</v>
      </c>
      <c r="P11081" s="89" t="e">
        <v>#DIV/0!</v>
      </c>
    </row>
    <row r="11082" spans="1:16">
      <c r="A11082" s="75" t="s">
        <v>11037</v>
      </c>
      <c r="B11082" s="85">
        <v>11078</v>
      </c>
      <c r="C11082" s="85">
        <v>7418</v>
      </c>
      <c r="D11082" s="85">
        <v>11078</v>
      </c>
      <c r="E11082" s="86" t="s">
        <v>11029</v>
      </c>
      <c r="F11082" s="85" t="s">
        <v>2825</v>
      </c>
      <c r="G11082" s="86" t="s">
        <v>2855</v>
      </c>
      <c r="H11082" s="85" t="s">
        <v>1</v>
      </c>
      <c r="I11082" s="85">
        <v>1</v>
      </c>
      <c r="J11082" s="88">
        <v>-3.36802548294287</v>
      </c>
      <c r="K11082" s="146">
        <v>0</v>
      </c>
      <c r="L11082" s="147">
        <v>0</v>
      </c>
      <c r="M11082" s="147">
        <v>0</v>
      </c>
      <c r="N11082" s="87">
        <v>0</v>
      </c>
      <c r="O11082" s="88">
        <v>0</v>
      </c>
      <c r="P11082" s="89" t="e">
        <v>#DIV/0!</v>
      </c>
    </row>
    <row r="11083" spans="1:16">
      <c r="A11083" s="75" t="s">
        <v>11038</v>
      </c>
      <c r="B11083" s="85">
        <v>11079</v>
      </c>
      <c r="C11083" s="85">
        <v>7419</v>
      </c>
      <c r="D11083" s="85">
        <v>11079</v>
      </c>
      <c r="E11083" s="86" t="s">
        <v>11029</v>
      </c>
      <c r="F11083" s="85" t="s">
        <v>2827</v>
      </c>
      <c r="G11083" s="86" t="s">
        <v>2855</v>
      </c>
      <c r="H11083" s="85" t="s">
        <v>1</v>
      </c>
      <c r="I11083" s="85">
        <v>1</v>
      </c>
      <c r="J11083" s="88">
        <v>-3.6621454993834801</v>
      </c>
      <c r="K11083" s="146">
        <v>0</v>
      </c>
      <c r="L11083" s="147">
        <v>0</v>
      </c>
      <c r="M11083" s="147">
        <v>0</v>
      </c>
      <c r="N11083" s="87">
        <v>0</v>
      </c>
      <c r="O11083" s="88">
        <v>0</v>
      </c>
      <c r="P11083" s="89" t="e">
        <v>#DIV/0!</v>
      </c>
    </row>
    <row r="11084" spans="1:16">
      <c r="A11084" s="75" t="s">
        <v>11039</v>
      </c>
      <c r="B11084" s="85">
        <v>11080</v>
      </c>
      <c r="C11084" s="85">
        <v>7420</v>
      </c>
      <c r="D11084" s="85">
        <v>11080</v>
      </c>
      <c r="E11084" s="86" t="s">
        <v>11029</v>
      </c>
      <c r="F11084" s="85" t="s">
        <v>2829</v>
      </c>
      <c r="G11084" s="86" t="s">
        <v>2855</v>
      </c>
      <c r="H11084" s="85" t="s">
        <v>1</v>
      </c>
      <c r="I11084" s="85">
        <v>1</v>
      </c>
      <c r="J11084" s="88">
        <v>-3.6621454993834801</v>
      </c>
      <c r="K11084" s="146">
        <v>0</v>
      </c>
      <c r="L11084" s="147">
        <v>0</v>
      </c>
      <c r="M11084" s="147">
        <v>0</v>
      </c>
      <c r="N11084" s="87">
        <v>0</v>
      </c>
      <c r="O11084" s="88">
        <v>0</v>
      </c>
      <c r="P11084" s="89" t="e">
        <v>#DIV/0!</v>
      </c>
    </row>
    <row r="11085" spans="1:16">
      <c r="A11085" s="75" t="s">
        <v>11040</v>
      </c>
      <c r="B11085" s="85">
        <v>11081</v>
      </c>
      <c r="C11085" s="85">
        <v>7421</v>
      </c>
      <c r="D11085" s="85">
        <v>11081</v>
      </c>
      <c r="E11085" s="86" t="s">
        <v>11029</v>
      </c>
      <c r="F11085" s="85" t="s">
        <v>10980</v>
      </c>
      <c r="G11085" s="86" t="s">
        <v>2855</v>
      </c>
      <c r="H11085" s="85" t="s">
        <v>1</v>
      </c>
      <c r="I11085" s="85">
        <v>1</v>
      </c>
      <c r="J11085" s="88">
        <v>-2.2273575832305799</v>
      </c>
      <c r="K11085" s="146">
        <v>0</v>
      </c>
      <c r="L11085" s="147">
        <v>0</v>
      </c>
      <c r="M11085" s="147">
        <v>0</v>
      </c>
      <c r="N11085" s="87">
        <v>0</v>
      </c>
      <c r="O11085" s="88">
        <v>0</v>
      </c>
      <c r="P11085" s="89" t="e">
        <v>#DIV/0!</v>
      </c>
    </row>
    <row r="11086" spans="1:16">
      <c r="A11086" s="75" t="s">
        <v>11041</v>
      </c>
      <c r="B11086" s="85">
        <v>11082</v>
      </c>
      <c r="C11086" s="85">
        <v>7422</v>
      </c>
      <c r="D11086" s="85">
        <v>11082</v>
      </c>
      <c r="E11086" s="86" t="s">
        <v>11029</v>
      </c>
      <c r="F11086" s="85" t="s">
        <v>2831</v>
      </c>
      <c r="G11086" s="86" t="s">
        <v>2855</v>
      </c>
      <c r="H11086" s="85" t="s">
        <v>1</v>
      </c>
      <c r="I11086" s="85">
        <v>1</v>
      </c>
      <c r="J11086" s="88">
        <v>-2.7158244965063698</v>
      </c>
      <c r="K11086" s="146">
        <v>0</v>
      </c>
      <c r="L11086" s="147">
        <v>0</v>
      </c>
      <c r="M11086" s="147">
        <v>0</v>
      </c>
      <c r="N11086" s="87">
        <v>0</v>
      </c>
      <c r="O11086" s="88">
        <v>0</v>
      </c>
      <c r="P11086" s="89" t="e">
        <v>#DIV/0!</v>
      </c>
    </row>
    <row r="11087" spans="1:16">
      <c r="A11087" s="75" t="s">
        <v>11042</v>
      </c>
      <c r="B11087" s="85">
        <v>11083</v>
      </c>
      <c r="C11087" s="85">
        <v>7423</v>
      </c>
      <c r="D11087" s="85">
        <v>11083</v>
      </c>
      <c r="E11087" s="86" t="s">
        <v>11029</v>
      </c>
      <c r="F11087" s="85" t="s">
        <v>10985</v>
      </c>
      <c r="G11087" s="86" t="s">
        <v>2855</v>
      </c>
      <c r="H11087" s="85" t="s">
        <v>1</v>
      </c>
      <c r="I11087" s="85">
        <v>1</v>
      </c>
      <c r="J11087" s="88">
        <v>-3.5845252589080898</v>
      </c>
      <c r="K11087" s="146">
        <v>0</v>
      </c>
      <c r="L11087" s="147">
        <v>0</v>
      </c>
      <c r="M11087" s="147">
        <v>0</v>
      </c>
      <c r="N11087" s="87">
        <v>0</v>
      </c>
      <c r="O11087" s="88">
        <v>0</v>
      </c>
      <c r="P11087" s="89" t="e">
        <v>#DIV/0!</v>
      </c>
    </row>
    <row r="11088" spans="1:16">
      <c r="A11088" s="75" t="s">
        <v>11043</v>
      </c>
      <c r="B11088" s="85">
        <v>11084</v>
      </c>
      <c r="C11088" s="85">
        <v>7424</v>
      </c>
      <c r="D11088" s="85">
        <v>11084</v>
      </c>
      <c r="E11088" s="86" t="s">
        <v>11029</v>
      </c>
      <c r="F11088" s="85" t="s">
        <v>2833</v>
      </c>
      <c r="G11088" s="86" t="s">
        <v>2855</v>
      </c>
      <c r="H11088" s="85" t="s">
        <v>1</v>
      </c>
      <c r="I11088" s="85">
        <v>1</v>
      </c>
      <c r="J11088" s="88">
        <v>-3.6621454993834801</v>
      </c>
      <c r="K11088" s="146">
        <v>0</v>
      </c>
      <c r="L11088" s="147">
        <v>0</v>
      </c>
      <c r="M11088" s="147">
        <v>0</v>
      </c>
      <c r="N11088" s="87">
        <v>0</v>
      </c>
      <c r="O11088" s="88">
        <v>0</v>
      </c>
      <c r="P11088" s="89" t="e">
        <v>#DIV/0!</v>
      </c>
    </row>
    <row r="11089" spans="1:16">
      <c r="A11089" s="75" t="s">
        <v>11044</v>
      </c>
      <c r="B11089" s="85">
        <v>11085</v>
      </c>
      <c r="C11089" s="85">
        <v>7425</v>
      </c>
      <c r="D11089" s="85">
        <v>11085</v>
      </c>
      <c r="E11089" s="86" t="s">
        <v>11029</v>
      </c>
      <c r="F11089" s="85" t="s">
        <v>2835</v>
      </c>
      <c r="G11089" s="86" t="s">
        <v>2855</v>
      </c>
      <c r="H11089" s="85" t="s">
        <v>1</v>
      </c>
      <c r="I11089" s="85">
        <v>1</v>
      </c>
      <c r="J11089" s="88">
        <v>-3.6350953555281502</v>
      </c>
      <c r="K11089" s="146">
        <v>0</v>
      </c>
      <c r="L11089" s="147">
        <v>0</v>
      </c>
      <c r="M11089" s="147">
        <v>0</v>
      </c>
      <c r="N11089" s="87">
        <v>0</v>
      </c>
      <c r="O11089" s="88">
        <v>0</v>
      </c>
      <c r="P11089" s="89" t="e">
        <v>#DIV/0!</v>
      </c>
    </row>
    <row r="11090" spans="1:16">
      <c r="A11090" s="75" t="s">
        <v>11045</v>
      </c>
      <c r="B11090" s="85">
        <v>11086</v>
      </c>
      <c r="C11090" s="85">
        <v>7426</v>
      </c>
      <c r="D11090" s="85">
        <v>11086</v>
      </c>
      <c r="E11090" s="86" t="s">
        <v>11029</v>
      </c>
      <c r="F11090" s="85" t="s">
        <v>10992</v>
      </c>
      <c r="G11090" s="86" t="s">
        <v>2855</v>
      </c>
      <c r="H11090" s="85" t="s">
        <v>1</v>
      </c>
      <c r="I11090" s="85">
        <v>1</v>
      </c>
      <c r="J11090" s="88">
        <v>-3.2814244938145798</v>
      </c>
      <c r="K11090" s="146">
        <v>0</v>
      </c>
      <c r="L11090" s="147">
        <v>0</v>
      </c>
      <c r="M11090" s="147">
        <v>0</v>
      </c>
      <c r="N11090" s="87">
        <v>0</v>
      </c>
      <c r="O11090" s="88">
        <v>0</v>
      </c>
      <c r="P11090" s="89" t="e">
        <v>#DIV/0!</v>
      </c>
    </row>
    <row r="11091" spans="1:16">
      <c r="A11091" s="75" t="s">
        <v>11046</v>
      </c>
      <c r="B11091" s="85">
        <v>11087</v>
      </c>
      <c r="C11091" s="85">
        <v>7427</v>
      </c>
      <c r="D11091" s="85">
        <v>11087</v>
      </c>
      <c r="E11091" s="86" t="s">
        <v>11029</v>
      </c>
      <c r="F11091" s="85" t="s">
        <v>2839</v>
      </c>
      <c r="G11091" s="86" t="s">
        <v>2855</v>
      </c>
      <c r="H11091" s="85" t="s">
        <v>1</v>
      </c>
      <c r="I11091" s="85">
        <v>1</v>
      </c>
      <c r="J11091" s="88">
        <v>-2.7445972050965901</v>
      </c>
      <c r="K11091" s="146">
        <v>0</v>
      </c>
      <c r="L11091" s="147">
        <v>0</v>
      </c>
      <c r="M11091" s="147">
        <v>0</v>
      </c>
      <c r="N11091" s="87">
        <v>0</v>
      </c>
      <c r="O11091" s="88">
        <v>0</v>
      </c>
      <c r="P11091" s="89" t="e">
        <v>#DIV/0!</v>
      </c>
    </row>
    <row r="11092" spans="1:16">
      <c r="A11092" s="75" t="s">
        <v>11047</v>
      </c>
      <c r="B11092" s="85">
        <v>11088</v>
      </c>
      <c r="C11092" s="85">
        <v>7428</v>
      </c>
      <c r="D11092" s="85">
        <v>11088</v>
      </c>
      <c r="E11092" s="86" t="s">
        <v>11029</v>
      </c>
      <c r="F11092" s="85" t="s">
        <v>2841</v>
      </c>
      <c r="G11092" s="86" t="s">
        <v>2855</v>
      </c>
      <c r="H11092" s="85" t="s">
        <v>1</v>
      </c>
      <c r="I11092" s="85">
        <v>1</v>
      </c>
      <c r="J11092" s="88">
        <v>-3.6621454993834801</v>
      </c>
      <c r="K11092" s="146">
        <v>0</v>
      </c>
      <c r="L11092" s="147">
        <v>0</v>
      </c>
      <c r="M11092" s="147">
        <v>0</v>
      </c>
      <c r="N11092" s="87">
        <v>0</v>
      </c>
      <c r="O11092" s="88">
        <v>0</v>
      </c>
      <c r="P11092" s="89" t="e">
        <v>#DIV/0!</v>
      </c>
    </row>
    <row r="11093" spans="1:16">
      <c r="A11093" s="75" t="s">
        <v>11106</v>
      </c>
      <c r="B11093" s="85">
        <v>11089</v>
      </c>
      <c r="C11093" s="85">
        <v>7483</v>
      </c>
      <c r="D11093" s="85">
        <v>11089</v>
      </c>
      <c r="E11093" s="86" t="s">
        <v>11107</v>
      </c>
      <c r="F11093" s="85" t="s">
        <v>2811</v>
      </c>
      <c r="G11093" s="86" t="s">
        <v>2855</v>
      </c>
      <c r="H11093" s="85" t="s">
        <v>1</v>
      </c>
      <c r="I11093" s="85">
        <v>1</v>
      </c>
      <c r="J11093" s="88">
        <v>23.435977641410219</v>
      </c>
      <c r="K11093" s="146">
        <v>11.611415972002277</v>
      </c>
      <c r="L11093" s="147">
        <v>6.6358960737397151E-8</v>
      </c>
      <c r="M11093" s="147">
        <v>2.800853334475864E-2</v>
      </c>
      <c r="N11093" s="87">
        <v>2.930251455642058</v>
      </c>
      <c r="O11093" s="88">
        <v>23.409254686503481</v>
      </c>
      <c r="P11093" s="89">
        <v>7988.8211100211511</v>
      </c>
    </row>
    <row r="11094" spans="1:16">
      <c r="A11094" s="75" t="s">
        <v>11108</v>
      </c>
      <c r="B11094" s="85">
        <v>11090</v>
      </c>
      <c r="C11094" s="85">
        <v>7484</v>
      </c>
      <c r="D11094" s="85">
        <v>11090</v>
      </c>
      <c r="E11094" s="86" t="s">
        <v>11107</v>
      </c>
      <c r="F11094" s="85" t="s">
        <v>2825</v>
      </c>
      <c r="G11094" s="86" t="s">
        <v>2855</v>
      </c>
      <c r="H11094" s="85" t="s">
        <v>1</v>
      </c>
      <c r="I11094" s="85">
        <v>1</v>
      </c>
      <c r="J11094" s="88">
        <v>9.8837280570135722</v>
      </c>
      <c r="K11094" s="146">
        <v>4.8969187281247502</v>
      </c>
      <c r="L11094" s="147">
        <v>2.798577179539442E-8</v>
      </c>
      <c r="M11094" s="147">
        <v>1.1812126256949841E-2</v>
      </c>
      <c r="N11094" s="87">
        <v>1.23578409953166</v>
      </c>
      <c r="O11094" s="88">
        <v>9.8724581017670143</v>
      </c>
      <c r="P11094" s="89">
        <v>7988.8211100211593</v>
      </c>
    </row>
    <row r="11095" spans="1:16">
      <c r="A11095" s="75" t="s">
        <v>11194</v>
      </c>
      <c r="B11095" s="85">
        <v>11091</v>
      </c>
      <c r="C11095" s="85">
        <v>7564</v>
      </c>
      <c r="D11095" s="85">
        <v>11091</v>
      </c>
      <c r="E11095" s="86" t="s">
        <v>11195</v>
      </c>
      <c r="F11095" s="85" t="s">
        <v>2807</v>
      </c>
      <c r="G11095" s="86" t="s">
        <v>2855</v>
      </c>
      <c r="H11095" s="85" t="s">
        <v>1</v>
      </c>
      <c r="I11095" s="85">
        <v>1</v>
      </c>
      <c r="J11095" s="88">
        <v>15.888659391935199</v>
      </c>
      <c r="K11095" s="146">
        <v>7.8720775493161508</v>
      </c>
      <c r="L11095" s="147">
        <v>4.4988732319675423E-8</v>
      </c>
      <c r="M11095" s="147">
        <v>1.898867003509187E-2</v>
      </c>
      <c r="N11095" s="87">
        <v>1.986593775766097</v>
      </c>
      <c r="O11095" s="88">
        <v>15.870542292876831</v>
      </c>
      <c r="P11095" s="89">
        <v>7988.8211100211565</v>
      </c>
    </row>
    <row r="11096" spans="1:16">
      <c r="A11096" s="75" t="s">
        <v>11196</v>
      </c>
      <c r="B11096" s="85">
        <v>11092</v>
      </c>
      <c r="C11096" s="85">
        <v>7565</v>
      </c>
      <c r="D11096" s="85">
        <v>11092</v>
      </c>
      <c r="E11096" s="86" t="s">
        <v>11195</v>
      </c>
      <c r="F11096" s="85" t="s">
        <v>10965</v>
      </c>
      <c r="G11096" s="86" t="s">
        <v>2855</v>
      </c>
      <c r="H11096" s="85" t="s">
        <v>1</v>
      </c>
      <c r="I11096" s="85">
        <v>1</v>
      </c>
      <c r="J11096" s="88">
        <v>6.6497820366404774</v>
      </c>
      <c r="K11096" s="146">
        <v>3.2946517756591902</v>
      </c>
      <c r="L11096" s="147">
        <v>1.8828855012302369E-8</v>
      </c>
      <c r="M11096" s="147">
        <v>7.9472102575966867E-3</v>
      </c>
      <c r="N11096" s="87">
        <v>0.83143676746551398</v>
      </c>
      <c r="O11096" s="88">
        <v>6.6421995995762471</v>
      </c>
      <c r="P11096" s="89">
        <v>7988.8211100211538</v>
      </c>
    </row>
    <row r="11097" spans="1:16">
      <c r="A11097" s="75" t="s">
        <v>11197</v>
      </c>
      <c r="B11097" s="85">
        <v>11093</v>
      </c>
      <c r="C11097" s="85">
        <v>7566</v>
      </c>
      <c r="D11097" s="85">
        <v>11093</v>
      </c>
      <c r="E11097" s="86" t="s">
        <v>11195</v>
      </c>
      <c r="F11097" s="85" t="s">
        <v>2809</v>
      </c>
      <c r="G11097" s="86" t="s">
        <v>2855</v>
      </c>
      <c r="H11097" s="85" t="s">
        <v>1</v>
      </c>
      <c r="I11097" s="85">
        <v>1</v>
      </c>
      <c r="J11097" s="88">
        <v>26.964580552646861</v>
      </c>
      <c r="K11097" s="146">
        <v>13.359671446098307</v>
      </c>
      <c r="L11097" s="147">
        <v>7.635019838181619E-8</v>
      </c>
      <c r="M11097" s="147">
        <v>3.2225596264512983E-2</v>
      </c>
      <c r="N11097" s="87">
        <v>3.3714403821395882</v>
      </c>
      <c r="O11097" s="88">
        <v>26.933834096014561</v>
      </c>
      <c r="P11097" s="89">
        <v>7988.8211100211638</v>
      </c>
    </row>
    <row r="11098" spans="1:16">
      <c r="A11098" s="75" t="s">
        <v>11198</v>
      </c>
      <c r="B11098" s="85">
        <v>11094</v>
      </c>
      <c r="C11098" s="85">
        <v>7567</v>
      </c>
      <c r="D11098" s="85">
        <v>11094</v>
      </c>
      <c r="E11098" s="86" t="s">
        <v>11195</v>
      </c>
      <c r="F11098" s="85" t="s">
        <v>2811</v>
      </c>
      <c r="G11098" s="86" t="s">
        <v>2855</v>
      </c>
      <c r="H11098" s="85" t="s">
        <v>1</v>
      </c>
      <c r="I11098" s="85">
        <v>1</v>
      </c>
      <c r="J11098" s="88">
        <v>27.55686611594242</v>
      </c>
      <c r="K11098" s="146">
        <v>13.653120866253245</v>
      </c>
      <c r="L11098" s="147">
        <v>7.8027254702718527E-8</v>
      </c>
      <c r="M11098" s="147">
        <v>3.2933441706380753E-2</v>
      </c>
      <c r="N11098" s="87">
        <v>3.4454951393405988</v>
      </c>
      <c r="O11098" s="88">
        <v>27.525444303639361</v>
      </c>
      <c r="P11098" s="89">
        <v>7988.8211100211274</v>
      </c>
    </row>
    <row r="11099" spans="1:16">
      <c r="A11099" s="75" t="s">
        <v>11199</v>
      </c>
      <c r="B11099" s="85">
        <v>11095</v>
      </c>
      <c r="C11099" s="85">
        <v>7568</v>
      </c>
      <c r="D11099" s="85">
        <v>11095</v>
      </c>
      <c r="E11099" s="86" t="s">
        <v>11195</v>
      </c>
      <c r="F11099" s="85" t="s">
        <v>2813</v>
      </c>
      <c r="G11099" s="86" t="s">
        <v>2855</v>
      </c>
      <c r="H11099" s="85" t="s">
        <v>1</v>
      </c>
      <c r="I11099" s="85">
        <v>1</v>
      </c>
      <c r="J11099" s="88">
        <v>5.3689270408180123</v>
      </c>
      <c r="K11099" s="146">
        <v>2.6600488423455451</v>
      </c>
      <c r="L11099" s="147">
        <v>1.520211463566463E-8</v>
      </c>
      <c r="M11099" s="147">
        <v>6.4164497145884304E-3</v>
      </c>
      <c r="N11099" s="87">
        <v>0.67128867066312414</v>
      </c>
      <c r="O11099" s="88">
        <v>5.3628051031116097</v>
      </c>
      <c r="P11099" s="89">
        <v>7988.821110021162</v>
      </c>
    </row>
    <row r="11100" spans="1:16">
      <c r="A11100" s="75" t="s">
        <v>11200</v>
      </c>
      <c r="B11100" s="85">
        <v>11096</v>
      </c>
      <c r="C11100" s="85">
        <v>7569</v>
      </c>
      <c r="D11100" s="85">
        <v>11096</v>
      </c>
      <c r="E11100" s="86" t="s">
        <v>11195</v>
      </c>
      <c r="F11100" s="85" t="s">
        <v>2815</v>
      </c>
      <c r="G11100" s="86" t="s">
        <v>2855</v>
      </c>
      <c r="H11100" s="85" t="s">
        <v>1</v>
      </c>
      <c r="I11100" s="85">
        <v>1</v>
      </c>
      <c r="J11100" s="88">
        <v>4.8227317573835737</v>
      </c>
      <c r="K11100" s="146">
        <v>2.389434971017351</v>
      </c>
      <c r="L11100" s="147">
        <v>1.3655562922612409E-8</v>
      </c>
      <c r="M11100" s="147">
        <v>5.7636871525610566E-3</v>
      </c>
      <c r="N11100" s="87">
        <v>0.60299668178869426</v>
      </c>
      <c r="O11100" s="88">
        <v>4.8172326207462319</v>
      </c>
      <c r="P11100" s="89">
        <v>7988.8211100211593</v>
      </c>
    </row>
    <row r="11101" spans="1:16">
      <c r="A11101" s="75" t="s">
        <v>11201</v>
      </c>
      <c r="B11101" s="85">
        <v>11097</v>
      </c>
      <c r="C11101" s="85">
        <v>7570</v>
      </c>
      <c r="D11101" s="85">
        <v>11097</v>
      </c>
      <c r="E11101" s="86" t="s">
        <v>11195</v>
      </c>
      <c r="F11101" s="85" t="s">
        <v>2819</v>
      </c>
      <c r="G11101" s="86" t="s">
        <v>2855</v>
      </c>
      <c r="H11101" s="85" t="s">
        <v>1</v>
      </c>
      <c r="I11101" s="85">
        <v>1</v>
      </c>
      <c r="J11101" s="88">
        <v>9.6004836623505856</v>
      </c>
      <c r="K11101" s="146">
        <v>4.7565845573684795</v>
      </c>
      <c r="L11101" s="147">
        <v>2.7183765412212218E-8</v>
      </c>
      <c r="M11101" s="147">
        <v>1.147361850642971E-2</v>
      </c>
      <c r="N11101" s="87">
        <v>1.200369434418773</v>
      </c>
      <c r="O11101" s="88">
        <v>9.5895366775088533</v>
      </c>
      <c r="P11101" s="89">
        <v>7988.8211100211602</v>
      </c>
    </row>
    <row r="11102" spans="1:16">
      <c r="A11102" s="75" t="s">
        <v>11202</v>
      </c>
      <c r="B11102" s="85">
        <v>11098</v>
      </c>
      <c r="C11102" s="85">
        <v>7571</v>
      </c>
      <c r="D11102" s="85">
        <v>11098</v>
      </c>
      <c r="E11102" s="86" t="s">
        <v>11195</v>
      </c>
      <c r="F11102" s="85" t="s">
        <v>2823</v>
      </c>
      <c r="G11102" s="86" t="s">
        <v>2855</v>
      </c>
      <c r="H11102" s="85" t="s">
        <v>1</v>
      </c>
      <c r="I11102" s="85">
        <v>1</v>
      </c>
      <c r="J11102" s="88">
        <v>10.718832810334471</v>
      </c>
      <c r="K11102" s="146">
        <v>5.3106735464375872</v>
      </c>
      <c r="L11102" s="147">
        <v>3.0350370549718112E-8</v>
      </c>
      <c r="M11102" s="147">
        <v>1.2810166948387649E-2</v>
      </c>
      <c r="N11102" s="87">
        <v>1.340199070243538</v>
      </c>
      <c r="O11102" s="88">
        <v>10.70661062399234</v>
      </c>
      <c r="P11102" s="89">
        <v>7988.8211100211838</v>
      </c>
    </row>
    <row r="11103" spans="1:16">
      <c r="A11103" s="75" t="s">
        <v>11203</v>
      </c>
      <c r="B11103" s="85">
        <v>11099</v>
      </c>
      <c r="C11103" s="85">
        <v>7572</v>
      </c>
      <c r="D11103" s="85">
        <v>11099</v>
      </c>
      <c r="E11103" s="86" t="s">
        <v>11195</v>
      </c>
      <c r="F11103" s="85" t="s">
        <v>2825</v>
      </c>
      <c r="G11103" s="86" t="s">
        <v>2855</v>
      </c>
      <c r="H11103" s="85" t="s">
        <v>1</v>
      </c>
      <c r="I11103" s="85">
        <v>1</v>
      </c>
      <c r="J11103" s="88">
        <v>8.9862940404088381</v>
      </c>
      <c r="K11103" s="146">
        <v>4.4522827144851904</v>
      </c>
      <c r="L11103" s="147">
        <v>2.5444687758556521E-8</v>
      </c>
      <c r="M11103" s="147">
        <v>1.073959534045075E-2</v>
      </c>
      <c r="N11103" s="87">
        <v>1.1235759649389681</v>
      </c>
      <c r="O11103" s="88">
        <v>8.9760473874168056</v>
      </c>
      <c r="P11103" s="89">
        <v>7988.8211100211447</v>
      </c>
    </row>
    <row r="11104" spans="1:16">
      <c r="A11104" s="75" t="s">
        <v>11204</v>
      </c>
      <c r="B11104" s="85">
        <v>11100</v>
      </c>
      <c r="C11104" s="85">
        <v>7573</v>
      </c>
      <c r="D11104" s="85">
        <v>11100</v>
      </c>
      <c r="E11104" s="86" t="s">
        <v>11195</v>
      </c>
      <c r="F11104" s="85" t="s">
        <v>2827</v>
      </c>
      <c r="G11104" s="86" t="s">
        <v>2855</v>
      </c>
      <c r="H11104" s="85" t="s">
        <v>1</v>
      </c>
      <c r="I11104" s="85">
        <v>1</v>
      </c>
      <c r="J11104" s="88">
        <v>14.006748993573931</v>
      </c>
      <c r="K11104" s="146">
        <v>6.9396801562243118</v>
      </c>
      <c r="L11104" s="147">
        <v>3.9660103826042798E-8</v>
      </c>
      <c r="M11104" s="147">
        <v>1.6739583141818209E-2</v>
      </c>
      <c r="N11104" s="87">
        <v>1.7512944096136771</v>
      </c>
      <c r="O11104" s="88">
        <v>13.990777749383801</v>
      </c>
      <c r="P11104" s="89">
        <v>7988.8211100211674</v>
      </c>
    </row>
    <row r="11105" spans="1:16">
      <c r="A11105" s="75" t="s">
        <v>11205</v>
      </c>
      <c r="B11105" s="85">
        <v>11101</v>
      </c>
      <c r="C11105" s="85">
        <v>7574</v>
      </c>
      <c r="D11105" s="85">
        <v>11101</v>
      </c>
      <c r="E11105" s="86" t="s">
        <v>11195</v>
      </c>
      <c r="F11105" s="85" t="s">
        <v>2829</v>
      </c>
      <c r="G11105" s="86" t="s">
        <v>2855</v>
      </c>
      <c r="H11105" s="85" t="s">
        <v>1</v>
      </c>
      <c r="I11105" s="85">
        <v>1</v>
      </c>
      <c r="J11105" s="88">
        <v>21.610747276119518</v>
      </c>
      <c r="K11105" s="146">
        <v>10.707100848460284</v>
      </c>
      <c r="L11105" s="147">
        <v>6.1190821733329343E-8</v>
      </c>
      <c r="M11105" s="147">
        <v>2.5827185234160541E-2</v>
      </c>
      <c r="N11105" s="87">
        <v>2.7020389177821178</v>
      </c>
      <c r="O11105" s="88">
        <v>21.58610554647646</v>
      </c>
      <c r="P11105" s="89">
        <v>7988.8211100211411</v>
      </c>
    </row>
    <row r="11106" spans="1:16">
      <c r="A11106" s="75" t="s">
        <v>11206</v>
      </c>
      <c r="B11106" s="85">
        <v>11102</v>
      </c>
      <c r="C11106" s="85">
        <v>7575</v>
      </c>
      <c r="D11106" s="85">
        <v>11102</v>
      </c>
      <c r="E11106" s="86" t="s">
        <v>11195</v>
      </c>
      <c r="F11106" s="85" t="s">
        <v>10980</v>
      </c>
      <c r="G11106" s="86" t="s">
        <v>2855</v>
      </c>
      <c r="H11106" s="85" t="s">
        <v>1</v>
      </c>
      <c r="I11106" s="85">
        <v>1</v>
      </c>
      <c r="J11106" s="88">
        <v>4.4769642049538731</v>
      </c>
      <c r="K11106" s="146">
        <v>2.218123539409389</v>
      </c>
      <c r="L11106" s="147">
        <v>1.267652224476988E-8</v>
      </c>
      <c r="M11106" s="147">
        <v>5.350457452057724E-3</v>
      </c>
      <c r="N11106" s="87">
        <v>0.55976460974444298</v>
      </c>
      <c r="O11106" s="88">
        <v>4.4718593309691599</v>
      </c>
      <c r="P11106" s="89">
        <v>7988.8211100211556</v>
      </c>
    </row>
    <row r="11107" spans="1:16">
      <c r="A11107" s="75" t="s">
        <v>11207</v>
      </c>
      <c r="B11107" s="85">
        <v>11103</v>
      </c>
      <c r="C11107" s="85">
        <v>7576</v>
      </c>
      <c r="D11107" s="85">
        <v>11103</v>
      </c>
      <c r="E11107" s="86" t="s">
        <v>11195</v>
      </c>
      <c r="F11107" s="85" t="s">
        <v>2831</v>
      </c>
      <c r="G11107" s="86" t="s">
        <v>2855</v>
      </c>
      <c r="H11107" s="85" t="s">
        <v>1</v>
      </c>
      <c r="I11107" s="85">
        <v>1</v>
      </c>
      <c r="J11107" s="88">
        <v>6.1405457504820236</v>
      </c>
      <c r="K11107" s="146">
        <v>3.0423493354923479</v>
      </c>
      <c r="L11107" s="147">
        <v>1.7386952684339021E-8</v>
      </c>
      <c r="M11107" s="147">
        <v>7.3386177030437894E-3</v>
      </c>
      <c r="N11107" s="87">
        <v>0.76776584271838577</v>
      </c>
      <c r="O11107" s="88">
        <v>6.1335439718618341</v>
      </c>
      <c r="P11107" s="89">
        <v>7988.8211100211702</v>
      </c>
    </row>
    <row r="11108" spans="1:16">
      <c r="A11108" s="75" t="s">
        <v>11208</v>
      </c>
      <c r="B11108" s="85">
        <v>11104</v>
      </c>
      <c r="C11108" s="85">
        <v>7577</v>
      </c>
      <c r="D11108" s="85">
        <v>11104</v>
      </c>
      <c r="E11108" s="86" t="s">
        <v>11195</v>
      </c>
      <c r="F11108" s="85" t="s">
        <v>10985</v>
      </c>
      <c r="G11108" s="86" t="s">
        <v>2855</v>
      </c>
      <c r="H11108" s="85" t="s">
        <v>1</v>
      </c>
      <c r="I11108" s="85">
        <v>1</v>
      </c>
      <c r="J11108" s="88">
        <v>10.974861178542559</v>
      </c>
      <c r="K11108" s="146">
        <v>5.4375234662226273</v>
      </c>
      <c r="L11108" s="147">
        <v>3.1075314765553122E-8</v>
      </c>
      <c r="M11108" s="147">
        <v>1.311614859753768E-2</v>
      </c>
      <c r="N11108" s="87">
        <v>1.372210856144118</v>
      </c>
      <c r="O11108" s="88">
        <v>10.962347054964299</v>
      </c>
      <c r="P11108" s="89">
        <v>7988.8211100211311</v>
      </c>
    </row>
    <row r="11109" spans="1:16">
      <c r="A11109" s="75" t="s">
        <v>11209</v>
      </c>
      <c r="B11109" s="85">
        <v>11105</v>
      </c>
      <c r="C11109" s="85">
        <v>7578</v>
      </c>
      <c r="D11109" s="85">
        <v>11105</v>
      </c>
      <c r="E11109" s="86" t="s">
        <v>11195</v>
      </c>
      <c r="F11109" s="85" t="s">
        <v>2833</v>
      </c>
      <c r="G11109" s="86" t="s">
        <v>2855</v>
      </c>
      <c r="H11109" s="85" t="s">
        <v>1</v>
      </c>
      <c r="I11109" s="85">
        <v>1</v>
      </c>
      <c r="J11109" s="88">
        <v>14.704088265344</v>
      </c>
      <c r="K11109" s="146">
        <v>7.2851787090061988</v>
      </c>
      <c r="L11109" s="147">
        <v>4.163461967787018E-8</v>
      </c>
      <c r="M11109" s="147">
        <v>1.7572979151356551E-2</v>
      </c>
      <c r="N11109" s="87">
        <v>1.838484261364089</v>
      </c>
      <c r="O11109" s="88">
        <v>14.68732187762715</v>
      </c>
      <c r="P11109" s="89">
        <v>7988.8211100211902</v>
      </c>
    </row>
    <row r="11110" spans="1:16">
      <c r="A11110" s="75" t="s">
        <v>11210</v>
      </c>
      <c r="B11110" s="85">
        <v>11106</v>
      </c>
      <c r="C11110" s="85">
        <v>7579</v>
      </c>
      <c r="D11110" s="85">
        <v>11106</v>
      </c>
      <c r="E11110" s="86" t="s">
        <v>11195</v>
      </c>
      <c r="F11110" s="85" t="s">
        <v>10992</v>
      </c>
      <c r="G11110" s="86" t="s">
        <v>2855</v>
      </c>
      <c r="H11110" s="85" t="s">
        <v>1</v>
      </c>
      <c r="I11110" s="85">
        <v>1</v>
      </c>
      <c r="J11110" s="88">
        <v>27.233931289927661</v>
      </c>
      <c r="K11110" s="146">
        <v>13.493121968230851</v>
      </c>
      <c r="L11110" s="147">
        <v>7.7112864880021843E-8</v>
      </c>
      <c r="M11110" s="147">
        <v>3.2547499588624233E-2</v>
      </c>
      <c r="N11110" s="87">
        <v>3.4051178929339709</v>
      </c>
      <c r="O11110" s="88">
        <v>27.202877705181631</v>
      </c>
      <c r="P11110" s="89">
        <v>7988.8211100211456</v>
      </c>
    </row>
    <row r="11111" spans="1:16">
      <c r="A11111" s="75" t="s">
        <v>11211</v>
      </c>
      <c r="B11111" s="85">
        <v>11107</v>
      </c>
      <c r="C11111" s="85">
        <v>7580</v>
      </c>
      <c r="D11111" s="85">
        <v>11107</v>
      </c>
      <c r="E11111" s="86" t="s">
        <v>11195</v>
      </c>
      <c r="F11111" s="85" t="s">
        <v>2839</v>
      </c>
      <c r="G11111" s="86" t="s">
        <v>2855</v>
      </c>
      <c r="H11111" s="85" t="s">
        <v>1</v>
      </c>
      <c r="I11111" s="85">
        <v>1</v>
      </c>
      <c r="J11111" s="88">
        <v>6.2409914399536452</v>
      </c>
      <c r="K11111" s="146">
        <v>3.0921154131399322</v>
      </c>
      <c r="L11111" s="147">
        <v>1.7671364611414401E-8</v>
      </c>
      <c r="M11111" s="147">
        <v>7.4586611885748737E-3</v>
      </c>
      <c r="N11111" s="87">
        <v>0.78032478659052695</v>
      </c>
      <c r="O11111" s="88">
        <v>6.2338751277871554</v>
      </c>
      <c r="P11111" s="89">
        <v>7988.8211100211565</v>
      </c>
    </row>
    <row r="11112" spans="1:16">
      <c r="A11112" s="75" t="s">
        <v>11212</v>
      </c>
      <c r="B11112" s="85">
        <v>11108</v>
      </c>
      <c r="C11112" s="85">
        <v>7581</v>
      </c>
      <c r="D11112" s="85">
        <v>11108</v>
      </c>
      <c r="E11112" s="86" t="s">
        <v>11195</v>
      </c>
      <c r="F11112" s="85" t="s">
        <v>2841</v>
      </c>
      <c r="G11112" s="86" t="s">
        <v>2855</v>
      </c>
      <c r="H11112" s="85" t="s">
        <v>1</v>
      </c>
      <c r="I11112" s="85">
        <v>1</v>
      </c>
      <c r="J11112" s="88">
        <v>10.71010947730711</v>
      </c>
      <c r="K11112" s="146">
        <v>5.3063515484397676</v>
      </c>
      <c r="L11112" s="147">
        <v>3.0325670435956228E-8</v>
      </c>
      <c r="M11112" s="147">
        <v>1.279974161995834E-2</v>
      </c>
      <c r="N11112" s="87">
        <v>1.339108372868226</v>
      </c>
      <c r="O11112" s="88">
        <v>10.697897237775759</v>
      </c>
      <c r="P11112" s="89">
        <v>7988.8211100211511</v>
      </c>
    </row>
    <row r="11113" spans="1:16">
      <c r="A11113" s="75" t="s">
        <v>16563</v>
      </c>
      <c r="B11113" s="85">
        <v>11109</v>
      </c>
      <c r="C11113" s="85">
        <v>10990</v>
      </c>
      <c r="D11113" s="85">
        <v>11109</v>
      </c>
      <c r="E11113" s="86" t="s">
        <v>16564</v>
      </c>
      <c r="F11113" s="85" t="s">
        <v>2807</v>
      </c>
      <c r="G11113" s="86" t="s">
        <v>2855</v>
      </c>
      <c r="H11113" s="85" t="s">
        <v>1</v>
      </c>
      <c r="I11113" s="85">
        <v>1</v>
      </c>
      <c r="J11113" s="88">
        <v>68.245199907015333</v>
      </c>
      <c r="K11113" s="146">
        <v>75.709537870644866</v>
      </c>
      <c r="L11113" s="147">
        <v>5.9698961858976193E-7</v>
      </c>
      <c r="M11113" s="147">
        <v>7.0908706931953489E-2</v>
      </c>
      <c r="N11113" s="87">
        <v>774.83279047088104</v>
      </c>
      <c r="O11113" s="88">
        <v>65.022146366340237</v>
      </c>
      <c r="P11113" s="89">
        <v>83.917649286402835</v>
      </c>
    </row>
    <row r="11114" spans="1:16">
      <c r="A11114" s="75" t="s">
        <v>16565</v>
      </c>
      <c r="B11114" s="85">
        <v>11110</v>
      </c>
      <c r="C11114" s="85">
        <v>10991</v>
      </c>
      <c r="D11114" s="85">
        <v>11110</v>
      </c>
      <c r="E11114" s="86" t="s">
        <v>16564</v>
      </c>
      <c r="F11114" s="85" t="s">
        <v>10965</v>
      </c>
      <c r="G11114" s="86" t="s">
        <v>2855</v>
      </c>
      <c r="H11114" s="85" t="s">
        <v>1</v>
      </c>
      <c r="I11114" s="85">
        <v>1</v>
      </c>
      <c r="J11114" s="88">
        <v>1.1059222759282019</v>
      </c>
      <c r="K11114" s="146">
        <v>1.3743310416984742</v>
      </c>
      <c r="L11114" s="147">
        <v>7.8542685798318163E-9</v>
      </c>
      <c r="M11114" s="147">
        <v>3.315099286853882E-3</v>
      </c>
      <c r="N11114" s="87">
        <v>0.34682553318056469</v>
      </c>
      <c r="O11114" s="88">
        <v>2.7707271409672352</v>
      </c>
      <c r="P11114" s="89">
        <v>7988.8211100211474</v>
      </c>
    </row>
    <row r="11115" spans="1:16">
      <c r="A11115" s="75" t="s">
        <v>16566</v>
      </c>
      <c r="B11115" s="85">
        <v>11111</v>
      </c>
      <c r="C11115" s="85">
        <v>10992</v>
      </c>
      <c r="D11115" s="85">
        <v>11111</v>
      </c>
      <c r="E11115" s="86" t="s">
        <v>16564</v>
      </c>
      <c r="F11115" s="85" t="s">
        <v>2809</v>
      </c>
      <c r="G11115" s="86" t="s">
        <v>2855</v>
      </c>
      <c r="H11115" s="85" t="s">
        <v>1</v>
      </c>
      <c r="I11115" s="85">
        <v>1</v>
      </c>
      <c r="J11115" s="88">
        <v>72.361187583213507</v>
      </c>
      <c r="K11115" s="146">
        <v>79.165652157779647</v>
      </c>
      <c r="L11115" s="147">
        <v>5.8734003991334329E-7</v>
      </c>
      <c r="M11115" s="147">
        <v>7.5341675285666501E-2</v>
      </c>
      <c r="N11115" s="87">
        <v>801.75018983363543</v>
      </c>
      <c r="O11115" s="88">
        <v>68.970481490049465</v>
      </c>
      <c r="P11115" s="89">
        <v>86.024901976463468</v>
      </c>
    </row>
    <row r="11116" spans="1:16">
      <c r="A11116" s="75" t="s">
        <v>16567</v>
      </c>
      <c r="B11116" s="85">
        <v>11112</v>
      </c>
      <c r="C11116" s="85">
        <v>10993</v>
      </c>
      <c r="D11116" s="85">
        <v>11112</v>
      </c>
      <c r="E11116" s="86" t="s">
        <v>16564</v>
      </c>
      <c r="F11116" s="85" t="s">
        <v>2811</v>
      </c>
      <c r="G11116" s="86" t="s">
        <v>2855</v>
      </c>
      <c r="H11116" s="85" t="s">
        <v>1</v>
      </c>
      <c r="I11116" s="85">
        <v>1</v>
      </c>
      <c r="J11116" s="88">
        <v>45.615328623652459</v>
      </c>
      <c r="K11116" s="146">
        <v>41.733656574875354</v>
      </c>
      <c r="L11116" s="147">
        <v>2.910134947418741E-7</v>
      </c>
      <c r="M11116" s="147">
        <v>4.9509552216168033E-2</v>
      </c>
      <c r="N11116" s="87">
        <v>356.15367092849948</v>
      </c>
      <c r="O11116" s="88">
        <v>44.069033760592752</v>
      </c>
      <c r="P11116" s="89">
        <v>123.73600880121194</v>
      </c>
    </row>
    <row r="11117" spans="1:16">
      <c r="A11117" s="75" t="s">
        <v>16568</v>
      </c>
      <c r="B11117" s="85">
        <v>11113</v>
      </c>
      <c r="C11117" s="85">
        <v>10994</v>
      </c>
      <c r="D11117" s="85">
        <v>11113</v>
      </c>
      <c r="E11117" s="86" t="s">
        <v>16564</v>
      </c>
      <c r="F11117" s="85" t="s">
        <v>2813</v>
      </c>
      <c r="G11117" s="86" t="s">
        <v>2855</v>
      </c>
      <c r="H11117" s="85" t="s">
        <v>1</v>
      </c>
      <c r="I11117" s="85">
        <v>1</v>
      </c>
      <c r="J11117" s="88">
        <v>16.623672103965919</v>
      </c>
      <c r="K11117" s="146">
        <v>19.97987364702858</v>
      </c>
      <c r="L11117" s="147">
        <v>3.7747886509487598E-7</v>
      </c>
      <c r="M11117" s="147">
        <v>1.6842830223073379E-2</v>
      </c>
      <c r="N11117" s="87">
        <v>182.4857849415518</v>
      </c>
      <c r="O11117" s="88">
        <v>15.945655140957269</v>
      </c>
      <c r="P11117" s="89">
        <v>87.380258939426369</v>
      </c>
    </row>
    <row r="11118" spans="1:16">
      <c r="A11118" s="75" t="s">
        <v>16569</v>
      </c>
      <c r="B11118" s="85">
        <v>11114</v>
      </c>
      <c r="C11118" s="85">
        <v>10995</v>
      </c>
      <c r="D11118" s="85">
        <v>11114</v>
      </c>
      <c r="E11118" s="86" t="s">
        <v>16564</v>
      </c>
      <c r="F11118" s="85" t="s">
        <v>2815</v>
      </c>
      <c r="G11118" s="86" t="s">
        <v>2855</v>
      </c>
      <c r="H11118" s="85" t="s">
        <v>1</v>
      </c>
      <c r="I11118" s="85">
        <v>1</v>
      </c>
      <c r="J11118" s="88">
        <v>0.61551281410002257</v>
      </c>
      <c r="K11118" s="146">
        <v>2.0068970954630854</v>
      </c>
      <c r="L11118" s="147">
        <v>8.5711217900370571E-8</v>
      </c>
      <c r="M11118" s="147">
        <v>2.278802383409456E-3</v>
      </c>
      <c r="N11118" s="87">
        <v>14.737317757900779</v>
      </c>
      <c r="O11118" s="88">
        <v>2.023434885878157</v>
      </c>
      <c r="P11118" s="89">
        <v>137.30007855692597</v>
      </c>
    </row>
    <row r="11119" spans="1:16">
      <c r="A11119" s="75" t="s">
        <v>16570</v>
      </c>
      <c r="B11119" s="85">
        <v>11115</v>
      </c>
      <c r="C11119" s="85">
        <v>10996</v>
      </c>
      <c r="D11119" s="85">
        <v>11115</v>
      </c>
      <c r="E11119" s="86" t="s">
        <v>16564</v>
      </c>
      <c r="F11119" s="85" t="s">
        <v>2819</v>
      </c>
      <c r="G11119" s="86" t="s">
        <v>2855</v>
      </c>
      <c r="H11119" s="85" t="s">
        <v>1</v>
      </c>
      <c r="I11119" s="85">
        <v>1</v>
      </c>
      <c r="J11119" s="88">
        <v>38.531183042610948</v>
      </c>
      <c r="K11119" s="146">
        <v>43.208995310483054</v>
      </c>
      <c r="L11119" s="147">
        <v>3.7300493711357519E-7</v>
      </c>
      <c r="M11119" s="147">
        <v>4.1146539168388209E-2</v>
      </c>
      <c r="N11119" s="87">
        <v>437.64388647457588</v>
      </c>
      <c r="O11119" s="88">
        <v>37.639188203758607</v>
      </c>
      <c r="P11119" s="89">
        <v>86.004144846988936</v>
      </c>
    </row>
    <row r="11120" spans="1:16">
      <c r="A11120" s="75" t="s">
        <v>16571</v>
      </c>
      <c r="B11120" s="85">
        <v>11116</v>
      </c>
      <c r="C11120" s="85">
        <v>10997</v>
      </c>
      <c r="D11120" s="85">
        <v>11116</v>
      </c>
      <c r="E11120" s="86" t="s">
        <v>16564</v>
      </c>
      <c r="F11120" s="85" t="s">
        <v>2823</v>
      </c>
      <c r="G11120" s="86" t="s">
        <v>2855</v>
      </c>
      <c r="H11120" s="85" t="s">
        <v>1</v>
      </c>
      <c r="I11120" s="85">
        <v>1</v>
      </c>
      <c r="J11120" s="88">
        <v>27.30436428507463</v>
      </c>
      <c r="K11120" s="146">
        <v>33.331853606491556</v>
      </c>
      <c r="L11120" s="147">
        <v>4.0040497475369108E-7</v>
      </c>
      <c r="M11120" s="147">
        <v>2.7976583802321649E-2</v>
      </c>
      <c r="N11120" s="87">
        <v>305.52142885978839</v>
      </c>
      <c r="O11120" s="88">
        <v>26.255550039811109</v>
      </c>
      <c r="P11120" s="89">
        <v>85.936852736638826</v>
      </c>
    </row>
    <row r="11121" spans="1:16">
      <c r="A11121" s="75" t="s">
        <v>16572</v>
      </c>
      <c r="B11121" s="85">
        <v>11117</v>
      </c>
      <c r="C11121" s="85">
        <v>10998</v>
      </c>
      <c r="D11121" s="85">
        <v>11117</v>
      </c>
      <c r="E11121" s="86" t="s">
        <v>16564</v>
      </c>
      <c r="F11121" s="85" t="s">
        <v>2825</v>
      </c>
      <c r="G11121" s="86" t="s">
        <v>2855</v>
      </c>
      <c r="H11121" s="85" t="s">
        <v>1</v>
      </c>
      <c r="I11121" s="85">
        <v>1</v>
      </c>
      <c r="J11121" s="88">
        <v>9.6964472362637704</v>
      </c>
      <c r="K11121" s="146">
        <v>11.487898141623811</v>
      </c>
      <c r="L11121" s="147">
        <v>1.2982946633306671E-7</v>
      </c>
      <c r="M11121" s="147">
        <v>1.0806696726167081E-2</v>
      </c>
      <c r="N11121" s="87">
        <v>96.502190098052893</v>
      </c>
      <c r="O11121" s="88">
        <v>10.75840308225705</v>
      </c>
      <c r="P11121" s="89">
        <v>111.4835121495768</v>
      </c>
    </row>
    <row r="11122" spans="1:16">
      <c r="A11122" s="75" t="s">
        <v>16573</v>
      </c>
      <c r="B11122" s="85">
        <v>11118</v>
      </c>
      <c r="C11122" s="85">
        <v>10999</v>
      </c>
      <c r="D11122" s="85">
        <v>11118</v>
      </c>
      <c r="E11122" s="86" t="s">
        <v>16564</v>
      </c>
      <c r="F11122" s="85" t="s">
        <v>2827</v>
      </c>
      <c r="G11122" s="86" t="s">
        <v>2855</v>
      </c>
      <c r="H11122" s="85" t="s">
        <v>1</v>
      </c>
      <c r="I11122" s="85">
        <v>1</v>
      </c>
      <c r="J11122" s="88">
        <v>28.985201383905832</v>
      </c>
      <c r="K11122" s="146">
        <v>33.541084000645085</v>
      </c>
      <c r="L11122" s="147">
        <v>3.8223622437374961E-7</v>
      </c>
      <c r="M11122" s="147">
        <v>2.8236779544620949E-2</v>
      </c>
      <c r="N11122" s="87">
        <v>308.29887993059668</v>
      </c>
      <c r="O11122" s="88">
        <v>27.596231832241681</v>
      </c>
      <c r="P11122" s="89">
        <v>89.511294489470941</v>
      </c>
    </row>
    <row r="11123" spans="1:16">
      <c r="A11123" s="75" t="s">
        <v>16574</v>
      </c>
      <c r="B11123" s="85">
        <v>11119</v>
      </c>
      <c r="C11123" s="85">
        <v>11000</v>
      </c>
      <c r="D11123" s="85">
        <v>11119</v>
      </c>
      <c r="E11123" s="86" t="s">
        <v>16564</v>
      </c>
      <c r="F11123" s="85" t="s">
        <v>2829</v>
      </c>
      <c r="G11123" s="86" t="s">
        <v>2855</v>
      </c>
      <c r="H11123" s="85" t="s">
        <v>1</v>
      </c>
      <c r="I11123" s="85">
        <v>1</v>
      </c>
      <c r="J11123" s="88">
        <v>68.269859842746641</v>
      </c>
      <c r="K11123" s="146">
        <v>75.75471508476825</v>
      </c>
      <c r="L11123" s="147">
        <v>5.8085717191967935E-7</v>
      </c>
      <c r="M11123" s="147">
        <v>7.0961915863233166E-2</v>
      </c>
      <c r="N11123" s="87">
        <v>774.79113369944798</v>
      </c>
      <c r="O11123" s="88">
        <v>65.119467729033488</v>
      </c>
      <c r="P11123" s="89">
        <v>84.047770936798329</v>
      </c>
    </row>
    <row r="11124" spans="1:16">
      <c r="A11124" s="75" t="s">
        <v>16575</v>
      </c>
      <c r="B11124" s="85">
        <v>11120</v>
      </c>
      <c r="C11124" s="85">
        <v>11001</v>
      </c>
      <c r="D11124" s="85">
        <v>11120</v>
      </c>
      <c r="E11124" s="86" t="s">
        <v>16564</v>
      </c>
      <c r="F11124" s="85" t="s">
        <v>10980</v>
      </c>
      <c r="G11124" s="86" t="s">
        <v>2855</v>
      </c>
      <c r="H11124" s="85" t="s">
        <v>1</v>
      </c>
      <c r="I11124" s="85">
        <v>1</v>
      </c>
      <c r="J11124" s="88">
        <v>-1.3801324388577101</v>
      </c>
      <c r="K11124" s="146">
        <v>0.28030427167516325</v>
      </c>
      <c r="L11124" s="147">
        <v>1.60193211607157E-9</v>
      </c>
      <c r="M11124" s="147">
        <v>6.7613730821653481E-4</v>
      </c>
      <c r="N11124" s="87">
        <v>7.0737453733405301E-2</v>
      </c>
      <c r="O11124" s="88">
        <v>0.56510886365457258</v>
      </c>
      <c r="P11124" s="89">
        <v>7988.8211100211483</v>
      </c>
    </row>
    <row r="11125" spans="1:16">
      <c r="A11125" s="75" t="s">
        <v>16576</v>
      </c>
      <c r="B11125" s="85">
        <v>11121</v>
      </c>
      <c r="C11125" s="85">
        <v>11002</v>
      </c>
      <c r="D11125" s="85">
        <v>11121</v>
      </c>
      <c r="E11125" s="86" t="s">
        <v>16564</v>
      </c>
      <c r="F11125" s="85" t="s">
        <v>2831</v>
      </c>
      <c r="G11125" s="86" t="s">
        <v>2855</v>
      </c>
      <c r="H11125" s="85" t="s">
        <v>1</v>
      </c>
      <c r="I11125" s="85">
        <v>1</v>
      </c>
      <c r="J11125" s="88">
        <v>7.8692066580197206</v>
      </c>
      <c r="K11125" s="146">
        <v>9.9864500054833716</v>
      </c>
      <c r="L11125" s="147">
        <v>3.4499009843845332E-7</v>
      </c>
      <c r="M11125" s="147">
        <v>8.542745638581449E-3</v>
      </c>
      <c r="N11125" s="87">
        <v>89.21234475229474</v>
      </c>
      <c r="O11125" s="88">
        <v>7.8120688386225474</v>
      </c>
      <c r="P11125" s="89">
        <v>87.567128297248388</v>
      </c>
    </row>
    <row r="11126" spans="1:16">
      <c r="A11126" s="75" t="s">
        <v>16577</v>
      </c>
      <c r="B11126" s="85">
        <v>11122</v>
      </c>
      <c r="C11126" s="85">
        <v>11003</v>
      </c>
      <c r="D11126" s="85">
        <v>11122</v>
      </c>
      <c r="E11126" s="86" t="s">
        <v>16564</v>
      </c>
      <c r="F11126" s="85" t="s">
        <v>10985</v>
      </c>
      <c r="G11126" s="86" t="s">
        <v>2855</v>
      </c>
      <c r="H11126" s="85" t="s">
        <v>1</v>
      </c>
      <c r="I11126" s="85">
        <v>1</v>
      </c>
      <c r="J11126" s="88">
        <v>7.7828612959958781</v>
      </c>
      <c r="K11126" s="146">
        <v>4.2454008214879781</v>
      </c>
      <c r="L11126" s="147">
        <v>2.4262362756353321E-8</v>
      </c>
      <c r="M11126" s="147">
        <v>1.0240564179013509E-2</v>
      </c>
      <c r="N11126" s="87">
        <v>1.071367348043081</v>
      </c>
      <c r="O11126" s="88">
        <v>8.5589620866339278</v>
      </c>
      <c r="P11126" s="89">
        <v>7988.8211100211365</v>
      </c>
    </row>
    <row r="11127" spans="1:16">
      <c r="A11127" s="75" t="s">
        <v>16578</v>
      </c>
      <c r="B11127" s="85">
        <v>11123</v>
      </c>
      <c r="C11127" s="85">
        <v>11004</v>
      </c>
      <c r="D11127" s="85">
        <v>11123</v>
      </c>
      <c r="E11127" s="86" t="s">
        <v>16564</v>
      </c>
      <c r="F11127" s="85" t="s">
        <v>2833</v>
      </c>
      <c r="G11127" s="86" t="s">
        <v>2855</v>
      </c>
      <c r="H11127" s="85" t="s">
        <v>1</v>
      </c>
      <c r="I11127" s="85">
        <v>1</v>
      </c>
      <c r="J11127" s="88">
        <v>57.02453330603403</v>
      </c>
      <c r="K11127" s="146">
        <v>63.403305590963427</v>
      </c>
      <c r="L11127" s="147">
        <v>5.4586117738338037E-7</v>
      </c>
      <c r="M11127" s="147">
        <v>5.9339170505682472E-2</v>
      </c>
      <c r="N11127" s="87">
        <v>645.61397057835984</v>
      </c>
      <c r="O11127" s="88">
        <v>54.41641588571067</v>
      </c>
      <c r="P11127" s="89">
        <v>84.286304766550913</v>
      </c>
    </row>
    <row r="11128" spans="1:16">
      <c r="A11128" s="75" t="s">
        <v>16579</v>
      </c>
      <c r="B11128" s="85">
        <v>11124</v>
      </c>
      <c r="C11128" s="85">
        <v>11005</v>
      </c>
      <c r="D11128" s="85">
        <v>11124</v>
      </c>
      <c r="E11128" s="86" t="s">
        <v>16564</v>
      </c>
      <c r="F11128" s="85" t="s">
        <v>2835</v>
      </c>
      <c r="G11128" s="86" t="s">
        <v>2855</v>
      </c>
      <c r="H11128" s="85" t="s">
        <v>1</v>
      </c>
      <c r="I11128" s="85">
        <v>1</v>
      </c>
      <c r="J11128" s="88">
        <v>55.207952604296423</v>
      </c>
      <c r="K11128" s="146">
        <v>61.098573899311127</v>
      </c>
      <c r="L11128" s="147">
        <v>4.9352660119057019E-7</v>
      </c>
      <c r="M11128" s="147">
        <v>5.6987422008287707E-2</v>
      </c>
      <c r="N11128" s="87">
        <v>623.14861950381749</v>
      </c>
      <c r="O11128" s="88">
        <v>52.72392039014013</v>
      </c>
      <c r="P11128" s="89">
        <v>84.60890185734759</v>
      </c>
    </row>
    <row r="11129" spans="1:16">
      <c r="A11129" s="75" t="s">
        <v>16580</v>
      </c>
      <c r="B11129" s="85">
        <v>11125</v>
      </c>
      <c r="C11129" s="85">
        <v>11006</v>
      </c>
      <c r="D11129" s="85">
        <v>11125</v>
      </c>
      <c r="E11129" s="86" t="s">
        <v>16564</v>
      </c>
      <c r="F11129" s="85" t="s">
        <v>10992</v>
      </c>
      <c r="G11129" s="86" t="s">
        <v>2855</v>
      </c>
      <c r="H11129" s="85" t="s">
        <v>1</v>
      </c>
      <c r="I11129" s="85">
        <v>1</v>
      </c>
      <c r="J11129" s="88">
        <v>-2.6811874455483711</v>
      </c>
      <c r="K11129" s="146">
        <v>0.26540970911510087</v>
      </c>
      <c r="L11129" s="147">
        <v>1.516810052190034E-9</v>
      </c>
      <c r="M11129" s="147">
        <v>6.4020931690823792E-4</v>
      </c>
      <c r="N11129" s="87">
        <v>6.6978668954011139E-2</v>
      </c>
      <c r="O11129" s="88">
        <v>0.53508060446092276</v>
      </c>
      <c r="P11129" s="89">
        <v>7988.8211100211556</v>
      </c>
    </row>
    <row r="11130" spans="1:16">
      <c r="A11130" s="75" t="s">
        <v>16581</v>
      </c>
      <c r="B11130" s="85">
        <v>11126</v>
      </c>
      <c r="C11130" s="85">
        <v>11007</v>
      </c>
      <c r="D11130" s="85">
        <v>11126</v>
      </c>
      <c r="E11130" s="86" t="s">
        <v>16564</v>
      </c>
      <c r="F11130" s="85" t="s">
        <v>2839</v>
      </c>
      <c r="G11130" s="86" t="s">
        <v>2855</v>
      </c>
      <c r="H11130" s="85" t="s">
        <v>1</v>
      </c>
      <c r="I11130" s="85">
        <v>1</v>
      </c>
      <c r="J11130" s="88">
        <v>3.9982483363874347E-2</v>
      </c>
      <c r="K11130" s="146">
        <v>1.9947933354857297</v>
      </c>
      <c r="L11130" s="147">
        <v>7.9096990678064711E-8</v>
      </c>
      <c r="M11130" s="147">
        <v>2.1840480662810948E-3</v>
      </c>
      <c r="N11130" s="87">
        <v>16.69128215779239</v>
      </c>
      <c r="O11130" s="88">
        <v>1.9520442611857789</v>
      </c>
      <c r="P11130" s="89">
        <v>116.94992887496419</v>
      </c>
    </row>
    <row r="11131" spans="1:16">
      <c r="A11131" s="75" t="s">
        <v>16582</v>
      </c>
      <c r="B11131" s="85">
        <v>11127</v>
      </c>
      <c r="C11131" s="85">
        <v>11008</v>
      </c>
      <c r="D11131" s="85">
        <v>11127</v>
      </c>
      <c r="E11131" s="86" t="s">
        <v>16564</v>
      </c>
      <c r="F11131" s="85" t="s">
        <v>2841</v>
      </c>
      <c r="G11131" s="86" t="s">
        <v>2855</v>
      </c>
      <c r="H11131" s="85" t="s">
        <v>1</v>
      </c>
      <c r="I11131" s="85">
        <v>1</v>
      </c>
      <c r="J11131" s="88">
        <v>14.824333074169269</v>
      </c>
      <c r="K11131" s="146">
        <v>17.089947122650187</v>
      </c>
      <c r="L11131" s="147">
        <v>3.3811480491328322E-7</v>
      </c>
      <c r="M11131" s="147">
        <v>1.3566363434938781E-2</v>
      </c>
      <c r="N11131" s="87">
        <v>147.83039810283259</v>
      </c>
      <c r="O11131" s="88">
        <v>14.14979680699301</v>
      </c>
      <c r="P11131" s="89">
        <v>95.71642225538919</v>
      </c>
    </row>
    <row r="11132" spans="1:16">
      <c r="A11132" s="75" t="s">
        <v>2870</v>
      </c>
      <c r="B11132" s="85">
        <v>11128</v>
      </c>
      <c r="C11132" s="85">
        <v>1468</v>
      </c>
      <c r="D11132" s="85">
        <v>11128</v>
      </c>
      <c r="E11132" s="86" t="s">
        <v>2871</v>
      </c>
      <c r="F11132" s="85" t="s">
        <v>2872</v>
      </c>
      <c r="G11132" s="86" t="s">
        <v>2873</v>
      </c>
      <c r="H11132" s="85" t="s">
        <v>1</v>
      </c>
      <c r="I11132" s="85">
        <v>1</v>
      </c>
      <c r="J11132" s="88">
        <v>-24.502117362371401</v>
      </c>
      <c r="K11132" s="146">
        <v>0</v>
      </c>
      <c r="L11132" s="147">
        <v>6.0661733910372855E-8</v>
      </c>
      <c r="M11132" s="147">
        <v>0</v>
      </c>
      <c r="N11132" s="87">
        <v>0</v>
      </c>
      <c r="O11132" s="88">
        <v>-24.502117362371401</v>
      </c>
      <c r="P11132" s="89" t="e">
        <v>#DIV/0!</v>
      </c>
    </row>
    <row r="11133" spans="1:16">
      <c r="A11133" s="75" t="s">
        <v>2874</v>
      </c>
      <c r="B11133" s="85">
        <v>11129</v>
      </c>
      <c r="C11133" s="85">
        <v>1469</v>
      </c>
      <c r="D11133" s="85">
        <v>11129</v>
      </c>
      <c r="E11133" s="86" t="s">
        <v>2871</v>
      </c>
      <c r="F11133" s="85" t="s">
        <v>2807</v>
      </c>
      <c r="G11133" s="86" t="s">
        <v>2873</v>
      </c>
      <c r="H11133" s="85" t="s">
        <v>1</v>
      </c>
      <c r="I11133" s="85">
        <v>1</v>
      </c>
      <c r="J11133" s="88">
        <v>-8.9135988491574203</v>
      </c>
      <c r="K11133" s="146">
        <v>0</v>
      </c>
      <c r="L11133" s="147">
        <v>4.1214075690031322E-8</v>
      </c>
      <c r="M11133" s="147">
        <v>0</v>
      </c>
      <c r="N11133" s="87">
        <v>0</v>
      </c>
      <c r="O11133" s="88">
        <v>0</v>
      </c>
      <c r="P11133" s="89" t="e">
        <v>#DIV/0!</v>
      </c>
    </row>
    <row r="11134" spans="1:16">
      <c r="A11134" s="75" t="s">
        <v>2875</v>
      </c>
      <c r="B11134" s="85">
        <v>11130</v>
      </c>
      <c r="C11134" s="85">
        <v>1470</v>
      </c>
      <c r="D11134" s="85">
        <v>11130</v>
      </c>
      <c r="E11134" s="86" t="s">
        <v>2871</v>
      </c>
      <c r="F11134" s="85" t="s">
        <v>2809</v>
      </c>
      <c r="G11134" s="86" t="s">
        <v>2873</v>
      </c>
      <c r="H11134" s="85" t="s">
        <v>1</v>
      </c>
      <c r="I11134" s="85">
        <v>1</v>
      </c>
      <c r="J11134" s="88">
        <v>-20.930527235359701</v>
      </c>
      <c r="K11134" s="146">
        <v>0</v>
      </c>
      <c r="L11134" s="147">
        <v>4.1214075690031322E-8</v>
      </c>
      <c r="M11134" s="147">
        <v>0</v>
      </c>
      <c r="N11134" s="87">
        <v>0</v>
      </c>
      <c r="O11134" s="88">
        <v>0</v>
      </c>
      <c r="P11134" s="89" t="e">
        <v>#DIV/0!</v>
      </c>
    </row>
    <row r="11135" spans="1:16">
      <c r="A11135" s="75" t="s">
        <v>2876</v>
      </c>
      <c r="B11135" s="85">
        <v>11131</v>
      </c>
      <c r="C11135" s="85">
        <v>1471</v>
      </c>
      <c r="D11135" s="85">
        <v>11131</v>
      </c>
      <c r="E11135" s="86" t="s">
        <v>2871</v>
      </c>
      <c r="F11135" s="85" t="s">
        <v>2811</v>
      </c>
      <c r="G11135" s="86" t="s">
        <v>2873</v>
      </c>
      <c r="H11135" s="85" t="s">
        <v>1</v>
      </c>
      <c r="I11135" s="85">
        <v>1</v>
      </c>
      <c r="J11135" s="88">
        <v>-24.119479168424</v>
      </c>
      <c r="K11135" s="146">
        <v>0</v>
      </c>
      <c r="L11135" s="147">
        <v>4.1214075690031322E-8</v>
      </c>
      <c r="M11135" s="147">
        <v>0</v>
      </c>
      <c r="N11135" s="87">
        <v>0</v>
      </c>
      <c r="O11135" s="88">
        <v>0</v>
      </c>
      <c r="P11135" s="89" t="e">
        <v>#DIV/0!</v>
      </c>
    </row>
    <row r="11136" spans="1:16">
      <c r="A11136" s="75" t="s">
        <v>2877</v>
      </c>
      <c r="B11136" s="85">
        <v>11132</v>
      </c>
      <c r="C11136" s="85">
        <v>1472</v>
      </c>
      <c r="D11136" s="85">
        <v>11132</v>
      </c>
      <c r="E11136" s="86" t="s">
        <v>2871</v>
      </c>
      <c r="F11136" s="85" t="s">
        <v>2813</v>
      </c>
      <c r="G11136" s="86" t="s">
        <v>2873</v>
      </c>
      <c r="H11136" s="85" t="s">
        <v>1</v>
      </c>
      <c r="I11136" s="85">
        <v>1</v>
      </c>
      <c r="J11136" s="88">
        <v>1.6463276136307201</v>
      </c>
      <c r="K11136" s="146">
        <v>0.80355749370531804</v>
      </c>
      <c r="L11136" s="147">
        <v>4.5823918952259778E-8</v>
      </c>
      <c r="M11136" s="147">
        <v>0</v>
      </c>
      <c r="N11136" s="87">
        <v>0</v>
      </c>
      <c r="O11136" s="88">
        <v>1.6463276136307201</v>
      </c>
      <c r="P11136" s="89" t="e">
        <v>#DIV/0!</v>
      </c>
    </row>
    <row r="11137" spans="1:16">
      <c r="A11137" s="75" t="s">
        <v>2878</v>
      </c>
      <c r="B11137" s="85">
        <v>11133</v>
      </c>
      <c r="C11137" s="85">
        <v>1473</v>
      </c>
      <c r="D11137" s="85">
        <v>11133</v>
      </c>
      <c r="E11137" s="86" t="s">
        <v>2871</v>
      </c>
      <c r="F11137" s="85" t="s">
        <v>2815</v>
      </c>
      <c r="G11137" s="86" t="s">
        <v>2873</v>
      </c>
      <c r="H11137" s="85" t="s">
        <v>1</v>
      </c>
      <c r="I11137" s="85">
        <v>1</v>
      </c>
      <c r="J11137" s="88">
        <v>-2.5691933290069402</v>
      </c>
      <c r="K11137" s="146">
        <v>0</v>
      </c>
      <c r="L11137" s="147">
        <v>4.1214075690031322E-8</v>
      </c>
      <c r="M11137" s="147">
        <v>0</v>
      </c>
      <c r="N11137" s="87">
        <v>0</v>
      </c>
      <c r="O11137" s="88">
        <v>0</v>
      </c>
      <c r="P11137" s="89" t="e">
        <v>#DIV/0!</v>
      </c>
    </row>
    <row r="11138" spans="1:16">
      <c r="A11138" s="75" t="s">
        <v>2879</v>
      </c>
      <c r="B11138" s="85">
        <v>11134</v>
      </c>
      <c r="C11138" s="85">
        <v>1474</v>
      </c>
      <c r="D11138" s="85">
        <v>11134</v>
      </c>
      <c r="E11138" s="86" t="s">
        <v>2871</v>
      </c>
      <c r="F11138" s="85" t="s">
        <v>2817</v>
      </c>
      <c r="G11138" s="86" t="s">
        <v>2873</v>
      </c>
      <c r="H11138" s="85" t="s">
        <v>1</v>
      </c>
      <c r="I11138" s="85">
        <v>1</v>
      </c>
      <c r="J11138" s="88">
        <v>-1.9483743202966299</v>
      </c>
      <c r="K11138" s="146">
        <v>0</v>
      </c>
      <c r="L11138" s="147">
        <v>4.1214075690031322E-8</v>
      </c>
      <c r="M11138" s="147">
        <v>0</v>
      </c>
      <c r="N11138" s="87">
        <v>0</v>
      </c>
      <c r="O11138" s="88">
        <v>0</v>
      </c>
      <c r="P11138" s="89" t="e">
        <v>#DIV/0!</v>
      </c>
    </row>
    <row r="11139" spans="1:16">
      <c r="A11139" s="75" t="s">
        <v>2880</v>
      </c>
      <c r="B11139" s="85">
        <v>11135</v>
      </c>
      <c r="C11139" s="85">
        <v>1475</v>
      </c>
      <c r="D11139" s="85">
        <v>11135</v>
      </c>
      <c r="E11139" s="86" t="s">
        <v>2871</v>
      </c>
      <c r="F11139" s="85" t="s">
        <v>2819</v>
      </c>
      <c r="G11139" s="86" t="s">
        <v>2873</v>
      </c>
      <c r="H11139" s="85" t="s">
        <v>1</v>
      </c>
      <c r="I11139" s="85">
        <v>1</v>
      </c>
      <c r="J11139" s="88">
        <v>-4.7931833127825696</v>
      </c>
      <c r="K11139" s="146">
        <v>0</v>
      </c>
      <c r="L11139" s="147">
        <v>4.1214075690031322E-8</v>
      </c>
      <c r="M11139" s="147">
        <v>0</v>
      </c>
      <c r="N11139" s="87">
        <v>0</v>
      </c>
      <c r="O11139" s="88">
        <v>0</v>
      </c>
      <c r="P11139" s="89" t="e">
        <v>#DIV/0!</v>
      </c>
    </row>
    <row r="11140" spans="1:16">
      <c r="A11140" s="75" t="s">
        <v>2881</v>
      </c>
      <c r="B11140" s="85">
        <v>11136</v>
      </c>
      <c r="C11140" s="85">
        <v>1476</v>
      </c>
      <c r="D11140" s="85">
        <v>11136</v>
      </c>
      <c r="E11140" s="86" t="s">
        <v>2871</v>
      </c>
      <c r="F11140" s="85" t="s">
        <v>2821</v>
      </c>
      <c r="G11140" s="86" t="s">
        <v>2873</v>
      </c>
      <c r="H11140" s="85" t="s">
        <v>1</v>
      </c>
      <c r="I11140" s="85">
        <v>1</v>
      </c>
      <c r="J11140" s="88">
        <v>-2.7730892140252701</v>
      </c>
      <c r="K11140" s="146">
        <v>0</v>
      </c>
      <c r="L11140" s="147">
        <v>4.1214075690031322E-8</v>
      </c>
      <c r="M11140" s="147">
        <v>0</v>
      </c>
      <c r="N11140" s="87">
        <v>0</v>
      </c>
      <c r="O11140" s="88">
        <v>0</v>
      </c>
      <c r="P11140" s="89" t="e">
        <v>#DIV/0!</v>
      </c>
    </row>
    <row r="11141" spans="1:16">
      <c r="A11141" s="75" t="s">
        <v>2882</v>
      </c>
      <c r="B11141" s="85">
        <v>11137</v>
      </c>
      <c r="C11141" s="85">
        <v>1477</v>
      </c>
      <c r="D11141" s="85">
        <v>11137</v>
      </c>
      <c r="E11141" s="86" t="s">
        <v>2871</v>
      </c>
      <c r="F11141" s="85" t="s">
        <v>2823</v>
      </c>
      <c r="G11141" s="86" t="s">
        <v>2873</v>
      </c>
      <c r="H11141" s="85" t="s">
        <v>1</v>
      </c>
      <c r="I11141" s="85">
        <v>1</v>
      </c>
      <c r="J11141" s="88">
        <v>-3.5043385498525499</v>
      </c>
      <c r="K11141" s="146">
        <v>0</v>
      </c>
      <c r="L11141" s="147">
        <v>4.1214075690031322E-8</v>
      </c>
      <c r="M11141" s="147">
        <v>0</v>
      </c>
      <c r="N11141" s="87">
        <v>0</v>
      </c>
      <c r="O11141" s="88">
        <v>0</v>
      </c>
      <c r="P11141" s="89" t="e">
        <v>#DIV/0!</v>
      </c>
    </row>
    <row r="11142" spans="1:16">
      <c r="A11142" s="75" t="s">
        <v>2883</v>
      </c>
      <c r="B11142" s="85">
        <v>11138</v>
      </c>
      <c r="C11142" s="85">
        <v>1478</v>
      </c>
      <c r="D11142" s="85">
        <v>11138</v>
      </c>
      <c r="E11142" s="86" t="s">
        <v>2871</v>
      </c>
      <c r="F11142" s="85" t="s">
        <v>2825</v>
      </c>
      <c r="G11142" s="86" t="s">
        <v>2873</v>
      </c>
      <c r="H11142" s="85" t="s">
        <v>1</v>
      </c>
      <c r="I11142" s="85">
        <v>1</v>
      </c>
      <c r="J11142" s="88">
        <v>-2.2041840387597298</v>
      </c>
      <c r="K11142" s="146">
        <v>0</v>
      </c>
      <c r="L11142" s="147">
        <v>4.1214075690031322E-8</v>
      </c>
      <c r="M11142" s="147">
        <v>0</v>
      </c>
      <c r="N11142" s="87">
        <v>0</v>
      </c>
      <c r="O11142" s="88">
        <v>0</v>
      </c>
      <c r="P11142" s="89" t="e">
        <v>#DIV/0!</v>
      </c>
    </row>
    <row r="11143" spans="1:16">
      <c r="A11143" s="75" t="s">
        <v>2884</v>
      </c>
      <c r="B11143" s="85">
        <v>11139</v>
      </c>
      <c r="C11143" s="85">
        <v>1479</v>
      </c>
      <c r="D11143" s="85">
        <v>11139</v>
      </c>
      <c r="E11143" s="86" t="s">
        <v>2871</v>
      </c>
      <c r="F11143" s="85" t="s">
        <v>2827</v>
      </c>
      <c r="G11143" s="86" t="s">
        <v>2873</v>
      </c>
      <c r="H11143" s="85" t="s">
        <v>1</v>
      </c>
      <c r="I11143" s="85">
        <v>1</v>
      </c>
      <c r="J11143" s="88">
        <v>-7.2950388943323503</v>
      </c>
      <c r="K11143" s="146">
        <v>0</v>
      </c>
      <c r="L11143" s="147">
        <v>4.1214075690031322E-8</v>
      </c>
      <c r="M11143" s="147">
        <v>0</v>
      </c>
      <c r="N11143" s="87">
        <v>0</v>
      </c>
      <c r="O11143" s="88">
        <v>0</v>
      </c>
      <c r="P11143" s="89" t="e">
        <v>#DIV/0!</v>
      </c>
    </row>
    <row r="11144" spans="1:16">
      <c r="A11144" s="75" t="s">
        <v>2885</v>
      </c>
      <c r="B11144" s="85">
        <v>11140</v>
      </c>
      <c r="C11144" s="85">
        <v>1480</v>
      </c>
      <c r="D11144" s="85">
        <v>11140</v>
      </c>
      <c r="E11144" s="86" t="s">
        <v>2871</v>
      </c>
      <c r="F11144" s="85" t="s">
        <v>2829</v>
      </c>
      <c r="G11144" s="86" t="s">
        <v>2873</v>
      </c>
      <c r="H11144" s="85" t="s">
        <v>1</v>
      </c>
      <c r="I11144" s="85">
        <v>1</v>
      </c>
      <c r="J11144" s="88">
        <v>-18.8654380083121</v>
      </c>
      <c r="K11144" s="146">
        <v>0</v>
      </c>
      <c r="L11144" s="147">
        <v>4.1214075690031322E-8</v>
      </c>
      <c r="M11144" s="147">
        <v>0</v>
      </c>
      <c r="N11144" s="87">
        <v>0</v>
      </c>
      <c r="O11144" s="88">
        <v>0</v>
      </c>
      <c r="P11144" s="89" t="e">
        <v>#DIV/0!</v>
      </c>
    </row>
    <row r="11145" spans="1:16">
      <c r="A11145" s="75" t="s">
        <v>2886</v>
      </c>
      <c r="B11145" s="85">
        <v>11141</v>
      </c>
      <c r="C11145" s="85">
        <v>1481</v>
      </c>
      <c r="D11145" s="85">
        <v>11141</v>
      </c>
      <c r="E11145" s="86" t="s">
        <v>2871</v>
      </c>
      <c r="F11145" s="85" t="s">
        <v>2831</v>
      </c>
      <c r="G11145" s="86" t="s">
        <v>2873</v>
      </c>
      <c r="H11145" s="85" t="s">
        <v>1</v>
      </c>
      <c r="I11145" s="85">
        <v>1</v>
      </c>
      <c r="J11145" s="88">
        <v>-0.32122337086608899</v>
      </c>
      <c r="K11145" s="146">
        <v>0</v>
      </c>
      <c r="L11145" s="147">
        <v>4.1214075690031322E-8</v>
      </c>
      <c r="M11145" s="147">
        <v>0</v>
      </c>
      <c r="N11145" s="87">
        <v>0</v>
      </c>
      <c r="O11145" s="88">
        <v>0</v>
      </c>
      <c r="P11145" s="89" t="e">
        <v>#DIV/0!</v>
      </c>
    </row>
    <row r="11146" spans="1:16">
      <c r="A11146" s="75" t="s">
        <v>2887</v>
      </c>
      <c r="B11146" s="85">
        <v>11142</v>
      </c>
      <c r="C11146" s="85">
        <v>1482</v>
      </c>
      <c r="D11146" s="85">
        <v>11142</v>
      </c>
      <c r="E11146" s="86" t="s">
        <v>2871</v>
      </c>
      <c r="F11146" s="85" t="s">
        <v>2833</v>
      </c>
      <c r="G11146" s="86" t="s">
        <v>2873</v>
      </c>
      <c r="H11146" s="85" t="s">
        <v>1</v>
      </c>
      <c r="I11146" s="85">
        <v>1</v>
      </c>
      <c r="J11146" s="88">
        <v>-11.6925309127283</v>
      </c>
      <c r="K11146" s="146">
        <v>0</v>
      </c>
      <c r="L11146" s="147">
        <v>4.1214075690031322E-8</v>
      </c>
      <c r="M11146" s="147">
        <v>0</v>
      </c>
      <c r="N11146" s="87">
        <v>0</v>
      </c>
      <c r="O11146" s="88">
        <v>0</v>
      </c>
      <c r="P11146" s="89" t="e">
        <v>#DIV/0!</v>
      </c>
    </row>
    <row r="11147" spans="1:16">
      <c r="A11147" s="75" t="s">
        <v>2888</v>
      </c>
      <c r="B11147" s="85">
        <v>11143</v>
      </c>
      <c r="C11147" s="85">
        <v>1483</v>
      </c>
      <c r="D11147" s="85">
        <v>11143</v>
      </c>
      <c r="E11147" s="86" t="s">
        <v>2871</v>
      </c>
      <c r="F11147" s="85" t="s">
        <v>2835</v>
      </c>
      <c r="G11147" s="86" t="s">
        <v>2873</v>
      </c>
      <c r="H11147" s="85" t="s">
        <v>1</v>
      </c>
      <c r="I11147" s="85">
        <v>1</v>
      </c>
      <c r="J11147" s="88">
        <v>-11.3432321069499</v>
      </c>
      <c r="K11147" s="146">
        <v>0</v>
      </c>
      <c r="L11147" s="147">
        <v>4.1214075690031322E-8</v>
      </c>
      <c r="M11147" s="147">
        <v>0</v>
      </c>
      <c r="N11147" s="87">
        <v>0</v>
      </c>
      <c r="O11147" s="88">
        <v>0</v>
      </c>
      <c r="P11147" s="89" t="e">
        <v>#DIV/0!</v>
      </c>
    </row>
    <row r="11148" spans="1:16">
      <c r="A11148" s="75" t="s">
        <v>2889</v>
      </c>
      <c r="B11148" s="85">
        <v>11144</v>
      </c>
      <c r="C11148" s="85">
        <v>1484</v>
      </c>
      <c r="D11148" s="85">
        <v>11144</v>
      </c>
      <c r="E11148" s="86" t="s">
        <v>2871</v>
      </c>
      <c r="F11148" s="85" t="s">
        <v>2837</v>
      </c>
      <c r="G11148" s="86" t="s">
        <v>2873</v>
      </c>
      <c r="H11148" s="85" t="s">
        <v>1</v>
      </c>
      <c r="I11148" s="85">
        <v>1</v>
      </c>
      <c r="J11148" s="88">
        <v>-14.4238091438033</v>
      </c>
      <c r="K11148" s="146">
        <v>0</v>
      </c>
      <c r="L11148" s="147">
        <v>4.1214075690031322E-8</v>
      </c>
      <c r="M11148" s="147">
        <v>0</v>
      </c>
      <c r="N11148" s="87">
        <v>0</v>
      </c>
      <c r="O11148" s="88">
        <v>0</v>
      </c>
      <c r="P11148" s="89" t="e">
        <v>#DIV/0!</v>
      </c>
    </row>
    <row r="11149" spans="1:16">
      <c r="A11149" s="75" t="s">
        <v>2890</v>
      </c>
      <c r="B11149" s="85">
        <v>11145</v>
      </c>
      <c r="C11149" s="85">
        <v>1485</v>
      </c>
      <c r="D11149" s="85">
        <v>11145</v>
      </c>
      <c r="E11149" s="86" t="s">
        <v>2871</v>
      </c>
      <c r="F11149" s="85" t="s">
        <v>2839</v>
      </c>
      <c r="G11149" s="86" t="s">
        <v>2873</v>
      </c>
      <c r="H11149" s="85" t="s">
        <v>1</v>
      </c>
      <c r="I11149" s="85">
        <v>1</v>
      </c>
      <c r="J11149" s="88">
        <v>-5.4555406585606097</v>
      </c>
      <c r="K11149" s="146">
        <v>0</v>
      </c>
      <c r="L11149" s="147">
        <v>4.1214075690031322E-8</v>
      </c>
      <c r="M11149" s="147">
        <v>0</v>
      </c>
      <c r="N11149" s="87">
        <v>0</v>
      </c>
      <c r="O11149" s="88">
        <v>0</v>
      </c>
      <c r="P11149" s="89" t="e">
        <v>#DIV/0!</v>
      </c>
    </row>
    <row r="11150" spans="1:16">
      <c r="A11150" s="75" t="s">
        <v>2891</v>
      </c>
      <c r="B11150" s="85">
        <v>11146</v>
      </c>
      <c r="C11150" s="85">
        <v>1486</v>
      </c>
      <c r="D11150" s="85">
        <v>11146</v>
      </c>
      <c r="E11150" s="86" t="s">
        <v>2871</v>
      </c>
      <c r="F11150" s="85" t="s">
        <v>2841</v>
      </c>
      <c r="G11150" s="86" t="s">
        <v>2873</v>
      </c>
      <c r="H11150" s="85" t="s">
        <v>1</v>
      </c>
      <c r="I11150" s="85">
        <v>1</v>
      </c>
      <c r="J11150" s="88">
        <v>-4.2750094627812496</v>
      </c>
      <c r="K11150" s="146">
        <v>0</v>
      </c>
      <c r="L11150" s="147">
        <v>4.1214075690031322E-8</v>
      </c>
      <c r="M11150" s="147">
        <v>0</v>
      </c>
      <c r="N11150" s="87">
        <v>0</v>
      </c>
      <c r="O11150" s="88">
        <v>0</v>
      </c>
      <c r="P11150" s="89" t="e">
        <v>#DIV/0!</v>
      </c>
    </row>
    <row r="11151" spans="1:16">
      <c r="A11151" s="75" t="s">
        <v>2892</v>
      </c>
      <c r="B11151" s="85">
        <v>11147</v>
      </c>
      <c r="C11151" s="85">
        <v>1487</v>
      </c>
      <c r="D11151" s="85">
        <v>11147</v>
      </c>
      <c r="E11151" s="86" t="s">
        <v>2871</v>
      </c>
      <c r="F11151" s="85" t="s">
        <v>1183</v>
      </c>
      <c r="G11151" s="86" t="s">
        <v>2873</v>
      </c>
      <c r="H11151" s="85" t="s">
        <v>1</v>
      </c>
      <c r="I11151" s="85">
        <v>1</v>
      </c>
      <c r="J11151" s="88">
        <v>-10.4574599260173</v>
      </c>
      <c r="K11151" s="146">
        <v>0</v>
      </c>
      <c r="L11151" s="147">
        <v>4.1214075690031322E-8</v>
      </c>
      <c r="M11151" s="147">
        <v>0</v>
      </c>
      <c r="N11151" s="87">
        <v>0</v>
      </c>
      <c r="O11151" s="88">
        <v>-10.4574599260173</v>
      </c>
      <c r="P11151" s="89" t="e">
        <v>#DIV/0!</v>
      </c>
    </row>
    <row r="11152" spans="1:16">
      <c r="A11152" s="75" t="s">
        <v>2893</v>
      </c>
      <c r="B11152" s="85">
        <v>11148</v>
      </c>
      <c r="C11152" s="85">
        <v>1488</v>
      </c>
      <c r="D11152" s="85">
        <v>11148</v>
      </c>
      <c r="E11152" s="86" t="s">
        <v>2871</v>
      </c>
      <c r="F11152" s="85" t="s">
        <v>1185</v>
      </c>
      <c r="G11152" s="86" t="s">
        <v>2873</v>
      </c>
      <c r="H11152" s="85" t="s">
        <v>1</v>
      </c>
      <c r="I11152" s="85">
        <v>1</v>
      </c>
      <c r="J11152" s="88">
        <v>-9.5667899712289408</v>
      </c>
      <c r="K11152" s="146">
        <v>0</v>
      </c>
      <c r="L11152" s="147">
        <v>4.1214075690031322E-8</v>
      </c>
      <c r="M11152" s="147">
        <v>0</v>
      </c>
      <c r="N11152" s="87">
        <v>0</v>
      </c>
      <c r="O11152" s="88">
        <v>-9.5667899712289408</v>
      </c>
      <c r="P11152" s="89" t="e">
        <v>#DIV/0!</v>
      </c>
    </row>
    <row r="11153" spans="1:16">
      <c r="A11153" s="75" t="s">
        <v>2894</v>
      </c>
      <c r="B11153" s="85">
        <v>11149</v>
      </c>
      <c r="C11153" s="85">
        <v>1489</v>
      </c>
      <c r="D11153" s="85">
        <v>11149</v>
      </c>
      <c r="E11153" s="86" t="s">
        <v>2871</v>
      </c>
      <c r="F11153" s="85" t="s">
        <v>2895</v>
      </c>
      <c r="G11153" s="86" t="s">
        <v>2873</v>
      </c>
      <c r="H11153" s="85" t="s">
        <v>1</v>
      </c>
      <c r="I11153" s="85">
        <v>1</v>
      </c>
      <c r="J11153" s="88">
        <v>-4.2212336892052198</v>
      </c>
      <c r="K11153" s="146">
        <v>0</v>
      </c>
      <c r="L11153" s="147">
        <v>5.9474404598959692E-8</v>
      </c>
      <c r="M11153" s="147">
        <v>0</v>
      </c>
      <c r="N11153" s="87">
        <v>0</v>
      </c>
      <c r="O11153" s="88">
        <v>-4.2212336892052198</v>
      </c>
      <c r="P11153" s="89" t="e">
        <v>#DIV/0!</v>
      </c>
    </row>
    <row r="11154" spans="1:16">
      <c r="A11154" s="75" t="s">
        <v>2896</v>
      </c>
      <c r="B11154" s="85">
        <v>11150</v>
      </c>
      <c r="C11154" s="85">
        <v>1490</v>
      </c>
      <c r="D11154" s="85">
        <v>11150</v>
      </c>
      <c r="E11154" s="86" t="s">
        <v>2871</v>
      </c>
      <c r="F11154" s="85" t="s">
        <v>2897</v>
      </c>
      <c r="G11154" s="86" t="s">
        <v>2873</v>
      </c>
      <c r="H11154" s="85" t="s">
        <v>1</v>
      </c>
      <c r="I11154" s="85">
        <v>1</v>
      </c>
      <c r="J11154" s="88">
        <v>-8.6572080887149401</v>
      </c>
      <c r="K11154" s="146">
        <v>0</v>
      </c>
      <c r="L11154" s="147">
        <v>3.2705103116062013E-8</v>
      </c>
      <c r="M11154" s="147">
        <v>0</v>
      </c>
      <c r="N11154" s="87">
        <v>0</v>
      </c>
      <c r="O11154" s="88">
        <v>-8.6572080887149401</v>
      </c>
      <c r="P11154" s="89" t="e">
        <v>#DIV/0!</v>
      </c>
    </row>
    <row r="11155" spans="1:16">
      <c r="A11155" s="75" t="s">
        <v>2898</v>
      </c>
      <c r="B11155" s="85">
        <v>11151</v>
      </c>
      <c r="C11155" s="85">
        <v>1491</v>
      </c>
      <c r="D11155" s="85">
        <v>11151</v>
      </c>
      <c r="E11155" s="86" t="s">
        <v>2871</v>
      </c>
      <c r="F11155" s="85" t="s">
        <v>238</v>
      </c>
      <c r="G11155" s="86" t="s">
        <v>2873</v>
      </c>
      <c r="H11155" s="85" t="s">
        <v>1</v>
      </c>
      <c r="I11155" s="85">
        <v>1</v>
      </c>
      <c r="J11155" s="88">
        <v>-3.9642233856893498</v>
      </c>
      <c r="K11155" s="146">
        <v>0</v>
      </c>
      <c r="L11155" s="147">
        <v>8.7498993153443455E-8</v>
      </c>
      <c r="M11155" s="147">
        <v>0</v>
      </c>
      <c r="N11155" s="87">
        <v>0</v>
      </c>
      <c r="O11155" s="88">
        <v>-3.9642233856893498</v>
      </c>
      <c r="P11155" s="89" t="e">
        <v>#DIV/0!</v>
      </c>
    </row>
    <row r="11156" spans="1:16">
      <c r="A11156" s="75" t="s">
        <v>2951</v>
      </c>
      <c r="B11156" s="85">
        <v>11152</v>
      </c>
      <c r="C11156" s="85">
        <v>1538</v>
      </c>
      <c r="D11156" s="85">
        <v>11152</v>
      </c>
      <c r="E11156" s="86" t="s">
        <v>2952</v>
      </c>
      <c r="F11156" s="85" t="s">
        <v>2901</v>
      </c>
      <c r="G11156" s="86" t="s">
        <v>2873</v>
      </c>
      <c r="H11156" s="85" t="s">
        <v>1</v>
      </c>
      <c r="I11156" s="85">
        <v>1</v>
      </c>
      <c r="J11156" s="88">
        <v>49.47888779108257</v>
      </c>
      <c r="K11156" s="146">
        <v>44.199621614519657</v>
      </c>
      <c r="L11156" s="147">
        <v>5.4974162696385162E-7</v>
      </c>
      <c r="M11156" s="147">
        <v>5.9185459759447168E-2</v>
      </c>
      <c r="N11156" s="87">
        <v>547.13986661829529</v>
      </c>
      <c r="O11156" s="88">
        <v>47.877423498234023</v>
      </c>
      <c r="P11156" s="89">
        <v>87.504907646649443</v>
      </c>
    </row>
    <row r="11157" spans="1:16">
      <c r="A11157" s="75" t="s">
        <v>2953</v>
      </c>
      <c r="B11157" s="85">
        <v>11153</v>
      </c>
      <c r="C11157" s="85">
        <v>1539</v>
      </c>
      <c r="D11157" s="85">
        <v>11153</v>
      </c>
      <c r="E11157" s="86" t="s">
        <v>2952</v>
      </c>
      <c r="F11157" s="85" t="s">
        <v>2807</v>
      </c>
      <c r="G11157" s="86" t="s">
        <v>2873</v>
      </c>
      <c r="H11157" s="85" t="s">
        <v>1</v>
      </c>
      <c r="I11157" s="85">
        <v>1</v>
      </c>
      <c r="J11157" s="88">
        <v>55.626478085849158</v>
      </c>
      <c r="K11157" s="146">
        <v>61.622554693180163</v>
      </c>
      <c r="L11157" s="147">
        <v>5.7267155364040442E-7</v>
      </c>
      <c r="M11157" s="147">
        <v>5.7691249225983628E-2</v>
      </c>
      <c r="N11157" s="87">
        <v>630.8448609483363</v>
      </c>
      <c r="O11157" s="88">
        <v>52.902593882564247</v>
      </c>
      <c r="P11157" s="89">
        <v>83.859910981975574</v>
      </c>
    </row>
    <row r="11158" spans="1:16">
      <c r="A11158" s="75" t="s">
        <v>2954</v>
      </c>
      <c r="B11158" s="85">
        <v>11154</v>
      </c>
      <c r="C11158" s="85">
        <v>1540</v>
      </c>
      <c r="D11158" s="85">
        <v>11154</v>
      </c>
      <c r="E11158" s="86" t="s">
        <v>2952</v>
      </c>
      <c r="F11158" s="85" t="s">
        <v>2809</v>
      </c>
      <c r="G11158" s="86" t="s">
        <v>2873</v>
      </c>
      <c r="H11158" s="85" t="s">
        <v>1</v>
      </c>
      <c r="I11158" s="85">
        <v>1</v>
      </c>
      <c r="J11158" s="88">
        <v>51.833007534265931</v>
      </c>
      <c r="K11158" s="146">
        <v>57.420179231243857</v>
      </c>
      <c r="L11158" s="147">
        <v>5.6105164423773858E-7</v>
      </c>
      <c r="M11158" s="147">
        <v>5.3756970757282807E-2</v>
      </c>
      <c r="N11158" s="87">
        <v>587.82413619686417</v>
      </c>
      <c r="O11158" s="88">
        <v>49.294879734525701</v>
      </c>
      <c r="P11158" s="89">
        <v>83.859910981975545</v>
      </c>
    </row>
    <row r="11159" spans="1:16">
      <c r="A11159" s="75" t="s">
        <v>2955</v>
      </c>
      <c r="B11159" s="85">
        <v>11155</v>
      </c>
      <c r="C11159" s="85">
        <v>1541</v>
      </c>
      <c r="D11159" s="85">
        <v>11155</v>
      </c>
      <c r="E11159" s="86" t="s">
        <v>2952</v>
      </c>
      <c r="F11159" s="85" t="s">
        <v>2811</v>
      </c>
      <c r="G11159" s="86" t="s">
        <v>2873</v>
      </c>
      <c r="H11159" s="85" t="s">
        <v>1</v>
      </c>
      <c r="I11159" s="85">
        <v>1</v>
      </c>
      <c r="J11159" s="88">
        <v>55.172769674024273</v>
      </c>
      <c r="K11159" s="146">
        <v>61.119940247964344</v>
      </c>
      <c r="L11159" s="147">
        <v>5.712817838849935E-7</v>
      </c>
      <c r="M11159" s="147">
        <v>5.7220699840813079E-2</v>
      </c>
      <c r="N11159" s="87">
        <v>625.69947641532724</v>
      </c>
      <c r="O11159" s="88">
        <v>52.471102393658001</v>
      </c>
      <c r="P11159" s="89">
        <v>83.859910981975474</v>
      </c>
    </row>
    <row r="11160" spans="1:16">
      <c r="A11160" s="75" t="s">
        <v>2956</v>
      </c>
      <c r="B11160" s="85">
        <v>11156</v>
      </c>
      <c r="C11160" s="85">
        <v>1542</v>
      </c>
      <c r="D11160" s="85">
        <v>11156</v>
      </c>
      <c r="E11160" s="86" t="s">
        <v>2952</v>
      </c>
      <c r="F11160" s="85" t="s">
        <v>2813</v>
      </c>
      <c r="G11160" s="86" t="s">
        <v>2873</v>
      </c>
      <c r="H11160" s="85" t="s">
        <v>1</v>
      </c>
      <c r="I11160" s="85">
        <v>1</v>
      </c>
      <c r="J11160" s="88">
        <v>15.0475220435581</v>
      </c>
      <c r="K11160" s="146">
        <v>18.232672320475061</v>
      </c>
      <c r="L11160" s="147">
        <v>4.4898715989174317E-7</v>
      </c>
      <c r="M11160" s="147">
        <v>1.547185657995759E-2</v>
      </c>
      <c r="N11160" s="87">
        <v>169.18235163470749</v>
      </c>
      <c r="O11160" s="88">
        <v>14.18761694780788</v>
      </c>
      <c r="P11160" s="89">
        <v>83.859910981975688</v>
      </c>
    </row>
    <row r="11161" spans="1:16">
      <c r="A11161" s="75" t="s">
        <v>2957</v>
      </c>
      <c r="B11161" s="85">
        <v>11157</v>
      </c>
      <c r="C11161" s="85">
        <v>1543</v>
      </c>
      <c r="D11161" s="85">
        <v>11157</v>
      </c>
      <c r="E11161" s="86" t="s">
        <v>2952</v>
      </c>
      <c r="F11161" s="85" t="s">
        <v>2815</v>
      </c>
      <c r="G11161" s="86" t="s">
        <v>2873</v>
      </c>
      <c r="H11161" s="85" t="s">
        <v>1</v>
      </c>
      <c r="I11161" s="85">
        <v>1</v>
      </c>
      <c r="J11161" s="88">
        <v>1.935302925842395</v>
      </c>
      <c r="K11161" s="146">
        <v>2.3915736535820775</v>
      </c>
      <c r="L11161" s="147">
        <v>4.0830562132096178E-7</v>
      </c>
      <c r="M11161" s="147">
        <v>1.9858751288993281E-3</v>
      </c>
      <c r="N11161" s="87">
        <v>21.715236476228171</v>
      </c>
      <c r="O11161" s="88">
        <v>1.821037797849048</v>
      </c>
      <c r="P11161" s="89">
        <v>83.859910981975787</v>
      </c>
    </row>
    <row r="11162" spans="1:16">
      <c r="A11162" s="75" t="s">
        <v>2958</v>
      </c>
      <c r="B11162" s="85">
        <v>11158</v>
      </c>
      <c r="C11162" s="85">
        <v>1544</v>
      </c>
      <c r="D11162" s="85">
        <v>11158</v>
      </c>
      <c r="E11162" s="86" t="s">
        <v>2952</v>
      </c>
      <c r="F11162" s="85" t="s">
        <v>2817</v>
      </c>
      <c r="G11162" s="86" t="s">
        <v>2873</v>
      </c>
      <c r="H11162" s="85" t="s">
        <v>1</v>
      </c>
      <c r="I11162" s="85">
        <v>1</v>
      </c>
      <c r="J11162" s="88">
        <v>12.176655451911071</v>
      </c>
      <c r="K11162" s="146">
        <v>15.04744708369685</v>
      </c>
      <c r="L11162" s="147">
        <v>4.4019138317789811E-7</v>
      </c>
      <c r="M11162" s="147">
        <v>1.2494848683495329E-2</v>
      </c>
      <c r="N11162" s="87">
        <v>136.62923209435311</v>
      </c>
      <c r="O11162" s="88">
        <v>11.457715240968181</v>
      </c>
      <c r="P11162" s="89">
        <v>83.859910981975929</v>
      </c>
    </row>
    <row r="11163" spans="1:16">
      <c r="A11163" s="75" t="s">
        <v>2959</v>
      </c>
      <c r="B11163" s="85">
        <v>11159</v>
      </c>
      <c r="C11163" s="85">
        <v>1545</v>
      </c>
      <c r="D11163" s="85">
        <v>11159</v>
      </c>
      <c r="E11163" s="86" t="s">
        <v>2952</v>
      </c>
      <c r="F11163" s="85" t="s">
        <v>2819</v>
      </c>
      <c r="G11163" s="86" t="s">
        <v>2873</v>
      </c>
      <c r="H11163" s="85" t="s">
        <v>1</v>
      </c>
      <c r="I11163" s="85">
        <v>1</v>
      </c>
      <c r="J11163" s="88">
        <v>52.313722391250678</v>
      </c>
      <c r="K11163" s="146">
        <v>57.952711194181745</v>
      </c>
      <c r="L11163" s="147">
        <v>5.6252413835907655E-7</v>
      </c>
      <c r="M11163" s="147">
        <v>5.425552902620924E-2</v>
      </c>
      <c r="N11163" s="87">
        <v>593.27579352887028</v>
      </c>
      <c r="O11163" s="88">
        <v>49.752055233091887</v>
      </c>
      <c r="P11163" s="89">
        <v>83.859910981975418</v>
      </c>
    </row>
    <row r="11164" spans="1:16">
      <c r="A11164" s="75" t="s">
        <v>2960</v>
      </c>
      <c r="B11164" s="85">
        <v>11160</v>
      </c>
      <c r="C11164" s="85">
        <v>1546</v>
      </c>
      <c r="D11164" s="85">
        <v>11160</v>
      </c>
      <c r="E11164" s="86" t="s">
        <v>2952</v>
      </c>
      <c r="F11164" s="85" t="s">
        <v>2821</v>
      </c>
      <c r="G11164" s="86" t="s">
        <v>2873</v>
      </c>
      <c r="H11164" s="85" t="s">
        <v>1</v>
      </c>
      <c r="I11164" s="85">
        <v>1</v>
      </c>
      <c r="J11164" s="88">
        <v>12.131892566453949</v>
      </c>
      <c r="K11164" s="146">
        <v>14.953232460796363</v>
      </c>
      <c r="L11164" s="147">
        <v>4.4003672800021711E-7</v>
      </c>
      <c r="M11164" s="147">
        <v>1.245225576051949E-2</v>
      </c>
      <c r="N11164" s="87">
        <v>136.16348508882729</v>
      </c>
      <c r="O11164" s="88">
        <v>11.41865773854455</v>
      </c>
      <c r="P11164" s="89">
        <v>83.859910981975091</v>
      </c>
    </row>
    <row r="11165" spans="1:16">
      <c r="A11165" s="75" t="s">
        <v>2961</v>
      </c>
      <c r="B11165" s="85">
        <v>11161</v>
      </c>
      <c r="C11165" s="85">
        <v>1547</v>
      </c>
      <c r="D11165" s="85">
        <v>11161</v>
      </c>
      <c r="E11165" s="86" t="s">
        <v>2952</v>
      </c>
      <c r="F11165" s="85" t="s">
        <v>2823</v>
      </c>
      <c r="G11165" s="86" t="s">
        <v>2873</v>
      </c>
      <c r="H11165" s="85" t="s">
        <v>1</v>
      </c>
      <c r="I11165" s="85">
        <v>1</v>
      </c>
      <c r="J11165" s="88">
        <v>24.781777426099811</v>
      </c>
      <c r="K11165" s="146">
        <v>30.107139587163246</v>
      </c>
      <c r="L11165" s="147">
        <v>4.7923328274081716E-7</v>
      </c>
      <c r="M11165" s="147">
        <v>2.5473768546879119E-2</v>
      </c>
      <c r="N11165" s="87">
        <v>278.55170744938891</v>
      </c>
      <c r="O11165" s="88">
        <v>23.359321390583069</v>
      </c>
      <c r="P11165" s="89">
        <v>83.859910981975617</v>
      </c>
    </row>
    <row r="11166" spans="1:16">
      <c r="A11166" s="75" t="s">
        <v>2962</v>
      </c>
      <c r="B11166" s="85">
        <v>11162</v>
      </c>
      <c r="C11166" s="85">
        <v>1548</v>
      </c>
      <c r="D11166" s="85">
        <v>11162</v>
      </c>
      <c r="E11166" s="86" t="s">
        <v>2952</v>
      </c>
      <c r="F11166" s="85" t="s">
        <v>2825</v>
      </c>
      <c r="G11166" s="86" t="s">
        <v>2873</v>
      </c>
      <c r="H11166" s="85" t="s">
        <v>1</v>
      </c>
      <c r="I11166" s="85">
        <v>1</v>
      </c>
      <c r="J11166" s="88">
        <v>29.68162918261293</v>
      </c>
      <c r="K11166" s="146">
        <v>35.294476887095975</v>
      </c>
      <c r="L11166" s="147">
        <v>4.9414758802616199E-7</v>
      </c>
      <c r="M11166" s="147">
        <v>3.0576159231318331E-2</v>
      </c>
      <c r="N11166" s="87">
        <v>334.34555807690259</v>
      </c>
      <c r="O11166" s="88">
        <v>28.038188737547891</v>
      </c>
      <c r="P11166" s="89">
        <v>83.859910981975261</v>
      </c>
    </row>
    <row r="11167" spans="1:16">
      <c r="A11167" s="75" t="s">
        <v>2963</v>
      </c>
      <c r="B11167" s="85">
        <v>11163</v>
      </c>
      <c r="C11167" s="85">
        <v>1549</v>
      </c>
      <c r="D11167" s="85">
        <v>11163</v>
      </c>
      <c r="E11167" s="86" t="s">
        <v>2952</v>
      </c>
      <c r="F11167" s="85" t="s">
        <v>2827</v>
      </c>
      <c r="G11167" s="86" t="s">
        <v>2873</v>
      </c>
      <c r="H11167" s="85" t="s">
        <v>1</v>
      </c>
      <c r="I11167" s="85">
        <v>1</v>
      </c>
      <c r="J11167" s="88">
        <v>25.498530337036652</v>
      </c>
      <c r="K11167" s="146">
        <v>30.443856638381003</v>
      </c>
      <c r="L11167" s="147">
        <v>4.8124905354240634E-7</v>
      </c>
      <c r="M11167" s="147">
        <v>2.6256388115696382E-2</v>
      </c>
      <c r="N11167" s="87">
        <v>287.10953103078049</v>
      </c>
      <c r="O11167" s="88">
        <v>24.076979714318021</v>
      </c>
      <c r="P11167" s="89">
        <v>83.859910981975631</v>
      </c>
    </row>
    <row r="11168" spans="1:16">
      <c r="A11168" s="75" t="s">
        <v>2964</v>
      </c>
      <c r="B11168" s="85">
        <v>11164</v>
      </c>
      <c r="C11168" s="85">
        <v>1550</v>
      </c>
      <c r="D11168" s="85">
        <v>11164</v>
      </c>
      <c r="E11168" s="86" t="s">
        <v>2952</v>
      </c>
      <c r="F11168" s="85" t="s">
        <v>2829</v>
      </c>
      <c r="G11168" s="86" t="s">
        <v>2873</v>
      </c>
      <c r="H11168" s="85" t="s">
        <v>1</v>
      </c>
      <c r="I11168" s="85">
        <v>1</v>
      </c>
      <c r="J11168" s="88">
        <v>53.428225921262261</v>
      </c>
      <c r="K11168" s="146">
        <v>59.187349033878959</v>
      </c>
      <c r="L11168" s="147">
        <v>5.6593801224358136E-7</v>
      </c>
      <c r="M11168" s="147">
        <v>5.5411401249755347E-2</v>
      </c>
      <c r="N11168" s="87">
        <v>605.91507698901444</v>
      </c>
      <c r="O11168" s="88">
        <v>50.811984418935602</v>
      </c>
      <c r="P11168" s="89">
        <v>83.859910981975531</v>
      </c>
    </row>
    <row r="11169" spans="1:16">
      <c r="A11169" s="75" t="s">
        <v>2965</v>
      </c>
      <c r="B11169" s="85">
        <v>11165</v>
      </c>
      <c r="C11169" s="85">
        <v>1551</v>
      </c>
      <c r="D11169" s="85">
        <v>11165</v>
      </c>
      <c r="E11169" s="86" t="s">
        <v>2952</v>
      </c>
      <c r="F11169" s="85" t="s">
        <v>2831</v>
      </c>
      <c r="G11169" s="86" t="s">
        <v>2873</v>
      </c>
      <c r="H11169" s="85" t="s">
        <v>1</v>
      </c>
      <c r="I11169" s="85">
        <v>1</v>
      </c>
      <c r="J11169" s="88">
        <v>4.0418712969228716</v>
      </c>
      <c r="K11169" s="146">
        <v>4.9947906220845661</v>
      </c>
      <c r="L11169" s="147">
        <v>4.1486428017433612E-7</v>
      </c>
      <c r="M11169" s="147">
        <v>4.1474911113862983E-3</v>
      </c>
      <c r="N11169" s="87">
        <v>45.352171924689841</v>
      </c>
      <c r="O11169" s="88">
        <v>3.8032291004437351</v>
      </c>
      <c r="P11169" s="89">
        <v>83.859910981975432</v>
      </c>
    </row>
    <row r="11170" spans="1:16">
      <c r="A11170" s="75" t="s">
        <v>2966</v>
      </c>
      <c r="B11170" s="85">
        <v>11166</v>
      </c>
      <c r="C11170" s="85">
        <v>1552</v>
      </c>
      <c r="D11170" s="85">
        <v>11166</v>
      </c>
      <c r="E11170" s="86" t="s">
        <v>2952</v>
      </c>
      <c r="F11170" s="85" t="s">
        <v>2833</v>
      </c>
      <c r="G11170" s="86" t="s">
        <v>2873</v>
      </c>
      <c r="H11170" s="85" t="s">
        <v>1</v>
      </c>
      <c r="I11170" s="85">
        <v>1</v>
      </c>
      <c r="J11170" s="88">
        <v>47.721970815668641</v>
      </c>
      <c r="K11170" s="146">
        <v>53.022226939793249</v>
      </c>
      <c r="L11170" s="147">
        <v>5.4852038925050976E-7</v>
      </c>
      <c r="M11170" s="147">
        <v>4.947992599632884E-2</v>
      </c>
      <c r="N11170" s="87">
        <v>541.05531521112118</v>
      </c>
      <c r="O11170" s="88">
        <v>45.372850569929348</v>
      </c>
      <c r="P11170" s="89">
        <v>83.859910981975545</v>
      </c>
    </row>
    <row r="11171" spans="1:16">
      <c r="A11171" s="75" t="s">
        <v>2967</v>
      </c>
      <c r="B11171" s="85">
        <v>11167</v>
      </c>
      <c r="C11171" s="85">
        <v>1553</v>
      </c>
      <c r="D11171" s="85">
        <v>11167</v>
      </c>
      <c r="E11171" s="86" t="s">
        <v>2952</v>
      </c>
      <c r="F11171" s="85" t="s">
        <v>2835</v>
      </c>
      <c r="G11171" s="86" t="s">
        <v>2873</v>
      </c>
      <c r="H11171" s="85" t="s">
        <v>1</v>
      </c>
      <c r="I11171" s="85">
        <v>1</v>
      </c>
      <c r="J11171" s="88">
        <v>55.640129781934498</v>
      </c>
      <c r="K11171" s="146">
        <v>61.637677929768714</v>
      </c>
      <c r="L11171" s="147">
        <v>5.7271337061764154E-7</v>
      </c>
      <c r="M11171" s="147">
        <v>5.7705407652480001E-2</v>
      </c>
      <c r="N11171" s="87">
        <v>630.99968114575142</v>
      </c>
      <c r="O11171" s="88">
        <v>52.915577090537568</v>
      </c>
      <c r="P11171" s="89">
        <v>83.859910981975389</v>
      </c>
    </row>
    <row r="11172" spans="1:16">
      <c r="A11172" s="75" t="s">
        <v>2968</v>
      </c>
      <c r="B11172" s="85">
        <v>11168</v>
      </c>
      <c r="C11172" s="85">
        <v>1554</v>
      </c>
      <c r="D11172" s="85">
        <v>11168</v>
      </c>
      <c r="E11172" s="86" t="s">
        <v>2952</v>
      </c>
      <c r="F11172" s="85" t="s">
        <v>2837</v>
      </c>
      <c r="G11172" s="86" t="s">
        <v>2873</v>
      </c>
      <c r="H11172" s="85" t="s">
        <v>1</v>
      </c>
      <c r="I11172" s="85">
        <v>1</v>
      </c>
      <c r="J11172" s="88">
        <v>23.10875084049901</v>
      </c>
      <c r="K11172" s="146">
        <v>25.599684027487946</v>
      </c>
      <c r="L11172" s="147">
        <v>4.7306539104244402E-7</v>
      </c>
      <c r="M11172" s="147">
        <v>2.3966512889471221E-2</v>
      </c>
      <c r="N11172" s="87">
        <v>262.07010064821787</v>
      </c>
      <c r="O11172" s="88">
        <v>21.977175311396881</v>
      </c>
      <c r="P11172" s="89">
        <v>83.859910981975389</v>
      </c>
    </row>
    <row r="11173" spans="1:16">
      <c r="A11173" s="75" t="s">
        <v>2969</v>
      </c>
      <c r="B11173" s="85">
        <v>11169</v>
      </c>
      <c r="C11173" s="85">
        <v>1555</v>
      </c>
      <c r="D11173" s="85">
        <v>11169</v>
      </c>
      <c r="E11173" s="86" t="s">
        <v>2952</v>
      </c>
      <c r="F11173" s="85" t="s">
        <v>2839</v>
      </c>
      <c r="G11173" s="86" t="s">
        <v>2873</v>
      </c>
      <c r="H11173" s="85" t="s">
        <v>1</v>
      </c>
      <c r="I11173" s="85">
        <v>1</v>
      </c>
      <c r="J11173" s="88">
        <v>2.1043428990791861</v>
      </c>
      <c r="K11173" s="146">
        <v>2.4546012928838614</v>
      </c>
      <c r="L11173" s="147">
        <v>4.0877458365159092E-7</v>
      </c>
      <c r="M11173" s="147">
        <v>2.1718558720318971E-3</v>
      </c>
      <c r="N11173" s="87">
        <v>23.748907052175571</v>
      </c>
      <c r="O11173" s="88">
        <v>1.9915812313146539</v>
      </c>
      <c r="P11173" s="89">
        <v>83.859910981975517</v>
      </c>
    </row>
    <row r="11174" spans="1:16">
      <c r="A11174" s="75" t="s">
        <v>2970</v>
      </c>
      <c r="B11174" s="85">
        <v>11170</v>
      </c>
      <c r="C11174" s="85">
        <v>1556</v>
      </c>
      <c r="D11174" s="85">
        <v>11170</v>
      </c>
      <c r="E11174" s="86" t="s">
        <v>2952</v>
      </c>
      <c r="F11174" s="85" t="s">
        <v>2841</v>
      </c>
      <c r="G11174" s="86" t="s">
        <v>2873</v>
      </c>
      <c r="H11174" s="85" t="s">
        <v>1</v>
      </c>
      <c r="I11174" s="85">
        <v>1</v>
      </c>
      <c r="J11174" s="88">
        <v>8.4358779343899002</v>
      </c>
      <c r="K11174" s="146">
        <v>10.397688824960074</v>
      </c>
      <c r="L11174" s="147">
        <v>4.2853409300123303E-7</v>
      </c>
      <c r="M11174" s="147">
        <v>8.6586415951299227E-3</v>
      </c>
      <c r="N11174" s="87">
        <v>94.68090267355565</v>
      </c>
      <c r="O11174" s="88">
        <v>7.9399320698974689</v>
      </c>
      <c r="P11174" s="89">
        <v>83.85991098197556</v>
      </c>
    </row>
    <row r="11175" spans="1:16">
      <c r="A11175" s="75" t="s">
        <v>2971</v>
      </c>
      <c r="B11175" s="85">
        <v>11171</v>
      </c>
      <c r="C11175" s="85">
        <v>1557</v>
      </c>
      <c r="D11175" s="85">
        <v>11171</v>
      </c>
      <c r="E11175" s="86" t="s">
        <v>2952</v>
      </c>
      <c r="F11175" s="85" t="s">
        <v>2972</v>
      </c>
      <c r="G11175" s="86" t="s">
        <v>2873</v>
      </c>
      <c r="H11175" s="85" t="s">
        <v>1</v>
      </c>
      <c r="I11175" s="85">
        <v>1</v>
      </c>
      <c r="J11175" s="88">
        <v>151.6034966214639</v>
      </c>
      <c r="K11175" s="146">
        <v>135.42780537832698</v>
      </c>
      <c r="L11175" s="147">
        <v>1.0328350981111351E-6</v>
      </c>
      <c r="M11175" s="147">
        <v>0.18134446931319839</v>
      </c>
      <c r="N11175" s="87">
        <v>1676.438590749495</v>
      </c>
      <c r="O11175" s="88">
        <v>146.6966040588139</v>
      </c>
      <c r="P11175" s="89">
        <v>87.504907646649556</v>
      </c>
    </row>
    <row r="11176" spans="1:16">
      <c r="A11176" s="75" t="s">
        <v>2973</v>
      </c>
      <c r="B11176" s="85">
        <v>11172</v>
      </c>
      <c r="C11176" s="85">
        <v>1558</v>
      </c>
      <c r="D11176" s="85">
        <v>11172</v>
      </c>
      <c r="E11176" s="86" t="s">
        <v>2952</v>
      </c>
      <c r="F11176" s="85" t="s">
        <v>1185</v>
      </c>
      <c r="G11176" s="86" t="s">
        <v>2873</v>
      </c>
      <c r="H11176" s="85" t="s">
        <v>1</v>
      </c>
      <c r="I11176" s="85">
        <v>1</v>
      </c>
      <c r="J11176" s="88">
        <v>59.88172470266494</v>
      </c>
      <c r="K11176" s="146">
        <v>53.492503401817437</v>
      </c>
      <c r="L11176" s="147">
        <v>5.8080969951305489E-7</v>
      </c>
      <c r="M11176" s="147">
        <v>7.1629083957594972E-2</v>
      </c>
      <c r="N11176" s="87">
        <v>662.17492610241084</v>
      </c>
      <c r="O11176" s="88">
        <v>57.943555754518393</v>
      </c>
      <c r="P11176" s="89">
        <v>87.504907646649457</v>
      </c>
    </row>
    <row r="11177" spans="1:16">
      <c r="A11177" s="75" t="s">
        <v>2974</v>
      </c>
      <c r="B11177" s="85">
        <v>11173</v>
      </c>
      <c r="C11177" s="85">
        <v>1559</v>
      </c>
      <c r="D11177" s="85">
        <v>11173</v>
      </c>
      <c r="E11177" s="86" t="s">
        <v>2952</v>
      </c>
      <c r="F11177" s="85" t="s">
        <v>2895</v>
      </c>
      <c r="G11177" s="86" t="s">
        <v>2873</v>
      </c>
      <c r="H11177" s="85" t="s">
        <v>1</v>
      </c>
      <c r="I11177" s="85">
        <v>1</v>
      </c>
      <c r="J11177" s="88">
        <v>65.535571989362666</v>
      </c>
      <c r="K11177" s="146">
        <v>58.543100169341187</v>
      </c>
      <c r="L11177" s="147">
        <v>7.7579324026443266E-7</v>
      </c>
      <c r="M11177" s="147">
        <v>7.8392080581242071E-2</v>
      </c>
      <c r="N11177" s="87">
        <v>724.69543512002724</v>
      </c>
      <c r="O11177" s="88">
        <v>63.414407122126427</v>
      </c>
      <c r="P11177" s="89">
        <v>87.504907646649457</v>
      </c>
    </row>
    <row r="11178" spans="1:16">
      <c r="A11178" s="75" t="s">
        <v>2975</v>
      </c>
      <c r="B11178" s="85">
        <v>11174</v>
      </c>
      <c r="C11178" s="85">
        <v>1560</v>
      </c>
      <c r="D11178" s="85">
        <v>11174</v>
      </c>
      <c r="E11178" s="86" t="s">
        <v>2952</v>
      </c>
      <c r="F11178" s="85" t="s">
        <v>2976</v>
      </c>
      <c r="G11178" s="86" t="s">
        <v>2873</v>
      </c>
      <c r="H11178" s="85" t="s">
        <v>1</v>
      </c>
      <c r="I11178" s="85">
        <v>1</v>
      </c>
      <c r="J11178" s="88">
        <v>50.236770098604588</v>
      </c>
      <c r="K11178" s="146">
        <v>44.876639888702684</v>
      </c>
      <c r="L11178" s="147">
        <v>5.5200504248348169E-7</v>
      </c>
      <c r="M11178" s="147">
        <v>6.0092020412217721E-2</v>
      </c>
      <c r="N11178" s="87">
        <v>555.52056479406713</v>
      </c>
      <c r="O11178" s="88">
        <v>48.610775718119392</v>
      </c>
      <c r="P11178" s="89">
        <v>87.504907646649457</v>
      </c>
    </row>
    <row r="11179" spans="1:16">
      <c r="A11179" s="75" t="s">
        <v>2977</v>
      </c>
      <c r="B11179" s="85">
        <v>11175</v>
      </c>
      <c r="C11179" s="85">
        <v>1561</v>
      </c>
      <c r="D11179" s="85">
        <v>11175</v>
      </c>
      <c r="E11179" s="86" t="s">
        <v>2952</v>
      </c>
      <c r="F11179" s="85" t="s">
        <v>2897</v>
      </c>
      <c r="G11179" s="86" t="s">
        <v>2873</v>
      </c>
      <c r="H11179" s="85" t="s">
        <v>1</v>
      </c>
      <c r="I11179" s="85">
        <v>1</v>
      </c>
      <c r="J11179" s="88">
        <v>46.577172655567963</v>
      </c>
      <c r="K11179" s="146">
        <v>41.607511792560643</v>
      </c>
      <c r="L11179" s="147">
        <v>4.5808515779532519E-7</v>
      </c>
      <c r="M11179" s="147">
        <v>5.5714497657155741E-2</v>
      </c>
      <c r="N11179" s="87">
        <v>515.05256427404447</v>
      </c>
      <c r="O11179" s="88">
        <v>45.069627069970217</v>
      </c>
      <c r="P11179" s="89">
        <v>87.504907646649414</v>
      </c>
    </row>
    <row r="11180" spans="1:16">
      <c r="A11180" s="75" t="s">
        <v>2978</v>
      </c>
      <c r="B11180" s="85">
        <v>11176</v>
      </c>
      <c r="C11180" s="85">
        <v>1562</v>
      </c>
      <c r="D11180" s="85">
        <v>11176</v>
      </c>
      <c r="E11180" s="86" t="s">
        <v>2952</v>
      </c>
      <c r="F11180" s="85" t="s">
        <v>2979</v>
      </c>
      <c r="G11180" s="86" t="s">
        <v>2873</v>
      </c>
      <c r="H11180" s="85" t="s">
        <v>1</v>
      </c>
      <c r="I11180" s="85">
        <v>1</v>
      </c>
      <c r="J11180" s="88">
        <v>119.4118403696117</v>
      </c>
      <c r="K11180" s="146">
        <v>106.67091352003857</v>
      </c>
      <c r="L11180" s="147">
        <v>9.3669471636603752E-7</v>
      </c>
      <c r="M11180" s="147">
        <v>0.14283758161336291</v>
      </c>
      <c r="N11180" s="87">
        <v>1320.4617429628181</v>
      </c>
      <c r="O11180" s="88">
        <v>115.5468828688951</v>
      </c>
      <c r="P11180" s="89">
        <v>87.5049076466494</v>
      </c>
    </row>
    <row r="11181" spans="1:16">
      <c r="A11181" s="75" t="s">
        <v>2980</v>
      </c>
      <c r="B11181" s="85">
        <v>11177</v>
      </c>
      <c r="C11181" s="85">
        <v>1563</v>
      </c>
      <c r="D11181" s="85">
        <v>11177</v>
      </c>
      <c r="E11181" s="86" t="s">
        <v>2952</v>
      </c>
      <c r="F11181" s="85" t="s">
        <v>2981</v>
      </c>
      <c r="G11181" s="86" t="s">
        <v>2873</v>
      </c>
      <c r="H11181" s="85" t="s">
        <v>1</v>
      </c>
      <c r="I11181" s="85">
        <v>1</v>
      </c>
      <c r="J11181" s="88">
        <v>60.613687449394888</v>
      </c>
      <c r="K11181" s="146">
        <v>54.146367663641357</v>
      </c>
      <c r="L11181" s="147">
        <v>5.0000520937923828E-7</v>
      </c>
      <c r="M11181" s="147">
        <v>7.250464025293693E-2</v>
      </c>
      <c r="N11181" s="87">
        <v>670.26900455676866</v>
      </c>
      <c r="O11181" s="88">
        <v>58.651827342151712</v>
      </c>
      <c r="P11181" s="89">
        <v>87.504907646649457</v>
      </c>
    </row>
    <row r="11182" spans="1:16">
      <c r="A11182" s="75" t="s">
        <v>2982</v>
      </c>
      <c r="B11182" s="85">
        <v>11178</v>
      </c>
      <c r="C11182" s="85">
        <v>1564</v>
      </c>
      <c r="D11182" s="85">
        <v>11178</v>
      </c>
      <c r="E11182" s="86" t="s">
        <v>2952</v>
      </c>
      <c r="F11182" s="85" t="s">
        <v>240</v>
      </c>
      <c r="G11182" s="86" t="s">
        <v>2873</v>
      </c>
      <c r="H11182" s="85" t="s">
        <v>1</v>
      </c>
      <c r="I11182" s="85">
        <v>1</v>
      </c>
      <c r="J11182" s="88">
        <v>46.988703066367229</v>
      </c>
      <c r="K11182" s="146">
        <v>41.97513299934689</v>
      </c>
      <c r="L11182" s="147">
        <v>5.4230469025649687E-7</v>
      </c>
      <c r="M11182" s="147">
        <v>5.6206760471772629E-2</v>
      </c>
      <c r="N11182" s="87">
        <v>519.60328689789969</v>
      </c>
      <c r="O11182" s="88">
        <v>45.467837632896192</v>
      </c>
      <c r="P11182" s="89">
        <v>87.504907646649414</v>
      </c>
    </row>
    <row r="11183" spans="1:16">
      <c r="A11183" s="75" t="s">
        <v>2983</v>
      </c>
      <c r="B11183" s="85">
        <v>11179</v>
      </c>
      <c r="C11183" s="85">
        <v>1565</v>
      </c>
      <c r="D11183" s="85">
        <v>11179</v>
      </c>
      <c r="E11183" s="86" t="s">
        <v>2952</v>
      </c>
      <c r="F11183" s="85" t="s">
        <v>1171</v>
      </c>
      <c r="G11183" s="86" t="s">
        <v>2873</v>
      </c>
      <c r="H11183" s="85" t="s">
        <v>1</v>
      </c>
      <c r="I11183" s="85">
        <v>1</v>
      </c>
      <c r="J11183" s="88">
        <v>31.219700463393181</v>
      </c>
      <c r="K11183" s="146">
        <v>27.888641176152653</v>
      </c>
      <c r="L11183" s="147">
        <v>4.1222006692692832E-7</v>
      </c>
      <c r="M11183" s="147">
        <v>3.7344257479675347E-2</v>
      </c>
      <c r="N11183" s="87">
        <v>345.22891499761272</v>
      </c>
      <c r="O11183" s="88">
        <v>30.209224323819129</v>
      </c>
      <c r="P11183" s="89">
        <v>87.504907646649542</v>
      </c>
    </row>
    <row r="11184" spans="1:16">
      <c r="A11184" s="75" t="s">
        <v>2984</v>
      </c>
      <c r="B11184" s="85">
        <v>11180</v>
      </c>
      <c r="C11184" s="85">
        <v>1566</v>
      </c>
      <c r="D11184" s="85">
        <v>11180</v>
      </c>
      <c r="E11184" s="86" t="s">
        <v>2952</v>
      </c>
      <c r="F11184" s="85" t="s">
        <v>2985</v>
      </c>
      <c r="G11184" s="86" t="s">
        <v>2873</v>
      </c>
      <c r="H11184" s="85" t="s">
        <v>1</v>
      </c>
      <c r="I11184" s="85">
        <v>1</v>
      </c>
      <c r="J11184" s="88">
        <v>29.462003762610379</v>
      </c>
      <c r="K11184" s="146">
        <v>26.318196344234991</v>
      </c>
      <c r="L11184" s="147">
        <v>4.069707050846284E-7</v>
      </c>
      <c r="M11184" s="147">
        <v>3.5241742811343728E-2</v>
      </c>
      <c r="N11184" s="87">
        <v>325.79222227156919</v>
      </c>
      <c r="O11184" s="88">
        <v>28.50841832187028</v>
      </c>
      <c r="P11184" s="89">
        <v>87.504907646649229</v>
      </c>
    </row>
    <row r="11185" spans="1:16">
      <c r="A11185" s="75" t="s">
        <v>2992</v>
      </c>
      <c r="B11185" s="85">
        <v>11181</v>
      </c>
      <c r="C11185" s="85">
        <v>1572</v>
      </c>
      <c r="D11185" s="85">
        <v>11181</v>
      </c>
      <c r="E11185" s="86" t="s">
        <v>2993</v>
      </c>
      <c r="F11185" s="85" t="s">
        <v>2901</v>
      </c>
      <c r="G11185" s="86" t="s">
        <v>2873</v>
      </c>
      <c r="H11185" s="85" t="s">
        <v>1</v>
      </c>
      <c r="I11185" s="85">
        <v>1</v>
      </c>
      <c r="J11185" s="88">
        <v>31.546851050605419</v>
      </c>
      <c r="K11185" s="146">
        <v>28.180885662867926</v>
      </c>
      <c r="L11185" s="147">
        <v>4.9618759904404267E-7</v>
      </c>
      <c r="M11185" s="147">
        <v>3.7735587171573062E-2</v>
      </c>
      <c r="N11185" s="87">
        <v>3.939039988234883</v>
      </c>
      <c r="O11185" s="88">
        <v>30.525786152730699</v>
      </c>
      <c r="P11185" s="89">
        <v>7749.5496983795692</v>
      </c>
    </row>
    <row r="11186" spans="1:16">
      <c r="A11186" s="75" t="s">
        <v>2994</v>
      </c>
      <c r="B11186" s="85">
        <v>11182</v>
      </c>
      <c r="C11186" s="85">
        <v>1573</v>
      </c>
      <c r="D11186" s="85">
        <v>11182</v>
      </c>
      <c r="E11186" s="86" t="s">
        <v>2993</v>
      </c>
      <c r="F11186" s="85" t="s">
        <v>2972</v>
      </c>
      <c r="G11186" s="86" t="s">
        <v>2873</v>
      </c>
      <c r="H11186" s="85" t="s">
        <v>1</v>
      </c>
      <c r="I11186" s="85">
        <v>1</v>
      </c>
      <c r="J11186" s="88">
        <v>119.2621117358816</v>
      </c>
      <c r="K11186" s="146">
        <v>106.53716053465072</v>
      </c>
      <c r="L11186" s="147">
        <v>9.362475517997801E-7</v>
      </c>
      <c r="M11186" s="147">
        <v>0.1426584798101081</v>
      </c>
      <c r="N11186" s="87">
        <v>14.891445946709229</v>
      </c>
      <c r="O11186" s="88">
        <v>115.4020004447554</v>
      </c>
      <c r="P11186" s="89">
        <v>7749.5496983795174</v>
      </c>
    </row>
    <row r="11187" spans="1:16">
      <c r="A11187" s="75" t="s">
        <v>2995</v>
      </c>
      <c r="B11187" s="85">
        <v>11183</v>
      </c>
      <c r="C11187" s="85">
        <v>1574</v>
      </c>
      <c r="D11187" s="85">
        <v>11183</v>
      </c>
      <c r="E11187" s="86" t="s">
        <v>2993</v>
      </c>
      <c r="F11187" s="85" t="s">
        <v>1185</v>
      </c>
      <c r="G11187" s="86" t="s">
        <v>2873</v>
      </c>
      <c r="H11187" s="85" t="s">
        <v>1</v>
      </c>
      <c r="I11187" s="85">
        <v>1</v>
      </c>
      <c r="J11187" s="88">
        <v>41.038424711476843</v>
      </c>
      <c r="K11187" s="146">
        <v>36.659733572874316</v>
      </c>
      <c r="L11187" s="147">
        <v>5.245341838851195E-7</v>
      </c>
      <c r="M11187" s="147">
        <v>4.9089180108651681E-2</v>
      </c>
      <c r="N11187" s="87">
        <v>5.1241880127231267</v>
      </c>
      <c r="O11187" s="88">
        <v>39.71014966843866</v>
      </c>
      <c r="P11187" s="89">
        <v>7749.5496983795592</v>
      </c>
    </row>
    <row r="11188" spans="1:16">
      <c r="A11188" s="75" t="s">
        <v>2996</v>
      </c>
      <c r="B11188" s="85">
        <v>11184</v>
      </c>
      <c r="C11188" s="85">
        <v>1575</v>
      </c>
      <c r="D11188" s="85">
        <v>11184</v>
      </c>
      <c r="E11188" s="86" t="s">
        <v>2993</v>
      </c>
      <c r="F11188" s="85" t="s">
        <v>2895</v>
      </c>
      <c r="G11188" s="86" t="s">
        <v>2873</v>
      </c>
      <c r="H11188" s="85" t="s">
        <v>1</v>
      </c>
      <c r="I11188" s="85">
        <v>1</v>
      </c>
      <c r="J11188" s="88">
        <v>46.16849871347565</v>
      </c>
      <c r="K11188" s="146">
        <v>41.242442276841949</v>
      </c>
      <c r="L11188" s="147">
        <v>7.1795347571606646E-7</v>
      </c>
      <c r="M11188" s="147">
        <v>5.5225651681947832E-2</v>
      </c>
      <c r="N11188" s="87">
        <v>5.7647453413789078</v>
      </c>
      <c r="O11188" s="88">
        <v>44.674180521517833</v>
      </c>
      <c r="P11188" s="89">
        <v>7749.549698379551</v>
      </c>
    </row>
    <row r="11189" spans="1:16">
      <c r="A11189" s="75" t="s">
        <v>2997</v>
      </c>
      <c r="B11189" s="85">
        <v>11185</v>
      </c>
      <c r="C11189" s="85">
        <v>1576</v>
      </c>
      <c r="D11189" s="85">
        <v>11185</v>
      </c>
      <c r="E11189" s="86" t="s">
        <v>2993</v>
      </c>
      <c r="F11189" s="85" t="s">
        <v>2976</v>
      </c>
      <c r="G11189" s="86" t="s">
        <v>2873</v>
      </c>
      <c r="H11189" s="85" t="s">
        <v>1</v>
      </c>
      <c r="I11189" s="85">
        <v>1</v>
      </c>
      <c r="J11189" s="88">
        <v>34.767850857574082</v>
      </c>
      <c r="K11189" s="146">
        <v>31.058213328145744</v>
      </c>
      <c r="L11189" s="147">
        <v>5.0580711500246907E-7</v>
      </c>
      <c r="M11189" s="147">
        <v>4.158846994584791E-2</v>
      </c>
      <c r="N11189" s="87">
        <v>4.3412242512979136</v>
      </c>
      <c r="O11189" s="88">
        <v>33.64253308724372</v>
      </c>
      <c r="P11189" s="89">
        <v>7749.5496983795474</v>
      </c>
    </row>
    <row r="11190" spans="1:16">
      <c r="A11190" s="75" t="s">
        <v>2998</v>
      </c>
      <c r="B11190" s="85">
        <v>11186</v>
      </c>
      <c r="C11190" s="85">
        <v>1577</v>
      </c>
      <c r="D11190" s="85">
        <v>11186</v>
      </c>
      <c r="E11190" s="86" t="s">
        <v>2993</v>
      </c>
      <c r="F11190" s="85" t="s">
        <v>2897</v>
      </c>
      <c r="G11190" s="86" t="s">
        <v>2873</v>
      </c>
      <c r="H11190" s="85" t="s">
        <v>1</v>
      </c>
      <c r="I11190" s="85">
        <v>1</v>
      </c>
      <c r="J11190" s="88">
        <v>31.51682638226276</v>
      </c>
      <c r="K11190" s="146">
        <v>28.154064547052833</v>
      </c>
      <c r="L11190" s="147">
        <v>4.1310743348685307E-7</v>
      </c>
      <c r="M11190" s="147">
        <v>3.7699672382875977E-2</v>
      </c>
      <c r="N11190" s="87">
        <v>3.9352910128127272</v>
      </c>
      <c r="O11190" s="88">
        <v>30.496733281378692</v>
      </c>
      <c r="P11190" s="89">
        <v>7749.5496983795674</v>
      </c>
    </row>
    <row r="11191" spans="1:16">
      <c r="A11191" s="75" t="s">
        <v>2999</v>
      </c>
      <c r="B11191" s="85">
        <v>11187</v>
      </c>
      <c r="C11191" s="85">
        <v>1578</v>
      </c>
      <c r="D11191" s="85">
        <v>11187</v>
      </c>
      <c r="E11191" s="86" t="s">
        <v>2993</v>
      </c>
      <c r="F11191" s="85" t="s">
        <v>2979</v>
      </c>
      <c r="G11191" s="86" t="s">
        <v>2873</v>
      </c>
      <c r="H11191" s="85" t="s">
        <v>1</v>
      </c>
      <c r="I11191" s="85">
        <v>1</v>
      </c>
      <c r="J11191" s="88">
        <v>87.011866018657017</v>
      </c>
      <c r="K11191" s="146">
        <v>77.7279305516455</v>
      </c>
      <c r="L11191" s="147">
        <v>8.3993219261571258E-7</v>
      </c>
      <c r="M11191" s="147">
        <v>0.1040815087959553</v>
      </c>
      <c r="N11191" s="87">
        <v>10.86457786701501</v>
      </c>
      <c r="O11191" s="88">
        <v>84.195586132347358</v>
      </c>
      <c r="P11191" s="89">
        <v>7749.5496983795547</v>
      </c>
    </row>
    <row r="11192" spans="1:16">
      <c r="A11192" s="75" t="s">
        <v>3000</v>
      </c>
      <c r="B11192" s="85">
        <v>11188</v>
      </c>
      <c r="C11192" s="85">
        <v>1579</v>
      </c>
      <c r="D11192" s="85">
        <v>11188</v>
      </c>
      <c r="E11192" s="86" t="s">
        <v>2993</v>
      </c>
      <c r="F11192" s="85" t="s">
        <v>2981</v>
      </c>
      <c r="G11192" s="86" t="s">
        <v>2873</v>
      </c>
      <c r="H11192" s="85" t="s">
        <v>1</v>
      </c>
      <c r="I11192" s="85">
        <v>1</v>
      </c>
      <c r="J11192" s="88">
        <v>43.451980761915607</v>
      </c>
      <c r="K11192" s="146">
        <v>38.81576959020073</v>
      </c>
      <c r="L11192" s="147">
        <v>4.4875177217105752E-7</v>
      </c>
      <c r="M11192" s="147">
        <v>5.197621801264761E-2</v>
      </c>
      <c r="N11192" s="87">
        <v>5.4255522845889326</v>
      </c>
      <c r="O11192" s="88">
        <v>42.045587070578627</v>
      </c>
      <c r="P11192" s="89">
        <v>7749.5496983795474</v>
      </c>
    </row>
    <row r="11193" spans="1:16">
      <c r="A11193" s="75" t="s">
        <v>3001</v>
      </c>
      <c r="B11193" s="85">
        <v>11189</v>
      </c>
      <c r="C11193" s="85">
        <v>1580</v>
      </c>
      <c r="D11193" s="85">
        <v>11189</v>
      </c>
      <c r="E11193" s="86" t="s">
        <v>2993</v>
      </c>
      <c r="F11193" s="85" t="s">
        <v>240</v>
      </c>
      <c r="G11193" s="86" t="s">
        <v>2873</v>
      </c>
      <c r="H11193" s="85" t="s">
        <v>1</v>
      </c>
      <c r="I11193" s="85">
        <v>1</v>
      </c>
      <c r="J11193" s="88">
        <v>30.410027589322318</v>
      </c>
      <c r="K11193" s="146">
        <v>27.165358251593432</v>
      </c>
      <c r="L11193" s="147">
        <v>4.927924757645982E-7</v>
      </c>
      <c r="M11193" s="147">
        <v>3.6375746192417388E-2</v>
      </c>
      <c r="N11193" s="87">
        <v>3.797092601271475</v>
      </c>
      <c r="O11193" s="88">
        <v>29.425757822902561</v>
      </c>
      <c r="P11193" s="89">
        <v>7749.5496983795456</v>
      </c>
    </row>
    <row r="11194" spans="1:16">
      <c r="A11194" s="75" t="s">
        <v>3002</v>
      </c>
      <c r="B11194" s="85">
        <v>11190</v>
      </c>
      <c r="C11194" s="85">
        <v>1581</v>
      </c>
      <c r="D11194" s="85">
        <v>11190</v>
      </c>
      <c r="E11194" s="86" t="s">
        <v>2993</v>
      </c>
      <c r="F11194" s="85" t="s">
        <v>1171</v>
      </c>
      <c r="G11194" s="86" t="s">
        <v>2873</v>
      </c>
      <c r="H11194" s="85" t="s">
        <v>1</v>
      </c>
      <c r="I11194" s="85">
        <v>1</v>
      </c>
      <c r="J11194" s="88">
        <v>20.279738920435982</v>
      </c>
      <c r="K11194" s="146">
        <v>18.115944531923464</v>
      </c>
      <c r="L11194" s="147">
        <v>3.7954787166030309E-7</v>
      </c>
      <c r="M11194" s="147">
        <v>2.4258137670262619E-2</v>
      </c>
      <c r="N11194" s="87">
        <v>2.5321925928650688</v>
      </c>
      <c r="O11194" s="88">
        <v>19.62335234427648</v>
      </c>
      <c r="P11194" s="89">
        <v>7749.549698379572</v>
      </c>
    </row>
    <row r="11195" spans="1:16">
      <c r="A11195" s="75" t="s">
        <v>3003</v>
      </c>
      <c r="B11195" s="85">
        <v>11191</v>
      </c>
      <c r="C11195" s="85">
        <v>1582</v>
      </c>
      <c r="D11195" s="85">
        <v>11191</v>
      </c>
      <c r="E11195" s="86" t="s">
        <v>2993</v>
      </c>
      <c r="F11195" s="85" t="s">
        <v>2985</v>
      </c>
      <c r="G11195" s="86" t="s">
        <v>2873</v>
      </c>
      <c r="H11195" s="85" t="s">
        <v>1</v>
      </c>
      <c r="I11195" s="85">
        <v>1</v>
      </c>
      <c r="J11195" s="88">
        <v>19.979033171218521</v>
      </c>
      <c r="K11195" s="146">
        <v>17.847323289084681</v>
      </c>
      <c r="L11195" s="147">
        <v>3.7864981393700529E-7</v>
      </c>
      <c r="M11195" s="147">
        <v>2.3898440659794479E-2</v>
      </c>
      <c r="N11195" s="87">
        <v>2.4946455182312359</v>
      </c>
      <c r="O11195" s="88">
        <v>19.332379423372771</v>
      </c>
      <c r="P11195" s="89">
        <v>7749.5496983795501</v>
      </c>
    </row>
    <row r="11196" spans="1:16">
      <c r="A11196" s="75" t="s">
        <v>11048</v>
      </c>
      <c r="B11196" s="85">
        <v>11192</v>
      </c>
      <c r="C11196" s="85">
        <v>7429</v>
      </c>
      <c r="D11196" s="85">
        <v>11192</v>
      </c>
      <c r="E11196" s="86" t="s">
        <v>11049</v>
      </c>
      <c r="F11196" s="85" t="s">
        <v>2901</v>
      </c>
      <c r="G11196" s="86" t="s">
        <v>2873</v>
      </c>
      <c r="H11196" s="85" t="s">
        <v>1</v>
      </c>
      <c r="I11196" s="85">
        <v>1</v>
      </c>
      <c r="J11196" s="88">
        <v>-19.531442663378499</v>
      </c>
      <c r="K11196" s="146">
        <v>0</v>
      </c>
      <c r="L11196" s="147">
        <v>0</v>
      </c>
      <c r="M11196" s="147">
        <v>0</v>
      </c>
      <c r="N11196" s="87">
        <v>0</v>
      </c>
      <c r="O11196" s="88">
        <v>-19.531442663378499</v>
      </c>
      <c r="P11196" s="89" t="e">
        <v>#DIV/0!</v>
      </c>
    </row>
    <row r="11197" spans="1:16">
      <c r="A11197" s="75" t="s">
        <v>11050</v>
      </c>
      <c r="B11197" s="85">
        <v>11193</v>
      </c>
      <c r="C11197" s="85">
        <v>7430</v>
      </c>
      <c r="D11197" s="85">
        <v>11193</v>
      </c>
      <c r="E11197" s="86" t="s">
        <v>11049</v>
      </c>
      <c r="F11197" s="85" t="s">
        <v>2872</v>
      </c>
      <c r="G11197" s="86" t="s">
        <v>2873</v>
      </c>
      <c r="H11197" s="85" t="s">
        <v>1</v>
      </c>
      <c r="I11197" s="85">
        <v>1</v>
      </c>
      <c r="J11197" s="88">
        <v>-28.747731397459201</v>
      </c>
      <c r="K11197" s="146">
        <v>0</v>
      </c>
      <c r="L11197" s="147">
        <v>0</v>
      </c>
      <c r="M11197" s="147">
        <v>0</v>
      </c>
      <c r="N11197" s="87">
        <v>0</v>
      </c>
      <c r="O11197" s="88">
        <v>-28.747731397459201</v>
      </c>
      <c r="P11197" s="89" t="e">
        <v>#DIV/0!</v>
      </c>
    </row>
    <row r="11198" spans="1:16">
      <c r="A11198" s="75" t="s">
        <v>11051</v>
      </c>
      <c r="B11198" s="85">
        <v>11194</v>
      </c>
      <c r="C11198" s="85">
        <v>7431</v>
      </c>
      <c r="D11198" s="85">
        <v>11194</v>
      </c>
      <c r="E11198" s="86" t="s">
        <v>11049</v>
      </c>
      <c r="F11198" s="85" t="s">
        <v>2807</v>
      </c>
      <c r="G11198" s="86" t="s">
        <v>2873</v>
      </c>
      <c r="H11198" s="85" t="s">
        <v>1</v>
      </c>
      <c r="I11198" s="85">
        <v>1</v>
      </c>
      <c r="J11198" s="88">
        <v>-19.407228113440201</v>
      </c>
      <c r="K11198" s="146">
        <v>0</v>
      </c>
      <c r="L11198" s="147">
        <v>0</v>
      </c>
      <c r="M11198" s="147">
        <v>0</v>
      </c>
      <c r="N11198" s="87">
        <v>0</v>
      </c>
      <c r="O11198" s="88">
        <v>0</v>
      </c>
      <c r="P11198" s="89" t="e">
        <v>#DIV/0!</v>
      </c>
    </row>
    <row r="11199" spans="1:16">
      <c r="A11199" s="75" t="s">
        <v>11052</v>
      </c>
      <c r="B11199" s="85">
        <v>11195</v>
      </c>
      <c r="C11199" s="85">
        <v>7432</v>
      </c>
      <c r="D11199" s="85">
        <v>11195</v>
      </c>
      <c r="E11199" s="86" t="s">
        <v>11049</v>
      </c>
      <c r="F11199" s="85" t="s">
        <v>10965</v>
      </c>
      <c r="G11199" s="86" t="s">
        <v>2873</v>
      </c>
      <c r="H11199" s="85" t="s">
        <v>1</v>
      </c>
      <c r="I11199" s="85">
        <v>1</v>
      </c>
      <c r="J11199" s="88">
        <v>-9.4513871763255199</v>
      </c>
      <c r="K11199" s="146">
        <v>0</v>
      </c>
      <c r="L11199" s="147">
        <v>0</v>
      </c>
      <c r="M11199" s="147">
        <v>0</v>
      </c>
      <c r="N11199" s="87">
        <v>0</v>
      </c>
      <c r="O11199" s="88">
        <v>0</v>
      </c>
      <c r="P11199" s="89" t="e">
        <v>#DIV/0!</v>
      </c>
    </row>
    <row r="11200" spans="1:16">
      <c r="A11200" s="75" t="s">
        <v>11053</v>
      </c>
      <c r="B11200" s="85">
        <v>11196</v>
      </c>
      <c r="C11200" s="85">
        <v>7433</v>
      </c>
      <c r="D11200" s="85">
        <v>11196</v>
      </c>
      <c r="E11200" s="86" t="s">
        <v>11049</v>
      </c>
      <c r="F11200" s="85" t="s">
        <v>2809</v>
      </c>
      <c r="G11200" s="86" t="s">
        <v>2873</v>
      </c>
      <c r="H11200" s="85" t="s">
        <v>1</v>
      </c>
      <c r="I11200" s="85">
        <v>1</v>
      </c>
      <c r="J11200" s="88">
        <v>-30.383062474311501</v>
      </c>
      <c r="K11200" s="146">
        <v>0</v>
      </c>
      <c r="L11200" s="147">
        <v>0</v>
      </c>
      <c r="M11200" s="147">
        <v>0</v>
      </c>
      <c r="N11200" s="87">
        <v>0</v>
      </c>
      <c r="O11200" s="88">
        <v>0</v>
      </c>
      <c r="P11200" s="89" t="e">
        <v>#DIV/0!</v>
      </c>
    </row>
    <row r="11201" spans="1:16">
      <c r="A11201" s="75" t="s">
        <v>11054</v>
      </c>
      <c r="B11201" s="85">
        <v>11197</v>
      </c>
      <c r="C11201" s="85">
        <v>7434</v>
      </c>
      <c r="D11201" s="85">
        <v>11197</v>
      </c>
      <c r="E11201" s="86" t="s">
        <v>11049</v>
      </c>
      <c r="F11201" s="85" t="s">
        <v>2811</v>
      </c>
      <c r="G11201" s="86" t="s">
        <v>2873</v>
      </c>
      <c r="H11201" s="85" t="s">
        <v>1</v>
      </c>
      <c r="I11201" s="85">
        <v>1</v>
      </c>
      <c r="J11201" s="88">
        <v>-30.969995889847901</v>
      </c>
      <c r="K11201" s="146">
        <v>0</v>
      </c>
      <c r="L11201" s="147">
        <v>0</v>
      </c>
      <c r="M11201" s="147">
        <v>0</v>
      </c>
      <c r="N11201" s="87">
        <v>0</v>
      </c>
      <c r="O11201" s="88">
        <v>0</v>
      </c>
      <c r="P11201" s="89" t="e">
        <v>#DIV/0!</v>
      </c>
    </row>
    <row r="11202" spans="1:16">
      <c r="A11202" s="75" t="s">
        <v>11055</v>
      </c>
      <c r="B11202" s="85">
        <v>11198</v>
      </c>
      <c r="C11202" s="85">
        <v>7435</v>
      </c>
      <c r="D11202" s="85">
        <v>11198</v>
      </c>
      <c r="E11202" s="86" t="s">
        <v>11049</v>
      </c>
      <c r="F11202" s="85" t="s">
        <v>2813</v>
      </c>
      <c r="G11202" s="86" t="s">
        <v>2873</v>
      </c>
      <c r="H11202" s="85" t="s">
        <v>1</v>
      </c>
      <c r="I11202" s="85">
        <v>1</v>
      </c>
      <c r="J11202" s="88">
        <v>-7.79337456002804</v>
      </c>
      <c r="K11202" s="146">
        <v>0</v>
      </c>
      <c r="L11202" s="147">
        <v>0</v>
      </c>
      <c r="M11202" s="147">
        <v>0</v>
      </c>
      <c r="N11202" s="87">
        <v>0</v>
      </c>
      <c r="O11202" s="88">
        <v>0</v>
      </c>
      <c r="P11202" s="89" t="e">
        <v>#DIV/0!</v>
      </c>
    </row>
    <row r="11203" spans="1:16">
      <c r="A11203" s="75" t="s">
        <v>11056</v>
      </c>
      <c r="B11203" s="85">
        <v>11199</v>
      </c>
      <c r="C11203" s="85">
        <v>7436</v>
      </c>
      <c r="D11203" s="85">
        <v>11199</v>
      </c>
      <c r="E11203" s="86" t="s">
        <v>11049</v>
      </c>
      <c r="F11203" s="85" t="s">
        <v>2815</v>
      </c>
      <c r="G11203" s="86" t="s">
        <v>2873</v>
      </c>
      <c r="H11203" s="85" t="s">
        <v>1</v>
      </c>
      <c r="I11203" s="85">
        <v>1</v>
      </c>
      <c r="J11203" s="88">
        <v>-7.1174876158955396</v>
      </c>
      <c r="K11203" s="146">
        <v>0</v>
      </c>
      <c r="L11203" s="147">
        <v>0</v>
      </c>
      <c r="M11203" s="147">
        <v>0</v>
      </c>
      <c r="N11203" s="87">
        <v>0</v>
      </c>
      <c r="O11203" s="88">
        <v>0</v>
      </c>
      <c r="P11203" s="89" t="e">
        <v>#DIV/0!</v>
      </c>
    </row>
    <row r="11204" spans="1:16">
      <c r="A11204" s="75" t="s">
        <v>11057</v>
      </c>
      <c r="B11204" s="85">
        <v>11200</v>
      </c>
      <c r="C11204" s="85">
        <v>7437</v>
      </c>
      <c r="D11204" s="85">
        <v>11200</v>
      </c>
      <c r="E11204" s="86" t="s">
        <v>11049</v>
      </c>
      <c r="F11204" s="85" t="s">
        <v>2817</v>
      </c>
      <c r="G11204" s="86" t="s">
        <v>2873</v>
      </c>
      <c r="H11204" s="85" t="s">
        <v>1</v>
      </c>
      <c r="I11204" s="85">
        <v>1</v>
      </c>
      <c r="J11204" s="88">
        <v>-13.0209617755857</v>
      </c>
      <c r="K11204" s="146">
        <v>0</v>
      </c>
      <c r="L11204" s="147">
        <v>0</v>
      </c>
      <c r="M11204" s="147">
        <v>0</v>
      </c>
      <c r="N11204" s="87">
        <v>0</v>
      </c>
      <c r="O11204" s="88">
        <v>0</v>
      </c>
      <c r="P11204" s="89" t="e">
        <v>#DIV/0!</v>
      </c>
    </row>
    <row r="11205" spans="1:16">
      <c r="A11205" s="75" t="s">
        <v>11058</v>
      </c>
      <c r="B11205" s="85">
        <v>11201</v>
      </c>
      <c r="C11205" s="85">
        <v>7438</v>
      </c>
      <c r="D11205" s="85">
        <v>11201</v>
      </c>
      <c r="E11205" s="86" t="s">
        <v>11049</v>
      </c>
      <c r="F11205" s="85" t="s">
        <v>2819</v>
      </c>
      <c r="G11205" s="86" t="s">
        <v>2873</v>
      </c>
      <c r="H11205" s="85" t="s">
        <v>1</v>
      </c>
      <c r="I11205" s="85">
        <v>1</v>
      </c>
      <c r="J11205" s="88">
        <v>-13.1528216193999</v>
      </c>
      <c r="K11205" s="146">
        <v>0</v>
      </c>
      <c r="L11205" s="147">
        <v>0</v>
      </c>
      <c r="M11205" s="147">
        <v>0</v>
      </c>
      <c r="N11205" s="87">
        <v>0</v>
      </c>
      <c r="O11205" s="88">
        <v>0</v>
      </c>
      <c r="P11205" s="89" t="e">
        <v>#DIV/0!</v>
      </c>
    </row>
    <row r="11206" spans="1:16">
      <c r="A11206" s="75" t="s">
        <v>11059</v>
      </c>
      <c r="B11206" s="85">
        <v>11202</v>
      </c>
      <c r="C11206" s="85">
        <v>7439</v>
      </c>
      <c r="D11206" s="85">
        <v>11202</v>
      </c>
      <c r="E11206" s="86" t="s">
        <v>11049</v>
      </c>
      <c r="F11206" s="85" t="s">
        <v>2821</v>
      </c>
      <c r="G11206" s="86" t="s">
        <v>2873</v>
      </c>
      <c r="H11206" s="85" t="s">
        <v>1</v>
      </c>
      <c r="I11206" s="85">
        <v>1</v>
      </c>
      <c r="J11206" s="88">
        <v>-13.0640394574599</v>
      </c>
      <c r="K11206" s="146">
        <v>0</v>
      </c>
      <c r="L11206" s="147">
        <v>0</v>
      </c>
      <c r="M11206" s="147">
        <v>0</v>
      </c>
      <c r="N11206" s="87">
        <v>0</v>
      </c>
      <c r="O11206" s="88">
        <v>0</v>
      </c>
      <c r="P11206" s="89" t="e">
        <v>#DIV/0!</v>
      </c>
    </row>
    <row r="11207" spans="1:16">
      <c r="A11207" s="75" t="s">
        <v>11060</v>
      </c>
      <c r="B11207" s="85">
        <v>11203</v>
      </c>
      <c r="C11207" s="85">
        <v>7440</v>
      </c>
      <c r="D11207" s="85">
        <v>11203</v>
      </c>
      <c r="E11207" s="86" t="s">
        <v>11049</v>
      </c>
      <c r="F11207" s="85" t="s">
        <v>2823</v>
      </c>
      <c r="G11207" s="86" t="s">
        <v>2873</v>
      </c>
      <c r="H11207" s="85" t="s">
        <v>1</v>
      </c>
      <c r="I11207" s="85">
        <v>1</v>
      </c>
      <c r="J11207" s="88">
        <v>-14.2788748572979</v>
      </c>
      <c r="K11207" s="146">
        <v>0</v>
      </c>
      <c r="L11207" s="147">
        <v>0</v>
      </c>
      <c r="M11207" s="147">
        <v>0</v>
      </c>
      <c r="N11207" s="87">
        <v>0</v>
      </c>
      <c r="O11207" s="88">
        <v>0</v>
      </c>
      <c r="P11207" s="89" t="e">
        <v>#DIV/0!</v>
      </c>
    </row>
    <row r="11208" spans="1:16">
      <c r="A11208" s="75" t="s">
        <v>11061</v>
      </c>
      <c r="B11208" s="85">
        <v>11204</v>
      </c>
      <c r="C11208" s="85">
        <v>7441</v>
      </c>
      <c r="D11208" s="85">
        <v>11204</v>
      </c>
      <c r="E11208" s="86" t="s">
        <v>11049</v>
      </c>
      <c r="F11208" s="85" t="s">
        <v>2825</v>
      </c>
      <c r="G11208" s="86" t="s">
        <v>2873</v>
      </c>
      <c r="H11208" s="85" t="s">
        <v>1</v>
      </c>
      <c r="I11208" s="85">
        <v>1</v>
      </c>
      <c r="J11208" s="88">
        <v>-12.2731154952733</v>
      </c>
      <c r="K11208" s="146">
        <v>0</v>
      </c>
      <c r="L11208" s="147">
        <v>0</v>
      </c>
      <c r="M11208" s="147">
        <v>0</v>
      </c>
      <c r="N11208" s="87">
        <v>0</v>
      </c>
      <c r="O11208" s="88">
        <v>0</v>
      </c>
      <c r="P11208" s="89" t="e">
        <v>#DIV/0!</v>
      </c>
    </row>
    <row r="11209" spans="1:16">
      <c r="A11209" s="75" t="s">
        <v>11062</v>
      </c>
      <c r="B11209" s="85">
        <v>11205</v>
      </c>
      <c r="C11209" s="85">
        <v>7442</v>
      </c>
      <c r="D11209" s="85">
        <v>11205</v>
      </c>
      <c r="E11209" s="86" t="s">
        <v>11049</v>
      </c>
      <c r="F11209" s="85" t="s">
        <v>10976</v>
      </c>
      <c r="G11209" s="86" t="s">
        <v>2873</v>
      </c>
      <c r="H11209" s="85" t="s">
        <v>1</v>
      </c>
      <c r="I11209" s="85">
        <v>1</v>
      </c>
      <c r="J11209" s="88">
        <v>-13.013501849568399</v>
      </c>
      <c r="K11209" s="146">
        <v>0</v>
      </c>
      <c r="L11209" s="147">
        <v>0</v>
      </c>
      <c r="M11209" s="147">
        <v>0</v>
      </c>
      <c r="N11209" s="87">
        <v>0</v>
      </c>
      <c r="O11209" s="88">
        <v>0</v>
      </c>
      <c r="P11209" s="89" t="e">
        <v>#DIV/0!</v>
      </c>
    </row>
    <row r="11210" spans="1:16">
      <c r="A11210" s="75" t="s">
        <v>11063</v>
      </c>
      <c r="B11210" s="85">
        <v>11206</v>
      </c>
      <c r="C11210" s="85">
        <v>7443</v>
      </c>
      <c r="D11210" s="85">
        <v>11206</v>
      </c>
      <c r="E11210" s="86" t="s">
        <v>11049</v>
      </c>
      <c r="F11210" s="85" t="s">
        <v>2827</v>
      </c>
      <c r="G11210" s="86" t="s">
        <v>2873</v>
      </c>
      <c r="H11210" s="85" t="s">
        <v>1</v>
      </c>
      <c r="I11210" s="85">
        <v>1</v>
      </c>
      <c r="J11210" s="88">
        <v>-17.542323468968402</v>
      </c>
      <c r="K11210" s="146">
        <v>0</v>
      </c>
      <c r="L11210" s="147">
        <v>0</v>
      </c>
      <c r="M11210" s="147">
        <v>0</v>
      </c>
      <c r="N11210" s="87">
        <v>0</v>
      </c>
      <c r="O11210" s="88">
        <v>0</v>
      </c>
      <c r="P11210" s="89" t="e">
        <v>#DIV/0!</v>
      </c>
    </row>
    <row r="11211" spans="1:16">
      <c r="A11211" s="75" t="s">
        <v>11064</v>
      </c>
      <c r="B11211" s="85">
        <v>11207</v>
      </c>
      <c r="C11211" s="85">
        <v>7444</v>
      </c>
      <c r="D11211" s="85">
        <v>11207</v>
      </c>
      <c r="E11211" s="86" t="s">
        <v>11049</v>
      </c>
      <c r="F11211" s="85" t="s">
        <v>2829</v>
      </c>
      <c r="G11211" s="86" t="s">
        <v>2873</v>
      </c>
      <c r="H11211" s="85" t="s">
        <v>1</v>
      </c>
      <c r="I11211" s="85">
        <v>1</v>
      </c>
      <c r="J11211" s="88">
        <v>-25.077608743986399</v>
      </c>
      <c r="K11211" s="146">
        <v>0</v>
      </c>
      <c r="L11211" s="147">
        <v>0</v>
      </c>
      <c r="M11211" s="147">
        <v>0</v>
      </c>
      <c r="N11211" s="87">
        <v>0</v>
      </c>
      <c r="O11211" s="88">
        <v>0</v>
      </c>
      <c r="P11211" s="89" t="e">
        <v>#DIV/0!</v>
      </c>
    </row>
    <row r="11212" spans="1:16">
      <c r="A11212" s="75" t="s">
        <v>11065</v>
      </c>
      <c r="B11212" s="85">
        <v>11208</v>
      </c>
      <c r="C11212" s="85">
        <v>7445</v>
      </c>
      <c r="D11212" s="85">
        <v>11208</v>
      </c>
      <c r="E11212" s="86" t="s">
        <v>11049</v>
      </c>
      <c r="F11212" s="85" t="s">
        <v>10980</v>
      </c>
      <c r="G11212" s="86" t="s">
        <v>2873</v>
      </c>
      <c r="H11212" s="85" t="s">
        <v>1</v>
      </c>
      <c r="I11212" s="85">
        <v>1</v>
      </c>
      <c r="J11212" s="88">
        <v>-6.6638660090423301</v>
      </c>
      <c r="K11212" s="146">
        <v>0</v>
      </c>
      <c r="L11212" s="147">
        <v>0</v>
      </c>
      <c r="M11212" s="147">
        <v>0</v>
      </c>
      <c r="N11212" s="87">
        <v>0</v>
      </c>
      <c r="O11212" s="88">
        <v>0</v>
      </c>
      <c r="P11212" s="89" t="e">
        <v>#DIV/0!</v>
      </c>
    </row>
    <row r="11213" spans="1:16">
      <c r="A11213" s="75" t="s">
        <v>11066</v>
      </c>
      <c r="B11213" s="85">
        <v>11209</v>
      </c>
      <c r="C11213" s="85">
        <v>7446</v>
      </c>
      <c r="D11213" s="85">
        <v>11209</v>
      </c>
      <c r="E11213" s="86" t="s">
        <v>11049</v>
      </c>
      <c r="F11213" s="85" t="s">
        <v>11067</v>
      </c>
      <c r="G11213" s="86" t="s">
        <v>2873</v>
      </c>
      <c r="H11213" s="85" t="s">
        <v>1</v>
      </c>
      <c r="I11213" s="85">
        <v>1</v>
      </c>
      <c r="J11213" s="88">
        <v>-6.7357072739744197</v>
      </c>
      <c r="K11213" s="146">
        <v>0</v>
      </c>
      <c r="L11213" s="147">
        <v>0</v>
      </c>
      <c r="M11213" s="147">
        <v>0</v>
      </c>
      <c r="N11213" s="87">
        <v>0</v>
      </c>
      <c r="O11213" s="88">
        <v>0</v>
      </c>
      <c r="P11213" s="89" t="e">
        <v>#DIV/0!</v>
      </c>
    </row>
    <row r="11214" spans="1:16">
      <c r="A11214" s="75" t="s">
        <v>11068</v>
      </c>
      <c r="B11214" s="85">
        <v>11210</v>
      </c>
      <c r="C11214" s="85">
        <v>7447</v>
      </c>
      <c r="D11214" s="85">
        <v>11210</v>
      </c>
      <c r="E11214" s="86" t="s">
        <v>11049</v>
      </c>
      <c r="F11214" s="85" t="s">
        <v>2831</v>
      </c>
      <c r="G11214" s="86" t="s">
        <v>2873</v>
      </c>
      <c r="H11214" s="85" t="s">
        <v>1</v>
      </c>
      <c r="I11214" s="85">
        <v>1</v>
      </c>
      <c r="J11214" s="88">
        <v>-8.8008816276202193</v>
      </c>
      <c r="K11214" s="146">
        <v>0</v>
      </c>
      <c r="L11214" s="147">
        <v>0</v>
      </c>
      <c r="M11214" s="147">
        <v>0</v>
      </c>
      <c r="N11214" s="87">
        <v>0</v>
      </c>
      <c r="O11214" s="88">
        <v>0</v>
      </c>
      <c r="P11214" s="89" t="e">
        <v>#DIV/0!</v>
      </c>
    </row>
    <row r="11215" spans="1:16">
      <c r="A11215" s="75" t="s">
        <v>11069</v>
      </c>
      <c r="B11215" s="85">
        <v>11211</v>
      </c>
      <c r="C11215" s="85">
        <v>7448</v>
      </c>
      <c r="D11215" s="85">
        <v>11211</v>
      </c>
      <c r="E11215" s="86" t="s">
        <v>11049</v>
      </c>
      <c r="F11215" s="85" t="s">
        <v>10983</v>
      </c>
      <c r="G11215" s="86" t="s">
        <v>2873</v>
      </c>
      <c r="H11215" s="85" t="s">
        <v>1</v>
      </c>
      <c r="I11215" s="85">
        <v>1</v>
      </c>
      <c r="J11215" s="88">
        <v>-22.0357663498948</v>
      </c>
      <c r="K11215" s="146">
        <v>0</v>
      </c>
      <c r="L11215" s="147">
        <v>0</v>
      </c>
      <c r="M11215" s="147">
        <v>0</v>
      </c>
      <c r="N11215" s="87">
        <v>0</v>
      </c>
      <c r="O11215" s="88">
        <v>0</v>
      </c>
      <c r="P11215" s="89" t="e">
        <v>#DIV/0!</v>
      </c>
    </row>
    <row r="11216" spans="1:16">
      <c r="A11216" s="75" t="s">
        <v>11070</v>
      </c>
      <c r="B11216" s="85">
        <v>11212</v>
      </c>
      <c r="C11216" s="85">
        <v>7449</v>
      </c>
      <c r="D11216" s="85">
        <v>11212</v>
      </c>
      <c r="E11216" s="86" t="s">
        <v>11049</v>
      </c>
      <c r="F11216" s="85" t="s">
        <v>10985</v>
      </c>
      <c r="G11216" s="86" t="s">
        <v>2873</v>
      </c>
      <c r="H11216" s="85" t="s">
        <v>1</v>
      </c>
      <c r="I11216" s="85">
        <v>1</v>
      </c>
      <c r="J11216" s="88">
        <v>-14.460212859188999</v>
      </c>
      <c r="K11216" s="146">
        <v>0</v>
      </c>
      <c r="L11216" s="147">
        <v>0</v>
      </c>
      <c r="M11216" s="147">
        <v>0</v>
      </c>
      <c r="N11216" s="87">
        <v>0</v>
      </c>
      <c r="O11216" s="88">
        <v>0</v>
      </c>
      <c r="P11216" s="89" t="e">
        <v>#DIV/0!</v>
      </c>
    </row>
    <row r="11217" spans="1:16">
      <c r="A11217" s="75" t="s">
        <v>11071</v>
      </c>
      <c r="B11217" s="85">
        <v>11213</v>
      </c>
      <c r="C11217" s="85">
        <v>7450</v>
      </c>
      <c r="D11217" s="85">
        <v>11213</v>
      </c>
      <c r="E11217" s="86" t="s">
        <v>11049</v>
      </c>
      <c r="F11217" s="85" t="s">
        <v>10987</v>
      </c>
      <c r="G11217" s="86" t="s">
        <v>2873</v>
      </c>
      <c r="H11217" s="85" t="s">
        <v>1</v>
      </c>
      <c r="I11217" s="85">
        <v>1</v>
      </c>
      <c r="J11217" s="88">
        <v>-6.1076843408136803</v>
      </c>
      <c r="K11217" s="146">
        <v>0</v>
      </c>
      <c r="L11217" s="147">
        <v>0</v>
      </c>
      <c r="M11217" s="147">
        <v>0</v>
      </c>
      <c r="N11217" s="87">
        <v>0</v>
      </c>
      <c r="O11217" s="88">
        <v>0</v>
      </c>
      <c r="P11217" s="89" t="e">
        <v>#DIV/0!</v>
      </c>
    </row>
    <row r="11218" spans="1:16">
      <c r="A11218" s="75" t="s">
        <v>11072</v>
      </c>
      <c r="B11218" s="85">
        <v>11214</v>
      </c>
      <c r="C11218" s="85">
        <v>7451</v>
      </c>
      <c r="D11218" s="85">
        <v>11214</v>
      </c>
      <c r="E11218" s="86" t="s">
        <v>11049</v>
      </c>
      <c r="F11218" s="85" t="s">
        <v>2833</v>
      </c>
      <c r="G11218" s="86" t="s">
        <v>2873</v>
      </c>
      <c r="H11218" s="85" t="s">
        <v>1</v>
      </c>
      <c r="I11218" s="85">
        <v>1</v>
      </c>
      <c r="J11218" s="88">
        <v>-18.233361282367401</v>
      </c>
      <c r="K11218" s="146">
        <v>0</v>
      </c>
      <c r="L11218" s="147">
        <v>0</v>
      </c>
      <c r="M11218" s="147">
        <v>0</v>
      </c>
      <c r="N11218" s="87">
        <v>0</v>
      </c>
      <c r="O11218" s="88">
        <v>0</v>
      </c>
      <c r="P11218" s="89" t="e">
        <v>#DIV/0!</v>
      </c>
    </row>
    <row r="11219" spans="1:16">
      <c r="A11219" s="75" t="s">
        <v>11073</v>
      </c>
      <c r="B11219" s="85">
        <v>11215</v>
      </c>
      <c r="C11219" s="85">
        <v>7452</v>
      </c>
      <c r="D11219" s="85">
        <v>11215</v>
      </c>
      <c r="E11219" s="86" t="s">
        <v>11049</v>
      </c>
      <c r="F11219" s="85" t="s">
        <v>2835</v>
      </c>
      <c r="G11219" s="86" t="s">
        <v>2873</v>
      </c>
      <c r="H11219" s="85" t="s">
        <v>1</v>
      </c>
      <c r="I11219" s="85">
        <v>1</v>
      </c>
      <c r="J11219" s="88">
        <v>-18.014351418002502</v>
      </c>
      <c r="K11219" s="146">
        <v>0</v>
      </c>
      <c r="L11219" s="147">
        <v>0</v>
      </c>
      <c r="M11219" s="147">
        <v>0</v>
      </c>
      <c r="N11219" s="87">
        <v>0</v>
      </c>
      <c r="O11219" s="88">
        <v>0</v>
      </c>
      <c r="P11219" s="89" t="e">
        <v>#DIV/0!</v>
      </c>
    </row>
    <row r="11220" spans="1:16">
      <c r="A11220" s="75" t="s">
        <v>11074</v>
      </c>
      <c r="B11220" s="85">
        <v>11216</v>
      </c>
      <c r="C11220" s="85">
        <v>7453</v>
      </c>
      <c r="D11220" s="85">
        <v>11216</v>
      </c>
      <c r="E11220" s="86" t="s">
        <v>11049</v>
      </c>
      <c r="F11220" s="85" t="s">
        <v>2837</v>
      </c>
      <c r="G11220" s="86" t="s">
        <v>2873</v>
      </c>
      <c r="H11220" s="85" t="s">
        <v>1</v>
      </c>
      <c r="I11220" s="85">
        <v>1</v>
      </c>
      <c r="J11220" s="88">
        <v>-19.8220639119595</v>
      </c>
      <c r="K11220" s="146">
        <v>0</v>
      </c>
      <c r="L11220" s="147">
        <v>0</v>
      </c>
      <c r="M11220" s="147">
        <v>0</v>
      </c>
      <c r="N11220" s="87">
        <v>0</v>
      </c>
      <c r="O11220" s="88">
        <v>0</v>
      </c>
      <c r="P11220" s="89" t="e">
        <v>#DIV/0!</v>
      </c>
    </row>
    <row r="11221" spans="1:16">
      <c r="A11221" s="75" t="s">
        <v>11075</v>
      </c>
      <c r="B11221" s="85">
        <v>11217</v>
      </c>
      <c r="C11221" s="85">
        <v>7454</v>
      </c>
      <c r="D11221" s="85">
        <v>11217</v>
      </c>
      <c r="E11221" s="86" t="s">
        <v>11049</v>
      </c>
      <c r="F11221" s="85" t="s">
        <v>10992</v>
      </c>
      <c r="G11221" s="86" t="s">
        <v>2873</v>
      </c>
      <c r="H11221" s="85" t="s">
        <v>1</v>
      </c>
      <c r="I11221" s="85">
        <v>1</v>
      </c>
      <c r="J11221" s="88">
        <v>-30.269258236610199</v>
      </c>
      <c r="K11221" s="146">
        <v>0</v>
      </c>
      <c r="L11221" s="147">
        <v>0</v>
      </c>
      <c r="M11221" s="147">
        <v>0</v>
      </c>
      <c r="N11221" s="87">
        <v>0</v>
      </c>
      <c r="O11221" s="88">
        <v>0</v>
      </c>
      <c r="P11221" s="89" t="e">
        <v>#DIV/0!</v>
      </c>
    </row>
    <row r="11222" spans="1:16">
      <c r="A11222" s="75" t="s">
        <v>11076</v>
      </c>
      <c r="B11222" s="85">
        <v>11218</v>
      </c>
      <c r="C11222" s="85">
        <v>7455</v>
      </c>
      <c r="D11222" s="85">
        <v>11218</v>
      </c>
      <c r="E11222" s="86" t="s">
        <v>11049</v>
      </c>
      <c r="F11222" s="85" t="s">
        <v>2839</v>
      </c>
      <c r="G11222" s="86" t="s">
        <v>2873</v>
      </c>
      <c r="H11222" s="85" t="s">
        <v>1</v>
      </c>
      <c r="I11222" s="85">
        <v>1</v>
      </c>
      <c r="J11222" s="88">
        <v>-8.9291923551171397</v>
      </c>
      <c r="K11222" s="146">
        <v>0</v>
      </c>
      <c r="L11222" s="147">
        <v>0</v>
      </c>
      <c r="M11222" s="147">
        <v>0</v>
      </c>
      <c r="N11222" s="87">
        <v>0</v>
      </c>
      <c r="O11222" s="88">
        <v>0</v>
      </c>
      <c r="P11222" s="89" t="e">
        <v>#DIV/0!</v>
      </c>
    </row>
    <row r="11223" spans="1:16">
      <c r="A11223" s="75" t="s">
        <v>11077</v>
      </c>
      <c r="B11223" s="85">
        <v>11219</v>
      </c>
      <c r="C11223" s="85">
        <v>7456</v>
      </c>
      <c r="D11223" s="85">
        <v>11219</v>
      </c>
      <c r="E11223" s="86" t="s">
        <v>11049</v>
      </c>
      <c r="F11223" s="85" t="s">
        <v>3208</v>
      </c>
      <c r="G11223" s="86" t="s">
        <v>2873</v>
      </c>
      <c r="H11223" s="85" t="s">
        <v>1</v>
      </c>
      <c r="I11223" s="85">
        <v>1</v>
      </c>
      <c r="J11223" s="88">
        <v>-15.7681394937685</v>
      </c>
      <c r="K11223" s="146">
        <v>0</v>
      </c>
      <c r="L11223" s="147">
        <v>0</v>
      </c>
      <c r="M11223" s="147">
        <v>0</v>
      </c>
      <c r="N11223" s="87">
        <v>0</v>
      </c>
      <c r="O11223" s="88">
        <v>0</v>
      </c>
      <c r="P11223" s="89" t="e">
        <v>#DIV/0!</v>
      </c>
    </row>
    <row r="11224" spans="1:16">
      <c r="A11224" s="75" t="s">
        <v>11078</v>
      </c>
      <c r="B11224" s="85">
        <v>11220</v>
      </c>
      <c r="C11224" s="85">
        <v>7457</v>
      </c>
      <c r="D11224" s="85">
        <v>11220</v>
      </c>
      <c r="E11224" s="86" t="s">
        <v>11049</v>
      </c>
      <c r="F11224" s="85" t="s">
        <v>2841</v>
      </c>
      <c r="G11224" s="86" t="s">
        <v>2873</v>
      </c>
      <c r="H11224" s="85" t="s">
        <v>1</v>
      </c>
      <c r="I11224" s="85">
        <v>1</v>
      </c>
      <c r="J11224" s="88">
        <v>-14.2754738089693</v>
      </c>
      <c r="K11224" s="146">
        <v>0</v>
      </c>
      <c r="L11224" s="147">
        <v>0</v>
      </c>
      <c r="M11224" s="147">
        <v>0</v>
      </c>
      <c r="N11224" s="87">
        <v>0</v>
      </c>
      <c r="O11224" s="88">
        <v>0</v>
      </c>
      <c r="P11224" s="89" t="e">
        <v>#DIV/0!</v>
      </c>
    </row>
    <row r="11225" spans="1:16">
      <c r="A11225" s="75" t="s">
        <v>11079</v>
      </c>
      <c r="B11225" s="85">
        <v>11221</v>
      </c>
      <c r="C11225" s="85">
        <v>7458</v>
      </c>
      <c r="D11225" s="85">
        <v>11221</v>
      </c>
      <c r="E11225" s="86" t="s">
        <v>11049</v>
      </c>
      <c r="F11225" s="85" t="s">
        <v>2972</v>
      </c>
      <c r="G11225" s="86" t="s">
        <v>2873</v>
      </c>
      <c r="H11225" s="85" t="s">
        <v>1</v>
      </c>
      <c r="I11225" s="85">
        <v>1</v>
      </c>
      <c r="J11225" s="88">
        <v>-9.5842230130486392</v>
      </c>
      <c r="K11225" s="146">
        <v>0</v>
      </c>
      <c r="L11225" s="147">
        <v>0</v>
      </c>
      <c r="M11225" s="147">
        <v>0</v>
      </c>
      <c r="N11225" s="87">
        <v>0</v>
      </c>
      <c r="O11225" s="88">
        <v>-9.5842230130486392</v>
      </c>
      <c r="P11225" s="89" t="e">
        <v>#DIV/0!</v>
      </c>
    </row>
    <row r="11226" spans="1:16">
      <c r="A11226" s="75" t="s">
        <v>11080</v>
      </c>
      <c r="B11226" s="85">
        <v>11222</v>
      </c>
      <c r="C11226" s="85">
        <v>7459</v>
      </c>
      <c r="D11226" s="85">
        <v>11222</v>
      </c>
      <c r="E11226" s="86" t="s">
        <v>11049</v>
      </c>
      <c r="F11226" s="85" t="s">
        <v>1063</v>
      </c>
      <c r="G11226" s="86" t="s">
        <v>2873</v>
      </c>
      <c r="H11226" s="85" t="s">
        <v>1</v>
      </c>
      <c r="I11226" s="85">
        <v>1</v>
      </c>
      <c r="J11226" s="88">
        <v>-39.1111111111111</v>
      </c>
      <c r="K11226" s="146">
        <v>0</v>
      </c>
      <c r="L11226" s="147">
        <v>0</v>
      </c>
      <c r="M11226" s="147">
        <v>0</v>
      </c>
      <c r="N11226" s="87">
        <v>0</v>
      </c>
      <c r="O11226" s="88">
        <v>-39.1111111111111</v>
      </c>
      <c r="P11226" s="89" t="e">
        <v>#DIV/0!</v>
      </c>
    </row>
    <row r="11227" spans="1:16">
      <c r="A11227" s="75" t="s">
        <v>11081</v>
      </c>
      <c r="B11227" s="85">
        <v>11223</v>
      </c>
      <c r="C11227" s="85">
        <v>7460</v>
      </c>
      <c r="D11227" s="85">
        <v>11223</v>
      </c>
      <c r="E11227" s="86" t="s">
        <v>11049</v>
      </c>
      <c r="F11227" s="85" t="s">
        <v>283</v>
      </c>
      <c r="G11227" s="86" t="s">
        <v>2873</v>
      </c>
      <c r="H11227" s="85" t="s">
        <v>1</v>
      </c>
      <c r="I11227" s="85">
        <v>1</v>
      </c>
      <c r="J11227" s="88">
        <v>-43.636363636363598</v>
      </c>
      <c r="K11227" s="146">
        <v>0</v>
      </c>
      <c r="L11227" s="147">
        <v>0</v>
      </c>
      <c r="M11227" s="147">
        <v>0</v>
      </c>
      <c r="N11227" s="87">
        <v>0</v>
      </c>
      <c r="O11227" s="88">
        <v>-43.636363636363598</v>
      </c>
      <c r="P11227" s="89" t="e">
        <v>#DIV/0!</v>
      </c>
    </row>
    <row r="11228" spans="1:16">
      <c r="A11228" s="75" t="s">
        <v>11082</v>
      </c>
      <c r="B11228" s="85">
        <v>11224</v>
      </c>
      <c r="C11228" s="85">
        <v>7461</v>
      </c>
      <c r="D11228" s="85">
        <v>11224</v>
      </c>
      <c r="E11228" s="86" t="s">
        <v>11049</v>
      </c>
      <c r="F11228" s="85" t="s">
        <v>235</v>
      </c>
      <c r="G11228" s="86" t="s">
        <v>2873</v>
      </c>
      <c r="H11228" s="85" t="s">
        <v>1</v>
      </c>
      <c r="I11228" s="85">
        <v>1</v>
      </c>
      <c r="J11228" s="88">
        <v>-14.3682696259762</v>
      </c>
      <c r="K11228" s="146">
        <v>0</v>
      </c>
      <c r="L11228" s="147">
        <v>0</v>
      </c>
      <c r="M11228" s="147">
        <v>0</v>
      </c>
      <c r="N11228" s="87">
        <v>0</v>
      </c>
      <c r="O11228" s="88">
        <v>-14.3682696259762</v>
      </c>
      <c r="P11228" s="89" t="e">
        <v>#DIV/0!</v>
      </c>
    </row>
    <row r="11229" spans="1:16">
      <c r="A11229" s="75" t="s">
        <v>11083</v>
      </c>
      <c r="B11229" s="85">
        <v>11225</v>
      </c>
      <c r="C11229" s="85">
        <v>7462</v>
      </c>
      <c r="D11229" s="85">
        <v>11225</v>
      </c>
      <c r="E11229" s="86" t="s">
        <v>11049</v>
      </c>
      <c r="F11229" s="85" t="s">
        <v>1183</v>
      </c>
      <c r="G11229" s="86" t="s">
        <v>2873</v>
      </c>
      <c r="H11229" s="85" t="s">
        <v>1</v>
      </c>
      <c r="I11229" s="85">
        <v>1</v>
      </c>
      <c r="J11229" s="88">
        <v>-13.875462392108499</v>
      </c>
      <c r="K11229" s="146">
        <v>0</v>
      </c>
      <c r="L11229" s="147">
        <v>0</v>
      </c>
      <c r="M11229" s="147">
        <v>0</v>
      </c>
      <c r="N11229" s="87">
        <v>0</v>
      </c>
      <c r="O11229" s="88">
        <v>-13.875462392108499</v>
      </c>
      <c r="P11229" s="89" t="e">
        <v>#DIV/0!</v>
      </c>
    </row>
    <row r="11230" spans="1:16">
      <c r="A11230" s="75" t="s">
        <v>11084</v>
      </c>
      <c r="B11230" s="85">
        <v>11226</v>
      </c>
      <c r="C11230" s="85">
        <v>7463</v>
      </c>
      <c r="D11230" s="85">
        <v>11226</v>
      </c>
      <c r="E11230" s="86" t="s">
        <v>11049</v>
      </c>
      <c r="F11230" s="85" t="s">
        <v>1185</v>
      </c>
      <c r="G11230" s="86" t="s">
        <v>2873</v>
      </c>
      <c r="H11230" s="85" t="s">
        <v>1</v>
      </c>
      <c r="I11230" s="85">
        <v>1</v>
      </c>
      <c r="J11230" s="88">
        <v>-12.627620221948201</v>
      </c>
      <c r="K11230" s="146">
        <v>0</v>
      </c>
      <c r="L11230" s="147">
        <v>0</v>
      </c>
      <c r="M11230" s="147">
        <v>0</v>
      </c>
      <c r="N11230" s="87">
        <v>0</v>
      </c>
      <c r="O11230" s="88">
        <v>-12.627620221948201</v>
      </c>
      <c r="P11230" s="89" t="e">
        <v>#DIV/0!</v>
      </c>
    </row>
    <row r="11231" spans="1:16">
      <c r="A11231" s="75" t="s">
        <v>11085</v>
      </c>
      <c r="B11231" s="85">
        <v>11227</v>
      </c>
      <c r="C11231" s="85">
        <v>7464</v>
      </c>
      <c r="D11231" s="85">
        <v>11227</v>
      </c>
      <c r="E11231" s="86" t="s">
        <v>11049</v>
      </c>
      <c r="F11231" s="85" t="s">
        <v>965</v>
      </c>
      <c r="G11231" s="86" t="s">
        <v>2873</v>
      </c>
      <c r="H11231" s="85" t="s">
        <v>1</v>
      </c>
      <c r="I11231" s="85">
        <v>1</v>
      </c>
      <c r="J11231" s="88">
        <v>-28.747731397459201</v>
      </c>
      <c r="K11231" s="146">
        <v>0</v>
      </c>
      <c r="L11231" s="147">
        <v>0</v>
      </c>
      <c r="M11231" s="147">
        <v>0</v>
      </c>
      <c r="N11231" s="87">
        <v>0</v>
      </c>
      <c r="O11231" s="88">
        <v>-28.747731397459201</v>
      </c>
      <c r="P11231" s="89" t="e">
        <v>#DIV/0!</v>
      </c>
    </row>
    <row r="11232" spans="1:16">
      <c r="A11232" s="75" t="s">
        <v>11086</v>
      </c>
      <c r="B11232" s="85">
        <v>11228</v>
      </c>
      <c r="C11232" s="85">
        <v>7465</v>
      </c>
      <c r="D11232" s="85">
        <v>11228</v>
      </c>
      <c r="E11232" s="86" t="s">
        <v>11049</v>
      </c>
      <c r="F11232" s="85" t="s">
        <v>1084</v>
      </c>
      <c r="G11232" s="86" t="s">
        <v>2873</v>
      </c>
      <c r="H11232" s="85" t="s">
        <v>1</v>
      </c>
      <c r="I11232" s="85">
        <v>1</v>
      </c>
      <c r="J11232" s="88">
        <v>-28.747731397459201</v>
      </c>
      <c r="K11232" s="146">
        <v>0</v>
      </c>
      <c r="L11232" s="147">
        <v>0</v>
      </c>
      <c r="M11232" s="147">
        <v>0</v>
      </c>
      <c r="N11232" s="87">
        <v>0</v>
      </c>
      <c r="O11232" s="88">
        <v>-28.747731397459201</v>
      </c>
      <c r="P11232" s="89" t="e">
        <v>#DIV/0!</v>
      </c>
    </row>
    <row r="11233" spans="1:16">
      <c r="A11233" s="75" t="s">
        <v>11087</v>
      </c>
      <c r="B11233" s="85">
        <v>11229</v>
      </c>
      <c r="C11233" s="85">
        <v>7466</v>
      </c>
      <c r="D11233" s="85">
        <v>11229</v>
      </c>
      <c r="E11233" s="86" t="s">
        <v>11049</v>
      </c>
      <c r="F11233" s="85" t="s">
        <v>2976</v>
      </c>
      <c r="G11233" s="86" t="s">
        <v>2873</v>
      </c>
      <c r="H11233" s="85" t="s">
        <v>1</v>
      </c>
      <c r="I11233" s="85">
        <v>1</v>
      </c>
      <c r="J11233" s="88">
        <v>-9.2729140978216194</v>
      </c>
      <c r="K11233" s="146">
        <v>0</v>
      </c>
      <c r="L11233" s="147">
        <v>0</v>
      </c>
      <c r="M11233" s="147">
        <v>0</v>
      </c>
      <c r="N11233" s="87">
        <v>0</v>
      </c>
      <c r="O11233" s="88">
        <v>-9.2729140978216194</v>
      </c>
      <c r="P11233" s="89" t="e">
        <v>#DIV/0!</v>
      </c>
    </row>
    <row r="11234" spans="1:16">
      <c r="A11234" s="75" t="s">
        <v>11088</v>
      </c>
      <c r="B11234" s="85">
        <v>11230</v>
      </c>
      <c r="C11234" s="85">
        <v>7467</v>
      </c>
      <c r="D11234" s="85">
        <v>11230</v>
      </c>
      <c r="E11234" s="86" t="s">
        <v>11049</v>
      </c>
      <c r="F11234" s="85" t="s">
        <v>2897</v>
      </c>
      <c r="G11234" s="86" t="s">
        <v>2873</v>
      </c>
      <c r="H11234" s="85" t="s">
        <v>1</v>
      </c>
      <c r="I11234" s="85">
        <v>1</v>
      </c>
      <c r="J11234" s="88">
        <v>-11.3731245923027</v>
      </c>
      <c r="K11234" s="146">
        <v>0</v>
      </c>
      <c r="L11234" s="147">
        <v>0</v>
      </c>
      <c r="M11234" s="147">
        <v>0</v>
      </c>
      <c r="N11234" s="87">
        <v>0</v>
      </c>
      <c r="O11234" s="88">
        <v>-11.3731245923027</v>
      </c>
      <c r="P11234" s="89" t="e">
        <v>#DIV/0!</v>
      </c>
    </row>
    <row r="11235" spans="1:16">
      <c r="A11235" s="75" t="s">
        <v>11089</v>
      </c>
      <c r="B11235" s="85">
        <v>11231</v>
      </c>
      <c r="C11235" s="85">
        <v>7468</v>
      </c>
      <c r="D11235" s="85">
        <v>11231</v>
      </c>
      <c r="E11235" s="86" t="s">
        <v>11049</v>
      </c>
      <c r="F11235" s="85" t="s">
        <v>1068</v>
      </c>
      <c r="G11235" s="86" t="s">
        <v>2873</v>
      </c>
      <c r="H11235" s="85" t="s">
        <v>1</v>
      </c>
      <c r="I11235" s="85">
        <v>1</v>
      </c>
      <c r="J11235" s="88">
        <v>-28.747731397459201</v>
      </c>
      <c r="K11235" s="146">
        <v>0</v>
      </c>
      <c r="L11235" s="147">
        <v>0</v>
      </c>
      <c r="M11235" s="147">
        <v>0</v>
      </c>
      <c r="N11235" s="87">
        <v>0</v>
      </c>
      <c r="O11235" s="88">
        <v>-28.747731397459201</v>
      </c>
      <c r="P11235" s="89" t="e">
        <v>#DIV/0!</v>
      </c>
    </row>
    <row r="11236" spans="1:16">
      <c r="A11236" s="75" t="s">
        <v>11090</v>
      </c>
      <c r="B11236" s="85">
        <v>11232</v>
      </c>
      <c r="C11236" s="85">
        <v>7469</v>
      </c>
      <c r="D11236" s="85">
        <v>11232</v>
      </c>
      <c r="E11236" s="86" t="s">
        <v>11049</v>
      </c>
      <c r="F11236" s="85" t="s">
        <v>2979</v>
      </c>
      <c r="G11236" s="86" t="s">
        <v>2873</v>
      </c>
      <c r="H11236" s="85" t="s">
        <v>1</v>
      </c>
      <c r="I11236" s="85">
        <v>1</v>
      </c>
      <c r="J11236" s="88">
        <v>-5.2129300118624</v>
      </c>
      <c r="K11236" s="146">
        <v>0</v>
      </c>
      <c r="L11236" s="147">
        <v>0</v>
      </c>
      <c r="M11236" s="147">
        <v>0</v>
      </c>
      <c r="N11236" s="87">
        <v>0</v>
      </c>
      <c r="O11236" s="88">
        <v>-5.2129300118624</v>
      </c>
      <c r="P11236" s="89" t="e">
        <v>#DIV/0!</v>
      </c>
    </row>
    <row r="11237" spans="1:16">
      <c r="A11237" s="75" t="s">
        <v>11091</v>
      </c>
      <c r="B11237" s="85">
        <v>11233</v>
      </c>
      <c r="C11237" s="85">
        <v>7470</v>
      </c>
      <c r="D11237" s="85">
        <v>11233</v>
      </c>
      <c r="E11237" s="86" t="s">
        <v>11049</v>
      </c>
      <c r="F11237" s="85" t="s">
        <v>6275</v>
      </c>
      <c r="G11237" s="86" t="s">
        <v>2873</v>
      </c>
      <c r="H11237" s="85" t="s">
        <v>1</v>
      </c>
      <c r="I11237" s="85">
        <v>1</v>
      </c>
      <c r="J11237" s="88">
        <v>-7.0642530984996696</v>
      </c>
      <c r="K11237" s="146">
        <v>0</v>
      </c>
      <c r="L11237" s="147">
        <v>0</v>
      </c>
      <c r="M11237" s="147">
        <v>0</v>
      </c>
      <c r="N11237" s="87">
        <v>0</v>
      </c>
      <c r="O11237" s="88">
        <v>-7.0642530984996696</v>
      </c>
      <c r="P11237" s="89" t="e">
        <v>#DIV/0!</v>
      </c>
    </row>
    <row r="11238" spans="1:16">
      <c r="A11238" s="75" t="s">
        <v>11092</v>
      </c>
      <c r="B11238" s="85">
        <v>11234</v>
      </c>
      <c r="C11238" s="85">
        <v>7471</v>
      </c>
      <c r="D11238" s="85">
        <v>11234</v>
      </c>
      <c r="E11238" s="86" t="s">
        <v>11049</v>
      </c>
      <c r="F11238" s="85" t="s">
        <v>11093</v>
      </c>
      <c r="G11238" s="86" t="s">
        <v>2873</v>
      </c>
      <c r="H11238" s="85" t="s">
        <v>1</v>
      </c>
      <c r="I11238" s="85">
        <v>1</v>
      </c>
      <c r="J11238" s="88">
        <v>-7.5290628706998799</v>
      </c>
      <c r="K11238" s="146">
        <v>0</v>
      </c>
      <c r="L11238" s="147">
        <v>0</v>
      </c>
      <c r="M11238" s="147">
        <v>0</v>
      </c>
      <c r="N11238" s="87">
        <v>0</v>
      </c>
      <c r="O11238" s="88">
        <v>-7.5290628706998799</v>
      </c>
      <c r="P11238" s="89" t="e">
        <v>#DIV/0!</v>
      </c>
    </row>
    <row r="11239" spans="1:16">
      <c r="A11239" s="75" t="s">
        <v>11094</v>
      </c>
      <c r="B11239" s="85">
        <v>11235</v>
      </c>
      <c r="C11239" s="85">
        <v>7472</v>
      </c>
      <c r="D11239" s="85">
        <v>11235</v>
      </c>
      <c r="E11239" s="86" t="s">
        <v>11049</v>
      </c>
      <c r="F11239" s="85" t="s">
        <v>3906</v>
      </c>
      <c r="G11239" s="86" t="s">
        <v>2873</v>
      </c>
      <c r="H11239" s="85" t="s">
        <v>1</v>
      </c>
      <c r="I11239" s="85">
        <v>1</v>
      </c>
      <c r="J11239" s="88">
        <v>-11.094944512947</v>
      </c>
      <c r="K11239" s="146">
        <v>0</v>
      </c>
      <c r="L11239" s="147">
        <v>0</v>
      </c>
      <c r="M11239" s="147">
        <v>0</v>
      </c>
      <c r="N11239" s="87">
        <v>0</v>
      </c>
      <c r="O11239" s="88">
        <v>-11.094944512947</v>
      </c>
      <c r="P11239" s="89" t="e">
        <v>#DIV/0!</v>
      </c>
    </row>
    <row r="11240" spans="1:16">
      <c r="A11240" s="75" t="s">
        <v>11095</v>
      </c>
      <c r="B11240" s="85">
        <v>11236</v>
      </c>
      <c r="C11240" s="85">
        <v>7473</v>
      </c>
      <c r="D11240" s="85">
        <v>11236</v>
      </c>
      <c r="E11240" s="86" t="s">
        <v>11049</v>
      </c>
      <c r="F11240" s="85" t="s">
        <v>2981</v>
      </c>
      <c r="G11240" s="86" t="s">
        <v>2873</v>
      </c>
      <c r="H11240" s="85" t="s">
        <v>1</v>
      </c>
      <c r="I11240" s="85">
        <v>1</v>
      </c>
      <c r="J11240" s="88">
        <v>-11.889758643183299</v>
      </c>
      <c r="K11240" s="146">
        <v>0</v>
      </c>
      <c r="L11240" s="147">
        <v>0</v>
      </c>
      <c r="M11240" s="147">
        <v>0</v>
      </c>
      <c r="N11240" s="87">
        <v>0</v>
      </c>
      <c r="O11240" s="88">
        <v>-11.889758643183299</v>
      </c>
      <c r="P11240" s="89" t="e">
        <v>#DIV/0!</v>
      </c>
    </row>
    <row r="11241" spans="1:16">
      <c r="A11241" s="75" t="s">
        <v>11096</v>
      </c>
      <c r="B11241" s="85">
        <v>11237</v>
      </c>
      <c r="C11241" s="85">
        <v>7474</v>
      </c>
      <c r="D11241" s="85">
        <v>11237</v>
      </c>
      <c r="E11241" s="86" t="s">
        <v>11049</v>
      </c>
      <c r="F11241" s="85" t="s">
        <v>240</v>
      </c>
      <c r="G11241" s="86" t="s">
        <v>2873</v>
      </c>
      <c r="H11241" s="85" t="s">
        <v>1</v>
      </c>
      <c r="I11241" s="85">
        <v>1</v>
      </c>
      <c r="J11241" s="88">
        <v>-16.809699958898499</v>
      </c>
      <c r="K11241" s="146">
        <v>0</v>
      </c>
      <c r="L11241" s="147">
        <v>0</v>
      </c>
      <c r="M11241" s="147">
        <v>0</v>
      </c>
      <c r="N11241" s="87">
        <v>0</v>
      </c>
      <c r="O11241" s="88">
        <v>-16.809699958898499</v>
      </c>
      <c r="P11241" s="89" t="e">
        <v>#DIV/0!</v>
      </c>
    </row>
    <row r="11242" spans="1:16">
      <c r="A11242" s="75" t="s">
        <v>11097</v>
      </c>
      <c r="B11242" s="85">
        <v>11238</v>
      </c>
      <c r="C11242" s="85">
        <v>7475</v>
      </c>
      <c r="D11242" s="85">
        <v>11238</v>
      </c>
      <c r="E11242" s="86" t="s">
        <v>11049</v>
      </c>
      <c r="F11242" s="85" t="s">
        <v>1171</v>
      </c>
      <c r="G11242" s="86" t="s">
        <v>2873</v>
      </c>
      <c r="H11242" s="85" t="s">
        <v>1</v>
      </c>
      <c r="I11242" s="85">
        <v>1</v>
      </c>
      <c r="J11242" s="88">
        <v>-10.8887801696021</v>
      </c>
      <c r="K11242" s="146">
        <v>0</v>
      </c>
      <c r="L11242" s="147">
        <v>0</v>
      </c>
      <c r="M11242" s="147">
        <v>0</v>
      </c>
      <c r="N11242" s="87">
        <v>0</v>
      </c>
      <c r="O11242" s="88">
        <v>-10.8887801696021</v>
      </c>
      <c r="P11242" s="89" t="e">
        <v>#DIV/0!</v>
      </c>
    </row>
    <row r="11243" spans="1:16">
      <c r="A11243" s="75" t="s">
        <v>11098</v>
      </c>
      <c r="B11243" s="85">
        <v>11239</v>
      </c>
      <c r="C11243" s="85">
        <v>7476</v>
      </c>
      <c r="D11243" s="85">
        <v>11239</v>
      </c>
      <c r="E11243" s="86" t="s">
        <v>11049</v>
      </c>
      <c r="F11243" s="85" t="s">
        <v>1088</v>
      </c>
      <c r="G11243" s="86" t="s">
        <v>2873</v>
      </c>
      <c r="H11243" s="85" t="s">
        <v>1</v>
      </c>
      <c r="I11243" s="85">
        <v>1</v>
      </c>
      <c r="J11243" s="88">
        <v>-190.843373493976</v>
      </c>
      <c r="K11243" s="146">
        <v>0</v>
      </c>
      <c r="L11243" s="147">
        <v>0</v>
      </c>
      <c r="M11243" s="147">
        <v>0</v>
      </c>
      <c r="N11243" s="87">
        <v>0</v>
      </c>
      <c r="O11243" s="88">
        <v>-190.843373493976</v>
      </c>
      <c r="P11243" s="89" t="e">
        <v>#DIV/0!</v>
      </c>
    </row>
    <row r="11244" spans="1:16">
      <c r="A11244" s="75" t="s">
        <v>11099</v>
      </c>
      <c r="B11244" s="85">
        <v>11240</v>
      </c>
      <c r="C11244" s="85">
        <v>7477</v>
      </c>
      <c r="D11244" s="85">
        <v>11240</v>
      </c>
      <c r="E11244" s="86" t="s">
        <v>11049</v>
      </c>
      <c r="F11244" s="85" t="s">
        <v>139</v>
      </c>
      <c r="G11244" s="86" t="s">
        <v>2873</v>
      </c>
      <c r="H11244" s="85" t="s">
        <v>1</v>
      </c>
      <c r="I11244" s="85">
        <v>1</v>
      </c>
      <c r="J11244" s="88">
        <v>-36.6666666666667</v>
      </c>
      <c r="K11244" s="146">
        <v>0</v>
      </c>
      <c r="L11244" s="147">
        <v>0</v>
      </c>
      <c r="M11244" s="147">
        <v>0</v>
      </c>
      <c r="N11244" s="87">
        <v>0</v>
      </c>
      <c r="O11244" s="88">
        <v>-36.6666666666667</v>
      </c>
      <c r="P11244" s="89" t="e">
        <v>#DIV/0!</v>
      </c>
    </row>
    <row r="11245" spans="1:16">
      <c r="A11245" s="75" t="s">
        <v>11100</v>
      </c>
      <c r="B11245" s="85">
        <v>11241</v>
      </c>
      <c r="C11245" s="85">
        <v>7478</v>
      </c>
      <c r="D11245" s="85">
        <v>11241</v>
      </c>
      <c r="E11245" s="86" t="s">
        <v>11049</v>
      </c>
      <c r="F11245" s="85" t="s">
        <v>2985</v>
      </c>
      <c r="G11245" s="86" t="s">
        <v>2873</v>
      </c>
      <c r="H11245" s="85" t="s">
        <v>1</v>
      </c>
      <c r="I11245" s="85">
        <v>1</v>
      </c>
      <c r="J11245" s="88">
        <v>-7.0283757338551904</v>
      </c>
      <c r="K11245" s="146">
        <v>0</v>
      </c>
      <c r="L11245" s="147">
        <v>0</v>
      </c>
      <c r="M11245" s="147">
        <v>0</v>
      </c>
      <c r="N11245" s="87">
        <v>0</v>
      </c>
      <c r="O11245" s="88">
        <v>-7.0283757338551904</v>
      </c>
      <c r="P11245" s="89" t="e">
        <v>#DIV/0!</v>
      </c>
    </row>
    <row r="11246" spans="1:16">
      <c r="A11246" s="75" t="s">
        <v>11101</v>
      </c>
      <c r="B11246" s="85">
        <v>11242</v>
      </c>
      <c r="C11246" s="85">
        <v>7479</v>
      </c>
      <c r="D11246" s="85">
        <v>11242</v>
      </c>
      <c r="E11246" s="86" t="s">
        <v>11049</v>
      </c>
      <c r="F11246" s="85" t="s">
        <v>243</v>
      </c>
      <c r="G11246" s="86" t="s">
        <v>2873</v>
      </c>
      <c r="H11246" s="85" t="s">
        <v>1</v>
      </c>
      <c r="I11246" s="85">
        <v>1</v>
      </c>
      <c r="J11246" s="88">
        <v>-22.084816132858801</v>
      </c>
      <c r="K11246" s="146">
        <v>0</v>
      </c>
      <c r="L11246" s="147">
        <v>0</v>
      </c>
      <c r="M11246" s="147">
        <v>0</v>
      </c>
      <c r="N11246" s="87">
        <v>0</v>
      </c>
      <c r="O11246" s="88">
        <v>-22.084816132858801</v>
      </c>
      <c r="P11246" s="89" t="e">
        <v>#DIV/0!</v>
      </c>
    </row>
    <row r="11247" spans="1:16">
      <c r="A11247" s="75" t="s">
        <v>11109</v>
      </c>
      <c r="B11247" s="85">
        <v>11243</v>
      </c>
      <c r="C11247" s="85">
        <v>7485</v>
      </c>
      <c r="D11247" s="85">
        <v>11243</v>
      </c>
      <c r="E11247" s="86" t="s">
        <v>11110</v>
      </c>
      <c r="F11247" s="85" t="s">
        <v>2811</v>
      </c>
      <c r="G11247" s="86" t="s">
        <v>2873</v>
      </c>
      <c r="H11247" s="85" t="s">
        <v>1</v>
      </c>
      <c r="I11247" s="85">
        <v>1</v>
      </c>
      <c r="J11247" s="88">
        <v>-4.046412223946894</v>
      </c>
      <c r="K11247" s="146">
        <v>4.851240167834988E-2</v>
      </c>
      <c r="L11247" s="147">
        <v>2.3376058819911662E-10</v>
      </c>
      <c r="M11247" s="147">
        <v>4.9249083616220981E-3</v>
      </c>
      <c r="N11247" s="87">
        <v>0.51524368369854212</v>
      </c>
      <c r="O11247" s="88">
        <v>3.2539267896370898E-2</v>
      </c>
      <c r="P11247" s="89">
        <v>63.153162136401697</v>
      </c>
    </row>
    <row r="11248" spans="1:16">
      <c r="A11248" s="75" t="s">
        <v>11111</v>
      </c>
      <c r="B11248" s="85">
        <v>11244</v>
      </c>
      <c r="C11248" s="85">
        <v>7486</v>
      </c>
      <c r="D11248" s="85">
        <v>11244</v>
      </c>
      <c r="E11248" s="86" t="s">
        <v>11110</v>
      </c>
      <c r="F11248" s="85" t="s">
        <v>2825</v>
      </c>
      <c r="G11248" s="86" t="s">
        <v>2873</v>
      </c>
      <c r="H11248" s="85" t="s">
        <v>1</v>
      </c>
      <c r="I11248" s="85">
        <v>1</v>
      </c>
      <c r="J11248" s="88">
        <v>0.89743401660470745</v>
      </c>
      <c r="K11248" s="146">
        <v>0.44463601363954153</v>
      </c>
      <c r="L11248" s="147">
        <v>2.5410840368378538E-9</v>
      </c>
      <c r="M11248" s="147">
        <v>1.0725309164990779E-3</v>
      </c>
      <c r="N11248" s="87">
        <v>0.1122081345926904</v>
      </c>
      <c r="O11248" s="88">
        <v>0.89641071435018005</v>
      </c>
      <c r="P11248" s="89">
        <v>7988.8211100211547</v>
      </c>
    </row>
    <row r="11249" spans="1:16">
      <c r="A11249" s="75" t="s">
        <v>11112</v>
      </c>
      <c r="B11249" s="85">
        <v>11245</v>
      </c>
      <c r="C11249" s="85">
        <v>7487</v>
      </c>
      <c r="D11249" s="85">
        <v>11245</v>
      </c>
      <c r="E11249" s="86" t="s">
        <v>11110</v>
      </c>
      <c r="F11249" s="85" t="s">
        <v>2837</v>
      </c>
      <c r="G11249" s="86" t="s">
        <v>2873</v>
      </c>
      <c r="H11249" s="85" t="s">
        <v>1</v>
      </c>
      <c r="I11249" s="85">
        <v>1</v>
      </c>
      <c r="J11249" s="88">
        <v>2.653599561748794</v>
      </c>
      <c r="K11249" s="146">
        <v>1.3147327927188703</v>
      </c>
      <c r="L11249" s="147">
        <v>7.5136660319951655E-9</v>
      </c>
      <c r="M11249" s="147">
        <v>3.171339081564585E-3</v>
      </c>
      <c r="N11249" s="87">
        <v>0.33178534719056157</v>
      </c>
      <c r="O11249" s="88">
        <v>2.650573785631658</v>
      </c>
      <c r="P11249" s="89">
        <v>7988.8211100211602</v>
      </c>
    </row>
    <row r="11250" spans="1:16">
      <c r="A11250" s="75" t="s">
        <v>11126</v>
      </c>
      <c r="B11250" s="85">
        <v>11246</v>
      </c>
      <c r="C11250" s="85">
        <v>7499</v>
      </c>
      <c r="D11250" s="85">
        <v>11246</v>
      </c>
      <c r="E11250" s="86" t="s">
        <v>11127</v>
      </c>
      <c r="F11250" s="85" t="s">
        <v>2817</v>
      </c>
      <c r="G11250" s="86" t="s">
        <v>2873</v>
      </c>
      <c r="H11250" s="85" t="s">
        <v>1</v>
      </c>
      <c r="I11250" s="85">
        <v>1</v>
      </c>
      <c r="J11250" s="88">
        <v>-9.3588162762022193</v>
      </c>
      <c r="K11250" s="146">
        <v>0</v>
      </c>
      <c r="L11250" s="147">
        <v>0</v>
      </c>
      <c r="M11250" s="147">
        <v>0</v>
      </c>
      <c r="N11250" s="87">
        <v>0</v>
      </c>
      <c r="O11250" s="88">
        <v>0</v>
      </c>
      <c r="P11250" s="89" t="e">
        <v>#DIV/0!</v>
      </c>
    </row>
    <row r="11251" spans="1:16">
      <c r="A11251" s="75" t="s">
        <v>11128</v>
      </c>
      <c r="B11251" s="85">
        <v>11247</v>
      </c>
      <c r="C11251" s="85">
        <v>7500</v>
      </c>
      <c r="D11251" s="85">
        <v>11247</v>
      </c>
      <c r="E11251" s="86" t="s">
        <v>11127</v>
      </c>
      <c r="F11251" s="85" t="s">
        <v>2821</v>
      </c>
      <c r="G11251" s="86" t="s">
        <v>2873</v>
      </c>
      <c r="H11251" s="85" t="s">
        <v>1</v>
      </c>
      <c r="I11251" s="85">
        <v>1</v>
      </c>
      <c r="J11251" s="88">
        <v>-9.4018939580764496</v>
      </c>
      <c r="K11251" s="146">
        <v>0</v>
      </c>
      <c r="L11251" s="147">
        <v>0</v>
      </c>
      <c r="M11251" s="147">
        <v>0</v>
      </c>
      <c r="N11251" s="87">
        <v>0</v>
      </c>
      <c r="O11251" s="88">
        <v>0</v>
      </c>
      <c r="P11251" s="89" t="e">
        <v>#DIV/0!</v>
      </c>
    </row>
    <row r="11252" spans="1:16">
      <c r="A11252" s="75" t="s">
        <v>11129</v>
      </c>
      <c r="B11252" s="85">
        <v>11248</v>
      </c>
      <c r="C11252" s="85">
        <v>7501</v>
      </c>
      <c r="D11252" s="85">
        <v>11248</v>
      </c>
      <c r="E11252" s="86" t="s">
        <v>11127</v>
      </c>
      <c r="F11252" s="85" t="s">
        <v>10976</v>
      </c>
      <c r="G11252" s="86" t="s">
        <v>2873</v>
      </c>
      <c r="H11252" s="85" t="s">
        <v>1</v>
      </c>
      <c r="I11252" s="85">
        <v>1</v>
      </c>
      <c r="J11252" s="88">
        <v>-9.3530291820797409</v>
      </c>
      <c r="K11252" s="146">
        <v>0</v>
      </c>
      <c r="L11252" s="147">
        <v>0</v>
      </c>
      <c r="M11252" s="147">
        <v>0</v>
      </c>
      <c r="N11252" s="87">
        <v>0</v>
      </c>
      <c r="O11252" s="88">
        <v>0</v>
      </c>
      <c r="P11252" s="89" t="e">
        <v>#DIV/0!</v>
      </c>
    </row>
    <row r="11253" spans="1:16">
      <c r="A11253" s="75" t="s">
        <v>11130</v>
      </c>
      <c r="B11253" s="85">
        <v>11249</v>
      </c>
      <c r="C11253" s="85">
        <v>7502</v>
      </c>
      <c r="D11253" s="85">
        <v>11249</v>
      </c>
      <c r="E11253" s="86" t="s">
        <v>11127</v>
      </c>
      <c r="F11253" s="85" t="s">
        <v>11067</v>
      </c>
      <c r="G11253" s="86" t="s">
        <v>2873</v>
      </c>
      <c r="H11253" s="85" t="s">
        <v>1</v>
      </c>
      <c r="I11253" s="85">
        <v>1</v>
      </c>
      <c r="J11253" s="88">
        <v>-4.5151851806635701</v>
      </c>
      <c r="K11253" s="146">
        <v>0</v>
      </c>
      <c r="L11253" s="147">
        <v>0</v>
      </c>
      <c r="M11253" s="147">
        <v>0</v>
      </c>
      <c r="N11253" s="87">
        <v>0</v>
      </c>
      <c r="O11253" s="88">
        <v>0</v>
      </c>
      <c r="P11253" s="89" t="e">
        <v>#DIV/0!</v>
      </c>
    </row>
    <row r="11254" spans="1:16">
      <c r="A11254" s="75" t="s">
        <v>11131</v>
      </c>
      <c r="B11254" s="85">
        <v>11250</v>
      </c>
      <c r="C11254" s="85">
        <v>7503</v>
      </c>
      <c r="D11254" s="85">
        <v>11250</v>
      </c>
      <c r="E11254" s="86" t="s">
        <v>11127</v>
      </c>
      <c r="F11254" s="85" t="s">
        <v>10983</v>
      </c>
      <c r="G11254" s="86" t="s">
        <v>2873</v>
      </c>
      <c r="H11254" s="85" t="s">
        <v>1</v>
      </c>
      <c r="I11254" s="85">
        <v>1</v>
      </c>
      <c r="J11254" s="88">
        <v>-18.570931201570101</v>
      </c>
      <c r="K11254" s="146">
        <v>0</v>
      </c>
      <c r="L11254" s="147">
        <v>0</v>
      </c>
      <c r="M11254" s="147">
        <v>0</v>
      </c>
      <c r="N11254" s="87">
        <v>0</v>
      </c>
      <c r="O11254" s="88">
        <v>0</v>
      </c>
      <c r="P11254" s="89" t="e">
        <v>#DIV/0!</v>
      </c>
    </row>
    <row r="11255" spans="1:16">
      <c r="A11255" s="75" t="s">
        <v>11132</v>
      </c>
      <c r="B11255" s="85">
        <v>11251</v>
      </c>
      <c r="C11255" s="85">
        <v>7504</v>
      </c>
      <c r="D11255" s="85">
        <v>11251</v>
      </c>
      <c r="E11255" s="86" t="s">
        <v>11127</v>
      </c>
      <c r="F11255" s="85" t="s">
        <v>10987</v>
      </c>
      <c r="G11255" s="86" t="s">
        <v>2873</v>
      </c>
      <c r="H11255" s="85" t="s">
        <v>1</v>
      </c>
      <c r="I11255" s="85">
        <v>1</v>
      </c>
      <c r="J11255" s="88">
        <v>-3.99578893286392</v>
      </c>
      <c r="K11255" s="146">
        <v>0</v>
      </c>
      <c r="L11255" s="147">
        <v>0</v>
      </c>
      <c r="M11255" s="147">
        <v>0</v>
      </c>
      <c r="N11255" s="87">
        <v>0</v>
      </c>
      <c r="O11255" s="88">
        <v>0</v>
      </c>
      <c r="P11255" s="89" t="e">
        <v>#DIV/0!</v>
      </c>
    </row>
    <row r="11256" spans="1:16">
      <c r="A11256" s="75" t="s">
        <v>11133</v>
      </c>
      <c r="B11256" s="85">
        <v>11252</v>
      </c>
      <c r="C11256" s="85">
        <v>7505</v>
      </c>
      <c r="D11256" s="85">
        <v>11252</v>
      </c>
      <c r="E11256" s="86" t="s">
        <v>11127</v>
      </c>
      <c r="F11256" s="85" t="s">
        <v>2837</v>
      </c>
      <c r="G11256" s="86" t="s">
        <v>2873</v>
      </c>
      <c r="H11256" s="85" t="s">
        <v>1</v>
      </c>
      <c r="I11256" s="85">
        <v>1</v>
      </c>
      <c r="J11256" s="88">
        <v>-16.313682460876599</v>
      </c>
      <c r="K11256" s="146">
        <v>0</v>
      </c>
      <c r="L11256" s="147">
        <v>0</v>
      </c>
      <c r="M11256" s="147">
        <v>0</v>
      </c>
      <c r="N11256" s="87">
        <v>0</v>
      </c>
      <c r="O11256" s="88">
        <v>0</v>
      </c>
      <c r="P11256" s="89" t="e">
        <v>#DIV/0!</v>
      </c>
    </row>
    <row r="11257" spans="1:16">
      <c r="A11257" s="75" t="s">
        <v>11134</v>
      </c>
      <c r="B11257" s="85">
        <v>11253</v>
      </c>
      <c r="C11257" s="85">
        <v>7506</v>
      </c>
      <c r="D11257" s="85">
        <v>11253</v>
      </c>
      <c r="E11257" s="86" t="s">
        <v>11127</v>
      </c>
      <c r="F11257" s="85" t="s">
        <v>3208</v>
      </c>
      <c r="G11257" s="86" t="s">
        <v>2873</v>
      </c>
      <c r="H11257" s="85" t="s">
        <v>1</v>
      </c>
      <c r="I11257" s="85">
        <v>1</v>
      </c>
      <c r="J11257" s="88">
        <v>-12.160190125054401</v>
      </c>
      <c r="K11257" s="146">
        <v>0</v>
      </c>
      <c r="L11257" s="147">
        <v>0</v>
      </c>
      <c r="M11257" s="147">
        <v>0</v>
      </c>
      <c r="N11257" s="87">
        <v>0</v>
      </c>
      <c r="O11257" s="88">
        <v>0</v>
      </c>
      <c r="P11257" s="89" t="e">
        <v>#DIV/0!</v>
      </c>
    </row>
    <row r="11258" spans="1:16">
      <c r="A11258" s="75" t="s">
        <v>11213</v>
      </c>
      <c r="B11258" s="85">
        <v>11254</v>
      </c>
      <c r="C11258" s="85">
        <v>7582</v>
      </c>
      <c r="D11258" s="85">
        <v>11254</v>
      </c>
      <c r="E11258" s="86" t="s">
        <v>11214</v>
      </c>
      <c r="F11258" s="85" t="s">
        <v>2901</v>
      </c>
      <c r="G11258" s="86" t="s">
        <v>2873</v>
      </c>
      <c r="H11258" s="85" t="s">
        <v>1</v>
      </c>
      <c r="I11258" s="85">
        <v>1</v>
      </c>
      <c r="J11258" s="88">
        <v>0</v>
      </c>
      <c r="K11258" s="146">
        <v>0</v>
      </c>
      <c r="L11258" s="147">
        <v>0</v>
      </c>
      <c r="M11258" s="147">
        <v>0</v>
      </c>
      <c r="N11258" s="87">
        <v>0</v>
      </c>
      <c r="O11258" s="88">
        <v>0</v>
      </c>
      <c r="P11258" s="89" t="e">
        <v>#DIV/0!</v>
      </c>
    </row>
    <row r="11259" spans="1:16">
      <c r="A11259" s="75" t="s">
        <v>11215</v>
      </c>
      <c r="B11259" s="85">
        <v>11255</v>
      </c>
      <c r="C11259" s="85">
        <v>7583</v>
      </c>
      <c r="D11259" s="85">
        <v>11255</v>
      </c>
      <c r="E11259" s="86" t="s">
        <v>11214</v>
      </c>
      <c r="F11259" s="85" t="s">
        <v>2872</v>
      </c>
      <c r="G11259" s="86" t="s">
        <v>2873</v>
      </c>
      <c r="H11259" s="85" t="s">
        <v>1</v>
      </c>
      <c r="I11259" s="85">
        <v>1</v>
      </c>
      <c r="J11259" s="88">
        <v>0</v>
      </c>
      <c r="K11259" s="146">
        <v>0</v>
      </c>
      <c r="L11259" s="147">
        <v>0</v>
      </c>
      <c r="M11259" s="147">
        <v>0</v>
      </c>
      <c r="N11259" s="87">
        <v>0</v>
      </c>
      <c r="O11259" s="88">
        <v>0</v>
      </c>
      <c r="P11259" s="89" t="e">
        <v>#DIV/0!</v>
      </c>
    </row>
    <row r="11260" spans="1:16">
      <c r="A11260" s="75" t="s">
        <v>11216</v>
      </c>
      <c r="B11260" s="85">
        <v>11256</v>
      </c>
      <c r="C11260" s="85">
        <v>7584</v>
      </c>
      <c r="D11260" s="85">
        <v>11256</v>
      </c>
      <c r="E11260" s="86" t="s">
        <v>11214</v>
      </c>
      <c r="F11260" s="85" t="s">
        <v>2807</v>
      </c>
      <c r="G11260" s="86" t="s">
        <v>2873</v>
      </c>
      <c r="H11260" s="85" t="s">
        <v>1</v>
      </c>
      <c r="I11260" s="85">
        <v>1</v>
      </c>
      <c r="J11260" s="88">
        <v>0</v>
      </c>
      <c r="K11260" s="146">
        <v>0</v>
      </c>
      <c r="L11260" s="147">
        <v>0</v>
      </c>
      <c r="M11260" s="147">
        <v>0</v>
      </c>
      <c r="N11260" s="87">
        <v>0</v>
      </c>
      <c r="O11260" s="88">
        <v>0</v>
      </c>
      <c r="P11260" s="89" t="e">
        <v>#DIV/0!</v>
      </c>
    </row>
    <row r="11261" spans="1:16">
      <c r="A11261" s="75" t="s">
        <v>11217</v>
      </c>
      <c r="B11261" s="85">
        <v>11257</v>
      </c>
      <c r="C11261" s="85">
        <v>7585</v>
      </c>
      <c r="D11261" s="85">
        <v>11257</v>
      </c>
      <c r="E11261" s="86" t="s">
        <v>11214</v>
      </c>
      <c r="F11261" s="85" t="s">
        <v>10965</v>
      </c>
      <c r="G11261" s="86" t="s">
        <v>2873</v>
      </c>
      <c r="H11261" s="85" t="s">
        <v>1</v>
      </c>
      <c r="I11261" s="85">
        <v>1</v>
      </c>
      <c r="J11261" s="88">
        <v>0</v>
      </c>
      <c r="K11261" s="146">
        <v>0</v>
      </c>
      <c r="L11261" s="147">
        <v>0</v>
      </c>
      <c r="M11261" s="147">
        <v>0</v>
      </c>
      <c r="N11261" s="87">
        <v>0</v>
      </c>
      <c r="O11261" s="88">
        <v>0</v>
      </c>
      <c r="P11261" s="89" t="e">
        <v>#DIV/0!</v>
      </c>
    </row>
    <row r="11262" spans="1:16">
      <c r="A11262" s="75" t="s">
        <v>11218</v>
      </c>
      <c r="B11262" s="85">
        <v>11258</v>
      </c>
      <c r="C11262" s="85">
        <v>7586</v>
      </c>
      <c r="D11262" s="85">
        <v>11258</v>
      </c>
      <c r="E11262" s="86" t="s">
        <v>11214</v>
      </c>
      <c r="F11262" s="85" t="s">
        <v>2809</v>
      </c>
      <c r="G11262" s="86" t="s">
        <v>2873</v>
      </c>
      <c r="H11262" s="85" t="s">
        <v>1</v>
      </c>
      <c r="I11262" s="85">
        <v>1</v>
      </c>
      <c r="J11262" s="88">
        <v>0</v>
      </c>
      <c r="K11262" s="146">
        <v>0</v>
      </c>
      <c r="L11262" s="147">
        <v>0</v>
      </c>
      <c r="M11262" s="147">
        <v>0</v>
      </c>
      <c r="N11262" s="87">
        <v>0</v>
      </c>
      <c r="O11262" s="88">
        <v>0</v>
      </c>
      <c r="P11262" s="89" t="e">
        <v>#DIV/0!</v>
      </c>
    </row>
    <row r="11263" spans="1:16">
      <c r="A11263" s="75" t="s">
        <v>11219</v>
      </c>
      <c r="B11263" s="85">
        <v>11259</v>
      </c>
      <c r="C11263" s="85">
        <v>7587</v>
      </c>
      <c r="D11263" s="85">
        <v>11259</v>
      </c>
      <c r="E11263" s="86" t="s">
        <v>11214</v>
      </c>
      <c r="F11263" s="85" t="s">
        <v>2811</v>
      </c>
      <c r="G11263" s="86" t="s">
        <v>2873</v>
      </c>
      <c r="H11263" s="85" t="s">
        <v>1</v>
      </c>
      <c r="I11263" s="85">
        <v>1</v>
      </c>
      <c r="J11263" s="88">
        <v>0</v>
      </c>
      <c r="K11263" s="146">
        <v>0</v>
      </c>
      <c r="L11263" s="147">
        <v>0</v>
      </c>
      <c r="M11263" s="147">
        <v>0</v>
      </c>
      <c r="N11263" s="87">
        <v>0</v>
      </c>
      <c r="O11263" s="88">
        <v>0</v>
      </c>
      <c r="P11263" s="89" t="e">
        <v>#DIV/0!</v>
      </c>
    </row>
    <row r="11264" spans="1:16">
      <c r="A11264" s="75" t="s">
        <v>11220</v>
      </c>
      <c r="B11264" s="85">
        <v>11260</v>
      </c>
      <c r="C11264" s="85">
        <v>7588</v>
      </c>
      <c r="D11264" s="85">
        <v>11260</v>
      </c>
      <c r="E11264" s="86" t="s">
        <v>11214</v>
      </c>
      <c r="F11264" s="85" t="s">
        <v>2813</v>
      </c>
      <c r="G11264" s="86" t="s">
        <v>2873</v>
      </c>
      <c r="H11264" s="85" t="s">
        <v>1</v>
      </c>
      <c r="I11264" s="85">
        <v>1</v>
      </c>
      <c r="J11264" s="88">
        <v>0</v>
      </c>
      <c r="K11264" s="146">
        <v>0</v>
      </c>
      <c r="L11264" s="147">
        <v>0</v>
      </c>
      <c r="M11264" s="147">
        <v>0</v>
      </c>
      <c r="N11264" s="87">
        <v>0</v>
      </c>
      <c r="O11264" s="88">
        <v>0</v>
      </c>
      <c r="P11264" s="89" t="e">
        <v>#DIV/0!</v>
      </c>
    </row>
    <row r="11265" spans="1:16">
      <c r="A11265" s="75" t="s">
        <v>11221</v>
      </c>
      <c r="B11265" s="85">
        <v>11261</v>
      </c>
      <c r="C11265" s="85">
        <v>7589</v>
      </c>
      <c r="D11265" s="85">
        <v>11261</v>
      </c>
      <c r="E11265" s="86" t="s">
        <v>11214</v>
      </c>
      <c r="F11265" s="85" t="s">
        <v>2815</v>
      </c>
      <c r="G11265" s="86" t="s">
        <v>2873</v>
      </c>
      <c r="H11265" s="85" t="s">
        <v>1</v>
      </c>
      <c r="I11265" s="85">
        <v>1</v>
      </c>
      <c r="J11265" s="88">
        <v>0</v>
      </c>
      <c r="K11265" s="146">
        <v>0</v>
      </c>
      <c r="L11265" s="147">
        <v>0</v>
      </c>
      <c r="M11265" s="147">
        <v>0</v>
      </c>
      <c r="N11265" s="87">
        <v>0</v>
      </c>
      <c r="O11265" s="88">
        <v>0</v>
      </c>
      <c r="P11265" s="89" t="e">
        <v>#DIV/0!</v>
      </c>
    </row>
    <row r="11266" spans="1:16">
      <c r="A11266" s="75" t="s">
        <v>11222</v>
      </c>
      <c r="B11266" s="85">
        <v>11262</v>
      </c>
      <c r="C11266" s="85">
        <v>7590</v>
      </c>
      <c r="D11266" s="85">
        <v>11262</v>
      </c>
      <c r="E11266" s="86" t="s">
        <v>11214</v>
      </c>
      <c r="F11266" s="85" t="s">
        <v>2817</v>
      </c>
      <c r="G11266" s="86" t="s">
        <v>2873</v>
      </c>
      <c r="H11266" s="85" t="s">
        <v>1</v>
      </c>
      <c r="I11266" s="85">
        <v>1</v>
      </c>
      <c r="J11266" s="88">
        <v>0</v>
      </c>
      <c r="K11266" s="146">
        <v>0</v>
      </c>
      <c r="L11266" s="147">
        <v>0</v>
      </c>
      <c r="M11266" s="147">
        <v>0</v>
      </c>
      <c r="N11266" s="87">
        <v>0</v>
      </c>
      <c r="O11266" s="88">
        <v>0</v>
      </c>
      <c r="P11266" s="89" t="e">
        <v>#DIV/0!</v>
      </c>
    </row>
    <row r="11267" spans="1:16">
      <c r="A11267" s="75" t="s">
        <v>11223</v>
      </c>
      <c r="B11267" s="85">
        <v>11263</v>
      </c>
      <c r="C11267" s="85">
        <v>7591</v>
      </c>
      <c r="D11267" s="85">
        <v>11263</v>
      </c>
      <c r="E11267" s="86" t="s">
        <v>11214</v>
      </c>
      <c r="F11267" s="85" t="s">
        <v>2819</v>
      </c>
      <c r="G11267" s="86" t="s">
        <v>2873</v>
      </c>
      <c r="H11267" s="85" t="s">
        <v>1</v>
      </c>
      <c r="I11267" s="85">
        <v>1</v>
      </c>
      <c r="J11267" s="88">
        <v>0</v>
      </c>
      <c r="K11267" s="146">
        <v>0</v>
      </c>
      <c r="L11267" s="147">
        <v>0</v>
      </c>
      <c r="M11267" s="147">
        <v>0</v>
      </c>
      <c r="N11267" s="87">
        <v>0</v>
      </c>
      <c r="O11267" s="88">
        <v>0</v>
      </c>
      <c r="P11267" s="89" t="e">
        <v>#DIV/0!</v>
      </c>
    </row>
    <row r="11268" spans="1:16">
      <c r="A11268" s="75" t="s">
        <v>11224</v>
      </c>
      <c r="B11268" s="85">
        <v>11264</v>
      </c>
      <c r="C11268" s="85">
        <v>7592</v>
      </c>
      <c r="D11268" s="85">
        <v>11264</v>
      </c>
      <c r="E11268" s="86" t="s">
        <v>11214</v>
      </c>
      <c r="F11268" s="85" t="s">
        <v>2821</v>
      </c>
      <c r="G11268" s="86" t="s">
        <v>2873</v>
      </c>
      <c r="H11268" s="85" t="s">
        <v>1</v>
      </c>
      <c r="I11268" s="85">
        <v>1</v>
      </c>
      <c r="J11268" s="88">
        <v>0</v>
      </c>
      <c r="K11268" s="146">
        <v>0</v>
      </c>
      <c r="L11268" s="147">
        <v>0</v>
      </c>
      <c r="M11268" s="147">
        <v>0</v>
      </c>
      <c r="N11268" s="87">
        <v>0</v>
      </c>
      <c r="O11268" s="88">
        <v>0</v>
      </c>
      <c r="P11268" s="89" t="e">
        <v>#DIV/0!</v>
      </c>
    </row>
    <row r="11269" spans="1:16">
      <c r="A11269" s="75" t="s">
        <v>11225</v>
      </c>
      <c r="B11269" s="85">
        <v>11265</v>
      </c>
      <c r="C11269" s="85">
        <v>7593</v>
      </c>
      <c r="D11269" s="85">
        <v>11265</v>
      </c>
      <c r="E11269" s="86" t="s">
        <v>11214</v>
      </c>
      <c r="F11269" s="85" t="s">
        <v>2823</v>
      </c>
      <c r="G11269" s="86" t="s">
        <v>2873</v>
      </c>
      <c r="H11269" s="85" t="s">
        <v>1</v>
      </c>
      <c r="I11269" s="85">
        <v>1</v>
      </c>
      <c r="J11269" s="88">
        <v>0</v>
      </c>
      <c r="K11269" s="146">
        <v>0</v>
      </c>
      <c r="L11269" s="147">
        <v>0</v>
      </c>
      <c r="M11269" s="147">
        <v>0</v>
      </c>
      <c r="N11269" s="87">
        <v>0</v>
      </c>
      <c r="O11269" s="88">
        <v>0</v>
      </c>
      <c r="P11269" s="89" t="e">
        <v>#DIV/0!</v>
      </c>
    </row>
    <row r="11270" spans="1:16">
      <c r="A11270" s="75" t="s">
        <v>11226</v>
      </c>
      <c r="B11270" s="85">
        <v>11266</v>
      </c>
      <c r="C11270" s="85">
        <v>7594</v>
      </c>
      <c r="D11270" s="85">
        <v>11266</v>
      </c>
      <c r="E11270" s="86" t="s">
        <v>11214</v>
      </c>
      <c r="F11270" s="85" t="s">
        <v>2825</v>
      </c>
      <c r="G11270" s="86" t="s">
        <v>2873</v>
      </c>
      <c r="H11270" s="85" t="s">
        <v>1</v>
      </c>
      <c r="I11270" s="85">
        <v>1</v>
      </c>
      <c r="J11270" s="88">
        <v>0</v>
      </c>
      <c r="K11270" s="146">
        <v>0</v>
      </c>
      <c r="L11270" s="147">
        <v>0</v>
      </c>
      <c r="M11270" s="147">
        <v>0</v>
      </c>
      <c r="N11270" s="87">
        <v>0</v>
      </c>
      <c r="O11270" s="88">
        <v>0</v>
      </c>
      <c r="P11270" s="89" t="e">
        <v>#DIV/0!</v>
      </c>
    </row>
    <row r="11271" spans="1:16">
      <c r="A11271" s="75" t="s">
        <v>11227</v>
      </c>
      <c r="B11271" s="85">
        <v>11267</v>
      </c>
      <c r="C11271" s="85">
        <v>7595</v>
      </c>
      <c r="D11271" s="85">
        <v>11267</v>
      </c>
      <c r="E11271" s="86" t="s">
        <v>11214</v>
      </c>
      <c r="F11271" s="85" t="s">
        <v>10976</v>
      </c>
      <c r="G11271" s="86" t="s">
        <v>2873</v>
      </c>
      <c r="H11271" s="85" t="s">
        <v>1</v>
      </c>
      <c r="I11271" s="85">
        <v>1</v>
      </c>
      <c r="J11271" s="88">
        <v>0</v>
      </c>
      <c r="K11271" s="146">
        <v>0</v>
      </c>
      <c r="L11271" s="147">
        <v>0</v>
      </c>
      <c r="M11271" s="147">
        <v>0</v>
      </c>
      <c r="N11271" s="87">
        <v>0</v>
      </c>
      <c r="O11271" s="88">
        <v>0</v>
      </c>
      <c r="P11271" s="89" t="e">
        <v>#DIV/0!</v>
      </c>
    </row>
    <row r="11272" spans="1:16">
      <c r="A11272" s="75" t="s">
        <v>11228</v>
      </c>
      <c r="B11272" s="85">
        <v>11268</v>
      </c>
      <c r="C11272" s="85">
        <v>7596</v>
      </c>
      <c r="D11272" s="85">
        <v>11268</v>
      </c>
      <c r="E11272" s="86" t="s">
        <v>11214</v>
      </c>
      <c r="F11272" s="85" t="s">
        <v>2827</v>
      </c>
      <c r="G11272" s="86" t="s">
        <v>2873</v>
      </c>
      <c r="H11272" s="85" t="s">
        <v>1</v>
      </c>
      <c r="I11272" s="85">
        <v>1</v>
      </c>
      <c r="J11272" s="88">
        <v>0</v>
      </c>
      <c r="K11272" s="146">
        <v>0</v>
      </c>
      <c r="L11272" s="147">
        <v>0</v>
      </c>
      <c r="M11272" s="147">
        <v>0</v>
      </c>
      <c r="N11272" s="87">
        <v>0</v>
      </c>
      <c r="O11272" s="88">
        <v>0</v>
      </c>
      <c r="P11272" s="89" t="e">
        <v>#DIV/0!</v>
      </c>
    </row>
    <row r="11273" spans="1:16">
      <c r="A11273" s="75" t="s">
        <v>11229</v>
      </c>
      <c r="B11273" s="85">
        <v>11269</v>
      </c>
      <c r="C11273" s="85">
        <v>7597</v>
      </c>
      <c r="D11273" s="85">
        <v>11269</v>
      </c>
      <c r="E11273" s="86" t="s">
        <v>11214</v>
      </c>
      <c r="F11273" s="85" t="s">
        <v>2829</v>
      </c>
      <c r="G11273" s="86" t="s">
        <v>2873</v>
      </c>
      <c r="H11273" s="85" t="s">
        <v>1</v>
      </c>
      <c r="I11273" s="85">
        <v>1</v>
      </c>
      <c r="J11273" s="88">
        <v>0</v>
      </c>
      <c r="K11273" s="146">
        <v>0</v>
      </c>
      <c r="L11273" s="147">
        <v>0</v>
      </c>
      <c r="M11273" s="147">
        <v>0</v>
      </c>
      <c r="N11273" s="87">
        <v>0</v>
      </c>
      <c r="O11273" s="88">
        <v>0</v>
      </c>
      <c r="P11273" s="89" t="e">
        <v>#DIV/0!</v>
      </c>
    </row>
    <row r="11274" spans="1:16">
      <c r="A11274" s="75" t="s">
        <v>11230</v>
      </c>
      <c r="B11274" s="85">
        <v>11270</v>
      </c>
      <c r="C11274" s="85">
        <v>7598</v>
      </c>
      <c r="D11274" s="85">
        <v>11270</v>
      </c>
      <c r="E11274" s="86" t="s">
        <v>11214</v>
      </c>
      <c r="F11274" s="85" t="s">
        <v>10980</v>
      </c>
      <c r="G11274" s="86" t="s">
        <v>2873</v>
      </c>
      <c r="H11274" s="85" t="s">
        <v>1</v>
      </c>
      <c r="I11274" s="85">
        <v>1</v>
      </c>
      <c r="J11274" s="88">
        <v>0</v>
      </c>
      <c r="K11274" s="146">
        <v>0</v>
      </c>
      <c r="L11274" s="147">
        <v>0</v>
      </c>
      <c r="M11274" s="147">
        <v>0</v>
      </c>
      <c r="N11274" s="87">
        <v>0</v>
      </c>
      <c r="O11274" s="88">
        <v>0</v>
      </c>
      <c r="P11274" s="89" t="e">
        <v>#DIV/0!</v>
      </c>
    </row>
    <row r="11275" spans="1:16">
      <c r="A11275" s="75" t="s">
        <v>11231</v>
      </c>
      <c r="B11275" s="85">
        <v>11271</v>
      </c>
      <c r="C11275" s="85">
        <v>7599</v>
      </c>
      <c r="D11275" s="85">
        <v>11271</v>
      </c>
      <c r="E11275" s="86" t="s">
        <v>11214</v>
      </c>
      <c r="F11275" s="85" t="s">
        <v>11067</v>
      </c>
      <c r="G11275" s="86" t="s">
        <v>2873</v>
      </c>
      <c r="H11275" s="85" t="s">
        <v>1</v>
      </c>
      <c r="I11275" s="85">
        <v>1</v>
      </c>
      <c r="J11275" s="88">
        <v>0</v>
      </c>
      <c r="K11275" s="146">
        <v>0</v>
      </c>
      <c r="L11275" s="147">
        <v>0</v>
      </c>
      <c r="M11275" s="147">
        <v>0</v>
      </c>
      <c r="N11275" s="87">
        <v>0</v>
      </c>
      <c r="O11275" s="88">
        <v>0</v>
      </c>
      <c r="P11275" s="89" t="e">
        <v>#DIV/0!</v>
      </c>
    </row>
    <row r="11276" spans="1:16">
      <c r="A11276" s="75" t="s">
        <v>11232</v>
      </c>
      <c r="B11276" s="85">
        <v>11272</v>
      </c>
      <c r="C11276" s="85">
        <v>7600</v>
      </c>
      <c r="D11276" s="85">
        <v>11272</v>
      </c>
      <c r="E11276" s="86" t="s">
        <v>11214</v>
      </c>
      <c r="F11276" s="85" t="s">
        <v>2831</v>
      </c>
      <c r="G11276" s="86" t="s">
        <v>2873</v>
      </c>
      <c r="H11276" s="85" t="s">
        <v>1</v>
      </c>
      <c r="I11276" s="85">
        <v>1</v>
      </c>
      <c r="J11276" s="88">
        <v>0</v>
      </c>
      <c r="K11276" s="146">
        <v>0</v>
      </c>
      <c r="L11276" s="147">
        <v>0</v>
      </c>
      <c r="M11276" s="147">
        <v>0</v>
      </c>
      <c r="N11276" s="87">
        <v>0</v>
      </c>
      <c r="O11276" s="88">
        <v>0</v>
      </c>
      <c r="P11276" s="89" t="e">
        <v>#DIV/0!</v>
      </c>
    </row>
    <row r="11277" spans="1:16">
      <c r="A11277" s="75" t="s">
        <v>11233</v>
      </c>
      <c r="B11277" s="85">
        <v>11273</v>
      </c>
      <c r="C11277" s="85">
        <v>7601</v>
      </c>
      <c r="D11277" s="85">
        <v>11273</v>
      </c>
      <c r="E11277" s="86" t="s">
        <v>11214</v>
      </c>
      <c r="F11277" s="85" t="s">
        <v>10983</v>
      </c>
      <c r="G11277" s="86" t="s">
        <v>2873</v>
      </c>
      <c r="H11277" s="85" t="s">
        <v>1</v>
      </c>
      <c r="I11277" s="85">
        <v>1</v>
      </c>
      <c r="J11277" s="88">
        <v>0</v>
      </c>
      <c r="K11277" s="146">
        <v>0</v>
      </c>
      <c r="L11277" s="147">
        <v>0</v>
      </c>
      <c r="M11277" s="147">
        <v>0</v>
      </c>
      <c r="N11277" s="87">
        <v>0</v>
      </c>
      <c r="O11277" s="88">
        <v>0</v>
      </c>
      <c r="P11277" s="89" t="e">
        <v>#DIV/0!</v>
      </c>
    </row>
    <row r="11278" spans="1:16">
      <c r="A11278" s="75" t="s">
        <v>11234</v>
      </c>
      <c r="B11278" s="85">
        <v>11274</v>
      </c>
      <c r="C11278" s="85">
        <v>7602</v>
      </c>
      <c r="D11278" s="85">
        <v>11274</v>
      </c>
      <c r="E11278" s="86" t="s">
        <v>11214</v>
      </c>
      <c r="F11278" s="85" t="s">
        <v>10985</v>
      </c>
      <c r="G11278" s="86" t="s">
        <v>2873</v>
      </c>
      <c r="H11278" s="85" t="s">
        <v>1</v>
      </c>
      <c r="I11278" s="85">
        <v>1</v>
      </c>
      <c r="J11278" s="88">
        <v>0</v>
      </c>
      <c r="K11278" s="146">
        <v>0</v>
      </c>
      <c r="L11278" s="147">
        <v>0</v>
      </c>
      <c r="M11278" s="147">
        <v>0</v>
      </c>
      <c r="N11278" s="87">
        <v>0</v>
      </c>
      <c r="O11278" s="88">
        <v>0</v>
      </c>
      <c r="P11278" s="89" t="e">
        <v>#DIV/0!</v>
      </c>
    </row>
    <row r="11279" spans="1:16">
      <c r="A11279" s="75" t="s">
        <v>11235</v>
      </c>
      <c r="B11279" s="85">
        <v>11275</v>
      </c>
      <c r="C11279" s="85">
        <v>7603</v>
      </c>
      <c r="D11279" s="85">
        <v>11275</v>
      </c>
      <c r="E11279" s="86" t="s">
        <v>11214</v>
      </c>
      <c r="F11279" s="85" t="s">
        <v>10987</v>
      </c>
      <c r="G11279" s="86" t="s">
        <v>2873</v>
      </c>
      <c r="H11279" s="85" t="s">
        <v>1</v>
      </c>
      <c r="I11279" s="85">
        <v>1</v>
      </c>
      <c r="J11279" s="88">
        <v>0</v>
      </c>
      <c r="K11279" s="146">
        <v>0</v>
      </c>
      <c r="L11279" s="147">
        <v>0</v>
      </c>
      <c r="M11279" s="147">
        <v>0</v>
      </c>
      <c r="N11279" s="87">
        <v>0</v>
      </c>
      <c r="O11279" s="88">
        <v>0</v>
      </c>
      <c r="P11279" s="89" t="e">
        <v>#DIV/0!</v>
      </c>
    </row>
    <row r="11280" spans="1:16">
      <c r="A11280" s="75" t="s">
        <v>11236</v>
      </c>
      <c r="B11280" s="85">
        <v>11276</v>
      </c>
      <c r="C11280" s="85">
        <v>7604</v>
      </c>
      <c r="D11280" s="85">
        <v>11276</v>
      </c>
      <c r="E11280" s="86" t="s">
        <v>11214</v>
      </c>
      <c r="F11280" s="85" t="s">
        <v>2833</v>
      </c>
      <c r="G11280" s="86" t="s">
        <v>2873</v>
      </c>
      <c r="H11280" s="85" t="s">
        <v>1</v>
      </c>
      <c r="I11280" s="85">
        <v>1</v>
      </c>
      <c r="J11280" s="88">
        <v>0</v>
      </c>
      <c r="K11280" s="146">
        <v>0</v>
      </c>
      <c r="L11280" s="147">
        <v>0</v>
      </c>
      <c r="M11280" s="147">
        <v>0</v>
      </c>
      <c r="N11280" s="87">
        <v>0</v>
      </c>
      <c r="O11280" s="88">
        <v>0</v>
      </c>
      <c r="P11280" s="89" t="e">
        <v>#DIV/0!</v>
      </c>
    </row>
    <row r="11281" spans="1:16">
      <c r="A11281" s="75" t="s">
        <v>11237</v>
      </c>
      <c r="B11281" s="85">
        <v>11277</v>
      </c>
      <c r="C11281" s="85">
        <v>7605</v>
      </c>
      <c r="D11281" s="85">
        <v>11277</v>
      </c>
      <c r="E11281" s="86" t="s">
        <v>11214</v>
      </c>
      <c r="F11281" s="85" t="s">
        <v>2837</v>
      </c>
      <c r="G11281" s="86" t="s">
        <v>2873</v>
      </c>
      <c r="H11281" s="85" t="s">
        <v>1</v>
      </c>
      <c r="I11281" s="85">
        <v>1</v>
      </c>
      <c r="J11281" s="88">
        <v>0</v>
      </c>
      <c r="K11281" s="146">
        <v>0</v>
      </c>
      <c r="L11281" s="147">
        <v>0</v>
      </c>
      <c r="M11281" s="147">
        <v>0</v>
      </c>
      <c r="N11281" s="87">
        <v>0</v>
      </c>
      <c r="O11281" s="88">
        <v>0</v>
      </c>
      <c r="P11281" s="89" t="e">
        <v>#DIV/0!</v>
      </c>
    </row>
    <row r="11282" spans="1:16">
      <c r="A11282" s="75" t="s">
        <v>11238</v>
      </c>
      <c r="B11282" s="85">
        <v>11278</v>
      </c>
      <c r="C11282" s="85">
        <v>7606</v>
      </c>
      <c r="D11282" s="85">
        <v>11278</v>
      </c>
      <c r="E11282" s="86" t="s">
        <v>11214</v>
      </c>
      <c r="F11282" s="85" t="s">
        <v>10992</v>
      </c>
      <c r="G11282" s="86" t="s">
        <v>2873</v>
      </c>
      <c r="H11282" s="85" t="s">
        <v>1</v>
      </c>
      <c r="I11282" s="85">
        <v>1</v>
      </c>
      <c r="J11282" s="88">
        <v>0</v>
      </c>
      <c r="K11282" s="146">
        <v>0</v>
      </c>
      <c r="L11282" s="147">
        <v>0</v>
      </c>
      <c r="M11282" s="147">
        <v>0</v>
      </c>
      <c r="N11282" s="87">
        <v>0</v>
      </c>
      <c r="O11282" s="88">
        <v>0</v>
      </c>
      <c r="P11282" s="89" t="e">
        <v>#DIV/0!</v>
      </c>
    </row>
    <row r="11283" spans="1:16">
      <c r="A11283" s="75" t="s">
        <v>11239</v>
      </c>
      <c r="B11283" s="85">
        <v>11279</v>
      </c>
      <c r="C11283" s="85">
        <v>7607</v>
      </c>
      <c r="D11283" s="85">
        <v>11279</v>
      </c>
      <c r="E11283" s="86" t="s">
        <v>11214</v>
      </c>
      <c r="F11283" s="85" t="s">
        <v>2839</v>
      </c>
      <c r="G11283" s="86" t="s">
        <v>2873</v>
      </c>
      <c r="H11283" s="85" t="s">
        <v>1</v>
      </c>
      <c r="I11283" s="85">
        <v>1</v>
      </c>
      <c r="J11283" s="88">
        <v>0</v>
      </c>
      <c r="K11283" s="146">
        <v>0</v>
      </c>
      <c r="L11283" s="147">
        <v>0</v>
      </c>
      <c r="M11283" s="147">
        <v>0</v>
      </c>
      <c r="N11283" s="87">
        <v>0</v>
      </c>
      <c r="O11283" s="88">
        <v>0</v>
      </c>
      <c r="P11283" s="89" t="e">
        <v>#DIV/0!</v>
      </c>
    </row>
    <row r="11284" spans="1:16">
      <c r="A11284" s="75" t="s">
        <v>11240</v>
      </c>
      <c r="B11284" s="85">
        <v>11280</v>
      </c>
      <c r="C11284" s="85">
        <v>7608</v>
      </c>
      <c r="D11284" s="85">
        <v>11280</v>
      </c>
      <c r="E11284" s="86" t="s">
        <v>11214</v>
      </c>
      <c r="F11284" s="85" t="s">
        <v>3208</v>
      </c>
      <c r="G11284" s="86" t="s">
        <v>2873</v>
      </c>
      <c r="H11284" s="85" t="s">
        <v>1</v>
      </c>
      <c r="I11284" s="85">
        <v>1</v>
      </c>
      <c r="J11284" s="88">
        <v>0</v>
      </c>
      <c r="K11284" s="146">
        <v>0</v>
      </c>
      <c r="L11284" s="147">
        <v>0</v>
      </c>
      <c r="M11284" s="147">
        <v>0</v>
      </c>
      <c r="N11284" s="87">
        <v>0</v>
      </c>
      <c r="O11284" s="88">
        <v>0</v>
      </c>
      <c r="P11284" s="89" t="e">
        <v>#DIV/0!</v>
      </c>
    </row>
    <row r="11285" spans="1:16">
      <c r="A11285" s="75" t="s">
        <v>11241</v>
      </c>
      <c r="B11285" s="85">
        <v>11281</v>
      </c>
      <c r="C11285" s="85">
        <v>7609</v>
      </c>
      <c r="D11285" s="85">
        <v>11281</v>
      </c>
      <c r="E11285" s="86" t="s">
        <v>11214</v>
      </c>
      <c r="F11285" s="85" t="s">
        <v>2841</v>
      </c>
      <c r="G11285" s="86" t="s">
        <v>2873</v>
      </c>
      <c r="H11285" s="85" t="s">
        <v>1</v>
      </c>
      <c r="I11285" s="85">
        <v>1</v>
      </c>
      <c r="J11285" s="88">
        <v>0</v>
      </c>
      <c r="K11285" s="146">
        <v>0</v>
      </c>
      <c r="L11285" s="147">
        <v>0</v>
      </c>
      <c r="M11285" s="147">
        <v>0</v>
      </c>
      <c r="N11285" s="87">
        <v>0</v>
      </c>
      <c r="O11285" s="88">
        <v>0</v>
      </c>
      <c r="P11285" s="89" t="e">
        <v>#DIV/0!</v>
      </c>
    </row>
    <row r="11286" spans="1:16">
      <c r="A11286" s="75" t="s">
        <v>11242</v>
      </c>
      <c r="B11286" s="85">
        <v>11282</v>
      </c>
      <c r="C11286" s="85">
        <v>7610</v>
      </c>
      <c r="D11286" s="85">
        <v>11282</v>
      </c>
      <c r="E11286" s="86" t="s">
        <v>11214</v>
      </c>
      <c r="F11286" s="85" t="s">
        <v>2972</v>
      </c>
      <c r="G11286" s="86" t="s">
        <v>2873</v>
      </c>
      <c r="H11286" s="85" t="s">
        <v>1</v>
      </c>
      <c r="I11286" s="85">
        <v>1</v>
      </c>
      <c r="J11286" s="88">
        <v>0</v>
      </c>
      <c r="K11286" s="146">
        <v>0</v>
      </c>
      <c r="L11286" s="147">
        <v>0</v>
      </c>
      <c r="M11286" s="147">
        <v>0</v>
      </c>
      <c r="N11286" s="87">
        <v>0</v>
      </c>
      <c r="O11286" s="88">
        <v>0</v>
      </c>
      <c r="P11286" s="89" t="e">
        <v>#DIV/0!</v>
      </c>
    </row>
    <row r="11287" spans="1:16">
      <c r="A11287" s="75" t="s">
        <v>11243</v>
      </c>
      <c r="B11287" s="85">
        <v>11283</v>
      </c>
      <c r="C11287" s="85">
        <v>7611</v>
      </c>
      <c r="D11287" s="85">
        <v>11283</v>
      </c>
      <c r="E11287" s="86" t="s">
        <v>11214</v>
      </c>
      <c r="F11287" s="85" t="s">
        <v>1063</v>
      </c>
      <c r="G11287" s="86" t="s">
        <v>2873</v>
      </c>
      <c r="H11287" s="85" t="s">
        <v>1</v>
      </c>
      <c r="I11287" s="85">
        <v>1</v>
      </c>
      <c r="J11287" s="88">
        <v>0</v>
      </c>
      <c r="K11287" s="146">
        <v>0</v>
      </c>
      <c r="L11287" s="147">
        <v>0</v>
      </c>
      <c r="M11287" s="147">
        <v>0</v>
      </c>
      <c r="N11287" s="87">
        <v>0</v>
      </c>
      <c r="O11287" s="88">
        <v>0</v>
      </c>
      <c r="P11287" s="89" t="e">
        <v>#DIV/0!</v>
      </c>
    </row>
    <row r="11288" spans="1:16">
      <c r="A11288" s="75" t="s">
        <v>11244</v>
      </c>
      <c r="B11288" s="85">
        <v>11284</v>
      </c>
      <c r="C11288" s="85">
        <v>7612</v>
      </c>
      <c r="D11288" s="85">
        <v>11284</v>
      </c>
      <c r="E11288" s="86" t="s">
        <v>11214</v>
      </c>
      <c r="F11288" s="85" t="s">
        <v>235</v>
      </c>
      <c r="G11288" s="86" t="s">
        <v>2873</v>
      </c>
      <c r="H11288" s="85" t="s">
        <v>1</v>
      </c>
      <c r="I11288" s="85">
        <v>1</v>
      </c>
      <c r="J11288" s="88">
        <v>0</v>
      </c>
      <c r="K11288" s="146">
        <v>0</v>
      </c>
      <c r="L11288" s="147">
        <v>0</v>
      </c>
      <c r="M11288" s="147">
        <v>0</v>
      </c>
      <c r="N11288" s="87">
        <v>0</v>
      </c>
      <c r="O11288" s="88">
        <v>0</v>
      </c>
      <c r="P11288" s="89" t="e">
        <v>#DIV/0!</v>
      </c>
    </row>
    <row r="11289" spans="1:16">
      <c r="A11289" s="75" t="s">
        <v>11245</v>
      </c>
      <c r="B11289" s="85">
        <v>11285</v>
      </c>
      <c r="C11289" s="85">
        <v>7613</v>
      </c>
      <c r="D11289" s="85">
        <v>11285</v>
      </c>
      <c r="E11289" s="86" t="s">
        <v>11214</v>
      </c>
      <c r="F11289" s="85" t="s">
        <v>1183</v>
      </c>
      <c r="G11289" s="86" t="s">
        <v>2873</v>
      </c>
      <c r="H11289" s="85" t="s">
        <v>1</v>
      </c>
      <c r="I11289" s="85">
        <v>1</v>
      </c>
      <c r="J11289" s="88">
        <v>0</v>
      </c>
      <c r="K11289" s="146">
        <v>0</v>
      </c>
      <c r="L11289" s="147">
        <v>0</v>
      </c>
      <c r="M11289" s="147">
        <v>0</v>
      </c>
      <c r="N11289" s="87">
        <v>0</v>
      </c>
      <c r="O11289" s="88">
        <v>0</v>
      </c>
      <c r="P11289" s="89" t="e">
        <v>#DIV/0!</v>
      </c>
    </row>
    <row r="11290" spans="1:16">
      <c r="A11290" s="75" t="s">
        <v>11246</v>
      </c>
      <c r="B11290" s="85">
        <v>11286</v>
      </c>
      <c r="C11290" s="85">
        <v>7614</v>
      </c>
      <c r="D11290" s="85">
        <v>11286</v>
      </c>
      <c r="E11290" s="86" t="s">
        <v>11214</v>
      </c>
      <c r="F11290" s="85" t="s">
        <v>1185</v>
      </c>
      <c r="G11290" s="86" t="s">
        <v>2873</v>
      </c>
      <c r="H11290" s="85" t="s">
        <v>1</v>
      </c>
      <c r="I11290" s="85">
        <v>1</v>
      </c>
      <c r="J11290" s="88">
        <v>0</v>
      </c>
      <c r="K11290" s="146">
        <v>0</v>
      </c>
      <c r="L11290" s="147">
        <v>0</v>
      </c>
      <c r="M11290" s="147">
        <v>0</v>
      </c>
      <c r="N11290" s="87">
        <v>0</v>
      </c>
      <c r="O11290" s="88">
        <v>0</v>
      </c>
      <c r="P11290" s="89" t="e">
        <v>#DIV/0!</v>
      </c>
    </row>
    <row r="11291" spans="1:16">
      <c r="A11291" s="75" t="s">
        <v>11247</v>
      </c>
      <c r="B11291" s="85">
        <v>11287</v>
      </c>
      <c r="C11291" s="85">
        <v>7615</v>
      </c>
      <c r="D11291" s="85">
        <v>11287</v>
      </c>
      <c r="E11291" s="86" t="s">
        <v>11214</v>
      </c>
      <c r="F11291" s="85" t="s">
        <v>965</v>
      </c>
      <c r="G11291" s="86" t="s">
        <v>2873</v>
      </c>
      <c r="H11291" s="85" t="s">
        <v>1</v>
      </c>
      <c r="I11291" s="85">
        <v>1</v>
      </c>
      <c r="J11291" s="88">
        <v>0</v>
      </c>
      <c r="K11291" s="146">
        <v>0</v>
      </c>
      <c r="L11291" s="147">
        <v>0</v>
      </c>
      <c r="M11291" s="147">
        <v>0</v>
      </c>
      <c r="N11291" s="87">
        <v>0</v>
      </c>
      <c r="O11291" s="88">
        <v>0</v>
      </c>
      <c r="P11291" s="89" t="e">
        <v>#DIV/0!</v>
      </c>
    </row>
    <row r="11292" spans="1:16">
      <c r="A11292" s="75" t="s">
        <v>11248</v>
      </c>
      <c r="B11292" s="85">
        <v>11288</v>
      </c>
      <c r="C11292" s="85">
        <v>7616</v>
      </c>
      <c r="D11292" s="85">
        <v>11288</v>
      </c>
      <c r="E11292" s="86" t="s">
        <v>11214</v>
      </c>
      <c r="F11292" s="85" t="s">
        <v>1084</v>
      </c>
      <c r="G11292" s="86" t="s">
        <v>2873</v>
      </c>
      <c r="H11292" s="85" t="s">
        <v>1</v>
      </c>
      <c r="I11292" s="85">
        <v>1</v>
      </c>
      <c r="J11292" s="88">
        <v>0</v>
      </c>
      <c r="K11292" s="146">
        <v>0</v>
      </c>
      <c r="L11292" s="147">
        <v>0</v>
      </c>
      <c r="M11292" s="147">
        <v>0</v>
      </c>
      <c r="N11292" s="87">
        <v>0</v>
      </c>
      <c r="O11292" s="88">
        <v>0</v>
      </c>
      <c r="P11292" s="89" t="e">
        <v>#DIV/0!</v>
      </c>
    </row>
    <row r="11293" spans="1:16">
      <c r="A11293" s="75" t="s">
        <v>11249</v>
      </c>
      <c r="B11293" s="85">
        <v>11289</v>
      </c>
      <c r="C11293" s="85">
        <v>7617</v>
      </c>
      <c r="D11293" s="85">
        <v>11289</v>
      </c>
      <c r="E11293" s="86" t="s">
        <v>11214</v>
      </c>
      <c r="F11293" s="85" t="s">
        <v>2976</v>
      </c>
      <c r="G11293" s="86" t="s">
        <v>2873</v>
      </c>
      <c r="H11293" s="85" t="s">
        <v>1</v>
      </c>
      <c r="I11293" s="85">
        <v>1</v>
      </c>
      <c r="J11293" s="88">
        <v>0</v>
      </c>
      <c r="K11293" s="146">
        <v>0</v>
      </c>
      <c r="L11293" s="147">
        <v>0</v>
      </c>
      <c r="M11293" s="147">
        <v>0</v>
      </c>
      <c r="N11293" s="87">
        <v>0</v>
      </c>
      <c r="O11293" s="88">
        <v>0</v>
      </c>
      <c r="P11293" s="89" t="e">
        <v>#DIV/0!</v>
      </c>
    </row>
    <row r="11294" spans="1:16">
      <c r="A11294" s="75" t="s">
        <v>11250</v>
      </c>
      <c r="B11294" s="85">
        <v>11290</v>
      </c>
      <c r="C11294" s="85">
        <v>7618</v>
      </c>
      <c r="D11294" s="85">
        <v>11290</v>
      </c>
      <c r="E11294" s="86" t="s">
        <v>11214</v>
      </c>
      <c r="F11294" s="85" t="s">
        <v>2897</v>
      </c>
      <c r="G11294" s="86" t="s">
        <v>2873</v>
      </c>
      <c r="H11294" s="85" t="s">
        <v>1</v>
      </c>
      <c r="I11294" s="85">
        <v>1</v>
      </c>
      <c r="J11294" s="88">
        <v>0</v>
      </c>
      <c r="K11294" s="146">
        <v>0</v>
      </c>
      <c r="L11294" s="147">
        <v>0</v>
      </c>
      <c r="M11294" s="147">
        <v>0</v>
      </c>
      <c r="N11294" s="87">
        <v>0</v>
      </c>
      <c r="O11294" s="88">
        <v>0</v>
      </c>
      <c r="P11294" s="89" t="e">
        <v>#DIV/0!</v>
      </c>
    </row>
    <row r="11295" spans="1:16">
      <c r="A11295" s="75" t="s">
        <v>11251</v>
      </c>
      <c r="B11295" s="85">
        <v>11291</v>
      </c>
      <c r="C11295" s="85">
        <v>7619</v>
      </c>
      <c r="D11295" s="85">
        <v>11291</v>
      </c>
      <c r="E11295" s="86" t="s">
        <v>11214</v>
      </c>
      <c r="F11295" s="85" t="s">
        <v>1068</v>
      </c>
      <c r="G11295" s="86" t="s">
        <v>2873</v>
      </c>
      <c r="H11295" s="85" t="s">
        <v>1</v>
      </c>
      <c r="I11295" s="85">
        <v>1</v>
      </c>
      <c r="J11295" s="88">
        <v>0</v>
      </c>
      <c r="K11295" s="146">
        <v>0</v>
      </c>
      <c r="L11295" s="147">
        <v>0</v>
      </c>
      <c r="M11295" s="147">
        <v>0</v>
      </c>
      <c r="N11295" s="87">
        <v>0</v>
      </c>
      <c r="O11295" s="88">
        <v>0</v>
      </c>
      <c r="P11295" s="89" t="e">
        <v>#DIV/0!</v>
      </c>
    </row>
    <row r="11296" spans="1:16">
      <c r="A11296" s="75" t="s">
        <v>11252</v>
      </c>
      <c r="B11296" s="85">
        <v>11292</v>
      </c>
      <c r="C11296" s="85">
        <v>7620</v>
      </c>
      <c r="D11296" s="85">
        <v>11292</v>
      </c>
      <c r="E11296" s="86" t="s">
        <v>11214</v>
      </c>
      <c r="F11296" s="85" t="s">
        <v>2979</v>
      </c>
      <c r="G11296" s="86" t="s">
        <v>2873</v>
      </c>
      <c r="H11296" s="85" t="s">
        <v>1</v>
      </c>
      <c r="I11296" s="85">
        <v>1</v>
      </c>
      <c r="J11296" s="88">
        <v>0</v>
      </c>
      <c r="K11296" s="146">
        <v>0</v>
      </c>
      <c r="L11296" s="147">
        <v>0</v>
      </c>
      <c r="M11296" s="147">
        <v>0</v>
      </c>
      <c r="N11296" s="87">
        <v>0</v>
      </c>
      <c r="O11296" s="88">
        <v>0</v>
      </c>
      <c r="P11296" s="89" t="e">
        <v>#DIV/0!</v>
      </c>
    </row>
    <row r="11297" spans="1:16">
      <c r="A11297" s="75" t="s">
        <v>11253</v>
      </c>
      <c r="B11297" s="85">
        <v>11293</v>
      </c>
      <c r="C11297" s="85">
        <v>7621</v>
      </c>
      <c r="D11297" s="85">
        <v>11293</v>
      </c>
      <c r="E11297" s="86" t="s">
        <v>11214</v>
      </c>
      <c r="F11297" s="85" t="s">
        <v>6275</v>
      </c>
      <c r="G11297" s="86" t="s">
        <v>2873</v>
      </c>
      <c r="H11297" s="85" t="s">
        <v>1</v>
      </c>
      <c r="I11297" s="85">
        <v>1</v>
      </c>
      <c r="J11297" s="88">
        <v>0</v>
      </c>
      <c r="K11297" s="146">
        <v>0</v>
      </c>
      <c r="L11297" s="147">
        <v>0</v>
      </c>
      <c r="M11297" s="147">
        <v>0</v>
      </c>
      <c r="N11297" s="87">
        <v>0</v>
      </c>
      <c r="O11297" s="88">
        <v>0</v>
      </c>
      <c r="P11297" s="89" t="e">
        <v>#DIV/0!</v>
      </c>
    </row>
    <row r="11298" spans="1:16">
      <c r="A11298" s="75" t="s">
        <v>11254</v>
      </c>
      <c r="B11298" s="85">
        <v>11294</v>
      </c>
      <c r="C11298" s="85">
        <v>7622</v>
      </c>
      <c r="D11298" s="85">
        <v>11294</v>
      </c>
      <c r="E11298" s="86" t="s">
        <v>11214</v>
      </c>
      <c r="F11298" s="85" t="s">
        <v>11093</v>
      </c>
      <c r="G11298" s="86" t="s">
        <v>2873</v>
      </c>
      <c r="H11298" s="85" t="s">
        <v>1</v>
      </c>
      <c r="I11298" s="85">
        <v>1</v>
      </c>
      <c r="J11298" s="88">
        <v>0</v>
      </c>
      <c r="K11298" s="146">
        <v>0</v>
      </c>
      <c r="L11298" s="147">
        <v>0</v>
      </c>
      <c r="M11298" s="147">
        <v>0</v>
      </c>
      <c r="N11298" s="87">
        <v>0</v>
      </c>
      <c r="O11298" s="88">
        <v>0</v>
      </c>
      <c r="P11298" s="89" t="e">
        <v>#DIV/0!</v>
      </c>
    </row>
    <row r="11299" spans="1:16">
      <c r="A11299" s="75" t="s">
        <v>11255</v>
      </c>
      <c r="B11299" s="85">
        <v>11295</v>
      </c>
      <c r="C11299" s="85">
        <v>7623</v>
      </c>
      <c r="D11299" s="85">
        <v>11295</v>
      </c>
      <c r="E11299" s="86" t="s">
        <v>11214</v>
      </c>
      <c r="F11299" s="85" t="s">
        <v>3906</v>
      </c>
      <c r="G11299" s="86" t="s">
        <v>2873</v>
      </c>
      <c r="H11299" s="85" t="s">
        <v>1</v>
      </c>
      <c r="I11299" s="85">
        <v>1</v>
      </c>
      <c r="J11299" s="88">
        <v>0</v>
      </c>
      <c r="K11299" s="146">
        <v>0</v>
      </c>
      <c r="L11299" s="147">
        <v>0</v>
      </c>
      <c r="M11299" s="147">
        <v>0</v>
      </c>
      <c r="N11299" s="87">
        <v>0</v>
      </c>
      <c r="O11299" s="88">
        <v>0</v>
      </c>
      <c r="P11299" s="89" t="e">
        <v>#DIV/0!</v>
      </c>
    </row>
    <row r="11300" spans="1:16">
      <c r="A11300" s="75" t="s">
        <v>11256</v>
      </c>
      <c r="B11300" s="85">
        <v>11296</v>
      </c>
      <c r="C11300" s="85">
        <v>7624</v>
      </c>
      <c r="D11300" s="85">
        <v>11296</v>
      </c>
      <c r="E11300" s="86" t="s">
        <v>11214</v>
      </c>
      <c r="F11300" s="85" t="s">
        <v>2981</v>
      </c>
      <c r="G11300" s="86" t="s">
        <v>2873</v>
      </c>
      <c r="H11300" s="85" t="s">
        <v>1</v>
      </c>
      <c r="I11300" s="85">
        <v>1</v>
      </c>
      <c r="J11300" s="88">
        <v>0</v>
      </c>
      <c r="K11300" s="146">
        <v>0</v>
      </c>
      <c r="L11300" s="147">
        <v>0</v>
      </c>
      <c r="M11300" s="147">
        <v>0</v>
      </c>
      <c r="N11300" s="87">
        <v>0</v>
      </c>
      <c r="O11300" s="88">
        <v>0</v>
      </c>
      <c r="P11300" s="89" t="e">
        <v>#DIV/0!</v>
      </c>
    </row>
    <row r="11301" spans="1:16">
      <c r="A11301" s="75" t="s">
        <v>11257</v>
      </c>
      <c r="B11301" s="85">
        <v>11297</v>
      </c>
      <c r="C11301" s="85">
        <v>7625</v>
      </c>
      <c r="D11301" s="85">
        <v>11297</v>
      </c>
      <c r="E11301" s="86" t="s">
        <v>11214</v>
      </c>
      <c r="F11301" s="85" t="s">
        <v>240</v>
      </c>
      <c r="G11301" s="86" t="s">
        <v>2873</v>
      </c>
      <c r="H11301" s="85" t="s">
        <v>1</v>
      </c>
      <c r="I11301" s="85">
        <v>1</v>
      </c>
      <c r="J11301" s="88">
        <v>0</v>
      </c>
      <c r="K11301" s="146">
        <v>0</v>
      </c>
      <c r="L11301" s="147">
        <v>0</v>
      </c>
      <c r="M11301" s="147">
        <v>0</v>
      </c>
      <c r="N11301" s="87">
        <v>0</v>
      </c>
      <c r="O11301" s="88">
        <v>0</v>
      </c>
      <c r="P11301" s="89" t="e">
        <v>#DIV/0!</v>
      </c>
    </row>
    <row r="11302" spans="1:16">
      <c r="A11302" s="75" t="s">
        <v>11258</v>
      </c>
      <c r="B11302" s="85">
        <v>11298</v>
      </c>
      <c r="C11302" s="85">
        <v>7626</v>
      </c>
      <c r="D11302" s="85">
        <v>11298</v>
      </c>
      <c r="E11302" s="86" t="s">
        <v>11214</v>
      </c>
      <c r="F11302" s="85" t="s">
        <v>1171</v>
      </c>
      <c r="G11302" s="86" t="s">
        <v>2873</v>
      </c>
      <c r="H11302" s="85" t="s">
        <v>1</v>
      </c>
      <c r="I11302" s="85">
        <v>1</v>
      </c>
      <c r="J11302" s="88">
        <v>0</v>
      </c>
      <c r="K11302" s="146">
        <v>0</v>
      </c>
      <c r="L11302" s="147">
        <v>0</v>
      </c>
      <c r="M11302" s="147">
        <v>0</v>
      </c>
      <c r="N11302" s="87">
        <v>0</v>
      </c>
      <c r="O11302" s="88">
        <v>0</v>
      </c>
      <c r="P11302" s="89" t="e">
        <v>#DIV/0!</v>
      </c>
    </row>
    <row r="11303" spans="1:16">
      <c r="A11303" s="75" t="s">
        <v>11259</v>
      </c>
      <c r="B11303" s="85">
        <v>11299</v>
      </c>
      <c r="C11303" s="85">
        <v>7627</v>
      </c>
      <c r="D11303" s="85">
        <v>11299</v>
      </c>
      <c r="E11303" s="86" t="s">
        <v>11214</v>
      </c>
      <c r="F11303" s="85" t="s">
        <v>1088</v>
      </c>
      <c r="G11303" s="86" t="s">
        <v>2873</v>
      </c>
      <c r="H11303" s="85" t="s">
        <v>1</v>
      </c>
      <c r="I11303" s="85">
        <v>1</v>
      </c>
      <c r="J11303" s="88">
        <v>0</v>
      </c>
      <c r="K11303" s="146">
        <v>0</v>
      </c>
      <c r="L11303" s="147">
        <v>0</v>
      </c>
      <c r="M11303" s="147">
        <v>0</v>
      </c>
      <c r="N11303" s="87">
        <v>0</v>
      </c>
      <c r="O11303" s="88">
        <v>0</v>
      </c>
      <c r="P11303" s="89" t="e">
        <v>#DIV/0!</v>
      </c>
    </row>
    <row r="11304" spans="1:16">
      <c r="A11304" s="75" t="s">
        <v>11260</v>
      </c>
      <c r="B11304" s="85">
        <v>11300</v>
      </c>
      <c r="C11304" s="85">
        <v>7628</v>
      </c>
      <c r="D11304" s="85">
        <v>11300</v>
      </c>
      <c r="E11304" s="86" t="s">
        <v>11214</v>
      </c>
      <c r="F11304" s="85" t="s">
        <v>139</v>
      </c>
      <c r="G11304" s="86" t="s">
        <v>2873</v>
      </c>
      <c r="H11304" s="85" t="s">
        <v>1</v>
      </c>
      <c r="I11304" s="85">
        <v>1</v>
      </c>
      <c r="J11304" s="88">
        <v>0</v>
      </c>
      <c r="K11304" s="146">
        <v>0</v>
      </c>
      <c r="L11304" s="147">
        <v>0</v>
      </c>
      <c r="M11304" s="147">
        <v>0</v>
      </c>
      <c r="N11304" s="87">
        <v>0</v>
      </c>
      <c r="O11304" s="88">
        <v>0</v>
      </c>
      <c r="P11304" s="89" t="e">
        <v>#DIV/0!</v>
      </c>
    </row>
    <row r="11305" spans="1:16">
      <c r="A11305" s="75" t="s">
        <v>11261</v>
      </c>
      <c r="B11305" s="85">
        <v>11301</v>
      </c>
      <c r="C11305" s="85">
        <v>7629</v>
      </c>
      <c r="D11305" s="85">
        <v>11301</v>
      </c>
      <c r="E11305" s="86" t="s">
        <v>11214</v>
      </c>
      <c r="F11305" s="85" t="s">
        <v>2985</v>
      </c>
      <c r="G11305" s="86" t="s">
        <v>2873</v>
      </c>
      <c r="H11305" s="85" t="s">
        <v>1</v>
      </c>
      <c r="I11305" s="85">
        <v>1</v>
      </c>
      <c r="J11305" s="88">
        <v>0</v>
      </c>
      <c r="K11305" s="146">
        <v>0</v>
      </c>
      <c r="L11305" s="147">
        <v>0</v>
      </c>
      <c r="M11305" s="147">
        <v>0</v>
      </c>
      <c r="N11305" s="87">
        <v>0</v>
      </c>
      <c r="O11305" s="88">
        <v>0</v>
      </c>
      <c r="P11305" s="89" t="e">
        <v>#DIV/0!</v>
      </c>
    </row>
    <row r="11306" spans="1:16">
      <c r="A11306" s="75" t="s">
        <v>11262</v>
      </c>
      <c r="B11306" s="85">
        <v>11302</v>
      </c>
      <c r="C11306" s="85">
        <v>7630</v>
      </c>
      <c r="D11306" s="85">
        <v>11302</v>
      </c>
      <c r="E11306" s="86" t="s">
        <v>11214</v>
      </c>
      <c r="F11306" s="85" t="s">
        <v>243</v>
      </c>
      <c r="G11306" s="86" t="s">
        <v>2873</v>
      </c>
      <c r="H11306" s="85" t="s">
        <v>1</v>
      </c>
      <c r="I11306" s="85">
        <v>1</v>
      </c>
      <c r="J11306" s="88">
        <v>0</v>
      </c>
      <c r="K11306" s="146">
        <v>0</v>
      </c>
      <c r="L11306" s="147">
        <v>0</v>
      </c>
      <c r="M11306" s="147">
        <v>0</v>
      </c>
      <c r="N11306" s="87">
        <v>0</v>
      </c>
      <c r="O11306" s="88">
        <v>0</v>
      </c>
      <c r="P11306" s="89" t="e">
        <v>#DIV/0!</v>
      </c>
    </row>
    <row r="11307" spans="1:16">
      <c r="A11307" s="75" t="s">
        <v>16583</v>
      </c>
      <c r="B11307" s="85">
        <v>11303</v>
      </c>
      <c r="C11307" s="85">
        <v>11009</v>
      </c>
      <c r="D11307" s="85">
        <v>11303</v>
      </c>
      <c r="E11307" s="86" t="s">
        <v>16584</v>
      </c>
      <c r="F11307" s="85" t="s">
        <v>2901</v>
      </c>
      <c r="G11307" s="86" t="s">
        <v>2873</v>
      </c>
      <c r="H11307" s="85" t="s">
        <v>1</v>
      </c>
      <c r="I11307" s="85">
        <v>1</v>
      </c>
      <c r="J11307" s="88">
        <v>27.996810009053821</v>
      </c>
      <c r="K11307" s="146">
        <v>26.563024056090704</v>
      </c>
      <c r="L11307" s="147">
        <v>4.5479105379259231E-7</v>
      </c>
      <c r="M11307" s="147">
        <v>3.5569191181594413E-2</v>
      </c>
      <c r="N11307" s="87">
        <v>34.278869807387558</v>
      </c>
      <c r="O11307" s="88">
        <v>27.0343643368508</v>
      </c>
      <c r="P11307" s="89">
        <v>788.65973378808803</v>
      </c>
    </row>
    <row r="11308" spans="1:16">
      <c r="A11308" s="75" t="s">
        <v>16585</v>
      </c>
      <c r="B11308" s="85">
        <v>11304</v>
      </c>
      <c r="C11308" s="85">
        <v>11010</v>
      </c>
      <c r="D11308" s="85">
        <v>11304</v>
      </c>
      <c r="E11308" s="86" t="s">
        <v>16584</v>
      </c>
      <c r="F11308" s="85" t="s">
        <v>2872</v>
      </c>
      <c r="G11308" s="86" t="s">
        <v>2873</v>
      </c>
      <c r="H11308" s="85" t="s">
        <v>1</v>
      </c>
      <c r="I11308" s="85">
        <v>1</v>
      </c>
      <c r="J11308" s="88">
        <v>-26.400123530353479</v>
      </c>
      <c r="K11308" s="146">
        <v>0</v>
      </c>
      <c r="L11308" s="147">
        <v>2.9098140588561011E-8</v>
      </c>
      <c r="M11308" s="147">
        <v>0</v>
      </c>
      <c r="N11308" s="87">
        <v>0</v>
      </c>
      <c r="O11308" s="88">
        <v>-26.400123530353479</v>
      </c>
      <c r="P11308" s="89" t="e">
        <v>#DIV/0!</v>
      </c>
    </row>
    <row r="11309" spans="1:16">
      <c r="A11309" s="75" t="s">
        <v>16586</v>
      </c>
      <c r="B11309" s="85">
        <v>11305</v>
      </c>
      <c r="C11309" s="85">
        <v>11011</v>
      </c>
      <c r="D11309" s="85">
        <v>11305</v>
      </c>
      <c r="E11309" s="86" t="s">
        <v>16584</v>
      </c>
      <c r="F11309" s="85" t="s">
        <v>2807</v>
      </c>
      <c r="G11309" s="86" t="s">
        <v>2873</v>
      </c>
      <c r="H11309" s="85" t="s">
        <v>1</v>
      </c>
      <c r="I11309" s="85">
        <v>1</v>
      </c>
      <c r="J11309" s="88">
        <v>52.937266800283481</v>
      </c>
      <c r="K11309" s="146">
        <v>59.367785416956764</v>
      </c>
      <c r="L11309" s="147">
        <v>5.5173728424903349E-7</v>
      </c>
      <c r="M11309" s="147">
        <v>5.5580326416804861E-2</v>
      </c>
      <c r="N11309" s="87">
        <v>607.76224748623645</v>
      </c>
      <c r="O11309" s="88">
        <v>50.966887972401203</v>
      </c>
      <c r="P11309" s="89">
        <v>83.859910981975574</v>
      </c>
    </row>
    <row r="11310" spans="1:16">
      <c r="A11310" s="75" t="s">
        <v>16587</v>
      </c>
      <c r="B11310" s="85">
        <v>11306</v>
      </c>
      <c r="C11310" s="85">
        <v>11012</v>
      </c>
      <c r="D11310" s="85">
        <v>11306</v>
      </c>
      <c r="E11310" s="86" t="s">
        <v>16584</v>
      </c>
      <c r="F11310" s="85" t="s">
        <v>10965</v>
      </c>
      <c r="G11310" s="86" t="s">
        <v>2873</v>
      </c>
      <c r="H11310" s="85" t="s">
        <v>1</v>
      </c>
      <c r="I11310" s="85">
        <v>1</v>
      </c>
      <c r="J11310" s="88">
        <v>-5.5088355295930933</v>
      </c>
      <c r="K11310" s="146">
        <v>0</v>
      </c>
      <c r="L11310" s="147">
        <v>0</v>
      </c>
      <c r="M11310" s="147">
        <v>0</v>
      </c>
      <c r="N11310" s="87">
        <v>0</v>
      </c>
      <c r="O11310" s="88">
        <v>0</v>
      </c>
      <c r="P11310" s="89" t="e">
        <v>#DIV/0!</v>
      </c>
    </row>
    <row r="11311" spans="1:16">
      <c r="A11311" s="75" t="s">
        <v>16588</v>
      </c>
      <c r="B11311" s="85">
        <v>11307</v>
      </c>
      <c r="C11311" s="85">
        <v>11013</v>
      </c>
      <c r="D11311" s="85">
        <v>11307</v>
      </c>
      <c r="E11311" s="86" t="s">
        <v>16584</v>
      </c>
      <c r="F11311" s="85" t="s">
        <v>2809</v>
      </c>
      <c r="G11311" s="86" t="s">
        <v>2873</v>
      </c>
      <c r="H11311" s="85" t="s">
        <v>1</v>
      </c>
      <c r="I11311" s="85">
        <v>1</v>
      </c>
      <c r="J11311" s="88">
        <v>46.325164673396202</v>
      </c>
      <c r="K11311" s="146">
        <v>52.174845858469702</v>
      </c>
      <c r="L11311" s="147">
        <v>5.1014288978711864E-7</v>
      </c>
      <c r="M11311" s="147">
        <v>4.8846271478605027E-2</v>
      </c>
      <c r="N11311" s="87">
        <v>534.12640135528068</v>
      </c>
      <c r="O11311" s="88">
        <v>44.791792470776727</v>
      </c>
      <c r="P11311" s="89">
        <v>83.859910981975446</v>
      </c>
    </row>
    <row r="11312" spans="1:16">
      <c r="A11312" s="75" t="s">
        <v>16589</v>
      </c>
      <c r="B11312" s="85">
        <v>11308</v>
      </c>
      <c r="C11312" s="85">
        <v>11014</v>
      </c>
      <c r="D11312" s="85">
        <v>11308</v>
      </c>
      <c r="E11312" s="86" t="s">
        <v>16584</v>
      </c>
      <c r="F11312" s="85" t="s">
        <v>2811</v>
      </c>
      <c r="G11312" s="86" t="s">
        <v>2873</v>
      </c>
      <c r="H11312" s="85" t="s">
        <v>1</v>
      </c>
      <c r="I11312" s="85">
        <v>1</v>
      </c>
      <c r="J11312" s="88">
        <v>18.499364176744479</v>
      </c>
      <c r="K11312" s="146">
        <v>23.403960911687125</v>
      </c>
      <c r="L11312" s="147">
        <v>2.1938448133717049E-7</v>
      </c>
      <c r="M11312" s="147">
        <v>2.452210616381267E-2</v>
      </c>
      <c r="N11312" s="87">
        <v>239.60191625815531</v>
      </c>
      <c r="O11312" s="88">
        <v>20.08728589123124</v>
      </c>
      <c r="P11312" s="89">
        <v>83.836081968511934</v>
      </c>
    </row>
    <row r="11313" spans="1:16">
      <c r="A11313" s="75" t="s">
        <v>16590</v>
      </c>
      <c r="B11313" s="85">
        <v>11309</v>
      </c>
      <c r="C11313" s="85">
        <v>11015</v>
      </c>
      <c r="D11313" s="85">
        <v>11309</v>
      </c>
      <c r="E11313" s="86" t="s">
        <v>16584</v>
      </c>
      <c r="F11313" s="85" t="s">
        <v>2813</v>
      </c>
      <c r="G11313" s="86" t="s">
        <v>2873</v>
      </c>
      <c r="H11313" s="85" t="s">
        <v>1</v>
      </c>
      <c r="I11313" s="85">
        <v>1</v>
      </c>
      <c r="J11313" s="88">
        <v>11.389112406456229</v>
      </c>
      <c r="K11313" s="146">
        <v>14.665059365347162</v>
      </c>
      <c r="L11313" s="147">
        <v>3.6305231511204858E-7</v>
      </c>
      <c r="M11313" s="147">
        <v>1.2394194869072421E-2</v>
      </c>
      <c r="N11313" s="87">
        <v>135.52859824753151</v>
      </c>
      <c r="O11313" s="88">
        <v>11.48676699295067</v>
      </c>
      <c r="P11313" s="89">
        <v>84.755299925489254</v>
      </c>
    </row>
    <row r="11314" spans="1:16">
      <c r="A11314" s="75" t="s">
        <v>16591</v>
      </c>
      <c r="B11314" s="85">
        <v>11310</v>
      </c>
      <c r="C11314" s="85">
        <v>11016</v>
      </c>
      <c r="D11314" s="85">
        <v>11310</v>
      </c>
      <c r="E11314" s="86" t="s">
        <v>16584</v>
      </c>
      <c r="F11314" s="85" t="s">
        <v>2815</v>
      </c>
      <c r="G11314" s="86" t="s">
        <v>2873</v>
      </c>
      <c r="H11314" s="85" t="s">
        <v>1</v>
      </c>
      <c r="I11314" s="85">
        <v>1</v>
      </c>
      <c r="J11314" s="88">
        <v>-4.1533902681462482</v>
      </c>
      <c r="K11314" s="146">
        <v>0.47087693665377656</v>
      </c>
      <c r="L11314" s="147">
        <v>8.0580054248544568E-8</v>
      </c>
      <c r="M11314" s="147">
        <v>3.9099895412898951E-4</v>
      </c>
      <c r="N11314" s="87">
        <v>4.2755129098045668</v>
      </c>
      <c r="O11314" s="88">
        <v>0.35854413201849872</v>
      </c>
      <c r="P11314" s="89">
        <v>83.859910981975659</v>
      </c>
    </row>
    <row r="11315" spans="1:16">
      <c r="A11315" s="75" t="s">
        <v>16592</v>
      </c>
      <c r="B11315" s="85">
        <v>11311</v>
      </c>
      <c r="C11315" s="85">
        <v>11017</v>
      </c>
      <c r="D11315" s="85">
        <v>11311</v>
      </c>
      <c r="E11315" s="86" t="s">
        <v>16584</v>
      </c>
      <c r="F11315" s="85" t="s">
        <v>2817</v>
      </c>
      <c r="G11315" s="86" t="s">
        <v>2873</v>
      </c>
      <c r="H11315" s="85" t="s">
        <v>1</v>
      </c>
      <c r="I11315" s="85">
        <v>1</v>
      </c>
      <c r="J11315" s="88">
        <v>0.29284229949202628</v>
      </c>
      <c r="K11315" s="146">
        <v>5.2968518479321185</v>
      </c>
      <c r="L11315" s="147">
        <v>1.6492310226489809E-7</v>
      </c>
      <c r="M11315" s="147">
        <v>4.3983116850771914E-3</v>
      </c>
      <c r="N11315" s="87">
        <v>48.094855989533237</v>
      </c>
      <c r="O11315" s="88">
        <v>4.033230341973205</v>
      </c>
      <c r="P11315" s="89">
        <v>83.859910981975844</v>
      </c>
    </row>
    <row r="11316" spans="1:16">
      <c r="A11316" s="75" t="s">
        <v>16593</v>
      </c>
      <c r="B11316" s="85">
        <v>11312</v>
      </c>
      <c r="C11316" s="85">
        <v>11018</v>
      </c>
      <c r="D11316" s="85">
        <v>11312</v>
      </c>
      <c r="E11316" s="86" t="s">
        <v>16584</v>
      </c>
      <c r="F11316" s="85" t="s">
        <v>2819</v>
      </c>
      <c r="G11316" s="86" t="s">
        <v>2873</v>
      </c>
      <c r="H11316" s="85" t="s">
        <v>1</v>
      </c>
      <c r="I11316" s="85">
        <v>1</v>
      </c>
      <c r="J11316" s="88">
        <v>29.18086929794022</v>
      </c>
      <c r="K11316" s="146">
        <v>36.323384029017539</v>
      </c>
      <c r="L11316" s="147">
        <v>3.5257801640175339E-7</v>
      </c>
      <c r="M11316" s="147">
        <v>3.4006077988537012E-2</v>
      </c>
      <c r="N11316" s="87">
        <v>371.85118762196612</v>
      </c>
      <c r="O11316" s="88">
        <v>31.18340749251993</v>
      </c>
      <c r="P11316" s="89">
        <v>83.85991098197546</v>
      </c>
    </row>
    <row r="11317" spans="1:16">
      <c r="A11317" s="75" t="s">
        <v>16594</v>
      </c>
      <c r="B11317" s="85">
        <v>11313</v>
      </c>
      <c r="C11317" s="85">
        <v>11019</v>
      </c>
      <c r="D11317" s="85">
        <v>11313</v>
      </c>
      <c r="E11317" s="86" t="s">
        <v>16584</v>
      </c>
      <c r="F11317" s="85" t="s">
        <v>2821</v>
      </c>
      <c r="G11317" s="86" t="s">
        <v>2873</v>
      </c>
      <c r="H11317" s="85" t="s">
        <v>1</v>
      </c>
      <c r="I11317" s="85">
        <v>1</v>
      </c>
      <c r="J11317" s="88">
        <v>-1.423507720007952</v>
      </c>
      <c r="K11317" s="146">
        <v>5.1973925647979513</v>
      </c>
      <c r="L11317" s="147">
        <v>1.6071438776049521E-7</v>
      </c>
      <c r="M11317" s="147">
        <v>4.328111776123608E-3</v>
      </c>
      <c r="N11317" s="87">
        <v>47.32723087486589</v>
      </c>
      <c r="O11317" s="88">
        <v>3.9688573681896382</v>
      </c>
      <c r="P11317" s="89">
        <v>83.859910981975119</v>
      </c>
    </row>
    <row r="11318" spans="1:16">
      <c r="A11318" s="75" t="s">
        <v>16595</v>
      </c>
      <c r="B11318" s="85">
        <v>11314</v>
      </c>
      <c r="C11318" s="85">
        <v>11020</v>
      </c>
      <c r="D11318" s="85">
        <v>11314</v>
      </c>
      <c r="E11318" s="86" t="s">
        <v>16584</v>
      </c>
      <c r="F11318" s="85" t="s">
        <v>2823</v>
      </c>
      <c r="G11318" s="86" t="s">
        <v>2873</v>
      </c>
      <c r="H11318" s="85" t="s">
        <v>1</v>
      </c>
      <c r="I11318" s="85">
        <v>1</v>
      </c>
      <c r="J11318" s="88">
        <v>16.847486585537752</v>
      </c>
      <c r="K11318" s="146">
        <v>23.25505568852082</v>
      </c>
      <c r="L11318" s="147">
        <v>3.7366283066640467E-7</v>
      </c>
      <c r="M11318" s="147">
        <v>1.9676193563294881E-2</v>
      </c>
      <c r="N11318" s="87">
        <v>215.15612435098259</v>
      </c>
      <c r="O11318" s="88">
        <v>18.042973435300301</v>
      </c>
      <c r="P11318" s="89">
        <v>83.85991098197573</v>
      </c>
    </row>
    <row r="11319" spans="1:16">
      <c r="A11319" s="75" t="s">
        <v>16596</v>
      </c>
      <c r="B11319" s="85">
        <v>11315</v>
      </c>
      <c r="C11319" s="85">
        <v>11021</v>
      </c>
      <c r="D11319" s="85">
        <v>11315</v>
      </c>
      <c r="E11319" s="86" t="s">
        <v>16584</v>
      </c>
      <c r="F11319" s="85" t="s">
        <v>2825</v>
      </c>
      <c r="G11319" s="86" t="s">
        <v>2873</v>
      </c>
      <c r="H11319" s="85" t="s">
        <v>1</v>
      </c>
      <c r="I11319" s="85">
        <v>1</v>
      </c>
      <c r="J11319" s="88">
        <v>0.82169796721825228</v>
      </c>
      <c r="K11319" s="146">
        <v>7.9319113171144062</v>
      </c>
      <c r="L11319" s="147">
        <v>1.166712506904413E-7</v>
      </c>
      <c r="M11319" s="147">
        <v>6.9835486112687683E-3</v>
      </c>
      <c r="N11319" s="87">
        <v>74.471099021168058</v>
      </c>
      <c r="O11319" s="88">
        <v>6.3896868549562136</v>
      </c>
      <c r="P11319" s="89">
        <v>85.800893755307342</v>
      </c>
    </row>
    <row r="11320" spans="1:16">
      <c r="A11320" s="75" t="s">
        <v>16597</v>
      </c>
      <c r="B11320" s="85">
        <v>11316</v>
      </c>
      <c r="C11320" s="85">
        <v>11022</v>
      </c>
      <c r="D11320" s="85">
        <v>11316</v>
      </c>
      <c r="E11320" s="86" t="s">
        <v>16584</v>
      </c>
      <c r="F11320" s="85" t="s">
        <v>10976</v>
      </c>
      <c r="G11320" s="86" t="s">
        <v>2873</v>
      </c>
      <c r="H11320" s="85" t="s">
        <v>1</v>
      </c>
      <c r="I11320" s="85">
        <v>1</v>
      </c>
      <c r="J11320" s="88">
        <v>-9.7769586369091659</v>
      </c>
      <c r="K11320" s="146">
        <v>0</v>
      </c>
      <c r="L11320" s="147">
        <v>0</v>
      </c>
      <c r="M11320" s="147">
        <v>0</v>
      </c>
      <c r="N11320" s="87">
        <v>0</v>
      </c>
      <c r="O11320" s="88">
        <v>0</v>
      </c>
      <c r="P11320" s="89" t="e">
        <v>#DIV/0!</v>
      </c>
    </row>
    <row r="11321" spans="1:16">
      <c r="A11321" s="75" t="s">
        <v>16598</v>
      </c>
      <c r="B11321" s="85">
        <v>11317</v>
      </c>
      <c r="C11321" s="85">
        <v>11023</v>
      </c>
      <c r="D11321" s="85">
        <v>11317</v>
      </c>
      <c r="E11321" s="86" t="s">
        <v>16584</v>
      </c>
      <c r="F11321" s="85" t="s">
        <v>2827</v>
      </c>
      <c r="G11321" s="86" t="s">
        <v>2873</v>
      </c>
      <c r="H11321" s="85" t="s">
        <v>1</v>
      </c>
      <c r="I11321" s="85">
        <v>1</v>
      </c>
      <c r="J11321" s="88">
        <v>15.31737778026875</v>
      </c>
      <c r="K11321" s="146">
        <v>21.332010346513545</v>
      </c>
      <c r="L11321" s="147">
        <v>3.4789307595450672E-7</v>
      </c>
      <c r="M11321" s="147">
        <v>1.8397851152668461E-2</v>
      </c>
      <c r="N11321" s="87">
        <v>201.1776483932679</v>
      </c>
      <c r="O11321" s="88">
        <v>16.870739685822631</v>
      </c>
      <c r="P11321" s="89">
        <v>83.859910981975588</v>
      </c>
    </row>
    <row r="11322" spans="1:16">
      <c r="A11322" s="75" t="s">
        <v>16599</v>
      </c>
      <c r="B11322" s="85">
        <v>11318</v>
      </c>
      <c r="C11322" s="85">
        <v>11024</v>
      </c>
      <c r="D11322" s="85">
        <v>11318</v>
      </c>
      <c r="E11322" s="86" t="s">
        <v>16584</v>
      </c>
      <c r="F11322" s="85" t="s">
        <v>2829</v>
      </c>
      <c r="G11322" s="86" t="s">
        <v>2873</v>
      </c>
      <c r="H11322" s="85" t="s">
        <v>1</v>
      </c>
      <c r="I11322" s="85">
        <v>1</v>
      </c>
      <c r="J11322" s="88">
        <v>47.422119750512813</v>
      </c>
      <c r="K11322" s="146">
        <v>54.476627924272641</v>
      </c>
      <c r="L11322" s="147">
        <v>5.218078976256488E-7</v>
      </c>
      <c r="M11322" s="147">
        <v>5.100120782428727E-2</v>
      </c>
      <c r="N11322" s="87">
        <v>557.69029601145883</v>
      </c>
      <c r="O11322" s="88">
        <v>46.767858579032563</v>
      </c>
      <c r="P11322" s="89">
        <v>83.859910981975602</v>
      </c>
    </row>
    <row r="11323" spans="1:16">
      <c r="A11323" s="75" t="s">
        <v>16600</v>
      </c>
      <c r="B11323" s="85">
        <v>11319</v>
      </c>
      <c r="C11323" s="85">
        <v>11025</v>
      </c>
      <c r="D11323" s="85">
        <v>11319</v>
      </c>
      <c r="E11323" s="86" t="s">
        <v>16584</v>
      </c>
      <c r="F11323" s="85" t="s">
        <v>10980</v>
      </c>
      <c r="G11323" s="86" t="s">
        <v>2873</v>
      </c>
      <c r="H11323" s="85" t="s">
        <v>1</v>
      </c>
      <c r="I11323" s="85">
        <v>1</v>
      </c>
      <c r="J11323" s="88">
        <v>-5.8217532614796514</v>
      </c>
      <c r="K11323" s="146">
        <v>0</v>
      </c>
      <c r="L11323" s="147">
        <v>0</v>
      </c>
      <c r="M11323" s="147">
        <v>0</v>
      </c>
      <c r="N11323" s="87">
        <v>0</v>
      </c>
      <c r="O11323" s="88">
        <v>0</v>
      </c>
      <c r="P11323" s="89" t="e">
        <v>#DIV/0!</v>
      </c>
    </row>
    <row r="11324" spans="1:16">
      <c r="A11324" s="75" t="s">
        <v>16601</v>
      </c>
      <c r="B11324" s="85">
        <v>11320</v>
      </c>
      <c r="C11324" s="85">
        <v>11026</v>
      </c>
      <c r="D11324" s="85">
        <v>11320</v>
      </c>
      <c r="E11324" s="86" t="s">
        <v>16584</v>
      </c>
      <c r="F11324" s="85" t="s">
        <v>11067</v>
      </c>
      <c r="G11324" s="86" t="s">
        <v>2873</v>
      </c>
      <c r="H11324" s="85" t="s">
        <v>1</v>
      </c>
      <c r="I11324" s="85">
        <v>1</v>
      </c>
      <c r="J11324" s="88">
        <v>-4.5244767250957212</v>
      </c>
      <c r="K11324" s="146">
        <v>0</v>
      </c>
      <c r="L11324" s="147">
        <v>0</v>
      </c>
      <c r="M11324" s="147">
        <v>0</v>
      </c>
      <c r="N11324" s="87">
        <v>0</v>
      </c>
      <c r="O11324" s="88">
        <v>0</v>
      </c>
      <c r="P11324" s="89" t="e">
        <v>#DIV/0!</v>
      </c>
    </row>
    <row r="11325" spans="1:16">
      <c r="A11325" s="75" t="s">
        <v>16602</v>
      </c>
      <c r="B11325" s="85">
        <v>11321</v>
      </c>
      <c r="C11325" s="85">
        <v>11027</v>
      </c>
      <c r="D11325" s="85">
        <v>11321</v>
      </c>
      <c r="E11325" s="86" t="s">
        <v>16584</v>
      </c>
      <c r="F11325" s="85" t="s">
        <v>2831</v>
      </c>
      <c r="G11325" s="86" t="s">
        <v>2873</v>
      </c>
      <c r="H11325" s="85" t="s">
        <v>1</v>
      </c>
      <c r="I11325" s="85">
        <v>1</v>
      </c>
      <c r="J11325" s="88">
        <v>1.870284570688568</v>
      </c>
      <c r="K11325" s="146">
        <v>3.9636160981552053</v>
      </c>
      <c r="L11325" s="147">
        <v>3.2928643774253131E-7</v>
      </c>
      <c r="M11325" s="147">
        <v>3.2912415714405948E-3</v>
      </c>
      <c r="N11325" s="87">
        <v>35.989216030837603</v>
      </c>
      <c r="O11325" s="88">
        <v>3.0180524526571229</v>
      </c>
      <c r="P11325" s="89">
        <v>83.859910981975389</v>
      </c>
    </row>
    <row r="11326" spans="1:16">
      <c r="A11326" s="75" t="s">
        <v>16603</v>
      </c>
      <c r="B11326" s="85">
        <v>11322</v>
      </c>
      <c r="C11326" s="85">
        <v>11028</v>
      </c>
      <c r="D11326" s="85">
        <v>11322</v>
      </c>
      <c r="E11326" s="86" t="s">
        <v>16584</v>
      </c>
      <c r="F11326" s="85" t="s">
        <v>10983</v>
      </c>
      <c r="G11326" s="86" t="s">
        <v>2873</v>
      </c>
      <c r="H11326" s="85" t="s">
        <v>1</v>
      </c>
      <c r="I11326" s="85">
        <v>1</v>
      </c>
      <c r="J11326" s="88">
        <v>-19.734227243331091</v>
      </c>
      <c r="K11326" s="146">
        <v>0</v>
      </c>
      <c r="L11326" s="147">
        <v>0</v>
      </c>
      <c r="M11326" s="147">
        <v>0</v>
      </c>
      <c r="N11326" s="87">
        <v>0</v>
      </c>
      <c r="O11326" s="88">
        <v>0</v>
      </c>
      <c r="P11326" s="89" t="e">
        <v>#DIV/0!</v>
      </c>
    </row>
    <row r="11327" spans="1:16">
      <c r="A11327" s="75" t="s">
        <v>16604</v>
      </c>
      <c r="B11327" s="85">
        <v>11323</v>
      </c>
      <c r="C11327" s="85">
        <v>11029</v>
      </c>
      <c r="D11327" s="85">
        <v>11323</v>
      </c>
      <c r="E11327" s="86" t="s">
        <v>16584</v>
      </c>
      <c r="F11327" s="85" t="s">
        <v>10985</v>
      </c>
      <c r="G11327" s="86" t="s">
        <v>2873</v>
      </c>
      <c r="H11327" s="85" t="s">
        <v>1</v>
      </c>
      <c r="I11327" s="85">
        <v>1</v>
      </c>
      <c r="J11327" s="88">
        <v>-3.1702570672485959</v>
      </c>
      <c r="K11327" s="146">
        <v>0</v>
      </c>
      <c r="L11327" s="147">
        <v>0</v>
      </c>
      <c r="M11327" s="147">
        <v>0</v>
      </c>
      <c r="N11327" s="87">
        <v>0</v>
      </c>
      <c r="O11327" s="88">
        <v>0</v>
      </c>
      <c r="P11327" s="89" t="e">
        <v>#DIV/0!</v>
      </c>
    </row>
    <row r="11328" spans="1:16">
      <c r="A11328" s="75" t="s">
        <v>16605</v>
      </c>
      <c r="B11328" s="85">
        <v>11324</v>
      </c>
      <c r="C11328" s="85">
        <v>11030</v>
      </c>
      <c r="D11328" s="85">
        <v>11324</v>
      </c>
      <c r="E11328" s="86" t="s">
        <v>16584</v>
      </c>
      <c r="F11328" s="85" t="s">
        <v>10987</v>
      </c>
      <c r="G11328" s="86" t="s">
        <v>2873</v>
      </c>
      <c r="H11328" s="85" t="s">
        <v>1</v>
      </c>
      <c r="I11328" s="85">
        <v>1</v>
      </c>
      <c r="J11328" s="88">
        <v>-4.9218758127432443</v>
      </c>
      <c r="K11328" s="146">
        <v>0</v>
      </c>
      <c r="L11328" s="147">
        <v>0</v>
      </c>
      <c r="M11328" s="147">
        <v>0</v>
      </c>
      <c r="N11328" s="87">
        <v>0</v>
      </c>
      <c r="O11328" s="88">
        <v>0</v>
      </c>
      <c r="P11328" s="89" t="e">
        <v>#DIV/0!</v>
      </c>
    </row>
    <row r="11329" spans="1:16">
      <c r="A11329" s="75" t="s">
        <v>16606</v>
      </c>
      <c r="B11329" s="85">
        <v>11325</v>
      </c>
      <c r="C11329" s="85">
        <v>11031</v>
      </c>
      <c r="D11329" s="85">
        <v>11325</v>
      </c>
      <c r="E11329" s="86" t="s">
        <v>16584</v>
      </c>
      <c r="F11329" s="85" t="s">
        <v>2833</v>
      </c>
      <c r="G11329" s="86" t="s">
        <v>2873</v>
      </c>
      <c r="H11329" s="85" t="s">
        <v>1</v>
      </c>
      <c r="I11329" s="85">
        <v>1</v>
      </c>
      <c r="J11329" s="88">
        <v>42.834283143706777</v>
      </c>
      <c r="K11329" s="146">
        <v>48.793174119075303</v>
      </c>
      <c r="L11329" s="147">
        <v>5.0515781531537537E-7</v>
      </c>
      <c r="M11329" s="147">
        <v>4.5533407098861667E-2</v>
      </c>
      <c r="N11329" s="87">
        <v>497.9007432698823</v>
      </c>
      <c r="O11329" s="88">
        <v>41.753912008471822</v>
      </c>
      <c r="P11329" s="89">
        <v>83.859910981975602</v>
      </c>
    </row>
    <row r="11330" spans="1:16">
      <c r="A11330" s="75" t="s">
        <v>16607</v>
      </c>
      <c r="B11330" s="85">
        <v>11326</v>
      </c>
      <c r="C11330" s="85">
        <v>11032</v>
      </c>
      <c r="D11330" s="85">
        <v>11326</v>
      </c>
      <c r="E11330" s="86" t="s">
        <v>16584</v>
      </c>
      <c r="F11330" s="85" t="s">
        <v>2835</v>
      </c>
      <c r="G11330" s="86" t="s">
        <v>2873</v>
      </c>
      <c r="H11330" s="85" t="s">
        <v>1</v>
      </c>
      <c r="I11330" s="85">
        <v>1</v>
      </c>
      <c r="J11330" s="88">
        <v>41.156112007174151</v>
      </c>
      <c r="K11330" s="146">
        <v>48.658502296341013</v>
      </c>
      <c r="L11330" s="147">
        <v>4.5845181340694098E-7</v>
      </c>
      <c r="M11330" s="147">
        <v>4.555425845160526E-2</v>
      </c>
      <c r="N11330" s="87">
        <v>498.12874957757492</v>
      </c>
      <c r="O11330" s="88">
        <v>41.773032597138148</v>
      </c>
      <c r="P11330" s="89">
        <v>83.859910981975403</v>
      </c>
    </row>
    <row r="11331" spans="1:16">
      <c r="A11331" s="75" t="s">
        <v>16608</v>
      </c>
      <c r="B11331" s="85">
        <v>11327</v>
      </c>
      <c r="C11331" s="85">
        <v>11033</v>
      </c>
      <c r="D11331" s="85">
        <v>11327</v>
      </c>
      <c r="E11331" s="86" t="s">
        <v>16584</v>
      </c>
      <c r="F11331" s="85" t="s">
        <v>2837</v>
      </c>
      <c r="G11331" s="86" t="s">
        <v>2873</v>
      </c>
      <c r="H11331" s="85" t="s">
        <v>1</v>
      </c>
      <c r="I11331" s="85">
        <v>1</v>
      </c>
      <c r="J11331" s="88">
        <v>-4.1879340408826353</v>
      </c>
      <c r="K11331" s="146">
        <v>7.821004573858751</v>
      </c>
      <c r="L11331" s="147">
        <v>1.524868998405409E-7</v>
      </c>
      <c r="M11331" s="147">
        <v>7.4197150484321839E-3</v>
      </c>
      <c r="N11331" s="87">
        <v>79.40480029788587</v>
      </c>
      <c r="O11331" s="88">
        <v>6.7908811869004326</v>
      </c>
      <c r="P11331" s="89">
        <v>85.522300433028576</v>
      </c>
    </row>
    <row r="11332" spans="1:16">
      <c r="A11332" s="75" t="s">
        <v>16609</v>
      </c>
      <c r="B11332" s="85">
        <v>11328</v>
      </c>
      <c r="C11332" s="85">
        <v>11034</v>
      </c>
      <c r="D11332" s="85">
        <v>11328</v>
      </c>
      <c r="E11332" s="86" t="s">
        <v>16584</v>
      </c>
      <c r="F11332" s="85" t="s">
        <v>10992</v>
      </c>
      <c r="G11332" s="86" t="s">
        <v>2873</v>
      </c>
      <c r="H11332" s="85" t="s">
        <v>1</v>
      </c>
      <c r="I11332" s="85">
        <v>1</v>
      </c>
      <c r="J11332" s="88">
        <v>-29.67386192709608</v>
      </c>
      <c r="K11332" s="146">
        <v>0</v>
      </c>
      <c r="L11332" s="147">
        <v>0</v>
      </c>
      <c r="M11332" s="147">
        <v>0</v>
      </c>
      <c r="N11332" s="87">
        <v>0</v>
      </c>
      <c r="O11332" s="88">
        <v>0</v>
      </c>
      <c r="P11332" s="89" t="e">
        <v>#DIV/0!</v>
      </c>
    </row>
    <row r="11333" spans="1:16">
      <c r="A11333" s="75" t="s">
        <v>16610</v>
      </c>
      <c r="B11333" s="85">
        <v>11329</v>
      </c>
      <c r="C11333" s="85">
        <v>11035</v>
      </c>
      <c r="D11333" s="85">
        <v>11329</v>
      </c>
      <c r="E11333" s="86" t="s">
        <v>16584</v>
      </c>
      <c r="F11333" s="85" t="s">
        <v>2839</v>
      </c>
      <c r="G11333" s="86" t="s">
        <v>2873</v>
      </c>
      <c r="H11333" s="85" t="s">
        <v>1</v>
      </c>
      <c r="I11333" s="85">
        <v>1</v>
      </c>
      <c r="J11333" s="88">
        <v>-6.1226584518224483</v>
      </c>
      <c r="K11333" s="146">
        <v>0.4441355579344049</v>
      </c>
      <c r="L11333" s="147">
        <v>7.4144602958198086E-8</v>
      </c>
      <c r="M11333" s="147">
        <v>3.9297560148545102E-4</v>
      </c>
      <c r="N11333" s="87">
        <v>4.2971272420206477</v>
      </c>
      <c r="O11333" s="88">
        <v>0.36035670799407349</v>
      </c>
      <c r="P11333" s="89">
        <v>83.859910981975531</v>
      </c>
    </row>
    <row r="11334" spans="1:16">
      <c r="A11334" s="75" t="s">
        <v>16611</v>
      </c>
      <c r="B11334" s="85">
        <v>11330</v>
      </c>
      <c r="C11334" s="85">
        <v>11036</v>
      </c>
      <c r="D11334" s="85">
        <v>11330</v>
      </c>
      <c r="E11334" s="86" t="s">
        <v>16584</v>
      </c>
      <c r="F11334" s="85" t="s">
        <v>3208</v>
      </c>
      <c r="G11334" s="86" t="s">
        <v>2873</v>
      </c>
      <c r="H11334" s="85" t="s">
        <v>1</v>
      </c>
      <c r="I11334" s="85">
        <v>1</v>
      </c>
      <c r="J11334" s="88">
        <v>-11.63970761001017</v>
      </c>
      <c r="K11334" s="146">
        <v>0</v>
      </c>
      <c r="L11334" s="147">
        <v>0</v>
      </c>
      <c r="M11334" s="147">
        <v>0</v>
      </c>
      <c r="N11334" s="87">
        <v>0</v>
      </c>
      <c r="O11334" s="88">
        <v>0</v>
      </c>
      <c r="P11334" s="89" t="e">
        <v>#DIV/0!</v>
      </c>
    </row>
    <row r="11335" spans="1:16">
      <c r="A11335" s="75" t="s">
        <v>16612</v>
      </c>
      <c r="B11335" s="85">
        <v>11331</v>
      </c>
      <c r="C11335" s="85">
        <v>11037</v>
      </c>
      <c r="D11335" s="85">
        <v>11331</v>
      </c>
      <c r="E11335" s="86" t="s">
        <v>16584</v>
      </c>
      <c r="F11335" s="85" t="s">
        <v>2841</v>
      </c>
      <c r="G11335" s="86" t="s">
        <v>2873</v>
      </c>
      <c r="H11335" s="85" t="s">
        <v>1</v>
      </c>
      <c r="I11335" s="85">
        <v>1</v>
      </c>
      <c r="J11335" s="88">
        <v>4.3493779387466844</v>
      </c>
      <c r="K11335" s="146">
        <v>7.2648651819995926</v>
      </c>
      <c r="L11335" s="147">
        <v>3.1055775972049069E-7</v>
      </c>
      <c r="M11335" s="147">
        <v>6.0497928825172832E-3</v>
      </c>
      <c r="N11335" s="87">
        <v>66.153546698013329</v>
      </c>
      <c r="O11335" s="88">
        <v>5.5476305372373584</v>
      </c>
      <c r="P11335" s="89">
        <v>83.859910981975531</v>
      </c>
    </row>
    <row r="11336" spans="1:16">
      <c r="A11336" s="75" t="s">
        <v>16613</v>
      </c>
      <c r="B11336" s="85">
        <v>11332</v>
      </c>
      <c r="C11336" s="85">
        <v>11038</v>
      </c>
      <c r="D11336" s="85">
        <v>11332</v>
      </c>
      <c r="E11336" s="86" t="s">
        <v>16584</v>
      </c>
      <c r="F11336" s="85" t="s">
        <v>2972</v>
      </c>
      <c r="G11336" s="86" t="s">
        <v>2873</v>
      </c>
      <c r="H11336" s="85" t="s">
        <v>1</v>
      </c>
      <c r="I11336" s="85">
        <v>1</v>
      </c>
      <c r="J11336" s="88">
        <v>59.228086981960352</v>
      </c>
      <c r="K11336" s="146">
        <v>54.930206628411959</v>
      </c>
      <c r="L11336" s="147">
        <v>4.7777358680970781E-7</v>
      </c>
      <c r="M11336" s="147">
        <v>7.3554239046155712E-2</v>
      </c>
      <c r="N11336" s="87">
        <v>59.863125793253722</v>
      </c>
      <c r="O11336" s="88">
        <v>57.237826402777117</v>
      </c>
      <c r="P11336" s="89">
        <v>956.14496644322469</v>
      </c>
    </row>
    <row r="11337" spans="1:16">
      <c r="A11337" s="75" t="s">
        <v>16614</v>
      </c>
      <c r="B11337" s="85">
        <v>11333</v>
      </c>
      <c r="C11337" s="85">
        <v>11039</v>
      </c>
      <c r="D11337" s="85">
        <v>11333</v>
      </c>
      <c r="E11337" s="86" t="s">
        <v>16584</v>
      </c>
      <c r="F11337" s="85" t="s">
        <v>1063</v>
      </c>
      <c r="G11337" s="86" t="s">
        <v>2873</v>
      </c>
      <c r="H11337" s="85" t="s">
        <v>1</v>
      </c>
      <c r="I11337" s="85">
        <v>1</v>
      </c>
      <c r="J11337" s="88">
        <v>-38.151732349373468</v>
      </c>
      <c r="K11337" s="146">
        <v>0</v>
      </c>
      <c r="L11337" s="147">
        <v>0</v>
      </c>
      <c r="M11337" s="147">
        <v>0</v>
      </c>
      <c r="N11337" s="87">
        <v>0</v>
      </c>
      <c r="O11337" s="88">
        <v>-38.151732349373468</v>
      </c>
      <c r="P11337" s="89" t="e">
        <v>#DIV/0!</v>
      </c>
    </row>
    <row r="11338" spans="1:16">
      <c r="A11338" s="75" t="s">
        <v>16615</v>
      </c>
      <c r="B11338" s="85">
        <v>11334</v>
      </c>
      <c r="C11338" s="85">
        <v>11040</v>
      </c>
      <c r="D11338" s="85">
        <v>11334</v>
      </c>
      <c r="E11338" s="86" t="s">
        <v>16584</v>
      </c>
      <c r="F11338" s="85" t="s">
        <v>283</v>
      </c>
      <c r="G11338" s="86" t="s">
        <v>2873</v>
      </c>
      <c r="H11338" s="85" t="s">
        <v>1</v>
      </c>
      <c r="I11338" s="85">
        <v>1</v>
      </c>
      <c r="J11338" s="88">
        <v>-43.636363636363598</v>
      </c>
      <c r="K11338" s="146">
        <v>0</v>
      </c>
      <c r="L11338" s="147">
        <v>0</v>
      </c>
      <c r="M11338" s="147">
        <v>0</v>
      </c>
      <c r="N11338" s="87">
        <v>0</v>
      </c>
      <c r="O11338" s="88">
        <v>-43.636363636363598</v>
      </c>
      <c r="P11338" s="89" t="e">
        <v>#DIV/0!</v>
      </c>
    </row>
    <row r="11339" spans="1:16">
      <c r="A11339" s="75" t="s">
        <v>16616</v>
      </c>
      <c r="B11339" s="85">
        <v>11335</v>
      </c>
      <c r="C11339" s="85">
        <v>11041</v>
      </c>
      <c r="D11339" s="85">
        <v>11335</v>
      </c>
      <c r="E11339" s="86" t="s">
        <v>16584</v>
      </c>
      <c r="F11339" s="85" t="s">
        <v>235</v>
      </c>
      <c r="G11339" s="86" t="s">
        <v>2873</v>
      </c>
      <c r="H11339" s="85" t="s">
        <v>1</v>
      </c>
      <c r="I11339" s="85">
        <v>1</v>
      </c>
      <c r="J11339" s="88">
        <v>-10.367329733067921</v>
      </c>
      <c r="K11339" s="146">
        <v>0</v>
      </c>
      <c r="L11339" s="147">
        <v>0</v>
      </c>
      <c r="M11339" s="147">
        <v>0</v>
      </c>
      <c r="N11339" s="87">
        <v>0</v>
      </c>
      <c r="O11339" s="88">
        <v>-10.367329733067921</v>
      </c>
      <c r="P11339" s="89" t="e">
        <v>#DIV/0!</v>
      </c>
    </row>
    <row r="11340" spans="1:16">
      <c r="A11340" s="75" t="s">
        <v>16617</v>
      </c>
      <c r="B11340" s="85">
        <v>11336</v>
      </c>
      <c r="C11340" s="85">
        <v>11042</v>
      </c>
      <c r="D11340" s="85">
        <v>11336</v>
      </c>
      <c r="E11340" s="86" t="s">
        <v>16584</v>
      </c>
      <c r="F11340" s="85" t="s">
        <v>1183</v>
      </c>
      <c r="G11340" s="86" t="s">
        <v>2873</v>
      </c>
      <c r="H11340" s="85" t="s">
        <v>1</v>
      </c>
      <c r="I11340" s="85">
        <v>1</v>
      </c>
      <c r="J11340" s="88">
        <v>-10.348408903576519</v>
      </c>
      <c r="K11340" s="146">
        <v>0</v>
      </c>
      <c r="L11340" s="147">
        <v>1.969049033305543E-8</v>
      </c>
      <c r="M11340" s="147">
        <v>0</v>
      </c>
      <c r="N11340" s="87">
        <v>0</v>
      </c>
      <c r="O11340" s="88">
        <v>-10.348408903576519</v>
      </c>
      <c r="P11340" s="89" t="e">
        <v>#DIV/0!</v>
      </c>
    </row>
    <row r="11341" spans="1:16">
      <c r="A11341" s="75" t="s">
        <v>16618</v>
      </c>
      <c r="B11341" s="85">
        <v>11337</v>
      </c>
      <c r="C11341" s="85">
        <v>11043</v>
      </c>
      <c r="D11341" s="85">
        <v>11337</v>
      </c>
      <c r="E11341" s="86" t="s">
        <v>16584</v>
      </c>
      <c r="F11341" s="85" t="s">
        <v>1185</v>
      </c>
      <c r="G11341" s="86" t="s">
        <v>2873</v>
      </c>
      <c r="H11341" s="85" t="s">
        <v>1</v>
      </c>
      <c r="I11341" s="85">
        <v>1</v>
      </c>
      <c r="J11341" s="88">
        <v>6.2499817396067492</v>
      </c>
      <c r="K11341" s="146">
        <v>9.9175902770427324</v>
      </c>
      <c r="L11341" s="147">
        <v>1.217665204530993E-7</v>
      </c>
      <c r="M11341" s="147">
        <v>1.328013948562342E-2</v>
      </c>
      <c r="N11341" s="87">
        <v>72.876695178698284</v>
      </c>
      <c r="O11341" s="88">
        <v>5.8906423127151823</v>
      </c>
      <c r="P11341" s="89">
        <v>80.83026128271807</v>
      </c>
    </row>
    <row r="11342" spans="1:16">
      <c r="A11342" s="75" t="s">
        <v>16619</v>
      </c>
      <c r="B11342" s="85">
        <v>11338</v>
      </c>
      <c r="C11342" s="85">
        <v>11044</v>
      </c>
      <c r="D11342" s="85">
        <v>11338</v>
      </c>
      <c r="E11342" s="86" t="s">
        <v>16584</v>
      </c>
      <c r="F11342" s="85" t="s">
        <v>965</v>
      </c>
      <c r="G11342" s="86" t="s">
        <v>2873</v>
      </c>
      <c r="H11342" s="85" t="s">
        <v>1</v>
      </c>
      <c r="I11342" s="85">
        <v>1</v>
      </c>
      <c r="J11342" s="88">
        <v>-24.712978336586719</v>
      </c>
      <c r="K11342" s="146">
        <v>0</v>
      </c>
      <c r="L11342" s="147">
        <v>0</v>
      </c>
      <c r="M11342" s="147">
        <v>0</v>
      </c>
      <c r="N11342" s="87">
        <v>0</v>
      </c>
      <c r="O11342" s="88">
        <v>-24.712978336586719</v>
      </c>
      <c r="P11342" s="89" t="e">
        <v>#DIV/0!</v>
      </c>
    </row>
    <row r="11343" spans="1:16">
      <c r="A11343" s="75" t="s">
        <v>16620</v>
      </c>
      <c r="B11343" s="85">
        <v>11339</v>
      </c>
      <c r="C11343" s="85">
        <v>11045</v>
      </c>
      <c r="D11343" s="85">
        <v>11339</v>
      </c>
      <c r="E11343" s="86" t="s">
        <v>16584</v>
      </c>
      <c r="F11343" s="85" t="s">
        <v>1084</v>
      </c>
      <c r="G11343" s="86" t="s">
        <v>2873</v>
      </c>
      <c r="H11343" s="85" t="s">
        <v>1</v>
      </c>
      <c r="I11343" s="85">
        <v>1</v>
      </c>
      <c r="J11343" s="88">
        <v>-25.313505583631461</v>
      </c>
      <c r="K11343" s="146">
        <v>0</v>
      </c>
      <c r="L11343" s="147">
        <v>0</v>
      </c>
      <c r="M11343" s="147">
        <v>0</v>
      </c>
      <c r="N11343" s="87">
        <v>0</v>
      </c>
      <c r="O11343" s="88">
        <v>-25.313505583631461</v>
      </c>
      <c r="P11343" s="89" t="e">
        <v>#DIV/0!</v>
      </c>
    </row>
    <row r="11344" spans="1:16">
      <c r="A11344" s="75" t="s">
        <v>16621</v>
      </c>
      <c r="B11344" s="85">
        <v>11340</v>
      </c>
      <c r="C11344" s="85">
        <v>11046</v>
      </c>
      <c r="D11344" s="85">
        <v>11340</v>
      </c>
      <c r="E11344" s="86" t="s">
        <v>16584</v>
      </c>
      <c r="F11344" s="85" t="s">
        <v>2895</v>
      </c>
      <c r="G11344" s="86" t="s">
        <v>2873</v>
      </c>
      <c r="H11344" s="85" t="s">
        <v>1</v>
      </c>
      <c r="I11344" s="85">
        <v>1</v>
      </c>
      <c r="J11344" s="88">
        <v>22.937015936392498</v>
      </c>
      <c r="K11344" s="146">
        <v>22.292045828267497</v>
      </c>
      <c r="L11344" s="147">
        <v>4.0576851836076709E-7</v>
      </c>
      <c r="M11344" s="147">
        <v>2.9850141995135741E-2</v>
      </c>
      <c r="N11344" s="87">
        <v>34.685203042326513</v>
      </c>
      <c r="O11344" s="88">
        <v>22.12931862803396</v>
      </c>
      <c r="P11344" s="89">
        <v>638.00458659646449</v>
      </c>
    </row>
    <row r="11345" spans="1:16">
      <c r="A11345" s="75" t="s">
        <v>16622</v>
      </c>
      <c r="B11345" s="85">
        <v>11341</v>
      </c>
      <c r="C11345" s="85">
        <v>11047</v>
      </c>
      <c r="D11345" s="85">
        <v>11341</v>
      </c>
      <c r="E11345" s="86" t="s">
        <v>16584</v>
      </c>
      <c r="F11345" s="85" t="s">
        <v>2976</v>
      </c>
      <c r="G11345" s="86" t="s">
        <v>2873</v>
      </c>
      <c r="H11345" s="85" t="s">
        <v>1</v>
      </c>
      <c r="I11345" s="85">
        <v>1</v>
      </c>
      <c r="J11345" s="88">
        <v>34.099320207826487</v>
      </c>
      <c r="K11345" s="146">
        <v>30.754301921992941</v>
      </c>
      <c r="L11345" s="147">
        <v>4.8585712501384315E-7</v>
      </c>
      <c r="M11345" s="147">
        <v>4.118151767697624E-2</v>
      </c>
      <c r="N11345" s="87">
        <v>50.366473907681311</v>
      </c>
      <c r="O11345" s="88">
        <v>32.985013917851937</v>
      </c>
      <c r="P11345" s="89">
        <v>654.90020163633983</v>
      </c>
    </row>
    <row r="11346" spans="1:16">
      <c r="A11346" s="75" t="s">
        <v>16623</v>
      </c>
      <c r="B11346" s="85">
        <v>11342</v>
      </c>
      <c r="C11346" s="85">
        <v>11048</v>
      </c>
      <c r="D11346" s="85">
        <v>11342</v>
      </c>
      <c r="E11346" s="86" t="s">
        <v>16584</v>
      </c>
      <c r="F11346" s="85" t="s">
        <v>2897</v>
      </c>
      <c r="G11346" s="86" t="s">
        <v>2873</v>
      </c>
      <c r="H11346" s="85" t="s">
        <v>1</v>
      </c>
      <c r="I11346" s="85">
        <v>1</v>
      </c>
      <c r="J11346" s="88">
        <v>35.408099249821312</v>
      </c>
      <c r="K11346" s="146">
        <v>32.279975877547429</v>
      </c>
      <c r="L11346" s="147">
        <v>4.0310399013959709E-7</v>
      </c>
      <c r="M11346" s="147">
        <v>4.3224469883445887E-2</v>
      </c>
      <c r="N11346" s="87">
        <v>247.59937202459881</v>
      </c>
      <c r="O11346" s="88">
        <v>34.238513926382218</v>
      </c>
      <c r="P11346" s="89">
        <v>138.28190938618636</v>
      </c>
    </row>
    <row r="11347" spans="1:16">
      <c r="A11347" s="75" t="s">
        <v>16624</v>
      </c>
      <c r="B11347" s="85">
        <v>11343</v>
      </c>
      <c r="C11347" s="85">
        <v>11049</v>
      </c>
      <c r="D11347" s="85">
        <v>11343</v>
      </c>
      <c r="E11347" s="86" t="s">
        <v>16584</v>
      </c>
      <c r="F11347" s="85" t="s">
        <v>238</v>
      </c>
      <c r="G11347" s="86" t="s">
        <v>2873</v>
      </c>
      <c r="H11347" s="85" t="s">
        <v>1</v>
      </c>
      <c r="I11347" s="85">
        <v>1</v>
      </c>
      <c r="J11347" s="88">
        <v>-3.9642233856893498</v>
      </c>
      <c r="K11347" s="146">
        <v>0</v>
      </c>
      <c r="L11347" s="147">
        <v>8.7498993153443455E-8</v>
      </c>
      <c r="M11347" s="147">
        <v>0</v>
      </c>
      <c r="N11347" s="87">
        <v>0</v>
      </c>
      <c r="O11347" s="88">
        <v>-3.9642233856893498</v>
      </c>
      <c r="P11347" s="89" t="e">
        <v>#DIV/0!</v>
      </c>
    </row>
    <row r="11348" spans="1:16">
      <c r="A11348" s="75" t="s">
        <v>16625</v>
      </c>
      <c r="B11348" s="85">
        <v>11344</v>
      </c>
      <c r="C11348" s="85">
        <v>11050</v>
      </c>
      <c r="D11348" s="85">
        <v>11344</v>
      </c>
      <c r="E11348" s="86" t="s">
        <v>16584</v>
      </c>
      <c r="F11348" s="85" t="s">
        <v>1068</v>
      </c>
      <c r="G11348" s="86" t="s">
        <v>2873</v>
      </c>
      <c r="H11348" s="85" t="s">
        <v>1</v>
      </c>
      <c r="I11348" s="85">
        <v>1</v>
      </c>
      <c r="J11348" s="88">
        <v>-24.670771687968731</v>
      </c>
      <c r="K11348" s="146">
        <v>0</v>
      </c>
      <c r="L11348" s="147">
        <v>0</v>
      </c>
      <c r="M11348" s="147">
        <v>0</v>
      </c>
      <c r="N11348" s="87">
        <v>0</v>
      </c>
      <c r="O11348" s="88">
        <v>-24.670771687968731</v>
      </c>
      <c r="P11348" s="89" t="e">
        <v>#DIV/0!</v>
      </c>
    </row>
    <row r="11349" spans="1:16">
      <c r="A11349" s="75" t="s">
        <v>16626</v>
      </c>
      <c r="B11349" s="85">
        <v>11345</v>
      </c>
      <c r="C11349" s="85">
        <v>11051</v>
      </c>
      <c r="D11349" s="85">
        <v>11345</v>
      </c>
      <c r="E11349" s="86" t="s">
        <v>16584</v>
      </c>
      <c r="F11349" s="85" t="s">
        <v>2979</v>
      </c>
      <c r="G11349" s="86" t="s">
        <v>2873</v>
      </c>
      <c r="H11349" s="85" t="s">
        <v>1</v>
      </c>
      <c r="I11349" s="85">
        <v>1</v>
      </c>
      <c r="J11349" s="88">
        <v>93.080517391686968</v>
      </c>
      <c r="K11349" s="146">
        <v>83.168457629234098</v>
      </c>
      <c r="L11349" s="147">
        <v>8.5570333726284952E-7</v>
      </c>
      <c r="M11349" s="147">
        <v>0.1113666412169764</v>
      </c>
      <c r="N11349" s="87">
        <v>271.64800133551643</v>
      </c>
      <c r="O11349" s="88">
        <v>90.067113423071248</v>
      </c>
      <c r="P11349" s="89">
        <v>331.55816711431657</v>
      </c>
    </row>
    <row r="11350" spans="1:16">
      <c r="A11350" s="75" t="s">
        <v>16627</v>
      </c>
      <c r="B11350" s="85">
        <v>11346</v>
      </c>
      <c r="C11350" s="85">
        <v>11052</v>
      </c>
      <c r="D11350" s="85">
        <v>11346</v>
      </c>
      <c r="E11350" s="86" t="s">
        <v>16584</v>
      </c>
      <c r="F11350" s="85" t="s">
        <v>6275</v>
      </c>
      <c r="G11350" s="86" t="s">
        <v>2873</v>
      </c>
      <c r="H11350" s="85" t="s">
        <v>1</v>
      </c>
      <c r="I11350" s="85">
        <v>1</v>
      </c>
      <c r="J11350" s="88">
        <v>-3.4296185486650508</v>
      </c>
      <c r="K11350" s="146">
        <v>0</v>
      </c>
      <c r="L11350" s="147">
        <v>0</v>
      </c>
      <c r="M11350" s="147">
        <v>0</v>
      </c>
      <c r="N11350" s="87">
        <v>0</v>
      </c>
      <c r="O11350" s="88">
        <v>-3.4296185486650508</v>
      </c>
      <c r="P11350" s="89" t="e">
        <v>#DIV/0!</v>
      </c>
    </row>
    <row r="11351" spans="1:16">
      <c r="A11351" s="75" t="s">
        <v>16628</v>
      </c>
      <c r="B11351" s="85">
        <v>11347</v>
      </c>
      <c r="C11351" s="85">
        <v>11053</v>
      </c>
      <c r="D11351" s="85">
        <v>11347</v>
      </c>
      <c r="E11351" s="86" t="s">
        <v>16584</v>
      </c>
      <c r="F11351" s="85" t="s">
        <v>11093</v>
      </c>
      <c r="G11351" s="86" t="s">
        <v>2873</v>
      </c>
      <c r="H11351" s="85" t="s">
        <v>1</v>
      </c>
      <c r="I11351" s="85">
        <v>1</v>
      </c>
      <c r="J11351" s="88">
        <v>-1.1481217812624309</v>
      </c>
      <c r="K11351" s="146">
        <v>0</v>
      </c>
      <c r="L11351" s="147">
        <v>0</v>
      </c>
      <c r="M11351" s="147">
        <v>0</v>
      </c>
      <c r="N11351" s="87">
        <v>0</v>
      </c>
      <c r="O11351" s="88">
        <v>-1.1481217812624309</v>
      </c>
      <c r="P11351" s="89" t="e">
        <v>#DIV/0!</v>
      </c>
    </row>
    <row r="11352" spans="1:16">
      <c r="A11352" s="75" t="s">
        <v>16629</v>
      </c>
      <c r="B11352" s="85">
        <v>11348</v>
      </c>
      <c r="C11352" s="85">
        <v>11054</v>
      </c>
      <c r="D11352" s="85">
        <v>11348</v>
      </c>
      <c r="E11352" s="86" t="s">
        <v>16584</v>
      </c>
      <c r="F11352" s="85" t="s">
        <v>3906</v>
      </c>
      <c r="G11352" s="86" t="s">
        <v>2873</v>
      </c>
      <c r="H11352" s="85" t="s">
        <v>1</v>
      </c>
      <c r="I11352" s="85">
        <v>1</v>
      </c>
      <c r="J11352" s="88">
        <v>-10.733213558131069</v>
      </c>
      <c r="K11352" s="146">
        <v>0</v>
      </c>
      <c r="L11352" s="147">
        <v>0</v>
      </c>
      <c r="M11352" s="147">
        <v>0</v>
      </c>
      <c r="N11352" s="87">
        <v>0</v>
      </c>
      <c r="O11352" s="88">
        <v>-10.733213558131069</v>
      </c>
      <c r="P11352" s="89" t="e">
        <v>#DIV/0!</v>
      </c>
    </row>
    <row r="11353" spans="1:16">
      <c r="A11353" s="75" t="s">
        <v>16630</v>
      </c>
      <c r="B11353" s="85">
        <v>11349</v>
      </c>
      <c r="C11353" s="85">
        <v>11055</v>
      </c>
      <c r="D11353" s="85">
        <v>11349</v>
      </c>
      <c r="E11353" s="86" t="s">
        <v>16584</v>
      </c>
      <c r="F11353" s="85" t="s">
        <v>2981</v>
      </c>
      <c r="G11353" s="86" t="s">
        <v>2873</v>
      </c>
      <c r="H11353" s="85" t="s">
        <v>1</v>
      </c>
      <c r="I11353" s="85">
        <v>1</v>
      </c>
      <c r="J11353" s="88">
        <v>24.629902859763099</v>
      </c>
      <c r="K11353" s="146">
        <v>22.233674718495536</v>
      </c>
      <c r="L11353" s="147">
        <v>2.4336964750548542E-7</v>
      </c>
      <c r="M11353" s="147">
        <v>2.9771980218126621E-2</v>
      </c>
      <c r="N11353" s="87">
        <v>75.042616266926089</v>
      </c>
      <c r="O11353" s="88">
        <v>23.824320484623861</v>
      </c>
      <c r="P11353" s="89">
        <v>317.47721054768277</v>
      </c>
    </row>
    <row r="11354" spans="1:16">
      <c r="A11354" s="75" t="s">
        <v>16631</v>
      </c>
      <c r="B11354" s="85">
        <v>11350</v>
      </c>
      <c r="C11354" s="85">
        <v>11056</v>
      </c>
      <c r="D11354" s="85">
        <v>11350</v>
      </c>
      <c r="E11354" s="86" t="s">
        <v>16584</v>
      </c>
      <c r="F11354" s="85" t="s">
        <v>240</v>
      </c>
      <c r="G11354" s="86" t="s">
        <v>2873</v>
      </c>
      <c r="H11354" s="85" t="s">
        <v>1</v>
      </c>
      <c r="I11354" s="85">
        <v>1</v>
      </c>
      <c r="J11354" s="88">
        <v>44.606717739569092</v>
      </c>
      <c r="K11354" s="146">
        <v>40.009386479216815</v>
      </c>
      <c r="L11354" s="147">
        <v>5.3118343994159513E-7</v>
      </c>
      <c r="M11354" s="147">
        <v>5.3574529531446931E-2</v>
      </c>
      <c r="N11354" s="87">
        <v>461.80371346740333</v>
      </c>
      <c r="O11354" s="88">
        <v>43.15707628372018</v>
      </c>
      <c r="P11354" s="89">
        <v>93.453289839702521</v>
      </c>
    </row>
    <row r="11355" spans="1:16">
      <c r="A11355" s="75" t="s">
        <v>16632</v>
      </c>
      <c r="B11355" s="85">
        <v>11351</v>
      </c>
      <c r="C11355" s="85">
        <v>11057</v>
      </c>
      <c r="D11355" s="85">
        <v>11351</v>
      </c>
      <c r="E11355" s="86" t="s">
        <v>16584</v>
      </c>
      <c r="F11355" s="85" t="s">
        <v>1171</v>
      </c>
      <c r="G11355" s="86" t="s">
        <v>2873</v>
      </c>
      <c r="H11355" s="85" t="s">
        <v>1</v>
      </c>
      <c r="I11355" s="85">
        <v>1</v>
      </c>
      <c r="J11355" s="88">
        <v>20.525016590955619</v>
      </c>
      <c r="K11355" s="146">
        <v>18.642126134072903</v>
      </c>
      <c r="L11355" s="147">
        <v>3.7096894802802031E-7</v>
      </c>
      <c r="M11355" s="147">
        <v>2.496272062601226E-2</v>
      </c>
      <c r="N11355" s="87">
        <v>41.490299307194377</v>
      </c>
      <c r="O11355" s="88">
        <v>19.84956512200711</v>
      </c>
      <c r="P11355" s="89">
        <v>478.4146042196715</v>
      </c>
    </row>
    <row r="11356" spans="1:16">
      <c r="A11356" s="75" t="s">
        <v>16633</v>
      </c>
      <c r="B11356" s="85">
        <v>11352</v>
      </c>
      <c r="C11356" s="85">
        <v>11058</v>
      </c>
      <c r="D11356" s="85">
        <v>11352</v>
      </c>
      <c r="E11356" s="86" t="s">
        <v>16584</v>
      </c>
      <c r="F11356" s="85" t="s">
        <v>1088</v>
      </c>
      <c r="G11356" s="86" t="s">
        <v>2873</v>
      </c>
      <c r="H11356" s="85" t="s">
        <v>1</v>
      </c>
      <c r="I11356" s="85">
        <v>1</v>
      </c>
      <c r="J11356" s="88">
        <v>-183.945457356677</v>
      </c>
      <c r="K11356" s="146">
        <v>0</v>
      </c>
      <c r="L11356" s="147">
        <v>0</v>
      </c>
      <c r="M11356" s="147">
        <v>0</v>
      </c>
      <c r="N11356" s="87">
        <v>0</v>
      </c>
      <c r="O11356" s="88">
        <v>-183.945457356677</v>
      </c>
      <c r="P11356" s="89" t="e">
        <v>#DIV/0!</v>
      </c>
    </row>
    <row r="11357" spans="1:16">
      <c r="A11357" s="75" t="s">
        <v>16634</v>
      </c>
      <c r="B11357" s="85">
        <v>11353</v>
      </c>
      <c r="C11357" s="85">
        <v>11059</v>
      </c>
      <c r="D11357" s="85">
        <v>11353</v>
      </c>
      <c r="E11357" s="86" t="s">
        <v>16584</v>
      </c>
      <c r="F11357" s="85" t="s">
        <v>139</v>
      </c>
      <c r="G11357" s="86" t="s">
        <v>2873</v>
      </c>
      <c r="H11357" s="85" t="s">
        <v>1</v>
      </c>
      <c r="I11357" s="85">
        <v>1</v>
      </c>
      <c r="J11357" s="88">
        <v>-36.254271410048297</v>
      </c>
      <c r="K11357" s="146">
        <v>0</v>
      </c>
      <c r="L11357" s="147">
        <v>0</v>
      </c>
      <c r="M11357" s="147">
        <v>0</v>
      </c>
      <c r="N11357" s="87">
        <v>0</v>
      </c>
      <c r="O11357" s="88">
        <v>-36.254271410048297</v>
      </c>
      <c r="P11357" s="89" t="e">
        <v>#DIV/0!</v>
      </c>
    </row>
    <row r="11358" spans="1:16">
      <c r="A11358" s="75" t="s">
        <v>16635</v>
      </c>
      <c r="B11358" s="85">
        <v>11354</v>
      </c>
      <c r="C11358" s="85">
        <v>11060</v>
      </c>
      <c r="D11358" s="85">
        <v>11354</v>
      </c>
      <c r="E11358" s="86" t="s">
        <v>16584</v>
      </c>
      <c r="F11358" s="85" t="s">
        <v>2985</v>
      </c>
      <c r="G11358" s="86" t="s">
        <v>2873</v>
      </c>
      <c r="H11358" s="85" t="s">
        <v>1</v>
      </c>
      <c r="I11358" s="85">
        <v>1</v>
      </c>
      <c r="J11358" s="88">
        <v>18.478685675096159</v>
      </c>
      <c r="K11358" s="146">
        <v>16.796391773121346</v>
      </c>
      <c r="L11358" s="147">
        <v>3.5524907792896252E-7</v>
      </c>
      <c r="M11358" s="147">
        <v>2.2491194678292661E-2</v>
      </c>
      <c r="N11358" s="87">
        <v>4.6968618306561014</v>
      </c>
      <c r="O11358" s="88">
        <v>17.870109762580061</v>
      </c>
      <c r="P11358" s="89">
        <v>3804.6913890340684</v>
      </c>
    </row>
    <row r="11359" spans="1:16">
      <c r="A11359" s="75" t="s">
        <v>16636</v>
      </c>
      <c r="B11359" s="85">
        <v>11355</v>
      </c>
      <c r="C11359" s="85">
        <v>11061</v>
      </c>
      <c r="D11359" s="85">
        <v>11355</v>
      </c>
      <c r="E11359" s="86" t="s">
        <v>16584</v>
      </c>
      <c r="F11359" s="85" t="s">
        <v>243</v>
      </c>
      <c r="G11359" s="86" t="s">
        <v>2873</v>
      </c>
      <c r="H11359" s="85" t="s">
        <v>1</v>
      </c>
      <c r="I11359" s="85">
        <v>1</v>
      </c>
      <c r="J11359" s="88">
        <v>-21.940083169866949</v>
      </c>
      <c r="K11359" s="146">
        <v>0</v>
      </c>
      <c r="L11359" s="147">
        <v>0</v>
      </c>
      <c r="M11359" s="147">
        <v>0</v>
      </c>
      <c r="N11359" s="87">
        <v>0</v>
      </c>
      <c r="O11359" s="88">
        <v>-21.940083169866949</v>
      </c>
      <c r="P11359" s="89" t="e">
        <v>#DIV/0!</v>
      </c>
    </row>
    <row r="11360" spans="1:16">
      <c r="A11360" s="75" t="s">
        <v>11263</v>
      </c>
      <c r="B11360" s="85">
        <v>11356</v>
      </c>
      <c r="C11360" s="85">
        <v>7631</v>
      </c>
      <c r="D11360" s="85">
        <v>11356</v>
      </c>
      <c r="E11360" s="86" t="s">
        <v>11264</v>
      </c>
      <c r="F11360" s="85" t="s">
        <v>2901</v>
      </c>
      <c r="G11360" s="86" t="s">
        <v>11264</v>
      </c>
      <c r="H11360" s="85" t="s">
        <v>1073</v>
      </c>
      <c r="I11360" s="85">
        <v>1</v>
      </c>
      <c r="J11360" s="88">
        <v>18700.795540732561</v>
      </c>
      <c r="K11360" s="146">
        <v>16168.768974661532</v>
      </c>
      <c r="L11360" s="147">
        <v>1.8946179410116661E-4</v>
      </c>
      <c r="M11360" s="147">
        <v>20.778131267877111</v>
      </c>
      <c r="N11360" s="87">
        <v>17748.741542704571</v>
      </c>
      <c r="O11360" s="88">
        <v>18042.510885772881</v>
      </c>
      <c r="P11360" s="89">
        <v>1016.5515590140002</v>
      </c>
    </row>
    <row r="11361" spans="1:16">
      <c r="A11361" s="75" t="s">
        <v>11265</v>
      </c>
      <c r="B11361" s="85">
        <v>11357</v>
      </c>
      <c r="C11361" s="85">
        <v>7632</v>
      </c>
      <c r="D11361" s="85">
        <v>11357</v>
      </c>
      <c r="E11361" s="86" t="s">
        <v>11264</v>
      </c>
      <c r="F11361" s="85" t="s">
        <v>2804</v>
      </c>
      <c r="G11361" s="86" t="s">
        <v>11264</v>
      </c>
      <c r="H11361" s="85" t="s">
        <v>1073</v>
      </c>
      <c r="I11361" s="85">
        <v>1</v>
      </c>
      <c r="J11361" s="88">
        <v>4976.5119302818603</v>
      </c>
      <c r="K11361" s="146">
        <v>3231.8510191471078</v>
      </c>
      <c r="L11361" s="147">
        <v>4.0470362628493968E-5</v>
      </c>
      <c r="M11361" s="147">
        <v>2.3425036831032742</v>
      </c>
      <c r="N11361" s="87">
        <v>1307.351132286087</v>
      </c>
      <c r="O11361" s="88">
        <v>4737.3454808706656</v>
      </c>
      <c r="P11361" s="89">
        <v>3623.6213545681121</v>
      </c>
    </row>
    <row r="11362" spans="1:16">
      <c r="A11362" s="75" t="s">
        <v>11266</v>
      </c>
      <c r="B11362" s="85">
        <v>11358</v>
      </c>
      <c r="C11362" s="85">
        <v>7633</v>
      </c>
      <c r="D11362" s="85">
        <v>11358</v>
      </c>
      <c r="E11362" s="86" t="s">
        <v>11264</v>
      </c>
      <c r="F11362" s="85" t="s">
        <v>2807</v>
      </c>
      <c r="G11362" s="86" t="s">
        <v>11264</v>
      </c>
      <c r="H11362" s="85" t="s">
        <v>1073</v>
      </c>
      <c r="I11362" s="85">
        <v>1</v>
      </c>
      <c r="J11362" s="88">
        <v>33119.866238767303</v>
      </c>
      <c r="K11362" s="146">
        <v>34219.180218005451</v>
      </c>
      <c r="L11362" s="147">
        <v>2.5766306756210249E-4</v>
      </c>
      <c r="M11362" s="147">
        <v>30.199179335404629</v>
      </c>
      <c r="N11362" s="87">
        <v>329951.98167782498</v>
      </c>
      <c r="O11362" s="88">
        <v>31275.916524649649</v>
      </c>
      <c r="P11362" s="89">
        <v>94.789297417187186</v>
      </c>
    </row>
    <row r="11363" spans="1:16">
      <c r="A11363" s="75" t="s">
        <v>11267</v>
      </c>
      <c r="B11363" s="85">
        <v>11359</v>
      </c>
      <c r="C11363" s="85">
        <v>7634</v>
      </c>
      <c r="D11363" s="85">
        <v>11359</v>
      </c>
      <c r="E11363" s="86" t="s">
        <v>11264</v>
      </c>
      <c r="F11363" s="85" t="s">
        <v>10965</v>
      </c>
      <c r="G11363" s="86" t="s">
        <v>11264</v>
      </c>
      <c r="H11363" s="85" t="s">
        <v>1073</v>
      </c>
      <c r="I11363" s="85">
        <v>1</v>
      </c>
      <c r="J11363" s="88">
        <v>2740.6773361009941</v>
      </c>
      <c r="K11363" s="146">
        <v>1356.286750595488</v>
      </c>
      <c r="L11363" s="147">
        <v>7.7549074883251447E-6</v>
      </c>
      <c r="M11363" s="147">
        <v>1.928048054005173</v>
      </c>
      <c r="N11363" s="87">
        <v>201.71229772207059</v>
      </c>
      <c r="O11363" s="88">
        <v>2620.749032782147</v>
      </c>
      <c r="P11363" s="89">
        <v>12992.50993805617</v>
      </c>
    </row>
    <row r="11364" spans="1:16">
      <c r="A11364" s="75" t="s">
        <v>11268</v>
      </c>
      <c r="B11364" s="85">
        <v>11360</v>
      </c>
      <c r="C11364" s="85">
        <v>7635</v>
      </c>
      <c r="D11364" s="85">
        <v>11360</v>
      </c>
      <c r="E11364" s="86" t="s">
        <v>11264</v>
      </c>
      <c r="F11364" s="85" t="s">
        <v>2809</v>
      </c>
      <c r="G11364" s="86" t="s">
        <v>11264</v>
      </c>
      <c r="H11364" s="85" t="s">
        <v>1073</v>
      </c>
      <c r="I11364" s="85">
        <v>1</v>
      </c>
      <c r="J11364" s="88">
        <v>34765.262724139749</v>
      </c>
      <c r="K11364" s="146">
        <v>35570.648677915822</v>
      </c>
      <c r="L11364" s="147">
        <v>2.5372260365634053E-4</v>
      </c>
      <c r="M11364" s="147">
        <v>32.023516560297011</v>
      </c>
      <c r="N11364" s="87">
        <v>339982.74418126501</v>
      </c>
      <c r="O11364" s="88">
        <v>32880.34932514355</v>
      </c>
      <c r="P11364" s="89">
        <v>96.711818137490781</v>
      </c>
    </row>
    <row r="11365" spans="1:16">
      <c r="A11365" s="75" t="s">
        <v>11269</v>
      </c>
      <c r="B11365" s="85">
        <v>11361</v>
      </c>
      <c r="C11365" s="85">
        <v>7636</v>
      </c>
      <c r="D11365" s="85">
        <v>11361</v>
      </c>
      <c r="E11365" s="86" t="s">
        <v>11264</v>
      </c>
      <c r="F11365" s="85" t="s">
        <v>2811</v>
      </c>
      <c r="G11365" s="86" t="s">
        <v>11264</v>
      </c>
      <c r="H11365" s="85" t="s">
        <v>1073</v>
      </c>
      <c r="I11365" s="85">
        <v>1</v>
      </c>
      <c r="J11365" s="88">
        <v>24123.344594402519</v>
      </c>
      <c r="K11365" s="146">
        <v>20042.286698655778</v>
      </c>
      <c r="L11365" s="147">
        <v>1.340441430585062E-4</v>
      </c>
      <c r="M11365" s="147">
        <v>21.721581265959479</v>
      </c>
      <c r="N11365" s="87">
        <v>150788.38252620661</v>
      </c>
      <c r="O11365" s="88">
        <v>23033.593134956649</v>
      </c>
      <c r="P11365" s="89">
        <v>152.75442808701442</v>
      </c>
    </row>
    <row r="11366" spans="1:16">
      <c r="A11366" s="75" t="s">
        <v>11270</v>
      </c>
      <c r="B11366" s="85">
        <v>11362</v>
      </c>
      <c r="C11366" s="85">
        <v>7637</v>
      </c>
      <c r="D11366" s="85">
        <v>11362</v>
      </c>
      <c r="E11366" s="86" t="s">
        <v>11264</v>
      </c>
      <c r="F11366" s="85" t="s">
        <v>2813</v>
      </c>
      <c r="G11366" s="86" t="s">
        <v>11264</v>
      </c>
      <c r="H11366" s="85" t="s">
        <v>1073</v>
      </c>
      <c r="I11366" s="85">
        <v>1</v>
      </c>
      <c r="J11366" s="88">
        <v>9796.4655885536249</v>
      </c>
      <c r="K11366" s="146">
        <v>10125.726699002409</v>
      </c>
      <c r="L11366" s="147">
        <v>1.61635284704576E-4</v>
      </c>
      <c r="M11366" s="147">
        <v>7.6682427666079889</v>
      </c>
      <c r="N11366" s="87">
        <v>82848.437494056256</v>
      </c>
      <c r="O11366" s="88">
        <v>9158.6187565488472</v>
      </c>
      <c r="P11366" s="89">
        <v>110.54666851388608</v>
      </c>
    </row>
    <row r="11367" spans="1:16">
      <c r="A11367" s="75" t="s">
        <v>11271</v>
      </c>
      <c r="B11367" s="85">
        <v>11363</v>
      </c>
      <c r="C11367" s="85">
        <v>7638</v>
      </c>
      <c r="D11367" s="85">
        <v>11363</v>
      </c>
      <c r="E11367" s="86" t="s">
        <v>11264</v>
      </c>
      <c r="F11367" s="85" t="s">
        <v>2815</v>
      </c>
      <c r="G11367" s="86" t="s">
        <v>11264</v>
      </c>
      <c r="H11367" s="85" t="s">
        <v>1073</v>
      </c>
      <c r="I11367" s="85">
        <v>1</v>
      </c>
      <c r="J11367" s="88">
        <v>1822.6888216111161</v>
      </c>
      <c r="K11367" s="146">
        <v>1429.4200555122752</v>
      </c>
      <c r="L11367" s="147">
        <v>3.7552683345275401E-5</v>
      </c>
      <c r="M11367" s="147">
        <v>1.298599170020506</v>
      </c>
      <c r="N11367" s="87">
        <v>8051.6299425279412</v>
      </c>
      <c r="O11367" s="88">
        <v>1714.4238316904789</v>
      </c>
      <c r="P11367" s="89">
        <v>212.92879130411293</v>
      </c>
    </row>
    <row r="11368" spans="1:16">
      <c r="A11368" s="75" t="s">
        <v>11272</v>
      </c>
      <c r="B11368" s="85">
        <v>11364</v>
      </c>
      <c r="C11368" s="85">
        <v>7639</v>
      </c>
      <c r="D11368" s="85">
        <v>11364</v>
      </c>
      <c r="E11368" s="86" t="s">
        <v>11264</v>
      </c>
      <c r="F11368" s="85" t="s">
        <v>2817</v>
      </c>
      <c r="G11368" s="86" t="s">
        <v>11264</v>
      </c>
      <c r="H11368" s="85" t="s">
        <v>1073</v>
      </c>
      <c r="I11368" s="85">
        <v>1</v>
      </c>
      <c r="J11368" s="88">
        <v>7974.4016826843499</v>
      </c>
      <c r="K11368" s="146">
        <v>6572.7926525856128</v>
      </c>
      <c r="L11368" s="147">
        <v>8.4986219394301259E-5</v>
      </c>
      <c r="M11368" s="147">
        <v>3.9010570568789089</v>
      </c>
      <c r="N11368" s="87">
        <v>39998.210746261982</v>
      </c>
      <c r="O11368" s="88">
        <v>7490.6498608361726</v>
      </c>
      <c r="P11368" s="89">
        <v>187.27462356641061</v>
      </c>
    </row>
    <row r="11369" spans="1:16">
      <c r="A11369" s="75" t="s">
        <v>11273</v>
      </c>
      <c r="B11369" s="85">
        <v>11365</v>
      </c>
      <c r="C11369" s="85">
        <v>7640</v>
      </c>
      <c r="D11369" s="85">
        <v>11365</v>
      </c>
      <c r="E11369" s="86" t="s">
        <v>11264</v>
      </c>
      <c r="F11369" s="85" t="s">
        <v>2819</v>
      </c>
      <c r="G11369" s="86" t="s">
        <v>11264</v>
      </c>
      <c r="H11369" s="85" t="s">
        <v>1073</v>
      </c>
      <c r="I11369" s="85">
        <v>1</v>
      </c>
      <c r="J11369" s="88">
        <v>19949.065179071389</v>
      </c>
      <c r="K11369" s="146">
        <v>20009.329971633422</v>
      </c>
      <c r="L11369" s="147">
        <v>1.625471386863632E-4</v>
      </c>
      <c r="M11369" s="147">
        <v>17.7924614859282</v>
      </c>
      <c r="N11369" s="87">
        <v>187669.54410393981</v>
      </c>
      <c r="O11369" s="88">
        <v>18837.344474874051</v>
      </c>
      <c r="P11369" s="89">
        <v>100.37507452163408</v>
      </c>
    </row>
    <row r="11370" spans="1:16">
      <c r="A11370" s="75" t="s">
        <v>11274</v>
      </c>
      <c r="B11370" s="85">
        <v>11366</v>
      </c>
      <c r="C11370" s="85">
        <v>7641</v>
      </c>
      <c r="D11370" s="85">
        <v>11366</v>
      </c>
      <c r="E11370" s="86" t="s">
        <v>11264</v>
      </c>
      <c r="F11370" s="85" t="s">
        <v>2821</v>
      </c>
      <c r="G11370" s="86" t="s">
        <v>11264</v>
      </c>
      <c r="H11370" s="85" t="s">
        <v>1073</v>
      </c>
      <c r="I11370" s="85">
        <v>1</v>
      </c>
      <c r="J11370" s="88">
        <v>7341.9137606441436</v>
      </c>
      <c r="K11370" s="146">
        <v>6217.4295083808584</v>
      </c>
      <c r="L11370" s="147">
        <v>8.1574686846789176E-5</v>
      </c>
      <c r="M11370" s="147">
        <v>3.6129757876609152</v>
      </c>
      <c r="N11370" s="87">
        <v>39470.658421994252</v>
      </c>
      <c r="O11370" s="88">
        <v>6856.9492361129396</v>
      </c>
      <c r="P11370" s="89">
        <v>173.72269706785633</v>
      </c>
    </row>
    <row r="11371" spans="1:16">
      <c r="A11371" s="75" t="s">
        <v>11275</v>
      </c>
      <c r="B11371" s="85">
        <v>11367</v>
      </c>
      <c r="C11371" s="85">
        <v>7642</v>
      </c>
      <c r="D11371" s="85">
        <v>11367</v>
      </c>
      <c r="E11371" s="86" t="s">
        <v>11264</v>
      </c>
      <c r="F11371" s="85" t="s">
        <v>2823</v>
      </c>
      <c r="G11371" s="86" t="s">
        <v>11264</v>
      </c>
      <c r="H11371" s="85" t="s">
        <v>1073</v>
      </c>
      <c r="I11371" s="85">
        <v>1</v>
      </c>
      <c r="J11371" s="88">
        <v>15383.737877312629</v>
      </c>
      <c r="K11371" s="146">
        <v>16352.107057204244</v>
      </c>
      <c r="L11371" s="147">
        <v>1.7427576977719351E-4</v>
      </c>
      <c r="M11371" s="147">
        <v>12.50327544695187</v>
      </c>
      <c r="N11371" s="87">
        <v>136504.3304278157</v>
      </c>
      <c r="O11371" s="88">
        <v>14387.923024407681</v>
      </c>
      <c r="P11371" s="89">
        <v>105.40268560942175</v>
      </c>
    </row>
    <row r="11372" spans="1:16">
      <c r="A11372" s="75" t="s">
        <v>11276</v>
      </c>
      <c r="B11372" s="85">
        <v>11368</v>
      </c>
      <c r="C11372" s="85">
        <v>7643</v>
      </c>
      <c r="D11372" s="85">
        <v>11368</v>
      </c>
      <c r="E11372" s="86" t="s">
        <v>11264</v>
      </c>
      <c r="F11372" s="85" t="s">
        <v>2825</v>
      </c>
      <c r="G11372" s="86" t="s">
        <v>11264</v>
      </c>
      <c r="H11372" s="85" t="s">
        <v>1073</v>
      </c>
      <c r="I11372" s="85">
        <v>1</v>
      </c>
      <c r="J11372" s="88">
        <v>6939.6763180125999</v>
      </c>
      <c r="K11372" s="146">
        <v>6042.1409545983743</v>
      </c>
      <c r="L11372" s="147">
        <v>5.9461523522255459E-5</v>
      </c>
      <c r="M11372" s="147">
        <v>4.9684548671170772</v>
      </c>
      <c r="N11372" s="87">
        <v>42510.449241395057</v>
      </c>
      <c r="O11372" s="88">
        <v>6557.7588037572223</v>
      </c>
      <c r="P11372" s="89">
        <v>154.26227952847714</v>
      </c>
    </row>
    <row r="11373" spans="1:16">
      <c r="A11373" s="75" t="s">
        <v>11277</v>
      </c>
      <c r="B11373" s="85">
        <v>11369</v>
      </c>
      <c r="C11373" s="85">
        <v>7644</v>
      </c>
      <c r="D11373" s="85">
        <v>11369</v>
      </c>
      <c r="E11373" s="86" t="s">
        <v>11264</v>
      </c>
      <c r="F11373" s="85" t="s">
        <v>10976</v>
      </c>
      <c r="G11373" s="86" t="s">
        <v>11264</v>
      </c>
      <c r="H11373" s="85" t="s">
        <v>1073</v>
      </c>
      <c r="I11373" s="85">
        <v>1</v>
      </c>
      <c r="J11373" s="88">
        <v>3801.3910802569512</v>
      </c>
      <c r="K11373" s="146">
        <v>1870.290446158114</v>
      </c>
      <c r="L11373" s="147">
        <v>1.0710871163552801E-5</v>
      </c>
      <c r="M11373" s="147">
        <v>8.3369258049717856E-3</v>
      </c>
      <c r="N11373" s="87">
        <v>0.87220878990330863</v>
      </c>
      <c r="O11373" s="88">
        <v>3540.6826397339701</v>
      </c>
      <c r="P11373" s="89">
        <v>4059443.8862814982</v>
      </c>
    </row>
    <row r="11374" spans="1:16">
      <c r="A11374" s="75" t="s">
        <v>11278</v>
      </c>
      <c r="B11374" s="85">
        <v>11370</v>
      </c>
      <c r="C11374" s="85">
        <v>7645</v>
      </c>
      <c r="D11374" s="85">
        <v>11370</v>
      </c>
      <c r="E11374" s="86" t="s">
        <v>11264</v>
      </c>
      <c r="F11374" s="85" t="s">
        <v>2827</v>
      </c>
      <c r="G11374" s="86" t="s">
        <v>11264</v>
      </c>
      <c r="H11374" s="85" t="s">
        <v>1073</v>
      </c>
      <c r="I11374" s="85">
        <v>1</v>
      </c>
      <c r="J11374" s="88">
        <v>16711.497256342169</v>
      </c>
      <c r="K11374" s="146">
        <v>16732.891030139683</v>
      </c>
      <c r="L11374" s="147">
        <v>1.6911910084227251E-4</v>
      </c>
      <c r="M11374" s="147">
        <v>12.50265252929383</v>
      </c>
      <c r="N11374" s="87">
        <v>136475.7858116042</v>
      </c>
      <c r="O11374" s="88">
        <v>15669.603727958151</v>
      </c>
      <c r="P11374" s="89">
        <v>114.81599929813925</v>
      </c>
    </row>
    <row r="11375" spans="1:16">
      <c r="A11375" s="75" t="s">
        <v>11279</v>
      </c>
      <c r="B11375" s="85">
        <v>11371</v>
      </c>
      <c r="C11375" s="85">
        <v>7646</v>
      </c>
      <c r="D11375" s="85">
        <v>11371</v>
      </c>
      <c r="E11375" s="86" t="s">
        <v>11264</v>
      </c>
      <c r="F11375" s="85" t="s">
        <v>2829</v>
      </c>
      <c r="G11375" s="86" t="s">
        <v>11264</v>
      </c>
      <c r="H11375" s="85" t="s">
        <v>1073</v>
      </c>
      <c r="I11375" s="85">
        <v>1</v>
      </c>
      <c r="J11375" s="88">
        <v>32832.808779059153</v>
      </c>
      <c r="K11375" s="146">
        <v>34037.965385703566</v>
      </c>
      <c r="L11375" s="147">
        <v>2.5018302366083632E-4</v>
      </c>
      <c r="M11375" s="147">
        <v>30.159180639252529</v>
      </c>
      <c r="N11375" s="87">
        <v>329232.1017099818</v>
      </c>
      <c r="O11375" s="88">
        <v>31023.264572750079</v>
      </c>
      <c r="P11375" s="89">
        <v>94.229160557612488</v>
      </c>
    </row>
    <row r="11376" spans="1:16">
      <c r="A11376" s="75" t="s">
        <v>11280</v>
      </c>
      <c r="B11376" s="85">
        <v>11372</v>
      </c>
      <c r="C11376" s="85">
        <v>7647</v>
      </c>
      <c r="D11376" s="85">
        <v>11372</v>
      </c>
      <c r="E11376" s="86" t="s">
        <v>11264</v>
      </c>
      <c r="F11376" s="85" t="s">
        <v>10980</v>
      </c>
      <c r="G11376" s="86" t="s">
        <v>11264</v>
      </c>
      <c r="H11376" s="85" t="s">
        <v>1073</v>
      </c>
      <c r="I11376" s="85">
        <v>1</v>
      </c>
      <c r="J11376" s="88">
        <v>564.06753491118525</v>
      </c>
      <c r="K11376" s="146">
        <v>279.15939353632501</v>
      </c>
      <c r="L11376" s="147">
        <v>1.5961214585629171E-6</v>
      </c>
      <c r="M11376" s="147">
        <v>0.41182310079230899</v>
      </c>
      <c r="N11376" s="87">
        <v>43.084913647915549</v>
      </c>
      <c r="O11376" s="88">
        <v>540.68553394257424</v>
      </c>
      <c r="P11376" s="89">
        <v>12549.300629008751</v>
      </c>
    </row>
    <row r="11377" spans="1:16">
      <c r="A11377" s="75" t="s">
        <v>11281</v>
      </c>
      <c r="B11377" s="85">
        <v>11373</v>
      </c>
      <c r="C11377" s="85">
        <v>7648</v>
      </c>
      <c r="D11377" s="85">
        <v>11373</v>
      </c>
      <c r="E11377" s="86" t="s">
        <v>11264</v>
      </c>
      <c r="F11377" s="85" t="s">
        <v>2831</v>
      </c>
      <c r="G11377" s="86" t="s">
        <v>11264</v>
      </c>
      <c r="H11377" s="85" t="s">
        <v>1073</v>
      </c>
      <c r="I11377" s="85">
        <v>1</v>
      </c>
      <c r="J11377" s="88">
        <v>6061.4072622623726</v>
      </c>
      <c r="K11377" s="146">
        <v>6021.3114004560884</v>
      </c>
      <c r="L11377" s="147">
        <v>1.4778093851313149E-4</v>
      </c>
      <c r="M11377" s="147">
        <v>4.4144946886057186</v>
      </c>
      <c r="N11377" s="87">
        <v>45807.868101952263</v>
      </c>
      <c r="O11377" s="88">
        <v>5633.3303568103474</v>
      </c>
      <c r="P11377" s="89">
        <v>122.97735280481791</v>
      </c>
    </row>
    <row r="11378" spans="1:16">
      <c r="A11378" s="75" t="s">
        <v>11282</v>
      </c>
      <c r="B11378" s="85">
        <v>11374</v>
      </c>
      <c r="C11378" s="85">
        <v>7649</v>
      </c>
      <c r="D11378" s="85">
        <v>11374</v>
      </c>
      <c r="E11378" s="86" t="s">
        <v>11264</v>
      </c>
      <c r="F11378" s="85" t="s">
        <v>10983</v>
      </c>
      <c r="G11378" s="86" t="s">
        <v>11264</v>
      </c>
      <c r="H11378" s="85" t="s">
        <v>1073</v>
      </c>
      <c r="I11378" s="85">
        <v>1</v>
      </c>
      <c r="J11378" s="88">
        <v>2950.5893736358571</v>
      </c>
      <c r="K11378" s="146">
        <v>1453.5472642678624</v>
      </c>
      <c r="L11378" s="147">
        <v>8.3216526772269689E-6</v>
      </c>
      <c r="M11378" s="147">
        <v>0.2263017520030278</v>
      </c>
      <c r="N11378" s="87">
        <v>23.67567876756792</v>
      </c>
      <c r="O11378" s="88">
        <v>2739.2492993063338</v>
      </c>
      <c r="P11378" s="89">
        <v>115698.87082007079</v>
      </c>
    </row>
    <row r="11379" spans="1:16">
      <c r="A11379" s="75" t="s">
        <v>11283</v>
      </c>
      <c r="B11379" s="85">
        <v>11375</v>
      </c>
      <c r="C11379" s="85">
        <v>7650</v>
      </c>
      <c r="D11379" s="85">
        <v>11375</v>
      </c>
      <c r="E11379" s="86" t="s">
        <v>11264</v>
      </c>
      <c r="F11379" s="85" t="s">
        <v>10985</v>
      </c>
      <c r="G11379" s="86" t="s">
        <v>11264</v>
      </c>
      <c r="H11379" s="85" t="s">
        <v>1073</v>
      </c>
      <c r="I11379" s="85">
        <v>1</v>
      </c>
      <c r="J11379" s="88">
        <v>8017.4487536356864</v>
      </c>
      <c r="K11379" s="146">
        <v>3967.477183106434</v>
      </c>
      <c r="L11379" s="147">
        <v>2.2685372208514441E-5</v>
      </c>
      <c r="M11379" s="147">
        <v>5.5211901440773961</v>
      </c>
      <c r="N11379" s="87">
        <v>577.62665604148549</v>
      </c>
      <c r="O11379" s="88">
        <v>7656.2972589594692</v>
      </c>
      <c r="P11379" s="89">
        <v>13254.750588258154</v>
      </c>
    </row>
    <row r="11380" spans="1:16">
      <c r="A11380" s="75" t="s">
        <v>11284</v>
      </c>
      <c r="B11380" s="85">
        <v>11376</v>
      </c>
      <c r="C11380" s="85">
        <v>7651</v>
      </c>
      <c r="D11380" s="85">
        <v>11376</v>
      </c>
      <c r="E11380" s="86" t="s">
        <v>11264</v>
      </c>
      <c r="F11380" s="85" t="s">
        <v>10987</v>
      </c>
      <c r="G11380" s="86" t="s">
        <v>11264</v>
      </c>
      <c r="H11380" s="85" t="s">
        <v>1073</v>
      </c>
      <c r="I11380" s="85">
        <v>1</v>
      </c>
      <c r="J11380" s="88">
        <v>838.09702940082661</v>
      </c>
      <c r="K11380" s="146">
        <v>414.49965443216564</v>
      </c>
      <c r="L11380" s="147">
        <v>2.3703809080215731E-6</v>
      </c>
      <c r="M11380" s="147">
        <v>0.54059450431960654</v>
      </c>
      <c r="N11380" s="87">
        <v>56.556971894819313</v>
      </c>
      <c r="O11380" s="88">
        <v>800.58912244337023</v>
      </c>
      <c r="P11380" s="89">
        <v>14155.445308002869</v>
      </c>
    </row>
    <row r="11381" spans="1:16">
      <c r="A11381" s="75" t="s">
        <v>11285</v>
      </c>
      <c r="B11381" s="85">
        <v>11377</v>
      </c>
      <c r="C11381" s="85">
        <v>7652</v>
      </c>
      <c r="D11381" s="85">
        <v>11377</v>
      </c>
      <c r="E11381" s="86" t="s">
        <v>11264</v>
      </c>
      <c r="F11381" s="85" t="s">
        <v>2833</v>
      </c>
      <c r="G11381" s="86" t="s">
        <v>11264</v>
      </c>
      <c r="H11381" s="85" t="s">
        <v>1073</v>
      </c>
      <c r="I11381" s="85">
        <v>1</v>
      </c>
      <c r="J11381" s="88">
        <v>28209.058993624549</v>
      </c>
      <c r="K11381" s="146">
        <v>29002.512355552157</v>
      </c>
      <c r="L11381" s="147">
        <v>2.358141744332016E-4</v>
      </c>
      <c r="M11381" s="147">
        <v>25.469023898414871</v>
      </c>
      <c r="N11381" s="87">
        <v>276850.40056948859</v>
      </c>
      <c r="O11381" s="88">
        <v>26625.758844911081</v>
      </c>
      <c r="P11381" s="89">
        <v>96.173813691947672</v>
      </c>
    </row>
    <row r="11382" spans="1:16">
      <c r="A11382" s="75" t="s">
        <v>11286</v>
      </c>
      <c r="B11382" s="85">
        <v>11378</v>
      </c>
      <c r="C11382" s="85">
        <v>7653</v>
      </c>
      <c r="D11382" s="85">
        <v>11378</v>
      </c>
      <c r="E11382" s="86" t="s">
        <v>11264</v>
      </c>
      <c r="F11382" s="85" t="s">
        <v>2835</v>
      </c>
      <c r="G11382" s="86" t="s">
        <v>11264</v>
      </c>
      <c r="H11382" s="85" t="s">
        <v>1073</v>
      </c>
      <c r="I11382" s="85">
        <v>1</v>
      </c>
      <c r="J11382" s="88">
        <v>27465.87329540139</v>
      </c>
      <c r="K11382" s="146">
        <v>27935.582499726588</v>
      </c>
      <c r="L11382" s="147">
        <v>2.145066010440423E-4</v>
      </c>
      <c r="M11382" s="147">
        <v>24.280424056148149</v>
      </c>
      <c r="N11382" s="87">
        <v>265502.67056045361</v>
      </c>
      <c r="O11382" s="88">
        <v>25938.3538636144</v>
      </c>
      <c r="P11382" s="89">
        <v>97.695265395488249</v>
      </c>
    </row>
    <row r="11383" spans="1:16">
      <c r="A11383" s="75" t="s">
        <v>11287</v>
      </c>
      <c r="B11383" s="85">
        <v>11379</v>
      </c>
      <c r="C11383" s="85">
        <v>7654</v>
      </c>
      <c r="D11383" s="85">
        <v>11379</v>
      </c>
      <c r="E11383" s="86" t="s">
        <v>11264</v>
      </c>
      <c r="F11383" s="85" t="s">
        <v>2837</v>
      </c>
      <c r="G11383" s="86" t="s">
        <v>11264</v>
      </c>
      <c r="H11383" s="85" t="s">
        <v>1073</v>
      </c>
      <c r="I11383" s="85">
        <v>1</v>
      </c>
      <c r="J11383" s="88">
        <v>9113.8169810122108</v>
      </c>
      <c r="K11383" s="146">
        <v>7693.4198740515321</v>
      </c>
      <c r="L11383" s="147">
        <v>7.9964758428247419E-5</v>
      </c>
      <c r="M11383" s="147">
        <v>5.9936827089154674</v>
      </c>
      <c r="N11383" s="87">
        <v>59071.217706963958</v>
      </c>
      <c r="O11383" s="88">
        <v>8560.9418087179565</v>
      </c>
      <c r="P11383" s="89">
        <v>144.92577165391157</v>
      </c>
    </row>
    <row r="11384" spans="1:16">
      <c r="A11384" s="75" t="s">
        <v>11288</v>
      </c>
      <c r="B11384" s="85">
        <v>11380</v>
      </c>
      <c r="C11384" s="85">
        <v>7655</v>
      </c>
      <c r="D11384" s="85">
        <v>11380</v>
      </c>
      <c r="E11384" s="86" t="s">
        <v>11264</v>
      </c>
      <c r="F11384" s="85" t="s">
        <v>10992</v>
      </c>
      <c r="G11384" s="86" t="s">
        <v>11264</v>
      </c>
      <c r="H11384" s="85" t="s">
        <v>1073</v>
      </c>
      <c r="I11384" s="85">
        <v>1</v>
      </c>
      <c r="J11384" s="88">
        <v>314.77280726015039</v>
      </c>
      <c r="K11384" s="146">
        <v>155.8547425969372</v>
      </c>
      <c r="L11384" s="147">
        <v>8.9094342965256393E-7</v>
      </c>
      <c r="M11384" s="147">
        <v>0.29116998299108698</v>
      </c>
      <c r="N11384" s="87">
        <v>30.462190076031579</v>
      </c>
      <c r="O11384" s="88">
        <v>307.04366099975601</v>
      </c>
      <c r="P11384" s="89">
        <v>10079.500529456211</v>
      </c>
    </row>
    <row r="11385" spans="1:16">
      <c r="A11385" s="75" t="s">
        <v>11289</v>
      </c>
      <c r="B11385" s="85">
        <v>11381</v>
      </c>
      <c r="C11385" s="85">
        <v>7656</v>
      </c>
      <c r="D11385" s="85">
        <v>11381</v>
      </c>
      <c r="E11385" s="86" t="s">
        <v>11264</v>
      </c>
      <c r="F11385" s="85" t="s">
        <v>2839</v>
      </c>
      <c r="G11385" s="86" t="s">
        <v>11264</v>
      </c>
      <c r="H11385" s="85" t="s">
        <v>1073</v>
      </c>
      <c r="I11385" s="85">
        <v>1</v>
      </c>
      <c r="J11385" s="88">
        <v>1721.348605124809</v>
      </c>
      <c r="K11385" s="146">
        <v>1384.5622014979242</v>
      </c>
      <c r="L11385" s="147">
        <v>3.4662284913030927E-5</v>
      </c>
      <c r="M11385" s="147">
        <v>1.2079396925771919</v>
      </c>
      <c r="N11385" s="87">
        <v>8998.6756965916611</v>
      </c>
      <c r="O11385" s="88">
        <v>1616.000523736971</v>
      </c>
      <c r="P11385" s="89">
        <v>179.58203831582099</v>
      </c>
    </row>
    <row r="11386" spans="1:16">
      <c r="A11386" s="75" t="s">
        <v>11290</v>
      </c>
      <c r="B11386" s="85">
        <v>11382</v>
      </c>
      <c r="C11386" s="85">
        <v>7657</v>
      </c>
      <c r="D11386" s="85">
        <v>11382</v>
      </c>
      <c r="E11386" s="86" t="s">
        <v>11264</v>
      </c>
      <c r="F11386" s="85" t="s">
        <v>3208</v>
      </c>
      <c r="G11386" s="86" t="s">
        <v>11264</v>
      </c>
      <c r="H11386" s="85" t="s">
        <v>1073</v>
      </c>
      <c r="I11386" s="85">
        <v>1</v>
      </c>
      <c r="J11386" s="88">
        <v>4342.0726006595069</v>
      </c>
      <c r="K11386" s="146">
        <v>2138.8224175971259</v>
      </c>
      <c r="L11386" s="147">
        <v>1.22448113678837E-5</v>
      </c>
      <c r="M11386" s="147">
        <v>0.59128747180917507</v>
      </c>
      <c r="N11386" s="87">
        <v>61.860467795468502</v>
      </c>
      <c r="O11386" s="88">
        <v>4062.518167525539</v>
      </c>
      <c r="P11386" s="89">
        <v>65672.283322486168</v>
      </c>
    </row>
    <row r="11387" spans="1:16">
      <c r="A11387" s="75" t="s">
        <v>11291</v>
      </c>
      <c r="B11387" s="85">
        <v>11383</v>
      </c>
      <c r="C11387" s="85">
        <v>7658</v>
      </c>
      <c r="D11387" s="85">
        <v>11383</v>
      </c>
      <c r="E11387" s="86" t="s">
        <v>11264</v>
      </c>
      <c r="F11387" s="85" t="s">
        <v>2841</v>
      </c>
      <c r="G11387" s="86" t="s">
        <v>11264</v>
      </c>
      <c r="H11387" s="85" t="s">
        <v>1073</v>
      </c>
      <c r="I11387" s="85">
        <v>1</v>
      </c>
      <c r="J11387" s="88">
        <v>10819.598402052219</v>
      </c>
      <c r="K11387" s="146">
        <v>10035.038439223319</v>
      </c>
      <c r="L11387" s="147">
        <v>1.5086310336252681E-4</v>
      </c>
      <c r="M11387" s="147">
        <v>6.5528669577157483</v>
      </c>
      <c r="N11387" s="87">
        <v>71373.321444645393</v>
      </c>
      <c r="O11387" s="88">
        <v>10095.59908724074</v>
      </c>
      <c r="P11387" s="89">
        <v>141.44779706056593</v>
      </c>
    </row>
    <row r="11388" spans="1:16">
      <c r="A11388" s="75" t="s">
        <v>11292</v>
      </c>
      <c r="B11388" s="85">
        <v>11384</v>
      </c>
      <c r="C11388" s="85">
        <v>7659</v>
      </c>
      <c r="D11388" s="85">
        <v>11384</v>
      </c>
      <c r="E11388" s="86" t="s">
        <v>11264</v>
      </c>
      <c r="F11388" s="85" t="s">
        <v>758</v>
      </c>
      <c r="G11388" s="86" t="s">
        <v>11264</v>
      </c>
      <c r="H11388" s="85" t="s">
        <v>1073</v>
      </c>
      <c r="I11388" s="85">
        <v>1</v>
      </c>
      <c r="J11388" s="88">
        <v>34.199993333555227</v>
      </c>
      <c r="K11388" s="146">
        <v>16.927244196892961</v>
      </c>
      <c r="L11388" s="147">
        <v>9.6886263979072479E-8</v>
      </c>
      <c r="M11388" s="147">
        <v>2.423099210760267E-2</v>
      </c>
      <c r="N11388" s="87">
        <v>2.5293589955942868</v>
      </c>
      <c r="O11388" s="88">
        <v>32.742681019177027</v>
      </c>
      <c r="P11388" s="89">
        <v>12945.0509303777</v>
      </c>
    </row>
    <row r="11389" spans="1:16">
      <c r="A11389" s="75" t="s">
        <v>11293</v>
      </c>
      <c r="B11389" s="85">
        <v>11385</v>
      </c>
      <c r="C11389" s="85">
        <v>7660</v>
      </c>
      <c r="D11389" s="85">
        <v>11385</v>
      </c>
      <c r="E11389" s="86" t="s">
        <v>11264</v>
      </c>
      <c r="F11389" s="85" t="s">
        <v>32</v>
      </c>
      <c r="G11389" s="86" t="s">
        <v>11264</v>
      </c>
      <c r="H11389" s="85" t="s">
        <v>1073</v>
      </c>
      <c r="I11389" s="85">
        <v>1</v>
      </c>
      <c r="J11389" s="88">
        <v>2276.9017580271939</v>
      </c>
      <c r="K11389" s="146">
        <v>1126.816412647461</v>
      </c>
      <c r="L11389" s="147">
        <v>6.4493974308144203E-6</v>
      </c>
      <c r="M11389" s="147">
        <v>1.506993817982518</v>
      </c>
      <c r="N11389" s="87">
        <v>157.30797785300351</v>
      </c>
      <c r="O11389" s="88">
        <v>2170.521911161929</v>
      </c>
      <c r="P11389" s="89">
        <v>13797.913753555296</v>
      </c>
    </row>
    <row r="11390" spans="1:16">
      <c r="A11390" s="75" t="s">
        <v>11294</v>
      </c>
      <c r="B11390" s="85">
        <v>11386</v>
      </c>
      <c r="C11390" s="85">
        <v>7661</v>
      </c>
      <c r="D11390" s="85">
        <v>11386</v>
      </c>
      <c r="E11390" s="86" t="s">
        <v>11264</v>
      </c>
      <c r="F11390" s="85" t="s">
        <v>283</v>
      </c>
      <c r="G11390" s="86" t="s">
        <v>11264</v>
      </c>
      <c r="H11390" s="85" t="s">
        <v>1073</v>
      </c>
      <c r="I11390" s="85">
        <v>1</v>
      </c>
      <c r="J11390" s="88">
        <v>0.11650537691649709</v>
      </c>
      <c r="K11390" s="146">
        <v>5.7696371329596832E-2</v>
      </c>
      <c r="L11390" s="147">
        <v>3.3028156702382498E-10</v>
      </c>
      <c r="M11390" s="147">
        <v>1.115070245108017E-4</v>
      </c>
      <c r="N11390" s="87">
        <v>1.163969243462616E-2</v>
      </c>
      <c r="O11390" s="88">
        <v>0.1141658791282496</v>
      </c>
      <c r="P11390" s="89">
        <v>9808.324383952362</v>
      </c>
    </row>
    <row r="11391" spans="1:16">
      <c r="A11391" s="75" t="s">
        <v>11295</v>
      </c>
      <c r="B11391" s="85">
        <v>11387</v>
      </c>
      <c r="C11391" s="85">
        <v>7662</v>
      </c>
      <c r="D11391" s="85">
        <v>11387</v>
      </c>
      <c r="E11391" s="86" t="s">
        <v>11264</v>
      </c>
      <c r="F11391" s="85" t="s">
        <v>429</v>
      </c>
      <c r="G11391" s="86" t="s">
        <v>11264</v>
      </c>
      <c r="H11391" s="85" t="s">
        <v>1073</v>
      </c>
      <c r="I11391" s="85">
        <v>1</v>
      </c>
      <c r="J11391" s="88">
        <v>833.37552591737108</v>
      </c>
      <c r="K11391" s="146">
        <v>412.46844129621206</v>
      </c>
      <c r="L11391" s="147">
        <v>2.3608280499647531E-6</v>
      </c>
      <c r="M11391" s="147">
        <v>0.58208778430450514</v>
      </c>
      <c r="N11391" s="87">
        <v>60.761398745790451</v>
      </c>
      <c r="O11391" s="88">
        <v>797.11372147244481</v>
      </c>
      <c r="P11391" s="89">
        <v>13118.75200252313</v>
      </c>
    </row>
    <row r="11392" spans="1:16">
      <c r="A11392" s="75" t="s">
        <v>11296</v>
      </c>
      <c r="B11392" s="85">
        <v>11388</v>
      </c>
      <c r="C11392" s="85">
        <v>7663</v>
      </c>
      <c r="D11392" s="85">
        <v>11388</v>
      </c>
      <c r="E11392" s="86" t="s">
        <v>11264</v>
      </c>
      <c r="F11392" s="85" t="s">
        <v>965</v>
      </c>
      <c r="G11392" s="86" t="s">
        <v>11264</v>
      </c>
      <c r="H11392" s="85" t="s">
        <v>1073</v>
      </c>
      <c r="I11392" s="85">
        <v>1</v>
      </c>
      <c r="J11392" s="88">
        <v>1421.5443300916561</v>
      </c>
      <c r="K11392" s="146">
        <v>704.00215436775125</v>
      </c>
      <c r="L11392" s="147">
        <v>4.0299224118736512E-6</v>
      </c>
      <c r="M11392" s="147">
        <v>1.3267086848112231</v>
      </c>
      <c r="N11392" s="87">
        <v>138.4888630048066</v>
      </c>
      <c r="O11392" s="88">
        <v>1388.954031413474</v>
      </c>
      <c r="P11392" s="89">
        <v>10029.355438965997</v>
      </c>
    </row>
    <row r="11393" spans="1:16">
      <c r="A11393" s="75" t="s">
        <v>11297</v>
      </c>
      <c r="B11393" s="85">
        <v>11389</v>
      </c>
      <c r="C11393" s="85">
        <v>7664</v>
      </c>
      <c r="D11393" s="85">
        <v>11389</v>
      </c>
      <c r="E11393" s="86" t="s">
        <v>11264</v>
      </c>
      <c r="F11393" s="85" t="s">
        <v>4492</v>
      </c>
      <c r="G11393" s="86" t="s">
        <v>11264</v>
      </c>
      <c r="H11393" s="85" t="s">
        <v>1073</v>
      </c>
      <c r="I11393" s="85">
        <v>1</v>
      </c>
      <c r="J11393" s="88">
        <v>27.26684300813162</v>
      </c>
      <c r="K11393" s="146">
        <v>13.492820225756166</v>
      </c>
      <c r="L11393" s="147">
        <v>7.7225424679400397E-8</v>
      </c>
      <c r="M11393" s="147">
        <v>1.7005088404835441E-2</v>
      </c>
      <c r="N11393" s="87">
        <v>1.7750809845772391</v>
      </c>
      <c r="O11393" s="88">
        <v>25.900522185217291</v>
      </c>
      <c r="P11393" s="89">
        <v>14591.177760481654</v>
      </c>
    </row>
    <row r="11394" spans="1:16">
      <c r="A11394" s="75" t="s">
        <v>11298</v>
      </c>
      <c r="B11394" s="85">
        <v>11390</v>
      </c>
      <c r="C11394" s="85">
        <v>7665</v>
      </c>
      <c r="D11394" s="85">
        <v>11390</v>
      </c>
      <c r="E11394" s="86" t="s">
        <v>11264</v>
      </c>
      <c r="F11394" s="85" t="s">
        <v>1084</v>
      </c>
      <c r="G11394" s="86" t="s">
        <v>11264</v>
      </c>
      <c r="H11394" s="85" t="s">
        <v>1073</v>
      </c>
      <c r="I11394" s="85">
        <v>1</v>
      </c>
      <c r="J11394" s="88">
        <v>1664.866949650298</v>
      </c>
      <c r="K11394" s="146">
        <v>823.96138918951226</v>
      </c>
      <c r="L11394" s="147">
        <v>4.7160268146254334E-6</v>
      </c>
      <c r="M11394" s="147">
        <v>1.129243131115349</v>
      </c>
      <c r="N11394" s="87">
        <v>117.8763650788979</v>
      </c>
      <c r="O11394" s="88">
        <v>1589.4775643398009</v>
      </c>
      <c r="P11394" s="89">
        <v>13484.277049736984</v>
      </c>
    </row>
    <row r="11395" spans="1:16">
      <c r="A11395" s="75" t="s">
        <v>11299</v>
      </c>
      <c r="B11395" s="85">
        <v>11391</v>
      </c>
      <c r="C11395" s="85">
        <v>7666</v>
      </c>
      <c r="D11395" s="85">
        <v>11391</v>
      </c>
      <c r="E11395" s="86" t="s">
        <v>11264</v>
      </c>
      <c r="F11395" s="85" t="s">
        <v>4372</v>
      </c>
      <c r="G11395" s="86" t="s">
        <v>11264</v>
      </c>
      <c r="H11395" s="85" t="s">
        <v>1073</v>
      </c>
      <c r="I11395" s="85">
        <v>1</v>
      </c>
      <c r="J11395" s="88">
        <v>1183.738041570643</v>
      </c>
      <c r="K11395" s="146">
        <v>586.31285341743251</v>
      </c>
      <c r="L11395" s="147">
        <v>3.3563195745762649E-6</v>
      </c>
      <c r="M11395" s="147">
        <v>1.168271365099057</v>
      </c>
      <c r="N11395" s="87">
        <v>121.9503383718808</v>
      </c>
      <c r="O11395" s="88">
        <v>1162.166276851613</v>
      </c>
      <c r="P11395" s="89">
        <v>9529.8323265627296</v>
      </c>
    </row>
    <row r="11396" spans="1:16">
      <c r="A11396" s="75" t="s">
        <v>11300</v>
      </c>
      <c r="B11396" s="85">
        <v>11392</v>
      </c>
      <c r="C11396" s="85">
        <v>7667</v>
      </c>
      <c r="D11396" s="85">
        <v>11392</v>
      </c>
      <c r="E11396" s="86" t="s">
        <v>11264</v>
      </c>
      <c r="F11396" s="85" t="s">
        <v>2122</v>
      </c>
      <c r="G11396" s="86" t="s">
        <v>11264</v>
      </c>
      <c r="H11396" s="85" t="s">
        <v>1073</v>
      </c>
      <c r="I11396" s="85">
        <v>1</v>
      </c>
      <c r="J11396" s="88">
        <v>1143.8340987777431</v>
      </c>
      <c r="K11396" s="146">
        <v>565.66879898263926</v>
      </c>
      <c r="L11396" s="147">
        <v>3.2494336966214181E-6</v>
      </c>
      <c r="M11396" s="147">
        <v>0.44179004434389441</v>
      </c>
      <c r="N11396" s="87">
        <v>46.116379298997877</v>
      </c>
      <c r="O11396" s="88">
        <v>1062.754548693355</v>
      </c>
      <c r="P11396" s="89">
        <v>23045.056113424085</v>
      </c>
    </row>
    <row r="11397" spans="1:16">
      <c r="A11397" s="75" t="s">
        <v>11301</v>
      </c>
      <c r="B11397" s="85">
        <v>11393</v>
      </c>
      <c r="C11397" s="85">
        <v>7668</v>
      </c>
      <c r="D11397" s="85">
        <v>11393</v>
      </c>
      <c r="E11397" s="86" t="s">
        <v>11264</v>
      </c>
      <c r="F11397" s="85" t="s">
        <v>238</v>
      </c>
      <c r="G11397" s="86" t="s">
        <v>11264</v>
      </c>
      <c r="H11397" s="85" t="s">
        <v>1073</v>
      </c>
      <c r="I11397" s="85">
        <v>1</v>
      </c>
      <c r="J11397" s="88">
        <v>1826.0383497908219</v>
      </c>
      <c r="K11397" s="146">
        <v>897.36909010254544</v>
      </c>
      <c r="L11397" s="147">
        <v>1.074984523846227E-5</v>
      </c>
      <c r="M11397" s="147">
        <v>0</v>
      </c>
      <c r="N11397" s="87">
        <v>0</v>
      </c>
      <c r="O11397" s="88">
        <v>1718.757539790822</v>
      </c>
      <c r="P11397" s="89" t="e">
        <v>#DIV/0!</v>
      </c>
    </row>
    <row r="11398" spans="1:16">
      <c r="A11398" s="75" t="s">
        <v>11302</v>
      </c>
      <c r="B11398" s="85">
        <v>11394</v>
      </c>
      <c r="C11398" s="85">
        <v>7669</v>
      </c>
      <c r="D11398" s="85">
        <v>11394</v>
      </c>
      <c r="E11398" s="86" t="s">
        <v>11264</v>
      </c>
      <c r="F11398" s="85" t="s">
        <v>1068</v>
      </c>
      <c r="G11398" s="86" t="s">
        <v>11264</v>
      </c>
      <c r="H11398" s="85" t="s">
        <v>1073</v>
      </c>
      <c r="I11398" s="85">
        <v>1</v>
      </c>
      <c r="J11398" s="88">
        <v>1576.377073051872</v>
      </c>
      <c r="K11398" s="146">
        <v>780.51405777631862</v>
      </c>
      <c r="L11398" s="147">
        <v>4.4677216741802419E-6</v>
      </c>
      <c r="M11398" s="147">
        <v>1.3405870971181151</v>
      </c>
      <c r="N11398" s="87">
        <v>139.93756501655739</v>
      </c>
      <c r="O11398" s="88">
        <v>1528.7841261924</v>
      </c>
      <c r="P11398" s="89">
        <v>10924.758666563295</v>
      </c>
    </row>
    <row r="11399" spans="1:16">
      <c r="A11399" s="75" t="s">
        <v>11303</v>
      </c>
      <c r="B11399" s="85">
        <v>11395</v>
      </c>
      <c r="C11399" s="85">
        <v>7670</v>
      </c>
      <c r="D11399" s="85">
        <v>11395</v>
      </c>
      <c r="E11399" s="86" t="s">
        <v>11264</v>
      </c>
      <c r="F11399" s="85" t="s">
        <v>3906</v>
      </c>
      <c r="G11399" s="86" t="s">
        <v>11264</v>
      </c>
      <c r="H11399" s="85" t="s">
        <v>1073</v>
      </c>
      <c r="I11399" s="85">
        <v>1</v>
      </c>
      <c r="J11399" s="88">
        <v>226.57947645668801</v>
      </c>
      <c r="K11399" s="146">
        <v>112.16409734585663</v>
      </c>
      <c r="L11399" s="147">
        <v>6.428892602940671E-7</v>
      </c>
      <c r="M11399" s="147">
        <v>0.17507072799226711</v>
      </c>
      <c r="N11399" s="87">
        <v>18.274807682081839</v>
      </c>
      <c r="O11399" s="88">
        <v>218.1943988918168</v>
      </c>
      <c r="P11399" s="89">
        <v>11939.627638640102</v>
      </c>
    </row>
    <row r="11400" spans="1:16">
      <c r="A11400" s="75" t="s">
        <v>11304</v>
      </c>
      <c r="B11400" s="85">
        <v>11396</v>
      </c>
      <c r="C11400" s="85">
        <v>7671</v>
      </c>
      <c r="D11400" s="85">
        <v>11396</v>
      </c>
      <c r="E11400" s="86" t="s">
        <v>11264</v>
      </c>
      <c r="F11400" s="85" t="s">
        <v>2124</v>
      </c>
      <c r="G11400" s="86" t="s">
        <v>11264</v>
      </c>
      <c r="H11400" s="85" t="s">
        <v>1073</v>
      </c>
      <c r="I11400" s="85">
        <v>1</v>
      </c>
      <c r="J11400" s="88">
        <v>1036.4104812931971</v>
      </c>
      <c r="K11400" s="146">
        <v>512.88600790290729</v>
      </c>
      <c r="L11400" s="147">
        <v>2.9355069771874479E-6</v>
      </c>
      <c r="M11400" s="147">
        <v>0.66762639016217951</v>
      </c>
      <c r="N11400" s="87">
        <v>69.690370421234945</v>
      </c>
      <c r="O11400" s="88">
        <v>986.37969095804874</v>
      </c>
      <c r="P11400" s="89">
        <v>14153.744412549353</v>
      </c>
    </row>
    <row r="11401" spans="1:16">
      <c r="A11401" s="75" t="s">
        <v>11305</v>
      </c>
      <c r="B11401" s="85">
        <v>11397</v>
      </c>
      <c r="C11401" s="85">
        <v>7672</v>
      </c>
      <c r="D11401" s="85">
        <v>11397</v>
      </c>
      <c r="E11401" s="86" t="s">
        <v>11264</v>
      </c>
      <c r="F11401" s="85" t="s">
        <v>3910</v>
      </c>
      <c r="G11401" s="86" t="s">
        <v>11264</v>
      </c>
      <c r="H11401" s="85" t="s">
        <v>1073</v>
      </c>
      <c r="I11401" s="85">
        <v>1</v>
      </c>
      <c r="J11401" s="88">
        <v>1978.706422065369</v>
      </c>
      <c r="K11401" s="146">
        <v>979.28471283395584</v>
      </c>
      <c r="L11401" s="147">
        <v>5.6050363968422752E-6</v>
      </c>
      <c r="M11401" s="147">
        <v>1.3426326639958479</v>
      </c>
      <c r="N11401" s="87">
        <v>140.15109209627039</v>
      </c>
      <c r="O11401" s="88">
        <v>1889.1515743437819</v>
      </c>
      <c r="P11401" s="89">
        <v>13479.392462001762</v>
      </c>
    </row>
    <row r="11402" spans="1:16">
      <c r="A11402" s="75" t="s">
        <v>11306</v>
      </c>
      <c r="B11402" s="85">
        <v>11398</v>
      </c>
      <c r="C11402" s="85">
        <v>7673</v>
      </c>
      <c r="D11402" s="85">
        <v>11398</v>
      </c>
      <c r="E11402" s="86" t="s">
        <v>11264</v>
      </c>
      <c r="F11402" s="85" t="s">
        <v>240</v>
      </c>
      <c r="G11402" s="86" t="s">
        <v>11264</v>
      </c>
      <c r="H11402" s="85" t="s">
        <v>1073</v>
      </c>
      <c r="I11402" s="85">
        <v>1</v>
      </c>
      <c r="J11402" s="88">
        <v>28113.705102195559</v>
      </c>
      <c r="K11402" s="146">
        <v>22859.515030496052</v>
      </c>
      <c r="L11402" s="147">
        <v>2.2850098730932099E-4</v>
      </c>
      <c r="M11402" s="147">
        <v>26.89995234754252</v>
      </c>
      <c r="N11402" s="87">
        <v>229307.48765185621</v>
      </c>
      <c r="O11402" s="88">
        <v>26805.082250229148</v>
      </c>
      <c r="P11402" s="89">
        <v>116.89580015339794</v>
      </c>
    </row>
    <row r="11403" spans="1:16">
      <c r="A11403" s="75" t="s">
        <v>11307</v>
      </c>
      <c r="B11403" s="85">
        <v>11399</v>
      </c>
      <c r="C11403" s="85">
        <v>7674</v>
      </c>
      <c r="D11403" s="85">
        <v>11399</v>
      </c>
      <c r="E11403" s="86" t="s">
        <v>11264</v>
      </c>
      <c r="F11403" s="85" t="s">
        <v>891</v>
      </c>
      <c r="G11403" s="86" t="s">
        <v>11264</v>
      </c>
      <c r="H11403" s="85" t="s">
        <v>1073</v>
      </c>
      <c r="I11403" s="85">
        <v>1</v>
      </c>
      <c r="J11403" s="88">
        <v>198.9652820893736</v>
      </c>
      <c r="K11403" s="146">
        <v>98.473045322728495</v>
      </c>
      <c r="L11403" s="147">
        <v>5.6362353359900848E-7</v>
      </c>
      <c r="M11403" s="147">
        <v>0.13719880929779779</v>
      </c>
      <c r="N11403" s="87">
        <v>14.321536689095289</v>
      </c>
      <c r="O11403" s="88">
        <v>190.1521759441236</v>
      </c>
      <c r="P11403" s="89">
        <v>13277.358433813137</v>
      </c>
    </row>
    <row r="11404" spans="1:16">
      <c r="A11404" s="75" t="s">
        <v>11308</v>
      </c>
      <c r="B11404" s="85">
        <v>11400</v>
      </c>
      <c r="C11404" s="85">
        <v>7675</v>
      </c>
      <c r="D11404" s="85">
        <v>11400</v>
      </c>
      <c r="E11404" s="86" t="s">
        <v>11264</v>
      </c>
      <c r="F11404" s="85" t="s">
        <v>2923</v>
      </c>
      <c r="G11404" s="86" t="s">
        <v>11264</v>
      </c>
      <c r="H11404" s="85" t="s">
        <v>1073</v>
      </c>
      <c r="I11404" s="85">
        <v>1</v>
      </c>
      <c r="J11404" s="88">
        <v>7230.9243873386231</v>
      </c>
      <c r="K11404" s="146">
        <v>5305.9924816005778</v>
      </c>
      <c r="L11404" s="147">
        <v>9.9314786616173774E-5</v>
      </c>
      <c r="M11404" s="147">
        <v>5.3770496201984237</v>
      </c>
      <c r="N11404" s="87">
        <v>25492.73025354094</v>
      </c>
      <c r="O11404" s="88">
        <v>6882.8869321286938</v>
      </c>
      <c r="P11404" s="89">
        <v>269.99410669920934</v>
      </c>
    </row>
    <row r="11405" spans="1:16">
      <c r="A11405" s="75" t="s">
        <v>11309</v>
      </c>
      <c r="B11405" s="85">
        <v>11401</v>
      </c>
      <c r="C11405" s="85">
        <v>7676</v>
      </c>
      <c r="D11405" s="85">
        <v>11401</v>
      </c>
      <c r="E11405" s="86" t="s">
        <v>11264</v>
      </c>
      <c r="F11405" s="85" t="s">
        <v>2925</v>
      </c>
      <c r="G11405" s="86" t="s">
        <v>11264</v>
      </c>
      <c r="H11405" s="85" t="s">
        <v>1073</v>
      </c>
      <c r="I11405" s="85">
        <v>1</v>
      </c>
      <c r="J11405" s="88">
        <v>5917.9170924723912</v>
      </c>
      <c r="K11405" s="146">
        <v>4914.276290048947</v>
      </c>
      <c r="L11405" s="147">
        <v>9.7074972125599189E-5</v>
      </c>
      <c r="M11405" s="147">
        <v>6.6948326232215054</v>
      </c>
      <c r="N11405" s="87">
        <v>2269.7851210720301</v>
      </c>
      <c r="O11405" s="88">
        <v>5723.0681900430836</v>
      </c>
      <c r="P11405" s="89">
        <v>2521.4140919824395</v>
      </c>
    </row>
    <row r="11406" spans="1:16">
      <c r="A11406" s="75" t="s">
        <v>11310</v>
      </c>
      <c r="B11406" s="85">
        <v>11402</v>
      </c>
      <c r="C11406" s="85">
        <v>7677</v>
      </c>
      <c r="D11406" s="85">
        <v>11402</v>
      </c>
      <c r="E11406" s="86" t="s">
        <v>11264</v>
      </c>
      <c r="F11406" s="85" t="s">
        <v>139</v>
      </c>
      <c r="G11406" s="86" t="s">
        <v>11264</v>
      </c>
      <c r="H11406" s="85" t="s">
        <v>1073</v>
      </c>
      <c r="I11406" s="85">
        <v>1</v>
      </c>
      <c r="J11406" s="88">
        <v>136.21088043447861</v>
      </c>
      <c r="K11406" s="146">
        <v>67.430159245840926</v>
      </c>
      <c r="L11406" s="147">
        <v>3.8596232631643469E-7</v>
      </c>
      <c r="M11406" s="147">
        <v>0.10631741928989159</v>
      </c>
      <c r="N11406" s="87">
        <v>11.097974019185241</v>
      </c>
      <c r="O11406" s="88">
        <v>131.26334143522581</v>
      </c>
      <c r="P11406" s="89">
        <v>11827.685053894416</v>
      </c>
    </row>
    <row r="11407" spans="1:16">
      <c r="A11407" s="75" t="s">
        <v>16637</v>
      </c>
      <c r="B11407" s="85">
        <v>11403</v>
      </c>
      <c r="C11407" s="85">
        <v>11062</v>
      </c>
      <c r="D11407" s="85">
        <v>11403</v>
      </c>
      <c r="E11407" s="86" t="s">
        <v>16638</v>
      </c>
      <c r="F11407" s="85" t="s">
        <v>2901</v>
      </c>
      <c r="G11407" s="86" t="s">
        <v>11264</v>
      </c>
      <c r="H11407" s="85" t="s">
        <v>1073</v>
      </c>
      <c r="I11407" s="85">
        <v>1</v>
      </c>
      <c r="J11407" s="88">
        <v>18700.795540732561</v>
      </c>
      <c r="K11407" s="146">
        <v>16168.768974661532</v>
      </c>
      <c r="L11407" s="147">
        <v>1.8946179410116661E-4</v>
      </c>
      <c r="M11407" s="147">
        <v>20.778131267877111</v>
      </c>
      <c r="N11407" s="87">
        <v>17748.741542704571</v>
      </c>
      <c r="O11407" s="88">
        <v>18042.510885772881</v>
      </c>
      <c r="P11407" s="89">
        <v>1016.5515590140002</v>
      </c>
    </row>
    <row r="11408" spans="1:16">
      <c r="A11408" s="75" t="s">
        <v>16639</v>
      </c>
      <c r="B11408" s="85">
        <v>11404</v>
      </c>
      <c r="C11408" s="85">
        <v>11063</v>
      </c>
      <c r="D11408" s="85">
        <v>11404</v>
      </c>
      <c r="E11408" s="86" t="s">
        <v>16638</v>
      </c>
      <c r="F11408" s="85" t="s">
        <v>2804</v>
      </c>
      <c r="G11408" s="86" t="s">
        <v>11264</v>
      </c>
      <c r="H11408" s="85" t="s">
        <v>1073</v>
      </c>
      <c r="I11408" s="85">
        <v>1</v>
      </c>
      <c r="J11408" s="88">
        <v>4976.5119302818593</v>
      </c>
      <c r="K11408" s="146">
        <v>3231.8510191471073</v>
      </c>
      <c r="L11408" s="147">
        <v>4.0470362628493968E-5</v>
      </c>
      <c r="M11408" s="147">
        <v>2.3425036831032742</v>
      </c>
      <c r="N11408" s="87">
        <v>1307.351132286087</v>
      </c>
      <c r="O11408" s="88">
        <v>4737.3454808706647</v>
      </c>
      <c r="P11408" s="89">
        <v>3623.6213545681112</v>
      </c>
    </row>
    <row r="11409" spans="1:16">
      <c r="A11409" s="75" t="s">
        <v>16640</v>
      </c>
      <c r="B11409" s="85">
        <v>11405</v>
      </c>
      <c r="C11409" s="85">
        <v>11064</v>
      </c>
      <c r="D11409" s="85">
        <v>11405</v>
      </c>
      <c r="E11409" s="86" t="s">
        <v>16638</v>
      </c>
      <c r="F11409" s="85" t="s">
        <v>2807</v>
      </c>
      <c r="G11409" s="86" t="s">
        <v>11264</v>
      </c>
      <c r="H11409" s="85" t="s">
        <v>1073</v>
      </c>
      <c r="I11409" s="85">
        <v>1</v>
      </c>
      <c r="J11409" s="88">
        <v>33119.866238767303</v>
      </c>
      <c r="K11409" s="146">
        <v>34219.180218005451</v>
      </c>
      <c r="L11409" s="147">
        <v>2.5766306756210249E-4</v>
      </c>
      <c r="M11409" s="147">
        <v>30.199179335404629</v>
      </c>
      <c r="N11409" s="87">
        <v>329951.98167782498</v>
      </c>
      <c r="O11409" s="88">
        <v>31275.916524649649</v>
      </c>
      <c r="P11409" s="89">
        <v>94.789297417187186</v>
      </c>
    </row>
    <row r="11410" spans="1:16">
      <c r="A11410" s="75" t="s">
        <v>16641</v>
      </c>
      <c r="B11410" s="85">
        <v>11406</v>
      </c>
      <c r="C11410" s="85">
        <v>11065</v>
      </c>
      <c r="D11410" s="85">
        <v>11406</v>
      </c>
      <c r="E11410" s="86" t="s">
        <v>16638</v>
      </c>
      <c r="F11410" s="85" t="s">
        <v>10965</v>
      </c>
      <c r="G11410" s="86" t="s">
        <v>11264</v>
      </c>
      <c r="H11410" s="85" t="s">
        <v>1073</v>
      </c>
      <c r="I11410" s="85">
        <v>1</v>
      </c>
      <c r="J11410" s="88">
        <v>2740.6773361009941</v>
      </c>
      <c r="K11410" s="146">
        <v>1356.286750595488</v>
      </c>
      <c r="L11410" s="147">
        <v>7.7549074883251447E-6</v>
      </c>
      <c r="M11410" s="147">
        <v>1.928048054005173</v>
      </c>
      <c r="N11410" s="87">
        <v>201.71229772207059</v>
      </c>
      <c r="O11410" s="88">
        <v>2620.749032782147</v>
      </c>
      <c r="P11410" s="89">
        <v>12992.50993805617</v>
      </c>
    </row>
    <row r="11411" spans="1:16">
      <c r="A11411" s="75" t="s">
        <v>16642</v>
      </c>
      <c r="B11411" s="85">
        <v>11407</v>
      </c>
      <c r="C11411" s="85">
        <v>11066</v>
      </c>
      <c r="D11411" s="85">
        <v>11407</v>
      </c>
      <c r="E11411" s="86" t="s">
        <v>16638</v>
      </c>
      <c r="F11411" s="85" t="s">
        <v>2809</v>
      </c>
      <c r="G11411" s="86" t="s">
        <v>11264</v>
      </c>
      <c r="H11411" s="85" t="s">
        <v>1073</v>
      </c>
      <c r="I11411" s="85">
        <v>1</v>
      </c>
      <c r="J11411" s="88">
        <v>34765.262724139749</v>
      </c>
      <c r="K11411" s="146">
        <v>35570.648677915822</v>
      </c>
      <c r="L11411" s="147">
        <v>2.5372260365634053E-4</v>
      </c>
      <c r="M11411" s="147">
        <v>32.023516560297011</v>
      </c>
      <c r="N11411" s="87">
        <v>339982.74418126501</v>
      </c>
      <c r="O11411" s="88">
        <v>32880.34932514355</v>
      </c>
      <c r="P11411" s="89">
        <v>96.711818137490781</v>
      </c>
    </row>
    <row r="11412" spans="1:16">
      <c r="A11412" s="75" t="s">
        <v>16643</v>
      </c>
      <c r="B11412" s="85">
        <v>11408</v>
      </c>
      <c r="C11412" s="85">
        <v>11067</v>
      </c>
      <c r="D11412" s="85">
        <v>11408</v>
      </c>
      <c r="E11412" s="86" t="s">
        <v>16638</v>
      </c>
      <c r="F11412" s="85" t="s">
        <v>2811</v>
      </c>
      <c r="G11412" s="86" t="s">
        <v>11264</v>
      </c>
      <c r="H11412" s="85" t="s">
        <v>1073</v>
      </c>
      <c r="I11412" s="85">
        <v>1</v>
      </c>
      <c r="J11412" s="88">
        <v>24123.344594402519</v>
      </c>
      <c r="K11412" s="146">
        <v>20042.286698655778</v>
      </c>
      <c r="L11412" s="147">
        <v>1.340441430585062E-4</v>
      </c>
      <c r="M11412" s="147">
        <v>21.721581265959479</v>
      </c>
      <c r="N11412" s="87">
        <v>150788.38252620661</v>
      </c>
      <c r="O11412" s="88">
        <v>23033.593134956649</v>
      </c>
      <c r="P11412" s="89">
        <v>152.75442808701442</v>
      </c>
    </row>
    <row r="11413" spans="1:16">
      <c r="A11413" s="75" t="s">
        <v>16644</v>
      </c>
      <c r="B11413" s="85">
        <v>11409</v>
      </c>
      <c r="C11413" s="85">
        <v>11068</v>
      </c>
      <c r="D11413" s="85">
        <v>11409</v>
      </c>
      <c r="E11413" s="86" t="s">
        <v>16638</v>
      </c>
      <c r="F11413" s="85" t="s">
        <v>2813</v>
      </c>
      <c r="G11413" s="86" t="s">
        <v>11264</v>
      </c>
      <c r="H11413" s="85" t="s">
        <v>1073</v>
      </c>
      <c r="I11413" s="85">
        <v>1</v>
      </c>
      <c r="J11413" s="88">
        <v>9796.4655885536249</v>
      </c>
      <c r="K11413" s="146">
        <v>10125.726699002409</v>
      </c>
      <c r="L11413" s="147">
        <v>1.61635284704576E-4</v>
      </c>
      <c r="M11413" s="147">
        <v>7.6682427666079889</v>
      </c>
      <c r="N11413" s="87">
        <v>82848.437494056256</v>
      </c>
      <c r="O11413" s="88">
        <v>9158.6187565488472</v>
      </c>
      <c r="P11413" s="89">
        <v>110.54666851388608</v>
      </c>
    </row>
    <row r="11414" spans="1:16">
      <c r="A11414" s="75" t="s">
        <v>16645</v>
      </c>
      <c r="B11414" s="85">
        <v>11410</v>
      </c>
      <c r="C11414" s="85">
        <v>11069</v>
      </c>
      <c r="D11414" s="85">
        <v>11410</v>
      </c>
      <c r="E11414" s="86" t="s">
        <v>16638</v>
      </c>
      <c r="F11414" s="85" t="s">
        <v>2815</v>
      </c>
      <c r="G11414" s="86" t="s">
        <v>11264</v>
      </c>
      <c r="H11414" s="85" t="s">
        <v>1073</v>
      </c>
      <c r="I11414" s="85">
        <v>1</v>
      </c>
      <c r="J11414" s="88">
        <v>1822.6888216111161</v>
      </c>
      <c r="K11414" s="146">
        <v>1429.4200555122752</v>
      </c>
      <c r="L11414" s="147">
        <v>3.7552683345275401E-5</v>
      </c>
      <c r="M11414" s="147">
        <v>1.298599170020506</v>
      </c>
      <c r="N11414" s="87">
        <v>8051.6299425279412</v>
      </c>
      <c r="O11414" s="88">
        <v>1714.4238316904789</v>
      </c>
      <c r="P11414" s="89">
        <v>212.92879130411293</v>
      </c>
    </row>
    <row r="11415" spans="1:16">
      <c r="A11415" s="75" t="s">
        <v>16646</v>
      </c>
      <c r="B11415" s="85">
        <v>11411</v>
      </c>
      <c r="C11415" s="85">
        <v>11070</v>
      </c>
      <c r="D11415" s="85">
        <v>11411</v>
      </c>
      <c r="E11415" s="86" t="s">
        <v>16638</v>
      </c>
      <c r="F11415" s="85" t="s">
        <v>2817</v>
      </c>
      <c r="G11415" s="86" t="s">
        <v>11264</v>
      </c>
      <c r="H11415" s="85" t="s">
        <v>1073</v>
      </c>
      <c r="I11415" s="85">
        <v>1</v>
      </c>
      <c r="J11415" s="88">
        <v>7974.4016826843499</v>
      </c>
      <c r="K11415" s="146">
        <v>6572.7926525856128</v>
      </c>
      <c r="L11415" s="147">
        <v>8.4986219394301259E-5</v>
      </c>
      <c r="M11415" s="147">
        <v>3.9010570568789089</v>
      </c>
      <c r="N11415" s="87">
        <v>39998.210746261982</v>
      </c>
      <c r="O11415" s="88">
        <v>7490.6498608361726</v>
      </c>
      <c r="P11415" s="89">
        <v>187.27462356641061</v>
      </c>
    </row>
    <row r="11416" spans="1:16">
      <c r="A11416" s="75" t="s">
        <v>16647</v>
      </c>
      <c r="B11416" s="85">
        <v>11412</v>
      </c>
      <c r="C11416" s="85">
        <v>11071</v>
      </c>
      <c r="D11416" s="85">
        <v>11412</v>
      </c>
      <c r="E11416" s="86" t="s">
        <v>16638</v>
      </c>
      <c r="F11416" s="85" t="s">
        <v>2819</v>
      </c>
      <c r="G11416" s="86" t="s">
        <v>11264</v>
      </c>
      <c r="H11416" s="85" t="s">
        <v>1073</v>
      </c>
      <c r="I11416" s="85">
        <v>1</v>
      </c>
      <c r="J11416" s="88">
        <v>19949.065179071389</v>
      </c>
      <c r="K11416" s="146">
        <v>20009.329971633422</v>
      </c>
      <c r="L11416" s="147">
        <v>1.625471386863632E-4</v>
      </c>
      <c r="M11416" s="147">
        <v>17.7924614859282</v>
      </c>
      <c r="N11416" s="87">
        <v>187669.54410393981</v>
      </c>
      <c r="O11416" s="88">
        <v>18837.344474874051</v>
      </c>
      <c r="P11416" s="89">
        <v>100.37507452163408</v>
      </c>
    </row>
    <row r="11417" spans="1:16">
      <c r="A11417" s="75" t="s">
        <v>16648</v>
      </c>
      <c r="B11417" s="85">
        <v>11413</v>
      </c>
      <c r="C11417" s="85">
        <v>11072</v>
      </c>
      <c r="D11417" s="85">
        <v>11413</v>
      </c>
      <c r="E11417" s="86" t="s">
        <v>16638</v>
      </c>
      <c r="F11417" s="85" t="s">
        <v>2821</v>
      </c>
      <c r="G11417" s="86" t="s">
        <v>11264</v>
      </c>
      <c r="H11417" s="85" t="s">
        <v>1073</v>
      </c>
      <c r="I11417" s="85">
        <v>1</v>
      </c>
      <c r="J11417" s="88">
        <v>7341.9137606441436</v>
      </c>
      <c r="K11417" s="146">
        <v>6217.4295083808584</v>
      </c>
      <c r="L11417" s="147">
        <v>8.1574686846789176E-5</v>
      </c>
      <c r="M11417" s="147">
        <v>3.6129757876609152</v>
      </c>
      <c r="N11417" s="87">
        <v>39470.658421994252</v>
      </c>
      <c r="O11417" s="88">
        <v>6856.9492361129396</v>
      </c>
      <c r="P11417" s="89">
        <v>173.72269706785633</v>
      </c>
    </row>
    <row r="11418" spans="1:16">
      <c r="A11418" s="75" t="s">
        <v>16649</v>
      </c>
      <c r="B11418" s="85">
        <v>11414</v>
      </c>
      <c r="C11418" s="85">
        <v>11073</v>
      </c>
      <c r="D11418" s="85">
        <v>11414</v>
      </c>
      <c r="E11418" s="86" t="s">
        <v>16638</v>
      </c>
      <c r="F11418" s="85" t="s">
        <v>2823</v>
      </c>
      <c r="G11418" s="86" t="s">
        <v>11264</v>
      </c>
      <c r="H11418" s="85" t="s">
        <v>1073</v>
      </c>
      <c r="I11418" s="85">
        <v>1</v>
      </c>
      <c r="J11418" s="88">
        <v>15383.737877312629</v>
      </c>
      <c r="K11418" s="146">
        <v>16352.107057204244</v>
      </c>
      <c r="L11418" s="147">
        <v>1.7427576977719351E-4</v>
      </c>
      <c r="M11418" s="147">
        <v>12.50327544695188</v>
      </c>
      <c r="N11418" s="87">
        <v>136504.3304278157</v>
      </c>
      <c r="O11418" s="88">
        <v>14387.923024407681</v>
      </c>
      <c r="P11418" s="89">
        <v>105.40268560942175</v>
      </c>
    </row>
    <row r="11419" spans="1:16">
      <c r="A11419" s="75" t="s">
        <v>16650</v>
      </c>
      <c r="B11419" s="85">
        <v>11415</v>
      </c>
      <c r="C11419" s="85">
        <v>11074</v>
      </c>
      <c r="D11419" s="85">
        <v>11415</v>
      </c>
      <c r="E11419" s="86" t="s">
        <v>16638</v>
      </c>
      <c r="F11419" s="85" t="s">
        <v>2825</v>
      </c>
      <c r="G11419" s="86" t="s">
        <v>11264</v>
      </c>
      <c r="H11419" s="85" t="s">
        <v>1073</v>
      </c>
      <c r="I11419" s="85">
        <v>1</v>
      </c>
      <c r="J11419" s="88">
        <v>6939.6763180125999</v>
      </c>
      <c r="K11419" s="146">
        <v>6042.1409545983743</v>
      </c>
      <c r="L11419" s="147">
        <v>5.9461523522255459E-5</v>
      </c>
      <c r="M11419" s="147">
        <v>4.9684548671170772</v>
      </c>
      <c r="N11419" s="87">
        <v>42510.449241395057</v>
      </c>
      <c r="O11419" s="88">
        <v>6557.7588037572223</v>
      </c>
      <c r="P11419" s="89">
        <v>154.26227952847714</v>
      </c>
    </row>
    <row r="11420" spans="1:16">
      <c r="A11420" s="75" t="s">
        <v>16651</v>
      </c>
      <c r="B11420" s="85">
        <v>11416</v>
      </c>
      <c r="C11420" s="85">
        <v>11075</v>
      </c>
      <c r="D11420" s="85">
        <v>11416</v>
      </c>
      <c r="E11420" s="86" t="s">
        <v>16638</v>
      </c>
      <c r="F11420" s="85" t="s">
        <v>10976</v>
      </c>
      <c r="G11420" s="86" t="s">
        <v>11264</v>
      </c>
      <c r="H11420" s="85" t="s">
        <v>1073</v>
      </c>
      <c r="I11420" s="85">
        <v>1</v>
      </c>
      <c r="J11420" s="88">
        <v>3801.3910802569512</v>
      </c>
      <c r="K11420" s="146">
        <v>1870.290446158114</v>
      </c>
      <c r="L11420" s="147">
        <v>1.0710871163552801E-5</v>
      </c>
      <c r="M11420" s="147">
        <v>8.3369258049717856E-3</v>
      </c>
      <c r="N11420" s="87">
        <v>0.87220878990330863</v>
      </c>
      <c r="O11420" s="88">
        <v>3540.6826397339701</v>
      </c>
      <c r="P11420" s="89">
        <v>4059443.8862814982</v>
      </c>
    </row>
    <row r="11421" spans="1:16">
      <c r="A11421" s="75" t="s">
        <v>16652</v>
      </c>
      <c r="B11421" s="85">
        <v>11417</v>
      </c>
      <c r="C11421" s="85">
        <v>11076</v>
      </c>
      <c r="D11421" s="85">
        <v>11417</v>
      </c>
      <c r="E11421" s="86" t="s">
        <v>16638</v>
      </c>
      <c r="F11421" s="85" t="s">
        <v>2827</v>
      </c>
      <c r="G11421" s="86" t="s">
        <v>11264</v>
      </c>
      <c r="H11421" s="85" t="s">
        <v>1073</v>
      </c>
      <c r="I11421" s="85">
        <v>1</v>
      </c>
      <c r="J11421" s="88">
        <v>16711.497256342169</v>
      </c>
      <c r="K11421" s="146">
        <v>16732.891030139683</v>
      </c>
      <c r="L11421" s="147">
        <v>1.6911910084227251E-4</v>
      </c>
      <c r="M11421" s="147">
        <v>12.50265252929383</v>
      </c>
      <c r="N11421" s="87">
        <v>136475.7858116042</v>
      </c>
      <c r="O11421" s="88">
        <v>15669.603727958151</v>
      </c>
      <c r="P11421" s="89">
        <v>114.81599929813925</v>
      </c>
    </row>
    <row r="11422" spans="1:16">
      <c r="A11422" s="75" t="s">
        <v>16653</v>
      </c>
      <c r="B11422" s="85">
        <v>11418</v>
      </c>
      <c r="C11422" s="85">
        <v>11077</v>
      </c>
      <c r="D11422" s="85">
        <v>11418</v>
      </c>
      <c r="E11422" s="86" t="s">
        <v>16638</v>
      </c>
      <c r="F11422" s="85" t="s">
        <v>2829</v>
      </c>
      <c r="G11422" s="86" t="s">
        <v>11264</v>
      </c>
      <c r="H11422" s="85" t="s">
        <v>1073</v>
      </c>
      <c r="I11422" s="85">
        <v>1</v>
      </c>
      <c r="J11422" s="88">
        <v>32832.808779059153</v>
      </c>
      <c r="K11422" s="146">
        <v>34037.965385703566</v>
      </c>
      <c r="L11422" s="147">
        <v>2.5018302366083632E-4</v>
      </c>
      <c r="M11422" s="147">
        <v>30.159180639252529</v>
      </c>
      <c r="N11422" s="87">
        <v>329232.1017099818</v>
      </c>
      <c r="O11422" s="88">
        <v>31023.264572750079</v>
      </c>
      <c r="P11422" s="89">
        <v>94.229160557612488</v>
      </c>
    </row>
    <row r="11423" spans="1:16">
      <c r="A11423" s="75" t="s">
        <v>16654</v>
      </c>
      <c r="B11423" s="85">
        <v>11419</v>
      </c>
      <c r="C11423" s="85">
        <v>11078</v>
      </c>
      <c r="D11423" s="85">
        <v>11419</v>
      </c>
      <c r="E11423" s="86" t="s">
        <v>16638</v>
      </c>
      <c r="F11423" s="85" t="s">
        <v>10980</v>
      </c>
      <c r="G11423" s="86" t="s">
        <v>11264</v>
      </c>
      <c r="H11423" s="85" t="s">
        <v>1073</v>
      </c>
      <c r="I11423" s="85">
        <v>1</v>
      </c>
      <c r="J11423" s="88">
        <v>564.06753491118525</v>
      </c>
      <c r="K11423" s="146">
        <v>279.15939353632501</v>
      </c>
      <c r="L11423" s="147">
        <v>1.5961214585629171E-6</v>
      </c>
      <c r="M11423" s="147">
        <v>0.41182310079230899</v>
      </c>
      <c r="N11423" s="87">
        <v>43.084913647915549</v>
      </c>
      <c r="O11423" s="88">
        <v>540.68553394257424</v>
      </c>
      <c r="P11423" s="89">
        <v>12549.300629008751</v>
      </c>
    </row>
    <row r="11424" spans="1:16">
      <c r="A11424" s="75" t="s">
        <v>16655</v>
      </c>
      <c r="B11424" s="85">
        <v>11420</v>
      </c>
      <c r="C11424" s="85">
        <v>11079</v>
      </c>
      <c r="D11424" s="85">
        <v>11420</v>
      </c>
      <c r="E11424" s="86" t="s">
        <v>16638</v>
      </c>
      <c r="F11424" s="85" t="s">
        <v>2831</v>
      </c>
      <c r="G11424" s="86" t="s">
        <v>11264</v>
      </c>
      <c r="H11424" s="85" t="s">
        <v>1073</v>
      </c>
      <c r="I11424" s="85">
        <v>1</v>
      </c>
      <c r="J11424" s="88">
        <v>6061.4072622623726</v>
      </c>
      <c r="K11424" s="146">
        <v>6021.3114004560884</v>
      </c>
      <c r="L11424" s="147">
        <v>1.4778093851313149E-4</v>
      </c>
      <c r="M11424" s="147">
        <v>4.4144946886057186</v>
      </c>
      <c r="N11424" s="87">
        <v>45807.868101952263</v>
      </c>
      <c r="O11424" s="88">
        <v>5633.3303568103474</v>
      </c>
      <c r="P11424" s="89">
        <v>122.97735280481791</v>
      </c>
    </row>
    <row r="11425" spans="1:16">
      <c r="A11425" s="75" t="s">
        <v>16656</v>
      </c>
      <c r="B11425" s="85">
        <v>11421</v>
      </c>
      <c r="C11425" s="85">
        <v>11080</v>
      </c>
      <c r="D11425" s="85">
        <v>11421</v>
      </c>
      <c r="E11425" s="86" t="s">
        <v>16638</v>
      </c>
      <c r="F11425" s="85" t="s">
        <v>10983</v>
      </c>
      <c r="G11425" s="86" t="s">
        <v>11264</v>
      </c>
      <c r="H11425" s="85" t="s">
        <v>1073</v>
      </c>
      <c r="I11425" s="85">
        <v>1</v>
      </c>
      <c r="J11425" s="88">
        <v>2950.5893736358571</v>
      </c>
      <c r="K11425" s="146">
        <v>1453.5472642678624</v>
      </c>
      <c r="L11425" s="147">
        <v>8.3216526772269689E-6</v>
      </c>
      <c r="M11425" s="147">
        <v>0.2263017520030278</v>
      </c>
      <c r="N11425" s="87">
        <v>23.67567876756792</v>
      </c>
      <c r="O11425" s="88">
        <v>2739.2492993063338</v>
      </c>
      <c r="P11425" s="89">
        <v>115698.87082007079</v>
      </c>
    </row>
    <row r="11426" spans="1:16">
      <c r="A11426" s="75" t="s">
        <v>16657</v>
      </c>
      <c r="B11426" s="85">
        <v>11422</v>
      </c>
      <c r="C11426" s="85">
        <v>11081</v>
      </c>
      <c r="D11426" s="85">
        <v>11422</v>
      </c>
      <c r="E11426" s="86" t="s">
        <v>16638</v>
      </c>
      <c r="F11426" s="85" t="s">
        <v>10985</v>
      </c>
      <c r="G11426" s="86" t="s">
        <v>11264</v>
      </c>
      <c r="H11426" s="85" t="s">
        <v>1073</v>
      </c>
      <c r="I11426" s="85">
        <v>1</v>
      </c>
      <c r="J11426" s="88">
        <v>8017.4487536356864</v>
      </c>
      <c r="K11426" s="146">
        <v>3967.477183106434</v>
      </c>
      <c r="L11426" s="147">
        <v>2.2685372208514441E-5</v>
      </c>
      <c r="M11426" s="147">
        <v>5.5211901440773961</v>
      </c>
      <c r="N11426" s="87">
        <v>577.62665604148549</v>
      </c>
      <c r="O11426" s="88">
        <v>7656.2972589594692</v>
      </c>
      <c r="P11426" s="89">
        <v>13254.750588258154</v>
      </c>
    </row>
    <row r="11427" spans="1:16">
      <c r="A11427" s="75" t="s">
        <v>16658</v>
      </c>
      <c r="B11427" s="85">
        <v>11423</v>
      </c>
      <c r="C11427" s="85">
        <v>11082</v>
      </c>
      <c r="D11427" s="85">
        <v>11423</v>
      </c>
      <c r="E11427" s="86" t="s">
        <v>16638</v>
      </c>
      <c r="F11427" s="85" t="s">
        <v>10987</v>
      </c>
      <c r="G11427" s="86" t="s">
        <v>11264</v>
      </c>
      <c r="H11427" s="85" t="s">
        <v>1073</v>
      </c>
      <c r="I11427" s="85">
        <v>1</v>
      </c>
      <c r="J11427" s="88">
        <v>838.09702940082661</v>
      </c>
      <c r="K11427" s="146">
        <v>414.49965443216564</v>
      </c>
      <c r="L11427" s="147">
        <v>2.3703809080215731E-6</v>
      </c>
      <c r="M11427" s="147">
        <v>0.54059450431960654</v>
      </c>
      <c r="N11427" s="87">
        <v>56.556971894819313</v>
      </c>
      <c r="O11427" s="88">
        <v>800.58912244337023</v>
      </c>
      <c r="P11427" s="89">
        <v>14155.445308002869</v>
      </c>
    </row>
    <row r="11428" spans="1:16">
      <c r="A11428" s="75" t="s">
        <v>16659</v>
      </c>
      <c r="B11428" s="85">
        <v>11424</v>
      </c>
      <c r="C11428" s="85">
        <v>11083</v>
      </c>
      <c r="D11428" s="85">
        <v>11424</v>
      </c>
      <c r="E11428" s="86" t="s">
        <v>16638</v>
      </c>
      <c r="F11428" s="85" t="s">
        <v>2833</v>
      </c>
      <c r="G11428" s="86" t="s">
        <v>11264</v>
      </c>
      <c r="H11428" s="85" t="s">
        <v>1073</v>
      </c>
      <c r="I11428" s="85">
        <v>1</v>
      </c>
      <c r="J11428" s="88">
        <v>28209.058993624549</v>
      </c>
      <c r="K11428" s="146">
        <v>29002.512355552157</v>
      </c>
      <c r="L11428" s="147">
        <v>2.358141744332016E-4</v>
      </c>
      <c r="M11428" s="147">
        <v>25.469023898414871</v>
      </c>
      <c r="N11428" s="87">
        <v>276850.40056948859</v>
      </c>
      <c r="O11428" s="88">
        <v>26625.758844911081</v>
      </c>
      <c r="P11428" s="89">
        <v>96.173813691947672</v>
      </c>
    </row>
    <row r="11429" spans="1:16">
      <c r="A11429" s="75" t="s">
        <v>16660</v>
      </c>
      <c r="B11429" s="85">
        <v>11425</v>
      </c>
      <c r="C11429" s="85">
        <v>11084</v>
      </c>
      <c r="D11429" s="85">
        <v>11425</v>
      </c>
      <c r="E11429" s="86" t="s">
        <v>16638</v>
      </c>
      <c r="F11429" s="85" t="s">
        <v>2835</v>
      </c>
      <c r="G11429" s="86" t="s">
        <v>11264</v>
      </c>
      <c r="H11429" s="85" t="s">
        <v>1073</v>
      </c>
      <c r="I11429" s="85">
        <v>1</v>
      </c>
      <c r="J11429" s="88">
        <v>27465.87329540139</v>
      </c>
      <c r="K11429" s="146">
        <v>27935.582499726588</v>
      </c>
      <c r="L11429" s="147">
        <v>2.145066010440423E-4</v>
      </c>
      <c r="M11429" s="147">
        <v>24.280424056148149</v>
      </c>
      <c r="N11429" s="87">
        <v>265502.67056045361</v>
      </c>
      <c r="O11429" s="88">
        <v>25938.3538636144</v>
      </c>
      <c r="P11429" s="89">
        <v>97.695265395488249</v>
      </c>
    </row>
    <row r="11430" spans="1:16">
      <c r="A11430" s="75" t="s">
        <v>16661</v>
      </c>
      <c r="B11430" s="85">
        <v>11426</v>
      </c>
      <c r="C11430" s="85">
        <v>11085</v>
      </c>
      <c r="D11430" s="85">
        <v>11426</v>
      </c>
      <c r="E11430" s="86" t="s">
        <v>16638</v>
      </c>
      <c r="F11430" s="85" t="s">
        <v>2837</v>
      </c>
      <c r="G11430" s="86" t="s">
        <v>11264</v>
      </c>
      <c r="H11430" s="85" t="s">
        <v>1073</v>
      </c>
      <c r="I11430" s="85">
        <v>1</v>
      </c>
      <c r="J11430" s="88">
        <v>9113.8169810122108</v>
      </c>
      <c r="K11430" s="146">
        <v>7693.4198740515321</v>
      </c>
      <c r="L11430" s="147">
        <v>7.9964758428247419E-5</v>
      </c>
      <c r="M11430" s="147">
        <v>5.9936827089154674</v>
      </c>
      <c r="N11430" s="87">
        <v>59071.217706963958</v>
      </c>
      <c r="O11430" s="88">
        <v>8560.9418087179565</v>
      </c>
      <c r="P11430" s="89">
        <v>144.92577165391157</v>
      </c>
    </row>
    <row r="11431" spans="1:16">
      <c r="A11431" s="75" t="s">
        <v>16662</v>
      </c>
      <c r="B11431" s="85">
        <v>11427</v>
      </c>
      <c r="C11431" s="85">
        <v>11086</v>
      </c>
      <c r="D11431" s="85">
        <v>11427</v>
      </c>
      <c r="E11431" s="86" t="s">
        <v>16638</v>
      </c>
      <c r="F11431" s="85" t="s">
        <v>10992</v>
      </c>
      <c r="G11431" s="86" t="s">
        <v>11264</v>
      </c>
      <c r="H11431" s="85" t="s">
        <v>1073</v>
      </c>
      <c r="I11431" s="85">
        <v>1</v>
      </c>
      <c r="J11431" s="88">
        <v>314.77280726015039</v>
      </c>
      <c r="K11431" s="146">
        <v>155.8547425969372</v>
      </c>
      <c r="L11431" s="147">
        <v>8.9094342965256393E-7</v>
      </c>
      <c r="M11431" s="147">
        <v>0.29116998299108698</v>
      </c>
      <c r="N11431" s="87">
        <v>30.462190076031579</v>
      </c>
      <c r="O11431" s="88">
        <v>307.04366099975601</v>
      </c>
      <c r="P11431" s="89">
        <v>10079.500529456211</v>
      </c>
    </row>
    <row r="11432" spans="1:16">
      <c r="A11432" s="75" t="s">
        <v>16663</v>
      </c>
      <c r="B11432" s="85">
        <v>11428</v>
      </c>
      <c r="C11432" s="85">
        <v>11087</v>
      </c>
      <c r="D11432" s="85">
        <v>11428</v>
      </c>
      <c r="E11432" s="86" t="s">
        <v>16638</v>
      </c>
      <c r="F11432" s="85" t="s">
        <v>2839</v>
      </c>
      <c r="G11432" s="86" t="s">
        <v>11264</v>
      </c>
      <c r="H11432" s="85" t="s">
        <v>1073</v>
      </c>
      <c r="I11432" s="85">
        <v>1</v>
      </c>
      <c r="J11432" s="88">
        <v>1721.348605124809</v>
      </c>
      <c r="K11432" s="146">
        <v>1384.5622014979242</v>
      </c>
      <c r="L11432" s="147">
        <v>3.4662284913030927E-5</v>
      </c>
      <c r="M11432" s="147">
        <v>1.2079396925771919</v>
      </c>
      <c r="N11432" s="87">
        <v>8998.6756965916611</v>
      </c>
      <c r="O11432" s="88">
        <v>1616.000523736971</v>
      </c>
      <c r="P11432" s="89">
        <v>179.58203831582099</v>
      </c>
    </row>
    <row r="11433" spans="1:16">
      <c r="A11433" s="75" t="s">
        <v>16664</v>
      </c>
      <c r="B11433" s="85">
        <v>11429</v>
      </c>
      <c r="C11433" s="85">
        <v>11088</v>
      </c>
      <c r="D11433" s="85">
        <v>11429</v>
      </c>
      <c r="E11433" s="86" t="s">
        <v>16638</v>
      </c>
      <c r="F11433" s="85" t="s">
        <v>3208</v>
      </c>
      <c r="G11433" s="86" t="s">
        <v>11264</v>
      </c>
      <c r="H11433" s="85" t="s">
        <v>1073</v>
      </c>
      <c r="I11433" s="85">
        <v>1</v>
      </c>
      <c r="J11433" s="88">
        <v>4342.0726006595069</v>
      </c>
      <c r="K11433" s="146">
        <v>2138.8224175971259</v>
      </c>
      <c r="L11433" s="147">
        <v>1.22448113678837E-5</v>
      </c>
      <c r="M11433" s="147">
        <v>0.59128747180917507</v>
      </c>
      <c r="N11433" s="87">
        <v>61.860467795468502</v>
      </c>
      <c r="O11433" s="88">
        <v>4062.518167525539</v>
      </c>
      <c r="P11433" s="89">
        <v>65672.283322486168</v>
      </c>
    </row>
    <row r="11434" spans="1:16">
      <c r="A11434" s="75" t="s">
        <v>16665</v>
      </c>
      <c r="B11434" s="85">
        <v>11430</v>
      </c>
      <c r="C11434" s="85">
        <v>11089</v>
      </c>
      <c r="D11434" s="85">
        <v>11430</v>
      </c>
      <c r="E11434" s="86" t="s">
        <v>16638</v>
      </c>
      <c r="F11434" s="85" t="s">
        <v>2841</v>
      </c>
      <c r="G11434" s="86" t="s">
        <v>11264</v>
      </c>
      <c r="H11434" s="85" t="s">
        <v>1073</v>
      </c>
      <c r="I11434" s="85">
        <v>1</v>
      </c>
      <c r="J11434" s="88">
        <v>10819.598402052219</v>
      </c>
      <c r="K11434" s="146">
        <v>10035.038439223319</v>
      </c>
      <c r="L11434" s="147">
        <v>1.5086310336252681E-4</v>
      </c>
      <c r="M11434" s="147">
        <v>6.5528669577157483</v>
      </c>
      <c r="N11434" s="87">
        <v>71373.321444645393</v>
      </c>
      <c r="O11434" s="88">
        <v>10095.59908724074</v>
      </c>
      <c r="P11434" s="89">
        <v>141.44779706056593</v>
      </c>
    </row>
    <row r="11435" spans="1:16">
      <c r="A11435" s="75" t="s">
        <v>16666</v>
      </c>
      <c r="B11435" s="85">
        <v>11431</v>
      </c>
      <c r="C11435" s="85">
        <v>11090</v>
      </c>
      <c r="D11435" s="85">
        <v>11431</v>
      </c>
      <c r="E11435" s="86" t="s">
        <v>16638</v>
      </c>
      <c r="F11435" s="85" t="s">
        <v>758</v>
      </c>
      <c r="G11435" s="86" t="s">
        <v>11264</v>
      </c>
      <c r="H11435" s="85" t="s">
        <v>1073</v>
      </c>
      <c r="I11435" s="85">
        <v>1</v>
      </c>
      <c r="J11435" s="88">
        <v>34.199993333555227</v>
      </c>
      <c r="K11435" s="146">
        <v>16.927244196892961</v>
      </c>
      <c r="L11435" s="147">
        <v>9.6886263979072479E-8</v>
      </c>
      <c r="M11435" s="147">
        <v>2.423099210760267E-2</v>
      </c>
      <c r="N11435" s="87">
        <v>2.5293589955942868</v>
      </c>
      <c r="O11435" s="88">
        <v>32.742681019177027</v>
      </c>
      <c r="P11435" s="89">
        <v>12945.0509303777</v>
      </c>
    </row>
    <row r="11436" spans="1:16">
      <c r="A11436" s="75" t="s">
        <v>16667</v>
      </c>
      <c r="B11436" s="85">
        <v>11432</v>
      </c>
      <c r="C11436" s="85">
        <v>11091</v>
      </c>
      <c r="D11436" s="85">
        <v>11432</v>
      </c>
      <c r="E11436" s="86" t="s">
        <v>16638</v>
      </c>
      <c r="F11436" s="85" t="s">
        <v>32</v>
      </c>
      <c r="G11436" s="86" t="s">
        <v>11264</v>
      </c>
      <c r="H11436" s="85" t="s">
        <v>1073</v>
      </c>
      <c r="I11436" s="85">
        <v>1</v>
      </c>
      <c r="J11436" s="88">
        <v>2276.9017580271939</v>
      </c>
      <c r="K11436" s="146">
        <v>1126.816412647461</v>
      </c>
      <c r="L11436" s="147">
        <v>6.4493974308144203E-6</v>
      </c>
      <c r="M11436" s="147">
        <v>1.506993817982518</v>
      </c>
      <c r="N11436" s="87">
        <v>157.30797785300351</v>
      </c>
      <c r="O11436" s="88">
        <v>2170.521911161929</v>
      </c>
      <c r="P11436" s="89">
        <v>13797.913753555296</v>
      </c>
    </row>
    <row r="11437" spans="1:16">
      <c r="A11437" s="75" t="s">
        <v>16668</v>
      </c>
      <c r="B11437" s="85">
        <v>11433</v>
      </c>
      <c r="C11437" s="85">
        <v>11092</v>
      </c>
      <c r="D11437" s="85">
        <v>11433</v>
      </c>
      <c r="E11437" s="86" t="s">
        <v>16638</v>
      </c>
      <c r="F11437" s="85" t="s">
        <v>283</v>
      </c>
      <c r="G11437" s="86" t="s">
        <v>11264</v>
      </c>
      <c r="H11437" s="85" t="s">
        <v>1073</v>
      </c>
      <c r="I11437" s="85">
        <v>1</v>
      </c>
      <c r="J11437" s="88">
        <v>0.11650537691649709</v>
      </c>
      <c r="K11437" s="146">
        <v>5.7696371329596832E-2</v>
      </c>
      <c r="L11437" s="147">
        <v>3.3028156702382498E-10</v>
      </c>
      <c r="M11437" s="147">
        <v>1.115070245108017E-4</v>
      </c>
      <c r="N11437" s="87">
        <v>1.163969243462616E-2</v>
      </c>
      <c r="O11437" s="88">
        <v>0.1141658791282496</v>
      </c>
      <c r="P11437" s="89">
        <v>9808.324383952362</v>
      </c>
    </row>
    <row r="11438" spans="1:16">
      <c r="A11438" s="75" t="s">
        <v>16669</v>
      </c>
      <c r="B11438" s="85">
        <v>11434</v>
      </c>
      <c r="C11438" s="85">
        <v>11093</v>
      </c>
      <c r="D11438" s="85">
        <v>11434</v>
      </c>
      <c r="E11438" s="86" t="s">
        <v>16638</v>
      </c>
      <c r="F11438" s="85" t="s">
        <v>429</v>
      </c>
      <c r="G11438" s="86" t="s">
        <v>11264</v>
      </c>
      <c r="H11438" s="85" t="s">
        <v>1073</v>
      </c>
      <c r="I11438" s="85">
        <v>1</v>
      </c>
      <c r="J11438" s="88">
        <v>833.37552591737108</v>
      </c>
      <c r="K11438" s="146">
        <v>412.46844129621206</v>
      </c>
      <c r="L11438" s="147">
        <v>2.3608280499647531E-6</v>
      </c>
      <c r="M11438" s="147">
        <v>0.58208778430450514</v>
      </c>
      <c r="N11438" s="87">
        <v>60.761398745790451</v>
      </c>
      <c r="O11438" s="88">
        <v>797.11372147244481</v>
      </c>
      <c r="P11438" s="89">
        <v>13118.75200252313</v>
      </c>
    </row>
    <row r="11439" spans="1:16">
      <c r="A11439" s="75" t="s">
        <v>16670</v>
      </c>
      <c r="B11439" s="85">
        <v>11435</v>
      </c>
      <c r="C11439" s="85">
        <v>11094</v>
      </c>
      <c r="D11439" s="85">
        <v>11435</v>
      </c>
      <c r="E11439" s="86" t="s">
        <v>16638</v>
      </c>
      <c r="F11439" s="85" t="s">
        <v>965</v>
      </c>
      <c r="G11439" s="86" t="s">
        <v>11264</v>
      </c>
      <c r="H11439" s="85" t="s">
        <v>1073</v>
      </c>
      <c r="I11439" s="85">
        <v>1</v>
      </c>
      <c r="J11439" s="88">
        <v>1421.5443300916561</v>
      </c>
      <c r="K11439" s="146">
        <v>704.00215436775125</v>
      </c>
      <c r="L11439" s="147">
        <v>4.0299224118736512E-6</v>
      </c>
      <c r="M11439" s="147">
        <v>1.3267086848112231</v>
      </c>
      <c r="N11439" s="87">
        <v>138.4888630048066</v>
      </c>
      <c r="O11439" s="88">
        <v>1388.954031413474</v>
      </c>
      <c r="P11439" s="89">
        <v>10029.355438965997</v>
      </c>
    </row>
    <row r="11440" spans="1:16">
      <c r="A11440" s="75" t="s">
        <v>16671</v>
      </c>
      <c r="B11440" s="85">
        <v>11436</v>
      </c>
      <c r="C11440" s="85">
        <v>11095</v>
      </c>
      <c r="D11440" s="85">
        <v>11436</v>
      </c>
      <c r="E11440" s="86" t="s">
        <v>16638</v>
      </c>
      <c r="F11440" s="85" t="s">
        <v>4492</v>
      </c>
      <c r="G11440" s="86" t="s">
        <v>11264</v>
      </c>
      <c r="H11440" s="85" t="s">
        <v>1073</v>
      </c>
      <c r="I11440" s="85">
        <v>1</v>
      </c>
      <c r="J11440" s="88">
        <v>27.26684300813162</v>
      </c>
      <c r="K11440" s="146">
        <v>13.492820225756166</v>
      </c>
      <c r="L11440" s="147">
        <v>7.7225424679400397E-8</v>
      </c>
      <c r="M11440" s="147">
        <v>1.7005088404835441E-2</v>
      </c>
      <c r="N11440" s="87">
        <v>1.7750809845772391</v>
      </c>
      <c r="O11440" s="88">
        <v>25.900522185217291</v>
      </c>
      <c r="P11440" s="89">
        <v>14591.177760481654</v>
      </c>
    </row>
    <row r="11441" spans="1:16">
      <c r="A11441" s="75" t="s">
        <v>16672</v>
      </c>
      <c r="B11441" s="85">
        <v>11437</v>
      </c>
      <c r="C11441" s="85">
        <v>11096</v>
      </c>
      <c r="D11441" s="85">
        <v>11437</v>
      </c>
      <c r="E11441" s="86" t="s">
        <v>16638</v>
      </c>
      <c r="F11441" s="85" t="s">
        <v>1084</v>
      </c>
      <c r="G11441" s="86" t="s">
        <v>11264</v>
      </c>
      <c r="H11441" s="85" t="s">
        <v>1073</v>
      </c>
      <c r="I11441" s="85">
        <v>1</v>
      </c>
      <c r="J11441" s="88">
        <v>1664.866949650298</v>
      </c>
      <c r="K11441" s="146">
        <v>823.96138918951226</v>
      </c>
      <c r="L11441" s="147">
        <v>4.7160268146254334E-6</v>
      </c>
      <c r="M11441" s="147">
        <v>1.129243131115349</v>
      </c>
      <c r="N11441" s="87">
        <v>117.8763650788979</v>
      </c>
      <c r="O11441" s="88">
        <v>1589.4775643398009</v>
      </c>
      <c r="P11441" s="89">
        <v>13484.277049736984</v>
      </c>
    </row>
    <row r="11442" spans="1:16">
      <c r="A11442" s="75" t="s">
        <v>16673</v>
      </c>
      <c r="B11442" s="85">
        <v>11438</v>
      </c>
      <c r="C11442" s="85">
        <v>11097</v>
      </c>
      <c r="D11442" s="85">
        <v>11438</v>
      </c>
      <c r="E11442" s="86" t="s">
        <v>16638</v>
      </c>
      <c r="F11442" s="85" t="s">
        <v>4372</v>
      </c>
      <c r="G11442" s="86" t="s">
        <v>11264</v>
      </c>
      <c r="H11442" s="85" t="s">
        <v>1073</v>
      </c>
      <c r="I11442" s="85">
        <v>1</v>
      </c>
      <c r="J11442" s="88">
        <v>1183.738041570643</v>
      </c>
      <c r="K11442" s="146">
        <v>586.31285341743251</v>
      </c>
      <c r="L11442" s="147">
        <v>3.3563195745762649E-6</v>
      </c>
      <c r="M11442" s="147">
        <v>1.168271365099057</v>
      </c>
      <c r="N11442" s="87">
        <v>121.9503383718808</v>
      </c>
      <c r="O11442" s="88">
        <v>1162.166276851613</v>
      </c>
      <c r="P11442" s="89">
        <v>9529.8323265627296</v>
      </c>
    </row>
    <row r="11443" spans="1:16">
      <c r="A11443" s="75" t="s">
        <v>16674</v>
      </c>
      <c r="B11443" s="85">
        <v>11439</v>
      </c>
      <c r="C11443" s="85">
        <v>11098</v>
      </c>
      <c r="D11443" s="85">
        <v>11439</v>
      </c>
      <c r="E11443" s="86" t="s">
        <v>16638</v>
      </c>
      <c r="F11443" s="85" t="s">
        <v>2122</v>
      </c>
      <c r="G11443" s="86" t="s">
        <v>11264</v>
      </c>
      <c r="H11443" s="85" t="s">
        <v>1073</v>
      </c>
      <c r="I11443" s="85">
        <v>1</v>
      </c>
      <c r="J11443" s="88">
        <v>1143.8340987777431</v>
      </c>
      <c r="K11443" s="146">
        <v>565.66879898263926</v>
      </c>
      <c r="L11443" s="147">
        <v>3.2494336966214181E-6</v>
      </c>
      <c r="M11443" s="147">
        <v>0.44179004434389441</v>
      </c>
      <c r="N11443" s="87">
        <v>46.116379298997877</v>
      </c>
      <c r="O11443" s="88">
        <v>1062.754548693355</v>
      </c>
      <c r="P11443" s="89">
        <v>23045.056113424085</v>
      </c>
    </row>
    <row r="11444" spans="1:16">
      <c r="A11444" s="75" t="s">
        <v>16675</v>
      </c>
      <c r="B11444" s="85">
        <v>11440</v>
      </c>
      <c r="C11444" s="85">
        <v>11099</v>
      </c>
      <c r="D11444" s="85">
        <v>11440</v>
      </c>
      <c r="E11444" s="86" t="s">
        <v>16638</v>
      </c>
      <c r="F11444" s="85" t="s">
        <v>238</v>
      </c>
      <c r="G11444" s="86" t="s">
        <v>11264</v>
      </c>
      <c r="H11444" s="85" t="s">
        <v>1073</v>
      </c>
      <c r="I11444" s="85">
        <v>1</v>
      </c>
      <c r="J11444" s="88">
        <v>1826.0383497908219</v>
      </c>
      <c r="K11444" s="146">
        <v>897.36909010254544</v>
      </c>
      <c r="L11444" s="147">
        <v>1.074984523846228E-5</v>
      </c>
      <c r="M11444" s="147">
        <v>0</v>
      </c>
      <c r="N11444" s="87">
        <v>0</v>
      </c>
      <c r="O11444" s="88">
        <v>1718.757539790822</v>
      </c>
      <c r="P11444" s="89" t="e">
        <v>#DIV/0!</v>
      </c>
    </row>
    <row r="11445" spans="1:16">
      <c r="A11445" s="75" t="s">
        <v>16676</v>
      </c>
      <c r="B11445" s="85">
        <v>11441</v>
      </c>
      <c r="C11445" s="85">
        <v>11100</v>
      </c>
      <c r="D11445" s="85">
        <v>11441</v>
      </c>
      <c r="E11445" s="86" t="s">
        <v>16638</v>
      </c>
      <c r="F11445" s="85" t="s">
        <v>1068</v>
      </c>
      <c r="G11445" s="86" t="s">
        <v>11264</v>
      </c>
      <c r="H11445" s="85" t="s">
        <v>1073</v>
      </c>
      <c r="I11445" s="85">
        <v>1</v>
      </c>
      <c r="J11445" s="88">
        <v>1576.377073051872</v>
      </c>
      <c r="K11445" s="146">
        <v>780.51405777631862</v>
      </c>
      <c r="L11445" s="147">
        <v>4.4677216741802419E-6</v>
      </c>
      <c r="M11445" s="147">
        <v>1.3405870971181151</v>
      </c>
      <c r="N11445" s="87">
        <v>139.93756501655739</v>
      </c>
      <c r="O11445" s="88">
        <v>1528.7841261924</v>
      </c>
      <c r="P11445" s="89">
        <v>10924.758666563295</v>
      </c>
    </row>
    <row r="11446" spans="1:16">
      <c r="A11446" s="75" t="s">
        <v>16677</v>
      </c>
      <c r="B11446" s="85">
        <v>11442</v>
      </c>
      <c r="C11446" s="85">
        <v>11101</v>
      </c>
      <c r="D11446" s="85">
        <v>11442</v>
      </c>
      <c r="E11446" s="86" t="s">
        <v>16638</v>
      </c>
      <c r="F11446" s="85" t="s">
        <v>3906</v>
      </c>
      <c r="G11446" s="86" t="s">
        <v>11264</v>
      </c>
      <c r="H11446" s="85" t="s">
        <v>1073</v>
      </c>
      <c r="I11446" s="85">
        <v>1</v>
      </c>
      <c r="J11446" s="88">
        <v>226.57947645668801</v>
      </c>
      <c r="K11446" s="146">
        <v>112.16409734585663</v>
      </c>
      <c r="L11446" s="147">
        <v>6.428892602940671E-7</v>
      </c>
      <c r="M11446" s="147">
        <v>0.17507072799226711</v>
      </c>
      <c r="N11446" s="87">
        <v>18.274807682081839</v>
      </c>
      <c r="O11446" s="88">
        <v>218.1943988918168</v>
      </c>
      <c r="P11446" s="89">
        <v>11939.627638640102</v>
      </c>
    </row>
    <row r="11447" spans="1:16">
      <c r="A11447" s="75" t="s">
        <v>16678</v>
      </c>
      <c r="B11447" s="85">
        <v>11443</v>
      </c>
      <c r="C11447" s="85">
        <v>11102</v>
      </c>
      <c r="D11447" s="85">
        <v>11443</v>
      </c>
      <c r="E11447" s="86" t="s">
        <v>16638</v>
      </c>
      <c r="F11447" s="85" t="s">
        <v>2124</v>
      </c>
      <c r="G11447" s="86" t="s">
        <v>11264</v>
      </c>
      <c r="H11447" s="85" t="s">
        <v>1073</v>
      </c>
      <c r="I11447" s="85">
        <v>1</v>
      </c>
      <c r="J11447" s="88">
        <v>1036.4104812931971</v>
      </c>
      <c r="K11447" s="146">
        <v>512.88600790290729</v>
      </c>
      <c r="L11447" s="147">
        <v>2.9355069771874479E-6</v>
      </c>
      <c r="M11447" s="147">
        <v>0.66762639016217951</v>
      </c>
      <c r="N11447" s="87">
        <v>69.690370421234945</v>
      </c>
      <c r="O11447" s="88">
        <v>986.37969095804874</v>
      </c>
      <c r="P11447" s="89">
        <v>14153.744412549353</v>
      </c>
    </row>
    <row r="11448" spans="1:16">
      <c r="A11448" s="75" t="s">
        <v>16679</v>
      </c>
      <c r="B11448" s="85">
        <v>11444</v>
      </c>
      <c r="C11448" s="85">
        <v>11103</v>
      </c>
      <c r="D11448" s="85">
        <v>11444</v>
      </c>
      <c r="E11448" s="86" t="s">
        <v>16638</v>
      </c>
      <c r="F11448" s="85" t="s">
        <v>3910</v>
      </c>
      <c r="G11448" s="86" t="s">
        <v>11264</v>
      </c>
      <c r="H11448" s="85" t="s">
        <v>1073</v>
      </c>
      <c r="I11448" s="85">
        <v>1</v>
      </c>
      <c r="J11448" s="88">
        <v>1978.706422065369</v>
      </c>
      <c r="K11448" s="146">
        <v>979.28471283395584</v>
      </c>
      <c r="L11448" s="147">
        <v>5.6050363968422752E-6</v>
      </c>
      <c r="M11448" s="147">
        <v>1.3426326639958479</v>
      </c>
      <c r="N11448" s="87">
        <v>140.15109209627039</v>
      </c>
      <c r="O11448" s="88">
        <v>1889.1515743437819</v>
      </c>
      <c r="P11448" s="89">
        <v>13479.392462001762</v>
      </c>
    </row>
    <row r="11449" spans="1:16">
      <c r="A11449" s="75" t="s">
        <v>16680</v>
      </c>
      <c r="B11449" s="85">
        <v>11445</v>
      </c>
      <c r="C11449" s="85">
        <v>11104</v>
      </c>
      <c r="D11449" s="85">
        <v>11445</v>
      </c>
      <c r="E11449" s="86" t="s">
        <v>16638</v>
      </c>
      <c r="F11449" s="85" t="s">
        <v>240</v>
      </c>
      <c r="G11449" s="86" t="s">
        <v>11264</v>
      </c>
      <c r="H11449" s="85" t="s">
        <v>1073</v>
      </c>
      <c r="I11449" s="85">
        <v>1</v>
      </c>
      <c r="J11449" s="88">
        <v>28113.705102195559</v>
      </c>
      <c r="K11449" s="146">
        <v>22859.515030496052</v>
      </c>
      <c r="L11449" s="147">
        <v>2.2850098730932099E-4</v>
      </c>
      <c r="M11449" s="147">
        <v>26.89995234754252</v>
      </c>
      <c r="N11449" s="87">
        <v>229307.48765185621</v>
      </c>
      <c r="O11449" s="88">
        <v>26805.082250229148</v>
      </c>
      <c r="P11449" s="89">
        <v>116.89580015339794</v>
      </c>
    </row>
    <row r="11450" spans="1:16">
      <c r="A11450" s="75" t="s">
        <v>16681</v>
      </c>
      <c r="B11450" s="85">
        <v>11446</v>
      </c>
      <c r="C11450" s="85">
        <v>11105</v>
      </c>
      <c r="D11450" s="85">
        <v>11446</v>
      </c>
      <c r="E11450" s="86" t="s">
        <v>16638</v>
      </c>
      <c r="F11450" s="85" t="s">
        <v>891</v>
      </c>
      <c r="G11450" s="86" t="s">
        <v>11264</v>
      </c>
      <c r="H11450" s="85" t="s">
        <v>1073</v>
      </c>
      <c r="I11450" s="85">
        <v>1</v>
      </c>
      <c r="J11450" s="88">
        <v>198.9652820893736</v>
      </c>
      <c r="K11450" s="146">
        <v>98.473045322728495</v>
      </c>
      <c r="L11450" s="147">
        <v>5.6362353359900848E-7</v>
      </c>
      <c r="M11450" s="147">
        <v>0.13719880929779779</v>
      </c>
      <c r="N11450" s="87">
        <v>14.321536689095289</v>
      </c>
      <c r="O11450" s="88">
        <v>190.1521759441236</v>
      </c>
      <c r="P11450" s="89">
        <v>13277.358433813137</v>
      </c>
    </row>
    <row r="11451" spans="1:16">
      <c r="A11451" s="75" t="s">
        <v>16682</v>
      </c>
      <c r="B11451" s="85">
        <v>11447</v>
      </c>
      <c r="C11451" s="85">
        <v>11106</v>
      </c>
      <c r="D11451" s="85">
        <v>11447</v>
      </c>
      <c r="E11451" s="86" t="s">
        <v>16638</v>
      </c>
      <c r="F11451" s="85" t="s">
        <v>2923</v>
      </c>
      <c r="G11451" s="86" t="s">
        <v>11264</v>
      </c>
      <c r="H11451" s="85" t="s">
        <v>1073</v>
      </c>
      <c r="I11451" s="85">
        <v>1</v>
      </c>
      <c r="J11451" s="88">
        <v>7230.9243873386231</v>
      </c>
      <c r="K11451" s="146">
        <v>5305.9924816005778</v>
      </c>
      <c r="L11451" s="147">
        <v>9.9314786616173774E-5</v>
      </c>
      <c r="M11451" s="147">
        <v>5.3770496201984237</v>
      </c>
      <c r="N11451" s="87">
        <v>25492.73025354094</v>
      </c>
      <c r="O11451" s="88">
        <v>6882.8869321286938</v>
      </c>
      <c r="P11451" s="89">
        <v>269.99410669920934</v>
      </c>
    </row>
    <row r="11452" spans="1:16">
      <c r="A11452" s="75" t="s">
        <v>16683</v>
      </c>
      <c r="B11452" s="85">
        <v>11448</v>
      </c>
      <c r="C11452" s="85">
        <v>11107</v>
      </c>
      <c r="D11452" s="85">
        <v>11448</v>
      </c>
      <c r="E11452" s="86" t="s">
        <v>16638</v>
      </c>
      <c r="F11452" s="85" t="s">
        <v>2925</v>
      </c>
      <c r="G11452" s="86" t="s">
        <v>11264</v>
      </c>
      <c r="H11452" s="85" t="s">
        <v>1073</v>
      </c>
      <c r="I11452" s="85">
        <v>1</v>
      </c>
      <c r="J11452" s="88">
        <v>5917.9170924723912</v>
      </c>
      <c r="K11452" s="146">
        <v>4914.276290048947</v>
      </c>
      <c r="L11452" s="147">
        <v>9.7074972125599189E-5</v>
      </c>
      <c r="M11452" s="147">
        <v>6.6948326232215054</v>
      </c>
      <c r="N11452" s="87">
        <v>2269.7851210720301</v>
      </c>
      <c r="O11452" s="88">
        <v>5723.0681900430836</v>
      </c>
      <c r="P11452" s="89">
        <v>2521.4140919824395</v>
      </c>
    </row>
    <row r="11453" spans="1:16">
      <c r="A11453" s="75" t="s">
        <v>16684</v>
      </c>
      <c r="B11453" s="85">
        <v>11449</v>
      </c>
      <c r="C11453" s="85">
        <v>11108</v>
      </c>
      <c r="D11453" s="85">
        <v>11449</v>
      </c>
      <c r="E11453" s="86" t="s">
        <v>16638</v>
      </c>
      <c r="F11453" s="85" t="s">
        <v>139</v>
      </c>
      <c r="G11453" s="86" t="s">
        <v>11264</v>
      </c>
      <c r="H11453" s="85" t="s">
        <v>1073</v>
      </c>
      <c r="I11453" s="85">
        <v>1</v>
      </c>
      <c r="J11453" s="88">
        <v>136.21088043447861</v>
      </c>
      <c r="K11453" s="146">
        <v>67.430159245840926</v>
      </c>
      <c r="L11453" s="147">
        <v>3.8596232631643469E-7</v>
      </c>
      <c r="M11453" s="147">
        <v>0.10631741928989159</v>
      </c>
      <c r="N11453" s="87">
        <v>11.097974019185241</v>
      </c>
      <c r="O11453" s="88">
        <v>131.26334143522581</v>
      </c>
      <c r="P11453" s="89">
        <v>11827.685053894416</v>
      </c>
    </row>
    <row r="11454" spans="1:16">
      <c r="A11454" s="75" t="s">
        <v>24148</v>
      </c>
      <c r="B11454" s="85">
        <v>11450</v>
      </c>
      <c r="C11454" s="85">
        <v>14725</v>
      </c>
      <c r="D11454" s="85">
        <v>11450</v>
      </c>
      <c r="E11454" s="86" t="s">
        <v>24149</v>
      </c>
      <c r="F11454" s="85" t="s">
        <v>232</v>
      </c>
      <c r="G11454" s="86" t="s">
        <v>11264</v>
      </c>
      <c r="H11454" s="85" t="s">
        <v>1073</v>
      </c>
      <c r="I11454" s="85">
        <v>1</v>
      </c>
      <c r="J11454" s="88">
        <v>9701.4174138989183</v>
      </c>
      <c r="K11454" s="146">
        <v>8966.4357222798335</v>
      </c>
      <c r="L11454" s="147">
        <v>9.5742189675254729E-5</v>
      </c>
      <c r="M11454" s="147">
        <v>6.6140941229396626</v>
      </c>
      <c r="N11454" s="87">
        <v>69351.818434915505</v>
      </c>
      <c r="O11454" s="88">
        <v>9097.6656388454121</v>
      </c>
      <c r="P11454" s="89">
        <v>131.18135680008569</v>
      </c>
    </row>
    <row r="11455" spans="1:16">
      <c r="A11455" s="75" t="s">
        <v>11311</v>
      </c>
      <c r="B11455" s="85">
        <v>11451</v>
      </c>
      <c r="C11455" s="85">
        <v>7678</v>
      </c>
      <c r="D11455" s="85">
        <v>11451</v>
      </c>
      <c r="E11455" s="86" t="s">
        <v>11312</v>
      </c>
      <c r="F11455" s="85" t="s">
        <v>2813</v>
      </c>
      <c r="G11455" s="86" t="s">
        <v>11312</v>
      </c>
      <c r="H11455" s="85" t="s">
        <v>1073</v>
      </c>
      <c r="I11455" s="85">
        <v>1</v>
      </c>
      <c r="J11455" s="88">
        <v>2561.8117836373731</v>
      </c>
      <c r="K11455" s="146">
        <v>4135.9122642227012</v>
      </c>
      <c r="L11455" s="147">
        <v>1.4250399819085429E-4</v>
      </c>
      <c r="M11455" s="147">
        <v>3.5642511043983092</v>
      </c>
      <c r="N11455" s="87">
        <v>38378.17191112187</v>
      </c>
      <c r="O11455" s="88">
        <v>3218.2707917198181</v>
      </c>
      <c r="P11455" s="89">
        <v>83.85680274643758</v>
      </c>
    </row>
    <row r="11456" spans="1:16">
      <c r="A11456" s="75" t="s">
        <v>11313</v>
      </c>
      <c r="B11456" s="85">
        <v>11452</v>
      </c>
      <c r="C11456" s="85">
        <v>7679</v>
      </c>
      <c r="D11456" s="85">
        <v>11452</v>
      </c>
      <c r="E11456" s="86" t="s">
        <v>11312</v>
      </c>
      <c r="F11456" s="85" t="s">
        <v>2819</v>
      </c>
      <c r="G11456" s="86" t="s">
        <v>11312</v>
      </c>
      <c r="H11456" s="85" t="s">
        <v>1073</v>
      </c>
      <c r="I11456" s="85">
        <v>1</v>
      </c>
      <c r="J11456" s="88">
        <v>11258.69545780577</v>
      </c>
      <c r="K11456" s="146">
        <v>15022.635966897955</v>
      </c>
      <c r="L11456" s="147">
        <v>1.4384108851858029E-4</v>
      </c>
      <c r="M11456" s="147">
        <v>14.09383456872837</v>
      </c>
      <c r="N11456" s="87">
        <v>153590.14211543219</v>
      </c>
      <c r="O11456" s="88">
        <v>12920.05039436988</v>
      </c>
      <c r="P11456" s="89">
        <v>84.120310173680863</v>
      </c>
    </row>
    <row r="11457" spans="1:16">
      <c r="A11457" s="75" t="s">
        <v>11314</v>
      </c>
      <c r="B11457" s="85">
        <v>11453</v>
      </c>
      <c r="C11457" s="85">
        <v>7680</v>
      </c>
      <c r="D11457" s="85">
        <v>11453</v>
      </c>
      <c r="E11457" s="86" t="s">
        <v>11312</v>
      </c>
      <c r="F11457" s="85" t="s">
        <v>2821</v>
      </c>
      <c r="G11457" s="86" t="s">
        <v>11312</v>
      </c>
      <c r="H11457" s="85" t="s">
        <v>1073</v>
      </c>
      <c r="I11457" s="85">
        <v>1</v>
      </c>
      <c r="J11457" s="88">
        <v>-1688.8190587775571</v>
      </c>
      <c r="K11457" s="146">
        <v>1932.2125304346901</v>
      </c>
      <c r="L11457" s="147">
        <v>6.4726985956174292E-5</v>
      </c>
      <c r="M11457" s="147">
        <v>1.6093081027770231</v>
      </c>
      <c r="N11457" s="87">
        <v>17594.647327979539</v>
      </c>
      <c r="O11457" s="88">
        <v>1475.484981178719</v>
      </c>
      <c r="P11457" s="89">
        <v>83.85987815921483</v>
      </c>
    </row>
    <row r="11458" spans="1:16">
      <c r="A11458" s="75" t="s">
        <v>11315</v>
      </c>
      <c r="B11458" s="85">
        <v>11454</v>
      </c>
      <c r="C11458" s="85">
        <v>7681</v>
      </c>
      <c r="D11458" s="85">
        <v>11454</v>
      </c>
      <c r="E11458" s="86" t="s">
        <v>11312</v>
      </c>
      <c r="F11458" s="85" t="s">
        <v>2823</v>
      </c>
      <c r="G11458" s="86" t="s">
        <v>11312</v>
      </c>
      <c r="H11458" s="85" t="s">
        <v>1073</v>
      </c>
      <c r="I11458" s="85">
        <v>1</v>
      </c>
      <c r="J11458" s="88">
        <v>7011.2213767469511</v>
      </c>
      <c r="K11458" s="146">
        <v>9986.2021213606768</v>
      </c>
      <c r="L11458" s="147">
        <v>1.5294484614844831E-4</v>
      </c>
      <c r="M11458" s="147">
        <v>8.4507220578799433</v>
      </c>
      <c r="N11458" s="87">
        <v>92384.691411347754</v>
      </c>
      <c r="O11458" s="88">
        <v>7749.1010893060056</v>
      </c>
      <c r="P11458" s="89">
        <v>83.878627193792539</v>
      </c>
    </row>
    <row r="11459" spans="1:16">
      <c r="A11459" s="75" t="s">
        <v>11316</v>
      </c>
      <c r="B11459" s="85">
        <v>11455</v>
      </c>
      <c r="C11459" s="85">
        <v>7682</v>
      </c>
      <c r="D11459" s="85">
        <v>11455</v>
      </c>
      <c r="E11459" s="86" t="s">
        <v>11312</v>
      </c>
      <c r="F11459" s="85" t="s">
        <v>10976</v>
      </c>
      <c r="G11459" s="86" t="s">
        <v>11312</v>
      </c>
      <c r="H11459" s="85" t="s">
        <v>1073</v>
      </c>
      <c r="I11459" s="85">
        <v>1</v>
      </c>
      <c r="J11459" s="88">
        <v>-4493.5766494904683</v>
      </c>
      <c r="K11459" s="146">
        <v>4.7359184473945968E-4</v>
      </c>
      <c r="L11459" s="147">
        <v>2.2820372598045931E-12</v>
      </c>
      <c r="M11459" s="147">
        <v>4.8078354306550478E-5</v>
      </c>
      <c r="N11459" s="87">
        <v>5.0299551910670806E-3</v>
      </c>
      <c r="O11459" s="88">
        <v>3.1765757572029441E-4</v>
      </c>
      <c r="P11459" s="89">
        <v>63.15316213640164</v>
      </c>
    </row>
    <row r="11460" spans="1:16">
      <c r="A11460" s="75" t="s">
        <v>11317</v>
      </c>
      <c r="B11460" s="85">
        <v>11456</v>
      </c>
      <c r="C11460" s="85">
        <v>7683</v>
      </c>
      <c r="D11460" s="85">
        <v>11456</v>
      </c>
      <c r="E11460" s="86" t="s">
        <v>11312</v>
      </c>
      <c r="F11460" s="85" t="s">
        <v>2827</v>
      </c>
      <c r="G11460" s="86" t="s">
        <v>11312</v>
      </c>
      <c r="H11460" s="85" t="s">
        <v>1073</v>
      </c>
      <c r="I11460" s="85">
        <v>1</v>
      </c>
      <c r="J11460" s="88">
        <v>6944.4850859220142</v>
      </c>
      <c r="K11460" s="146">
        <v>9362.0886537180704</v>
      </c>
      <c r="L11460" s="147">
        <v>1.4292088783757919E-4</v>
      </c>
      <c r="M11460" s="147">
        <v>8.0760889334481973</v>
      </c>
      <c r="N11460" s="87">
        <v>88281.620250532244</v>
      </c>
      <c r="O11460" s="88">
        <v>7405.5154858023361</v>
      </c>
      <c r="P11460" s="89">
        <v>83.885133335641171</v>
      </c>
    </row>
    <row r="11461" spans="1:16">
      <c r="A11461" s="75" t="s">
        <v>11318</v>
      </c>
      <c r="B11461" s="85">
        <v>11457</v>
      </c>
      <c r="C11461" s="85">
        <v>7684</v>
      </c>
      <c r="D11461" s="85">
        <v>11457</v>
      </c>
      <c r="E11461" s="86" t="s">
        <v>11312</v>
      </c>
      <c r="F11461" s="85" t="s">
        <v>2829</v>
      </c>
      <c r="G11461" s="86" t="s">
        <v>11312</v>
      </c>
      <c r="H11461" s="85" t="s">
        <v>1073</v>
      </c>
      <c r="I11461" s="85">
        <v>1</v>
      </c>
      <c r="J11461" s="88">
        <v>20464.346159646739</v>
      </c>
      <c r="K11461" s="146">
        <v>23538.979009390689</v>
      </c>
      <c r="L11461" s="147">
        <v>2.1560787223026489E-4</v>
      </c>
      <c r="M11461" s="147">
        <v>22.041766239763149</v>
      </c>
      <c r="N11461" s="87">
        <v>240943.77734036461</v>
      </c>
      <c r="O11461" s="88">
        <v>20211.595810055431</v>
      </c>
      <c r="P11461" s="89">
        <v>83.885112257968402</v>
      </c>
    </row>
    <row r="11462" spans="1:16">
      <c r="A11462" s="75" t="s">
        <v>11319</v>
      </c>
      <c r="B11462" s="85">
        <v>11458</v>
      </c>
      <c r="C11462" s="85">
        <v>7685</v>
      </c>
      <c r="D11462" s="85">
        <v>11458</v>
      </c>
      <c r="E11462" s="86" t="s">
        <v>11312</v>
      </c>
      <c r="F11462" s="85" t="s">
        <v>2831</v>
      </c>
      <c r="G11462" s="86" t="s">
        <v>11312</v>
      </c>
      <c r="H11462" s="85" t="s">
        <v>1073</v>
      </c>
      <c r="I11462" s="85">
        <v>1</v>
      </c>
      <c r="J11462" s="88">
        <v>-809.65396976368447</v>
      </c>
      <c r="K11462" s="146">
        <v>355.18754387689478</v>
      </c>
      <c r="L11462" s="147">
        <v>1.3037303799092861E-4</v>
      </c>
      <c r="M11462" s="147">
        <v>0.37723368531993667</v>
      </c>
      <c r="N11462" s="87">
        <v>3226.3249631331969</v>
      </c>
      <c r="O11462" s="88">
        <v>270.37956642864538</v>
      </c>
      <c r="P11462" s="89">
        <v>83.804195026303347</v>
      </c>
    </row>
    <row r="11463" spans="1:16">
      <c r="A11463" s="75" t="s">
        <v>11320</v>
      </c>
      <c r="B11463" s="85">
        <v>11459</v>
      </c>
      <c r="C11463" s="85">
        <v>7686</v>
      </c>
      <c r="D11463" s="85">
        <v>11459</v>
      </c>
      <c r="E11463" s="86" t="s">
        <v>11312</v>
      </c>
      <c r="F11463" s="85" t="s">
        <v>10983</v>
      </c>
      <c r="G11463" s="86" t="s">
        <v>11312</v>
      </c>
      <c r="H11463" s="85" t="s">
        <v>1073</v>
      </c>
      <c r="I11463" s="85">
        <v>1</v>
      </c>
      <c r="J11463" s="88">
        <v>-13794.819960416869</v>
      </c>
      <c r="K11463" s="146">
        <v>0.98531566611330068</v>
      </c>
      <c r="L11463" s="147">
        <v>4.747816263552264E-9</v>
      </c>
      <c r="M11463" s="147">
        <v>0.1000278113430171</v>
      </c>
      <c r="N11463" s="87">
        <v>10.46490496966401</v>
      </c>
      <c r="O11463" s="88">
        <v>0.66089184029122616</v>
      </c>
      <c r="P11463" s="89">
        <v>63.153162136401612</v>
      </c>
    </row>
    <row r="11464" spans="1:16">
      <c r="A11464" s="75" t="s">
        <v>11321</v>
      </c>
      <c r="B11464" s="85">
        <v>11460</v>
      </c>
      <c r="C11464" s="85">
        <v>7687</v>
      </c>
      <c r="D11464" s="85">
        <v>11460</v>
      </c>
      <c r="E11464" s="86" t="s">
        <v>11312</v>
      </c>
      <c r="F11464" s="85" t="s">
        <v>10992</v>
      </c>
      <c r="G11464" s="86" t="s">
        <v>11312</v>
      </c>
      <c r="H11464" s="85" t="s">
        <v>1073</v>
      </c>
      <c r="I11464" s="85">
        <v>1</v>
      </c>
      <c r="J11464" s="88">
        <v>-16504.90057768891</v>
      </c>
      <c r="K11464" s="146">
        <v>0.30338059794703753</v>
      </c>
      <c r="L11464" s="147">
        <v>1.461861803802398E-9</v>
      </c>
      <c r="M11464" s="147">
        <v>3.07987564394296E-2</v>
      </c>
      <c r="N11464" s="87">
        <v>3.2221644660123658</v>
      </c>
      <c r="O11464" s="88">
        <v>0.20348987495223109</v>
      </c>
      <c r="P11464" s="89">
        <v>63.153162136401683</v>
      </c>
    </row>
    <row r="11465" spans="1:16">
      <c r="A11465" s="75" t="s">
        <v>11322</v>
      </c>
      <c r="B11465" s="85">
        <v>11461</v>
      </c>
      <c r="C11465" s="85">
        <v>7688</v>
      </c>
      <c r="D11465" s="85">
        <v>11461</v>
      </c>
      <c r="E11465" s="86" t="s">
        <v>11312</v>
      </c>
      <c r="F11465" s="85" t="s">
        <v>3208</v>
      </c>
      <c r="G11465" s="86" t="s">
        <v>11312</v>
      </c>
      <c r="H11465" s="85" t="s">
        <v>1073</v>
      </c>
      <c r="I11465" s="85">
        <v>1</v>
      </c>
      <c r="J11465" s="88">
        <v>-5326.1900327709182</v>
      </c>
      <c r="K11465" s="146">
        <v>7.6386585000739235E-2</v>
      </c>
      <c r="L11465" s="147">
        <v>3.6807439793819779E-10</v>
      </c>
      <c r="M11465" s="147">
        <v>7.7546548546531041E-3</v>
      </c>
      <c r="N11465" s="87">
        <v>0.8112916301667501</v>
      </c>
      <c r="O11465" s="88">
        <v>5.1235631859826408E-2</v>
      </c>
      <c r="P11465" s="89">
        <v>63.153162136401697</v>
      </c>
    </row>
    <row r="11466" spans="1:16">
      <c r="A11466" s="75" t="s">
        <v>11323</v>
      </c>
      <c r="B11466" s="85">
        <v>11462</v>
      </c>
      <c r="C11466" s="85">
        <v>7689</v>
      </c>
      <c r="D11466" s="85">
        <v>11462</v>
      </c>
      <c r="E11466" s="86" t="s">
        <v>11312</v>
      </c>
      <c r="F11466" s="85" t="s">
        <v>2841</v>
      </c>
      <c r="G11466" s="86" t="s">
        <v>11312</v>
      </c>
      <c r="H11466" s="85" t="s">
        <v>1073</v>
      </c>
      <c r="I11466" s="85">
        <v>1</v>
      </c>
      <c r="J11466" s="88">
        <v>2156.866864741949</v>
      </c>
      <c r="K11466" s="146">
        <v>3355.2768093457289</v>
      </c>
      <c r="L11466" s="147">
        <v>1.2696769853128671E-4</v>
      </c>
      <c r="M11466" s="147">
        <v>2.795515745047739</v>
      </c>
      <c r="N11466" s="87">
        <v>30545.045499848042</v>
      </c>
      <c r="O11466" s="88">
        <v>2563.298195649641</v>
      </c>
      <c r="P11466" s="89">
        <v>83.918624238500257</v>
      </c>
    </row>
    <row r="11467" spans="1:16">
      <c r="A11467" s="75" t="s">
        <v>16685</v>
      </c>
      <c r="B11467" s="85">
        <v>11463</v>
      </c>
      <c r="C11467" s="85">
        <v>11109</v>
      </c>
      <c r="D11467" s="85">
        <v>11463</v>
      </c>
      <c r="E11467" s="86" t="s">
        <v>16686</v>
      </c>
      <c r="F11467" s="85" t="s">
        <v>2813</v>
      </c>
      <c r="G11467" s="86" t="s">
        <v>11312</v>
      </c>
      <c r="H11467" s="85" t="s">
        <v>1073</v>
      </c>
      <c r="I11467" s="85">
        <v>1</v>
      </c>
      <c r="J11467" s="88">
        <v>2561.8117836373731</v>
      </c>
      <c r="K11467" s="146">
        <v>4135.9122642227012</v>
      </c>
      <c r="L11467" s="147">
        <v>1.4250399819085429E-4</v>
      </c>
      <c r="M11467" s="147">
        <v>3.5642511043983092</v>
      </c>
      <c r="N11467" s="87">
        <v>38378.17191112187</v>
      </c>
      <c r="O11467" s="88">
        <v>3218.2707917198181</v>
      </c>
      <c r="P11467" s="89">
        <v>83.85680274643758</v>
      </c>
    </row>
    <row r="11468" spans="1:16">
      <c r="A11468" s="75" t="s">
        <v>16687</v>
      </c>
      <c r="B11468" s="85">
        <v>11464</v>
      </c>
      <c r="C11468" s="85">
        <v>11110</v>
      </c>
      <c r="D11468" s="85">
        <v>11464</v>
      </c>
      <c r="E11468" s="86" t="s">
        <v>16686</v>
      </c>
      <c r="F11468" s="85" t="s">
        <v>2819</v>
      </c>
      <c r="G11468" s="86" t="s">
        <v>11312</v>
      </c>
      <c r="H11468" s="85" t="s">
        <v>1073</v>
      </c>
      <c r="I11468" s="85">
        <v>1</v>
      </c>
      <c r="J11468" s="88">
        <v>11258.69545780577</v>
      </c>
      <c r="K11468" s="146">
        <v>15022.635966897955</v>
      </c>
      <c r="L11468" s="147">
        <v>1.4384108851858029E-4</v>
      </c>
      <c r="M11468" s="147">
        <v>14.09383456872837</v>
      </c>
      <c r="N11468" s="87">
        <v>153590.14211543219</v>
      </c>
      <c r="O11468" s="88">
        <v>12920.05039436988</v>
      </c>
      <c r="P11468" s="89">
        <v>84.120310173680863</v>
      </c>
    </row>
    <row r="11469" spans="1:16">
      <c r="A11469" s="75" t="s">
        <v>16688</v>
      </c>
      <c r="B11469" s="85">
        <v>11465</v>
      </c>
      <c r="C11469" s="85">
        <v>11111</v>
      </c>
      <c r="D11469" s="85">
        <v>11465</v>
      </c>
      <c r="E11469" s="86" t="s">
        <v>16686</v>
      </c>
      <c r="F11469" s="85" t="s">
        <v>2821</v>
      </c>
      <c r="G11469" s="86" t="s">
        <v>11312</v>
      </c>
      <c r="H11469" s="85" t="s">
        <v>1073</v>
      </c>
      <c r="I11469" s="85">
        <v>1</v>
      </c>
      <c r="J11469" s="88">
        <v>-1688.8190587775571</v>
      </c>
      <c r="K11469" s="146">
        <v>1932.2125304346901</v>
      </c>
      <c r="L11469" s="147">
        <v>6.4726985956174292E-5</v>
      </c>
      <c r="M11469" s="147">
        <v>1.6093081027770231</v>
      </c>
      <c r="N11469" s="87">
        <v>17594.647327979539</v>
      </c>
      <c r="O11469" s="88">
        <v>1475.484981178719</v>
      </c>
      <c r="P11469" s="89">
        <v>83.85987815921483</v>
      </c>
    </row>
    <row r="11470" spans="1:16">
      <c r="A11470" s="75" t="s">
        <v>16689</v>
      </c>
      <c r="B11470" s="85">
        <v>11466</v>
      </c>
      <c r="C11470" s="85">
        <v>11112</v>
      </c>
      <c r="D11470" s="85">
        <v>11466</v>
      </c>
      <c r="E11470" s="86" t="s">
        <v>16686</v>
      </c>
      <c r="F11470" s="85" t="s">
        <v>2823</v>
      </c>
      <c r="G11470" s="86" t="s">
        <v>11312</v>
      </c>
      <c r="H11470" s="85" t="s">
        <v>1073</v>
      </c>
      <c r="I11470" s="85">
        <v>1</v>
      </c>
      <c r="J11470" s="88">
        <v>7011.2213767469511</v>
      </c>
      <c r="K11470" s="146">
        <v>9986.2021213606768</v>
      </c>
      <c r="L11470" s="147">
        <v>1.5294484614844831E-4</v>
      </c>
      <c r="M11470" s="147">
        <v>8.4507220578799433</v>
      </c>
      <c r="N11470" s="87">
        <v>92384.691411347754</v>
      </c>
      <c r="O11470" s="88">
        <v>7749.1010893060056</v>
      </c>
      <c r="P11470" s="89">
        <v>83.878627193792539</v>
      </c>
    </row>
    <row r="11471" spans="1:16">
      <c r="A11471" s="75" t="s">
        <v>16690</v>
      </c>
      <c r="B11471" s="85">
        <v>11467</v>
      </c>
      <c r="C11471" s="85">
        <v>11113</v>
      </c>
      <c r="D11471" s="85">
        <v>11467</v>
      </c>
      <c r="E11471" s="86" t="s">
        <v>16686</v>
      </c>
      <c r="F11471" s="85" t="s">
        <v>10976</v>
      </c>
      <c r="G11471" s="86" t="s">
        <v>11312</v>
      </c>
      <c r="H11471" s="85" t="s">
        <v>1073</v>
      </c>
      <c r="I11471" s="85">
        <v>1</v>
      </c>
      <c r="J11471" s="88">
        <v>-4493.5766494904683</v>
      </c>
      <c r="K11471" s="146">
        <v>4.7359184473945968E-4</v>
      </c>
      <c r="L11471" s="147">
        <v>2.2820372598045931E-12</v>
      </c>
      <c r="M11471" s="147">
        <v>4.8078354306550478E-5</v>
      </c>
      <c r="N11471" s="87">
        <v>5.0299551910670806E-3</v>
      </c>
      <c r="O11471" s="88">
        <v>3.1765757572029441E-4</v>
      </c>
      <c r="P11471" s="89">
        <v>63.15316213640164</v>
      </c>
    </row>
    <row r="11472" spans="1:16">
      <c r="A11472" s="75" t="s">
        <v>16691</v>
      </c>
      <c r="B11472" s="85">
        <v>11468</v>
      </c>
      <c r="C11472" s="85">
        <v>11114</v>
      </c>
      <c r="D11472" s="85">
        <v>11468</v>
      </c>
      <c r="E11472" s="86" t="s">
        <v>16686</v>
      </c>
      <c r="F11472" s="85" t="s">
        <v>2827</v>
      </c>
      <c r="G11472" s="86" t="s">
        <v>11312</v>
      </c>
      <c r="H11472" s="85" t="s">
        <v>1073</v>
      </c>
      <c r="I11472" s="85">
        <v>1</v>
      </c>
      <c r="J11472" s="88">
        <v>6944.4850859220142</v>
      </c>
      <c r="K11472" s="146">
        <v>9362.0886537180704</v>
      </c>
      <c r="L11472" s="147">
        <v>1.4292088783757919E-4</v>
      </c>
      <c r="M11472" s="147">
        <v>8.0760889334481973</v>
      </c>
      <c r="N11472" s="87">
        <v>88281.620250532244</v>
      </c>
      <c r="O11472" s="88">
        <v>7405.5154858023361</v>
      </c>
      <c r="P11472" s="89">
        <v>83.885133335641171</v>
      </c>
    </row>
    <row r="11473" spans="1:16">
      <c r="A11473" s="75" t="s">
        <v>16692</v>
      </c>
      <c r="B11473" s="85">
        <v>11469</v>
      </c>
      <c r="C11473" s="85">
        <v>11115</v>
      </c>
      <c r="D11473" s="85">
        <v>11469</v>
      </c>
      <c r="E11473" s="86" t="s">
        <v>16686</v>
      </c>
      <c r="F11473" s="85" t="s">
        <v>2829</v>
      </c>
      <c r="G11473" s="86" t="s">
        <v>11312</v>
      </c>
      <c r="H11473" s="85" t="s">
        <v>1073</v>
      </c>
      <c r="I11473" s="85">
        <v>1</v>
      </c>
      <c r="J11473" s="88">
        <v>20464.346159646739</v>
      </c>
      <c r="K11473" s="146">
        <v>23538.979009390689</v>
      </c>
      <c r="L11473" s="147">
        <v>2.1560787223026489E-4</v>
      </c>
      <c r="M11473" s="147">
        <v>22.041766239763149</v>
      </c>
      <c r="N11473" s="87">
        <v>240943.77734036461</v>
      </c>
      <c r="O11473" s="88">
        <v>20211.595810055431</v>
      </c>
      <c r="P11473" s="89">
        <v>83.885112257968402</v>
      </c>
    </row>
    <row r="11474" spans="1:16">
      <c r="A11474" s="75" t="s">
        <v>16693</v>
      </c>
      <c r="B11474" s="85">
        <v>11470</v>
      </c>
      <c r="C11474" s="85">
        <v>11116</v>
      </c>
      <c r="D11474" s="85">
        <v>11470</v>
      </c>
      <c r="E11474" s="86" t="s">
        <v>16686</v>
      </c>
      <c r="F11474" s="85" t="s">
        <v>2831</v>
      </c>
      <c r="G11474" s="86" t="s">
        <v>11312</v>
      </c>
      <c r="H11474" s="85" t="s">
        <v>1073</v>
      </c>
      <c r="I11474" s="85">
        <v>1</v>
      </c>
      <c r="J11474" s="88">
        <v>-809.65396976368447</v>
      </c>
      <c r="K11474" s="146">
        <v>355.18754387689478</v>
      </c>
      <c r="L11474" s="147">
        <v>1.3037303799092861E-4</v>
      </c>
      <c r="M11474" s="147">
        <v>0.37723368531993667</v>
      </c>
      <c r="N11474" s="87">
        <v>3226.3249631331969</v>
      </c>
      <c r="O11474" s="88">
        <v>270.37956642864538</v>
      </c>
      <c r="P11474" s="89">
        <v>83.804195026303347</v>
      </c>
    </row>
    <row r="11475" spans="1:16">
      <c r="A11475" s="75" t="s">
        <v>16694</v>
      </c>
      <c r="B11475" s="85">
        <v>11471</v>
      </c>
      <c r="C11475" s="85">
        <v>11117</v>
      </c>
      <c r="D11475" s="85">
        <v>11471</v>
      </c>
      <c r="E11475" s="86" t="s">
        <v>16686</v>
      </c>
      <c r="F11475" s="85" t="s">
        <v>10983</v>
      </c>
      <c r="G11475" s="86" t="s">
        <v>11312</v>
      </c>
      <c r="H11475" s="85" t="s">
        <v>1073</v>
      </c>
      <c r="I11475" s="85">
        <v>1</v>
      </c>
      <c r="J11475" s="88">
        <v>-13794.819960416869</v>
      </c>
      <c r="K11475" s="146">
        <v>0.98531566611330068</v>
      </c>
      <c r="L11475" s="147">
        <v>4.747816263552264E-9</v>
      </c>
      <c r="M11475" s="147">
        <v>0.1000278113430171</v>
      </c>
      <c r="N11475" s="87">
        <v>10.46490496966401</v>
      </c>
      <c r="O11475" s="88">
        <v>0.66089184029122616</v>
      </c>
      <c r="P11475" s="89">
        <v>63.153162136401612</v>
      </c>
    </row>
    <row r="11476" spans="1:16">
      <c r="A11476" s="75" t="s">
        <v>16695</v>
      </c>
      <c r="B11476" s="85">
        <v>11472</v>
      </c>
      <c r="C11476" s="85">
        <v>11118</v>
      </c>
      <c r="D11476" s="85">
        <v>11472</v>
      </c>
      <c r="E11476" s="86" t="s">
        <v>16686</v>
      </c>
      <c r="F11476" s="85" t="s">
        <v>10992</v>
      </c>
      <c r="G11476" s="86" t="s">
        <v>11312</v>
      </c>
      <c r="H11476" s="85" t="s">
        <v>1073</v>
      </c>
      <c r="I11476" s="85">
        <v>1</v>
      </c>
      <c r="J11476" s="88">
        <v>-16504.90057768891</v>
      </c>
      <c r="K11476" s="146">
        <v>0.30338059794703753</v>
      </c>
      <c r="L11476" s="147">
        <v>1.461861803802398E-9</v>
      </c>
      <c r="M11476" s="147">
        <v>3.07987564394296E-2</v>
      </c>
      <c r="N11476" s="87">
        <v>3.2221644660123658</v>
      </c>
      <c r="O11476" s="88">
        <v>0.20348987495223109</v>
      </c>
      <c r="P11476" s="89">
        <v>63.153162136401683</v>
      </c>
    </row>
    <row r="11477" spans="1:16">
      <c r="A11477" s="75" t="s">
        <v>16696</v>
      </c>
      <c r="B11477" s="85">
        <v>11473</v>
      </c>
      <c r="C11477" s="85">
        <v>11119</v>
      </c>
      <c r="D11477" s="85">
        <v>11473</v>
      </c>
      <c r="E11477" s="86" t="s">
        <v>16686</v>
      </c>
      <c r="F11477" s="85" t="s">
        <v>3208</v>
      </c>
      <c r="G11477" s="86" t="s">
        <v>11312</v>
      </c>
      <c r="H11477" s="85" t="s">
        <v>1073</v>
      </c>
      <c r="I11477" s="85">
        <v>1</v>
      </c>
      <c r="J11477" s="88">
        <v>-5326.1900327709182</v>
      </c>
      <c r="K11477" s="146">
        <v>7.6386585000739235E-2</v>
      </c>
      <c r="L11477" s="147">
        <v>3.6807439793819779E-10</v>
      </c>
      <c r="M11477" s="147">
        <v>7.7546548546531041E-3</v>
      </c>
      <c r="N11477" s="87">
        <v>0.8112916301667501</v>
      </c>
      <c r="O11477" s="88">
        <v>5.1235631859826408E-2</v>
      </c>
      <c r="P11477" s="89">
        <v>63.153162136401697</v>
      </c>
    </row>
    <row r="11478" spans="1:16">
      <c r="A11478" s="75" t="s">
        <v>16697</v>
      </c>
      <c r="B11478" s="85">
        <v>11474</v>
      </c>
      <c r="C11478" s="85">
        <v>11120</v>
      </c>
      <c r="D11478" s="85">
        <v>11474</v>
      </c>
      <c r="E11478" s="86" t="s">
        <v>16686</v>
      </c>
      <c r="F11478" s="85" t="s">
        <v>2841</v>
      </c>
      <c r="G11478" s="86" t="s">
        <v>11312</v>
      </c>
      <c r="H11478" s="85" t="s">
        <v>1073</v>
      </c>
      <c r="I11478" s="85">
        <v>1</v>
      </c>
      <c r="J11478" s="88">
        <v>2156.866864741949</v>
      </c>
      <c r="K11478" s="146">
        <v>3355.2768093457289</v>
      </c>
      <c r="L11478" s="147">
        <v>1.2696769853128671E-4</v>
      </c>
      <c r="M11478" s="147">
        <v>2.795515745047739</v>
      </c>
      <c r="N11478" s="87">
        <v>30545.045499848042</v>
      </c>
      <c r="O11478" s="88">
        <v>2563.298195649641</v>
      </c>
      <c r="P11478" s="89">
        <v>83.918624238500257</v>
      </c>
    </row>
    <row r="11479" spans="1:16">
      <c r="A11479" s="75" t="s">
        <v>24150</v>
      </c>
      <c r="B11479" s="85">
        <v>11475</v>
      </c>
      <c r="C11479" s="85">
        <v>14726</v>
      </c>
      <c r="D11479" s="85">
        <v>11475</v>
      </c>
      <c r="E11479" s="86" t="s">
        <v>24151</v>
      </c>
      <c r="F11479" s="85" t="s">
        <v>232</v>
      </c>
      <c r="G11479" s="86" t="s">
        <v>11312</v>
      </c>
      <c r="H11479" s="85" t="s">
        <v>1073</v>
      </c>
      <c r="I11479" s="85">
        <v>1</v>
      </c>
      <c r="J11479" s="88">
        <v>-4571.2069488785228</v>
      </c>
      <c r="K11479" s="146">
        <v>2630.7560640788975</v>
      </c>
      <c r="L11479" s="147">
        <v>4.559090328891545E-5</v>
      </c>
      <c r="M11479" s="147">
        <v>2.3764519746234871</v>
      </c>
      <c r="N11479" s="87">
        <v>25625.710335296892</v>
      </c>
      <c r="O11479" s="88">
        <v>2151.0354395361142</v>
      </c>
      <c r="P11479" s="89">
        <v>83.940519555989624</v>
      </c>
    </row>
    <row r="11480" spans="1:16">
      <c r="A11480" s="75" t="s">
        <v>11324</v>
      </c>
      <c r="B11480" s="85">
        <v>11476</v>
      </c>
      <c r="C11480" s="85">
        <v>7690</v>
      </c>
      <c r="D11480" s="85">
        <v>11476</v>
      </c>
      <c r="E11480" s="86" t="s">
        <v>11325</v>
      </c>
      <c r="F11480" s="85" t="s">
        <v>283</v>
      </c>
      <c r="G11480" s="86" t="s">
        <v>11325</v>
      </c>
      <c r="H11480" s="85" t="s">
        <v>1073</v>
      </c>
      <c r="I11480" s="85">
        <v>1</v>
      </c>
      <c r="J11480" s="88">
        <v>-1438.3657359530839</v>
      </c>
      <c r="K11480" s="146">
        <v>4.6713213387494908E-2</v>
      </c>
      <c r="L11480" s="147">
        <v>2.6743270983377558E-10</v>
      </c>
      <c r="M11480" s="147">
        <v>1.115070245099472E-4</v>
      </c>
      <c r="N11480" s="87">
        <v>1.1639692434536971E-2</v>
      </c>
      <c r="O11480" s="88">
        <v>-1438.3658341208729</v>
      </c>
      <c r="P11480" s="89">
        <v>-123574213.16846775</v>
      </c>
    </row>
    <row r="11481" spans="1:16">
      <c r="A11481" s="75" t="s">
        <v>11326</v>
      </c>
      <c r="B11481" s="85">
        <v>11477</v>
      </c>
      <c r="C11481" s="85">
        <v>7691</v>
      </c>
      <c r="D11481" s="85">
        <v>11477</v>
      </c>
      <c r="E11481" s="86" t="s">
        <v>11325</v>
      </c>
      <c r="F11481" s="85" t="s">
        <v>238</v>
      </c>
      <c r="G11481" s="86" t="s">
        <v>11325</v>
      </c>
      <c r="H11481" s="85" t="s">
        <v>1073</v>
      </c>
      <c r="I11481" s="85">
        <v>1</v>
      </c>
      <c r="J11481" s="88">
        <v>-3242.0924602094242</v>
      </c>
      <c r="K11481" s="146">
        <v>167.59456465981728</v>
      </c>
      <c r="L11481" s="147">
        <v>6.5709020814065676E-6</v>
      </c>
      <c r="M11481" s="147">
        <v>0</v>
      </c>
      <c r="N11481" s="87">
        <v>0</v>
      </c>
      <c r="O11481" s="88">
        <v>-3242.0924602094242</v>
      </c>
      <c r="P11481" s="89" t="e">
        <v>#DIV/0!</v>
      </c>
    </row>
    <row r="11482" spans="1:16">
      <c r="A11482" s="75" t="s">
        <v>16698</v>
      </c>
      <c r="B11482" s="85">
        <v>11478</v>
      </c>
      <c r="C11482" s="85">
        <v>11121</v>
      </c>
      <c r="D11482" s="85">
        <v>11478</v>
      </c>
      <c r="E11482" s="86" t="s">
        <v>16699</v>
      </c>
      <c r="F11482" s="85" t="s">
        <v>283</v>
      </c>
      <c r="G11482" s="86" t="s">
        <v>11325</v>
      </c>
      <c r="H11482" s="85" t="s">
        <v>1073</v>
      </c>
      <c r="I11482" s="85">
        <v>1</v>
      </c>
      <c r="J11482" s="88">
        <v>-1438.3657359530839</v>
      </c>
      <c r="K11482" s="146">
        <v>4.6713213387494908E-2</v>
      </c>
      <c r="L11482" s="147">
        <v>2.6743270983377558E-10</v>
      </c>
      <c r="M11482" s="147">
        <v>1.115070245099472E-4</v>
      </c>
      <c r="N11482" s="87">
        <v>1.1639692434536971E-2</v>
      </c>
      <c r="O11482" s="88">
        <v>-1438.3658341208729</v>
      </c>
      <c r="P11482" s="89">
        <v>-123574213.16846775</v>
      </c>
    </row>
    <row r="11483" spans="1:16">
      <c r="A11483" s="75" t="s">
        <v>16700</v>
      </c>
      <c r="B11483" s="85">
        <v>11479</v>
      </c>
      <c r="C11483" s="85">
        <v>11122</v>
      </c>
      <c r="D11483" s="85">
        <v>11479</v>
      </c>
      <c r="E11483" s="86" t="s">
        <v>16699</v>
      </c>
      <c r="F11483" s="85" t="s">
        <v>238</v>
      </c>
      <c r="G11483" s="86" t="s">
        <v>11325</v>
      </c>
      <c r="H11483" s="85" t="s">
        <v>1073</v>
      </c>
      <c r="I11483" s="85">
        <v>1</v>
      </c>
      <c r="J11483" s="88">
        <v>-3242.0924602094242</v>
      </c>
      <c r="K11483" s="146">
        <v>167.59456465981728</v>
      </c>
      <c r="L11483" s="147">
        <v>6.5709020814065676E-6</v>
      </c>
      <c r="M11483" s="147">
        <v>0</v>
      </c>
      <c r="N11483" s="87">
        <v>0</v>
      </c>
      <c r="O11483" s="88">
        <v>-3242.0924602094242</v>
      </c>
      <c r="P11483" s="89" t="e">
        <v>#DIV/0!</v>
      </c>
    </row>
    <row r="11484" spans="1:16">
      <c r="A11484" s="75" t="s">
        <v>11327</v>
      </c>
      <c r="B11484" s="85">
        <v>11480</v>
      </c>
      <c r="C11484" s="85">
        <v>7692</v>
      </c>
      <c r="D11484" s="85">
        <v>11480</v>
      </c>
      <c r="E11484" s="86" t="s">
        <v>11328</v>
      </c>
      <c r="F11484" s="85" t="s">
        <v>2807</v>
      </c>
      <c r="G11484" s="86" t="s">
        <v>11328</v>
      </c>
      <c r="H11484" s="85" t="s">
        <v>1073</v>
      </c>
      <c r="I11484" s="85">
        <v>1</v>
      </c>
      <c r="J11484" s="88">
        <v>27834.622854217709</v>
      </c>
      <c r="K11484" s="146">
        <v>30779.854549492229</v>
      </c>
      <c r="L11484" s="147">
        <v>2.425349513670924E-4</v>
      </c>
      <c r="M11484" s="147">
        <v>28.75348066090714</v>
      </c>
      <c r="N11484" s="87">
        <v>314194.6965359422</v>
      </c>
      <c r="O11484" s="88">
        <v>26510.79037117766</v>
      </c>
      <c r="P11484" s="89">
        <v>84.376950545201083</v>
      </c>
    </row>
    <row r="11485" spans="1:16">
      <c r="A11485" s="75" t="s">
        <v>11329</v>
      </c>
      <c r="B11485" s="85">
        <v>11481</v>
      </c>
      <c r="C11485" s="85">
        <v>7693</v>
      </c>
      <c r="D11485" s="85">
        <v>11481</v>
      </c>
      <c r="E11485" s="86" t="s">
        <v>11328</v>
      </c>
      <c r="F11485" s="85" t="s">
        <v>10965</v>
      </c>
      <c r="G11485" s="86" t="s">
        <v>11328</v>
      </c>
      <c r="H11485" s="85" t="s">
        <v>1073</v>
      </c>
      <c r="I11485" s="85">
        <v>1</v>
      </c>
      <c r="J11485" s="88">
        <v>-764.92766769274408</v>
      </c>
      <c r="K11485" s="146">
        <v>557.29123740873069</v>
      </c>
      <c r="L11485" s="147">
        <v>3.184905909121805E-6</v>
      </c>
      <c r="M11485" s="147">
        <v>1.3442727608192491</v>
      </c>
      <c r="N11485" s="87">
        <v>140.6377537047189</v>
      </c>
      <c r="O11485" s="88">
        <v>1123.529855662214</v>
      </c>
      <c r="P11485" s="89">
        <v>7988.8211100211529</v>
      </c>
    </row>
    <row r="11486" spans="1:16">
      <c r="A11486" s="75" t="s">
        <v>11330</v>
      </c>
      <c r="B11486" s="85">
        <v>11482</v>
      </c>
      <c r="C11486" s="85">
        <v>7694</v>
      </c>
      <c r="D11486" s="85">
        <v>11482</v>
      </c>
      <c r="E11486" s="86" t="s">
        <v>11328</v>
      </c>
      <c r="F11486" s="85" t="s">
        <v>2809</v>
      </c>
      <c r="G11486" s="86" t="s">
        <v>11328</v>
      </c>
      <c r="H11486" s="85" t="s">
        <v>1073</v>
      </c>
      <c r="I11486" s="85">
        <v>1</v>
      </c>
      <c r="J11486" s="88">
        <v>29556.26150264508</v>
      </c>
      <c r="K11486" s="146">
        <v>32207.298354199549</v>
      </c>
      <c r="L11486" s="147">
        <v>2.3877075187558411E-4</v>
      </c>
      <c r="M11486" s="147">
        <v>30.551049328337768</v>
      </c>
      <c r="N11486" s="87">
        <v>325109.70197753911</v>
      </c>
      <c r="O11486" s="88">
        <v>28158.93573897961</v>
      </c>
      <c r="P11486" s="89">
        <v>86.613643233953781</v>
      </c>
    </row>
    <row r="11487" spans="1:16">
      <c r="A11487" s="75" t="s">
        <v>11331</v>
      </c>
      <c r="B11487" s="85">
        <v>11483</v>
      </c>
      <c r="C11487" s="85">
        <v>7695</v>
      </c>
      <c r="D11487" s="85">
        <v>11483</v>
      </c>
      <c r="E11487" s="86" t="s">
        <v>11328</v>
      </c>
      <c r="F11487" s="85" t="s">
        <v>2811</v>
      </c>
      <c r="G11487" s="86" t="s">
        <v>11328</v>
      </c>
      <c r="H11487" s="85" t="s">
        <v>1073</v>
      </c>
      <c r="I11487" s="85">
        <v>1</v>
      </c>
      <c r="J11487" s="88">
        <v>18797.305409852601</v>
      </c>
      <c r="K11487" s="146">
        <v>17071.353800590325</v>
      </c>
      <c r="L11487" s="147">
        <v>1.188548253285573E-4</v>
      </c>
      <c r="M11487" s="147">
        <v>20.076123423656188</v>
      </c>
      <c r="N11487" s="87">
        <v>144420.3135615066</v>
      </c>
      <c r="O11487" s="88">
        <v>18138.829047540359</v>
      </c>
      <c r="P11487" s="89">
        <v>125.59749110235302</v>
      </c>
    </row>
    <row r="11488" spans="1:16">
      <c r="A11488" s="75" t="s">
        <v>11332</v>
      </c>
      <c r="B11488" s="85">
        <v>11484</v>
      </c>
      <c r="C11488" s="85">
        <v>7696</v>
      </c>
      <c r="D11488" s="85">
        <v>11484</v>
      </c>
      <c r="E11488" s="86" t="s">
        <v>11328</v>
      </c>
      <c r="F11488" s="85" t="s">
        <v>2813</v>
      </c>
      <c r="G11488" s="86" t="s">
        <v>11328</v>
      </c>
      <c r="H11488" s="85" t="s">
        <v>1073</v>
      </c>
      <c r="I11488" s="85">
        <v>1</v>
      </c>
      <c r="J11488" s="88">
        <v>6715.1829635917366</v>
      </c>
      <c r="K11488" s="146">
        <v>8101.8387638701106</v>
      </c>
      <c r="L11488" s="147">
        <v>1.530676797959722E-4</v>
      </c>
      <c r="M11488" s="147">
        <v>6.8297676554562541</v>
      </c>
      <c r="N11488" s="87">
        <v>73997.985793799264</v>
      </c>
      <c r="O11488" s="88">
        <v>6465.9631596581748</v>
      </c>
      <c r="P11488" s="89">
        <v>87.380258939426383</v>
      </c>
    </row>
    <row r="11489" spans="1:16">
      <c r="A11489" s="75" t="s">
        <v>11333</v>
      </c>
      <c r="B11489" s="85">
        <v>11485</v>
      </c>
      <c r="C11489" s="85">
        <v>7697</v>
      </c>
      <c r="D11489" s="85">
        <v>11485</v>
      </c>
      <c r="E11489" s="86" t="s">
        <v>11328</v>
      </c>
      <c r="F11489" s="85" t="s">
        <v>2815</v>
      </c>
      <c r="G11489" s="86" t="s">
        <v>11328</v>
      </c>
      <c r="H11489" s="85" t="s">
        <v>1073</v>
      </c>
      <c r="I11489" s="85">
        <v>1</v>
      </c>
      <c r="J11489" s="88">
        <v>-592.82583026903376</v>
      </c>
      <c r="K11489" s="146">
        <v>813.79677221028214</v>
      </c>
      <c r="L11489" s="147">
        <v>3.4755898858600258E-5</v>
      </c>
      <c r="M11489" s="147">
        <v>0.92405436647253314</v>
      </c>
      <c r="N11489" s="87">
        <v>5975.9823508287673</v>
      </c>
      <c r="O11489" s="88">
        <v>820.5028462235922</v>
      </c>
      <c r="P11489" s="89">
        <v>137.30007855692585</v>
      </c>
    </row>
    <row r="11490" spans="1:16">
      <c r="A11490" s="75" t="s">
        <v>11334</v>
      </c>
      <c r="B11490" s="85">
        <v>11486</v>
      </c>
      <c r="C11490" s="85">
        <v>7698</v>
      </c>
      <c r="D11490" s="85">
        <v>11486</v>
      </c>
      <c r="E11490" s="86" t="s">
        <v>11328</v>
      </c>
      <c r="F11490" s="85" t="s">
        <v>2819</v>
      </c>
      <c r="G11490" s="86" t="s">
        <v>11328</v>
      </c>
      <c r="H11490" s="85" t="s">
        <v>1073</v>
      </c>
      <c r="I11490" s="85">
        <v>1</v>
      </c>
      <c r="J11490" s="88">
        <v>14915.610402173779</v>
      </c>
      <c r="K11490" s="146">
        <v>17521.247598400918</v>
      </c>
      <c r="L11490" s="147">
        <v>1.5125350199955489E-4</v>
      </c>
      <c r="M11490" s="147">
        <v>16.68492163278141</v>
      </c>
      <c r="N11490" s="87">
        <v>177464.59596544059</v>
      </c>
      <c r="O11490" s="88">
        <v>15262.690816624119</v>
      </c>
      <c r="P11490" s="89">
        <v>86.004144846988922</v>
      </c>
    </row>
    <row r="11491" spans="1:16">
      <c r="A11491" s="75" t="s">
        <v>11335</v>
      </c>
      <c r="B11491" s="85">
        <v>11487</v>
      </c>
      <c r="C11491" s="85">
        <v>7699</v>
      </c>
      <c r="D11491" s="85">
        <v>11487</v>
      </c>
      <c r="E11491" s="86" t="s">
        <v>11328</v>
      </c>
      <c r="F11491" s="85" t="s">
        <v>2823</v>
      </c>
      <c r="G11491" s="86" t="s">
        <v>11328</v>
      </c>
      <c r="H11491" s="85" t="s">
        <v>1073</v>
      </c>
      <c r="I11491" s="85">
        <v>1</v>
      </c>
      <c r="J11491" s="88">
        <v>10871.874853120609</v>
      </c>
      <c r="K11491" s="146">
        <v>13516.06663743231</v>
      </c>
      <c r="L11491" s="147">
        <v>1.623642172626217E-4</v>
      </c>
      <c r="M11491" s="147">
        <v>11.34450473184144</v>
      </c>
      <c r="N11491" s="87">
        <v>123888.9394026442</v>
      </c>
      <c r="O11491" s="88">
        <v>10646.62554114341</v>
      </c>
      <c r="P11491" s="89">
        <v>85.936852736638855</v>
      </c>
    </row>
    <row r="11492" spans="1:16">
      <c r="A11492" s="75" t="s">
        <v>11336</v>
      </c>
      <c r="B11492" s="85">
        <v>11488</v>
      </c>
      <c r="C11492" s="85">
        <v>7700</v>
      </c>
      <c r="D11492" s="85">
        <v>11488</v>
      </c>
      <c r="E11492" s="86" t="s">
        <v>11328</v>
      </c>
      <c r="F11492" s="85" t="s">
        <v>2825</v>
      </c>
      <c r="G11492" s="86" t="s">
        <v>11328</v>
      </c>
      <c r="H11492" s="85" t="s">
        <v>1073</v>
      </c>
      <c r="I11492" s="85">
        <v>1</v>
      </c>
      <c r="J11492" s="88">
        <v>2916.7897176261858</v>
      </c>
      <c r="K11492" s="146">
        <v>4658.3426964284581</v>
      </c>
      <c r="L11492" s="147">
        <v>5.264584859805853E-5</v>
      </c>
      <c r="M11492" s="147">
        <v>4.38211552246075</v>
      </c>
      <c r="N11492" s="87">
        <v>39131.638084760452</v>
      </c>
      <c r="O11492" s="88">
        <v>4362.5324498552291</v>
      </c>
      <c r="P11492" s="89">
        <v>111.48351214957668</v>
      </c>
    </row>
    <row r="11493" spans="1:16">
      <c r="A11493" s="75" t="s">
        <v>11337</v>
      </c>
      <c r="B11493" s="85">
        <v>11489</v>
      </c>
      <c r="C11493" s="85">
        <v>7701</v>
      </c>
      <c r="D11493" s="85">
        <v>11489</v>
      </c>
      <c r="E11493" s="86" t="s">
        <v>11328</v>
      </c>
      <c r="F11493" s="85" t="s">
        <v>2827</v>
      </c>
      <c r="G11493" s="86" t="s">
        <v>11328</v>
      </c>
      <c r="H11493" s="85" t="s">
        <v>1073</v>
      </c>
      <c r="I11493" s="85">
        <v>1</v>
      </c>
      <c r="J11493" s="88">
        <v>11880.055503637281</v>
      </c>
      <c r="K11493" s="146">
        <v>13663.433861999187</v>
      </c>
      <c r="L11493" s="147">
        <v>1.5535453610064249E-4</v>
      </c>
      <c r="M11493" s="147">
        <v>11.45001410534381</v>
      </c>
      <c r="N11493" s="87">
        <v>125015.195811857</v>
      </c>
      <c r="O11493" s="88">
        <v>11303.572225040671</v>
      </c>
      <c r="P11493" s="89">
        <v>90.417586051315766</v>
      </c>
    </row>
    <row r="11494" spans="1:16">
      <c r="A11494" s="75" t="s">
        <v>11338</v>
      </c>
      <c r="B11494" s="85">
        <v>11490</v>
      </c>
      <c r="C11494" s="85">
        <v>7702</v>
      </c>
      <c r="D11494" s="85">
        <v>11490</v>
      </c>
      <c r="E11494" s="86" t="s">
        <v>11328</v>
      </c>
      <c r="F11494" s="85" t="s">
        <v>2829</v>
      </c>
      <c r="G11494" s="86" t="s">
        <v>11328</v>
      </c>
      <c r="H11494" s="85" t="s">
        <v>1073</v>
      </c>
      <c r="I11494" s="85">
        <v>1</v>
      </c>
      <c r="J11494" s="88">
        <v>27758.243390427109</v>
      </c>
      <c r="K11494" s="146">
        <v>30755.498919244776</v>
      </c>
      <c r="L11494" s="147">
        <v>2.3574906949889291E-4</v>
      </c>
      <c r="M11494" s="147">
        <v>28.775056882541051</v>
      </c>
      <c r="N11494" s="87">
        <v>314177.80471512623</v>
      </c>
      <c r="O11494" s="88">
        <v>26472.922878709771</v>
      </c>
      <c r="P11494" s="89">
        <v>84.260958226229604</v>
      </c>
    </row>
    <row r="11495" spans="1:16">
      <c r="A11495" s="75" t="s">
        <v>11339</v>
      </c>
      <c r="B11495" s="85">
        <v>11491</v>
      </c>
      <c r="C11495" s="85">
        <v>7703</v>
      </c>
      <c r="D11495" s="85">
        <v>11491</v>
      </c>
      <c r="E11495" s="86" t="s">
        <v>11328</v>
      </c>
      <c r="F11495" s="85" t="s">
        <v>10980</v>
      </c>
      <c r="G11495" s="86" t="s">
        <v>11328</v>
      </c>
      <c r="H11495" s="85" t="s">
        <v>1073</v>
      </c>
      <c r="I11495" s="85">
        <v>1</v>
      </c>
      <c r="J11495" s="88">
        <v>-1778.280230858461</v>
      </c>
      <c r="K11495" s="146">
        <v>113.66338216427894</v>
      </c>
      <c r="L11495" s="147">
        <v>6.4958347306702156E-7</v>
      </c>
      <c r="M11495" s="147">
        <v>0.27417367848180457</v>
      </c>
      <c r="N11495" s="87">
        <v>28.684037488895829</v>
      </c>
      <c r="O11495" s="88">
        <v>229.15164421192929</v>
      </c>
      <c r="P11495" s="89">
        <v>7988.8211100211583</v>
      </c>
    </row>
    <row r="11496" spans="1:16">
      <c r="A11496" s="75" t="s">
        <v>11340</v>
      </c>
      <c r="B11496" s="85">
        <v>11492</v>
      </c>
      <c r="C11496" s="85">
        <v>7704</v>
      </c>
      <c r="D11496" s="85">
        <v>11492</v>
      </c>
      <c r="E11496" s="86" t="s">
        <v>11328</v>
      </c>
      <c r="F11496" s="85" t="s">
        <v>2831</v>
      </c>
      <c r="G11496" s="86" t="s">
        <v>11328</v>
      </c>
      <c r="H11496" s="85" t="s">
        <v>1073</v>
      </c>
      <c r="I11496" s="85">
        <v>1</v>
      </c>
      <c r="J11496" s="88">
        <v>3061.6002818521588</v>
      </c>
      <c r="K11496" s="146">
        <v>4049.5054772235103</v>
      </c>
      <c r="L11496" s="147">
        <v>1.3989348491679249E-4</v>
      </c>
      <c r="M11496" s="147">
        <v>3.4640833564447768</v>
      </c>
      <c r="N11496" s="87">
        <v>36175.605797055519</v>
      </c>
      <c r="O11496" s="88">
        <v>3167.7939140614399</v>
      </c>
      <c r="P11496" s="89">
        <v>87.567128297248289</v>
      </c>
    </row>
    <row r="11497" spans="1:16">
      <c r="A11497" s="75" t="s">
        <v>11341</v>
      </c>
      <c r="B11497" s="85">
        <v>11493</v>
      </c>
      <c r="C11497" s="85">
        <v>7705</v>
      </c>
      <c r="D11497" s="85">
        <v>11493</v>
      </c>
      <c r="E11497" s="86" t="s">
        <v>11328</v>
      </c>
      <c r="F11497" s="85" t="s">
        <v>10985</v>
      </c>
      <c r="G11497" s="86" t="s">
        <v>11328</v>
      </c>
      <c r="H11497" s="85" t="s">
        <v>1073</v>
      </c>
      <c r="I11497" s="85">
        <v>1</v>
      </c>
      <c r="J11497" s="88">
        <v>2608.7435148107288</v>
      </c>
      <c r="K11497" s="146">
        <v>1721.5100331133776</v>
      </c>
      <c r="L11497" s="147">
        <v>9.8383880977012434E-6</v>
      </c>
      <c r="M11497" s="147">
        <v>4.1525487745899818</v>
      </c>
      <c r="N11497" s="87">
        <v>434.43945963146962</v>
      </c>
      <c r="O11497" s="88">
        <v>3470.6591261300582</v>
      </c>
      <c r="P11497" s="89">
        <v>7988.821110021132</v>
      </c>
    </row>
    <row r="11498" spans="1:16">
      <c r="A11498" s="75" t="s">
        <v>11342</v>
      </c>
      <c r="B11498" s="85">
        <v>11494</v>
      </c>
      <c r="C11498" s="85">
        <v>7706</v>
      </c>
      <c r="D11498" s="85">
        <v>11494</v>
      </c>
      <c r="E11498" s="86" t="s">
        <v>11328</v>
      </c>
      <c r="F11498" s="85" t="s">
        <v>2833</v>
      </c>
      <c r="G11498" s="86" t="s">
        <v>11328</v>
      </c>
      <c r="H11498" s="85" t="s">
        <v>1073</v>
      </c>
      <c r="I11498" s="85">
        <v>1</v>
      </c>
      <c r="J11498" s="88">
        <v>23196.926725290879</v>
      </c>
      <c r="K11498" s="146">
        <v>25746.34195504347</v>
      </c>
      <c r="L11498" s="147">
        <v>2.21554415001646E-4</v>
      </c>
      <c r="M11498" s="147">
        <v>24.062033640054239</v>
      </c>
      <c r="N11498" s="87">
        <v>261796.46506952489</v>
      </c>
      <c r="O11498" s="88">
        <v>22131.638619895701</v>
      </c>
      <c r="P11498" s="89">
        <v>84.537576219824956</v>
      </c>
    </row>
    <row r="11499" spans="1:16">
      <c r="A11499" s="75" t="s">
        <v>11343</v>
      </c>
      <c r="B11499" s="85">
        <v>11495</v>
      </c>
      <c r="C11499" s="85">
        <v>7707</v>
      </c>
      <c r="D11499" s="85">
        <v>11495</v>
      </c>
      <c r="E11499" s="86" t="s">
        <v>11328</v>
      </c>
      <c r="F11499" s="85" t="s">
        <v>2835</v>
      </c>
      <c r="G11499" s="86" t="s">
        <v>11328</v>
      </c>
      <c r="H11499" s="85" t="s">
        <v>1073</v>
      </c>
      <c r="I11499" s="85">
        <v>1</v>
      </c>
      <c r="J11499" s="88">
        <v>22452.014328278201</v>
      </c>
      <c r="K11499" s="146">
        <v>24807.678168346836</v>
      </c>
      <c r="L11499" s="147">
        <v>2.0030931338348959E-4</v>
      </c>
      <c r="M11499" s="147">
        <v>23.108399624360668</v>
      </c>
      <c r="N11499" s="87">
        <v>252686.765208798</v>
      </c>
      <c r="O11499" s="88">
        <v>21437.910995942198</v>
      </c>
      <c r="P11499" s="89">
        <v>84.839864795561439</v>
      </c>
    </row>
    <row r="11500" spans="1:16">
      <c r="A11500" s="75" t="s">
        <v>11344</v>
      </c>
      <c r="B11500" s="85">
        <v>11496</v>
      </c>
      <c r="C11500" s="85">
        <v>7708</v>
      </c>
      <c r="D11500" s="85">
        <v>11496</v>
      </c>
      <c r="E11500" s="86" t="s">
        <v>11328</v>
      </c>
      <c r="F11500" s="85" t="s">
        <v>10992</v>
      </c>
      <c r="G11500" s="86" t="s">
        <v>11328</v>
      </c>
      <c r="H11500" s="85" t="s">
        <v>1073</v>
      </c>
      <c r="I11500" s="85">
        <v>1</v>
      </c>
      <c r="J11500" s="88">
        <v>-3758.0717705703719</v>
      </c>
      <c r="K11500" s="146">
        <v>107.62363704617323</v>
      </c>
      <c r="L11500" s="147">
        <v>6.1506647616305584E-7</v>
      </c>
      <c r="M11500" s="147">
        <v>0.25960487800629078</v>
      </c>
      <c r="N11500" s="87">
        <v>27.159850260851542</v>
      </c>
      <c r="O11500" s="88">
        <v>216.97518510890399</v>
      </c>
      <c r="P11500" s="89">
        <v>7988.8211100211411</v>
      </c>
    </row>
    <row r="11501" spans="1:16">
      <c r="A11501" s="75" t="s">
        <v>11345</v>
      </c>
      <c r="B11501" s="85">
        <v>11497</v>
      </c>
      <c r="C11501" s="85">
        <v>7709</v>
      </c>
      <c r="D11501" s="85">
        <v>11497</v>
      </c>
      <c r="E11501" s="86" t="s">
        <v>11328</v>
      </c>
      <c r="F11501" s="85" t="s">
        <v>2839</v>
      </c>
      <c r="G11501" s="86" t="s">
        <v>11328</v>
      </c>
      <c r="H11501" s="85" t="s">
        <v>1073</v>
      </c>
      <c r="I11501" s="85">
        <v>1</v>
      </c>
      <c r="J11501" s="88">
        <v>-1234.2845816061181</v>
      </c>
      <c r="K11501" s="146">
        <v>808.88869753946426</v>
      </c>
      <c r="L11501" s="147">
        <v>3.2073829719955248E-5</v>
      </c>
      <c r="M11501" s="147">
        <v>0.88563149087698434</v>
      </c>
      <c r="N11501" s="87">
        <v>6768.314914984815</v>
      </c>
      <c r="O11501" s="88">
        <v>791.55394791083381</v>
      </c>
      <c r="P11501" s="89">
        <v>116.94992887496424</v>
      </c>
    </row>
    <row r="11502" spans="1:16">
      <c r="A11502" s="75" t="s">
        <v>11346</v>
      </c>
      <c r="B11502" s="85">
        <v>11498</v>
      </c>
      <c r="C11502" s="85">
        <v>7710</v>
      </c>
      <c r="D11502" s="85">
        <v>11498</v>
      </c>
      <c r="E11502" s="86" t="s">
        <v>11328</v>
      </c>
      <c r="F11502" s="85" t="s">
        <v>2841</v>
      </c>
      <c r="G11502" s="86" t="s">
        <v>11328</v>
      </c>
      <c r="H11502" s="85" t="s">
        <v>1073</v>
      </c>
      <c r="I11502" s="85">
        <v>1</v>
      </c>
      <c r="J11502" s="88">
        <v>6166.4366002671604</v>
      </c>
      <c r="K11502" s="146">
        <v>7006.6340128467755</v>
      </c>
      <c r="L11502" s="147">
        <v>1.3754418376080339E-4</v>
      </c>
      <c r="M11502" s="147">
        <v>5.5011603728676786</v>
      </c>
      <c r="N11502" s="87">
        <v>59945.226430698618</v>
      </c>
      <c r="O11502" s="88">
        <v>5876.6589335181343</v>
      </c>
      <c r="P11502" s="89">
        <v>98.033809919994425</v>
      </c>
    </row>
    <row r="11503" spans="1:16">
      <c r="A11503" s="75" t="s">
        <v>16701</v>
      </c>
      <c r="B11503" s="85">
        <v>11499</v>
      </c>
      <c r="C11503" s="85">
        <v>11123</v>
      </c>
      <c r="D11503" s="85">
        <v>11499</v>
      </c>
      <c r="E11503" s="86" t="s">
        <v>16702</v>
      </c>
      <c r="F11503" s="85" t="s">
        <v>2807</v>
      </c>
      <c r="G11503" s="86" t="s">
        <v>11328</v>
      </c>
      <c r="H11503" s="85" t="s">
        <v>1073</v>
      </c>
      <c r="I11503" s="85">
        <v>1</v>
      </c>
      <c r="J11503" s="88">
        <v>27834.622854217709</v>
      </c>
      <c r="K11503" s="146">
        <v>30779.854549492229</v>
      </c>
      <c r="L11503" s="147">
        <v>2.425349513670924E-4</v>
      </c>
      <c r="M11503" s="147">
        <v>28.75348066090714</v>
      </c>
      <c r="N11503" s="87">
        <v>314194.6965359422</v>
      </c>
      <c r="O11503" s="88">
        <v>26510.79037117766</v>
      </c>
      <c r="P11503" s="89">
        <v>84.376950545201083</v>
      </c>
    </row>
    <row r="11504" spans="1:16">
      <c r="A11504" s="75" t="s">
        <v>16703</v>
      </c>
      <c r="B11504" s="85">
        <v>11500</v>
      </c>
      <c r="C11504" s="85">
        <v>11124</v>
      </c>
      <c r="D11504" s="85">
        <v>11500</v>
      </c>
      <c r="E11504" s="86" t="s">
        <v>16702</v>
      </c>
      <c r="F11504" s="85" t="s">
        <v>10965</v>
      </c>
      <c r="G11504" s="86" t="s">
        <v>11328</v>
      </c>
      <c r="H11504" s="85" t="s">
        <v>1073</v>
      </c>
      <c r="I11504" s="85">
        <v>1</v>
      </c>
      <c r="J11504" s="88">
        <v>-764.92766769274408</v>
      </c>
      <c r="K11504" s="146">
        <v>557.29123740873069</v>
      </c>
      <c r="L11504" s="147">
        <v>3.184905909121805E-6</v>
      </c>
      <c r="M11504" s="147">
        <v>1.3442727608192491</v>
      </c>
      <c r="N11504" s="87">
        <v>140.6377537047189</v>
      </c>
      <c r="O11504" s="88">
        <v>1123.529855662214</v>
      </c>
      <c r="P11504" s="89">
        <v>7988.8211100211529</v>
      </c>
    </row>
    <row r="11505" spans="1:16">
      <c r="A11505" s="75" t="s">
        <v>16704</v>
      </c>
      <c r="B11505" s="85">
        <v>11501</v>
      </c>
      <c r="C11505" s="85">
        <v>11125</v>
      </c>
      <c r="D11505" s="85">
        <v>11501</v>
      </c>
      <c r="E11505" s="86" t="s">
        <v>16702</v>
      </c>
      <c r="F11505" s="85" t="s">
        <v>2809</v>
      </c>
      <c r="G11505" s="86" t="s">
        <v>11328</v>
      </c>
      <c r="H11505" s="85" t="s">
        <v>1073</v>
      </c>
      <c r="I11505" s="85">
        <v>1</v>
      </c>
      <c r="J11505" s="88">
        <v>29556.26150264508</v>
      </c>
      <c r="K11505" s="146">
        <v>32207.298354199549</v>
      </c>
      <c r="L11505" s="147">
        <v>2.3877075187558411E-4</v>
      </c>
      <c r="M11505" s="147">
        <v>30.551049328337768</v>
      </c>
      <c r="N11505" s="87">
        <v>325109.70197753911</v>
      </c>
      <c r="O11505" s="88">
        <v>28158.93573897961</v>
      </c>
      <c r="P11505" s="89">
        <v>86.613643233953781</v>
      </c>
    </row>
    <row r="11506" spans="1:16">
      <c r="A11506" s="75" t="s">
        <v>16705</v>
      </c>
      <c r="B11506" s="85">
        <v>11502</v>
      </c>
      <c r="C11506" s="85">
        <v>11126</v>
      </c>
      <c r="D11506" s="85">
        <v>11502</v>
      </c>
      <c r="E11506" s="86" t="s">
        <v>16702</v>
      </c>
      <c r="F11506" s="85" t="s">
        <v>2811</v>
      </c>
      <c r="G11506" s="86" t="s">
        <v>11328</v>
      </c>
      <c r="H11506" s="85" t="s">
        <v>1073</v>
      </c>
      <c r="I11506" s="85">
        <v>1</v>
      </c>
      <c r="J11506" s="88">
        <v>18797.305409852601</v>
      </c>
      <c r="K11506" s="146">
        <v>17071.353800590325</v>
      </c>
      <c r="L11506" s="147">
        <v>1.188548253285573E-4</v>
      </c>
      <c r="M11506" s="147">
        <v>20.076123423656188</v>
      </c>
      <c r="N11506" s="87">
        <v>144420.3135615066</v>
      </c>
      <c r="O11506" s="88">
        <v>18138.829047540359</v>
      </c>
      <c r="P11506" s="89">
        <v>125.59749110235302</v>
      </c>
    </row>
    <row r="11507" spans="1:16">
      <c r="A11507" s="75" t="s">
        <v>16706</v>
      </c>
      <c r="B11507" s="85">
        <v>11503</v>
      </c>
      <c r="C11507" s="85">
        <v>11127</v>
      </c>
      <c r="D11507" s="85">
        <v>11503</v>
      </c>
      <c r="E11507" s="86" t="s">
        <v>16702</v>
      </c>
      <c r="F11507" s="85" t="s">
        <v>2813</v>
      </c>
      <c r="G11507" s="86" t="s">
        <v>11328</v>
      </c>
      <c r="H11507" s="85" t="s">
        <v>1073</v>
      </c>
      <c r="I11507" s="85">
        <v>1</v>
      </c>
      <c r="J11507" s="88">
        <v>6715.1829635917366</v>
      </c>
      <c r="K11507" s="146">
        <v>8101.8387638701106</v>
      </c>
      <c r="L11507" s="147">
        <v>1.530676797959722E-4</v>
      </c>
      <c r="M11507" s="147">
        <v>6.8297676554562541</v>
      </c>
      <c r="N11507" s="87">
        <v>73997.985793799264</v>
      </c>
      <c r="O11507" s="88">
        <v>6465.9631596581748</v>
      </c>
      <c r="P11507" s="89">
        <v>87.380258939426383</v>
      </c>
    </row>
    <row r="11508" spans="1:16">
      <c r="A11508" s="75" t="s">
        <v>16707</v>
      </c>
      <c r="B11508" s="85">
        <v>11504</v>
      </c>
      <c r="C11508" s="85">
        <v>11128</v>
      </c>
      <c r="D11508" s="85">
        <v>11504</v>
      </c>
      <c r="E11508" s="86" t="s">
        <v>16702</v>
      </c>
      <c r="F11508" s="85" t="s">
        <v>2815</v>
      </c>
      <c r="G11508" s="86" t="s">
        <v>11328</v>
      </c>
      <c r="H11508" s="85" t="s">
        <v>1073</v>
      </c>
      <c r="I11508" s="85">
        <v>1</v>
      </c>
      <c r="J11508" s="88">
        <v>-592.82583026903376</v>
      </c>
      <c r="K11508" s="146">
        <v>813.79677221028214</v>
      </c>
      <c r="L11508" s="147">
        <v>3.4755898858600258E-5</v>
      </c>
      <c r="M11508" s="147">
        <v>0.92405436647253314</v>
      </c>
      <c r="N11508" s="87">
        <v>5975.9823508287673</v>
      </c>
      <c r="O11508" s="88">
        <v>820.5028462235922</v>
      </c>
      <c r="P11508" s="89">
        <v>137.30007855692585</v>
      </c>
    </row>
    <row r="11509" spans="1:16">
      <c r="A11509" s="75" t="s">
        <v>16708</v>
      </c>
      <c r="B11509" s="85">
        <v>11505</v>
      </c>
      <c r="C11509" s="85">
        <v>11129</v>
      </c>
      <c r="D11509" s="85">
        <v>11505</v>
      </c>
      <c r="E11509" s="86" t="s">
        <v>16702</v>
      </c>
      <c r="F11509" s="85" t="s">
        <v>2819</v>
      </c>
      <c r="G11509" s="86" t="s">
        <v>11328</v>
      </c>
      <c r="H11509" s="85" t="s">
        <v>1073</v>
      </c>
      <c r="I11509" s="85">
        <v>1</v>
      </c>
      <c r="J11509" s="88">
        <v>14915.610402173779</v>
      </c>
      <c r="K11509" s="146">
        <v>17521.247598400918</v>
      </c>
      <c r="L11509" s="147">
        <v>1.5125350199955489E-4</v>
      </c>
      <c r="M11509" s="147">
        <v>16.68492163278141</v>
      </c>
      <c r="N11509" s="87">
        <v>177464.59596544059</v>
      </c>
      <c r="O11509" s="88">
        <v>15262.690816624119</v>
      </c>
      <c r="P11509" s="89">
        <v>86.004144846988922</v>
      </c>
    </row>
    <row r="11510" spans="1:16">
      <c r="A11510" s="75" t="s">
        <v>16709</v>
      </c>
      <c r="B11510" s="85">
        <v>11506</v>
      </c>
      <c r="C11510" s="85">
        <v>11130</v>
      </c>
      <c r="D11510" s="85">
        <v>11506</v>
      </c>
      <c r="E11510" s="86" t="s">
        <v>16702</v>
      </c>
      <c r="F11510" s="85" t="s">
        <v>2823</v>
      </c>
      <c r="G11510" s="86" t="s">
        <v>11328</v>
      </c>
      <c r="H11510" s="85" t="s">
        <v>1073</v>
      </c>
      <c r="I11510" s="85">
        <v>1</v>
      </c>
      <c r="J11510" s="88">
        <v>10871.874853120609</v>
      </c>
      <c r="K11510" s="146">
        <v>13516.06663743231</v>
      </c>
      <c r="L11510" s="147">
        <v>1.623642172626217E-4</v>
      </c>
      <c r="M11510" s="147">
        <v>11.34450473184144</v>
      </c>
      <c r="N11510" s="87">
        <v>123888.9394026442</v>
      </c>
      <c r="O11510" s="88">
        <v>10646.62554114341</v>
      </c>
      <c r="P11510" s="89">
        <v>85.936852736638855</v>
      </c>
    </row>
    <row r="11511" spans="1:16">
      <c r="A11511" s="75" t="s">
        <v>16710</v>
      </c>
      <c r="B11511" s="85">
        <v>11507</v>
      </c>
      <c r="C11511" s="85">
        <v>11131</v>
      </c>
      <c r="D11511" s="85">
        <v>11507</v>
      </c>
      <c r="E11511" s="86" t="s">
        <v>16702</v>
      </c>
      <c r="F11511" s="85" t="s">
        <v>2825</v>
      </c>
      <c r="G11511" s="86" t="s">
        <v>11328</v>
      </c>
      <c r="H11511" s="85" t="s">
        <v>1073</v>
      </c>
      <c r="I11511" s="85">
        <v>1</v>
      </c>
      <c r="J11511" s="88">
        <v>2916.7897176261858</v>
      </c>
      <c r="K11511" s="146">
        <v>4658.3426964284581</v>
      </c>
      <c r="L11511" s="147">
        <v>5.264584859805853E-5</v>
      </c>
      <c r="M11511" s="147">
        <v>4.38211552246075</v>
      </c>
      <c r="N11511" s="87">
        <v>39131.638084760452</v>
      </c>
      <c r="O11511" s="88">
        <v>4362.5324498552291</v>
      </c>
      <c r="P11511" s="89">
        <v>111.48351214957668</v>
      </c>
    </row>
    <row r="11512" spans="1:16">
      <c r="A11512" s="75" t="s">
        <v>16711</v>
      </c>
      <c r="B11512" s="85">
        <v>11508</v>
      </c>
      <c r="C11512" s="85">
        <v>11132</v>
      </c>
      <c r="D11512" s="85">
        <v>11508</v>
      </c>
      <c r="E11512" s="86" t="s">
        <v>16702</v>
      </c>
      <c r="F11512" s="85" t="s">
        <v>2827</v>
      </c>
      <c r="G11512" s="86" t="s">
        <v>11328</v>
      </c>
      <c r="H11512" s="85" t="s">
        <v>1073</v>
      </c>
      <c r="I11512" s="85">
        <v>1</v>
      </c>
      <c r="J11512" s="88">
        <v>11880.055503637281</v>
      </c>
      <c r="K11512" s="146">
        <v>13663.433861999187</v>
      </c>
      <c r="L11512" s="147">
        <v>1.5535453610064249E-4</v>
      </c>
      <c r="M11512" s="147">
        <v>11.45001410534381</v>
      </c>
      <c r="N11512" s="87">
        <v>125015.195811857</v>
      </c>
      <c r="O11512" s="88">
        <v>11303.572225040671</v>
      </c>
      <c r="P11512" s="89">
        <v>90.417586051315766</v>
      </c>
    </row>
    <row r="11513" spans="1:16">
      <c r="A11513" s="75" t="s">
        <v>16712</v>
      </c>
      <c r="B11513" s="85">
        <v>11509</v>
      </c>
      <c r="C11513" s="85">
        <v>11133</v>
      </c>
      <c r="D11513" s="85">
        <v>11509</v>
      </c>
      <c r="E11513" s="86" t="s">
        <v>16702</v>
      </c>
      <c r="F11513" s="85" t="s">
        <v>2829</v>
      </c>
      <c r="G11513" s="86" t="s">
        <v>11328</v>
      </c>
      <c r="H11513" s="85" t="s">
        <v>1073</v>
      </c>
      <c r="I11513" s="85">
        <v>1</v>
      </c>
      <c r="J11513" s="88">
        <v>27758.243390427109</v>
      </c>
      <c r="K11513" s="146">
        <v>30755.498919244776</v>
      </c>
      <c r="L11513" s="147">
        <v>2.3574906949889291E-4</v>
      </c>
      <c r="M11513" s="147">
        <v>28.775056882541051</v>
      </c>
      <c r="N11513" s="87">
        <v>314177.80471512623</v>
      </c>
      <c r="O11513" s="88">
        <v>26472.922878709771</v>
      </c>
      <c r="P11513" s="89">
        <v>84.260958226229604</v>
      </c>
    </row>
    <row r="11514" spans="1:16">
      <c r="A11514" s="75" t="s">
        <v>16713</v>
      </c>
      <c r="B11514" s="85">
        <v>11510</v>
      </c>
      <c r="C11514" s="85">
        <v>11134</v>
      </c>
      <c r="D11514" s="85">
        <v>11510</v>
      </c>
      <c r="E11514" s="86" t="s">
        <v>16702</v>
      </c>
      <c r="F11514" s="85" t="s">
        <v>10980</v>
      </c>
      <c r="G11514" s="86" t="s">
        <v>11328</v>
      </c>
      <c r="H11514" s="85" t="s">
        <v>1073</v>
      </c>
      <c r="I11514" s="85">
        <v>1</v>
      </c>
      <c r="J11514" s="88">
        <v>-1778.280230858461</v>
      </c>
      <c r="K11514" s="146">
        <v>113.66338216427894</v>
      </c>
      <c r="L11514" s="147">
        <v>6.4958347306702156E-7</v>
      </c>
      <c r="M11514" s="147">
        <v>0.27417367848180457</v>
      </c>
      <c r="N11514" s="87">
        <v>28.684037488895829</v>
      </c>
      <c r="O11514" s="88">
        <v>229.15164421192929</v>
      </c>
      <c r="P11514" s="89">
        <v>7988.8211100211583</v>
      </c>
    </row>
    <row r="11515" spans="1:16">
      <c r="A11515" s="75" t="s">
        <v>16714</v>
      </c>
      <c r="B11515" s="85">
        <v>11511</v>
      </c>
      <c r="C11515" s="85">
        <v>11135</v>
      </c>
      <c r="D11515" s="85">
        <v>11511</v>
      </c>
      <c r="E11515" s="86" t="s">
        <v>16702</v>
      </c>
      <c r="F11515" s="85" t="s">
        <v>2831</v>
      </c>
      <c r="G11515" s="86" t="s">
        <v>11328</v>
      </c>
      <c r="H11515" s="85" t="s">
        <v>1073</v>
      </c>
      <c r="I11515" s="85">
        <v>1</v>
      </c>
      <c r="J11515" s="88">
        <v>3061.6002818521588</v>
      </c>
      <c r="K11515" s="146">
        <v>4049.5054772235103</v>
      </c>
      <c r="L11515" s="147">
        <v>1.3989348491679249E-4</v>
      </c>
      <c r="M11515" s="147">
        <v>3.4640833564447768</v>
      </c>
      <c r="N11515" s="87">
        <v>36175.605797055519</v>
      </c>
      <c r="O11515" s="88">
        <v>3167.7939140614399</v>
      </c>
      <c r="P11515" s="89">
        <v>87.567128297248289</v>
      </c>
    </row>
    <row r="11516" spans="1:16">
      <c r="A11516" s="75" t="s">
        <v>16715</v>
      </c>
      <c r="B11516" s="85">
        <v>11512</v>
      </c>
      <c r="C11516" s="85">
        <v>11136</v>
      </c>
      <c r="D11516" s="85">
        <v>11512</v>
      </c>
      <c r="E11516" s="86" t="s">
        <v>16702</v>
      </c>
      <c r="F11516" s="85" t="s">
        <v>10985</v>
      </c>
      <c r="G11516" s="86" t="s">
        <v>11328</v>
      </c>
      <c r="H11516" s="85" t="s">
        <v>1073</v>
      </c>
      <c r="I11516" s="85">
        <v>1</v>
      </c>
      <c r="J11516" s="88">
        <v>2608.7435148107288</v>
      </c>
      <c r="K11516" s="146">
        <v>1721.5100331133776</v>
      </c>
      <c r="L11516" s="147">
        <v>9.8383880977012434E-6</v>
      </c>
      <c r="M11516" s="147">
        <v>4.1525487745899818</v>
      </c>
      <c r="N11516" s="87">
        <v>434.43945963146962</v>
      </c>
      <c r="O11516" s="88">
        <v>3470.6591261300582</v>
      </c>
      <c r="P11516" s="89">
        <v>7988.821110021132</v>
      </c>
    </row>
    <row r="11517" spans="1:16">
      <c r="A11517" s="75" t="s">
        <v>16716</v>
      </c>
      <c r="B11517" s="85">
        <v>11513</v>
      </c>
      <c r="C11517" s="85">
        <v>11137</v>
      </c>
      <c r="D11517" s="85">
        <v>11513</v>
      </c>
      <c r="E11517" s="86" t="s">
        <v>16702</v>
      </c>
      <c r="F11517" s="85" t="s">
        <v>2833</v>
      </c>
      <c r="G11517" s="86" t="s">
        <v>11328</v>
      </c>
      <c r="H11517" s="85" t="s">
        <v>1073</v>
      </c>
      <c r="I11517" s="85">
        <v>1</v>
      </c>
      <c r="J11517" s="88">
        <v>23196.926725290879</v>
      </c>
      <c r="K11517" s="146">
        <v>25746.34195504347</v>
      </c>
      <c r="L11517" s="147">
        <v>2.21554415001646E-4</v>
      </c>
      <c r="M11517" s="147">
        <v>24.062033640054239</v>
      </c>
      <c r="N11517" s="87">
        <v>261796.46506952489</v>
      </c>
      <c r="O11517" s="88">
        <v>22131.638619895701</v>
      </c>
      <c r="P11517" s="89">
        <v>84.537576219824956</v>
      </c>
    </row>
    <row r="11518" spans="1:16">
      <c r="A11518" s="75" t="s">
        <v>16717</v>
      </c>
      <c r="B11518" s="85">
        <v>11514</v>
      </c>
      <c r="C11518" s="85">
        <v>11138</v>
      </c>
      <c r="D11518" s="85">
        <v>11514</v>
      </c>
      <c r="E11518" s="86" t="s">
        <v>16702</v>
      </c>
      <c r="F11518" s="85" t="s">
        <v>2835</v>
      </c>
      <c r="G11518" s="86" t="s">
        <v>11328</v>
      </c>
      <c r="H11518" s="85" t="s">
        <v>1073</v>
      </c>
      <c r="I11518" s="85">
        <v>1</v>
      </c>
      <c r="J11518" s="88">
        <v>22452.014328278201</v>
      </c>
      <c r="K11518" s="146">
        <v>24807.678168346836</v>
      </c>
      <c r="L11518" s="147">
        <v>2.0030931338348959E-4</v>
      </c>
      <c r="M11518" s="147">
        <v>23.108399624360668</v>
      </c>
      <c r="N11518" s="87">
        <v>252686.765208798</v>
      </c>
      <c r="O11518" s="88">
        <v>21437.910995942198</v>
      </c>
      <c r="P11518" s="89">
        <v>84.839864795561439</v>
      </c>
    </row>
    <row r="11519" spans="1:16">
      <c r="A11519" s="75" t="s">
        <v>16718</v>
      </c>
      <c r="B11519" s="85">
        <v>11515</v>
      </c>
      <c r="C11519" s="85">
        <v>11139</v>
      </c>
      <c r="D11519" s="85">
        <v>11515</v>
      </c>
      <c r="E11519" s="86" t="s">
        <v>16702</v>
      </c>
      <c r="F11519" s="85" t="s">
        <v>10992</v>
      </c>
      <c r="G11519" s="86" t="s">
        <v>11328</v>
      </c>
      <c r="H11519" s="85" t="s">
        <v>1073</v>
      </c>
      <c r="I11519" s="85">
        <v>1</v>
      </c>
      <c r="J11519" s="88">
        <v>-3758.0717705703719</v>
      </c>
      <c r="K11519" s="146">
        <v>107.62363704617323</v>
      </c>
      <c r="L11519" s="147">
        <v>6.1506647616305584E-7</v>
      </c>
      <c r="M11519" s="147">
        <v>0.25960487800629078</v>
      </c>
      <c r="N11519" s="87">
        <v>27.159850260851542</v>
      </c>
      <c r="O11519" s="88">
        <v>216.97518510890399</v>
      </c>
      <c r="P11519" s="89">
        <v>7988.8211100211411</v>
      </c>
    </row>
    <row r="11520" spans="1:16">
      <c r="A11520" s="75" t="s">
        <v>16719</v>
      </c>
      <c r="B11520" s="85">
        <v>11516</v>
      </c>
      <c r="C11520" s="85">
        <v>11140</v>
      </c>
      <c r="D11520" s="85">
        <v>11516</v>
      </c>
      <c r="E11520" s="86" t="s">
        <v>16702</v>
      </c>
      <c r="F11520" s="85" t="s">
        <v>2839</v>
      </c>
      <c r="G11520" s="86" t="s">
        <v>11328</v>
      </c>
      <c r="H11520" s="85" t="s">
        <v>1073</v>
      </c>
      <c r="I11520" s="85">
        <v>1</v>
      </c>
      <c r="J11520" s="88">
        <v>-1234.2845816061181</v>
      </c>
      <c r="K11520" s="146">
        <v>808.88869753946426</v>
      </c>
      <c r="L11520" s="147">
        <v>3.2073829719955248E-5</v>
      </c>
      <c r="M11520" s="147">
        <v>0.88563149087698434</v>
      </c>
      <c r="N11520" s="87">
        <v>6768.314914984815</v>
      </c>
      <c r="O11520" s="88">
        <v>791.55394791083381</v>
      </c>
      <c r="P11520" s="89">
        <v>116.94992887496424</v>
      </c>
    </row>
    <row r="11521" spans="1:16">
      <c r="A11521" s="75" t="s">
        <v>16720</v>
      </c>
      <c r="B11521" s="85">
        <v>11517</v>
      </c>
      <c r="C11521" s="85">
        <v>11141</v>
      </c>
      <c r="D11521" s="85">
        <v>11517</v>
      </c>
      <c r="E11521" s="86" t="s">
        <v>16702</v>
      </c>
      <c r="F11521" s="85" t="s">
        <v>2841</v>
      </c>
      <c r="G11521" s="86" t="s">
        <v>11328</v>
      </c>
      <c r="H11521" s="85" t="s">
        <v>1073</v>
      </c>
      <c r="I11521" s="85">
        <v>1</v>
      </c>
      <c r="J11521" s="88">
        <v>6166.4366002671604</v>
      </c>
      <c r="K11521" s="146">
        <v>7006.6340128467755</v>
      </c>
      <c r="L11521" s="147">
        <v>1.3754418376080339E-4</v>
      </c>
      <c r="M11521" s="147">
        <v>5.5011603728676786</v>
      </c>
      <c r="N11521" s="87">
        <v>59945.226430698618</v>
      </c>
      <c r="O11521" s="88">
        <v>5876.6589335181343</v>
      </c>
      <c r="P11521" s="89">
        <v>98.033809919994425</v>
      </c>
    </row>
    <row r="11522" spans="1:16">
      <c r="A11522" s="75" t="s">
        <v>24152</v>
      </c>
      <c r="B11522" s="85">
        <v>11518</v>
      </c>
      <c r="C11522" s="85">
        <v>14727</v>
      </c>
      <c r="D11522" s="85">
        <v>11518</v>
      </c>
      <c r="E11522" s="86" t="s">
        <v>24153</v>
      </c>
      <c r="F11522" s="85" t="s">
        <v>232</v>
      </c>
      <c r="G11522" s="86" t="s">
        <v>11328</v>
      </c>
      <c r="H11522" s="85" t="s">
        <v>1073</v>
      </c>
      <c r="I11522" s="85">
        <v>1</v>
      </c>
      <c r="J11522" s="88">
        <v>12472.26778283477</v>
      </c>
      <c r="K11522" s="146">
        <v>14445.335334009367</v>
      </c>
      <c r="L11522" s="147">
        <v>1.5068025707394551E-4</v>
      </c>
      <c r="M11522" s="147">
        <v>12.945822390463331</v>
      </c>
      <c r="N11522" s="87">
        <v>139008.93079102549</v>
      </c>
      <c r="O11522" s="88">
        <v>12266.775767751051</v>
      </c>
      <c r="P11522" s="89">
        <v>88.244515643328754</v>
      </c>
    </row>
    <row r="11523" spans="1:16">
      <c r="A11523" s="75" t="s">
        <v>11347</v>
      </c>
      <c r="B11523" s="85">
        <v>11519</v>
      </c>
      <c r="C11523" s="85">
        <v>7711</v>
      </c>
      <c r="D11523" s="85">
        <v>11519</v>
      </c>
      <c r="E11523" s="86" t="s">
        <v>11348</v>
      </c>
      <c r="F11523" s="85" t="s">
        <v>2901</v>
      </c>
      <c r="G11523" s="86" t="s">
        <v>11348</v>
      </c>
      <c r="H11523" s="85" t="s">
        <v>1073</v>
      </c>
      <c r="I11523" s="85">
        <v>1</v>
      </c>
      <c r="J11523" s="88">
        <v>11219.080653053999</v>
      </c>
      <c r="K11523" s="146">
        <v>10771.319722197984</v>
      </c>
      <c r="L11523" s="147">
        <v>1.844180028919604E-4</v>
      </c>
      <c r="M11523" s="147">
        <v>14.423325057716459</v>
      </c>
      <c r="N11523" s="87">
        <v>13900.09908628264</v>
      </c>
      <c r="O11523" s="88">
        <v>10828.808445015709</v>
      </c>
      <c r="P11523" s="89">
        <v>779.04541383465062</v>
      </c>
    </row>
    <row r="11524" spans="1:16">
      <c r="A11524" s="75" t="s">
        <v>11349</v>
      </c>
      <c r="B11524" s="85">
        <v>11520</v>
      </c>
      <c r="C11524" s="85">
        <v>7712</v>
      </c>
      <c r="D11524" s="85">
        <v>11520</v>
      </c>
      <c r="E11524" s="86" t="s">
        <v>11348</v>
      </c>
      <c r="F11524" s="85" t="s">
        <v>2872</v>
      </c>
      <c r="G11524" s="86" t="s">
        <v>11348</v>
      </c>
      <c r="H11524" s="85" t="s">
        <v>1073</v>
      </c>
      <c r="I11524" s="85">
        <v>1</v>
      </c>
      <c r="J11524" s="88">
        <v>-10132.345299818309</v>
      </c>
      <c r="K11524" s="146">
        <v>0</v>
      </c>
      <c r="L11524" s="147">
        <v>8.0165391288593055E-6</v>
      </c>
      <c r="M11524" s="147">
        <v>0</v>
      </c>
      <c r="N11524" s="87">
        <v>0</v>
      </c>
      <c r="O11524" s="88">
        <v>-10132.345299818309</v>
      </c>
      <c r="P11524" s="89" t="e">
        <v>#DIV/0!</v>
      </c>
    </row>
    <row r="11525" spans="1:16">
      <c r="A11525" s="75" t="s">
        <v>11350</v>
      </c>
      <c r="B11525" s="85">
        <v>11521</v>
      </c>
      <c r="C11525" s="85">
        <v>7713</v>
      </c>
      <c r="D11525" s="85">
        <v>11521</v>
      </c>
      <c r="E11525" s="86" t="s">
        <v>11348</v>
      </c>
      <c r="F11525" s="85" t="s">
        <v>2807</v>
      </c>
      <c r="G11525" s="86" t="s">
        <v>11348</v>
      </c>
      <c r="H11525" s="85" t="s">
        <v>1073</v>
      </c>
      <c r="I11525" s="85">
        <v>1</v>
      </c>
      <c r="J11525" s="88">
        <v>21341.97170714162</v>
      </c>
      <c r="K11525" s="146">
        <v>24073.636986575915</v>
      </c>
      <c r="L11525" s="147">
        <v>2.2372946876298301E-4</v>
      </c>
      <c r="M11525" s="147">
        <v>22.537822362014399</v>
      </c>
      <c r="N11525" s="87">
        <v>246447.59135566899</v>
      </c>
      <c r="O11525" s="88">
        <v>20667.073072808678</v>
      </c>
      <c r="P11525" s="89">
        <v>83.859910981975517</v>
      </c>
    </row>
    <row r="11526" spans="1:16">
      <c r="A11526" s="75" t="s">
        <v>11351</v>
      </c>
      <c r="B11526" s="85">
        <v>11522</v>
      </c>
      <c r="C11526" s="85">
        <v>7714</v>
      </c>
      <c r="D11526" s="85">
        <v>11522</v>
      </c>
      <c r="E11526" s="86" t="s">
        <v>11348</v>
      </c>
      <c r="F11526" s="85" t="s">
        <v>10965</v>
      </c>
      <c r="G11526" s="86" t="s">
        <v>11348</v>
      </c>
      <c r="H11526" s="85" t="s">
        <v>1073</v>
      </c>
      <c r="I11526" s="85">
        <v>1</v>
      </c>
      <c r="J11526" s="88">
        <v>-3644.1119578316288</v>
      </c>
      <c r="K11526" s="146">
        <v>0</v>
      </c>
      <c r="L11526" s="147">
        <v>0</v>
      </c>
      <c r="M11526" s="147">
        <v>0</v>
      </c>
      <c r="N11526" s="87">
        <v>0</v>
      </c>
      <c r="O11526" s="88">
        <v>0</v>
      </c>
      <c r="P11526" s="89" t="e">
        <v>#DIV/0!</v>
      </c>
    </row>
    <row r="11527" spans="1:16">
      <c r="A11527" s="75" t="s">
        <v>11352</v>
      </c>
      <c r="B11527" s="85">
        <v>11523</v>
      </c>
      <c r="C11527" s="85">
        <v>7715</v>
      </c>
      <c r="D11527" s="85">
        <v>11523</v>
      </c>
      <c r="E11527" s="86" t="s">
        <v>11348</v>
      </c>
      <c r="F11527" s="85" t="s">
        <v>2809</v>
      </c>
      <c r="G11527" s="86" t="s">
        <v>11348</v>
      </c>
      <c r="H11527" s="85" t="s">
        <v>1073</v>
      </c>
      <c r="I11527" s="85">
        <v>1</v>
      </c>
      <c r="J11527" s="88">
        <v>18713.324716493378</v>
      </c>
      <c r="K11527" s="146">
        <v>21156.899995609492</v>
      </c>
      <c r="L11527" s="147">
        <v>2.0686294180867661E-4</v>
      </c>
      <c r="M11527" s="147">
        <v>19.807163084574341</v>
      </c>
      <c r="N11527" s="87">
        <v>216588.25574956631</v>
      </c>
      <c r="O11527" s="88">
        <v>18163.07184689994</v>
      </c>
      <c r="P11527" s="89">
        <v>83.859910981975347</v>
      </c>
    </row>
    <row r="11528" spans="1:16">
      <c r="A11528" s="75" t="s">
        <v>11353</v>
      </c>
      <c r="B11528" s="85">
        <v>11524</v>
      </c>
      <c r="C11528" s="85">
        <v>7716</v>
      </c>
      <c r="D11528" s="85">
        <v>11524</v>
      </c>
      <c r="E11528" s="86" t="s">
        <v>11348</v>
      </c>
      <c r="F11528" s="85" t="s">
        <v>2811</v>
      </c>
      <c r="G11528" s="86" t="s">
        <v>11348</v>
      </c>
      <c r="H11528" s="85" t="s">
        <v>1073</v>
      </c>
      <c r="I11528" s="85">
        <v>1</v>
      </c>
      <c r="J11528" s="88">
        <v>7501.3807207898762</v>
      </c>
      <c r="K11528" s="146">
        <v>9490.306149689126</v>
      </c>
      <c r="L11528" s="147">
        <v>8.8960407182222579E-5</v>
      </c>
      <c r="M11528" s="147">
        <v>9.9437140494260419</v>
      </c>
      <c r="N11528" s="87">
        <v>97158.577042681965</v>
      </c>
      <c r="O11528" s="88">
        <v>8145.3944288942557</v>
      </c>
      <c r="P11528" s="89">
        <v>83.83608196851182</v>
      </c>
    </row>
    <row r="11529" spans="1:16">
      <c r="A11529" s="75" t="s">
        <v>11354</v>
      </c>
      <c r="B11529" s="85">
        <v>11525</v>
      </c>
      <c r="C11529" s="85">
        <v>7717</v>
      </c>
      <c r="D11529" s="85">
        <v>11525</v>
      </c>
      <c r="E11529" s="86" t="s">
        <v>11348</v>
      </c>
      <c r="F11529" s="85" t="s">
        <v>2813</v>
      </c>
      <c r="G11529" s="86" t="s">
        <v>11348</v>
      </c>
      <c r="H11529" s="85" t="s">
        <v>1073</v>
      </c>
      <c r="I11529" s="85">
        <v>1</v>
      </c>
      <c r="J11529" s="88">
        <v>4410.3738015497611</v>
      </c>
      <c r="K11529" s="146">
        <v>5946.6815726482637</v>
      </c>
      <c r="L11529" s="147">
        <v>1.4721771377793571E-4</v>
      </c>
      <c r="M11529" s="147">
        <v>5.0258460194088732</v>
      </c>
      <c r="N11529" s="87">
        <v>54956.846589374007</v>
      </c>
      <c r="O11529" s="88">
        <v>4657.8840156414981</v>
      </c>
      <c r="P11529" s="89">
        <v>84.755299925489297</v>
      </c>
    </row>
    <row r="11530" spans="1:16">
      <c r="A11530" s="75" t="s">
        <v>11355</v>
      </c>
      <c r="B11530" s="85">
        <v>11526</v>
      </c>
      <c r="C11530" s="85">
        <v>7718</v>
      </c>
      <c r="D11530" s="85">
        <v>11526</v>
      </c>
      <c r="E11530" s="86" t="s">
        <v>11348</v>
      </c>
      <c r="F11530" s="85" t="s">
        <v>2815</v>
      </c>
      <c r="G11530" s="86" t="s">
        <v>11348</v>
      </c>
      <c r="H11530" s="85" t="s">
        <v>1073</v>
      </c>
      <c r="I11530" s="85">
        <v>1</v>
      </c>
      <c r="J11530" s="88">
        <v>-2662.466030119896</v>
      </c>
      <c r="K11530" s="146">
        <v>190.94059781310625</v>
      </c>
      <c r="L11530" s="147">
        <v>3.2675211997784841E-5</v>
      </c>
      <c r="M11530" s="147">
        <v>0.15855007589930509</v>
      </c>
      <c r="N11530" s="87">
        <v>1733.720484925751</v>
      </c>
      <c r="O11530" s="88">
        <v>145.38964553350121</v>
      </c>
      <c r="P11530" s="89">
        <v>83.859910981975688</v>
      </c>
    </row>
    <row r="11531" spans="1:16">
      <c r="A11531" s="75" t="s">
        <v>11356</v>
      </c>
      <c r="B11531" s="85">
        <v>11527</v>
      </c>
      <c r="C11531" s="85">
        <v>7719</v>
      </c>
      <c r="D11531" s="85">
        <v>11527</v>
      </c>
      <c r="E11531" s="86" t="s">
        <v>11348</v>
      </c>
      <c r="F11531" s="85" t="s">
        <v>2817</v>
      </c>
      <c r="G11531" s="86" t="s">
        <v>11348</v>
      </c>
      <c r="H11531" s="85" t="s">
        <v>1073</v>
      </c>
      <c r="I11531" s="85">
        <v>1</v>
      </c>
      <c r="J11531" s="88">
        <v>-29.735202795243321</v>
      </c>
      <c r="K11531" s="146">
        <v>2147.8734243364806</v>
      </c>
      <c r="L11531" s="147">
        <v>6.6876317968416138E-5</v>
      </c>
      <c r="M11531" s="147">
        <v>1.7835153882988031</v>
      </c>
      <c r="N11531" s="87">
        <v>19502.46410375573</v>
      </c>
      <c r="O11531" s="88">
        <v>1635.4749036701351</v>
      </c>
      <c r="P11531" s="89">
        <v>83.859910981975858</v>
      </c>
    </row>
    <row r="11532" spans="1:16">
      <c r="A11532" s="75" t="s">
        <v>11357</v>
      </c>
      <c r="B11532" s="85">
        <v>11528</v>
      </c>
      <c r="C11532" s="85">
        <v>7720</v>
      </c>
      <c r="D11532" s="85">
        <v>11528</v>
      </c>
      <c r="E11532" s="86" t="s">
        <v>11348</v>
      </c>
      <c r="F11532" s="85" t="s">
        <v>2819</v>
      </c>
      <c r="G11532" s="86" t="s">
        <v>11348</v>
      </c>
      <c r="H11532" s="85" t="s">
        <v>1073</v>
      </c>
      <c r="I11532" s="85">
        <v>1</v>
      </c>
      <c r="J11532" s="88">
        <v>10860.1281380366</v>
      </c>
      <c r="K11532" s="146">
        <v>14729.132223766614</v>
      </c>
      <c r="L11532" s="147">
        <v>1.4297038565091091E-4</v>
      </c>
      <c r="M11532" s="147">
        <v>13.789464624351769</v>
      </c>
      <c r="N11532" s="87">
        <v>150785.6565807072</v>
      </c>
      <c r="O11532" s="88">
        <v>12644.87173821684</v>
      </c>
      <c r="P11532" s="89">
        <v>83.859910981975531</v>
      </c>
    </row>
    <row r="11533" spans="1:16">
      <c r="A11533" s="75" t="s">
        <v>11358</v>
      </c>
      <c r="B11533" s="85">
        <v>11529</v>
      </c>
      <c r="C11533" s="85">
        <v>7721</v>
      </c>
      <c r="D11533" s="85">
        <v>11529</v>
      </c>
      <c r="E11533" s="86" t="s">
        <v>11348</v>
      </c>
      <c r="F11533" s="85" t="s">
        <v>2821</v>
      </c>
      <c r="G11533" s="86" t="s">
        <v>11348</v>
      </c>
      <c r="H11533" s="85" t="s">
        <v>1073</v>
      </c>
      <c r="I11533" s="85">
        <v>1</v>
      </c>
      <c r="J11533" s="88">
        <v>-1274.4639350038401</v>
      </c>
      <c r="K11533" s="146">
        <v>2107.542685025569</v>
      </c>
      <c r="L11533" s="147">
        <v>6.5169684236880709E-5</v>
      </c>
      <c r="M11533" s="147">
        <v>1.755049325218125</v>
      </c>
      <c r="N11533" s="87">
        <v>19191.192119758129</v>
      </c>
      <c r="O11533" s="88">
        <v>1609.371662800897</v>
      </c>
      <c r="P11533" s="89">
        <v>83.859910981975005</v>
      </c>
    </row>
    <row r="11534" spans="1:16">
      <c r="A11534" s="75" t="s">
        <v>11359</v>
      </c>
      <c r="B11534" s="85">
        <v>11530</v>
      </c>
      <c r="C11534" s="85">
        <v>7722</v>
      </c>
      <c r="D11534" s="85">
        <v>11530</v>
      </c>
      <c r="E11534" s="86" t="s">
        <v>11348</v>
      </c>
      <c r="F11534" s="85" t="s">
        <v>2823</v>
      </c>
      <c r="G11534" s="86" t="s">
        <v>11348</v>
      </c>
      <c r="H11534" s="85" t="s">
        <v>1073</v>
      </c>
      <c r="I11534" s="85">
        <v>1</v>
      </c>
      <c r="J11534" s="88">
        <v>6416.5609459583966</v>
      </c>
      <c r="K11534" s="146">
        <v>9429.9250816951844</v>
      </c>
      <c r="L11534" s="147">
        <v>1.5152027783522701E-4</v>
      </c>
      <c r="M11534" s="147">
        <v>7.9786964899160786</v>
      </c>
      <c r="N11534" s="87">
        <v>87245.808424323433</v>
      </c>
      <c r="O11534" s="88">
        <v>7316.4257280142674</v>
      </c>
      <c r="P11534" s="89">
        <v>83.859910981975688</v>
      </c>
    </row>
    <row r="11535" spans="1:16">
      <c r="A11535" s="75" t="s">
        <v>11360</v>
      </c>
      <c r="B11535" s="85">
        <v>11531</v>
      </c>
      <c r="C11535" s="85">
        <v>7723</v>
      </c>
      <c r="D11535" s="85">
        <v>11531</v>
      </c>
      <c r="E11535" s="86" t="s">
        <v>11348</v>
      </c>
      <c r="F11535" s="85" t="s">
        <v>2825</v>
      </c>
      <c r="G11535" s="86" t="s">
        <v>11348</v>
      </c>
      <c r="H11535" s="85" t="s">
        <v>1073</v>
      </c>
      <c r="I11535" s="85">
        <v>1</v>
      </c>
      <c r="J11535" s="88">
        <v>-904.54812301271954</v>
      </c>
      <c r="K11535" s="146">
        <v>3216.3900390898852</v>
      </c>
      <c r="L11535" s="147">
        <v>4.7310192154973932E-5</v>
      </c>
      <c r="M11535" s="147">
        <v>2.8318289618694861</v>
      </c>
      <c r="N11535" s="87">
        <v>30198.030653083639</v>
      </c>
      <c r="O11535" s="88">
        <v>2591.018019684745</v>
      </c>
      <c r="P11535" s="89">
        <v>85.800893755307385</v>
      </c>
    </row>
    <row r="11536" spans="1:16">
      <c r="A11536" s="75" t="s">
        <v>11361</v>
      </c>
      <c r="B11536" s="85">
        <v>11532</v>
      </c>
      <c r="C11536" s="85">
        <v>7724</v>
      </c>
      <c r="D11536" s="85">
        <v>11532</v>
      </c>
      <c r="E11536" s="86" t="s">
        <v>11348</v>
      </c>
      <c r="F11536" s="85" t="s">
        <v>10976</v>
      </c>
      <c r="G11536" s="86" t="s">
        <v>11348</v>
      </c>
      <c r="H11536" s="85" t="s">
        <v>1073</v>
      </c>
      <c r="I11536" s="85">
        <v>1</v>
      </c>
      <c r="J11536" s="88">
        <v>-4463.1451392508234</v>
      </c>
      <c r="K11536" s="146">
        <v>0</v>
      </c>
      <c r="L11536" s="147">
        <v>0</v>
      </c>
      <c r="M11536" s="147">
        <v>0</v>
      </c>
      <c r="N11536" s="87">
        <v>0</v>
      </c>
      <c r="O11536" s="88">
        <v>0</v>
      </c>
      <c r="P11536" s="89" t="e">
        <v>#DIV/0!</v>
      </c>
    </row>
    <row r="11537" spans="1:16">
      <c r="A11537" s="75" t="s">
        <v>11362</v>
      </c>
      <c r="B11537" s="85">
        <v>11533</v>
      </c>
      <c r="C11537" s="85">
        <v>7725</v>
      </c>
      <c r="D11537" s="85">
        <v>11533</v>
      </c>
      <c r="E11537" s="86" t="s">
        <v>11348</v>
      </c>
      <c r="F11537" s="85" t="s">
        <v>2827</v>
      </c>
      <c r="G11537" s="86" t="s">
        <v>11348</v>
      </c>
      <c r="H11537" s="85" t="s">
        <v>1073</v>
      </c>
      <c r="I11537" s="85">
        <v>1</v>
      </c>
      <c r="J11537" s="88">
        <v>6089.0969069656412</v>
      </c>
      <c r="K11537" s="146">
        <v>8650.1301955112322</v>
      </c>
      <c r="L11537" s="147">
        <v>1.4107064229955239E-4</v>
      </c>
      <c r="M11537" s="147">
        <v>7.4603286424070658</v>
      </c>
      <c r="N11537" s="87">
        <v>81577.536423470112</v>
      </c>
      <c r="O11537" s="88">
        <v>6841.0849426010755</v>
      </c>
      <c r="P11537" s="89">
        <v>83.859910981975588</v>
      </c>
    </row>
    <row r="11538" spans="1:16">
      <c r="A11538" s="75" t="s">
        <v>11363</v>
      </c>
      <c r="B11538" s="85">
        <v>11534</v>
      </c>
      <c r="C11538" s="85">
        <v>7726</v>
      </c>
      <c r="D11538" s="85">
        <v>11534</v>
      </c>
      <c r="E11538" s="86" t="s">
        <v>11348</v>
      </c>
      <c r="F11538" s="85" t="s">
        <v>2829</v>
      </c>
      <c r="G11538" s="86" t="s">
        <v>11348</v>
      </c>
      <c r="H11538" s="85" t="s">
        <v>1073</v>
      </c>
      <c r="I11538" s="85">
        <v>1</v>
      </c>
      <c r="J11538" s="88">
        <v>19043.0982734196</v>
      </c>
      <c r="K11538" s="146">
        <v>22090.272623292469</v>
      </c>
      <c r="L11538" s="147">
        <v>2.1159310248720071E-4</v>
      </c>
      <c r="M11538" s="147">
        <v>20.680989772748472</v>
      </c>
      <c r="N11538" s="87">
        <v>226143.41503264659</v>
      </c>
      <c r="O11538" s="88">
        <v>18964.366653797701</v>
      </c>
      <c r="P11538" s="89">
        <v>83.859910981975574</v>
      </c>
    </row>
    <row r="11539" spans="1:16">
      <c r="A11539" s="75" t="s">
        <v>11364</v>
      </c>
      <c r="B11539" s="85">
        <v>11535</v>
      </c>
      <c r="C11539" s="85">
        <v>7727</v>
      </c>
      <c r="D11539" s="85">
        <v>11535</v>
      </c>
      <c r="E11539" s="86" t="s">
        <v>11348</v>
      </c>
      <c r="F11539" s="85" t="s">
        <v>10980</v>
      </c>
      <c r="G11539" s="86" t="s">
        <v>11348</v>
      </c>
      <c r="H11539" s="85" t="s">
        <v>1073</v>
      </c>
      <c r="I11539" s="85">
        <v>1</v>
      </c>
      <c r="J11539" s="88">
        <v>-3719.094727764988</v>
      </c>
      <c r="K11539" s="146">
        <v>0</v>
      </c>
      <c r="L11539" s="147">
        <v>0</v>
      </c>
      <c r="M11539" s="147">
        <v>0</v>
      </c>
      <c r="N11539" s="87">
        <v>0</v>
      </c>
      <c r="O11539" s="88">
        <v>0</v>
      </c>
      <c r="P11539" s="89" t="e">
        <v>#DIV/0!</v>
      </c>
    </row>
    <row r="11540" spans="1:16">
      <c r="A11540" s="75" t="s">
        <v>11365</v>
      </c>
      <c r="B11540" s="85">
        <v>11536</v>
      </c>
      <c r="C11540" s="85">
        <v>7728</v>
      </c>
      <c r="D11540" s="85">
        <v>11536</v>
      </c>
      <c r="E11540" s="86" t="s">
        <v>11348</v>
      </c>
      <c r="F11540" s="85" t="s">
        <v>11067</v>
      </c>
      <c r="G11540" s="86" t="s">
        <v>11348</v>
      </c>
      <c r="H11540" s="85" t="s">
        <v>1073</v>
      </c>
      <c r="I11540" s="85">
        <v>1</v>
      </c>
      <c r="J11540" s="88">
        <v>-2775.0206962567281</v>
      </c>
      <c r="K11540" s="146">
        <v>0</v>
      </c>
      <c r="L11540" s="147">
        <v>0</v>
      </c>
      <c r="M11540" s="147">
        <v>0</v>
      </c>
      <c r="N11540" s="87">
        <v>0</v>
      </c>
      <c r="O11540" s="88">
        <v>0</v>
      </c>
      <c r="P11540" s="89" t="e">
        <v>#DIV/0!</v>
      </c>
    </row>
    <row r="11541" spans="1:16">
      <c r="A11541" s="75" t="s">
        <v>11366</v>
      </c>
      <c r="B11541" s="85">
        <v>11537</v>
      </c>
      <c r="C11541" s="85">
        <v>7729</v>
      </c>
      <c r="D11541" s="85">
        <v>11537</v>
      </c>
      <c r="E11541" s="86" t="s">
        <v>11348</v>
      </c>
      <c r="F11541" s="85" t="s">
        <v>2831</v>
      </c>
      <c r="G11541" s="86" t="s">
        <v>11348</v>
      </c>
      <c r="H11541" s="85" t="s">
        <v>1073</v>
      </c>
      <c r="I11541" s="85">
        <v>1</v>
      </c>
      <c r="J11541" s="88">
        <v>472.28737543937842</v>
      </c>
      <c r="K11541" s="146">
        <v>1607.246327801935</v>
      </c>
      <c r="L11541" s="147">
        <v>1.3352565050459621E-4</v>
      </c>
      <c r="M11541" s="147">
        <v>1.33459845721916</v>
      </c>
      <c r="N11541" s="87">
        <v>14593.627100504649</v>
      </c>
      <c r="O11541" s="88">
        <v>1223.8202695524619</v>
      </c>
      <c r="P11541" s="89">
        <v>83.85991098197529</v>
      </c>
    </row>
    <row r="11542" spans="1:16">
      <c r="A11542" s="75" t="s">
        <v>11367</v>
      </c>
      <c r="B11542" s="85">
        <v>11538</v>
      </c>
      <c r="C11542" s="85">
        <v>7730</v>
      </c>
      <c r="D11542" s="85">
        <v>11538</v>
      </c>
      <c r="E11542" s="86" t="s">
        <v>11348</v>
      </c>
      <c r="F11542" s="85" t="s">
        <v>10983</v>
      </c>
      <c r="G11542" s="86" t="s">
        <v>11348</v>
      </c>
      <c r="H11542" s="85" t="s">
        <v>1073</v>
      </c>
      <c r="I11542" s="85">
        <v>1</v>
      </c>
      <c r="J11542" s="88">
        <v>-9845.9876271380272</v>
      </c>
      <c r="K11542" s="146">
        <v>0</v>
      </c>
      <c r="L11542" s="147">
        <v>0</v>
      </c>
      <c r="M11542" s="147">
        <v>0</v>
      </c>
      <c r="N11542" s="87">
        <v>0</v>
      </c>
      <c r="O11542" s="88">
        <v>0</v>
      </c>
      <c r="P11542" s="89" t="e">
        <v>#DIV/0!</v>
      </c>
    </row>
    <row r="11543" spans="1:16">
      <c r="A11543" s="75" t="s">
        <v>11368</v>
      </c>
      <c r="B11543" s="85">
        <v>11539</v>
      </c>
      <c r="C11543" s="85">
        <v>7731</v>
      </c>
      <c r="D11543" s="85">
        <v>11539</v>
      </c>
      <c r="E11543" s="86" t="s">
        <v>11348</v>
      </c>
      <c r="F11543" s="85" t="s">
        <v>10985</v>
      </c>
      <c r="G11543" s="86" t="s">
        <v>11348</v>
      </c>
      <c r="H11543" s="85" t="s">
        <v>1073</v>
      </c>
      <c r="I11543" s="85">
        <v>1</v>
      </c>
      <c r="J11543" s="88">
        <v>-2139.670277788623</v>
      </c>
      <c r="K11543" s="146">
        <v>0</v>
      </c>
      <c r="L11543" s="147">
        <v>0</v>
      </c>
      <c r="M11543" s="147">
        <v>0</v>
      </c>
      <c r="N11543" s="87">
        <v>0</v>
      </c>
      <c r="O11543" s="88">
        <v>0</v>
      </c>
      <c r="P11543" s="89" t="e">
        <v>#DIV/0!</v>
      </c>
    </row>
    <row r="11544" spans="1:16">
      <c r="A11544" s="75" t="s">
        <v>11369</v>
      </c>
      <c r="B11544" s="85">
        <v>11540</v>
      </c>
      <c r="C11544" s="85">
        <v>7732</v>
      </c>
      <c r="D11544" s="85">
        <v>11540</v>
      </c>
      <c r="E11544" s="86" t="s">
        <v>11348</v>
      </c>
      <c r="F11544" s="85" t="s">
        <v>10987</v>
      </c>
      <c r="G11544" s="86" t="s">
        <v>11348</v>
      </c>
      <c r="H11544" s="85" t="s">
        <v>1073</v>
      </c>
      <c r="I11544" s="85">
        <v>1</v>
      </c>
      <c r="J11544" s="88">
        <v>-3146.3441997665259</v>
      </c>
      <c r="K11544" s="146">
        <v>0</v>
      </c>
      <c r="L11544" s="147">
        <v>0</v>
      </c>
      <c r="M11544" s="147">
        <v>0</v>
      </c>
      <c r="N11544" s="87">
        <v>0</v>
      </c>
      <c r="O11544" s="88">
        <v>0</v>
      </c>
      <c r="P11544" s="89" t="e">
        <v>#DIV/0!</v>
      </c>
    </row>
    <row r="11545" spans="1:16">
      <c r="A11545" s="75" t="s">
        <v>11370</v>
      </c>
      <c r="B11545" s="85">
        <v>11541</v>
      </c>
      <c r="C11545" s="85">
        <v>7733</v>
      </c>
      <c r="D11545" s="85">
        <v>11541</v>
      </c>
      <c r="E11545" s="86" t="s">
        <v>11348</v>
      </c>
      <c r="F11545" s="85" t="s">
        <v>2833</v>
      </c>
      <c r="G11545" s="86" t="s">
        <v>11348</v>
      </c>
      <c r="H11545" s="85" t="s">
        <v>1073</v>
      </c>
      <c r="I11545" s="85">
        <v>1</v>
      </c>
      <c r="J11545" s="88">
        <v>17185.93379301309</v>
      </c>
      <c r="K11545" s="146">
        <v>19785.632105285062</v>
      </c>
      <c r="L11545" s="147">
        <v>2.0484149411038489E-4</v>
      </c>
      <c r="M11545" s="147">
        <v>18.463796578588379</v>
      </c>
      <c r="N11545" s="87">
        <v>201898.75139593729</v>
      </c>
      <c r="O11545" s="88">
        <v>16931.21131943533</v>
      </c>
      <c r="P11545" s="89">
        <v>83.859910981975631</v>
      </c>
    </row>
    <row r="11546" spans="1:16">
      <c r="A11546" s="75" t="s">
        <v>11371</v>
      </c>
      <c r="B11546" s="85">
        <v>11542</v>
      </c>
      <c r="C11546" s="85">
        <v>7734</v>
      </c>
      <c r="D11546" s="85">
        <v>11542</v>
      </c>
      <c r="E11546" s="86" t="s">
        <v>11348</v>
      </c>
      <c r="F11546" s="85" t="s">
        <v>2835</v>
      </c>
      <c r="G11546" s="86" t="s">
        <v>11348</v>
      </c>
      <c r="H11546" s="85" t="s">
        <v>1073</v>
      </c>
      <c r="I11546" s="85">
        <v>1</v>
      </c>
      <c r="J11546" s="88">
        <v>16492.48901009851</v>
      </c>
      <c r="K11546" s="146">
        <v>19731.022681166218</v>
      </c>
      <c r="L11546" s="147">
        <v>1.8590221033651451E-4</v>
      </c>
      <c r="M11546" s="147">
        <v>18.472251802125928</v>
      </c>
      <c r="N11546" s="87">
        <v>201991.2079537067</v>
      </c>
      <c r="O11546" s="88">
        <v>16938.964718139519</v>
      </c>
      <c r="P11546" s="89">
        <v>83.859910981975375</v>
      </c>
    </row>
    <row r="11547" spans="1:16">
      <c r="A11547" s="75" t="s">
        <v>11372</v>
      </c>
      <c r="B11547" s="85">
        <v>11543</v>
      </c>
      <c r="C11547" s="85">
        <v>7735</v>
      </c>
      <c r="D11547" s="85">
        <v>11543</v>
      </c>
      <c r="E11547" s="86" t="s">
        <v>11348</v>
      </c>
      <c r="F11547" s="85" t="s">
        <v>2837</v>
      </c>
      <c r="G11547" s="86" t="s">
        <v>11348</v>
      </c>
      <c r="H11547" s="85" t="s">
        <v>1073</v>
      </c>
      <c r="I11547" s="85">
        <v>1</v>
      </c>
      <c r="J11547" s="88">
        <v>-3149.7416565431058</v>
      </c>
      <c r="K11547" s="146">
        <v>3171.417354699719</v>
      </c>
      <c r="L11547" s="147">
        <v>6.18334378853394E-5</v>
      </c>
      <c r="M11547" s="147">
        <v>3.0086944521392489</v>
      </c>
      <c r="N11547" s="87">
        <v>32198.64652079271</v>
      </c>
      <c r="O11547" s="88">
        <v>2753.7023212881259</v>
      </c>
      <c r="P11547" s="89">
        <v>85.522300433028619</v>
      </c>
    </row>
    <row r="11548" spans="1:16">
      <c r="A11548" s="75" t="s">
        <v>11373</v>
      </c>
      <c r="B11548" s="85">
        <v>11544</v>
      </c>
      <c r="C11548" s="85">
        <v>7736</v>
      </c>
      <c r="D11548" s="85">
        <v>11544</v>
      </c>
      <c r="E11548" s="86" t="s">
        <v>11348</v>
      </c>
      <c r="F11548" s="85" t="s">
        <v>10992</v>
      </c>
      <c r="G11548" s="86" t="s">
        <v>11348</v>
      </c>
      <c r="H11548" s="85" t="s">
        <v>1073</v>
      </c>
      <c r="I11548" s="85">
        <v>1</v>
      </c>
      <c r="J11548" s="88">
        <v>-15206.821015911029</v>
      </c>
      <c r="K11548" s="146">
        <v>0</v>
      </c>
      <c r="L11548" s="147">
        <v>0</v>
      </c>
      <c r="M11548" s="147">
        <v>0</v>
      </c>
      <c r="N11548" s="87">
        <v>0</v>
      </c>
      <c r="O11548" s="88">
        <v>0</v>
      </c>
      <c r="P11548" s="89" t="e">
        <v>#DIV/0!</v>
      </c>
    </row>
    <row r="11549" spans="1:16">
      <c r="A11549" s="75" t="s">
        <v>11374</v>
      </c>
      <c r="B11549" s="85">
        <v>11545</v>
      </c>
      <c r="C11549" s="85">
        <v>7737</v>
      </c>
      <c r="D11549" s="85">
        <v>11545</v>
      </c>
      <c r="E11549" s="86" t="s">
        <v>11348</v>
      </c>
      <c r="F11549" s="85" t="s">
        <v>2839</v>
      </c>
      <c r="G11549" s="86" t="s">
        <v>11348</v>
      </c>
      <c r="H11549" s="85" t="s">
        <v>1073</v>
      </c>
      <c r="I11549" s="85">
        <v>1</v>
      </c>
      <c r="J11549" s="88">
        <v>-3894.3854808241722</v>
      </c>
      <c r="K11549" s="146">
        <v>180.09696874240109</v>
      </c>
      <c r="L11549" s="147">
        <v>3.006563649954934E-5</v>
      </c>
      <c r="M11549" s="147">
        <v>0.1593516064023503</v>
      </c>
      <c r="N11549" s="87">
        <v>1742.4850966393731</v>
      </c>
      <c r="O11549" s="88">
        <v>146.12464509159659</v>
      </c>
      <c r="P11549" s="89">
        <v>83.859910981975389</v>
      </c>
    </row>
    <row r="11550" spans="1:16">
      <c r="A11550" s="75" t="s">
        <v>11375</v>
      </c>
      <c r="B11550" s="85">
        <v>11546</v>
      </c>
      <c r="C11550" s="85">
        <v>7738</v>
      </c>
      <c r="D11550" s="85">
        <v>11546</v>
      </c>
      <c r="E11550" s="86" t="s">
        <v>11348</v>
      </c>
      <c r="F11550" s="85" t="s">
        <v>3208</v>
      </c>
      <c r="G11550" s="86" t="s">
        <v>11348</v>
      </c>
      <c r="H11550" s="85" t="s">
        <v>1073</v>
      </c>
      <c r="I11550" s="85">
        <v>1</v>
      </c>
      <c r="J11550" s="88">
        <v>-5242.3924807652938</v>
      </c>
      <c r="K11550" s="146">
        <v>0</v>
      </c>
      <c r="L11550" s="147">
        <v>0</v>
      </c>
      <c r="M11550" s="147">
        <v>0</v>
      </c>
      <c r="N11550" s="87">
        <v>0</v>
      </c>
      <c r="O11550" s="88">
        <v>0</v>
      </c>
      <c r="P11550" s="89" t="e">
        <v>#DIV/0!</v>
      </c>
    </row>
    <row r="11551" spans="1:16">
      <c r="A11551" s="75" t="s">
        <v>11376</v>
      </c>
      <c r="B11551" s="85">
        <v>11547</v>
      </c>
      <c r="C11551" s="85">
        <v>7739</v>
      </c>
      <c r="D11551" s="85">
        <v>11547</v>
      </c>
      <c r="E11551" s="86" t="s">
        <v>11348</v>
      </c>
      <c r="F11551" s="85" t="s">
        <v>2841</v>
      </c>
      <c r="G11551" s="86" t="s">
        <v>11348</v>
      </c>
      <c r="H11551" s="85" t="s">
        <v>1073</v>
      </c>
      <c r="I11551" s="85">
        <v>1</v>
      </c>
      <c r="J11551" s="88">
        <v>1679.809385413949</v>
      </c>
      <c r="K11551" s="146">
        <v>2945.9028313008362</v>
      </c>
      <c r="L11551" s="147">
        <v>1.2593117156665899E-4</v>
      </c>
      <c r="M11551" s="147">
        <v>2.4531910138607529</v>
      </c>
      <c r="N11551" s="87">
        <v>26825.263186044409</v>
      </c>
      <c r="O11551" s="88">
        <v>2249.564182849746</v>
      </c>
      <c r="P11551" s="89">
        <v>83.859910981975403</v>
      </c>
    </row>
    <row r="11552" spans="1:16">
      <c r="A11552" s="75" t="s">
        <v>11377</v>
      </c>
      <c r="B11552" s="85">
        <v>11548</v>
      </c>
      <c r="C11552" s="85">
        <v>7740</v>
      </c>
      <c r="D11552" s="85">
        <v>11548</v>
      </c>
      <c r="E11552" s="86" t="s">
        <v>11348</v>
      </c>
      <c r="F11552" s="85" t="s">
        <v>2972</v>
      </c>
      <c r="G11552" s="86" t="s">
        <v>11348</v>
      </c>
      <c r="H11552" s="85" t="s">
        <v>1073</v>
      </c>
      <c r="I11552" s="85">
        <v>1</v>
      </c>
      <c r="J11552" s="88">
        <v>15542.22048096158</v>
      </c>
      <c r="K11552" s="146">
        <v>15433.596294173742</v>
      </c>
      <c r="L11552" s="147">
        <v>1.3423879339689981E-4</v>
      </c>
      <c r="M11552" s="147">
        <v>20.666341906246299</v>
      </c>
      <c r="N11552" s="87">
        <v>16819.58567260404</v>
      </c>
      <c r="O11552" s="88">
        <v>14983.02217852092</v>
      </c>
      <c r="P11552" s="89">
        <v>890.80804189638638</v>
      </c>
    </row>
    <row r="11553" spans="1:16">
      <c r="A11553" s="75" t="s">
        <v>11378</v>
      </c>
      <c r="B11553" s="85">
        <v>11549</v>
      </c>
      <c r="C11553" s="85">
        <v>7741</v>
      </c>
      <c r="D11553" s="85">
        <v>11549</v>
      </c>
      <c r="E11553" s="86" t="s">
        <v>11348</v>
      </c>
      <c r="F11553" s="85" t="s">
        <v>1063</v>
      </c>
      <c r="G11553" s="86" t="s">
        <v>11348</v>
      </c>
      <c r="H11553" s="85" t="s">
        <v>1073</v>
      </c>
      <c r="I11553" s="85">
        <v>1</v>
      </c>
      <c r="J11553" s="88">
        <v>-11708.35572444466</v>
      </c>
      <c r="K11553" s="146">
        <v>0</v>
      </c>
      <c r="L11553" s="147">
        <v>0</v>
      </c>
      <c r="M11553" s="147">
        <v>0</v>
      </c>
      <c r="N11553" s="87">
        <v>0</v>
      </c>
      <c r="O11553" s="88">
        <v>-11708.35572444466</v>
      </c>
      <c r="P11553" s="89" t="e">
        <v>#DIV/0!</v>
      </c>
    </row>
    <row r="11554" spans="1:16">
      <c r="A11554" s="75" t="s">
        <v>11379</v>
      </c>
      <c r="B11554" s="85">
        <v>11550</v>
      </c>
      <c r="C11554" s="85">
        <v>7742</v>
      </c>
      <c r="D11554" s="85">
        <v>11550</v>
      </c>
      <c r="E11554" s="86" t="s">
        <v>11348</v>
      </c>
      <c r="F11554" s="85" t="s">
        <v>283</v>
      </c>
      <c r="G11554" s="86" t="s">
        <v>11348</v>
      </c>
      <c r="H11554" s="85" t="s">
        <v>1073</v>
      </c>
      <c r="I11554" s="85">
        <v>1</v>
      </c>
      <c r="J11554" s="88">
        <v>-0.49535454545454499</v>
      </c>
      <c r="K11554" s="146">
        <v>0</v>
      </c>
      <c r="L11554" s="147">
        <v>0</v>
      </c>
      <c r="M11554" s="147">
        <v>0</v>
      </c>
      <c r="N11554" s="87">
        <v>0</v>
      </c>
      <c r="O11554" s="88">
        <v>-0.49535454545454499</v>
      </c>
      <c r="P11554" s="89" t="e">
        <v>#DIV/0!</v>
      </c>
    </row>
    <row r="11555" spans="1:16">
      <c r="A11555" s="75" t="s">
        <v>11380</v>
      </c>
      <c r="B11555" s="85">
        <v>11551</v>
      </c>
      <c r="C11555" s="85">
        <v>7743</v>
      </c>
      <c r="D11555" s="85">
        <v>11551</v>
      </c>
      <c r="E11555" s="86" t="s">
        <v>11348</v>
      </c>
      <c r="F11555" s="85" t="s">
        <v>235</v>
      </c>
      <c r="G11555" s="86" t="s">
        <v>11348</v>
      </c>
      <c r="H11555" s="85" t="s">
        <v>1073</v>
      </c>
      <c r="I11555" s="85">
        <v>1</v>
      </c>
      <c r="J11555" s="88">
        <v>-7840.1808378610331</v>
      </c>
      <c r="K11555" s="146">
        <v>0</v>
      </c>
      <c r="L11555" s="147">
        <v>0</v>
      </c>
      <c r="M11555" s="147">
        <v>0</v>
      </c>
      <c r="N11555" s="87">
        <v>0</v>
      </c>
      <c r="O11555" s="88">
        <v>-7840.1808378610331</v>
      </c>
      <c r="P11555" s="89" t="e">
        <v>#DIV/0!</v>
      </c>
    </row>
    <row r="11556" spans="1:16">
      <c r="A11556" s="75" t="s">
        <v>11381</v>
      </c>
      <c r="B11556" s="85">
        <v>11552</v>
      </c>
      <c r="C11556" s="85">
        <v>7744</v>
      </c>
      <c r="D11556" s="85">
        <v>11552</v>
      </c>
      <c r="E11556" s="86" t="s">
        <v>11348</v>
      </c>
      <c r="F11556" s="85" t="s">
        <v>1183</v>
      </c>
      <c r="G11556" s="86" t="s">
        <v>11348</v>
      </c>
      <c r="H11556" s="85" t="s">
        <v>1073</v>
      </c>
      <c r="I11556" s="85">
        <v>1</v>
      </c>
      <c r="J11556" s="88">
        <v>-6079.5487655225552</v>
      </c>
      <c r="K11556" s="146">
        <v>0</v>
      </c>
      <c r="L11556" s="147">
        <v>7.9844935543871115E-6</v>
      </c>
      <c r="M11556" s="147">
        <v>0</v>
      </c>
      <c r="N11556" s="87">
        <v>0</v>
      </c>
      <c r="O11556" s="88">
        <v>-6079.5487655225552</v>
      </c>
      <c r="P11556" s="89" t="e">
        <v>#DIV/0!</v>
      </c>
    </row>
    <row r="11557" spans="1:16">
      <c r="A11557" s="75" t="s">
        <v>11382</v>
      </c>
      <c r="B11557" s="85">
        <v>11553</v>
      </c>
      <c r="C11557" s="85">
        <v>7745</v>
      </c>
      <c r="D11557" s="85">
        <v>11553</v>
      </c>
      <c r="E11557" s="86" t="s">
        <v>11348</v>
      </c>
      <c r="F11557" s="85" t="s">
        <v>1185</v>
      </c>
      <c r="G11557" s="86" t="s">
        <v>11348</v>
      </c>
      <c r="H11557" s="85" t="s">
        <v>1073</v>
      </c>
      <c r="I11557" s="85">
        <v>1</v>
      </c>
      <c r="J11557" s="88">
        <v>573.27068741222058</v>
      </c>
      <c r="K11557" s="146">
        <v>4034.6874379320871</v>
      </c>
      <c r="L11557" s="147">
        <v>4.9450465702688417E-5</v>
      </c>
      <c r="M11557" s="147">
        <v>5.3850953396474646</v>
      </c>
      <c r="N11557" s="87">
        <v>29551.493190306199</v>
      </c>
      <c r="O11557" s="88">
        <v>404.68211586691677</v>
      </c>
      <c r="P11557" s="89">
        <v>13.69413427811712</v>
      </c>
    </row>
    <row r="11558" spans="1:16">
      <c r="A11558" s="75" t="s">
        <v>11383</v>
      </c>
      <c r="B11558" s="85">
        <v>11554</v>
      </c>
      <c r="C11558" s="85">
        <v>7746</v>
      </c>
      <c r="D11558" s="85">
        <v>11554</v>
      </c>
      <c r="E11558" s="86" t="s">
        <v>11348</v>
      </c>
      <c r="F11558" s="85" t="s">
        <v>965</v>
      </c>
      <c r="G11558" s="86" t="s">
        <v>11348</v>
      </c>
      <c r="H11558" s="85" t="s">
        <v>1073</v>
      </c>
      <c r="I11558" s="85">
        <v>1</v>
      </c>
      <c r="J11558" s="88">
        <v>-8453.4451564426199</v>
      </c>
      <c r="K11558" s="146">
        <v>0</v>
      </c>
      <c r="L11558" s="147">
        <v>0</v>
      </c>
      <c r="M11558" s="147">
        <v>0</v>
      </c>
      <c r="N11558" s="87">
        <v>0</v>
      </c>
      <c r="O11558" s="88">
        <v>-8453.4451564426199</v>
      </c>
      <c r="P11558" s="89" t="e">
        <v>#DIV/0!</v>
      </c>
    </row>
    <row r="11559" spans="1:16">
      <c r="A11559" s="75" t="s">
        <v>11384</v>
      </c>
      <c r="B11559" s="85">
        <v>11555</v>
      </c>
      <c r="C11559" s="85">
        <v>7747</v>
      </c>
      <c r="D11559" s="85">
        <v>11555</v>
      </c>
      <c r="E11559" s="86" t="s">
        <v>11348</v>
      </c>
      <c r="F11559" s="85" t="s">
        <v>1084</v>
      </c>
      <c r="G11559" s="86" t="s">
        <v>11348</v>
      </c>
      <c r="H11559" s="85" t="s">
        <v>1073</v>
      </c>
      <c r="I11559" s="85">
        <v>1</v>
      </c>
      <c r="J11559" s="88">
        <v>-11660.684162976961</v>
      </c>
      <c r="K11559" s="146">
        <v>0</v>
      </c>
      <c r="L11559" s="147">
        <v>0</v>
      </c>
      <c r="M11559" s="147">
        <v>0</v>
      </c>
      <c r="N11559" s="87">
        <v>0</v>
      </c>
      <c r="O11559" s="88">
        <v>-11660.684162976961</v>
      </c>
      <c r="P11559" s="89" t="e">
        <v>#DIV/0!</v>
      </c>
    </row>
    <row r="11560" spans="1:16">
      <c r="A11560" s="75" t="s">
        <v>11385</v>
      </c>
      <c r="B11560" s="85">
        <v>11556</v>
      </c>
      <c r="C11560" s="85">
        <v>7748</v>
      </c>
      <c r="D11560" s="85">
        <v>11556</v>
      </c>
      <c r="E11560" s="86" t="s">
        <v>11348</v>
      </c>
      <c r="F11560" s="85" t="s">
        <v>2895</v>
      </c>
      <c r="G11560" s="86" t="s">
        <v>11348</v>
      </c>
      <c r="H11560" s="85" t="s">
        <v>1073</v>
      </c>
      <c r="I11560" s="85">
        <v>1</v>
      </c>
      <c r="J11560" s="88">
        <v>11871.877511194591</v>
      </c>
      <c r="K11560" s="146">
        <v>11529.097407340329</v>
      </c>
      <c r="L11560" s="147">
        <v>2.097373927142249E-4</v>
      </c>
      <c r="M11560" s="147">
        <v>15.42518027655438</v>
      </c>
      <c r="N11560" s="87">
        <v>17923.717412934391</v>
      </c>
      <c r="O11560" s="88">
        <v>11451.20111831107</v>
      </c>
      <c r="P11560" s="89">
        <v>638.88538602195752</v>
      </c>
    </row>
    <row r="11561" spans="1:16">
      <c r="A11561" s="75" t="s">
        <v>11386</v>
      </c>
      <c r="B11561" s="85">
        <v>11557</v>
      </c>
      <c r="C11561" s="85">
        <v>7749</v>
      </c>
      <c r="D11561" s="85">
        <v>11557</v>
      </c>
      <c r="E11561" s="86" t="s">
        <v>11348</v>
      </c>
      <c r="F11561" s="85" t="s">
        <v>2976</v>
      </c>
      <c r="G11561" s="86" t="s">
        <v>11348</v>
      </c>
      <c r="H11561" s="85" t="s">
        <v>1073</v>
      </c>
      <c r="I11561" s="85">
        <v>1</v>
      </c>
      <c r="J11561" s="88">
        <v>14537.26948901381</v>
      </c>
      <c r="K11561" s="146">
        <v>12830.61380400075</v>
      </c>
      <c r="L11561" s="147">
        <v>1.990718561424483E-4</v>
      </c>
      <c r="M11561" s="147">
        <v>16.699109041987441</v>
      </c>
      <c r="N11561" s="87">
        <v>20423.609601814482</v>
      </c>
      <c r="O11561" s="88">
        <v>13929.726746370179</v>
      </c>
      <c r="P11561" s="89">
        <v>682.04039432542959</v>
      </c>
    </row>
    <row r="11562" spans="1:16">
      <c r="A11562" s="75" t="s">
        <v>11387</v>
      </c>
      <c r="B11562" s="85">
        <v>11558</v>
      </c>
      <c r="C11562" s="85">
        <v>7750</v>
      </c>
      <c r="D11562" s="85">
        <v>11558</v>
      </c>
      <c r="E11562" s="86" t="s">
        <v>11348</v>
      </c>
      <c r="F11562" s="85" t="s">
        <v>2897</v>
      </c>
      <c r="G11562" s="86" t="s">
        <v>11348</v>
      </c>
      <c r="H11562" s="85" t="s">
        <v>1073</v>
      </c>
      <c r="I11562" s="85">
        <v>1</v>
      </c>
      <c r="J11562" s="88">
        <v>20789.585095767761</v>
      </c>
      <c r="K11562" s="146">
        <v>17851.38200745207</v>
      </c>
      <c r="L11562" s="147">
        <v>2.1374554308782389E-4</v>
      </c>
      <c r="M11562" s="147">
        <v>22.08769935574918</v>
      </c>
      <c r="N11562" s="87">
        <v>126523.251868639</v>
      </c>
      <c r="O11562" s="88">
        <v>19715.44835014475</v>
      </c>
      <c r="P11562" s="89">
        <v>155.82470462120307</v>
      </c>
    </row>
    <row r="11563" spans="1:16">
      <c r="A11563" s="75" t="s">
        <v>11388</v>
      </c>
      <c r="B11563" s="85">
        <v>11559</v>
      </c>
      <c r="C11563" s="85">
        <v>7751</v>
      </c>
      <c r="D11563" s="85">
        <v>11559</v>
      </c>
      <c r="E11563" s="86" t="s">
        <v>11348</v>
      </c>
      <c r="F11563" s="85" t="s">
        <v>238</v>
      </c>
      <c r="G11563" s="86" t="s">
        <v>11348</v>
      </c>
      <c r="H11563" s="85" t="s">
        <v>1073</v>
      </c>
      <c r="I11563" s="85">
        <v>1</v>
      </c>
      <c r="J11563" s="88">
        <v>-757.16666666666583</v>
      </c>
      <c r="K11563" s="146">
        <v>0</v>
      </c>
      <c r="L11563" s="147">
        <v>1.67123076923077E-5</v>
      </c>
      <c r="M11563" s="147">
        <v>0</v>
      </c>
      <c r="N11563" s="87">
        <v>0</v>
      </c>
      <c r="O11563" s="88">
        <v>-757.16666666666583</v>
      </c>
      <c r="P11563" s="89" t="e">
        <v>#DIV/0!</v>
      </c>
    </row>
    <row r="11564" spans="1:16">
      <c r="A11564" s="75" t="s">
        <v>11389</v>
      </c>
      <c r="B11564" s="85">
        <v>11560</v>
      </c>
      <c r="C11564" s="85">
        <v>7752</v>
      </c>
      <c r="D11564" s="85">
        <v>11560</v>
      </c>
      <c r="E11564" s="86" t="s">
        <v>11348</v>
      </c>
      <c r="F11564" s="85" t="s">
        <v>1068</v>
      </c>
      <c r="G11564" s="86" t="s">
        <v>11348</v>
      </c>
      <c r="H11564" s="85" t="s">
        <v>1073</v>
      </c>
      <c r="I11564" s="85">
        <v>1</v>
      </c>
      <c r="J11564" s="88">
        <v>-9197.2287740477004</v>
      </c>
      <c r="K11564" s="146">
        <v>0</v>
      </c>
      <c r="L11564" s="147">
        <v>0</v>
      </c>
      <c r="M11564" s="147">
        <v>0</v>
      </c>
      <c r="N11564" s="87">
        <v>0</v>
      </c>
      <c r="O11564" s="88">
        <v>-9197.2287740477004</v>
      </c>
      <c r="P11564" s="89" t="e">
        <v>#DIV/0!</v>
      </c>
    </row>
    <row r="11565" spans="1:16">
      <c r="A11565" s="75" t="s">
        <v>11390</v>
      </c>
      <c r="B11565" s="85">
        <v>11561</v>
      </c>
      <c r="C11565" s="85">
        <v>7753</v>
      </c>
      <c r="D11565" s="85">
        <v>11561</v>
      </c>
      <c r="E11565" s="86" t="s">
        <v>11348</v>
      </c>
      <c r="F11565" s="85" t="s">
        <v>2979</v>
      </c>
      <c r="G11565" s="86" t="s">
        <v>11348</v>
      </c>
      <c r="H11565" s="85" t="s">
        <v>1073</v>
      </c>
      <c r="I11565" s="85">
        <v>1</v>
      </c>
      <c r="J11565" s="88">
        <v>27314.997126040289</v>
      </c>
      <c r="K11565" s="146">
        <v>23953.405214238403</v>
      </c>
      <c r="L11565" s="147">
        <v>2.4378852217244701E-4</v>
      </c>
      <c r="M11565" s="147">
        <v>31.294046896165629</v>
      </c>
      <c r="N11565" s="87">
        <v>76333.138901808372</v>
      </c>
      <c r="O11565" s="88">
        <v>26265.576924366131</v>
      </c>
      <c r="P11565" s="89">
        <v>344.09140384169223</v>
      </c>
    </row>
    <row r="11566" spans="1:16">
      <c r="A11566" s="75" t="s">
        <v>11391</v>
      </c>
      <c r="B11566" s="85">
        <v>11562</v>
      </c>
      <c r="C11566" s="85">
        <v>7754</v>
      </c>
      <c r="D11566" s="85">
        <v>11562</v>
      </c>
      <c r="E11566" s="86" t="s">
        <v>11348</v>
      </c>
      <c r="F11566" s="85" t="s">
        <v>6275</v>
      </c>
      <c r="G11566" s="86" t="s">
        <v>11348</v>
      </c>
      <c r="H11566" s="85" t="s">
        <v>1073</v>
      </c>
      <c r="I11566" s="85">
        <v>1</v>
      </c>
      <c r="J11566" s="88">
        <v>-4367.6353886566967</v>
      </c>
      <c r="K11566" s="146">
        <v>0</v>
      </c>
      <c r="L11566" s="147">
        <v>0</v>
      </c>
      <c r="M11566" s="147">
        <v>0</v>
      </c>
      <c r="N11566" s="87">
        <v>0</v>
      </c>
      <c r="O11566" s="88">
        <v>-4367.6353886566967</v>
      </c>
      <c r="P11566" s="89" t="e">
        <v>#DIV/0!</v>
      </c>
    </row>
    <row r="11567" spans="1:16">
      <c r="A11567" s="75" t="s">
        <v>11392</v>
      </c>
      <c r="B11567" s="85">
        <v>11563</v>
      </c>
      <c r="C11567" s="85">
        <v>7755</v>
      </c>
      <c r="D11567" s="85">
        <v>11563</v>
      </c>
      <c r="E11567" s="86" t="s">
        <v>11348</v>
      </c>
      <c r="F11567" s="85" t="s">
        <v>11093</v>
      </c>
      <c r="G11567" s="86" t="s">
        <v>11348</v>
      </c>
      <c r="H11567" s="85" t="s">
        <v>1073</v>
      </c>
      <c r="I11567" s="85">
        <v>1</v>
      </c>
      <c r="J11567" s="88">
        <v>-982.18392627535206</v>
      </c>
      <c r="K11567" s="146">
        <v>0</v>
      </c>
      <c r="L11567" s="147">
        <v>0</v>
      </c>
      <c r="M11567" s="147">
        <v>0</v>
      </c>
      <c r="N11567" s="87">
        <v>0</v>
      </c>
      <c r="O11567" s="88">
        <v>-982.18392627535206</v>
      </c>
      <c r="P11567" s="89" t="e">
        <v>#DIV/0!</v>
      </c>
    </row>
    <row r="11568" spans="1:16">
      <c r="A11568" s="75" t="s">
        <v>11393</v>
      </c>
      <c r="B11568" s="85">
        <v>11564</v>
      </c>
      <c r="C11568" s="85">
        <v>7756</v>
      </c>
      <c r="D11568" s="85">
        <v>11564</v>
      </c>
      <c r="E11568" s="86" t="s">
        <v>11348</v>
      </c>
      <c r="F11568" s="85" t="s">
        <v>3906</v>
      </c>
      <c r="G11568" s="86" t="s">
        <v>11348</v>
      </c>
      <c r="H11568" s="85" t="s">
        <v>1073</v>
      </c>
      <c r="I11568" s="85">
        <v>1</v>
      </c>
      <c r="J11568" s="88">
        <v>-6439.8008656225084</v>
      </c>
      <c r="K11568" s="146">
        <v>0</v>
      </c>
      <c r="L11568" s="147">
        <v>0</v>
      </c>
      <c r="M11568" s="147">
        <v>0</v>
      </c>
      <c r="N11568" s="87">
        <v>0</v>
      </c>
      <c r="O11568" s="88">
        <v>-6439.8008656225084</v>
      </c>
      <c r="P11568" s="89" t="e">
        <v>#DIV/0!</v>
      </c>
    </row>
    <row r="11569" spans="1:16">
      <c r="A11569" s="75" t="s">
        <v>11394</v>
      </c>
      <c r="B11569" s="85">
        <v>11565</v>
      </c>
      <c r="C11569" s="85">
        <v>7757</v>
      </c>
      <c r="D11569" s="85">
        <v>11565</v>
      </c>
      <c r="E11569" s="86" t="s">
        <v>11348</v>
      </c>
      <c r="F11569" s="85" t="s">
        <v>2981</v>
      </c>
      <c r="G11569" s="86" t="s">
        <v>11348</v>
      </c>
      <c r="H11569" s="85" t="s">
        <v>1073</v>
      </c>
      <c r="I11569" s="85">
        <v>1</v>
      </c>
      <c r="J11569" s="88">
        <v>13204.198913309079</v>
      </c>
      <c r="K11569" s="146">
        <v>11674.023320197635</v>
      </c>
      <c r="L11569" s="147">
        <v>1.2614948884128309E-4</v>
      </c>
      <c r="M11569" s="147">
        <v>15.21346652912089</v>
      </c>
      <c r="N11569" s="87">
        <v>38346.738190409233</v>
      </c>
      <c r="O11569" s="88">
        <v>12664.87547429344</v>
      </c>
      <c r="P11569" s="89">
        <v>330.27256220350466</v>
      </c>
    </row>
    <row r="11570" spans="1:16">
      <c r="A11570" s="75" t="s">
        <v>11395</v>
      </c>
      <c r="B11570" s="85">
        <v>11566</v>
      </c>
      <c r="C11570" s="85">
        <v>7758</v>
      </c>
      <c r="D11570" s="85">
        <v>11566</v>
      </c>
      <c r="E11570" s="86" t="s">
        <v>11348</v>
      </c>
      <c r="F11570" s="85" t="s">
        <v>240</v>
      </c>
      <c r="G11570" s="86" t="s">
        <v>11348</v>
      </c>
      <c r="H11570" s="85" t="s">
        <v>1073</v>
      </c>
      <c r="I11570" s="85">
        <v>1</v>
      </c>
      <c r="J11570" s="88">
        <v>19145.00238556874</v>
      </c>
      <c r="K11570" s="146">
        <v>16761.196362098726</v>
      </c>
      <c r="L11570" s="147">
        <v>2.1846401509973131E-4</v>
      </c>
      <c r="M11570" s="147">
        <v>21.724485868677519</v>
      </c>
      <c r="N11570" s="87">
        <v>187261.52772721241</v>
      </c>
      <c r="O11570" s="88">
        <v>18284.178026516671</v>
      </c>
      <c r="P11570" s="89">
        <v>97.63979952759756</v>
      </c>
    </row>
    <row r="11571" spans="1:16">
      <c r="A11571" s="75" t="s">
        <v>11396</v>
      </c>
      <c r="B11571" s="85">
        <v>11567</v>
      </c>
      <c r="C11571" s="85">
        <v>7759</v>
      </c>
      <c r="D11571" s="85">
        <v>11567</v>
      </c>
      <c r="E11571" s="86" t="s">
        <v>11348</v>
      </c>
      <c r="F11571" s="85" t="s">
        <v>1171</v>
      </c>
      <c r="G11571" s="86" t="s">
        <v>11348</v>
      </c>
      <c r="H11571" s="85" t="s">
        <v>1073</v>
      </c>
      <c r="I11571" s="85">
        <v>1</v>
      </c>
      <c r="J11571" s="88">
        <v>10324.08775911631</v>
      </c>
      <c r="K11571" s="146">
        <v>9530.1580379932366</v>
      </c>
      <c r="L11571" s="147">
        <v>1.8964535892895679E-4</v>
      </c>
      <c r="M11571" s="147">
        <v>12.761348727780289</v>
      </c>
      <c r="N11571" s="87">
        <v>21210.515721085099</v>
      </c>
      <c r="O11571" s="88">
        <v>9978.7859839980447</v>
      </c>
      <c r="P11571" s="89">
        <v>470.46409032281389</v>
      </c>
    </row>
    <row r="11572" spans="1:16">
      <c r="A11572" s="75" t="s">
        <v>11397</v>
      </c>
      <c r="B11572" s="85">
        <v>11568</v>
      </c>
      <c r="C11572" s="85">
        <v>7760</v>
      </c>
      <c r="D11572" s="85">
        <v>11568</v>
      </c>
      <c r="E11572" s="86" t="s">
        <v>11348</v>
      </c>
      <c r="F11572" s="85" t="s">
        <v>1088</v>
      </c>
      <c r="G11572" s="86" t="s">
        <v>11348</v>
      </c>
      <c r="H11572" s="85" t="s">
        <v>1073</v>
      </c>
      <c r="I11572" s="85">
        <v>1</v>
      </c>
      <c r="J11572" s="88">
        <v>-9098.3733481930103</v>
      </c>
      <c r="K11572" s="146">
        <v>0</v>
      </c>
      <c r="L11572" s="147">
        <v>0</v>
      </c>
      <c r="M11572" s="147">
        <v>0</v>
      </c>
      <c r="N11572" s="87">
        <v>0</v>
      </c>
      <c r="O11572" s="88">
        <v>-9098.3733481930103</v>
      </c>
      <c r="P11572" s="89" t="e">
        <v>#DIV/0!</v>
      </c>
    </row>
    <row r="11573" spans="1:16">
      <c r="A11573" s="75" t="s">
        <v>11398</v>
      </c>
      <c r="B11573" s="85">
        <v>11569</v>
      </c>
      <c r="C11573" s="85">
        <v>7761</v>
      </c>
      <c r="D11573" s="85">
        <v>11569</v>
      </c>
      <c r="E11573" s="86" t="s">
        <v>11348</v>
      </c>
      <c r="F11573" s="85" t="s">
        <v>139</v>
      </c>
      <c r="G11573" s="86" t="s">
        <v>11348</v>
      </c>
      <c r="H11573" s="85" t="s">
        <v>1073</v>
      </c>
      <c r="I11573" s="85">
        <v>1</v>
      </c>
      <c r="J11573" s="88">
        <v>-11477.87093333325</v>
      </c>
      <c r="K11573" s="146">
        <v>0</v>
      </c>
      <c r="L11573" s="147">
        <v>0</v>
      </c>
      <c r="M11573" s="147">
        <v>0</v>
      </c>
      <c r="N11573" s="87">
        <v>0</v>
      </c>
      <c r="O11573" s="88">
        <v>-11477.87093333325</v>
      </c>
      <c r="P11573" s="89" t="e">
        <v>#DIV/0!</v>
      </c>
    </row>
    <row r="11574" spans="1:16">
      <c r="A11574" s="75" t="s">
        <v>11399</v>
      </c>
      <c r="B11574" s="85">
        <v>11570</v>
      </c>
      <c r="C11574" s="85">
        <v>7762</v>
      </c>
      <c r="D11574" s="85">
        <v>11570</v>
      </c>
      <c r="E11574" s="86" t="s">
        <v>11348</v>
      </c>
      <c r="F11574" s="85" t="s">
        <v>2985</v>
      </c>
      <c r="G11574" s="86" t="s">
        <v>11348</v>
      </c>
      <c r="H11574" s="85" t="s">
        <v>1073</v>
      </c>
      <c r="I11574" s="85">
        <v>1</v>
      </c>
      <c r="J11574" s="88">
        <v>9217.6090557123498</v>
      </c>
      <c r="K11574" s="146">
        <v>8586.1227190276641</v>
      </c>
      <c r="L11574" s="147">
        <v>1.8159925179886741E-4</v>
      </c>
      <c r="M11574" s="147">
        <v>11.49724061059309</v>
      </c>
      <c r="N11574" s="87">
        <v>2400.981866645031</v>
      </c>
      <c r="O11574" s="88">
        <v>8906.5120332512943</v>
      </c>
      <c r="P11574" s="89">
        <v>3709.5290709948795</v>
      </c>
    </row>
    <row r="11575" spans="1:16">
      <c r="A11575" s="75" t="s">
        <v>11400</v>
      </c>
      <c r="B11575" s="85">
        <v>11571</v>
      </c>
      <c r="C11575" s="85">
        <v>7763</v>
      </c>
      <c r="D11575" s="85">
        <v>11571</v>
      </c>
      <c r="E11575" s="86" t="s">
        <v>11348</v>
      </c>
      <c r="F11575" s="85" t="s">
        <v>243</v>
      </c>
      <c r="G11575" s="86" t="s">
        <v>11348</v>
      </c>
      <c r="H11575" s="85" t="s">
        <v>1073</v>
      </c>
      <c r="I11575" s="85">
        <v>1</v>
      </c>
      <c r="J11575" s="88">
        <v>-7822.4022610321972</v>
      </c>
      <c r="K11575" s="146">
        <v>0</v>
      </c>
      <c r="L11575" s="147">
        <v>0</v>
      </c>
      <c r="M11575" s="147">
        <v>0</v>
      </c>
      <c r="N11575" s="87">
        <v>0</v>
      </c>
      <c r="O11575" s="88">
        <v>-7822.4022610321972</v>
      </c>
      <c r="P11575" s="89" t="e">
        <v>#DIV/0!</v>
      </c>
    </row>
    <row r="11576" spans="1:16">
      <c r="A11576" s="75" t="s">
        <v>16721</v>
      </c>
      <c r="B11576" s="85">
        <v>11572</v>
      </c>
      <c r="C11576" s="85">
        <v>11142</v>
      </c>
      <c r="D11576" s="85">
        <v>11572</v>
      </c>
      <c r="E11576" s="86" t="s">
        <v>16722</v>
      </c>
      <c r="F11576" s="85" t="s">
        <v>2901</v>
      </c>
      <c r="G11576" s="86" t="s">
        <v>11348</v>
      </c>
      <c r="H11576" s="85" t="s">
        <v>1073</v>
      </c>
      <c r="I11576" s="85">
        <v>1</v>
      </c>
      <c r="J11576" s="88">
        <v>11219.080653053999</v>
      </c>
      <c r="K11576" s="146">
        <v>10771.319722197984</v>
      </c>
      <c r="L11576" s="147">
        <v>1.8441800289196029E-4</v>
      </c>
      <c r="M11576" s="147">
        <v>14.423325057716459</v>
      </c>
      <c r="N11576" s="87">
        <v>13900.09908628264</v>
      </c>
      <c r="O11576" s="88">
        <v>10828.808445015709</v>
      </c>
      <c r="P11576" s="89">
        <v>779.04541383465062</v>
      </c>
    </row>
    <row r="11577" spans="1:16">
      <c r="A11577" s="75" t="s">
        <v>16723</v>
      </c>
      <c r="B11577" s="85">
        <v>11573</v>
      </c>
      <c r="C11577" s="85">
        <v>11143</v>
      </c>
      <c r="D11577" s="85">
        <v>11573</v>
      </c>
      <c r="E11577" s="86" t="s">
        <v>16722</v>
      </c>
      <c r="F11577" s="85" t="s">
        <v>2872</v>
      </c>
      <c r="G11577" s="86" t="s">
        <v>11348</v>
      </c>
      <c r="H11577" s="85" t="s">
        <v>1073</v>
      </c>
      <c r="I11577" s="85">
        <v>1</v>
      </c>
      <c r="J11577" s="88">
        <v>-10132.345299818309</v>
      </c>
      <c r="K11577" s="146">
        <v>0</v>
      </c>
      <c r="L11577" s="147">
        <v>8.0165391288593055E-6</v>
      </c>
      <c r="M11577" s="147">
        <v>0</v>
      </c>
      <c r="N11577" s="87">
        <v>0</v>
      </c>
      <c r="O11577" s="88">
        <v>-10132.345299818309</v>
      </c>
      <c r="P11577" s="89" t="e">
        <v>#DIV/0!</v>
      </c>
    </row>
    <row r="11578" spans="1:16">
      <c r="A11578" s="75" t="s">
        <v>16724</v>
      </c>
      <c r="B11578" s="85">
        <v>11574</v>
      </c>
      <c r="C11578" s="85">
        <v>11144</v>
      </c>
      <c r="D11578" s="85">
        <v>11574</v>
      </c>
      <c r="E11578" s="86" t="s">
        <v>16722</v>
      </c>
      <c r="F11578" s="85" t="s">
        <v>2807</v>
      </c>
      <c r="G11578" s="86" t="s">
        <v>11348</v>
      </c>
      <c r="H11578" s="85" t="s">
        <v>1073</v>
      </c>
      <c r="I11578" s="85">
        <v>1</v>
      </c>
      <c r="J11578" s="88">
        <v>21341.97170714162</v>
      </c>
      <c r="K11578" s="146">
        <v>24073.636986575915</v>
      </c>
      <c r="L11578" s="147">
        <v>2.2372946876298301E-4</v>
      </c>
      <c r="M11578" s="147">
        <v>22.537822362014399</v>
      </c>
      <c r="N11578" s="87">
        <v>246447.59135566899</v>
      </c>
      <c r="O11578" s="88">
        <v>20667.073072808678</v>
      </c>
      <c r="P11578" s="89">
        <v>83.859910981975517</v>
      </c>
    </row>
    <row r="11579" spans="1:16">
      <c r="A11579" s="75" t="s">
        <v>16725</v>
      </c>
      <c r="B11579" s="85">
        <v>11575</v>
      </c>
      <c r="C11579" s="85">
        <v>11145</v>
      </c>
      <c r="D11579" s="85">
        <v>11575</v>
      </c>
      <c r="E11579" s="86" t="s">
        <v>16722</v>
      </c>
      <c r="F11579" s="85" t="s">
        <v>10965</v>
      </c>
      <c r="G11579" s="86" t="s">
        <v>11348</v>
      </c>
      <c r="H11579" s="85" t="s">
        <v>1073</v>
      </c>
      <c r="I11579" s="85">
        <v>1</v>
      </c>
      <c r="J11579" s="88">
        <v>-3644.1119578316288</v>
      </c>
      <c r="K11579" s="146">
        <v>0</v>
      </c>
      <c r="L11579" s="147">
        <v>0</v>
      </c>
      <c r="M11579" s="147">
        <v>0</v>
      </c>
      <c r="N11579" s="87">
        <v>0</v>
      </c>
      <c r="O11579" s="88">
        <v>0</v>
      </c>
      <c r="P11579" s="89" t="e">
        <v>#DIV/0!</v>
      </c>
    </row>
    <row r="11580" spans="1:16">
      <c r="A11580" s="75" t="s">
        <v>16726</v>
      </c>
      <c r="B11580" s="85">
        <v>11576</v>
      </c>
      <c r="C11580" s="85">
        <v>11146</v>
      </c>
      <c r="D11580" s="85">
        <v>11576</v>
      </c>
      <c r="E11580" s="86" t="s">
        <v>16722</v>
      </c>
      <c r="F11580" s="85" t="s">
        <v>2809</v>
      </c>
      <c r="G11580" s="86" t="s">
        <v>11348</v>
      </c>
      <c r="H11580" s="85" t="s">
        <v>1073</v>
      </c>
      <c r="I11580" s="85">
        <v>1</v>
      </c>
      <c r="J11580" s="88">
        <v>18713.324716493378</v>
      </c>
      <c r="K11580" s="146">
        <v>21156.899995609492</v>
      </c>
      <c r="L11580" s="147">
        <v>2.0686294180867661E-4</v>
      </c>
      <c r="M11580" s="147">
        <v>19.807163084574341</v>
      </c>
      <c r="N11580" s="87">
        <v>216588.25574956631</v>
      </c>
      <c r="O11580" s="88">
        <v>18163.07184689994</v>
      </c>
      <c r="P11580" s="89">
        <v>83.859910981975347</v>
      </c>
    </row>
    <row r="11581" spans="1:16">
      <c r="A11581" s="75" t="s">
        <v>16727</v>
      </c>
      <c r="B11581" s="85">
        <v>11577</v>
      </c>
      <c r="C11581" s="85">
        <v>11147</v>
      </c>
      <c r="D11581" s="85">
        <v>11577</v>
      </c>
      <c r="E11581" s="86" t="s">
        <v>16722</v>
      </c>
      <c r="F11581" s="85" t="s">
        <v>2811</v>
      </c>
      <c r="G11581" s="86" t="s">
        <v>11348</v>
      </c>
      <c r="H11581" s="85" t="s">
        <v>1073</v>
      </c>
      <c r="I11581" s="85">
        <v>1</v>
      </c>
      <c r="J11581" s="88">
        <v>7501.3807207898762</v>
      </c>
      <c r="K11581" s="146">
        <v>9490.306149689126</v>
      </c>
      <c r="L11581" s="147">
        <v>8.8960407182222579E-5</v>
      </c>
      <c r="M11581" s="147">
        <v>9.9437140494260419</v>
      </c>
      <c r="N11581" s="87">
        <v>97158.577042681965</v>
      </c>
      <c r="O11581" s="88">
        <v>8145.3944288942557</v>
      </c>
      <c r="P11581" s="89">
        <v>83.83608196851182</v>
      </c>
    </row>
    <row r="11582" spans="1:16">
      <c r="A11582" s="75" t="s">
        <v>16728</v>
      </c>
      <c r="B11582" s="85">
        <v>11578</v>
      </c>
      <c r="C11582" s="85">
        <v>11148</v>
      </c>
      <c r="D11582" s="85">
        <v>11578</v>
      </c>
      <c r="E11582" s="86" t="s">
        <v>16722</v>
      </c>
      <c r="F11582" s="85" t="s">
        <v>2813</v>
      </c>
      <c r="G11582" s="86" t="s">
        <v>11348</v>
      </c>
      <c r="H11582" s="85" t="s">
        <v>1073</v>
      </c>
      <c r="I11582" s="85">
        <v>1</v>
      </c>
      <c r="J11582" s="88">
        <v>4410.3738015497611</v>
      </c>
      <c r="K11582" s="146">
        <v>5946.6815726482637</v>
      </c>
      <c r="L11582" s="147">
        <v>1.4721771377793571E-4</v>
      </c>
      <c r="M11582" s="147">
        <v>5.0258460194088732</v>
      </c>
      <c r="N11582" s="87">
        <v>54956.846589374007</v>
      </c>
      <c r="O11582" s="88">
        <v>4657.8840156414981</v>
      </c>
      <c r="P11582" s="89">
        <v>84.755299925489297</v>
      </c>
    </row>
    <row r="11583" spans="1:16">
      <c r="A11583" s="75" t="s">
        <v>16729</v>
      </c>
      <c r="B11583" s="85">
        <v>11579</v>
      </c>
      <c r="C11583" s="85">
        <v>11149</v>
      </c>
      <c r="D11583" s="85">
        <v>11579</v>
      </c>
      <c r="E11583" s="86" t="s">
        <v>16722</v>
      </c>
      <c r="F11583" s="85" t="s">
        <v>2815</v>
      </c>
      <c r="G11583" s="86" t="s">
        <v>11348</v>
      </c>
      <c r="H11583" s="85" t="s">
        <v>1073</v>
      </c>
      <c r="I11583" s="85">
        <v>1</v>
      </c>
      <c r="J11583" s="88">
        <v>-2662.466030119896</v>
      </c>
      <c r="K11583" s="146">
        <v>190.94059781310625</v>
      </c>
      <c r="L11583" s="147">
        <v>3.2675211997784841E-5</v>
      </c>
      <c r="M11583" s="147">
        <v>0.15855007589930509</v>
      </c>
      <c r="N11583" s="87">
        <v>1733.720484925751</v>
      </c>
      <c r="O11583" s="88">
        <v>145.38964553350121</v>
      </c>
      <c r="P11583" s="89">
        <v>83.859910981975688</v>
      </c>
    </row>
    <row r="11584" spans="1:16">
      <c r="A11584" s="75" t="s">
        <v>16730</v>
      </c>
      <c r="B11584" s="85">
        <v>11580</v>
      </c>
      <c r="C11584" s="85">
        <v>11150</v>
      </c>
      <c r="D11584" s="85">
        <v>11580</v>
      </c>
      <c r="E11584" s="86" t="s">
        <v>16722</v>
      </c>
      <c r="F11584" s="85" t="s">
        <v>2817</v>
      </c>
      <c r="G11584" s="86" t="s">
        <v>11348</v>
      </c>
      <c r="H11584" s="85" t="s">
        <v>1073</v>
      </c>
      <c r="I11584" s="85">
        <v>1</v>
      </c>
      <c r="J11584" s="88">
        <v>-29.735202795243321</v>
      </c>
      <c r="K11584" s="146">
        <v>2147.8734243364806</v>
      </c>
      <c r="L11584" s="147">
        <v>6.6876317968416138E-5</v>
      </c>
      <c r="M11584" s="147">
        <v>1.7835153882988031</v>
      </c>
      <c r="N11584" s="87">
        <v>19502.46410375573</v>
      </c>
      <c r="O11584" s="88">
        <v>1635.4749036701351</v>
      </c>
      <c r="P11584" s="89">
        <v>83.859910981975858</v>
      </c>
    </row>
    <row r="11585" spans="1:16">
      <c r="A11585" s="75" t="s">
        <v>16731</v>
      </c>
      <c r="B11585" s="85">
        <v>11581</v>
      </c>
      <c r="C11585" s="85">
        <v>11151</v>
      </c>
      <c r="D11585" s="85">
        <v>11581</v>
      </c>
      <c r="E11585" s="86" t="s">
        <v>16722</v>
      </c>
      <c r="F11585" s="85" t="s">
        <v>2819</v>
      </c>
      <c r="G11585" s="86" t="s">
        <v>11348</v>
      </c>
      <c r="H11585" s="85" t="s">
        <v>1073</v>
      </c>
      <c r="I11585" s="85">
        <v>1</v>
      </c>
      <c r="J11585" s="88">
        <v>10860.1281380366</v>
      </c>
      <c r="K11585" s="146">
        <v>14729.132223766614</v>
      </c>
      <c r="L11585" s="147">
        <v>1.4297038565091091E-4</v>
      </c>
      <c r="M11585" s="147">
        <v>13.789464624351769</v>
      </c>
      <c r="N11585" s="87">
        <v>150785.6565807072</v>
      </c>
      <c r="O11585" s="88">
        <v>12644.87173821684</v>
      </c>
      <c r="P11585" s="89">
        <v>83.859910981975531</v>
      </c>
    </row>
    <row r="11586" spans="1:16">
      <c r="A11586" s="75" t="s">
        <v>16732</v>
      </c>
      <c r="B11586" s="85">
        <v>11582</v>
      </c>
      <c r="C11586" s="85">
        <v>11152</v>
      </c>
      <c r="D11586" s="85">
        <v>11582</v>
      </c>
      <c r="E11586" s="86" t="s">
        <v>16722</v>
      </c>
      <c r="F11586" s="85" t="s">
        <v>2821</v>
      </c>
      <c r="G11586" s="86" t="s">
        <v>11348</v>
      </c>
      <c r="H11586" s="85" t="s">
        <v>1073</v>
      </c>
      <c r="I11586" s="85">
        <v>1</v>
      </c>
      <c r="J11586" s="88">
        <v>-1274.4639350038401</v>
      </c>
      <c r="K11586" s="146">
        <v>2107.542685025569</v>
      </c>
      <c r="L11586" s="147">
        <v>6.5169684236880709E-5</v>
      </c>
      <c r="M11586" s="147">
        <v>1.755049325218125</v>
      </c>
      <c r="N11586" s="87">
        <v>19191.192119758129</v>
      </c>
      <c r="O11586" s="88">
        <v>1609.371662800897</v>
      </c>
      <c r="P11586" s="89">
        <v>83.859910981975005</v>
      </c>
    </row>
    <row r="11587" spans="1:16">
      <c r="A11587" s="75" t="s">
        <v>16733</v>
      </c>
      <c r="B11587" s="85">
        <v>11583</v>
      </c>
      <c r="C11587" s="85">
        <v>11153</v>
      </c>
      <c r="D11587" s="85">
        <v>11583</v>
      </c>
      <c r="E11587" s="86" t="s">
        <v>16722</v>
      </c>
      <c r="F11587" s="85" t="s">
        <v>2823</v>
      </c>
      <c r="G11587" s="86" t="s">
        <v>11348</v>
      </c>
      <c r="H11587" s="85" t="s">
        <v>1073</v>
      </c>
      <c r="I11587" s="85">
        <v>1</v>
      </c>
      <c r="J11587" s="88">
        <v>6416.5609459583966</v>
      </c>
      <c r="K11587" s="146">
        <v>9429.9250816951844</v>
      </c>
      <c r="L11587" s="147">
        <v>1.5152027783522701E-4</v>
      </c>
      <c r="M11587" s="147">
        <v>7.9786964899160786</v>
      </c>
      <c r="N11587" s="87">
        <v>87245.808424323433</v>
      </c>
      <c r="O11587" s="88">
        <v>7316.4257280142674</v>
      </c>
      <c r="P11587" s="89">
        <v>83.859910981975688</v>
      </c>
    </row>
    <row r="11588" spans="1:16">
      <c r="A11588" s="75" t="s">
        <v>16734</v>
      </c>
      <c r="B11588" s="85">
        <v>11584</v>
      </c>
      <c r="C11588" s="85">
        <v>11154</v>
      </c>
      <c r="D11588" s="85">
        <v>11584</v>
      </c>
      <c r="E11588" s="86" t="s">
        <v>16722</v>
      </c>
      <c r="F11588" s="85" t="s">
        <v>2825</v>
      </c>
      <c r="G11588" s="86" t="s">
        <v>11348</v>
      </c>
      <c r="H11588" s="85" t="s">
        <v>1073</v>
      </c>
      <c r="I11588" s="85">
        <v>1</v>
      </c>
      <c r="J11588" s="88">
        <v>-904.54812301271954</v>
      </c>
      <c r="K11588" s="146">
        <v>3216.3900390898852</v>
      </c>
      <c r="L11588" s="147">
        <v>4.7310192154973932E-5</v>
      </c>
      <c r="M11588" s="147">
        <v>2.8318289618694861</v>
      </c>
      <c r="N11588" s="87">
        <v>30198.030653083639</v>
      </c>
      <c r="O11588" s="88">
        <v>2591.018019684745</v>
      </c>
      <c r="P11588" s="89">
        <v>85.800893755307385</v>
      </c>
    </row>
    <row r="11589" spans="1:16">
      <c r="A11589" s="75" t="s">
        <v>16735</v>
      </c>
      <c r="B11589" s="85">
        <v>11585</v>
      </c>
      <c r="C11589" s="85">
        <v>11155</v>
      </c>
      <c r="D11589" s="85">
        <v>11585</v>
      </c>
      <c r="E11589" s="86" t="s">
        <v>16722</v>
      </c>
      <c r="F11589" s="85" t="s">
        <v>10976</v>
      </c>
      <c r="G11589" s="86" t="s">
        <v>11348</v>
      </c>
      <c r="H11589" s="85" t="s">
        <v>1073</v>
      </c>
      <c r="I11589" s="85">
        <v>1</v>
      </c>
      <c r="J11589" s="88">
        <v>-4463.1451392508234</v>
      </c>
      <c r="K11589" s="146">
        <v>0</v>
      </c>
      <c r="L11589" s="147">
        <v>0</v>
      </c>
      <c r="M11589" s="147">
        <v>0</v>
      </c>
      <c r="N11589" s="87">
        <v>0</v>
      </c>
      <c r="O11589" s="88">
        <v>0</v>
      </c>
      <c r="P11589" s="89" t="e">
        <v>#DIV/0!</v>
      </c>
    </row>
    <row r="11590" spans="1:16">
      <c r="A11590" s="75" t="s">
        <v>16736</v>
      </c>
      <c r="B11590" s="85">
        <v>11586</v>
      </c>
      <c r="C11590" s="85">
        <v>11156</v>
      </c>
      <c r="D11590" s="85">
        <v>11586</v>
      </c>
      <c r="E11590" s="86" t="s">
        <v>16722</v>
      </c>
      <c r="F11590" s="85" t="s">
        <v>2827</v>
      </c>
      <c r="G11590" s="86" t="s">
        <v>11348</v>
      </c>
      <c r="H11590" s="85" t="s">
        <v>1073</v>
      </c>
      <c r="I11590" s="85">
        <v>1</v>
      </c>
      <c r="J11590" s="88">
        <v>6089.0969069656412</v>
      </c>
      <c r="K11590" s="146">
        <v>8650.1301955112322</v>
      </c>
      <c r="L11590" s="147">
        <v>1.4107064229955239E-4</v>
      </c>
      <c r="M11590" s="147">
        <v>7.4603286424070658</v>
      </c>
      <c r="N11590" s="87">
        <v>81577.536423470112</v>
      </c>
      <c r="O11590" s="88">
        <v>6841.0849426010755</v>
      </c>
      <c r="P11590" s="89">
        <v>83.859910981975588</v>
      </c>
    </row>
    <row r="11591" spans="1:16">
      <c r="A11591" s="75" t="s">
        <v>16737</v>
      </c>
      <c r="B11591" s="85">
        <v>11587</v>
      </c>
      <c r="C11591" s="85">
        <v>11157</v>
      </c>
      <c r="D11591" s="85">
        <v>11587</v>
      </c>
      <c r="E11591" s="86" t="s">
        <v>16722</v>
      </c>
      <c r="F11591" s="85" t="s">
        <v>2829</v>
      </c>
      <c r="G11591" s="86" t="s">
        <v>11348</v>
      </c>
      <c r="H11591" s="85" t="s">
        <v>1073</v>
      </c>
      <c r="I11591" s="85">
        <v>1</v>
      </c>
      <c r="J11591" s="88">
        <v>19043.0982734196</v>
      </c>
      <c r="K11591" s="146">
        <v>22090.272623292469</v>
      </c>
      <c r="L11591" s="147">
        <v>2.1159310248720071E-4</v>
      </c>
      <c r="M11591" s="147">
        <v>20.680989772748472</v>
      </c>
      <c r="N11591" s="87">
        <v>226143.41503264659</v>
      </c>
      <c r="O11591" s="88">
        <v>18964.366653797701</v>
      </c>
      <c r="P11591" s="89">
        <v>83.859910981975574</v>
      </c>
    </row>
    <row r="11592" spans="1:16">
      <c r="A11592" s="75" t="s">
        <v>16738</v>
      </c>
      <c r="B11592" s="85">
        <v>11588</v>
      </c>
      <c r="C11592" s="85">
        <v>11158</v>
      </c>
      <c r="D11592" s="85">
        <v>11588</v>
      </c>
      <c r="E11592" s="86" t="s">
        <v>16722</v>
      </c>
      <c r="F11592" s="85" t="s">
        <v>10980</v>
      </c>
      <c r="G11592" s="86" t="s">
        <v>11348</v>
      </c>
      <c r="H11592" s="85" t="s">
        <v>1073</v>
      </c>
      <c r="I11592" s="85">
        <v>1</v>
      </c>
      <c r="J11592" s="88">
        <v>-3719.094727764988</v>
      </c>
      <c r="K11592" s="146">
        <v>0</v>
      </c>
      <c r="L11592" s="147">
        <v>0</v>
      </c>
      <c r="M11592" s="147">
        <v>0</v>
      </c>
      <c r="N11592" s="87">
        <v>0</v>
      </c>
      <c r="O11592" s="88">
        <v>0</v>
      </c>
      <c r="P11592" s="89" t="e">
        <v>#DIV/0!</v>
      </c>
    </row>
    <row r="11593" spans="1:16">
      <c r="A11593" s="75" t="s">
        <v>16739</v>
      </c>
      <c r="B11593" s="85">
        <v>11589</v>
      </c>
      <c r="C11593" s="85">
        <v>11159</v>
      </c>
      <c r="D11593" s="85">
        <v>11589</v>
      </c>
      <c r="E11593" s="86" t="s">
        <v>16722</v>
      </c>
      <c r="F11593" s="85" t="s">
        <v>11067</v>
      </c>
      <c r="G11593" s="86" t="s">
        <v>11348</v>
      </c>
      <c r="H11593" s="85" t="s">
        <v>1073</v>
      </c>
      <c r="I11593" s="85">
        <v>1</v>
      </c>
      <c r="J11593" s="88">
        <v>-2775.0206962567281</v>
      </c>
      <c r="K11593" s="146">
        <v>0</v>
      </c>
      <c r="L11593" s="147">
        <v>0</v>
      </c>
      <c r="M11593" s="147">
        <v>0</v>
      </c>
      <c r="N11593" s="87">
        <v>0</v>
      </c>
      <c r="O11593" s="88">
        <v>0</v>
      </c>
      <c r="P11593" s="89" t="e">
        <v>#DIV/0!</v>
      </c>
    </row>
    <row r="11594" spans="1:16">
      <c r="A11594" s="75" t="s">
        <v>16740</v>
      </c>
      <c r="B11594" s="85">
        <v>11590</v>
      </c>
      <c r="C11594" s="85">
        <v>11160</v>
      </c>
      <c r="D11594" s="85">
        <v>11590</v>
      </c>
      <c r="E11594" s="86" t="s">
        <v>16722</v>
      </c>
      <c r="F11594" s="85" t="s">
        <v>2831</v>
      </c>
      <c r="G11594" s="86" t="s">
        <v>11348</v>
      </c>
      <c r="H11594" s="85" t="s">
        <v>1073</v>
      </c>
      <c r="I11594" s="85">
        <v>1</v>
      </c>
      <c r="J11594" s="88">
        <v>472.28737543937842</v>
      </c>
      <c r="K11594" s="146">
        <v>1607.246327801935</v>
      </c>
      <c r="L11594" s="147">
        <v>1.3352565050459621E-4</v>
      </c>
      <c r="M11594" s="147">
        <v>1.33459845721916</v>
      </c>
      <c r="N11594" s="87">
        <v>14593.627100504649</v>
      </c>
      <c r="O11594" s="88">
        <v>1223.8202695524619</v>
      </c>
      <c r="P11594" s="89">
        <v>83.85991098197529</v>
      </c>
    </row>
    <row r="11595" spans="1:16">
      <c r="A11595" s="75" t="s">
        <v>16741</v>
      </c>
      <c r="B11595" s="85">
        <v>11591</v>
      </c>
      <c r="C11595" s="85">
        <v>11161</v>
      </c>
      <c r="D11595" s="85">
        <v>11591</v>
      </c>
      <c r="E11595" s="86" t="s">
        <v>16722</v>
      </c>
      <c r="F11595" s="85" t="s">
        <v>10983</v>
      </c>
      <c r="G11595" s="86" t="s">
        <v>11348</v>
      </c>
      <c r="H11595" s="85" t="s">
        <v>1073</v>
      </c>
      <c r="I11595" s="85">
        <v>1</v>
      </c>
      <c r="J11595" s="88">
        <v>-9845.9876271380272</v>
      </c>
      <c r="K11595" s="146">
        <v>0</v>
      </c>
      <c r="L11595" s="147">
        <v>0</v>
      </c>
      <c r="M11595" s="147">
        <v>0</v>
      </c>
      <c r="N11595" s="87">
        <v>0</v>
      </c>
      <c r="O11595" s="88">
        <v>0</v>
      </c>
      <c r="P11595" s="89" t="e">
        <v>#DIV/0!</v>
      </c>
    </row>
    <row r="11596" spans="1:16">
      <c r="A11596" s="75" t="s">
        <v>16742</v>
      </c>
      <c r="B11596" s="85">
        <v>11592</v>
      </c>
      <c r="C11596" s="85">
        <v>11162</v>
      </c>
      <c r="D11596" s="85">
        <v>11592</v>
      </c>
      <c r="E11596" s="86" t="s">
        <v>16722</v>
      </c>
      <c r="F11596" s="85" t="s">
        <v>10985</v>
      </c>
      <c r="G11596" s="86" t="s">
        <v>11348</v>
      </c>
      <c r="H11596" s="85" t="s">
        <v>1073</v>
      </c>
      <c r="I11596" s="85">
        <v>1</v>
      </c>
      <c r="J11596" s="88">
        <v>-2139.670277788623</v>
      </c>
      <c r="K11596" s="146">
        <v>0</v>
      </c>
      <c r="L11596" s="147">
        <v>0</v>
      </c>
      <c r="M11596" s="147">
        <v>0</v>
      </c>
      <c r="N11596" s="87">
        <v>0</v>
      </c>
      <c r="O11596" s="88">
        <v>0</v>
      </c>
      <c r="P11596" s="89" t="e">
        <v>#DIV/0!</v>
      </c>
    </row>
    <row r="11597" spans="1:16">
      <c r="A11597" s="75" t="s">
        <v>16743</v>
      </c>
      <c r="B11597" s="85">
        <v>11593</v>
      </c>
      <c r="C11597" s="85">
        <v>11163</v>
      </c>
      <c r="D11597" s="85">
        <v>11593</v>
      </c>
      <c r="E11597" s="86" t="s">
        <v>16722</v>
      </c>
      <c r="F11597" s="85" t="s">
        <v>10987</v>
      </c>
      <c r="G11597" s="86" t="s">
        <v>11348</v>
      </c>
      <c r="H11597" s="85" t="s">
        <v>1073</v>
      </c>
      <c r="I11597" s="85">
        <v>1</v>
      </c>
      <c r="J11597" s="88">
        <v>-3146.3441997665259</v>
      </c>
      <c r="K11597" s="146">
        <v>0</v>
      </c>
      <c r="L11597" s="147">
        <v>0</v>
      </c>
      <c r="M11597" s="147">
        <v>0</v>
      </c>
      <c r="N11597" s="87">
        <v>0</v>
      </c>
      <c r="O11597" s="88">
        <v>0</v>
      </c>
      <c r="P11597" s="89" t="e">
        <v>#DIV/0!</v>
      </c>
    </row>
    <row r="11598" spans="1:16">
      <c r="A11598" s="75" t="s">
        <v>16744</v>
      </c>
      <c r="B11598" s="85">
        <v>11594</v>
      </c>
      <c r="C11598" s="85">
        <v>11164</v>
      </c>
      <c r="D11598" s="85">
        <v>11594</v>
      </c>
      <c r="E11598" s="86" t="s">
        <v>16722</v>
      </c>
      <c r="F11598" s="85" t="s">
        <v>2833</v>
      </c>
      <c r="G11598" s="86" t="s">
        <v>11348</v>
      </c>
      <c r="H11598" s="85" t="s">
        <v>1073</v>
      </c>
      <c r="I11598" s="85">
        <v>1</v>
      </c>
      <c r="J11598" s="88">
        <v>17185.93379301309</v>
      </c>
      <c r="K11598" s="146">
        <v>19785.632105285062</v>
      </c>
      <c r="L11598" s="147">
        <v>2.0484149411038489E-4</v>
      </c>
      <c r="M11598" s="147">
        <v>18.463796578588379</v>
      </c>
      <c r="N11598" s="87">
        <v>201898.75139593729</v>
      </c>
      <c r="O11598" s="88">
        <v>16931.21131943533</v>
      </c>
      <c r="P11598" s="89">
        <v>83.859910981975631</v>
      </c>
    </row>
    <row r="11599" spans="1:16">
      <c r="A11599" s="75" t="s">
        <v>16745</v>
      </c>
      <c r="B11599" s="85">
        <v>11595</v>
      </c>
      <c r="C11599" s="85">
        <v>11165</v>
      </c>
      <c r="D11599" s="85">
        <v>11595</v>
      </c>
      <c r="E11599" s="86" t="s">
        <v>16722</v>
      </c>
      <c r="F11599" s="85" t="s">
        <v>2835</v>
      </c>
      <c r="G11599" s="86" t="s">
        <v>11348</v>
      </c>
      <c r="H11599" s="85" t="s">
        <v>1073</v>
      </c>
      <c r="I11599" s="85">
        <v>1</v>
      </c>
      <c r="J11599" s="88">
        <v>16492.48901009851</v>
      </c>
      <c r="K11599" s="146">
        <v>19731.022681166218</v>
      </c>
      <c r="L11599" s="147">
        <v>1.8590221033651451E-4</v>
      </c>
      <c r="M11599" s="147">
        <v>18.472251802125928</v>
      </c>
      <c r="N11599" s="87">
        <v>201991.2079537067</v>
      </c>
      <c r="O11599" s="88">
        <v>16938.964718139519</v>
      </c>
      <c r="P11599" s="89">
        <v>83.859910981975375</v>
      </c>
    </row>
    <row r="11600" spans="1:16">
      <c r="A11600" s="75" t="s">
        <v>16746</v>
      </c>
      <c r="B11600" s="85">
        <v>11596</v>
      </c>
      <c r="C11600" s="85">
        <v>11166</v>
      </c>
      <c r="D11600" s="85">
        <v>11596</v>
      </c>
      <c r="E11600" s="86" t="s">
        <v>16722</v>
      </c>
      <c r="F11600" s="85" t="s">
        <v>2837</v>
      </c>
      <c r="G11600" s="86" t="s">
        <v>11348</v>
      </c>
      <c r="H11600" s="85" t="s">
        <v>1073</v>
      </c>
      <c r="I11600" s="85">
        <v>1</v>
      </c>
      <c r="J11600" s="88">
        <v>-3149.7416565431058</v>
      </c>
      <c r="K11600" s="146">
        <v>3171.417354699719</v>
      </c>
      <c r="L11600" s="147">
        <v>6.18334378853394E-5</v>
      </c>
      <c r="M11600" s="147">
        <v>3.0086944521392489</v>
      </c>
      <c r="N11600" s="87">
        <v>32198.64652079271</v>
      </c>
      <c r="O11600" s="88">
        <v>2753.7023212881259</v>
      </c>
      <c r="P11600" s="89">
        <v>85.522300433028619</v>
      </c>
    </row>
    <row r="11601" spans="1:16">
      <c r="A11601" s="75" t="s">
        <v>16747</v>
      </c>
      <c r="B11601" s="85">
        <v>11597</v>
      </c>
      <c r="C11601" s="85">
        <v>11167</v>
      </c>
      <c r="D11601" s="85">
        <v>11597</v>
      </c>
      <c r="E11601" s="86" t="s">
        <v>16722</v>
      </c>
      <c r="F11601" s="85" t="s">
        <v>10992</v>
      </c>
      <c r="G11601" s="86" t="s">
        <v>11348</v>
      </c>
      <c r="H11601" s="85" t="s">
        <v>1073</v>
      </c>
      <c r="I11601" s="85">
        <v>1</v>
      </c>
      <c r="J11601" s="88">
        <v>-15206.821015911029</v>
      </c>
      <c r="K11601" s="146">
        <v>0</v>
      </c>
      <c r="L11601" s="147">
        <v>0</v>
      </c>
      <c r="M11601" s="147">
        <v>0</v>
      </c>
      <c r="N11601" s="87">
        <v>0</v>
      </c>
      <c r="O11601" s="88">
        <v>0</v>
      </c>
      <c r="P11601" s="89" t="e">
        <v>#DIV/0!</v>
      </c>
    </row>
    <row r="11602" spans="1:16">
      <c r="A11602" s="75" t="s">
        <v>16748</v>
      </c>
      <c r="B11602" s="85">
        <v>11598</v>
      </c>
      <c r="C11602" s="85">
        <v>11168</v>
      </c>
      <c r="D11602" s="85">
        <v>11598</v>
      </c>
      <c r="E11602" s="86" t="s">
        <v>16722</v>
      </c>
      <c r="F11602" s="85" t="s">
        <v>2839</v>
      </c>
      <c r="G11602" s="86" t="s">
        <v>11348</v>
      </c>
      <c r="H11602" s="85" t="s">
        <v>1073</v>
      </c>
      <c r="I11602" s="85">
        <v>1</v>
      </c>
      <c r="J11602" s="88">
        <v>-3894.3854808241722</v>
      </c>
      <c r="K11602" s="146">
        <v>180.09696874240109</v>
      </c>
      <c r="L11602" s="147">
        <v>3.006563649954934E-5</v>
      </c>
      <c r="M11602" s="147">
        <v>0.1593516064023503</v>
      </c>
      <c r="N11602" s="87">
        <v>1742.4850966393731</v>
      </c>
      <c r="O11602" s="88">
        <v>146.12464509159659</v>
      </c>
      <c r="P11602" s="89">
        <v>83.859910981975389</v>
      </c>
    </row>
    <row r="11603" spans="1:16">
      <c r="A11603" s="75" t="s">
        <v>16749</v>
      </c>
      <c r="B11603" s="85">
        <v>11599</v>
      </c>
      <c r="C11603" s="85">
        <v>11169</v>
      </c>
      <c r="D11603" s="85">
        <v>11599</v>
      </c>
      <c r="E11603" s="86" t="s">
        <v>16722</v>
      </c>
      <c r="F11603" s="85" t="s">
        <v>3208</v>
      </c>
      <c r="G11603" s="86" t="s">
        <v>11348</v>
      </c>
      <c r="H11603" s="85" t="s">
        <v>1073</v>
      </c>
      <c r="I11603" s="85">
        <v>1</v>
      </c>
      <c r="J11603" s="88">
        <v>-5242.3924807652938</v>
      </c>
      <c r="K11603" s="146">
        <v>0</v>
      </c>
      <c r="L11603" s="147">
        <v>0</v>
      </c>
      <c r="M11603" s="147">
        <v>0</v>
      </c>
      <c r="N11603" s="87">
        <v>0</v>
      </c>
      <c r="O11603" s="88">
        <v>0</v>
      </c>
      <c r="P11603" s="89" t="e">
        <v>#DIV/0!</v>
      </c>
    </row>
    <row r="11604" spans="1:16">
      <c r="A11604" s="75" t="s">
        <v>16750</v>
      </c>
      <c r="B11604" s="85">
        <v>11600</v>
      </c>
      <c r="C11604" s="85">
        <v>11170</v>
      </c>
      <c r="D11604" s="85">
        <v>11600</v>
      </c>
      <c r="E11604" s="86" t="s">
        <v>16722</v>
      </c>
      <c r="F11604" s="85" t="s">
        <v>2841</v>
      </c>
      <c r="G11604" s="86" t="s">
        <v>11348</v>
      </c>
      <c r="H11604" s="85" t="s">
        <v>1073</v>
      </c>
      <c r="I11604" s="85">
        <v>1</v>
      </c>
      <c r="J11604" s="88">
        <v>1679.809385413949</v>
      </c>
      <c r="K11604" s="146">
        <v>2945.9028313008362</v>
      </c>
      <c r="L11604" s="147">
        <v>1.2593117156665899E-4</v>
      </c>
      <c r="M11604" s="147">
        <v>2.4531910138607529</v>
      </c>
      <c r="N11604" s="87">
        <v>26825.263186044409</v>
      </c>
      <c r="O11604" s="88">
        <v>2249.564182849746</v>
      </c>
      <c r="P11604" s="89">
        <v>83.859910981975403</v>
      </c>
    </row>
    <row r="11605" spans="1:16">
      <c r="A11605" s="75" t="s">
        <v>16751</v>
      </c>
      <c r="B11605" s="85">
        <v>11601</v>
      </c>
      <c r="C11605" s="85">
        <v>11171</v>
      </c>
      <c r="D11605" s="85">
        <v>11601</v>
      </c>
      <c r="E11605" s="86" t="s">
        <v>16722</v>
      </c>
      <c r="F11605" s="85" t="s">
        <v>2972</v>
      </c>
      <c r="G11605" s="86" t="s">
        <v>11348</v>
      </c>
      <c r="H11605" s="85" t="s">
        <v>1073</v>
      </c>
      <c r="I11605" s="85">
        <v>1</v>
      </c>
      <c r="J11605" s="88">
        <v>15542.22048096158</v>
      </c>
      <c r="K11605" s="146">
        <v>15433.596294173742</v>
      </c>
      <c r="L11605" s="147">
        <v>1.3423879339689981E-4</v>
      </c>
      <c r="M11605" s="147">
        <v>20.666341906246299</v>
      </c>
      <c r="N11605" s="87">
        <v>16819.58567260404</v>
      </c>
      <c r="O11605" s="88">
        <v>14983.02217852092</v>
      </c>
      <c r="P11605" s="89">
        <v>890.80804189638638</v>
      </c>
    </row>
    <row r="11606" spans="1:16">
      <c r="A11606" s="75" t="s">
        <v>16752</v>
      </c>
      <c r="B11606" s="85">
        <v>11602</v>
      </c>
      <c r="C11606" s="85">
        <v>11172</v>
      </c>
      <c r="D11606" s="85">
        <v>11602</v>
      </c>
      <c r="E11606" s="86" t="s">
        <v>16722</v>
      </c>
      <c r="F11606" s="85" t="s">
        <v>1063</v>
      </c>
      <c r="G11606" s="86" t="s">
        <v>11348</v>
      </c>
      <c r="H11606" s="85" t="s">
        <v>1073</v>
      </c>
      <c r="I11606" s="85">
        <v>1</v>
      </c>
      <c r="J11606" s="88">
        <v>-11708.35572444466</v>
      </c>
      <c r="K11606" s="146">
        <v>0</v>
      </c>
      <c r="L11606" s="147">
        <v>0</v>
      </c>
      <c r="M11606" s="147">
        <v>0</v>
      </c>
      <c r="N11606" s="87">
        <v>0</v>
      </c>
      <c r="O11606" s="88">
        <v>-11708.35572444466</v>
      </c>
      <c r="P11606" s="89" t="e">
        <v>#DIV/0!</v>
      </c>
    </row>
    <row r="11607" spans="1:16">
      <c r="A11607" s="75" t="s">
        <v>16753</v>
      </c>
      <c r="B11607" s="85">
        <v>11603</v>
      </c>
      <c r="C11607" s="85">
        <v>11173</v>
      </c>
      <c r="D11607" s="85">
        <v>11603</v>
      </c>
      <c r="E11607" s="86" t="s">
        <v>16722</v>
      </c>
      <c r="F11607" s="85" t="s">
        <v>283</v>
      </c>
      <c r="G11607" s="86" t="s">
        <v>11348</v>
      </c>
      <c r="H11607" s="85" t="s">
        <v>1073</v>
      </c>
      <c r="I11607" s="85">
        <v>1</v>
      </c>
      <c r="J11607" s="88">
        <v>-0.49535454545454499</v>
      </c>
      <c r="K11607" s="146">
        <v>0</v>
      </c>
      <c r="L11607" s="147">
        <v>0</v>
      </c>
      <c r="M11607" s="147">
        <v>0</v>
      </c>
      <c r="N11607" s="87">
        <v>0</v>
      </c>
      <c r="O11607" s="88">
        <v>-0.49535454545454499</v>
      </c>
      <c r="P11607" s="89" t="e">
        <v>#DIV/0!</v>
      </c>
    </row>
    <row r="11608" spans="1:16">
      <c r="A11608" s="75" t="s">
        <v>16754</v>
      </c>
      <c r="B11608" s="85">
        <v>11604</v>
      </c>
      <c r="C11608" s="85">
        <v>11174</v>
      </c>
      <c r="D11608" s="85">
        <v>11604</v>
      </c>
      <c r="E11608" s="86" t="s">
        <v>16722</v>
      </c>
      <c r="F11608" s="85" t="s">
        <v>235</v>
      </c>
      <c r="G11608" s="86" t="s">
        <v>11348</v>
      </c>
      <c r="H11608" s="85" t="s">
        <v>1073</v>
      </c>
      <c r="I11608" s="85">
        <v>1</v>
      </c>
      <c r="J11608" s="88">
        <v>-7840.1808378610331</v>
      </c>
      <c r="K11608" s="146">
        <v>0</v>
      </c>
      <c r="L11608" s="147">
        <v>0</v>
      </c>
      <c r="M11608" s="147">
        <v>0</v>
      </c>
      <c r="N11608" s="87">
        <v>0</v>
      </c>
      <c r="O11608" s="88">
        <v>-7840.1808378610331</v>
      </c>
      <c r="P11608" s="89" t="e">
        <v>#DIV/0!</v>
      </c>
    </row>
    <row r="11609" spans="1:16">
      <c r="A11609" s="75" t="s">
        <v>16755</v>
      </c>
      <c r="B11609" s="85">
        <v>11605</v>
      </c>
      <c r="C11609" s="85">
        <v>11175</v>
      </c>
      <c r="D11609" s="85">
        <v>11605</v>
      </c>
      <c r="E11609" s="86" t="s">
        <v>16722</v>
      </c>
      <c r="F11609" s="85" t="s">
        <v>1183</v>
      </c>
      <c r="G11609" s="86" t="s">
        <v>11348</v>
      </c>
      <c r="H11609" s="85" t="s">
        <v>1073</v>
      </c>
      <c r="I11609" s="85">
        <v>1</v>
      </c>
      <c r="J11609" s="88">
        <v>-6079.5487655225552</v>
      </c>
      <c r="K11609" s="146">
        <v>0</v>
      </c>
      <c r="L11609" s="147">
        <v>7.9844935543871115E-6</v>
      </c>
      <c r="M11609" s="147">
        <v>0</v>
      </c>
      <c r="N11609" s="87">
        <v>0</v>
      </c>
      <c r="O11609" s="88">
        <v>-6079.5487655225552</v>
      </c>
      <c r="P11609" s="89" t="e">
        <v>#DIV/0!</v>
      </c>
    </row>
    <row r="11610" spans="1:16">
      <c r="A11610" s="75" t="s">
        <v>16756</v>
      </c>
      <c r="B11610" s="85">
        <v>11606</v>
      </c>
      <c r="C11610" s="85">
        <v>11176</v>
      </c>
      <c r="D11610" s="85">
        <v>11606</v>
      </c>
      <c r="E11610" s="86" t="s">
        <v>16722</v>
      </c>
      <c r="F11610" s="85" t="s">
        <v>1185</v>
      </c>
      <c r="G11610" s="86" t="s">
        <v>11348</v>
      </c>
      <c r="H11610" s="85" t="s">
        <v>1073</v>
      </c>
      <c r="I11610" s="85">
        <v>1</v>
      </c>
      <c r="J11610" s="88">
        <v>573.27068741222058</v>
      </c>
      <c r="K11610" s="146">
        <v>4034.6874379320871</v>
      </c>
      <c r="L11610" s="147">
        <v>4.9450465702688417E-5</v>
      </c>
      <c r="M11610" s="147">
        <v>5.3850953396474646</v>
      </c>
      <c r="N11610" s="87">
        <v>29551.493190306199</v>
      </c>
      <c r="O11610" s="88">
        <v>404.68211586691677</v>
      </c>
      <c r="P11610" s="89">
        <v>13.69413427811712</v>
      </c>
    </row>
    <row r="11611" spans="1:16">
      <c r="A11611" s="75" t="s">
        <v>16757</v>
      </c>
      <c r="B11611" s="85">
        <v>11607</v>
      </c>
      <c r="C11611" s="85">
        <v>11177</v>
      </c>
      <c r="D11611" s="85">
        <v>11607</v>
      </c>
      <c r="E11611" s="86" t="s">
        <v>16722</v>
      </c>
      <c r="F11611" s="85" t="s">
        <v>965</v>
      </c>
      <c r="G11611" s="86" t="s">
        <v>11348</v>
      </c>
      <c r="H11611" s="85" t="s">
        <v>1073</v>
      </c>
      <c r="I11611" s="85">
        <v>1</v>
      </c>
      <c r="J11611" s="88">
        <v>-8453.4451564426199</v>
      </c>
      <c r="K11611" s="146">
        <v>0</v>
      </c>
      <c r="L11611" s="147">
        <v>0</v>
      </c>
      <c r="M11611" s="147">
        <v>0</v>
      </c>
      <c r="N11611" s="87">
        <v>0</v>
      </c>
      <c r="O11611" s="88">
        <v>-8453.4451564426199</v>
      </c>
      <c r="P11611" s="89" t="e">
        <v>#DIV/0!</v>
      </c>
    </row>
    <row r="11612" spans="1:16">
      <c r="A11612" s="75" t="s">
        <v>16758</v>
      </c>
      <c r="B11612" s="85">
        <v>11608</v>
      </c>
      <c r="C11612" s="85">
        <v>11178</v>
      </c>
      <c r="D11612" s="85">
        <v>11608</v>
      </c>
      <c r="E11612" s="86" t="s">
        <v>16722</v>
      </c>
      <c r="F11612" s="85" t="s">
        <v>1084</v>
      </c>
      <c r="G11612" s="86" t="s">
        <v>11348</v>
      </c>
      <c r="H11612" s="85" t="s">
        <v>1073</v>
      </c>
      <c r="I11612" s="85">
        <v>1</v>
      </c>
      <c r="J11612" s="88">
        <v>-11660.684162976961</v>
      </c>
      <c r="K11612" s="146">
        <v>0</v>
      </c>
      <c r="L11612" s="147">
        <v>0</v>
      </c>
      <c r="M11612" s="147">
        <v>0</v>
      </c>
      <c r="N11612" s="87">
        <v>0</v>
      </c>
      <c r="O11612" s="88">
        <v>-11660.684162976961</v>
      </c>
      <c r="P11612" s="89" t="e">
        <v>#DIV/0!</v>
      </c>
    </row>
    <row r="11613" spans="1:16">
      <c r="A11613" s="75" t="s">
        <v>16759</v>
      </c>
      <c r="B11613" s="85">
        <v>11609</v>
      </c>
      <c r="C11613" s="85">
        <v>11179</v>
      </c>
      <c r="D11613" s="85">
        <v>11609</v>
      </c>
      <c r="E11613" s="86" t="s">
        <v>16722</v>
      </c>
      <c r="F11613" s="85" t="s">
        <v>2895</v>
      </c>
      <c r="G11613" s="86" t="s">
        <v>11348</v>
      </c>
      <c r="H11613" s="85" t="s">
        <v>1073</v>
      </c>
      <c r="I11613" s="85">
        <v>1</v>
      </c>
      <c r="J11613" s="88">
        <v>11871.877511194591</v>
      </c>
      <c r="K11613" s="146">
        <v>11529.097407340329</v>
      </c>
      <c r="L11613" s="147">
        <v>2.097373927142249E-4</v>
      </c>
      <c r="M11613" s="147">
        <v>15.42518027655438</v>
      </c>
      <c r="N11613" s="87">
        <v>17923.717412934391</v>
      </c>
      <c r="O11613" s="88">
        <v>11451.20111831107</v>
      </c>
      <c r="P11613" s="89">
        <v>638.88538602195752</v>
      </c>
    </row>
    <row r="11614" spans="1:16">
      <c r="A11614" s="75" t="s">
        <v>16760</v>
      </c>
      <c r="B11614" s="85">
        <v>11610</v>
      </c>
      <c r="C11614" s="85">
        <v>11180</v>
      </c>
      <c r="D11614" s="85">
        <v>11610</v>
      </c>
      <c r="E11614" s="86" t="s">
        <v>16722</v>
      </c>
      <c r="F11614" s="85" t="s">
        <v>2976</v>
      </c>
      <c r="G11614" s="86" t="s">
        <v>11348</v>
      </c>
      <c r="H11614" s="85" t="s">
        <v>1073</v>
      </c>
      <c r="I11614" s="85">
        <v>1</v>
      </c>
      <c r="J11614" s="88">
        <v>14537.26948901381</v>
      </c>
      <c r="K11614" s="146">
        <v>12830.61380400075</v>
      </c>
      <c r="L11614" s="147">
        <v>1.990718561424483E-4</v>
      </c>
      <c r="M11614" s="147">
        <v>16.699109041987441</v>
      </c>
      <c r="N11614" s="87">
        <v>20423.609601814482</v>
      </c>
      <c r="O11614" s="88">
        <v>13929.726746370179</v>
      </c>
      <c r="P11614" s="89">
        <v>682.04039432542959</v>
      </c>
    </row>
    <row r="11615" spans="1:16">
      <c r="A11615" s="75" t="s">
        <v>16761</v>
      </c>
      <c r="B11615" s="85">
        <v>11611</v>
      </c>
      <c r="C11615" s="85">
        <v>11181</v>
      </c>
      <c r="D11615" s="85">
        <v>11611</v>
      </c>
      <c r="E11615" s="86" t="s">
        <v>16722</v>
      </c>
      <c r="F11615" s="85" t="s">
        <v>2897</v>
      </c>
      <c r="G11615" s="86" t="s">
        <v>11348</v>
      </c>
      <c r="H11615" s="85" t="s">
        <v>1073</v>
      </c>
      <c r="I11615" s="85">
        <v>1</v>
      </c>
      <c r="J11615" s="88">
        <v>20789.585095767761</v>
      </c>
      <c r="K11615" s="146">
        <v>17851.38200745207</v>
      </c>
      <c r="L11615" s="147">
        <v>2.1374554308782389E-4</v>
      </c>
      <c r="M11615" s="147">
        <v>22.08769935574918</v>
      </c>
      <c r="N11615" s="87">
        <v>126523.251868639</v>
      </c>
      <c r="O11615" s="88">
        <v>19715.44835014475</v>
      </c>
      <c r="P11615" s="89">
        <v>155.82470462120307</v>
      </c>
    </row>
    <row r="11616" spans="1:16">
      <c r="A11616" s="75" t="s">
        <v>16762</v>
      </c>
      <c r="B11616" s="85">
        <v>11612</v>
      </c>
      <c r="C11616" s="85">
        <v>11182</v>
      </c>
      <c r="D11616" s="85">
        <v>11612</v>
      </c>
      <c r="E11616" s="86" t="s">
        <v>16722</v>
      </c>
      <c r="F11616" s="85" t="s">
        <v>238</v>
      </c>
      <c r="G11616" s="86" t="s">
        <v>11348</v>
      </c>
      <c r="H11616" s="85" t="s">
        <v>1073</v>
      </c>
      <c r="I11616" s="85">
        <v>1</v>
      </c>
      <c r="J11616" s="88">
        <v>-757.16666666666583</v>
      </c>
      <c r="K11616" s="146">
        <v>0</v>
      </c>
      <c r="L11616" s="147">
        <v>1.67123076923077E-5</v>
      </c>
      <c r="M11616" s="147">
        <v>0</v>
      </c>
      <c r="N11616" s="87">
        <v>0</v>
      </c>
      <c r="O11616" s="88">
        <v>-757.16666666666583</v>
      </c>
      <c r="P11616" s="89" t="e">
        <v>#DIV/0!</v>
      </c>
    </row>
    <row r="11617" spans="1:16">
      <c r="A11617" s="75" t="s">
        <v>16763</v>
      </c>
      <c r="B11617" s="85">
        <v>11613</v>
      </c>
      <c r="C11617" s="85">
        <v>11183</v>
      </c>
      <c r="D11617" s="85">
        <v>11613</v>
      </c>
      <c r="E11617" s="86" t="s">
        <v>16722</v>
      </c>
      <c r="F11617" s="85" t="s">
        <v>1068</v>
      </c>
      <c r="G11617" s="86" t="s">
        <v>11348</v>
      </c>
      <c r="H11617" s="85" t="s">
        <v>1073</v>
      </c>
      <c r="I11617" s="85">
        <v>1</v>
      </c>
      <c r="J11617" s="88">
        <v>-9197.2287740477022</v>
      </c>
      <c r="K11617" s="146">
        <v>0</v>
      </c>
      <c r="L11617" s="147">
        <v>0</v>
      </c>
      <c r="M11617" s="147">
        <v>0</v>
      </c>
      <c r="N11617" s="87">
        <v>0</v>
      </c>
      <c r="O11617" s="88">
        <v>-9197.2287740477022</v>
      </c>
      <c r="P11617" s="89" t="e">
        <v>#DIV/0!</v>
      </c>
    </row>
    <row r="11618" spans="1:16">
      <c r="A11618" s="75" t="s">
        <v>16764</v>
      </c>
      <c r="B11618" s="85">
        <v>11614</v>
      </c>
      <c r="C11618" s="85">
        <v>11184</v>
      </c>
      <c r="D11618" s="85">
        <v>11614</v>
      </c>
      <c r="E11618" s="86" t="s">
        <v>16722</v>
      </c>
      <c r="F11618" s="85" t="s">
        <v>2979</v>
      </c>
      <c r="G11618" s="86" t="s">
        <v>11348</v>
      </c>
      <c r="H11618" s="85" t="s">
        <v>1073</v>
      </c>
      <c r="I11618" s="85">
        <v>1</v>
      </c>
      <c r="J11618" s="88">
        <v>27314.997126040289</v>
      </c>
      <c r="K11618" s="146">
        <v>23953.405214238403</v>
      </c>
      <c r="L11618" s="147">
        <v>2.4378852217244701E-4</v>
      </c>
      <c r="M11618" s="147">
        <v>31.294046896165629</v>
      </c>
      <c r="N11618" s="87">
        <v>76333.138901808372</v>
      </c>
      <c r="O11618" s="88">
        <v>26265.576924366131</v>
      </c>
      <c r="P11618" s="89">
        <v>344.09140384169223</v>
      </c>
    </row>
    <row r="11619" spans="1:16">
      <c r="A11619" s="75" t="s">
        <v>16765</v>
      </c>
      <c r="B11619" s="85">
        <v>11615</v>
      </c>
      <c r="C11619" s="85">
        <v>11185</v>
      </c>
      <c r="D11619" s="85">
        <v>11615</v>
      </c>
      <c r="E11619" s="86" t="s">
        <v>16722</v>
      </c>
      <c r="F11619" s="85" t="s">
        <v>6275</v>
      </c>
      <c r="G11619" s="86" t="s">
        <v>11348</v>
      </c>
      <c r="H11619" s="85" t="s">
        <v>1073</v>
      </c>
      <c r="I11619" s="85">
        <v>1</v>
      </c>
      <c r="J11619" s="88">
        <v>-4367.6353886566967</v>
      </c>
      <c r="K11619" s="146">
        <v>0</v>
      </c>
      <c r="L11619" s="147">
        <v>0</v>
      </c>
      <c r="M11619" s="147">
        <v>0</v>
      </c>
      <c r="N11619" s="87">
        <v>0</v>
      </c>
      <c r="O11619" s="88">
        <v>-4367.6353886566967</v>
      </c>
      <c r="P11619" s="89" t="e">
        <v>#DIV/0!</v>
      </c>
    </row>
    <row r="11620" spans="1:16">
      <c r="A11620" s="75" t="s">
        <v>16766</v>
      </c>
      <c r="B11620" s="85">
        <v>11616</v>
      </c>
      <c r="C11620" s="85">
        <v>11186</v>
      </c>
      <c r="D11620" s="85">
        <v>11616</v>
      </c>
      <c r="E11620" s="86" t="s">
        <v>16722</v>
      </c>
      <c r="F11620" s="85" t="s">
        <v>11093</v>
      </c>
      <c r="G11620" s="86" t="s">
        <v>11348</v>
      </c>
      <c r="H11620" s="85" t="s">
        <v>1073</v>
      </c>
      <c r="I11620" s="85">
        <v>1</v>
      </c>
      <c r="J11620" s="88">
        <v>-982.18392627535206</v>
      </c>
      <c r="K11620" s="146">
        <v>0</v>
      </c>
      <c r="L11620" s="147">
        <v>0</v>
      </c>
      <c r="M11620" s="147">
        <v>0</v>
      </c>
      <c r="N11620" s="87">
        <v>0</v>
      </c>
      <c r="O11620" s="88">
        <v>-982.18392627535206</v>
      </c>
      <c r="P11620" s="89" t="e">
        <v>#DIV/0!</v>
      </c>
    </row>
    <row r="11621" spans="1:16">
      <c r="A11621" s="75" t="s">
        <v>16767</v>
      </c>
      <c r="B11621" s="85">
        <v>11617</v>
      </c>
      <c r="C11621" s="85">
        <v>11187</v>
      </c>
      <c r="D11621" s="85">
        <v>11617</v>
      </c>
      <c r="E11621" s="86" t="s">
        <v>16722</v>
      </c>
      <c r="F11621" s="85" t="s">
        <v>3906</v>
      </c>
      <c r="G11621" s="86" t="s">
        <v>11348</v>
      </c>
      <c r="H11621" s="85" t="s">
        <v>1073</v>
      </c>
      <c r="I11621" s="85">
        <v>1</v>
      </c>
      <c r="J11621" s="88">
        <v>-6439.8008656225084</v>
      </c>
      <c r="K11621" s="146">
        <v>0</v>
      </c>
      <c r="L11621" s="147">
        <v>0</v>
      </c>
      <c r="M11621" s="147">
        <v>0</v>
      </c>
      <c r="N11621" s="87">
        <v>0</v>
      </c>
      <c r="O11621" s="88">
        <v>-6439.8008656225084</v>
      </c>
      <c r="P11621" s="89" t="e">
        <v>#DIV/0!</v>
      </c>
    </row>
    <row r="11622" spans="1:16">
      <c r="A11622" s="75" t="s">
        <v>16768</v>
      </c>
      <c r="B11622" s="85">
        <v>11618</v>
      </c>
      <c r="C11622" s="85">
        <v>11188</v>
      </c>
      <c r="D11622" s="85">
        <v>11618</v>
      </c>
      <c r="E11622" s="86" t="s">
        <v>16722</v>
      </c>
      <c r="F11622" s="85" t="s">
        <v>2981</v>
      </c>
      <c r="G11622" s="86" t="s">
        <v>11348</v>
      </c>
      <c r="H11622" s="85" t="s">
        <v>1073</v>
      </c>
      <c r="I11622" s="85">
        <v>1</v>
      </c>
      <c r="J11622" s="88">
        <v>13204.198913309079</v>
      </c>
      <c r="K11622" s="146">
        <v>11674.023320197635</v>
      </c>
      <c r="L11622" s="147">
        <v>1.2614948884128309E-4</v>
      </c>
      <c r="M11622" s="147">
        <v>15.21346652912089</v>
      </c>
      <c r="N11622" s="87">
        <v>38346.738190409233</v>
      </c>
      <c r="O11622" s="88">
        <v>12664.87547429344</v>
      </c>
      <c r="P11622" s="89">
        <v>330.27256220350466</v>
      </c>
    </row>
    <row r="11623" spans="1:16">
      <c r="A11623" s="75" t="s">
        <v>16769</v>
      </c>
      <c r="B11623" s="85">
        <v>11619</v>
      </c>
      <c r="C11623" s="85">
        <v>11189</v>
      </c>
      <c r="D11623" s="85">
        <v>11619</v>
      </c>
      <c r="E11623" s="86" t="s">
        <v>16722</v>
      </c>
      <c r="F11623" s="85" t="s">
        <v>240</v>
      </c>
      <c r="G11623" s="86" t="s">
        <v>11348</v>
      </c>
      <c r="H11623" s="85" t="s">
        <v>1073</v>
      </c>
      <c r="I11623" s="85">
        <v>1</v>
      </c>
      <c r="J11623" s="88">
        <v>19145.00238556874</v>
      </c>
      <c r="K11623" s="146">
        <v>16761.196362098726</v>
      </c>
      <c r="L11623" s="147">
        <v>2.1846401509973131E-4</v>
      </c>
      <c r="M11623" s="147">
        <v>21.724485868677519</v>
      </c>
      <c r="N11623" s="87">
        <v>187261.52772721241</v>
      </c>
      <c r="O11623" s="88">
        <v>18284.178026516671</v>
      </c>
      <c r="P11623" s="89">
        <v>97.63979952759756</v>
      </c>
    </row>
    <row r="11624" spans="1:16">
      <c r="A11624" s="75" t="s">
        <v>16770</v>
      </c>
      <c r="B11624" s="85">
        <v>11620</v>
      </c>
      <c r="C11624" s="85">
        <v>11190</v>
      </c>
      <c r="D11624" s="85">
        <v>11620</v>
      </c>
      <c r="E11624" s="86" t="s">
        <v>16722</v>
      </c>
      <c r="F11624" s="85" t="s">
        <v>1171</v>
      </c>
      <c r="G11624" s="86" t="s">
        <v>11348</v>
      </c>
      <c r="H11624" s="85" t="s">
        <v>1073</v>
      </c>
      <c r="I11624" s="85">
        <v>1</v>
      </c>
      <c r="J11624" s="88">
        <v>10324.08775911631</v>
      </c>
      <c r="K11624" s="146">
        <v>9530.1580379932366</v>
      </c>
      <c r="L11624" s="147">
        <v>1.8964535892895679E-4</v>
      </c>
      <c r="M11624" s="147">
        <v>12.761348727780289</v>
      </c>
      <c r="N11624" s="87">
        <v>21210.515721085099</v>
      </c>
      <c r="O11624" s="88">
        <v>9978.7859839980447</v>
      </c>
      <c r="P11624" s="89">
        <v>470.46409032281389</v>
      </c>
    </row>
    <row r="11625" spans="1:16">
      <c r="A11625" s="75" t="s">
        <v>16771</v>
      </c>
      <c r="B11625" s="85">
        <v>11621</v>
      </c>
      <c r="C11625" s="85">
        <v>11191</v>
      </c>
      <c r="D11625" s="85">
        <v>11621</v>
      </c>
      <c r="E11625" s="86" t="s">
        <v>16722</v>
      </c>
      <c r="F11625" s="85" t="s">
        <v>1088</v>
      </c>
      <c r="G11625" s="86" t="s">
        <v>11348</v>
      </c>
      <c r="H11625" s="85" t="s">
        <v>1073</v>
      </c>
      <c r="I11625" s="85">
        <v>1</v>
      </c>
      <c r="J11625" s="88">
        <v>-9098.3733481930103</v>
      </c>
      <c r="K11625" s="146">
        <v>0</v>
      </c>
      <c r="L11625" s="147">
        <v>0</v>
      </c>
      <c r="M11625" s="147">
        <v>0</v>
      </c>
      <c r="N11625" s="87">
        <v>0</v>
      </c>
      <c r="O11625" s="88">
        <v>-9098.3733481930103</v>
      </c>
      <c r="P11625" s="89" t="e">
        <v>#DIV/0!</v>
      </c>
    </row>
    <row r="11626" spans="1:16">
      <c r="A11626" s="75" t="s">
        <v>16772</v>
      </c>
      <c r="B11626" s="85">
        <v>11622</v>
      </c>
      <c r="C11626" s="85">
        <v>11192</v>
      </c>
      <c r="D11626" s="85">
        <v>11622</v>
      </c>
      <c r="E11626" s="86" t="s">
        <v>16722</v>
      </c>
      <c r="F11626" s="85" t="s">
        <v>139</v>
      </c>
      <c r="G11626" s="86" t="s">
        <v>11348</v>
      </c>
      <c r="H11626" s="85" t="s">
        <v>1073</v>
      </c>
      <c r="I11626" s="85">
        <v>1</v>
      </c>
      <c r="J11626" s="88">
        <v>-11477.87093333325</v>
      </c>
      <c r="K11626" s="146">
        <v>0</v>
      </c>
      <c r="L11626" s="147">
        <v>0</v>
      </c>
      <c r="M11626" s="147">
        <v>0</v>
      </c>
      <c r="N11626" s="87">
        <v>0</v>
      </c>
      <c r="O11626" s="88">
        <v>-11477.87093333325</v>
      </c>
      <c r="P11626" s="89" t="e">
        <v>#DIV/0!</v>
      </c>
    </row>
    <row r="11627" spans="1:16">
      <c r="A11627" s="75" t="s">
        <v>16773</v>
      </c>
      <c r="B11627" s="85">
        <v>11623</v>
      </c>
      <c r="C11627" s="85">
        <v>11193</v>
      </c>
      <c r="D11627" s="85">
        <v>11623</v>
      </c>
      <c r="E11627" s="86" t="s">
        <v>16722</v>
      </c>
      <c r="F11627" s="85" t="s">
        <v>2985</v>
      </c>
      <c r="G11627" s="86" t="s">
        <v>11348</v>
      </c>
      <c r="H11627" s="85" t="s">
        <v>1073</v>
      </c>
      <c r="I11627" s="85">
        <v>1</v>
      </c>
      <c r="J11627" s="88">
        <v>9217.6090557123498</v>
      </c>
      <c r="K11627" s="146">
        <v>8586.1227190276641</v>
      </c>
      <c r="L11627" s="147">
        <v>1.8159925179886741E-4</v>
      </c>
      <c r="M11627" s="147">
        <v>11.49724061059309</v>
      </c>
      <c r="N11627" s="87">
        <v>2400.981866645031</v>
      </c>
      <c r="O11627" s="88">
        <v>8906.5120332512943</v>
      </c>
      <c r="P11627" s="89">
        <v>3709.5290709948795</v>
      </c>
    </row>
    <row r="11628" spans="1:16">
      <c r="A11628" s="75" t="s">
        <v>16774</v>
      </c>
      <c r="B11628" s="85">
        <v>11624</v>
      </c>
      <c r="C11628" s="85">
        <v>11194</v>
      </c>
      <c r="D11628" s="85">
        <v>11624</v>
      </c>
      <c r="E11628" s="86" t="s">
        <v>16722</v>
      </c>
      <c r="F11628" s="85" t="s">
        <v>243</v>
      </c>
      <c r="G11628" s="86" t="s">
        <v>11348</v>
      </c>
      <c r="H11628" s="85" t="s">
        <v>1073</v>
      </c>
      <c r="I11628" s="85">
        <v>1</v>
      </c>
      <c r="J11628" s="88">
        <v>-7822.4022610321972</v>
      </c>
      <c r="K11628" s="146">
        <v>0</v>
      </c>
      <c r="L11628" s="147">
        <v>0</v>
      </c>
      <c r="M11628" s="147">
        <v>0</v>
      </c>
      <c r="N11628" s="87">
        <v>0</v>
      </c>
      <c r="O11628" s="88">
        <v>-7822.4022610321972</v>
      </c>
      <c r="P11628" s="89" t="e">
        <v>#DIV/0!</v>
      </c>
    </row>
    <row r="11629" spans="1:16">
      <c r="A11629" s="75" t="s">
        <v>24154</v>
      </c>
      <c r="B11629" s="85">
        <v>11625</v>
      </c>
      <c r="C11629" s="85">
        <v>14728</v>
      </c>
      <c r="D11629" s="85">
        <v>11625</v>
      </c>
      <c r="E11629" s="86" t="s">
        <v>24155</v>
      </c>
      <c r="F11629" s="85" t="s">
        <v>232</v>
      </c>
      <c r="G11629" s="86" t="s">
        <v>11348</v>
      </c>
      <c r="H11629" s="85" t="s">
        <v>1073</v>
      </c>
      <c r="I11629" s="85">
        <v>1</v>
      </c>
      <c r="J11629" s="88">
        <v>-1855.989848720852</v>
      </c>
      <c r="K11629" s="146">
        <v>2586.5841857474679</v>
      </c>
      <c r="L11629" s="147">
        <v>4.2009904525424258E-5</v>
      </c>
      <c r="M11629" s="147">
        <v>2.3171299751496148</v>
      </c>
      <c r="N11629" s="87">
        <v>25227.573910567629</v>
      </c>
      <c r="O11629" s="88">
        <v>2128.162655510092</v>
      </c>
      <c r="P11629" s="89">
        <v>84.358593618810957</v>
      </c>
    </row>
    <row r="11630" spans="1:16">
      <c r="A11630" s="75" t="s">
        <v>963</v>
      </c>
      <c r="B11630" s="85">
        <v>11626</v>
      </c>
      <c r="C11630" s="85">
        <v>437</v>
      </c>
      <c r="D11630" s="85">
        <v>11626</v>
      </c>
      <c r="E11630" s="86" t="s">
        <v>964</v>
      </c>
      <c r="F11630" s="85" t="s">
        <v>965</v>
      </c>
      <c r="G11630" s="86" t="s">
        <v>966</v>
      </c>
      <c r="H11630" s="85" t="s">
        <v>1</v>
      </c>
      <c r="I11630" s="85">
        <v>1</v>
      </c>
      <c r="J11630" s="88">
        <v>1.2207003660340261</v>
      </c>
      <c r="K11630" s="146">
        <v>3.2114069473356448</v>
      </c>
      <c r="L11630" s="147">
        <v>1.1571853996074299E-8</v>
      </c>
      <c r="M11630" s="147">
        <v>0.1633432714865006</v>
      </c>
      <c r="N11630" s="87">
        <v>17.10048185208209</v>
      </c>
      <c r="O11630" s="88">
        <v>1.1187881961383801</v>
      </c>
      <c r="P11630" s="89">
        <v>65.424366740996874</v>
      </c>
    </row>
    <row r="11631" spans="1:16">
      <c r="A11631" s="75" t="s">
        <v>969</v>
      </c>
      <c r="B11631" s="85">
        <v>11627</v>
      </c>
      <c r="C11631" s="85">
        <v>439</v>
      </c>
      <c r="D11631" s="85">
        <v>11627</v>
      </c>
      <c r="E11631" s="86" t="s">
        <v>964</v>
      </c>
      <c r="F11631" s="85" t="s">
        <v>38</v>
      </c>
      <c r="G11631" s="86" t="s">
        <v>966</v>
      </c>
      <c r="H11631" s="85" t="s">
        <v>1</v>
      </c>
      <c r="I11631" s="85">
        <v>1</v>
      </c>
      <c r="J11631" s="88">
        <v>5.8756052350646702E-2</v>
      </c>
      <c r="K11631" s="146">
        <v>0.15587417662633646</v>
      </c>
      <c r="L11631" s="147">
        <v>5.1326315324299552E-10</v>
      </c>
      <c r="M11631" s="147">
        <v>7.6131008006279158E-3</v>
      </c>
      <c r="N11631" s="87">
        <v>0.82449912618054377</v>
      </c>
      <c r="O11631" s="88">
        <v>5.3064951862552633E-2</v>
      </c>
      <c r="P11631" s="89">
        <v>64.360228140415032</v>
      </c>
    </row>
    <row r="11632" spans="1:16">
      <c r="A11632" s="75" t="s">
        <v>16775</v>
      </c>
      <c r="B11632" s="85">
        <v>11628</v>
      </c>
      <c r="C11632" s="85">
        <v>11195</v>
      </c>
      <c r="D11632" s="85">
        <v>11628</v>
      </c>
      <c r="E11632" s="86" t="s">
        <v>16776</v>
      </c>
      <c r="F11632" s="85" t="s">
        <v>55</v>
      </c>
      <c r="G11632" s="86" t="s">
        <v>966</v>
      </c>
      <c r="H11632" s="85" t="s">
        <v>1</v>
      </c>
      <c r="I11632" s="85">
        <v>1</v>
      </c>
      <c r="J11632" s="88">
        <v>0.7242689554388887</v>
      </c>
      <c r="K11632" s="146">
        <v>1.6181542644424012</v>
      </c>
      <c r="L11632" s="147">
        <v>5.9438030509822061E-9</v>
      </c>
      <c r="M11632" s="147">
        <v>9.509007086568505E-2</v>
      </c>
      <c r="N11632" s="87">
        <v>10.060963282348419</v>
      </c>
      <c r="O11632" s="88">
        <v>0.64927494909162276</v>
      </c>
      <c r="P11632" s="89">
        <v>64.534074011655647</v>
      </c>
    </row>
    <row r="11633" spans="1:16">
      <c r="A11633" s="75" t="s">
        <v>967</v>
      </c>
      <c r="B11633" s="85">
        <v>11629</v>
      </c>
      <c r="C11633" s="85">
        <v>438</v>
      </c>
      <c r="D11633" s="85">
        <v>11629</v>
      </c>
      <c r="E11633" s="86" t="s">
        <v>964</v>
      </c>
      <c r="F11633" s="85" t="s">
        <v>965</v>
      </c>
      <c r="G11633" s="86" t="s">
        <v>968</v>
      </c>
      <c r="H11633" s="85" t="s">
        <v>1</v>
      </c>
      <c r="I11633" s="85">
        <v>1</v>
      </c>
      <c r="J11633" s="88">
        <v>1.8310764827912649</v>
      </c>
      <c r="K11633" s="146">
        <v>4.8171786472413309</v>
      </c>
      <c r="L11633" s="147">
        <v>1.7358026837779391E-8</v>
      </c>
      <c r="M11633" s="147">
        <v>0.24501837745232841</v>
      </c>
      <c r="N11633" s="87">
        <v>25.651086077313039</v>
      </c>
      <c r="O11633" s="88">
        <v>1.6782060628270059</v>
      </c>
      <c r="P11633" s="89">
        <v>65.424366740996831</v>
      </c>
    </row>
    <row r="11634" spans="1:16">
      <c r="A11634" s="75" t="s">
        <v>970</v>
      </c>
      <c r="B11634" s="85">
        <v>11630</v>
      </c>
      <c r="C11634" s="85">
        <v>440</v>
      </c>
      <c r="D11634" s="85">
        <v>11630</v>
      </c>
      <c r="E11634" s="86" t="s">
        <v>964</v>
      </c>
      <c r="F11634" s="85" t="s">
        <v>38</v>
      </c>
      <c r="G11634" s="86" t="s">
        <v>968</v>
      </c>
      <c r="H11634" s="85" t="s">
        <v>1</v>
      </c>
      <c r="I11634" s="85">
        <v>1</v>
      </c>
      <c r="J11634" s="88">
        <v>8.8135326796422775E-2</v>
      </c>
      <c r="K11634" s="146">
        <v>0.23381457648140078</v>
      </c>
      <c r="L11634" s="147">
        <v>7.6990563412376507E-10</v>
      </c>
      <c r="M11634" s="147">
        <v>1.141981294102485E-2</v>
      </c>
      <c r="N11634" s="87">
        <v>1.2367662057283759</v>
      </c>
      <c r="O11634" s="88">
        <v>7.9598555157033818E-2</v>
      </c>
      <c r="P11634" s="89">
        <v>64.360228140415089</v>
      </c>
    </row>
    <row r="11635" spans="1:16">
      <c r="A11635" s="75" t="s">
        <v>971</v>
      </c>
      <c r="B11635" s="85">
        <v>11631</v>
      </c>
      <c r="C11635" s="85">
        <v>441</v>
      </c>
      <c r="D11635" s="85">
        <v>11631</v>
      </c>
      <c r="E11635" s="86" t="s">
        <v>964</v>
      </c>
      <c r="F11635" s="85" t="s">
        <v>240</v>
      </c>
      <c r="G11635" s="86" t="s">
        <v>968</v>
      </c>
      <c r="H11635" s="85" t="s">
        <v>1</v>
      </c>
      <c r="I11635" s="85">
        <v>1</v>
      </c>
      <c r="J11635" s="88">
        <v>8.5266611497966521E-2</v>
      </c>
      <c r="K11635" s="146">
        <v>0.22671885553864232</v>
      </c>
      <c r="L11635" s="147">
        <v>7.4638232809931876E-10</v>
      </c>
      <c r="M11635" s="147">
        <v>1.1107224031959431E-2</v>
      </c>
      <c r="N11635" s="87">
        <v>1.203586925023737</v>
      </c>
      <c r="O11635" s="88">
        <v>7.6915680142086981E-2</v>
      </c>
      <c r="P11635" s="89">
        <v>63.905380278678301</v>
      </c>
    </row>
    <row r="11636" spans="1:16">
      <c r="A11636" s="75" t="s">
        <v>972</v>
      </c>
      <c r="B11636" s="85">
        <v>11632</v>
      </c>
      <c r="C11636" s="85">
        <v>442</v>
      </c>
      <c r="D11636" s="85">
        <v>11632</v>
      </c>
      <c r="E11636" s="86" t="s">
        <v>973</v>
      </c>
      <c r="F11636" s="85" t="s">
        <v>240</v>
      </c>
      <c r="G11636" s="86" t="s">
        <v>968</v>
      </c>
      <c r="H11636" s="85" t="s">
        <v>1</v>
      </c>
      <c r="I11636" s="85">
        <v>1</v>
      </c>
      <c r="J11636" s="88">
        <v>7.1668732975624636E-2</v>
      </c>
      <c r="K11636" s="146">
        <v>0.1833104477499925</v>
      </c>
      <c r="L11636" s="147">
        <v>7.4778667662750912E-10</v>
      </c>
      <c r="M11636" s="147">
        <v>9.235147533186272E-3</v>
      </c>
      <c r="N11636" s="87">
        <v>1.00150538641683</v>
      </c>
      <c r="O11636" s="88">
        <v>6.4527594015350173E-2</v>
      </c>
      <c r="P11636" s="89">
        <v>64.430601063680712</v>
      </c>
    </row>
    <row r="11637" spans="1:16">
      <c r="A11637" s="75" t="s">
        <v>16777</v>
      </c>
      <c r="B11637" s="85">
        <v>11633</v>
      </c>
      <c r="C11637" s="85">
        <v>11196</v>
      </c>
      <c r="D11637" s="85">
        <v>11633</v>
      </c>
      <c r="E11637" s="86" t="s">
        <v>16778</v>
      </c>
      <c r="F11637" s="85" t="s">
        <v>38</v>
      </c>
      <c r="G11637" s="86" t="s">
        <v>968</v>
      </c>
      <c r="H11637" s="85" t="s">
        <v>1</v>
      </c>
      <c r="I11637" s="85">
        <v>1</v>
      </c>
      <c r="J11637" s="88">
        <v>9.3091266400699313E-2</v>
      </c>
      <c r="K11637" s="146">
        <v>0.24178618047610723</v>
      </c>
      <c r="L11637" s="147">
        <v>8.0084706117278475E-10</v>
      </c>
      <c r="M11637" s="147">
        <v>1.2067735630314141E-2</v>
      </c>
      <c r="N11637" s="87">
        <v>1.3058097967023741</v>
      </c>
      <c r="O11637" s="88">
        <v>8.3958410445431245E-2</v>
      </c>
      <c r="P11637" s="89">
        <v>64.296048825376829</v>
      </c>
    </row>
    <row r="11638" spans="1:16">
      <c r="A11638" s="75" t="s">
        <v>16779</v>
      </c>
      <c r="B11638" s="85">
        <v>11634</v>
      </c>
      <c r="C11638" s="85">
        <v>11197</v>
      </c>
      <c r="D11638" s="85">
        <v>11634</v>
      </c>
      <c r="E11638" s="86" t="s">
        <v>16778</v>
      </c>
      <c r="F11638" s="85" t="s">
        <v>240</v>
      </c>
      <c r="G11638" s="86" t="s">
        <v>968</v>
      </c>
      <c r="H11638" s="85" t="s">
        <v>1</v>
      </c>
      <c r="I11638" s="85">
        <v>1</v>
      </c>
      <c r="J11638" s="88">
        <v>8.2683014578721584E-2</v>
      </c>
      <c r="K11638" s="146">
        <v>0.21847125805879899</v>
      </c>
      <c r="L11638" s="147">
        <v>7.466491543196741E-10</v>
      </c>
      <c r="M11638" s="147">
        <v>1.0751529497192529E-2</v>
      </c>
      <c r="N11638" s="87">
        <v>1.1651914326884241</v>
      </c>
      <c r="O11638" s="88">
        <v>7.4561943778006956E-2</v>
      </c>
      <c r="P11638" s="89">
        <v>63.991153458768224</v>
      </c>
    </row>
    <row r="11639" spans="1:16">
      <c r="A11639" s="75" t="s">
        <v>8927</v>
      </c>
      <c r="B11639" s="85">
        <v>11635</v>
      </c>
      <c r="C11639" s="85">
        <v>5861</v>
      </c>
      <c r="D11639" s="85">
        <v>11635</v>
      </c>
      <c r="E11639" s="86" t="s">
        <v>8925</v>
      </c>
      <c r="F11639" s="85" t="s">
        <v>38</v>
      </c>
      <c r="G11639" s="86" t="s">
        <v>8928</v>
      </c>
      <c r="H11639" s="85" t="s">
        <v>1</v>
      </c>
      <c r="I11639" s="85">
        <v>1</v>
      </c>
      <c r="J11639" s="88">
        <v>8.6131471674404363</v>
      </c>
      <c r="K11639" s="146">
        <v>18.232799773691291</v>
      </c>
      <c r="L11639" s="147">
        <v>6.7009419601851425E-8</v>
      </c>
      <c r="M11639" s="147">
        <v>0.92800095907976998</v>
      </c>
      <c r="N11639" s="87">
        <v>95.747434934382014</v>
      </c>
      <c r="O11639" s="88">
        <v>6.3390821771746602</v>
      </c>
      <c r="P11639" s="89">
        <v>66.206287213009759</v>
      </c>
    </row>
    <row r="11640" spans="1:16">
      <c r="A11640" s="75" t="s">
        <v>8930</v>
      </c>
      <c r="B11640" s="85">
        <v>11636</v>
      </c>
      <c r="C11640" s="85">
        <v>5863</v>
      </c>
      <c r="D11640" s="85">
        <v>11636</v>
      </c>
      <c r="E11640" s="86" t="s">
        <v>8925</v>
      </c>
      <c r="F11640" s="85" t="s">
        <v>11</v>
      </c>
      <c r="G11640" s="86" t="s">
        <v>8928</v>
      </c>
      <c r="H11640" s="85" t="s">
        <v>1</v>
      </c>
      <c r="I11640" s="85">
        <v>1</v>
      </c>
      <c r="J11640" s="88">
        <v>6.7887591579486841</v>
      </c>
      <c r="K11640" s="146">
        <v>14.371036194842528</v>
      </c>
      <c r="L11640" s="147">
        <v>5.2822236449580528E-8</v>
      </c>
      <c r="M11640" s="147">
        <v>0.73128248291662679</v>
      </c>
      <c r="N11640" s="87">
        <v>75.440119509421677</v>
      </c>
      <c r="O11640" s="88">
        <v>4.996861819493053</v>
      </c>
      <c r="P11640" s="89">
        <v>66.236133399404252</v>
      </c>
    </row>
    <row r="11641" spans="1:16">
      <c r="A11641" s="75" t="s">
        <v>8933</v>
      </c>
      <c r="B11641" s="85">
        <v>11637</v>
      </c>
      <c r="C11641" s="85">
        <v>5865</v>
      </c>
      <c r="D11641" s="85">
        <v>11637</v>
      </c>
      <c r="E11641" s="86" t="s">
        <v>8932</v>
      </c>
      <c r="F11641" s="85" t="s">
        <v>965</v>
      </c>
      <c r="G11641" s="86" t="s">
        <v>8928</v>
      </c>
      <c r="H11641" s="85" t="s">
        <v>1</v>
      </c>
      <c r="I11641" s="85">
        <v>1</v>
      </c>
      <c r="J11641" s="88">
        <v>5.3310650655812921</v>
      </c>
      <c r="K11641" s="146">
        <v>9.674674338612105</v>
      </c>
      <c r="L11641" s="147">
        <v>3.5664785034033443E-8</v>
      </c>
      <c r="M11641" s="147">
        <v>0.4911760604147235</v>
      </c>
      <c r="N11641" s="87">
        <v>50.613009050623489</v>
      </c>
      <c r="O11641" s="88">
        <v>3.358858241986546</v>
      </c>
      <c r="P11641" s="89">
        <v>66.36353587724831</v>
      </c>
    </row>
    <row r="11642" spans="1:16">
      <c r="A11642" s="75" t="s">
        <v>8935</v>
      </c>
      <c r="B11642" s="85">
        <v>11638</v>
      </c>
      <c r="C11642" s="85">
        <v>5867</v>
      </c>
      <c r="D11642" s="85">
        <v>11638</v>
      </c>
      <c r="E11642" s="86" t="s">
        <v>8932</v>
      </c>
      <c r="F11642" s="85" t="s">
        <v>38</v>
      </c>
      <c r="G11642" s="86" t="s">
        <v>8928</v>
      </c>
      <c r="H11642" s="85" t="s">
        <v>1</v>
      </c>
      <c r="I11642" s="85">
        <v>1</v>
      </c>
      <c r="J11642" s="88">
        <v>3.7059355850303271</v>
      </c>
      <c r="K11642" s="146">
        <v>6.8734403790194571</v>
      </c>
      <c r="L11642" s="147">
        <v>2.5313833285330742E-8</v>
      </c>
      <c r="M11642" s="147">
        <v>0.34846944745238262</v>
      </c>
      <c r="N11642" s="87">
        <v>35.912630816424368</v>
      </c>
      <c r="O11642" s="88">
        <v>2.3832658852327322</v>
      </c>
      <c r="P11642" s="89">
        <v>66.362887681922857</v>
      </c>
    </row>
    <row r="11643" spans="1:16">
      <c r="A11643" s="75" t="s">
        <v>8937</v>
      </c>
      <c r="B11643" s="85">
        <v>11639</v>
      </c>
      <c r="C11643" s="85">
        <v>5869</v>
      </c>
      <c r="D11643" s="85">
        <v>11639</v>
      </c>
      <c r="E11643" s="86" t="s">
        <v>8932</v>
      </c>
      <c r="F11643" s="85" t="s">
        <v>6300</v>
      </c>
      <c r="G11643" s="86" t="s">
        <v>8928</v>
      </c>
      <c r="H11643" s="85" t="s">
        <v>1</v>
      </c>
      <c r="I11643" s="85">
        <v>1</v>
      </c>
      <c r="J11643" s="88">
        <v>2.3753306962362699</v>
      </c>
      <c r="K11643" s="146">
        <v>4.5093414598259285</v>
      </c>
      <c r="L11643" s="147">
        <v>1.6165529758170439E-8</v>
      </c>
      <c r="M11643" s="147">
        <v>0.22262144167718731</v>
      </c>
      <c r="N11643" s="87">
        <v>23.021876479961261</v>
      </c>
      <c r="O11643" s="88">
        <v>1.537202568182735</v>
      </c>
      <c r="P11643" s="89">
        <v>66.771384579391238</v>
      </c>
    </row>
    <row r="11644" spans="1:16">
      <c r="A11644" s="75" t="s">
        <v>8939</v>
      </c>
      <c r="B11644" s="85">
        <v>11640</v>
      </c>
      <c r="C11644" s="85">
        <v>5871</v>
      </c>
      <c r="D11644" s="85">
        <v>11640</v>
      </c>
      <c r="E11644" s="86" t="s">
        <v>8932</v>
      </c>
      <c r="F11644" s="85" t="s">
        <v>240</v>
      </c>
      <c r="G11644" s="86" t="s">
        <v>8928</v>
      </c>
      <c r="H11644" s="85" t="s">
        <v>1</v>
      </c>
      <c r="I11644" s="85">
        <v>1</v>
      </c>
      <c r="J11644" s="88">
        <v>0.51371106811696121</v>
      </c>
      <c r="K11644" s="146">
        <v>1.3748400269693939</v>
      </c>
      <c r="L11644" s="147">
        <v>5.0548551988424052E-9</v>
      </c>
      <c r="M11644" s="147">
        <v>6.9052026144034953E-2</v>
      </c>
      <c r="N11644" s="87">
        <v>7.1219003519825907</v>
      </c>
      <c r="O11644" s="88">
        <v>0.47376466260925992</v>
      </c>
      <c r="P11644" s="89">
        <v>66.522225697439524</v>
      </c>
    </row>
    <row r="11645" spans="1:16">
      <c r="A11645" s="75" t="s">
        <v>16780</v>
      </c>
      <c r="B11645" s="85">
        <v>11641</v>
      </c>
      <c r="C11645" s="85">
        <v>11198</v>
      </c>
      <c r="D11645" s="85">
        <v>11641</v>
      </c>
      <c r="E11645" s="86" t="s">
        <v>16781</v>
      </c>
      <c r="F11645" s="85" t="s">
        <v>55</v>
      </c>
      <c r="G11645" s="86" t="s">
        <v>8928</v>
      </c>
      <c r="H11645" s="85" t="s">
        <v>1</v>
      </c>
      <c r="I11645" s="85">
        <v>1</v>
      </c>
      <c r="J11645" s="88">
        <v>4.1362820615407978</v>
      </c>
      <c r="K11645" s="146">
        <v>7.3716339820821837</v>
      </c>
      <c r="L11645" s="147">
        <v>2.7423992033904229E-8</v>
      </c>
      <c r="M11645" s="147">
        <v>0.4021007840724457</v>
      </c>
      <c r="N11645" s="87">
        <v>41.714994758267707</v>
      </c>
      <c r="O11645" s="88">
        <v>2.744887192739931</v>
      </c>
      <c r="P11645" s="89">
        <v>65.800971776363653</v>
      </c>
    </row>
    <row r="11646" spans="1:16">
      <c r="A11646" s="75" t="s">
        <v>16782</v>
      </c>
      <c r="B11646" s="85">
        <v>11642</v>
      </c>
      <c r="C11646" s="85">
        <v>11199</v>
      </c>
      <c r="D11646" s="85">
        <v>11642</v>
      </c>
      <c r="E11646" s="86" t="s">
        <v>16783</v>
      </c>
      <c r="F11646" s="85" t="s">
        <v>55</v>
      </c>
      <c r="G11646" s="86" t="s">
        <v>16784</v>
      </c>
      <c r="H11646" s="85" t="s">
        <v>1</v>
      </c>
      <c r="I11646" s="85">
        <v>1</v>
      </c>
      <c r="J11646" s="88">
        <v>3.309162658869389</v>
      </c>
      <c r="K11646" s="146">
        <v>8.0593807046186772</v>
      </c>
      <c r="L11646" s="147">
        <v>2.9984860910440062E-8</v>
      </c>
      <c r="M11646" s="147">
        <v>0.44371404227521538</v>
      </c>
      <c r="N11646" s="87">
        <v>46.182859815287927</v>
      </c>
      <c r="O11646" s="88">
        <v>3.0152860650285742</v>
      </c>
      <c r="P11646" s="89">
        <v>65.290154769290041</v>
      </c>
    </row>
    <row r="11647" spans="1:16">
      <c r="A11647" s="75" t="s">
        <v>32143</v>
      </c>
      <c r="B11647" s="85">
        <v>11643</v>
      </c>
      <c r="C11647" s="85">
        <v>20663</v>
      </c>
      <c r="D11647" s="85">
        <v>11643</v>
      </c>
      <c r="E11647" s="86" t="s">
        <v>32144</v>
      </c>
      <c r="F11647" s="85" t="s">
        <v>1185</v>
      </c>
      <c r="G11647" s="86" t="s">
        <v>16784</v>
      </c>
      <c r="H11647" s="85" t="s">
        <v>1</v>
      </c>
      <c r="I11647" s="85">
        <v>1</v>
      </c>
      <c r="J11647" s="88">
        <v>2.9254254197998959</v>
      </c>
      <c r="K11647" s="146">
        <v>7.6804140561630083</v>
      </c>
      <c r="L11647" s="147">
        <v>2.831282294150851E-8</v>
      </c>
      <c r="M11647" s="147">
        <v>0.39625540147136029</v>
      </c>
      <c r="N11647" s="87">
        <v>41.017974629531061</v>
      </c>
      <c r="O11647" s="88">
        <v>2.6940960986084099</v>
      </c>
      <c r="P11647" s="89">
        <v>65.680866082275642</v>
      </c>
    </row>
    <row r="11648" spans="1:16">
      <c r="A11648" s="75" t="s">
        <v>32146</v>
      </c>
      <c r="B11648" s="85">
        <v>11644</v>
      </c>
      <c r="C11648" s="85">
        <v>20665</v>
      </c>
      <c r="D11648" s="85">
        <v>11644</v>
      </c>
      <c r="E11648" s="86" t="s">
        <v>32144</v>
      </c>
      <c r="F11648" s="85" t="s">
        <v>38</v>
      </c>
      <c r="G11648" s="86" t="s">
        <v>16784</v>
      </c>
      <c r="H11648" s="85" t="s">
        <v>1</v>
      </c>
      <c r="I11648" s="85">
        <v>1</v>
      </c>
      <c r="J11648" s="88">
        <v>2.9281980010484472</v>
      </c>
      <c r="K11648" s="146">
        <v>7.6829966047330185</v>
      </c>
      <c r="L11648" s="147">
        <v>2.8320601302234899E-8</v>
      </c>
      <c r="M11648" s="147">
        <v>0.39623889230994591</v>
      </c>
      <c r="N11648" s="87">
        <v>41.016419848898771</v>
      </c>
      <c r="O11648" s="88">
        <v>2.6969281683373012</v>
      </c>
      <c r="P11648" s="89">
        <v>65.752403019877661</v>
      </c>
    </row>
    <row r="11649" spans="1:16">
      <c r="A11649" s="75" t="s">
        <v>16785</v>
      </c>
      <c r="B11649" s="85">
        <v>11645</v>
      </c>
      <c r="C11649" s="85">
        <v>11200</v>
      </c>
      <c r="D11649" s="85">
        <v>11645</v>
      </c>
      <c r="E11649" s="86" t="s">
        <v>16786</v>
      </c>
      <c r="F11649" s="85" t="s">
        <v>55</v>
      </c>
      <c r="G11649" s="86" t="s">
        <v>16787</v>
      </c>
      <c r="H11649" s="85" t="s">
        <v>1</v>
      </c>
      <c r="I11649" s="85">
        <v>1</v>
      </c>
      <c r="J11649" s="88">
        <v>41.097464661354749</v>
      </c>
      <c r="K11649" s="146">
        <v>78.752745994065677</v>
      </c>
      <c r="L11649" s="147">
        <v>3.1022394249819888E-7</v>
      </c>
      <c r="M11649" s="147">
        <v>1048.1100652663031</v>
      </c>
      <c r="N11649" s="87">
        <v>496.56589092873799</v>
      </c>
      <c r="O11649" s="88">
        <v>35.897108475575337</v>
      </c>
      <c r="P11649" s="89">
        <v>72.290725423037401</v>
      </c>
    </row>
    <row r="11650" spans="1:16">
      <c r="A11650" s="75" t="s">
        <v>26826</v>
      </c>
      <c r="B11650" s="85">
        <v>11646</v>
      </c>
      <c r="C11650" s="85">
        <v>16717</v>
      </c>
      <c r="D11650" s="85">
        <v>11646</v>
      </c>
      <c r="E11650" s="86" t="s">
        <v>26820</v>
      </c>
      <c r="F11650" s="85" t="s">
        <v>4432</v>
      </c>
      <c r="G11650" s="86" t="s">
        <v>16787</v>
      </c>
      <c r="H11650" s="85" t="s">
        <v>1</v>
      </c>
      <c r="I11650" s="85">
        <v>1</v>
      </c>
      <c r="J11650" s="88">
        <v>46.376498972617142</v>
      </c>
      <c r="K11650" s="146">
        <v>87.842528497638156</v>
      </c>
      <c r="L11650" s="147">
        <v>3.853946810260763E-7</v>
      </c>
      <c r="M11650" s="147">
        <v>10.428037066762929</v>
      </c>
      <c r="N11650" s="87">
        <v>566.29873235442176</v>
      </c>
      <c r="O11650" s="88">
        <v>40.322619037417709</v>
      </c>
      <c r="P11650" s="89">
        <v>71.203795335677242</v>
      </c>
    </row>
    <row r="11651" spans="1:16">
      <c r="A11651" s="75" t="s">
        <v>26841</v>
      </c>
      <c r="B11651" s="85">
        <v>11647</v>
      </c>
      <c r="C11651" s="85">
        <v>16732</v>
      </c>
      <c r="D11651" s="85">
        <v>11647</v>
      </c>
      <c r="E11651" s="86" t="s">
        <v>26820</v>
      </c>
      <c r="F11651" s="85" t="s">
        <v>38</v>
      </c>
      <c r="G11651" s="86" t="s">
        <v>16787</v>
      </c>
      <c r="H11651" s="85" t="s">
        <v>1</v>
      </c>
      <c r="I11651" s="85">
        <v>1</v>
      </c>
      <c r="J11651" s="88">
        <v>46.363845688297268</v>
      </c>
      <c r="K11651" s="146">
        <v>87.736117802250305</v>
      </c>
      <c r="L11651" s="147">
        <v>3.8513179984141809E-7</v>
      </c>
      <c r="M11651" s="147">
        <v>10.43270929086866</v>
      </c>
      <c r="N11651" s="87">
        <v>566.2444555820955</v>
      </c>
      <c r="O11651" s="88">
        <v>40.351120494440259</v>
      </c>
      <c r="P11651" s="89">
        <v>71.260954693074353</v>
      </c>
    </row>
    <row r="11652" spans="1:16">
      <c r="A11652" s="75" t="s">
        <v>26853</v>
      </c>
      <c r="B11652" s="85">
        <v>11648</v>
      </c>
      <c r="C11652" s="85">
        <v>16743</v>
      </c>
      <c r="D11652" s="85">
        <v>11648</v>
      </c>
      <c r="E11652" s="86" t="s">
        <v>26851</v>
      </c>
      <c r="F11652" s="85" t="s">
        <v>4461</v>
      </c>
      <c r="G11652" s="86" t="s">
        <v>16787</v>
      </c>
      <c r="H11652" s="85" t="s">
        <v>1</v>
      </c>
      <c r="I11652" s="85">
        <v>1</v>
      </c>
      <c r="J11652" s="88">
        <v>32.080599019373139</v>
      </c>
      <c r="K11652" s="146">
        <v>57.273698787967</v>
      </c>
      <c r="L11652" s="147">
        <v>1.677004078695057E-7</v>
      </c>
      <c r="M11652" s="147">
        <v>4653.4628375133079</v>
      </c>
      <c r="N11652" s="87">
        <v>431.79964907050783</v>
      </c>
      <c r="O11652" s="88">
        <v>28.41239225140264</v>
      </c>
      <c r="P11652" s="89">
        <v>65.799942896116676</v>
      </c>
    </row>
    <row r="11653" spans="1:16">
      <c r="A11653" s="75" t="s">
        <v>26866</v>
      </c>
      <c r="B11653" s="85">
        <v>11649</v>
      </c>
      <c r="C11653" s="85">
        <v>16755</v>
      </c>
      <c r="D11653" s="85">
        <v>11649</v>
      </c>
      <c r="E11653" s="86" t="s">
        <v>26859</v>
      </c>
      <c r="F11653" s="85" t="s">
        <v>4469</v>
      </c>
      <c r="G11653" s="86" t="s">
        <v>16787</v>
      </c>
      <c r="H11653" s="85" t="s">
        <v>1</v>
      </c>
      <c r="I11653" s="85">
        <v>1</v>
      </c>
      <c r="J11653" s="88">
        <v>26.6827978785197</v>
      </c>
      <c r="K11653" s="146">
        <v>62.04116659989365</v>
      </c>
      <c r="L11653" s="147">
        <v>1.2686844912870979E-7</v>
      </c>
      <c r="M11653" s="147">
        <v>1442.5292760034799</v>
      </c>
      <c r="N11653" s="87">
        <v>235.02863230212901</v>
      </c>
      <c r="O11653" s="88">
        <v>23.558569535145651</v>
      </c>
      <c r="P11653" s="89">
        <v>100.23701922777281</v>
      </c>
    </row>
    <row r="11654" spans="1:16">
      <c r="A11654" s="75" t="s">
        <v>16788</v>
      </c>
      <c r="B11654" s="85">
        <v>11650</v>
      </c>
      <c r="C11654" s="85">
        <v>11201</v>
      </c>
      <c r="D11654" s="85">
        <v>11650</v>
      </c>
      <c r="E11654" s="86" t="s">
        <v>16789</v>
      </c>
      <c r="F11654" s="85" t="s">
        <v>55</v>
      </c>
      <c r="G11654" s="86" t="s">
        <v>16790</v>
      </c>
      <c r="H11654" s="85" t="s">
        <v>1</v>
      </c>
      <c r="I11654" s="85">
        <v>1</v>
      </c>
      <c r="J11654" s="88">
        <v>22.192753946941899</v>
      </c>
      <c r="K11654" s="146">
        <v>51.540375006208237</v>
      </c>
      <c r="L11654" s="147">
        <v>1.056384446258976E-7</v>
      </c>
      <c r="M11654" s="147">
        <v>1195.483433684062</v>
      </c>
      <c r="N11654" s="87">
        <v>195.88073964665179</v>
      </c>
      <c r="O11654" s="88">
        <v>19.596290021460071</v>
      </c>
      <c r="P11654" s="89">
        <v>100.04194417894129</v>
      </c>
    </row>
    <row r="11655" spans="1:16">
      <c r="A11655" s="75" t="s">
        <v>26867</v>
      </c>
      <c r="B11655" s="85">
        <v>11651</v>
      </c>
      <c r="C11655" s="85">
        <v>16756</v>
      </c>
      <c r="D11655" s="85">
        <v>11651</v>
      </c>
      <c r="E11655" s="86" t="s">
        <v>26859</v>
      </c>
      <c r="F11655" s="85" t="s">
        <v>4469</v>
      </c>
      <c r="G11655" s="86" t="s">
        <v>16790</v>
      </c>
      <c r="H11655" s="85" t="s">
        <v>1</v>
      </c>
      <c r="I11655" s="85">
        <v>1</v>
      </c>
      <c r="J11655" s="88">
        <v>22.11295104807315</v>
      </c>
      <c r="K11655" s="146">
        <v>51.41564562437528</v>
      </c>
      <c r="L11655" s="147">
        <v>1.051402412108575E-7</v>
      </c>
      <c r="M11655" s="147">
        <v>1195.4735560679881</v>
      </c>
      <c r="N11655" s="87">
        <v>194.7762998713269</v>
      </c>
      <c r="O11655" s="88">
        <v>19.523795715316659</v>
      </c>
      <c r="P11655" s="89">
        <v>100.23701922777292</v>
      </c>
    </row>
    <row r="11656" spans="1:16">
      <c r="A11656" s="75" t="s">
        <v>11413</v>
      </c>
      <c r="B11656" s="85">
        <v>11652</v>
      </c>
      <c r="C11656" s="85">
        <v>7770</v>
      </c>
      <c r="D11656" s="85">
        <v>11652</v>
      </c>
      <c r="E11656" s="86" t="s">
        <v>11414</v>
      </c>
      <c r="F11656" s="85" t="s">
        <v>509</v>
      </c>
      <c r="G11656" s="86" t="s">
        <v>11414</v>
      </c>
      <c r="H11656" s="85" t="s">
        <v>3007</v>
      </c>
      <c r="I11656" s="85">
        <v>1</v>
      </c>
      <c r="J11656" s="88">
        <v>2.4740738718792801</v>
      </c>
      <c r="K11656" s="146">
        <v>8.6712989169478742</v>
      </c>
      <c r="L11656" s="147">
        <v>1.899042310055712E-8</v>
      </c>
      <c r="M11656" s="147">
        <v>0.18597938337516479</v>
      </c>
      <c r="N11656" s="87">
        <v>31.417961510755379</v>
      </c>
      <c r="O11656" s="88">
        <v>2.131580167620593</v>
      </c>
      <c r="P11656" s="89">
        <v>67.84590931817408</v>
      </c>
    </row>
    <row r="11657" spans="1:16">
      <c r="A11657" s="75" t="s">
        <v>11415</v>
      </c>
      <c r="B11657" s="85">
        <v>11653</v>
      </c>
      <c r="C11657" s="85">
        <v>7771</v>
      </c>
      <c r="D11657" s="85">
        <v>11653</v>
      </c>
      <c r="E11657" s="86" t="s">
        <v>11414</v>
      </c>
      <c r="F11657" s="85" t="s">
        <v>38</v>
      </c>
      <c r="G11657" s="86" t="s">
        <v>11414</v>
      </c>
      <c r="H11657" s="85" t="s">
        <v>3007</v>
      </c>
      <c r="I11657" s="85">
        <v>1</v>
      </c>
      <c r="J11657" s="88">
        <v>33.341718810725553</v>
      </c>
      <c r="K11657" s="146">
        <v>51.394603515256684</v>
      </c>
      <c r="L11657" s="147">
        <v>1.5180827234186661E-7</v>
      </c>
      <c r="M11657" s="147">
        <v>1.622892839551038</v>
      </c>
      <c r="N11657" s="87">
        <v>433.21338153149611</v>
      </c>
      <c r="O11657" s="88">
        <v>29.472362650278381</v>
      </c>
      <c r="P11657" s="89">
        <v>68.031976634903728</v>
      </c>
    </row>
    <row r="11658" spans="1:16">
      <c r="A11658" s="75" t="s">
        <v>11416</v>
      </c>
      <c r="B11658" s="85">
        <v>11654</v>
      </c>
      <c r="C11658" s="85">
        <v>7772</v>
      </c>
      <c r="D11658" s="85">
        <v>11654</v>
      </c>
      <c r="E11658" s="86" t="s">
        <v>11414</v>
      </c>
      <c r="F11658" s="85" t="s">
        <v>11</v>
      </c>
      <c r="G11658" s="86" t="s">
        <v>11414</v>
      </c>
      <c r="H11658" s="85" t="s">
        <v>3007</v>
      </c>
      <c r="I11658" s="85">
        <v>1</v>
      </c>
      <c r="J11658" s="88">
        <v>15.584252917000819</v>
      </c>
      <c r="K11658" s="146">
        <v>26.107372942464583</v>
      </c>
      <c r="L11658" s="147">
        <v>8.2526116834651037E-8</v>
      </c>
      <c r="M11658" s="147">
        <v>0.98417838542051728</v>
      </c>
      <c r="N11658" s="87">
        <v>360.05237399466091</v>
      </c>
      <c r="O11658" s="88">
        <v>14.170318927083541</v>
      </c>
      <c r="P11658" s="89">
        <v>39.356271338718258</v>
      </c>
    </row>
    <row r="11659" spans="1:16">
      <c r="A11659" s="75" t="s">
        <v>16791</v>
      </c>
      <c r="B11659" s="85">
        <v>11655</v>
      </c>
      <c r="C11659" s="85">
        <v>11202</v>
      </c>
      <c r="D11659" s="85">
        <v>11655</v>
      </c>
      <c r="E11659" s="86" t="s">
        <v>16792</v>
      </c>
      <c r="F11659" s="85" t="s">
        <v>55</v>
      </c>
      <c r="G11659" s="86" t="s">
        <v>11414</v>
      </c>
      <c r="H11659" s="85" t="s">
        <v>3007</v>
      </c>
      <c r="I11659" s="85">
        <v>1</v>
      </c>
      <c r="J11659" s="88">
        <v>27.334095864964631</v>
      </c>
      <c r="K11659" s="146">
        <v>42.845024954751004</v>
      </c>
      <c r="L11659" s="147">
        <v>1.283140308958955E-7</v>
      </c>
      <c r="M11659" s="147">
        <v>1.405354724921577</v>
      </c>
      <c r="N11659" s="87">
        <v>407.24179234978658</v>
      </c>
      <c r="O11659" s="88">
        <v>24.29215284019557</v>
      </c>
      <c r="P11659" s="89">
        <v>59.650441817451402</v>
      </c>
    </row>
    <row r="11660" spans="1:16">
      <c r="A11660" s="75" t="s">
        <v>11417</v>
      </c>
      <c r="B11660" s="85">
        <v>11656</v>
      </c>
      <c r="C11660" s="85">
        <v>7773</v>
      </c>
      <c r="D11660" s="85">
        <v>11656</v>
      </c>
      <c r="E11660" s="86" t="s">
        <v>11418</v>
      </c>
      <c r="F11660" s="85" t="s">
        <v>509</v>
      </c>
      <c r="G11660" s="86" t="s">
        <v>11418</v>
      </c>
      <c r="H11660" s="85" t="s">
        <v>3007</v>
      </c>
      <c r="I11660" s="85">
        <v>1</v>
      </c>
      <c r="J11660" s="88">
        <v>2.7405834166256891</v>
      </c>
      <c r="K11660" s="146">
        <v>9.2484931998607216</v>
      </c>
      <c r="L11660" s="147">
        <v>2.100995248662356E-8</v>
      </c>
      <c r="M11660" s="147">
        <v>0.1968984861208912</v>
      </c>
      <c r="N11660" s="87">
        <v>34.471940949702692</v>
      </c>
      <c r="O11660" s="88">
        <v>2.358608745678981</v>
      </c>
      <c r="P11660" s="89">
        <v>68.421118181896958</v>
      </c>
    </row>
    <row r="11661" spans="1:16">
      <c r="A11661" s="75" t="s">
        <v>11419</v>
      </c>
      <c r="B11661" s="85">
        <v>11657</v>
      </c>
      <c r="C11661" s="85">
        <v>7774</v>
      </c>
      <c r="D11661" s="85">
        <v>11657</v>
      </c>
      <c r="E11661" s="86" t="s">
        <v>11418</v>
      </c>
      <c r="F11661" s="85" t="s">
        <v>38</v>
      </c>
      <c r="G11661" s="86" t="s">
        <v>11418</v>
      </c>
      <c r="H11661" s="85" t="s">
        <v>3007</v>
      </c>
      <c r="I11661" s="85">
        <v>1</v>
      </c>
      <c r="J11661" s="88">
        <v>41.32513959018349</v>
      </c>
      <c r="K11661" s="146">
        <v>62.652623947746733</v>
      </c>
      <c r="L11661" s="147">
        <v>1.8703226403826051E-7</v>
      </c>
      <c r="M11661" s="147">
        <v>1.993040306340732</v>
      </c>
      <c r="N11661" s="87">
        <v>536.71621597562853</v>
      </c>
      <c r="O11661" s="88">
        <v>36.53458684900118</v>
      </c>
      <c r="P11661" s="89">
        <v>68.070585090464576</v>
      </c>
    </row>
    <row r="11662" spans="1:16">
      <c r="A11662" s="75" t="s">
        <v>11420</v>
      </c>
      <c r="B11662" s="85">
        <v>11658</v>
      </c>
      <c r="C11662" s="85">
        <v>7775</v>
      </c>
      <c r="D11662" s="85">
        <v>11658</v>
      </c>
      <c r="E11662" s="86" t="s">
        <v>11418</v>
      </c>
      <c r="F11662" s="85" t="s">
        <v>11</v>
      </c>
      <c r="G11662" s="86" t="s">
        <v>11418</v>
      </c>
      <c r="H11662" s="85" t="s">
        <v>3007</v>
      </c>
      <c r="I11662" s="85">
        <v>1</v>
      </c>
      <c r="J11662" s="88">
        <v>19.14855826348596</v>
      </c>
      <c r="K11662" s="146">
        <v>31.083399799302317</v>
      </c>
      <c r="L11662" s="147">
        <v>1.005206085174437E-7</v>
      </c>
      <c r="M11662" s="147">
        <v>1.195516391964307</v>
      </c>
      <c r="N11662" s="87">
        <v>445.36208682645031</v>
      </c>
      <c r="O11662" s="88">
        <v>17.421952242678319</v>
      </c>
      <c r="P11662" s="89">
        <v>39.118624503543209</v>
      </c>
    </row>
    <row r="11663" spans="1:16">
      <c r="A11663" s="75" t="s">
        <v>16793</v>
      </c>
      <c r="B11663" s="85">
        <v>11659</v>
      </c>
      <c r="C11663" s="85">
        <v>11203</v>
      </c>
      <c r="D11663" s="85">
        <v>11659</v>
      </c>
      <c r="E11663" s="86" t="s">
        <v>16794</v>
      </c>
      <c r="F11663" s="85" t="s">
        <v>55</v>
      </c>
      <c r="G11663" s="86" t="s">
        <v>11418</v>
      </c>
      <c r="H11663" s="85" t="s">
        <v>3007</v>
      </c>
      <c r="I11663" s="85">
        <v>1</v>
      </c>
      <c r="J11663" s="88">
        <v>33.82230574707053</v>
      </c>
      <c r="K11663" s="146">
        <v>51.978812973332808</v>
      </c>
      <c r="L11663" s="147">
        <v>1.576945589826732E-7</v>
      </c>
      <c r="M11663" s="147">
        <v>1.7214049984829021</v>
      </c>
      <c r="N11663" s="87">
        <v>504.28384002348338</v>
      </c>
      <c r="O11663" s="88">
        <v>30.064257040043628</v>
      </c>
      <c r="P11663" s="89">
        <v>59.617728457536145</v>
      </c>
    </row>
    <row r="11664" spans="1:16">
      <c r="A11664" s="75" t="s">
        <v>11421</v>
      </c>
      <c r="B11664" s="85">
        <v>11660</v>
      </c>
      <c r="C11664" s="85">
        <v>7776</v>
      </c>
      <c r="D11664" s="85">
        <v>11660</v>
      </c>
      <c r="E11664" s="86" t="s">
        <v>11422</v>
      </c>
      <c r="F11664" s="85" t="s">
        <v>509</v>
      </c>
      <c r="G11664" s="86" t="s">
        <v>11422</v>
      </c>
      <c r="H11664" s="85" t="s">
        <v>3007</v>
      </c>
      <c r="I11664" s="85">
        <v>1</v>
      </c>
      <c r="J11664" s="88">
        <v>2.8205362800496121</v>
      </c>
      <c r="K11664" s="146">
        <v>9.4353641266128268</v>
      </c>
      <c r="L11664" s="147">
        <v>2.164463542244348E-8</v>
      </c>
      <c r="M11664" s="147">
        <v>0.2001742169446088</v>
      </c>
      <c r="N11664" s="87">
        <v>35.388134781386832</v>
      </c>
      <c r="O11664" s="88">
        <v>2.4267173190964968</v>
      </c>
      <c r="P11664" s="89">
        <v>68.574321141471472</v>
      </c>
    </row>
    <row r="11665" spans="1:16">
      <c r="A11665" s="75" t="s">
        <v>11423</v>
      </c>
      <c r="B11665" s="85">
        <v>11661</v>
      </c>
      <c r="C11665" s="85">
        <v>7777</v>
      </c>
      <c r="D11665" s="85">
        <v>11661</v>
      </c>
      <c r="E11665" s="86" t="s">
        <v>11422</v>
      </c>
      <c r="F11665" s="85" t="s">
        <v>38</v>
      </c>
      <c r="G11665" s="86" t="s">
        <v>11422</v>
      </c>
      <c r="H11665" s="85" t="s">
        <v>3007</v>
      </c>
      <c r="I11665" s="85">
        <v>1</v>
      </c>
      <c r="J11665" s="88">
        <v>43.720165824020867</v>
      </c>
      <c r="K11665" s="146">
        <v>66.043742719371892</v>
      </c>
      <c r="L11665" s="147">
        <v>1.9762828566717879E-7</v>
      </c>
      <c r="M11665" s="147">
        <v>2.1040845463776412</v>
      </c>
      <c r="N11665" s="87">
        <v>567.76706630886815</v>
      </c>
      <c r="O11665" s="88">
        <v>38.653254108617993</v>
      </c>
      <c r="P11665" s="89">
        <v>68.079422710986236</v>
      </c>
    </row>
    <row r="11666" spans="1:16">
      <c r="A11666" s="75" t="s">
        <v>11424</v>
      </c>
      <c r="B11666" s="85">
        <v>11662</v>
      </c>
      <c r="C11666" s="85">
        <v>7778</v>
      </c>
      <c r="D11666" s="85">
        <v>11662</v>
      </c>
      <c r="E11666" s="86" t="s">
        <v>11422</v>
      </c>
      <c r="F11666" s="85" t="s">
        <v>11</v>
      </c>
      <c r="G11666" s="86" t="s">
        <v>11422</v>
      </c>
      <c r="H11666" s="85" t="s">
        <v>3007</v>
      </c>
      <c r="I11666" s="85">
        <v>1</v>
      </c>
      <c r="J11666" s="88">
        <v>20.217849867431461</v>
      </c>
      <c r="K11666" s="146">
        <v>32.589920498231862</v>
      </c>
      <c r="L11666" s="147">
        <v>1.059477801422815E-7</v>
      </c>
      <c r="M11666" s="147">
        <v>1.258917793927445</v>
      </c>
      <c r="N11666" s="87">
        <v>470.95500067598732</v>
      </c>
      <c r="O11666" s="88">
        <v>18.397442237356739</v>
      </c>
      <c r="P11666" s="89">
        <v>39.064119100444607</v>
      </c>
    </row>
    <row r="11667" spans="1:16">
      <c r="A11667" s="75" t="s">
        <v>16795</v>
      </c>
      <c r="B11667" s="85">
        <v>11663</v>
      </c>
      <c r="C11667" s="85">
        <v>11204</v>
      </c>
      <c r="D11667" s="85">
        <v>11663</v>
      </c>
      <c r="E11667" s="86" t="s">
        <v>16796</v>
      </c>
      <c r="F11667" s="85" t="s">
        <v>55</v>
      </c>
      <c r="G11667" s="86" t="s">
        <v>11422</v>
      </c>
      <c r="H11667" s="85" t="s">
        <v>3007</v>
      </c>
      <c r="I11667" s="85">
        <v>1</v>
      </c>
      <c r="J11667" s="88">
        <v>35.768768711702513</v>
      </c>
      <c r="K11667" s="146">
        <v>54.732662020785661</v>
      </c>
      <c r="L11667" s="147">
        <v>1.6653754152870699E-7</v>
      </c>
      <c r="M11667" s="147">
        <v>1.816220080551296</v>
      </c>
      <c r="N11667" s="87">
        <v>533.39645432559189</v>
      </c>
      <c r="O11667" s="88">
        <v>31.79588829999819</v>
      </c>
      <c r="P11667" s="89">
        <v>59.61023558021175</v>
      </c>
    </row>
    <row r="11668" spans="1:16">
      <c r="A11668" s="75" t="s">
        <v>11425</v>
      </c>
      <c r="B11668" s="85">
        <v>11664</v>
      </c>
      <c r="C11668" s="85">
        <v>7779</v>
      </c>
      <c r="D11668" s="85">
        <v>11664</v>
      </c>
      <c r="E11668" s="86" t="s">
        <v>11426</v>
      </c>
      <c r="F11668" s="85" t="s">
        <v>509</v>
      </c>
      <c r="G11668" s="86" t="s">
        <v>11426</v>
      </c>
      <c r="H11668" s="85" t="s">
        <v>3007</v>
      </c>
      <c r="I11668" s="85">
        <v>1</v>
      </c>
      <c r="J11668" s="88">
        <v>3.1403477337453052</v>
      </c>
      <c r="K11668" s="146">
        <v>10.126099537209203</v>
      </c>
      <c r="L11668" s="147">
        <v>2.406634616572322E-8</v>
      </c>
      <c r="M11668" s="147">
        <v>0.21327714023948011</v>
      </c>
      <c r="N11668" s="87">
        <v>39.052910108123541</v>
      </c>
      <c r="O11668" s="88">
        <v>2.6991516127665651</v>
      </c>
      <c r="P11668" s="89">
        <v>69.115249165646802</v>
      </c>
    </row>
    <row r="11669" spans="1:16">
      <c r="A11669" s="75" t="s">
        <v>11427</v>
      </c>
      <c r="B11669" s="85">
        <v>11665</v>
      </c>
      <c r="C11669" s="85">
        <v>7780</v>
      </c>
      <c r="D11669" s="85">
        <v>11665</v>
      </c>
      <c r="E11669" s="86" t="s">
        <v>11426</v>
      </c>
      <c r="F11669" s="85" t="s">
        <v>38</v>
      </c>
      <c r="G11669" s="86" t="s">
        <v>11426</v>
      </c>
      <c r="H11669" s="85" t="s">
        <v>3007</v>
      </c>
      <c r="I11669" s="85">
        <v>1</v>
      </c>
      <c r="J11669" s="88">
        <v>53.300270759370477</v>
      </c>
      <c r="K11669" s="146">
        <v>79.551469509460887</v>
      </c>
      <c r="L11669" s="147">
        <v>2.3989535118285138E-7</v>
      </c>
      <c r="M11669" s="147">
        <v>2.5482615065252778</v>
      </c>
      <c r="N11669" s="87">
        <v>691.97046764182755</v>
      </c>
      <c r="O11669" s="88">
        <v>47.12792314708544</v>
      </c>
      <c r="P11669" s="89">
        <v>68.10684176695159</v>
      </c>
    </row>
    <row r="11670" spans="1:16">
      <c r="A11670" s="75" t="s">
        <v>11428</v>
      </c>
      <c r="B11670" s="85">
        <v>11666</v>
      </c>
      <c r="C11670" s="85">
        <v>7781</v>
      </c>
      <c r="D11670" s="85">
        <v>11666</v>
      </c>
      <c r="E11670" s="86" t="s">
        <v>11426</v>
      </c>
      <c r="F11670" s="85" t="s">
        <v>11</v>
      </c>
      <c r="G11670" s="86" t="s">
        <v>11426</v>
      </c>
      <c r="H11670" s="85" t="s">
        <v>3007</v>
      </c>
      <c r="I11670" s="85">
        <v>1</v>
      </c>
      <c r="J11670" s="88">
        <v>24.49501628321363</v>
      </c>
      <c r="K11670" s="146">
        <v>38.559254997538126</v>
      </c>
      <c r="L11670" s="147">
        <v>1.2753944564163271E-7</v>
      </c>
      <c r="M11670" s="147">
        <v>1.5125234017799949</v>
      </c>
      <c r="N11670" s="87">
        <v>573.32665607413492</v>
      </c>
      <c r="O11670" s="88">
        <v>22.299402216070462</v>
      </c>
      <c r="P11670" s="89">
        <v>38.894759174056269</v>
      </c>
    </row>
    <row r="11671" spans="1:16">
      <c r="A11671" s="75" t="s">
        <v>16797</v>
      </c>
      <c r="B11671" s="85">
        <v>11667</v>
      </c>
      <c r="C11671" s="85">
        <v>11205</v>
      </c>
      <c r="D11671" s="85">
        <v>11667</v>
      </c>
      <c r="E11671" s="86" t="s">
        <v>16798</v>
      </c>
      <c r="F11671" s="85" t="s">
        <v>55</v>
      </c>
      <c r="G11671" s="86" t="s">
        <v>11426</v>
      </c>
      <c r="H11671" s="85" t="s">
        <v>3007</v>
      </c>
      <c r="I11671" s="85">
        <v>1</v>
      </c>
      <c r="J11671" s="88">
        <v>43.554620570229609</v>
      </c>
      <c r="K11671" s="146">
        <v>65.691309914184842</v>
      </c>
      <c r="L11671" s="147">
        <v>2.0179245071284001E-7</v>
      </c>
      <c r="M11671" s="147">
        <v>2.195480408824884</v>
      </c>
      <c r="N11671" s="87">
        <v>649.8469115340281</v>
      </c>
      <c r="O11671" s="88">
        <v>38.722413339815887</v>
      </c>
      <c r="P11671" s="89">
        <v>59.586977567390129</v>
      </c>
    </row>
    <row r="11672" spans="1:16">
      <c r="A11672" s="75" t="s">
        <v>11429</v>
      </c>
      <c r="B11672" s="85">
        <v>11668</v>
      </c>
      <c r="C11672" s="85">
        <v>7782</v>
      </c>
      <c r="D11672" s="85">
        <v>11668</v>
      </c>
      <c r="E11672" s="86" t="s">
        <v>11430</v>
      </c>
      <c r="F11672" s="85" t="s">
        <v>509</v>
      </c>
      <c r="G11672" s="86" t="s">
        <v>11430</v>
      </c>
      <c r="H11672" s="85" t="s">
        <v>3007</v>
      </c>
      <c r="I11672" s="85">
        <v>1</v>
      </c>
      <c r="J11672" s="88">
        <v>3.382878482911615</v>
      </c>
      <c r="K11672" s="146">
        <v>10.81344333543008</v>
      </c>
      <c r="L11672" s="147">
        <v>2.5972446450365581E-8</v>
      </c>
      <c r="M11672" s="147">
        <v>0.22621714609866811</v>
      </c>
      <c r="N11672" s="87">
        <v>41.903770716900517</v>
      </c>
      <c r="O11672" s="88">
        <v>2.906951008176144</v>
      </c>
      <c r="P11672" s="89">
        <v>69.372062667470644</v>
      </c>
    </row>
    <row r="11673" spans="1:16">
      <c r="A11673" s="75" t="s">
        <v>11431</v>
      </c>
      <c r="B11673" s="85">
        <v>11669</v>
      </c>
      <c r="C11673" s="85">
        <v>7783</v>
      </c>
      <c r="D11673" s="85">
        <v>11669</v>
      </c>
      <c r="E11673" s="86" t="s">
        <v>11430</v>
      </c>
      <c r="F11673" s="85" t="s">
        <v>38</v>
      </c>
      <c r="G11673" s="86" t="s">
        <v>11430</v>
      </c>
      <c r="H11673" s="85" t="s">
        <v>3007</v>
      </c>
      <c r="I11673" s="85">
        <v>1</v>
      </c>
      <c r="J11673" s="88">
        <v>58.944639372834828</v>
      </c>
      <c r="K11673" s="146">
        <v>87.715391612385801</v>
      </c>
      <c r="L11673" s="147">
        <v>2.6504457508472269E-7</v>
      </c>
      <c r="M11673" s="147">
        <v>2.812661367215239</v>
      </c>
      <c r="N11673" s="87">
        <v>765.13552675423364</v>
      </c>
      <c r="O11673" s="88">
        <v>52.120359476960139</v>
      </c>
      <c r="P11673" s="89">
        <v>68.119120932808968</v>
      </c>
    </row>
    <row r="11674" spans="1:16">
      <c r="A11674" s="75" t="s">
        <v>11432</v>
      </c>
      <c r="B11674" s="85">
        <v>11670</v>
      </c>
      <c r="C11674" s="85">
        <v>7784</v>
      </c>
      <c r="D11674" s="85">
        <v>11670</v>
      </c>
      <c r="E11674" s="86" t="s">
        <v>11430</v>
      </c>
      <c r="F11674" s="85" t="s">
        <v>11</v>
      </c>
      <c r="G11674" s="86" t="s">
        <v>11430</v>
      </c>
      <c r="H11674" s="85" t="s">
        <v>3007</v>
      </c>
      <c r="I11674" s="85">
        <v>1</v>
      </c>
      <c r="J11674" s="88">
        <v>27.042787265381001</v>
      </c>
      <c r="K11674" s="146">
        <v>42.319420244932971</v>
      </c>
      <c r="L11674" s="147">
        <v>1.4061351809991351E-7</v>
      </c>
      <c r="M11674" s="147">
        <v>1.6656175693458699</v>
      </c>
      <c r="N11674" s="87">
        <v>633.74095727111057</v>
      </c>
      <c r="O11674" s="88">
        <v>24.622064142664609</v>
      </c>
      <c r="P11674" s="89">
        <v>38.851937625567473</v>
      </c>
    </row>
    <row r="11675" spans="1:16">
      <c r="A11675" s="75" t="s">
        <v>16799</v>
      </c>
      <c r="B11675" s="85">
        <v>11671</v>
      </c>
      <c r="C11675" s="85">
        <v>11206</v>
      </c>
      <c r="D11675" s="85">
        <v>11671</v>
      </c>
      <c r="E11675" s="86" t="s">
        <v>16800</v>
      </c>
      <c r="F11675" s="85" t="s">
        <v>55</v>
      </c>
      <c r="G11675" s="86" t="s">
        <v>11430</v>
      </c>
      <c r="H11675" s="85" t="s">
        <v>3007</v>
      </c>
      <c r="I11675" s="85">
        <v>1</v>
      </c>
      <c r="J11675" s="88">
        <v>48.151278096742963</v>
      </c>
      <c r="K11675" s="146">
        <v>72.366166312867222</v>
      </c>
      <c r="L11675" s="147">
        <v>2.2284645602478979E-7</v>
      </c>
      <c r="M11675" s="147">
        <v>2.4219662584619401</v>
      </c>
      <c r="N11675" s="87">
        <v>718.48427166292277</v>
      </c>
      <c r="O11675" s="88">
        <v>42.810985212983468</v>
      </c>
      <c r="P11675" s="89">
        <v>59.585139023152152</v>
      </c>
    </row>
    <row r="11676" spans="1:16">
      <c r="A11676" s="75" t="s">
        <v>11433</v>
      </c>
      <c r="B11676" s="85">
        <v>11672</v>
      </c>
      <c r="C11676" s="85">
        <v>7785</v>
      </c>
      <c r="D11676" s="85">
        <v>11672</v>
      </c>
      <c r="E11676" s="86" t="s">
        <v>11434</v>
      </c>
      <c r="F11676" s="85" t="s">
        <v>509</v>
      </c>
      <c r="G11676" s="86" t="s">
        <v>11434</v>
      </c>
      <c r="H11676" s="85" t="s">
        <v>3007</v>
      </c>
      <c r="I11676" s="85">
        <v>1</v>
      </c>
      <c r="J11676" s="88">
        <v>3.4894823008101792</v>
      </c>
      <c r="K11676" s="146">
        <v>11.078060694639557</v>
      </c>
      <c r="L11676" s="147">
        <v>2.6849485364792169E-8</v>
      </c>
      <c r="M11676" s="147">
        <v>0.2305847871969588</v>
      </c>
      <c r="N11676" s="87">
        <v>43.125362492479468</v>
      </c>
      <c r="O11676" s="88">
        <v>2.9977624393994988</v>
      </c>
      <c r="P11676" s="89">
        <v>69.512747630174047</v>
      </c>
    </row>
    <row r="11677" spans="1:16">
      <c r="A11677" s="75" t="s">
        <v>11435</v>
      </c>
      <c r="B11677" s="85">
        <v>11673</v>
      </c>
      <c r="C11677" s="85">
        <v>7786</v>
      </c>
      <c r="D11677" s="85">
        <v>11673</v>
      </c>
      <c r="E11677" s="86" t="s">
        <v>11434</v>
      </c>
      <c r="F11677" s="85" t="s">
        <v>38</v>
      </c>
      <c r="G11677" s="86" t="s">
        <v>11434</v>
      </c>
      <c r="H11677" s="85" t="s">
        <v>3007</v>
      </c>
      <c r="I11677" s="85">
        <v>1</v>
      </c>
      <c r="J11677" s="88">
        <v>62.138007684618081</v>
      </c>
      <c r="K11677" s="146">
        <v>92.252339431426279</v>
      </c>
      <c r="L11677" s="147">
        <v>2.7920339892328047E-7</v>
      </c>
      <c r="M11677" s="147">
        <v>2.9607203539311189</v>
      </c>
      <c r="N11677" s="87">
        <v>806.53666053188704</v>
      </c>
      <c r="O11677" s="88">
        <v>54.945249156449307</v>
      </c>
      <c r="P11677" s="89">
        <v>68.124924563521446</v>
      </c>
    </row>
    <row r="11678" spans="1:16">
      <c r="A11678" s="75" t="s">
        <v>11436</v>
      </c>
      <c r="B11678" s="85">
        <v>11674</v>
      </c>
      <c r="C11678" s="85">
        <v>7787</v>
      </c>
      <c r="D11678" s="85">
        <v>11674</v>
      </c>
      <c r="E11678" s="86" t="s">
        <v>11434</v>
      </c>
      <c r="F11678" s="85" t="s">
        <v>11</v>
      </c>
      <c r="G11678" s="86" t="s">
        <v>11434</v>
      </c>
      <c r="H11678" s="85" t="s">
        <v>3007</v>
      </c>
      <c r="I11678" s="85">
        <v>1</v>
      </c>
      <c r="J11678" s="88">
        <v>28.468509403975069</v>
      </c>
      <c r="K11678" s="146">
        <v>44.343570633712339</v>
      </c>
      <c r="L11678" s="147">
        <v>1.4788054193303091E-7</v>
      </c>
      <c r="M11678" s="147">
        <v>1.7501527719633849</v>
      </c>
      <c r="N11678" s="87">
        <v>667.86484240382617</v>
      </c>
      <c r="O11678" s="88">
        <v>25.922717468902501</v>
      </c>
      <c r="P11678" s="89">
        <v>38.814316644666654</v>
      </c>
    </row>
    <row r="11679" spans="1:16">
      <c r="A11679" s="75" t="s">
        <v>16801</v>
      </c>
      <c r="B11679" s="85">
        <v>11675</v>
      </c>
      <c r="C11679" s="85">
        <v>11207</v>
      </c>
      <c r="D11679" s="85">
        <v>11675</v>
      </c>
      <c r="E11679" s="86" t="s">
        <v>16802</v>
      </c>
      <c r="F11679" s="85" t="s">
        <v>55</v>
      </c>
      <c r="G11679" s="86" t="s">
        <v>11434</v>
      </c>
      <c r="H11679" s="85" t="s">
        <v>3007</v>
      </c>
      <c r="I11679" s="85">
        <v>1</v>
      </c>
      <c r="J11679" s="88">
        <v>50.746562049585513</v>
      </c>
      <c r="K11679" s="146">
        <v>76.053421166344535</v>
      </c>
      <c r="L11679" s="147">
        <v>2.3466789441950099E-7</v>
      </c>
      <c r="M11679" s="147">
        <v>2.5483863678864669</v>
      </c>
      <c r="N11679" s="87">
        <v>757.30109073240158</v>
      </c>
      <c r="O11679" s="88">
        <v>45.119826892922809</v>
      </c>
      <c r="P11679" s="89">
        <v>59.579772754963933</v>
      </c>
    </row>
    <row r="11680" spans="1:16">
      <c r="A11680" s="75" t="s">
        <v>11437</v>
      </c>
      <c r="B11680" s="85">
        <v>11676</v>
      </c>
      <c r="C11680" s="85">
        <v>7788</v>
      </c>
      <c r="D11680" s="85">
        <v>11676</v>
      </c>
      <c r="E11680" s="86" t="s">
        <v>11438</v>
      </c>
      <c r="F11680" s="85" t="s">
        <v>509</v>
      </c>
      <c r="G11680" s="86" t="s">
        <v>11438</v>
      </c>
      <c r="H11680" s="85" t="s">
        <v>3007</v>
      </c>
      <c r="I11680" s="85">
        <v>1</v>
      </c>
      <c r="J11680" s="88">
        <v>1.9269961384277681</v>
      </c>
      <c r="K11680" s="146">
        <v>8.3695970235027453</v>
      </c>
      <c r="L11680" s="147">
        <v>1.4851828571762619E-8</v>
      </c>
      <c r="M11680" s="147">
        <v>0.17145013045772109</v>
      </c>
      <c r="N11680" s="87">
        <v>24.255140090230022</v>
      </c>
      <c r="O11680" s="88">
        <v>1.679133342330037</v>
      </c>
      <c r="P11680" s="89">
        <v>69.227938329096375</v>
      </c>
    </row>
    <row r="11681" spans="1:16">
      <c r="A11681" s="75" t="s">
        <v>11439</v>
      </c>
      <c r="B11681" s="85">
        <v>11677</v>
      </c>
      <c r="C11681" s="85">
        <v>7789</v>
      </c>
      <c r="D11681" s="85">
        <v>11677</v>
      </c>
      <c r="E11681" s="86" t="s">
        <v>11438</v>
      </c>
      <c r="F11681" s="85" t="s">
        <v>38</v>
      </c>
      <c r="G11681" s="86" t="s">
        <v>11438</v>
      </c>
      <c r="H11681" s="85" t="s">
        <v>3007</v>
      </c>
      <c r="I11681" s="85">
        <v>1</v>
      </c>
      <c r="J11681" s="88">
        <v>8.5140800546962758</v>
      </c>
      <c r="K11681" s="146">
        <v>17.62008086806588</v>
      </c>
      <c r="L11681" s="147">
        <v>4.3213806556189928E-8</v>
      </c>
      <c r="M11681" s="147">
        <v>0.48155301819911778</v>
      </c>
      <c r="N11681" s="87">
        <v>109.9465252026273</v>
      </c>
      <c r="O11681" s="88">
        <v>7.5127293051765793</v>
      </c>
      <c r="P11681" s="89">
        <v>68.330757077869464</v>
      </c>
    </row>
    <row r="11682" spans="1:16">
      <c r="A11682" s="75" t="s">
        <v>11440</v>
      </c>
      <c r="B11682" s="85">
        <v>11678</v>
      </c>
      <c r="C11682" s="85">
        <v>7790</v>
      </c>
      <c r="D11682" s="85">
        <v>11678</v>
      </c>
      <c r="E11682" s="86" t="s">
        <v>11438</v>
      </c>
      <c r="F11682" s="85" t="s">
        <v>11</v>
      </c>
      <c r="G11682" s="86" t="s">
        <v>11438</v>
      </c>
      <c r="H11682" s="85" t="s">
        <v>3007</v>
      </c>
      <c r="I11682" s="85">
        <v>1</v>
      </c>
      <c r="J11682" s="88">
        <v>4.5152975548785621</v>
      </c>
      <c r="K11682" s="146">
        <v>11.73457872738498</v>
      </c>
      <c r="L11682" s="147">
        <v>2.7406990808952581E-8</v>
      </c>
      <c r="M11682" s="147">
        <v>0.33011539958941749</v>
      </c>
      <c r="N11682" s="87">
        <v>90.960560684545925</v>
      </c>
      <c r="O11682" s="88">
        <v>4.0708965570970781</v>
      </c>
      <c r="P11682" s="89">
        <v>44.754523570001673</v>
      </c>
    </row>
    <row r="11683" spans="1:16">
      <c r="A11683" s="75" t="s">
        <v>16803</v>
      </c>
      <c r="B11683" s="85">
        <v>11679</v>
      </c>
      <c r="C11683" s="85">
        <v>11208</v>
      </c>
      <c r="D11683" s="85">
        <v>11679</v>
      </c>
      <c r="E11683" s="86" t="s">
        <v>16804</v>
      </c>
      <c r="F11683" s="85" t="s">
        <v>55</v>
      </c>
      <c r="G11683" s="86" t="s">
        <v>11438</v>
      </c>
      <c r="H11683" s="85" t="s">
        <v>3007</v>
      </c>
      <c r="I11683" s="85">
        <v>1</v>
      </c>
      <c r="J11683" s="88">
        <v>7.1628476715590406</v>
      </c>
      <c r="K11683" s="146">
        <v>15.633280296575258</v>
      </c>
      <c r="L11683" s="147">
        <v>3.7862185949905358E-8</v>
      </c>
      <c r="M11683" s="147">
        <v>0.43011115690642909</v>
      </c>
      <c r="N11683" s="87">
        <v>103.2891959620207</v>
      </c>
      <c r="O11683" s="88">
        <v>6.3489678895473736</v>
      </c>
      <c r="P11683" s="89">
        <v>61.467879872759205</v>
      </c>
    </row>
    <row r="11684" spans="1:16">
      <c r="A11684" s="75" t="s">
        <v>11441</v>
      </c>
      <c r="B11684" s="85">
        <v>11680</v>
      </c>
      <c r="C11684" s="85">
        <v>7791</v>
      </c>
      <c r="D11684" s="85">
        <v>11680</v>
      </c>
      <c r="E11684" s="86" t="s">
        <v>11442</v>
      </c>
      <c r="F11684" s="85" t="s">
        <v>509</v>
      </c>
      <c r="G11684" s="86" t="s">
        <v>11442</v>
      </c>
      <c r="H11684" s="85" t="s">
        <v>3007</v>
      </c>
      <c r="I11684" s="85">
        <v>1</v>
      </c>
      <c r="J11684" s="88">
        <v>2.1128771976837561</v>
      </c>
      <c r="K11684" s="146">
        <v>8.992566317902682</v>
      </c>
      <c r="L11684" s="147">
        <v>1.6212818378738291E-8</v>
      </c>
      <c r="M11684" s="147">
        <v>0.18417072486093339</v>
      </c>
      <c r="N11684" s="87">
        <v>26.498572019546501</v>
      </c>
      <c r="O11684" s="88">
        <v>1.8396946200090949</v>
      </c>
      <c r="P11684" s="89">
        <v>69.426179593830796</v>
      </c>
    </row>
    <row r="11685" spans="1:16">
      <c r="A11685" s="75" t="s">
        <v>11443</v>
      </c>
      <c r="B11685" s="85">
        <v>11681</v>
      </c>
      <c r="C11685" s="85">
        <v>7792</v>
      </c>
      <c r="D11685" s="85">
        <v>11681</v>
      </c>
      <c r="E11685" s="86" t="s">
        <v>11442</v>
      </c>
      <c r="F11685" s="85" t="s">
        <v>38</v>
      </c>
      <c r="G11685" s="86" t="s">
        <v>11442</v>
      </c>
      <c r="H11685" s="85" t="s">
        <v>3007</v>
      </c>
      <c r="I11685" s="85">
        <v>1</v>
      </c>
      <c r="J11685" s="88">
        <v>11.504268778226139</v>
      </c>
      <c r="K11685" s="146">
        <v>22.15779504604328</v>
      </c>
      <c r="L11685" s="147">
        <v>5.6645960205821539E-8</v>
      </c>
      <c r="M11685" s="147">
        <v>0.62568358914427369</v>
      </c>
      <c r="N11685" s="87">
        <v>148.68013166082039</v>
      </c>
      <c r="O11685" s="88">
        <v>10.156968916666949</v>
      </c>
      <c r="P11685" s="89">
        <v>68.31423138525156</v>
      </c>
    </row>
    <row r="11686" spans="1:16">
      <c r="A11686" s="75" t="s">
        <v>11444</v>
      </c>
      <c r="B11686" s="85">
        <v>11682</v>
      </c>
      <c r="C11686" s="85">
        <v>7793</v>
      </c>
      <c r="D11686" s="85">
        <v>11682</v>
      </c>
      <c r="E11686" s="86" t="s">
        <v>11442</v>
      </c>
      <c r="F11686" s="85" t="s">
        <v>11</v>
      </c>
      <c r="G11686" s="86" t="s">
        <v>11442</v>
      </c>
      <c r="H11686" s="85" t="s">
        <v>3007</v>
      </c>
      <c r="I11686" s="85">
        <v>1</v>
      </c>
      <c r="J11686" s="88">
        <v>5.8622243078043041</v>
      </c>
      <c r="K11686" s="146">
        <v>13.896786449285164</v>
      </c>
      <c r="L11686" s="147">
        <v>3.4390024124152848E-8</v>
      </c>
      <c r="M11686" s="147">
        <v>0.41339957255701998</v>
      </c>
      <c r="N11686" s="87">
        <v>122.3121444921151</v>
      </c>
      <c r="O11686" s="88">
        <v>5.2972540596439517</v>
      </c>
      <c r="P11686" s="89">
        <v>43.309305724628523</v>
      </c>
    </row>
    <row r="11687" spans="1:16">
      <c r="A11687" s="75" t="s">
        <v>16805</v>
      </c>
      <c r="B11687" s="85">
        <v>11683</v>
      </c>
      <c r="C11687" s="85">
        <v>11209</v>
      </c>
      <c r="D11687" s="85">
        <v>11683</v>
      </c>
      <c r="E11687" s="86" t="s">
        <v>16806</v>
      </c>
      <c r="F11687" s="85" t="s">
        <v>55</v>
      </c>
      <c r="G11687" s="86" t="s">
        <v>11442</v>
      </c>
      <c r="H11687" s="85" t="s">
        <v>3007</v>
      </c>
      <c r="I11687" s="85">
        <v>1</v>
      </c>
      <c r="J11687" s="88">
        <v>9.5973274175309555</v>
      </c>
      <c r="K11687" s="146">
        <v>19.368277556636723</v>
      </c>
      <c r="L11687" s="147">
        <v>4.9108679285674852E-8</v>
      </c>
      <c r="M11687" s="147">
        <v>0.55354253830252176</v>
      </c>
      <c r="N11687" s="87">
        <v>139.4202415597469</v>
      </c>
      <c r="O11687" s="88">
        <v>8.5134318922693168</v>
      </c>
      <c r="P11687" s="89">
        <v>61.063098134290541</v>
      </c>
    </row>
    <row r="11688" spans="1:16">
      <c r="A11688" s="75" t="s">
        <v>11445</v>
      </c>
      <c r="B11688" s="85">
        <v>11684</v>
      </c>
      <c r="C11688" s="85">
        <v>7794</v>
      </c>
      <c r="D11688" s="85">
        <v>11684</v>
      </c>
      <c r="E11688" s="86" t="s">
        <v>11446</v>
      </c>
      <c r="F11688" s="85" t="s">
        <v>509</v>
      </c>
      <c r="G11688" s="86" t="s">
        <v>11446</v>
      </c>
      <c r="H11688" s="85" t="s">
        <v>3007</v>
      </c>
      <c r="I11688" s="85">
        <v>1</v>
      </c>
      <c r="J11688" s="88">
        <v>1.608839499781461</v>
      </c>
      <c r="K11688" s="146">
        <v>7.1326915692526471</v>
      </c>
      <c r="L11688" s="147">
        <v>1.262756447865885E-8</v>
      </c>
      <c r="M11688" s="147">
        <v>0.1458040589645519</v>
      </c>
      <c r="N11688" s="87">
        <v>20.342085787794801</v>
      </c>
      <c r="O11688" s="88">
        <v>1.4023546545737271</v>
      </c>
      <c r="P11688" s="89">
        <v>68.938587183381969</v>
      </c>
    </row>
    <row r="11689" spans="1:16">
      <c r="A11689" s="75" t="s">
        <v>11447</v>
      </c>
      <c r="B11689" s="85">
        <v>11685</v>
      </c>
      <c r="C11689" s="85">
        <v>7795</v>
      </c>
      <c r="D11689" s="85">
        <v>11685</v>
      </c>
      <c r="E11689" s="86" t="s">
        <v>11446</v>
      </c>
      <c r="F11689" s="85" t="s">
        <v>38</v>
      </c>
      <c r="G11689" s="86" t="s">
        <v>11446</v>
      </c>
      <c r="H11689" s="85" t="s">
        <v>3007</v>
      </c>
      <c r="I11689" s="85">
        <v>1</v>
      </c>
      <c r="J11689" s="88">
        <v>5.0814495554016679</v>
      </c>
      <c r="K11689" s="146">
        <v>11.939063336562379</v>
      </c>
      <c r="L11689" s="147">
        <v>2.7569572518306241E-8</v>
      </c>
      <c r="M11689" s="147">
        <v>0.30745682278433728</v>
      </c>
      <c r="N11689" s="87">
        <v>65.544070540128075</v>
      </c>
      <c r="O11689" s="88">
        <v>4.4781926838727326</v>
      </c>
      <c r="P11689" s="89">
        <v>68.323383747291786</v>
      </c>
    </row>
    <row r="11690" spans="1:16">
      <c r="A11690" s="75" t="s">
        <v>11448</v>
      </c>
      <c r="B11690" s="85">
        <v>11686</v>
      </c>
      <c r="C11690" s="85">
        <v>7796</v>
      </c>
      <c r="D11690" s="85">
        <v>11686</v>
      </c>
      <c r="E11690" s="86" t="s">
        <v>11446</v>
      </c>
      <c r="F11690" s="85" t="s">
        <v>11</v>
      </c>
      <c r="G11690" s="86" t="s">
        <v>11446</v>
      </c>
      <c r="H11690" s="85" t="s">
        <v>3007</v>
      </c>
      <c r="I11690" s="85">
        <v>1</v>
      </c>
      <c r="J11690" s="88">
        <v>3.007279980017262</v>
      </c>
      <c r="K11690" s="146">
        <v>8.9429542490640817</v>
      </c>
      <c r="L11690" s="147">
        <v>1.9430559365931881E-8</v>
      </c>
      <c r="M11690" s="147">
        <v>0.2322932783515628</v>
      </c>
      <c r="N11690" s="87">
        <v>56.942929685927453</v>
      </c>
      <c r="O11690" s="88">
        <v>2.7006299030463601</v>
      </c>
      <c r="P11690" s="89">
        <v>47.426957445671754</v>
      </c>
    </row>
    <row r="11691" spans="1:16">
      <c r="A11691" s="75" t="s">
        <v>16807</v>
      </c>
      <c r="B11691" s="85">
        <v>11687</v>
      </c>
      <c r="C11691" s="85">
        <v>11210</v>
      </c>
      <c r="D11691" s="85">
        <v>11687</v>
      </c>
      <c r="E11691" s="86" t="s">
        <v>16808</v>
      </c>
      <c r="F11691" s="85" t="s">
        <v>55</v>
      </c>
      <c r="G11691" s="86" t="s">
        <v>11446</v>
      </c>
      <c r="H11691" s="85" t="s">
        <v>3007</v>
      </c>
      <c r="I11691" s="85">
        <v>1</v>
      </c>
      <c r="J11691" s="88">
        <v>4.3803166473866746</v>
      </c>
      <c r="K11691" s="146">
        <v>10.927218564420816</v>
      </c>
      <c r="L11691" s="147">
        <v>2.4812491813091981E-8</v>
      </c>
      <c r="M11691" s="147">
        <v>0.28189012973636202</v>
      </c>
      <c r="N11691" s="87">
        <v>62.49977319752881</v>
      </c>
      <c r="O11691" s="88">
        <v>3.8768785150141021</v>
      </c>
      <c r="P11691" s="89">
        <v>62.030281338163171</v>
      </c>
    </row>
    <row r="11692" spans="1:16">
      <c r="A11692" s="75" t="s">
        <v>11449</v>
      </c>
      <c r="B11692" s="85">
        <v>11688</v>
      </c>
      <c r="C11692" s="85">
        <v>7797</v>
      </c>
      <c r="D11692" s="85">
        <v>11688</v>
      </c>
      <c r="E11692" s="86" t="s">
        <v>11450</v>
      </c>
      <c r="F11692" s="85" t="s">
        <v>509</v>
      </c>
      <c r="G11692" s="86" t="s">
        <v>11450</v>
      </c>
      <c r="H11692" s="85" t="s">
        <v>3007</v>
      </c>
      <c r="I11692" s="85">
        <v>1</v>
      </c>
      <c r="J11692" s="88">
        <v>2.754177906301067</v>
      </c>
      <c r="K11692" s="146">
        <v>11.347644307987789</v>
      </c>
      <c r="L11692" s="147">
        <v>2.0846800627624759E-8</v>
      </c>
      <c r="M11692" s="147">
        <v>0.23266616221222949</v>
      </c>
      <c r="N11692" s="87">
        <v>34.335466641358472</v>
      </c>
      <c r="O11692" s="88">
        <v>2.3957593872091989</v>
      </c>
      <c r="P11692" s="89">
        <v>69.775064140919781</v>
      </c>
    </row>
    <row r="11693" spans="1:16">
      <c r="A11693" s="75" t="s">
        <v>11451</v>
      </c>
      <c r="B11693" s="85">
        <v>11689</v>
      </c>
      <c r="C11693" s="85">
        <v>7798</v>
      </c>
      <c r="D11693" s="85">
        <v>11689</v>
      </c>
      <c r="E11693" s="86" t="s">
        <v>11450</v>
      </c>
      <c r="F11693" s="85" t="s">
        <v>38</v>
      </c>
      <c r="G11693" s="86" t="s">
        <v>11450</v>
      </c>
      <c r="H11693" s="85" t="s">
        <v>3007</v>
      </c>
      <c r="I11693" s="85">
        <v>1</v>
      </c>
      <c r="J11693" s="88">
        <v>19.60773325870775</v>
      </c>
      <c r="K11693" s="146">
        <v>35.007895226874162</v>
      </c>
      <c r="L11693" s="147">
        <v>9.3411968704208455E-8</v>
      </c>
      <c r="M11693" s="147">
        <v>1.0258847997679099</v>
      </c>
      <c r="N11693" s="87">
        <v>253.58637217260801</v>
      </c>
      <c r="O11693" s="88">
        <v>17.321509075358641</v>
      </c>
      <c r="P11693" s="89">
        <v>68.306151182163887</v>
      </c>
    </row>
    <row r="11694" spans="1:16">
      <c r="A11694" s="75" t="s">
        <v>11452</v>
      </c>
      <c r="B11694" s="85">
        <v>11690</v>
      </c>
      <c r="C11694" s="85">
        <v>7799</v>
      </c>
      <c r="D11694" s="85">
        <v>11690</v>
      </c>
      <c r="E11694" s="86" t="s">
        <v>11450</v>
      </c>
      <c r="F11694" s="85" t="s">
        <v>11</v>
      </c>
      <c r="G11694" s="86" t="s">
        <v>11450</v>
      </c>
      <c r="H11694" s="85" t="s">
        <v>3007</v>
      </c>
      <c r="I11694" s="85">
        <v>1</v>
      </c>
      <c r="J11694" s="88">
        <v>9.5091655643300328</v>
      </c>
      <c r="K11694" s="146">
        <v>20.216046376865982</v>
      </c>
      <c r="L11694" s="147">
        <v>5.3571457539421591E-8</v>
      </c>
      <c r="M11694" s="147">
        <v>0.6445098125490647</v>
      </c>
      <c r="N11694" s="87">
        <v>205.78955518674451</v>
      </c>
      <c r="O11694" s="88">
        <v>8.6139827878771431</v>
      </c>
      <c r="P11694" s="89">
        <v>41.858211803122622</v>
      </c>
    </row>
    <row r="11695" spans="1:16">
      <c r="A11695" s="75" t="s">
        <v>16809</v>
      </c>
      <c r="B11695" s="85">
        <v>11691</v>
      </c>
      <c r="C11695" s="85">
        <v>11211</v>
      </c>
      <c r="D11695" s="85">
        <v>11691</v>
      </c>
      <c r="E11695" s="86" t="s">
        <v>16810</v>
      </c>
      <c r="F11695" s="85" t="s">
        <v>55</v>
      </c>
      <c r="G11695" s="86" t="s">
        <v>11450</v>
      </c>
      <c r="H11695" s="85" t="s">
        <v>3007</v>
      </c>
      <c r="I11695" s="85">
        <v>1</v>
      </c>
      <c r="J11695" s="88">
        <v>16.194346077654451</v>
      </c>
      <c r="K11695" s="146">
        <v>30.01270401565889</v>
      </c>
      <c r="L11695" s="147">
        <v>7.9918603752415574E-8</v>
      </c>
      <c r="M11695" s="147">
        <v>0.89628098879707641</v>
      </c>
      <c r="N11695" s="87">
        <v>236.81100959265561</v>
      </c>
      <c r="O11695" s="88">
        <v>14.37655450940432</v>
      </c>
      <c r="P11695" s="89">
        <v>60.708978582261793</v>
      </c>
    </row>
    <row r="11696" spans="1:16">
      <c r="A11696" s="75" t="s">
        <v>11453</v>
      </c>
      <c r="B11696" s="85">
        <v>11692</v>
      </c>
      <c r="C11696" s="85">
        <v>7800</v>
      </c>
      <c r="D11696" s="85">
        <v>11692</v>
      </c>
      <c r="E11696" s="86" t="s">
        <v>11454</v>
      </c>
      <c r="F11696" s="85" t="s">
        <v>509</v>
      </c>
      <c r="G11696" s="86" t="s">
        <v>11454</v>
      </c>
      <c r="H11696" s="85" t="s">
        <v>3007</v>
      </c>
      <c r="I11696" s="85">
        <v>1</v>
      </c>
      <c r="J11696" s="88">
        <v>1.608839499781461</v>
      </c>
      <c r="K11696" s="146">
        <v>7.1331663154755267</v>
      </c>
      <c r="L11696" s="147">
        <v>1.2628549918658849E-8</v>
      </c>
      <c r="M11696" s="147">
        <v>0.1458040589645519</v>
      </c>
      <c r="N11696" s="87">
        <v>20.342085787794801</v>
      </c>
      <c r="O11696" s="88">
        <v>1.4023546545737271</v>
      </c>
      <c r="P11696" s="89">
        <v>68.938587183381969</v>
      </c>
    </row>
    <row r="11697" spans="1:16">
      <c r="A11697" s="75" t="s">
        <v>11455</v>
      </c>
      <c r="B11697" s="85">
        <v>11693</v>
      </c>
      <c r="C11697" s="85">
        <v>7801</v>
      </c>
      <c r="D11697" s="85">
        <v>11693</v>
      </c>
      <c r="E11697" s="86" t="s">
        <v>11454</v>
      </c>
      <c r="F11697" s="85" t="s">
        <v>38</v>
      </c>
      <c r="G11697" s="86" t="s">
        <v>11454</v>
      </c>
      <c r="H11697" s="85" t="s">
        <v>3007</v>
      </c>
      <c r="I11697" s="85">
        <v>1</v>
      </c>
      <c r="J11697" s="88">
        <v>5.0814495554016679</v>
      </c>
      <c r="K11697" s="146">
        <v>11.939538082785258</v>
      </c>
      <c r="L11697" s="147">
        <v>2.757055795830624E-8</v>
      </c>
      <c r="M11697" s="147">
        <v>0.30745682278433728</v>
      </c>
      <c r="N11697" s="87">
        <v>65.544070540128075</v>
      </c>
      <c r="O11697" s="88">
        <v>4.4781926838727326</v>
      </c>
      <c r="P11697" s="89">
        <v>68.323383747291786</v>
      </c>
    </row>
    <row r="11698" spans="1:16">
      <c r="A11698" s="75" t="s">
        <v>11456</v>
      </c>
      <c r="B11698" s="85">
        <v>11694</v>
      </c>
      <c r="C11698" s="85">
        <v>7802</v>
      </c>
      <c r="D11698" s="85">
        <v>11694</v>
      </c>
      <c r="E11698" s="86" t="s">
        <v>11454</v>
      </c>
      <c r="F11698" s="85" t="s">
        <v>11</v>
      </c>
      <c r="G11698" s="86" t="s">
        <v>11454</v>
      </c>
      <c r="H11698" s="85" t="s">
        <v>3007</v>
      </c>
      <c r="I11698" s="85">
        <v>1</v>
      </c>
      <c r="J11698" s="88">
        <v>3.007279980017262</v>
      </c>
      <c r="K11698" s="146">
        <v>8.9434289952869594</v>
      </c>
      <c r="L11698" s="147">
        <v>1.943154480593188E-8</v>
      </c>
      <c r="M11698" s="147">
        <v>0.2322932783515628</v>
      </c>
      <c r="N11698" s="87">
        <v>56.942929685927453</v>
      </c>
      <c r="O11698" s="88">
        <v>2.7006299030463601</v>
      </c>
      <c r="P11698" s="89">
        <v>47.426957445671754</v>
      </c>
    </row>
    <row r="11699" spans="1:16">
      <c r="A11699" s="75" t="s">
        <v>16811</v>
      </c>
      <c r="B11699" s="85">
        <v>11695</v>
      </c>
      <c r="C11699" s="85">
        <v>11212</v>
      </c>
      <c r="D11699" s="85">
        <v>11695</v>
      </c>
      <c r="E11699" s="86" t="s">
        <v>16812</v>
      </c>
      <c r="F11699" s="85" t="s">
        <v>55</v>
      </c>
      <c r="G11699" s="86" t="s">
        <v>11454</v>
      </c>
      <c r="H11699" s="85" t="s">
        <v>3007</v>
      </c>
      <c r="I11699" s="85">
        <v>1</v>
      </c>
      <c r="J11699" s="88">
        <v>4.3803166473866746</v>
      </c>
      <c r="K11699" s="146">
        <v>10.927693310643695</v>
      </c>
      <c r="L11699" s="147">
        <v>2.4813477253091981E-8</v>
      </c>
      <c r="M11699" s="147">
        <v>0.28189012973636202</v>
      </c>
      <c r="N11699" s="87">
        <v>62.49977319752881</v>
      </c>
      <c r="O11699" s="88">
        <v>3.8768785150141021</v>
      </c>
      <c r="P11699" s="89">
        <v>62.030281338163171</v>
      </c>
    </row>
    <row r="11700" spans="1:16">
      <c r="A11700" s="75" t="s">
        <v>11457</v>
      </c>
      <c r="B11700" s="85">
        <v>11696</v>
      </c>
      <c r="C11700" s="85">
        <v>7803</v>
      </c>
      <c r="D11700" s="85">
        <v>11696</v>
      </c>
      <c r="E11700" s="86" t="s">
        <v>11458</v>
      </c>
      <c r="F11700" s="85" t="s">
        <v>509</v>
      </c>
      <c r="G11700" s="86" t="s">
        <v>11458</v>
      </c>
      <c r="H11700" s="85" t="s">
        <v>3007</v>
      </c>
      <c r="I11700" s="85">
        <v>1</v>
      </c>
      <c r="J11700" s="88">
        <v>2.754177906301067</v>
      </c>
      <c r="K11700" s="146">
        <v>11.355762826682989</v>
      </c>
      <c r="L11700" s="147">
        <v>2.0863635227624759E-8</v>
      </c>
      <c r="M11700" s="147">
        <v>0.23266616221222949</v>
      </c>
      <c r="N11700" s="87">
        <v>34.335466641358472</v>
      </c>
      <c r="O11700" s="88">
        <v>2.3957593872091989</v>
      </c>
      <c r="P11700" s="89">
        <v>69.775064140919781</v>
      </c>
    </row>
    <row r="11701" spans="1:16">
      <c r="A11701" s="75" t="s">
        <v>11459</v>
      </c>
      <c r="B11701" s="85">
        <v>11697</v>
      </c>
      <c r="C11701" s="85">
        <v>7804</v>
      </c>
      <c r="D11701" s="85">
        <v>11697</v>
      </c>
      <c r="E11701" s="86" t="s">
        <v>11458</v>
      </c>
      <c r="F11701" s="85" t="s">
        <v>38</v>
      </c>
      <c r="G11701" s="86" t="s">
        <v>11458</v>
      </c>
      <c r="H11701" s="85" t="s">
        <v>3007</v>
      </c>
      <c r="I11701" s="85">
        <v>1</v>
      </c>
      <c r="J11701" s="88">
        <v>19.60773325870775</v>
      </c>
      <c r="K11701" s="146">
        <v>35.01601374556936</v>
      </c>
      <c r="L11701" s="147">
        <v>9.3428803304208477E-8</v>
      </c>
      <c r="M11701" s="147">
        <v>1.0258847997679099</v>
      </c>
      <c r="N11701" s="87">
        <v>253.58637217260801</v>
      </c>
      <c r="O11701" s="88">
        <v>17.321509075358641</v>
      </c>
      <c r="P11701" s="89">
        <v>68.306151182163887</v>
      </c>
    </row>
    <row r="11702" spans="1:16">
      <c r="A11702" s="75" t="s">
        <v>11460</v>
      </c>
      <c r="B11702" s="85">
        <v>11698</v>
      </c>
      <c r="C11702" s="85">
        <v>7805</v>
      </c>
      <c r="D11702" s="85">
        <v>11698</v>
      </c>
      <c r="E11702" s="86" t="s">
        <v>11458</v>
      </c>
      <c r="F11702" s="85" t="s">
        <v>11</v>
      </c>
      <c r="G11702" s="86" t="s">
        <v>11458</v>
      </c>
      <c r="H11702" s="85" t="s">
        <v>3007</v>
      </c>
      <c r="I11702" s="85">
        <v>1</v>
      </c>
      <c r="J11702" s="88">
        <v>9.5091655643300328</v>
      </c>
      <c r="K11702" s="146">
        <v>20.224164895561181</v>
      </c>
      <c r="L11702" s="147">
        <v>5.3588292139421587E-8</v>
      </c>
      <c r="M11702" s="147">
        <v>0.6445098125490647</v>
      </c>
      <c r="N11702" s="87">
        <v>205.78955518674451</v>
      </c>
      <c r="O11702" s="88">
        <v>8.6139827878771431</v>
      </c>
      <c r="P11702" s="89">
        <v>41.858211803122622</v>
      </c>
    </row>
    <row r="11703" spans="1:16">
      <c r="A11703" s="75" t="s">
        <v>16813</v>
      </c>
      <c r="B11703" s="85">
        <v>11699</v>
      </c>
      <c r="C11703" s="85">
        <v>11213</v>
      </c>
      <c r="D11703" s="85">
        <v>11699</v>
      </c>
      <c r="E11703" s="86" t="s">
        <v>16814</v>
      </c>
      <c r="F11703" s="85" t="s">
        <v>55</v>
      </c>
      <c r="G11703" s="86" t="s">
        <v>11458</v>
      </c>
      <c r="H11703" s="85" t="s">
        <v>3007</v>
      </c>
      <c r="I11703" s="85">
        <v>1</v>
      </c>
      <c r="J11703" s="88">
        <v>16.194346077654451</v>
      </c>
      <c r="K11703" s="146">
        <v>30.020822534354096</v>
      </c>
      <c r="L11703" s="147">
        <v>7.993543835241557E-8</v>
      </c>
      <c r="M11703" s="147">
        <v>0.89628098879707641</v>
      </c>
      <c r="N11703" s="87">
        <v>236.81100959265561</v>
      </c>
      <c r="O11703" s="88">
        <v>14.37655450940432</v>
      </c>
      <c r="P11703" s="89">
        <v>60.708978582261793</v>
      </c>
    </row>
    <row r="11704" spans="1:16">
      <c r="A11704" s="75" t="s">
        <v>11461</v>
      </c>
      <c r="B11704" s="85">
        <v>11700</v>
      </c>
      <c r="C11704" s="85">
        <v>7806</v>
      </c>
      <c r="D11704" s="85">
        <v>11700</v>
      </c>
      <c r="E11704" s="86" t="s">
        <v>11462</v>
      </c>
      <c r="F11704" s="85" t="s">
        <v>509</v>
      </c>
      <c r="G11704" s="86" t="s">
        <v>11462</v>
      </c>
      <c r="H11704" s="85" t="s">
        <v>3007</v>
      </c>
      <c r="I11704" s="85">
        <v>1</v>
      </c>
      <c r="J11704" s="88">
        <v>1.695422278520641</v>
      </c>
      <c r="K11704" s="146">
        <v>7.5007517390662342</v>
      </c>
      <c r="L11704" s="147">
        <v>1.3184203762875379E-8</v>
      </c>
      <c r="M11704" s="147">
        <v>0.15355456311189519</v>
      </c>
      <c r="N11704" s="87">
        <v>21.417713008084331</v>
      </c>
      <c r="O11704" s="88">
        <v>1.4781498526564929</v>
      </c>
      <c r="P11704" s="89">
        <v>69.015298323334065</v>
      </c>
    </row>
    <row r="11705" spans="1:16">
      <c r="A11705" s="75" t="s">
        <v>11463</v>
      </c>
      <c r="B11705" s="85">
        <v>11701</v>
      </c>
      <c r="C11705" s="85">
        <v>7807</v>
      </c>
      <c r="D11705" s="85">
        <v>11701</v>
      </c>
      <c r="E11705" s="86" t="s">
        <v>11462</v>
      </c>
      <c r="F11705" s="85" t="s">
        <v>38</v>
      </c>
      <c r="G11705" s="86" t="s">
        <v>11462</v>
      </c>
      <c r="H11705" s="85" t="s">
        <v>3007</v>
      </c>
      <c r="I11705" s="85">
        <v>1</v>
      </c>
      <c r="J11705" s="88">
        <v>5.7606553601261066</v>
      </c>
      <c r="K11705" s="146">
        <v>13.194076276305802</v>
      </c>
      <c r="L11705" s="147">
        <v>3.0685638986122187E-8</v>
      </c>
      <c r="M11705" s="147">
        <v>0.34452884338699458</v>
      </c>
      <c r="N11705" s="87">
        <v>74.308291064801921</v>
      </c>
      <c r="O11705" s="88">
        <v>5.0784673961462561</v>
      </c>
      <c r="P11705" s="89">
        <v>68.343213433847978</v>
      </c>
    </row>
    <row r="11706" spans="1:16">
      <c r="A11706" s="75" t="s">
        <v>11464</v>
      </c>
      <c r="B11706" s="85">
        <v>11702</v>
      </c>
      <c r="C11706" s="85">
        <v>7808</v>
      </c>
      <c r="D11706" s="85">
        <v>11702</v>
      </c>
      <c r="E11706" s="86" t="s">
        <v>11462</v>
      </c>
      <c r="F11706" s="85" t="s">
        <v>11</v>
      </c>
      <c r="G11706" s="86" t="s">
        <v>11462</v>
      </c>
      <c r="H11706" s="85" t="s">
        <v>3007</v>
      </c>
      <c r="I11706" s="85">
        <v>1</v>
      </c>
      <c r="J11706" s="88">
        <v>3.278820531397824</v>
      </c>
      <c r="K11706" s="146">
        <v>9.5429728059738892</v>
      </c>
      <c r="L11706" s="147">
        <v>2.087656304186482E-8</v>
      </c>
      <c r="M11706" s="147">
        <v>0.2511767940628622</v>
      </c>
      <c r="N11706" s="87">
        <v>62.799779530957139</v>
      </c>
      <c r="O11706" s="88">
        <v>2.946746041647931</v>
      </c>
      <c r="P11706" s="89">
        <v>46.92287239950155</v>
      </c>
    </row>
    <row r="11707" spans="1:16">
      <c r="A11707" s="75" t="s">
        <v>16815</v>
      </c>
      <c r="B11707" s="85">
        <v>11703</v>
      </c>
      <c r="C11707" s="85">
        <v>11214</v>
      </c>
      <c r="D11707" s="85">
        <v>11703</v>
      </c>
      <c r="E11707" s="86" t="s">
        <v>16816</v>
      </c>
      <c r="F11707" s="85" t="s">
        <v>55</v>
      </c>
      <c r="G11707" s="86" t="s">
        <v>11462</v>
      </c>
      <c r="H11707" s="85" t="s">
        <v>3007</v>
      </c>
      <c r="I11707" s="85">
        <v>1</v>
      </c>
      <c r="J11707" s="88">
        <v>4.9221184978822539</v>
      </c>
      <c r="K11707" s="146">
        <v>11.961754766382825</v>
      </c>
      <c r="L11707" s="147">
        <v>2.736507712580825E-8</v>
      </c>
      <c r="M11707" s="147">
        <v>0.31281889842534222</v>
      </c>
      <c r="N11707" s="87">
        <v>70.268679890447487</v>
      </c>
      <c r="O11707" s="88">
        <v>4.3577409240080636</v>
      </c>
      <c r="P11707" s="89">
        <v>62.015409010130938</v>
      </c>
    </row>
    <row r="11708" spans="1:16">
      <c r="A11708" s="75" t="s">
        <v>11465</v>
      </c>
      <c r="B11708" s="85">
        <v>11704</v>
      </c>
      <c r="C11708" s="85">
        <v>7809</v>
      </c>
      <c r="D11708" s="85">
        <v>11704</v>
      </c>
      <c r="E11708" s="86" t="s">
        <v>11466</v>
      </c>
      <c r="F11708" s="85" t="s">
        <v>509</v>
      </c>
      <c r="G11708" s="86" t="s">
        <v>11466</v>
      </c>
      <c r="H11708" s="85" t="s">
        <v>3007</v>
      </c>
      <c r="I11708" s="85">
        <v>1</v>
      </c>
      <c r="J11708" s="88">
        <v>1.8306141066444881</v>
      </c>
      <c r="K11708" s="146">
        <v>8.0923438434179751</v>
      </c>
      <c r="L11708" s="147">
        <v>1.421396739453926E-8</v>
      </c>
      <c r="M11708" s="147">
        <v>0.16570042828547771</v>
      </c>
      <c r="N11708" s="87">
        <v>23.120332794917811</v>
      </c>
      <c r="O11708" s="88">
        <v>1.596039096776469</v>
      </c>
      <c r="P11708" s="89">
        <v>69.031839244429122</v>
      </c>
    </row>
    <row r="11709" spans="1:16">
      <c r="A11709" s="75" t="s">
        <v>11467</v>
      </c>
      <c r="B11709" s="85">
        <v>11705</v>
      </c>
      <c r="C11709" s="85">
        <v>7810</v>
      </c>
      <c r="D11709" s="85">
        <v>11705</v>
      </c>
      <c r="E11709" s="86" t="s">
        <v>11466</v>
      </c>
      <c r="F11709" s="85" t="s">
        <v>38</v>
      </c>
      <c r="G11709" s="86" t="s">
        <v>11466</v>
      </c>
      <c r="H11709" s="85" t="s">
        <v>3007</v>
      </c>
      <c r="I11709" s="85">
        <v>1</v>
      </c>
      <c r="J11709" s="88">
        <v>6.3333871160475281</v>
      </c>
      <c r="K11709" s="146">
        <v>14.407937553747828</v>
      </c>
      <c r="L11709" s="147">
        <v>3.3600426750320433E-8</v>
      </c>
      <c r="M11709" s="147">
        <v>0.37747615132602369</v>
      </c>
      <c r="N11709" s="87">
        <v>81.699891240420342</v>
      </c>
      <c r="O11709" s="88">
        <v>5.5837963545884719</v>
      </c>
      <c r="P11709" s="89">
        <v>68.345211600795068</v>
      </c>
    </row>
    <row r="11710" spans="1:16">
      <c r="A11710" s="75" t="s">
        <v>11468</v>
      </c>
      <c r="B11710" s="85">
        <v>11706</v>
      </c>
      <c r="C11710" s="85">
        <v>7811</v>
      </c>
      <c r="D11710" s="85">
        <v>11706</v>
      </c>
      <c r="E11710" s="86" t="s">
        <v>11466</v>
      </c>
      <c r="F11710" s="85" t="s">
        <v>11</v>
      </c>
      <c r="G11710" s="86" t="s">
        <v>11466</v>
      </c>
      <c r="H11710" s="85" t="s">
        <v>3007</v>
      </c>
      <c r="I11710" s="85">
        <v>1</v>
      </c>
      <c r="J11710" s="88">
        <v>3.5779680130475588</v>
      </c>
      <c r="K11710" s="146">
        <v>10.34574222636093</v>
      </c>
      <c r="L11710" s="147">
        <v>2.2700901204556181E-8</v>
      </c>
      <c r="M11710" s="147">
        <v>0.27336433975873642</v>
      </c>
      <c r="N11710" s="87">
        <v>68.753485320643534</v>
      </c>
      <c r="O11710" s="88">
        <v>3.216270746137015</v>
      </c>
      <c r="P11710" s="89">
        <v>46.779748417660443</v>
      </c>
    </row>
    <row r="11711" spans="1:16">
      <c r="A11711" s="75" t="s">
        <v>16817</v>
      </c>
      <c r="B11711" s="85">
        <v>11707</v>
      </c>
      <c r="C11711" s="85">
        <v>11215</v>
      </c>
      <c r="D11711" s="85">
        <v>11707</v>
      </c>
      <c r="E11711" s="86" t="s">
        <v>16818</v>
      </c>
      <c r="F11711" s="85" t="s">
        <v>55</v>
      </c>
      <c r="G11711" s="86" t="s">
        <v>11466</v>
      </c>
      <c r="H11711" s="85" t="s">
        <v>3007</v>
      </c>
      <c r="I11711" s="85">
        <v>1</v>
      </c>
      <c r="J11711" s="88">
        <v>5.4024614578074708</v>
      </c>
      <c r="K11711" s="146">
        <v>13.036947567021629</v>
      </c>
      <c r="L11711" s="147">
        <v>2.9910995698970408E-8</v>
      </c>
      <c r="M11711" s="147">
        <v>0.34211669342277579</v>
      </c>
      <c r="N11711" s="87">
        <v>77.159647852460282</v>
      </c>
      <c r="O11711" s="88">
        <v>4.7833934603074262</v>
      </c>
      <c r="P11711" s="89">
        <v>61.993458931460182</v>
      </c>
    </row>
    <row r="11712" spans="1:16">
      <c r="A11712" s="75" t="s">
        <v>11469</v>
      </c>
      <c r="B11712" s="85">
        <v>11708</v>
      </c>
      <c r="C11712" s="85">
        <v>7812</v>
      </c>
      <c r="D11712" s="85">
        <v>11708</v>
      </c>
      <c r="E11712" s="86" t="s">
        <v>11470</v>
      </c>
      <c r="F11712" s="85" t="s">
        <v>38</v>
      </c>
      <c r="G11712" s="86" t="s">
        <v>11471</v>
      </c>
      <c r="H11712" s="85" t="s">
        <v>1</v>
      </c>
      <c r="I11712" s="85">
        <v>1</v>
      </c>
      <c r="J11712" s="88">
        <v>2.0370185729017679E-2</v>
      </c>
      <c r="K11712" s="146">
        <v>3.3537279777516478E-2</v>
      </c>
      <c r="L11712" s="147">
        <v>1.8545392565954391E-10</v>
      </c>
      <c r="M11712" s="147">
        <v>1.64926543710996E-3</v>
      </c>
      <c r="N11712" s="87">
        <v>0.28033896844298528</v>
      </c>
      <c r="O11712" s="88">
        <v>1.7989425659039479E-2</v>
      </c>
      <c r="P11712" s="89">
        <v>64.170264158969857</v>
      </c>
    </row>
    <row r="11713" spans="1:16">
      <c r="A11713" s="75" t="s">
        <v>11472</v>
      </c>
      <c r="B11713" s="85">
        <v>11709</v>
      </c>
      <c r="C11713" s="85">
        <v>7813</v>
      </c>
      <c r="D11713" s="85">
        <v>11709</v>
      </c>
      <c r="E11713" s="86" t="s">
        <v>11470</v>
      </c>
      <c r="F11713" s="85" t="s">
        <v>238</v>
      </c>
      <c r="G11713" s="86" t="s">
        <v>11471</v>
      </c>
      <c r="H11713" s="85" t="s">
        <v>1</v>
      </c>
      <c r="I11713" s="85">
        <v>1</v>
      </c>
      <c r="J11713" s="88">
        <v>3.1867661859999147E-2</v>
      </c>
      <c r="K11713" s="146">
        <v>5.4620278959073273E-2</v>
      </c>
      <c r="L11713" s="147">
        <v>2.409463964342678E-10</v>
      </c>
      <c r="M11713" s="147">
        <v>1.577966702055706E-3</v>
      </c>
      <c r="N11713" s="87">
        <v>0.39579235134255381</v>
      </c>
      <c r="O11713" s="88">
        <v>3.003949970277639E-2</v>
      </c>
      <c r="P11713" s="89">
        <v>75.897120297753148</v>
      </c>
    </row>
    <row r="11714" spans="1:16">
      <c r="A11714" s="75" t="s">
        <v>16819</v>
      </c>
      <c r="B11714" s="85">
        <v>11710</v>
      </c>
      <c r="C11714" s="85">
        <v>11216</v>
      </c>
      <c r="D11714" s="85">
        <v>11710</v>
      </c>
      <c r="E11714" s="86" t="s">
        <v>16820</v>
      </c>
      <c r="F11714" s="85" t="s">
        <v>38</v>
      </c>
      <c r="G11714" s="86" t="s">
        <v>11471</v>
      </c>
      <c r="H11714" s="85" t="s">
        <v>1</v>
      </c>
      <c r="I11714" s="85">
        <v>1</v>
      </c>
      <c r="J11714" s="88">
        <v>2.8444682407046101E-2</v>
      </c>
      <c r="K11714" s="146">
        <v>4.373822503622226E-2</v>
      </c>
      <c r="L11714" s="147">
        <v>2.266323690352492E-10</v>
      </c>
      <c r="M11714" s="147">
        <v>2.7336739514291202E-3</v>
      </c>
      <c r="N11714" s="87">
        <v>0.40018413970256161</v>
      </c>
      <c r="O11714" s="88">
        <v>2.5307723379163E-2</v>
      </c>
      <c r="P11714" s="89">
        <v>63.240195870763543</v>
      </c>
    </row>
    <row r="11715" spans="1:16">
      <c r="A11715" s="75" t="s">
        <v>16821</v>
      </c>
      <c r="B11715" s="85">
        <v>11711</v>
      </c>
      <c r="C11715" s="85">
        <v>11217</v>
      </c>
      <c r="D11715" s="85">
        <v>11711</v>
      </c>
      <c r="E11715" s="86" t="s">
        <v>16820</v>
      </c>
      <c r="F11715" s="85" t="s">
        <v>238</v>
      </c>
      <c r="G11715" s="86" t="s">
        <v>11471</v>
      </c>
      <c r="H11715" s="85" t="s">
        <v>1</v>
      </c>
      <c r="I11715" s="85">
        <v>1</v>
      </c>
      <c r="J11715" s="88">
        <v>9.9938802261729284E-2</v>
      </c>
      <c r="K11715" s="146">
        <v>0.12889506482637694</v>
      </c>
      <c r="L11715" s="147">
        <v>5.6831445037875333E-10</v>
      </c>
      <c r="M11715" s="147">
        <v>1.117452443369084E-2</v>
      </c>
      <c r="N11715" s="87">
        <v>1.436376485741661</v>
      </c>
      <c r="O11715" s="88">
        <v>9.1791881577559159E-2</v>
      </c>
      <c r="P11715" s="89">
        <v>63.905168657897654</v>
      </c>
    </row>
    <row r="11716" spans="1:16">
      <c r="A11716" s="75" t="s">
        <v>11473</v>
      </c>
      <c r="B11716" s="85">
        <v>11712</v>
      </c>
      <c r="C11716" s="85">
        <v>7814</v>
      </c>
      <c r="D11716" s="85">
        <v>11712</v>
      </c>
      <c r="E11716" s="86" t="s">
        <v>11474</v>
      </c>
      <c r="F11716" s="85" t="s">
        <v>38</v>
      </c>
      <c r="G11716" s="86" t="s">
        <v>11475</v>
      </c>
      <c r="H11716" s="85" t="s">
        <v>1</v>
      </c>
      <c r="I11716" s="85">
        <v>1</v>
      </c>
      <c r="J11716" s="88">
        <v>2.6740706745293781</v>
      </c>
      <c r="K11716" s="146">
        <v>2.9007593673236007</v>
      </c>
      <c r="L11716" s="147">
        <v>1.1615971034087591E-8</v>
      </c>
      <c r="M11716" s="147">
        <v>0.74749139074665383</v>
      </c>
      <c r="N11716" s="87">
        <v>90.364412231906684</v>
      </c>
      <c r="O11716" s="88">
        <v>2.405792943855467</v>
      </c>
      <c r="P11716" s="89">
        <v>26.623234572492553</v>
      </c>
    </row>
    <row r="11717" spans="1:16">
      <c r="A11717" s="75" t="s">
        <v>11476</v>
      </c>
      <c r="B11717" s="85">
        <v>11713</v>
      </c>
      <c r="C11717" s="85">
        <v>7815</v>
      </c>
      <c r="D11717" s="85">
        <v>11713</v>
      </c>
      <c r="E11717" s="86" t="s">
        <v>11474</v>
      </c>
      <c r="F11717" s="85" t="s">
        <v>11</v>
      </c>
      <c r="G11717" s="86" t="s">
        <v>11475</v>
      </c>
      <c r="H11717" s="85" t="s">
        <v>1</v>
      </c>
      <c r="I11717" s="85">
        <v>1</v>
      </c>
      <c r="J11717" s="88">
        <v>2.6691237464959059</v>
      </c>
      <c r="K11717" s="146">
        <v>2.888580871573164</v>
      </c>
      <c r="L11717" s="147">
        <v>1.159092874458455E-8</v>
      </c>
      <c r="M11717" s="147">
        <v>0.74743074510624963</v>
      </c>
      <c r="N11717" s="87">
        <v>90.355760379774622</v>
      </c>
      <c r="O11717" s="88">
        <v>2.4072947907566231</v>
      </c>
      <c r="P11717" s="89">
        <v>26.642405316921842</v>
      </c>
    </row>
    <row r="11718" spans="1:16">
      <c r="A11718" s="75" t="s">
        <v>16822</v>
      </c>
      <c r="B11718" s="85">
        <v>11714</v>
      </c>
      <c r="C11718" s="85">
        <v>11218</v>
      </c>
      <c r="D11718" s="85">
        <v>11714</v>
      </c>
      <c r="E11718" s="86" t="s">
        <v>16823</v>
      </c>
      <c r="F11718" s="85" t="s">
        <v>38</v>
      </c>
      <c r="G11718" s="86" t="s">
        <v>11475</v>
      </c>
      <c r="H11718" s="85" t="s">
        <v>1</v>
      </c>
      <c r="I11718" s="85">
        <v>1</v>
      </c>
      <c r="J11718" s="88">
        <v>2.7615435606610279</v>
      </c>
      <c r="K11718" s="146">
        <v>3.0117606843262998</v>
      </c>
      <c r="L11718" s="147">
        <v>1.207913917447711E-8</v>
      </c>
      <c r="M11718" s="147">
        <v>0.75918071171807266</v>
      </c>
      <c r="N11718" s="87">
        <v>91.657808149973789</v>
      </c>
      <c r="O11718" s="88">
        <v>2.4852242498692831</v>
      </c>
      <c r="P11718" s="89">
        <v>27.114157539124985</v>
      </c>
    </row>
    <row r="11719" spans="1:16">
      <c r="A11719" s="75" t="s">
        <v>16824</v>
      </c>
      <c r="B11719" s="85">
        <v>11715</v>
      </c>
      <c r="C11719" s="85">
        <v>11219</v>
      </c>
      <c r="D11719" s="85">
        <v>11715</v>
      </c>
      <c r="E11719" s="86" t="s">
        <v>16823</v>
      </c>
      <c r="F11719" s="85" t="s">
        <v>11</v>
      </c>
      <c r="G11719" s="86" t="s">
        <v>11475</v>
      </c>
      <c r="H11719" s="85" t="s">
        <v>1</v>
      </c>
      <c r="I11719" s="85">
        <v>1</v>
      </c>
      <c r="J11719" s="88">
        <v>2.697696838065335</v>
      </c>
      <c r="K11719" s="146">
        <v>2.9202764449466878</v>
      </c>
      <c r="L11719" s="147">
        <v>1.173120636970014E-8</v>
      </c>
      <c r="M11719" s="147">
        <v>0.75142215052302219</v>
      </c>
      <c r="N11719" s="87">
        <v>90.795017005682794</v>
      </c>
      <c r="O11719" s="88">
        <v>2.4329258236591711</v>
      </c>
      <c r="P11719" s="89">
        <v>26.795807786531896</v>
      </c>
    </row>
    <row r="11720" spans="1:16">
      <c r="A11720" s="75" t="s">
        <v>11511</v>
      </c>
      <c r="B11720" s="85">
        <v>11716</v>
      </c>
      <c r="C11720" s="85">
        <v>7840</v>
      </c>
      <c r="D11720" s="85">
        <v>11716</v>
      </c>
      <c r="E11720" s="86" t="s">
        <v>11512</v>
      </c>
      <c r="F11720" s="85" t="s">
        <v>55</v>
      </c>
      <c r="G11720" s="86" t="s">
        <v>11513</v>
      </c>
      <c r="H11720" s="85" t="s">
        <v>1</v>
      </c>
      <c r="I11720" s="85">
        <v>1</v>
      </c>
      <c r="J11720" s="88">
        <v>5.1960566850526417</v>
      </c>
      <c r="K11720" s="146">
        <v>5.1751124523476619</v>
      </c>
      <c r="L11720" s="147">
        <v>4.2319028707779658E-8</v>
      </c>
      <c r="M11720" s="147">
        <v>0.29448087306950149</v>
      </c>
      <c r="N11720" s="87">
        <v>45.748544707086928</v>
      </c>
      <c r="O11720" s="88">
        <v>4.6931725216075346</v>
      </c>
      <c r="P11720" s="89">
        <v>102.58626917329052</v>
      </c>
    </row>
    <row r="11721" spans="1:16">
      <c r="A11721" s="75" t="s">
        <v>16825</v>
      </c>
      <c r="B11721" s="85">
        <v>11717</v>
      </c>
      <c r="C11721" s="85">
        <v>11220</v>
      </c>
      <c r="D11721" s="85">
        <v>11717</v>
      </c>
      <c r="E11721" s="86" t="s">
        <v>16826</v>
      </c>
      <c r="F11721" s="85" t="s">
        <v>55</v>
      </c>
      <c r="G11721" s="86" t="s">
        <v>11513</v>
      </c>
      <c r="H11721" s="85" t="s">
        <v>1</v>
      </c>
      <c r="I11721" s="85">
        <v>1</v>
      </c>
      <c r="J11721" s="88">
        <v>5.2504767858720029</v>
      </c>
      <c r="K11721" s="146">
        <v>5.2513795954896825</v>
      </c>
      <c r="L11721" s="147">
        <v>4.2626257062149871E-8</v>
      </c>
      <c r="M11721" s="147">
        <v>0.30145854248564141</v>
      </c>
      <c r="N11721" s="87">
        <v>46.532613694632019</v>
      </c>
      <c r="O11721" s="88">
        <v>4.7425836443848146</v>
      </c>
      <c r="P11721" s="89">
        <v>101.91956281475581</v>
      </c>
    </row>
    <row r="11722" spans="1:16">
      <c r="A11722" s="75" t="s">
        <v>11514</v>
      </c>
      <c r="B11722" s="85">
        <v>11718</v>
      </c>
      <c r="C11722" s="85">
        <v>7841</v>
      </c>
      <c r="D11722" s="85">
        <v>11718</v>
      </c>
      <c r="E11722" s="86" t="s">
        <v>11515</v>
      </c>
      <c r="F11722" s="85" t="s">
        <v>38</v>
      </c>
      <c r="G11722" s="86" t="s">
        <v>11516</v>
      </c>
      <c r="H11722" s="85" t="s">
        <v>1</v>
      </c>
      <c r="I11722" s="85">
        <v>1</v>
      </c>
      <c r="J11722" s="88">
        <v>1.9141006284508579</v>
      </c>
      <c r="K11722" s="146">
        <v>2.2144606365145929</v>
      </c>
      <c r="L11722" s="147">
        <v>7.8277846792262836E-9</v>
      </c>
      <c r="M11722" s="147">
        <v>0.13397127832148659</v>
      </c>
      <c r="N11722" s="87">
        <v>21.157539373078301</v>
      </c>
      <c r="O11722" s="88">
        <v>1.7536572248728011</v>
      </c>
      <c r="P11722" s="89">
        <v>82.885688829402554</v>
      </c>
    </row>
    <row r="11723" spans="1:16">
      <c r="A11723" s="75" t="s">
        <v>11517</v>
      </c>
      <c r="B11723" s="85">
        <v>11719</v>
      </c>
      <c r="C11723" s="85">
        <v>7842</v>
      </c>
      <c r="D11723" s="85">
        <v>11719</v>
      </c>
      <c r="E11723" s="86" t="s">
        <v>11515</v>
      </c>
      <c r="F11723" s="85" t="s">
        <v>11</v>
      </c>
      <c r="G11723" s="86" t="s">
        <v>11516</v>
      </c>
      <c r="H11723" s="85" t="s">
        <v>1</v>
      </c>
      <c r="I11723" s="85">
        <v>1</v>
      </c>
      <c r="J11723" s="88">
        <v>1.912106066778871</v>
      </c>
      <c r="K11723" s="146">
        <v>2.0656669242600136</v>
      </c>
      <c r="L11723" s="147">
        <v>7.5929124110470607E-9</v>
      </c>
      <c r="M11723" s="147">
        <v>0.14533808970146569</v>
      </c>
      <c r="N11723" s="87">
        <v>22.8042495205226</v>
      </c>
      <c r="O11723" s="88">
        <v>1.7570066889094811</v>
      </c>
      <c r="P11723" s="89">
        <v>77.047336608392641</v>
      </c>
    </row>
    <row r="11724" spans="1:16">
      <c r="A11724" s="75" t="s">
        <v>16827</v>
      </c>
      <c r="B11724" s="85">
        <v>11720</v>
      </c>
      <c r="C11724" s="85">
        <v>11221</v>
      </c>
      <c r="D11724" s="85">
        <v>11720</v>
      </c>
      <c r="E11724" s="86" t="s">
        <v>16828</v>
      </c>
      <c r="F11724" s="85" t="s">
        <v>55</v>
      </c>
      <c r="G11724" s="86" t="s">
        <v>11516</v>
      </c>
      <c r="H11724" s="85" t="s">
        <v>1</v>
      </c>
      <c r="I11724" s="85">
        <v>1</v>
      </c>
      <c r="J11724" s="88">
        <v>2.0136839604913659</v>
      </c>
      <c r="K11724" s="146">
        <v>2.2872068398846812</v>
      </c>
      <c r="L11724" s="147">
        <v>8.2476646843374768E-9</v>
      </c>
      <c r="M11724" s="147">
        <v>0.15131903981751471</v>
      </c>
      <c r="N11724" s="87">
        <v>23.20356178415711</v>
      </c>
      <c r="O11724" s="88">
        <v>1.8455960441954531</v>
      </c>
      <c r="P11724" s="89">
        <v>79.5393423373297</v>
      </c>
    </row>
    <row r="11725" spans="1:16">
      <c r="A11725" s="75" t="s">
        <v>16829</v>
      </c>
      <c r="B11725" s="85">
        <v>11721</v>
      </c>
      <c r="C11725" s="85">
        <v>11222</v>
      </c>
      <c r="D11725" s="85">
        <v>11721</v>
      </c>
      <c r="E11725" s="86" t="s">
        <v>16830</v>
      </c>
      <c r="F11725" s="85" t="s">
        <v>55</v>
      </c>
      <c r="G11725" s="86" t="s">
        <v>16831</v>
      </c>
      <c r="H11725" s="85" t="s">
        <v>1</v>
      </c>
      <c r="I11725" s="85">
        <v>-1</v>
      </c>
      <c r="J11725" s="88">
        <v>3.8012480752653677E-2</v>
      </c>
      <c r="K11725" s="146">
        <v>0.27274008416406464</v>
      </c>
      <c r="L11725" s="147">
        <v>5.1882098423505813E-10</v>
      </c>
      <c r="M11725" s="147">
        <v>5.0861601244090414E-3</v>
      </c>
      <c r="N11725" s="87">
        <v>0.56251396080026084</v>
      </c>
      <c r="O11725" s="88">
        <v>3.4478539233740488E-2</v>
      </c>
      <c r="P11725" s="89">
        <v>61.293659600358311</v>
      </c>
    </row>
    <row r="11726" spans="1:16">
      <c r="A11726" s="75" t="s">
        <v>29549</v>
      </c>
      <c r="B11726" s="85">
        <v>11722</v>
      </c>
      <c r="C11726" s="85">
        <v>18822</v>
      </c>
      <c r="D11726" s="85">
        <v>11722</v>
      </c>
      <c r="E11726" s="86" t="s">
        <v>29550</v>
      </c>
      <c r="F11726" s="85" t="s">
        <v>55</v>
      </c>
      <c r="G11726" s="86" t="s">
        <v>16831</v>
      </c>
      <c r="H11726" s="85" t="s">
        <v>1</v>
      </c>
      <c r="I11726" s="85">
        <v>-1</v>
      </c>
      <c r="J11726" s="88">
        <v>2.7633292452344902E-4</v>
      </c>
      <c r="K11726" s="146">
        <v>0.22534994244440185</v>
      </c>
      <c r="L11726" s="147">
        <v>3.1962221666708292E-10</v>
      </c>
      <c r="M11726" s="147">
        <v>3.4316561372130348E-5</v>
      </c>
      <c r="N11726" s="87">
        <v>3.8957164170552632E-3</v>
      </c>
      <c r="O11726" s="88">
        <v>2.4670930735448351E-4</v>
      </c>
      <c r="P11726" s="89">
        <v>63.328353746284456</v>
      </c>
    </row>
    <row r="11727" spans="1:16">
      <c r="A11727" s="75" t="s">
        <v>8734</v>
      </c>
      <c r="B11727" s="85">
        <v>11723</v>
      </c>
      <c r="C11727" s="85">
        <v>5756</v>
      </c>
      <c r="D11727" s="85">
        <v>11723</v>
      </c>
      <c r="E11727" s="86" t="s">
        <v>8731</v>
      </c>
      <c r="F11727" s="85" t="s">
        <v>1039</v>
      </c>
      <c r="G11727" s="86" t="s">
        <v>56</v>
      </c>
      <c r="H11727" s="85" t="s">
        <v>1</v>
      </c>
      <c r="I11727" s="85">
        <v>1</v>
      </c>
      <c r="J11727" s="88">
        <v>0.36210025090592052</v>
      </c>
      <c r="K11727" s="146">
        <v>1.6541651128219581</v>
      </c>
      <c r="L11727" s="147">
        <v>4.972847986977419E-9</v>
      </c>
      <c r="M11727" s="147">
        <v>7.3502125752985467E-2</v>
      </c>
      <c r="N11727" s="87">
        <v>9.4154468155570825</v>
      </c>
      <c r="O11727" s="88">
        <v>0.26143492685804032</v>
      </c>
      <c r="P11727" s="89">
        <v>27.766598014878387</v>
      </c>
    </row>
    <row r="11728" spans="1:16">
      <c r="A11728" s="75" t="s">
        <v>16832</v>
      </c>
      <c r="B11728" s="85">
        <v>11724</v>
      </c>
      <c r="C11728" s="85">
        <v>11223</v>
      </c>
      <c r="D11728" s="85">
        <v>11724</v>
      </c>
      <c r="E11728" s="86" t="s">
        <v>54</v>
      </c>
      <c r="F11728" s="85" t="s">
        <v>55</v>
      </c>
      <c r="G11728" s="86" t="s">
        <v>56</v>
      </c>
      <c r="H11728" s="85" t="s">
        <v>1</v>
      </c>
      <c r="I11728" s="85">
        <v>1</v>
      </c>
      <c r="J11728" s="88">
        <v>1.3509981047209381</v>
      </c>
      <c r="K11728" s="146">
        <v>12.30703214995008</v>
      </c>
      <c r="L11728" s="147">
        <v>1.323040381092957E-8</v>
      </c>
      <c r="M11728" s="147">
        <v>0.16159109266282881</v>
      </c>
      <c r="N11728" s="87">
        <v>16.92308209562627</v>
      </c>
      <c r="O11728" s="88">
        <v>1.2093197165577769</v>
      </c>
      <c r="P11728" s="89">
        <v>71.45977959123195</v>
      </c>
    </row>
    <row r="11729" spans="1:16">
      <c r="A11729" s="75" t="s">
        <v>26566</v>
      </c>
      <c r="B11729" s="85">
        <v>11725</v>
      </c>
      <c r="C11729" s="85">
        <v>16532</v>
      </c>
      <c r="D11729" s="85">
        <v>11725</v>
      </c>
      <c r="E11729" s="86" t="s">
        <v>26565</v>
      </c>
      <c r="F11729" s="85" t="s">
        <v>55</v>
      </c>
      <c r="G11729" s="86" t="s">
        <v>56</v>
      </c>
      <c r="H11729" s="85" t="s">
        <v>1</v>
      </c>
      <c r="I11729" s="85">
        <v>1</v>
      </c>
      <c r="J11729" s="88">
        <v>2.2615583652408762</v>
      </c>
      <c r="K11729" s="146">
        <v>26.744939263359253</v>
      </c>
      <c r="L11729" s="147">
        <v>2.4110003410472209E-8</v>
      </c>
      <c r="M11729" s="147">
        <v>0.30422305700938168</v>
      </c>
      <c r="N11729" s="87">
        <v>26.362100969157769</v>
      </c>
      <c r="O11729" s="88">
        <v>2.024971257815396</v>
      </c>
      <c r="P11729" s="89">
        <v>76.813728169257175</v>
      </c>
    </row>
    <row r="11730" spans="1:16">
      <c r="A11730" s="75" t="s">
        <v>26586</v>
      </c>
      <c r="B11730" s="85">
        <v>11726</v>
      </c>
      <c r="C11730" s="85">
        <v>16551</v>
      </c>
      <c r="D11730" s="85">
        <v>11726</v>
      </c>
      <c r="E11730" s="86" t="s">
        <v>26569</v>
      </c>
      <c r="F11730" s="85" t="s">
        <v>38</v>
      </c>
      <c r="G11730" s="86" t="s">
        <v>56</v>
      </c>
      <c r="H11730" s="85" t="s">
        <v>1</v>
      </c>
      <c r="I11730" s="85">
        <v>1</v>
      </c>
      <c r="J11730" s="88">
        <v>1.8914462609890661</v>
      </c>
      <c r="K11730" s="146">
        <v>12.031143539335623</v>
      </c>
      <c r="L11730" s="147">
        <v>1.39331495743472E-8</v>
      </c>
      <c r="M11730" s="147">
        <v>0.17478473764597829</v>
      </c>
      <c r="N11730" s="87">
        <v>30.630413994253828</v>
      </c>
      <c r="O11730" s="88">
        <v>1.727906872157446</v>
      </c>
      <c r="P11730" s="89">
        <v>56.411476269357507</v>
      </c>
    </row>
    <row r="11731" spans="1:16">
      <c r="A11731" s="75" t="s">
        <v>29451</v>
      </c>
      <c r="B11731" s="85">
        <v>11727</v>
      </c>
      <c r="C11731" s="85">
        <v>18747</v>
      </c>
      <c r="D11731" s="85">
        <v>11727</v>
      </c>
      <c r="E11731" s="86" t="s">
        <v>29452</v>
      </c>
      <c r="F11731" s="85" t="s">
        <v>38</v>
      </c>
      <c r="G11731" s="86" t="s">
        <v>56</v>
      </c>
      <c r="H11731" s="85" t="s">
        <v>1</v>
      </c>
      <c r="I11731" s="85">
        <v>1</v>
      </c>
      <c r="J11731" s="88">
        <v>2.041190085268137E-2</v>
      </c>
      <c r="K11731" s="146">
        <v>0.20205647652943112</v>
      </c>
      <c r="L11731" s="147">
        <v>7.5650973317508384E-11</v>
      </c>
      <c r="M11731" s="147">
        <v>1.106497227619946E-3</v>
      </c>
      <c r="N11731" s="87">
        <v>0.1331921987421234</v>
      </c>
      <c r="O11731" s="88">
        <v>1.9567454623556919E-2</v>
      </c>
      <c r="P11731" s="89">
        <v>146.91141679733011</v>
      </c>
    </row>
    <row r="11732" spans="1:16">
      <c r="A11732" s="75" t="s">
        <v>29454</v>
      </c>
      <c r="B11732" s="85">
        <v>11728</v>
      </c>
      <c r="C11732" s="85">
        <v>18749</v>
      </c>
      <c r="D11732" s="85">
        <v>11728</v>
      </c>
      <c r="E11732" s="86" t="s">
        <v>29452</v>
      </c>
      <c r="F11732" s="85" t="s">
        <v>1039</v>
      </c>
      <c r="G11732" s="86" t="s">
        <v>56</v>
      </c>
      <c r="H11732" s="85" t="s">
        <v>1</v>
      </c>
      <c r="I11732" s="85">
        <v>1</v>
      </c>
      <c r="J11732" s="88">
        <v>1.925078702567927E-2</v>
      </c>
      <c r="K11732" s="146">
        <v>0.20053314687562149</v>
      </c>
      <c r="L11732" s="147">
        <v>7.0880978636184313E-11</v>
      </c>
      <c r="M11732" s="147">
        <v>1.0513527275123251E-3</v>
      </c>
      <c r="N11732" s="87">
        <v>0.1263525558324283</v>
      </c>
      <c r="O11732" s="88">
        <v>1.8534271718553839E-2</v>
      </c>
      <c r="P11732" s="89">
        <v>146.68695537219224</v>
      </c>
    </row>
    <row r="11733" spans="1:16">
      <c r="A11733" s="75" t="s">
        <v>30013</v>
      </c>
      <c r="B11733" s="85">
        <v>11729</v>
      </c>
      <c r="C11733" s="85">
        <v>19160</v>
      </c>
      <c r="D11733" s="85">
        <v>11729</v>
      </c>
      <c r="E11733" s="86" t="s">
        <v>30014</v>
      </c>
      <c r="F11733" s="85" t="s">
        <v>38</v>
      </c>
      <c r="G11733" s="86" t="s">
        <v>56</v>
      </c>
      <c r="H11733" s="85" t="s">
        <v>1</v>
      </c>
      <c r="I11733" s="85">
        <v>1</v>
      </c>
      <c r="J11733" s="88">
        <v>0.51225605956831932</v>
      </c>
      <c r="K11733" s="146">
        <v>1.741037945954909</v>
      </c>
      <c r="L11733" s="147">
        <v>4.6007945186362568E-9</v>
      </c>
      <c r="M11733" s="147">
        <v>3.8312502780316358E-2</v>
      </c>
      <c r="N11733" s="87">
        <v>6.749257886486391</v>
      </c>
      <c r="O11733" s="88">
        <v>0.45282563990987562</v>
      </c>
      <c r="P11733" s="89">
        <v>67.092656337304803</v>
      </c>
    </row>
    <row r="11734" spans="1:16">
      <c r="A11734" s="75" t="s">
        <v>30015</v>
      </c>
      <c r="B11734" s="85">
        <v>11730</v>
      </c>
      <c r="C11734" s="85">
        <v>19161</v>
      </c>
      <c r="D11734" s="85">
        <v>11730</v>
      </c>
      <c r="E11734" s="86" t="s">
        <v>30014</v>
      </c>
      <c r="F11734" s="85" t="s">
        <v>11</v>
      </c>
      <c r="G11734" s="86" t="s">
        <v>56</v>
      </c>
      <c r="H11734" s="85" t="s">
        <v>1</v>
      </c>
      <c r="I11734" s="85">
        <v>1</v>
      </c>
      <c r="J11734" s="88">
        <v>0.4890102404491885</v>
      </c>
      <c r="K11734" s="146">
        <v>1.6972805019837245</v>
      </c>
      <c r="L11734" s="147">
        <v>4.4954316676235546E-9</v>
      </c>
      <c r="M11734" s="147">
        <v>3.9942261808104132E-2</v>
      </c>
      <c r="N11734" s="87">
        <v>6.8673145391804029</v>
      </c>
      <c r="O11734" s="88">
        <v>0.43394055567464429</v>
      </c>
      <c r="P11734" s="89">
        <v>63.189264624310333</v>
      </c>
    </row>
    <row r="11735" spans="1:16">
      <c r="A11735" s="75" t="s">
        <v>1913</v>
      </c>
      <c r="B11735" s="85">
        <v>11731</v>
      </c>
      <c r="C11735" s="85">
        <v>958</v>
      </c>
      <c r="D11735" s="85">
        <v>11731</v>
      </c>
      <c r="E11735" s="86" t="s">
        <v>1914</v>
      </c>
      <c r="F11735" s="85" t="s">
        <v>55</v>
      </c>
      <c r="G11735" s="86" t="s">
        <v>1915</v>
      </c>
      <c r="H11735" s="85" t="s">
        <v>1</v>
      </c>
      <c r="I11735" s="85">
        <v>1</v>
      </c>
      <c r="J11735" s="88">
        <v>0.57484372511195447</v>
      </c>
      <c r="K11735" s="146">
        <v>10.746948508021299</v>
      </c>
      <c r="L11735" s="147">
        <v>7.1687907683593571E-9</v>
      </c>
      <c r="M11735" s="147">
        <v>9.8842044467348289E-2</v>
      </c>
      <c r="N11735" s="87">
        <v>8.3385391947344782</v>
      </c>
      <c r="O11735" s="88">
        <v>0.52379448937352591</v>
      </c>
      <c r="P11735" s="89">
        <v>62.81609729726825</v>
      </c>
    </row>
    <row r="11736" spans="1:16">
      <c r="A11736" s="75" t="s">
        <v>8752</v>
      </c>
      <c r="B11736" s="85">
        <v>11732</v>
      </c>
      <c r="C11736" s="85">
        <v>5768</v>
      </c>
      <c r="D11736" s="85">
        <v>11732</v>
      </c>
      <c r="E11736" s="86" t="s">
        <v>8750</v>
      </c>
      <c r="F11736" s="85" t="s">
        <v>509</v>
      </c>
      <c r="G11736" s="86" t="s">
        <v>1915</v>
      </c>
      <c r="H11736" s="85" t="s">
        <v>1</v>
      </c>
      <c r="I11736" s="85">
        <v>1</v>
      </c>
      <c r="J11736" s="88">
        <v>0.45817057132036931</v>
      </c>
      <c r="K11736" s="146">
        <v>6.8833533893886916</v>
      </c>
      <c r="L11736" s="147">
        <v>4.8769516579377169E-9</v>
      </c>
      <c r="M11736" s="147">
        <v>9.2094903676391199E-2</v>
      </c>
      <c r="N11736" s="87">
        <v>5.1523488647008824</v>
      </c>
      <c r="O11736" s="88">
        <v>0.41183755614989981</v>
      </c>
      <c r="P11736" s="89">
        <v>79.932001299723495</v>
      </c>
    </row>
    <row r="11737" spans="1:16">
      <c r="A11737" s="75" t="s">
        <v>16833</v>
      </c>
      <c r="B11737" s="85">
        <v>11733</v>
      </c>
      <c r="C11737" s="85">
        <v>11224</v>
      </c>
      <c r="D11737" s="85">
        <v>11733</v>
      </c>
      <c r="E11737" s="86" t="s">
        <v>16834</v>
      </c>
      <c r="F11737" s="85" t="s">
        <v>55</v>
      </c>
      <c r="G11737" s="86" t="s">
        <v>1915</v>
      </c>
      <c r="H11737" s="85" t="s">
        <v>1</v>
      </c>
      <c r="I11737" s="85">
        <v>1</v>
      </c>
      <c r="J11737" s="88">
        <v>0.63037898066707632</v>
      </c>
      <c r="K11737" s="146">
        <v>10.127724881550312</v>
      </c>
      <c r="L11737" s="147">
        <v>7.2202359704852092E-9</v>
      </c>
      <c r="M11737" s="147">
        <v>0.15346510102045649</v>
      </c>
      <c r="N11737" s="87">
        <v>9.643144558290933</v>
      </c>
      <c r="O11737" s="88">
        <v>0.54918977121898049</v>
      </c>
      <c r="P11737" s="89">
        <v>56.951315818116711</v>
      </c>
    </row>
    <row r="11738" spans="1:16">
      <c r="A11738" s="75" t="s">
        <v>26587</v>
      </c>
      <c r="B11738" s="85">
        <v>11734</v>
      </c>
      <c r="C11738" s="85">
        <v>16552</v>
      </c>
      <c r="D11738" s="85">
        <v>11734</v>
      </c>
      <c r="E11738" s="86" t="s">
        <v>26569</v>
      </c>
      <c r="F11738" s="85" t="s">
        <v>38</v>
      </c>
      <c r="G11738" s="86" t="s">
        <v>1915</v>
      </c>
      <c r="H11738" s="85" t="s">
        <v>1</v>
      </c>
      <c r="I11738" s="85">
        <v>1</v>
      </c>
      <c r="J11738" s="88">
        <v>0.95589219641382628</v>
      </c>
      <c r="K11738" s="146">
        <v>6.0802553370835959</v>
      </c>
      <c r="L11738" s="147">
        <v>7.0414841934872874E-9</v>
      </c>
      <c r="M11738" s="147">
        <v>8.8332071713558877E-2</v>
      </c>
      <c r="N11738" s="87">
        <v>15.4798866422573</v>
      </c>
      <c r="O11738" s="88">
        <v>0.87324325797203928</v>
      </c>
      <c r="P11738" s="89">
        <v>56.411476269357337</v>
      </c>
    </row>
    <row r="11739" spans="1:16">
      <c r="A11739" s="75" t="s">
        <v>27354</v>
      </c>
      <c r="B11739" s="85">
        <v>11735</v>
      </c>
      <c r="C11739" s="85">
        <v>17113</v>
      </c>
      <c r="D11739" s="85">
        <v>11735</v>
      </c>
      <c r="E11739" s="86" t="s">
        <v>27355</v>
      </c>
      <c r="F11739" s="85" t="s">
        <v>240</v>
      </c>
      <c r="G11739" s="86" t="s">
        <v>1915</v>
      </c>
      <c r="H11739" s="85" t="s">
        <v>1</v>
      </c>
      <c r="I11739" s="85">
        <v>1</v>
      </c>
      <c r="J11739" s="88">
        <v>1.6852416724695569</v>
      </c>
      <c r="K11739" s="146">
        <v>14.336226145331288</v>
      </c>
      <c r="L11739" s="147">
        <v>1.443659208751194E-8</v>
      </c>
      <c r="M11739" s="147">
        <v>0.57163772884555653</v>
      </c>
      <c r="N11739" s="87">
        <v>27.332284395757519</v>
      </c>
      <c r="O11739" s="88">
        <v>1.368474016055711</v>
      </c>
      <c r="P11739" s="89">
        <v>50.068043938110186</v>
      </c>
    </row>
    <row r="11740" spans="1:16">
      <c r="A11740" s="75" t="s">
        <v>32902</v>
      </c>
      <c r="B11740" s="85">
        <v>11736</v>
      </c>
      <c r="C11740" s="85">
        <v>21204</v>
      </c>
      <c r="D11740" s="85">
        <v>11736</v>
      </c>
      <c r="E11740" s="86" t="s">
        <v>32899</v>
      </c>
      <c r="F11740" s="85" t="s">
        <v>55</v>
      </c>
      <c r="G11740" s="86" t="s">
        <v>1915</v>
      </c>
      <c r="H11740" s="85" t="s">
        <v>1</v>
      </c>
      <c r="I11740" s="85">
        <v>1</v>
      </c>
      <c r="J11740" s="88">
        <v>0.43263655832134779</v>
      </c>
      <c r="K11740" s="146">
        <v>9.4193747815160158</v>
      </c>
      <c r="L11740" s="147">
        <v>5.9038816854010296E-9</v>
      </c>
      <c r="M11740" s="147">
        <v>7.81319791459886E-2</v>
      </c>
      <c r="N11740" s="87">
        <v>6.3234323856411176</v>
      </c>
      <c r="O11740" s="88">
        <v>0.39447046593316959</v>
      </c>
      <c r="P11740" s="89">
        <v>62.382333181724242</v>
      </c>
    </row>
    <row r="11741" spans="1:16">
      <c r="A11741" s="75" t="s">
        <v>11518</v>
      </c>
      <c r="B11741" s="85">
        <v>11737</v>
      </c>
      <c r="C11741" s="85">
        <v>7843</v>
      </c>
      <c r="D11741" s="85">
        <v>11737</v>
      </c>
      <c r="E11741" s="86" t="s">
        <v>11519</v>
      </c>
      <c r="F11741" s="85" t="s">
        <v>38</v>
      </c>
      <c r="G11741" s="86" t="s">
        <v>11519</v>
      </c>
      <c r="H11741" s="85" t="s">
        <v>1</v>
      </c>
      <c r="I11741" s="85">
        <v>1</v>
      </c>
      <c r="J11741" s="88">
        <v>2.9026568945287381E-4</v>
      </c>
      <c r="K11741" s="146">
        <v>3.6682224167167735E-4</v>
      </c>
      <c r="L11741" s="147">
        <v>3.0873971233911179E-12</v>
      </c>
      <c r="M11741" s="147">
        <v>7.8400934669036458E-5</v>
      </c>
      <c r="N11741" s="87">
        <v>8.9077349854211913E-3</v>
      </c>
      <c r="O11741" s="88">
        <v>2.319975331337073E-4</v>
      </c>
      <c r="P11741" s="89">
        <v>26.044503289939037</v>
      </c>
    </row>
    <row r="11742" spans="1:16">
      <c r="A11742" s="75" t="s">
        <v>11520</v>
      </c>
      <c r="B11742" s="85">
        <v>11738</v>
      </c>
      <c r="C11742" s="85">
        <v>7844</v>
      </c>
      <c r="D11742" s="85">
        <v>11738</v>
      </c>
      <c r="E11742" s="86" t="s">
        <v>11519</v>
      </c>
      <c r="F11742" s="85" t="s">
        <v>139</v>
      </c>
      <c r="G11742" s="86" t="s">
        <v>11519</v>
      </c>
      <c r="H11742" s="85" t="s">
        <v>1</v>
      </c>
      <c r="I11742" s="85">
        <v>1</v>
      </c>
      <c r="J11742" s="88">
        <v>0.63066008566322407</v>
      </c>
      <c r="K11742" s="146">
        <v>10.128082307061712</v>
      </c>
      <c r="L11742" s="147">
        <v>7.2232730542489164E-9</v>
      </c>
      <c r="M11742" s="147">
        <v>0.15354198507401179</v>
      </c>
      <c r="N11742" s="87">
        <v>9.6519084963660333</v>
      </c>
      <c r="O11742" s="88">
        <v>0.54941329755284318</v>
      </c>
      <c r="P11742" s="89">
        <v>56.922762763416024</v>
      </c>
    </row>
    <row r="11743" spans="1:16">
      <c r="A11743" s="75" t="s">
        <v>16835</v>
      </c>
      <c r="B11743" s="85">
        <v>11739</v>
      </c>
      <c r="C11743" s="85">
        <v>11225</v>
      </c>
      <c r="D11743" s="85">
        <v>11739</v>
      </c>
      <c r="E11743" s="86" t="s">
        <v>16836</v>
      </c>
      <c r="F11743" s="85" t="s">
        <v>55</v>
      </c>
      <c r="G11743" s="86" t="s">
        <v>11519</v>
      </c>
      <c r="H11743" s="85" t="s">
        <v>1</v>
      </c>
      <c r="I11743" s="85">
        <v>1</v>
      </c>
      <c r="J11743" s="88">
        <v>7.8549246180514495E-2</v>
      </c>
      <c r="K11743" s="146">
        <v>1.2576996821468838</v>
      </c>
      <c r="L11743" s="147">
        <v>8.9945703694266545E-10</v>
      </c>
      <c r="M11743" s="147">
        <v>1.9130556124695369E-2</v>
      </c>
      <c r="N11743" s="87">
        <v>1.2060643635999999</v>
      </c>
      <c r="O11743" s="88">
        <v>6.8411607791262125E-2</v>
      </c>
      <c r="P11743" s="89">
        <v>56.723015666476762</v>
      </c>
    </row>
    <row r="11744" spans="1:16">
      <c r="A11744" s="75" t="s">
        <v>16837</v>
      </c>
      <c r="B11744" s="85">
        <v>11740</v>
      </c>
      <c r="C11744" s="85">
        <v>11226</v>
      </c>
      <c r="D11744" s="85">
        <v>11740</v>
      </c>
      <c r="E11744" s="86" t="s">
        <v>16838</v>
      </c>
      <c r="F11744" s="85" t="s">
        <v>32</v>
      </c>
      <c r="G11744" s="86" t="s">
        <v>16839</v>
      </c>
      <c r="H11744" s="85" t="s">
        <v>1</v>
      </c>
      <c r="I11744" s="85">
        <v>-1</v>
      </c>
      <c r="J11744" s="88">
        <v>9.0393011471988E-2</v>
      </c>
      <c r="K11744" s="146">
        <v>39.750132281629227</v>
      </c>
      <c r="L11744" s="147">
        <v>8.4588323190787574E-10</v>
      </c>
      <c r="M11744" s="147">
        <v>8.5739703273939039E-3</v>
      </c>
      <c r="N11744" s="87">
        <v>1.114289298692299</v>
      </c>
      <c r="O11744" s="88">
        <v>8.1910160297238799E-2</v>
      </c>
      <c r="P11744" s="89">
        <v>73.508881753927312</v>
      </c>
    </row>
    <row r="11745" spans="1:16">
      <c r="A11745" s="75" t="s">
        <v>16840</v>
      </c>
      <c r="B11745" s="85">
        <v>11741</v>
      </c>
      <c r="C11745" s="85">
        <v>11227</v>
      </c>
      <c r="D11745" s="85">
        <v>11741</v>
      </c>
      <c r="E11745" s="86" t="s">
        <v>16838</v>
      </c>
      <c r="F11745" s="85" t="s">
        <v>38</v>
      </c>
      <c r="G11745" s="86" t="s">
        <v>16839</v>
      </c>
      <c r="H11745" s="85" t="s">
        <v>1</v>
      </c>
      <c r="I11745" s="85">
        <v>-1</v>
      </c>
      <c r="J11745" s="88">
        <v>0.16411372751712849</v>
      </c>
      <c r="K11745" s="146">
        <v>34.712868487131487</v>
      </c>
      <c r="L11745" s="147">
        <v>1.1314856347009259E-9</v>
      </c>
      <c r="M11745" s="147">
        <v>1.351046958356319E-2</v>
      </c>
      <c r="N11745" s="87">
        <v>1.670249854234017</v>
      </c>
      <c r="O11745" s="88">
        <v>0.15248473455959571</v>
      </c>
      <c r="P11745" s="89">
        <v>91.294565404722519</v>
      </c>
    </row>
    <row r="11746" spans="1:16">
      <c r="A11746" s="75" t="s">
        <v>29551</v>
      </c>
      <c r="B11746" s="85">
        <v>11742</v>
      </c>
      <c r="C11746" s="85">
        <v>18823</v>
      </c>
      <c r="D11746" s="85">
        <v>11742</v>
      </c>
      <c r="E11746" s="86" t="s">
        <v>29552</v>
      </c>
      <c r="F11746" s="85" t="s">
        <v>32</v>
      </c>
      <c r="G11746" s="86" t="s">
        <v>16839</v>
      </c>
      <c r="H11746" s="85" t="s">
        <v>1</v>
      </c>
      <c r="I11746" s="85">
        <v>-1</v>
      </c>
      <c r="J11746" s="88">
        <v>0.1721030675169119</v>
      </c>
      <c r="K11746" s="146">
        <v>25.131217531045071</v>
      </c>
      <c r="L11746" s="147">
        <v>1.0492278074581489E-9</v>
      </c>
      <c r="M11746" s="147">
        <v>8.4889012977957447E-3</v>
      </c>
      <c r="N11746" s="87">
        <v>1.2267387009141171</v>
      </c>
      <c r="O11746" s="88">
        <v>0.16244288447900171</v>
      </c>
      <c r="P11746" s="89">
        <v>132.41848843437947</v>
      </c>
    </row>
    <row r="11747" spans="1:16">
      <c r="A11747" s="75" t="s">
        <v>29553</v>
      </c>
      <c r="B11747" s="85">
        <v>11743</v>
      </c>
      <c r="C11747" s="85">
        <v>18824</v>
      </c>
      <c r="D11747" s="85">
        <v>11743</v>
      </c>
      <c r="E11747" s="86" t="s">
        <v>29552</v>
      </c>
      <c r="F11747" s="85" t="s">
        <v>38</v>
      </c>
      <c r="G11747" s="86" t="s">
        <v>16839</v>
      </c>
      <c r="H11747" s="85" t="s">
        <v>1</v>
      </c>
      <c r="I11747" s="85">
        <v>-1</v>
      </c>
      <c r="J11747" s="88">
        <v>0.1263553073080162</v>
      </c>
      <c r="K11747" s="146">
        <v>34.665379890028071</v>
      </c>
      <c r="L11747" s="147">
        <v>9.3206228324807275E-10</v>
      </c>
      <c r="M11747" s="147">
        <v>8.465280166831431E-3</v>
      </c>
      <c r="N11747" s="87">
        <v>1.1118675963531199</v>
      </c>
      <c r="O11747" s="88">
        <v>0.1182011307334264</v>
      </c>
      <c r="P11747" s="89">
        <v>106.30863883534448</v>
      </c>
    </row>
    <row r="11748" spans="1:16">
      <c r="A11748" s="75" t="s">
        <v>29554</v>
      </c>
      <c r="B11748" s="85">
        <v>11744</v>
      </c>
      <c r="C11748" s="85">
        <v>18825</v>
      </c>
      <c r="D11748" s="85">
        <v>11744</v>
      </c>
      <c r="E11748" s="86" t="s">
        <v>29555</v>
      </c>
      <c r="F11748" s="85" t="s">
        <v>32</v>
      </c>
      <c r="G11748" s="86" t="s">
        <v>16839</v>
      </c>
      <c r="H11748" s="85" t="s">
        <v>1</v>
      </c>
      <c r="I11748" s="85">
        <v>-1</v>
      </c>
      <c r="J11748" s="88">
        <v>8.650533371459912E-2</v>
      </c>
      <c r="K11748" s="146">
        <v>39.745898402631127</v>
      </c>
      <c r="L11748" s="147">
        <v>8.2704254291556279E-10</v>
      </c>
      <c r="M11748" s="147">
        <v>8.0174784444524572E-3</v>
      </c>
      <c r="N11748" s="87">
        <v>1.053937321410966</v>
      </c>
      <c r="O11748" s="88">
        <v>7.842690872379493E-2</v>
      </c>
      <c r="P11748" s="89">
        <v>74.413256965604333</v>
      </c>
    </row>
    <row r="11749" spans="1:16">
      <c r="A11749" s="75" t="s">
        <v>16841</v>
      </c>
      <c r="B11749" s="85">
        <v>11745</v>
      </c>
      <c r="C11749" s="85">
        <v>11228</v>
      </c>
      <c r="D11749" s="85">
        <v>11745</v>
      </c>
      <c r="E11749" s="86" t="s">
        <v>16842</v>
      </c>
      <c r="F11749" s="85" t="s">
        <v>55</v>
      </c>
      <c r="G11749" s="86" t="s">
        <v>16843</v>
      </c>
      <c r="H11749" s="85" t="s">
        <v>1</v>
      </c>
      <c r="I11749" s="85">
        <v>-1</v>
      </c>
      <c r="J11749" s="88">
        <v>1.295661767469144E-2</v>
      </c>
      <c r="K11749" s="146">
        <v>11.840522806442177</v>
      </c>
      <c r="L11749" s="147">
        <v>4.9131634307556572E-10</v>
      </c>
      <c r="M11749" s="147">
        <v>3.0646894642197232E-3</v>
      </c>
      <c r="N11749" s="87">
        <v>0.33318880743883172</v>
      </c>
      <c r="O11749" s="88">
        <v>1.0949975912183871E-2</v>
      </c>
      <c r="P11749" s="89">
        <v>32.864176910246648</v>
      </c>
    </row>
    <row r="11750" spans="1:16">
      <c r="A11750" s="75" t="s">
        <v>29556</v>
      </c>
      <c r="B11750" s="85">
        <v>11746</v>
      </c>
      <c r="C11750" s="85">
        <v>18826</v>
      </c>
      <c r="D11750" s="85">
        <v>11746</v>
      </c>
      <c r="E11750" s="86" t="s">
        <v>29557</v>
      </c>
      <c r="F11750" s="85" t="s">
        <v>55</v>
      </c>
      <c r="G11750" s="86" t="s">
        <v>16843</v>
      </c>
      <c r="H11750" s="85" t="s">
        <v>1</v>
      </c>
      <c r="I11750" s="85">
        <v>-1</v>
      </c>
      <c r="J11750" s="88">
        <v>9.4994037481957849E-3</v>
      </c>
      <c r="K11750" s="146">
        <v>11.836467483267995</v>
      </c>
      <c r="L11750" s="147">
        <v>4.7400671759981331E-10</v>
      </c>
      <c r="M11750" s="147">
        <v>2.598485176563197E-3</v>
      </c>
      <c r="N11750" s="87">
        <v>0.28146250355494029</v>
      </c>
      <c r="O11750" s="88">
        <v>7.8152741198847658E-3</v>
      </c>
      <c r="P11750" s="89">
        <v>27.766661708667911</v>
      </c>
    </row>
    <row r="11751" spans="1:16">
      <c r="A11751" s="75" t="s">
        <v>11521</v>
      </c>
      <c r="B11751" s="85">
        <v>11747</v>
      </c>
      <c r="C11751" s="85">
        <v>7845</v>
      </c>
      <c r="D11751" s="85">
        <v>11747</v>
      </c>
      <c r="E11751" s="86" t="s">
        <v>11522</v>
      </c>
      <c r="F11751" s="85" t="s">
        <v>32</v>
      </c>
      <c r="G11751" s="86" t="s">
        <v>11523</v>
      </c>
      <c r="H11751" s="85" t="s">
        <v>945</v>
      </c>
      <c r="I11751" s="85">
        <v>1</v>
      </c>
      <c r="J11751" s="88">
        <v>92.130195701793312</v>
      </c>
      <c r="K11751" s="146">
        <v>77.048111002697183</v>
      </c>
      <c r="L11751" s="147">
        <v>3.4720541691460441E-7</v>
      </c>
      <c r="M11751" s="147">
        <v>3.3516357007537332</v>
      </c>
      <c r="N11751" s="87">
        <v>529.72467766453371</v>
      </c>
      <c r="O11751" s="88">
        <v>89.428189182834871</v>
      </c>
      <c r="P11751" s="89">
        <v>168.82013044419335</v>
      </c>
    </row>
    <row r="11752" spans="1:16">
      <c r="A11752" s="75" t="s">
        <v>11524</v>
      </c>
      <c r="B11752" s="85">
        <v>11748</v>
      </c>
      <c r="C11752" s="85">
        <v>7846</v>
      </c>
      <c r="D11752" s="85">
        <v>11748</v>
      </c>
      <c r="E11752" s="86" t="s">
        <v>11525</v>
      </c>
      <c r="F11752" s="85" t="s">
        <v>32</v>
      </c>
      <c r="G11752" s="86" t="s">
        <v>11523</v>
      </c>
      <c r="H11752" s="85" t="s">
        <v>945</v>
      </c>
      <c r="I11752" s="85">
        <v>1</v>
      </c>
      <c r="J11752" s="88">
        <v>107.7513216152869</v>
      </c>
      <c r="K11752" s="146">
        <v>80.704265687816573</v>
      </c>
      <c r="L11752" s="147">
        <v>3.7672432218510741E-7</v>
      </c>
      <c r="M11752" s="147">
        <v>2.4732761308446181</v>
      </c>
      <c r="N11752" s="87">
        <v>462.23651570899392</v>
      </c>
      <c r="O11752" s="88">
        <v>105.69870094643009</v>
      </c>
      <c r="P11752" s="89">
        <v>228.66800296879589</v>
      </c>
    </row>
    <row r="11753" spans="1:16">
      <c r="A11753" s="75" t="s">
        <v>11527</v>
      </c>
      <c r="B11753" s="85">
        <v>11749</v>
      </c>
      <c r="C11753" s="85">
        <v>7848</v>
      </c>
      <c r="D11753" s="85">
        <v>11749</v>
      </c>
      <c r="E11753" s="86" t="s">
        <v>11528</v>
      </c>
      <c r="F11753" s="85" t="s">
        <v>32</v>
      </c>
      <c r="G11753" s="86" t="s">
        <v>11523</v>
      </c>
      <c r="H11753" s="85" t="s">
        <v>945</v>
      </c>
      <c r="I11753" s="85">
        <v>1</v>
      </c>
      <c r="J11753" s="88">
        <v>110.1953273464041</v>
      </c>
      <c r="K11753" s="146">
        <v>87.365176126988317</v>
      </c>
      <c r="L11753" s="147">
        <v>4.0618230625713729E-7</v>
      </c>
      <c r="M11753" s="147">
        <v>2.9574583769161258</v>
      </c>
      <c r="N11753" s="87">
        <v>529.14966045581025</v>
      </c>
      <c r="O11753" s="88">
        <v>107.12354784376009</v>
      </c>
      <c r="P11753" s="89">
        <v>202.44470676119062</v>
      </c>
    </row>
    <row r="11754" spans="1:16">
      <c r="A11754" s="75" t="s">
        <v>11529</v>
      </c>
      <c r="B11754" s="85">
        <v>11750</v>
      </c>
      <c r="C11754" s="85">
        <v>7849</v>
      </c>
      <c r="D11754" s="85">
        <v>11750</v>
      </c>
      <c r="E11754" s="86" t="s">
        <v>11528</v>
      </c>
      <c r="F11754" s="85" t="s">
        <v>38</v>
      </c>
      <c r="G11754" s="86" t="s">
        <v>11523</v>
      </c>
      <c r="H11754" s="85" t="s">
        <v>945</v>
      </c>
      <c r="I11754" s="85">
        <v>1</v>
      </c>
      <c r="J11754" s="88">
        <v>157.21143324805061</v>
      </c>
      <c r="K11754" s="146">
        <v>147.26694271758279</v>
      </c>
      <c r="L11754" s="147">
        <v>6.452755897358576E-7</v>
      </c>
      <c r="M11754" s="147">
        <v>7.2315155628711016</v>
      </c>
      <c r="N11754" s="87">
        <v>1060.433824179202</v>
      </c>
      <c r="O11754" s="88">
        <v>148.6939929132723</v>
      </c>
      <c r="P11754" s="89">
        <v>140.21996424752348</v>
      </c>
    </row>
    <row r="11755" spans="1:16">
      <c r="A11755" s="75" t="s">
        <v>11530</v>
      </c>
      <c r="B11755" s="85">
        <v>11751</v>
      </c>
      <c r="C11755" s="85">
        <v>7850</v>
      </c>
      <c r="D11755" s="85">
        <v>11751</v>
      </c>
      <c r="E11755" s="86" t="s">
        <v>11531</v>
      </c>
      <c r="F11755" s="85" t="s">
        <v>32</v>
      </c>
      <c r="G11755" s="86" t="s">
        <v>11523</v>
      </c>
      <c r="H11755" s="85" t="s">
        <v>945</v>
      </c>
      <c r="I11755" s="85">
        <v>1</v>
      </c>
      <c r="J11755" s="88">
        <v>105.381329566912</v>
      </c>
      <c r="K11755" s="146">
        <v>83.948605863761557</v>
      </c>
      <c r="L11755" s="147">
        <v>3.895716637215743E-7</v>
      </c>
      <c r="M11755" s="147">
        <v>3.287131662144001</v>
      </c>
      <c r="N11755" s="87">
        <v>542.6821761366308</v>
      </c>
      <c r="O11755" s="88">
        <v>102.49974737497971</v>
      </c>
      <c r="P11755" s="89">
        <v>188.87620025532846</v>
      </c>
    </row>
    <row r="11756" spans="1:16">
      <c r="A11756" s="75" t="s">
        <v>11532</v>
      </c>
      <c r="B11756" s="85">
        <v>11752</v>
      </c>
      <c r="C11756" s="85">
        <v>7851</v>
      </c>
      <c r="D11756" s="85">
        <v>11752</v>
      </c>
      <c r="E11756" s="86" t="s">
        <v>11531</v>
      </c>
      <c r="F11756" s="85" t="s">
        <v>38</v>
      </c>
      <c r="G11756" s="86" t="s">
        <v>11523</v>
      </c>
      <c r="H11756" s="85" t="s">
        <v>945</v>
      </c>
      <c r="I11756" s="85">
        <v>1</v>
      </c>
      <c r="J11756" s="88">
        <v>137.48602154154801</v>
      </c>
      <c r="K11756" s="146">
        <v>132.75408906842455</v>
      </c>
      <c r="L11756" s="147">
        <v>5.7645548084474223E-7</v>
      </c>
      <c r="M11756" s="147">
        <v>6.7524622103795684</v>
      </c>
      <c r="N11756" s="87">
        <v>980.930094223178</v>
      </c>
      <c r="O11756" s="88">
        <v>129.6999376406109</v>
      </c>
      <c r="P11756" s="89">
        <v>132.22138703301115</v>
      </c>
    </row>
    <row r="11757" spans="1:16">
      <c r="A11757" s="75" t="s">
        <v>16844</v>
      </c>
      <c r="B11757" s="85">
        <v>11753</v>
      </c>
      <c r="C11757" s="85">
        <v>11229</v>
      </c>
      <c r="D11757" s="85">
        <v>11753</v>
      </c>
      <c r="E11757" s="86" t="s">
        <v>16845</v>
      </c>
      <c r="F11757" s="85" t="s">
        <v>32</v>
      </c>
      <c r="G11757" s="86" t="s">
        <v>11523</v>
      </c>
      <c r="H11757" s="85" t="s">
        <v>945</v>
      </c>
      <c r="I11757" s="85">
        <v>1</v>
      </c>
      <c r="J11757" s="88">
        <v>115.1459549559593</v>
      </c>
      <c r="K11757" s="146">
        <v>94.130317600118829</v>
      </c>
      <c r="L11757" s="147">
        <v>4.3521933666910148E-7</v>
      </c>
      <c r="M11757" s="147">
        <v>4.4299879253224139</v>
      </c>
      <c r="N11757" s="87">
        <v>672.22263346803834</v>
      </c>
      <c r="O11757" s="88">
        <v>111.3261278423677</v>
      </c>
      <c r="P11757" s="89">
        <v>165.60901448383149</v>
      </c>
    </row>
    <row r="11758" spans="1:16">
      <c r="A11758" s="75" t="s">
        <v>16846</v>
      </c>
      <c r="B11758" s="85">
        <v>11754</v>
      </c>
      <c r="C11758" s="85">
        <v>11230</v>
      </c>
      <c r="D11758" s="85">
        <v>11754</v>
      </c>
      <c r="E11758" s="86" t="s">
        <v>16845</v>
      </c>
      <c r="F11758" s="85" t="s">
        <v>38</v>
      </c>
      <c r="G11758" s="86" t="s">
        <v>11523</v>
      </c>
      <c r="H11758" s="85" t="s">
        <v>945</v>
      </c>
      <c r="I11758" s="85">
        <v>1</v>
      </c>
      <c r="J11758" s="88">
        <v>170.873272505399</v>
      </c>
      <c r="K11758" s="146">
        <v>169.72355796226705</v>
      </c>
      <c r="L11758" s="147">
        <v>7.3072585957119417E-7</v>
      </c>
      <c r="M11758" s="147">
        <v>10.735646961731099</v>
      </c>
      <c r="N11758" s="87">
        <v>1428.6859230053749</v>
      </c>
      <c r="O11758" s="88">
        <v>160.24333035276501</v>
      </c>
      <c r="P11758" s="89">
        <v>112.16134195238527</v>
      </c>
    </row>
    <row r="11759" spans="1:16">
      <c r="A11759" s="75" t="s">
        <v>11533</v>
      </c>
      <c r="B11759" s="85">
        <v>11755</v>
      </c>
      <c r="C11759" s="85">
        <v>7852</v>
      </c>
      <c r="D11759" s="85">
        <v>11755</v>
      </c>
      <c r="E11759" s="86" t="s">
        <v>11534</v>
      </c>
      <c r="F11759" s="85" t="s">
        <v>965</v>
      </c>
      <c r="G11759" s="86" t="s">
        <v>11535</v>
      </c>
      <c r="H11759" s="85" t="s">
        <v>1</v>
      </c>
      <c r="I11759" s="85">
        <v>1</v>
      </c>
      <c r="J11759" s="88">
        <v>0.12196413924793099</v>
      </c>
      <c r="K11759" s="146">
        <v>0.30431656850943056</v>
      </c>
      <c r="L11759" s="147">
        <v>2.538239768036438E-9</v>
      </c>
      <c r="M11759" s="147">
        <v>1.047639395841631E-2</v>
      </c>
      <c r="N11759" s="87">
        <v>1.422309327419599</v>
      </c>
      <c r="O11759" s="88">
        <v>7.6049666779896066E-2</v>
      </c>
      <c r="P11759" s="89">
        <v>53.469147191678694</v>
      </c>
    </row>
    <row r="11760" spans="1:16">
      <c r="A11760" s="75" t="s">
        <v>11536</v>
      </c>
      <c r="B11760" s="85">
        <v>11756</v>
      </c>
      <c r="C11760" s="85">
        <v>7853</v>
      </c>
      <c r="D11760" s="85">
        <v>11756</v>
      </c>
      <c r="E11760" s="86" t="s">
        <v>11534</v>
      </c>
      <c r="F11760" s="85" t="s">
        <v>38</v>
      </c>
      <c r="G11760" s="86" t="s">
        <v>11535</v>
      </c>
      <c r="H11760" s="85" t="s">
        <v>1</v>
      </c>
      <c r="I11760" s="85">
        <v>1</v>
      </c>
      <c r="J11760" s="88">
        <v>0.19229896079038911</v>
      </c>
      <c r="K11760" s="146">
        <v>0.51219076392805207</v>
      </c>
      <c r="L11760" s="147">
        <v>4.6653910657607301E-9</v>
      </c>
      <c r="M11760" s="147">
        <v>1.136624205740459E-2</v>
      </c>
      <c r="N11760" s="87">
        <v>1.6712759394561689</v>
      </c>
      <c r="O11760" s="88">
        <v>0.1276094895336124</v>
      </c>
      <c r="P11760" s="89">
        <v>76.354530404558076</v>
      </c>
    </row>
    <row r="11761" spans="1:16">
      <c r="A11761" s="75" t="s">
        <v>11537</v>
      </c>
      <c r="B11761" s="85">
        <v>11757</v>
      </c>
      <c r="C11761" s="85">
        <v>7854</v>
      </c>
      <c r="D11761" s="85">
        <v>11757</v>
      </c>
      <c r="E11761" s="86" t="s">
        <v>11534</v>
      </c>
      <c r="F11761" s="85" t="s">
        <v>3906</v>
      </c>
      <c r="G11761" s="86" t="s">
        <v>11535</v>
      </c>
      <c r="H11761" s="85" t="s">
        <v>1</v>
      </c>
      <c r="I11761" s="85">
        <v>1</v>
      </c>
      <c r="J11761" s="88">
        <v>-6.0918116220013141E-2</v>
      </c>
      <c r="K11761" s="146">
        <v>0.59275455706582614</v>
      </c>
      <c r="L11761" s="147">
        <v>5.6800107079893574E-9</v>
      </c>
      <c r="M11761" s="147">
        <v>1.3101756752264691E-2</v>
      </c>
      <c r="N11761" s="87">
        <v>1.8217098667493761</v>
      </c>
      <c r="O11761" s="88">
        <v>-0.1123554033312006</v>
      </c>
      <c r="P11761" s="89">
        <v>-61.675794473071292</v>
      </c>
    </row>
    <row r="11762" spans="1:16">
      <c r="A11762" s="75" t="s">
        <v>11538</v>
      </c>
      <c r="B11762" s="85">
        <v>11758</v>
      </c>
      <c r="C11762" s="85">
        <v>7855</v>
      </c>
      <c r="D11762" s="85">
        <v>11758</v>
      </c>
      <c r="E11762" s="86" t="s">
        <v>11534</v>
      </c>
      <c r="F11762" s="85" t="s">
        <v>1088</v>
      </c>
      <c r="G11762" s="86" t="s">
        <v>11535</v>
      </c>
      <c r="H11762" s="85" t="s">
        <v>1</v>
      </c>
      <c r="I11762" s="85">
        <v>1</v>
      </c>
      <c r="J11762" s="88">
        <v>0.1661837531037495</v>
      </c>
      <c r="K11762" s="146">
        <v>0.45050558418478648</v>
      </c>
      <c r="L11762" s="147">
        <v>3.624593270449581E-9</v>
      </c>
      <c r="M11762" s="147">
        <v>1.3826360219121521E-2</v>
      </c>
      <c r="N11762" s="87">
        <v>1.9817144182472579</v>
      </c>
      <c r="O11762" s="88">
        <v>5.6242045248076952E-2</v>
      </c>
      <c r="P11762" s="89">
        <v>28.380499596819124</v>
      </c>
    </row>
    <row r="11763" spans="1:16">
      <c r="A11763" s="75" t="s">
        <v>16847</v>
      </c>
      <c r="B11763" s="85">
        <v>11759</v>
      </c>
      <c r="C11763" s="85">
        <v>11231</v>
      </c>
      <c r="D11763" s="85">
        <v>11759</v>
      </c>
      <c r="E11763" s="86" t="s">
        <v>16848</v>
      </c>
      <c r="F11763" s="85" t="s">
        <v>55</v>
      </c>
      <c r="G11763" s="86" t="s">
        <v>11535</v>
      </c>
      <c r="H11763" s="85" t="s">
        <v>1</v>
      </c>
      <c r="I11763" s="85">
        <v>1</v>
      </c>
      <c r="J11763" s="88">
        <v>0.31986660794869543</v>
      </c>
      <c r="K11763" s="146">
        <v>0.76911571589142125</v>
      </c>
      <c r="L11763" s="147">
        <v>6.0534852371765909E-9</v>
      </c>
      <c r="M11763" s="147">
        <v>2.9195588500196691E-2</v>
      </c>
      <c r="N11763" s="87">
        <v>3.6676220378845761</v>
      </c>
      <c r="O11763" s="88">
        <v>0.21214337989283791</v>
      </c>
      <c r="P11763" s="89">
        <v>57.84221430166744</v>
      </c>
    </row>
    <row r="11764" spans="1:16">
      <c r="A11764" s="75" t="s">
        <v>11539</v>
      </c>
      <c r="B11764" s="85">
        <v>11760</v>
      </c>
      <c r="C11764" s="85">
        <v>7856</v>
      </c>
      <c r="D11764" s="85">
        <v>11760</v>
      </c>
      <c r="E11764" s="86" t="s">
        <v>11540</v>
      </c>
      <c r="F11764" s="85" t="s">
        <v>4233</v>
      </c>
      <c r="G11764" s="86" t="s">
        <v>11541</v>
      </c>
      <c r="H11764" s="85" t="s">
        <v>1</v>
      </c>
      <c r="I11764" s="85">
        <v>1</v>
      </c>
      <c r="J11764" s="88">
        <v>0.2252943685185417</v>
      </c>
      <c r="K11764" s="146">
        <v>0.22407263987455919</v>
      </c>
      <c r="L11764" s="147">
        <v>5.6389788791993073E-8</v>
      </c>
      <c r="M11764" s="147">
        <v>1.8479550162845949E-2</v>
      </c>
      <c r="N11764" s="87">
        <v>2.4690737638162492</v>
      </c>
      <c r="O11764" s="88">
        <v>0.18403610288872779</v>
      </c>
      <c r="P11764" s="89">
        <v>74.536494448135869</v>
      </c>
    </row>
    <row r="11765" spans="1:16">
      <c r="A11765" s="75" t="s">
        <v>11542</v>
      </c>
      <c r="B11765" s="85">
        <v>11761</v>
      </c>
      <c r="C11765" s="85">
        <v>7857</v>
      </c>
      <c r="D11765" s="85">
        <v>11761</v>
      </c>
      <c r="E11765" s="86" t="s">
        <v>11540</v>
      </c>
      <c r="F11765" s="85" t="s">
        <v>4235</v>
      </c>
      <c r="G11765" s="86" t="s">
        <v>11541</v>
      </c>
      <c r="H11765" s="85" t="s">
        <v>1</v>
      </c>
      <c r="I11765" s="85">
        <v>1</v>
      </c>
      <c r="J11765" s="88">
        <v>0.13532303540022261</v>
      </c>
      <c r="K11765" s="146">
        <v>6.6812989111879675E-2</v>
      </c>
      <c r="L11765" s="147">
        <v>5.3172733880970421E-8</v>
      </c>
      <c r="M11765" s="147">
        <v>1.0015212393162359E-2</v>
      </c>
      <c r="N11765" s="87">
        <v>1.3478422264660259</v>
      </c>
      <c r="O11765" s="88">
        <v>0.1038714364945616</v>
      </c>
      <c r="P11765" s="89">
        <v>77.064981683284429</v>
      </c>
    </row>
    <row r="11766" spans="1:16">
      <c r="A11766" s="75" t="s">
        <v>11543</v>
      </c>
      <c r="B11766" s="85">
        <v>11762</v>
      </c>
      <c r="C11766" s="85">
        <v>7858</v>
      </c>
      <c r="D11766" s="85">
        <v>11762</v>
      </c>
      <c r="E11766" s="86" t="s">
        <v>11540</v>
      </c>
      <c r="F11766" s="85" t="s">
        <v>38</v>
      </c>
      <c r="G11766" s="86" t="s">
        <v>11541</v>
      </c>
      <c r="H11766" s="85" t="s">
        <v>1</v>
      </c>
      <c r="I11766" s="85">
        <v>1</v>
      </c>
      <c r="J11766" s="88">
        <v>0.71969776792677342</v>
      </c>
      <c r="K11766" s="146">
        <v>0.41913175755954735</v>
      </c>
      <c r="L11766" s="147">
        <v>5.504698204385311E-8</v>
      </c>
      <c r="M11766" s="147">
        <v>1.4020765692657399E-2</v>
      </c>
      <c r="N11766" s="87">
        <v>1.9432738086373571</v>
      </c>
      <c r="O11766" s="88">
        <v>0.69547869720680722</v>
      </c>
      <c r="P11766" s="89">
        <v>357.89022324881938</v>
      </c>
    </row>
    <row r="11767" spans="1:16">
      <c r="A11767" s="75" t="s">
        <v>16849</v>
      </c>
      <c r="B11767" s="85">
        <v>11763</v>
      </c>
      <c r="C11767" s="85">
        <v>11232</v>
      </c>
      <c r="D11767" s="85">
        <v>11763</v>
      </c>
      <c r="E11767" s="86" t="s">
        <v>16850</v>
      </c>
      <c r="F11767" s="85" t="s">
        <v>55</v>
      </c>
      <c r="G11767" s="86" t="s">
        <v>11541</v>
      </c>
      <c r="H11767" s="85" t="s">
        <v>1</v>
      </c>
      <c r="I11767" s="85">
        <v>1</v>
      </c>
      <c r="J11767" s="88">
        <v>0.77148332856130653</v>
      </c>
      <c r="K11767" s="146">
        <v>0.49128130598438668</v>
      </c>
      <c r="L11767" s="147">
        <v>5.5341688370109948E-8</v>
      </c>
      <c r="M11767" s="147">
        <v>2.096532762048528E-2</v>
      </c>
      <c r="N11767" s="87">
        <v>2.7003676739830418</v>
      </c>
      <c r="O11767" s="88">
        <v>0.74250205549495685</v>
      </c>
      <c r="P11767" s="89">
        <v>274.96331801356757</v>
      </c>
    </row>
    <row r="11768" spans="1:16">
      <c r="A11768" s="75" t="s">
        <v>11544</v>
      </c>
      <c r="B11768" s="85">
        <v>11764</v>
      </c>
      <c r="C11768" s="85">
        <v>7859</v>
      </c>
      <c r="D11768" s="85">
        <v>11764</v>
      </c>
      <c r="E11768" s="86" t="s">
        <v>11545</v>
      </c>
      <c r="F11768" s="85" t="s">
        <v>55</v>
      </c>
      <c r="G11768" s="86" t="s">
        <v>11546</v>
      </c>
      <c r="H11768" s="85" t="s">
        <v>1</v>
      </c>
      <c r="I11768" s="85">
        <v>1</v>
      </c>
      <c r="J11768" s="88">
        <v>0.83723387051711595</v>
      </c>
      <c r="K11768" s="146">
        <v>0.60739217241462662</v>
      </c>
      <c r="L11768" s="147">
        <v>5.5694236606704797E-8</v>
      </c>
      <c r="M11768" s="147">
        <v>2.5644954102841479E-2</v>
      </c>
      <c r="N11768" s="87">
        <v>3.645276826083677</v>
      </c>
      <c r="O11768" s="88">
        <v>0.8001398305252303</v>
      </c>
      <c r="P11768" s="89">
        <v>219.50042992615869</v>
      </c>
    </row>
    <row r="11769" spans="1:16">
      <c r="A11769" s="75" t="s">
        <v>16851</v>
      </c>
      <c r="B11769" s="85">
        <v>11765</v>
      </c>
      <c r="C11769" s="85">
        <v>11233</v>
      </c>
      <c r="D11769" s="85">
        <v>11765</v>
      </c>
      <c r="E11769" s="86" t="s">
        <v>16852</v>
      </c>
      <c r="F11769" s="85" t="s">
        <v>55</v>
      </c>
      <c r="G11769" s="86" t="s">
        <v>11546</v>
      </c>
      <c r="H11769" s="85" t="s">
        <v>1</v>
      </c>
      <c r="I11769" s="85">
        <v>1</v>
      </c>
      <c r="J11769" s="88">
        <v>0.83723387051711595</v>
      </c>
      <c r="K11769" s="146">
        <v>0.60739217241462662</v>
      </c>
      <c r="L11769" s="147">
        <v>5.5694236606704797E-8</v>
      </c>
      <c r="M11769" s="147">
        <v>2.5644954102841479E-2</v>
      </c>
      <c r="N11769" s="87">
        <v>3.645276826083677</v>
      </c>
      <c r="O11769" s="88">
        <v>0.8001398305252303</v>
      </c>
      <c r="P11769" s="89">
        <v>219.50042992615869</v>
      </c>
    </row>
    <row r="11770" spans="1:16">
      <c r="A11770" s="75" t="s">
        <v>11547</v>
      </c>
      <c r="B11770" s="85">
        <v>11766</v>
      </c>
      <c r="C11770" s="85">
        <v>7860</v>
      </c>
      <c r="D11770" s="85">
        <v>11766</v>
      </c>
      <c r="E11770" s="86" t="s">
        <v>11548</v>
      </c>
      <c r="F11770" s="85" t="s">
        <v>55</v>
      </c>
      <c r="G11770" s="86" t="s">
        <v>11549</v>
      </c>
      <c r="H11770" s="85" t="s">
        <v>1</v>
      </c>
      <c r="I11770" s="85">
        <v>1</v>
      </c>
      <c r="J11770" s="88">
        <v>5.9789286232466532</v>
      </c>
      <c r="K11770" s="146">
        <v>6.676005190781197</v>
      </c>
      <c r="L11770" s="147">
        <v>2.6410794208863969E-8</v>
      </c>
      <c r="M11770" s="147">
        <v>0.18308302652997049</v>
      </c>
      <c r="N11770" s="87">
        <v>54.489302474318237</v>
      </c>
      <c r="O11770" s="88">
        <v>5.1754823269503438</v>
      </c>
      <c r="P11770" s="89">
        <v>94.981621931931315</v>
      </c>
    </row>
    <row r="11771" spans="1:16">
      <c r="A11771" s="75" t="s">
        <v>11550</v>
      </c>
      <c r="B11771" s="85">
        <v>11767</v>
      </c>
      <c r="C11771" s="85">
        <v>7861</v>
      </c>
      <c r="D11771" s="85">
        <v>11767</v>
      </c>
      <c r="E11771" s="86" t="s">
        <v>11551</v>
      </c>
      <c r="F11771" s="85" t="s">
        <v>55</v>
      </c>
      <c r="G11771" s="86" t="s">
        <v>11549</v>
      </c>
      <c r="H11771" s="85" t="s">
        <v>1</v>
      </c>
      <c r="I11771" s="85">
        <v>1</v>
      </c>
      <c r="J11771" s="88">
        <v>0.1662532042436306</v>
      </c>
      <c r="K11771" s="146">
        <v>0.24039040906569792</v>
      </c>
      <c r="L11771" s="147">
        <v>1.464943557747934E-9</v>
      </c>
      <c r="M11771" s="147">
        <v>1.1998582590932781E-2</v>
      </c>
      <c r="N11771" s="87">
        <v>2.2917068078915421</v>
      </c>
      <c r="O11771" s="88">
        <v>0.1239118375956348</v>
      </c>
      <c r="P11771" s="89">
        <v>54.069672948102131</v>
      </c>
    </row>
    <row r="11772" spans="1:16">
      <c r="A11772" s="75" t="s">
        <v>16853</v>
      </c>
      <c r="B11772" s="85">
        <v>11768</v>
      </c>
      <c r="C11772" s="85">
        <v>11234</v>
      </c>
      <c r="D11772" s="85">
        <v>11768</v>
      </c>
      <c r="E11772" s="86" t="s">
        <v>16854</v>
      </c>
      <c r="F11772" s="85" t="s">
        <v>55</v>
      </c>
      <c r="G11772" s="86" t="s">
        <v>11549</v>
      </c>
      <c r="H11772" s="85" t="s">
        <v>1</v>
      </c>
      <c r="I11772" s="85">
        <v>1</v>
      </c>
      <c r="J11772" s="88">
        <v>3.6043774151815131</v>
      </c>
      <c r="K11772" s="146">
        <v>4.0570019518405216</v>
      </c>
      <c r="L11772" s="147">
        <v>1.6385726547492491E-8</v>
      </c>
      <c r="M11772" s="147">
        <v>0.122847815644994</v>
      </c>
      <c r="N11772" s="87">
        <v>33.585596068923337</v>
      </c>
      <c r="O11772" s="88">
        <v>3.0925544347342249</v>
      </c>
      <c r="P11772" s="89">
        <v>92.079784095175171</v>
      </c>
    </row>
    <row r="11773" spans="1:16">
      <c r="A11773" s="75" t="s">
        <v>11552</v>
      </c>
      <c r="B11773" s="85">
        <v>11769</v>
      </c>
      <c r="C11773" s="85">
        <v>7862</v>
      </c>
      <c r="D11773" s="85">
        <v>11769</v>
      </c>
      <c r="E11773" s="86" t="s">
        <v>11553</v>
      </c>
      <c r="F11773" s="85" t="s">
        <v>429</v>
      </c>
      <c r="G11773" s="86" t="s">
        <v>11554</v>
      </c>
      <c r="H11773" s="85" t="s">
        <v>1</v>
      </c>
      <c r="I11773" s="85">
        <v>1</v>
      </c>
      <c r="J11773" s="88">
        <v>0.1391986665355292</v>
      </c>
      <c r="K11773" s="146">
        <v>0.14377232965224052</v>
      </c>
      <c r="L11773" s="147">
        <v>9.4711274114827626E-10</v>
      </c>
      <c r="M11773" s="147">
        <v>1.9100869441539461E-2</v>
      </c>
      <c r="N11773" s="87">
        <v>2.1939308105319388</v>
      </c>
      <c r="O11773" s="88">
        <v>0.1211798509169118</v>
      </c>
      <c r="P11773" s="89">
        <v>55.234126042256833</v>
      </c>
    </row>
    <row r="11774" spans="1:16">
      <c r="A11774" s="75" t="s">
        <v>11555</v>
      </c>
      <c r="B11774" s="85">
        <v>11770</v>
      </c>
      <c r="C11774" s="85">
        <v>7863</v>
      </c>
      <c r="D11774" s="85">
        <v>11770</v>
      </c>
      <c r="E11774" s="86" t="s">
        <v>11553</v>
      </c>
      <c r="F11774" s="85" t="s">
        <v>38</v>
      </c>
      <c r="G11774" s="86" t="s">
        <v>11554</v>
      </c>
      <c r="H11774" s="85" t="s">
        <v>1</v>
      </c>
      <c r="I11774" s="85">
        <v>1</v>
      </c>
      <c r="J11774" s="88">
        <v>0.1034099680846732</v>
      </c>
      <c r="K11774" s="146">
        <v>0.1150595462989918</v>
      </c>
      <c r="L11774" s="147">
        <v>5.3850134627929266E-10</v>
      </c>
      <c r="M11774" s="147">
        <v>1.4537962919742841E-2</v>
      </c>
      <c r="N11774" s="87">
        <v>1.5999935727939509</v>
      </c>
      <c r="O11774" s="88">
        <v>8.7736117406274572E-2</v>
      </c>
      <c r="P11774" s="89">
        <v>54.835293652503523</v>
      </c>
    </row>
    <row r="11775" spans="1:16">
      <c r="A11775" s="75" t="s">
        <v>16855</v>
      </c>
      <c r="B11775" s="85">
        <v>11771</v>
      </c>
      <c r="C11775" s="85">
        <v>11235</v>
      </c>
      <c r="D11775" s="85">
        <v>11771</v>
      </c>
      <c r="E11775" s="86" t="s">
        <v>16856</v>
      </c>
      <c r="F11775" s="85" t="s">
        <v>55</v>
      </c>
      <c r="G11775" s="86" t="s">
        <v>11554</v>
      </c>
      <c r="H11775" s="85" t="s">
        <v>1</v>
      </c>
      <c r="I11775" s="85">
        <v>1</v>
      </c>
      <c r="J11775" s="88">
        <v>0.17307164718906459</v>
      </c>
      <c r="K11775" s="146">
        <v>0.1961816745175243</v>
      </c>
      <c r="L11775" s="147">
        <v>8.8083106454747692E-10</v>
      </c>
      <c r="M11775" s="147">
        <v>2.4001289366382728E-2</v>
      </c>
      <c r="N11775" s="87">
        <v>2.6498248377850682</v>
      </c>
      <c r="O11775" s="88">
        <v>0.15086651405036169</v>
      </c>
      <c r="P11775" s="89">
        <v>56.934523331160179</v>
      </c>
    </row>
    <row r="11776" spans="1:16">
      <c r="A11776" s="75" t="s">
        <v>11556</v>
      </c>
      <c r="B11776" s="85">
        <v>11772</v>
      </c>
      <c r="C11776" s="85">
        <v>7864</v>
      </c>
      <c r="D11776" s="85">
        <v>11772</v>
      </c>
      <c r="E11776" s="86" t="s">
        <v>11557</v>
      </c>
      <c r="F11776" s="85" t="s">
        <v>38</v>
      </c>
      <c r="G11776" s="86" t="s">
        <v>11558</v>
      </c>
      <c r="H11776" s="85" t="s">
        <v>260</v>
      </c>
      <c r="I11776" s="85">
        <v>1</v>
      </c>
      <c r="J11776" s="88">
        <v>7462.2385099364947</v>
      </c>
      <c r="K11776" s="146">
        <v>34280.538487219615</v>
      </c>
      <c r="L11776" s="147">
        <v>5.0470072177096503E-5</v>
      </c>
      <c r="M11776" s="147">
        <v>693.8637779362731</v>
      </c>
      <c r="N11776" s="87">
        <v>99948.643807626097</v>
      </c>
      <c r="O11776" s="88">
        <v>6551.4085298565324</v>
      </c>
      <c r="P11776" s="89">
        <v>65.547748126189774</v>
      </c>
    </row>
    <row r="11777" spans="1:16">
      <c r="A11777" s="75" t="s">
        <v>11559</v>
      </c>
      <c r="B11777" s="85">
        <v>11773</v>
      </c>
      <c r="C11777" s="85">
        <v>7865</v>
      </c>
      <c r="D11777" s="85">
        <v>11773</v>
      </c>
      <c r="E11777" s="86" t="s">
        <v>11557</v>
      </c>
      <c r="F11777" s="85" t="s">
        <v>11</v>
      </c>
      <c r="G11777" s="86" t="s">
        <v>11558</v>
      </c>
      <c r="H11777" s="85" t="s">
        <v>260</v>
      </c>
      <c r="I11777" s="85">
        <v>1</v>
      </c>
      <c r="J11777" s="88">
        <v>6377.73525283258</v>
      </c>
      <c r="K11777" s="146">
        <v>32678.951226248533</v>
      </c>
      <c r="L11777" s="147">
        <v>4.618621870776622E-5</v>
      </c>
      <c r="M11777" s="147">
        <v>662.4761889355841</v>
      </c>
      <c r="N11777" s="87">
        <v>96806.486028815852</v>
      </c>
      <c r="O11777" s="88">
        <v>5628.2794308667981</v>
      </c>
      <c r="P11777" s="89">
        <v>58.139486947098348</v>
      </c>
    </row>
    <row r="11778" spans="1:16">
      <c r="A11778" s="75" t="s">
        <v>16857</v>
      </c>
      <c r="B11778" s="85">
        <v>11774</v>
      </c>
      <c r="C11778" s="85">
        <v>11236</v>
      </c>
      <c r="D11778" s="85">
        <v>11774</v>
      </c>
      <c r="E11778" s="86" t="s">
        <v>16858</v>
      </c>
      <c r="F11778" s="85" t="s">
        <v>55</v>
      </c>
      <c r="G11778" s="86" t="s">
        <v>11558</v>
      </c>
      <c r="H11778" s="85" t="s">
        <v>260</v>
      </c>
      <c r="I11778" s="85">
        <v>1</v>
      </c>
      <c r="J11778" s="88">
        <v>7103.7100278099879</v>
      </c>
      <c r="K11778" s="146">
        <v>33751.065988259608</v>
      </c>
      <c r="L11778" s="147">
        <v>4.9053862984592478E-5</v>
      </c>
      <c r="M11778" s="147">
        <v>683.48728107624709</v>
      </c>
      <c r="N11778" s="87">
        <v>98909.870478307435</v>
      </c>
      <c r="O11778" s="88">
        <v>6246.2291101548299</v>
      </c>
      <c r="P11778" s="89">
        <v>63.150715696516158</v>
      </c>
    </row>
    <row r="11779" spans="1:16">
      <c r="A11779" s="75" t="s">
        <v>11560</v>
      </c>
      <c r="B11779" s="85">
        <v>11775</v>
      </c>
      <c r="C11779" s="85">
        <v>7866</v>
      </c>
      <c r="D11779" s="85">
        <v>11775</v>
      </c>
      <c r="E11779" s="86" t="s">
        <v>11561</v>
      </c>
      <c r="F11779" s="85" t="s">
        <v>55</v>
      </c>
      <c r="G11779" s="86" t="s">
        <v>11562</v>
      </c>
      <c r="H11779" s="85" t="s">
        <v>1</v>
      </c>
      <c r="I11779" s="85">
        <v>1</v>
      </c>
      <c r="J11779" s="88">
        <v>256.19021580192418</v>
      </c>
      <c r="K11779" s="146">
        <v>377.68441225775257</v>
      </c>
      <c r="L11779" s="147">
        <v>1.2068816844488041E-6</v>
      </c>
      <c r="M11779" s="147">
        <v>16.31414483701861</v>
      </c>
      <c r="N11779" s="87">
        <v>3522.9132678332539</v>
      </c>
      <c r="O11779" s="88">
        <v>227.11280387292899</v>
      </c>
      <c r="P11779" s="89">
        <v>64.467327636656051</v>
      </c>
    </row>
    <row r="11780" spans="1:16">
      <c r="A11780" s="75" t="s">
        <v>16859</v>
      </c>
      <c r="B11780" s="85">
        <v>11776</v>
      </c>
      <c r="C11780" s="85">
        <v>11237</v>
      </c>
      <c r="D11780" s="85">
        <v>11776</v>
      </c>
      <c r="E11780" s="86" t="s">
        <v>16860</v>
      </c>
      <c r="F11780" s="85" t="s">
        <v>55</v>
      </c>
      <c r="G11780" s="86" t="s">
        <v>11562</v>
      </c>
      <c r="H11780" s="85" t="s">
        <v>1</v>
      </c>
      <c r="I11780" s="85">
        <v>1</v>
      </c>
      <c r="J11780" s="88">
        <v>256.19422891787718</v>
      </c>
      <c r="K11780" s="146">
        <v>377.68928351606775</v>
      </c>
      <c r="L11780" s="147">
        <v>1.2069020819042359E-6</v>
      </c>
      <c r="M11780" s="147">
        <v>16.314673233250179</v>
      </c>
      <c r="N11780" s="87">
        <v>3522.972579793221</v>
      </c>
      <c r="O11780" s="88">
        <v>227.11644344965021</v>
      </c>
      <c r="P11780" s="89">
        <v>64.467275377709768</v>
      </c>
    </row>
    <row r="11781" spans="1:16">
      <c r="A11781" s="75" t="s">
        <v>11563</v>
      </c>
      <c r="B11781" s="85">
        <v>11777</v>
      </c>
      <c r="C11781" s="85">
        <v>7867</v>
      </c>
      <c r="D11781" s="85">
        <v>11777</v>
      </c>
      <c r="E11781" s="86" t="s">
        <v>11564</v>
      </c>
      <c r="F11781" s="85" t="s">
        <v>32</v>
      </c>
      <c r="G11781" s="86" t="s">
        <v>11565</v>
      </c>
      <c r="H11781" s="85" t="s">
        <v>1</v>
      </c>
      <c r="I11781" s="85">
        <v>1</v>
      </c>
      <c r="J11781" s="88">
        <v>0.9734063309403943</v>
      </c>
      <c r="K11781" s="146">
        <v>0.79670296067638213</v>
      </c>
      <c r="L11781" s="147">
        <v>3.1878731970824652E-9</v>
      </c>
      <c r="M11781" s="147">
        <v>2.8430827771678751E-2</v>
      </c>
      <c r="N11781" s="87">
        <v>3.6886063335444992</v>
      </c>
      <c r="O11781" s="88">
        <v>0.94656775798266612</v>
      </c>
      <c r="P11781" s="89">
        <v>256.61934952898025</v>
      </c>
    </row>
    <row r="11782" spans="1:16">
      <c r="A11782" s="75" t="s">
        <v>11568</v>
      </c>
      <c r="B11782" s="85">
        <v>11778</v>
      </c>
      <c r="C11782" s="85">
        <v>7869</v>
      </c>
      <c r="D11782" s="85">
        <v>11778</v>
      </c>
      <c r="E11782" s="86" t="s">
        <v>11569</v>
      </c>
      <c r="F11782" s="85" t="s">
        <v>232</v>
      </c>
      <c r="G11782" s="86" t="s">
        <v>11565</v>
      </c>
      <c r="H11782" s="85" t="s">
        <v>1</v>
      </c>
      <c r="I11782" s="85">
        <v>1</v>
      </c>
      <c r="J11782" s="88">
        <v>0.56984978410965681</v>
      </c>
      <c r="K11782" s="146">
        <v>0.55467634669054477</v>
      </c>
      <c r="L11782" s="147">
        <v>2.4407963406767598E-9</v>
      </c>
      <c r="M11782" s="147">
        <v>0.51745447068694606</v>
      </c>
      <c r="N11782" s="87">
        <v>52.379645608589684</v>
      </c>
      <c r="O11782" s="88">
        <v>0.34801182052744573</v>
      </c>
      <c r="P11782" s="89">
        <v>6.6440277799507603</v>
      </c>
    </row>
    <row r="11783" spans="1:16">
      <c r="A11783" s="75" t="s">
        <v>11570</v>
      </c>
      <c r="B11783" s="85">
        <v>11779</v>
      </c>
      <c r="C11783" s="85">
        <v>7870</v>
      </c>
      <c r="D11783" s="85">
        <v>11779</v>
      </c>
      <c r="E11783" s="86" t="s">
        <v>11569</v>
      </c>
      <c r="F11783" s="85" t="s">
        <v>235</v>
      </c>
      <c r="G11783" s="86" t="s">
        <v>11565</v>
      </c>
      <c r="H11783" s="85" t="s">
        <v>1</v>
      </c>
      <c r="I11783" s="85">
        <v>1</v>
      </c>
      <c r="J11783" s="88">
        <v>0.79297089137537868</v>
      </c>
      <c r="K11783" s="146">
        <v>0.77853427352462012</v>
      </c>
      <c r="L11783" s="147">
        <v>3.436947193990899E-9</v>
      </c>
      <c r="M11783" s="147">
        <v>0.52973730474486969</v>
      </c>
      <c r="N11783" s="87">
        <v>54.239491353471408</v>
      </c>
      <c r="O11783" s="88">
        <v>0.47025833313604593</v>
      </c>
      <c r="P11783" s="89">
        <v>8.670035824477706</v>
      </c>
    </row>
    <row r="11784" spans="1:16">
      <c r="A11784" s="75" t="s">
        <v>11571</v>
      </c>
      <c r="B11784" s="85">
        <v>11780</v>
      </c>
      <c r="C11784" s="85">
        <v>7871</v>
      </c>
      <c r="D11784" s="85">
        <v>11780</v>
      </c>
      <c r="E11784" s="86" t="s">
        <v>11569</v>
      </c>
      <c r="F11784" s="85" t="s">
        <v>31</v>
      </c>
      <c r="G11784" s="86" t="s">
        <v>11565</v>
      </c>
      <c r="H11784" s="85" t="s">
        <v>1</v>
      </c>
      <c r="I11784" s="85">
        <v>1</v>
      </c>
      <c r="J11784" s="88">
        <v>0.8246892777629159</v>
      </c>
      <c r="K11784" s="146">
        <v>0.80460407157357627</v>
      </c>
      <c r="L11784" s="147">
        <v>3.541594553287163E-9</v>
      </c>
      <c r="M11784" s="147">
        <v>0.53480968698319742</v>
      </c>
      <c r="N11784" s="87">
        <v>55.046403837978353</v>
      </c>
      <c r="O11784" s="88">
        <v>0.47803920610623768</v>
      </c>
      <c r="P11784" s="89">
        <v>8.6842949362011268</v>
      </c>
    </row>
    <row r="11785" spans="1:16">
      <c r="A11785" s="75" t="s">
        <v>11572</v>
      </c>
      <c r="B11785" s="85">
        <v>11781</v>
      </c>
      <c r="C11785" s="85">
        <v>7872</v>
      </c>
      <c r="D11785" s="85">
        <v>11781</v>
      </c>
      <c r="E11785" s="86" t="s">
        <v>11569</v>
      </c>
      <c r="F11785" s="85" t="s">
        <v>238</v>
      </c>
      <c r="G11785" s="86" t="s">
        <v>11565</v>
      </c>
      <c r="H11785" s="85" t="s">
        <v>1</v>
      </c>
      <c r="I11785" s="85">
        <v>1</v>
      </c>
      <c r="J11785" s="88">
        <v>0.83815160012599432</v>
      </c>
      <c r="K11785" s="146">
        <v>0.82701583606459739</v>
      </c>
      <c r="L11785" s="147">
        <v>3.6266865470558989E-9</v>
      </c>
      <c r="M11785" s="147">
        <v>0.53758690390982433</v>
      </c>
      <c r="N11785" s="87">
        <v>55.054914956503893</v>
      </c>
      <c r="O11785" s="88">
        <v>0.51044296616829199</v>
      </c>
      <c r="P11785" s="89">
        <v>9.2715240150959684</v>
      </c>
    </row>
    <row r="11786" spans="1:16">
      <c r="A11786" s="75" t="s">
        <v>11573</v>
      </c>
      <c r="B11786" s="85">
        <v>11782</v>
      </c>
      <c r="C11786" s="85">
        <v>7873</v>
      </c>
      <c r="D11786" s="85">
        <v>11782</v>
      </c>
      <c r="E11786" s="86" t="s">
        <v>11569</v>
      </c>
      <c r="F11786" s="85" t="s">
        <v>240</v>
      </c>
      <c r="G11786" s="86" t="s">
        <v>11565</v>
      </c>
      <c r="H11786" s="85" t="s">
        <v>1</v>
      </c>
      <c r="I11786" s="85">
        <v>1</v>
      </c>
      <c r="J11786" s="88">
        <v>0.77062737240204704</v>
      </c>
      <c r="K11786" s="146">
        <v>0.77937678278700084</v>
      </c>
      <c r="L11786" s="147">
        <v>3.3987606991575039E-9</v>
      </c>
      <c r="M11786" s="147">
        <v>0.52954426756446182</v>
      </c>
      <c r="N11786" s="87">
        <v>54.17199609768786</v>
      </c>
      <c r="O11786" s="88">
        <v>0.44776460621992248</v>
      </c>
      <c r="P11786" s="89">
        <v>8.2656102502199236</v>
      </c>
    </row>
    <row r="11787" spans="1:16">
      <c r="A11787" s="75" t="s">
        <v>11574</v>
      </c>
      <c r="B11787" s="85">
        <v>11783</v>
      </c>
      <c r="C11787" s="85">
        <v>7874</v>
      </c>
      <c r="D11787" s="85">
        <v>11783</v>
      </c>
      <c r="E11787" s="86" t="s">
        <v>11569</v>
      </c>
      <c r="F11787" s="85" t="s">
        <v>38</v>
      </c>
      <c r="G11787" s="86" t="s">
        <v>11565</v>
      </c>
      <c r="H11787" s="85" t="s">
        <v>1</v>
      </c>
      <c r="I11787" s="85">
        <v>1</v>
      </c>
      <c r="J11787" s="88">
        <v>0.77839561024314485</v>
      </c>
      <c r="K11787" s="146">
        <v>0.83096982477960368</v>
      </c>
      <c r="L11787" s="147">
        <v>3.492948564152987E-9</v>
      </c>
      <c r="M11787" s="147">
        <v>0.53512952539603831</v>
      </c>
      <c r="N11787" s="87">
        <v>54.891507887811841</v>
      </c>
      <c r="O11787" s="88">
        <v>0.48770391441909322</v>
      </c>
      <c r="P11787" s="89">
        <v>8.8848700497692725</v>
      </c>
    </row>
    <row r="11788" spans="1:16">
      <c r="A11788" s="75" t="s">
        <v>11575</v>
      </c>
      <c r="B11788" s="85">
        <v>11784</v>
      </c>
      <c r="C11788" s="85">
        <v>7875</v>
      </c>
      <c r="D11788" s="85">
        <v>11784</v>
      </c>
      <c r="E11788" s="86" t="s">
        <v>11569</v>
      </c>
      <c r="F11788" s="85" t="s">
        <v>243</v>
      </c>
      <c r="G11788" s="86" t="s">
        <v>11565</v>
      </c>
      <c r="H11788" s="85" t="s">
        <v>1</v>
      </c>
      <c r="I11788" s="85">
        <v>1</v>
      </c>
      <c r="J11788" s="88">
        <v>0.78132285972858984</v>
      </c>
      <c r="K11788" s="146">
        <v>0.80689505449767174</v>
      </c>
      <c r="L11788" s="147">
        <v>3.476307072271507E-9</v>
      </c>
      <c r="M11788" s="147">
        <v>0.53006256024631682</v>
      </c>
      <c r="N11788" s="87">
        <v>54.286375274643383</v>
      </c>
      <c r="O11788" s="88">
        <v>0.45782185876747311</v>
      </c>
      <c r="P11788" s="89">
        <v>8.4334578695166105</v>
      </c>
    </row>
    <row r="11789" spans="1:16">
      <c r="A11789" s="75" t="s">
        <v>11576</v>
      </c>
      <c r="B11789" s="85">
        <v>11785</v>
      </c>
      <c r="C11789" s="85">
        <v>7876</v>
      </c>
      <c r="D11789" s="85">
        <v>11785</v>
      </c>
      <c r="E11789" s="86" t="s">
        <v>11577</v>
      </c>
      <c r="F11789" s="85" t="s">
        <v>32</v>
      </c>
      <c r="G11789" s="86" t="s">
        <v>11565</v>
      </c>
      <c r="H11789" s="85" t="s">
        <v>1</v>
      </c>
      <c r="I11789" s="85">
        <v>1</v>
      </c>
      <c r="J11789" s="88">
        <v>0.86968265668208522</v>
      </c>
      <c r="K11789" s="146">
        <v>0.86072842377311798</v>
      </c>
      <c r="L11789" s="147">
        <v>3.7827301935305368E-9</v>
      </c>
      <c r="M11789" s="147">
        <v>0.5402780478181648</v>
      </c>
      <c r="N11789" s="87">
        <v>55.699360104450427</v>
      </c>
      <c r="O11789" s="88">
        <v>0.51852255612239362</v>
      </c>
      <c r="P11789" s="89">
        <v>9.30930903245625</v>
      </c>
    </row>
    <row r="11790" spans="1:16">
      <c r="A11790" s="75" t="s">
        <v>11578</v>
      </c>
      <c r="B11790" s="85">
        <v>11786</v>
      </c>
      <c r="C11790" s="85">
        <v>7877</v>
      </c>
      <c r="D11790" s="85">
        <v>11786</v>
      </c>
      <c r="E11790" s="86" t="s">
        <v>11579</v>
      </c>
      <c r="F11790" s="85" t="s">
        <v>232</v>
      </c>
      <c r="G11790" s="86" t="s">
        <v>11565</v>
      </c>
      <c r="H11790" s="85" t="s">
        <v>1</v>
      </c>
      <c r="I11790" s="85">
        <v>1</v>
      </c>
      <c r="J11790" s="88">
        <v>0.8443434738717337</v>
      </c>
      <c r="K11790" s="146">
        <v>0.99251977052913198</v>
      </c>
      <c r="L11790" s="147">
        <v>4.07378975349847E-9</v>
      </c>
      <c r="M11790" s="147">
        <v>0.54341894737460572</v>
      </c>
      <c r="N11790" s="87">
        <v>55.75411508073573</v>
      </c>
      <c r="O11790" s="88">
        <v>0.5480584501861594</v>
      </c>
      <c r="P11790" s="89">
        <v>9.8299192695020565</v>
      </c>
    </row>
    <row r="11791" spans="1:16">
      <c r="A11791" s="75" t="s">
        <v>11580</v>
      </c>
      <c r="B11791" s="85">
        <v>11787</v>
      </c>
      <c r="C11791" s="85">
        <v>7878</v>
      </c>
      <c r="D11791" s="85">
        <v>11787</v>
      </c>
      <c r="E11791" s="86" t="s">
        <v>11579</v>
      </c>
      <c r="F11791" s="85" t="s">
        <v>235</v>
      </c>
      <c r="G11791" s="86" t="s">
        <v>11565</v>
      </c>
      <c r="H11791" s="85" t="s">
        <v>1</v>
      </c>
      <c r="I11791" s="85">
        <v>1</v>
      </c>
      <c r="J11791" s="88">
        <v>0.8443434738717337</v>
      </c>
      <c r="K11791" s="146">
        <v>0.99251977052913198</v>
      </c>
      <c r="L11791" s="147">
        <v>4.07378975349847E-9</v>
      </c>
      <c r="M11791" s="147">
        <v>0.54341894737460572</v>
      </c>
      <c r="N11791" s="87">
        <v>55.75411508073573</v>
      </c>
      <c r="O11791" s="88">
        <v>0.5480584501861594</v>
      </c>
      <c r="P11791" s="89">
        <v>9.8299192695020565</v>
      </c>
    </row>
    <row r="11792" spans="1:16">
      <c r="A11792" s="75" t="s">
        <v>11581</v>
      </c>
      <c r="B11792" s="85">
        <v>11788</v>
      </c>
      <c r="C11792" s="85">
        <v>7879</v>
      </c>
      <c r="D11792" s="85">
        <v>11788</v>
      </c>
      <c r="E11792" s="86" t="s">
        <v>11579</v>
      </c>
      <c r="F11792" s="85" t="s">
        <v>238</v>
      </c>
      <c r="G11792" s="86" t="s">
        <v>11565</v>
      </c>
      <c r="H11792" s="85" t="s">
        <v>1</v>
      </c>
      <c r="I11792" s="85">
        <v>1</v>
      </c>
      <c r="J11792" s="88">
        <v>0.8443434738717337</v>
      </c>
      <c r="K11792" s="146">
        <v>0.99251977052913198</v>
      </c>
      <c r="L11792" s="147">
        <v>4.07378975349847E-9</v>
      </c>
      <c r="M11792" s="147">
        <v>0.54341894737460572</v>
      </c>
      <c r="N11792" s="87">
        <v>55.75411508073573</v>
      </c>
      <c r="O11792" s="88">
        <v>0.5480584501861594</v>
      </c>
      <c r="P11792" s="89">
        <v>9.8299192695020565</v>
      </c>
    </row>
    <row r="11793" spans="1:16">
      <c r="A11793" s="75" t="s">
        <v>11582</v>
      </c>
      <c r="B11793" s="85">
        <v>11789</v>
      </c>
      <c r="C11793" s="85">
        <v>7880</v>
      </c>
      <c r="D11793" s="85">
        <v>11789</v>
      </c>
      <c r="E11793" s="86" t="s">
        <v>11579</v>
      </c>
      <c r="F11793" s="85" t="s">
        <v>240</v>
      </c>
      <c r="G11793" s="86" t="s">
        <v>11565</v>
      </c>
      <c r="H11793" s="85" t="s">
        <v>1</v>
      </c>
      <c r="I11793" s="85">
        <v>1</v>
      </c>
      <c r="J11793" s="88">
        <v>0.8443434738717337</v>
      </c>
      <c r="K11793" s="146">
        <v>0.99251977052913198</v>
      </c>
      <c r="L11793" s="147">
        <v>4.07378975349847E-9</v>
      </c>
      <c r="M11793" s="147">
        <v>0.54341894737460572</v>
      </c>
      <c r="N11793" s="87">
        <v>55.75411508073573</v>
      </c>
      <c r="O11793" s="88">
        <v>0.5480584501861594</v>
      </c>
      <c r="P11793" s="89">
        <v>9.8299192695020565</v>
      </c>
    </row>
    <row r="11794" spans="1:16">
      <c r="A11794" s="75" t="s">
        <v>11583</v>
      </c>
      <c r="B11794" s="85">
        <v>11790</v>
      </c>
      <c r="C11794" s="85">
        <v>7881</v>
      </c>
      <c r="D11794" s="85">
        <v>11790</v>
      </c>
      <c r="E11794" s="86" t="s">
        <v>11579</v>
      </c>
      <c r="F11794" s="85" t="s">
        <v>243</v>
      </c>
      <c r="G11794" s="86" t="s">
        <v>11565</v>
      </c>
      <c r="H11794" s="85" t="s">
        <v>1</v>
      </c>
      <c r="I11794" s="85">
        <v>1</v>
      </c>
      <c r="J11794" s="88">
        <v>0.8443434738717337</v>
      </c>
      <c r="K11794" s="146">
        <v>0.99251977052913198</v>
      </c>
      <c r="L11794" s="147">
        <v>4.07378975349847E-9</v>
      </c>
      <c r="M11794" s="147">
        <v>0.54341894737460572</v>
      </c>
      <c r="N11794" s="87">
        <v>55.75411508073573</v>
      </c>
      <c r="O11794" s="88">
        <v>0.5480584501861594</v>
      </c>
      <c r="P11794" s="89">
        <v>9.8299192695020565</v>
      </c>
    </row>
    <row r="11795" spans="1:16">
      <c r="A11795" s="75" t="s">
        <v>16861</v>
      </c>
      <c r="B11795" s="85">
        <v>11791</v>
      </c>
      <c r="C11795" s="85">
        <v>11238</v>
      </c>
      <c r="D11795" s="85">
        <v>11791</v>
      </c>
      <c r="E11795" s="86" t="s">
        <v>16862</v>
      </c>
      <c r="F11795" s="85" t="s">
        <v>232</v>
      </c>
      <c r="G11795" s="86" t="s">
        <v>11565</v>
      </c>
      <c r="H11795" s="85" t="s">
        <v>1</v>
      </c>
      <c r="I11795" s="85">
        <v>1</v>
      </c>
      <c r="J11795" s="88">
        <v>0.63597774654328032</v>
      </c>
      <c r="K11795" s="146">
        <v>0.65880441842801885</v>
      </c>
      <c r="L11795" s="147">
        <v>2.8203754613277562E-9</v>
      </c>
      <c r="M11795" s="147">
        <v>0.52397906105686742</v>
      </c>
      <c r="N11795" s="87">
        <v>53.23252029425209</v>
      </c>
      <c r="O11795" s="88">
        <v>0.40155956243045687</v>
      </c>
      <c r="P11795" s="89">
        <v>7.5435008564457586</v>
      </c>
    </row>
    <row r="11796" spans="1:16">
      <c r="A11796" s="75" t="s">
        <v>16863</v>
      </c>
      <c r="B11796" s="85">
        <v>11792</v>
      </c>
      <c r="C11796" s="85">
        <v>11239</v>
      </c>
      <c r="D11796" s="85">
        <v>11792</v>
      </c>
      <c r="E11796" s="86" t="s">
        <v>16862</v>
      </c>
      <c r="F11796" s="85" t="s">
        <v>32</v>
      </c>
      <c r="G11796" s="86" t="s">
        <v>11565</v>
      </c>
      <c r="H11796" s="85" t="s">
        <v>1</v>
      </c>
      <c r="I11796" s="85">
        <v>1</v>
      </c>
      <c r="J11796" s="88">
        <v>0.91743510692485042</v>
      </c>
      <c r="K11796" s="146">
        <v>0.84661108847666311</v>
      </c>
      <c r="L11796" s="147">
        <v>3.8981322907407499E-9</v>
      </c>
      <c r="M11796" s="147">
        <v>0.53177111519973586</v>
      </c>
      <c r="N11796" s="87">
        <v>54.954857115802398</v>
      </c>
      <c r="O11796" s="88">
        <v>0.49917784183013042</v>
      </c>
      <c r="P11796" s="89">
        <v>9.0834162443230273</v>
      </c>
    </row>
    <row r="11797" spans="1:16">
      <c r="A11797" s="75" t="s">
        <v>16864</v>
      </c>
      <c r="B11797" s="85">
        <v>11793</v>
      </c>
      <c r="C11797" s="85">
        <v>11240</v>
      </c>
      <c r="D11797" s="85">
        <v>11793</v>
      </c>
      <c r="E11797" s="86" t="s">
        <v>16862</v>
      </c>
      <c r="F11797" s="85" t="s">
        <v>235</v>
      </c>
      <c r="G11797" s="86" t="s">
        <v>11565</v>
      </c>
      <c r="H11797" s="85" t="s">
        <v>1</v>
      </c>
      <c r="I11797" s="85">
        <v>1</v>
      </c>
      <c r="J11797" s="88">
        <v>0.836842483424448</v>
      </c>
      <c r="K11797" s="146">
        <v>0.8687612900400522</v>
      </c>
      <c r="L11797" s="147">
        <v>3.7359980367203454E-9</v>
      </c>
      <c r="M11797" s="147">
        <v>0.53577592297650312</v>
      </c>
      <c r="N11797" s="87">
        <v>54.977731608010302</v>
      </c>
      <c r="O11797" s="88">
        <v>0.51523806256206162</v>
      </c>
      <c r="P11797" s="89">
        <v>9.3717592103598353</v>
      </c>
    </row>
    <row r="11798" spans="1:16">
      <c r="A11798" s="75" t="s">
        <v>16865</v>
      </c>
      <c r="B11798" s="85">
        <v>11794</v>
      </c>
      <c r="C11798" s="85">
        <v>11241</v>
      </c>
      <c r="D11798" s="85">
        <v>11794</v>
      </c>
      <c r="E11798" s="86" t="s">
        <v>16862</v>
      </c>
      <c r="F11798" s="85" t="s">
        <v>31</v>
      </c>
      <c r="G11798" s="86" t="s">
        <v>11565</v>
      </c>
      <c r="H11798" s="85" t="s">
        <v>1</v>
      </c>
      <c r="I11798" s="85">
        <v>1</v>
      </c>
      <c r="J11798" s="88">
        <v>0.85483653758970157</v>
      </c>
      <c r="K11798" s="146">
        <v>0.84990466070215442</v>
      </c>
      <c r="L11798" s="147">
        <v>3.709767361265018E-9</v>
      </c>
      <c r="M11798" s="147">
        <v>0.53825666294278396</v>
      </c>
      <c r="N11798" s="87">
        <v>55.538911392343152</v>
      </c>
      <c r="O11798" s="88">
        <v>0.50528851297976873</v>
      </c>
      <c r="P11798" s="89">
        <v>9.0979189240902212</v>
      </c>
    </row>
    <row r="11799" spans="1:16">
      <c r="A11799" s="75" t="s">
        <v>16866</v>
      </c>
      <c r="B11799" s="85">
        <v>11795</v>
      </c>
      <c r="C11799" s="85">
        <v>11242</v>
      </c>
      <c r="D11799" s="85">
        <v>11795</v>
      </c>
      <c r="E11799" s="86" t="s">
        <v>16862</v>
      </c>
      <c r="F11799" s="85" t="s">
        <v>38</v>
      </c>
      <c r="G11799" s="86" t="s">
        <v>11565</v>
      </c>
      <c r="H11799" s="85" t="s">
        <v>1</v>
      </c>
      <c r="I11799" s="85">
        <v>1</v>
      </c>
      <c r="J11799" s="88">
        <v>0.81129307639184955</v>
      </c>
      <c r="K11799" s="146">
        <v>0.87962387574666667</v>
      </c>
      <c r="L11799" s="147">
        <v>3.6698728816346411E-9</v>
      </c>
      <c r="M11799" s="147">
        <v>0.53856420287723894</v>
      </c>
      <c r="N11799" s="87">
        <v>55.343638829950933</v>
      </c>
      <c r="O11799" s="88">
        <v>0.51727406070742865</v>
      </c>
      <c r="P11799" s="89">
        <v>9.3465856536251053</v>
      </c>
    </row>
    <row r="11800" spans="1:16">
      <c r="A11800" s="75" t="s">
        <v>16867</v>
      </c>
      <c r="B11800" s="85">
        <v>11796</v>
      </c>
      <c r="C11800" s="85">
        <v>11243</v>
      </c>
      <c r="D11800" s="85">
        <v>11796</v>
      </c>
      <c r="E11800" s="86" t="s">
        <v>16862</v>
      </c>
      <c r="F11800" s="85" t="s">
        <v>238</v>
      </c>
      <c r="G11800" s="86" t="s">
        <v>11565</v>
      </c>
      <c r="H11800" s="85" t="s">
        <v>1</v>
      </c>
      <c r="I11800" s="85">
        <v>1</v>
      </c>
      <c r="J11800" s="88">
        <v>0.88031283870247123</v>
      </c>
      <c r="K11800" s="146">
        <v>0.89170046937915715</v>
      </c>
      <c r="L11800" s="147">
        <v>3.8453640282821423E-9</v>
      </c>
      <c r="M11800" s="147">
        <v>0.54118205080244697</v>
      </c>
      <c r="N11800" s="87">
        <v>55.616019464148188</v>
      </c>
      <c r="O11800" s="88">
        <v>0.54909343666193655</v>
      </c>
      <c r="P11800" s="89">
        <v>9.8729366458147769</v>
      </c>
    </row>
    <row r="11801" spans="1:16">
      <c r="A11801" s="75" t="s">
        <v>16868</v>
      </c>
      <c r="B11801" s="85">
        <v>11797</v>
      </c>
      <c r="C11801" s="85">
        <v>11244</v>
      </c>
      <c r="D11801" s="85">
        <v>11797</v>
      </c>
      <c r="E11801" s="86" t="s">
        <v>16862</v>
      </c>
      <c r="F11801" s="85" t="s">
        <v>240</v>
      </c>
      <c r="G11801" s="86" t="s">
        <v>11565</v>
      </c>
      <c r="H11801" s="85" t="s">
        <v>1</v>
      </c>
      <c r="I11801" s="85">
        <v>1</v>
      </c>
      <c r="J11801" s="88">
        <v>0.83548420352146757</v>
      </c>
      <c r="K11801" s="146">
        <v>0.91882331678464013</v>
      </c>
      <c r="L11801" s="147">
        <v>3.8594071019935507E-9</v>
      </c>
      <c r="M11801" s="147">
        <v>0.53896388517900495</v>
      </c>
      <c r="N11801" s="87">
        <v>55.300429089251281</v>
      </c>
      <c r="O11801" s="88">
        <v>0.52001101063238353</v>
      </c>
      <c r="P11801" s="89">
        <v>9.4033811165030876</v>
      </c>
    </row>
    <row r="11802" spans="1:16">
      <c r="A11802" s="75" t="s">
        <v>16869</v>
      </c>
      <c r="B11802" s="85">
        <v>11798</v>
      </c>
      <c r="C11802" s="85">
        <v>11245</v>
      </c>
      <c r="D11802" s="85">
        <v>11798</v>
      </c>
      <c r="E11802" s="86" t="s">
        <v>16862</v>
      </c>
      <c r="F11802" s="85" t="s">
        <v>243</v>
      </c>
      <c r="G11802" s="86" t="s">
        <v>11565</v>
      </c>
      <c r="H11802" s="85" t="s">
        <v>1</v>
      </c>
      <c r="I11802" s="85">
        <v>1</v>
      </c>
      <c r="J11802" s="88">
        <v>0.83906174950822854</v>
      </c>
      <c r="K11802" s="146">
        <v>0.92921627243562344</v>
      </c>
      <c r="L11802" s="147">
        <v>3.8904921053677927E-9</v>
      </c>
      <c r="M11802" s="147">
        <v>0.53749146712156781</v>
      </c>
      <c r="N11802" s="87">
        <v>55.278787177297453</v>
      </c>
      <c r="O11802" s="88">
        <v>0.52180567812373946</v>
      </c>
      <c r="P11802" s="89">
        <v>9.4395283393272571</v>
      </c>
    </row>
    <row r="11803" spans="1:16">
      <c r="A11803" s="75" t="s">
        <v>24156</v>
      </c>
      <c r="B11803" s="85">
        <v>11799</v>
      </c>
      <c r="C11803" s="85">
        <v>14729</v>
      </c>
      <c r="D11803" s="85">
        <v>11799</v>
      </c>
      <c r="E11803" s="86" t="s">
        <v>24157</v>
      </c>
      <c r="F11803" s="85" t="s">
        <v>11</v>
      </c>
      <c r="G11803" s="86" t="s">
        <v>11565</v>
      </c>
      <c r="H11803" s="85" t="s">
        <v>1</v>
      </c>
      <c r="I11803" s="85">
        <v>1</v>
      </c>
      <c r="J11803" s="88">
        <v>0.85870863802679354</v>
      </c>
      <c r="K11803" s="146">
        <v>0.84970093332325147</v>
      </c>
      <c r="L11803" s="147">
        <v>3.7214188723698682E-9</v>
      </c>
      <c r="M11803" s="147">
        <v>0.53785549255634668</v>
      </c>
      <c r="N11803" s="87">
        <v>55.502784099922657</v>
      </c>
      <c r="O11803" s="88">
        <v>0.50491053097985006</v>
      </c>
      <c r="P11803" s="89">
        <v>9.0970307015743668</v>
      </c>
    </row>
    <row r="11804" spans="1:16">
      <c r="A11804" s="75" t="s">
        <v>25846</v>
      </c>
      <c r="B11804" s="85">
        <v>11800</v>
      </c>
      <c r="C11804" s="85">
        <v>16003</v>
      </c>
      <c r="D11804" s="85">
        <v>11800</v>
      </c>
      <c r="E11804" s="86" t="s">
        <v>25842</v>
      </c>
      <c r="F11804" s="85" t="s">
        <v>32</v>
      </c>
      <c r="G11804" s="86" t="s">
        <v>11565</v>
      </c>
      <c r="H11804" s="85" t="s">
        <v>1</v>
      </c>
      <c r="I11804" s="85">
        <v>1</v>
      </c>
      <c r="J11804" s="88">
        <v>1.0113138931382299</v>
      </c>
      <c r="K11804" s="146">
        <v>0.78414788508767042</v>
      </c>
      <c r="L11804" s="147">
        <v>4.0557610566117423E-9</v>
      </c>
      <c r="M11804" s="147">
        <v>0.50925480459788075</v>
      </c>
      <c r="N11804" s="87">
        <v>52.848934742588888</v>
      </c>
      <c r="O11804" s="88">
        <v>0.43221772049715862</v>
      </c>
      <c r="P11804" s="89">
        <v>8.1783620162328692</v>
      </c>
    </row>
    <row r="11805" spans="1:16">
      <c r="A11805" s="75" t="s">
        <v>11584</v>
      </c>
      <c r="B11805" s="85">
        <v>11801</v>
      </c>
      <c r="C11805" s="85">
        <v>7882</v>
      </c>
      <c r="D11805" s="85">
        <v>11801</v>
      </c>
      <c r="E11805" s="86" t="s">
        <v>11585</v>
      </c>
      <c r="F11805" s="85" t="s">
        <v>32</v>
      </c>
      <c r="G11805" s="86" t="s">
        <v>11586</v>
      </c>
      <c r="H11805" s="85" t="s">
        <v>1</v>
      </c>
      <c r="I11805" s="85">
        <v>1</v>
      </c>
      <c r="J11805" s="88">
        <v>0.46383000665497492</v>
      </c>
      <c r="K11805" s="146">
        <v>0.44108806494528879</v>
      </c>
      <c r="L11805" s="147">
        <v>1.9372661448031831E-9</v>
      </c>
      <c r="M11805" s="147">
        <v>1.3222012292047759E-2</v>
      </c>
      <c r="N11805" s="87">
        <v>2.8424336600873619</v>
      </c>
      <c r="O11805" s="88">
        <v>0.44024110809249362</v>
      </c>
      <c r="P11805" s="89">
        <v>154.88175301124281</v>
      </c>
    </row>
    <row r="11806" spans="1:16">
      <c r="A11806" s="75" t="s">
        <v>11587</v>
      </c>
      <c r="B11806" s="85">
        <v>11802</v>
      </c>
      <c r="C11806" s="85">
        <v>7883</v>
      </c>
      <c r="D11806" s="85">
        <v>11802</v>
      </c>
      <c r="E11806" s="86" t="s">
        <v>11585</v>
      </c>
      <c r="F11806" s="85" t="s">
        <v>38</v>
      </c>
      <c r="G11806" s="86" t="s">
        <v>11586</v>
      </c>
      <c r="H11806" s="85" t="s">
        <v>1</v>
      </c>
      <c r="I11806" s="85">
        <v>1</v>
      </c>
      <c r="J11806" s="88">
        <v>0.55649606234981897</v>
      </c>
      <c r="K11806" s="146">
        <v>0.56083087815751476</v>
      </c>
      <c r="L11806" s="147">
        <v>2.3778446126441021E-9</v>
      </c>
      <c r="M11806" s="147">
        <v>2.089185564802706E-2</v>
      </c>
      <c r="N11806" s="87">
        <v>3.833361910510797</v>
      </c>
      <c r="O11806" s="88">
        <v>0.5170869227728101</v>
      </c>
      <c r="P11806" s="89">
        <v>134.89123512053365</v>
      </c>
    </row>
    <row r="11807" spans="1:16">
      <c r="A11807" s="75" t="s">
        <v>16870</v>
      </c>
      <c r="B11807" s="85">
        <v>11803</v>
      </c>
      <c r="C11807" s="85">
        <v>11246</v>
      </c>
      <c r="D11807" s="85">
        <v>11803</v>
      </c>
      <c r="E11807" s="86" t="s">
        <v>16871</v>
      </c>
      <c r="F11807" s="85" t="s">
        <v>55</v>
      </c>
      <c r="G11807" s="86" t="s">
        <v>11586</v>
      </c>
      <c r="H11807" s="85" t="s">
        <v>1</v>
      </c>
      <c r="I11807" s="85">
        <v>1</v>
      </c>
      <c r="J11807" s="88">
        <v>0.58403018483282643</v>
      </c>
      <c r="K11807" s="146">
        <v>0.59939000016845567</v>
      </c>
      <c r="L11807" s="147">
        <v>2.5313025428089311E-9</v>
      </c>
      <c r="M11807" s="147">
        <v>2.4633416051524151E-2</v>
      </c>
      <c r="N11807" s="87">
        <v>4.2423038276646228</v>
      </c>
      <c r="O11807" s="88">
        <v>0.5421297946307394</v>
      </c>
      <c r="P11807" s="89">
        <v>127.79136446933373</v>
      </c>
    </row>
    <row r="11808" spans="1:16">
      <c r="A11808" s="75" t="s">
        <v>11588</v>
      </c>
      <c r="B11808" s="85">
        <v>11804</v>
      </c>
      <c r="C11808" s="85">
        <v>7884</v>
      </c>
      <c r="D11808" s="85">
        <v>11804</v>
      </c>
      <c r="E11808" s="86" t="s">
        <v>11589</v>
      </c>
      <c r="F11808" s="85" t="s">
        <v>32</v>
      </c>
      <c r="G11808" s="86" t="s">
        <v>11590</v>
      </c>
      <c r="H11808" s="85" t="s">
        <v>1</v>
      </c>
      <c r="I11808" s="85">
        <v>1</v>
      </c>
      <c r="J11808" s="88">
        <v>0.43622781600716082</v>
      </c>
      <c r="K11808" s="146">
        <v>0.5662639295039732</v>
      </c>
      <c r="L11808" s="147">
        <v>2.1306006942203562E-9</v>
      </c>
      <c r="M11808" s="147">
        <v>1.7665622102812001E-2</v>
      </c>
      <c r="N11808" s="87">
        <v>3.757685458322765</v>
      </c>
      <c r="O11808" s="88">
        <v>0.40031727356849961</v>
      </c>
      <c r="P11808" s="89">
        <v>106.53293842938636</v>
      </c>
    </row>
    <row r="11809" spans="1:16">
      <c r="A11809" s="75" t="s">
        <v>11591</v>
      </c>
      <c r="B11809" s="85">
        <v>11805</v>
      </c>
      <c r="C11809" s="85">
        <v>7885</v>
      </c>
      <c r="D11809" s="85">
        <v>11805</v>
      </c>
      <c r="E11809" s="86" t="s">
        <v>11589</v>
      </c>
      <c r="F11809" s="85" t="s">
        <v>38</v>
      </c>
      <c r="G11809" s="86" t="s">
        <v>11590</v>
      </c>
      <c r="H11809" s="85" t="s">
        <v>1</v>
      </c>
      <c r="I11809" s="85">
        <v>1</v>
      </c>
      <c r="J11809" s="88">
        <v>0.46369279905933358</v>
      </c>
      <c r="K11809" s="146">
        <v>0.60337132736065779</v>
      </c>
      <c r="L11809" s="147">
        <v>2.264047107262921E-9</v>
      </c>
      <c r="M11809" s="147">
        <v>1.9992727756537119E-2</v>
      </c>
      <c r="N11809" s="87">
        <v>4.0647770393451141</v>
      </c>
      <c r="O11809" s="88">
        <v>0.4240301533900328</v>
      </c>
      <c r="P11809" s="89">
        <v>104.31818259294963</v>
      </c>
    </row>
    <row r="11810" spans="1:16">
      <c r="A11810" s="75" t="s">
        <v>16872</v>
      </c>
      <c r="B11810" s="85">
        <v>11806</v>
      </c>
      <c r="C11810" s="85">
        <v>11247</v>
      </c>
      <c r="D11810" s="85">
        <v>11806</v>
      </c>
      <c r="E11810" s="86" t="s">
        <v>16873</v>
      </c>
      <c r="F11810" s="85" t="s">
        <v>32</v>
      </c>
      <c r="G11810" s="86" t="s">
        <v>11590</v>
      </c>
      <c r="H11810" s="85" t="s">
        <v>1</v>
      </c>
      <c r="I11810" s="85">
        <v>1</v>
      </c>
      <c r="J11810" s="88">
        <v>0.44013880445001591</v>
      </c>
      <c r="K11810" s="146">
        <v>0.57052533550923756</v>
      </c>
      <c r="L11810" s="147">
        <v>2.1495572937741649E-9</v>
      </c>
      <c r="M11810" s="147">
        <v>1.8225352678890701E-2</v>
      </c>
      <c r="N11810" s="87">
        <v>3.818410570459366</v>
      </c>
      <c r="O11810" s="88">
        <v>0.40382135754007559</v>
      </c>
      <c r="P11810" s="89">
        <v>105.75640049401358</v>
      </c>
    </row>
    <row r="11811" spans="1:16">
      <c r="A11811" s="75" t="s">
        <v>16874</v>
      </c>
      <c r="B11811" s="85">
        <v>11807</v>
      </c>
      <c r="C11811" s="85">
        <v>11248</v>
      </c>
      <c r="D11811" s="85">
        <v>11807</v>
      </c>
      <c r="E11811" s="86" t="s">
        <v>16873</v>
      </c>
      <c r="F11811" s="85" t="s">
        <v>38</v>
      </c>
      <c r="G11811" s="86" t="s">
        <v>11590</v>
      </c>
      <c r="H11811" s="85" t="s">
        <v>1</v>
      </c>
      <c r="I11811" s="85">
        <v>1</v>
      </c>
      <c r="J11811" s="88">
        <v>0.4766863598069257</v>
      </c>
      <c r="K11811" s="146">
        <v>0.61859564493214436</v>
      </c>
      <c r="L11811" s="147">
        <v>2.3266340257577511E-9</v>
      </c>
      <c r="M11811" s="147">
        <v>2.175684712330821E-2</v>
      </c>
      <c r="N11811" s="87">
        <v>4.2601559874242021</v>
      </c>
      <c r="O11811" s="88">
        <v>0.4358086369032701</v>
      </c>
      <c r="P11811" s="89">
        <v>102.29875107619499</v>
      </c>
    </row>
    <row r="11812" spans="1:16">
      <c r="A11812" s="75" t="s">
        <v>11592</v>
      </c>
      <c r="B11812" s="85">
        <v>11808</v>
      </c>
      <c r="C11812" s="85">
        <v>7886</v>
      </c>
      <c r="D11812" s="85">
        <v>11808</v>
      </c>
      <c r="E11812" s="86" t="s">
        <v>11593</v>
      </c>
      <c r="F11812" s="85" t="s">
        <v>32</v>
      </c>
      <c r="G11812" s="86" t="s">
        <v>11594</v>
      </c>
      <c r="H11812" s="85" t="s">
        <v>1</v>
      </c>
      <c r="I11812" s="85">
        <v>1</v>
      </c>
      <c r="J11812" s="88">
        <v>1.1422687074247959</v>
      </c>
      <c r="K11812" s="146">
        <v>1.5014855727294425</v>
      </c>
      <c r="L11812" s="147">
        <v>5.6923985293082394E-9</v>
      </c>
      <c r="M11812" s="147">
        <v>5.7969381978395101E-2</v>
      </c>
      <c r="N11812" s="87">
        <v>12.054181920801581</v>
      </c>
      <c r="O11812" s="88">
        <v>1.030059283033937</v>
      </c>
      <c r="P11812" s="89">
        <v>85.452442131837344</v>
      </c>
    </row>
    <row r="11813" spans="1:16">
      <c r="A11813" s="75" t="s">
        <v>11595</v>
      </c>
      <c r="B11813" s="85">
        <v>11809</v>
      </c>
      <c r="C11813" s="85">
        <v>7887</v>
      </c>
      <c r="D11813" s="85">
        <v>11809</v>
      </c>
      <c r="E11813" s="86" t="s">
        <v>11593</v>
      </c>
      <c r="F11813" s="85" t="s">
        <v>38</v>
      </c>
      <c r="G11813" s="86" t="s">
        <v>11594</v>
      </c>
      <c r="H11813" s="85" t="s">
        <v>1</v>
      </c>
      <c r="I11813" s="85">
        <v>1</v>
      </c>
      <c r="J11813" s="88">
        <v>1.1704326533533549</v>
      </c>
      <c r="K11813" s="146">
        <v>1.539512326276673</v>
      </c>
      <c r="L11813" s="147">
        <v>5.8288165024843111E-9</v>
      </c>
      <c r="M11813" s="147">
        <v>6.0328849651794303E-2</v>
      </c>
      <c r="N11813" s="87">
        <v>12.3680228256998</v>
      </c>
      <c r="O11813" s="88">
        <v>1.0543965801285109</v>
      </c>
      <c r="P11813" s="89">
        <v>85.251830061111789</v>
      </c>
    </row>
    <row r="11814" spans="1:16">
      <c r="A11814" s="75" t="s">
        <v>16875</v>
      </c>
      <c r="B11814" s="85">
        <v>11810</v>
      </c>
      <c r="C11814" s="85">
        <v>11249</v>
      </c>
      <c r="D11814" s="85">
        <v>11810</v>
      </c>
      <c r="E11814" s="86" t="s">
        <v>16876</v>
      </c>
      <c r="F11814" s="85" t="s">
        <v>32</v>
      </c>
      <c r="G11814" s="86" t="s">
        <v>11594</v>
      </c>
      <c r="H11814" s="85" t="s">
        <v>1</v>
      </c>
      <c r="I11814" s="85">
        <v>1</v>
      </c>
      <c r="J11814" s="88">
        <v>1.1461796958676489</v>
      </c>
      <c r="K11814" s="146">
        <v>1.5057469787347053</v>
      </c>
      <c r="L11814" s="147">
        <v>5.7113551288620543E-9</v>
      </c>
      <c r="M11814" s="147">
        <v>5.8529112554473808E-2</v>
      </c>
      <c r="N11814" s="87">
        <v>12.114907032938181</v>
      </c>
      <c r="O11814" s="88">
        <v>1.033563367005512</v>
      </c>
      <c r="P11814" s="89">
        <v>85.313355207385854</v>
      </c>
    </row>
    <row r="11815" spans="1:16">
      <c r="A11815" s="75" t="s">
        <v>16877</v>
      </c>
      <c r="B11815" s="85">
        <v>11811</v>
      </c>
      <c r="C11815" s="85">
        <v>11250</v>
      </c>
      <c r="D11815" s="85">
        <v>11811</v>
      </c>
      <c r="E11815" s="86" t="s">
        <v>16876</v>
      </c>
      <c r="F11815" s="85" t="s">
        <v>38</v>
      </c>
      <c r="G11815" s="86" t="s">
        <v>11594</v>
      </c>
      <c r="H11815" s="85" t="s">
        <v>1</v>
      </c>
      <c r="I11815" s="85">
        <v>1</v>
      </c>
      <c r="J11815" s="88">
        <v>1.1834262141009479</v>
      </c>
      <c r="K11815" s="146">
        <v>1.5547366438481625</v>
      </c>
      <c r="L11815" s="147">
        <v>5.8914034209791433E-9</v>
      </c>
      <c r="M11815" s="147">
        <v>6.2092969018565432E-2</v>
      </c>
      <c r="N11815" s="87">
        <v>12.563401773778899</v>
      </c>
      <c r="O11815" s="88">
        <v>1.06617506364175</v>
      </c>
      <c r="P11815" s="89">
        <v>84.863565047085103</v>
      </c>
    </row>
    <row r="11816" spans="1:16">
      <c r="A11816" s="75" t="s">
        <v>11596</v>
      </c>
      <c r="B11816" s="85">
        <v>11812</v>
      </c>
      <c r="C11816" s="85">
        <v>7888</v>
      </c>
      <c r="D11816" s="85">
        <v>11812</v>
      </c>
      <c r="E11816" s="86" t="s">
        <v>11597</v>
      </c>
      <c r="F11816" s="85" t="s">
        <v>32</v>
      </c>
      <c r="G11816" s="86" t="s">
        <v>11598</v>
      </c>
      <c r="H11816" s="85" t="s">
        <v>1</v>
      </c>
      <c r="I11816" s="85">
        <v>1</v>
      </c>
      <c r="J11816" s="88">
        <v>0.46777679147196138</v>
      </c>
      <c r="K11816" s="146">
        <v>0.71564937373024151</v>
      </c>
      <c r="L11816" s="147">
        <v>2.6864077222873688E-9</v>
      </c>
      <c r="M11816" s="147">
        <v>3.8939837196632188E-2</v>
      </c>
      <c r="N11816" s="87">
        <v>4.5269977601514606</v>
      </c>
      <c r="O11816" s="88">
        <v>0.42970152015355612</v>
      </c>
      <c r="P11816" s="89">
        <v>94.919755414056027</v>
      </c>
    </row>
    <row r="11817" spans="1:16">
      <c r="A11817" s="75" t="s">
        <v>11599</v>
      </c>
      <c r="B11817" s="85">
        <v>11813</v>
      </c>
      <c r="C11817" s="85">
        <v>7889</v>
      </c>
      <c r="D11817" s="85">
        <v>11813</v>
      </c>
      <c r="E11817" s="86" t="s">
        <v>11597</v>
      </c>
      <c r="F11817" s="85" t="s">
        <v>38</v>
      </c>
      <c r="G11817" s="86" t="s">
        <v>11598</v>
      </c>
      <c r="H11817" s="85" t="s">
        <v>1</v>
      </c>
      <c r="I11817" s="85">
        <v>1</v>
      </c>
      <c r="J11817" s="88">
        <v>0.49524177452413609</v>
      </c>
      <c r="K11817" s="146">
        <v>0.75275677158692988</v>
      </c>
      <c r="L11817" s="147">
        <v>2.8198541353299349E-9</v>
      </c>
      <c r="M11817" s="147">
        <v>4.1266942850357299E-2</v>
      </c>
      <c r="N11817" s="87">
        <v>4.8340893411738142</v>
      </c>
      <c r="O11817" s="88">
        <v>0.45341439997509092</v>
      </c>
      <c r="P11817" s="89">
        <v>93.795204840999645</v>
      </c>
    </row>
    <row r="11818" spans="1:16">
      <c r="A11818" s="75" t="s">
        <v>16878</v>
      </c>
      <c r="B11818" s="85">
        <v>11814</v>
      </c>
      <c r="C11818" s="85">
        <v>11251</v>
      </c>
      <c r="D11818" s="85">
        <v>11814</v>
      </c>
      <c r="E11818" s="86" t="s">
        <v>16879</v>
      </c>
      <c r="F11818" s="85" t="s">
        <v>32</v>
      </c>
      <c r="G11818" s="86" t="s">
        <v>11598</v>
      </c>
      <c r="H11818" s="85" t="s">
        <v>1</v>
      </c>
      <c r="I11818" s="85">
        <v>1</v>
      </c>
      <c r="J11818" s="88">
        <v>0.4716877799148167</v>
      </c>
      <c r="K11818" s="146">
        <v>0.71991077973550699</v>
      </c>
      <c r="L11818" s="147">
        <v>2.705364321841178E-9</v>
      </c>
      <c r="M11818" s="147">
        <v>3.9499567772710922E-2</v>
      </c>
      <c r="N11818" s="87">
        <v>4.5877228722880652</v>
      </c>
      <c r="O11818" s="88">
        <v>0.43320560412513243</v>
      </c>
      <c r="P11818" s="89">
        <v>94.427151810300387</v>
      </c>
    </row>
    <row r="11819" spans="1:16">
      <c r="A11819" s="75" t="s">
        <v>16880</v>
      </c>
      <c r="B11819" s="85">
        <v>11815</v>
      </c>
      <c r="C11819" s="85">
        <v>11252</v>
      </c>
      <c r="D11819" s="85">
        <v>11815</v>
      </c>
      <c r="E11819" s="86" t="s">
        <v>16879</v>
      </c>
      <c r="F11819" s="85" t="s">
        <v>38</v>
      </c>
      <c r="G11819" s="86" t="s">
        <v>11598</v>
      </c>
      <c r="H11819" s="85" t="s">
        <v>1</v>
      </c>
      <c r="I11819" s="85">
        <v>1</v>
      </c>
      <c r="J11819" s="88">
        <v>0.50823533527172571</v>
      </c>
      <c r="K11819" s="146">
        <v>0.76798108915841334</v>
      </c>
      <c r="L11819" s="147">
        <v>2.8824410538247559E-9</v>
      </c>
      <c r="M11819" s="147">
        <v>4.303106221712838E-2</v>
      </c>
      <c r="N11819" s="87">
        <v>5.0294682892528906</v>
      </c>
      <c r="O11819" s="88">
        <v>0.46519288348832633</v>
      </c>
      <c r="P11819" s="89">
        <v>92.493451938520735</v>
      </c>
    </row>
    <row r="11820" spans="1:16">
      <c r="A11820" s="75" t="s">
        <v>11600</v>
      </c>
      <c r="B11820" s="85">
        <v>11816</v>
      </c>
      <c r="C11820" s="85">
        <v>7890</v>
      </c>
      <c r="D11820" s="85">
        <v>11816</v>
      </c>
      <c r="E11820" s="86" t="s">
        <v>11601</v>
      </c>
      <c r="F11820" s="85" t="s">
        <v>32</v>
      </c>
      <c r="G11820" s="86" t="s">
        <v>11602</v>
      </c>
      <c r="H11820" s="85" t="s">
        <v>1</v>
      </c>
      <c r="I11820" s="85">
        <v>1</v>
      </c>
      <c r="J11820" s="88">
        <v>1.026352135065129</v>
      </c>
      <c r="K11820" s="146">
        <v>0.80072292526444311</v>
      </c>
      <c r="L11820" s="147">
        <v>3.718512372318487E-9</v>
      </c>
      <c r="M11820" s="147">
        <v>7.1993596218996606E-2</v>
      </c>
      <c r="N11820" s="87">
        <v>10.205012714453879</v>
      </c>
      <c r="O11820" s="88">
        <v>0.93426105403769255</v>
      </c>
      <c r="P11820" s="89">
        <v>91.54922979316342</v>
      </c>
    </row>
    <row r="11821" spans="1:16">
      <c r="A11821" s="75" t="s">
        <v>11603</v>
      </c>
      <c r="B11821" s="85">
        <v>11817</v>
      </c>
      <c r="C11821" s="85">
        <v>7891</v>
      </c>
      <c r="D11821" s="85">
        <v>11817</v>
      </c>
      <c r="E11821" s="86" t="s">
        <v>11601</v>
      </c>
      <c r="F11821" s="85" t="s">
        <v>38</v>
      </c>
      <c r="G11821" s="86" t="s">
        <v>11602</v>
      </c>
      <c r="H11821" s="85" t="s">
        <v>1</v>
      </c>
      <c r="I11821" s="85">
        <v>1</v>
      </c>
      <c r="J11821" s="88">
        <v>1.2148047764012171</v>
      </c>
      <c r="K11821" s="146">
        <v>1.0457345356093299</v>
      </c>
      <c r="L11821" s="147">
        <v>4.6084397790595483E-9</v>
      </c>
      <c r="M11821" s="147">
        <v>9.0196130919565326E-2</v>
      </c>
      <c r="N11821" s="87">
        <v>12.394232412176949</v>
      </c>
      <c r="O11821" s="88">
        <v>1.0973669055703239</v>
      </c>
      <c r="P11821" s="89">
        <v>88.538512840230027</v>
      </c>
    </row>
    <row r="11822" spans="1:16">
      <c r="A11822" s="75" t="s">
        <v>16881</v>
      </c>
      <c r="B11822" s="85">
        <v>11818</v>
      </c>
      <c r="C11822" s="85">
        <v>11253</v>
      </c>
      <c r="D11822" s="85">
        <v>11818</v>
      </c>
      <c r="E11822" s="86" t="s">
        <v>16882</v>
      </c>
      <c r="F11822" s="85" t="s">
        <v>32</v>
      </c>
      <c r="G11822" s="86" t="s">
        <v>11602</v>
      </c>
      <c r="H11822" s="85" t="s">
        <v>1</v>
      </c>
      <c r="I11822" s="85">
        <v>1</v>
      </c>
      <c r="J11822" s="88">
        <v>1.030263123507984</v>
      </c>
      <c r="K11822" s="146">
        <v>0.80498433126970914</v>
      </c>
      <c r="L11822" s="147">
        <v>3.7374689718723011E-9</v>
      </c>
      <c r="M11822" s="147">
        <v>7.2553326795075312E-2</v>
      </c>
      <c r="N11822" s="87">
        <v>10.26573782659049</v>
      </c>
      <c r="O11822" s="88">
        <v>0.93776513800926808</v>
      </c>
      <c r="P11822" s="89">
        <v>91.349024673146516</v>
      </c>
    </row>
    <row r="11823" spans="1:16">
      <c r="A11823" s="75" t="s">
        <v>16883</v>
      </c>
      <c r="B11823" s="85">
        <v>11819</v>
      </c>
      <c r="C11823" s="85">
        <v>11254</v>
      </c>
      <c r="D11823" s="85">
        <v>11819</v>
      </c>
      <c r="E11823" s="86" t="s">
        <v>16882</v>
      </c>
      <c r="F11823" s="85" t="s">
        <v>38</v>
      </c>
      <c r="G11823" s="86" t="s">
        <v>11602</v>
      </c>
      <c r="H11823" s="85" t="s">
        <v>1</v>
      </c>
      <c r="I11823" s="85">
        <v>1</v>
      </c>
      <c r="J11823" s="88">
        <v>1.2277983371488079</v>
      </c>
      <c r="K11823" s="146">
        <v>1.0609588531808181</v>
      </c>
      <c r="L11823" s="147">
        <v>4.6710266975543863E-9</v>
      </c>
      <c r="M11823" s="147">
        <v>9.1960250286336365E-2</v>
      </c>
      <c r="N11823" s="87">
        <v>12.589611360256029</v>
      </c>
      <c r="O11823" s="88">
        <v>1.109145389083561</v>
      </c>
      <c r="P11823" s="89">
        <v>88.100049901858497</v>
      </c>
    </row>
    <row r="11824" spans="1:16">
      <c r="A11824" s="75" t="s">
        <v>11604</v>
      </c>
      <c r="B11824" s="85">
        <v>11820</v>
      </c>
      <c r="C11824" s="85">
        <v>7892</v>
      </c>
      <c r="D11824" s="85">
        <v>11820</v>
      </c>
      <c r="E11824" s="86" t="s">
        <v>11605</v>
      </c>
      <c r="F11824" s="85" t="s">
        <v>429</v>
      </c>
      <c r="G11824" s="86" t="s">
        <v>11606</v>
      </c>
      <c r="H11824" s="85" t="s">
        <v>1</v>
      </c>
      <c r="I11824" s="85">
        <v>1</v>
      </c>
      <c r="J11824" s="88">
        <v>0.2248374339473683</v>
      </c>
      <c r="K11824" s="146">
        <v>0.19739105334761844</v>
      </c>
      <c r="L11824" s="147">
        <v>9.5981868517089276E-10</v>
      </c>
      <c r="M11824" s="147">
        <v>1.244544947753649E-2</v>
      </c>
      <c r="N11824" s="87">
        <v>1.288203151989052</v>
      </c>
      <c r="O11824" s="88">
        <v>0.21660136982975839</v>
      </c>
      <c r="P11824" s="89">
        <v>168.14224487443204</v>
      </c>
    </row>
    <row r="11825" spans="1:16">
      <c r="A11825" s="75" t="s">
        <v>11607</v>
      </c>
      <c r="B11825" s="85">
        <v>11821</v>
      </c>
      <c r="C11825" s="85">
        <v>7893</v>
      </c>
      <c r="D11825" s="85">
        <v>11821</v>
      </c>
      <c r="E11825" s="86" t="s">
        <v>11605</v>
      </c>
      <c r="F11825" s="85" t="s">
        <v>38</v>
      </c>
      <c r="G11825" s="86" t="s">
        <v>11606</v>
      </c>
      <c r="H11825" s="85" t="s">
        <v>1</v>
      </c>
      <c r="I11825" s="85">
        <v>1</v>
      </c>
      <c r="J11825" s="88">
        <v>0.24165187843162059</v>
      </c>
      <c r="K11825" s="146">
        <v>0.2346856093781402</v>
      </c>
      <c r="L11825" s="147">
        <v>1.063095603536316E-9</v>
      </c>
      <c r="M11825" s="147">
        <v>1.366927437666573E-2</v>
      </c>
      <c r="N11825" s="87">
        <v>1.492384500854518</v>
      </c>
      <c r="O11825" s="88">
        <v>0.229167818779488</v>
      </c>
      <c r="P11825" s="89">
        <v>153.55816054660832</v>
      </c>
    </row>
    <row r="11826" spans="1:16">
      <c r="A11826" s="75" t="s">
        <v>16884</v>
      </c>
      <c r="B11826" s="85">
        <v>11822</v>
      </c>
      <c r="C11826" s="85">
        <v>11255</v>
      </c>
      <c r="D11826" s="85">
        <v>11822</v>
      </c>
      <c r="E11826" s="86" t="s">
        <v>16885</v>
      </c>
      <c r="F11826" s="85" t="s">
        <v>429</v>
      </c>
      <c r="G11826" s="86" t="s">
        <v>11606</v>
      </c>
      <c r="H11826" s="85" t="s">
        <v>1</v>
      </c>
      <c r="I11826" s="85">
        <v>1</v>
      </c>
      <c r="J11826" s="88">
        <v>0.2377538430956003</v>
      </c>
      <c r="K11826" s="146">
        <v>0.21219033764460518</v>
      </c>
      <c r="L11826" s="147">
        <v>1.0214321817065771E-9</v>
      </c>
      <c r="M11826" s="147">
        <v>1.4242401078411749E-2</v>
      </c>
      <c r="N11826" s="87">
        <v>1.486755710867409</v>
      </c>
      <c r="O11826" s="88">
        <v>0.22818695735322789</v>
      </c>
      <c r="P11826" s="89">
        <v>153.47979206355166</v>
      </c>
    </row>
    <row r="11827" spans="1:16">
      <c r="A11827" s="75" t="s">
        <v>16886</v>
      </c>
      <c r="B11827" s="85">
        <v>11823</v>
      </c>
      <c r="C11827" s="85">
        <v>11256</v>
      </c>
      <c r="D11827" s="85">
        <v>11823</v>
      </c>
      <c r="E11827" s="86" t="s">
        <v>16885</v>
      </c>
      <c r="F11827" s="85" t="s">
        <v>38</v>
      </c>
      <c r="G11827" s="86" t="s">
        <v>11606</v>
      </c>
      <c r="H11827" s="85" t="s">
        <v>1</v>
      </c>
      <c r="I11827" s="85">
        <v>1</v>
      </c>
      <c r="J11827" s="88">
        <v>0.25464564324091488</v>
      </c>
      <c r="K11827" s="146">
        <v>0.24991897242424863</v>
      </c>
      <c r="L11827" s="147">
        <v>1.1256982306643E-9</v>
      </c>
      <c r="M11827" s="147">
        <v>1.5431737441597629E-2</v>
      </c>
      <c r="N11827" s="87">
        <v>1.68752741129533</v>
      </c>
      <c r="O11827" s="88">
        <v>0.24094935962228259</v>
      </c>
      <c r="P11827" s="89">
        <v>142.78248638185505</v>
      </c>
    </row>
    <row r="11828" spans="1:16">
      <c r="A11828" s="75" t="s">
        <v>11620</v>
      </c>
      <c r="B11828" s="85">
        <v>11824</v>
      </c>
      <c r="C11828" s="85">
        <v>7900</v>
      </c>
      <c r="D11828" s="85">
        <v>11824</v>
      </c>
      <c r="E11828" s="86" t="s">
        <v>11621</v>
      </c>
      <c r="F11828" s="85" t="s">
        <v>38</v>
      </c>
      <c r="G11828" s="86" t="s">
        <v>11622</v>
      </c>
      <c r="H11828" s="85" t="s">
        <v>1</v>
      </c>
      <c r="I11828" s="85">
        <v>1</v>
      </c>
      <c r="J11828" s="88">
        <v>2.3352527239425019E-2</v>
      </c>
      <c r="K11828" s="146">
        <v>0.44183638441041151</v>
      </c>
      <c r="L11828" s="147">
        <v>1.698005963102248E-9</v>
      </c>
      <c r="M11828" s="147">
        <v>9.6469639526744174E-4</v>
      </c>
      <c r="N11828" s="87">
        <v>10.11662408184398</v>
      </c>
      <c r="O11828" s="88">
        <v>1.456589897463941E-2</v>
      </c>
      <c r="P11828" s="89">
        <v>1.4397983810410053</v>
      </c>
    </row>
    <row r="11829" spans="1:16">
      <c r="A11829" s="75" t="s">
        <v>11623</v>
      </c>
      <c r="B11829" s="85">
        <v>11825</v>
      </c>
      <c r="C11829" s="85">
        <v>7901</v>
      </c>
      <c r="D11829" s="85">
        <v>11825</v>
      </c>
      <c r="E11829" s="86" t="s">
        <v>11621</v>
      </c>
      <c r="F11829" s="85" t="s">
        <v>238</v>
      </c>
      <c r="G11829" s="86" t="s">
        <v>11622</v>
      </c>
      <c r="H11829" s="85" t="s">
        <v>1</v>
      </c>
      <c r="I11829" s="85">
        <v>1</v>
      </c>
      <c r="J11829" s="88">
        <v>6.445021070161823E-2</v>
      </c>
      <c r="K11829" s="146">
        <v>0.44755510742769034</v>
      </c>
      <c r="L11829" s="147">
        <v>1.8524507284725629E-9</v>
      </c>
      <c r="M11829" s="147">
        <v>1.2817861381491959E-3</v>
      </c>
      <c r="N11829" s="87">
        <v>10.35787262831351</v>
      </c>
      <c r="O11829" s="88">
        <v>3.5686638065135098E-2</v>
      </c>
      <c r="P11829" s="89">
        <v>3.4453636712605209</v>
      </c>
    </row>
    <row r="11830" spans="1:16">
      <c r="A11830" s="75" t="s">
        <v>11624</v>
      </c>
      <c r="B11830" s="85">
        <v>11826</v>
      </c>
      <c r="C11830" s="85">
        <v>7902</v>
      </c>
      <c r="D11830" s="85">
        <v>11826</v>
      </c>
      <c r="E11830" s="86" t="s">
        <v>11621</v>
      </c>
      <c r="F11830" s="85" t="s">
        <v>11</v>
      </c>
      <c r="G11830" s="86" t="s">
        <v>11622</v>
      </c>
      <c r="H11830" s="85" t="s">
        <v>1</v>
      </c>
      <c r="I11830" s="85">
        <v>1</v>
      </c>
      <c r="J11830" s="88">
        <v>1.5930876036681491E-2</v>
      </c>
      <c r="K11830" s="146">
        <v>0.43147427135287458</v>
      </c>
      <c r="L11830" s="147">
        <v>1.669871860214187E-9</v>
      </c>
      <c r="M11830" s="147">
        <v>6.8032479379897853E-4</v>
      </c>
      <c r="N11830" s="87">
        <v>10.09844356405595</v>
      </c>
      <c r="O11830" s="88">
        <v>8.3277919398082982E-3</v>
      </c>
      <c r="P11830" s="89">
        <v>0.82466093779539962</v>
      </c>
    </row>
    <row r="11831" spans="1:16">
      <c r="A11831" s="75" t="s">
        <v>16887</v>
      </c>
      <c r="B11831" s="85">
        <v>11827</v>
      </c>
      <c r="C11831" s="85">
        <v>11257</v>
      </c>
      <c r="D11831" s="85">
        <v>11827</v>
      </c>
      <c r="E11831" s="86" t="s">
        <v>16888</v>
      </c>
      <c r="F11831" s="85" t="s">
        <v>38</v>
      </c>
      <c r="G11831" s="86" t="s">
        <v>11622</v>
      </c>
      <c r="H11831" s="85" t="s">
        <v>1</v>
      </c>
      <c r="I11831" s="85">
        <v>1</v>
      </c>
      <c r="J11831" s="88">
        <v>2.5899408293050461E-2</v>
      </c>
      <c r="K11831" s="146">
        <v>0.44570657918119899</v>
      </c>
      <c r="L11831" s="147">
        <v>1.7125064637293279E-9</v>
      </c>
      <c r="M11831" s="147">
        <v>1.24580626083542E-3</v>
      </c>
      <c r="N11831" s="87">
        <v>10.150514233640379</v>
      </c>
      <c r="O11831" s="88">
        <v>1.6876580393050771E-2</v>
      </c>
      <c r="P11831" s="89">
        <v>1.6626330454391332</v>
      </c>
    </row>
    <row r="11832" spans="1:16">
      <c r="A11832" s="75" t="s">
        <v>16889</v>
      </c>
      <c r="B11832" s="85">
        <v>11828</v>
      </c>
      <c r="C11832" s="85">
        <v>11258</v>
      </c>
      <c r="D11832" s="85">
        <v>11828</v>
      </c>
      <c r="E11832" s="86" t="s">
        <v>16888</v>
      </c>
      <c r="F11832" s="85" t="s">
        <v>238</v>
      </c>
      <c r="G11832" s="86" t="s">
        <v>11622</v>
      </c>
      <c r="H11832" s="85" t="s">
        <v>1</v>
      </c>
      <c r="I11832" s="85">
        <v>1</v>
      </c>
      <c r="J11832" s="88">
        <v>7.5946380071789638E-2</v>
      </c>
      <c r="K11832" s="146">
        <v>0.46603462533565743</v>
      </c>
      <c r="L11832" s="147">
        <v>1.9151092859962332E-9</v>
      </c>
      <c r="M11832" s="147">
        <v>1.630740537171973E-3</v>
      </c>
      <c r="N11832" s="87">
        <v>10.52016246625095</v>
      </c>
      <c r="O11832" s="88">
        <v>4.6598071903651041E-2</v>
      </c>
      <c r="P11832" s="89">
        <v>4.4294061097572675</v>
      </c>
    </row>
    <row r="11833" spans="1:16">
      <c r="A11833" s="75" t="s">
        <v>16890</v>
      </c>
      <c r="B11833" s="85">
        <v>11829</v>
      </c>
      <c r="C11833" s="85">
        <v>11259</v>
      </c>
      <c r="D11833" s="85">
        <v>11829</v>
      </c>
      <c r="E11833" s="86" t="s">
        <v>16888</v>
      </c>
      <c r="F11833" s="85" t="s">
        <v>11</v>
      </c>
      <c r="G11833" s="86" t="s">
        <v>11622</v>
      </c>
      <c r="H11833" s="85" t="s">
        <v>1</v>
      </c>
      <c r="I11833" s="85">
        <v>1</v>
      </c>
      <c r="J11833" s="88">
        <v>1.8141679489983908E-2</v>
      </c>
      <c r="K11833" s="146">
        <v>0.43469370172645605</v>
      </c>
      <c r="L11833" s="147">
        <v>1.6819817169799849E-9</v>
      </c>
      <c r="M11833" s="147">
        <v>9.0763735246243758E-4</v>
      </c>
      <c r="N11833" s="87">
        <v>10.132781858053921</v>
      </c>
      <c r="O11833" s="88">
        <v>1.032715793665924E-2</v>
      </c>
      <c r="P11833" s="89">
        <v>1.0191828938319463</v>
      </c>
    </row>
    <row r="11834" spans="1:16">
      <c r="A11834" s="75" t="s">
        <v>16891</v>
      </c>
      <c r="B11834" s="85">
        <v>11830</v>
      </c>
      <c r="C11834" s="85">
        <v>11260</v>
      </c>
      <c r="D11834" s="85">
        <v>11830</v>
      </c>
      <c r="E11834" s="86" t="s">
        <v>16892</v>
      </c>
      <c r="F11834" s="85" t="s">
        <v>32</v>
      </c>
      <c r="G11834" s="86" t="s">
        <v>16893</v>
      </c>
      <c r="H11834" s="85" t="s">
        <v>1</v>
      </c>
      <c r="I11834" s="85">
        <v>-1</v>
      </c>
      <c r="J11834" s="88">
        <v>3.6249865565180152E-2</v>
      </c>
      <c r="K11834" s="146">
        <v>0.86766717351839096</v>
      </c>
      <c r="L11834" s="147">
        <v>2.9755550105263139E-10</v>
      </c>
      <c r="M11834" s="147">
        <v>6.5384604727657582E-3</v>
      </c>
      <c r="N11834" s="87">
        <v>0.71135827585002986</v>
      </c>
      <c r="O11834" s="88">
        <v>3.0435819626188451E-2</v>
      </c>
      <c r="P11834" s="89">
        <v>42.785500161391248</v>
      </c>
    </row>
    <row r="11835" spans="1:16">
      <c r="A11835" s="75" t="s">
        <v>16894</v>
      </c>
      <c r="B11835" s="85">
        <v>11831</v>
      </c>
      <c r="C11835" s="85">
        <v>11261</v>
      </c>
      <c r="D11835" s="85">
        <v>11831</v>
      </c>
      <c r="E11835" s="86" t="s">
        <v>16892</v>
      </c>
      <c r="F11835" s="85" t="s">
        <v>38</v>
      </c>
      <c r="G11835" s="86" t="s">
        <v>16893</v>
      </c>
      <c r="H11835" s="85" t="s">
        <v>1</v>
      </c>
      <c r="I11835" s="85">
        <v>-1</v>
      </c>
      <c r="J11835" s="88">
        <v>4.8824952266772722E-3</v>
      </c>
      <c r="K11835" s="146">
        <v>0.38874639065204886</v>
      </c>
      <c r="L11835" s="147">
        <v>1.0229985633159599E-10</v>
      </c>
      <c r="M11835" s="147">
        <v>5.3482216200594708E-4</v>
      </c>
      <c r="N11835" s="87">
        <v>5.9629420338934681E-2</v>
      </c>
      <c r="O11835" s="88">
        <v>3.663977839258108E-3</v>
      </c>
      <c r="P11835" s="89">
        <v>61.445806758341654</v>
      </c>
    </row>
    <row r="11836" spans="1:16">
      <c r="A11836" s="75" t="s">
        <v>29558</v>
      </c>
      <c r="B11836" s="85">
        <v>11832</v>
      </c>
      <c r="C11836" s="85">
        <v>18827</v>
      </c>
      <c r="D11836" s="85">
        <v>11832</v>
      </c>
      <c r="E11836" s="86" t="s">
        <v>29559</v>
      </c>
      <c r="F11836" s="85" t="s">
        <v>32</v>
      </c>
      <c r="G11836" s="86" t="s">
        <v>16893</v>
      </c>
      <c r="H11836" s="85" t="s">
        <v>1</v>
      </c>
      <c r="I11836" s="85">
        <v>-1</v>
      </c>
      <c r="J11836" s="88">
        <v>1.8799462686822019E-2</v>
      </c>
      <c r="K11836" s="146">
        <v>0.86032327669927011</v>
      </c>
      <c r="L11836" s="147">
        <v>2.5880329855268249E-10</v>
      </c>
      <c r="M11836" s="147">
        <v>3.631649904733606E-3</v>
      </c>
      <c r="N11836" s="87">
        <v>0.40101582367267768</v>
      </c>
      <c r="O11836" s="88">
        <v>1.485757323600264E-2</v>
      </c>
      <c r="P11836" s="89">
        <v>37.049842821488959</v>
      </c>
    </row>
    <row r="11837" spans="1:16">
      <c r="A11837" s="75" t="s">
        <v>29560</v>
      </c>
      <c r="B11837" s="85">
        <v>11833</v>
      </c>
      <c r="C11837" s="85">
        <v>18828</v>
      </c>
      <c r="D11837" s="85">
        <v>11833</v>
      </c>
      <c r="E11837" s="86" t="s">
        <v>29559</v>
      </c>
      <c r="F11837" s="85" t="s">
        <v>38</v>
      </c>
      <c r="G11837" s="86" t="s">
        <v>16893</v>
      </c>
      <c r="H11837" s="85" t="s">
        <v>1</v>
      </c>
      <c r="I11837" s="85">
        <v>-1</v>
      </c>
      <c r="J11837" s="88">
        <v>3.6631046589568728E-2</v>
      </c>
      <c r="K11837" s="146">
        <v>0.87073429834120386</v>
      </c>
      <c r="L11837" s="147">
        <v>3.0417702006819519E-10</v>
      </c>
      <c r="M11837" s="147">
        <v>6.5669701235782692E-3</v>
      </c>
      <c r="N11837" s="87">
        <v>0.72683397199545785</v>
      </c>
      <c r="O11837" s="88">
        <v>3.2050121015412811E-2</v>
      </c>
      <c r="P11837" s="89">
        <v>44.09551871581079</v>
      </c>
    </row>
    <row r="11838" spans="1:16">
      <c r="A11838" s="75" t="s">
        <v>29561</v>
      </c>
      <c r="B11838" s="85">
        <v>11834</v>
      </c>
      <c r="C11838" s="85">
        <v>18829</v>
      </c>
      <c r="D11838" s="85">
        <v>11834</v>
      </c>
      <c r="E11838" s="86" t="s">
        <v>29562</v>
      </c>
      <c r="F11838" s="85" t="s">
        <v>32</v>
      </c>
      <c r="G11838" s="86" t="s">
        <v>16893</v>
      </c>
      <c r="H11838" s="85" t="s">
        <v>1</v>
      </c>
      <c r="I11838" s="85">
        <v>-1</v>
      </c>
      <c r="J11838" s="88">
        <v>3.2362187807791189E-2</v>
      </c>
      <c r="K11838" s="146">
        <v>0.86343329452025619</v>
      </c>
      <c r="L11838" s="147">
        <v>2.7871481206031788E-10</v>
      </c>
      <c r="M11838" s="147">
        <v>5.9819685898243047E-3</v>
      </c>
      <c r="N11838" s="87">
        <v>0.65100629856869607</v>
      </c>
      <c r="O11838" s="88">
        <v>2.695256805274459E-2</v>
      </c>
      <c r="P11838" s="89">
        <v>41.401393676224899</v>
      </c>
    </row>
    <row r="11839" spans="1:16">
      <c r="A11839" s="75" t="s">
        <v>29563</v>
      </c>
      <c r="B11839" s="85">
        <v>11835</v>
      </c>
      <c r="C11839" s="85">
        <v>18830</v>
      </c>
      <c r="D11839" s="85">
        <v>11835</v>
      </c>
      <c r="E11839" s="86" t="s">
        <v>29564</v>
      </c>
      <c r="F11839" s="85" t="s">
        <v>931</v>
      </c>
      <c r="G11839" s="86" t="s">
        <v>16893</v>
      </c>
      <c r="H11839" s="85" t="s">
        <v>1</v>
      </c>
      <c r="I11839" s="85">
        <v>-1</v>
      </c>
      <c r="J11839" s="88">
        <v>0</v>
      </c>
      <c r="K11839" s="146">
        <v>0.62690455453237504</v>
      </c>
      <c r="L11839" s="147">
        <v>7.0289060169685256E-11</v>
      </c>
      <c r="M11839" s="147">
        <v>0</v>
      </c>
      <c r="N11839" s="87">
        <v>0</v>
      </c>
      <c r="O11839" s="88">
        <v>0</v>
      </c>
      <c r="P11839" s="89" t="e">
        <v>#DIV/0!</v>
      </c>
    </row>
    <row r="11840" spans="1:16">
      <c r="A11840" s="75" t="s">
        <v>29565</v>
      </c>
      <c r="B11840" s="85">
        <v>11836</v>
      </c>
      <c r="C11840" s="85">
        <v>18831</v>
      </c>
      <c r="D11840" s="85">
        <v>11836</v>
      </c>
      <c r="E11840" s="86" t="s">
        <v>29564</v>
      </c>
      <c r="F11840" s="85" t="s">
        <v>4586</v>
      </c>
      <c r="G11840" s="86" t="s">
        <v>16893</v>
      </c>
      <c r="H11840" s="85" t="s">
        <v>1</v>
      </c>
      <c r="I11840" s="85">
        <v>-1</v>
      </c>
      <c r="J11840" s="88">
        <v>0</v>
      </c>
      <c r="K11840" s="146">
        <v>0.29879718826058188</v>
      </c>
      <c r="L11840" s="147">
        <v>5.9773813128879187E-11</v>
      </c>
      <c r="M11840" s="147">
        <v>0</v>
      </c>
      <c r="N11840" s="87">
        <v>0</v>
      </c>
      <c r="O11840" s="88">
        <v>0</v>
      </c>
      <c r="P11840" s="89" t="e">
        <v>#DIV/0!</v>
      </c>
    </row>
    <row r="11841" spans="1:16">
      <c r="A11841" s="75" t="s">
        <v>29566</v>
      </c>
      <c r="B11841" s="85">
        <v>11837</v>
      </c>
      <c r="C11841" s="85">
        <v>18832</v>
      </c>
      <c r="D11841" s="85">
        <v>11837</v>
      </c>
      <c r="E11841" s="86" t="s">
        <v>29564</v>
      </c>
      <c r="F11841" s="85" t="s">
        <v>4366</v>
      </c>
      <c r="G11841" s="86" t="s">
        <v>16893</v>
      </c>
      <c r="H11841" s="85" t="s">
        <v>1</v>
      </c>
      <c r="I11841" s="85">
        <v>-1</v>
      </c>
      <c r="J11841" s="88">
        <v>0</v>
      </c>
      <c r="K11841" s="146">
        <v>0.266114411821675</v>
      </c>
      <c r="L11841" s="147">
        <v>5.2875730761163728E-11</v>
      </c>
      <c r="M11841" s="147">
        <v>0</v>
      </c>
      <c r="N11841" s="87">
        <v>0</v>
      </c>
      <c r="O11841" s="88">
        <v>0</v>
      </c>
      <c r="P11841" s="89" t="e">
        <v>#DIV/0!</v>
      </c>
    </row>
    <row r="11842" spans="1:16">
      <c r="A11842" s="75" t="s">
        <v>29567</v>
      </c>
      <c r="B11842" s="85">
        <v>11838</v>
      </c>
      <c r="C11842" s="85">
        <v>18833</v>
      </c>
      <c r="D11842" s="85">
        <v>11838</v>
      </c>
      <c r="E11842" s="86" t="s">
        <v>29564</v>
      </c>
      <c r="F11842" s="85" t="s">
        <v>429</v>
      </c>
      <c r="G11842" s="86" t="s">
        <v>16893</v>
      </c>
      <c r="H11842" s="85" t="s">
        <v>1</v>
      </c>
      <c r="I11842" s="85">
        <v>-1</v>
      </c>
      <c r="J11842" s="88">
        <v>0</v>
      </c>
      <c r="K11842" s="146">
        <v>0.35108934647253753</v>
      </c>
      <c r="L11842" s="147">
        <v>1.3319209157701879E-10</v>
      </c>
      <c r="M11842" s="147">
        <v>0</v>
      </c>
      <c r="N11842" s="87">
        <v>0</v>
      </c>
      <c r="O11842" s="88">
        <v>0</v>
      </c>
      <c r="P11842" s="89" t="e">
        <v>#DIV/0!</v>
      </c>
    </row>
    <row r="11843" spans="1:16">
      <c r="A11843" s="75" t="s">
        <v>29568</v>
      </c>
      <c r="B11843" s="85">
        <v>11839</v>
      </c>
      <c r="C11843" s="85">
        <v>18834</v>
      </c>
      <c r="D11843" s="85">
        <v>11839</v>
      </c>
      <c r="E11843" s="86" t="s">
        <v>29564</v>
      </c>
      <c r="F11843" s="85" t="s">
        <v>965</v>
      </c>
      <c r="G11843" s="86" t="s">
        <v>16893</v>
      </c>
      <c r="H11843" s="85" t="s">
        <v>1</v>
      </c>
      <c r="I11843" s="85">
        <v>-1</v>
      </c>
      <c r="J11843" s="88">
        <v>0</v>
      </c>
      <c r="K11843" s="146">
        <v>0.17701028307810682</v>
      </c>
      <c r="L11843" s="147">
        <v>3.5205765726389222E-11</v>
      </c>
      <c r="M11843" s="147">
        <v>0</v>
      </c>
      <c r="N11843" s="87">
        <v>0</v>
      </c>
      <c r="O11843" s="88">
        <v>0</v>
      </c>
      <c r="P11843" s="89" t="e">
        <v>#DIV/0!</v>
      </c>
    </row>
    <row r="11844" spans="1:16">
      <c r="A11844" s="75" t="s">
        <v>29569</v>
      </c>
      <c r="B11844" s="85">
        <v>11840</v>
      </c>
      <c r="C11844" s="85">
        <v>18835</v>
      </c>
      <c r="D11844" s="85">
        <v>11840</v>
      </c>
      <c r="E11844" s="86" t="s">
        <v>29564</v>
      </c>
      <c r="F11844" s="85" t="s">
        <v>1084</v>
      </c>
      <c r="G11844" s="86" t="s">
        <v>16893</v>
      </c>
      <c r="H11844" s="85" t="s">
        <v>1</v>
      </c>
      <c r="I11844" s="85">
        <v>-1</v>
      </c>
      <c r="J11844" s="88">
        <v>0</v>
      </c>
      <c r="K11844" s="146">
        <v>0.46916087545315932</v>
      </c>
      <c r="L11844" s="147">
        <v>9.321758155050892E-11</v>
      </c>
      <c r="M11844" s="147">
        <v>0</v>
      </c>
      <c r="N11844" s="87">
        <v>0</v>
      </c>
      <c r="O11844" s="88">
        <v>0</v>
      </c>
      <c r="P11844" s="89" t="e">
        <v>#DIV/0!</v>
      </c>
    </row>
    <row r="11845" spans="1:16">
      <c r="A11845" s="75" t="s">
        <v>29570</v>
      </c>
      <c r="B11845" s="85">
        <v>11841</v>
      </c>
      <c r="C11845" s="85">
        <v>18836</v>
      </c>
      <c r="D11845" s="85">
        <v>11841</v>
      </c>
      <c r="E11845" s="86" t="s">
        <v>29564</v>
      </c>
      <c r="F11845" s="85" t="s">
        <v>4627</v>
      </c>
      <c r="G11845" s="86" t="s">
        <v>16893</v>
      </c>
      <c r="H11845" s="85" t="s">
        <v>1</v>
      </c>
      <c r="I11845" s="85">
        <v>-1</v>
      </c>
      <c r="J11845" s="88">
        <v>0</v>
      </c>
      <c r="K11845" s="146">
        <v>0.3405557806692926</v>
      </c>
      <c r="L11845" s="147">
        <v>6.7836650117390862E-11</v>
      </c>
      <c r="M11845" s="147">
        <v>0</v>
      </c>
      <c r="N11845" s="87">
        <v>0</v>
      </c>
      <c r="O11845" s="88">
        <v>0</v>
      </c>
      <c r="P11845" s="89" t="e">
        <v>#DIV/0!</v>
      </c>
    </row>
    <row r="11846" spans="1:16">
      <c r="A11846" s="75" t="s">
        <v>29571</v>
      </c>
      <c r="B11846" s="85">
        <v>11842</v>
      </c>
      <c r="C11846" s="85">
        <v>18837</v>
      </c>
      <c r="D11846" s="85">
        <v>11842</v>
      </c>
      <c r="E11846" s="86" t="s">
        <v>29564</v>
      </c>
      <c r="F11846" s="85" t="s">
        <v>4372</v>
      </c>
      <c r="G11846" s="86" t="s">
        <v>16893</v>
      </c>
      <c r="H11846" s="85" t="s">
        <v>1</v>
      </c>
      <c r="I11846" s="85">
        <v>-1</v>
      </c>
      <c r="J11846" s="88">
        <v>0</v>
      </c>
      <c r="K11846" s="146">
        <v>0.27473443701989642</v>
      </c>
      <c r="L11846" s="147">
        <v>5.4638106727027817E-11</v>
      </c>
      <c r="M11846" s="147">
        <v>0</v>
      </c>
      <c r="N11846" s="87">
        <v>0</v>
      </c>
      <c r="O11846" s="88">
        <v>0</v>
      </c>
      <c r="P11846" s="89" t="e">
        <v>#DIV/0!</v>
      </c>
    </row>
    <row r="11847" spans="1:16">
      <c r="A11847" s="75" t="s">
        <v>29572</v>
      </c>
      <c r="B11847" s="85">
        <v>11843</v>
      </c>
      <c r="C11847" s="85">
        <v>18838</v>
      </c>
      <c r="D11847" s="85">
        <v>11843</v>
      </c>
      <c r="E11847" s="86" t="s">
        <v>29564</v>
      </c>
      <c r="F11847" s="85" t="s">
        <v>4711</v>
      </c>
      <c r="G11847" s="86" t="s">
        <v>16893</v>
      </c>
      <c r="H11847" s="85" t="s">
        <v>1</v>
      </c>
      <c r="I11847" s="85">
        <v>-1</v>
      </c>
      <c r="J11847" s="88">
        <v>0</v>
      </c>
      <c r="K11847" s="146">
        <v>0.49504136441536262</v>
      </c>
      <c r="L11847" s="147">
        <v>9.8855175895233377E-11</v>
      </c>
      <c r="M11847" s="147">
        <v>0</v>
      </c>
      <c r="N11847" s="87">
        <v>0</v>
      </c>
      <c r="O11847" s="88">
        <v>0</v>
      </c>
      <c r="P11847" s="89" t="e">
        <v>#DIV/0!</v>
      </c>
    </row>
    <row r="11848" spans="1:16">
      <c r="A11848" s="75" t="s">
        <v>29573</v>
      </c>
      <c r="B11848" s="85">
        <v>11844</v>
      </c>
      <c r="C11848" s="85">
        <v>18839</v>
      </c>
      <c r="D11848" s="85">
        <v>11844</v>
      </c>
      <c r="E11848" s="86" t="s">
        <v>29564</v>
      </c>
      <c r="F11848" s="85" t="s">
        <v>4389</v>
      </c>
      <c r="G11848" s="86" t="s">
        <v>16893</v>
      </c>
      <c r="H11848" s="85" t="s">
        <v>1</v>
      </c>
      <c r="I11848" s="85">
        <v>-1</v>
      </c>
      <c r="J11848" s="88">
        <v>0</v>
      </c>
      <c r="K11848" s="146">
        <v>0.83880261967177072</v>
      </c>
      <c r="L11848" s="147">
        <v>1.365524495395842E-10</v>
      </c>
      <c r="M11848" s="147">
        <v>0</v>
      </c>
      <c r="N11848" s="87">
        <v>0</v>
      </c>
      <c r="O11848" s="88">
        <v>0</v>
      </c>
      <c r="P11848" s="89" t="e">
        <v>#DIV/0!</v>
      </c>
    </row>
    <row r="11849" spans="1:16">
      <c r="A11849" s="75" t="s">
        <v>29574</v>
      </c>
      <c r="B11849" s="85">
        <v>11845</v>
      </c>
      <c r="C11849" s="85">
        <v>18840</v>
      </c>
      <c r="D11849" s="85">
        <v>11845</v>
      </c>
      <c r="E11849" s="86" t="s">
        <v>29564</v>
      </c>
      <c r="F11849" s="85" t="s">
        <v>38</v>
      </c>
      <c r="G11849" s="86" t="s">
        <v>16893</v>
      </c>
      <c r="H11849" s="85" t="s">
        <v>1</v>
      </c>
      <c r="I11849" s="85">
        <v>-1</v>
      </c>
      <c r="J11849" s="88">
        <v>0</v>
      </c>
      <c r="K11849" s="146">
        <v>0.3860285215446031</v>
      </c>
      <c r="L11849" s="147">
        <v>7.5237798364847369E-11</v>
      </c>
      <c r="M11849" s="147">
        <v>0</v>
      </c>
      <c r="N11849" s="87">
        <v>0</v>
      </c>
      <c r="O11849" s="88">
        <v>0</v>
      </c>
      <c r="P11849" s="89" t="e">
        <v>#DIV/0!</v>
      </c>
    </row>
    <row r="11850" spans="1:16">
      <c r="A11850" s="75" t="s">
        <v>29575</v>
      </c>
      <c r="B11850" s="85">
        <v>11846</v>
      </c>
      <c r="C11850" s="85">
        <v>18841</v>
      </c>
      <c r="D11850" s="85">
        <v>11846</v>
      </c>
      <c r="E11850" s="86" t="s">
        <v>29564</v>
      </c>
      <c r="F11850" s="85" t="s">
        <v>4653</v>
      </c>
      <c r="G11850" s="86" t="s">
        <v>16893</v>
      </c>
      <c r="H11850" s="85" t="s">
        <v>1</v>
      </c>
      <c r="I11850" s="85">
        <v>-1</v>
      </c>
      <c r="J11850" s="88">
        <v>0</v>
      </c>
      <c r="K11850" s="146">
        <v>0.3410864297641501</v>
      </c>
      <c r="L11850" s="147">
        <v>6.7928844010561361E-11</v>
      </c>
      <c r="M11850" s="147">
        <v>0</v>
      </c>
      <c r="N11850" s="87">
        <v>0</v>
      </c>
      <c r="O11850" s="88">
        <v>0</v>
      </c>
      <c r="P11850" s="89" t="e">
        <v>#DIV/0!</v>
      </c>
    </row>
    <row r="11851" spans="1:16">
      <c r="A11851" s="75" t="s">
        <v>29576</v>
      </c>
      <c r="B11851" s="85">
        <v>11847</v>
      </c>
      <c r="C11851" s="85">
        <v>18842</v>
      </c>
      <c r="D11851" s="85">
        <v>11847</v>
      </c>
      <c r="E11851" s="86" t="s">
        <v>29564</v>
      </c>
      <c r="F11851" s="85" t="s">
        <v>4655</v>
      </c>
      <c r="G11851" s="86" t="s">
        <v>16893</v>
      </c>
      <c r="H11851" s="85" t="s">
        <v>1</v>
      </c>
      <c r="I11851" s="85">
        <v>-1</v>
      </c>
      <c r="J11851" s="88">
        <v>0</v>
      </c>
      <c r="K11851" s="146">
        <v>0.21502452180841039</v>
      </c>
      <c r="L11851" s="147">
        <v>4.2748290880663587E-11</v>
      </c>
      <c r="M11851" s="147">
        <v>0</v>
      </c>
      <c r="N11851" s="87">
        <v>0</v>
      </c>
      <c r="O11851" s="88">
        <v>0</v>
      </c>
      <c r="P11851" s="89" t="e">
        <v>#DIV/0!</v>
      </c>
    </row>
    <row r="11852" spans="1:16">
      <c r="A11852" s="75" t="s">
        <v>29577</v>
      </c>
      <c r="B11852" s="85">
        <v>11848</v>
      </c>
      <c r="C11852" s="85">
        <v>18843</v>
      </c>
      <c r="D11852" s="85">
        <v>11848</v>
      </c>
      <c r="E11852" s="86" t="s">
        <v>29578</v>
      </c>
      <c r="F11852" s="85" t="s">
        <v>32</v>
      </c>
      <c r="G11852" s="86" t="s">
        <v>16893</v>
      </c>
      <c r="H11852" s="85" t="s">
        <v>1</v>
      </c>
      <c r="I11852" s="85">
        <v>-1</v>
      </c>
      <c r="J11852" s="88">
        <v>8.0658031787614909E-2</v>
      </c>
      <c r="K11852" s="146">
        <v>0.82657773335467766</v>
      </c>
      <c r="L11852" s="147">
        <v>3.8294707197487932E-10</v>
      </c>
      <c r="M11852" s="147">
        <v>2.3283841901097172E-3</v>
      </c>
      <c r="N11852" s="87">
        <v>0.2563408335637995</v>
      </c>
      <c r="O11852" s="88">
        <v>2.1254037739838111E-2</v>
      </c>
      <c r="P11852" s="89">
        <v>82.913195858623467</v>
      </c>
    </row>
    <row r="11853" spans="1:16">
      <c r="A11853" s="75" t="s">
        <v>29579</v>
      </c>
      <c r="B11853" s="85">
        <v>11849</v>
      </c>
      <c r="C11853" s="85">
        <v>18844</v>
      </c>
      <c r="D11853" s="85">
        <v>11849</v>
      </c>
      <c r="E11853" s="86" t="s">
        <v>29578</v>
      </c>
      <c r="F11853" s="85" t="s">
        <v>38</v>
      </c>
      <c r="G11853" s="86" t="s">
        <v>16893</v>
      </c>
      <c r="H11853" s="85" t="s">
        <v>1</v>
      </c>
      <c r="I11853" s="85">
        <v>-1</v>
      </c>
      <c r="J11853" s="88">
        <v>8.428092446099536E-2</v>
      </c>
      <c r="K11853" s="146">
        <v>0.8322064673713051</v>
      </c>
      <c r="L11853" s="147">
        <v>4.0026427068616179E-10</v>
      </c>
      <c r="M11853" s="147">
        <v>2.5540105154401001E-3</v>
      </c>
      <c r="N11853" s="87">
        <v>0.30000087265952752</v>
      </c>
      <c r="O11853" s="88">
        <v>2.507956353537703E-2</v>
      </c>
      <c r="P11853" s="89">
        <v>83.598301941741184</v>
      </c>
    </row>
    <row r="11854" spans="1:16">
      <c r="A11854" s="75" t="s">
        <v>11612</v>
      </c>
      <c r="B11854" s="85">
        <v>11850</v>
      </c>
      <c r="C11854" s="85">
        <v>7896</v>
      </c>
      <c r="D11854" s="85">
        <v>11850</v>
      </c>
      <c r="E11854" s="86" t="s">
        <v>11613</v>
      </c>
      <c r="F11854" s="85" t="s">
        <v>429</v>
      </c>
      <c r="G11854" s="86" t="s">
        <v>11614</v>
      </c>
      <c r="H11854" s="85" t="s">
        <v>53</v>
      </c>
      <c r="I11854" s="85">
        <v>1</v>
      </c>
      <c r="J11854" s="88">
        <v>1.4083387299706471E-2</v>
      </c>
      <c r="K11854" s="146">
        <v>6.2096733685960991E-2</v>
      </c>
      <c r="L11854" s="147">
        <v>2.401787494963364E-10</v>
      </c>
      <c r="M11854" s="147">
        <v>4.7749512525281022E-4</v>
      </c>
      <c r="N11854" s="87">
        <v>1.319741149174446</v>
      </c>
      <c r="O11854" s="88">
        <v>1.2364068946212449E-2</v>
      </c>
      <c r="P11854" s="89">
        <v>9.3685560641544736</v>
      </c>
    </row>
    <row r="11855" spans="1:16">
      <c r="A11855" s="75" t="s">
        <v>11615</v>
      </c>
      <c r="B11855" s="85">
        <v>11851</v>
      </c>
      <c r="C11855" s="85">
        <v>7897</v>
      </c>
      <c r="D11855" s="85">
        <v>11851</v>
      </c>
      <c r="E11855" s="86" t="s">
        <v>11613</v>
      </c>
      <c r="F11855" s="85" t="s">
        <v>38</v>
      </c>
      <c r="G11855" s="86" t="s">
        <v>11614</v>
      </c>
      <c r="H11855" s="85" t="s">
        <v>53</v>
      </c>
      <c r="I11855" s="85">
        <v>1</v>
      </c>
      <c r="J11855" s="88">
        <v>2.1070695855198069E-2</v>
      </c>
      <c r="K11855" s="146">
        <v>7.5430999688929704E-2</v>
      </c>
      <c r="L11855" s="147">
        <v>2.6815834747475798E-10</v>
      </c>
      <c r="M11855" s="147">
        <v>9.9484270510867079E-4</v>
      </c>
      <c r="N11855" s="87">
        <v>1.3771067498210461</v>
      </c>
      <c r="O11855" s="88">
        <v>1.7947659634374519E-2</v>
      </c>
      <c r="P11855" s="89">
        <v>13.032874638590512</v>
      </c>
    </row>
    <row r="11856" spans="1:16">
      <c r="A11856" s="75" t="s">
        <v>16895</v>
      </c>
      <c r="B11856" s="85">
        <v>11852</v>
      </c>
      <c r="C11856" s="85">
        <v>11262</v>
      </c>
      <c r="D11856" s="85">
        <v>11852</v>
      </c>
      <c r="E11856" s="86" t="s">
        <v>16896</v>
      </c>
      <c r="F11856" s="85" t="s">
        <v>38</v>
      </c>
      <c r="G11856" s="86" t="s">
        <v>11614</v>
      </c>
      <c r="H11856" s="85" t="s">
        <v>53</v>
      </c>
      <c r="I11856" s="85">
        <v>1</v>
      </c>
      <c r="J11856" s="88">
        <v>2.2119454433943631E-2</v>
      </c>
      <c r="K11856" s="146">
        <v>7.6994490758597545E-2</v>
      </c>
      <c r="L11856" s="147">
        <v>2.7425259827718199E-10</v>
      </c>
      <c r="M11856" s="147">
        <v>1.130805377650596E-3</v>
      </c>
      <c r="N11856" s="87">
        <v>1.392072655122359</v>
      </c>
      <c r="O11856" s="88">
        <v>1.890076195696358E-2</v>
      </c>
      <c r="P11856" s="89">
        <v>13.577424919177268</v>
      </c>
    </row>
    <row r="11857" spans="1:16">
      <c r="A11857" s="75" t="s">
        <v>16897</v>
      </c>
      <c r="B11857" s="85">
        <v>11853</v>
      </c>
      <c r="C11857" s="85">
        <v>11263</v>
      </c>
      <c r="D11857" s="85">
        <v>11853</v>
      </c>
      <c r="E11857" s="86" t="s">
        <v>16896</v>
      </c>
      <c r="F11857" s="85" t="s">
        <v>11</v>
      </c>
      <c r="G11857" s="86" t="s">
        <v>11614</v>
      </c>
      <c r="H11857" s="85" t="s">
        <v>53</v>
      </c>
      <c r="I11857" s="85">
        <v>1</v>
      </c>
      <c r="J11857" s="88">
        <v>2.4664481120899778E-2</v>
      </c>
      <c r="K11857" s="146">
        <v>7.5740139990723071E-2</v>
      </c>
      <c r="L11857" s="147">
        <v>2.9617263651165279E-10</v>
      </c>
      <c r="M11857" s="147">
        <v>1.7373069720352399E-3</v>
      </c>
      <c r="N11857" s="87">
        <v>1.48003643984377</v>
      </c>
      <c r="O11857" s="88">
        <v>2.189534870518025E-2</v>
      </c>
      <c r="P11857" s="89">
        <v>14.793790284982094</v>
      </c>
    </row>
    <row r="11858" spans="1:16">
      <c r="A11858" s="75" t="s">
        <v>11608</v>
      </c>
      <c r="B11858" s="85">
        <v>11854</v>
      </c>
      <c r="C11858" s="85">
        <v>7894</v>
      </c>
      <c r="D11858" s="85">
        <v>11854</v>
      </c>
      <c r="E11858" s="86" t="s">
        <v>11609</v>
      </c>
      <c r="F11858" s="85" t="s">
        <v>38</v>
      </c>
      <c r="G11858" s="86" t="s">
        <v>11610</v>
      </c>
      <c r="H11858" s="85" t="s">
        <v>260</v>
      </c>
      <c r="I11858" s="85">
        <v>1</v>
      </c>
      <c r="J11858" s="88">
        <v>29847464.801544081</v>
      </c>
      <c r="K11858" s="146">
        <v>62912892.034790158</v>
      </c>
      <c r="L11858" s="147">
        <v>0.13932015184072499</v>
      </c>
      <c r="M11858" s="147">
        <v>2966894.5740528521</v>
      </c>
      <c r="N11858" s="87">
        <v>337276436.52473849</v>
      </c>
      <c r="O11858" s="88">
        <v>26826342.314796321</v>
      </c>
      <c r="P11858" s="89">
        <v>79.538145597161119</v>
      </c>
    </row>
    <row r="11859" spans="1:16">
      <c r="A11859" s="75" t="s">
        <v>11611</v>
      </c>
      <c r="B11859" s="85">
        <v>11855</v>
      </c>
      <c r="C11859" s="85">
        <v>7895</v>
      </c>
      <c r="D11859" s="85">
        <v>11855</v>
      </c>
      <c r="E11859" s="86" t="s">
        <v>11609</v>
      </c>
      <c r="F11859" s="85" t="s">
        <v>11</v>
      </c>
      <c r="G11859" s="86" t="s">
        <v>11610</v>
      </c>
      <c r="H11859" s="85" t="s">
        <v>260</v>
      </c>
      <c r="I11859" s="85">
        <v>1</v>
      </c>
      <c r="J11859" s="88">
        <v>26757239.396316729</v>
      </c>
      <c r="K11859" s="146">
        <v>58398154.462020852</v>
      </c>
      <c r="L11859" s="147">
        <v>0.12475604107930539</v>
      </c>
      <c r="M11859" s="147">
        <v>2882893.2646293938</v>
      </c>
      <c r="N11859" s="87">
        <v>317569687.38273108</v>
      </c>
      <c r="O11859" s="88">
        <v>24150201.216310721</v>
      </c>
      <c r="P11859" s="89">
        <v>76.046934502300886</v>
      </c>
    </row>
    <row r="11860" spans="1:16">
      <c r="A11860" s="75" t="s">
        <v>16898</v>
      </c>
      <c r="B11860" s="85">
        <v>11856</v>
      </c>
      <c r="C11860" s="85">
        <v>11264</v>
      </c>
      <c r="D11860" s="85">
        <v>11856</v>
      </c>
      <c r="E11860" s="86" t="s">
        <v>16899</v>
      </c>
      <c r="F11860" s="85" t="s">
        <v>55</v>
      </c>
      <c r="G11860" s="86" t="s">
        <v>11610</v>
      </c>
      <c r="H11860" s="85" t="s">
        <v>260</v>
      </c>
      <c r="I11860" s="85">
        <v>1</v>
      </c>
      <c r="J11860" s="88">
        <v>28825859.917734519</v>
      </c>
      <c r="K11860" s="146">
        <v>61420354.323574081</v>
      </c>
      <c r="L11860" s="147">
        <v>0.13450536821457229</v>
      </c>
      <c r="M11860" s="147">
        <v>2939124.38362977</v>
      </c>
      <c r="N11860" s="87">
        <v>330761535.98271698</v>
      </c>
      <c r="O11860" s="88">
        <v>25941630.535729442</v>
      </c>
      <c r="P11860" s="89">
        <v>78.430009882058812</v>
      </c>
    </row>
    <row r="11861" spans="1:16">
      <c r="A11861" s="75" t="s">
        <v>11616</v>
      </c>
      <c r="B11861" s="85">
        <v>11857</v>
      </c>
      <c r="C11861" s="85">
        <v>7898</v>
      </c>
      <c r="D11861" s="85">
        <v>11857</v>
      </c>
      <c r="E11861" s="86" t="s">
        <v>11617</v>
      </c>
      <c r="F11861" s="85" t="s">
        <v>38</v>
      </c>
      <c r="G11861" s="86" t="s">
        <v>11618</v>
      </c>
      <c r="H11861" s="85" t="s">
        <v>260</v>
      </c>
      <c r="I11861" s="85">
        <v>1</v>
      </c>
      <c r="J11861" s="88">
        <v>29847464.801544081</v>
      </c>
      <c r="K11861" s="146">
        <v>62912892.034790158</v>
      </c>
      <c r="L11861" s="147">
        <v>0.13932015184072499</v>
      </c>
      <c r="M11861" s="147">
        <v>2966894.5740528521</v>
      </c>
      <c r="N11861" s="87">
        <v>337276436.52473849</v>
      </c>
      <c r="O11861" s="88">
        <v>26826342.314796321</v>
      </c>
      <c r="P11861" s="89">
        <v>79.538145597161119</v>
      </c>
    </row>
    <row r="11862" spans="1:16">
      <c r="A11862" s="75" t="s">
        <v>11619</v>
      </c>
      <c r="B11862" s="85">
        <v>11858</v>
      </c>
      <c r="C11862" s="85">
        <v>7899</v>
      </c>
      <c r="D11862" s="85">
        <v>11858</v>
      </c>
      <c r="E11862" s="86" t="s">
        <v>11617</v>
      </c>
      <c r="F11862" s="85" t="s">
        <v>11</v>
      </c>
      <c r="G11862" s="86" t="s">
        <v>11618</v>
      </c>
      <c r="H11862" s="85" t="s">
        <v>260</v>
      </c>
      <c r="I11862" s="85">
        <v>1</v>
      </c>
      <c r="J11862" s="88">
        <v>26757239.396316729</v>
      </c>
      <c r="K11862" s="146">
        <v>58398154.462020852</v>
      </c>
      <c r="L11862" s="147">
        <v>0.12475604107930539</v>
      </c>
      <c r="M11862" s="147">
        <v>2882893.2646293938</v>
      </c>
      <c r="N11862" s="87">
        <v>317569687.38273108</v>
      </c>
      <c r="O11862" s="88">
        <v>24150201.216310721</v>
      </c>
      <c r="P11862" s="89">
        <v>76.046934502300886</v>
      </c>
    </row>
    <row r="11863" spans="1:16">
      <c r="A11863" s="75" t="s">
        <v>16900</v>
      </c>
      <c r="B11863" s="85">
        <v>11859</v>
      </c>
      <c r="C11863" s="85">
        <v>11265</v>
      </c>
      <c r="D11863" s="85">
        <v>11859</v>
      </c>
      <c r="E11863" s="86" t="s">
        <v>16901</v>
      </c>
      <c r="F11863" s="85" t="s">
        <v>55</v>
      </c>
      <c r="G11863" s="86" t="s">
        <v>11618</v>
      </c>
      <c r="H11863" s="85" t="s">
        <v>260</v>
      </c>
      <c r="I11863" s="85">
        <v>1</v>
      </c>
      <c r="J11863" s="88">
        <v>28825859.917734511</v>
      </c>
      <c r="K11863" s="146">
        <v>61420354.323574036</v>
      </c>
      <c r="L11863" s="147">
        <v>0.13450536821457229</v>
      </c>
      <c r="M11863" s="147">
        <v>2939124.38362977</v>
      </c>
      <c r="N11863" s="87">
        <v>330761535.98271692</v>
      </c>
      <c r="O11863" s="88">
        <v>25941630.535729431</v>
      </c>
      <c r="P11863" s="89">
        <v>78.430009882058783</v>
      </c>
    </row>
    <row r="11864" spans="1:16">
      <c r="A11864" s="75" t="s">
        <v>11625</v>
      </c>
      <c r="B11864" s="85">
        <v>11860</v>
      </c>
      <c r="C11864" s="85">
        <v>7903</v>
      </c>
      <c r="D11864" s="85">
        <v>11860</v>
      </c>
      <c r="E11864" s="86" t="s">
        <v>11626</v>
      </c>
      <c r="F11864" s="85" t="s">
        <v>38</v>
      </c>
      <c r="G11864" s="86" t="s">
        <v>11627</v>
      </c>
      <c r="H11864" s="85" t="s">
        <v>260</v>
      </c>
      <c r="I11864" s="85">
        <v>1</v>
      </c>
      <c r="J11864" s="88">
        <v>240423328.55813959</v>
      </c>
      <c r="K11864" s="146">
        <v>577010649.30435765</v>
      </c>
      <c r="L11864" s="147">
        <v>1.27100190937841</v>
      </c>
      <c r="M11864" s="147">
        <v>23266929.21754254</v>
      </c>
      <c r="N11864" s="87">
        <v>2695727829.6260762</v>
      </c>
      <c r="O11864" s="88">
        <v>216133115.90507069</v>
      </c>
      <c r="P11864" s="89">
        <v>80.176163754280211</v>
      </c>
    </row>
    <row r="11865" spans="1:16">
      <c r="A11865" s="75" t="s">
        <v>11628</v>
      </c>
      <c r="B11865" s="85">
        <v>11861</v>
      </c>
      <c r="C11865" s="85">
        <v>7904</v>
      </c>
      <c r="D11865" s="85">
        <v>11861</v>
      </c>
      <c r="E11865" s="86" t="s">
        <v>11626</v>
      </c>
      <c r="F11865" s="85" t="s">
        <v>11</v>
      </c>
      <c r="G11865" s="86" t="s">
        <v>11627</v>
      </c>
      <c r="H11865" s="85" t="s">
        <v>260</v>
      </c>
      <c r="I11865" s="85">
        <v>1</v>
      </c>
      <c r="J11865" s="88">
        <v>215298617.08510491</v>
      </c>
      <c r="K11865" s="146">
        <v>540766984.27654803</v>
      </c>
      <c r="L11865" s="147">
        <v>1.1517747026059439</v>
      </c>
      <c r="M11865" s="147">
        <v>22549076.708756391</v>
      </c>
      <c r="N11865" s="87">
        <v>2529346987.3292499</v>
      </c>
      <c r="O11865" s="88">
        <v>194316266.7995095</v>
      </c>
      <c r="P11865" s="89">
        <v>76.824677583951825</v>
      </c>
    </row>
    <row r="11866" spans="1:16">
      <c r="A11866" s="75" t="s">
        <v>16902</v>
      </c>
      <c r="B11866" s="85">
        <v>11862</v>
      </c>
      <c r="C11866" s="85">
        <v>11266</v>
      </c>
      <c r="D11866" s="85">
        <v>11862</v>
      </c>
      <c r="E11866" s="86" t="s">
        <v>16903</v>
      </c>
      <c r="F11866" s="85" t="s">
        <v>55</v>
      </c>
      <c r="G11866" s="86" t="s">
        <v>11627</v>
      </c>
      <c r="H11866" s="85" t="s">
        <v>260</v>
      </c>
      <c r="I11866" s="85">
        <v>1</v>
      </c>
      <c r="J11866" s="88">
        <v>240423328.55813959</v>
      </c>
      <c r="K11866" s="146">
        <v>577010649.30435765</v>
      </c>
      <c r="L11866" s="147">
        <v>1.27100190937841</v>
      </c>
      <c r="M11866" s="147">
        <v>23266929.21754254</v>
      </c>
      <c r="N11866" s="87">
        <v>2695727829.6260762</v>
      </c>
      <c r="O11866" s="88">
        <v>216133115.90507069</v>
      </c>
      <c r="P11866" s="89">
        <v>80.176163754280211</v>
      </c>
    </row>
    <row r="11867" spans="1:16">
      <c r="A11867" s="75" t="s">
        <v>11633</v>
      </c>
      <c r="B11867" s="85">
        <v>11863</v>
      </c>
      <c r="C11867" s="85">
        <v>7907</v>
      </c>
      <c r="D11867" s="85">
        <v>11863</v>
      </c>
      <c r="E11867" s="86" t="s">
        <v>11634</v>
      </c>
      <c r="F11867" s="85" t="s">
        <v>1084</v>
      </c>
      <c r="G11867" s="86" t="s">
        <v>11635</v>
      </c>
      <c r="H11867" s="85" t="s">
        <v>1</v>
      </c>
      <c r="I11867" s="85">
        <v>1</v>
      </c>
      <c r="J11867" s="88">
        <v>0.13869823570502349</v>
      </c>
      <c r="K11867" s="146">
        <v>0.24592532593249847</v>
      </c>
      <c r="L11867" s="147">
        <v>6.9594617182178512E-10</v>
      </c>
      <c r="M11867" s="147">
        <v>1.501216266363219E-2</v>
      </c>
      <c r="N11867" s="87">
        <v>2.4138971922966652</v>
      </c>
      <c r="O11867" s="88">
        <v>0.1238931142335416</v>
      </c>
      <c r="P11867" s="89">
        <v>51.324934064679617</v>
      </c>
    </row>
    <row r="11868" spans="1:16">
      <c r="A11868" s="75" t="s">
        <v>11649</v>
      </c>
      <c r="B11868" s="85">
        <v>11864</v>
      </c>
      <c r="C11868" s="85">
        <v>7915</v>
      </c>
      <c r="D11868" s="85">
        <v>11864</v>
      </c>
      <c r="E11868" s="86" t="s">
        <v>11650</v>
      </c>
      <c r="F11868" s="85" t="s">
        <v>509</v>
      </c>
      <c r="G11868" s="86" t="s">
        <v>11635</v>
      </c>
      <c r="H11868" s="85" t="s">
        <v>1</v>
      </c>
      <c r="I11868" s="85">
        <v>1</v>
      </c>
      <c r="J11868" s="88">
        <v>1.55121901599723E-2</v>
      </c>
      <c r="K11868" s="146">
        <v>2.4374427977955058E-2</v>
      </c>
      <c r="L11868" s="147">
        <v>7.3785022518573776E-11</v>
      </c>
      <c r="M11868" s="147">
        <v>1.908920629175451E-3</v>
      </c>
      <c r="N11868" s="87">
        <v>0.23264888836421249</v>
      </c>
      <c r="O11868" s="88">
        <v>1.4109226977598239E-2</v>
      </c>
      <c r="P11868" s="89">
        <v>60.646010719424559</v>
      </c>
    </row>
    <row r="11869" spans="1:16">
      <c r="A11869" s="75" t="s">
        <v>11651</v>
      </c>
      <c r="B11869" s="85">
        <v>11865</v>
      </c>
      <c r="C11869" s="85">
        <v>7916</v>
      </c>
      <c r="D11869" s="85">
        <v>11865</v>
      </c>
      <c r="E11869" s="86" t="s">
        <v>11650</v>
      </c>
      <c r="F11869" s="85" t="s">
        <v>32</v>
      </c>
      <c r="G11869" s="86" t="s">
        <v>11635</v>
      </c>
      <c r="H11869" s="85" t="s">
        <v>1</v>
      </c>
      <c r="I11869" s="85">
        <v>1</v>
      </c>
      <c r="J11869" s="88">
        <v>3.7970830676889891E-3</v>
      </c>
      <c r="K11869" s="146">
        <v>1.2499383757332762E-2</v>
      </c>
      <c r="L11869" s="147">
        <v>2.840350402729182E-11</v>
      </c>
      <c r="M11869" s="147">
        <v>4.3085844054026421E-4</v>
      </c>
      <c r="N11869" s="87">
        <v>9.571916704864529E-2</v>
      </c>
      <c r="O11869" s="88">
        <v>3.2628333656435061E-3</v>
      </c>
      <c r="P11869" s="89">
        <v>34.087565387873738</v>
      </c>
    </row>
    <row r="11870" spans="1:16">
      <c r="A11870" s="75" t="s">
        <v>11652</v>
      </c>
      <c r="B11870" s="85">
        <v>11866</v>
      </c>
      <c r="C11870" s="85">
        <v>7917</v>
      </c>
      <c r="D11870" s="85">
        <v>11866</v>
      </c>
      <c r="E11870" s="86" t="s">
        <v>11650</v>
      </c>
      <c r="F11870" s="85" t="s">
        <v>31</v>
      </c>
      <c r="G11870" s="86" t="s">
        <v>11635</v>
      </c>
      <c r="H11870" s="85" t="s">
        <v>1</v>
      </c>
      <c r="I11870" s="85">
        <v>1</v>
      </c>
      <c r="J11870" s="88">
        <v>2.1439385240969829E-2</v>
      </c>
      <c r="K11870" s="146">
        <v>3.3898237892183304E-2</v>
      </c>
      <c r="L11870" s="147">
        <v>1.1394728521082771E-10</v>
      </c>
      <c r="M11870" s="147">
        <v>1.3759828026932259E-3</v>
      </c>
      <c r="N11870" s="87">
        <v>0.38722526280026159</v>
      </c>
      <c r="O11870" s="88">
        <v>1.953471987758288E-2</v>
      </c>
      <c r="P11870" s="89">
        <v>50.447947885206219</v>
      </c>
    </row>
    <row r="11871" spans="1:16">
      <c r="A11871" s="75" t="s">
        <v>11653</v>
      </c>
      <c r="B11871" s="85">
        <v>11867</v>
      </c>
      <c r="C11871" s="85">
        <v>7918</v>
      </c>
      <c r="D11871" s="85">
        <v>11867</v>
      </c>
      <c r="E11871" s="86" t="s">
        <v>11650</v>
      </c>
      <c r="F11871" s="85" t="s">
        <v>38</v>
      </c>
      <c r="G11871" s="86" t="s">
        <v>11635</v>
      </c>
      <c r="H11871" s="85" t="s">
        <v>1</v>
      </c>
      <c r="I11871" s="85">
        <v>1</v>
      </c>
      <c r="J11871" s="88">
        <v>3.6874364343940827E-2</v>
      </c>
      <c r="K11871" s="146">
        <v>5.0096523882521476E-2</v>
      </c>
      <c r="L11871" s="147">
        <v>1.6910326608091031E-10</v>
      </c>
      <c r="M11871" s="147">
        <v>2.5885105587019181E-3</v>
      </c>
      <c r="N11871" s="87">
        <v>0.46570940841627478</v>
      </c>
      <c r="O11871" s="88">
        <v>3.313430216768682E-2</v>
      </c>
      <c r="P11871" s="89">
        <v>71.148019706893479</v>
      </c>
    </row>
    <row r="11872" spans="1:16">
      <c r="A11872" s="75" t="s">
        <v>16904</v>
      </c>
      <c r="B11872" s="85">
        <v>11868</v>
      </c>
      <c r="C11872" s="85">
        <v>11267</v>
      </c>
      <c r="D11872" s="85">
        <v>11868</v>
      </c>
      <c r="E11872" s="86" t="s">
        <v>16905</v>
      </c>
      <c r="F11872" s="85" t="s">
        <v>38</v>
      </c>
      <c r="G11872" s="86" t="s">
        <v>11635</v>
      </c>
      <c r="H11872" s="85" t="s">
        <v>1</v>
      </c>
      <c r="I11872" s="85">
        <v>1</v>
      </c>
      <c r="J11872" s="88">
        <v>4.1140329366901672E-2</v>
      </c>
      <c r="K11872" s="146">
        <v>9.1939005800627777E-2</v>
      </c>
      <c r="L11872" s="147">
        <v>2.0585597891844869E-10</v>
      </c>
      <c r="M11872" s="147">
        <v>3.2974134590764499E-3</v>
      </c>
      <c r="N11872" s="87">
        <v>0.53112720246878831</v>
      </c>
      <c r="O11872" s="88">
        <v>3.7017693246523167E-2</v>
      </c>
      <c r="P11872" s="89">
        <v>69.696473979222546</v>
      </c>
    </row>
    <row r="11873" spans="1:16">
      <c r="A11873" s="75" t="s">
        <v>16906</v>
      </c>
      <c r="B11873" s="85">
        <v>11869</v>
      </c>
      <c r="C11873" s="85">
        <v>11268</v>
      </c>
      <c r="D11873" s="85">
        <v>11869</v>
      </c>
      <c r="E11873" s="86" t="s">
        <v>16905</v>
      </c>
      <c r="F11873" s="85" t="s">
        <v>11</v>
      </c>
      <c r="G11873" s="86" t="s">
        <v>11635</v>
      </c>
      <c r="H11873" s="85" t="s">
        <v>1</v>
      </c>
      <c r="I11873" s="85">
        <v>1</v>
      </c>
      <c r="J11873" s="88">
        <v>2.454985659839011E-2</v>
      </c>
      <c r="K11873" s="146">
        <v>3.7344177384173165E-2</v>
      </c>
      <c r="L11873" s="147">
        <v>1.2898010801540369E-10</v>
      </c>
      <c r="M11873" s="147">
        <v>1.8197553870326121E-3</v>
      </c>
      <c r="N11873" s="87">
        <v>0.43553379135981229</v>
      </c>
      <c r="O11873" s="88">
        <v>2.23217106432308E-2</v>
      </c>
      <c r="P11873" s="89">
        <v>51.251386427534214</v>
      </c>
    </row>
    <row r="11874" spans="1:16">
      <c r="A11874" s="75" t="s">
        <v>32903</v>
      </c>
      <c r="B11874" s="85">
        <v>11870</v>
      </c>
      <c r="C11874" s="85">
        <v>21205</v>
      </c>
      <c r="D11874" s="85">
        <v>11870</v>
      </c>
      <c r="E11874" s="86" t="s">
        <v>32899</v>
      </c>
      <c r="F11874" s="85" t="s">
        <v>55</v>
      </c>
      <c r="G11874" s="86" t="s">
        <v>11635</v>
      </c>
      <c r="H11874" s="85" t="s">
        <v>1</v>
      </c>
      <c r="I11874" s="85">
        <v>1</v>
      </c>
      <c r="J11874" s="88">
        <v>0.13462360990318531</v>
      </c>
      <c r="K11874" s="146">
        <v>2.931028854886633</v>
      </c>
      <c r="L11874" s="147">
        <v>1.8371121201912789E-9</v>
      </c>
      <c r="M11874" s="147">
        <v>2.431234457468261E-2</v>
      </c>
      <c r="N11874" s="87">
        <v>1.9676638008510929</v>
      </c>
      <c r="O11874" s="88">
        <v>0.12274745881431071</v>
      </c>
      <c r="P11874" s="89">
        <v>62.382333181724206</v>
      </c>
    </row>
    <row r="11875" spans="1:16">
      <c r="A11875" s="75" t="s">
        <v>11629</v>
      </c>
      <c r="B11875" s="85">
        <v>11871</v>
      </c>
      <c r="C11875" s="85">
        <v>7905</v>
      </c>
      <c r="D11875" s="85">
        <v>11871</v>
      </c>
      <c r="E11875" s="86" t="s">
        <v>11630</v>
      </c>
      <c r="F11875" s="85" t="s">
        <v>32</v>
      </c>
      <c r="G11875" s="86" t="s">
        <v>11631</v>
      </c>
      <c r="H11875" s="85" t="s">
        <v>1</v>
      </c>
      <c r="I11875" s="85">
        <v>1</v>
      </c>
      <c r="J11875" s="88">
        <v>0.5645979577431639</v>
      </c>
      <c r="K11875" s="146">
        <v>0.38939692047656888</v>
      </c>
      <c r="L11875" s="147">
        <v>1.9865661941881679E-9</v>
      </c>
      <c r="M11875" s="147">
        <v>1.2010626820492819E-2</v>
      </c>
      <c r="N11875" s="87">
        <v>2.358508804956728</v>
      </c>
      <c r="O11875" s="88">
        <v>0.54945416881283082</v>
      </c>
      <c r="P11875" s="89">
        <v>232.96676597436394</v>
      </c>
    </row>
    <row r="11876" spans="1:16">
      <c r="A11876" s="75" t="s">
        <v>11632</v>
      </c>
      <c r="B11876" s="85">
        <v>11872</v>
      </c>
      <c r="C11876" s="85">
        <v>7906</v>
      </c>
      <c r="D11876" s="85">
        <v>11872</v>
      </c>
      <c r="E11876" s="86" t="s">
        <v>11630</v>
      </c>
      <c r="F11876" s="85" t="s">
        <v>38</v>
      </c>
      <c r="G11876" s="86" t="s">
        <v>11631</v>
      </c>
      <c r="H11876" s="85" t="s">
        <v>1</v>
      </c>
      <c r="I11876" s="85">
        <v>1</v>
      </c>
      <c r="J11876" s="88">
        <v>0.70822377895870847</v>
      </c>
      <c r="K11876" s="146">
        <v>0.58114354400275248</v>
      </c>
      <c r="L11876" s="147">
        <v>2.6666998489550511E-9</v>
      </c>
      <c r="M11876" s="147">
        <v>2.4448922410241151E-2</v>
      </c>
      <c r="N11876" s="87">
        <v>3.9094431648833372</v>
      </c>
      <c r="O11876" s="88">
        <v>0.67117093492285962</v>
      </c>
      <c r="P11876" s="89">
        <v>171.6794199623281</v>
      </c>
    </row>
    <row r="11877" spans="1:16">
      <c r="A11877" s="75" t="s">
        <v>16907</v>
      </c>
      <c r="B11877" s="85">
        <v>11873</v>
      </c>
      <c r="C11877" s="85">
        <v>11269</v>
      </c>
      <c r="D11877" s="85">
        <v>11873</v>
      </c>
      <c r="E11877" s="86" t="s">
        <v>16908</v>
      </c>
      <c r="F11877" s="85" t="s">
        <v>55</v>
      </c>
      <c r="G11877" s="86" t="s">
        <v>11631</v>
      </c>
      <c r="H11877" s="85" t="s">
        <v>1</v>
      </c>
      <c r="I11877" s="85">
        <v>1</v>
      </c>
      <c r="J11877" s="88">
        <v>0.73532897892717985</v>
      </c>
      <c r="K11877" s="146">
        <v>0.61909661818242123</v>
      </c>
      <c r="L11877" s="147">
        <v>2.8181414705262929E-9</v>
      </c>
      <c r="M11877" s="147">
        <v>2.8150347296989901E-2</v>
      </c>
      <c r="N11877" s="87">
        <v>4.3136715747007566</v>
      </c>
      <c r="O11877" s="88">
        <v>0.69583613311765136</v>
      </c>
      <c r="P11877" s="89">
        <v>161.30948336416225</v>
      </c>
    </row>
    <row r="11878" spans="1:16">
      <c r="A11878" s="75" t="s">
        <v>11750</v>
      </c>
      <c r="B11878" s="85">
        <v>11874</v>
      </c>
      <c r="C11878" s="85">
        <v>7975</v>
      </c>
      <c r="D11878" s="85">
        <v>11874</v>
      </c>
      <c r="E11878" s="86" t="s">
        <v>11748</v>
      </c>
      <c r="F11878" s="85" t="s">
        <v>38</v>
      </c>
      <c r="G11878" s="86" t="s">
        <v>11751</v>
      </c>
      <c r="H11878" s="85" t="s">
        <v>1</v>
      </c>
      <c r="I11878" s="85">
        <v>1</v>
      </c>
      <c r="J11878" s="88">
        <v>0.16367117257225361</v>
      </c>
      <c r="K11878" s="146">
        <v>0.22240695008347292</v>
      </c>
      <c r="L11878" s="147">
        <v>3.1538112420265541E-9</v>
      </c>
      <c r="M11878" s="147">
        <v>1.5315543633287691E-2</v>
      </c>
      <c r="N11878" s="87">
        <v>2.15571512464718</v>
      </c>
      <c r="O11878" s="88">
        <v>0.13954207235072669</v>
      </c>
      <c r="P11878" s="89">
        <v>64.731221094700615</v>
      </c>
    </row>
    <row r="11879" spans="1:16">
      <c r="A11879" s="75" t="s">
        <v>11757</v>
      </c>
      <c r="B11879" s="85">
        <v>11875</v>
      </c>
      <c r="C11879" s="85">
        <v>7980</v>
      </c>
      <c r="D11879" s="85">
        <v>11875</v>
      </c>
      <c r="E11879" s="86" t="s">
        <v>11748</v>
      </c>
      <c r="F11879" s="85" t="s">
        <v>11</v>
      </c>
      <c r="G11879" s="86" t="s">
        <v>11751</v>
      </c>
      <c r="H11879" s="85" t="s">
        <v>1</v>
      </c>
      <c r="I11879" s="85">
        <v>1</v>
      </c>
      <c r="J11879" s="88">
        <v>7.2283593010844055E-2</v>
      </c>
      <c r="K11879" s="146">
        <v>9.7001031982667546E-2</v>
      </c>
      <c r="L11879" s="147">
        <v>3.1327384354149062E-9</v>
      </c>
      <c r="M11879" s="147">
        <v>1.094665871947772E-2</v>
      </c>
      <c r="N11879" s="87">
        <v>1.6354451495175819</v>
      </c>
      <c r="O11879" s="88">
        <v>5.8377715149355573E-2</v>
      </c>
      <c r="P11879" s="89">
        <v>35.695306055709437</v>
      </c>
    </row>
    <row r="11880" spans="1:16">
      <c r="A11880" s="75" t="s">
        <v>16909</v>
      </c>
      <c r="B11880" s="85">
        <v>11876</v>
      </c>
      <c r="C11880" s="85">
        <v>11270</v>
      </c>
      <c r="D11880" s="85">
        <v>11876</v>
      </c>
      <c r="E11880" s="86" t="s">
        <v>16910</v>
      </c>
      <c r="F11880" s="85" t="s">
        <v>55</v>
      </c>
      <c r="G11880" s="86" t="s">
        <v>11751</v>
      </c>
      <c r="H11880" s="85" t="s">
        <v>1</v>
      </c>
      <c r="I11880" s="85">
        <v>1</v>
      </c>
      <c r="J11880" s="88">
        <v>0.14556281355735551</v>
      </c>
      <c r="K11880" s="146">
        <v>0.19440387116708721</v>
      </c>
      <c r="L11880" s="147">
        <v>3.202782201855409E-9</v>
      </c>
      <c r="M11880" s="147">
        <v>1.5515644384804831E-2</v>
      </c>
      <c r="N11880" s="87">
        <v>2.1627806278776269</v>
      </c>
      <c r="O11880" s="88">
        <v>0.1236680552529522</v>
      </c>
      <c r="P11880" s="89">
        <v>57.180119730547865</v>
      </c>
    </row>
    <row r="11881" spans="1:16">
      <c r="A11881" s="75" t="s">
        <v>11636</v>
      </c>
      <c r="B11881" s="85">
        <v>11877</v>
      </c>
      <c r="C11881" s="85">
        <v>7908</v>
      </c>
      <c r="D11881" s="85">
        <v>11877</v>
      </c>
      <c r="E11881" s="86" t="s">
        <v>11637</v>
      </c>
      <c r="F11881" s="85" t="s">
        <v>509</v>
      </c>
      <c r="G11881" s="86" t="s">
        <v>11638</v>
      </c>
      <c r="H11881" s="85" t="s">
        <v>1</v>
      </c>
      <c r="I11881" s="85">
        <v>1</v>
      </c>
      <c r="J11881" s="88">
        <v>0.95397317617532906</v>
      </c>
      <c r="K11881" s="146">
        <v>0.71481450817811676</v>
      </c>
      <c r="L11881" s="147">
        <v>3.3837064835246411E-9</v>
      </c>
      <c r="M11881" s="147">
        <v>3.5896248542042597E-2</v>
      </c>
      <c r="N11881" s="87">
        <v>4.6548899447967784</v>
      </c>
      <c r="O11881" s="88">
        <v>0.92699840141811585</v>
      </c>
      <c r="P11881" s="89">
        <v>199.14507376362607</v>
      </c>
    </row>
    <row r="11882" spans="1:16">
      <c r="A11882" s="75" t="s">
        <v>11639</v>
      </c>
      <c r="B11882" s="85">
        <v>11878</v>
      </c>
      <c r="C11882" s="85">
        <v>7909</v>
      </c>
      <c r="D11882" s="85">
        <v>11878</v>
      </c>
      <c r="E11882" s="86" t="s">
        <v>11637</v>
      </c>
      <c r="F11882" s="85" t="s">
        <v>32</v>
      </c>
      <c r="G11882" s="86" t="s">
        <v>11638</v>
      </c>
      <c r="H11882" s="85" t="s">
        <v>1</v>
      </c>
      <c r="I11882" s="85">
        <v>1</v>
      </c>
      <c r="J11882" s="88">
        <v>0.90383457542973478</v>
      </c>
      <c r="K11882" s="146">
        <v>0.51272414577116521</v>
      </c>
      <c r="L11882" s="147">
        <v>2.7537565552488811E-9</v>
      </c>
      <c r="M11882" s="147">
        <v>3.5344991135670738E-2</v>
      </c>
      <c r="N11882" s="87">
        <v>3.806365688913647</v>
      </c>
      <c r="O11882" s="88">
        <v>0.86371559368277862</v>
      </c>
      <c r="P11882" s="89">
        <v>226.91345610812468</v>
      </c>
    </row>
    <row r="11883" spans="1:16">
      <c r="A11883" s="75" t="s">
        <v>11640</v>
      </c>
      <c r="B11883" s="85">
        <v>11879</v>
      </c>
      <c r="C11883" s="85">
        <v>7910</v>
      </c>
      <c r="D11883" s="85">
        <v>11879</v>
      </c>
      <c r="E11883" s="86" t="s">
        <v>11637</v>
      </c>
      <c r="F11883" s="85" t="s">
        <v>38</v>
      </c>
      <c r="G11883" s="86" t="s">
        <v>11638</v>
      </c>
      <c r="H11883" s="85" t="s">
        <v>1</v>
      </c>
      <c r="I11883" s="85">
        <v>1</v>
      </c>
      <c r="J11883" s="88">
        <v>0.91769849053289421</v>
      </c>
      <c r="K11883" s="146">
        <v>0.55715114152611811</v>
      </c>
      <c r="L11883" s="147">
        <v>2.8619261174690891E-9</v>
      </c>
      <c r="M11883" s="147">
        <v>3.7181927617164642E-2</v>
      </c>
      <c r="N11883" s="87">
        <v>4.127289184414102</v>
      </c>
      <c r="O11883" s="88">
        <v>0.89290551362725157</v>
      </c>
      <c r="P11883" s="89">
        <v>216.34188294804594</v>
      </c>
    </row>
    <row r="11884" spans="1:16">
      <c r="A11884" s="75" t="s">
        <v>16911</v>
      </c>
      <c r="B11884" s="85">
        <v>11880</v>
      </c>
      <c r="C11884" s="85">
        <v>11271</v>
      </c>
      <c r="D11884" s="85">
        <v>11880</v>
      </c>
      <c r="E11884" s="86" t="s">
        <v>16912</v>
      </c>
      <c r="F11884" s="85" t="s">
        <v>32</v>
      </c>
      <c r="G11884" s="86" t="s">
        <v>11638</v>
      </c>
      <c r="H11884" s="85" t="s">
        <v>1</v>
      </c>
      <c r="I11884" s="85">
        <v>1</v>
      </c>
      <c r="J11884" s="88">
        <v>0.90774556387259098</v>
      </c>
      <c r="K11884" s="146">
        <v>0.51698555177643146</v>
      </c>
      <c r="L11884" s="147">
        <v>2.772713154802696E-9</v>
      </c>
      <c r="M11884" s="147">
        <v>3.5904721711749507E-2</v>
      </c>
      <c r="N11884" s="87">
        <v>3.8670908010502529</v>
      </c>
      <c r="O11884" s="88">
        <v>0.86721967765435548</v>
      </c>
      <c r="P11884" s="89">
        <v>224.25635245462288</v>
      </c>
    </row>
    <row r="11885" spans="1:16">
      <c r="A11885" s="75" t="s">
        <v>16913</v>
      </c>
      <c r="B11885" s="85">
        <v>11881</v>
      </c>
      <c r="C11885" s="85">
        <v>11272</v>
      </c>
      <c r="D11885" s="85">
        <v>11881</v>
      </c>
      <c r="E11885" s="86" t="s">
        <v>16912</v>
      </c>
      <c r="F11885" s="85" t="s">
        <v>38</v>
      </c>
      <c r="G11885" s="86" t="s">
        <v>11638</v>
      </c>
      <c r="H11885" s="85" t="s">
        <v>1</v>
      </c>
      <c r="I11885" s="85">
        <v>1</v>
      </c>
      <c r="J11885" s="88">
        <v>0.94482122236119948</v>
      </c>
      <c r="K11885" s="146">
        <v>0.59340794787644746</v>
      </c>
      <c r="L11885" s="147">
        <v>3.006127013431268E-9</v>
      </c>
      <c r="M11885" s="147">
        <v>4.080459390491363E-2</v>
      </c>
      <c r="N11885" s="87">
        <v>4.5289003926086213</v>
      </c>
      <c r="O11885" s="88">
        <v>0.9175241828607793</v>
      </c>
      <c r="P11885" s="89">
        <v>202.5931469718835</v>
      </c>
    </row>
    <row r="11886" spans="1:16">
      <c r="A11886" s="75" t="s">
        <v>11641</v>
      </c>
      <c r="B11886" s="85">
        <v>11882</v>
      </c>
      <c r="C11886" s="85">
        <v>7911</v>
      </c>
      <c r="D11886" s="85">
        <v>11882</v>
      </c>
      <c r="E11886" s="86" t="s">
        <v>11642</v>
      </c>
      <c r="F11886" s="85" t="s">
        <v>32</v>
      </c>
      <c r="G11886" s="86" t="s">
        <v>11643</v>
      </c>
      <c r="H11886" s="85" t="s">
        <v>1</v>
      </c>
      <c r="I11886" s="85">
        <v>1</v>
      </c>
      <c r="J11886" s="88">
        <v>0.90908985778527507</v>
      </c>
      <c r="K11886" s="146">
        <v>0.52042197396062462</v>
      </c>
      <c r="L11886" s="147">
        <v>2.8740049307649122E-9</v>
      </c>
      <c r="M11886" s="147">
        <v>3.5969034491358819E-2</v>
      </c>
      <c r="N11886" s="87">
        <v>3.8903038305939792</v>
      </c>
      <c r="O11886" s="88">
        <v>0.86811784120162372</v>
      </c>
      <c r="P11886" s="89">
        <v>223.14911097035775</v>
      </c>
    </row>
    <row r="11887" spans="1:16">
      <c r="A11887" s="75" t="s">
        <v>11644</v>
      </c>
      <c r="B11887" s="85">
        <v>11883</v>
      </c>
      <c r="C11887" s="85">
        <v>7912</v>
      </c>
      <c r="D11887" s="85">
        <v>11883</v>
      </c>
      <c r="E11887" s="86" t="s">
        <v>11642</v>
      </c>
      <c r="F11887" s="85" t="s">
        <v>38</v>
      </c>
      <c r="G11887" s="86" t="s">
        <v>11643</v>
      </c>
      <c r="H11887" s="85" t="s">
        <v>1</v>
      </c>
      <c r="I11887" s="85">
        <v>1</v>
      </c>
      <c r="J11887" s="88">
        <v>0.96401115799489756</v>
      </c>
      <c r="K11887" s="146">
        <v>0.61513249751133092</v>
      </c>
      <c r="L11887" s="147">
        <v>3.2084916182786749E-9</v>
      </c>
      <c r="M11887" s="147">
        <v>4.1503832364872317E-2</v>
      </c>
      <c r="N11887" s="87">
        <v>4.6292707407983276</v>
      </c>
      <c r="O11887" s="88">
        <v>0.92388380964987216</v>
      </c>
      <c r="P11887" s="89">
        <v>199.57437388735369</v>
      </c>
    </row>
    <row r="11888" spans="1:16">
      <c r="A11888" s="75" t="s">
        <v>16914</v>
      </c>
      <c r="B11888" s="85">
        <v>11884</v>
      </c>
      <c r="C11888" s="85">
        <v>11273</v>
      </c>
      <c r="D11888" s="85">
        <v>11884</v>
      </c>
      <c r="E11888" s="86" t="s">
        <v>16915</v>
      </c>
      <c r="F11888" s="85" t="s">
        <v>38</v>
      </c>
      <c r="G11888" s="86" t="s">
        <v>11643</v>
      </c>
      <c r="H11888" s="85" t="s">
        <v>1</v>
      </c>
      <c r="I11888" s="85">
        <v>1</v>
      </c>
      <c r="J11888" s="88">
        <v>0.99097677387247196</v>
      </c>
      <c r="K11888" s="146">
        <v>0.65070824853753384</v>
      </c>
      <c r="L11888" s="147">
        <v>3.3504097968652429E-9</v>
      </c>
      <c r="M11888" s="147">
        <v>4.5129783218459472E-2</v>
      </c>
      <c r="N11888" s="87">
        <v>5.0281481382417228</v>
      </c>
      <c r="O11888" s="88">
        <v>0.94836016690271152</v>
      </c>
      <c r="P11888" s="89">
        <v>188.61022802608608</v>
      </c>
    </row>
    <row r="11889" spans="1:16">
      <c r="A11889" s="75" t="s">
        <v>16916</v>
      </c>
      <c r="B11889" s="85">
        <v>11885</v>
      </c>
      <c r="C11889" s="85">
        <v>11274</v>
      </c>
      <c r="D11889" s="85">
        <v>11885</v>
      </c>
      <c r="E11889" s="86" t="s">
        <v>16915</v>
      </c>
      <c r="F11889" s="85" t="s">
        <v>11</v>
      </c>
      <c r="G11889" s="86" t="s">
        <v>11643</v>
      </c>
      <c r="H11889" s="85" t="s">
        <v>1</v>
      </c>
      <c r="I11889" s="85">
        <v>1</v>
      </c>
      <c r="J11889" s="88">
        <v>0.92076689898038055</v>
      </c>
      <c r="K11889" s="146">
        <v>0.53312692365732117</v>
      </c>
      <c r="L11889" s="147">
        <v>2.930673346285665E-9</v>
      </c>
      <c r="M11889" s="147">
        <v>3.7630878141320073E-2</v>
      </c>
      <c r="N11889" s="87">
        <v>4.0705879497122446</v>
      </c>
      <c r="O11889" s="88">
        <v>0.87858745962483276</v>
      </c>
      <c r="P11889" s="89">
        <v>215.83797487705465</v>
      </c>
    </row>
    <row r="11890" spans="1:16">
      <c r="A11890" s="75" t="s">
        <v>11645</v>
      </c>
      <c r="B11890" s="85">
        <v>11886</v>
      </c>
      <c r="C11890" s="85">
        <v>7913</v>
      </c>
      <c r="D11890" s="85">
        <v>11886</v>
      </c>
      <c r="E11890" s="86" t="s">
        <v>11646</v>
      </c>
      <c r="F11890" s="85" t="s">
        <v>32</v>
      </c>
      <c r="G11890" s="86" t="s">
        <v>11647</v>
      </c>
      <c r="H11890" s="85" t="s">
        <v>1</v>
      </c>
      <c r="I11890" s="85">
        <v>1</v>
      </c>
      <c r="J11890" s="88">
        <v>0.85645642479853257</v>
      </c>
      <c r="K11890" s="146">
        <v>0.5864483126575053</v>
      </c>
      <c r="L11890" s="147">
        <v>2.9215135672975701E-9</v>
      </c>
      <c r="M11890" s="147">
        <v>2.6318212392032119E-2</v>
      </c>
      <c r="N11890" s="87">
        <v>4.3072904478386249</v>
      </c>
      <c r="O11890" s="88">
        <v>0.8212298984617914</v>
      </c>
      <c r="P11890" s="89">
        <v>190.66044150189131</v>
      </c>
    </row>
    <row r="11891" spans="1:16">
      <c r="A11891" s="75" t="s">
        <v>11648</v>
      </c>
      <c r="B11891" s="85">
        <v>11887</v>
      </c>
      <c r="C11891" s="85">
        <v>7914</v>
      </c>
      <c r="D11891" s="85">
        <v>11887</v>
      </c>
      <c r="E11891" s="86" t="s">
        <v>11646</v>
      </c>
      <c r="F11891" s="85" t="s">
        <v>38</v>
      </c>
      <c r="G11891" s="86" t="s">
        <v>11647</v>
      </c>
      <c r="H11891" s="85" t="s">
        <v>1</v>
      </c>
      <c r="I11891" s="85">
        <v>1</v>
      </c>
      <c r="J11891" s="88">
        <v>0.91260642759123511</v>
      </c>
      <c r="K11891" s="146">
        <v>0.71398886963724217</v>
      </c>
      <c r="L11891" s="147">
        <v>3.1641439565603961E-9</v>
      </c>
      <c r="M11891" s="147">
        <v>2.9481699759529151E-2</v>
      </c>
      <c r="N11891" s="87">
        <v>4.6236202367417141</v>
      </c>
      <c r="O11891" s="88">
        <v>0.87779040456728896</v>
      </c>
      <c r="P11891" s="89">
        <v>189.84915707218025</v>
      </c>
    </row>
    <row r="11892" spans="1:16">
      <c r="A11892" s="75" t="s">
        <v>16917</v>
      </c>
      <c r="B11892" s="85">
        <v>11888</v>
      </c>
      <c r="C11892" s="85">
        <v>11275</v>
      </c>
      <c r="D11892" s="85">
        <v>11888</v>
      </c>
      <c r="E11892" s="86" t="s">
        <v>16918</v>
      </c>
      <c r="F11892" s="85" t="s">
        <v>38</v>
      </c>
      <c r="G11892" s="86" t="s">
        <v>11647</v>
      </c>
      <c r="H11892" s="85" t="s">
        <v>1</v>
      </c>
      <c r="I11892" s="85">
        <v>1</v>
      </c>
      <c r="J11892" s="88">
        <v>0.91260642759123511</v>
      </c>
      <c r="K11892" s="146">
        <v>0.71398886963724217</v>
      </c>
      <c r="L11892" s="147">
        <v>3.1641439565603961E-9</v>
      </c>
      <c r="M11892" s="147">
        <v>2.9481699759529151E-2</v>
      </c>
      <c r="N11892" s="87">
        <v>4.6236202367417141</v>
      </c>
      <c r="O11892" s="88">
        <v>0.87779040456728896</v>
      </c>
      <c r="P11892" s="89">
        <v>189.84915707218025</v>
      </c>
    </row>
    <row r="11893" spans="1:16">
      <c r="A11893" s="75" t="s">
        <v>16919</v>
      </c>
      <c r="B11893" s="85">
        <v>11889</v>
      </c>
      <c r="C11893" s="85">
        <v>11276</v>
      </c>
      <c r="D11893" s="85">
        <v>11889</v>
      </c>
      <c r="E11893" s="86" t="s">
        <v>16918</v>
      </c>
      <c r="F11893" s="85" t="s">
        <v>11</v>
      </c>
      <c r="G11893" s="86" t="s">
        <v>11647</v>
      </c>
      <c r="H11893" s="85" t="s">
        <v>1</v>
      </c>
      <c r="I11893" s="85">
        <v>1</v>
      </c>
      <c r="J11893" s="88">
        <v>0.85645642479853257</v>
      </c>
      <c r="K11893" s="146">
        <v>0.5864483126575053</v>
      </c>
      <c r="L11893" s="147">
        <v>2.9215135672975701E-9</v>
      </c>
      <c r="M11893" s="147">
        <v>2.631821239203213E-2</v>
      </c>
      <c r="N11893" s="87">
        <v>4.3072904478386258</v>
      </c>
      <c r="O11893" s="88">
        <v>0.8212298984617914</v>
      </c>
      <c r="P11893" s="89">
        <v>190.66044150189126</v>
      </c>
    </row>
    <row r="11894" spans="1:16">
      <c r="A11894" s="75" t="s">
        <v>11654</v>
      </c>
      <c r="B11894" s="85">
        <v>11890</v>
      </c>
      <c r="C11894" s="85">
        <v>7919</v>
      </c>
      <c r="D11894" s="85">
        <v>11890</v>
      </c>
      <c r="E11894" s="86" t="s">
        <v>11655</v>
      </c>
      <c r="F11894" s="85" t="s">
        <v>32</v>
      </c>
      <c r="G11894" s="86" t="s">
        <v>11656</v>
      </c>
      <c r="H11894" s="85" t="s">
        <v>1</v>
      </c>
      <c r="I11894" s="85">
        <v>1</v>
      </c>
      <c r="J11894" s="88">
        <v>9.052365423227916E-3</v>
      </c>
      <c r="K11894" s="146">
        <v>2.019721194679118E-2</v>
      </c>
      <c r="L11894" s="147">
        <v>1.4865187954332191E-10</v>
      </c>
      <c r="M11894" s="147">
        <v>1.0549017962282971E-3</v>
      </c>
      <c r="N11894" s="87">
        <v>0.1796573087289777</v>
      </c>
      <c r="O11894" s="88">
        <v>7.6650808844870924E-3</v>
      </c>
      <c r="P11894" s="89">
        <v>42.665010061184105</v>
      </c>
    </row>
    <row r="11895" spans="1:16">
      <c r="A11895" s="75" t="s">
        <v>11657</v>
      </c>
      <c r="B11895" s="85">
        <v>11891</v>
      </c>
      <c r="C11895" s="85">
        <v>7920</v>
      </c>
      <c r="D11895" s="85">
        <v>11891</v>
      </c>
      <c r="E11895" s="86" t="s">
        <v>11655</v>
      </c>
      <c r="F11895" s="85" t="s">
        <v>31</v>
      </c>
      <c r="G11895" s="86" t="s">
        <v>11656</v>
      </c>
      <c r="H11895" s="85" t="s">
        <v>1</v>
      </c>
      <c r="I11895" s="85">
        <v>1</v>
      </c>
      <c r="J11895" s="88">
        <v>4.0599849561328068E-2</v>
      </c>
      <c r="K11895" s="146">
        <v>5.5589079445468842E-2</v>
      </c>
      <c r="L11895" s="147">
        <v>3.16177469747267E-10</v>
      </c>
      <c r="M11895" s="147">
        <v>2.075121102938616E-3</v>
      </c>
      <c r="N11895" s="87">
        <v>0.48746602390032739</v>
      </c>
      <c r="O11895" s="88">
        <v>2.5869402145160768E-2</v>
      </c>
      <c r="P11895" s="89">
        <v>53.069138928234942</v>
      </c>
    </row>
    <row r="11896" spans="1:16">
      <c r="A11896" s="75" t="s">
        <v>11658</v>
      </c>
      <c r="B11896" s="85">
        <v>11892</v>
      </c>
      <c r="C11896" s="85">
        <v>7921</v>
      </c>
      <c r="D11896" s="85">
        <v>11892</v>
      </c>
      <c r="E11896" s="86" t="s">
        <v>11655</v>
      </c>
      <c r="F11896" s="85" t="s">
        <v>38</v>
      </c>
      <c r="G11896" s="86" t="s">
        <v>11656</v>
      </c>
      <c r="H11896" s="85" t="s">
        <v>1</v>
      </c>
      <c r="I11896" s="85">
        <v>1</v>
      </c>
      <c r="J11896" s="88">
        <v>6.0330669791274057E-2</v>
      </c>
      <c r="K11896" s="146">
        <v>0.11366401841851172</v>
      </c>
      <c r="L11896" s="147">
        <v>4.0822243003879087E-10</v>
      </c>
      <c r="M11896" s="147">
        <v>3.9966532947361766E-3</v>
      </c>
      <c r="N11896" s="87">
        <v>0.63149933054677443</v>
      </c>
      <c r="O11896" s="88">
        <v>4.3377662650468878E-2</v>
      </c>
      <c r="P11896" s="89">
        <v>68.689958250487706</v>
      </c>
    </row>
    <row r="11897" spans="1:16">
      <c r="A11897" s="75" t="s">
        <v>16920</v>
      </c>
      <c r="B11897" s="85">
        <v>11893</v>
      </c>
      <c r="C11897" s="85">
        <v>11277</v>
      </c>
      <c r="D11897" s="85">
        <v>11893</v>
      </c>
      <c r="E11897" s="86" t="s">
        <v>16921</v>
      </c>
      <c r="F11897" s="85" t="s">
        <v>32</v>
      </c>
      <c r="G11897" s="86" t="s">
        <v>11656</v>
      </c>
      <c r="H11897" s="85" t="s">
        <v>1</v>
      </c>
      <c r="I11897" s="85">
        <v>1</v>
      </c>
      <c r="J11897" s="88">
        <v>1.296155535207477E-2</v>
      </c>
      <c r="K11897" s="146">
        <v>2.4456375951608888E-2</v>
      </c>
      <c r="L11897" s="147">
        <v>1.6759937375046169E-10</v>
      </c>
      <c r="M11897" s="147">
        <v>1.6143879078654589E-3</v>
      </c>
      <c r="N11897" s="87">
        <v>0.24035301021373259</v>
      </c>
      <c r="O11897" s="88">
        <v>1.116756049644742E-2</v>
      </c>
      <c r="P11897" s="89">
        <v>46.463160525914475</v>
      </c>
    </row>
    <row r="11898" spans="1:16">
      <c r="A11898" s="75" t="s">
        <v>16922</v>
      </c>
      <c r="B11898" s="85">
        <v>11894</v>
      </c>
      <c r="C11898" s="85">
        <v>11278</v>
      </c>
      <c r="D11898" s="85">
        <v>11894</v>
      </c>
      <c r="E11898" s="86" t="s">
        <v>16921</v>
      </c>
      <c r="F11898" s="85" t="s">
        <v>31</v>
      </c>
      <c r="G11898" s="86" t="s">
        <v>11656</v>
      </c>
      <c r="H11898" s="85" t="s">
        <v>1</v>
      </c>
      <c r="I11898" s="85">
        <v>1</v>
      </c>
      <c r="J11898" s="88">
        <v>4.6611339464368441E-2</v>
      </c>
      <c r="K11898" s="146">
        <v>6.2349341784510917E-2</v>
      </c>
      <c r="L11898" s="147">
        <v>3.4596214514553059E-10</v>
      </c>
      <c r="M11898" s="147">
        <v>2.9026744556026581E-3</v>
      </c>
      <c r="N11898" s="87">
        <v>0.5794720688148135</v>
      </c>
      <c r="O11898" s="88">
        <v>3.1264089710151217E-2</v>
      </c>
      <c r="P11898" s="89">
        <v>53.952712119663062</v>
      </c>
    </row>
    <row r="11899" spans="1:16">
      <c r="A11899" s="75" t="s">
        <v>16923</v>
      </c>
      <c r="B11899" s="85">
        <v>11895</v>
      </c>
      <c r="C11899" s="85">
        <v>11279</v>
      </c>
      <c r="D11899" s="85">
        <v>11895</v>
      </c>
      <c r="E11899" s="86" t="s">
        <v>16921</v>
      </c>
      <c r="F11899" s="85" t="s">
        <v>38</v>
      </c>
      <c r="G11899" s="86" t="s">
        <v>11656</v>
      </c>
      <c r="H11899" s="85" t="s">
        <v>1</v>
      </c>
      <c r="I11899" s="85">
        <v>1</v>
      </c>
      <c r="J11899" s="88">
        <v>6.8397121145884462E-2</v>
      </c>
      <c r="K11899" s="146">
        <v>0.12387004938799251</v>
      </c>
      <c r="L11899" s="147">
        <v>4.493645896882314E-10</v>
      </c>
      <c r="M11899" s="147">
        <v>5.0763463841993119E-3</v>
      </c>
      <c r="N11899" s="87">
        <v>0.75096914338131227</v>
      </c>
      <c r="O11899" s="88">
        <v>5.069647020052518E-2</v>
      </c>
      <c r="P11899" s="89">
        <v>67.508060280958205</v>
      </c>
    </row>
    <row r="11900" spans="1:16">
      <c r="A11900" s="75" t="s">
        <v>11664</v>
      </c>
      <c r="B11900" s="85">
        <v>11896</v>
      </c>
      <c r="C11900" s="85">
        <v>7924</v>
      </c>
      <c r="D11900" s="85">
        <v>11896</v>
      </c>
      <c r="E11900" s="86" t="s">
        <v>11665</v>
      </c>
      <c r="F11900" s="85" t="s">
        <v>232</v>
      </c>
      <c r="G11900" s="86" t="s">
        <v>11665</v>
      </c>
      <c r="H11900" s="85" t="s">
        <v>1073</v>
      </c>
      <c r="I11900" s="85">
        <v>1</v>
      </c>
      <c r="J11900" s="88">
        <v>6.2452649710941479</v>
      </c>
      <c r="K11900" s="146">
        <v>15.319714171933136</v>
      </c>
      <c r="L11900" s="147">
        <v>3.8260084098630581E-8</v>
      </c>
      <c r="M11900" s="147">
        <v>0.7746776438679237</v>
      </c>
      <c r="N11900" s="87">
        <v>84.7925408426172</v>
      </c>
      <c r="O11900" s="88">
        <v>5.7144521038667158</v>
      </c>
      <c r="P11900" s="89">
        <v>67.393334921679809</v>
      </c>
    </row>
    <row r="11901" spans="1:16">
      <c r="A11901" s="75" t="s">
        <v>11666</v>
      </c>
      <c r="B11901" s="85">
        <v>11897</v>
      </c>
      <c r="C11901" s="85">
        <v>7925</v>
      </c>
      <c r="D11901" s="85">
        <v>11897</v>
      </c>
      <c r="E11901" s="86" t="s">
        <v>11665</v>
      </c>
      <c r="F11901" s="85" t="s">
        <v>38</v>
      </c>
      <c r="G11901" s="86" t="s">
        <v>11665</v>
      </c>
      <c r="H11901" s="85" t="s">
        <v>1073</v>
      </c>
      <c r="I11901" s="85">
        <v>1</v>
      </c>
      <c r="J11901" s="88">
        <v>6.4677728014290894</v>
      </c>
      <c r="K11901" s="146">
        <v>15.587136293493256</v>
      </c>
      <c r="L11901" s="147">
        <v>3.9282111214606643E-8</v>
      </c>
      <c r="M11901" s="147">
        <v>0.79125057366485274</v>
      </c>
      <c r="N11901" s="87">
        <v>87.340586651197441</v>
      </c>
      <c r="O11901" s="88">
        <v>5.8522177445635837</v>
      </c>
      <c r="P11901" s="89">
        <v>67.004561898982274</v>
      </c>
    </row>
    <row r="11902" spans="1:16">
      <c r="A11902" s="75" t="s">
        <v>16924</v>
      </c>
      <c r="B11902" s="85">
        <v>11898</v>
      </c>
      <c r="C11902" s="85">
        <v>11280</v>
      </c>
      <c r="D11902" s="85">
        <v>11898</v>
      </c>
      <c r="E11902" s="86" t="s">
        <v>16925</v>
      </c>
      <c r="F11902" s="85" t="s">
        <v>55</v>
      </c>
      <c r="G11902" s="86" t="s">
        <v>11665</v>
      </c>
      <c r="H11902" s="85" t="s">
        <v>1073</v>
      </c>
      <c r="I11902" s="85">
        <v>1</v>
      </c>
      <c r="J11902" s="88">
        <v>6.4597199804450396</v>
      </c>
      <c r="K11902" s="146">
        <v>15.577457971301877</v>
      </c>
      <c r="L11902" s="147">
        <v>3.9245122847080908E-8</v>
      </c>
      <c r="M11902" s="147">
        <v>0.79065077977609421</v>
      </c>
      <c r="N11902" s="87">
        <v>87.248369866175835</v>
      </c>
      <c r="O11902" s="88">
        <v>5.8472318434354484</v>
      </c>
      <c r="P11902" s="89">
        <v>67.018236012937635</v>
      </c>
    </row>
    <row r="11903" spans="1:16">
      <c r="A11903" s="75" t="s">
        <v>11678</v>
      </c>
      <c r="B11903" s="85">
        <v>11899</v>
      </c>
      <c r="C11903" s="85">
        <v>7933</v>
      </c>
      <c r="D11903" s="85">
        <v>11899</v>
      </c>
      <c r="E11903" s="86" t="s">
        <v>11679</v>
      </c>
      <c r="F11903" s="85" t="s">
        <v>32</v>
      </c>
      <c r="G11903" s="86" t="s">
        <v>11680</v>
      </c>
      <c r="H11903" s="85" t="s">
        <v>260</v>
      </c>
      <c r="I11903" s="85">
        <v>1</v>
      </c>
      <c r="J11903" s="88">
        <v>327707.952672655</v>
      </c>
      <c r="K11903" s="146">
        <v>953672.67896055162</v>
      </c>
      <c r="L11903" s="147">
        <v>3.0008584477233279E-3</v>
      </c>
      <c r="M11903" s="147">
        <v>26273.1684586306</v>
      </c>
      <c r="N11903" s="87">
        <v>3499304.7281674151</v>
      </c>
      <c r="O11903" s="88">
        <v>294304.54517116479</v>
      </c>
      <c r="P11903" s="89">
        <v>84.103720033919998</v>
      </c>
    </row>
    <row r="11904" spans="1:16">
      <c r="A11904" s="75" t="s">
        <v>11681</v>
      </c>
      <c r="B11904" s="85">
        <v>11900</v>
      </c>
      <c r="C11904" s="85">
        <v>7934</v>
      </c>
      <c r="D11904" s="85">
        <v>11900</v>
      </c>
      <c r="E11904" s="86" t="s">
        <v>11679</v>
      </c>
      <c r="F11904" s="85" t="s">
        <v>38</v>
      </c>
      <c r="G11904" s="86" t="s">
        <v>11680</v>
      </c>
      <c r="H11904" s="85" t="s">
        <v>260</v>
      </c>
      <c r="I11904" s="85">
        <v>1</v>
      </c>
      <c r="J11904" s="88">
        <v>345376.5981543744</v>
      </c>
      <c r="K11904" s="146">
        <v>993458.16604680731</v>
      </c>
      <c r="L11904" s="147">
        <v>3.192664722213323E-3</v>
      </c>
      <c r="M11904" s="147">
        <v>28554.759449972029</v>
      </c>
      <c r="N11904" s="87">
        <v>3775310.0307913912</v>
      </c>
      <c r="O11904" s="88">
        <v>306662.78702177969</v>
      </c>
      <c r="P11904" s="89">
        <v>81.228504287234969</v>
      </c>
    </row>
    <row r="11905" spans="1:16">
      <c r="A11905" s="75" t="s">
        <v>16926</v>
      </c>
      <c r="B11905" s="85">
        <v>11901</v>
      </c>
      <c r="C11905" s="85">
        <v>11281</v>
      </c>
      <c r="D11905" s="85">
        <v>11901</v>
      </c>
      <c r="E11905" s="86" t="s">
        <v>16927</v>
      </c>
      <c r="F11905" s="85" t="s">
        <v>55</v>
      </c>
      <c r="G11905" s="86" t="s">
        <v>11680</v>
      </c>
      <c r="H11905" s="85" t="s">
        <v>260</v>
      </c>
      <c r="I11905" s="85">
        <v>1</v>
      </c>
      <c r="J11905" s="88">
        <v>345376.59815437399</v>
      </c>
      <c r="K11905" s="146">
        <v>993458.16604680673</v>
      </c>
      <c r="L11905" s="147">
        <v>3.192664722213323E-3</v>
      </c>
      <c r="M11905" s="147">
        <v>28554.759449971989</v>
      </c>
      <c r="N11905" s="87">
        <v>3775310.030791386</v>
      </c>
      <c r="O11905" s="88">
        <v>306662.7870217794</v>
      </c>
      <c r="P11905" s="89">
        <v>81.228504287234998</v>
      </c>
    </row>
    <row r="11906" spans="1:16">
      <c r="A11906" s="75" t="s">
        <v>3018</v>
      </c>
      <c r="B11906" s="85">
        <v>11902</v>
      </c>
      <c r="C11906" s="85">
        <v>1590</v>
      </c>
      <c r="D11906" s="85">
        <v>11902</v>
      </c>
      <c r="E11906" s="86" t="s">
        <v>3010</v>
      </c>
      <c r="F11906" s="85" t="s">
        <v>232</v>
      </c>
      <c r="G11906" s="86" t="s">
        <v>3019</v>
      </c>
      <c r="H11906" s="85" t="s">
        <v>1</v>
      </c>
      <c r="I11906" s="85">
        <v>-1</v>
      </c>
      <c r="J11906" s="88">
        <v>0</v>
      </c>
      <c r="K11906" s="146">
        <v>0</v>
      </c>
      <c r="L11906" s="147">
        <v>0</v>
      </c>
      <c r="M11906" s="147">
        <v>0</v>
      </c>
      <c r="N11906" s="87">
        <v>0</v>
      </c>
      <c r="O11906" s="88">
        <v>0</v>
      </c>
      <c r="P11906" s="89" t="e">
        <v>#DIV/0!</v>
      </c>
    </row>
    <row r="11907" spans="1:16">
      <c r="A11907" s="75" t="s">
        <v>3084</v>
      </c>
      <c r="B11907" s="85">
        <v>11903</v>
      </c>
      <c r="C11907" s="85">
        <v>1641</v>
      </c>
      <c r="D11907" s="85">
        <v>11903</v>
      </c>
      <c r="E11907" s="86" t="s">
        <v>3010</v>
      </c>
      <c r="F11907" s="85" t="s">
        <v>38</v>
      </c>
      <c r="G11907" s="86" t="s">
        <v>3019</v>
      </c>
      <c r="H11907" s="85" t="s">
        <v>1</v>
      </c>
      <c r="I11907" s="85">
        <v>-1</v>
      </c>
      <c r="J11907" s="88">
        <v>0</v>
      </c>
      <c r="K11907" s="146">
        <v>0</v>
      </c>
      <c r="L11907" s="147">
        <v>0</v>
      </c>
      <c r="M11907" s="147">
        <v>0</v>
      </c>
      <c r="N11907" s="87">
        <v>0</v>
      </c>
      <c r="O11907" s="88">
        <v>0</v>
      </c>
      <c r="P11907" s="89" t="e">
        <v>#DIV/0!</v>
      </c>
    </row>
    <row r="11908" spans="1:16">
      <c r="A11908" s="75" t="s">
        <v>16928</v>
      </c>
      <c r="B11908" s="85">
        <v>11904</v>
      </c>
      <c r="C11908" s="85">
        <v>11282</v>
      </c>
      <c r="D11908" s="85">
        <v>11904</v>
      </c>
      <c r="E11908" s="86" t="s">
        <v>16929</v>
      </c>
      <c r="F11908" s="85" t="s">
        <v>32</v>
      </c>
      <c r="G11908" s="86" t="s">
        <v>3019</v>
      </c>
      <c r="H11908" s="85" t="s">
        <v>1</v>
      </c>
      <c r="I11908" s="85">
        <v>-1</v>
      </c>
      <c r="J11908" s="88">
        <v>9.5484558358513352E-3</v>
      </c>
      <c r="K11908" s="146">
        <v>1.0976442697865178E-2</v>
      </c>
      <c r="L11908" s="147">
        <v>5.3603140209365718E-11</v>
      </c>
      <c r="M11908" s="147">
        <v>2.0179458309399221E-3</v>
      </c>
      <c r="N11908" s="87">
        <v>0.21450822293045449</v>
      </c>
      <c r="O11908" s="88">
        <v>7.7443348466927214E-3</v>
      </c>
      <c r="P11908" s="89">
        <v>36.10274114854564</v>
      </c>
    </row>
    <row r="11909" spans="1:16">
      <c r="A11909" s="75" t="s">
        <v>16930</v>
      </c>
      <c r="B11909" s="85">
        <v>11905</v>
      </c>
      <c r="C11909" s="85">
        <v>11283</v>
      </c>
      <c r="D11909" s="85">
        <v>11905</v>
      </c>
      <c r="E11909" s="86" t="s">
        <v>16929</v>
      </c>
      <c r="F11909" s="85" t="s">
        <v>38</v>
      </c>
      <c r="G11909" s="86" t="s">
        <v>3019</v>
      </c>
      <c r="H11909" s="85" t="s">
        <v>1</v>
      </c>
      <c r="I11909" s="85">
        <v>-1</v>
      </c>
      <c r="J11909" s="88">
        <v>3.458545627506744E-3</v>
      </c>
      <c r="K11909" s="146">
        <v>4.063360055496631E-3</v>
      </c>
      <c r="L11909" s="147">
        <v>1.7327819074363671E-11</v>
      </c>
      <c r="M11909" s="147">
        <v>4.6549562286032632E-4</v>
      </c>
      <c r="N11909" s="87">
        <v>5.1699789703288368E-2</v>
      </c>
      <c r="O11909" s="88">
        <v>3.138800106772355E-3</v>
      </c>
      <c r="P11909" s="89">
        <v>60.712047859117533</v>
      </c>
    </row>
    <row r="11910" spans="1:16">
      <c r="A11910" s="75" t="s">
        <v>29580</v>
      </c>
      <c r="B11910" s="85">
        <v>11906</v>
      </c>
      <c r="C11910" s="85">
        <v>18845</v>
      </c>
      <c r="D11910" s="85">
        <v>11906</v>
      </c>
      <c r="E11910" s="86" t="s">
        <v>29581</v>
      </c>
      <c r="F11910" s="85" t="s">
        <v>32</v>
      </c>
      <c r="G11910" s="86" t="s">
        <v>3019</v>
      </c>
      <c r="H11910" s="85" t="s">
        <v>1</v>
      </c>
      <c r="I11910" s="85">
        <v>-1</v>
      </c>
      <c r="J11910" s="88">
        <v>5.6607780784623642E-3</v>
      </c>
      <c r="K11910" s="146">
        <v>6.7425636997321828E-3</v>
      </c>
      <c r="L11910" s="147">
        <v>3.4762451217051893E-11</v>
      </c>
      <c r="M11910" s="147">
        <v>1.461453947998472E-3</v>
      </c>
      <c r="N11910" s="87">
        <v>0.15415624564912081</v>
      </c>
      <c r="O11910" s="88">
        <v>4.2610832732488408E-3</v>
      </c>
      <c r="P11910" s="89">
        <v>27.641327507077509</v>
      </c>
    </row>
    <row r="11911" spans="1:16">
      <c r="A11911" s="75" t="s">
        <v>29582</v>
      </c>
      <c r="B11911" s="85">
        <v>11907</v>
      </c>
      <c r="C11911" s="85">
        <v>18846</v>
      </c>
      <c r="D11911" s="85">
        <v>11907</v>
      </c>
      <c r="E11911" s="86" t="s">
        <v>29581</v>
      </c>
      <c r="F11911" s="85" t="s">
        <v>38</v>
      </c>
      <c r="G11911" s="86" t="s">
        <v>3019</v>
      </c>
      <c r="H11911" s="85" t="s">
        <v>1</v>
      </c>
      <c r="I11911" s="85">
        <v>-1</v>
      </c>
      <c r="J11911" s="88">
        <v>6.0825285149338467E-3</v>
      </c>
      <c r="K11911" s="146">
        <v>7.8744598638829967E-3</v>
      </c>
      <c r="L11911" s="147">
        <v>3.7528856088561547E-11</v>
      </c>
      <c r="M11911" s="147">
        <v>1.519698218444897E-3</v>
      </c>
      <c r="N11911" s="87">
        <v>0.16223382116041829</v>
      </c>
      <c r="O11911" s="88">
        <v>5.1228466472753647E-3</v>
      </c>
      <c r="P11911" s="89">
        <v>31.576933900914824</v>
      </c>
    </row>
    <row r="11912" spans="1:16">
      <c r="A11912" s="75" t="s">
        <v>11667</v>
      </c>
      <c r="B11912" s="85">
        <v>11908</v>
      </c>
      <c r="C11912" s="85">
        <v>7926</v>
      </c>
      <c r="D11912" s="85">
        <v>11908</v>
      </c>
      <c r="E11912" s="86" t="s">
        <v>11668</v>
      </c>
      <c r="F11912" s="85" t="s">
        <v>509</v>
      </c>
      <c r="G11912" s="86" t="s">
        <v>11669</v>
      </c>
      <c r="H11912" s="85" t="s">
        <v>1</v>
      </c>
      <c r="I11912" s="85">
        <v>1</v>
      </c>
      <c r="J11912" s="88">
        <v>4.0521538083098333E-3</v>
      </c>
      <c r="K11912" s="146">
        <v>1.3896706479362867E-2</v>
      </c>
      <c r="L11912" s="147">
        <v>3.2074842186469783E-11</v>
      </c>
      <c r="M11912" s="147">
        <v>5.1230792940156215E-4</v>
      </c>
      <c r="N11912" s="87">
        <v>5.4904253434624267E-2</v>
      </c>
      <c r="O11912" s="88">
        <v>3.6653831526324348E-3</v>
      </c>
      <c r="P11912" s="89">
        <v>66.759548183218428</v>
      </c>
    </row>
    <row r="11913" spans="1:16">
      <c r="A11913" s="75" t="s">
        <v>11670</v>
      </c>
      <c r="B11913" s="85">
        <v>11909</v>
      </c>
      <c r="C11913" s="85">
        <v>7927</v>
      </c>
      <c r="D11913" s="85">
        <v>11909</v>
      </c>
      <c r="E11913" s="86" t="s">
        <v>11668</v>
      </c>
      <c r="F11913" s="85" t="s">
        <v>32</v>
      </c>
      <c r="G11913" s="86" t="s">
        <v>11669</v>
      </c>
      <c r="H11913" s="85" t="s">
        <v>1</v>
      </c>
      <c r="I11913" s="85">
        <v>1</v>
      </c>
      <c r="J11913" s="88">
        <v>2.328751405521229E-3</v>
      </c>
      <c r="K11913" s="146">
        <v>7.7861091536856027E-3</v>
      </c>
      <c r="L11913" s="147">
        <v>2.0311342968895028E-11</v>
      </c>
      <c r="M11913" s="147">
        <v>2.8324574691323331E-4</v>
      </c>
      <c r="N11913" s="87">
        <v>3.1444247175420131E-2</v>
      </c>
      <c r="O11913" s="88">
        <v>2.0389588023874872E-3</v>
      </c>
      <c r="P11913" s="89">
        <v>64.843619597970047</v>
      </c>
    </row>
    <row r="11914" spans="1:16">
      <c r="A11914" s="75" t="s">
        <v>11671</v>
      </c>
      <c r="B11914" s="85">
        <v>11910</v>
      </c>
      <c r="C11914" s="85">
        <v>7928</v>
      </c>
      <c r="D11914" s="85">
        <v>11910</v>
      </c>
      <c r="E11914" s="86" t="s">
        <v>11668</v>
      </c>
      <c r="F11914" s="85" t="s">
        <v>38</v>
      </c>
      <c r="G11914" s="86" t="s">
        <v>11669</v>
      </c>
      <c r="H11914" s="85" t="s">
        <v>1</v>
      </c>
      <c r="I11914" s="85">
        <v>1</v>
      </c>
      <c r="J11914" s="88">
        <v>2.9959338097988982E-3</v>
      </c>
      <c r="K11914" s="146">
        <v>8.6587555477346846E-3</v>
      </c>
      <c r="L11914" s="147">
        <v>2.3336673861595031E-11</v>
      </c>
      <c r="M11914" s="147">
        <v>3.3153905917968491E-4</v>
      </c>
      <c r="N11914" s="87">
        <v>3.8779825988173013E-2</v>
      </c>
      <c r="O11914" s="88">
        <v>2.634030947623444E-3</v>
      </c>
      <c r="P11914" s="89">
        <v>67.922711887019943</v>
      </c>
    </row>
    <row r="11915" spans="1:16">
      <c r="A11915" s="75" t="s">
        <v>11672</v>
      </c>
      <c r="B11915" s="85">
        <v>11911</v>
      </c>
      <c r="C11915" s="85">
        <v>7929</v>
      </c>
      <c r="D11915" s="85">
        <v>11911</v>
      </c>
      <c r="E11915" s="86" t="s">
        <v>11668</v>
      </c>
      <c r="F11915" s="85" t="s">
        <v>238</v>
      </c>
      <c r="G11915" s="86" t="s">
        <v>11669</v>
      </c>
      <c r="H11915" s="85" t="s">
        <v>1</v>
      </c>
      <c r="I11915" s="85">
        <v>1</v>
      </c>
      <c r="J11915" s="88">
        <v>6.2341504633884612E-3</v>
      </c>
      <c r="K11915" s="146">
        <v>1.5321432497580554E-2</v>
      </c>
      <c r="L11915" s="147">
        <v>2.0164078816128241E-10</v>
      </c>
      <c r="M11915" s="147">
        <v>5.5403132222658436E-4</v>
      </c>
      <c r="N11915" s="87">
        <v>8.0599840560257499E-2</v>
      </c>
      <c r="O11915" s="88">
        <v>5.5531839769232807E-3</v>
      </c>
      <c r="P11915" s="89">
        <v>68.898200521521474</v>
      </c>
    </row>
    <row r="11916" spans="1:16">
      <c r="A11916" s="75" t="s">
        <v>16931</v>
      </c>
      <c r="B11916" s="85">
        <v>11912</v>
      </c>
      <c r="C11916" s="85">
        <v>11284</v>
      </c>
      <c r="D11916" s="85">
        <v>11912</v>
      </c>
      <c r="E11916" s="86" t="s">
        <v>16932</v>
      </c>
      <c r="F11916" s="85" t="s">
        <v>32</v>
      </c>
      <c r="G11916" s="86" t="s">
        <v>11669</v>
      </c>
      <c r="H11916" s="85" t="s">
        <v>1</v>
      </c>
      <c r="I11916" s="85">
        <v>1</v>
      </c>
      <c r="J11916" s="88">
        <v>2.3287514055211301E-3</v>
      </c>
      <c r="K11916" s="146">
        <v>7.7861091536855385E-3</v>
      </c>
      <c r="L11916" s="147">
        <v>2.0311342968894699E-11</v>
      </c>
      <c r="M11916" s="147">
        <v>2.8324574691323081E-4</v>
      </c>
      <c r="N11916" s="87">
        <v>3.1444247175419687E-2</v>
      </c>
      <c r="O11916" s="88">
        <v>2.03895880238739E-3</v>
      </c>
      <c r="P11916" s="89">
        <v>64.843619597967873</v>
      </c>
    </row>
    <row r="11917" spans="1:16">
      <c r="A11917" s="75" t="s">
        <v>16933</v>
      </c>
      <c r="B11917" s="85">
        <v>11913</v>
      </c>
      <c r="C11917" s="85">
        <v>11285</v>
      </c>
      <c r="D11917" s="85">
        <v>11913</v>
      </c>
      <c r="E11917" s="86" t="s">
        <v>16932</v>
      </c>
      <c r="F11917" s="85" t="s">
        <v>38</v>
      </c>
      <c r="G11917" s="86" t="s">
        <v>11669</v>
      </c>
      <c r="H11917" s="85" t="s">
        <v>1</v>
      </c>
      <c r="I11917" s="85">
        <v>1</v>
      </c>
      <c r="J11917" s="88">
        <v>2.995933809798896E-3</v>
      </c>
      <c r="K11917" s="146">
        <v>8.6587555477346794E-3</v>
      </c>
      <c r="L11917" s="147">
        <v>2.3336673861595022E-11</v>
      </c>
      <c r="M11917" s="147">
        <v>3.315390591796847E-4</v>
      </c>
      <c r="N11917" s="87">
        <v>3.8779825988172978E-2</v>
      </c>
      <c r="O11917" s="88">
        <v>2.6340309476234418E-3</v>
      </c>
      <c r="P11917" s="89">
        <v>67.922711887019958</v>
      </c>
    </row>
    <row r="11918" spans="1:16">
      <c r="A11918" s="75" t="s">
        <v>16934</v>
      </c>
      <c r="B11918" s="85">
        <v>11914</v>
      </c>
      <c r="C11918" s="85">
        <v>11286</v>
      </c>
      <c r="D11918" s="85">
        <v>11914</v>
      </c>
      <c r="E11918" s="86" t="s">
        <v>16932</v>
      </c>
      <c r="F11918" s="85" t="s">
        <v>238</v>
      </c>
      <c r="G11918" s="86" t="s">
        <v>11669</v>
      </c>
      <c r="H11918" s="85" t="s">
        <v>1</v>
      </c>
      <c r="I11918" s="85">
        <v>1</v>
      </c>
      <c r="J11918" s="88">
        <v>6.2341504633884586E-3</v>
      </c>
      <c r="K11918" s="146">
        <v>1.5321432497580549E-2</v>
      </c>
      <c r="L11918" s="147">
        <v>2.0164078816128231E-10</v>
      </c>
      <c r="M11918" s="147">
        <v>5.5403132222658436E-4</v>
      </c>
      <c r="N11918" s="87">
        <v>8.0599840560257485E-2</v>
      </c>
      <c r="O11918" s="88">
        <v>5.553183976923279E-3</v>
      </c>
      <c r="P11918" s="89">
        <v>68.89820052152146</v>
      </c>
    </row>
    <row r="11919" spans="1:16">
      <c r="A11919" s="75" t="s">
        <v>11673</v>
      </c>
      <c r="B11919" s="85">
        <v>11915</v>
      </c>
      <c r="C11919" s="85">
        <v>7930</v>
      </c>
      <c r="D11919" s="85">
        <v>11915</v>
      </c>
      <c r="E11919" s="86" t="s">
        <v>11674</v>
      </c>
      <c r="F11919" s="85" t="s">
        <v>509</v>
      </c>
      <c r="G11919" s="86" t="s">
        <v>11675</v>
      </c>
      <c r="H11919" s="85" t="s">
        <v>1</v>
      </c>
      <c r="I11919" s="85">
        <v>1</v>
      </c>
      <c r="J11919" s="88">
        <v>4.0499376060197873E-3</v>
      </c>
      <c r="K11919" s="146">
        <v>1.3907459850309315E-2</v>
      </c>
      <c r="L11919" s="147">
        <v>3.2073793227906577E-11</v>
      </c>
      <c r="M11919" s="147">
        <v>5.1208816765671572E-4</v>
      </c>
      <c r="N11919" s="87">
        <v>5.4879464382430049E-2</v>
      </c>
      <c r="O11919" s="88">
        <v>3.6633715791899069E-3</v>
      </c>
      <c r="P11919" s="89">
        <v>66.753049076090377</v>
      </c>
    </row>
    <row r="11920" spans="1:16">
      <c r="A11920" s="75" t="s">
        <v>11676</v>
      </c>
      <c r="B11920" s="85">
        <v>11916</v>
      </c>
      <c r="C11920" s="85">
        <v>7931</v>
      </c>
      <c r="D11920" s="85">
        <v>11916</v>
      </c>
      <c r="E11920" s="86" t="s">
        <v>11674</v>
      </c>
      <c r="F11920" s="85" t="s">
        <v>32</v>
      </c>
      <c r="G11920" s="86" t="s">
        <v>11675</v>
      </c>
      <c r="H11920" s="85" t="s">
        <v>1</v>
      </c>
      <c r="I11920" s="85">
        <v>1</v>
      </c>
      <c r="J11920" s="88">
        <v>2.3300727285501849E-3</v>
      </c>
      <c r="K11920" s="146">
        <v>7.7909041634790423E-3</v>
      </c>
      <c r="L11920" s="147">
        <v>2.0329313870292481E-11</v>
      </c>
      <c r="M11920" s="147">
        <v>2.832882013744317E-4</v>
      </c>
      <c r="N11920" s="87">
        <v>3.1766861737067137E-2</v>
      </c>
      <c r="O11920" s="88">
        <v>2.0396053981091948E-3</v>
      </c>
      <c r="P11920" s="89">
        <v>64.205441978843098</v>
      </c>
    </row>
    <row r="11921" spans="1:16">
      <c r="A11921" s="75" t="s">
        <v>11677</v>
      </c>
      <c r="B11921" s="85">
        <v>11917</v>
      </c>
      <c r="C11921" s="85">
        <v>7932</v>
      </c>
      <c r="D11921" s="85">
        <v>11917</v>
      </c>
      <c r="E11921" s="86" t="s">
        <v>11674</v>
      </c>
      <c r="F11921" s="85" t="s">
        <v>38</v>
      </c>
      <c r="G11921" s="86" t="s">
        <v>11675</v>
      </c>
      <c r="H11921" s="85" t="s">
        <v>1</v>
      </c>
      <c r="I11921" s="85">
        <v>1</v>
      </c>
      <c r="J11921" s="88">
        <v>3.166488627113054E-3</v>
      </c>
      <c r="K11921" s="146">
        <v>8.9705918213346409E-3</v>
      </c>
      <c r="L11921" s="147">
        <v>3.0329373399071251E-11</v>
      </c>
      <c r="M11921" s="147">
        <v>3.4429094064407177E-4</v>
      </c>
      <c r="N11921" s="87">
        <v>4.10721033146687E-2</v>
      </c>
      <c r="O11921" s="88">
        <v>2.7839904457283458E-3</v>
      </c>
      <c r="P11921" s="89">
        <v>67.783001625194515</v>
      </c>
    </row>
    <row r="11922" spans="1:16">
      <c r="A11922" s="75" t="s">
        <v>16935</v>
      </c>
      <c r="B11922" s="85">
        <v>11918</v>
      </c>
      <c r="C11922" s="85">
        <v>11287</v>
      </c>
      <c r="D11922" s="85">
        <v>11918</v>
      </c>
      <c r="E11922" s="86" t="s">
        <v>16936</v>
      </c>
      <c r="F11922" s="85" t="s">
        <v>32</v>
      </c>
      <c r="G11922" s="86" t="s">
        <v>11675</v>
      </c>
      <c r="H11922" s="85" t="s">
        <v>1</v>
      </c>
      <c r="I11922" s="85">
        <v>1</v>
      </c>
      <c r="J11922" s="88">
        <v>5.4008521763677254E-3</v>
      </c>
      <c r="K11922" s="146">
        <v>1.1149157334700822E-2</v>
      </c>
      <c r="L11922" s="147">
        <v>3.5230363375803979E-11</v>
      </c>
      <c r="M11922" s="147">
        <v>7.2220505299489283E-4</v>
      </c>
      <c r="N11922" s="87">
        <v>7.9511132728383518E-2</v>
      </c>
      <c r="O11922" s="88">
        <v>4.7905894562110833E-3</v>
      </c>
      <c r="P11922" s="89">
        <v>60.25054972586198</v>
      </c>
    </row>
    <row r="11923" spans="1:16">
      <c r="A11923" s="75" t="s">
        <v>16937</v>
      </c>
      <c r="B11923" s="85">
        <v>11919</v>
      </c>
      <c r="C11923" s="85">
        <v>11288</v>
      </c>
      <c r="D11923" s="85">
        <v>11919</v>
      </c>
      <c r="E11923" s="86" t="s">
        <v>16936</v>
      </c>
      <c r="F11923" s="85" t="s">
        <v>38</v>
      </c>
      <c r="G11923" s="86" t="s">
        <v>11675</v>
      </c>
      <c r="H11923" s="85" t="s">
        <v>1</v>
      </c>
      <c r="I11923" s="85">
        <v>1</v>
      </c>
      <c r="J11923" s="88">
        <v>6.1470402971046398E-3</v>
      </c>
      <c r="K11923" s="146">
        <v>1.2247353406474367E-2</v>
      </c>
      <c r="L11923" s="147">
        <v>4.4843932204246007E-11</v>
      </c>
      <c r="M11923" s="147">
        <v>7.6293460032041897E-4</v>
      </c>
      <c r="N11923" s="87">
        <v>8.6631676510525113E-2</v>
      </c>
      <c r="O11923" s="88">
        <v>5.4883280774746168E-3</v>
      </c>
      <c r="P11923" s="89">
        <v>63.352439875820998</v>
      </c>
    </row>
    <row r="11924" spans="1:16">
      <c r="A11924" s="75" t="s">
        <v>11682</v>
      </c>
      <c r="B11924" s="85">
        <v>11920</v>
      </c>
      <c r="C11924" s="85">
        <v>7935</v>
      </c>
      <c r="D11924" s="85">
        <v>11920</v>
      </c>
      <c r="E11924" s="86" t="s">
        <v>11683</v>
      </c>
      <c r="F11924" s="85" t="s">
        <v>509</v>
      </c>
      <c r="G11924" s="86" t="s">
        <v>11684</v>
      </c>
      <c r="H11924" s="85" t="s">
        <v>1</v>
      </c>
      <c r="I11924" s="85">
        <v>1</v>
      </c>
      <c r="J11924" s="88">
        <v>3.472659908966867E-3</v>
      </c>
      <c r="K11924" s="146">
        <v>7.2268074795934925E-3</v>
      </c>
      <c r="L11924" s="147">
        <v>2.9145744843389808E-11</v>
      </c>
      <c r="M11924" s="147">
        <v>4.5531307061929052E-4</v>
      </c>
      <c r="N11924" s="87">
        <v>4.7897427186763541E-2</v>
      </c>
      <c r="O11924" s="88">
        <v>3.1464138143302372E-3</v>
      </c>
      <c r="P11924" s="89">
        <v>65.690664387079011</v>
      </c>
    </row>
    <row r="11925" spans="1:16">
      <c r="A11925" s="75" t="s">
        <v>11685</v>
      </c>
      <c r="B11925" s="85">
        <v>11921</v>
      </c>
      <c r="C11925" s="85">
        <v>7936</v>
      </c>
      <c r="D11925" s="85">
        <v>11921</v>
      </c>
      <c r="E11925" s="86" t="s">
        <v>11683</v>
      </c>
      <c r="F11925" s="85" t="s">
        <v>32</v>
      </c>
      <c r="G11925" s="86" t="s">
        <v>11684</v>
      </c>
      <c r="H11925" s="85" t="s">
        <v>1</v>
      </c>
      <c r="I11925" s="85">
        <v>1</v>
      </c>
      <c r="J11925" s="88">
        <v>2.1882697638757279E-3</v>
      </c>
      <c r="K11925" s="146">
        <v>7.1381032133538387E-3</v>
      </c>
      <c r="L11925" s="147">
        <v>1.9506691337525771E-11</v>
      </c>
      <c r="M11925" s="147">
        <v>2.6679891609804611E-4</v>
      </c>
      <c r="N11925" s="87">
        <v>2.891765256301684E-2</v>
      </c>
      <c r="O11925" s="88">
        <v>1.9156120646857361E-3</v>
      </c>
      <c r="P11925" s="89">
        <v>66.243691824959441</v>
      </c>
    </row>
    <row r="11926" spans="1:16">
      <c r="A11926" s="75" t="s">
        <v>11686</v>
      </c>
      <c r="B11926" s="85">
        <v>11922</v>
      </c>
      <c r="C11926" s="85">
        <v>7937</v>
      </c>
      <c r="D11926" s="85">
        <v>11922</v>
      </c>
      <c r="E11926" s="86" t="s">
        <v>11683</v>
      </c>
      <c r="F11926" s="85" t="s">
        <v>38</v>
      </c>
      <c r="G11926" s="86" t="s">
        <v>11684</v>
      </c>
      <c r="H11926" s="85" t="s">
        <v>1</v>
      </c>
      <c r="I11926" s="85">
        <v>1</v>
      </c>
      <c r="J11926" s="88">
        <v>2.248612517834972E-3</v>
      </c>
      <c r="K11926" s="146">
        <v>7.2092123494415924E-3</v>
      </c>
      <c r="L11926" s="147">
        <v>1.9708597970184889E-11</v>
      </c>
      <c r="M11926" s="147">
        <v>2.6597134378402148E-4</v>
      </c>
      <c r="N11926" s="87">
        <v>2.939704210458759E-2</v>
      </c>
      <c r="O11926" s="88">
        <v>1.9674857613145931E-3</v>
      </c>
      <c r="P11926" s="89">
        <v>66.928017938497106</v>
      </c>
    </row>
    <row r="11927" spans="1:16">
      <c r="A11927" s="75" t="s">
        <v>11687</v>
      </c>
      <c r="B11927" s="85">
        <v>11923</v>
      </c>
      <c r="C11927" s="85">
        <v>7938</v>
      </c>
      <c r="D11927" s="85">
        <v>11923</v>
      </c>
      <c r="E11927" s="86" t="s">
        <v>11683</v>
      </c>
      <c r="F11927" s="85" t="s">
        <v>238</v>
      </c>
      <c r="G11927" s="86" t="s">
        <v>11684</v>
      </c>
      <c r="H11927" s="85" t="s">
        <v>1</v>
      </c>
      <c r="I11927" s="85">
        <v>1</v>
      </c>
      <c r="J11927" s="88">
        <v>3.0718131487673561E-3</v>
      </c>
      <c r="K11927" s="146">
        <v>1.072538592019332E-2</v>
      </c>
      <c r="L11927" s="147">
        <v>1.868537677422305E-10</v>
      </c>
      <c r="M11927" s="147">
        <v>3.0253948815340452E-4</v>
      </c>
      <c r="N11927" s="87">
        <v>3.7573924208431232E-2</v>
      </c>
      <c r="O11927" s="88">
        <v>2.5962710561411111E-3</v>
      </c>
      <c r="P11927" s="89">
        <v>69.097681725736081</v>
      </c>
    </row>
    <row r="11928" spans="1:16">
      <c r="A11928" s="75" t="s">
        <v>16938</v>
      </c>
      <c r="B11928" s="85">
        <v>11924</v>
      </c>
      <c r="C11928" s="85">
        <v>11289</v>
      </c>
      <c r="D11928" s="85">
        <v>11924</v>
      </c>
      <c r="E11928" s="86" t="s">
        <v>16939</v>
      </c>
      <c r="F11928" s="85" t="s">
        <v>32</v>
      </c>
      <c r="G11928" s="86" t="s">
        <v>11684</v>
      </c>
      <c r="H11928" s="85" t="s">
        <v>1</v>
      </c>
      <c r="I11928" s="85">
        <v>1</v>
      </c>
      <c r="J11928" s="88">
        <v>2.1882697638757262E-3</v>
      </c>
      <c r="K11928" s="146">
        <v>7.1381032133538387E-3</v>
      </c>
      <c r="L11928" s="147">
        <v>1.9506691337525761E-11</v>
      </c>
      <c r="M11928" s="147">
        <v>2.66798916098046E-4</v>
      </c>
      <c r="N11928" s="87">
        <v>2.891765256301683E-2</v>
      </c>
      <c r="O11928" s="88">
        <v>1.915612064685735E-3</v>
      </c>
      <c r="P11928" s="89">
        <v>66.243691824959427</v>
      </c>
    </row>
    <row r="11929" spans="1:16">
      <c r="A11929" s="75" t="s">
        <v>16940</v>
      </c>
      <c r="B11929" s="85">
        <v>11925</v>
      </c>
      <c r="C11929" s="85">
        <v>11290</v>
      </c>
      <c r="D11929" s="85">
        <v>11925</v>
      </c>
      <c r="E11929" s="86" t="s">
        <v>16939</v>
      </c>
      <c r="F11929" s="85" t="s">
        <v>38</v>
      </c>
      <c r="G11929" s="86" t="s">
        <v>11684</v>
      </c>
      <c r="H11929" s="85" t="s">
        <v>1</v>
      </c>
      <c r="I11929" s="85">
        <v>1</v>
      </c>
      <c r="J11929" s="88">
        <v>2.2486131783131572E-3</v>
      </c>
      <c r="K11929" s="146">
        <v>7.2092123589357392E-3</v>
      </c>
      <c r="L11929" s="147">
        <v>1.970860306233184E-11</v>
      </c>
      <c r="M11929" s="147">
        <v>2.6597144595005059E-4</v>
      </c>
      <c r="N11929" s="87">
        <v>2.939705208712504E-2</v>
      </c>
      <c r="O11929" s="88">
        <v>1.9674863974470419E-3</v>
      </c>
      <c r="P11929" s="89">
        <v>66.928016850667063</v>
      </c>
    </row>
    <row r="11930" spans="1:16">
      <c r="A11930" s="75" t="s">
        <v>16941</v>
      </c>
      <c r="B11930" s="85">
        <v>11926</v>
      </c>
      <c r="C11930" s="85">
        <v>11291</v>
      </c>
      <c r="D11930" s="85">
        <v>11926</v>
      </c>
      <c r="E11930" s="86" t="s">
        <v>16939</v>
      </c>
      <c r="F11930" s="85" t="s">
        <v>238</v>
      </c>
      <c r="G11930" s="86" t="s">
        <v>11684</v>
      </c>
      <c r="H11930" s="85" t="s">
        <v>1</v>
      </c>
      <c r="I11930" s="85">
        <v>1</v>
      </c>
      <c r="J11930" s="88">
        <v>4.5715707546047238E-3</v>
      </c>
      <c r="K11930" s="146">
        <v>1.2361823540733006E-2</v>
      </c>
      <c r="L11930" s="147">
        <v>1.9406640919224719E-10</v>
      </c>
      <c r="M11930" s="147">
        <v>5.1397285570003374E-4</v>
      </c>
      <c r="N11930" s="87">
        <v>6.0500291548078303E-2</v>
      </c>
      <c r="O11930" s="88">
        <v>3.9568124522262752E-3</v>
      </c>
      <c r="P11930" s="89">
        <v>65.40154354598242</v>
      </c>
    </row>
    <row r="11931" spans="1:16">
      <c r="A11931" s="75" t="s">
        <v>11691</v>
      </c>
      <c r="B11931" s="85">
        <v>11927</v>
      </c>
      <c r="C11931" s="85">
        <v>7941</v>
      </c>
      <c r="D11931" s="85">
        <v>11927</v>
      </c>
      <c r="E11931" s="86" t="s">
        <v>11692</v>
      </c>
      <c r="F11931" s="85" t="s">
        <v>758</v>
      </c>
      <c r="G11931" s="86" t="s">
        <v>11693</v>
      </c>
      <c r="H11931" s="85" t="s">
        <v>1</v>
      </c>
      <c r="I11931" s="85">
        <v>1</v>
      </c>
      <c r="J11931" s="88">
        <v>1.0352838449508239</v>
      </c>
      <c r="K11931" s="146">
        <v>3.6552389816920008</v>
      </c>
      <c r="L11931" s="147">
        <v>8.2094780560854281E-8</v>
      </c>
      <c r="M11931" s="147">
        <v>6.2356356023930359E-2</v>
      </c>
      <c r="N11931" s="87">
        <v>8.5129824622044499</v>
      </c>
      <c r="O11931" s="88">
        <v>0.54363725641340899</v>
      </c>
      <c r="P11931" s="89">
        <v>63.859788132657954</v>
      </c>
    </row>
    <row r="11932" spans="1:16">
      <c r="A11932" s="75" t="s">
        <v>11694</v>
      </c>
      <c r="B11932" s="85">
        <v>11928</v>
      </c>
      <c r="C11932" s="85">
        <v>7942</v>
      </c>
      <c r="D11932" s="85">
        <v>11928</v>
      </c>
      <c r="E11932" s="86" t="s">
        <v>11692</v>
      </c>
      <c r="F11932" s="85" t="s">
        <v>38</v>
      </c>
      <c r="G11932" s="86" t="s">
        <v>11693</v>
      </c>
      <c r="H11932" s="85" t="s">
        <v>1</v>
      </c>
      <c r="I11932" s="85">
        <v>1</v>
      </c>
      <c r="J11932" s="88">
        <v>1.198638369660886</v>
      </c>
      <c r="K11932" s="146">
        <v>3.0876174455256709</v>
      </c>
      <c r="L11932" s="147">
        <v>6.1785763195555193E-8</v>
      </c>
      <c r="M11932" s="147">
        <v>5.5546553690965748E-2</v>
      </c>
      <c r="N11932" s="87">
        <v>8.7619960053996451</v>
      </c>
      <c r="O11932" s="88">
        <v>0.65849296860427253</v>
      </c>
      <c r="P11932" s="89">
        <v>75.153306187137204</v>
      </c>
    </row>
    <row r="11933" spans="1:16">
      <c r="A11933" s="75" t="s">
        <v>11695</v>
      </c>
      <c r="B11933" s="85">
        <v>11929</v>
      </c>
      <c r="C11933" s="85">
        <v>7943</v>
      </c>
      <c r="D11933" s="85">
        <v>11929</v>
      </c>
      <c r="E11933" s="86" t="s">
        <v>11692</v>
      </c>
      <c r="F11933" s="85" t="s">
        <v>891</v>
      </c>
      <c r="G11933" s="86" t="s">
        <v>11693</v>
      </c>
      <c r="H11933" s="85" t="s">
        <v>1</v>
      </c>
      <c r="I11933" s="85">
        <v>1</v>
      </c>
      <c r="J11933" s="88">
        <v>1.0999384238517369</v>
      </c>
      <c r="K11933" s="146">
        <v>1.4811495896138394</v>
      </c>
      <c r="L11933" s="147">
        <v>2.0002819617859279E-8</v>
      </c>
      <c r="M11933" s="147">
        <v>7.151796442109927E-2</v>
      </c>
      <c r="N11933" s="87">
        <v>9.4737365375125133</v>
      </c>
      <c r="O11933" s="88">
        <v>0.6127780284698644</v>
      </c>
      <c r="P11933" s="89">
        <v>64.6817679638323</v>
      </c>
    </row>
    <row r="11934" spans="1:16">
      <c r="A11934" s="75" t="s">
        <v>16942</v>
      </c>
      <c r="B11934" s="85">
        <v>11930</v>
      </c>
      <c r="C11934" s="85">
        <v>11292</v>
      </c>
      <c r="D11934" s="85">
        <v>11930</v>
      </c>
      <c r="E11934" s="86" t="s">
        <v>16943</v>
      </c>
      <c r="F11934" s="85" t="s">
        <v>55</v>
      </c>
      <c r="G11934" s="86" t="s">
        <v>11693</v>
      </c>
      <c r="H11934" s="85" t="s">
        <v>1</v>
      </c>
      <c r="I11934" s="85">
        <v>1</v>
      </c>
      <c r="J11934" s="88">
        <v>1.1777542416400619</v>
      </c>
      <c r="K11934" s="146">
        <v>3.0762535492008385</v>
      </c>
      <c r="L11934" s="147">
        <v>6.1765275029681599E-8</v>
      </c>
      <c r="M11934" s="147">
        <v>6.4029723163312485E-2</v>
      </c>
      <c r="N11934" s="87">
        <v>9.2981331717481872</v>
      </c>
      <c r="O11934" s="88">
        <v>0.65446489506970595</v>
      </c>
      <c r="P11934" s="89">
        <v>70.386698381375922</v>
      </c>
    </row>
    <row r="11935" spans="1:16">
      <c r="A11935" s="75" t="s">
        <v>11696</v>
      </c>
      <c r="B11935" s="85">
        <v>11931</v>
      </c>
      <c r="C11935" s="85">
        <v>7944</v>
      </c>
      <c r="D11935" s="85">
        <v>11931</v>
      </c>
      <c r="E11935" s="86" t="s">
        <v>11697</v>
      </c>
      <c r="F11935" s="85" t="s">
        <v>32</v>
      </c>
      <c r="G11935" s="86" t="s">
        <v>11698</v>
      </c>
      <c r="H11935" s="85" t="s">
        <v>1</v>
      </c>
      <c r="I11935" s="85">
        <v>1</v>
      </c>
      <c r="J11935" s="88">
        <v>0.78202626057178026</v>
      </c>
      <c r="K11935" s="146">
        <v>1.530527271645592</v>
      </c>
      <c r="L11935" s="147">
        <v>3.1476506828944902E-8</v>
      </c>
      <c r="M11935" s="147">
        <v>4.4440851782264153E-2</v>
      </c>
      <c r="N11935" s="87">
        <v>5.8027680901130996</v>
      </c>
      <c r="O11935" s="88">
        <v>0.33824951649261409</v>
      </c>
      <c r="P11935" s="89">
        <v>58.291062341252619</v>
      </c>
    </row>
    <row r="11936" spans="1:16">
      <c r="A11936" s="75" t="s">
        <v>11699</v>
      </c>
      <c r="B11936" s="85">
        <v>11932</v>
      </c>
      <c r="C11936" s="85">
        <v>7945</v>
      </c>
      <c r="D11936" s="85">
        <v>11932</v>
      </c>
      <c r="E11936" s="86" t="s">
        <v>11697</v>
      </c>
      <c r="F11936" s="85" t="s">
        <v>38</v>
      </c>
      <c r="G11936" s="86" t="s">
        <v>11698</v>
      </c>
      <c r="H11936" s="85" t="s">
        <v>1</v>
      </c>
      <c r="I11936" s="85">
        <v>1</v>
      </c>
      <c r="J11936" s="88">
        <v>0.95589483660572172</v>
      </c>
      <c r="K11936" s="146">
        <v>1.7459317527161917</v>
      </c>
      <c r="L11936" s="147">
        <v>3.222794247417499E-8</v>
      </c>
      <c r="M11936" s="147">
        <v>4.4256083354046197E-2</v>
      </c>
      <c r="N11936" s="87">
        <v>6.6386781975722418</v>
      </c>
      <c r="O11936" s="88">
        <v>0.45948494187811312</v>
      </c>
      <c r="P11936" s="89">
        <v>69.213317501388502</v>
      </c>
    </row>
    <row r="11937" spans="1:16">
      <c r="A11937" s="75" t="s">
        <v>16944</v>
      </c>
      <c r="B11937" s="85">
        <v>11933</v>
      </c>
      <c r="C11937" s="85">
        <v>11293</v>
      </c>
      <c r="D11937" s="85">
        <v>11933</v>
      </c>
      <c r="E11937" s="86" t="s">
        <v>16945</v>
      </c>
      <c r="F11937" s="85" t="s">
        <v>55</v>
      </c>
      <c r="G11937" s="86" t="s">
        <v>11698</v>
      </c>
      <c r="H11937" s="85" t="s">
        <v>1</v>
      </c>
      <c r="I11937" s="85">
        <v>1</v>
      </c>
      <c r="J11937" s="88">
        <v>0.99212535505213573</v>
      </c>
      <c r="K11937" s="146">
        <v>1.8007150432750727</v>
      </c>
      <c r="L11937" s="147">
        <v>3.2443748250661548E-8</v>
      </c>
      <c r="M11937" s="147">
        <v>4.8748890881752618E-2</v>
      </c>
      <c r="N11937" s="87">
        <v>7.1448481834140773</v>
      </c>
      <c r="O11937" s="88">
        <v>0.49240011328410732</v>
      </c>
      <c r="P11937" s="89">
        <v>68.916805598075001</v>
      </c>
    </row>
    <row r="11938" spans="1:16">
      <c r="A11938" s="75" t="s">
        <v>11700</v>
      </c>
      <c r="B11938" s="85">
        <v>11934</v>
      </c>
      <c r="C11938" s="85">
        <v>7946</v>
      </c>
      <c r="D11938" s="85">
        <v>11934</v>
      </c>
      <c r="E11938" s="86" t="s">
        <v>11701</v>
      </c>
      <c r="F11938" s="85" t="s">
        <v>32</v>
      </c>
      <c r="G11938" s="86" t="s">
        <v>11702</v>
      </c>
      <c r="H11938" s="85" t="s">
        <v>1</v>
      </c>
      <c r="I11938" s="85">
        <v>1</v>
      </c>
      <c r="J11938" s="88">
        <v>1.7447911902854789</v>
      </c>
      <c r="K11938" s="146">
        <v>3.1858149701714145</v>
      </c>
      <c r="L11938" s="147">
        <v>5.686380688952864E-8</v>
      </c>
      <c r="M11938" s="147">
        <v>8.5975755964451922E-2</v>
      </c>
      <c r="N11938" s="87">
        <v>12.77075248065745</v>
      </c>
      <c r="O11938" s="88">
        <v>0.86901087714574532</v>
      </c>
      <c r="P11938" s="89">
        <v>68.046959524268217</v>
      </c>
    </row>
    <row r="11939" spans="1:16">
      <c r="A11939" s="75" t="s">
        <v>11703</v>
      </c>
      <c r="B11939" s="85">
        <v>11935</v>
      </c>
      <c r="C11939" s="85">
        <v>7947</v>
      </c>
      <c r="D11939" s="85">
        <v>11935</v>
      </c>
      <c r="E11939" s="86" t="s">
        <v>11701</v>
      </c>
      <c r="F11939" s="85" t="s">
        <v>38</v>
      </c>
      <c r="G11939" s="86" t="s">
        <v>11702</v>
      </c>
      <c r="H11939" s="85" t="s">
        <v>1</v>
      </c>
      <c r="I11939" s="85">
        <v>1</v>
      </c>
      <c r="J11939" s="88">
        <v>1.7851617190359981</v>
      </c>
      <c r="K11939" s="146">
        <v>3.239117995288149</v>
      </c>
      <c r="L11939" s="147">
        <v>5.7036571608876408E-8</v>
      </c>
      <c r="M11939" s="147">
        <v>8.7874771439121313E-2</v>
      </c>
      <c r="N11939" s="87">
        <v>13.16450516407803</v>
      </c>
      <c r="O11939" s="88">
        <v>0.90505134316235269</v>
      </c>
      <c r="P11939" s="89">
        <v>68.749362918096253</v>
      </c>
    </row>
    <row r="11940" spans="1:16">
      <c r="A11940" s="75" t="s">
        <v>16946</v>
      </c>
      <c r="B11940" s="85">
        <v>11936</v>
      </c>
      <c r="C11940" s="85">
        <v>11294</v>
      </c>
      <c r="D11940" s="85">
        <v>11936</v>
      </c>
      <c r="E11940" s="86" t="s">
        <v>16947</v>
      </c>
      <c r="F11940" s="85" t="s">
        <v>55</v>
      </c>
      <c r="G11940" s="86" t="s">
        <v>11702</v>
      </c>
      <c r="H11940" s="85" t="s">
        <v>1</v>
      </c>
      <c r="I11940" s="85">
        <v>1</v>
      </c>
      <c r="J11940" s="88">
        <v>1.7851617186033899</v>
      </c>
      <c r="K11940" s="146">
        <v>3.2391179947169517</v>
      </c>
      <c r="L11940" s="147">
        <v>5.7036571607025078E-8</v>
      </c>
      <c r="M11940" s="147">
        <v>8.7874771418771563E-2</v>
      </c>
      <c r="N11940" s="87">
        <v>13.16450515985861</v>
      </c>
      <c r="O11940" s="88">
        <v>0.90505134277614596</v>
      </c>
      <c r="P11940" s="89">
        <v>68.749362910794474</v>
      </c>
    </row>
    <row r="11941" spans="1:16">
      <c r="A11941" s="75" t="s">
        <v>11704</v>
      </c>
      <c r="B11941" s="85">
        <v>11937</v>
      </c>
      <c r="C11941" s="85">
        <v>7948</v>
      </c>
      <c r="D11941" s="85">
        <v>11937</v>
      </c>
      <c r="E11941" s="86" t="s">
        <v>11705</v>
      </c>
      <c r="F11941" s="85" t="s">
        <v>232</v>
      </c>
      <c r="G11941" s="86" t="s">
        <v>11706</v>
      </c>
      <c r="H11941" s="85" t="s">
        <v>1</v>
      </c>
      <c r="I11941" s="85">
        <v>1</v>
      </c>
      <c r="J11941" s="88">
        <v>0.75709969731212923</v>
      </c>
      <c r="K11941" s="146">
        <v>0.72370894642742489</v>
      </c>
      <c r="L11941" s="147">
        <v>3.1734633285646341E-9</v>
      </c>
      <c r="M11941" s="147">
        <v>0.57296913595879262</v>
      </c>
      <c r="N11941" s="87">
        <v>58.037647185040768</v>
      </c>
      <c r="O11941" s="88">
        <v>0.50813215850030635</v>
      </c>
      <c r="P11941" s="89">
        <v>8.7552163663739577</v>
      </c>
    </row>
    <row r="11942" spans="1:16">
      <c r="A11942" s="75" t="s">
        <v>11707</v>
      </c>
      <c r="B11942" s="85">
        <v>11938</v>
      </c>
      <c r="C11942" s="85">
        <v>7949</v>
      </c>
      <c r="D11942" s="85">
        <v>11938</v>
      </c>
      <c r="E11942" s="86" t="s">
        <v>11705</v>
      </c>
      <c r="F11942" s="85" t="s">
        <v>235</v>
      </c>
      <c r="G11942" s="86" t="s">
        <v>11706</v>
      </c>
      <c r="H11942" s="85" t="s">
        <v>1</v>
      </c>
      <c r="I11942" s="85">
        <v>1</v>
      </c>
      <c r="J11942" s="88">
        <v>0.98660018095704138</v>
      </c>
      <c r="K11942" s="146">
        <v>0.96118402458611629</v>
      </c>
      <c r="L11942" s="147">
        <v>4.2249453286005238E-9</v>
      </c>
      <c r="M11942" s="147">
        <v>0.5923655625330172</v>
      </c>
      <c r="N11942" s="87">
        <v>60.681408449848171</v>
      </c>
      <c r="O11942" s="88">
        <v>0.62255276313331054</v>
      </c>
      <c r="P11942" s="89">
        <v>10.259365743757192</v>
      </c>
    </row>
    <row r="11943" spans="1:16">
      <c r="A11943" s="75" t="s">
        <v>11708</v>
      </c>
      <c r="B11943" s="85">
        <v>11939</v>
      </c>
      <c r="C11943" s="85">
        <v>7950</v>
      </c>
      <c r="D11943" s="85">
        <v>11939</v>
      </c>
      <c r="E11943" s="86" t="s">
        <v>11705</v>
      </c>
      <c r="F11943" s="85" t="s">
        <v>31</v>
      </c>
      <c r="G11943" s="86" t="s">
        <v>11706</v>
      </c>
      <c r="H11943" s="85" t="s">
        <v>1</v>
      </c>
      <c r="I11943" s="85">
        <v>1</v>
      </c>
      <c r="J11943" s="88">
        <v>1.007730738232343</v>
      </c>
      <c r="K11943" s="146">
        <v>0.99958280040969061</v>
      </c>
      <c r="L11943" s="147">
        <v>4.3243515068356733E-9</v>
      </c>
      <c r="M11943" s="147">
        <v>0.58869058404001562</v>
      </c>
      <c r="N11943" s="87">
        <v>60.635308980782803</v>
      </c>
      <c r="O11943" s="88">
        <v>0.62306126915359372</v>
      </c>
      <c r="P11943" s="89">
        <v>10.275551978321097</v>
      </c>
    </row>
    <row r="11944" spans="1:16">
      <c r="A11944" s="75" t="s">
        <v>11709</v>
      </c>
      <c r="B11944" s="85">
        <v>11940</v>
      </c>
      <c r="C11944" s="85">
        <v>7951</v>
      </c>
      <c r="D11944" s="85">
        <v>11940</v>
      </c>
      <c r="E11944" s="86" t="s">
        <v>11705</v>
      </c>
      <c r="F11944" s="85" t="s">
        <v>238</v>
      </c>
      <c r="G11944" s="86" t="s">
        <v>11706</v>
      </c>
      <c r="H11944" s="85" t="s">
        <v>1</v>
      </c>
      <c r="I11944" s="85">
        <v>1</v>
      </c>
      <c r="J11944" s="88">
        <v>1.068962378281644</v>
      </c>
      <c r="K11944" s="146">
        <v>1.0744576874010796</v>
      </c>
      <c r="L11944" s="147">
        <v>4.6355092427833521E-9</v>
      </c>
      <c r="M11944" s="147">
        <v>0.62866522071018771</v>
      </c>
      <c r="N11944" s="87">
        <v>64.374662938419547</v>
      </c>
      <c r="O11944" s="88">
        <v>0.68315726401029397</v>
      </c>
      <c r="P11944" s="89">
        <v>10.61220723848758</v>
      </c>
    </row>
    <row r="11945" spans="1:16">
      <c r="A11945" s="75" t="s">
        <v>11710</v>
      </c>
      <c r="B11945" s="85">
        <v>11941</v>
      </c>
      <c r="C11945" s="85">
        <v>7952</v>
      </c>
      <c r="D11945" s="85">
        <v>11941</v>
      </c>
      <c r="E11945" s="86" t="s">
        <v>11705</v>
      </c>
      <c r="F11945" s="85" t="s">
        <v>240</v>
      </c>
      <c r="G11945" s="86" t="s">
        <v>11706</v>
      </c>
      <c r="H11945" s="85" t="s">
        <v>1</v>
      </c>
      <c r="I11945" s="85">
        <v>1</v>
      </c>
      <c r="J11945" s="88">
        <v>0.98041291516056028</v>
      </c>
      <c r="K11945" s="146">
        <v>0.96920168568589571</v>
      </c>
      <c r="L11945" s="147">
        <v>4.2303021944524173E-9</v>
      </c>
      <c r="M11945" s="147">
        <v>0.58676842637781368</v>
      </c>
      <c r="N11945" s="87">
        <v>60.064972439742753</v>
      </c>
      <c r="O11945" s="88">
        <v>0.61924909910544601</v>
      </c>
      <c r="P11945" s="89">
        <v>10.309654261919082</v>
      </c>
    </row>
    <row r="11946" spans="1:16">
      <c r="A11946" s="75" t="s">
        <v>11711</v>
      </c>
      <c r="B11946" s="85">
        <v>11942</v>
      </c>
      <c r="C11946" s="85">
        <v>7953</v>
      </c>
      <c r="D11946" s="85">
        <v>11942</v>
      </c>
      <c r="E11946" s="86" t="s">
        <v>11705</v>
      </c>
      <c r="F11946" s="85" t="s">
        <v>38</v>
      </c>
      <c r="G11946" s="86" t="s">
        <v>11706</v>
      </c>
      <c r="H11946" s="85" t="s">
        <v>1</v>
      </c>
      <c r="I11946" s="85">
        <v>1</v>
      </c>
      <c r="J11946" s="88">
        <v>0.95680599931882593</v>
      </c>
      <c r="K11946" s="146">
        <v>1.0280782922864364</v>
      </c>
      <c r="L11946" s="147">
        <v>4.2696791029993187E-9</v>
      </c>
      <c r="M11946" s="147">
        <v>0.58905341904342978</v>
      </c>
      <c r="N11946" s="87">
        <v>60.465830259897807</v>
      </c>
      <c r="O11946" s="88">
        <v>0.63378549944553719</v>
      </c>
      <c r="P11946" s="89">
        <v>10.481713336629348</v>
      </c>
    </row>
    <row r="11947" spans="1:16">
      <c r="A11947" s="75" t="s">
        <v>11712</v>
      </c>
      <c r="B11947" s="85">
        <v>11943</v>
      </c>
      <c r="C11947" s="85">
        <v>7954</v>
      </c>
      <c r="D11947" s="85">
        <v>11943</v>
      </c>
      <c r="E11947" s="86" t="s">
        <v>11705</v>
      </c>
      <c r="F11947" s="85" t="s">
        <v>243</v>
      </c>
      <c r="G11947" s="86" t="s">
        <v>11706</v>
      </c>
      <c r="H11947" s="85" t="s">
        <v>1</v>
      </c>
      <c r="I11947" s="85">
        <v>1</v>
      </c>
      <c r="J11947" s="88">
        <v>0.95901016716686138</v>
      </c>
      <c r="K11947" s="146">
        <v>0.98238588567625007</v>
      </c>
      <c r="L11947" s="147">
        <v>4.2125763516407806E-9</v>
      </c>
      <c r="M11947" s="147">
        <v>0.58286624419324229</v>
      </c>
      <c r="N11947" s="87">
        <v>59.738524789589313</v>
      </c>
      <c r="O11947" s="88">
        <v>0.60021265147085112</v>
      </c>
      <c r="P11947" s="89">
        <v>10.047329651760178</v>
      </c>
    </row>
    <row r="11948" spans="1:16">
      <c r="A11948" s="75" t="s">
        <v>11713</v>
      </c>
      <c r="B11948" s="85">
        <v>11944</v>
      </c>
      <c r="C11948" s="85">
        <v>7955</v>
      </c>
      <c r="D11948" s="85">
        <v>11944</v>
      </c>
      <c r="E11948" s="86" t="s">
        <v>11714</v>
      </c>
      <c r="F11948" s="85" t="s">
        <v>32</v>
      </c>
      <c r="G11948" s="86" t="s">
        <v>11706</v>
      </c>
      <c r="H11948" s="85" t="s">
        <v>1</v>
      </c>
      <c r="I11948" s="85">
        <v>1</v>
      </c>
      <c r="J11948" s="88">
        <v>1.016317433995944</v>
      </c>
      <c r="K11948" s="146">
        <v>1.0111080427476886</v>
      </c>
      <c r="L11948" s="147">
        <v>4.3696441426127753E-9</v>
      </c>
      <c r="M11948" s="147">
        <v>0.58967626268774975</v>
      </c>
      <c r="N11948" s="87">
        <v>60.768466460933332</v>
      </c>
      <c r="O11948" s="88">
        <v>0.63080911801887185</v>
      </c>
      <c r="P11948" s="89">
        <v>10.380533766215818</v>
      </c>
    </row>
    <row r="11949" spans="1:16">
      <c r="A11949" s="75" t="s">
        <v>11715</v>
      </c>
      <c r="B11949" s="85">
        <v>11945</v>
      </c>
      <c r="C11949" s="85">
        <v>7956</v>
      </c>
      <c r="D11949" s="85">
        <v>11945</v>
      </c>
      <c r="E11949" s="86" t="s">
        <v>11716</v>
      </c>
      <c r="F11949" s="85" t="s">
        <v>232</v>
      </c>
      <c r="G11949" s="86" t="s">
        <v>11706</v>
      </c>
      <c r="H11949" s="85" t="s">
        <v>1</v>
      </c>
      <c r="I11949" s="85">
        <v>1</v>
      </c>
      <c r="J11949" s="88">
        <v>1.064167669935957</v>
      </c>
      <c r="K11949" s="146">
        <v>1.3063042820789998</v>
      </c>
      <c r="L11949" s="147">
        <v>5.2841723816235597E-9</v>
      </c>
      <c r="M11949" s="147">
        <v>0.60263713857024359</v>
      </c>
      <c r="N11949" s="87">
        <v>61.87412241782814</v>
      </c>
      <c r="O11949" s="88">
        <v>0.73208010601318629</v>
      </c>
      <c r="P11949" s="89">
        <v>11.831765484600197</v>
      </c>
    </row>
    <row r="11950" spans="1:16">
      <c r="A11950" s="75" t="s">
        <v>11717</v>
      </c>
      <c r="B11950" s="85">
        <v>11946</v>
      </c>
      <c r="C11950" s="85">
        <v>7957</v>
      </c>
      <c r="D11950" s="85">
        <v>11946</v>
      </c>
      <c r="E11950" s="86" t="s">
        <v>11716</v>
      </c>
      <c r="F11950" s="85" t="s">
        <v>235</v>
      </c>
      <c r="G11950" s="86" t="s">
        <v>11706</v>
      </c>
      <c r="H11950" s="85" t="s">
        <v>1</v>
      </c>
      <c r="I11950" s="85">
        <v>1</v>
      </c>
      <c r="J11950" s="88">
        <v>1.064167669935957</v>
      </c>
      <c r="K11950" s="146">
        <v>1.3063042820789998</v>
      </c>
      <c r="L11950" s="147">
        <v>5.2841723816235597E-9</v>
      </c>
      <c r="M11950" s="147">
        <v>0.60263713857024359</v>
      </c>
      <c r="N11950" s="87">
        <v>61.87412241782814</v>
      </c>
      <c r="O11950" s="88">
        <v>0.73208010601318629</v>
      </c>
      <c r="P11950" s="89">
        <v>11.831765484600197</v>
      </c>
    </row>
    <row r="11951" spans="1:16">
      <c r="A11951" s="75" t="s">
        <v>11718</v>
      </c>
      <c r="B11951" s="85">
        <v>11947</v>
      </c>
      <c r="C11951" s="85">
        <v>7958</v>
      </c>
      <c r="D11951" s="85">
        <v>11947</v>
      </c>
      <c r="E11951" s="86" t="s">
        <v>11716</v>
      </c>
      <c r="F11951" s="85" t="s">
        <v>31</v>
      </c>
      <c r="G11951" s="86" t="s">
        <v>11706</v>
      </c>
      <c r="H11951" s="85" t="s">
        <v>1</v>
      </c>
      <c r="I11951" s="85">
        <v>1</v>
      </c>
      <c r="J11951" s="88">
        <v>1.064167669935957</v>
      </c>
      <c r="K11951" s="146">
        <v>1.3063042820789998</v>
      </c>
      <c r="L11951" s="147">
        <v>5.2841723816235597E-9</v>
      </c>
      <c r="M11951" s="147">
        <v>0.60263713857024359</v>
      </c>
      <c r="N11951" s="87">
        <v>61.87412241782814</v>
      </c>
      <c r="O11951" s="88">
        <v>0.73208010601318629</v>
      </c>
      <c r="P11951" s="89">
        <v>11.831765484600197</v>
      </c>
    </row>
    <row r="11952" spans="1:16">
      <c r="A11952" s="75" t="s">
        <v>11719</v>
      </c>
      <c r="B11952" s="85">
        <v>11948</v>
      </c>
      <c r="C11952" s="85">
        <v>7959</v>
      </c>
      <c r="D11952" s="85">
        <v>11948</v>
      </c>
      <c r="E11952" s="86" t="s">
        <v>11716</v>
      </c>
      <c r="F11952" s="85" t="s">
        <v>238</v>
      </c>
      <c r="G11952" s="86" t="s">
        <v>11706</v>
      </c>
      <c r="H11952" s="85" t="s">
        <v>1</v>
      </c>
      <c r="I11952" s="85">
        <v>1</v>
      </c>
      <c r="J11952" s="88">
        <v>1.064167669935957</v>
      </c>
      <c r="K11952" s="146">
        <v>1.3063042820789998</v>
      </c>
      <c r="L11952" s="147">
        <v>5.2841723816235597E-9</v>
      </c>
      <c r="M11952" s="147">
        <v>0.60263713857024359</v>
      </c>
      <c r="N11952" s="87">
        <v>61.87412241782814</v>
      </c>
      <c r="O11952" s="88">
        <v>0.73208010601318629</v>
      </c>
      <c r="P11952" s="89">
        <v>11.831765484600197</v>
      </c>
    </row>
    <row r="11953" spans="1:16">
      <c r="A11953" s="75" t="s">
        <v>11720</v>
      </c>
      <c r="B11953" s="85">
        <v>11949</v>
      </c>
      <c r="C11953" s="85">
        <v>7960</v>
      </c>
      <c r="D11953" s="85">
        <v>11949</v>
      </c>
      <c r="E11953" s="86" t="s">
        <v>11716</v>
      </c>
      <c r="F11953" s="85" t="s">
        <v>240</v>
      </c>
      <c r="G11953" s="86" t="s">
        <v>11706</v>
      </c>
      <c r="H11953" s="85" t="s">
        <v>1</v>
      </c>
      <c r="I11953" s="85">
        <v>1</v>
      </c>
      <c r="J11953" s="88">
        <v>1.064167669935957</v>
      </c>
      <c r="K11953" s="146">
        <v>1.3063042820789998</v>
      </c>
      <c r="L11953" s="147">
        <v>5.2841723816235597E-9</v>
      </c>
      <c r="M11953" s="147">
        <v>0.60263713857024359</v>
      </c>
      <c r="N11953" s="87">
        <v>61.87412241782814</v>
      </c>
      <c r="O11953" s="88">
        <v>0.73208010601318629</v>
      </c>
      <c r="P11953" s="89">
        <v>11.831765484600197</v>
      </c>
    </row>
    <row r="11954" spans="1:16">
      <c r="A11954" s="75" t="s">
        <v>11721</v>
      </c>
      <c r="B11954" s="85">
        <v>11950</v>
      </c>
      <c r="C11954" s="85">
        <v>7961</v>
      </c>
      <c r="D11954" s="85">
        <v>11950</v>
      </c>
      <c r="E11954" s="86" t="s">
        <v>11716</v>
      </c>
      <c r="F11954" s="85" t="s">
        <v>243</v>
      </c>
      <c r="G11954" s="86" t="s">
        <v>11706</v>
      </c>
      <c r="H11954" s="85" t="s">
        <v>1</v>
      </c>
      <c r="I11954" s="85">
        <v>1</v>
      </c>
      <c r="J11954" s="88">
        <v>1.064167669935957</v>
      </c>
      <c r="K11954" s="146">
        <v>1.3063042820789998</v>
      </c>
      <c r="L11954" s="147">
        <v>5.2841723816235597E-9</v>
      </c>
      <c r="M11954" s="147">
        <v>0.60263713857024359</v>
      </c>
      <c r="N11954" s="87">
        <v>61.87412241782814</v>
      </c>
      <c r="O11954" s="88">
        <v>0.73208010601318629</v>
      </c>
      <c r="P11954" s="89">
        <v>11.831765484600197</v>
      </c>
    </row>
    <row r="11955" spans="1:16">
      <c r="A11955" s="75" t="s">
        <v>16948</v>
      </c>
      <c r="B11955" s="85">
        <v>11951</v>
      </c>
      <c r="C11955" s="85">
        <v>11295</v>
      </c>
      <c r="D11955" s="85">
        <v>11951</v>
      </c>
      <c r="E11955" s="86" t="s">
        <v>16949</v>
      </c>
      <c r="F11955" s="85" t="s">
        <v>232</v>
      </c>
      <c r="G11955" s="86" t="s">
        <v>11706</v>
      </c>
      <c r="H11955" s="85" t="s">
        <v>1</v>
      </c>
      <c r="I11955" s="85">
        <v>1</v>
      </c>
      <c r="J11955" s="88">
        <v>0.90267009893085703</v>
      </c>
      <c r="K11955" s="146">
        <v>0.99135778322233981</v>
      </c>
      <c r="L11955" s="147">
        <v>4.1682831699820612E-9</v>
      </c>
      <c r="M11955" s="147">
        <v>0.58765249200217651</v>
      </c>
      <c r="N11955" s="87">
        <v>59.902004769347222</v>
      </c>
      <c r="O11955" s="88">
        <v>0.61640763567406465</v>
      </c>
      <c r="P11955" s="89">
        <v>10.29026721305144</v>
      </c>
    </row>
    <row r="11956" spans="1:16">
      <c r="A11956" s="75" t="s">
        <v>16950</v>
      </c>
      <c r="B11956" s="85">
        <v>11952</v>
      </c>
      <c r="C11956" s="85">
        <v>11296</v>
      </c>
      <c r="D11956" s="85">
        <v>11952</v>
      </c>
      <c r="E11956" s="86" t="s">
        <v>16949</v>
      </c>
      <c r="F11956" s="85" t="s">
        <v>32</v>
      </c>
      <c r="G11956" s="86" t="s">
        <v>11706</v>
      </c>
      <c r="H11956" s="85" t="s">
        <v>1</v>
      </c>
      <c r="I11956" s="85">
        <v>1</v>
      </c>
      <c r="J11956" s="88">
        <v>1.0928189264739729</v>
      </c>
      <c r="K11956" s="146">
        <v>0.90333303724178027</v>
      </c>
      <c r="L11956" s="147">
        <v>4.4492010998648803E-9</v>
      </c>
      <c r="M11956" s="147">
        <v>0.53432353020052992</v>
      </c>
      <c r="N11956" s="87">
        <v>55.444334257450933</v>
      </c>
      <c r="O11956" s="88">
        <v>0.54404240850161689</v>
      </c>
      <c r="P11956" s="89">
        <v>9.8124076298833955</v>
      </c>
    </row>
    <row r="11957" spans="1:16">
      <c r="A11957" s="75" t="s">
        <v>16951</v>
      </c>
      <c r="B11957" s="85">
        <v>11953</v>
      </c>
      <c r="C11957" s="85">
        <v>11297</v>
      </c>
      <c r="D11957" s="85">
        <v>11953</v>
      </c>
      <c r="E11957" s="86" t="s">
        <v>16949</v>
      </c>
      <c r="F11957" s="85" t="s">
        <v>235</v>
      </c>
      <c r="G11957" s="86" t="s">
        <v>11706</v>
      </c>
      <c r="H11957" s="85" t="s">
        <v>1</v>
      </c>
      <c r="I11957" s="85">
        <v>1</v>
      </c>
      <c r="J11957" s="88">
        <v>1.0044554766933711</v>
      </c>
      <c r="K11957" s="146">
        <v>0.98776271830809637</v>
      </c>
      <c r="L11957" s="147">
        <v>4.3418878803960709E-9</v>
      </c>
      <c r="M11957" s="147">
        <v>0.59489901475292473</v>
      </c>
      <c r="N11957" s="87">
        <v>60.961619726526457</v>
      </c>
      <c r="O11957" s="88">
        <v>0.63943105497121155</v>
      </c>
      <c r="P11957" s="89">
        <v>10.489075878227913</v>
      </c>
    </row>
    <row r="11958" spans="1:16">
      <c r="A11958" s="75" t="s">
        <v>16952</v>
      </c>
      <c r="B11958" s="85">
        <v>11954</v>
      </c>
      <c r="C11958" s="85">
        <v>11298</v>
      </c>
      <c r="D11958" s="85">
        <v>11954</v>
      </c>
      <c r="E11958" s="86" t="s">
        <v>16949</v>
      </c>
      <c r="F11958" s="85" t="s">
        <v>31</v>
      </c>
      <c r="G11958" s="86" t="s">
        <v>11706</v>
      </c>
      <c r="H11958" s="85" t="s">
        <v>1</v>
      </c>
      <c r="I11958" s="85">
        <v>1</v>
      </c>
      <c r="J11958" s="88">
        <v>1.05373689655784</v>
      </c>
      <c r="K11958" s="146">
        <v>1.1749801993097637</v>
      </c>
      <c r="L11958" s="147">
        <v>4.9095496040901667E-9</v>
      </c>
      <c r="M11958" s="147">
        <v>0.59806495603956145</v>
      </c>
      <c r="N11958" s="87">
        <v>61.545242812159252</v>
      </c>
      <c r="O11958" s="88">
        <v>0.69347861352234674</v>
      </c>
      <c r="P11958" s="89">
        <v>11.267785808220728</v>
      </c>
    </row>
    <row r="11959" spans="1:16">
      <c r="A11959" s="75" t="s">
        <v>16953</v>
      </c>
      <c r="B11959" s="85">
        <v>11955</v>
      </c>
      <c r="C11959" s="85">
        <v>11299</v>
      </c>
      <c r="D11959" s="85">
        <v>11955</v>
      </c>
      <c r="E11959" s="86" t="s">
        <v>16949</v>
      </c>
      <c r="F11959" s="85" t="s">
        <v>38</v>
      </c>
      <c r="G11959" s="86" t="s">
        <v>11706</v>
      </c>
      <c r="H11959" s="85" t="s">
        <v>1</v>
      </c>
      <c r="I11959" s="85">
        <v>1</v>
      </c>
      <c r="J11959" s="88">
        <v>0.98469394890513073</v>
      </c>
      <c r="K11959" s="146">
        <v>1.0725618372251564</v>
      </c>
      <c r="L11959" s="147">
        <v>4.4531533301049508E-9</v>
      </c>
      <c r="M11959" s="147">
        <v>0.59263509706398998</v>
      </c>
      <c r="N11959" s="87">
        <v>60.872578659486898</v>
      </c>
      <c r="O11959" s="88">
        <v>0.6589386729919321</v>
      </c>
      <c r="P11959" s="89">
        <v>10.824885153591856</v>
      </c>
    </row>
    <row r="11960" spans="1:16">
      <c r="A11960" s="75" t="s">
        <v>16954</v>
      </c>
      <c r="B11960" s="85">
        <v>11956</v>
      </c>
      <c r="C11960" s="85">
        <v>11300</v>
      </c>
      <c r="D11960" s="85">
        <v>11956</v>
      </c>
      <c r="E11960" s="86" t="s">
        <v>16949</v>
      </c>
      <c r="F11960" s="85" t="s">
        <v>238</v>
      </c>
      <c r="G11960" s="86" t="s">
        <v>11706</v>
      </c>
      <c r="H11960" s="85" t="s">
        <v>1</v>
      </c>
      <c r="I11960" s="85">
        <v>1</v>
      </c>
      <c r="J11960" s="88">
        <v>1.0862522127620831</v>
      </c>
      <c r="K11960" s="146">
        <v>1.2063100892944267</v>
      </c>
      <c r="L11960" s="147">
        <v>5.0447954104940607E-9</v>
      </c>
      <c r="M11960" s="147">
        <v>0.61897641167051198</v>
      </c>
      <c r="N11960" s="87">
        <v>63.512901563223807</v>
      </c>
      <c r="O11960" s="88">
        <v>0.72360845258637507</v>
      </c>
      <c r="P11960" s="89">
        <v>11.393093919131694</v>
      </c>
    </row>
    <row r="11961" spans="1:16">
      <c r="A11961" s="75" t="s">
        <v>16955</v>
      </c>
      <c r="B11961" s="85">
        <v>11957</v>
      </c>
      <c r="C11961" s="85">
        <v>11301</v>
      </c>
      <c r="D11961" s="85">
        <v>11957</v>
      </c>
      <c r="E11961" s="86" t="s">
        <v>16949</v>
      </c>
      <c r="F11961" s="85" t="s">
        <v>240</v>
      </c>
      <c r="G11961" s="86" t="s">
        <v>11706</v>
      </c>
      <c r="H11961" s="85" t="s">
        <v>1</v>
      </c>
      <c r="I11961" s="85">
        <v>1</v>
      </c>
      <c r="J11961" s="88">
        <v>1.001240709460214</v>
      </c>
      <c r="K11961" s="146">
        <v>1.007100550984021</v>
      </c>
      <c r="L11961" s="147">
        <v>4.3824442836245124E-9</v>
      </c>
      <c r="M11961" s="147">
        <v>0.59002032723431919</v>
      </c>
      <c r="N11961" s="87">
        <v>60.425218056818558</v>
      </c>
      <c r="O11961" s="88">
        <v>0.64006681781901742</v>
      </c>
      <c r="P11961" s="89">
        <v>10.592710103539137</v>
      </c>
    </row>
    <row r="11962" spans="1:16">
      <c r="A11962" s="75" t="s">
        <v>16956</v>
      </c>
      <c r="B11962" s="85">
        <v>11958</v>
      </c>
      <c r="C11962" s="85">
        <v>11302</v>
      </c>
      <c r="D11962" s="85">
        <v>11958</v>
      </c>
      <c r="E11962" s="86" t="s">
        <v>16949</v>
      </c>
      <c r="F11962" s="85" t="s">
        <v>243</v>
      </c>
      <c r="G11962" s="86" t="s">
        <v>11706</v>
      </c>
      <c r="H11962" s="85" t="s">
        <v>1</v>
      </c>
      <c r="I11962" s="85">
        <v>1</v>
      </c>
      <c r="J11962" s="88">
        <v>2.400746231312747</v>
      </c>
      <c r="K11962" s="146">
        <v>3.0455017320778146</v>
      </c>
      <c r="L11962" s="147">
        <v>1.190523023326786E-8</v>
      </c>
      <c r="M11962" s="147">
        <v>0.47030345877151308</v>
      </c>
      <c r="N11962" s="87">
        <v>67.039076434794069</v>
      </c>
      <c r="O11962" s="88">
        <v>2.0460440334208299</v>
      </c>
      <c r="P11962" s="89">
        <v>30.520170357819982</v>
      </c>
    </row>
    <row r="11963" spans="1:16">
      <c r="A11963" s="75" t="s">
        <v>24158</v>
      </c>
      <c r="B11963" s="85">
        <v>11959</v>
      </c>
      <c r="C11963" s="85">
        <v>14730</v>
      </c>
      <c r="D11963" s="85">
        <v>11959</v>
      </c>
      <c r="E11963" s="86" t="s">
        <v>24159</v>
      </c>
      <c r="F11963" s="85" t="s">
        <v>55</v>
      </c>
      <c r="G11963" s="86" t="s">
        <v>11706</v>
      </c>
      <c r="H11963" s="85" t="s">
        <v>1</v>
      </c>
      <c r="I11963" s="85">
        <v>1</v>
      </c>
      <c r="J11963" s="88">
        <v>1.0192794542192181</v>
      </c>
      <c r="K11963" s="146">
        <v>1.1209621895820852</v>
      </c>
      <c r="L11963" s="147">
        <v>4.6722628225936367E-9</v>
      </c>
      <c r="M11963" s="147">
        <v>0.59696740006626847</v>
      </c>
      <c r="N11963" s="87">
        <v>61.372463729829143</v>
      </c>
      <c r="O11963" s="88">
        <v>0.67889544546781933</v>
      </c>
      <c r="P11963" s="89">
        <v>11.06189004333311</v>
      </c>
    </row>
    <row r="11964" spans="1:16">
      <c r="A11964" s="75" t="s">
        <v>25847</v>
      </c>
      <c r="B11964" s="85">
        <v>11960</v>
      </c>
      <c r="C11964" s="85">
        <v>16004</v>
      </c>
      <c r="D11964" s="85">
        <v>11960</v>
      </c>
      <c r="E11964" s="86" t="s">
        <v>25842</v>
      </c>
      <c r="F11964" s="85" t="s">
        <v>32</v>
      </c>
      <c r="G11964" s="86" t="s">
        <v>11706</v>
      </c>
      <c r="H11964" s="85" t="s">
        <v>1</v>
      </c>
      <c r="I11964" s="85">
        <v>1</v>
      </c>
      <c r="J11964" s="88">
        <v>1.0934584393572999</v>
      </c>
      <c r="K11964" s="146">
        <v>0.85367243849121455</v>
      </c>
      <c r="L11964" s="147">
        <v>4.3579888191675166E-9</v>
      </c>
      <c r="M11964" s="147">
        <v>0.51727983101176611</v>
      </c>
      <c r="N11964" s="87">
        <v>53.760921114603953</v>
      </c>
      <c r="O11964" s="88">
        <v>0.50490281263643855</v>
      </c>
      <c r="P11964" s="89">
        <v>9.3916324751973708</v>
      </c>
    </row>
    <row r="11965" spans="1:16">
      <c r="A11965" s="75" t="s">
        <v>28135</v>
      </c>
      <c r="B11965" s="85">
        <v>11961</v>
      </c>
      <c r="C11965" s="85">
        <v>17697</v>
      </c>
      <c r="D11965" s="85">
        <v>11961</v>
      </c>
      <c r="E11965" s="86" t="s">
        <v>28124</v>
      </c>
      <c r="F11965" s="85" t="s">
        <v>243</v>
      </c>
      <c r="G11965" s="86" t="s">
        <v>11706</v>
      </c>
      <c r="H11965" s="85" t="s">
        <v>1</v>
      </c>
      <c r="I11965" s="85">
        <v>1</v>
      </c>
      <c r="J11965" s="88">
        <v>4.8334676357391926</v>
      </c>
      <c r="K11965" s="146">
        <v>6.3990725962676231</v>
      </c>
      <c r="L11965" s="147">
        <v>2.4445871463155211E-8</v>
      </c>
      <c r="M11965" s="147">
        <v>0.25061386678119602</v>
      </c>
      <c r="N11965" s="87">
        <v>77.67069348662011</v>
      </c>
      <c r="O11965" s="88">
        <v>4.4702981069978449</v>
      </c>
      <c r="P11965" s="89">
        <v>57.554502301024492</v>
      </c>
    </row>
    <row r="11966" spans="1:16">
      <c r="A11966" s="75" t="s">
        <v>11722</v>
      </c>
      <c r="B11966" s="85">
        <v>11962</v>
      </c>
      <c r="C11966" s="85">
        <v>7962</v>
      </c>
      <c r="D11966" s="85">
        <v>11962</v>
      </c>
      <c r="E11966" s="86" t="s">
        <v>11723</v>
      </c>
      <c r="F11966" s="85" t="s">
        <v>55</v>
      </c>
      <c r="G11966" s="86" t="s">
        <v>11724</v>
      </c>
      <c r="H11966" s="85" t="s">
        <v>1</v>
      </c>
      <c r="I11966" s="85">
        <v>1</v>
      </c>
      <c r="J11966" s="88">
        <v>33.736468255535357</v>
      </c>
      <c r="K11966" s="146">
        <v>56.628200284751983</v>
      </c>
      <c r="L11966" s="147">
        <v>1.7457903913181439E-7</v>
      </c>
      <c r="M11966" s="147">
        <v>2.0913946879192622</v>
      </c>
      <c r="N11966" s="87">
        <v>407.13727166103217</v>
      </c>
      <c r="O11966" s="88">
        <v>29.25541027183489</v>
      </c>
      <c r="P11966" s="89">
        <v>71.85637942819416</v>
      </c>
    </row>
    <row r="11967" spans="1:16">
      <c r="A11967" s="75" t="s">
        <v>16957</v>
      </c>
      <c r="B11967" s="85">
        <v>11963</v>
      </c>
      <c r="C11967" s="85">
        <v>11303</v>
      </c>
      <c r="D11967" s="85">
        <v>11963</v>
      </c>
      <c r="E11967" s="86" t="s">
        <v>16958</v>
      </c>
      <c r="F11967" s="85" t="s">
        <v>55</v>
      </c>
      <c r="G11967" s="86" t="s">
        <v>11724</v>
      </c>
      <c r="H11967" s="85" t="s">
        <v>1</v>
      </c>
      <c r="I11967" s="85">
        <v>1</v>
      </c>
      <c r="J11967" s="88">
        <v>33.736468255535357</v>
      </c>
      <c r="K11967" s="146">
        <v>56.628200284751983</v>
      </c>
      <c r="L11967" s="147">
        <v>1.7457903913181439E-7</v>
      </c>
      <c r="M11967" s="147">
        <v>2.0913946879192622</v>
      </c>
      <c r="N11967" s="87">
        <v>407.13727166103217</v>
      </c>
      <c r="O11967" s="88">
        <v>29.25541027183489</v>
      </c>
      <c r="P11967" s="89">
        <v>71.85637942819416</v>
      </c>
    </row>
    <row r="11968" spans="1:16">
      <c r="A11968" s="75" t="s">
        <v>11725</v>
      </c>
      <c r="B11968" s="85">
        <v>11964</v>
      </c>
      <c r="C11968" s="85">
        <v>7963</v>
      </c>
      <c r="D11968" s="85">
        <v>11964</v>
      </c>
      <c r="E11968" s="86" t="s">
        <v>11726</v>
      </c>
      <c r="F11968" s="85" t="s">
        <v>55</v>
      </c>
      <c r="G11968" s="86" t="s">
        <v>11727</v>
      </c>
      <c r="H11968" s="85" t="s">
        <v>1</v>
      </c>
      <c r="I11968" s="85">
        <v>1</v>
      </c>
      <c r="J11968" s="88">
        <v>63.533503026756101</v>
      </c>
      <c r="K11968" s="146">
        <v>131.62620503342004</v>
      </c>
      <c r="L11968" s="147">
        <v>3.5379842010946952E-7</v>
      </c>
      <c r="M11968" s="147">
        <v>4.4743073483375184</v>
      </c>
      <c r="N11968" s="87">
        <v>827.88585117327477</v>
      </c>
      <c r="O11968" s="88">
        <v>55.111922446066927</v>
      </c>
      <c r="P11968" s="89">
        <v>66.569470136447734</v>
      </c>
    </row>
    <row r="11969" spans="1:16">
      <c r="A11969" s="75" t="s">
        <v>16959</v>
      </c>
      <c r="B11969" s="85">
        <v>11965</v>
      </c>
      <c r="C11969" s="85">
        <v>11304</v>
      </c>
      <c r="D11969" s="85">
        <v>11965</v>
      </c>
      <c r="E11969" s="86" t="s">
        <v>16960</v>
      </c>
      <c r="F11969" s="85" t="s">
        <v>55</v>
      </c>
      <c r="G11969" s="86" t="s">
        <v>11727</v>
      </c>
      <c r="H11969" s="85" t="s">
        <v>1</v>
      </c>
      <c r="I11969" s="85">
        <v>1</v>
      </c>
      <c r="J11969" s="88">
        <v>63.537516142708718</v>
      </c>
      <c r="K11969" s="146">
        <v>131.63107629173496</v>
      </c>
      <c r="L11969" s="147">
        <v>3.5381881756489932E-7</v>
      </c>
      <c r="M11969" s="147">
        <v>4.4748357445690798</v>
      </c>
      <c r="N11969" s="87">
        <v>827.94516313323993</v>
      </c>
      <c r="O11969" s="88">
        <v>55.115562022788097</v>
      </c>
      <c r="P11969" s="89">
        <v>66.569097178140566</v>
      </c>
    </row>
    <row r="11970" spans="1:16">
      <c r="A11970" s="75" t="s">
        <v>11728</v>
      </c>
      <c r="B11970" s="85">
        <v>11966</v>
      </c>
      <c r="C11970" s="85">
        <v>7964</v>
      </c>
      <c r="D11970" s="85">
        <v>11966</v>
      </c>
      <c r="E11970" s="86" t="s">
        <v>11729</v>
      </c>
      <c r="F11970" s="85" t="s">
        <v>55</v>
      </c>
      <c r="G11970" s="86" t="s">
        <v>11730</v>
      </c>
      <c r="H11970" s="85" t="s">
        <v>1</v>
      </c>
      <c r="I11970" s="85">
        <v>1</v>
      </c>
      <c r="J11970" s="88">
        <v>111.4734273848711</v>
      </c>
      <c r="K11970" s="146">
        <v>171.66366174611733</v>
      </c>
      <c r="L11970" s="147">
        <v>5.2231820297459052E-7</v>
      </c>
      <c r="M11970" s="147">
        <v>6.5490805177284814</v>
      </c>
      <c r="N11970" s="87">
        <v>1482.2640028746371</v>
      </c>
      <c r="O11970" s="88">
        <v>98.157272164018991</v>
      </c>
      <c r="P11970" s="89">
        <v>66.221180554649592</v>
      </c>
    </row>
    <row r="11971" spans="1:16">
      <c r="A11971" s="75" t="s">
        <v>16961</v>
      </c>
      <c r="B11971" s="85">
        <v>11967</v>
      </c>
      <c r="C11971" s="85">
        <v>11305</v>
      </c>
      <c r="D11971" s="85">
        <v>11967</v>
      </c>
      <c r="E11971" s="86" t="s">
        <v>16962</v>
      </c>
      <c r="F11971" s="85" t="s">
        <v>55</v>
      </c>
      <c r="G11971" s="86" t="s">
        <v>11730</v>
      </c>
      <c r="H11971" s="85" t="s">
        <v>1</v>
      </c>
      <c r="I11971" s="85">
        <v>1</v>
      </c>
      <c r="J11971" s="88">
        <v>111.5813545837395</v>
      </c>
      <c r="K11971" s="146">
        <v>171.80449992077916</v>
      </c>
      <c r="L11971" s="147">
        <v>5.2288636562949031E-7</v>
      </c>
      <c r="M11971" s="147">
        <v>6.5637768468998283</v>
      </c>
      <c r="N11971" s="87">
        <v>1483.873568253073</v>
      </c>
      <c r="O11971" s="88">
        <v>98.255128273674273</v>
      </c>
      <c r="P11971" s="89">
        <v>66.215296488734936</v>
      </c>
    </row>
    <row r="11972" spans="1:16">
      <c r="A11972" s="75" t="s">
        <v>11731</v>
      </c>
      <c r="B11972" s="85">
        <v>11968</v>
      </c>
      <c r="C11972" s="85">
        <v>7965</v>
      </c>
      <c r="D11972" s="85">
        <v>11968</v>
      </c>
      <c r="E11972" s="86" t="s">
        <v>11732</v>
      </c>
      <c r="F11972" s="85" t="s">
        <v>509</v>
      </c>
      <c r="G11972" s="86" t="s">
        <v>11732</v>
      </c>
      <c r="H11972" s="85" t="s">
        <v>945</v>
      </c>
      <c r="I11972" s="85">
        <v>1</v>
      </c>
      <c r="J11972" s="88">
        <v>3.7966831296464219</v>
      </c>
      <c r="K11972" s="146">
        <v>5.754010876920141</v>
      </c>
      <c r="L11972" s="147">
        <v>2.0969381476058212E-8</v>
      </c>
      <c r="M11972" s="147">
        <v>0.49574284184001027</v>
      </c>
      <c r="N11972" s="87">
        <v>52.736183327567581</v>
      </c>
      <c r="O11972" s="88">
        <v>3.459522787692372</v>
      </c>
      <c r="P11972" s="89">
        <v>65.600552967660889</v>
      </c>
    </row>
    <row r="11973" spans="1:16">
      <c r="A11973" s="75" t="s">
        <v>11733</v>
      </c>
      <c r="B11973" s="85">
        <v>11969</v>
      </c>
      <c r="C11973" s="85">
        <v>7966</v>
      </c>
      <c r="D11973" s="85">
        <v>11969</v>
      </c>
      <c r="E11973" s="86" t="s">
        <v>11732</v>
      </c>
      <c r="F11973" s="85" t="s">
        <v>32</v>
      </c>
      <c r="G11973" s="86" t="s">
        <v>11732</v>
      </c>
      <c r="H11973" s="85" t="s">
        <v>945</v>
      </c>
      <c r="I11973" s="85">
        <v>1</v>
      </c>
      <c r="J11973" s="88">
        <v>1.41916222687133</v>
      </c>
      <c r="K11973" s="146">
        <v>2.4108205479054914</v>
      </c>
      <c r="L11973" s="147">
        <v>7.733599362712036E-9</v>
      </c>
      <c r="M11973" s="147">
        <v>0.1598785584567175</v>
      </c>
      <c r="N11973" s="87">
        <v>18.293726130091439</v>
      </c>
      <c r="O11973" s="88">
        <v>1.223678059040924</v>
      </c>
      <c r="P11973" s="89">
        <v>66.890585894805213</v>
      </c>
    </row>
    <row r="11974" spans="1:16">
      <c r="A11974" s="75" t="s">
        <v>11734</v>
      </c>
      <c r="B11974" s="85">
        <v>11970</v>
      </c>
      <c r="C11974" s="85">
        <v>7967</v>
      </c>
      <c r="D11974" s="85">
        <v>11970</v>
      </c>
      <c r="E11974" s="86" t="s">
        <v>11732</v>
      </c>
      <c r="F11974" s="85" t="s">
        <v>38</v>
      </c>
      <c r="G11974" s="86" t="s">
        <v>11732</v>
      </c>
      <c r="H11974" s="85" t="s">
        <v>945</v>
      </c>
      <c r="I11974" s="85">
        <v>1</v>
      </c>
      <c r="J11974" s="88">
        <v>1.386887197536947</v>
      </c>
      <c r="K11974" s="146">
        <v>2.4460492168721193</v>
      </c>
      <c r="L11974" s="147">
        <v>7.730520766267971E-9</v>
      </c>
      <c r="M11974" s="147">
        <v>0.16612289758657081</v>
      </c>
      <c r="N11974" s="87">
        <v>18.844135341981069</v>
      </c>
      <c r="O11974" s="88">
        <v>1.250119369090507</v>
      </c>
      <c r="P11974" s="89">
        <v>66.33996977858061</v>
      </c>
    </row>
    <row r="11975" spans="1:16">
      <c r="A11975" s="75" t="s">
        <v>16963</v>
      </c>
      <c r="B11975" s="85">
        <v>11971</v>
      </c>
      <c r="C11975" s="85">
        <v>11306</v>
      </c>
      <c r="D11975" s="85">
        <v>11971</v>
      </c>
      <c r="E11975" s="86" t="s">
        <v>16964</v>
      </c>
      <c r="F11975" s="85" t="s">
        <v>55</v>
      </c>
      <c r="G11975" s="86" t="s">
        <v>11732</v>
      </c>
      <c r="H11975" s="85" t="s">
        <v>945</v>
      </c>
      <c r="I11975" s="85">
        <v>1</v>
      </c>
      <c r="J11975" s="88">
        <v>1.389019957198536</v>
      </c>
      <c r="K11975" s="146">
        <v>2.4489768868447594</v>
      </c>
      <c r="L11975" s="147">
        <v>7.742237653872841E-9</v>
      </c>
      <c r="M11975" s="147">
        <v>0.1664146235835284</v>
      </c>
      <c r="N11975" s="87">
        <v>18.874131073913869</v>
      </c>
      <c r="O11975" s="88">
        <v>1.25207477387171</v>
      </c>
      <c r="P11975" s="89">
        <v>66.338141288115537</v>
      </c>
    </row>
    <row r="11976" spans="1:16">
      <c r="A11976" s="75" t="s">
        <v>11735</v>
      </c>
      <c r="B11976" s="85">
        <v>11972</v>
      </c>
      <c r="C11976" s="85">
        <v>7968</v>
      </c>
      <c r="D11976" s="85">
        <v>11972</v>
      </c>
      <c r="E11976" s="86" t="s">
        <v>11736</v>
      </c>
      <c r="F11976" s="85" t="s">
        <v>32</v>
      </c>
      <c r="G11976" s="86" t="s">
        <v>11737</v>
      </c>
      <c r="H11976" s="85" t="s">
        <v>945</v>
      </c>
      <c r="I11976" s="85">
        <v>1</v>
      </c>
      <c r="J11976" s="88">
        <v>130.91308887539731</v>
      </c>
      <c r="K11976" s="146">
        <v>260.69087876066357</v>
      </c>
      <c r="L11976" s="147">
        <v>6.7184372568045807E-7</v>
      </c>
      <c r="M11976" s="147">
        <v>10.765177434902601</v>
      </c>
      <c r="N11976" s="87">
        <v>1210.359121898068</v>
      </c>
      <c r="O11976" s="88">
        <v>121.1337208083566</v>
      </c>
      <c r="P11976" s="89">
        <v>100.08080958517206</v>
      </c>
    </row>
    <row r="11977" spans="1:16">
      <c r="A11977" s="75" t="s">
        <v>11738</v>
      </c>
      <c r="B11977" s="85">
        <v>11973</v>
      </c>
      <c r="C11977" s="85">
        <v>7969</v>
      </c>
      <c r="D11977" s="85">
        <v>11973</v>
      </c>
      <c r="E11977" s="86" t="s">
        <v>11736</v>
      </c>
      <c r="F11977" s="85" t="s">
        <v>38</v>
      </c>
      <c r="G11977" s="86" t="s">
        <v>11737</v>
      </c>
      <c r="H11977" s="85" t="s">
        <v>945</v>
      </c>
      <c r="I11977" s="85">
        <v>1</v>
      </c>
      <c r="J11977" s="88">
        <v>193.8372897863355</v>
      </c>
      <c r="K11977" s="146">
        <v>331.13301508634254</v>
      </c>
      <c r="L11977" s="147">
        <v>9.5773505947211348E-7</v>
      </c>
      <c r="M11977" s="147">
        <v>15.52994940973959</v>
      </c>
      <c r="N11977" s="87">
        <v>1828.0771944180769</v>
      </c>
      <c r="O11977" s="88">
        <v>178.9163422999994</v>
      </c>
      <c r="P11977" s="89">
        <v>97.871327778886808</v>
      </c>
    </row>
    <row r="11978" spans="1:16">
      <c r="A11978" s="75" t="s">
        <v>16965</v>
      </c>
      <c r="B11978" s="85">
        <v>11974</v>
      </c>
      <c r="C11978" s="85">
        <v>11307</v>
      </c>
      <c r="D11978" s="85">
        <v>11974</v>
      </c>
      <c r="E11978" s="86" t="s">
        <v>16966</v>
      </c>
      <c r="F11978" s="85" t="s">
        <v>55</v>
      </c>
      <c r="G11978" s="86" t="s">
        <v>11737</v>
      </c>
      <c r="H11978" s="85" t="s">
        <v>945</v>
      </c>
      <c r="I11978" s="85">
        <v>1</v>
      </c>
      <c r="J11978" s="88">
        <v>193.8372897863355</v>
      </c>
      <c r="K11978" s="146">
        <v>331.13301508634254</v>
      </c>
      <c r="L11978" s="147">
        <v>9.5773505947211348E-7</v>
      </c>
      <c r="M11978" s="147">
        <v>15.52994940973959</v>
      </c>
      <c r="N11978" s="87">
        <v>1828.0771944180769</v>
      </c>
      <c r="O11978" s="88">
        <v>178.9163422999994</v>
      </c>
      <c r="P11978" s="89">
        <v>97.871327778886808</v>
      </c>
    </row>
    <row r="11979" spans="1:16">
      <c r="A11979" s="75" t="s">
        <v>11739</v>
      </c>
      <c r="B11979" s="85">
        <v>11975</v>
      </c>
      <c r="C11979" s="85">
        <v>7970</v>
      </c>
      <c r="D11979" s="85">
        <v>11975</v>
      </c>
      <c r="E11979" s="86" t="s">
        <v>11740</v>
      </c>
      <c r="F11979" s="85" t="s">
        <v>32</v>
      </c>
      <c r="G11979" s="86" t="s">
        <v>11741</v>
      </c>
      <c r="H11979" s="85" t="s">
        <v>1</v>
      </c>
      <c r="I11979" s="85">
        <v>1</v>
      </c>
      <c r="J11979" s="88">
        <v>3.0016688621945411</v>
      </c>
      <c r="K11979" s="146">
        <v>7.3077176437831604</v>
      </c>
      <c r="L11979" s="147">
        <v>1.4993819212245751E-8</v>
      </c>
      <c r="M11979" s="147">
        <v>0.37563140085187502</v>
      </c>
      <c r="N11979" s="87">
        <v>42.469074460399497</v>
      </c>
      <c r="O11979" s="88">
        <v>2.645442490298151</v>
      </c>
      <c r="P11979" s="89">
        <v>62.291032331418172</v>
      </c>
    </row>
    <row r="11980" spans="1:16">
      <c r="A11980" s="75" t="s">
        <v>11742</v>
      </c>
      <c r="B11980" s="85">
        <v>11976</v>
      </c>
      <c r="C11980" s="85">
        <v>7971</v>
      </c>
      <c r="D11980" s="85">
        <v>11976</v>
      </c>
      <c r="E11980" s="86" t="s">
        <v>11740</v>
      </c>
      <c r="F11980" s="85" t="s">
        <v>38</v>
      </c>
      <c r="G11980" s="86" t="s">
        <v>11741</v>
      </c>
      <c r="H11980" s="85" t="s">
        <v>1</v>
      </c>
      <c r="I11980" s="85">
        <v>1</v>
      </c>
      <c r="J11980" s="88">
        <v>4.635965001253747</v>
      </c>
      <c r="K11980" s="146">
        <v>9.3497547957059304</v>
      </c>
      <c r="L11980" s="147">
        <v>2.1394061646090159E-8</v>
      </c>
      <c r="M11980" s="147">
        <v>0.42409378415715288</v>
      </c>
      <c r="N11980" s="87">
        <v>57.305719154975861</v>
      </c>
      <c r="O11980" s="88">
        <v>4.0966438339885363</v>
      </c>
      <c r="P11980" s="89">
        <v>71.48752156673396</v>
      </c>
    </row>
    <row r="11981" spans="1:16">
      <c r="A11981" s="75" t="s">
        <v>16967</v>
      </c>
      <c r="B11981" s="85">
        <v>11977</v>
      </c>
      <c r="C11981" s="85">
        <v>11308</v>
      </c>
      <c r="D11981" s="85">
        <v>11977</v>
      </c>
      <c r="E11981" s="86" t="s">
        <v>16968</v>
      </c>
      <c r="F11981" s="85" t="s">
        <v>55</v>
      </c>
      <c r="G11981" s="86" t="s">
        <v>11741</v>
      </c>
      <c r="H11981" s="85" t="s">
        <v>1</v>
      </c>
      <c r="I11981" s="85">
        <v>1</v>
      </c>
      <c r="J11981" s="88">
        <v>4.6337546623310804</v>
      </c>
      <c r="K11981" s="146">
        <v>9.3469929986909825</v>
      </c>
      <c r="L11981" s="147">
        <v>2.1385405500714791E-8</v>
      </c>
      <c r="M11981" s="147">
        <v>0.42402824016574031</v>
      </c>
      <c r="N11981" s="87">
        <v>57.285653016124797</v>
      </c>
      <c r="O11981" s="88">
        <v>4.0946811255552724</v>
      </c>
      <c r="P11981" s="89">
        <v>71.478300586059476</v>
      </c>
    </row>
    <row r="11982" spans="1:16">
      <c r="A11982" s="75" t="s">
        <v>11752</v>
      </c>
      <c r="B11982" s="85">
        <v>11978</v>
      </c>
      <c r="C11982" s="85">
        <v>7976</v>
      </c>
      <c r="D11982" s="85">
        <v>11978</v>
      </c>
      <c r="E11982" s="86" t="s">
        <v>11748</v>
      </c>
      <c r="F11982" s="85" t="s">
        <v>38</v>
      </c>
      <c r="G11982" s="86" t="s">
        <v>11753</v>
      </c>
      <c r="H11982" s="85" t="s">
        <v>1</v>
      </c>
      <c r="I11982" s="85">
        <v>1</v>
      </c>
      <c r="J11982" s="88">
        <v>0.86032283018748634</v>
      </c>
      <c r="K11982" s="146">
        <v>1.1690621735156905</v>
      </c>
      <c r="L11982" s="147">
        <v>1.6577725759370351E-8</v>
      </c>
      <c r="M11982" s="147">
        <v>8.0504780636512271E-2</v>
      </c>
      <c r="N11982" s="87">
        <v>11.33132309109415</v>
      </c>
      <c r="O11982" s="88">
        <v>0.73349038030510116</v>
      </c>
      <c r="P11982" s="89">
        <v>64.731221094700558</v>
      </c>
    </row>
    <row r="11983" spans="1:16">
      <c r="A11983" s="75" t="s">
        <v>11758</v>
      </c>
      <c r="B11983" s="85">
        <v>11979</v>
      </c>
      <c r="C11983" s="85">
        <v>7981</v>
      </c>
      <c r="D11983" s="85">
        <v>11979</v>
      </c>
      <c r="E11983" s="86" t="s">
        <v>11748</v>
      </c>
      <c r="F11983" s="85" t="s">
        <v>11</v>
      </c>
      <c r="G11983" s="86" t="s">
        <v>11753</v>
      </c>
      <c r="H11983" s="85" t="s">
        <v>1</v>
      </c>
      <c r="I11983" s="85">
        <v>1</v>
      </c>
      <c r="J11983" s="88">
        <v>0.37995221967238513</v>
      </c>
      <c r="K11983" s="146">
        <v>0.50987721939607145</v>
      </c>
      <c r="L11983" s="147">
        <v>1.6466958442565491E-8</v>
      </c>
      <c r="M11983" s="147">
        <v>5.7540129166485432E-2</v>
      </c>
      <c r="N11983" s="87">
        <v>8.5965706577206227</v>
      </c>
      <c r="O11983" s="88">
        <v>0.30685722065686871</v>
      </c>
      <c r="P11983" s="89">
        <v>35.695306055709402</v>
      </c>
    </row>
    <row r="11984" spans="1:16">
      <c r="A11984" s="75" t="s">
        <v>16969</v>
      </c>
      <c r="B11984" s="85">
        <v>11980</v>
      </c>
      <c r="C11984" s="85">
        <v>11309</v>
      </c>
      <c r="D11984" s="85">
        <v>11980</v>
      </c>
      <c r="E11984" s="86" t="s">
        <v>16970</v>
      </c>
      <c r="F11984" s="85" t="s">
        <v>38</v>
      </c>
      <c r="G11984" s="86" t="s">
        <v>11753</v>
      </c>
      <c r="H11984" s="85" t="s">
        <v>1</v>
      </c>
      <c r="I11984" s="85">
        <v>1</v>
      </c>
      <c r="J11984" s="88">
        <v>0.86032283018748634</v>
      </c>
      <c r="K11984" s="146">
        <v>1.1690621735156905</v>
      </c>
      <c r="L11984" s="147">
        <v>1.6577725759370351E-8</v>
      </c>
      <c r="M11984" s="147">
        <v>8.0504780636512271E-2</v>
      </c>
      <c r="N11984" s="87">
        <v>11.33132309109415</v>
      </c>
      <c r="O11984" s="88">
        <v>0.73349038030510116</v>
      </c>
      <c r="P11984" s="89">
        <v>64.731221094700558</v>
      </c>
    </row>
    <row r="11985" spans="1:16">
      <c r="A11985" s="75" t="s">
        <v>16971</v>
      </c>
      <c r="B11985" s="85">
        <v>11981</v>
      </c>
      <c r="C11985" s="85">
        <v>11310</v>
      </c>
      <c r="D11985" s="85">
        <v>11981</v>
      </c>
      <c r="E11985" s="86" t="s">
        <v>16970</v>
      </c>
      <c r="F11985" s="85" t="s">
        <v>11</v>
      </c>
      <c r="G11985" s="86" t="s">
        <v>11753</v>
      </c>
      <c r="H11985" s="85" t="s">
        <v>1</v>
      </c>
      <c r="I11985" s="85">
        <v>1</v>
      </c>
      <c r="J11985" s="88">
        <v>0.37995221967238513</v>
      </c>
      <c r="K11985" s="146">
        <v>0.50987721939607145</v>
      </c>
      <c r="L11985" s="147">
        <v>1.6466958442565491E-8</v>
      </c>
      <c r="M11985" s="147">
        <v>5.7540129166485432E-2</v>
      </c>
      <c r="N11985" s="87">
        <v>8.5965706577206227</v>
      </c>
      <c r="O11985" s="88">
        <v>0.30685722065686871</v>
      </c>
      <c r="P11985" s="89">
        <v>35.695306055709402</v>
      </c>
    </row>
    <row r="11986" spans="1:16">
      <c r="A11986" s="75" t="s">
        <v>11743</v>
      </c>
      <c r="B11986" s="85">
        <v>11982</v>
      </c>
      <c r="C11986" s="85">
        <v>7972</v>
      </c>
      <c r="D11986" s="85">
        <v>11982</v>
      </c>
      <c r="E11986" s="86" t="s">
        <v>11744</v>
      </c>
      <c r="F11986" s="85" t="s">
        <v>38</v>
      </c>
      <c r="G11986" s="86" t="s">
        <v>11745</v>
      </c>
      <c r="H11986" s="85" t="s">
        <v>1</v>
      </c>
      <c r="I11986" s="85">
        <v>1</v>
      </c>
      <c r="J11986" s="88">
        <v>1.9038638167718811</v>
      </c>
      <c r="K11986" s="146">
        <v>2.5552001257652917</v>
      </c>
      <c r="L11986" s="147">
        <v>1.8566663125959459E-8</v>
      </c>
      <c r="M11986" s="147">
        <v>0.25029533632086692</v>
      </c>
      <c r="N11986" s="87">
        <v>34.719832346709033</v>
      </c>
      <c r="O11986" s="88">
        <v>1.606713633986854</v>
      </c>
      <c r="P11986" s="89">
        <v>46.276537799559641</v>
      </c>
    </row>
    <row r="11987" spans="1:16">
      <c r="A11987" s="75" t="s">
        <v>11746</v>
      </c>
      <c r="B11987" s="85">
        <v>11983</v>
      </c>
      <c r="C11987" s="85">
        <v>7973</v>
      </c>
      <c r="D11987" s="85">
        <v>11983</v>
      </c>
      <c r="E11987" s="86" t="s">
        <v>11744</v>
      </c>
      <c r="F11987" s="85" t="s">
        <v>11</v>
      </c>
      <c r="G11987" s="86" t="s">
        <v>11745</v>
      </c>
      <c r="H11987" s="85" t="s">
        <v>1</v>
      </c>
      <c r="I11987" s="85">
        <v>1</v>
      </c>
      <c r="J11987" s="88">
        <v>1.520759927510529</v>
      </c>
      <c r="K11987" s="146">
        <v>2.0277717434436626</v>
      </c>
      <c r="L11987" s="147">
        <v>1.8471192614565898E-8</v>
      </c>
      <c r="M11987" s="147">
        <v>0.23204628088083981</v>
      </c>
      <c r="N11987" s="87">
        <v>32.547200410273852</v>
      </c>
      <c r="O11987" s="88">
        <v>1.2659220089452199</v>
      </c>
      <c r="P11987" s="89">
        <v>38.894958490673098</v>
      </c>
    </row>
    <row r="11988" spans="1:16">
      <c r="A11988" s="75" t="s">
        <v>16972</v>
      </c>
      <c r="B11988" s="85">
        <v>11984</v>
      </c>
      <c r="C11988" s="85">
        <v>11311</v>
      </c>
      <c r="D11988" s="85">
        <v>11984</v>
      </c>
      <c r="E11988" s="86" t="s">
        <v>16973</v>
      </c>
      <c r="F11988" s="85" t="s">
        <v>55</v>
      </c>
      <c r="G11988" s="86" t="s">
        <v>11745</v>
      </c>
      <c r="H11988" s="85" t="s">
        <v>1</v>
      </c>
      <c r="I11988" s="85">
        <v>1</v>
      </c>
      <c r="J11988" s="88">
        <v>1.879219130501395</v>
      </c>
      <c r="K11988" s="146">
        <v>2.5170948712706953</v>
      </c>
      <c r="L11988" s="147">
        <v>1.8939983919276021E-8</v>
      </c>
      <c r="M11988" s="147">
        <v>0.25529134688643013</v>
      </c>
      <c r="N11988" s="87">
        <v>35.24011799572591</v>
      </c>
      <c r="O11988" s="88">
        <v>1.5861110588976259</v>
      </c>
      <c r="P11988" s="89">
        <v>45.00867616532944</v>
      </c>
    </row>
    <row r="11989" spans="1:16">
      <c r="A11989" s="75" t="s">
        <v>11761</v>
      </c>
      <c r="B11989" s="85">
        <v>11985</v>
      </c>
      <c r="C11989" s="85">
        <v>7984</v>
      </c>
      <c r="D11989" s="85">
        <v>11985</v>
      </c>
      <c r="E11989" s="86" t="s">
        <v>11762</v>
      </c>
      <c r="F11989" s="85" t="s">
        <v>32</v>
      </c>
      <c r="G11989" s="86" t="s">
        <v>11763</v>
      </c>
      <c r="H11989" s="85" t="s">
        <v>260</v>
      </c>
      <c r="I11989" s="85">
        <v>1</v>
      </c>
      <c r="J11989" s="88">
        <v>1628014.101664929</v>
      </c>
      <c r="K11989" s="146">
        <v>3975321.4322822639</v>
      </c>
      <c r="L11989" s="147">
        <v>7.5455703042584966E-3</v>
      </c>
      <c r="M11989" s="147">
        <v>176706.74731511739</v>
      </c>
      <c r="N11989" s="87">
        <v>18807455.370053411</v>
      </c>
      <c r="O11989" s="88">
        <v>1446240.8180499389</v>
      </c>
      <c r="P11989" s="89">
        <v>76.897208558726561</v>
      </c>
    </row>
    <row r="11990" spans="1:16">
      <c r="A11990" s="75" t="s">
        <v>11764</v>
      </c>
      <c r="B11990" s="85">
        <v>11986</v>
      </c>
      <c r="C11990" s="85">
        <v>7985</v>
      </c>
      <c r="D11990" s="85">
        <v>11986</v>
      </c>
      <c r="E11990" s="86" t="s">
        <v>11762</v>
      </c>
      <c r="F11990" s="85" t="s">
        <v>38</v>
      </c>
      <c r="G11990" s="86" t="s">
        <v>11763</v>
      </c>
      <c r="H11990" s="85" t="s">
        <v>260</v>
      </c>
      <c r="I11990" s="85">
        <v>1</v>
      </c>
      <c r="J11990" s="88">
        <v>1646092.1938436739</v>
      </c>
      <c r="K11990" s="146">
        <v>4070363.9594036802</v>
      </c>
      <c r="L11990" s="147">
        <v>7.767435398348752E-3</v>
      </c>
      <c r="M11990" s="147">
        <v>185767.8551295269</v>
      </c>
      <c r="N11990" s="87">
        <v>19799821.517577801</v>
      </c>
      <c r="O11990" s="88">
        <v>1486344.98331137</v>
      </c>
      <c r="P11990" s="89">
        <v>75.068605138275061</v>
      </c>
    </row>
    <row r="11991" spans="1:16">
      <c r="A11991" s="75" t="s">
        <v>16974</v>
      </c>
      <c r="B11991" s="85">
        <v>11987</v>
      </c>
      <c r="C11991" s="85">
        <v>11312</v>
      </c>
      <c r="D11991" s="85">
        <v>11987</v>
      </c>
      <c r="E11991" s="86" t="s">
        <v>16975</v>
      </c>
      <c r="F11991" s="85" t="s">
        <v>55</v>
      </c>
      <c r="G11991" s="86" t="s">
        <v>11763</v>
      </c>
      <c r="H11991" s="85" t="s">
        <v>260</v>
      </c>
      <c r="I11991" s="85">
        <v>1</v>
      </c>
      <c r="J11991" s="88">
        <v>1645940.032610669</v>
      </c>
      <c r="K11991" s="146">
        <v>4069563.9973296081</v>
      </c>
      <c r="L11991" s="147">
        <v>7.7655679852421172E-3</v>
      </c>
      <c r="M11991" s="147">
        <v>185691.58882200919</v>
      </c>
      <c r="N11991" s="87">
        <v>19791468.88528081</v>
      </c>
      <c r="O11991" s="88">
        <v>1486007.431141899</v>
      </c>
      <c r="P11991" s="89">
        <v>75.083231050478688</v>
      </c>
    </row>
    <row r="11992" spans="1:16">
      <c r="A11992" s="75" t="s">
        <v>7438</v>
      </c>
      <c r="B11992" s="85">
        <v>11988</v>
      </c>
      <c r="C11992" s="85">
        <v>5040</v>
      </c>
      <c r="D11992" s="85">
        <v>11988</v>
      </c>
      <c r="E11992" s="86" t="s">
        <v>7437</v>
      </c>
      <c r="F11992" s="85" t="s">
        <v>55</v>
      </c>
      <c r="G11992" s="86" t="s">
        <v>7439</v>
      </c>
      <c r="H11992" s="85" t="s">
        <v>1</v>
      </c>
      <c r="I11992" s="85">
        <v>1</v>
      </c>
      <c r="J11992" s="88">
        <v>79.495700132374751</v>
      </c>
      <c r="K11992" s="146">
        <v>122.58785288154867</v>
      </c>
      <c r="L11992" s="147">
        <v>4.0289465239154248E-7</v>
      </c>
      <c r="M11992" s="147">
        <v>42.611752281712967</v>
      </c>
      <c r="N11992" s="87">
        <v>1002.729223858772</v>
      </c>
      <c r="O11992" s="88">
        <v>70.769043240103628</v>
      </c>
      <c r="P11992" s="89">
        <v>70.576424378822125</v>
      </c>
    </row>
    <row r="11993" spans="1:16">
      <c r="A11993" s="75" t="s">
        <v>16976</v>
      </c>
      <c r="B11993" s="85">
        <v>11989</v>
      </c>
      <c r="C11993" s="85">
        <v>11313</v>
      </c>
      <c r="D11993" s="85">
        <v>11989</v>
      </c>
      <c r="E11993" s="86" t="s">
        <v>16977</v>
      </c>
      <c r="F11993" s="85" t="s">
        <v>55</v>
      </c>
      <c r="G11993" s="86" t="s">
        <v>7439</v>
      </c>
      <c r="H11993" s="85" t="s">
        <v>1</v>
      </c>
      <c r="I11993" s="85">
        <v>1</v>
      </c>
      <c r="J11993" s="88">
        <v>79.550120233194122</v>
      </c>
      <c r="K11993" s="146">
        <v>122.66412002469114</v>
      </c>
      <c r="L11993" s="147">
        <v>4.0320188074591262E-7</v>
      </c>
      <c r="M11993" s="147">
        <v>42.618729951129097</v>
      </c>
      <c r="N11993" s="87">
        <v>1003.513292846318</v>
      </c>
      <c r="O11993" s="88">
        <v>70.818454362880857</v>
      </c>
      <c r="P11993" s="89">
        <v>70.570519461695142</v>
      </c>
    </row>
    <row r="11994" spans="1:16">
      <c r="A11994" s="75" t="s">
        <v>11765</v>
      </c>
      <c r="B11994" s="85">
        <v>11990</v>
      </c>
      <c r="C11994" s="85">
        <v>7986</v>
      </c>
      <c r="D11994" s="85">
        <v>11990</v>
      </c>
      <c r="E11994" s="86" t="s">
        <v>11766</v>
      </c>
      <c r="F11994" s="85" t="s">
        <v>55</v>
      </c>
      <c r="G11994" s="86" t="s">
        <v>11767</v>
      </c>
      <c r="H11994" s="85" t="s">
        <v>1</v>
      </c>
      <c r="I11994" s="85">
        <v>1</v>
      </c>
      <c r="J11994" s="88">
        <v>1.6636153389573669E-2</v>
      </c>
      <c r="K11994" s="146">
        <v>2.3430827654025731E-2</v>
      </c>
      <c r="L11994" s="147">
        <v>1.9614350111781069E-10</v>
      </c>
      <c r="M11994" s="147">
        <v>7.6502052883385907E-2</v>
      </c>
      <c r="N11994" s="87">
        <v>0.2326737130756697</v>
      </c>
      <c r="O11994" s="88">
        <v>1.5043729366520519E-2</v>
      </c>
      <c r="P11994" s="89">
        <v>64.655904475242664</v>
      </c>
    </row>
    <row r="11995" spans="1:16">
      <c r="A11995" s="75" t="s">
        <v>16978</v>
      </c>
      <c r="B11995" s="85">
        <v>11991</v>
      </c>
      <c r="C11995" s="85">
        <v>11314</v>
      </c>
      <c r="D11995" s="85">
        <v>11991</v>
      </c>
      <c r="E11995" s="86" t="s">
        <v>16979</v>
      </c>
      <c r="F11995" s="85" t="s">
        <v>55</v>
      </c>
      <c r="G11995" s="86" t="s">
        <v>11767</v>
      </c>
      <c r="H11995" s="85" t="s">
        <v>1</v>
      </c>
      <c r="I11995" s="85">
        <v>1</v>
      </c>
      <c r="J11995" s="88">
        <v>5.3885814502343143E-2</v>
      </c>
      <c r="K11995" s="146">
        <v>6.4299624384656473E-2</v>
      </c>
      <c r="L11995" s="147">
        <v>3.7739505390510828E-10</v>
      </c>
      <c r="M11995" s="147">
        <v>8.1745353313849023E-2</v>
      </c>
      <c r="N11995" s="87">
        <v>0.80261233078968108</v>
      </c>
      <c r="O11995" s="88">
        <v>4.880416127551683E-2</v>
      </c>
      <c r="P11995" s="89">
        <v>60.806642763012341</v>
      </c>
    </row>
    <row r="11996" spans="1:16">
      <c r="A11996" s="75" t="s">
        <v>11768</v>
      </c>
      <c r="B11996" s="85">
        <v>11992</v>
      </c>
      <c r="C11996" s="85">
        <v>7987</v>
      </c>
      <c r="D11996" s="85">
        <v>11992</v>
      </c>
      <c r="E11996" s="86" t="s">
        <v>11769</v>
      </c>
      <c r="F11996" s="85" t="s">
        <v>55</v>
      </c>
      <c r="G11996" s="86" t="s">
        <v>11770</v>
      </c>
      <c r="H11996" s="85" t="s">
        <v>1</v>
      </c>
      <c r="I11996" s="85">
        <v>1</v>
      </c>
      <c r="J11996" s="88">
        <v>2.1598209075304138</v>
      </c>
      <c r="K11996" s="146">
        <v>4.0683478981396526</v>
      </c>
      <c r="L11996" s="147">
        <v>1.3175892688838589E-8</v>
      </c>
      <c r="M11996" s="147">
        <v>0.48384682338476709</v>
      </c>
      <c r="N11996" s="87">
        <v>28.034881165580359</v>
      </c>
      <c r="O11996" s="88">
        <v>1.933476115223969</v>
      </c>
      <c r="P11996" s="89">
        <v>68.966802598677745</v>
      </c>
    </row>
    <row r="11997" spans="1:16">
      <c r="A11997" s="75" t="s">
        <v>11771</v>
      </c>
      <c r="B11997" s="85">
        <v>11993</v>
      </c>
      <c r="C11997" s="85">
        <v>7988</v>
      </c>
      <c r="D11997" s="85">
        <v>11993</v>
      </c>
      <c r="E11997" s="86" t="s">
        <v>11772</v>
      </c>
      <c r="F11997" s="85" t="s">
        <v>283</v>
      </c>
      <c r="G11997" s="86" t="s">
        <v>11770</v>
      </c>
      <c r="H11997" s="85" t="s">
        <v>1</v>
      </c>
      <c r="I11997" s="85">
        <v>1</v>
      </c>
      <c r="J11997" s="88">
        <v>10.67580691591616</v>
      </c>
      <c r="K11997" s="146">
        <v>17.385268344573728</v>
      </c>
      <c r="L11997" s="147">
        <v>5.8577486571882981E-8</v>
      </c>
      <c r="M11997" s="147">
        <v>9.9148886791568422</v>
      </c>
      <c r="N11997" s="87">
        <v>131.02293414261939</v>
      </c>
      <c r="O11997" s="88">
        <v>9.3988815898550371</v>
      </c>
      <c r="P11997" s="89">
        <v>71.734629142286551</v>
      </c>
    </row>
    <row r="11998" spans="1:16">
      <c r="A11998" s="75" t="s">
        <v>11774</v>
      </c>
      <c r="B11998" s="85">
        <v>11994</v>
      </c>
      <c r="C11998" s="85">
        <v>7990</v>
      </c>
      <c r="D11998" s="85">
        <v>11994</v>
      </c>
      <c r="E11998" s="86" t="s">
        <v>11772</v>
      </c>
      <c r="F11998" s="85" t="s">
        <v>38</v>
      </c>
      <c r="G11998" s="86" t="s">
        <v>11770</v>
      </c>
      <c r="H11998" s="85" t="s">
        <v>1</v>
      </c>
      <c r="I11998" s="85">
        <v>1</v>
      </c>
      <c r="J11998" s="88">
        <v>9.5289138579203119</v>
      </c>
      <c r="K11998" s="146">
        <v>16.623871838690452</v>
      </c>
      <c r="L11998" s="147">
        <v>5.3581313471356807E-8</v>
      </c>
      <c r="M11998" s="147">
        <v>9.9934108199664262</v>
      </c>
      <c r="N11998" s="87">
        <v>134.57343919825391</v>
      </c>
      <c r="O11998" s="88">
        <v>8.6339993646215412</v>
      </c>
      <c r="P11998" s="89">
        <v>64.158272360877348</v>
      </c>
    </row>
    <row r="11999" spans="1:16">
      <c r="A11999" s="75" t="s">
        <v>16980</v>
      </c>
      <c r="B11999" s="85">
        <v>11995</v>
      </c>
      <c r="C11999" s="85">
        <v>11315</v>
      </c>
      <c r="D11999" s="85">
        <v>11995</v>
      </c>
      <c r="E11999" s="86" t="s">
        <v>16981</v>
      </c>
      <c r="F11999" s="85" t="s">
        <v>55</v>
      </c>
      <c r="G11999" s="86" t="s">
        <v>11770</v>
      </c>
      <c r="H11999" s="85" t="s">
        <v>1</v>
      </c>
      <c r="I11999" s="85">
        <v>1</v>
      </c>
      <c r="J11999" s="88">
        <v>7.6726520133725957</v>
      </c>
      <c r="K11999" s="146">
        <v>12.819676873053918</v>
      </c>
      <c r="L11999" s="147">
        <v>4.2734077028860741E-8</v>
      </c>
      <c r="M11999" s="147">
        <v>6.7203275739729857</v>
      </c>
      <c r="N11999" s="87">
        <v>97.192082776713704</v>
      </c>
      <c r="O11999" s="88">
        <v>6.8005161331633373</v>
      </c>
      <c r="P11999" s="89">
        <v>69.969856997371352</v>
      </c>
    </row>
    <row r="12000" spans="1:16">
      <c r="A12000" s="75" t="s">
        <v>30756</v>
      </c>
      <c r="B12000" s="85">
        <v>11996</v>
      </c>
      <c r="C12000" s="85">
        <v>19732</v>
      </c>
      <c r="D12000" s="85">
        <v>11996</v>
      </c>
      <c r="E12000" s="86" t="s">
        <v>30755</v>
      </c>
      <c r="F12000" s="85" t="s">
        <v>55</v>
      </c>
      <c r="G12000" s="86" t="s">
        <v>11770</v>
      </c>
      <c r="H12000" s="85" t="s">
        <v>1</v>
      </c>
      <c r="I12000" s="85">
        <v>1</v>
      </c>
      <c r="J12000" s="88">
        <v>0</v>
      </c>
      <c r="K12000" s="146">
        <v>0</v>
      </c>
      <c r="L12000" s="147">
        <v>0</v>
      </c>
      <c r="M12000" s="147">
        <v>0</v>
      </c>
      <c r="N12000" s="87">
        <v>0</v>
      </c>
      <c r="O12000" s="88">
        <v>0</v>
      </c>
      <c r="P12000" s="89" t="e">
        <v>#DIV/0!</v>
      </c>
    </row>
    <row r="12001" spans="1:16">
      <c r="A12001" s="75" t="s">
        <v>11776</v>
      </c>
      <c r="B12001" s="85">
        <v>11997</v>
      </c>
      <c r="C12001" s="85">
        <v>7992</v>
      </c>
      <c r="D12001" s="85">
        <v>11997</v>
      </c>
      <c r="E12001" s="86" t="s">
        <v>11777</v>
      </c>
      <c r="F12001" s="85" t="s">
        <v>55</v>
      </c>
      <c r="G12001" s="86" t="s">
        <v>11778</v>
      </c>
      <c r="H12001" s="85" t="s">
        <v>1</v>
      </c>
      <c r="I12001" s="85">
        <v>1</v>
      </c>
      <c r="J12001" s="88">
        <v>8.8024531906012449</v>
      </c>
      <c r="K12001" s="146">
        <v>14.113203211896877</v>
      </c>
      <c r="L12001" s="147">
        <v>4.6874059031774167E-8</v>
      </c>
      <c r="M12001" s="147">
        <v>6.3222931300115226</v>
      </c>
      <c r="N12001" s="87">
        <v>106.89678879119749</v>
      </c>
      <c r="O12001" s="88">
        <v>7.8475349352102031</v>
      </c>
      <c r="P12001" s="89">
        <v>73.412260779309918</v>
      </c>
    </row>
    <row r="12002" spans="1:16">
      <c r="A12002" s="75" t="s">
        <v>16982</v>
      </c>
      <c r="B12002" s="85">
        <v>11998</v>
      </c>
      <c r="C12002" s="85">
        <v>11316</v>
      </c>
      <c r="D12002" s="85">
        <v>11998</v>
      </c>
      <c r="E12002" s="86" t="s">
        <v>16983</v>
      </c>
      <c r="F12002" s="85" t="s">
        <v>55</v>
      </c>
      <c r="G12002" s="86" t="s">
        <v>11778</v>
      </c>
      <c r="H12002" s="85" t="s">
        <v>1</v>
      </c>
      <c r="I12002" s="85">
        <v>1</v>
      </c>
      <c r="J12002" s="88">
        <v>8.856873291420591</v>
      </c>
      <c r="K12002" s="146">
        <v>14.189470355038829</v>
      </c>
      <c r="L12002" s="147">
        <v>4.7181287386144129E-8</v>
      </c>
      <c r="M12002" s="147">
        <v>6.3292707994276567</v>
      </c>
      <c r="N12002" s="87">
        <v>107.68085777874229</v>
      </c>
      <c r="O12002" s="88">
        <v>7.8969460579874706</v>
      </c>
      <c r="P12002" s="89">
        <v>73.336582015475344</v>
      </c>
    </row>
    <row r="12003" spans="1:16">
      <c r="A12003" s="75" t="s">
        <v>11779</v>
      </c>
      <c r="B12003" s="85">
        <v>11999</v>
      </c>
      <c r="C12003" s="85">
        <v>7993</v>
      </c>
      <c r="D12003" s="85">
        <v>11999</v>
      </c>
      <c r="E12003" s="86" t="s">
        <v>11780</v>
      </c>
      <c r="F12003" s="85" t="s">
        <v>283</v>
      </c>
      <c r="G12003" s="86" t="s">
        <v>11781</v>
      </c>
      <c r="H12003" s="85" t="s">
        <v>1</v>
      </c>
      <c r="I12003" s="85">
        <v>1</v>
      </c>
      <c r="J12003" s="88">
        <v>13.783205282585881</v>
      </c>
      <c r="K12003" s="146">
        <v>24.470792293165257</v>
      </c>
      <c r="L12003" s="147">
        <v>7.8191824158376169E-8</v>
      </c>
      <c r="M12003" s="147">
        <v>14.5211609826071</v>
      </c>
      <c r="N12003" s="87">
        <v>164.04714633616581</v>
      </c>
      <c r="O12003" s="88">
        <v>12.302631139040979</v>
      </c>
      <c r="P12003" s="89">
        <v>74.994484291914461</v>
      </c>
    </row>
    <row r="12004" spans="1:16">
      <c r="A12004" s="75" t="s">
        <v>11782</v>
      </c>
      <c r="B12004" s="85">
        <v>12000</v>
      </c>
      <c r="C12004" s="85">
        <v>7994</v>
      </c>
      <c r="D12004" s="85">
        <v>12000</v>
      </c>
      <c r="E12004" s="86" t="s">
        <v>11780</v>
      </c>
      <c r="F12004" s="85" t="s">
        <v>38</v>
      </c>
      <c r="G12004" s="86" t="s">
        <v>11781</v>
      </c>
      <c r="H12004" s="85" t="s">
        <v>1</v>
      </c>
      <c r="I12004" s="85">
        <v>1</v>
      </c>
      <c r="J12004" s="88">
        <v>13.67634410598985</v>
      </c>
      <c r="K12004" s="146">
        <v>24.145021437212812</v>
      </c>
      <c r="L12004" s="147">
        <v>7.7559879027867886E-8</v>
      </c>
      <c r="M12004" s="147">
        <v>13.40630916994923</v>
      </c>
      <c r="N12004" s="87">
        <v>163.93671795801981</v>
      </c>
      <c r="O12004" s="88">
        <v>12.21860629214388</v>
      </c>
      <c r="P12004" s="89">
        <v>74.532456452329157</v>
      </c>
    </row>
    <row r="12005" spans="1:16">
      <c r="A12005" s="75" t="s">
        <v>16984</v>
      </c>
      <c r="B12005" s="85">
        <v>12001</v>
      </c>
      <c r="C12005" s="85">
        <v>11317</v>
      </c>
      <c r="D12005" s="85">
        <v>12001</v>
      </c>
      <c r="E12005" s="86" t="s">
        <v>16985</v>
      </c>
      <c r="F12005" s="85" t="s">
        <v>55</v>
      </c>
      <c r="G12005" s="86" t="s">
        <v>11781</v>
      </c>
      <c r="H12005" s="85" t="s">
        <v>1</v>
      </c>
      <c r="I12005" s="85">
        <v>1</v>
      </c>
      <c r="J12005" s="88">
        <v>13.73604016180386</v>
      </c>
      <c r="K12005" s="146">
        <v>24.237372554248065</v>
      </c>
      <c r="L12005" s="147">
        <v>7.789830780669372E-8</v>
      </c>
      <c r="M12005" s="147">
        <v>13.46832935505382</v>
      </c>
      <c r="N12005" s="87">
        <v>164.72623902060121</v>
      </c>
      <c r="O12005" s="88">
        <v>12.27216589358088</v>
      </c>
      <c r="P12005" s="89">
        <v>74.500370836768042</v>
      </c>
    </row>
    <row r="12006" spans="1:16">
      <c r="A12006" s="75" t="s">
        <v>11783</v>
      </c>
      <c r="B12006" s="85">
        <v>12002</v>
      </c>
      <c r="C12006" s="85">
        <v>7995</v>
      </c>
      <c r="D12006" s="85">
        <v>12002</v>
      </c>
      <c r="E12006" s="86" t="s">
        <v>11784</v>
      </c>
      <c r="F12006" s="85" t="s">
        <v>283</v>
      </c>
      <c r="G12006" s="86" t="s">
        <v>11785</v>
      </c>
      <c r="H12006" s="85" t="s">
        <v>1</v>
      </c>
      <c r="I12006" s="85">
        <v>1</v>
      </c>
      <c r="J12006" s="88">
        <v>23.180822269417749</v>
      </c>
      <c r="K12006" s="146">
        <v>42.647003318051603</v>
      </c>
      <c r="L12006" s="147">
        <v>1.2914216624612901E-7</v>
      </c>
      <c r="M12006" s="147">
        <v>26.096549210250071</v>
      </c>
      <c r="N12006" s="87">
        <v>258.48400598479401</v>
      </c>
      <c r="O12006" s="88">
        <v>20.936173799178089</v>
      </c>
      <c r="P12006" s="89">
        <v>80.996012574989706</v>
      </c>
    </row>
    <row r="12007" spans="1:16">
      <c r="A12007" s="75" t="s">
        <v>11786</v>
      </c>
      <c r="B12007" s="85">
        <v>12003</v>
      </c>
      <c r="C12007" s="85">
        <v>7996</v>
      </c>
      <c r="D12007" s="85">
        <v>12003</v>
      </c>
      <c r="E12007" s="86" t="s">
        <v>11784</v>
      </c>
      <c r="F12007" s="85" t="s">
        <v>38</v>
      </c>
      <c r="G12007" s="86" t="s">
        <v>11785</v>
      </c>
      <c r="H12007" s="85" t="s">
        <v>1</v>
      </c>
      <c r="I12007" s="85">
        <v>1</v>
      </c>
      <c r="J12007" s="88">
        <v>22.75468159399216</v>
      </c>
      <c r="K12007" s="146">
        <v>41.334079821104673</v>
      </c>
      <c r="L12007" s="147">
        <v>1.2652557867377149E-7</v>
      </c>
      <c r="M12007" s="147">
        <v>20.487421356162699</v>
      </c>
      <c r="N12007" s="87">
        <v>257.66434894263853</v>
      </c>
      <c r="O12007" s="88">
        <v>20.628880287611079</v>
      </c>
      <c r="P12007" s="89">
        <v>80.06105762114376</v>
      </c>
    </row>
    <row r="12008" spans="1:16">
      <c r="A12008" s="75" t="s">
        <v>16986</v>
      </c>
      <c r="B12008" s="85">
        <v>12004</v>
      </c>
      <c r="C12008" s="85">
        <v>11318</v>
      </c>
      <c r="D12008" s="85">
        <v>12004</v>
      </c>
      <c r="E12008" s="86" t="s">
        <v>16987</v>
      </c>
      <c r="F12008" s="85" t="s">
        <v>55</v>
      </c>
      <c r="G12008" s="86" t="s">
        <v>11785</v>
      </c>
      <c r="H12008" s="85" t="s">
        <v>1</v>
      </c>
      <c r="I12008" s="85">
        <v>1</v>
      </c>
      <c r="J12008" s="88">
        <v>22.83014113211275</v>
      </c>
      <c r="K12008" s="146">
        <v>41.475168684369308</v>
      </c>
      <c r="L12008" s="147">
        <v>1.269619933117946E-7</v>
      </c>
      <c r="M12008" s="147">
        <v>20.771333147586571</v>
      </c>
      <c r="N12008" s="87">
        <v>258.48888607589532</v>
      </c>
      <c r="O12008" s="88">
        <v>20.693463119972829</v>
      </c>
      <c r="P12008" s="89">
        <v>80.055523601494372</v>
      </c>
    </row>
    <row r="12009" spans="1:16">
      <c r="A12009" s="75" t="s">
        <v>11787</v>
      </c>
      <c r="B12009" s="85">
        <v>12005</v>
      </c>
      <c r="C12009" s="85">
        <v>7997</v>
      </c>
      <c r="D12009" s="85">
        <v>12005</v>
      </c>
      <c r="E12009" s="86" t="s">
        <v>11788</v>
      </c>
      <c r="F12009" s="85" t="s">
        <v>55</v>
      </c>
      <c r="G12009" s="86" t="s">
        <v>11789</v>
      </c>
      <c r="H12009" s="85" t="s">
        <v>1</v>
      </c>
      <c r="I12009" s="85">
        <v>1</v>
      </c>
      <c r="J12009" s="88">
        <v>14.766049873303359</v>
      </c>
      <c r="K12009" s="146">
        <v>22.95967473391066</v>
      </c>
      <c r="L12009" s="147">
        <v>7.7750134050551298E-8</v>
      </c>
      <c r="M12009" s="147">
        <v>11.02815098621188</v>
      </c>
      <c r="N12009" s="87">
        <v>176.44090609786161</v>
      </c>
      <c r="O12009" s="88">
        <v>13.21894308263572</v>
      </c>
      <c r="P12009" s="89">
        <v>74.919945578288591</v>
      </c>
    </row>
    <row r="12010" spans="1:16">
      <c r="A12010" s="75" t="s">
        <v>16988</v>
      </c>
      <c r="B12010" s="85">
        <v>12006</v>
      </c>
      <c r="C12010" s="85">
        <v>11319</v>
      </c>
      <c r="D12010" s="85">
        <v>12006</v>
      </c>
      <c r="E12010" s="86" t="s">
        <v>16989</v>
      </c>
      <c r="F12010" s="85" t="s">
        <v>55</v>
      </c>
      <c r="G12010" s="86" t="s">
        <v>11789</v>
      </c>
      <c r="H12010" s="85" t="s">
        <v>1</v>
      </c>
      <c r="I12010" s="85">
        <v>1</v>
      </c>
      <c r="J12010" s="88">
        <v>14.8204699741227</v>
      </c>
      <c r="K12010" s="146">
        <v>23.035941877052579</v>
      </c>
      <c r="L12010" s="147">
        <v>7.8057362404921333E-8</v>
      </c>
      <c r="M12010" s="147">
        <v>11.03512865562802</v>
      </c>
      <c r="N12010" s="87">
        <v>177.2249750854061</v>
      </c>
      <c r="O12010" s="88">
        <v>13.268354205412979</v>
      </c>
      <c r="P12010" s="89">
        <v>74.867293388072738</v>
      </c>
    </row>
    <row r="12011" spans="1:16">
      <c r="A12011" s="75" t="s">
        <v>11790</v>
      </c>
      <c r="B12011" s="85">
        <v>12007</v>
      </c>
      <c r="C12011" s="85">
        <v>7998</v>
      </c>
      <c r="D12011" s="85">
        <v>12007</v>
      </c>
      <c r="E12011" s="86" t="s">
        <v>11791</v>
      </c>
      <c r="F12011" s="85" t="s">
        <v>283</v>
      </c>
      <c r="G12011" s="86" t="s">
        <v>11792</v>
      </c>
      <c r="H12011" s="85" t="s">
        <v>1</v>
      </c>
      <c r="I12011" s="85">
        <v>1</v>
      </c>
      <c r="J12011" s="88">
        <v>7.5676276059335299</v>
      </c>
      <c r="K12011" s="146">
        <v>13.264980559700028</v>
      </c>
      <c r="L12011" s="147">
        <v>4.1902015697922242E-8</v>
      </c>
      <c r="M12011" s="147">
        <v>4.3081972827494948</v>
      </c>
      <c r="N12011" s="87">
        <v>96.655718131931138</v>
      </c>
      <c r="O12011" s="88">
        <v>6.7748952068705872</v>
      </c>
      <c r="P12011" s="89">
        <v>70.093061619211497</v>
      </c>
    </row>
    <row r="12012" spans="1:16">
      <c r="A12012" s="75" t="s">
        <v>11795</v>
      </c>
      <c r="B12012" s="85">
        <v>12008</v>
      </c>
      <c r="C12012" s="85">
        <v>8000</v>
      </c>
      <c r="D12012" s="85">
        <v>12008</v>
      </c>
      <c r="E12012" s="86" t="s">
        <v>11791</v>
      </c>
      <c r="F12012" s="85" t="s">
        <v>38</v>
      </c>
      <c r="G12012" s="86" t="s">
        <v>11792</v>
      </c>
      <c r="H12012" s="85" t="s">
        <v>1</v>
      </c>
      <c r="I12012" s="85">
        <v>1</v>
      </c>
      <c r="J12012" s="88">
        <v>7.6561176415604244</v>
      </c>
      <c r="K12012" s="146">
        <v>13.267038958717805</v>
      </c>
      <c r="L12012" s="147">
        <v>4.2094605338661703E-8</v>
      </c>
      <c r="M12012" s="147">
        <v>4.3213523619437382</v>
      </c>
      <c r="N12012" s="87">
        <v>98.427646374502942</v>
      </c>
      <c r="O12012" s="88">
        <v>6.857660300380922</v>
      </c>
      <c r="P12012" s="89">
        <v>69.672094710956685</v>
      </c>
    </row>
    <row r="12013" spans="1:16">
      <c r="A12013" s="75" t="s">
        <v>11797</v>
      </c>
      <c r="B12013" s="85">
        <v>12009</v>
      </c>
      <c r="C12013" s="85">
        <v>8002</v>
      </c>
      <c r="D12013" s="85">
        <v>12009</v>
      </c>
      <c r="E12013" s="86" t="s">
        <v>11798</v>
      </c>
      <c r="F12013" s="85" t="s">
        <v>283</v>
      </c>
      <c r="G12013" s="86" t="s">
        <v>11792</v>
      </c>
      <c r="H12013" s="85" t="s">
        <v>1</v>
      </c>
      <c r="I12013" s="85">
        <v>1</v>
      </c>
      <c r="J12013" s="88">
        <v>4.9551203879032171</v>
      </c>
      <c r="K12013" s="146">
        <v>25.555497723281796</v>
      </c>
      <c r="L12013" s="147">
        <v>1.181498488123706E-7</v>
      </c>
      <c r="M12013" s="147">
        <v>1.7384927444673219</v>
      </c>
      <c r="N12013" s="87">
        <v>56.250842657972079</v>
      </c>
      <c r="O12013" s="88">
        <v>4.3862529046009149</v>
      </c>
      <c r="P12013" s="89">
        <v>77.976661279033806</v>
      </c>
    </row>
    <row r="12014" spans="1:16">
      <c r="A12014" s="75" t="s">
        <v>11799</v>
      </c>
      <c r="B12014" s="85">
        <v>12010</v>
      </c>
      <c r="C12014" s="85">
        <v>8003</v>
      </c>
      <c r="D12014" s="85">
        <v>12010</v>
      </c>
      <c r="E12014" s="86" t="s">
        <v>11798</v>
      </c>
      <c r="F12014" s="85" t="s">
        <v>38</v>
      </c>
      <c r="G12014" s="86" t="s">
        <v>11792</v>
      </c>
      <c r="H12014" s="85" t="s">
        <v>1</v>
      </c>
      <c r="I12014" s="85">
        <v>1</v>
      </c>
      <c r="J12014" s="88">
        <v>4.2894381728204456</v>
      </c>
      <c r="K12014" s="146">
        <v>25.039185180728765</v>
      </c>
      <c r="L12014" s="147">
        <v>1.1564947094610049E-7</v>
      </c>
      <c r="M12014" s="147">
        <v>1.777424154838428</v>
      </c>
      <c r="N12014" s="87">
        <v>56.183566718894077</v>
      </c>
      <c r="O12014" s="88">
        <v>3.8688193978434029</v>
      </c>
      <c r="P12014" s="89">
        <v>68.860338062915289</v>
      </c>
    </row>
    <row r="12015" spans="1:16">
      <c r="A12015" s="75" t="s">
        <v>16990</v>
      </c>
      <c r="B12015" s="85">
        <v>12011</v>
      </c>
      <c r="C12015" s="85">
        <v>11320</v>
      </c>
      <c r="D12015" s="85">
        <v>12011</v>
      </c>
      <c r="E12015" s="86" t="s">
        <v>16991</v>
      </c>
      <c r="F12015" s="85" t="s">
        <v>283</v>
      </c>
      <c r="G12015" s="86" t="s">
        <v>11792</v>
      </c>
      <c r="H12015" s="85" t="s">
        <v>1</v>
      </c>
      <c r="I12015" s="85">
        <v>1</v>
      </c>
      <c r="J12015" s="88">
        <v>6.2671369411831233</v>
      </c>
      <c r="K12015" s="146">
        <v>19.418447469850612</v>
      </c>
      <c r="L12015" s="147">
        <v>8.0058049618825404E-8</v>
      </c>
      <c r="M12015" s="147">
        <v>3.0240667969362121</v>
      </c>
      <c r="N12015" s="87">
        <v>76.535083782392022</v>
      </c>
      <c r="O12015" s="88">
        <v>5.5857859647588084</v>
      </c>
      <c r="P12015" s="89">
        <v>72.98333899575475</v>
      </c>
    </row>
    <row r="12016" spans="1:16">
      <c r="A12016" s="75" t="s">
        <v>16992</v>
      </c>
      <c r="B12016" s="85">
        <v>12012</v>
      </c>
      <c r="C12016" s="85">
        <v>11321</v>
      </c>
      <c r="D12016" s="85">
        <v>12012</v>
      </c>
      <c r="E12016" s="86" t="s">
        <v>16991</v>
      </c>
      <c r="F12016" s="85" t="s">
        <v>38</v>
      </c>
      <c r="G12016" s="86" t="s">
        <v>11792</v>
      </c>
      <c r="H12016" s="85" t="s">
        <v>1</v>
      </c>
      <c r="I12016" s="85">
        <v>1</v>
      </c>
      <c r="J12016" s="88">
        <v>6.0275854941706966</v>
      </c>
      <c r="K12016" s="146">
        <v>19.229361188890042</v>
      </c>
      <c r="L12016" s="147">
        <v>7.9181907501504207E-8</v>
      </c>
      <c r="M12016" s="147">
        <v>3.056474167872254</v>
      </c>
      <c r="N12016" s="87">
        <v>78.099117575607877</v>
      </c>
      <c r="O12016" s="88">
        <v>5.4130757734814292</v>
      </c>
      <c r="P12016" s="89">
        <v>69.310332069258294</v>
      </c>
    </row>
    <row r="12017" spans="1:16">
      <c r="A12017" s="75" t="s">
        <v>11800</v>
      </c>
      <c r="B12017" s="85">
        <v>12013</v>
      </c>
      <c r="C12017" s="85">
        <v>8004</v>
      </c>
      <c r="D12017" s="85">
        <v>12013</v>
      </c>
      <c r="E12017" s="86" t="s">
        <v>11801</v>
      </c>
      <c r="F12017" s="85" t="s">
        <v>55</v>
      </c>
      <c r="G12017" s="86" t="s">
        <v>11802</v>
      </c>
      <c r="H12017" s="85" t="s">
        <v>1</v>
      </c>
      <c r="I12017" s="85">
        <v>1</v>
      </c>
      <c r="J12017" s="88">
        <v>5.8208113906221142</v>
      </c>
      <c r="K12017" s="146">
        <v>7.5309969485246233</v>
      </c>
      <c r="L12017" s="147">
        <v>2.6290467565051499E-8</v>
      </c>
      <c r="M12017" s="147">
        <v>1.716736145009482</v>
      </c>
      <c r="N12017" s="87">
        <v>73.386547784253594</v>
      </c>
      <c r="O12017" s="88">
        <v>5.241147756067229</v>
      </c>
      <c r="P12017" s="89">
        <v>71.418371817618223</v>
      </c>
    </row>
    <row r="12018" spans="1:16">
      <c r="A12018" s="75" t="s">
        <v>16993</v>
      </c>
      <c r="B12018" s="85">
        <v>12014</v>
      </c>
      <c r="C12018" s="85">
        <v>11322</v>
      </c>
      <c r="D12018" s="85">
        <v>12014</v>
      </c>
      <c r="E12018" s="86" t="s">
        <v>16994</v>
      </c>
      <c r="F12018" s="85" t="s">
        <v>55</v>
      </c>
      <c r="G12018" s="86" t="s">
        <v>11802</v>
      </c>
      <c r="H12018" s="85" t="s">
        <v>1</v>
      </c>
      <c r="I12018" s="85">
        <v>1</v>
      </c>
      <c r="J12018" s="88">
        <v>5.8208113906221151</v>
      </c>
      <c r="K12018" s="146">
        <v>7.5309969485246233</v>
      </c>
      <c r="L12018" s="147">
        <v>2.6290467565051499E-8</v>
      </c>
      <c r="M12018" s="147">
        <v>1.716736145009482</v>
      </c>
      <c r="N12018" s="87">
        <v>73.38654778425358</v>
      </c>
      <c r="O12018" s="88">
        <v>5.241147756067229</v>
      </c>
      <c r="P12018" s="89">
        <v>71.418371817618237</v>
      </c>
    </row>
    <row r="12019" spans="1:16">
      <c r="A12019" s="75" t="s">
        <v>11793</v>
      </c>
      <c r="B12019" s="85">
        <v>12015</v>
      </c>
      <c r="C12019" s="85">
        <v>7999</v>
      </c>
      <c r="D12019" s="85">
        <v>12015</v>
      </c>
      <c r="E12019" s="86" t="s">
        <v>11791</v>
      </c>
      <c r="F12019" s="85" t="s">
        <v>283</v>
      </c>
      <c r="G12019" s="86" t="s">
        <v>11794</v>
      </c>
      <c r="H12019" s="85" t="s">
        <v>1</v>
      </c>
      <c r="I12019" s="85">
        <v>1</v>
      </c>
      <c r="J12019" s="88">
        <v>2.5225387592760051</v>
      </c>
      <c r="K12019" s="146">
        <v>4.4216535677112248</v>
      </c>
      <c r="L12019" s="147">
        <v>1.3967317658036561E-8</v>
      </c>
      <c r="M12019" s="147">
        <v>1.4360636112461771</v>
      </c>
      <c r="N12019" s="87">
        <v>32.218524482135322</v>
      </c>
      <c r="O12019" s="88">
        <v>2.2582950218063882</v>
      </c>
      <c r="P12019" s="89">
        <v>70.093061619211582</v>
      </c>
    </row>
    <row r="12020" spans="1:16">
      <c r="A12020" s="75" t="s">
        <v>11796</v>
      </c>
      <c r="B12020" s="85">
        <v>12016</v>
      </c>
      <c r="C12020" s="85">
        <v>8001</v>
      </c>
      <c r="D12020" s="85">
        <v>12016</v>
      </c>
      <c r="E12020" s="86" t="s">
        <v>11791</v>
      </c>
      <c r="F12020" s="85" t="s">
        <v>38</v>
      </c>
      <c r="G12020" s="86" t="s">
        <v>11794</v>
      </c>
      <c r="H12020" s="85" t="s">
        <v>1</v>
      </c>
      <c r="I12020" s="85">
        <v>1</v>
      </c>
      <c r="J12020" s="88">
        <v>2.5520353936642368</v>
      </c>
      <c r="K12020" s="146">
        <v>4.4223396996900703</v>
      </c>
      <c r="L12020" s="147">
        <v>1.403151410885282E-8</v>
      </c>
      <c r="M12020" s="147">
        <v>1.44044863108024</v>
      </c>
      <c r="N12020" s="87">
        <v>32.809166345516431</v>
      </c>
      <c r="O12020" s="88">
        <v>2.2858833450123548</v>
      </c>
      <c r="P12020" s="89">
        <v>69.672094710956728</v>
      </c>
    </row>
    <row r="12021" spans="1:16">
      <c r="A12021" s="75" t="s">
        <v>11803</v>
      </c>
      <c r="B12021" s="85">
        <v>12017</v>
      </c>
      <c r="C12021" s="85">
        <v>8005</v>
      </c>
      <c r="D12021" s="85">
        <v>12017</v>
      </c>
      <c r="E12021" s="86" t="s">
        <v>11804</v>
      </c>
      <c r="F12021" s="85" t="s">
        <v>55</v>
      </c>
      <c r="G12021" s="86" t="s">
        <v>11794</v>
      </c>
      <c r="H12021" s="85" t="s">
        <v>1</v>
      </c>
      <c r="I12021" s="85">
        <v>1</v>
      </c>
      <c r="J12021" s="88">
        <v>6.9495235430743332</v>
      </c>
      <c r="K12021" s="146">
        <v>12.387797294119801</v>
      </c>
      <c r="L12021" s="147">
        <v>3.946602424087228E-8</v>
      </c>
      <c r="M12021" s="147">
        <v>5.1016989867519031</v>
      </c>
      <c r="N12021" s="87">
        <v>83.577163742449343</v>
      </c>
      <c r="O12021" s="88">
        <v>6.2121285451999917</v>
      </c>
      <c r="P12021" s="89">
        <v>74.328061243418503</v>
      </c>
    </row>
    <row r="12022" spans="1:16">
      <c r="A12022" s="75" t="s">
        <v>16995</v>
      </c>
      <c r="B12022" s="85">
        <v>12018</v>
      </c>
      <c r="C12022" s="85">
        <v>11323</v>
      </c>
      <c r="D12022" s="85">
        <v>12018</v>
      </c>
      <c r="E12022" s="86" t="s">
        <v>16996</v>
      </c>
      <c r="F12022" s="85" t="s">
        <v>55</v>
      </c>
      <c r="G12022" s="86" t="s">
        <v>11794</v>
      </c>
      <c r="H12022" s="85" t="s">
        <v>1</v>
      </c>
      <c r="I12022" s="85">
        <v>1</v>
      </c>
      <c r="J12022" s="88">
        <v>3.972424832357325</v>
      </c>
      <c r="K12022" s="146">
        <v>6.9841105644553458</v>
      </c>
      <c r="L12022" s="147">
        <v>2.2262000068392929E-8</v>
      </c>
      <c r="M12022" s="147">
        <v>2.588998894952371</v>
      </c>
      <c r="N12022" s="87">
        <v>49.309764629430838</v>
      </c>
      <c r="O12022" s="88">
        <v>3.5546172236742102</v>
      </c>
      <c r="P12022" s="89">
        <v>72.087491197486173</v>
      </c>
    </row>
    <row r="12023" spans="1:16">
      <c r="A12023" s="75" t="s">
        <v>11805</v>
      </c>
      <c r="B12023" s="85">
        <v>12019</v>
      </c>
      <c r="C12023" s="85">
        <v>8006</v>
      </c>
      <c r="D12023" s="85">
        <v>12019</v>
      </c>
      <c r="E12023" s="86" t="s">
        <v>11806</v>
      </c>
      <c r="F12023" s="85" t="s">
        <v>38</v>
      </c>
      <c r="G12023" s="86" t="s">
        <v>11807</v>
      </c>
      <c r="H12023" s="85" t="s">
        <v>260</v>
      </c>
      <c r="I12023" s="85">
        <v>1</v>
      </c>
      <c r="J12023" s="88">
        <v>537437.35162248602</v>
      </c>
      <c r="K12023" s="146">
        <v>1711006.6998165918</v>
      </c>
      <c r="L12023" s="147">
        <v>3.7977701982206311E-3</v>
      </c>
      <c r="M12023" s="147">
        <v>38585.3385410173</v>
      </c>
      <c r="N12023" s="87">
        <v>6310504.2861351101</v>
      </c>
      <c r="O12023" s="88">
        <v>476334.44556026778</v>
      </c>
      <c r="P12023" s="89">
        <v>75.48278615495569</v>
      </c>
    </row>
    <row r="12024" spans="1:16">
      <c r="A12024" s="75" t="s">
        <v>11808</v>
      </c>
      <c r="B12024" s="85">
        <v>12020</v>
      </c>
      <c r="C12024" s="85">
        <v>8007</v>
      </c>
      <c r="D12024" s="85">
        <v>12020</v>
      </c>
      <c r="E12024" s="86" t="s">
        <v>11806</v>
      </c>
      <c r="F12024" s="85" t="s">
        <v>11</v>
      </c>
      <c r="G12024" s="86" t="s">
        <v>11807</v>
      </c>
      <c r="H12024" s="85" t="s">
        <v>260</v>
      </c>
      <c r="I12024" s="85">
        <v>1</v>
      </c>
      <c r="J12024" s="88">
        <v>420109.79210588807</v>
      </c>
      <c r="K12024" s="146">
        <v>1536464.8563018267</v>
      </c>
      <c r="L12024" s="147">
        <v>3.2762188927278079E-3</v>
      </c>
      <c r="M12024" s="147">
        <v>36979.921365848488</v>
      </c>
      <c r="N12024" s="87">
        <v>5786850.781769583</v>
      </c>
      <c r="O12024" s="88">
        <v>374485.75569705258</v>
      </c>
      <c r="P12024" s="89">
        <v>64.713221373670393</v>
      </c>
    </row>
    <row r="12025" spans="1:16">
      <c r="A12025" s="75" t="s">
        <v>16997</v>
      </c>
      <c r="B12025" s="85">
        <v>12021</v>
      </c>
      <c r="C12025" s="85">
        <v>11324</v>
      </c>
      <c r="D12025" s="85">
        <v>12021</v>
      </c>
      <c r="E12025" s="86" t="s">
        <v>16998</v>
      </c>
      <c r="F12025" s="85" t="s">
        <v>55</v>
      </c>
      <c r="G12025" s="86" t="s">
        <v>11807</v>
      </c>
      <c r="H12025" s="85" t="s">
        <v>260</v>
      </c>
      <c r="I12025" s="85">
        <v>1</v>
      </c>
      <c r="J12025" s="88">
        <v>498649.75780979439</v>
      </c>
      <c r="K12025" s="146">
        <v>1653304.5013095893</v>
      </c>
      <c r="L12025" s="147">
        <v>3.6253493256372172E-3</v>
      </c>
      <c r="M12025" s="147">
        <v>38054.599901716087</v>
      </c>
      <c r="N12025" s="87">
        <v>6137388.4426827477</v>
      </c>
      <c r="O12025" s="88">
        <v>442664.04766700609</v>
      </c>
      <c r="P12025" s="89">
        <v>72.125799401660615</v>
      </c>
    </row>
    <row r="12026" spans="1:16">
      <c r="A12026" s="75" t="s">
        <v>11813</v>
      </c>
      <c r="B12026" s="85">
        <v>12022</v>
      </c>
      <c r="C12026" s="85">
        <v>8010</v>
      </c>
      <c r="D12026" s="85">
        <v>12022</v>
      </c>
      <c r="E12026" s="86" t="s">
        <v>11814</v>
      </c>
      <c r="F12026" s="85" t="s">
        <v>38</v>
      </c>
      <c r="G12026" s="86" t="s">
        <v>11814</v>
      </c>
      <c r="H12026" s="85" t="s">
        <v>1</v>
      </c>
      <c r="I12026" s="85">
        <v>1</v>
      </c>
      <c r="J12026" s="88">
        <v>5.3513594555690114</v>
      </c>
      <c r="K12026" s="146">
        <v>19.202713743836096</v>
      </c>
      <c r="L12026" s="147">
        <v>4.4097781222785602E-8</v>
      </c>
      <c r="M12026" s="147">
        <v>0.48637387190676001</v>
      </c>
      <c r="N12026" s="87">
        <v>59.085933609703787</v>
      </c>
      <c r="O12026" s="88">
        <v>4.7950347551347079</v>
      </c>
      <c r="P12026" s="89">
        <v>81.153575177615721</v>
      </c>
    </row>
    <row r="12027" spans="1:16">
      <c r="A12027" s="75" t="s">
        <v>11815</v>
      </c>
      <c r="B12027" s="85">
        <v>12023</v>
      </c>
      <c r="C12027" s="85">
        <v>8011</v>
      </c>
      <c r="D12027" s="85">
        <v>12023</v>
      </c>
      <c r="E12027" s="86" t="s">
        <v>11814</v>
      </c>
      <c r="F12027" s="85" t="s">
        <v>11</v>
      </c>
      <c r="G12027" s="86" t="s">
        <v>11814</v>
      </c>
      <c r="H12027" s="85" t="s">
        <v>1</v>
      </c>
      <c r="I12027" s="85">
        <v>1</v>
      </c>
      <c r="J12027" s="88">
        <v>4.7886279464942598</v>
      </c>
      <c r="K12027" s="146">
        <v>19.162758474268074</v>
      </c>
      <c r="L12027" s="147">
        <v>4.3826541180762497E-8</v>
      </c>
      <c r="M12027" s="147">
        <v>0.46193816109389002</v>
      </c>
      <c r="N12027" s="87">
        <v>55.102992772532048</v>
      </c>
      <c r="O12027" s="88">
        <v>4.2971910645760616</v>
      </c>
      <c r="P12027" s="89">
        <v>77.984712778035203</v>
      </c>
    </row>
    <row r="12028" spans="1:16">
      <c r="A12028" s="75" t="s">
        <v>16999</v>
      </c>
      <c r="B12028" s="85">
        <v>12024</v>
      </c>
      <c r="C12028" s="85">
        <v>11325</v>
      </c>
      <c r="D12028" s="85">
        <v>12024</v>
      </c>
      <c r="E12028" s="86" t="s">
        <v>17000</v>
      </c>
      <c r="F12028" s="85" t="s">
        <v>55</v>
      </c>
      <c r="G12028" s="86" t="s">
        <v>11814</v>
      </c>
      <c r="H12028" s="85" t="s">
        <v>1</v>
      </c>
      <c r="I12028" s="85">
        <v>1</v>
      </c>
      <c r="J12028" s="88">
        <v>5.1881673179373369</v>
      </c>
      <c r="K12028" s="146">
        <v>19.191126715661397</v>
      </c>
      <c r="L12028" s="147">
        <v>4.4019121610598928E-8</v>
      </c>
      <c r="M12028" s="147">
        <v>0.47928751577102852</v>
      </c>
      <c r="N12028" s="87">
        <v>57.930880766924091</v>
      </c>
      <c r="O12028" s="88">
        <v>4.6506600848727029</v>
      </c>
      <c r="P12028" s="89">
        <v>80.279464480851104</v>
      </c>
    </row>
    <row r="12029" spans="1:16">
      <c r="A12029" s="75" t="s">
        <v>11809</v>
      </c>
      <c r="B12029" s="85">
        <v>12025</v>
      </c>
      <c r="C12029" s="85">
        <v>8008</v>
      </c>
      <c r="D12029" s="85">
        <v>12025</v>
      </c>
      <c r="E12029" s="86" t="s">
        <v>11810</v>
      </c>
      <c r="F12029" s="85" t="s">
        <v>38</v>
      </c>
      <c r="G12029" s="86" t="s">
        <v>11811</v>
      </c>
      <c r="H12029" s="85" t="s">
        <v>1</v>
      </c>
      <c r="I12029" s="85">
        <v>1</v>
      </c>
      <c r="J12029" s="88">
        <v>2.4916047643161092</v>
      </c>
      <c r="K12029" s="146">
        <v>9.9356137104557192</v>
      </c>
      <c r="L12029" s="147">
        <v>1.3594210754079001E-8</v>
      </c>
      <c r="M12029" s="147">
        <v>0.26890636035721027</v>
      </c>
      <c r="N12029" s="87">
        <v>29.02068725114561</v>
      </c>
      <c r="O12029" s="88">
        <v>2.2171210190263508</v>
      </c>
      <c r="P12029" s="89">
        <v>76.397950187717512</v>
      </c>
    </row>
    <row r="12030" spans="1:16">
      <c r="A12030" s="75" t="s">
        <v>11812</v>
      </c>
      <c r="B12030" s="85">
        <v>12026</v>
      </c>
      <c r="C12030" s="85">
        <v>8009</v>
      </c>
      <c r="D12030" s="85">
        <v>12026</v>
      </c>
      <c r="E12030" s="86" t="s">
        <v>11810</v>
      </c>
      <c r="F12030" s="85" t="s">
        <v>11</v>
      </c>
      <c r="G12030" s="86" t="s">
        <v>11811</v>
      </c>
      <c r="H12030" s="85" t="s">
        <v>1</v>
      </c>
      <c r="I12030" s="85">
        <v>1</v>
      </c>
      <c r="J12030" s="88">
        <v>2.480120682426536</v>
      </c>
      <c r="K12030" s="146">
        <v>9.9335451391388929</v>
      </c>
      <c r="L12030" s="147">
        <v>1.357624187664411E-8</v>
      </c>
      <c r="M12030" s="147">
        <v>0.26844262637067479</v>
      </c>
      <c r="N12030" s="87">
        <v>28.94936940562004</v>
      </c>
      <c r="O12030" s="88">
        <v>2.2075200194436788</v>
      </c>
      <c r="P12030" s="89">
        <v>76.254511402763939</v>
      </c>
    </row>
    <row r="12031" spans="1:16">
      <c r="A12031" s="75" t="s">
        <v>17001</v>
      </c>
      <c r="B12031" s="85">
        <v>12027</v>
      </c>
      <c r="C12031" s="85">
        <v>11326</v>
      </c>
      <c r="D12031" s="85">
        <v>12027</v>
      </c>
      <c r="E12031" s="86" t="s">
        <v>17002</v>
      </c>
      <c r="F12031" s="85" t="s">
        <v>55</v>
      </c>
      <c r="G12031" s="86" t="s">
        <v>11811</v>
      </c>
      <c r="H12031" s="85" t="s">
        <v>1</v>
      </c>
      <c r="I12031" s="85">
        <v>1</v>
      </c>
      <c r="J12031" s="88">
        <v>2.488274380568138</v>
      </c>
      <c r="K12031" s="146">
        <v>9.9350138247738382</v>
      </c>
      <c r="L12031" s="147">
        <v>1.358899977962288E-8</v>
      </c>
      <c r="M12031" s="147">
        <v>0.26877187750111531</v>
      </c>
      <c r="N12031" s="87">
        <v>29.000005075943221</v>
      </c>
      <c r="O12031" s="88">
        <v>2.214336729147381</v>
      </c>
      <c r="P12031" s="89">
        <v>76.356425571258626</v>
      </c>
    </row>
    <row r="12032" spans="1:16">
      <c r="A12032" s="75" t="s">
        <v>11831</v>
      </c>
      <c r="B12032" s="85">
        <v>12028</v>
      </c>
      <c r="C12032" s="85">
        <v>8019</v>
      </c>
      <c r="D12032" s="85">
        <v>12028</v>
      </c>
      <c r="E12032" s="86" t="s">
        <v>11832</v>
      </c>
      <c r="F12032" s="85" t="s">
        <v>55</v>
      </c>
      <c r="G12032" s="86" t="s">
        <v>11833</v>
      </c>
      <c r="H12032" s="85" t="s">
        <v>260</v>
      </c>
      <c r="I12032" s="85">
        <v>1</v>
      </c>
      <c r="J12032" s="88">
        <v>29754.44941484735</v>
      </c>
      <c r="K12032" s="146">
        <v>71856.322400677585</v>
      </c>
      <c r="L12032" s="147">
        <v>1.534818229558221E-4</v>
      </c>
      <c r="M12032" s="147">
        <v>3094.0164590828981</v>
      </c>
      <c r="N12032" s="87">
        <v>395983.13496360468</v>
      </c>
      <c r="O12032" s="88">
        <v>26066.113129694459</v>
      </c>
      <c r="P12032" s="89">
        <v>65.82632144697331</v>
      </c>
    </row>
    <row r="12033" spans="1:16">
      <c r="A12033" s="75" t="s">
        <v>17005</v>
      </c>
      <c r="B12033" s="85">
        <v>12029</v>
      </c>
      <c r="C12033" s="85">
        <v>11328</v>
      </c>
      <c r="D12033" s="85">
        <v>12029</v>
      </c>
      <c r="E12033" s="86" t="s">
        <v>17006</v>
      </c>
      <c r="F12033" s="85" t="s">
        <v>55</v>
      </c>
      <c r="G12033" s="86" t="s">
        <v>11833</v>
      </c>
      <c r="H12033" s="85" t="s">
        <v>260</v>
      </c>
      <c r="I12033" s="85">
        <v>1</v>
      </c>
      <c r="J12033" s="88">
        <v>29754.44941484735</v>
      </c>
      <c r="K12033" s="146">
        <v>71856.322400677585</v>
      </c>
      <c r="L12033" s="147">
        <v>1.534818229558221E-4</v>
      </c>
      <c r="M12033" s="147">
        <v>3094.0164590828981</v>
      </c>
      <c r="N12033" s="87">
        <v>395983.13496360468</v>
      </c>
      <c r="O12033" s="88">
        <v>26066.113129694459</v>
      </c>
      <c r="P12033" s="89">
        <v>65.82632144697331</v>
      </c>
    </row>
    <row r="12034" spans="1:16">
      <c r="A12034" s="75" t="s">
        <v>11828</v>
      </c>
      <c r="B12034" s="85">
        <v>12030</v>
      </c>
      <c r="C12034" s="85">
        <v>8018</v>
      </c>
      <c r="D12034" s="85">
        <v>12030</v>
      </c>
      <c r="E12034" s="86" t="s">
        <v>11829</v>
      </c>
      <c r="F12034" s="85" t="s">
        <v>55</v>
      </c>
      <c r="G12034" s="86" t="s">
        <v>11830</v>
      </c>
      <c r="H12034" s="85" t="s">
        <v>260</v>
      </c>
      <c r="I12034" s="85">
        <v>1</v>
      </c>
      <c r="J12034" s="88">
        <v>33270.292554621527</v>
      </c>
      <c r="K12034" s="146">
        <v>73627.842294097936</v>
      </c>
      <c r="L12034" s="147">
        <v>1.6351451598507709E-4</v>
      </c>
      <c r="M12034" s="147">
        <v>3110.3086933976961</v>
      </c>
      <c r="N12034" s="87">
        <v>396458.31844196998</v>
      </c>
      <c r="O12034" s="88">
        <v>26089.63149551487</v>
      </c>
      <c r="P12034" s="89">
        <v>65.806745077373463</v>
      </c>
    </row>
    <row r="12035" spans="1:16">
      <c r="A12035" s="75" t="s">
        <v>17003</v>
      </c>
      <c r="B12035" s="85">
        <v>12031</v>
      </c>
      <c r="C12035" s="85">
        <v>11327</v>
      </c>
      <c r="D12035" s="85">
        <v>12031</v>
      </c>
      <c r="E12035" s="86" t="s">
        <v>17004</v>
      </c>
      <c r="F12035" s="85" t="s">
        <v>55</v>
      </c>
      <c r="G12035" s="86" t="s">
        <v>11830</v>
      </c>
      <c r="H12035" s="85" t="s">
        <v>260</v>
      </c>
      <c r="I12035" s="85">
        <v>1</v>
      </c>
      <c r="J12035" s="88">
        <v>33270.292554621527</v>
      </c>
      <c r="K12035" s="146">
        <v>73627.842294097936</v>
      </c>
      <c r="L12035" s="147">
        <v>1.6351451598507709E-4</v>
      </c>
      <c r="M12035" s="147">
        <v>3110.3086933976961</v>
      </c>
      <c r="N12035" s="87">
        <v>396458.31844196998</v>
      </c>
      <c r="O12035" s="88">
        <v>26089.63149551487</v>
      </c>
      <c r="P12035" s="89">
        <v>65.806745077373463</v>
      </c>
    </row>
    <row r="12036" spans="1:16">
      <c r="A12036" s="75" t="s">
        <v>11816</v>
      </c>
      <c r="B12036" s="85">
        <v>12032</v>
      </c>
      <c r="C12036" s="85">
        <v>8012</v>
      </c>
      <c r="D12036" s="85">
        <v>12032</v>
      </c>
      <c r="E12036" s="86" t="s">
        <v>11817</v>
      </c>
      <c r="F12036" s="85" t="s">
        <v>38</v>
      </c>
      <c r="G12036" s="86" t="s">
        <v>11818</v>
      </c>
      <c r="H12036" s="85" t="s">
        <v>260</v>
      </c>
      <c r="I12036" s="85">
        <v>1</v>
      </c>
      <c r="J12036" s="88">
        <v>23148.310853708899</v>
      </c>
      <c r="K12036" s="146">
        <v>69526.938172116264</v>
      </c>
      <c r="L12036" s="147">
        <v>1.1567470665800961E-4</v>
      </c>
      <c r="M12036" s="147">
        <v>2560.9512059334479</v>
      </c>
      <c r="N12036" s="87">
        <v>312952.64909806527</v>
      </c>
      <c r="O12036" s="88">
        <v>20337.658396591531</v>
      </c>
      <c r="P12036" s="89">
        <v>64.986375591339453</v>
      </c>
    </row>
    <row r="12037" spans="1:16">
      <c r="A12037" s="75" t="s">
        <v>11819</v>
      </c>
      <c r="B12037" s="85">
        <v>12033</v>
      </c>
      <c r="C12037" s="85">
        <v>8013</v>
      </c>
      <c r="D12037" s="85">
        <v>12033</v>
      </c>
      <c r="E12037" s="86" t="s">
        <v>11817</v>
      </c>
      <c r="F12037" s="85" t="s">
        <v>11</v>
      </c>
      <c r="G12037" s="86" t="s">
        <v>11818</v>
      </c>
      <c r="H12037" s="85" t="s">
        <v>260</v>
      </c>
      <c r="I12037" s="85">
        <v>1</v>
      </c>
      <c r="J12037" s="88">
        <v>21541.728062130089</v>
      </c>
      <c r="K12037" s="146">
        <v>66708.494034281495</v>
      </c>
      <c r="L12037" s="147">
        <v>1.088822111149329E-4</v>
      </c>
      <c r="M12037" s="147">
        <v>2567.838018158242</v>
      </c>
      <c r="N12037" s="87">
        <v>314190.2237722663</v>
      </c>
      <c r="O12037" s="88">
        <v>18996.122223798491</v>
      </c>
      <c r="P12037" s="89">
        <v>60.460577021541582</v>
      </c>
    </row>
    <row r="12038" spans="1:16">
      <c r="A12038" s="75" t="s">
        <v>17007</v>
      </c>
      <c r="B12038" s="85">
        <v>12034</v>
      </c>
      <c r="C12038" s="85">
        <v>11329</v>
      </c>
      <c r="D12038" s="85">
        <v>12034</v>
      </c>
      <c r="E12038" s="86" t="s">
        <v>17008</v>
      </c>
      <c r="F12038" s="85" t="s">
        <v>38</v>
      </c>
      <c r="G12038" s="86" t="s">
        <v>11818</v>
      </c>
      <c r="H12038" s="85" t="s">
        <v>260</v>
      </c>
      <c r="I12038" s="85">
        <v>1</v>
      </c>
      <c r="J12038" s="88">
        <v>23148.310853708899</v>
      </c>
      <c r="K12038" s="146">
        <v>69526.938172116264</v>
      </c>
      <c r="L12038" s="147">
        <v>1.1567470665800961E-4</v>
      </c>
      <c r="M12038" s="147">
        <v>2560.9512059334479</v>
      </c>
      <c r="N12038" s="87">
        <v>312952.64909806527</v>
      </c>
      <c r="O12038" s="88">
        <v>20337.658396591531</v>
      </c>
      <c r="P12038" s="89">
        <v>64.986375591339453</v>
      </c>
    </row>
    <row r="12039" spans="1:16">
      <c r="A12039" s="75" t="s">
        <v>17009</v>
      </c>
      <c r="B12039" s="85">
        <v>12035</v>
      </c>
      <c r="C12039" s="85">
        <v>11330</v>
      </c>
      <c r="D12039" s="85">
        <v>12035</v>
      </c>
      <c r="E12039" s="86" t="s">
        <v>17008</v>
      </c>
      <c r="F12039" s="85" t="s">
        <v>11</v>
      </c>
      <c r="G12039" s="86" t="s">
        <v>11818</v>
      </c>
      <c r="H12039" s="85" t="s">
        <v>260</v>
      </c>
      <c r="I12039" s="85">
        <v>1</v>
      </c>
      <c r="J12039" s="88">
        <v>21541.728062130089</v>
      </c>
      <c r="K12039" s="146">
        <v>66708.494034281495</v>
      </c>
      <c r="L12039" s="147">
        <v>1.088822111149329E-4</v>
      </c>
      <c r="M12039" s="147">
        <v>2567.838018158242</v>
      </c>
      <c r="N12039" s="87">
        <v>314190.2237722663</v>
      </c>
      <c r="O12039" s="88">
        <v>18996.122223798491</v>
      </c>
      <c r="P12039" s="89">
        <v>60.460577021541582</v>
      </c>
    </row>
    <row r="12040" spans="1:16">
      <c r="A12040" s="75" t="s">
        <v>11820</v>
      </c>
      <c r="B12040" s="85">
        <v>12036</v>
      </c>
      <c r="C12040" s="85">
        <v>8014</v>
      </c>
      <c r="D12040" s="85">
        <v>12036</v>
      </c>
      <c r="E12040" s="86" t="s">
        <v>11821</v>
      </c>
      <c r="F12040" s="85" t="s">
        <v>38</v>
      </c>
      <c r="G12040" s="86" t="s">
        <v>11822</v>
      </c>
      <c r="H12040" s="85" t="s">
        <v>260</v>
      </c>
      <c r="I12040" s="85">
        <v>1</v>
      </c>
      <c r="J12040" s="88">
        <v>33586.459889229882</v>
      </c>
      <c r="K12040" s="146">
        <v>104011.16005004213</v>
      </c>
      <c r="L12040" s="147">
        <v>1.6967197266299529E-4</v>
      </c>
      <c r="M12040" s="147">
        <v>3846.1952556023889</v>
      </c>
      <c r="N12040" s="87">
        <v>451717.20140209643</v>
      </c>
      <c r="O12040" s="88">
        <v>29451.38555188528</v>
      </c>
      <c r="P12040" s="89">
        <v>65.198724911228481</v>
      </c>
    </row>
    <row r="12041" spans="1:16">
      <c r="A12041" s="75" t="s">
        <v>11823</v>
      </c>
      <c r="B12041" s="85">
        <v>12037</v>
      </c>
      <c r="C12041" s="85">
        <v>8015</v>
      </c>
      <c r="D12041" s="85">
        <v>12037</v>
      </c>
      <c r="E12041" s="86" t="s">
        <v>11821</v>
      </c>
      <c r="F12041" s="85" t="s">
        <v>11</v>
      </c>
      <c r="G12041" s="86" t="s">
        <v>11822</v>
      </c>
      <c r="H12041" s="85" t="s">
        <v>260</v>
      </c>
      <c r="I12041" s="85">
        <v>1</v>
      </c>
      <c r="J12041" s="88">
        <v>31887.899565485321</v>
      </c>
      <c r="K12041" s="146">
        <v>101046.0874263967</v>
      </c>
      <c r="L12041" s="147">
        <v>1.6254352763777071E-4</v>
      </c>
      <c r="M12041" s="147">
        <v>3863.5795045697009</v>
      </c>
      <c r="N12041" s="87">
        <v>452897.35066212813</v>
      </c>
      <c r="O12041" s="88">
        <v>28048.83549973461</v>
      </c>
      <c r="P12041" s="89">
        <v>61.931992886970292</v>
      </c>
    </row>
    <row r="12042" spans="1:16">
      <c r="A12042" s="75" t="s">
        <v>17010</v>
      </c>
      <c r="B12042" s="85">
        <v>12038</v>
      </c>
      <c r="C12042" s="85">
        <v>11331</v>
      </c>
      <c r="D12042" s="85">
        <v>12038</v>
      </c>
      <c r="E12042" s="86" t="s">
        <v>17011</v>
      </c>
      <c r="F12042" s="85" t="s">
        <v>38</v>
      </c>
      <c r="G12042" s="86" t="s">
        <v>11822</v>
      </c>
      <c r="H12042" s="85" t="s">
        <v>260</v>
      </c>
      <c r="I12042" s="85">
        <v>1</v>
      </c>
      <c r="J12042" s="88">
        <v>33586.459889229882</v>
      </c>
      <c r="K12042" s="146">
        <v>104011.16005004213</v>
      </c>
      <c r="L12042" s="147">
        <v>1.6967197266299529E-4</v>
      </c>
      <c r="M12042" s="147">
        <v>3846.1952556023889</v>
      </c>
      <c r="N12042" s="87">
        <v>451717.20140209643</v>
      </c>
      <c r="O12042" s="88">
        <v>29451.38555188528</v>
      </c>
      <c r="P12042" s="89">
        <v>65.198724911228481</v>
      </c>
    </row>
    <row r="12043" spans="1:16">
      <c r="A12043" s="75" t="s">
        <v>17012</v>
      </c>
      <c r="B12043" s="85">
        <v>12039</v>
      </c>
      <c r="C12043" s="85">
        <v>11332</v>
      </c>
      <c r="D12043" s="85">
        <v>12039</v>
      </c>
      <c r="E12043" s="86" t="s">
        <v>17011</v>
      </c>
      <c r="F12043" s="85" t="s">
        <v>11</v>
      </c>
      <c r="G12043" s="86" t="s">
        <v>11822</v>
      </c>
      <c r="H12043" s="85" t="s">
        <v>260</v>
      </c>
      <c r="I12043" s="85">
        <v>1</v>
      </c>
      <c r="J12043" s="88">
        <v>31887.899565485321</v>
      </c>
      <c r="K12043" s="146">
        <v>101046.0874263967</v>
      </c>
      <c r="L12043" s="147">
        <v>1.6254352763777071E-4</v>
      </c>
      <c r="M12043" s="147">
        <v>3863.5795045697009</v>
      </c>
      <c r="N12043" s="87">
        <v>452897.35066212813</v>
      </c>
      <c r="O12043" s="88">
        <v>28048.83549973461</v>
      </c>
      <c r="P12043" s="89">
        <v>61.931992886970292</v>
      </c>
    </row>
    <row r="12044" spans="1:16">
      <c r="A12044" s="75" t="s">
        <v>11824</v>
      </c>
      <c r="B12044" s="85">
        <v>12040</v>
      </c>
      <c r="C12044" s="85">
        <v>8016</v>
      </c>
      <c r="D12044" s="85">
        <v>12040</v>
      </c>
      <c r="E12044" s="86" t="s">
        <v>11825</v>
      </c>
      <c r="F12044" s="85" t="s">
        <v>38</v>
      </c>
      <c r="G12044" s="86" t="s">
        <v>11826</v>
      </c>
      <c r="H12044" s="85" t="s">
        <v>260</v>
      </c>
      <c r="I12044" s="85">
        <v>1</v>
      </c>
      <c r="J12044" s="88">
        <v>47436.92860796622</v>
      </c>
      <c r="K12044" s="146">
        <v>153214.8837429361</v>
      </c>
      <c r="L12044" s="147">
        <v>2.4268767834051579E-4</v>
      </c>
      <c r="M12044" s="147">
        <v>5518.8390200491822</v>
      </c>
      <c r="N12044" s="87">
        <v>640987.32985630457</v>
      </c>
      <c r="O12044" s="88">
        <v>41549.22860807299</v>
      </c>
      <c r="P12044" s="89">
        <v>64.820670663470722</v>
      </c>
    </row>
    <row r="12045" spans="1:16">
      <c r="A12045" s="75" t="s">
        <v>11827</v>
      </c>
      <c r="B12045" s="85">
        <v>12041</v>
      </c>
      <c r="C12045" s="85">
        <v>8017</v>
      </c>
      <c r="D12045" s="85">
        <v>12041</v>
      </c>
      <c r="E12045" s="86" t="s">
        <v>11825</v>
      </c>
      <c r="F12045" s="85" t="s">
        <v>11</v>
      </c>
      <c r="G12045" s="86" t="s">
        <v>11826</v>
      </c>
      <c r="H12045" s="85" t="s">
        <v>260</v>
      </c>
      <c r="I12045" s="85">
        <v>1</v>
      </c>
      <c r="J12045" s="88">
        <v>45631.267213815707</v>
      </c>
      <c r="K12045" s="146">
        <v>150135.00012744465</v>
      </c>
      <c r="L12045" s="147">
        <v>2.352447725001015E-4</v>
      </c>
      <c r="M12045" s="147">
        <v>5539.712131217183</v>
      </c>
      <c r="N12045" s="87">
        <v>641854.05061729997</v>
      </c>
      <c r="O12045" s="88">
        <v>40061.651446676427</v>
      </c>
      <c r="P12045" s="89">
        <v>62.415515502546619</v>
      </c>
    </row>
    <row r="12046" spans="1:16">
      <c r="A12046" s="75" t="s">
        <v>17013</v>
      </c>
      <c r="B12046" s="85">
        <v>12042</v>
      </c>
      <c r="C12046" s="85">
        <v>11333</v>
      </c>
      <c r="D12046" s="85">
        <v>12042</v>
      </c>
      <c r="E12046" s="86" t="s">
        <v>17014</v>
      </c>
      <c r="F12046" s="85" t="s">
        <v>38</v>
      </c>
      <c r="G12046" s="86" t="s">
        <v>11826</v>
      </c>
      <c r="H12046" s="85" t="s">
        <v>260</v>
      </c>
      <c r="I12046" s="85">
        <v>1</v>
      </c>
      <c r="J12046" s="88">
        <v>47436.92860796622</v>
      </c>
      <c r="K12046" s="146">
        <v>153214.8837429361</v>
      </c>
      <c r="L12046" s="147">
        <v>2.4268767834051579E-4</v>
      </c>
      <c r="M12046" s="147">
        <v>5518.8390200491822</v>
      </c>
      <c r="N12046" s="87">
        <v>640987.32985630457</v>
      </c>
      <c r="O12046" s="88">
        <v>41549.22860807299</v>
      </c>
      <c r="P12046" s="89">
        <v>64.820670663470722</v>
      </c>
    </row>
    <row r="12047" spans="1:16">
      <c r="A12047" s="75" t="s">
        <v>17015</v>
      </c>
      <c r="B12047" s="85">
        <v>12043</v>
      </c>
      <c r="C12047" s="85">
        <v>11334</v>
      </c>
      <c r="D12047" s="85">
        <v>12043</v>
      </c>
      <c r="E12047" s="86" t="s">
        <v>17014</v>
      </c>
      <c r="F12047" s="85" t="s">
        <v>11</v>
      </c>
      <c r="G12047" s="86" t="s">
        <v>11826</v>
      </c>
      <c r="H12047" s="85" t="s">
        <v>260</v>
      </c>
      <c r="I12047" s="85">
        <v>1</v>
      </c>
      <c r="J12047" s="88">
        <v>45631.267213815707</v>
      </c>
      <c r="K12047" s="146">
        <v>150135.00012744465</v>
      </c>
      <c r="L12047" s="147">
        <v>2.352447725001015E-4</v>
      </c>
      <c r="M12047" s="147">
        <v>5539.712131217183</v>
      </c>
      <c r="N12047" s="87">
        <v>641854.05061729997</v>
      </c>
      <c r="O12047" s="88">
        <v>40061.651446676427</v>
      </c>
      <c r="P12047" s="89">
        <v>62.415515502546619</v>
      </c>
    </row>
    <row r="12048" spans="1:16">
      <c r="A12048" s="75" t="s">
        <v>17016</v>
      </c>
      <c r="B12048" s="85">
        <v>12044</v>
      </c>
      <c r="C12048" s="85">
        <v>11335</v>
      </c>
      <c r="D12048" s="85">
        <v>12044</v>
      </c>
      <c r="E12048" s="86" t="s">
        <v>17017</v>
      </c>
      <c r="F12048" s="85" t="s">
        <v>55</v>
      </c>
      <c r="G12048" s="86" t="s">
        <v>17018</v>
      </c>
      <c r="H12048" s="85" t="s">
        <v>945</v>
      </c>
      <c r="I12048" s="85">
        <v>-1</v>
      </c>
      <c r="J12048" s="88">
        <v>5821.7073627878108</v>
      </c>
      <c r="K12048" s="146">
        <v>9998.5176955429379</v>
      </c>
      <c r="L12048" s="147">
        <v>2.8611087401802282E-5</v>
      </c>
      <c r="M12048" s="147">
        <v>470.50145264725751</v>
      </c>
      <c r="N12048" s="87">
        <v>224520.69749608211</v>
      </c>
      <c r="O12048" s="88">
        <v>4531.0799471604359</v>
      </c>
      <c r="P12048" s="89">
        <v>20.181123601041296</v>
      </c>
    </row>
    <row r="12049" spans="1:16">
      <c r="A12049" s="75" t="s">
        <v>29586</v>
      </c>
      <c r="B12049" s="85">
        <v>12045</v>
      </c>
      <c r="C12049" s="85">
        <v>18849</v>
      </c>
      <c r="D12049" s="85">
        <v>12045</v>
      </c>
      <c r="E12049" s="86" t="s">
        <v>29587</v>
      </c>
      <c r="F12049" s="85" t="s">
        <v>32</v>
      </c>
      <c r="G12049" s="86" t="s">
        <v>17018</v>
      </c>
      <c r="H12049" s="85" t="s">
        <v>945</v>
      </c>
      <c r="I12049" s="85">
        <v>-1</v>
      </c>
      <c r="J12049" s="88">
        <v>3061.9796170910431</v>
      </c>
      <c r="K12049" s="146">
        <v>5643.1265521727391</v>
      </c>
      <c r="L12049" s="147">
        <v>1.611577102018612E-5</v>
      </c>
      <c r="M12049" s="147">
        <v>188.39695850419949</v>
      </c>
      <c r="N12049" s="87">
        <v>55439.244995266003</v>
      </c>
      <c r="O12049" s="88">
        <v>2282.624653343129</v>
      </c>
      <c r="P12049" s="89">
        <v>41.173444074464655</v>
      </c>
    </row>
    <row r="12050" spans="1:16">
      <c r="A12050" s="75" t="s">
        <v>29588</v>
      </c>
      <c r="B12050" s="85">
        <v>12046</v>
      </c>
      <c r="C12050" s="85">
        <v>18850</v>
      </c>
      <c r="D12050" s="85">
        <v>12046</v>
      </c>
      <c r="E12050" s="86" t="s">
        <v>29589</v>
      </c>
      <c r="F12050" s="85" t="s">
        <v>32</v>
      </c>
      <c r="G12050" s="86" t="s">
        <v>17018</v>
      </c>
      <c r="H12050" s="85" t="s">
        <v>945</v>
      </c>
      <c r="I12050" s="85">
        <v>-1</v>
      </c>
      <c r="J12050" s="88">
        <v>34065.459071441554</v>
      </c>
      <c r="K12050" s="146">
        <v>54662.836146444839</v>
      </c>
      <c r="L12050" s="147">
        <v>1.5664040720149769E-4</v>
      </c>
      <c r="M12050" s="147">
        <v>3343.773495789032</v>
      </c>
      <c r="N12050" s="87">
        <v>1940276.663353008</v>
      </c>
      <c r="O12050" s="88">
        <v>27518.74152113299</v>
      </c>
      <c r="P12050" s="89">
        <v>14.182895687451927</v>
      </c>
    </row>
    <row r="12051" spans="1:16">
      <c r="A12051" s="75" t="s">
        <v>29590</v>
      </c>
      <c r="B12051" s="85">
        <v>12047</v>
      </c>
      <c r="C12051" s="85">
        <v>18851</v>
      </c>
      <c r="D12051" s="85">
        <v>12047</v>
      </c>
      <c r="E12051" s="86" t="s">
        <v>29591</v>
      </c>
      <c r="F12051" s="85" t="s">
        <v>32</v>
      </c>
      <c r="G12051" s="86" t="s">
        <v>17018</v>
      </c>
      <c r="H12051" s="85" t="s">
        <v>945</v>
      </c>
      <c r="I12051" s="85">
        <v>-1</v>
      </c>
      <c r="J12051" s="88">
        <v>3.4390976136311049</v>
      </c>
      <c r="K12051" s="146">
        <v>4.8545407431455976</v>
      </c>
      <c r="L12051" s="147">
        <v>9.2568354999491963E-7</v>
      </c>
      <c r="M12051" s="147">
        <v>0.45753724650984318</v>
      </c>
      <c r="N12051" s="87">
        <v>47.729857204193912</v>
      </c>
      <c r="O12051" s="88">
        <v>3.1022249656444552</v>
      </c>
      <c r="P12051" s="89">
        <v>64.99547971352132</v>
      </c>
    </row>
    <row r="12052" spans="1:16">
      <c r="A12052" s="75" t="s">
        <v>17019</v>
      </c>
      <c r="B12052" s="85">
        <v>12048</v>
      </c>
      <c r="C12052" s="85">
        <v>11336</v>
      </c>
      <c r="D12052" s="85">
        <v>12048</v>
      </c>
      <c r="E12052" s="86" t="s">
        <v>17020</v>
      </c>
      <c r="F12052" s="85" t="s">
        <v>55</v>
      </c>
      <c r="G12052" s="86" t="s">
        <v>17021</v>
      </c>
      <c r="H12052" s="85" t="s">
        <v>945</v>
      </c>
      <c r="I12052" s="85">
        <v>-1</v>
      </c>
      <c r="J12052" s="88">
        <v>2625.9288041668178</v>
      </c>
      <c r="K12052" s="146">
        <v>4782.5529905768062</v>
      </c>
      <c r="L12052" s="147">
        <v>1.367956730691116E-5</v>
      </c>
      <c r="M12052" s="147">
        <v>151.96054601085089</v>
      </c>
      <c r="N12052" s="87">
        <v>24573.281192194729</v>
      </c>
      <c r="O12052" s="88">
        <v>1933.781124234876</v>
      </c>
      <c r="P12052" s="89">
        <v>78.694461236585184</v>
      </c>
    </row>
    <row r="12053" spans="1:16">
      <c r="A12053" s="75" t="s">
        <v>29583</v>
      </c>
      <c r="B12053" s="85">
        <v>12049</v>
      </c>
      <c r="C12053" s="85">
        <v>18847</v>
      </c>
      <c r="D12053" s="85">
        <v>12049</v>
      </c>
      <c r="E12053" s="86" t="s">
        <v>29584</v>
      </c>
      <c r="F12053" s="85" t="s">
        <v>32</v>
      </c>
      <c r="G12053" s="86" t="s">
        <v>17021</v>
      </c>
      <c r="H12053" s="85" t="s">
        <v>945</v>
      </c>
      <c r="I12053" s="85">
        <v>-1</v>
      </c>
      <c r="J12053" s="88">
        <v>1604.109653256075</v>
      </c>
      <c r="K12053" s="146">
        <v>3495.566241320777</v>
      </c>
      <c r="L12053" s="147">
        <v>9.2160666918419204E-6</v>
      </c>
      <c r="M12053" s="147">
        <v>98.085141437140393</v>
      </c>
      <c r="N12053" s="87">
        <v>14821.86610615732</v>
      </c>
      <c r="O12053" s="88">
        <v>1013.701975439296</v>
      </c>
      <c r="P12053" s="89">
        <v>68.392331180092256</v>
      </c>
    </row>
    <row r="12054" spans="1:16">
      <c r="A12054" s="75" t="s">
        <v>29585</v>
      </c>
      <c r="B12054" s="85">
        <v>12050</v>
      </c>
      <c r="C12054" s="85">
        <v>18848</v>
      </c>
      <c r="D12054" s="85">
        <v>12050</v>
      </c>
      <c r="E12054" s="86" t="s">
        <v>29584</v>
      </c>
      <c r="F12054" s="85" t="s">
        <v>38</v>
      </c>
      <c r="G12054" s="86" t="s">
        <v>17021</v>
      </c>
      <c r="H12054" s="85" t="s">
        <v>945</v>
      </c>
      <c r="I12054" s="85">
        <v>-1</v>
      </c>
      <c r="J12054" s="88">
        <v>2634.602343208232</v>
      </c>
      <c r="K12054" s="146">
        <v>4793.4773599287637</v>
      </c>
      <c r="L12054" s="147">
        <v>1.371745497696674E-5</v>
      </c>
      <c r="M12054" s="147">
        <v>152.4178582705843</v>
      </c>
      <c r="N12054" s="87">
        <v>24656.054429887889</v>
      </c>
      <c r="O12054" s="88">
        <v>1941.591060475705</v>
      </c>
      <c r="P12054" s="89">
        <v>78.747030105600459</v>
      </c>
    </row>
    <row r="12055" spans="1:16">
      <c r="A12055" s="75" t="s">
        <v>11834</v>
      </c>
      <c r="B12055" s="85">
        <v>12051</v>
      </c>
      <c r="C12055" s="85">
        <v>8020</v>
      </c>
      <c r="D12055" s="85">
        <v>12051</v>
      </c>
      <c r="E12055" s="86" t="s">
        <v>11835</v>
      </c>
      <c r="F12055" s="85" t="s">
        <v>55</v>
      </c>
      <c r="G12055" s="86" t="s">
        <v>11836</v>
      </c>
      <c r="H12055" s="85" t="s">
        <v>1</v>
      </c>
      <c r="I12055" s="85">
        <v>1</v>
      </c>
      <c r="J12055" s="88">
        <v>67.690895234928277</v>
      </c>
      <c r="K12055" s="146">
        <v>244.4453144224579</v>
      </c>
      <c r="L12055" s="147">
        <v>5.0738357565491341E-7</v>
      </c>
      <c r="M12055" s="147">
        <v>5.9053505309495469</v>
      </c>
      <c r="N12055" s="87">
        <v>944.41086491999909</v>
      </c>
      <c r="O12055" s="88">
        <v>59.843519961630193</v>
      </c>
      <c r="P12055" s="89">
        <v>63.365979982345429</v>
      </c>
    </row>
    <row r="12056" spans="1:16">
      <c r="A12056" s="75" t="s">
        <v>17022</v>
      </c>
      <c r="B12056" s="85">
        <v>12052</v>
      </c>
      <c r="C12056" s="85">
        <v>11337</v>
      </c>
      <c r="D12056" s="85">
        <v>12052</v>
      </c>
      <c r="E12056" s="86" t="s">
        <v>17023</v>
      </c>
      <c r="F12056" s="85" t="s">
        <v>55</v>
      </c>
      <c r="G12056" s="86" t="s">
        <v>11836</v>
      </c>
      <c r="H12056" s="85" t="s">
        <v>1</v>
      </c>
      <c r="I12056" s="85">
        <v>1</v>
      </c>
      <c r="J12056" s="88">
        <v>67.764564787911297</v>
      </c>
      <c r="K12056" s="146">
        <v>244.5411239920455</v>
      </c>
      <c r="L12056" s="147">
        <v>5.0777032792982647E-7</v>
      </c>
      <c r="M12056" s="147">
        <v>5.9153843902872181</v>
      </c>
      <c r="N12056" s="87">
        <v>945.509981928701</v>
      </c>
      <c r="O12056" s="88">
        <v>59.910312910090823</v>
      </c>
      <c r="P12056" s="89">
        <v>63.362961846137907</v>
      </c>
    </row>
    <row r="12057" spans="1:16">
      <c r="A12057" s="75" t="s">
        <v>11837</v>
      </c>
      <c r="B12057" s="85">
        <v>12053</v>
      </c>
      <c r="C12057" s="85">
        <v>8021</v>
      </c>
      <c r="D12057" s="85">
        <v>12053</v>
      </c>
      <c r="E12057" s="86" t="s">
        <v>96</v>
      </c>
      <c r="F12057" s="85" t="s">
        <v>38</v>
      </c>
      <c r="G12057" s="86" t="s">
        <v>97</v>
      </c>
      <c r="H12057" s="85" t="s">
        <v>1</v>
      </c>
      <c r="I12057" s="85">
        <v>1</v>
      </c>
      <c r="J12057" s="88">
        <v>1.655276268442744</v>
      </c>
      <c r="K12057" s="146">
        <v>2.0175852241039021</v>
      </c>
      <c r="L12057" s="147">
        <v>8.1742816736491191E-9</v>
      </c>
      <c r="M12057" s="147">
        <v>0.59974894673455859</v>
      </c>
      <c r="N12057" s="87">
        <v>67.49821187274361</v>
      </c>
      <c r="O12057" s="88">
        <v>1.281733852142988</v>
      </c>
      <c r="P12057" s="89">
        <v>18.989152698733395</v>
      </c>
    </row>
    <row r="12058" spans="1:16">
      <c r="A12058" s="75" t="s">
        <v>11838</v>
      </c>
      <c r="B12058" s="85">
        <v>12054</v>
      </c>
      <c r="C12058" s="85">
        <v>8022</v>
      </c>
      <c r="D12058" s="85">
        <v>12054</v>
      </c>
      <c r="E12058" s="86" t="s">
        <v>96</v>
      </c>
      <c r="F12058" s="85" t="s">
        <v>11</v>
      </c>
      <c r="G12058" s="86" t="s">
        <v>97</v>
      </c>
      <c r="H12058" s="85" t="s">
        <v>1</v>
      </c>
      <c r="I12058" s="85">
        <v>1</v>
      </c>
      <c r="J12058" s="88">
        <v>1.5130651885353741</v>
      </c>
      <c r="K12058" s="146">
        <v>1.7046112402472891</v>
      </c>
      <c r="L12058" s="147">
        <v>7.4459960530448507E-9</v>
      </c>
      <c r="M12058" s="147">
        <v>0.59704574576149738</v>
      </c>
      <c r="N12058" s="87">
        <v>67.400583872395828</v>
      </c>
      <c r="O12058" s="88">
        <v>1.1191148690014641</v>
      </c>
      <c r="P12058" s="89">
        <v>16.603934338613378</v>
      </c>
    </row>
    <row r="12059" spans="1:16">
      <c r="A12059" s="75" t="s">
        <v>17024</v>
      </c>
      <c r="B12059" s="85">
        <v>12055</v>
      </c>
      <c r="C12059" s="85">
        <v>11338</v>
      </c>
      <c r="D12059" s="85">
        <v>12055</v>
      </c>
      <c r="E12059" s="86" t="s">
        <v>17025</v>
      </c>
      <c r="F12059" s="85" t="s">
        <v>38</v>
      </c>
      <c r="G12059" s="86" t="s">
        <v>97</v>
      </c>
      <c r="H12059" s="85" t="s">
        <v>1</v>
      </c>
      <c r="I12059" s="85">
        <v>1</v>
      </c>
      <c r="J12059" s="88">
        <v>1.675411232747972</v>
      </c>
      <c r="K12059" s="146">
        <v>2.0473624854882755</v>
      </c>
      <c r="L12059" s="147">
        <v>8.2910720136605712E-9</v>
      </c>
      <c r="M12059" s="147">
        <v>0.60236092766030469</v>
      </c>
      <c r="N12059" s="87">
        <v>67.785927468328623</v>
      </c>
      <c r="O12059" s="88">
        <v>1.300030887680399</v>
      </c>
      <c r="P12059" s="89">
        <v>19.178477542965062</v>
      </c>
    </row>
    <row r="12060" spans="1:16">
      <c r="A12060" s="75" t="s">
        <v>17026</v>
      </c>
      <c r="B12060" s="85">
        <v>12056</v>
      </c>
      <c r="C12060" s="85">
        <v>11339</v>
      </c>
      <c r="D12060" s="85">
        <v>12056</v>
      </c>
      <c r="E12060" s="86" t="s">
        <v>17025</v>
      </c>
      <c r="F12060" s="85" t="s">
        <v>11</v>
      </c>
      <c r="G12060" s="86" t="s">
        <v>97</v>
      </c>
      <c r="H12060" s="85" t="s">
        <v>1</v>
      </c>
      <c r="I12060" s="85">
        <v>1</v>
      </c>
      <c r="J12060" s="88">
        <v>1.5416382801047941</v>
      </c>
      <c r="K12060" s="146">
        <v>1.7363068136208055</v>
      </c>
      <c r="L12060" s="147">
        <v>7.5862736781602585E-9</v>
      </c>
      <c r="M12060" s="147">
        <v>0.60103715117826984</v>
      </c>
      <c r="N12060" s="87">
        <v>67.839840498303957</v>
      </c>
      <c r="O12060" s="88">
        <v>1.144745901904004</v>
      </c>
      <c r="P12060" s="89">
        <v>16.874242237238509</v>
      </c>
    </row>
    <row r="12061" spans="1:16">
      <c r="A12061" s="75" t="s">
        <v>17027</v>
      </c>
      <c r="B12061" s="85">
        <v>12057</v>
      </c>
      <c r="C12061" s="85">
        <v>11340</v>
      </c>
      <c r="D12061" s="85">
        <v>12057</v>
      </c>
      <c r="E12061" s="86" t="s">
        <v>17028</v>
      </c>
      <c r="F12061" s="85" t="s">
        <v>55</v>
      </c>
      <c r="G12061" s="86" t="s">
        <v>17029</v>
      </c>
      <c r="H12061" s="85" t="s">
        <v>1</v>
      </c>
      <c r="I12061" s="85">
        <v>1</v>
      </c>
      <c r="J12061" s="88">
        <v>4903.6791784365641</v>
      </c>
      <c r="K12061" s="146">
        <v>9282.1142191724139</v>
      </c>
      <c r="L12061" s="147">
        <v>4.0738576810482613E-5</v>
      </c>
      <c r="M12061" s="147">
        <v>1103.164062655384</v>
      </c>
      <c r="N12061" s="87">
        <v>59885.746916048018</v>
      </c>
      <c r="O12061" s="88">
        <v>4266.4425283878818</v>
      </c>
      <c r="P12061" s="89">
        <v>71.243037752687229</v>
      </c>
    </row>
    <row r="12062" spans="1:16">
      <c r="A12062" s="75" t="s">
        <v>26827</v>
      </c>
      <c r="B12062" s="85">
        <v>12058</v>
      </c>
      <c r="C12062" s="85">
        <v>16718</v>
      </c>
      <c r="D12062" s="85">
        <v>12058</v>
      </c>
      <c r="E12062" s="86" t="s">
        <v>26820</v>
      </c>
      <c r="F12062" s="85" t="s">
        <v>4432</v>
      </c>
      <c r="G12062" s="86" t="s">
        <v>17029</v>
      </c>
      <c r="H12062" s="85" t="s">
        <v>1</v>
      </c>
      <c r="I12062" s="85">
        <v>1</v>
      </c>
      <c r="J12062" s="88">
        <v>4904.5460041841388</v>
      </c>
      <c r="K12062" s="146">
        <v>9289.7853801966576</v>
      </c>
      <c r="L12062" s="147">
        <v>4.0757409134663638E-5</v>
      </c>
      <c r="M12062" s="147">
        <v>1102.81691503868</v>
      </c>
      <c r="N12062" s="87">
        <v>59888.914568203007</v>
      </c>
      <c r="O12062" s="88">
        <v>4264.3180157901888</v>
      </c>
      <c r="P12062" s="89">
        <v>71.203795335677299</v>
      </c>
    </row>
    <row r="12063" spans="1:16">
      <c r="A12063" s="75" t="s">
        <v>26842</v>
      </c>
      <c r="B12063" s="85">
        <v>12059</v>
      </c>
      <c r="C12063" s="85">
        <v>16733</v>
      </c>
      <c r="D12063" s="85">
        <v>12059</v>
      </c>
      <c r="E12063" s="86" t="s">
        <v>26820</v>
      </c>
      <c r="F12063" s="85" t="s">
        <v>38</v>
      </c>
      <c r="G12063" s="86" t="s">
        <v>17029</v>
      </c>
      <c r="H12063" s="85" t="s">
        <v>1</v>
      </c>
      <c r="I12063" s="85">
        <v>1</v>
      </c>
      <c r="J12063" s="88">
        <v>4903.2078562767801</v>
      </c>
      <c r="K12063" s="146">
        <v>9278.5319185851113</v>
      </c>
      <c r="L12063" s="147">
        <v>4.0729608138634302E-5</v>
      </c>
      <c r="M12063" s="147">
        <v>1103.3110260340341</v>
      </c>
      <c r="N12063" s="87">
        <v>59883.174528900206</v>
      </c>
      <c r="O12063" s="88">
        <v>4267.3321869814145</v>
      </c>
      <c r="P12063" s="89">
        <v>71.26095469307424</v>
      </c>
    </row>
    <row r="12064" spans="1:16">
      <c r="A12064" s="75" t="s">
        <v>11844</v>
      </c>
      <c r="B12064" s="85">
        <v>12060</v>
      </c>
      <c r="C12064" s="85">
        <v>8025</v>
      </c>
      <c r="D12064" s="85">
        <v>12060</v>
      </c>
      <c r="E12064" s="86" t="s">
        <v>11845</v>
      </c>
      <c r="F12064" s="85" t="s">
        <v>55</v>
      </c>
      <c r="G12064" s="86" t="s">
        <v>11845</v>
      </c>
      <c r="H12064" s="85" t="s">
        <v>3007</v>
      </c>
      <c r="I12064" s="85">
        <v>1</v>
      </c>
      <c r="J12064" s="88">
        <v>4.715037109687306</v>
      </c>
      <c r="K12064" s="146">
        <v>4.7923692312455541</v>
      </c>
      <c r="L12064" s="147">
        <v>2.0724196635320411E-8</v>
      </c>
      <c r="M12064" s="147">
        <v>0.6325530549788041</v>
      </c>
      <c r="N12064" s="87">
        <v>65.55996506098937</v>
      </c>
      <c r="O12064" s="88">
        <v>4.3096032372024249</v>
      </c>
      <c r="P12064" s="89">
        <v>65.735288803056434</v>
      </c>
    </row>
    <row r="12065" spans="1:16">
      <c r="A12065" s="75" t="s">
        <v>17030</v>
      </c>
      <c r="B12065" s="85">
        <v>12061</v>
      </c>
      <c r="C12065" s="85">
        <v>11341</v>
      </c>
      <c r="D12065" s="85">
        <v>12061</v>
      </c>
      <c r="E12065" s="86" t="s">
        <v>17031</v>
      </c>
      <c r="F12065" s="85" t="s">
        <v>55</v>
      </c>
      <c r="G12065" s="86" t="s">
        <v>11845</v>
      </c>
      <c r="H12065" s="85" t="s">
        <v>3007</v>
      </c>
      <c r="I12065" s="85">
        <v>1</v>
      </c>
      <c r="J12065" s="88">
        <v>4.715037109687306</v>
      </c>
      <c r="K12065" s="146">
        <v>4.7923692312455541</v>
      </c>
      <c r="L12065" s="147">
        <v>2.0724196635320411E-8</v>
      </c>
      <c r="M12065" s="147">
        <v>0.6325530549788041</v>
      </c>
      <c r="N12065" s="87">
        <v>65.55996506098937</v>
      </c>
      <c r="O12065" s="88">
        <v>4.3096032372024249</v>
      </c>
      <c r="P12065" s="89">
        <v>65.735288803056434</v>
      </c>
    </row>
    <row r="12066" spans="1:16">
      <c r="A12066" s="75" t="s">
        <v>11846</v>
      </c>
      <c r="B12066" s="85">
        <v>12062</v>
      </c>
      <c r="C12066" s="85">
        <v>8026</v>
      </c>
      <c r="D12066" s="85">
        <v>12062</v>
      </c>
      <c r="E12066" s="86" t="s">
        <v>11847</v>
      </c>
      <c r="F12066" s="85" t="s">
        <v>55</v>
      </c>
      <c r="G12066" s="86" t="s">
        <v>11847</v>
      </c>
      <c r="H12066" s="85" t="s">
        <v>3007</v>
      </c>
      <c r="I12066" s="85">
        <v>1</v>
      </c>
      <c r="J12066" s="88">
        <v>6.8529936460455536</v>
      </c>
      <c r="K12066" s="146">
        <v>6.9265191609654977</v>
      </c>
      <c r="L12066" s="147">
        <v>2.9994038321143148E-8</v>
      </c>
      <c r="M12066" s="147">
        <v>0.9193159833644331</v>
      </c>
      <c r="N12066" s="87">
        <v>95.28105709868224</v>
      </c>
      <c r="O12066" s="88">
        <v>6.2638080434324328</v>
      </c>
      <c r="P12066" s="89">
        <v>65.740329024110537</v>
      </c>
    </row>
    <row r="12067" spans="1:16">
      <c r="A12067" s="75" t="s">
        <v>17032</v>
      </c>
      <c r="B12067" s="85">
        <v>12063</v>
      </c>
      <c r="C12067" s="85">
        <v>11342</v>
      </c>
      <c r="D12067" s="85">
        <v>12063</v>
      </c>
      <c r="E12067" s="86" t="s">
        <v>17033</v>
      </c>
      <c r="F12067" s="85" t="s">
        <v>55</v>
      </c>
      <c r="G12067" s="86" t="s">
        <v>11847</v>
      </c>
      <c r="H12067" s="85" t="s">
        <v>3007</v>
      </c>
      <c r="I12067" s="85">
        <v>1</v>
      </c>
      <c r="J12067" s="88">
        <v>6.8529936460455536</v>
      </c>
      <c r="K12067" s="146">
        <v>6.9265191609654977</v>
      </c>
      <c r="L12067" s="147">
        <v>2.9994038321143148E-8</v>
      </c>
      <c r="M12067" s="147">
        <v>0.9193159833644331</v>
      </c>
      <c r="N12067" s="87">
        <v>95.28105709868224</v>
      </c>
      <c r="O12067" s="88">
        <v>6.2638080434324328</v>
      </c>
      <c r="P12067" s="89">
        <v>65.740329024110537</v>
      </c>
    </row>
    <row r="12068" spans="1:16">
      <c r="A12068" s="75" t="s">
        <v>11848</v>
      </c>
      <c r="B12068" s="85">
        <v>12064</v>
      </c>
      <c r="C12068" s="85">
        <v>8027</v>
      </c>
      <c r="D12068" s="85">
        <v>12064</v>
      </c>
      <c r="E12068" s="86" t="s">
        <v>11849</v>
      </c>
      <c r="F12068" s="85" t="s">
        <v>55</v>
      </c>
      <c r="G12068" s="86" t="s">
        <v>11849</v>
      </c>
      <c r="H12068" s="85" t="s">
        <v>3007</v>
      </c>
      <c r="I12068" s="85">
        <v>1</v>
      </c>
      <c r="J12068" s="88">
        <v>3.952391360446331</v>
      </c>
      <c r="K12068" s="146">
        <v>3.8126892710491904</v>
      </c>
      <c r="L12068" s="147">
        <v>1.6643041300098561E-8</v>
      </c>
      <c r="M12068" s="147">
        <v>0.53000999482219024</v>
      </c>
      <c r="N12068" s="87">
        <v>54.932051104681342</v>
      </c>
      <c r="O12068" s="88">
        <v>3.6128523207450041</v>
      </c>
      <c r="P12068" s="89">
        <v>65.769477892973015</v>
      </c>
    </row>
    <row r="12069" spans="1:16">
      <c r="A12069" s="75" t="s">
        <v>17034</v>
      </c>
      <c r="B12069" s="85">
        <v>12065</v>
      </c>
      <c r="C12069" s="85">
        <v>11343</v>
      </c>
      <c r="D12069" s="85">
        <v>12065</v>
      </c>
      <c r="E12069" s="86" t="s">
        <v>17035</v>
      </c>
      <c r="F12069" s="85" t="s">
        <v>55</v>
      </c>
      <c r="G12069" s="86" t="s">
        <v>11849</v>
      </c>
      <c r="H12069" s="85" t="s">
        <v>3007</v>
      </c>
      <c r="I12069" s="85">
        <v>1</v>
      </c>
      <c r="J12069" s="88">
        <v>3.952391360446331</v>
      </c>
      <c r="K12069" s="146">
        <v>3.8126892710491904</v>
      </c>
      <c r="L12069" s="147">
        <v>1.6643041300098561E-8</v>
      </c>
      <c r="M12069" s="147">
        <v>0.53000999482219024</v>
      </c>
      <c r="N12069" s="87">
        <v>54.932051104681342</v>
      </c>
      <c r="O12069" s="88">
        <v>3.6128523207450041</v>
      </c>
      <c r="P12069" s="89">
        <v>65.769477892973015</v>
      </c>
    </row>
    <row r="12070" spans="1:16">
      <c r="A12070" s="75" t="s">
        <v>11850</v>
      </c>
      <c r="B12070" s="85">
        <v>12066</v>
      </c>
      <c r="C12070" s="85">
        <v>8028</v>
      </c>
      <c r="D12070" s="85">
        <v>12066</v>
      </c>
      <c r="E12070" s="86" t="s">
        <v>11851</v>
      </c>
      <c r="F12070" s="85" t="s">
        <v>55</v>
      </c>
      <c r="G12070" s="86" t="s">
        <v>11851</v>
      </c>
      <c r="H12070" s="85" t="s">
        <v>3007</v>
      </c>
      <c r="I12070" s="85">
        <v>1</v>
      </c>
      <c r="J12070" s="88">
        <v>4.850535347648095</v>
      </c>
      <c r="K12070" s="146">
        <v>5.1269647097590836</v>
      </c>
      <c r="L12070" s="147">
        <v>2.1791212828716711E-8</v>
      </c>
      <c r="M12070" s="147">
        <v>0.65112156420991163</v>
      </c>
      <c r="N12070" s="87">
        <v>67.484468953341732</v>
      </c>
      <c r="O12070" s="88">
        <v>4.4328818492890631</v>
      </c>
      <c r="P12070" s="89">
        <v>65.687437688128298</v>
      </c>
    </row>
    <row r="12071" spans="1:16">
      <c r="A12071" s="75" t="s">
        <v>17036</v>
      </c>
      <c r="B12071" s="85">
        <v>12067</v>
      </c>
      <c r="C12071" s="85">
        <v>11344</v>
      </c>
      <c r="D12071" s="85">
        <v>12067</v>
      </c>
      <c r="E12071" s="86" t="s">
        <v>17037</v>
      </c>
      <c r="F12071" s="85" t="s">
        <v>55</v>
      </c>
      <c r="G12071" s="86" t="s">
        <v>11851</v>
      </c>
      <c r="H12071" s="85" t="s">
        <v>3007</v>
      </c>
      <c r="I12071" s="85">
        <v>1</v>
      </c>
      <c r="J12071" s="88">
        <v>4.850535347648095</v>
      </c>
      <c r="K12071" s="146">
        <v>5.1269647097590836</v>
      </c>
      <c r="L12071" s="147">
        <v>2.1791212828716711E-8</v>
      </c>
      <c r="M12071" s="147">
        <v>0.65112156420991163</v>
      </c>
      <c r="N12071" s="87">
        <v>67.484468953341732</v>
      </c>
      <c r="O12071" s="88">
        <v>4.4328818492890631</v>
      </c>
      <c r="P12071" s="89">
        <v>65.687437688128298</v>
      </c>
    </row>
    <row r="12072" spans="1:16">
      <c r="A12072" s="75" t="s">
        <v>11852</v>
      </c>
      <c r="B12072" s="85">
        <v>12068</v>
      </c>
      <c r="C12072" s="85">
        <v>8029</v>
      </c>
      <c r="D12072" s="85">
        <v>12068</v>
      </c>
      <c r="E12072" s="86" t="s">
        <v>11853</v>
      </c>
      <c r="F12072" s="85" t="s">
        <v>55</v>
      </c>
      <c r="G12072" s="86" t="s">
        <v>11853</v>
      </c>
      <c r="H12072" s="85" t="s">
        <v>3007</v>
      </c>
      <c r="I12072" s="85">
        <v>1</v>
      </c>
      <c r="J12072" s="88">
        <v>4.4512866569749843</v>
      </c>
      <c r="K12072" s="146">
        <v>4.804216924373657</v>
      </c>
      <c r="L12072" s="147">
        <v>1.9310530045573459E-8</v>
      </c>
      <c r="M12072" s="147">
        <v>0.59841008549593955</v>
      </c>
      <c r="N12072" s="87">
        <v>62.02127076687988</v>
      </c>
      <c r="O12072" s="88">
        <v>4.0666592970630902</v>
      </c>
      <c r="P12072" s="89">
        <v>65.568783850761335</v>
      </c>
    </row>
    <row r="12073" spans="1:16">
      <c r="A12073" s="75" t="s">
        <v>17038</v>
      </c>
      <c r="B12073" s="85">
        <v>12069</v>
      </c>
      <c r="C12073" s="85">
        <v>11345</v>
      </c>
      <c r="D12073" s="85">
        <v>12069</v>
      </c>
      <c r="E12073" s="86" t="s">
        <v>17039</v>
      </c>
      <c r="F12073" s="85" t="s">
        <v>55</v>
      </c>
      <c r="G12073" s="86" t="s">
        <v>11853</v>
      </c>
      <c r="H12073" s="85" t="s">
        <v>3007</v>
      </c>
      <c r="I12073" s="85">
        <v>1</v>
      </c>
      <c r="J12073" s="88">
        <v>4.4512866569749843</v>
      </c>
      <c r="K12073" s="146">
        <v>4.804216924373657</v>
      </c>
      <c r="L12073" s="147">
        <v>1.9310530045573459E-8</v>
      </c>
      <c r="M12073" s="147">
        <v>0.59841008549593955</v>
      </c>
      <c r="N12073" s="87">
        <v>62.02127076687988</v>
      </c>
      <c r="O12073" s="88">
        <v>4.0666592970630902</v>
      </c>
      <c r="P12073" s="89">
        <v>65.568783850761335</v>
      </c>
    </row>
    <row r="12074" spans="1:16">
      <c r="A12074" s="75" t="s">
        <v>11854</v>
      </c>
      <c r="B12074" s="85">
        <v>12070</v>
      </c>
      <c r="C12074" s="85">
        <v>8030</v>
      </c>
      <c r="D12074" s="85">
        <v>12070</v>
      </c>
      <c r="E12074" s="86" t="s">
        <v>11855</v>
      </c>
      <c r="F12074" s="85" t="s">
        <v>55</v>
      </c>
      <c r="G12074" s="86" t="s">
        <v>11855</v>
      </c>
      <c r="H12074" s="85" t="s">
        <v>3007</v>
      </c>
      <c r="I12074" s="85">
        <v>1</v>
      </c>
      <c r="J12074" s="88">
        <v>19.771493857633349</v>
      </c>
      <c r="K12074" s="146">
        <v>19.35016911156298</v>
      </c>
      <c r="L12074" s="147">
        <v>8.4826244092206015E-8</v>
      </c>
      <c r="M12074" s="147">
        <v>2.6507600334925692</v>
      </c>
      <c r="N12074" s="87">
        <v>274.73384850961338</v>
      </c>
      <c r="O12074" s="88">
        <v>18.07414909745625</v>
      </c>
      <c r="P12074" s="89">
        <v>65.787849569703852</v>
      </c>
    </row>
    <row r="12075" spans="1:16">
      <c r="A12075" s="75" t="s">
        <v>17040</v>
      </c>
      <c r="B12075" s="85">
        <v>12071</v>
      </c>
      <c r="C12075" s="85">
        <v>11346</v>
      </c>
      <c r="D12075" s="85">
        <v>12071</v>
      </c>
      <c r="E12075" s="86" t="s">
        <v>17041</v>
      </c>
      <c r="F12075" s="85" t="s">
        <v>55</v>
      </c>
      <c r="G12075" s="86" t="s">
        <v>11855</v>
      </c>
      <c r="H12075" s="85" t="s">
        <v>3007</v>
      </c>
      <c r="I12075" s="85">
        <v>1</v>
      </c>
      <c r="J12075" s="88">
        <v>19.771493857633349</v>
      </c>
      <c r="K12075" s="146">
        <v>19.35016911156298</v>
      </c>
      <c r="L12075" s="147">
        <v>8.4826244092206015E-8</v>
      </c>
      <c r="M12075" s="147">
        <v>2.6507600334925692</v>
      </c>
      <c r="N12075" s="87">
        <v>274.73384850961338</v>
      </c>
      <c r="O12075" s="88">
        <v>18.07414909745625</v>
      </c>
      <c r="P12075" s="89">
        <v>65.787849569703852</v>
      </c>
    </row>
    <row r="12076" spans="1:16">
      <c r="A12076" s="75" t="s">
        <v>11856</v>
      </c>
      <c r="B12076" s="85">
        <v>12072</v>
      </c>
      <c r="C12076" s="85">
        <v>8031</v>
      </c>
      <c r="D12076" s="85">
        <v>12072</v>
      </c>
      <c r="E12076" s="86" t="s">
        <v>11857</v>
      </c>
      <c r="F12076" s="85" t="s">
        <v>55</v>
      </c>
      <c r="G12076" s="86" t="s">
        <v>11857</v>
      </c>
      <c r="H12076" s="85" t="s">
        <v>3007</v>
      </c>
      <c r="I12076" s="85">
        <v>1</v>
      </c>
      <c r="J12076" s="88">
        <v>33.591256378835922</v>
      </c>
      <c r="K12076" s="146">
        <v>29.851166751691647</v>
      </c>
      <c r="L12076" s="147">
        <v>1.308857517145234E-7</v>
      </c>
      <c r="M12076" s="147">
        <v>4.5008769493753942</v>
      </c>
      <c r="N12076" s="87">
        <v>466.48630217231499</v>
      </c>
      <c r="O12076" s="88">
        <v>30.711708522425219</v>
      </c>
      <c r="P12076" s="89">
        <v>65.836249380545894</v>
      </c>
    </row>
    <row r="12077" spans="1:16">
      <c r="A12077" s="75" t="s">
        <v>17042</v>
      </c>
      <c r="B12077" s="85">
        <v>12073</v>
      </c>
      <c r="C12077" s="85">
        <v>11347</v>
      </c>
      <c r="D12077" s="85">
        <v>12073</v>
      </c>
      <c r="E12077" s="86" t="s">
        <v>17043</v>
      </c>
      <c r="F12077" s="85" t="s">
        <v>55</v>
      </c>
      <c r="G12077" s="86" t="s">
        <v>11857</v>
      </c>
      <c r="H12077" s="85" t="s">
        <v>3007</v>
      </c>
      <c r="I12077" s="85">
        <v>1</v>
      </c>
      <c r="J12077" s="88">
        <v>33.591256378835922</v>
      </c>
      <c r="K12077" s="146">
        <v>29.851166751691647</v>
      </c>
      <c r="L12077" s="147">
        <v>1.308857517145234E-7</v>
      </c>
      <c r="M12077" s="147">
        <v>4.5008769493753942</v>
      </c>
      <c r="N12077" s="87">
        <v>466.48630217231499</v>
      </c>
      <c r="O12077" s="88">
        <v>30.711708522425219</v>
      </c>
      <c r="P12077" s="89">
        <v>65.836249380545894</v>
      </c>
    </row>
    <row r="12078" spans="1:16">
      <c r="A12078" s="75" t="s">
        <v>11858</v>
      </c>
      <c r="B12078" s="85">
        <v>12074</v>
      </c>
      <c r="C12078" s="85">
        <v>8032</v>
      </c>
      <c r="D12078" s="85">
        <v>12074</v>
      </c>
      <c r="E12078" s="86" t="s">
        <v>11859</v>
      </c>
      <c r="F12078" s="85" t="s">
        <v>55</v>
      </c>
      <c r="G12078" s="86" t="s">
        <v>11859</v>
      </c>
      <c r="H12078" s="85" t="s">
        <v>3007</v>
      </c>
      <c r="I12078" s="85">
        <v>1</v>
      </c>
      <c r="J12078" s="88">
        <v>13.6351741178648</v>
      </c>
      <c r="K12078" s="146">
        <v>12.413062785904026</v>
      </c>
      <c r="L12078" s="147">
        <v>5.2717915573871822E-8</v>
      </c>
      <c r="M12078" s="147">
        <v>1.8280340379959961</v>
      </c>
      <c r="N12078" s="87">
        <v>189.46370856644231</v>
      </c>
      <c r="O12078" s="88">
        <v>12.464914718423669</v>
      </c>
      <c r="P12078" s="89">
        <v>65.790513722855763</v>
      </c>
    </row>
    <row r="12079" spans="1:16">
      <c r="A12079" s="75" t="s">
        <v>17044</v>
      </c>
      <c r="B12079" s="85">
        <v>12075</v>
      </c>
      <c r="C12079" s="85">
        <v>11348</v>
      </c>
      <c r="D12079" s="85">
        <v>12075</v>
      </c>
      <c r="E12079" s="86" t="s">
        <v>17045</v>
      </c>
      <c r="F12079" s="85" t="s">
        <v>55</v>
      </c>
      <c r="G12079" s="86" t="s">
        <v>11859</v>
      </c>
      <c r="H12079" s="85" t="s">
        <v>3007</v>
      </c>
      <c r="I12079" s="85">
        <v>1</v>
      </c>
      <c r="J12079" s="88">
        <v>13.6351741178648</v>
      </c>
      <c r="K12079" s="146">
        <v>12.413062785904026</v>
      </c>
      <c r="L12079" s="147">
        <v>5.2717915573871822E-8</v>
      </c>
      <c r="M12079" s="147">
        <v>1.8280340379959961</v>
      </c>
      <c r="N12079" s="87">
        <v>189.46370856644231</v>
      </c>
      <c r="O12079" s="88">
        <v>12.464914718423669</v>
      </c>
      <c r="P12079" s="89">
        <v>65.790513722855763</v>
      </c>
    </row>
    <row r="12080" spans="1:16">
      <c r="A12080" s="75" t="s">
        <v>11860</v>
      </c>
      <c r="B12080" s="85">
        <v>12076</v>
      </c>
      <c r="C12080" s="85">
        <v>8033</v>
      </c>
      <c r="D12080" s="85">
        <v>12076</v>
      </c>
      <c r="E12080" s="86" t="s">
        <v>11861</v>
      </c>
      <c r="F12080" s="85" t="s">
        <v>55</v>
      </c>
      <c r="G12080" s="86" t="s">
        <v>11861</v>
      </c>
      <c r="H12080" s="85" t="s">
        <v>3007</v>
      </c>
      <c r="I12080" s="85">
        <v>1</v>
      </c>
      <c r="J12080" s="88">
        <v>21.64273297960284</v>
      </c>
      <c r="K12080" s="146">
        <v>19.864024159970654</v>
      </c>
      <c r="L12080" s="147">
        <v>8.7801965431534567E-8</v>
      </c>
      <c r="M12080" s="147">
        <v>2.900681648088856</v>
      </c>
      <c r="N12080" s="87">
        <v>300.63658060766278</v>
      </c>
      <c r="O12080" s="88">
        <v>19.78584423414911</v>
      </c>
      <c r="P12080" s="89">
        <v>65.813162836528079</v>
      </c>
    </row>
    <row r="12081" spans="1:16">
      <c r="A12081" s="75" t="s">
        <v>17046</v>
      </c>
      <c r="B12081" s="85">
        <v>12077</v>
      </c>
      <c r="C12081" s="85">
        <v>11349</v>
      </c>
      <c r="D12081" s="85">
        <v>12077</v>
      </c>
      <c r="E12081" s="86" t="s">
        <v>17047</v>
      </c>
      <c r="F12081" s="85" t="s">
        <v>55</v>
      </c>
      <c r="G12081" s="86" t="s">
        <v>11861</v>
      </c>
      <c r="H12081" s="85" t="s">
        <v>3007</v>
      </c>
      <c r="I12081" s="85">
        <v>1</v>
      </c>
      <c r="J12081" s="88">
        <v>21.64273297960284</v>
      </c>
      <c r="K12081" s="146">
        <v>19.864024159970654</v>
      </c>
      <c r="L12081" s="147">
        <v>8.7801965431534567E-8</v>
      </c>
      <c r="M12081" s="147">
        <v>2.900681648088856</v>
      </c>
      <c r="N12081" s="87">
        <v>300.63658060766278</v>
      </c>
      <c r="O12081" s="88">
        <v>19.78584423414911</v>
      </c>
      <c r="P12081" s="89">
        <v>65.813162836528079</v>
      </c>
    </row>
    <row r="12082" spans="1:16">
      <c r="A12082" s="75" t="s">
        <v>11862</v>
      </c>
      <c r="B12082" s="85">
        <v>12078</v>
      </c>
      <c r="C12082" s="85">
        <v>8034</v>
      </c>
      <c r="D12082" s="85">
        <v>12078</v>
      </c>
      <c r="E12082" s="86" t="s">
        <v>11863</v>
      </c>
      <c r="F12082" s="85" t="s">
        <v>55</v>
      </c>
      <c r="G12082" s="86" t="s">
        <v>11863</v>
      </c>
      <c r="H12082" s="85" t="s">
        <v>3007</v>
      </c>
      <c r="I12082" s="85">
        <v>1</v>
      </c>
      <c r="J12082" s="88">
        <v>15.738174510531611</v>
      </c>
      <c r="K12082" s="146">
        <v>16.844274929566705</v>
      </c>
      <c r="L12082" s="147">
        <v>6.9175787273475696E-8</v>
      </c>
      <c r="M12082" s="147">
        <v>2.1144218142482041</v>
      </c>
      <c r="N12082" s="87">
        <v>219.14591855216159</v>
      </c>
      <c r="O12082" s="88">
        <v>14.38040347266003</v>
      </c>
      <c r="P12082" s="89">
        <v>65.620220388622826</v>
      </c>
    </row>
    <row r="12083" spans="1:16">
      <c r="A12083" s="75" t="s">
        <v>17048</v>
      </c>
      <c r="B12083" s="85">
        <v>12079</v>
      </c>
      <c r="C12083" s="85">
        <v>11350</v>
      </c>
      <c r="D12083" s="85">
        <v>12079</v>
      </c>
      <c r="E12083" s="86" t="s">
        <v>17049</v>
      </c>
      <c r="F12083" s="85" t="s">
        <v>55</v>
      </c>
      <c r="G12083" s="86" t="s">
        <v>11863</v>
      </c>
      <c r="H12083" s="85" t="s">
        <v>3007</v>
      </c>
      <c r="I12083" s="85">
        <v>1</v>
      </c>
      <c r="J12083" s="88">
        <v>15.738174510531611</v>
      </c>
      <c r="K12083" s="146">
        <v>16.844274929566705</v>
      </c>
      <c r="L12083" s="147">
        <v>6.9175787273475696E-8</v>
      </c>
      <c r="M12083" s="147">
        <v>2.1144218142482041</v>
      </c>
      <c r="N12083" s="87">
        <v>219.14591855216159</v>
      </c>
      <c r="O12083" s="88">
        <v>14.38040347266003</v>
      </c>
      <c r="P12083" s="89">
        <v>65.620220388622826</v>
      </c>
    </row>
    <row r="12084" spans="1:16">
      <c r="A12084" s="75" t="s">
        <v>11864</v>
      </c>
      <c r="B12084" s="85">
        <v>12080</v>
      </c>
      <c r="C12084" s="85">
        <v>8035</v>
      </c>
      <c r="D12084" s="85">
        <v>12080</v>
      </c>
      <c r="E12084" s="86" t="s">
        <v>11865</v>
      </c>
      <c r="F12084" s="85" t="s">
        <v>55</v>
      </c>
      <c r="G12084" s="86" t="s">
        <v>11865</v>
      </c>
      <c r="H12084" s="85" t="s">
        <v>3007</v>
      </c>
      <c r="I12084" s="85">
        <v>1</v>
      </c>
      <c r="J12084" s="88">
        <v>75.712461079059338</v>
      </c>
      <c r="K12084" s="146">
        <v>72.626190304214489</v>
      </c>
      <c r="L12084" s="147">
        <v>3.2615415796619728E-7</v>
      </c>
      <c r="M12084" s="147">
        <v>10.14800961181823</v>
      </c>
      <c r="N12084" s="87">
        <v>1051.7744722799271</v>
      </c>
      <c r="O12084" s="88">
        <v>69.214702069960012</v>
      </c>
      <c r="P12084" s="89">
        <v>65.807550852535527</v>
      </c>
    </row>
    <row r="12085" spans="1:16">
      <c r="A12085" s="75" t="s">
        <v>17050</v>
      </c>
      <c r="B12085" s="85">
        <v>12081</v>
      </c>
      <c r="C12085" s="85">
        <v>11351</v>
      </c>
      <c r="D12085" s="85">
        <v>12081</v>
      </c>
      <c r="E12085" s="86" t="s">
        <v>17051</v>
      </c>
      <c r="F12085" s="85" t="s">
        <v>55</v>
      </c>
      <c r="G12085" s="86" t="s">
        <v>11865</v>
      </c>
      <c r="H12085" s="85" t="s">
        <v>3007</v>
      </c>
      <c r="I12085" s="85">
        <v>1</v>
      </c>
      <c r="J12085" s="88">
        <v>75.712461079059338</v>
      </c>
      <c r="K12085" s="146">
        <v>72.626190304214489</v>
      </c>
      <c r="L12085" s="147">
        <v>3.2615415796619728E-7</v>
      </c>
      <c r="M12085" s="147">
        <v>10.14800961181823</v>
      </c>
      <c r="N12085" s="87">
        <v>1051.7744722799271</v>
      </c>
      <c r="O12085" s="88">
        <v>69.214702069960012</v>
      </c>
      <c r="P12085" s="89">
        <v>65.807550852535527</v>
      </c>
    </row>
    <row r="12086" spans="1:16">
      <c r="A12086" s="75" t="s">
        <v>11866</v>
      </c>
      <c r="B12086" s="85">
        <v>12082</v>
      </c>
      <c r="C12086" s="85">
        <v>8036</v>
      </c>
      <c r="D12086" s="85">
        <v>12082</v>
      </c>
      <c r="E12086" s="86" t="s">
        <v>11867</v>
      </c>
      <c r="F12086" s="85" t="s">
        <v>55</v>
      </c>
      <c r="G12086" s="86" t="s">
        <v>11867</v>
      </c>
      <c r="H12086" s="85" t="s">
        <v>3007</v>
      </c>
      <c r="I12086" s="85">
        <v>1</v>
      </c>
      <c r="J12086" s="88">
        <v>161.2311998428483</v>
      </c>
      <c r="K12086" s="146">
        <v>137.08721700823688</v>
      </c>
      <c r="L12086" s="147">
        <v>6.220963856425493E-7</v>
      </c>
      <c r="M12086" s="147">
        <v>21.594784949478491</v>
      </c>
      <c r="N12086" s="87">
        <v>2238.1574725535529</v>
      </c>
      <c r="O12086" s="88">
        <v>147.41664598552859</v>
      </c>
      <c r="P12086" s="89">
        <v>65.865180530545231</v>
      </c>
    </row>
    <row r="12087" spans="1:16">
      <c r="A12087" s="75" t="s">
        <v>17052</v>
      </c>
      <c r="B12087" s="85">
        <v>12083</v>
      </c>
      <c r="C12087" s="85">
        <v>11352</v>
      </c>
      <c r="D12087" s="85">
        <v>12083</v>
      </c>
      <c r="E12087" s="86" t="s">
        <v>17053</v>
      </c>
      <c r="F12087" s="85" t="s">
        <v>55</v>
      </c>
      <c r="G12087" s="86" t="s">
        <v>11867</v>
      </c>
      <c r="H12087" s="85" t="s">
        <v>3007</v>
      </c>
      <c r="I12087" s="85">
        <v>1</v>
      </c>
      <c r="J12087" s="88">
        <v>161.2311998428483</v>
      </c>
      <c r="K12087" s="146">
        <v>137.08721700823688</v>
      </c>
      <c r="L12087" s="147">
        <v>6.220963856425493E-7</v>
      </c>
      <c r="M12087" s="147">
        <v>21.594784949478491</v>
      </c>
      <c r="N12087" s="87">
        <v>2238.1574725535529</v>
      </c>
      <c r="O12087" s="88">
        <v>147.41664598552859</v>
      </c>
      <c r="P12087" s="89">
        <v>65.865180530545231</v>
      </c>
    </row>
    <row r="12088" spans="1:16">
      <c r="A12088" s="75" t="s">
        <v>11868</v>
      </c>
      <c r="B12088" s="85">
        <v>12084</v>
      </c>
      <c r="C12088" s="85">
        <v>8037</v>
      </c>
      <c r="D12088" s="85">
        <v>12084</v>
      </c>
      <c r="E12088" s="86" t="s">
        <v>11869</v>
      </c>
      <c r="F12088" s="85" t="s">
        <v>55</v>
      </c>
      <c r="G12088" s="86" t="s">
        <v>11869</v>
      </c>
      <c r="H12088" s="85" t="s">
        <v>3007</v>
      </c>
      <c r="I12088" s="85">
        <v>1</v>
      </c>
      <c r="J12088" s="88">
        <v>25.520622786314721</v>
      </c>
      <c r="K12088" s="146">
        <v>21.63776900862306</v>
      </c>
      <c r="L12088" s="147">
        <v>9.4399622591854865E-8</v>
      </c>
      <c r="M12088" s="147">
        <v>3.4199795272407529</v>
      </c>
      <c r="N12088" s="87">
        <v>354.45839135614608</v>
      </c>
      <c r="O12088" s="88">
        <v>23.331620126565781</v>
      </c>
      <c r="P12088" s="89">
        <v>65.823297446280705</v>
      </c>
    </row>
    <row r="12089" spans="1:16">
      <c r="A12089" s="75" t="s">
        <v>17054</v>
      </c>
      <c r="B12089" s="85">
        <v>12085</v>
      </c>
      <c r="C12089" s="85">
        <v>11353</v>
      </c>
      <c r="D12089" s="85">
        <v>12085</v>
      </c>
      <c r="E12089" s="86" t="s">
        <v>17055</v>
      </c>
      <c r="F12089" s="85" t="s">
        <v>55</v>
      </c>
      <c r="G12089" s="86" t="s">
        <v>11869</v>
      </c>
      <c r="H12089" s="85" t="s">
        <v>3007</v>
      </c>
      <c r="I12089" s="85">
        <v>1</v>
      </c>
      <c r="J12089" s="88">
        <v>25.520622786314721</v>
      </c>
      <c r="K12089" s="146">
        <v>21.63776900862306</v>
      </c>
      <c r="L12089" s="147">
        <v>9.4399622591854865E-8</v>
      </c>
      <c r="M12089" s="147">
        <v>3.4199795272407529</v>
      </c>
      <c r="N12089" s="87">
        <v>354.45839135614608</v>
      </c>
      <c r="O12089" s="88">
        <v>23.331620126565781</v>
      </c>
      <c r="P12089" s="89">
        <v>65.823297446280705</v>
      </c>
    </row>
    <row r="12090" spans="1:16">
      <c r="A12090" s="75" t="s">
        <v>11870</v>
      </c>
      <c r="B12090" s="85">
        <v>12086</v>
      </c>
      <c r="C12090" s="85">
        <v>8038</v>
      </c>
      <c r="D12090" s="85">
        <v>12086</v>
      </c>
      <c r="E12090" s="86" t="s">
        <v>11871</v>
      </c>
      <c r="F12090" s="85" t="s">
        <v>55</v>
      </c>
      <c r="G12090" s="86" t="s">
        <v>11871</v>
      </c>
      <c r="H12090" s="85" t="s">
        <v>3007</v>
      </c>
      <c r="I12090" s="85">
        <v>1</v>
      </c>
      <c r="J12090" s="88">
        <v>87.878085443841414</v>
      </c>
      <c r="K12090" s="146">
        <v>80.455133520653305</v>
      </c>
      <c r="L12090" s="147">
        <v>3.6523690711320162E-7</v>
      </c>
      <c r="M12090" s="147">
        <v>11.774292363137191</v>
      </c>
      <c r="N12090" s="87">
        <v>1220.3279865133429</v>
      </c>
      <c r="O12090" s="88">
        <v>80.342096085202002</v>
      </c>
      <c r="P12090" s="89">
        <v>65.836477547934649</v>
      </c>
    </row>
    <row r="12091" spans="1:16">
      <c r="A12091" s="75" t="s">
        <v>17056</v>
      </c>
      <c r="B12091" s="85">
        <v>12087</v>
      </c>
      <c r="C12091" s="85">
        <v>11354</v>
      </c>
      <c r="D12091" s="85">
        <v>12087</v>
      </c>
      <c r="E12091" s="86" t="s">
        <v>17057</v>
      </c>
      <c r="F12091" s="85" t="s">
        <v>55</v>
      </c>
      <c r="G12091" s="86" t="s">
        <v>11871</v>
      </c>
      <c r="H12091" s="85" t="s">
        <v>3007</v>
      </c>
      <c r="I12091" s="85">
        <v>1</v>
      </c>
      <c r="J12091" s="88">
        <v>87.878085443841414</v>
      </c>
      <c r="K12091" s="146">
        <v>80.455133520653305</v>
      </c>
      <c r="L12091" s="147">
        <v>3.6523690711320162E-7</v>
      </c>
      <c r="M12091" s="147">
        <v>11.774292363137191</v>
      </c>
      <c r="N12091" s="87">
        <v>1220.3279865133429</v>
      </c>
      <c r="O12091" s="88">
        <v>80.342096085202002</v>
      </c>
      <c r="P12091" s="89">
        <v>65.836477547934649</v>
      </c>
    </row>
    <row r="12092" spans="1:16">
      <c r="A12092" s="75" t="s">
        <v>11872</v>
      </c>
      <c r="B12092" s="85">
        <v>12088</v>
      </c>
      <c r="C12092" s="85">
        <v>8039</v>
      </c>
      <c r="D12092" s="85">
        <v>12088</v>
      </c>
      <c r="E12092" s="86" t="s">
        <v>11873</v>
      </c>
      <c r="F12092" s="85" t="s">
        <v>55</v>
      </c>
      <c r="G12092" s="86" t="s">
        <v>11874</v>
      </c>
      <c r="H12092" s="85" t="s">
        <v>3007</v>
      </c>
      <c r="I12092" s="85">
        <v>1</v>
      </c>
      <c r="J12092" s="88">
        <v>40.243228683675881</v>
      </c>
      <c r="K12092" s="146">
        <v>39.967736391298146</v>
      </c>
      <c r="L12092" s="147">
        <v>1.741483282933732E-7</v>
      </c>
      <c r="M12092" s="147">
        <v>5.4019817107925814</v>
      </c>
      <c r="N12092" s="87">
        <v>559.87988585642438</v>
      </c>
      <c r="O12092" s="88">
        <v>36.775453889294162</v>
      </c>
      <c r="P12092" s="89">
        <v>65.684542021080674</v>
      </c>
    </row>
    <row r="12093" spans="1:16">
      <c r="A12093" s="75" t="s">
        <v>17058</v>
      </c>
      <c r="B12093" s="85">
        <v>12089</v>
      </c>
      <c r="C12093" s="85">
        <v>11355</v>
      </c>
      <c r="D12093" s="85">
        <v>12089</v>
      </c>
      <c r="E12093" s="86" t="s">
        <v>17059</v>
      </c>
      <c r="F12093" s="85" t="s">
        <v>55</v>
      </c>
      <c r="G12093" s="86" t="s">
        <v>11874</v>
      </c>
      <c r="H12093" s="85" t="s">
        <v>3007</v>
      </c>
      <c r="I12093" s="85">
        <v>1</v>
      </c>
      <c r="J12093" s="88">
        <v>40.243228683675881</v>
      </c>
      <c r="K12093" s="146">
        <v>39.967736391298146</v>
      </c>
      <c r="L12093" s="147">
        <v>1.741483282933732E-7</v>
      </c>
      <c r="M12093" s="147">
        <v>5.4019817107925814</v>
      </c>
      <c r="N12093" s="87">
        <v>559.87988585642438</v>
      </c>
      <c r="O12093" s="88">
        <v>36.775453889294162</v>
      </c>
      <c r="P12093" s="89">
        <v>65.684542021080674</v>
      </c>
    </row>
    <row r="12094" spans="1:16">
      <c r="A12094" s="75" t="s">
        <v>11841</v>
      </c>
      <c r="B12094" s="85">
        <v>12090</v>
      </c>
      <c r="C12094" s="85">
        <v>8024</v>
      </c>
      <c r="D12094" s="85">
        <v>12090</v>
      </c>
      <c r="E12094" s="86" t="s">
        <v>11842</v>
      </c>
      <c r="F12094" s="85" t="s">
        <v>55</v>
      </c>
      <c r="G12094" s="86" t="s">
        <v>11843</v>
      </c>
      <c r="H12094" s="85" t="s">
        <v>260</v>
      </c>
      <c r="I12094" s="85">
        <v>1</v>
      </c>
      <c r="J12094" s="88">
        <v>185598.01558667261</v>
      </c>
      <c r="K12094" s="146">
        <v>615490.77323344117</v>
      </c>
      <c r="L12094" s="147">
        <v>9.933985237211946E-4</v>
      </c>
      <c r="M12094" s="147">
        <v>16546.379831571991</v>
      </c>
      <c r="N12094" s="87">
        <v>2483571.022366412</v>
      </c>
      <c r="O12094" s="88">
        <v>164014.31031300669</v>
      </c>
      <c r="P12094" s="89">
        <v>66.039710093222752</v>
      </c>
    </row>
    <row r="12095" spans="1:16">
      <c r="A12095" s="75" t="s">
        <v>17060</v>
      </c>
      <c r="B12095" s="85">
        <v>12091</v>
      </c>
      <c r="C12095" s="85">
        <v>11356</v>
      </c>
      <c r="D12095" s="85">
        <v>12091</v>
      </c>
      <c r="E12095" s="86" t="s">
        <v>17061</v>
      </c>
      <c r="F12095" s="85" t="s">
        <v>55</v>
      </c>
      <c r="G12095" s="86" t="s">
        <v>11843</v>
      </c>
      <c r="H12095" s="85" t="s">
        <v>260</v>
      </c>
      <c r="I12095" s="85">
        <v>1</v>
      </c>
      <c r="J12095" s="88">
        <v>185598.01558667261</v>
      </c>
      <c r="K12095" s="146">
        <v>615490.77323344117</v>
      </c>
      <c r="L12095" s="147">
        <v>9.933985237211946E-4</v>
      </c>
      <c r="M12095" s="147">
        <v>16546.379831571991</v>
      </c>
      <c r="N12095" s="87">
        <v>2483571.022366412</v>
      </c>
      <c r="O12095" s="88">
        <v>164014.31031300669</v>
      </c>
      <c r="P12095" s="89">
        <v>66.039710093222752</v>
      </c>
    </row>
    <row r="12096" spans="1:16">
      <c r="A12096" s="75" t="s">
        <v>11894</v>
      </c>
      <c r="B12096" s="85">
        <v>12092</v>
      </c>
      <c r="C12096" s="85">
        <v>8048</v>
      </c>
      <c r="D12096" s="85">
        <v>12092</v>
      </c>
      <c r="E12096" s="86" t="s">
        <v>11893</v>
      </c>
      <c r="F12096" s="85" t="s">
        <v>38</v>
      </c>
      <c r="G12096" s="86" t="s">
        <v>11895</v>
      </c>
      <c r="H12096" s="85" t="s">
        <v>1</v>
      </c>
      <c r="I12096" s="85">
        <v>1</v>
      </c>
      <c r="J12096" s="88">
        <v>15.72679303909705</v>
      </c>
      <c r="K12096" s="146">
        <v>9.377171866055809</v>
      </c>
      <c r="L12096" s="147">
        <v>4.9421804561490909E-8</v>
      </c>
      <c r="M12096" s="147">
        <v>1.99781831804692</v>
      </c>
      <c r="N12096" s="87">
        <v>264.77004707653049</v>
      </c>
      <c r="O12096" s="88">
        <v>13.15617917647471</v>
      </c>
      <c r="P12096" s="89">
        <v>49.689076697833499</v>
      </c>
    </row>
    <row r="12097" spans="1:16">
      <c r="A12097" s="75" t="s">
        <v>11897</v>
      </c>
      <c r="B12097" s="85">
        <v>12093</v>
      </c>
      <c r="C12097" s="85">
        <v>8050</v>
      </c>
      <c r="D12097" s="85">
        <v>12093</v>
      </c>
      <c r="E12097" s="86" t="s">
        <v>11893</v>
      </c>
      <c r="F12097" s="85" t="s">
        <v>2122</v>
      </c>
      <c r="G12097" s="86" t="s">
        <v>11895</v>
      </c>
      <c r="H12097" s="85" t="s">
        <v>1</v>
      </c>
      <c r="I12097" s="85">
        <v>1</v>
      </c>
      <c r="J12097" s="88">
        <v>15.726678376374171</v>
      </c>
      <c r="K12097" s="146">
        <v>9.3769353559337922</v>
      </c>
      <c r="L12097" s="147">
        <v>4.9421743075157999E-8</v>
      </c>
      <c r="M12097" s="147">
        <v>1.997813378708067</v>
      </c>
      <c r="N12097" s="87">
        <v>264.7681928655316</v>
      </c>
      <c r="O12097" s="88">
        <v>13.156344171967939</v>
      </c>
      <c r="P12097" s="89">
        <v>49.690047847437924</v>
      </c>
    </row>
    <row r="12098" spans="1:16">
      <c r="A12098" s="75" t="s">
        <v>11898</v>
      </c>
      <c r="B12098" s="85">
        <v>12094</v>
      </c>
      <c r="C12098" s="85">
        <v>8051</v>
      </c>
      <c r="D12098" s="85">
        <v>12094</v>
      </c>
      <c r="E12098" s="86" t="s">
        <v>11899</v>
      </c>
      <c r="F12098" s="85" t="s">
        <v>283</v>
      </c>
      <c r="G12098" s="86" t="s">
        <v>11895</v>
      </c>
      <c r="H12098" s="85" t="s">
        <v>1</v>
      </c>
      <c r="I12098" s="85">
        <v>1</v>
      </c>
      <c r="J12098" s="88">
        <v>30.35092168870419</v>
      </c>
      <c r="K12098" s="146">
        <v>70.327622767810411</v>
      </c>
      <c r="L12098" s="147">
        <v>1.31111864999661E-7</v>
      </c>
      <c r="M12098" s="147">
        <v>1.1030477470839091</v>
      </c>
      <c r="N12098" s="87">
        <v>389.27264666633562</v>
      </c>
      <c r="O12098" s="88">
        <v>24.78427575856313</v>
      </c>
      <c r="P12098" s="89">
        <v>63.66816669707319</v>
      </c>
    </row>
    <row r="12099" spans="1:16">
      <c r="A12099" s="75" t="s">
        <v>11904</v>
      </c>
      <c r="B12099" s="85">
        <v>12095</v>
      </c>
      <c r="C12099" s="85">
        <v>8054</v>
      </c>
      <c r="D12099" s="85">
        <v>12095</v>
      </c>
      <c r="E12099" s="86" t="s">
        <v>11905</v>
      </c>
      <c r="F12099" s="85" t="s">
        <v>1084</v>
      </c>
      <c r="G12099" s="86" t="s">
        <v>11895</v>
      </c>
      <c r="H12099" s="85" t="s">
        <v>1</v>
      </c>
      <c r="I12099" s="85">
        <v>1</v>
      </c>
      <c r="J12099" s="88">
        <v>1.058487705070325</v>
      </c>
      <c r="K12099" s="146">
        <v>1.4934392456909547</v>
      </c>
      <c r="L12099" s="147">
        <v>4.8003925011173864E-9</v>
      </c>
      <c r="M12099" s="147">
        <v>0.1179205160804661</v>
      </c>
      <c r="N12099" s="87">
        <v>156.94116415727029</v>
      </c>
      <c r="O12099" s="88">
        <v>0.91302067742035198</v>
      </c>
      <c r="P12099" s="89">
        <v>5.8175984759831181</v>
      </c>
    </row>
    <row r="12100" spans="1:16">
      <c r="A12100" s="75" t="s">
        <v>11906</v>
      </c>
      <c r="B12100" s="85">
        <v>12096</v>
      </c>
      <c r="C12100" s="85">
        <v>8055</v>
      </c>
      <c r="D12100" s="85">
        <v>12096</v>
      </c>
      <c r="E12100" s="86" t="s">
        <v>11905</v>
      </c>
      <c r="F12100" s="85" t="s">
        <v>38</v>
      </c>
      <c r="G12100" s="86" t="s">
        <v>11895</v>
      </c>
      <c r="H12100" s="85" t="s">
        <v>1</v>
      </c>
      <c r="I12100" s="85">
        <v>1</v>
      </c>
      <c r="J12100" s="88">
        <v>10.323871478782561</v>
      </c>
      <c r="K12100" s="146">
        <v>13.981469713695866</v>
      </c>
      <c r="L12100" s="147">
        <v>4.4982590599126661E-8</v>
      </c>
      <c r="M12100" s="147">
        <v>0.46156173332037648</v>
      </c>
      <c r="N12100" s="87">
        <v>132.58751348102109</v>
      </c>
      <c r="O12100" s="88">
        <v>9.1081721502204189</v>
      </c>
      <c r="P12100" s="89">
        <v>68.695549913334673</v>
      </c>
    </row>
    <row r="12101" spans="1:16">
      <c r="A12101" s="75" t="s">
        <v>11907</v>
      </c>
      <c r="B12101" s="85">
        <v>12097</v>
      </c>
      <c r="C12101" s="85">
        <v>8056</v>
      </c>
      <c r="D12101" s="85">
        <v>12097</v>
      </c>
      <c r="E12101" s="86" t="s">
        <v>11905</v>
      </c>
      <c r="F12101" s="85" t="s">
        <v>139</v>
      </c>
      <c r="G12101" s="86" t="s">
        <v>11895</v>
      </c>
      <c r="H12101" s="85" t="s">
        <v>1</v>
      </c>
      <c r="I12101" s="85">
        <v>1</v>
      </c>
      <c r="J12101" s="88">
        <v>6.3389439767212918</v>
      </c>
      <c r="K12101" s="146">
        <v>8.6540212904058116</v>
      </c>
      <c r="L12101" s="147">
        <v>2.5836864637513632E-8</v>
      </c>
      <c r="M12101" s="147">
        <v>0.44993538687555018</v>
      </c>
      <c r="N12101" s="87">
        <v>124.0071407989858</v>
      </c>
      <c r="O12101" s="88">
        <v>5.8294013444199093</v>
      </c>
      <c r="P12101" s="89">
        <v>47.008594076604865</v>
      </c>
    </row>
    <row r="12102" spans="1:16">
      <c r="A12102" s="75" t="s">
        <v>11908</v>
      </c>
      <c r="B12102" s="85">
        <v>12098</v>
      </c>
      <c r="C12102" s="85">
        <v>8057</v>
      </c>
      <c r="D12102" s="85">
        <v>12098</v>
      </c>
      <c r="E12102" s="86" t="s">
        <v>11909</v>
      </c>
      <c r="F12102" s="85" t="s">
        <v>283</v>
      </c>
      <c r="G12102" s="86" t="s">
        <v>11895</v>
      </c>
      <c r="H12102" s="85" t="s">
        <v>1</v>
      </c>
      <c r="I12102" s="85">
        <v>1</v>
      </c>
      <c r="J12102" s="88">
        <v>12.76105205602842</v>
      </c>
      <c r="K12102" s="146">
        <v>14.532474083115353</v>
      </c>
      <c r="L12102" s="147">
        <v>5.4228701745484817E-8</v>
      </c>
      <c r="M12102" s="147">
        <v>0.31621019195072958</v>
      </c>
      <c r="N12102" s="87">
        <v>130.75498823593759</v>
      </c>
      <c r="O12102" s="88">
        <v>10.697869606075511</v>
      </c>
      <c r="P12102" s="89">
        <v>81.816149046428762</v>
      </c>
    </row>
    <row r="12103" spans="1:16">
      <c r="A12103" s="75" t="s">
        <v>11910</v>
      </c>
      <c r="B12103" s="85">
        <v>12099</v>
      </c>
      <c r="C12103" s="85">
        <v>8058</v>
      </c>
      <c r="D12103" s="85">
        <v>12099</v>
      </c>
      <c r="E12103" s="86" t="s">
        <v>11909</v>
      </c>
      <c r="F12103" s="85" t="s">
        <v>38</v>
      </c>
      <c r="G12103" s="86" t="s">
        <v>11895</v>
      </c>
      <c r="H12103" s="85" t="s">
        <v>1</v>
      </c>
      <c r="I12103" s="85">
        <v>1</v>
      </c>
      <c r="J12103" s="88">
        <v>7.9405090688962208</v>
      </c>
      <c r="K12103" s="146">
        <v>12.272662754799015</v>
      </c>
      <c r="L12103" s="147">
        <v>3.4884019599109758E-8</v>
      </c>
      <c r="M12103" s="147">
        <v>0.50936262282278288</v>
      </c>
      <c r="N12103" s="87">
        <v>132.2416770468962</v>
      </c>
      <c r="O12103" s="88">
        <v>7.3216969654258728</v>
      </c>
      <c r="P12103" s="89">
        <v>55.366032319972895</v>
      </c>
    </row>
    <row r="12104" spans="1:16">
      <c r="A12104" s="75" t="s">
        <v>11911</v>
      </c>
      <c r="B12104" s="85">
        <v>12100</v>
      </c>
      <c r="C12104" s="85">
        <v>8059</v>
      </c>
      <c r="D12104" s="85">
        <v>12100</v>
      </c>
      <c r="E12104" s="86" t="s">
        <v>11909</v>
      </c>
      <c r="F12104" s="85" t="s">
        <v>2641</v>
      </c>
      <c r="G12104" s="86" t="s">
        <v>11895</v>
      </c>
      <c r="H12104" s="85" t="s">
        <v>1</v>
      </c>
      <c r="I12104" s="85">
        <v>1</v>
      </c>
      <c r="J12104" s="88">
        <v>8.9554263211512151</v>
      </c>
      <c r="K12104" s="146">
        <v>8.7730785527101744</v>
      </c>
      <c r="L12104" s="147">
        <v>3.7537881577061703E-8</v>
      </c>
      <c r="M12104" s="147">
        <v>0.62878056409876759</v>
      </c>
      <c r="N12104" s="87">
        <v>127.7748037780333</v>
      </c>
      <c r="O12104" s="88">
        <v>8.1322100229822691</v>
      </c>
      <c r="P12104" s="89">
        <v>63.644864108805905</v>
      </c>
    </row>
    <row r="12105" spans="1:16">
      <c r="A12105" s="75" t="s">
        <v>11912</v>
      </c>
      <c r="B12105" s="85">
        <v>12101</v>
      </c>
      <c r="C12105" s="85">
        <v>8060</v>
      </c>
      <c r="D12105" s="85">
        <v>12101</v>
      </c>
      <c r="E12105" s="86" t="s">
        <v>11913</v>
      </c>
      <c r="F12105" s="85" t="s">
        <v>1084</v>
      </c>
      <c r="G12105" s="86" t="s">
        <v>11895</v>
      </c>
      <c r="H12105" s="85" t="s">
        <v>1</v>
      </c>
      <c r="I12105" s="85">
        <v>1</v>
      </c>
      <c r="J12105" s="88">
        <v>1.058487705070325</v>
      </c>
      <c r="K12105" s="146">
        <v>1.4934392456909547</v>
      </c>
      <c r="L12105" s="147">
        <v>4.8003925011173864E-9</v>
      </c>
      <c r="M12105" s="147">
        <v>0.1179205160804661</v>
      </c>
      <c r="N12105" s="87">
        <v>156.94116415727029</v>
      </c>
      <c r="O12105" s="88">
        <v>0.91302067742035198</v>
      </c>
      <c r="P12105" s="89">
        <v>5.8175984759831181</v>
      </c>
    </row>
    <row r="12106" spans="1:16">
      <c r="A12106" s="75" t="s">
        <v>11914</v>
      </c>
      <c r="B12106" s="85">
        <v>12102</v>
      </c>
      <c r="C12106" s="85">
        <v>8061</v>
      </c>
      <c r="D12106" s="85">
        <v>12102</v>
      </c>
      <c r="E12106" s="86" t="s">
        <v>11913</v>
      </c>
      <c r="F12106" s="85" t="s">
        <v>38</v>
      </c>
      <c r="G12106" s="86" t="s">
        <v>11895</v>
      </c>
      <c r="H12106" s="85" t="s">
        <v>1</v>
      </c>
      <c r="I12106" s="85">
        <v>1</v>
      </c>
      <c r="J12106" s="88">
        <v>10.323871478782561</v>
      </c>
      <c r="K12106" s="146">
        <v>13.981469713695866</v>
      </c>
      <c r="L12106" s="147">
        <v>4.4982590599126661E-8</v>
      </c>
      <c r="M12106" s="147">
        <v>0.46156173332037648</v>
      </c>
      <c r="N12106" s="87">
        <v>132.58751348102109</v>
      </c>
      <c r="O12106" s="88">
        <v>9.1081721502204189</v>
      </c>
      <c r="P12106" s="89">
        <v>68.695549913334673</v>
      </c>
    </row>
    <row r="12107" spans="1:16">
      <c r="A12107" s="75" t="s">
        <v>11915</v>
      </c>
      <c r="B12107" s="85">
        <v>12103</v>
      </c>
      <c r="C12107" s="85">
        <v>8062</v>
      </c>
      <c r="D12107" s="85">
        <v>12103</v>
      </c>
      <c r="E12107" s="86" t="s">
        <v>11913</v>
      </c>
      <c r="F12107" s="85" t="s">
        <v>139</v>
      </c>
      <c r="G12107" s="86" t="s">
        <v>11895</v>
      </c>
      <c r="H12107" s="85" t="s">
        <v>1</v>
      </c>
      <c r="I12107" s="85">
        <v>1</v>
      </c>
      <c r="J12107" s="88">
        <v>6.3389439767212918</v>
      </c>
      <c r="K12107" s="146">
        <v>8.6540212904058116</v>
      </c>
      <c r="L12107" s="147">
        <v>2.5836864637513632E-8</v>
      </c>
      <c r="M12107" s="147">
        <v>0.44993538687555018</v>
      </c>
      <c r="N12107" s="87">
        <v>124.0071407989858</v>
      </c>
      <c r="O12107" s="88">
        <v>5.8294013444199093</v>
      </c>
      <c r="P12107" s="89">
        <v>47.008594076604865</v>
      </c>
    </row>
    <row r="12108" spans="1:16">
      <c r="A12108" s="75" t="s">
        <v>17062</v>
      </c>
      <c r="B12108" s="85">
        <v>12104</v>
      </c>
      <c r="C12108" s="85">
        <v>11357</v>
      </c>
      <c r="D12108" s="85">
        <v>12104</v>
      </c>
      <c r="E12108" s="86" t="s">
        <v>17063</v>
      </c>
      <c r="F12108" s="85" t="s">
        <v>55</v>
      </c>
      <c r="G12108" s="86" t="s">
        <v>11895</v>
      </c>
      <c r="H12108" s="85" t="s">
        <v>1</v>
      </c>
      <c r="I12108" s="85">
        <v>1</v>
      </c>
      <c r="J12108" s="88">
        <v>27.917461035502271</v>
      </c>
      <c r="K12108" s="146">
        <v>59.962259805670598</v>
      </c>
      <c r="L12108" s="147">
        <v>1.174965177300074E-7</v>
      </c>
      <c r="M12108" s="147">
        <v>1.266800936958232</v>
      </c>
      <c r="N12108" s="87">
        <v>369.03089376583159</v>
      </c>
      <c r="O12108" s="88">
        <v>22.85802058857136</v>
      </c>
      <c r="P12108" s="89">
        <v>61.94066939847022</v>
      </c>
    </row>
    <row r="12109" spans="1:16">
      <c r="A12109" s="75" t="s">
        <v>11875</v>
      </c>
      <c r="B12109" s="85">
        <v>12105</v>
      </c>
      <c r="C12109" s="85">
        <v>8040</v>
      </c>
      <c r="D12109" s="85">
        <v>12105</v>
      </c>
      <c r="E12109" s="86" t="s">
        <v>11876</v>
      </c>
      <c r="F12109" s="85" t="s">
        <v>55</v>
      </c>
      <c r="G12109" s="86" t="s">
        <v>11877</v>
      </c>
      <c r="H12109" s="85" t="s">
        <v>1</v>
      </c>
      <c r="I12109" s="85">
        <v>1</v>
      </c>
      <c r="J12109" s="88">
        <v>0</v>
      </c>
      <c r="K12109" s="146">
        <v>0</v>
      </c>
      <c r="L12109" s="147">
        <v>0</v>
      </c>
      <c r="M12109" s="147">
        <v>0</v>
      </c>
      <c r="N12109" s="87">
        <v>0</v>
      </c>
      <c r="O12109" s="88">
        <v>0</v>
      </c>
      <c r="P12109" s="89" t="e">
        <v>#DIV/0!</v>
      </c>
    </row>
    <row r="12110" spans="1:16">
      <c r="A12110" s="75" t="s">
        <v>17064</v>
      </c>
      <c r="B12110" s="85">
        <v>12106</v>
      </c>
      <c r="C12110" s="85">
        <v>11358</v>
      </c>
      <c r="D12110" s="85">
        <v>12106</v>
      </c>
      <c r="E12110" s="86" t="s">
        <v>17065</v>
      </c>
      <c r="F12110" s="85" t="s">
        <v>55</v>
      </c>
      <c r="G12110" s="86" t="s">
        <v>11877</v>
      </c>
      <c r="H12110" s="85" t="s">
        <v>1</v>
      </c>
      <c r="I12110" s="85">
        <v>1</v>
      </c>
      <c r="J12110" s="88">
        <v>0</v>
      </c>
      <c r="K12110" s="146">
        <v>0</v>
      </c>
      <c r="L12110" s="147">
        <v>0</v>
      </c>
      <c r="M12110" s="147">
        <v>0</v>
      </c>
      <c r="N12110" s="87">
        <v>0</v>
      </c>
      <c r="O12110" s="88">
        <v>0</v>
      </c>
      <c r="P12110" s="89" t="e">
        <v>#DIV/0!</v>
      </c>
    </row>
    <row r="12111" spans="1:16">
      <c r="A12111" s="75" t="s">
        <v>11878</v>
      </c>
      <c r="B12111" s="85">
        <v>12107</v>
      </c>
      <c r="C12111" s="85">
        <v>8041</v>
      </c>
      <c r="D12111" s="85">
        <v>12107</v>
      </c>
      <c r="E12111" s="86" t="s">
        <v>11879</v>
      </c>
      <c r="F12111" s="85" t="s">
        <v>55</v>
      </c>
      <c r="G12111" s="86" t="s">
        <v>11880</v>
      </c>
      <c r="H12111" s="85" t="s">
        <v>1</v>
      </c>
      <c r="I12111" s="85">
        <v>1</v>
      </c>
      <c r="J12111" s="88">
        <v>0</v>
      </c>
      <c r="K12111" s="146">
        <v>0</v>
      </c>
      <c r="L12111" s="147">
        <v>0</v>
      </c>
      <c r="M12111" s="147">
        <v>0</v>
      </c>
      <c r="N12111" s="87">
        <v>0</v>
      </c>
      <c r="O12111" s="88">
        <v>0</v>
      </c>
      <c r="P12111" s="89" t="e">
        <v>#DIV/0!</v>
      </c>
    </row>
    <row r="12112" spans="1:16">
      <c r="A12112" s="75" t="s">
        <v>17066</v>
      </c>
      <c r="B12112" s="85">
        <v>12108</v>
      </c>
      <c r="C12112" s="85">
        <v>11359</v>
      </c>
      <c r="D12112" s="85">
        <v>12108</v>
      </c>
      <c r="E12112" s="86" t="s">
        <v>17067</v>
      </c>
      <c r="F12112" s="85" t="s">
        <v>55</v>
      </c>
      <c r="G12112" s="86" t="s">
        <v>11880</v>
      </c>
      <c r="H12112" s="85" t="s">
        <v>1</v>
      </c>
      <c r="I12112" s="85">
        <v>1</v>
      </c>
      <c r="J12112" s="88">
        <v>0</v>
      </c>
      <c r="K12112" s="146">
        <v>0</v>
      </c>
      <c r="L12112" s="147">
        <v>0</v>
      </c>
      <c r="M12112" s="147">
        <v>0</v>
      </c>
      <c r="N12112" s="87">
        <v>0</v>
      </c>
      <c r="O12112" s="88">
        <v>0</v>
      </c>
      <c r="P12112" s="89" t="e">
        <v>#DIV/0!</v>
      </c>
    </row>
    <row r="12113" spans="1:16">
      <c r="A12113" s="75" t="s">
        <v>11881</v>
      </c>
      <c r="B12113" s="85">
        <v>12109</v>
      </c>
      <c r="C12113" s="85">
        <v>8042</v>
      </c>
      <c r="D12113" s="85">
        <v>12109</v>
      </c>
      <c r="E12113" s="86" t="s">
        <v>11882</v>
      </c>
      <c r="F12113" s="85" t="s">
        <v>55</v>
      </c>
      <c r="G12113" s="86" t="s">
        <v>11883</v>
      </c>
      <c r="H12113" s="85" t="s">
        <v>1</v>
      </c>
      <c r="I12113" s="85">
        <v>1</v>
      </c>
      <c r="J12113" s="88">
        <v>0</v>
      </c>
      <c r="K12113" s="146">
        <v>0</v>
      </c>
      <c r="L12113" s="147">
        <v>0</v>
      </c>
      <c r="M12113" s="147">
        <v>0</v>
      </c>
      <c r="N12113" s="87">
        <v>0</v>
      </c>
      <c r="O12113" s="88">
        <v>0</v>
      </c>
      <c r="P12113" s="89" t="e">
        <v>#DIV/0!</v>
      </c>
    </row>
    <row r="12114" spans="1:16">
      <c r="A12114" s="75" t="s">
        <v>17068</v>
      </c>
      <c r="B12114" s="85">
        <v>12110</v>
      </c>
      <c r="C12114" s="85">
        <v>11360</v>
      </c>
      <c r="D12114" s="85">
        <v>12110</v>
      </c>
      <c r="E12114" s="86" t="s">
        <v>17069</v>
      </c>
      <c r="F12114" s="85" t="s">
        <v>55</v>
      </c>
      <c r="G12114" s="86" t="s">
        <v>11883</v>
      </c>
      <c r="H12114" s="85" t="s">
        <v>1</v>
      </c>
      <c r="I12114" s="85">
        <v>1</v>
      </c>
      <c r="J12114" s="88">
        <v>0</v>
      </c>
      <c r="K12114" s="146">
        <v>0</v>
      </c>
      <c r="L12114" s="147">
        <v>0</v>
      </c>
      <c r="M12114" s="147">
        <v>0</v>
      </c>
      <c r="N12114" s="87">
        <v>0</v>
      </c>
      <c r="O12114" s="88">
        <v>0</v>
      </c>
      <c r="P12114" s="89" t="e">
        <v>#DIV/0!</v>
      </c>
    </row>
    <row r="12115" spans="1:16">
      <c r="A12115" s="75" t="s">
        <v>11884</v>
      </c>
      <c r="B12115" s="85">
        <v>12111</v>
      </c>
      <c r="C12115" s="85">
        <v>8043</v>
      </c>
      <c r="D12115" s="85">
        <v>12111</v>
      </c>
      <c r="E12115" s="86" t="s">
        <v>11885</v>
      </c>
      <c r="F12115" s="85" t="s">
        <v>38</v>
      </c>
      <c r="G12115" s="86" t="s">
        <v>11886</v>
      </c>
      <c r="H12115" s="85" t="s">
        <v>260</v>
      </c>
      <c r="I12115" s="85">
        <v>1</v>
      </c>
      <c r="J12115" s="88">
        <v>191222463.30086261</v>
      </c>
      <c r="K12115" s="146">
        <v>325070831.56768894</v>
      </c>
      <c r="L12115" s="147">
        <v>1.52327906000244</v>
      </c>
      <c r="M12115" s="147">
        <v>16631996.65688514</v>
      </c>
      <c r="N12115" s="87">
        <v>2095069554.0000081</v>
      </c>
      <c r="O12115" s="88">
        <v>170788971.48886281</v>
      </c>
      <c r="P12115" s="89">
        <v>81.51947564833074</v>
      </c>
    </row>
    <row r="12116" spans="1:16">
      <c r="A12116" s="75" t="s">
        <v>11887</v>
      </c>
      <c r="B12116" s="85">
        <v>12112</v>
      </c>
      <c r="C12116" s="85">
        <v>8044</v>
      </c>
      <c r="D12116" s="85">
        <v>12112</v>
      </c>
      <c r="E12116" s="86" t="s">
        <v>11885</v>
      </c>
      <c r="F12116" s="85" t="s">
        <v>11</v>
      </c>
      <c r="G12116" s="86" t="s">
        <v>11886</v>
      </c>
      <c r="H12116" s="85" t="s">
        <v>260</v>
      </c>
      <c r="I12116" s="85">
        <v>1</v>
      </c>
      <c r="J12116" s="88">
        <v>191222463.30086261</v>
      </c>
      <c r="K12116" s="146">
        <v>325070831.56768894</v>
      </c>
      <c r="L12116" s="147">
        <v>1.52327906000244</v>
      </c>
      <c r="M12116" s="147">
        <v>16631996.65688514</v>
      </c>
      <c r="N12116" s="87">
        <v>2095069554.0000081</v>
      </c>
      <c r="O12116" s="88">
        <v>170788971.48886281</v>
      </c>
      <c r="P12116" s="89">
        <v>81.51947564833074</v>
      </c>
    </row>
    <row r="12117" spans="1:16">
      <c r="A12117" s="75" t="s">
        <v>17070</v>
      </c>
      <c r="B12117" s="85">
        <v>12113</v>
      </c>
      <c r="C12117" s="85">
        <v>11361</v>
      </c>
      <c r="D12117" s="85">
        <v>12113</v>
      </c>
      <c r="E12117" s="86" t="s">
        <v>17071</v>
      </c>
      <c r="F12117" s="85" t="s">
        <v>55</v>
      </c>
      <c r="G12117" s="86" t="s">
        <v>11886</v>
      </c>
      <c r="H12117" s="85" t="s">
        <v>260</v>
      </c>
      <c r="I12117" s="85">
        <v>1</v>
      </c>
      <c r="J12117" s="88">
        <v>191222463.30086249</v>
      </c>
      <c r="K12117" s="146">
        <v>325070831.56768876</v>
      </c>
      <c r="L12117" s="147">
        <v>1.52327906000244</v>
      </c>
      <c r="M12117" s="147">
        <v>16631996.65688513</v>
      </c>
      <c r="N12117" s="87">
        <v>2095069554.0000081</v>
      </c>
      <c r="O12117" s="88">
        <v>170788971.48886269</v>
      </c>
      <c r="P12117" s="89">
        <v>81.519475648330683</v>
      </c>
    </row>
    <row r="12118" spans="1:16">
      <c r="A12118" s="75" t="s">
        <v>11888</v>
      </c>
      <c r="B12118" s="85">
        <v>12114</v>
      </c>
      <c r="C12118" s="85">
        <v>8045</v>
      </c>
      <c r="D12118" s="85">
        <v>12114</v>
      </c>
      <c r="E12118" s="86" t="s">
        <v>11889</v>
      </c>
      <c r="F12118" s="85" t="s">
        <v>38</v>
      </c>
      <c r="G12118" s="86" t="s">
        <v>11890</v>
      </c>
      <c r="H12118" s="85" t="s">
        <v>1</v>
      </c>
      <c r="I12118" s="85">
        <v>1</v>
      </c>
      <c r="J12118" s="88">
        <v>2.037665075705775</v>
      </c>
      <c r="K12118" s="146">
        <v>2.5358534268596822</v>
      </c>
      <c r="L12118" s="147">
        <v>7.3796742458468826E-9</v>
      </c>
      <c r="M12118" s="147">
        <v>0.47932207760176032</v>
      </c>
      <c r="N12118" s="87">
        <v>11.56671673319495</v>
      </c>
      <c r="O12118" s="88">
        <v>1.941229302539264</v>
      </c>
      <c r="P12118" s="89">
        <v>167.82889624747119</v>
      </c>
    </row>
    <row r="12119" spans="1:16">
      <c r="A12119" s="75" t="s">
        <v>11891</v>
      </c>
      <c r="B12119" s="85">
        <v>12115</v>
      </c>
      <c r="C12119" s="85">
        <v>8046</v>
      </c>
      <c r="D12119" s="85">
        <v>12115</v>
      </c>
      <c r="E12119" s="86" t="s">
        <v>11889</v>
      </c>
      <c r="F12119" s="85" t="s">
        <v>11</v>
      </c>
      <c r="G12119" s="86" t="s">
        <v>11890</v>
      </c>
      <c r="H12119" s="85" t="s">
        <v>1</v>
      </c>
      <c r="I12119" s="85">
        <v>1</v>
      </c>
      <c r="J12119" s="88">
        <v>1.8110815388918371</v>
      </c>
      <c r="K12119" s="146">
        <v>2.1880849958067343</v>
      </c>
      <c r="L12119" s="147">
        <v>6.3016665221512213E-9</v>
      </c>
      <c r="M12119" s="147">
        <v>0.47877097387205181</v>
      </c>
      <c r="N12119" s="87">
        <v>10.358977673445199</v>
      </c>
      <c r="O12119" s="88">
        <v>1.740334519741858</v>
      </c>
      <c r="P12119" s="89">
        <v>168.00253602275171</v>
      </c>
    </row>
    <row r="12120" spans="1:16">
      <c r="A12120" s="75" t="s">
        <v>17072</v>
      </c>
      <c r="B12120" s="85">
        <v>12116</v>
      </c>
      <c r="C12120" s="85">
        <v>11362</v>
      </c>
      <c r="D12120" s="85">
        <v>12116</v>
      </c>
      <c r="E12120" s="86" t="s">
        <v>17073</v>
      </c>
      <c r="F12120" s="85" t="s">
        <v>55</v>
      </c>
      <c r="G12120" s="86" t="s">
        <v>11890</v>
      </c>
      <c r="H12120" s="85" t="s">
        <v>1</v>
      </c>
      <c r="I12120" s="85">
        <v>1</v>
      </c>
      <c r="J12120" s="88">
        <v>2.0728110977390348</v>
      </c>
      <c r="K12120" s="146">
        <v>2.5844592368325463</v>
      </c>
      <c r="L12120" s="147">
        <v>7.6311186806706126E-9</v>
      </c>
      <c r="M12120" s="147">
        <v>0.48843595596697159</v>
      </c>
      <c r="N12120" s="87">
        <v>12.39222143802416</v>
      </c>
      <c r="O12120" s="88">
        <v>1.9739772277425021</v>
      </c>
      <c r="P12120" s="89">
        <v>159.29163609726754</v>
      </c>
    </row>
    <row r="12121" spans="1:16">
      <c r="A12121" s="75" t="s">
        <v>11900</v>
      </c>
      <c r="B12121" s="85">
        <v>12117</v>
      </c>
      <c r="C12121" s="85">
        <v>8052</v>
      </c>
      <c r="D12121" s="85">
        <v>12117</v>
      </c>
      <c r="E12121" s="86" t="s">
        <v>11901</v>
      </c>
      <c r="F12121" s="85" t="s">
        <v>38</v>
      </c>
      <c r="G12121" s="86" t="s">
        <v>11902</v>
      </c>
      <c r="H12121" s="85" t="s">
        <v>1</v>
      </c>
      <c r="I12121" s="85">
        <v>1</v>
      </c>
      <c r="J12121" s="88">
        <v>0.42407588225162768</v>
      </c>
      <c r="K12121" s="146">
        <v>0.62374705222343418</v>
      </c>
      <c r="L12121" s="147">
        <v>1.8556682261132221E-9</v>
      </c>
      <c r="M12121" s="147">
        <v>1.9425948848893641E-2</v>
      </c>
      <c r="N12121" s="87">
        <v>5.4366849470929042</v>
      </c>
      <c r="O12121" s="88">
        <v>0.37517130109960312</v>
      </c>
      <c r="P12121" s="89">
        <v>69.007364736154912</v>
      </c>
    </row>
    <row r="12122" spans="1:16">
      <c r="A12122" s="75" t="s">
        <v>11903</v>
      </c>
      <c r="B12122" s="85">
        <v>12118</v>
      </c>
      <c r="C12122" s="85">
        <v>8053</v>
      </c>
      <c r="D12122" s="85">
        <v>12118</v>
      </c>
      <c r="E12122" s="86" t="s">
        <v>11901</v>
      </c>
      <c r="F12122" s="85" t="s">
        <v>11</v>
      </c>
      <c r="G12122" s="86" t="s">
        <v>11902</v>
      </c>
      <c r="H12122" s="85" t="s">
        <v>1</v>
      </c>
      <c r="I12122" s="85">
        <v>1</v>
      </c>
      <c r="J12122" s="88">
        <v>0.19941688696257071</v>
      </c>
      <c r="K12122" s="146">
        <v>0.30069396228255479</v>
      </c>
      <c r="L12122" s="147">
        <v>9.7632076056684565E-10</v>
      </c>
      <c r="M12122" s="147">
        <v>1.191250098218645E-2</v>
      </c>
      <c r="N12122" s="87">
        <v>4.6710418081321947</v>
      </c>
      <c r="O12122" s="88">
        <v>0.18194251722288099</v>
      </c>
      <c r="P12122" s="89">
        <v>38.951164364686811</v>
      </c>
    </row>
    <row r="12123" spans="1:16">
      <c r="A12123" s="75" t="s">
        <v>17074</v>
      </c>
      <c r="B12123" s="85">
        <v>12119</v>
      </c>
      <c r="C12123" s="85">
        <v>11363</v>
      </c>
      <c r="D12123" s="85">
        <v>12119</v>
      </c>
      <c r="E12123" s="86" t="s">
        <v>17075</v>
      </c>
      <c r="F12123" s="85" t="s">
        <v>55</v>
      </c>
      <c r="G12123" s="86" t="s">
        <v>11902</v>
      </c>
      <c r="H12123" s="85" t="s">
        <v>1</v>
      </c>
      <c r="I12123" s="85">
        <v>1</v>
      </c>
      <c r="J12123" s="88">
        <v>1.109429382682209</v>
      </c>
      <c r="K12123" s="146">
        <v>1.9566557842532708</v>
      </c>
      <c r="L12123" s="147">
        <v>5.8487071898442372E-9</v>
      </c>
      <c r="M12123" s="147">
        <v>150.1208687125586</v>
      </c>
      <c r="N12123" s="87">
        <v>14.96466958823485</v>
      </c>
      <c r="O12123" s="88">
        <v>0.98423221626564517</v>
      </c>
      <c r="P12123" s="89">
        <v>65.770394091390017</v>
      </c>
    </row>
    <row r="12124" spans="1:16">
      <c r="A12124" s="75" t="s">
        <v>26854</v>
      </c>
      <c r="B12124" s="85">
        <v>12120</v>
      </c>
      <c r="C12124" s="85">
        <v>16744</v>
      </c>
      <c r="D12124" s="85">
        <v>12120</v>
      </c>
      <c r="E12124" s="86" t="s">
        <v>26851</v>
      </c>
      <c r="F12124" s="85" t="s">
        <v>4461</v>
      </c>
      <c r="G12124" s="86" t="s">
        <v>11902</v>
      </c>
      <c r="H12124" s="85" t="s">
        <v>1</v>
      </c>
      <c r="I12124" s="85">
        <v>1</v>
      </c>
      <c r="J12124" s="88">
        <v>1.034858032883005</v>
      </c>
      <c r="K12124" s="146">
        <v>1.8475386705795835</v>
      </c>
      <c r="L12124" s="147">
        <v>5.4096905764356707E-9</v>
      </c>
      <c r="M12124" s="147">
        <v>150.1117044359132</v>
      </c>
      <c r="N12124" s="87">
        <v>13.92902093775831</v>
      </c>
      <c r="O12124" s="88">
        <v>0.91652878230331158</v>
      </c>
      <c r="P12124" s="89">
        <v>65.799942896116761</v>
      </c>
    </row>
    <row r="12125" spans="1:16">
      <c r="A12125" s="75" t="s">
        <v>7443</v>
      </c>
      <c r="B12125" s="85">
        <v>12121</v>
      </c>
      <c r="C12125" s="85">
        <v>5042</v>
      </c>
      <c r="D12125" s="85">
        <v>12121</v>
      </c>
      <c r="E12125" s="86" t="s">
        <v>7441</v>
      </c>
      <c r="F12125" s="85" t="s">
        <v>1084</v>
      </c>
      <c r="G12125" s="86" t="s">
        <v>7444</v>
      </c>
      <c r="H12125" s="85" t="s">
        <v>1</v>
      </c>
      <c r="I12125" s="85">
        <v>1</v>
      </c>
      <c r="J12125" s="88">
        <v>1.058487705070325</v>
      </c>
      <c r="K12125" s="146">
        <v>1.4934392456909547</v>
      </c>
      <c r="L12125" s="147">
        <v>4.8003925011173839E-9</v>
      </c>
      <c r="M12125" s="147">
        <v>0.1179205160804661</v>
      </c>
      <c r="N12125" s="87">
        <v>156.94116415727021</v>
      </c>
      <c r="O12125" s="88">
        <v>0.91302067742035176</v>
      </c>
      <c r="P12125" s="89">
        <v>5.8175984759831199</v>
      </c>
    </row>
    <row r="12126" spans="1:16">
      <c r="A12126" s="75" t="s">
        <v>7446</v>
      </c>
      <c r="B12126" s="85">
        <v>12122</v>
      </c>
      <c r="C12126" s="85">
        <v>5044</v>
      </c>
      <c r="D12126" s="85">
        <v>12122</v>
      </c>
      <c r="E12126" s="86" t="s">
        <v>7441</v>
      </c>
      <c r="F12126" s="85" t="s">
        <v>38</v>
      </c>
      <c r="G12126" s="86" t="s">
        <v>7444</v>
      </c>
      <c r="H12126" s="85" t="s">
        <v>1</v>
      </c>
      <c r="I12126" s="85">
        <v>1</v>
      </c>
      <c r="J12126" s="88">
        <v>10.323871478782561</v>
      </c>
      <c r="K12126" s="146">
        <v>13.981469713695866</v>
      </c>
      <c r="L12126" s="147">
        <v>4.4982590599126661E-8</v>
      </c>
      <c r="M12126" s="147">
        <v>0.46156173332037648</v>
      </c>
      <c r="N12126" s="87">
        <v>132.58751348102109</v>
      </c>
      <c r="O12126" s="88">
        <v>9.1081721502204189</v>
      </c>
      <c r="P12126" s="89">
        <v>68.695549913334673</v>
      </c>
    </row>
    <row r="12127" spans="1:16">
      <c r="A12127" s="75" t="s">
        <v>7448</v>
      </c>
      <c r="B12127" s="85">
        <v>12123</v>
      </c>
      <c r="C12127" s="85">
        <v>5046</v>
      </c>
      <c r="D12127" s="85">
        <v>12123</v>
      </c>
      <c r="E12127" s="86" t="s">
        <v>7441</v>
      </c>
      <c r="F12127" s="85" t="s">
        <v>139</v>
      </c>
      <c r="G12127" s="86" t="s">
        <v>7444</v>
      </c>
      <c r="H12127" s="85" t="s">
        <v>1</v>
      </c>
      <c r="I12127" s="85">
        <v>1</v>
      </c>
      <c r="J12127" s="88">
        <v>6.3389439767212918</v>
      </c>
      <c r="K12127" s="146">
        <v>8.6540212904058116</v>
      </c>
      <c r="L12127" s="147">
        <v>2.5836864637513632E-8</v>
      </c>
      <c r="M12127" s="147">
        <v>0.44993538687555018</v>
      </c>
      <c r="N12127" s="87">
        <v>124.0071407989858</v>
      </c>
      <c r="O12127" s="88">
        <v>5.8294013444199093</v>
      </c>
      <c r="P12127" s="89">
        <v>47.008594076604865</v>
      </c>
    </row>
    <row r="12128" spans="1:16">
      <c r="A12128" s="75" t="s">
        <v>17076</v>
      </c>
      <c r="B12128" s="85">
        <v>12124</v>
      </c>
      <c r="C12128" s="85">
        <v>11364</v>
      </c>
      <c r="D12128" s="85">
        <v>12124</v>
      </c>
      <c r="E12128" s="86" t="s">
        <v>17077</v>
      </c>
      <c r="F12128" s="85" t="s">
        <v>1084</v>
      </c>
      <c r="G12128" s="86" t="s">
        <v>7444</v>
      </c>
      <c r="H12128" s="85" t="s">
        <v>1</v>
      </c>
      <c r="I12128" s="85">
        <v>1</v>
      </c>
      <c r="J12128" s="88">
        <v>1.058487705070325</v>
      </c>
      <c r="K12128" s="146">
        <v>1.4934392456909547</v>
      </c>
      <c r="L12128" s="147">
        <v>4.8003925011173864E-9</v>
      </c>
      <c r="M12128" s="147">
        <v>0.1179205160804661</v>
      </c>
      <c r="N12128" s="87">
        <v>156.94116415727029</v>
      </c>
      <c r="O12128" s="88">
        <v>0.91302067742035198</v>
      </c>
      <c r="P12128" s="89">
        <v>5.8175984759831181</v>
      </c>
    </row>
    <row r="12129" spans="1:16">
      <c r="A12129" s="75" t="s">
        <v>17078</v>
      </c>
      <c r="B12129" s="85">
        <v>12125</v>
      </c>
      <c r="C12129" s="85">
        <v>11365</v>
      </c>
      <c r="D12129" s="85">
        <v>12125</v>
      </c>
      <c r="E12129" s="86" t="s">
        <v>17077</v>
      </c>
      <c r="F12129" s="85" t="s">
        <v>38</v>
      </c>
      <c r="G12129" s="86" t="s">
        <v>7444</v>
      </c>
      <c r="H12129" s="85" t="s">
        <v>1</v>
      </c>
      <c r="I12129" s="85">
        <v>1</v>
      </c>
      <c r="J12129" s="88">
        <v>10.323871478782561</v>
      </c>
      <c r="K12129" s="146">
        <v>13.981469713695866</v>
      </c>
      <c r="L12129" s="147">
        <v>4.4982590599126661E-8</v>
      </c>
      <c r="M12129" s="147">
        <v>0.46156173332037648</v>
      </c>
      <c r="N12129" s="87">
        <v>132.58751348102109</v>
      </c>
      <c r="O12129" s="88">
        <v>9.1081721502204189</v>
      </c>
      <c r="P12129" s="89">
        <v>68.695549913334673</v>
      </c>
    </row>
    <row r="12130" spans="1:16">
      <c r="A12130" s="75" t="s">
        <v>17079</v>
      </c>
      <c r="B12130" s="85">
        <v>12126</v>
      </c>
      <c r="C12130" s="85">
        <v>11366</v>
      </c>
      <c r="D12130" s="85">
        <v>12126</v>
      </c>
      <c r="E12130" s="86" t="s">
        <v>17077</v>
      </c>
      <c r="F12130" s="85" t="s">
        <v>139</v>
      </c>
      <c r="G12130" s="86" t="s">
        <v>7444</v>
      </c>
      <c r="H12130" s="85" t="s">
        <v>1</v>
      </c>
      <c r="I12130" s="85">
        <v>1</v>
      </c>
      <c r="J12130" s="88">
        <v>6.3389439767212918</v>
      </c>
      <c r="K12130" s="146">
        <v>8.6540212904058116</v>
      </c>
      <c r="L12130" s="147">
        <v>2.5836864637513632E-8</v>
      </c>
      <c r="M12130" s="147">
        <v>0.44993538687555018</v>
      </c>
      <c r="N12130" s="87">
        <v>124.0071407989858</v>
      </c>
      <c r="O12130" s="88">
        <v>5.8294013444199093</v>
      </c>
      <c r="P12130" s="89">
        <v>47.008594076604865</v>
      </c>
    </row>
    <row r="12131" spans="1:16">
      <c r="A12131" s="75" t="s">
        <v>7452</v>
      </c>
      <c r="B12131" s="85">
        <v>12127</v>
      </c>
      <c r="C12131" s="85">
        <v>5048</v>
      </c>
      <c r="D12131" s="85">
        <v>12127</v>
      </c>
      <c r="E12131" s="86" t="s">
        <v>7450</v>
      </c>
      <c r="F12131" s="85" t="s">
        <v>283</v>
      </c>
      <c r="G12131" s="86" t="s">
        <v>7453</v>
      </c>
      <c r="H12131" s="85" t="s">
        <v>1</v>
      </c>
      <c r="I12131" s="85">
        <v>1</v>
      </c>
      <c r="J12131" s="88">
        <v>12.76105205602842</v>
      </c>
      <c r="K12131" s="146">
        <v>14.532474083115353</v>
      </c>
      <c r="L12131" s="147">
        <v>5.4228701745484817E-8</v>
      </c>
      <c r="M12131" s="147">
        <v>0.31621019195072958</v>
      </c>
      <c r="N12131" s="87">
        <v>130.75498823593759</v>
      </c>
      <c r="O12131" s="88">
        <v>10.697869606075511</v>
      </c>
      <c r="P12131" s="89">
        <v>81.816149046428762</v>
      </c>
    </row>
    <row r="12132" spans="1:16">
      <c r="A12132" s="75" t="s">
        <v>7455</v>
      </c>
      <c r="B12132" s="85">
        <v>12128</v>
      </c>
      <c r="C12132" s="85">
        <v>5050</v>
      </c>
      <c r="D12132" s="85">
        <v>12128</v>
      </c>
      <c r="E12132" s="86" t="s">
        <v>7450</v>
      </c>
      <c r="F12132" s="85" t="s">
        <v>38</v>
      </c>
      <c r="G12132" s="86" t="s">
        <v>7453</v>
      </c>
      <c r="H12132" s="85" t="s">
        <v>1</v>
      </c>
      <c r="I12132" s="85">
        <v>1</v>
      </c>
      <c r="J12132" s="88">
        <v>7.9405090688962208</v>
      </c>
      <c r="K12132" s="146">
        <v>12.272662754799015</v>
      </c>
      <c r="L12132" s="147">
        <v>3.4884019599109758E-8</v>
      </c>
      <c r="M12132" s="147">
        <v>0.50936262282278288</v>
      </c>
      <c r="N12132" s="87">
        <v>132.2416770468962</v>
      </c>
      <c r="O12132" s="88">
        <v>7.3216969654258728</v>
      </c>
      <c r="P12132" s="89">
        <v>55.366032319972895</v>
      </c>
    </row>
    <row r="12133" spans="1:16">
      <c r="A12133" s="75" t="s">
        <v>7457</v>
      </c>
      <c r="B12133" s="85">
        <v>12129</v>
      </c>
      <c r="C12133" s="85">
        <v>5052</v>
      </c>
      <c r="D12133" s="85">
        <v>12129</v>
      </c>
      <c r="E12133" s="86" t="s">
        <v>7450</v>
      </c>
      <c r="F12133" s="85" t="s">
        <v>2641</v>
      </c>
      <c r="G12133" s="86" t="s">
        <v>7453</v>
      </c>
      <c r="H12133" s="85" t="s">
        <v>1</v>
      </c>
      <c r="I12133" s="85">
        <v>1</v>
      </c>
      <c r="J12133" s="88">
        <v>8.9554263211512151</v>
      </c>
      <c r="K12133" s="146">
        <v>8.7730785527101744</v>
      </c>
      <c r="L12133" s="147">
        <v>3.7537881577061703E-8</v>
      </c>
      <c r="M12133" s="147">
        <v>0.62878056409876759</v>
      </c>
      <c r="N12133" s="87">
        <v>127.7748037780333</v>
      </c>
      <c r="O12133" s="88">
        <v>8.1322100229822691</v>
      </c>
      <c r="P12133" s="89">
        <v>63.644864108805905</v>
      </c>
    </row>
    <row r="12134" spans="1:16">
      <c r="A12134" s="75" t="s">
        <v>17080</v>
      </c>
      <c r="B12134" s="85">
        <v>12130</v>
      </c>
      <c r="C12134" s="85">
        <v>11367</v>
      </c>
      <c r="D12134" s="85">
        <v>12130</v>
      </c>
      <c r="E12134" s="86" t="s">
        <v>17081</v>
      </c>
      <c r="F12134" s="85" t="s">
        <v>283</v>
      </c>
      <c r="G12134" s="86" t="s">
        <v>7453</v>
      </c>
      <c r="H12134" s="85" t="s">
        <v>1</v>
      </c>
      <c r="I12134" s="85">
        <v>1</v>
      </c>
      <c r="J12134" s="88">
        <v>12.76105205602842</v>
      </c>
      <c r="K12134" s="146">
        <v>14.532474083115353</v>
      </c>
      <c r="L12134" s="147">
        <v>5.4228701745484817E-8</v>
      </c>
      <c r="M12134" s="147">
        <v>0.31621019195072958</v>
      </c>
      <c r="N12134" s="87">
        <v>130.75498823593759</v>
      </c>
      <c r="O12134" s="88">
        <v>10.697869606075511</v>
      </c>
      <c r="P12134" s="89">
        <v>81.816149046428762</v>
      </c>
    </row>
    <row r="12135" spans="1:16">
      <c r="A12135" s="75" t="s">
        <v>17082</v>
      </c>
      <c r="B12135" s="85">
        <v>12131</v>
      </c>
      <c r="C12135" s="85">
        <v>11368</v>
      </c>
      <c r="D12135" s="85">
        <v>12131</v>
      </c>
      <c r="E12135" s="86" t="s">
        <v>17081</v>
      </c>
      <c r="F12135" s="85" t="s">
        <v>38</v>
      </c>
      <c r="G12135" s="86" t="s">
        <v>7453</v>
      </c>
      <c r="H12135" s="85" t="s">
        <v>1</v>
      </c>
      <c r="I12135" s="85">
        <v>1</v>
      </c>
      <c r="J12135" s="88">
        <v>7.9405090688962208</v>
      </c>
      <c r="K12135" s="146">
        <v>12.272662754799015</v>
      </c>
      <c r="L12135" s="147">
        <v>3.4884019599109758E-8</v>
      </c>
      <c r="M12135" s="147">
        <v>0.50936262282278288</v>
      </c>
      <c r="N12135" s="87">
        <v>132.2416770468962</v>
      </c>
      <c r="O12135" s="88">
        <v>7.3216969654258728</v>
      </c>
      <c r="P12135" s="89">
        <v>55.366032319972895</v>
      </c>
    </row>
    <row r="12136" spans="1:16">
      <c r="A12136" s="75" t="s">
        <v>17083</v>
      </c>
      <c r="B12136" s="85">
        <v>12132</v>
      </c>
      <c r="C12136" s="85">
        <v>11369</v>
      </c>
      <c r="D12136" s="85">
        <v>12132</v>
      </c>
      <c r="E12136" s="86" t="s">
        <v>17081</v>
      </c>
      <c r="F12136" s="85" t="s">
        <v>2641</v>
      </c>
      <c r="G12136" s="86" t="s">
        <v>7453</v>
      </c>
      <c r="H12136" s="85" t="s">
        <v>1</v>
      </c>
      <c r="I12136" s="85">
        <v>1</v>
      </c>
      <c r="J12136" s="88">
        <v>8.9554263211512151</v>
      </c>
      <c r="K12136" s="146">
        <v>8.7730785527101744</v>
      </c>
      <c r="L12136" s="147">
        <v>3.7537881577061703E-8</v>
      </c>
      <c r="M12136" s="147">
        <v>0.62878056409876759</v>
      </c>
      <c r="N12136" s="87">
        <v>127.7748037780333</v>
      </c>
      <c r="O12136" s="88">
        <v>8.1322100229822691</v>
      </c>
      <c r="P12136" s="89">
        <v>63.644864108805905</v>
      </c>
    </row>
    <row r="12137" spans="1:16">
      <c r="A12137" s="75" t="s">
        <v>7460</v>
      </c>
      <c r="B12137" s="85">
        <v>12133</v>
      </c>
      <c r="C12137" s="85">
        <v>5054</v>
      </c>
      <c r="D12137" s="85">
        <v>12133</v>
      </c>
      <c r="E12137" s="86" t="s">
        <v>7459</v>
      </c>
      <c r="F12137" s="85" t="s">
        <v>1084</v>
      </c>
      <c r="G12137" s="86" t="s">
        <v>7461</v>
      </c>
      <c r="H12137" s="85" t="s">
        <v>1</v>
      </c>
      <c r="I12137" s="85">
        <v>1</v>
      </c>
      <c r="J12137" s="88">
        <v>1.058487705070325</v>
      </c>
      <c r="K12137" s="146">
        <v>1.4934392456909547</v>
      </c>
      <c r="L12137" s="147">
        <v>4.8003925011173839E-9</v>
      </c>
      <c r="M12137" s="147">
        <v>0.1179205160804661</v>
      </c>
      <c r="N12137" s="87">
        <v>156.94116415727021</v>
      </c>
      <c r="O12137" s="88">
        <v>0.91302067742035176</v>
      </c>
      <c r="P12137" s="89">
        <v>5.8175984759831199</v>
      </c>
    </row>
    <row r="12138" spans="1:16">
      <c r="A12138" s="75" t="s">
        <v>7463</v>
      </c>
      <c r="B12138" s="85">
        <v>12134</v>
      </c>
      <c r="C12138" s="85">
        <v>5056</v>
      </c>
      <c r="D12138" s="85">
        <v>12134</v>
      </c>
      <c r="E12138" s="86" t="s">
        <v>7459</v>
      </c>
      <c r="F12138" s="85" t="s">
        <v>38</v>
      </c>
      <c r="G12138" s="86" t="s">
        <v>7461</v>
      </c>
      <c r="H12138" s="85" t="s">
        <v>1</v>
      </c>
      <c r="I12138" s="85">
        <v>1</v>
      </c>
      <c r="J12138" s="88">
        <v>10.323871478782561</v>
      </c>
      <c r="K12138" s="146">
        <v>13.981469713695866</v>
      </c>
      <c r="L12138" s="147">
        <v>4.4982590599126661E-8</v>
      </c>
      <c r="M12138" s="147">
        <v>0.46156173332037648</v>
      </c>
      <c r="N12138" s="87">
        <v>132.58751348102109</v>
      </c>
      <c r="O12138" s="88">
        <v>9.1081721502204189</v>
      </c>
      <c r="P12138" s="89">
        <v>68.695549913334673</v>
      </c>
    </row>
    <row r="12139" spans="1:16">
      <c r="A12139" s="75" t="s">
        <v>7465</v>
      </c>
      <c r="B12139" s="85">
        <v>12135</v>
      </c>
      <c r="C12139" s="85">
        <v>5058</v>
      </c>
      <c r="D12139" s="85">
        <v>12135</v>
      </c>
      <c r="E12139" s="86" t="s">
        <v>7459</v>
      </c>
      <c r="F12139" s="85" t="s">
        <v>139</v>
      </c>
      <c r="G12139" s="86" t="s">
        <v>7461</v>
      </c>
      <c r="H12139" s="85" t="s">
        <v>1</v>
      </c>
      <c r="I12139" s="85">
        <v>1</v>
      </c>
      <c r="J12139" s="88">
        <v>6.3389439767212918</v>
      </c>
      <c r="K12139" s="146">
        <v>8.6540212904058116</v>
      </c>
      <c r="L12139" s="147">
        <v>2.5836864637513632E-8</v>
      </c>
      <c r="M12139" s="147">
        <v>0.44993538687555018</v>
      </c>
      <c r="N12139" s="87">
        <v>124.0071407989858</v>
      </c>
      <c r="O12139" s="88">
        <v>5.8294013444199093</v>
      </c>
      <c r="P12139" s="89">
        <v>47.008594076604865</v>
      </c>
    </row>
    <row r="12140" spans="1:16">
      <c r="A12140" s="75" t="s">
        <v>17084</v>
      </c>
      <c r="B12140" s="85">
        <v>12136</v>
      </c>
      <c r="C12140" s="85">
        <v>11370</v>
      </c>
      <c r="D12140" s="85">
        <v>12136</v>
      </c>
      <c r="E12140" s="86" t="s">
        <v>17085</v>
      </c>
      <c r="F12140" s="85" t="s">
        <v>1084</v>
      </c>
      <c r="G12140" s="86" t="s">
        <v>7461</v>
      </c>
      <c r="H12140" s="85" t="s">
        <v>1</v>
      </c>
      <c r="I12140" s="85">
        <v>1</v>
      </c>
      <c r="J12140" s="88">
        <v>1.058487705070325</v>
      </c>
      <c r="K12140" s="146">
        <v>1.4934392456909547</v>
      </c>
      <c r="L12140" s="147">
        <v>4.8003925011173864E-9</v>
      </c>
      <c r="M12140" s="147">
        <v>0.1179205160804661</v>
      </c>
      <c r="N12140" s="87">
        <v>156.94116415727029</v>
      </c>
      <c r="O12140" s="88">
        <v>0.91302067742035198</v>
      </c>
      <c r="P12140" s="89">
        <v>5.8175984759831181</v>
      </c>
    </row>
    <row r="12141" spans="1:16">
      <c r="A12141" s="75" t="s">
        <v>17086</v>
      </c>
      <c r="B12141" s="85">
        <v>12137</v>
      </c>
      <c r="C12141" s="85">
        <v>11371</v>
      </c>
      <c r="D12141" s="85">
        <v>12137</v>
      </c>
      <c r="E12141" s="86" t="s">
        <v>17085</v>
      </c>
      <c r="F12141" s="85" t="s">
        <v>38</v>
      </c>
      <c r="G12141" s="86" t="s">
        <v>7461</v>
      </c>
      <c r="H12141" s="85" t="s">
        <v>1</v>
      </c>
      <c r="I12141" s="85">
        <v>1</v>
      </c>
      <c r="J12141" s="88">
        <v>10.323871478782561</v>
      </c>
      <c r="K12141" s="146">
        <v>13.981469713695866</v>
      </c>
      <c r="L12141" s="147">
        <v>4.4982590599126661E-8</v>
      </c>
      <c r="M12141" s="147">
        <v>0.46156173332037648</v>
      </c>
      <c r="N12141" s="87">
        <v>132.58751348102109</v>
      </c>
      <c r="O12141" s="88">
        <v>9.1081721502204189</v>
      </c>
      <c r="P12141" s="89">
        <v>68.695549913334673</v>
      </c>
    </row>
    <row r="12142" spans="1:16">
      <c r="A12142" s="75" t="s">
        <v>17087</v>
      </c>
      <c r="B12142" s="85">
        <v>12138</v>
      </c>
      <c r="C12142" s="85">
        <v>11372</v>
      </c>
      <c r="D12142" s="85">
        <v>12138</v>
      </c>
      <c r="E12142" s="86" t="s">
        <v>17085</v>
      </c>
      <c r="F12142" s="85" t="s">
        <v>139</v>
      </c>
      <c r="G12142" s="86" t="s">
        <v>7461</v>
      </c>
      <c r="H12142" s="85" t="s">
        <v>1</v>
      </c>
      <c r="I12142" s="85">
        <v>1</v>
      </c>
      <c r="J12142" s="88">
        <v>6.3389439767212918</v>
      </c>
      <c r="K12142" s="146">
        <v>8.6540212904058116</v>
      </c>
      <c r="L12142" s="147">
        <v>2.5836864637513632E-8</v>
      </c>
      <c r="M12142" s="147">
        <v>0.44993538687555018</v>
      </c>
      <c r="N12142" s="87">
        <v>124.0071407989858</v>
      </c>
      <c r="O12142" s="88">
        <v>5.8294013444199093</v>
      </c>
      <c r="P12142" s="89">
        <v>47.008594076604865</v>
      </c>
    </row>
    <row r="12143" spans="1:16">
      <c r="A12143" s="75" t="s">
        <v>11916</v>
      </c>
      <c r="B12143" s="85">
        <v>12139</v>
      </c>
      <c r="C12143" s="85">
        <v>8063</v>
      </c>
      <c r="D12143" s="85">
        <v>12139</v>
      </c>
      <c r="E12143" s="86" t="s">
        <v>11917</v>
      </c>
      <c r="F12143" s="85" t="s">
        <v>38</v>
      </c>
      <c r="G12143" s="86" t="s">
        <v>11918</v>
      </c>
      <c r="H12143" s="85" t="s">
        <v>1</v>
      </c>
      <c r="I12143" s="85">
        <v>1</v>
      </c>
      <c r="J12143" s="88">
        <v>27.12203310350008</v>
      </c>
      <c r="K12143" s="146">
        <v>57.746522294331903</v>
      </c>
      <c r="L12143" s="147">
        <v>1.1493469759854271E-7</v>
      </c>
      <c r="M12143" s="147">
        <v>1.2329005739907359</v>
      </c>
      <c r="N12143" s="87">
        <v>356.67555389421148</v>
      </c>
      <c r="O12143" s="88">
        <v>22.30732030301639</v>
      </c>
      <c r="P12143" s="89">
        <v>62.542330304006896</v>
      </c>
    </row>
    <row r="12144" spans="1:16">
      <c r="A12144" s="75" t="s">
        <v>11919</v>
      </c>
      <c r="B12144" s="85">
        <v>12140</v>
      </c>
      <c r="C12144" s="85">
        <v>8064</v>
      </c>
      <c r="D12144" s="85">
        <v>12140</v>
      </c>
      <c r="E12144" s="86" t="s">
        <v>11917</v>
      </c>
      <c r="F12144" s="85" t="s">
        <v>11</v>
      </c>
      <c r="G12144" s="86" t="s">
        <v>11918</v>
      </c>
      <c r="H12144" s="85" t="s">
        <v>1</v>
      </c>
      <c r="I12144" s="85">
        <v>1</v>
      </c>
      <c r="J12144" s="88">
        <v>26.496954185650921</v>
      </c>
      <c r="K12144" s="146">
        <v>56.848804596514789</v>
      </c>
      <c r="L12144" s="147">
        <v>1.1249947143704779E-7</v>
      </c>
      <c r="M12144" s="147">
        <v>1.2115472902380291</v>
      </c>
      <c r="N12144" s="87">
        <v>354.5691615594161</v>
      </c>
      <c r="O12144" s="88">
        <v>21.769837176597491</v>
      </c>
      <c r="P12144" s="89">
        <v>61.397999422319934</v>
      </c>
    </row>
    <row r="12145" spans="1:16">
      <c r="A12145" s="75" t="s">
        <v>17088</v>
      </c>
      <c r="B12145" s="85">
        <v>12141</v>
      </c>
      <c r="C12145" s="85">
        <v>11373</v>
      </c>
      <c r="D12145" s="85">
        <v>12141</v>
      </c>
      <c r="E12145" s="86" t="s">
        <v>17089</v>
      </c>
      <c r="F12145" s="85" t="s">
        <v>55</v>
      </c>
      <c r="G12145" s="86" t="s">
        <v>11918</v>
      </c>
      <c r="H12145" s="85" t="s">
        <v>1</v>
      </c>
      <c r="I12145" s="85">
        <v>1</v>
      </c>
      <c r="J12145" s="88">
        <v>26.992589129455059</v>
      </c>
      <c r="K12145" s="146">
        <v>57.548314146966582</v>
      </c>
      <c r="L12145" s="147">
        <v>1.145387695570903E-7</v>
      </c>
      <c r="M12145" s="147">
        <v>1.235981223251015</v>
      </c>
      <c r="N12145" s="87">
        <v>357.11201995132222</v>
      </c>
      <c r="O12145" s="88">
        <v>22.199673414878479</v>
      </c>
      <c r="P12145" s="89">
        <v>62.164453097670879</v>
      </c>
    </row>
    <row r="12146" spans="1:16">
      <c r="A12146" s="75" t="s">
        <v>11920</v>
      </c>
      <c r="B12146" s="85">
        <v>12142</v>
      </c>
      <c r="C12146" s="85">
        <v>8065</v>
      </c>
      <c r="D12146" s="85">
        <v>12142</v>
      </c>
      <c r="E12146" s="86" t="s">
        <v>11921</v>
      </c>
      <c r="F12146" s="85" t="s">
        <v>38</v>
      </c>
      <c r="G12146" s="86" t="s">
        <v>11922</v>
      </c>
      <c r="H12146" s="85" t="s">
        <v>1</v>
      </c>
      <c r="I12146" s="85">
        <v>1</v>
      </c>
      <c r="J12146" s="88">
        <v>72.111504900214669</v>
      </c>
      <c r="K12146" s="146">
        <v>111.19274472250413</v>
      </c>
      <c r="L12146" s="147">
        <v>2.7196532223499239E-7</v>
      </c>
      <c r="M12146" s="147">
        <v>2.146380977576654</v>
      </c>
      <c r="N12146" s="87">
        <v>618.44939680478251</v>
      </c>
      <c r="O12146" s="88">
        <v>38.58407349020591</v>
      </c>
      <c r="P12146" s="89">
        <v>62.388408315297006</v>
      </c>
    </row>
    <row r="12147" spans="1:16">
      <c r="A12147" s="75" t="s">
        <v>11923</v>
      </c>
      <c r="B12147" s="85">
        <v>12143</v>
      </c>
      <c r="C12147" s="85">
        <v>8066</v>
      </c>
      <c r="D12147" s="85">
        <v>12143</v>
      </c>
      <c r="E12147" s="86" t="s">
        <v>11921</v>
      </c>
      <c r="F12147" s="85" t="s">
        <v>11</v>
      </c>
      <c r="G12147" s="86" t="s">
        <v>11922</v>
      </c>
      <c r="H12147" s="85" t="s">
        <v>1</v>
      </c>
      <c r="I12147" s="85">
        <v>1</v>
      </c>
      <c r="J12147" s="88">
        <v>71.187341091707637</v>
      </c>
      <c r="K12147" s="146">
        <v>109.86472860219054</v>
      </c>
      <c r="L12147" s="147">
        <v>2.6836406463685832E-7</v>
      </c>
      <c r="M12147" s="147">
        <v>2.1099472150888432</v>
      </c>
      <c r="N12147" s="87">
        <v>615.33493654474717</v>
      </c>
      <c r="O12147" s="88">
        <v>37.789441579151188</v>
      </c>
      <c r="P12147" s="89">
        <v>61.412800305713084</v>
      </c>
    </row>
    <row r="12148" spans="1:16">
      <c r="A12148" s="75" t="s">
        <v>17090</v>
      </c>
      <c r="B12148" s="85">
        <v>12144</v>
      </c>
      <c r="C12148" s="85">
        <v>11374</v>
      </c>
      <c r="D12148" s="85">
        <v>12144</v>
      </c>
      <c r="E12148" s="86" t="s">
        <v>17091</v>
      </c>
      <c r="F12148" s="85" t="s">
        <v>55</v>
      </c>
      <c r="G12148" s="86" t="s">
        <v>11922</v>
      </c>
      <c r="H12148" s="85" t="s">
        <v>1</v>
      </c>
      <c r="I12148" s="85">
        <v>1</v>
      </c>
      <c r="J12148" s="88">
        <v>71.883185748827216</v>
      </c>
      <c r="K12148" s="146">
        <v>110.85228320773888</v>
      </c>
      <c r="L12148" s="147">
        <v>2.7118391311881541E-7</v>
      </c>
      <c r="M12148" s="147">
        <v>2.1444761359080462</v>
      </c>
      <c r="N12148" s="87">
        <v>618.55260331587556</v>
      </c>
      <c r="O12148" s="88">
        <v>38.391415180634013</v>
      </c>
      <c r="P12148" s="89">
        <v>62.066532377083391</v>
      </c>
    </row>
    <row r="12149" spans="1:16">
      <c r="A12149" s="75" t="s">
        <v>10492</v>
      </c>
      <c r="B12149" s="85">
        <v>12145</v>
      </c>
      <c r="C12149" s="85">
        <v>7074</v>
      </c>
      <c r="D12149" s="85">
        <v>12145</v>
      </c>
      <c r="E12149" s="86" t="s">
        <v>10491</v>
      </c>
      <c r="F12149" s="85" t="s">
        <v>55</v>
      </c>
      <c r="G12149" s="86" t="s">
        <v>10493</v>
      </c>
      <c r="H12149" s="85" t="s">
        <v>1</v>
      </c>
      <c r="I12149" s="85">
        <v>1</v>
      </c>
      <c r="J12149" s="88">
        <v>1.7475983543302941E-2</v>
      </c>
      <c r="K12149" s="146">
        <v>2.3084469720812628E-2</v>
      </c>
      <c r="L12149" s="147">
        <v>8.815303136776649E-11</v>
      </c>
      <c r="M12149" s="147">
        <v>3.6349312008920907E-2</v>
      </c>
      <c r="N12149" s="87">
        <v>0.84649789991839763</v>
      </c>
      <c r="O12149" s="88">
        <v>1.266502138383508E-2</v>
      </c>
      <c r="P12149" s="89">
        <v>14.961668995346578</v>
      </c>
    </row>
    <row r="12150" spans="1:16">
      <c r="A12150" s="75" t="s">
        <v>11924</v>
      </c>
      <c r="B12150" s="85">
        <v>12146</v>
      </c>
      <c r="C12150" s="85">
        <v>8067</v>
      </c>
      <c r="D12150" s="85">
        <v>12146</v>
      </c>
      <c r="E12150" s="86" t="s">
        <v>11925</v>
      </c>
      <c r="F12150" s="85" t="s">
        <v>55</v>
      </c>
      <c r="G12150" s="86" t="s">
        <v>10493</v>
      </c>
      <c r="H12150" s="85" t="s">
        <v>1</v>
      </c>
      <c r="I12150" s="85">
        <v>1</v>
      </c>
      <c r="J12150" s="88">
        <v>0.8967754208653731</v>
      </c>
      <c r="K12150" s="146">
        <v>1.3738880121550658</v>
      </c>
      <c r="L12150" s="147">
        <v>4.2685613835367293E-9</v>
      </c>
      <c r="M12150" s="147">
        <v>7.0378972068573201E-2</v>
      </c>
      <c r="N12150" s="87">
        <v>12.76080395795246</v>
      </c>
      <c r="O12150" s="88">
        <v>0.79789840790957312</v>
      </c>
      <c r="P12150" s="89">
        <v>62.527283589552162</v>
      </c>
    </row>
    <row r="12151" spans="1:16">
      <c r="A12151" s="75" t="s">
        <v>17092</v>
      </c>
      <c r="B12151" s="85">
        <v>12147</v>
      </c>
      <c r="C12151" s="85">
        <v>11375</v>
      </c>
      <c r="D12151" s="85">
        <v>12147</v>
      </c>
      <c r="E12151" s="86" t="s">
        <v>17093</v>
      </c>
      <c r="F12151" s="85" t="s">
        <v>55</v>
      </c>
      <c r="G12151" s="86" t="s">
        <v>10493</v>
      </c>
      <c r="H12151" s="85" t="s">
        <v>1</v>
      </c>
      <c r="I12151" s="85">
        <v>1</v>
      </c>
      <c r="J12151" s="88">
        <v>0.92265479806085027</v>
      </c>
      <c r="K12151" s="146">
        <v>1.3987609611042513</v>
      </c>
      <c r="L12151" s="147">
        <v>4.4065589852302776E-9</v>
      </c>
      <c r="M12151" s="147">
        <v>7.6291492969992172E-2</v>
      </c>
      <c r="N12151" s="87">
        <v>13.182248378489669</v>
      </c>
      <c r="O12151" s="88">
        <v>0.82168313210795896</v>
      </c>
      <c r="P12151" s="89">
        <v>62.332548175071011</v>
      </c>
    </row>
    <row r="12152" spans="1:16">
      <c r="A12152" s="75" t="s">
        <v>11926</v>
      </c>
      <c r="B12152" s="85">
        <v>12148</v>
      </c>
      <c r="C12152" s="85">
        <v>8068</v>
      </c>
      <c r="D12152" s="85">
        <v>12148</v>
      </c>
      <c r="E12152" s="86" t="s">
        <v>11927</v>
      </c>
      <c r="F12152" s="85" t="s">
        <v>38</v>
      </c>
      <c r="G12152" s="86" t="s">
        <v>11927</v>
      </c>
      <c r="H12152" s="85" t="s">
        <v>260</v>
      </c>
      <c r="I12152" s="85">
        <v>1</v>
      </c>
      <c r="J12152" s="88">
        <v>292652.81290502049</v>
      </c>
      <c r="K12152" s="146">
        <v>369706.3551893757</v>
      </c>
      <c r="L12152" s="147">
        <v>2.604143791237894E-3</v>
      </c>
      <c r="M12152" s="147">
        <v>23821.405971622538</v>
      </c>
      <c r="N12152" s="87">
        <v>3046975.8454295332</v>
      </c>
      <c r="O12152" s="88">
        <v>264809.58453772089</v>
      </c>
      <c r="P12152" s="89">
        <v>86.90898713061199</v>
      </c>
    </row>
    <row r="12153" spans="1:16">
      <c r="A12153" s="75" t="s">
        <v>11928</v>
      </c>
      <c r="B12153" s="85">
        <v>12149</v>
      </c>
      <c r="C12153" s="85">
        <v>8069</v>
      </c>
      <c r="D12153" s="85">
        <v>12149</v>
      </c>
      <c r="E12153" s="86" t="s">
        <v>11927</v>
      </c>
      <c r="F12153" s="85" t="s">
        <v>11</v>
      </c>
      <c r="G12153" s="86" t="s">
        <v>11927</v>
      </c>
      <c r="H12153" s="85" t="s">
        <v>260</v>
      </c>
      <c r="I12153" s="85">
        <v>1</v>
      </c>
      <c r="J12153" s="88">
        <v>246132.5242139023</v>
      </c>
      <c r="K12153" s="146">
        <v>406641.68072039139</v>
      </c>
      <c r="L12153" s="147">
        <v>2.6145868313427749E-3</v>
      </c>
      <c r="M12153" s="147">
        <v>21537.23628183893</v>
      </c>
      <c r="N12153" s="87">
        <v>2662228.3798301821</v>
      </c>
      <c r="O12153" s="88">
        <v>224160.0692324838</v>
      </c>
      <c r="P12153" s="89">
        <v>84.200165143901927</v>
      </c>
    </row>
    <row r="12154" spans="1:16">
      <c r="A12154" s="75" t="s">
        <v>17094</v>
      </c>
      <c r="B12154" s="85">
        <v>12150</v>
      </c>
      <c r="C12154" s="85">
        <v>11376</v>
      </c>
      <c r="D12154" s="85">
        <v>12150</v>
      </c>
      <c r="E12154" s="86" t="s">
        <v>17095</v>
      </c>
      <c r="F12154" s="85" t="s">
        <v>55</v>
      </c>
      <c r="G12154" s="86" t="s">
        <v>11927</v>
      </c>
      <c r="H12154" s="85" t="s">
        <v>260</v>
      </c>
      <c r="I12154" s="85">
        <v>1</v>
      </c>
      <c r="J12154" s="88">
        <v>277273.5612916713</v>
      </c>
      <c r="K12154" s="146">
        <v>381916.89129619102</v>
      </c>
      <c r="L12154" s="147">
        <v>2.6075961804190432E-3</v>
      </c>
      <c r="M12154" s="147">
        <v>23066.27694351153</v>
      </c>
      <c r="N12154" s="87">
        <v>2919781.276188164</v>
      </c>
      <c r="O12154" s="88">
        <v>251371.1657009245</v>
      </c>
      <c r="P12154" s="89">
        <v>86.092464442780056</v>
      </c>
    </row>
    <row r="12155" spans="1:16">
      <c r="A12155" s="75" t="s">
        <v>11929</v>
      </c>
      <c r="B12155" s="85">
        <v>12151</v>
      </c>
      <c r="C12155" s="85">
        <v>8070</v>
      </c>
      <c r="D12155" s="85">
        <v>12151</v>
      </c>
      <c r="E12155" s="86" t="s">
        <v>11930</v>
      </c>
      <c r="F12155" s="85" t="s">
        <v>32</v>
      </c>
      <c r="G12155" s="86" t="s">
        <v>11930</v>
      </c>
      <c r="H12155" s="85" t="s">
        <v>260</v>
      </c>
      <c r="I12155" s="85">
        <v>1</v>
      </c>
      <c r="J12155" s="88">
        <v>18.5520285894743</v>
      </c>
      <c r="K12155" s="146">
        <v>32.208923646708442</v>
      </c>
      <c r="L12155" s="147">
        <v>7.7002098514589352E-8</v>
      </c>
      <c r="M12155" s="147">
        <v>2.2683745337008578</v>
      </c>
      <c r="N12155" s="87">
        <v>310.34660078529112</v>
      </c>
      <c r="O12155" s="88">
        <v>16.479000246527171</v>
      </c>
      <c r="P12155" s="89">
        <v>53.098697407444561</v>
      </c>
    </row>
    <row r="12156" spans="1:16">
      <c r="A12156" s="75" t="s">
        <v>11931</v>
      </c>
      <c r="B12156" s="85">
        <v>12152</v>
      </c>
      <c r="C12156" s="85">
        <v>8071</v>
      </c>
      <c r="D12156" s="85">
        <v>12152</v>
      </c>
      <c r="E12156" s="86" t="s">
        <v>11930</v>
      </c>
      <c r="F12156" s="85" t="s">
        <v>38</v>
      </c>
      <c r="G12156" s="86" t="s">
        <v>11930</v>
      </c>
      <c r="H12156" s="85" t="s">
        <v>260</v>
      </c>
      <c r="I12156" s="85">
        <v>1</v>
      </c>
      <c r="J12156" s="88">
        <v>17.336107035202119</v>
      </c>
      <c r="K12156" s="146">
        <v>30.975123198870222</v>
      </c>
      <c r="L12156" s="147">
        <v>7.4245901754595037E-8</v>
      </c>
      <c r="M12156" s="147">
        <v>2.2776781044428991</v>
      </c>
      <c r="N12156" s="87">
        <v>311.16066480894409</v>
      </c>
      <c r="O12156" s="88">
        <v>15.05495408384073</v>
      </c>
      <c r="P12156" s="89">
        <v>48.383217374486037</v>
      </c>
    </row>
    <row r="12157" spans="1:16">
      <c r="A12157" s="75" t="s">
        <v>17096</v>
      </c>
      <c r="B12157" s="85">
        <v>12153</v>
      </c>
      <c r="C12157" s="85">
        <v>11377</v>
      </c>
      <c r="D12157" s="85">
        <v>12153</v>
      </c>
      <c r="E12157" s="86" t="s">
        <v>17097</v>
      </c>
      <c r="F12157" s="85" t="s">
        <v>55</v>
      </c>
      <c r="G12157" s="86" t="s">
        <v>11930</v>
      </c>
      <c r="H12157" s="85" t="s">
        <v>260</v>
      </c>
      <c r="I12157" s="85">
        <v>1</v>
      </c>
      <c r="J12157" s="88">
        <v>17.34634063122807</v>
      </c>
      <c r="K12157" s="146">
        <v>30.985507269549373</v>
      </c>
      <c r="L12157" s="147">
        <v>7.4269098813739642E-8</v>
      </c>
      <c r="M12157" s="147">
        <v>2.2775998025292319</v>
      </c>
      <c r="N12157" s="87">
        <v>311.15381337816922</v>
      </c>
      <c r="O12157" s="88">
        <v>15.06693932507612</v>
      </c>
      <c r="P12157" s="89">
        <v>48.422801448247419</v>
      </c>
    </row>
    <row r="12158" spans="1:16">
      <c r="A12158" s="75" t="s">
        <v>11932</v>
      </c>
      <c r="B12158" s="85">
        <v>12154</v>
      </c>
      <c r="C12158" s="85">
        <v>8072</v>
      </c>
      <c r="D12158" s="85">
        <v>12154</v>
      </c>
      <c r="E12158" s="86" t="s">
        <v>11933</v>
      </c>
      <c r="F12158" s="85" t="s">
        <v>55</v>
      </c>
      <c r="G12158" s="86" t="s">
        <v>11933</v>
      </c>
      <c r="H12158" s="85" t="s">
        <v>260</v>
      </c>
      <c r="I12158" s="85">
        <v>1</v>
      </c>
      <c r="J12158" s="88">
        <v>4790573.203876216</v>
      </c>
      <c r="K12158" s="146">
        <v>10208633.338594325</v>
      </c>
      <c r="L12158" s="147">
        <v>3.6132338732513543E-2</v>
      </c>
      <c r="M12158" s="147">
        <v>469750.26995492482</v>
      </c>
      <c r="N12158" s="87">
        <v>50103291.619830482</v>
      </c>
      <c r="O12158" s="88">
        <v>4309119.6075157672</v>
      </c>
      <c r="P12158" s="89">
        <v>86.004720811800951</v>
      </c>
    </row>
    <row r="12159" spans="1:16">
      <c r="A12159" s="75" t="s">
        <v>17098</v>
      </c>
      <c r="B12159" s="85">
        <v>12155</v>
      </c>
      <c r="C12159" s="85">
        <v>11378</v>
      </c>
      <c r="D12159" s="85">
        <v>12155</v>
      </c>
      <c r="E12159" s="86" t="s">
        <v>17099</v>
      </c>
      <c r="F12159" s="85" t="s">
        <v>55</v>
      </c>
      <c r="G12159" s="86" t="s">
        <v>11933</v>
      </c>
      <c r="H12159" s="85" t="s">
        <v>260</v>
      </c>
      <c r="I12159" s="85">
        <v>1</v>
      </c>
      <c r="J12159" s="88">
        <v>4790573.203876216</v>
      </c>
      <c r="K12159" s="146">
        <v>10208633.338594325</v>
      </c>
      <c r="L12159" s="147">
        <v>3.6132338732513543E-2</v>
      </c>
      <c r="M12159" s="147">
        <v>469750.26995492482</v>
      </c>
      <c r="N12159" s="87">
        <v>50103291.619830482</v>
      </c>
      <c r="O12159" s="88">
        <v>4309119.6075157672</v>
      </c>
      <c r="P12159" s="89">
        <v>86.004720811800951</v>
      </c>
    </row>
    <row r="12160" spans="1:16">
      <c r="A12160" s="75" t="s">
        <v>11934</v>
      </c>
      <c r="B12160" s="85">
        <v>12156</v>
      </c>
      <c r="C12160" s="85">
        <v>8073</v>
      </c>
      <c r="D12160" s="85">
        <v>12156</v>
      </c>
      <c r="E12160" s="86" t="s">
        <v>11935</v>
      </c>
      <c r="F12160" s="85" t="s">
        <v>32</v>
      </c>
      <c r="G12160" s="86" t="s">
        <v>11935</v>
      </c>
      <c r="H12160" s="85" t="s">
        <v>260</v>
      </c>
      <c r="I12160" s="85">
        <v>1</v>
      </c>
      <c r="J12160" s="88">
        <v>8175.1635659485246</v>
      </c>
      <c r="K12160" s="146">
        <v>13202.135276959807</v>
      </c>
      <c r="L12160" s="147">
        <v>4.1548755223109523E-5</v>
      </c>
      <c r="M12160" s="147">
        <v>985.28142967280132</v>
      </c>
      <c r="N12160" s="87">
        <v>324136.8275912613</v>
      </c>
      <c r="O12160" s="88">
        <v>6873.7134653081448</v>
      </c>
      <c r="P12160" s="89">
        <v>21.206209477609693</v>
      </c>
    </row>
    <row r="12161" spans="1:16">
      <c r="A12161" s="75" t="s">
        <v>11936</v>
      </c>
      <c r="B12161" s="85">
        <v>12157</v>
      </c>
      <c r="C12161" s="85">
        <v>8074</v>
      </c>
      <c r="D12161" s="85">
        <v>12157</v>
      </c>
      <c r="E12161" s="86" t="s">
        <v>11935</v>
      </c>
      <c r="F12161" s="85" t="s">
        <v>38</v>
      </c>
      <c r="G12161" s="86" t="s">
        <v>11935</v>
      </c>
      <c r="H12161" s="85" t="s">
        <v>260</v>
      </c>
      <c r="I12161" s="85">
        <v>1</v>
      </c>
      <c r="J12161" s="88">
        <v>59619.532912642062</v>
      </c>
      <c r="K12161" s="146">
        <v>81684.754915671656</v>
      </c>
      <c r="L12161" s="147">
        <v>2.6492383663300102E-4</v>
      </c>
      <c r="M12161" s="147">
        <v>3397.3158887634659</v>
      </c>
      <c r="N12161" s="87">
        <v>832718.75898410287</v>
      </c>
      <c r="O12161" s="88">
        <v>52917.326732732261</v>
      </c>
      <c r="P12161" s="89">
        <v>63.547657791797732</v>
      </c>
    </row>
    <row r="12162" spans="1:16">
      <c r="A12162" s="75" t="s">
        <v>17100</v>
      </c>
      <c r="B12162" s="85">
        <v>12158</v>
      </c>
      <c r="C12162" s="85">
        <v>11379</v>
      </c>
      <c r="D12162" s="85">
        <v>12158</v>
      </c>
      <c r="E12162" s="86" t="s">
        <v>17101</v>
      </c>
      <c r="F12162" s="85" t="s">
        <v>55</v>
      </c>
      <c r="G12162" s="86" t="s">
        <v>11935</v>
      </c>
      <c r="H12162" s="85" t="s">
        <v>260</v>
      </c>
      <c r="I12162" s="85">
        <v>1</v>
      </c>
      <c r="J12162" s="88">
        <v>59186.5316158715</v>
      </c>
      <c r="K12162" s="146">
        <v>81108.344640137249</v>
      </c>
      <c r="L12162" s="147">
        <v>2.6304371445160348E-4</v>
      </c>
      <c r="M12162" s="147">
        <v>3377.014074164415</v>
      </c>
      <c r="N12162" s="87">
        <v>828438.08378866839</v>
      </c>
      <c r="O12162" s="88">
        <v>52529.782974183327</v>
      </c>
      <c r="P12162" s="89">
        <v>63.408218431908168</v>
      </c>
    </row>
    <row r="12163" spans="1:16">
      <c r="A12163" s="75" t="s">
        <v>11937</v>
      </c>
      <c r="B12163" s="85">
        <v>12159</v>
      </c>
      <c r="C12163" s="85">
        <v>8075</v>
      </c>
      <c r="D12163" s="85">
        <v>12159</v>
      </c>
      <c r="E12163" s="86" t="s">
        <v>11938</v>
      </c>
      <c r="F12163" s="85" t="s">
        <v>55</v>
      </c>
      <c r="G12163" s="86" t="s">
        <v>11938</v>
      </c>
      <c r="H12163" s="85" t="s">
        <v>260</v>
      </c>
      <c r="I12163" s="85">
        <v>1</v>
      </c>
      <c r="J12163" s="88">
        <v>7863843.1190572577</v>
      </c>
      <c r="K12163" s="146">
        <v>16792036.452357639</v>
      </c>
      <c r="L12163" s="147">
        <v>5.9099641275680508E-2</v>
      </c>
      <c r="M12163" s="147">
        <v>772616.80086818337</v>
      </c>
      <c r="N12163" s="87">
        <v>82307459.922264457</v>
      </c>
      <c r="O12163" s="88">
        <v>7072830.3959139278</v>
      </c>
      <c r="P12163" s="89">
        <v>85.931826867137985</v>
      </c>
    </row>
    <row r="12164" spans="1:16">
      <c r="A12164" s="75" t="s">
        <v>17102</v>
      </c>
      <c r="B12164" s="85">
        <v>12160</v>
      </c>
      <c r="C12164" s="85">
        <v>11380</v>
      </c>
      <c r="D12164" s="85">
        <v>12160</v>
      </c>
      <c r="E12164" s="86" t="s">
        <v>17103</v>
      </c>
      <c r="F12164" s="85" t="s">
        <v>55</v>
      </c>
      <c r="G12164" s="86" t="s">
        <v>11938</v>
      </c>
      <c r="H12164" s="85" t="s">
        <v>260</v>
      </c>
      <c r="I12164" s="85">
        <v>1</v>
      </c>
      <c r="J12164" s="88">
        <v>7863843.1190572577</v>
      </c>
      <c r="K12164" s="146">
        <v>16792036.452357639</v>
      </c>
      <c r="L12164" s="147">
        <v>5.9099641275680508E-2</v>
      </c>
      <c r="M12164" s="147">
        <v>772616.80086818337</v>
      </c>
      <c r="N12164" s="87">
        <v>82307459.922264457</v>
      </c>
      <c r="O12164" s="88">
        <v>7072830.3959139278</v>
      </c>
      <c r="P12164" s="89">
        <v>85.931826867137985</v>
      </c>
    </row>
    <row r="12165" spans="1:16">
      <c r="A12165" s="75" t="s">
        <v>11939</v>
      </c>
      <c r="B12165" s="85">
        <v>12161</v>
      </c>
      <c r="C12165" s="85">
        <v>8076</v>
      </c>
      <c r="D12165" s="85">
        <v>12161</v>
      </c>
      <c r="E12165" s="86" t="s">
        <v>11940</v>
      </c>
      <c r="F12165" s="85" t="s">
        <v>32</v>
      </c>
      <c r="G12165" s="86" t="s">
        <v>11940</v>
      </c>
      <c r="H12165" s="85" t="s">
        <v>260</v>
      </c>
      <c r="I12165" s="85">
        <v>1</v>
      </c>
      <c r="J12165" s="88">
        <v>87.918651216160185</v>
      </c>
      <c r="K12165" s="146">
        <v>175.77220242879105</v>
      </c>
      <c r="L12165" s="147">
        <v>4.6692641697107662E-7</v>
      </c>
      <c r="M12165" s="147">
        <v>11.61505377301507</v>
      </c>
      <c r="N12165" s="87">
        <v>1321.568853435401</v>
      </c>
      <c r="O12165" s="88">
        <v>76.547604689706915</v>
      </c>
      <c r="P12165" s="89">
        <v>57.921768124848292</v>
      </c>
    </row>
    <row r="12166" spans="1:16">
      <c r="A12166" s="75" t="s">
        <v>11941</v>
      </c>
      <c r="B12166" s="85">
        <v>12162</v>
      </c>
      <c r="C12166" s="85">
        <v>8077</v>
      </c>
      <c r="D12166" s="85">
        <v>12162</v>
      </c>
      <c r="E12166" s="86" t="s">
        <v>11940</v>
      </c>
      <c r="F12166" s="85" t="s">
        <v>38</v>
      </c>
      <c r="G12166" s="86" t="s">
        <v>11940</v>
      </c>
      <c r="H12166" s="85" t="s">
        <v>260</v>
      </c>
      <c r="I12166" s="85">
        <v>1</v>
      </c>
      <c r="J12166" s="88">
        <v>86.702729661888085</v>
      </c>
      <c r="K12166" s="146">
        <v>174.53840198095295</v>
      </c>
      <c r="L12166" s="147">
        <v>4.6417022021108189E-7</v>
      </c>
      <c r="M12166" s="147">
        <v>11.62435734375712</v>
      </c>
      <c r="N12166" s="87">
        <v>1322.3829174590551</v>
      </c>
      <c r="O12166" s="88">
        <v>75.123558527020492</v>
      </c>
      <c r="P12166" s="89">
        <v>56.809232435768017</v>
      </c>
    </row>
    <row r="12167" spans="1:16">
      <c r="A12167" s="75" t="s">
        <v>17104</v>
      </c>
      <c r="B12167" s="85">
        <v>12163</v>
      </c>
      <c r="C12167" s="85">
        <v>11381</v>
      </c>
      <c r="D12167" s="85">
        <v>12163</v>
      </c>
      <c r="E12167" s="86" t="s">
        <v>17105</v>
      </c>
      <c r="F12167" s="85" t="s">
        <v>55</v>
      </c>
      <c r="G12167" s="86" t="s">
        <v>11940</v>
      </c>
      <c r="H12167" s="85" t="s">
        <v>260</v>
      </c>
      <c r="I12167" s="85">
        <v>1</v>
      </c>
      <c r="J12167" s="88">
        <v>86.712962581358241</v>
      </c>
      <c r="K12167" s="146">
        <v>174.54878536512797</v>
      </c>
      <c r="L12167" s="147">
        <v>4.6419341573664039E-7</v>
      </c>
      <c r="M12167" s="147">
        <v>11.624279047020091</v>
      </c>
      <c r="N12167" s="87">
        <v>1322.376066481236</v>
      </c>
      <c r="O12167" s="88">
        <v>75.135542975896627</v>
      </c>
      <c r="P12167" s="89">
        <v>56.818589567964459</v>
      </c>
    </row>
    <row r="12168" spans="1:16">
      <c r="A12168" s="75" t="s">
        <v>11942</v>
      </c>
      <c r="B12168" s="85">
        <v>12164</v>
      </c>
      <c r="C12168" s="85">
        <v>8078</v>
      </c>
      <c r="D12168" s="85">
        <v>12164</v>
      </c>
      <c r="E12168" s="86" t="s">
        <v>11943</v>
      </c>
      <c r="F12168" s="85" t="s">
        <v>55</v>
      </c>
      <c r="G12168" s="86" t="s">
        <v>11943</v>
      </c>
      <c r="H12168" s="85" t="s">
        <v>260</v>
      </c>
      <c r="I12168" s="85">
        <v>1</v>
      </c>
      <c r="J12168" s="88">
        <v>319.707580124998</v>
      </c>
      <c r="K12168" s="146">
        <v>551.26499850940456</v>
      </c>
      <c r="L12168" s="147">
        <v>1.232948203994445E-6</v>
      </c>
      <c r="M12168" s="147">
        <v>35.683938368585878</v>
      </c>
      <c r="N12168" s="87">
        <v>4522.3125231808508</v>
      </c>
      <c r="O12168" s="88">
        <v>292.12284834994148</v>
      </c>
      <c r="P12168" s="89">
        <v>64.595900184375481</v>
      </c>
    </row>
    <row r="12169" spans="1:16">
      <c r="A12169" s="75" t="s">
        <v>17106</v>
      </c>
      <c r="B12169" s="85">
        <v>12165</v>
      </c>
      <c r="C12169" s="85">
        <v>11382</v>
      </c>
      <c r="D12169" s="85">
        <v>12165</v>
      </c>
      <c r="E12169" s="86" t="s">
        <v>17107</v>
      </c>
      <c r="F12169" s="85" t="s">
        <v>55</v>
      </c>
      <c r="G12169" s="86" t="s">
        <v>11943</v>
      </c>
      <c r="H12169" s="85" t="s">
        <v>260</v>
      </c>
      <c r="I12169" s="85">
        <v>1</v>
      </c>
      <c r="J12169" s="88">
        <v>319.707580124998</v>
      </c>
      <c r="K12169" s="146">
        <v>551.26499850940456</v>
      </c>
      <c r="L12169" s="147">
        <v>1.232948203994445E-6</v>
      </c>
      <c r="M12169" s="147">
        <v>35.683938368585878</v>
      </c>
      <c r="N12169" s="87">
        <v>4522.3125231808508</v>
      </c>
      <c r="O12169" s="88">
        <v>292.12284834994148</v>
      </c>
      <c r="P12169" s="89">
        <v>64.595900184375481</v>
      </c>
    </row>
    <row r="12170" spans="1:16">
      <c r="A12170" s="75" t="s">
        <v>11944</v>
      </c>
      <c r="B12170" s="85">
        <v>12166</v>
      </c>
      <c r="C12170" s="85">
        <v>8079</v>
      </c>
      <c r="D12170" s="85">
        <v>12166</v>
      </c>
      <c r="E12170" s="86" t="s">
        <v>11945</v>
      </c>
      <c r="F12170" s="85" t="s">
        <v>55</v>
      </c>
      <c r="G12170" s="86" t="s">
        <v>11945</v>
      </c>
      <c r="H12170" s="85" t="s">
        <v>260</v>
      </c>
      <c r="I12170" s="85">
        <v>1</v>
      </c>
      <c r="J12170" s="88">
        <v>1595731.7902024949</v>
      </c>
      <c r="K12170" s="146">
        <v>3407441.626583192</v>
      </c>
      <c r="L12170" s="147">
        <v>1.199250480252958E-2</v>
      </c>
      <c r="M12170" s="147">
        <v>156779.47437602229</v>
      </c>
      <c r="N12170" s="87">
        <v>16701837.559617659</v>
      </c>
      <c r="O12170" s="88">
        <v>1435219.413536116</v>
      </c>
      <c r="P12170" s="89">
        <v>85.931826867137318</v>
      </c>
    </row>
    <row r="12171" spans="1:16">
      <c r="A12171" s="75" t="s">
        <v>17108</v>
      </c>
      <c r="B12171" s="85">
        <v>12167</v>
      </c>
      <c r="C12171" s="85">
        <v>11383</v>
      </c>
      <c r="D12171" s="85">
        <v>12167</v>
      </c>
      <c r="E12171" s="86" t="s">
        <v>17109</v>
      </c>
      <c r="F12171" s="85" t="s">
        <v>55</v>
      </c>
      <c r="G12171" s="86" t="s">
        <v>11945</v>
      </c>
      <c r="H12171" s="85" t="s">
        <v>260</v>
      </c>
      <c r="I12171" s="85">
        <v>1</v>
      </c>
      <c r="J12171" s="88">
        <v>1595731.7902024949</v>
      </c>
      <c r="K12171" s="146">
        <v>3407441.626583192</v>
      </c>
      <c r="L12171" s="147">
        <v>1.199250480252958E-2</v>
      </c>
      <c r="M12171" s="147">
        <v>156779.47437602229</v>
      </c>
      <c r="N12171" s="87">
        <v>16701837.559617659</v>
      </c>
      <c r="O12171" s="88">
        <v>1435219.413536116</v>
      </c>
      <c r="P12171" s="89">
        <v>85.931826867137318</v>
      </c>
    </row>
    <row r="12172" spans="1:16">
      <c r="A12172" s="75" t="s">
        <v>11946</v>
      </c>
      <c r="B12172" s="85">
        <v>12168</v>
      </c>
      <c r="C12172" s="85">
        <v>8080</v>
      </c>
      <c r="D12172" s="85">
        <v>12168</v>
      </c>
      <c r="E12172" s="86" t="s">
        <v>11947</v>
      </c>
      <c r="F12172" s="85" t="s">
        <v>38</v>
      </c>
      <c r="G12172" s="86" t="s">
        <v>11947</v>
      </c>
      <c r="H12172" s="85" t="s">
        <v>260</v>
      </c>
      <c r="I12172" s="85">
        <v>1</v>
      </c>
      <c r="J12172" s="88">
        <v>59960.4130208426</v>
      </c>
      <c r="K12172" s="146">
        <v>104856.87438998079</v>
      </c>
      <c r="L12172" s="147">
        <v>2.8359632435068531E-4</v>
      </c>
      <c r="M12172" s="147">
        <v>2773.2763699244142</v>
      </c>
      <c r="N12172" s="87">
        <v>588913.53073790902</v>
      </c>
      <c r="O12172" s="88">
        <v>54188.143033018823</v>
      </c>
      <c r="P12172" s="89">
        <v>92.013751093681009</v>
      </c>
    </row>
    <row r="12173" spans="1:16">
      <c r="A12173" s="75" t="s">
        <v>11948</v>
      </c>
      <c r="B12173" s="85">
        <v>12169</v>
      </c>
      <c r="C12173" s="85">
        <v>8081</v>
      </c>
      <c r="D12173" s="85">
        <v>12169</v>
      </c>
      <c r="E12173" s="86" t="s">
        <v>11947</v>
      </c>
      <c r="F12173" s="85" t="s">
        <v>11</v>
      </c>
      <c r="G12173" s="86" t="s">
        <v>11947</v>
      </c>
      <c r="H12173" s="85" t="s">
        <v>260</v>
      </c>
      <c r="I12173" s="85">
        <v>1</v>
      </c>
      <c r="J12173" s="88">
        <v>43553.444638801819</v>
      </c>
      <c r="K12173" s="146">
        <v>77804.90400801698</v>
      </c>
      <c r="L12173" s="147">
        <v>2.0180185560265799E-4</v>
      </c>
      <c r="M12173" s="147">
        <v>2896.4974442513449</v>
      </c>
      <c r="N12173" s="87">
        <v>511745.90750417212</v>
      </c>
      <c r="O12173" s="88">
        <v>40058.349729275593</v>
      </c>
      <c r="P12173" s="89">
        <v>78.277811589434165</v>
      </c>
    </row>
    <row r="12174" spans="1:16">
      <c r="A12174" s="75" t="s">
        <v>17110</v>
      </c>
      <c r="B12174" s="85">
        <v>12170</v>
      </c>
      <c r="C12174" s="85">
        <v>11384</v>
      </c>
      <c r="D12174" s="85">
        <v>12170</v>
      </c>
      <c r="E12174" s="86" t="s">
        <v>17111</v>
      </c>
      <c r="F12174" s="85" t="s">
        <v>55</v>
      </c>
      <c r="G12174" s="86" t="s">
        <v>11947</v>
      </c>
      <c r="H12174" s="85" t="s">
        <v>260</v>
      </c>
      <c r="I12174" s="85">
        <v>1</v>
      </c>
      <c r="J12174" s="88">
        <v>54536.394760152019</v>
      </c>
      <c r="K12174" s="146">
        <v>95913.699884930524</v>
      </c>
      <c r="L12174" s="147">
        <v>2.5655569857618648E-4</v>
      </c>
      <c r="M12174" s="147">
        <v>2814.0123146576739</v>
      </c>
      <c r="N12174" s="87">
        <v>563402.50470265187</v>
      </c>
      <c r="O12174" s="88">
        <v>49516.941436556997</v>
      </c>
      <c r="P12174" s="89">
        <v>87.889104189713635</v>
      </c>
    </row>
    <row r="12175" spans="1:16">
      <c r="A12175" s="75" t="s">
        <v>11949</v>
      </c>
      <c r="B12175" s="85">
        <v>12171</v>
      </c>
      <c r="C12175" s="85">
        <v>8082</v>
      </c>
      <c r="D12175" s="85">
        <v>12171</v>
      </c>
      <c r="E12175" s="86" t="s">
        <v>11950</v>
      </c>
      <c r="F12175" s="85" t="s">
        <v>38</v>
      </c>
      <c r="G12175" s="86" t="s">
        <v>11950</v>
      </c>
      <c r="H12175" s="85" t="s">
        <v>260</v>
      </c>
      <c r="I12175" s="85">
        <v>1</v>
      </c>
      <c r="J12175" s="88">
        <v>41005.357979328597</v>
      </c>
      <c r="K12175" s="146">
        <v>63761.78864130711</v>
      </c>
      <c r="L12175" s="147">
        <v>1.9427700830817451E-4</v>
      </c>
      <c r="M12175" s="147">
        <v>2181.017408253465</v>
      </c>
      <c r="N12175" s="87">
        <v>440223.09670550493</v>
      </c>
      <c r="O12175" s="88">
        <v>36771.624216207943</v>
      </c>
      <c r="P12175" s="89">
        <v>83.529520580350137</v>
      </c>
    </row>
    <row r="12176" spans="1:16">
      <c r="A12176" s="75" t="s">
        <v>11951</v>
      </c>
      <c r="B12176" s="85">
        <v>12172</v>
      </c>
      <c r="C12176" s="85">
        <v>8083</v>
      </c>
      <c r="D12176" s="85">
        <v>12172</v>
      </c>
      <c r="E12176" s="86" t="s">
        <v>11950</v>
      </c>
      <c r="F12176" s="85" t="s">
        <v>11</v>
      </c>
      <c r="G12176" s="86" t="s">
        <v>11950</v>
      </c>
      <c r="H12176" s="85" t="s">
        <v>260</v>
      </c>
      <c r="I12176" s="85">
        <v>1</v>
      </c>
      <c r="J12176" s="88">
        <v>26992.780694648322</v>
      </c>
      <c r="K12176" s="146">
        <v>42869.035342486612</v>
      </c>
      <c r="L12176" s="147">
        <v>1.3143400354617081E-4</v>
      </c>
      <c r="M12176" s="147">
        <v>2008.6175738634331</v>
      </c>
      <c r="N12176" s="87">
        <v>371902.9952299461</v>
      </c>
      <c r="O12176" s="88">
        <v>24600.93326159615</v>
      </c>
      <c r="P12176" s="89">
        <v>66.148790348906701</v>
      </c>
    </row>
    <row r="12177" spans="1:16">
      <c r="A12177" s="75" t="s">
        <v>17112</v>
      </c>
      <c r="B12177" s="85">
        <v>12173</v>
      </c>
      <c r="C12177" s="85">
        <v>11385</v>
      </c>
      <c r="D12177" s="85">
        <v>12173</v>
      </c>
      <c r="E12177" s="86" t="s">
        <v>17113</v>
      </c>
      <c r="F12177" s="85" t="s">
        <v>55</v>
      </c>
      <c r="G12177" s="86" t="s">
        <v>11950</v>
      </c>
      <c r="H12177" s="85" t="s">
        <v>260</v>
      </c>
      <c r="I12177" s="85">
        <v>1</v>
      </c>
      <c r="J12177" s="88">
        <v>36372.907102258643</v>
      </c>
      <c r="K12177" s="146">
        <v>56854.804196030309</v>
      </c>
      <c r="L12177" s="147">
        <v>1.735015915798236E-4</v>
      </c>
      <c r="M12177" s="147">
        <v>2124.023341580239</v>
      </c>
      <c r="N12177" s="87">
        <v>417636.9936944645</v>
      </c>
      <c r="O12177" s="88">
        <v>32748.086872447639</v>
      </c>
      <c r="P12177" s="89">
        <v>78.412801947342658</v>
      </c>
    </row>
    <row r="12178" spans="1:16">
      <c r="A12178" s="75" t="s">
        <v>11952</v>
      </c>
      <c r="B12178" s="85">
        <v>12174</v>
      </c>
      <c r="C12178" s="85">
        <v>8084</v>
      </c>
      <c r="D12178" s="85">
        <v>12174</v>
      </c>
      <c r="E12178" s="86" t="s">
        <v>11953</v>
      </c>
      <c r="F12178" s="85" t="s">
        <v>55</v>
      </c>
      <c r="G12178" s="86" t="s">
        <v>11953</v>
      </c>
      <c r="H12178" s="85" t="s">
        <v>260</v>
      </c>
      <c r="I12178" s="85">
        <v>1</v>
      </c>
      <c r="J12178" s="88">
        <v>260.4948404194036</v>
      </c>
      <c r="K12178" s="146">
        <v>430.20081160498273</v>
      </c>
      <c r="L12178" s="147">
        <v>1.8311551306807011E-6</v>
      </c>
      <c r="M12178" s="147">
        <v>33.143338186474949</v>
      </c>
      <c r="N12178" s="87">
        <v>4197.7367334600112</v>
      </c>
      <c r="O12178" s="88">
        <v>230.309427865451</v>
      </c>
      <c r="P12178" s="89">
        <v>54.86514340684176</v>
      </c>
    </row>
    <row r="12179" spans="1:16">
      <c r="A12179" s="75" t="s">
        <v>17114</v>
      </c>
      <c r="B12179" s="85">
        <v>12175</v>
      </c>
      <c r="C12179" s="85">
        <v>11386</v>
      </c>
      <c r="D12179" s="85">
        <v>12175</v>
      </c>
      <c r="E12179" s="86" t="s">
        <v>17115</v>
      </c>
      <c r="F12179" s="85" t="s">
        <v>55</v>
      </c>
      <c r="G12179" s="86" t="s">
        <v>11953</v>
      </c>
      <c r="H12179" s="85" t="s">
        <v>260</v>
      </c>
      <c r="I12179" s="85">
        <v>1</v>
      </c>
      <c r="J12179" s="88">
        <v>260.4948404194036</v>
      </c>
      <c r="K12179" s="146">
        <v>430.20081160498273</v>
      </c>
      <c r="L12179" s="147">
        <v>1.8311551306807011E-6</v>
      </c>
      <c r="M12179" s="147">
        <v>33.143338186474949</v>
      </c>
      <c r="N12179" s="87">
        <v>4197.7367334600112</v>
      </c>
      <c r="O12179" s="88">
        <v>230.309427865451</v>
      </c>
      <c r="P12179" s="89">
        <v>54.86514340684176</v>
      </c>
    </row>
    <row r="12180" spans="1:16">
      <c r="A12180" s="75" t="s">
        <v>11954</v>
      </c>
      <c r="B12180" s="85">
        <v>12176</v>
      </c>
      <c r="C12180" s="85">
        <v>8085</v>
      </c>
      <c r="D12180" s="85">
        <v>12176</v>
      </c>
      <c r="E12180" s="86" t="s">
        <v>11955</v>
      </c>
      <c r="F12180" s="85" t="s">
        <v>55</v>
      </c>
      <c r="G12180" s="86" t="s">
        <v>11955</v>
      </c>
      <c r="H12180" s="85" t="s">
        <v>260</v>
      </c>
      <c r="I12180" s="85">
        <v>1</v>
      </c>
      <c r="J12180" s="88">
        <v>391.04703782516049</v>
      </c>
      <c r="K12180" s="146">
        <v>726.16975524457905</v>
      </c>
      <c r="L12180" s="147">
        <v>3.245428417452501E-6</v>
      </c>
      <c r="M12180" s="147">
        <v>44.785208863855971</v>
      </c>
      <c r="N12180" s="87">
        <v>5964.05398159981</v>
      </c>
      <c r="O12180" s="88">
        <v>344.05494451619489</v>
      </c>
      <c r="P12180" s="89">
        <v>57.688100338740547</v>
      </c>
    </row>
    <row r="12181" spans="1:16">
      <c r="A12181" s="75" t="s">
        <v>17116</v>
      </c>
      <c r="B12181" s="85">
        <v>12177</v>
      </c>
      <c r="C12181" s="85">
        <v>11387</v>
      </c>
      <c r="D12181" s="85">
        <v>12177</v>
      </c>
      <c r="E12181" s="86" t="s">
        <v>17117</v>
      </c>
      <c r="F12181" s="85" t="s">
        <v>55</v>
      </c>
      <c r="G12181" s="86" t="s">
        <v>11955</v>
      </c>
      <c r="H12181" s="85" t="s">
        <v>260</v>
      </c>
      <c r="I12181" s="85">
        <v>1</v>
      </c>
      <c r="J12181" s="88">
        <v>391.04703782516049</v>
      </c>
      <c r="K12181" s="146">
        <v>726.16975524457905</v>
      </c>
      <c r="L12181" s="147">
        <v>3.245428417452501E-6</v>
      </c>
      <c r="M12181" s="147">
        <v>44.785208863855971</v>
      </c>
      <c r="N12181" s="87">
        <v>5964.05398159981</v>
      </c>
      <c r="O12181" s="88">
        <v>344.05494451619489</v>
      </c>
      <c r="P12181" s="89">
        <v>57.688100338740547</v>
      </c>
    </row>
    <row r="12182" spans="1:16">
      <c r="A12182" s="75" t="s">
        <v>11956</v>
      </c>
      <c r="B12182" s="85">
        <v>12178</v>
      </c>
      <c r="C12182" s="85">
        <v>8086</v>
      </c>
      <c r="D12182" s="85">
        <v>12178</v>
      </c>
      <c r="E12182" s="86" t="s">
        <v>11957</v>
      </c>
      <c r="F12182" s="85" t="s">
        <v>55</v>
      </c>
      <c r="G12182" s="86" t="s">
        <v>11957</v>
      </c>
      <c r="H12182" s="85" t="s">
        <v>260</v>
      </c>
      <c r="I12182" s="85">
        <v>1</v>
      </c>
      <c r="J12182" s="88">
        <v>393.48081073155822</v>
      </c>
      <c r="K12182" s="146">
        <v>730.21749701515432</v>
      </c>
      <c r="L12182" s="147">
        <v>3.254613009632819E-6</v>
      </c>
      <c r="M12182" s="147">
        <v>45.061485560444723</v>
      </c>
      <c r="N12182" s="87">
        <v>5998.2784247460468</v>
      </c>
      <c r="O12182" s="88">
        <v>346.29427053971608</v>
      </c>
      <c r="P12182" s="89">
        <v>57.732276833144397</v>
      </c>
    </row>
    <row r="12183" spans="1:16">
      <c r="A12183" s="75" t="s">
        <v>17118</v>
      </c>
      <c r="B12183" s="85">
        <v>12179</v>
      </c>
      <c r="C12183" s="85">
        <v>11388</v>
      </c>
      <c r="D12183" s="85">
        <v>12179</v>
      </c>
      <c r="E12183" s="86" t="s">
        <v>17119</v>
      </c>
      <c r="F12183" s="85" t="s">
        <v>55</v>
      </c>
      <c r="G12183" s="86" t="s">
        <v>11957</v>
      </c>
      <c r="H12183" s="85" t="s">
        <v>260</v>
      </c>
      <c r="I12183" s="85">
        <v>1</v>
      </c>
      <c r="J12183" s="88">
        <v>393.48081073155822</v>
      </c>
      <c r="K12183" s="146">
        <v>730.21749701515432</v>
      </c>
      <c r="L12183" s="147">
        <v>3.254613009632819E-6</v>
      </c>
      <c r="M12183" s="147">
        <v>45.061485560444723</v>
      </c>
      <c r="N12183" s="87">
        <v>5998.2784247460468</v>
      </c>
      <c r="O12183" s="88">
        <v>346.29427053971608</v>
      </c>
      <c r="P12183" s="89">
        <v>57.732276833144397</v>
      </c>
    </row>
    <row r="12184" spans="1:16">
      <c r="A12184" s="75" t="s">
        <v>11958</v>
      </c>
      <c r="B12184" s="85">
        <v>12180</v>
      </c>
      <c r="C12184" s="85">
        <v>8087</v>
      </c>
      <c r="D12184" s="85">
        <v>12180</v>
      </c>
      <c r="E12184" s="86" t="s">
        <v>11959</v>
      </c>
      <c r="F12184" s="85" t="s">
        <v>55</v>
      </c>
      <c r="G12184" s="86" t="s">
        <v>11959</v>
      </c>
      <c r="H12184" s="85" t="s">
        <v>260</v>
      </c>
      <c r="I12184" s="85">
        <v>1</v>
      </c>
      <c r="J12184" s="88">
        <v>407.23511921600601</v>
      </c>
      <c r="K12184" s="146">
        <v>753.04015015359028</v>
      </c>
      <c r="L12184" s="147">
        <v>3.5173145271603929E-6</v>
      </c>
      <c r="M12184" s="147">
        <v>46.16619541958125</v>
      </c>
      <c r="N12184" s="87">
        <v>6205.9603764022149</v>
      </c>
      <c r="O12184" s="88">
        <v>358.20284716447361</v>
      </c>
      <c r="P12184" s="89">
        <v>57.719164390175301</v>
      </c>
    </row>
    <row r="12185" spans="1:16">
      <c r="A12185" s="75" t="s">
        <v>17120</v>
      </c>
      <c r="B12185" s="85">
        <v>12181</v>
      </c>
      <c r="C12185" s="85">
        <v>11389</v>
      </c>
      <c r="D12185" s="85">
        <v>12181</v>
      </c>
      <c r="E12185" s="86" t="s">
        <v>17121</v>
      </c>
      <c r="F12185" s="85" t="s">
        <v>55</v>
      </c>
      <c r="G12185" s="86" t="s">
        <v>11959</v>
      </c>
      <c r="H12185" s="85" t="s">
        <v>260</v>
      </c>
      <c r="I12185" s="85">
        <v>1</v>
      </c>
      <c r="J12185" s="88">
        <v>407.23511921600601</v>
      </c>
      <c r="K12185" s="146">
        <v>753.04015015359028</v>
      </c>
      <c r="L12185" s="147">
        <v>3.5173145271603929E-6</v>
      </c>
      <c r="M12185" s="147">
        <v>46.16619541958125</v>
      </c>
      <c r="N12185" s="87">
        <v>6205.9603764022149</v>
      </c>
      <c r="O12185" s="88">
        <v>358.20284716447361</v>
      </c>
      <c r="P12185" s="89">
        <v>57.719164390175301</v>
      </c>
    </row>
    <row r="12186" spans="1:16">
      <c r="A12186" s="75" t="s">
        <v>11960</v>
      </c>
      <c r="B12186" s="85">
        <v>12182</v>
      </c>
      <c r="C12186" s="85">
        <v>8088</v>
      </c>
      <c r="D12186" s="85">
        <v>12182</v>
      </c>
      <c r="E12186" s="86" t="s">
        <v>11961</v>
      </c>
      <c r="F12186" s="85" t="s">
        <v>38</v>
      </c>
      <c r="G12186" s="86" t="s">
        <v>11961</v>
      </c>
      <c r="H12186" s="85" t="s">
        <v>260</v>
      </c>
      <c r="I12186" s="85">
        <v>1</v>
      </c>
      <c r="J12186" s="88">
        <v>7578.1583346439356</v>
      </c>
      <c r="K12186" s="146">
        <v>10775.111087179659</v>
      </c>
      <c r="L12186" s="147">
        <v>3.3522645725361807E-5</v>
      </c>
      <c r="M12186" s="147">
        <v>517.99824518005062</v>
      </c>
      <c r="N12186" s="87">
        <v>112218.4614843114</v>
      </c>
      <c r="O12186" s="88">
        <v>6662.1095158460575</v>
      </c>
      <c r="P12186" s="89">
        <v>59.367321808964988</v>
      </c>
    </row>
    <row r="12187" spans="1:16">
      <c r="A12187" s="75" t="s">
        <v>11962</v>
      </c>
      <c r="B12187" s="85">
        <v>12183</v>
      </c>
      <c r="C12187" s="85">
        <v>8089</v>
      </c>
      <c r="D12187" s="85">
        <v>12183</v>
      </c>
      <c r="E12187" s="86" t="s">
        <v>11961</v>
      </c>
      <c r="F12187" s="85" t="s">
        <v>11</v>
      </c>
      <c r="G12187" s="86" t="s">
        <v>11961</v>
      </c>
      <c r="H12187" s="85" t="s">
        <v>260</v>
      </c>
      <c r="I12187" s="85">
        <v>1</v>
      </c>
      <c r="J12187" s="88">
        <v>3889.3179036167548</v>
      </c>
      <c r="K12187" s="146">
        <v>5528.6828819262764</v>
      </c>
      <c r="L12187" s="147">
        <v>1.915526532646476E-5</v>
      </c>
      <c r="M12187" s="147">
        <v>386.27857353337481</v>
      </c>
      <c r="N12187" s="87">
        <v>97519.519004649512</v>
      </c>
      <c r="O12187" s="88">
        <v>3482.1292911728392</v>
      </c>
      <c r="P12187" s="89">
        <v>35.706998216498782</v>
      </c>
    </row>
    <row r="12188" spans="1:16">
      <c r="A12188" s="75" t="s">
        <v>17122</v>
      </c>
      <c r="B12188" s="85">
        <v>12184</v>
      </c>
      <c r="C12188" s="85">
        <v>11390</v>
      </c>
      <c r="D12188" s="85">
        <v>12184</v>
      </c>
      <c r="E12188" s="86" t="s">
        <v>17123</v>
      </c>
      <c r="F12188" s="85" t="s">
        <v>55</v>
      </c>
      <c r="G12188" s="86" t="s">
        <v>11961</v>
      </c>
      <c r="H12188" s="85" t="s">
        <v>260</v>
      </c>
      <c r="I12188" s="85">
        <v>1</v>
      </c>
      <c r="J12188" s="88">
        <v>6358.6559017285244</v>
      </c>
      <c r="K12188" s="146">
        <v>9040.6820490981809</v>
      </c>
      <c r="L12188" s="147">
        <v>2.877289965239402E-5</v>
      </c>
      <c r="M12188" s="147">
        <v>474.4527291732191</v>
      </c>
      <c r="N12188" s="87">
        <v>107359.1035233491</v>
      </c>
      <c r="O12188" s="88">
        <v>5610.83237520486</v>
      </c>
      <c r="P12188" s="89">
        <v>52.262287883063244</v>
      </c>
    </row>
    <row r="12189" spans="1:16">
      <c r="A12189" s="75" t="s">
        <v>11963</v>
      </c>
      <c r="B12189" s="85">
        <v>12185</v>
      </c>
      <c r="C12189" s="85">
        <v>8090</v>
      </c>
      <c r="D12189" s="85">
        <v>12185</v>
      </c>
      <c r="E12189" s="86" t="s">
        <v>11964</v>
      </c>
      <c r="F12189" s="85" t="s">
        <v>38</v>
      </c>
      <c r="G12189" s="86" t="s">
        <v>11964</v>
      </c>
      <c r="H12189" s="85" t="s">
        <v>260</v>
      </c>
      <c r="I12189" s="85">
        <v>1</v>
      </c>
      <c r="J12189" s="88">
        <v>139769.2388653963</v>
      </c>
      <c r="K12189" s="146">
        <v>305693.7863588804</v>
      </c>
      <c r="L12189" s="147">
        <v>6.895742750064269E-4</v>
      </c>
      <c r="M12189" s="147">
        <v>11473.81112522193</v>
      </c>
      <c r="N12189" s="87">
        <v>1589433.161959158</v>
      </c>
      <c r="O12189" s="88">
        <v>124176.7509026302</v>
      </c>
      <c r="P12189" s="89">
        <v>78.126437697806779</v>
      </c>
    </row>
    <row r="12190" spans="1:16">
      <c r="A12190" s="75" t="s">
        <v>11965</v>
      </c>
      <c r="B12190" s="85">
        <v>12186</v>
      </c>
      <c r="C12190" s="85">
        <v>8091</v>
      </c>
      <c r="D12190" s="85">
        <v>12186</v>
      </c>
      <c r="E12190" s="86" t="s">
        <v>11964</v>
      </c>
      <c r="F12190" s="85" t="s">
        <v>11</v>
      </c>
      <c r="G12190" s="86" t="s">
        <v>11964</v>
      </c>
      <c r="H12190" s="85" t="s">
        <v>260</v>
      </c>
      <c r="I12190" s="85">
        <v>1</v>
      </c>
      <c r="J12190" s="88">
        <v>111669.773254527</v>
      </c>
      <c r="K12190" s="146">
        <v>261733.79004683363</v>
      </c>
      <c r="L12190" s="147">
        <v>5.6306127080840869E-4</v>
      </c>
      <c r="M12190" s="147">
        <v>11189.61683694782</v>
      </c>
      <c r="N12190" s="87">
        <v>1465523.381546662</v>
      </c>
      <c r="O12190" s="88">
        <v>100167.0825356799</v>
      </c>
      <c r="P12190" s="89">
        <v>68.34901701122439</v>
      </c>
    </row>
    <row r="12191" spans="1:16">
      <c r="A12191" s="75" t="s">
        <v>17124</v>
      </c>
      <c r="B12191" s="85">
        <v>12187</v>
      </c>
      <c r="C12191" s="85">
        <v>11391</v>
      </c>
      <c r="D12191" s="85">
        <v>12187</v>
      </c>
      <c r="E12191" s="86" t="s">
        <v>17125</v>
      </c>
      <c r="F12191" s="85" t="s">
        <v>55</v>
      </c>
      <c r="G12191" s="86" t="s">
        <v>11964</v>
      </c>
      <c r="H12191" s="85" t="s">
        <v>260</v>
      </c>
      <c r="I12191" s="85">
        <v>1</v>
      </c>
      <c r="J12191" s="88">
        <v>130479.7704492911</v>
      </c>
      <c r="K12191" s="146">
        <v>291160.94780002482</v>
      </c>
      <c r="L12191" s="147">
        <v>6.4775004343565047E-4</v>
      </c>
      <c r="M12191" s="147">
        <v>11379.85866713892</v>
      </c>
      <c r="N12191" s="87">
        <v>1548469.536261481</v>
      </c>
      <c r="O12191" s="88">
        <v>116239.3381751202</v>
      </c>
      <c r="P12191" s="89">
        <v>75.067242495296682</v>
      </c>
    </row>
    <row r="12192" spans="1:16">
      <c r="A12192" s="75" t="s">
        <v>11966</v>
      </c>
      <c r="B12192" s="85">
        <v>12188</v>
      </c>
      <c r="C12192" s="85">
        <v>8092</v>
      </c>
      <c r="D12192" s="85">
        <v>12188</v>
      </c>
      <c r="E12192" s="86" t="s">
        <v>11967</v>
      </c>
      <c r="F12192" s="85" t="s">
        <v>32</v>
      </c>
      <c r="G12192" s="86" t="s">
        <v>11967</v>
      </c>
      <c r="H12192" s="85" t="s">
        <v>260</v>
      </c>
      <c r="I12192" s="85">
        <v>1</v>
      </c>
      <c r="J12192" s="88">
        <v>6702.3693176333018</v>
      </c>
      <c r="K12192" s="146">
        <v>12498.048597557523</v>
      </c>
      <c r="L12192" s="147">
        <v>3.3054384717026322E-5</v>
      </c>
      <c r="M12192" s="147">
        <v>1556.638870042618</v>
      </c>
      <c r="N12192" s="87">
        <v>194167.23954697591</v>
      </c>
      <c r="O12192" s="88">
        <v>5563.286859985079</v>
      </c>
      <c r="P12192" s="89">
        <v>28.652036630716601</v>
      </c>
    </row>
    <row r="12193" spans="1:16">
      <c r="A12193" s="75" t="s">
        <v>11968</v>
      </c>
      <c r="B12193" s="85">
        <v>12189</v>
      </c>
      <c r="C12193" s="85">
        <v>8093</v>
      </c>
      <c r="D12193" s="85">
        <v>12189</v>
      </c>
      <c r="E12193" s="86" t="s">
        <v>11967</v>
      </c>
      <c r="F12193" s="85" t="s">
        <v>31</v>
      </c>
      <c r="G12193" s="86" t="s">
        <v>11967</v>
      </c>
      <c r="H12193" s="85" t="s">
        <v>260</v>
      </c>
      <c r="I12193" s="85">
        <v>1</v>
      </c>
      <c r="J12193" s="88">
        <v>11757.39845362806</v>
      </c>
      <c r="K12193" s="146">
        <v>18675.473192983482</v>
      </c>
      <c r="L12193" s="147">
        <v>5.8557758756937707E-5</v>
      </c>
      <c r="M12193" s="147">
        <v>1803.998405561179</v>
      </c>
      <c r="N12193" s="87">
        <v>254554.70944686641</v>
      </c>
      <c r="O12193" s="88">
        <v>10254.88637726713</v>
      </c>
      <c r="P12193" s="89">
        <v>40.285588899731778</v>
      </c>
    </row>
    <row r="12194" spans="1:16">
      <c r="A12194" s="75" t="s">
        <v>11969</v>
      </c>
      <c r="B12194" s="85">
        <v>12190</v>
      </c>
      <c r="C12194" s="85">
        <v>8094</v>
      </c>
      <c r="D12194" s="85">
        <v>12190</v>
      </c>
      <c r="E12194" s="86" t="s">
        <v>11967</v>
      </c>
      <c r="F12194" s="85" t="s">
        <v>38</v>
      </c>
      <c r="G12194" s="86" t="s">
        <v>11967</v>
      </c>
      <c r="H12194" s="85" t="s">
        <v>260</v>
      </c>
      <c r="I12194" s="85">
        <v>1</v>
      </c>
      <c r="J12194" s="88">
        <v>15866.405335697689</v>
      </c>
      <c r="K12194" s="146">
        <v>24936.436537485351</v>
      </c>
      <c r="L12194" s="147">
        <v>7.7116953463168104E-5</v>
      </c>
      <c r="M12194" s="147">
        <v>1849.267678226478</v>
      </c>
      <c r="N12194" s="87">
        <v>273813.02395853051</v>
      </c>
      <c r="O12194" s="88">
        <v>13852.51091703223</v>
      </c>
      <c r="P12194" s="89">
        <v>50.591132287155993</v>
      </c>
    </row>
    <row r="12195" spans="1:16">
      <c r="A12195" s="75" t="s">
        <v>17126</v>
      </c>
      <c r="B12195" s="85">
        <v>12191</v>
      </c>
      <c r="C12195" s="85">
        <v>11392</v>
      </c>
      <c r="D12195" s="85">
        <v>12191</v>
      </c>
      <c r="E12195" s="86" t="s">
        <v>17127</v>
      </c>
      <c r="F12195" s="85" t="s">
        <v>38</v>
      </c>
      <c r="G12195" s="86" t="s">
        <v>11967</v>
      </c>
      <c r="H12195" s="85" t="s">
        <v>260</v>
      </c>
      <c r="I12195" s="85">
        <v>1</v>
      </c>
      <c r="J12195" s="88">
        <v>15866.405335697689</v>
      </c>
      <c r="K12195" s="146">
        <v>24936.436537485351</v>
      </c>
      <c r="L12195" s="147">
        <v>7.7116953463168104E-5</v>
      </c>
      <c r="M12195" s="147">
        <v>1849.267678226478</v>
      </c>
      <c r="N12195" s="87">
        <v>273813.02395853051</v>
      </c>
      <c r="O12195" s="88">
        <v>13852.51091703223</v>
      </c>
      <c r="P12195" s="89">
        <v>50.591132287155993</v>
      </c>
    </row>
    <row r="12196" spans="1:16">
      <c r="A12196" s="75" t="s">
        <v>17128</v>
      </c>
      <c r="B12196" s="85">
        <v>12192</v>
      </c>
      <c r="C12196" s="85">
        <v>11393</v>
      </c>
      <c r="D12196" s="85">
        <v>12192</v>
      </c>
      <c r="E12196" s="86" t="s">
        <v>17127</v>
      </c>
      <c r="F12196" s="85" t="s">
        <v>11</v>
      </c>
      <c r="G12196" s="86" t="s">
        <v>11967</v>
      </c>
      <c r="H12196" s="85" t="s">
        <v>260</v>
      </c>
      <c r="I12196" s="85">
        <v>1</v>
      </c>
      <c r="J12196" s="88">
        <v>11757.39845362806</v>
      </c>
      <c r="K12196" s="146">
        <v>18675.473192983482</v>
      </c>
      <c r="L12196" s="147">
        <v>5.8557758756937707E-5</v>
      </c>
      <c r="M12196" s="147">
        <v>1803.998405561179</v>
      </c>
      <c r="N12196" s="87">
        <v>254554.70944686641</v>
      </c>
      <c r="O12196" s="88">
        <v>10254.88637726713</v>
      </c>
      <c r="P12196" s="89">
        <v>40.285588899731778</v>
      </c>
    </row>
    <row r="12197" spans="1:16">
      <c r="A12197" s="75" t="s">
        <v>11970</v>
      </c>
      <c r="B12197" s="85">
        <v>12193</v>
      </c>
      <c r="C12197" s="85">
        <v>8095</v>
      </c>
      <c r="D12197" s="85">
        <v>12193</v>
      </c>
      <c r="E12197" s="86" t="s">
        <v>11971</v>
      </c>
      <c r="F12197" s="85" t="s">
        <v>32</v>
      </c>
      <c r="G12197" s="86" t="s">
        <v>11971</v>
      </c>
      <c r="H12197" s="85" t="s">
        <v>260</v>
      </c>
      <c r="I12197" s="85">
        <v>1</v>
      </c>
      <c r="J12197" s="88">
        <v>10821.32701044193</v>
      </c>
      <c r="K12197" s="146">
        <v>19113.956537338137</v>
      </c>
      <c r="L12197" s="147">
        <v>5.1371421139094077E-5</v>
      </c>
      <c r="M12197" s="147">
        <v>2412.0444378191969</v>
      </c>
      <c r="N12197" s="87">
        <v>296061.85126835929</v>
      </c>
      <c r="O12197" s="88">
        <v>9055.4486269555837</v>
      </c>
      <c r="P12197" s="89">
        <v>30.586340618222561</v>
      </c>
    </row>
    <row r="12198" spans="1:16">
      <c r="A12198" s="75" t="s">
        <v>11972</v>
      </c>
      <c r="B12198" s="85">
        <v>12194</v>
      </c>
      <c r="C12198" s="85">
        <v>8096</v>
      </c>
      <c r="D12198" s="85">
        <v>12194</v>
      </c>
      <c r="E12198" s="86" t="s">
        <v>11971</v>
      </c>
      <c r="F12198" s="85" t="s">
        <v>38</v>
      </c>
      <c r="G12198" s="86" t="s">
        <v>11971</v>
      </c>
      <c r="H12198" s="85" t="s">
        <v>260</v>
      </c>
      <c r="I12198" s="85">
        <v>1</v>
      </c>
      <c r="J12198" s="88">
        <v>19683.454229814721</v>
      </c>
      <c r="K12198" s="146">
        <v>31143.540877707113</v>
      </c>
      <c r="L12198" s="147">
        <v>9.4195257069004594E-5</v>
      </c>
      <c r="M12198" s="147">
        <v>2700.7429983493289</v>
      </c>
      <c r="N12198" s="87">
        <v>375114.18344812421</v>
      </c>
      <c r="O12198" s="88">
        <v>17085.933113004961</v>
      </c>
      <c r="P12198" s="89">
        <v>45.548619238941235</v>
      </c>
    </row>
    <row r="12199" spans="1:16">
      <c r="A12199" s="75" t="s">
        <v>17129</v>
      </c>
      <c r="B12199" s="85">
        <v>12195</v>
      </c>
      <c r="C12199" s="85">
        <v>11394</v>
      </c>
      <c r="D12199" s="85">
        <v>12195</v>
      </c>
      <c r="E12199" s="86" t="s">
        <v>17130</v>
      </c>
      <c r="F12199" s="85" t="s">
        <v>55</v>
      </c>
      <c r="G12199" s="86" t="s">
        <v>11971</v>
      </c>
      <c r="H12199" s="85" t="s">
        <v>260</v>
      </c>
      <c r="I12199" s="85">
        <v>1</v>
      </c>
      <c r="J12199" s="88">
        <v>19608.862742714391</v>
      </c>
      <c r="K12199" s="146">
        <v>31042.289274910665</v>
      </c>
      <c r="L12199" s="147">
        <v>9.3834813856412367E-5</v>
      </c>
      <c r="M12199" s="147">
        <v>2698.313056370323</v>
      </c>
      <c r="N12199" s="87">
        <v>374448.8092247498</v>
      </c>
      <c r="O12199" s="88">
        <v>17018.34146541034</v>
      </c>
      <c r="P12199" s="89">
        <v>45.449046828709967</v>
      </c>
    </row>
    <row r="12200" spans="1:16">
      <c r="A12200" s="75" t="s">
        <v>11973</v>
      </c>
      <c r="B12200" s="85">
        <v>12196</v>
      </c>
      <c r="C12200" s="85">
        <v>8097</v>
      </c>
      <c r="D12200" s="85">
        <v>12196</v>
      </c>
      <c r="E12200" s="86" t="s">
        <v>11974</v>
      </c>
      <c r="F12200" s="85" t="s">
        <v>32</v>
      </c>
      <c r="G12200" s="86" t="s">
        <v>11974</v>
      </c>
      <c r="H12200" s="85" t="s">
        <v>260</v>
      </c>
      <c r="I12200" s="85">
        <v>1</v>
      </c>
      <c r="J12200" s="88">
        <v>17961.16759737179</v>
      </c>
      <c r="K12200" s="146">
        <v>28560.509864501961</v>
      </c>
      <c r="L12200" s="147">
        <v>8.3446124155881052E-5</v>
      </c>
      <c r="M12200" s="147">
        <v>4114.1782900435128</v>
      </c>
      <c r="N12200" s="87">
        <v>503280.45163406758</v>
      </c>
      <c r="O12200" s="88">
        <v>14998.12822094016</v>
      </c>
      <c r="P12200" s="89">
        <v>29.800736691130645</v>
      </c>
    </row>
    <row r="12201" spans="1:16">
      <c r="A12201" s="75" t="s">
        <v>11975</v>
      </c>
      <c r="B12201" s="85">
        <v>12197</v>
      </c>
      <c r="C12201" s="85">
        <v>8098</v>
      </c>
      <c r="D12201" s="85">
        <v>12197</v>
      </c>
      <c r="E12201" s="86" t="s">
        <v>11974</v>
      </c>
      <c r="F12201" s="85" t="s">
        <v>38</v>
      </c>
      <c r="G12201" s="86" t="s">
        <v>11974</v>
      </c>
      <c r="H12201" s="85" t="s">
        <v>260</v>
      </c>
      <c r="I12201" s="85">
        <v>1</v>
      </c>
      <c r="J12201" s="88">
        <v>26868.51007473794</v>
      </c>
      <c r="K12201" s="146">
        <v>40695.231021962136</v>
      </c>
      <c r="L12201" s="147">
        <v>1.2650818192319041E-4</v>
      </c>
      <c r="M12201" s="147">
        <v>4403.3242870245713</v>
      </c>
      <c r="N12201" s="87">
        <v>582314.561209701</v>
      </c>
      <c r="O12201" s="88">
        <v>23081.099032181959</v>
      </c>
      <c r="P12201" s="89">
        <v>39.636822723844055</v>
      </c>
    </row>
    <row r="12202" spans="1:16">
      <c r="A12202" s="75" t="s">
        <v>17131</v>
      </c>
      <c r="B12202" s="85">
        <v>12198</v>
      </c>
      <c r="C12202" s="85">
        <v>11395</v>
      </c>
      <c r="D12202" s="85">
        <v>12198</v>
      </c>
      <c r="E12202" s="86" t="s">
        <v>17132</v>
      </c>
      <c r="F12202" s="85" t="s">
        <v>55</v>
      </c>
      <c r="G12202" s="86" t="s">
        <v>11974</v>
      </c>
      <c r="H12202" s="85" t="s">
        <v>260</v>
      </c>
      <c r="I12202" s="85">
        <v>1</v>
      </c>
      <c r="J12202" s="88">
        <v>26793.537992465132</v>
      </c>
      <c r="K12202" s="146">
        <v>40593.094462681205</v>
      </c>
      <c r="L12202" s="147">
        <v>1.261457335109994E-4</v>
      </c>
      <c r="M12202" s="147">
        <v>4400.8905782579432</v>
      </c>
      <c r="N12202" s="87">
        <v>581649.34015409159</v>
      </c>
      <c r="O12202" s="88">
        <v>23013.065591881539</v>
      </c>
      <c r="P12202" s="89">
        <v>39.565188169533343</v>
      </c>
    </row>
    <row r="12203" spans="1:16">
      <c r="A12203" s="75" t="s">
        <v>11976</v>
      </c>
      <c r="B12203" s="85">
        <v>12199</v>
      </c>
      <c r="C12203" s="85">
        <v>8099</v>
      </c>
      <c r="D12203" s="85">
        <v>12199</v>
      </c>
      <c r="E12203" s="86" t="s">
        <v>11977</v>
      </c>
      <c r="F12203" s="85" t="s">
        <v>32</v>
      </c>
      <c r="G12203" s="86" t="s">
        <v>11977</v>
      </c>
      <c r="H12203" s="85" t="s">
        <v>260</v>
      </c>
      <c r="I12203" s="85">
        <v>1</v>
      </c>
      <c r="J12203" s="88">
        <v>230.87374588522479</v>
      </c>
      <c r="K12203" s="146">
        <v>674.74259286825918</v>
      </c>
      <c r="L12203" s="147">
        <v>1.2873474396126801E-6</v>
      </c>
      <c r="M12203" s="147">
        <v>25.26427769272604</v>
      </c>
      <c r="N12203" s="87">
        <v>3084.3175974375799</v>
      </c>
      <c r="O12203" s="88">
        <v>206.08737882216661</v>
      </c>
      <c r="P12203" s="89">
        <v>66.817820250865836</v>
      </c>
    </row>
    <row r="12204" spans="1:16">
      <c r="A12204" s="75" t="s">
        <v>11978</v>
      </c>
      <c r="B12204" s="85">
        <v>12200</v>
      </c>
      <c r="C12204" s="85">
        <v>8100</v>
      </c>
      <c r="D12204" s="85">
        <v>12200</v>
      </c>
      <c r="E12204" s="86" t="s">
        <v>11977</v>
      </c>
      <c r="F12204" s="85" t="s">
        <v>38</v>
      </c>
      <c r="G12204" s="86" t="s">
        <v>11977</v>
      </c>
      <c r="H12204" s="85" t="s">
        <v>260</v>
      </c>
      <c r="I12204" s="85">
        <v>1</v>
      </c>
      <c r="J12204" s="88">
        <v>262.61036237968358</v>
      </c>
      <c r="K12204" s="146">
        <v>718.21103842016157</v>
      </c>
      <c r="L12204" s="147">
        <v>1.415179087128172E-6</v>
      </c>
      <c r="M12204" s="147">
        <v>26.604771971691179</v>
      </c>
      <c r="N12204" s="87">
        <v>3370.092759453798</v>
      </c>
      <c r="O12204" s="88">
        <v>234.13645245446139</v>
      </c>
      <c r="P12204" s="89">
        <v>69.474779825469454</v>
      </c>
    </row>
    <row r="12205" spans="1:16">
      <c r="A12205" s="75" t="s">
        <v>17133</v>
      </c>
      <c r="B12205" s="85">
        <v>12201</v>
      </c>
      <c r="C12205" s="85">
        <v>11396</v>
      </c>
      <c r="D12205" s="85">
        <v>12201</v>
      </c>
      <c r="E12205" s="86" t="s">
        <v>17134</v>
      </c>
      <c r="F12205" s="85" t="s">
        <v>55</v>
      </c>
      <c r="G12205" s="86" t="s">
        <v>11977</v>
      </c>
      <c r="H12205" s="85" t="s">
        <v>260</v>
      </c>
      <c r="I12205" s="85">
        <v>1</v>
      </c>
      <c r="J12205" s="88">
        <v>262.48959855462709</v>
      </c>
      <c r="K12205" s="146">
        <v>718.04563276782812</v>
      </c>
      <c r="L12205" s="147">
        <v>1.414692663544866E-6</v>
      </c>
      <c r="M12205" s="147">
        <v>26.5996711375609</v>
      </c>
      <c r="N12205" s="87">
        <v>3369.0053309411442</v>
      </c>
      <c r="O12205" s="88">
        <v>234.029720427066</v>
      </c>
      <c r="P12205" s="89">
        <v>69.465523927113807</v>
      </c>
    </row>
    <row r="12206" spans="1:16">
      <c r="A12206" s="75" t="s">
        <v>11979</v>
      </c>
      <c r="B12206" s="85">
        <v>12202</v>
      </c>
      <c r="C12206" s="85">
        <v>8101</v>
      </c>
      <c r="D12206" s="85">
        <v>12202</v>
      </c>
      <c r="E12206" s="86" t="s">
        <v>11980</v>
      </c>
      <c r="F12206" s="85" t="s">
        <v>32</v>
      </c>
      <c r="G12206" s="86" t="s">
        <v>11980</v>
      </c>
      <c r="H12206" s="85" t="s">
        <v>260</v>
      </c>
      <c r="I12206" s="85">
        <v>1</v>
      </c>
      <c r="J12206" s="88">
        <v>1144.3346985423241</v>
      </c>
      <c r="K12206" s="146">
        <v>1913.6905752873934</v>
      </c>
      <c r="L12206" s="147">
        <v>4.7950876611087557E-6</v>
      </c>
      <c r="M12206" s="147">
        <v>141.25240221696819</v>
      </c>
      <c r="N12206" s="87">
        <v>14943.45003274886</v>
      </c>
      <c r="O12206" s="88">
        <v>1026.247389678583</v>
      </c>
      <c r="P12206" s="89">
        <v>68.675398748584954</v>
      </c>
    </row>
    <row r="12207" spans="1:16">
      <c r="A12207" s="75" t="s">
        <v>11981</v>
      </c>
      <c r="B12207" s="85">
        <v>12203</v>
      </c>
      <c r="C12207" s="85">
        <v>8102</v>
      </c>
      <c r="D12207" s="85">
        <v>12203</v>
      </c>
      <c r="E12207" s="86" t="s">
        <v>11980</v>
      </c>
      <c r="F12207" s="85" t="s">
        <v>38</v>
      </c>
      <c r="G12207" s="86" t="s">
        <v>11980</v>
      </c>
      <c r="H12207" s="85" t="s">
        <v>260</v>
      </c>
      <c r="I12207" s="85">
        <v>1</v>
      </c>
      <c r="J12207" s="88">
        <v>1148.6934037947451</v>
      </c>
      <c r="K12207" s="146">
        <v>1918.6510779714067</v>
      </c>
      <c r="L12207" s="147">
        <v>4.8128990265578438E-6</v>
      </c>
      <c r="M12207" s="147">
        <v>141.79554213457041</v>
      </c>
      <c r="N12207" s="87">
        <v>15005.72062652322</v>
      </c>
      <c r="O12207" s="88">
        <v>1030.180603561025</v>
      </c>
      <c r="P12207" s="89">
        <v>68.652524540550147</v>
      </c>
    </row>
    <row r="12208" spans="1:16">
      <c r="A12208" s="75" t="s">
        <v>17135</v>
      </c>
      <c r="B12208" s="85">
        <v>12204</v>
      </c>
      <c r="C12208" s="85">
        <v>11397</v>
      </c>
      <c r="D12208" s="85">
        <v>12204</v>
      </c>
      <c r="E12208" s="86" t="s">
        <v>17136</v>
      </c>
      <c r="F12208" s="85" t="s">
        <v>55</v>
      </c>
      <c r="G12208" s="86" t="s">
        <v>11980</v>
      </c>
      <c r="H12208" s="85" t="s">
        <v>260</v>
      </c>
      <c r="I12208" s="85">
        <v>1</v>
      </c>
      <c r="J12208" s="88">
        <v>1148.6934037947451</v>
      </c>
      <c r="K12208" s="146">
        <v>1918.6510779714067</v>
      </c>
      <c r="L12208" s="147">
        <v>4.8128990265578438E-6</v>
      </c>
      <c r="M12208" s="147">
        <v>141.79554213457041</v>
      </c>
      <c r="N12208" s="87">
        <v>15005.72062652322</v>
      </c>
      <c r="O12208" s="88">
        <v>1030.180603561025</v>
      </c>
      <c r="P12208" s="89">
        <v>68.652524540550147</v>
      </c>
    </row>
    <row r="12209" spans="1:16">
      <c r="A12209" s="75" t="s">
        <v>11982</v>
      </c>
      <c r="B12209" s="85">
        <v>12205</v>
      </c>
      <c r="C12209" s="85">
        <v>8103</v>
      </c>
      <c r="D12209" s="85">
        <v>12205</v>
      </c>
      <c r="E12209" s="86" t="s">
        <v>11983</v>
      </c>
      <c r="F12209" s="85" t="s">
        <v>32</v>
      </c>
      <c r="G12209" s="86" t="s">
        <v>11983</v>
      </c>
      <c r="H12209" s="85" t="s">
        <v>260</v>
      </c>
      <c r="I12209" s="85">
        <v>1</v>
      </c>
      <c r="J12209" s="88">
        <v>249.72577160954989</v>
      </c>
      <c r="K12209" s="146">
        <v>467.68558276017791</v>
      </c>
      <c r="L12209" s="147">
        <v>1.0342873005849291E-6</v>
      </c>
      <c r="M12209" s="147">
        <v>35.863293042078674</v>
      </c>
      <c r="N12209" s="87">
        <v>4544.2808598515066</v>
      </c>
      <c r="O12209" s="88">
        <v>222.43209777357541</v>
      </c>
      <c r="P12209" s="89">
        <v>48.947700336647728</v>
      </c>
    </row>
    <row r="12210" spans="1:16">
      <c r="A12210" s="75" t="s">
        <v>11984</v>
      </c>
      <c r="B12210" s="85">
        <v>12206</v>
      </c>
      <c r="C12210" s="85">
        <v>8104</v>
      </c>
      <c r="D12210" s="85">
        <v>12206</v>
      </c>
      <c r="E12210" s="86" t="s">
        <v>11983</v>
      </c>
      <c r="F12210" s="85" t="s">
        <v>38</v>
      </c>
      <c r="G12210" s="86" t="s">
        <v>11983</v>
      </c>
      <c r="H12210" s="85" t="s">
        <v>260</v>
      </c>
      <c r="I12210" s="85">
        <v>1</v>
      </c>
      <c r="J12210" s="88">
        <v>248.01968353852621</v>
      </c>
      <c r="K12210" s="146">
        <v>415.71836553451294</v>
      </c>
      <c r="L12210" s="147">
        <v>1.022470785844538E-6</v>
      </c>
      <c r="M12210" s="147">
        <v>35.89852885175543</v>
      </c>
      <c r="N12210" s="87">
        <v>4548.3550947341246</v>
      </c>
      <c r="O12210" s="88">
        <v>220.16956150329801</v>
      </c>
      <c r="P12210" s="89">
        <v>48.406414388841398</v>
      </c>
    </row>
    <row r="12211" spans="1:16">
      <c r="A12211" s="75" t="s">
        <v>17137</v>
      </c>
      <c r="B12211" s="85">
        <v>12207</v>
      </c>
      <c r="C12211" s="85">
        <v>11398</v>
      </c>
      <c r="D12211" s="85">
        <v>12207</v>
      </c>
      <c r="E12211" s="86" t="s">
        <v>17138</v>
      </c>
      <c r="F12211" s="85" t="s">
        <v>55</v>
      </c>
      <c r="G12211" s="86" t="s">
        <v>11983</v>
      </c>
      <c r="H12211" s="85" t="s">
        <v>260</v>
      </c>
      <c r="I12211" s="85">
        <v>1</v>
      </c>
      <c r="J12211" s="88">
        <v>248.0340432276798</v>
      </c>
      <c r="K12211" s="146">
        <v>416.15575976884821</v>
      </c>
      <c r="L12211" s="147">
        <v>1.0225702423036899E-6</v>
      </c>
      <c r="M12211" s="147">
        <v>35.898232281324759</v>
      </c>
      <c r="N12211" s="87">
        <v>4548.3208029836323</v>
      </c>
      <c r="O12211" s="88">
        <v>220.18860466882489</v>
      </c>
      <c r="P12211" s="89">
        <v>48.410966201940802</v>
      </c>
    </row>
    <row r="12212" spans="1:16">
      <c r="A12212" s="75" t="s">
        <v>11989</v>
      </c>
      <c r="B12212" s="85">
        <v>12208</v>
      </c>
      <c r="C12212" s="85">
        <v>8107</v>
      </c>
      <c r="D12212" s="85">
        <v>12208</v>
      </c>
      <c r="E12212" s="86" t="s">
        <v>11990</v>
      </c>
      <c r="F12212" s="85" t="s">
        <v>55</v>
      </c>
      <c r="G12212" s="86" t="s">
        <v>11990</v>
      </c>
      <c r="H12212" s="85" t="s">
        <v>260</v>
      </c>
      <c r="I12212" s="85">
        <v>1</v>
      </c>
      <c r="J12212" s="88">
        <v>958.70480413840392</v>
      </c>
      <c r="K12212" s="146">
        <v>1376.0094765622839</v>
      </c>
      <c r="L12212" s="147">
        <v>7.0026711663833456E-6</v>
      </c>
      <c r="M12212" s="147">
        <v>134.21013914401431</v>
      </c>
      <c r="N12212" s="87">
        <v>19669.127023734029</v>
      </c>
      <c r="O12212" s="88">
        <v>820.11042688329746</v>
      </c>
      <c r="P12212" s="89">
        <v>41.69531397573973</v>
      </c>
    </row>
    <row r="12213" spans="1:16">
      <c r="A12213" s="75" t="s">
        <v>17139</v>
      </c>
      <c r="B12213" s="85">
        <v>12209</v>
      </c>
      <c r="C12213" s="85">
        <v>11399</v>
      </c>
      <c r="D12213" s="85">
        <v>12209</v>
      </c>
      <c r="E12213" s="86" t="s">
        <v>17140</v>
      </c>
      <c r="F12213" s="85" t="s">
        <v>55</v>
      </c>
      <c r="G12213" s="86" t="s">
        <v>11990</v>
      </c>
      <c r="H12213" s="85" t="s">
        <v>260</v>
      </c>
      <c r="I12213" s="85">
        <v>1</v>
      </c>
      <c r="J12213" s="88">
        <v>958.70480413840392</v>
      </c>
      <c r="K12213" s="146">
        <v>1376.0094765622839</v>
      </c>
      <c r="L12213" s="147">
        <v>7.0026711663833456E-6</v>
      </c>
      <c r="M12213" s="147">
        <v>134.21013914401431</v>
      </c>
      <c r="N12213" s="87">
        <v>19669.127023734029</v>
      </c>
      <c r="O12213" s="88">
        <v>820.11042688329746</v>
      </c>
      <c r="P12213" s="89">
        <v>41.69531397573973</v>
      </c>
    </row>
    <row r="12214" spans="1:16">
      <c r="A12214" s="75" t="s">
        <v>11991</v>
      </c>
      <c r="B12214" s="85">
        <v>12210</v>
      </c>
      <c r="C12214" s="85">
        <v>8108</v>
      </c>
      <c r="D12214" s="85">
        <v>12210</v>
      </c>
      <c r="E12214" s="86" t="s">
        <v>11992</v>
      </c>
      <c r="F12214" s="85" t="s">
        <v>32</v>
      </c>
      <c r="G12214" s="86" t="s">
        <v>11993</v>
      </c>
      <c r="H12214" s="85" t="s">
        <v>260</v>
      </c>
      <c r="I12214" s="85">
        <v>1</v>
      </c>
      <c r="J12214" s="88">
        <v>134.4751659229839</v>
      </c>
      <c r="K12214" s="146">
        <v>477.81722534919425</v>
      </c>
      <c r="L12214" s="147">
        <v>1.1226587387850671E-6</v>
      </c>
      <c r="M12214" s="147">
        <v>14.08048054908677</v>
      </c>
      <c r="N12214" s="87">
        <v>1858.72300179541</v>
      </c>
      <c r="O12214" s="88">
        <v>119.6669240006532</v>
      </c>
      <c r="P12214" s="89">
        <v>64.381257392878027</v>
      </c>
    </row>
    <row r="12215" spans="1:16">
      <c r="A12215" s="75" t="s">
        <v>11994</v>
      </c>
      <c r="B12215" s="85">
        <v>12211</v>
      </c>
      <c r="C12215" s="85">
        <v>8109</v>
      </c>
      <c r="D12215" s="85">
        <v>12211</v>
      </c>
      <c r="E12215" s="86" t="s">
        <v>11992</v>
      </c>
      <c r="F12215" s="85" t="s">
        <v>38</v>
      </c>
      <c r="G12215" s="86" t="s">
        <v>11993</v>
      </c>
      <c r="H12215" s="85" t="s">
        <v>260</v>
      </c>
      <c r="I12215" s="85">
        <v>1</v>
      </c>
      <c r="J12215" s="88">
        <v>139.07723171837739</v>
      </c>
      <c r="K12215" s="146">
        <v>483.90075894510653</v>
      </c>
      <c r="L12215" s="147">
        <v>1.142791911755009E-6</v>
      </c>
      <c r="M12215" s="147">
        <v>14.340173119071361</v>
      </c>
      <c r="N12215" s="87">
        <v>1905.6296524767199</v>
      </c>
      <c r="O12215" s="88">
        <v>123.7920435383417</v>
      </c>
      <c r="P12215" s="89">
        <v>64.961228629839454</v>
      </c>
    </row>
    <row r="12216" spans="1:16">
      <c r="A12216" s="75" t="s">
        <v>17141</v>
      </c>
      <c r="B12216" s="85">
        <v>12212</v>
      </c>
      <c r="C12216" s="85">
        <v>11400</v>
      </c>
      <c r="D12216" s="85">
        <v>12212</v>
      </c>
      <c r="E12216" s="86" t="s">
        <v>17142</v>
      </c>
      <c r="F12216" s="85" t="s">
        <v>55</v>
      </c>
      <c r="G12216" s="86" t="s">
        <v>11993</v>
      </c>
      <c r="H12216" s="85" t="s">
        <v>260</v>
      </c>
      <c r="I12216" s="85">
        <v>1</v>
      </c>
      <c r="J12216" s="88">
        <v>139.03850990120441</v>
      </c>
      <c r="K12216" s="146">
        <v>483.84957204640847</v>
      </c>
      <c r="L12216" s="147">
        <v>1.142622511082024E-6</v>
      </c>
      <c r="M12216" s="147">
        <v>14.337988063780269</v>
      </c>
      <c r="N12216" s="87">
        <v>1905.2349795553339</v>
      </c>
      <c r="O12216" s="88">
        <v>123.7573347506674</v>
      </c>
      <c r="P12216" s="89">
        <v>64.956467878598019</v>
      </c>
    </row>
    <row r="12217" spans="1:16">
      <c r="A12217" s="75" t="s">
        <v>11995</v>
      </c>
      <c r="B12217" s="85">
        <v>12213</v>
      </c>
      <c r="C12217" s="85">
        <v>8110</v>
      </c>
      <c r="D12217" s="85">
        <v>12213</v>
      </c>
      <c r="E12217" s="86" t="s">
        <v>11996</v>
      </c>
      <c r="F12217" s="85" t="s">
        <v>55</v>
      </c>
      <c r="G12217" s="86" t="s">
        <v>11996</v>
      </c>
      <c r="H12217" s="85" t="s">
        <v>260</v>
      </c>
      <c r="I12217" s="85">
        <v>1</v>
      </c>
      <c r="J12217" s="88">
        <v>233.8860529911606</v>
      </c>
      <c r="K12217" s="146">
        <v>458.39347599090723</v>
      </c>
      <c r="L12217" s="147">
        <v>9.7681082320282256E-7</v>
      </c>
      <c r="M12217" s="147">
        <v>27.784680697109302</v>
      </c>
      <c r="N12217" s="87">
        <v>3504.0694648640529</v>
      </c>
      <c r="O12217" s="88">
        <v>207.46045840638169</v>
      </c>
      <c r="P12217" s="89">
        <v>59.205578110430103</v>
      </c>
    </row>
    <row r="12218" spans="1:16">
      <c r="A12218" s="75" t="s">
        <v>17143</v>
      </c>
      <c r="B12218" s="85">
        <v>12214</v>
      </c>
      <c r="C12218" s="85">
        <v>11401</v>
      </c>
      <c r="D12218" s="85">
        <v>12214</v>
      </c>
      <c r="E12218" s="86" t="s">
        <v>17144</v>
      </c>
      <c r="F12218" s="85" t="s">
        <v>55</v>
      </c>
      <c r="G12218" s="86" t="s">
        <v>11996</v>
      </c>
      <c r="H12218" s="85" t="s">
        <v>260</v>
      </c>
      <c r="I12218" s="85">
        <v>1</v>
      </c>
      <c r="J12218" s="88">
        <v>233.8860529911606</v>
      </c>
      <c r="K12218" s="146">
        <v>458.39347599090723</v>
      </c>
      <c r="L12218" s="147">
        <v>9.7681082320282256E-7</v>
      </c>
      <c r="M12218" s="147">
        <v>27.784680697109302</v>
      </c>
      <c r="N12218" s="87">
        <v>3504.0694648640529</v>
      </c>
      <c r="O12218" s="88">
        <v>207.46045840638169</v>
      </c>
      <c r="P12218" s="89">
        <v>59.205578110430103</v>
      </c>
    </row>
    <row r="12219" spans="1:16">
      <c r="A12219" s="75" t="s">
        <v>11997</v>
      </c>
      <c r="B12219" s="85">
        <v>12215</v>
      </c>
      <c r="C12219" s="85">
        <v>8111</v>
      </c>
      <c r="D12219" s="85">
        <v>12215</v>
      </c>
      <c r="E12219" s="86" t="s">
        <v>11998</v>
      </c>
      <c r="F12219" s="85" t="s">
        <v>55</v>
      </c>
      <c r="G12219" s="86" t="s">
        <v>11998</v>
      </c>
      <c r="H12219" s="85" t="s">
        <v>260</v>
      </c>
      <c r="I12219" s="85">
        <v>1</v>
      </c>
      <c r="J12219" s="88">
        <v>4.3646642980676864</v>
      </c>
      <c r="K12219" s="146">
        <v>4.6663013337342143</v>
      </c>
      <c r="L12219" s="147">
        <v>1.7534836809086091E-8</v>
      </c>
      <c r="M12219" s="147">
        <v>0.66097996653782776</v>
      </c>
      <c r="N12219" s="87">
        <v>78.130287138480938</v>
      </c>
      <c r="O12219" s="88">
        <v>3.8943600184737668</v>
      </c>
      <c r="P12219" s="89">
        <v>49.844434995756032</v>
      </c>
    </row>
    <row r="12220" spans="1:16">
      <c r="A12220" s="75" t="s">
        <v>17145</v>
      </c>
      <c r="B12220" s="85">
        <v>12216</v>
      </c>
      <c r="C12220" s="85">
        <v>11402</v>
      </c>
      <c r="D12220" s="85">
        <v>12216</v>
      </c>
      <c r="E12220" s="86" t="s">
        <v>17146</v>
      </c>
      <c r="F12220" s="85" t="s">
        <v>55</v>
      </c>
      <c r="G12220" s="86" t="s">
        <v>11998</v>
      </c>
      <c r="H12220" s="85" t="s">
        <v>260</v>
      </c>
      <c r="I12220" s="85">
        <v>1</v>
      </c>
      <c r="J12220" s="88">
        <v>4.3646642980676864</v>
      </c>
      <c r="K12220" s="146">
        <v>4.6663013337342143</v>
      </c>
      <c r="L12220" s="147">
        <v>1.7534836809086091E-8</v>
      </c>
      <c r="M12220" s="147">
        <v>0.66097996653782776</v>
      </c>
      <c r="N12220" s="87">
        <v>78.130287138480938</v>
      </c>
      <c r="O12220" s="88">
        <v>3.8943600184737668</v>
      </c>
      <c r="P12220" s="89">
        <v>49.844434995756032</v>
      </c>
    </row>
    <row r="12221" spans="1:16">
      <c r="A12221" s="75" t="s">
        <v>11999</v>
      </c>
      <c r="B12221" s="85">
        <v>12217</v>
      </c>
      <c r="C12221" s="85">
        <v>8112</v>
      </c>
      <c r="D12221" s="85">
        <v>12217</v>
      </c>
      <c r="E12221" s="86" t="s">
        <v>12000</v>
      </c>
      <c r="F12221" s="85" t="s">
        <v>32</v>
      </c>
      <c r="G12221" s="86" t="s">
        <v>12001</v>
      </c>
      <c r="H12221" s="85" t="s">
        <v>260</v>
      </c>
      <c r="I12221" s="85">
        <v>1</v>
      </c>
      <c r="J12221" s="88">
        <v>3814.1188014982449</v>
      </c>
      <c r="K12221" s="146">
        <v>11378.836460109889</v>
      </c>
      <c r="L12221" s="147">
        <v>2.6689884002119019E-5</v>
      </c>
      <c r="M12221" s="147">
        <v>65435.243537625167</v>
      </c>
      <c r="N12221" s="87">
        <v>53909.026891605543</v>
      </c>
      <c r="O12221" s="88">
        <v>3314.0332898505121</v>
      </c>
      <c r="P12221" s="89">
        <v>61.474552239906181</v>
      </c>
    </row>
    <row r="12222" spans="1:16">
      <c r="A12222" s="75" t="s">
        <v>12002</v>
      </c>
      <c r="B12222" s="85">
        <v>12218</v>
      </c>
      <c r="C12222" s="85">
        <v>8113</v>
      </c>
      <c r="D12222" s="85">
        <v>12218</v>
      </c>
      <c r="E12222" s="86" t="s">
        <v>12000</v>
      </c>
      <c r="F12222" s="85" t="s">
        <v>38</v>
      </c>
      <c r="G12222" s="86" t="s">
        <v>12001</v>
      </c>
      <c r="H12222" s="85" t="s">
        <v>260</v>
      </c>
      <c r="I12222" s="85">
        <v>1</v>
      </c>
      <c r="J12222" s="88">
        <v>5221.9635399719318</v>
      </c>
      <c r="K12222" s="146">
        <v>13091.463391279114</v>
      </c>
      <c r="L12222" s="147">
        <v>3.2496342249733933E-5</v>
      </c>
      <c r="M12222" s="147">
        <v>65485.804279067539</v>
      </c>
      <c r="N12222" s="87">
        <v>65617.055059433129</v>
      </c>
      <c r="O12222" s="88">
        <v>4451.9871208946124</v>
      </c>
      <c r="P12222" s="89">
        <v>67.8480178188764</v>
      </c>
    </row>
    <row r="12223" spans="1:16">
      <c r="A12223" s="75" t="s">
        <v>17147</v>
      </c>
      <c r="B12223" s="85">
        <v>12219</v>
      </c>
      <c r="C12223" s="85">
        <v>11403</v>
      </c>
      <c r="D12223" s="85">
        <v>12219</v>
      </c>
      <c r="E12223" s="86" t="s">
        <v>17148</v>
      </c>
      <c r="F12223" s="85" t="s">
        <v>55</v>
      </c>
      <c r="G12223" s="86" t="s">
        <v>12001</v>
      </c>
      <c r="H12223" s="85" t="s">
        <v>260</v>
      </c>
      <c r="I12223" s="85">
        <v>1</v>
      </c>
      <c r="J12223" s="88">
        <v>5221.9635399719318</v>
      </c>
      <c r="K12223" s="146">
        <v>13091.463391279114</v>
      </c>
      <c r="L12223" s="147">
        <v>3.2496342249733933E-5</v>
      </c>
      <c r="M12223" s="147">
        <v>65485.804279067539</v>
      </c>
      <c r="N12223" s="87">
        <v>65617.055059433129</v>
      </c>
      <c r="O12223" s="88">
        <v>4451.9871208946124</v>
      </c>
      <c r="P12223" s="89">
        <v>67.8480178188764</v>
      </c>
    </row>
    <row r="12224" spans="1:16">
      <c r="A12224" s="75" t="s">
        <v>12003</v>
      </c>
      <c r="B12224" s="85">
        <v>12220</v>
      </c>
      <c r="C12224" s="85">
        <v>8114</v>
      </c>
      <c r="D12224" s="85">
        <v>12220</v>
      </c>
      <c r="E12224" s="86" t="s">
        <v>12004</v>
      </c>
      <c r="F12224" s="85" t="s">
        <v>32</v>
      </c>
      <c r="G12224" s="86" t="s">
        <v>12004</v>
      </c>
      <c r="H12224" s="85" t="s">
        <v>260</v>
      </c>
      <c r="I12224" s="85">
        <v>1</v>
      </c>
      <c r="J12224" s="88">
        <v>3941.099361735111</v>
      </c>
      <c r="K12224" s="146">
        <v>11749.94488618745</v>
      </c>
      <c r="L12224" s="147">
        <v>2.7397925093906009E-5</v>
      </c>
      <c r="M12224" s="147">
        <v>65449.138890356167</v>
      </c>
      <c r="N12224" s="87">
        <v>55605.401570196242</v>
      </c>
      <c r="O12224" s="88">
        <v>3427.3813482026972</v>
      </c>
      <c r="P12224" s="89">
        <v>61.637561305550001</v>
      </c>
    </row>
    <row r="12225" spans="1:16">
      <c r="A12225" s="75" t="s">
        <v>12005</v>
      </c>
      <c r="B12225" s="85">
        <v>12221</v>
      </c>
      <c r="C12225" s="85">
        <v>8115</v>
      </c>
      <c r="D12225" s="85">
        <v>12221</v>
      </c>
      <c r="E12225" s="86" t="s">
        <v>12004</v>
      </c>
      <c r="F12225" s="85" t="s">
        <v>38</v>
      </c>
      <c r="G12225" s="86" t="s">
        <v>12004</v>
      </c>
      <c r="H12225" s="85" t="s">
        <v>260</v>
      </c>
      <c r="I12225" s="85">
        <v>1</v>
      </c>
      <c r="J12225" s="88">
        <v>5366.3328191769724</v>
      </c>
      <c r="K12225" s="146">
        <v>13486.38848930142</v>
      </c>
      <c r="L12225" s="147">
        <v>3.3274423214683683E-5</v>
      </c>
      <c r="M12225" s="147">
        <v>65500.434098193247</v>
      </c>
      <c r="N12225" s="87">
        <v>67470.007991450795</v>
      </c>
      <c r="O12225" s="88">
        <v>4580.7034671294941</v>
      </c>
      <c r="P12225" s="89">
        <v>67.892439966954214</v>
      </c>
    </row>
    <row r="12226" spans="1:16">
      <c r="A12226" s="75" t="s">
        <v>17149</v>
      </c>
      <c r="B12226" s="85">
        <v>12222</v>
      </c>
      <c r="C12226" s="85">
        <v>11404</v>
      </c>
      <c r="D12226" s="85">
        <v>12222</v>
      </c>
      <c r="E12226" s="86" t="s">
        <v>17150</v>
      </c>
      <c r="F12226" s="85" t="s">
        <v>55</v>
      </c>
      <c r="G12226" s="86" t="s">
        <v>12004</v>
      </c>
      <c r="H12226" s="85" t="s">
        <v>260</v>
      </c>
      <c r="I12226" s="85">
        <v>1</v>
      </c>
      <c r="J12226" s="88">
        <v>5354.3368360802224</v>
      </c>
      <c r="K12226" s="146">
        <v>13471.773095589882</v>
      </c>
      <c r="L12226" s="147">
        <v>3.3224961583147498E-5</v>
      </c>
      <c r="M12226" s="147">
        <v>65500.002353875847</v>
      </c>
      <c r="N12226" s="87">
        <v>67370.145321699485</v>
      </c>
      <c r="O12226" s="88">
        <v>4570.9961222931033</v>
      </c>
      <c r="P12226" s="89">
        <v>67.848987121314934</v>
      </c>
    </row>
    <row r="12227" spans="1:16">
      <c r="A12227" s="75" t="s">
        <v>12006</v>
      </c>
      <c r="B12227" s="85">
        <v>12223</v>
      </c>
      <c r="C12227" s="85">
        <v>8116</v>
      </c>
      <c r="D12227" s="85">
        <v>12223</v>
      </c>
      <c r="E12227" s="86" t="s">
        <v>12007</v>
      </c>
      <c r="F12227" s="85" t="s">
        <v>32</v>
      </c>
      <c r="G12227" s="86" t="s">
        <v>12007</v>
      </c>
      <c r="H12227" s="85" t="s">
        <v>260</v>
      </c>
      <c r="I12227" s="85">
        <v>1</v>
      </c>
      <c r="J12227" s="88">
        <v>79.409434521851068</v>
      </c>
      <c r="K12227" s="146">
        <v>99.606229755759642</v>
      </c>
      <c r="L12227" s="147">
        <v>3.2702294187620381E-7</v>
      </c>
      <c r="M12227" s="147">
        <v>9.8911165622571406</v>
      </c>
      <c r="N12227" s="87">
        <v>1097.153420013065</v>
      </c>
      <c r="O12227" s="88">
        <v>71.486574251840963</v>
      </c>
      <c r="P12227" s="89">
        <v>65.156406522425726</v>
      </c>
    </row>
    <row r="12228" spans="1:16">
      <c r="A12228" s="75" t="s">
        <v>12008</v>
      </c>
      <c r="B12228" s="85">
        <v>12224</v>
      </c>
      <c r="C12228" s="85">
        <v>8117</v>
      </c>
      <c r="D12228" s="85">
        <v>12224</v>
      </c>
      <c r="E12228" s="86" t="s">
        <v>12007</v>
      </c>
      <c r="F12228" s="85" t="s">
        <v>38</v>
      </c>
      <c r="G12228" s="86" t="s">
        <v>12007</v>
      </c>
      <c r="H12228" s="85" t="s">
        <v>260</v>
      </c>
      <c r="I12228" s="85">
        <v>1</v>
      </c>
      <c r="J12228" s="88">
        <v>79.845610721731958</v>
      </c>
      <c r="K12228" s="146">
        <v>100.1029444438621</v>
      </c>
      <c r="L12228" s="147">
        <v>3.2880575136760969E-7</v>
      </c>
      <c r="M12228" s="147">
        <v>9.9454333016922636</v>
      </c>
      <c r="N12228" s="87">
        <v>1103.3826506686651</v>
      </c>
      <c r="O12228" s="88">
        <v>71.880626734474419</v>
      </c>
      <c r="P12228" s="89">
        <v>65.145692376904577</v>
      </c>
    </row>
    <row r="12229" spans="1:16">
      <c r="A12229" s="75" t="s">
        <v>17151</v>
      </c>
      <c r="B12229" s="85">
        <v>12225</v>
      </c>
      <c r="C12229" s="85">
        <v>11405</v>
      </c>
      <c r="D12229" s="85">
        <v>12225</v>
      </c>
      <c r="E12229" s="86" t="s">
        <v>17152</v>
      </c>
      <c r="F12229" s="85" t="s">
        <v>55</v>
      </c>
      <c r="G12229" s="86" t="s">
        <v>12007</v>
      </c>
      <c r="H12229" s="85" t="s">
        <v>260</v>
      </c>
      <c r="I12229" s="85">
        <v>1</v>
      </c>
      <c r="J12229" s="88">
        <v>79.841939476573913</v>
      </c>
      <c r="K12229" s="146">
        <v>100.09876365317668</v>
      </c>
      <c r="L12229" s="147">
        <v>3.2879074566414612E-7</v>
      </c>
      <c r="M12229" s="147">
        <v>9.9449761239124719</v>
      </c>
      <c r="N12229" s="87">
        <v>1103.330219947112</v>
      </c>
      <c r="O12229" s="88">
        <v>71.87731003982374</v>
      </c>
      <c r="P12229" s="89">
        <v>65.145782051786057</v>
      </c>
    </row>
    <row r="12230" spans="1:16">
      <c r="A12230" s="75" t="s">
        <v>12011</v>
      </c>
      <c r="B12230" s="85">
        <v>12226</v>
      </c>
      <c r="C12230" s="85">
        <v>8119</v>
      </c>
      <c r="D12230" s="85">
        <v>12226</v>
      </c>
      <c r="E12230" s="86" t="s">
        <v>12012</v>
      </c>
      <c r="F12230" s="85" t="s">
        <v>55</v>
      </c>
      <c r="G12230" s="86" t="s">
        <v>12013</v>
      </c>
      <c r="H12230" s="85" t="s">
        <v>260</v>
      </c>
      <c r="I12230" s="85">
        <v>1</v>
      </c>
      <c r="J12230" s="88">
        <v>8068583.0944403419</v>
      </c>
      <c r="K12230" s="146">
        <v>17121459.053637229</v>
      </c>
      <c r="L12230" s="147">
        <v>6.1302953219290829E-2</v>
      </c>
      <c r="M12230" s="147">
        <v>788015.38526589982</v>
      </c>
      <c r="N12230" s="87">
        <v>84258649.626412794</v>
      </c>
      <c r="O12230" s="88">
        <v>7259153.9721722938</v>
      </c>
      <c r="P12230" s="89">
        <v>86.153219928850447</v>
      </c>
    </row>
    <row r="12231" spans="1:16">
      <c r="A12231" s="75" t="s">
        <v>17153</v>
      </c>
      <c r="B12231" s="85">
        <v>12227</v>
      </c>
      <c r="C12231" s="85">
        <v>11406</v>
      </c>
      <c r="D12231" s="85">
        <v>12227</v>
      </c>
      <c r="E12231" s="86" t="s">
        <v>17154</v>
      </c>
      <c r="F12231" s="85" t="s">
        <v>55</v>
      </c>
      <c r="G12231" s="86" t="s">
        <v>12013</v>
      </c>
      <c r="H12231" s="85" t="s">
        <v>260</v>
      </c>
      <c r="I12231" s="85">
        <v>1</v>
      </c>
      <c r="J12231" s="88">
        <v>8068583.0944403419</v>
      </c>
      <c r="K12231" s="146">
        <v>17121459.053637229</v>
      </c>
      <c r="L12231" s="147">
        <v>6.1302953219290829E-2</v>
      </c>
      <c r="M12231" s="147">
        <v>788015.38526589982</v>
      </c>
      <c r="N12231" s="87">
        <v>84258649.626412794</v>
      </c>
      <c r="O12231" s="88">
        <v>7259153.9721722938</v>
      </c>
      <c r="P12231" s="89">
        <v>86.153219928850447</v>
      </c>
    </row>
    <row r="12232" spans="1:16">
      <c r="A12232" s="75" t="s">
        <v>12009</v>
      </c>
      <c r="B12232" s="85">
        <v>12228</v>
      </c>
      <c r="C12232" s="85">
        <v>8118</v>
      </c>
      <c r="D12232" s="85">
        <v>12228</v>
      </c>
      <c r="E12232" s="86" t="s">
        <v>12010</v>
      </c>
      <c r="F12232" s="85" t="s">
        <v>55</v>
      </c>
      <c r="G12232" s="86" t="s">
        <v>12010</v>
      </c>
      <c r="H12232" s="85" t="s">
        <v>260</v>
      </c>
      <c r="I12232" s="85">
        <v>1</v>
      </c>
      <c r="J12232" s="88">
        <v>3340613.2500676168</v>
      </c>
      <c r="K12232" s="146">
        <v>7088750.5656708302</v>
      </c>
      <c r="L12232" s="147">
        <v>2.5381092985854881E-2</v>
      </c>
      <c r="M12232" s="147">
        <v>326259.84096655092</v>
      </c>
      <c r="N12232" s="87">
        <v>34885376.784999788</v>
      </c>
      <c r="O12232" s="88">
        <v>3005487.5385069409</v>
      </c>
      <c r="P12232" s="89">
        <v>86.153219930227536</v>
      </c>
    </row>
    <row r="12233" spans="1:16">
      <c r="A12233" s="75" t="s">
        <v>17155</v>
      </c>
      <c r="B12233" s="85">
        <v>12229</v>
      </c>
      <c r="C12233" s="85">
        <v>11407</v>
      </c>
      <c r="D12233" s="85">
        <v>12229</v>
      </c>
      <c r="E12233" s="86" t="s">
        <v>17156</v>
      </c>
      <c r="F12233" s="85" t="s">
        <v>55</v>
      </c>
      <c r="G12233" s="86" t="s">
        <v>12010</v>
      </c>
      <c r="H12233" s="85" t="s">
        <v>260</v>
      </c>
      <c r="I12233" s="85">
        <v>1</v>
      </c>
      <c r="J12233" s="88">
        <v>3340613.2500676168</v>
      </c>
      <c r="K12233" s="146">
        <v>7088750.5656708302</v>
      </c>
      <c r="L12233" s="147">
        <v>2.5381092985854881E-2</v>
      </c>
      <c r="M12233" s="147">
        <v>326259.84096655092</v>
      </c>
      <c r="N12233" s="87">
        <v>34885376.784999788</v>
      </c>
      <c r="O12233" s="88">
        <v>3005487.5385069409</v>
      </c>
      <c r="P12233" s="89">
        <v>86.153219930227536</v>
      </c>
    </row>
    <row r="12234" spans="1:16">
      <c r="A12234" s="75" t="s">
        <v>12014</v>
      </c>
      <c r="B12234" s="85">
        <v>12230</v>
      </c>
      <c r="C12234" s="85">
        <v>8120</v>
      </c>
      <c r="D12234" s="85">
        <v>12230</v>
      </c>
      <c r="E12234" s="86" t="s">
        <v>12015</v>
      </c>
      <c r="F12234" s="85" t="s">
        <v>55</v>
      </c>
      <c r="G12234" s="86" t="s">
        <v>12015</v>
      </c>
      <c r="H12234" s="85" t="s">
        <v>260</v>
      </c>
      <c r="I12234" s="85">
        <v>1</v>
      </c>
      <c r="J12234" s="88">
        <v>3280091.2571536568</v>
      </c>
      <c r="K12234" s="146">
        <v>6960323.453821511</v>
      </c>
      <c r="L12234" s="147">
        <v>2.492126294525018E-2</v>
      </c>
      <c r="M12234" s="147">
        <v>320348.98140264727</v>
      </c>
      <c r="N12234" s="87">
        <v>34253357.341814503</v>
      </c>
      <c r="O12234" s="88">
        <v>2951037.0284073539</v>
      </c>
      <c r="P12234" s="89">
        <v>86.153219929916176</v>
      </c>
    </row>
    <row r="12235" spans="1:16">
      <c r="A12235" s="75" t="s">
        <v>17157</v>
      </c>
      <c r="B12235" s="85">
        <v>12231</v>
      </c>
      <c r="C12235" s="85">
        <v>11408</v>
      </c>
      <c r="D12235" s="85">
        <v>12231</v>
      </c>
      <c r="E12235" s="86" t="s">
        <v>17158</v>
      </c>
      <c r="F12235" s="85" t="s">
        <v>55</v>
      </c>
      <c r="G12235" s="86" t="s">
        <v>12015</v>
      </c>
      <c r="H12235" s="85" t="s">
        <v>260</v>
      </c>
      <c r="I12235" s="85">
        <v>1</v>
      </c>
      <c r="J12235" s="88">
        <v>3280091.2571536568</v>
      </c>
      <c r="K12235" s="146">
        <v>6960323.453821511</v>
      </c>
      <c r="L12235" s="147">
        <v>2.492126294525018E-2</v>
      </c>
      <c r="M12235" s="147">
        <v>320348.98140264727</v>
      </c>
      <c r="N12235" s="87">
        <v>34253357.341814503</v>
      </c>
      <c r="O12235" s="88">
        <v>2951037.0284073539</v>
      </c>
      <c r="P12235" s="89">
        <v>86.153219929916176</v>
      </c>
    </row>
    <row r="12236" spans="1:16">
      <c r="A12236" s="75" t="s">
        <v>12016</v>
      </c>
      <c r="B12236" s="85">
        <v>12232</v>
      </c>
      <c r="C12236" s="85">
        <v>8121</v>
      </c>
      <c r="D12236" s="85">
        <v>12232</v>
      </c>
      <c r="E12236" s="86" t="s">
        <v>12017</v>
      </c>
      <c r="F12236" s="85" t="s">
        <v>429</v>
      </c>
      <c r="G12236" s="86" t="s">
        <v>12017</v>
      </c>
      <c r="H12236" s="85" t="s">
        <v>260</v>
      </c>
      <c r="I12236" s="85">
        <v>1</v>
      </c>
      <c r="J12236" s="88">
        <v>2332698.2733830409</v>
      </c>
      <c r="K12236" s="146">
        <v>1990261.3738982156</v>
      </c>
      <c r="L12236" s="147">
        <v>9.0523467925291406E-3</v>
      </c>
      <c r="M12236" s="147">
        <v>228671.97881590101</v>
      </c>
      <c r="N12236" s="87">
        <v>38063712.843979158</v>
      </c>
      <c r="O12236" s="88">
        <v>2106232.4488716442</v>
      </c>
      <c r="P12236" s="89">
        <v>55.334393087320798</v>
      </c>
    </row>
    <row r="12237" spans="1:16">
      <c r="A12237" s="75" t="s">
        <v>12018</v>
      </c>
      <c r="B12237" s="85">
        <v>12233</v>
      </c>
      <c r="C12237" s="85">
        <v>8122</v>
      </c>
      <c r="D12237" s="85">
        <v>12233</v>
      </c>
      <c r="E12237" s="86" t="s">
        <v>12017</v>
      </c>
      <c r="F12237" s="85" t="s">
        <v>38</v>
      </c>
      <c r="G12237" s="86" t="s">
        <v>12017</v>
      </c>
      <c r="H12237" s="85" t="s">
        <v>260</v>
      </c>
      <c r="I12237" s="85">
        <v>1</v>
      </c>
      <c r="J12237" s="88">
        <v>2306944.1564839031</v>
      </c>
      <c r="K12237" s="146">
        <v>2539037.5548664909</v>
      </c>
      <c r="L12237" s="147">
        <v>9.3435451370268551E-3</v>
      </c>
      <c r="M12237" s="147">
        <v>210704.13167455769</v>
      </c>
      <c r="N12237" s="87">
        <v>35253556.797289677</v>
      </c>
      <c r="O12237" s="88">
        <v>2044487.2507603469</v>
      </c>
      <c r="P12237" s="89">
        <v>57.993786627439782</v>
      </c>
    </row>
    <row r="12238" spans="1:16">
      <c r="A12238" s="75" t="s">
        <v>17159</v>
      </c>
      <c r="B12238" s="85">
        <v>12234</v>
      </c>
      <c r="C12238" s="85">
        <v>11409</v>
      </c>
      <c r="D12238" s="85">
        <v>12234</v>
      </c>
      <c r="E12238" s="86" t="s">
        <v>17160</v>
      </c>
      <c r="F12238" s="85" t="s">
        <v>55</v>
      </c>
      <c r="G12238" s="86" t="s">
        <v>12017</v>
      </c>
      <c r="H12238" s="85" t="s">
        <v>260</v>
      </c>
      <c r="I12238" s="85">
        <v>1</v>
      </c>
      <c r="J12238" s="88">
        <v>2308502.6571798092</v>
      </c>
      <c r="K12238" s="146">
        <v>2505828.5707149119</v>
      </c>
      <c r="L12238" s="147">
        <v>9.3259233787530999E-3</v>
      </c>
      <c r="M12238" s="147">
        <v>211791.4491851335</v>
      </c>
      <c r="N12238" s="87">
        <v>35423612.333324648</v>
      </c>
      <c r="O12238" s="88">
        <v>2048223.7381966091</v>
      </c>
      <c r="P12238" s="89">
        <v>57.820860247777418</v>
      </c>
    </row>
    <row r="12239" spans="1:16">
      <c r="A12239" s="75" t="s">
        <v>12019</v>
      </c>
      <c r="B12239" s="85">
        <v>12235</v>
      </c>
      <c r="C12239" s="85">
        <v>8123</v>
      </c>
      <c r="D12239" s="85">
        <v>12235</v>
      </c>
      <c r="E12239" s="86" t="s">
        <v>12020</v>
      </c>
      <c r="F12239" s="85" t="s">
        <v>32</v>
      </c>
      <c r="G12239" s="86" t="s">
        <v>12020</v>
      </c>
      <c r="H12239" s="85" t="s">
        <v>260</v>
      </c>
      <c r="I12239" s="85">
        <v>1</v>
      </c>
      <c r="J12239" s="88">
        <v>790798.9000394789</v>
      </c>
      <c r="K12239" s="146">
        <v>1336183.8305313669</v>
      </c>
      <c r="L12239" s="147">
        <v>4.0015483756576133E-3</v>
      </c>
      <c r="M12239" s="147">
        <v>118315.3557686904</v>
      </c>
      <c r="N12239" s="87">
        <v>15465500.252152091</v>
      </c>
      <c r="O12239" s="88">
        <v>682592.09336109762</v>
      </c>
      <c r="P12239" s="89">
        <v>44.136438022178559</v>
      </c>
    </row>
    <row r="12240" spans="1:16">
      <c r="A12240" s="75" t="s">
        <v>12021</v>
      </c>
      <c r="B12240" s="85">
        <v>12236</v>
      </c>
      <c r="C12240" s="85">
        <v>8124</v>
      </c>
      <c r="D12240" s="85">
        <v>12236</v>
      </c>
      <c r="E12240" s="86" t="s">
        <v>12020</v>
      </c>
      <c r="F12240" s="85" t="s">
        <v>38</v>
      </c>
      <c r="G12240" s="86" t="s">
        <v>12020</v>
      </c>
      <c r="H12240" s="85" t="s">
        <v>260</v>
      </c>
      <c r="I12240" s="85">
        <v>1</v>
      </c>
      <c r="J12240" s="88">
        <v>1611606.2334748639</v>
      </c>
      <c r="K12240" s="146">
        <v>2457094.9271470206</v>
      </c>
      <c r="L12240" s="147">
        <v>7.891051524799856E-3</v>
      </c>
      <c r="M12240" s="147">
        <v>147225.6584983583</v>
      </c>
      <c r="N12240" s="87">
        <v>23107306.998950571</v>
      </c>
      <c r="O12240" s="88">
        <v>1419974.312355167</v>
      </c>
      <c r="P12240" s="89">
        <v>61.451311155369851</v>
      </c>
    </row>
    <row r="12241" spans="1:16">
      <c r="A12241" s="75" t="s">
        <v>17161</v>
      </c>
      <c r="B12241" s="85">
        <v>12237</v>
      </c>
      <c r="C12241" s="85">
        <v>11410</v>
      </c>
      <c r="D12241" s="85">
        <v>12237</v>
      </c>
      <c r="E12241" s="86" t="s">
        <v>17162</v>
      </c>
      <c r="F12241" s="85" t="s">
        <v>55</v>
      </c>
      <c r="G12241" s="86" t="s">
        <v>12020</v>
      </c>
      <c r="H12241" s="85" t="s">
        <v>260</v>
      </c>
      <c r="I12241" s="85">
        <v>1</v>
      </c>
      <c r="J12241" s="88">
        <v>1611606.2334748639</v>
      </c>
      <c r="K12241" s="146">
        <v>2457094.9271470206</v>
      </c>
      <c r="L12241" s="147">
        <v>7.891051524799856E-3</v>
      </c>
      <c r="M12241" s="147">
        <v>147225.6584983583</v>
      </c>
      <c r="N12241" s="87">
        <v>23107306.998950571</v>
      </c>
      <c r="O12241" s="88">
        <v>1419974.312355167</v>
      </c>
      <c r="P12241" s="89">
        <v>61.451311155369851</v>
      </c>
    </row>
    <row r="12242" spans="1:16">
      <c r="A12242" s="75" t="s">
        <v>12022</v>
      </c>
      <c r="B12242" s="85">
        <v>12238</v>
      </c>
      <c r="C12242" s="85">
        <v>8125</v>
      </c>
      <c r="D12242" s="85">
        <v>12238</v>
      </c>
      <c r="E12242" s="86" t="s">
        <v>12023</v>
      </c>
      <c r="F12242" s="85" t="s">
        <v>32</v>
      </c>
      <c r="G12242" s="86" t="s">
        <v>12023</v>
      </c>
      <c r="H12242" s="85" t="s">
        <v>260</v>
      </c>
      <c r="I12242" s="85">
        <v>1</v>
      </c>
      <c r="J12242" s="88">
        <v>52190.760725034881</v>
      </c>
      <c r="K12242" s="146">
        <v>84498.605804799518</v>
      </c>
      <c r="L12242" s="147">
        <v>4.9583018531415177E-4</v>
      </c>
      <c r="M12242" s="147">
        <v>13077.068733027951</v>
      </c>
      <c r="N12242" s="87">
        <v>839885.32486579905</v>
      </c>
      <c r="O12242" s="88">
        <v>45353.418338511809</v>
      </c>
      <c r="P12242" s="89">
        <v>53.999536598354773</v>
      </c>
    </row>
    <row r="12243" spans="1:16">
      <c r="A12243" s="75" t="s">
        <v>12024</v>
      </c>
      <c r="B12243" s="85">
        <v>12239</v>
      </c>
      <c r="C12243" s="85">
        <v>8126</v>
      </c>
      <c r="D12243" s="85">
        <v>12239</v>
      </c>
      <c r="E12243" s="86" t="s">
        <v>12023</v>
      </c>
      <c r="F12243" s="85" t="s">
        <v>38</v>
      </c>
      <c r="G12243" s="86" t="s">
        <v>12023</v>
      </c>
      <c r="H12243" s="85" t="s">
        <v>260</v>
      </c>
      <c r="I12243" s="85">
        <v>1</v>
      </c>
      <c r="J12243" s="88">
        <v>75494.602930615525</v>
      </c>
      <c r="K12243" s="146">
        <v>120909.03605347448</v>
      </c>
      <c r="L12243" s="147">
        <v>5.9469282714566952E-4</v>
      </c>
      <c r="M12243" s="147">
        <v>13676.03316656425</v>
      </c>
      <c r="N12243" s="87">
        <v>1073962.8766092991</v>
      </c>
      <c r="O12243" s="88">
        <v>65730.294666498943</v>
      </c>
      <c r="P12243" s="89">
        <v>61.203507214347795</v>
      </c>
    </row>
    <row r="12244" spans="1:16">
      <c r="A12244" s="75" t="s">
        <v>17163</v>
      </c>
      <c r="B12244" s="85">
        <v>12240</v>
      </c>
      <c r="C12244" s="85">
        <v>11411</v>
      </c>
      <c r="D12244" s="85">
        <v>12240</v>
      </c>
      <c r="E12244" s="86" t="s">
        <v>17164</v>
      </c>
      <c r="F12244" s="85" t="s">
        <v>55</v>
      </c>
      <c r="G12244" s="86" t="s">
        <v>12023</v>
      </c>
      <c r="H12244" s="85" t="s">
        <v>260</v>
      </c>
      <c r="I12244" s="85">
        <v>1</v>
      </c>
      <c r="J12244" s="88">
        <v>75298.457157670418</v>
      </c>
      <c r="K12244" s="146">
        <v>120602.57362889293</v>
      </c>
      <c r="L12244" s="147">
        <v>5.9386071160324712E-4</v>
      </c>
      <c r="M12244" s="147">
        <v>13670.99175147287</v>
      </c>
      <c r="N12244" s="87">
        <v>1071992.6726441849</v>
      </c>
      <c r="O12244" s="88">
        <v>65558.784830382603</v>
      </c>
      <c r="P12244" s="89">
        <v>61.156000878881784</v>
      </c>
    </row>
    <row r="12245" spans="1:16">
      <c r="A12245" s="75" t="s">
        <v>12025</v>
      </c>
      <c r="B12245" s="85">
        <v>12241</v>
      </c>
      <c r="C12245" s="85">
        <v>8127</v>
      </c>
      <c r="D12245" s="85">
        <v>12241</v>
      </c>
      <c r="E12245" s="86" t="s">
        <v>12026</v>
      </c>
      <c r="F12245" s="85" t="s">
        <v>32</v>
      </c>
      <c r="G12245" s="86" t="s">
        <v>12026</v>
      </c>
      <c r="H12245" s="85" t="s">
        <v>260</v>
      </c>
      <c r="I12245" s="85">
        <v>1</v>
      </c>
      <c r="J12245" s="88">
        <v>14011.82408179549</v>
      </c>
      <c r="K12245" s="146">
        <v>17705.792819653387</v>
      </c>
      <c r="L12245" s="147">
        <v>7.3904971239221781E-5</v>
      </c>
      <c r="M12245" s="147">
        <v>1386.6836663785559</v>
      </c>
      <c r="N12245" s="87">
        <v>742637.60628303001</v>
      </c>
      <c r="O12245" s="88">
        <v>11127.192506893691</v>
      </c>
      <c r="P12245" s="89">
        <v>14.983341016874057</v>
      </c>
    </row>
    <row r="12246" spans="1:16">
      <c r="A12246" s="75" t="s">
        <v>12027</v>
      </c>
      <c r="B12246" s="85">
        <v>12242</v>
      </c>
      <c r="C12246" s="85">
        <v>8128</v>
      </c>
      <c r="D12246" s="85">
        <v>12242</v>
      </c>
      <c r="E12246" s="86" t="s">
        <v>12026</v>
      </c>
      <c r="F12246" s="85" t="s">
        <v>38</v>
      </c>
      <c r="G12246" s="86" t="s">
        <v>12026</v>
      </c>
      <c r="H12246" s="85" t="s">
        <v>260</v>
      </c>
      <c r="I12246" s="85">
        <v>1</v>
      </c>
      <c r="J12246" s="88">
        <v>168617.58794267551</v>
      </c>
      <c r="K12246" s="146">
        <v>220754.28603794012</v>
      </c>
      <c r="L12246" s="147">
        <v>7.5329419907753067E-4</v>
      </c>
      <c r="M12246" s="147">
        <v>8468.4993758025958</v>
      </c>
      <c r="N12246" s="87">
        <v>2251946.3167188969</v>
      </c>
      <c r="O12246" s="88">
        <v>149926.35515044129</v>
      </c>
      <c r="P12246" s="89">
        <v>66.576345109720535</v>
      </c>
    </row>
    <row r="12247" spans="1:16">
      <c r="A12247" s="75" t="s">
        <v>17165</v>
      </c>
      <c r="B12247" s="85">
        <v>12243</v>
      </c>
      <c r="C12247" s="85">
        <v>11412</v>
      </c>
      <c r="D12247" s="85">
        <v>12243</v>
      </c>
      <c r="E12247" s="86" t="s">
        <v>17166</v>
      </c>
      <c r="F12247" s="85" t="s">
        <v>55</v>
      </c>
      <c r="G12247" s="86" t="s">
        <v>12026</v>
      </c>
      <c r="H12247" s="85" t="s">
        <v>260</v>
      </c>
      <c r="I12247" s="85">
        <v>1</v>
      </c>
      <c r="J12247" s="88">
        <v>167316.28894320011</v>
      </c>
      <c r="K12247" s="146">
        <v>219045.25013609912</v>
      </c>
      <c r="L12247" s="147">
        <v>7.4757585779216824E-4</v>
      </c>
      <c r="M12247" s="147">
        <v>8408.8925444206016</v>
      </c>
      <c r="N12247" s="87">
        <v>2239242.6382418359</v>
      </c>
      <c r="O12247" s="88">
        <v>148758.09850226989</v>
      </c>
      <c r="P12247" s="89">
        <v>66.432326699115023</v>
      </c>
    </row>
    <row r="12248" spans="1:16">
      <c r="A12248" s="75" t="s">
        <v>12028</v>
      </c>
      <c r="B12248" s="85">
        <v>12244</v>
      </c>
      <c r="C12248" s="85">
        <v>8129</v>
      </c>
      <c r="D12248" s="85">
        <v>12244</v>
      </c>
      <c r="E12248" s="86" t="s">
        <v>12029</v>
      </c>
      <c r="F12248" s="85" t="s">
        <v>38</v>
      </c>
      <c r="G12248" s="86" t="s">
        <v>12029</v>
      </c>
      <c r="H12248" s="85" t="s">
        <v>12030</v>
      </c>
      <c r="I12248" s="85">
        <v>1</v>
      </c>
      <c r="J12248" s="88">
        <v>199.86044116778899</v>
      </c>
      <c r="K12248" s="146">
        <v>392.34096787971436</v>
      </c>
      <c r="L12248" s="147">
        <v>1.0754125235053451E-6</v>
      </c>
      <c r="M12248" s="147">
        <v>23.509385912784801</v>
      </c>
      <c r="N12248" s="87">
        <v>2754.2785085229038</v>
      </c>
      <c r="O12248" s="88">
        <v>180.17700957127241</v>
      </c>
      <c r="P12248" s="89">
        <v>65.417135200281479</v>
      </c>
    </row>
    <row r="12249" spans="1:16">
      <c r="A12249" s="75" t="s">
        <v>12031</v>
      </c>
      <c r="B12249" s="85">
        <v>12245</v>
      </c>
      <c r="C12249" s="85">
        <v>8130</v>
      </c>
      <c r="D12249" s="85">
        <v>12245</v>
      </c>
      <c r="E12249" s="86" t="s">
        <v>12029</v>
      </c>
      <c r="F12249" s="85" t="s">
        <v>11</v>
      </c>
      <c r="G12249" s="86" t="s">
        <v>12029</v>
      </c>
      <c r="H12249" s="85" t="s">
        <v>12030</v>
      </c>
      <c r="I12249" s="85">
        <v>1</v>
      </c>
      <c r="J12249" s="88">
        <v>199.8310626362198</v>
      </c>
      <c r="K12249" s="146">
        <v>391.64875826834594</v>
      </c>
      <c r="L12249" s="147">
        <v>1.074649709472132E-6</v>
      </c>
      <c r="M12249" s="147">
        <v>23.471630226966891</v>
      </c>
      <c r="N12249" s="87">
        <v>2750.0920455125861</v>
      </c>
      <c r="O12249" s="88">
        <v>180.1750736565603</v>
      </c>
      <c r="P12249" s="89">
        <v>65.516015709567895</v>
      </c>
    </row>
    <row r="12250" spans="1:16">
      <c r="A12250" s="75" t="s">
        <v>17167</v>
      </c>
      <c r="B12250" s="85">
        <v>12246</v>
      </c>
      <c r="C12250" s="85">
        <v>11413</v>
      </c>
      <c r="D12250" s="85">
        <v>12246</v>
      </c>
      <c r="E12250" s="86" t="s">
        <v>17168</v>
      </c>
      <c r="F12250" s="85" t="s">
        <v>55</v>
      </c>
      <c r="G12250" s="86" t="s">
        <v>12029</v>
      </c>
      <c r="H12250" s="85" t="s">
        <v>12030</v>
      </c>
      <c r="I12250" s="85">
        <v>1</v>
      </c>
      <c r="J12250" s="88">
        <v>199.8577270943299</v>
      </c>
      <c r="K12250" s="146">
        <v>392.2770195598394</v>
      </c>
      <c r="L12250" s="147">
        <v>1.0753420525453931E-6</v>
      </c>
      <c r="M12250" s="147">
        <v>23.505897933660911</v>
      </c>
      <c r="N12250" s="87">
        <v>2753.8917509984012</v>
      </c>
      <c r="O12250" s="88">
        <v>180.17683072588909</v>
      </c>
      <c r="P12250" s="89">
        <v>65.426257462940384</v>
      </c>
    </row>
    <row r="12251" spans="1:16">
      <c r="A12251" s="75" t="s">
        <v>12032</v>
      </c>
      <c r="B12251" s="85">
        <v>12247</v>
      </c>
      <c r="C12251" s="85">
        <v>8131</v>
      </c>
      <c r="D12251" s="85">
        <v>12247</v>
      </c>
      <c r="E12251" s="86" t="s">
        <v>12033</v>
      </c>
      <c r="F12251" s="85" t="s">
        <v>38</v>
      </c>
      <c r="G12251" s="86" t="s">
        <v>12033</v>
      </c>
      <c r="H12251" s="85" t="s">
        <v>12030</v>
      </c>
      <c r="I12251" s="85">
        <v>1</v>
      </c>
      <c r="J12251" s="88">
        <v>179.93228226310299</v>
      </c>
      <c r="K12251" s="146">
        <v>295.14021441290799</v>
      </c>
      <c r="L12251" s="147">
        <v>9.4256305953568801E-7</v>
      </c>
      <c r="M12251" s="147">
        <v>21.559636093839359</v>
      </c>
      <c r="N12251" s="87">
        <v>2444.9661460372399</v>
      </c>
      <c r="O12251" s="88">
        <v>162.12089707821119</v>
      </c>
      <c r="P12251" s="89">
        <v>66.308033483806724</v>
      </c>
    </row>
    <row r="12252" spans="1:16">
      <c r="A12252" s="75" t="s">
        <v>12034</v>
      </c>
      <c r="B12252" s="85">
        <v>12248</v>
      </c>
      <c r="C12252" s="85">
        <v>8132</v>
      </c>
      <c r="D12252" s="85">
        <v>12248</v>
      </c>
      <c r="E12252" s="86" t="s">
        <v>12033</v>
      </c>
      <c r="F12252" s="85" t="s">
        <v>11</v>
      </c>
      <c r="G12252" s="86" t="s">
        <v>12033</v>
      </c>
      <c r="H12252" s="85" t="s">
        <v>12030</v>
      </c>
      <c r="I12252" s="85">
        <v>1</v>
      </c>
      <c r="J12252" s="88">
        <v>179.7742542629768</v>
      </c>
      <c r="K12252" s="146">
        <v>294.7363122262139</v>
      </c>
      <c r="L12252" s="147">
        <v>9.4155021297987274E-7</v>
      </c>
      <c r="M12252" s="147">
        <v>21.518405447033668</v>
      </c>
      <c r="N12252" s="87">
        <v>2440.3447814722572</v>
      </c>
      <c r="O12252" s="88">
        <v>161.98374793116841</v>
      </c>
      <c r="P12252" s="89">
        <v>66.37740255434062</v>
      </c>
    </row>
    <row r="12253" spans="1:16">
      <c r="A12253" s="75" t="s">
        <v>17169</v>
      </c>
      <c r="B12253" s="85">
        <v>12249</v>
      </c>
      <c r="C12253" s="85">
        <v>11414</v>
      </c>
      <c r="D12253" s="85">
        <v>12249</v>
      </c>
      <c r="E12253" s="86" t="s">
        <v>17170</v>
      </c>
      <c r="F12253" s="85" t="s">
        <v>55</v>
      </c>
      <c r="G12253" s="86" t="s">
        <v>12033</v>
      </c>
      <c r="H12253" s="85" t="s">
        <v>12030</v>
      </c>
      <c r="I12253" s="85">
        <v>1</v>
      </c>
      <c r="J12253" s="88">
        <v>179.83771175348579</v>
      </c>
      <c r="K12253" s="146">
        <v>294.89850259221328</v>
      </c>
      <c r="L12253" s="147">
        <v>9.4195693014803995E-7</v>
      </c>
      <c r="M12253" s="147">
        <v>21.534961964715691</v>
      </c>
      <c r="N12253" s="87">
        <v>2442.2005298066392</v>
      </c>
      <c r="O12253" s="88">
        <v>162.0388213402467</v>
      </c>
      <c r="P12253" s="89">
        <v>66.349515268132421</v>
      </c>
    </row>
    <row r="12254" spans="1:16">
      <c r="A12254" s="75" t="s">
        <v>12035</v>
      </c>
      <c r="B12254" s="85">
        <v>12250</v>
      </c>
      <c r="C12254" s="85">
        <v>8133</v>
      </c>
      <c r="D12254" s="85">
        <v>12250</v>
      </c>
      <c r="E12254" s="86" t="s">
        <v>12036</v>
      </c>
      <c r="F12254" s="85" t="s">
        <v>38</v>
      </c>
      <c r="G12254" s="86" t="s">
        <v>12036</v>
      </c>
      <c r="H12254" s="85" t="s">
        <v>12030</v>
      </c>
      <c r="I12254" s="85">
        <v>1</v>
      </c>
      <c r="J12254" s="88">
        <v>9.4041626801175213E-2</v>
      </c>
      <c r="K12254" s="146">
        <v>0.24902224270539919</v>
      </c>
      <c r="L12254" s="147">
        <v>9.2767126024978744E-10</v>
      </c>
      <c r="M12254" s="147">
        <v>1.2740794599432691E-2</v>
      </c>
      <c r="N12254" s="87">
        <v>1.3100859903238591</v>
      </c>
      <c r="O12254" s="88">
        <v>8.6847785504244407E-2</v>
      </c>
      <c r="P12254" s="89">
        <v>66.291667986446626</v>
      </c>
    </row>
    <row r="12255" spans="1:16">
      <c r="A12255" s="75" t="s">
        <v>12037</v>
      </c>
      <c r="B12255" s="85">
        <v>12251</v>
      </c>
      <c r="C12255" s="85">
        <v>8134</v>
      </c>
      <c r="D12255" s="85">
        <v>12251</v>
      </c>
      <c r="E12255" s="86" t="s">
        <v>12036</v>
      </c>
      <c r="F12255" s="85" t="s">
        <v>11</v>
      </c>
      <c r="G12255" s="86" t="s">
        <v>12036</v>
      </c>
      <c r="H12255" s="85" t="s">
        <v>12030</v>
      </c>
      <c r="I12255" s="85">
        <v>1</v>
      </c>
      <c r="J12255" s="88">
        <v>9.4041626801175213E-2</v>
      </c>
      <c r="K12255" s="146">
        <v>0.24902224270539919</v>
      </c>
      <c r="L12255" s="147">
        <v>9.2767126024978744E-10</v>
      </c>
      <c r="M12255" s="147">
        <v>1.2740794599432691E-2</v>
      </c>
      <c r="N12255" s="87">
        <v>1.3100859903238591</v>
      </c>
      <c r="O12255" s="88">
        <v>8.6847785504244407E-2</v>
      </c>
      <c r="P12255" s="89">
        <v>66.291667986446626</v>
      </c>
    </row>
    <row r="12256" spans="1:16">
      <c r="A12256" s="75" t="s">
        <v>17171</v>
      </c>
      <c r="B12256" s="85">
        <v>12252</v>
      </c>
      <c r="C12256" s="85">
        <v>11415</v>
      </c>
      <c r="D12256" s="85">
        <v>12252</v>
      </c>
      <c r="E12256" s="86" t="s">
        <v>17172</v>
      </c>
      <c r="F12256" s="85" t="s">
        <v>55</v>
      </c>
      <c r="G12256" s="86" t="s">
        <v>12036</v>
      </c>
      <c r="H12256" s="85" t="s">
        <v>12030</v>
      </c>
      <c r="I12256" s="85">
        <v>1</v>
      </c>
      <c r="J12256" s="88">
        <v>9.4041626801175213E-2</v>
      </c>
      <c r="K12256" s="146">
        <v>0.24902224270539919</v>
      </c>
      <c r="L12256" s="147">
        <v>9.2767126024978744E-10</v>
      </c>
      <c r="M12256" s="147">
        <v>1.2740794599432691E-2</v>
      </c>
      <c r="N12256" s="87">
        <v>1.3100859903238591</v>
      </c>
      <c r="O12256" s="88">
        <v>8.6847785504244407E-2</v>
      </c>
      <c r="P12256" s="89">
        <v>66.291667986446626</v>
      </c>
    </row>
    <row r="12257" spans="1:16">
      <c r="A12257" s="75" t="s">
        <v>12045</v>
      </c>
      <c r="B12257" s="85">
        <v>12253</v>
      </c>
      <c r="C12257" s="85">
        <v>8140</v>
      </c>
      <c r="D12257" s="85">
        <v>12253</v>
      </c>
      <c r="E12257" s="86" t="s">
        <v>12044</v>
      </c>
      <c r="F12257" s="85" t="s">
        <v>38</v>
      </c>
      <c r="G12257" s="86" t="s">
        <v>12046</v>
      </c>
      <c r="H12257" s="85" t="s">
        <v>1</v>
      </c>
      <c r="I12257" s="85">
        <v>1</v>
      </c>
      <c r="J12257" s="88">
        <v>0.23392108692518729</v>
      </c>
      <c r="K12257" s="146">
        <v>0.35914520807838357</v>
      </c>
      <c r="L12257" s="147">
        <v>2.5154298477662031E-9</v>
      </c>
      <c r="M12257" s="147">
        <v>1.387044404933878E-2</v>
      </c>
      <c r="N12257" s="87">
        <v>2.1755664614239518</v>
      </c>
      <c r="O12257" s="88">
        <v>0.15993109317999729</v>
      </c>
      <c r="P12257" s="89">
        <v>73.512391377517005</v>
      </c>
    </row>
    <row r="12258" spans="1:16">
      <c r="A12258" s="75" t="s">
        <v>12050</v>
      </c>
      <c r="B12258" s="85">
        <v>12254</v>
      </c>
      <c r="C12258" s="85">
        <v>8143</v>
      </c>
      <c r="D12258" s="85">
        <v>12254</v>
      </c>
      <c r="E12258" s="86" t="s">
        <v>12044</v>
      </c>
      <c r="F12258" s="85" t="s">
        <v>243</v>
      </c>
      <c r="G12258" s="86" t="s">
        <v>12046</v>
      </c>
      <c r="H12258" s="85" t="s">
        <v>1</v>
      </c>
      <c r="I12258" s="85">
        <v>1</v>
      </c>
      <c r="J12258" s="88">
        <v>0.22809231495559701</v>
      </c>
      <c r="K12258" s="146">
        <v>0.34686036722591257</v>
      </c>
      <c r="L12258" s="147">
        <v>1.3292315556804001E-9</v>
      </c>
      <c r="M12258" s="147">
        <v>1.599229473223468E-2</v>
      </c>
      <c r="N12258" s="87">
        <v>2.2912451535022429</v>
      </c>
      <c r="O12258" s="88">
        <v>0.14421833597869019</v>
      </c>
      <c r="P12258" s="89">
        <v>62.943214853394352</v>
      </c>
    </row>
    <row r="12259" spans="1:16">
      <c r="A12259" s="75" t="s">
        <v>17173</v>
      </c>
      <c r="B12259" s="85">
        <v>12255</v>
      </c>
      <c r="C12259" s="85">
        <v>11416</v>
      </c>
      <c r="D12259" s="85">
        <v>12255</v>
      </c>
      <c r="E12259" s="86" t="s">
        <v>17174</v>
      </c>
      <c r="F12259" s="85" t="s">
        <v>38</v>
      </c>
      <c r="G12259" s="86" t="s">
        <v>12046</v>
      </c>
      <c r="H12259" s="85" t="s">
        <v>1</v>
      </c>
      <c r="I12259" s="85">
        <v>1</v>
      </c>
      <c r="J12259" s="88">
        <v>0.27586920189598108</v>
      </c>
      <c r="K12259" s="146">
        <v>0.4085299742888962</v>
      </c>
      <c r="L12259" s="147">
        <v>2.7178240756995951E-9</v>
      </c>
      <c r="M12259" s="147">
        <v>1.9582280533159559E-2</v>
      </c>
      <c r="N12259" s="87">
        <v>2.8062326123178289</v>
      </c>
      <c r="O12259" s="88">
        <v>0.19792518562651679</v>
      </c>
      <c r="P12259" s="89">
        <v>70.53056997404039</v>
      </c>
    </row>
    <row r="12260" spans="1:16">
      <c r="A12260" s="75" t="s">
        <v>17175</v>
      </c>
      <c r="B12260" s="85">
        <v>12256</v>
      </c>
      <c r="C12260" s="85">
        <v>11417</v>
      </c>
      <c r="D12260" s="85">
        <v>12256</v>
      </c>
      <c r="E12260" s="86" t="s">
        <v>17174</v>
      </c>
      <c r="F12260" s="85" t="s">
        <v>243</v>
      </c>
      <c r="G12260" s="86" t="s">
        <v>12046</v>
      </c>
      <c r="H12260" s="85" t="s">
        <v>1</v>
      </c>
      <c r="I12260" s="85">
        <v>1</v>
      </c>
      <c r="J12260" s="88">
        <v>0.25128381564796648</v>
      </c>
      <c r="K12260" s="146">
        <v>0.37653693528110965</v>
      </c>
      <c r="L12260" s="147">
        <v>1.4624592306015171E-9</v>
      </c>
      <c r="M12260" s="147">
        <v>1.8735570654996831E-2</v>
      </c>
      <c r="N12260" s="87">
        <v>2.6381223086929779</v>
      </c>
      <c r="O12260" s="88">
        <v>0.16531749379513611</v>
      </c>
      <c r="P12260" s="89">
        <v>62.664832957286364</v>
      </c>
    </row>
    <row r="12261" spans="1:16">
      <c r="A12261" s="75" t="s">
        <v>12047</v>
      </c>
      <c r="B12261" s="85">
        <v>12257</v>
      </c>
      <c r="C12261" s="85">
        <v>8141</v>
      </c>
      <c r="D12261" s="85">
        <v>12257</v>
      </c>
      <c r="E12261" s="86" t="s">
        <v>12044</v>
      </c>
      <c r="F12261" s="85" t="s">
        <v>38</v>
      </c>
      <c r="G12261" s="86" t="s">
        <v>12048</v>
      </c>
      <c r="H12261" s="85" t="s">
        <v>1</v>
      </c>
      <c r="I12261" s="85">
        <v>1</v>
      </c>
      <c r="J12261" s="88">
        <v>0.842115912930675</v>
      </c>
      <c r="K12261" s="146">
        <v>1.2929227490821802</v>
      </c>
      <c r="L12261" s="147">
        <v>9.0555474519583276E-9</v>
      </c>
      <c r="M12261" s="147">
        <v>4.9933598577619608E-2</v>
      </c>
      <c r="N12261" s="87">
        <v>7.8320392611262273</v>
      </c>
      <c r="O12261" s="88">
        <v>0.57575193544799064</v>
      </c>
      <c r="P12261" s="89">
        <v>73.512391377517048</v>
      </c>
    </row>
    <row r="12262" spans="1:16">
      <c r="A12262" s="75" t="s">
        <v>12051</v>
      </c>
      <c r="B12262" s="85">
        <v>12258</v>
      </c>
      <c r="C12262" s="85">
        <v>8144</v>
      </c>
      <c r="D12262" s="85">
        <v>12258</v>
      </c>
      <c r="E12262" s="86" t="s">
        <v>12044</v>
      </c>
      <c r="F12262" s="85" t="s">
        <v>243</v>
      </c>
      <c r="G12262" s="86" t="s">
        <v>12048</v>
      </c>
      <c r="H12262" s="85" t="s">
        <v>1</v>
      </c>
      <c r="I12262" s="85">
        <v>1</v>
      </c>
      <c r="J12262" s="88">
        <v>0.82113233384014872</v>
      </c>
      <c r="K12262" s="146">
        <v>1.2486973220132855</v>
      </c>
      <c r="L12262" s="147">
        <v>4.7852336004494324E-9</v>
      </c>
      <c r="M12262" s="147">
        <v>5.7572261036044743E-2</v>
      </c>
      <c r="N12262" s="87">
        <v>8.2484825526080758</v>
      </c>
      <c r="O12262" s="88">
        <v>0.51918600952328431</v>
      </c>
      <c r="P12262" s="89">
        <v>62.943214853394295</v>
      </c>
    </row>
    <row r="12263" spans="1:16">
      <c r="A12263" s="75" t="s">
        <v>17176</v>
      </c>
      <c r="B12263" s="85">
        <v>12259</v>
      </c>
      <c r="C12263" s="85">
        <v>11418</v>
      </c>
      <c r="D12263" s="85">
        <v>12259</v>
      </c>
      <c r="E12263" s="86" t="s">
        <v>17177</v>
      </c>
      <c r="F12263" s="85" t="s">
        <v>38</v>
      </c>
      <c r="G12263" s="86" t="s">
        <v>12048</v>
      </c>
      <c r="H12263" s="85" t="s">
        <v>1</v>
      </c>
      <c r="I12263" s="85">
        <v>1</v>
      </c>
      <c r="J12263" s="88">
        <v>0.88418214862598921</v>
      </c>
      <c r="K12263" s="146">
        <v>1.3426040091885834</v>
      </c>
      <c r="L12263" s="147">
        <v>9.2590871241430645E-9</v>
      </c>
      <c r="M12263" s="147">
        <v>5.5660917101352472E-2</v>
      </c>
      <c r="N12263" s="87">
        <v>8.4643230224074522</v>
      </c>
      <c r="O12263" s="88">
        <v>0.61385391620840535</v>
      </c>
      <c r="P12263" s="89">
        <v>72.522505885392221</v>
      </c>
    </row>
    <row r="12264" spans="1:16">
      <c r="A12264" s="75" t="s">
        <v>17178</v>
      </c>
      <c r="B12264" s="85">
        <v>12260</v>
      </c>
      <c r="C12264" s="85">
        <v>11419</v>
      </c>
      <c r="D12264" s="85">
        <v>12260</v>
      </c>
      <c r="E12264" s="86" t="s">
        <v>17177</v>
      </c>
      <c r="F12264" s="85" t="s">
        <v>243</v>
      </c>
      <c r="G12264" s="86" t="s">
        <v>12048</v>
      </c>
      <c r="H12264" s="85" t="s">
        <v>1</v>
      </c>
      <c r="I12264" s="85">
        <v>1</v>
      </c>
      <c r="J12264" s="88">
        <v>0.86778658084702065</v>
      </c>
      <c r="K12264" s="146">
        <v>1.3083975524868987</v>
      </c>
      <c r="L12264" s="147">
        <v>5.0532471687118106E-9</v>
      </c>
      <c r="M12264" s="147">
        <v>6.3090897980080843E-2</v>
      </c>
      <c r="N12264" s="87">
        <v>8.9462939057403155</v>
      </c>
      <c r="O12264" s="88">
        <v>0.56163109893180718</v>
      </c>
      <c r="P12264" s="89">
        <v>62.778073786670625</v>
      </c>
    </row>
    <row r="12265" spans="1:16">
      <c r="A12265" s="75" t="s">
        <v>12052</v>
      </c>
      <c r="B12265" s="85">
        <v>12261</v>
      </c>
      <c r="C12265" s="85">
        <v>8145</v>
      </c>
      <c r="D12265" s="85">
        <v>12261</v>
      </c>
      <c r="E12265" s="86" t="s">
        <v>12053</v>
      </c>
      <c r="F12265" s="85" t="s">
        <v>2901</v>
      </c>
      <c r="G12265" s="86" t="s">
        <v>12054</v>
      </c>
      <c r="H12265" s="85" t="s">
        <v>1</v>
      </c>
      <c r="I12265" s="85">
        <v>1</v>
      </c>
      <c r="J12265" s="88">
        <v>1.175423671454227</v>
      </c>
      <c r="K12265" s="146">
        <v>2.2647948596708822</v>
      </c>
      <c r="L12265" s="147">
        <v>2.7773618965392439E-8</v>
      </c>
      <c r="M12265" s="147">
        <v>1.7226065103735599E-2</v>
      </c>
      <c r="N12265" s="87">
        <v>3.0775924677751481</v>
      </c>
      <c r="O12265" s="88">
        <v>1.0049795157314181</v>
      </c>
      <c r="P12265" s="89">
        <v>326.54730158536472</v>
      </c>
    </row>
    <row r="12266" spans="1:16">
      <c r="A12266" s="75" t="s">
        <v>12055</v>
      </c>
      <c r="B12266" s="85">
        <v>12262</v>
      </c>
      <c r="C12266" s="85">
        <v>8146</v>
      </c>
      <c r="D12266" s="85">
        <v>12262</v>
      </c>
      <c r="E12266" s="86" t="s">
        <v>12053</v>
      </c>
      <c r="F12266" s="85" t="s">
        <v>509</v>
      </c>
      <c r="G12266" s="86" t="s">
        <v>12054</v>
      </c>
      <c r="H12266" s="85" t="s">
        <v>1</v>
      </c>
      <c r="I12266" s="85">
        <v>1</v>
      </c>
      <c r="J12266" s="88">
        <v>0.53210476244253713</v>
      </c>
      <c r="K12266" s="146">
        <v>0.93259519379318367</v>
      </c>
      <c r="L12266" s="147">
        <v>1.251552727529093E-8</v>
      </c>
      <c r="M12266" s="147">
        <v>2.7924014009297331E-2</v>
      </c>
      <c r="N12266" s="87">
        <v>3.620256732458361</v>
      </c>
      <c r="O12266" s="88">
        <v>0.22105974183982369</v>
      </c>
      <c r="P12266" s="89">
        <v>61.061896483156737</v>
      </c>
    </row>
    <row r="12267" spans="1:16">
      <c r="A12267" s="75" t="s">
        <v>12056</v>
      </c>
      <c r="B12267" s="85">
        <v>12263</v>
      </c>
      <c r="C12267" s="85">
        <v>8147</v>
      </c>
      <c r="D12267" s="85">
        <v>12263</v>
      </c>
      <c r="E12267" s="86" t="s">
        <v>12053</v>
      </c>
      <c r="F12267" s="85" t="s">
        <v>38</v>
      </c>
      <c r="G12267" s="86" t="s">
        <v>12054</v>
      </c>
      <c r="H12267" s="85" t="s">
        <v>1</v>
      </c>
      <c r="I12267" s="85">
        <v>1</v>
      </c>
      <c r="J12267" s="88">
        <v>0.44012527706467292</v>
      </c>
      <c r="K12267" s="146">
        <v>0.75716258368456957</v>
      </c>
      <c r="L12267" s="147">
        <v>8.1947818012366746E-9</v>
      </c>
      <c r="M12267" s="147">
        <v>2.0966424267431762E-2</v>
      </c>
      <c r="N12267" s="87">
        <v>3.7295150149839271</v>
      </c>
      <c r="O12267" s="88">
        <v>0.28646212526893078</v>
      </c>
      <c r="P12267" s="89">
        <v>76.809484374784134</v>
      </c>
    </row>
    <row r="12268" spans="1:16">
      <c r="A12268" s="75" t="s">
        <v>12057</v>
      </c>
      <c r="B12268" s="85">
        <v>12264</v>
      </c>
      <c r="C12268" s="85">
        <v>8148</v>
      </c>
      <c r="D12268" s="85">
        <v>12264</v>
      </c>
      <c r="E12268" s="86" t="s">
        <v>12053</v>
      </c>
      <c r="F12268" s="85" t="s">
        <v>238</v>
      </c>
      <c r="G12268" s="86" t="s">
        <v>12054</v>
      </c>
      <c r="H12268" s="85" t="s">
        <v>1</v>
      </c>
      <c r="I12268" s="85">
        <v>1</v>
      </c>
      <c r="J12268" s="88">
        <v>0.62219512488419948</v>
      </c>
      <c r="K12268" s="146">
        <v>1.3610165251061499</v>
      </c>
      <c r="L12268" s="147">
        <v>1.090958253095546E-8</v>
      </c>
      <c r="M12268" s="147">
        <v>3.2542350810714819E-2</v>
      </c>
      <c r="N12268" s="87">
        <v>4.9174066656704616</v>
      </c>
      <c r="O12268" s="88">
        <v>0.35637094214469772</v>
      </c>
      <c r="P12268" s="89">
        <v>72.471317988118543</v>
      </c>
    </row>
    <row r="12269" spans="1:16">
      <c r="A12269" s="75" t="s">
        <v>12058</v>
      </c>
      <c r="B12269" s="85">
        <v>12265</v>
      </c>
      <c r="C12269" s="85">
        <v>8149</v>
      </c>
      <c r="D12269" s="85">
        <v>12265</v>
      </c>
      <c r="E12269" s="86" t="s">
        <v>12053</v>
      </c>
      <c r="F12269" s="85" t="s">
        <v>139</v>
      </c>
      <c r="G12269" s="86" t="s">
        <v>12054</v>
      </c>
      <c r="H12269" s="85" t="s">
        <v>1</v>
      </c>
      <c r="I12269" s="85">
        <v>1</v>
      </c>
      <c r="J12269" s="88">
        <v>0.43324894846823148</v>
      </c>
      <c r="K12269" s="146">
        <v>0.74545298127793547</v>
      </c>
      <c r="L12269" s="147">
        <v>8.1525434931382642E-9</v>
      </c>
      <c r="M12269" s="147">
        <v>2.3571897072768778E-2</v>
      </c>
      <c r="N12269" s="87">
        <v>3.9415880371792622</v>
      </c>
      <c r="O12269" s="88">
        <v>0.27659935204999297</v>
      </c>
      <c r="P12269" s="89">
        <v>70.174597000232708</v>
      </c>
    </row>
    <row r="12270" spans="1:16">
      <c r="A12270" s="75" t="s">
        <v>12059</v>
      </c>
      <c r="B12270" s="85">
        <v>12266</v>
      </c>
      <c r="C12270" s="85">
        <v>8150</v>
      </c>
      <c r="D12270" s="85">
        <v>12266</v>
      </c>
      <c r="E12270" s="86" t="s">
        <v>12053</v>
      </c>
      <c r="F12270" s="85" t="s">
        <v>243</v>
      </c>
      <c r="G12270" s="86" t="s">
        <v>12054</v>
      </c>
      <c r="H12270" s="85" t="s">
        <v>1</v>
      </c>
      <c r="I12270" s="85">
        <v>1</v>
      </c>
      <c r="J12270" s="88">
        <v>0.63463446061066309</v>
      </c>
      <c r="K12270" s="146">
        <v>1.6175208410946535</v>
      </c>
      <c r="L12270" s="147">
        <v>3.5999187652212041E-9</v>
      </c>
      <c r="M12270" s="147">
        <v>4.1852491249535842E-2</v>
      </c>
      <c r="N12270" s="87">
        <v>6.6614637111999224</v>
      </c>
      <c r="O12270" s="88">
        <v>0.40756905041885672</v>
      </c>
      <c r="P12270" s="89">
        <v>61.183107510382541</v>
      </c>
    </row>
    <row r="12271" spans="1:16">
      <c r="A12271" s="75" t="s">
        <v>12063</v>
      </c>
      <c r="B12271" s="85">
        <v>12267</v>
      </c>
      <c r="C12271" s="85">
        <v>8152</v>
      </c>
      <c r="D12271" s="85">
        <v>12267</v>
      </c>
      <c r="E12271" s="86" t="s">
        <v>12064</v>
      </c>
      <c r="F12271" s="85" t="s">
        <v>2813</v>
      </c>
      <c r="G12271" s="86" t="s">
        <v>12054</v>
      </c>
      <c r="H12271" s="85" t="s">
        <v>1</v>
      </c>
      <c r="I12271" s="85">
        <v>1</v>
      </c>
      <c r="J12271" s="88">
        <v>0.44098728708743989</v>
      </c>
      <c r="K12271" s="146">
        <v>0.8624366638138139</v>
      </c>
      <c r="L12271" s="147">
        <v>3.7601219738441448E-9</v>
      </c>
      <c r="M12271" s="147">
        <v>1.9020938055100089E-2</v>
      </c>
      <c r="N12271" s="87">
        <v>2.85840581342429</v>
      </c>
      <c r="O12271" s="88">
        <v>0.20646602421408511</v>
      </c>
      <c r="P12271" s="89">
        <v>72.231179787150168</v>
      </c>
    </row>
    <row r="12272" spans="1:16">
      <c r="A12272" s="75" t="s">
        <v>12065</v>
      </c>
      <c r="B12272" s="85">
        <v>12268</v>
      </c>
      <c r="C12272" s="85">
        <v>8153</v>
      </c>
      <c r="D12272" s="85">
        <v>12268</v>
      </c>
      <c r="E12272" s="86" t="s">
        <v>12064</v>
      </c>
      <c r="F12272" s="85" t="s">
        <v>2821</v>
      </c>
      <c r="G12272" s="86" t="s">
        <v>12054</v>
      </c>
      <c r="H12272" s="85" t="s">
        <v>1</v>
      </c>
      <c r="I12272" s="85">
        <v>1</v>
      </c>
      <c r="J12272" s="88">
        <v>0.93243380847330315</v>
      </c>
      <c r="K12272" s="146">
        <v>1.1812705528307366</v>
      </c>
      <c r="L12272" s="147">
        <v>9.3589558957243287E-9</v>
      </c>
      <c r="M12272" s="147">
        <v>1.5603007891301649E-2</v>
      </c>
      <c r="N12272" s="87">
        <v>5.3514740480515792</v>
      </c>
      <c r="O12272" s="88">
        <v>0.69929855818781961</v>
      </c>
      <c r="P12272" s="89">
        <v>130.67400718170865</v>
      </c>
    </row>
    <row r="12273" spans="1:16">
      <c r="A12273" s="75" t="s">
        <v>12066</v>
      </c>
      <c r="B12273" s="85">
        <v>12269</v>
      </c>
      <c r="C12273" s="85">
        <v>8154</v>
      </c>
      <c r="D12273" s="85">
        <v>12269</v>
      </c>
      <c r="E12273" s="86" t="s">
        <v>12064</v>
      </c>
      <c r="F12273" s="85" t="s">
        <v>2823</v>
      </c>
      <c r="G12273" s="86" t="s">
        <v>12054</v>
      </c>
      <c r="H12273" s="85" t="s">
        <v>1</v>
      </c>
      <c r="I12273" s="85">
        <v>1</v>
      </c>
      <c r="J12273" s="88">
        <v>1.6527103815960149</v>
      </c>
      <c r="K12273" s="146">
        <v>2.1618788922387573</v>
      </c>
      <c r="L12273" s="147">
        <v>1.7572294499921229E-8</v>
      </c>
      <c r="M12273" s="147">
        <v>2.422400654583037E-2</v>
      </c>
      <c r="N12273" s="87">
        <v>14.219449115513401</v>
      </c>
      <c r="O12273" s="88">
        <v>1.378901697774505</v>
      </c>
      <c r="P12273" s="89">
        <v>96.972933801642498</v>
      </c>
    </row>
    <row r="12274" spans="1:16">
      <c r="A12274" s="75" t="s">
        <v>12067</v>
      </c>
      <c r="B12274" s="85">
        <v>12270</v>
      </c>
      <c r="C12274" s="85">
        <v>8155</v>
      </c>
      <c r="D12274" s="85">
        <v>12270</v>
      </c>
      <c r="E12274" s="86" t="s">
        <v>12064</v>
      </c>
      <c r="F12274" s="85" t="s">
        <v>2825</v>
      </c>
      <c r="G12274" s="86" t="s">
        <v>12054</v>
      </c>
      <c r="H12274" s="85" t="s">
        <v>1</v>
      </c>
      <c r="I12274" s="85">
        <v>1</v>
      </c>
      <c r="J12274" s="88">
        <v>0.38203219853655562</v>
      </c>
      <c r="K12274" s="146">
        <v>0.80341480750088046</v>
      </c>
      <c r="L12274" s="147">
        <v>3.5415826815199589E-9</v>
      </c>
      <c r="M12274" s="147">
        <v>2.0419222105891571E-2</v>
      </c>
      <c r="N12274" s="87">
        <v>2.9777781148483</v>
      </c>
      <c r="O12274" s="88">
        <v>0.2094469735866703</v>
      </c>
      <c r="P12274" s="89">
        <v>70.336662272548253</v>
      </c>
    </row>
    <row r="12275" spans="1:16">
      <c r="A12275" s="75" t="s">
        <v>12068</v>
      </c>
      <c r="B12275" s="85">
        <v>12271</v>
      </c>
      <c r="C12275" s="85">
        <v>8156</v>
      </c>
      <c r="D12275" s="85">
        <v>12271</v>
      </c>
      <c r="E12275" s="86" t="s">
        <v>12064</v>
      </c>
      <c r="F12275" s="85" t="s">
        <v>2831</v>
      </c>
      <c r="G12275" s="86" t="s">
        <v>12054</v>
      </c>
      <c r="H12275" s="85" t="s">
        <v>1</v>
      </c>
      <c r="I12275" s="85">
        <v>1</v>
      </c>
      <c r="J12275" s="88">
        <v>1.081024483661617</v>
      </c>
      <c r="K12275" s="146">
        <v>1.4513454941393749</v>
      </c>
      <c r="L12275" s="147">
        <v>1.9773824693542079E-8</v>
      </c>
      <c r="M12275" s="147">
        <v>1.9359293912121361E-2</v>
      </c>
      <c r="N12275" s="87">
        <v>7.8725169351029978</v>
      </c>
      <c r="O12275" s="88">
        <v>0.82002262409285287</v>
      </c>
      <c r="P12275" s="89">
        <v>104.16270055087844</v>
      </c>
    </row>
    <row r="12276" spans="1:16">
      <c r="A12276" s="75" t="s">
        <v>12069</v>
      </c>
      <c r="B12276" s="85">
        <v>12272</v>
      </c>
      <c r="C12276" s="85">
        <v>8157</v>
      </c>
      <c r="D12276" s="85">
        <v>12272</v>
      </c>
      <c r="E12276" s="86" t="s">
        <v>12064</v>
      </c>
      <c r="F12276" s="85" t="s">
        <v>10983</v>
      </c>
      <c r="G12276" s="86" t="s">
        <v>12054</v>
      </c>
      <c r="H12276" s="85" t="s">
        <v>1</v>
      </c>
      <c r="I12276" s="85">
        <v>1</v>
      </c>
      <c r="J12276" s="88">
        <v>0.41566004788713312</v>
      </c>
      <c r="K12276" s="146">
        <v>0.72497058993697439</v>
      </c>
      <c r="L12276" s="147">
        <v>3.2269252895377169E-9</v>
      </c>
      <c r="M12276" s="147">
        <v>1.5927514560209841E-2</v>
      </c>
      <c r="N12276" s="87">
        <v>2.3751872854056089</v>
      </c>
      <c r="O12276" s="88">
        <v>0.2164976145559738</v>
      </c>
      <c r="P12276" s="89">
        <v>91.149702546088974</v>
      </c>
    </row>
    <row r="12277" spans="1:16">
      <c r="A12277" s="75" t="s">
        <v>12070</v>
      </c>
      <c r="B12277" s="85">
        <v>12273</v>
      </c>
      <c r="C12277" s="85">
        <v>8158</v>
      </c>
      <c r="D12277" s="85">
        <v>12273</v>
      </c>
      <c r="E12277" s="86" t="s">
        <v>12064</v>
      </c>
      <c r="F12277" s="85" t="s">
        <v>2837</v>
      </c>
      <c r="G12277" s="86" t="s">
        <v>12054</v>
      </c>
      <c r="H12277" s="85" t="s">
        <v>1</v>
      </c>
      <c r="I12277" s="85">
        <v>1</v>
      </c>
      <c r="J12277" s="88">
        <v>0.36248949264621999</v>
      </c>
      <c r="K12277" s="146">
        <v>0.66088094854920376</v>
      </c>
      <c r="L12277" s="147">
        <v>2.9137156709475069E-9</v>
      </c>
      <c r="M12277" s="147">
        <v>1.7434892291176059E-2</v>
      </c>
      <c r="N12277" s="87">
        <v>2.5203575389830499</v>
      </c>
      <c r="O12277" s="88">
        <v>0.18013202327082961</v>
      </c>
      <c r="P12277" s="89">
        <v>71.470821296057807</v>
      </c>
    </row>
    <row r="12278" spans="1:16">
      <c r="A12278" s="75" t="s">
        <v>12075</v>
      </c>
      <c r="B12278" s="85">
        <v>12274</v>
      </c>
      <c r="C12278" s="85">
        <v>8161</v>
      </c>
      <c r="D12278" s="85">
        <v>12274</v>
      </c>
      <c r="E12278" s="86" t="s">
        <v>12076</v>
      </c>
      <c r="F12278" s="85" t="s">
        <v>38</v>
      </c>
      <c r="G12278" s="86" t="s">
        <v>12054</v>
      </c>
      <c r="H12278" s="85" t="s">
        <v>1</v>
      </c>
      <c r="I12278" s="85">
        <v>1</v>
      </c>
      <c r="J12278" s="88">
        <v>0.57018075057150952</v>
      </c>
      <c r="K12278" s="146">
        <v>0.82741415685907616</v>
      </c>
      <c r="L12278" s="147">
        <v>3.313527406428532E-9</v>
      </c>
      <c r="M12278" s="147">
        <v>4.3167278619370593E-2</v>
      </c>
      <c r="N12278" s="87">
        <v>5.4125172568138789</v>
      </c>
      <c r="O12278" s="88">
        <v>0.34059121102474621</v>
      </c>
      <c r="P12278" s="89">
        <v>62.926582006915936</v>
      </c>
    </row>
    <row r="12279" spans="1:16">
      <c r="A12279" s="75" t="s">
        <v>12077</v>
      </c>
      <c r="B12279" s="85">
        <v>12275</v>
      </c>
      <c r="C12279" s="85">
        <v>8162</v>
      </c>
      <c r="D12279" s="85">
        <v>12275</v>
      </c>
      <c r="E12279" s="86" t="s">
        <v>12076</v>
      </c>
      <c r="F12279" s="85" t="s">
        <v>243</v>
      </c>
      <c r="G12279" s="86" t="s">
        <v>12054</v>
      </c>
      <c r="H12279" s="85" t="s">
        <v>1</v>
      </c>
      <c r="I12279" s="85">
        <v>1</v>
      </c>
      <c r="J12279" s="88">
        <v>0.55328045904099221</v>
      </c>
      <c r="K12279" s="146">
        <v>0.79794936440377939</v>
      </c>
      <c r="L12279" s="147">
        <v>3.1993021027255491E-9</v>
      </c>
      <c r="M12279" s="147">
        <v>4.1454730527763752E-2</v>
      </c>
      <c r="N12279" s="87">
        <v>5.2457059224216884</v>
      </c>
      <c r="O12279" s="88">
        <v>0.32433221624788522</v>
      </c>
      <c r="P12279" s="89">
        <v>61.828135439616247</v>
      </c>
    </row>
    <row r="12280" spans="1:16">
      <c r="A12280" s="75" t="s">
        <v>12078</v>
      </c>
      <c r="B12280" s="85">
        <v>12276</v>
      </c>
      <c r="C12280" s="85">
        <v>8163</v>
      </c>
      <c r="D12280" s="85">
        <v>12276</v>
      </c>
      <c r="E12280" s="86" t="s">
        <v>12079</v>
      </c>
      <c r="F12280" s="85" t="s">
        <v>2821</v>
      </c>
      <c r="G12280" s="86" t="s">
        <v>12054</v>
      </c>
      <c r="H12280" s="85" t="s">
        <v>1</v>
      </c>
      <c r="I12280" s="85">
        <v>1</v>
      </c>
      <c r="J12280" s="88">
        <v>0.88093850481594149</v>
      </c>
      <c r="K12280" s="146">
        <v>1.0844490738453447</v>
      </c>
      <c r="L12280" s="147">
        <v>8.7844673864298104E-9</v>
      </c>
      <c r="M12280" s="147">
        <v>1.22567614939287E-2</v>
      </c>
      <c r="N12280" s="87">
        <v>4.8361167659260778</v>
      </c>
      <c r="O12280" s="88">
        <v>0.68052560080673641</v>
      </c>
      <c r="P12280" s="89">
        <v>140.71736348500286</v>
      </c>
    </row>
    <row r="12281" spans="1:16">
      <c r="A12281" s="75" t="s">
        <v>12080</v>
      </c>
      <c r="B12281" s="85">
        <v>12277</v>
      </c>
      <c r="C12281" s="85">
        <v>8164</v>
      </c>
      <c r="D12281" s="85">
        <v>12277</v>
      </c>
      <c r="E12281" s="86" t="s">
        <v>12079</v>
      </c>
      <c r="F12281" s="85" t="s">
        <v>2823</v>
      </c>
      <c r="G12281" s="86" t="s">
        <v>12054</v>
      </c>
      <c r="H12281" s="85" t="s">
        <v>1</v>
      </c>
      <c r="I12281" s="85">
        <v>1</v>
      </c>
      <c r="J12281" s="88">
        <v>1.6490635305059911</v>
      </c>
      <c r="K12281" s="146">
        <v>2.2383982454884297</v>
      </c>
      <c r="L12281" s="147">
        <v>1.7601134365767299E-8</v>
      </c>
      <c r="M12281" s="147">
        <v>2.3386339228231329E-2</v>
      </c>
      <c r="N12281" s="87">
        <v>14.05706245876325</v>
      </c>
      <c r="O12281" s="88">
        <v>1.3677680834558621</v>
      </c>
      <c r="P12281" s="89">
        <v>97.301131546384212</v>
      </c>
    </row>
    <row r="12282" spans="1:16">
      <c r="A12282" s="75" t="s">
        <v>12081</v>
      </c>
      <c r="B12282" s="85">
        <v>12278</v>
      </c>
      <c r="C12282" s="85">
        <v>8165</v>
      </c>
      <c r="D12282" s="85">
        <v>12278</v>
      </c>
      <c r="E12282" s="86" t="s">
        <v>12079</v>
      </c>
      <c r="F12282" s="85" t="s">
        <v>2825</v>
      </c>
      <c r="G12282" s="86" t="s">
        <v>12054</v>
      </c>
      <c r="H12282" s="85" t="s">
        <v>1</v>
      </c>
      <c r="I12282" s="85">
        <v>1</v>
      </c>
      <c r="J12282" s="88">
        <v>0.37722413329512222</v>
      </c>
      <c r="K12282" s="146">
        <v>0.80907651630986355</v>
      </c>
      <c r="L12282" s="147">
        <v>3.2142543902514692E-9</v>
      </c>
      <c r="M12282" s="147">
        <v>1.8125484562381791E-2</v>
      </c>
      <c r="N12282" s="87">
        <v>2.5695378318902362</v>
      </c>
      <c r="O12282" s="88">
        <v>0.20801449887867279</v>
      </c>
      <c r="P12282" s="89">
        <v>80.954051852060317</v>
      </c>
    </row>
    <row r="12283" spans="1:16">
      <c r="A12283" s="75" t="s">
        <v>12082</v>
      </c>
      <c r="B12283" s="85">
        <v>12279</v>
      </c>
      <c r="C12283" s="85">
        <v>8166</v>
      </c>
      <c r="D12283" s="85">
        <v>12279</v>
      </c>
      <c r="E12283" s="86" t="s">
        <v>12079</v>
      </c>
      <c r="F12283" s="85" t="s">
        <v>10976</v>
      </c>
      <c r="G12283" s="86" t="s">
        <v>12054</v>
      </c>
      <c r="H12283" s="85" t="s">
        <v>1</v>
      </c>
      <c r="I12283" s="85">
        <v>1</v>
      </c>
      <c r="J12283" s="88">
        <v>0.80865465624846844</v>
      </c>
      <c r="K12283" s="146">
        <v>0.93872832083923163</v>
      </c>
      <c r="L12283" s="147">
        <v>3.1437854464209762E-9</v>
      </c>
      <c r="M12283" s="147">
        <v>1.0411477715041841E-2</v>
      </c>
      <c r="N12283" s="87">
        <v>1.369857123740118</v>
      </c>
      <c r="O12283" s="88">
        <v>0.68105175307894494</v>
      </c>
      <c r="P12283" s="89">
        <v>497.16991741406633</v>
      </c>
    </row>
    <row r="12284" spans="1:16">
      <c r="A12284" s="75" t="s">
        <v>12083</v>
      </c>
      <c r="B12284" s="85">
        <v>12280</v>
      </c>
      <c r="C12284" s="85">
        <v>8167</v>
      </c>
      <c r="D12284" s="85">
        <v>12280</v>
      </c>
      <c r="E12284" s="86" t="s">
        <v>12079</v>
      </c>
      <c r="F12284" s="85" t="s">
        <v>2827</v>
      </c>
      <c r="G12284" s="86" t="s">
        <v>12054</v>
      </c>
      <c r="H12284" s="85" t="s">
        <v>1</v>
      </c>
      <c r="I12284" s="85">
        <v>1</v>
      </c>
      <c r="J12284" s="88">
        <v>2.706057363691881</v>
      </c>
      <c r="K12284" s="146">
        <v>3.0034512110792999</v>
      </c>
      <c r="L12284" s="147">
        <v>3.0683751418538198E-8</v>
      </c>
      <c r="M12284" s="147">
        <v>1.353858296386775E-2</v>
      </c>
      <c r="N12284" s="87">
        <v>21.672360353158432</v>
      </c>
      <c r="O12284" s="88">
        <v>2.4244499009728089</v>
      </c>
      <c r="P12284" s="89">
        <v>111.86829036918817</v>
      </c>
    </row>
    <row r="12285" spans="1:16">
      <c r="A12285" s="75" t="s">
        <v>12084</v>
      </c>
      <c r="B12285" s="85">
        <v>12281</v>
      </c>
      <c r="C12285" s="85">
        <v>8168</v>
      </c>
      <c r="D12285" s="85">
        <v>12281</v>
      </c>
      <c r="E12285" s="86" t="s">
        <v>12079</v>
      </c>
      <c r="F12285" s="85" t="s">
        <v>10983</v>
      </c>
      <c r="G12285" s="86" t="s">
        <v>12054</v>
      </c>
      <c r="H12285" s="85" t="s">
        <v>1</v>
      </c>
      <c r="I12285" s="85">
        <v>1</v>
      </c>
      <c r="J12285" s="88">
        <v>0.38516132431839462</v>
      </c>
      <c r="K12285" s="146">
        <v>0.75642649150408126</v>
      </c>
      <c r="L12285" s="147">
        <v>6.3355195886117913E-9</v>
      </c>
      <c r="M12285" s="147">
        <v>1.521761504630343E-2</v>
      </c>
      <c r="N12285" s="87">
        <v>2.1460456664405312</v>
      </c>
      <c r="O12285" s="88">
        <v>0.2227761527854405</v>
      </c>
      <c r="P12285" s="89">
        <v>103.80774103234295</v>
      </c>
    </row>
    <row r="12286" spans="1:16">
      <c r="A12286" s="75" t="s">
        <v>12085</v>
      </c>
      <c r="B12286" s="85">
        <v>12282</v>
      </c>
      <c r="C12286" s="85">
        <v>8169</v>
      </c>
      <c r="D12286" s="85">
        <v>12282</v>
      </c>
      <c r="E12286" s="86" t="s">
        <v>12079</v>
      </c>
      <c r="F12286" s="85" t="s">
        <v>3208</v>
      </c>
      <c r="G12286" s="86" t="s">
        <v>12054</v>
      </c>
      <c r="H12286" s="85" t="s">
        <v>1</v>
      </c>
      <c r="I12286" s="85">
        <v>1</v>
      </c>
      <c r="J12286" s="88">
        <v>0.27925705506102533</v>
      </c>
      <c r="K12286" s="146">
        <v>2.1790189130793971</v>
      </c>
      <c r="L12286" s="147">
        <v>1.3269448143451799E-8</v>
      </c>
      <c r="M12286" s="147">
        <v>1.19199277714608E-2</v>
      </c>
      <c r="N12286" s="87">
        <v>1.578423566683034</v>
      </c>
      <c r="O12286" s="88">
        <v>0.13870784401034039</v>
      </c>
      <c r="P12286" s="89">
        <v>87.877453769793178</v>
      </c>
    </row>
    <row r="12287" spans="1:16">
      <c r="A12287" s="75" t="s">
        <v>12086</v>
      </c>
      <c r="B12287" s="85">
        <v>12283</v>
      </c>
      <c r="C12287" s="85">
        <v>8170</v>
      </c>
      <c r="D12287" s="85">
        <v>12283</v>
      </c>
      <c r="E12287" s="86" t="s">
        <v>12079</v>
      </c>
      <c r="F12287" s="85" t="s">
        <v>2841</v>
      </c>
      <c r="G12287" s="86" t="s">
        <v>12054</v>
      </c>
      <c r="H12287" s="85" t="s">
        <v>1</v>
      </c>
      <c r="I12287" s="85">
        <v>1</v>
      </c>
      <c r="J12287" s="88">
        <v>2.4102690847588639</v>
      </c>
      <c r="K12287" s="146">
        <v>2.6094805594359842</v>
      </c>
      <c r="L12287" s="147">
        <v>3.2520686888465269E-8</v>
      </c>
      <c r="M12287" s="147">
        <v>1.7245833427197221E-2</v>
      </c>
      <c r="N12287" s="87">
        <v>16.18362363506597</v>
      </c>
      <c r="O12287" s="88">
        <v>2.1335364284734251</v>
      </c>
      <c r="P12287" s="89">
        <v>131.83304781325805</v>
      </c>
    </row>
    <row r="12288" spans="1:16">
      <c r="A12288" s="75" t="s">
        <v>17179</v>
      </c>
      <c r="B12288" s="85">
        <v>12284</v>
      </c>
      <c r="C12288" s="85">
        <v>11420</v>
      </c>
      <c r="D12288" s="85">
        <v>12284</v>
      </c>
      <c r="E12288" s="86" t="s">
        <v>17180</v>
      </c>
      <c r="F12288" s="85" t="s">
        <v>232</v>
      </c>
      <c r="G12288" s="86" t="s">
        <v>12054</v>
      </c>
      <c r="H12288" s="85" t="s">
        <v>1</v>
      </c>
      <c r="I12288" s="85">
        <v>1</v>
      </c>
      <c r="J12288" s="88">
        <v>1.402961055043108</v>
      </c>
      <c r="K12288" s="146">
        <v>1.7408284489734922</v>
      </c>
      <c r="L12288" s="147">
        <v>1.5542263180674039E-8</v>
      </c>
      <c r="M12288" s="147">
        <v>1.5131475697023991E-2</v>
      </c>
      <c r="N12288" s="87">
        <v>10.151177852398559</v>
      </c>
      <c r="O12288" s="88">
        <v>1.1859345445356799</v>
      </c>
      <c r="P12288" s="89">
        <v>116.82728465401311</v>
      </c>
    </row>
    <row r="12289" spans="1:16">
      <c r="A12289" s="75" t="s">
        <v>17181</v>
      </c>
      <c r="B12289" s="85">
        <v>12285</v>
      </c>
      <c r="C12289" s="85">
        <v>11421</v>
      </c>
      <c r="D12289" s="85">
        <v>12285</v>
      </c>
      <c r="E12289" s="86" t="s">
        <v>17180</v>
      </c>
      <c r="F12289" s="85" t="s">
        <v>38</v>
      </c>
      <c r="G12289" s="86" t="s">
        <v>12054</v>
      </c>
      <c r="H12289" s="85" t="s">
        <v>1</v>
      </c>
      <c r="I12289" s="85">
        <v>1</v>
      </c>
      <c r="J12289" s="88">
        <v>0.55580935082344396</v>
      </c>
      <c r="K12289" s="146">
        <v>0.87682980928952314</v>
      </c>
      <c r="L12289" s="147">
        <v>6.205306280032554E-9</v>
      </c>
      <c r="M12289" s="147">
        <v>3.7615497078171162E-2</v>
      </c>
      <c r="N12289" s="87">
        <v>5.1599232528950978</v>
      </c>
      <c r="O12289" s="88">
        <v>0.35697271364895622</v>
      </c>
      <c r="P12289" s="89">
        <v>69.181787432335966</v>
      </c>
    </row>
    <row r="12290" spans="1:16">
      <c r="A12290" s="75" t="s">
        <v>17182</v>
      </c>
      <c r="B12290" s="85">
        <v>12286</v>
      </c>
      <c r="C12290" s="85">
        <v>11422</v>
      </c>
      <c r="D12290" s="85">
        <v>12286</v>
      </c>
      <c r="E12290" s="86" t="s">
        <v>17180</v>
      </c>
      <c r="F12290" s="85" t="s">
        <v>243</v>
      </c>
      <c r="G12290" s="86" t="s">
        <v>12054</v>
      </c>
      <c r="H12290" s="85" t="s">
        <v>1</v>
      </c>
      <c r="I12290" s="85">
        <v>1</v>
      </c>
      <c r="J12290" s="88">
        <v>0.5681986625258495</v>
      </c>
      <c r="K12290" s="146">
        <v>0.84342398491817205</v>
      </c>
      <c r="L12290" s="147">
        <v>3.282358732347061E-9</v>
      </c>
      <c r="M12290" s="147">
        <v>4.2336573933413051E-2</v>
      </c>
      <c r="N12290" s="87">
        <v>5.4589843294346343</v>
      </c>
      <c r="O12290" s="88">
        <v>0.3384528922262775</v>
      </c>
      <c r="P12290" s="89">
        <v>61.999242313511047</v>
      </c>
    </row>
    <row r="12291" spans="1:16">
      <c r="A12291" s="75" t="s">
        <v>12090</v>
      </c>
      <c r="B12291" s="85">
        <v>12287</v>
      </c>
      <c r="C12291" s="85">
        <v>8173</v>
      </c>
      <c r="D12291" s="85">
        <v>12287</v>
      </c>
      <c r="E12291" s="86" t="s">
        <v>12091</v>
      </c>
      <c r="F12291" s="85" t="s">
        <v>509</v>
      </c>
      <c r="G12291" s="86" t="s">
        <v>12092</v>
      </c>
      <c r="H12291" s="85" t="s">
        <v>1</v>
      </c>
      <c r="I12291" s="85">
        <v>1</v>
      </c>
      <c r="J12291" s="88">
        <v>0.54556589165027713</v>
      </c>
      <c r="K12291" s="146">
        <v>0.95187349903367469</v>
      </c>
      <c r="L12291" s="147">
        <v>1.258228509021257E-8</v>
      </c>
      <c r="M12291" s="147">
        <v>2.9418545450443988E-2</v>
      </c>
      <c r="N12291" s="87">
        <v>3.8259589523470559</v>
      </c>
      <c r="O12291" s="88">
        <v>0.23319009433067739</v>
      </c>
      <c r="P12291" s="89">
        <v>60.949450120897303</v>
      </c>
    </row>
    <row r="12292" spans="1:16">
      <c r="A12292" s="75" t="s">
        <v>12093</v>
      </c>
      <c r="B12292" s="85">
        <v>12288</v>
      </c>
      <c r="C12292" s="85">
        <v>8174</v>
      </c>
      <c r="D12292" s="85">
        <v>12288</v>
      </c>
      <c r="E12292" s="86" t="s">
        <v>12091</v>
      </c>
      <c r="F12292" s="85" t="s">
        <v>38</v>
      </c>
      <c r="G12292" s="86" t="s">
        <v>12092</v>
      </c>
      <c r="H12292" s="85" t="s">
        <v>1</v>
      </c>
      <c r="I12292" s="85">
        <v>1</v>
      </c>
      <c r="J12292" s="88">
        <v>0.64035347961804134</v>
      </c>
      <c r="K12292" s="146">
        <v>0.97968305528554189</v>
      </c>
      <c r="L12292" s="147">
        <v>6.9209564359537864E-9</v>
      </c>
      <c r="M12292" s="147">
        <v>3.8527843453074938E-2</v>
      </c>
      <c r="N12292" s="87">
        <v>5.9458653663869061</v>
      </c>
      <c r="O12292" s="88">
        <v>0.43650687412098238</v>
      </c>
      <c r="P12292" s="89">
        <v>73.413514639708751</v>
      </c>
    </row>
    <row r="12293" spans="1:16">
      <c r="A12293" s="75" t="s">
        <v>12094</v>
      </c>
      <c r="B12293" s="85">
        <v>12289</v>
      </c>
      <c r="C12293" s="85">
        <v>8175</v>
      </c>
      <c r="D12293" s="85">
        <v>12289</v>
      </c>
      <c r="E12293" s="86" t="s">
        <v>12091</v>
      </c>
      <c r="F12293" s="85" t="s">
        <v>243</v>
      </c>
      <c r="G12293" s="86" t="s">
        <v>12092</v>
      </c>
      <c r="H12293" s="85" t="s">
        <v>1</v>
      </c>
      <c r="I12293" s="85">
        <v>1</v>
      </c>
      <c r="J12293" s="88">
        <v>0.63045813019495867</v>
      </c>
      <c r="K12293" s="146">
        <v>0.95256278517956761</v>
      </c>
      <c r="L12293" s="147">
        <v>3.6590115779964579E-9</v>
      </c>
      <c r="M12293" s="147">
        <v>4.4220694292514309E-2</v>
      </c>
      <c r="N12293" s="87">
        <v>6.240809996167977</v>
      </c>
      <c r="O12293" s="88">
        <v>0.39746701930469619</v>
      </c>
      <c r="P12293" s="89">
        <v>63.6883705077949</v>
      </c>
    </row>
    <row r="12294" spans="1:16">
      <c r="A12294" s="75" t="s">
        <v>17185</v>
      </c>
      <c r="B12294" s="85">
        <v>12290</v>
      </c>
      <c r="C12294" s="85">
        <v>11424</v>
      </c>
      <c r="D12294" s="85">
        <v>12290</v>
      </c>
      <c r="E12294" s="86" t="s">
        <v>17186</v>
      </c>
      <c r="F12294" s="85" t="s">
        <v>38</v>
      </c>
      <c r="G12294" s="86" t="s">
        <v>12092</v>
      </c>
      <c r="H12294" s="85" t="s">
        <v>1</v>
      </c>
      <c r="I12294" s="85">
        <v>1</v>
      </c>
      <c r="J12294" s="88">
        <v>0.67967218687960362</v>
      </c>
      <c r="K12294" s="146">
        <v>1.0436153475973182</v>
      </c>
      <c r="L12294" s="147">
        <v>7.17414246278675E-9</v>
      </c>
      <c r="M12294" s="147">
        <v>4.3424975026161272E-2</v>
      </c>
      <c r="N12294" s="87">
        <v>6.4923335646582103</v>
      </c>
      <c r="O12294" s="88">
        <v>0.47219107267518651</v>
      </c>
      <c r="P12294" s="89">
        <v>72.730562589330702</v>
      </c>
    </row>
    <row r="12295" spans="1:16">
      <c r="A12295" s="75" t="s">
        <v>17187</v>
      </c>
      <c r="B12295" s="85">
        <v>12291</v>
      </c>
      <c r="C12295" s="85">
        <v>11425</v>
      </c>
      <c r="D12295" s="85">
        <v>12291</v>
      </c>
      <c r="E12295" s="86" t="s">
        <v>17186</v>
      </c>
      <c r="F12295" s="85" t="s">
        <v>243</v>
      </c>
      <c r="G12295" s="86" t="s">
        <v>12092</v>
      </c>
      <c r="H12295" s="85" t="s">
        <v>1</v>
      </c>
      <c r="I12295" s="85">
        <v>1</v>
      </c>
      <c r="J12295" s="88">
        <v>0.65717582397505736</v>
      </c>
      <c r="K12295" s="146">
        <v>0.98675157995660778</v>
      </c>
      <c r="L12295" s="147">
        <v>3.8124960923792684E-9</v>
      </c>
      <c r="M12295" s="147">
        <v>4.7381076495930319E-2</v>
      </c>
      <c r="N12295" s="87">
        <v>6.6404287071187023</v>
      </c>
      <c r="O12295" s="88">
        <v>0.42177423620434462</v>
      </c>
      <c r="P12295" s="89">
        <v>63.516115420709561</v>
      </c>
    </row>
    <row r="12296" spans="1:16">
      <c r="A12296" s="75" t="s">
        <v>12098</v>
      </c>
      <c r="B12296" s="85">
        <v>12292</v>
      </c>
      <c r="C12296" s="85">
        <v>8177</v>
      </c>
      <c r="D12296" s="85">
        <v>12292</v>
      </c>
      <c r="E12296" s="86" t="s">
        <v>12099</v>
      </c>
      <c r="F12296" s="85" t="s">
        <v>32</v>
      </c>
      <c r="G12296" s="86" t="s">
        <v>12100</v>
      </c>
      <c r="H12296" s="85" t="s">
        <v>1</v>
      </c>
      <c r="I12296" s="85">
        <v>1</v>
      </c>
      <c r="J12296" s="88">
        <v>0.51034301832166751</v>
      </c>
      <c r="K12296" s="146">
        <v>1.3214355184938176</v>
      </c>
      <c r="L12296" s="147">
        <v>1.8619887579297229E-8</v>
      </c>
      <c r="M12296" s="147">
        <v>2.1539795704662992E-2</v>
      </c>
      <c r="N12296" s="87">
        <v>3.4656518584896778</v>
      </c>
      <c r="O12296" s="88">
        <v>0.26364090823190822</v>
      </c>
      <c r="P12296" s="89">
        <v>76.072530939908731</v>
      </c>
    </row>
    <row r="12297" spans="1:16">
      <c r="A12297" s="75" t="s">
        <v>12101</v>
      </c>
      <c r="B12297" s="85">
        <v>12293</v>
      </c>
      <c r="C12297" s="85">
        <v>8178</v>
      </c>
      <c r="D12297" s="85">
        <v>12293</v>
      </c>
      <c r="E12297" s="86" t="s">
        <v>12099</v>
      </c>
      <c r="F12297" s="85" t="s">
        <v>38</v>
      </c>
      <c r="G12297" s="86" t="s">
        <v>12100</v>
      </c>
      <c r="H12297" s="85" t="s">
        <v>1</v>
      </c>
      <c r="I12297" s="85">
        <v>1</v>
      </c>
      <c r="J12297" s="88">
        <v>0.53644685549787052</v>
      </c>
      <c r="K12297" s="146">
        <v>1.3546231291790947</v>
      </c>
      <c r="L12297" s="147">
        <v>1.8729115941920349E-8</v>
      </c>
      <c r="M12297" s="147">
        <v>2.2978466673956231E-2</v>
      </c>
      <c r="N12297" s="87">
        <v>3.7423868876671489</v>
      </c>
      <c r="O12297" s="88">
        <v>0.28717935855906251</v>
      </c>
      <c r="P12297" s="89">
        <v>76.736950822868664</v>
      </c>
    </row>
    <row r="12298" spans="1:16">
      <c r="A12298" s="75" t="s">
        <v>17190</v>
      </c>
      <c r="B12298" s="85">
        <v>12294</v>
      </c>
      <c r="C12298" s="85">
        <v>11427</v>
      </c>
      <c r="D12298" s="85">
        <v>12294</v>
      </c>
      <c r="E12298" s="86" t="s">
        <v>17191</v>
      </c>
      <c r="F12298" s="85" t="s">
        <v>55</v>
      </c>
      <c r="G12298" s="86" t="s">
        <v>12100</v>
      </c>
      <c r="H12298" s="85" t="s">
        <v>1</v>
      </c>
      <c r="I12298" s="85">
        <v>1</v>
      </c>
      <c r="J12298" s="88">
        <v>0.5756006436278498</v>
      </c>
      <c r="K12298" s="146">
        <v>1.4183333759211378</v>
      </c>
      <c r="L12298" s="147">
        <v>1.897883974499323E-8</v>
      </c>
      <c r="M12298" s="147">
        <v>2.7853066035823899E-2</v>
      </c>
      <c r="N12298" s="87">
        <v>4.2872978599047107</v>
      </c>
      <c r="O12298" s="88">
        <v>0.32277322759235272</v>
      </c>
      <c r="P12298" s="89">
        <v>75.285934903418777</v>
      </c>
    </row>
    <row r="12299" spans="1:16">
      <c r="A12299" s="75" t="s">
        <v>12095</v>
      </c>
      <c r="B12299" s="85">
        <v>12295</v>
      </c>
      <c r="C12299" s="85">
        <v>8176</v>
      </c>
      <c r="D12299" s="85">
        <v>12295</v>
      </c>
      <c r="E12299" s="86" t="s">
        <v>12096</v>
      </c>
      <c r="F12299" s="85" t="s">
        <v>32</v>
      </c>
      <c r="G12299" s="86" t="s">
        <v>12097</v>
      </c>
      <c r="H12299" s="85" t="s">
        <v>1</v>
      </c>
      <c r="I12299" s="85">
        <v>1</v>
      </c>
      <c r="J12299" s="88">
        <v>0.34965274352064118</v>
      </c>
      <c r="K12299" s="146">
        <v>0.61874853861649315</v>
      </c>
      <c r="L12299" s="147">
        <v>1.41769721028069E-8</v>
      </c>
      <c r="M12299" s="147">
        <v>2.0226395516712119E-2</v>
      </c>
      <c r="N12299" s="87">
        <v>2.6787437986301019</v>
      </c>
      <c r="O12299" s="88">
        <v>0.15579547865333429</v>
      </c>
      <c r="P12299" s="89">
        <v>58.159902687598354</v>
      </c>
    </row>
    <row r="12300" spans="1:16">
      <c r="A12300" s="75" t="s">
        <v>17188</v>
      </c>
      <c r="B12300" s="85">
        <v>12296</v>
      </c>
      <c r="C12300" s="85">
        <v>11426</v>
      </c>
      <c r="D12300" s="85">
        <v>12296</v>
      </c>
      <c r="E12300" s="86" t="s">
        <v>17189</v>
      </c>
      <c r="F12300" s="85" t="s">
        <v>32</v>
      </c>
      <c r="G12300" s="86" t="s">
        <v>12097</v>
      </c>
      <c r="H12300" s="85" t="s">
        <v>1</v>
      </c>
      <c r="I12300" s="85">
        <v>1</v>
      </c>
      <c r="J12300" s="88">
        <v>0.35846305708313109</v>
      </c>
      <c r="K12300" s="146">
        <v>0.62835503191877118</v>
      </c>
      <c r="L12300" s="147">
        <v>1.421968511076286E-8</v>
      </c>
      <c r="M12300" s="147">
        <v>2.1486993746521962E-2</v>
      </c>
      <c r="N12300" s="87">
        <v>2.8155754547583611</v>
      </c>
      <c r="O12300" s="88">
        <v>0.1636889861942199</v>
      </c>
      <c r="P12300" s="89">
        <v>58.13695595249748</v>
      </c>
    </row>
    <row r="12301" spans="1:16">
      <c r="A12301" s="75" t="s">
        <v>12071</v>
      </c>
      <c r="B12301" s="85">
        <v>12297</v>
      </c>
      <c r="C12301" s="85">
        <v>8159</v>
      </c>
      <c r="D12301" s="85">
        <v>12297</v>
      </c>
      <c r="E12301" s="86" t="s">
        <v>12072</v>
      </c>
      <c r="F12301" s="85" t="s">
        <v>32</v>
      </c>
      <c r="G12301" s="86" t="s">
        <v>12073</v>
      </c>
      <c r="H12301" s="85" t="s">
        <v>1</v>
      </c>
      <c r="I12301" s="85">
        <v>1</v>
      </c>
      <c r="J12301" s="88">
        <v>0.3271148426766225</v>
      </c>
      <c r="K12301" s="146">
        <v>1.0551882614526911</v>
      </c>
      <c r="L12301" s="147">
        <v>1.7643522414032721E-8</v>
      </c>
      <c r="M12301" s="147">
        <v>1.1994531199125051E-2</v>
      </c>
      <c r="N12301" s="87">
        <v>1.483149615344328</v>
      </c>
      <c r="O12301" s="88">
        <v>9.4102348674712455E-2</v>
      </c>
      <c r="P12301" s="89">
        <v>63.447643920175686</v>
      </c>
    </row>
    <row r="12302" spans="1:16">
      <c r="A12302" s="75" t="s">
        <v>12074</v>
      </c>
      <c r="B12302" s="85">
        <v>12298</v>
      </c>
      <c r="C12302" s="85">
        <v>8160</v>
      </c>
      <c r="D12302" s="85">
        <v>12298</v>
      </c>
      <c r="E12302" s="86" t="s">
        <v>12072</v>
      </c>
      <c r="F12302" s="85" t="s">
        <v>38</v>
      </c>
      <c r="G12302" s="86" t="s">
        <v>12073</v>
      </c>
      <c r="H12302" s="85" t="s">
        <v>1</v>
      </c>
      <c r="I12302" s="85">
        <v>1</v>
      </c>
      <c r="J12302" s="88">
        <v>0.46647133906511362</v>
      </c>
      <c r="K12302" s="146">
        <v>1.2489070960689674</v>
      </c>
      <c r="L12302" s="147">
        <v>1.8353525596669411E-8</v>
      </c>
      <c r="M12302" s="147">
        <v>1.6262446677786719E-2</v>
      </c>
      <c r="N12302" s="87">
        <v>2.7513909158181611</v>
      </c>
      <c r="O12302" s="88">
        <v>0.22438261608715779</v>
      </c>
      <c r="P12302" s="89">
        <v>81.552430371543451</v>
      </c>
    </row>
    <row r="12303" spans="1:16">
      <c r="A12303" s="75" t="s">
        <v>17192</v>
      </c>
      <c r="B12303" s="85">
        <v>12299</v>
      </c>
      <c r="C12303" s="85">
        <v>11428</v>
      </c>
      <c r="D12303" s="85">
        <v>12299</v>
      </c>
      <c r="E12303" s="86" t="s">
        <v>17193</v>
      </c>
      <c r="F12303" s="85" t="s">
        <v>55</v>
      </c>
      <c r="G12303" s="86" t="s">
        <v>12073</v>
      </c>
      <c r="H12303" s="85" t="s">
        <v>1</v>
      </c>
      <c r="I12303" s="85">
        <v>1</v>
      </c>
      <c r="J12303" s="88">
        <v>0.50206899465156352</v>
      </c>
      <c r="K12303" s="146">
        <v>1.302810646550133</v>
      </c>
      <c r="L12303" s="147">
        <v>1.8566107017943969E-8</v>
      </c>
      <c r="M12303" s="147">
        <v>2.0735872163796999E-2</v>
      </c>
      <c r="N12303" s="87">
        <v>3.2518014002948799</v>
      </c>
      <c r="O12303" s="88">
        <v>0.25670614227777577</v>
      </c>
      <c r="P12303" s="89">
        <v>78.942749164969655</v>
      </c>
    </row>
    <row r="12304" spans="1:16">
      <c r="A12304" s="75" t="s">
        <v>12060</v>
      </c>
      <c r="B12304" s="85">
        <v>12300</v>
      </c>
      <c r="C12304" s="85">
        <v>8151</v>
      </c>
      <c r="D12304" s="85">
        <v>12300</v>
      </c>
      <c r="E12304" s="86" t="s">
        <v>12061</v>
      </c>
      <c r="F12304" s="85" t="s">
        <v>32</v>
      </c>
      <c r="G12304" s="86" t="s">
        <v>12062</v>
      </c>
      <c r="H12304" s="85" t="s">
        <v>1</v>
      </c>
      <c r="I12304" s="85">
        <v>1</v>
      </c>
      <c r="J12304" s="88">
        <v>0.31641872203376231</v>
      </c>
      <c r="K12304" s="146">
        <v>0.56762548453767148</v>
      </c>
      <c r="L12304" s="147">
        <v>1.399223711448132E-8</v>
      </c>
      <c r="M12304" s="147">
        <v>1.6307592465168479E-2</v>
      </c>
      <c r="N12304" s="87">
        <v>2.105823653625142</v>
      </c>
      <c r="O12304" s="88">
        <v>0.12621281762196679</v>
      </c>
      <c r="P12304" s="89">
        <v>59.935131512410081</v>
      </c>
    </row>
    <row r="12305" spans="1:16">
      <c r="A12305" s="75" t="s">
        <v>17183</v>
      </c>
      <c r="B12305" s="85">
        <v>12301</v>
      </c>
      <c r="C12305" s="85">
        <v>11423</v>
      </c>
      <c r="D12305" s="85">
        <v>12301</v>
      </c>
      <c r="E12305" s="86" t="s">
        <v>17184</v>
      </c>
      <c r="F12305" s="85" t="s">
        <v>55</v>
      </c>
      <c r="G12305" s="86" t="s">
        <v>12062</v>
      </c>
      <c r="H12305" s="85" t="s">
        <v>1</v>
      </c>
      <c r="I12305" s="85">
        <v>1</v>
      </c>
      <c r="J12305" s="88">
        <v>0.34137871985053841</v>
      </c>
      <c r="K12305" s="146">
        <v>0.60012366667280925</v>
      </c>
      <c r="L12305" s="147">
        <v>1.412319154145366E-8</v>
      </c>
      <c r="M12305" s="147">
        <v>1.9422471975846109E-2</v>
      </c>
      <c r="N12305" s="87">
        <v>2.4648933404353048</v>
      </c>
      <c r="O12305" s="88">
        <v>0.14886071269920209</v>
      </c>
      <c r="P12305" s="89">
        <v>60.392354613166759</v>
      </c>
    </row>
    <row r="12306" spans="1:16">
      <c r="A12306" s="75" t="s">
        <v>12113</v>
      </c>
      <c r="B12306" s="85">
        <v>12302</v>
      </c>
      <c r="C12306" s="85">
        <v>8185</v>
      </c>
      <c r="D12306" s="85">
        <v>12302</v>
      </c>
      <c r="E12306" s="86" t="s">
        <v>12114</v>
      </c>
      <c r="F12306" s="85" t="s">
        <v>55</v>
      </c>
      <c r="G12306" s="86" t="s">
        <v>12115</v>
      </c>
      <c r="H12306" s="85" t="s">
        <v>1</v>
      </c>
      <c r="I12306" s="85">
        <v>1</v>
      </c>
      <c r="J12306" s="88">
        <v>1.357161732051178</v>
      </c>
      <c r="K12306" s="146">
        <v>1.8273398031932893</v>
      </c>
      <c r="L12306" s="147">
        <v>2.3036669391339552E-8</v>
      </c>
      <c r="M12306" s="147">
        <v>7.6383618266326975E-2</v>
      </c>
      <c r="N12306" s="87">
        <v>13.156547330447671</v>
      </c>
      <c r="O12306" s="88">
        <v>0.9439444309720606</v>
      </c>
      <c r="P12306" s="89">
        <v>71.747123866421077</v>
      </c>
    </row>
    <row r="12307" spans="1:16">
      <c r="A12307" s="75" t="s">
        <v>17198</v>
      </c>
      <c r="B12307" s="85">
        <v>12303</v>
      </c>
      <c r="C12307" s="85">
        <v>11431</v>
      </c>
      <c r="D12307" s="85">
        <v>12303</v>
      </c>
      <c r="E12307" s="86" t="s">
        <v>17199</v>
      </c>
      <c r="F12307" s="85" t="s">
        <v>55</v>
      </c>
      <c r="G12307" s="86" t="s">
        <v>12115</v>
      </c>
      <c r="H12307" s="85" t="s">
        <v>1</v>
      </c>
      <c r="I12307" s="85">
        <v>1</v>
      </c>
      <c r="J12307" s="88">
        <v>1.39339225236075</v>
      </c>
      <c r="K12307" s="146">
        <v>1.8821230960604267</v>
      </c>
      <c r="L12307" s="147">
        <v>2.3252475175878389E-8</v>
      </c>
      <c r="M12307" s="147">
        <v>8.0876425792053522E-2</v>
      </c>
      <c r="N12307" s="87">
        <v>13.66271732524705</v>
      </c>
      <c r="O12307" s="88">
        <v>0.97685960367720226</v>
      </c>
      <c r="P12307" s="89">
        <v>71.498193252676316</v>
      </c>
    </row>
    <row r="12308" spans="1:16">
      <c r="A12308" s="75" t="s">
        <v>12116</v>
      </c>
      <c r="B12308" s="85">
        <v>12304</v>
      </c>
      <c r="C12308" s="85">
        <v>8186</v>
      </c>
      <c r="D12308" s="85">
        <v>12304</v>
      </c>
      <c r="E12308" s="86" t="s">
        <v>12117</v>
      </c>
      <c r="F12308" s="85" t="s">
        <v>55</v>
      </c>
      <c r="G12308" s="86" t="s">
        <v>12118</v>
      </c>
      <c r="H12308" s="85" t="s">
        <v>1</v>
      </c>
      <c r="I12308" s="85">
        <v>1</v>
      </c>
      <c r="J12308" s="88">
        <v>1.993511278804196</v>
      </c>
      <c r="K12308" s="146">
        <v>2.7513428587743003</v>
      </c>
      <c r="L12308" s="147">
        <v>2.7685067959038411E-8</v>
      </c>
      <c r="M12308" s="147">
        <v>0.1077711242074048</v>
      </c>
      <c r="N12308" s="87">
        <v>20.73255376364726</v>
      </c>
      <c r="O12308" s="88">
        <v>1.513069448296255</v>
      </c>
      <c r="P12308" s="89">
        <v>72.980370172693895</v>
      </c>
    </row>
    <row r="12309" spans="1:16">
      <c r="A12309" s="75" t="s">
        <v>17200</v>
      </c>
      <c r="B12309" s="85">
        <v>12305</v>
      </c>
      <c r="C12309" s="85">
        <v>11432</v>
      </c>
      <c r="D12309" s="85">
        <v>12305</v>
      </c>
      <c r="E12309" s="86" t="s">
        <v>17201</v>
      </c>
      <c r="F12309" s="85" t="s">
        <v>55</v>
      </c>
      <c r="G12309" s="86" t="s">
        <v>12118</v>
      </c>
      <c r="H12309" s="85" t="s">
        <v>1</v>
      </c>
      <c r="I12309" s="85">
        <v>1</v>
      </c>
      <c r="J12309" s="88">
        <v>1.993511278804196</v>
      </c>
      <c r="K12309" s="146">
        <v>2.7513428587743003</v>
      </c>
      <c r="L12309" s="147">
        <v>2.7685067959038411E-8</v>
      </c>
      <c r="M12309" s="147">
        <v>0.1077711242074048</v>
      </c>
      <c r="N12309" s="87">
        <v>20.73255376364726</v>
      </c>
      <c r="O12309" s="88">
        <v>1.513069448296255</v>
      </c>
      <c r="P12309" s="89">
        <v>72.980370172693895</v>
      </c>
    </row>
    <row r="12310" spans="1:16">
      <c r="A12310" s="75" t="s">
        <v>12119</v>
      </c>
      <c r="B12310" s="85">
        <v>12306</v>
      </c>
      <c r="C12310" s="85">
        <v>8187</v>
      </c>
      <c r="D12310" s="85">
        <v>12306</v>
      </c>
      <c r="E12310" s="86" t="s">
        <v>12120</v>
      </c>
      <c r="F12310" s="85" t="s">
        <v>32</v>
      </c>
      <c r="G12310" s="86" t="s">
        <v>12121</v>
      </c>
      <c r="H12310" s="85" t="s">
        <v>1</v>
      </c>
      <c r="I12310" s="85">
        <v>1</v>
      </c>
      <c r="J12310" s="88">
        <v>0.97219426316075519</v>
      </c>
      <c r="K12310" s="146">
        <v>3.394639569595332</v>
      </c>
      <c r="L12310" s="147">
        <v>5.4639798665578578E-8</v>
      </c>
      <c r="M12310" s="147">
        <v>4.2809487387926629E-2</v>
      </c>
      <c r="N12310" s="87">
        <v>6.0333931644786842</v>
      </c>
      <c r="O12310" s="88">
        <v>0.33375441672586281</v>
      </c>
      <c r="P12310" s="89">
        <v>55.317863037805346</v>
      </c>
    </row>
    <row r="12311" spans="1:16">
      <c r="A12311" s="75" t="s">
        <v>12122</v>
      </c>
      <c r="B12311" s="85">
        <v>12307</v>
      </c>
      <c r="C12311" s="85">
        <v>8188</v>
      </c>
      <c r="D12311" s="85">
        <v>12307</v>
      </c>
      <c r="E12311" s="86" t="s">
        <v>12120</v>
      </c>
      <c r="F12311" s="85" t="s">
        <v>38</v>
      </c>
      <c r="G12311" s="86" t="s">
        <v>12121</v>
      </c>
      <c r="H12311" s="85" t="s">
        <v>1</v>
      </c>
      <c r="I12311" s="85">
        <v>1</v>
      </c>
      <c r="J12311" s="88">
        <v>1.46226234714415</v>
      </c>
      <c r="K12311" s="146">
        <v>4.0695394507030915</v>
      </c>
      <c r="L12311" s="147">
        <v>5.6973480341124842E-8</v>
      </c>
      <c r="M12311" s="147">
        <v>6.2239561505660297E-2</v>
      </c>
      <c r="N12311" s="87">
        <v>10.748482609257371</v>
      </c>
      <c r="O12311" s="88">
        <v>0.78943919942037877</v>
      </c>
      <c r="P12311" s="89">
        <v>73.446571773810803</v>
      </c>
    </row>
    <row r="12312" spans="1:16">
      <c r="A12312" s="75" t="s">
        <v>17202</v>
      </c>
      <c r="B12312" s="85">
        <v>12308</v>
      </c>
      <c r="C12312" s="85">
        <v>11433</v>
      </c>
      <c r="D12312" s="85">
        <v>12308</v>
      </c>
      <c r="E12312" s="86" t="s">
        <v>17203</v>
      </c>
      <c r="F12312" s="85" t="s">
        <v>55</v>
      </c>
      <c r="G12312" s="86" t="s">
        <v>12121</v>
      </c>
      <c r="H12312" s="85" t="s">
        <v>1</v>
      </c>
      <c r="I12312" s="85">
        <v>1</v>
      </c>
      <c r="J12312" s="88">
        <v>1.489298696715599</v>
      </c>
      <c r="K12312" s="146">
        <v>4.1116609421984576</v>
      </c>
      <c r="L12312" s="147">
        <v>5.7145503907488982E-8</v>
      </c>
      <c r="M12312" s="147">
        <v>6.6367841275486519E-2</v>
      </c>
      <c r="N12312" s="87">
        <v>11.16619277813122</v>
      </c>
      <c r="O12312" s="88">
        <v>0.81380526674243958</v>
      </c>
      <c r="P12312" s="89">
        <v>72.881176504158333</v>
      </c>
    </row>
    <row r="12313" spans="1:16">
      <c r="A12313" s="75" t="s">
        <v>12123</v>
      </c>
      <c r="B12313" s="85">
        <v>12309</v>
      </c>
      <c r="C12313" s="85">
        <v>8189</v>
      </c>
      <c r="D12313" s="85">
        <v>12309</v>
      </c>
      <c r="E12313" s="86" t="s">
        <v>12124</v>
      </c>
      <c r="F12313" s="85" t="s">
        <v>32</v>
      </c>
      <c r="G12313" s="86" t="s">
        <v>12125</v>
      </c>
      <c r="H12313" s="85" t="s">
        <v>1</v>
      </c>
      <c r="I12313" s="85">
        <v>1</v>
      </c>
      <c r="J12313" s="88">
        <v>1.4978705156598371</v>
      </c>
      <c r="K12313" s="146">
        <v>4.1462245866384935</v>
      </c>
      <c r="L12313" s="147">
        <v>5.7232751358359752E-8</v>
      </c>
      <c r="M12313" s="147">
        <v>6.7033038196871189E-2</v>
      </c>
      <c r="N12313" s="87">
        <v>11.43346093781402</v>
      </c>
      <c r="O12313" s="88">
        <v>0.8211159456409961</v>
      </c>
      <c r="P12313" s="89">
        <v>71.816919662996312</v>
      </c>
    </row>
    <row r="12314" spans="1:16">
      <c r="A12314" s="75" t="s">
        <v>12126</v>
      </c>
      <c r="B12314" s="85">
        <v>12310</v>
      </c>
      <c r="C12314" s="85">
        <v>8190</v>
      </c>
      <c r="D12314" s="85">
        <v>12310</v>
      </c>
      <c r="E12314" s="86" t="s">
        <v>12124</v>
      </c>
      <c r="F12314" s="85" t="s">
        <v>38</v>
      </c>
      <c r="G12314" s="86" t="s">
        <v>12125</v>
      </c>
      <c r="H12314" s="85" t="s">
        <v>1</v>
      </c>
      <c r="I12314" s="85">
        <v>1</v>
      </c>
      <c r="J12314" s="88">
        <v>1.538241044410358</v>
      </c>
      <c r="K12314" s="146">
        <v>4.1995276117552214</v>
      </c>
      <c r="L12314" s="147">
        <v>5.7405516077707652E-8</v>
      </c>
      <c r="M12314" s="147">
        <v>6.8932053671540525E-2</v>
      </c>
      <c r="N12314" s="87">
        <v>11.827213621234611</v>
      </c>
      <c r="O12314" s="88">
        <v>0.85715641165760337</v>
      </c>
      <c r="P12314" s="89">
        <v>72.473233265920086</v>
      </c>
    </row>
    <row r="12315" spans="1:16">
      <c r="A12315" s="75" t="s">
        <v>17204</v>
      </c>
      <c r="B12315" s="85">
        <v>12311</v>
      </c>
      <c r="C12315" s="85">
        <v>11434</v>
      </c>
      <c r="D12315" s="85">
        <v>12311</v>
      </c>
      <c r="E12315" s="86" t="s">
        <v>17205</v>
      </c>
      <c r="F12315" s="85" t="s">
        <v>55</v>
      </c>
      <c r="G12315" s="86" t="s">
        <v>12125</v>
      </c>
      <c r="H12315" s="85" t="s">
        <v>1</v>
      </c>
      <c r="I12315" s="85">
        <v>1</v>
      </c>
      <c r="J12315" s="88">
        <v>1.5374836526391891</v>
      </c>
      <c r="K12315" s="146">
        <v>4.1985275933296249</v>
      </c>
      <c r="L12315" s="147">
        <v>5.7402274837604228E-8</v>
      </c>
      <c r="M12315" s="147">
        <v>6.8896426228989102E-2</v>
      </c>
      <c r="N12315" s="87">
        <v>11.81982642439751</v>
      </c>
      <c r="O12315" s="88">
        <v>0.85648025622355506</v>
      </c>
      <c r="P12315" s="89">
        <v>72.461322651547505</v>
      </c>
    </row>
    <row r="12316" spans="1:16">
      <c r="A12316" s="75" t="s">
        <v>12107</v>
      </c>
      <c r="B12316" s="85">
        <v>12312</v>
      </c>
      <c r="C12316" s="85">
        <v>8183</v>
      </c>
      <c r="D12316" s="85">
        <v>12312</v>
      </c>
      <c r="E12316" s="86" t="s">
        <v>12108</v>
      </c>
      <c r="F12316" s="85" t="s">
        <v>32</v>
      </c>
      <c r="G12316" s="86" t="s">
        <v>12109</v>
      </c>
      <c r="H12316" s="85" t="s">
        <v>1</v>
      </c>
      <c r="I12316" s="85">
        <v>1</v>
      </c>
      <c r="J12316" s="88">
        <v>0.96240967614066031</v>
      </c>
      <c r="K12316" s="146">
        <v>1.2590824136082912</v>
      </c>
      <c r="L12316" s="147">
        <v>4.2479069931876298E-8</v>
      </c>
      <c r="M12316" s="147">
        <v>6.7381543498327326E-2</v>
      </c>
      <c r="N12316" s="87">
        <v>9.4859890791288439</v>
      </c>
      <c r="O12316" s="88">
        <v>0.51858029374757975</v>
      </c>
      <c r="P12316" s="89">
        <v>54.66802559245663</v>
      </c>
    </row>
    <row r="12317" spans="1:16">
      <c r="A12317" s="75" t="s">
        <v>17194</v>
      </c>
      <c r="B12317" s="85">
        <v>12313</v>
      </c>
      <c r="C12317" s="85">
        <v>11429</v>
      </c>
      <c r="D12317" s="85">
        <v>12313</v>
      </c>
      <c r="E12317" s="86" t="s">
        <v>17195</v>
      </c>
      <c r="F12317" s="85" t="s">
        <v>32</v>
      </c>
      <c r="G12317" s="86" t="s">
        <v>12109</v>
      </c>
      <c r="H12317" s="85" t="s">
        <v>1</v>
      </c>
      <c r="I12317" s="85">
        <v>1</v>
      </c>
      <c r="J12317" s="88">
        <v>0.97121998970314982</v>
      </c>
      <c r="K12317" s="146">
        <v>1.2686889069105654</v>
      </c>
      <c r="L12317" s="147">
        <v>4.2521782939832201E-8</v>
      </c>
      <c r="M12317" s="147">
        <v>6.8642141728137179E-2</v>
      </c>
      <c r="N12317" s="87">
        <v>9.622820735257104</v>
      </c>
      <c r="O12317" s="88">
        <v>0.52647380128846544</v>
      </c>
      <c r="P12317" s="89">
        <v>54.71096425599152</v>
      </c>
    </row>
    <row r="12318" spans="1:16">
      <c r="A12318" s="75" t="s">
        <v>12110</v>
      </c>
      <c r="B12318" s="85">
        <v>12314</v>
      </c>
      <c r="C12318" s="85">
        <v>8184</v>
      </c>
      <c r="D12318" s="85">
        <v>12314</v>
      </c>
      <c r="E12318" s="86" t="s">
        <v>12111</v>
      </c>
      <c r="F12318" s="85" t="s">
        <v>32</v>
      </c>
      <c r="G12318" s="86" t="s">
        <v>12112</v>
      </c>
      <c r="H12318" s="85" t="s">
        <v>1</v>
      </c>
      <c r="I12318" s="85">
        <v>1</v>
      </c>
      <c r="J12318" s="88">
        <v>1.337366887386205</v>
      </c>
      <c r="K12318" s="146">
        <v>1.8597673350926962</v>
      </c>
      <c r="L12318" s="147">
        <v>3.099090071393969E-8</v>
      </c>
      <c r="M12318" s="147">
        <v>8.4491324544470045E-2</v>
      </c>
      <c r="N12318" s="87">
        <v>14.619594008542681</v>
      </c>
      <c r="O12318" s="88">
        <v>0.9014222322476636</v>
      </c>
      <c r="P12318" s="89">
        <v>61.658499662913677</v>
      </c>
    </row>
    <row r="12319" spans="1:16">
      <c r="A12319" s="75" t="s">
        <v>17196</v>
      </c>
      <c r="B12319" s="85">
        <v>12315</v>
      </c>
      <c r="C12319" s="85">
        <v>11430</v>
      </c>
      <c r="D12319" s="85">
        <v>12315</v>
      </c>
      <c r="E12319" s="86" t="s">
        <v>17197</v>
      </c>
      <c r="F12319" s="85" t="s">
        <v>55</v>
      </c>
      <c r="G12319" s="86" t="s">
        <v>12112</v>
      </c>
      <c r="H12319" s="85" t="s">
        <v>1</v>
      </c>
      <c r="I12319" s="85">
        <v>1</v>
      </c>
      <c r="J12319" s="88">
        <v>1.337366887386205</v>
      </c>
      <c r="K12319" s="146">
        <v>1.8597673350926962</v>
      </c>
      <c r="L12319" s="147">
        <v>3.099090071393969E-8</v>
      </c>
      <c r="M12319" s="147">
        <v>8.4491324544470045E-2</v>
      </c>
      <c r="N12319" s="87">
        <v>14.619594008542681</v>
      </c>
      <c r="O12319" s="88">
        <v>0.9014222322476636</v>
      </c>
      <c r="P12319" s="89">
        <v>61.658499662913677</v>
      </c>
    </row>
    <row r="12320" spans="1:16">
      <c r="A12320" s="75" t="s">
        <v>12127</v>
      </c>
      <c r="B12320" s="85">
        <v>12316</v>
      </c>
      <c r="C12320" s="85">
        <v>8191</v>
      </c>
      <c r="D12320" s="85">
        <v>12316</v>
      </c>
      <c r="E12320" s="86" t="s">
        <v>12128</v>
      </c>
      <c r="F12320" s="85" t="s">
        <v>232</v>
      </c>
      <c r="G12320" s="86" t="s">
        <v>12129</v>
      </c>
      <c r="H12320" s="85" t="s">
        <v>1</v>
      </c>
      <c r="I12320" s="85">
        <v>1</v>
      </c>
      <c r="J12320" s="88">
        <v>6.1559651214257723E-2</v>
      </c>
      <c r="K12320" s="146">
        <v>0.10270085567911511</v>
      </c>
      <c r="L12320" s="147">
        <v>2.289796921569713E-9</v>
      </c>
      <c r="M12320" s="147">
        <v>3.6731449914877731E-3</v>
      </c>
      <c r="N12320" s="87">
        <v>0.49750962788904751</v>
      </c>
      <c r="O12320" s="88">
        <v>3.9159254361284597E-2</v>
      </c>
      <c r="P12320" s="89">
        <v>78.710545818859458</v>
      </c>
    </row>
    <row r="12321" spans="1:16">
      <c r="A12321" s="75" t="s">
        <v>12130</v>
      </c>
      <c r="B12321" s="85">
        <v>12317</v>
      </c>
      <c r="C12321" s="85">
        <v>8192</v>
      </c>
      <c r="D12321" s="85">
        <v>12317</v>
      </c>
      <c r="E12321" s="86" t="s">
        <v>12128</v>
      </c>
      <c r="F12321" s="85" t="s">
        <v>509</v>
      </c>
      <c r="G12321" s="86" t="s">
        <v>12129</v>
      </c>
      <c r="H12321" s="85" t="s">
        <v>1</v>
      </c>
      <c r="I12321" s="85">
        <v>1</v>
      </c>
      <c r="J12321" s="88">
        <v>0.1006847644128194</v>
      </c>
      <c r="K12321" s="146">
        <v>0.2196079029241727</v>
      </c>
      <c r="L12321" s="147">
        <v>2.898336987105574E-9</v>
      </c>
      <c r="M12321" s="147">
        <v>6.0172549725413292E-3</v>
      </c>
      <c r="N12321" s="87">
        <v>0.71572474083848947</v>
      </c>
      <c r="O12321" s="88">
        <v>4.7835209246366903E-2</v>
      </c>
      <c r="P12321" s="89">
        <v>66.834645383819989</v>
      </c>
    </row>
    <row r="12322" spans="1:16">
      <c r="A12322" s="75" t="s">
        <v>12131</v>
      </c>
      <c r="B12322" s="85">
        <v>12318</v>
      </c>
      <c r="C12322" s="85">
        <v>8193</v>
      </c>
      <c r="D12322" s="85">
        <v>12318</v>
      </c>
      <c r="E12322" s="86" t="s">
        <v>12128</v>
      </c>
      <c r="F12322" s="85" t="s">
        <v>38</v>
      </c>
      <c r="G12322" s="86" t="s">
        <v>12129</v>
      </c>
      <c r="H12322" s="85" t="s">
        <v>1</v>
      </c>
      <c r="I12322" s="85">
        <v>1</v>
      </c>
      <c r="J12322" s="88">
        <v>0.13181704067525921</v>
      </c>
      <c r="K12322" s="146">
        <v>0.22851970417691586</v>
      </c>
      <c r="L12322" s="147">
        <v>2.966211931512314E-9</v>
      </c>
      <c r="M12322" s="147">
        <v>4.4232149221892347E-3</v>
      </c>
      <c r="N12322" s="87">
        <v>0.58003538296265456</v>
      </c>
      <c r="O12322" s="88">
        <v>7.9456252089087506E-2</v>
      </c>
      <c r="P12322" s="89">
        <v>136.98518128885127</v>
      </c>
    </row>
    <row r="12323" spans="1:16">
      <c r="A12323" s="75" t="s">
        <v>12132</v>
      </c>
      <c r="B12323" s="85">
        <v>12319</v>
      </c>
      <c r="C12323" s="85">
        <v>8194</v>
      </c>
      <c r="D12323" s="85">
        <v>12319</v>
      </c>
      <c r="E12323" s="86" t="s">
        <v>12128</v>
      </c>
      <c r="F12323" s="85" t="s">
        <v>243</v>
      </c>
      <c r="G12323" s="86" t="s">
        <v>12129</v>
      </c>
      <c r="H12323" s="85" t="s">
        <v>1</v>
      </c>
      <c r="I12323" s="85">
        <v>1</v>
      </c>
      <c r="J12323" s="88">
        <v>8.4826792931896822E-2</v>
      </c>
      <c r="K12323" s="146">
        <v>0.20744213441357653</v>
      </c>
      <c r="L12323" s="147">
        <v>3.5789351009301681E-9</v>
      </c>
      <c r="M12323" s="147">
        <v>6.053706232621036E-3</v>
      </c>
      <c r="N12323" s="87">
        <v>0.80053944643636976</v>
      </c>
      <c r="O12323" s="88">
        <v>5.2241403621839398E-2</v>
      </c>
      <c r="P12323" s="89">
        <v>65.257750700972807</v>
      </c>
    </row>
    <row r="12324" spans="1:16">
      <c r="A12324" s="75" t="s">
        <v>17206</v>
      </c>
      <c r="B12324" s="85">
        <v>12320</v>
      </c>
      <c r="C12324" s="85">
        <v>11435</v>
      </c>
      <c r="D12324" s="85">
        <v>12320</v>
      </c>
      <c r="E12324" s="86" t="s">
        <v>17207</v>
      </c>
      <c r="F12324" s="85" t="s">
        <v>232</v>
      </c>
      <c r="G12324" s="86" t="s">
        <v>12129</v>
      </c>
      <c r="H12324" s="85" t="s">
        <v>1</v>
      </c>
      <c r="I12324" s="85">
        <v>1</v>
      </c>
      <c r="J12324" s="88">
        <v>6.1559651214257723E-2</v>
      </c>
      <c r="K12324" s="146">
        <v>0.10270085567911511</v>
      </c>
      <c r="L12324" s="147">
        <v>2.289796921569713E-9</v>
      </c>
      <c r="M12324" s="147">
        <v>3.6731449914877731E-3</v>
      </c>
      <c r="N12324" s="87">
        <v>0.49750962788904751</v>
      </c>
      <c r="O12324" s="88">
        <v>3.9159254361284597E-2</v>
      </c>
      <c r="P12324" s="89">
        <v>78.710545818859458</v>
      </c>
    </row>
    <row r="12325" spans="1:16">
      <c r="A12325" s="75" t="s">
        <v>17208</v>
      </c>
      <c r="B12325" s="85">
        <v>12321</v>
      </c>
      <c r="C12325" s="85">
        <v>11436</v>
      </c>
      <c r="D12325" s="85">
        <v>12321</v>
      </c>
      <c r="E12325" s="86" t="s">
        <v>17207</v>
      </c>
      <c r="F12325" s="85" t="s">
        <v>38</v>
      </c>
      <c r="G12325" s="86" t="s">
        <v>12129</v>
      </c>
      <c r="H12325" s="85" t="s">
        <v>1</v>
      </c>
      <c r="I12325" s="85">
        <v>1</v>
      </c>
      <c r="J12325" s="88">
        <v>0.16695846835147121</v>
      </c>
      <c r="K12325" s="146">
        <v>0.27627372134225175</v>
      </c>
      <c r="L12325" s="147">
        <v>3.1638513254984578E-9</v>
      </c>
      <c r="M12325" s="147">
        <v>9.1591242272995657E-3</v>
      </c>
      <c r="N12325" s="87">
        <v>1.0966926522265279</v>
      </c>
      <c r="O12325" s="88">
        <v>0.1113507315915029</v>
      </c>
      <c r="P12325" s="89">
        <v>101.53321567846412</v>
      </c>
    </row>
    <row r="12326" spans="1:16">
      <c r="A12326" s="75" t="s">
        <v>12136</v>
      </c>
      <c r="B12326" s="85">
        <v>12322</v>
      </c>
      <c r="C12326" s="85">
        <v>8196</v>
      </c>
      <c r="D12326" s="85">
        <v>12322</v>
      </c>
      <c r="E12326" s="86" t="s">
        <v>12137</v>
      </c>
      <c r="F12326" s="85" t="s">
        <v>32</v>
      </c>
      <c r="G12326" s="86" t="s">
        <v>12138</v>
      </c>
      <c r="H12326" s="85" t="s">
        <v>1</v>
      </c>
      <c r="I12326" s="85">
        <v>1</v>
      </c>
      <c r="J12326" s="88">
        <v>4.7898431897947617E-2</v>
      </c>
      <c r="K12326" s="146">
        <v>2.572057897333736E-2</v>
      </c>
      <c r="L12326" s="147">
        <v>2.4643851351976051E-9</v>
      </c>
      <c r="M12326" s="147">
        <v>2.3748973336843119E-3</v>
      </c>
      <c r="N12326" s="87">
        <v>0.28247756690955578</v>
      </c>
      <c r="O12326" s="88">
        <v>1.9025281704746259E-2</v>
      </c>
      <c r="P12326" s="89">
        <v>67.351478253272447</v>
      </c>
    </row>
    <row r="12327" spans="1:16">
      <c r="A12327" s="75" t="s">
        <v>12139</v>
      </c>
      <c r="B12327" s="85">
        <v>12323</v>
      </c>
      <c r="C12327" s="85">
        <v>8197</v>
      </c>
      <c r="D12327" s="85">
        <v>12323</v>
      </c>
      <c r="E12327" s="86" t="s">
        <v>12137</v>
      </c>
      <c r="F12327" s="85" t="s">
        <v>38</v>
      </c>
      <c r="G12327" s="86" t="s">
        <v>12138</v>
      </c>
      <c r="H12327" s="85" t="s">
        <v>1</v>
      </c>
      <c r="I12327" s="85">
        <v>1</v>
      </c>
      <c r="J12327" s="88">
        <v>4.777133916108809E-2</v>
      </c>
      <c r="K12327" s="146">
        <v>2.6657904105931707E-2</v>
      </c>
      <c r="L12327" s="147">
        <v>2.465721488889902E-9</v>
      </c>
      <c r="M12327" s="147">
        <v>2.4640565295803401E-3</v>
      </c>
      <c r="N12327" s="87">
        <v>0.29109774702542868</v>
      </c>
      <c r="O12327" s="88">
        <v>1.9714729743153889E-2</v>
      </c>
      <c r="P12327" s="89">
        <v>67.725463163518469</v>
      </c>
    </row>
    <row r="12328" spans="1:16">
      <c r="A12328" s="75" t="s">
        <v>17211</v>
      </c>
      <c r="B12328" s="85">
        <v>12324</v>
      </c>
      <c r="C12328" s="85">
        <v>11438</v>
      </c>
      <c r="D12328" s="85">
        <v>12324</v>
      </c>
      <c r="E12328" s="86" t="s">
        <v>17212</v>
      </c>
      <c r="F12328" s="85" t="s">
        <v>55</v>
      </c>
      <c r="G12328" s="86" t="s">
        <v>12138</v>
      </c>
      <c r="H12328" s="85" t="s">
        <v>1</v>
      </c>
      <c r="I12328" s="85">
        <v>1</v>
      </c>
      <c r="J12328" s="88">
        <v>5.1267824743273377E-2</v>
      </c>
      <c r="K12328" s="146">
        <v>3.0423593814157057E-2</v>
      </c>
      <c r="L12328" s="147">
        <v>2.4826181810747401E-9</v>
      </c>
      <c r="M12328" s="147">
        <v>2.9027106257049989E-3</v>
      </c>
      <c r="N12328" s="87">
        <v>0.34016041525351581</v>
      </c>
      <c r="O12328" s="88">
        <v>2.2636392091585088E-2</v>
      </c>
      <c r="P12328" s="89">
        <v>66.546226652253381</v>
      </c>
    </row>
    <row r="12329" spans="1:16">
      <c r="A12329" s="75" t="s">
        <v>12133</v>
      </c>
      <c r="B12329" s="85">
        <v>12325</v>
      </c>
      <c r="C12329" s="85">
        <v>8195</v>
      </c>
      <c r="D12329" s="85">
        <v>12325</v>
      </c>
      <c r="E12329" s="86" t="s">
        <v>12134</v>
      </c>
      <c r="F12329" s="85" t="s">
        <v>32</v>
      </c>
      <c r="G12329" s="86" t="s">
        <v>12135</v>
      </c>
      <c r="H12329" s="85" t="s">
        <v>1</v>
      </c>
      <c r="I12329" s="85">
        <v>1</v>
      </c>
      <c r="J12329" s="88">
        <v>5.0843520373901899E-2</v>
      </c>
      <c r="K12329" s="146">
        <v>-7.0602418294320908E-3</v>
      </c>
      <c r="L12329" s="147">
        <v>1.9630510082228768E-9</v>
      </c>
      <c r="M12329" s="147">
        <v>3.2805462162452878E-3</v>
      </c>
      <c r="N12329" s="87">
        <v>0.40710957807712861</v>
      </c>
      <c r="O12329" s="88">
        <v>2.5478686935617011E-2</v>
      </c>
      <c r="P12329" s="89">
        <v>62.584346592774025</v>
      </c>
    </row>
    <row r="12330" spans="1:16">
      <c r="A12330" s="75" t="s">
        <v>17209</v>
      </c>
      <c r="B12330" s="85">
        <v>12326</v>
      </c>
      <c r="C12330" s="85">
        <v>11437</v>
      </c>
      <c r="D12330" s="85">
        <v>12326</v>
      </c>
      <c r="E12330" s="86" t="s">
        <v>17210</v>
      </c>
      <c r="F12330" s="85" t="s">
        <v>32</v>
      </c>
      <c r="G12330" s="86" t="s">
        <v>12135</v>
      </c>
      <c r="H12330" s="85" t="s">
        <v>1</v>
      </c>
      <c r="I12330" s="85">
        <v>1</v>
      </c>
      <c r="J12330" s="88">
        <v>5.9653833936391808E-2</v>
      </c>
      <c r="K12330" s="146">
        <v>2.5462514728451366E-3</v>
      </c>
      <c r="L12330" s="147">
        <v>2.005764016178847E-9</v>
      </c>
      <c r="M12330" s="147">
        <v>4.5411444460551464E-3</v>
      </c>
      <c r="N12330" s="87">
        <v>0.54394123420538842</v>
      </c>
      <c r="O12330" s="88">
        <v>3.3372194476502477E-2</v>
      </c>
      <c r="P12330" s="89">
        <v>61.352573362550721</v>
      </c>
    </row>
    <row r="12331" spans="1:16">
      <c r="A12331" s="75" t="s">
        <v>2762</v>
      </c>
      <c r="B12331" s="85">
        <v>12327</v>
      </c>
      <c r="C12331" s="85">
        <v>1398</v>
      </c>
      <c r="D12331" s="85">
        <v>12327</v>
      </c>
      <c r="E12331" s="86" t="s">
        <v>2759</v>
      </c>
      <c r="F12331" s="85" t="s">
        <v>283</v>
      </c>
      <c r="G12331" s="86" t="s">
        <v>2763</v>
      </c>
      <c r="H12331" s="85" t="s">
        <v>1</v>
      </c>
      <c r="I12331" s="85">
        <v>1</v>
      </c>
      <c r="J12331" s="88">
        <v>1.040479584620416</v>
      </c>
      <c r="K12331" s="146">
        <v>1.6432986177292892</v>
      </c>
      <c r="L12331" s="147">
        <v>6.3535522876542853E-9</v>
      </c>
      <c r="M12331" s="147">
        <v>4.762189424582744E-2</v>
      </c>
      <c r="N12331" s="87">
        <v>10.08394158951894</v>
      </c>
      <c r="O12331" s="88">
        <v>0.88693490475806758</v>
      </c>
      <c r="P12331" s="89">
        <v>87.955180708298727</v>
      </c>
    </row>
    <row r="12332" spans="1:16">
      <c r="A12332" s="75" t="s">
        <v>2767</v>
      </c>
      <c r="B12332" s="85">
        <v>12328</v>
      </c>
      <c r="C12332" s="85">
        <v>1402</v>
      </c>
      <c r="D12332" s="85">
        <v>12328</v>
      </c>
      <c r="E12332" s="86" t="s">
        <v>2759</v>
      </c>
      <c r="F12332" s="85" t="s">
        <v>38</v>
      </c>
      <c r="G12332" s="86" t="s">
        <v>2763</v>
      </c>
      <c r="H12332" s="85" t="s">
        <v>1</v>
      </c>
      <c r="I12332" s="85">
        <v>1</v>
      </c>
      <c r="J12332" s="88">
        <v>1.0207246185055829</v>
      </c>
      <c r="K12332" s="146">
        <v>1.6866333950826158</v>
      </c>
      <c r="L12332" s="147">
        <v>6.3898438202156799E-9</v>
      </c>
      <c r="M12332" s="147">
        <v>5.1677001604079238E-2</v>
      </c>
      <c r="N12332" s="87">
        <v>10.329060747920281</v>
      </c>
      <c r="O12332" s="88">
        <v>0.88523424304205645</v>
      </c>
      <c r="P12332" s="89">
        <v>85.703266216175095</v>
      </c>
    </row>
    <row r="12333" spans="1:16">
      <c r="A12333" s="75" t="s">
        <v>2771</v>
      </c>
      <c r="B12333" s="85">
        <v>12329</v>
      </c>
      <c r="C12333" s="85">
        <v>1406</v>
      </c>
      <c r="D12333" s="85">
        <v>12329</v>
      </c>
      <c r="E12333" s="86" t="s">
        <v>2759</v>
      </c>
      <c r="F12333" s="85" t="s">
        <v>11</v>
      </c>
      <c r="G12333" s="86" t="s">
        <v>2763</v>
      </c>
      <c r="H12333" s="85" t="s">
        <v>1</v>
      </c>
      <c r="I12333" s="85">
        <v>1</v>
      </c>
      <c r="J12333" s="88">
        <v>0.40673898993661178</v>
      </c>
      <c r="K12333" s="146">
        <v>0.5416540921760673</v>
      </c>
      <c r="L12333" s="147">
        <v>2.7867652954377462E-9</v>
      </c>
      <c r="M12333" s="147">
        <v>3.2670723238666051E-2</v>
      </c>
      <c r="N12333" s="87">
        <v>5.779751367343783</v>
      </c>
      <c r="O12333" s="88">
        <v>0.33782580977500881</v>
      </c>
      <c r="P12333" s="89">
        <v>58.44988621547995</v>
      </c>
    </row>
    <row r="12334" spans="1:16">
      <c r="A12334" s="75" t="s">
        <v>2775</v>
      </c>
      <c r="B12334" s="85">
        <v>12330</v>
      </c>
      <c r="C12334" s="85">
        <v>1410</v>
      </c>
      <c r="D12334" s="85">
        <v>12330</v>
      </c>
      <c r="E12334" s="86" t="s">
        <v>2759</v>
      </c>
      <c r="F12334" s="85" t="s">
        <v>318</v>
      </c>
      <c r="G12334" s="86" t="s">
        <v>2763</v>
      </c>
      <c r="H12334" s="85" t="s">
        <v>1</v>
      </c>
      <c r="I12334" s="85">
        <v>1</v>
      </c>
      <c r="J12334" s="88">
        <v>0.61191014169982294</v>
      </c>
      <c r="K12334" s="146">
        <v>0.64622607209282312</v>
      </c>
      <c r="L12334" s="147">
        <v>3.6014003457011449E-9</v>
      </c>
      <c r="M12334" s="147">
        <v>6.9736583847030603E-2</v>
      </c>
      <c r="N12334" s="87">
        <v>9.0477021779445508</v>
      </c>
      <c r="O12334" s="88">
        <v>0.52230454979388286</v>
      </c>
      <c r="P12334" s="89">
        <v>57.727867200038581</v>
      </c>
    </row>
    <row r="12335" spans="1:16">
      <c r="A12335" s="75" t="s">
        <v>12140</v>
      </c>
      <c r="B12335" s="85">
        <v>12331</v>
      </c>
      <c r="C12335" s="85">
        <v>8198</v>
      </c>
      <c r="D12335" s="85">
        <v>12331</v>
      </c>
      <c r="E12335" s="86" t="s">
        <v>12141</v>
      </c>
      <c r="F12335" s="85" t="s">
        <v>429</v>
      </c>
      <c r="G12335" s="86" t="s">
        <v>2763</v>
      </c>
      <c r="H12335" s="85" t="s">
        <v>1</v>
      </c>
      <c r="I12335" s="85">
        <v>1</v>
      </c>
      <c r="J12335" s="88">
        <v>1.0974544233663011</v>
      </c>
      <c r="K12335" s="146">
        <v>1.5538040093816783</v>
      </c>
      <c r="L12335" s="147">
        <v>9.519175833419305E-9</v>
      </c>
      <c r="M12335" s="147">
        <v>8.3726809139059125E-2</v>
      </c>
      <c r="N12335" s="87">
        <v>12.97274868757091</v>
      </c>
      <c r="O12335" s="88">
        <v>0.80769558764301519</v>
      </c>
      <c r="P12335" s="89">
        <v>62.260944622850985</v>
      </c>
    </row>
    <row r="12336" spans="1:16">
      <c r="A12336" s="75" t="s">
        <v>12142</v>
      </c>
      <c r="B12336" s="85">
        <v>12332</v>
      </c>
      <c r="C12336" s="85">
        <v>8199</v>
      </c>
      <c r="D12336" s="85">
        <v>12332</v>
      </c>
      <c r="E12336" s="86" t="s">
        <v>12141</v>
      </c>
      <c r="F12336" s="85" t="s">
        <v>38</v>
      </c>
      <c r="G12336" s="86" t="s">
        <v>2763</v>
      </c>
      <c r="H12336" s="85" t="s">
        <v>1</v>
      </c>
      <c r="I12336" s="85">
        <v>1</v>
      </c>
      <c r="J12336" s="88">
        <v>1.163786115284029</v>
      </c>
      <c r="K12336" s="146">
        <v>1.7187086818099397</v>
      </c>
      <c r="L12336" s="147">
        <v>1.0292596001538549E-8</v>
      </c>
      <c r="M12336" s="147">
        <v>7.9594786754631275E-2</v>
      </c>
      <c r="N12336" s="87">
        <v>12.94010191773755</v>
      </c>
      <c r="O12336" s="88">
        <v>0.86582989589619208</v>
      </c>
      <c r="P12336" s="89">
        <v>66.910593239560342</v>
      </c>
    </row>
    <row r="12337" spans="1:16">
      <c r="A12337" s="75" t="s">
        <v>17213</v>
      </c>
      <c r="B12337" s="85">
        <v>12333</v>
      </c>
      <c r="C12337" s="85">
        <v>11439</v>
      </c>
      <c r="D12337" s="85">
        <v>12333</v>
      </c>
      <c r="E12337" s="86" t="s">
        <v>17214</v>
      </c>
      <c r="F12337" s="85" t="s">
        <v>55</v>
      </c>
      <c r="G12337" s="86" t="s">
        <v>2763</v>
      </c>
      <c r="H12337" s="85" t="s">
        <v>1</v>
      </c>
      <c r="I12337" s="85">
        <v>1</v>
      </c>
      <c r="J12337" s="88">
        <v>1.2526607283759781</v>
      </c>
      <c r="K12337" s="146">
        <v>1.8249829212889968</v>
      </c>
      <c r="L12337" s="147">
        <v>1.072682262910145E-8</v>
      </c>
      <c r="M12337" s="147">
        <v>9.1708656524771934E-2</v>
      </c>
      <c r="N12337" s="87">
        <v>14.277903665270539</v>
      </c>
      <c r="O12337" s="88">
        <v>0.94636011759766725</v>
      </c>
      <c r="P12337" s="89">
        <v>66.281447177682409</v>
      </c>
    </row>
    <row r="12338" spans="1:16">
      <c r="A12338" s="75" t="s">
        <v>12143</v>
      </c>
      <c r="B12338" s="85">
        <v>12334</v>
      </c>
      <c r="C12338" s="85">
        <v>8200</v>
      </c>
      <c r="D12338" s="85">
        <v>12334</v>
      </c>
      <c r="E12338" s="86" t="s">
        <v>12144</v>
      </c>
      <c r="F12338" s="85" t="s">
        <v>38</v>
      </c>
      <c r="G12338" s="86" t="s">
        <v>12145</v>
      </c>
      <c r="H12338" s="85" t="s">
        <v>1</v>
      </c>
      <c r="I12338" s="85">
        <v>1</v>
      </c>
      <c r="J12338" s="88">
        <v>4.1781970862234106</v>
      </c>
      <c r="K12338" s="146">
        <v>3.6590840022131719</v>
      </c>
      <c r="L12338" s="147">
        <v>1.5094876446025448E-8</v>
      </c>
      <c r="M12338" s="147">
        <v>0.59150453768301336</v>
      </c>
      <c r="N12338" s="87">
        <v>78.486092996611703</v>
      </c>
      <c r="O12338" s="88">
        <v>3.6536684516381301</v>
      </c>
      <c r="P12338" s="89">
        <v>46.551794236921197</v>
      </c>
    </row>
    <row r="12339" spans="1:16">
      <c r="A12339" s="75" t="s">
        <v>12147</v>
      </c>
      <c r="B12339" s="85">
        <v>12335</v>
      </c>
      <c r="C12339" s="85">
        <v>8202</v>
      </c>
      <c r="D12339" s="85">
        <v>12335</v>
      </c>
      <c r="E12339" s="86" t="s">
        <v>12144</v>
      </c>
      <c r="F12339" s="85" t="s">
        <v>11</v>
      </c>
      <c r="G12339" s="86" t="s">
        <v>12145</v>
      </c>
      <c r="H12339" s="85" t="s">
        <v>1</v>
      </c>
      <c r="I12339" s="85">
        <v>1</v>
      </c>
      <c r="J12339" s="88">
        <v>3.9514617006078239</v>
      </c>
      <c r="K12339" s="146">
        <v>3.3332169004521477</v>
      </c>
      <c r="L12339" s="147">
        <v>1.4208889015406319E-8</v>
      </c>
      <c r="M12339" s="147">
        <v>0.58375968482738472</v>
      </c>
      <c r="N12339" s="87">
        <v>77.718829004245777</v>
      </c>
      <c r="O12339" s="88">
        <v>3.4587429732585959</v>
      </c>
      <c r="P12339" s="89">
        <v>44.503282120599692</v>
      </c>
    </row>
    <row r="12340" spans="1:16">
      <c r="A12340" s="75" t="s">
        <v>12149</v>
      </c>
      <c r="B12340" s="85">
        <v>12336</v>
      </c>
      <c r="C12340" s="85">
        <v>8204</v>
      </c>
      <c r="D12340" s="85">
        <v>12336</v>
      </c>
      <c r="E12340" s="86" t="s">
        <v>12150</v>
      </c>
      <c r="F12340" s="85" t="s">
        <v>38</v>
      </c>
      <c r="G12340" s="86" t="s">
        <v>12145</v>
      </c>
      <c r="H12340" s="85" t="s">
        <v>1</v>
      </c>
      <c r="I12340" s="85">
        <v>1</v>
      </c>
      <c r="J12340" s="88">
        <v>2.931531054800705</v>
      </c>
      <c r="K12340" s="146">
        <v>2.8671377061188945</v>
      </c>
      <c r="L12340" s="147">
        <v>1.136852578867685E-8</v>
      </c>
      <c r="M12340" s="147">
        <v>0.6200538360653044</v>
      </c>
      <c r="N12340" s="87">
        <v>70.708655493708292</v>
      </c>
      <c r="O12340" s="88">
        <v>2.510372452526644</v>
      </c>
      <c r="P12340" s="89">
        <v>35.503043227148034</v>
      </c>
    </row>
    <row r="12341" spans="1:16">
      <c r="A12341" s="75" t="s">
        <v>12152</v>
      </c>
      <c r="B12341" s="85">
        <v>12337</v>
      </c>
      <c r="C12341" s="85">
        <v>8206</v>
      </c>
      <c r="D12341" s="85">
        <v>12337</v>
      </c>
      <c r="E12341" s="86" t="s">
        <v>12150</v>
      </c>
      <c r="F12341" s="85" t="s">
        <v>11</v>
      </c>
      <c r="G12341" s="86" t="s">
        <v>12145</v>
      </c>
      <c r="H12341" s="85" t="s">
        <v>1</v>
      </c>
      <c r="I12341" s="85">
        <v>1</v>
      </c>
      <c r="J12341" s="88">
        <v>2.5358584001337992</v>
      </c>
      <c r="K12341" s="146">
        <v>2.302668351955671</v>
      </c>
      <c r="L12341" s="147">
        <v>9.9641858696822147E-9</v>
      </c>
      <c r="M12341" s="147">
        <v>0.60596612871977351</v>
      </c>
      <c r="N12341" s="87">
        <v>69.407275562944434</v>
      </c>
      <c r="O12341" s="88">
        <v>2.1478454926837172</v>
      </c>
      <c r="P12341" s="89">
        <v>30.945538133619259</v>
      </c>
    </row>
    <row r="12342" spans="1:16">
      <c r="A12342" s="75" t="s">
        <v>17215</v>
      </c>
      <c r="B12342" s="85">
        <v>12338</v>
      </c>
      <c r="C12342" s="85">
        <v>11440</v>
      </c>
      <c r="D12342" s="85">
        <v>12338</v>
      </c>
      <c r="E12342" s="86" t="s">
        <v>17216</v>
      </c>
      <c r="F12342" s="85" t="s">
        <v>55</v>
      </c>
      <c r="G12342" s="86" t="s">
        <v>12145</v>
      </c>
      <c r="H12342" s="85" t="s">
        <v>1</v>
      </c>
      <c r="I12342" s="85">
        <v>1</v>
      </c>
      <c r="J12342" s="88">
        <v>3.2162710951030111</v>
      </c>
      <c r="K12342" s="146">
        <v>2.9791437258504256</v>
      </c>
      <c r="L12342" s="147">
        <v>1.227966777589395E-8</v>
      </c>
      <c r="M12342" s="147">
        <v>0.61362219772895177</v>
      </c>
      <c r="N12342" s="87">
        <v>73.339326931221279</v>
      </c>
      <c r="O12342" s="88">
        <v>2.77213232547901</v>
      </c>
      <c r="P12342" s="89">
        <v>37.798715116089866</v>
      </c>
    </row>
    <row r="12343" spans="1:16">
      <c r="A12343" s="75" t="s">
        <v>12154</v>
      </c>
      <c r="B12343" s="85">
        <v>12339</v>
      </c>
      <c r="C12343" s="85">
        <v>8208</v>
      </c>
      <c r="D12343" s="85">
        <v>12339</v>
      </c>
      <c r="E12343" s="86" t="s">
        <v>12155</v>
      </c>
      <c r="F12343" s="85" t="s">
        <v>55</v>
      </c>
      <c r="G12343" s="86" t="s">
        <v>12156</v>
      </c>
      <c r="H12343" s="85" t="s">
        <v>1</v>
      </c>
      <c r="I12343" s="85">
        <v>1</v>
      </c>
      <c r="J12343" s="88">
        <v>7.8815570842877252</v>
      </c>
      <c r="K12343" s="146">
        <v>9.4461191258052768</v>
      </c>
      <c r="L12343" s="147">
        <v>3.724992623498015E-8</v>
      </c>
      <c r="M12343" s="147">
        <v>0.95463627790793026</v>
      </c>
      <c r="N12343" s="87">
        <v>134.75862628816651</v>
      </c>
      <c r="O12343" s="88">
        <v>6.9554774176002603</v>
      </c>
      <c r="P12343" s="89">
        <v>51.614338979136932</v>
      </c>
    </row>
    <row r="12344" spans="1:16">
      <c r="A12344" s="75" t="s">
        <v>17217</v>
      </c>
      <c r="B12344" s="85">
        <v>12340</v>
      </c>
      <c r="C12344" s="85">
        <v>11441</v>
      </c>
      <c r="D12344" s="85">
        <v>12340</v>
      </c>
      <c r="E12344" s="86" t="s">
        <v>17218</v>
      </c>
      <c r="F12344" s="85" t="s">
        <v>55</v>
      </c>
      <c r="G12344" s="86" t="s">
        <v>12156</v>
      </c>
      <c r="H12344" s="85" t="s">
        <v>1</v>
      </c>
      <c r="I12344" s="85">
        <v>1</v>
      </c>
      <c r="J12344" s="88">
        <v>7.9359771851070757</v>
      </c>
      <c r="K12344" s="146">
        <v>9.5223862689472867</v>
      </c>
      <c r="L12344" s="147">
        <v>3.7557154589350099E-8</v>
      </c>
      <c r="M12344" s="147">
        <v>0.96161394732407013</v>
      </c>
      <c r="N12344" s="87">
        <v>135.54269527571159</v>
      </c>
      <c r="O12344" s="88">
        <v>7.0048885403775163</v>
      </c>
      <c r="P12344" s="89">
        <v>51.680310223495674</v>
      </c>
    </row>
    <row r="12345" spans="1:16">
      <c r="A12345" s="75" t="s">
        <v>12157</v>
      </c>
      <c r="B12345" s="85">
        <v>12341</v>
      </c>
      <c r="C12345" s="85">
        <v>8209</v>
      </c>
      <c r="D12345" s="85">
        <v>12341</v>
      </c>
      <c r="E12345" s="86" t="s">
        <v>12158</v>
      </c>
      <c r="F12345" s="85" t="s">
        <v>38</v>
      </c>
      <c r="G12345" s="86" t="s">
        <v>12159</v>
      </c>
      <c r="H12345" s="85" t="s">
        <v>1</v>
      </c>
      <c r="I12345" s="85">
        <v>1</v>
      </c>
      <c r="J12345" s="88">
        <v>3.750004164077462</v>
      </c>
      <c r="K12345" s="146">
        <v>4.0827658148923502</v>
      </c>
      <c r="L12345" s="147">
        <v>1.5355467961570709E-8</v>
      </c>
      <c r="M12345" s="147">
        <v>0.69398250477432566</v>
      </c>
      <c r="N12345" s="87">
        <v>89.427630629317719</v>
      </c>
      <c r="O12345" s="88">
        <v>3.1971736170520479</v>
      </c>
      <c r="P12345" s="89">
        <v>35.751518792938867</v>
      </c>
    </row>
    <row r="12346" spans="1:16">
      <c r="A12346" s="75" t="s">
        <v>12160</v>
      </c>
      <c r="B12346" s="85">
        <v>12342</v>
      </c>
      <c r="C12346" s="85">
        <v>8210</v>
      </c>
      <c r="D12346" s="85">
        <v>12342</v>
      </c>
      <c r="E12346" s="86" t="s">
        <v>12158</v>
      </c>
      <c r="F12346" s="85" t="s">
        <v>11</v>
      </c>
      <c r="G12346" s="86" t="s">
        <v>12159</v>
      </c>
      <c r="H12346" s="85" t="s">
        <v>1</v>
      </c>
      <c r="I12346" s="85">
        <v>1</v>
      </c>
      <c r="J12346" s="88">
        <v>3.5864596281159078</v>
      </c>
      <c r="K12346" s="146">
        <v>3.8401249117786973</v>
      </c>
      <c r="L12346" s="147">
        <v>1.4669210922586731E-8</v>
      </c>
      <c r="M12346" s="147">
        <v>0.68964841227878504</v>
      </c>
      <c r="N12346" s="87">
        <v>88.793477896521651</v>
      </c>
      <c r="O12346" s="88">
        <v>3.053665483566002</v>
      </c>
      <c r="P12346" s="89">
        <v>34.390650708880777</v>
      </c>
    </row>
    <row r="12347" spans="1:16">
      <c r="A12347" s="75" t="s">
        <v>17219</v>
      </c>
      <c r="B12347" s="85">
        <v>12343</v>
      </c>
      <c r="C12347" s="85">
        <v>11442</v>
      </c>
      <c r="D12347" s="85">
        <v>12343</v>
      </c>
      <c r="E12347" s="86" t="s">
        <v>17220</v>
      </c>
      <c r="F12347" s="85" t="s">
        <v>55</v>
      </c>
      <c r="G12347" s="86" t="s">
        <v>12159</v>
      </c>
      <c r="H12347" s="85" t="s">
        <v>1</v>
      </c>
      <c r="I12347" s="85">
        <v>1</v>
      </c>
      <c r="J12347" s="88">
        <v>3.815554447172941</v>
      </c>
      <c r="K12347" s="146">
        <v>4.1610430478149034</v>
      </c>
      <c r="L12347" s="147">
        <v>1.5726068026245759E-8</v>
      </c>
      <c r="M12347" s="147">
        <v>0.70509667920847496</v>
      </c>
      <c r="N12347" s="87">
        <v>90.637750753544353</v>
      </c>
      <c r="O12347" s="88">
        <v>3.25729463025207</v>
      </c>
      <c r="P12347" s="89">
        <v>35.937505103244135</v>
      </c>
    </row>
    <row r="12348" spans="1:16">
      <c r="A12348" s="75" t="s">
        <v>12161</v>
      </c>
      <c r="B12348" s="85">
        <v>12344</v>
      </c>
      <c r="C12348" s="85">
        <v>8211</v>
      </c>
      <c r="D12348" s="85">
        <v>12344</v>
      </c>
      <c r="E12348" s="86" t="s">
        <v>12162</v>
      </c>
      <c r="F12348" s="85" t="s">
        <v>38</v>
      </c>
      <c r="G12348" s="86" t="s">
        <v>12163</v>
      </c>
      <c r="H12348" s="85" t="s">
        <v>1</v>
      </c>
      <c r="I12348" s="85">
        <v>1</v>
      </c>
      <c r="J12348" s="88">
        <v>3.787160269151621E-2</v>
      </c>
      <c r="K12348" s="146">
        <v>5.6648166989248995E-2</v>
      </c>
      <c r="L12348" s="147">
        <v>1.8146979367204389E-10</v>
      </c>
      <c r="M12348" s="147">
        <v>1.1443361525527071E-2</v>
      </c>
      <c r="N12348" s="87">
        <v>0.44646917608375952</v>
      </c>
      <c r="O12348" s="88">
        <v>3.369005244506236E-2</v>
      </c>
      <c r="P12348" s="89">
        <v>75.458854160050606</v>
      </c>
    </row>
    <row r="12349" spans="1:16">
      <c r="A12349" s="75" t="s">
        <v>12164</v>
      </c>
      <c r="B12349" s="85">
        <v>12345</v>
      </c>
      <c r="C12349" s="85">
        <v>8212</v>
      </c>
      <c r="D12349" s="85">
        <v>12345</v>
      </c>
      <c r="E12349" s="86" t="s">
        <v>12162</v>
      </c>
      <c r="F12349" s="85" t="s">
        <v>11</v>
      </c>
      <c r="G12349" s="86" t="s">
        <v>12163</v>
      </c>
      <c r="H12349" s="85" t="s">
        <v>1</v>
      </c>
      <c r="I12349" s="85">
        <v>1</v>
      </c>
      <c r="J12349" s="88">
        <v>2.0796556976122049E-2</v>
      </c>
      <c r="K12349" s="146">
        <v>3.1725555808848442E-2</v>
      </c>
      <c r="L12349" s="147">
        <v>1.108439415122546E-10</v>
      </c>
      <c r="M12349" s="147">
        <v>1.1022039584256431E-2</v>
      </c>
      <c r="N12349" s="87">
        <v>0.38032152061369512</v>
      </c>
      <c r="O12349" s="88">
        <v>1.895548836596464E-2</v>
      </c>
      <c r="P12349" s="89">
        <v>49.840693567320749</v>
      </c>
    </row>
    <row r="12350" spans="1:16">
      <c r="A12350" s="75" t="s">
        <v>17221</v>
      </c>
      <c r="B12350" s="85">
        <v>12346</v>
      </c>
      <c r="C12350" s="85">
        <v>11443</v>
      </c>
      <c r="D12350" s="85">
        <v>12346</v>
      </c>
      <c r="E12350" s="86" t="s">
        <v>17222</v>
      </c>
      <c r="F12350" s="85" t="s">
        <v>55</v>
      </c>
      <c r="G12350" s="86" t="s">
        <v>12163</v>
      </c>
      <c r="H12350" s="85" t="s">
        <v>1</v>
      </c>
      <c r="I12350" s="85">
        <v>1</v>
      </c>
      <c r="J12350" s="88">
        <v>4.0286638816476893E-2</v>
      </c>
      <c r="K12350" s="146">
        <v>5.8587988901659033E-2</v>
      </c>
      <c r="L12350" s="147">
        <v>1.992001795972677E-10</v>
      </c>
      <c r="M12350" s="147">
        <v>1.2385395351813549E-2</v>
      </c>
      <c r="N12350" s="87">
        <v>0.54422727430284912</v>
      </c>
      <c r="O12350" s="88">
        <v>3.6124914235709432E-2</v>
      </c>
      <c r="P12350" s="89">
        <v>66.378360551637485</v>
      </c>
    </row>
    <row r="12351" spans="1:16">
      <c r="A12351" s="75" t="s">
        <v>12165</v>
      </c>
      <c r="B12351" s="85">
        <v>12347</v>
      </c>
      <c r="C12351" s="85">
        <v>8213</v>
      </c>
      <c r="D12351" s="85">
        <v>12347</v>
      </c>
      <c r="E12351" s="86" t="s">
        <v>12166</v>
      </c>
      <c r="F12351" s="85" t="s">
        <v>38</v>
      </c>
      <c r="G12351" s="86" t="s">
        <v>12167</v>
      </c>
      <c r="H12351" s="85" t="s">
        <v>1</v>
      </c>
      <c r="I12351" s="85">
        <v>1</v>
      </c>
      <c r="J12351" s="88">
        <v>7.1049765278373798</v>
      </c>
      <c r="K12351" s="146">
        <v>38.002909914283116</v>
      </c>
      <c r="L12351" s="147">
        <v>6.6898308951032129E-8</v>
      </c>
      <c r="M12351" s="147">
        <v>0.61966651788054816</v>
      </c>
      <c r="N12351" s="87">
        <v>105.3325192325452</v>
      </c>
      <c r="O12351" s="88">
        <v>6.3089714152919854</v>
      </c>
      <c r="P12351" s="89">
        <v>59.895761169098343</v>
      </c>
    </row>
    <row r="12352" spans="1:16">
      <c r="A12352" s="75" t="s">
        <v>12168</v>
      </c>
      <c r="B12352" s="85">
        <v>12348</v>
      </c>
      <c r="C12352" s="85">
        <v>8214</v>
      </c>
      <c r="D12352" s="85">
        <v>12348</v>
      </c>
      <c r="E12352" s="86" t="s">
        <v>12166</v>
      </c>
      <c r="F12352" s="85" t="s">
        <v>11</v>
      </c>
      <c r="G12352" s="86" t="s">
        <v>12167</v>
      </c>
      <c r="H12352" s="85" t="s">
        <v>1</v>
      </c>
      <c r="I12352" s="85">
        <v>1</v>
      </c>
      <c r="J12352" s="88">
        <v>5.8316892804471676</v>
      </c>
      <c r="K12352" s="146">
        <v>36.239273966337187</v>
      </c>
      <c r="L12352" s="147">
        <v>6.1975113708090914E-8</v>
      </c>
      <c r="M12352" s="147">
        <v>0.61929973183429654</v>
      </c>
      <c r="N12352" s="87">
        <v>103.1470666091317</v>
      </c>
      <c r="O12352" s="88">
        <v>5.202205185695882</v>
      </c>
      <c r="P12352" s="89">
        <v>50.434834035651832</v>
      </c>
    </row>
    <row r="12353" spans="1:16">
      <c r="A12353" s="75" t="s">
        <v>17223</v>
      </c>
      <c r="B12353" s="85">
        <v>12349</v>
      </c>
      <c r="C12353" s="85">
        <v>11444</v>
      </c>
      <c r="D12353" s="85">
        <v>12349</v>
      </c>
      <c r="E12353" s="86" t="s">
        <v>17224</v>
      </c>
      <c r="F12353" s="85" t="s">
        <v>55</v>
      </c>
      <c r="G12353" s="86" t="s">
        <v>12167</v>
      </c>
      <c r="H12353" s="85" t="s">
        <v>1</v>
      </c>
      <c r="I12353" s="85">
        <v>1</v>
      </c>
      <c r="J12353" s="88">
        <v>6.757850750939622</v>
      </c>
      <c r="K12353" s="146">
        <v>37.511680728934124</v>
      </c>
      <c r="L12353" s="147">
        <v>6.5643615361291589E-8</v>
      </c>
      <c r="M12353" s="147">
        <v>0.62953810408448851</v>
      </c>
      <c r="N12353" s="87">
        <v>105.7129816714353</v>
      </c>
      <c r="O12353" s="88">
        <v>6.0099795280525736</v>
      </c>
      <c r="P12353" s="89">
        <v>56.851858996202452</v>
      </c>
    </row>
    <row r="12354" spans="1:16">
      <c r="A12354" s="75" t="s">
        <v>12169</v>
      </c>
      <c r="B12354" s="85">
        <v>12350</v>
      </c>
      <c r="C12354" s="85">
        <v>8215</v>
      </c>
      <c r="D12354" s="85">
        <v>12350</v>
      </c>
      <c r="E12354" s="86" t="s">
        <v>12170</v>
      </c>
      <c r="F12354" s="85" t="s">
        <v>283</v>
      </c>
      <c r="G12354" s="86" t="s">
        <v>12171</v>
      </c>
      <c r="H12354" s="85" t="s">
        <v>1</v>
      </c>
      <c r="I12354" s="85">
        <v>1</v>
      </c>
      <c r="J12354" s="88">
        <v>0.5301119016138095</v>
      </c>
      <c r="K12354" s="146">
        <v>1.2426484231991197</v>
      </c>
      <c r="L12354" s="147">
        <v>1.1854714215507129E-8</v>
      </c>
      <c r="M12354" s="147">
        <v>1.8143360726362821E-2</v>
      </c>
      <c r="N12354" s="87">
        <v>3.414382436432339</v>
      </c>
      <c r="O12354" s="88">
        <v>0.27856549411330961</v>
      </c>
      <c r="P12354" s="89">
        <v>81.585908813536577</v>
      </c>
    </row>
    <row r="12355" spans="1:16">
      <c r="A12355" s="75" t="s">
        <v>12172</v>
      </c>
      <c r="B12355" s="85">
        <v>12351</v>
      </c>
      <c r="C12355" s="85">
        <v>8216</v>
      </c>
      <c r="D12355" s="85">
        <v>12351</v>
      </c>
      <c r="E12355" s="86" t="s">
        <v>12170</v>
      </c>
      <c r="F12355" s="85" t="s">
        <v>965</v>
      </c>
      <c r="G12355" s="86" t="s">
        <v>12171</v>
      </c>
      <c r="H12355" s="85" t="s">
        <v>1</v>
      </c>
      <c r="I12355" s="85">
        <v>1</v>
      </c>
      <c r="J12355" s="88">
        <v>6.7833710557528059E-3</v>
      </c>
      <c r="K12355" s="146">
        <v>0.31810890195672314</v>
      </c>
      <c r="L12355" s="147">
        <v>3.018210325681202E-9</v>
      </c>
      <c r="M12355" s="147">
        <v>1.0853192284860241E-2</v>
      </c>
      <c r="N12355" s="87">
        <v>1.4795708760199939</v>
      </c>
      <c r="O12355" s="88">
        <v>-4.3513614751256723E-2</v>
      </c>
      <c r="P12355" s="89">
        <v>-29.409618326840267</v>
      </c>
    </row>
    <row r="12356" spans="1:16">
      <c r="A12356" s="75" t="s">
        <v>12173</v>
      </c>
      <c r="B12356" s="85">
        <v>12352</v>
      </c>
      <c r="C12356" s="85">
        <v>8217</v>
      </c>
      <c r="D12356" s="85">
        <v>12352</v>
      </c>
      <c r="E12356" s="86" t="s">
        <v>12170</v>
      </c>
      <c r="F12356" s="85" t="s">
        <v>38</v>
      </c>
      <c r="G12356" s="86" t="s">
        <v>12171</v>
      </c>
      <c r="H12356" s="85" t="s">
        <v>1</v>
      </c>
      <c r="I12356" s="85">
        <v>1</v>
      </c>
      <c r="J12356" s="88">
        <v>0.42364006336982751</v>
      </c>
      <c r="K12356" s="146">
        <v>1.0616210144872713</v>
      </c>
      <c r="L12356" s="147">
        <v>1.0417323067361401E-8</v>
      </c>
      <c r="M12356" s="147">
        <v>2.259142257394138E-2</v>
      </c>
      <c r="N12356" s="87">
        <v>3.3442442490487392</v>
      </c>
      <c r="O12356" s="88">
        <v>0.22700807420632019</v>
      </c>
      <c r="P12356" s="89">
        <v>67.880231616124334</v>
      </c>
    </row>
    <row r="12357" spans="1:16">
      <c r="A12357" s="75" t="s">
        <v>12174</v>
      </c>
      <c r="B12357" s="85">
        <v>12353</v>
      </c>
      <c r="C12357" s="85">
        <v>8218</v>
      </c>
      <c r="D12357" s="85">
        <v>12353</v>
      </c>
      <c r="E12357" s="86" t="s">
        <v>12170</v>
      </c>
      <c r="F12357" s="85" t="s">
        <v>243</v>
      </c>
      <c r="G12357" s="86" t="s">
        <v>12171</v>
      </c>
      <c r="H12357" s="85" t="s">
        <v>1</v>
      </c>
      <c r="I12357" s="85">
        <v>1</v>
      </c>
      <c r="J12357" s="88">
        <v>0.14267084840426861</v>
      </c>
      <c r="K12357" s="146">
        <v>0.72768896056065757</v>
      </c>
      <c r="L12357" s="147">
        <v>1.9137923499104972E-9</v>
      </c>
      <c r="M12357" s="147">
        <v>0.23166543781587121</v>
      </c>
      <c r="N12357" s="87">
        <v>2.3767878929153592</v>
      </c>
      <c r="O12357" s="88">
        <v>5.5374581915287019E-2</v>
      </c>
      <c r="P12357" s="89">
        <v>23.298074716867038</v>
      </c>
    </row>
    <row r="12358" spans="1:16">
      <c r="A12358" s="75" t="s">
        <v>17225</v>
      </c>
      <c r="B12358" s="85">
        <v>12354</v>
      </c>
      <c r="C12358" s="85">
        <v>11445</v>
      </c>
      <c r="D12358" s="85">
        <v>12354</v>
      </c>
      <c r="E12358" s="86" t="s">
        <v>17226</v>
      </c>
      <c r="F12358" s="85" t="s">
        <v>38</v>
      </c>
      <c r="G12358" s="86" t="s">
        <v>12171</v>
      </c>
      <c r="H12358" s="85" t="s">
        <v>1</v>
      </c>
      <c r="I12358" s="85">
        <v>1</v>
      </c>
      <c r="J12358" s="88">
        <v>0.64655988405452025</v>
      </c>
      <c r="K12358" s="146">
        <v>1.4285525254970561</v>
      </c>
      <c r="L12358" s="147">
        <v>1.273140272748577E-8</v>
      </c>
      <c r="M12358" s="147">
        <v>3.8045238893296418E-2</v>
      </c>
      <c r="N12358" s="87">
        <v>5.4101573187609322</v>
      </c>
      <c r="O12358" s="88">
        <v>0.37128890185478503</v>
      </c>
      <c r="P12358" s="89">
        <v>68.628115594209731</v>
      </c>
    </row>
    <row r="12359" spans="1:16">
      <c r="A12359" s="75" t="s">
        <v>17227</v>
      </c>
      <c r="B12359" s="85">
        <v>12355</v>
      </c>
      <c r="C12359" s="85">
        <v>11446</v>
      </c>
      <c r="D12359" s="85">
        <v>12355</v>
      </c>
      <c r="E12359" s="86" t="s">
        <v>17226</v>
      </c>
      <c r="F12359" s="85" t="s">
        <v>243</v>
      </c>
      <c r="G12359" s="86" t="s">
        <v>12171</v>
      </c>
      <c r="H12359" s="85" t="s">
        <v>1</v>
      </c>
      <c r="I12359" s="85">
        <v>1</v>
      </c>
      <c r="J12359" s="88">
        <v>0.18078125849810009</v>
      </c>
      <c r="K12359" s="146">
        <v>0.79860807986734639</v>
      </c>
      <c r="L12359" s="147">
        <v>2.1595824943249389E-9</v>
      </c>
      <c r="M12359" s="147">
        <v>0.24650997823707799</v>
      </c>
      <c r="N12359" s="87">
        <v>2.8419226655411558</v>
      </c>
      <c r="O12359" s="88">
        <v>7.9156089020640572E-2</v>
      </c>
      <c r="P12359" s="89">
        <v>27.853005987961236</v>
      </c>
    </row>
    <row r="12360" spans="1:16">
      <c r="A12360" s="75" t="s">
        <v>12175</v>
      </c>
      <c r="B12360" s="85">
        <v>12356</v>
      </c>
      <c r="C12360" s="85">
        <v>8219</v>
      </c>
      <c r="D12360" s="85">
        <v>12356</v>
      </c>
      <c r="E12360" s="86" t="s">
        <v>12176</v>
      </c>
      <c r="F12360" s="85" t="s">
        <v>38</v>
      </c>
      <c r="G12360" s="86" t="s">
        <v>12177</v>
      </c>
      <c r="H12360" s="85" t="s">
        <v>1</v>
      </c>
      <c r="I12360" s="85">
        <v>1</v>
      </c>
      <c r="J12360" s="88">
        <v>0.71376216812389226</v>
      </c>
      <c r="K12360" s="146">
        <v>1.5324756590546609</v>
      </c>
      <c r="L12360" s="147">
        <v>1.3360482073480441E-8</v>
      </c>
      <c r="M12360" s="147">
        <v>4.1645702158802762E-2</v>
      </c>
      <c r="N12360" s="87">
        <v>6.2489588330731243</v>
      </c>
      <c r="O12360" s="88">
        <v>0.42484748270935291</v>
      </c>
      <c r="P12360" s="89">
        <v>67.986922951198366</v>
      </c>
    </row>
    <row r="12361" spans="1:16">
      <c r="A12361" s="75" t="s">
        <v>12180</v>
      </c>
      <c r="B12361" s="85">
        <v>12357</v>
      </c>
      <c r="C12361" s="85">
        <v>8221</v>
      </c>
      <c r="D12361" s="85">
        <v>12357</v>
      </c>
      <c r="E12361" s="86" t="s">
        <v>12176</v>
      </c>
      <c r="F12361" s="85" t="s">
        <v>243</v>
      </c>
      <c r="G12361" s="86" t="s">
        <v>12177</v>
      </c>
      <c r="H12361" s="85" t="s">
        <v>1</v>
      </c>
      <c r="I12361" s="85">
        <v>1</v>
      </c>
      <c r="J12361" s="88">
        <v>0.26714655609078442</v>
      </c>
      <c r="K12361" s="146">
        <v>0.9553349163369278</v>
      </c>
      <c r="L12361" s="147">
        <v>2.867520602160919E-9</v>
      </c>
      <c r="M12361" s="147">
        <v>0.25354058944992242</v>
      </c>
      <c r="N12361" s="87">
        <v>4.0315224853250484</v>
      </c>
      <c r="O12361" s="88">
        <v>0.15795926738910021</v>
      </c>
      <c r="P12361" s="89">
        <v>39.181045861477926</v>
      </c>
    </row>
    <row r="12362" spans="1:16">
      <c r="A12362" s="75" t="s">
        <v>17228</v>
      </c>
      <c r="B12362" s="85">
        <v>12358</v>
      </c>
      <c r="C12362" s="85">
        <v>11447</v>
      </c>
      <c r="D12362" s="85">
        <v>12358</v>
      </c>
      <c r="E12362" s="86" t="s">
        <v>17229</v>
      </c>
      <c r="F12362" s="85" t="s">
        <v>55</v>
      </c>
      <c r="G12362" s="86" t="s">
        <v>12177</v>
      </c>
      <c r="H12362" s="85" t="s">
        <v>1</v>
      </c>
      <c r="I12362" s="85">
        <v>1</v>
      </c>
      <c r="J12362" s="88">
        <v>0.80143802004182085</v>
      </c>
      <c r="K12362" s="146">
        <v>1.654702529402355</v>
      </c>
      <c r="L12362" s="147">
        <v>1.3852399657316599E-8</v>
      </c>
      <c r="M12362" s="147">
        <v>5.3363881240098943E-2</v>
      </c>
      <c r="N12362" s="87">
        <v>7.526212691961792</v>
      </c>
      <c r="O12362" s="88">
        <v>0.50414822681385341</v>
      </c>
      <c r="P12362" s="89">
        <v>66.985647024339087</v>
      </c>
    </row>
    <row r="12363" spans="1:16">
      <c r="A12363" s="75" t="s">
        <v>12178</v>
      </c>
      <c r="B12363" s="85">
        <v>12359</v>
      </c>
      <c r="C12363" s="85">
        <v>8220</v>
      </c>
      <c r="D12363" s="85">
        <v>12359</v>
      </c>
      <c r="E12363" s="86" t="s">
        <v>12176</v>
      </c>
      <c r="F12363" s="85" t="s">
        <v>38</v>
      </c>
      <c r="G12363" s="86" t="s">
        <v>12179</v>
      </c>
      <c r="H12363" s="85" t="s">
        <v>1</v>
      </c>
      <c r="I12363" s="85">
        <v>1</v>
      </c>
      <c r="J12363" s="88">
        <v>0.71376216812389215</v>
      </c>
      <c r="K12363" s="146">
        <v>1.5324756590546609</v>
      </c>
      <c r="L12363" s="147">
        <v>1.3360482073480441E-8</v>
      </c>
      <c r="M12363" s="147">
        <v>4.1645702158802769E-2</v>
      </c>
      <c r="N12363" s="87">
        <v>6.2489588330731261</v>
      </c>
      <c r="O12363" s="88">
        <v>0.42484748270935291</v>
      </c>
      <c r="P12363" s="89">
        <v>67.986922951198338</v>
      </c>
    </row>
    <row r="12364" spans="1:16">
      <c r="A12364" s="75" t="s">
        <v>12181</v>
      </c>
      <c r="B12364" s="85">
        <v>12360</v>
      </c>
      <c r="C12364" s="85">
        <v>8222</v>
      </c>
      <c r="D12364" s="85">
        <v>12360</v>
      </c>
      <c r="E12364" s="86" t="s">
        <v>12176</v>
      </c>
      <c r="F12364" s="85" t="s">
        <v>243</v>
      </c>
      <c r="G12364" s="86" t="s">
        <v>12179</v>
      </c>
      <c r="H12364" s="85" t="s">
        <v>1</v>
      </c>
      <c r="I12364" s="85">
        <v>1</v>
      </c>
      <c r="J12364" s="88">
        <v>0.26714655609078442</v>
      </c>
      <c r="K12364" s="146">
        <v>0.9553349163369278</v>
      </c>
      <c r="L12364" s="147">
        <v>2.867520602160919E-9</v>
      </c>
      <c r="M12364" s="147">
        <v>0.25354058944992242</v>
      </c>
      <c r="N12364" s="87">
        <v>4.0315224853250484</v>
      </c>
      <c r="O12364" s="88">
        <v>0.15795926738910021</v>
      </c>
      <c r="P12364" s="89">
        <v>39.181045861477926</v>
      </c>
    </row>
    <row r="12365" spans="1:16">
      <c r="A12365" s="75" t="s">
        <v>17230</v>
      </c>
      <c r="B12365" s="85">
        <v>12361</v>
      </c>
      <c r="C12365" s="85">
        <v>11448</v>
      </c>
      <c r="D12365" s="85">
        <v>12361</v>
      </c>
      <c r="E12365" s="86" t="s">
        <v>17231</v>
      </c>
      <c r="F12365" s="85" t="s">
        <v>55</v>
      </c>
      <c r="G12365" s="86" t="s">
        <v>12179</v>
      </c>
      <c r="H12365" s="85" t="s">
        <v>1</v>
      </c>
      <c r="I12365" s="85">
        <v>1</v>
      </c>
      <c r="J12365" s="88">
        <v>0.80143802004182085</v>
      </c>
      <c r="K12365" s="146">
        <v>1.654702529402355</v>
      </c>
      <c r="L12365" s="147">
        <v>1.3852399657316599E-8</v>
      </c>
      <c r="M12365" s="147">
        <v>5.3363881240098943E-2</v>
      </c>
      <c r="N12365" s="87">
        <v>7.526212691961792</v>
      </c>
      <c r="O12365" s="88">
        <v>0.5041482268138533</v>
      </c>
      <c r="P12365" s="89">
        <v>66.985647024339073</v>
      </c>
    </row>
    <row r="12366" spans="1:16">
      <c r="A12366" s="75" t="s">
        <v>12182</v>
      </c>
      <c r="B12366" s="85">
        <v>12362</v>
      </c>
      <c r="C12366" s="85">
        <v>8223</v>
      </c>
      <c r="D12366" s="85">
        <v>12362</v>
      </c>
      <c r="E12366" s="86" t="s">
        <v>12183</v>
      </c>
      <c r="F12366" s="85" t="s">
        <v>55</v>
      </c>
      <c r="G12366" s="86" t="s">
        <v>12184</v>
      </c>
      <c r="H12366" s="85" t="s">
        <v>1</v>
      </c>
      <c r="I12366" s="85">
        <v>1</v>
      </c>
      <c r="J12366" s="88">
        <v>5.2198345397150936</v>
      </c>
      <c r="K12366" s="146">
        <v>11.253948484480865</v>
      </c>
      <c r="L12366" s="147">
        <v>3.2881902102897097E-8</v>
      </c>
      <c r="M12366" s="147">
        <v>0.50463015081638296</v>
      </c>
      <c r="N12366" s="87">
        <v>80.66272876066067</v>
      </c>
      <c r="O12366" s="88">
        <v>4.6324203576646719</v>
      </c>
      <c r="P12366" s="89">
        <v>57.429502185697316</v>
      </c>
    </row>
    <row r="12367" spans="1:16">
      <c r="A12367" s="75" t="s">
        <v>17232</v>
      </c>
      <c r="B12367" s="85">
        <v>12363</v>
      </c>
      <c r="C12367" s="85">
        <v>11449</v>
      </c>
      <c r="D12367" s="85">
        <v>12363</v>
      </c>
      <c r="E12367" s="86" t="s">
        <v>17233</v>
      </c>
      <c r="F12367" s="85" t="s">
        <v>55</v>
      </c>
      <c r="G12367" s="86" t="s">
        <v>12184</v>
      </c>
      <c r="H12367" s="85" t="s">
        <v>1</v>
      </c>
      <c r="I12367" s="85">
        <v>1</v>
      </c>
      <c r="J12367" s="88">
        <v>5.2742546405344433</v>
      </c>
      <c r="K12367" s="146">
        <v>11.330215627622881</v>
      </c>
      <c r="L12367" s="147">
        <v>3.3189130457267291E-8</v>
      </c>
      <c r="M12367" s="147">
        <v>0.51160782023252283</v>
      </c>
      <c r="N12367" s="87">
        <v>81.446797748205753</v>
      </c>
      <c r="O12367" s="88">
        <v>4.6818314804419474</v>
      </c>
      <c r="P12367" s="89">
        <v>57.483309471735325</v>
      </c>
    </row>
    <row r="12368" spans="1:16">
      <c r="A12368" s="75" t="s">
        <v>12193</v>
      </c>
      <c r="B12368" s="85">
        <v>12364</v>
      </c>
      <c r="C12368" s="85">
        <v>8227</v>
      </c>
      <c r="D12368" s="85">
        <v>12364</v>
      </c>
      <c r="E12368" s="86" t="s">
        <v>12194</v>
      </c>
      <c r="F12368" s="85" t="s">
        <v>38</v>
      </c>
      <c r="G12368" s="86" t="s">
        <v>12195</v>
      </c>
      <c r="H12368" s="85" t="s">
        <v>1</v>
      </c>
      <c r="I12368" s="85">
        <v>1</v>
      </c>
      <c r="J12368" s="88">
        <v>5.7334817738492063</v>
      </c>
      <c r="K12368" s="146">
        <v>176.63131300088952</v>
      </c>
      <c r="L12368" s="147">
        <v>2.9522981833748089E-8</v>
      </c>
      <c r="M12368" s="147">
        <v>0.3025012931628237</v>
      </c>
      <c r="N12368" s="87">
        <v>63.630202088745413</v>
      </c>
      <c r="O12368" s="88">
        <v>5.1839285304589628</v>
      </c>
      <c r="P12368" s="89">
        <v>81.469622290825157</v>
      </c>
    </row>
    <row r="12369" spans="1:16">
      <c r="A12369" s="75" t="s">
        <v>12196</v>
      </c>
      <c r="B12369" s="85">
        <v>12365</v>
      </c>
      <c r="C12369" s="85">
        <v>8228</v>
      </c>
      <c r="D12369" s="85">
        <v>12365</v>
      </c>
      <c r="E12369" s="86" t="s">
        <v>12194</v>
      </c>
      <c r="F12369" s="85" t="s">
        <v>11</v>
      </c>
      <c r="G12369" s="86" t="s">
        <v>12195</v>
      </c>
      <c r="H12369" s="85" t="s">
        <v>1</v>
      </c>
      <c r="I12369" s="85">
        <v>1</v>
      </c>
      <c r="J12369" s="88">
        <v>4.6447681619662564</v>
      </c>
      <c r="K12369" s="146">
        <v>175.06773846760532</v>
      </c>
      <c r="L12369" s="147">
        <v>2.5281495208098842E-8</v>
      </c>
      <c r="M12369" s="147">
        <v>0.26530981218956518</v>
      </c>
      <c r="N12369" s="87">
        <v>59.961452525492518</v>
      </c>
      <c r="O12369" s="88">
        <v>4.2477824228552183</v>
      </c>
      <c r="P12369" s="89">
        <v>70.841886644578537</v>
      </c>
    </row>
    <row r="12370" spans="1:16">
      <c r="A12370" s="75" t="s">
        <v>17234</v>
      </c>
      <c r="B12370" s="85">
        <v>12366</v>
      </c>
      <c r="C12370" s="85">
        <v>11450</v>
      </c>
      <c r="D12370" s="85">
        <v>12366</v>
      </c>
      <c r="E12370" s="86" t="s">
        <v>17235</v>
      </c>
      <c r="F12370" s="85" t="s">
        <v>55</v>
      </c>
      <c r="G12370" s="86" t="s">
        <v>12195</v>
      </c>
      <c r="H12370" s="85" t="s">
        <v>1</v>
      </c>
      <c r="I12370" s="85">
        <v>1</v>
      </c>
      <c r="J12370" s="88">
        <v>5.5331931268357533</v>
      </c>
      <c r="K12370" s="146">
        <v>176.33094245022679</v>
      </c>
      <c r="L12370" s="147">
        <v>2.8851034339559159E-8</v>
      </c>
      <c r="M12370" s="147">
        <v>0.30316155729448141</v>
      </c>
      <c r="N12370" s="87">
        <v>63.827825721212967</v>
      </c>
      <c r="O12370" s="88">
        <v>5.0153641983929056</v>
      </c>
      <c r="P12370" s="89">
        <v>78.576453791470229</v>
      </c>
    </row>
    <row r="12371" spans="1:16">
      <c r="A12371" s="75" t="s">
        <v>29730</v>
      </c>
      <c r="B12371" s="85">
        <v>12367</v>
      </c>
      <c r="C12371" s="85">
        <v>18972</v>
      </c>
      <c r="D12371" s="85">
        <v>12367</v>
      </c>
      <c r="E12371" s="86" t="s">
        <v>29729</v>
      </c>
      <c r="F12371" s="85" t="s">
        <v>55</v>
      </c>
      <c r="G12371" s="86" t="s">
        <v>12195</v>
      </c>
      <c r="H12371" s="85" t="s">
        <v>1</v>
      </c>
      <c r="I12371" s="85">
        <v>1</v>
      </c>
      <c r="J12371" s="88">
        <v>0</v>
      </c>
      <c r="K12371" s="146">
        <v>0</v>
      </c>
      <c r="L12371" s="147">
        <v>0</v>
      </c>
      <c r="M12371" s="147">
        <v>0</v>
      </c>
      <c r="N12371" s="87">
        <v>0</v>
      </c>
      <c r="O12371" s="88">
        <v>0</v>
      </c>
      <c r="P12371" s="89" t="e">
        <v>#DIV/0!</v>
      </c>
    </row>
    <row r="12372" spans="1:16">
      <c r="A12372" s="75" t="s">
        <v>12185</v>
      </c>
      <c r="B12372" s="85">
        <v>12368</v>
      </c>
      <c r="C12372" s="85">
        <v>8224</v>
      </c>
      <c r="D12372" s="85">
        <v>12368</v>
      </c>
      <c r="E12372" s="86" t="s">
        <v>12186</v>
      </c>
      <c r="F12372" s="85" t="s">
        <v>55</v>
      </c>
      <c r="G12372" s="86" t="s">
        <v>12187</v>
      </c>
      <c r="H12372" s="85" t="s">
        <v>1</v>
      </c>
      <c r="I12372" s="85">
        <v>1</v>
      </c>
      <c r="J12372" s="88">
        <v>1.818908318162115E-2</v>
      </c>
      <c r="K12372" s="146">
        <v>5.1641232704942884E-2</v>
      </c>
      <c r="L12372" s="147">
        <v>2.9633282794878693E-10</v>
      </c>
      <c r="M12372" s="147">
        <v>1.3418422530545159E-2</v>
      </c>
      <c r="N12372" s="87">
        <v>0.22931075935763989</v>
      </c>
      <c r="O12372" s="88">
        <v>1.5937481047223111E-2</v>
      </c>
      <c r="P12372" s="89">
        <v>69.501671408128473</v>
      </c>
    </row>
    <row r="12373" spans="1:16">
      <c r="A12373" s="75" t="s">
        <v>17236</v>
      </c>
      <c r="B12373" s="85">
        <v>12369</v>
      </c>
      <c r="C12373" s="85">
        <v>11451</v>
      </c>
      <c r="D12373" s="85">
        <v>12369</v>
      </c>
      <c r="E12373" s="86" t="s">
        <v>17237</v>
      </c>
      <c r="F12373" s="85" t="s">
        <v>55</v>
      </c>
      <c r="G12373" s="86" t="s">
        <v>12187</v>
      </c>
      <c r="H12373" s="85" t="s">
        <v>1</v>
      </c>
      <c r="I12373" s="85">
        <v>1</v>
      </c>
      <c r="J12373" s="88">
        <v>9.2760640620507234E-2</v>
      </c>
      <c r="K12373" s="146">
        <v>0.16075874968101656</v>
      </c>
      <c r="L12373" s="147">
        <v>7.3535060669555994E-10</v>
      </c>
      <c r="M12373" s="147">
        <v>2.2628192944725699E-2</v>
      </c>
      <c r="N12373" s="87">
        <v>1.264962060583299</v>
      </c>
      <c r="O12373" s="88">
        <v>8.3641098457209531E-2</v>
      </c>
      <c r="P12373" s="89">
        <v>66.121428510386281</v>
      </c>
    </row>
    <row r="12374" spans="1:16">
      <c r="A12374" s="75" t="s">
        <v>12188</v>
      </c>
      <c r="B12374" s="85">
        <v>12370</v>
      </c>
      <c r="C12374" s="85">
        <v>8225</v>
      </c>
      <c r="D12374" s="85">
        <v>12370</v>
      </c>
      <c r="E12374" s="86" t="s">
        <v>12189</v>
      </c>
      <c r="F12374" s="85" t="s">
        <v>55</v>
      </c>
      <c r="G12374" s="86" t="s">
        <v>12190</v>
      </c>
      <c r="H12374" s="85" t="s">
        <v>1</v>
      </c>
      <c r="I12374" s="85">
        <v>1</v>
      </c>
      <c r="J12374" s="88">
        <v>3.264362519747869</v>
      </c>
      <c r="K12374" s="146">
        <v>4.8771961346231159</v>
      </c>
      <c r="L12374" s="147">
        <v>1.590342112732573E-8</v>
      </c>
      <c r="M12374" s="147">
        <v>0.1985485393303294</v>
      </c>
      <c r="N12374" s="87">
        <v>37.812118358888462</v>
      </c>
      <c r="O12374" s="88">
        <v>2.9740739698361591</v>
      </c>
      <c r="P12374" s="89">
        <v>78.653989750273965</v>
      </c>
    </row>
    <row r="12375" spans="1:16">
      <c r="A12375" s="75" t="s">
        <v>17238</v>
      </c>
      <c r="B12375" s="85">
        <v>12371</v>
      </c>
      <c r="C12375" s="85">
        <v>11452</v>
      </c>
      <c r="D12375" s="85">
        <v>12371</v>
      </c>
      <c r="E12375" s="86" t="s">
        <v>17239</v>
      </c>
      <c r="F12375" s="85" t="s">
        <v>55</v>
      </c>
      <c r="G12375" s="86" t="s">
        <v>12190</v>
      </c>
      <c r="H12375" s="85" t="s">
        <v>1</v>
      </c>
      <c r="I12375" s="85">
        <v>1</v>
      </c>
      <c r="J12375" s="88">
        <v>3.3133510689536689</v>
      </c>
      <c r="K12375" s="146">
        <v>4.9453481427657593</v>
      </c>
      <c r="L12375" s="147">
        <v>1.618418788248223E-8</v>
      </c>
      <c r="M12375" s="147">
        <v>0.20519584512029571</v>
      </c>
      <c r="N12375" s="87">
        <v>38.533272008065993</v>
      </c>
      <c r="O12375" s="88">
        <v>3.0185365502343462</v>
      </c>
      <c r="P12375" s="89">
        <v>78.335848292418291</v>
      </c>
    </row>
    <row r="12376" spans="1:16">
      <c r="A12376" s="75" t="s">
        <v>30760</v>
      </c>
      <c r="B12376" s="85">
        <v>12372</v>
      </c>
      <c r="C12376" s="85">
        <v>19735</v>
      </c>
      <c r="D12376" s="85">
        <v>12372</v>
      </c>
      <c r="E12376" s="86" t="s">
        <v>30759</v>
      </c>
      <c r="F12376" s="85" t="s">
        <v>55</v>
      </c>
      <c r="G12376" s="86" t="s">
        <v>12190</v>
      </c>
      <c r="H12376" s="85" t="s">
        <v>1</v>
      </c>
      <c r="I12376" s="85">
        <v>1</v>
      </c>
      <c r="J12376" s="88">
        <v>0</v>
      </c>
      <c r="K12376" s="146">
        <v>0</v>
      </c>
      <c r="L12376" s="147">
        <v>0</v>
      </c>
      <c r="M12376" s="147">
        <v>0</v>
      </c>
      <c r="N12376" s="87">
        <v>0</v>
      </c>
      <c r="O12376" s="88">
        <v>0</v>
      </c>
      <c r="P12376" s="89" t="e">
        <v>#DIV/0!</v>
      </c>
    </row>
    <row r="12377" spans="1:16">
      <c r="A12377" s="75" t="s">
        <v>12191</v>
      </c>
      <c r="B12377" s="85">
        <v>12373</v>
      </c>
      <c r="C12377" s="85">
        <v>8226</v>
      </c>
      <c r="D12377" s="85">
        <v>12373</v>
      </c>
      <c r="E12377" s="86" t="s">
        <v>12189</v>
      </c>
      <c r="F12377" s="85" t="s">
        <v>55</v>
      </c>
      <c r="G12377" s="86" t="s">
        <v>12192</v>
      </c>
      <c r="H12377" s="85" t="s">
        <v>1</v>
      </c>
      <c r="I12377" s="85">
        <v>1</v>
      </c>
      <c r="J12377" s="88">
        <v>1.2963285775537201</v>
      </c>
      <c r="K12377" s="146">
        <v>1.9368096188455253</v>
      </c>
      <c r="L12377" s="147">
        <v>6.3154931976783661E-9</v>
      </c>
      <c r="M12377" s="147">
        <v>7.8846679560986413E-2</v>
      </c>
      <c r="N12377" s="87">
        <v>15.01577392521243</v>
      </c>
      <c r="O12377" s="88">
        <v>1.181050528406091</v>
      </c>
      <c r="P12377" s="89">
        <v>78.653989750274064</v>
      </c>
    </row>
    <row r="12378" spans="1:16">
      <c r="A12378" s="75" t="s">
        <v>12197</v>
      </c>
      <c r="B12378" s="85">
        <v>12374</v>
      </c>
      <c r="C12378" s="85">
        <v>8229</v>
      </c>
      <c r="D12378" s="85">
        <v>12374</v>
      </c>
      <c r="E12378" s="86" t="s">
        <v>12198</v>
      </c>
      <c r="F12378" s="85" t="s">
        <v>55</v>
      </c>
      <c r="G12378" s="86" t="s">
        <v>12192</v>
      </c>
      <c r="H12378" s="85" t="s">
        <v>1</v>
      </c>
      <c r="I12378" s="85">
        <v>1</v>
      </c>
      <c r="J12378" s="88">
        <v>0.74555763261568064</v>
      </c>
      <c r="K12378" s="146">
        <v>3.3975804021425096</v>
      </c>
      <c r="L12378" s="147">
        <v>8.6019308769216321E-9</v>
      </c>
      <c r="M12378" s="147">
        <v>6.775592604162628E-2</v>
      </c>
      <c r="N12378" s="87">
        <v>10.74546301714903</v>
      </c>
      <c r="O12378" s="88">
        <v>0.66544515064457832</v>
      </c>
      <c r="P12378" s="89">
        <v>61.928010880738512</v>
      </c>
    </row>
    <row r="12379" spans="1:16">
      <c r="A12379" s="75" t="s">
        <v>17240</v>
      </c>
      <c r="B12379" s="85">
        <v>12375</v>
      </c>
      <c r="C12379" s="85">
        <v>11453</v>
      </c>
      <c r="D12379" s="85">
        <v>12375</v>
      </c>
      <c r="E12379" s="86" t="s">
        <v>17241</v>
      </c>
      <c r="F12379" s="85" t="s">
        <v>55</v>
      </c>
      <c r="G12379" s="86" t="s">
        <v>12192</v>
      </c>
      <c r="H12379" s="85" t="s">
        <v>1</v>
      </c>
      <c r="I12379" s="85">
        <v>1</v>
      </c>
      <c r="J12379" s="88">
        <v>0.8760807995624128</v>
      </c>
      <c r="K12379" s="146">
        <v>3.2720047710062095</v>
      </c>
      <c r="L12379" s="147">
        <v>8.5932294977086815E-9</v>
      </c>
      <c r="M12379" s="147">
        <v>7.6266066181292003E-2</v>
      </c>
      <c r="N12379" s="87">
        <v>12.11958446916703</v>
      </c>
      <c r="O12379" s="88">
        <v>0.78610031873696895</v>
      </c>
      <c r="P12379" s="89">
        <v>64.861986047199608</v>
      </c>
    </row>
    <row r="12380" spans="1:16">
      <c r="A12380" s="75" t="s">
        <v>12199</v>
      </c>
      <c r="B12380" s="85">
        <v>12376</v>
      </c>
      <c r="C12380" s="85">
        <v>8230</v>
      </c>
      <c r="D12380" s="85">
        <v>12376</v>
      </c>
      <c r="E12380" s="86" t="s">
        <v>12200</v>
      </c>
      <c r="F12380" s="85" t="s">
        <v>283</v>
      </c>
      <c r="G12380" s="86" t="s">
        <v>12201</v>
      </c>
      <c r="H12380" s="85" t="s">
        <v>1</v>
      </c>
      <c r="I12380" s="85">
        <v>1</v>
      </c>
      <c r="J12380" s="88">
        <v>2.6492517316183442</v>
      </c>
      <c r="K12380" s="146">
        <v>3.1849008049805012</v>
      </c>
      <c r="L12380" s="147">
        <v>1.113592177901515E-8</v>
      </c>
      <c r="M12380" s="147">
        <v>0.14341626881322889</v>
      </c>
      <c r="N12380" s="87">
        <v>27.9364461691682</v>
      </c>
      <c r="O12380" s="88">
        <v>2.4109229539437389</v>
      </c>
      <c r="P12380" s="89">
        <v>86.300273819528698</v>
      </c>
    </row>
    <row r="12381" spans="1:16">
      <c r="A12381" s="75" t="s">
        <v>12202</v>
      </c>
      <c r="B12381" s="85">
        <v>12377</v>
      </c>
      <c r="C12381" s="85">
        <v>8231</v>
      </c>
      <c r="D12381" s="85">
        <v>12377</v>
      </c>
      <c r="E12381" s="86" t="s">
        <v>12200</v>
      </c>
      <c r="F12381" s="85" t="s">
        <v>38</v>
      </c>
      <c r="G12381" s="86" t="s">
        <v>12201</v>
      </c>
      <c r="H12381" s="85" t="s">
        <v>1</v>
      </c>
      <c r="I12381" s="85">
        <v>1</v>
      </c>
      <c r="J12381" s="88">
        <v>2.4698650757307279</v>
      </c>
      <c r="K12381" s="146">
        <v>2.9107058930218108</v>
      </c>
      <c r="L12381" s="147">
        <v>1.0417206862756639E-8</v>
      </c>
      <c r="M12381" s="147">
        <v>0.13909173725239779</v>
      </c>
      <c r="N12381" s="87">
        <v>27.57837629379382</v>
      </c>
      <c r="O12381" s="88">
        <v>2.258010755116401</v>
      </c>
      <c r="P12381" s="89">
        <v>81.87613117834421</v>
      </c>
    </row>
    <row r="12382" spans="1:16">
      <c r="A12382" s="75" t="s">
        <v>17242</v>
      </c>
      <c r="B12382" s="85">
        <v>12378</v>
      </c>
      <c r="C12382" s="85">
        <v>11454</v>
      </c>
      <c r="D12382" s="85">
        <v>12378</v>
      </c>
      <c r="E12382" s="86" t="s">
        <v>17243</v>
      </c>
      <c r="F12382" s="85" t="s">
        <v>55</v>
      </c>
      <c r="G12382" s="86" t="s">
        <v>12201</v>
      </c>
      <c r="H12382" s="85" t="s">
        <v>1</v>
      </c>
      <c r="I12382" s="85">
        <v>1</v>
      </c>
      <c r="J12382" s="88">
        <v>2.533141862890715</v>
      </c>
      <c r="K12382" s="146">
        <v>3.000510600144811</v>
      </c>
      <c r="L12382" s="147">
        <v>1.075991964349132E-8</v>
      </c>
      <c r="M12382" s="147">
        <v>0.1462829176424445</v>
      </c>
      <c r="N12382" s="87">
        <v>28.38012392392536</v>
      </c>
      <c r="O12382" s="88">
        <v>2.314971466105626</v>
      </c>
      <c r="P12382" s="89">
        <v>81.570167639544039</v>
      </c>
    </row>
    <row r="12383" spans="1:16">
      <c r="A12383" s="75" t="s">
        <v>12203</v>
      </c>
      <c r="B12383" s="85">
        <v>12379</v>
      </c>
      <c r="C12383" s="85">
        <v>8232</v>
      </c>
      <c r="D12383" s="85">
        <v>12379</v>
      </c>
      <c r="E12383" s="86" t="s">
        <v>12204</v>
      </c>
      <c r="F12383" s="85" t="s">
        <v>232</v>
      </c>
      <c r="G12383" s="86" t="s">
        <v>12205</v>
      </c>
      <c r="H12383" s="85" t="s">
        <v>1</v>
      </c>
      <c r="I12383" s="85">
        <v>1</v>
      </c>
      <c r="J12383" s="88">
        <v>8.8889171707494982E-2</v>
      </c>
      <c r="K12383" s="146">
        <v>0.43863200800888713</v>
      </c>
      <c r="L12383" s="147">
        <v>2.4358592791606631E-9</v>
      </c>
      <c r="M12383" s="147">
        <v>7.9783730599715889E-3</v>
      </c>
      <c r="N12383" s="87">
        <v>0.96719120354454835</v>
      </c>
      <c r="O12383" s="88">
        <v>6.2873958752750495E-2</v>
      </c>
      <c r="P12383" s="89">
        <v>65.006752048954667</v>
      </c>
    </row>
    <row r="12384" spans="1:16">
      <c r="A12384" s="75" t="s">
        <v>12206</v>
      </c>
      <c r="B12384" s="85">
        <v>12380</v>
      </c>
      <c r="C12384" s="85">
        <v>8233</v>
      </c>
      <c r="D12384" s="85">
        <v>12380</v>
      </c>
      <c r="E12384" s="86" t="s">
        <v>12204</v>
      </c>
      <c r="F12384" s="85" t="s">
        <v>38</v>
      </c>
      <c r="G12384" s="86" t="s">
        <v>12205</v>
      </c>
      <c r="H12384" s="85" t="s">
        <v>1</v>
      </c>
      <c r="I12384" s="85">
        <v>1</v>
      </c>
      <c r="J12384" s="88">
        <v>0.13184798187174679</v>
      </c>
      <c r="K12384" s="146">
        <v>0.49193103923881576</v>
      </c>
      <c r="L12384" s="147">
        <v>2.5259911799001429E-9</v>
      </c>
      <c r="M12384" s="147">
        <v>9.8653554989895573E-3</v>
      </c>
      <c r="N12384" s="87">
        <v>1.3883525035174351</v>
      </c>
      <c r="O12384" s="88">
        <v>9.1774670026674512E-2</v>
      </c>
      <c r="P12384" s="89">
        <v>66.103291342912186</v>
      </c>
    </row>
    <row r="12385" spans="1:16">
      <c r="A12385" s="75" t="s">
        <v>17244</v>
      </c>
      <c r="B12385" s="85">
        <v>12381</v>
      </c>
      <c r="C12385" s="85">
        <v>11455</v>
      </c>
      <c r="D12385" s="85">
        <v>12381</v>
      </c>
      <c r="E12385" s="86" t="s">
        <v>17245</v>
      </c>
      <c r="F12385" s="85" t="s">
        <v>232</v>
      </c>
      <c r="G12385" s="86" t="s">
        <v>12205</v>
      </c>
      <c r="H12385" s="85" t="s">
        <v>1</v>
      </c>
      <c r="I12385" s="85">
        <v>1</v>
      </c>
      <c r="J12385" s="88">
        <v>9.0965252420123863E-2</v>
      </c>
      <c r="K12385" s="146">
        <v>0.44101517020678715</v>
      </c>
      <c r="L12385" s="147">
        <v>2.4468758599089972E-9</v>
      </c>
      <c r="M12385" s="147">
        <v>8.2676387093454425E-3</v>
      </c>
      <c r="N12385" s="87">
        <v>0.9990251343820713</v>
      </c>
      <c r="O12385" s="88">
        <v>6.4759859790868429E-2</v>
      </c>
      <c r="P12385" s="89">
        <v>64.823053557030335</v>
      </c>
    </row>
    <row r="12386" spans="1:16">
      <c r="A12386" s="75" t="s">
        <v>17246</v>
      </c>
      <c r="B12386" s="85">
        <v>12382</v>
      </c>
      <c r="C12386" s="85">
        <v>11456</v>
      </c>
      <c r="D12386" s="85">
        <v>12382</v>
      </c>
      <c r="E12386" s="86" t="s">
        <v>17245</v>
      </c>
      <c r="F12386" s="85" t="s">
        <v>38</v>
      </c>
      <c r="G12386" s="86" t="s">
        <v>12205</v>
      </c>
      <c r="H12386" s="85" t="s">
        <v>1</v>
      </c>
      <c r="I12386" s="85">
        <v>1</v>
      </c>
      <c r="J12386" s="88">
        <v>0.1345171560034634</v>
      </c>
      <c r="K12386" s="146">
        <v>0.49484731313243235</v>
      </c>
      <c r="L12386" s="147">
        <v>2.538872803834995E-9</v>
      </c>
      <c r="M12386" s="147">
        <v>1.02414155037844E-2</v>
      </c>
      <c r="N12386" s="87">
        <v>1.42918422144732</v>
      </c>
      <c r="O12386" s="88">
        <v>9.4193320720795642E-2</v>
      </c>
      <c r="P12386" s="89">
        <v>65.907053343624966</v>
      </c>
    </row>
    <row r="12387" spans="1:16">
      <c r="A12387" s="75" t="s">
        <v>12214</v>
      </c>
      <c r="B12387" s="85">
        <v>12383</v>
      </c>
      <c r="C12387" s="85">
        <v>8238</v>
      </c>
      <c r="D12387" s="85">
        <v>12383</v>
      </c>
      <c r="E12387" s="86" t="s">
        <v>12215</v>
      </c>
      <c r="F12387" s="85" t="s">
        <v>232</v>
      </c>
      <c r="G12387" s="86" t="s">
        <v>12216</v>
      </c>
      <c r="H12387" s="85" t="s">
        <v>260</v>
      </c>
      <c r="I12387" s="85">
        <v>1</v>
      </c>
      <c r="J12387" s="88">
        <v>2.1168582667548421E-2</v>
      </c>
      <c r="K12387" s="146">
        <v>6.6296004800803401E-2</v>
      </c>
      <c r="L12387" s="147">
        <v>2.956078267004919E-10</v>
      </c>
      <c r="M12387" s="147">
        <v>2.020345348642082E-3</v>
      </c>
      <c r="N12387" s="87">
        <v>0.1825512545042807</v>
      </c>
      <c r="O12387" s="88">
        <v>1.330220832587743E-2</v>
      </c>
      <c r="P12387" s="89">
        <v>72.868347916861367</v>
      </c>
    </row>
    <row r="12388" spans="1:16">
      <c r="A12388" s="75" t="s">
        <v>12217</v>
      </c>
      <c r="B12388" s="85">
        <v>12384</v>
      </c>
      <c r="C12388" s="85">
        <v>8239</v>
      </c>
      <c r="D12388" s="85">
        <v>12384</v>
      </c>
      <c r="E12388" s="86" t="s">
        <v>12215</v>
      </c>
      <c r="F12388" s="85" t="s">
        <v>38</v>
      </c>
      <c r="G12388" s="86" t="s">
        <v>12216</v>
      </c>
      <c r="H12388" s="85" t="s">
        <v>260</v>
      </c>
      <c r="I12388" s="85">
        <v>1</v>
      </c>
      <c r="J12388" s="88">
        <v>2.3710691552226659E-2</v>
      </c>
      <c r="K12388" s="146">
        <v>6.8640107793071586E-2</v>
      </c>
      <c r="L12388" s="147">
        <v>3.0446719042074023E-10</v>
      </c>
      <c r="M12388" s="147">
        <v>2.079082257635422E-3</v>
      </c>
      <c r="N12388" s="87">
        <v>0.20787324250578931</v>
      </c>
      <c r="O12388" s="88">
        <v>1.5475706459279049E-2</v>
      </c>
      <c r="P12388" s="89">
        <v>74.447804213416489</v>
      </c>
    </row>
    <row r="12389" spans="1:16">
      <c r="A12389" s="75" t="s">
        <v>17247</v>
      </c>
      <c r="B12389" s="85">
        <v>12385</v>
      </c>
      <c r="C12389" s="85">
        <v>11457</v>
      </c>
      <c r="D12389" s="85">
        <v>12385</v>
      </c>
      <c r="E12389" s="86" t="s">
        <v>17248</v>
      </c>
      <c r="F12389" s="85" t="s">
        <v>55</v>
      </c>
      <c r="G12389" s="86" t="s">
        <v>12216</v>
      </c>
      <c r="H12389" s="85" t="s">
        <v>260</v>
      </c>
      <c r="I12389" s="85">
        <v>1</v>
      </c>
      <c r="J12389" s="88">
        <v>0.10586811998733869</v>
      </c>
      <c r="K12389" s="146">
        <v>0.16564655057128169</v>
      </c>
      <c r="L12389" s="147">
        <v>7.0469658626318104E-10</v>
      </c>
      <c r="M12389" s="147">
        <v>1.313160399888977E-2</v>
      </c>
      <c r="N12389" s="87">
        <v>1.4338309217571441</v>
      </c>
      <c r="O12389" s="88">
        <v>8.9895343039644152E-2</v>
      </c>
      <c r="P12389" s="89">
        <v>62.695916007640839</v>
      </c>
    </row>
    <row r="12390" spans="1:16">
      <c r="A12390" s="75" t="s">
        <v>12207</v>
      </c>
      <c r="B12390" s="85">
        <v>12386</v>
      </c>
      <c r="C12390" s="85">
        <v>8234</v>
      </c>
      <c r="D12390" s="85">
        <v>12386</v>
      </c>
      <c r="E12390" s="86" t="s">
        <v>12208</v>
      </c>
      <c r="F12390" s="85" t="s">
        <v>232</v>
      </c>
      <c r="G12390" s="86" t="s">
        <v>12209</v>
      </c>
      <c r="H12390" s="85" t="s">
        <v>1</v>
      </c>
      <c r="I12390" s="85">
        <v>1</v>
      </c>
      <c r="J12390" s="88">
        <v>0.17047237082640129</v>
      </c>
      <c r="K12390" s="146">
        <v>0.55345427216138254</v>
      </c>
      <c r="L12390" s="147">
        <v>2.897583272623054E-9</v>
      </c>
      <c r="M12390" s="147">
        <v>1.526777755263534E-2</v>
      </c>
      <c r="N12390" s="87">
        <v>1.9547176350327919</v>
      </c>
      <c r="O12390" s="88">
        <v>0.12628778586011169</v>
      </c>
      <c r="P12390" s="89">
        <v>64.606664203954494</v>
      </c>
    </row>
    <row r="12391" spans="1:16">
      <c r="A12391" s="75" t="s">
        <v>12210</v>
      </c>
      <c r="B12391" s="85">
        <v>12387</v>
      </c>
      <c r="C12391" s="85">
        <v>8235</v>
      </c>
      <c r="D12391" s="85">
        <v>12387</v>
      </c>
      <c r="E12391" s="86" t="s">
        <v>12208</v>
      </c>
      <c r="F12391" s="85" t="s">
        <v>38</v>
      </c>
      <c r="G12391" s="86" t="s">
        <v>12209</v>
      </c>
      <c r="H12391" s="85" t="s">
        <v>1</v>
      </c>
      <c r="I12391" s="85">
        <v>1</v>
      </c>
      <c r="J12391" s="88">
        <v>0.25252783299707598</v>
      </c>
      <c r="K12391" s="146">
        <v>0.66038701629372143</v>
      </c>
      <c r="L12391" s="147">
        <v>3.1608798088940262E-9</v>
      </c>
      <c r="M12391" s="147">
        <v>1.922243301178354E-2</v>
      </c>
      <c r="N12391" s="87">
        <v>2.9342670453740878</v>
      </c>
      <c r="O12391" s="88">
        <v>0.1908254227161881</v>
      </c>
      <c r="P12391" s="89">
        <v>65.033420532404165</v>
      </c>
    </row>
    <row r="12392" spans="1:16">
      <c r="A12392" s="75" t="s">
        <v>12211</v>
      </c>
      <c r="B12392" s="85">
        <v>12388</v>
      </c>
      <c r="C12392" s="85">
        <v>8236</v>
      </c>
      <c r="D12392" s="85">
        <v>12388</v>
      </c>
      <c r="E12392" s="86" t="s">
        <v>12212</v>
      </c>
      <c r="F12392" s="85" t="s">
        <v>232</v>
      </c>
      <c r="G12392" s="86" t="s">
        <v>12209</v>
      </c>
      <c r="H12392" s="85" t="s">
        <v>1</v>
      </c>
      <c r="I12392" s="85">
        <v>1</v>
      </c>
      <c r="J12392" s="88">
        <v>0.14381743063354471</v>
      </c>
      <c r="K12392" s="146">
        <v>0.53672603615777859</v>
      </c>
      <c r="L12392" s="147">
        <v>2.8118413538638191E-9</v>
      </c>
      <c r="M12392" s="147">
        <v>1.132457351411679E-2</v>
      </c>
      <c r="N12392" s="87">
        <v>1.552767981163536</v>
      </c>
      <c r="O12392" s="88">
        <v>0.1019125985190283</v>
      </c>
      <c r="P12392" s="89">
        <v>65.632856779196402</v>
      </c>
    </row>
    <row r="12393" spans="1:16">
      <c r="A12393" s="75" t="s">
        <v>12213</v>
      </c>
      <c r="B12393" s="85">
        <v>12389</v>
      </c>
      <c r="C12393" s="85">
        <v>8237</v>
      </c>
      <c r="D12393" s="85">
        <v>12389</v>
      </c>
      <c r="E12393" s="86" t="s">
        <v>12212</v>
      </c>
      <c r="F12393" s="85" t="s">
        <v>38</v>
      </c>
      <c r="G12393" s="86" t="s">
        <v>12209</v>
      </c>
      <c r="H12393" s="85" t="s">
        <v>1</v>
      </c>
      <c r="I12393" s="85">
        <v>1</v>
      </c>
      <c r="J12393" s="88">
        <v>0.2250619099733753</v>
      </c>
      <c r="K12393" s="146">
        <v>0.64275791701750873</v>
      </c>
      <c r="L12393" s="147">
        <v>3.0716335409624789E-9</v>
      </c>
      <c r="M12393" s="147">
        <v>1.521446621646572E-2</v>
      </c>
      <c r="N12393" s="87">
        <v>2.5220893729751541</v>
      </c>
      <c r="O12393" s="88">
        <v>0.16601554954032779</v>
      </c>
      <c r="P12393" s="89">
        <v>65.824610071010071</v>
      </c>
    </row>
    <row r="12394" spans="1:16">
      <c r="A12394" s="75" t="s">
        <v>17249</v>
      </c>
      <c r="B12394" s="85">
        <v>12390</v>
      </c>
      <c r="C12394" s="85">
        <v>11458</v>
      </c>
      <c r="D12394" s="85">
        <v>12390</v>
      </c>
      <c r="E12394" s="86" t="s">
        <v>17250</v>
      </c>
      <c r="F12394" s="85" t="s">
        <v>55</v>
      </c>
      <c r="G12394" s="86" t="s">
        <v>12209</v>
      </c>
      <c r="H12394" s="85" t="s">
        <v>1</v>
      </c>
      <c r="I12394" s="85">
        <v>1</v>
      </c>
      <c r="J12394" s="88">
        <v>0.32374123907084029</v>
      </c>
      <c r="K12394" s="146">
        <v>0.77102054041602641</v>
      </c>
      <c r="L12394" s="147">
        <v>3.6019903250541191E-9</v>
      </c>
      <c r="M12394" s="147">
        <v>2.871712792695828E-2</v>
      </c>
      <c r="N12394" s="87">
        <v>3.968989312167023</v>
      </c>
      <c r="O12394" s="88">
        <v>0.25554883143162249</v>
      </c>
      <c r="P12394" s="89">
        <v>64.386374296406402</v>
      </c>
    </row>
    <row r="12395" spans="1:16">
      <c r="A12395" s="75" t="s">
        <v>12220</v>
      </c>
      <c r="B12395" s="85">
        <v>12391</v>
      </c>
      <c r="C12395" s="85">
        <v>8241</v>
      </c>
      <c r="D12395" s="85">
        <v>12391</v>
      </c>
      <c r="E12395" s="86" t="s">
        <v>12221</v>
      </c>
      <c r="F12395" s="85" t="s">
        <v>55</v>
      </c>
      <c r="G12395" s="86" t="s">
        <v>12222</v>
      </c>
      <c r="H12395" s="85" t="s">
        <v>260</v>
      </c>
      <c r="I12395" s="85">
        <v>1</v>
      </c>
      <c r="J12395" s="88">
        <v>9.2372460281045666E-3</v>
      </c>
      <c r="K12395" s="146">
        <v>1.5690558432081694E-2</v>
      </c>
      <c r="L12395" s="147">
        <v>6.2355523001011085E-11</v>
      </c>
      <c r="M12395" s="147">
        <v>8.1304079700340957E-4</v>
      </c>
      <c r="N12395" s="87">
        <v>0.1021075322842869</v>
      </c>
      <c r="O12395" s="88">
        <v>8.2469054052304817E-3</v>
      </c>
      <c r="P12395" s="89">
        <v>80.766866270644172</v>
      </c>
    </row>
    <row r="12396" spans="1:16">
      <c r="A12396" s="75" t="s">
        <v>17251</v>
      </c>
      <c r="B12396" s="85">
        <v>12392</v>
      </c>
      <c r="C12396" s="85">
        <v>11459</v>
      </c>
      <c r="D12396" s="85">
        <v>12392</v>
      </c>
      <c r="E12396" s="86" t="s">
        <v>17252</v>
      </c>
      <c r="F12396" s="85" t="s">
        <v>55</v>
      </c>
      <c r="G12396" s="86" t="s">
        <v>12222</v>
      </c>
      <c r="H12396" s="85" t="s">
        <v>260</v>
      </c>
      <c r="I12396" s="85">
        <v>1</v>
      </c>
      <c r="J12396" s="88">
        <v>9.2372460281045666E-3</v>
      </c>
      <c r="K12396" s="146">
        <v>1.5690558432081694E-2</v>
      </c>
      <c r="L12396" s="147">
        <v>6.2355523001011085E-11</v>
      </c>
      <c r="M12396" s="147">
        <v>8.1304079700340957E-4</v>
      </c>
      <c r="N12396" s="87">
        <v>0.1021075322842869</v>
      </c>
      <c r="O12396" s="88">
        <v>8.2469054052304817E-3</v>
      </c>
      <c r="P12396" s="89">
        <v>80.766866270644172</v>
      </c>
    </row>
    <row r="12397" spans="1:16">
      <c r="A12397" s="75" t="s">
        <v>12218</v>
      </c>
      <c r="B12397" s="85">
        <v>12393</v>
      </c>
      <c r="C12397" s="85">
        <v>8240</v>
      </c>
      <c r="D12397" s="85">
        <v>12393</v>
      </c>
      <c r="E12397" s="86" t="s">
        <v>12219</v>
      </c>
      <c r="F12397" s="85" t="s">
        <v>55</v>
      </c>
      <c r="G12397" s="86" t="s">
        <v>12219</v>
      </c>
      <c r="H12397" s="85" t="s">
        <v>260</v>
      </c>
      <c r="I12397" s="85">
        <v>1</v>
      </c>
      <c r="J12397" s="88">
        <v>9.2372460281045666E-3</v>
      </c>
      <c r="K12397" s="146">
        <v>1.5690558432081694E-2</v>
      </c>
      <c r="L12397" s="147">
        <v>6.2355523001011085E-11</v>
      </c>
      <c r="M12397" s="147">
        <v>8.1304079700340957E-4</v>
      </c>
      <c r="N12397" s="87">
        <v>0.1021075322842869</v>
      </c>
      <c r="O12397" s="88">
        <v>8.2469054052304817E-3</v>
      </c>
      <c r="P12397" s="89">
        <v>80.766866270644172</v>
      </c>
    </row>
    <row r="12398" spans="1:16">
      <c r="A12398" s="75" t="s">
        <v>17253</v>
      </c>
      <c r="B12398" s="85">
        <v>12394</v>
      </c>
      <c r="C12398" s="85">
        <v>11460</v>
      </c>
      <c r="D12398" s="85">
        <v>12394</v>
      </c>
      <c r="E12398" s="86" t="s">
        <v>17254</v>
      </c>
      <c r="F12398" s="85" t="s">
        <v>55</v>
      </c>
      <c r="G12398" s="86" t="s">
        <v>12219</v>
      </c>
      <c r="H12398" s="85" t="s">
        <v>260</v>
      </c>
      <c r="I12398" s="85">
        <v>1</v>
      </c>
      <c r="J12398" s="88">
        <v>9.2372460281045666E-3</v>
      </c>
      <c r="K12398" s="146">
        <v>1.5690558432081694E-2</v>
      </c>
      <c r="L12398" s="147">
        <v>6.2355523001011085E-11</v>
      </c>
      <c r="M12398" s="147">
        <v>8.1304079700340957E-4</v>
      </c>
      <c r="N12398" s="87">
        <v>0.1021075322842869</v>
      </c>
      <c r="O12398" s="88">
        <v>8.2469054052304817E-3</v>
      </c>
      <c r="P12398" s="89">
        <v>80.766866270644172</v>
      </c>
    </row>
    <row r="12399" spans="1:16">
      <c r="A12399" s="75" t="s">
        <v>12223</v>
      </c>
      <c r="B12399" s="85">
        <v>12395</v>
      </c>
      <c r="C12399" s="85">
        <v>8242</v>
      </c>
      <c r="D12399" s="85">
        <v>12395</v>
      </c>
      <c r="E12399" s="86" t="s">
        <v>12224</v>
      </c>
      <c r="F12399" s="85" t="s">
        <v>55</v>
      </c>
      <c r="G12399" s="86" t="s">
        <v>12224</v>
      </c>
      <c r="H12399" s="85" t="s">
        <v>260</v>
      </c>
      <c r="I12399" s="85">
        <v>1</v>
      </c>
      <c r="J12399" s="88">
        <v>9.2372460281045666E-3</v>
      </c>
      <c r="K12399" s="146">
        <v>1.5690558432081694E-2</v>
      </c>
      <c r="L12399" s="147">
        <v>6.2355523001011085E-11</v>
      </c>
      <c r="M12399" s="147">
        <v>8.1304079700340957E-4</v>
      </c>
      <c r="N12399" s="87">
        <v>0.1021075322842869</v>
      </c>
      <c r="O12399" s="88">
        <v>8.2469054052304817E-3</v>
      </c>
      <c r="P12399" s="89">
        <v>80.766866270644172</v>
      </c>
    </row>
    <row r="12400" spans="1:16">
      <c r="A12400" s="75" t="s">
        <v>17255</v>
      </c>
      <c r="B12400" s="85">
        <v>12396</v>
      </c>
      <c r="C12400" s="85">
        <v>11461</v>
      </c>
      <c r="D12400" s="85">
        <v>12396</v>
      </c>
      <c r="E12400" s="86" t="s">
        <v>17256</v>
      </c>
      <c r="F12400" s="85" t="s">
        <v>55</v>
      </c>
      <c r="G12400" s="86" t="s">
        <v>12224</v>
      </c>
      <c r="H12400" s="85" t="s">
        <v>260</v>
      </c>
      <c r="I12400" s="85">
        <v>1</v>
      </c>
      <c r="J12400" s="88">
        <v>9.2372460281045666E-3</v>
      </c>
      <c r="K12400" s="146">
        <v>1.5690558432081694E-2</v>
      </c>
      <c r="L12400" s="147">
        <v>6.2355523001011085E-11</v>
      </c>
      <c r="M12400" s="147">
        <v>8.1304079700340957E-4</v>
      </c>
      <c r="N12400" s="87">
        <v>0.1021075322842869</v>
      </c>
      <c r="O12400" s="88">
        <v>8.2469054052304817E-3</v>
      </c>
      <c r="P12400" s="89">
        <v>80.766866270644172</v>
      </c>
    </row>
    <row r="12401" spans="1:16">
      <c r="A12401" s="75" t="s">
        <v>12225</v>
      </c>
      <c r="B12401" s="85">
        <v>12397</v>
      </c>
      <c r="C12401" s="85">
        <v>8243</v>
      </c>
      <c r="D12401" s="85">
        <v>12397</v>
      </c>
      <c r="E12401" s="86" t="s">
        <v>12226</v>
      </c>
      <c r="F12401" s="85" t="s">
        <v>55</v>
      </c>
      <c r="G12401" s="86" t="s">
        <v>12227</v>
      </c>
      <c r="H12401" s="85" t="s">
        <v>260</v>
      </c>
      <c r="I12401" s="85">
        <v>1</v>
      </c>
      <c r="J12401" s="88">
        <v>577327.87675653619</v>
      </c>
      <c r="K12401" s="146">
        <v>980659.90200510737</v>
      </c>
      <c r="L12401" s="147">
        <v>3.8972201875632092E-3</v>
      </c>
      <c r="M12401" s="147">
        <v>50815.049812713201</v>
      </c>
      <c r="N12401" s="87">
        <v>6381720.7677679434</v>
      </c>
      <c r="O12401" s="88">
        <v>515431.58782690577</v>
      </c>
      <c r="P12401" s="89">
        <v>80.766866270644115</v>
      </c>
    </row>
    <row r="12402" spans="1:16">
      <c r="A12402" s="75" t="s">
        <v>17257</v>
      </c>
      <c r="B12402" s="85">
        <v>12398</v>
      </c>
      <c r="C12402" s="85">
        <v>11462</v>
      </c>
      <c r="D12402" s="85">
        <v>12398</v>
      </c>
      <c r="E12402" s="86" t="s">
        <v>17258</v>
      </c>
      <c r="F12402" s="85" t="s">
        <v>55</v>
      </c>
      <c r="G12402" s="86" t="s">
        <v>12227</v>
      </c>
      <c r="H12402" s="85" t="s">
        <v>260</v>
      </c>
      <c r="I12402" s="85">
        <v>1</v>
      </c>
      <c r="J12402" s="88">
        <v>577327.87675653619</v>
      </c>
      <c r="K12402" s="146">
        <v>980659.90200510737</v>
      </c>
      <c r="L12402" s="147">
        <v>3.8972201875632092E-3</v>
      </c>
      <c r="M12402" s="147">
        <v>50815.049812713201</v>
      </c>
      <c r="N12402" s="87">
        <v>6381720.7677679434</v>
      </c>
      <c r="O12402" s="88">
        <v>515431.58782690577</v>
      </c>
      <c r="P12402" s="89">
        <v>80.766866270644115</v>
      </c>
    </row>
    <row r="12403" spans="1:16">
      <c r="A12403" s="75" t="s">
        <v>12228</v>
      </c>
      <c r="B12403" s="85">
        <v>12399</v>
      </c>
      <c r="C12403" s="85">
        <v>8244</v>
      </c>
      <c r="D12403" s="85">
        <v>12399</v>
      </c>
      <c r="E12403" s="86" t="s">
        <v>12229</v>
      </c>
      <c r="F12403" s="85" t="s">
        <v>55</v>
      </c>
      <c r="G12403" s="86" t="s">
        <v>12230</v>
      </c>
      <c r="H12403" s="85" t="s">
        <v>1</v>
      </c>
      <c r="I12403" s="85">
        <v>1</v>
      </c>
      <c r="J12403" s="88">
        <v>0</v>
      </c>
      <c r="K12403" s="146">
        <v>0</v>
      </c>
      <c r="L12403" s="147">
        <v>0</v>
      </c>
      <c r="M12403" s="147">
        <v>0</v>
      </c>
      <c r="N12403" s="87">
        <v>0</v>
      </c>
      <c r="O12403" s="88">
        <v>0</v>
      </c>
      <c r="P12403" s="89" t="e">
        <v>#DIV/0!</v>
      </c>
    </row>
    <row r="12404" spans="1:16">
      <c r="A12404" s="75" t="s">
        <v>17259</v>
      </c>
      <c r="B12404" s="85">
        <v>12400</v>
      </c>
      <c r="C12404" s="85">
        <v>11463</v>
      </c>
      <c r="D12404" s="85">
        <v>12400</v>
      </c>
      <c r="E12404" s="86" t="s">
        <v>17260</v>
      </c>
      <c r="F12404" s="85" t="s">
        <v>55</v>
      </c>
      <c r="G12404" s="86" t="s">
        <v>12230</v>
      </c>
      <c r="H12404" s="85" t="s">
        <v>1</v>
      </c>
      <c r="I12404" s="85">
        <v>1</v>
      </c>
      <c r="J12404" s="88">
        <v>0</v>
      </c>
      <c r="K12404" s="146">
        <v>0</v>
      </c>
      <c r="L12404" s="147">
        <v>0</v>
      </c>
      <c r="M12404" s="147">
        <v>0</v>
      </c>
      <c r="N12404" s="87">
        <v>0</v>
      </c>
      <c r="O12404" s="88">
        <v>0</v>
      </c>
      <c r="P12404" s="89" t="e">
        <v>#DIV/0!</v>
      </c>
    </row>
    <row r="12405" spans="1:16">
      <c r="A12405" s="75" t="s">
        <v>12231</v>
      </c>
      <c r="B12405" s="85">
        <v>12401</v>
      </c>
      <c r="C12405" s="85">
        <v>8245</v>
      </c>
      <c r="D12405" s="85">
        <v>12401</v>
      </c>
      <c r="E12405" s="86" t="s">
        <v>12232</v>
      </c>
      <c r="F12405" s="85" t="s">
        <v>55</v>
      </c>
      <c r="G12405" s="86" t="s">
        <v>12233</v>
      </c>
      <c r="H12405" s="85" t="s">
        <v>1</v>
      </c>
      <c r="I12405" s="85">
        <v>1</v>
      </c>
      <c r="J12405" s="88">
        <v>0</v>
      </c>
      <c r="K12405" s="146">
        <v>0</v>
      </c>
      <c r="L12405" s="147">
        <v>0</v>
      </c>
      <c r="M12405" s="147">
        <v>0</v>
      </c>
      <c r="N12405" s="87">
        <v>0</v>
      </c>
      <c r="O12405" s="88">
        <v>0</v>
      </c>
      <c r="P12405" s="89" t="e">
        <v>#DIV/0!</v>
      </c>
    </row>
    <row r="12406" spans="1:16">
      <c r="A12406" s="75" t="s">
        <v>17261</v>
      </c>
      <c r="B12406" s="85">
        <v>12402</v>
      </c>
      <c r="C12406" s="85">
        <v>11464</v>
      </c>
      <c r="D12406" s="85">
        <v>12402</v>
      </c>
      <c r="E12406" s="86" t="s">
        <v>17262</v>
      </c>
      <c r="F12406" s="85" t="s">
        <v>55</v>
      </c>
      <c r="G12406" s="86" t="s">
        <v>12233</v>
      </c>
      <c r="H12406" s="85" t="s">
        <v>1</v>
      </c>
      <c r="I12406" s="85">
        <v>1</v>
      </c>
      <c r="J12406" s="88">
        <v>0</v>
      </c>
      <c r="K12406" s="146">
        <v>0</v>
      </c>
      <c r="L12406" s="147">
        <v>0</v>
      </c>
      <c r="M12406" s="147">
        <v>0</v>
      </c>
      <c r="N12406" s="87">
        <v>0</v>
      </c>
      <c r="O12406" s="88">
        <v>0</v>
      </c>
      <c r="P12406" s="89" t="e">
        <v>#DIV/0!</v>
      </c>
    </row>
    <row r="12407" spans="1:16">
      <c r="A12407" s="75" t="s">
        <v>12234</v>
      </c>
      <c r="B12407" s="85">
        <v>12403</v>
      </c>
      <c r="C12407" s="85">
        <v>8246</v>
      </c>
      <c r="D12407" s="85">
        <v>12403</v>
      </c>
      <c r="E12407" s="86" t="s">
        <v>12235</v>
      </c>
      <c r="F12407" s="85" t="s">
        <v>55</v>
      </c>
      <c r="G12407" s="86" t="s">
        <v>12236</v>
      </c>
      <c r="H12407" s="85" t="s">
        <v>1</v>
      </c>
      <c r="I12407" s="85">
        <v>1</v>
      </c>
      <c r="J12407" s="88">
        <v>0</v>
      </c>
      <c r="K12407" s="146">
        <v>0</v>
      </c>
      <c r="L12407" s="147">
        <v>0</v>
      </c>
      <c r="M12407" s="147">
        <v>0</v>
      </c>
      <c r="N12407" s="87">
        <v>0</v>
      </c>
      <c r="O12407" s="88">
        <v>0</v>
      </c>
      <c r="P12407" s="89" t="e">
        <v>#DIV/0!</v>
      </c>
    </row>
    <row r="12408" spans="1:16">
      <c r="A12408" s="75" t="s">
        <v>17263</v>
      </c>
      <c r="B12408" s="85">
        <v>12404</v>
      </c>
      <c r="C12408" s="85">
        <v>11465</v>
      </c>
      <c r="D12408" s="85">
        <v>12404</v>
      </c>
      <c r="E12408" s="86" t="s">
        <v>17264</v>
      </c>
      <c r="F12408" s="85" t="s">
        <v>55</v>
      </c>
      <c r="G12408" s="86" t="s">
        <v>12236</v>
      </c>
      <c r="H12408" s="85" t="s">
        <v>1</v>
      </c>
      <c r="I12408" s="85">
        <v>1</v>
      </c>
      <c r="J12408" s="88">
        <v>3.4572139264956898E-3</v>
      </c>
      <c r="K12408" s="146">
        <v>4.0553231741970001E-3</v>
      </c>
      <c r="L12408" s="147">
        <v>1.7309625475753601E-11</v>
      </c>
      <c r="M12408" s="147">
        <v>4.6620428765652979E-4</v>
      </c>
      <c r="N12408" s="87">
        <v>5.1726303883891607E-2</v>
      </c>
      <c r="O12408" s="88">
        <v>3.1347017922991392E-3</v>
      </c>
      <c r="P12408" s="89">
        <v>60.601696949689362</v>
      </c>
    </row>
    <row r="12409" spans="1:16">
      <c r="A12409" s="75" t="s">
        <v>12237</v>
      </c>
      <c r="B12409" s="85">
        <v>12405</v>
      </c>
      <c r="C12409" s="85">
        <v>8247</v>
      </c>
      <c r="D12409" s="85">
        <v>12405</v>
      </c>
      <c r="E12409" s="86" t="s">
        <v>12238</v>
      </c>
      <c r="F12409" s="85" t="s">
        <v>55</v>
      </c>
      <c r="G12409" s="86" t="s">
        <v>12239</v>
      </c>
      <c r="H12409" s="85" t="s">
        <v>260</v>
      </c>
      <c r="I12409" s="85">
        <v>1</v>
      </c>
      <c r="J12409" s="88">
        <v>10454.47920712345</v>
      </c>
      <c r="K12409" s="146">
        <v>57578.491846415469</v>
      </c>
      <c r="L12409" s="147">
        <v>1.090285526599361E-4</v>
      </c>
      <c r="M12409" s="147">
        <v>778.70023430345498</v>
      </c>
      <c r="N12409" s="87">
        <v>126650.27967592351</v>
      </c>
      <c r="O12409" s="88">
        <v>9125.9334803164493</v>
      </c>
      <c r="P12409" s="89">
        <v>72.056165242336277</v>
      </c>
    </row>
    <row r="12410" spans="1:16">
      <c r="A12410" s="75" t="s">
        <v>17265</v>
      </c>
      <c r="B12410" s="85">
        <v>12406</v>
      </c>
      <c r="C12410" s="85">
        <v>11466</v>
      </c>
      <c r="D12410" s="85">
        <v>12406</v>
      </c>
      <c r="E12410" s="86" t="s">
        <v>17266</v>
      </c>
      <c r="F12410" s="85" t="s">
        <v>55</v>
      </c>
      <c r="G12410" s="86" t="s">
        <v>12239</v>
      </c>
      <c r="H12410" s="85" t="s">
        <v>260</v>
      </c>
      <c r="I12410" s="85">
        <v>1</v>
      </c>
      <c r="J12410" s="88">
        <v>10454.53610299693</v>
      </c>
      <c r="K12410" s="146">
        <v>57578.565970542302</v>
      </c>
      <c r="L12410" s="147">
        <v>1.0902886470635079E-4</v>
      </c>
      <c r="M12410" s="147">
        <v>778.70810011275921</v>
      </c>
      <c r="N12410" s="87">
        <v>126651.1317251639</v>
      </c>
      <c r="O12410" s="88">
        <v>9125.9851157048015</v>
      </c>
      <c r="P12410" s="89">
        <v>72.056088180154731</v>
      </c>
    </row>
    <row r="12411" spans="1:16">
      <c r="A12411" s="75" t="s">
        <v>12240</v>
      </c>
      <c r="B12411" s="85">
        <v>12407</v>
      </c>
      <c r="C12411" s="85">
        <v>8248</v>
      </c>
      <c r="D12411" s="85">
        <v>12407</v>
      </c>
      <c r="E12411" s="86" t="s">
        <v>12241</v>
      </c>
      <c r="F12411" s="85" t="s">
        <v>55</v>
      </c>
      <c r="G12411" s="86" t="s">
        <v>12242</v>
      </c>
      <c r="H12411" s="85" t="s">
        <v>260</v>
      </c>
      <c r="I12411" s="85">
        <v>1</v>
      </c>
      <c r="J12411" s="88">
        <v>5081.944277816765</v>
      </c>
      <c r="K12411" s="146">
        <v>19163.160909350641</v>
      </c>
      <c r="L12411" s="147">
        <v>2.319684410396756E-5</v>
      </c>
      <c r="M12411" s="147">
        <v>448.86049171858753</v>
      </c>
      <c r="N12411" s="87">
        <v>62631.228794979557</v>
      </c>
      <c r="O12411" s="88">
        <v>4453.8853911960077</v>
      </c>
      <c r="P12411" s="89">
        <v>71.112853394200471</v>
      </c>
    </row>
    <row r="12412" spans="1:16">
      <c r="A12412" s="75" t="s">
        <v>17267</v>
      </c>
      <c r="B12412" s="85">
        <v>12408</v>
      </c>
      <c r="C12412" s="85">
        <v>11467</v>
      </c>
      <c r="D12412" s="85">
        <v>12408</v>
      </c>
      <c r="E12412" s="86" t="s">
        <v>17268</v>
      </c>
      <c r="F12412" s="85" t="s">
        <v>55</v>
      </c>
      <c r="G12412" s="86" t="s">
        <v>12242</v>
      </c>
      <c r="H12412" s="85" t="s">
        <v>260</v>
      </c>
      <c r="I12412" s="85">
        <v>1</v>
      </c>
      <c r="J12412" s="88">
        <v>5082.0011736902388</v>
      </c>
      <c r="K12412" s="146">
        <v>19163.235033477358</v>
      </c>
      <c r="L12412" s="147">
        <v>2.3197156150382119E-5</v>
      </c>
      <c r="M12412" s="147">
        <v>448.86835752788949</v>
      </c>
      <c r="N12412" s="87">
        <v>62632.080844219963</v>
      </c>
      <c r="O12412" s="88">
        <v>4453.9370265843581</v>
      </c>
      <c r="P12412" s="89">
        <v>71.112710396167401</v>
      </c>
    </row>
    <row r="12413" spans="1:16">
      <c r="A12413" s="75" t="s">
        <v>3943</v>
      </c>
      <c r="B12413" s="85">
        <v>12409</v>
      </c>
      <c r="C12413" s="85">
        <v>2149</v>
      </c>
      <c r="D12413" s="85">
        <v>12409</v>
      </c>
      <c r="E12413" s="86" t="s">
        <v>3944</v>
      </c>
      <c r="F12413" s="85" t="s">
        <v>55</v>
      </c>
      <c r="G12413" s="86" t="s">
        <v>3945</v>
      </c>
      <c r="H12413" s="85" t="s">
        <v>1</v>
      </c>
      <c r="I12413" s="85">
        <v>1</v>
      </c>
      <c r="J12413" s="88">
        <v>2.1156617059259042</v>
      </c>
      <c r="K12413" s="146">
        <v>3.599547252499173</v>
      </c>
      <c r="L12413" s="147">
        <v>1.353361308682566E-8</v>
      </c>
      <c r="M12413" s="147">
        <v>0.2108352068112434</v>
      </c>
      <c r="N12413" s="87">
        <v>22.00241067375833</v>
      </c>
      <c r="O12413" s="88">
        <v>1.436830229795321</v>
      </c>
      <c r="P12413" s="89">
        <v>65.303309310056136</v>
      </c>
    </row>
    <row r="12414" spans="1:16">
      <c r="A12414" s="75" t="s">
        <v>11401</v>
      </c>
      <c r="B12414" s="85">
        <v>12410</v>
      </c>
      <c r="C12414" s="85">
        <v>7764</v>
      </c>
      <c r="D12414" s="85">
        <v>12410</v>
      </c>
      <c r="E12414" s="86" t="s">
        <v>11402</v>
      </c>
      <c r="F12414" s="85" t="s">
        <v>55</v>
      </c>
      <c r="G12414" s="86" t="s">
        <v>3945</v>
      </c>
      <c r="H12414" s="85" t="s">
        <v>1</v>
      </c>
      <c r="I12414" s="85">
        <v>1</v>
      </c>
      <c r="J12414" s="88">
        <v>0.7242689554388887</v>
      </c>
      <c r="K12414" s="146">
        <v>1.6181542644424012</v>
      </c>
      <c r="L12414" s="147">
        <v>5.9438030509822061E-9</v>
      </c>
      <c r="M12414" s="147">
        <v>9.509007086568505E-2</v>
      </c>
      <c r="N12414" s="87">
        <v>10.060963282348419</v>
      </c>
      <c r="O12414" s="88">
        <v>0.64927494909162276</v>
      </c>
      <c r="P12414" s="89">
        <v>64.534074011655647</v>
      </c>
    </row>
    <row r="12415" spans="1:16">
      <c r="A12415" s="75" t="s">
        <v>11403</v>
      </c>
      <c r="B12415" s="85">
        <v>12411</v>
      </c>
      <c r="C12415" s="85">
        <v>7765</v>
      </c>
      <c r="D12415" s="85">
        <v>12411</v>
      </c>
      <c r="E12415" s="86" t="s">
        <v>11404</v>
      </c>
      <c r="F12415" s="85" t="s">
        <v>55</v>
      </c>
      <c r="G12415" s="86" t="s">
        <v>3945</v>
      </c>
      <c r="H12415" s="85" t="s">
        <v>1</v>
      </c>
      <c r="I12415" s="85">
        <v>1</v>
      </c>
      <c r="J12415" s="88">
        <v>8.81656284798506E-2</v>
      </c>
      <c r="K12415" s="146">
        <v>0.23075254409368945</v>
      </c>
      <c r="L12415" s="147">
        <v>7.751982519594446E-10</v>
      </c>
      <c r="M12415" s="147">
        <v>1.144484958260461E-2</v>
      </c>
      <c r="N12415" s="87">
        <v>1.2392630645516149</v>
      </c>
      <c r="O12415" s="88">
        <v>7.9511593311229631E-2</v>
      </c>
      <c r="P12415" s="89">
        <v>64.160383364607242</v>
      </c>
    </row>
    <row r="12416" spans="1:16">
      <c r="A12416" s="75" t="s">
        <v>11405</v>
      </c>
      <c r="B12416" s="85">
        <v>12412</v>
      </c>
      <c r="C12416" s="85">
        <v>7766</v>
      </c>
      <c r="D12416" s="85">
        <v>12412</v>
      </c>
      <c r="E12416" s="86" t="s">
        <v>11406</v>
      </c>
      <c r="F12416" s="85" t="s">
        <v>55</v>
      </c>
      <c r="G12416" s="86" t="s">
        <v>3945</v>
      </c>
      <c r="H12416" s="85" t="s">
        <v>1</v>
      </c>
      <c r="I12416" s="85">
        <v>1</v>
      </c>
      <c r="J12416" s="88">
        <v>4.1362820615407978</v>
      </c>
      <c r="K12416" s="146">
        <v>7.3716339820821837</v>
      </c>
      <c r="L12416" s="147">
        <v>2.7423992033904229E-8</v>
      </c>
      <c r="M12416" s="147">
        <v>0.4021007840724457</v>
      </c>
      <c r="N12416" s="87">
        <v>41.714994758267707</v>
      </c>
      <c r="O12416" s="88">
        <v>2.744887192739931</v>
      </c>
      <c r="P12416" s="89">
        <v>65.800971776363653</v>
      </c>
    </row>
    <row r="12417" spans="1:16">
      <c r="A12417" s="75" t="s">
        <v>11407</v>
      </c>
      <c r="B12417" s="85">
        <v>12413</v>
      </c>
      <c r="C12417" s="85">
        <v>7767</v>
      </c>
      <c r="D12417" s="85">
        <v>12413</v>
      </c>
      <c r="E12417" s="86" t="s">
        <v>11408</v>
      </c>
      <c r="F12417" s="85" t="s">
        <v>55</v>
      </c>
      <c r="G12417" s="86" t="s">
        <v>3945</v>
      </c>
      <c r="H12417" s="85" t="s">
        <v>1</v>
      </c>
      <c r="I12417" s="85">
        <v>1</v>
      </c>
      <c r="J12417" s="88">
        <v>3.309162658869389</v>
      </c>
      <c r="K12417" s="146">
        <v>8.0593807046186772</v>
      </c>
      <c r="L12417" s="147">
        <v>2.9984860910440062E-8</v>
      </c>
      <c r="M12417" s="147">
        <v>0.44371404227521538</v>
      </c>
      <c r="N12417" s="87">
        <v>46.182859815287927</v>
      </c>
      <c r="O12417" s="88">
        <v>3.0152860650285742</v>
      </c>
      <c r="P12417" s="89">
        <v>65.290154769290041</v>
      </c>
    </row>
    <row r="12418" spans="1:16">
      <c r="A12418" s="75" t="s">
        <v>17269</v>
      </c>
      <c r="B12418" s="85">
        <v>12414</v>
      </c>
      <c r="C12418" s="85">
        <v>11468</v>
      </c>
      <c r="D12418" s="85">
        <v>12414</v>
      </c>
      <c r="E12418" s="86" t="s">
        <v>17270</v>
      </c>
      <c r="F12418" s="85" t="s">
        <v>55</v>
      </c>
      <c r="G12418" s="86" t="s">
        <v>3945</v>
      </c>
      <c r="H12418" s="85" t="s">
        <v>1</v>
      </c>
      <c r="I12418" s="85">
        <v>1</v>
      </c>
      <c r="J12418" s="88">
        <v>2.8322275671359631</v>
      </c>
      <c r="K12418" s="146">
        <v>6.5862278967455916</v>
      </c>
      <c r="L12418" s="147">
        <v>2.449492431593038E-8</v>
      </c>
      <c r="M12418" s="147">
        <v>0.36267643413736178</v>
      </c>
      <c r="N12418" s="87">
        <v>37.748488109200117</v>
      </c>
      <c r="O12418" s="88">
        <v>2.466235058654453</v>
      </c>
      <c r="P12418" s="89">
        <v>65.333346636825397</v>
      </c>
    </row>
    <row r="12419" spans="1:16">
      <c r="A12419" s="75" t="s">
        <v>27392</v>
      </c>
      <c r="B12419" s="85">
        <v>12415</v>
      </c>
      <c r="C12419" s="85">
        <v>17141</v>
      </c>
      <c r="D12419" s="85">
        <v>12415</v>
      </c>
      <c r="E12419" s="86" t="s">
        <v>27393</v>
      </c>
      <c r="F12419" s="85" t="s">
        <v>55</v>
      </c>
      <c r="G12419" s="86" t="s">
        <v>3945</v>
      </c>
      <c r="H12419" s="85" t="s">
        <v>1</v>
      </c>
      <c r="I12419" s="85">
        <v>1</v>
      </c>
      <c r="J12419" s="88">
        <v>1.845645900407372</v>
      </c>
      <c r="K12419" s="146">
        <v>4.2184247374518771</v>
      </c>
      <c r="L12419" s="147">
        <v>1.5826193715075181E-8</v>
      </c>
      <c r="M12419" s="147">
        <v>0.2455911291963461</v>
      </c>
      <c r="N12419" s="87">
        <v>25.674323386905829</v>
      </c>
      <c r="O12419" s="88">
        <v>1.667416715502998</v>
      </c>
      <c r="P12419" s="89">
        <v>64.944913654604719</v>
      </c>
    </row>
    <row r="12420" spans="1:16">
      <c r="A12420" s="75" t="s">
        <v>17271</v>
      </c>
      <c r="B12420" s="85">
        <v>12416</v>
      </c>
      <c r="C12420" s="85">
        <v>11469</v>
      </c>
      <c r="D12420" s="85">
        <v>12416</v>
      </c>
      <c r="E12420" s="86" t="s">
        <v>17272</v>
      </c>
      <c r="F12420" s="85" t="s">
        <v>55</v>
      </c>
      <c r="G12420" s="86" t="s">
        <v>17273</v>
      </c>
      <c r="H12420" s="85" t="s">
        <v>1</v>
      </c>
      <c r="I12420" s="85">
        <v>1</v>
      </c>
      <c r="J12420" s="88">
        <v>0.13651131362360511</v>
      </c>
      <c r="K12420" s="146">
        <v>0.16906117161597489</v>
      </c>
      <c r="L12420" s="147">
        <v>7.0909352122176463E-10</v>
      </c>
      <c r="M12420" s="147">
        <v>4.4957909683664428E-2</v>
      </c>
      <c r="N12420" s="87">
        <v>4.9626226619617748</v>
      </c>
      <c r="O12420" s="88">
        <v>0.1037005406163797</v>
      </c>
      <c r="P12420" s="89">
        <v>20.896317870636942</v>
      </c>
    </row>
    <row r="12421" spans="1:16">
      <c r="A12421" s="75" t="s">
        <v>24218</v>
      </c>
      <c r="B12421" s="85">
        <v>12417</v>
      </c>
      <c r="C12421" s="85">
        <v>14769</v>
      </c>
      <c r="D12421" s="85">
        <v>12417</v>
      </c>
      <c r="E12421" s="86" t="s">
        <v>24219</v>
      </c>
      <c r="F12421" s="85" t="s">
        <v>32</v>
      </c>
      <c r="G12421" s="86" t="s">
        <v>17273</v>
      </c>
      <c r="H12421" s="85" t="s">
        <v>1</v>
      </c>
      <c r="I12421" s="85">
        <v>1</v>
      </c>
      <c r="J12421" s="88">
        <v>8.7592887936766742E-2</v>
      </c>
      <c r="K12421" s="146">
        <v>7.6011734544297327E-2</v>
      </c>
      <c r="L12421" s="147">
        <v>4.0124855399122818E-10</v>
      </c>
      <c r="M12421" s="147">
        <v>4.1536093149858733E-2</v>
      </c>
      <c r="N12421" s="87">
        <v>4.35042731792689</v>
      </c>
      <c r="O12421" s="88">
        <v>4.0696468215496932E-2</v>
      </c>
      <c r="P12421" s="89">
        <v>9.3545909956473032</v>
      </c>
    </row>
    <row r="12422" spans="1:16">
      <c r="A12422" s="75" t="s">
        <v>24220</v>
      </c>
      <c r="B12422" s="85">
        <v>12418</v>
      </c>
      <c r="C12422" s="85">
        <v>14770</v>
      </c>
      <c r="D12422" s="85">
        <v>12418</v>
      </c>
      <c r="E12422" s="86" t="s">
        <v>24219</v>
      </c>
      <c r="F12422" s="85" t="s">
        <v>38</v>
      </c>
      <c r="G12422" s="86" t="s">
        <v>17273</v>
      </c>
      <c r="H12422" s="85" t="s">
        <v>1</v>
      </c>
      <c r="I12422" s="85">
        <v>1</v>
      </c>
      <c r="J12422" s="88">
        <v>0.12377551000689339</v>
      </c>
      <c r="K12422" s="146">
        <v>0.15446012552737204</v>
      </c>
      <c r="L12422" s="147">
        <v>6.4835117178966283E-10</v>
      </c>
      <c r="M12422" s="147">
        <v>4.3199729966717997E-2</v>
      </c>
      <c r="N12422" s="87">
        <v>4.7700406091854166</v>
      </c>
      <c r="O12422" s="88">
        <v>9.2323098763904196E-2</v>
      </c>
      <c r="P12422" s="89">
        <v>19.354782553868084</v>
      </c>
    </row>
    <row r="12423" spans="1:16">
      <c r="A12423" s="75" t="s">
        <v>17274</v>
      </c>
      <c r="B12423" s="85">
        <v>12419</v>
      </c>
      <c r="C12423" s="85">
        <v>11470</v>
      </c>
      <c r="D12423" s="85">
        <v>12419</v>
      </c>
      <c r="E12423" s="86" t="s">
        <v>17275</v>
      </c>
      <c r="F12423" s="85" t="s">
        <v>55</v>
      </c>
      <c r="G12423" s="86" t="s">
        <v>17276</v>
      </c>
      <c r="H12423" s="85" t="s">
        <v>260</v>
      </c>
      <c r="I12423" s="85">
        <v>1</v>
      </c>
      <c r="J12423" s="88">
        <v>152.57664172790649</v>
      </c>
      <c r="K12423" s="146">
        <v>267.95513517721935</v>
      </c>
      <c r="L12423" s="147">
        <v>8.5703968227470873E-7</v>
      </c>
      <c r="M12423" s="147">
        <v>16.26405004233003</v>
      </c>
      <c r="N12423" s="87">
        <v>2371.8526441726708</v>
      </c>
      <c r="O12423" s="88">
        <v>122.7108657269594</v>
      </c>
      <c r="P12423" s="89">
        <v>51.736294001418607</v>
      </c>
    </row>
    <row r="12424" spans="1:16">
      <c r="A12424" s="75" t="s">
        <v>24221</v>
      </c>
      <c r="B12424" s="85">
        <v>12420</v>
      </c>
      <c r="C12424" s="85">
        <v>14771</v>
      </c>
      <c r="D12424" s="85">
        <v>12420</v>
      </c>
      <c r="E12424" s="86" t="s">
        <v>24222</v>
      </c>
      <c r="F12424" s="85" t="s">
        <v>55</v>
      </c>
      <c r="G12424" s="86" t="s">
        <v>17276</v>
      </c>
      <c r="H12424" s="85" t="s">
        <v>260</v>
      </c>
      <c r="I12424" s="85">
        <v>1</v>
      </c>
      <c r="J12424" s="88">
        <v>88.605617144541824</v>
      </c>
      <c r="K12424" s="146">
        <v>194.3516318181133</v>
      </c>
      <c r="L12424" s="147">
        <v>4.5356039737892909E-7</v>
      </c>
      <c r="M12424" s="147">
        <v>9.599843332485511</v>
      </c>
      <c r="N12424" s="87">
        <v>1321.684261675425</v>
      </c>
      <c r="O12424" s="88">
        <v>74.365556741111391</v>
      </c>
      <c r="P12424" s="89">
        <v>56.265750374330963</v>
      </c>
    </row>
    <row r="12425" spans="1:16">
      <c r="A12425" s="75" t="s">
        <v>24223</v>
      </c>
      <c r="B12425" s="85">
        <v>12421</v>
      </c>
      <c r="C12425" s="85">
        <v>14772</v>
      </c>
      <c r="D12425" s="85">
        <v>12421</v>
      </c>
      <c r="E12425" s="86" t="s">
        <v>24224</v>
      </c>
      <c r="F12425" s="85" t="s">
        <v>55</v>
      </c>
      <c r="G12425" s="86" t="s">
        <v>17276</v>
      </c>
      <c r="H12425" s="85" t="s">
        <v>260</v>
      </c>
      <c r="I12425" s="85">
        <v>1</v>
      </c>
      <c r="J12425" s="88">
        <v>219.87686585842729</v>
      </c>
      <c r="K12425" s="146">
        <v>344.54003490317496</v>
      </c>
      <c r="L12425" s="147">
        <v>1.289440429532477E-6</v>
      </c>
      <c r="M12425" s="147">
        <v>23.050522354618462</v>
      </c>
      <c r="N12425" s="87">
        <v>3486.7271918506481</v>
      </c>
      <c r="O12425" s="88">
        <v>172.52773879176979</v>
      </c>
      <c r="P12425" s="89">
        <v>49.481284109353375</v>
      </c>
    </row>
    <row r="12426" spans="1:16">
      <c r="A12426" s="75" t="s">
        <v>17277</v>
      </c>
      <c r="B12426" s="85">
        <v>12422</v>
      </c>
      <c r="C12426" s="85">
        <v>11471</v>
      </c>
      <c r="D12426" s="85">
        <v>12422</v>
      </c>
      <c r="E12426" s="86" t="s">
        <v>17278</v>
      </c>
      <c r="F12426" s="85" t="s">
        <v>32</v>
      </c>
      <c r="G12426" s="86" t="s">
        <v>17279</v>
      </c>
      <c r="H12426" s="85" t="s">
        <v>1</v>
      </c>
      <c r="I12426" s="85">
        <v>1</v>
      </c>
      <c r="J12426" s="88">
        <v>3.8876777573889792E-3</v>
      </c>
      <c r="K12426" s="146">
        <v>4.233878998133005E-3</v>
      </c>
      <c r="L12426" s="147">
        <v>1.884068899231386E-11</v>
      </c>
      <c r="M12426" s="147">
        <v>5.5649188294145031E-4</v>
      </c>
      <c r="N12426" s="87">
        <v>6.0351977281333603E-2</v>
      </c>
      <c r="O12426" s="88">
        <v>3.483251573443885E-3</v>
      </c>
      <c r="P12426" s="89">
        <v>57.715616461189711</v>
      </c>
    </row>
    <row r="12427" spans="1:16">
      <c r="A12427" s="75" t="s">
        <v>17280</v>
      </c>
      <c r="B12427" s="85">
        <v>12423</v>
      </c>
      <c r="C12427" s="85">
        <v>11472</v>
      </c>
      <c r="D12427" s="85">
        <v>12423</v>
      </c>
      <c r="E12427" s="86" t="s">
        <v>17278</v>
      </c>
      <c r="F12427" s="85" t="s">
        <v>38</v>
      </c>
      <c r="G12427" s="86" t="s">
        <v>17279</v>
      </c>
      <c r="H12427" s="85" t="s">
        <v>1</v>
      </c>
      <c r="I12427" s="85">
        <v>1</v>
      </c>
      <c r="J12427" s="88">
        <v>2.6011594329542219E-2</v>
      </c>
      <c r="K12427" s="146">
        <v>3.5773190329179985E-2</v>
      </c>
      <c r="L12427" s="147">
        <v>1.4656761235138411E-10</v>
      </c>
      <c r="M12427" s="147">
        <v>3.4710761369078271E-3</v>
      </c>
      <c r="N12427" s="87">
        <v>0.38210686484379253</v>
      </c>
      <c r="O12427" s="88">
        <v>2.3635034149641149E-2</v>
      </c>
      <c r="P12427" s="89">
        <v>61.854513289896758</v>
      </c>
    </row>
    <row r="12428" spans="1:16">
      <c r="A12428" s="75" t="s">
        <v>30567</v>
      </c>
      <c r="B12428" s="85">
        <v>12424</v>
      </c>
      <c r="C12428" s="85">
        <v>19593</v>
      </c>
      <c r="D12428" s="85">
        <v>12424</v>
      </c>
      <c r="E12428" s="86" t="s">
        <v>30568</v>
      </c>
      <c r="F12428" s="85" t="s">
        <v>32</v>
      </c>
      <c r="G12428" s="86" t="s">
        <v>17279</v>
      </c>
      <c r="H12428" s="85" t="s">
        <v>1</v>
      </c>
      <c r="I12428" s="85">
        <v>1</v>
      </c>
      <c r="J12428" s="88">
        <v>0</v>
      </c>
      <c r="K12428" s="146">
        <v>0</v>
      </c>
      <c r="L12428" s="147">
        <v>0</v>
      </c>
      <c r="M12428" s="147">
        <v>0</v>
      </c>
      <c r="N12428" s="87">
        <v>0</v>
      </c>
      <c r="O12428" s="88">
        <v>0</v>
      </c>
      <c r="P12428" s="89" t="e">
        <v>#DIV/0!</v>
      </c>
    </row>
    <row r="12429" spans="1:16">
      <c r="A12429" s="75" t="s">
        <v>30570</v>
      </c>
      <c r="B12429" s="85">
        <v>12425</v>
      </c>
      <c r="C12429" s="85">
        <v>19595</v>
      </c>
      <c r="D12429" s="85">
        <v>12425</v>
      </c>
      <c r="E12429" s="86" t="s">
        <v>30568</v>
      </c>
      <c r="F12429" s="85" t="s">
        <v>38</v>
      </c>
      <c r="G12429" s="86" t="s">
        <v>17279</v>
      </c>
      <c r="H12429" s="85" t="s">
        <v>1</v>
      </c>
      <c r="I12429" s="85">
        <v>1</v>
      </c>
      <c r="J12429" s="88">
        <v>0</v>
      </c>
      <c r="K12429" s="146">
        <v>0</v>
      </c>
      <c r="L12429" s="147">
        <v>0</v>
      </c>
      <c r="M12429" s="147">
        <v>0</v>
      </c>
      <c r="N12429" s="87">
        <v>0</v>
      </c>
      <c r="O12429" s="88">
        <v>0</v>
      </c>
      <c r="P12429" s="89" t="e">
        <v>#DIV/0!</v>
      </c>
    </row>
    <row r="12430" spans="1:16">
      <c r="A12430" s="75" t="s">
        <v>17281</v>
      </c>
      <c r="B12430" s="85">
        <v>12426</v>
      </c>
      <c r="C12430" s="85">
        <v>11473</v>
      </c>
      <c r="D12430" s="85">
        <v>12426</v>
      </c>
      <c r="E12430" s="86" t="s">
        <v>17282</v>
      </c>
      <c r="F12430" s="85" t="s">
        <v>55</v>
      </c>
      <c r="G12430" s="86" t="s">
        <v>17283</v>
      </c>
      <c r="H12430" s="85" t="s">
        <v>260</v>
      </c>
      <c r="I12430" s="85">
        <v>1</v>
      </c>
      <c r="J12430" s="88">
        <v>4574525.0676971339</v>
      </c>
      <c r="K12430" s="146">
        <v>14145117.303849841</v>
      </c>
      <c r="L12430" s="147">
        <v>3.9184499277491611E-2</v>
      </c>
      <c r="M12430" s="147">
        <v>381009.09488162352</v>
      </c>
      <c r="N12430" s="87">
        <v>51340095.543079443</v>
      </c>
      <c r="O12430" s="88">
        <v>4056571.0199901839</v>
      </c>
      <c r="P12430" s="89">
        <v>79.013702196684022</v>
      </c>
    </row>
    <row r="12431" spans="1:16">
      <c r="A12431" s="75" t="s">
        <v>24230</v>
      </c>
      <c r="B12431" s="85">
        <v>12427</v>
      </c>
      <c r="C12431" s="85">
        <v>14777</v>
      </c>
      <c r="D12431" s="85">
        <v>12427</v>
      </c>
      <c r="E12431" s="86" t="s">
        <v>24231</v>
      </c>
      <c r="F12431" s="85" t="s">
        <v>55</v>
      </c>
      <c r="G12431" s="86" t="s">
        <v>17283</v>
      </c>
      <c r="H12431" s="85" t="s">
        <v>260</v>
      </c>
      <c r="I12431" s="85">
        <v>1</v>
      </c>
      <c r="J12431" s="88">
        <v>4574525.0676971339</v>
      </c>
      <c r="K12431" s="146">
        <v>14145117.303849841</v>
      </c>
      <c r="L12431" s="147">
        <v>3.9184499277491611E-2</v>
      </c>
      <c r="M12431" s="147">
        <v>381009.09488162352</v>
      </c>
      <c r="N12431" s="87">
        <v>51340095.543079443</v>
      </c>
      <c r="O12431" s="88">
        <v>4056571.0199901839</v>
      </c>
      <c r="P12431" s="89">
        <v>79.013702196684022</v>
      </c>
    </row>
    <row r="12432" spans="1:16">
      <c r="A12432" s="75" t="s">
        <v>17284</v>
      </c>
      <c r="B12432" s="85">
        <v>12428</v>
      </c>
      <c r="C12432" s="85">
        <v>11474</v>
      </c>
      <c r="D12432" s="85">
        <v>12428</v>
      </c>
      <c r="E12432" s="86" t="s">
        <v>17285</v>
      </c>
      <c r="F12432" s="85" t="s">
        <v>55</v>
      </c>
      <c r="G12432" s="86" t="s">
        <v>17286</v>
      </c>
      <c r="H12432" s="85" t="s">
        <v>1</v>
      </c>
      <c r="I12432" s="85">
        <v>1</v>
      </c>
      <c r="J12432" s="88">
        <v>5.2344398382419577</v>
      </c>
      <c r="K12432" s="146">
        <v>6.5577118150063587</v>
      </c>
      <c r="L12432" s="147">
        <v>2.2720837551440279E-8</v>
      </c>
      <c r="M12432" s="147">
        <v>0.73220020680075348</v>
      </c>
      <c r="N12432" s="87">
        <v>107.7667308107922</v>
      </c>
      <c r="O12432" s="88">
        <v>4.5243813220541762</v>
      </c>
      <c r="P12432" s="89">
        <v>41.983098939854699</v>
      </c>
    </row>
    <row r="12433" spans="1:16">
      <c r="A12433" s="75" t="s">
        <v>24232</v>
      </c>
      <c r="B12433" s="85">
        <v>12429</v>
      </c>
      <c r="C12433" s="85">
        <v>14778</v>
      </c>
      <c r="D12433" s="85">
        <v>12429</v>
      </c>
      <c r="E12433" s="86" t="s">
        <v>24233</v>
      </c>
      <c r="F12433" s="85" t="s">
        <v>38</v>
      </c>
      <c r="G12433" s="86" t="s">
        <v>17286</v>
      </c>
      <c r="H12433" s="85" t="s">
        <v>1</v>
      </c>
      <c r="I12433" s="85">
        <v>1</v>
      </c>
      <c r="J12433" s="88">
        <v>5.5137145680429551</v>
      </c>
      <c r="K12433" s="146">
        <v>7.0055007017455422</v>
      </c>
      <c r="L12433" s="147">
        <v>2.3815373468711649E-8</v>
      </c>
      <c r="M12433" s="147">
        <v>0.73074499978422092</v>
      </c>
      <c r="N12433" s="87">
        <v>107.6833708252294</v>
      </c>
      <c r="O12433" s="88">
        <v>4.7621178975246252</v>
      </c>
      <c r="P12433" s="89">
        <v>44.22333607343667</v>
      </c>
    </row>
    <row r="12434" spans="1:16">
      <c r="A12434" s="75" t="s">
        <v>24234</v>
      </c>
      <c r="B12434" s="85">
        <v>12430</v>
      </c>
      <c r="C12434" s="85">
        <v>14779</v>
      </c>
      <c r="D12434" s="85">
        <v>12430</v>
      </c>
      <c r="E12434" s="86" t="s">
        <v>24233</v>
      </c>
      <c r="F12434" s="85" t="s">
        <v>11</v>
      </c>
      <c r="G12434" s="86" t="s">
        <v>17286</v>
      </c>
      <c r="H12434" s="85" t="s">
        <v>1</v>
      </c>
      <c r="I12434" s="85">
        <v>1</v>
      </c>
      <c r="J12434" s="88">
        <v>4.4456681459782557</v>
      </c>
      <c r="K12434" s="146">
        <v>5.3732661561442034</v>
      </c>
      <c r="L12434" s="147">
        <v>1.9376634903836139E-8</v>
      </c>
      <c r="M12434" s="147">
        <v>0.70491973248251016</v>
      </c>
      <c r="N12434" s="87">
        <v>104.59922090330269</v>
      </c>
      <c r="O12434" s="88">
        <v>3.8406412291214078</v>
      </c>
      <c r="P12434" s="89">
        <v>36.717684854191305</v>
      </c>
    </row>
    <row r="12435" spans="1:16">
      <c r="A12435" s="75" t="s">
        <v>17287</v>
      </c>
      <c r="B12435" s="85">
        <v>12431</v>
      </c>
      <c r="C12435" s="85">
        <v>11475</v>
      </c>
      <c r="D12435" s="85">
        <v>12431</v>
      </c>
      <c r="E12435" s="86" t="s">
        <v>17288</v>
      </c>
      <c r="F12435" s="85" t="s">
        <v>38</v>
      </c>
      <c r="G12435" s="86" t="s">
        <v>17289</v>
      </c>
      <c r="H12435" s="85" t="s">
        <v>945</v>
      </c>
      <c r="I12435" s="85">
        <v>1</v>
      </c>
      <c r="J12435" s="88">
        <v>762.22264602050927</v>
      </c>
      <c r="K12435" s="146">
        <v>1041.1156628951412</v>
      </c>
      <c r="L12435" s="147">
        <v>7.6491602451619096E-6</v>
      </c>
      <c r="M12435" s="147">
        <v>75.285247165109908</v>
      </c>
      <c r="N12435" s="87">
        <v>12243.35503848619</v>
      </c>
      <c r="O12435" s="88">
        <v>666.22672749376227</v>
      </c>
      <c r="P12435" s="89">
        <v>54.415372698049012</v>
      </c>
    </row>
    <row r="12436" spans="1:16">
      <c r="A12436" s="75" t="s">
        <v>17290</v>
      </c>
      <c r="B12436" s="85">
        <v>12432</v>
      </c>
      <c r="C12436" s="85">
        <v>11476</v>
      </c>
      <c r="D12436" s="85">
        <v>12432</v>
      </c>
      <c r="E12436" s="86" t="s">
        <v>17288</v>
      </c>
      <c r="F12436" s="85" t="s">
        <v>11</v>
      </c>
      <c r="G12436" s="86" t="s">
        <v>17289</v>
      </c>
      <c r="H12436" s="85" t="s">
        <v>945</v>
      </c>
      <c r="I12436" s="85">
        <v>1</v>
      </c>
      <c r="J12436" s="88">
        <v>600.0189397487195</v>
      </c>
      <c r="K12436" s="146">
        <v>856.66156325762961</v>
      </c>
      <c r="L12436" s="147">
        <v>6.5681474157500108E-6</v>
      </c>
      <c r="M12436" s="147">
        <v>68.481530771858175</v>
      </c>
      <c r="N12436" s="87">
        <v>11135.029476986259</v>
      </c>
      <c r="O12436" s="88">
        <v>524.32495225569551</v>
      </c>
      <c r="P12436" s="89">
        <v>47.087881836268487</v>
      </c>
    </row>
    <row r="12437" spans="1:16">
      <c r="A12437" s="75" t="s">
        <v>24235</v>
      </c>
      <c r="B12437" s="85">
        <v>12433</v>
      </c>
      <c r="C12437" s="85">
        <v>14780</v>
      </c>
      <c r="D12437" s="85">
        <v>12433</v>
      </c>
      <c r="E12437" s="86" t="s">
        <v>24236</v>
      </c>
      <c r="F12437" s="85" t="s">
        <v>38</v>
      </c>
      <c r="G12437" s="86" t="s">
        <v>17289</v>
      </c>
      <c r="H12437" s="85" t="s">
        <v>945</v>
      </c>
      <c r="I12437" s="85">
        <v>1</v>
      </c>
      <c r="J12437" s="88">
        <v>715.09425232571084</v>
      </c>
      <c r="K12437" s="146">
        <v>983.47416181478468</v>
      </c>
      <c r="L12437" s="147">
        <v>7.4059661166821353E-6</v>
      </c>
      <c r="M12437" s="147">
        <v>68.952617907575004</v>
      </c>
      <c r="N12437" s="87">
        <v>11542.667580438159</v>
      </c>
      <c r="O12437" s="88">
        <v>623.44196563433172</v>
      </c>
      <c r="P12437" s="89">
        <v>54.011948389721013</v>
      </c>
    </row>
    <row r="12438" spans="1:16">
      <c r="A12438" s="75" t="s">
        <v>24238</v>
      </c>
      <c r="B12438" s="85">
        <v>12434</v>
      </c>
      <c r="C12438" s="85">
        <v>14782</v>
      </c>
      <c r="D12438" s="85">
        <v>12434</v>
      </c>
      <c r="E12438" s="86" t="s">
        <v>24236</v>
      </c>
      <c r="F12438" s="85" t="s">
        <v>11</v>
      </c>
      <c r="G12438" s="86" t="s">
        <v>17289</v>
      </c>
      <c r="H12438" s="85" t="s">
        <v>945</v>
      </c>
      <c r="I12438" s="85">
        <v>1</v>
      </c>
      <c r="J12438" s="88">
        <v>577.47571214556933</v>
      </c>
      <c r="K12438" s="146">
        <v>832.05686768380519</v>
      </c>
      <c r="L12438" s="147">
        <v>6.4587135966949298E-6</v>
      </c>
      <c r="M12438" s="147">
        <v>65.279831264817702</v>
      </c>
      <c r="N12438" s="87">
        <v>10786.615285412039</v>
      </c>
      <c r="O12438" s="88">
        <v>504.11104108920762</v>
      </c>
      <c r="P12438" s="89">
        <v>46.734867959087595</v>
      </c>
    </row>
    <row r="12439" spans="1:16">
      <c r="A12439" s="75" t="s">
        <v>17291</v>
      </c>
      <c r="B12439" s="85">
        <v>12435</v>
      </c>
      <c r="C12439" s="85">
        <v>11477</v>
      </c>
      <c r="D12439" s="85">
        <v>12435</v>
      </c>
      <c r="E12439" s="86" t="s">
        <v>17292</v>
      </c>
      <c r="F12439" s="85" t="s">
        <v>55</v>
      </c>
      <c r="G12439" s="86" t="s">
        <v>17293</v>
      </c>
      <c r="H12439" s="85" t="s">
        <v>1</v>
      </c>
      <c r="I12439" s="85">
        <v>1</v>
      </c>
      <c r="J12439" s="88">
        <v>6.6371161465042769</v>
      </c>
      <c r="K12439" s="146">
        <v>8.0482622019182486</v>
      </c>
      <c r="L12439" s="147">
        <v>2.9355328492710399E-8</v>
      </c>
      <c r="M12439" s="147">
        <v>0.60765527282547793</v>
      </c>
      <c r="N12439" s="87">
        <v>106.4482757577499</v>
      </c>
      <c r="O12439" s="88">
        <v>5.7728546598652022</v>
      </c>
      <c r="P12439" s="89">
        <v>54.231546906431817</v>
      </c>
    </row>
    <row r="12440" spans="1:16">
      <c r="A12440" s="75" t="s">
        <v>24246</v>
      </c>
      <c r="B12440" s="85">
        <v>12436</v>
      </c>
      <c r="C12440" s="85">
        <v>14788</v>
      </c>
      <c r="D12440" s="85">
        <v>12436</v>
      </c>
      <c r="E12440" s="86" t="s">
        <v>24247</v>
      </c>
      <c r="F12440" s="85" t="s">
        <v>38</v>
      </c>
      <c r="G12440" s="86" t="s">
        <v>17293</v>
      </c>
      <c r="H12440" s="85" t="s">
        <v>1</v>
      </c>
      <c r="I12440" s="85">
        <v>1</v>
      </c>
      <c r="J12440" s="88">
        <v>7.0139616519920356</v>
      </c>
      <c r="K12440" s="146">
        <v>8.6111800978024462</v>
      </c>
      <c r="L12440" s="147">
        <v>3.1137840418023272E-8</v>
      </c>
      <c r="M12440" s="147">
        <v>0.56395220685214353</v>
      </c>
      <c r="N12440" s="87">
        <v>105.0585524795421</v>
      </c>
      <c r="O12440" s="88">
        <v>6.1111854665317598</v>
      </c>
      <c r="P12440" s="89">
        <v>58.169328648629367</v>
      </c>
    </row>
    <row r="12441" spans="1:16">
      <c r="A12441" s="75" t="s">
        <v>24248</v>
      </c>
      <c r="B12441" s="85">
        <v>12437</v>
      </c>
      <c r="C12441" s="85">
        <v>14789</v>
      </c>
      <c r="D12441" s="85">
        <v>12437</v>
      </c>
      <c r="E12441" s="86" t="s">
        <v>24247</v>
      </c>
      <c r="F12441" s="85" t="s">
        <v>11</v>
      </c>
      <c r="G12441" s="86" t="s">
        <v>17293</v>
      </c>
      <c r="H12441" s="85" t="s">
        <v>1</v>
      </c>
      <c r="I12441" s="85">
        <v>1</v>
      </c>
      <c r="J12441" s="88">
        <v>4.5354236847097829</v>
      </c>
      <c r="K12441" s="146">
        <v>4.9377028620197212</v>
      </c>
      <c r="L12441" s="147">
        <v>1.9127838810649609E-8</v>
      </c>
      <c r="M12441" s="147">
        <v>0.77501770430728778</v>
      </c>
      <c r="N12441" s="87">
        <v>108.5393242649603</v>
      </c>
      <c r="O12441" s="88">
        <v>3.882783573176388</v>
      </c>
      <c r="P12441" s="89">
        <v>35.773058285289743</v>
      </c>
    </row>
    <row r="12442" spans="1:16">
      <c r="A12442" s="75" t="s">
        <v>17294</v>
      </c>
      <c r="B12442" s="85">
        <v>12438</v>
      </c>
      <c r="C12442" s="85">
        <v>11478</v>
      </c>
      <c r="D12442" s="85">
        <v>12438</v>
      </c>
      <c r="E12442" s="86" t="s">
        <v>17295</v>
      </c>
      <c r="F12442" s="85" t="s">
        <v>38</v>
      </c>
      <c r="G12442" s="86" t="s">
        <v>17296</v>
      </c>
      <c r="H12442" s="85" t="s">
        <v>1</v>
      </c>
      <c r="I12442" s="85">
        <v>1</v>
      </c>
      <c r="J12442" s="88">
        <v>5.8223944889059487</v>
      </c>
      <c r="K12442" s="146">
        <v>7.2278248214824705</v>
      </c>
      <c r="L12442" s="147">
        <v>2.5993810589860149E-8</v>
      </c>
      <c r="M12442" s="147">
        <v>0.5872302769604939</v>
      </c>
      <c r="N12442" s="87">
        <v>98.967172989268391</v>
      </c>
      <c r="O12442" s="88">
        <v>5.0381421101285806</v>
      </c>
      <c r="P12442" s="89">
        <v>50.907204459350339</v>
      </c>
    </row>
    <row r="12443" spans="1:16">
      <c r="A12443" s="75" t="s">
        <v>17297</v>
      </c>
      <c r="B12443" s="85">
        <v>12439</v>
      </c>
      <c r="C12443" s="85">
        <v>11479</v>
      </c>
      <c r="D12443" s="85">
        <v>12439</v>
      </c>
      <c r="E12443" s="86" t="s">
        <v>17295</v>
      </c>
      <c r="F12443" s="85" t="s">
        <v>11</v>
      </c>
      <c r="G12443" s="86" t="s">
        <v>17296</v>
      </c>
      <c r="H12443" s="85" t="s">
        <v>1</v>
      </c>
      <c r="I12443" s="85">
        <v>1</v>
      </c>
      <c r="J12443" s="88">
        <v>5.6901896443197426</v>
      </c>
      <c r="K12443" s="146">
        <v>7.013741224183474</v>
      </c>
      <c r="L12443" s="147">
        <v>2.527469212614649E-8</v>
      </c>
      <c r="M12443" s="147">
        <v>0.58080710784401179</v>
      </c>
      <c r="N12443" s="87">
        <v>97.928641275291525</v>
      </c>
      <c r="O12443" s="88">
        <v>4.921136168969058</v>
      </c>
      <c r="P12443" s="89">
        <v>50.252266394006583</v>
      </c>
    </row>
    <row r="12444" spans="1:16">
      <c r="A12444" s="75" t="s">
        <v>24240</v>
      </c>
      <c r="B12444" s="85">
        <v>12440</v>
      </c>
      <c r="C12444" s="85">
        <v>14784</v>
      </c>
      <c r="D12444" s="85">
        <v>12440</v>
      </c>
      <c r="E12444" s="86" t="s">
        <v>24241</v>
      </c>
      <c r="F12444" s="85" t="s">
        <v>38</v>
      </c>
      <c r="G12444" s="86" t="s">
        <v>17296</v>
      </c>
      <c r="H12444" s="85" t="s">
        <v>1</v>
      </c>
      <c r="I12444" s="85">
        <v>1</v>
      </c>
      <c r="J12444" s="88">
        <v>5.7349216027743086</v>
      </c>
      <c r="K12444" s="146">
        <v>7.116823504479779</v>
      </c>
      <c r="L12444" s="147">
        <v>2.5530642449470689E-8</v>
      </c>
      <c r="M12444" s="147">
        <v>0.5755409559890764</v>
      </c>
      <c r="N12444" s="87">
        <v>97.673777071201343</v>
      </c>
      <c r="O12444" s="88">
        <v>4.9587108041147747</v>
      </c>
      <c r="P12444" s="89">
        <v>50.768086919583531</v>
      </c>
    </row>
    <row r="12445" spans="1:16">
      <c r="A12445" s="75" t="s">
        <v>24242</v>
      </c>
      <c r="B12445" s="85">
        <v>12441</v>
      </c>
      <c r="C12445" s="85">
        <v>14785</v>
      </c>
      <c r="D12445" s="85">
        <v>12441</v>
      </c>
      <c r="E12445" s="86" t="s">
        <v>24241</v>
      </c>
      <c r="F12445" s="85" t="s">
        <v>11</v>
      </c>
      <c r="G12445" s="86" t="s">
        <v>17296</v>
      </c>
      <c r="H12445" s="85" t="s">
        <v>1</v>
      </c>
      <c r="I12445" s="85">
        <v>1</v>
      </c>
      <c r="J12445" s="88">
        <v>5.6616165527503153</v>
      </c>
      <c r="K12445" s="146">
        <v>6.9820456508099626</v>
      </c>
      <c r="L12445" s="147">
        <v>2.5134414501031031E-8</v>
      </c>
      <c r="M12445" s="147">
        <v>0.5768157024272389</v>
      </c>
      <c r="N12445" s="87">
        <v>97.489384649383368</v>
      </c>
      <c r="O12445" s="88">
        <v>4.8955051360665118</v>
      </c>
      <c r="P12445" s="89">
        <v>50.215776350143123</v>
      </c>
    </row>
    <row r="12446" spans="1:16">
      <c r="A12446" s="75" t="s">
        <v>17298</v>
      </c>
      <c r="B12446" s="85">
        <v>12442</v>
      </c>
      <c r="C12446" s="85">
        <v>11480</v>
      </c>
      <c r="D12446" s="85">
        <v>12442</v>
      </c>
      <c r="E12446" s="86" t="s">
        <v>17299</v>
      </c>
      <c r="F12446" s="85" t="s">
        <v>55</v>
      </c>
      <c r="G12446" s="86" t="s">
        <v>17300</v>
      </c>
      <c r="H12446" s="85" t="s">
        <v>1</v>
      </c>
      <c r="I12446" s="85">
        <v>1</v>
      </c>
      <c r="J12446" s="88">
        <v>2.8081331809894299</v>
      </c>
      <c r="K12446" s="146">
        <v>3.4280812827425367</v>
      </c>
      <c r="L12446" s="147">
        <v>1.2357293393683451E-8</v>
      </c>
      <c r="M12446" s="147">
        <v>0.2985901249212452</v>
      </c>
      <c r="N12446" s="87">
        <v>49.624933010448302</v>
      </c>
      <c r="O12446" s="88">
        <v>2.4150690391231322</v>
      </c>
      <c r="P12446" s="89">
        <v>48.666444317711232</v>
      </c>
    </row>
    <row r="12447" spans="1:16">
      <c r="A12447" s="75" t="s">
        <v>24249</v>
      </c>
      <c r="B12447" s="85">
        <v>12443</v>
      </c>
      <c r="C12447" s="85">
        <v>14790</v>
      </c>
      <c r="D12447" s="85">
        <v>12443</v>
      </c>
      <c r="E12447" s="86" t="s">
        <v>24250</v>
      </c>
      <c r="F12447" s="85" t="s">
        <v>55</v>
      </c>
      <c r="G12447" s="86" t="s">
        <v>17300</v>
      </c>
      <c r="H12447" s="85" t="s">
        <v>1</v>
      </c>
      <c r="I12447" s="85">
        <v>1</v>
      </c>
      <c r="J12447" s="88">
        <v>2.7441550343598018</v>
      </c>
      <c r="K12447" s="146">
        <v>3.3484547263476823</v>
      </c>
      <c r="L12447" s="147">
        <v>1.201967546460289E-8</v>
      </c>
      <c r="M12447" s="147">
        <v>0.28981625415952489</v>
      </c>
      <c r="N12447" s="87">
        <v>48.666017450726287</v>
      </c>
      <c r="O12447" s="88">
        <v>2.3570295498413212</v>
      </c>
      <c r="P12447" s="89">
        <v>48.43276013345006</v>
      </c>
    </row>
    <row r="12448" spans="1:16">
      <c r="A12448" s="75" t="s">
        <v>17301</v>
      </c>
      <c r="B12448" s="85">
        <v>12444</v>
      </c>
      <c r="C12448" s="85">
        <v>11481</v>
      </c>
      <c r="D12448" s="85">
        <v>12444</v>
      </c>
      <c r="E12448" s="86" t="s">
        <v>17302</v>
      </c>
      <c r="F12448" s="85" t="s">
        <v>55</v>
      </c>
      <c r="G12448" s="86" t="s">
        <v>17303</v>
      </c>
      <c r="H12448" s="85" t="s">
        <v>1</v>
      </c>
      <c r="I12448" s="85">
        <v>1</v>
      </c>
      <c r="J12448" s="88">
        <v>0.24060671693494159</v>
      </c>
      <c r="K12448" s="146">
        <v>0.32322671888485088</v>
      </c>
      <c r="L12448" s="147">
        <v>1.8536586737239719E-9</v>
      </c>
      <c r="M12448" s="147">
        <v>2.1273630418034161E-2</v>
      </c>
      <c r="N12448" s="87">
        <v>2.713881296927048</v>
      </c>
      <c r="O12448" s="88">
        <v>0.17121237384910751</v>
      </c>
      <c r="P12448" s="89">
        <v>63.087642795199919</v>
      </c>
    </row>
    <row r="12449" spans="1:16">
      <c r="A12449" s="75" t="s">
        <v>24251</v>
      </c>
      <c r="B12449" s="85">
        <v>12445</v>
      </c>
      <c r="C12449" s="85">
        <v>14791</v>
      </c>
      <c r="D12449" s="85">
        <v>12445</v>
      </c>
      <c r="E12449" s="86" t="s">
        <v>24252</v>
      </c>
      <c r="F12449" s="85" t="s">
        <v>55</v>
      </c>
      <c r="G12449" s="86" t="s">
        <v>17303</v>
      </c>
      <c r="H12449" s="85" t="s">
        <v>1</v>
      </c>
      <c r="I12449" s="85">
        <v>1</v>
      </c>
      <c r="J12449" s="88">
        <v>0.11779259715477799</v>
      </c>
      <c r="K12449" s="146">
        <v>0.17989179203903802</v>
      </c>
      <c r="L12449" s="147">
        <v>1.180535203741321E-9</v>
      </c>
      <c r="M12449" s="147">
        <v>8.7874648518864677E-3</v>
      </c>
      <c r="N12449" s="87">
        <v>1.2931114087725579</v>
      </c>
      <c r="O12449" s="88">
        <v>8.3696384844745633E-2</v>
      </c>
      <c r="P12449" s="89">
        <v>64.724805826430369</v>
      </c>
    </row>
    <row r="12450" spans="1:16">
      <c r="A12450" s="75" t="s">
        <v>17304</v>
      </c>
      <c r="B12450" s="85">
        <v>12446</v>
      </c>
      <c r="C12450" s="85">
        <v>11482</v>
      </c>
      <c r="D12450" s="85">
        <v>12446</v>
      </c>
      <c r="E12450" s="86" t="s">
        <v>17305</v>
      </c>
      <c r="F12450" s="85" t="s">
        <v>55</v>
      </c>
      <c r="G12450" s="86" t="s">
        <v>17306</v>
      </c>
      <c r="H12450" s="85" t="s">
        <v>1</v>
      </c>
      <c r="I12450" s="85">
        <v>1</v>
      </c>
      <c r="J12450" s="88">
        <v>9.1097425149225497</v>
      </c>
      <c r="K12450" s="146">
        <v>10.421733123594539</v>
      </c>
      <c r="L12450" s="147">
        <v>3.9166907044669357E-8</v>
      </c>
      <c r="M12450" s="147">
        <v>1.229665090412642</v>
      </c>
      <c r="N12450" s="87">
        <v>175.81427964267439</v>
      </c>
      <c r="O12450" s="88">
        <v>7.7093905522822768</v>
      </c>
      <c r="P12450" s="89">
        <v>43.849626821842179</v>
      </c>
    </row>
    <row r="12451" spans="1:16">
      <c r="A12451" s="75" t="s">
        <v>24253</v>
      </c>
      <c r="B12451" s="85">
        <v>12447</v>
      </c>
      <c r="C12451" s="85">
        <v>14792</v>
      </c>
      <c r="D12451" s="85">
        <v>12447</v>
      </c>
      <c r="E12451" s="86" t="s">
        <v>24254</v>
      </c>
      <c r="F12451" s="85" t="s">
        <v>55</v>
      </c>
      <c r="G12451" s="86" t="s">
        <v>17306</v>
      </c>
      <c r="H12451" s="85" t="s">
        <v>1</v>
      </c>
      <c r="I12451" s="85">
        <v>1</v>
      </c>
      <c r="J12451" s="88">
        <v>9.0553224141031841</v>
      </c>
      <c r="K12451" s="146">
        <v>10.345465980452518</v>
      </c>
      <c r="L12451" s="147">
        <v>3.8859678690299342E-8</v>
      </c>
      <c r="M12451" s="147">
        <v>1.222687420996502</v>
      </c>
      <c r="N12451" s="87">
        <v>175.03021065512939</v>
      </c>
      <c r="O12451" s="88">
        <v>7.6599794295049959</v>
      </c>
      <c r="P12451" s="89">
        <v>43.763755987232564</v>
      </c>
    </row>
    <row r="12452" spans="1:16">
      <c r="A12452" s="75" t="s">
        <v>17307</v>
      </c>
      <c r="B12452" s="85">
        <v>12448</v>
      </c>
      <c r="C12452" s="85">
        <v>11483</v>
      </c>
      <c r="D12452" s="85">
        <v>12448</v>
      </c>
      <c r="E12452" s="86" t="s">
        <v>17308</v>
      </c>
      <c r="F12452" s="85" t="s">
        <v>55</v>
      </c>
      <c r="G12452" s="86" t="s">
        <v>17309</v>
      </c>
      <c r="H12452" s="85" t="s">
        <v>1</v>
      </c>
      <c r="I12452" s="85">
        <v>1</v>
      </c>
      <c r="J12452" s="88">
        <v>1.053636145999892</v>
      </c>
      <c r="K12452" s="146">
        <v>1.7595043198776004</v>
      </c>
      <c r="L12452" s="147">
        <v>5.7195752677265752E-9</v>
      </c>
      <c r="M12452" s="147">
        <v>0.1080501733305502</v>
      </c>
      <c r="N12452" s="87">
        <v>14.39867931008477</v>
      </c>
      <c r="O12452" s="88">
        <v>0.94158772144645664</v>
      </c>
      <c r="P12452" s="89">
        <v>65.394033797736768</v>
      </c>
    </row>
    <row r="12453" spans="1:16">
      <c r="A12453" s="75" t="s">
        <v>24255</v>
      </c>
      <c r="B12453" s="85">
        <v>12449</v>
      </c>
      <c r="C12453" s="85">
        <v>14793</v>
      </c>
      <c r="D12453" s="85">
        <v>12449</v>
      </c>
      <c r="E12453" s="86" t="s">
        <v>17309</v>
      </c>
      <c r="F12453" s="85" t="s">
        <v>38</v>
      </c>
      <c r="G12453" s="86" t="s">
        <v>17309</v>
      </c>
      <c r="H12453" s="85" t="s">
        <v>1</v>
      </c>
      <c r="I12453" s="85">
        <v>1</v>
      </c>
      <c r="J12453" s="88">
        <v>1.053605998895329</v>
      </c>
      <c r="K12453" s="146">
        <v>1.7594501793738235</v>
      </c>
      <c r="L12453" s="147">
        <v>5.7194309442268913E-9</v>
      </c>
      <c r="M12453" s="147">
        <v>0.1080502286517149</v>
      </c>
      <c r="N12453" s="87">
        <v>14.398368647966141</v>
      </c>
      <c r="O12453" s="88">
        <v>0.94155656541382937</v>
      </c>
      <c r="P12453" s="89">
        <v>65.393280894140048</v>
      </c>
    </row>
    <row r="12454" spans="1:16">
      <c r="A12454" s="75" t="s">
        <v>24256</v>
      </c>
      <c r="B12454" s="85">
        <v>12450</v>
      </c>
      <c r="C12454" s="85">
        <v>14794</v>
      </c>
      <c r="D12454" s="85">
        <v>12450</v>
      </c>
      <c r="E12454" s="86" t="s">
        <v>17309</v>
      </c>
      <c r="F12454" s="85" t="s">
        <v>238</v>
      </c>
      <c r="G12454" s="86" t="s">
        <v>17309</v>
      </c>
      <c r="H12454" s="85" t="s">
        <v>1</v>
      </c>
      <c r="I12454" s="85">
        <v>1</v>
      </c>
      <c r="J12454" s="88">
        <v>1.15611839550947</v>
      </c>
      <c r="K12454" s="146">
        <v>1.9435498757287872</v>
      </c>
      <c r="L12454" s="147">
        <v>6.210189445124781E-9</v>
      </c>
      <c r="M12454" s="147">
        <v>0.1078621142287465</v>
      </c>
      <c r="N12454" s="87">
        <v>15.45474599428624</v>
      </c>
      <c r="O12454" s="88">
        <v>1.047499727120716</v>
      </c>
      <c r="P12454" s="89">
        <v>67.778514606968386</v>
      </c>
    </row>
    <row r="12455" spans="1:16">
      <c r="A12455" s="75" t="s">
        <v>17310</v>
      </c>
      <c r="B12455" s="85">
        <v>12451</v>
      </c>
      <c r="C12455" s="85">
        <v>11484</v>
      </c>
      <c r="D12455" s="85">
        <v>12451</v>
      </c>
      <c r="E12455" s="86" t="s">
        <v>17311</v>
      </c>
      <c r="F12455" s="85" t="s">
        <v>55</v>
      </c>
      <c r="G12455" s="86" t="s">
        <v>17312</v>
      </c>
      <c r="H12455" s="85" t="s">
        <v>1</v>
      </c>
      <c r="I12455" s="85">
        <v>1</v>
      </c>
      <c r="J12455" s="88">
        <v>11.16502726182676</v>
      </c>
      <c r="K12455" s="146">
        <v>413.8285236217402</v>
      </c>
      <c r="L12455" s="147">
        <v>2.085313815967545E-6</v>
      </c>
      <c r="M12455" s="147">
        <v>2.466443602293928</v>
      </c>
      <c r="N12455" s="87">
        <v>97.410936551590837</v>
      </c>
      <c r="O12455" s="88">
        <v>10.14129313415347</v>
      </c>
      <c r="P12455" s="89">
        <v>104.10836291243778</v>
      </c>
    </row>
    <row r="12456" spans="1:16">
      <c r="A12456" s="75" t="s">
        <v>24257</v>
      </c>
      <c r="B12456" s="85">
        <v>12452</v>
      </c>
      <c r="C12456" s="85">
        <v>14795</v>
      </c>
      <c r="D12456" s="85">
        <v>12452</v>
      </c>
      <c r="E12456" s="86" t="s">
        <v>24258</v>
      </c>
      <c r="F12456" s="85" t="s">
        <v>55</v>
      </c>
      <c r="G12456" s="86" t="s">
        <v>17312</v>
      </c>
      <c r="H12456" s="85" t="s">
        <v>1</v>
      </c>
      <c r="I12456" s="85">
        <v>1</v>
      </c>
      <c r="J12456" s="88">
        <v>13.83741799789926</v>
      </c>
      <c r="K12456" s="146">
        <v>516.4164603960229</v>
      </c>
      <c r="L12456" s="147">
        <v>2.6024250060138271E-6</v>
      </c>
      <c r="M12456" s="147">
        <v>3.066472024178367</v>
      </c>
      <c r="N12456" s="87">
        <v>120.2170752862354</v>
      </c>
      <c r="O12456" s="88">
        <v>12.568638537033189</v>
      </c>
      <c r="P12456" s="89">
        <v>104.54952848509592</v>
      </c>
    </row>
    <row r="12457" spans="1:16">
      <c r="A12457" s="75" t="s">
        <v>30871</v>
      </c>
      <c r="B12457" s="85">
        <v>12453</v>
      </c>
      <c r="C12457" s="85">
        <v>19809</v>
      </c>
      <c r="D12457" s="85">
        <v>12453</v>
      </c>
      <c r="E12457" s="86" t="s">
        <v>30872</v>
      </c>
      <c r="F12457" s="85" t="s">
        <v>55</v>
      </c>
      <c r="G12457" s="86" t="s">
        <v>17312</v>
      </c>
      <c r="H12457" s="85" t="s">
        <v>1</v>
      </c>
      <c r="I12457" s="85">
        <v>1</v>
      </c>
      <c r="J12457" s="88">
        <v>0</v>
      </c>
      <c r="K12457" s="146">
        <v>0</v>
      </c>
      <c r="L12457" s="147">
        <v>0</v>
      </c>
      <c r="M12457" s="147">
        <v>0</v>
      </c>
      <c r="N12457" s="87">
        <v>0</v>
      </c>
      <c r="O12457" s="88">
        <v>0</v>
      </c>
      <c r="P12457" s="89" t="e">
        <v>#DIV/0!</v>
      </c>
    </row>
    <row r="12458" spans="1:16">
      <c r="A12458" s="75" t="s">
        <v>17313</v>
      </c>
      <c r="B12458" s="85">
        <v>12454</v>
      </c>
      <c r="C12458" s="85">
        <v>11485</v>
      </c>
      <c r="D12458" s="85">
        <v>12454</v>
      </c>
      <c r="E12458" s="86" t="s">
        <v>17314</v>
      </c>
      <c r="F12458" s="85" t="s">
        <v>55</v>
      </c>
      <c r="G12458" s="86" t="s">
        <v>17315</v>
      </c>
      <c r="H12458" s="85" t="s">
        <v>1</v>
      </c>
      <c r="I12458" s="85">
        <v>1</v>
      </c>
      <c r="J12458" s="88">
        <v>35347.434201814307</v>
      </c>
      <c r="K12458" s="146">
        <v>344525.12724982912</v>
      </c>
      <c r="L12458" s="147">
        <v>7.2874883261597116E-4</v>
      </c>
      <c r="M12458" s="147">
        <v>3386.6659169621171</v>
      </c>
      <c r="N12458" s="87">
        <v>561040.69861328788</v>
      </c>
      <c r="O12458" s="88">
        <v>32164.805040822521</v>
      </c>
      <c r="P12458" s="89">
        <v>57.330609205933854</v>
      </c>
    </row>
    <row r="12459" spans="1:16">
      <c r="A12459" s="75" t="s">
        <v>25517</v>
      </c>
      <c r="B12459" s="85">
        <v>12455</v>
      </c>
      <c r="C12459" s="85">
        <v>15744</v>
      </c>
      <c r="D12459" s="85">
        <v>12455</v>
      </c>
      <c r="E12459" s="86" t="s">
        <v>25518</v>
      </c>
      <c r="F12459" s="85" t="s">
        <v>55</v>
      </c>
      <c r="G12459" s="86" t="s">
        <v>17315</v>
      </c>
      <c r="H12459" s="85" t="s">
        <v>1</v>
      </c>
      <c r="I12459" s="85">
        <v>1</v>
      </c>
      <c r="J12459" s="88">
        <v>11289.38233205807</v>
      </c>
      <c r="K12459" s="146">
        <v>198418.71549469163</v>
      </c>
      <c r="L12459" s="147">
        <v>4.2911930957837151E-4</v>
      </c>
      <c r="M12459" s="147">
        <v>1236.140710251595</v>
      </c>
      <c r="N12459" s="87">
        <v>179087.44480208441</v>
      </c>
      <c r="O12459" s="88">
        <v>10230.012123569401</v>
      </c>
      <c r="P12459" s="89">
        <v>57.123000078955471</v>
      </c>
    </row>
    <row r="12460" spans="1:16">
      <c r="A12460" s="75" t="s">
        <v>26238</v>
      </c>
      <c r="B12460" s="85">
        <v>12456</v>
      </c>
      <c r="C12460" s="85">
        <v>16311</v>
      </c>
      <c r="D12460" s="85">
        <v>12456</v>
      </c>
      <c r="E12460" s="86" t="s">
        <v>26239</v>
      </c>
      <c r="F12460" s="85" t="s">
        <v>55</v>
      </c>
      <c r="G12460" s="86" t="s">
        <v>17315</v>
      </c>
      <c r="H12460" s="85" t="s">
        <v>1</v>
      </c>
      <c r="I12460" s="85">
        <v>1</v>
      </c>
      <c r="J12460" s="88">
        <v>69669.935679893242</v>
      </c>
      <c r="K12460" s="146">
        <v>571917.50828272966</v>
      </c>
      <c r="L12460" s="147">
        <v>1.1984345634967011E-3</v>
      </c>
      <c r="M12460" s="147">
        <v>6488.7337130145715</v>
      </c>
      <c r="N12460" s="87">
        <v>1106057.1971721121</v>
      </c>
      <c r="O12460" s="88">
        <v>63448.734503760279</v>
      </c>
      <c r="P12460" s="89">
        <v>57.364786076146395</v>
      </c>
    </row>
    <row r="12461" spans="1:16">
      <c r="A12461" s="75" t="s">
        <v>26976</v>
      </c>
      <c r="B12461" s="85">
        <v>12457</v>
      </c>
      <c r="C12461" s="85">
        <v>16836</v>
      </c>
      <c r="D12461" s="85">
        <v>12457</v>
      </c>
      <c r="E12461" s="86" t="s">
        <v>26977</v>
      </c>
      <c r="F12461" s="85" t="s">
        <v>55</v>
      </c>
      <c r="G12461" s="86" t="s">
        <v>17315</v>
      </c>
      <c r="H12461" s="85" t="s">
        <v>1</v>
      </c>
      <c r="I12461" s="85">
        <v>1</v>
      </c>
      <c r="J12461" s="88">
        <v>80708.451435758252</v>
      </c>
      <c r="K12461" s="146">
        <v>549122.15717312414</v>
      </c>
      <c r="L12461" s="147">
        <v>1.135767283481833E-3</v>
      </c>
      <c r="M12461" s="147">
        <v>7314.2054690826981</v>
      </c>
      <c r="N12461" s="87">
        <v>1280826.555603795</v>
      </c>
      <c r="O12461" s="88">
        <v>73557.684415179348</v>
      </c>
      <c r="P12461" s="89">
        <v>57.429855817209763</v>
      </c>
    </row>
    <row r="12462" spans="1:16">
      <c r="A12462" s="75" t="s">
        <v>17316</v>
      </c>
      <c r="B12462" s="85">
        <v>12458</v>
      </c>
      <c r="C12462" s="85">
        <v>11486</v>
      </c>
      <c r="D12462" s="85">
        <v>12458</v>
      </c>
      <c r="E12462" s="86" t="s">
        <v>17317</v>
      </c>
      <c r="F12462" s="85" t="s">
        <v>55</v>
      </c>
      <c r="G12462" s="86" t="s">
        <v>17318</v>
      </c>
      <c r="H12462" s="85" t="s">
        <v>260</v>
      </c>
      <c r="I12462" s="85">
        <v>1</v>
      </c>
      <c r="J12462" s="88">
        <v>200401.14153930431</v>
      </c>
      <c r="K12462" s="146">
        <v>340674.23148293776</v>
      </c>
      <c r="L12462" s="147">
        <v>1.572420454882558E-3</v>
      </c>
      <c r="M12462" s="147">
        <v>17430.33249641562</v>
      </c>
      <c r="N12462" s="87">
        <v>2195632.8925920092</v>
      </c>
      <c r="O12462" s="88">
        <v>178986.84212032831</v>
      </c>
      <c r="P12462" s="89">
        <v>81.519475648330754</v>
      </c>
    </row>
    <row r="12463" spans="1:16">
      <c r="A12463" s="75" t="s">
        <v>24259</v>
      </c>
      <c r="B12463" s="85">
        <v>12459</v>
      </c>
      <c r="C12463" s="85">
        <v>14796</v>
      </c>
      <c r="D12463" s="85">
        <v>12459</v>
      </c>
      <c r="E12463" s="86" t="s">
        <v>24260</v>
      </c>
      <c r="F12463" s="85" t="s">
        <v>38</v>
      </c>
      <c r="G12463" s="86" t="s">
        <v>17318</v>
      </c>
      <c r="H12463" s="85" t="s">
        <v>260</v>
      </c>
      <c r="I12463" s="85">
        <v>1</v>
      </c>
      <c r="J12463" s="88">
        <v>200401.14153930379</v>
      </c>
      <c r="K12463" s="146">
        <v>340674.23148293636</v>
      </c>
      <c r="L12463" s="147">
        <v>1.5724204548825541E-3</v>
      </c>
      <c r="M12463" s="147">
        <v>17430.332496415602</v>
      </c>
      <c r="N12463" s="87">
        <v>2195632.892592004</v>
      </c>
      <c r="O12463" s="88">
        <v>178986.8421203279</v>
      </c>
      <c r="P12463" s="89">
        <v>81.519475648330754</v>
      </c>
    </row>
    <row r="12464" spans="1:16">
      <c r="A12464" s="75" t="s">
        <v>24261</v>
      </c>
      <c r="B12464" s="85">
        <v>12460</v>
      </c>
      <c r="C12464" s="85">
        <v>14797</v>
      </c>
      <c r="D12464" s="85">
        <v>12460</v>
      </c>
      <c r="E12464" s="86" t="s">
        <v>24260</v>
      </c>
      <c r="F12464" s="85" t="s">
        <v>11</v>
      </c>
      <c r="G12464" s="86" t="s">
        <v>17318</v>
      </c>
      <c r="H12464" s="85" t="s">
        <v>260</v>
      </c>
      <c r="I12464" s="85">
        <v>1</v>
      </c>
      <c r="J12464" s="88">
        <v>200401.14153930379</v>
      </c>
      <c r="K12464" s="146">
        <v>340674.23148293636</v>
      </c>
      <c r="L12464" s="147">
        <v>1.5724204548825541E-3</v>
      </c>
      <c r="M12464" s="147">
        <v>17430.332496415602</v>
      </c>
      <c r="N12464" s="87">
        <v>2195632.892592004</v>
      </c>
      <c r="O12464" s="88">
        <v>178986.8421203279</v>
      </c>
      <c r="P12464" s="89">
        <v>81.519475648330754</v>
      </c>
    </row>
    <row r="12465" spans="1:16">
      <c r="A12465" s="75" t="s">
        <v>17319</v>
      </c>
      <c r="B12465" s="85">
        <v>12461</v>
      </c>
      <c r="C12465" s="85">
        <v>11487</v>
      </c>
      <c r="D12465" s="85">
        <v>12461</v>
      </c>
      <c r="E12465" s="86" t="s">
        <v>17320</v>
      </c>
      <c r="F12465" s="85" t="s">
        <v>55</v>
      </c>
      <c r="G12465" s="86" t="s">
        <v>17321</v>
      </c>
      <c r="H12465" s="85" t="s">
        <v>1</v>
      </c>
      <c r="I12465" s="85">
        <v>1</v>
      </c>
      <c r="J12465" s="88">
        <v>1.475800477651759</v>
      </c>
      <c r="K12465" s="146">
        <v>14.610782721018472</v>
      </c>
      <c r="L12465" s="147">
        <v>5.4695506908778706E-9</v>
      </c>
      <c r="M12465" s="147">
        <v>8.0002322969990658E-2</v>
      </c>
      <c r="N12465" s="87">
        <v>9.6300672723942107</v>
      </c>
      <c r="O12465" s="88">
        <v>1.414761419306471</v>
      </c>
      <c r="P12465" s="89">
        <v>146.91085527118395</v>
      </c>
    </row>
    <row r="12466" spans="1:16">
      <c r="A12466" s="75" t="s">
        <v>29453</v>
      </c>
      <c r="B12466" s="85">
        <v>12462</v>
      </c>
      <c r="C12466" s="85">
        <v>18748</v>
      </c>
      <c r="D12466" s="85">
        <v>12462</v>
      </c>
      <c r="E12466" s="86" t="s">
        <v>29452</v>
      </c>
      <c r="F12466" s="85" t="s">
        <v>38</v>
      </c>
      <c r="G12466" s="86" t="s">
        <v>17321</v>
      </c>
      <c r="H12466" s="85" t="s">
        <v>1</v>
      </c>
      <c r="I12466" s="85">
        <v>1</v>
      </c>
      <c r="J12466" s="88">
        <v>1.476021862734217</v>
      </c>
      <c r="K12466" s="146">
        <v>14.611073168391655</v>
      </c>
      <c r="L12466" s="147">
        <v>5.4704601673144459E-9</v>
      </c>
      <c r="M12466" s="147">
        <v>8.0012837158539254E-2</v>
      </c>
      <c r="N12466" s="87">
        <v>9.6313713606535512</v>
      </c>
      <c r="O12466" s="88">
        <v>1.4149584122948411</v>
      </c>
      <c r="P12466" s="89">
        <v>146.91141679732999</v>
      </c>
    </row>
    <row r="12467" spans="1:16">
      <c r="A12467" s="75" t="s">
        <v>29455</v>
      </c>
      <c r="B12467" s="85">
        <v>12463</v>
      </c>
      <c r="C12467" s="85">
        <v>18750</v>
      </c>
      <c r="D12467" s="85">
        <v>12463</v>
      </c>
      <c r="E12467" s="86" t="s">
        <v>29452</v>
      </c>
      <c r="F12467" s="85" t="s">
        <v>1039</v>
      </c>
      <c r="G12467" s="86" t="s">
        <v>17321</v>
      </c>
      <c r="H12467" s="85" t="s">
        <v>1</v>
      </c>
      <c r="I12467" s="85">
        <v>1</v>
      </c>
      <c r="J12467" s="88">
        <v>1.392059599437558</v>
      </c>
      <c r="K12467" s="146">
        <v>14.500918416543602</v>
      </c>
      <c r="L12467" s="147">
        <v>5.1255331325627721E-9</v>
      </c>
      <c r="M12467" s="147">
        <v>7.6025237553982758E-2</v>
      </c>
      <c r="N12467" s="87">
        <v>9.1367842792804286</v>
      </c>
      <c r="O12467" s="88">
        <v>1.3402470678201539</v>
      </c>
      <c r="P12467" s="89">
        <v>146.68695537219205</v>
      </c>
    </row>
    <row r="12468" spans="1:16">
      <c r="A12468" s="75" t="s">
        <v>17322</v>
      </c>
      <c r="B12468" s="85">
        <v>12464</v>
      </c>
      <c r="C12468" s="85">
        <v>11488</v>
      </c>
      <c r="D12468" s="85">
        <v>12464</v>
      </c>
      <c r="E12468" s="86" t="s">
        <v>17323</v>
      </c>
      <c r="F12468" s="85" t="s">
        <v>55</v>
      </c>
      <c r="G12468" s="86" t="s">
        <v>17324</v>
      </c>
      <c r="H12468" s="85" t="s">
        <v>260</v>
      </c>
      <c r="I12468" s="85">
        <v>1</v>
      </c>
      <c r="J12468" s="88">
        <v>133254311.0956011</v>
      </c>
      <c r="K12468" s="146">
        <v>220498532.63529161</v>
      </c>
      <c r="L12468" s="147">
        <v>1.130909500125169</v>
      </c>
      <c r="M12468" s="147">
        <v>16261057.84739401</v>
      </c>
      <c r="N12468" s="87">
        <v>1898588257.885726</v>
      </c>
      <c r="O12468" s="88">
        <v>117423637.72623719</v>
      </c>
      <c r="P12468" s="89">
        <v>61.847868930254805</v>
      </c>
    </row>
    <row r="12469" spans="1:16">
      <c r="A12469" s="75" t="s">
        <v>24262</v>
      </c>
      <c r="B12469" s="85">
        <v>12465</v>
      </c>
      <c r="C12469" s="85">
        <v>14798</v>
      </c>
      <c r="D12469" s="85">
        <v>12465</v>
      </c>
      <c r="E12469" s="86" t="s">
        <v>24263</v>
      </c>
      <c r="F12469" s="85" t="s">
        <v>38</v>
      </c>
      <c r="G12469" s="86" t="s">
        <v>17324</v>
      </c>
      <c r="H12469" s="85" t="s">
        <v>260</v>
      </c>
      <c r="I12469" s="85">
        <v>1</v>
      </c>
      <c r="J12469" s="88">
        <v>133254311.0956009</v>
      </c>
      <c r="K12469" s="146">
        <v>220498532.63529122</v>
      </c>
      <c r="L12469" s="147">
        <v>1.130909500125169</v>
      </c>
      <c r="M12469" s="147">
        <v>16261057.847394001</v>
      </c>
      <c r="N12469" s="87">
        <v>1898588257.8857241</v>
      </c>
      <c r="O12469" s="88">
        <v>117423637.7262371</v>
      </c>
      <c r="P12469" s="89">
        <v>61.847868930254826</v>
      </c>
    </row>
    <row r="12470" spans="1:16">
      <c r="A12470" s="75" t="s">
        <v>24264</v>
      </c>
      <c r="B12470" s="85">
        <v>12466</v>
      </c>
      <c r="C12470" s="85">
        <v>14799</v>
      </c>
      <c r="D12470" s="85">
        <v>12466</v>
      </c>
      <c r="E12470" s="86" t="s">
        <v>24263</v>
      </c>
      <c r="F12470" s="85" t="s">
        <v>11</v>
      </c>
      <c r="G12470" s="86" t="s">
        <v>17324</v>
      </c>
      <c r="H12470" s="85" t="s">
        <v>260</v>
      </c>
      <c r="I12470" s="85">
        <v>1</v>
      </c>
      <c r="J12470" s="88">
        <v>133254311.0956009</v>
      </c>
      <c r="K12470" s="146">
        <v>220498532.63529113</v>
      </c>
      <c r="L12470" s="147">
        <v>1.130909500125169</v>
      </c>
      <c r="M12470" s="147">
        <v>16261057.84739399</v>
      </c>
      <c r="N12470" s="87">
        <v>1898588257.8857231</v>
      </c>
      <c r="O12470" s="88">
        <v>117423637.726237</v>
      </c>
      <c r="P12470" s="89">
        <v>61.847868930254798</v>
      </c>
    </row>
    <row r="12471" spans="1:16">
      <c r="A12471" s="75" t="s">
        <v>17325</v>
      </c>
      <c r="B12471" s="85">
        <v>12467</v>
      </c>
      <c r="C12471" s="85">
        <v>11489</v>
      </c>
      <c r="D12471" s="85">
        <v>12467</v>
      </c>
      <c r="E12471" s="86" t="s">
        <v>17326</v>
      </c>
      <c r="F12471" s="85" t="s">
        <v>38</v>
      </c>
      <c r="G12471" s="86" t="s">
        <v>17327</v>
      </c>
      <c r="H12471" s="85" t="s">
        <v>1</v>
      </c>
      <c r="I12471" s="85">
        <v>1</v>
      </c>
      <c r="J12471" s="88">
        <v>5.5974067843818656</v>
      </c>
      <c r="K12471" s="146">
        <v>25.889324400733312</v>
      </c>
      <c r="L12471" s="147">
        <v>4.4159743439582499E-8</v>
      </c>
      <c r="M12471" s="147">
        <v>0.52966339371795146</v>
      </c>
      <c r="N12471" s="87">
        <v>71.307500151385398</v>
      </c>
      <c r="O12471" s="88">
        <v>4.8879390768701194</v>
      </c>
      <c r="P12471" s="89">
        <v>68.547334663156803</v>
      </c>
    </row>
    <row r="12472" spans="1:16">
      <c r="A12472" s="75" t="s">
        <v>17328</v>
      </c>
      <c r="B12472" s="85">
        <v>12468</v>
      </c>
      <c r="C12472" s="85">
        <v>11490</v>
      </c>
      <c r="D12472" s="85">
        <v>12468</v>
      </c>
      <c r="E12472" s="86" t="s">
        <v>17326</v>
      </c>
      <c r="F12472" s="85" t="s">
        <v>11</v>
      </c>
      <c r="G12472" s="86" t="s">
        <v>17327</v>
      </c>
      <c r="H12472" s="85" t="s">
        <v>1</v>
      </c>
      <c r="I12472" s="85">
        <v>1</v>
      </c>
      <c r="J12472" s="88">
        <v>5.2757239627780121</v>
      </c>
      <c r="K12472" s="146">
        <v>25.253189143384539</v>
      </c>
      <c r="L12472" s="147">
        <v>4.2709600032613397E-8</v>
      </c>
      <c r="M12472" s="147">
        <v>0.51575629852201832</v>
      </c>
      <c r="N12472" s="87">
        <v>69.750221472263689</v>
      </c>
      <c r="O12472" s="88">
        <v>4.6518605677770992</v>
      </c>
      <c r="P12472" s="89">
        <v>66.693129707508106</v>
      </c>
    </row>
    <row r="12473" spans="1:16">
      <c r="A12473" s="75" t="s">
        <v>24265</v>
      </c>
      <c r="B12473" s="85">
        <v>12469</v>
      </c>
      <c r="C12473" s="85">
        <v>14800</v>
      </c>
      <c r="D12473" s="85">
        <v>12469</v>
      </c>
      <c r="E12473" s="86" t="s">
        <v>24266</v>
      </c>
      <c r="F12473" s="85" t="s">
        <v>38</v>
      </c>
      <c r="G12473" s="86" t="s">
        <v>17327</v>
      </c>
      <c r="H12473" s="85" t="s">
        <v>1</v>
      </c>
      <c r="I12473" s="85">
        <v>1</v>
      </c>
      <c r="J12473" s="88">
        <v>5.5427638697272306</v>
      </c>
      <c r="K12473" s="146">
        <v>25.821840610601395</v>
      </c>
      <c r="L12473" s="147">
        <v>4.387308786930236E-8</v>
      </c>
      <c r="M12473" s="147">
        <v>0.52209961340688238</v>
      </c>
      <c r="N12473" s="87">
        <v>70.485895771204127</v>
      </c>
      <c r="O12473" s="88">
        <v>4.8383183012281936</v>
      </c>
      <c r="P12473" s="89">
        <v>68.642360975779923</v>
      </c>
    </row>
    <row r="12474" spans="1:16">
      <c r="A12474" s="75" t="s">
        <v>24267</v>
      </c>
      <c r="B12474" s="85">
        <v>12470</v>
      </c>
      <c r="C12474" s="85">
        <v>14801</v>
      </c>
      <c r="D12474" s="85">
        <v>12470</v>
      </c>
      <c r="E12474" s="86" t="s">
        <v>24266</v>
      </c>
      <c r="F12474" s="85" t="s">
        <v>11</v>
      </c>
      <c r="G12474" s="86" t="s">
        <v>17327</v>
      </c>
      <c r="H12474" s="85" t="s">
        <v>1</v>
      </c>
      <c r="I12474" s="85">
        <v>1</v>
      </c>
      <c r="J12474" s="88">
        <v>5.2477896268556421</v>
      </c>
      <c r="K12474" s="146">
        <v>25.223074378471782</v>
      </c>
      <c r="L12474" s="147">
        <v>4.2574571384709482E-8</v>
      </c>
      <c r="M12474" s="147">
        <v>0.51174980064597086</v>
      </c>
      <c r="N12474" s="87">
        <v>69.318785709563969</v>
      </c>
      <c r="O12474" s="88">
        <v>4.6268205162126552</v>
      </c>
      <c r="P12474" s="89">
        <v>66.7469931686107</v>
      </c>
    </row>
    <row r="12475" spans="1:16">
      <c r="A12475" s="75" t="s">
        <v>17329</v>
      </c>
      <c r="B12475" s="85">
        <v>12471</v>
      </c>
      <c r="C12475" s="85">
        <v>11491</v>
      </c>
      <c r="D12475" s="85">
        <v>12471</v>
      </c>
      <c r="E12475" s="86" t="s">
        <v>98</v>
      </c>
      <c r="F12475" s="85" t="s">
        <v>55</v>
      </c>
      <c r="G12475" s="86" t="s">
        <v>99</v>
      </c>
      <c r="H12475" s="85" t="s">
        <v>1</v>
      </c>
      <c r="I12475" s="85">
        <v>1</v>
      </c>
      <c r="J12475" s="88">
        <v>4.0822947123067737</v>
      </c>
      <c r="K12475" s="146">
        <v>6.1446475999990673</v>
      </c>
      <c r="L12475" s="147">
        <v>1.8516121151842631E-8</v>
      </c>
      <c r="M12475" s="147">
        <v>0.21973470730770309</v>
      </c>
      <c r="N12475" s="87">
        <v>46.477237013047983</v>
      </c>
      <c r="O12475" s="88">
        <v>3.466946378303736</v>
      </c>
      <c r="P12475" s="89">
        <v>74.594502623519304</v>
      </c>
    </row>
    <row r="12476" spans="1:16">
      <c r="A12476" s="75" t="s">
        <v>24268</v>
      </c>
      <c r="B12476" s="85">
        <v>12472</v>
      </c>
      <c r="C12476" s="85">
        <v>14802</v>
      </c>
      <c r="D12476" s="85">
        <v>12472</v>
      </c>
      <c r="E12476" s="86" t="s">
        <v>99</v>
      </c>
      <c r="F12476" s="85" t="s">
        <v>38</v>
      </c>
      <c r="G12476" s="86" t="s">
        <v>99</v>
      </c>
      <c r="H12476" s="85" t="s">
        <v>1</v>
      </c>
      <c r="I12476" s="85">
        <v>1</v>
      </c>
      <c r="J12476" s="88">
        <v>4.2744700685064956</v>
      </c>
      <c r="K12476" s="146">
        <v>6.444106706180535</v>
      </c>
      <c r="L12476" s="147">
        <v>1.929722863640724E-8</v>
      </c>
      <c r="M12476" s="147">
        <v>0.2255456629198016</v>
      </c>
      <c r="N12476" s="87">
        <v>47.137882640905381</v>
      </c>
      <c r="O12476" s="88">
        <v>3.6150512959496321</v>
      </c>
      <c r="P12476" s="89">
        <v>76.690998691836825</v>
      </c>
    </row>
    <row r="12477" spans="1:16">
      <c r="A12477" s="75" t="s">
        <v>24269</v>
      </c>
      <c r="B12477" s="85">
        <v>12473</v>
      </c>
      <c r="C12477" s="85">
        <v>14803</v>
      </c>
      <c r="D12477" s="85">
        <v>12473</v>
      </c>
      <c r="E12477" s="86" t="s">
        <v>99</v>
      </c>
      <c r="F12477" s="85" t="s">
        <v>11</v>
      </c>
      <c r="G12477" s="86" t="s">
        <v>99</v>
      </c>
      <c r="H12477" s="85" t="s">
        <v>1</v>
      </c>
      <c r="I12477" s="85">
        <v>1</v>
      </c>
      <c r="J12477" s="88">
        <v>3.6931639516323869</v>
      </c>
      <c r="K12477" s="146">
        <v>5.5382808312123224</v>
      </c>
      <c r="L12477" s="147">
        <v>1.693447740912874E-8</v>
      </c>
      <c r="M12477" s="147">
        <v>0.20796825804856331</v>
      </c>
      <c r="N12477" s="87">
        <v>45.139513275789973</v>
      </c>
      <c r="O12477" s="88">
        <v>3.1670526749546428</v>
      </c>
      <c r="P12477" s="89">
        <v>70.161427209124398</v>
      </c>
    </row>
    <row r="12478" spans="1:16">
      <c r="A12478" s="75" t="s">
        <v>17330</v>
      </c>
      <c r="B12478" s="85">
        <v>12474</v>
      </c>
      <c r="C12478" s="85">
        <v>11492</v>
      </c>
      <c r="D12478" s="85">
        <v>12474</v>
      </c>
      <c r="E12478" s="86" t="s">
        <v>17331</v>
      </c>
      <c r="F12478" s="85" t="s">
        <v>55</v>
      </c>
      <c r="G12478" s="86" t="s">
        <v>17332</v>
      </c>
      <c r="H12478" s="85" t="s">
        <v>1</v>
      </c>
      <c r="I12478" s="85">
        <v>1</v>
      </c>
      <c r="J12478" s="88">
        <v>2.7178301361126929</v>
      </c>
      <c r="K12478" s="146">
        <v>7.5229155162785766</v>
      </c>
      <c r="L12478" s="147">
        <v>1.2458967844001069E-8</v>
      </c>
      <c r="M12478" s="147">
        <v>0.20006247747581549</v>
      </c>
      <c r="N12478" s="87">
        <v>34.736221028977248</v>
      </c>
      <c r="O12478" s="88">
        <v>2.3583518878038752</v>
      </c>
      <c r="P12478" s="89">
        <v>67.893162178940486</v>
      </c>
    </row>
    <row r="12479" spans="1:16">
      <c r="A12479" s="75" t="s">
        <v>24270</v>
      </c>
      <c r="B12479" s="85">
        <v>12475</v>
      </c>
      <c r="C12479" s="85">
        <v>14804</v>
      </c>
      <c r="D12479" s="85">
        <v>12475</v>
      </c>
      <c r="E12479" s="86" t="s">
        <v>17332</v>
      </c>
      <c r="F12479" s="85" t="s">
        <v>38</v>
      </c>
      <c r="G12479" s="86" t="s">
        <v>17332</v>
      </c>
      <c r="H12479" s="85" t="s">
        <v>1</v>
      </c>
      <c r="I12479" s="85">
        <v>1</v>
      </c>
      <c r="J12479" s="88">
        <v>2.9100054923124059</v>
      </c>
      <c r="K12479" s="146">
        <v>7.8223746224600097</v>
      </c>
      <c r="L12479" s="147">
        <v>1.3240075328565641E-8</v>
      </c>
      <c r="M12479" s="147">
        <v>0.2058734330879137</v>
      </c>
      <c r="N12479" s="87">
        <v>35.396866656834597</v>
      </c>
      <c r="O12479" s="88">
        <v>2.5064568054497651</v>
      </c>
      <c r="P12479" s="89">
        <v>70.81013214388021</v>
      </c>
    </row>
    <row r="12480" spans="1:16">
      <c r="A12480" s="75" t="s">
        <v>24271</v>
      </c>
      <c r="B12480" s="85">
        <v>12476</v>
      </c>
      <c r="C12480" s="85">
        <v>14805</v>
      </c>
      <c r="D12480" s="85">
        <v>12476</v>
      </c>
      <c r="E12480" s="86" t="s">
        <v>17332</v>
      </c>
      <c r="F12480" s="85" t="s">
        <v>11</v>
      </c>
      <c r="G12480" s="86" t="s">
        <v>17332</v>
      </c>
      <c r="H12480" s="85" t="s">
        <v>1</v>
      </c>
      <c r="I12480" s="85">
        <v>1</v>
      </c>
      <c r="J12480" s="88">
        <v>2.3286993754382959</v>
      </c>
      <c r="K12480" s="146">
        <v>6.9165487474917802</v>
      </c>
      <c r="L12480" s="147">
        <v>1.087732410128716E-8</v>
      </c>
      <c r="M12480" s="147">
        <v>0.1882960282166756</v>
      </c>
      <c r="N12480" s="87">
        <v>33.398497291719167</v>
      </c>
      <c r="O12480" s="88">
        <v>2.058458184454774</v>
      </c>
      <c r="P12480" s="89">
        <v>61.633257522791268</v>
      </c>
    </row>
    <row r="12481" spans="1:16">
      <c r="A12481" s="75" t="s">
        <v>17333</v>
      </c>
      <c r="B12481" s="85">
        <v>12477</v>
      </c>
      <c r="C12481" s="85">
        <v>11493</v>
      </c>
      <c r="D12481" s="85">
        <v>12477</v>
      </c>
      <c r="E12481" s="86" t="s">
        <v>17334</v>
      </c>
      <c r="F12481" s="85" t="s">
        <v>55</v>
      </c>
      <c r="G12481" s="86" t="s">
        <v>17335</v>
      </c>
      <c r="H12481" s="85" t="s">
        <v>1</v>
      </c>
      <c r="I12481" s="85">
        <v>1</v>
      </c>
      <c r="J12481" s="88">
        <v>3.093125736248814</v>
      </c>
      <c r="K12481" s="146">
        <v>28.884775799264084</v>
      </c>
      <c r="L12481" s="147">
        <v>5.7244196091818321E-8</v>
      </c>
      <c r="M12481" s="147">
        <v>0.29560208028125412</v>
      </c>
      <c r="N12481" s="87">
        <v>40.945247922441922</v>
      </c>
      <c r="O12481" s="88">
        <v>2.6660341471729381</v>
      </c>
      <c r="P12481" s="89">
        <v>65.112174976273522</v>
      </c>
    </row>
    <row r="12482" spans="1:16">
      <c r="A12482" s="75" t="s">
        <v>24272</v>
      </c>
      <c r="B12482" s="85">
        <v>12478</v>
      </c>
      <c r="C12482" s="85">
        <v>14806</v>
      </c>
      <c r="D12482" s="85">
        <v>12478</v>
      </c>
      <c r="E12482" s="86" t="s">
        <v>17335</v>
      </c>
      <c r="F12482" s="85" t="s">
        <v>38</v>
      </c>
      <c r="G12482" s="86" t="s">
        <v>17335</v>
      </c>
      <c r="H12482" s="85" t="s">
        <v>1</v>
      </c>
      <c r="I12482" s="85">
        <v>1</v>
      </c>
      <c r="J12482" s="88">
        <v>3.2853010924485431</v>
      </c>
      <c r="K12482" s="146">
        <v>29.18423490544555</v>
      </c>
      <c r="L12482" s="147">
        <v>5.8025303576382878E-8</v>
      </c>
      <c r="M12482" s="147">
        <v>0.30141303589335311</v>
      </c>
      <c r="N12482" s="87">
        <v>41.60589355029942</v>
      </c>
      <c r="O12482" s="88">
        <v>2.8141390648188418</v>
      </c>
      <c r="P12482" s="89">
        <v>67.637991271998274</v>
      </c>
    </row>
    <row r="12483" spans="1:16">
      <c r="A12483" s="75" t="s">
        <v>24273</v>
      </c>
      <c r="B12483" s="85">
        <v>12479</v>
      </c>
      <c r="C12483" s="85">
        <v>14807</v>
      </c>
      <c r="D12483" s="85">
        <v>12479</v>
      </c>
      <c r="E12483" s="86" t="s">
        <v>17335</v>
      </c>
      <c r="F12483" s="85" t="s">
        <v>11</v>
      </c>
      <c r="G12483" s="86" t="s">
        <v>17335</v>
      </c>
      <c r="H12483" s="85" t="s">
        <v>1</v>
      </c>
      <c r="I12483" s="85">
        <v>1</v>
      </c>
      <c r="J12483" s="88">
        <v>2.703994975574445</v>
      </c>
      <c r="K12483" s="146">
        <v>28.278409030477366</v>
      </c>
      <c r="L12483" s="147">
        <v>5.5662552349104579E-8</v>
      </c>
      <c r="M12483" s="147">
        <v>0.28383563102211562</v>
      </c>
      <c r="N12483" s="87">
        <v>39.60752418518409</v>
      </c>
      <c r="O12483" s="88">
        <v>2.3661404438238578</v>
      </c>
      <c r="P12483" s="89">
        <v>59.739670491925253</v>
      </c>
    </row>
    <row r="12484" spans="1:16">
      <c r="A12484" s="75" t="s">
        <v>17336</v>
      </c>
      <c r="B12484" s="85">
        <v>12480</v>
      </c>
      <c r="C12484" s="85">
        <v>11494</v>
      </c>
      <c r="D12484" s="85">
        <v>12480</v>
      </c>
      <c r="E12484" s="86" t="s">
        <v>17337</v>
      </c>
      <c r="F12484" s="85" t="s">
        <v>55</v>
      </c>
      <c r="G12484" s="86" t="s">
        <v>17338</v>
      </c>
      <c r="H12484" s="85" t="s">
        <v>1</v>
      </c>
      <c r="I12484" s="85">
        <v>1</v>
      </c>
      <c r="J12484" s="88">
        <v>2.250387147388949</v>
      </c>
      <c r="K12484" s="146">
        <v>6.978136460412407</v>
      </c>
      <c r="L12484" s="147">
        <v>1.51781022069037E-8</v>
      </c>
      <c r="M12484" s="147">
        <v>0.184362584590781</v>
      </c>
      <c r="N12484" s="87">
        <v>28.97805961426398</v>
      </c>
      <c r="O12484" s="88">
        <v>1.9302591188555489</v>
      </c>
      <c r="P12484" s="89">
        <v>66.611054865295742</v>
      </c>
    </row>
    <row r="12485" spans="1:16">
      <c r="A12485" s="75" t="s">
        <v>24274</v>
      </c>
      <c r="B12485" s="85">
        <v>12481</v>
      </c>
      <c r="C12485" s="85">
        <v>14808</v>
      </c>
      <c r="D12485" s="85">
        <v>12481</v>
      </c>
      <c r="E12485" s="86" t="s">
        <v>17338</v>
      </c>
      <c r="F12485" s="85" t="s">
        <v>38</v>
      </c>
      <c r="G12485" s="86" t="s">
        <v>17338</v>
      </c>
      <c r="H12485" s="85" t="s">
        <v>1</v>
      </c>
      <c r="I12485" s="85">
        <v>1</v>
      </c>
      <c r="J12485" s="88">
        <v>2.4425625035886651</v>
      </c>
      <c r="K12485" s="146">
        <v>7.2775955665938543</v>
      </c>
      <c r="L12485" s="147">
        <v>1.59592096914683E-8</v>
      </c>
      <c r="M12485" s="147">
        <v>0.19017354020287949</v>
      </c>
      <c r="N12485" s="87">
        <v>29.638705242121372</v>
      </c>
      <c r="O12485" s="88">
        <v>2.078364036501442</v>
      </c>
      <c r="P12485" s="89">
        <v>70.12330732814037</v>
      </c>
    </row>
    <row r="12486" spans="1:16">
      <c r="A12486" s="75" t="s">
        <v>24275</v>
      </c>
      <c r="B12486" s="85">
        <v>12482</v>
      </c>
      <c r="C12486" s="85">
        <v>14809</v>
      </c>
      <c r="D12486" s="85">
        <v>12482</v>
      </c>
      <c r="E12486" s="86" t="s">
        <v>17338</v>
      </c>
      <c r="F12486" s="85" t="s">
        <v>11</v>
      </c>
      <c r="G12486" s="86" t="s">
        <v>17338</v>
      </c>
      <c r="H12486" s="85" t="s">
        <v>1</v>
      </c>
      <c r="I12486" s="85">
        <v>1</v>
      </c>
      <c r="J12486" s="88">
        <v>1.861256386714556</v>
      </c>
      <c r="K12486" s="146">
        <v>6.3717696916256257</v>
      </c>
      <c r="L12486" s="147">
        <v>1.359645846418978E-8</v>
      </c>
      <c r="M12486" s="147">
        <v>0.17259613533164081</v>
      </c>
      <c r="N12486" s="87">
        <v>27.640335877005889</v>
      </c>
      <c r="O12486" s="88">
        <v>1.6303654155064491</v>
      </c>
      <c r="P12486" s="89">
        <v>58.98500737332779</v>
      </c>
    </row>
    <row r="12487" spans="1:16">
      <c r="A12487" s="75" t="s">
        <v>17339</v>
      </c>
      <c r="B12487" s="85">
        <v>12483</v>
      </c>
      <c r="C12487" s="85">
        <v>11495</v>
      </c>
      <c r="D12487" s="85">
        <v>12483</v>
      </c>
      <c r="E12487" s="86" t="s">
        <v>17340</v>
      </c>
      <c r="F12487" s="85" t="s">
        <v>55</v>
      </c>
      <c r="G12487" s="86" t="s">
        <v>33</v>
      </c>
      <c r="H12487" s="85" t="s">
        <v>1</v>
      </c>
      <c r="I12487" s="85">
        <v>1</v>
      </c>
      <c r="J12487" s="88">
        <v>2.042290756736155</v>
      </c>
      <c r="K12487" s="146">
        <v>3.7496407702129546</v>
      </c>
      <c r="L12487" s="147">
        <v>8.8705508071275552E-9</v>
      </c>
      <c r="M12487" s="147">
        <v>0.16616463127628989</v>
      </c>
      <c r="N12487" s="87">
        <v>26.379663950639792</v>
      </c>
      <c r="O12487" s="88">
        <v>1.7506009110637619</v>
      </c>
      <c r="P12487" s="89">
        <v>66.361759359004424</v>
      </c>
    </row>
    <row r="12488" spans="1:16">
      <c r="A12488" s="75" t="s">
        <v>24276</v>
      </c>
      <c r="B12488" s="85">
        <v>12484</v>
      </c>
      <c r="C12488" s="85">
        <v>14810</v>
      </c>
      <c r="D12488" s="85">
        <v>12484</v>
      </c>
      <c r="E12488" s="86" t="s">
        <v>33</v>
      </c>
      <c r="F12488" s="85" t="s">
        <v>38</v>
      </c>
      <c r="G12488" s="86" t="s">
        <v>33</v>
      </c>
      <c r="H12488" s="85" t="s">
        <v>1</v>
      </c>
      <c r="I12488" s="85">
        <v>1</v>
      </c>
      <c r="J12488" s="88">
        <v>2.2344661129358792</v>
      </c>
      <c r="K12488" s="146">
        <v>4.0490998763944255</v>
      </c>
      <c r="L12488" s="147">
        <v>9.6516582916922211E-9</v>
      </c>
      <c r="M12488" s="147">
        <v>0.1719755868883889</v>
      </c>
      <c r="N12488" s="87">
        <v>27.04030957849729</v>
      </c>
      <c r="O12488" s="88">
        <v>1.898705828709659</v>
      </c>
      <c r="P12488" s="89">
        <v>70.21760691007502</v>
      </c>
    </row>
    <row r="12489" spans="1:16">
      <c r="A12489" s="75" t="s">
        <v>24277</v>
      </c>
      <c r="B12489" s="85">
        <v>12485</v>
      </c>
      <c r="C12489" s="85">
        <v>14811</v>
      </c>
      <c r="D12489" s="85">
        <v>12485</v>
      </c>
      <c r="E12489" s="86" t="s">
        <v>33</v>
      </c>
      <c r="F12489" s="85" t="s">
        <v>11</v>
      </c>
      <c r="G12489" s="86" t="s">
        <v>33</v>
      </c>
      <c r="H12489" s="85" t="s">
        <v>1</v>
      </c>
      <c r="I12489" s="85">
        <v>1</v>
      </c>
      <c r="J12489" s="88">
        <v>1.653159996061766</v>
      </c>
      <c r="K12489" s="146">
        <v>3.1432740014262004</v>
      </c>
      <c r="L12489" s="147">
        <v>7.2889070644137042E-9</v>
      </c>
      <c r="M12489" s="147">
        <v>0.15439818201715039</v>
      </c>
      <c r="N12489" s="87">
        <v>25.041940213381839</v>
      </c>
      <c r="O12489" s="88">
        <v>1.450707207714667</v>
      </c>
      <c r="P12489" s="89">
        <v>57.931102596413133</v>
      </c>
    </row>
    <row r="12490" spans="1:16">
      <c r="A12490" s="75" t="s">
        <v>17341</v>
      </c>
      <c r="B12490" s="85">
        <v>12486</v>
      </c>
      <c r="C12490" s="85">
        <v>11496</v>
      </c>
      <c r="D12490" s="85">
        <v>12486</v>
      </c>
      <c r="E12490" s="86" t="s">
        <v>17342</v>
      </c>
      <c r="F12490" s="85" t="s">
        <v>55</v>
      </c>
      <c r="G12490" s="86" t="s">
        <v>17343</v>
      </c>
      <c r="H12490" s="85" t="s">
        <v>1</v>
      </c>
      <c r="I12490" s="85">
        <v>1</v>
      </c>
      <c r="J12490" s="88">
        <v>2.486739297050137</v>
      </c>
      <c r="K12490" s="146">
        <v>2.9290792620747941</v>
      </c>
      <c r="L12490" s="147">
        <v>1.108695413739694E-8</v>
      </c>
      <c r="M12490" s="147">
        <v>0.49491281001681547</v>
      </c>
      <c r="N12490" s="87">
        <v>65.938350306697558</v>
      </c>
      <c r="O12490" s="88">
        <v>2.1125133622006098</v>
      </c>
      <c r="P12490" s="89">
        <v>32.037704194519939</v>
      </c>
    </row>
    <row r="12491" spans="1:16">
      <c r="A12491" s="75" t="s">
        <v>24278</v>
      </c>
      <c r="B12491" s="85">
        <v>12487</v>
      </c>
      <c r="C12491" s="85">
        <v>14812</v>
      </c>
      <c r="D12491" s="85">
        <v>12487</v>
      </c>
      <c r="E12491" s="86" t="s">
        <v>24279</v>
      </c>
      <c r="F12491" s="85" t="s">
        <v>38</v>
      </c>
      <c r="G12491" s="86" t="s">
        <v>17343</v>
      </c>
      <c r="H12491" s="85" t="s">
        <v>1</v>
      </c>
      <c r="I12491" s="85">
        <v>1</v>
      </c>
      <c r="J12491" s="88">
        <v>2.4675499130561782</v>
      </c>
      <c r="K12491" s="146">
        <v>2.9248826864709949</v>
      </c>
      <c r="L12491" s="147">
        <v>1.094906571579529E-8</v>
      </c>
      <c r="M12491" s="147">
        <v>0.48555916731196769</v>
      </c>
      <c r="N12491" s="87">
        <v>64.941695036920621</v>
      </c>
      <c r="O12491" s="88">
        <v>2.092299212993495</v>
      </c>
      <c r="P12491" s="89">
        <v>32.21811829524902</v>
      </c>
    </row>
    <row r="12492" spans="1:16">
      <c r="A12492" s="75" t="s">
        <v>24280</v>
      </c>
      <c r="B12492" s="85">
        <v>12488</v>
      </c>
      <c r="C12492" s="85">
        <v>14813</v>
      </c>
      <c r="D12492" s="85">
        <v>12488</v>
      </c>
      <c r="E12492" s="86" t="s">
        <v>24279</v>
      </c>
      <c r="F12492" s="85" t="s">
        <v>11</v>
      </c>
      <c r="G12492" s="86" t="s">
        <v>17343</v>
      </c>
      <c r="H12492" s="85" t="s">
        <v>1</v>
      </c>
      <c r="I12492" s="85">
        <v>1</v>
      </c>
      <c r="J12492" s="88">
        <v>2.3023196399887862</v>
      </c>
      <c r="K12492" s="146">
        <v>2.6598469284451451</v>
      </c>
      <c r="L12492" s="147">
        <v>1.023825471113681E-8</v>
      </c>
      <c r="M12492" s="147">
        <v>0.48362566776940052</v>
      </c>
      <c r="N12492" s="87">
        <v>64.620147696951705</v>
      </c>
      <c r="O12492" s="88">
        <v>1.951090821815896</v>
      </c>
      <c r="P12492" s="89">
        <v>30.193227520399709</v>
      </c>
    </row>
    <row r="12493" spans="1:16">
      <c r="A12493" s="75" t="s">
        <v>17344</v>
      </c>
      <c r="B12493" s="85">
        <v>12489</v>
      </c>
      <c r="C12493" s="85">
        <v>11497</v>
      </c>
      <c r="D12493" s="85">
        <v>12489</v>
      </c>
      <c r="E12493" s="86" t="s">
        <v>17345</v>
      </c>
      <c r="F12493" s="85" t="s">
        <v>55</v>
      </c>
      <c r="G12493" s="86" t="s">
        <v>17346</v>
      </c>
      <c r="H12493" s="85" t="s">
        <v>1</v>
      </c>
      <c r="I12493" s="85">
        <v>1</v>
      </c>
      <c r="J12493" s="88">
        <v>3.7084924336414173E-2</v>
      </c>
      <c r="K12493" s="146">
        <v>4.5446698860767229E-2</v>
      </c>
      <c r="L12493" s="147">
        <v>1.918310441565086E-10</v>
      </c>
      <c r="M12493" s="147">
        <v>4.9687068020090657E-3</v>
      </c>
      <c r="N12493" s="87">
        <v>0.55005511179227384</v>
      </c>
      <c r="O12493" s="88">
        <v>3.3635461081695392E-2</v>
      </c>
      <c r="P12493" s="89">
        <v>61.149256430140568</v>
      </c>
    </row>
    <row r="12494" spans="1:16">
      <c r="A12494" s="75" t="s">
        <v>24283</v>
      </c>
      <c r="B12494" s="85">
        <v>12490</v>
      </c>
      <c r="C12494" s="85">
        <v>14815</v>
      </c>
      <c r="D12494" s="85">
        <v>12490</v>
      </c>
      <c r="E12494" s="86" t="s">
        <v>24284</v>
      </c>
      <c r="F12494" s="85" t="s">
        <v>55</v>
      </c>
      <c r="G12494" s="86" t="s">
        <v>17346</v>
      </c>
      <c r="H12494" s="85" t="s">
        <v>1</v>
      </c>
      <c r="I12494" s="85">
        <v>1</v>
      </c>
      <c r="J12494" s="88">
        <v>0</v>
      </c>
      <c r="K12494" s="146">
        <v>0</v>
      </c>
      <c r="L12494" s="147">
        <v>0</v>
      </c>
      <c r="M12494" s="147">
        <v>0</v>
      </c>
      <c r="N12494" s="87">
        <v>0</v>
      </c>
      <c r="O12494" s="88">
        <v>0</v>
      </c>
      <c r="P12494" s="89" t="e">
        <v>#DIV/0!</v>
      </c>
    </row>
    <row r="12495" spans="1:16">
      <c r="A12495" s="75" t="s">
        <v>17347</v>
      </c>
      <c r="B12495" s="85">
        <v>12491</v>
      </c>
      <c r="C12495" s="85">
        <v>11498</v>
      </c>
      <c r="D12495" s="85">
        <v>12491</v>
      </c>
      <c r="E12495" s="86" t="s">
        <v>17348</v>
      </c>
      <c r="F12495" s="85" t="s">
        <v>38</v>
      </c>
      <c r="G12495" s="86" t="s">
        <v>17349</v>
      </c>
      <c r="H12495" s="85" t="s">
        <v>1</v>
      </c>
      <c r="I12495" s="85">
        <v>1</v>
      </c>
      <c r="J12495" s="88">
        <v>310.57908167780658</v>
      </c>
      <c r="K12495" s="146">
        <v>1721.6292841533502</v>
      </c>
      <c r="L12495" s="147">
        <v>3.0666154762738451E-6</v>
      </c>
      <c r="M12495" s="147">
        <v>35.935364111827447</v>
      </c>
      <c r="N12495" s="87">
        <v>4373.5516790027132</v>
      </c>
      <c r="O12495" s="88">
        <v>273.64537432513481</v>
      </c>
      <c r="P12495" s="89">
        <v>62.568227017619982</v>
      </c>
    </row>
    <row r="12496" spans="1:16">
      <c r="A12496" s="75" t="s">
        <v>17350</v>
      </c>
      <c r="B12496" s="85">
        <v>12492</v>
      </c>
      <c r="C12496" s="85">
        <v>11499</v>
      </c>
      <c r="D12496" s="85">
        <v>12492</v>
      </c>
      <c r="E12496" s="86" t="s">
        <v>17348</v>
      </c>
      <c r="F12496" s="85" t="s">
        <v>11</v>
      </c>
      <c r="G12496" s="86" t="s">
        <v>17349</v>
      </c>
      <c r="H12496" s="85" t="s">
        <v>1</v>
      </c>
      <c r="I12496" s="85">
        <v>1</v>
      </c>
      <c r="J12496" s="88">
        <v>310.43213897553869</v>
      </c>
      <c r="K12496" s="146">
        <v>1721.4131119164883</v>
      </c>
      <c r="L12496" s="147">
        <v>3.0659600452913621E-6</v>
      </c>
      <c r="M12496" s="147">
        <v>35.92586612820913</v>
      </c>
      <c r="N12496" s="87">
        <v>4372.5775347486469</v>
      </c>
      <c r="O12496" s="88">
        <v>273.51672314029048</v>
      </c>
      <c r="P12496" s="89">
        <v>62.552743997485976</v>
      </c>
    </row>
    <row r="12497" spans="1:16">
      <c r="A12497" s="75" t="s">
        <v>24285</v>
      </c>
      <c r="B12497" s="85">
        <v>12493</v>
      </c>
      <c r="C12497" s="85">
        <v>14816</v>
      </c>
      <c r="D12497" s="85">
        <v>12493</v>
      </c>
      <c r="E12497" s="86" t="s">
        <v>24286</v>
      </c>
      <c r="F12497" s="85" t="s">
        <v>38</v>
      </c>
      <c r="G12497" s="86" t="s">
        <v>17349</v>
      </c>
      <c r="H12497" s="85" t="s">
        <v>1</v>
      </c>
      <c r="I12497" s="85">
        <v>1</v>
      </c>
      <c r="J12497" s="88">
        <v>310.49467016747928</v>
      </c>
      <c r="K12497" s="146">
        <v>1721.523207412909</v>
      </c>
      <c r="L12497" s="147">
        <v>3.0661858663703729E-6</v>
      </c>
      <c r="M12497" s="147">
        <v>35.923969447882357</v>
      </c>
      <c r="N12497" s="87">
        <v>4372.293921180406</v>
      </c>
      <c r="O12497" s="88">
        <v>273.56879454277032</v>
      </c>
      <c r="P12497" s="89">
        <v>62.568710949998035</v>
      </c>
    </row>
    <row r="12498" spans="1:16">
      <c r="A12498" s="75" t="s">
        <v>24287</v>
      </c>
      <c r="B12498" s="85">
        <v>12494</v>
      </c>
      <c r="C12498" s="85">
        <v>14817</v>
      </c>
      <c r="D12498" s="85">
        <v>12494</v>
      </c>
      <c r="E12498" s="86" t="s">
        <v>24286</v>
      </c>
      <c r="F12498" s="85" t="s">
        <v>11</v>
      </c>
      <c r="G12498" s="86" t="s">
        <v>17349</v>
      </c>
      <c r="H12498" s="85" t="s">
        <v>1</v>
      </c>
      <c r="I12498" s="85">
        <v>1</v>
      </c>
      <c r="J12498" s="88">
        <v>310.40356588396929</v>
      </c>
      <c r="K12498" s="146">
        <v>1721.3814163431141</v>
      </c>
      <c r="L12498" s="147">
        <v>3.0658197676662449E-6</v>
      </c>
      <c r="M12498" s="147">
        <v>35.921874722792381</v>
      </c>
      <c r="N12498" s="87">
        <v>4372.1382781227394</v>
      </c>
      <c r="O12498" s="88">
        <v>273.49109210738811</v>
      </c>
      <c r="P12498" s="89">
        <v>62.553166142040844</v>
      </c>
    </row>
    <row r="12499" spans="1:16">
      <c r="A12499" s="75" t="s">
        <v>17351</v>
      </c>
      <c r="B12499" s="85">
        <v>12495</v>
      </c>
      <c r="C12499" s="85">
        <v>11500</v>
      </c>
      <c r="D12499" s="85">
        <v>12495</v>
      </c>
      <c r="E12499" s="86" t="s">
        <v>17352</v>
      </c>
      <c r="F12499" s="85" t="s">
        <v>38</v>
      </c>
      <c r="G12499" s="86" t="s">
        <v>17353</v>
      </c>
      <c r="H12499" s="85" t="s">
        <v>1</v>
      </c>
      <c r="I12499" s="85">
        <v>1</v>
      </c>
      <c r="J12499" s="88">
        <v>11.825682099377749</v>
      </c>
      <c r="K12499" s="146">
        <v>19.237811323567744</v>
      </c>
      <c r="L12499" s="147">
        <v>5.4333463814924972E-8</v>
      </c>
      <c r="M12499" s="147">
        <v>0.58494490920471576</v>
      </c>
      <c r="N12499" s="87">
        <v>128.6904041572171</v>
      </c>
      <c r="O12499" s="88">
        <v>10.057808229970741</v>
      </c>
      <c r="P12499" s="89">
        <v>78.155075320794126</v>
      </c>
    </row>
    <row r="12500" spans="1:16">
      <c r="A12500" s="75" t="s">
        <v>17354</v>
      </c>
      <c r="B12500" s="85">
        <v>12496</v>
      </c>
      <c r="C12500" s="85">
        <v>11501</v>
      </c>
      <c r="D12500" s="85">
        <v>12496</v>
      </c>
      <c r="E12500" s="86" t="s">
        <v>17352</v>
      </c>
      <c r="F12500" s="85" t="s">
        <v>11</v>
      </c>
      <c r="G12500" s="86" t="s">
        <v>17353</v>
      </c>
      <c r="H12500" s="85" t="s">
        <v>1</v>
      </c>
      <c r="I12500" s="85">
        <v>1</v>
      </c>
      <c r="J12500" s="88">
        <v>11.678739397109609</v>
      </c>
      <c r="K12500" s="146">
        <v>19.021639086705552</v>
      </c>
      <c r="L12500" s="147">
        <v>5.3678032832441497E-8</v>
      </c>
      <c r="M12500" s="147">
        <v>0.57544692558641652</v>
      </c>
      <c r="N12500" s="87">
        <v>127.7162599031512</v>
      </c>
      <c r="O12500" s="88">
        <v>9.9291570451259759</v>
      </c>
      <c r="P12500" s="89">
        <v>77.743875781011582</v>
      </c>
    </row>
    <row r="12501" spans="1:16">
      <c r="A12501" s="75" t="s">
        <v>24288</v>
      </c>
      <c r="B12501" s="85">
        <v>12497</v>
      </c>
      <c r="C12501" s="85">
        <v>14818</v>
      </c>
      <c r="D12501" s="85">
        <v>12497</v>
      </c>
      <c r="E12501" s="86" t="s">
        <v>24289</v>
      </c>
      <c r="F12501" s="85" t="s">
        <v>38</v>
      </c>
      <c r="G12501" s="86" t="s">
        <v>17353</v>
      </c>
      <c r="H12501" s="85" t="s">
        <v>1</v>
      </c>
      <c r="I12501" s="85">
        <v>1</v>
      </c>
      <c r="J12501" s="88">
        <v>11.741270589050419</v>
      </c>
      <c r="K12501" s="146">
        <v>19.131734583125173</v>
      </c>
      <c r="L12501" s="147">
        <v>5.3903853911458333E-8</v>
      </c>
      <c r="M12501" s="147">
        <v>0.57355024525963161</v>
      </c>
      <c r="N12501" s="87">
        <v>127.43264633490899</v>
      </c>
      <c r="O12501" s="88">
        <v>9.9812284476064637</v>
      </c>
      <c r="P12501" s="89">
        <v>78.325521243391137</v>
      </c>
    </row>
    <row r="12502" spans="1:16">
      <c r="A12502" s="75" t="s">
        <v>24290</v>
      </c>
      <c r="B12502" s="85">
        <v>12498</v>
      </c>
      <c r="C12502" s="85">
        <v>14819</v>
      </c>
      <c r="D12502" s="85">
        <v>12498</v>
      </c>
      <c r="E12502" s="86" t="s">
        <v>24289</v>
      </c>
      <c r="F12502" s="85" t="s">
        <v>11</v>
      </c>
      <c r="G12502" s="86" t="s">
        <v>17353</v>
      </c>
      <c r="H12502" s="85" t="s">
        <v>1</v>
      </c>
      <c r="I12502" s="85">
        <v>1</v>
      </c>
      <c r="J12502" s="88">
        <v>11.65016630554015</v>
      </c>
      <c r="K12502" s="146">
        <v>18.989943513332008</v>
      </c>
      <c r="L12502" s="147">
        <v>5.353775520732581E-8</v>
      </c>
      <c r="M12502" s="147">
        <v>0.57145552016964229</v>
      </c>
      <c r="N12502" s="87">
        <v>127.277003277243</v>
      </c>
      <c r="O12502" s="88">
        <v>9.9035260122234057</v>
      </c>
      <c r="P12502" s="89">
        <v>77.810804443996105</v>
      </c>
    </row>
    <row r="12503" spans="1:16">
      <c r="A12503" s="75" t="s">
        <v>17355</v>
      </c>
      <c r="B12503" s="85">
        <v>12499</v>
      </c>
      <c r="C12503" s="85">
        <v>11502</v>
      </c>
      <c r="D12503" s="85">
        <v>12499</v>
      </c>
      <c r="E12503" s="86" t="s">
        <v>17356</v>
      </c>
      <c r="F12503" s="85" t="s">
        <v>38</v>
      </c>
      <c r="G12503" s="86" t="s">
        <v>17357</v>
      </c>
      <c r="H12503" s="85" t="s">
        <v>1</v>
      </c>
      <c r="I12503" s="85">
        <v>1</v>
      </c>
      <c r="J12503" s="88">
        <v>384.21907553201771</v>
      </c>
      <c r="K12503" s="146">
        <v>2131.6517679044341</v>
      </c>
      <c r="L12503" s="147">
        <v>3.7963709600642232E-6</v>
      </c>
      <c r="M12503" s="147">
        <v>44.408722395270871</v>
      </c>
      <c r="N12503" s="87">
        <v>5404.0335804441002</v>
      </c>
      <c r="O12503" s="88">
        <v>338.55128057167752</v>
      </c>
      <c r="P12503" s="89">
        <v>62.647886163552585</v>
      </c>
    </row>
    <row r="12504" spans="1:16">
      <c r="A12504" s="75" t="s">
        <v>17358</v>
      </c>
      <c r="B12504" s="85">
        <v>12500</v>
      </c>
      <c r="C12504" s="85">
        <v>11503</v>
      </c>
      <c r="D12504" s="85">
        <v>12500</v>
      </c>
      <c r="E12504" s="86" t="s">
        <v>17356</v>
      </c>
      <c r="F12504" s="85" t="s">
        <v>11</v>
      </c>
      <c r="G12504" s="86" t="s">
        <v>17357</v>
      </c>
      <c r="H12504" s="85" t="s">
        <v>1</v>
      </c>
      <c r="I12504" s="85">
        <v>1</v>
      </c>
      <c r="J12504" s="88">
        <v>384.07213282974931</v>
      </c>
      <c r="K12504" s="146">
        <v>2131.4355956675722</v>
      </c>
      <c r="L12504" s="147">
        <v>3.7957155290817368E-6</v>
      </c>
      <c r="M12504" s="147">
        <v>44.399224411652618</v>
      </c>
      <c r="N12504" s="87">
        <v>5403.0594361900366</v>
      </c>
      <c r="O12504" s="88">
        <v>338.4226293868324</v>
      </c>
      <c r="P12504" s="89">
        <v>62.635370456977768</v>
      </c>
    </row>
    <row r="12505" spans="1:16">
      <c r="A12505" s="75" t="s">
        <v>24291</v>
      </c>
      <c r="B12505" s="85">
        <v>12501</v>
      </c>
      <c r="C12505" s="85">
        <v>14820</v>
      </c>
      <c r="D12505" s="85">
        <v>12501</v>
      </c>
      <c r="E12505" s="86" t="s">
        <v>24292</v>
      </c>
      <c r="F12505" s="85" t="s">
        <v>38</v>
      </c>
      <c r="G12505" s="86" t="s">
        <v>17357</v>
      </c>
      <c r="H12505" s="85" t="s">
        <v>1</v>
      </c>
      <c r="I12505" s="85">
        <v>1</v>
      </c>
      <c r="J12505" s="88">
        <v>384.13466402169098</v>
      </c>
      <c r="K12505" s="146">
        <v>2131.5456911639917</v>
      </c>
      <c r="L12505" s="147">
        <v>3.7959413501607518E-6</v>
      </c>
      <c r="M12505" s="147">
        <v>44.397327731325802</v>
      </c>
      <c r="N12505" s="87">
        <v>5402.7758226217929</v>
      </c>
      <c r="O12505" s="88">
        <v>338.47470078931349</v>
      </c>
      <c r="P12505" s="89">
        <v>62.648296339096049</v>
      </c>
    </row>
    <row r="12506" spans="1:16">
      <c r="A12506" s="75" t="s">
        <v>24293</v>
      </c>
      <c r="B12506" s="85">
        <v>12502</v>
      </c>
      <c r="C12506" s="85">
        <v>14821</v>
      </c>
      <c r="D12506" s="85">
        <v>12502</v>
      </c>
      <c r="E12506" s="86" t="s">
        <v>24292</v>
      </c>
      <c r="F12506" s="85" t="s">
        <v>11</v>
      </c>
      <c r="G12506" s="86" t="s">
        <v>17357</v>
      </c>
      <c r="H12506" s="85" t="s">
        <v>1</v>
      </c>
      <c r="I12506" s="85">
        <v>1</v>
      </c>
      <c r="J12506" s="88">
        <v>384.0435597381811</v>
      </c>
      <c r="K12506" s="146">
        <v>2131.4039000941993</v>
      </c>
      <c r="L12506" s="147">
        <v>3.7955752514566209E-6</v>
      </c>
      <c r="M12506" s="147">
        <v>44.395233006235841</v>
      </c>
      <c r="N12506" s="87">
        <v>5402.6201795641282</v>
      </c>
      <c r="O12506" s="88">
        <v>338.39699835393083</v>
      </c>
      <c r="P12506" s="89">
        <v>62.635718800656448</v>
      </c>
    </row>
    <row r="12507" spans="1:16">
      <c r="A12507" s="75" t="s">
        <v>17359</v>
      </c>
      <c r="B12507" s="85">
        <v>12503</v>
      </c>
      <c r="C12507" s="85">
        <v>11504</v>
      </c>
      <c r="D12507" s="85">
        <v>12503</v>
      </c>
      <c r="E12507" s="86" t="s">
        <v>17360</v>
      </c>
      <c r="F12507" s="85" t="s">
        <v>55</v>
      </c>
      <c r="G12507" s="86" t="s">
        <v>17361</v>
      </c>
      <c r="H12507" s="85" t="s">
        <v>1</v>
      </c>
      <c r="I12507" s="85">
        <v>1</v>
      </c>
      <c r="J12507" s="88">
        <v>6.9343132190760297</v>
      </c>
      <c r="K12507" s="146">
        <v>8.9924658833050906</v>
      </c>
      <c r="L12507" s="147">
        <v>3.2580406406176063E-8</v>
      </c>
      <c r="M12507" s="147">
        <v>0.72303090492595801</v>
      </c>
      <c r="N12507" s="87">
        <v>112.0721860417321</v>
      </c>
      <c r="O12507" s="88">
        <v>6.0713528287547751</v>
      </c>
      <c r="P12507" s="89">
        <v>54.173591532282572</v>
      </c>
    </row>
    <row r="12508" spans="1:16">
      <c r="A12508" s="75" t="s">
        <v>24294</v>
      </c>
      <c r="B12508" s="85">
        <v>12504</v>
      </c>
      <c r="C12508" s="85">
        <v>14822</v>
      </c>
      <c r="D12508" s="85">
        <v>12504</v>
      </c>
      <c r="E12508" s="86" t="s">
        <v>24295</v>
      </c>
      <c r="F12508" s="85" t="s">
        <v>38</v>
      </c>
      <c r="G12508" s="86" t="s">
        <v>17361</v>
      </c>
      <c r="H12508" s="85" t="s">
        <v>1</v>
      </c>
      <c r="I12508" s="85">
        <v>1</v>
      </c>
      <c r="J12508" s="88">
        <v>7.2880354326718386</v>
      </c>
      <c r="K12508" s="146">
        <v>9.5860270255554187</v>
      </c>
      <c r="L12508" s="147">
        <v>3.4077353604892967E-8</v>
      </c>
      <c r="M12508" s="147">
        <v>0.71464208022915077</v>
      </c>
      <c r="N12508" s="87">
        <v>111.6761386592901</v>
      </c>
      <c r="O12508" s="88">
        <v>6.3873431219695522</v>
      </c>
      <c r="P12508" s="89">
        <v>57.195236141325907</v>
      </c>
    </row>
    <row r="12509" spans="1:16">
      <c r="A12509" s="75" t="s">
        <v>24296</v>
      </c>
      <c r="B12509" s="85">
        <v>12505</v>
      </c>
      <c r="C12509" s="85">
        <v>14823</v>
      </c>
      <c r="D12509" s="85">
        <v>12505</v>
      </c>
      <c r="E12509" s="86" t="s">
        <v>24295</v>
      </c>
      <c r="F12509" s="85" t="s">
        <v>11</v>
      </c>
      <c r="G12509" s="86" t="s">
        <v>17361</v>
      </c>
      <c r="H12509" s="85" t="s">
        <v>1</v>
      </c>
      <c r="I12509" s="85">
        <v>1</v>
      </c>
      <c r="J12509" s="88">
        <v>5.9947947995927082</v>
      </c>
      <c r="K12509" s="146">
        <v>7.5128498665260501</v>
      </c>
      <c r="L12509" s="147">
        <v>2.842137187195835E-8</v>
      </c>
      <c r="M12509" s="147">
        <v>0.70979012838949784</v>
      </c>
      <c r="N12509" s="87">
        <v>109.5378285165621</v>
      </c>
      <c r="O12509" s="88">
        <v>5.2291588668472224</v>
      </c>
      <c r="P12509" s="89">
        <v>47.738383512473725</v>
      </c>
    </row>
    <row r="12510" spans="1:16">
      <c r="A12510" s="75" t="s">
        <v>17362</v>
      </c>
      <c r="B12510" s="85">
        <v>12506</v>
      </c>
      <c r="C12510" s="85">
        <v>11505</v>
      </c>
      <c r="D12510" s="85">
        <v>12506</v>
      </c>
      <c r="E12510" s="86" t="s">
        <v>17363</v>
      </c>
      <c r="F12510" s="85" t="s">
        <v>55</v>
      </c>
      <c r="G12510" s="86" t="s">
        <v>17364</v>
      </c>
      <c r="H12510" s="85" t="s">
        <v>1</v>
      </c>
      <c r="I12510" s="85">
        <v>1</v>
      </c>
      <c r="J12510" s="88">
        <v>11.21616733856508</v>
      </c>
      <c r="K12510" s="146">
        <v>15.356315028273938</v>
      </c>
      <c r="L12510" s="147">
        <v>5.0977482957211183E-8</v>
      </c>
      <c r="M12510" s="147">
        <v>1.086240374443818</v>
      </c>
      <c r="N12510" s="87">
        <v>167.89502519702799</v>
      </c>
      <c r="O12510" s="88">
        <v>8.5453329703168848</v>
      </c>
      <c r="P12510" s="89">
        <v>50.896880120710989</v>
      </c>
    </row>
    <row r="12511" spans="1:16">
      <c r="A12511" s="75" t="s">
        <v>24297</v>
      </c>
      <c r="B12511" s="85">
        <v>12507</v>
      </c>
      <c r="C12511" s="85">
        <v>14824</v>
      </c>
      <c r="D12511" s="85">
        <v>12507</v>
      </c>
      <c r="E12511" s="86" t="s">
        <v>24298</v>
      </c>
      <c r="F12511" s="85" t="s">
        <v>55</v>
      </c>
      <c r="G12511" s="86" t="s">
        <v>17364</v>
      </c>
      <c r="H12511" s="85" t="s">
        <v>1</v>
      </c>
      <c r="I12511" s="85">
        <v>1</v>
      </c>
      <c r="J12511" s="88">
        <v>11.16174723774574</v>
      </c>
      <c r="K12511" s="146">
        <v>15.280047885131935</v>
      </c>
      <c r="L12511" s="147">
        <v>5.0670254602841109E-8</v>
      </c>
      <c r="M12511" s="147">
        <v>1.0792627050276791</v>
      </c>
      <c r="N12511" s="87">
        <v>167.11095620948299</v>
      </c>
      <c r="O12511" s="88">
        <v>8.4959218475396305</v>
      </c>
      <c r="P12511" s="89">
        <v>50.840004989795609</v>
      </c>
    </row>
    <row r="12512" spans="1:16">
      <c r="A12512" s="75" t="s">
        <v>17365</v>
      </c>
      <c r="B12512" s="85">
        <v>12508</v>
      </c>
      <c r="C12512" s="85">
        <v>11506</v>
      </c>
      <c r="D12512" s="85">
        <v>12508</v>
      </c>
      <c r="E12512" s="86" t="s">
        <v>17366</v>
      </c>
      <c r="F12512" s="85" t="s">
        <v>55</v>
      </c>
      <c r="G12512" s="86" t="s">
        <v>17367</v>
      </c>
      <c r="H12512" s="85" t="s">
        <v>1</v>
      </c>
      <c r="I12512" s="85">
        <v>1</v>
      </c>
      <c r="J12512" s="88">
        <v>5.9368014368331519</v>
      </c>
      <c r="K12512" s="146">
        <v>8.0206735203453761</v>
      </c>
      <c r="L12512" s="147">
        <v>2.7429856966648209E-8</v>
      </c>
      <c r="M12512" s="147">
        <v>0.72157159510361457</v>
      </c>
      <c r="N12512" s="87">
        <v>104.649133712889</v>
      </c>
      <c r="O12512" s="88">
        <v>4.964978403692732</v>
      </c>
      <c r="P12512" s="89">
        <v>47.44404685961797</v>
      </c>
    </row>
    <row r="12513" spans="1:16">
      <c r="A12513" s="75" t="s">
        <v>24299</v>
      </c>
      <c r="B12513" s="85">
        <v>12509</v>
      </c>
      <c r="C12513" s="85">
        <v>14825</v>
      </c>
      <c r="D12513" s="85">
        <v>12509</v>
      </c>
      <c r="E12513" s="86" t="s">
        <v>24300</v>
      </c>
      <c r="F12513" s="85" t="s">
        <v>38</v>
      </c>
      <c r="G12513" s="86" t="s">
        <v>17367</v>
      </c>
      <c r="H12513" s="85" t="s">
        <v>1</v>
      </c>
      <c r="I12513" s="85">
        <v>1</v>
      </c>
      <c r="J12513" s="88">
        <v>6.1529283851624639</v>
      </c>
      <c r="K12513" s="146">
        <v>8.58133911560809</v>
      </c>
      <c r="L12513" s="147">
        <v>2.859556127930647E-8</v>
      </c>
      <c r="M12513" s="147">
        <v>0.71703937256787786</v>
      </c>
      <c r="N12513" s="87">
        <v>104.7575613969699</v>
      </c>
      <c r="O12513" s="88">
        <v>5.2188882144875333</v>
      </c>
      <c r="P12513" s="89">
        <v>49.818725683304123</v>
      </c>
    </row>
    <row r="12514" spans="1:16">
      <c r="A12514" s="75" t="s">
        <v>24301</v>
      </c>
      <c r="B12514" s="85">
        <v>12510</v>
      </c>
      <c r="C12514" s="85">
        <v>14826</v>
      </c>
      <c r="D12514" s="85">
        <v>12510</v>
      </c>
      <c r="E12514" s="86" t="s">
        <v>24300</v>
      </c>
      <c r="F12514" s="85" t="s">
        <v>11</v>
      </c>
      <c r="G12514" s="86" t="s">
        <v>17367</v>
      </c>
      <c r="H12514" s="85" t="s">
        <v>1</v>
      </c>
      <c r="I12514" s="85">
        <v>1</v>
      </c>
      <c r="J12514" s="88">
        <v>5.3412872377164513</v>
      </c>
      <c r="K12514" s="146">
        <v>6.6705409003939167</v>
      </c>
      <c r="L12514" s="147">
        <v>2.4176763278221189E-8</v>
      </c>
      <c r="M12514" s="147">
        <v>0.70970303192667017</v>
      </c>
      <c r="N12514" s="87">
        <v>102.0800713820919</v>
      </c>
      <c r="O12514" s="88">
        <v>4.3089254137712816</v>
      </c>
      <c r="P12514" s="89">
        <v>42.211230413845541</v>
      </c>
    </row>
    <row r="12515" spans="1:16">
      <c r="A12515" s="75" t="s">
        <v>17368</v>
      </c>
      <c r="B12515" s="85">
        <v>12511</v>
      </c>
      <c r="C12515" s="85">
        <v>11507</v>
      </c>
      <c r="D12515" s="85">
        <v>12511</v>
      </c>
      <c r="E12515" s="86" t="s">
        <v>17369</v>
      </c>
      <c r="F12515" s="85" t="s">
        <v>55</v>
      </c>
      <c r="G12515" s="86" t="s">
        <v>17370</v>
      </c>
      <c r="H12515" s="85" t="s">
        <v>1</v>
      </c>
      <c r="I12515" s="85">
        <v>1</v>
      </c>
      <c r="J12515" s="88">
        <v>3.1153960603484481</v>
      </c>
      <c r="K12515" s="146">
        <v>3.9019635474816967</v>
      </c>
      <c r="L12515" s="147">
        <v>1.3404116871104769E-8</v>
      </c>
      <c r="M12515" s="147">
        <v>0.53142844110329368</v>
      </c>
      <c r="N12515" s="87">
        <v>71.484713791204769</v>
      </c>
      <c r="O12515" s="88">
        <v>2.61095653980929</v>
      </c>
      <c r="P12515" s="89">
        <v>36.524683409035809</v>
      </c>
    </row>
    <row r="12516" spans="1:16">
      <c r="A12516" s="75" t="s">
        <v>24302</v>
      </c>
      <c r="B12516" s="85">
        <v>12512</v>
      </c>
      <c r="C12516" s="85">
        <v>14827</v>
      </c>
      <c r="D12516" s="85">
        <v>12512</v>
      </c>
      <c r="E12516" s="86" t="s">
        <v>24303</v>
      </c>
      <c r="F12516" s="85" t="s">
        <v>55</v>
      </c>
      <c r="G12516" s="86" t="s">
        <v>17370</v>
      </c>
      <c r="H12516" s="85" t="s">
        <v>1</v>
      </c>
      <c r="I12516" s="85">
        <v>1</v>
      </c>
      <c r="J12516" s="88">
        <v>3.1153960603484481</v>
      </c>
      <c r="K12516" s="146">
        <v>3.9019635474816967</v>
      </c>
      <c r="L12516" s="147">
        <v>1.3404116871104759E-8</v>
      </c>
      <c r="M12516" s="147">
        <v>0.53142844110329368</v>
      </c>
      <c r="N12516" s="87">
        <v>71.484713791204769</v>
      </c>
      <c r="O12516" s="88">
        <v>2.61095653980929</v>
      </c>
      <c r="P12516" s="89">
        <v>36.524683409035809</v>
      </c>
    </row>
    <row r="12517" spans="1:16">
      <c r="A12517" s="75" t="s">
        <v>17371</v>
      </c>
      <c r="B12517" s="85">
        <v>12513</v>
      </c>
      <c r="C12517" s="85">
        <v>11508</v>
      </c>
      <c r="D12517" s="85">
        <v>12513</v>
      </c>
      <c r="E12517" s="86" t="s">
        <v>17372</v>
      </c>
      <c r="F12517" s="85" t="s">
        <v>55</v>
      </c>
      <c r="G12517" s="86" t="s">
        <v>17373</v>
      </c>
      <c r="H12517" s="85" t="s">
        <v>1</v>
      </c>
      <c r="I12517" s="85">
        <v>1</v>
      </c>
      <c r="J12517" s="88">
        <v>1.041644334288123</v>
      </c>
      <c r="K12517" s="146">
        <v>3.3819770889679397</v>
      </c>
      <c r="L12517" s="147">
        <v>8.5219490214290588E-9</v>
      </c>
      <c r="M12517" s="147">
        <v>8.3018783745226227E-2</v>
      </c>
      <c r="N12517" s="87">
        <v>14.67149763072856</v>
      </c>
      <c r="O12517" s="88">
        <v>0.92692755120713544</v>
      </c>
      <c r="P12517" s="89">
        <v>63.178795685161823</v>
      </c>
    </row>
    <row r="12518" spans="1:16">
      <c r="A12518" s="75" t="s">
        <v>24304</v>
      </c>
      <c r="B12518" s="85">
        <v>12514</v>
      </c>
      <c r="C12518" s="85">
        <v>14828</v>
      </c>
      <c r="D12518" s="85">
        <v>12514</v>
      </c>
      <c r="E12518" s="86" t="s">
        <v>24305</v>
      </c>
      <c r="F12518" s="85" t="s">
        <v>38</v>
      </c>
      <c r="G12518" s="86" t="s">
        <v>17373</v>
      </c>
      <c r="H12518" s="85" t="s">
        <v>1</v>
      </c>
      <c r="I12518" s="85">
        <v>1</v>
      </c>
      <c r="J12518" s="88">
        <v>1.1109744450854699</v>
      </c>
      <c r="K12518" s="146">
        <v>3.6204023495751003</v>
      </c>
      <c r="L12518" s="147">
        <v>8.8437171287975606E-9</v>
      </c>
      <c r="M12518" s="147">
        <v>8.1783284348879728E-2</v>
      </c>
      <c r="N12518" s="87">
        <v>14.44405231366326</v>
      </c>
      <c r="O12518" s="88">
        <v>0.9853951668281391</v>
      </c>
      <c r="P12518" s="89">
        <v>68.221517440504613</v>
      </c>
    </row>
    <row r="12519" spans="1:16">
      <c r="A12519" s="75" t="s">
        <v>24306</v>
      </c>
      <c r="B12519" s="85">
        <v>12515</v>
      </c>
      <c r="C12519" s="85">
        <v>14829</v>
      </c>
      <c r="D12519" s="85">
        <v>12515</v>
      </c>
      <c r="E12519" s="86" t="s">
        <v>24305</v>
      </c>
      <c r="F12519" s="85" t="s">
        <v>11</v>
      </c>
      <c r="G12519" s="86" t="s">
        <v>17373</v>
      </c>
      <c r="H12519" s="85" t="s">
        <v>1</v>
      </c>
      <c r="I12519" s="85">
        <v>1</v>
      </c>
      <c r="J12519" s="88">
        <v>0.73597380382271405</v>
      </c>
      <c r="K12519" s="146">
        <v>2.6667890048806453</v>
      </c>
      <c r="L12519" s="147">
        <v>6.9376672447410872E-9</v>
      </c>
      <c r="M12519" s="147">
        <v>6.438276913738511E-2</v>
      </c>
      <c r="N12519" s="87">
        <v>12.75731391827005</v>
      </c>
      <c r="O12519" s="88">
        <v>0.65848989895454846</v>
      </c>
      <c r="P12519" s="89">
        <v>51.616657171970154</v>
      </c>
    </row>
    <row r="12520" spans="1:16">
      <c r="A12520" s="75" t="s">
        <v>17374</v>
      </c>
      <c r="B12520" s="85">
        <v>12516</v>
      </c>
      <c r="C12520" s="85">
        <v>11509</v>
      </c>
      <c r="D12520" s="85">
        <v>12516</v>
      </c>
      <c r="E12520" s="86" t="s">
        <v>17375</v>
      </c>
      <c r="F12520" s="85" t="s">
        <v>55</v>
      </c>
      <c r="G12520" s="86" t="s">
        <v>17376</v>
      </c>
      <c r="H12520" s="85" t="s">
        <v>1</v>
      </c>
      <c r="I12520" s="85">
        <v>1</v>
      </c>
      <c r="J12520" s="88">
        <v>0.76442996407923935</v>
      </c>
      <c r="K12520" s="146">
        <v>0.6668623754225429</v>
      </c>
      <c r="L12520" s="147">
        <v>2.9296582647350491E-9</v>
      </c>
      <c r="M12520" s="147">
        <v>0.26769579866198229</v>
      </c>
      <c r="N12520" s="87">
        <v>35.892553212963108</v>
      </c>
      <c r="O12520" s="88">
        <v>0.53281101720340429</v>
      </c>
      <c r="P12520" s="89">
        <v>14.844611751135385</v>
      </c>
    </row>
    <row r="12521" spans="1:16">
      <c r="A12521" s="75" t="s">
        <v>24309</v>
      </c>
      <c r="B12521" s="85">
        <v>12517</v>
      </c>
      <c r="C12521" s="85">
        <v>14831</v>
      </c>
      <c r="D12521" s="85">
        <v>12517</v>
      </c>
      <c r="E12521" s="86" t="s">
        <v>24310</v>
      </c>
      <c r="F12521" s="85" t="s">
        <v>55</v>
      </c>
      <c r="G12521" s="86" t="s">
        <v>17376</v>
      </c>
      <c r="H12521" s="85" t="s">
        <v>1</v>
      </c>
      <c r="I12521" s="85">
        <v>1</v>
      </c>
      <c r="J12521" s="88">
        <v>0.72326439793176134</v>
      </c>
      <c r="K12521" s="146">
        <v>0.60743510929465183</v>
      </c>
      <c r="L12521" s="147">
        <v>2.6966594928885131E-9</v>
      </c>
      <c r="M12521" s="147">
        <v>0.26413977955343543</v>
      </c>
      <c r="N12521" s="87">
        <v>35.370911160698277</v>
      </c>
      <c r="O12521" s="88">
        <v>0.49458912588640652</v>
      </c>
      <c r="P12521" s="89">
        <v>13.982934271593205</v>
      </c>
    </row>
    <row r="12522" spans="1:16">
      <c r="A12522" s="75" t="s">
        <v>28136</v>
      </c>
      <c r="B12522" s="85">
        <v>12518</v>
      </c>
      <c r="C12522" s="85">
        <v>17698</v>
      </c>
      <c r="D12522" s="85">
        <v>12518</v>
      </c>
      <c r="E12522" s="86" t="s">
        <v>28124</v>
      </c>
      <c r="F12522" s="85" t="s">
        <v>243</v>
      </c>
      <c r="G12522" s="86" t="s">
        <v>17376</v>
      </c>
      <c r="H12522" s="85" t="s">
        <v>1</v>
      </c>
      <c r="I12522" s="85">
        <v>1</v>
      </c>
      <c r="J12522" s="88">
        <v>3.8527640574732649</v>
      </c>
      <c r="K12522" s="146">
        <v>5.100710040503186</v>
      </c>
      <c r="L12522" s="147">
        <v>1.948583957208027E-8</v>
      </c>
      <c r="M12522" s="147">
        <v>0.1997646764197939</v>
      </c>
      <c r="N12522" s="87">
        <v>61.911422344407342</v>
      </c>
      <c r="O12522" s="88">
        <v>3.563281099780887</v>
      </c>
      <c r="P12522" s="89">
        <v>57.554502301024421</v>
      </c>
    </row>
    <row r="12523" spans="1:16">
      <c r="A12523" s="75" t="s">
        <v>17377</v>
      </c>
      <c r="B12523" s="85">
        <v>12519</v>
      </c>
      <c r="C12523" s="85">
        <v>11510</v>
      </c>
      <c r="D12523" s="85">
        <v>12519</v>
      </c>
      <c r="E12523" s="86" t="s">
        <v>17378</v>
      </c>
      <c r="F12523" s="85" t="s">
        <v>55</v>
      </c>
      <c r="G12523" s="86" t="s">
        <v>17379</v>
      </c>
      <c r="H12523" s="85" t="s">
        <v>260</v>
      </c>
      <c r="I12523" s="85">
        <v>1</v>
      </c>
      <c r="J12523" s="88">
        <v>37912672.127951451</v>
      </c>
      <c r="K12523" s="146">
        <v>181055615.86818016</v>
      </c>
      <c r="L12523" s="147">
        <v>0.39364079634002308</v>
      </c>
      <c r="M12523" s="147">
        <v>3777679.2322041928</v>
      </c>
      <c r="N12523" s="87">
        <v>480395600.70874488</v>
      </c>
      <c r="O12523" s="88">
        <v>33934333.565124668</v>
      </c>
      <c r="P12523" s="89">
        <v>70.638310415541127</v>
      </c>
    </row>
    <row r="12524" spans="1:16">
      <c r="A12524" s="75" t="s">
        <v>24307</v>
      </c>
      <c r="B12524" s="85">
        <v>12520</v>
      </c>
      <c r="C12524" s="85">
        <v>14830</v>
      </c>
      <c r="D12524" s="85">
        <v>12520</v>
      </c>
      <c r="E12524" s="86" t="s">
        <v>24308</v>
      </c>
      <c r="F12524" s="85" t="s">
        <v>55</v>
      </c>
      <c r="G12524" s="86" t="s">
        <v>17379</v>
      </c>
      <c r="H12524" s="85" t="s">
        <v>260</v>
      </c>
      <c r="I12524" s="85">
        <v>1</v>
      </c>
      <c r="J12524" s="88">
        <v>37912672.127951451</v>
      </c>
      <c r="K12524" s="146">
        <v>181055615.86818016</v>
      </c>
      <c r="L12524" s="147">
        <v>0.39364079634002308</v>
      </c>
      <c r="M12524" s="147">
        <v>3777679.2322041928</v>
      </c>
      <c r="N12524" s="87">
        <v>480395600.70874488</v>
      </c>
      <c r="O12524" s="88">
        <v>33934333.565124668</v>
      </c>
      <c r="P12524" s="89">
        <v>70.638310415541127</v>
      </c>
    </row>
    <row r="12525" spans="1:16">
      <c r="A12525" s="75" t="s">
        <v>17380</v>
      </c>
      <c r="B12525" s="85">
        <v>12521</v>
      </c>
      <c r="C12525" s="85">
        <v>11511</v>
      </c>
      <c r="D12525" s="85">
        <v>12521</v>
      </c>
      <c r="E12525" s="86" t="s">
        <v>17381</v>
      </c>
      <c r="F12525" s="85" t="s">
        <v>32</v>
      </c>
      <c r="G12525" s="86" t="s">
        <v>17382</v>
      </c>
      <c r="H12525" s="85" t="s">
        <v>1</v>
      </c>
      <c r="I12525" s="85">
        <v>1</v>
      </c>
      <c r="J12525" s="88">
        <v>0.249758649285415</v>
      </c>
      <c r="K12525" s="146">
        <v>0.53138943861993337</v>
      </c>
      <c r="L12525" s="147">
        <v>1.5065272063275142E-8</v>
      </c>
      <c r="M12525" s="147">
        <v>2.9115971828058699E-2</v>
      </c>
      <c r="N12525" s="87">
        <v>5.1533401275561772</v>
      </c>
      <c r="O12525" s="88">
        <v>0.2174634314642537</v>
      </c>
      <c r="P12525" s="89">
        <v>42.19854037994179</v>
      </c>
    </row>
    <row r="12526" spans="1:16">
      <c r="A12526" s="75" t="s">
        <v>17383</v>
      </c>
      <c r="B12526" s="85">
        <v>12522</v>
      </c>
      <c r="C12526" s="85">
        <v>11512</v>
      </c>
      <c r="D12526" s="85">
        <v>12522</v>
      </c>
      <c r="E12526" s="86" t="s">
        <v>17381</v>
      </c>
      <c r="F12526" s="85" t="s">
        <v>38</v>
      </c>
      <c r="G12526" s="86" t="s">
        <v>17382</v>
      </c>
      <c r="H12526" s="85" t="s">
        <v>1</v>
      </c>
      <c r="I12526" s="85">
        <v>1</v>
      </c>
      <c r="J12526" s="88">
        <v>0.67858288887493401</v>
      </c>
      <c r="K12526" s="146">
        <v>1.1144546082819407</v>
      </c>
      <c r="L12526" s="147">
        <v>2.4395858135734591E-8</v>
      </c>
      <c r="M12526" s="147">
        <v>5.2654958573197262E-2</v>
      </c>
      <c r="N12526" s="87">
        <v>9.5674324410085667</v>
      </c>
      <c r="O12526" s="88">
        <v>0.60189843013163591</v>
      </c>
      <c r="P12526" s="89">
        <v>62.911176414660503</v>
      </c>
    </row>
    <row r="12527" spans="1:16">
      <c r="A12527" s="75" t="s">
        <v>24311</v>
      </c>
      <c r="B12527" s="85">
        <v>12523</v>
      </c>
      <c r="C12527" s="85">
        <v>14832</v>
      </c>
      <c r="D12527" s="85">
        <v>12523</v>
      </c>
      <c r="E12527" s="86" t="s">
        <v>24312</v>
      </c>
      <c r="F12527" s="85" t="s">
        <v>32</v>
      </c>
      <c r="G12527" s="86" t="s">
        <v>17382</v>
      </c>
      <c r="H12527" s="85" t="s">
        <v>1</v>
      </c>
      <c r="I12527" s="85">
        <v>1</v>
      </c>
      <c r="J12527" s="88">
        <v>0.24208326699225191</v>
      </c>
      <c r="K12527" s="146">
        <v>0.52109449350126968</v>
      </c>
      <c r="L12527" s="147">
        <v>1.5012271681077199E-8</v>
      </c>
      <c r="M12527" s="147">
        <v>2.8142553534703092E-2</v>
      </c>
      <c r="N12527" s="87">
        <v>5.0207442028506586</v>
      </c>
      <c r="O12527" s="88">
        <v>0.2106417422545904</v>
      </c>
      <c r="P12527" s="89">
        <v>41.954286803735798</v>
      </c>
    </row>
    <row r="12528" spans="1:16">
      <c r="A12528" s="75" t="s">
        <v>24313</v>
      </c>
      <c r="B12528" s="85">
        <v>12524</v>
      </c>
      <c r="C12528" s="85">
        <v>14833</v>
      </c>
      <c r="D12528" s="85">
        <v>12524</v>
      </c>
      <c r="E12528" s="86" t="s">
        <v>24312</v>
      </c>
      <c r="F12528" s="85" t="s">
        <v>38</v>
      </c>
      <c r="G12528" s="86" t="s">
        <v>17382</v>
      </c>
      <c r="H12528" s="85" t="s">
        <v>1</v>
      </c>
      <c r="I12528" s="85">
        <v>1</v>
      </c>
      <c r="J12528" s="88">
        <v>0.65745703118116905</v>
      </c>
      <c r="K12528" s="146">
        <v>1.0822662241217174</v>
      </c>
      <c r="L12528" s="147">
        <v>2.4270385885851529E-8</v>
      </c>
      <c r="M12528" s="147">
        <v>4.9916294424085121E-2</v>
      </c>
      <c r="N12528" s="87">
        <v>9.2663184457668919</v>
      </c>
      <c r="O12528" s="88">
        <v>0.58269733065037077</v>
      </c>
      <c r="P12528" s="89">
        <v>62.88336992309636</v>
      </c>
    </row>
    <row r="12529" spans="1:16">
      <c r="A12529" s="75" t="s">
        <v>28003</v>
      </c>
      <c r="B12529" s="85">
        <v>12525</v>
      </c>
      <c r="C12529" s="85">
        <v>17588</v>
      </c>
      <c r="D12529" s="85">
        <v>12525</v>
      </c>
      <c r="E12529" s="86" t="s">
        <v>28000</v>
      </c>
      <c r="F12529" s="85" t="s">
        <v>38</v>
      </c>
      <c r="G12529" s="86" t="s">
        <v>17382</v>
      </c>
      <c r="H12529" s="85" t="s">
        <v>1</v>
      </c>
      <c r="I12529" s="85">
        <v>1</v>
      </c>
      <c r="J12529" s="88">
        <v>0.26440938490827148</v>
      </c>
      <c r="K12529" s="146">
        <v>0.46984755301560699</v>
      </c>
      <c r="L12529" s="147">
        <v>8.5756021360929481E-9</v>
      </c>
      <c r="M12529" s="147">
        <v>6.6015196899284756E-2</v>
      </c>
      <c r="N12529" s="87">
        <v>3.4328618516115208</v>
      </c>
      <c r="O12529" s="88">
        <v>0.23070942403617001</v>
      </c>
      <c r="P12529" s="89">
        <v>67.206148691321758</v>
      </c>
    </row>
    <row r="12530" spans="1:16">
      <c r="A12530" s="75" t="s">
        <v>28007</v>
      </c>
      <c r="B12530" s="85">
        <v>12526</v>
      </c>
      <c r="C12530" s="85">
        <v>17592</v>
      </c>
      <c r="D12530" s="85">
        <v>12526</v>
      </c>
      <c r="E12530" s="86" t="s">
        <v>28000</v>
      </c>
      <c r="F12530" s="85" t="s">
        <v>11</v>
      </c>
      <c r="G12530" s="86" t="s">
        <v>17382</v>
      </c>
      <c r="H12530" s="85" t="s">
        <v>1</v>
      </c>
      <c r="I12530" s="85">
        <v>1</v>
      </c>
      <c r="J12530" s="88">
        <v>0.1851897877626088</v>
      </c>
      <c r="K12530" s="146">
        <v>0.32322343217900334</v>
      </c>
      <c r="L12530" s="147">
        <v>7.3899540107842388E-9</v>
      </c>
      <c r="M12530" s="147">
        <v>6.9410521168207936E-2</v>
      </c>
      <c r="N12530" s="87">
        <v>2.8971458576329692</v>
      </c>
      <c r="O12530" s="88">
        <v>0.16398017376977911</v>
      </c>
      <c r="P12530" s="89">
        <v>56.600593076026371</v>
      </c>
    </row>
    <row r="12531" spans="1:16">
      <c r="A12531" s="75" t="s">
        <v>28013</v>
      </c>
      <c r="B12531" s="85">
        <v>12527</v>
      </c>
      <c r="C12531" s="85">
        <v>17597</v>
      </c>
      <c r="D12531" s="85">
        <v>12527</v>
      </c>
      <c r="E12531" s="86" t="s">
        <v>28010</v>
      </c>
      <c r="F12531" s="85" t="s">
        <v>38</v>
      </c>
      <c r="G12531" s="86" t="s">
        <v>17382</v>
      </c>
      <c r="H12531" s="85" t="s">
        <v>1</v>
      </c>
      <c r="I12531" s="85">
        <v>1</v>
      </c>
      <c r="J12531" s="88">
        <v>0.22820679443249661</v>
      </c>
      <c r="K12531" s="146">
        <v>0.42170119258245908</v>
      </c>
      <c r="L12531" s="147">
        <v>1.323896078105283E-8</v>
      </c>
      <c r="M12531" s="147">
        <v>0.2216497470930619</v>
      </c>
      <c r="N12531" s="87">
        <v>2.976541403333715</v>
      </c>
      <c r="O12531" s="88">
        <v>0.2004253697464512</v>
      </c>
      <c r="P12531" s="89">
        <v>67.334984664408012</v>
      </c>
    </row>
    <row r="12532" spans="1:16">
      <c r="A12532" s="75" t="s">
        <v>28021</v>
      </c>
      <c r="B12532" s="85">
        <v>12528</v>
      </c>
      <c r="C12532" s="85">
        <v>17605</v>
      </c>
      <c r="D12532" s="85">
        <v>12528</v>
      </c>
      <c r="E12532" s="86" t="s">
        <v>28010</v>
      </c>
      <c r="F12532" s="85" t="s">
        <v>11</v>
      </c>
      <c r="G12532" s="86" t="s">
        <v>17382</v>
      </c>
      <c r="H12532" s="85" t="s">
        <v>1</v>
      </c>
      <c r="I12532" s="85">
        <v>1</v>
      </c>
      <c r="J12532" s="88">
        <v>0.18521430626369639</v>
      </c>
      <c r="K12532" s="146">
        <v>0.34706873152666362</v>
      </c>
      <c r="L12532" s="147">
        <v>1.147692583277594E-8</v>
      </c>
      <c r="M12532" s="147">
        <v>0.22018918305000609</v>
      </c>
      <c r="N12532" s="87">
        <v>2.8951937152594551</v>
      </c>
      <c r="O12532" s="88">
        <v>0.16366212001909269</v>
      </c>
      <c r="P12532" s="89">
        <v>56.528901384557606</v>
      </c>
    </row>
    <row r="12533" spans="1:16">
      <c r="A12533" s="75" t="s">
        <v>17384</v>
      </c>
      <c r="B12533" s="85">
        <v>12529</v>
      </c>
      <c r="C12533" s="85">
        <v>11513</v>
      </c>
      <c r="D12533" s="85">
        <v>12529</v>
      </c>
      <c r="E12533" s="86" t="s">
        <v>17385</v>
      </c>
      <c r="F12533" s="85" t="s">
        <v>55</v>
      </c>
      <c r="G12533" s="86" t="s">
        <v>17386</v>
      </c>
      <c r="H12533" s="85" t="s">
        <v>1</v>
      </c>
      <c r="I12533" s="85">
        <v>1</v>
      </c>
      <c r="J12533" s="88">
        <v>1.351577032304784</v>
      </c>
      <c r="K12533" s="146">
        <v>1.696818240157296</v>
      </c>
      <c r="L12533" s="147">
        <v>6.2498558984524362E-9</v>
      </c>
      <c r="M12533" s="147">
        <v>0.43186851107109148</v>
      </c>
      <c r="N12533" s="87">
        <v>48.388345963979013</v>
      </c>
      <c r="O12533" s="88">
        <v>1.0639621868088081</v>
      </c>
      <c r="P12533" s="89">
        <v>21.987984205966388</v>
      </c>
    </row>
    <row r="12534" spans="1:16">
      <c r="A12534" s="75" t="s">
        <v>25435</v>
      </c>
      <c r="B12534" s="85">
        <v>12530</v>
      </c>
      <c r="C12534" s="85">
        <v>15685</v>
      </c>
      <c r="D12534" s="85">
        <v>12530</v>
      </c>
      <c r="E12534" s="86" t="s">
        <v>25431</v>
      </c>
      <c r="F12534" s="85" t="s">
        <v>38</v>
      </c>
      <c r="G12534" s="86" t="s">
        <v>17386</v>
      </c>
      <c r="H12534" s="85" t="s">
        <v>1</v>
      </c>
      <c r="I12534" s="85">
        <v>1</v>
      </c>
      <c r="J12534" s="88">
        <v>1.331949071665443</v>
      </c>
      <c r="K12534" s="146">
        <v>1.6907980881265545</v>
      </c>
      <c r="L12534" s="147">
        <v>6.1399664577011069E-9</v>
      </c>
      <c r="M12534" s="147">
        <v>0.42537706254542579</v>
      </c>
      <c r="N12534" s="87">
        <v>47.749349034210958</v>
      </c>
      <c r="O12534" s="88">
        <v>1.0478121386494179</v>
      </c>
      <c r="P12534" s="89">
        <v>21.944008868030689</v>
      </c>
    </row>
    <row r="12535" spans="1:16">
      <c r="A12535" s="75" t="s">
        <v>25441</v>
      </c>
      <c r="B12535" s="85">
        <v>12531</v>
      </c>
      <c r="C12535" s="85">
        <v>15691</v>
      </c>
      <c r="D12535" s="85">
        <v>12531</v>
      </c>
      <c r="E12535" s="86" t="s">
        <v>25431</v>
      </c>
      <c r="F12535" s="85" t="s">
        <v>11</v>
      </c>
      <c r="G12535" s="86" t="s">
        <v>17386</v>
      </c>
      <c r="H12535" s="85" t="s">
        <v>1</v>
      </c>
      <c r="I12535" s="85">
        <v>1</v>
      </c>
      <c r="J12535" s="88">
        <v>1.2428010731975709</v>
      </c>
      <c r="K12535" s="146">
        <v>1.4871304465811341</v>
      </c>
      <c r="L12535" s="147">
        <v>5.7002897718345948E-9</v>
      </c>
      <c r="M12535" s="147">
        <v>0.43246434851529331</v>
      </c>
      <c r="N12535" s="87">
        <v>48.14505948533656</v>
      </c>
      <c r="O12535" s="88">
        <v>0.95879413610422393</v>
      </c>
      <c r="P12535" s="89">
        <v>19.914694183652255</v>
      </c>
    </row>
    <row r="12536" spans="1:16">
      <c r="A12536" s="75" t="s">
        <v>17387</v>
      </c>
      <c r="B12536" s="85">
        <v>12532</v>
      </c>
      <c r="C12536" s="85">
        <v>11514</v>
      </c>
      <c r="D12536" s="85">
        <v>12532</v>
      </c>
      <c r="E12536" s="86" t="s">
        <v>17388</v>
      </c>
      <c r="F12536" s="85" t="s">
        <v>55</v>
      </c>
      <c r="G12536" s="86" t="s">
        <v>17389</v>
      </c>
      <c r="H12536" s="85" t="s">
        <v>1</v>
      </c>
      <c r="I12536" s="85">
        <v>1</v>
      </c>
      <c r="J12536" s="88">
        <v>2.854958980714505</v>
      </c>
      <c r="K12536" s="146">
        <v>2.7064426801753951</v>
      </c>
      <c r="L12536" s="147">
        <v>1.065705892135772E-8</v>
      </c>
      <c r="M12536" s="147">
        <v>0.53289041538338688</v>
      </c>
      <c r="N12536" s="87">
        <v>67.800174636506128</v>
      </c>
      <c r="O12536" s="88">
        <v>2.4713276042256171</v>
      </c>
      <c r="P12536" s="89">
        <v>36.450165762478179</v>
      </c>
    </row>
    <row r="12537" spans="1:16">
      <c r="A12537" s="75" t="s">
        <v>24318</v>
      </c>
      <c r="B12537" s="85">
        <v>12533</v>
      </c>
      <c r="C12537" s="85">
        <v>14836</v>
      </c>
      <c r="D12537" s="85">
        <v>12533</v>
      </c>
      <c r="E12537" s="86" t="s">
        <v>24319</v>
      </c>
      <c r="F12537" s="85" t="s">
        <v>55</v>
      </c>
      <c r="G12537" s="86" t="s">
        <v>17389</v>
      </c>
      <c r="H12537" s="85" t="s">
        <v>1</v>
      </c>
      <c r="I12537" s="85">
        <v>1</v>
      </c>
      <c r="J12537" s="88">
        <v>2.8005388798951438</v>
      </c>
      <c r="K12537" s="146">
        <v>2.6301755370333781</v>
      </c>
      <c r="L12537" s="147">
        <v>1.0349830566987629E-8</v>
      </c>
      <c r="M12537" s="147">
        <v>0.5259127459672468</v>
      </c>
      <c r="N12537" s="87">
        <v>67.016105648961044</v>
      </c>
      <c r="O12537" s="88">
        <v>2.4219164814483389</v>
      </c>
      <c r="P12537" s="89">
        <v>36.139319914150903</v>
      </c>
    </row>
    <row r="12538" spans="1:16">
      <c r="A12538" s="75" t="s">
        <v>17390</v>
      </c>
      <c r="B12538" s="85">
        <v>12534</v>
      </c>
      <c r="C12538" s="85">
        <v>11515</v>
      </c>
      <c r="D12538" s="85">
        <v>12534</v>
      </c>
      <c r="E12538" s="86" t="s">
        <v>17391</v>
      </c>
      <c r="F12538" s="85" t="s">
        <v>38</v>
      </c>
      <c r="G12538" s="86" t="s">
        <v>17392</v>
      </c>
      <c r="H12538" s="85" t="s">
        <v>1</v>
      </c>
      <c r="I12538" s="85">
        <v>1</v>
      </c>
      <c r="J12538" s="88">
        <v>2.7535219450155042</v>
      </c>
      <c r="K12538" s="146">
        <v>3.077890226228825</v>
      </c>
      <c r="L12538" s="147">
        <v>1.2093195874828279E-8</v>
      </c>
      <c r="M12538" s="147">
        <v>0.52215801148869256</v>
      </c>
      <c r="N12538" s="87">
        <v>72.551930522983739</v>
      </c>
      <c r="O12538" s="88">
        <v>2.3126855872167451</v>
      </c>
      <c r="P12538" s="89">
        <v>31.876279108577389</v>
      </c>
    </row>
    <row r="12539" spans="1:16">
      <c r="A12539" s="75" t="s">
        <v>17393</v>
      </c>
      <c r="B12539" s="85">
        <v>12535</v>
      </c>
      <c r="C12539" s="85">
        <v>11516</v>
      </c>
      <c r="D12539" s="85">
        <v>12535</v>
      </c>
      <c r="E12539" s="86" t="s">
        <v>17391</v>
      </c>
      <c r="F12539" s="85" t="s">
        <v>11</v>
      </c>
      <c r="G12539" s="86" t="s">
        <v>17392</v>
      </c>
      <c r="H12539" s="85" t="s">
        <v>1</v>
      </c>
      <c r="I12539" s="85">
        <v>1</v>
      </c>
      <c r="J12539" s="88">
        <v>1.7637413689451511</v>
      </c>
      <c r="K12539" s="146">
        <v>1.5922162888058939</v>
      </c>
      <c r="L12539" s="147">
        <v>6.8606245049803788E-9</v>
      </c>
      <c r="M12539" s="147">
        <v>0.51158023410425035</v>
      </c>
      <c r="N12539" s="87">
        <v>61.821356303054017</v>
      </c>
      <c r="O12539" s="88">
        <v>1.380464462180913</v>
      </c>
      <c r="P12539" s="89">
        <v>22.32989608661687</v>
      </c>
    </row>
    <row r="12540" spans="1:16">
      <c r="A12540" s="75" t="s">
        <v>24320</v>
      </c>
      <c r="B12540" s="85">
        <v>12536</v>
      </c>
      <c r="C12540" s="85">
        <v>14837</v>
      </c>
      <c r="D12540" s="85">
        <v>12536</v>
      </c>
      <c r="E12540" s="86" t="s">
        <v>24321</v>
      </c>
      <c r="F12540" s="85" t="s">
        <v>38</v>
      </c>
      <c r="G12540" s="86" t="s">
        <v>17392</v>
      </c>
      <c r="H12540" s="85" t="s">
        <v>1</v>
      </c>
      <c r="I12540" s="85">
        <v>1</v>
      </c>
      <c r="J12540" s="88">
        <v>1.915633992185072</v>
      </c>
      <c r="K12540" s="146">
        <v>1.773937305382765</v>
      </c>
      <c r="L12540" s="147">
        <v>7.3103909694893003E-9</v>
      </c>
      <c r="M12540" s="147">
        <v>0.50677377527990652</v>
      </c>
      <c r="N12540" s="87">
        <v>61.805521156277919</v>
      </c>
      <c r="O12540" s="88">
        <v>1.5074471953469799</v>
      </c>
      <c r="P12540" s="89">
        <v>24.390170443435544</v>
      </c>
    </row>
    <row r="12541" spans="1:16">
      <c r="A12541" s="75" t="s">
        <v>24322</v>
      </c>
      <c r="B12541" s="85">
        <v>12537</v>
      </c>
      <c r="C12541" s="85">
        <v>14838</v>
      </c>
      <c r="D12541" s="85">
        <v>12537</v>
      </c>
      <c r="E12541" s="86" t="s">
        <v>24321</v>
      </c>
      <c r="F12541" s="85" t="s">
        <v>11</v>
      </c>
      <c r="G12541" s="86" t="s">
        <v>17392</v>
      </c>
      <c r="H12541" s="85" t="s">
        <v>1</v>
      </c>
      <c r="I12541" s="85">
        <v>1</v>
      </c>
      <c r="J12541" s="88">
        <v>1.7655215194609799</v>
      </c>
      <c r="K12541" s="146">
        <v>1.5256501715070394</v>
      </c>
      <c r="L12541" s="147">
        <v>6.6886527219935824E-9</v>
      </c>
      <c r="M12541" s="147">
        <v>0.50487175279819851</v>
      </c>
      <c r="N12541" s="87">
        <v>61.752312162033199</v>
      </c>
      <c r="O12541" s="88">
        <v>1.380484779941215</v>
      </c>
      <c r="P12541" s="89">
        <v>22.355191758956842</v>
      </c>
    </row>
    <row r="12542" spans="1:16">
      <c r="A12542" s="75" t="s">
        <v>25436</v>
      </c>
      <c r="B12542" s="85">
        <v>12538</v>
      </c>
      <c r="C12542" s="85">
        <v>15686</v>
      </c>
      <c r="D12542" s="85">
        <v>12538</v>
      </c>
      <c r="E12542" s="86" t="s">
        <v>25431</v>
      </c>
      <c r="F12542" s="85" t="s">
        <v>38</v>
      </c>
      <c r="G12542" s="86" t="s">
        <v>17392</v>
      </c>
      <c r="H12542" s="85" t="s">
        <v>1</v>
      </c>
      <c r="I12542" s="85">
        <v>1</v>
      </c>
      <c r="J12542" s="88">
        <v>1.623953291222866</v>
      </c>
      <c r="K12542" s="146">
        <v>2.0614730536004453</v>
      </c>
      <c r="L12542" s="147">
        <v>7.486036027274024E-9</v>
      </c>
      <c r="M12542" s="147">
        <v>0.51863280318038496</v>
      </c>
      <c r="N12542" s="87">
        <v>58.21747555324955</v>
      </c>
      <c r="O12542" s="88">
        <v>1.277524799814866</v>
      </c>
      <c r="P12542" s="89">
        <v>21.944008868030654</v>
      </c>
    </row>
    <row r="12543" spans="1:16">
      <c r="A12543" s="75" t="s">
        <v>25442</v>
      </c>
      <c r="B12543" s="85">
        <v>12539</v>
      </c>
      <c r="C12543" s="85">
        <v>15692</v>
      </c>
      <c r="D12543" s="85">
        <v>12539</v>
      </c>
      <c r="E12543" s="86" t="s">
        <v>25431</v>
      </c>
      <c r="F12543" s="85" t="s">
        <v>11</v>
      </c>
      <c r="G12543" s="86" t="s">
        <v>17392</v>
      </c>
      <c r="H12543" s="85" t="s">
        <v>1</v>
      </c>
      <c r="I12543" s="85">
        <v>1</v>
      </c>
      <c r="J12543" s="88">
        <v>1.515261308475498</v>
      </c>
      <c r="K12543" s="146">
        <v>1.813155198331611</v>
      </c>
      <c r="L12543" s="147">
        <v>6.9499686833521607E-9</v>
      </c>
      <c r="M12543" s="147">
        <v>0.52727384030518487</v>
      </c>
      <c r="N12543" s="87">
        <v>58.699937910968053</v>
      </c>
      <c r="O12543" s="88">
        <v>1.168991312096302</v>
      </c>
      <c r="P12543" s="89">
        <v>19.914694183652223</v>
      </c>
    </row>
    <row r="12544" spans="1:16">
      <c r="A12544" s="75" t="s">
        <v>28137</v>
      </c>
      <c r="B12544" s="85">
        <v>12540</v>
      </c>
      <c r="C12544" s="85">
        <v>17699</v>
      </c>
      <c r="D12544" s="85">
        <v>12540</v>
      </c>
      <c r="E12544" s="86" t="s">
        <v>28124</v>
      </c>
      <c r="F12544" s="85" t="s">
        <v>243</v>
      </c>
      <c r="G12544" s="86" t="s">
        <v>17392</v>
      </c>
      <c r="H12544" s="85" t="s">
        <v>1</v>
      </c>
      <c r="I12544" s="85">
        <v>1</v>
      </c>
      <c r="J12544" s="88">
        <v>11.102965511082051</v>
      </c>
      <c r="K12544" s="146">
        <v>14.699318934904618</v>
      </c>
      <c r="L12544" s="147">
        <v>5.6154646766813139E-8</v>
      </c>
      <c r="M12544" s="147">
        <v>0.57568547659158797</v>
      </c>
      <c r="N12544" s="87">
        <v>178.41746257433749</v>
      </c>
      <c r="O12544" s="88">
        <v>10.26872826027765</v>
      </c>
      <c r="P12544" s="89">
        <v>57.554502301024442</v>
      </c>
    </row>
    <row r="12545" spans="1:16">
      <c r="A12545" s="75" t="s">
        <v>17394</v>
      </c>
      <c r="B12545" s="85">
        <v>12541</v>
      </c>
      <c r="C12545" s="85">
        <v>11517</v>
      </c>
      <c r="D12545" s="85">
        <v>12541</v>
      </c>
      <c r="E12545" s="86" t="s">
        <v>17395</v>
      </c>
      <c r="F12545" s="85" t="s">
        <v>55</v>
      </c>
      <c r="G12545" s="86" t="s">
        <v>17396</v>
      </c>
      <c r="H12545" s="85" t="s">
        <v>1</v>
      </c>
      <c r="I12545" s="85">
        <v>1</v>
      </c>
      <c r="J12545" s="88">
        <v>3.301286521676488</v>
      </c>
      <c r="K12545" s="146">
        <v>4.1126498651221093</v>
      </c>
      <c r="L12545" s="147">
        <v>1.430095998504126E-8</v>
      </c>
      <c r="M12545" s="147">
        <v>0.57133902676727377</v>
      </c>
      <c r="N12545" s="87">
        <v>87.460231205705682</v>
      </c>
      <c r="O12545" s="88">
        <v>2.7190508024588689</v>
      </c>
      <c r="P12545" s="89">
        <v>31.088996278362057</v>
      </c>
    </row>
    <row r="12546" spans="1:16">
      <c r="A12546" s="75" t="s">
        <v>24323</v>
      </c>
      <c r="B12546" s="85">
        <v>12542</v>
      </c>
      <c r="C12546" s="85">
        <v>14839</v>
      </c>
      <c r="D12546" s="85">
        <v>12542</v>
      </c>
      <c r="E12546" s="86" t="s">
        <v>24324</v>
      </c>
      <c r="F12546" s="85" t="s">
        <v>38</v>
      </c>
      <c r="G12546" s="86" t="s">
        <v>17396</v>
      </c>
      <c r="H12546" s="85" t="s">
        <v>1</v>
      </c>
      <c r="I12546" s="85">
        <v>1</v>
      </c>
      <c r="J12546" s="88">
        <v>3.6201083787658912</v>
      </c>
      <c r="K12546" s="146">
        <v>4.6055134914941807</v>
      </c>
      <c r="L12546" s="147">
        <v>1.5518295739017441E-8</v>
      </c>
      <c r="M12546" s="147">
        <v>0.57399631939790718</v>
      </c>
      <c r="N12546" s="87">
        <v>87.727749692692043</v>
      </c>
      <c r="O12546" s="88">
        <v>2.9950087018779352</v>
      </c>
      <c r="P12546" s="89">
        <v>34.13980995032211</v>
      </c>
    </row>
    <row r="12547" spans="1:16">
      <c r="A12547" s="75" t="s">
        <v>24325</v>
      </c>
      <c r="B12547" s="85">
        <v>12543</v>
      </c>
      <c r="C12547" s="85">
        <v>14840</v>
      </c>
      <c r="D12547" s="85">
        <v>12543</v>
      </c>
      <c r="E12547" s="86" t="s">
        <v>24324</v>
      </c>
      <c r="F12547" s="85" t="s">
        <v>11</v>
      </c>
      <c r="G12547" s="86" t="s">
        <v>17396</v>
      </c>
      <c r="H12547" s="85" t="s">
        <v>1</v>
      </c>
      <c r="I12547" s="85">
        <v>1</v>
      </c>
      <c r="J12547" s="88">
        <v>2.4910987206235609</v>
      </c>
      <c r="K12547" s="146">
        <v>2.8839649841196615</v>
      </c>
      <c r="L12547" s="147">
        <v>1.0906682370509809E-8</v>
      </c>
      <c r="M12547" s="147">
        <v>0.54485177930496154</v>
      </c>
      <c r="N12547" s="87">
        <v>84.546830747299182</v>
      </c>
      <c r="O12547" s="88">
        <v>2.0108086120000559</v>
      </c>
      <c r="P12547" s="89">
        <v>23.783370638813572</v>
      </c>
    </row>
    <row r="12548" spans="1:16">
      <c r="A12548" s="75" t="s">
        <v>17397</v>
      </c>
      <c r="B12548" s="85">
        <v>12544</v>
      </c>
      <c r="C12548" s="85">
        <v>11518</v>
      </c>
      <c r="D12548" s="85">
        <v>12544</v>
      </c>
      <c r="E12548" s="86" t="s">
        <v>17398</v>
      </c>
      <c r="F12548" s="85" t="s">
        <v>55</v>
      </c>
      <c r="G12548" s="86" t="s">
        <v>17399</v>
      </c>
      <c r="H12548" s="85" t="s">
        <v>1</v>
      </c>
      <c r="I12548" s="85">
        <v>1</v>
      </c>
      <c r="J12548" s="88">
        <v>6.7413134983737226</v>
      </c>
      <c r="K12548" s="146">
        <v>10.495641106576365</v>
      </c>
      <c r="L12548" s="147">
        <v>5.6597060160743011E-8</v>
      </c>
      <c r="M12548" s="147">
        <v>2.2230465167270559</v>
      </c>
      <c r="N12548" s="87">
        <v>101.3265916906048</v>
      </c>
      <c r="O12548" s="88">
        <v>6.0549217909198294</v>
      </c>
      <c r="P12548" s="89">
        <v>59.756493235341438</v>
      </c>
    </row>
    <row r="12549" spans="1:16">
      <c r="A12549" s="75" t="s">
        <v>24326</v>
      </c>
      <c r="B12549" s="85">
        <v>12545</v>
      </c>
      <c r="C12549" s="85">
        <v>14841</v>
      </c>
      <c r="D12549" s="85">
        <v>12545</v>
      </c>
      <c r="E12549" s="86" t="s">
        <v>24327</v>
      </c>
      <c r="F12549" s="85" t="s">
        <v>38</v>
      </c>
      <c r="G12549" s="86" t="s">
        <v>17399</v>
      </c>
      <c r="H12549" s="85" t="s">
        <v>1</v>
      </c>
      <c r="I12549" s="85">
        <v>1</v>
      </c>
      <c r="J12549" s="88">
        <v>6.7453243781493519</v>
      </c>
      <c r="K12549" s="146">
        <v>10.502969403325304</v>
      </c>
      <c r="L12549" s="147">
        <v>5.6524798097256641E-8</v>
      </c>
      <c r="M12549" s="147">
        <v>2.2175093583723662</v>
      </c>
      <c r="N12549" s="87">
        <v>100.71737872467671</v>
      </c>
      <c r="O12549" s="88">
        <v>6.0567425376552642</v>
      </c>
      <c r="P12549" s="89">
        <v>60.136022346372933</v>
      </c>
    </row>
    <row r="12550" spans="1:16">
      <c r="A12550" s="75" t="s">
        <v>24328</v>
      </c>
      <c r="B12550" s="85">
        <v>12546</v>
      </c>
      <c r="C12550" s="85">
        <v>14842</v>
      </c>
      <c r="D12550" s="85">
        <v>12546</v>
      </c>
      <c r="E12550" s="86" t="s">
        <v>24327</v>
      </c>
      <c r="F12550" s="85" t="s">
        <v>11</v>
      </c>
      <c r="G12550" s="86" t="s">
        <v>17399</v>
      </c>
      <c r="H12550" s="85" t="s">
        <v>1</v>
      </c>
      <c r="I12550" s="85">
        <v>1</v>
      </c>
      <c r="J12550" s="88">
        <v>6.5682608005887619</v>
      </c>
      <c r="K12550" s="146">
        <v>10.24964988850426</v>
      </c>
      <c r="L12550" s="147">
        <v>5.5812779033972861E-8</v>
      </c>
      <c r="M12550" s="147">
        <v>2.2131441733376689</v>
      </c>
      <c r="N12550" s="87">
        <v>100.1875119925039</v>
      </c>
      <c r="O12550" s="88">
        <v>5.9014944482227936</v>
      </c>
      <c r="P12550" s="89">
        <v>58.904491496548467</v>
      </c>
    </row>
    <row r="12551" spans="1:16">
      <c r="A12551" s="75" t="s">
        <v>17400</v>
      </c>
      <c r="B12551" s="85">
        <v>12547</v>
      </c>
      <c r="C12551" s="85">
        <v>11519</v>
      </c>
      <c r="D12551" s="85">
        <v>12547</v>
      </c>
      <c r="E12551" s="86" t="s">
        <v>17401</v>
      </c>
      <c r="F12551" s="85" t="s">
        <v>38</v>
      </c>
      <c r="G12551" s="86" t="s">
        <v>17402</v>
      </c>
      <c r="H12551" s="85" t="s">
        <v>1</v>
      </c>
      <c r="I12551" s="85">
        <v>1</v>
      </c>
      <c r="J12551" s="88">
        <v>6.9061860716037176</v>
      </c>
      <c r="K12551" s="146">
        <v>6.6765657026059424</v>
      </c>
      <c r="L12551" s="147">
        <v>2.8310426499423851E-8</v>
      </c>
      <c r="M12551" s="147">
        <v>0.95510307314971576</v>
      </c>
      <c r="N12551" s="87">
        <v>124.0210943236646</v>
      </c>
      <c r="O12551" s="88">
        <v>5.5756357161781738</v>
      </c>
      <c r="P12551" s="89">
        <v>44.957156253009131</v>
      </c>
    </row>
    <row r="12552" spans="1:16">
      <c r="A12552" s="75" t="s">
        <v>17403</v>
      </c>
      <c r="B12552" s="85">
        <v>12548</v>
      </c>
      <c r="C12552" s="85">
        <v>11520</v>
      </c>
      <c r="D12552" s="85">
        <v>12548</v>
      </c>
      <c r="E12552" s="86" t="s">
        <v>17401</v>
      </c>
      <c r="F12552" s="85" t="s">
        <v>11</v>
      </c>
      <c r="G12552" s="86" t="s">
        <v>17402</v>
      </c>
      <c r="H12552" s="85" t="s">
        <v>1</v>
      </c>
      <c r="I12552" s="85">
        <v>1</v>
      </c>
      <c r="J12552" s="88">
        <v>6.9018149316239432</v>
      </c>
      <c r="K12552" s="146">
        <v>6.6673024637556146</v>
      </c>
      <c r="L12552" s="147">
        <v>2.8288279559929169E-8</v>
      </c>
      <c r="M12552" s="147">
        <v>0.95494273417376407</v>
      </c>
      <c r="N12552" s="87">
        <v>123.9997253382052</v>
      </c>
      <c r="O12552" s="88">
        <v>5.5749714213297814</v>
      </c>
      <c r="P12552" s="89">
        <v>44.959546532254237</v>
      </c>
    </row>
    <row r="12553" spans="1:16">
      <c r="A12553" s="75" t="s">
        <v>24329</v>
      </c>
      <c r="B12553" s="85">
        <v>12549</v>
      </c>
      <c r="C12553" s="85">
        <v>14843</v>
      </c>
      <c r="D12553" s="85">
        <v>12549</v>
      </c>
      <c r="E12553" s="86" t="s">
        <v>24330</v>
      </c>
      <c r="F12553" s="85" t="s">
        <v>38</v>
      </c>
      <c r="G12553" s="86" t="s">
        <v>17402</v>
      </c>
      <c r="H12553" s="85" t="s">
        <v>1</v>
      </c>
      <c r="I12553" s="85">
        <v>1</v>
      </c>
      <c r="J12553" s="88">
        <v>6.9061860716037176</v>
      </c>
      <c r="K12553" s="146">
        <v>6.6765657026059424</v>
      </c>
      <c r="L12553" s="147">
        <v>2.8310426499423851E-8</v>
      </c>
      <c r="M12553" s="147">
        <v>0.95510307314971576</v>
      </c>
      <c r="N12553" s="87">
        <v>124.0210943236646</v>
      </c>
      <c r="O12553" s="88">
        <v>5.5756357161781738</v>
      </c>
      <c r="P12553" s="89">
        <v>44.957156253009131</v>
      </c>
    </row>
    <row r="12554" spans="1:16">
      <c r="A12554" s="75" t="s">
        <v>24331</v>
      </c>
      <c r="B12554" s="85">
        <v>12550</v>
      </c>
      <c r="C12554" s="85">
        <v>14844</v>
      </c>
      <c r="D12554" s="85">
        <v>12550</v>
      </c>
      <c r="E12554" s="86" t="s">
        <v>24330</v>
      </c>
      <c r="F12554" s="85" t="s">
        <v>11</v>
      </c>
      <c r="G12554" s="86" t="s">
        <v>17402</v>
      </c>
      <c r="H12554" s="85" t="s">
        <v>1</v>
      </c>
      <c r="I12554" s="85">
        <v>1</v>
      </c>
      <c r="J12554" s="88">
        <v>6.9018149316239432</v>
      </c>
      <c r="K12554" s="146">
        <v>6.6673024637556146</v>
      </c>
      <c r="L12554" s="147">
        <v>2.8288279559929169E-8</v>
      </c>
      <c r="M12554" s="147">
        <v>0.95494273417376407</v>
      </c>
      <c r="N12554" s="87">
        <v>123.9997253382052</v>
      </c>
      <c r="O12554" s="88">
        <v>5.5749714213297814</v>
      </c>
      <c r="P12554" s="89">
        <v>44.959546532254237</v>
      </c>
    </row>
    <row r="12555" spans="1:16">
      <c r="A12555" s="75" t="s">
        <v>17404</v>
      </c>
      <c r="B12555" s="85">
        <v>12551</v>
      </c>
      <c r="C12555" s="85">
        <v>11521</v>
      </c>
      <c r="D12555" s="85">
        <v>12551</v>
      </c>
      <c r="E12555" s="86" t="s">
        <v>17405</v>
      </c>
      <c r="F12555" s="85" t="s">
        <v>55</v>
      </c>
      <c r="G12555" s="86" t="s">
        <v>17406</v>
      </c>
      <c r="H12555" s="85" t="s">
        <v>1</v>
      </c>
      <c r="I12555" s="85">
        <v>1</v>
      </c>
      <c r="J12555" s="88">
        <v>1.175838351409682</v>
      </c>
      <c r="K12555" s="146">
        <v>1.1488339569405004</v>
      </c>
      <c r="L12555" s="147">
        <v>4.7369944116480178E-9</v>
      </c>
      <c r="M12555" s="147">
        <v>0.51556703595520792</v>
      </c>
      <c r="N12555" s="87">
        <v>58.61081673927616</v>
      </c>
      <c r="O12555" s="88">
        <v>0.97086525663022738</v>
      </c>
      <c r="P12555" s="89">
        <v>16.564608900589388</v>
      </c>
    </row>
    <row r="12556" spans="1:16">
      <c r="A12556" s="75" t="s">
        <v>24332</v>
      </c>
      <c r="B12556" s="85">
        <v>12552</v>
      </c>
      <c r="C12556" s="85">
        <v>14845</v>
      </c>
      <c r="D12556" s="85">
        <v>12552</v>
      </c>
      <c r="E12556" s="86" t="s">
        <v>24333</v>
      </c>
      <c r="F12556" s="85" t="s">
        <v>38</v>
      </c>
      <c r="G12556" s="86" t="s">
        <v>17406</v>
      </c>
      <c r="H12556" s="85" t="s">
        <v>1</v>
      </c>
      <c r="I12556" s="85">
        <v>1</v>
      </c>
      <c r="J12556" s="88">
        <v>1.1236217707855729</v>
      </c>
      <c r="K12556" s="146">
        <v>1.0759643862916928</v>
      </c>
      <c r="L12556" s="147">
        <v>4.4395063003021659E-9</v>
      </c>
      <c r="M12556" s="147">
        <v>0.50866134630760051</v>
      </c>
      <c r="N12556" s="87">
        <v>57.835088410901747</v>
      </c>
      <c r="O12556" s="88">
        <v>0.92318016473368469</v>
      </c>
      <c r="P12556" s="89">
        <v>15.962285008968152</v>
      </c>
    </row>
    <row r="12557" spans="1:16">
      <c r="A12557" s="75" t="s">
        <v>24334</v>
      </c>
      <c r="B12557" s="85">
        <v>12553</v>
      </c>
      <c r="C12557" s="85">
        <v>14846</v>
      </c>
      <c r="D12557" s="85">
        <v>12553</v>
      </c>
      <c r="E12557" s="86" t="s">
        <v>24333</v>
      </c>
      <c r="F12557" s="85" t="s">
        <v>11</v>
      </c>
      <c r="G12557" s="86" t="s">
        <v>17406</v>
      </c>
      <c r="H12557" s="85" t="s">
        <v>1</v>
      </c>
      <c r="I12557" s="85">
        <v>1</v>
      </c>
      <c r="J12557" s="88">
        <v>1.116956401232023</v>
      </c>
      <c r="K12557" s="146">
        <v>1.0656871597425615</v>
      </c>
      <c r="L12557" s="147">
        <v>4.4100432985843077E-9</v>
      </c>
      <c r="M12557" s="147">
        <v>0.5084436166227615</v>
      </c>
      <c r="N12557" s="87">
        <v>57.809858973108383</v>
      </c>
      <c r="O12557" s="88">
        <v>0.91795913989091593</v>
      </c>
      <c r="P12557" s="89">
        <v>15.878937541050329</v>
      </c>
    </row>
    <row r="12558" spans="1:16">
      <c r="A12558" s="75" t="s">
        <v>17407</v>
      </c>
      <c r="B12558" s="85">
        <v>12554</v>
      </c>
      <c r="C12558" s="85">
        <v>11522</v>
      </c>
      <c r="D12558" s="85">
        <v>12554</v>
      </c>
      <c r="E12558" s="86" t="s">
        <v>17408</v>
      </c>
      <c r="F12558" s="85" t="s">
        <v>55</v>
      </c>
      <c r="G12558" s="86" t="s">
        <v>17409</v>
      </c>
      <c r="H12558" s="85" t="s">
        <v>1</v>
      </c>
      <c r="I12558" s="85">
        <v>1</v>
      </c>
      <c r="J12558" s="88">
        <v>2.929878779423162</v>
      </c>
      <c r="K12558" s="146">
        <v>2.9662324159122884</v>
      </c>
      <c r="L12558" s="147">
        <v>1.132120945212403E-8</v>
      </c>
      <c r="M12558" s="147">
        <v>0.51916108769977143</v>
      </c>
      <c r="N12558" s="87">
        <v>68.602592220582849</v>
      </c>
      <c r="O12558" s="88">
        <v>2.5214005805009201</v>
      </c>
      <c r="P12558" s="89">
        <v>36.753721672698305</v>
      </c>
    </row>
    <row r="12559" spans="1:16">
      <c r="A12559" s="75" t="s">
        <v>24335</v>
      </c>
      <c r="B12559" s="85">
        <v>12555</v>
      </c>
      <c r="C12559" s="85">
        <v>14847</v>
      </c>
      <c r="D12559" s="85">
        <v>12555</v>
      </c>
      <c r="E12559" s="86" t="s">
        <v>24336</v>
      </c>
      <c r="F12559" s="85" t="s">
        <v>55</v>
      </c>
      <c r="G12559" s="86" t="s">
        <v>17409</v>
      </c>
      <c r="H12559" s="85" t="s">
        <v>1</v>
      </c>
      <c r="I12559" s="85">
        <v>1</v>
      </c>
      <c r="J12559" s="88">
        <v>2.875458678603799</v>
      </c>
      <c r="K12559" s="146">
        <v>2.8899652727702749</v>
      </c>
      <c r="L12559" s="147">
        <v>1.101398109775388E-8</v>
      </c>
      <c r="M12559" s="147">
        <v>0.51218341828363145</v>
      </c>
      <c r="N12559" s="87">
        <v>67.818523233037794</v>
      </c>
      <c r="O12559" s="88">
        <v>2.471989457723637</v>
      </c>
      <c r="P12559" s="89">
        <v>36.450063196295133</v>
      </c>
    </row>
    <row r="12560" spans="1:16">
      <c r="A12560" s="75" t="s">
        <v>17410</v>
      </c>
      <c r="B12560" s="85">
        <v>12556</v>
      </c>
      <c r="C12560" s="85">
        <v>11523</v>
      </c>
      <c r="D12560" s="85">
        <v>12556</v>
      </c>
      <c r="E12560" s="86" t="s">
        <v>17411</v>
      </c>
      <c r="F12560" s="85" t="s">
        <v>38</v>
      </c>
      <c r="G12560" s="86" t="s">
        <v>17412</v>
      </c>
      <c r="H12560" s="85" t="s">
        <v>1</v>
      </c>
      <c r="I12560" s="85">
        <v>1</v>
      </c>
      <c r="J12560" s="88">
        <v>3.6121439348232758</v>
      </c>
      <c r="K12560" s="146">
        <v>3.5498485031650806</v>
      </c>
      <c r="L12560" s="147">
        <v>1.4455035718570421E-8</v>
      </c>
      <c r="M12560" s="147">
        <v>0.47708079376130103</v>
      </c>
      <c r="N12560" s="87">
        <v>72.583821273054639</v>
      </c>
      <c r="O12560" s="88">
        <v>3.1043027272952011</v>
      </c>
      <c r="P12560" s="89">
        <v>42.768521591293158</v>
      </c>
    </row>
    <row r="12561" spans="1:16">
      <c r="A12561" s="75" t="s">
        <v>17413</v>
      </c>
      <c r="B12561" s="85">
        <v>12557</v>
      </c>
      <c r="C12561" s="85">
        <v>11524</v>
      </c>
      <c r="D12561" s="85">
        <v>12557</v>
      </c>
      <c r="E12561" s="86" t="s">
        <v>17411</v>
      </c>
      <c r="F12561" s="85" t="s">
        <v>11</v>
      </c>
      <c r="G12561" s="86" t="s">
        <v>17412</v>
      </c>
      <c r="H12561" s="85" t="s">
        <v>1</v>
      </c>
      <c r="I12561" s="85">
        <v>1</v>
      </c>
      <c r="J12561" s="88">
        <v>2.990844211554891</v>
      </c>
      <c r="K12561" s="146">
        <v>2.5744028397846939</v>
      </c>
      <c r="L12561" s="147">
        <v>1.130438604161257E-8</v>
      </c>
      <c r="M12561" s="147">
        <v>0.53091797449807188</v>
      </c>
      <c r="N12561" s="87">
        <v>73.766415825566966</v>
      </c>
      <c r="O12561" s="88">
        <v>2.533538628220084</v>
      </c>
      <c r="P12561" s="89">
        <v>34.345421285088058</v>
      </c>
    </row>
    <row r="12562" spans="1:16">
      <c r="A12562" s="75" t="s">
        <v>24337</v>
      </c>
      <c r="B12562" s="85">
        <v>12558</v>
      </c>
      <c r="C12562" s="85">
        <v>14848</v>
      </c>
      <c r="D12562" s="85">
        <v>12558</v>
      </c>
      <c r="E12562" s="86" t="s">
        <v>24338</v>
      </c>
      <c r="F12562" s="85" t="s">
        <v>38</v>
      </c>
      <c r="G12562" s="86" t="s">
        <v>17412</v>
      </c>
      <c r="H12562" s="85" t="s">
        <v>1</v>
      </c>
      <c r="I12562" s="85">
        <v>1</v>
      </c>
      <c r="J12562" s="88">
        <v>3.5575957675339511</v>
      </c>
      <c r="K12562" s="146">
        <v>3.4732599786514147</v>
      </c>
      <c r="L12562" s="147">
        <v>1.41468094399876E-8</v>
      </c>
      <c r="M12562" s="147">
        <v>0.47009429963261312</v>
      </c>
      <c r="N12562" s="87">
        <v>71.800598892282835</v>
      </c>
      <c r="O12562" s="88">
        <v>3.0547378541561789</v>
      </c>
      <c r="P12562" s="89">
        <v>42.544740591077492</v>
      </c>
    </row>
    <row r="12563" spans="1:16">
      <c r="A12563" s="75" t="s">
        <v>24339</v>
      </c>
      <c r="B12563" s="85">
        <v>12559</v>
      </c>
      <c r="C12563" s="85">
        <v>14849</v>
      </c>
      <c r="D12563" s="85">
        <v>12559</v>
      </c>
      <c r="E12563" s="86" t="s">
        <v>24338</v>
      </c>
      <c r="F12563" s="85" t="s">
        <v>11</v>
      </c>
      <c r="G12563" s="86" t="s">
        <v>17412</v>
      </c>
      <c r="H12563" s="85" t="s">
        <v>1</v>
      </c>
      <c r="I12563" s="85">
        <v>1</v>
      </c>
      <c r="J12563" s="88">
        <v>2.962271119985473</v>
      </c>
      <c r="K12563" s="146">
        <v>2.5427072664111812</v>
      </c>
      <c r="L12563" s="147">
        <v>1.116410841649704E-8</v>
      </c>
      <c r="M12563" s="147">
        <v>0.52692656908129853</v>
      </c>
      <c r="N12563" s="87">
        <v>73.327159199658794</v>
      </c>
      <c r="O12563" s="88">
        <v>2.5079075953175471</v>
      </c>
      <c r="P12563" s="89">
        <v>34.201619463927315</v>
      </c>
    </row>
    <row r="12564" spans="1:16">
      <c r="A12564" s="75" t="s">
        <v>17414</v>
      </c>
      <c r="B12564" s="85">
        <v>12560</v>
      </c>
      <c r="C12564" s="85">
        <v>11525</v>
      </c>
      <c r="D12564" s="85">
        <v>12560</v>
      </c>
      <c r="E12564" s="86" t="s">
        <v>17415</v>
      </c>
      <c r="F12564" s="85" t="s">
        <v>38</v>
      </c>
      <c r="G12564" s="86" t="s">
        <v>17416</v>
      </c>
      <c r="H12564" s="85" t="s">
        <v>1</v>
      </c>
      <c r="I12564" s="85">
        <v>1</v>
      </c>
      <c r="J12564" s="88">
        <v>3.2113337238448549</v>
      </c>
      <c r="K12564" s="146">
        <v>3.9278619316863779</v>
      </c>
      <c r="L12564" s="147">
        <v>1.4845016007532409E-8</v>
      </c>
      <c r="M12564" s="147">
        <v>0.30410842659729548</v>
      </c>
      <c r="N12564" s="87">
        <v>49.303902064617873</v>
      </c>
      <c r="O12564" s="88">
        <v>2.4585213686362111</v>
      </c>
      <c r="P12564" s="89">
        <v>49.864640843519119</v>
      </c>
    </row>
    <row r="12565" spans="1:16">
      <c r="A12565" s="75" t="s">
        <v>17417</v>
      </c>
      <c r="B12565" s="85">
        <v>12561</v>
      </c>
      <c r="C12565" s="85">
        <v>11526</v>
      </c>
      <c r="D12565" s="85">
        <v>12561</v>
      </c>
      <c r="E12565" s="86" t="s">
        <v>17415</v>
      </c>
      <c r="F12565" s="85" t="s">
        <v>11</v>
      </c>
      <c r="G12565" s="86" t="s">
        <v>17416</v>
      </c>
      <c r="H12565" s="85" t="s">
        <v>1</v>
      </c>
      <c r="I12565" s="85">
        <v>1</v>
      </c>
      <c r="J12565" s="88">
        <v>3.183250789763842</v>
      </c>
      <c r="K12565" s="146">
        <v>3.879336550489179</v>
      </c>
      <c r="L12565" s="147">
        <v>1.4666786725880321E-8</v>
      </c>
      <c r="M12565" s="147">
        <v>0.30099090999429418</v>
      </c>
      <c r="N12565" s="87">
        <v>48.943544462147123</v>
      </c>
      <c r="O12565" s="88">
        <v>2.4336840391517489</v>
      </c>
      <c r="P12565" s="89">
        <v>49.724311263029939</v>
      </c>
    </row>
    <row r="12566" spans="1:16">
      <c r="A12566" s="75" t="s">
        <v>24340</v>
      </c>
      <c r="B12566" s="85">
        <v>12562</v>
      </c>
      <c r="C12566" s="85">
        <v>14850</v>
      </c>
      <c r="D12566" s="85">
        <v>12562</v>
      </c>
      <c r="E12566" s="86" t="s">
        <v>24341</v>
      </c>
      <c r="F12566" s="85" t="s">
        <v>38</v>
      </c>
      <c r="G12566" s="86" t="s">
        <v>17416</v>
      </c>
      <c r="H12566" s="85" t="s">
        <v>1</v>
      </c>
      <c r="I12566" s="85">
        <v>1</v>
      </c>
      <c r="J12566" s="88">
        <v>3.1567855565555361</v>
      </c>
      <c r="K12566" s="146">
        <v>3.8512734071727133</v>
      </c>
      <c r="L12566" s="147">
        <v>1.45367897289496E-8</v>
      </c>
      <c r="M12566" s="147">
        <v>0.2971219324686073</v>
      </c>
      <c r="N12566" s="87">
        <v>48.520679683846112</v>
      </c>
      <c r="O12566" s="88">
        <v>2.4089564954971929</v>
      </c>
      <c r="P12566" s="89">
        <v>49.648036902896102</v>
      </c>
    </row>
    <row r="12567" spans="1:16">
      <c r="A12567" s="75" t="s">
        <v>24342</v>
      </c>
      <c r="B12567" s="85">
        <v>12563</v>
      </c>
      <c r="C12567" s="85">
        <v>14851</v>
      </c>
      <c r="D12567" s="85">
        <v>12563</v>
      </c>
      <c r="E12567" s="86" t="s">
        <v>24341</v>
      </c>
      <c r="F12567" s="85" t="s">
        <v>24343</v>
      </c>
      <c r="G12567" s="86" t="s">
        <v>17416</v>
      </c>
      <c r="H12567" s="85" t="s">
        <v>1</v>
      </c>
      <c r="I12567" s="85">
        <v>1</v>
      </c>
      <c r="J12567" s="88">
        <v>3.1546776981944218</v>
      </c>
      <c r="K12567" s="146">
        <v>3.8476409771156641</v>
      </c>
      <c r="L12567" s="147">
        <v>1.452650910076478E-8</v>
      </c>
      <c r="M12567" s="147">
        <v>0.29699950457752128</v>
      </c>
      <c r="N12567" s="87">
        <v>48.504287836238937</v>
      </c>
      <c r="O12567" s="88">
        <v>2.408053006249212</v>
      </c>
      <c r="P12567" s="89">
        <v>49.646188278845052</v>
      </c>
    </row>
    <row r="12568" spans="1:16">
      <c r="A12568" s="75" t="s">
        <v>17418</v>
      </c>
      <c r="B12568" s="85">
        <v>12564</v>
      </c>
      <c r="C12568" s="85">
        <v>11527</v>
      </c>
      <c r="D12568" s="85">
        <v>12564</v>
      </c>
      <c r="E12568" s="86" t="s">
        <v>17419</v>
      </c>
      <c r="F12568" s="85" t="s">
        <v>55</v>
      </c>
      <c r="G12568" s="86" t="s">
        <v>17420</v>
      </c>
      <c r="H12568" s="85" t="s">
        <v>1</v>
      </c>
      <c r="I12568" s="85">
        <v>1</v>
      </c>
      <c r="J12568" s="88">
        <v>3.60049081409417</v>
      </c>
      <c r="K12568" s="146">
        <v>3.6509141924250601</v>
      </c>
      <c r="L12568" s="147">
        <v>1.5204097017468592E-8</v>
      </c>
      <c r="M12568" s="147">
        <v>0.76634783946225649</v>
      </c>
      <c r="N12568" s="87">
        <v>95.969911283839295</v>
      </c>
      <c r="O12568" s="88">
        <v>2.9865640938708382</v>
      </c>
      <c r="P12568" s="89">
        <v>31.119796339477872</v>
      </c>
    </row>
    <row r="12569" spans="1:16">
      <c r="A12569" s="75" t="s">
        <v>24344</v>
      </c>
      <c r="B12569" s="85">
        <v>12565</v>
      </c>
      <c r="C12569" s="85">
        <v>14852</v>
      </c>
      <c r="D12569" s="85">
        <v>12565</v>
      </c>
      <c r="E12569" s="86" t="s">
        <v>24345</v>
      </c>
      <c r="F12569" s="85" t="s">
        <v>38</v>
      </c>
      <c r="G12569" s="86" t="s">
        <v>17420</v>
      </c>
      <c r="H12569" s="85" t="s">
        <v>1</v>
      </c>
      <c r="I12569" s="85">
        <v>1</v>
      </c>
      <c r="J12569" s="88">
        <v>4.4279229927064012</v>
      </c>
      <c r="K12569" s="146">
        <v>4.468295860423301</v>
      </c>
      <c r="L12569" s="147">
        <v>1.843466161592909E-8</v>
      </c>
      <c r="M12569" s="147">
        <v>0.8008405144155889</v>
      </c>
      <c r="N12569" s="87">
        <v>105.18681349846339</v>
      </c>
      <c r="O12569" s="88">
        <v>3.7323854070490099</v>
      </c>
      <c r="P12569" s="89">
        <v>35.483396472539155</v>
      </c>
    </row>
    <row r="12570" spans="1:16">
      <c r="A12570" s="75" t="s">
        <v>24346</v>
      </c>
      <c r="B12570" s="85">
        <v>12566</v>
      </c>
      <c r="C12570" s="85">
        <v>14853</v>
      </c>
      <c r="D12570" s="85">
        <v>12566</v>
      </c>
      <c r="E12570" s="86" t="s">
        <v>24345</v>
      </c>
      <c r="F12570" s="85" t="s">
        <v>11</v>
      </c>
      <c r="G12570" s="86" t="s">
        <v>17420</v>
      </c>
      <c r="H12570" s="85" t="s">
        <v>1</v>
      </c>
      <c r="I12570" s="85">
        <v>1</v>
      </c>
      <c r="J12570" s="88">
        <v>4.0665400610893441</v>
      </c>
      <c r="K12570" s="146">
        <v>3.5662938280938077</v>
      </c>
      <c r="L12570" s="147">
        <v>1.6080600401702181E-8</v>
      </c>
      <c r="M12570" s="147">
        <v>0.83672271220473649</v>
      </c>
      <c r="N12570" s="87">
        <v>106.93227337682239</v>
      </c>
      <c r="O12570" s="88">
        <v>3.4317377044224422</v>
      </c>
      <c r="P12570" s="89">
        <v>32.092628315580846</v>
      </c>
    </row>
    <row r="12571" spans="1:16">
      <c r="A12571" s="75" t="s">
        <v>24485</v>
      </c>
      <c r="B12571" s="85">
        <v>12567</v>
      </c>
      <c r="C12571" s="85">
        <v>14949</v>
      </c>
      <c r="D12571" s="85">
        <v>12567</v>
      </c>
      <c r="E12571" s="86" t="s">
        <v>24477</v>
      </c>
      <c r="F12571" s="85" t="s">
        <v>38</v>
      </c>
      <c r="G12571" s="86" t="s">
        <v>17420</v>
      </c>
      <c r="H12571" s="85" t="s">
        <v>1</v>
      </c>
      <c r="I12571" s="85">
        <v>1</v>
      </c>
      <c r="J12571" s="88">
        <v>1.238164498223679</v>
      </c>
      <c r="K12571" s="146">
        <v>1.4625637182820563</v>
      </c>
      <c r="L12571" s="147">
        <v>6.0318991284100516E-9</v>
      </c>
      <c r="M12571" s="147">
        <v>0.63271298437042556</v>
      </c>
      <c r="N12571" s="87">
        <v>66.992035478567161</v>
      </c>
      <c r="O12571" s="88">
        <v>0.86517472948945551</v>
      </c>
      <c r="P12571" s="89">
        <v>12.914590866047829</v>
      </c>
    </row>
    <row r="12572" spans="1:16">
      <c r="A12572" s="75" t="s">
        <v>24495</v>
      </c>
      <c r="B12572" s="85">
        <v>12568</v>
      </c>
      <c r="C12572" s="85">
        <v>14959</v>
      </c>
      <c r="D12572" s="85">
        <v>12568</v>
      </c>
      <c r="E12572" s="86" t="s">
        <v>24477</v>
      </c>
      <c r="F12572" s="85" t="s">
        <v>11</v>
      </c>
      <c r="G12572" s="86" t="s">
        <v>17420</v>
      </c>
      <c r="H12572" s="85" t="s">
        <v>1</v>
      </c>
      <c r="I12572" s="85">
        <v>1</v>
      </c>
      <c r="J12572" s="88">
        <v>1.2330252779261901</v>
      </c>
      <c r="K12572" s="146">
        <v>1.2976202912723169</v>
      </c>
      <c r="L12572" s="147">
        <v>5.7080155681296109E-9</v>
      </c>
      <c r="M12572" s="147">
        <v>0.63549161324328174</v>
      </c>
      <c r="N12572" s="87">
        <v>67.318660886447617</v>
      </c>
      <c r="O12572" s="88">
        <v>0.80832644993140612</v>
      </c>
      <c r="P12572" s="89">
        <v>12.007464784465668</v>
      </c>
    </row>
    <row r="12573" spans="1:16">
      <c r="A12573" s="75" t="s">
        <v>17421</v>
      </c>
      <c r="B12573" s="85">
        <v>12569</v>
      </c>
      <c r="C12573" s="85">
        <v>11528</v>
      </c>
      <c r="D12573" s="85">
        <v>12569</v>
      </c>
      <c r="E12573" s="86" t="s">
        <v>17422</v>
      </c>
      <c r="F12573" s="85" t="s">
        <v>55</v>
      </c>
      <c r="G12573" s="86" t="s">
        <v>17423</v>
      </c>
      <c r="H12573" s="85" t="s">
        <v>1</v>
      </c>
      <c r="I12573" s="85">
        <v>1</v>
      </c>
      <c r="J12573" s="88">
        <v>1.2741875726193099</v>
      </c>
      <c r="K12573" s="146">
        <v>1.4549727176651377</v>
      </c>
      <c r="L12573" s="147">
        <v>6.1231367092178726E-9</v>
      </c>
      <c r="M12573" s="147">
        <v>0.63869103755774725</v>
      </c>
      <c r="N12573" s="87">
        <v>67.659528858910448</v>
      </c>
      <c r="O12573" s="88">
        <v>0.88045713289649019</v>
      </c>
      <c r="P12573" s="89">
        <v>13.013054446957444</v>
      </c>
    </row>
    <row r="12574" spans="1:16">
      <c r="A12574" s="75" t="s">
        <v>24486</v>
      </c>
      <c r="B12574" s="85">
        <v>12570</v>
      </c>
      <c r="C12574" s="85">
        <v>14950</v>
      </c>
      <c r="D12574" s="85">
        <v>12570</v>
      </c>
      <c r="E12574" s="86" t="s">
        <v>24477</v>
      </c>
      <c r="F12574" s="85" t="s">
        <v>38</v>
      </c>
      <c r="G12574" s="86" t="s">
        <v>17423</v>
      </c>
      <c r="H12574" s="85" t="s">
        <v>1</v>
      </c>
      <c r="I12574" s="85">
        <v>1</v>
      </c>
      <c r="J12574" s="88">
        <v>1.2381644982236799</v>
      </c>
      <c r="K12574" s="146">
        <v>1.4625637182820568</v>
      </c>
      <c r="L12574" s="147">
        <v>6.0318991284100516E-9</v>
      </c>
      <c r="M12574" s="147">
        <v>0.63271298437042556</v>
      </c>
      <c r="N12574" s="87">
        <v>66.992035478567161</v>
      </c>
      <c r="O12574" s="88">
        <v>0.86517472948945573</v>
      </c>
      <c r="P12574" s="89">
        <v>12.914590866047833</v>
      </c>
    </row>
    <row r="12575" spans="1:16">
      <c r="A12575" s="75" t="s">
        <v>24496</v>
      </c>
      <c r="B12575" s="85">
        <v>12571</v>
      </c>
      <c r="C12575" s="85">
        <v>14960</v>
      </c>
      <c r="D12575" s="85">
        <v>12571</v>
      </c>
      <c r="E12575" s="86" t="s">
        <v>24477</v>
      </c>
      <c r="F12575" s="85" t="s">
        <v>11</v>
      </c>
      <c r="G12575" s="86" t="s">
        <v>17423</v>
      </c>
      <c r="H12575" s="85" t="s">
        <v>1</v>
      </c>
      <c r="I12575" s="85">
        <v>1</v>
      </c>
      <c r="J12575" s="88">
        <v>1.2330252779261901</v>
      </c>
      <c r="K12575" s="146">
        <v>1.2976202912723169</v>
      </c>
      <c r="L12575" s="147">
        <v>5.7080155681296109E-9</v>
      </c>
      <c r="M12575" s="147">
        <v>0.63549161324328174</v>
      </c>
      <c r="N12575" s="87">
        <v>67.318660886447617</v>
      </c>
      <c r="O12575" s="88">
        <v>0.80832644993140612</v>
      </c>
      <c r="P12575" s="89">
        <v>12.007464784465668</v>
      </c>
    </row>
    <row r="12576" spans="1:16">
      <c r="A12576" s="75" t="s">
        <v>17424</v>
      </c>
      <c r="B12576" s="85">
        <v>12572</v>
      </c>
      <c r="C12576" s="85">
        <v>11529</v>
      </c>
      <c r="D12576" s="85">
        <v>12572</v>
      </c>
      <c r="E12576" s="86" t="s">
        <v>17425</v>
      </c>
      <c r="F12576" s="85" t="s">
        <v>38</v>
      </c>
      <c r="G12576" s="86" t="s">
        <v>17426</v>
      </c>
      <c r="H12576" s="85" t="s">
        <v>1</v>
      </c>
      <c r="I12576" s="85">
        <v>1</v>
      </c>
      <c r="J12576" s="88">
        <v>6.3470956052290921</v>
      </c>
      <c r="K12576" s="146">
        <v>9.2317125997525817</v>
      </c>
      <c r="L12576" s="147">
        <v>2.9071632142547829E-8</v>
      </c>
      <c r="M12576" s="147">
        <v>0.79795040745632317</v>
      </c>
      <c r="N12576" s="87">
        <v>115.5508995470492</v>
      </c>
      <c r="O12576" s="88">
        <v>4.7652970544731454</v>
      </c>
      <c r="P12576" s="89">
        <v>41.23980923690555</v>
      </c>
    </row>
    <row r="12577" spans="1:16">
      <c r="A12577" s="75" t="s">
        <v>17427</v>
      </c>
      <c r="B12577" s="85">
        <v>12573</v>
      </c>
      <c r="C12577" s="85">
        <v>11530</v>
      </c>
      <c r="D12577" s="85">
        <v>12573</v>
      </c>
      <c r="E12577" s="86" t="s">
        <v>17425</v>
      </c>
      <c r="F12577" s="85" t="s">
        <v>11</v>
      </c>
      <c r="G12577" s="86" t="s">
        <v>17426</v>
      </c>
      <c r="H12577" s="85" t="s">
        <v>1</v>
      </c>
      <c r="I12577" s="85">
        <v>1</v>
      </c>
      <c r="J12577" s="88">
        <v>4.2773251977215399</v>
      </c>
      <c r="K12577" s="146">
        <v>6.5224262706127236</v>
      </c>
      <c r="L12577" s="147">
        <v>2.0873770826570959E-8</v>
      </c>
      <c r="M12577" s="147">
        <v>0.75224660310158031</v>
      </c>
      <c r="N12577" s="87">
        <v>110.4498299932268</v>
      </c>
      <c r="O12577" s="88">
        <v>3.5285450829888898</v>
      </c>
      <c r="P12577" s="89">
        <v>31.947039512919787</v>
      </c>
    </row>
    <row r="12578" spans="1:16">
      <c r="A12578" s="75" t="s">
        <v>24351</v>
      </c>
      <c r="B12578" s="85">
        <v>12574</v>
      </c>
      <c r="C12578" s="85">
        <v>14856</v>
      </c>
      <c r="D12578" s="85">
        <v>12574</v>
      </c>
      <c r="E12578" s="86" t="s">
        <v>24350</v>
      </c>
      <c r="F12578" s="85" t="s">
        <v>38</v>
      </c>
      <c r="G12578" s="86" t="s">
        <v>17426</v>
      </c>
      <c r="H12578" s="85" t="s">
        <v>1</v>
      </c>
      <c r="I12578" s="85">
        <v>1</v>
      </c>
      <c r="J12578" s="88">
        <v>6.2596227190974494</v>
      </c>
      <c r="K12578" s="146">
        <v>9.1207112827498946</v>
      </c>
      <c r="L12578" s="147">
        <v>2.8608464002158289E-8</v>
      </c>
      <c r="M12578" s="147">
        <v>0.78626108648490489</v>
      </c>
      <c r="N12578" s="87">
        <v>114.25750362898211</v>
      </c>
      <c r="O12578" s="88">
        <v>4.6858657484593333</v>
      </c>
      <c r="P12578" s="89">
        <v>41.011448698155654</v>
      </c>
    </row>
    <row r="12579" spans="1:16">
      <c r="A12579" s="75" t="s">
        <v>24353</v>
      </c>
      <c r="B12579" s="85">
        <v>12575</v>
      </c>
      <c r="C12579" s="85">
        <v>14858</v>
      </c>
      <c r="D12579" s="85">
        <v>12575</v>
      </c>
      <c r="E12579" s="86" t="s">
        <v>24350</v>
      </c>
      <c r="F12579" s="85" t="s">
        <v>11</v>
      </c>
      <c r="G12579" s="86" t="s">
        <v>17426</v>
      </c>
      <c r="H12579" s="85" t="s">
        <v>1</v>
      </c>
      <c r="I12579" s="85">
        <v>1</v>
      </c>
      <c r="J12579" s="88">
        <v>4.2487521061521081</v>
      </c>
      <c r="K12579" s="146">
        <v>6.4907306972392007</v>
      </c>
      <c r="L12579" s="147">
        <v>2.0733493201455139E-8</v>
      </c>
      <c r="M12579" s="147">
        <v>0.74825519768480808</v>
      </c>
      <c r="N12579" s="87">
        <v>110.0105733673186</v>
      </c>
      <c r="O12579" s="88">
        <v>3.502914050086344</v>
      </c>
      <c r="P12579" s="89">
        <v>31.84161251837428</v>
      </c>
    </row>
    <row r="12580" spans="1:16">
      <c r="A12580" s="75" t="s">
        <v>17428</v>
      </c>
      <c r="B12580" s="85">
        <v>12576</v>
      </c>
      <c r="C12580" s="85">
        <v>11531</v>
      </c>
      <c r="D12580" s="85">
        <v>12576</v>
      </c>
      <c r="E12580" s="86" t="s">
        <v>17429</v>
      </c>
      <c r="F12580" s="85" t="s">
        <v>55</v>
      </c>
      <c r="G12580" s="86" t="s">
        <v>17430</v>
      </c>
      <c r="H12580" s="85" t="s">
        <v>1</v>
      </c>
      <c r="I12580" s="85">
        <v>1</v>
      </c>
      <c r="J12580" s="88">
        <v>8.8723070957528307</v>
      </c>
      <c r="K12580" s="146">
        <v>35.063538598348849</v>
      </c>
      <c r="L12580" s="147">
        <v>9.3405679384377857E-8</v>
      </c>
      <c r="M12580" s="147">
        <v>1.289524944076154</v>
      </c>
      <c r="N12580" s="87">
        <v>183.3859568040792</v>
      </c>
      <c r="O12580" s="88">
        <v>7.3691874380716671</v>
      </c>
      <c r="P12580" s="89">
        <v>40.184033535046282</v>
      </c>
    </row>
    <row r="12581" spans="1:16">
      <c r="A12581" s="75" t="s">
        <v>24354</v>
      </c>
      <c r="B12581" s="85">
        <v>12577</v>
      </c>
      <c r="C12581" s="85">
        <v>14859</v>
      </c>
      <c r="D12581" s="85">
        <v>12577</v>
      </c>
      <c r="E12581" s="86" t="s">
        <v>24355</v>
      </c>
      <c r="F12581" s="85" t="s">
        <v>38</v>
      </c>
      <c r="G12581" s="86" t="s">
        <v>17430</v>
      </c>
      <c r="H12581" s="85" t="s">
        <v>1</v>
      </c>
      <c r="I12581" s="85">
        <v>1</v>
      </c>
      <c r="J12581" s="88">
        <v>9.1002337769744237</v>
      </c>
      <c r="K12581" s="146">
        <v>35.390752836863406</v>
      </c>
      <c r="L12581" s="147">
        <v>9.4268899813181937E-8</v>
      </c>
      <c r="M12581" s="147">
        <v>1.282771748295588</v>
      </c>
      <c r="N12581" s="87">
        <v>182.89873135101939</v>
      </c>
      <c r="O12581" s="88">
        <v>7.5150594259483308</v>
      </c>
      <c r="P12581" s="89">
        <v>41.088636156395324</v>
      </c>
    </row>
    <row r="12582" spans="1:16">
      <c r="A12582" s="75" t="s">
        <v>24356</v>
      </c>
      <c r="B12582" s="85">
        <v>12578</v>
      </c>
      <c r="C12582" s="85">
        <v>14860</v>
      </c>
      <c r="D12582" s="85">
        <v>12578</v>
      </c>
      <c r="E12582" s="86" t="s">
        <v>24355</v>
      </c>
      <c r="F12582" s="85" t="s">
        <v>11</v>
      </c>
      <c r="G12582" s="86" t="s">
        <v>17430</v>
      </c>
      <c r="H12582" s="85" t="s">
        <v>1</v>
      </c>
      <c r="I12582" s="85">
        <v>1</v>
      </c>
      <c r="J12582" s="88">
        <v>7.5723600189715139</v>
      </c>
      <c r="K12582" s="146">
        <v>33.268977494154456</v>
      </c>
      <c r="L12582" s="147">
        <v>8.8009864149440555E-8</v>
      </c>
      <c r="M12582" s="147">
        <v>1.2663676490092459</v>
      </c>
      <c r="N12582" s="87">
        <v>179.7809500977981</v>
      </c>
      <c r="O12582" s="88">
        <v>6.4376962603687531</v>
      </c>
      <c r="P12582" s="89">
        <v>35.808556228380951</v>
      </c>
    </row>
    <row r="12583" spans="1:16">
      <c r="A12583" s="75" t="s">
        <v>17431</v>
      </c>
      <c r="B12583" s="85">
        <v>12579</v>
      </c>
      <c r="C12583" s="85">
        <v>11532</v>
      </c>
      <c r="D12583" s="85">
        <v>12579</v>
      </c>
      <c r="E12583" s="86" t="s">
        <v>17432</v>
      </c>
      <c r="F12583" s="85" t="s">
        <v>55</v>
      </c>
      <c r="G12583" s="86" t="s">
        <v>17433</v>
      </c>
      <c r="H12583" s="85" t="s">
        <v>260</v>
      </c>
      <c r="I12583" s="85">
        <v>1</v>
      </c>
      <c r="J12583" s="88">
        <v>19068.712442213979</v>
      </c>
      <c r="K12583" s="146">
        <v>64003.125793516585</v>
      </c>
      <c r="L12583" s="147">
        <v>1.121108426187798E-4</v>
      </c>
      <c r="M12583" s="147">
        <v>1760.645741220221</v>
      </c>
      <c r="N12583" s="87">
        <v>235812.30664676891</v>
      </c>
      <c r="O12583" s="88">
        <v>16930.032389500069</v>
      </c>
      <c r="P12583" s="89">
        <v>71.794524341174977</v>
      </c>
    </row>
    <row r="12584" spans="1:16">
      <c r="A12584" s="75" t="s">
        <v>24357</v>
      </c>
      <c r="B12584" s="85">
        <v>12580</v>
      </c>
      <c r="C12584" s="85">
        <v>14861</v>
      </c>
      <c r="D12584" s="85">
        <v>12580</v>
      </c>
      <c r="E12584" s="86" t="s">
        <v>24358</v>
      </c>
      <c r="F12584" s="85" t="s">
        <v>32</v>
      </c>
      <c r="G12584" s="86" t="s">
        <v>17433</v>
      </c>
      <c r="H12584" s="85" t="s">
        <v>260</v>
      </c>
      <c r="I12584" s="85">
        <v>1</v>
      </c>
      <c r="J12584" s="88">
        <v>15938.66906721182</v>
      </c>
      <c r="K12584" s="146">
        <v>59705.902554164284</v>
      </c>
      <c r="L12584" s="147">
        <v>9.9505894338692693E-5</v>
      </c>
      <c r="M12584" s="147">
        <v>1632.029743641566</v>
      </c>
      <c r="N12584" s="87">
        <v>207857.74797215089</v>
      </c>
      <c r="O12584" s="88">
        <v>14164.50335409509</v>
      </c>
      <c r="P12584" s="89">
        <v>68.1451785766142</v>
      </c>
    </row>
    <row r="12585" spans="1:16">
      <c r="A12585" s="75" t="s">
        <v>24359</v>
      </c>
      <c r="B12585" s="85">
        <v>12581</v>
      </c>
      <c r="C12585" s="85">
        <v>14862</v>
      </c>
      <c r="D12585" s="85">
        <v>12581</v>
      </c>
      <c r="E12585" s="86" t="s">
        <v>24358</v>
      </c>
      <c r="F12585" s="85" t="s">
        <v>38</v>
      </c>
      <c r="G12585" s="86" t="s">
        <v>17433</v>
      </c>
      <c r="H12585" s="85" t="s">
        <v>260</v>
      </c>
      <c r="I12585" s="85">
        <v>1</v>
      </c>
      <c r="J12585" s="88">
        <v>19068.712442213979</v>
      </c>
      <c r="K12585" s="146">
        <v>64003.125793516585</v>
      </c>
      <c r="L12585" s="147">
        <v>1.121108426187798E-4</v>
      </c>
      <c r="M12585" s="147">
        <v>1760.645741220221</v>
      </c>
      <c r="N12585" s="87">
        <v>235812.30664676891</v>
      </c>
      <c r="O12585" s="88">
        <v>16930.032389500069</v>
      </c>
      <c r="P12585" s="89">
        <v>71.794524341174977</v>
      </c>
    </row>
    <row r="12586" spans="1:16">
      <c r="A12586" s="75" t="s">
        <v>17434</v>
      </c>
      <c r="B12586" s="85">
        <v>12582</v>
      </c>
      <c r="C12586" s="85">
        <v>11533</v>
      </c>
      <c r="D12586" s="85">
        <v>12582</v>
      </c>
      <c r="E12586" s="86" t="s">
        <v>17435</v>
      </c>
      <c r="F12586" s="85" t="s">
        <v>55</v>
      </c>
      <c r="G12586" s="86" t="s">
        <v>17436</v>
      </c>
      <c r="H12586" s="85" t="s">
        <v>260</v>
      </c>
      <c r="I12586" s="85">
        <v>1</v>
      </c>
      <c r="J12586" s="88">
        <v>58.949636778367598</v>
      </c>
      <c r="K12586" s="146">
        <v>206.03569606205483</v>
      </c>
      <c r="L12586" s="147">
        <v>4.5783924585779428E-7</v>
      </c>
      <c r="M12586" s="147">
        <v>4.6120062778796811</v>
      </c>
      <c r="N12586" s="87">
        <v>745.56243246216161</v>
      </c>
      <c r="O12586" s="88">
        <v>51.851879878565867</v>
      </c>
      <c r="P12586" s="89">
        <v>69.547334496628395</v>
      </c>
    </row>
    <row r="12587" spans="1:16">
      <c r="A12587" s="75" t="s">
        <v>24360</v>
      </c>
      <c r="B12587" s="85">
        <v>12583</v>
      </c>
      <c r="C12587" s="85">
        <v>14863</v>
      </c>
      <c r="D12587" s="85">
        <v>12583</v>
      </c>
      <c r="E12587" s="86" t="s">
        <v>24361</v>
      </c>
      <c r="F12587" s="85" t="s">
        <v>55</v>
      </c>
      <c r="G12587" s="86" t="s">
        <v>17436</v>
      </c>
      <c r="H12587" s="85" t="s">
        <v>260</v>
      </c>
      <c r="I12587" s="85">
        <v>1</v>
      </c>
      <c r="J12587" s="88">
        <v>58.120001771015012</v>
      </c>
      <c r="K12587" s="146">
        <v>204.90440463276354</v>
      </c>
      <c r="L12587" s="147">
        <v>4.5332014468046511E-7</v>
      </c>
      <c r="M12587" s="147">
        <v>4.4994565408541938</v>
      </c>
      <c r="N12587" s="87">
        <v>733.25913076624306</v>
      </c>
      <c r="O12587" s="88">
        <v>51.099360773342248</v>
      </c>
      <c r="P12587" s="89">
        <v>69.687997911385438</v>
      </c>
    </row>
    <row r="12588" spans="1:16">
      <c r="A12588" s="75" t="s">
        <v>17437</v>
      </c>
      <c r="B12588" s="85">
        <v>12584</v>
      </c>
      <c r="C12588" s="85">
        <v>11534</v>
      </c>
      <c r="D12588" s="85">
        <v>12584</v>
      </c>
      <c r="E12588" s="86" t="s">
        <v>17438</v>
      </c>
      <c r="F12588" s="85" t="s">
        <v>55</v>
      </c>
      <c r="G12588" s="86" t="s">
        <v>17439</v>
      </c>
      <c r="H12588" s="85" t="s">
        <v>1</v>
      </c>
      <c r="I12588" s="85">
        <v>1</v>
      </c>
      <c r="J12588" s="88">
        <v>4.387492942015641E-2</v>
      </c>
      <c r="K12588" s="146">
        <v>6.6945676348582131E-2</v>
      </c>
      <c r="L12588" s="147">
        <v>2.2001584946226951E-10</v>
      </c>
      <c r="M12588" s="147">
        <v>3.1858530776528852E-3</v>
      </c>
      <c r="N12588" s="87">
        <v>0.65328100588619142</v>
      </c>
      <c r="O12588" s="88">
        <v>3.8543199931593379E-2</v>
      </c>
      <c r="P12588" s="89">
        <v>58.99941921517923</v>
      </c>
    </row>
    <row r="12589" spans="1:16">
      <c r="A12589" s="75" t="s">
        <v>24375</v>
      </c>
      <c r="B12589" s="85">
        <v>12585</v>
      </c>
      <c r="C12589" s="85">
        <v>14874</v>
      </c>
      <c r="D12589" s="85">
        <v>12585</v>
      </c>
      <c r="E12589" s="86" t="s">
        <v>17439</v>
      </c>
      <c r="F12589" s="85" t="s">
        <v>32</v>
      </c>
      <c r="G12589" s="86" t="s">
        <v>17439</v>
      </c>
      <c r="H12589" s="85" t="s">
        <v>1</v>
      </c>
      <c r="I12589" s="85">
        <v>1</v>
      </c>
      <c r="J12589" s="88">
        <v>1.1254057614139661E-2</v>
      </c>
      <c r="K12589" s="146">
        <v>2.2758522895555536E-2</v>
      </c>
      <c r="L12589" s="147">
        <v>7.4783105506063478E-11</v>
      </c>
      <c r="M12589" s="147">
        <v>1.601669956692573E-3</v>
      </c>
      <c r="N12589" s="87">
        <v>0.33067505213978032</v>
      </c>
      <c r="O12589" s="88">
        <v>9.1844105080579573E-3</v>
      </c>
      <c r="P12589" s="89">
        <v>27.774730656655638</v>
      </c>
    </row>
    <row r="12590" spans="1:16">
      <c r="A12590" s="75" t="s">
        <v>24376</v>
      </c>
      <c r="B12590" s="85">
        <v>12586</v>
      </c>
      <c r="C12590" s="85">
        <v>14875</v>
      </c>
      <c r="D12590" s="85">
        <v>12586</v>
      </c>
      <c r="E12590" s="86" t="s">
        <v>17439</v>
      </c>
      <c r="F12590" s="85" t="s">
        <v>38</v>
      </c>
      <c r="G12590" s="86" t="s">
        <v>17439</v>
      </c>
      <c r="H12590" s="85" t="s">
        <v>1</v>
      </c>
      <c r="I12590" s="85">
        <v>1</v>
      </c>
      <c r="J12590" s="88">
        <v>4.4151826173287417E-2</v>
      </c>
      <c r="K12590" s="146">
        <v>6.7320751527258943E-2</v>
      </c>
      <c r="L12590" s="147">
        <v>2.2124863304601021E-10</v>
      </c>
      <c r="M12590" s="147">
        <v>3.1993001481409799E-3</v>
      </c>
      <c r="N12590" s="87">
        <v>0.65601939196196246</v>
      </c>
      <c r="O12590" s="88">
        <v>3.8792407050139331E-2</v>
      </c>
      <c r="P12590" s="89">
        <v>59.133018818426336</v>
      </c>
    </row>
    <row r="12591" spans="1:16">
      <c r="A12591" s="75" t="s">
        <v>17440</v>
      </c>
      <c r="B12591" s="85">
        <v>12587</v>
      </c>
      <c r="C12591" s="85">
        <v>11535</v>
      </c>
      <c r="D12591" s="85">
        <v>12587</v>
      </c>
      <c r="E12591" s="86" t="s">
        <v>17441</v>
      </c>
      <c r="F12591" s="85" t="s">
        <v>55</v>
      </c>
      <c r="G12591" s="86" t="s">
        <v>17442</v>
      </c>
      <c r="H12591" s="85" t="s">
        <v>260</v>
      </c>
      <c r="I12591" s="85">
        <v>1</v>
      </c>
      <c r="J12591" s="88">
        <v>68541.598499506028</v>
      </c>
      <c r="K12591" s="146">
        <v>129302.75251651816</v>
      </c>
      <c r="L12591" s="147">
        <v>4.9253373387033155E-4</v>
      </c>
      <c r="M12591" s="147">
        <v>10148.139684614091</v>
      </c>
      <c r="N12591" s="87">
        <v>1190337.3864924959</v>
      </c>
      <c r="O12591" s="88">
        <v>58487.248435932153</v>
      </c>
      <c r="P12591" s="89">
        <v>49.135017600575772</v>
      </c>
    </row>
    <row r="12592" spans="1:16">
      <c r="A12592" s="75" t="s">
        <v>24377</v>
      </c>
      <c r="B12592" s="85">
        <v>12588</v>
      </c>
      <c r="C12592" s="85">
        <v>14876</v>
      </c>
      <c r="D12592" s="85">
        <v>12588</v>
      </c>
      <c r="E12592" s="86" t="s">
        <v>24378</v>
      </c>
      <c r="F12592" s="85" t="s">
        <v>32</v>
      </c>
      <c r="G12592" s="86" t="s">
        <v>17442</v>
      </c>
      <c r="H12592" s="85" t="s">
        <v>260</v>
      </c>
      <c r="I12592" s="85">
        <v>1</v>
      </c>
      <c r="J12592" s="88">
        <v>63174.425862919183</v>
      </c>
      <c r="K12592" s="146">
        <v>115770.88783372394</v>
      </c>
      <c r="L12592" s="147">
        <v>4.2104415273147539E-4</v>
      </c>
      <c r="M12592" s="147">
        <v>9546.6741247773443</v>
      </c>
      <c r="N12592" s="87">
        <v>1112961.97534886</v>
      </c>
      <c r="O12592" s="88">
        <v>52064.971458388063</v>
      </c>
      <c r="P12592" s="89">
        <v>46.780548313043845</v>
      </c>
    </row>
    <row r="12593" spans="1:16">
      <c r="A12593" s="75" t="s">
        <v>24379</v>
      </c>
      <c r="B12593" s="85">
        <v>12589</v>
      </c>
      <c r="C12593" s="85">
        <v>14877</v>
      </c>
      <c r="D12593" s="85">
        <v>12589</v>
      </c>
      <c r="E12593" s="86" t="s">
        <v>24378</v>
      </c>
      <c r="F12593" s="85" t="s">
        <v>38</v>
      </c>
      <c r="G12593" s="86" t="s">
        <v>17442</v>
      </c>
      <c r="H12593" s="85" t="s">
        <v>260</v>
      </c>
      <c r="I12593" s="85">
        <v>1</v>
      </c>
      <c r="J12593" s="88">
        <v>68587.156830618187</v>
      </c>
      <c r="K12593" s="146">
        <v>129417.61544594637</v>
      </c>
      <c r="L12593" s="147">
        <v>4.9314056100803103E-4</v>
      </c>
      <c r="M12593" s="147">
        <v>10153.245122613391</v>
      </c>
      <c r="N12593" s="87">
        <v>1190994.17449607</v>
      </c>
      <c r="O12593" s="88">
        <v>58541.762840600757</v>
      </c>
      <c r="P12593" s="89">
        <v>49.153693690710774</v>
      </c>
    </row>
    <row r="12594" spans="1:16">
      <c r="A12594" s="75" t="s">
        <v>17443</v>
      </c>
      <c r="B12594" s="85">
        <v>12590</v>
      </c>
      <c r="C12594" s="85">
        <v>11536</v>
      </c>
      <c r="D12594" s="85">
        <v>12590</v>
      </c>
      <c r="E12594" s="86" t="s">
        <v>17444</v>
      </c>
      <c r="F12594" s="85" t="s">
        <v>38</v>
      </c>
      <c r="G12594" s="86" t="s">
        <v>17445</v>
      </c>
      <c r="H12594" s="85" t="s">
        <v>1</v>
      </c>
      <c r="I12594" s="85">
        <v>-1</v>
      </c>
      <c r="J12594" s="88">
        <v>0.39263000373575901</v>
      </c>
      <c r="K12594" s="146">
        <v>5.9887134138553151</v>
      </c>
      <c r="L12594" s="147">
        <v>1.7467546345608389E-9</v>
      </c>
      <c r="M12594" s="147">
        <v>2.1197795252192179E-2</v>
      </c>
      <c r="N12594" s="87">
        <v>2.8844315861915981</v>
      </c>
      <c r="O12594" s="88">
        <v>0.37147625014398689</v>
      </c>
      <c r="P12594" s="89">
        <v>128.78663925409933</v>
      </c>
    </row>
    <row r="12595" spans="1:16">
      <c r="A12595" s="75" t="s">
        <v>17446</v>
      </c>
      <c r="B12595" s="85">
        <v>12591</v>
      </c>
      <c r="C12595" s="85">
        <v>11537</v>
      </c>
      <c r="D12595" s="85">
        <v>12591</v>
      </c>
      <c r="E12595" s="86" t="s">
        <v>17444</v>
      </c>
      <c r="F12595" s="85" t="s">
        <v>11</v>
      </c>
      <c r="G12595" s="86" t="s">
        <v>17445</v>
      </c>
      <c r="H12595" s="85" t="s">
        <v>1</v>
      </c>
      <c r="I12595" s="85">
        <v>-1</v>
      </c>
      <c r="J12595" s="88">
        <v>0.36487443455755858</v>
      </c>
      <c r="K12595" s="146">
        <v>5.9521126338886434</v>
      </c>
      <c r="L12595" s="147">
        <v>1.5959632081804789E-9</v>
      </c>
      <c r="M12595" s="147">
        <v>1.7569429303664098E-2</v>
      </c>
      <c r="N12595" s="87">
        <v>2.4808794153391589</v>
      </c>
      <c r="O12595" s="88">
        <v>0.34616059538991328</v>
      </c>
      <c r="P12595" s="89">
        <v>139.53140698802969</v>
      </c>
    </row>
    <row r="12596" spans="1:16">
      <c r="A12596" s="75" t="s">
        <v>29608</v>
      </c>
      <c r="B12596" s="85">
        <v>12592</v>
      </c>
      <c r="C12596" s="85">
        <v>18867</v>
      </c>
      <c r="D12596" s="85">
        <v>12592</v>
      </c>
      <c r="E12596" s="86" t="s">
        <v>29609</v>
      </c>
      <c r="F12596" s="85" t="s">
        <v>55</v>
      </c>
      <c r="G12596" s="86" t="s">
        <v>17445</v>
      </c>
      <c r="H12596" s="85" t="s">
        <v>1</v>
      </c>
      <c r="I12596" s="85">
        <v>-1</v>
      </c>
      <c r="J12596" s="88">
        <v>0.35483910632568821</v>
      </c>
      <c r="K12596" s="146">
        <v>5.9411541813870938</v>
      </c>
      <c r="L12596" s="147">
        <v>1.5470858974979319E-9</v>
      </c>
      <c r="M12596" s="147">
        <v>1.614733680299333E-2</v>
      </c>
      <c r="N12596" s="87">
        <v>2.3263127404765589</v>
      </c>
      <c r="O12596" s="88">
        <v>0.33716216447411779</v>
      </c>
      <c r="P12596" s="89">
        <v>144.93415206291144</v>
      </c>
    </row>
    <row r="12597" spans="1:16">
      <c r="A12597" s="75" t="s">
        <v>17447</v>
      </c>
      <c r="B12597" s="85">
        <v>12593</v>
      </c>
      <c r="C12597" s="85">
        <v>11538</v>
      </c>
      <c r="D12597" s="85">
        <v>12593</v>
      </c>
      <c r="E12597" s="86" t="s">
        <v>17448</v>
      </c>
      <c r="F12597" s="85" t="s">
        <v>55</v>
      </c>
      <c r="G12597" s="86" t="s">
        <v>17449</v>
      </c>
      <c r="H12597" s="85" t="s">
        <v>1</v>
      </c>
      <c r="I12597" s="85">
        <v>1</v>
      </c>
      <c r="J12597" s="88">
        <v>0.65258179905687186</v>
      </c>
      <c r="K12597" s="146">
        <v>0.66739849890410508</v>
      </c>
      <c r="L12597" s="147">
        <v>1.7722368861209109E-8</v>
      </c>
      <c r="M12597" s="147">
        <v>2.0787377774976828E-2</v>
      </c>
      <c r="N12597" s="87">
        <v>2.8375989980093239</v>
      </c>
      <c r="O12597" s="88">
        <v>0.49224817659664649</v>
      </c>
      <c r="P12597" s="89">
        <v>173.47348125720936</v>
      </c>
    </row>
    <row r="12598" spans="1:16">
      <c r="A12598" s="75" t="s">
        <v>24380</v>
      </c>
      <c r="B12598" s="85">
        <v>12594</v>
      </c>
      <c r="C12598" s="85">
        <v>14878</v>
      </c>
      <c r="D12598" s="85">
        <v>12594</v>
      </c>
      <c r="E12598" s="86" t="s">
        <v>24381</v>
      </c>
      <c r="F12598" s="85" t="s">
        <v>38</v>
      </c>
      <c r="G12598" s="86" t="s">
        <v>17449</v>
      </c>
      <c r="H12598" s="85" t="s">
        <v>1</v>
      </c>
      <c r="I12598" s="85">
        <v>1</v>
      </c>
      <c r="J12598" s="88">
        <v>0.74061931541171366</v>
      </c>
      <c r="K12598" s="146">
        <v>0.67600961942983007</v>
      </c>
      <c r="L12598" s="147">
        <v>1.7860634700428891E-8</v>
      </c>
      <c r="M12598" s="147">
        <v>1.6100332573333289E-2</v>
      </c>
      <c r="N12598" s="87">
        <v>2.3338905774459029</v>
      </c>
      <c r="O12598" s="88">
        <v>0.58166393467895927</v>
      </c>
      <c r="P12598" s="89">
        <v>249.22502378646396</v>
      </c>
    </row>
    <row r="12599" spans="1:16">
      <c r="A12599" s="75" t="s">
        <v>24382</v>
      </c>
      <c r="B12599" s="85">
        <v>12595</v>
      </c>
      <c r="C12599" s="85">
        <v>14879</v>
      </c>
      <c r="D12599" s="85">
        <v>12595</v>
      </c>
      <c r="E12599" s="86" t="s">
        <v>24381</v>
      </c>
      <c r="F12599" s="85" t="s">
        <v>238</v>
      </c>
      <c r="G12599" s="86" t="s">
        <v>17449</v>
      </c>
      <c r="H12599" s="85" t="s">
        <v>1</v>
      </c>
      <c r="I12599" s="85">
        <v>1</v>
      </c>
      <c r="J12599" s="88">
        <v>0.30449001336006187</v>
      </c>
      <c r="K12599" s="146">
        <v>0.45352150414989922</v>
      </c>
      <c r="L12599" s="147">
        <v>1.6617990056712721E-8</v>
      </c>
      <c r="M12599" s="147">
        <v>1.6782026308131609E-2</v>
      </c>
      <c r="N12599" s="87">
        <v>2.325251472151491</v>
      </c>
      <c r="O12599" s="88">
        <v>0.1523330713634132</v>
      </c>
      <c r="P12599" s="89">
        <v>65.512514748550458</v>
      </c>
    </row>
    <row r="12600" spans="1:16">
      <c r="A12600" s="75" t="s">
        <v>17450</v>
      </c>
      <c r="B12600" s="85">
        <v>12596</v>
      </c>
      <c r="C12600" s="85">
        <v>11539</v>
      </c>
      <c r="D12600" s="85">
        <v>12596</v>
      </c>
      <c r="E12600" s="86" t="s">
        <v>17451</v>
      </c>
      <c r="F12600" s="85" t="s">
        <v>55</v>
      </c>
      <c r="G12600" s="86" t="s">
        <v>17452</v>
      </c>
      <c r="H12600" s="85" t="s">
        <v>260</v>
      </c>
      <c r="I12600" s="85">
        <v>1</v>
      </c>
      <c r="J12600" s="88">
        <v>4331159.8371285433</v>
      </c>
      <c r="K12600" s="146">
        <v>8693803.8388297446</v>
      </c>
      <c r="L12600" s="147">
        <v>3.1305885531964769E-2</v>
      </c>
      <c r="M12600" s="147">
        <v>372654.25779031281</v>
      </c>
      <c r="N12600" s="87">
        <v>47442945.320120007</v>
      </c>
      <c r="O12600" s="88">
        <v>3862688.1841683988</v>
      </c>
      <c r="P12600" s="89">
        <v>81.41754602512583</v>
      </c>
    </row>
    <row r="12601" spans="1:16">
      <c r="A12601" s="75" t="s">
        <v>24383</v>
      </c>
      <c r="B12601" s="85">
        <v>12597</v>
      </c>
      <c r="C12601" s="85">
        <v>14880</v>
      </c>
      <c r="D12601" s="85">
        <v>12597</v>
      </c>
      <c r="E12601" s="86" t="s">
        <v>24384</v>
      </c>
      <c r="F12601" s="85" t="s">
        <v>55</v>
      </c>
      <c r="G12601" s="86" t="s">
        <v>17452</v>
      </c>
      <c r="H12601" s="85" t="s">
        <v>260</v>
      </c>
      <c r="I12601" s="85">
        <v>1</v>
      </c>
      <c r="J12601" s="88">
        <v>4331159.8371285424</v>
      </c>
      <c r="K12601" s="146">
        <v>8693803.8388297446</v>
      </c>
      <c r="L12601" s="147">
        <v>3.1305885531964762E-2</v>
      </c>
      <c r="M12601" s="147">
        <v>372654.25779031281</v>
      </c>
      <c r="N12601" s="87">
        <v>47442945.320120007</v>
      </c>
      <c r="O12601" s="88">
        <v>3862688.1841683988</v>
      </c>
      <c r="P12601" s="89">
        <v>81.41754602512583</v>
      </c>
    </row>
    <row r="12602" spans="1:16">
      <c r="A12602" s="75" t="s">
        <v>17453</v>
      </c>
      <c r="B12602" s="85">
        <v>12598</v>
      </c>
      <c r="C12602" s="85">
        <v>11540</v>
      </c>
      <c r="D12602" s="85">
        <v>12598</v>
      </c>
      <c r="E12602" s="86" t="s">
        <v>17454</v>
      </c>
      <c r="F12602" s="85" t="s">
        <v>55</v>
      </c>
      <c r="G12602" s="86" t="s">
        <v>17455</v>
      </c>
      <c r="H12602" s="85" t="s">
        <v>260</v>
      </c>
      <c r="I12602" s="85">
        <v>1</v>
      </c>
      <c r="J12602" s="88">
        <v>98129865.743578449</v>
      </c>
      <c r="K12602" s="146">
        <v>409238158.55729252</v>
      </c>
      <c r="L12602" s="147">
        <v>14.89070184786139</v>
      </c>
      <c r="M12602" s="147">
        <v>7788653.834617787</v>
      </c>
      <c r="N12602" s="87">
        <v>1073132160.8039761</v>
      </c>
      <c r="O12602" s="88">
        <v>86616088.225906119</v>
      </c>
      <c r="P12602" s="89">
        <v>80.713346770834377</v>
      </c>
    </row>
    <row r="12603" spans="1:16">
      <c r="A12603" s="75" t="s">
        <v>24385</v>
      </c>
      <c r="B12603" s="85">
        <v>12599</v>
      </c>
      <c r="C12603" s="85">
        <v>14881</v>
      </c>
      <c r="D12603" s="85">
        <v>12599</v>
      </c>
      <c r="E12603" s="86" t="s">
        <v>24386</v>
      </c>
      <c r="F12603" s="85" t="s">
        <v>2804</v>
      </c>
      <c r="G12603" s="86" t="s">
        <v>17455</v>
      </c>
      <c r="H12603" s="85" t="s">
        <v>260</v>
      </c>
      <c r="I12603" s="85">
        <v>1</v>
      </c>
      <c r="J12603" s="88">
        <v>103903521.9731155</v>
      </c>
      <c r="K12603" s="146">
        <v>427408190.73255265</v>
      </c>
      <c r="L12603" s="147">
        <v>11.83326545207483</v>
      </c>
      <c r="M12603" s="147">
        <v>8395436.5965464767</v>
      </c>
      <c r="N12603" s="87">
        <v>1139306801.715852</v>
      </c>
      <c r="O12603" s="88">
        <v>91788993.033323213</v>
      </c>
      <c r="P12603" s="89">
        <v>80.565650003216419</v>
      </c>
    </row>
    <row r="12604" spans="1:16">
      <c r="A12604" s="75" t="s">
        <v>24387</v>
      </c>
      <c r="B12604" s="85">
        <v>12600</v>
      </c>
      <c r="C12604" s="85">
        <v>14882</v>
      </c>
      <c r="D12604" s="85">
        <v>12600</v>
      </c>
      <c r="E12604" s="86" t="s">
        <v>24386</v>
      </c>
      <c r="F12604" s="85" t="s">
        <v>758</v>
      </c>
      <c r="G12604" s="86" t="s">
        <v>17455</v>
      </c>
      <c r="H12604" s="85" t="s">
        <v>260</v>
      </c>
      <c r="I12604" s="85">
        <v>1</v>
      </c>
      <c r="J12604" s="88">
        <v>96054028.643295199</v>
      </c>
      <c r="K12604" s="146">
        <v>402687120.41599911</v>
      </c>
      <c r="L12604" s="147">
        <v>17.396798983266319</v>
      </c>
      <c r="M12604" s="147">
        <v>7570579.5630983282</v>
      </c>
      <c r="N12604" s="87">
        <v>1049344656.217791</v>
      </c>
      <c r="O12604" s="88">
        <v>84755849.479497805</v>
      </c>
      <c r="P12604" s="89">
        <v>80.770268354906236</v>
      </c>
    </row>
    <row r="12605" spans="1:16">
      <c r="A12605" s="75" t="s">
        <v>24388</v>
      </c>
      <c r="B12605" s="85">
        <v>12601</v>
      </c>
      <c r="C12605" s="85">
        <v>14883</v>
      </c>
      <c r="D12605" s="85">
        <v>12601</v>
      </c>
      <c r="E12605" s="86" t="s">
        <v>24386</v>
      </c>
      <c r="F12605" s="85" t="s">
        <v>38</v>
      </c>
      <c r="G12605" s="86" t="s">
        <v>17455</v>
      </c>
      <c r="H12605" s="85" t="s">
        <v>260</v>
      </c>
      <c r="I12605" s="85">
        <v>1</v>
      </c>
      <c r="J12605" s="88">
        <v>98109343.781860605</v>
      </c>
      <c r="K12605" s="146">
        <v>409173574.74941033</v>
      </c>
      <c r="L12605" s="147">
        <v>14.74959882813835</v>
      </c>
      <c r="M12605" s="147">
        <v>7786497.0777697563</v>
      </c>
      <c r="N12605" s="87">
        <v>1072896948.766148</v>
      </c>
      <c r="O12605" s="88">
        <v>86597701.583160624</v>
      </c>
      <c r="P12605" s="89">
        <v>80.713904240989436</v>
      </c>
    </row>
    <row r="12606" spans="1:16">
      <c r="A12606" s="75" t="s">
        <v>24389</v>
      </c>
      <c r="B12606" s="85">
        <v>12602</v>
      </c>
      <c r="C12606" s="85">
        <v>14884</v>
      </c>
      <c r="D12606" s="85">
        <v>12602</v>
      </c>
      <c r="E12606" s="86" t="s">
        <v>24386</v>
      </c>
      <c r="F12606" s="85" t="s">
        <v>4546</v>
      </c>
      <c r="G12606" s="86" t="s">
        <v>17455</v>
      </c>
      <c r="H12606" s="85" t="s">
        <v>260</v>
      </c>
      <c r="I12606" s="85">
        <v>1</v>
      </c>
      <c r="J12606" s="88">
        <v>103903521.9731155</v>
      </c>
      <c r="K12606" s="146">
        <v>427408190.73255265</v>
      </c>
      <c r="L12606" s="147">
        <v>1.987553452074839</v>
      </c>
      <c r="M12606" s="147">
        <v>8395436.5965464767</v>
      </c>
      <c r="N12606" s="87">
        <v>1139306801.715852</v>
      </c>
      <c r="O12606" s="88">
        <v>91788993.033323213</v>
      </c>
      <c r="P12606" s="89">
        <v>80.565650003216419</v>
      </c>
    </row>
    <row r="12607" spans="1:16">
      <c r="A12607" s="75" t="s">
        <v>24390</v>
      </c>
      <c r="B12607" s="85">
        <v>12603</v>
      </c>
      <c r="C12607" s="85">
        <v>14885</v>
      </c>
      <c r="D12607" s="85">
        <v>12603</v>
      </c>
      <c r="E12607" s="86" t="s">
        <v>24386</v>
      </c>
      <c r="F12607" s="85" t="s">
        <v>139</v>
      </c>
      <c r="G12607" s="86" t="s">
        <v>17455</v>
      </c>
      <c r="H12607" s="85" t="s">
        <v>260</v>
      </c>
      <c r="I12607" s="85">
        <v>1</v>
      </c>
      <c r="J12607" s="88">
        <v>103903521.9731155</v>
      </c>
      <c r="K12607" s="146">
        <v>427408190.73255265</v>
      </c>
      <c r="L12607" s="147">
        <v>229.1633934520749</v>
      </c>
      <c r="M12607" s="147">
        <v>8395436.5965464767</v>
      </c>
      <c r="N12607" s="87">
        <v>1139306801.715852</v>
      </c>
      <c r="O12607" s="88">
        <v>91788993.033323213</v>
      </c>
      <c r="P12607" s="89">
        <v>80.565650003216419</v>
      </c>
    </row>
    <row r="12608" spans="1:16">
      <c r="A12608" s="75" t="s">
        <v>24391</v>
      </c>
      <c r="B12608" s="85">
        <v>12604</v>
      </c>
      <c r="C12608" s="85">
        <v>14886</v>
      </c>
      <c r="D12608" s="85">
        <v>12604</v>
      </c>
      <c r="E12608" s="86" t="s">
        <v>24386</v>
      </c>
      <c r="F12608" s="85" t="s">
        <v>243</v>
      </c>
      <c r="G12608" s="86" t="s">
        <v>17455</v>
      </c>
      <c r="H12608" s="85" t="s">
        <v>260</v>
      </c>
      <c r="I12608" s="85">
        <v>1</v>
      </c>
      <c r="J12608" s="88">
        <v>96054028.643295199</v>
      </c>
      <c r="K12608" s="146">
        <v>402687120.41599911</v>
      </c>
      <c r="L12608" s="147">
        <v>4.4270789832663322</v>
      </c>
      <c r="M12608" s="147">
        <v>7570579.5630983282</v>
      </c>
      <c r="N12608" s="87">
        <v>1049344656.217791</v>
      </c>
      <c r="O12608" s="88">
        <v>84755849.479497805</v>
      </c>
      <c r="P12608" s="89">
        <v>80.770268354906236</v>
      </c>
    </row>
    <row r="12609" spans="1:16">
      <c r="A12609" s="75" t="s">
        <v>17456</v>
      </c>
      <c r="B12609" s="85">
        <v>12605</v>
      </c>
      <c r="C12609" s="85">
        <v>11541</v>
      </c>
      <c r="D12609" s="85">
        <v>12605</v>
      </c>
      <c r="E12609" s="86" t="s">
        <v>17457</v>
      </c>
      <c r="F12609" s="85" t="s">
        <v>55</v>
      </c>
      <c r="G12609" s="86" t="s">
        <v>17458</v>
      </c>
      <c r="H12609" s="85" t="s">
        <v>260</v>
      </c>
      <c r="I12609" s="85">
        <v>1</v>
      </c>
      <c r="J12609" s="88">
        <v>103903521.9731155</v>
      </c>
      <c r="K12609" s="146">
        <v>427408190.73255241</v>
      </c>
      <c r="L12609" s="147">
        <v>6.4565934520748316</v>
      </c>
      <c r="M12609" s="147">
        <v>8395436.5965464748</v>
      </c>
      <c r="N12609" s="87">
        <v>1139306801.715852</v>
      </c>
      <c r="O12609" s="88">
        <v>91788993.033323184</v>
      </c>
      <c r="P12609" s="89">
        <v>80.56565000321639</v>
      </c>
    </row>
    <row r="12610" spans="1:16">
      <c r="A12610" s="75" t="s">
        <v>24392</v>
      </c>
      <c r="B12610" s="85">
        <v>12606</v>
      </c>
      <c r="C12610" s="85">
        <v>14887</v>
      </c>
      <c r="D12610" s="85">
        <v>12606</v>
      </c>
      <c r="E12610" s="86" t="s">
        <v>24393</v>
      </c>
      <c r="F12610" s="85" t="s">
        <v>1063</v>
      </c>
      <c r="G12610" s="86" t="s">
        <v>17458</v>
      </c>
      <c r="H12610" s="85" t="s">
        <v>260</v>
      </c>
      <c r="I12610" s="85">
        <v>1</v>
      </c>
      <c r="J12610" s="88">
        <v>103903521.9731155</v>
      </c>
      <c r="K12610" s="146">
        <v>427408190.73255265</v>
      </c>
      <c r="L12610" s="147">
        <v>4.7998734520748378</v>
      </c>
      <c r="M12610" s="147">
        <v>8395436.5965464767</v>
      </c>
      <c r="N12610" s="87">
        <v>1139306801.715852</v>
      </c>
      <c r="O12610" s="88">
        <v>91788993.033323213</v>
      </c>
      <c r="P12610" s="89">
        <v>80.565650003216419</v>
      </c>
    </row>
    <row r="12611" spans="1:16">
      <c r="A12611" s="75" t="s">
        <v>24394</v>
      </c>
      <c r="B12611" s="85">
        <v>12607</v>
      </c>
      <c r="C12611" s="85">
        <v>14888</v>
      </c>
      <c r="D12611" s="85">
        <v>12607</v>
      </c>
      <c r="E12611" s="86" t="s">
        <v>24393</v>
      </c>
      <c r="F12611" s="85" t="s">
        <v>240</v>
      </c>
      <c r="G12611" s="86" t="s">
        <v>17458</v>
      </c>
      <c r="H12611" s="85" t="s">
        <v>260</v>
      </c>
      <c r="I12611" s="85">
        <v>1</v>
      </c>
      <c r="J12611" s="88">
        <v>103903521.97311559</v>
      </c>
      <c r="K12611" s="146">
        <v>427408190.73255306</v>
      </c>
      <c r="L12611" s="147">
        <v>9.7246734520748337</v>
      </c>
      <c r="M12611" s="147">
        <v>8395436.596546486</v>
      </c>
      <c r="N12611" s="87">
        <v>1139306801.715853</v>
      </c>
      <c r="O12611" s="88">
        <v>91788993.033323288</v>
      </c>
      <c r="P12611" s="89">
        <v>80.565650003216419</v>
      </c>
    </row>
    <row r="12612" spans="1:16">
      <c r="A12612" s="75" t="s">
        <v>24395</v>
      </c>
      <c r="B12612" s="85">
        <v>12608</v>
      </c>
      <c r="C12612" s="85">
        <v>14889</v>
      </c>
      <c r="D12612" s="85">
        <v>12608</v>
      </c>
      <c r="E12612" s="86" t="s">
        <v>24393</v>
      </c>
      <c r="F12612" s="85" t="s">
        <v>8760</v>
      </c>
      <c r="G12612" s="86" t="s">
        <v>17458</v>
      </c>
      <c r="H12612" s="85" t="s">
        <v>260</v>
      </c>
      <c r="I12612" s="85">
        <v>1</v>
      </c>
      <c r="J12612" s="88">
        <v>103903521.9731155</v>
      </c>
      <c r="K12612" s="146">
        <v>427408190.73255265</v>
      </c>
      <c r="L12612" s="147">
        <v>4.8452334520748384</v>
      </c>
      <c r="M12612" s="147">
        <v>8395436.5965464767</v>
      </c>
      <c r="N12612" s="87">
        <v>1139306801.715852</v>
      </c>
      <c r="O12612" s="88">
        <v>91788993.033323213</v>
      </c>
      <c r="P12612" s="89">
        <v>80.565650003216419</v>
      </c>
    </row>
    <row r="12613" spans="1:16">
      <c r="A12613" s="75" t="s">
        <v>17459</v>
      </c>
      <c r="B12613" s="85">
        <v>12609</v>
      </c>
      <c r="C12613" s="85">
        <v>11542</v>
      </c>
      <c r="D12613" s="85">
        <v>12609</v>
      </c>
      <c r="E12613" s="86" t="s">
        <v>17460</v>
      </c>
      <c r="F12613" s="85" t="s">
        <v>55</v>
      </c>
      <c r="G12613" s="86" t="s">
        <v>17461</v>
      </c>
      <c r="H12613" s="85" t="s">
        <v>260</v>
      </c>
      <c r="I12613" s="85">
        <v>1</v>
      </c>
      <c r="J12613" s="88">
        <v>103897057.0143726</v>
      </c>
      <c r="K12613" s="146">
        <v>427395586.43590021</v>
      </c>
      <c r="L12613" s="147">
        <v>16.113889275551589</v>
      </c>
      <c r="M12613" s="147">
        <v>8394950.9617080521</v>
      </c>
      <c r="N12613" s="87">
        <v>1139248849.7714059</v>
      </c>
      <c r="O12613" s="88">
        <v>91784193.633400291</v>
      </c>
      <c r="P12613" s="89">
        <v>80.565535485787052</v>
      </c>
    </row>
    <row r="12614" spans="1:16">
      <c r="A12614" s="75" t="s">
        <v>24396</v>
      </c>
      <c r="B12614" s="85">
        <v>12610</v>
      </c>
      <c r="C12614" s="85">
        <v>14890</v>
      </c>
      <c r="D12614" s="85">
        <v>12610</v>
      </c>
      <c r="E12614" s="86" t="s">
        <v>24397</v>
      </c>
      <c r="F12614" s="85" t="s">
        <v>38</v>
      </c>
      <c r="G12614" s="86" t="s">
        <v>17461</v>
      </c>
      <c r="H12614" s="85" t="s">
        <v>260</v>
      </c>
      <c r="I12614" s="85">
        <v>1</v>
      </c>
      <c r="J12614" s="88">
        <v>103903521.9731155</v>
      </c>
      <c r="K12614" s="146">
        <v>427408190.73255265</v>
      </c>
      <c r="L12614" s="147">
        <v>16.113953452074821</v>
      </c>
      <c r="M12614" s="147">
        <v>8395436.5965464767</v>
      </c>
      <c r="N12614" s="87">
        <v>1139306801.715852</v>
      </c>
      <c r="O12614" s="88">
        <v>91788993.033323213</v>
      </c>
      <c r="P12614" s="89">
        <v>80.565650003216419</v>
      </c>
    </row>
    <row r="12615" spans="1:16">
      <c r="A12615" s="75" t="s">
        <v>24398</v>
      </c>
      <c r="B12615" s="85">
        <v>12611</v>
      </c>
      <c r="C12615" s="85">
        <v>14891</v>
      </c>
      <c r="D12615" s="85">
        <v>12611</v>
      </c>
      <c r="E12615" s="86" t="s">
        <v>24397</v>
      </c>
      <c r="F12615" s="85" t="s">
        <v>1039</v>
      </c>
      <c r="G12615" s="86" t="s">
        <v>17461</v>
      </c>
      <c r="H12615" s="85" t="s">
        <v>260</v>
      </c>
      <c r="I12615" s="85">
        <v>1</v>
      </c>
      <c r="J12615" s="88">
        <v>101248970.73048329</v>
      </c>
      <c r="K12615" s="146">
        <v>422232790.13493222</v>
      </c>
      <c r="L12615" s="147">
        <v>16.087602182674772</v>
      </c>
      <c r="M12615" s="147">
        <v>8196031.9885500278</v>
      </c>
      <c r="N12615" s="87">
        <v>1115511382.090837</v>
      </c>
      <c r="O12615" s="88">
        <v>89818330.336785391</v>
      </c>
      <c r="P12615" s="89">
        <v>80.517627860000999</v>
      </c>
    </row>
    <row r="12616" spans="1:16">
      <c r="A12616" s="75" t="s">
        <v>17462</v>
      </c>
      <c r="B12616" s="85">
        <v>12612</v>
      </c>
      <c r="C12616" s="85">
        <v>11543</v>
      </c>
      <c r="D12616" s="85">
        <v>12612</v>
      </c>
      <c r="E12616" s="86" t="s">
        <v>17463</v>
      </c>
      <c r="F12616" s="85" t="s">
        <v>55</v>
      </c>
      <c r="G12616" s="86" t="s">
        <v>17464</v>
      </c>
      <c r="H12616" s="85" t="s">
        <v>260</v>
      </c>
      <c r="I12616" s="85">
        <v>1</v>
      </c>
      <c r="J12616" s="88">
        <v>19008919.5340649</v>
      </c>
      <c r="K12616" s="146">
        <v>42003938.404970661</v>
      </c>
      <c r="L12616" s="147">
        <v>0.1433606755130587</v>
      </c>
      <c r="M12616" s="147">
        <v>1634064.442557706</v>
      </c>
      <c r="N12616" s="87">
        <v>208426629.25608799</v>
      </c>
      <c r="O12616" s="88">
        <v>16939883.82639347</v>
      </c>
      <c r="P12616" s="89">
        <v>81.275045740819934</v>
      </c>
    </row>
    <row r="12617" spans="1:16">
      <c r="A12617" s="75" t="s">
        <v>24399</v>
      </c>
      <c r="B12617" s="85">
        <v>12613</v>
      </c>
      <c r="C12617" s="85">
        <v>14892</v>
      </c>
      <c r="D12617" s="85">
        <v>12613</v>
      </c>
      <c r="E12617" s="86" t="s">
        <v>24400</v>
      </c>
      <c r="F12617" s="85" t="s">
        <v>55</v>
      </c>
      <c r="G12617" s="86" t="s">
        <v>17464</v>
      </c>
      <c r="H12617" s="85" t="s">
        <v>260</v>
      </c>
      <c r="I12617" s="85">
        <v>1</v>
      </c>
      <c r="J12617" s="88">
        <v>19008919.534064889</v>
      </c>
      <c r="K12617" s="146">
        <v>42003938.404970638</v>
      </c>
      <c r="L12617" s="147">
        <v>0.1433606755130587</v>
      </c>
      <c r="M12617" s="147">
        <v>1634064.4425577051</v>
      </c>
      <c r="N12617" s="87">
        <v>208426629.2560879</v>
      </c>
      <c r="O12617" s="88">
        <v>16939883.82639347</v>
      </c>
      <c r="P12617" s="89">
        <v>81.275045740819962</v>
      </c>
    </row>
    <row r="12618" spans="1:16">
      <c r="A12618" s="75" t="s">
        <v>17465</v>
      </c>
      <c r="B12618" s="85">
        <v>12614</v>
      </c>
      <c r="C12618" s="85">
        <v>11544</v>
      </c>
      <c r="D12618" s="85">
        <v>12614</v>
      </c>
      <c r="E12618" s="86" t="s">
        <v>17466</v>
      </c>
      <c r="F12618" s="85" t="s">
        <v>55</v>
      </c>
      <c r="G12618" s="86" t="s">
        <v>17467</v>
      </c>
      <c r="H12618" s="85" t="s">
        <v>260</v>
      </c>
      <c r="I12618" s="85">
        <v>1</v>
      </c>
      <c r="J12618" s="88">
        <v>217471450.103955</v>
      </c>
      <c r="K12618" s="146">
        <v>961066969.0671891</v>
      </c>
      <c r="L12618" s="147">
        <v>4.4821952688491944</v>
      </c>
      <c r="M12618" s="147">
        <v>14353750.79117788</v>
      </c>
      <c r="N12618" s="87">
        <v>2264869483.448503</v>
      </c>
      <c r="O12618" s="88">
        <v>160146953.98283961</v>
      </c>
      <c r="P12618" s="89">
        <v>70.709131432597587</v>
      </c>
    </row>
    <row r="12619" spans="1:16">
      <c r="A12619" s="75" t="s">
        <v>24401</v>
      </c>
      <c r="B12619" s="85">
        <v>12615</v>
      </c>
      <c r="C12619" s="85">
        <v>14893</v>
      </c>
      <c r="D12619" s="85">
        <v>12615</v>
      </c>
      <c r="E12619" s="86" t="s">
        <v>24402</v>
      </c>
      <c r="F12619" s="85" t="s">
        <v>55</v>
      </c>
      <c r="G12619" s="86" t="s">
        <v>17467</v>
      </c>
      <c r="H12619" s="85" t="s">
        <v>260</v>
      </c>
      <c r="I12619" s="85">
        <v>1</v>
      </c>
      <c r="J12619" s="88">
        <v>217471450.103955</v>
      </c>
      <c r="K12619" s="146">
        <v>961066969.0671891</v>
      </c>
      <c r="L12619" s="147">
        <v>4.4821952688491926</v>
      </c>
      <c r="M12619" s="147">
        <v>14353750.79117788</v>
      </c>
      <c r="N12619" s="87">
        <v>2264869483.448503</v>
      </c>
      <c r="O12619" s="88">
        <v>160146953.98283961</v>
      </c>
      <c r="P12619" s="89">
        <v>70.709131432597587</v>
      </c>
    </row>
    <row r="12620" spans="1:16">
      <c r="A12620" s="75" t="s">
        <v>17468</v>
      </c>
      <c r="B12620" s="85">
        <v>12616</v>
      </c>
      <c r="C12620" s="85">
        <v>11545</v>
      </c>
      <c r="D12620" s="85">
        <v>12616</v>
      </c>
      <c r="E12620" s="86" t="s">
        <v>17469</v>
      </c>
      <c r="F12620" s="85" t="s">
        <v>55</v>
      </c>
      <c r="G12620" s="86" t="s">
        <v>17470</v>
      </c>
      <c r="H12620" s="85" t="s">
        <v>260</v>
      </c>
      <c r="I12620" s="85">
        <v>1</v>
      </c>
      <c r="J12620" s="88">
        <v>41130114.578522071</v>
      </c>
      <c r="K12620" s="146">
        <v>170359614.79695824</v>
      </c>
      <c r="L12620" s="147">
        <v>0.45054667810699089</v>
      </c>
      <c r="M12620" s="147">
        <v>3210276.115028087</v>
      </c>
      <c r="N12620" s="87">
        <v>448478443.20115</v>
      </c>
      <c r="O12620" s="88">
        <v>36288190.305996709</v>
      </c>
      <c r="P12620" s="89">
        <v>80.914012381462115</v>
      </c>
    </row>
    <row r="12621" spans="1:16">
      <c r="A12621" s="75" t="s">
        <v>24403</v>
      </c>
      <c r="B12621" s="85">
        <v>12617</v>
      </c>
      <c r="C12621" s="85">
        <v>14894</v>
      </c>
      <c r="D12621" s="85">
        <v>12617</v>
      </c>
      <c r="E12621" s="86" t="s">
        <v>24404</v>
      </c>
      <c r="F12621" s="85" t="s">
        <v>55</v>
      </c>
      <c r="G12621" s="86" t="s">
        <v>17470</v>
      </c>
      <c r="H12621" s="85" t="s">
        <v>260</v>
      </c>
      <c r="I12621" s="85">
        <v>1</v>
      </c>
      <c r="J12621" s="88">
        <v>41130114.578522071</v>
      </c>
      <c r="K12621" s="146">
        <v>170359614.79695824</v>
      </c>
      <c r="L12621" s="147">
        <v>0.45054667810699089</v>
      </c>
      <c r="M12621" s="147">
        <v>3210276.115028087</v>
      </c>
      <c r="N12621" s="87">
        <v>448478443.20115</v>
      </c>
      <c r="O12621" s="88">
        <v>36288190.305996709</v>
      </c>
      <c r="P12621" s="89">
        <v>80.914012381462115</v>
      </c>
    </row>
    <row r="12622" spans="1:16">
      <c r="A12622" s="75" t="s">
        <v>17471</v>
      </c>
      <c r="B12622" s="85">
        <v>12618</v>
      </c>
      <c r="C12622" s="85">
        <v>11546</v>
      </c>
      <c r="D12622" s="85">
        <v>12618</v>
      </c>
      <c r="E12622" s="86" t="s">
        <v>17472</v>
      </c>
      <c r="F12622" s="85" t="s">
        <v>55</v>
      </c>
      <c r="G12622" s="86" t="s">
        <v>17473</v>
      </c>
      <c r="H12622" s="85" t="s">
        <v>260</v>
      </c>
      <c r="I12622" s="85">
        <v>1</v>
      </c>
      <c r="J12622" s="88">
        <v>72033342.68941468</v>
      </c>
      <c r="K12622" s="146">
        <v>231090987.61208332</v>
      </c>
      <c r="L12622" s="147">
        <v>0.52419700973790673</v>
      </c>
      <c r="M12622" s="147">
        <v>7242735.0868618544</v>
      </c>
      <c r="N12622" s="87">
        <v>859819485.45587051</v>
      </c>
      <c r="O12622" s="88">
        <v>64276624.901642486</v>
      </c>
      <c r="P12622" s="89">
        <v>74.755952835336657</v>
      </c>
    </row>
    <row r="12623" spans="1:16">
      <c r="A12623" s="75" t="s">
        <v>24405</v>
      </c>
      <c r="B12623" s="85">
        <v>12619</v>
      </c>
      <c r="C12623" s="85">
        <v>14895</v>
      </c>
      <c r="D12623" s="85">
        <v>12619</v>
      </c>
      <c r="E12623" s="86" t="s">
        <v>24406</v>
      </c>
      <c r="F12623" s="85" t="s">
        <v>38</v>
      </c>
      <c r="G12623" s="86" t="s">
        <v>17473</v>
      </c>
      <c r="H12623" s="85" t="s">
        <v>260</v>
      </c>
      <c r="I12623" s="85">
        <v>1</v>
      </c>
      <c r="J12623" s="88">
        <v>75185980.12460047</v>
      </c>
      <c r="K12623" s="146">
        <v>236012080.6543349</v>
      </c>
      <c r="L12623" s="147">
        <v>0.53751596253582135</v>
      </c>
      <c r="M12623" s="147">
        <v>7291626.3178001754</v>
      </c>
      <c r="N12623" s="87">
        <v>874521550.42238319</v>
      </c>
      <c r="O12623" s="88">
        <v>66961537.408232071</v>
      </c>
      <c r="P12623" s="89">
        <v>76.569339401516714</v>
      </c>
    </row>
    <row r="12624" spans="1:16">
      <c r="A12624" s="75" t="s">
        <v>24407</v>
      </c>
      <c r="B12624" s="85">
        <v>12620</v>
      </c>
      <c r="C12624" s="85">
        <v>14896</v>
      </c>
      <c r="D12624" s="85">
        <v>12620</v>
      </c>
      <c r="E12624" s="86" t="s">
        <v>24406</v>
      </c>
      <c r="F12624" s="85" t="s">
        <v>11</v>
      </c>
      <c r="G12624" s="86" t="s">
        <v>17473</v>
      </c>
      <c r="H12624" s="85" t="s">
        <v>260</v>
      </c>
      <c r="I12624" s="85">
        <v>1</v>
      </c>
      <c r="J12624" s="88">
        <v>65649651.109264828</v>
      </c>
      <c r="K12624" s="146">
        <v>221126397.37143525</v>
      </c>
      <c r="L12624" s="147">
        <v>0.49722781693332579</v>
      </c>
      <c r="M12624" s="147">
        <v>7143736.535426544</v>
      </c>
      <c r="N12624" s="87">
        <v>830049665.65671837</v>
      </c>
      <c r="O12624" s="88">
        <v>58840017.07276129</v>
      </c>
      <c r="P12624" s="89">
        <v>70.887345067729498</v>
      </c>
    </row>
    <row r="12625" spans="1:16">
      <c r="A12625" s="75" t="s">
        <v>17474</v>
      </c>
      <c r="B12625" s="85">
        <v>12621</v>
      </c>
      <c r="C12625" s="85">
        <v>11547</v>
      </c>
      <c r="D12625" s="85">
        <v>12621</v>
      </c>
      <c r="E12625" s="86" t="s">
        <v>17475</v>
      </c>
      <c r="F12625" s="85" t="s">
        <v>55</v>
      </c>
      <c r="G12625" s="86" t="s">
        <v>17476</v>
      </c>
      <c r="H12625" s="85" t="s">
        <v>260</v>
      </c>
      <c r="I12625" s="85">
        <v>1</v>
      </c>
      <c r="J12625" s="88">
        <v>103895065.4784649</v>
      </c>
      <c r="K12625" s="146">
        <v>427392544.43764257</v>
      </c>
      <c r="L12625" s="147">
        <v>1.0809516282359011</v>
      </c>
      <c r="M12625" s="147">
        <v>8394496.2293280531</v>
      </c>
      <c r="N12625" s="87">
        <v>1139207079.1910269</v>
      </c>
      <c r="O12625" s="88">
        <v>91781652.734466806</v>
      </c>
      <c r="P12625" s="89">
        <v>80.566259120899019</v>
      </c>
    </row>
    <row r="12626" spans="1:16">
      <c r="A12626" s="75" t="s">
        <v>24408</v>
      </c>
      <c r="B12626" s="85">
        <v>12622</v>
      </c>
      <c r="C12626" s="85">
        <v>14897</v>
      </c>
      <c r="D12626" s="85">
        <v>12622</v>
      </c>
      <c r="E12626" s="86" t="s">
        <v>24409</v>
      </c>
      <c r="F12626" s="85" t="s">
        <v>55</v>
      </c>
      <c r="G12626" s="86" t="s">
        <v>17476</v>
      </c>
      <c r="H12626" s="85" t="s">
        <v>260</v>
      </c>
      <c r="I12626" s="85">
        <v>1</v>
      </c>
      <c r="J12626" s="88">
        <v>103895065.4784649</v>
      </c>
      <c r="K12626" s="146">
        <v>427392544.43764257</v>
      </c>
      <c r="L12626" s="147">
        <v>1.0809516282359011</v>
      </c>
      <c r="M12626" s="147">
        <v>8394496.2293280531</v>
      </c>
      <c r="N12626" s="87">
        <v>1139207079.1910269</v>
      </c>
      <c r="O12626" s="88">
        <v>91781652.734466806</v>
      </c>
      <c r="P12626" s="89">
        <v>80.566259120899019</v>
      </c>
    </row>
    <row r="12627" spans="1:16">
      <c r="A12627" s="75" t="s">
        <v>17477</v>
      </c>
      <c r="B12627" s="85">
        <v>12623</v>
      </c>
      <c r="C12627" s="85">
        <v>11548</v>
      </c>
      <c r="D12627" s="85">
        <v>12623</v>
      </c>
      <c r="E12627" s="86" t="s">
        <v>17478</v>
      </c>
      <c r="F12627" s="85" t="s">
        <v>55</v>
      </c>
      <c r="G12627" s="86" t="s">
        <v>17479</v>
      </c>
      <c r="H12627" s="85" t="s">
        <v>260</v>
      </c>
      <c r="I12627" s="85">
        <v>1</v>
      </c>
      <c r="J12627" s="88">
        <v>74578888.462689757</v>
      </c>
      <c r="K12627" s="146">
        <v>235099602.24545527</v>
      </c>
      <c r="L12627" s="147">
        <v>0.53505907907848504</v>
      </c>
      <c r="M12627" s="147">
        <v>7283524.5897031417</v>
      </c>
      <c r="N12627" s="87">
        <v>873458875.00800431</v>
      </c>
      <c r="O12627" s="88">
        <v>66455665.710218742</v>
      </c>
      <c r="P12627" s="89">
        <v>76.083336733638134</v>
      </c>
    </row>
    <row r="12628" spans="1:16">
      <c r="A12628" s="75" t="s">
        <v>24428</v>
      </c>
      <c r="B12628" s="85">
        <v>12624</v>
      </c>
      <c r="C12628" s="85">
        <v>14910</v>
      </c>
      <c r="D12628" s="85">
        <v>12624</v>
      </c>
      <c r="E12628" s="86" t="s">
        <v>24429</v>
      </c>
      <c r="F12628" s="85" t="s">
        <v>38</v>
      </c>
      <c r="G12628" s="86" t="s">
        <v>17479</v>
      </c>
      <c r="H12628" s="85" t="s">
        <v>260</v>
      </c>
      <c r="I12628" s="85">
        <v>1</v>
      </c>
      <c r="J12628" s="88">
        <v>74780614.872784674</v>
      </c>
      <c r="K12628" s="146">
        <v>235399266.12077519</v>
      </c>
      <c r="L12628" s="147">
        <v>0.53591780241833598</v>
      </c>
      <c r="M12628" s="147">
        <v>7287730.7355311383</v>
      </c>
      <c r="N12628" s="87">
        <v>874812299.25254381</v>
      </c>
      <c r="O12628" s="88">
        <v>66629162.871461332</v>
      </c>
      <c r="P12628" s="89">
        <v>76.163953031285175</v>
      </c>
    </row>
    <row r="12629" spans="1:16">
      <c r="A12629" s="75" t="s">
        <v>24430</v>
      </c>
      <c r="B12629" s="85">
        <v>12625</v>
      </c>
      <c r="C12629" s="85">
        <v>14911</v>
      </c>
      <c r="D12629" s="85">
        <v>12625</v>
      </c>
      <c r="E12629" s="86" t="s">
        <v>24429</v>
      </c>
      <c r="F12629" s="85" t="s">
        <v>24431</v>
      </c>
      <c r="G12629" s="86" t="s">
        <v>17479</v>
      </c>
      <c r="H12629" s="85" t="s">
        <v>260</v>
      </c>
      <c r="I12629" s="85">
        <v>1</v>
      </c>
      <c r="J12629" s="88">
        <v>63829180.947464436</v>
      </c>
      <c r="K12629" s="146">
        <v>219130949.39997864</v>
      </c>
      <c r="L12629" s="147">
        <v>0.48929895904488402</v>
      </c>
      <c r="M12629" s="147">
        <v>7059385.1852688389</v>
      </c>
      <c r="N12629" s="87">
        <v>801336862.0005548</v>
      </c>
      <c r="O12629" s="88">
        <v>57210253.881387167</v>
      </c>
      <c r="P12629" s="89">
        <v>71.393513258032996</v>
      </c>
    </row>
    <row r="12630" spans="1:16">
      <c r="A12630" s="75" t="s">
        <v>17480</v>
      </c>
      <c r="B12630" s="85">
        <v>12626</v>
      </c>
      <c r="C12630" s="85">
        <v>11549</v>
      </c>
      <c r="D12630" s="85">
        <v>12626</v>
      </c>
      <c r="E12630" s="86" t="s">
        <v>17481</v>
      </c>
      <c r="F12630" s="85" t="s">
        <v>55</v>
      </c>
      <c r="G12630" s="86" t="s">
        <v>17482</v>
      </c>
      <c r="H12630" s="85" t="s">
        <v>260</v>
      </c>
      <c r="I12630" s="85">
        <v>1</v>
      </c>
      <c r="J12630" s="88">
        <v>8073605.5263667088</v>
      </c>
      <c r="K12630" s="146">
        <v>35560859.866470195</v>
      </c>
      <c r="L12630" s="147">
        <v>4.5358840919355187E-2</v>
      </c>
      <c r="M12630" s="147">
        <v>886188.70669384487</v>
      </c>
      <c r="N12630" s="87">
        <v>93891528.961504996</v>
      </c>
      <c r="O12630" s="88">
        <v>7185062.6264273999</v>
      </c>
      <c r="P12630" s="89">
        <v>76.525142426567953</v>
      </c>
    </row>
    <row r="12631" spans="1:16">
      <c r="A12631" s="75" t="s">
        <v>24432</v>
      </c>
      <c r="B12631" s="85">
        <v>12627</v>
      </c>
      <c r="C12631" s="85">
        <v>14912</v>
      </c>
      <c r="D12631" s="85">
        <v>12627</v>
      </c>
      <c r="E12631" s="86" t="s">
        <v>24433</v>
      </c>
      <c r="F12631" s="85" t="s">
        <v>38</v>
      </c>
      <c r="G12631" s="86" t="s">
        <v>17482</v>
      </c>
      <c r="H12631" s="85" t="s">
        <v>260</v>
      </c>
      <c r="I12631" s="85">
        <v>1</v>
      </c>
      <c r="J12631" s="88">
        <v>8073631.8962656166</v>
      </c>
      <c r="K12631" s="146">
        <v>35560902.178246528</v>
      </c>
      <c r="L12631" s="147">
        <v>4.5359024158214169E-2</v>
      </c>
      <c r="M12631" s="147">
        <v>886189.88568222593</v>
      </c>
      <c r="N12631" s="87">
        <v>93891848.035734326</v>
      </c>
      <c r="O12631" s="88">
        <v>7185080.6187987803</v>
      </c>
      <c r="P12631" s="89">
        <v>76.52507399858834</v>
      </c>
    </row>
    <row r="12632" spans="1:16">
      <c r="A12632" s="75" t="s">
        <v>24434</v>
      </c>
      <c r="B12632" s="85">
        <v>12628</v>
      </c>
      <c r="C12632" s="85">
        <v>14913</v>
      </c>
      <c r="D12632" s="85">
        <v>12628</v>
      </c>
      <c r="E12632" s="86" t="s">
        <v>24433</v>
      </c>
      <c r="F12632" s="85" t="s">
        <v>318</v>
      </c>
      <c r="G12632" s="86" t="s">
        <v>17482</v>
      </c>
      <c r="H12632" s="85" t="s">
        <v>260</v>
      </c>
      <c r="I12632" s="85">
        <v>1</v>
      </c>
      <c r="J12632" s="88">
        <v>8073535.2625153549</v>
      </c>
      <c r="K12632" s="146">
        <v>35560747.124727465</v>
      </c>
      <c r="L12632" s="147">
        <v>4.5358352670689883E-2</v>
      </c>
      <c r="M12632" s="147">
        <v>886185.56522316521</v>
      </c>
      <c r="N12632" s="87">
        <v>93890678.773027316</v>
      </c>
      <c r="O12632" s="88">
        <v>7185014.6848970652</v>
      </c>
      <c r="P12632" s="89">
        <v>76.52532475844832</v>
      </c>
    </row>
    <row r="12633" spans="1:16">
      <c r="A12633" s="75" t="s">
        <v>17483</v>
      </c>
      <c r="B12633" s="85">
        <v>12629</v>
      </c>
      <c r="C12633" s="85">
        <v>11550</v>
      </c>
      <c r="D12633" s="85">
        <v>12629</v>
      </c>
      <c r="E12633" s="86" t="s">
        <v>17484</v>
      </c>
      <c r="F12633" s="85" t="s">
        <v>55</v>
      </c>
      <c r="G12633" s="86" t="s">
        <v>17485</v>
      </c>
      <c r="H12633" s="85" t="s">
        <v>260</v>
      </c>
      <c r="I12633" s="85">
        <v>1</v>
      </c>
      <c r="J12633" s="88">
        <v>179343593.40872461</v>
      </c>
      <c r="K12633" s="146">
        <v>526512151.67021644</v>
      </c>
      <c r="L12633" s="147">
        <v>0.82856699733864803</v>
      </c>
      <c r="M12633" s="147">
        <v>18525668.071436401</v>
      </c>
      <c r="N12633" s="87">
        <v>2061116525.785681</v>
      </c>
      <c r="O12633" s="88">
        <v>160971006.53378999</v>
      </c>
      <c r="P12633" s="89">
        <v>78.098935465295511</v>
      </c>
    </row>
    <row r="12634" spans="1:16">
      <c r="A12634" s="75" t="s">
        <v>24413</v>
      </c>
      <c r="B12634" s="85">
        <v>12630</v>
      </c>
      <c r="C12634" s="85">
        <v>14900</v>
      </c>
      <c r="D12634" s="85">
        <v>12630</v>
      </c>
      <c r="E12634" s="86" t="s">
        <v>24414</v>
      </c>
      <c r="F12634" s="85" t="s">
        <v>38</v>
      </c>
      <c r="G12634" s="86" t="s">
        <v>17485</v>
      </c>
      <c r="H12634" s="85" t="s">
        <v>260</v>
      </c>
      <c r="I12634" s="85">
        <v>1</v>
      </c>
      <c r="J12634" s="88">
        <v>179371654.81290999</v>
      </c>
      <c r="K12634" s="146">
        <v>526598588.22973347</v>
      </c>
      <c r="L12634" s="147">
        <v>0.82869612222164335</v>
      </c>
      <c r="M12634" s="147">
        <v>18528572.714563921</v>
      </c>
      <c r="N12634" s="87">
        <v>2061436010.6408801</v>
      </c>
      <c r="O12634" s="88">
        <v>160996222.88824019</v>
      </c>
      <c r="P12634" s="89">
        <v>78.099063981223495</v>
      </c>
    </row>
    <row r="12635" spans="1:16">
      <c r="A12635" s="75" t="s">
        <v>24415</v>
      </c>
      <c r="B12635" s="85">
        <v>12631</v>
      </c>
      <c r="C12635" s="85">
        <v>14901</v>
      </c>
      <c r="D12635" s="85">
        <v>12631</v>
      </c>
      <c r="E12635" s="86" t="s">
        <v>24414</v>
      </c>
      <c r="F12635" s="85" t="s">
        <v>6282</v>
      </c>
      <c r="G12635" s="86" t="s">
        <v>17485</v>
      </c>
      <c r="H12635" s="85" t="s">
        <v>260</v>
      </c>
      <c r="I12635" s="85">
        <v>1</v>
      </c>
      <c r="J12635" s="88">
        <v>117777482.17404871</v>
      </c>
      <c r="K12635" s="146">
        <v>338627816.51773852</v>
      </c>
      <c r="L12635" s="147">
        <v>0.54342826428786528</v>
      </c>
      <c r="M12635" s="147">
        <v>12141968.088091269</v>
      </c>
      <c r="N12635" s="87">
        <v>1359592497.308574</v>
      </c>
      <c r="O12635" s="88">
        <v>105690555.33500411</v>
      </c>
      <c r="P12635" s="89">
        <v>77.7369362836492</v>
      </c>
    </row>
    <row r="12636" spans="1:16">
      <c r="A12636" s="75" t="s">
        <v>24416</v>
      </c>
      <c r="B12636" s="85">
        <v>12632</v>
      </c>
      <c r="C12636" s="85">
        <v>14902</v>
      </c>
      <c r="D12636" s="85">
        <v>12632</v>
      </c>
      <c r="E12636" s="86" t="s">
        <v>24414</v>
      </c>
      <c r="F12636" s="85" t="s">
        <v>139</v>
      </c>
      <c r="G12636" s="86" t="s">
        <v>17485</v>
      </c>
      <c r="H12636" s="85" t="s">
        <v>260</v>
      </c>
      <c r="I12636" s="85">
        <v>1</v>
      </c>
      <c r="J12636" s="88">
        <v>240974544.1462566</v>
      </c>
      <c r="K12636" s="146">
        <v>714585487.66109931</v>
      </c>
      <c r="L12636" s="147">
        <v>1.1140153370355601</v>
      </c>
      <c r="M12636" s="147">
        <v>24916146.642630961</v>
      </c>
      <c r="N12636" s="87">
        <v>2763382314.8833909</v>
      </c>
      <c r="O12636" s="88">
        <v>216309456.595682</v>
      </c>
      <c r="P12636" s="89">
        <v>78.277064824021579</v>
      </c>
    </row>
    <row r="12637" spans="1:16">
      <c r="A12637" s="75" t="s">
        <v>17486</v>
      </c>
      <c r="B12637" s="85">
        <v>12633</v>
      </c>
      <c r="C12637" s="85">
        <v>11551</v>
      </c>
      <c r="D12637" s="85">
        <v>12633</v>
      </c>
      <c r="E12637" s="86" t="s">
        <v>17487</v>
      </c>
      <c r="F12637" s="85" t="s">
        <v>55</v>
      </c>
      <c r="G12637" s="86" t="s">
        <v>17488</v>
      </c>
      <c r="H12637" s="85" t="s">
        <v>260</v>
      </c>
      <c r="I12637" s="85">
        <v>1</v>
      </c>
      <c r="J12637" s="88">
        <v>340787.84804438561</v>
      </c>
      <c r="K12637" s="146">
        <v>984507.34852794674</v>
      </c>
      <c r="L12637" s="147">
        <v>3.1469328381174741E-3</v>
      </c>
      <c r="M12637" s="147">
        <v>28211.67270162284</v>
      </c>
      <c r="N12637" s="87">
        <v>3734302.720335199</v>
      </c>
      <c r="O12637" s="88">
        <v>303261.84001607622</v>
      </c>
      <c r="P12637" s="89">
        <v>81.209763301903607</v>
      </c>
    </row>
    <row r="12638" spans="1:16">
      <c r="A12638" s="75" t="s">
        <v>24417</v>
      </c>
      <c r="B12638" s="85">
        <v>12634</v>
      </c>
      <c r="C12638" s="85">
        <v>14903</v>
      </c>
      <c r="D12638" s="85">
        <v>12634</v>
      </c>
      <c r="E12638" s="86" t="s">
        <v>24418</v>
      </c>
      <c r="F12638" s="85" t="s">
        <v>38</v>
      </c>
      <c r="G12638" s="86" t="s">
        <v>17488</v>
      </c>
      <c r="H12638" s="85" t="s">
        <v>260</v>
      </c>
      <c r="I12638" s="85">
        <v>1</v>
      </c>
      <c r="J12638" s="88">
        <v>340787.84804438538</v>
      </c>
      <c r="K12638" s="146">
        <v>984507.34852794628</v>
      </c>
      <c r="L12638" s="147">
        <v>3.146932838117472E-3</v>
      </c>
      <c r="M12638" s="147">
        <v>28211.672701622811</v>
      </c>
      <c r="N12638" s="87">
        <v>3734302.7203351972</v>
      </c>
      <c r="O12638" s="88">
        <v>303261.84001607588</v>
      </c>
      <c r="P12638" s="89">
        <v>81.20976330190355</v>
      </c>
    </row>
    <row r="12639" spans="1:16">
      <c r="A12639" s="75" t="s">
        <v>24419</v>
      </c>
      <c r="B12639" s="85">
        <v>12635</v>
      </c>
      <c r="C12639" s="85">
        <v>14904</v>
      </c>
      <c r="D12639" s="85">
        <v>12635</v>
      </c>
      <c r="E12639" s="86" t="s">
        <v>24418</v>
      </c>
      <c r="F12639" s="85" t="s">
        <v>11</v>
      </c>
      <c r="G12639" s="86" t="s">
        <v>17488</v>
      </c>
      <c r="H12639" s="85" t="s">
        <v>260</v>
      </c>
      <c r="I12639" s="85">
        <v>1</v>
      </c>
      <c r="J12639" s="88">
        <v>340787.84804438538</v>
      </c>
      <c r="K12639" s="146">
        <v>984507.34852794628</v>
      </c>
      <c r="L12639" s="147">
        <v>3.146932838117472E-3</v>
      </c>
      <c r="M12639" s="147">
        <v>28211.672701622811</v>
      </c>
      <c r="N12639" s="87">
        <v>3734302.7203351972</v>
      </c>
      <c r="O12639" s="88">
        <v>303261.84001607588</v>
      </c>
      <c r="P12639" s="89">
        <v>81.20976330190355</v>
      </c>
    </row>
    <row r="12640" spans="1:16">
      <c r="A12640" s="75" t="s">
        <v>17489</v>
      </c>
      <c r="B12640" s="85">
        <v>12636</v>
      </c>
      <c r="C12640" s="85">
        <v>11552</v>
      </c>
      <c r="D12640" s="85">
        <v>12636</v>
      </c>
      <c r="E12640" s="86" t="s">
        <v>17490</v>
      </c>
      <c r="F12640" s="85" t="s">
        <v>55</v>
      </c>
      <c r="G12640" s="86" t="s">
        <v>17491</v>
      </c>
      <c r="H12640" s="85" t="s">
        <v>260</v>
      </c>
      <c r="I12640" s="85">
        <v>1</v>
      </c>
      <c r="J12640" s="88">
        <v>994131.45157661941</v>
      </c>
      <c r="K12640" s="146">
        <v>2162641.2937031253</v>
      </c>
      <c r="L12640" s="147">
        <v>4.4572698177568322E-2</v>
      </c>
      <c r="M12640" s="147">
        <v>98280.48643183746</v>
      </c>
      <c r="N12640" s="87">
        <v>11901373.7863946</v>
      </c>
      <c r="O12640" s="88">
        <v>889414.37414684298</v>
      </c>
      <c r="P12640" s="89">
        <v>74.732076322449657</v>
      </c>
    </row>
    <row r="12641" spans="1:16">
      <c r="A12641" s="75" t="s">
        <v>24410</v>
      </c>
      <c r="B12641" s="85">
        <v>12637</v>
      </c>
      <c r="C12641" s="85">
        <v>14898</v>
      </c>
      <c r="D12641" s="85">
        <v>12637</v>
      </c>
      <c r="E12641" s="86" t="s">
        <v>24411</v>
      </c>
      <c r="F12641" s="85" t="s">
        <v>509</v>
      </c>
      <c r="G12641" s="86" t="s">
        <v>17491</v>
      </c>
      <c r="H12641" s="85" t="s">
        <v>260</v>
      </c>
      <c r="I12641" s="85">
        <v>1</v>
      </c>
      <c r="J12641" s="88">
        <v>997116.14080940292</v>
      </c>
      <c r="K12641" s="146">
        <v>2167732.2235392286</v>
      </c>
      <c r="L12641" s="147">
        <v>4.4585001016292383E-2</v>
      </c>
      <c r="M12641" s="147">
        <v>98245.98397730221</v>
      </c>
      <c r="N12641" s="87">
        <v>11899941.130121641</v>
      </c>
      <c r="O12641" s="88">
        <v>891873.28230699839</v>
      </c>
      <c r="P12641" s="89">
        <v>74.94770541758821</v>
      </c>
    </row>
    <row r="12642" spans="1:16">
      <c r="A12642" s="75" t="s">
        <v>24412</v>
      </c>
      <c r="B12642" s="85">
        <v>12638</v>
      </c>
      <c r="C12642" s="85">
        <v>14899</v>
      </c>
      <c r="D12642" s="85">
        <v>12638</v>
      </c>
      <c r="E12642" s="86" t="s">
        <v>24411</v>
      </c>
      <c r="F12642" s="85" t="s">
        <v>38</v>
      </c>
      <c r="G12642" s="86" t="s">
        <v>17491</v>
      </c>
      <c r="H12642" s="85" t="s">
        <v>260</v>
      </c>
      <c r="I12642" s="85">
        <v>1</v>
      </c>
      <c r="J12642" s="88">
        <v>994131.45157661941</v>
      </c>
      <c r="K12642" s="146">
        <v>2162641.2937031253</v>
      </c>
      <c r="L12642" s="147">
        <v>4.4572698177568322E-2</v>
      </c>
      <c r="M12642" s="147">
        <v>98280.48643183746</v>
      </c>
      <c r="N12642" s="87">
        <v>11901373.7863946</v>
      </c>
      <c r="O12642" s="88">
        <v>889414.37414684298</v>
      </c>
      <c r="P12642" s="89">
        <v>74.732076322449657</v>
      </c>
    </row>
    <row r="12643" spans="1:16">
      <c r="A12643" s="75" t="s">
        <v>17492</v>
      </c>
      <c r="B12643" s="85">
        <v>12639</v>
      </c>
      <c r="C12643" s="85">
        <v>11553</v>
      </c>
      <c r="D12643" s="85">
        <v>12639</v>
      </c>
      <c r="E12643" s="86" t="s">
        <v>17493</v>
      </c>
      <c r="F12643" s="85" t="s">
        <v>55</v>
      </c>
      <c r="G12643" s="86" t="s">
        <v>17494</v>
      </c>
      <c r="H12643" s="85" t="s">
        <v>260</v>
      </c>
      <c r="I12643" s="85">
        <v>1</v>
      </c>
      <c r="J12643" s="88">
        <v>96054028.643295199</v>
      </c>
      <c r="K12643" s="146">
        <v>402687120.41599911</v>
      </c>
      <c r="L12643" s="147">
        <v>16.298438983266319</v>
      </c>
      <c r="M12643" s="147">
        <v>7570579.5630983282</v>
      </c>
      <c r="N12643" s="87">
        <v>1049344656.217791</v>
      </c>
      <c r="O12643" s="88">
        <v>84755849.479497805</v>
      </c>
      <c r="P12643" s="89">
        <v>80.770268354906236</v>
      </c>
    </row>
    <row r="12644" spans="1:16">
      <c r="A12644" s="75" t="s">
        <v>24435</v>
      </c>
      <c r="B12644" s="85">
        <v>12640</v>
      </c>
      <c r="C12644" s="85">
        <v>14914</v>
      </c>
      <c r="D12644" s="85">
        <v>12640</v>
      </c>
      <c r="E12644" s="86" t="s">
        <v>24436</v>
      </c>
      <c r="F12644" s="85" t="s">
        <v>243</v>
      </c>
      <c r="G12644" s="86" t="s">
        <v>17494</v>
      </c>
      <c r="H12644" s="85" t="s">
        <v>260</v>
      </c>
      <c r="I12644" s="85">
        <v>1</v>
      </c>
      <c r="J12644" s="88">
        <v>96054028.643295199</v>
      </c>
      <c r="K12644" s="146">
        <v>402687120.41599911</v>
      </c>
      <c r="L12644" s="147">
        <v>16.298438983266319</v>
      </c>
      <c r="M12644" s="147">
        <v>7570579.5630983282</v>
      </c>
      <c r="N12644" s="87">
        <v>1049344656.217791</v>
      </c>
      <c r="O12644" s="88">
        <v>84755849.479497805</v>
      </c>
      <c r="P12644" s="89">
        <v>80.770268354906236</v>
      </c>
    </row>
    <row r="12645" spans="1:16">
      <c r="A12645" s="75" t="s">
        <v>17495</v>
      </c>
      <c r="B12645" s="85">
        <v>12641</v>
      </c>
      <c r="C12645" s="85">
        <v>11554</v>
      </c>
      <c r="D12645" s="85">
        <v>12641</v>
      </c>
      <c r="E12645" s="86" t="s">
        <v>17496</v>
      </c>
      <c r="F12645" s="85" t="s">
        <v>55</v>
      </c>
      <c r="G12645" s="86" t="s">
        <v>17497</v>
      </c>
      <c r="H12645" s="85" t="s">
        <v>260</v>
      </c>
      <c r="I12645" s="85">
        <v>1</v>
      </c>
      <c r="J12645" s="88">
        <v>147739419.76867431</v>
      </c>
      <c r="K12645" s="146">
        <v>314061097.08143866</v>
      </c>
      <c r="L12645" s="147">
        <v>4.0148476338930452</v>
      </c>
      <c r="M12645" s="147">
        <v>12532048.218158171</v>
      </c>
      <c r="N12645" s="87">
        <v>1642746725.8190329</v>
      </c>
      <c r="O12645" s="88">
        <v>130878684.1456591</v>
      </c>
      <c r="P12645" s="89">
        <v>79.670640695026336</v>
      </c>
    </row>
    <row r="12646" spans="1:16">
      <c r="A12646" s="75" t="s">
        <v>24420</v>
      </c>
      <c r="B12646" s="85">
        <v>12642</v>
      </c>
      <c r="C12646" s="85">
        <v>14905</v>
      </c>
      <c r="D12646" s="85">
        <v>12642</v>
      </c>
      <c r="E12646" s="86" t="s">
        <v>24421</v>
      </c>
      <c r="F12646" s="85" t="s">
        <v>283</v>
      </c>
      <c r="G12646" s="86" t="s">
        <v>17497</v>
      </c>
      <c r="H12646" s="85" t="s">
        <v>260</v>
      </c>
      <c r="I12646" s="85">
        <v>1</v>
      </c>
      <c r="J12646" s="88">
        <v>151840753.25692981</v>
      </c>
      <c r="K12646" s="146">
        <v>315903222.96244103</v>
      </c>
      <c r="L12646" s="147">
        <v>3.9670486397653759</v>
      </c>
      <c r="M12646" s="147">
        <v>12140017.117950231</v>
      </c>
      <c r="N12646" s="87">
        <v>1616195666.429029</v>
      </c>
      <c r="O12646" s="88">
        <v>133697362.863791</v>
      </c>
      <c r="P12646" s="89">
        <v>82.723500403385074</v>
      </c>
    </row>
    <row r="12647" spans="1:16">
      <c r="A12647" s="75" t="s">
        <v>24422</v>
      </c>
      <c r="B12647" s="85">
        <v>12643</v>
      </c>
      <c r="C12647" s="85">
        <v>14906</v>
      </c>
      <c r="D12647" s="85">
        <v>12643</v>
      </c>
      <c r="E12647" s="86" t="s">
        <v>24421</v>
      </c>
      <c r="F12647" s="85" t="s">
        <v>38</v>
      </c>
      <c r="G12647" s="86" t="s">
        <v>17497</v>
      </c>
      <c r="H12647" s="85" t="s">
        <v>260</v>
      </c>
      <c r="I12647" s="85">
        <v>1</v>
      </c>
      <c r="J12647" s="88">
        <v>147739419.76867431</v>
      </c>
      <c r="K12647" s="146">
        <v>314061097.08143866</v>
      </c>
      <c r="L12647" s="147">
        <v>4.0148476338930452</v>
      </c>
      <c r="M12647" s="147">
        <v>12532048.218158171</v>
      </c>
      <c r="N12647" s="87">
        <v>1642746725.8190329</v>
      </c>
      <c r="O12647" s="88">
        <v>130878684.1456591</v>
      </c>
      <c r="P12647" s="89">
        <v>79.670640695026336</v>
      </c>
    </row>
    <row r="12648" spans="1:16">
      <c r="A12648" s="75" t="s">
        <v>17498</v>
      </c>
      <c r="B12648" s="85">
        <v>12644</v>
      </c>
      <c r="C12648" s="85">
        <v>11555</v>
      </c>
      <c r="D12648" s="85">
        <v>12644</v>
      </c>
      <c r="E12648" s="86" t="s">
        <v>17499</v>
      </c>
      <c r="F12648" s="85" t="s">
        <v>55</v>
      </c>
      <c r="G12648" s="86" t="s">
        <v>17500</v>
      </c>
      <c r="H12648" s="85" t="s">
        <v>260</v>
      </c>
      <c r="I12648" s="85">
        <v>1</v>
      </c>
      <c r="J12648" s="88">
        <v>96042970.150290668</v>
      </c>
      <c r="K12648" s="146">
        <v>402666659.87650204</v>
      </c>
      <c r="L12648" s="147">
        <v>1.0654490290154159</v>
      </c>
      <c r="M12648" s="147">
        <v>7569349.8521203892</v>
      </c>
      <c r="N12648" s="87">
        <v>1049214249.839174</v>
      </c>
      <c r="O12648" s="88">
        <v>84746250.627147198</v>
      </c>
      <c r="P12648" s="89">
        <v>80.771158645755435</v>
      </c>
    </row>
    <row r="12649" spans="1:16">
      <c r="A12649" s="75" t="s">
        <v>24423</v>
      </c>
      <c r="B12649" s="85">
        <v>12645</v>
      </c>
      <c r="C12649" s="85">
        <v>14907</v>
      </c>
      <c r="D12649" s="85">
        <v>12645</v>
      </c>
      <c r="E12649" s="86" t="s">
        <v>24424</v>
      </c>
      <c r="F12649" s="85" t="s">
        <v>55</v>
      </c>
      <c r="G12649" s="86" t="s">
        <v>17500</v>
      </c>
      <c r="H12649" s="85" t="s">
        <v>260</v>
      </c>
      <c r="I12649" s="85">
        <v>1</v>
      </c>
      <c r="J12649" s="88">
        <v>96042970.150290638</v>
      </c>
      <c r="K12649" s="146">
        <v>402666659.87650198</v>
      </c>
      <c r="L12649" s="147">
        <v>1.0654490290154159</v>
      </c>
      <c r="M12649" s="147">
        <v>7569349.8521203864</v>
      </c>
      <c r="N12649" s="87">
        <v>1049214249.839174</v>
      </c>
      <c r="O12649" s="88">
        <v>84746250.627147198</v>
      </c>
      <c r="P12649" s="89">
        <v>80.771158645755435</v>
      </c>
    </row>
    <row r="12650" spans="1:16">
      <c r="A12650" s="75" t="s">
        <v>17501</v>
      </c>
      <c r="B12650" s="85">
        <v>12646</v>
      </c>
      <c r="C12650" s="85">
        <v>11556</v>
      </c>
      <c r="D12650" s="85">
        <v>12646</v>
      </c>
      <c r="E12650" s="86" t="s">
        <v>17502</v>
      </c>
      <c r="F12650" s="85" t="s">
        <v>55</v>
      </c>
      <c r="G12650" s="86" t="s">
        <v>17503</v>
      </c>
      <c r="H12650" s="85" t="s">
        <v>260</v>
      </c>
      <c r="I12650" s="85">
        <v>1</v>
      </c>
      <c r="J12650" s="88">
        <v>5544168.7972349823</v>
      </c>
      <c r="K12650" s="146">
        <v>21368971.3121792</v>
      </c>
      <c r="L12650" s="147">
        <v>2.7680512193028649E-2</v>
      </c>
      <c r="M12650" s="147">
        <v>583491.63407876401</v>
      </c>
      <c r="N12650" s="87">
        <v>62446898.206181817</v>
      </c>
      <c r="O12650" s="88">
        <v>4962348.5619916739</v>
      </c>
      <c r="P12650" s="89">
        <v>79.465092815457652</v>
      </c>
    </row>
    <row r="12651" spans="1:16">
      <c r="A12651" s="75" t="s">
        <v>24437</v>
      </c>
      <c r="B12651" s="85">
        <v>12647</v>
      </c>
      <c r="C12651" s="85">
        <v>14915</v>
      </c>
      <c r="D12651" s="85">
        <v>12647</v>
      </c>
      <c r="E12651" s="86" t="s">
        <v>24438</v>
      </c>
      <c r="F12651" s="85" t="s">
        <v>38</v>
      </c>
      <c r="G12651" s="86" t="s">
        <v>17503</v>
      </c>
      <c r="H12651" s="85" t="s">
        <v>260</v>
      </c>
      <c r="I12651" s="85">
        <v>1</v>
      </c>
      <c r="J12651" s="88">
        <v>5544168.7972349823</v>
      </c>
      <c r="K12651" s="146">
        <v>21368971.3121792</v>
      </c>
      <c r="L12651" s="147">
        <v>2.7680512193028649E-2</v>
      </c>
      <c r="M12651" s="147">
        <v>583491.63407876401</v>
      </c>
      <c r="N12651" s="87">
        <v>62446898.206181817</v>
      </c>
      <c r="O12651" s="88">
        <v>4962348.5619916739</v>
      </c>
      <c r="P12651" s="89">
        <v>79.465092815457652</v>
      </c>
    </row>
    <row r="12652" spans="1:16">
      <c r="A12652" s="75" t="s">
        <v>24439</v>
      </c>
      <c r="B12652" s="85">
        <v>12648</v>
      </c>
      <c r="C12652" s="85">
        <v>14916</v>
      </c>
      <c r="D12652" s="85">
        <v>12648</v>
      </c>
      <c r="E12652" s="86" t="s">
        <v>24438</v>
      </c>
      <c r="F12652" s="85" t="s">
        <v>318</v>
      </c>
      <c r="G12652" s="86" t="s">
        <v>17503</v>
      </c>
      <c r="H12652" s="85" t="s">
        <v>260</v>
      </c>
      <c r="I12652" s="85">
        <v>1</v>
      </c>
      <c r="J12652" s="88">
        <v>5521505.5072707441</v>
      </c>
      <c r="K12652" s="146">
        <v>21332606.968960669</v>
      </c>
      <c r="L12652" s="147">
        <v>2.7523029776903081E-2</v>
      </c>
      <c r="M12652" s="147">
        <v>582478.36680714006</v>
      </c>
      <c r="N12652" s="87">
        <v>62172673.727655463</v>
      </c>
      <c r="O12652" s="88">
        <v>4946885.2365073478</v>
      </c>
      <c r="P12652" s="89">
        <v>79.566873031340933</v>
      </c>
    </row>
    <row r="12653" spans="1:16">
      <c r="A12653" s="75" t="s">
        <v>17504</v>
      </c>
      <c r="B12653" s="85">
        <v>12649</v>
      </c>
      <c r="C12653" s="85">
        <v>11557</v>
      </c>
      <c r="D12653" s="85">
        <v>12649</v>
      </c>
      <c r="E12653" s="86" t="s">
        <v>17505</v>
      </c>
      <c r="F12653" s="85" t="s">
        <v>55</v>
      </c>
      <c r="G12653" s="86" t="s">
        <v>17506</v>
      </c>
      <c r="H12653" s="85" t="s">
        <v>260</v>
      </c>
      <c r="I12653" s="85">
        <v>1</v>
      </c>
      <c r="J12653" s="88">
        <v>595172.18844863225</v>
      </c>
      <c r="K12653" s="146">
        <v>2030238.2374258519</v>
      </c>
      <c r="L12653" s="147">
        <v>3.7730354249439011</v>
      </c>
      <c r="M12653" s="147">
        <v>56112.40187693949</v>
      </c>
      <c r="N12653" s="87">
        <v>6683415.2838452039</v>
      </c>
      <c r="O12653" s="88">
        <v>529699.31860844116</v>
      </c>
      <c r="P12653" s="89">
        <v>79.255784073271968</v>
      </c>
    </row>
    <row r="12654" spans="1:16">
      <c r="A12654" s="75" t="s">
        <v>24425</v>
      </c>
      <c r="B12654" s="85">
        <v>12650</v>
      </c>
      <c r="C12654" s="85">
        <v>14908</v>
      </c>
      <c r="D12654" s="85">
        <v>12650</v>
      </c>
      <c r="E12654" s="86" t="s">
        <v>24426</v>
      </c>
      <c r="F12654" s="85" t="s">
        <v>38</v>
      </c>
      <c r="G12654" s="86" t="s">
        <v>17506</v>
      </c>
      <c r="H12654" s="85" t="s">
        <v>260</v>
      </c>
      <c r="I12654" s="85">
        <v>1</v>
      </c>
      <c r="J12654" s="88">
        <v>595165.59509493504</v>
      </c>
      <c r="K12654" s="146">
        <v>2030226.0383338362</v>
      </c>
      <c r="L12654" s="147">
        <v>3.773035386097269</v>
      </c>
      <c r="M12654" s="147">
        <v>56111.668692099513</v>
      </c>
      <c r="N12654" s="87">
        <v>6683337.5322584026</v>
      </c>
      <c r="O12654" s="88">
        <v>529693.595529482</v>
      </c>
      <c r="P12654" s="89">
        <v>79.255849786549746</v>
      </c>
    </row>
    <row r="12655" spans="1:16">
      <c r="A12655" s="75" t="s">
        <v>24427</v>
      </c>
      <c r="B12655" s="85">
        <v>12651</v>
      </c>
      <c r="C12655" s="85">
        <v>14909</v>
      </c>
      <c r="D12655" s="85">
        <v>12651</v>
      </c>
      <c r="E12655" s="86" t="s">
        <v>24426</v>
      </c>
      <c r="F12655" s="85" t="s">
        <v>243</v>
      </c>
      <c r="G12655" s="86" t="s">
        <v>17506</v>
      </c>
      <c r="H12655" s="85" t="s">
        <v>260</v>
      </c>
      <c r="I12655" s="85">
        <v>1</v>
      </c>
      <c r="J12655" s="88">
        <v>596466.59427193063</v>
      </c>
      <c r="K12655" s="146">
        <v>2032633.160627614</v>
      </c>
      <c r="L12655" s="147">
        <v>3.7730430513032762</v>
      </c>
      <c r="M12655" s="147">
        <v>56256.340571856737</v>
      </c>
      <c r="N12655" s="87">
        <v>6698679.4591544401</v>
      </c>
      <c r="O12655" s="88">
        <v>530822.87227660499</v>
      </c>
      <c r="P12655" s="89">
        <v>79.242912802937667</v>
      </c>
    </row>
    <row r="12656" spans="1:16">
      <c r="A12656" s="75" t="s">
        <v>17507</v>
      </c>
      <c r="B12656" s="85">
        <v>12652</v>
      </c>
      <c r="C12656" s="85">
        <v>11558</v>
      </c>
      <c r="D12656" s="85">
        <v>12652</v>
      </c>
      <c r="E12656" s="86" t="s">
        <v>17508</v>
      </c>
      <c r="F12656" s="85" t="s">
        <v>55</v>
      </c>
      <c r="G12656" s="86" t="s">
        <v>17509</v>
      </c>
      <c r="H12656" s="85" t="s">
        <v>1</v>
      </c>
      <c r="I12656" s="85">
        <v>1</v>
      </c>
      <c r="J12656" s="88">
        <v>0.38939287759377011</v>
      </c>
      <c r="K12656" s="146">
        <v>1.3162998656350018</v>
      </c>
      <c r="L12656" s="147">
        <v>3.2502917189935232E-9</v>
      </c>
      <c r="M12656" s="147">
        <v>4.4534115248551498E-2</v>
      </c>
      <c r="N12656" s="87">
        <v>5.1757396857503153</v>
      </c>
      <c r="O12656" s="88">
        <v>0.34931587691946481</v>
      </c>
      <c r="P12656" s="89">
        <v>67.491005755407357</v>
      </c>
    </row>
    <row r="12657" spans="1:16">
      <c r="A12657" s="75" t="s">
        <v>24440</v>
      </c>
      <c r="B12657" s="85">
        <v>12653</v>
      </c>
      <c r="C12657" s="85">
        <v>14917</v>
      </c>
      <c r="D12657" s="85">
        <v>12653</v>
      </c>
      <c r="E12657" s="86" t="s">
        <v>24441</v>
      </c>
      <c r="F12657" s="85" t="s">
        <v>55</v>
      </c>
      <c r="G12657" s="86" t="s">
        <v>17509</v>
      </c>
      <c r="H12657" s="85" t="s">
        <v>1</v>
      </c>
      <c r="I12657" s="85">
        <v>1</v>
      </c>
      <c r="J12657" s="88">
        <v>0.36282912957204178</v>
      </c>
      <c r="K12657" s="146">
        <v>1.27989121153624</v>
      </c>
      <c r="L12657" s="147">
        <v>3.1006474460279089E-9</v>
      </c>
      <c r="M12657" s="147">
        <v>4.0992970849819919E-2</v>
      </c>
      <c r="N12657" s="87">
        <v>4.7861660721802632</v>
      </c>
      <c r="O12657" s="88">
        <v>0.32520024754534299</v>
      </c>
      <c r="P12657" s="89">
        <v>67.945876227651056</v>
      </c>
    </row>
    <row r="12658" spans="1:16">
      <c r="A12658" s="75" t="s">
        <v>17510</v>
      </c>
      <c r="B12658" s="85">
        <v>12654</v>
      </c>
      <c r="C12658" s="85">
        <v>11559</v>
      </c>
      <c r="D12658" s="85">
        <v>12654</v>
      </c>
      <c r="E12658" s="86" t="s">
        <v>17511</v>
      </c>
      <c r="F12658" s="85" t="s">
        <v>55</v>
      </c>
      <c r="G12658" s="86" t="s">
        <v>17512</v>
      </c>
      <c r="H12658" s="85" t="s">
        <v>260</v>
      </c>
      <c r="I12658" s="85">
        <v>1</v>
      </c>
      <c r="J12658" s="88">
        <v>2563.1460974362949</v>
      </c>
      <c r="K12658" s="146">
        <v>5186.1792671856329</v>
      </c>
      <c r="L12658" s="147">
        <v>1.3491834459979429E-5</v>
      </c>
      <c r="M12658" s="147">
        <v>220.27265905875561</v>
      </c>
      <c r="N12658" s="87">
        <v>31071.141262627061</v>
      </c>
      <c r="O12658" s="88">
        <v>2276.3918479683671</v>
      </c>
      <c r="P12658" s="89">
        <v>73.263863362059794</v>
      </c>
    </row>
    <row r="12659" spans="1:16">
      <c r="A12659" s="75" t="s">
        <v>24442</v>
      </c>
      <c r="B12659" s="85">
        <v>12655</v>
      </c>
      <c r="C12659" s="85">
        <v>14918</v>
      </c>
      <c r="D12659" s="85">
        <v>12655</v>
      </c>
      <c r="E12659" s="86" t="s">
        <v>24443</v>
      </c>
      <c r="F12659" s="85" t="s">
        <v>32</v>
      </c>
      <c r="G12659" s="86" t="s">
        <v>17512</v>
      </c>
      <c r="H12659" s="85" t="s">
        <v>260</v>
      </c>
      <c r="I12659" s="85">
        <v>1</v>
      </c>
      <c r="J12659" s="88">
        <v>2041.6506220414151</v>
      </c>
      <c r="K12659" s="146">
        <v>4489.7647030949092</v>
      </c>
      <c r="L12659" s="147">
        <v>1.1021802085908999E-5</v>
      </c>
      <c r="M12659" s="147">
        <v>201.73020031475701</v>
      </c>
      <c r="N12659" s="87">
        <v>26298.425462866609</v>
      </c>
      <c r="O12659" s="88">
        <v>1806.2443480354441</v>
      </c>
      <c r="P12659" s="89">
        <v>68.682604233696892</v>
      </c>
    </row>
    <row r="12660" spans="1:16">
      <c r="A12660" s="75" t="s">
        <v>24444</v>
      </c>
      <c r="B12660" s="85">
        <v>12656</v>
      </c>
      <c r="C12660" s="85">
        <v>14919</v>
      </c>
      <c r="D12660" s="85">
        <v>12656</v>
      </c>
      <c r="E12660" s="86" t="s">
        <v>24443</v>
      </c>
      <c r="F12660" s="85" t="s">
        <v>38</v>
      </c>
      <c r="G12660" s="86" t="s">
        <v>17512</v>
      </c>
      <c r="H12660" s="85" t="s">
        <v>260</v>
      </c>
      <c r="I12660" s="85">
        <v>1</v>
      </c>
      <c r="J12660" s="88">
        <v>2567.5727235782401</v>
      </c>
      <c r="K12660" s="146">
        <v>5192.0906644277693</v>
      </c>
      <c r="L12660" s="147">
        <v>1.3512800912028161E-5</v>
      </c>
      <c r="M12660" s="147">
        <v>220.4300535837034</v>
      </c>
      <c r="N12660" s="87">
        <v>31111.65365348008</v>
      </c>
      <c r="O12660" s="88">
        <v>2280.3826155051238</v>
      </c>
      <c r="P12660" s="89">
        <v>73.296734429609643</v>
      </c>
    </row>
    <row r="12661" spans="1:16">
      <c r="A12661" s="75" t="s">
        <v>17513</v>
      </c>
      <c r="B12661" s="85">
        <v>12657</v>
      </c>
      <c r="C12661" s="85">
        <v>11560</v>
      </c>
      <c r="D12661" s="85">
        <v>12657</v>
      </c>
      <c r="E12661" s="86" t="s">
        <v>17514</v>
      </c>
      <c r="F12661" s="85" t="s">
        <v>55</v>
      </c>
      <c r="G12661" s="86" t="s">
        <v>17515</v>
      </c>
      <c r="H12661" s="85" t="s">
        <v>260</v>
      </c>
      <c r="I12661" s="85">
        <v>1</v>
      </c>
      <c r="J12661" s="88">
        <v>829.69562082160496</v>
      </c>
      <c r="K12661" s="146">
        <v>1926.2826788871812</v>
      </c>
      <c r="L12661" s="147">
        <v>5.0362645855713832E-6</v>
      </c>
      <c r="M12661" s="147">
        <v>78.63779427280214</v>
      </c>
      <c r="N12661" s="87">
        <v>12180.33363866252</v>
      </c>
      <c r="O12661" s="88">
        <v>724.25573325781465</v>
      </c>
      <c r="P12661" s="89">
        <v>59.461075102154808</v>
      </c>
    </row>
    <row r="12662" spans="1:16">
      <c r="A12662" s="75" t="s">
        <v>24445</v>
      </c>
      <c r="B12662" s="85">
        <v>12658</v>
      </c>
      <c r="C12662" s="85">
        <v>14920</v>
      </c>
      <c r="D12662" s="85">
        <v>12658</v>
      </c>
      <c r="E12662" s="86" t="s">
        <v>24446</v>
      </c>
      <c r="F12662" s="85" t="s">
        <v>32</v>
      </c>
      <c r="G12662" s="86" t="s">
        <v>17515</v>
      </c>
      <c r="H12662" s="85" t="s">
        <v>260</v>
      </c>
      <c r="I12662" s="85">
        <v>1</v>
      </c>
      <c r="J12662" s="88">
        <v>822.70911943642841</v>
      </c>
      <c r="K12662" s="146">
        <v>1917.3649536118085</v>
      </c>
      <c r="L12662" s="147">
        <v>5.0025099678108903E-6</v>
      </c>
      <c r="M12662" s="147">
        <v>78.349428874090847</v>
      </c>
      <c r="N12662" s="87">
        <v>12109.928721086209</v>
      </c>
      <c r="O12662" s="88">
        <v>717.84459452351518</v>
      </c>
      <c r="P12662" s="89">
        <v>59.277359186564027</v>
      </c>
    </row>
    <row r="12663" spans="1:16">
      <c r="A12663" s="75" t="s">
        <v>24447</v>
      </c>
      <c r="B12663" s="85">
        <v>12659</v>
      </c>
      <c r="C12663" s="85">
        <v>14921</v>
      </c>
      <c r="D12663" s="85">
        <v>12659</v>
      </c>
      <c r="E12663" s="86" t="s">
        <v>24446</v>
      </c>
      <c r="F12663" s="85" t="s">
        <v>38</v>
      </c>
      <c r="G12663" s="86" t="s">
        <v>17515</v>
      </c>
      <c r="H12663" s="85" t="s">
        <v>260</v>
      </c>
      <c r="I12663" s="85">
        <v>1</v>
      </c>
      <c r="J12663" s="88">
        <v>829.75492455698088</v>
      </c>
      <c r="K12663" s="146">
        <v>1926.3583754899194</v>
      </c>
      <c r="L12663" s="147">
        <v>5.0365511059352982E-6</v>
      </c>
      <c r="M12663" s="147">
        <v>78.640242013717724</v>
      </c>
      <c r="N12663" s="87">
        <v>12180.931258897739</v>
      </c>
      <c r="O12663" s="88">
        <v>724.3101531246399</v>
      </c>
      <c r="P12663" s="89">
        <v>59.462625453662007</v>
      </c>
    </row>
    <row r="12664" spans="1:16">
      <c r="A12664" s="75" t="s">
        <v>17516</v>
      </c>
      <c r="B12664" s="85">
        <v>12660</v>
      </c>
      <c r="C12664" s="85">
        <v>11561</v>
      </c>
      <c r="D12664" s="85">
        <v>12660</v>
      </c>
      <c r="E12664" s="86" t="s">
        <v>17517</v>
      </c>
      <c r="F12664" s="85" t="s">
        <v>55</v>
      </c>
      <c r="G12664" s="86" t="s">
        <v>17518</v>
      </c>
      <c r="H12664" s="85" t="s">
        <v>260</v>
      </c>
      <c r="I12664" s="85">
        <v>1</v>
      </c>
      <c r="J12664" s="88">
        <v>6299.5866594540184</v>
      </c>
      <c r="K12664" s="146">
        <v>14192.197595729805</v>
      </c>
      <c r="L12664" s="147">
        <v>3.503346943044203E-5</v>
      </c>
      <c r="M12664" s="147">
        <v>598.25258505363433</v>
      </c>
      <c r="N12664" s="87">
        <v>88516.476347722579</v>
      </c>
      <c r="O12664" s="88">
        <v>5468.2120245284541</v>
      </c>
      <c r="P12664" s="89">
        <v>61.776205404375489</v>
      </c>
    </row>
    <row r="12665" spans="1:16">
      <c r="A12665" s="75" t="s">
        <v>24448</v>
      </c>
      <c r="B12665" s="85">
        <v>12661</v>
      </c>
      <c r="C12665" s="85">
        <v>14922</v>
      </c>
      <c r="D12665" s="85">
        <v>12661</v>
      </c>
      <c r="E12665" s="86" t="s">
        <v>24449</v>
      </c>
      <c r="F12665" s="85" t="s">
        <v>32</v>
      </c>
      <c r="G12665" s="86" t="s">
        <v>17518</v>
      </c>
      <c r="H12665" s="85" t="s">
        <v>260</v>
      </c>
      <c r="I12665" s="85">
        <v>1</v>
      </c>
      <c r="J12665" s="88">
        <v>4522.6993962593906</v>
      </c>
      <c r="K12665" s="146">
        <v>11895.93446412171</v>
      </c>
      <c r="L12665" s="147">
        <v>2.6941659257494649E-5</v>
      </c>
      <c r="M12665" s="147">
        <v>520.7511692711729</v>
      </c>
      <c r="N12665" s="87">
        <v>70970.918602482503</v>
      </c>
      <c r="O12665" s="88">
        <v>3857.990669816078</v>
      </c>
      <c r="P12665" s="89">
        <v>54.36016252551547</v>
      </c>
    </row>
    <row r="12666" spans="1:16">
      <c r="A12666" s="75" t="s">
        <v>24450</v>
      </c>
      <c r="B12666" s="85">
        <v>12662</v>
      </c>
      <c r="C12666" s="85">
        <v>14923</v>
      </c>
      <c r="D12666" s="85">
        <v>12662</v>
      </c>
      <c r="E12666" s="86" t="s">
        <v>24449</v>
      </c>
      <c r="F12666" s="85" t="s">
        <v>38</v>
      </c>
      <c r="G12666" s="86" t="s">
        <v>17518</v>
      </c>
      <c r="H12666" s="85" t="s">
        <v>260</v>
      </c>
      <c r="I12666" s="85">
        <v>1</v>
      </c>
      <c r="J12666" s="88">
        <v>6314.6694664612714</v>
      </c>
      <c r="K12666" s="146">
        <v>14211.689036953614</v>
      </c>
      <c r="L12666" s="147">
        <v>3.5102155392520652E-5</v>
      </c>
      <c r="M12666" s="147">
        <v>598.91044271362716</v>
      </c>
      <c r="N12666" s="87">
        <v>88665.408847148748</v>
      </c>
      <c r="O12666" s="88">
        <v>5481.8801161598931</v>
      </c>
      <c r="P12666" s="89">
        <v>61.826592663776751</v>
      </c>
    </row>
    <row r="12667" spans="1:16">
      <c r="A12667" s="75" t="s">
        <v>17519</v>
      </c>
      <c r="B12667" s="85">
        <v>12663</v>
      </c>
      <c r="C12667" s="85">
        <v>11562</v>
      </c>
      <c r="D12667" s="85">
        <v>12663</v>
      </c>
      <c r="E12667" s="86" t="s">
        <v>17520</v>
      </c>
      <c r="F12667" s="85" t="s">
        <v>55</v>
      </c>
      <c r="G12667" s="86" t="s">
        <v>17521</v>
      </c>
      <c r="H12667" s="85" t="s">
        <v>1</v>
      </c>
      <c r="I12667" s="85">
        <v>1</v>
      </c>
      <c r="J12667" s="88">
        <v>0.3412391018887373</v>
      </c>
      <c r="K12667" s="146">
        <v>0.64618153835538583</v>
      </c>
      <c r="L12667" s="147">
        <v>7.4879698439930343E-9</v>
      </c>
      <c r="M12667" s="147">
        <v>2.855503952908733E-2</v>
      </c>
      <c r="N12667" s="87">
        <v>3.5984906114022079</v>
      </c>
      <c r="O12667" s="88">
        <v>0.23340810538622009</v>
      </c>
      <c r="P12667" s="89">
        <v>64.862780146387252</v>
      </c>
    </row>
    <row r="12668" spans="1:16">
      <c r="A12668" s="75" t="s">
        <v>24451</v>
      </c>
      <c r="B12668" s="85">
        <v>12664</v>
      </c>
      <c r="C12668" s="85">
        <v>14924</v>
      </c>
      <c r="D12668" s="85">
        <v>12664</v>
      </c>
      <c r="E12668" s="86" t="s">
        <v>24452</v>
      </c>
      <c r="F12668" s="85" t="s">
        <v>38</v>
      </c>
      <c r="G12668" s="86" t="s">
        <v>17521</v>
      </c>
      <c r="H12668" s="85" t="s">
        <v>1</v>
      </c>
      <c r="I12668" s="85">
        <v>1</v>
      </c>
      <c r="J12668" s="88">
        <v>0.1771201853219305</v>
      </c>
      <c r="K12668" s="146">
        <v>0.40361529534087576</v>
      </c>
      <c r="L12668" s="147">
        <v>5.9258783232552578E-9</v>
      </c>
      <c r="M12668" s="147">
        <v>1.107218163095759E-2</v>
      </c>
      <c r="N12668" s="87">
        <v>1.6037449028410209</v>
      </c>
      <c r="O12668" s="88">
        <v>0.1101370394870264</v>
      </c>
      <c r="P12668" s="89">
        <v>68.674911634586991</v>
      </c>
    </row>
    <row r="12669" spans="1:16">
      <c r="A12669" s="75" t="s">
        <v>24453</v>
      </c>
      <c r="B12669" s="85">
        <v>12665</v>
      </c>
      <c r="C12669" s="85">
        <v>14925</v>
      </c>
      <c r="D12669" s="85">
        <v>12665</v>
      </c>
      <c r="E12669" s="86" t="s">
        <v>24452</v>
      </c>
      <c r="F12669" s="85" t="s">
        <v>238</v>
      </c>
      <c r="G12669" s="86" t="s">
        <v>17521</v>
      </c>
      <c r="H12669" s="85" t="s">
        <v>1</v>
      </c>
      <c r="I12669" s="85">
        <v>1</v>
      </c>
      <c r="J12669" s="88">
        <v>0.20060467320823749</v>
      </c>
      <c r="K12669" s="146">
        <v>0.46810990226544785</v>
      </c>
      <c r="L12669" s="147">
        <v>7.2277365090162296E-9</v>
      </c>
      <c r="M12669" s="147">
        <v>1.268974606309394E-2</v>
      </c>
      <c r="N12669" s="87">
        <v>1.895158192000036</v>
      </c>
      <c r="O12669" s="88">
        <v>0.1261640540736915</v>
      </c>
      <c r="P12669" s="89">
        <v>66.571779921203074</v>
      </c>
    </row>
    <row r="12670" spans="1:16">
      <c r="A12670" s="75" t="s">
        <v>24454</v>
      </c>
      <c r="B12670" s="85">
        <v>12666</v>
      </c>
      <c r="C12670" s="85">
        <v>14926</v>
      </c>
      <c r="D12670" s="85">
        <v>12666</v>
      </c>
      <c r="E12670" s="86" t="s">
        <v>24452</v>
      </c>
      <c r="F12670" s="85" t="s">
        <v>139</v>
      </c>
      <c r="G12670" s="86" t="s">
        <v>17521</v>
      </c>
      <c r="H12670" s="85" t="s">
        <v>1</v>
      </c>
      <c r="I12670" s="85">
        <v>1</v>
      </c>
      <c r="J12670" s="88">
        <v>8.0135112741914025E-2</v>
      </c>
      <c r="K12670" s="146">
        <v>0.20031217405002727</v>
      </c>
      <c r="L12670" s="147">
        <v>1.9361918623102659E-9</v>
      </c>
      <c r="M12670" s="147">
        <v>6.547182047436503E-3</v>
      </c>
      <c r="N12670" s="87">
        <v>0.9778448717612287</v>
      </c>
      <c r="O12670" s="88">
        <v>5.5266945465210243E-2</v>
      </c>
      <c r="P12670" s="89">
        <v>56.519134129800285</v>
      </c>
    </row>
    <row r="12671" spans="1:16">
      <c r="A12671" s="75" t="s">
        <v>17522</v>
      </c>
      <c r="B12671" s="85">
        <v>12667</v>
      </c>
      <c r="C12671" s="85">
        <v>11563</v>
      </c>
      <c r="D12671" s="85">
        <v>12667</v>
      </c>
      <c r="E12671" s="86" t="s">
        <v>17523</v>
      </c>
      <c r="F12671" s="85" t="s">
        <v>55</v>
      </c>
      <c r="G12671" s="86" t="s">
        <v>17524</v>
      </c>
      <c r="H12671" s="85" t="s">
        <v>260</v>
      </c>
      <c r="I12671" s="85">
        <v>1</v>
      </c>
      <c r="J12671" s="88">
        <v>6.0464879382998958E-3</v>
      </c>
      <c r="K12671" s="146">
        <v>1.1798522925703044E-2</v>
      </c>
      <c r="L12671" s="147">
        <v>9.8271346334469138E-11</v>
      </c>
      <c r="M12671" s="147">
        <v>5.7344425750019802E-4</v>
      </c>
      <c r="N12671" s="87">
        <v>7.4034953707561038E-2</v>
      </c>
      <c r="O12671" s="88">
        <v>4.7129616939629356E-3</v>
      </c>
      <c r="P12671" s="89">
        <v>63.658602564664129</v>
      </c>
    </row>
    <row r="12672" spans="1:16">
      <c r="A12672" s="75" t="s">
        <v>24455</v>
      </c>
      <c r="B12672" s="85">
        <v>12668</v>
      </c>
      <c r="C12672" s="85">
        <v>14927</v>
      </c>
      <c r="D12672" s="85">
        <v>12668</v>
      </c>
      <c r="E12672" s="86" t="s">
        <v>24456</v>
      </c>
      <c r="F12672" s="85" t="s">
        <v>38</v>
      </c>
      <c r="G12672" s="86" t="s">
        <v>17524</v>
      </c>
      <c r="H12672" s="85" t="s">
        <v>260</v>
      </c>
      <c r="I12672" s="85">
        <v>1</v>
      </c>
      <c r="J12672" s="88">
        <v>3.5847237096571952E-3</v>
      </c>
      <c r="K12672" s="146">
        <v>8.8896388521753165E-3</v>
      </c>
      <c r="L12672" s="147">
        <v>8.6284564330372947E-11</v>
      </c>
      <c r="M12672" s="147">
        <v>2.3930276422366021E-4</v>
      </c>
      <c r="N12672" s="87">
        <v>3.6919006979024248E-2</v>
      </c>
      <c r="O12672" s="88">
        <v>2.483472293980988E-3</v>
      </c>
      <c r="P12672" s="89">
        <v>67.268122769173829</v>
      </c>
    </row>
    <row r="12673" spans="1:16">
      <c r="A12673" s="75" t="s">
        <v>24457</v>
      </c>
      <c r="B12673" s="85">
        <v>12669</v>
      </c>
      <c r="C12673" s="85">
        <v>14928</v>
      </c>
      <c r="D12673" s="85">
        <v>12669</v>
      </c>
      <c r="E12673" s="86" t="s">
        <v>24456</v>
      </c>
      <c r="F12673" s="85" t="s">
        <v>139</v>
      </c>
      <c r="G12673" s="86" t="s">
        <v>17524</v>
      </c>
      <c r="H12673" s="85" t="s">
        <v>260</v>
      </c>
      <c r="I12673" s="85">
        <v>1</v>
      </c>
      <c r="J12673" s="88">
        <v>3.5140015017708832E-3</v>
      </c>
      <c r="K12673" s="146">
        <v>8.8501967188260207E-3</v>
      </c>
      <c r="L12673" s="147">
        <v>8.5860306084516517E-11</v>
      </c>
      <c r="M12673" s="147">
        <v>2.855114862821381E-4</v>
      </c>
      <c r="N12673" s="87">
        <v>4.2874375337717492E-2</v>
      </c>
      <c r="O12673" s="88">
        <v>2.4126510709998501E-3</v>
      </c>
      <c r="P12673" s="89">
        <v>56.272564952739728</v>
      </c>
    </row>
    <row r="12674" spans="1:16">
      <c r="A12674" s="75" t="s">
        <v>17525</v>
      </c>
      <c r="B12674" s="85">
        <v>12670</v>
      </c>
      <c r="C12674" s="85">
        <v>11564</v>
      </c>
      <c r="D12674" s="85">
        <v>12670</v>
      </c>
      <c r="E12674" s="86" t="s">
        <v>17526</v>
      </c>
      <c r="F12674" s="85" t="s">
        <v>55</v>
      </c>
      <c r="G12674" s="86" t="s">
        <v>17527</v>
      </c>
      <c r="H12674" s="85" t="s">
        <v>260</v>
      </c>
      <c r="I12674" s="85">
        <v>1</v>
      </c>
      <c r="J12674" s="88">
        <v>5.5017506043455464E-3</v>
      </c>
      <c r="K12674" s="146">
        <v>3.344994899133646E-3</v>
      </c>
      <c r="L12674" s="147">
        <v>4.7266893465847614E-10</v>
      </c>
      <c r="M12674" s="147">
        <v>5.3993785098145522E-4</v>
      </c>
      <c r="N12674" s="87">
        <v>6.6010881221324008E-2</v>
      </c>
      <c r="O12674" s="88">
        <v>4.4308438213278064E-3</v>
      </c>
      <c r="P12674" s="89">
        <v>67.122930937278213</v>
      </c>
    </row>
    <row r="12675" spans="1:16">
      <c r="A12675" s="75" t="s">
        <v>24461</v>
      </c>
      <c r="B12675" s="85">
        <v>12671</v>
      </c>
      <c r="C12675" s="85">
        <v>14931</v>
      </c>
      <c r="D12675" s="85">
        <v>12671</v>
      </c>
      <c r="E12675" s="86" t="s">
        <v>24462</v>
      </c>
      <c r="F12675" s="85" t="s">
        <v>429</v>
      </c>
      <c r="G12675" s="86" t="s">
        <v>17527</v>
      </c>
      <c r="H12675" s="85" t="s">
        <v>260</v>
      </c>
      <c r="I12675" s="85">
        <v>1</v>
      </c>
      <c r="J12675" s="88">
        <v>5.2430956510090519E-3</v>
      </c>
      <c r="K12675" s="146">
        <v>2.772287706737929E-3</v>
      </c>
      <c r="L12675" s="147">
        <v>4.7145730517687327E-10</v>
      </c>
      <c r="M12675" s="147">
        <v>5.4491796546042061E-4</v>
      </c>
      <c r="N12675" s="87">
        <v>6.5373037787312016E-2</v>
      </c>
      <c r="O12675" s="88">
        <v>4.2516326202768958E-3</v>
      </c>
      <c r="P12675" s="89">
        <v>65.036485440823085</v>
      </c>
    </row>
    <row r="12676" spans="1:16">
      <c r="A12676" s="75" t="s">
        <v>24464</v>
      </c>
      <c r="B12676" s="85">
        <v>12672</v>
      </c>
      <c r="C12676" s="85">
        <v>14933</v>
      </c>
      <c r="D12676" s="85">
        <v>12672</v>
      </c>
      <c r="E12676" s="86" t="s">
        <v>24462</v>
      </c>
      <c r="F12676" s="85" t="s">
        <v>38</v>
      </c>
      <c r="G12676" s="86" t="s">
        <v>17527</v>
      </c>
      <c r="H12676" s="85" t="s">
        <v>260</v>
      </c>
      <c r="I12676" s="85">
        <v>1</v>
      </c>
      <c r="J12676" s="88">
        <v>5.5184113328310084E-3</v>
      </c>
      <c r="K12676" s="146">
        <v>3.3818846586804356E-3</v>
      </c>
      <c r="L12676" s="147">
        <v>4.7274697928726689E-10</v>
      </c>
      <c r="M12676" s="147">
        <v>5.3961706711828071E-4</v>
      </c>
      <c r="N12676" s="87">
        <v>6.6051966598322312E-2</v>
      </c>
      <c r="O12676" s="88">
        <v>4.4423873433974501E-3</v>
      </c>
      <c r="P12676" s="89">
        <v>67.255943648319544</v>
      </c>
    </row>
    <row r="12677" spans="1:16">
      <c r="A12677" s="75" t="s">
        <v>17528</v>
      </c>
      <c r="B12677" s="85">
        <v>12673</v>
      </c>
      <c r="C12677" s="85">
        <v>11565</v>
      </c>
      <c r="D12677" s="85">
        <v>12673</v>
      </c>
      <c r="E12677" s="86" t="s">
        <v>17529</v>
      </c>
      <c r="F12677" s="85" t="s">
        <v>55</v>
      </c>
      <c r="G12677" s="86" t="s">
        <v>17530</v>
      </c>
      <c r="H12677" s="85" t="s">
        <v>1</v>
      </c>
      <c r="I12677" s="85">
        <v>1</v>
      </c>
      <c r="J12677" s="88">
        <v>6.1690916467183353E-2</v>
      </c>
      <c r="K12677" s="146">
        <v>-6.7891294459808696E-2</v>
      </c>
      <c r="L12677" s="147">
        <v>4.2185821206315194E-9</v>
      </c>
      <c r="M12677" s="147">
        <v>6.6231411962277562E-3</v>
      </c>
      <c r="N12677" s="87">
        <v>0.79462690200876851</v>
      </c>
      <c r="O12677" s="88">
        <v>5.2669890164579083E-2</v>
      </c>
      <c r="P12677" s="89">
        <v>66.282540940198231</v>
      </c>
    </row>
    <row r="12678" spans="1:16">
      <c r="A12678" s="75" t="s">
        <v>24458</v>
      </c>
      <c r="B12678" s="85">
        <v>12674</v>
      </c>
      <c r="C12678" s="85">
        <v>14929</v>
      </c>
      <c r="D12678" s="85">
        <v>12674</v>
      </c>
      <c r="E12678" s="86" t="s">
        <v>24459</v>
      </c>
      <c r="F12678" s="85" t="s">
        <v>429</v>
      </c>
      <c r="G12678" s="86" t="s">
        <v>17530</v>
      </c>
      <c r="H12678" s="85" t="s">
        <v>1</v>
      </c>
      <c r="I12678" s="85">
        <v>1</v>
      </c>
      <c r="J12678" s="88">
        <v>5.6604186792313098E-2</v>
      </c>
      <c r="K12678" s="146">
        <v>-8.6450667876746129E-2</v>
      </c>
      <c r="L12678" s="147">
        <v>4.3705555363165224E-9</v>
      </c>
      <c r="M12678" s="147">
        <v>6.8078624190594196E-3</v>
      </c>
      <c r="N12678" s="87">
        <v>0.7933826436101471</v>
      </c>
      <c r="O12678" s="88">
        <v>4.9312675284998143E-2</v>
      </c>
      <c r="P12678" s="89">
        <v>62.154971100211561</v>
      </c>
    </row>
    <row r="12679" spans="1:16">
      <c r="A12679" s="75" t="s">
        <v>24460</v>
      </c>
      <c r="B12679" s="85">
        <v>12675</v>
      </c>
      <c r="C12679" s="85">
        <v>14930</v>
      </c>
      <c r="D12679" s="85">
        <v>12675</v>
      </c>
      <c r="E12679" s="86" t="s">
        <v>24459</v>
      </c>
      <c r="F12679" s="85" t="s">
        <v>38</v>
      </c>
      <c r="G12679" s="86" t="s">
        <v>17530</v>
      </c>
      <c r="H12679" s="85" t="s">
        <v>1</v>
      </c>
      <c r="I12679" s="85">
        <v>1</v>
      </c>
      <c r="J12679" s="88">
        <v>6.1252813435699043E-2</v>
      </c>
      <c r="K12679" s="146">
        <v>-7.4789534839032085E-2</v>
      </c>
      <c r="L12679" s="147">
        <v>4.3946146525211334E-9</v>
      </c>
      <c r="M12679" s="147">
        <v>6.4037794319407124E-3</v>
      </c>
      <c r="N12679" s="87">
        <v>0.7758341318342834</v>
      </c>
      <c r="O12679" s="88">
        <v>5.2045453572938452E-2</v>
      </c>
      <c r="P12679" s="89">
        <v>67.083222350489805</v>
      </c>
    </row>
    <row r="12680" spans="1:16">
      <c r="A12680" s="75" t="s">
        <v>24463</v>
      </c>
      <c r="B12680" s="85">
        <v>12676</v>
      </c>
      <c r="C12680" s="85">
        <v>14932</v>
      </c>
      <c r="D12680" s="85">
        <v>12676</v>
      </c>
      <c r="E12680" s="86" t="s">
        <v>24462</v>
      </c>
      <c r="F12680" s="85" t="s">
        <v>429</v>
      </c>
      <c r="G12680" s="86" t="s">
        <v>17530</v>
      </c>
      <c r="H12680" s="85" t="s">
        <v>1</v>
      </c>
      <c r="I12680" s="85">
        <v>1</v>
      </c>
      <c r="J12680" s="88">
        <v>5.2430956510090519E-3</v>
      </c>
      <c r="K12680" s="146">
        <v>2.772287706737929E-3</v>
      </c>
      <c r="L12680" s="147">
        <v>4.7145730517687338E-10</v>
      </c>
      <c r="M12680" s="147">
        <v>5.4491796546042061E-4</v>
      </c>
      <c r="N12680" s="87">
        <v>6.5373037787312016E-2</v>
      </c>
      <c r="O12680" s="88">
        <v>4.2516326202768958E-3</v>
      </c>
      <c r="P12680" s="89">
        <v>65.036485440823085</v>
      </c>
    </row>
    <row r="12681" spans="1:16">
      <c r="A12681" s="75" t="s">
        <v>24465</v>
      </c>
      <c r="B12681" s="85">
        <v>12677</v>
      </c>
      <c r="C12681" s="85">
        <v>14934</v>
      </c>
      <c r="D12681" s="85">
        <v>12677</v>
      </c>
      <c r="E12681" s="86" t="s">
        <v>24462</v>
      </c>
      <c r="F12681" s="85" t="s">
        <v>38</v>
      </c>
      <c r="G12681" s="86" t="s">
        <v>17530</v>
      </c>
      <c r="H12681" s="85" t="s">
        <v>1</v>
      </c>
      <c r="I12681" s="85">
        <v>1</v>
      </c>
      <c r="J12681" s="88">
        <v>5.5184113328310093E-3</v>
      </c>
      <c r="K12681" s="146">
        <v>3.3818846586804409E-3</v>
      </c>
      <c r="L12681" s="147">
        <v>4.7274697928726689E-10</v>
      </c>
      <c r="M12681" s="147">
        <v>5.3961706711828092E-4</v>
      </c>
      <c r="N12681" s="87">
        <v>6.6051966598322326E-2</v>
      </c>
      <c r="O12681" s="88">
        <v>4.442387343397451E-3</v>
      </c>
      <c r="P12681" s="89">
        <v>67.25594364831953</v>
      </c>
    </row>
    <row r="12682" spans="1:16">
      <c r="A12682" s="75" t="s">
        <v>2527</v>
      </c>
      <c r="B12682" s="85">
        <v>12678</v>
      </c>
      <c r="C12682" s="85">
        <v>1276</v>
      </c>
      <c r="D12682" s="85">
        <v>12678</v>
      </c>
      <c r="E12682" s="86" t="s">
        <v>2528</v>
      </c>
      <c r="F12682" s="85" t="s">
        <v>55</v>
      </c>
      <c r="G12682" s="86" t="s">
        <v>2529</v>
      </c>
      <c r="H12682" s="85" t="s">
        <v>1</v>
      </c>
      <c r="I12682" s="85">
        <v>1</v>
      </c>
      <c r="J12682" s="88">
        <v>16.308351887006349</v>
      </c>
      <c r="K12682" s="146">
        <v>33.126568083934501</v>
      </c>
      <c r="L12682" s="147">
        <v>9.2484013507222827E-8</v>
      </c>
      <c r="M12682" s="147">
        <v>1249.413618113666</v>
      </c>
      <c r="N12682" s="87">
        <v>183.73204808838781</v>
      </c>
      <c r="O12682" s="88">
        <v>14.37335657215286</v>
      </c>
      <c r="P12682" s="89">
        <v>78.229991564880834</v>
      </c>
    </row>
    <row r="12683" spans="1:16">
      <c r="A12683" s="75" t="s">
        <v>4274</v>
      </c>
      <c r="B12683" s="85">
        <v>12679</v>
      </c>
      <c r="C12683" s="85">
        <v>2318</v>
      </c>
      <c r="D12683" s="85">
        <v>12679</v>
      </c>
      <c r="E12683" s="86" t="s">
        <v>4275</v>
      </c>
      <c r="F12683" s="85" t="s">
        <v>55</v>
      </c>
      <c r="G12683" s="86" t="s">
        <v>2529</v>
      </c>
      <c r="H12683" s="85" t="s">
        <v>1</v>
      </c>
      <c r="I12683" s="85">
        <v>1</v>
      </c>
      <c r="J12683" s="88">
        <v>1.195117715673957</v>
      </c>
      <c r="K12683" s="146">
        <v>2.2354858996080131</v>
      </c>
      <c r="L12683" s="147">
        <v>9.783901068089071E-9</v>
      </c>
      <c r="M12683" s="147">
        <v>0.26359776529813372</v>
      </c>
      <c r="N12683" s="87">
        <v>14.71470961602617</v>
      </c>
      <c r="O12683" s="88">
        <v>1.041873779024264</v>
      </c>
      <c r="P12683" s="89">
        <v>70.804916047377006</v>
      </c>
    </row>
    <row r="12684" spans="1:16">
      <c r="A12684" s="75" t="s">
        <v>7599</v>
      </c>
      <c r="B12684" s="85">
        <v>12680</v>
      </c>
      <c r="C12684" s="85">
        <v>5128</v>
      </c>
      <c r="D12684" s="85">
        <v>12680</v>
      </c>
      <c r="E12684" s="86" t="s">
        <v>7600</v>
      </c>
      <c r="F12684" s="85" t="s">
        <v>55</v>
      </c>
      <c r="G12684" s="86" t="s">
        <v>2529</v>
      </c>
      <c r="H12684" s="85" t="s">
        <v>1</v>
      </c>
      <c r="I12684" s="85">
        <v>1</v>
      </c>
      <c r="J12684" s="88">
        <v>164.3922120888505</v>
      </c>
      <c r="K12684" s="146">
        <v>311.15015581958744</v>
      </c>
      <c r="L12684" s="147">
        <v>1.3655905855605769E-6</v>
      </c>
      <c r="M12684" s="147">
        <v>36.977669452951957</v>
      </c>
      <c r="N12684" s="87">
        <v>2007.740769914082</v>
      </c>
      <c r="O12684" s="88">
        <v>143.031319241342</v>
      </c>
      <c r="P12684" s="89">
        <v>71.239933653119365</v>
      </c>
    </row>
    <row r="12685" spans="1:16">
      <c r="A12685" s="75" t="s">
        <v>7824</v>
      </c>
      <c r="B12685" s="85">
        <v>12681</v>
      </c>
      <c r="C12685" s="85">
        <v>5268</v>
      </c>
      <c r="D12685" s="85">
        <v>12681</v>
      </c>
      <c r="E12685" s="86" t="s">
        <v>7825</v>
      </c>
      <c r="F12685" s="85" t="s">
        <v>55</v>
      </c>
      <c r="G12685" s="86" t="s">
        <v>2529</v>
      </c>
      <c r="H12685" s="85" t="s">
        <v>1</v>
      </c>
      <c r="I12685" s="85">
        <v>1</v>
      </c>
      <c r="J12685" s="88">
        <v>1.085494603938763</v>
      </c>
      <c r="K12685" s="146">
        <v>2.0930666041761077</v>
      </c>
      <c r="L12685" s="147">
        <v>8.3216593139539701E-9</v>
      </c>
      <c r="M12685" s="147">
        <v>8.2912218253081509</v>
      </c>
      <c r="N12685" s="87">
        <v>12.87701212383929</v>
      </c>
      <c r="O12685" s="88">
        <v>0.94942077047147999</v>
      </c>
      <c r="P12685" s="89">
        <v>73.729896449643903</v>
      </c>
    </row>
    <row r="12686" spans="1:16">
      <c r="A12686" s="75" t="s">
        <v>8541</v>
      </c>
      <c r="B12686" s="85">
        <v>12682</v>
      </c>
      <c r="C12686" s="85">
        <v>5658</v>
      </c>
      <c r="D12686" s="85">
        <v>12682</v>
      </c>
      <c r="E12686" s="86" t="s">
        <v>8542</v>
      </c>
      <c r="F12686" s="85" t="s">
        <v>55</v>
      </c>
      <c r="G12686" s="86" t="s">
        <v>2529</v>
      </c>
      <c r="H12686" s="85" t="s">
        <v>1</v>
      </c>
      <c r="I12686" s="85">
        <v>1</v>
      </c>
      <c r="J12686" s="88">
        <v>96.68693578670981</v>
      </c>
      <c r="K12686" s="146">
        <v>183.35236245317992</v>
      </c>
      <c r="L12686" s="147">
        <v>8.0014159215387028E-7</v>
      </c>
      <c r="M12686" s="147">
        <v>66.717634723635712</v>
      </c>
      <c r="N12686" s="87">
        <v>1178.0541796408629</v>
      </c>
      <c r="O12686" s="88">
        <v>84.135166075137661</v>
      </c>
      <c r="P12686" s="89">
        <v>71.418757752539676</v>
      </c>
    </row>
    <row r="12687" spans="1:16">
      <c r="A12687" s="75" t="s">
        <v>10356</v>
      </c>
      <c r="B12687" s="85">
        <v>12683</v>
      </c>
      <c r="C12687" s="85">
        <v>6998</v>
      </c>
      <c r="D12687" s="85">
        <v>12683</v>
      </c>
      <c r="E12687" s="86" t="s">
        <v>10357</v>
      </c>
      <c r="F12687" s="85" t="s">
        <v>55</v>
      </c>
      <c r="G12687" s="86" t="s">
        <v>2529</v>
      </c>
      <c r="H12687" s="85" t="s">
        <v>1</v>
      </c>
      <c r="I12687" s="85">
        <v>1</v>
      </c>
      <c r="J12687" s="88">
        <v>300.26341170248128</v>
      </c>
      <c r="K12687" s="146">
        <v>568.33982541198247</v>
      </c>
      <c r="L12687" s="147">
        <v>2.4943795592474309E-6</v>
      </c>
      <c r="M12687" s="147">
        <v>67.544297995342816</v>
      </c>
      <c r="N12687" s="87">
        <v>3667.0524305414961</v>
      </c>
      <c r="O12687" s="88">
        <v>261.24590119538328</v>
      </c>
      <c r="P12687" s="89">
        <v>71.241386956882522</v>
      </c>
    </row>
    <row r="12688" spans="1:16">
      <c r="A12688" s="75" t="s">
        <v>11409</v>
      </c>
      <c r="B12688" s="85">
        <v>12684</v>
      </c>
      <c r="C12688" s="85">
        <v>7768</v>
      </c>
      <c r="D12688" s="85">
        <v>12684</v>
      </c>
      <c r="E12688" s="86" t="s">
        <v>11410</v>
      </c>
      <c r="F12688" s="85" t="s">
        <v>55</v>
      </c>
      <c r="G12688" s="86" t="s">
        <v>2529</v>
      </c>
      <c r="H12688" s="85" t="s">
        <v>1</v>
      </c>
      <c r="I12688" s="85">
        <v>1</v>
      </c>
      <c r="J12688" s="88">
        <v>41.097464661354749</v>
      </c>
      <c r="K12688" s="146">
        <v>78.752745994065677</v>
      </c>
      <c r="L12688" s="147">
        <v>3.1022394249819888E-7</v>
      </c>
      <c r="M12688" s="147">
        <v>1048.1100652663031</v>
      </c>
      <c r="N12688" s="87">
        <v>496.56589092873799</v>
      </c>
      <c r="O12688" s="88">
        <v>35.897108475575337</v>
      </c>
      <c r="P12688" s="89">
        <v>72.290725423037401</v>
      </c>
    </row>
    <row r="12689" spans="1:16">
      <c r="A12689" s="75" t="s">
        <v>11411</v>
      </c>
      <c r="B12689" s="85">
        <v>12685</v>
      </c>
      <c r="C12689" s="85">
        <v>7769</v>
      </c>
      <c r="D12689" s="85">
        <v>12685</v>
      </c>
      <c r="E12689" s="86" t="s">
        <v>11412</v>
      </c>
      <c r="F12689" s="85" t="s">
        <v>55</v>
      </c>
      <c r="G12689" s="86" t="s">
        <v>2529</v>
      </c>
      <c r="H12689" s="85" t="s">
        <v>1</v>
      </c>
      <c r="I12689" s="85">
        <v>1</v>
      </c>
      <c r="J12689" s="88">
        <v>22.192753946941899</v>
      </c>
      <c r="K12689" s="146">
        <v>51.540375006208237</v>
      </c>
      <c r="L12689" s="147">
        <v>1.056384446258976E-7</v>
      </c>
      <c r="M12689" s="147">
        <v>1195.483433684062</v>
      </c>
      <c r="N12689" s="87">
        <v>195.88073964665179</v>
      </c>
      <c r="O12689" s="88">
        <v>19.596290021460071</v>
      </c>
      <c r="P12689" s="89">
        <v>100.04194417894129</v>
      </c>
    </row>
    <row r="12690" spans="1:16">
      <c r="A12690" s="75" t="s">
        <v>11839</v>
      </c>
      <c r="B12690" s="85">
        <v>12686</v>
      </c>
      <c r="C12690" s="85">
        <v>8023</v>
      </c>
      <c r="D12690" s="85">
        <v>12686</v>
      </c>
      <c r="E12690" s="86" t="s">
        <v>11840</v>
      </c>
      <c r="F12690" s="85" t="s">
        <v>55</v>
      </c>
      <c r="G12690" s="86" t="s">
        <v>2529</v>
      </c>
      <c r="H12690" s="85" t="s">
        <v>1</v>
      </c>
      <c r="I12690" s="85">
        <v>1</v>
      </c>
      <c r="J12690" s="88">
        <v>4903.6791784365641</v>
      </c>
      <c r="K12690" s="146">
        <v>9282.1142191724139</v>
      </c>
      <c r="L12690" s="147">
        <v>4.0738576810482613E-5</v>
      </c>
      <c r="M12690" s="147">
        <v>1103.164062655384</v>
      </c>
      <c r="N12690" s="87">
        <v>59885.746916048018</v>
      </c>
      <c r="O12690" s="88">
        <v>4266.4425283878818</v>
      </c>
      <c r="P12690" s="89">
        <v>71.243037752687229</v>
      </c>
    </row>
    <row r="12691" spans="1:16">
      <c r="A12691" s="75" t="s">
        <v>17531</v>
      </c>
      <c r="B12691" s="85">
        <v>12687</v>
      </c>
      <c r="C12691" s="85">
        <v>11566</v>
      </c>
      <c r="D12691" s="85">
        <v>12687</v>
      </c>
      <c r="E12691" s="86" t="s">
        <v>17532</v>
      </c>
      <c r="F12691" s="85" t="s">
        <v>55</v>
      </c>
      <c r="G12691" s="86" t="s">
        <v>2529</v>
      </c>
      <c r="H12691" s="85" t="s">
        <v>1</v>
      </c>
      <c r="I12691" s="85">
        <v>1</v>
      </c>
      <c r="J12691" s="88">
        <v>44.060966551758213</v>
      </c>
      <c r="K12691" s="146">
        <v>95.454031388967877</v>
      </c>
      <c r="L12691" s="147">
        <v>3.3431807810909468E-7</v>
      </c>
      <c r="M12691" s="147">
        <v>1307.516422653094</v>
      </c>
      <c r="N12691" s="87">
        <v>543.55309005197171</v>
      </c>
      <c r="O12691" s="88">
        <v>38.525155899008368</v>
      </c>
      <c r="P12691" s="89">
        <v>70.876528170090609</v>
      </c>
    </row>
    <row r="12692" spans="1:16">
      <c r="A12692" s="75" t="s">
        <v>24466</v>
      </c>
      <c r="B12692" s="85">
        <v>12688</v>
      </c>
      <c r="C12692" s="85">
        <v>14935</v>
      </c>
      <c r="D12692" s="85">
        <v>12688</v>
      </c>
      <c r="E12692" s="86" t="s">
        <v>24467</v>
      </c>
      <c r="F12692" s="85" t="s">
        <v>55</v>
      </c>
      <c r="G12692" s="86" t="s">
        <v>2529</v>
      </c>
      <c r="H12692" s="85" t="s">
        <v>1</v>
      </c>
      <c r="I12692" s="85">
        <v>1</v>
      </c>
      <c r="J12692" s="88">
        <v>22.333965312437449</v>
      </c>
      <c r="K12692" s="146">
        <v>91.235421461510313</v>
      </c>
      <c r="L12692" s="147">
        <v>1.3191804833490221E-7</v>
      </c>
      <c r="M12692" s="147">
        <v>2945.6523644856179</v>
      </c>
      <c r="N12692" s="87">
        <v>312.75301049018168</v>
      </c>
      <c r="O12692" s="88">
        <v>19.8696378579703</v>
      </c>
      <c r="P12692" s="89">
        <v>63.531403988177026</v>
      </c>
    </row>
    <row r="12693" spans="1:16">
      <c r="A12693" s="75" t="s">
        <v>24847</v>
      </c>
      <c r="B12693" s="85">
        <v>12689</v>
      </c>
      <c r="C12693" s="85">
        <v>15233</v>
      </c>
      <c r="D12693" s="85">
        <v>12689</v>
      </c>
      <c r="E12693" s="86" t="s">
        <v>24848</v>
      </c>
      <c r="F12693" s="85" t="s">
        <v>55</v>
      </c>
      <c r="G12693" s="86" t="s">
        <v>2529</v>
      </c>
      <c r="H12693" s="85" t="s">
        <v>1</v>
      </c>
      <c r="I12693" s="85">
        <v>1</v>
      </c>
      <c r="J12693" s="88">
        <v>54.583036378762912</v>
      </c>
      <c r="K12693" s="146">
        <v>102.3558284243727</v>
      </c>
      <c r="L12693" s="147">
        <v>4.2648386737831122E-7</v>
      </c>
      <c r="M12693" s="147">
        <v>1274.0262248635299</v>
      </c>
      <c r="N12693" s="87">
        <v>677.5763260153974</v>
      </c>
      <c r="O12693" s="88">
        <v>47.627942995700408</v>
      </c>
      <c r="P12693" s="89">
        <v>70.291627920037598</v>
      </c>
    </row>
    <row r="12694" spans="1:16">
      <c r="A12694" s="75" t="s">
        <v>26557</v>
      </c>
      <c r="B12694" s="85">
        <v>12690</v>
      </c>
      <c r="C12694" s="85">
        <v>16527</v>
      </c>
      <c r="D12694" s="85">
        <v>12690</v>
      </c>
      <c r="E12694" s="86" t="s">
        <v>26558</v>
      </c>
      <c r="F12694" s="85" t="s">
        <v>55</v>
      </c>
      <c r="G12694" s="86" t="s">
        <v>2529</v>
      </c>
      <c r="H12694" s="85" t="s">
        <v>1</v>
      </c>
      <c r="I12694" s="85">
        <v>1</v>
      </c>
      <c r="J12694" s="88">
        <v>78.588944655846205</v>
      </c>
      <c r="K12694" s="146">
        <v>147.75513477519519</v>
      </c>
      <c r="L12694" s="147">
        <v>6.2473705179497204E-7</v>
      </c>
      <c r="M12694" s="147">
        <v>1335.0387953429679</v>
      </c>
      <c r="N12694" s="87">
        <v>971.22476620527937</v>
      </c>
      <c r="O12694" s="88">
        <v>68.520250507232049</v>
      </c>
      <c r="P12694" s="89">
        <v>70.550353421228053</v>
      </c>
    </row>
    <row r="12695" spans="1:16">
      <c r="A12695" s="75" t="s">
        <v>26559</v>
      </c>
      <c r="B12695" s="85">
        <v>12691</v>
      </c>
      <c r="C12695" s="85">
        <v>16528</v>
      </c>
      <c r="D12695" s="85">
        <v>12691</v>
      </c>
      <c r="E12695" s="86" t="s">
        <v>26560</v>
      </c>
      <c r="F12695" s="85" t="s">
        <v>55</v>
      </c>
      <c r="G12695" s="86" t="s">
        <v>2529</v>
      </c>
      <c r="H12695" s="85" t="s">
        <v>1</v>
      </c>
      <c r="I12695" s="85">
        <v>1</v>
      </c>
      <c r="J12695" s="88">
        <v>28.45538572179932</v>
      </c>
      <c r="K12695" s="146">
        <v>66.101853268969535</v>
      </c>
      <c r="L12695" s="147">
        <v>1.3541532126221001E-7</v>
      </c>
      <c r="M12695" s="147">
        <v>1534.0547379824809</v>
      </c>
      <c r="N12695" s="87">
        <v>251.04353731718811</v>
      </c>
      <c r="O12695" s="88">
        <v>25.12564443221935</v>
      </c>
      <c r="P12695" s="89">
        <v>100.0848087974224</v>
      </c>
    </row>
    <row r="12696" spans="1:16">
      <c r="A12696" s="75" t="s">
        <v>27056</v>
      </c>
      <c r="B12696" s="85">
        <v>12692</v>
      </c>
      <c r="C12696" s="85">
        <v>16892</v>
      </c>
      <c r="D12696" s="85">
        <v>12692</v>
      </c>
      <c r="E12696" s="86" t="s">
        <v>27057</v>
      </c>
      <c r="F12696" s="85" t="s">
        <v>55</v>
      </c>
      <c r="G12696" s="86" t="s">
        <v>2529</v>
      </c>
      <c r="H12696" s="85" t="s">
        <v>1</v>
      </c>
      <c r="I12696" s="85">
        <v>1</v>
      </c>
      <c r="J12696" s="88">
        <v>32.135019120192567</v>
      </c>
      <c r="K12696" s="146">
        <v>57.349965931109239</v>
      </c>
      <c r="L12696" s="147">
        <v>1.6800763622387611E-7</v>
      </c>
      <c r="M12696" s="147">
        <v>4653.4698151827188</v>
      </c>
      <c r="N12696" s="87">
        <v>432.58371805805268</v>
      </c>
      <c r="O12696" s="88">
        <v>28.46180337417999</v>
      </c>
      <c r="P12696" s="89">
        <v>65.794902087277393</v>
      </c>
    </row>
    <row r="12697" spans="1:16">
      <c r="A12697" s="75" t="s">
        <v>27058</v>
      </c>
      <c r="B12697" s="85">
        <v>12693</v>
      </c>
      <c r="C12697" s="85">
        <v>16893</v>
      </c>
      <c r="D12697" s="85">
        <v>12693</v>
      </c>
      <c r="E12697" s="86" t="s">
        <v>27059</v>
      </c>
      <c r="F12697" s="85" t="s">
        <v>55</v>
      </c>
      <c r="G12697" s="86" t="s">
        <v>2529</v>
      </c>
      <c r="H12697" s="85" t="s">
        <v>1</v>
      </c>
      <c r="I12697" s="85">
        <v>1</v>
      </c>
      <c r="J12697" s="88">
        <v>21.809545070087161</v>
      </c>
      <c r="K12697" s="146">
        <v>41.482084261865609</v>
      </c>
      <c r="L12697" s="147">
        <v>1.7917249831818159E-7</v>
      </c>
      <c r="M12697" s="147">
        <v>32.956782210317478</v>
      </c>
      <c r="N12697" s="87">
        <v>264.70231602485927</v>
      </c>
      <c r="O12697" s="88">
        <v>18.985135525523241</v>
      </c>
      <c r="P12697" s="89">
        <v>71.722589400163272</v>
      </c>
    </row>
    <row r="12698" spans="1:16">
      <c r="A12698" s="75" t="s">
        <v>28264</v>
      </c>
      <c r="B12698" s="85">
        <v>12694</v>
      </c>
      <c r="C12698" s="85">
        <v>17794</v>
      </c>
      <c r="D12698" s="85">
        <v>12694</v>
      </c>
      <c r="E12698" s="86" t="s">
        <v>28265</v>
      </c>
      <c r="F12698" s="85" t="s">
        <v>55</v>
      </c>
      <c r="G12698" s="86" t="s">
        <v>2529</v>
      </c>
      <c r="H12698" s="85" t="s">
        <v>1</v>
      </c>
      <c r="I12698" s="85">
        <v>1</v>
      </c>
      <c r="J12698" s="88">
        <v>3.0270007498398819</v>
      </c>
      <c r="K12698" s="146">
        <v>5.7030448350469296</v>
      </c>
      <c r="L12698" s="147">
        <v>2.5002794961207231E-8</v>
      </c>
      <c r="M12698" s="147">
        <v>0.67571224134372776</v>
      </c>
      <c r="N12698" s="87">
        <v>37.086374016876263</v>
      </c>
      <c r="O12698" s="88">
        <v>2.63570151947575</v>
      </c>
      <c r="P12698" s="89">
        <v>71.069269761351336</v>
      </c>
    </row>
    <row r="12699" spans="1:16">
      <c r="A12699" s="75" t="s">
        <v>28266</v>
      </c>
      <c r="B12699" s="85">
        <v>12695</v>
      </c>
      <c r="C12699" s="85">
        <v>17795</v>
      </c>
      <c r="D12699" s="85">
        <v>12695</v>
      </c>
      <c r="E12699" s="86" t="s">
        <v>28267</v>
      </c>
      <c r="F12699" s="85" t="s">
        <v>55</v>
      </c>
      <c r="G12699" s="86" t="s">
        <v>2529</v>
      </c>
      <c r="H12699" s="85" t="s">
        <v>1</v>
      </c>
      <c r="I12699" s="85">
        <v>1</v>
      </c>
      <c r="J12699" s="88">
        <v>2.0243368982578538</v>
      </c>
      <c r="K12699" s="146">
        <v>4.6565940179408978</v>
      </c>
      <c r="L12699" s="147">
        <v>9.6735732984589054E-9</v>
      </c>
      <c r="M12699" s="147">
        <v>106.5049043311345</v>
      </c>
      <c r="N12699" s="87">
        <v>18.135579603441709</v>
      </c>
      <c r="O12699" s="88">
        <v>1.7886748260138161</v>
      </c>
      <c r="P12699" s="89">
        <v>98.627938291774655</v>
      </c>
    </row>
    <row r="12700" spans="1:16">
      <c r="A12700" s="75" t="s">
        <v>28343</v>
      </c>
      <c r="B12700" s="85">
        <v>12696</v>
      </c>
      <c r="C12700" s="85">
        <v>17850</v>
      </c>
      <c r="D12700" s="85">
        <v>12696</v>
      </c>
      <c r="E12700" s="86" t="s">
        <v>28344</v>
      </c>
      <c r="F12700" s="85" t="s">
        <v>55</v>
      </c>
      <c r="G12700" s="86" t="s">
        <v>2529</v>
      </c>
      <c r="H12700" s="85" t="s">
        <v>1</v>
      </c>
      <c r="I12700" s="85">
        <v>1</v>
      </c>
      <c r="J12700" s="88">
        <v>1310.2013122093911</v>
      </c>
      <c r="K12700" s="146">
        <v>2480.0444079786648</v>
      </c>
      <c r="L12700" s="147">
        <v>1.0884728429666069E-5</v>
      </c>
      <c r="M12700" s="147">
        <v>294.74768431607248</v>
      </c>
      <c r="N12700" s="87">
        <v>16000.804834186059</v>
      </c>
      <c r="O12700" s="88">
        <v>1139.9412174027</v>
      </c>
      <c r="P12700" s="89">
        <v>71.242742425505469</v>
      </c>
    </row>
    <row r="12701" spans="1:16">
      <c r="A12701" s="75" t="s">
        <v>32879</v>
      </c>
      <c r="B12701" s="85">
        <v>12697</v>
      </c>
      <c r="C12701" s="85">
        <v>21189</v>
      </c>
      <c r="D12701" s="85">
        <v>12697</v>
      </c>
      <c r="E12701" s="86" t="s">
        <v>32880</v>
      </c>
      <c r="F12701" s="85" t="s">
        <v>55</v>
      </c>
      <c r="G12701" s="86" t="s">
        <v>2529</v>
      </c>
      <c r="H12701" s="85" t="s">
        <v>1</v>
      </c>
      <c r="I12701" s="85">
        <v>1</v>
      </c>
      <c r="J12701" s="88">
        <v>66.953907208040619</v>
      </c>
      <c r="K12701" s="146">
        <v>126.71020321840831</v>
      </c>
      <c r="L12701" s="147">
        <v>5.5607389065282767E-7</v>
      </c>
      <c r="M12701" s="147">
        <v>15.054395484506481</v>
      </c>
      <c r="N12701" s="87">
        <v>817.79695338098588</v>
      </c>
      <c r="O12701" s="88">
        <v>58.256262693669093</v>
      </c>
      <c r="P12701" s="89">
        <v>71.235607387411406</v>
      </c>
    </row>
    <row r="12702" spans="1:16">
      <c r="A12702" s="75" t="s">
        <v>32881</v>
      </c>
      <c r="B12702" s="85">
        <v>12698</v>
      </c>
      <c r="C12702" s="85">
        <v>21190</v>
      </c>
      <c r="D12702" s="85">
        <v>12698</v>
      </c>
      <c r="E12702" s="86" t="s">
        <v>32882</v>
      </c>
      <c r="F12702" s="85" t="s">
        <v>55</v>
      </c>
      <c r="G12702" s="86" t="s">
        <v>2529</v>
      </c>
      <c r="H12702" s="85" t="s">
        <v>1</v>
      </c>
      <c r="I12702" s="85">
        <v>1</v>
      </c>
      <c r="J12702" s="88">
        <v>28.937395789589392</v>
      </c>
      <c r="K12702" s="146">
        <v>54.756379981189141</v>
      </c>
      <c r="L12702" s="147">
        <v>2.4018085642565391E-7</v>
      </c>
      <c r="M12702" s="147">
        <v>7.4122496436699841</v>
      </c>
      <c r="N12702" s="87">
        <v>353.46696772593032</v>
      </c>
      <c r="O12702" s="88">
        <v>25.180227354152251</v>
      </c>
      <c r="P12702" s="89">
        <v>71.237851491900614</v>
      </c>
    </row>
    <row r="12703" spans="1:16">
      <c r="A12703" s="75" t="s">
        <v>17533</v>
      </c>
      <c r="B12703" s="85">
        <v>12699</v>
      </c>
      <c r="C12703" s="85">
        <v>11567</v>
      </c>
      <c r="D12703" s="85">
        <v>12699</v>
      </c>
      <c r="E12703" s="86" t="s">
        <v>17534</v>
      </c>
      <c r="F12703" s="85" t="s">
        <v>32</v>
      </c>
      <c r="G12703" s="86" t="s">
        <v>17535</v>
      </c>
      <c r="H12703" s="85" t="s">
        <v>945</v>
      </c>
      <c r="I12703" s="85">
        <v>1</v>
      </c>
      <c r="J12703" s="88">
        <v>0.63322995186960707</v>
      </c>
      <c r="K12703" s="146">
        <v>0.52072840989015778</v>
      </c>
      <c r="L12703" s="147">
        <v>2.3901905788577989E-9</v>
      </c>
      <c r="M12703" s="147">
        <v>0.34367601295072497</v>
      </c>
      <c r="N12703" s="87">
        <v>45.487294742995338</v>
      </c>
      <c r="O12703" s="88">
        <v>0.32684918565592208</v>
      </c>
      <c r="P12703" s="89">
        <v>7.1855050405312157</v>
      </c>
    </row>
    <row r="12704" spans="1:16">
      <c r="A12704" s="75" t="s">
        <v>24468</v>
      </c>
      <c r="B12704" s="85">
        <v>12700</v>
      </c>
      <c r="C12704" s="85">
        <v>14936</v>
      </c>
      <c r="D12704" s="85">
        <v>12700</v>
      </c>
      <c r="E12704" s="86" t="s">
        <v>24469</v>
      </c>
      <c r="F12704" s="85" t="s">
        <v>32</v>
      </c>
      <c r="G12704" s="86" t="s">
        <v>17535</v>
      </c>
      <c r="H12704" s="85" t="s">
        <v>945</v>
      </c>
      <c r="I12704" s="85">
        <v>1</v>
      </c>
      <c r="J12704" s="88">
        <v>0.63322995186960707</v>
      </c>
      <c r="K12704" s="146">
        <v>0.52072840989015778</v>
      </c>
      <c r="L12704" s="147">
        <v>2.3901905788577989E-9</v>
      </c>
      <c r="M12704" s="147">
        <v>0.34367601295072497</v>
      </c>
      <c r="N12704" s="87">
        <v>45.487294742995338</v>
      </c>
      <c r="O12704" s="88">
        <v>0.32684918565592208</v>
      </c>
      <c r="P12704" s="89">
        <v>7.1855050405312157</v>
      </c>
    </row>
    <row r="12705" spans="1:16">
      <c r="A12705" s="75" t="s">
        <v>1994</v>
      </c>
      <c r="B12705" s="85">
        <v>12701</v>
      </c>
      <c r="C12705" s="85">
        <v>996</v>
      </c>
      <c r="D12705" s="85">
        <v>12701</v>
      </c>
      <c r="E12705" s="86" t="s">
        <v>1995</v>
      </c>
      <c r="F12705" s="85" t="s">
        <v>55</v>
      </c>
      <c r="G12705" s="86" t="s">
        <v>1996</v>
      </c>
      <c r="H12705" s="85" t="s">
        <v>260</v>
      </c>
      <c r="I12705" s="85">
        <v>1</v>
      </c>
      <c r="J12705" s="88">
        <v>70703.424992710832</v>
      </c>
      <c r="K12705" s="146">
        <v>211397.45196907414</v>
      </c>
      <c r="L12705" s="147">
        <v>3.3965389383481441E-4</v>
      </c>
      <c r="M12705" s="147">
        <v>6559.151478684038</v>
      </c>
      <c r="N12705" s="87">
        <v>916128.49130889843</v>
      </c>
      <c r="O12705" s="88">
        <v>62694.092168620336</v>
      </c>
      <c r="P12705" s="89">
        <v>68.433732564137955</v>
      </c>
    </row>
    <row r="12706" spans="1:16">
      <c r="A12706" s="75" t="s">
        <v>17536</v>
      </c>
      <c r="B12706" s="85">
        <v>12702</v>
      </c>
      <c r="C12706" s="85">
        <v>11568</v>
      </c>
      <c r="D12706" s="85">
        <v>12702</v>
      </c>
      <c r="E12706" s="86" t="s">
        <v>17537</v>
      </c>
      <c r="F12706" s="85" t="s">
        <v>55</v>
      </c>
      <c r="G12706" s="86" t="s">
        <v>1996</v>
      </c>
      <c r="H12706" s="85" t="s">
        <v>260</v>
      </c>
      <c r="I12706" s="85">
        <v>1</v>
      </c>
      <c r="J12706" s="88">
        <v>71717.205882208538</v>
      </c>
      <c r="K12706" s="146">
        <v>212713.92746030205</v>
      </c>
      <c r="L12706" s="147">
        <v>3.4496911202339651E-4</v>
      </c>
      <c r="M12706" s="147">
        <v>6697.1722826883624</v>
      </c>
      <c r="N12706" s="87">
        <v>931252.33128182066</v>
      </c>
      <c r="O12706" s="88">
        <v>63613.226738588062</v>
      </c>
      <c r="P12706" s="89">
        <v>68.309334217749281</v>
      </c>
    </row>
    <row r="12707" spans="1:16">
      <c r="A12707" s="75" t="s">
        <v>1997</v>
      </c>
      <c r="B12707" s="85">
        <v>12703</v>
      </c>
      <c r="C12707" s="85">
        <v>997</v>
      </c>
      <c r="D12707" s="85">
        <v>12703</v>
      </c>
      <c r="E12707" s="86" t="s">
        <v>1998</v>
      </c>
      <c r="F12707" s="85" t="s">
        <v>55</v>
      </c>
      <c r="G12707" s="86" t="s">
        <v>1999</v>
      </c>
      <c r="H12707" s="85" t="s">
        <v>260</v>
      </c>
      <c r="I12707" s="85">
        <v>1</v>
      </c>
      <c r="J12707" s="88">
        <v>185484.84064781721</v>
      </c>
      <c r="K12707" s="146">
        <v>522544.51510541042</v>
      </c>
      <c r="L12707" s="147">
        <v>8.3938574978517991E-4</v>
      </c>
      <c r="M12707" s="147">
        <v>17099.071159057559</v>
      </c>
      <c r="N12707" s="87">
        <v>2418607.276255568</v>
      </c>
      <c r="O12707" s="88">
        <v>165023.68772285429</v>
      </c>
      <c r="P12707" s="89">
        <v>68.230873752410176</v>
      </c>
    </row>
    <row r="12708" spans="1:16">
      <c r="A12708" s="75" t="s">
        <v>17538</v>
      </c>
      <c r="B12708" s="85">
        <v>12704</v>
      </c>
      <c r="C12708" s="85">
        <v>11569</v>
      </c>
      <c r="D12708" s="85">
        <v>12704</v>
      </c>
      <c r="E12708" s="86" t="s">
        <v>17539</v>
      </c>
      <c r="F12708" s="85" t="s">
        <v>55</v>
      </c>
      <c r="G12708" s="86" t="s">
        <v>1999</v>
      </c>
      <c r="H12708" s="85" t="s">
        <v>260</v>
      </c>
      <c r="I12708" s="85">
        <v>1</v>
      </c>
      <c r="J12708" s="88">
        <v>187812.7819509407</v>
      </c>
      <c r="K12708" s="146">
        <v>525567.53290178755</v>
      </c>
      <c r="L12708" s="147">
        <v>8.5159106563251934E-4</v>
      </c>
      <c r="M12708" s="147">
        <v>17416.007820283408</v>
      </c>
      <c r="N12708" s="87">
        <v>2453336.0939907711</v>
      </c>
      <c r="O12708" s="88">
        <v>167134.29303286041</v>
      </c>
      <c r="P12708" s="89">
        <v>68.125314522637581</v>
      </c>
    </row>
    <row r="12709" spans="1:16">
      <c r="A12709" s="75" t="s">
        <v>1466</v>
      </c>
      <c r="B12709" s="85">
        <v>12705</v>
      </c>
      <c r="C12709" s="85">
        <v>718</v>
      </c>
      <c r="D12709" s="85">
        <v>12705</v>
      </c>
      <c r="E12709" s="86" t="s">
        <v>1467</v>
      </c>
      <c r="F12709" s="85" t="s">
        <v>32</v>
      </c>
      <c r="G12709" s="86" t="s">
        <v>1468</v>
      </c>
      <c r="H12709" s="85" t="s">
        <v>1</v>
      </c>
      <c r="I12709" s="85">
        <v>1</v>
      </c>
      <c r="J12709" s="88">
        <v>3.570333995248872E-2</v>
      </c>
      <c r="K12709" s="146">
        <v>4.1285356737302804E-2</v>
      </c>
      <c r="L12709" s="147">
        <v>8.8610391201288986E-10</v>
      </c>
      <c r="M12709" s="147">
        <v>2.7822576181330788E-3</v>
      </c>
      <c r="N12709" s="87">
        <v>0.38924459617633039</v>
      </c>
      <c r="O12709" s="88">
        <v>2.0134934112262869E-2</v>
      </c>
      <c r="P12709" s="89">
        <v>51.728230295435132</v>
      </c>
    </row>
    <row r="12710" spans="1:16">
      <c r="A12710" s="75" t="s">
        <v>1473</v>
      </c>
      <c r="B12710" s="85">
        <v>12706</v>
      </c>
      <c r="C12710" s="85">
        <v>721</v>
      </c>
      <c r="D12710" s="85">
        <v>12706</v>
      </c>
      <c r="E12710" s="86" t="s">
        <v>1467</v>
      </c>
      <c r="F12710" s="85" t="s">
        <v>38</v>
      </c>
      <c r="G12710" s="86" t="s">
        <v>1468</v>
      </c>
      <c r="H12710" s="85" t="s">
        <v>1</v>
      </c>
      <c r="I12710" s="85">
        <v>1</v>
      </c>
      <c r="J12710" s="88">
        <v>5.5417502314656641E-2</v>
      </c>
      <c r="K12710" s="146">
        <v>0.10809982093109943</v>
      </c>
      <c r="L12710" s="147">
        <v>1.006972710834431E-9</v>
      </c>
      <c r="M12710" s="147">
        <v>3.8347529215773959E-3</v>
      </c>
      <c r="N12710" s="87">
        <v>0.59506086752975784</v>
      </c>
      <c r="O12710" s="88">
        <v>3.6579261475263608E-2</v>
      </c>
      <c r="P12710" s="89">
        <v>61.471461948275987</v>
      </c>
    </row>
    <row r="12711" spans="1:16">
      <c r="A12711" s="75" t="s">
        <v>17540</v>
      </c>
      <c r="B12711" s="85">
        <v>12707</v>
      </c>
      <c r="C12711" s="85">
        <v>11570</v>
      </c>
      <c r="D12711" s="85">
        <v>12707</v>
      </c>
      <c r="E12711" s="86" t="s">
        <v>17541</v>
      </c>
      <c r="F12711" s="85" t="s">
        <v>55</v>
      </c>
      <c r="G12711" s="86" t="s">
        <v>1468</v>
      </c>
      <c r="H12711" s="85" t="s">
        <v>1</v>
      </c>
      <c r="I12711" s="85">
        <v>1</v>
      </c>
      <c r="J12711" s="88">
        <v>5.6047878313876497E-2</v>
      </c>
      <c r="K12711" s="146">
        <v>0.10852874067853979</v>
      </c>
      <c r="L12711" s="147">
        <v>1.009895016315636E-9</v>
      </c>
      <c r="M12711" s="147">
        <v>3.9334997714457311E-3</v>
      </c>
      <c r="N12711" s="87">
        <v>0.6052630336552437</v>
      </c>
      <c r="O12711" s="88">
        <v>3.7158863559007757E-2</v>
      </c>
      <c r="P12711" s="89">
        <v>61.392917612367107</v>
      </c>
    </row>
    <row r="12712" spans="1:16">
      <c r="A12712" s="75" t="s">
        <v>3673</v>
      </c>
      <c r="B12712" s="85">
        <v>12708</v>
      </c>
      <c r="C12712" s="85">
        <v>1993</v>
      </c>
      <c r="D12712" s="85">
        <v>12708</v>
      </c>
      <c r="E12712" s="86" t="s">
        <v>3671</v>
      </c>
      <c r="F12712" s="85" t="s">
        <v>758</v>
      </c>
      <c r="G12712" s="86" t="s">
        <v>3674</v>
      </c>
      <c r="H12712" s="85" t="s">
        <v>1</v>
      </c>
      <c r="I12712" s="85">
        <v>1</v>
      </c>
      <c r="J12712" s="88">
        <v>8.4396181208823524</v>
      </c>
      <c r="K12712" s="146">
        <v>176.99208294717187</v>
      </c>
      <c r="L12712" s="147">
        <v>3.1712358843983908E-7</v>
      </c>
      <c r="M12712" s="147">
        <v>1.2383925032027401</v>
      </c>
      <c r="N12712" s="87">
        <v>128.13614193585741</v>
      </c>
      <c r="O12712" s="88">
        <v>7.2432319953545852</v>
      </c>
      <c r="P12712" s="89">
        <v>56.527626678352888</v>
      </c>
    </row>
    <row r="12713" spans="1:16">
      <c r="A12713" s="75" t="s">
        <v>3676</v>
      </c>
      <c r="B12713" s="85">
        <v>12709</v>
      </c>
      <c r="C12713" s="85">
        <v>1995</v>
      </c>
      <c r="D12713" s="85">
        <v>12709</v>
      </c>
      <c r="E12713" s="86" t="s">
        <v>3671</v>
      </c>
      <c r="F12713" s="85" t="s">
        <v>1063</v>
      </c>
      <c r="G12713" s="86" t="s">
        <v>3674</v>
      </c>
      <c r="H12713" s="85" t="s">
        <v>1</v>
      </c>
      <c r="I12713" s="85">
        <v>1</v>
      </c>
      <c r="J12713" s="88">
        <v>8.2536132895615832</v>
      </c>
      <c r="K12713" s="146">
        <v>116.03636382815068</v>
      </c>
      <c r="L12713" s="147">
        <v>2.0257730495748921E-7</v>
      </c>
      <c r="M12713" s="147">
        <v>1.264082230601101</v>
      </c>
      <c r="N12713" s="87">
        <v>99.630891346177336</v>
      </c>
      <c r="O12713" s="88">
        <v>7.2858908650431156</v>
      </c>
      <c r="P12713" s="89">
        <v>73.128833503331521</v>
      </c>
    </row>
    <row r="12714" spans="1:16">
      <c r="A12714" s="75" t="s">
        <v>3678</v>
      </c>
      <c r="B12714" s="85">
        <v>12710</v>
      </c>
      <c r="C12714" s="85">
        <v>1997</v>
      </c>
      <c r="D12714" s="85">
        <v>12710</v>
      </c>
      <c r="E12714" s="86" t="s">
        <v>3671</v>
      </c>
      <c r="F12714" s="85" t="s">
        <v>283</v>
      </c>
      <c r="G12714" s="86" t="s">
        <v>3674</v>
      </c>
      <c r="H12714" s="85" t="s">
        <v>1</v>
      </c>
      <c r="I12714" s="85">
        <v>1</v>
      </c>
      <c r="J12714" s="88">
        <v>6.5746569485312554</v>
      </c>
      <c r="K12714" s="146">
        <v>55.418216076501956</v>
      </c>
      <c r="L12714" s="147">
        <v>1.178213743349129E-7</v>
      </c>
      <c r="M12714" s="147">
        <v>1.687855225646373</v>
      </c>
      <c r="N12714" s="87">
        <v>69.166191391604713</v>
      </c>
      <c r="O12714" s="88">
        <v>5.4228914734845119</v>
      </c>
      <c r="P12714" s="89">
        <v>78.403788966508486</v>
      </c>
    </row>
    <row r="12715" spans="1:16">
      <c r="A12715" s="75" t="s">
        <v>3682</v>
      </c>
      <c r="B12715" s="85">
        <v>12711</v>
      </c>
      <c r="C12715" s="85">
        <v>2001</v>
      </c>
      <c r="D12715" s="85">
        <v>12711</v>
      </c>
      <c r="E12715" s="86" t="s">
        <v>3671</v>
      </c>
      <c r="F12715" s="85" t="s">
        <v>891</v>
      </c>
      <c r="G12715" s="86" t="s">
        <v>3674</v>
      </c>
      <c r="H12715" s="85" t="s">
        <v>1</v>
      </c>
      <c r="I12715" s="85">
        <v>1</v>
      </c>
      <c r="J12715" s="88">
        <v>7.8936639789125458</v>
      </c>
      <c r="K12715" s="146">
        <v>82.879296916323298</v>
      </c>
      <c r="L12715" s="147">
        <v>1.6633002090145759E-7</v>
      </c>
      <c r="M12715" s="147">
        <v>1.2265621839871199</v>
      </c>
      <c r="N12715" s="87">
        <v>118.5729708471454</v>
      </c>
      <c r="O12715" s="88">
        <v>6.7084126161749396</v>
      </c>
      <c r="P12715" s="89">
        <v>56.576237976046649</v>
      </c>
    </row>
    <row r="12716" spans="1:16">
      <c r="A12716" s="75" t="s">
        <v>3684</v>
      </c>
      <c r="B12716" s="85">
        <v>12712</v>
      </c>
      <c r="C12716" s="85">
        <v>2003</v>
      </c>
      <c r="D12716" s="85">
        <v>12712</v>
      </c>
      <c r="E12716" s="86" t="s">
        <v>3671</v>
      </c>
      <c r="F12716" s="85" t="s">
        <v>38</v>
      </c>
      <c r="G12716" s="86" t="s">
        <v>3674</v>
      </c>
      <c r="H12716" s="85" t="s">
        <v>1</v>
      </c>
      <c r="I12716" s="85">
        <v>1</v>
      </c>
      <c r="J12716" s="88">
        <v>7.8749016222930646</v>
      </c>
      <c r="K12716" s="146">
        <v>89.292719528659234</v>
      </c>
      <c r="L12716" s="147">
        <v>1.7781856988394361E-7</v>
      </c>
      <c r="M12716" s="147">
        <v>1.34977977267787</v>
      </c>
      <c r="N12716" s="87">
        <v>106.516864306497</v>
      </c>
      <c r="O12716" s="88">
        <v>6.8694482237618706</v>
      </c>
      <c r="P12716" s="89">
        <v>64.491648984290165</v>
      </c>
    </row>
    <row r="12717" spans="1:16">
      <c r="A12717" s="75" t="s">
        <v>3686</v>
      </c>
      <c r="B12717" s="85">
        <v>12713</v>
      </c>
      <c r="C12717" s="85">
        <v>2005</v>
      </c>
      <c r="D12717" s="85">
        <v>12713</v>
      </c>
      <c r="E12717" s="86" t="s">
        <v>3671</v>
      </c>
      <c r="F12717" s="85" t="s">
        <v>139</v>
      </c>
      <c r="G12717" s="86" t="s">
        <v>3674</v>
      </c>
      <c r="H12717" s="85" t="s">
        <v>1</v>
      </c>
      <c r="I12717" s="85">
        <v>1</v>
      </c>
      <c r="J12717" s="88">
        <v>8.9212960286778014</v>
      </c>
      <c r="K12717" s="146">
        <v>134.54489505388682</v>
      </c>
      <c r="L12717" s="147">
        <v>2.4939151786985989E-7</v>
      </c>
      <c r="M12717" s="147">
        <v>1.8911274764750421</v>
      </c>
      <c r="N12717" s="87">
        <v>134.91604587190861</v>
      </c>
      <c r="O12717" s="88">
        <v>7.8018671678036977</v>
      </c>
      <c r="P12717" s="89">
        <v>57.827570600541556</v>
      </c>
    </row>
    <row r="12718" spans="1:16">
      <c r="A12718" s="75" t="s">
        <v>17542</v>
      </c>
      <c r="B12718" s="85">
        <v>12714</v>
      </c>
      <c r="C12718" s="85">
        <v>11571</v>
      </c>
      <c r="D12718" s="85">
        <v>12714</v>
      </c>
      <c r="E12718" s="86" t="s">
        <v>17543</v>
      </c>
      <c r="F12718" s="85" t="s">
        <v>55</v>
      </c>
      <c r="G12718" s="86" t="s">
        <v>3674</v>
      </c>
      <c r="H12718" s="85" t="s">
        <v>1</v>
      </c>
      <c r="I12718" s="85">
        <v>1</v>
      </c>
      <c r="J12718" s="88">
        <v>6.9654459114360696</v>
      </c>
      <c r="K12718" s="146">
        <v>99.446870926283367</v>
      </c>
      <c r="L12718" s="147">
        <v>1.7697532632914181E-7</v>
      </c>
      <c r="M12718" s="147">
        <v>1.746190569822299</v>
      </c>
      <c r="N12718" s="87">
        <v>85.957098675903552</v>
      </c>
      <c r="O12718" s="88">
        <v>5.9432616349878771</v>
      </c>
      <c r="P12718" s="89">
        <v>69.142185189342101</v>
      </c>
    </row>
    <row r="12719" spans="1:16">
      <c r="A12719" s="75" t="s">
        <v>24499</v>
      </c>
      <c r="B12719" s="85">
        <v>12715</v>
      </c>
      <c r="C12719" s="85">
        <v>14962</v>
      </c>
      <c r="D12719" s="85">
        <v>12715</v>
      </c>
      <c r="E12719" s="86" t="s">
        <v>24498</v>
      </c>
      <c r="F12719" s="85" t="s">
        <v>55</v>
      </c>
      <c r="G12719" s="86" t="s">
        <v>3674</v>
      </c>
      <c r="H12719" s="85" t="s">
        <v>1</v>
      </c>
      <c r="I12719" s="85">
        <v>1</v>
      </c>
      <c r="J12719" s="88">
        <v>4.0242571308028658</v>
      </c>
      <c r="K12719" s="146">
        <v>158.62696122396778</v>
      </c>
      <c r="L12719" s="147">
        <v>2.2009954409218271E-7</v>
      </c>
      <c r="M12719" s="147">
        <v>2.4552177985367352</v>
      </c>
      <c r="N12719" s="87">
        <v>48.475462832540337</v>
      </c>
      <c r="O12719" s="88">
        <v>3.350992300765292</v>
      </c>
      <c r="P12719" s="89">
        <v>69.127597860001387</v>
      </c>
    </row>
    <row r="12720" spans="1:16">
      <c r="A12720" s="75" t="s">
        <v>17544</v>
      </c>
      <c r="B12720" s="85">
        <v>12716</v>
      </c>
      <c r="C12720" s="85">
        <v>11572</v>
      </c>
      <c r="D12720" s="85">
        <v>12716</v>
      </c>
      <c r="E12720" s="86" t="s">
        <v>17545</v>
      </c>
      <c r="F12720" s="85" t="s">
        <v>55</v>
      </c>
      <c r="G12720" s="86" t="s">
        <v>17546</v>
      </c>
      <c r="H12720" s="85" t="s">
        <v>1</v>
      </c>
      <c r="I12720" s="85">
        <v>1</v>
      </c>
      <c r="J12720" s="88">
        <v>16.615822041227091</v>
      </c>
      <c r="K12720" s="146">
        <v>192.56947217491131</v>
      </c>
      <c r="L12720" s="147">
        <v>3.4974180187672418E-7</v>
      </c>
      <c r="M12720" s="147">
        <v>3.396543152169563</v>
      </c>
      <c r="N12720" s="87">
        <v>205.7709520793033</v>
      </c>
      <c r="O12720" s="88">
        <v>14.33483994021851</v>
      </c>
      <c r="P12720" s="89">
        <v>69.664059943183432</v>
      </c>
    </row>
    <row r="12721" spans="1:16">
      <c r="A12721" s="75" t="s">
        <v>24503</v>
      </c>
      <c r="B12721" s="85">
        <v>12717</v>
      </c>
      <c r="C12721" s="85">
        <v>14965</v>
      </c>
      <c r="D12721" s="85">
        <v>12717</v>
      </c>
      <c r="E12721" s="86" t="s">
        <v>24501</v>
      </c>
      <c r="F12721" s="85" t="s">
        <v>38</v>
      </c>
      <c r="G12721" s="86" t="s">
        <v>17546</v>
      </c>
      <c r="H12721" s="85" t="s">
        <v>1</v>
      </c>
      <c r="I12721" s="85">
        <v>1</v>
      </c>
      <c r="J12721" s="88">
        <v>16.566511264501219</v>
      </c>
      <c r="K12721" s="146">
        <v>192.51182388839229</v>
      </c>
      <c r="L12721" s="147">
        <v>3.4944619866585432E-7</v>
      </c>
      <c r="M12721" s="147">
        <v>3.3871210680160719</v>
      </c>
      <c r="N12721" s="87">
        <v>204.73041680720749</v>
      </c>
      <c r="O12721" s="88">
        <v>14.2889263053017</v>
      </c>
      <c r="P12721" s="89">
        <v>69.793861254907881</v>
      </c>
    </row>
    <row r="12722" spans="1:16">
      <c r="A12722" s="75" t="s">
        <v>24506</v>
      </c>
      <c r="B12722" s="85">
        <v>12718</v>
      </c>
      <c r="C12722" s="85">
        <v>14968</v>
      </c>
      <c r="D12722" s="85">
        <v>12718</v>
      </c>
      <c r="E12722" s="86" t="s">
        <v>24501</v>
      </c>
      <c r="F12722" s="85" t="s">
        <v>11</v>
      </c>
      <c r="G12722" s="86" t="s">
        <v>17546</v>
      </c>
      <c r="H12722" s="85" t="s">
        <v>1</v>
      </c>
      <c r="I12722" s="85">
        <v>1</v>
      </c>
      <c r="J12722" s="88">
        <v>14.846531814962789</v>
      </c>
      <c r="K12722" s="146">
        <v>189.98829001342619</v>
      </c>
      <c r="L12722" s="147">
        <v>3.4244481870974838E-7</v>
      </c>
      <c r="M12722" s="147">
        <v>3.3428568951503128</v>
      </c>
      <c r="N12722" s="87">
        <v>199.03932467945069</v>
      </c>
      <c r="O12722" s="88">
        <v>12.80107689869587</v>
      </c>
      <c r="P12722" s="89">
        <v>64.314310347022015</v>
      </c>
    </row>
    <row r="12723" spans="1:16">
      <c r="A12723" s="75" t="s">
        <v>17547</v>
      </c>
      <c r="B12723" s="85">
        <v>12719</v>
      </c>
      <c r="C12723" s="85">
        <v>11573</v>
      </c>
      <c r="D12723" s="85">
        <v>12719</v>
      </c>
      <c r="E12723" s="86" t="s">
        <v>17548</v>
      </c>
      <c r="F12723" s="85" t="s">
        <v>55</v>
      </c>
      <c r="G12723" s="86" t="s">
        <v>17549</v>
      </c>
      <c r="H12723" s="85" t="s">
        <v>1</v>
      </c>
      <c r="I12723" s="85">
        <v>1</v>
      </c>
      <c r="J12723" s="88">
        <v>7.8954670800316453</v>
      </c>
      <c r="K12723" s="146">
        <v>116.69401703570425</v>
      </c>
      <c r="L12723" s="147">
        <v>2.1064961320275819E-7</v>
      </c>
      <c r="M12723" s="147">
        <v>1.9614350251075121</v>
      </c>
      <c r="N12723" s="87">
        <v>97.978347558196376</v>
      </c>
      <c r="O12723" s="88">
        <v>6.7435768816084511</v>
      </c>
      <c r="P12723" s="89">
        <v>68.827215907095777</v>
      </c>
    </row>
    <row r="12724" spans="1:16">
      <c r="A12724" s="75" t="s">
        <v>24507</v>
      </c>
      <c r="B12724" s="85">
        <v>12720</v>
      </c>
      <c r="C12724" s="85">
        <v>14969</v>
      </c>
      <c r="D12724" s="85">
        <v>12720</v>
      </c>
      <c r="E12724" s="86" t="s">
        <v>24508</v>
      </c>
      <c r="F12724" s="85" t="s">
        <v>55</v>
      </c>
      <c r="G12724" s="86" t="s">
        <v>17549</v>
      </c>
      <c r="H12724" s="85" t="s">
        <v>1</v>
      </c>
      <c r="I12724" s="85">
        <v>1</v>
      </c>
      <c r="J12724" s="88">
        <v>7.8182647446648081</v>
      </c>
      <c r="K12724" s="146">
        <v>116.59544657824034</v>
      </c>
      <c r="L12724" s="147">
        <v>2.102404741007087E-7</v>
      </c>
      <c r="M12724" s="147">
        <v>1.9512951435562069</v>
      </c>
      <c r="N12724" s="87">
        <v>96.84552430565131</v>
      </c>
      <c r="O12724" s="88">
        <v>6.6735359590171246</v>
      </c>
      <c r="P12724" s="89">
        <v>68.909079762477973</v>
      </c>
    </row>
    <row r="12725" spans="1:16">
      <c r="A12725" s="75" t="s">
        <v>17550</v>
      </c>
      <c r="B12725" s="85">
        <v>12721</v>
      </c>
      <c r="C12725" s="85">
        <v>11574</v>
      </c>
      <c r="D12725" s="85">
        <v>12721</v>
      </c>
      <c r="E12725" s="86" t="s">
        <v>17551</v>
      </c>
      <c r="F12725" s="85" t="s">
        <v>283</v>
      </c>
      <c r="G12725" s="86" t="s">
        <v>17552</v>
      </c>
      <c r="H12725" s="85" t="s">
        <v>1</v>
      </c>
      <c r="I12725" s="85">
        <v>1</v>
      </c>
      <c r="J12725" s="88">
        <v>1.3122479021805049</v>
      </c>
      <c r="K12725" s="146">
        <v>1.7061631086174571</v>
      </c>
      <c r="L12725" s="147">
        <v>6.1152535399769949E-9</v>
      </c>
      <c r="M12725" s="147">
        <v>7.9439207952073945E-2</v>
      </c>
      <c r="N12725" s="87">
        <v>14.095965162130801</v>
      </c>
      <c r="O12725" s="88">
        <v>1.1607571762765201</v>
      </c>
      <c r="P12725" s="89">
        <v>82.3467682365537</v>
      </c>
    </row>
    <row r="12726" spans="1:16">
      <c r="A12726" s="75" t="s">
        <v>17553</v>
      </c>
      <c r="B12726" s="85">
        <v>12722</v>
      </c>
      <c r="C12726" s="85">
        <v>11575</v>
      </c>
      <c r="D12726" s="85">
        <v>12722</v>
      </c>
      <c r="E12726" s="86" t="s">
        <v>17551</v>
      </c>
      <c r="F12726" s="85" t="s">
        <v>38</v>
      </c>
      <c r="G12726" s="86" t="s">
        <v>17552</v>
      </c>
      <c r="H12726" s="85" t="s">
        <v>1</v>
      </c>
      <c r="I12726" s="85">
        <v>1</v>
      </c>
      <c r="J12726" s="88">
        <v>1.076377402995651</v>
      </c>
      <c r="K12726" s="146">
        <v>1.4937928014404225</v>
      </c>
      <c r="L12726" s="147">
        <v>5.1555290292276183E-9</v>
      </c>
      <c r="M12726" s="147">
        <v>9.8201493170406454E-2</v>
      </c>
      <c r="N12726" s="87">
        <v>14.225980524860031</v>
      </c>
      <c r="O12726" s="88">
        <v>0.98278670651263955</v>
      </c>
      <c r="P12726" s="89">
        <v>69.08393448136745</v>
      </c>
    </row>
    <row r="12727" spans="1:16">
      <c r="A12727" s="75" t="s">
        <v>17554</v>
      </c>
      <c r="B12727" s="85">
        <v>12723</v>
      </c>
      <c r="C12727" s="85">
        <v>11576</v>
      </c>
      <c r="D12727" s="85">
        <v>12723</v>
      </c>
      <c r="E12727" s="86" t="s">
        <v>17551</v>
      </c>
      <c r="F12727" s="85" t="s">
        <v>11</v>
      </c>
      <c r="G12727" s="86" t="s">
        <v>17552</v>
      </c>
      <c r="H12727" s="85" t="s">
        <v>1</v>
      </c>
      <c r="I12727" s="85">
        <v>1</v>
      </c>
      <c r="J12727" s="88">
        <v>0.93367480093659549</v>
      </c>
      <c r="K12727" s="146">
        <v>1.0291635086725275</v>
      </c>
      <c r="L12727" s="147">
        <v>4.5215084978075739E-9</v>
      </c>
      <c r="M12727" s="147">
        <v>0.10274877022747329</v>
      </c>
      <c r="N12727" s="87">
        <v>14.6336504840373</v>
      </c>
      <c r="O12727" s="88">
        <v>0.84844492379227687</v>
      </c>
      <c r="P12727" s="89">
        <v>57.979034330345584</v>
      </c>
    </row>
    <row r="12728" spans="1:16">
      <c r="A12728" s="75" t="s">
        <v>17555</v>
      </c>
      <c r="B12728" s="85">
        <v>12724</v>
      </c>
      <c r="C12728" s="85">
        <v>11577</v>
      </c>
      <c r="D12728" s="85">
        <v>12724</v>
      </c>
      <c r="E12728" s="86" t="s">
        <v>17551</v>
      </c>
      <c r="F12728" s="85" t="s">
        <v>318</v>
      </c>
      <c r="G12728" s="86" t="s">
        <v>17552</v>
      </c>
      <c r="H12728" s="85" t="s">
        <v>1</v>
      </c>
      <c r="I12728" s="85">
        <v>1</v>
      </c>
      <c r="J12728" s="88">
        <v>0.87840471451611246</v>
      </c>
      <c r="K12728" s="146">
        <v>1.1941302924739698</v>
      </c>
      <c r="L12728" s="147">
        <v>4.2502851170321227E-9</v>
      </c>
      <c r="M12728" s="147">
        <v>0.1028959313771681</v>
      </c>
      <c r="N12728" s="87">
        <v>13.784487882455419</v>
      </c>
      <c r="O12728" s="88">
        <v>0.79850749319952963</v>
      </c>
      <c r="P12728" s="89">
        <v>57.927976723448076</v>
      </c>
    </row>
    <row r="12729" spans="1:16">
      <c r="A12729" s="75" t="s">
        <v>24509</v>
      </c>
      <c r="B12729" s="85">
        <v>12725</v>
      </c>
      <c r="C12729" s="85">
        <v>14970</v>
      </c>
      <c r="D12729" s="85">
        <v>12725</v>
      </c>
      <c r="E12729" s="86" t="s">
        <v>24510</v>
      </c>
      <c r="F12729" s="85" t="s">
        <v>283</v>
      </c>
      <c r="G12729" s="86" t="s">
        <v>17552</v>
      </c>
      <c r="H12729" s="85" t="s">
        <v>1</v>
      </c>
      <c r="I12729" s="85">
        <v>1</v>
      </c>
      <c r="J12729" s="88">
        <v>1.265393931825413</v>
      </c>
      <c r="K12729" s="146">
        <v>1.634032291773273</v>
      </c>
      <c r="L12729" s="147">
        <v>5.8373853331763557E-9</v>
      </c>
      <c r="M12729" s="147">
        <v>7.3672698275044968E-2</v>
      </c>
      <c r="N12729" s="87">
        <v>13.44238015351989</v>
      </c>
      <c r="O12729" s="88">
        <v>1.1183626803857989</v>
      </c>
      <c r="P12729" s="89">
        <v>83.196775244669411</v>
      </c>
    </row>
    <row r="12730" spans="1:16">
      <c r="A12730" s="75" t="s">
        <v>24511</v>
      </c>
      <c r="B12730" s="85">
        <v>12726</v>
      </c>
      <c r="C12730" s="85">
        <v>14971</v>
      </c>
      <c r="D12730" s="85">
        <v>12726</v>
      </c>
      <c r="E12730" s="86" t="s">
        <v>24510</v>
      </c>
      <c r="F12730" s="85" t="s">
        <v>38</v>
      </c>
      <c r="G12730" s="86" t="s">
        <v>17552</v>
      </c>
      <c r="H12730" s="85" t="s">
        <v>1</v>
      </c>
      <c r="I12730" s="85">
        <v>1</v>
      </c>
      <c r="J12730" s="88">
        <v>1.0298982877246901</v>
      </c>
      <c r="K12730" s="146">
        <v>1.4231810726842837</v>
      </c>
      <c r="L12730" s="147">
        <v>4.8775315539849644E-9</v>
      </c>
      <c r="M12730" s="147">
        <v>9.2362744844191852E-2</v>
      </c>
      <c r="N12730" s="87">
        <v>13.565568701935581</v>
      </c>
      <c r="O12730" s="88">
        <v>0.94044492996206674</v>
      </c>
      <c r="P12730" s="89">
        <v>69.325875724464169</v>
      </c>
    </row>
    <row r="12731" spans="1:16">
      <c r="A12731" s="75" t="s">
        <v>24512</v>
      </c>
      <c r="B12731" s="85">
        <v>12727</v>
      </c>
      <c r="C12731" s="85">
        <v>14972</v>
      </c>
      <c r="D12731" s="85">
        <v>12727</v>
      </c>
      <c r="E12731" s="86" t="s">
        <v>24510</v>
      </c>
      <c r="F12731" s="85" t="s">
        <v>11</v>
      </c>
      <c r="G12731" s="86" t="s">
        <v>17552</v>
      </c>
      <c r="H12731" s="85" t="s">
        <v>1</v>
      </c>
      <c r="I12731" s="85">
        <v>1</v>
      </c>
      <c r="J12731" s="88">
        <v>0.90510251376691686</v>
      </c>
      <c r="K12731" s="146">
        <v>0.99746863762975291</v>
      </c>
      <c r="L12731" s="147">
        <v>4.3812355065557574E-9</v>
      </c>
      <c r="M12731" s="147">
        <v>9.8757480464989111E-2</v>
      </c>
      <c r="N12731" s="87">
        <v>14.19440264886361</v>
      </c>
      <c r="O12731" s="88">
        <v>0.82281460783051563</v>
      </c>
      <c r="P12731" s="89">
        <v>57.967540317477848</v>
      </c>
    </row>
    <row r="12732" spans="1:16">
      <c r="A12732" s="75" t="s">
        <v>24513</v>
      </c>
      <c r="B12732" s="85">
        <v>12728</v>
      </c>
      <c r="C12732" s="85">
        <v>14973</v>
      </c>
      <c r="D12732" s="85">
        <v>12728</v>
      </c>
      <c r="E12732" s="86" t="s">
        <v>24510</v>
      </c>
      <c r="F12732" s="85" t="s">
        <v>318</v>
      </c>
      <c r="G12732" s="86" t="s">
        <v>17552</v>
      </c>
      <c r="H12732" s="85" t="s">
        <v>1</v>
      </c>
      <c r="I12732" s="85">
        <v>1</v>
      </c>
      <c r="J12732" s="88">
        <v>0.82791424313052797</v>
      </c>
      <c r="K12732" s="146">
        <v>1.119873635449165</v>
      </c>
      <c r="L12732" s="147">
        <v>3.9476731691191276E-9</v>
      </c>
      <c r="M12732" s="147">
        <v>9.6317824847945543E-2</v>
      </c>
      <c r="N12732" s="87">
        <v>13.06854629364455</v>
      </c>
      <c r="O12732" s="88">
        <v>0.75255512927970314</v>
      </c>
      <c r="P12732" s="89">
        <v>57.585221215131106</v>
      </c>
    </row>
    <row r="12733" spans="1:16">
      <c r="A12733" s="75" t="s">
        <v>1506</v>
      </c>
      <c r="B12733" s="85">
        <v>12729</v>
      </c>
      <c r="C12733" s="85">
        <v>738</v>
      </c>
      <c r="D12733" s="85">
        <v>12729</v>
      </c>
      <c r="E12733" s="86" t="s">
        <v>1505</v>
      </c>
      <c r="F12733" s="85" t="s">
        <v>38</v>
      </c>
      <c r="G12733" s="86" t="s">
        <v>1507</v>
      </c>
      <c r="H12733" s="85" t="s">
        <v>1</v>
      </c>
      <c r="I12733" s="85">
        <v>1</v>
      </c>
      <c r="J12733" s="88">
        <v>2.7371876695892619</v>
      </c>
      <c r="K12733" s="146">
        <v>3.6336081132488056</v>
      </c>
      <c r="L12733" s="147">
        <v>1.2184727301278491E-8</v>
      </c>
      <c r="M12733" s="147">
        <v>0.55487917950015953</v>
      </c>
      <c r="N12733" s="87">
        <v>74.663219704720518</v>
      </c>
      <c r="O12733" s="88">
        <v>2.2194499333968198</v>
      </c>
      <c r="P12733" s="89">
        <v>29.726148191496986</v>
      </c>
    </row>
    <row r="12734" spans="1:16">
      <c r="A12734" s="75" t="s">
        <v>1513</v>
      </c>
      <c r="B12734" s="85">
        <v>12730</v>
      </c>
      <c r="C12734" s="85">
        <v>742</v>
      </c>
      <c r="D12734" s="85">
        <v>12730</v>
      </c>
      <c r="E12734" s="86" t="s">
        <v>1505</v>
      </c>
      <c r="F12734" s="85" t="s">
        <v>11</v>
      </c>
      <c r="G12734" s="86" t="s">
        <v>1507</v>
      </c>
      <c r="H12734" s="85" t="s">
        <v>1</v>
      </c>
      <c r="I12734" s="85">
        <v>1</v>
      </c>
      <c r="J12734" s="88">
        <v>2.403324592176177</v>
      </c>
      <c r="K12734" s="146">
        <v>3.1443183118145481</v>
      </c>
      <c r="L12734" s="147">
        <v>1.085275062006712E-8</v>
      </c>
      <c r="M12734" s="147">
        <v>0.54453465966488324</v>
      </c>
      <c r="N12734" s="87">
        <v>73.635086351242578</v>
      </c>
      <c r="O12734" s="88">
        <v>1.933271716919523</v>
      </c>
      <c r="P12734" s="89">
        <v>26.254762677913252</v>
      </c>
    </row>
    <row r="12735" spans="1:16">
      <c r="A12735" s="75" t="s">
        <v>17556</v>
      </c>
      <c r="B12735" s="85">
        <v>12731</v>
      </c>
      <c r="C12735" s="85">
        <v>11578</v>
      </c>
      <c r="D12735" s="85">
        <v>12731</v>
      </c>
      <c r="E12735" s="86" t="s">
        <v>17557</v>
      </c>
      <c r="F12735" s="85" t="s">
        <v>38</v>
      </c>
      <c r="G12735" s="86" t="s">
        <v>1507</v>
      </c>
      <c r="H12735" s="85" t="s">
        <v>1</v>
      </c>
      <c r="I12735" s="85">
        <v>1</v>
      </c>
      <c r="J12735" s="88">
        <v>2.7917358368785781</v>
      </c>
      <c r="K12735" s="146">
        <v>3.7101966377624702</v>
      </c>
      <c r="L12735" s="147">
        <v>1.249295357986129E-8</v>
      </c>
      <c r="M12735" s="147">
        <v>0.56186567362884787</v>
      </c>
      <c r="N12735" s="87">
        <v>75.446442085492322</v>
      </c>
      <c r="O12735" s="88">
        <v>2.2690148065358389</v>
      </c>
      <c r="P12735" s="89">
        <v>30.074510391950614</v>
      </c>
    </row>
    <row r="12736" spans="1:16">
      <c r="A12736" s="75" t="s">
        <v>17558</v>
      </c>
      <c r="B12736" s="85">
        <v>12732</v>
      </c>
      <c r="C12736" s="85">
        <v>11579</v>
      </c>
      <c r="D12736" s="85">
        <v>12732</v>
      </c>
      <c r="E12736" s="86" t="s">
        <v>17557</v>
      </c>
      <c r="F12736" s="85" t="s">
        <v>11</v>
      </c>
      <c r="G12736" s="86" t="s">
        <v>1507</v>
      </c>
      <c r="H12736" s="85" t="s">
        <v>1</v>
      </c>
      <c r="I12736" s="85">
        <v>1</v>
      </c>
      <c r="J12736" s="88">
        <v>2.431897683745599</v>
      </c>
      <c r="K12736" s="146">
        <v>3.1760138851880653</v>
      </c>
      <c r="L12736" s="147">
        <v>1.0993028245182791E-8</v>
      </c>
      <c r="M12736" s="147">
        <v>0.54852606508165602</v>
      </c>
      <c r="N12736" s="87">
        <v>74.074342977150749</v>
      </c>
      <c r="O12736" s="88">
        <v>1.958902749822061</v>
      </c>
      <c r="P12736" s="89">
        <v>26.445091121851888</v>
      </c>
    </row>
    <row r="12737" spans="1:16">
      <c r="A12737" s="75" t="s">
        <v>2664</v>
      </c>
      <c r="B12737" s="85">
        <v>12733</v>
      </c>
      <c r="C12737" s="85">
        <v>1349</v>
      </c>
      <c r="D12737" s="85">
        <v>12733</v>
      </c>
      <c r="E12737" s="86" t="s">
        <v>2662</v>
      </c>
      <c r="F12737" s="85" t="s">
        <v>55</v>
      </c>
      <c r="G12737" s="86" t="s">
        <v>2665</v>
      </c>
      <c r="H12737" s="85" t="s">
        <v>1</v>
      </c>
      <c r="I12737" s="85">
        <v>1</v>
      </c>
      <c r="J12737" s="88">
        <v>8.4507011750913374</v>
      </c>
      <c r="K12737" s="146">
        <v>16.458307498822702</v>
      </c>
      <c r="L12737" s="147">
        <v>4.6939962193570583E-8</v>
      </c>
      <c r="M12737" s="147">
        <v>6.1181586559196566</v>
      </c>
      <c r="N12737" s="87">
        <v>126.15414946610341</v>
      </c>
      <c r="O12737" s="88">
        <v>7.4590989217795229</v>
      </c>
      <c r="P12737" s="89">
        <v>59.126861489274454</v>
      </c>
    </row>
    <row r="12738" spans="1:16">
      <c r="A12738" s="75" t="s">
        <v>17559</v>
      </c>
      <c r="B12738" s="85">
        <v>12734</v>
      </c>
      <c r="C12738" s="85">
        <v>11580</v>
      </c>
      <c r="D12738" s="85">
        <v>12734</v>
      </c>
      <c r="E12738" s="86" t="s">
        <v>17560</v>
      </c>
      <c r="F12738" s="85" t="s">
        <v>55</v>
      </c>
      <c r="G12738" s="86" t="s">
        <v>2665</v>
      </c>
      <c r="H12738" s="85" t="s">
        <v>1</v>
      </c>
      <c r="I12738" s="85">
        <v>1</v>
      </c>
      <c r="J12738" s="88">
        <v>8.5051212759107049</v>
      </c>
      <c r="K12738" s="146">
        <v>16.534574641964699</v>
      </c>
      <c r="L12738" s="147">
        <v>4.7247190547940697E-8</v>
      </c>
      <c r="M12738" s="147">
        <v>6.1251363253357951</v>
      </c>
      <c r="N12738" s="87">
        <v>126.9382184536484</v>
      </c>
      <c r="O12738" s="88">
        <v>7.5085100445568047</v>
      </c>
      <c r="P12738" s="89">
        <v>59.150901407195526</v>
      </c>
    </row>
    <row r="12739" spans="1:16">
      <c r="A12739" s="75" t="s">
        <v>7699</v>
      </c>
      <c r="B12739" s="85">
        <v>12735</v>
      </c>
      <c r="C12739" s="85">
        <v>5197</v>
      </c>
      <c r="D12739" s="85">
        <v>12735</v>
      </c>
      <c r="E12739" s="86" t="s">
        <v>7697</v>
      </c>
      <c r="F12739" s="85" t="s">
        <v>38</v>
      </c>
      <c r="G12739" s="86" t="s">
        <v>7700</v>
      </c>
      <c r="H12739" s="85" t="s">
        <v>1</v>
      </c>
      <c r="I12739" s="85">
        <v>1</v>
      </c>
      <c r="J12739" s="88">
        <v>3.4155581958840142</v>
      </c>
      <c r="K12739" s="146">
        <v>3.6172853969532257</v>
      </c>
      <c r="L12739" s="147">
        <v>1.3723616134530221E-8</v>
      </c>
      <c r="M12739" s="147">
        <v>0.5069996870271094</v>
      </c>
      <c r="N12739" s="87">
        <v>71.302599568662401</v>
      </c>
      <c r="O12739" s="88">
        <v>2.987177663615773</v>
      </c>
      <c r="P12739" s="89">
        <v>41.894372458877946</v>
      </c>
    </row>
    <row r="12740" spans="1:16">
      <c r="A12740" s="75" t="s">
        <v>7704</v>
      </c>
      <c r="B12740" s="85">
        <v>12736</v>
      </c>
      <c r="C12740" s="85">
        <v>5200</v>
      </c>
      <c r="D12740" s="85">
        <v>12736</v>
      </c>
      <c r="E12740" s="86" t="s">
        <v>7697</v>
      </c>
      <c r="F12740" s="85" t="s">
        <v>11</v>
      </c>
      <c r="G12740" s="86" t="s">
        <v>7700</v>
      </c>
      <c r="H12740" s="85" t="s">
        <v>1</v>
      </c>
      <c r="I12740" s="85">
        <v>1</v>
      </c>
      <c r="J12740" s="88">
        <v>2.6144289576079012</v>
      </c>
      <c r="K12740" s="146">
        <v>2.4131889975484633</v>
      </c>
      <c r="L12740" s="147">
        <v>1.0098325424988289E-8</v>
      </c>
      <c r="M12740" s="147">
        <v>0.52347341264546265</v>
      </c>
      <c r="N12740" s="87">
        <v>69.687977760133691</v>
      </c>
      <c r="O12740" s="88">
        <v>2.2725485025154901</v>
      </c>
      <c r="P12740" s="89">
        <v>32.610337902724218</v>
      </c>
    </row>
    <row r="12741" spans="1:16">
      <c r="A12741" s="75" t="s">
        <v>17561</v>
      </c>
      <c r="B12741" s="85">
        <v>12737</v>
      </c>
      <c r="C12741" s="85">
        <v>11581</v>
      </c>
      <c r="D12741" s="85">
        <v>12737</v>
      </c>
      <c r="E12741" s="86" t="s">
        <v>17562</v>
      </c>
      <c r="F12741" s="85" t="s">
        <v>55</v>
      </c>
      <c r="G12741" s="86" t="s">
        <v>7700</v>
      </c>
      <c r="H12741" s="85" t="s">
        <v>1</v>
      </c>
      <c r="I12741" s="85">
        <v>1</v>
      </c>
      <c r="J12741" s="88">
        <v>3.1895830633067388</v>
      </c>
      <c r="K12741" s="146">
        <v>3.2721188003035762</v>
      </c>
      <c r="L12741" s="147">
        <v>1.276199274056073E-8</v>
      </c>
      <c r="M12741" s="147">
        <v>0.51974316040967283</v>
      </c>
      <c r="N12741" s="87">
        <v>71.521550923222435</v>
      </c>
      <c r="O12741" s="88">
        <v>2.7864685800079538</v>
      </c>
      <c r="P12741" s="89">
        <v>38.959845585552188</v>
      </c>
    </row>
    <row r="12742" spans="1:16">
      <c r="A12742" s="75" t="s">
        <v>17563</v>
      </c>
      <c r="B12742" s="85">
        <v>12738</v>
      </c>
      <c r="C12742" s="85">
        <v>11582</v>
      </c>
      <c r="D12742" s="85">
        <v>12738</v>
      </c>
      <c r="E12742" s="86" t="s">
        <v>17564</v>
      </c>
      <c r="F12742" s="85" t="s">
        <v>55</v>
      </c>
      <c r="G12742" s="86" t="s">
        <v>17565</v>
      </c>
      <c r="H12742" s="85" t="s">
        <v>1</v>
      </c>
      <c r="I12742" s="85">
        <v>1</v>
      </c>
      <c r="J12742" s="88">
        <v>9.7326586596030609</v>
      </c>
      <c r="K12742" s="146">
        <v>11.50623303470104</v>
      </c>
      <c r="L12742" s="147">
        <v>4.354777869988767E-8</v>
      </c>
      <c r="M12742" s="147">
        <v>1.076319591478649</v>
      </c>
      <c r="N12742" s="87">
        <v>169.77593855001149</v>
      </c>
      <c r="O12742" s="88">
        <v>8.6274577645127994</v>
      </c>
      <c r="P12742" s="89">
        <v>50.816728437471596</v>
      </c>
    </row>
    <row r="12743" spans="1:16">
      <c r="A12743" s="75" t="s">
        <v>24514</v>
      </c>
      <c r="B12743" s="85">
        <v>12739</v>
      </c>
      <c r="C12743" s="85">
        <v>14974</v>
      </c>
      <c r="D12743" s="85">
        <v>12739</v>
      </c>
      <c r="E12743" s="86" t="s">
        <v>24515</v>
      </c>
      <c r="F12743" s="85" t="s">
        <v>55</v>
      </c>
      <c r="G12743" s="86" t="s">
        <v>17565</v>
      </c>
      <c r="H12743" s="85" t="s">
        <v>1</v>
      </c>
      <c r="I12743" s="85">
        <v>1</v>
      </c>
      <c r="J12743" s="88">
        <v>9.7326586596030609</v>
      </c>
      <c r="K12743" s="146">
        <v>11.50623303470104</v>
      </c>
      <c r="L12743" s="147">
        <v>4.354777869988767E-8</v>
      </c>
      <c r="M12743" s="147">
        <v>1.076319591478649</v>
      </c>
      <c r="N12743" s="87">
        <v>169.77593855001149</v>
      </c>
      <c r="O12743" s="88">
        <v>8.6274577645127994</v>
      </c>
      <c r="P12743" s="89">
        <v>50.816728437471596</v>
      </c>
    </row>
    <row r="12744" spans="1:16">
      <c r="A12744" s="75" t="s">
        <v>17566</v>
      </c>
      <c r="B12744" s="85">
        <v>12740</v>
      </c>
      <c r="C12744" s="85">
        <v>11583</v>
      </c>
      <c r="D12744" s="85">
        <v>12740</v>
      </c>
      <c r="E12744" s="86" t="s">
        <v>17567</v>
      </c>
      <c r="F12744" s="85" t="s">
        <v>55</v>
      </c>
      <c r="G12744" s="86" t="s">
        <v>17568</v>
      </c>
      <c r="H12744" s="85" t="s">
        <v>260</v>
      </c>
      <c r="I12744" s="85">
        <v>1</v>
      </c>
      <c r="J12744" s="88">
        <v>450.20173383423378</v>
      </c>
      <c r="K12744" s="146">
        <v>1253.7990865691936</v>
      </c>
      <c r="L12744" s="147">
        <v>2.3525672616798238E-6</v>
      </c>
      <c r="M12744" s="147">
        <v>46.763801117097351</v>
      </c>
      <c r="N12744" s="87">
        <v>6531.3489243959484</v>
      </c>
      <c r="O12744" s="88">
        <v>389.31955478741497</v>
      </c>
      <c r="P12744" s="89">
        <v>59.607832821980367</v>
      </c>
    </row>
    <row r="12745" spans="1:16">
      <c r="A12745" s="75" t="s">
        <v>24516</v>
      </c>
      <c r="B12745" s="85">
        <v>12741</v>
      </c>
      <c r="C12745" s="85">
        <v>14975</v>
      </c>
      <c r="D12745" s="85">
        <v>12741</v>
      </c>
      <c r="E12745" s="86" t="s">
        <v>24517</v>
      </c>
      <c r="F12745" s="85" t="s">
        <v>38</v>
      </c>
      <c r="G12745" s="86" t="s">
        <v>17568</v>
      </c>
      <c r="H12745" s="85" t="s">
        <v>260</v>
      </c>
      <c r="I12745" s="85">
        <v>1</v>
      </c>
      <c r="J12745" s="88">
        <v>454.9361875138963</v>
      </c>
      <c r="K12745" s="146">
        <v>1261.247546310889</v>
      </c>
      <c r="L12745" s="147">
        <v>2.372223675171339E-6</v>
      </c>
      <c r="M12745" s="147">
        <v>46.849421101998743</v>
      </c>
      <c r="N12745" s="87">
        <v>6538.5647763503111</v>
      </c>
      <c r="O12745" s="88">
        <v>393.34023388779701</v>
      </c>
      <c r="P12745" s="89">
        <v>60.156968286142948</v>
      </c>
    </row>
    <row r="12746" spans="1:16">
      <c r="A12746" s="75" t="s">
        <v>24518</v>
      </c>
      <c r="B12746" s="85">
        <v>12742</v>
      </c>
      <c r="C12746" s="85">
        <v>14976</v>
      </c>
      <c r="D12746" s="85">
        <v>12742</v>
      </c>
      <c r="E12746" s="86" t="s">
        <v>24517</v>
      </c>
      <c r="F12746" s="85" t="s">
        <v>11</v>
      </c>
      <c r="G12746" s="86" t="s">
        <v>17568</v>
      </c>
      <c r="H12746" s="85" t="s">
        <v>260</v>
      </c>
      <c r="I12746" s="85">
        <v>1</v>
      </c>
      <c r="J12746" s="88">
        <v>440.6150646682334</v>
      </c>
      <c r="K12746" s="146">
        <v>1238.7168988087299</v>
      </c>
      <c r="L12746" s="147">
        <v>2.3127655134986778E-6</v>
      </c>
      <c r="M12746" s="147">
        <v>46.590431489937643</v>
      </c>
      <c r="N12746" s="87">
        <v>6516.7377379491409</v>
      </c>
      <c r="O12746" s="88">
        <v>381.17818875745729</v>
      </c>
      <c r="P12746" s="89">
        <v>58.492178768792449</v>
      </c>
    </row>
    <row r="12747" spans="1:16">
      <c r="A12747" s="75" t="s">
        <v>17569</v>
      </c>
      <c r="B12747" s="85">
        <v>12743</v>
      </c>
      <c r="C12747" s="85">
        <v>11584</v>
      </c>
      <c r="D12747" s="85">
        <v>12743</v>
      </c>
      <c r="E12747" s="86" t="s">
        <v>17570</v>
      </c>
      <c r="F12747" s="85" t="s">
        <v>55</v>
      </c>
      <c r="G12747" s="86" t="s">
        <v>17571</v>
      </c>
      <c r="H12747" s="85" t="s">
        <v>1042</v>
      </c>
      <c r="I12747" s="85">
        <v>1</v>
      </c>
      <c r="J12747" s="88">
        <v>5.532855966573984</v>
      </c>
      <c r="K12747" s="146">
        <v>17.685933795350095</v>
      </c>
      <c r="L12747" s="147">
        <v>3.684908085666227E-8</v>
      </c>
      <c r="M12747" s="147">
        <v>0.46770149158305191</v>
      </c>
      <c r="N12747" s="87">
        <v>72.02513395636629</v>
      </c>
      <c r="O12747" s="88">
        <v>4.8970096619342476</v>
      </c>
      <c r="P12747" s="89">
        <v>67.990288846958848</v>
      </c>
    </row>
    <row r="12748" spans="1:16">
      <c r="A12748" s="75" t="s">
        <v>24519</v>
      </c>
      <c r="B12748" s="85">
        <v>12744</v>
      </c>
      <c r="C12748" s="85">
        <v>14977</v>
      </c>
      <c r="D12748" s="85">
        <v>12744</v>
      </c>
      <c r="E12748" s="86" t="s">
        <v>17571</v>
      </c>
      <c r="F12748" s="85" t="s">
        <v>55</v>
      </c>
      <c r="G12748" s="86" t="s">
        <v>17571</v>
      </c>
      <c r="H12748" s="85" t="s">
        <v>1042</v>
      </c>
      <c r="I12748" s="85">
        <v>1</v>
      </c>
      <c r="J12748" s="88">
        <v>5.532855966573984</v>
      </c>
      <c r="K12748" s="146">
        <v>17.685933795350095</v>
      </c>
      <c r="L12748" s="147">
        <v>3.684908085666227E-8</v>
      </c>
      <c r="M12748" s="147">
        <v>0.46770149158305191</v>
      </c>
      <c r="N12748" s="87">
        <v>72.02513395636629</v>
      </c>
      <c r="O12748" s="88">
        <v>4.8970096619342476</v>
      </c>
      <c r="P12748" s="89">
        <v>67.990288846958848</v>
      </c>
    </row>
    <row r="12749" spans="1:16">
      <c r="A12749" s="75" t="s">
        <v>17572</v>
      </c>
      <c r="B12749" s="85">
        <v>12745</v>
      </c>
      <c r="C12749" s="85">
        <v>11585</v>
      </c>
      <c r="D12749" s="85">
        <v>12745</v>
      </c>
      <c r="E12749" s="86" t="s">
        <v>17573</v>
      </c>
      <c r="F12749" s="85" t="s">
        <v>55</v>
      </c>
      <c r="G12749" s="86" t="s">
        <v>17574</v>
      </c>
      <c r="H12749" s="85" t="s">
        <v>1042</v>
      </c>
      <c r="I12749" s="85">
        <v>1</v>
      </c>
      <c r="J12749" s="88">
        <v>7.8837847961254619</v>
      </c>
      <c r="K12749" s="146">
        <v>28.923493359787898</v>
      </c>
      <c r="L12749" s="147">
        <v>5.5949168420471861E-8</v>
      </c>
      <c r="M12749" s="147">
        <v>0.72835527017090695</v>
      </c>
      <c r="N12749" s="87">
        <v>104.8971883149908</v>
      </c>
      <c r="O12749" s="88">
        <v>6.9715520721080013</v>
      </c>
      <c r="P12749" s="89">
        <v>66.460809713730924</v>
      </c>
    </row>
    <row r="12750" spans="1:16">
      <c r="A12750" s="75" t="s">
        <v>24520</v>
      </c>
      <c r="B12750" s="85">
        <v>12746</v>
      </c>
      <c r="C12750" s="85">
        <v>14978</v>
      </c>
      <c r="D12750" s="85">
        <v>12746</v>
      </c>
      <c r="E12750" s="86" t="s">
        <v>17574</v>
      </c>
      <c r="F12750" s="85" t="s">
        <v>55</v>
      </c>
      <c r="G12750" s="86" t="s">
        <v>17574</v>
      </c>
      <c r="H12750" s="85" t="s">
        <v>1042</v>
      </c>
      <c r="I12750" s="85">
        <v>1</v>
      </c>
      <c r="J12750" s="88">
        <v>7.8837847961254619</v>
      </c>
      <c r="K12750" s="146">
        <v>28.923493359787898</v>
      </c>
      <c r="L12750" s="147">
        <v>5.5949168420471861E-8</v>
      </c>
      <c r="M12750" s="147">
        <v>0.72835527017090695</v>
      </c>
      <c r="N12750" s="87">
        <v>104.8971883149908</v>
      </c>
      <c r="O12750" s="88">
        <v>6.9715520721080013</v>
      </c>
      <c r="P12750" s="89">
        <v>66.460809713730924</v>
      </c>
    </row>
    <row r="12751" spans="1:16">
      <c r="A12751" s="75" t="s">
        <v>17575</v>
      </c>
      <c r="B12751" s="85">
        <v>12747</v>
      </c>
      <c r="C12751" s="85">
        <v>11586</v>
      </c>
      <c r="D12751" s="85">
        <v>12747</v>
      </c>
      <c r="E12751" s="86" t="s">
        <v>17576</v>
      </c>
      <c r="F12751" s="85" t="s">
        <v>55</v>
      </c>
      <c r="G12751" s="86" t="s">
        <v>17577</v>
      </c>
      <c r="H12751" s="85" t="s">
        <v>1042</v>
      </c>
      <c r="I12751" s="85">
        <v>1</v>
      </c>
      <c r="J12751" s="88">
        <v>73.293922613254111</v>
      </c>
      <c r="K12751" s="146">
        <v>130.69017136910043</v>
      </c>
      <c r="L12751" s="147">
        <v>3.4444138779096559E-7</v>
      </c>
      <c r="M12751" s="147">
        <v>4.2628904060265453</v>
      </c>
      <c r="N12751" s="87">
        <v>1038.7179601084081</v>
      </c>
      <c r="O12751" s="88">
        <v>65.024853212184453</v>
      </c>
      <c r="P12751" s="89">
        <v>62.601067575069166</v>
      </c>
    </row>
    <row r="12752" spans="1:16">
      <c r="A12752" s="75" t="s">
        <v>24521</v>
      </c>
      <c r="B12752" s="85">
        <v>12748</v>
      </c>
      <c r="C12752" s="85">
        <v>14979</v>
      </c>
      <c r="D12752" s="85">
        <v>12748</v>
      </c>
      <c r="E12752" s="86" t="s">
        <v>17577</v>
      </c>
      <c r="F12752" s="85" t="s">
        <v>55</v>
      </c>
      <c r="G12752" s="86" t="s">
        <v>17577</v>
      </c>
      <c r="H12752" s="85" t="s">
        <v>1042</v>
      </c>
      <c r="I12752" s="85">
        <v>1</v>
      </c>
      <c r="J12752" s="88">
        <v>73.293922613254111</v>
      </c>
      <c r="K12752" s="146">
        <v>130.69017136910043</v>
      </c>
      <c r="L12752" s="147">
        <v>3.4444138779096559E-7</v>
      </c>
      <c r="M12752" s="147">
        <v>4.2628904060265453</v>
      </c>
      <c r="N12752" s="87">
        <v>1038.7179601084081</v>
      </c>
      <c r="O12752" s="88">
        <v>65.024853212184453</v>
      </c>
      <c r="P12752" s="89">
        <v>62.601067575069166</v>
      </c>
    </row>
    <row r="12753" spans="1:16">
      <c r="A12753" s="75" t="s">
        <v>17578</v>
      </c>
      <c r="B12753" s="85">
        <v>12749</v>
      </c>
      <c r="C12753" s="85">
        <v>11587</v>
      </c>
      <c r="D12753" s="85">
        <v>12749</v>
      </c>
      <c r="E12753" s="86" t="s">
        <v>17579</v>
      </c>
      <c r="F12753" s="85" t="s">
        <v>55</v>
      </c>
      <c r="G12753" s="86" t="s">
        <v>17580</v>
      </c>
      <c r="H12753" s="85" t="s">
        <v>1042</v>
      </c>
      <c r="I12753" s="85">
        <v>1</v>
      </c>
      <c r="J12753" s="88">
        <v>48.263775353614271</v>
      </c>
      <c r="K12753" s="146">
        <v>139.99222842671566</v>
      </c>
      <c r="L12753" s="147">
        <v>2.8339538995264161E-7</v>
      </c>
      <c r="M12753" s="147">
        <v>3.8730443151579701</v>
      </c>
      <c r="N12753" s="87">
        <v>682.65406342484562</v>
      </c>
      <c r="O12753" s="88">
        <v>42.728805972910507</v>
      </c>
      <c r="P12753" s="89">
        <v>62.592179937437059</v>
      </c>
    </row>
    <row r="12754" spans="1:16">
      <c r="A12754" s="75" t="s">
        <v>24522</v>
      </c>
      <c r="B12754" s="85">
        <v>12750</v>
      </c>
      <c r="C12754" s="85">
        <v>14980</v>
      </c>
      <c r="D12754" s="85">
        <v>12750</v>
      </c>
      <c r="E12754" s="86" t="s">
        <v>17580</v>
      </c>
      <c r="F12754" s="85" t="s">
        <v>55</v>
      </c>
      <c r="G12754" s="86" t="s">
        <v>17580</v>
      </c>
      <c r="H12754" s="85" t="s">
        <v>1042</v>
      </c>
      <c r="I12754" s="85">
        <v>1</v>
      </c>
      <c r="J12754" s="88">
        <v>48.263775353614271</v>
      </c>
      <c r="K12754" s="146">
        <v>139.99222842671566</v>
      </c>
      <c r="L12754" s="147">
        <v>2.8339538995264161E-7</v>
      </c>
      <c r="M12754" s="147">
        <v>3.8730443151579701</v>
      </c>
      <c r="N12754" s="87">
        <v>682.65406342484562</v>
      </c>
      <c r="O12754" s="88">
        <v>42.728805972910507</v>
      </c>
      <c r="P12754" s="89">
        <v>62.592179937437059</v>
      </c>
    </row>
    <row r="12755" spans="1:16">
      <c r="A12755" s="75" t="s">
        <v>17581</v>
      </c>
      <c r="B12755" s="85">
        <v>12751</v>
      </c>
      <c r="C12755" s="85">
        <v>11588</v>
      </c>
      <c r="D12755" s="85">
        <v>12751</v>
      </c>
      <c r="E12755" s="86" t="s">
        <v>17582</v>
      </c>
      <c r="F12755" s="85" t="s">
        <v>55</v>
      </c>
      <c r="G12755" s="86" t="s">
        <v>17583</v>
      </c>
      <c r="H12755" s="85" t="s">
        <v>1073</v>
      </c>
      <c r="I12755" s="85">
        <v>1</v>
      </c>
      <c r="J12755" s="88">
        <v>18.589739363131169</v>
      </c>
      <c r="K12755" s="146">
        <v>33.631844483725871</v>
      </c>
      <c r="L12755" s="147">
        <v>1.006907454673437E-7</v>
      </c>
      <c r="M12755" s="147">
        <v>2.419731022261884</v>
      </c>
      <c r="N12755" s="87">
        <v>280.70354119568282</v>
      </c>
      <c r="O12755" s="88">
        <v>16.262405887272589</v>
      </c>
      <c r="P12755" s="89">
        <v>57.934452191095843</v>
      </c>
    </row>
    <row r="12756" spans="1:16">
      <c r="A12756" s="75" t="s">
        <v>24523</v>
      </c>
      <c r="B12756" s="85">
        <v>12752</v>
      </c>
      <c r="C12756" s="85">
        <v>14981</v>
      </c>
      <c r="D12756" s="85">
        <v>12752</v>
      </c>
      <c r="E12756" s="86" t="s">
        <v>17583</v>
      </c>
      <c r="F12756" s="85" t="s">
        <v>32</v>
      </c>
      <c r="G12756" s="86" t="s">
        <v>17583</v>
      </c>
      <c r="H12756" s="85" t="s">
        <v>1073</v>
      </c>
      <c r="I12756" s="85">
        <v>1</v>
      </c>
      <c r="J12756" s="88">
        <v>18.31018846459747</v>
      </c>
      <c r="K12756" s="146">
        <v>33.00911449424197</v>
      </c>
      <c r="L12756" s="147">
        <v>9.8132754140619305E-8</v>
      </c>
      <c r="M12756" s="147">
        <v>2.3991945729347242</v>
      </c>
      <c r="N12756" s="87">
        <v>277.85710290461537</v>
      </c>
      <c r="O12756" s="88">
        <v>15.927556343427639</v>
      </c>
      <c r="P12756" s="89">
        <v>57.322833128708453</v>
      </c>
    </row>
    <row r="12757" spans="1:16">
      <c r="A12757" s="75" t="s">
        <v>24524</v>
      </c>
      <c r="B12757" s="85">
        <v>12753</v>
      </c>
      <c r="C12757" s="85">
        <v>14982</v>
      </c>
      <c r="D12757" s="85">
        <v>12753</v>
      </c>
      <c r="E12757" s="86" t="s">
        <v>17583</v>
      </c>
      <c r="F12757" s="85" t="s">
        <v>38</v>
      </c>
      <c r="G12757" s="86" t="s">
        <v>17583</v>
      </c>
      <c r="H12757" s="85" t="s">
        <v>1073</v>
      </c>
      <c r="I12757" s="85">
        <v>1</v>
      </c>
      <c r="J12757" s="88">
        <v>18.590013051924029</v>
      </c>
      <c r="K12757" s="146">
        <v>33.632454155238293</v>
      </c>
      <c r="L12757" s="147">
        <v>1.006932498182938E-7</v>
      </c>
      <c r="M12757" s="147">
        <v>2.419751128067503</v>
      </c>
      <c r="N12757" s="87">
        <v>280.70632794494378</v>
      </c>
      <c r="O12757" s="88">
        <v>16.262733715113349</v>
      </c>
      <c r="P12757" s="89">
        <v>57.935044906800371</v>
      </c>
    </row>
    <row r="12758" spans="1:16">
      <c r="A12758" s="75" t="s">
        <v>17584</v>
      </c>
      <c r="B12758" s="85">
        <v>12754</v>
      </c>
      <c r="C12758" s="85">
        <v>11589</v>
      </c>
      <c r="D12758" s="85">
        <v>12754</v>
      </c>
      <c r="E12758" s="86" t="s">
        <v>17585</v>
      </c>
      <c r="F12758" s="85" t="s">
        <v>55</v>
      </c>
      <c r="G12758" s="86" t="s">
        <v>17586</v>
      </c>
      <c r="H12758" s="85" t="s">
        <v>1073</v>
      </c>
      <c r="I12758" s="85">
        <v>1</v>
      </c>
      <c r="J12758" s="88">
        <v>26.821927572629271</v>
      </c>
      <c r="K12758" s="146">
        <v>45.174522848497986</v>
      </c>
      <c r="L12758" s="147">
        <v>1.432483999001875E-7</v>
      </c>
      <c r="M12758" s="147">
        <v>3.2022562238065579</v>
      </c>
      <c r="N12758" s="87">
        <v>360.90910712815861</v>
      </c>
      <c r="O12758" s="88">
        <v>24.195081667061849</v>
      </c>
      <c r="P12758" s="89">
        <v>67.039266089980359</v>
      </c>
    </row>
    <row r="12759" spans="1:16">
      <c r="A12759" s="75" t="s">
        <v>24525</v>
      </c>
      <c r="B12759" s="85">
        <v>12755</v>
      </c>
      <c r="C12759" s="85">
        <v>14983</v>
      </c>
      <c r="D12759" s="85">
        <v>12755</v>
      </c>
      <c r="E12759" s="86" t="s">
        <v>17586</v>
      </c>
      <c r="F12759" s="85" t="s">
        <v>32</v>
      </c>
      <c r="G12759" s="86" t="s">
        <v>17586</v>
      </c>
      <c r="H12759" s="85" t="s">
        <v>1073</v>
      </c>
      <c r="I12759" s="85">
        <v>1</v>
      </c>
      <c r="J12759" s="88">
        <v>27.519346862231679</v>
      </c>
      <c r="K12759" s="146">
        <v>44.562249860232285</v>
      </c>
      <c r="L12759" s="147">
        <v>1.437450816846594E-7</v>
      </c>
      <c r="M12759" s="147">
        <v>3.0817823435957119</v>
      </c>
      <c r="N12759" s="87">
        <v>350.44189835210818</v>
      </c>
      <c r="O12759" s="88">
        <v>23.715719613011739</v>
      </c>
      <c r="P12759" s="89">
        <v>67.673756261824778</v>
      </c>
    </row>
    <row r="12760" spans="1:16">
      <c r="A12760" s="75" t="s">
        <v>24526</v>
      </c>
      <c r="B12760" s="85">
        <v>12756</v>
      </c>
      <c r="C12760" s="85">
        <v>14984</v>
      </c>
      <c r="D12760" s="85">
        <v>12756</v>
      </c>
      <c r="E12760" s="86" t="s">
        <v>17586</v>
      </c>
      <c r="F12760" s="85" t="s">
        <v>38</v>
      </c>
      <c r="G12760" s="86" t="s">
        <v>17586</v>
      </c>
      <c r="H12760" s="85" t="s">
        <v>1073</v>
      </c>
      <c r="I12760" s="85">
        <v>1</v>
      </c>
      <c r="J12760" s="88">
        <v>26.821927572629271</v>
      </c>
      <c r="K12760" s="146">
        <v>45.174522848497986</v>
      </c>
      <c r="L12760" s="147">
        <v>1.432483999001875E-7</v>
      </c>
      <c r="M12760" s="147">
        <v>3.2022562238065579</v>
      </c>
      <c r="N12760" s="87">
        <v>360.90910712815861</v>
      </c>
      <c r="O12760" s="88">
        <v>24.195081667061849</v>
      </c>
      <c r="P12760" s="89">
        <v>67.039266089980359</v>
      </c>
    </row>
    <row r="12761" spans="1:16">
      <c r="A12761" s="75" t="s">
        <v>262</v>
      </c>
      <c r="B12761" s="85">
        <v>12757</v>
      </c>
      <c r="C12761" s="85">
        <v>59</v>
      </c>
      <c r="D12761" s="85">
        <v>12757</v>
      </c>
      <c r="E12761" s="86" t="s">
        <v>263</v>
      </c>
      <c r="F12761" s="85" t="s">
        <v>38</v>
      </c>
      <c r="G12761" s="86" t="s">
        <v>264</v>
      </c>
      <c r="H12761" s="85" t="s">
        <v>1</v>
      </c>
      <c r="I12761" s="85">
        <v>1</v>
      </c>
      <c r="J12761" s="88">
        <v>51.472790788371057</v>
      </c>
      <c r="K12761" s="146">
        <v>115.24518079961268</v>
      </c>
      <c r="L12761" s="147">
        <v>2.3709998909568429E-7</v>
      </c>
      <c r="M12761" s="147">
        <v>2.8892565049122001</v>
      </c>
      <c r="N12761" s="87">
        <v>724.41858768268253</v>
      </c>
      <c r="O12761" s="88">
        <v>45.432459162543481</v>
      </c>
      <c r="P12761" s="89">
        <v>62.715755690195358</v>
      </c>
    </row>
    <row r="12762" spans="1:16">
      <c r="A12762" s="75" t="s">
        <v>265</v>
      </c>
      <c r="B12762" s="85">
        <v>12758</v>
      </c>
      <c r="C12762" s="85">
        <v>60</v>
      </c>
      <c r="D12762" s="85">
        <v>12758</v>
      </c>
      <c r="E12762" s="86" t="s">
        <v>263</v>
      </c>
      <c r="F12762" s="85" t="s">
        <v>81</v>
      </c>
      <c r="G12762" s="86" t="s">
        <v>264</v>
      </c>
      <c r="H12762" s="85" t="s">
        <v>1</v>
      </c>
      <c r="I12762" s="85">
        <v>1</v>
      </c>
      <c r="J12762" s="88">
        <v>35.364529236696292</v>
      </c>
      <c r="K12762" s="146">
        <v>92.513568416239053</v>
      </c>
      <c r="L12762" s="147">
        <v>1.719321203132004E-7</v>
      </c>
      <c r="M12762" s="147">
        <v>2.2478294504154959</v>
      </c>
      <c r="N12762" s="87">
        <v>658.83422922448972</v>
      </c>
      <c r="O12762" s="88">
        <v>31.54462693107687</v>
      </c>
      <c r="P12762" s="89">
        <v>47.879459705983834</v>
      </c>
    </row>
    <row r="12763" spans="1:16">
      <c r="A12763" s="75" t="s">
        <v>12322</v>
      </c>
      <c r="B12763" s="85">
        <v>12759</v>
      </c>
      <c r="C12763" s="85">
        <v>8289</v>
      </c>
      <c r="D12763" s="85">
        <v>12759</v>
      </c>
      <c r="E12763" s="86" t="s">
        <v>12323</v>
      </c>
      <c r="F12763" s="85" t="s">
        <v>55</v>
      </c>
      <c r="G12763" s="86" t="s">
        <v>264</v>
      </c>
      <c r="H12763" s="85" t="s">
        <v>1</v>
      </c>
      <c r="I12763" s="85">
        <v>1</v>
      </c>
      <c r="J12763" s="88">
        <v>47.475354867957662</v>
      </c>
      <c r="K12763" s="146">
        <v>109.60356086894312</v>
      </c>
      <c r="L12763" s="147">
        <v>2.210149568283758E-7</v>
      </c>
      <c r="M12763" s="147">
        <v>2.7348902537192381</v>
      </c>
      <c r="N12763" s="87">
        <v>708.70563265152521</v>
      </c>
      <c r="O12763" s="88">
        <v>41.988538837453348</v>
      </c>
      <c r="P12763" s="89">
        <v>59.246797122747523</v>
      </c>
    </row>
    <row r="12764" spans="1:16">
      <c r="A12764" s="75" t="s">
        <v>17587</v>
      </c>
      <c r="B12764" s="85">
        <v>12760</v>
      </c>
      <c r="C12764" s="85">
        <v>11590</v>
      </c>
      <c r="D12764" s="85">
        <v>12760</v>
      </c>
      <c r="E12764" s="86" t="s">
        <v>17588</v>
      </c>
      <c r="F12764" s="85" t="s">
        <v>55</v>
      </c>
      <c r="G12764" s="86" t="s">
        <v>17589</v>
      </c>
      <c r="H12764" s="85" t="s">
        <v>1</v>
      </c>
      <c r="I12764" s="85">
        <v>1</v>
      </c>
      <c r="J12764" s="88">
        <v>0.56080224520909927</v>
      </c>
      <c r="K12764" s="146">
        <v>1.2052642212965985</v>
      </c>
      <c r="L12764" s="147">
        <v>7.222561588894563E-9</v>
      </c>
      <c r="M12764" s="147">
        <v>3.3747839124257897E-2</v>
      </c>
      <c r="N12764" s="87">
        <v>4.5712981997053506</v>
      </c>
      <c r="O12764" s="88">
        <v>0.38422584049211173</v>
      </c>
      <c r="P12764" s="89">
        <v>84.051799665328659</v>
      </c>
    </row>
    <row r="12765" spans="1:16">
      <c r="A12765" s="75" t="s">
        <v>24527</v>
      </c>
      <c r="B12765" s="85">
        <v>12761</v>
      </c>
      <c r="C12765" s="85">
        <v>14985</v>
      </c>
      <c r="D12765" s="85">
        <v>12761</v>
      </c>
      <c r="E12765" s="86" t="s">
        <v>24528</v>
      </c>
      <c r="F12765" s="85" t="s">
        <v>38</v>
      </c>
      <c r="G12765" s="86" t="s">
        <v>17589</v>
      </c>
      <c r="H12765" s="85" t="s">
        <v>1</v>
      </c>
      <c r="I12765" s="85">
        <v>1</v>
      </c>
      <c r="J12765" s="88">
        <v>0.51901601952588494</v>
      </c>
      <c r="K12765" s="146">
        <v>1.166959247314185</v>
      </c>
      <c r="L12765" s="147">
        <v>6.9196091755621677E-9</v>
      </c>
      <c r="M12765" s="147">
        <v>2.8403649495018651E-2</v>
      </c>
      <c r="N12765" s="87">
        <v>3.9562638615732322</v>
      </c>
      <c r="O12765" s="88">
        <v>0.34704817854028602</v>
      </c>
      <c r="P12765" s="89">
        <v>87.721191175120524</v>
      </c>
    </row>
    <row r="12766" spans="1:16">
      <c r="A12766" s="75" t="s">
        <v>24529</v>
      </c>
      <c r="B12766" s="85">
        <v>12762</v>
      </c>
      <c r="C12766" s="85">
        <v>14986</v>
      </c>
      <c r="D12766" s="85">
        <v>12762</v>
      </c>
      <c r="E12766" s="86" t="s">
        <v>24528</v>
      </c>
      <c r="F12766" s="85" t="s">
        <v>238</v>
      </c>
      <c r="G12766" s="86" t="s">
        <v>17589</v>
      </c>
      <c r="H12766" s="85" t="s">
        <v>1</v>
      </c>
      <c r="I12766" s="85">
        <v>1</v>
      </c>
      <c r="J12766" s="88">
        <v>0.52218983574037581</v>
      </c>
      <c r="K12766" s="146">
        <v>1.0957886833919881</v>
      </c>
      <c r="L12766" s="147">
        <v>7.1574351815751389E-9</v>
      </c>
      <c r="M12766" s="147">
        <v>2.8092539495910632E-2</v>
      </c>
      <c r="N12766" s="87">
        <v>4.0356650022910223</v>
      </c>
      <c r="O12766" s="88">
        <v>0.34785056925409419</v>
      </c>
      <c r="P12766" s="89">
        <v>86.194113995245274</v>
      </c>
    </row>
    <row r="12767" spans="1:16">
      <c r="A12767" s="75" t="s">
        <v>17590</v>
      </c>
      <c r="B12767" s="85">
        <v>12763</v>
      </c>
      <c r="C12767" s="85">
        <v>11591</v>
      </c>
      <c r="D12767" s="85">
        <v>12763</v>
      </c>
      <c r="E12767" s="86" t="s">
        <v>17591</v>
      </c>
      <c r="F12767" s="85" t="s">
        <v>55</v>
      </c>
      <c r="G12767" s="86" t="s">
        <v>17592</v>
      </c>
      <c r="H12767" s="85" t="s">
        <v>1073</v>
      </c>
      <c r="I12767" s="85">
        <v>1</v>
      </c>
      <c r="J12767" s="88">
        <v>24.794129829400859</v>
      </c>
      <c r="K12767" s="146">
        <v>42.945278462208861</v>
      </c>
      <c r="L12767" s="147">
        <v>1.3900205139582269E-7</v>
      </c>
      <c r="M12767" s="147">
        <v>2.8747013549584599</v>
      </c>
      <c r="N12767" s="87">
        <v>331.30029561775888</v>
      </c>
      <c r="O12767" s="88">
        <v>22.301472337233541</v>
      </c>
      <c r="P12767" s="89">
        <v>67.314978683158472</v>
      </c>
    </row>
    <row r="12768" spans="1:16">
      <c r="A12768" s="75" t="s">
        <v>24530</v>
      </c>
      <c r="B12768" s="85">
        <v>12764</v>
      </c>
      <c r="C12768" s="85">
        <v>14987</v>
      </c>
      <c r="D12768" s="85">
        <v>12764</v>
      </c>
      <c r="E12768" s="86" t="s">
        <v>17592</v>
      </c>
      <c r="F12768" s="85" t="s">
        <v>32</v>
      </c>
      <c r="G12768" s="86" t="s">
        <v>17592</v>
      </c>
      <c r="H12768" s="85" t="s">
        <v>1073</v>
      </c>
      <c r="I12768" s="85">
        <v>1</v>
      </c>
      <c r="J12768" s="88">
        <v>25.269150183237311</v>
      </c>
      <c r="K12768" s="146">
        <v>42.302916255287208</v>
      </c>
      <c r="L12768" s="147">
        <v>1.3868968122876781E-7</v>
      </c>
      <c r="M12768" s="147">
        <v>2.770776073222132</v>
      </c>
      <c r="N12768" s="87">
        <v>322.01338073497959</v>
      </c>
      <c r="O12768" s="88">
        <v>21.835814255825131</v>
      </c>
      <c r="P12768" s="89">
        <v>67.810269889983971</v>
      </c>
    </row>
    <row r="12769" spans="1:16">
      <c r="A12769" s="75" t="s">
        <v>24531</v>
      </c>
      <c r="B12769" s="85">
        <v>12765</v>
      </c>
      <c r="C12769" s="85">
        <v>14988</v>
      </c>
      <c r="D12769" s="85">
        <v>12765</v>
      </c>
      <c r="E12769" s="86" t="s">
        <v>17592</v>
      </c>
      <c r="F12769" s="85" t="s">
        <v>38</v>
      </c>
      <c r="G12769" s="86" t="s">
        <v>17592</v>
      </c>
      <c r="H12769" s="85" t="s">
        <v>1073</v>
      </c>
      <c r="I12769" s="85">
        <v>1</v>
      </c>
      <c r="J12769" s="88">
        <v>24.79399256259639</v>
      </c>
      <c r="K12769" s="146">
        <v>42.945464085849494</v>
      </c>
      <c r="L12769" s="147">
        <v>1.3900214166154401E-7</v>
      </c>
      <c r="M12769" s="147">
        <v>2.874731386284942</v>
      </c>
      <c r="N12769" s="87">
        <v>331.30297926093198</v>
      </c>
      <c r="O12769" s="88">
        <v>22.3016068986188</v>
      </c>
      <c r="P12769" s="89">
        <v>67.314839571829523</v>
      </c>
    </row>
    <row r="12770" spans="1:16">
      <c r="A12770" s="75" t="s">
        <v>17593</v>
      </c>
      <c r="B12770" s="85">
        <v>12766</v>
      </c>
      <c r="C12770" s="85">
        <v>11592</v>
      </c>
      <c r="D12770" s="85">
        <v>12766</v>
      </c>
      <c r="E12770" s="86" t="s">
        <v>17594</v>
      </c>
      <c r="F12770" s="85" t="s">
        <v>55</v>
      </c>
      <c r="G12770" s="86" t="s">
        <v>17595</v>
      </c>
      <c r="H12770" s="85" t="s">
        <v>1042</v>
      </c>
      <c r="I12770" s="85">
        <v>1</v>
      </c>
      <c r="J12770" s="88">
        <v>130.51094391577169</v>
      </c>
      <c r="K12770" s="146">
        <v>181.05413597387766</v>
      </c>
      <c r="L12770" s="147">
        <v>5.6603426594934082E-7</v>
      </c>
      <c r="M12770" s="147">
        <v>9.3766684119918846</v>
      </c>
      <c r="N12770" s="87">
        <v>1929.085981693247</v>
      </c>
      <c r="O12770" s="88">
        <v>115.78345065259271</v>
      </c>
      <c r="P12770" s="89">
        <v>60.019849685997031</v>
      </c>
    </row>
    <row r="12771" spans="1:16">
      <c r="A12771" s="75" t="s">
        <v>24532</v>
      </c>
      <c r="B12771" s="85">
        <v>12767</v>
      </c>
      <c r="C12771" s="85">
        <v>14989</v>
      </c>
      <c r="D12771" s="85">
        <v>12767</v>
      </c>
      <c r="E12771" s="86" t="s">
        <v>24533</v>
      </c>
      <c r="F12771" s="85" t="s">
        <v>38</v>
      </c>
      <c r="G12771" s="86" t="s">
        <v>17595</v>
      </c>
      <c r="H12771" s="85" t="s">
        <v>1042</v>
      </c>
      <c r="I12771" s="85">
        <v>1</v>
      </c>
      <c r="J12771" s="88">
        <v>131.5634388703013</v>
      </c>
      <c r="K12771" s="146">
        <v>182.53638554367103</v>
      </c>
      <c r="L12771" s="147">
        <v>5.7020026986227221E-7</v>
      </c>
      <c r="M12771" s="147">
        <v>9.4337770573511079</v>
      </c>
      <c r="N12771" s="87">
        <v>1935.835761584005</v>
      </c>
      <c r="O12771" s="88">
        <v>116.68814538871609</v>
      </c>
      <c r="P12771" s="89">
        <v>60.277915980452583</v>
      </c>
    </row>
    <row r="12772" spans="1:16">
      <c r="A12772" s="75" t="s">
        <v>24534</v>
      </c>
      <c r="B12772" s="85">
        <v>12768</v>
      </c>
      <c r="C12772" s="85">
        <v>14990</v>
      </c>
      <c r="D12772" s="85">
        <v>12768</v>
      </c>
      <c r="E12772" s="86" t="s">
        <v>24533</v>
      </c>
      <c r="F12772" s="85" t="s">
        <v>11</v>
      </c>
      <c r="G12772" s="86" t="s">
        <v>17595</v>
      </c>
      <c r="H12772" s="85" t="s">
        <v>1042</v>
      </c>
      <c r="I12772" s="85">
        <v>1</v>
      </c>
      <c r="J12772" s="88">
        <v>115.1870854341891</v>
      </c>
      <c r="K12772" s="146">
        <v>159.48001553453989</v>
      </c>
      <c r="L12772" s="147">
        <v>5.0533993486726822E-7</v>
      </c>
      <c r="M12772" s="147">
        <v>8.5424957664818706</v>
      </c>
      <c r="N12772" s="87">
        <v>1830.5207778974241</v>
      </c>
      <c r="O12772" s="88">
        <v>102.609848415126</v>
      </c>
      <c r="P12772" s="89">
        <v>56.055003392524114</v>
      </c>
    </row>
    <row r="12773" spans="1:16">
      <c r="A12773" s="75" t="s">
        <v>17596</v>
      </c>
      <c r="B12773" s="85">
        <v>12769</v>
      </c>
      <c r="C12773" s="85">
        <v>11593</v>
      </c>
      <c r="D12773" s="85">
        <v>12769</v>
      </c>
      <c r="E12773" s="86" t="s">
        <v>17597</v>
      </c>
      <c r="F12773" s="85" t="s">
        <v>55</v>
      </c>
      <c r="G12773" s="86" t="s">
        <v>17598</v>
      </c>
      <c r="H12773" s="85" t="s">
        <v>1042</v>
      </c>
      <c r="I12773" s="85">
        <v>1</v>
      </c>
      <c r="J12773" s="88">
        <v>87.492597764376839</v>
      </c>
      <c r="K12773" s="146">
        <v>116.19093971481611</v>
      </c>
      <c r="L12773" s="147">
        <v>3.8024650240190681E-7</v>
      </c>
      <c r="M12773" s="147">
        <v>4.8255747756407414</v>
      </c>
      <c r="N12773" s="87">
        <v>1219.4502906214891</v>
      </c>
      <c r="O12773" s="88">
        <v>77.597164729653187</v>
      </c>
      <c r="P12773" s="89">
        <v>63.632905192146886</v>
      </c>
    </row>
    <row r="12774" spans="1:16">
      <c r="A12774" s="75" t="s">
        <v>24535</v>
      </c>
      <c r="B12774" s="85">
        <v>12770</v>
      </c>
      <c r="C12774" s="85">
        <v>14991</v>
      </c>
      <c r="D12774" s="85">
        <v>12770</v>
      </c>
      <c r="E12774" s="86" t="s">
        <v>24536</v>
      </c>
      <c r="F12774" s="85" t="s">
        <v>38</v>
      </c>
      <c r="G12774" s="86" t="s">
        <v>17598</v>
      </c>
      <c r="H12774" s="85" t="s">
        <v>1042</v>
      </c>
      <c r="I12774" s="85">
        <v>1</v>
      </c>
      <c r="J12774" s="88">
        <v>89.337848768956448</v>
      </c>
      <c r="K12774" s="146">
        <v>118.84225185682727</v>
      </c>
      <c r="L12774" s="147">
        <v>3.8742732494803792E-7</v>
      </c>
      <c r="M12774" s="147">
        <v>4.8883483930929463</v>
      </c>
      <c r="N12774" s="87">
        <v>1225.684053469626</v>
      </c>
      <c r="O12774" s="88">
        <v>79.183739589714278</v>
      </c>
      <c r="P12774" s="89">
        <v>64.60371199703836</v>
      </c>
    </row>
    <row r="12775" spans="1:16">
      <c r="A12775" s="75" t="s">
        <v>24537</v>
      </c>
      <c r="B12775" s="85">
        <v>12771</v>
      </c>
      <c r="C12775" s="85">
        <v>14992</v>
      </c>
      <c r="D12775" s="85">
        <v>12771</v>
      </c>
      <c r="E12775" s="86" t="s">
        <v>24536</v>
      </c>
      <c r="F12775" s="85" t="s">
        <v>11</v>
      </c>
      <c r="G12775" s="86" t="s">
        <v>17598</v>
      </c>
      <c r="H12775" s="85" t="s">
        <v>1042</v>
      </c>
      <c r="I12775" s="85">
        <v>1</v>
      </c>
      <c r="J12775" s="88">
        <v>65.562839086034145</v>
      </c>
      <c r="K12775" s="146">
        <v>84.688316570893932</v>
      </c>
      <c r="L12775" s="147">
        <v>2.9487064788773199E-7</v>
      </c>
      <c r="M12775" s="147">
        <v>4.0766061532847617</v>
      </c>
      <c r="N12775" s="87">
        <v>1145.02230893621</v>
      </c>
      <c r="O12775" s="88">
        <v>58.740206714581639</v>
      </c>
      <c r="P12775" s="89">
        <v>51.300491052575723</v>
      </c>
    </row>
    <row r="12776" spans="1:16">
      <c r="A12776" s="75" t="s">
        <v>3075</v>
      </c>
      <c r="B12776" s="85">
        <v>12772</v>
      </c>
      <c r="C12776" s="85">
        <v>1633</v>
      </c>
      <c r="D12776" s="85">
        <v>12772</v>
      </c>
      <c r="E12776" s="86" t="s">
        <v>3010</v>
      </c>
      <c r="F12776" s="85" t="s">
        <v>238</v>
      </c>
      <c r="G12776" s="86" t="s">
        <v>3076</v>
      </c>
      <c r="H12776" s="85" t="s">
        <v>1</v>
      </c>
      <c r="I12776" s="85">
        <v>-1</v>
      </c>
      <c r="J12776" s="88">
        <v>0</v>
      </c>
      <c r="K12776" s="146">
        <v>0</v>
      </c>
      <c r="L12776" s="147">
        <v>0</v>
      </c>
      <c r="M12776" s="147">
        <v>0</v>
      </c>
      <c r="N12776" s="87">
        <v>0</v>
      </c>
      <c r="O12776" s="88">
        <v>0</v>
      </c>
      <c r="P12776" s="89" t="e">
        <v>#DIV/0!</v>
      </c>
    </row>
    <row r="12777" spans="1:16">
      <c r="A12777" s="75" t="s">
        <v>3085</v>
      </c>
      <c r="B12777" s="85">
        <v>12773</v>
      </c>
      <c r="C12777" s="85">
        <v>1642</v>
      </c>
      <c r="D12777" s="85">
        <v>12773</v>
      </c>
      <c r="E12777" s="86" t="s">
        <v>3010</v>
      </c>
      <c r="F12777" s="85" t="s">
        <v>38</v>
      </c>
      <c r="G12777" s="86" t="s">
        <v>3076</v>
      </c>
      <c r="H12777" s="85" t="s">
        <v>1</v>
      </c>
      <c r="I12777" s="85">
        <v>-1</v>
      </c>
      <c r="J12777" s="88">
        <v>0</v>
      </c>
      <c r="K12777" s="146">
        <v>0</v>
      </c>
      <c r="L12777" s="147">
        <v>0</v>
      </c>
      <c r="M12777" s="147">
        <v>0</v>
      </c>
      <c r="N12777" s="87">
        <v>0</v>
      </c>
      <c r="O12777" s="88">
        <v>0</v>
      </c>
      <c r="P12777" s="89" t="e">
        <v>#DIV/0!</v>
      </c>
    </row>
    <row r="12778" spans="1:16">
      <c r="A12778" s="75" t="s">
        <v>17599</v>
      </c>
      <c r="B12778" s="85">
        <v>12774</v>
      </c>
      <c r="C12778" s="85">
        <v>11594</v>
      </c>
      <c r="D12778" s="85">
        <v>12774</v>
      </c>
      <c r="E12778" s="86" t="s">
        <v>17600</v>
      </c>
      <c r="F12778" s="85" t="s">
        <v>6130</v>
      </c>
      <c r="G12778" s="86" t="s">
        <v>3076</v>
      </c>
      <c r="H12778" s="85" t="s">
        <v>1</v>
      </c>
      <c r="I12778" s="85">
        <v>-1</v>
      </c>
      <c r="J12778" s="88">
        <v>1.026101628442843</v>
      </c>
      <c r="K12778" s="146">
        <v>1.9755726029275547</v>
      </c>
      <c r="L12778" s="147">
        <v>4.1059118477852319E-9</v>
      </c>
      <c r="M12778" s="147">
        <v>2.041652610725273E-3</v>
      </c>
      <c r="N12778" s="87">
        <v>0.21959933743036039</v>
      </c>
      <c r="O12778" s="88">
        <v>6.1631553505364298E-2</v>
      </c>
      <c r="P12778" s="89">
        <v>280.65455126843892</v>
      </c>
    </row>
    <row r="12779" spans="1:16">
      <c r="A12779" s="75" t="s">
        <v>17601</v>
      </c>
      <c r="B12779" s="85">
        <v>12775</v>
      </c>
      <c r="C12779" s="85">
        <v>11595</v>
      </c>
      <c r="D12779" s="85">
        <v>12775</v>
      </c>
      <c r="E12779" s="86" t="s">
        <v>17600</v>
      </c>
      <c r="F12779" s="85" t="s">
        <v>931</v>
      </c>
      <c r="G12779" s="86" t="s">
        <v>3076</v>
      </c>
      <c r="H12779" s="85" t="s">
        <v>1</v>
      </c>
      <c r="I12779" s="85">
        <v>-1</v>
      </c>
      <c r="J12779" s="88">
        <v>0.53793080927015524</v>
      </c>
      <c r="K12779" s="146">
        <v>0.9607919917612977</v>
      </c>
      <c r="L12779" s="147">
        <v>1.9084603277259608E-9</v>
      </c>
      <c r="M12779" s="147">
        <v>4.1762660765312836E-3</v>
      </c>
      <c r="N12779" s="87">
        <v>0.49588126718302772</v>
      </c>
      <c r="O12779" s="88">
        <v>0.48108345917183232</v>
      </c>
      <c r="P12779" s="89">
        <v>970.15856619214935</v>
      </c>
    </row>
    <row r="12780" spans="1:16">
      <c r="A12780" s="75" t="s">
        <v>17602</v>
      </c>
      <c r="B12780" s="85">
        <v>12776</v>
      </c>
      <c r="C12780" s="85">
        <v>11596</v>
      </c>
      <c r="D12780" s="85">
        <v>12776</v>
      </c>
      <c r="E12780" s="86" t="s">
        <v>17600</v>
      </c>
      <c r="F12780" s="85" t="s">
        <v>4586</v>
      </c>
      <c r="G12780" s="86" t="s">
        <v>3076</v>
      </c>
      <c r="H12780" s="85" t="s">
        <v>1</v>
      </c>
      <c r="I12780" s="85">
        <v>-1</v>
      </c>
      <c r="J12780" s="88">
        <v>0.98674934659643165</v>
      </c>
      <c r="K12780" s="146">
        <v>1.9873556922361568</v>
      </c>
      <c r="L12780" s="147">
        <v>3.9981079440577613E-9</v>
      </c>
      <c r="M12780" s="147">
        <v>1.847774901742855E-3</v>
      </c>
      <c r="N12780" s="87">
        <v>0.19698540827078201</v>
      </c>
      <c r="O12780" s="88">
        <v>5.3836207191389027E-2</v>
      </c>
      <c r="P12780" s="89">
        <v>273.3004828326379</v>
      </c>
    </row>
    <row r="12781" spans="1:16">
      <c r="A12781" s="75" t="s">
        <v>17603</v>
      </c>
      <c r="B12781" s="85">
        <v>12777</v>
      </c>
      <c r="C12781" s="85">
        <v>11597</v>
      </c>
      <c r="D12781" s="85">
        <v>12777</v>
      </c>
      <c r="E12781" s="86" t="s">
        <v>17600</v>
      </c>
      <c r="F12781" s="85" t="s">
        <v>2872</v>
      </c>
      <c r="G12781" s="86" t="s">
        <v>3076</v>
      </c>
      <c r="H12781" s="85" t="s">
        <v>1</v>
      </c>
      <c r="I12781" s="85">
        <v>-1</v>
      </c>
      <c r="J12781" s="88">
        <v>0.54277196601088873</v>
      </c>
      <c r="K12781" s="146">
        <v>0.94007972821826968</v>
      </c>
      <c r="L12781" s="147">
        <v>1.9185243570366061E-9</v>
      </c>
      <c r="M12781" s="147">
        <v>5.8869849776366882E-3</v>
      </c>
      <c r="N12781" s="87">
        <v>0.6789360623380255</v>
      </c>
      <c r="O12781" s="88">
        <v>0.51510754055594088</v>
      </c>
      <c r="P12781" s="89">
        <v>758.69815897256251</v>
      </c>
    </row>
    <row r="12782" spans="1:16">
      <c r="A12782" s="75" t="s">
        <v>17604</v>
      </c>
      <c r="B12782" s="85">
        <v>12778</v>
      </c>
      <c r="C12782" s="85">
        <v>11598</v>
      </c>
      <c r="D12782" s="85">
        <v>12778</v>
      </c>
      <c r="E12782" s="86" t="s">
        <v>17600</v>
      </c>
      <c r="F12782" s="85" t="s">
        <v>4407</v>
      </c>
      <c r="G12782" s="86" t="s">
        <v>3076</v>
      </c>
      <c r="H12782" s="85" t="s">
        <v>1</v>
      </c>
      <c r="I12782" s="85">
        <v>-1</v>
      </c>
      <c r="J12782" s="88">
        <v>1.0631279000918721</v>
      </c>
      <c r="K12782" s="146">
        <v>2.0294378034959601</v>
      </c>
      <c r="L12782" s="147">
        <v>4.2113623679201874E-9</v>
      </c>
      <c r="M12782" s="147">
        <v>1.394752213120393E-3</v>
      </c>
      <c r="N12782" s="87">
        <v>0.1501352545338818</v>
      </c>
      <c r="O12782" s="88">
        <v>5.0916678387079313E-2</v>
      </c>
      <c r="P12782" s="89">
        <v>339.13872224853549</v>
      </c>
    </row>
    <row r="12783" spans="1:16">
      <c r="A12783" s="75" t="s">
        <v>17605</v>
      </c>
      <c r="B12783" s="85">
        <v>12779</v>
      </c>
      <c r="C12783" s="85">
        <v>11599</v>
      </c>
      <c r="D12783" s="85">
        <v>12779</v>
      </c>
      <c r="E12783" s="86" t="s">
        <v>17600</v>
      </c>
      <c r="F12783" s="85" t="s">
        <v>509</v>
      </c>
      <c r="G12783" s="86" t="s">
        <v>3076</v>
      </c>
      <c r="H12783" s="85" t="s">
        <v>1</v>
      </c>
      <c r="I12783" s="85">
        <v>-1</v>
      </c>
      <c r="J12783" s="88">
        <v>0.6395611574626201</v>
      </c>
      <c r="K12783" s="146">
        <v>1.559986274009411</v>
      </c>
      <c r="L12783" s="147">
        <v>2.701827092479483E-9</v>
      </c>
      <c r="M12783" s="147">
        <v>7.2766210710055457E-3</v>
      </c>
      <c r="N12783" s="87">
        <v>0.78009395624366384</v>
      </c>
      <c r="O12783" s="88">
        <v>4.8946413566306697E-2</v>
      </c>
      <c r="P12783" s="89">
        <v>62.744254297258259</v>
      </c>
    </row>
    <row r="12784" spans="1:16">
      <c r="A12784" s="75" t="s">
        <v>17606</v>
      </c>
      <c r="B12784" s="85">
        <v>12780</v>
      </c>
      <c r="C12784" s="85">
        <v>11600</v>
      </c>
      <c r="D12784" s="85">
        <v>12780</v>
      </c>
      <c r="E12784" s="86" t="s">
        <v>17600</v>
      </c>
      <c r="F12784" s="85" t="s">
        <v>32</v>
      </c>
      <c r="G12784" s="86" t="s">
        <v>3076</v>
      </c>
      <c r="H12784" s="85" t="s">
        <v>1</v>
      </c>
      <c r="I12784" s="85">
        <v>-1</v>
      </c>
      <c r="J12784" s="88">
        <v>0.52632468624036988</v>
      </c>
      <c r="K12784" s="146">
        <v>1.0271404623028682</v>
      </c>
      <c r="L12784" s="147">
        <v>1.8564046245931971E-9</v>
      </c>
      <c r="M12784" s="147">
        <v>3.6158052493200339E-3</v>
      </c>
      <c r="N12784" s="87">
        <v>0.42197076568418002</v>
      </c>
      <c r="O12784" s="88">
        <v>0.5020582165612486</v>
      </c>
      <c r="P12784" s="89">
        <v>1189.7938373697889</v>
      </c>
    </row>
    <row r="12785" spans="1:16">
      <c r="A12785" s="75" t="s">
        <v>17607</v>
      </c>
      <c r="B12785" s="85">
        <v>12781</v>
      </c>
      <c r="C12785" s="85">
        <v>11601</v>
      </c>
      <c r="D12785" s="85">
        <v>12781</v>
      </c>
      <c r="E12785" s="86" t="s">
        <v>17600</v>
      </c>
      <c r="F12785" s="85" t="s">
        <v>5038</v>
      </c>
      <c r="G12785" s="86" t="s">
        <v>3076</v>
      </c>
      <c r="H12785" s="85" t="s">
        <v>1</v>
      </c>
      <c r="I12785" s="85">
        <v>-1</v>
      </c>
      <c r="J12785" s="88">
        <v>1.108988397032475</v>
      </c>
      <c r="K12785" s="146">
        <v>2.0546780676550958</v>
      </c>
      <c r="L12785" s="147">
        <v>4.3906006241332007E-9</v>
      </c>
      <c r="M12785" s="147">
        <v>1.1018531968404271E-3</v>
      </c>
      <c r="N12785" s="87">
        <v>0.11640410657814421</v>
      </c>
      <c r="O12785" s="88">
        <v>1.7038146109556711E-2</v>
      </c>
      <c r="P12785" s="89">
        <v>146.37066174395397</v>
      </c>
    </row>
    <row r="12786" spans="1:16">
      <c r="A12786" s="75" t="s">
        <v>17608</v>
      </c>
      <c r="B12786" s="85">
        <v>12782</v>
      </c>
      <c r="C12786" s="85">
        <v>11602</v>
      </c>
      <c r="D12786" s="85">
        <v>12782</v>
      </c>
      <c r="E12786" s="86" t="s">
        <v>17600</v>
      </c>
      <c r="F12786" s="85" t="s">
        <v>4366</v>
      </c>
      <c r="G12786" s="86" t="s">
        <v>3076</v>
      </c>
      <c r="H12786" s="85" t="s">
        <v>1</v>
      </c>
      <c r="I12786" s="85">
        <v>-1</v>
      </c>
      <c r="J12786" s="88">
        <v>0.9676151616430132</v>
      </c>
      <c r="K12786" s="146">
        <v>1.8122984781533158</v>
      </c>
      <c r="L12786" s="147">
        <v>3.7751725843762956E-9</v>
      </c>
      <c r="M12786" s="147">
        <v>2.2975053086042368E-3</v>
      </c>
      <c r="N12786" s="87">
        <v>0.25640547493878918</v>
      </c>
      <c r="O12786" s="88">
        <v>0.14319429980453871</v>
      </c>
      <c r="P12786" s="89">
        <v>558.46818340646973</v>
      </c>
    </row>
    <row r="12787" spans="1:16">
      <c r="A12787" s="75" t="s">
        <v>17609</v>
      </c>
      <c r="B12787" s="85">
        <v>12783</v>
      </c>
      <c r="C12787" s="85">
        <v>11603</v>
      </c>
      <c r="D12787" s="85">
        <v>12783</v>
      </c>
      <c r="E12787" s="86" t="s">
        <v>17600</v>
      </c>
      <c r="F12787" s="85" t="s">
        <v>429</v>
      </c>
      <c r="G12787" s="86" t="s">
        <v>3076</v>
      </c>
      <c r="H12787" s="85" t="s">
        <v>1</v>
      </c>
      <c r="I12787" s="85">
        <v>-1</v>
      </c>
      <c r="J12787" s="88">
        <v>0.53141425413328669</v>
      </c>
      <c r="K12787" s="146">
        <v>0.92178912525034673</v>
      </c>
      <c r="L12787" s="147">
        <v>1.8599538373820349E-9</v>
      </c>
      <c r="M12787" s="147">
        <v>4.4015633947646418E-3</v>
      </c>
      <c r="N12787" s="87">
        <v>0.51933050848636564</v>
      </c>
      <c r="O12787" s="88">
        <v>0.51126367846173004</v>
      </c>
      <c r="P12787" s="89">
        <v>984.46686668159145</v>
      </c>
    </row>
    <row r="12788" spans="1:16">
      <c r="A12788" s="75" t="s">
        <v>17610</v>
      </c>
      <c r="B12788" s="85">
        <v>12784</v>
      </c>
      <c r="C12788" s="85">
        <v>11604</v>
      </c>
      <c r="D12788" s="85">
        <v>12784</v>
      </c>
      <c r="E12788" s="86" t="s">
        <v>17600</v>
      </c>
      <c r="F12788" s="85" t="s">
        <v>1055</v>
      </c>
      <c r="G12788" s="86" t="s">
        <v>3076</v>
      </c>
      <c r="H12788" s="85" t="s">
        <v>1</v>
      </c>
      <c r="I12788" s="85">
        <v>-1</v>
      </c>
      <c r="J12788" s="88">
        <v>0.52863704151278557</v>
      </c>
      <c r="K12788" s="146">
        <v>0.92582474274268978</v>
      </c>
      <c r="L12788" s="147">
        <v>1.850878468003085E-9</v>
      </c>
      <c r="M12788" s="147">
        <v>3.831287790037028E-3</v>
      </c>
      <c r="N12788" s="87">
        <v>0.45810360966195268</v>
      </c>
      <c r="O12788" s="88">
        <v>0.50143332374266369</v>
      </c>
      <c r="P12788" s="89">
        <v>1094.5849654244926</v>
      </c>
    </row>
    <row r="12789" spans="1:16">
      <c r="A12789" s="75" t="s">
        <v>17611</v>
      </c>
      <c r="B12789" s="85">
        <v>12785</v>
      </c>
      <c r="C12789" s="85">
        <v>11605</v>
      </c>
      <c r="D12789" s="85">
        <v>12785</v>
      </c>
      <c r="E12789" s="86" t="s">
        <v>17600</v>
      </c>
      <c r="F12789" s="85" t="s">
        <v>4489</v>
      </c>
      <c r="G12789" s="86" t="s">
        <v>3076</v>
      </c>
      <c r="H12789" s="85" t="s">
        <v>1</v>
      </c>
      <c r="I12789" s="85">
        <v>-1</v>
      </c>
      <c r="J12789" s="88">
        <v>0.60725035519694315</v>
      </c>
      <c r="K12789" s="146">
        <v>1.2440898629199892</v>
      </c>
      <c r="L12789" s="147">
        <v>2.3276309289191069E-9</v>
      </c>
      <c r="M12789" s="147">
        <v>3.452759803541673E-3</v>
      </c>
      <c r="N12789" s="87">
        <v>0.41278526530215243</v>
      </c>
      <c r="O12789" s="88">
        <v>0.3332270319990267</v>
      </c>
      <c r="P12789" s="89">
        <v>807.26484206045893</v>
      </c>
    </row>
    <row r="12790" spans="1:16">
      <c r="A12790" s="75" t="s">
        <v>17612</v>
      </c>
      <c r="B12790" s="85">
        <v>12786</v>
      </c>
      <c r="C12790" s="85">
        <v>11606</v>
      </c>
      <c r="D12790" s="85">
        <v>12786</v>
      </c>
      <c r="E12790" s="86" t="s">
        <v>17600</v>
      </c>
      <c r="F12790" s="85" t="s">
        <v>965</v>
      </c>
      <c r="G12790" s="86" t="s">
        <v>3076</v>
      </c>
      <c r="H12790" s="85" t="s">
        <v>1</v>
      </c>
      <c r="I12790" s="85">
        <v>-1</v>
      </c>
      <c r="J12790" s="88">
        <v>0.76848290455888046</v>
      </c>
      <c r="K12790" s="146">
        <v>1.5996454832066906</v>
      </c>
      <c r="L12790" s="147">
        <v>3.0828199167929492E-9</v>
      </c>
      <c r="M12790" s="147">
        <v>4.469032769746562E-3</v>
      </c>
      <c r="N12790" s="87">
        <v>0.52163133503246795</v>
      </c>
      <c r="O12790" s="88">
        <v>0.13043185405529181</v>
      </c>
      <c r="P12790" s="89">
        <v>250.04604841688305</v>
      </c>
    </row>
    <row r="12791" spans="1:16">
      <c r="A12791" s="75" t="s">
        <v>17613</v>
      </c>
      <c r="B12791" s="85">
        <v>12787</v>
      </c>
      <c r="C12791" s="85">
        <v>11607</v>
      </c>
      <c r="D12791" s="85">
        <v>12787</v>
      </c>
      <c r="E12791" s="86" t="s">
        <v>17600</v>
      </c>
      <c r="F12791" s="85" t="s">
        <v>4492</v>
      </c>
      <c r="G12791" s="86" t="s">
        <v>3076</v>
      </c>
      <c r="H12791" s="85" t="s">
        <v>1</v>
      </c>
      <c r="I12791" s="85">
        <v>-1</v>
      </c>
      <c r="J12791" s="88">
        <v>0.54104880108190756</v>
      </c>
      <c r="K12791" s="146">
        <v>0.95854351256549275</v>
      </c>
      <c r="L12791" s="147">
        <v>1.922925233839811E-9</v>
      </c>
      <c r="M12791" s="147">
        <v>5.1350683303940823E-3</v>
      </c>
      <c r="N12791" s="87">
        <v>0.59901430806858613</v>
      </c>
      <c r="O12791" s="88">
        <v>0.49217398961031661</v>
      </c>
      <c r="P12791" s="89">
        <v>821.63978886788709</v>
      </c>
    </row>
    <row r="12792" spans="1:16">
      <c r="A12792" s="75" t="s">
        <v>17614</v>
      </c>
      <c r="B12792" s="85">
        <v>12788</v>
      </c>
      <c r="C12792" s="85">
        <v>11608</v>
      </c>
      <c r="D12792" s="85">
        <v>12788</v>
      </c>
      <c r="E12792" s="86" t="s">
        <v>17600</v>
      </c>
      <c r="F12792" s="85" t="s">
        <v>1084</v>
      </c>
      <c r="G12792" s="86" t="s">
        <v>3076</v>
      </c>
      <c r="H12792" s="85" t="s">
        <v>1</v>
      </c>
      <c r="I12792" s="85">
        <v>-1</v>
      </c>
      <c r="J12792" s="88">
        <v>0.56661767866307589</v>
      </c>
      <c r="K12792" s="146">
        <v>1.160881476584521</v>
      </c>
      <c r="L12792" s="147">
        <v>2.1559392793291611E-9</v>
      </c>
      <c r="M12792" s="147">
        <v>4.4758612806032189E-3</v>
      </c>
      <c r="N12792" s="87">
        <v>0.53630305716287163</v>
      </c>
      <c r="O12792" s="88">
        <v>0.33115955712171241</v>
      </c>
      <c r="P12792" s="89">
        <v>617.48586493912433</v>
      </c>
    </row>
    <row r="12793" spans="1:16">
      <c r="A12793" s="75" t="s">
        <v>17615</v>
      </c>
      <c r="B12793" s="85">
        <v>12789</v>
      </c>
      <c r="C12793" s="85">
        <v>11609</v>
      </c>
      <c r="D12793" s="85">
        <v>12789</v>
      </c>
      <c r="E12793" s="86" t="s">
        <v>17600</v>
      </c>
      <c r="F12793" s="85" t="s">
        <v>4370</v>
      </c>
      <c r="G12793" s="86" t="s">
        <v>3076</v>
      </c>
      <c r="H12793" s="85" t="s">
        <v>1</v>
      </c>
      <c r="I12793" s="85">
        <v>-1</v>
      </c>
      <c r="J12793" s="88">
        <v>0.5631461015369319</v>
      </c>
      <c r="K12793" s="146">
        <v>1.1396169704675674</v>
      </c>
      <c r="L12793" s="147">
        <v>2.1281640116548659E-9</v>
      </c>
      <c r="M12793" s="147">
        <v>4.4111708609377983E-3</v>
      </c>
      <c r="N12793" s="87">
        <v>0.5279524805737823</v>
      </c>
      <c r="O12793" s="88">
        <v>0.34640007079029311</v>
      </c>
      <c r="P12793" s="89">
        <v>656.11979020123783</v>
      </c>
    </row>
    <row r="12794" spans="1:16">
      <c r="A12794" s="75" t="s">
        <v>17616</v>
      </c>
      <c r="B12794" s="85">
        <v>12790</v>
      </c>
      <c r="C12794" s="85">
        <v>11610</v>
      </c>
      <c r="D12794" s="85">
        <v>12790</v>
      </c>
      <c r="E12794" s="86" t="s">
        <v>17600</v>
      </c>
      <c r="F12794" s="85" t="s">
        <v>4627</v>
      </c>
      <c r="G12794" s="86" t="s">
        <v>3076</v>
      </c>
      <c r="H12794" s="85" t="s">
        <v>1</v>
      </c>
      <c r="I12794" s="85">
        <v>-1</v>
      </c>
      <c r="J12794" s="88">
        <v>0.61742633548220427</v>
      </c>
      <c r="K12794" s="146">
        <v>1.5446897356179723</v>
      </c>
      <c r="L12794" s="147">
        <v>2.600675286241463E-9</v>
      </c>
      <c r="M12794" s="147">
        <v>2.8691578020569679E-3</v>
      </c>
      <c r="N12794" s="87">
        <v>0.37440772084817769</v>
      </c>
      <c r="O12794" s="88">
        <v>3.2742042375269162E-2</v>
      </c>
      <c r="P12794" s="89">
        <v>87.450232866714998</v>
      </c>
    </row>
    <row r="12795" spans="1:16">
      <c r="A12795" s="75" t="s">
        <v>17617</v>
      </c>
      <c r="B12795" s="85">
        <v>12791</v>
      </c>
      <c r="C12795" s="85">
        <v>11611</v>
      </c>
      <c r="D12795" s="85">
        <v>12791</v>
      </c>
      <c r="E12795" s="86" t="s">
        <v>17600</v>
      </c>
      <c r="F12795" s="85" t="s">
        <v>4496</v>
      </c>
      <c r="G12795" s="86" t="s">
        <v>3076</v>
      </c>
      <c r="H12795" s="85" t="s">
        <v>1</v>
      </c>
      <c r="I12795" s="85">
        <v>-1</v>
      </c>
      <c r="J12795" s="88">
        <v>0.97953165708895518</v>
      </c>
      <c r="K12795" s="146">
        <v>1.9225081365094296</v>
      </c>
      <c r="L12795" s="147">
        <v>3.9361998204163541E-9</v>
      </c>
      <c r="M12795" s="147">
        <v>3.248633924470595E-3</v>
      </c>
      <c r="N12795" s="87">
        <v>0.36587417956254042</v>
      </c>
      <c r="O12795" s="88">
        <v>3.4036355594939643E-2</v>
      </c>
      <c r="P12795" s="89">
        <v>93.027487306252141</v>
      </c>
    </row>
    <row r="12796" spans="1:16">
      <c r="A12796" s="75" t="s">
        <v>17618</v>
      </c>
      <c r="B12796" s="85">
        <v>12792</v>
      </c>
      <c r="C12796" s="85">
        <v>11612</v>
      </c>
      <c r="D12796" s="85">
        <v>12792</v>
      </c>
      <c r="E12796" s="86" t="s">
        <v>17600</v>
      </c>
      <c r="F12796" s="85" t="s">
        <v>4372</v>
      </c>
      <c r="G12796" s="86" t="s">
        <v>3076</v>
      </c>
      <c r="H12796" s="85" t="s">
        <v>1</v>
      </c>
      <c r="I12796" s="85">
        <v>-1</v>
      </c>
      <c r="J12796" s="88">
        <v>0.83778275941165548</v>
      </c>
      <c r="K12796" s="146">
        <v>1.6941973029975739</v>
      </c>
      <c r="L12796" s="147">
        <v>3.3254174463077481E-9</v>
      </c>
      <c r="M12796" s="147">
        <v>2.748216039251889E-3</v>
      </c>
      <c r="N12796" s="87">
        <v>0.32137003936140202</v>
      </c>
      <c r="O12796" s="88">
        <v>0.13275888573388189</v>
      </c>
      <c r="P12796" s="89">
        <v>413.10287044084305</v>
      </c>
    </row>
    <row r="12797" spans="1:16">
      <c r="A12797" s="75" t="s">
        <v>17619</v>
      </c>
      <c r="B12797" s="85">
        <v>12793</v>
      </c>
      <c r="C12797" s="85">
        <v>11613</v>
      </c>
      <c r="D12797" s="85">
        <v>12793</v>
      </c>
      <c r="E12797" s="86" t="s">
        <v>17600</v>
      </c>
      <c r="F12797" s="85" t="s">
        <v>4498</v>
      </c>
      <c r="G12797" s="86" t="s">
        <v>3076</v>
      </c>
      <c r="H12797" s="85" t="s">
        <v>1</v>
      </c>
      <c r="I12797" s="85">
        <v>-1</v>
      </c>
      <c r="J12797" s="88">
        <v>0.63336789536809124</v>
      </c>
      <c r="K12797" s="146">
        <v>1.3737248831515103</v>
      </c>
      <c r="L12797" s="147">
        <v>2.502211440650793E-9</v>
      </c>
      <c r="M12797" s="147">
        <v>3.3308021568178711E-3</v>
      </c>
      <c r="N12797" s="87">
        <v>0.39872545668843379</v>
      </c>
      <c r="O12797" s="88">
        <v>0.24390661415061951</v>
      </c>
      <c r="P12797" s="89">
        <v>611.71568070008993</v>
      </c>
    </row>
    <row r="12798" spans="1:16">
      <c r="A12798" s="75" t="s">
        <v>17620</v>
      </c>
      <c r="B12798" s="85">
        <v>12794</v>
      </c>
      <c r="C12798" s="85">
        <v>11614</v>
      </c>
      <c r="D12798" s="85">
        <v>12794</v>
      </c>
      <c r="E12798" s="86" t="s">
        <v>17600</v>
      </c>
      <c r="F12798" s="85" t="s">
        <v>238</v>
      </c>
      <c r="G12798" s="86" t="s">
        <v>3076</v>
      </c>
      <c r="H12798" s="85" t="s">
        <v>1</v>
      </c>
      <c r="I12798" s="85">
        <v>-1</v>
      </c>
      <c r="J12798" s="88">
        <v>1.1805130204804559E-2</v>
      </c>
      <c r="K12798" s="146">
        <v>1.2880987639149532E-2</v>
      </c>
      <c r="L12798" s="147">
        <v>5.6773288634516502E-11</v>
      </c>
      <c r="M12798" s="147">
        <v>1.664267894900689E-3</v>
      </c>
      <c r="N12798" s="87">
        <v>0.1804616629475928</v>
      </c>
      <c r="O12798" s="88">
        <v>1.07093094692754E-2</v>
      </c>
      <c r="P12798" s="89">
        <v>59.343958679941068</v>
      </c>
    </row>
    <row r="12799" spans="1:16">
      <c r="A12799" s="75" t="s">
        <v>17621</v>
      </c>
      <c r="B12799" s="85">
        <v>12795</v>
      </c>
      <c r="C12799" s="85">
        <v>11615</v>
      </c>
      <c r="D12799" s="85">
        <v>12795</v>
      </c>
      <c r="E12799" s="86" t="s">
        <v>17600</v>
      </c>
      <c r="F12799" s="85" t="s">
        <v>3901</v>
      </c>
      <c r="G12799" s="86" t="s">
        <v>3076</v>
      </c>
      <c r="H12799" s="85" t="s">
        <v>1</v>
      </c>
      <c r="I12799" s="85">
        <v>-1</v>
      </c>
      <c r="J12799" s="88">
        <v>1.0807823060911179</v>
      </c>
      <c r="K12799" s="146">
        <v>1.9913758442053462</v>
      </c>
      <c r="L12799" s="147">
        <v>4.2672680485948771E-9</v>
      </c>
      <c r="M12799" s="147">
        <v>2.2093715101017329E-3</v>
      </c>
      <c r="N12799" s="87">
        <v>0.2384828190051457</v>
      </c>
      <c r="O12799" s="88">
        <v>5.2186632027541459E-2</v>
      </c>
      <c r="P12799" s="89">
        <v>218.82763817218813</v>
      </c>
    </row>
    <row r="12800" spans="1:16">
      <c r="A12800" s="75" t="s">
        <v>17622</v>
      </c>
      <c r="B12800" s="85">
        <v>12796</v>
      </c>
      <c r="C12800" s="85">
        <v>11616</v>
      </c>
      <c r="D12800" s="85">
        <v>12796</v>
      </c>
      <c r="E12800" s="86" t="s">
        <v>17600</v>
      </c>
      <c r="F12800" s="85" t="s">
        <v>1068</v>
      </c>
      <c r="G12800" s="86" t="s">
        <v>3076</v>
      </c>
      <c r="H12800" s="85" t="s">
        <v>1</v>
      </c>
      <c r="I12800" s="85">
        <v>-1</v>
      </c>
      <c r="J12800" s="88">
        <v>0.58210253419340519</v>
      </c>
      <c r="K12800" s="146">
        <v>1.2702032378802626</v>
      </c>
      <c r="L12800" s="147">
        <v>2.2888853395928951E-9</v>
      </c>
      <c r="M12800" s="147">
        <v>4.3983737425354087E-3</v>
      </c>
      <c r="N12800" s="87">
        <v>0.53120111116155688</v>
      </c>
      <c r="O12800" s="88">
        <v>0.2480204493613162</v>
      </c>
      <c r="P12800" s="89">
        <v>466.90498974857093</v>
      </c>
    </row>
    <row r="12801" spans="1:16">
      <c r="A12801" s="75" t="s">
        <v>17623</v>
      </c>
      <c r="B12801" s="85">
        <v>12797</v>
      </c>
      <c r="C12801" s="85">
        <v>11617</v>
      </c>
      <c r="D12801" s="85">
        <v>12797</v>
      </c>
      <c r="E12801" s="86" t="s">
        <v>17600</v>
      </c>
      <c r="F12801" s="85" t="s">
        <v>4381</v>
      </c>
      <c r="G12801" s="86" t="s">
        <v>3076</v>
      </c>
      <c r="H12801" s="85" t="s">
        <v>1</v>
      </c>
      <c r="I12801" s="85">
        <v>-1</v>
      </c>
      <c r="J12801" s="88">
        <v>0.65709673037412708</v>
      </c>
      <c r="K12801" s="146">
        <v>1.4213080073891444</v>
      </c>
      <c r="L12801" s="147">
        <v>2.627181720597838E-9</v>
      </c>
      <c r="M12801" s="147">
        <v>4.7542597422509346E-3</v>
      </c>
      <c r="N12801" s="87">
        <v>0.56160692511938981</v>
      </c>
      <c r="O12801" s="88">
        <v>0.20462005054142571</v>
      </c>
      <c r="P12801" s="89">
        <v>364.34744905954705</v>
      </c>
    </row>
    <row r="12802" spans="1:16">
      <c r="A12802" s="75" t="s">
        <v>17624</v>
      </c>
      <c r="B12802" s="85">
        <v>12798</v>
      </c>
      <c r="C12802" s="85">
        <v>11618</v>
      </c>
      <c r="D12802" s="85">
        <v>12798</v>
      </c>
      <c r="E12802" s="86" t="s">
        <v>17600</v>
      </c>
      <c r="F12802" s="85" t="s">
        <v>4641</v>
      </c>
      <c r="G12802" s="86" t="s">
        <v>3076</v>
      </c>
      <c r="H12802" s="85" t="s">
        <v>1</v>
      </c>
      <c r="I12802" s="85">
        <v>-1</v>
      </c>
      <c r="J12802" s="88">
        <v>0.7263642259846137</v>
      </c>
      <c r="K12802" s="146">
        <v>1.3015639870966644</v>
      </c>
      <c r="L12802" s="147">
        <v>2.712320155425553E-9</v>
      </c>
      <c r="M12802" s="147">
        <v>3.6744038795133789E-3</v>
      </c>
      <c r="N12802" s="87">
        <v>0.42470522494444979</v>
      </c>
      <c r="O12802" s="88">
        <v>0.35048371113850479</v>
      </c>
      <c r="P12802" s="89">
        <v>825.2399324363081</v>
      </c>
    </row>
    <row r="12803" spans="1:16">
      <c r="A12803" s="75" t="s">
        <v>17625</v>
      </c>
      <c r="B12803" s="85">
        <v>12799</v>
      </c>
      <c r="C12803" s="85">
        <v>11619</v>
      </c>
      <c r="D12803" s="85">
        <v>12799</v>
      </c>
      <c r="E12803" s="86" t="s">
        <v>17600</v>
      </c>
      <c r="F12803" s="85" t="s">
        <v>4383</v>
      </c>
      <c r="G12803" s="86" t="s">
        <v>3076</v>
      </c>
      <c r="H12803" s="85" t="s">
        <v>1</v>
      </c>
      <c r="I12803" s="85">
        <v>-1</v>
      </c>
      <c r="J12803" s="88">
        <v>0.66648999969422529</v>
      </c>
      <c r="K12803" s="146">
        <v>1.6188990962266168</v>
      </c>
      <c r="L12803" s="147">
        <v>2.7998640669962611E-9</v>
      </c>
      <c r="M12803" s="147">
        <v>3.1015365292581601E-3</v>
      </c>
      <c r="N12803" s="87">
        <v>0.38669710572936572</v>
      </c>
      <c r="O12803" s="88">
        <v>3.8882645719005668E-2</v>
      </c>
      <c r="P12803" s="89">
        <v>100.55065099509207</v>
      </c>
    </row>
    <row r="12804" spans="1:16">
      <c r="A12804" s="75" t="s">
        <v>17626</v>
      </c>
      <c r="B12804" s="85">
        <v>12800</v>
      </c>
      <c r="C12804" s="85">
        <v>11620</v>
      </c>
      <c r="D12804" s="85">
        <v>12800</v>
      </c>
      <c r="E12804" s="86" t="s">
        <v>17600</v>
      </c>
      <c r="F12804" s="85" t="s">
        <v>6286</v>
      </c>
      <c r="G12804" s="86" t="s">
        <v>3076</v>
      </c>
      <c r="H12804" s="85" t="s">
        <v>1</v>
      </c>
      <c r="I12804" s="85">
        <v>-1</v>
      </c>
      <c r="J12804" s="88">
        <v>1.003537805071276</v>
      </c>
      <c r="K12804" s="146">
        <v>1.9910624151986676</v>
      </c>
      <c r="L12804" s="147">
        <v>4.0474604457917436E-9</v>
      </c>
      <c r="M12804" s="147">
        <v>1.8741234844349411E-3</v>
      </c>
      <c r="N12804" s="87">
        <v>0.19971644659223259</v>
      </c>
      <c r="O12804" s="88">
        <v>4.369647232008482E-2</v>
      </c>
      <c r="P12804" s="89">
        <v>218.79255847817731</v>
      </c>
    </row>
    <row r="12805" spans="1:16">
      <c r="A12805" s="75" t="s">
        <v>17627</v>
      </c>
      <c r="B12805" s="85">
        <v>12801</v>
      </c>
      <c r="C12805" s="85">
        <v>11621</v>
      </c>
      <c r="D12805" s="85">
        <v>12801</v>
      </c>
      <c r="E12805" s="86" t="s">
        <v>17600</v>
      </c>
      <c r="F12805" s="85" t="s">
        <v>4711</v>
      </c>
      <c r="G12805" s="86" t="s">
        <v>3076</v>
      </c>
      <c r="H12805" s="85" t="s">
        <v>1</v>
      </c>
      <c r="I12805" s="85">
        <v>-1</v>
      </c>
      <c r="J12805" s="88">
        <v>0.98114718476210372</v>
      </c>
      <c r="K12805" s="146">
        <v>2.0145619484282897</v>
      </c>
      <c r="L12805" s="147">
        <v>3.9793545675782044E-9</v>
      </c>
      <c r="M12805" s="147">
        <v>1.8363245472125631E-3</v>
      </c>
      <c r="N12805" s="87">
        <v>0.19579857567629341</v>
      </c>
      <c r="O12805" s="88">
        <v>5.3298047131924098E-2</v>
      </c>
      <c r="P12805" s="89">
        <v>272.20855385608013</v>
      </c>
    </row>
    <row r="12806" spans="1:16">
      <c r="A12806" s="75" t="s">
        <v>17628</v>
      </c>
      <c r="B12806" s="85">
        <v>12802</v>
      </c>
      <c r="C12806" s="85">
        <v>11622</v>
      </c>
      <c r="D12806" s="85">
        <v>12802</v>
      </c>
      <c r="E12806" s="86" t="s">
        <v>17600</v>
      </c>
      <c r="F12806" s="85" t="s">
        <v>5075</v>
      </c>
      <c r="G12806" s="86" t="s">
        <v>3076</v>
      </c>
      <c r="H12806" s="85" t="s">
        <v>1</v>
      </c>
      <c r="I12806" s="85">
        <v>-1</v>
      </c>
      <c r="J12806" s="88">
        <v>1.1125385870896749</v>
      </c>
      <c r="K12806" s="146">
        <v>2.1050960709792363</v>
      </c>
      <c r="L12806" s="147">
        <v>4.4127404144453871E-9</v>
      </c>
      <c r="M12806" s="147">
        <v>2.089637967483141E-3</v>
      </c>
      <c r="N12806" s="87">
        <v>0.2223267777700349</v>
      </c>
      <c r="O12806" s="88">
        <v>2.5783766791755851E-2</v>
      </c>
      <c r="P12806" s="89">
        <v>115.97238555953639</v>
      </c>
    </row>
    <row r="12807" spans="1:16">
      <c r="A12807" s="75" t="s">
        <v>17629</v>
      </c>
      <c r="B12807" s="85">
        <v>12803</v>
      </c>
      <c r="C12807" s="85">
        <v>11623</v>
      </c>
      <c r="D12807" s="85">
        <v>12803</v>
      </c>
      <c r="E12807" s="86" t="s">
        <v>17600</v>
      </c>
      <c r="F12807" s="85" t="s">
        <v>2124</v>
      </c>
      <c r="G12807" s="86" t="s">
        <v>3076</v>
      </c>
      <c r="H12807" s="85" t="s">
        <v>1</v>
      </c>
      <c r="I12807" s="85">
        <v>-1</v>
      </c>
      <c r="J12807" s="88">
        <v>0.54888373056174089</v>
      </c>
      <c r="K12807" s="146">
        <v>0.95329179316091139</v>
      </c>
      <c r="L12807" s="147">
        <v>1.9342802612806501E-9</v>
      </c>
      <c r="M12807" s="147">
        <v>4.3475268255063733E-3</v>
      </c>
      <c r="N12807" s="87">
        <v>0.51164899102289374</v>
      </c>
      <c r="O12807" s="88">
        <v>0.49926712712038379</v>
      </c>
      <c r="P12807" s="89">
        <v>975.80008146257455</v>
      </c>
    </row>
    <row r="12808" spans="1:16">
      <c r="A12808" s="75" t="s">
        <v>17630</v>
      </c>
      <c r="B12808" s="85">
        <v>12804</v>
      </c>
      <c r="C12808" s="85">
        <v>11624</v>
      </c>
      <c r="D12808" s="85">
        <v>12804</v>
      </c>
      <c r="E12808" s="86" t="s">
        <v>17600</v>
      </c>
      <c r="F12808" s="85" t="s">
        <v>4253</v>
      </c>
      <c r="G12808" s="86" t="s">
        <v>3076</v>
      </c>
      <c r="H12808" s="85" t="s">
        <v>1</v>
      </c>
      <c r="I12808" s="85">
        <v>-1</v>
      </c>
      <c r="J12808" s="88">
        <v>0.5832293354531779</v>
      </c>
      <c r="K12808" s="146">
        <v>1.0174852362935944</v>
      </c>
      <c r="L12808" s="147">
        <v>2.0908612066097012E-9</v>
      </c>
      <c r="M12808" s="147">
        <v>5.2550820518019936E-3</v>
      </c>
      <c r="N12808" s="87">
        <v>0.60667725450919707</v>
      </c>
      <c r="O12808" s="88">
        <v>0.48025330642462333</v>
      </c>
      <c r="P12808" s="89">
        <v>791.61251366370914</v>
      </c>
    </row>
    <row r="12809" spans="1:16">
      <c r="A12809" s="75" t="s">
        <v>17631</v>
      </c>
      <c r="B12809" s="85">
        <v>12805</v>
      </c>
      <c r="C12809" s="85">
        <v>11625</v>
      </c>
      <c r="D12809" s="85">
        <v>12805</v>
      </c>
      <c r="E12809" s="86" t="s">
        <v>17600</v>
      </c>
      <c r="F12809" s="85" t="s">
        <v>4389</v>
      </c>
      <c r="G12809" s="86" t="s">
        <v>3076</v>
      </c>
      <c r="H12809" s="85" t="s">
        <v>1</v>
      </c>
      <c r="I12809" s="85">
        <v>-1</v>
      </c>
      <c r="J12809" s="88">
        <v>0.71177785657063186</v>
      </c>
      <c r="K12809" s="146">
        <v>1.5534267379952023</v>
      </c>
      <c r="L12809" s="147">
        <v>2.8639254802802659E-9</v>
      </c>
      <c r="M12809" s="147">
        <v>3.1802186646388421E-3</v>
      </c>
      <c r="N12809" s="87">
        <v>0.37577421880673989</v>
      </c>
      <c r="O12809" s="88">
        <v>0.16612316027716181</v>
      </c>
      <c r="P12809" s="89">
        <v>442.08237809576474</v>
      </c>
    </row>
    <row r="12810" spans="1:16">
      <c r="A12810" s="75" t="s">
        <v>17632</v>
      </c>
      <c r="B12810" s="85">
        <v>12806</v>
      </c>
      <c r="C12810" s="85">
        <v>11626</v>
      </c>
      <c r="D12810" s="85">
        <v>12806</v>
      </c>
      <c r="E12810" s="86" t="s">
        <v>17600</v>
      </c>
      <c r="F12810" s="85" t="s">
        <v>3724</v>
      </c>
      <c r="G12810" s="86" t="s">
        <v>3076</v>
      </c>
      <c r="H12810" s="85" t="s">
        <v>1</v>
      </c>
      <c r="I12810" s="85">
        <v>-1</v>
      </c>
      <c r="J12810" s="88">
        <v>0.59424774379340306</v>
      </c>
      <c r="K12810" s="146">
        <v>1.3604863466179506</v>
      </c>
      <c r="L12810" s="147">
        <v>2.3965788002747551E-9</v>
      </c>
      <c r="M12810" s="147">
        <v>4.226149809134461E-3</v>
      </c>
      <c r="N12810" s="87">
        <v>0.51579521112538063</v>
      </c>
      <c r="O12810" s="88">
        <v>0.17919569211342579</v>
      </c>
      <c r="P12810" s="89">
        <v>347.41635487939129</v>
      </c>
    </row>
    <row r="12811" spans="1:16">
      <c r="A12811" s="75" t="s">
        <v>17633</v>
      </c>
      <c r="B12811" s="85">
        <v>12807</v>
      </c>
      <c r="C12811" s="85">
        <v>11627</v>
      </c>
      <c r="D12811" s="85">
        <v>12807</v>
      </c>
      <c r="E12811" s="86" t="s">
        <v>17600</v>
      </c>
      <c r="F12811" s="85" t="s">
        <v>4646</v>
      </c>
      <c r="G12811" s="86" t="s">
        <v>3076</v>
      </c>
      <c r="H12811" s="85" t="s">
        <v>1</v>
      </c>
      <c r="I12811" s="85">
        <v>-1</v>
      </c>
      <c r="J12811" s="88">
        <v>0.84967738514784696</v>
      </c>
      <c r="K12811" s="146">
        <v>1.906035016284813</v>
      </c>
      <c r="L12811" s="147">
        <v>3.5177661587228511E-9</v>
      </c>
      <c r="M12811" s="147">
        <v>1.6157040957268871E-3</v>
      </c>
      <c r="N12811" s="87">
        <v>0.17440965226254451</v>
      </c>
      <c r="O12811" s="88">
        <v>7.1859725182034609E-2</v>
      </c>
      <c r="P12811" s="89">
        <v>412.01690531359947</v>
      </c>
    </row>
    <row r="12812" spans="1:16">
      <c r="A12812" s="75" t="s">
        <v>17634</v>
      </c>
      <c r="B12812" s="85">
        <v>12808</v>
      </c>
      <c r="C12812" s="85">
        <v>11628</v>
      </c>
      <c r="D12812" s="85">
        <v>12808</v>
      </c>
      <c r="E12812" s="86" t="s">
        <v>17600</v>
      </c>
      <c r="F12812" s="85" t="s">
        <v>4648</v>
      </c>
      <c r="G12812" s="86" t="s">
        <v>3076</v>
      </c>
      <c r="H12812" s="85" t="s">
        <v>1</v>
      </c>
      <c r="I12812" s="85">
        <v>-1</v>
      </c>
      <c r="J12812" s="88">
        <v>0.9621063669836819</v>
      </c>
      <c r="K12812" s="146">
        <v>2.0008176207178492</v>
      </c>
      <c r="L12812" s="147">
        <v>3.9136346385649581E-9</v>
      </c>
      <c r="M12812" s="147">
        <v>1.799640811048119E-3</v>
      </c>
      <c r="N12812" s="87">
        <v>0.1919962956923012</v>
      </c>
      <c r="O12812" s="88">
        <v>5.4763151351258997E-2</v>
      </c>
      <c r="P12812" s="89">
        <v>285.2302496451494</v>
      </c>
    </row>
    <row r="12813" spans="1:16">
      <c r="A12813" s="75" t="s">
        <v>17635</v>
      </c>
      <c r="B12813" s="85">
        <v>12809</v>
      </c>
      <c r="C12813" s="85">
        <v>11629</v>
      </c>
      <c r="D12813" s="85">
        <v>12809</v>
      </c>
      <c r="E12813" s="86" t="s">
        <v>17600</v>
      </c>
      <c r="F12813" s="85" t="s">
        <v>38</v>
      </c>
      <c r="G12813" s="86" t="s">
        <v>3076</v>
      </c>
      <c r="H12813" s="85" t="s">
        <v>1</v>
      </c>
      <c r="I12813" s="85">
        <v>-1</v>
      </c>
      <c r="J12813" s="88">
        <v>0.89879299741083118</v>
      </c>
      <c r="K12813" s="146">
        <v>2.0329816847040245</v>
      </c>
      <c r="L12813" s="147">
        <v>3.7938274420178547E-9</v>
      </c>
      <c r="M12813" s="147">
        <v>9.3280547920011761E-4</v>
      </c>
      <c r="N12813" s="87">
        <v>0.1040193704227436</v>
      </c>
      <c r="O12813" s="88">
        <v>0.1036415381868129</v>
      </c>
      <c r="P12813" s="89">
        <v>996.36767426686822</v>
      </c>
    </row>
    <row r="12814" spans="1:16">
      <c r="A12814" s="75" t="s">
        <v>17636</v>
      </c>
      <c r="B12814" s="85">
        <v>12810</v>
      </c>
      <c r="C12814" s="85">
        <v>11630</v>
      </c>
      <c r="D12814" s="85">
        <v>12810</v>
      </c>
      <c r="E12814" s="86" t="s">
        <v>17600</v>
      </c>
      <c r="F12814" s="85" t="s">
        <v>1039</v>
      </c>
      <c r="G12814" s="86" t="s">
        <v>3076</v>
      </c>
      <c r="H12814" s="85" t="s">
        <v>1</v>
      </c>
      <c r="I12814" s="85">
        <v>-1</v>
      </c>
      <c r="J12814" s="88">
        <v>0.53239854774364925</v>
      </c>
      <c r="K12814" s="146">
        <v>0.92614596814636108</v>
      </c>
      <c r="L12814" s="147">
        <v>1.8667065424564749E-9</v>
      </c>
      <c r="M12814" s="147">
        <v>4.4644950239454886E-3</v>
      </c>
      <c r="N12814" s="87">
        <v>0.52597897587329312</v>
      </c>
      <c r="O12814" s="88">
        <v>0.50872857458847254</v>
      </c>
      <c r="P12814" s="89">
        <v>967.20324941471392</v>
      </c>
    </row>
    <row r="12815" spans="1:16">
      <c r="A12815" s="75" t="s">
        <v>17637</v>
      </c>
      <c r="B12815" s="85">
        <v>12811</v>
      </c>
      <c r="C12815" s="85">
        <v>11631</v>
      </c>
      <c r="D12815" s="85">
        <v>12811</v>
      </c>
      <c r="E12815" s="86" t="s">
        <v>17600</v>
      </c>
      <c r="F12815" s="85" t="s">
        <v>4653</v>
      </c>
      <c r="G12815" s="86" t="s">
        <v>3076</v>
      </c>
      <c r="H12815" s="85" t="s">
        <v>1</v>
      </c>
      <c r="I12815" s="85">
        <v>-1</v>
      </c>
      <c r="J12815" s="88">
        <v>0.56767075683732859</v>
      </c>
      <c r="K12815" s="146">
        <v>1.141223410203311</v>
      </c>
      <c r="L12815" s="147">
        <v>2.1421988882072648E-9</v>
      </c>
      <c r="M12815" s="147">
        <v>3.9613359298195901E-3</v>
      </c>
      <c r="N12815" s="87">
        <v>0.48107523115667611</v>
      </c>
      <c r="O12815" s="88">
        <v>0.35754581231456228</v>
      </c>
      <c r="P12815" s="89">
        <v>743.22224292216185</v>
      </c>
    </row>
    <row r="12816" spans="1:16">
      <c r="A12816" s="75" t="s">
        <v>17638</v>
      </c>
      <c r="B12816" s="85">
        <v>12812</v>
      </c>
      <c r="C12816" s="85">
        <v>11632</v>
      </c>
      <c r="D12816" s="85">
        <v>12812</v>
      </c>
      <c r="E12816" s="86" t="s">
        <v>17600</v>
      </c>
      <c r="F12816" s="85" t="s">
        <v>4655</v>
      </c>
      <c r="G12816" s="86" t="s">
        <v>3076</v>
      </c>
      <c r="H12816" s="85" t="s">
        <v>1</v>
      </c>
      <c r="I12816" s="85">
        <v>-1</v>
      </c>
      <c r="J12816" s="88">
        <v>1.033812175337802</v>
      </c>
      <c r="K12816" s="146">
        <v>1.9107994624861657</v>
      </c>
      <c r="L12816" s="147">
        <v>4.0658773559451849E-9</v>
      </c>
      <c r="M12816" s="147">
        <v>2.339037577556225E-3</v>
      </c>
      <c r="N12816" s="87">
        <v>0.25553395526443262</v>
      </c>
      <c r="O12816" s="88">
        <v>9.121412794633571E-2</v>
      </c>
      <c r="P12816" s="89">
        <v>356.95501935132324</v>
      </c>
    </row>
    <row r="12817" spans="1:16">
      <c r="A12817" s="75" t="s">
        <v>17639</v>
      </c>
      <c r="B12817" s="85">
        <v>12813</v>
      </c>
      <c r="C12817" s="85">
        <v>11633</v>
      </c>
      <c r="D12817" s="85">
        <v>12813</v>
      </c>
      <c r="E12817" s="86" t="s">
        <v>17600</v>
      </c>
      <c r="F12817" s="85" t="s">
        <v>6375</v>
      </c>
      <c r="G12817" s="86" t="s">
        <v>3076</v>
      </c>
      <c r="H12817" s="85" t="s">
        <v>1</v>
      </c>
      <c r="I12817" s="85">
        <v>-1</v>
      </c>
      <c r="J12817" s="88">
        <v>0.79262363436925798</v>
      </c>
      <c r="K12817" s="146">
        <v>1.8626070298790052</v>
      </c>
      <c r="L12817" s="147">
        <v>3.3545485964033692E-9</v>
      </c>
      <c r="M12817" s="147">
        <v>1.4928003632747519E-3</v>
      </c>
      <c r="N12817" s="87">
        <v>0.16019219346583169</v>
      </c>
      <c r="O12817" s="88">
        <v>9.6855780055032689E-2</v>
      </c>
      <c r="P12817" s="89">
        <v>604.62234744099192</v>
      </c>
    </row>
    <row r="12818" spans="1:16">
      <c r="A12818" s="75" t="s">
        <v>24160</v>
      </c>
      <c r="B12818" s="85">
        <v>12814</v>
      </c>
      <c r="C12818" s="85">
        <v>14731</v>
      </c>
      <c r="D12818" s="85">
        <v>12814</v>
      </c>
      <c r="E12818" s="86" t="s">
        <v>24161</v>
      </c>
      <c r="F12818" s="85" t="s">
        <v>31</v>
      </c>
      <c r="G12818" s="86" t="s">
        <v>3076</v>
      </c>
      <c r="H12818" s="85" t="s">
        <v>1</v>
      </c>
      <c r="I12818" s="85">
        <v>-1</v>
      </c>
      <c r="J12818" s="88">
        <v>0.64866932865086835</v>
      </c>
      <c r="K12818" s="146">
        <v>1.3160412108038311</v>
      </c>
      <c r="L12818" s="147">
        <v>2.506761966307132E-9</v>
      </c>
      <c r="M12818" s="147">
        <v>3.9653573521210017E-3</v>
      </c>
      <c r="N12818" s="87">
        <v>0.46981418395222307</v>
      </c>
      <c r="O12818" s="88">
        <v>0.28252802484923861</v>
      </c>
      <c r="P12818" s="89">
        <v>601.36120725969772</v>
      </c>
    </row>
    <row r="12819" spans="1:16">
      <c r="A12819" s="75" t="s">
        <v>24162</v>
      </c>
      <c r="B12819" s="85">
        <v>12815</v>
      </c>
      <c r="C12819" s="85">
        <v>14732</v>
      </c>
      <c r="D12819" s="85">
        <v>12815</v>
      </c>
      <c r="E12819" s="86" t="s">
        <v>24161</v>
      </c>
      <c r="F12819" s="85" t="s">
        <v>11</v>
      </c>
      <c r="G12819" s="86" t="s">
        <v>3076</v>
      </c>
      <c r="H12819" s="85" t="s">
        <v>1</v>
      </c>
      <c r="I12819" s="85">
        <v>-1</v>
      </c>
      <c r="J12819" s="88">
        <v>0.64635212367251416</v>
      </c>
      <c r="K12819" s="146">
        <v>1.3105694366461167</v>
      </c>
      <c r="L12819" s="147">
        <v>2.4944442118044729E-9</v>
      </c>
      <c r="M12819" s="147">
        <v>3.9587368425764539E-3</v>
      </c>
      <c r="N12819" s="87">
        <v>0.46890803060698683</v>
      </c>
      <c r="O12819" s="88">
        <v>0.28668592210661997</v>
      </c>
      <c r="P12819" s="89">
        <v>611.39051454400123</v>
      </c>
    </row>
    <row r="12820" spans="1:16">
      <c r="A12820" s="75" t="s">
        <v>29613</v>
      </c>
      <c r="B12820" s="85">
        <v>12816</v>
      </c>
      <c r="C12820" s="85">
        <v>18870</v>
      </c>
      <c r="D12820" s="85">
        <v>12816</v>
      </c>
      <c r="E12820" s="86" t="s">
        <v>29611</v>
      </c>
      <c r="F12820" s="85" t="s">
        <v>931</v>
      </c>
      <c r="G12820" s="86" t="s">
        <v>3076</v>
      </c>
      <c r="H12820" s="85" t="s">
        <v>1</v>
      </c>
      <c r="I12820" s="85">
        <v>-1</v>
      </c>
      <c r="J12820" s="88">
        <v>0.52071424313502168</v>
      </c>
      <c r="K12820" s="146">
        <v>0.90703506496206487</v>
      </c>
      <c r="L12820" s="147">
        <v>1.8062103294731969E-9</v>
      </c>
      <c r="M12820" s="147">
        <v>2.946959082140019E-3</v>
      </c>
      <c r="N12820" s="87">
        <v>0.36264636309559101</v>
      </c>
      <c r="O12820" s="88">
        <v>0.50516041168658798</v>
      </c>
      <c r="P12820" s="89">
        <v>1392.9835318751873</v>
      </c>
    </row>
    <row r="12821" spans="1:16">
      <c r="A12821" s="75" t="s">
        <v>29616</v>
      </c>
      <c r="B12821" s="85">
        <v>12817</v>
      </c>
      <c r="C12821" s="85">
        <v>18873</v>
      </c>
      <c r="D12821" s="85">
        <v>12817</v>
      </c>
      <c r="E12821" s="86" t="s">
        <v>29611</v>
      </c>
      <c r="F12821" s="85" t="s">
        <v>2872</v>
      </c>
      <c r="G12821" s="86" t="s">
        <v>3076</v>
      </c>
      <c r="H12821" s="85" t="s">
        <v>1</v>
      </c>
      <c r="I12821" s="85">
        <v>-1</v>
      </c>
      <c r="J12821" s="88">
        <v>0.52071424313502179</v>
      </c>
      <c r="K12821" s="146">
        <v>0.90703506496206487</v>
      </c>
      <c r="L12821" s="147">
        <v>1.8062103294731969E-9</v>
      </c>
      <c r="M12821" s="147">
        <v>2.946959082140019E-3</v>
      </c>
      <c r="N12821" s="87">
        <v>0.36264636309559101</v>
      </c>
      <c r="O12821" s="88">
        <v>0.5051604116865881</v>
      </c>
      <c r="P12821" s="89">
        <v>1392.9835318751877</v>
      </c>
    </row>
    <row r="12822" spans="1:16">
      <c r="A12822" s="75" t="s">
        <v>29619</v>
      </c>
      <c r="B12822" s="85">
        <v>12818</v>
      </c>
      <c r="C12822" s="85">
        <v>18876</v>
      </c>
      <c r="D12822" s="85">
        <v>12818</v>
      </c>
      <c r="E12822" s="86" t="s">
        <v>29611</v>
      </c>
      <c r="F12822" s="85" t="s">
        <v>4407</v>
      </c>
      <c r="G12822" s="86" t="s">
        <v>3076</v>
      </c>
      <c r="H12822" s="85" t="s">
        <v>1</v>
      </c>
      <c r="I12822" s="85">
        <v>-1</v>
      </c>
      <c r="J12822" s="88">
        <v>0.52071424313502168</v>
      </c>
      <c r="K12822" s="146">
        <v>0.90703506496206487</v>
      </c>
      <c r="L12822" s="147">
        <v>1.8062103294731969E-9</v>
      </c>
      <c r="M12822" s="147">
        <v>2.946959082140019E-3</v>
      </c>
      <c r="N12822" s="87">
        <v>0.36264636309559101</v>
      </c>
      <c r="O12822" s="88">
        <v>0.50516041168658798</v>
      </c>
      <c r="P12822" s="89">
        <v>1392.9835318751873</v>
      </c>
    </row>
    <row r="12823" spans="1:16">
      <c r="A12823" s="75" t="s">
        <v>29620</v>
      </c>
      <c r="B12823" s="85">
        <v>12819</v>
      </c>
      <c r="C12823" s="85">
        <v>18877</v>
      </c>
      <c r="D12823" s="85">
        <v>12819</v>
      </c>
      <c r="E12823" s="86" t="s">
        <v>29611</v>
      </c>
      <c r="F12823" s="85" t="s">
        <v>4233</v>
      </c>
      <c r="G12823" s="86" t="s">
        <v>3076</v>
      </c>
      <c r="H12823" s="85" t="s">
        <v>1</v>
      </c>
      <c r="I12823" s="85">
        <v>-1</v>
      </c>
      <c r="J12823" s="88">
        <v>0.51923469346533524</v>
      </c>
      <c r="K12823" s="146">
        <v>0.90709488220632906</v>
      </c>
      <c r="L12823" s="147">
        <v>1.803630171986387E-9</v>
      </c>
      <c r="M12823" s="147">
        <v>2.723731885238446E-3</v>
      </c>
      <c r="N12823" s="87">
        <v>0.33388673729405011</v>
      </c>
      <c r="O12823" s="88">
        <v>0.50379127035409665</v>
      </c>
      <c r="P12823" s="89">
        <v>1508.8687692030535</v>
      </c>
    </row>
    <row r="12824" spans="1:16">
      <c r="A12824" s="75" t="s">
        <v>29621</v>
      </c>
      <c r="B12824" s="85">
        <v>12820</v>
      </c>
      <c r="C12824" s="85">
        <v>18878</v>
      </c>
      <c r="D12824" s="85">
        <v>12820</v>
      </c>
      <c r="E12824" s="86" t="s">
        <v>29611</v>
      </c>
      <c r="F12824" s="85" t="s">
        <v>4416</v>
      </c>
      <c r="G12824" s="86" t="s">
        <v>3076</v>
      </c>
      <c r="H12824" s="85" t="s">
        <v>1</v>
      </c>
      <c r="I12824" s="85">
        <v>-1</v>
      </c>
      <c r="J12824" s="88">
        <v>0.51923469346533524</v>
      </c>
      <c r="K12824" s="146">
        <v>0.90709488220632906</v>
      </c>
      <c r="L12824" s="147">
        <v>1.803630171986387E-9</v>
      </c>
      <c r="M12824" s="147">
        <v>2.723731885238446E-3</v>
      </c>
      <c r="N12824" s="87">
        <v>0.33388673729405011</v>
      </c>
      <c r="O12824" s="88">
        <v>0.50379127035409665</v>
      </c>
      <c r="P12824" s="89">
        <v>1508.8687692030535</v>
      </c>
    </row>
    <row r="12825" spans="1:16">
      <c r="A12825" s="75" t="s">
        <v>29622</v>
      </c>
      <c r="B12825" s="85">
        <v>12821</v>
      </c>
      <c r="C12825" s="85">
        <v>18879</v>
      </c>
      <c r="D12825" s="85">
        <v>12821</v>
      </c>
      <c r="E12825" s="86" t="s">
        <v>29611</v>
      </c>
      <c r="F12825" s="85" t="s">
        <v>4418</v>
      </c>
      <c r="G12825" s="86" t="s">
        <v>3076</v>
      </c>
      <c r="H12825" s="85" t="s">
        <v>1</v>
      </c>
      <c r="I12825" s="85">
        <v>-1</v>
      </c>
      <c r="J12825" s="88">
        <v>0.51923469346533524</v>
      </c>
      <c r="K12825" s="146">
        <v>0.90709488220632906</v>
      </c>
      <c r="L12825" s="147">
        <v>1.803630171986387E-9</v>
      </c>
      <c r="M12825" s="147">
        <v>2.723731885238446E-3</v>
      </c>
      <c r="N12825" s="87">
        <v>0.33388673729405011</v>
      </c>
      <c r="O12825" s="88">
        <v>0.50379127035409665</v>
      </c>
      <c r="P12825" s="89">
        <v>1508.8687692030535</v>
      </c>
    </row>
    <row r="12826" spans="1:16">
      <c r="A12826" s="75" t="s">
        <v>29623</v>
      </c>
      <c r="B12826" s="85">
        <v>12822</v>
      </c>
      <c r="C12826" s="85">
        <v>18880</v>
      </c>
      <c r="D12826" s="85">
        <v>12822</v>
      </c>
      <c r="E12826" s="86" t="s">
        <v>29611</v>
      </c>
      <c r="F12826" s="85" t="s">
        <v>4420</v>
      </c>
      <c r="G12826" s="86" t="s">
        <v>3076</v>
      </c>
      <c r="H12826" s="85" t="s">
        <v>1</v>
      </c>
      <c r="I12826" s="85">
        <v>-1</v>
      </c>
      <c r="J12826" s="88">
        <v>0.51923469346533524</v>
      </c>
      <c r="K12826" s="146">
        <v>0.90709488220632906</v>
      </c>
      <c r="L12826" s="147">
        <v>1.803630171986387E-9</v>
      </c>
      <c r="M12826" s="147">
        <v>2.723731885238446E-3</v>
      </c>
      <c r="N12826" s="87">
        <v>0.33388673729405011</v>
      </c>
      <c r="O12826" s="88">
        <v>0.50379127035409665</v>
      </c>
      <c r="P12826" s="89">
        <v>1508.8687692030535</v>
      </c>
    </row>
    <row r="12827" spans="1:16">
      <c r="A12827" s="75" t="s">
        <v>29624</v>
      </c>
      <c r="B12827" s="85">
        <v>12823</v>
      </c>
      <c r="C12827" s="85">
        <v>18881</v>
      </c>
      <c r="D12827" s="85">
        <v>12823</v>
      </c>
      <c r="E12827" s="86" t="s">
        <v>29611</v>
      </c>
      <c r="F12827" s="85" t="s">
        <v>4422</v>
      </c>
      <c r="G12827" s="86" t="s">
        <v>3076</v>
      </c>
      <c r="H12827" s="85" t="s">
        <v>1</v>
      </c>
      <c r="I12827" s="85">
        <v>-1</v>
      </c>
      <c r="J12827" s="88">
        <v>0.51923469346533524</v>
      </c>
      <c r="K12827" s="146">
        <v>0.90709488220632906</v>
      </c>
      <c r="L12827" s="147">
        <v>1.803630171986387E-9</v>
      </c>
      <c r="M12827" s="147">
        <v>2.723731885238446E-3</v>
      </c>
      <c r="N12827" s="87">
        <v>0.33388673729405011</v>
      </c>
      <c r="O12827" s="88">
        <v>0.50379127035409665</v>
      </c>
      <c r="P12827" s="89">
        <v>1508.8687692030535</v>
      </c>
    </row>
    <row r="12828" spans="1:16">
      <c r="A12828" s="75" t="s">
        <v>29625</v>
      </c>
      <c r="B12828" s="85">
        <v>12824</v>
      </c>
      <c r="C12828" s="85">
        <v>18882</v>
      </c>
      <c r="D12828" s="85">
        <v>12824</v>
      </c>
      <c r="E12828" s="86" t="s">
        <v>29611</v>
      </c>
      <c r="F12828" s="85" t="s">
        <v>509</v>
      </c>
      <c r="G12828" s="86" t="s">
        <v>3076</v>
      </c>
      <c r="H12828" s="85" t="s">
        <v>1</v>
      </c>
      <c r="I12828" s="85">
        <v>-1</v>
      </c>
      <c r="J12828" s="88">
        <v>0.5236202644571939</v>
      </c>
      <c r="K12828" s="146">
        <v>0.91083878039310107</v>
      </c>
      <c r="L12828" s="147">
        <v>1.8213626196760861E-9</v>
      </c>
      <c r="M12828" s="147">
        <v>3.2323035573019821E-3</v>
      </c>
      <c r="N12828" s="87">
        <v>0.40488324577025098</v>
      </c>
      <c r="O12828" s="88">
        <v>0.50805691454521995</v>
      </c>
      <c r="P12828" s="89">
        <v>1254.823260415953</v>
      </c>
    </row>
    <row r="12829" spans="1:16">
      <c r="A12829" s="75" t="s">
        <v>29628</v>
      </c>
      <c r="B12829" s="85">
        <v>12825</v>
      </c>
      <c r="C12829" s="85">
        <v>18885</v>
      </c>
      <c r="D12829" s="85">
        <v>12825</v>
      </c>
      <c r="E12829" s="86" t="s">
        <v>29611</v>
      </c>
      <c r="F12829" s="85" t="s">
        <v>32</v>
      </c>
      <c r="G12829" s="86" t="s">
        <v>3076</v>
      </c>
      <c r="H12829" s="85" t="s">
        <v>1</v>
      </c>
      <c r="I12829" s="85">
        <v>-1</v>
      </c>
      <c r="J12829" s="88">
        <v>0.51575209039010672</v>
      </c>
      <c r="K12829" s="146">
        <v>0.90308382806812293</v>
      </c>
      <c r="L12829" s="147">
        <v>1.7889207934035139E-9</v>
      </c>
      <c r="M12829" s="147">
        <v>2.318668585958002E-3</v>
      </c>
      <c r="N12829" s="87">
        <v>0.2805099420678831</v>
      </c>
      <c r="O12829" s="88">
        <v>0.50024471367793311</v>
      </c>
      <c r="P12829" s="89">
        <v>1783.3404049432031</v>
      </c>
    </row>
    <row r="12830" spans="1:16">
      <c r="A12830" s="75" t="s">
        <v>29631</v>
      </c>
      <c r="B12830" s="85">
        <v>12826</v>
      </c>
      <c r="C12830" s="85">
        <v>18888</v>
      </c>
      <c r="D12830" s="85">
        <v>12826</v>
      </c>
      <c r="E12830" s="86" t="s">
        <v>29611</v>
      </c>
      <c r="F12830" s="85" t="s">
        <v>4366</v>
      </c>
      <c r="G12830" s="86" t="s">
        <v>3076</v>
      </c>
      <c r="H12830" s="85" t="s">
        <v>1</v>
      </c>
      <c r="I12830" s="85">
        <v>-1</v>
      </c>
      <c r="J12830" s="88">
        <v>0.52071424313502179</v>
      </c>
      <c r="K12830" s="146">
        <v>0.90703506496206487</v>
      </c>
      <c r="L12830" s="147">
        <v>1.8062103294731969E-9</v>
      </c>
      <c r="M12830" s="147">
        <v>2.946959082140019E-3</v>
      </c>
      <c r="N12830" s="87">
        <v>0.36264636309559101</v>
      </c>
      <c r="O12830" s="88">
        <v>0.5051604116865881</v>
      </c>
      <c r="P12830" s="89">
        <v>1392.9835318751877</v>
      </c>
    </row>
    <row r="12831" spans="1:16">
      <c r="A12831" s="75" t="s">
        <v>29634</v>
      </c>
      <c r="B12831" s="85">
        <v>12827</v>
      </c>
      <c r="C12831" s="85">
        <v>18891</v>
      </c>
      <c r="D12831" s="85">
        <v>12827</v>
      </c>
      <c r="E12831" s="86" t="s">
        <v>29611</v>
      </c>
      <c r="F12831" s="85" t="s">
        <v>429</v>
      </c>
      <c r="G12831" s="86" t="s">
        <v>3076</v>
      </c>
      <c r="H12831" s="85" t="s">
        <v>1</v>
      </c>
      <c r="I12831" s="85">
        <v>-1</v>
      </c>
      <c r="J12831" s="88">
        <v>0.52068548850335994</v>
      </c>
      <c r="K12831" s="146">
        <v>0.90694302787912806</v>
      </c>
      <c r="L12831" s="147">
        <v>1.80609366485071E-9</v>
      </c>
      <c r="M12831" s="147">
        <v>2.9410883662314919E-3</v>
      </c>
      <c r="N12831" s="87">
        <v>0.36226974982508481</v>
      </c>
      <c r="O12831" s="88">
        <v>0.50513471698992374</v>
      </c>
      <c r="P12831" s="89">
        <v>1394.3607415022054</v>
      </c>
    </row>
    <row r="12832" spans="1:16">
      <c r="A12832" s="75" t="s">
        <v>29637</v>
      </c>
      <c r="B12832" s="85">
        <v>12828</v>
      </c>
      <c r="C12832" s="85">
        <v>18894</v>
      </c>
      <c r="D12832" s="85">
        <v>12828</v>
      </c>
      <c r="E12832" s="86" t="s">
        <v>29611</v>
      </c>
      <c r="F12832" s="85" t="s">
        <v>1055</v>
      </c>
      <c r="G12832" s="86" t="s">
        <v>3076</v>
      </c>
      <c r="H12832" s="85" t="s">
        <v>1</v>
      </c>
      <c r="I12832" s="85">
        <v>-1</v>
      </c>
      <c r="J12832" s="88">
        <v>0.52071424313502168</v>
      </c>
      <c r="K12832" s="146">
        <v>0.90703506496206487</v>
      </c>
      <c r="L12832" s="147">
        <v>1.8062103294731969E-9</v>
      </c>
      <c r="M12832" s="147">
        <v>2.946959082140019E-3</v>
      </c>
      <c r="N12832" s="87">
        <v>0.36264636309559101</v>
      </c>
      <c r="O12832" s="88">
        <v>0.50516041168658798</v>
      </c>
      <c r="P12832" s="89">
        <v>1392.9835318751873</v>
      </c>
    </row>
    <row r="12833" spans="1:16">
      <c r="A12833" s="75" t="s">
        <v>29640</v>
      </c>
      <c r="B12833" s="85">
        <v>12829</v>
      </c>
      <c r="C12833" s="85">
        <v>18897</v>
      </c>
      <c r="D12833" s="85">
        <v>12829</v>
      </c>
      <c r="E12833" s="86" t="s">
        <v>29611</v>
      </c>
      <c r="F12833" s="85" t="s">
        <v>965</v>
      </c>
      <c r="G12833" s="86" t="s">
        <v>3076</v>
      </c>
      <c r="H12833" s="85" t="s">
        <v>1</v>
      </c>
      <c r="I12833" s="85">
        <v>-1</v>
      </c>
      <c r="J12833" s="88">
        <v>0.5206500291246372</v>
      </c>
      <c r="K12833" s="146">
        <v>0.90691286709089503</v>
      </c>
      <c r="L12833" s="147">
        <v>1.805929681123711E-9</v>
      </c>
      <c r="M12833" s="147">
        <v>2.94299100007969E-3</v>
      </c>
      <c r="N12833" s="87">
        <v>0.36229259561409632</v>
      </c>
      <c r="O12833" s="88">
        <v>0.50510033543930111</v>
      </c>
      <c r="P12833" s="89">
        <v>1394.1779146304152</v>
      </c>
    </row>
    <row r="12834" spans="1:16">
      <c r="A12834" s="75" t="s">
        <v>29643</v>
      </c>
      <c r="B12834" s="85">
        <v>12830</v>
      </c>
      <c r="C12834" s="85">
        <v>18900</v>
      </c>
      <c r="D12834" s="85">
        <v>12830</v>
      </c>
      <c r="E12834" s="86" t="s">
        <v>29611</v>
      </c>
      <c r="F12834" s="85" t="s">
        <v>4492</v>
      </c>
      <c r="G12834" s="86" t="s">
        <v>3076</v>
      </c>
      <c r="H12834" s="85" t="s">
        <v>1</v>
      </c>
      <c r="I12834" s="85">
        <v>-1</v>
      </c>
      <c r="J12834" s="88">
        <v>0.52071424313502179</v>
      </c>
      <c r="K12834" s="146">
        <v>0.90703506496206487</v>
      </c>
      <c r="L12834" s="147">
        <v>1.8062103294731969E-9</v>
      </c>
      <c r="M12834" s="147">
        <v>2.946959082140019E-3</v>
      </c>
      <c r="N12834" s="87">
        <v>0.36264636309559101</v>
      </c>
      <c r="O12834" s="88">
        <v>0.50516041168658798</v>
      </c>
      <c r="P12834" s="89">
        <v>1392.9835318751873</v>
      </c>
    </row>
    <row r="12835" spans="1:16">
      <c r="A12835" s="75" t="s">
        <v>29646</v>
      </c>
      <c r="B12835" s="85">
        <v>12831</v>
      </c>
      <c r="C12835" s="85">
        <v>18903</v>
      </c>
      <c r="D12835" s="85">
        <v>12831</v>
      </c>
      <c r="E12835" s="86" t="s">
        <v>29611</v>
      </c>
      <c r="F12835" s="85" t="s">
        <v>1084</v>
      </c>
      <c r="G12835" s="86" t="s">
        <v>3076</v>
      </c>
      <c r="H12835" s="85" t="s">
        <v>1</v>
      </c>
      <c r="I12835" s="85">
        <v>-1</v>
      </c>
      <c r="J12835" s="88">
        <v>0.52061710544529538</v>
      </c>
      <c r="K12835" s="146">
        <v>0.90687882909313622</v>
      </c>
      <c r="L12835" s="147">
        <v>1.8057887454133851E-9</v>
      </c>
      <c r="M12835" s="147">
        <v>2.9400419581364959E-3</v>
      </c>
      <c r="N12835" s="87">
        <v>0.36299137368268009</v>
      </c>
      <c r="O12835" s="88">
        <v>0.50507073447277095</v>
      </c>
      <c r="P12835" s="89">
        <v>1391.412499279649</v>
      </c>
    </row>
    <row r="12836" spans="1:16">
      <c r="A12836" s="75" t="s">
        <v>29649</v>
      </c>
      <c r="B12836" s="85">
        <v>12832</v>
      </c>
      <c r="C12836" s="85">
        <v>18906</v>
      </c>
      <c r="D12836" s="85">
        <v>12832</v>
      </c>
      <c r="E12836" s="86" t="s">
        <v>29611</v>
      </c>
      <c r="F12836" s="85" t="s">
        <v>4370</v>
      </c>
      <c r="G12836" s="86" t="s">
        <v>3076</v>
      </c>
      <c r="H12836" s="85" t="s">
        <v>1</v>
      </c>
      <c r="I12836" s="85">
        <v>-1</v>
      </c>
      <c r="J12836" s="88">
        <v>0.52065476942626454</v>
      </c>
      <c r="K12836" s="146">
        <v>0.90690226380585393</v>
      </c>
      <c r="L12836" s="147">
        <v>1.8059561989930789E-9</v>
      </c>
      <c r="M12836" s="147">
        <v>2.944474075279248E-3</v>
      </c>
      <c r="N12836" s="87">
        <v>0.36238882552844809</v>
      </c>
      <c r="O12836" s="88">
        <v>0.505106555069045</v>
      </c>
      <c r="P12836" s="89">
        <v>1393.8248629285986</v>
      </c>
    </row>
    <row r="12837" spans="1:16">
      <c r="A12837" s="75" t="s">
        <v>29652</v>
      </c>
      <c r="B12837" s="85">
        <v>12833</v>
      </c>
      <c r="C12837" s="85">
        <v>18909</v>
      </c>
      <c r="D12837" s="85">
        <v>12833</v>
      </c>
      <c r="E12837" s="86" t="s">
        <v>29611</v>
      </c>
      <c r="F12837" s="85" t="s">
        <v>4372</v>
      </c>
      <c r="G12837" s="86" t="s">
        <v>3076</v>
      </c>
      <c r="H12837" s="85" t="s">
        <v>1</v>
      </c>
      <c r="I12837" s="85">
        <v>-1</v>
      </c>
      <c r="J12837" s="88">
        <v>0.52071424313502179</v>
      </c>
      <c r="K12837" s="146">
        <v>0.90703506496206432</v>
      </c>
      <c r="L12837" s="147">
        <v>1.8062103294731969E-9</v>
      </c>
      <c r="M12837" s="147">
        <v>2.946959082140019E-3</v>
      </c>
      <c r="N12837" s="87">
        <v>0.36264636309559101</v>
      </c>
      <c r="O12837" s="88">
        <v>0.50516041168658798</v>
      </c>
      <c r="P12837" s="89">
        <v>1392.9835318751873</v>
      </c>
    </row>
    <row r="12838" spans="1:16">
      <c r="A12838" s="75" t="s">
        <v>29655</v>
      </c>
      <c r="B12838" s="85">
        <v>12834</v>
      </c>
      <c r="C12838" s="85">
        <v>18912</v>
      </c>
      <c r="D12838" s="85">
        <v>12834</v>
      </c>
      <c r="E12838" s="86" t="s">
        <v>29611</v>
      </c>
      <c r="F12838" s="85" t="s">
        <v>1068</v>
      </c>
      <c r="G12838" s="86" t="s">
        <v>3076</v>
      </c>
      <c r="H12838" s="85" t="s">
        <v>1</v>
      </c>
      <c r="I12838" s="85">
        <v>-1</v>
      </c>
      <c r="J12838" s="88">
        <v>0.52071424313502179</v>
      </c>
      <c r="K12838" s="146">
        <v>0.90703506496206432</v>
      </c>
      <c r="L12838" s="147">
        <v>1.8062103294731969E-9</v>
      </c>
      <c r="M12838" s="147">
        <v>2.946959082140019E-3</v>
      </c>
      <c r="N12838" s="87">
        <v>0.36264636309559101</v>
      </c>
      <c r="O12838" s="88">
        <v>0.50516041168658798</v>
      </c>
      <c r="P12838" s="89">
        <v>1392.9835318751873</v>
      </c>
    </row>
    <row r="12839" spans="1:16">
      <c r="A12839" s="75" t="s">
        <v>29658</v>
      </c>
      <c r="B12839" s="85">
        <v>12835</v>
      </c>
      <c r="C12839" s="85">
        <v>18915</v>
      </c>
      <c r="D12839" s="85">
        <v>12835</v>
      </c>
      <c r="E12839" s="86" t="s">
        <v>29611</v>
      </c>
      <c r="F12839" s="85" t="s">
        <v>2641</v>
      </c>
      <c r="G12839" s="86" t="s">
        <v>3076</v>
      </c>
      <c r="H12839" s="85" t="s">
        <v>1</v>
      </c>
      <c r="I12839" s="85">
        <v>-1</v>
      </c>
      <c r="J12839" s="88">
        <v>0.51969042942368471</v>
      </c>
      <c r="K12839" s="146">
        <v>0.90785257147858767</v>
      </c>
      <c r="L12839" s="147">
        <v>1.8062152699371161E-9</v>
      </c>
      <c r="M12839" s="147">
        <v>2.66670656062825E-3</v>
      </c>
      <c r="N12839" s="87">
        <v>0.33277645379986259</v>
      </c>
      <c r="O12839" s="88">
        <v>0.50423597246268281</v>
      </c>
      <c r="P12839" s="89">
        <v>1515.2393347094771</v>
      </c>
    </row>
    <row r="12840" spans="1:16">
      <c r="A12840" s="75" t="s">
        <v>29661</v>
      </c>
      <c r="B12840" s="85">
        <v>12836</v>
      </c>
      <c r="C12840" s="85">
        <v>18918</v>
      </c>
      <c r="D12840" s="85">
        <v>12836</v>
      </c>
      <c r="E12840" s="86" t="s">
        <v>29611</v>
      </c>
      <c r="F12840" s="85" t="s">
        <v>4532</v>
      </c>
      <c r="G12840" s="86" t="s">
        <v>3076</v>
      </c>
      <c r="H12840" s="85" t="s">
        <v>1</v>
      </c>
      <c r="I12840" s="85">
        <v>-1</v>
      </c>
      <c r="J12840" s="88">
        <v>0.51969042942368471</v>
      </c>
      <c r="K12840" s="146">
        <v>0.90785257147858767</v>
      </c>
      <c r="L12840" s="147">
        <v>1.8062152699371161E-9</v>
      </c>
      <c r="M12840" s="147">
        <v>2.66670656062825E-3</v>
      </c>
      <c r="N12840" s="87">
        <v>0.33277645379986259</v>
      </c>
      <c r="O12840" s="88">
        <v>0.50423597246268281</v>
      </c>
      <c r="P12840" s="89">
        <v>1515.2393347094771</v>
      </c>
    </row>
    <row r="12841" spans="1:16">
      <c r="A12841" s="75" t="s">
        <v>29664</v>
      </c>
      <c r="B12841" s="85">
        <v>12837</v>
      </c>
      <c r="C12841" s="85">
        <v>18921</v>
      </c>
      <c r="D12841" s="85">
        <v>12837</v>
      </c>
      <c r="E12841" s="86" t="s">
        <v>29611</v>
      </c>
      <c r="F12841" s="85" t="s">
        <v>4641</v>
      </c>
      <c r="G12841" s="86" t="s">
        <v>3076</v>
      </c>
      <c r="H12841" s="85" t="s">
        <v>1</v>
      </c>
      <c r="I12841" s="85">
        <v>-1</v>
      </c>
      <c r="J12841" s="88">
        <v>0.52071424313502168</v>
      </c>
      <c r="K12841" s="146">
        <v>0.90703506496206432</v>
      </c>
      <c r="L12841" s="147">
        <v>1.8062103294731969E-9</v>
      </c>
      <c r="M12841" s="147">
        <v>2.946959082140019E-3</v>
      </c>
      <c r="N12841" s="87">
        <v>0.36264636309559101</v>
      </c>
      <c r="O12841" s="88">
        <v>0.50516041168658798</v>
      </c>
      <c r="P12841" s="89">
        <v>1392.9835318751873</v>
      </c>
    </row>
    <row r="12842" spans="1:16">
      <c r="A12842" s="75" t="s">
        <v>29667</v>
      </c>
      <c r="B12842" s="85">
        <v>12838</v>
      </c>
      <c r="C12842" s="85">
        <v>18924</v>
      </c>
      <c r="D12842" s="85">
        <v>12838</v>
      </c>
      <c r="E12842" s="86" t="s">
        <v>29611</v>
      </c>
      <c r="F12842" s="85" t="s">
        <v>2124</v>
      </c>
      <c r="G12842" s="86" t="s">
        <v>3076</v>
      </c>
      <c r="H12842" s="85" t="s">
        <v>1</v>
      </c>
      <c r="I12842" s="85">
        <v>-1</v>
      </c>
      <c r="J12842" s="88">
        <v>0.52071424313502179</v>
      </c>
      <c r="K12842" s="146">
        <v>0.90703506496206432</v>
      </c>
      <c r="L12842" s="147">
        <v>1.8062103294731969E-9</v>
      </c>
      <c r="M12842" s="147">
        <v>2.946959082140019E-3</v>
      </c>
      <c r="N12842" s="87">
        <v>0.36264636309559101</v>
      </c>
      <c r="O12842" s="88">
        <v>0.50516041168658798</v>
      </c>
      <c r="P12842" s="89">
        <v>1392.9835318751873</v>
      </c>
    </row>
    <row r="12843" spans="1:16">
      <c r="A12843" s="75" t="s">
        <v>29670</v>
      </c>
      <c r="B12843" s="85">
        <v>12839</v>
      </c>
      <c r="C12843" s="85">
        <v>18927</v>
      </c>
      <c r="D12843" s="85">
        <v>12839</v>
      </c>
      <c r="E12843" s="86" t="s">
        <v>29611</v>
      </c>
      <c r="F12843" s="85" t="s">
        <v>4253</v>
      </c>
      <c r="G12843" s="86" t="s">
        <v>3076</v>
      </c>
      <c r="H12843" s="85" t="s">
        <v>1</v>
      </c>
      <c r="I12843" s="85">
        <v>-1</v>
      </c>
      <c r="J12843" s="88">
        <v>0.52071424313502168</v>
      </c>
      <c r="K12843" s="146">
        <v>0.90703506496206432</v>
      </c>
      <c r="L12843" s="147">
        <v>1.8062103294731969E-9</v>
      </c>
      <c r="M12843" s="147">
        <v>2.946959082140019E-3</v>
      </c>
      <c r="N12843" s="87">
        <v>0.36264636309559101</v>
      </c>
      <c r="O12843" s="88">
        <v>0.50516041168658798</v>
      </c>
      <c r="P12843" s="89">
        <v>1392.9835318751873</v>
      </c>
    </row>
    <row r="12844" spans="1:16">
      <c r="A12844" s="75" t="s">
        <v>29673</v>
      </c>
      <c r="B12844" s="85">
        <v>12840</v>
      </c>
      <c r="C12844" s="85">
        <v>18930</v>
      </c>
      <c r="D12844" s="85">
        <v>12840</v>
      </c>
      <c r="E12844" s="86" t="s">
        <v>29611</v>
      </c>
      <c r="F12844" s="85" t="s">
        <v>4389</v>
      </c>
      <c r="G12844" s="86" t="s">
        <v>3076</v>
      </c>
      <c r="H12844" s="85" t="s">
        <v>1</v>
      </c>
      <c r="I12844" s="85">
        <v>-1</v>
      </c>
      <c r="J12844" s="88">
        <v>0.52071424313502179</v>
      </c>
      <c r="K12844" s="146">
        <v>0.90703506496206432</v>
      </c>
      <c r="L12844" s="147">
        <v>1.8062103294731969E-9</v>
      </c>
      <c r="M12844" s="147">
        <v>2.946959082140019E-3</v>
      </c>
      <c r="N12844" s="87">
        <v>0.36264636309559101</v>
      </c>
      <c r="O12844" s="88">
        <v>0.50516041168658798</v>
      </c>
      <c r="P12844" s="89">
        <v>1392.9835318751873</v>
      </c>
    </row>
    <row r="12845" spans="1:16">
      <c r="A12845" s="75" t="s">
        <v>29676</v>
      </c>
      <c r="B12845" s="85">
        <v>12841</v>
      </c>
      <c r="C12845" s="85">
        <v>18933</v>
      </c>
      <c r="D12845" s="85">
        <v>12841</v>
      </c>
      <c r="E12845" s="86" t="s">
        <v>29611</v>
      </c>
      <c r="F12845" s="85" t="s">
        <v>3724</v>
      </c>
      <c r="G12845" s="86" t="s">
        <v>3076</v>
      </c>
      <c r="H12845" s="85" t="s">
        <v>1</v>
      </c>
      <c r="I12845" s="85">
        <v>-1</v>
      </c>
      <c r="J12845" s="88">
        <v>0.52071424313502179</v>
      </c>
      <c r="K12845" s="146">
        <v>0.90703506496206432</v>
      </c>
      <c r="L12845" s="147">
        <v>1.8062103294731969E-9</v>
      </c>
      <c r="M12845" s="147">
        <v>2.946959082140019E-3</v>
      </c>
      <c r="N12845" s="87">
        <v>0.36264636309559101</v>
      </c>
      <c r="O12845" s="88">
        <v>0.5051604116865881</v>
      </c>
      <c r="P12845" s="89">
        <v>1392.9835318751877</v>
      </c>
    </row>
    <row r="12846" spans="1:16">
      <c r="A12846" s="75" t="s">
        <v>29679</v>
      </c>
      <c r="B12846" s="85">
        <v>12842</v>
      </c>
      <c r="C12846" s="85">
        <v>18936</v>
      </c>
      <c r="D12846" s="85">
        <v>12842</v>
      </c>
      <c r="E12846" s="86" t="s">
        <v>29611</v>
      </c>
      <c r="F12846" s="85" t="s">
        <v>891</v>
      </c>
      <c r="G12846" s="86" t="s">
        <v>3076</v>
      </c>
      <c r="H12846" s="85" t="s">
        <v>1</v>
      </c>
      <c r="I12846" s="85">
        <v>-1</v>
      </c>
      <c r="J12846" s="88">
        <v>0.52018894614763789</v>
      </c>
      <c r="K12846" s="146">
        <v>0.9080537694110391</v>
      </c>
      <c r="L12846" s="147">
        <v>1.8075155698212261E-9</v>
      </c>
      <c r="M12846" s="147">
        <v>2.7474331258617521E-3</v>
      </c>
      <c r="N12846" s="87">
        <v>0.34281755696065402</v>
      </c>
      <c r="O12846" s="88">
        <v>0.50468315462325986</v>
      </c>
      <c r="P12846" s="89">
        <v>1472.1625085298169</v>
      </c>
    </row>
    <row r="12847" spans="1:16">
      <c r="A12847" s="75" t="s">
        <v>29682</v>
      </c>
      <c r="B12847" s="85">
        <v>12843</v>
      </c>
      <c r="C12847" s="85">
        <v>18939</v>
      </c>
      <c r="D12847" s="85">
        <v>12843</v>
      </c>
      <c r="E12847" s="86" t="s">
        <v>29611</v>
      </c>
      <c r="F12847" s="85" t="s">
        <v>38</v>
      </c>
      <c r="G12847" s="86" t="s">
        <v>3076</v>
      </c>
      <c r="H12847" s="85" t="s">
        <v>1</v>
      </c>
      <c r="I12847" s="85">
        <v>-1</v>
      </c>
      <c r="J12847" s="88">
        <v>0.5197046891243482</v>
      </c>
      <c r="K12847" s="146">
        <v>0.9082786849759823</v>
      </c>
      <c r="L12847" s="147">
        <v>1.808225497508079E-9</v>
      </c>
      <c r="M12847" s="147">
        <v>2.639381656868057E-3</v>
      </c>
      <c r="N12847" s="87">
        <v>0.33780995155669569</v>
      </c>
      <c r="O12847" s="88">
        <v>0.50425124898290552</v>
      </c>
      <c r="P12847" s="89">
        <v>1492.7069100812903</v>
      </c>
    </row>
    <row r="12848" spans="1:16">
      <c r="A12848" s="75" t="s">
        <v>29685</v>
      </c>
      <c r="B12848" s="85">
        <v>12844</v>
      </c>
      <c r="C12848" s="85">
        <v>18942</v>
      </c>
      <c r="D12848" s="85">
        <v>12844</v>
      </c>
      <c r="E12848" s="86" t="s">
        <v>29611</v>
      </c>
      <c r="F12848" s="85" t="s">
        <v>1039</v>
      </c>
      <c r="G12848" s="86" t="s">
        <v>3076</v>
      </c>
      <c r="H12848" s="85" t="s">
        <v>1</v>
      </c>
      <c r="I12848" s="85">
        <v>-1</v>
      </c>
      <c r="J12848" s="88">
        <v>0.52071424313502168</v>
      </c>
      <c r="K12848" s="146">
        <v>0.90703506496206432</v>
      </c>
      <c r="L12848" s="147">
        <v>1.8062103294731969E-9</v>
      </c>
      <c r="M12848" s="147">
        <v>2.946959082140019E-3</v>
      </c>
      <c r="N12848" s="87">
        <v>0.36264636309559101</v>
      </c>
      <c r="O12848" s="88">
        <v>0.50516041168658798</v>
      </c>
      <c r="P12848" s="89">
        <v>1392.9835318751873</v>
      </c>
    </row>
    <row r="12849" spans="1:16">
      <c r="A12849" s="75" t="s">
        <v>29688</v>
      </c>
      <c r="B12849" s="85">
        <v>12845</v>
      </c>
      <c r="C12849" s="85">
        <v>18945</v>
      </c>
      <c r="D12849" s="85">
        <v>12845</v>
      </c>
      <c r="E12849" s="86" t="s">
        <v>29611</v>
      </c>
      <c r="F12849" s="85" t="s">
        <v>4655</v>
      </c>
      <c r="G12849" s="86" t="s">
        <v>3076</v>
      </c>
      <c r="H12849" s="85" t="s">
        <v>1</v>
      </c>
      <c r="I12849" s="85">
        <v>-1</v>
      </c>
      <c r="J12849" s="88">
        <v>0.52071424313502168</v>
      </c>
      <c r="K12849" s="146">
        <v>0.90703506496206432</v>
      </c>
      <c r="L12849" s="147">
        <v>1.8062103294731969E-9</v>
      </c>
      <c r="M12849" s="147">
        <v>2.946959082140019E-3</v>
      </c>
      <c r="N12849" s="87">
        <v>0.36264636309559101</v>
      </c>
      <c r="O12849" s="88">
        <v>0.50516041168658787</v>
      </c>
      <c r="P12849" s="89">
        <v>1392.9835318751871</v>
      </c>
    </row>
    <row r="12850" spans="1:16">
      <c r="A12850" s="75" t="s">
        <v>29691</v>
      </c>
      <c r="B12850" s="85">
        <v>12846</v>
      </c>
      <c r="C12850" s="85">
        <v>18948</v>
      </c>
      <c r="D12850" s="85">
        <v>12846</v>
      </c>
      <c r="E12850" s="86" t="s">
        <v>29611</v>
      </c>
      <c r="F12850" s="85" t="s">
        <v>1088</v>
      </c>
      <c r="G12850" s="86" t="s">
        <v>3076</v>
      </c>
      <c r="H12850" s="85" t="s">
        <v>1</v>
      </c>
      <c r="I12850" s="85">
        <v>-1</v>
      </c>
      <c r="J12850" s="88">
        <v>0.51969042942368482</v>
      </c>
      <c r="K12850" s="146">
        <v>0.90785257147858767</v>
      </c>
      <c r="L12850" s="147">
        <v>1.8062152699371161E-9</v>
      </c>
      <c r="M12850" s="147">
        <v>2.66670656062825E-3</v>
      </c>
      <c r="N12850" s="87">
        <v>0.33277645379986259</v>
      </c>
      <c r="O12850" s="88">
        <v>0.50423597246268292</v>
      </c>
      <c r="P12850" s="89">
        <v>1515.2393347094774</v>
      </c>
    </row>
    <row r="12851" spans="1:16">
      <c r="A12851" s="75" t="s">
        <v>29694</v>
      </c>
      <c r="B12851" s="85">
        <v>12847</v>
      </c>
      <c r="C12851" s="85">
        <v>18951</v>
      </c>
      <c r="D12851" s="85">
        <v>12847</v>
      </c>
      <c r="E12851" s="86" t="s">
        <v>29611</v>
      </c>
      <c r="F12851" s="85" t="s">
        <v>4544</v>
      </c>
      <c r="G12851" s="86" t="s">
        <v>3076</v>
      </c>
      <c r="H12851" s="85" t="s">
        <v>1</v>
      </c>
      <c r="I12851" s="85">
        <v>-1</v>
      </c>
      <c r="J12851" s="88">
        <v>0.51969042942368482</v>
      </c>
      <c r="K12851" s="146">
        <v>0.90785257147858767</v>
      </c>
      <c r="L12851" s="147">
        <v>1.8062152699371161E-9</v>
      </c>
      <c r="M12851" s="147">
        <v>2.66670656062825E-3</v>
      </c>
      <c r="N12851" s="87">
        <v>0.33277645379986259</v>
      </c>
      <c r="O12851" s="88">
        <v>0.50423597246268292</v>
      </c>
      <c r="P12851" s="89">
        <v>1515.2393347094774</v>
      </c>
    </row>
    <row r="12852" spans="1:16">
      <c r="A12852" s="75" t="s">
        <v>29698</v>
      </c>
      <c r="B12852" s="85">
        <v>12848</v>
      </c>
      <c r="C12852" s="85">
        <v>18954</v>
      </c>
      <c r="D12852" s="85">
        <v>12848</v>
      </c>
      <c r="E12852" s="86" t="s">
        <v>29696</v>
      </c>
      <c r="F12852" s="85" t="s">
        <v>32</v>
      </c>
      <c r="G12852" s="86" t="s">
        <v>3076</v>
      </c>
      <c r="H12852" s="85" t="s">
        <v>1</v>
      </c>
      <c r="I12852" s="85">
        <v>-1</v>
      </c>
      <c r="J12852" s="88">
        <v>0.51367096348675778</v>
      </c>
      <c r="K12852" s="146">
        <v>1.009031808677012</v>
      </c>
      <c r="L12852" s="147">
        <v>1.7970464433963649E-9</v>
      </c>
      <c r="M12852" s="147">
        <v>2.352909059647568E-3</v>
      </c>
      <c r="N12852" s="87">
        <v>0.2894767763184809</v>
      </c>
      <c r="O12852" s="88">
        <v>0.49810655564540479</v>
      </c>
      <c r="P12852" s="89">
        <v>1720.713357320901</v>
      </c>
    </row>
    <row r="12853" spans="1:16">
      <c r="A12853" s="75" t="s">
        <v>29699</v>
      </c>
      <c r="B12853" s="85">
        <v>12849</v>
      </c>
      <c r="C12853" s="85">
        <v>18955</v>
      </c>
      <c r="D12853" s="85">
        <v>12849</v>
      </c>
      <c r="E12853" s="86" t="s">
        <v>29700</v>
      </c>
      <c r="F12853" s="85" t="s">
        <v>55</v>
      </c>
      <c r="G12853" s="86" t="s">
        <v>3076</v>
      </c>
      <c r="H12853" s="85" t="s">
        <v>1</v>
      </c>
      <c r="I12853" s="85">
        <v>-1</v>
      </c>
      <c r="J12853" s="88">
        <v>0.63570525</v>
      </c>
      <c r="K12853" s="146">
        <v>1.781643292218007</v>
      </c>
      <c r="L12853" s="147">
        <v>3.1129285906907079E-9</v>
      </c>
      <c r="M12853" s="147">
        <v>8.3002050000000002E-12</v>
      </c>
      <c r="N12853" s="87">
        <v>0</v>
      </c>
      <c r="O12853" s="88">
        <v>0.43824999999999997</v>
      </c>
      <c r="P12853" s="89" t="e">
        <v>#DIV/0!</v>
      </c>
    </row>
    <row r="12854" spans="1:16">
      <c r="A12854" s="75" t="s">
        <v>29701</v>
      </c>
      <c r="B12854" s="85">
        <v>12850</v>
      </c>
      <c r="C12854" s="85">
        <v>18956</v>
      </c>
      <c r="D12854" s="85">
        <v>12850</v>
      </c>
      <c r="E12854" s="86" t="s">
        <v>29702</v>
      </c>
      <c r="F12854" s="85" t="s">
        <v>55</v>
      </c>
      <c r="G12854" s="86" t="s">
        <v>3076</v>
      </c>
      <c r="H12854" s="85" t="s">
        <v>1</v>
      </c>
      <c r="I12854" s="85">
        <v>-1</v>
      </c>
      <c r="J12854" s="88">
        <v>0.78402134000000001</v>
      </c>
      <c r="K12854" s="146">
        <v>1.865847156118801</v>
      </c>
      <c r="L12854" s="147">
        <v>3.2359036471358229E-9</v>
      </c>
      <c r="M12854" s="147">
        <v>0</v>
      </c>
      <c r="N12854" s="87">
        <v>0</v>
      </c>
      <c r="O12854" s="88">
        <v>5.2893000000000003E-3</v>
      </c>
      <c r="P12854" s="89" t="e">
        <v>#DIV/0!</v>
      </c>
    </row>
    <row r="12855" spans="1:16">
      <c r="A12855" s="75" t="s">
        <v>29703</v>
      </c>
      <c r="B12855" s="85">
        <v>12851</v>
      </c>
      <c r="C12855" s="85">
        <v>18957</v>
      </c>
      <c r="D12855" s="85">
        <v>12851</v>
      </c>
      <c r="E12855" s="86" t="s">
        <v>29704</v>
      </c>
      <c r="F12855" s="85" t="s">
        <v>55</v>
      </c>
      <c r="G12855" s="86" t="s">
        <v>3076</v>
      </c>
      <c r="H12855" s="85" t="s">
        <v>1</v>
      </c>
      <c r="I12855" s="85">
        <v>-1</v>
      </c>
      <c r="J12855" s="88">
        <v>0.78399414000000012</v>
      </c>
      <c r="K12855" s="146">
        <v>5.0856295696892007</v>
      </c>
      <c r="L12855" s="147">
        <v>5.8281590520827187E-9</v>
      </c>
      <c r="M12855" s="147">
        <v>0</v>
      </c>
      <c r="N12855" s="87">
        <v>0</v>
      </c>
      <c r="O12855" s="88">
        <v>5.2890999999999997E-3</v>
      </c>
      <c r="P12855" s="89" t="e">
        <v>#DIV/0!</v>
      </c>
    </row>
    <row r="12856" spans="1:16">
      <c r="A12856" s="75" t="s">
        <v>29705</v>
      </c>
      <c r="B12856" s="85">
        <v>12852</v>
      </c>
      <c r="C12856" s="85">
        <v>18958</v>
      </c>
      <c r="D12856" s="85">
        <v>12852</v>
      </c>
      <c r="E12856" s="86" t="s">
        <v>29706</v>
      </c>
      <c r="F12856" s="85" t="s">
        <v>55</v>
      </c>
      <c r="G12856" s="86" t="s">
        <v>3076</v>
      </c>
      <c r="H12856" s="85" t="s">
        <v>1</v>
      </c>
      <c r="I12856" s="85">
        <v>-1</v>
      </c>
      <c r="J12856" s="88">
        <v>0.78402134000000001</v>
      </c>
      <c r="K12856" s="146">
        <v>1.8464845963802368</v>
      </c>
      <c r="L12856" s="147">
        <v>3.2348516774188349E-9</v>
      </c>
      <c r="M12856" s="147">
        <v>0</v>
      </c>
      <c r="N12856" s="87">
        <v>0</v>
      </c>
      <c r="O12856" s="88">
        <v>5.2893000000000003E-3</v>
      </c>
      <c r="P12856" s="89" t="e">
        <v>#DIV/0!</v>
      </c>
    </row>
    <row r="12857" spans="1:16">
      <c r="A12857" s="75" t="s">
        <v>29707</v>
      </c>
      <c r="B12857" s="85">
        <v>12853</v>
      </c>
      <c r="C12857" s="85">
        <v>18959</v>
      </c>
      <c r="D12857" s="85">
        <v>12853</v>
      </c>
      <c r="E12857" s="86" t="s">
        <v>29708</v>
      </c>
      <c r="F12857" s="85" t="s">
        <v>55</v>
      </c>
      <c r="G12857" s="86" t="s">
        <v>3076</v>
      </c>
      <c r="H12857" s="85" t="s">
        <v>1</v>
      </c>
      <c r="I12857" s="85">
        <v>-1</v>
      </c>
      <c r="J12857" s="88">
        <v>0.78402134000000001</v>
      </c>
      <c r="K12857" s="146">
        <v>1.8396658985391192</v>
      </c>
      <c r="L12857" s="147">
        <v>3.234436734175728E-9</v>
      </c>
      <c r="M12857" s="147">
        <v>0</v>
      </c>
      <c r="N12857" s="87">
        <v>0</v>
      </c>
      <c r="O12857" s="88">
        <v>5.2893000000000003E-3</v>
      </c>
      <c r="P12857" s="89" t="e">
        <v>#DIV/0!</v>
      </c>
    </row>
    <row r="12858" spans="1:16">
      <c r="A12858" s="75" t="s">
        <v>29709</v>
      </c>
      <c r="B12858" s="85">
        <v>12854</v>
      </c>
      <c r="C12858" s="85">
        <v>18960</v>
      </c>
      <c r="D12858" s="85">
        <v>12854</v>
      </c>
      <c r="E12858" s="86" t="s">
        <v>29710</v>
      </c>
      <c r="F12858" s="85" t="s">
        <v>55</v>
      </c>
      <c r="G12858" s="86" t="s">
        <v>3076</v>
      </c>
      <c r="H12858" s="85" t="s">
        <v>1</v>
      </c>
      <c r="I12858" s="85">
        <v>-1</v>
      </c>
      <c r="J12858" s="88">
        <v>0.78402134000000001</v>
      </c>
      <c r="K12858" s="146">
        <v>1.8425910259432714</v>
      </c>
      <c r="L12858" s="147">
        <v>3.2346178624776981E-9</v>
      </c>
      <c r="M12858" s="147">
        <v>0</v>
      </c>
      <c r="N12858" s="87">
        <v>0</v>
      </c>
      <c r="O12858" s="88">
        <v>5.2893000000000003E-3</v>
      </c>
      <c r="P12858" s="89" t="e">
        <v>#DIV/0!</v>
      </c>
    </row>
    <row r="12859" spans="1:16">
      <c r="A12859" s="75" t="s">
        <v>29711</v>
      </c>
      <c r="B12859" s="85">
        <v>12855</v>
      </c>
      <c r="C12859" s="85">
        <v>18961</v>
      </c>
      <c r="D12859" s="85">
        <v>12855</v>
      </c>
      <c r="E12859" s="86" t="s">
        <v>29712</v>
      </c>
      <c r="F12859" s="85" t="s">
        <v>509</v>
      </c>
      <c r="G12859" s="86" t="s">
        <v>3076</v>
      </c>
      <c r="H12859" s="85" t="s">
        <v>1</v>
      </c>
      <c r="I12859" s="85">
        <v>-1</v>
      </c>
      <c r="J12859" s="88">
        <v>0.6042001079273428</v>
      </c>
      <c r="K12859" s="146">
        <v>1.5237689166401409</v>
      </c>
      <c r="L12859" s="147">
        <v>2.5411355107462499E-9</v>
      </c>
      <c r="M12859" s="147">
        <v>2.4754120669812328E-3</v>
      </c>
      <c r="N12859" s="87">
        <v>0.2785186353010618</v>
      </c>
      <c r="O12859" s="88">
        <v>1.6781145837982861E-2</v>
      </c>
      <c r="P12859" s="89">
        <v>60.251429208115489</v>
      </c>
    </row>
    <row r="12860" spans="1:16">
      <c r="A12860" s="75" t="s">
        <v>29713</v>
      </c>
      <c r="B12860" s="85">
        <v>12856</v>
      </c>
      <c r="C12860" s="85">
        <v>18962</v>
      </c>
      <c r="D12860" s="85">
        <v>12856</v>
      </c>
      <c r="E12860" s="86" t="s">
        <v>29712</v>
      </c>
      <c r="F12860" s="85" t="s">
        <v>32</v>
      </c>
      <c r="G12860" s="86" t="s">
        <v>3076</v>
      </c>
      <c r="H12860" s="85" t="s">
        <v>1</v>
      </c>
      <c r="I12860" s="85">
        <v>-1</v>
      </c>
      <c r="J12860" s="88">
        <v>0.60258295354374924</v>
      </c>
      <c r="K12860" s="146">
        <v>1.5211705404068105</v>
      </c>
      <c r="L12860" s="147">
        <v>2.5326361839961559E-9</v>
      </c>
      <c r="M12860" s="147">
        <v>2.3335192404481792E-3</v>
      </c>
      <c r="N12860" s="87">
        <v>0.2806483583488889</v>
      </c>
      <c r="O12860" s="88">
        <v>1.472675964679031E-2</v>
      </c>
      <c r="P12860" s="89">
        <v>52.474063035432728</v>
      </c>
    </row>
    <row r="12861" spans="1:16">
      <c r="A12861" s="75" t="s">
        <v>29714</v>
      </c>
      <c r="B12861" s="85">
        <v>12857</v>
      </c>
      <c r="C12861" s="85">
        <v>18963</v>
      </c>
      <c r="D12861" s="85">
        <v>12857</v>
      </c>
      <c r="E12861" s="86" t="s">
        <v>29712</v>
      </c>
      <c r="F12861" s="85" t="s">
        <v>38</v>
      </c>
      <c r="G12861" s="86" t="s">
        <v>3076</v>
      </c>
      <c r="H12861" s="85" t="s">
        <v>1</v>
      </c>
      <c r="I12861" s="85">
        <v>-1</v>
      </c>
      <c r="J12861" s="88">
        <v>0.61082931637914739</v>
      </c>
      <c r="K12861" s="146">
        <v>1.5329260303264924</v>
      </c>
      <c r="L12861" s="147">
        <v>2.5695066409546389E-9</v>
      </c>
      <c r="M12861" s="147">
        <v>2.7852284018130922E-3</v>
      </c>
      <c r="N12861" s="87">
        <v>0.36866317795076298</v>
      </c>
      <c r="O12861" s="88">
        <v>2.2677952003181141E-2</v>
      </c>
      <c r="P12861" s="89">
        <v>61.514014307688484</v>
      </c>
    </row>
    <row r="12862" spans="1:16">
      <c r="A12862" s="75" t="s">
        <v>29715</v>
      </c>
      <c r="B12862" s="85">
        <v>12858</v>
      </c>
      <c r="C12862" s="85">
        <v>18964</v>
      </c>
      <c r="D12862" s="85">
        <v>12858</v>
      </c>
      <c r="E12862" s="86" t="s">
        <v>29716</v>
      </c>
      <c r="F12862" s="85" t="s">
        <v>55</v>
      </c>
      <c r="G12862" s="86" t="s">
        <v>3076</v>
      </c>
      <c r="H12862" s="85" t="s">
        <v>1</v>
      </c>
      <c r="I12862" s="85">
        <v>-1</v>
      </c>
      <c r="J12862" s="88">
        <v>1.112199790528944</v>
      </c>
      <c r="K12862" s="146">
        <v>2.1042510662155096</v>
      </c>
      <c r="L12862" s="147">
        <v>4.3946403420749208E-9</v>
      </c>
      <c r="M12862" s="147">
        <v>6.5140257827795496E-4</v>
      </c>
      <c r="N12862" s="87">
        <v>6.7518067726045947E-2</v>
      </c>
      <c r="O12862" s="88">
        <v>8.2444253478670178E-3</v>
      </c>
      <c r="P12862" s="89">
        <v>122.10695041390568</v>
      </c>
    </row>
    <row r="12863" spans="1:16">
      <c r="A12863" s="75" t="s">
        <v>29717</v>
      </c>
      <c r="B12863" s="85">
        <v>12859</v>
      </c>
      <c r="C12863" s="85">
        <v>18965</v>
      </c>
      <c r="D12863" s="85">
        <v>12859</v>
      </c>
      <c r="E12863" s="86" t="s">
        <v>29718</v>
      </c>
      <c r="F12863" s="85" t="s">
        <v>55</v>
      </c>
      <c r="G12863" s="86" t="s">
        <v>3076</v>
      </c>
      <c r="H12863" s="85" t="s">
        <v>1</v>
      </c>
      <c r="I12863" s="85">
        <v>-1</v>
      </c>
      <c r="J12863" s="88">
        <v>1.112172690528944</v>
      </c>
      <c r="K12863" s="146">
        <v>5.2964549691322533</v>
      </c>
      <c r="L12863" s="147">
        <v>6.987173790452927E-9</v>
      </c>
      <c r="M12863" s="147">
        <v>6.5140257827795496E-4</v>
      </c>
      <c r="N12863" s="87">
        <v>6.7518067726045947E-2</v>
      </c>
      <c r="O12863" s="88">
        <v>8.2443253478670184E-3</v>
      </c>
      <c r="P12863" s="89">
        <v>122.10546932886626</v>
      </c>
    </row>
    <row r="12864" spans="1:16">
      <c r="A12864" s="75" t="s">
        <v>29719</v>
      </c>
      <c r="B12864" s="85">
        <v>12860</v>
      </c>
      <c r="C12864" s="85">
        <v>18966</v>
      </c>
      <c r="D12864" s="85">
        <v>12860</v>
      </c>
      <c r="E12864" s="86" t="s">
        <v>29720</v>
      </c>
      <c r="F12864" s="85" t="s">
        <v>55</v>
      </c>
      <c r="G12864" s="86" t="s">
        <v>3076</v>
      </c>
      <c r="H12864" s="85" t="s">
        <v>1</v>
      </c>
      <c r="I12864" s="85">
        <v>-1</v>
      </c>
      <c r="J12864" s="88">
        <v>1.112199790528944</v>
      </c>
      <c r="K12864" s="146">
        <v>2.0631415289588424</v>
      </c>
      <c r="L12864" s="147">
        <v>4.3927641225153973E-9</v>
      </c>
      <c r="M12864" s="147">
        <v>6.5140257827795496E-4</v>
      </c>
      <c r="N12864" s="87">
        <v>6.7518067726045947E-2</v>
      </c>
      <c r="O12864" s="88">
        <v>8.2444253478670178E-3</v>
      </c>
      <c r="P12864" s="89">
        <v>122.10695041390568</v>
      </c>
    </row>
    <row r="12865" spans="1:16">
      <c r="A12865" s="75" t="s">
        <v>29721</v>
      </c>
      <c r="B12865" s="85">
        <v>12861</v>
      </c>
      <c r="C12865" s="85">
        <v>18967</v>
      </c>
      <c r="D12865" s="85">
        <v>12861</v>
      </c>
      <c r="E12865" s="86" t="s">
        <v>29722</v>
      </c>
      <c r="F12865" s="85" t="s">
        <v>55</v>
      </c>
      <c r="G12865" s="86" t="s">
        <v>3076</v>
      </c>
      <c r="H12865" s="85" t="s">
        <v>1</v>
      </c>
      <c r="I12865" s="85">
        <v>-1</v>
      </c>
      <c r="J12865" s="88">
        <v>1.112199790528944</v>
      </c>
      <c r="K12865" s="146">
        <v>2.048579855362715</v>
      </c>
      <c r="L12865" s="147">
        <v>4.3919320924270676E-9</v>
      </c>
      <c r="M12865" s="147">
        <v>6.5140257827795496E-4</v>
      </c>
      <c r="N12865" s="87">
        <v>6.7518067726045947E-2</v>
      </c>
      <c r="O12865" s="88">
        <v>8.2444253478670178E-3</v>
      </c>
      <c r="P12865" s="89">
        <v>122.10695041390568</v>
      </c>
    </row>
    <row r="12866" spans="1:16">
      <c r="A12866" s="75" t="s">
        <v>29723</v>
      </c>
      <c r="B12866" s="85">
        <v>12862</v>
      </c>
      <c r="C12866" s="85">
        <v>18968</v>
      </c>
      <c r="D12866" s="85">
        <v>12862</v>
      </c>
      <c r="E12866" s="86" t="s">
        <v>29724</v>
      </c>
      <c r="F12866" s="85" t="s">
        <v>55</v>
      </c>
      <c r="G12866" s="86" t="s">
        <v>3076</v>
      </c>
      <c r="H12866" s="85" t="s">
        <v>1</v>
      </c>
      <c r="I12866" s="85">
        <v>-1</v>
      </c>
      <c r="J12866" s="88">
        <v>1.112199790528944</v>
      </c>
      <c r="K12866" s="146">
        <v>2.0548321566863565</v>
      </c>
      <c r="L12866" s="147">
        <v>4.3923024182650754E-9</v>
      </c>
      <c r="M12866" s="147">
        <v>6.5140257827795496E-4</v>
      </c>
      <c r="N12866" s="87">
        <v>6.7518067726045947E-2</v>
      </c>
      <c r="O12866" s="88">
        <v>8.2444253478670178E-3</v>
      </c>
      <c r="P12866" s="89">
        <v>122.10695041390568</v>
      </c>
    </row>
    <row r="12867" spans="1:16">
      <c r="A12867" s="75" t="s">
        <v>17640</v>
      </c>
      <c r="B12867" s="85">
        <v>12863</v>
      </c>
      <c r="C12867" s="85">
        <v>11634</v>
      </c>
      <c r="D12867" s="85">
        <v>12863</v>
      </c>
      <c r="E12867" s="86" t="s">
        <v>17641</v>
      </c>
      <c r="F12867" s="85" t="s">
        <v>55</v>
      </c>
      <c r="G12867" s="86" t="s">
        <v>17642</v>
      </c>
      <c r="H12867" s="85" t="s">
        <v>30</v>
      </c>
      <c r="I12867" s="85">
        <v>1</v>
      </c>
      <c r="J12867" s="88">
        <v>1.384769028555904</v>
      </c>
      <c r="K12867" s="146">
        <v>1.3926539840755046</v>
      </c>
      <c r="L12867" s="147">
        <v>6.1912904946317457E-9</v>
      </c>
      <c r="M12867" s="147">
        <v>0.18602577828885519</v>
      </c>
      <c r="N12867" s="87">
        <v>19.219621146234189</v>
      </c>
      <c r="O12867" s="88">
        <v>1.2605585335176379</v>
      </c>
      <c r="P12867" s="89">
        <v>65.587064590220947</v>
      </c>
    </row>
    <row r="12868" spans="1:16">
      <c r="A12868" s="75" t="s">
        <v>24538</v>
      </c>
      <c r="B12868" s="85">
        <v>12864</v>
      </c>
      <c r="C12868" s="85">
        <v>14993</v>
      </c>
      <c r="D12868" s="85">
        <v>12864</v>
      </c>
      <c r="E12868" s="86" t="s">
        <v>17642</v>
      </c>
      <c r="F12868" s="85" t="s">
        <v>32</v>
      </c>
      <c r="G12868" s="86" t="s">
        <v>17642</v>
      </c>
      <c r="H12868" s="85" t="s">
        <v>30</v>
      </c>
      <c r="I12868" s="85">
        <v>1</v>
      </c>
      <c r="J12868" s="88">
        <v>1.450241035915663</v>
      </c>
      <c r="K12868" s="146">
        <v>1.3639310794701758</v>
      </c>
      <c r="L12868" s="147">
        <v>6.3282922935645416E-9</v>
      </c>
      <c r="M12868" s="147">
        <v>0.1774227294401485</v>
      </c>
      <c r="N12868" s="87">
        <v>18.496944121836531</v>
      </c>
      <c r="O12868" s="88">
        <v>1.2326154653861141</v>
      </c>
      <c r="P12868" s="89">
        <v>66.638870575975432</v>
      </c>
    </row>
    <row r="12869" spans="1:16">
      <c r="A12869" s="75" t="s">
        <v>24539</v>
      </c>
      <c r="B12869" s="85">
        <v>12865</v>
      </c>
      <c r="C12869" s="85">
        <v>14994</v>
      </c>
      <c r="D12869" s="85">
        <v>12865</v>
      </c>
      <c r="E12869" s="86" t="s">
        <v>17642</v>
      </c>
      <c r="F12869" s="85" t="s">
        <v>38</v>
      </c>
      <c r="G12869" s="86" t="s">
        <v>17642</v>
      </c>
      <c r="H12869" s="85" t="s">
        <v>30</v>
      </c>
      <c r="I12869" s="85">
        <v>1</v>
      </c>
      <c r="J12869" s="88">
        <v>1.3842132804947711</v>
      </c>
      <c r="K12869" s="146">
        <v>1.3928977935933231</v>
      </c>
      <c r="L12869" s="147">
        <v>6.1901275780327411E-9</v>
      </c>
      <c r="M12869" s="147">
        <v>0.1860988038139671</v>
      </c>
      <c r="N12869" s="87">
        <v>19.22575546792887</v>
      </c>
      <c r="O12869" s="88">
        <v>1.260795723525445</v>
      </c>
      <c r="P12869" s="89">
        <v>65.578474959208791</v>
      </c>
    </row>
    <row r="12870" spans="1:16">
      <c r="A12870" s="75" t="s">
        <v>17643</v>
      </c>
      <c r="B12870" s="85">
        <v>12866</v>
      </c>
      <c r="C12870" s="85">
        <v>11635</v>
      </c>
      <c r="D12870" s="85">
        <v>12866</v>
      </c>
      <c r="E12870" s="86" t="s">
        <v>17644</v>
      </c>
      <c r="F12870" s="85" t="s">
        <v>55</v>
      </c>
      <c r="G12870" s="86" t="s">
        <v>17645</v>
      </c>
      <c r="H12870" s="85" t="s">
        <v>260</v>
      </c>
      <c r="I12870" s="85">
        <v>1</v>
      </c>
      <c r="J12870" s="88">
        <v>16743914.101130251</v>
      </c>
      <c r="K12870" s="146">
        <v>31386669.768144846</v>
      </c>
      <c r="L12870" s="147">
        <v>7.0238727802585152E-2</v>
      </c>
      <c r="M12870" s="147">
        <v>1755225.814267776</v>
      </c>
      <c r="N12870" s="87">
        <v>183618559.34204409</v>
      </c>
      <c r="O12870" s="88">
        <v>15224869.63776454</v>
      </c>
      <c r="P12870" s="89">
        <v>82.91574496782593</v>
      </c>
    </row>
    <row r="12871" spans="1:16">
      <c r="A12871" s="75" t="s">
        <v>24540</v>
      </c>
      <c r="B12871" s="85">
        <v>12867</v>
      </c>
      <c r="C12871" s="85">
        <v>14995</v>
      </c>
      <c r="D12871" s="85">
        <v>12867</v>
      </c>
      <c r="E12871" s="86" t="s">
        <v>24541</v>
      </c>
      <c r="F12871" s="85" t="s">
        <v>32</v>
      </c>
      <c r="G12871" s="86" t="s">
        <v>17645</v>
      </c>
      <c r="H12871" s="85" t="s">
        <v>260</v>
      </c>
      <c r="I12871" s="85">
        <v>1</v>
      </c>
      <c r="J12871" s="88">
        <v>15519730.45678537</v>
      </c>
      <c r="K12871" s="146">
        <v>29414607.629185114</v>
      </c>
      <c r="L12871" s="147">
        <v>6.3544499467620197E-2</v>
      </c>
      <c r="M12871" s="147">
        <v>1623011.0773477701</v>
      </c>
      <c r="N12871" s="87">
        <v>167118378.87961781</v>
      </c>
      <c r="O12871" s="88">
        <v>13929170.12106619</v>
      </c>
      <c r="P12871" s="89">
        <v>83.349121828784249</v>
      </c>
    </row>
    <row r="12872" spans="1:16">
      <c r="A12872" s="75" t="s">
        <v>24542</v>
      </c>
      <c r="B12872" s="85">
        <v>12868</v>
      </c>
      <c r="C12872" s="85">
        <v>14996</v>
      </c>
      <c r="D12872" s="85">
        <v>12868</v>
      </c>
      <c r="E12872" s="86" t="s">
        <v>24541</v>
      </c>
      <c r="F12872" s="85" t="s">
        <v>38</v>
      </c>
      <c r="G12872" s="86" t="s">
        <v>17645</v>
      </c>
      <c r="H12872" s="85" t="s">
        <v>260</v>
      </c>
      <c r="I12872" s="85">
        <v>1</v>
      </c>
      <c r="J12872" s="88">
        <v>16743914.101130251</v>
      </c>
      <c r="K12872" s="146">
        <v>31386669.768144842</v>
      </c>
      <c r="L12872" s="147">
        <v>7.0238727802585152E-2</v>
      </c>
      <c r="M12872" s="147">
        <v>1755225.814267776</v>
      </c>
      <c r="N12872" s="87">
        <v>183618559.34204409</v>
      </c>
      <c r="O12872" s="88">
        <v>15224869.63776454</v>
      </c>
      <c r="P12872" s="89">
        <v>82.91574496782593</v>
      </c>
    </row>
    <row r="12873" spans="1:16">
      <c r="A12873" s="75" t="s">
        <v>17646</v>
      </c>
      <c r="B12873" s="85">
        <v>12869</v>
      </c>
      <c r="C12873" s="85">
        <v>11636</v>
      </c>
      <c r="D12873" s="85">
        <v>12869</v>
      </c>
      <c r="E12873" s="86" t="s">
        <v>17647</v>
      </c>
      <c r="F12873" s="85" t="s">
        <v>55</v>
      </c>
      <c r="G12873" s="86" t="s">
        <v>17648</v>
      </c>
      <c r="H12873" s="85" t="s">
        <v>1</v>
      </c>
      <c r="I12873" s="85">
        <v>1</v>
      </c>
      <c r="J12873" s="88">
        <v>2.1264602802767198</v>
      </c>
      <c r="K12873" s="146">
        <v>2.4575752981702363</v>
      </c>
      <c r="L12873" s="147">
        <v>2.8875134373311079E-8</v>
      </c>
      <c r="M12873" s="147">
        <v>4.6101646469079542E-2</v>
      </c>
      <c r="N12873" s="87">
        <v>7.0778748645420109</v>
      </c>
      <c r="O12873" s="88">
        <v>1.6377030839905391</v>
      </c>
      <c r="P12873" s="89">
        <v>231.38344705625283</v>
      </c>
    </row>
    <row r="12874" spans="1:16">
      <c r="A12874" s="75" t="s">
        <v>24543</v>
      </c>
      <c r="B12874" s="85">
        <v>12870</v>
      </c>
      <c r="C12874" s="85">
        <v>14997</v>
      </c>
      <c r="D12874" s="85">
        <v>12870</v>
      </c>
      <c r="E12874" s="86" t="s">
        <v>24544</v>
      </c>
      <c r="F12874" s="85" t="s">
        <v>38</v>
      </c>
      <c r="G12874" s="86" t="s">
        <v>17648</v>
      </c>
      <c r="H12874" s="85" t="s">
        <v>1</v>
      </c>
      <c r="I12874" s="85">
        <v>1</v>
      </c>
      <c r="J12874" s="88">
        <v>2.2144719628361171</v>
      </c>
      <c r="K12874" s="146">
        <v>2.4667001584262866</v>
      </c>
      <c r="L12874" s="147">
        <v>2.899852688587292E-8</v>
      </c>
      <c r="M12874" s="147">
        <v>4.1386461118912941E-2</v>
      </c>
      <c r="N12874" s="87">
        <v>6.5740835151402504</v>
      </c>
      <c r="O12874" s="88">
        <v>1.727108943207748</v>
      </c>
      <c r="P12874" s="89">
        <v>262.71478590592596</v>
      </c>
    </row>
    <row r="12875" spans="1:16">
      <c r="A12875" s="75" t="s">
        <v>24545</v>
      </c>
      <c r="B12875" s="85">
        <v>12871</v>
      </c>
      <c r="C12875" s="85">
        <v>14998</v>
      </c>
      <c r="D12875" s="85">
        <v>12871</v>
      </c>
      <c r="E12875" s="86" t="s">
        <v>24544</v>
      </c>
      <c r="F12875" s="85" t="s">
        <v>238</v>
      </c>
      <c r="G12875" s="86" t="s">
        <v>17648</v>
      </c>
      <c r="H12875" s="85" t="s">
        <v>1</v>
      </c>
      <c r="I12875" s="85">
        <v>1</v>
      </c>
      <c r="J12875" s="88">
        <v>0.9473748497020239</v>
      </c>
      <c r="K12875" s="146">
        <v>1.814926168121856</v>
      </c>
      <c r="L12875" s="147">
        <v>2.553917754151501E-8</v>
      </c>
      <c r="M12875" s="147">
        <v>4.3654404642663312E-2</v>
      </c>
      <c r="N12875" s="87">
        <v>6.5498246510274187</v>
      </c>
      <c r="O12875" s="88">
        <v>0.47960509310412741</v>
      </c>
      <c r="P12875" s="89">
        <v>73.22411188960541</v>
      </c>
    </row>
    <row r="12876" spans="1:16">
      <c r="A12876" s="75" t="s">
        <v>273</v>
      </c>
      <c r="B12876" s="85">
        <v>12872</v>
      </c>
      <c r="C12876" s="85">
        <v>65</v>
      </c>
      <c r="D12876" s="85">
        <v>12872</v>
      </c>
      <c r="E12876" s="86" t="s">
        <v>274</v>
      </c>
      <c r="F12876" s="85" t="s">
        <v>38</v>
      </c>
      <c r="G12876" s="86" t="s">
        <v>275</v>
      </c>
      <c r="H12876" s="85" t="s">
        <v>1</v>
      </c>
      <c r="I12876" s="85">
        <v>1</v>
      </c>
      <c r="J12876" s="88">
        <v>3.8585776461330941</v>
      </c>
      <c r="K12876" s="146">
        <v>4.4477660020096978</v>
      </c>
      <c r="L12876" s="147">
        <v>1.6133063726685619E-8</v>
      </c>
      <c r="M12876" s="147">
        <v>0.55173113661451656</v>
      </c>
      <c r="N12876" s="87">
        <v>83.576150533571564</v>
      </c>
      <c r="O12876" s="88">
        <v>3.2690785750096549</v>
      </c>
      <c r="P12876" s="89">
        <v>39.114969451679926</v>
      </c>
    </row>
    <row r="12877" spans="1:16">
      <c r="A12877" s="75" t="s">
        <v>276</v>
      </c>
      <c r="B12877" s="85">
        <v>12873</v>
      </c>
      <c r="C12877" s="85">
        <v>66</v>
      </c>
      <c r="D12877" s="85">
        <v>12873</v>
      </c>
      <c r="E12877" s="86" t="s">
        <v>274</v>
      </c>
      <c r="F12877" s="85" t="s">
        <v>11</v>
      </c>
      <c r="G12877" s="86" t="s">
        <v>275</v>
      </c>
      <c r="H12877" s="85" t="s">
        <v>1</v>
      </c>
      <c r="I12877" s="85">
        <v>1</v>
      </c>
      <c r="J12877" s="88">
        <v>2.8644825492323851</v>
      </c>
      <c r="K12877" s="146">
        <v>2.9170646872495678</v>
      </c>
      <c r="L12877" s="147">
        <v>1.181324026156588E-8</v>
      </c>
      <c r="M12877" s="147">
        <v>0.55528570383082465</v>
      </c>
      <c r="N12877" s="87">
        <v>82.0991173519824</v>
      </c>
      <c r="O12877" s="88">
        <v>2.386124609689078</v>
      </c>
      <c r="P12877" s="89">
        <v>29.0639496093372</v>
      </c>
    </row>
    <row r="12878" spans="1:16">
      <c r="A12878" s="75" t="s">
        <v>12324</v>
      </c>
      <c r="B12878" s="85">
        <v>12874</v>
      </c>
      <c r="C12878" s="85">
        <v>8290</v>
      </c>
      <c r="D12878" s="85">
        <v>12874</v>
      </c>
      <c r="E12878" s="86" t="s">
        <v>12325</v>
      </c>
      <c r="F12878" s="85" t="s">
        <v>55</v>
      </c>
      <c r="G12878" s="86" t="s">
        <v>275</v>
      </c>
      <c r="H12878" s="85" t="s">
        <v>1</v>
      </c>
      <c r="I12878" s="85">
        <v>1</v>
      </c>
      <c r="J12878" s="88">
        <v>3.5843575111149479</v>
      </c>
      <c r="K12878" s="146">
        <v>4.0179949978477953</v>
      </c>
      <c r="L12878" s="147">
        <v>1.501219148305525E-8</v>
      </c>
      <c r="M12878" s="147">
        <v>0.55988391876575594</v>
      </c>
      <c r="N12878" s="87">
        <v>83.871923648165776</v>
      </c>
      <c r="O12878" s="88">
        <v>3.026591870002358</v>
      </c>
      <c r="P12878" s="89">
        <v>36.085876397667995</v>
      </c>
    </row>
    <row r="12879" spans="1:16">
      <c r="A12879" s="75" t="s">
        <v>12328</v>
      </c>
      <c r="B12879" s="85">
        <v>12875</v>
      </c>
      <c r="C12879" s="85">
        <v>8292</v>
      </c>
      <c r="D12879" s="85">
        <v>12875</v>
      </c>
      <c r="E12879" s="86" t="s">
        <v>12329</v>
      </c>
      <c r="F12879" s="85" t="s">
        <v>55</v>
      </c>
      <c r="G12879" s="86" t="s">
        <v>12330</v>
      </c>
      <c r="H12879" s="85" t="s">
        <v>1</v>
      </c>
      <c r="I12879" s="85">
        <v>1</v>
      </c>
      <c r="J12879" s="88">
        <v>0.31962459996808451</v>
      </c>
      <c r="K12879" s="146">
        <v>0.39113818967955333</v>
      </c>
      <c r="L12879" s="147">
        <v>1.328009598246022E-9</v>
      </c>
      <c r="M12879" s="147">
        <v>1.8904001182907811E-2</v>
      </c>
      <c r="N12879" s="87">
        <v>4.6540152206882102</v>
      </c>
      <c r="O12879" s="88">
        <v>0.28369131238443851</v>
      </c>
      <c r="P12879" s="89">
        <v>60.956249374381677</v>
      </c>
    </row>
    <row r="12880" spans="1:16">
      <c r="A12880" s="75" t="s">
        <v>26942</v>
      </c>
      <c r="B12880" s="85">
        <v>12876</v>
      </c>
      <c r="C12880" s="85">
        <v>16814</v>
      </c>
      <c r="D12880" s="85">
        <v>12876</v>
      </c>
      <c r="E12880" s="86" t="s">
        <v>26943</v>
      </c>
      <c r="F12880" s="85" t="s">
        <v>38</v>
      </c>
      <c r="G12880" s="86" t="s">
        <v>12330</v>
      </c>
      <c r="H12880" s="85" t="s">
        <v>1</v>
      </c>
      <c r="I12880" s="85">
        <v>1</v>
      </c>
      <c r="J12880" s="88">
        <v>0.34835301460113338</v>
      </c>
      <c r="K12880" s="146">
        <v>0.43562372885343548</v>
      </c>
      <c r="L12880" s="147">
        <v>1.443222790111186E-9</v>
      </c>
      <c r="M12880" s="147">
        <v>1.9585562562342201E-2</v>
      </c>
      <c r="N12880" s="87">
        <v>4.7062219584587481</v>
      </c>
      <c r="O12880" s="88">
        <v>0.30820676491623222</v>
      </c>
      <c r="P12880" s="89">
        <v>65.489211438970813</v>
      </c>
    </row>
    <row r="12881" spans="1:16">
      <c r="A12881" s="75" t="s">
        <v>26944</v>
      </c>
      <c r="B12881" s="85">
        <v>12877</v>
      </c>
      <c r="C12881" s="85">
        <v>16815</v>
      </c>
      <c r="D12881" s="85">
        <v>12877</v>
      </c>
      <c r="E12881" s="86" t="s">
        <v>26943</v>
      </c>
      <c r="F12881" s="85" t="s">
        <v>11</v>
      </c>
      <c r="G12881" s="86" t="s">
        <v>12330</v>
      </c>
      <c r="H12881" s="85" t="s">
        <v>1</v>
      </c>
      <c r="I12881" s="85">
        <v>1</v>
      </c>
      <c r="J12881" s="88">
        <v>0.20177947055497239</v>
      </c>
      <c r="K12881" s="146">
        <v>0.20865669225201389</v>
      </c>
      <c r="L12881" s="147">
        <v>8.5540038263585879E-10</v>
      </c>
      <c r="M12881" s="147">
        <v>1.6108208585636451E-2</v>
      </c>
      <c r="N12881" s="87">
        <v>4.4398610514662558</v>
      </c>
      <c r="O12881" s="88">
        <v>0.183127925468311</v>
      </c>
      <c r="P12881" s="89">
        <v>41.246319050420134</v>
      </c>
    </row>
    <row r="12882" spans="1:16">
      <c r="A12882" s="75" t="s">
        <v>17652</v>
      </c>
      <c r="B12882" s="85">
        <v>12878</v>
      </c>
      <c r="C12882" s="85">
        <v>11638</v>
      </c>
      <c r="D12882" s="85">
        <v>12878</v>
      </c>
      <c r="E12882" s="86" t="s">
        <v>17653</v>
      </c>
      <c r="F12882" s="85" t="s">
        <v>232</v>
      </c>
      <c r="G12882" s="86" t="s">
        <v>17654</v>
      </c>
      <c r="H12882" s="85" t="s">
        <v>1</v>
      </c>
      <c r="I12882" s="85">
        <v>1</v>
      </c>
      <c r="J12882" s="88">
        <v>0.47196162198454739</v>
      </c>
      <c r="K12882" s="146">
        <v>0.46417608664915516</v>
      </c>
      <c r="L12882" s="147">
        <v>2.070069091207002E-9</v>
      </c>
      <c r="M12882" s="147">
        <v>0.51479254515348538</v>
      </c>
      <c r="N12882" s="87">
        <v>52.370997246700618</v>
      </c>
      <c r="O12882" s="88">
        <v>0.25038021222448897</v>
      </c>
      <c r="P12882" s="89">
        <v>4.780894490991634</v>
      </c>
    </row>
    <row r="12883" spans="1:16">
      <c r="A12883" s="75" t="s">
        <v>17655</v>
      </c>
      <c r="B12883" s="85">
        <v>12879</v>
      </c>
      <c r="C12883" s="85">
        <v>11639</v>
      </c>
      <c r="D12883" s="85">
        <v>12879</v>
      </c>
      <c r="E12883" s="86" t="s">
        <v>17653</v>
      </c>
      <c r="F12883" s="85" t="s">
        <v>235</v>
      </c>
      <c r="G12883" s="86" t="s">
        <v>17654</v>
      </c>
      <c r="H12883" s="85" t="s">
        <v>1</v>
      </c>
      <c r="I12883" s="85">
        <v>1</v>
      </c>
      <c r="J12883" s="88">
        <v>0.77093949878571277</v>
      </c>
      <c r="K12883" s="146">
        <v>0.78755112320114973</v>
      </c>
      <c r="L12883" s="147">
        <v>3.4229492492797211E-9</v>
      </c>
      <c r="M12883" s="147">
        <v>0.53635621116262311</v>
      </c>
      <c r="N12883" s="87">
        <v>54.839462541012963</v>
      </c>
      <c r="O12883" s="88">
        <v>0.4444015128846277</v>
      </c>
      <c r="P12883" s="89">
        <v>8.1036810408612556</v>
      </c>
    </row>
    <row r="12884" spans="1:16">
      <c r="A12884" s="75" t="s">
        <v>17656</v>
      </c>
      <c r="B12884" s="85">
        <v>12880</v>
      </c>
      <c r="C12884" s="85">
        <v>11640</v>
      </c>
      <c r="D12884" s="85">
        <v>12880</v>
      </c>
      <c r="E12884" s="86" t="s">
        <v>17653</v>
      </c>
      <c r="F12884" s="85" t="s">
        <v>38</v>
      </c>
      <c r="G12884" s="86" t="s">
        <v>17654</v>
      </c>
      <c r="H12884" s="85" t="s">
        <v>1</v>
      </c>
      <c r="I12884" s="85">
        <v>1</v>
      </c>
      <c r="J12884" s="88">
        <v>0.70536713446158372</v>
      </c>
      <c r="K12884" s="146">
        <v>0.75087263606803045</v>
      </c>
      <c r="L12884" s="147">
        <v>3.197130355212282E-9</v>
      </c>
      <c r="M12884" s="147">
        <v>0.53254162716151821</v>
      </c>
      <c r="N12884" s="87">
        <v>54.807142245446443</v>
      </c>
      <c r="O12884" s="88">
        <v>0.4152449698723148</v>
      </c>
      <c r="P12884" s="89">
        <v>7.5764754895027338</v>
      </c>
    </row>
    <row r="12885" spans="1:16">
      <c r="A12885" s="75" t="s">
        <v>17657</v>
      </c>
      <c r="B12885" s="85">
        <v>12881</v>
      </c>
      <c r="C12885" s="85">
        <v>11641</v>
      </c>
      <c r="D12885" s="85">
        <v>12881</v>
      </c>
      <c r="E12885" s="86" t="s">
        <v>17653</v>
      </c>
      <c r="F12885" s="85" t="s">
        <v>238</v>
      </c>
      <c r="G12885" s="86" t="s">
        <v>17654</v>
      </c>
      <c r="H12885" s="85" t="s">
        <v>1</v>
      </c>
      <c r="I12885" s="85">
        <v>1</v>
      </c>
      <c r="J12885" s="88">
        <v>0.81703372628020698</v>
      </c>
      <c r="K12885" s="146">
        <v>0.90409224675976241</v>
      </c>
      <c r="L12885" s="147">
        <v>3.7804031885881254E-9</v>
      </c>
      <c r="M12885" s="147">
        <v>0.54238761563514737</v>
      </c>
      <c r="N12885" s="87">
        <v>55.517192203662113</v>
      </c>
      <c r="O12885" s="88">
        <v>0.49667034950400468</v>
      </c>
      <c r="P12885" s="89">
        <v>8.9462440334156987</v>
      </c>
    </row>
    <row r="12886" spans="1:16">
      <c r="A12886" s="75" t="s">
        <v>17658</v>
      </c>
      <c r="B12886" s="85">
        <v>12882</v>
      </c>
      <c r="C12886" s="85">
        <v>11642</v>
      </c>
      <c r="D12886" s="85">
        <v>12882</v>
      </c>
      <c r="E12886" s="86" t="s">
        <v>17653</v>
      </c>
      <c r="F12886" s="85" t="s">
        <v>240</v>
      </c>
      <c r="G12886" s="86" t="s">
        <v>17654</v>
      </c>
      <c r="H12886" s="85" t="s">
        <v>1</v>
      </c>
      <c r="I12886" s="85">
        <v>1</v>
      </c>
      <c r="J12886" s="88">
        <v>0.67461858992589185</v>
      </c>
      <c r="K12886" s="146">
        <v>0.69458771940159203</v>
      </c>
      <c r="L12886" s="147">
        <v>3.0399867346791201E-9</v>
      </c>
      <c r="M12886" s="147">
        <v>0.52764256968473855</v>
      </c>
      <c r="N12886" s="87">
        <v>54.238606913888027</v>
      </c>
      <c r="O12886" s="88">
        <v>0.35237639969570611</v>
      </c>
      <c r="P12886" s="89">
        <v>6.4967819003013263</v>
      </c>
    </row>
    <row r="12887" spans="1:16">
      <c r="A12887" s="75" t="s">
        <v>17659</v>
      </c>
      <c r="B12887" s="85">
        <v>12883</v>
      </c>
      <c r="C12887" s="85">
        <v>11643</v>
      </c>
      <c r="D12887" s="85">
        <v>12883</v>
      </c>
      <c r="E12887" s="86" t="s">
        <v>17653</v>
      </c>
      <c r="F12887" s="85" t="s">
        <v>11</v>
      </c>
      <c r="G12887" s="86" t="s">
        <v>17654</v>
      </c>
      <c r="H12887" s="85" t="s">
        <v>1</v>
      </c>
      <c r="I12887" s="85">
        <v>1</v>
      </c>
      <c r="J12887" s="88">
        <v>0.73972098892683458</v>
      </c>
      <c r="K12887" s="146">
        <v>0.70246445021144543</v>
      </c>
      <c r="L12887" s="147">
        <v>3.177316733834603E-9</v>
      </c>
      <c r="M12887" s="147">
        <v>0.53125032821423956</v>
      </c>
      <c r="N12887" s="87">
        <v>54.868292899667857</v>
      </c>
      <c r="O12887" s="88">
        <v>0.39474086814581999</v>
      </c>
      <c r="P12887" s="89">
        <v>7.1943347839824909</v>
      </c>
    </row>
    <row r="12888" spans="1:16">
      <c r="A12888" s="75" t="s">
        <v>17660</v>
      </c>
      <c r="B12888" s="85">
        <v>12884</v>
      </c>
      <c r="C12888" s="85">
        <v>11644</v>
      </c>
      <c r="D12888" s="85">
        <v>12884</v>
      </c>
      <c r="E12888" s="86" t="s">
        <v>17653</v>
      </c>
      <c r="F12888" s="85" t="s">
        <v>243</v>
      </c>
      <c r="G12888" s="86" t="s">
        <v>17654</v>
      </c>
      <c r="H12888" s="85" t="s">
        <v>1</v>
      </c>
      <c r="I12888" s="85">
        <v>1</v>
      </c>
      <c r="J12888" s="88">
        <v>0.6963316561311016</v>
      </c>
      <c r="K12888" s="146">
        <v>0.72774513765704507</v>
      </c>
      <c r="L12888" s="147">
        <v>3.159583550522407E-9</v>
      </c>
      <c r="M12888" s="147">
        <v>0.52681219593840645</v>
      </c>
      <c r="N12888" s="87">
        <v>54.250444755210459</v>
      </c>
      <c r="O12888" s="88">
        <v>0.37437163437705889</v>
      </c>
      <c r="P12888" s="89">
        <v>6.9008030453262332</v>
      </c>
    </row>
    <row r="12889" spans="1:16">
      <c r="A12889" s="75" t="s">
        <v>24549</v>
      </c>
      <c r="B12889" s="85">
        <v>12885</v>
      </c>
      <c r="C12889" s="85">
        <v>15001</v>
      </c>
      <c r="D12889" s="85">
        <v>12885</v>
      </c>
      <c r="E12889" s="86" t="s">
        <v>24550</v>
      </c>
      <c r="F12889" s="85" t="s">
        <v>232</v>
      </c>
      <c r="G12889" s="86" t="s">
        <v>17654</v>
      </c>
      <c r="H12889" s="85" t="s">
        <v>1</v>
      </c>
      <c r="I12889" s="85">
        <v>1</v>
      </c>
      <c r="J12889" s="88">
        <v>0.44381608682951978</v>
      </c>
      <c r="K12889" s="146">
        <v>0.42426859997480743</v>
      </c>
      <c r="L12889" s="147">
        <v>1.9286105413062128E-9</v>
      </c>
      <c r="M12889" s="147">
        <v>0.5119930433241614</v>
      </c>
      <c r="N12889" s="87">
        <v>51.988403307613261</v>
      </c>
      <c r="O12889" s="88">
        <v>0.22530634293809221</v>
      </c>
      <c r="P12889" s="89">
        <v>4.3337807780893707</v>
      </c>
    </row>
    <row r="12890" spans="1:16">
      <c r="A12890" s="75" t="s">
        <v>24551</v>
      </c>
      <c r="B12890" s="85">
        <v>12886</v>
      </c>
      <c r="C12890" s="85">
        <v>15002</v>
      </c>
      <c r="D12890" s="85">
        <v>12886</v>
      </c>
      <c r="E12890" s="86" t="s">
        <v>24550</v>
      </c>
      <c r="F12890" s="85" t="s">
        <v>235</v>
      </c>
      <c r="G12890" s="86" t="s">
        <v>17654</v>
      </c>
      <c r="H12890" s="85" t="s">
        <v>1</v>
      </c>
      <c r="I12890" s="85">
        <v>1</v>
      </c>
      <c r="J12890" s="88">
        <v>0.74039111330541207</v>
      </c>
      <c r="K12890" s="146">
        <v>0.74552213437567771</v>
      </c>
      <c r="L12890" s="147">
        <v>3.2737939931124382E-9</v>
      </c>
      <c r="M12890" s="147">
        <v>0.53326768539122371</v>
      </c>
      <c r="N12890" s="87">
        <v>54.424259601645012</v>
      </c>
      <c r="O12890" s="88">
        <v>0.41704986781571018</v>
      </c>
      <c r="P12890" s="89">
        <v>7.6629405869419402</v>
      </c>
    </row>
    <row r="12891" spans="1:16">
      <c r="A12891" s="75" t="s">
        <v>24552</v>
      </c>
      <c r="B12891" s="85">
        <v>12887</v>
      </c>
      <c r="C12891" s="85">
        <v>15003</v>
      </c>
      <c r="D12891" s="85">
        <v>12887</v>
      </c>
      <c r="E12891" s="86" t="s">
        <v>24550</v>
      </c>
      <c r="F12891" s="85" t="s">
        <v>31</v>
      </c>
      <c r="G12891" s="86" t="s">
        <v>17654</v>
      </c>
      <c r="H12891" s="85" t="s">
        <v>1</v>
      </c>
      <c r="I12891" s="85">
        <v>1</v>
      </c>
      <c r="J12891" s="88">
        <v>0.71300737755461763</v>
      </c>
      <c r="K12891" s="146">
        <v>0.66733787726781568</v>
      </c>
      <c r="L12891" s="147">
        <v>3.0438250795797561E-9</v>
      </c>
      <c r="M12891" s="147">
        <v>0.52844041961324983</v>
      </c>
      <c r="N12891" s="87">
        <v>54.440861456369063</v>
      </c>
      <c r="O12891" s="88">
        <v>0.37143685258535858</v>
      </c>
      <c r="P12891" s="89">
        <v>6.8227585429198605</v>
      </c>
    </row>
    <row r="12892" spans="1:16">
      <c r="A12892" s="75" t="s">
        <v>24553</v>
      </c>
      <c r="B12892" s="85">
        <v>12888</v>
      </c>
      <c r="C12892" s="85">
        <v>15004</v>
      </c>
      <c r="D12892" s="85">
        <v>12888</v>
      </c>
      <c r="E12892" s="86" t="s">
        <v>24550</v>
      </c>
      <c r="F12892" s="85" t="s">
        <v>238</v>
      </c>
      <c r="G12892" s="86" t="s">
        <v>17654</v>
      </c>
      <c r="H12892" s="85" t="s">
        <v>1</v>
      </c>
      <c r="I12892" s="85">
        <v>1</v>
      </c>
      <c r="J12892" s="88">
        <v>0.79695189550141488</v>
      </c>
      <c r="K12892" s="146">
        <v>0.84782428178856217</v>
      </c>
      <c r="L12892" s="147">
        <v>3.6080704477936918E-9</v>
      </c>
      <c r="M12892" s="147">
        <v>0.54021647971062903</v>
      </c>
      <c r="N12892" s="87">
        <v>54.958930457191983</v>
      </c>
      <c r="O12892" s="88">
        <v>0.46993112807643539</v>
      </c>
      <c r="P12892" s="89">
        <v>8.5505872142557262</v>
      </c>
    </row>
    <row r="12893" spans="1:16">
      <c r="A12893" s="75" t="s">
        <v>24554</v>
      </c>
      <c r="B12893" s="85">
        <v>12889</v>
      </c>
      <c r="C12893" s="85">
        <v>15005</v>
      </c>
      <c r="D12893" s="85">
        <v>12889</v>
      </c>
      <c r="E12893" s="86" t="s">
        <v>24550</v>
      </c>
      <c r="F12893" s="85" t="s">
        <v>240</v>
      </c>
      <c r="G12893" s="86" t="s">
        <v>17654</v>
      </c>
      <c r="H12893" s="85" t="s">
        <v>1</v>
      </c>
      <c r="I12893" s="85">
        <v>1</v>
      </c>
      <c r="J12893" s="88">
        <v>0.64415485455783372</v>
      </c>
      <c r="K12893" s="146">
        <v>0.65270649036151462</v>
      </c>
      <c r="L12893" s="147">
        <v>2.8927959906501461E-9</v>
      </c>
      <c r="M12893" s="147">
        <v>0.52443040129223284</v>
      </c>
      <c r="N12893" s="87">
        <v>53.812674963656107</v>
      </c>
      <c r="O12893" s="88">
        <v>0.3250288587150108</v>
      </c>
      <c r="P12893" s="89">
        <v>6.040005610844065</v>
      </c>
    </row>
    <row r="12894" spans="1:16">
      <c r="A12894" s="75" t="s">
        <v>24555</v>
      </c>
      <c r="B12894" s="85">
        <v>12890</v>
      </c>
      <c r="C12894" s="85">
        <v>15006</v>
      </c>
      <c r="D12894" s="85">
        <v>12890</v>
      </c>
      <c r="E12894" s="86" t="s">
        <v>24550</v>
      </c>
      <c r="F12894" s="85" t="s">
        <v>38</v>
      </c>
      <c r="G12894" s="86" t="s">
        <v>17654</v>
      </c>
      <c r="H12894" s="85" t="s">
        <v>1</v>
      </c>
      <c r="I12894" s="85">
        <v>1</v>
      </c>
      <c r="J12894" s="88">
        <v>0.66715196303117852</v>
      </c>
      <c r="K12894" s="146">
        <v>0.6938865164001945</v>
      </c>
      <c r="L12894" s="147">
        <v>2.996584985472044E-9</v>
      </c>
      <c r="M12894" s="147">
        <v>0.52875592236856017</v>
      </c>
      <c r="N12894" s="87">
        <v>54.287320648737513</v>
      </c>
      <c r="O12894" s="88">
        <v>0.38094611961252051</v>
      </c>
      <c r="P12894" s="89">
        <v>7.0172208733123336</v>
      </c>
    </row>
    <row r="12895" spans="1:16">
      <c r="A12895" s="75" t="s">
        <v>24556</v>
      </c>
      <c r="B12895" s="85">
        <v>12891</v>
      </c>
      <c r="C12895" s="85">
        <v>15007</v>
      </c>
      <c r="D12895" s="85">
        <v>12891</v>
      </c>
      <c r="E12895" s="86" t="s">
        <v>24550</v>
      </c>
      <c r="F12895" s="85" t="s">
        <v>243</v>
      </c>
      <c r="G12895" s="86" t="s">
        <v>17654</v>
      </c>
      <c r="H12895" s="85" t="s">
        <v>1</v>
      </c>
      <c r="I12895" s="85">
        <v>1</v>
      </c>
      <c r="J12895" s="88">
        <v>0.66430434272694583</v>
      </c>
      <c r="K12895" s="146">
        <v>0.67904739882574194</v>
      </c>
      <c r="L12895" s="147">
        <v>2.986300128789802E-9</v>
      </c>
      <c r="M12895" s="147">
        <v>0.52446568368641722</v>
      </c>
      <c r="N12895" s="87">
        <v>53.813422913666393</v>
      </c>
      <c r="O12895" s="88">
        <v>0.34500541155775039</v>
      </c>
      <c r="P12895" s="89">
        <v>6.4111404344460166</v>
      </c>
    </row>
    <row r="12896" spans="1:16">
      <c r="A12896" s="75" t="s">
        <v>24557</v>
      </c>
      <c r="B12896" s="85">
        <v>12892</v>
      </c>
      <c r="C12896" s="85">
        <v>15008</v>
      </c>
      <c r="D12896" s="85">
        <v>12892</v>
      </c>
      <c r="E12896" s="86" t="s">
        <v>24558</v>
      </c>
      <c r="F12896" s="85" t="s">
        <v>238</v>
      </c>
      <c r="G12896" s="86" t="s">
        <v>17654</v>
      </c>
      <c r="H12896" s="85" t="s">
        <v>1</v>
      </c>
      <c r="I12896" s="85">
        <v>1</v>
      </c>
      <c r="J12896" s="88">
        <v>0.73309982665976714</v>
      </c>
      <c r="K12896" s="146">
        <v>0.85543646214971802</v>
      </c>
      <c r="L12896" s="147">
        <v>3.577426174817522E-9</v>
      </c>
      <c r="M12896" s="147">
        <v>0.53704534434712659</v>
      </c>
      <c r="N12896" s="87">
        <v>55.149927841661309</v>
      </c>
      <c r="O12896" s="88">
        <v>0.44130065537958529</v>
      </c>
      <c r="P12896" s="89">
        <v>8.0018355898231714</v>
      </c>
    </row>
    <row r="12897" spans="1:16">
      <c r="A12897" s="75" t="s">
        <v>25848</v>
      </c>
      <c r="B12897" s="85">
        <v>12893</v>
      </c>
      <c r="C12897" s="85">
        <v>16005</v>
      </c>
      <c r="D12897" s="85">
        <v>12893</v>
      </c>
      <c r="E12897" s="86" t="s">
        <v>25842</v>
      </c>
      <c r="F12897" s="85" t="s">
        <v>32</v>
      </c>
      <c r="G12897" s="86" t="s">
        <v>17654</v>
      </c>
      <c r="H12897" s="85" t="s">
        <v>1</v>
      </c>
      <c r="I12897" s="85">
        <v>1</v>
      </c>
      <c r="J12897" s="88">
        <v>0.95491124397843319</v>
      </c>
      <c r="K12897" s="146">
        <v>0.76608834815808557</v>
      </c>
      <c r="L12897" s="147">
        <v>3.9059467725007163E-9</v>
      </c>
      <c r="M12897" s="147">
        <v>0.50384403766285069</v>
      </c>
      <c r="N12897" s="87">
        <v>52.344365666249693</v>
      </c>
      <c r="O12897" s="88">
        <v>0.38202529614200009</v>
      </c>
      <c r="P12897" s="89">
        <v>7.2983078747732391</v>
      </c>
    </row>
    <row r="12898" spans="1:16">
      <c r="A12898" s="75" t="s">
        <v>17661</v>
      </c>
      <c r="B12898" s="85">
        <v>12894</v>
      </c>
      <c r="C12898" s="85">
        <v>11645</v>
      </c>
      <c r="D12898" s="85">
        <v>12894</v>
      </c>
      <c r="E12898" s="86" t="s">
        <v>17662</v>
      </c>
      <c r="F12898" s="85" t="s">
        <v>55</v>
      </c>
      <c r="G12898" s="86" t="s">
        <v>17663</v>
      </c>
      <c r="H12898" s="85" t="s">
        <v>1</v>
      </c>
      <c r="I12898" s="85">
        <v>1</v>
      </c>
      <c r="J12898" s="88">
        <v>1.36451723191923</v>
      </c>
      <c r="K12898" s="146">
        <v>3.1690768570194412</v>
      </c>
      <c r="L12898" s="147">
        <v>8.9271616169847176E-9</v>
      </c>
      <c r="M12898" s="147">
        <v>0.11494781540020051</v>
      </c>
      <c r="N12898" s="87">
        <v>32.400217869319711</v>
      </c>
      <c r="O12898" s="88">
        <v>1.026530787264303</v>
      </c>
      <c r="P12898" s="89">
        <v>31.682835942789804</v>
      </c>
    </row>
    <row r="12899" spans="1:16">
      <c r="A12899" s="75" t="s">
        <v>24559</v>
      </c>
      <c r="B12899" s="85">
        <v>12895</v>
      </c>
      <c r="C12899" s="85">
        <v>15009</v>
      </c>
      <c r="D12899" s="85">
        <v>12895</v>
      </c>
      <c r="E12899" s="86" t="s">
        <v>24560</v>
      </c>
      <c r="F12899" s="85" t="s">
        <v>38</v>
      </c>
      <c r="G12899" s="86" t="s">
        <v>17663</v>
      </c>
      <c r="H12899" s="85" t="s">
        <v>1</v>
      </c>
      <c r="I12899" s="85">
        <v>1</v>
      </c>
      <c r="J12899" s="88">
        <v>1.3763223797764581</v>
      </c>
      <c r="K12899" s="146">
        <v>3.2563100656629986</v>
      </c>
      <c r="L12899" s="147">
        <v>8.9614708114861617E-9</v>
      </c>
      <c r="M12899" s="147">
        <v>0.1101519568431599</v>
      </c>
      <c r="N12899" s="87">
        <v>31.75298441398898</v>
      </c>
      <c r="O12899" s="88">
        <v>1.0337831789891421</v>
      </c>
      <c r="P12899" s="89">
        <v>32.557039852093467</v>
      </c>
    </row>
    <row r="12900" spans="1:16">
      <c r="A12900" s="75" t="s">
        <v>24561</v>
      </c>
      <c r="B12900" s="85">
        <v>12896</v>
      </c>
      <c r="C12900" s="85">
        <v>15010</v>
      </c>
      <c r="D12900" s="85">
        <v>12896</v>
      </c>
      <c r="E12900" s="86" t="s">
        <v>24560</v>
      </c>
      <c r="F12900" s="85" t="s">
        <v>11</v>
      </c>
      <c r="G12900" s="86" t="s">
        <v>17663</v>
      </c>
      <c r="H12900" s="85" t="s">
        <v>1</v>
      </c>
      <c r="I12900" s="85">
        <v>1</v>
      </c>
      <c r="J12900" s="88">
        <v>1.175639808029219</v>
      </c>
      <c r="K12900" s="146">
        <v>2.7608544541915903</v>
      </c>
      <c r="L12900" s="147">
        <v>7.9265085421784598E-9</v>
      </c>
      <c r="M12900" s="147">
        <v>0.1035404087852843</v>
      </c>
      <c r="N12900" s="87">
        <v>31.33833128606684</v>
      </c>
      <c r="O12900" s="88">
        <v>0.86207555928575186</v>
      </c>
      <c r="P12900" s="89">
        <v>27.508661881720375</v>
      </c>
    </row>
    <row r="12901" spans="1:16">
      <c r="A12901" s="75" t="s">
        <v>17664</v>
      </c>
      <c r="B12901" s="85">
        <v>12897</v>
      </c>
      <c r="C12901" s="85">
        <v>11646</v>
      </c>
      <c r="D12901" s="85">
        <v>12897</v>
      </c>
      <c r="E12901" s="86" t="s">
        <v>17665</v>
      </c>
      <c r="F12901" s="85" t="s">
        <v>55</v>
      </c>
      <c r="G12901" s="86" t="s">
        <v>17666</v>
      </c>
      <c r="H12901" s="85" t="s">
        <v>1</v>
      </c>
      <c r="I12901" s="85">
        <v>1</v>
      </c>
      <c r="J12901" s="88">
        <v>9.6185707942934631</v>
      </c>
      <c r="K12901" s="146">
        <v>52.244491048926641</v>
      </c>
      <c r="L12901" s="147">
        <v>1.3144623924321171E-7</v>
      </c>
      <c r="M12901" s="147">
        <v>1.116660339442163</v>
      </c>
      <c r="N12901" s="87">
        <v>167.80704719932359</v>
      </c>
      <c r="O12901" s="88">
        <v>8.4713346510751251</v>
      </c>
      <c r="P12901" s="89">
        <v>50.482591717454831</v>
      </c>
    </row>
    <row r="12902" spans="1:16">
      <c r="A12902" s="75" t="s">
        <v>24562</v>
      </c>
      <c r="B12902" s="85">
        <v>12898</v>
      </c>
      <c r="C12902" s="85">
        <v>15011</v>
      </c>
      <c r="D12902" s="85">
        <v>12898</v>
      </c>
      <c r="E12902" s="86" t="s">
        <v>24563</v>
      </c>
      <c r="F12902" s="85" t="s">
        <v>38</v>
      </c>
      <c r="G12902" s="86" t="s">
        <v>17666</v>
      </c>
      <c r="H12902" s="85" t="s">
        <v>1</v>
      </c>
      <c r="I12902" s="85">
        <v>1</v>
      </c>
      <c r="J12902" s="88">
        <v>10.13560541179992</v>
      </c>
      <c r="K12902" s="146">
        <v>53.219967498123737</v>
      </c>
      <c r="L12902" s="147">
        <v>1.3385868183176591E-7</v>
      </c>
      <c r="M12902" s="147">
        <v>1.097610257415331</v>
      </c>
      <c r="N12902" s="87">
        <v>167.0307401727448</v>
      </c>
      <c r="O12902" s="88">
        <v>8.9208915372088136</v>
      </c>
      <c r="P12902" s="89">
        <v>53.408681108535724</v>
      </c>
    </row>
    <row r="12903" spans="1:16">
      <c r="A12903" s="75" t="s">
        <v>24564</v>
      </c>
      <c r="B12903" s="85">
        <v>12899</v>
      </c>
      <c r="C12903" s="85">
        <v>15012</v>
      </c>
      <c r="D12903" s="85">
        <v>12899</v>
      </c>
      <c r="E12903" s="86" t="s">
        <v>24563</v>
      </c>
      <c r="F12903" s="85" t="s">
        <v>11</v>
      </c>
      <c r="G12903" s="86" t="s">
        <v>17666</v>
      </c>
      <c r="H12903" s="85" t="s">
        <v>1</v>
      </c>
      <c r="I12903" s="85">
        <v>1</v>
      </c>
      <c r="J12903" s="88">
        <v>8.3483654375356995</v>
      </c>
      <c r="K12903" s="146">
        <v>49.991544898439159</v>
      </c>
      <c r="L12903" s="147">
        <v>1.2543344247596819E-7</v>
      </c>
      <c r="M12903" s="147">
        <v>1.125007258938205</v>
      </c>
      <c r="N12903" s="87">
        <v>166.04266730033169</v>
      </c>
      <c r="O12903" s="88">
        <v>7.3586852523674207</v>
      </c>
      <c r="P12903" s="89">
        <v>44.318038080280346</v>
      </c>
    </row>
    <row r="12904" spans="1:16">
      <c r="A12904" s="75" t="s">
        <v>17667</v>
      </c>
      <c r="B12904" s="85">
        <v>12900</v>
      </c>
      <c r="C12904" s="85">
        <v>11647</v>
      </c>
      <c r="D12904" s="85">
        <v>12900</v>
      </c>
      <c r="E12904" s="86" t="s">
        <v>17668</v>
      </c>
      <c r="F12904" s="85" t="s">
        <v>55</v>
      </c>
      <c r="G12904" s="86" t="s">
        <v>17669</v>
      </c>
      <c r="H12904" s="85" t="s">
        <v>1</v>
      </c>
      <c r="I12904" s="85">
        <v>1</v>
      </c>
      <c r="J12904" s="88">
        <v>0.73491935966535293</v>
      </c>
      <c r="K12904" s="146">
        <v>0.67204325515846075</v>
      </c>
      <c r="L12904" s="147">
        <v>2.894804124069079E-9</v>
      </c>
      <c r="M12904" s="147">
        <v>0.44978820778964351</v>
      </c>
      <c r="N12904" s="87">
        <v>59.67656679171948</v>
      </c>
      <c r="O12904" s="88">
        <v>0.40841646151802402</v>
      </c>
      <c r="P12904" s="89">
        <v>6.8438330734316724</v>
      </c>
    </row>
    <row r="12905" spans="1:16">
      <c r="A12905" s="75" t="s">
        <v>24573</v>
      </c>
      <c r="B12905" s="85">
        <v>12901</v>
      </c>
      <c r="C12905" s="85">
        <v>15019</v>
      </c>
      <c r="D12905" s="85">
        <v>12901</v>
      </c>
      <c r="E12905" s="86" t="s">
        <v>24572</v>
      </c>
      <c r="F12905" s="85" t="s">
        <v>55</v>
      </c>
      <c r="G12905" s="86" t="s">
        <v>17669</v>
      </c>
      <c r="H12905" s="85" t="s">
        <v>1</v>
      </c>
      <c r="I12905" s="85">
        <v>1</v>
      </c>
      <c r="J12905" s="88">
        <v>0.73491935966535293</v>
      </c>
      <c r="K12905" s="146">
        <v>0.67204325515846075</v>
      </c>
      <c r="L12905" s="147">
        <v>2.894804124069079E-9</v>
      </c>
      <c r="M12905" s="147">
        <v>0.44978820778964351</v>
      </c>
      <c r="N12905" s="87">
        <v>59.67656679171948</v>
      </c>
      <c r="O12905" s="88">
        <v>0.40841646151802402</v>
      </c>
      <c r="P12905" s="89">
        <v>6.8438330734316724</v>
      </c>
    </row>
    <row r="12906" spans="1:16">
      <c r="A12906" s="75" t="s">
        <v>17670</v>
      </c>
      <c r="B12906" s="85">
        <v>12902</v>
      </c>
      <c r="C12906" s="85">
        <v>11648</v>
      </c>
      <c r="D12906" s="85">
        <v>12902</v>
      </c>
      <c r="E12906" s="86" t="s">
        <v>17671</v>
      </c>
      <c r="F12906" s="85" t="s">
        <v>55</v>
      </c>
      <c r="G12906" s="86" t="s">
        <v>17672</v>
      </c>
      <c r="H12906" s="85" t="s">
        <v>260</v>
      </c>
      <c r="I12906" s="85">
        <v>1</v>
      </c>
      <c r="J12906" s="88">
        <v>13686512661.999849</v>
      </c>
      <c r="K12906" s="146">
        <v>32480883442.804058</v>
      </c>
      <c r="L12906" s="147">
        <v>61.127011809205023</v>
      </c>
      <c r="M12906" s="147">
        <v>1492305408.7421479</v>
      </c>
      <c r="N12906" s="87">
        <v>160827032658.84869</v>
      </c>
      <c r="O12906" s="88">
        <v>12191517330.385679</v>
      </c>
      <c r="P12906" s="89">
        <v>75.805149972807783</v>
      </c>
    </row>
    <row r="12907" spans="1:16">
      <c r="A12907" s="75" t="s">
        <v>24589</v>
      </c>
      <c r="B12907" s="85">
        <v>12903</v>
      </c>
      <c r="C12907" s="85">
        <v>15034</v>
      </c>
      <c r="D12907" s="85">
        <v>12903</v>
      </c>
      <c r="E12907" s="86" t="s">
        <v>24590</v>
      </c>
      <c r="F12907" s="85" t="s">
        <v>55</v>
      </c>
      <c r="G12907" s="86" t="s">
        <v>17672</v>
      </c>
      <c r="H12907" s="85" t="s">
        <v>260</v>
      </c>
      <c r="I12907" s="85">
        <v>1</v>
      </c>
      <c r="J12907" s="88">
        <v>13686512661.999849</v>
      </c>
      <c r="K12907" s="146">
        <v>32480883442.804058</v>
      </c>
      <c r="L12907" s="147">
        <v>61.127011809205023</v>
      </c>
      <c r="M12907" s="147">
        <v>1492305408.7421479</v>
      </c>
      <c r="N12907" s="87">
        <v>160827032658.84869</v>
      </c>
      <c r="O12907" s="88">
        <v>12191517330.385679</v>
      </c>
      <c r="P12907" s="89">
        <v>75.805149972807783</v>
      </c>
    </row>
    <row r="12908" spans="1:16">
      <c r="A12908" s="75" t="s">
        <v>17673</v>
      </c>
      <c r="B12908" s="85">
        <v>12904</v>
      </c>
      <c r="C12908" s="85">
        <v>11649</v>
      </c>
      <c r="D12908" s="85">
        <v>12904</v>
      </c>
      <c r="E12908" s="86" t="s">
        <v>17674</v>
      </c>
      <c r="F12908" s="85" t="s">
        <v>55</v>
      </c>
      <c r="G12908" s="86" t="s">
        <v>17675</v>
      </c>
      <c r="H12908" s="85" t="s">
        <v>260</v>
      </c>
      <c r="I12908" s="85">
        <v>1</v>
      </c>
      <c r="J12908" s="88">
        <v>28357.79751258354</v>
      </c>
      <c r="K12908" s="146">
        <v>55884.098694127359</v>
      </c>
      <c r="L12908" s="147">
        <v>1.949495017589047E-4</v>
      </c>
      <c r="M12908" s="147">
        <v>2738.602899401822</v>
      </c>
      <c r="N12908" s="87">
        <v>304847.33732013637</v>
      </c>
      <c r="O12908" s="88">
        <v>25468.863321519621</v>
      </c>
      <c r="P12908" s="89">
        <v>83.546287612062741</v>
      </c>
    </row>
    <row r="12909" spans="1:16">
      <c r="A12909" s="75" t="s">
        <v>24612</v>
      </c>
      <c r="B12909" s="85">
        <v>12905</v>
      </c>
      <c r="C12909" s="85">
        <v>15051</v>
      </c>
      <c r="D12909" s="85">
        <v>12905</v>
      </c>
      <c r="E12909" s="86" t="s">
        <v>24613</v>
      </c>
      <c r="F12909" s="85" t="s">
        <v>32</v>
      </c>
      <c r="G12909" s="86" t="s">
        <v>17675</v>
      </c>
      <c r="H12909" s="85" t="s">
        <v>260</v>
      </c>
      <c r="I12909" s="85">
        <v>1</v>
      </c>
      <c r="J12909" s="88">
        <v>25545.020448655971</v>
      </c>
      <c r="K12909" s="146">
        <v>51627.371080023375</v>
      </c>
      <c r="L12909" s="147">
        <v>1.761936029598234E-4</v>
      </c>
      <c r="M12909" s="147">
        <v>2460.1390933750158</v>
      </c>
      <c r="N12909" s="87">
        <v>269878.48919416743</v>
      </c>
      <c r="O12909" s="88">
        <v>23095.65406005254</v>
      </c>
      <c r="P12909" s="89">
        <v>85.577972994491191</v>
      </c>
    </row>
    <row r="12910" spans="1:16">
      <c r="A12910" s="75" t="s">
        <v>24614</v>
      </c>
      <c r="B12910" s="85">
        <v>12906</v>
      </c>
      <c r="C12910" s="85">
        <v>15052</v>
      </c>
      <c r="D12910" s="85">
        <v>12906</v>
      </c>
      <c r="E12910" s="86" t="s">
        <v>24613</v>
      </c>
      <c r="F12910" s="85" t="s">
        <v>38</v>
      </c>
      <c r="G12910" s="86" t="s">
        <v>17675</v>
      </c>
      <c r="H12910" s="85" t="s">
        <v>260</v>
      </c>
      <c r="I12910" s="85">
        <v>1</v>
      </c>
      <c r="J12910" s="88">
        <v>28381.673286862759</v>
      </c>
      <c r="K12910" s="146">
        <v>55920.231194276923</v>
      </c>
      <c r="L12910" s="147">
        <v>1.9510870797964471E-4</v>
      </c>
      <c r="M12910" s="147">
        <v>2740.9665915205128</v>
      </c>
      <c r="N12910" s="87">
        <v>305144.164372436</v>
      </c>
      <c r="O12910" s="88">
        <v>25489.007900118031</v>
      </c>
      <c r="P12910" s="89">
        <v>83.531035084806888</v>
      </c>
    </row>
    <row r="12911" spans="1:16">
      <c r="A12911" s="75" t="s">
        <v>17676</v>
      </c>
      <c r="B12911" s="85">
        <v>12907</v>
      </c>
      <c r="C12911" s="85">
        <v>11650</v>
      </c>
      <c r="D12911" s="85">
        <v>12907</v>
      </c>
      <c r="E12911" s="86" t="s">
        <v>17677</v>
      </c>
      <c r="F12911" s="85" t="s">
        <v>55</v>
      </c>
      <c r="G12911" s="86" t="s">
        <v>17678</v>
      </c>
      <c r="H12911" s="85" t="s">
        <v>53</v>
      </c>
      <c r="I12911" s="85">
        <v>1</v>
      </c>
      <c r="J12911" s="88">
        <v>6.923121906649396E-2</v>
      </c>
      <c r="K12911" s="146">
        <v>4.4006556551984162E-2</v>
      </c>
      <c r="L12911" s="147">
        <v>2.3593072960767312E-10</v>
      </c>
      <c r="M12911" s="147">
        <v>9.3378466135509378E-3</v>
      </c>
      <c r="N12911" s="87">
        <v>1.236232973033895</v>
      </c>
      <c r="O12911" s="88">
        <v>6.2828436094115037E-2</v>
      </c>
      <c r="P12911" s="89">
        <v>50.822488531368762</v>
      </c>
    </row>
    <row r="12912" spans="1:16">
      <c r="A12912" s="75" t="s">
        <v>24617</v>
      </c>
      <c r="B12912" s="85">
        <v>12908</v>
      </c>
      <c r="C12912" s="85">
        <v>15054</v>
      </c>
      <c r="D12912" s="85">
        <v>12908</v>
      </c>
      <c r="E12912" s="86" t="s">
        <v>17678</v>
      </c>
      <c r="F12912" s="85" t="s">
        <v>6128</v>
      </c>
      <c r="G12912" s="86" t="s">
        <v>17678</v>
      </c>
      <c r="H12912" s="85" t="s">
        <v>53</v>
      </c>
      <c r="I12912" s="85">
        <v>1</v>
      </c>
      <c r="J12912" s="88">
        <v>6.2628913536339315E-2</v>
      </c>
      <c r="K12912" s="146">
        <v>3.8817988118712676E-2</v>
      </c>
      <c r="L12912" s="147">
        <v>2.126307020484945E-10</v>
      </c>
      <c r="M12912" s="147">
        <v>8.7408652487747044E-3</v>
      </c>
      <c r="N12912" s="87">
        <v>1.158220711650793</v>
      </c>
      <c r="O12912" s="88">
        <v>5.823158588247794E-2</v>
      </c>
      <c r="P12912" s="89">
        <v>50.276760980626413</v>
      </c>
    </row>
    <row r="12913" spans="1:16">
      <c r="A12913" s="75" t="s">
        <v>24618</v>
      </c>
      <c r="B12913" s="85">
        <v>12909</v>
      </c>
      <c r="C12913" s="85">
        <v>15055</v>
      </c>
      <c r="D12913" s="85">
        <v>12909</v>
      </c>
      <c r="E12913" s="86" t="s">
        <v>17678</v>
      </c>
      <c r="F12913" s="85" t="s">
        <v>6139</v>
      </c>
      <c r="G12913" s="86" t="s">
        <v>17678</v>
      </c>
      <c r="H12913" s="85" t="s">
        <v>53</v>
      </c>
      <c r="I12913" s="85">
        <v>1</v>
      </c>
      <c r="J12913" s="88">
        <v>6.2860406565699592E-2</v>
      </c>
      <c r="K12913" s="146">
        <v>3.768717169063953E-2</v>
      </c>
      <c r="L12913" s="147">
        <v>2.1005111820480581E-10</v>
      </c>
      <c r="M12913" s="147">
        <v>8.8222027807234073E-3</v>
      </c>
      <c r="N12913" s="87">
        <v>1.1699483400811479</v>
      </c>
      <c r="O12913" s="88">
        <v>5.9141724844674039E-2</v>
      </c>
      <c r="P12913" s="89">
        <v>50.550714778202902</v>
      </c>
    </row>
    <row r="12914" spans="1:16">
      <c r="A12914" s="75" t="s">
        <v>24619</v>
      </c>
      <c r="B12914" s="85">
        <v>12910</v>
      </c>
      <c r="C12914" s="85">
        <v>15056</v>
      </c>
      <c r="D12914" s="85">
        <v>12910</v>
      </c>
      <c r="E12914" s="86" t="s">
        <v>17678</v>
      </c>
      <c r="F12914" s="85" t="s">
        <v>2872</v>
      </c>
      <c r="G12914" s="86" t="s">
        <v>17678</v>
      </c>
      <c r="H12914" s="85" t="s">
        <v>53</v>
      </c>
      <c r="I12914" s="85">
        <v>1</v>
      </c>
      <c r="J12914" s="88">
        <v>7.0026350751442146E-2</v>
      </c>
      <c r="K12914" s="146">
        <v>4.6113043039817711E-2</v>
      </c>
      <c r="L12914" s="147">
        <v>2.4162858955244472E-10</v>
      </c>
      <c r="M12914" s="147">
        <v>9.6001201848317577E-3</v>
      </c>
      <c r="N12914" s="87">
        <v>1.2706233784357051</v>
      </c>
      <c r="O12914" s="88">
        <v>6.4910595376069011E-2</v>
      </c>
      <c r="P12914" s="89">
        <v>51.085629682008523</v>
      </c>
    </row>
    <row r="12915" spans="1:16">
      <c r="A12915" s="75" t="s">
        <v>24620</v>
      </c>
      <c r="B12915" s="85">
        <v>12911</v>
      </c>
      <c r="C12915" s="85">
        <v>15057</v>
      </c>
      <c r="D12915" s="85">
        <v>12911</v>
      </c>
      <c r="E12915" s="86" t="s">
        <v>17678</v>
      </c>
      <c r="F12915" s="85" t="s">
        <v>232</v>
      </c>
      <c r="G12915" s="86" t="s">
        <v>17678</v>
      </c>
      <c r="H12915" s="85" t="s">
        <v>53</v>
      </c>
      <c r="I12915" s="85">
        <v>1</v>
      </c>
      <c r="J12915" s="88">
        <v>6.4728879455529159E-2</v>
      </c>
      <c r="K12915" s="146">
        <v>4.0073026707145666E-2</v>
      </c>
      <c r="L12915" s="147">
        <v>2.212725143701818E-10</v>
      </c>
      <c r="M12915" s="147">
        <v>8.8885983639044475E-3</v>
      </c>
      <c r="N12915" s="87">
        <v>1.1734329102361409</v>
      </c>
      <c r="O12915" s="88">
        <v>5.9301085608155918E-2</v>
      </c>
      <c r="P12915" s="89">
        <v>50.536409104311041</v>
      </c>
    </row>
    <row r="12916" spans="1:16">
      <c r="A12916" s="75" t="s">
        <v>24621</v>
      </c>
      <c r="B12916" s="85">
        <v>12912</v>
      </c>
      <c r="C12916" s="85">
        <v>15058</v>
      </c>
      <c r="D12916" s="85">
        <v>12912</v>
      </c>
      <c r="E12916" s="86" t="s">
        <v>17678</v>
      </c>
      <c r="F12916" s="85" t="s">
        <v>758</v>
      </c>
      <c r="G12916" s="86" t="s">
        <v>17678</v>
      </c>
      <c r="H12916" s="85" t="s">
        <v>53</v>
      </c>
      <c r="I12916" s="85">
        <v>1</v>
      </c>
      <c r="J12916" s="88">
        <v>6.7542860938331131E-2</v>
      </c>
      <c r="K12916" s="146">
        <v>4.1569518571009031E-2</v>
      </c>
      <c r="L12916" s="147">
        <v>2.2844500845738899E-10</v>
      </c>
      <c r="M12916" s="147">
        <v>9.1693217522574831E-3</v>
      </c>
      <c r="N12916" s="87">
        <v>1.216954037079748</v>
      </c>
      <c r="O12916" s="88">
        <v>6.1637615954663078E-2</v>
      </c>
      <c r="P12916" s="89">
        <v>50.649091154314412</v>
      </c>
    </row>
    <row r="12917" spans="1:16">
      <c r="A12917" s="75" t="s">
        <v>24622</v>
      </c>
      <c r="B12917" s="85">
        <v>12913</v>
      </c>
      <c r="C12917" s="85">
        <v>15059</v>
      </c>
      <c r="D12917" s="85">
        <v>12913</v>
      </c>
      <c r="E12917" s="86" t="s">
        <v>17678</v>
      </c>
      <c r="F12917" s="85" t="s">
        <v>32</v>
      </c>
      <c r="G12917" s="86" t="s">
        <v>17678</v>
      </c>
      <c r="H12917" s="85" t="s">
        <v>53</v>
      </c>
      <c r="I12917" s="85">
        <v>1</v>
      </c>
      <c r="J12917" s="88">
        <v>7.4241286109703777E-2</v>
      </c>
      <c r="K12917" s="146">
        <v>4.7154793757770638E-2</v>
      </c>
      <c r="L12917" s="147">
        <v>2.521831593001424E-10</v>
      </c>
      <c r="M12917" s="147">
        <v>9.7340152439416607E-3</v>
      </c>
      <c r="N12917" s="87">
        <v>1.2878432537305691</v>
      </c>
      <c r="O12917" s="88">
        <v>6.5212993123386909E-2</v>
      </c>
      <c r="P12917" s="89">
        <v>50.637368277917915</v>
      </c>
    </row>
    <row r="12918" spans="1:16">
      <c r="A12918" s="75" t="s">
        <v>24623</v>
      </c>
      <c r="B12918" s="85">
        <v>12914</v>
      </c>
      <c r="C12918" s="85">
        <v>15060</v>
      </c>
      <c r="D12918" s="85">
        <v>12914</v>
      </c>
      <c r="E12918" s="86" t="s">
        <v>17678</v>
      </c>
      <c r="F12918" s="85" t="s">
        <v>283</v>
      </c>
      <c r="G12918" s="86" t="s">
        <v>17678</v>
      </c>
      <c r="H12918" s="85" t="s">
        <v>53</v>
      </c>
      <c r="I12918" s="85">
        <v>1</v>
      </c>
      <c r="J12918" s="88">
        <v>6.5768732469245292E-2</v>
      </c>
      <c r="K12918" s="146">
        <v>4.0684932814412288E-2</v>
      </c>
      <c r="L12918" s="147">
        <v>2.21807679922899E-10</v>
      </c>
      <c r="M12918" s="147">
        <v>9.018982980889316E-3</v>
      </c>
      <c r="N12918" s="87">
        <v>1.1964009697440681</v>
      </c>
      <c r="O12918" s="88">
        <v>6.0849682260968208E-2</v>
      </c>
      <c r="P12918" s="89">
        <v>50.860609277159867</v>
      </c>
    </row>
    <row r="12919" spans="1:16">
      <c r="A12919" s="75" t="s">
        <v>24624</v>
      </c>
      <c r="B12919" s="85">
        <v>12915</v>
      </c>
      <c r="C12919" s="85">
        <v>15061</v>
      </c>
      <c r="D12919" s="85">
        <v>12915</v>
      </c>
      <c r="E12919" s="86" t="s">
        <v>17678</v>
      </c>
      <c r="F12919" s="85" t="s">
        <v>235</v>
      </c>
      <c r="G12919" s="86" t="s">
        <v>17678</v>
      </c>
      <c r="H12919" s="85" t="s">
        <v>53</v>
      </c>
      <c r="I12919" s="85">
        <v>1</v>
      </c>
      <c r="J12919" s="88">
        <v>6.3053370483346097E-2</v>
      </c>
      <c r="K12919" s="146">
        <v>3.9549544708293881E-2</v>
      </c>
      <c r="L12919" s="147">
        <v>2.14718757804099E-10</v>
      </c>
      <c r="M12919" s="147">
        <v>8.9102039716472837E-3</v>
      </c>
      <c r="N12919" s="87">
        <v>1.175086003020694</v>
      </c>
      <c r="O12919" s="88">
        <v>5.9738987191475572E-2</v>
      </c>
      <c r="P12919" s="89">
        <v>50.837970189339011</v>
      </c>
    </row>
    <row r="12920" spans="1:16">
      <c r="A12920" s="75" t="s">
        <v>24625</v>
      </c>
      <c r="B12920" s="85">
        <v>12916</v>
      </c>
      <c r="C12920" s="85">
        <v>15062</v>
      </c>
      <c r="D12920" s="85">
        <v>12916</v>
      </c>
      <c r="E12920" s="86" t="s">
        <v>17678</v>
      </c>
      <c r="F12920" s="85" t="s">
        <v>429</v>
      </c>
      <c r="G12920" s="86" t="s">
        <v>17678</v>
      </c>
      <c r="H12920" s="85" t="s">
        <v>53</v>
      </c>
      <c r="I12920" s="85">
        <v>1</v>
      </c>
      <c r="J12920" s="88">
        <v>6.2726315266252039E-2</v>
      </c>
      <c r="K12920" s="146">
        <v>3.7684597572045044E-2</v>
      </c>
      <c r="L12920" s="147">
        <v>2.099024580605762E-10</v>
      </c>
      <c r="M12920" s="147">
        <v>8.7797115410663644E-3</v>
      </c>
      <c r="N12920" s="87">
        <v>1.1679613898922481</v>
      </c>
      <c r="O12920" s="88">
        <v>5.908555583568708E-2</v>
      </c>
      <c r="P12920" s="89">
        <v>50.588620777214309</v>
      </c>
    </row>
    <row r="12921" spans="1:16">
      <c r="A12921" s="75" t="s">
        <v>24626</v>
      </c>
      <c r="B12921" s="85">
        <v>12917</v>
      </c>
      <c r="C12921" s="85">
        <v>15063</v>
      </c>
      <c r="D12921" s="85">
        <v>12917</v>
      </c>
      <c r="E12921" s="86" t="s">
        <v>17678</v>
      </c>
      <c r="F12921" s="85" t="s">
        <v>6208</v>
      </c>
      <c r="G12921" s="86" t="s">
        <v>17678</v>
      </c>
      <c r="H12921" s="85" t="s">
        <v>53</v>
      </c>
      <c r="I12921" s="85">
        <v>1</v>
      </c>
      <c r="J12921" s="88">
        <v>7.0245735498786141E-2</v>
      </c>
      <c r="K12921" s="146">
        <v>4.2344567172541779E-2</v>
      </c>
      <c r="L12921" s="147">
        <v>2.3569303179952128E-10</v>
      </c>
      <c r="M12921" s="147">
        <v>9.3595411778042148E-3</v>
      </c>
      <c r="N12921" s="87">
        <v>1.239744055239143</v>
      </c>
      <c r="O12921" s="88">
        <v>6.3007433330433668E-2</v>
      </c>
      <c r="P12921" s="89">
        <v>50.822936447378012</v>
      </c>
    </row>
    <row r="12922" spans="1:16">
      <c r="A12922" s="75" t="s">
        <v>24627</v>
      </c>
      <c r="B12922" s="85">
        <v>12918</v>
      </c>
      <c r="C12922" s="85">
        <v>15064</v>
      </c>
      <c r="D12922" s="85">
        <v>12918</v>
      </c>
      <c r="E12922" s="86" t="s">
        <v>17678</v>
      </c>
      <c r="F12922" s="85" t="s">
        <v>1185</v>
      </c>
      <c r="G12922" s="86" t="s">
        <v>17678</v>
      </c>
      <c r="H12922" s="85" t="s">
        <v>53</v>
      </c>
      <c r="I12922" s="85">
        <v>1</v>
      </c>
      <c r="J12922" s="88">
        <v>6.8802920813622104E-2</v>
      </c>
      <c r="K12922" s="146">
        <v>4.2512493878849617E-2</v>
      </c>
      <c r="L12922" s="147">
        <v>2.358415647820885E-10</v>
      </c>
      <c r="M12922" s="147">
        <v>9.1184584142900288E-3</v>
      </c>
      <c r="N12922" s="87">
        <v>1.203498574323034</v>
      </c>
      <c r="O12922" s="88">
        <v>6.0773671558051093E-2</v>
      </c>
      <c r="P12922" s="89">
        <v>50.497501912070135</v>
      </c>
    </row>
    <row r="12923" spans="1:16">
      <c r="A12923" s="75" t="s">
        <v>24628</v>
      </c>
      <c r="B12923" s="85">
        <v>12919</v>
      </c>
      <c r="C12923" s="85">
        <v>15065</v>
      </c>
      <c r="D12923" s="85">
        <v>12919</v>
      </c>
      <c r="E12923" s="86" t="s">
        <v>17678</v>
      </c>
      <c r="F12923" s="85" t="s">
        <v>965</v>
      </c>
      <c r="G12923" s="86" t="s">
        <v>17678</v>
      </c>
      <c r="H12923" s="85" t="s">
        <v>53</v>
      </c>
      <c r="I12923" s="85">
        <v>1</v>
      </c>
      <c r="J12923" s="88">
        <v>7.7352480077344313E-2</v>
      </c>
      <c r="K12923" s="146">
        <v>5.1304561652804732E-2</v>
      </c>
      <c r="L12923" s="147">
        <v>2.6918027987340828E-10</v>
      </c>
      <c r="M12923" s="147">
        <v>1.0153002663858371E-2</v>
      </c>
      <c r="N12923" s="87">
        <v>1.3441467707728769</v>
      </c>
      <c r="O12923" s="88">
        <v>6.8950947138458327E-2</v>
      </c>
      <c r="P12923" s="89">
        <v>51.29718616874846</v>
      </c>
    </row>
    <row r="12924" spans="1:16">
      <c r="A12924" s="75" t="s">
        <v>24629</v>
      </c>
      <c r="B12924" s="85">
        <v>12920</v>
      </c>
      <c r="C12924" s="85">
        <v>15066</v>
      </c>
      <c r="D12924" s="85">
        <v>12920</v>
      </c>
      <c r="E12924" s="86" t="s">
        <v>17678</v>
      </c>
      <c r="F12924" s="85" t="s">
        <v>1084</v>
      </c>
      <c r="G12924" s="86" t="s">
        <v>17678</v>
      </c>
      <c r="H12924" s="85" t="s">
        <v>53</v>
      </c>
      <c r="I12924" s="85">
        <v>1</v>
      </c>
      <c r="J12924" s="88">
        <v>7.4752158517398637E-2</v>
      </c>
      <c r="K12924" s="146">
        <v>4.8436515412266616E-2</v>
      </c>
      <c r="L12924" s="147">
        <v>2.562237354761609E-10</v>
      </c>
      <c r="M12924" s="147">
        <v>9.9174273425349044E-3</v>
      </c>
      <c r="N12924" s="87">
        <v>1.3132412297397329</v>
      </c>
      <c r="O12924" s="88">
        <v>6.6968055490167724E-2</v>
      </c>
      <c r="P12924" s="89">
        <v>50.994481420172825</v>
      </c>
    </row>
    <row r="12925" spans="1:16">
      <c r="A12925" s="75" t="s">
        <v>24630</v>
      </c>
      <c r="B12925" s="85">
        <v>12921</v>
      </c>
      <c r="C12925" s="85">
        <v>15067</v>
      </c>
      <c r="D12925" s="85">
        <v>12921</v>
      </c>
      <c r="E12925" s="86" t="s">
        <v>17678</v>
      </c>
      <c r="F12925" s="85" t="s">
        <v>4370</v>
      </c>
      <c r="G12925" s="86" t="s">
        <v>17678</v>
      </c>
      <c r="H12925" s="85" t="s">
        <v>53</v>
      </c>
      <c r="I12925" s="85">
        <v>1</v>
      </c>
      <c r="J12925" s="88">
        <v>6.1209811879826791E-2</v>
      </c>
      <c r="K12925" s="146">
        <v>3.6700812152460578E-2</v>
      </c>
      <c r="L12925" s="147">
        <v>2.0308391461543161E-10</v>
      </c>
      <c r="M12925" s="147">
        <v>8.8372696216699083E-3</v>
      </c>
      <c r="N12925" s="87">
        <v>1.1738374481020779</v>
      </c>
      <c r="O12925" s="88">
        <v>5.9563046330447768E-2</v>
      </c>
      <c r="P12925" s="89">
        <v>50.742158913700045</v>
      </c>
    </row>
    <row r="12926" spans="1:16">
      <c r="A12926" s="75" t="s">
        <v>24631</v>
      </c>
      <c r="B12926" s="85">
        <v>12922</v>
      </c>
      <c r="C12926" s="85">
        <v>15068</v>
      </c>
      <c r="D12926" s="85">
        <v>12922</v>
      </c>
      <c r="E12926" s="86" t="s">
        <v>17678</v>
      </c>
      <c r="F12926" s="85" t="s">
        <v>2897</v>
      </c>
      <c r="G12926" s="86" t="s">
        <v>17678</v>
      </c>
      <c r="H12926" s="85" t="s">
        <v>53</v>
      </c>
      <c r="I12926" s="85">
        <v>1</v>
      </c>
      <c r="J12926" s="88">
        <v>6.8247357822013188E-2</v>
      </c>
      <c r="K12926" s="146">
        <v>4.7972654349059028E-2</v>
      </c>
      <c r="L12926" s="147">
        <v>2.3154149839565779E-10</v>
      </c>
      <c r="M12926" s="147">
        <v>9.1969965176959909E-3</v>
      </c>
      <c r="N12926" s="87">
        <v>1.219897855929176</v>
      </c>
      <c r="O12926" s="88">
        <v>6.2293500329881228E-2</v>
      </c>
      <c r="P12926" s="89">
        <v>51.064521531135327</v>
      </c>
    </row>
    <row r="12927" spans="1:16">
      <c r="A12927" s="75" t="s">
        <v>24632</v>
      </c>
      <c r="B12927" s="85">
        <v>12923</v>
      </c>
      <c r="C12927" s="85">
        <v>15069</v>
      </c>
      <c r="D12927" s="85">
        <v>12923</v>
      </c>
      <c r="E12927" s="86" t="s">
        <v>17678</v>
      </c>
      <c r="F12927" s="85" t="s">
        <v>6252</v>
      </c>
      <c r="G12927" s="86" t="s">
        <v>17678</v>
      </c>
      <c r="H12927" s="85" t="s">
        <v>53</v>
      </c>
      <c r="I12927" s="85">
        <v>1</v>
      </c>
      <c r="J12927" s="88">
        <v>6.8753892573047801E-2</v>
      </c>
      <c r="K12927" s="146">
        <v>4.3000699240843605E-2</v>
      </c>
      <c r="L12927" s="147">
        <v>2.3306125567908269E-10</v>
      </c>
      <c r="M12927" s="147">
        <v>9.3279865836324704E-3</v>
      </c>
      <c r="N12927" s="87">
        <v>1.2338549032981829</v>
      </c>
      <c r="O12927" s="88">
        <v>6.2807296896620998E-2</v>
      </c>
      <c r="P12927" s="89">
        <v>50.903308588986093</v>
      </c>
    </row>
    <row r="12928" spans="1:16">
      <c r="A12928" s="75" t="s">
        <v>24633</v>
      </c>
      <c r="B12928" s="85">
        <v>12924</v>
      </c>
      <c r="C12928" s="85">
        <v>15070</v>
      </c>
      <c r="D12928" s="85">
        <v>12924</v>
      </c>
      <c r="E12928" s="86" t="s">
        <v>17678</v>
      </c>
      <c r="F12928" s="85" t="s">
        <v>4883</v>
      </c>
      <c r="G12928" s="86" t="s">
        <v>17678</v>
      </c>
      <c r="H12928" s="85" t="s">
        <v>53</v>
      </c>
      <c r="I12928" s="85">
        <v>1</v>
      </c>
      <c r="J12928" s="88">
        <v>6.7555072956400217E-2</v>
      </c>
      <c r="K12928" s="146">
        <v>4.3599107547397563E-2</v>
      </c>
      <c r="L12928" s="147">
        <v>2.3087267648698821E-10</v>
      </c>
      <c r="M12928" s="147">
        <v>9.1608807600394165E-3</v>
      </c>
      <c r="N12928" s="87">
        <v>1.209606201086745</v>
      </c>
      <c r="O12928" s="88">
        <v>6.130567552248288E-2</v>
      </c>
      <c r="P12928" s="89">
        <v>50.682342292395738</v>
      </c>
    </row>
    <row r="12929" spans="1:16">
      <c r="A12929" s="75" t="s">
        <v>24634</v>
      </c>
      <c r="B12929" s="85">
        <v>12925</v>
      </c>
      <c r="C12929" s="85">
        <v>15071</v>
      </c>
      <c r="D12929" s="85">
        <v>12925</v>
      </c>
      <c r="E12929" s="86" t="s">
        <v>17678</v>
      </c>
      <c r="F12929" s="85" t="s">
        <v>1068</v>
      </c>
      <c r="G12929" s="86" t="s">
        <v>17678</v>
      </c>
      <c r="H12929" s="85" t="s">
        <v>53</v>
      </c>
      <c r="I12929" s="85">
        <v>1</v>
      </c>
      <c r="J12929" s="88">
        <v>7.7846216064384938E-2</v>
      </c>
      <c r="K12929" s="146">
        <v>5.0165102412840827E-2</v>
      </c>
      <c r="L12929" s="147">
        <v>2.6767386353649128E-10</v>
      </c>
      <c r="M12929" s="147">
        <v>9.9427613960179056E-3</v>
      </c>
      <c r="N12929" s="87">
        <v>1.314590089627766</v>
      </c>
      <c r="O12929" s="88">
        <v>6.6660096701230853E-2</v>
      </c>
      <c r="P12929" s="89">
        <v>50.707895356267329</v>
      </c>
    </row>
    <row r="12930" spans="1:16">
      <c r="A12930" s="75" t="s">
        <v>24635</v>
      </c>
      <c r="B12930" s="85">
        <v>12926</v>
      </c>
      <c r="C12930" s="85">
        <v>15072</v>
      </c>
      <c r="D12930" s="85">
        <v>12926</v>
      </c>
      <c r="E12930" s="86" t="s">
        <v>17678</v>
      </c>
      <c r="F12930" s="85" t="s">
        <v>6270</v>
      </c>
      <c r="G12930" s="86" t="s">
        <v>17678</v>
      </c>
      <c r="H12930" s="85" t="s">
        <v>53</v>
      </c>
      <c r="I12930" s="85">
        <v>1</v>
      </c>
      <c r="J12930" s="88">
        <v>6.2164240556671191E-2</v>
      </c>
      <c r="K12930" s="146">
        <v>3.8717720559905487E-2</v>
      </c>
      <c r="L12930" s="147">
        <v>2.1124806105881371E-10</v>
      </c>
      <c r="M12930" s="147">
        <v>8.7598277743218805E-3</v>
      </c>
      <c r="N12930" s="87">
        <v>1.159101454208123</v>
      </c>
      <c r="O12930" s="88">
        <v>5.8481784746134961E-2</v>
      </c>
      <c r="P12930" s="89">
        <v>50.454414092758299</v>
      </c>
    </row>
    <row r="12931" spans="1:16">
      <c r="A12931" s="75" t="s">
        <v>24636</v>
      </c>
      <c r="B12931" s="85">
        <v>12927</v>
      </c>
      <c r="C12931" s="85">
        <v>15073</v>
      </c>
      <c r="D12931" s="85">
        <v>12927</v>
      </c>
      <c r="E12931" s="86" t="s">
        <v>17678</v>
      </c>
      <c r="F12931" s="85" t="s">
        <v>2700</v>
      </c>
      <c r="G12931" s="86" t="s">
        <v>17678</v>
      </c>
      <c r="H12931" s="85" t="s">
        <v>53</v>
      </c>
      <c r="I12931" s="85">
        <v>1</v>
      </c>
      <c r="J12931" s="88">
        <v>7.4663965354225426E-2</v>
      </c>
      <c r="K12931" s="146">
        <v>4.4636896448935516E-2</v>
      </c>
      <c r="L12931" s="147">
        <v>2.5662888070252578E-10</v>
      </c>
      <c r="M12931" s="147">
        <v>9.05636447731447E-3</v>
      </c>
      <c r="N12931" s="87">
        <v>1.2036632651779531</v>
      </c>
      <c r="O12931" s="88">
        <v>5.9741643747250529E-2</v>
      </c>
      <c r="P12931" s="89">
        <v>49.633186851821179</v>
      </c>
    </row>
    <row r="12932" spans="1:16">
      <c r="A12932" s="75" t="s">
        <v>24637</v>
      </c>
      <c r="B12932" s="85">
        <v>12928</v>
      </c>
      <c r="C12932" s="85">
        <v>15074</v>
      </c>
      <c r="D12932" s="85">
        <v>12928</v>
      </c>
      <c r="E12932" s="86" t="s">
        <v>17678</v>
      </c>
      <c r="F12932" s="85" t="s">
        <v>6280</v>
      </c>
      <c r="G12932" s="86" t="s">
        <v>17678</v>
      </c>
      <c r="H12932" s="85" t="s">
        <v>53</v>
      </c>
      <c r="I12932" s="85">
        <v>1</v>
      </c>
      <c r="J12932" s="88">
        <v>8.0568897528678032E-2</v>
      </c>
      <c r="K12932" s="146">
        <v>4.831192775269702E-2</v>
      </c>
      <c r="L12932" s="147">
        <v>2.7602518623307662E-10</v>
      </c>
      <c r="M12932" s="147">
        <v>9.5824458687253644E-3</v>
      </c>
      <c r="N12932" s="87">
        <v>1.269607641897804</v>
      </c>
      <c r="O12932" s="88">
        <v>6.3456460476903231E-2</v>
      </c>
      <c r="P12932" s="89">
        <v>49.98115825929402</v>
      </c>
    </row>
    <row r="12933" spans="1:16">
      <c r="A12933" s="75" t="s">
        <v>24638</v>
      </c>
      <c r="B12933" s="85">
        <v>12929</v>
      </c>
      <c r="C12933" s="85">
        <v>15075</v>
      </c>
      <c r="D12933" s="85">
        <v>12929</v>
      </c>
      <c r="E12933" s="86" t="s">
        <v>17678</v>
      </c>
      <c r="F12933" s="85" t="s">
        <v>3906</v>
      </c>
      <c r="G12933" s="86" t="s">
        <v>17678</v>
      </c>
      <c r="H12933" s="85" t="s">
        <v>53</v>
      </c>
      <c r="I12933" s="85">
        <v>1</v>
      </c>
      <c r="J12933" s="88">
        <v>6.7831741731503525E-2</v>
      </c>
      <c r="K12933" s="146">
        <v>4.1166980487852847E-2</v>
      </c>
      <c r="L12933" s="147">
        <v>2.267318966847066E-10</v>
      </c>
      <c r="M12933" s="147">
        <v>9.37985584800613E-3</v>
      </c>
      <c r="N12933" s="87">
        <v>1.244123537565921</v>
      </c>
      <c r="O12933" s="88">
        <v>6.3592901956646491E-2</v>
      </c>
      <c r="P12933" s="89">
        <v>51.114620081108278</v>
      </c>
    </row>
    <row r="12934" spans="1:16">
      <c r="A12934" s="75" t="s">
        <v>24639</v>
      </c>
      <c r="B12934" s="85">
        <v>12930</v>
      </c>
      <c r="C12934" s="85">
        <v>15076</v>
      </c>
      <c r="D12934" s="85">
        <v>12930</v>
      </c>
      <c r="E12934" s="86" t="s">
        <v>17678</v>
      </c>
      <c r="F12934" s="85" t="s">
        <v>2981</v>
      </c>
      <c r="G12934" s="86" t="s">
        <v>17678</v>
      </c>
      <c r="H12934" s="85" t="s">
        <v>53</v>
      </c>
      <c r="I12934" s="85">
        <v>1</v>
      </c>
      <c r="J12934" s="88">
        <v>6.4600033858618525E-2</v>
      </c>
      <c r="K12934" s="146">
        <v>4.0361739819079978E-2</v>
      </c>
      <c r="L12934" s="147">
        <v>2.1563995764434419E-10</v>
      </c>
      <c r="M12934" s="147">
        <v>9.120538189159564E-3</v>
      </c>
      <c r="N12934" s="87">
        <v>1.2087077406381841</v>
      </c>
      <c r="O12934" s="88">
        <v>6.197125147768795E-2</v>
      </c>
      <c r="P12934" s="89">
        <v>51.270666509480471</v>
      </c>
    </row>
    <row r="12935" spans="1:16">
      <c r="A12935" s="75" t="s">
        <v>24640</v>
      </c>
      <c r="B12935" s="85">
        <v>12931</v>
      </c>
      <c r="C12935" s="85">
        <v>15077</v>
      </c>
      <c r="D12935" s="85">
        <v>12931</v>
      </c>
      <c r="E12935" s="86" t="s">
        <v>17678</v>
      </c>
      <c r="F12935" s="85" t="s">
        <v>6304</v>
      </c>
      <c r="G12935" s="86" t="s">
        <v>17678</v>
      </c>
      <c r="H12935" s="85" t="s">
        <v>53</v>
      </c>
      <c r="I12935" s="85">
        <v>1</v>
      </c>
      <c r="J12935" s="88">
        <v>6.8396743017691344E-2</v>
      </c>
      <c r="K12935" s="146">
        <v>4.0782459161159489E-2</v>
      </c>
      <c r="L12935" s="147">
        <v>2.2891068146342829E-10</v>
      </c>
      <c r="M12935" s="147">
        <v>9.2194178545680298E-3</v>
      </c>
      <c r="N12935" s="87">
        <v>1.222050435283792</v>
      </c>
      <c r="O12935" s="88">
        <v>6.1985127212890338E-2</v>
      </c>
      <c r="P12935" s="89">
        <v>50.722233242767736</v>
      </c>
    </row>
    <row r="12936" spans="1:16">
      <c r="A12936" s="75" t="s">
        <v>24641</v>
      </c>
      <c r="B12936" s="85">
        <v>12932</v>
      </c>
      <c r="C12936" s="85">
        <v>15078</v>
      </c>
      <c r="D12936" s="85">
        <v>12932</v>
      </c>
      <c r="E12936" s="86" t="s">
        <v>17678</v>
      </c>
      <c r="F12936" s="85" t="s">
        <v>2124</v>
      </c>
      <c r="G12936" s="86" t="s">
        <v>17678</v>
      </c>
      <c r="H12936" s="85" t="s">
        <v>53</v>
      </c>
      <c r="I12936" s="85">
        <v>1</v>
      </c>
      <c r="J12936" s="88">
        <v>5.9456830527295237E-2</v>
      </c>
      <c r="K12936" s="146">
        <v>3.5558722100718823E-2</v>
      </c>
      <c r="L12936" s="147">
        <v>1.967537964142906E-10</v>
      </c>
      <c r="M12936" s="147">
        <v>8.7162407151721785E-3</v>
      </c>
      <c r="N12936" s="87">
        <v>1.1575325867138759</v>
      </c>
      <c r="O12936" s="88">
        <v>5.8861658781050888E-2</v>
      </c>
      <c r="P12936" s="89">
        <v>50.850973403827446</v>
      </c>
    </row>
    <row r="12937" spans="1:16">
      <c r="A12937" s="75" t="s">
        <v>24642</v>
      </c>
      <c r="B12937" s="85">
        <v>12933</v>
      </c>
      <c r="C12937" s="85">
        <v>15079</v>
      </c>
      <c r="D12937" s="85">
        <v>12933</v>
      </c>
      <c r="E12937" s="86" t="s">
        <v>17678</v>
      </c>
      <c r="F12937" s="85" t="s">
        <v>4253</v>
      </c>
      <c r="G12937" s="86" t="s">
        <v>17678</v>
      </c>
      <c r="H12937" s="85" t="s">
        <v>53</v>
      </c>
      <c r="I12937" s="85">
        <v>1</v>
      </c>
      <c r="J12937" s="88">
        <v>5.9009651740984818E-2</v>
      </c>
      <c r="K12937" s="146">
        <v>3.5048994094700511E-2</v>
      </c>
      <c r="L12937" s="147">
        <v>1.9497429566873601E-10</v>
      </c>
      <c r="M12937" s="147">
        <v>8.6688664165307551E-3</v>
      </c>
      <c r="N12937" s="87">
        <v>1.150215939496753</v>
      </c>
      <c r="O12937" s="88">
        <v>5.8405047083260123E-2</v>
      </c>
      <c r="P12937" s="89">
        <v>50.777462803040031</v>
      </c>
    </row>
    <row r="12938" spans="1:16">
      <c r="A12938" s="75" t="s">
        <v>24643</v>
      </c>
      <c r="B12938" s="85">
        <v>12934</v>
      </c>
      <c r="C12938" s="85">
        <v>15080</v>
      </c>
      <c r="D12938" s="85">
        <v>12934</v>
      </c>
      <c r="E12938" s="86" t="s">
        <v>17678</v>
      </c>
      <c r="F12938" s="85" t="s">
        <v>6323</v>
      </c>
      <c r="G12938" s="86" t="s">
        <v>17678</v>
      </c>
      <c r="H12938" s="85" t="s">
        <v>53</v>
      </c>
      <c r="I12938" s="85">
        <v>1</v>
      </c>
      <c r="J12938" s="88">
        <v>6.2873462994746443E-2</v>
      </c>
      <c r="K12938" s="146">
        <v>4.0238867352394778E-2</v>
      </c>
      <c r="L12938" s="147">
        <v>2.14012289145118E-10</v>
      </c>
      <c r="M12938" s="147">
        <v>8.8101104220233879E-3</v>
      </c>
      <c r="N12938" s="87">
        <v>1.1654941918412871</v>
      </c>
      <c r="O12938" s="88">
        <v>5.8915241621712681E-2</v>
      </c>
      <c r="P12938" s="89">
        <v>50.549579769793958</v>
      </c>
    </row>
    <row r="12939" spans="1:16">
      <c r="A12939" s="75" t="s">
        <v>24644</v>
      </c>
      <c r="B12939" s="85">
        <v>12935</v>
      </c>
      <c r="C12939" s="85">
        <v>15081</v>
      </c>
      <c r="D12939" s="85">
        <v>12935</v>
      </c>
      <c r="E12939" s="86" t="s">
        <v>17678</v>
      </c>
      <c r="F12939" s="85" t="s">
        <v>17717</v>
      </c>
      <c r="G12939" s="86" t="s">
        <v>17678</v>
      </c>
      <c r="H12939" s="85" t="s">
        <v>53</v>
      </c>
      <c r="I12939" s="85">
        <v>1</v>
      </c>
      <c r="J12939" s="88">
        <v>7.7824402195292339E-2</v>
      </c>
      <c r="K12939" s="146">
        <v>5.0335154376272895E-2</v>
      </c>
      <c r="L12939" s="147">
        <v>2.6639432284125261E-10</v>
      </c>
      <c r="M12939" s="147">
        <v>1.0010615635528601E-2</v>
      </c>
      <c r="N12939" s="87">
        <v>1.3234916689634599</v>
      </c>
      <c r="O12939" s="88">
        <v>6.6937432653565929E-2</v>
      </c>
      <c r="P12939" s="89">
        <v>50.576391392014116</v>
      </c>
    </row>
    <row r="12940" spans="1:16">
      <c r="A12940" s="75" t="s">
        <v>24645</v>
      </c>
      <c r="B12940" s="85">
        <v>12936</v>
      </c>
      <c r="C12940" s="85">
        <v>15082</v>
      </c>
      <c r="D12940" s="85">
        <v>12936</v>
      </c>
      <c r="E12940" s="86" t="s">
        <v>17678</v>
      </c>
      <c r="F12940" s="85" t="s">
        <v>4646</v>
      </c>
      <c r="G12940" s="86" t="s">
        <v>17678</v>
      </c>
      <c r="H12940" s="85" t="s">
        <v>53</v>
      </c>
      <c r="I12940" s="85">
        <v>1</v>
      </c>
      <c r="J12940" s="88">
        <v>6.4843733461191308E-2</v>
      </c>
      <c r="K12940" s="146">
        <v>4.2203998111590459E-2</v>
      </c>
      <c r="L12940" s="147">
        <v>2.2011922671045151E-10</v>
      </c>
      <c r="M12940" s="147">
        <v>8.9999772521489694E-3</v>
      </c>
      <c r="N12940" s="87">
        <v>1.1911478463190559</v>
      </c>
      <c r="O12940" s="88">
        <v>6.0622667998141581E-2</v>
      </c>
      <c r="P12940" s="89">
        <v>50.89432700187534</v>
      </c>
    </row>
    <row r="12941" spans="1:16">
      <c r="A12941" s="75" t="s">
        <v>24646</v>
      </c>
      <c r="B12941" s="85">
        <v>12937</v>
      </c>
      <c r="C12941" s="85">
        <v>15083</v>
      </c>
      <c r="D12941" s="85">
        <v>12937</v>
      </c>
      <c r="E12941" s="86" t="s">
        <v>17678</v>
      </c>
      <c r="F12941" s="85" t="s">
        <v>891</v>
      </c>
      <c r="G12941" s="86" t="s">
        <v>17678</v>
      </c>
      <c r="H12941" s="85" t="s">
        <v>53</v>
      </c>
      <c r="I12941" s="85">
        <v>1</v>
      </c>
      <c r="J12941" s="88">
        <v>6.9547113255442675E-2</v>
      </c>
      <c r="K12941" s="146">
        <v>4.4384895513020883E-2</v>
      </c>
      <c r="L12941" s="147">
        <v>2.3693674806810961E-10</v>
      </c>
      <c r="M12941" s="147">
        <v>9.2090852646863012E-3</v>
      </c>
      <c r="N12941" s="87">
        <v>1.2167311701713921</v>
      </c>
      <c r="O12941" s="88">
        <v>6.162354848029316E-2</v>
      </c>
      <c r="P12941" s="89">
        <v>50.646806781166539</v>
      </c>
    </row>
    <row r="12942" spans="1:16">
      <c r="A12942" s="75" t="s">
        <v>24647</v>
      </c>
      <c r="B12942" s="85">
        <v>12938</v>
      </c>
      <c r="C12942" s="85">
        <v>15084</v>
      </c>
      <c r="D12942" s="85">
        <v>12938</v>
      </c>
      <c r="E12942" s="86" t="s">
        <v>17678</v>
      </c>
      <c r="F12942" s="85" t="s">
        <v>38</v>
      </c>
      <c r="G12942" s="86" t="s">
        <v>17678</v>
      </c>
      <c r="H12942" s="85" t="s">
        <v>53</v>
      </c>
      <c r="I12942" s="85">
        <v>1</v>
      </c>
      <c r="J12942" s="88">
        <v>7.37273902763841E-2</v>
      </c>
      <c r="K12942" s="146">
        <v>4.9484728324202983E-2</v>
      </c>
      <c r="L12942" s="147">
        <v>2.5559303190414749E-10</v>
      </c>
      <c r="M12942" s="147">
        <v>9.7911702210091416E-3</v>
      </c>
      <c r="N12942" s="87">
        <v>1.295076061940843</v>
      </c>
      <c r="O12942" s="88">
        <v>6.6227874112440188E-2</v>
      </c>
      <c r="P12942" s="89">
        <v>51.138211923390003</v>
      </c>
    </row>
    <row r="12943" spans="1:16">
      <c r="A12943" s="75" t="s">
        <v>24648</v>
      </c>
      <c r="B12943" s="85">
        <v>12939</v>
      </c>
      <c r="C12943" s="85">
        <v>15085</v>
      </c>
      <c r="D12943" s="85">
        <v>12939</v>
      </c>
      <c r="E12943" s="86" t="s">
        <v>17678</v>
      </c>
      <c r="F12943" s="85" t="s">
        <v>5087</v>
      </c>
      <c r="G12943" s="86" t="s">
        <v>17678</v>
      </c>
      <c r="H12943" s="85" t="s">
        <v>53</v>
      </c>
      <c r="I12943" s="85">
        <v>1</v>
      </c>
      <c r="J12943" s="88">
        <v>6.192265337272191E-2</v>
      </c>
      <c r="K12943" s="146">
        <v>3.8961035772009087E-2</v>
      </c>
      <c r="L12943" s="147">
        <v>2.107039962645295E-10</v>
      </c>
      <c r="M12943" s="147">
        <v>8.7749569940816161E-3</v>
      </c>
      <c r="N12943" s="87">
        <v>1.160208019898022</v>
      </c>
      <c r="O12943" s="88">
        <v>5.8717636350856348E-2</v>
      </c>
      <c r="P12943" s="89">
        <v>50.609576337885862</v>
      </c>
    </row>
    <row r="12944" spans="1:16">
      <c r="A12944" s="75" t="s">
        <v>24649</v>
      </c>
      <c r="B12944" s="85">
        <v>12940</v>
      </c>
      <c r="C12944" s="85">
        <v>15086</v>
      </c>
      <c r="D12944" s="85">
        <v>12940</v>
      </c>
      <c r="E12944" s="86" t="s">
        <v>17678</v>
      </c>
      <c r="F12944" s="85" t="s">
        <v>1088</v>
      </c>
      <c r="G12944" s="86" t="s">
        <v>17678</v>
      </c>
      <c r="H12944" s="85" t="s">
        <v>53</v>
      </c>
      <c r="I12944" s="85">
        <v>1</v>
      </c>
      <c r="J12944" s="88">
        <v>7.3629519393826739E-2</v>
      </c>
      <c r="K12944" s="146">
        <v>4.7899873773616153E-2</v>
      </c>
      <c r="L12944" s="147">
        <v>2.5334277915319339E-10</v>
      </c>
      <c r="M12944" s="147">
        <v>9.6978323645140248E-3</v>
      </c>
      <c r="N12944" s="87">
        <v>1.2824612049720649</v>
      </c>
      <c r="O12944" s="88">
        <v>6.5346974061285812E-2</v>
      </c>
      <c r="P12944" s="89">
        <v>50.954347630897125</v>
      </c>
    </row>
    <row r="12945" spans="1:16">
      <c r="A12945" s="75" t="s">
        <v>24650</v>
      </c>
      <c r="B12945" s="85">
        <v>12941</v>
      </c>
      <c r="C12945" s="85">
        <v>15087</v>
      </c>
      <c r="D12945" s="85">
        <v>12941</v>
      </c>
      <c r="E12945" s="86" t="s">
        <v>17678</v>
      </c>
      <c r="F12945" s="85" t="s">
        <v>139</v>
      </c>
      <c r="G12945" s="86" t="s">
        <v>17678</v>
      </c>
      <c r="H12945" s="85" t="s">
        <v>53</v>
      </c>
      <c r="I12945" s="85">
        <v>1</v>
      </c>
      <c r="J12945" s="88">
        <v>6.9187800064609631E-2</v>
      </c>
      <c r="K12945" s="146">
        <v>4.2914801079405603E-2</v>
      </c>
      <c r="L12945" s="147">
        <v>2.3427836323347298E-10</v>
      </c>
      <c r="M12945" s="147">
        <v>9.296915566480695E-3</v>
      </c>
      <c r="N12945" s="87">
        <v>1.234807366276208</v>
      </c>
      <c r="O12945" s="88">
        <v>6.2618771858445388E-2</v>
      </c>
      <c r="P12945" s="89">
        <v>50.711368889289972</v>
      </c>
    </row>
    <row r="12946" spans="1:16">
      <c r="A12946" s="75" t="s">
        <v>24651</v>
      </c>
      <c r="B12946" s="85">
        <v>12942</v>
      </c>
      <c r="C12946" s="85">
        <v>15088</v>
      </c>
      <c r="D12946" s="85">
        <v>12942</v>
      </c>
      <c r="E12946" s="86" t="s">
        <v>17678</v>
      </c>
      <c r="F12946" s="85" t="s">
        <v>6372</v>
      </c>
      <c r="G12946" s="86" t="s">
        <v>17678</v>
      </c>
      <c r="H12946" s="85" t="s">
        <v>53</v>
      </c>
      <c r="I12946" s="85">
        <v>1</v>
      </c>
      <c r="J12946" s="88">
        <v>7.30285277494572E-2</v>
      </c>
      <c r="K12946" s="146">
        <v>4.5502351387438675E-2</v>
      </c>
      <c r="L12946" s="147">
        <v>2.4583409863716248E-10</v>
      </c>
      <c r="M12946" s="147">
        <v>9.8787988122244937E-3</v>
      </c>
      <c r="N12946" s="87">
        <v>1.302944180483113</v>
      </c>
      <c r="O12946" s="88">
        <v>6.7253625171849449E-2</v>
      </c>
      <c r="P12946" s="89">
        <v>51.616658778822561</v>
      </c>
    </row>
    <row r="12947" spans="1:16">
      <c r="A12947" s="75" t="s">
        <v>7830</v>
      </c>
      <c r="B12947" s="85">
        <v>12943</v>
      </c>
      <c r="C12947" s="85">
        <v>5271</v>
      </c>
      <c r="D12947" s="85">
        <v>12943</v>
      </c>
      <c r="E12947" s="86" t="s">
        <v>7831</v>
      </c>
      <c r="F12947" s="85" t="s">
        <v>232</v>
      </c>
      <c r="G12947" s="86" t="s">
        <v>7832</v>
      </c>
      <c r="H12947" s="85" t="s">
        <v>945</v>
      </c>
      <c r="I12947" s="85">
        <v>1</v>
      </c>
      <c r="J12947" s="88">
        <v>0.66164168880399543</v>
      </c>
      <c r="K12947" s="146">
        <v>0.66144827309888543</v>
      </c>
      <c r="L12947" s="147">
        <v>2.7581882830642221E-9</v>
      </c>
      <c r="M12947" s="147">
        <v>0.36325103611612442</v>
      </c>
      <c r="N12947" s="87">
        <v>47.898356904798817</v>
      </c>
      <c r="O12947" s="88">
        <v>0.45521138114977439</v>
      </c>
      <c r="P12947" s="89">
        <v>9.5036951278837698</v>
      </c>
    </row>
    <row r="12948" spans="1:16">
      <c r="A12948" s="75" t="s">
        <v>7833</v>
      </c>
      <c r="B12948" s="85">
        <v>12944</v>
      </c>
      <c r="C12948" s="85">
        <v>5272</v>
      </c>
      <c r="D12948" s="85">
        <v>12944</v>
      </c>
      <c r="E12948" s="86" t="s">
        <v>7831</v>
      </c>
      <c r="F12948" s="85" t="s">
        <v>2641</v>
      </c>
      <c r="G12948" s="86" t="s">
        <v>7832</v>
      </c>
      <c r="H12948" s="85" t="s">
        <v>945</v>
      </c>
      <c r="I12948" s="85">
        <v>1</v>
      </c>
      <c r="J12948" s="88">
        <v>0.68739330576631785</v>
      </c>
      <c r="K12948" s="146">
        <v>0.68266586001046725</v>
      </c>
      <c r="L12948" s="147">
        <v>2.8594585115731351E-9</v>
      </c>
      <c r="M12948" s="147">
        <v>0.36506011810311212</v>
      </c>
      <c r="N12948" s="87">
        <v>48.290610367937028</v>
      </c>
      <c r="O12948" s="88">
        <v>0.48018788044650329</v>
      </c>
      <c r="P12948" s="89">
        <v>9.9437111435917629</v>
      </c>
    </row>
    <row r="12949" spans="1:16">
      <c r="A12949" s="75" t="s">
        <v>7834</v>
      </c>
      <c r="B12949" s="85">
        <v>12945</v>
      </c>
      <c r="C12949" s="85">
        <v>5273</v>
      </c>
      <c r="D12949" s="85">
        <v>12945</v>
      </c>
      <c r="E12949" s="86" t="s">
        <v>7835</v>
      </c>
      <c r="F12949" s="85" t="s">
        <v>55</v>
      </c>
      <c r="G12949" s="86" t="s">
        <v>7832</v>
      </c>
      <c r="H12949" s="85" t="s">
        <v>945</v>
      </c>
      <c r="I12949" s="85">
        <v>1</v>
      </c>
      <c r="J12949" s="88">
        <v>0.66592256054756083</v>
      </c>
      <c r="K12949" s="146">
        <v>0.77550405622445939</v>
      </c>
      <c r="L12949" s="147">
        <v>3.1193443865069379E-9</v>
      </c>
      <c r="M12949" s="147">
        <v>0.36373480078311959</v>
      </c>
      <c r="N12949" s="87">
        <v>48.087305507779369</v>
      </c>
      <c r="O12949" s="88">
        <v>0.46842687106780972</v>
      </c>
      <c r="P12949" s="89">
        <v>9.7411752669741407</v>
      </c>
    </row>
    <row r="12950" spans="1:16">
      <c r="A12950" s="75" t="s">
        <v>7836</v>
      </c>
      <c r="B12950" s="85">
        <v>12946</v>
      </c>
      <c r="C12950" s="85">
        <v>5274</v>
      </c>
      <c r="D12950" s="85">
        <v>12946</v>
      </c>
      <c r="E12950" s="86" t="s">
        <v>7837</v>
      </c>
      <c r="F12950" s="85" t="s">
        <v>31</v>
      </c>
      <c r="G12950" s="86" t="s">
        <v>7832</v>
      </c>
      <c r="H12950" s="85" t="s">
        <v>945</v>
      </c>
      <c r="I12950" s="85">
        <v>1</v>
      </c>
      <c r="J12950" s="88">
        <v>0.89534241273433568</v>
      </c>
      <c r="K12950" s="146">
        <v>0.74612114440645327</v>
      </c>
      <c r="L12950" s="147">
        <v>3.431027030341378E-9</v>
      </c>
      <c r="M12950" s="147">
        <v>0.38038020877402379</v>
      </c>
      <c r="N12950" s="87">
        <v>50.500183431618417</v>
      </c>
      <c r="O12950" s="88">
        <v>0.59268389367272478</v>
      </c>
      <c r="P12950" s="89">
        <v>11.736272096422574</v>
      </c>
    </row>
    <row r="12951" spans="1:16">
      <c r="A12951" s="75" t="s">
        <v>7838</v>
      </c>
      <c r="B12951" s="85">
        <v>12947</v>
      </c>
      <c r="C12951" s="85">
        <v>5275</v>
      </c>
      <c r="D12951" s="85">
        <v>12947</v>
      </c>
      <c r="E12951" s="86" t="s">
        <v>7837</v>
      </c>
      <c r="F12951" s="85" t="s">
        <v>38</v>
      </c>
      <c r="G12951" s="86" t="s">
        <v>7832</v>
      </c>
      <c r="H12951" s="85" t="s">
        <v>945</v>
      </c>
      <c r="I12951" s="85">
        <v>1</v>
      </c>
      <c r="J12951" s="88">
        <v>0.91798170914565025</v>
      </c>
      <c r="K12951" s="146">
        <v>0.78740127176819275</v>
      </c>
      <c r="L12951" s="147">
        <v>3.5608324013429781E-9</v>
      </c>
      <c r="M12951" s="147">
        <v>0.38178893827227078</v>
      </c>
      <c r="N12951" s="87">
        <v>50.642813941716078</v>
      </c>
      <c r="O12951" s="88">
        <v>0.61251887664436111</v>
      </c>
      <c r="P12951" s="89">
        <v>12.094882352890151</v>
      </c>
    </row>
    <row r="12952" spans="1:16">
      <c r="A12952" s="75" t="s">
        <v>7839</v>
      </c>
      <c r="B12952" s="85">
        <v>12948</v>
      </c>
      <c r="C12952" s="85">
        <v>5276</v>
      </c>
      <c r="D12952" s="85">
        <v>12948</v>
      </c>
      <c r="E12952" s="86" t="s">
        <v>7840</v>
      </c>
      <c r="F12952" s="85" t="s">
        <v>38</v>
      </c>
      <c r="G12952" s="86" t="s">
        <v>7832</v>
      </c>
      <c r="H12952" s="85" t="s">
        <v>945</v>
      </c>
      <c r="I12952" s="85">
        <v>1</v>
      </c>
      <c r="J12952" s="88">
        <v>0.83240174381175092</v>
      </c>
      <c r="K12952" s="146">
        <v>0.99411784830781547</v>
      </c>
      <c r="L12952" s="147">
        <v>3.3467927698653701E-9</v>
      </c>
      <c r="M12952" s="147">
        <v>0.37476938157375522</v>
      </c>
      <c r="N12952" s="87">
        <v>49.797766416745077</v>
      </c>
      <c r="O12952" s="88">
        <v>0.57824625653552331</v>
      </c>
      <c r="P12952" s="89">
        <v>11.611891418910735</v>
      </c>
    </row>
    <row r="12953" spans="1:16">
      <c r="A12953" s="75" t="s">
        <v>7841</v>
      </c>
      <c r="B12953" s="85">
        <v>12949</v>
      </c>
      <c r="C12953" s="85">
        <v>5277</v>
      </c>
      <c r="D12953" s="85">
        <v>12949</v>
      </c>
      <c r="E12953" s="86" t="s">
        <v>7840</v>
      </c>
      <c r="F12953" s="85" t="s">
        <v>318</v>
      </c>
      <c r="G12953" s="86" t="s">
        <v>7832</v>
      </c>
      <c r="H12953" s="85" t="s">
        <v>945</v>
      </c>
      <c r="I12953" s="85">
        <v>1</v>
      </c>
      <c r="J12953" s="88">
        <v>0.98663184943456861</v>
      </c>
      <c r="K12953" s="146">
        <v>1.3907768838132255</v>
      </c>
      <c r="L12953" s="147">
        <v>4.7895233060121377E-9</v>
      </c>
      <c r="M12953" s="147">
        <v>0.39402975043000499</v>
      </c>
      <c r="N12953" s="87">
        <v>51.793990211704511</v>
      </c>
      <c r="O12953" s="88">
        <v>0.71929582851449103</v>
      </c>
      <c r="P12953" s="89">
        <v>13.887631085661036</v>
      </c>
    </row>
    <row r="12954" spans="1:16">
      <c r="A12954" s="75" t="s">
        <v>7842</v>
      </c>
      <c r="B12954" s="85">
        <v>12950</v>
      </c>
      <c r="C12954" s="85">
        <v>5278</v>
      </c>
      <c r="D12954" s="85">
        <v>12950</v>
      </c>
      <c r="E12954" s="86" t="s">
        <v>7843</v>
      </c>
      <c r="F12954" s="85" t="s">
        <v>55</v>
      </c>
      <c r="G12954" s="86" t="s">
        <v>7832</v>
      </c>
      <c r="H12954" s="85" t="s">
        <v>945</v>
      </c>
      <c r="I12954" s="85">
        <v>1</v>
      </c>
      <c r="J12954" s="88">
        <v>0.68577112932707585</v>
      </c>
      <c r="K12954" s="146">
        <v>0.68661049439093291</v>
      </c>
      <c r="L12954" s="147">
        <v>2.692073299281434E-9</v>
      </c>
      <c r="M12954" s="147">
        <v>0.37137531130461721</v>
      </c>
      <c r="N12954" s="87">
        <v>49.317408856415959</v>
      </c>
      <c r="O12954" s="88">
        <v>0.56278138736718175</v>
      </c>
      <c r="P12954" s="89">
        <v>11.411414354831145</v>
      </c>
    </row>
    <row r="12955" spans="1:16">
      <c r="A12955" s="75" t="s">
        <v>7844</v>
      </c>
      <c r="B12955" s="85">
        <v>12951</v>
      </c>
      <c r="C12955" s="85">
        <v>5279</v>
      </c>
      <c r="D12955" s="85">
        <v>12951</v>
      </c>
      <c r="E12955" s="86" t="s">
        <v>7845</v>
      </c>
      <c r="F12955" s="85" t="s">
        <v>31</v>
      </c>
      <c r="G12955" s="86" t="s">
        <v>7832</v>
      </c>
      <c r="H12955" s="85" t="s">
        <v>945</v>
      </c>
      <c r="I12955" s="85">
        <v>1</v>
      </c>
      <c r="J12955" s="88">
        <v>0.85844859686493769</v>
      </c>
      <c r="K12955" s="146">
        <v>0.77765911085996142</v>
      </c>
      <c r="L12955" s="147">
        <v>3.5032497922610341E-9</v>
      </c>
      <c r="M12955" s="147">
        <v>0.37940589443949352</v>
      </c>
      <c r="N12955" s="87">
        <v>50.274511578196211</v>
      </c>
      <c r="O12955" s="88">
        <v>0.58530501766211873</v>
      </c>
      <c r="P12955" s="89">
        <v>11.642182077726288</v>
      </c>
    </row>
    <row r="12956" spans="1:16">
      <c r="A12956" s="75" t="s">
        <v>7846</v>
      </c>
      <c r="B12956" s="85">
        <v>12952</v>
      </c>
      <c r="C12956" s="85">
        <v>5280</v>
      </c>
      <c r="D12956" s="85">
        <v>12952</v>
      </c>
      <c r="E12956" s="86" t="s">
        <v>7845</v>
      </c>
      <c r="F12956" s="85" t="s">
        <v>318</v>
      </c>
      <c r="G12956" s="86" t="s">
        <v>7832</v>
      </c>
      <c r="H12956" s="85" t="s">
        <v>945</v>
      </c>
      <c r="I12956" s="85">
        <v>1</v>
      </c>
      <c r="J12956" s="88">
        <v>0.90243676147846819</v>
      </c>
      <c r="K12956" s="146">
        <v>0.87426447629195392</v>
      </c>
      <c r="L12956" s="147">
        <v>3.8347871517170517E-9</v>
      </c>
      <c r="M12956" s="147">
        <v>0.38351574656564769</v>
      </c>
      <c r="N12956" s="87">
        <v>50.697180983898313</v>
      </c>
      <c r="O12956" s="88">
        <v>0.62468588314973095</v>
      </c>
      <c r="P12956" s="89">
        <v>12.321905696258227</v>
      </c>
    </row>
    <row r="12957" spans="1:16">
      <c r="A12957" s="75" t="s">
        <v>7847</v>
      </c>
      <c r="B12957" s="85">
        <v>12953</v>
      </c>
      <c r="C12957" s="85">
        <v>5281</v>
      </c>
      <c r="D12957" s="85">
        <v>12953</v>
      </c>
      <c r="E12957" s="86" t="s">
        <v>7845</v>
      </c>
      <c r="F12957" s="85" t="s">
        <v>38</v>
      </c>
      <c r="G12957" s="86" t="s">
        <v>7832</v>
      </c>
      <c r="H12957" s="85" t="s">
        <v>945</v>
      </c>
      <c r="I12957" s="85">
        <v>1</v>
      </c>
      <c r="J12957" s="88">
        <v>0.90613000294769741</v>
      </c>
      <c r="K12957" s="146">
        <v>0.88383545034081645</v>
      </c>
      <c r="L12957" s="147">
        <v>3.869685720501731E-9</v>
      </c>
      <c r="M12957" s="147">
        <v>0.38398302651737021</v>
      </c>
      <c r="N12957" s="87">
        <v>50.745626234131159</v>
      </c>
      <c r="O12957" s="88">
        <v>0.62806721761565831</v>
      </c>
      <c r="P12957" s="89">
        <v>12.376775383909337</v>
      </c>
    </row>
    <row r="12958" spans="1:16">
      <c r="A12958" s="75" t="s">
        <v>7848</v>
      </c>
      <c r="B12958" s="85">
        <v>12954</v>
      </c>
      <c r="C12958" s="85">
        <v>5282</v>
      </c>
      <c r="D12958" s="85">
        <v>12954</v>
      </c>
      <c r="E12958" s="86" t="s">
        <v>7849</v>
      </c>
      <c r="F12958" s="85" t="s">
        <v>31</v>
      </c>
      <c r="G12958" s="86" t="s">
        <v>7832</v>
      </c>
      <c r="H12958" s="85" t="s">
        <v>945</v>
      </c>
      <c r="I12958" s="85">
        <v>1</v>
      </c>
      <c r="J12958" s="88">
        <v>0.44644580266343697</v>
      </c>
      <c r="K12958" s="146">
        <v>0.44197543332155087</v>
      </c>
      <c r="L12958" s="147">
        <v>1.7662332415570891E-9</v>
      </c>
      <c r="M12958" s="147">
        <v>0.35236218262881602</v>
      </c>
      <c r="N12958" s="87">
        <v>46.889802269302677</v>
      </c>
      <c r="O12958" s="88">
        <v>0.4055098315589129</v>
      </c>
      <c r="P12958" s="89">
        <v>8.6481454801183464</v>
      </c>
    </row>
    <row r="12959" spans="1:16">
      <c r="A12959" s="75" t="s">
        <v>7850</v>
      </c>
      <c r="B12959" s="85">
        <v>12955</v>
      </c>
      <c r="C12959" s="85">
        <v>5283</v>
      </c>
      <c r="D12959" s="85">
        <v>12955</v>
      </c>
      <c r="E12959" s="86" t="s">
        <v>7849</v>
      </c>
      <c r="F12959" s="85" t="s">
        <v>38</v>
      </c>
      <c r="G12959" s="86" t="s">
        <v>7832</v>
      </c>
      <c r="H12959" s="85" t="s">
        <v>945</v>
      </c>
      <c r="I12959" s="85">
        <v>1</v>
      </c>
      <c r="J12959" s="88">
        <v>0.47059138331350991</v>
      </c>
      <c r="K12959" s="146">
        <v>0.48715907132007935</v>
      </c>
      <c r="L12959" s="147">
        <v>1.910271953257776E-9</v>
      </c>
      <c r="M12959" s="147">
        <v>0.35396149171202429</v>
      </c>
      <c r="N12959" s="87">
        <v>47.052191118376093</v>
      </c>
      <c r="O12959" s="88">
        <v>0.4267238878606926</v>
      </c>
      <c r="P12959" s="89">
        <v>9.0691608130877643</v>
      </c>
    </row>
    <row r="12960" spans="1:16">
      <c r="A12960" s="75" t="s">
        <v>7851</v>
      </c>
      <c r="B12960" s="85">
        <v>12956</v>
      </c>
      <c r="C12960" s="85">
        <v>5284</v>
      </c>
      <c r="D12960" s="85">
        <v>12956</v>
      </c>
      <c r="E12960" s="86" t="s">
        <v>7852</v>
      </c>
      <c r="F12960" s="85" t="s">
        <v>31</v>
      </c>
      <c r="G12960" s="86" t="s">
        <v>7832</v>
      </c>
      <c r="H12960" s="85" t="s">
        <v>945</v>
      </c>
      <c r="I12960" s="85">
        <v>1</v>
      </c>
      <c r="J12960" s="88">
        <v>0.67363284588606187</v>
      </c>
      <c r="K12960" s="146">
        <v>0.84083838923487275</v>
      </c>
      <c r="L12960" s="147">
        <v>3.2251002053321729E-9</v>
      </c>
      <c r="M12960" s="147">
        <v>0.36742075116584533</v>
      </c>
      <c r="N12960" s="87">
        <v>48.47599092784187</v>
      </c>
      <c r="O12960" s="88">
        <v>0.49432397937385952</v>
      </c>
      <c r="P12960" s="89">
        <v>10.197294988970464</v>
      </c>
    </row>
    <row r="12961" spans="1:16">
      <c r="A12961" s="75" t="s">
        <v>7853</v>
      </c>
      <c r="B12961" s="85">
        <v>12957</v>
      </c>
      <c r="C12961" s="85">
        <v>5285</v>
      </c>
      <c r="D12961" s="85">
        <v>12957</v>
      </c>
      <c r="E12961" s="86" t="s">
        <v>7852</v>
      </c>
      <c r="F12961" s="85" t="s">
        <v>38</v>
      </c>
      <c r="G12961" s="86" t="s">
        <v>7832</v>
      </c>
      <c r="H12961" s="85" t="s">
        <v>945</v>
      </c>
      <c r="I12961" s="85">
        <v>1</v>
      </c>
      <c r="J12961" s="88">
        <v>0.67420931898555558</v>
      </c>
      <c r="K12961" s="146">
        <v>0.82494307569423975</v>
      </c>
      <c r="L12961" s="147">
        <v>3.1464272075764791E-9</v>
      </c>
      <c r="M12961" s="147">
        <v>0.36603802630133292</v>
      </c>
      <c r="N12961" s="87">
        <v>48.329217399484868</v>
      </c>
      <c r="O12961" s="88">
        <v>0.49395942069584298</v>
      </c>
      <c r="P12961" s="89">
        <v>10.220720451829786</v>
      </c>
    </row>
    <row r="12962" spans="1:16">
      <c r="A12962" s="75" t="s">
        <v>7854</v>
      </c>
      <c r="B12962" s="85">
        <v>12958</v>
      </c>
      <c r="C12962" s="85">
        <v>5286</v>
      </c>
      <c r="D12962" s="85">
        <v>12958</v>
      </c>
      <c r="E12962" s="86" t="s">
        <v>7855</v>
      </c>
      <c r="F12962" s="85" t="s">
        <v>31</v>
      </c>
      <c r="G12962" s="86" t="s">
        <v>7832</v>
      </c>
      <c r="H12962" s="85" t="s">
        <v>945</v>
      </c>
      <c r="I12962" s="85">
        <v>1</v>
      </c>
      <c r="J12962" s="88">
        <v>0.88089256040001707</v>
      </c>
      <c r="K12962" s="146">
        <v>0.86028195104949379</v>
      </c>
      <c r="L12962" s="147">
        <v>3.6033550098769541E-9</v>
      </c>
      <c r="M12962" s="147">
        <v>0.37610848081163312</v>
      </c>
      <c r="N12962" s="87">
        <v>49.765405455115243</v>
      </c>
      <c r="O12962" s="88">
        <v>0.55015242899454342</v>
      </c>
      <c r="P12962" s="89">
        <v>11.054917044546954</v>
      </c>
    </row>
    <row r="12963" spans="1:16">
      <c r="A12963" s="75" t="s">
        <v>7856</v>
      </c>
      <c r="B12963" s="85">
        <v>12959</v>
      </c>
      <c r="C12963" s="85">
        <v>5287</v>
      </c>
      <c r="D12963" s="85">
        <v>12959</v>
      </c>
      <c r="E12963" s="86" t="s">
        <v>7855</v>
      </c>
      <c r="F12963" s="85" t="s">
        <v>38</v>
      </c>
      <c r="G12963" s="86" t="s">
        <v>7832</v>
      </c>
      <c r="H12963" s="85" t="s">
        <v>945</v>
      </c>
      <c r="I12963" s="85">
        <v>1</v>
      </c>
      <c r="J12963" s="88">
        <v>0.95416254705766512</v>
      </c>
      <c r="K12963" s="146">
        <v>1.0327706729375103</v>
      </c>
      <c r="L12963" s="147">
        <v>4.2115852661449518E-9</v>
      </c>
      <c r="M12963" s="147">
        <v>0.38392315660152998</v>
      </c>
      <c r="N12963" s="87">
        <v>50.572172463971228</v>
      </c>
      <c r="O12963" s="88">
        <v>0.61634216547741738</v>
      </c>
      <c r="P12963" s="89">
        <v>12.187377671317435</v>
      </c>
    </row>
    <row r="12964" spans="1:16">
      <c r="A12964" s="75" t="s">
        <v>7857</v>
      </c>
      <c r="B12964" s="85">
        <v>12960</v>
      </c>
      <c r="C12964" s="85">
        <v>5288</v>
      </c>
      <c r="D12964" s="85">
        <v>12960</v>
      </c>
      <c r="E12964" s="86" t="s">
        <v>7858</v>
      </c>
      <c r="F12964" s="85" t="s">
        <v>31</v>
      </c>
      <c r="G12964" s="86" t="s">
        <v>7832</v>
      </c>
      <c r="H12964" s="85" t="s">
        <v>945</v>
      </c>
      <c r="I12964" s="85">
        <v>1</v>
      </c>
      <c r="J12964" s="88">
        <v>0.90591179671819178</v>
      </c>
      <c r="K12964" s="146">
        <v>0.90390059820567459</v>
      </c>
      <c r="L12964" s="147">
        <v>3.8687805052692663E-9</v>
      </c>
      <c r="M12964" s="147">
        <v>0.38452173509369297</v>
      </c>
      <c r="N12964" s="87">
        <v>50.990817358282413</v>
      </c>
      <c r="O12964" s="88">
        <v>0.62519263585482332</v>
      </c>
      <c r="P12964" s="89">
        <v>12.260886729113661</v>
      </c>
    </row>
    <row r="12965" spans="1:16">
      <c r="A12965" s="75" t="s">
        <v>7859</v>
      </c>
      <c r="B12965" s="85">
        <v>12961</v>
      </c>
      <c r="C12965" s="85">
        <v>5289</v>
      </c>
      <c r="D12965" s="85">
        <v>12961</v>
      </c>
      <c r="E12965" s="86" t="s">
        <v>7858</v>
      </c>
      <c r="F12965" s="85" t="s">
        <v>318</v>
      </c>
      <c r="G12965" s="86" t="s">
        <v>7832</v>
      </c>
      <c r="H12965" s="85" t="s">
        <v>945</v>
      </c>
      <c r="I12965" s="85">
        <v>1</v>
      </c>
      <c r="J12965" s="88">
        <v>0.85280206642558887</v>
      </c>
      <c r="K12965" s="146">
        <v>0.74887837846926941</v>
      </c>
      <c r="L12965" s="147">
        <v>3.2828101435375321E-9</v>
      </c>
      <c r="M12965" s="147">
        <v>0.37634647127979709</v>
      </c>
      <c r="N12965" s="87">
        <v>50.139827336352347</v>
      </c>
      <c r="O12965" s="88">
        <v>0.5756758591626534</v>
      </c>
      <c r="P12965" s="89">
        <v>11.481408886808776</v>
      </c>
    </row>
    <row r="12966" spans="1:16">
      <c r="A12966" s="75" t="s">
        <v>7860</v>
      </c>
      <c r="B12966" s="85">
        <v>12962</v>
      </c>
      <c r="C12966" s="85">
        <v>5290</v>
      </c>
      <c r="D12966" s="85">
        <v>12962</v>
      </c>
      <c r="E12966" s="86" t="s">
        <v>7858</v>
      </c>
      <c r="F12966" s="85" t="s">
        <v>38</v>
      </c>
      <c r="G12966" s="86" t="s">
        <v>7832</v>
      </c>
      <c r="H12966" s="85" t="s">
        <v>945</v>
      </c>
      <c r="I12966" s="85">
        <v>1</v>
      </c>
      <c r="J12966" s="88">
        <v>0.948172512051494</v>
      </c>
      <c r="K12966" s="146">
        <v>0.99602930746190443</v>
      </c>
      <c r="L12966" s="147">
        <v>4.1839946678722384E-9</v>
      </c>
      <c r="M12966" s="147">
        <v>0.38841302517266102</v>
      </c>
      <c r="N12966" s="87">
        <v>51.390827343163423</v>
      </c>
      <c r="O12966" s="88">
        <v>0.66299194112276238</v>
      </c>
      <c r="P12966" s="89">
        <v>12.900978158915764</v>
      </c>
    </row>
    <row r="12967" spans="1:16">
      <c r="A12967" s="75" t="s">
        <v>17679</v>
      </c>
      <c r="B12967" s="85">
        <v>12963</v>
      </c>
      <c r="C12967" s="85">
        <v>11651</v>
      </c>
      <c r="D12967" s="85">
        <v>12963</v>
      </c>
      <c r="E12967" s="86" t="s">
        <v>17680</v>
      </c>
      <c r="F12967" s="85" t="s">
        <v>6128</v>
      </c>
      <c r="G12967" s="86" t="s">
        <v>7832</v>
      </c>
      <c r="H12967" s="85" t="s">
        <v>945</v>
      </c>
      <c r="I12967" s="85">
        <v>1</v>
      </c>
      <c r="J12967" s="88">
        <v>0.25730999103175323</v>
      </c>
      <c r="K12967" s="146">
        <v>0.25114073889717692</v>
      </c>
      <c r="L12967" s="147">
        <v>1.1104790010277351E-9</v>
      </c>
      <c r="M12967" s="147">
        <v>0.31674031789961787</v>
      </c>
      <c r="N12967" s="87">
        <v>41.962278360934803</v>
      </c>
      <c r="O12967" s="88">
        <v>9.1889168716856068E-2</v>
      </c>
      <c r="P12967" s="89">
        <v>2.1898040884834602</v>
      </c>
    </row>
    <row r="12968" spans="1:16">
      <c r="A12968" s="75" t="s">
        <v>17681</v>
      </c>
      <c r="B12968" s="85">
        <v>12964</v>
      </c>
      <c r="C12968" s="85">
        <v>11652</v>
      </c>
      <c r="D12968" s="85">
        <v>12964</v>
      </c>
      <c r="E12968" s="86" t="s">
        <v>17680</v>
      </c>
      <c r="F12968" s="85" t="s">
        <v>931</v>
      </c>
      <c r="G12968" s="86" t="s">
        <v>7832</v>
      </c>
      <c r="H12968" s="85" t="s">
        <v>945</v>
      </c>
      <c r="I12968" s="85">
        <v>1</v>
      </c>
      <c r="J12968" s="88">
        <v>0.77780106676118643</v>
      </c>
      <c r="K12968" s="146">
        <v>0.63185540355054748</v>
      </c>
      <c r="L12968" s="147">
        <v>2.90847666602952E-9</v>
      </c>
      <c r="M12968" s="147">
        <v>0.35971050767288648</v>
      </c>
      <c r="N12968" s="87">
        <v>47.530404949615239</v>
      </c>
      <c r="O12968" s="88">
        <v>0.38099552723903352</v>
      </c>
      <c r="P12968" s="89">
        <v>8.0158275033193824</v>
      </c>
    </row>
    <row r="12969" spans="1:16">
      <c r="A12969" s="75" t="s">
        <v>17682</v>
      </c>
      <c r="B12969" s="85">
        <v>12965</v>
      </c>
      <c r="C12969" s="85">
        <v>11653</v>
      </c>
      <c r="D12969" s="85">
        <v>12965</v>
      </c>
      <c r="E12969" s="86" t="s">
        <v>17680</v>
      </c>
      <c r="F12969" s="85" t="s">
        <v>6139</v>
      </c>
      <c r="G12969" s="86" t="s">
        <v>7832</v>
      </c>
      <c r="H12969" s="85" t="s">
        <v>945</v>
      </c>
      <c r="I12969" s="85">
        <v>1</v>
      </c>
      <c r="J12969" s="88">
        <v>0.26569291004290541</v>
      </c>
      <c r="K12969" s="146">
        <v>0.21019115799960109</v>
      </c>
      <c r="L12969" s="147">
        <v>1.01706606974481E-9</v>
      </c>
      <c r="M12969" s="147">
        <v>0.31968574543485218</v>
      </c>
      <c r="N12969" s="87">
        <v>42.386963974994877</v>
      </c>
      <c r="O12969" s="88">
        <v>0.1248474881533686</v>
      </c>
      <c r="P12969" s="89">
        <v>2.945421810040918</v>
      </c>
    </row>
    <row r="12970" spans="1:16">
      <c r="A12970" s="75" t="s">
        <v>17683</v>
      </c>
      <c r="B12970" s="85">
        <v>12966</v>
      </c>
      <c r="C12970" s="85">
        <v>11654</v>
      </c>
      <c r="D12970" s="85">
        <v>12966</v>
      </c>
      <c r="E12970" s="86" t="s">
        <v>17680</v>
      </c>
      <c r="F12970" s="85" t="s">
        <v>2872</v>
      </c>
      <c r="G12970" s="86" t="s">
        <v>7832</v>
      </c>
      <c r="H12970" s="85" t="s">
        <v>945</v>
      </c>
      <c r="I12970" s="85">
        <v>1</v>
      </c>
      <c r="J12970" s="88">
        <v>0.48867638807299391</v>
      </c>
      <c r="K12970" s="146">
        <v>0.48828148347381922</v>
      </c>
      <c r="L12970" s="147">
        <v>2.0289257886765048E-9</v>
      </c>
      <c r="M12970" s="147">
        <v>0.34542710511608671</v>
      </c>
      <c r="N12970" s="87">
        <v>45.720133505511868</v>
      </c>
      <c r="O12970" s="88">
        <v>0.3193396049218345</v>
      </c>
      <c r="P12970" s="89">
        <v>6.9846603768848565</v>
      </c>
    </row>
    <row r="12971" spans="1:16">
      <c r="A12971" s="75" t="s">
        <v>17684</v>
      </c>
      <c r="B12971" s="85">
        <v>12967</v>
      </c>
      <c r="C12971" s="85">
        <v>11655</v>
      </c>
      <c r="D12971" s="85">
        <v>12967</v>
      </c>
      <c r="E12971" s="86" t="s">
        <v>17680</v>
      </c>
      <c r="F12971" s="85" t="s">
        <v>232</v>
      </c>
      <c r="G12971" s="86" t="s">
        <v>7832</v>
      </c>
      <c r="H12971" s="85" t="s">
        <v>945</v>
      </c>
      <c r="I12971" s="85">
        <v>1</v>
      </c>
      <c r="J12971" s="88">
        <v>0.36720650867927229</v>
      </c>
      <c r="K12971" s="146">
        <v>0.34240594033530464</v>
      </c>
      <c r="L12971" s="147">
        <v>1.5550505250357821E-9</v>
      </c>
      <c r="M12971" s="147">
        <v>0.32791307639984307</v>
      </c>
      <c r="N12971" s="87">
        <v>43.255832822179428</v>
      </c>
      <c r="O12971" s="88">
        <v>0.1768007813867129</v>
      </c>
      <c r="P12971" s="89">
        <v>4.087328109333229</v>
      </c>
    </row>
    <row r="12972" spans="1:16">
      <c r="A12972" s="75" t="s">
        <v>17685</v>
      </c>
      <c r="B12972" s="85">
        <v>12968</v>
      </c>
      <c r="C12972" s="85">
        <v>11656</v>
      </c>
      <c r="D12972" s="85">
        <v>12968</v>
      </c>
      <c r="E12972" s="86" t="s">
        <v>17680</v>
      </c>
      <c r="F12972" s="85" t="s">
        <v>758</v>
      </c>
      <c r="G12972" s="86" t="s">
        <v>7832</v>
      </c>
      <c r="H12972" s="85" t="s">
        <v>945</v>
      </c>
      <c r="I12972" s="85">
        <v>1</v>
      </c>
      <c r="J12972" s="88">
        <v>0.45430483215679829</v>
      </c>
      <c r="K12972" s="146">
        <v>0.36467461428603681</v>
      </c>
      <c r="L12972" s="147">
        <v>1.749407894481842E-9</v>
      </c>
      <c r="M12972" s="147">
        <v>0.33405910680153722</v>
      </c>
      <c r="N12972" s="87">
        <v>44.330943806759947</v>
      </c>
      <c r="O12972" s="88">
        <v>0.22769292215210971</v>
      </c>
      <c r="P12972" s="89">
        <v>5.1362074117941336</v>
      </c>
    </row>
    <row r="12973" spans="1:16">
      <c r="A12973" s="75" t="s">
        <v>17686</v>
      </c>
      <c r="B12973" s="85">
        <v>12969</v>
      </c>
      <c r="C12973" s="85">
        <v>11657</v>
      </c>
      <c r="D12973" s="85">
        <v>12969</v>
      </c>
      <c r="E12973" s="86" t="s">
        <v>17680</v>
      </c>
      <c r="F12973" s="85" t="s">
        <v>32</v>
      </c>
      <c r="G12973" s="86" t="s">
        <v>7832</v>
      </c>
      <c r="H12973" s="85" t="s">
        <v>945</v>
      </c>
      <c r="I12973" s="85">
        <v>1</v>
      </c>
      <c r="J12973" s="88">
        <v>0.64041284707873936</v>
      </c>
      <c r="K12973" s="146">
        <v>0.52578420929832037</v>
      </c>
      <c r="L12973" s="147">
        <v>2.4088872599018399E-9</v>
      </c>
      <c r="M12973" s="147">
        <v>0.35024728868257499</v>
      </c>
      <c r="N12973" s="87">
        <v>46.340044056842629</v>
      </c>
      <c r="O12973" s="88">
        <v>0.33022583673542488</v>
      </c>
      <c r="P12973" s="89">
        <v>7.1261442119121874</v>
      </c>
    </row>
    <row r="12974" spans="1:16">
      <c r="A12974" s="75" t="s">
        <v>17687</v>
      </c>
      <c r="B12974" s="85">
        <v>12970</v>
      </c>
      <c r="C12974" s="85">
        <v>11658</v>
      </c>
      <c r="D12974" s="85">
        <v>12970</v>
      </c>
      <c r="E12974" s="86" t="s">
        <v>17680</v>
      </c>
      <c r="F12974" s="85" t="s">
        <v>283</v>
      </c>
      <c r="G12974" s="86" t="s">
        <v>7832</v>
      </c>
      <c r="H12974" s="85" t="s">
        <v>945</v>
      </c>
      <c r="I12974" s="85">
        <v>1</v>
      </c>
      <c r="J12974" s="88">
        <v>0.37101038147962251</v>
      </c>
      <c r="K12974" s="146">
        <v>0.318747293727767</v>
      </c>
      <c r="L12974" s="147">
        <v>1.4427994276981741E-9</v>
      </c>
      <c r="M12974" s="147">
        <v>0.32681162946491182</v>
      </c>
      <c r="N12974" s="87">
        <v>43.344877276786242</v>
      </c>
      <c r="O12974" s="88">
        <v>0.18669673145391741</v>
      </c>
      <c r="P12974" s="89">
        <v>4.3072386677145955</v>
      </c>
    </row>
    <row r="12975" spans="1:16">
      <c r="A12975" s="75" t="s">
        <v>17688</v>
      </c>
      <c r="B12975" s="85">
        <v>12971</v>
      </c>
      <c r="C12975" s="85">
        <v>11659</v>
      </c>
      <c r="D12975" s="85">
        <v>12971</v>
      </c>
      <c r="E12975" s="86" t="s">
        <v>17680</v>
      </c>
      <c r="F12975" s="85" t="s">
        <v>235</v>
      </c>
      <c r="G12975" s="86" t="s">
        <v>7832</v>
      </c>
      <c r="H12975" s="85" t="s">
        <v>945</v>
      </c>
      <c r="I12975" s="85">
        <v>1</v>
      </c>
      <c r="J12975" s="88">
        <v>0.27268059731009398</v>
      </c>
      <c r="K12975" s="146">
        <v>0.27763216137965807</v>
      </c>
      <c r="L12975" s="147">
        <v>1.186092518801319E-9</v>
      </c>
      <c r="M12975" s="147">
        <v>0.32287248007838881</v>
      </c>
      <c r="N12975" s="87">
        <v>42.573011098952932</v>
      </c>
      <c r="O12975" s="88">
        <v>0.14647579331435581</v>
      </c>
      <c r="P12975" s="89">
        <v>3.4405786561326486</v>
      </c>
    </row>
    <row r="12976" spans="1:16">
      <c r="A12976" s="75" t="s">
        <v>17689</v>
      </c>
      <c r="B12976" s="85">
        <v>12972</v>
      </c>
      <c r="C12976" s="85">
        <v>11660</v>
      </c>
      <c r="D12976" s="85">
        <v>12972</v>
      </c>
      <c r="E12976" s="86" t="s">
        <v>17680</v>
      </c>
      <c r="F12976" s="85" t="s">
        <v>4366</v>
      </c>
      <c r="G12976" s="86" t="s">
        <v>7832</v>
      </c>
      <c r="H12976" s="85" t="s">
        <v>945</v>
      </c>
      <c r="I12976" s="85">
        <v>1</v>
      </c>
      <c r="J12976" s="88">
        <v>0.94119032455741181</v>
      </c>
      <c r="K12976" s="146">
        <v>0.76204086681049377</v>
      </c>
      <c r="L12976" s="147">
        <v>3.523408110066191E-9</v>
      </c>
      <c r="M12976" s="147">
        <v>0.36969574522340187</v>
      </c>
      <c r="N12976" s="87">
        <v>48.822217388754233</v>
      </c>
      <c r="O12976" s="88">
        <v>0.44208306098275718</v>
      </c>
      <c r="P12976" s="89">
        <v>9.0549566289176191</v>
      </c>
    </row>
    <row r="12977" spans="1:16">
      <c r="A12977" s="75" t="s">
        <v>17690</v>
      </c>
      <c r="B12977" s="85">
        <v>12973</v>
      </c>
      <c r="C12977" s="85">
        <v>11661</v>
      </c>
      <c r="D12977" s="85">
        <v>12973</v>
      </c>
      <c r="E12977" s="86" t="s">
        <v>17680</v>
      </c>
      <c r="F12977" s="85" t="s">
        <v>429</v>
      </c>
      <c r="G12977" s="86" t="s">
        <v>7832</v>
      </c>
      <c r="H12977" s="85" t="s">
        <v>945</v>
      </c>
      <c r="I12977" s="85">
        <v>1</v>
      </c>
      <c r="J12977" s="88">
        <v>0.57311744288104294</v>
      </c>
      <c r="K12977" s="146">
        <v>0.45773832216321925</v>
      </c>
      <c r="L12977" s="147">
        <v>2.1240586226490611E-9</v>
      </c>
      <c r="M12977" s="147">
        <v>0.34304215141909378</v>
      </c>
      <c r="N12977" s="87">
        <v>45.38121611726806</v>
      </c>
      <c r="O12977" s="88">
        <v>0.27444067587218368</v>
      </c>
      <c r="P12977" s="89">
        <v>6.0474508916422787</v>
      </c>
    </row>
    <row r="12978" spans="1:16">
      <c r="A12978" s="75" t="s">
        <v>17691</v>
      </c>
      <c r="B12978" s="85">
        <v>12974</v>
      </c>
      <c r="C12978" s="85">
        <v>11662</v>
      </c>
      <c r="D12978" s="85">
        <v>12974</v>
      </c>
      <c r="E12978" s="86" t="s">
        <v>17680</v>
      </c>
      <c r="F12978" s="85" t="s">
        <v>1055</v>
      </c>
      <c r="G12978" s="86" t="s">
        <v>7832</v>
      </c>
      <c r="H12978" s="85" t="s">
        <v>945</v>
      </c>
      <c r="I12978" s="85">
        <v>1</v>
      </c>
      <c r="J12978" s="88">
        <v>0.26852346676527411</v>
      </c>
      <c r="K12978" s="146">
        <v>0.22746519527866574</v>
      </c>
      <c r="L12978" s="147">
        <v>9.9658564492933159E-10</v>
      </c>
      <c r="M12978" s="147">
        <v>0.3253555373060914</v>
      </c>
      <c r="N12978" s="87">
        <v>43.133601158516662</v>
      </c>
      <c r="O12978" s="88">
        <v>0.173669784534496</v>
      </c>
      <c r="P12978" s="89">
        <v>4.0263223999372739</v>
      </c>
    </row>
    <row r="12979" spans="1:16">
      <c r="A12979" s="75" t="s">
        <v>17692</v>
      </c>
      <c r="B12979" s="85">
        <v>12975</v>
      </c>
      <c r="C12979" s="85">
        <v>11663</v>
      </c>
      <c r="D12979" s="85">
        <v>12975</v>
      </c>
      <c r="E12979" s="86" t="s">
        <v>17680</v>
      </c>
      <c r="F12979" s="85" t="s">
        <v>6208</v>
      </c>
      <c r="G12979" s="86" t="s">
        <v>7832</v>
      </c>
      <c r="H12979" s="85" t="s">
        <v>945</v>
      </c>
      <c r="I12979" s="85">
        <v>1</v>
      </c>
      <c r="J12979" s="88">
        <v>0.53313342213023818</v>
      </c>
      <c r="K12979" s="146">
        <v>0.37884664294259179</v>
      </c>
      <c r="L12979" s="147">
        <v>1.9456213940645028E-9</v>
      </c>
      <c r="M12979" s="147">
        <v>0.33914406034289551</v>
      </c>
      <c r="N12979" s="87">
        <v>44.914434582259368</v>
      </c>
      <c r="O12979" s="88">
        <v>0.26483408406248632</v>
      </c>
      <c r="P12979" s="89">
        <v>5.8964136257231754</v>
      </c>
    </row>
    <row r="12980" spans="1:16">
      <c r="A12980" s="75" t="s">
        <v>17693</v>
      </c>
      <c r="B12980" s="85">
        <v>12976</v>
      </c>
      <c r="C12980" s="85">
        <v>11664</v>
      </c>
      <c r="D12980" s="85">
        <v>12976</v>
      </c>
      <c r="E12980" s="86" t="s">
        <v>17680</v>
      </c>
      <c r="F12980" s="85" t="s">
        <v>1185</v>
      </c>
      <c r="G12980" s="86" t="s">
        <v>7832</v>
      </c>
      <c r="H12980" s="85" t="s">
        <v>945</v>
      </c>
      <c r="I12980" s="85">
        <v>1</v>
      </c>
      <c r="J12980" s="88">
        <v>0.48088563442254018</v>
      </c>
      <c r="K12980" s="146">
        <v>0.38492767260761646</v>
      </c>
      <c r="L12980" s="147">
        <v>1.951000130378007E-9</v>
      </c>
      <c r="M12980" s="147">
        <v>0.33041387400809152</v>
      </c>
      <c r="N12980" s="87">
        <v>43.601898598434943</v>
      </c>
      <c r="O12980" s="88">
        <v>0.18394420120151081</v>
      </c>
      <c r="P12980" s="89">
        <v>4.2187199895949794</v>
      </c>
    </row>
    <row r="12981" spans="1:16">
      <c r="A12981" s="75" t="s">
        <v>17694</v>
      </c>
      <c r="B12981" s="85">
        <v>12977</v>
      </c>
      <c r="C12981" s="85">
        <v>11665</v>
      </c>
      <c r="D12981" s="85">
        <v>12977</v>
      </c>
      <c r="E12981" s="86" t="s">
        <v>17680</v>
      </c>
      <c r="F12981" s="85" t="s">
        <v>965</v>
      </c>
      <c r="G12981" s="86" t="s">
        <v>7832</v>
      </c>
      <c r="H12981" s="85" t="s">
        <v>945</v>
      </c>
      <c r="I12981" s="85">
        <v>1</v>
      </c>
      <c r="J12981" s="88">
        <v>0.75241493389710201</v>
      </c>
      <c r="K12981" s="146">
        <v>0.67517465839595003</v>
      </c>
      <c r="L12981" s="147">
        <v>3.0207787054078781E-9</v>
      </c>
      <c r="M12981" s="147">
        <v>0.3653307151321647</v>
      </c>
      <c r="N12981" s="87">
        <v>48.366954455082499</v>
      </c>
      <c r="O12981" s="88">
        <v>0.46479110475585028</v>
      </c>
      <c r="P12981" s="89">
        <v>9.6096830985604704</v>
      </c>
    </row>
    <row r="12982" spans="1:16">
      <c r="A12982" s="75" t="s">
        <v>17695</v>
      </c>
      <c r="B12982" s="85">
        <v>12978</v>
      </c>
      <c r="C12982" s="85">
        <v>11666</v>
      </c>
      <c r="D12982" s="85">
        <v>12978</v>
      </c>
      <c r="E12982" s="86" t="s">
        <v>17680</v>
      </c>
      <c r="F12982" s="85" t="s">
        <v>4492</v>
      </c>
      <c r="G12982" s="86" t="s">
        <v>7832</v>
      </c>
      <c r="H12982" s="85" t="s">
        <v>945</v>
      </c>
      <c r="I12982" s="85">
        <v>1</v>
      </c>
      <c r="J12982" s="88">
        <v>0.94851419564832851</v>
      </c>
      <c r="K12982" s="146">
        <v>0.76082948878274193</v>
      </c>
      <c r="L12982" s="147">
        <v>3.5384277226760388E-9</v>
      </c>
      <c r="M12982" s="147">
        <v>0.37075986116468901</v>
      </c>
      <c r="N12982" s="87">
        <v>48.963702409228482</v>
      </c>
      <c r="O12982" s="88">
        <v>0.44790624945474261</v>
      </c>
      <c r="P12982" s="89">
        <v>9.1477201971214299</v>
      </c>
    </row>
    <row r="12983" spans="1:16">
      <c r="A12983" s="75" t="s">
        <v>17696</v>
      </c>
      <c r="B12983" s="85">
        <v>12979</v>
      </c>
      <c r="C12983" s="85">
        <v>11667</v>
      </c>
      <c r="D12983" s="85">
        <v>12979</v>
      </c>
      <c r="E12983" s="86" t="s">
        <v>17680</v>
      </c>
      <c r="F12983" s="85" t="s">
        <v>1084</v>
      </c>
      <c r="G12983" s="86" t="s">
        <v>7832</v>
      </c>
      <c r="H12983" s="85" t="s">
        <v>945</v>
      </c>
      <c r="I12983" s="85">
        <v>1</v>
      </c>
      <c r="J12983" s="88">
        <v>0.65880410662567401</v>
      </c>
      <c r="K12983" s="146">
        <v>0.57192581972728984</v>
      </c>
      <c r="L12983" s="147">
        <v>2.554346838561884E-9</v>
      </c>
      <c r="M12983" s="147">
        <v>0.35685007140966951</v>
      </c>
      <c r="N12983" s="87">
        <v>47.254363878613908</v>
      </c>
      <c r="O12983" s="88">
        <v>0.39340757648561159</v>
      </c>
      <c r="P12983" s="89">
        <v>8.3253173716651716</v>
      </c>
    </row>
    <row r="12984" spans="1:16">
      <c r="A12984" s="75" t="s">
        <v>17697</v>
      </c>
      <c r="B12984" s="85">
        <v>12980</v>
      </c>
      <c r="C12984" s="85">
        <v>11668</v>
      </c>
      <c r="D12984" s="85">
        <v>12980</v>
      </c>
      <c r="E12984" s="86" t="s">
        <v>17680</v>
      </c>
      <c r="F12984" s="85" t="s">
        <v>4370</v>
      </c>
      <c r="G12984" s="86" t="s">
        <v>7832</v>
      </c>
      <c r="H12984" s="85" t="s">
        <v>945</v>
      </c>
      <c r="I12984" s="85">
        <v>1</v>
      </c>
      <c r="J12984" s="88">
        <v>0.36185312701101441</v>
      </c>
      <c r="K12984" s="146">
        <v>0.33540747129906878</v>
      </c>
      <c r="L12984" s="147">
        <v>1.436769829560403E-9</v>
      </c>
      <c r="M12984" s="147">
        <v>0.333741175039652</v>
      </c>
      <c r="N12984" s="87">
        <v>44.243768743766793</v>
      </c>
      <c r="O12984" s="88">
        <v>0.23493428280315529</v>
      </c>
      <c r="P12984" s="89">
        <v>5.3099970792215476</v>
      </c>
    </row>
    <row r="12985" spans="1:16">
      <c r="A12985" s="75" t="s">
        <v>17698</v>
      </c>
      <c r="B12985" s="85">
        <v>12981</v>
      </c>
      <c r="C12985" s="85">
        <v>11669</v>
      </c>
      <c r="D12985" s="85">
        <v>12981</v>
      </c>
      <c r="E12985" s="86" t="s">
        <v>17680</v>
      </c>
      <c r="F12985" s="85" t="s">
        <v>4627</v>
      </c>
      <c r="G12985" s="86" t="s">
        <v>7832</v>
      </c>
      <c r="H12985" s="85" t="s">
        <v>945</v>
      </c>
      <c r="I12985" s="85">
        <v>1</v>
      </c>
      <c r="J12985" s="88">
        <v>0.76789492557494765</v>
      </c>
      <c r="K12985" s="146">
        <v>0.66983421986202163</v>
      </c>
      <c r="L12985" s="147">
        <v>3.0054877740423178E-9</v>
      </c>
      <c r="M12985" s="147">
        <v>0.36431986447011178</v>
      </c>
      <c r="N12985" s="87">
        <v>48.19622101498824</v>
      </c>
      <c r="O12985" s="88">
        <v>0.4373981616448222</v>
      </c>
      <c r="P12985" s="89">
        <v>9.0753621846990562</v>
      </c>
    </row>
    <row r="12986" spans="1:16">
      <c r="A12986" s="75" t="s">
        <v>17699</v>
      </c>
      <c r="B12986" s="85">
        <v>12982</v>
      </c>
      <c r="C12986" s="85">
        <v>11670</v>
      </c>
      <c r="D12986" s="85">
        <v>12982</v>
      </c>
      <c r="E12986" s="86" t="s">
        <v>17680</v>
      </c>
      <c r="F12986" s="85" t="s">
        <v>4372</v>
      </c>
      <c r="G12986" s="86" t="s">
        <v>7832</v>
      </c>
      <c r="H12986" s="85" t="s">
        <v>945</v>
      </c>
      <c r="I12986" s="85">
        <v>1</v>
      </c>
      <c r="J12986" s="88">
        <v>0.9453138581516537</v>
      </c>
      <c r="K12986" s="146">
        <v>0.76445389914380901</v>
      </c>
      <c r="L12986" s="147">
        <v>3.5364639425708569E-9</v>
      </c>
      <c r="M12986" s="147">
        <v>0.37025059153871859</v>
      </c>
      <c r="N12986" s="87">
        <v>48.892678173004818</v>
      </c>
      <c r="O12986" s="88">
        <v>0.44486935898601898</v>
      </c>
      <c r="P12986" s="89">
        <v>9.0988952867721071</v>
      </c>
    </row>
    <row r="12987" spans="1:16">
      <c r="A12987" s="75" t="s">
        <v>17700</v>
      </c>
      <c r="B12987" s="85">
        <v>12983</v>
      </c>
      <c r="C12987" s="85">
        <v>11671</v>
      </c>
      <c r="D12987" s="85">
        <v>12983</v>
      </c>
      <c r="E12987" s="86" t="s">
        <v>17680</v>
      </c>
      <c r="F12987" s="85" t="s">
        <v>2897</v>
      </c>
      <c r="G12987" s="86" t="s">
        <v>7832</v>
      </c>
      <c r="H12987" s="85" t="s">
        <v>945</v>
      </c>
      <c r="I12987" s="85">
        <v>1</v>
      </c>
      <c r="J12987" s="88">
        <v>0.46076736314189332</v>
      </c>
      <c r="K12987" s="146">
        <v>0.58265320730787373</v>
      </c>
      <c r="L12987" s="147">
        <v>1.7952843908603801E-9</v>
      </c>
      <c r="M12987" s="147">
        <v>0.33325792750707067</v>
      </c>
      <c r="N12987" s="87">
        <v>44.195756002803527</v>
      </c>
      <c r="O12987" s="88">
        <v>0.23898085409890071</v>
      </c>
      <c r="P12987" s="89">
        <v>5.4073258546305016</v>
      </c>
    </row>
    <row r="12988" spans="1:16">
      <c r="A12988" s="75" t="s">
        <v>17701</v>
      </c>
      <c r="B12988" s="85">
        <v>12984</v>
      </c>
      <c r="C12988" s="85">
        <v>11672</v>
      </c>
      <c r="D12988" s="85">
        <v>12984</v>
      </c>
      <c r="E12988" s="86" t="s">
        <v>17680</v>
      </c>
      <c r="F12988" s="85" t="s">
        <v>4498</v>
      </c>
      <c r="G12988" s="86" t="s">
        <v>7832</v>
      </c>
      <c r="H12988" s="85" t="s">
        <v>945</v>
      </c>
      <c r="I12988" s="85">
        <v>1</v>
      </c>
      <c r="J12988" s="88">
        <v>0.21910266635917339</v>
      </c>
      <c r="K12988" s="146">
        <v>0.18231662027599618</v>
      </c>
      <c r="L12988" s="147">
        <v>8.0649803983165945E-10</v>
      </c>
      <c r="M12988" s="147">
        <v>0.32268705623357857</v>
      </c>
      <c r="N12988" s="87">
        <v>42.856579033872649</v>
      </c>
      <c r="O12988" s="88">
        <v>0.15686258832916869</v>
      </c>
      <c r="P12988" s="89">
        <v>3.6601752138263035</v>
      </c>
    </row>
    <row r="12989" spans="1:16">
      <c r="A12989" s="75" t="s">
        <v>17702</v>
      </c>
      <c r="B12989" s="85">
        <v>12985</v>
      </c>
      <c r="C12989" s="85">
        <v>11673</v>
      </c>
      <c r="D12989" s="85">
        <v>12985</v>
      </c>
      <c r="E12989" s="86" t="s">
        <v>17680</v>
      </c>
      <c r="F12989" s="85" t="s">
        <v>6252</v>
      </c>
      <c r="G12989" s="86" t="s">
        <v>7832</v>
      </c>
      <c r="H12989" s="85" t="s">
        <v>945</v>
      </c>
      <c r="I12989" s="85">
        <v>1</v>
      </c>
      <c r="J12989" s="88">
        <v>0.47911020398678072</v>
      </c>
      <c r="K12989" s="146">
        <v>0.40260676221871211</v>
      </c>
      <c r="L12989" s="147">
        <v>1.8503184549907901E-9</v>
      </c>
      <c r="M12989" s="147">
        <v>0.33800139264312751</v>
      </c>
      <c r="N12989" s="87">
        <v>44.701174235276802</v>
      </c>
      <c r="O12989" s="88">
        <v>0.25758666274501307</v>
      </c>
      <c r="P12989" s="89">
        <v>5.7624137878179837</v>
      </c>
    </row>
    <row r="12990" spans="1:16">
      <c r="A12990" s="75" t="s">
        <v>17703</v>
      </c>
      <c r="B12990" s="85">
        <v>12986</v>
      </c>
      <c r="C12990" s="85">
        <v>11674</v>
      </c>
      <c r="D12990" s="85">
        <v>12986</v>
      </c>
      <c r="E12990" s="86" t="s">
        <v>17680</v>
      </c>
      <c r="F12990" s="85" t="s">
        <v>4883</v>
      </c>
      <c r="G12990" s="86" t="s">
        <v>7832</v>
      </c>
      <c r="H12990" s="85" t="s">
        <v>945</v>
      </c>
      <c r="I12990" s="85">
        <v>1</v>
      </c>
      <c r="J12990" s="88">
        <v>0.43569806417805518</v>
      </c>
      <c r="K12990" s="146">
        <v>0.42427656533677394</v>
      </c>
      <c r="L12990" s="147">
        <v>1.771064741963153E-9</v>
      </c>
      <c r="M12990" s="147">
        <v>0.33195008911427742</v>
      </c>
      <c r="N12990" s="87">
        <v>43.823070443876688</v>
      </c>
      <c r="O12990" s="88">
        <v>0.20320934348146191</v>
      </c>
      <c r="P12990" s="89">
        <v>4.6370402946025422</v>
      </c>
    </row>
    <row r="12991" spans="1:16">
      <c r="A12991" s="75" t="s">
        <v>17704</v>
      </c>
      <c r="B12991" s="85">
        <v>12987</v>
      </c>
      <c r="C12991" s="85">
        <v>11675</v>
      </c>
      <c r="D12991" s="85">
        <v>12987</v>
      </c>
      <c r="E12991" s="86" t="s">
        <v>17680</v>
      </c>
      <c r="F12991" s="85" t="s">
        <v>1068</v>
      </c>
      <c r="G12991" s="86" t="s">
        <v>7832</v>
      </c>
      <c r="H12991" s="85" t="s">
        <v>945</v>
      </c>
      <c r="I12991" s="85">
        <v>1</v>
      </c>
      <c r="J12991" s="88">
        <v>0.77018928723573465</v>
      </c>
      <c r="K12991" s="146">
        <v>0.63415445391888747</v>
      </c>
      <c r="L12991" s="147">
        <v>2.9665481511232779E-9</v>
      </c>
      <c r="M12991" s="147">
        <v>0.35776209003890902</v>
      </c>
      <c r="N12991" s="87">
        <v>47.302922446114593</v>
      </c>
      <c r="O12991" s="88">
        <v>0.38232114877530587</v>
      </c>
      <c r="P12991" s="89">
        <v>8.0824001775118504</v>
      </c>
    </row>
    <row r="12992" spans="1:16">
      <c r="A12992" s="75" t="s">
        <v>17705</v>
      </c>
      <c r="B12992" s="85">
        <v>12988</v>
      </c>
      <c r="C12992" s="85">
        <v>11676</v>
      </c>
      <c r="D12992" s="85">
        <v>12988</v>
      </c>
      <c r="E12992" s="86" t="s">
        <v>17680</v>
      </c>
      <c r="F12992" s="85" t="s">
        <v>2641</v>
      </c>
      <c r="G12992" s="86" t="s">
        <v>7832</v>
      </c>
      <c r="H12992" s="85" t="s">
        <v>945</v>
      </c>
      <c r="I12992" s="85">
        <v>1</v>
      </c>
      <c r="J12992" s="88">
        <v>0.77394797853726771</v>
      </c>
      <c r="K12992" s="146">
        <v>0.84812415471133673</v>
      </c>
      <c r="L12992" s="147">
        <v>3.3122575577620461E-9</v>
      </c>
      <c r="M12992" s="147">
        <v>0.37569733500035102</v>
      </c>
      <c r="N12992" s="87">
        <v>49.480008262254337</v>
      </c>
      <c r="O12992" s="88">
        <v>0.55046429354558624</v>
      </c>
      <c r="P12992" s="89">
        <v>11.124983864756267</v>
      </c>
    </row>
    <row r="12993" spans="1:16">
      <c r="A12993" s="75" t="s">
        <v>17706</v>
      </c>
      <c r="B12993" s="85">
        <v>12989</v>
      </c>
      <c r="C12993" s="85">
        <v>11677</v>
      </c>
      <c r="D12993" s="85">
        <v>12989</v>
      </c>
      <c r="E12993" s="86" t="s">
        <v>17680</v>
      </c>
      <c r="F12993" s="85" t="s">
        <v>6270</v>
      </c>
      <c r="G12993" s="86" t="s">
        <v>7832</v>
      </c>
      <c r="H12993" s="85" t="s">
        <v>945</v>
      </c>
      <c r="I12993" s="85">
        <v>1</v>
      </c>
      <c r="J12993" s="88">
        <v>0.2404830655472473</v>
      </c>
      <c r="K12993" s="146">
        <v>0.24750980958907229</v>
      </c>
      <c r="L12993" s="147">
        <v>1.0604102474673361E-9</v>
      </c>
      <c r="M12993" s="147">
        <v>0.31742699652811901</v>
      </c>
      <c r="N12993" s="87">
        <v>41.994172165893687</v>
      </c>
      <c r="O12993" s="88">
        <v>0.1009494709493419</v>
      </c>
      <c r="P12993" s="89">
        <v>2.4038923913192365</v>
      </c>
    </row>
    <row r="12994" spans="1:16">
      <c r="A12994" s="75" t="s">
        <v>17707</v>
      </c>
      <c r="B12994" s="85">
        <v>12990</v>
      </c>
      <c r="C12994" s="85">
        <v>11678</v>
      </c>
      <c r="D12994" s="85">
        <v>12990</v>
      </c>
      <c r="E12994" s="86" t="s">
        <v>17680</v>
      </c>
      <c r="F12994" s="85" t="s">
        <v>2700</v>
      </c>
      <c r="G12994" s="86" t="s">
        <v>7832</v>
      </c>
      <c r="H12994" s="85" t="s">
        <v>945</v>
      </c>
      <c r="I12994" s="85">
        <v>1</v>
      </c>
      <c r="J12994" s="88">
        <v>0.69312814487908381</v>
      </c>
      <c r="K12994" s="146">
        <v>0.46185739589699892</v>
      </c>
      <c r="L12994" s="147">
        <v>2.7037588043724389E-9</v>
      </c>
      <c r="M12994" s="147">
        <v>0.3281653033008522</v>
      </c>
      <c r="N12994" s="87">
        <v>43.607862450143443</v>
      </c>
      <c r="O12994" s="88">
        <v>0.14657199358427911</v>
      </c>
      <c r="P12994" s="89">
        <v>3.3611368535170425</v>
      </c>
    </row>
    <row r="12995" spans="1:16">
      <c r="A12995" s="75" t="s">
        <v>17708</v>
      </c>
      <c r="B12995" s="85">
        <v>12991</v>
      </c>
      <c r="C12995" s="85">
        <v>11679</v>
      </c>
      <c r="D12995" s="85">
        <v>12991</v>
      </c>
      <c r="E12995" s="86" t="s">
        <v>17680</v>
      </c>
      <c r="F12995" s="85" t="s">
        <v>6280</v>
      </c>
      <c r="G12995" s="86" t="s">
        <v>7832</v>
      </c>
      <c r="H12995" s="85" t="s">
        <v>945</v>
      </c>
      <c r="I12995" s="85">
        <v>1</v>
      </c>
      <c r="J12995" s="88">
        <v>0.90695993204588643</v>
      </c>
      <c r="K12995" s="146">
        <v>0.59493911273316236</v>
      </c>
      <c r="L12995" s="147">
        <v>3.4061456487082782E-9</v>
      </c>
      <c r="M12995" s="147">
        <v>0.34721597497618278</v>
      </c>
      <c r="N12995" s="87">
        <v>45.995866835462877</v>
      </c>
      <c r="O12995" s="88">
        <v>0.28109443632044723</v>
      </c>
      <c r="P12995" s="89">
        <v>6.1112977243364623</v>
      </c>
    </row>
    <row r="12996" spans="1:16">
      <c r="A12996" s="75" t="s">
        <v>17709</v>
      </c>
      <c r="B12996" s="85">
        <v>12992</v>
      </c>
      <c r="C12996" s="85">
        <v>11680</v>
      </c>
      <c r="D12996" s="85">
        <v>12992</v>
      </c>
      <c r="E12996" s="86" t="s">
        <v>17680</v>
      </c>
      <c r="F12996" s="85" t="s">
        <v>3906</v>
      </c>
      <c r="G12996" s="86" t="s">
        <v>7832</v>
      </c>
      <c r="H12996" s="85" t="s">
        <v>945</v>
      </c>
      <c r="I12996" s="85">
        <v>1</v>
      </c>
      <c r="J12996" s="88">
        <v>0.5291435520842509</v>
      </c>
      <c r="K12996" s="146">
        <v>0.42274891944162535</v>
      </c>
      <c r="L12996" s="147">
        <v>1.992506161364288E-9</v>
      </c>
      <c r="M12996" s="147">
        <v>0.34371599168973221</v>
      </c>
      <c r="N12996" s="87">
        <v>45.613618379151639</v>
      </c>
      <c r="O12996" s="88">
        <v>0.30580463046219369</v>
      </c>
      <c r="P12996" s="89">
        <v>6.7042396838652492</v>
      </c>
    </row>
    <row r="12997" spans="1:16">
      <c r="A12997" s="75" t="s">
        <v>17710</v>
      </c>
      <c r="B12997" s="85">
        <v>12993</v>
      </c>
      <c r="C12997" s="85">
        <v>11681</v>
      </c>
      <c r="D12997" s="85">
        <v>12993</v>
      </c>
      <c r="E12997" s="86" t="s">
        <v>17680</v>
      </c>
      <c r="F12997" s="85" t="s">
        <v>2981</v>
      </c>
      <c r="G12997" s="86" t="s">
        <v>7832</v>
      </c>
      <c r="H12997" s="85" t="s">
        <v>945</v>
      </c>
      <c r="I12997" s="85">
        <v>1</v>
      </c>
      <c r="J12997" s="88">
        <v>0.32868899569793919</v>
      </c>
      <c r="K12997" s="146">
        <v>0.30704369853818692</v>
      </c>
      <c r="L12997" s="147">
        <v>1.2194513792179931E-9</v>
      </c>
      <c r="M12997" s="147">
        <v>0.33048918765507668</v>
      </c>
      <c r="N12997" s="87">
        <v>43.790535031489462</v>
      </c>
      <c r="O12997" s="88">
        <v>0.2273114486017361</v>
      </c>
      <c r="P12997" s="89">
        <v>5.190880824778187</v>
      </c>
    </row>
    <row r="12998" spans="1:16">
      <c r="A12998" s="75" t="s">
        <v>17711</v>
      </c>
      <c r="B12998" s="85">
        <v>12994</v>
      </c>
      <c r="C12998" s="85">
        <v>11682</v>
      </c>
      <c r="D12998" s="85">
        <v>12994</v>
      </c>
      <c r="E12998" s="86" t="s">
        <v>17680</v>
      </c>
      <c r="F12998" s="85" t="s">
        <v>6304</v>
      </c>
      <c r="G12998" s="86" t="s">
        <v>7832</v>
      </c>
      <c r="H12998" s="85" t="s">
        <v>945</v>
      </c>
      <c r="I12998" s="85">
        <v>1</v>
      </c>
      <c r="J12998" s="88">
        <v>0.46617696014053428</v>
      </c>
      <c r="K12998" s="146">
        <v>0.32227895715838317</v>
      </c>
      <c r="L12998" s="147">
        <v>1.700016186297215E-9</v>
      </c>
      <c r="M12998" s="147">
        <v>0.33406985800726541</v>
      </c>
      <c r="N12998" s="87">
        <v>44.273706075186631</v>
      </c>
      <c r="O12998" s="88">
        <v>0.22781392232521089</v>
      </c>
      <c r="P12998" s="89">
        <v>5.1455805831644641</v>
      </c>
    </row>
    <row r="12999" spans="1:16">
      <c r="A12999" s="75" t="s">
        <v>17712</v>
      </c>
      <c r="B12999" s="85">
        <v>12995</v>
      </c>
      <c r="C12999" s="85">
        <v>11683</v>
      </c>
      <c r="D12999" s="85">
        <v>12995</v>
      </c>
      <c r="E12999" s="86" t="s">
        <v>17680</v>
      </c>
      <c r="F12999" s="85" t="s">
        <v>2124</v>
      </c>
      <c r="G12999" s="86" t="s">
        <v>7832</v>
      </c>
      <c r="H12999" s="85" t="s">
        <v>945</v>
      </c>
      <c r="I12999" s="85">
        <v>1</v>
      </c>
      <c r="J12999" s="88">
        <v>0.29717927459703097</v>
      </c>
      <c r="K12999" s="146">
        <v>0.24637231565133597</v>
      </c>
      <c r="L12999" s="147">
        <v>1.10022518891432E-9</v>
      </c>
      <c r="M12999" s="147">
        <v>0.32580885002614618</v>
      </c>
      <c r="N12999" s="87">
        <v>43.178213461078023</v>
      </c>
      <c r="O12999" s="88">
        <v>0.17096351627797579</v>
      </c>
      <c r="P12999" s="89">
        <v>3.9594856427324578</v>
      </c>
    </row>
    <row r="13000" spans="1:16">
      <c r="A13000" s="75" t="s">
        <v>17713</v>
      </c>
      <c r="B13000" s="85">
        <v>12996</v>
      </c>
      <c r="C13000" s="85">
        <v>11684</v>
      </c>
      <c r="D13000" s="85">
        <v>12996</v>
      </c>
      <c r="E13000" s="86" t="s">
        <v>17680</v>
      </c>
      <c r="F13000" s="85" t="s">
        <v>4253</v>
      </c>
      <c r="G13000" s="86" t="s">
        <v>7832</v>
      </c>
      <c r="H13000" s="85" t="s">
        <v>945</v>
      </c>
      <c r="I13000" s="85">
        <v>1</v>
      </c>
      <c r="J13000" s="88">
        <v>0.12623273628152301</v>
      </c>
      <c r="K13000" s="146">
        <v>0.1145002316155851</v>
      </c>
      <c r="L13000" s="147">
        <v>4.7080774377765312E-10</v>
      </c>
      <c r="M13000" s="147">
        <v>0.31412655712154652</v>
      </c>
      <c r="N13000" s="87">
        <v>41.671715147643773</v>
      </c>
      <c r="O13000" s="88">
        <v>9.8163843469589715E-2</v>
      </c>
      <c r="P13000" s="89">
        <v>2.3556468247537476</v>
      </c>
    </row>
    <row r="13001" spans="1:16">
      <c r="A13001" s="75" t="s">
        <v>17714</v>
      </c>
      <c r="B13001" s="85">
        <v>12997</v>
      </c>
      <c r="C13001" s="85">
        <v>11685</v>
      </c>
      <c r="D13001" s="85">
        <v>12997</v>
      </c>
      <c r="E13001" s="86" t="s">
        <v>17680</v>
      </c>
      <c r="F13001" s="85" t="s">
        <v>4389</v>
      </c>
      <c r="G13001" s="86" t="s">
        <v>7832</v>
      </c>
      <c r="H13001" s="85" t="s">
        <v>945</v>
      </c>
      <c r="I13001" s="85">
        <v>1</v>
      </c>
      <c r="J13001" s="88">
        <v>0.79821379947613968</v>
      </c>
      <c r="K13001" s="146">
        <v>0.67927987871670614</v>
      </c>
      <c r="L13001" s="147">
        <v>3.063161137595738E-9</v>
      </c>
      <c r="M13001" s="147">
        <v>0.36342784318038129</v>
      </c>
      <c r="N13001" s="87">
        <v>48.03562817714316</v>
      </c>
      <c r="O13001" s="88">
        <v>0.41579763821404658</v>
      </c>
      <c r="P13001" s="89">
        <v>8.6560258290094776</v>
      </c>
    </row>
    <row r="13002" spans="1:16">
      <c r="A13002" s="75" t="s">
        <v>17715</v>
      </c>
      <c r="B13002" s="85">
        <v>12998</v>
      </c>
      <c r="C13002" s="85">
        <v>11686</v>
      </c>
      <c r="D13002" s="85">
        <v>12998</v>
      </c>
      <c r="E13002" s="86" t="s">
        <v>17680</v>
      </c>
      <c r="F13002" s="85" t="s">
        <v>6323</v>
      </c>
      <c r="G13002" s="86" t="s">
        <v>7832</v>
      </c>
      <c r="H13002" s="85" t="s">
        <v>945</v>
      </c>
      <c r="I13002" s="85">
        <v>1</v>
      </c>
      <c r="J13002" s="88">
        <v>0.2661657147211996</v>
      </c>
      <c r="K13002" s="146">
        <v>0.30259419118253073</v>
      </c>
      <c r="L13002" s="147">
        <v>1.1605095905873869E-9</v>
      </c>
      <c r="M13002" s="147">
        <v>0.31924785206105988</v>
      </c>
      <c r="N13002" s="87">
        <v>42.225668561212522</v>
      </c>
      <c r="O13002" s="88">
        <v>0.1166459862735226</v>
      </c>
      <c r="P13002" s="89">
        <v>2.7624426148380934</v>
      </c>
    </row>
    <row r="13003" spans="1:16">
      <c r="A13003" s="75" t="s">
        <v>17716</v>
      </c>
      <c r="B13003" s="85">
        <v>12999</v>
      </c>
      <c r="C13003" s="85">
        <v>11687</v>
      </c>
      <c r="D13003" s="85">
        <v>12999</v>
      </c>
      <c r="E13003" s="86" t="s">
        <v>17680</v>
      </c>
      <c r="F13003" s="85" t="s">
        <v>17717</v>
      </c>
      <c r="G13003" s="86" t="s">
        <v>7832</v>
      </c>
      <c r="H13003" s="85" t="s">
        <v>945</v>
      </c>
      <c r="I13003" s="85">
        <v>1</v>
      </c>
      <c r="J13003" s="88">
        <v>0.7655834131117657</v>
      </c>
      <c r="K13003" s="146">
        <v>0.6484555578511787</v>
      </c>
      <c r="L13003" s="147">
        <v>2.9462831461845679E-9</v>
      </c>
      <c r="M13003" s="147">
        <v>0.36072706283356909</v>
      </c>
      <c r="N13003" s="87">
        <v>47.707194831889773</v>
      </c>
      <c r="O13003" s="88">
        <v>0.40440215358856219</v>
      </c>
      <c r="P13003" s="89">
        <v>8.476753978379806</v>
      </c>
    </row>
    <row r="13004" spans="1:16">
      <c r="A13004" s="75" t="s">
        <v>17718</v>
      </c>
      <c r="B13004" s="85">
        <v>13000</v>
      </c>
      <c r="C13004" s="85">
        <v>11688</v>
      </c>
      <c r="D13004" s="85">
        <v>13000</v>
      </c>
      <c r="E13004" s="86" t="s">
        <v>17680</v>
      </c>
      <c r="F13004" s="85" t="s">
        <v>4646</v>
      </c>
      <c r="G13004" s="86" t="s">
        <v>7832</v>
      </c>
      <c r="H13004" s="85" t="s">
        <v>945</v>
      </c>
      <c r="I13004" s="85">
        <v>1</v>
      </c>
      <c r="J13004" s="88">
        <v>0.46349692269749743</v>
      </c>
      <c r="K13004" s="146">
        <v>0.45369274172947521</v>
      </c>
      <c r="L13004" s="147">
        <v>1.827586338439594E-9</v>
      </c>
      <c r="M13004" s="147">
        <v>0.33495789158524603</v>
      </c>
      <c r="N13004" s="87">
        <v>44.29880720981437</v>
      </c>
      <c r="O13004" s="88">
        <v>0.23133811468679991</v>
      </c>
      <c r="P13004" s="89">
        <v>5.2222199480700038</v>
      </c>
    </row>
    <row r="13005" spans="1:16">
      <c r="A13005" s="75" t="s">
        <v>17719</v>
      </c>
      <c r="B13005" s="85">
        <v>13001</v>
      </c>
      <c r="C13005" s="85">
        <v>11689</v>
      </c>
      <c r="D13005" s="85">
        <v>13001</v>
      </c>
      <c r="E13005" s="86" t="s">
        <v>17680</v>
      </c>
      <c r="F13005" s="85" t="s">
        <v>891</v>
      </c>
      <c r="G13005" s="86" t="s">
        <v>7832</v>
      </c>
      <c r="H13005" s="85" t="s">
        <v>945</v>
      </c>
      <c r="I13005" s="85">
        <v>1</v>
      </c>
      <c r="J13005" s="88">
        <v>0.50783463148621555</v>
      </c>
      <c r="K13005" s="146">
        <v>0.45273183629659308</v>
      </c>
      <c r="L13005" s="147">
        <v>1.9906593495538531E-9</v>
      </c>
      <c r="M13005" s="147">
        <v>0.33369569009217409</v>
      </c>
      <c r="N13005" s="87">
        <v>44.081082700049578</v>
      </c>
      <c r="O13005" s="88">
        <v>0.21472028732508969</v>
      </c>
      <c r="P13005" s="89">
        <v>4.8710302509164141</v>
      </c>
    </row>
    <row r="13006" spans="1:16">
      <c r="A13006" s="75" t="s">
        <v>17720</v>
      </c>
      <c r="B13006" s="85">
        <v>13002</v>
      </c>
      <c r="C13006" s="85">
        <v>11690</v>
      </c>
      <c r="D13006" s="85">
        <v>13002</v>
      </c>
      <c r="E13006" s="86" t="s">
        <v>17680</v>
      </c>
      <c r="F13006" s="85" t="s">
        <v>38</v>
      </c>
      <c r="G13006" s="86" t="s">
        <v>7832</v>
      </c>
      <c r="H13006" s="85" t="s">
        <v>945</v>
      </c>
      <c r="I13006" s="85">
        <v>1</v>
      </c>
      <c r="J13006" s="88">
        <v>0.6063735373322241</v>
      </c>
      <c r="K13006" s="146">
        <v>0.58528837396136024</v>
      </c>
      <c r="L13006" s="147">
        <v>2.4518565533926631E-9</v>
      </c>
      <c r="M13006" s="147">
        <v>0.34991395387760588</v>
      </c>
      <c r="N13006" s="87">
        <v>46.306106603899927</v>
      </c>
      <c r="O13006" s="88">
        <v>0.34798535176119533</v>
      </c>
      <c r="P13006" s="89">
        <v>7.5148911727311534</v>
      </c>
    </row>
    <row r="13007" spans="1:16">
      <c r="A13007" s="75" t="s">
        <v>17721</v>
      </c>
      <c r="B13007" s="85">
        <v>13003</v>
      </c>
      <c r="C13007" s="85">
        <v>11691</v>
      </c>
      <c r="D13007" s="85">
        <v>13003</v>
      </c>
      <c r="E13007" s="86" t="s">
        <v>17680</v>
      </c>
      <c r="F13007" s="85" t="s">
        <v>5087</v>
      </c>
      <c r="G13007" s="86" t="s">
        <v>7832</v>
      </c>
      <c r="H13007" s="85" t="s">
        <v>945</v>
      </c>
      <c r="I13007" s="85">
        <v>1</v>
      </c>
      <c r="J13007" s="88">
        <v>0.23173461293606321</v>
      </c>
      <c r="K13007" s="146">
        <v>0.25632083825322988</v>
      </c>
      <c r="L13007" s="147">
        <v>1.0407083535489569E-9</v>
      </c>
      <c r="M13007" s="147">
        <v>0.31797486194030089</v>
      </c>
      <c r="N13007" s="87">
        <v>42.034243569272782</v>
      </c>
      <c r="O13007" s="88">
        <v>0.10949022445061669</v>
      </c>
      <c r="P13007" s="89">
        <v>2.6047863635318165</v>
      </c>
    </row>
    <row r="13008" spans="1:16">
      <c r="A13008" s="75" t="s">
        <v>17722</v>
      </c>
      <c r="B13008" s="85">
        <v>13004</v>
      </c>
      <c r="C13008" s="85">
        <v>11692</v>
      </c>
      <c r="D13008" s="85">
        <v>13004</v>
      </c>
      <c r="E13008" s="86" t="s">
        <v>17680</v>
      </c>
      <c r="F13008" s="85" t="s">
        <v>1039</v>
      </c>
      <c r="G13008" s="86" t="s">
        <v>7832</v>
      </c>
      <c r="H13008" s="85" t="s">
        <v>945</v>
      </c>
      <c r="I13008" s="85">
        <v>1</v>
      </c>
      <c r="J13008" s="88">
        <v>0.23686951341838061</v>
      </c>
      <c r="K13008" s="146">
        <v>0.20683072338412395</v>
      </c>
      <c r="L13008" s="147">
        <v>8.8379358542329463E-10</v>
      </c>
      <c r="M13008" s="147">
        <v>0.32633792344950813</v>
      </c>
      <c r="N13008" s="87">
        <v>43.289703748544198</v>
      </c>
      <c r="O13008" s="88">
        <v>0.18399906754675041</v>
      </c>
      <c r="P13008" s="89">
        <v>4.2504117980465086</v>
      </c>
    </row>
    <row r="13009" spans="1:16">
      <c r="A13009" s="75" t="s">
        <v>17723</v>
      </c>
      <c r="B13009" s="85">
        <v>13005</v>
      </c>
      <c r="C13009" s="85">
        <v>11693</v>
      </c>
      <c r="D13009" s="85">
        <v>13005</v>
      </c>
      <c r="E13009" s="86" t="s">
        <v>17680</v>
      </c>
      <c r="F13009" s="85" t="s">
        <v>4655</v>
      </c>
      <c r="G13009" s="86" t="s">
        <v>7832</v>
      </c>
      <c r="H13009" s="85" t="s">
        <v>945</v>
      </c>
      <c r="I13009" s="85">
        <v>1</v>
      </c>
      <c r="J13009" s="88">
        <v>0.93344287738807152</v>
      </c>
      <c r="K13009" s="146">
        <v>0.75318238240970337</v>
      </c>
      <c r="L13009" s="147">
        <v>3.491186915812668E-9</v>
      </c>
      <c r="M13009" s="147">
        <v>0.36877981956154182</v>
      </c>
      <c r="N13009" s="87">
        <v>48.708388510142157</v>
      </c>
      <c r="O13009" s="88">
        <v>0.43517043749053169</v>
      </c>
      <c r="P13009" s="89">
        <v>8.9341990322656581</v>
      </c>
    </row>
    <row r="13010" spans="1:16">
      <c r="A13010" s="75" t="s">
        <v>17724</v>
      </c>
      <c r="B13010" s="85">
        <v>13006</v>
      </c>
      <c r="C13010" s="85">
        <v>11694</v>
      </c>
      <c r="D13010" s="85">
        <v>13006</v>
      </c>
      <c r="E13010" s="86" t="s">
        <v>17680</v>
      </c>
      <c r="F13010" s="85" t="s">
        <v>1088</v>
      </c>
      <c r="G13010" s="86" t="s">
        <v>7832</v>
      </c>
      <c r="H13010" s="85" t="s">
        <v>945</v>
      </c>
      <c r="I13010" s="85">
        <v>1</v>
      </c>
      <c r="J13010" s="88">
        <v>0.61838942149456899</v>
      </c>
      <c r="K13010" s="146">
        <v>0.55260687528742913</v>
      </c>
      <c r="L13010" s="147">
        <v>2.4506332406438321E-9</v>
      </c>
      <c r="M13010" s="147">
        <v>0.3489447154437656</v>
      </c>
      <c r="N13010" s="87">
        <v>46.146291851554068</v>
      </c>
      <c r="O13010" s="88">
        <v>0.33504911191358078</v>
      </c>
      <c r="P13010" s="89">
        <v>7.2605858124285527</v>
      </c>
    </row>
    <row r="13011" spans="1:16">
      <c r="A13011" s="75" t="s">
        <v>17725</v>
      </c>
      <c r="B13011" s="85">
        <v>13007</v>
      </c>
      <c r="C13011" s="85">
        <v>11695</v>
      </c>
      <c r="D13011" s="85">
        <v>13007</v>
      </c>
      <c r="E13011" s="86" t="s">
        <v>17680</v>
      </c>
      <c r="F13011" s="85" t="s">
        <v>139</v>
      </c>
      <c r="G13011" s="86" t="s">
        <v>7832</v>
      </c>
      <c r="H13011" s="85" t="s">
        <v>945</v>
      </c>
      <c r="I13011" s="85">
        <v>1</v>
      </c>
      <c r="J13011" s="88">
        <v>0.50064162109770516</v>
      </c>
      <c r="K13011" s="146">
        <v>0.40262750091374677</v>
      </c>
      <c r="L13011" s="147">
        <v>1.9138377056345121E-9</v>
      </c>
      <c r="M13011" s="147">
        <v>0.33760474873333363</v>
      </c>
      <c r="N13011" s="87">
        <v>44.828894658407293</v>
      </c>
      <c r="O13011" s="88">
        <v>0.255133132132631</v>
      </c>
      <c r="P13011" s="89">
        <v>5.6912652894238347</v>
      </c>
    </row>
    <row r="13012" spans="1:16">
      <c r="A13012" s="75" t="s">
        <v>17726</v>
      </c>
      <c r="B13012" s="85">
        <v>13008</v>
      </c>
      <c r="C13012" s="85">
        <v>11696</v>
      </c>
      <c r="D13012" s="85">
        <v>13008</v>
      </c>
      <c r="E13012" s="86" t="s">
        <v>17680</v>
      </c>
      <c r="F13012" s="85" t="s">
        <v>6372</v>
      </c>
      <c r="G13012" s="86" t="s">
        <v>7832</v>
      </c>
      <c r="H13012" s="85" t="s">
        <v>945</v>
      </c>
      <c r="I13012" s="85">
        <v>1</v>
      </c>
      <c r="J13012" s="88">
        <v>0.63390501826293577</v>
      </c>
      <c r="K13012" s="146">
        <v>0.49319759943280683</v>
      </c>
      <c r="L13012" s="147">
        <v>2.3128537993836829E-9</v>
      </c>
      <c r="M13012" s="147">
        <v>0.35794762737597252</v>
      </c>
      <c r="N13012" s="87">
        <v>47.20306302553805</v>
      </c>
      <c r="O13012" s="88">
        <v>0.41859889681195439</v>
      </c>
      <c r="P13012" s="89">
        <v>8.8680452068435009</v>
      </c>
    </row>
    <row r="13013" spans="1:16">
      <c r="A13013" s="75" t="s">
        <v>24163</v>
      </c>
      <c r="B13013" s="85">
        <v>13009</v>
      </c>
      <c r="C13013" s="85">
        <v>14733</v>
      </c>
      <c r="D13013" s="85">
        <v>13009</v>
      </c>
      <c r="E13013" s="86" t="s">
        <v>24164</v>
      </c>
      <c r="F13013" s="85" t="s">
        <v>31</v>
      </c>
      <c r="G13013" s="86" t="s">
        <v>7832</v>
      </c>
      <c r="H13013" s="85" t="s">
        <v>945</v>
      </c>
      <c r="I13013" s="85">
        <v>1</v>
      </c>
      <c r="J13013" s="88">
        <v>0.59362971642527973</v>
      </c>
      <c r="K13013" s="146">
        <v>0.50555291830234628</v>
      </c>
      <c r="L13013" s="147">
        <v>2.2837588914753211E-9</v>
      </c>
      <c r="M13013" s="147">
        <v>0.34809005163152862</v>
      </c>
      <c r="N13013" s="87">
        <v>46.070153480345937</v>
      </c>
      <c r="O13013" s="88">
        <v>0.32190938291044208</v>
      </c>
      <c r="P13013" s="89">
        <v>6.9873737895788075</v>
      </c>
    </row>
    <row r="13014" spans="1:16">
      <c r="A13014" s="75" t="s">
        <v>24165</v>
      </c>
      <c r="B13014" s="85">
        <v>13010</v>
      </c>
      <c r="C13014" s="85">
        <v>14734</v>
      </c>
      <c r="D13014" s="85">
        <v>13010</v>
      </c>
      <c r="E13014" s="86" t="s">
        <v>24164</v>
      </c>
      <c r="F13014" s="85" t="s">
        <v>55</v>
      </c>
      <c r="G13014" s="86" t="s">
        <v>7832</v>
      </c>
      <c r="H13014" s="85" t="s">
        <v>945</v>
      </c>
      <c r="I13014" s="85">
        <v>1</v>
      </c>
      <c r="J13014" s="88">
        <v>0.52165647488698896</v>
      </c>
      <c r="K13014" s="146">
        <v>0.46969256089993316</v>
      </c>
      <c r="L13014" s="147">
        <v>2.0602323464630319E-9</v>
      </c>
      <c r="M13014" s="147">
        <v>0.34067210695100902</v>
      </c>
      <c r="N13014" s="87">
        <v>45.104946450663661</v>
      </c>
      <c r="O13014" s="88">
        <v>0.27615641366414301</v>
      </c>
      <c r="P13014" s="89">
        <v>6.1225305735858981</v>
      </c>
    </row>
    <row r="13015" spans="1:16">
      <c r="A13015" s="75" t="s">
        <v>24665</v>
      </c>
      <c r="B13015" s="85">
        <v>13011</v>
      </c>
      <c r="C13015" s="85">
        <v>15098</v>
      </c>
      <c r="D13015" s="85">
        <v>13011</v>
      </c>
      <c r="E13015" s="86" t="s">
        <v>24666</v>
      </c>
      <c r="F13015" s="85" t="s">
        <v>758</v>
      </c>
      <c r="G13015" s="86" t="s">
        <v>7832</v>
      </c>
      <c r="H13015" s="85" t="s">
        <v>945</v>
      </c>
      <c r="I13015" s="85">
        <v>1</v>
      </c>
      <c r="J13015" s="88">
        <v>0.40676244234540582</v>
      </c>
      <c r="K13015" s="146">
        <v>0.32928124875872294</v>
      </c>
      <c r="L13015" s="147">
        <v>1.5797445325568199E-9</v>
      </c>
      <c r="M13015" s="147">
        <v>0.33069419252286292</v>
      </c>
      <c r="N13015" s="87">
        <v>43.891004755614922</v>
      </c>
      <c r="O13015" s="88">
        <v>0.2065283795829134</v>
      </c>
      <c r="P13015" s="89">
        <v>4.705483064989358</v>
      </c>
    </row>
    <row r="13016" spans="1:16">
      <c r="A13016" s="75" t="s">
        <v>24667</v>
      </c>
      <c r="B13016" s="85">
        <v>13012</v>
      </c>
      <c r="C13016" s="85">
        <v>15099</v>
      </c>
      <c r="D13016" s="85">
        <v>13012</v>
      </c>
      <c r="E13016" s="86" t="s">
        <v>24666</v>
      </c>
      <c r="F13016" s="85" t="s">
        <v>429</v>
      </c>
      <c r="G13016" s="86" t="s">
        <v>7832</v>
      </c>
      <c r="H13016" s="85" t="s">
        <v>945</v>
      </c>
      <c r="I13016" s="85">
        <v>1</v>
      </c>
      <c r="J13016" s="88">
        <v>0.23296070567947469</v>
      </c>
      <c r="K13016" s="146">
        <v>0.1890965474396917</v>
      </c>
      <c r="L13016" s="147">
        <v>9.1064935925380771E-10</v>
      </c>
      <c r="M13016" s="147">
        <v>0.31663537611418008</v>
      </c>
      <c r="N13016" s="87">
        <v>42.123138790093378</v>
      </c>
      <c r="O13016" s="88">
        <v>0.1144390460746479</v>
      </c>
      <c r="P13016" s="89">
        <v>2.7167739480411641</v>
      </c>
    </row>
    <row r="13017" spans="1:16">
      <c r="A13017" s="75" t="s">
        <v>24668</v>
      </c>
      <c r="B13017" s="85">
        <v>13013</v>
      </c>
      <c r="C13017" s="85">
        <v>15100</v>
      </c>
      <c r="D13017" s="85">
        <v>13013</v>
      </c>
      <c r="E13017" s="86" t="s">
        <v>24666</v>
      </c>
      <c r="F13017" s="85" t="s">
        <v>4370</v>
      </c>
      <c r="G13017" s="86" t="s">
        <v>7832</v>
      </c>
      <c r="H13017" s="85" t="s">
        <v>945</v>
      </c>
      <c r="I13017" s="85">
        <v>1</v>
      </c>
      <c r="J13017" s="88">
        <v>0.1782387243748276</v>
      </c>
      <c r="K13017" s="146">
        <v>0.15359732744442015</v>
      </c>
      <c r="L13017" s="147">
        <v>6.6460691037431766E-10</v>
      </c>
      <c r="M13017" s="147">
        <v>0.31871231985127391</v>
      </c>
      <c r="N13017" s="87">
        <v>42.335172307711268</v>
      </c>
      <c r="O13017" s="88">
        <v>0.1316689620519732</v>
      </c>
      <c r="P13017" s="89">
        <v>3.1101553359684795</v>
      </c>
    </row>
    <row r="13018" spans="1:16">
      <c r="A13018" s="75" t="s">
        <v>24669</v>
      </c>
      <c r="B13018" s="85">
        <v>13014</v>
      </c>
      <c r="C13018" s="85">
        <v>15101</v>
      </c>
      <c r="D13018" s="85">
        <v>13014</v>
      </c>
      <c r="E13018" s="86" t="s">
        <v>24666</v>
      </c>
      <c r="F13018" s="85" t="s">
        <v>3906</v>
      </c>
      <c r="G13018" s="86" t="s">
        <v>7832</v>
      </c>
      <c r="H13018" s="85" t="s">
        <v>945</v>
      </c>
      <c r="I13018" s="85">
        <v>1</v>
      </c>
      <c r="J13018" s="88">
        <v>0.41718650700939258</v>
      </c>
      <c r="K13018" s="146">
        <v>0.31475593898489973</v>
      </c>
      <c r="L13018" s="147">
        <v>1.5179280729058549E-9</v>
      </c>
      <c r="M13018" s="147">
        <v>0.33829117051491658</v>
      </c>
      <c r="N13018" s="87">
        <v>44.871397487322199</v>
      </c>
      <c r="O13018" s="88">
        <v>0.2770835296759091</v>
      </c>
      <c r="P13018" s="89">
        <v>6.1750590619379588</v>
      </c>
    </row>
    <row r="13019" spans="1:16">
      <c r="A13019" s="75" t="s">
        <v>24670</v>
      </c>
      <c r="B13019" s="85">
        <v>13015</v>
      </c>
      <c r="C13019" s="85">
        <v>15102</v>
      </c>
      <c r="D13019" s="85">
        <v>13015</v>
      </c>
      <c r="E13019" s="86" t="s">
        <v>24666</v>
      </c>
      <c r="F13019" s="85" t="s">
        <v>2124</v>
      </c>
      <c r="G13019" s="86" t="s">
        <v>7832</v>
      </c>
      <c r="H13019" s="85" t="s">
        <v>945</v>
      </c>
      <c r="I13019" s="85">
        <v>1</v>
      </c>
      <c r="J13019" s="88">
        <v>0.1149835983663435</v>
      </c>
      <c r="K13019" s="146">
        <v>0.11238579371553392</v>
      </c>
      <c r="L13019" s="147">
        <v>4.3618895037518291E-10</v>
      </c>
      <c r="M13019" s="147">
        <v>0.31434507503139802</v>
      </c>
      <c r="N13019" s="87">
        <v>41.746822602694678</v>
      </c>
      <c r="O13019" s="88">
        <v>0.1063598749052039</v>
      </c>
      <c r="P13019" s="89">
        <v>2.5477358101581262</v>
      </c>
    </row>
    <row r="13020" spans="1:16">
      <c r="A13020" s="75" t="s">
        <v>24671</v>
      </c>
      <c r="B13020" s="85">
        <v>13016</v>
      </c>
      <c r="C13020" s="85">
        <v>15103</v>
      </c>
      <c r="D13020" s="85">
        <v>13016</v>
      </c>
      <c r="E13020" s="86" t="s">
        <v>24666</v>
      </c>
      <c r="F13020" s="85" t="s">
        <v>139</v>
      </c>
      <c r="G13020" s="86" t="s">
        <v>7832</v>
      </c>
      <c r="H13020" s="85" t="s">
        <v>945</v>
      </c>
      <c r="I13020" s="85">
        <v>1</v>
      </c>
      <c r="J13020" s="88">
        <v>0.46611893895546402</v>
      </c>
      <c r="K13020" s="146">
        <v>0.37782484248420678</v>
      </c>
      <c r="L13020" s="147">
        <v>1.790237126149173E-9</v>
      </c>
      <c r="M13020" s="147">
        <v>0.33529832752118299</v>
      </c>
      <c r="N13020" s="87">
        <v>44.535229856105673</v>
      </c>
      <c r="O13020" s="88">
        <v>0.2419327153096418</v>
      </c>
      <c r="P13020" s="89">
        <v>5.4323895058211633</v>
      </c>
    </row>
    <row r="13021" spans="1:16">
      <c r="A13021" s="75" t="s">
        <v>24672</v>
      </c>
      <c r="B13021" s="85">
        <v>13017</v>
      </c>
      <c r="C13021" s="85">
        <v>15104</v>
      </c>
      <c r="D13021" s="85">
        <v>13017</v>
      </c>
      <c r="E13021" s="86" t="s">
        <v>24673</v>
      </c>
      <c r="F13021" s="85" t="s">
        <v>55</v>
      </c>
      <c r="G13021" s="86" t="s">
        <v>7832</v>
      </c>
      <c r="H13021" s="85" t="s">
        <v>945</v>
      </c>
      <c r="I13021" s="85">
        <v>1</v>
      </c>
      <c r="J13021" s="88">
        <v>0.28385209282286927</v>
      </c>
      <c r="K13021" s="146">
        <v>0.2974378403018445</v>
      </c>
      <c r="L13021" s="147">
        <v>1.2708935990145109E-9</v>
      </c>
      <c r="M13021" s="147">
        <v>0.32127348955720958</v>
      </c>
      <c r="N13021" s="87">
        <v>42.558349664561568</v>
      </c>
      <c r="O13021" s="88">
        <v>0.13140383895259911</v>
      </c>
      <c r="P13021" s="89">
        <v>3.0876159434823993</v>
      </c>
    </row>
    <row r="13022" spans="1:16">
      <c r="A13022" s="75" t="s">
        <v>24674</v>
      </c>
      <c r="B13022" s="85">
        <v>13018</v>
      </c>
      <c r="C13022" s="85">
        <v>15105</v>
      </c>
      <c r="D13022" s="85">
        <v>13018</v>
      </c>
      <c r="E13022" s="86" t="s">
        <v>24675</v>
      </c>
      <c r="F13022" s="85" t="s">
        <v>38</v>
      </c>
      <c r="G13022" s="86" t="s">
        <v>7832</v>
      </c>
      <c r="H13022" s="85" t="s">
        <v>945</v>
      </c>
      <c r="I13022" s="85">
        <v>1</v>
      </c>
      <c r="J13022" s="88">
        <v>0.29479548047392062</v>
      </c>
      <c r="K13022" s="146">
        <v>0.22612268083054399</v>
      </c>
      <c r="L13022" s="147">
        <v>1.110885373755051E-9</v>
      </c>
      <c r="M13022" s="147">
        <v>0.32252156064292392</v>
      </c>
      <c r="N13022" s="87">
        <v>42.764991617758582</v>
      </c>
      <c r="O13022" s="88">
        <v>0.14302018033004829</v>
      </c>
      <c r="P13022" s="89">
        <v>3.3443285014151098</v>
      </c>
    </row>
    <row r="13023" spans="1:16">
      <c r="A13023" s="75" t="s">
        <v>24676</v>
      </c>
      <c r="B13023" s="85">
        <v>13019</v>
      </c>
      <c r="C13023" s="85">
        <v>15106</v>
      </c>
      <c r="D13023" s="85">
        <v>13019</v>
      </c>
      <c r="E13023" s="86" t="s">
        <v>24675</v>
      </c>
      <c r="F13023" s="85" t="s">
        <v>1088</v>
      </c>
      <c r="G13023" s="86" t="s">
        <v>7832</v>
      </c>
      <c r="H13023" s="85" t="s">
        <v>945</v>
      </c>
      <c r="I13023" s="85">
        <v>1</v>
      </c>
      <c r="J13023" s="88">
        <v>0.29479548047392062</v>
      </c>
      <c r="K13023" s="146">
        <v>0.2261226808305439</v>
      </c>
      <c r="L13023" s="147">
        <v>1.110885373755051E-9</v>
      </c>
      <c r="M13023" s="147">
        <v>0.32252156064292392</v>
      </c>
      <c r="N13023" s="87">
        <v>42.764991617758582</v>
      </c>
      <c r="O13023" s="88">
        <v>0.14302018033004829</v>
      </c>
      <c r="P13023" s="89">
        <v>3.3443285014151098</v>
      </c>
    </row>
    <row r="13024" spans="1:16">
      <c r="A13024" s="75" t="s">
        <v>24677</v>
      </c>
      <c r="B13024" s="85">
        <v>13020</v>
      </c>
      <c r="C13024" s="85">
        <v>15107</v>
      </c>
      <c r="D13024" s="85">
        <v>13020</v>
      </c>
      <c r="E13024" s="86" t="s">
        <v>24678</v>
      </c>
      <c r="F13024" s="85" t="s">
        <v>1039</v>
      </c>
      <c r="G13024" s="86" t="s">
        <v>7832</v>
      </c>
      <c r="H13024" s="85" t="s">
        <v>945</v>
      </c>
      <c r="I13024" s="85">
        <v>1</v>
      </c>
      <c r="J13024" s="88">
        <v>0.48867638807299391</v>
      </c>
      <c r="K13024" s="146">
        <v>0.48828148347381922</v>
      </c>
      <c r="L13024" s="147">
        <v>2.0289257886765048E-9</v>
      </c>
      <c r="M13024" s="147">
        <v>0.34542710511608671</v>
      </c>
      <c r="N13024" s="87">
        <v>45.720133505511868</v>
      </c>
      <c r="O13024" s="88">
        <v>0.3193396049218345</v>
      </c>
      <c r="P13024" s="89">
        <v>6.9846603768848565</v>
      </c>
    </row>
    <row r="13025" spans="1:16">
      <c r="A13025" s="75" t="s">
        <v>24679</v>
      </c>
      <c r="B13025" s="85">
        <v>13021</v>
      </c>
      <c r="C13025" s="85">
        <v>15108</v>
      </c>
      <c r="D13025" s="85">
        <v>13021</v>
      </c>
      <c r="E13025" s="86" t="s">
        <v>24680</v>
      </c>
      <c r="F13025" s="85" t="s">
        <v>55</v>
      </c>
      <c r="G13025" s="86" t="s">
        <v>7832</v>
      </c>
      <c r="H13025" s="85" t="s">
        <v>945</v>
      </c>
      <c r="I13025" s="85">
        <v>1</v>
      </c>
      <c r="J13025" s="88">
        <v>0.37446634198809808</v>
      </c>
      <c r="K13025" s="146">
        <v>0.34685183113469326</v>
      </c>
      <c r="L13025" s="147">
        <v>1.5798934924619671E-9</v>
      </c>
      <c r="M13025" s="147">
        <v>0.32866584417495948</v>
      </c>
      <c r="N13025" s="87">
        <v>43.35520647119079</v>
      </c>
      <c r="O13025" s="88">
        <v>0.18162414239911209</v>
      </c>
      <c r="P13025" s="89">
        <v>4.1892117967377223</v>
      </c>
    </row>
    <row r="13026" spans="1:16">
      <c r="A13026" s="75" t="s">
        <v>24681</v>
      </c>
      <c r="B13026" s="85">
        <v>13022</v>
      </c>
      <c r="C13026" s="85">
        <v>15109</v>
      </c>
      <c r="D13026" s="85">
        <v>13022</v>
      </c>
      <c r="E13026" s="86" t="s">
        <v>24682</v>
      </c>
      <c r="F13026" s="85" t="s">
        <v>38</v>
      </c>
      <c r="G13026" s="86" t="s">
        <v>7832</v>
      </c>
      <c r="H13026" s="85" t="s">
        <v>945</v>
      </c>
      <c r="I13026" s="85">
        <v>1</v>
      </c>
      <c r="J13026" s="88">
        <v>0.44092122461566169</v>
      </c>
      <c r="K13026" s="146">
        <v>0.3561825815174316</v>
      </c>
      <c r="L13026" s="147">
        <v>1.6996872775390761E-9</v>
      </c>
      <c r="M13026" s="147">
        <v>0.33443836100155822</v>
      </c>
      <c r="N13026" s="87">
        <v>44.373467277997896</v>
      </c>
      <c r="O13026" s="88">
        <v>0.23152230022843509</v>
      </c>
      <c r="P13026" s="89">
        <v>5.2175841652841246</v>
      </c>
    </row>
    <row r="13027" spans="1:16">
      <c r="A13027" s="75" t="s">
        <v>24683</v>
      </c>
      <c r="B13027" s="85">
        <v>13023</v>
      </c>
      <c r="C13027" s="85">
        <v>15110</v>
      </c>
      <c r="D13027" s="85">
        <v>13023</v>
      </c>
      <c r="E13027" s="86" t="s">
        <v>24682</v>
      </c>
      <c r="F13027" s="85" t="s">
        <v>139</v>
      </c>
      <c r="G13027" s="86" t="s">
        <v>7832</v>
      </c>
      <c r="H13027" s="85" t="s">
        <v>945</v>
      </c>
      <c r="I13027" s="85">
        <v>1</v>
      </c>
      <c r="J13027" s="88">
        <v>0.44092122461566169</v>
      </c>
      <c r="K13027" s="146">
        <v>0.3561825815174316</v>
      </c>
      <c r="L13027" s="147">
        <v>1.6996872775390761E-9</v>
      </c>
      <c r="M13027" s="147">
        <v>0.33443836100155822</v>
      </c>
      <c r="N13027" s="87">
        <v>44.373467277997896</v>
      </c>
      <c r="O13027" s="88">
        <v>0.23152230022843509</v>
      </c>
      <c r="P13027" s="89">
        <v>5.2175841652841246</v>
      </c>
    </row>
    <row r="13028" spans="1:16">
      <c r="A13028" s="75" t="s">
        <v>24684</v>
      </c>
      <c r="B13028" s="85">
        <v>13024</v>
      </c>
      <c r="C13028" s="85">
        <v>15111</v>
      </c>
      <c r="D13028" s="85">
        <v>13024</v>
      </c>
      <c r="E13028" s="86" t="s">
        <v>24685</v>
      </c>
      <c r="F13028" s="85" t="s">
        <v>55</v>
      </c>
      <c r="G13028" s="86" t="s">
        <v>7832</v>
      </c>
      <c r="H13028" s="85" t="s">
        <v>945</v>
      </c>
      <c r="I13028" s="85">
        <v>1</v>
      </c>
      <c r="J13028" s="88">
        <v>0.37835482326983882</v>
      </c>
      <c r="K13028" s="146">
        <v>0.32324038305718272</v>
      </c>
      <c r="L13028" s="147">
        <v>1.467674518424391E-9</v>
      </c>
      <c r="M13028" s="147">
        <v>0.32757484824931032</v>
      </c>
      <c r="N13028" s="87">
        <v>43.44612024306317</v>
      </c>
      <c r="O13028" s="88">
        <v>0.19164651839020119</v>
      </c>
      <c r="P13028" s="89">
        <v>4.4111307826341637</v>
      </c>
    </row>
    <row r="13029" spans="1:16">
      <c r="A13029" s="75" t="s">
        <v>24686</v>
      </c>
      <c r="B13029" s="85">
        <v>13025</v>
      </c>
      <c r="C13029" s="85">
        <v>15112</v>
      </c>
      <c r="D13029" s="85">
        <v>13025</v>
      </c>
      <c r="E13029" s="86" t="s">
        <v>24687</v>
      </c>
      <c r="F13029" s="85" t="s">
        <v>55</v>
      </c>
      <c r="G13029" s="86" t="s">
        <v>7832</v>
      </c>
      <c r="H13029" s="85" t="s">
        <v>945</v>
      </c>
      <c r="I13029" s="85">
        <v>1</v>
      </c>
      <c r="J13029" s="88">
        <v>0.28724755555786913</v>
      </c>
      <c r="K13029" s="146">
        <v>0.2869434851974601</v>
      </c>
      <c r="L13029" s="147">
        <v>1.236126515197951E-9</v>
      </c>
      <c r="M13029" s="147">
        <v>0.32420103215570112</v>
      </c>
      <c r="N13029" s="87">
        <v>42.747295982413732</v>
      </c>
      <c r="O13029" s="88">
        <v>0.15483734777564959</v>
      </c>
      <c r="P13029" s="89">
        <v>3.6221553718707677</v>
      </c>
    </row>
    <row r="13030" spans="1:16">
      <c r="A13030" s="75" t="s">
        <v>24688</v>
      </c>
      <c r="B13030" s="85">
        <v>13026</v>
      </c>
      <c r="C13030" s="85">
        <v>15113</v>
      </c>
      <c r="D13030" s="85">
        <v>13026</v>
      </c>
      <c r="E13030" s="86" t="s">
        <v>24689</v>
      </c>
      <c r="F13030" s="85" t="s">
        <v>931</v>
      </c>
      <c r="G13030" s="86" t="s">
        <v>7832</v>
      </c>
      <c r="H13030" s="85" t="s">
        <v>945</v>
      </c>
      <c r="I13030" s="85">
        <v>1</v>
      </c>
      <c r="J13030" s="88">
        <v>0.57311744288104294</v>
      </c>
      <c r="K13030" s="146">
        <v>0.45773832216321925</v>
      </c>
      <c r="L13030" s="147">
        <v>2.1240586226490611E-9</v>
      </c>
      <c r="M13030" s="147">
        <v>0.34304215141909378</v>
      </c>
      <c r="N13030" s="87">
        <v>45.38121611726806</v>
      </c>
      <c r="O13030" s="88">
        <v>0.27444067587218368</v>
      </c>
      <c r="P13030" s="89">
        <v>6.0474508916422787</v>
      </c>
    </row>
    <row r="13031" spans="1:16">
      <c r="A13031" s="75" t="s">
        <v>24690</v>
      </c>
      <c r="B13031" s="85">
        <v>13027</v>
      </c>
      <c r="C13031" s="85">
        <v>15114</v>
      </c>
      <c r="D13031" s="85">
        <v>13027</v>
      </c>
      <c r="E13031" s="86" t="s">
        <v>24689</v>
      </c>
      <c r="F13031" s="85" t="s">
        <v>32</v>
      </c>
      <c r="G13031" s="86" t="s">
        <v>7832</v>
      </c>
      <c r="H13031" s="85" t="s">
        <v>945</v>
      </c>
      <c r="I13031" s="85">
        <v>1</v>
      </c>
      <c r="J13031" s="88">
        <v>0.57311744288104294</v>
      </c>
      <c r="K13031" s="146">
        <v>0.45773832216321925</v>
      </c>
      <c r="L13031" s="147">
        <v>2.1240586226490611E-9</v>
      </c>
      <c r="M13031" s="147">
        <v>0.34304215141909378</v>
      </c>
      <c r="N13031" s="87">
        <v>45.38121611726806</v>
      </c>
      <c r="O13031" s="88">
        <v>0.27444067587218368</v>
      </c>
      <c r="P13031" s="89">
        <v>6.0474508916422787</v>
      </c>
    </row>
    <row r="13032" spans="1:16">
      <c r="A13032" s="75" t="s">
        <v>24691</v>
      </c>
      <c r="B13032" s="85">
        <v>13028</v>
      </c>
      <c r="C13032" s="85">
        <v>15115</v>
      </c>
      <c r="D13032" s="85">
        <v>13028</v>
      </c>
      <c r="E13032" s="86" t="s">
        <v>24689</v>
      </c>
      <c r="F13032" s="85" t="s">
        <v>1055</v>
      </c>
      <c r="G13032" s="86" t="s">
        <v>7832</v>
      </c>
      <c r="H13032" s="85" t="s">
        <v>945</v>
      </c>
      <c r="I13032" s="85">
        <v>1</v>
      </c>
      <c r="J13032" s="88">
        <v>0.57311744288104294</v>
      </c>
      <c r="K13032" s="146">
        <v>0.45773832216321925</v>
      </c>
      <c r="L13032" s="147">
        <v>2.1240586226490611E-9</v>
      </c>
      <c r="M13032" s="147">
        <v>0.34304215141909378</v>
      </c>
      <c r="N13032" s="87">
        <v>45.38121611726806</v>
      </c>
      <c r="O13032" s="88">
        <v>0.27444067587218368</v>
      </c>
      <c r="P13032" s="89">
        <v>6.0474508916422787</v>
      </c>
    </row>
    <row r="13033" spans="1:16">
      <c r="A13033" s="75" t="s">
        <v>24692</v>
      </c>
      <c r="B13033" s="85">
        <v>13029</v>
      </c>
      <c r="C13033" s="85">
        <v>15116</v>
      </c>
      <c r="D13033" s="85">
        <v>13029</v>
      </c>
      <c r="E13033" s="86" t="s">
        <v>24689</v>
      </c>
      <c r="F13033" s="85" t="s">
        <v>4389</v>
      </c>
      <c r="G13033" s="86" t="s">
        <v>7832</v>
      </c>
      <c r="H13033" s="85" t="s">
        <v>945</v>
      </c>
      <c r="I13033" s="85">
        <v>1</v>
      </c>
      <c r="J13033" s="88">
        <v>0.57311744288104294</v>
      </c>
      <c r="K13033" s="146">
        <v>0.45773832216321925</v>
      </c>
      <c r="L13033" s="147">
        <v>2.1240586226490611E-9</v>
      </c>
      <c r="M13033" s="147">
        <v>0.34304215141909378</v>
      </c>
      <c r="N13033" s="87">
        <v>45.38121611726806</v>
      </c>
      <c r="O13033" s="88">
        <v>0.27444067587218368</v>
      </c>
      <c r="P13033" s="89">
        <v>6.0474508916422787</v>
      </c>
    </row>
    <row r="13034" spans="1:16">
      <c r="A13034" s="75" t="s">
        <v>24693</v>
      </c>
      <c r="B13034" s="85">
        <v>13030</v>
      </c>
      <c r="C13034" s="85">
        <v>15117</v>
      </c>
      <c r="D13034" s="85">
        <v>13030</v>
      </c>
      <c r="E13034" s="86" t="s">
        <v>24689</v>
      </c>
      <c r="F13034" s="85" t="s">
        <v>17717</v>
      </c>
      <c r="G13034" s="86" t="s">
        <v>7832</v>
      </c>
      <c r="H13034" s="85" t="s">
        <v>945</v>
      </c>
      <c r="I13034" s="85">
        <v>1</v>
      </c>
      <c r="J13034" s="88">
        <v>0.23293811795817429</v>
      </c>
      <c r="K13034" s="146">
        <v>0.18907806145229072</v>
      </c>
      <c r="L13034" s="147">
        <v>9.1056067983460362E-10</v>
      </c>
      <c r="M13034" s="147">
        <v>0.31660378685115831</v>
      </c>
      <c r="N13034" s="87">
        <v>42.118936356944907</v>
      </c>
      <c r="O13034" s="88">
        <v>0.1144280820887414</v>
      </c>
      <c r="P13034" s="89">
        <v>2.7167847050789442</v>
      </c>
    </row>
    <row r="13035" spans="1:16">
      <c r="A13035" s="75" t="s">
        <v>24694</v>
      </c>
      <c r="B13035" s="85">
        <v>13031</v>
      </c>
      <c r="C13035" s="85">
        <v>15118</v>
      </c>
      <c r="D13035" s="85">
        <v>13031</v>
      </c>
      <c r="E13035" s="86" t="s">
        <v>24689</v>
      </c>
      <c r="F13035" s="85" t="s">
        <v>38</v>
      </c>
      <c r="G13035" s="86" t="s">
        <v>7832</v>
      </c>
      <c r="H13035" s="85" t="s">
        <v>945</v>
      </c>
      <c r="I13035" s="85">
        <v>1</v>
      </c>
      <c r="J13035" s="88">
        <v>0.23296070567947469</v>
      </c>
      <c r="K13035" s="146">
        <v>0.1890965474396917</v>
      </c>
      <c r="L13035" s="147">
        <v>9.1064935925380771E-10</v>
      </c>
      <c r="M13035" s="147">
        <v>0.31663537611418008</v>
      </c>
      <c r="N13035" s="87">
        <v>42.123138790093378</v>
      </c>
      <c r="O13035" s="88">
        <v>0.1144390460746479</v>
      </c>
      <c r="P13035" s="89">
        <v>2.7167739480411641</v>
      </c>
    </row>
    <row r="13036" spans="1:16">
      <c r="A13036" s="75" t="s">
        <v>24695</v>
      </c>
      <c r="B13036" s="85">
        <v>13032</v>
      </c>
      <c r="C13036" s="85">
        <v>15119</v>
      </c>
      <c r="D13036" s="85">
        <v>13032</v>
      </c>
      <c r="E13036" s="86" t="s">
        <v>24696</v>
      </c>
      <c r="F13036" s="85" t="s">
        <v>965</v>
      </c>
      <c r="G13036" s="86" t="s">
        <v>7832</v>
      </c>
      <c r="H13036" s="85" t="s">
        <v>945</v>
      </c>
      <c r="I13036" s="85">
        <v>1</v>
      </c>
      <c r="J13036" s="88">
        <v>0.65123783669883506</v>
      </c>
      <c r="K13036" s="146">
        <v>0.46416055150575963</v>
      </c>
      <c r="L13036" s="147">
        <v>2.3659718368621232E-9</v>
      </c>
      <c r="M13036" s="147">
        <v>0.34990346758445379</v>
      </c>
      <c r="N13036" s="87">
        <v>46.345633977062271</v>
      </c>
      <c r="O13036" s="88">
        <v>0.33840310362356818</v>
      </c>
      <c r="P13036" s="89">
        <v>7.3017256337685046</v>
      </c>
    </row>
    <row r="13037" spans="1:16">
      <c r="A13037" s="75" t="s">
        <v>24697</v>
      </c>
      <c r="B13037" s="85">
        <v>13033</v>
      </c>
      <c r="C13037" s="85">
        <v>15120</v>
      </c>
      <c r="D13037" s="85">
        <v>13033</v>
      </c>
      <c r="E13037" s="86" t="s">
        <v>24696</v>
      </c>
      <c r="F13037" s="85" t="s">
        <v>1084</v>
      </c>
      <c r="G13037" s="86" t="s">
        <v>7832</v>
      </c>
      <c r="H13037" s="85" t="s">
        <v>945</v>
      </c>
      <c r="I13037" s="85">
        <v>1</v>
      </c>
      <c r="J13037" s="88">
        <v>0.90310192497307218</v>
      </c>
      <c r="K13037" s="146">
        <v>0.7507914015039473</v>
      </c>
      <c r="L13037" s="147">
        <v>3.457225657329874E-9</v>
      </c>
      <c r="M13037" s="147">
        <v>0.38117636963030388</v>
      </c>
      <c r="N13037" s="87">
        <v>50.605652718436033</v>
      </c>
      <c r="O13037" s="88">
        <v>0.59784905716185832</v>
      </c>
      <c r="P13037" s="89">
        <v>11.81387898478893</v>
      </c>
    </row>
    <row r="13038" spans="1:16">
      <c r="A13038" s="75" t="s">
        <v>24698</v>
      </c>
      <c r="B13038" s="85">
        <v>13034</v>
      </c>
      <c r="C13038" s="85">
        <v>15121</v>
      </c>
      <c r="D13038" s="85">
        <v>13034</v>
      </c>
      <c r="E13038" s="86" t="s">
        <v>24696</v>
      </c>
      <c r="F13038" s="85" t="s">
        <v>4370</v>
      </c>
      <c r="G13038" s="86" t="s">
        <v>7832</v>
      </c>
      <c r="H13038" s="85" t="s">
        <v>945</v>
      </c>
      <c r="I13038" s="85">
        <v>1</v>
      </c>
      <c r="J13038" s="88">
        <v>0.90310192497307218</v>
      </c>
      <c r="K13038" s="146">
        <v>0.7507914015039473</v>
      </c>
      <c r="L13038" s="147">
        <v>3.457225657329874E-9</v>
      </c>
      <c r="M13038" s="147">
        <v>0.38117636963030388</v>
      </c>
      <c r="N13038" s="87">
        <v>50.605652718436033</v>
      </c>
      <c r="O13038" s="88">
        <v>0.59784905716185832</v>
      </c>
      <c r="P13038" s="89">
        <v>11.81387898478893</v>
      </c>
    </row>
    <row r="13039" spans="1:16">
      <c r="A13039" s="75" t="s">
        <v>24699</v>
      </c>
      <c r="B13039" s="85">
        <v>13035</v>
      </c>
      <c r="C13039" s="85">
        <v>15122</v>
      </c>
      <c r="D13039" s="85">
        <v>13035</v>
      </c>
      <c r="E13039" s="86" t="s">
        <v>24696</v>
      </c>
      <c r="F13039" s="85" t="s">
        <v>1068</v>
      </c>
      <c r="G13039" s="86" t="s">
        <v>7832</v>
      </c>
      <c r="H13039" s="85" t="s">
        <v>945</v>
      </c>
      <c r="I13039" s="85">
        <v>1</v>
      </c>
      <c r="J13039" s="88">
        <v>0.69125105606053527</v>
      </c>
      <c r="K13039" s="146">
        <v>0.50976068299962163</v>
      </c>
      <c r="L13039" s="147">
        <v>2.5393933460088131E-9</v>
      </c>
      <c r="M13039" s="147">
        <v>0.35487461836039941</v>
      </c>
      <c r="N13039" s="87">
        <v>47.022938291331911</v>
      </c>
      <c r="O13039" s="88">
        <v>0.37968229274946008</v>
      </c>
      <c r="P13039" s="89">
        <v>8.0744059504986261</v>
      </c>
    </row>
    <row r="13040" spans="1:16">
      <c r="A13040" s="75" t="s">
        <v>24700</v>
      </c>
      <c r="B13040" s="85">
        <v>13036</v>
      </c>
      <c r="C13040" s="85">
        <v>15123</v>
      </c>
      <c r="D13040" s="85">
        <v>13036</v>
      </c>
      <c r="E13040" s="86" t="s">
        <v>24696</v>
      </c>
      <c r="F13040" s="85" t="s">
        <v>17717</v>
      </c>
      <c r="G13040" s="86" t="s">
        <v>7832</v>
      </c>
      <c r="H13040" s="85" t="s">
        <v>945</v>
      </c>
      <c r="I13040" s="85">
        <v>1</v>
      </c>
      <c r="J13040" s="88">
        <v>0.7774200980087117</v>
      </c>
      <c r="K13040" s="146">
        <v>0.59103451780789606</v>
      </c>
      <c r="L13040" s="147">
        <v>2.8818678277517212E-9</v>
      </c>
      <c r="M13040" s="147">
        <v>0.3652850710821956</v>
      </c>
      <c r="N13040" s="87">
        <v>48.422269069740977</v>
      </c>
      <c r="O13040" s="88">
        <v>0.44918431719463581</v>
      </c>
      <c r="P13040" s="89">
        <v>9.2763995951468257</v>
      </c>
    </row>
    <row r="13041" spans="1:16">
      <c r="A13041" s="75" t="s">
        <v>24701</v>
      </c>
      <c r="B13041" s="85">
        <v>13037</v>
      </c>
      <c r="C13041" s="85">
        <v>15124</v>
      </c>
      <c r="D13041" s="85">
        <v>13037</v>
      </c>
      <c r="E13041" s="86" t="s">
        <v>24696</v>
      </c>
      <c r="F13041" s="85" t="s">
        <v>38</v>
      </c>
      <c r="G13041" s="86" t="s">
        <v>7832</v>
      </c>
      <c r="H13041" s="85" t="s">
        <v>945</v>
      </c>
      <c r="I13041" s="85">
        <v>1</v>
      </c>
      <c r="J13041" s="88">
        <v>0.63162773743630862</v>
      </c>
      <c r="K13041" s="146">
        <v>0.47075985913252116</v>
      </c>
      <c r="L13041" s="147">
        <v>2.335295205101534E-9</v>
      </c>
      <c r="M13041" s="147">
        <v>0.34973809956580693</v>
      </c>
      <c r="N13041" s="87">
        <v>46.33484927485673</v>
      </c>
      <c r="O13041" s="88">
        <v>0.34718019065165978</v>
      </c>
      <c r="P13041" s="89">
        <v>7.4928524875995359</v>
      </c>
    </row>
    <row r="13042" spans="1:16">
      <c r="A13042" s="75" t="s">
        <v>24702</v>
      </c>
      <c r="B13042" s="85">
        <v>13038</v>
      </c>
      <c r="C13042" s="85">
        <v>15125</v>
      </c>
      <c r="D13042" s="85">
        <v>13038</v>
      </c>
      <c r="E13042" s="86" t="s">
        <v>24696</v>
      </c>
      <c r="F13042" s="85" t="s">
        <v>1088</v>
      </c>
      <c r="G13042" s="86" t="s">
        <v>7832</v>
      </c>
      <c r="H13042" s="85" t="s">
        <v>945</v>
      </c>
      <c r="I13042" s="85">
        <v>1</v>
      </c>
      <c r="J13042" s="88">
        <v>0.92574348531402717</v>
      </c>
      <c r="K13042" s="146">
        <v>0.79207565687842252</v>
      </c>
      <c r="L13042" s="147">
        <v>3.587044008868567E-9</v>
      </c>
      <c r="M13042" s="147">
        <v>0.38258524000150029</v>
      </c>
      <c r="N13042" s="87">
        <v>50.748297491584609</v>
      </c>
      <c r="O13042" s="88">
        <v>0.61768602363179015</v>
      </c>
      <c r="P13042" s="89">
        <v>12.171561493944079</v>
      </c>
    </row>
    <row r="13043" spans="1:16">
      <c r="A13043" s="75" t="s">
        <v>24703</v>
      </c>
      <c r="B13043" s="85">
        <v>13039</v>
      </c>
      <c r="C13043" s="85">
        <v>15126</v>
      </c>
      <c r="D13043" s="85">
        <v>13039</v>
      </c>
      <c r="E13043" s="86" t="s">
        <v>24704</v>
      </c>
      <c r="F13043" s="85" t="s">
        <v>55</v>
      </c>
      <c r="G13043" s="86" t="s">
        <v>7832</v>
      </c>
      <c r="H13043" s="85" t="s">
        <v>945</v>
      </c>
      <c r="I13043" s="85">
        <v>1</v>
      </c>
      <c r="J13043" s="88">
        <v>0.45223083599069991</v>
      </c>
      <c r="K13043" s="146">
        <v>0.36330786395015535</v>
      </c>
      <c r="L13043" s="147">
        <v>1.8466441785068641E-9</v>
      </c>
      <c r="M13043" s="147">
        <v>0.32885882396763189</v>
      </c>
      <c r="N13043" s="87">
        <v>43.405473639753787</v>
      </c>
      <c r="O13043" s="88">
        <v>0.17535354044780571</v>
      </c>
      <c r="P13043" s="89">
        <v>4.0398946433153213</v>
      </c>
    </row>
    <row r="13044" spans="1:16">
      <c r="A13044" s="75" t="s">
        <v>24705</v>
      </c>
      <c r="B13044" s="85">
        <v>13040</v>
      </c>
      <c r="C13044" s="85">
        <v>15127</v>
      </c>
      <c r="D13044" s="85">
        <v>13040</v>
      </c>
      <c r="E13044" s="86" t="s">
        <v>24706</v>
      </c>
      <c r="F13044" s="85" t="s">
        <v>1039</v>
      </c>
      <c r="G13044" s="86" t="s">
        <v>7832</v>
      </c>
      <c r="H13044" s="85" t="s">
        <v>945</v>
      </c>
      <c r="I13044" s="85">
        <v>1</v>
      </c>
      <c r="J13044" s="88">
        <v>0.94851419564832851</v>
      </c>
      <c r="K13044" s="146">
        <v>0.76082948878274193</v>
      </c>
      <c r="L13044" s="147">
        <v>3.5384277226760388E-9</v>
      </c>
      <c r="M13044" s="147">
        <v>0.37075986116468901</v>
      </c>
      <c r="N13044" s="87">
        <v>48.963702409228482</v>
      </c>
      <c r="O13044" s="88">
        <v>0.44790624945474261</v>
      </c>
      <c r="P13044" s="89">
        <v>9.1477201971214299</v>
      </c>
    </row>
    <row r="13045" spans="1:16">
      <c r="A13045" s="75" t="s">
        <v>24707</v>
      </c>
      <c r="B13045" s="85">
        <v>13041</v>
      </c>
      <c r="C13045" s="85">
        <v>15128</v>
      </c>
      <c r="D13045" s="85">
        <v>13041</v>
      </c>
      <c r="E13045" s="86" t="s">
        <v>24708</v>
      </c>
      <c r="F13045" s="85" t="s">
        <v>32</v>
      </c>
      <c r="G13045" s="86" t="s">
        <v>7832</v>
      </c>
      <c r="H13045" s="85" t="s">
        <v>945</v>
      </c>
      <c r="I13045" s="85">
        <v>1</v>
      </c>
      <c r="J13045" s="88">
        <v>0.65880410662567401</v>
      </c>
      <c r="K13045" s="146">
        <v>0.57192581972728984</v>
      </c>
      <c r="L13045" s="147">
        <v>2.554346838561884E-9</v>
      </c>
      <c r="M13045" s="147">
        <v>0.35685007140966951</v>
      </c>
      <c r="N13045" s="87">
        <v>47.254363878613908</v>
      </c>
      <c r="O13045" s="88">
        <v>0.39340757648561159</v>
      </c>
      <c r="P13045" s="89">
        <v>8.3253173716651716</v>
      </c>
    </row>
    <row r="13046" spans="1:16">
      <c r="A13046" s="75" t="s">
        <v>24709</v>
      </c>
      <c r="B13046" s="85">
        <v>13042</v>
      </c>
      <c r="C13046" s="85">
        <v>15129</v>
      </c>
      <c r="D13046" s="85">
        <v>13042</v>
      </c>
      <c r="E13046" s="86" t="s">
        <v>24710</v>
      </c>
      <c r="F13046" s="85" t="s">
        <v>17717</v>
      </c>
      <c r="G13046" s="86" t="s">
        <v>7832</v>
      </c>
      <c r="H13046" s="85" t="s">
        <v>945</v>
      </c>
      <c r="I13046" s="85">
        <v>1</v>
      </c>
      <c r="J13046" s="88">
        <v>0.17822159602204371</v>
      </c>
      <c r="K13046" s="146">
        <v>0.15358238305619712</v>
      </c>
      <c r="L13046" s="147">
        <v>6.6454277751514441E-10</v>
      </c>
      <c r="M13046" s="147">
        <v>0.3186805233808197</v>
      </c>
      <c r="N13046" s="87">
        <v>42.330948720922528</v>
      </c>
      <c r="O13046" s="88">
        <v>0.13165627911403699</v>
      </c>
      <c r="P13046" s="89">
        <v>3.1101660390844126</v>
      </c>
    </row>
    <row r="13047" spans="1:16">
      <c r="A13047" s="75" t="s">
        <v>24711</v>
      </c>
      <c r="B13047" s="85">
        <v>13043</v>
      </c>
      <c r="C13047" s="85">
        <v>15130</v>
      </c>
      <c r="D13047" s="85">
        <v>13043</v>
      </c>
      <c r="E13047" s="86" t="s">
        <v>24710</v>
      </c>
      <c r="F13047" s="85" t="s">
        <v>38</v>
      </c>
      <c r="G13047" s="86" t="s">
        <v>7832</v>
      </c>
      <c r="H13047" s="85" t="s">
        <v>945</v>
      </c>
      <c r="I13047" s="85">
        <v>1</v>
      </c>
      <c r="J13047" s="88">
        <v>0.1782387243748276</v>
      </c>
      <c r="K13047" s="146">
        <v>0.15359732744442015</v>
      </c>
      <c r="L13047" s="147">
        <v>6.6460691037431766E-10</v>
      </c>
      <c r="M13047" s="147">
        <v>0.31871231985127391</v>
      </c>
      <c r="N13047" s="87">
        <v>42.335172307711268</v>
      </c>
      <c r="O13047" s="88">
        <v>0.1316689620519732</v>
      </c>
      <c r="P13047" s="89">
        <v>3.1101553359684795</v>
      </c>
    </row>
    <row r="13048" spans="1:16">
      <c r="A13048" s="75" t="s">
        <v>24712</v>
      </c>
      <c r="B13048" s="85">
        <v>13044</v>
      </c>
      <c r="C13048" s="85">
        <v>15131</v>
      </c>
      <c r="D13048" s="85">
        <v>13044</v>
      </c>
      <c r="E13048" s="86" t="s">
        <v>24713</v>
      </c>
      <c r="F13048" s="85" t="s">
        <v>38</v>
      </c>
      <c r="G13048" s="86" t="s">
        <v>7832</v>
      </c>
      <c r="H13048" s="85" t="s">
        <v>945</v>
      </c>
      <c r="I13048" s="85">
        <v>1</v>
      </c>
      <c r="J13048" s="88">
        <v>0.53163033112986025</v>
      </c>
      <c r="K13048" s="146">
        <v>0.66737070883207483</v>
      </c>
      <c r="L13048" s="147">
        <v>2.1014413648861E-9</v>
      </c>
      <c r="M13048" s="147">
        <v>0.3423880802589665</v>
      </c>
      <c r="N13048" s="87">
        <v>45.437033840400481</v>
      </c>
      <c r="O13048" s="88">
        <v>0.31631474341090959</v>
      </c>
      <c r="P13048" s="89">
        <v>6.9616063522539475</v>
      </c>
    </row>
    <row r="13049" spans="1:16">
      <c r="A13049" s="75" t="s">
        <v>24714</v>
      </c>
      <c r="B13049" s="85">
        <v>13045</v>
      </c>
      <c r="C13049" s="85">
        <v>15132</v>
      </c>
      <c r="D13049" s="85">
        <v>13045</v>
      </c>
      <c r="E13049" s="86" t="s">
        <v>24713</v>
      </c>
      <c r="F13049" s="85" t="s">
        <v>3906</v>
      </c>
      <c r="G13049" s="86" t="s">
        <v>7832</v>
      </c>
      <c r="H13049" s="85" t="s">
        <v>945</v>
      </c>
      <c r="I13049" s="85">
        <v>1</v>
      </c>
      <c r="J13049" s="88">
        <v>0.99423862202515423</v>
      </c>
      <c r="K13049" s="146">
        <v>1.3959674815459542</v>
      </c>
      <c r="L13049" s="147">
        <v>4.8155215084224924E-9</v>
      </c>
      <c r="M13049" s="147">
        <v>0.39481411012298112</v>
      </c>
      <c r="N13049" s="87">
        <v>51.897981337055917</v>
      </c>
      <c r="O13049" s="88">
        <v>0.72441582462406251</v>
      </c>
      <c r="P13049" s="89">
        <v>13.958458613626636</v>
      </c>
    </row>
    <row r="13050" spans="1:16">
      <c r="A13050" s="75" t="s">
        <v>24715</v>
      </c>
      <c r="B13050" s="85">
        <v>13046</v>
      </c>
      <c r="C13050" s="85">
        <v>15133</v>
      </c>
      <c r="D13050" s="85">
        <v>13046</v>
      </c>
      <c r="E13050" s="86" t="s">
        <v>24716</v>
      </c>
      <c r="F13050" s="85" t="s">
        <v>55</v>
      </c>
      <c r="G13050" s="86" t="s">
        <v>7832</v>
      </c>
      <c r="H13050" s="85" t="s">
        <v>945</v>
      </c>
      <c r="I13050" s="85">
        <v>1</v>
      </c>
      <c r="J13050" s="88">
        <v>0.45046168566230937</v>
      </c>
      <c r="K13050" s="146">
        <v>0.38092441853948394</v>
      </c>
      <c r="L13050" s="147">
        <v>1.7463186374512439E-9</v>
      </c>
      <c r="M13050" s="147">
        <v>0.33641950379742158</v>
      </c>
      <c r="N13050" s="87">
        <v>44.500860884863357</v>
      </c>
      <c r="O13050" s="88">
        <v>0.24873551160198901</v>
      </c>
      <c r="P13050" s="89">
        <v>5.5894539264204335</v>
      </c>
    </row>
    <row r="13051" spans="1:16">
      <c r="A13051" s="75" t="s">
        <v>24717</v>
      </c>
      <c r="B13051" s="85">
        <v>13047</v>
      </c>
      <c r="C13051" s="85">
        <v>15134</v>
      </c>
      <c r="D13051" s="85">
        <v>13047</v>
      </c>
      <c r="E13051" s="86" t="s">
        <v>24718</v>
      </c>
      <c r="F13051" s="85" t="s">
        <v>38</v>
      </c>
      <c r="G13051" s="86" t="s">
        <v>7832</v>
      </c>
      <c r="H13051" s="85" t="s">
        <v>945</v>
      </c>
      <c r="I13051" s="85">
        <v>1</v>
      </c>
      <c r="J13051" s="88">
        <v>0.46124730980614681</v>
      </c>
      <c r="K13051" s="146">
        <v>0.43876311205643842</v>
      </c>
      <c r="L13051" s="147">
        <v>1.85416059861104E-9</v>
      </c>
      <c r="M13051" s="147">
        <v>0.33450859386537868</v>
      </c>
      <c r="N13051" s="87">
        <v>44.163369984857297</v>
      </c>
      <c r="O13051" s="88">
        <v>0.2197195987972719</v>
      </c>
      <c r="P13051" s="89">
        <v>4.9751547237588341</v>
      </c>
    </row>
    <row r="13052" spans="1:16">
      <c r="A13052" s="75" t="s">
        <v>24719</v>
      </c>
      <c r="B13052" s="85">
        <v>13048</v>
      </c>
      <c r="C13052" s="85">
        <v>15135</v>
      </c>
      <c r="D13052" s="85">
        <v>13048</v>
      </c>
      <c r="E13052" s="86" t="s">
        <v>24718</v>
      </c>
      <c r="F13052" s="85" t="s">
        <v>1088</v>
      </c>
      <c r="G13052" s="86" t="s">
        <v>7832</v>
      </c>
      <c r="H13052" s="85" t="s">
        <v>945</v>
      </c>
      <c r="I13052" s="85">
        <v>1</v>
      </c>
      <c r="J13052" s="88">
        <v>0.46124730980614681</v>
      </c>
      <c r="K13052" s="146">
        <v>0.43876311205643842</v>
      </c>
      <c r="L13052" s="147">
        <v>1.85416059861104E-9</v>
      </c>
      <c r="M13052" s="147">
        <v>0.33450859386537868</v>
      </c>
      <c r="N13052" s="87">
        <v>44.163369984857297</v>
      </c>
      <c r="O13052" s="88">
        <v>0.2197195987972719</v>
      </c>
      <c r="P13052" s="89">
        <v>4.9751547237588341</v>
      </c>
    </row>
    <row r="13053" spans="1:16">
      <c r="A13053" s="75" t="s">
        <v>24720</v>
      </c>
      <c r="B13053" s="85">
        <v>13049</v>
      </c>
      <c r="C13053" s="85">
        <v>15136</v>
      </c>
      <c r="D13053" s="85">
        <v>13049</v>
      </c>
      <c r="E13053" s="86" t="s">
        <v>24721</v>
      </c>
      <c r="F13053" s="85" t="s">
        <v>32</v>
      </c>
      <c r="G13053" s="86" t="s">
        <v>7832</v>
      </c>
      <c r="H13053" s="85" t="s">
        <v>945</v>
      </c>
      <c r="I13053" s="85">
        <v>1</v>
      </c>
      <c r="J13053" s="88">
        <v>0.77018928723573465</v>
      </c>
      <c r="K13053" s="146">
        <v>0.63415445391888747</v>
      </c>
      <c r="L13053" s="147">
        <v>2.9665481511232779E-9</v>
      </c>
      <c r="M13053" s="147">
        <v>0.35776209003890902</v>
      </c>
      <c r="N13053" s="87">
        <v>47.302922446114593</v>
      </c>
      <c r="O13053" s="88">
        <v>0.38232114877530587</v>
      </c>
      <c r="P13053" s="89">
        <v>8.0824001775118504</v>
      </c>
    </row>
    <row r="13054" spans="1:16">
      <c r="A13054" s="75" t="s">
        <v>24722</v>
      </c>
      <c r="B13054" s="85">
        <v>13050</v>
      </c>
      <c r="C13054" s="85">
        <v>15137</v>
      </c>
      <c r="D13054" s="85">
        <v>13050</v>
      </c>
      <c r="E13054" s="86" t="s">
        <v>24723</v>
      </c>
      <c r="F13054" s="85" t="s">
        <v>55</v>
      </c>
      <c r="G13054" s="86" t="s">
        <v>7832</v>
      </c>
      <c r="H13054" s="85" t="s">
        <v>945</v>
      </c>
      <c r="I13054" s="85">
        <v>1</v>
      </c>
      <c r="J13054" s="88">
        <v>0.2126786265065394</v>
      </c>
      <c r="K13054" s="146">
        <v>0.22637607964064432</v>
      </c>
      <c r="L13054" s="147">
        <v>9.5920451763468431E-10</v>
      </c>
      <c r="M13054" s="147">
        <v>0.31591788407176341</v>
      </c>
      <c r="N13054" s="87">
        <v>41.803434106802158</v>
      </c>
      <c r="O13054" s="88">
        <v>9.2652381718664106E-2</v>
      </c>
      <c r="P13054" s="89">
        <v>2.2163820676059705</v>
      </c>
    </row>
    <row r="13055" spans="1:16">
      <c r="A13055" s="75" t="s">
        <v>24724</v>
      </c>
      <c r="B13055" s="85">
        <v>13051</v>
      </c>
      <c r="C13055" s="85">
        <v>15138</v>
      </c>
      <c r="D13055" s="85">
        <v>13051</v>
      </c>
      <c r="E13055" s="86" t="s">
        <v>24725</v>
      </c>
      <c r="F13055" s="85" t="s">
        <v>55</v>
      </c>
      <c r="G13055" s="86" t="s">
        <v>7832</v>
      </c>
      <c r="H13055" s="85" t="s">
        <v>945</v>
      </c>
      <c r="I13055" s="85">
        <v>1</v>
      </c>
      <c r="J13055" s="88">
        <v>0.72261371128236973</v>
      </c>
      <c r="K13055" s="146">
        <v>0.4778187727888657</v>
      </c>
      <c r="L13055" s="147">
        <v>2.8008308699379851E-9</v>
      </c>
      <c r="M13055" s="147">
        <v>0.33082192145098471</v>
      </c>
      <c r="N13055" s="87">
        <v>43.963369282724813</v>
      </c>
      <c r="O13055" s="88">
        <v>0.16339270417333371</v>
      </c>
      <c r="P13055" s="89">
        <v>3.7165646500514704</v>
      </c>
    </row>
    <row r="13056" spans="1:16">
      <c r="A13056" s="75" t="s">
        <v>24726</v>
      </c>
      <c r="B13056" s="85">
        <v>13052</v>
      </c>
      <c r="C13056" s="85">
        <v>15139</v>
      </c>
      <c r="D13056" s="85">
        <v>13052</v>
      </c>
      <c r="E13056" s="86" t="s">
        <v>24727</v>
      </c>
      <c r="F13056" s="85" t="s">
        <v>1068</v>
      </c>
      <c r="G13056" s="86" t="s">
        <v>7832</v>
      </c>
      <c r="H13056" s="85" t="s">
        <v>945</v>
      </c>
      <c r="I13056" s="85">
        <v>1</v>
      </c>
      <c r="J13056" s="88">
        <v>0.97609279309129537</v>
      </c>
      <c r="K13056" s="146">
        <v>0.63624926028084838</v>
      </c>
      <c r="L13056" s="147">
        <v>3.6397908975940809E-9</v>
      </c>
      <c r="M13056" s="147">
        <v>0.35275291836225892</v>
      </c>
      <c r="N13056" s="87">
        <v>46.728220570955173</v>
      </c>
      <c r="O13056" s="88">
        <v>0.31560895520316051</v>
      </c>
      <c r="P13056" s="89">
        <v>6.7541402464474185</v>
      </c>
    </row>
    <row r="13057" spans="1:16">
      <c r="A13057" s="75" t="s">
        <v>24728</v>
      </c>
      <c r="B13057" s="85">
        <v>13053</v>
      </c>
      <c r="C13057" s="85">
        <v>15140</v>
      </c>
      <c r="D13057" s="85">
        <v>13053</v>
      </c>
      <c r="E13057" s="86" t="s">
        <v>24727</v>
      </c>
      <c r="F13057" s="85" t="s">
        <v>17717</v>
      </c>
      <c r="G13057" s="86" t="s">
        <v>7832</v>
      </c>
      <c r="H13057" s="85" t="s">
        <v>945</v>
      </c>
      <c r="I13057" s="85">
        <v>1</v>
      </c>
      <c r="J13057" s="88">
        <v>0.97609279309129549</v>
      </c>
      <c r="K13057" s="146">
        <v>0.63624926028084838</v>
      </c>
      <c r="L13057" s="147">
        <v>3.6397908975940829E-9</v>
      </c>
      <c r="M13057" s="147">
        <v>0.35275291836225892</v>
      </c>
      <c r="N13057" s="87">
        <v>46.728220570955173</v>
      </c>
      <c r="O13057" s="88">
        <v>0.31560895520316051</v>
      </c>
      <c r="P13057" s="89">
        <v>6.7541402464474185</v>
      </c>
    </row>
    <row r="13058" spans="1:16">
      <c r="A13058" s="75" t="s">
        <v>24729</v>
      </c>
      <c r="B13058" s="85">
        <v>13054</v>
      </c>
      <c r="C13058" s="85">
        <v>15141</v>
      </c>
      <c r="D13058" s="85">
        <v>13054</v>
      </c>
      <c r="E13058" s="86" t="s">
        <v>24727</v>
      </c>
      <c r="F13058" s="85" t="s">
        <v>38</v>
      </c>
      <c r="G13058" s="86" t="s">
        <v>7832</v>
      </c>
      <c r="H13058" s="85" t="s">
        <v>945</v>
      </c>
      <c r="I13058" s="85">
        <v>1</v>
      </c>
      <c r="J13058" s="88">
        <v>0.97609279309129549</v>
      </c>
      <c r="K13058" s="146">
        <v>0.63624926028084838</v>
      </c>
      <c r="L13058" s="147">
        <v>3.6397908975940829E-9</v>
      </c>
      <c r="M13058" s="147">
        <v>0.35275291836225892</v>
      </c>
      <c r="N13058" s="87">
        <v>46.728220570955173</v>
      </c>
      <c r="O13058" s="88">
        <v>0.31560895520316051</v>
      </c>
      <c r="P13058" s="89">
        <v>6.7541402464474185</v>
      </c>
    </row>
    <row r="13059" spans="1:16">
      <c r="A13059" s="75" t="s">
        <v>24730</v>
      </c>
      <c r="B13059" s="85">
        <v>13055</v>
      </c>
      <c r="C13059" s="85">
        <v>15142</v>
      </c>
      <c r="D13059" s="85">
        <v>13055</v>
      </c>
      <c r="E13059" s="86" t="s">
        <v>24731</v>
      </c>
      <c r="F13059" s="85" t="s">
        <v>38</v>
      </c>
      <c r="G13059" s="86" t="s">
        <v>7832</v>
      </c>
      <c r="H13059" s="85" t="s">
        <v>945</v>
      </c>
      <c r="I13059" s="85">
        <v>1</v>
      </c>
      <c r="J13059" s="88">
        <v>0.42086785384408232</v>
      </c>
      <c r="K13059" s="146">
        <v>0.31759504190927496</v>
      </c>
      <c r="L13059" s="147">
        <v>1.5308068335616451E-9</v>
      </c>
      <c r="M13059" s="147">
        <v>0.33870273614128782</v>
      </c>
      <c r="N13059" s="87">
        <v>44.924405333917747</v>
      </c>
      <c r="O13059" s="88">
        <v>0.27984595884167779</v>
      </c>
      <c r="P13059" s="89">
        <v>6.2292635097029363</v>
      </c>
    </row>
    <row r="13060" spans="1:16">
      <c r="A13060" s="75" t="s">
        <v>24732</v>
      </c>
      <c r="B13060" s="85">
        <v>13056</v>
      </c>
      <c r="C13060" s="85">
        <v>15143</v>
      </c>
      <c r="D13060" s="85">
        <v>13056</v>
      </c>
      <c r="E13060" s="86" t="s">
        <v>24731</v>
      </c>
      <c r="F13060" s="85" t="s">
        <v>139</v>
      </c>
      <c r="G13060" s="86" t="s">
        <v>7832</v>
      </c>
      <c r="H13060" s="85" t="s">
        <v>945</v>
      </c>
      <c r="I13060" s="85">
        <v>1</v>
      </c>
      <c r="J13060" s="88">
        <v>0.42086785384408232</v>
      </c>
      <c r="K13060" s="146">
        <v>0.31759504190927496</v>
      </c>
      <c r="L13060" s="147">
        <v>1.5308068335616451E-9</v>
      </c>
      <c r="M13060" s="147">
        <v>0.33870273614128782</v>
      </c>
      <c r="N13060" s="87">
        <v>44.924405333917747</v>
      </c>
      <c r="O13060" s="88">
        <v>0.27984595884167779</v>
      </c>
      <c r="P13060" s="89">
        <v>6.2292635097029363</v>
      </c>
    </row>
    <row r="13061" spans="1:16">
      <c r="A13061" s="75" t="s">
        <v>24733</v>
      </c>
      <c r="B13061" s="85">
        <v>13057</v>
      </c>
      <c r="C13061" s="85">
        <v>15144</v>
      </c>
      <c r="D13061" s="85">
        <v>13057</v>
      </c>
      <c r="E13061" s="86" t="s">
        <v>24734</v>
      </c>
      <c r="F13061" s="85" t="s">
        <v>55</v>
      </c>
      <c r="G13061" s="86" t="s">
        <v>7832</v>
      </c>
      <c r="H13061" s="85" t="s">
        <v>945</v>
      </c>
      <c r="I13061" s="85">
        <v>1</v>
      </c>
      <c r="J13061" s="88">
        <v>0.47557358271243921</v>
      </c>
      <c r="K13061" s="146">
        <v>0.46646793192392338</v>
      </c>
      <c r="L13061" s="147">
        <v>1.830605098513299E-9</v>
      </c>
      <c r="M13061" s="147">
        <v>0.3482038531832064</v>
      </c>
      <c r="N13061" s="87">
        <v>46.191529320861903</v>
      </c>
      <c r="O13061" s="88">
        <v>0.37431170292225707</v>
      </c>
      <c r="P13061" s="89">
        <v>8.1034706671468264</v>
      </c>
    </row>
    <row r="13062" spans="1:16">
      <c r="A13062" s="75" t="s">
        <v>24735</v>
      </c>
      <c r="B13062" s="85">
        <v>13058</v>
      </c>
      <c r="C13062" s="85">
        <v>15145</v>
      </c>
      <c r="D13062" s="85">
        <v>13058</v>
      </c>
      <c r="E13062" s="86" t="s">
        <v>24736</v>
      </c>
      <c r="F13062" s="85" t="s">
        <v>965</v>
      </c>
      <c r="G13062" s="86" t="s">
        <v>7832</v>
      </c>
      <c r="H13062" s="85" t="s">
        <v>945</v>
      </c>
      <c r="I13062" s="85">
        <v>1</v>
      </c>
      <c r="J13062" s="88">
        <v>0.86605465133111748</v>
      </c>
      <c r="K13062" s="146">
        <v>0.78220599100517785</v>
      </c>
      <c r="L13062" s="147">
        <v>3.5289062711485019E-9</v>
      </c>
      <c r="M13062" s="147">
        <v>0.38019060787515779</v>
      </c>
      <c r="N13062" s="87">
        <v>50.378525114612053</v>
      </c>
      <c r="O13062" s="88">
        <v>0.59038663646812928</v>
      </c>
      <c r="P13062" s="89">
        <v>11.719013907711451</v>
      </c>
    </row>
    <row r="13063" spans="1:16">
      <c r="A13063" s="75" t="s">
        <v>24737</v>
      </c>
      <c r="B13063" s="85">
        <v>13059</v>
      </c>
      <c r="C13063" s="85">
        <v>15146</v>
      </c>
      <c r="D13063" s="85">
        <v>13059</v>
      </c>
      <c r="E13063" s="86" t="s">
        <v>24736</v>
      </c>
      <c r="F13063" s="85" t="s">
        <v>1084</v>
      </c>
      <c r="G13063" s="86" t="s">
        <v>7832</v>
      </c>
      <c r="H13063" s="85" t="s">
        <v>945</v>
      </c>
      <c r="I13063" s="85">
        <v>1</v>
      </c>
      <c r="J13063" s="88">
        <v>0.86605465133111748</v>
      </c>
      <c r="K13063" s="146">
        <v>0.78220599100517785</v>
      </c>
      <c r="L13063" s="147">
        <v>3.5289062711485019E-9</v>
      </c>
      <c r="M13063" s="147">
        <v>0.38019060787515779</v>
      </c>
      <c r="N13063" s="87">
        <v>50.378525114612053</v>
      </c>
      <c r="O13063" s="88">
        <v>0.59038663646812928</v>
      </c>
      <c r="P13063" s="89">
        <v>11.719013907711451</v>
      </c>
    </row>
    <row r="13064" spans="1:16">
      <c r="A13064" s="75" t="s">
        <v>24738</v>
      </c>
      <c r="B13064" s="85">
        <v>13060</v>
      </c>
      <c r="C13064" s="85">
        <v>15147</v>
      </c>
      <c r="D13064" s="85">
        <v>13060</v>
      </c>
      <c r="E13064" s="86" t="s">
        <v>24736</v>
      </c>
      <c r="F13064" s="85" t="s">
        <v>4370</v>
      </c>
      <c r="G13064" s="86" t="s">
        <v>7832</v>
      </c>
      <c r="H13064" s="85" t="s">
        <v>945</v>
      </c>
      <c r="I13064" s="85">
        <v>1</v>
      </c>
      <c r="J13064" s="88">
        <v>0.86605465133111748</v>
      </c>
      <c r="K13064" s="146">
        <v>0.78220599100517785</v>
      </c>
      <c r="L13064" s="147">
        <v>3.5289062711485019E-9</v>
      </c>
      <c r="M13064" s="147">
        <v>0.38019060787515779</v>
      </c>
      <c r="N13064" s="87">
        <v>50.378525114612053</v>
      </c>
      <c r="O13064" s="88">
        <v>0.59038663646812928</v>
      </c>
      <c r="P13064" s="89">
        <v>11.719013907711451</v>
      </c>
    </row>
    <row r="13065" spans="1:16">
      <c r="A13065" s="75" t="s">
        <v>24739</v>
      </c>
      <c r="B13065" s="85">
        <v>13061</v>
      </c>
      <c r="C13065" s="85">
        <v>15148</v>
      </c>
      <c r="D13065" s="85">
        <v>13061</v>
      </c>
      <c r="E13065" s="86" t="s">
        <v>24736</v>
      </c>
      <c r="F13065" s="85" t="s">
        <v>1068</v>
      </c>
      <c r="G13065" s="86" t="s">
        <v>7832</v>
      </c>
      <c r="H13065" s="85" t="s">
        <v>945</v>
      </c>
      <c r="I13065" s="85">
        <v>1</v>
      </c>
      <c r="J13065" s="88">
        <v>0.86605465133111748</v>
      </c>
      <c r="K13065" s="146">
        <v>0.78220599100517785</v>
      </c>
      <c r="L13065" s="147">
        <v>3.5289062711485019E-9</v>
      </c>
      <c r="M13065" s="147">
        <v>0.38019060787515779</v>
      </c>
      <c r="N13065" s="87">
        <v>50.378525114612053</v>
      </c>
      <c r="O13065" s="88">
        <v>0.59038663646812928</v>
      </c>
      <c r="P13065" s="89">
        <v>11.719013907711451</v>
      </c>
    </row>
    <row r="13066" spans="1:16">
      <c r="A13066" s="75" t="s">
        <v>24740</v>
      </c>
      <c r="B13066" s="85">
        <v>13062</v>
      </c>
      <c r="C13066" s="85">
        <v>15149</v>
      </c>
      <c r="D13066" s="85">
        <v>13062</v>
      </c>
      <c r="E13066" s="86" t="s">
        <v>24736</v>
      </c>
      <c r="F13066" s="85" t="s">
        <v>3906</v>
      </c>
      <c r="G13066" s="86" t="s">
        <v>7832</v>
      </c>
      <c r="H13066" s="85" t="s">
        <v>945</v>
      </c>
      <c r="I13066" s="85">
        <v>1</v>
      </c>
      <c r="J13066" s="88">
        <v>0.91004721476110939</v>
      </c>
      <c r="K13066" s="146">
        <v>0.87882101697371262</v>
      </c>
      <c r="L13066" s="147">
        <v>3.8604767843404603E-9</v>
      </c>
      <c r="M13066" s="147">
        <v>0.38430087098652432</v>
      </c>
      <c r="N13066" s="87">
        <v>50.801236787254687</v>
      </c>
      <c r="O13066" s="88">
        <v>0.62977144004229024</v>
      </c>
      <c r="P13066" s="89">
        <v>12.396773776978023</v>
      </c>
    </row>
    <row r="13067" spans="1:16">
      <c r="A13067" s="75" t="s">
        <v>24741</v>
      </c>
      <c r="B13067" s="85">
        <v>13063</v>
      </c>
      <c r="C13067" s="85">
        <v>15150</v>
      </c>
      <c r="D13067" s="85">
        <v>13063</v>
      </c>
      <c r="E13067" s="86" t="s">
        <v>24736</v>
      </c>
      <c r="F13067" s="85" t="s">
        <v>17717</v>
      </c>
      <c r="G13067" s="86" t="s">
        <v>7832</v>
      </c>
      <c r="H13067" s="85" t="s">
        <v>945</v>
      </c>
      <c r="I13067" s="85">
        <v>1</v>
      </c>
      <c r="J13067" s="88">
        <v>0.86605465133111748</v>
      </c>
      <c r="K13067" s="146">
        <v>0.78220599100517785</v>
      </c>
      <c r="L13067" s="147">
        <v>3.5289062711485019E-9</v>
      </c>
      <c r="M13067" s="147">
        <v>0.38019060787515779</v>
      </c>
      <c r="N13067" s="87">
        <v>50.378525114612053</v>
      </c>
      <c r="O13067" s="88">
        <v>0.59038663646812928</v>
      </c>
      <c r="P13067" s="89">
        <v>11.719013907711451</v>
      </c>
    </row>
    <row r="13068" spans="1:16">
      <c r="A13068" s="75" t="s">
        <v>24742</v>
      </c>
      <c r="B13068" s="85">
        <v>13064</v>
      </c>
      <c r="C13068" s="85">
        <v>15151</v>
      </c>
      <c r="D13068" s="85">
        <v>13064</v>
      </c>
      <c r="E13068" s="86" t="s">
        <v>24736</v>
      </c>
      <c r="F13068" s="85" t="s">
        <v>38</v>
      </c>
      <c r="G13068" s="86" t="s">
        <v>7832</v>
      </c>
      <c r="H13068" s="85" t="s">
        <v>945</v>
      </c>
      <c r="I13068" s="85">
        <v>1</v>
      </c>
      <c r="J13068" s="88">
        <v>0.71580386372090565</v>
      </c>
      <c r="K13068" s="146">
        <v>0.64417092480985993</v>
      </c>
      <c r="L13068" s="147">
        <v>2.939781465755822E-9</v>
      </c>
      <c r="M13068" s="147">
        <v>0.36304169237192391</v>
      </c>
      <c r="N13068" s="87">
        <v>48.033488337911677</v>
      </c>
      <c r="O13068" s="88">
        <v>0.46102275681944371</v>
      </c>
      <c r="P13068" s="89">
        <v>9.5979445335343154</v>
      </c>
    </row>
    <row r="13069" spans="1:16">
      <c r="A13069" s="75" t="s">
        <v>24743</v>
      </c>
      <c r="B13069" s="85">
        <v>13065</v>
      </c>
      <c r="C13069" s="85">
        <v>15152</v>
      </c>
      <c r="D13069" s="85">
        <v>13065</v>
      </c>
      <c r="E13069" s="86" t="s">
        <v>24736</v>
      </c>
      <c r="F13069" s="85" t="s">
        <v>1088</v>
      </c>
      <c r="G13069" s="86" t="s">
        <v>7832</v>
      </c>
      <c r="H13069" s="85" t="s">
        <v>945</v>
      </c>
      <c r="I13069" s="85">
        <v>1</v>
      </c>
      <c r="J13069" s="88">
        <v>0.91374082555448499</v>
      </c>
      <c r="K13069" s="146">
        <v>0.88839294811998282</v>
      </c>
      <c r="L13069" s="147">
        <v>3.8953788429820048E-9</v>
      </c>
      <c r="M13069" s="147">
        <v>0.38476819766624182</v>
      </c>
      <c r="N13069" s="87">
        <v>50.84968688201252</v>
      </c>
      <c r="O13069" s="88">
        <v>0.63315311264166407</v>
      </c>
      <c r="P13069" s="89">
        <v>12.451465317982805</v>
      </c>
    </row>
    <row r="13070" spans="1:16">
      <c r="A13070" s="75" t="s">
        <v>24744</v>
      </c>
      <c r="B13070" s="85">
        <v>13066</v>
      </c>
      <c r="C13070" s="85">
        <v>15153</v>
      </c>
      <c r="D13070" s="85">
        <v>13066</v>
      </c>
      <c r="E13070" s="86" t="s">
        <v>24736</v>
      </c>
      <c r="F13070" s="85" t="s">
        <v>139</v>
      </c>
      <c r="G13070" s="86" t="s">
        <v>7832</v>
      </c>
      <c r="H13070" s="85" t="s">
        <v>945</v>
      </c>
      <c r="I13070" s="85">
        <v>1</v>
      </c>
      <c r="J13070" s="88">
        <v>0.91004721476110939</v>
      </c>
      <c r="K13070" s="146">
        <v>0.87882101697371262</v>
      </c>
      <c r="L13070" s="147">
        <v>3.8604767843404603E-9</v>
      </c>
      <c r="M13070" s="147">
        <v>0.38430087098652432</v>
      </c>
      <c r="N13070" s="87">
        <v>50.801236787254687</v>
      </c>
      <c r="O13070" s="88">
        <v>0.62977144004229024</v>
      </c>
      <c r="P13070" s="89">
        <v>12.396773776978023</v>
      </c>
    </row>
    <row r="13071" spans="1:16">
      <c r="A13071" s="75" t="s">
        <v>24745</v>
      </c>
      <c r="B13071" s="85">
        <v>13067</v>
      </c>
      <c r="C13071" s="85">
        <v>15154</v>
      </c>
      <c r="D13071" s="85">
        <v>13067</v>
      </c>
      <c r="E13071" s="86" t="s">
        <v>24746</v>
      </c>
      <c r="F13071" s="85" t="s">
        <v>2872</v>
      </c>
      <c r="G13071" s="86" t="s">
        <v>7832</v>
      </c>
      <c r="H13071" s="85" t="s">
        <v>945</v>
      </c>
      <c r="I13071" s="85">
        <v>1</v>
      </c>
      <c r="J13071" s="88">
        <v>0.1210214370709722</v>
      </c>
      <c r="K13071" s="146">
        <v>0.11711923671103494</v>
      </c>
      <c r="L13071" s="147">
        <v>4.572067638500293E-10</v>
      </c>
      <c r="M13071" s="147">
        <v>0.31503722517621607</v>
      </c>
      <c r="N13071" s="87">
        <v>41.835952375921423</v>
      </c>
      <c r="O13071" s="88">
        <v>0.1109965317493702</v>
      </c>
      <c r="P13071" s="89">
        <v>2.653137443890341</v>
      </c>
    </row>
    <row r="13072" spans="1:16">
      <c r="A13072" s="75" t="s">
        <v>24747</v>
      </c>
      <c r="B13072" s="85">
        <v>13068</v>
      </c>
      <c r="C13072" s="85">
        <v>15155</v>
      </c>
      <c r="D13072" s="85">
        <v>13068</v>
      </c>
      <c r="E13072" s="86" t="s">
        <v>24746</v>
      </c>
      <c r="F13072" s="85" t="s">
        <v>32</v>
      </c>
      <c r="G13072" s="86" t="s">
        <v>7832</v>
      </c>
      <c r="H13072" s="85" t="s">
        <v>945</v>
      </c>
      <c r="I13072" s="85">
        <v>1</v>
      </c>
      <c r="J13072" s="88">
        <v>0.29717927459703097</v>
      </c>
      <c r="K13072" s="146">
        <v>0.24637231565133597</v>
      </c>
      <c r="L13072" s="147">
        <v>1.10022518891432E-9</v>
      </c>
      <c r="M13072" s="147">
        <v>0.32580885002614618</v>
      </c>
      <c r="N13072" s="87">
        <v>43.178213461078023</v>
      </c>
      <c r="O13072" s="88">
        <v>0.17096351627797579</v>
      </c>
      <c r="P13072" s="89">
        <v>3.9594856427324578</v>
      </c>
    </row>
    <row r="13073" spans="1:16">
      <c r="A13073" s="75" t="s">
        <v>24748</v>
      </c>
      <c r="B13073" s="85">
        <v>13069</v>
      </c>
      <c r="C13073" s="85">
        <v>15156</v>
      </c>
      <c r="D13073" s="85">
        <v>13069</v>
      </c>
      <c r="E13073" s="86" t="s">
        <v>24746</v>
      </c>
      <c r="F13073" s="85" t="s">
        <v>429</v>
      </c>
      <c r="G13073" s="86" t="s">
        <v>7832</v>
      </c>
      <c r="H13073" s="85" t="s">
        <v>945</v>
      </c>
      <c r="I13073" s="85">
        <v>1</v>
      </c>
      <c r="J13073" s="88">
        <v>0.12101715586889319</v>
      </c>
      <c r="K13073" s="146">
        <v>0.11712325785685002</v>
      </c>
      <c r="L13073" s="147">
        <v>4.5716862851400811E-10</v>
      </c>
      <c r="M13073" s="147">
        <v>0.31503607768136521</v>
      </c>
      <c r="N13073" s="87">
        <v>41.835829057434466</v>
      </c>
      <c r="O13073" s="88">
        <v>0.11099281159982841</v>
      </c>
      <c r="P13073" s="89">
        <v>2.6530563419085476</v>
      </c>
    </row>
    <row r="13074" spans="1:16">
      <c r="A13074" s="75" t="s">
        <v>24749</v>
      </c>
      <c r="B13074" s="85">
        <v>13070</v>
      </c>
      <c r="C13074" s="85">
        <v>15157</v>
      </c>
      <c r="D13074" s="85">
        <v>13070</v>
      </c>
      <c r="E13074" s="86" t="s">
        <v>24746</v>
      </c>
      <c r="F13074" s="85" t="s">
        <v>1084</v>
      </c>
      <c r="G13074" s="86" t="s">
        <v>7832</v>
      </c>
      <c r="H13074" s="85" t="s">
        <v>945</v>
      </c>
      <c r="I13074" s="85">
        <v>1</v>
      </c>
      <c r="J13074" s="88">
        <v>0.12505379821085591</v>
      </c>
      <c r="K13074" s="146">
        <v>0.12026816346501037</v>
      </c>
      <c r="L13074" s="147">
        <v>4.7128219839329485E-10</v>
      </c>
      <c r="M13074" s="147">
        <v>0.31550057109751278</v>
      </c>
      <c r="N13074" s="87">
        <v>41.895577755550818</v>
      </c>
      <c r="O13074" s="88">
        <v>0.1140938365613833</v>
      </c>
      <c r="P13074" s="89">
        <v>2.7232906830188495</v>
      </c>
    </row>
    <row r="13075" spans="1:16">
      <c r="A13075" s="75" t="s">
        <v>24750</v>
      </c>
      <c r="B13075" s="85">
        <v>13071</v>
      </c>
      <c r="C13075" s="85">
        <v>15158</v>
      </c>
      <c r="D13075" s="85">
        <v>13071</v>
      </c>
      <c r="E13075" s="86" t="s">
        <v>24746</v>
      </c>
      <c r="F13075" s="85" t="s">
        <v>4370</v>
      </c>
      <c r="G13075" s="86" t="s">
        <v>7832</v>
      </c>
      <c r="H13075" s="85" t="s">
        <v>945</v>
      </c>
      <c r="I13075" s="85">
        <v>1</v>
      </c>
      <c r="J13075" s="88">
        <v>0.1203108460622819</v>
      </c>
      <c r="K13075" s="146">
        <v>0.11663060589770809</v>
      </c>
      <c r="L13075" s="147">
        <v>4.545176400686294E-10</v>
      </c>
      <c r="M13075" s="147">
        <v>0.31494967340233998</v>
      </c>
      <c r="N13075" s="87">
        <v>41.824904946267267</v>
      </c>
      <c r="O13075" s="88">
        <v>0.1104468329348272</v>
      </c>
      <c r="P13075" s="89">
        <v>2.640695372212297</v>
      </c>
    </row>
    <row r="13076" spans="1:16">
      <c r="A13076" s="75" t="s">
        <v>24751</v>
      </c>
      <c r="B13076" s="85">
        <v>13072</v>
      </c>
      <c r="C13076" s="85">
        <v>15159</v>
      </c>
      <c r="D13076" s="85">
        <v>13072</v>
      </c>
      <c r="E13076" s="86" t="s">
        <v>24746</v>
      </c>
      <c r="F13076" s="85" t="s">
        <v>1068</v>
      </c>
      <c r="G13076" s="86" t="s">
        <v>7832</v>
      </c>
      <c r="H13076" s="85" t="s">
        <v>945</v>
      </c>
      <c r="I13076" s="85">
        <v>1</v>
      </c>
      <c r="J13076" s="88">
        <v>0.13804696188381471</v>
      </c>
      <c r="K13076" s="146">
        <v>0.13041470522782009</v>
      </c>
      <c r="L13076" s="147">
        <v>5.1663637636603891E-10</v>
      </c>
      <c r="M13076" s="147">
        <v>0.3169935746216917</v>
      </c>
      <c r="N13076" s="87">
        <v>42.087703978801123</v>
      </c>
      <c r="O13076" s="88">
        <v>0.1240740409556485</v>
      </c>
      <c r="P13076" s="89">
        <v>2.9479878735637977</v>
      </c>
    </row>
    <row r="13077" spans="1:16">
      <c r="A13077" s="75" t="s">
        <v>24752</v>
      </c>
      <c r="B13077" s="85">
        <v>13073</v>
      </c>
      <c r="C13077" s="85">
        <v>15160</v>
      </c>
      <c r="D13077" s="85">
        <v>13073</v>
      </c>
      <c r="E13077" s="86" t="s">
        <v>24746</v>
      </c>
      <c r="F13077" s="85" t="s">
        <v>17717</v>
      </c>
      <c r="G13077" s="86" t="s">
        <v>7832</v>
      </c>
      <c r="H13077" s="85" t="s">
        <v>945</v>
      </c>
      <c r="I13077" s="85">
        <v>1</v>
      </c>
      <c r="J13077" s="88">
        <v>0.1149835983663435</v>
      </c>
      <c r="K13077" s="146">
        <v>0.11238579371553396</v>
      </c>
      <c r="L13077" s="147">
        <v>4.3618895037518301E-10</v>
      </c>
      <c r="M13077" s="147">
        <v>0.31434507503139808</v>
      </c>
      <c r="N13077" s="87">
        <v>41.746822602694692</v>
      </c>
      <c r="O13077" s="88">
        <v>0.1063598749052039</v>
      </c>
      <c r="P13077" s="89">
        <v>2.5477358101581253</v>
      </c>
    </row>
    <row r="13078" spans="1:16">
      <c r="A13078" s="75" t="s">
        <v>24753</v>
      </c>
      <c r="B13078" s="85">
        <v>13074</v>
      </c>
      <c r="C13078" s="85">
        <v>15161</v>
      </c>
      <c r="D13078" s="85">
        <v>13074</v>
      </c>
      <c r="E13078" s="86" t="s">
        <v>24746</v>
      </c>
      <c r="F13078" s="85" t="s">
        <v>38</v>
      </c>
      <c r="G13078" s="86" t="s">
        <v>7832</v>
      </c>
      <c r="H13078" s="85" t="s">
        <v>945</v>
      </c>
      <c r="I13078" s="85">
        <v>1</v>
      </c>
      <c r="J13078" s="88">
        <v>0.1149835983663435</v>
      </c>
      <c r="K13078" s="146">
        <v>0.11238579371553392</v>
      </c>
      <c r="L13078" s="147">
        <v>4.3618895037518291E-10</v>
      </c>
      <c r="M13078" s="147">
        <v>0.31434507503139802</v>
      </c>
      <c r="N13078" s="87">
        <v>41.746822602694678</v>
      </c>
      <c r="O13078" s="88">
        <v>0.1063598749052039</v>
      </c>
      <c r="P13078" s="89">
        <v>2.5477358101581262</v>
      </c>
    </row>
    <row r="13079" spans="1:16">
      <c r="A13079" s="75" t="s">
        <v>24754</v>
      </c>
      <c r="B13079" s="85">
        <v>13075</v>
      </c>
      <c r="C13079" s="85">
        <v>15162</v>
      </c>
      <c r="D13079" s="85">
        <v>13075</v>
      </c>
      <c r="E13079" s="86" t="s">
        <v>24755</v>
      </c>
      <c r="F13079" s="85" t="s">
        <v>2872</v>
      </c>
      <c r="G13079" s="86" t="s">
        <v>7832</v>
      </c>
      <c r="H13079" s="85" t="s">
        <v>945</v>
      </c>
      <c r="I13079" s="85">
        <v>1</v>
      </c>
      <c r="J13079" s="88">
        <v>0.1167271099791696</v>
      </c>
      <c r="K13079" s="146">
        <v>0.10822009963917931</v>
      </c>
      <c r="L13079" s="147">
        <v>4.3340342844680229E-10</v>
      </c>
      <c r="M13079" s="147">
        <v>0.31466438056643908</v>
      </c>
      <c r="N13079" s="87">
        <v>41.744611358467672</v>
      </c>
      <c r="O13079" s="88">
        <v>0.1035760225153364</v>
      </c>
      <c r="P13079" s="89">
        <v>2.4811830591956525</v>
      </c>
    </row>
    <row r="13080" spans="1:16">
      <c r="A13080" s="75" t="s">
        <v>24756</v>
      </c>
      <c r="B13080" s="85">
        <v>13076</v>
      </c>
      <c r="C13080" s="85">
        <v>15163</v>
      </c>
      <c r="D13080" s="85">
        <v>13076</v>
      </c>
      <c r="E13080" s="86" t="s">
        <v>24755</v>
      </c>
      <c r="F13080" s="85" t="s">
        <v>429</v>
      </c>
      <c r="G13080" s="86" t="s">
        <v>7832</v>
      </c>
      <c r="H13080" s="85" t="s">
        <v>945</v>
      </c>
      <c r="I13080" s="85">
        <v>1</v>
      </c>
      <c r="J13080" s="88">
        <v>0.11010501722139809</v>
      </c>
      <c r="K13080" s="146">
        <v>0.10295065878197938</v>
      </c>
      <c r="L13080" s="147">
        <v>4.1065285876854582E-10</v>
      </c>
      <c r="M13080" s="147">
        <v>0.31391298260097861</v>
      </c>
      <c r="N13080" s="87">
        <v>41.647646567150758</v>
      </c>
      <c r="O13080" s="88">
        <v>9.8504664528683061E-2</v>
      </c>
      <c r="P13080" s="89">
        <v>2.3651916170067051</v>
      </c>
    </row>
    <row r="13081" spans="1:16">
      <c r="A13081" s="75" t="s">
        <v>24757</v>
      </c>
      <c r="B13081" s="85">
        <v>13077</v>
      </c>
      <c r="C13081" s="85">
        <v>15164</v>
      </c>
      <c r="D13081" s="85">
        <v>13077</v>
      </c>
      <c r="E13081" s="86" t="s">
        <v>24755</v>
      </c>
      <c r="F13081" s="85" t="s">
        <v>965</v>
      </c>
      <c r="G13081" s="86" t="s">
        <v>7832</v>
      </c>
      <c r="H13081" s="85" t="s">
        <v>945</v>
      </c>
      <c r="I13081" s="85">
        <v>1</v>
      </c>
      <c r="J13081" s="88">
        <v>0.23891908474050641</v>
      </c>
      <c r="K13081" s="146">
        <v>0.22397265084410631</v>
      </c>
      <c r="L13081" s="147">
        <v>9.0850935148409643E-10</v>
      </c>
      <c r="M13081" s="147">
        <v>0.32863513049301341</v>
      </c>
      <c r="N13081" s="87">
        <v>43.622671194387607</v>
      </c>
      <c r="O13081" s="88">
        <v>0.2104352854756581</v>
      </c>
      <c r="P13081" s="89">
        <v>4.8239889881555955</v>
      </c>
    </row>
    <row r="13082" spans="1:16">
      <c r="A13082" s="75" t="s">
        <v>24758</v>
      </c>
      <c r="B13082" s="85">
        <v>13078</v>
      </c>
      <c r="C13082" s="85">
        <v>15165</v>
      </c>
      <c r="D13082" s="85">
        <v>13078</v>
      </c>
      <c r="E13082" s="86" t="s">
        <v>24755</v>
      </c>
      <c r="F13082" s="85" t="s">
        <v>1084</v>
      </c>
      <c r="G13082" s="86" t="s">
        <v>7832</v>
      </c>
      <c r="H13082" s="85" t="s">
        <v>945</v>
      </c>
      <c r="I13082" s="85">
        <v>1</v>
      </c>
      <c r="J13082" s="88">
        <v>0.1413033711615822</v>
      </c>
      <c r="K13082" s="146">
        <v>0.1325010951886561</v>
      </c>
      <c r="L13082" s="147">
        <v>5.3129272739705751E-10</v>
      </c>
      <c r="M13082" s="147">
        <v>0.31747081453628623</v>
      </c>
      <c r="N13082" s="87">
        <v>42.125878798444113</v>
      </c>
      <c r="O13082" s="88">
        <v>0.12570281366434599</v>
      </c>
      <c r="P13082" s="89">
        <v>2.9839808034815101</v>
      </c>
    </row>
    <row r="13083" spans="1:16">
      <c r="A13083" s="75" t="s">
        <v>24759</v>
      </c>
      <c r="B13083" s="85">
        <v>13079</v>
      </c>
      <c r="C13083" s="85">
        <v>15166</v>
      </c>
      <c r="D13083" s="85">
        <v>13079</v>
      </c>
      <c r="E13083" s="86" t="s">
        <v>24755</v>
      </c>
      <c r="F13083" s="85" t="s">
        <v>4370</v>
      </c>
      <c r="G13083" s="86" t="s">
        <v>7832</v>
      </c>
      <c r="H13083" s="85" t="s">
        <v>945</v>
      </c>
      <c r="I13083" s="85">
        <v>1</v>
      </c>
      <c r="J13083" s="88">
        <v>0.1213979717686612</v>
      </c>
      <c r="K13083" s="146">
        <v>0.11277248214669348</v>
      </c>
      <c r="L13083" s="147">
        <v>4.5183020177961921E-10</v>
      </c>
      <c r="M13083" s="147">
        <v>0.31519857035639098</v>
      </c>
      <c r="N13083" s="87">
        <v>41.816929558628047</v>
      </c>
      <c r="O13083" s="88">
        <v>0.1077377264198378</v>
      </c>
      <c r="P13083" s="89">
        <v>2.5764140877150643</v>
      </c>
    </row>
    <row r="13084" spans="1:16">
      <c r="A13084" s="75" t="s">
        <v>24760</v>
      </c>
      <c r="B13084" s="85">
        <v>13080</v>
      </c>
      <c r="C13084" s="85">
        <v>15167</v>
      </c>
      <c r="D13084" s="85">
        <v>13080</v>
      </c>
      <c r="E13084" s="86" t="s">
        <v>24755</v>
      </c>
      <c r="F13084" s="85" t="s">
        <v>1068</v>
      </c>
      <c r="G13084" s="86" t="s">
        <v>7832</v>
      </c>
      <c r="H13084" s="85" t="s">
        <v>945</v>
      </c>
      <c r="I13084" s="85">
        <v>1</v>
      </c>
      <c r="J13084" s="88">
        <v>0.15879807828691489</v>
      </c>
      <c r="K13084" s="146">
        <v>0.14566449050390107</v>
      </c>
      <c r="L13084" s="147">
        <v>5.9126713531712918E-10</v>
      </c>
      <c r="M13084" s="147">
        <v>0.31948300936939561</v>
      </c>
      <c r="N13084" s="87">
        <v>42.382714626806553</v>
      </c>
      <c r="O13084" s="88">
        <v>0.1388270314781879</v>
      </c>
      <c r="P13084" s="89">
        <v>3.2755577999334071</v>
      </c>
    </row>
    <row r="13085" spans="1:16">
      <c r="A13085" s="75" t="s">
        <v>24761</v>
      </c>
      <c r="B13085" s="85">
        <v>13081</v>
      </c>
      <c r="C13085" s="85">
        <v>15168</v>
      </c>
      <c r="D13085" s="85">
        <v>13081</v>
      </c>
      <c r="E13085" s="86" t="s">
        <v>24755</v>
      </c>
      <c r="F13085" s="85" t="s">
        <v>2124</v>
      </c>
      <c r="G13085" s="86" t="s">
        <v>7832</v>
      </c>
      <c r="H13085" s="85" t="s">
        <v>945</v>
      </c>
      <c r="I13085" s="85">
        <v>1</v>
      </c>
      <c r="J13085" s="88">
        <v>0.1092242121214014</v>
      </c>
      <c r="K13085" s="146">
        <v>0.10224605609477848</v>
      </c>
      <c r="L13085" s="147">
        <v>4.0763851714612258E-10</v>
      </c>
      <c r="M13085" s="147">
        <v>0.31381336995300912</v>
      </c>
      <c r="N13085" s="87">
        <v>41.634779587551961</v>
      </c>
      <c r="O13085" s="88">
        <v>9.7830343538566816E-2</v>
      </c>
      <c r="P13085" s="89">
        <v>2.3497264668555209</v>
      </c>
    </row>
    <row r="13086" spans="1:16">
      <c r="A13086" s="75" t="s">
        <v>24762</v>
      </c>
      <c r="B13086" s="85">
        <v>13082</v>
      </c>
      <c r="C13086" s="85">
        <v>15169</v>
      </c>
      <c r="D13086" s="85">
        <v>13082</v>
      </c>
      <c r="E13086" s="86" t="s">
        <v>24755</v>
      </c>
      <c r="F13086" s="85" t="s">
        <v>17717</v>
      </c>
      <c r="G13086" s="86" t="s">
        <v>7832</v>
      </c>
      <c r="H13086" s="85" t="s">
        <v>945</v>
      </c>
      <c r="I13086" s="85">
        <v>1</v>
      </c>
      <c r="J13086" s="88">
        <v>0.13216818071310579</v>
      </c>
      <c r="K13086" s="146">
        <v>0.12397462162155866</v>
      </c>
      <c r="L13086" s="147">
        <v>4.9645205836455076E-10</v>
      </c>
      <c r="M13086" s="147">
        <v>0.31616083036073422</v>
      </c>
      <c r="N13086" s="87">
        <v>41.950800650674523</v>
      </c>
      <c r="O13086" s="88">
        <v>0.11783867478992691</v>
      </c>
      <c r="P13086" s="89">
        <v>2.8089732010402568</v>
      </c>
    </row>
    <row r="13087" spans="1:16">
      <c r="A13087" s="75" t="s">
        <v>24763</v>
      </c>
      <c r="B13087" s="85">
        <v>13083</v>
      </c>
      <c r="C13087" s="85">
        <v>15170</v>
      </c>
      <c r="D13087" s="85">
        <v>13083</v>
      </c>
      <c r="E13087" s="86" t="s">
        <v>24755</v>
      </c>
      <c r="F13087" s="85" t="s">
        <v>38</v>
      </c>
      <c r="G13087" s="86" t="s">
        <v>7832</v>
      </c>
      <c r="H13087" s="85" t="s">
        <v>945</v>
      </c>
      <c r="I13087" s="85">
        <v>1</v>
      </c>
      <c r="J13087" s="88">
        <v>0.1364297983757865</v>
      </c>
      <c r="K13087" s="146">
        <v>0.12943294926890384</v>
      </c>
      <c r="L13087" s="147">
        <v>5.1622245238958578E-10</v>
      </c>
      <c r="M13087" s="147">
        <v>0.31684926987027551</v>
      </c>
      <c r="N13087" s="87">
        <v>42.040331627083688</v>
      </c>
      <c r="O13087" s="88">
        <v>0.12165753313263269</v>
      </c>
      <c r="P13087" s="89">
        <v>2.8938290547227066</v>
      </c>
    </row>
    <row r="13088" spans="1:16">
      <c r="A13088" s="75" t="s">
        <v>24764</v>
      </c>
      <c r="B13088" s="85">
        <v>13084</v>
      </c>
      <c r="C13088" s="85">
        <v>15171</v>
      </c>
      <c r="D13088" s="85">
        <v>13084</v>
      </c>
      <c r="E13088" s="86" t="s">
        <v>24755</v>
      </c>
      <c r="F13088" s="85" t="s">
        <v>1088</v>
      </c>
      <c r="G13088" s="86" t="s">
        <v>7832</v>
      </c>
      <c r="H13088" s="85" t="s">
        <v>945</v>
      </c>
      <c r="I13088" s="85">
        <v>1</v>
      </c>
      <c r="J13088" s="88">
        <v>0.47739829766492081</v>
      </c>
      <c r="K13088" s="146">
        <v>0.49121249079095813</v>
      </c>
      <c r="L13088" s="147">
        <v>1.933020287111967E-9</v>
      </c>
      <c r="M13088" s="147">
        <v>0.3546990660409346</v>
      </c>
      <c r="N13088" s="87">
        <v>47.150063828587157</v>
      </c>
      <c r="O13088" s="88">
        <v>0.43149966206322282</v>
      </c>
      <c r="P13088" s="89">
        <v>9.1516241342096318</v>
      </c>
    </row>
    <row r="13089" spans="1:16">
      <c r="A13089" s="75" t="s">
        <v>24765</v>
      </c>
      <c r="B13089" s="85">
        <v>13085</v>
      </c>
      <c r="C13089" s="85">
        <v>15172</v>
      </c>
      <c r="D13089" s="85">
        <v>13085</v>
      </c>
      <c r="E13089" s="86" t="s">
        <v>24766</v>
      </c>
      <c r="F13089" s="85" t="s">
        <v>2872</v>
      </c>
      <c r="G13089" s="86" t="s">
        <v>7832</v>
      </c>
      <c r="H13089" s="85" t="s">
        <v>945</v>
      </c>
      <c r="I13089" s="85">
        <v>1</v>
      </c>
      <c r="J13089" s="88">
        <v>0.6807730330952847</v>
      </c>
      <c r="K13089" s="146">
        <v>0.84534755637141701</v>
      </c>
      <c r="L13089" s="147">
        <v>3.249522099483159E-9</v>
      </c>
      <c r="M13089" s="147">
        <v>0.36817111218514631</v>
      </c>
      <c r="N13089" s="87">
        <v>48.575243556473843</v>
      </c>
      <c r="O13089" s="88">
        <v>0.49914783934315549</v>
      </c>
      <c r="P13089" s="89">
        <v>10.275766065132407</v>
      </c>
    </row>
    <row r="13090" spans="1:16">
      <c r="A13090" s="75" t="s">
        <v>24767</v>
      </c>
      <c r="B13090" s="85">
        <v>13086</v>
      </c>
      <c r="C13090" s="85">
        <v>15173</v>
      </c>
      <c r="D13090" s="85">
        <v>13086</v>
      </c>
      <c r="E13090" s="86" t="s">
        <v>24766</v>
      </c>
      <c r="F13090" s="85" t="s">
        <v>965</v>
      </c>
      <c r="G13090" s="86" t="s">
        <v>7832</v>
      </c>
      <c r="H13090" s="85" t="s">
        <v>945</v>
      </c>
      <c r="I13090" s="85">
        <v>1</v>
      </c>
      <c r="J13090" s="88">
        <v>0.6807730330952847</v>
      </c>
      <c r="K13090" s="146">
        <v>0.84534755637141701</v>
      </c>
      <c r="L13090" s="147">
        <v>3.249522099483159E-9</v>
      </c>
      <c r="M13090" s="147">
        <v>0.36817111218514631</v>
      </c>
      <c r="N13090" s="87">
        <v>48.575243556473843</v>
      </c>
      <c r="O13090" s="88">
        <v>0.49914783934315549</v>
      </c>
      <c r="P13090" s="89">
        <v>10.275766065132407</v>
      </c>
    </row>
    <row r="13091" spans="1:16">
      <c r="A13091" s="75" t="s">
        <v>24768</v>
      </c>
      <c r="B13091" s="85">
        <v>13087</v>
      </c>
      <c r="C13091" s="85">
        <v>15174</v>
      </c>
      <c r="D13091" s="85">
        <v>13087</v>
      </c>
      <c r="E13091" s="86" t="s">
        <v>24766</v>
      </c>
      <c r="F13091" s="85" t="s">
        <v>1084</v>
      </c>
      <c r="G13091" s="86" t="s">
        <v>7832</v>
      </c>
      <c r="H13091" s="85" t="s">
        <v>945</v>
      </c>
      <c r="I13091" s="85">
        <v>1</v>
      </c>
      <c r="J13091" s="88">
        <v>0.6807730330952847</v>
      </c>
      <c r="K13091" s="146">
        <v>0.84534755637141701</v>
      </c>
      <c r="L13091" s="147">
        <v>3.249522099483159E-9</v>
      </c>
      <c r="M13091" s="147">
        <v>0.36817111218514631</v>
      </c>
      <c r="N13091" s="87">
        <v>48.575243556473843</v>
      </c>
      <c r="O13091" s="88">
        <v>0.49914783934315549</v>
      </c>
      <c r="P13091" s="89">
        <v>10.275766065132407</v>
      </c>
    </row>
    <row r="13092" spans="1:16">
      <c r="A13092" s="75" t="s">
        <v>24769</v>
      </c>
      <c r="B13092" s="85">
        <v>13088</v>
      </c>
      <c r="C13092" s="85">
        <v>15175</v>
      </c>
      <c r="D13092" s="85">
        <v>13088</v>
      </c>
      <c r="E13092" s="86" t="s">
        <v>24766</v>
      </c>
      <c r="F13092" s="85" t="s">
        <v>4370</v>
      </c>
      <c r="G13092" s="86" t="s">
        <v>7832</v>
      </c>
      <c r="H13092" s="85" t="s">
        <v>945</v>
      </c>
      <c r="I13092" s="85">
        <v>1</v>
      </c>
      <c r="J13092" s="88">
        <v>0.6807730330952847</v>
      </c>
      <c r="K13092" s="146">
        <v>0.84534755637141701</v>
      </c>
      <c r="L13092" s="147">
        <v>3.249522099483159E-9</v>
      </c>
      <c r="M13092" s="147">
        <v>0.36817111218514631</v>
      </c>
      <c r="N13092" s="87">
        <v>48.575243556473843</v>
      </c>
      <c r="O13092" s="88">
        <v>0.49914783934315549</v>
      </c>
      <c r="P13092" s="89">
        <v>10.275766065132407</v>
      </c>
    </row>
    <row r="13093" spans="1:16">
      <c r="A13093" s="75" t="s">
        <v>24770</v>
      </c>
      <c r="B13093" s="85">
        <v>13089</v>
      </c>
      <c r="C13093" s="85">
        <v>15176</v>
      </c>
      <c r="D13093" s="85">
        <v>13089</v>
      </c>
      <c r="E13093" s="86" t="s">
        <v>24766</v>
      </c>
      <c r="F13093" s="85" t="s">
        <v>1068</v>
      </c>
      <c r="G13093" s="86" t="s">
        <v>7832</v>
      </c>
      <c r="H13093" s="85" t="s">
        <v>945</v>
      </c>
      <c r="I13093" s="85">
        <v>1</v>
      </c>
      <c r="J13093" s="88">
        <v>0.6807730330952847</v>
      </c>
      <c r="K13093" s="146">
        <v>0.84534755637141701</v>
      </c>
      <c r="L13093" s="147">
        <v>3.249522099483159E-9</v>
      </c>
      <c r="M13093" s="147">
        <v>0.36817111218514631</v>
      </c>
      <c r="N13093" s="87">
        <v>48.575243556473843</v>
      </c>
      <c r="O13093" s="88">
        <v>0.49914783934315549</v>
      </c>
      <c r="P13093" s="89">
        <v>10.275766065132407</v>
      </c>
    </row>
    <row r="13094" spans="1:16">
      <c r="A13094" s="75" t="s">
        <v>24771</v>
      </c>
      <c r="B13094" s="85">
        <v>13090</v>
      </c>
      <c r="C13094" s="85">
        <v>15177</v>
      </c>
      <c r="D13094" s="85">
        <v>13090</v>
      </c>
      <c r="E13094" s="86" t="s">
        <v>24766</v>
      </c>
      <c r="F13094" s="85" t="s">
        <v>17717</v>
      </c>
      <c r="G13094" s="86" t="s">
        <v>7832</v>
      </c>
      <c r="H13094" s="85" t="s">
        <v>945</v>
      </c>
      <c r="I13094" s="85">
        <v>1</v>
      </c>
      <c r="J13094" s="88">
        <v>0.6807730330952847</v>
      </c>
      <c r="K13094" s="146">
        <v>0.84534755637141701</v>
      </c>
      <c r="L13094" s="147">
        <v>3.249522099483159E-9</v>
      </c>
      <c r="M13094" s="147">
        <v>0.36817111218514631</v>
      </c>
      <c r="N13094" s="87">
        <v>48.575243556473843</v>
      </c>
      <c r="O13094" s="88">
        <v>0.49914783934315549</v>
      </c>
      <c r="P13094" s="89">
        <v>10.275766065132407</v>
      </c>
    </row>
    <row r="13095" spans="1:16">
      <c r="A13095" s="75" t="s">
        <v>24772</v>
      </c>
      <c r="B13095" s="85">
        <v>13091</v>
      </c>
      <c r="C13095" s="85">
        <v>15178</v>
      </c>
      <c r="D13095" s="85">
        <v>13091</v>
      </c>
      <c r="E13095" s="86" t="s">
        <v>24766</v>
      </c>
      <c r="F13095" s="85" t="s">
        <v>38</v>
      </c>
      <c r="G13095" s="86" t="s">
        <v>7832</v>
      </c>
      <c r="H13095" s="85" t="s">
        <v>945</v>
      </c>
      <c r="I13095" s="85">
        <v>1</v>
      </c>
      <c r="J13095" s="88">
        <v>0.54747884694242033</v>
      </c>
      <c r="K13095" s="146">
        <v>0.63947409226984286</v>
      </c>
      <c r="L13095" s="147">
        <v>2.4760577066358951E-9</v>
      </c>
      <c r="M13095" s="147">
        <v>0.35047787907547823</v>
      </c>
      <c r="N13095" s="87">
        <v>46.303876028225588</v>
      </c>
      <c r="O13095" s="88">
        <v>0.3628760789138718</v>
      </c>
      <c r="P13095" s="89">
        <v>7.836840239738728</v>
      </c>
    </row>
    <row r="13096" spans="1:16">
      <c r="A13096" s="75" t="s">
        <v>24773</v>
      </c>
      <c r="B13096" s="85">
        <v>13092</v>
      </c>
      <c r="C13096" s="85">
        <v>15179</v>
      </c>
      <c r="D13096" s="85">
        <v>13092</v>
      </c>
      <c r="E13096" s="86" t="s">
        <v>24766</v>
      </c>
      <c r="F13096" s="85" t="s">
        <v>1088</v>
      </c>
      <c r="G13096" s="86" t="s">
        <v>7832</v>
      </c>
      <c r="H13096" s="85" t="s">
        <v>945</v>
      </c>
      <c r="I13096" s="85">
        <v>1</v>
      </c>
      <c r="J13096" s="88">
        <v>0.68134956384208845</v>
      </c>
      <c r="K13096" s="146">
        <v>0.82945065329942935</v>
      </c>
      <c r="L13096" s="147">
        <v>3.170841234427687E-9</v>
      </c>
      <c r="M13096" s="147">
        <v>0.36678824904814677</v>
      </c>
      <c r="N13096" s="87">
        <v>48.428455350763969</v>
      </c>
      <c r="O13096" s="88">
        <v>0.49878324420927111</v>
      </c>
      <c r="P13096" s="89">
        <v>10.299383711427888</v>
      </c>
    </row>
    <row r="13097" spans="1:16">
      <c r="A13097" s="75" t="s">
        <v>24774</v>
      </c>
      <c r="B13097" s="85">
        <v>13093</v>
      </c>
      <c r="C13097" s="85">
        <v>15180</v>
      </c>
      <c r="D13097" s="85">
        <v>13093</v>
      </c>
      <c r="E13097" s="86" t="s">
        <v>24775</v>
      </c>
      <c r="F13097" s="85" t="s">
        <v>31</v>
      </c>
      <c r="G13097" s="86" t="s">
        <v>7832</v>
      </c>
      <c r="H13097" s="85" t="s">
        <v>945</v>
      </c>
      <c r="I13097" s="85">
        <v>1</v>
      </c>
      <c r="J13097" s="88">
        <v>0.30936628440403813</v>
      </c>
      <c r="K13097" s="146">
        <v>0.35217600644186892</v>
      </c>
      <c r="L13097" s="147">
        <v>1.2793144265770281E-9</v>
      </c>
      <c r="M13097" s="147">
        <v>0.32458351274995029</v>
      </c>
      <c r="N13097" s="87">
        <v>42.959806117358333</v>
      </c>
      <c r="O13097" s="88">
        <v>0.1699046808829234</v>
      </c>
      <c r="P13097" s="89">
        <v>3.9549685214773755</v>
      </c>
    </row>
    <row r="13098" spans="1:16">
      <c r="A13098" s="75" t="s">
        <v>24776</v>
      </c>
      <c r="B13098" s="85">
        <v>13094</v>
      </c>
      <c r="C13098" s="85">
        <v>15181</v>
      </c>
      <c r="D13098" s="85">
        <v>13094</v>
      </c>
      <c r="E13098" s="86" t="s">
        <v>24775</v>
      </c>
      <c r="F13098" s="85" t="s">
        <v>38</v>
      </c>
      <c r="G13098" s="86" t="s">
        <v>7832</v>
      </c>
      <c r="H13098" s="85" t="s">
        <v>945</v>
      </c>
      <c r="I13098" s="85">
        <v>1</v>
      </c>
      <c r="J13098" s="88">
        <v>0.47077568822218357</v>
      </c>
      <c r="K13098" s="146">
        <v>0.45832236989276287</v>
      </c>
      <c r="L13098" s="147">
        <v>1.852363143146682E-9</v>
      </c>
      <c r="M13098" s="147">
        <v>0.33572038553182831</v>
      </c>
      <c r="N13098" s="87">
        <v>44.399720066087163</v>
      </c>
      <c r="O13098" s="88">
        <v>0.23627397760611801</v>
      </c>
      <c r="P13098" s="89">
        <v>5.3215195333311538</v>
      </c>
    </row>
    <row r="13099" spans="1:16">
      <c r="A13099" s="75" t="s">
        <v>24777</v>
      </c>
      <c r="B13099" s="85">
        <v>13095</v>
      </c>
      <c r="C13099" s="85">
        <v>15182</v>
      </c>
      <c r="D13099" s="85">
        <v>13095</v>
      </c>
      <c r="E13099" s="86" t="s">
        <v>24778</v>
      </c>
      <c r="F13099" s="85" t="s">
        <v>2872</v>
      </c>
      <c r="G13099" s="86" t="s">
        <v>7832</v>
      </c>
      <c r="H13099" s="85" t="s">
        <v>945</v>
      </c>
      <c r="I13099" s="85">
        <v>1</v>
      </c>
      <c r="J13099" s="88">
        <v>1.2262178618914441</v>
      </c>
      <c r="K13099" s="146">
        <v>1.0468826290697899</v>
      </c>
      <c r="L13099" s="147">
        <v>4.7047659465090989E-9</v>
      </c>
      <c r="M13099" s="147">
        <v>0.39858266286432609</v>
      </c>
      <c r="N13099" s="87">
        <v>52.664858682599927</v>
      </c>
      <c r="O13099" s="88">
        <v>0.66765220216729193</v>
      </c>
      <c r="P13099" s="89">
        <v>12.677375746721204</v>
      </c>
    </row>
    <row r="13100" spans="1:16">
      <c r="A13100" s="75" t="s">
        <v>24779</v>
      </c>
      <c r="B13100" s="85">
        <v>13096</v>
      </c>
      <c r="C13100" s="85">
        <v>15183</v>
      </c>
      <c r="D13100" s="85">
        <v>13096</v>
      </c>
      <c r="E13100" s="86" t="s">
        <v>24778</v>
      </c>
      <c r="F13100" s="85" t="s">
        <v>429</v>
      </c>
      <c r="G13100" s="86" t="s">
        <v>7832</v>
      </c>
      <c r="H13100" s="85" t="s">
        <v>945</v>
      </c>
      <c r="I13100" s="85">
        <v>1</v>
      </c>
      <c r="J13100" s="88">
        <v>0.90249860440971952</v>
      </c>
      <c r="K13100" s="146">
        <v>0.71307538438007978</v>
      </c>
      <c r="L13100" s="147">
        <v>3.3467561531145068E-9</v>
      </c>
      <c r="M13100" s="147">
        <v>0.36404569294684291</v>
      </c>
      <c r="N13100" s="87">
        <v>48.051129078006838</v>
      </c>
      <c r="O13100" s="88">
        <v>0.40117931988439648</v>
      </c>
      <c r="P13100" s="89">
        <v>8.3490092237607296</v>
      </c>
    </row>
    <row r="13101" spans="1:16">
      <c r="A13101" s="75" t="s">
        <v>24780</v>
      </c>
      <c r="B13101" s="85">
        <v>13097</v>
      </c>
      <c r="C13101" s="85">
        <v>15184</v>
      </c>
      <c r="D13101" s="85">
        <v>13097</v>
      </c>
      <c r="E13101" s="86" t="s">
        <v>24778</v>
      </c>
      <c r="F13101" s="85" t="s">
        <v>965</v>
      </c>
      <c r="G13101" s="86" t="s">
        <v>7832</v>
      </c>
      <c r="H13101" s="85" t="s">
        <v>945</v>
      </c>
      <c r="I13101" s="85">
        <v>1</v>
      </c>
      <c r="J13101" s="88">
        <v>0.88859403925180769</v>
      </c>
      <c r="K13101" s="146">
        <v>0.86512889082322963</v>
      </c>
      <c r="L13101" s="147">
        <v>3.6296716106811508E-9</v>
      </c>
      <c r="M13101" s="147">
        <v>0.3768920275661537</v>
      </c>
      <c r="N13101" s="87">
        <v>49.868937220444622</v>
      </c>
      <c r="O13101" s="88">
        <v>0.55520124466434662</v>
      </c>
      <c r="P13101" s="89">
        <v>11.133207876680643</v>
      </c>
    </row>
    <row r="13102" spans="1:16">
      <c r="A13102" s="75" t="s">
        <v>24781</v>
      </c>
      <c r="B13102" s="85">
        <v>13098</v>
      </c>
      <c r="C13102" s="85">
        <v>15185</v>
      </c>
      <c r="D13102" s="85">
        <v>13098</v>
      </c>
      <c r="E13102" s="86" t="s">
        <v>24778</v>
      </c>
      <c r="F13102" s="85" t="s">
        <v>1084</v>
      </c>
      <c r="G13102" s="86" t="s">
        <v>7832</v>
      </c>
      <c r="H13102" s="85" t="s">
        <v>945</v>
      </c>
      <c r="I13102" s="85">
        <v>1</v>
      </c>
      <c r="J13102" s="88">
        <v>1.1835233109394401</v>
      </c>
      <c r="K13102" s="146">
        <v>0.97358816293472727</v>
      </c>
      <c r="L13102" s="147">
        <v>4.4668394037973551E-9</v>
      </c>
      <c r="M13102" s="147">
        <v>0.39155516568977622</v>
      </c>
      <c r="N13102" s="87">
        <v>51.70682126558453</v>
      </c>
      <c r="O13102" s="88">
        <v>0.60359978948225046</v>
      </c>
      <c r="P13102" s="89">
        <v>11.673504089179033</v>
      </c>
    </row>
    <row r="13103" spans="1:16">
      <c r="A13103" s="75" t="s">
        <v>24782</v>
      </c>
      <c r="B13103" s="85">
        <v>13099</v>
      </c>
      <c r="C13103" s="85">
        <v>15186</v>
      </c>
      <c r="D13103" s="85">
        <v>13099</v>
      </c>
      <c r="E13103" s="86" t="s">
        <v>24778</v>
      </c>
      <c r="F13103" s="85" t="s">
        <v>4370</v>
      </c>
      <c r="G13103" s="86" t="s">
        <v>7832</v>
      </c>
      <c r="H13103" s="85" t="s">
        <v>945</v>
      </c>
      <c r="I13103" s="85">
        <v>1</v>
      </c>
      <c r="J13103" s="88">
        <v>1.098834812052691</v>
      </c>
      <c r="K13103" s="146">
        <v>0.90704054319671368</v>
      </c>
      <c r="L13103" s="147">
        <v>4.1523983141565561E-9</v>
      </c>
      <c r="M13103" s="147">
        <v>0.38423801806569619</v>
      </c>
      <c r="N13103" s="87">
        <v>50.744052208178729</v>
      </c>
      <c r="O13103" s="88">
        <v>0.55425713241829577</v>
      </c>
      <c r="P13103" s="89">
        <v>10.922602912050502</v>
      </c>
    </row>
    <row r="13104" spans="1:16">
      <c r="A13104" s="75" t="s">
        <v>24783</v>
      </c>
      <c r="B13104" s="85">
        <v>13100</v>
      </c>
      <c r="C13104" s="85">
        <v>15187</v>
      </c>
      <c r="D13104" s="85">
        <v>13100</v>
      </c>
      <c r="E13104" s="86" t="s">
        <v>24778</v>
      </c>
      <c r="F13104" s="85" t="s">
        <v>1068</v>
      </c>
      <c r="G13104" s="86" t="s">
        <v>7832</v>
      </c>
      <c r="H13104" s="85" t="s">
        <v>945</v>
      </c>
      <c r="I13104" s="85">
        <v>1</v>
      </c>
      <c r="J13104" s="88">
        <v>0.80235332079178157</v>
      </c>
      <c r="K13104" s="146">
        <v>0.64629387979057407</v>
      </c>
      <c r="L13104" s="147">
        <v>3.0015444015179539E-9</v>
      </c>
      <c r="M13104" s="147">
        <v>0.35650648696951892</v>
      </c>
      <c r="N13104" s="87">
        <v>47.066193297228857</v>
      </c>
      <c r="O13104" s="88">
        <v>0.35503813725592992</v>
      </c>
      <c r="P13104" s="89">
        <v>7.5433790664526441</v>
      </c>
    </row>
    <row r="13105" spans="1:16">
      <c r="A13105" s="75" t="s">
        <v>24784</v>
      </c>
      <c r="B13105" s="85">
        <v>13101</v>
      </c>
      <c r="C13105" s="85">
        <v>15188</v>
      </c>
      <c r="D13105" s="85">
        <v>13101</v>
      </c>
      <c r="E13105" s="86" t="s">
        <v>24778</v>
      </c>
      <c r="F13105" s="85" t="s">
        <v>2124</v>
      </c>
      <c r="G13105" s="86" t="s">
        <v>7832</v>
      </c>
      <c r="H13105" s="85" t="s">
        <v>945</v>
      </c>
      <c r="I13105" s="85">
        <v>1</v>
      </c>
      <c r="J13105" s="88">
        <v>0.90237993474725842</v>
      </c>
      <c r="K13105" s="146">
        <v>0.71308855808562599</v>
      </c>
      <c r="L13105" s="147">
        <v>3.3457033863358531E-9</v>
      </c>
      <c r="M13105" s="147">
        <v>0.36401139666544508</v>
      </c>
      <c r="N13105" s="87">
        <v>48.047569307075911</v>
      </c>
      <c r="O13105" s="88">
        <v>0.40107894728263083</v>
      </c>
      <c r="P13105" s="89">
        <v>8.3475387634971252</v>
      </c>
    </row>
    <row r="13106" spans="1:16">
      <c r="A13106" s="75" t="s">
        <v>24785</v>
      </c>
      <c r="B13106" s="85">
        <v>13102</v>
      </c>
      <c r="C13106" s="85">
        <v>15189</v>
      </c>
      <c r="D13106" s="85">
        <v>13102</v>
      </c>
      <c r="E13106" s="86" t="s">
        <v>24778</v>
      </c>
      <c r="F13106" s="85" t="s">
        <v>17717</v>
      </c>
      <c r="G13106" s="86" t="s">
        <v>7832</v>
      </c>
      <c r="H13106" s="85" t="s">
        <v>945</v>
      </c>
      <c r="I13106" s="85">
        <v>1</v>
      </c>
      <c r="J13106" s="88">
        <v>0.89553582788528996</v>
      </c>
      <c r="K13106" s="146">
        <v>0.72478132132947282</v>
      </c>
      <c r="L13106" s="147">
        <v>3.3562258021334651E-9</v>
      </c>
      <c r="M13106" s="147">
        <v>0.36546200106040327</v>
      </c>
      <c r="N13106" s="87">
        <v>48.251107550834313</v>
      </c>
      <c r="O13106" s="88">
        <v>0.41398006239215668</v>
      </c>
      <c r="P13106" s="89">
        <v>8.5797007240924668</v>
      </c>
    </row>
    <row r="13107" spans="1:16">
      <c r="A13107" s="75" t="s">
        <v>24786</v>
      </c>
      <c r="B13107" s="85">
        <v>13103</v>
      </c>
      <c r="C13107" s="85">
        <v>15190</v>
      </c>
      <c r="D13107" s="85">
        <v>13103</v>
      </c>
      <c r="E13107" s="86" t="s">
        <v>24778</v>
      </c>
      <c r="F13107" s="85" t="s">
        <v>38</v>
      </c>
      <c r="G13107" s="86" t="s">
        <v>7832</v>
      </c>
      <c r="H13107" s="85" t="s">
        <v>945</v>
      </c>
      <c r="I13107" s="85">
        <v>1</v>
      </c>
      <c r="J13107" s="88">
        <v>0.88169249428373841</v>
      </c>
      <c r="K13107" s="146">
        <v>0.71573548481763072</v>
      </c>
      <c r="L13107" s="147">
        <v>3.3147404185213852E-9</v>
      </c>
      <c r="M13107" s="147">
        <v>0.36341427093220591</v>
      </c>
      <c r="N13107" s="87">
        <v>47.964449896607007</v>
      </c>
      <c r="O13107" s="88">
        <v>0.40276727235436038</v>
      </c>
      <c r="P13107" s="89">
        <v>8.3972040380442685</v>
      </c>
    </row>
    <row r="13108" spans="1:16">
      <c r="A13108" s="75" t="s">
        <v>24787</v>
      </c>
      <c r="B13108" s="85">
        <v>13104</v>
      </c>
      <c r="C13108" s="85">
        <v>15191</v>
      </c>
      <c r="D13108" s="85">
        <v>13104</v>
      </c>
      <c r="E13108" s="86" t="s">
        <v>24778</v>
      </c>
      <c r="F13108" s="85" t="s">
        <v>1088</v>
      </c>
      <c r="G13108" s="86" t="s">
        <v>7832</v>
      </c>
      <c r="H13108" s="85" t="s">
        <v>945</v>
      </c>
      <c r="I13108" s="85">
        <v>1</v>
      </c>
      <c r="J13108" s="88">
        <v>0.58358796157989123</v>
      </c>
      <c r="K13108" s="146">
        <v>0.50055678988475305</v>
      </c>
      <c r="L13108" s="147">
        <v>2.2464197969091078E-9</v>
      </c>
      <c r="M13108" s="147">
        <v>0.33999719287073121</v>
      </c>
      <c r="N13108" s="87">
        <v>44.910842630324836</v>
      </c>
      <c r="O13108" s="88">
        <v>0.25417149152188923</v>
      </c>
      <c r="P13108" s="89">
        <v>5.659468329598135</v>
      </c>
    </row>
    <row r="13109" spans="1:16">
      <c r="A13109" s="75" t="s">
        <v>24788</v>
      </c>
      <c r="B13109" s="85">
        <v>13105</v>
      </c>
      <c r="C13109" s="85">
        <v>15192</v>
      </c>
      <c r="D13109" s="85">
        <v>13105</v>
      </c>
      <c r="E13109" s="86" t="s">
        <v>24789</v>
      </c>
      <c r="F13109" s="85" t="s">
        <v>55</v>
      </c>
      <c r="G13109" s="86" t="s">
        <v>7832</v>
      </c>
      <c r="H13109" s="85" t="s">
        <v>945</v>
      </c>
      <c r="I13109" s="85">
        <v>1</v>
      </c>
      <c r="J13109" s="88">
        <v>0.2039611191921159</v>
      </c>
      <c r="K13109" s="146">
        <v>0.23515594166209486</v>
      </c>
      <c r="L13109" s="147">
        <v>9.3957231386393936E-10</v>
      </c>
      <c r="M13109" s="147">
        <v>0.31646381155748959</v>
      </c>
      <c r="N13109" s="87">
        <v>41.843363768375681</v>
      </c>
      <c r="O13109" s="88">
        <v>0.1011629246028847</v>
      </c>
      <c r="P13109" s="89">
        <v>2.4176575564735421</v>
      </c>
    </row>
    <row r="13110" spans="1:16">
      <c r="A13110" s="75" t="s">
        <v>24790</v>
      </c>
      <c r="B13110" s="85">
        <v>13106</v>
      </c>
      <c r="C13110" s="85">
        <v>15193</v>
      </c>
      <c r="D13110" s="85">
        <v>13106</v>
      </c>
      <c r="E13110" s="86" t="s">
        <v>24791</v>
      </c>
      <c r="F13110" s="85" t="s">
        <v>4627</v>
      </c>
      <c r="G13110" s="86" t="s">
        <v>7832</v>
      </c>
      <c r="H13110" s="85" t="s">
        <v>945</v>
      </c>
      <c r="I13110" s="85">
        <v>1</v>
      </c>
      <c r="J13110" s="88">
        <v>0.61838942149456899</v>
      </c>
      <c r="K13110" s="146">
        <v>0.55260687528742913</v>
      </c>
      <c r="L13110" s="147">
        <v>2.4506332406438321E-9</v>
      </c>
      <c r="M13110" s="147">
        <v>0.3489447154437656</v>
      </c>
      <c r="N13110" s="87">
        <v>46.146291851554068</v>
      </c>
      <c r="O13110" s="88">
        <v>0.33504911191358078</v>
      </c>
      <c r="P13110" s="89">
        <v>7.2605858124285527</v>
      </c>
    </row>
    <row r="13111" spans="1:16">
      <c r="A13111" s="75" t="s">
        <v>24792</v>
      </c>
      <c r="B13111" s="85">
        <v>13107</v>
      </c>
      <c r="C13111" s="85">
        <v>15194</v>
      </c>
      <c r="D13111" s="85">
        <v>13107</v>
      </c>
      <c r="E13111" s="86" t="s">
        <v>24793</v>
      </c>
      <c r="F13111" s="85" t="s">
        <v>2872</v>
      </c>
      <c r="G13111" s="86" t="s">
        <v>7832</v>
      </c>
      <c r="H13111" s="85" t="s">
        <v>945</v>
      </c>
      <c r="I13111" s="85">
        <v>1</v>
      </c>
      <c r="J13111" s="88">
        <v>0.91358667312515718</v>
      </c>
      <c r="K13111" s="146">
        <v>0.90863282219500485</v>
      </c>
      <c r="L13111" s="147">
        <v>3.8949083194514011E-9</v>
      </c>
      <c r="M13111" s="147">
        <v>0.38531323742808771</v>
      </c>
      <c r="N13111" s="87">
        <v>51.095935836686643</v>
      </c>
      <c r="O13111" s="88">
        <v>0.63032956863894307</v>
      </c>
      <c r="P13111" s="89">
        <v>12.336197748752641</v>
      </c>
    </row>
    <row r="13112" spans="1:16">
      <c r="A13112" s="75" t="s">
        <v>24794</v>
      </c>
      <c r="B13112" s="85">
        <v>13108</v>
      </c>
      <c r="C13112" s="85">
        <v>15195</v>
      </c>
      <c r="D13112" s="85">
        <v>13108</v>
      </c>
      <c r="E13112" s="86" t="s">
        <v>24793</v>
      </c>
      <c r="F13112" s="85" t="s">
        <v>758</v>
      </c>
      <c r="G13112" s="86" t="s">
        <v>7832</v>
      </c>
      <c r="H13112" s="85" t="s">
        <v>945</v>
      </c>
      <c r="I13112" s="85">
        <v>1</v>
      </c>
      <c r="J13112" s="88">
        <v>0.49960902430817478</v>
      </c>
      <c r="K13112" s="146">
        <v>0.40423387295244922</v>
      </c>
      <c r="L13112" s="147">
        <v>1.9077516593616731E-9</v>
      </c>
      <c r="M13112" s="147">
        <v>0.33894844751690839</v>
      </c>
      <c r="N13112" s="87">
        <v>45.006201790081583</v>
      </c>
      <c r="O13112" s="88">
        <v>0.26635830659039872</v>
      </c>
      <c r="P13112" s="89">
        <v>5.9182578399472598</v>
      </c>
    </row>
    <row r="13113" spans="1:16">
      <c r="A13113" s="75" t="s">
        <v>24795</v>
      </c>
      <c r="B13113" s="85">
        <v>13109</v>
      </c>
      <c r="C13113" s="85">
        <v>15196</v>
      </c>
      <c r="D13113" s="85">
        <v>13109</v>
      </c>
      <c r="E13113" s="86" t="s">
        <v>24793</v>
      </c>
      <c r="F13113" s="85" t="s">
        <v>965</v>
      </c>
      <c r="G13113" s="86" t="s">
        <v>7832</v>
      </c>
      <c r="H13113" s="85" t="s">
        <v>945</v>
      </c>
      <c r="I13113" s="85">
        <v>1</v>
      </c>
      <c r="J13113" s="88">
        <v>0.91358667312515718</v>
      </c>
      <c r="K13113" s="146">
        <v>0.90863282219500485</v>
      </c>
      <c r="L13113" s="147">
        <v>3.8949083194514011E-9</v>
      </c>
      <c r="M13113" s="147">
        <v>0.38531323742808771</v>
      </c>
      <c r="N13113" s="87">
        <v>51.095935836686643</v>
      </c>
      <c r="O13113" s="88">
        <v>0.63032956863894307</v>
      </c>
      <c r="P13113" s="89">
        <v>12.336197748752641</v>
      </c>
    </row>
    <row r="13114" spans="1:16">
      <c r="A13114" s="75" t="s">
        <v>24796</v>
      </c>
      <c r="B13114" s="85">
        <v>13110</v>
      </c>
      <c r="C13114" s="85">
        <v>15197</v>
      </c>
      <c r="D13114" s="85">
        <v>13110</v>
      </c>
      <c r="E13114" s="86" t="s">
        <v>24793</v>
      </c>
      <c r="F13114" s="85" t="s">
        <v>1084</v>
      </c>
      <c r="G13114" s="86" t="s">
        <v>7832</v>
      </c>
      <c r="H13114" s="85" t="s">
        <v>945</v>
      </c>
      <c r="I13114" s="85">
        <v>1</v>
      </c>
      <c r="J13114" s="88">
        <v>0.91358667312515718</v>
      </c>
      <c r="K13114" s="146">
        <v>0.90863282219500485</v>
      </c>
      <c r="L13114" s="147">
        <v>3.8949083194514011E-9</v>
      </c>
      <c r="M13114" s="147">
        <v>0.38531323742808771</v>
      </c>
      <c r="N13114" s="87">
        <v>51.095935836686643</v>
      </c>
      <c r="O13114" s="88">
        <v>0.63032956863894307</v>
      </c>
      <c r="P13114" s="89">
        <v>12.336197748752641</v>
      </c>
    </row>
    <row r="13115" spans="1:16">
      <c r="A13115" s="75" t="s">
        <v>24797</v>
      </c>
      <c r="B13115" s="85">
        <v>13111</v>
      </c>
      <c r="C13115" s="85">
        <v>15198</v>
      </c>
      <c r="D13115" s="85">
        <v>13111</v>
      </c>
      <c r="E13115" s="86" t="s">
        <v>24793</v>
      </c>
      <c r="F13115" s="85" t="s">
        <v>4370</v>
      </c>
      <c r="G13115" s="86" t="s">
        <v>7832</v>
      </c>
      <c r="H13115" s="85" t="s">
        <v>945</v>
      </c>
      <c r="I13115" s="85">
        <v>1</v>
      </c>
      <c r="J13115" s="88">
        <v>0.91358667312515718</v>
      </c>
      <c r="K13115" s="146">
        <v>0.90863282219500485</v>
      </c>
      <c r="L13115" s="147">
        <v>3.8949083194514011E-9</v>
      </c>
      <c r="M13115" s="147">
        <v>0.38531323742808771</v>
      </c>
      <c r="N13115" s="87">
        <v>51.095935836686643</v>
      </c>
      <c r="O13115" s="88">
        <v>0.63032956863894307</v>
      </c>
      <c r="P13115" s="89">
        <v>12.336197748752641</v>
      </c>
    </row>
    <row r="13116" spans="1:16">
      <c r="A13116" s="75" t="s">
        <v>24798</v>
      </c>
      <c r="B13116" s="85">
        <v>13112</v>
      </c>
      <c r="C13116" s="85">
        <v>15199</v>
      </c>
      <c r="D13116" s="85">
        <v>13112</v>
      </c>
      <c r="E13116" s="86" t="s">
        <v>24793</v>
      </c>
      <c r="F13116" s="85" t="s">
        <v>1068</v>
      </c>
      <c r="G13116" s="86" t="s">
        <v>7832</v>
      </c>
      <c r="H13116" s="85" t="s">
        <v>945</v>
      </c>
      <c r="I13116" s="85">
        <v>1</v>
      </c>
      <c r="J13116" s="88">
        <v>0.91358667312515718</v>
      </c>
      <c r="K13116" s="146">
        <v>0.90863282219500485</v>
      </c>
      <c r="L13116" s="147">
        <v>3.8949083194514011E-9</v>
      </c>
      <c r="M13116" s="147">
        <v>0.38531323742808771</v>
      </c>
      <c r="N13116" s="87">
        <v>51.095935836686643</v>
      </c>
      <c r="O13116" s="88">
        <v>0.63032956863894307</v>
      </c>
      <c r="P13116" s="89">
        <v>12.336197748752641</v>
      </c>
    </row>
    <row r="13117" spans="1:16">
      <c r="A13117" s="75" t="s">
        <v>24799</v>
      </c>
      <c r="B13117" s="85">
        <v>13113</v>
      </c>
      <c r="C13117" s="85">
        <v>15200</v>
      </c>
      <c r="D13117" s="85">
        <v>13113</v>
      </c>
      <c r="E13117" s="86" t="s">
        <v>24793</v>
      </c>
      <c r="F13117" s="85" t="s">
        <v>3906</v>
      </c>
      <c r="G13117" s="86" t="s">
        <v>7832</v>
      </c>
      <c r="H13117" s="85" t="s">
        <v>945</v>
      </c>
      <c r="I13117" s="85">
        <v>1</v>
      </c>
      <c r="J13117" s="88">
        <v>0.52750679945244139</v>
      </c>
      <c r="K13117" s="146">
        <v>0.43081705863253311</v>
      </c>
      <c r="L13117" s="147">
        <v>2.0151852848401849E-9</v>
      </c>
      <c r="M13117" s="147">
        <v>0.34190829803454031</v>
      </c>
      <c r="N13117" s="87">
        <v>45.410124360147897</v>
      </c>
      <c r="O13117" s="88">
        <v>0.29033139990817403</v>
      </c>
      <c r="P13117" s="89">
        <v>6.3935389739423396</v>
      </c>
    </row>
    <row r="13118" spans="1:16">
      <c r="A13118" s="75" t="s">
        <v>24800</v>
      </c>
      <c r="B13118" s="85">
        <v>13114</v>
      </c>
      <c r="C13118" s="85">
        <v>15201</v>
      </c>
      <c r="D13118" s="85">
        <v>13114</v>
      </c>
      <c r="E13118" s="86" t="s">
        <v>24793</v>
      </c>
      <c r="F13118" s="85" t="s">
        <v>17717</v>
      </c>
      <c r="G13118" s="86" t="s">
        <v>7832</v>
      </c>
      <c r="H13118" s="85" t="s">
        <v>945</v>
      </c>
      <c r="I13118" s="85">
        <v>1</v>
      </c>
      <c r="J13118" s="88">
        <v>0.91358667312515718</v>
      </c>
      <c r="K13118" s="146">
        <v>0.90863282219500485</v>
      </c>
      <c r="L13118" s="147">
        <v>3.8949083194514011E-9</v>
      </c>
      <c r="M13118" s="147">
        <v>0.38531323742808771</v>
      </c>
      <c r="N13118" s="87">
        <v>51.095935836686643</v>
      </c>
      <c r="O13118" s="88">
        <v>0.63032956863894307</v>
      </c>
      <c r="P13118" s="89">
        <v>12.336197748752641</v>
      </c>
    </row>
    <row r="13119" spans="1:16">
      <c r="A13119" s="75" t="s">
        <v>24801</v>
      </c>
      <c r="B13119" s="85">
        <v>13115</v>
      </c>
      <c r="C13119" s="85">
        <v>15202</v>
      </c>
      <c r="D13119" s="85">
        <v>13115</v>
      </c>
      <c r="E13119" s="86" t="s">
        <v>24793</v>
      </c>
      <c r="F13119" s="85" t="s">
        <v>38</v>
      </c>
      <c r="G13119" s="86" t="s">
        <v>7832</v>
      </c>
      <c r="H13119" s="85" t="s">
        <v>945</v>
      </c>
      <c r="I13119" s="85">
        <v>1</v>
      </c>
      <c r="J13119" s="88">
        <v>0.52487520525383546</v>
      </c>
      <c r="K13119" s="146">
        <v>0.43637351505485733</v>
      </c>
      <c r="L13119" s="147">
        <v>2.0326016509778552E-9</v>
      </c>
      <c r="M13119" s="147">
        <v>0.34172905813531801</v>
      </c>
      <c r="N13119" s="87">
        <v>45.365248433732233</v>
      </c>
      <c r="O13119" s="88">
        <v>0.28834703593968181</v>
      </c>
      <c r="P13119" s="89">
        <v>6.3561216105955598</v>
      </c>
    </row>
    <row r="13120" spans="1:16">
      <c r="A13120" s="75" t="s">
        <v>24802</v>
      </c>
      <c r="B13120" s="85">
        <v>13116</v>
      </c>
      <c r="C13120" s="85">
        <v>15203</v>
      </c>
      <c r="D13120" s="85">
        <v>13116</v>
      </c>
      <c r="E13120" s="86" t="s">
        <v>24793</v>
      </c>
      <c r="F13120" s="85" t="s">
        <v>1088</v>
      </c>
      <c r="G13120" s="86" t="s">
        <v>7832</v>
      </c>
      <c r="H13120" s="85" t="s">
        <v>945</v>
      </c>
      <c r="I13120" s="85">
        <v>1</v>
      </c>
      <c r="J13120" s="88">
        <v>0.95585161452999157</v>
      </c>
      <c r="K13120" s="146">
        <v>1.0007707443221583</v>
      </c>
      <c r="L13120" s="147">
        <v>4.2101540034706286E-9</v>
      </c>
      <c r="M13120" s="147">
        <v>0.38920491663606283</v>
      </c>
      <c r="N13120" s="87">
        <v>51.495985822566077</v>
      </c>
      <c r="O13120" s="88">
        <v>0.66813265383740783</v>
      </c>
      <c r="P13120" s="89">
        <v>12.974460885932301</v>
      </c>
    </row>
    <row r="13121" spans="1:16">
      <c r="A13121" s="75" t="s">
        <v>24803</v>
      </c>
      <c r="B13121" s="85">
        <v>13117</v>
      </c>
      <c r="C13121" s="85">
        <v>15204</v>
      </c>
      <c r="D13121" s="85">
        <v>13117</v>
      </c>
      <c r="E13121" s="86" t="s">
        <v>24804</v>
      </c>
      <c r="F13121" s="85" t="s">
        <v>55</v>
      </c>
      <c r="G13121" s="86" t="s">
        <v>7832</v>
      </c>
      <c r="H13121" s="85" t="s">
        <v>945</v>
      </c>
      <c r="I13121" s="85">
        <v>1</v>
      </c>
      <c r="J13121" s="88">
        <v>0.60470895494077903</v>
      </c>
      <c r="K13121" s="146">
        <v>0.47119481504640937</v>
      </c>
      <c r="L13121" s="147">
        <v>2.207217887539175E-9</v>
      </c>
      <c r="M13121" s="147">
        <v>0.35629518409275679</v>
      </c>
      <c r="N13121" s="87">
        <v>46.993899916828248</v>
      </c>
      <c r="O13121" s="88">
        <v>0.40917820822194412</v>
      </c>
      <c r="P13121" s="89">
        <v>8.7070494031379528</v>
      </c>
    </row>
    <row r="13122" spans="1:16">
      <c r="A13122" s="75" t="s">
        <v>25727</v>
      </c>
      <c r="B13122" s="85">
        <v>13118</v>
      </c>
      <c r="C13122" s="85">
        <v>15890</v>
      </c>
      <c r="D13122" s="85">
        <v>13118</v>
      </c>
      <c r="E13122" s="86" t="s">
        <v>25728</v>
      </c>
      <c r="F13122" s="85" t="s">
        <v>6128</v>
      </c>
      <c r="G13122" s="86" t="s">
        <v>7832</v>
      </c>
      <c r="H13122" s="85" t="s">
        <v>945</v>
      </c>
      <c r="I13122" s="85">
        <v>1</v>
      </c>
      <c r="J13122" s="88">
        <v>0.21600374802377381</v>
      </c>
      <c r="K13122" s="146">
        <v>0.21170489688996225</v>
      </c>
      <c r="L13122" s="147">
        <v>9.533149531310997E-10</v>
      </c>
      <c r="M13122" s="147">
        <v>0.31360479606572078</v>
      </c>
      <c r="N13122" s="87">
        <v>41.584927387781597</v>
      </c>
      <c r="O13122" s="88">
        <v>7.2884504312279344E-2</v>
      </c>
      <c r="P13122" s="89">
        <v>1.7526663839671421</v>
      </c>
    </row>
    <row r="13123" spans="1:16">
      <c r="A13123" s="75" t="s">
        <v>25730</v>
      </c>
      <c r="B13123" s="85">
        <v>13119</v>
      </c>
      <c r="C13123" s="85">
        <v>15892</v>
      </c>
      <c r="D13123" s="85">
        <v>13119</v>
      </c>
      <c r="E13123" s="86" t="s">
        <v>25728</v>
      </c>
      <c r="F13123" s="85" t="s">
        <v>6139</v>
      </c>
      <c r="G13123" s="86" t="s">
        <v>7832</v>
      </c>
      <c r="H13123" s="85" t="s">
        <v>945</v>
      </c>
      <c r="I13123" s="85">
        <v>1</v>
      </c>
      <c r="J13123" s="88">
        <v>0.22922045499952581</v>
      </c>
      <c r="K13123" s="146">
        <v>0.18168978606991348</v>
      </c>
      <c r="L13123" s="147">
        <v>8.8466694488014768E-10</v>
      </c>
      <c r="M13123" s="147">
        <v>0.31722330792637837</v>
      </c>
      <c r="N13123" s="87">
        <v>42.075929463134273</v>
      </c>
      <c r="O13123" s="88">
        <v>0.1102785227458211</v>
      </c>
      <c r="P13123" s="89">
        <v>2.6209408598434885</v>
      </c>
    </row>
    <row r="13124" spans="1:16">
      <c r="A13124" s="75" t="s">
        <v>25732</v>
      </c>
      <c r="B13124" s="85">
        <v>13120</v>
      </c>
      <c r="C13124" s="85">
        <v>15894</v>
      </c>
      <c r="D13124" s="85">
        <v>13120</v>
      </c>
      <c r="E13124" s="86" t="s">
        <v>25728</v>
      </c>
      <c r="F13124" s="85" t="s">
        <v>232</v>
      </c>
      <c r="G13124" s="86" t="s">
        <v>7832</v>
      </c>
      <c r="H13124" s="85" t="s">
        <v>945</v>
      </c>
      <c r="I13124" s="85">
        <v>1</v>
      </c>
      <c r="J13124" s="88">
        <v>0.29770964614894668</v>
      </c>
      <c r="K13124" s="146">
        <v>0.27026670314389095</v>
      </c>
      <c r="L13124" s="147">
        <v>1.2948109779386049E-9</v>
      </c>
      <c r="M13124" s="147">
        <v>0.31977471974280558</v>
      </c>
      <c r="N13124" s="87">
        <v>42.217560545989762</v>
      </c>
      <c r="O13124" s="88">
        <v>0.1171479794540055</v>
      </c>
      <c r="P13124" s="89">
        <v>2.7748637756174985</v>
      </c>
    </row>
    <row r="13125" spans="1:16">
      <c r="A13125" s="75" t="s">
        <v>25734</v>
      </c>
      <c r="B13125" s="85">
        <v>13121</v>
      </c>
      <c r="C13125" s="85">
        <v>15896</v>
      </c>
      <c r="D13125" s="85">
        <v>13121</v>
      </c>
      <c r="E13125" s="86" t="s">
        <v>25728</v>
      </c>
      <c r="F13125" s="85" t="s">
        <v>758</v>
      </c>
      <c r="G13125" s="86" t="s">
        <v>7832</v>
      </c>
      <c r="H13125" s="85" t="s">
        <v>945</v>
      </c>
      <c r="I13125" s="85">
        <v>1</v>
      </c>
      <c r="J13125" s="88">
        <v>0.38059267529669111</v>
      </c>
      <c r="K13125" s="146">
        <v>0.28443024882028528</v>
      </c>
      <c r="L13125" s="147">
        <v>1.461809695891535E-9</v>
      </c>
      <c r="M13125" s="147">
        <v>0.32740570128737562</v>
      </c>
      <c r="N13125" s="87">
        <v>43.535306120466963</v>
      </c>
      <c r="O13125" s="88">
        <v>0.18427758132230271</v>
      </c>
      <c r="P13125" s="89">
        <v>4.2328307239275285</v>
      </c>
    </row>
    <row r="13126" spans="1:16">
      <c r="A13126" s="75" t="s">
        <v>25736</v>
      </c>
      <c r="B13126" s="85">
        <v>13122</v>
      </c>
      <c r="C13126" s="85">
        <v>15898</v>
      </c>
      <c r="D13126" s="85">
        <v>13122</v>
      </c>
      <c r="E13126" s="86" t="s">
        <v>25728</v>
      </c>
      <c r="F13126" s="85" t="s">
        <v>283</v>
      </c>
      <c r="G13126" s="86" t="s">
        <v>7832</v>
      </c>
      <c r="H13126" s="85" t="s">
        <v>945</v>
      </c>
      <c r="I13126" s="85">
        <v>1</v>
      </c>
      <c r="J13126" s="88">
        <v>0.3136684337951039</v>
      </c>
      <c r="K13126" s="146">
        <v>0.24588426166665509</v>
      </c>
      <c r="L13126" s="147">
        <v>1.2082137600819001E-9</v>
      </c>
      <c r="M13126" s="147">
        <v>0.32161784452189401</v>
      </c>
      <c r="N13126" s="87">
        <v>42.757359896540578</v>
      </c>
      <c r="O13126" s="88">
        <v>0.1531621326312097</v>
      </c>
      <c r="P13126" s="89">
        <v>3.5821232415147728</v>
      </c>
    </row>
    <row r="13127" spans="1:16">
      <c r="A13127" s="75" t="s">
        <v>25738</v>
      </c>
      <c r="B13127" s="85">
        <v>13123</v>
      </c>
      <c r="C13127" s="85">
        <v>15900</v>
      </c>
      <c r="D13127" s="85">
        <v>13123</v>
      </c>
      <c r="E13127" s="86" t="s">
        <v>25728</v>
      </c>
      <c r="F13127" s="85" t="s">
        <v>235</v>
      </c>
      <c r="G13127" s="86" t="s">
        <v>7832</v>
      </c>
      <c r="H13127" s="85" t="s">
        <v>945</v>
      </c>
      <c r="I13127" s="85">
        <v>1</v>
      </c>
      <c r="J13127" s="88">
        <v>0.22882778702865819</v>
      </c>
      <c r="K13127" s="146">
        <v>0.23256569529908452</v>
      </c>
      <c r="L13127" s="147">
        <v>1.0161387624242741E-9</v>
      </c>
      <c r="M13127" s="147">
        <v>0.3193414240593978</v>
      </c>
      <c r="N13127" s="87">
        <v>42.156489003635947</v>
      </c>
      <c r="O13127" s="88">
        <v>0.1247654611458688</v>
      </c>
      <c r="P13127" s="89">
        <v>2.9595790374076909</v>
      </c>
    </row>
    <row r="13128" spans="1:16">
      <c r="A13128" s="75" t="s">
        <v>25740</v>
      </c>
      <c r="B13128" s="85">
        <v>13124</v>
      </c>
      <c r="C13128" s="85">
        <v>15902</v>
      </c>
      <c r="D13128" s="85">
        <v>13124</v>
      </c>
      <c r="E13128" s="86" t="s">
        <v>25728</v>
      </c>
      <c r="F13128" s="85" t="s">
        <v>429</v>
      </c>
      <c r="G13128" s="86" t="s">
        <v>7832</v>
      </c>
      <c r="H13128" s="85" t="s">
        <v>945</v>
      </c>
      <c r="I13128" s="85">
        <v>1</v>
      </c>
      <c r="J13128" s="88">
        <v>0.21903195210833051</v>
      </c>
      <c r="K13128" s="146">
        <v>0.16980747806677771</v>
      </c>
      <c r="L13128" s="147">
        <v>8.522907290048705E-10</v>
      </c>
      <c r="M13128" s="147">
        <v>0.31497485953102827</v>
      </c>
      <c r="N13128" s="87">
        <v>41.932401710176968</v>
      </c>
      <c r="O13128" s="88">
        <v>0.103259406216258</v>
      </c>
      <c r="P13128" s="89">
        <v>2.4625206762530132</v>
      </c>
    </row>
    <row r="13129" spans="1:16">
      <c r="A13129" s="75" t="s">
        <v>25742</v>
      </c>
      <c r="B13129" s="85">
        <v>13125</v>
      </c>
      <c r="C13129" s="85">
        <v>15904</v>
      </c>
      <c r="D13129" s="85">
        <v>13125</v>
      </c>
      <c r="E13129" s="86" t="s">
        <v>25728</v>
      </c>
      <c r="F13129" s="85" t="s">
        <v>1185</v>
      </c>
      <c r="G13129" s="86" t="s">
        <v>7832</v>
      </c>
      <c r="H13129" s="85" t="s">
        <v>945</v>
      </c>
      <c r="I13129" s="85">
        <v>1</v>
      </c>
      <c r="J13129" s="88">
        <v>0.41748361369323239</v>
      </c>
      <c r="K13129" s="146">
        <v>0.32010561802481485</v>
      </c>
      <c r="L13129" s="147">
        <v>1.704314777616902E-9</v>
      </c>
      <c r="M13129" s="147">
        <v>0.32562197704124601</v>
      </c>
      <c r="N13129" s="87">
        <v>43.051277162069788</v>
      </c>
      <c r="O13129" s="88">
        <v>0.15556367608523</v>
      </c>
      <c r="P13129" s="89">
        <v>3.6134508971615125</v>
      </c>
    </row>
    <row r="13130" spans="1:16">
      <c r="A13130" s="75" t="s">
        <v>25744</v>
      </c>
      <c r="B13130" s="85">
        <v>13126</v>
      </c>
      <c r="C13130" s="85">
        <v>15906</v>
      </c>
      <c r="D13130" s="85">
        <v>13126</v>
      </c>
      <c r="E13130" s="86" t="s">
        <v>25728</v>
      </c>
      <c r="F13130" s="85" t="s">
        <v>4370</v>
      </c>
      <c r="G13130" s="86" t="s">
        <v>7832</v>
      </c>
      <c r="H13130" s="85" t="s">
        <v>945</v>
      </c>
      <c r="I13130" s="85">
        <v>1</v>
      </c>
      <c r="J13130" s="88">
        <v>0.17088058919093399</v>
      </c>
      <c r="K13130" s="146">
        <v>0.14857480975814716</v>
      </c>
      <c r="L13130" s="147">
        <v>6.3933291091801625E-10</v>
      </c>
      <c r="M13130" s="147">
        <v>0.31791049469347221</v>
      </c>
      <c r="N13130" s="87">
        <v>42.230415204232372</v>
      </c>
      <c r="O13130" s="88">
        <v>0.1264575349903623</v>
      </c>
      <c r="P13130" s="89">
        <v>2.9944658222940848</v>
      </c>
    </row>
    <row r="13131" spans="1:16">
      <c r="A13131" s="75" t="s">
        <v>25746</v>
      </c>
      <c r="B13131" s="85">
        <v>13127</v>
      </c>
      <c r="C13131" s="85">
        <v>15908</v>
      </c>
      <c r="D13131" s="85">
        <v>13127</v>
      </c>
      <c r="E13131" s="86" t="s">
        <v>25728</v>
      </c>
      <c r="F13131" s="85" t="s">
        <v>2897</v>
      </c>
      <c r="G13131" s="86" t="s">
        <v>7832</v>
      </c>
      <c r="H13131" s="85" t="s">
        <v>945</v>
      </c>
      <c r="I13131" s="85">
        <v>1</v>
      </c>
      <c r="J13131" s="88">
        <v>0.39923757817826722</v>
      </c>
      <c r="K13131" s="146">
        <v>0.50066081499395232</v>
      </c>
      <c r="L13131" s="147">
        <v>1.541084094279658E-9</v>
      </c>
      <c r="M13131" s="147">
        <v>0.32760999749225062</v>
      </c>
      <c r="N13131" s="87">
        <v>43.559953667074922</v>
      </c>
      <c r="O13131" s="88">
        <v>0.20204124346996261</v>
      </c>
      <c r="P13131" s="89">
        <v>4.6382336632896104</v>
      </c>
    </row>
    <row r="13132" spans="1:16">
      <c r="A13132" s="75" t="s">
        <v>25748</v>
      </c>
      <c r="B13132" s="85">
        <v>13128</v>
      </c>
      <c r="C13132" s="85">
        <v>15910</v>
      </c>
      <c r="D13132" s="85">
        <v>13128</v>
      </c>
      <c r="E13132" s="86" t="s">
        <v>25728</v>
      </c>
      <c r="F13132" s="85" t="s">
        <v>4883</v>
      </c>
      <c r="G13132" s="86" t="s">
        <v>7832</v>
      </c>
      <c r="H13132" s="85" t="s">
        <v>945</v>
      </c>
      <c r="I13132" s="85">
        <v>1</v>
      </c>
      <c r="J13132" s="88">
        <v>0.37049949104520968</v>
      </c>
      <c r="K13132" s="146">
        <v>0.33493769819630753</v>
      </c>
      <c r="L13132" s="147">
        <v>1.498158338808941E-9</v>
      </c>
      <c r="M13132" s="147">
        <v>0.3257966748188828</v>
      </c>
      <c r="N13132" s="87">
        <v>43.137871484343279</v>
      </c>
      <c r="O13132" s="88">
        <v>0.1629465716751092</v>
      </c>
      <c r="P13132" s="89">
        <v>3.7773438064567006</v>
      </c>
    </row>
    <row r="13133" spans="1:16">
      <c r="A13133" s="75" t="s">
        <v>25750</v>
      </c>
      <c r="B13133" s="85">
        <v>13129</v>
      </c>
      <c r="C13133" s="85">
        <v>15912</v>
      </c>
      <c r="D13133" s="85">
        <v>13129</v>
      </c>
      <c r="E13133" s="86" t="s">
        <v>25728</v>
      </c>
      <c r="F13133" s="85" t="s">
        <v>6270</v>
      </c>
      <c r="G13133" s="86" t="s">
        <v>7832</v>
      </c>
      <c r="H13133" s="85" t="s">
        <v>945</v>
      </c>
      <c r="I13133" s="85">
        <v>1</v>
      </c>
      <c r="J13133" s="88">
        <v>0.19869372248059669</v>
      </c>
      <c r="K13133" s="146">
        <v>0.20654220555152708</v>
      </c>
      <c r="L13133" s="147">
        <v>9.0022425176238825E-10</v>
      </c>
      <c r="M13133" s="147">
        <v>0.31414709035257299</v>
      </c>
      <c r="N13133" s="87">
        <v>41.603664641803149</v>
      </c>
      <c r="O13133" s="88">
        <v>8.1119354238102667E-2</v>
      </c>
      <c r="P13133" s="89">
        <v>1.949812713291472</v>
      </c>
    </row>
    <row r="13134" spans="1:16">
      <c r="A13134" s="75" t="s">
        <v>25752</v>
      </c>
      <c r="B13134" s="85">
        <v>13130</v>
      </c>
      <c r="C13134" s="85">
        <v>15914</v>
      </c>
      <c r="D13134" s="85">
        <v>13130</v>
      </c>
      <c r="E13134" s="86" t="s">
        <v>25728</v>
      </c>
      <c r="F13134" s="85" t="s">
        <v>2700</v>
      </c>
      <c r="G13134" s="86" t="s">
        <v>7832</v>
      </c>
      <c r="H13134" s="85" t="s">
        <v>945</v>
      </c>
      <c r="I13134" s="85">
        <v>1</v>
      </c>
      <c r="J13134" s="88">
        <v>0.65954022756594466</v>
      </c>
      <c r="K13134" s="146">
        <v>0.44411413705899971</v>
      </c>
      <c r="L13134" s="147">
        <v>2.5833302220618099E-9</v>
      </c>
      <c r="M13134" s="147">
        <v>0.32613532387843458</v>
      </c>
      <c r="N13134" s="87">
        <v>43.340597764343038</v>
      </c>
      <c r="O13134" s="88">
        <v>0.1363047770027421</v>
      </c>
      <c r="P13134" s="89">
        <v>3.1449676292854938</v>
      </c>
    </row>
    <row r="13135" spans="1:16">
      <c r="A13135" s="75" t="s">
        <v>25754</v>
      </c>
      <c r="B13135" s="85">
        <v>13131</v>
      </c>
      <c r="C13135" s="85">
        <v>15916</v>
      </c>
      <c r="D13135" s="85">
        <v>13131</v>
      </c>
      <c r="E13135" s="86" t="s">
        <v>25728</v>
      </c>
      <c r="F13135" s="85" t="s">
        <v>6280</v>
      </c>
      <c r="G13135" s="86" t="s">
        <v>7832</v>
      </c>
      <c r="H13135" s="85" t="s">
        <v>945</v>
      </c>
      <c r="I13135" s="85">
        <v>1</v>
      </c>
      <c r="J13135" s="88">
        <v>0.85633075751358712</v>
      </c>
      <c r="K13135" s="146">
        <v>0.54133791582432056</v>
      </c>
      <c r="L13135" s="147">
        <v>3.2073524824906019E-9</v>
      </c>
      <c r="M13135" s="147">
        <v>0.34319907538332561</v>
      </c>
      <c r="N13135" s="87">
        <v>45.524140798311137</v>
      </c>
      <c r="O13135" s="88">
        <v>0.25592597115391341</v>
      </c>
      <c r="P13135" s="89">
        <v>5.621763896385449</v>
      </c>
    </row>
    <row r="13136" spans="1:16">
      <c r="A13136" s="75" t="s">
        <v>25756</v>
      </c>
      <c r="B13136" s="85">
        <v>13132</v>
      </c>
      <c r="C13136" s="85">
        <v>15918</v>
      </c>
      <c r="D13136" s="85">
        <v>13132</v>
      </c>
      <c r="E13136" s="86" t="s">
        <v>25728</v>
      </c>
      <c r="F13136" s="85" t="s">
        <v>3906</v>
      </c>
      <c r="G13136" s="86" t="s">
        <v>7832</v>
      </c>
      <c r="H13136" s="85" t="s">
        <v>945</v>
      </c>
      <c r="I13136" s="85">
        <v>1</v>
      </c>
      <c r="J13136" s="88">
        <v>0.40903585220244099</v>
      </c>
      <c r="K13136" s="146">
        <v>0.30885269794296077</v>
      </c>
      <c r="L13136" s="147">
        <v>1.489501143095193E-9</v>
      </c>
      <c r="M13136" s="147">
        <v>0.33741272887805468</v>
      </c>
      <c r="N13136" s="87">
        <v>44.757627651271953</v>
      </c>
      <c r="O13136" s="88">
        <v>0.27131643459924559</v>
      </c>
      <c r="P13136" s="89">
        <v>6.061903832642817</v>
      </c>
    </row>
    <row r="13137" spans="1:16">
      <c r="A13137" s="75" t="s">
        <v>25758</v>
      </c>
      <c r="B13137" s="85">
        <v>13133</v>
      </c>
      <c r="C13137" s="85">
        <v>15920</v>
      </c>
      <c r="D13137" s="85">
        <v>13133</v>
      </c>
      <c r="E13137" s="86" t="s">
        <v>25728</v>
      </c>
      <c r="F13137" s="85" t="s">
        <v>2981</v>
      </c>
      <c r="G13137" s="86" t="s">
        <v>7832</v>
      </c>
      <c r="H13137" s="85" t="s">
        <v>945</v>
      </c>
      <c r="I13137" s="85">
        <v>1</v>
      </c>
      <c r="J13137" s="88">
        <v>0.29275994737657401</v>
      </c>
      <c r="K13137" s="146">
        <v>0.28001333825681435</v>
      </c>
      <c r="L13137" s="147">
        <v>1.0905453883604431E-9</v>
      </c>
      <c r="M13137" s="147">
        <v>0.32808871367709652</v>
      </c>
      <c r="N13137" s="87">
        <v>43.483737355084273</v>
      </c>
      <c r="O13137" s="88">
        <v>0.21300793035805671</v>
      </c>
      <c r="P13137" s="89">
        <v>4.8985653790209707</v>
      </c>
    </row>
    <row r="13138" spans="1:16">
      <c r="A13138" s="75" t="s">
        <v>25760</v>
      </c>
      <c r="B13138" s="85">
        <v>13134</v>
      </c>
      <c r="C13138" s="85">
        <v>15922</v>
      </c>
      <c r="D13138" s="85">
        <v>13134</v>
      </c>
      <c r="E13138" s="86" t="s">
        <v>25728</v>
      </c>
      <c r="F13138" s="85" t="s">
        <v>6304</v>
      </c>
      <c r="G13138" s="86" t="s">
        <v>7832</v>
      </c>
      <c r="H13138" s="85" t="s">
        <v>945</v>
      </c>
      <c r="I13138" s="85">
        <v>1</v>
      </c>
      <c r="J13138" s="88">
        <v>0.42743933121870109</v>
      </c>
      <c r="K13138" s="146">
        <v>0.29072873016025053</v>
      </c>
      <c r="L13138" s="147">
        <v>1.558603000181917E-9</v>
      </c>
      <c r="M13138" s="147">
        <v>0.33138945252269508</v>
      </c>
      <c r="N13138" s="87">
        <v>43.938046472035111</v>
      </c>
      <c r="O13138" s="88">
        <v>0.2116640923771555</v>
      </c>
      <c r="P13138" s="89">
        <v>4.8173305226911172</v>
      </c>
    </row>
    <row r="13139" spans="1:16">
      <c r="A13139" s="75" t="s">
        <v>25762</v>
      </c>
      <c r="B13139" s="85">
        <v>13135</v>
      </c>
      <c r="C13139" s="85">
        <v>15924</v>
      </c>
      <c r="D13139" s="85">
        <v>13135</v>
      </c>
      <c r="E13139" s="86" t="s">
        <v>25728</v>
      </c>
      <c r="F13139" s="85" t="s">
        <v>2124</v>
      </c>
      <c r="G13139" s="86" t="s">
        <v>7832</v>
      </c>
      <c r="H13139" s="85" t="s">
        <v>945</v>
      </c>
      <c r="I13139" s="85">
        <v>1</v>
      </c>
      <c r="J13139" s="88">
        <v>0.1071932789724204</v>
      </c>
      <c r="K13139" s="146">
        <v>0.10589290111971163</v>
      </c>
      <c r="L13139" s="147">
        <v>4.0810433385757909E-10</v>
      </c>
      <c r="M13139" s="147">
        <v>0.31348059056081418</v>
      </c>
      <c r="N13139" s="87">
        <v>41.636176071575058</v>
      </c>
      <c r="O13139" s="88">
        <v>0.1006460664430965</v>
      </c>
      <c r="P13139" s="89">
        <v>2.417274493941997</v>
      </c>
    </row>
    <row r="13140" spans="1:16">
      <c r="A13140" s="75" t="s">
        <v>25764</v>
      </c>
      <c r="B13140" s="85">
        <v>13136</v>
      </c>
      <c r="C13140" s="85">
        <v>15926</v>
      </c>
      <c r="D13140" s="85">
        <v>13136</v>
      </c>
      <c r="E13140" s="86" t="s">
        <v>25728</v>
      </c>
      <c r="F13140" s="85" t="s">
        <v>4253</v>
      </c>
      <c r="G13140" s="86" t="s">
        <v>7832</v>
      </c>
      <c r="H13140" s="85" t="s">
        <v>945</v>
      </c>
      <c r="I13140" s="85">
        <v>1</v>
      </c>
      <c r="J13140" s="88">
        <v>9.2078396480459623E-2</v>
      </c>
      <c r="K13140" s="146">
        <v>8.9978907870205793E-2</v>
      </c>
      <c r="L13140" s="147">
        <v>3.4938464519212841E-10</v>
      </c>
      <c r="M13140" s="147">
        <v>0.31190223765619052</v>
      </c>
      <c r="N13140" s="87">
        <v>41.38550038077463</v>
      </c>
      <c r="O13140" s="88">
        <v>8.5141739963632862E-2</v>
      </c>
      <c r="P13140" s="89">
        <v>2.0572842947474648</v>
      </c>
    </row>
    <row r="13141" spans="1:16">
      <c r="A13141" s="75" t="s">
        <v>25766</v>
      </c>
      <c r="B13141" s="85">
        <v>13137</v>
      </c>
      <c r="C13141" s="85">
        <v>15928</v>
      </c>
      <c r="D13141" s="85">
        <v>13137</v>
      </c>
      <c r="E13141" s="86" t="s">
        <v>25728</v>
      </c>
      <c r="F13141" s="85" t="s">
        <v>6323</v>
      </c>
      <c r="G13141" s="86" t="s">
        <v>7832</v>
      </c>
      <c r="H13141" s="85" t="s">
        <v>945</v>
      </c>
      <c r="I13141" s="85">
        <v>1</v>
      </c>
      <c r="J13141" s="88">
        <v>0.21756908402892061</v>
      </c>
      <c r="K13141" s="146">
        <v>0.24755070722540951</v>
      </c>
      <c r="L13141" s="147">
        <v>9.6784966358088478E-10</v>
      </c>
      <c r="M13141" s="147">
        <v>0.31523750149469509</v>
      </c>
      <c r="N13141" s="87">
        <v>41.758578466004593</v>
      </c>
      <c r="O13141" s="88">
        <v>9.1165109631968944E-2</v>
      </c>
      <c r="P13141" s="89">
        <v>2.1831468642110488</v>
      </c>
    </row>
    <row r="13142" spans="1:16">
      <c r="A13142" s="75" t="s">
        <v>25768</v>
      </c>
      <c r="B13142" s="85">
        <v>13138</v>
      </c>
      <c r="C13142" s="85">
        <v>15930</v>
      </c>
      <c r="D13142" s="85">
        <v>13138</v>
      </c>
      <c r="E13142" s="86" t="s">
        <v>25728</v>
      </c>
      <c r="F13142" s="85" t="s">
        <v>4646</v>
      </c>
      <c r="G13142" s="86" t="s">
        <v>7832</v>
      </c>
      <c r="H13142" s="85" t="s">
        <v>945</v>
      </c>
      <c r="I13142" s="85">
        <v>1</v>
      </c>
      <c r="J13142" s="88">
        <v>0.26117689416357831</v>
      </c>
      <c r="K13142" s="146">
        <v>0.25985679251432431</v>
      </c>
      <c r="L13142" s="147">
        <v>1.0539860171163169E-9</v>
      </c>
      <c r="M13142" s="147">
        <v>0.31854739480163091</v>
      </c>
      <c r="N13142" s="87">
        <v>42.324832033779153</v>
      </c>
      <c r="O13142" s="88">
        <v>0.12796490358934959</v>
      </c>
      <c r="P13142" s="89">
        <v>3.0234001516467139</v>
      </c>
    </row>
    <row r="13143" spans="1:16">
      <c r="A13143" s="75" t="s">
        <v>25770</v>
      </c>
      <c r="B13143" s="85">
        <v>13139</v>
      </c>
      <c r="C13143" s="85">
        <v>15932</v>
      </c>
      <c r="D13143" s="85">
        <v>13139</v>
      </c>
      <c r="E13143" s="86" t="s">
        <v>25728</v>
      </c>
      <c r="F13143" s="85" t="s">
        <v>891</v>
      </c>
      <c r="G13143" s="86" t="s">
        <v>7832</v>
      </c>
      <c r="H13143" s="85" t="s">
        <v>945</v>
      </c>
      <c r="I13143" s="85">
        <v>1</v>
      </c>
      <c r="J13143" s="88">
        <v>0.4274286838617104</v>
      </c>
      <c r="K13143" s="146">
        <v>0.3274335419394831</v>
      </c>
      <c r="L13143" s="147">
        <v>1.646265288988226E-9</v>
      </c>
      <c r="M13143" s="147">
        <v>0.32590594910688342</v>
      </c>
      <c r="N13143" s="87">
        <v>43.229651709328898</v>
      </c>
      <c r="O13143" s="88">
        <v>0.1611356552445331</v>
      </c>
      <c r="P13143" s="89">
        <v>3.7274335756390156</v>
      </c>
    </row>
    <row r="13144" spans="1:16">
      <c r="A13144" s="75" t="s">
        <v>25772</v>
      </c>
      <c r="B13144" s="85">
        <v>13140</v>
      </c>
      <c r="C13144" s="85">
        <v>15934</v>
      </c>
      <c r="D13144" s="85">
        <v>13140</v>
      </c>
      <c r="E13144" s="86" t="s">
        <v>25728</v>
      </c>
      <c r="F13144" s="85" t="s">
        <v>5087</v>
      </c>
      <c r="G13144" s="86" t="s">
        <v>7832</v>
      </c>
      <c r="H13144" s="85" t="s">
        <v>945</v>
      </c>
      <c r="I13144" s="85">
        <v>1</v>
      </c>
      <c r="J13144" s="88">
        <v>0.18701633835571671</v>
      </c>
      <c r="K13144" s="146">
        <v>0.20918636343339028</v>
      </c>
      <c r="L13144" s="147">
        <v>8.6594417956721333E-10</v>
      </c>
      <c r="M13144" s="147">
        <v>0.314390105955349</v>
      </c>
      <c r="N13144" s="87">
        <v>41.611871139652251</v>
      </c>
      <c r="O13144" s="88">
        <v>8.7139681248561321E-2</v>
      </c>
      <c r="P13144" s="89">
        <v>2.094106293757247</v>
      </c>
    </row>
    <row r="13145" spans="1:16">
      <c r="A13145" s="75" t="s">
        <v>25774</v>
      </c>
      <c r="B13145" s="85">
        <v>13141</v>
      </c>
      <c r="C13145" s="85">
        <v>15936</v>
      </c>
      <c r="D13145" s="85">
        <v>13141</v>
      </c>
      <c r="E13145" s="86" t="s">
        <v>25728</v>
      </c>
      <c r="F13145" s="85" t="s">
        <v>139</v>
      </c>
      <c r="G13145" s="86" t="s">
        <v>7832</v>
      </c>
      <c r="H13145" s="85" t="s">
        <v>945</v>
      </c>
      <c r="I13145" s="85">
        <v>1</v>
      </c>
      <c r="J13145" s="88">
        <v>0.52399944655224884</v>
      </c>
      <c r="K13145" s="146">
        <v>0.48806377390612721</v>
      </c>
      <c r="L13145" s="147">
        <v>2.0369573881360859E-9</v>
      </c>
      <c r="M13145" s="147">
        <v>0.34323688500147331</v>
      </c>
      <c r="N13145" s="87">
        <v>45.318865453210023</v>
      </c>
      <c r="O13145" s="88">
        <v>0.29502280785552859</v>
      </c>
      <c r="P13145" s="89">
        <v>6.5099336646043851</v>
      </c>
    </row>
    <row r="13146" spans="1:16">
      <c r="A13146" s="75" t="s">
        <v>25776</v>
      </c>
      <c r="B13146" s="85">
        <v>13142</v>
      </c>
      <c r="C13146" s="85">
        <v>15938</v>
      </c>
      <c r="D13146" s="85">
        <v>13142</v>
      </c>
      <c r="E13146" s="86" t="s">
        <v>25728</v>
      </c>
      <c r="F13146" s="85" t="s">
        <v>6372</v>
      </c>
      <c r="G13146" s="86" t="s">
        <v>7832</v>
      </c>
      <c r="H13146" s="85" t="s">
        <v>945</v>
      </c>
      <c r="I13146" s="85">
        <v>1</v>
      </c>
      <c r="J13146" s="88">
        <v>0.58572314217173005</v>
      </c>
      <c r="K13146" s="146">
        <v>0.442294986142649</v>
      </c>
      <c r="L13146" s="147">
        <v>2.1257012041131372E-9</v>
      </c>
      <c r="M13146" s="147">
        <v>0.35395883635360031</v>
      </c>
      <c r="N13146" s="87">
        <v>46.733203061202822</v>
      </c>
      <c r="O13146" s="88">
        <v>0.39341611250780079</v>
      </c>
      <c r="P13146" s="89">
        <v>8.4183425645482615</v>
      </c>
    </row>
    <row r="13147" spans="1:16">
      <c r="A13147" s="75" t="s">
        <v>25778</v>
      </c>
      <c r="B13147" s="85">
        <v>13143</v>
      </c>
      <c r="C13147" s="85">
        <v>15940</v>
      </c>
      <c r="D13147" s="85">
        <v>13143</v>
      </c>
      <c r="E13147" s="86" t="s">
        <v>25779</v>
      </c>
      <c r="F13147" s="85" t="s">
        <v>6128</v>
      </c>
      <c r="G13147" s="86" t="s">
        <v>7832</v>
      </c>
      <c r="H13147" s="85" t="s">
        <v>945</v>
      </c>
      <c r="I13147" s="85">
        <v>1</v>
      </c>
      <c r="J13147" s="88">
        <v>0.22737344579232699</v>
      </c>
      <c r="K13147" s="146">
        <v>0.23662759400260966</v>
      </c>
      <c r="L13147" s="147">
        <v>1.0099135901453321E-9</v>
      </c>
      <c r="M13147" s="147">
        <v>0.31519297252242418</v>
      </c>
      <c r="N13147" s="87">
        <v>41.743396111321793</v>
      </c>
      <c r="O13147" s="88">
        <v>8.3621437133030843E-2</v>
      </c>
      <c r="P13147" s="89">
        <v>2.0032255379995481</v>
      </c>
    </row>
    <row r="13148" spans="1:16">
      <c r="A13148" s="75" t="s">
        <v>25781</v>
      </c>
      <c r="B13148" s="85">
        <v>13144</v>
      </c>
      <c r="C13148" s="85">
        <v>15942</v>
      </c>
      <c r="D13148" s="85">
        <v>13144</v>
      </c>
      <c r="E13148" s="86" t="s">
        <v>25779</v>
      </c>
      <c r="F13148" s="85" t="s">
        <v>6139</v>
      </c>
      <c r="G13148" s="86" t="s">
        <v>7832</v>
      </c>
      <c r="H13148" s="85" t="s">
        <v>945</v>
      </c>
      <c r="I13148" s="85">
        <v>1</v>
      </c>
      <c r="J13148" s="88">
        <v>0.24406051662104511</v>
      </c>
      <c r="K13148" s="146">
        <v>0.2143173407201803</v>
      </c>
      <c r="L13148" s="147">
        <v>9.5945664008364185E-10</v>
      </c>
      <c r="M13148" s="147">
        <v>0.31921325472865858</v>
      </c>
      <c r="N13148" s="87">
        <v>42.275246021061108</v>
      </c>
      <c r="O13148" s="88">
        <v>0.1241125674180012</v>
      </c>
      <c r="P13148" s="89">
        <v>2.9358212925873817</v>
      </c>
    </row>
    <row r="13149" spans="1:16">
      <c r="A13149" s="75" t="s">
        <v>25783</v>
      </c>
      <c r="B13149" s="85">
        <v>13145</v>
      </c>
      <c r="C13149" s="85">
        <v>15944</v>
      </c>
      <c r="D13149" s="85">
        <v>13145</v>
      </c>
      <c r="E13149" s="86" t="s">
        <v>25779</v>
      </c>
      <c r="F13149" s="85" t="s">
        <v>232</v>
      </c>
      <c r="G13149" s="86" t="s">
        <v>7832</v>
      </c>
      <c r="H13149" s="85" t="s">
        <v>945</v>
      </c>
      <c r="I13149" s="85">
        <v>1</v>
      </c>
      <c r="J13149" s="88">
        <v>0.30556725010972557</v>
      </c>
      <c r="K13149" s="146">
        <v>0.28771918388695478</v>
      </c>
      <c r="L13149" s="147">
        <v>1.334264513671346E-9</v>
      </c>
      <c r="M13149" s="147">
        <v>0.32092031781986979</v>
      </c>
      <c r="N13149" s="87">
        <v>42.331017969285277</v>
      </c>
      <c r="O13149" s="88">
        <v>0.1247506869947443</v>
      </c>
      <c r="P13149" s="89">
        <v>2.947027805597811</v>
      </c>
    </row>
    <row r="13150" spans="1:16">
      <c r="A13150" s="75" t="s">
        <v>25785</v>
      </c>
      <c r="B13150" s="85">
        <v>13146</v>
      </c>
      <c r="C13150" s="85">
        <v>15946</v>
      </c>
      <c r="D13150" s="85">
        <v>13146</v>
      </c>
      <c r="E13150" s="86" t="s">
        <v>25779</v>
      </c>
      <c r="F13150" s="85" t="s">
        <v>758</v>
      </c>
      <c r="G13150" s="86" t="s">
        <v>7832</v>
      </c>
      <c r="H13150" s="85" t="s">
        <v>945</v>
      </c>
      <c r="I13150" s="85">
        <v>1</v>
      </c>
      <c r="J13150" s="88">
        <v>0.40074239993924321</v>
      </c>
      <c r="K13150" s="146">
        <v>0.32788835270485706</v>
      </c>
      <c r="L13150" s="147">
        <v>1.561605780253921E-9</v>
      </c>
      <c r="M13150" s="147">
        <v>0.33011636398963412</v>
      </c>
      <c r="N13150" s="87">
        <v>43.807956123570712</v>
      </c>
      <c r="O13150" s="88">
        <v>0.20287057704986119</v>
      </c>
      <c r="P13150" s="89">
        <v>4.6309071456704505</v>
      </c>
    </row>
    <row r="13151" spans="1:16">
      <c r="A13151" s="75" t="s">
        <v>25787</v>
      </c>
      <c r="B13151" s="85">
        <v>13147</v>
      </c>
      <c r="C13151" s="85">
        <v>15948</v>
      </c>
      <c r="D13151" s="85">
        <v>13147</v>
      </c>
      <c r="E13151" s="86" t="s">
        <v>25779</v>
      </c>
      <c r="F13151" s="85" t="s">
        <v>283</v>
      </c>
      <c r="G13151" s="86" t="s">
        <v>7832</v>
      </c>
      <c r="H13151" s="85" t="s">
        <v>945</v>
      </c>
      <c r="I13151" s="85">
        <v>1</v>
      </c>
      <c r="J13151" s="88">
        <v>0.3366315289457979</v>
      </c>
      <c r="K13151" s="146">
        <v>0.29552433108873072</v>
      </c>
      <c r="L13151" s="147">
        <v>1.3214328808677781E-9</v>
      </c>
      <c r="M13151" s="147">
        <v>0.32467073558100112</v>
      </c>
      <c r="N13151" s="87">
        <v>43.064742658929717</v>
      </c>
      <c r="O13151" s="88">
        <v>0.1742766643923544</v>
      </c>
      <c r="P13151" s="89">
        <v>4.0468525673685214</v>
      </c>
    </row>
    <row r="13152" spans="1:16">
      <c r="A13152" s="75" t="s">
        <v>25789</v>
      </c>
      <c r="B13152" s="85">
        <v>13148</v>
      </c>
      <c r="C13152" s="85">
        <v>15950</v>
      </c>
      <c r="D13152" s="85">
        <v>13148</v>
      </c>
      <c r="E13152" s="86" t="s">
        <v>25779</v>
      </c>
      <c r="F13152" s="85" t="s">
        <v>235</v>
      </c>
      <c r="G13152" s="86" t="s">
        <v>7832</v>
      </c>
      <c r="H13152" s="85" t="s">
        <v>945</v>
      </c>
      <c r="I13152" s="85">
        <v>1</v>
      </c>
      <c r="J13152" s="88">
        <v>0.23891158085165909</v>
      </c>
      <c r="K13152" s="146">
        <v>0.25477339645597019</v>
      </c>
      <c r="L13152" s="147">
        <v>1.066471143317192E-9</v>
      </c>
      <c r="M13152" s="147">
        <v>0.32076873386091531</v>
      </c>
      <c r="N13152" s="87">
        <v>42.298576433898297</v>
      </c>
      <c r="O13152" s="88">
        <v>0.13436287662226051</v>
      </c>
      <c r="P13152" s="89">
        <v>3.1765342465421935</v>
      </c>
    </row>
    <row r="13153" spans="1:16">
      <c r="A13153" s="75" t="s">
        <v>25791</v>
      </c>
      <c r="B13153" s="85">
        <v>13149</v>
      </c>
      <c r="C13153" s="85">
        <v>15952</v>
      </c>
      <c r="D13153" s="85">
        <v>13149</v>
      </c>
      <c r="E13153" s="86" t="s">
        <v>25779</v>
      </c>
      <c r="F13153" s="85" t="s">
        <v>429</v>
      </c>
      <c r="G13153" s="86" t="s">
        <v>7832</v>
      </c>
      <c r="H13153" s="85" t="s">
        <v>945</v>
      </c>
      <c r="I13153" s="85">
        <v>1</v>
      </c>
      <c r="J13153" s="88">
        <v>0.2338758443152425</v>
      </c>
      <c r="K13153" s="146">
        <v>0.2024484754431225</v>
      </c>
      <c r="L13153" s="147">
        <v>9.2711120611021453E-10</v>
      </c>
      <c r="M13153" s="147">
        <v>0.3169650377491865</v>
      </c>
      <c r="N13153" s="87">
        <v>42.131750672958482</v>
      </c>
      <c r="O13153" s="88">
        <v>0.1170953659902849</v>
      </c>
      <c r="P13153" s="89">
        <v>2.7792665654750608</v>
      </c>
    </row>
    <row r="13154" spans="1:16">
      <c r="A13154" s="75" t="s">
        <v>25793</v>
      </c>
      <c r="B13154" s="85">
        <v>13150</v>
      </c>
      <c r="C13154" s="85">
        <v>15954</v>
      </c>
      <c r="D13154" s="85">
        <v>13150</v>
      </c>
      <c r="E13154" s="86" t="s">
        <v>25779</v>
      </c>
      <c r="F13154" s="85" t="s">
        <v>6208</v>
      </c>
      <c r="G13154" s="86" t="s">
        <v>7832</v>
      </c>
      <c r="H13154" s="85" t="s">
        <v>945</v>
      </c>
      <c r="I13154" s="85">
        <v>1</v>
      </c>
      <c r="J13154" s="88">
        <v>0.49657417579507401</v>
      </c>
      <c r="K13154" s="146">
        <v>0.35261743756425679</v>
      </c>
      <c r="L13154" s="147">
        <v>1.815247418998203E-9</v>
      </c>
      <c r="M13154" s="147">
        <v>0.33676633014929469</v>
      </c>
      <c r="N13154" s="87">
        <v>44.608486763609577</v>
      </c>
      <c r="O13154" s="88">
        <v>0.25082631938524702</v>
      </c>
      <c r="P13154" s="89">
        <v>5.6228385579280511</v>
      </c>
    </row>
    <row r="13155" spans="1:16">
      <c r="A13155" s="75" t="s">
        <v>25795</v>
      </c>
      <c r="B13155" s="85">
        <v>13151</v>
      </c>
      <c r="C13155" s="85">
        <v>15956</v>
      </c>
      <c r="D13155" s="85">
        <v>13151</v>
      </c>
      <c r="E13155" s="86" t="s">
        <v>25779</v>
      </c>
      <c r="F13155" s="85" t="s">
        <v>1185</v>
      </c>
      <c r="G13155" s="86" t="s">
        <v>7832</v>
      </c>
      <c r="H13155" s="85" t="s">
        <v>945</v>
      </c>
      <c r="I13155" s="85">
        <v>1</v>
      </c>
      <c r="J13155" s="88">
        <v>0.50798244357069389</v>
      </c>
      <c r="K13155" s="146">
        <v>0.44862939337152952</v>
      </c>
      <c r="L13155" s="147">
        <v>2.0919140642054081E-9</v>
      </c>
      <c r="M13155" s="147">
        <v>0.33384012055064111</v>
      </c>
      <c r="N13155" s="87">
        <v>43.892552919319343</v>
      </c>
      <c r="O13155" s="88">
        <v>0.2050565521268429</v>
      </c>
      <c r="P13155" s="89">
        <v>4.6717845850471615</v>
      </c>
    </row>
    <row r="13156" spans="1:16">
      <c r="A13156" s="75" t="s">
        <v>25797</v>
      </c>
      <c r="B13156" s="85">
        <v>13152</v>
      </c>
      <c r="C13156" s="85">
        <v>15958</v>
      </c>
      <c r="D13156" s="85">
        <v>13152</v>
      </c>
      <c r="E13156" s="86" t="s">
        <v>25779</v>
      </c>
      <c r="F13156" s="85" t="s">
        <v>4370</v>
      </c>
      <c r="G13156" s="86" t="s">
        <v>7832</v>
      </c>
      <c r="H13156" s="85" t="s">
        <v>945</v>
      </c>
      <c r="I13156" s="85">
        <v>1</v>
      </c>
      <c r="J13156" s="88">
        <v>0.19102752153011379</v>
      </c>
      <c r="K13156" s="146">
        <v>0.19202843333936939</v>
      </c>
      <c r="L13156" s="147">
        <v>7.3911695109703235E-10</v>
      </c>
      <c r="M13156" s="147">
        <v>0.32062098709309172</v>
      </c>
      <c r="N13156" s="87">
        <v>42.503049373927432</v>
      </c>
      <c r="O13156" s="88">
        <v>0.14504975353577859</v>
      </c>
      <c r="P13156" s="89">
        <v>3.4126905168539787</v>
      </c>
    </row>
    <row r="13157" spans="1:16">
      <c r="A13157" s="75" t="s">
        <v>25799</v>
      </c>
      <c r="B13157" s="85">
        <v>13153</v>
      </c>
      <c r="C13157" s="85">
        <v>15960</v>
      </c>
      <c r="D13157" s="85">
        <v>13153</v>
      </c>
      <c r="E13157" s="86" t="s">
        <v>25779</v>
      </c>
      <c r="F13157" s="85" t="s">
        <v>2897</v>
      </c>
      <c r="G13157" s="86" t="s">
        <v>7832</v>
      </c>
      <c r="H13157" s="85" t="s">
        <v>945</v>
      </c>
      <c r="I13157" s="85">
        <v>1</v>
      </c>
      <c r="J13157" s="88">
        <v>0.43891816689880819</v>
      </c>
      <c r="K13157" s="146">
        <v>0.58592040882017138</v>
      </c>
      <c r="L13157" s="147">
        <v>1.7359424033601489E-9</v>
      </c>
      <c r="M13157" s="147">
        <v>0.33277370328230682</v>
      </c>
      <c r="N13157" s="87">
        <v>44.081946849943002</v>
      </c>
      <c r="O13157" s="88">
        <v>0.23810951457379709</v>
      </c>
      <c r="P13157" s="89">
        <v>5.4015199325096273</v>
      </c>
    </row>
    <row r="13158" spans="1:16">
      <c r="A13158" s="75" t="s">
        <v>25801</v>
      </c>
      <c r="B13158" s="85">
        <v>13154</v>
      </c>
      <c r="C13158" s="85">
        <v>15962</v>
      </c>
      <c r="D13158" s="85">
        <v>13154</v>
      </c>
      <c r="E13158" s="86" t="s">
        <v>25779</v>
      </c>
      <c r="F13158" s="85" t="s">
        <v>6252</v>
      </c>
      <c r="G13158" s="86" t="s">
        <v>7832</v>
      </c>
      <c r="H13158" s="85" t="s">
        <v>945</v>
      </c>
      <c r="I13158" s="85">
        <v>1</v>
      </c>
      <c r="J13158" s="88">
        <v>0.44286826011582159</v>
      </c>
      <c r="K13158" s="146">
        <v>0.37623800305859406</v>
      </c>
      <c r="L13158" s="147">
        <v>1.7205042366078811E-9</v>
      </c>
      <c r="M13158" s="147">
        <v>0.33563037384676242</v>
      </c>
      <c r="N13158" s="87">
        <v>44.396478989797231</v>
      </c>
      <c r="O13158" s="88">
        <v>0.24362146540682211</v>
      </c>
      <c r="P13158" s="89">
        <v>5.4874051039680163</v>
      </c>
    </row>
    <row r="13159" spans="1:16">
      <c r="A13159" s="75" t="s">
        <v>25803</v>
      </c>
      <c r="B13159" s="85">
        <v>13155</v>
      </c>
      <c r="C13159" s="85">
        <v>15964</v>
      </c>
      <c r="D13159" s="85">
        <v>13155</v>
      </c>
      <c r="E13159" s="86" t="s">
        <v>25779</v>
      </c>
      <c r="F13159" s="85" t="s">
        <v>4883</v>
      </c>
      <c r="G13159" s="86" t="s">
        <v>7832</v>
      </c>
      <c r="H13159" s="85" t="s">
        <v>945</v>
      </c>
      <c r="I13159" s="85">
        <v>1</v>
      </c>
      <c r="J13159" s="88">
        <v>0.40518025577106198</v>
      </c>
      <c r="K13159" s="146">
        <v>0.4095463074305663</v>
      </c>
      <c r="L13159" s="147">
        <v>1.6685936673015091E-9</v>
      </c>
      <c r="M13159" s="147">
        <v>0.33032942740658527</v>
      </c>
      <c r="N13159" s="87">
        <v>43.595738288822183</v>
      </c>
      <c r="O13159" s="88">
        <v>0.19454690021154031</v>
      </c>
      <c r="P13159" s="89">
        <v>4.4625210593444997</v>
      </c>
    </row>
    <row r="13160" spans="1:16">
      <c r="A13160" s="75" t="s">
        <v>25805</v>
      </c>
      <c r="B13160" s="85">
        <v>13156</v>
      </c>
      <c r="C13160" s="85">
        <v>15966</v>
      </c>
      <c r="D13160" s="85">
        <v>13156</v>
      </c>
      <c r="E13160" s="86" t="s">
        <v>25779</v>
      </c>
      <c r="F13160" s="85" t="s">
        <v>6270</v>
      </c>
      <c r="G13160" s="86" t="s">
        <v>7832</v>
      </c>
      <c r="H13160" s="85" t="s">
        <v>945</v>
      </c>
      <c r="I13160" s="85">
        <v>1</v>
      </c>
      <c r="J13160" s="88">
        <v>0.2057128768747985</v>
      </c>
      <c r="K13160" s="146">
        <v>0.22220866866393721</v>
      </c>
      <c r="L13160" s="147">
        <v>9.3558916152561227E-10</v>
      </c>
      <c r="M13160" s="147">
        <v>0.31518722165301399</v>
      </c>
      <c r="N13160" s="87">
        <v>41.70640374238198</v>
      </c>
      <c r="O13160" s="88">
        <v>8.7972808267144945E-2</v>
      </c>
      <c r="P13160" s="89">
        <v>2.10933574638916</v>
      </c>
    </row>
    <row r="13161" spans="1:16">
      <c r="A13161" s="75" t="s">
        <v>25807</v>
      </c>
      <c r="B13161" s="85">
        <v>13157</v>
      </c>
      <c r="C13161" s="85">
        <v>15968</v>
      </c>
      <c r="D13161" s="85">
        <v>13157</v>
      </c>
      <c r="E13161" s="86" t="s">
        <v>25779</v>
      </c>
      <c r="F13161" s="85" t="s">
        <v>2700</v>
      </c>
      <c r="G13161" s="86" t="s">
        <v>7832</v>
      </c>
      <c r="H13161" s="85" t="s">
        <v>945</v>
      </c>
      <c r="I13161" s="85">
        <v>1</v>
      </c>
      <c r="J13161" s="88">
        <v>0.65505960088750492</v>
      </c>
      <c r="K13161" s="146">
        <v>0.4338337941365773</v>
      </c>
      <c r="L13161" s="147">
        <v>2.566835088673831E-9</v>
      </c>
      <c r="M13161" s="147">
        <v>0.3258108031738941</v>
      </c>
      <c r="N13161" s="87">
        <v>43.305072776083648</v>
      </c>
      <c r="O13161" s="88">
        <v>0.13281524571297151</v>
      </c>
      <c r="P13161" s="89">
        <v>3.0669673827755854</v>
      </c>
    </row>
    <row r="13162" spans="1:16">
      <c r="A13162" s="75" t="s">
        <v>25809</v>
      </c>
      <c r="B13162" s="85">
        <v>13158</v>
      </c>
      <c r="C13162" s="85">
        <v>15970</v>
      </c>
      <c r="D13162" s="85">
        <v>13158</v>
      </c>
      <c r="E13162" s="86" t="s">
        <v>25779</v>
      </c>
      <c r="F13162" s="85" t="s">
        <v>6280</v>
      </c>
      <c r="G13162" s="86" t="s">
        <v>7832</v>
      </c>
      <c r="H13162" s="85" t="s">
        <v>945</v>
      </c>
      <c r="I13162" s="85">
        <v>1</v>
      </c>
      <c r="J13162" s="88">
        <v>0.87117360540197986</v>
      </c>
      <c r="K13162" s="146">
        <v>0.5739663958735951</v>
      </c>
      <c r="L13162" s="147">
        <v>3.2821535831756329E-9</v>
      </c>
      <c r="M13162" s="147">
        <v>0.34518877468719239</v>
      </c>
      <c r="N13162" s="87">
        <v>45.72342390376879</v>
      </c>
      <c r="O13162" s="88">
        <v>0.26975746638572567</v>
      </c>
      <c r="P13162" s="89">
        <v>5.8997652265383103</v>
      </c>
    </row>
    <row r="13163" spans="1:16">
      <c r="A13163" s="75" t="s">
        <v>25811</v>
      </c>
      <c r="B13163" s="85">
        <v>13159</v>
      </c>
      <c r="C13163" s="85">
        <v>15972</v>
      </c>
      <c r="D13163" s="85">
        <v>13159</v>
      </c>
      <c r="E13163" s="86" t="s">
        <v>25779</v>
      </c>
      <c r="F13163" s="85" t="s">
        <v>3906</v>
      </c>
      <c r="G13163" s="86" t="s">
        <v>7832</v>
      </c>
      <c r="H13163" s="85" t="s">
        <v>945</v>
      </c>
      <c r="I13163" s="85">
        <v>1</v>
      </c>
      <c r="J13163" s="88">
        <v>0.42917201994983878</v>
      </c>
      <c r="K13163" s="146">
        <v>0.35230514254649609</v>
      </c>
      <c r="L13163" s="147">
        <v>1.5892533134834211E-9</v>
      </c>
      <c r="M13163" s="147">
        <v>0.34012256721504258</v>
      </c>
      <c r="N13163" s="87">
        <v>45.030159311273273</v>
      </c>
      <c r="O13163" s="88">
        <v>0.28990353567916849</v>
      </c>
      <c r="P13163" s="89">
        <v>6.4379860101136996</v>
      </c>
    </row>
    <row r="13164" spans="1:16">
      <c r="A13164" s="75" t="s">
        <v>25813</v>
      </c>
      <c r="B13164" s="85">
        <v>13160</v>
      </c>
      <c r="C13164" s="85">
        <v>15974</v>
      </c>
      <c r="D13164" s="85">
        <v>13160</v>
      </c>
      <c r="E13164" s="86" t="s">
        <v>25779</v>
      </c>
      <c r="F13164" s="85" t="s">
        <v>2981</v>
      </c>
      <c r="G13164" s="86" t="s">
        <v>7832</v>
      </c>
      <c r="H13164" s="85" t="s">
        <v>945</v>
      </c>
      <c r="I13164" s="85">
        <v>1</v>
      </c>
      <c r="J13164" s="88">
        <v>0.34981947952954878</v>
      </c>
      <c r="K13164" s="146">
        <v>0.40230190150878103</v>
      </c>
      <c r="L13164" s="147">
        <v>1.370259017414927E-9</v>
      </c>
      <c r="M13164" s="147">
        <v>0.33544648500721119</v>
      </c>
      <c r="N13164" s="87">
        <v>44.228839482874641</v>
      </c>
      <c r="O13164" s="88">
        <v>0.26462200499087191</v>
      </c>
      <c r="P13164" s="89">
        <v>5.9830194073559921</v>
      </c>
    </row>
    <row r="13165" spans="1:16">
      <c r="A13165" s="75" t="s">
        <v>25815</v>
      </c>
      <c r="B13165" s="85">
        <v>13161</v>
      </c>
      <c r="C13165" s="85">
        <v>15976</v>
      </c>
      <c r="D13165" s="85">
        <v>13161</v>
      </c>
      <c r="E13165" s="86" t="s">
        <v>25779</v>
      </c>
      <c r="F13165" s="85" t="s">
        <v>6304</v>
      </c>
      <c r="G13165" s="86" t="s">
        <v>7832</v>
      </c>
      <c r="H13165" s="85" t="s">
        <v>945</v>
      </c>
      <c r="I13165" s="85">
        <v>1</v>
      </c>
      <c r="J13165" s="88">
        <v>0.45315580884399698</v>
      </c>
      <c r="K13165" s="146">
        <v>0.34726141893770929</v>
      </c>
      <c r="L13165" s="147">
        <v>1.68342060036397E-9</v>
      </c>
      <c r="M13165" s="147">
        <v>0.33471423597560929</v>
      </c>
      <c r="N13165" s="87">
        <v>44.272797161071459</v>
      </c>
      <c r="O13165" s="88">
        <v>0.23525910436048739</v>
      </c>
      <c r="P13165" s="89">
        <v>5.3138522850629348</v>
      </c>
    </row>
    <row r="13166" spans="1:16">
      <c r="A13166" s="75" t="s">
        <v>25817</v>
      </c>
      <c r="B13166" s="85">
        <v>13162</v>
      </c>
      <c r="C13166" s="85">
        <v>15978</v>
      </c>
      <c r="D13166" s="85">
        <v>13162</v>
      </c>
      <c r="E13166" s="86" t="s">
        <v>25779</v>
      </c>
      <c r="F13166" s="85" t="s">
        <v>2124</v>
      </c>
      <c r="G13166" s="86" t="s">
        <v>7832</v>
      </c>
      <c r="H13166" s="85" t="s">
        <v>945</v>
      </c>
      <c r="I13166" s="85">
        <v>1</v>
      </c>
      <c r="J13166" s="88">
        <v>0.1170275292599386</v>
      </c>
      <c r="K13166" s="146">
        <v>0.13025358278630428</v>
      </c>
      <c r="L13166" s="147">
        <v>4.6152259068152329E-10</v>
      </c>
      <c r="M13166" s="147">
        <v>0.3147516725885991</v>
      </c>
      <c r="N13166" s="87">
        <v>41.763391089959661</v>
      </c>
      <c r="O13166" s="88">
        <v>0.1099816978219358</v>
      </c>
      <c r="P13166" s="89">
        <v>2.6334474991513921</v>
      </c>
    </row>
    <row r="13167" spans="1:16">
      <c r="A13167" s="75" t="s">
        <v>25819</v>
      </c>
      <c r="B13167" s="85">
        <v>13163</v>
      </c>
      <c r="C13167" s="85">
        <v>15980</v>
      </c>
      <c r="D13167" s="85">
        <v>13163</v>
      </c>
      <c r="E13167" s="86" t="s">
        <v>25779</v>
      </c>
      <c r="F13167" s="85" t="s">
        <v>6323</v>
      </c>
      <c r="G13167" s="86" t="s">
        <v>7832</v>
      </c>
      <c r="H13167" s="85" t="s">
        <v>945</v>
      </c>
      <c r="I13167" s="85">
        <v>1</v>
      </c>
      <c r="J13167" s="88">
        <v>0.26186183663568491</v>
      </c>
      <c r="K13167" s="146">
        <v>0.34281438287813332</v>
      </c>
      <c r="L13167" s="147">
        <v>1.185635462528489E-9</v>
      </c>
      <c r="M13167" s="147">
        <v>0.32093297853113067</v>
      </c>
      <c r="N13167" s="87">
        <v>42.33459369884563</v>
      </c>
      <c r="O13167" s="88">
        <v>0.1313496549362157</v>
      </c>
      <c r="P13167" s="89">
        <v>3.1026553808593023</v>
      </c>
    </row>
    <row r="13168" spans="1:16">
      <c r="A13168" s="75" t="s">
        <v>25821</v>
      </c>
      <c r="B13168" s="85">
        <v>13164</v>
      </c>
      <c r="C13168" s="85">
        <v>15982</v>
      </c>
      <c r="D13168" s="85">
        <v>13164</v>
      </c>
      <c r="E13168" s="86" t="s">
        <v>25779</v>
      </c>
      <c r="F13168" s="85" t="s">
        <v>4646</v>
      </c>
      <c r="G13168" s="86" t="s">
        <v>7832</v>
      </c>
      <c r="H13168" s="85" t="s">
        <v>945</v>
      </c>
      <c r="I13168" s="85">
        <v>1</v>
      </c>
      <c r="J13168" s="88">
        <v>0.31964369993818231</v>
      </c>
      <c r="K13168" s="146">
        <v>0.38514279157038794</v>
      </c>
      <c r="L13168" s="147">
        <v>1.3405701655382701E-9</v>
      </c>
      <c r="M13168" s="147">
        <v>0.32608273419828432</v>
      </c>
      <c r="N13168" s="87">
        <v>43.087982325641342</v>
      </c>
      <c r="O13168" s="88">
        <v>0.18083711878978029</v>
      </c>
      <c r="P13168" s="89">
        <v>4.1969270555090592</v>
      </c>
    </row>
    <row r="13169" spans="1:16">
      <c r="A13169" s="75" t="s">
        <v>25823</v>
      </c>
      <c r="B13169" s="85">
        <v>13165</v>
      </c>
      <c r="C13169" s="85">
        <v>15984</v>
      </c>
      <c r="D13169" s="85">
        <v>13165</v>
      </c>
      <c r="E13169" s="86" t="s">
        <v>25779</v>
      </c>
      <c r="F13169" s="85" t="s">
        <v>891</v>
      </c>
      <c r="G13169" s="86" t="s">
        <v>7832</v>
      </c>
      <c r="H13169" s="85" t="s">
        <v>945</v>
      </c>
      <c r="I13169" s="85">
        <v>1</v>
      </c>
      <c r="J13169" s="88">
        <v>0.48092035209835587</v>
      </c>
      <c r="K13169" s="146">
        <v>0.44735904472032223</v>
      </c>
      <c r="L13169" s="147">
        <v>1.9061599447102961E-9</v>
      </c>
      <c r="M13169" s="147">
        <v>0.33252504950096828</v>
      </c>
      <c r="N13169" s="87">
        <v>43.898828481125477</v>
      </c>
      <c r="O13169" s="88">
        <v>0.20961305635496899</v>
      </c>
      <c r="P13169" s="89">
        <v>4.7749123064888437</v>
      </c>
    </row>
    <row r="13170" spans="1:16">
      <c r="A13170" s="75" t="s">
        <v>25825</v>
      </c>
      <c r="B13170" s="85">
        <v>13166</v>
      </c>
      <c r="C13170" s="85">
        <v>15986</v>
      </c>
      <c r="D13170" s="85">
        <v>13166</v>
      </c>
      <c r="E13170" s="86" t="s">
        <v>25779</v>
      </c>
      <c r="F13170" s="85" t="s">
        <v>5087</v>
      </c>
      <c r="G13170" s="86" t="s">
        <v>7832</v>
      </c>
      <c r="H13170" s="85" t="s">
        <v>945</v>
      </c>
      <c r="I13170" s="85">
        <v>1</v>
      </c>
      <c r="J13170" s="88">
        <v>0.20184301626567519</v>
      </c>
      <c r="K13170" s="146">
        <v>0.24147730127169792</v>
      </c>
      <c r="L13170" s="147">
        <v>9.4016532211965953E-10</v>
      </c>
      <c r="M13170" s="147">
        <v>0.31637813316022051</v>
      </c>
      <c r="N13170" s="87">
        <v>41.810980067472492</v>
      </c>
      <c r="O13170" s="88">
        <v>0.10095978058339811</v>
      </c>
      <c r="P13170" s="89">
        <v>2.4146714671714031</v>
      </c>
    </row>
    <row r="13171" spans="1:16">
      <c r="A13171" s="75" t="s">
        <v>25827</v>
      </c>
      <c r="B13171" s="85">
        <v>13167</v>
      </c>
      <c r="C13171" s="85">
        <v>15988</v>
      </c>
      <c r="D13171" s="85">
        <v>13167</v>
      </c>
      <c r="E13171" s="86" t="s">
        <v>25779</v>
      </c>
      <c r="F13171" s="85" t="s">
        <v>139</v>
      </c>
      <c r="G13171" s="86" t="s">
        <v>7832</v>
      </c>
      <c r="H13171" s="85" t="s">
        <v>945</v>
      </c>
      <c r="I13171" s="85">
        <v>1</v>
      </c>
      <c r="J13171" s="88">
        <v>0.45641260548257978</v>
      </c>
      <c r="K13171" s="146">
        <v>0.36950186762216358</v>
      </c>
      <c r="L13171" s="147">
        <v>1.7556785826011141E-9</v>
      </c>
      <c r="M13171" s="147">
        <v>0.33423643529680142</v>
      </c>
      <c r="N13171" s="87">
        <v>44.402778999715864</v>
      </c>
      <c r="O13171" s="88">
        <v>0.23498978290115979</v>
      </c>
      <c r="P13171" s="89">
        <v>5.2922314367455137</v>
      </c>
    </row>
    <row r="13172" spans="1:16">
      <c r="A13172" s="75" t="s">
        <v>25829</v>
      </c>
      <c r="B13172" s="85">
        <v>13168</v>
      </c>
      <c r="C13172" s="85">
        <v>15990</v>
      </c>
      <c r="D13172" s="85">
        <v>13168</v>
      </c>
      <c r="E13172" s="86" t="s">
        <v>25779</v>
      </c>
      <c r="F13172" s="85" t="s">
        <v>6372</v>
      </c>
      <c r="G13172" s="86" t="s">
        <v>7832</v>
      </c>
      <c r="H13172" s="85" t="s">
        <v>945</v>
      </c>
      <c r="I13172" s="85">
        <v>1</v>
      </c>
      <c r="J13172" s="88">
        <v>0.6014813610427947</v>
      </c>
      <c r="K13172" s="146">
        <v>0.47658323431881439</v>
      </c>
      <c r="L13172" s="147">
        <v>2.2037322047363829E-9</v>
      </c>
      <c r="M13172" s="147">
        <v>0.35610257791048938</v>
      </c>
      <c r="N13172" s="87">
        <v>46.948160217916012</v>
      </c>
      <c r="O13172" s="88">
        <v>0.40809024147200867</v>
      </c>
      <c r="P13172" s="89">
        <v>8.6923585413742437</v>
      </c>
    </row>
    <row r="13173" spans="1:16">
      <c r="A13173" s="75" t="s">
        <v>28138</v>
      </c>
      <c r="B13173" s="85">
        <v>13169</v>
      </c>
      <c r="C13173" s="85">
        <v>17700</v>
      </c>
      <c r="D13173" s="85">
        <v>13169</v>
      </c>
      <c r="E13173" s="86" t="s">
        <v>28124</v>
      </c>
      <c r="F13173" s="85" t="s">
        <v>243</v>
      </c>
      <c r="G13173" s="86" t="s">
        <v>7832</v>
      </c>
      <c r="H13173" s="85" t="s">
        <v>945</v>
      </c>
      <c r="I13173" s="85">
        <v>1</v>
      </c>
      <c r="J13173" s="88">
        <v>2.907085607002549</v>
      </c>
      <c r="K13173" s="146">
        <v>3.8487175760160364</v>
      </c>
      <c r="L13173" s="147">
        <v>1.4702951677115109E-8</v>
      </c>
      <c r="M13173" s="147">
        <v>0.15073152857129901</v>
      </c>
      <c r="N13173" s="87">
        <v>46.714982314416481</v>
      </c>
      <c r="O13173" s="88">
        <v>2.6886575571073918</v>
      </c>
      <c r="P13173" s="89">
        <v>57.554502301024279</v>
      </c>
    </row>
    <row r="13174" spans="1:16">
      <c r="A13174" s="75" t="s">
        <v>17727</v>
      </c>
      <c r="B13174" s="85">
        <v>13170</v>
      </c>
      <c r="C13174" s="85">
        <v>11697</v>
      </c>
      <c r="D13174" s="85">
        <v>13170</v>
      </c>
      <c r="E13174" s="86" t="s">
        <v>17728</v>
      </c>
      <c r="F13174" s="85" t="s">
        <v>55</v>
      </c>
      <c r="G13174" s="86" t="s">
        <v>17729</v>
      </c>
      <c r="H13174" s="85" t="s">
        <v>1</v>
      </c>
      <c r="I13174" s="85">
        <v>1</v>
      </c>
      <c r="J13174" s="88">
        <v>0.86508502529725007</v>
      </c>
      <c r="K13174" s="146">
        <v>0.84389476653342144</v>
      </c>
      <c r="L13174" s="147">
        <v>3.471848146839627E-9</v>
      </c>
      <c r="M13174" s="147">
        <v>0.47079711569003491</v>
      </c>
      <c r="N13174" s="87">
        <v>63.441196581360202</v>
      </c>
      <c r="O13174" s="88">
        <v>0.50824774957504826</v>
      </c>
      <c r="P13174" s="89">
        <v>8.0113203559022672</v>
      </c>
    </row>
    <row r="13175" spans="1:16">
      <c r="A13175" s="75" t="s">
        <v>24591</v>
      </c>
      <c r="B13175" s="85">
        <v>13171</v>
      </c>
      <c r="C13175" s="85">
        <v>15035</v>
      </c>
      <c r="D13175" s="85">
        <v>13171</v>
      </c>
      <c r="E13175" s="86" t="s">
        <v>24592</v>
      </c>
      <c r="F13175" s="85" t="s">
        <v>32</v>
      </c>
      <c r="G13175" s="86" t="s">
        <v>17729</v>
      </c>
      <c r="H13175" s="85" t="s">
        <v>1</v>
      </c>
      <c r="I13175" s="85">
        <v>1</v>
      </c>
      <c r="J13175" s="88">
        <v>0.88523352151358559</v>
      </c>
      <c r="K13175" s="146">
        <v>0.73517896810216776</v>
      </c>
      <c r="L13175" s="147">
        <v>3.3459990373618209E-9</v>
      </c>
      <c r="M13175" s="147">
        <v>0.47722202691094701</v>
      </c>
      <c r="N13175" s="87">
        <v>63.75440633348061</v>
      </c>
      <c r="O13175" s="88">
        <v>0.45601899290232362</v>
      </c>
      <c r="P13175" s="89">
        <v>7.1527447140990059</v>
      </c>
    </row>
    <row r="13176" spans="1:16">
      <c r="A13176" s="75" t="s">
        <v>24593</v>
      </c>
      <c r="B13176" s="85">
        <v>13172</v>
      </c>
      <c r="C13176" s="85">
        <v>15036</v>
      </c>
      <c r="D13176" s="85">
        <v>13172</v>
      </c>
      <c r="E13176" s="86" t="s">
        <v>24592</v>
      </c>
      <c r="F13176" s="85" t="s">
        <v>38</v>
      </c>
      <c r="G13176" s="86" t="s">
        <v>17729</v>
      </c>
      <c r="H13176" s="85" t="s">
        <v>1</v>
      </c>
      <c r="I13176" s="85">
        <v>1</v>
      </c>
      <c r="J13176" s="88">
        <v>0.86491399819484771</v>
      </c>
      <c r="K13176" s="146">
        <v>0.84481758220121372</v>
      </c>
      <c r="L13176" s="147">
        <v>3.4729163957204629E-9</v>
      </c>
      <c r="M13176" s="147">
        <v>0.47074257891778648</v>
      </c>
      <c r="N13176" s="87">
        <v>63.4385379533527</v>
      </c>
      <c r="O13176" s="88">
        <v>0.5086910845425725</v>
      </c>
      <c r="P13176" s="89">
        <v>8.0186445172589043</v>
      </c>
    </row>
    <row r="13177" spans="1:16">
      <c r="A13177" s="75" t="s">
        <v>17730</v>
      </c>
      <c r="B13177" s="85">
        <v>13173</v>
      </c>
      <c r="C13177" s="85">
        <v>11698</v>
      </c>
      <c r="D13177" s="85">
        <v>13173</v>
      </c>
      <c r="E13177" s="86" t="s">
        <v>17731</v>
      </c>
      <c r="F13177" s="85" t="s">
        <v>55</v>
      </c>
      <c r="G13177" s="86" t="s">
        <v>17732</v>
      </c>
      <c r="H13177" s="85" t="s">
        <v>945</v>
      </c>
      <c r="I13177" s="85">
        <v>1</v>
      </c>
      <c r="J13177" s="88">
        <v>0.64226681378094508</v>
      </c>
      <c r="K13177" s="146">
        <v>0.62396769707076982</v>
      </c>
      <c r="L13177" s="147">
        <v>2.6680746648411609E-9</v>
      </c>
      <c r="M13177" s="147">
        <v>0.36147859356257761</v>
      </c>
      <c r="N13177" s="87">
        <v>47.67411884539041</v>
      </c>
      <c r="O13177" s="88">
        <v>0.43939477620633499</v>
      </c>
      <c r="P13177" s="89">
        <v>9.2166313053695781</v>
      </c>
    </row>
    <row r="13178" spans="1:16">
      <c r="A13178" s="75" t="s">
        <v>24594</v>
      </c>
      <c r="B13178" s="85">
        <v>13174</v>
      </c>
      <c r="C13178" s="85">
        <v>15037</v>
      </c>
      <c r="D13178" s="85">
        <v>13174</v>
      </c>
      <c r="E13178" s="86" t="s">
        <v>24595</v>
      </c>
      <c r="F13178" s="85" t="s">
        <v>6128</v>
      </c>
      <c r="G13178" s="86" t="s">
        <v>17732</v>
      </c>
      <c r="H13178" s="85" t="s">
        <v>945</v>
      </c>
      <c r="I13178" s="85">
        <v>1</v>
      </c>
      <c r="J13178" s="88">
        <v>0.46056215229020242</v>
      </c>
      <c r="K13178" s="146">
        <v>0.38894662350563558</v>
      </c>
      <c r="L13178" s="147">
        <v>1.7919453236447069E-9</v>
      </c>
      <c r="M13178" s="147">
        <v>0.34296923753385872</v>
      </c>
      <c r="N13178" s="87">
        <v>45.417674546344138</v>
      </c>
      <c r="O13178" s="88">
        <v>0.29229481662401452</v>
      </c>
      <c r="P13178" s="89">
        <v>6.4357063531678014</v>
      </c>
    </row>
    <row r="13179" spans="1:16">
      <c r="A13179" s="75" t="s">
        <v>24596</v>
      </c>
      <c r="B13179" s="85">
        <v>13175</v>
      </c>
      <c r="C13179" s="85">
        <v>15038</v>
      </c>
      <c r="D13179" s="85">
        <v>13175</v>
      </c>
      <c r="E13179" s="86" t="s">
        <v>24595</v>
      </c>
      <c r="F13179" s="85" t="s">
        <v>6208</v>
      </c>
      <c r="G13179" s="86" t="s">
        <v>17732</v>
      </c>
      <c r="H13179" s="85" t="s">
        <v>945</v>
      </c>
      <c r="I13179" s="85">
        <v>1</v>
      </c>
      <c r="J13179" s="88">
        <v>0.7585528832030205</v>
      </c>
      <c r="K13179" s="146">
        <v>0.52691595967413307</v>
      </c>
      <c r="L13179" s="147">
        <v>2.6942062052753439E-9</v>
      </c>
      <c r="M13179" s="147">
        <v>0.36717351763894918</v>
      </c>
      <c r="N13179" s="87">
        <v>48.607088827276783</v>
      </c>
      <c r="O13179" s="88">
        <v>0.47913892020961069</v>
      </c>
      <c r="P13179" s="89">
        <v>9.857387713800561</v>
      </c>
    </row>
    <row r="13180" spans="1:16">
      <c r="A13180" s="75" t="s">
        <v>24597</v>
      </c>
      <c r="B13180" s="85">
        <v>13176</v>
      </c>
      <c r="C13180" s="85">
        <v>15039</v>
      </c>
      <c r="D13180" s="85">
        <v>13176</v>
      </c>
      <c r="E13180" s="86" t="s">
        <v>24595</v>
      </c>
      <c r="F13180" s="85" t="s">
        <v>2897</v>
      </c>
      <c r="G13180" s="86" t="s">
        <v>17732</v>
      </c>
      <c r="H13180" s="85" t="s">
        <v>945</v>
      </c>
      <c r="I13180" s="85">
        <v>1</v>
      </c>
      <c r="J13180" s="88">
        <v>0.6803709291705623</v>
      </c>
      <c r="K13180" s="146">
        <v>0.74710199259443355</v>
      </c>
      <c r="L13180" s="147">
        <v>2.5317869601458651E-9</v>
      </c>
      <c r="M13180" s="147">
        <v>0.36081432973742877</v>
      </c>
      <c r="N13180" s="87">
        <v>47.830651690190457</v>
      </c>
      <c r="O13180" s="88">
        <v>0.45120792514286068</v>
      </c>
      <c r="P13180" s="89">
        <v>9.4334471557158075</v>
      </c>
    </row>
    <row r="13181" spans="1:16">
      <c r="A13181" s="75" t="s">
        <v>24598</v>
      </c>
      <c r="B13181" s="85">
        <v>13177</v>
      </c>
      <c r="C13181" s="85">
        <v>15040</v>
      </c>
      <c r="D13181" s="85">
        <v>13177</v>
      </c>
      <c r="E13181" s="86" t="s">
        <v>24595</v>
      </c>
      <c r="F13181" s="85" t="s">
        <v>2981</v>
      </c>
      <c r="G13181" s="86" t="s">
        <v>17732</v>
      </c>
      <c r="H13181" s="85" t="s">
        <v>945</v>
      </c>
      <c r="I13181" s="85">
        <v>1</v>
      </c>
      <c r="J13181" s="88">
        <v>0.53767772469678143</v>
      </c>
      <c r="K13181" s="146">
        <v>0.44934237645987396</v>
      </c>
      <c r="L13181" s="147">
        <v>1.909675563229127E-9</v>
      </c>
      <c r="M13181" s="147">
        <v>0.35782307258093099</v>
      </c>
      <c r="N13181" s="87">
        <v>47.392864033999757</v>
      </c>
      <c r="O13181" s="88">
        <v>0.4386006761518329</v>
      </c>
      <c r="P13181" s="89">
        <v>9.2545720772895201</v>
      </c>
    </row>
    <row r="13182" spans="1:16">
      <c r="A13182" s="75" t="s">
        <v>24599</v>
      </c>
      <c r="B13182" s="85">
        <v>13178</v>
      </c>
      <c r="C13182" s="85">
        <v>15041</v>
      </c>
      <c r="D13182" s="85">
        <v>13178</v>
      </c>
      <c r="E13182" s="86" t="s">
        <v>24595</v>
      </c>
      <c r="F13182" s="85" t="s">
        <v>6304</v>
      </c>
      <c r="G13182" s="86" t="s">
        <v>17732</v>
      </c>
      <c r="H13182" s="85" t="s">
        <v>945</v>
      </c>
      <c r="I13182" s="85">
        <v>1</v>
      </c>
      <c r="J13182" s="88">
        <v>0.68621528313697089</v>
      </c>
      <c r="K13182" s="146">
        <v>0.46580205805326663</v>
      </c>
      <c r="L13182" s="147">
        <v>2.428862267354294E-9</v>
      </c>
      <c r="M13182" s="147">
        <v>0.361691513239352</v>
      </c>
      <c r="N13182" s="87">
        <v>47.914866432033243</v>
      </c>
      <c r="O13182" s="88">
        <v>0.43914353254197519</v>
      </c>
      <c r="P13182" s="89">
        <v>9.1650789252412075</v>
      </c>
    </row>
    <row r="13183" spans="1:16">
      <c r="A13183" s="75" t="s">
        <v>24600</v>
      </c>
      <c r="B13183" s="85">
        <v>13179</v>
      </c>
      <c r="C13183" s="85">
        <v>15042</v>
      </c>
      <c r="D13183" s="85">
        <v>13179</v>
      </c>
      <c r="E13183" s="86" t="s">
        <v>24595</v>
      </c>
      <c r="F13183" s="85" t="s">
        <v>4253</v>
      </c>
      <c r="G13183" s="86" t="s">
        <v>17732</v>
      </c>
      <c r="H13183" s="85" t="s">
        <v>945</v>
      </c>
      <c r="I13183" s="85">
        <v>1</v>
      </c>
      <c r="J13183" s="88">
        <v>0.31896681593077519</v>
      </c>
      <c r="K13183" s="146">
        <v>0.2414933563085378</v>
      </c>
      <c r="L13183" s="147">
        <v>1.101178824396277E-9</v>
      </c>
      <c r="M13183" s="147">
        <v>0.34015244796584387</v>
      </c>
      <c r="N13183" s="87">
        <v>45.104506151870268</v>
      </c>
      <c r="O13183" s="88">
        <v>0.29908108920081161</v>
      </c>
      <c r="P13183" s="89">
        <v>6.6308472194282118</v>
      </c>
    </row>
    <row r="13184" spans="1:16">
      <c r="A13184" s="75" t="s">
        <v>24601</v>
      </c>
      <c r="B13184" s="85">
        <v>13180</v>
      </c>
      <c r="C13184" s="85">
        <v>15043</v>
      </c>
      <c r="D13184" s="85">
        <v>13180</v>
      </c>
      <c r="E13184" s="86" t="s">
        <v>24595</v>
      </c>
      <c r="F13184" s="85" t="s">
        <v>6323</v>
      </c>
      <c r="G13184" s="86" t="s">
        <v>17732</v>
      </c>
      <c r="H13184" s="85" t="s">
        <v>945</v>
      </c>
      <c r="I13184" s="85">
        <v>1</v>
      </c>
      <c r="J13184" s="88">
        <v>0.47012959028657009</v>
      </c>
      <c r="K13184" s="146">
        <v>0.444535272350432</v>
      </c>
      <c r="L13184" s="147">
        <v>1.845996757533065E-9</v>
      </c>
      <c r="M13184" s="147">
        <v>0.34567829649444531</v>
      </c>
      <c r="N13184" s="87">
        <v>45.702232816043917</v>
      </c>
      <c r="O13184" s="88">
        <v>0.31904128312037372</v>
      </c>
      <c r="P13184" s="89">
        <v>6.9808686241774431</v>
      </c>
    </row>
    <row r="13185" spans="1:16">
      <c r="A13185" s="75" t="s">
        <v>24602</v>
      </c>
      <c r="B13185" s="85">
        <v>13181</v>
      </c>
      <c r="C13185" s="85">
        <v>15044</v>
      </c>
      <c r="D13185" s="85">
        <v>13181</v>
      </c>
      <c r="E13185" s="86" t="s">
        <v>24595</v>
      </c>
      <c r="F13185" s="85" t="s">
        <v>891</v>
      </c>
      <c r="G13185" s="86" t="s">
        <v>17732</v>
      </c>
      <c r="H13185" s="85" t="s">
        <v>945</v>
      </c>
      <c r="I13185" s="85">
        <v>1</v>
      </c>
      <c r="J13185" s="88">
        <v>0.73122088647888905</v>
      </c>
      <c r="K13185" s="146">
        <v>0.6067391374350255</v>
      </c>
      <c r="L13185" s="147">
        <v>2.7428637584848049E-9</v>
      </c>
      <c r="M13185" s="147">
        <v>0.36128727430265928</v>
      </c>
      <c r="N13185" s="87">
        <v>47.706762355742867</v>
      </c>
      <c r="O13185" s="88">
        <v>0.42499759197248521</v>
      </c>
      <c r="P13185" s="89">
        <v>8.90853981671059</v>
      </c>
    </row>
    <row r="13186" spans="1:16">
      <c r="A13186" s="75" t="s">
        <v>24603</v>
      </c>
      <c r="B13186" s="85">
        <v>13182</v>
      </c>
      <c r="C13186" s="85">
        <v>15045</v>
      </c>
      <c r="D13186" s="85">
        <v>13182</v>
      </c>
      <c r="E13186" s="86" t="s">
        <v>24595</v>
      </c>
      <c r="F13186" s="85" t="s">
        <v>139</v>
      </c>
      <c r="G13186" s="86" t="s">
        <v>17732</v>
      </c>
      <c r="H13186" s="85" t="s">
        <v>945</v>
      </c>
      <c r="I13186" s="85">
        <v>1</v>
      </c>
      <c r="J13186" s="88">
        <v>0.71716358004704073</v>
      </c>
      <c r="K13186" s="146">
        <v>0.54922505650419884</v>
      </c>
      <c r="L13186" s="147">
        <v>2.6388605345908468E-9</v>
      </c>
      <c r="M13186" s="147">
        <v>0.36472343389218898</v>
      </c>
      <c r="N13186" s="87">
        <v>48.413952167445828</v>
      </c>
      <c r="O13186" s="88">
        <v>0.46393342943058602</v>
      </c>
      <c r="P13186" s="89">
        <v>9.5826390670609385</v>
      </c>
    </row>
    <row r="13187" spans="1:16">
      <c r="A13187" s="75" t="s">
        <v>24805</v>
      </c>
      <c r="B13187" s="85">
        <v>13183</v>
      </c>
      <c r="C13187" s="85">
        <v>15205</v>
      </c>
      <c r="D13187" s="85">
        <v>13183</v>
      </c>
      <c r="E13187" s="86" t="s">
        <v>24806</v>
      </c>
      <c r="F13187" s="85" t="s">
        <v>55</v>
      </c>
      <c r="G13187" s="86" t="s">
        <v>17732</v>
      </c>
      <c r="H13187" s="85" t="s">
        <v>945</v>
      </c>
      <c r="I13187" s="85">
        <v>1</v>
      </c>
      <c r="J13187" s="88">
        <v>0.54520072532121844</v>
      </c>
      <c r="K13187" s="146">
        <v>0.60828608255860539</v>
      </c>
      <c r="L13187" s="147">
        <v>2.591721099848124E-9</v>
      </c>
      <c r="M13187" s="147">
        <v>0.35367796282282199</v>
      </c>
      <c r="N13187" s="87">
        <v>46.527901669048482</v>
      </c>
      <c r="O13187" s="88">
        <v>0.36978536971162118</v>
      </c>
      <c r="P13187" s="89">
        <v>7.9476046941014662</v>
      </c>
    </row>
    <row r="13188" spans="1:16">
      <c r="A13188" s="75" t="s">
        <v>24807</v>
      </c>
      <c r="B13188" s="85">
        <v>13184</v>
      </c>
      <c r="C13188" s="85">
        <v>15206</v>
      </c>
      <c r="D13188" s="85">
        <v>13184</v>
      </c>
      <c r="E13188" s="86" t="s">
        <v>24808</v>
      </c>
      <c r="F13188" s="85" t="s">
        <v>31</v>
      </c>
      <c r="G13188" s="86" t="s">
        <v>17732</v>
      </c>
      <c r="H13188" s="85" t="s">
        <v>945</v>
      </c>
      <c r="I13188" s="85">
        <v>1</v>
      </c>
      <c r="J13188" s="88">
        <v>0.78547919019379786</v>
      </c>
      <c r="K13188" s="146">
        <v>0.59669503791411038</v>
      </c>
      <c r="L13188" s="147">
        <v>2.9486411195543071E-9</v>
      </c>
      <c r="M13188" s="147">
        <v>0.37058031449627388</v>
      </c>
      <c r="N13188" s="87">
        <v>48.960288500485689</v>
      </c>
      <c r="O13188" s="88">
        <v>0.50379120753677786</v>
      </c>
      <c r="P13188" s="89">
        <v>10.289792461737234</v>
      </c>
    </row>
    <row r="13189" spans="1:16">
      <c r="A13189" s="75" t="s">
        <v>24809</v>
      </c>
      <c r="B13189" s="85">
        <v>13185</v>
      </c>
      <c r="C13189" s="85">
        <v>15207</v>
      </c>
      <c r="D13189" s="85">
        <v>13185</v>
      </c>
      <c r="E13189" s="86" t="s">
        <v>24808</v>
      </c>
      <c r="F13189" s="85" t="s">
        <v>38</v>
      </c>
      <c r="G13189" s="86" t="s">
        <v>17732</v>
      </c>
      <c r="H13189" s="85" t="s">
        <v>945</v>
      </c>
      <c r="I13189" s="85">
        <v>1</v>
      </c>
      <c r="J13189" s="88">
        <v>0.79268852637573906</v>
      </c>
      <c r="K13189" s="146">
        <v>0.61537791312868029</v>
      </c>
      <c r="L13189" s="147">
        <v>3.0167643432139198E-9</v>
      </c>
      <c r="M13189" s="147">
        <v>0.37149246126249968</v>
      </c>
      <c r="N13189" s="87">
        <v>49.054855318890731</v>
      </c>
      <c r="O13189" s="88">
        <v>0.51039169036779575</v>
      </c>
      <c r="P13189" s="89">
        <v>10.404509136759129</v>
      </c>
    </row>
    <row r="13190" spans="1:16">
      <c r="A13190" s="75" t="s">
        <v>24810</v>
      </c>
      <c r="B13190" s="85">
        <v>13186</v>
      </c>
      <c r="C13190" s="85">
        <v>15208</v>
      </c>
      <c r="D13190" s="85">
        <v>13186</v>
      </c>
      <c r="E13190" s="86" t="s">
        <v>24811</v>
      </c>
      <c r="F13190" s="85" t="s">
        <v>38</v>
      </c>
      <c r="G13190" s="86" t="s">
        <v>17732</v>
      </c>
      <c r="H13190" s="85" t="s">
        <v>945</v>
      </c>
      <c r="I13190" s="85">
        <v>1</v>
      </c>
      <c r="J13190" s="88">
        <v>0.7102883323047321</v>
      </c>
      <c r="K13190" s="146">
        <v>0.82463244691003013</v>
      </c>
      <c r="L13190" s="147">
        <v>2.8144856571672968E-9</v>
      </c>
      <c r="M13190" s="147">
        <v>0.3645995690207709</v>
      </c>
      <c r="N13190" s="87">
        <v>48.223086382919348</v>
      </c>
      <c r="O13190" s="88">
        <v>0.47859870020900169</v>
      </c>
      <c r="P13190" s="89">
        <v>9.9246799843678559</v>
      </c>
    </row>
    <row r="13191" spans="1:16">
      <c r="A13191" s="75" t="s">
        <v>24812</v>
      </c>
      <c r="B13191" s="85">
        <v>13187</v>
      </c>
      <c r="C13191" s="85">
        <v>15209</v>
      </c>
      <c r="D13191" s="85">
        <v>13187</v>
      </c>
      <c r="E13191" s="86" t="s">
        <v>24811</v>
      </c>
      <c r="F13191" s="85" t="s">
        <v>318</v>
      </c>
      <c r="G13191" s="86" t="s">
        <v>17732</v>
      </c>
      <c r="H13191" s="85" t="s">
        <v>945</v>
      </c>
      <c r="I13191" s="85">
        <v>1</v>
      </c>
      <c r="J13191" s="88">
        <v>0.86183362484763926</v>
      </c>
      <c r="K13191" s="146">
        <v>1.2173595605418299</v>
      </c>
      <c r="L13191" s="147">
        <v>4.2464834996765648E-9</v>
      </c>
      <c r="M13191" s="147">
        <v>0.3837735324816493</v>
      </c>
      <c r="N13191" s="87">
        <v>50.210947095524283</v>
      </c>
      <c r="O13191" s="88">
        <v>0.61734546916350208</v>
      </c>
      <c r="P13191" s="89">
        <v>12.295037334966565</v>
      </c>
    </row>
    <row r="13192" spans="1:16">
      <c r="A13192" s="75" t="s">
        <v>24813</v>
      </c>
      <c r="B13192" s="85">
        <v>13188</v>
      </c>
      <c r="C13192" s="85">
        <v>15210</v>
      </c>
      <c r="D13192" s="85">
        <v>13188</v>
      </c>
      <c r="E13192" s="86" t="s">
        <v>24814</v>
      </c>
      <c r="F13192" s="85" t="s">
        <v>55</v>
      </c>
      <c r="G13192" s="86" t="s">
        <v>17732</v>
      </c>
      <c r="H13192" s="85" t="s">
        <v>945</v>
      </c>
      <c r="I13192" s="85">
        <v>1</v>
      </c>
      <c r="J13192" s="88">
        <v>0.5645610870193114</v>
      </c>
      <c r="K13192" s="146">
        <v>0.51901016430393188</v>
      </c>
      <c r="L13192" s="147">
        <v>2.1637046801966378E-9</v>
      </c>
      <c r="M13192" s="147">
        <v>0.36122443595044518</v>
      </c>
      <c r="N13192" s="87">
        <v>47.745500390345512</v>
      </c>
      <c r="O13192" s="88">
        <v>0.46321364563637207</v>
      </c>
      <c r="P13192" s="89">
        <v>9.7017235519441165</v>
      </c>
    </row>
    <row r="13193" spans="1:16">
      <c r="A13193" s="75" t="s">
        <v>24815</v>
      </c>
      <c r="B13193" s="85">
        <v>13189</v>
      </c>
      <c r="C13193" s="85">
        <v>15211</v>
      </c>
      <c r="D13193" s="85">
        <v>13189</v>
      </c>
      <c r="E13193" s="86" t="s">
        <v>24816</v>
      </c>
      <c r="F13193" s="85" t="s">
        <v>31</v>
      </c>
      <c r="G13193" s="86" t="s">
        <v>17732</v>
      </c>
      <c r="H13193" s="85" t="s">
        <v>945</v>
      </c>
      <c r="I13193" s="85">
        <v>1</v>
      </c>
      <c r="J13193" s="88">
        <v>0.74904333278211699</v>
      </c>
      <c r="K13193" s="146">
        <v>0.62861990727987771</v>
      </c>
      <c r="L13193" s="147">
        <v>3.0225437340052011E-9</v>
      </c>
      <c r="M13193" s="147">
        <v>0.36964070590644332</v>
      </c>
      <c r="N13193" s="87">
        <v>48.738999002854051</v>
      </c>
      <c r="O13193" s="88">
        <v>0.49666553630536409</v>
      </c>
      <c r="P13193" s="89">
        <v>10.190310561697839</v>
      </c>
    </row>
    <row r="13194" spans="1:16">
      <c r="A13194" s="75" t="s">
        <v>24817</v>
      </c>
      <c r="B13194" s="85">
        <v>13190</v>
      </c>
      <c r="C13194" s="85">
        <v>15212</v>
      </c>
      <c r="D13194" s="85">
        <v>13190</v>
      </c>
      <c r="E13194" s="86" t="s">
        <v>24816</v>
      </c>
      <c r="F13194" s="85" t="s">
        <v>318</v>
      </c>
      <c r="G13194" s="86" t="s">
        <v>17732</v>
      </c>
      <c r="H13194" s="85" t="s">
        <v>945</v>
      </c>
      <c r="I13194" s="85">
        <v>1</v>
      </c>
      <c r="J13194" s="88">
        <v>0.77760153716627323</v>
      </c>
      <c r="K13194" s="146">
        <v>0.70262802056469831</v>
      </c>
      <c r="L13194" s="147">
        <v>3.2923989461192462E-9</v>
      </c>
      <c r="M13194" s="147">
        <v>0.37325397530057519</v>
      </c>
      <c r="N13194" s="87">
        <v>49.11360471686347</v>
      </c>
      <c r="O13194" s="88">
        <v>0.5228119016523588</v>
      </c>
      <c r="P13194" s="89">
        <v>10.644950715109045</v>
      </c>
    </row>
    <row r="13195" spans="1:16">
      <c r="A13195" s="75" t="s">
        <v>24818</v>
      </c>
      <c r="B13195" s="85">
        <v>13191</v>
      </c>
      <c r="C13195" s="85">
        <v>15213</v>
      </c>
      <c r="D13195" s="85">
        <v>13191</v>
      </c>
      <c r="E13195" s="86" t="s">
        <v>24816</v>
      </c>
      <c r="F13195" s="85" t="s">
        <v>38</v>
      </c>
      <c r="G13195" s="86" t="s">
        <v>17732</v>
      </c>
      <c r="H13195" s="85" t="s">
        <v>945</v>
      </c>
      <c r="I13195" s="85">
        <v>1</v>
      </c>
      <c r="J13195" s="88">
        <v>0.78129477863550245</v>
      </c>
      <c r="K13195" s="146">
        <v>0.71219899461356406</v>
      </c>
      <c r="L13195" s="147">
        <v>3.3272975149039239E-9</v>
      </c>
      <c r="M13195" s="147">
        <v>0.37372125525229782</v>
      </c>
      <c r="N13195" s="87">
        <v>49.162049967096287</v>
      </c>
      <c r="O13195" s="88">
        <v>0.52619323611828561</v>
      </c>
      <c r="P13195" s="89">
        <v>10.703240334169587</v>
      </c>
    </row>
    <row r="13196" spans="1:16">
      <c r="A13196" s="75" t="s">
        <v>24819</v>
      </c>
      <c r="B13196" s="85">
        <v>13192</v>
      </c>
      <c r="C13196" s="85">
        <v>15214</v>
      </c>
      <c r="D13196" s="85">
        <v>13192</v>
      </c>
      <c r="E13196" s="86" t="s">
        <v>24820</v>
      </c>
      <c r="F13196" s="85" t="s">
        <v>31</v>
      </c>
      <c r="G13196" s="86" t="s">
        <v>17732</v>
      </c>
      <c r="H13196" s="85" t="s">
        <v>945</v>
      </c>
      <c r="I13196" s="85">
        <v>1</v>
      </c>
      <c r="J13196" s="88">
        <v>0.33936553334803099</v>
      </c>
      <c r="K13196" s="146">
        <v>0.29435629436912586</v>
      </c>
      <c r="L13196" s="147">
        <v>1.2939325473348839E-9</v>
      </c>
      <c r="M13196" s="147">
        <v>0.34273335467593857</v>
      </c>
      <c r="N13196" s="87">
        <v>45.372081661877033</v>
      </c>
      <c r="O13196" s="88">
        <v>0.31775706444866519</v>
      </c>
      <c r="P13196" s="89">
        <v>7.0033609393693323</v>
      </c>
    </row>
    <row r="13197" spans="1:16">
      <c r="A13197" s="75" t="s">
        <v>24821</v>
      </c>
      <c r="B13197" s="85">
        <v>13193</v>
      </c>
      <c r="C13197" s="85">
        <v>15215</v>
      </c>
      <c r="D13197" s="85">
        <v>13193</v>
      </c>
      <c r="E13197" s="86" t="s">
        <v>24820</v>
      </c>
      <c r="F13197" s="85" t="s">
        <v>38</v>
      </c>
      <c r="G13197" s="86" t="s">
        <v>17732</v>
      </c>
      <c r="H13197" s="85" t="s">
        <v>945</v>
      </c>
      <c r="I13197" s="85">
        <v>1</v>
      </c>
      <c r="J13197" s="88">
        <v>0.34808115376872972</v>
      </c>
      <c r="K13197" s="146">
        <v>0.31694268022048616</v>
      </c>
      <c r="L13197" s="147">
        <v>1.3762891116936E-9</v>
      </c>
      <c r="M13197" s="147">
        <v>0.34383608102712521</v>
      </c>
      <c r="N13197" s="87">
        <v>45.486406819257823</v>
      </c>
      <c r="O13197" s="88">
        <v>0.32573662060982722</v>
      </c>
      <c r="P13197" s="89">
        <v>7.161186019906026</v>
      </c>
    </row>
    <row r="13198" spans="1:16">
      <c r="A13198" s="75" t="s">
        <v>24822</v>
      </c>
      <c r="B13198" s="85">
        <v>13194</v>
      </c>
      <c r="C13198" s="85">
        <v>15216</v>
      </c>
      <c r="D13198" s="85">
        <v>13194</v>
      </c>
      <c r="E13198" s="86" t="s">
        <v>24823</v>
      </c>
      <c r="F13198" s="85" t="s">
        <v>31</v>
      </c>
      <c r="G13198" s="86" t="s">
        <v>17732</v>
      </c>
      <c r="H13198" s="85" t="s">
        <v>945</v>
      </c>
      <c r="I13198" s="85">
        <v>1</v>
      </c>
      <c r="J13198" s="88">
        <v>0.56559558779932395</v>
      </c>
      <c r="K13198" s="146">
        <v>0.69193382247398216</v>
      </c>
      <c r="L13198" s="147">
        <v>2.7480841808857379E-9</v>
      </c>
      <c r="M13198" s="147">
        <v>0.35775693989768781</v>
      </c>
      <c r="N13198" s="87">
        <v>46.954486202875572</v>
      </c>
      <c r="O13198" s="88">
        <v>0.40644484728032781</v>
      </c>
      <c r="P13198" s="89">
        <v>8.6561451343372688</v>
      </c>
    </row>
    <row r="13199" spans="1:16">
      <c r="A13199" s="75" t="s">
        <v>24824</v>
      </c>
      <c r="B13199" s="85">
        <v>13195</v>
      </c>
      <c r="C13199" s="85">
        <v>15217</v>
      </c>
      <c r="D13199" s="85">
        <v>13195</v>
      </c>
      <c r="E13199" s="86" t="s">
        <v>24823</v>
      </c>
      <c r="F13199" s="85" t="s">
        <v>38</v>
      </c>
      <c r="G13199" s="86" t="s">
        <v>17732</v>
      </c>
      <c r="H13199" s="85" t="s">
        <v>945</v>
      </c>
      <c r="I13199" s="85">
        <v>1</v>
      </c>
      <c r="J13199" s="88">
        <v>0.55074210066944285</v>
      </c>
      <c r="K13199" s="146">
        <v>0.65344125678618015</v>
      </c>
      <c r="L13199" s="147">
        <v>2.607729035788067E-9</v>
      </c>
      <c r="M13199" s="147">
        <v>0.35587763230115271</v>
      </c>
      <c r="N13199" s="87">
        <v>46.759648982825887</v>
      </c>
      <c r="O13199" s="88">
        <v>0.39284578846169321</v>
      </c>
      <c r="P13199" s="89">
        <v>8.4013844630437582</v>
      </c>
    </row>
    <row r="13200" spans="1:16">
      <c r="A13200" s="75" t="s">
        <v>24825</v>
      </c>
      <c r="B13200" s="85">
        <v>13196</v>
      </c>
      <c r="C13200" s="85">
        <v>15218</v>
      </c>
      <c r="D13200" s="85">
        <v>13196</v>
      </c>
      <c r="E13200" s="86" t="s">
        <v>24826</v>
      </c>
      <c r="F13200" s="85" t="s">
        <v>31</v>
      </c>
      <c r="G13200" s="86" t="s">
        <v>17732</v>
      </c>
      <c r="H13200" s="85" t="s">
        <v>945</v>
      </c>
      <c r="I13200" s="85">
        <v>1</v>
      </c>
      <c r="J13200" s="88">
        <v>0.77120237261670932</v>
      </c>
      <c r="K13200" s="146">
        <v>0.71035049603377864</v>
      </c>
      <c r="L13200" s="147">
        <v>3.120661055444474E-9</v>
      </c>
      <c r="M13200" s="147">
        <v>0.36634585145444448</v>
      </c>
      <c r="N13200" s="87">
        <v>48.231210355356097</v>
      </c>
      <c r="O13200" s="88">
        <v>0.46160250345827858</v>
      </c>
      <c r="P13200" s="89">
        <v>9.570618279269814</v>
      </c>
    </row>
    <row r="13201" spans="1:16">
      <c r="A13201" s="75" t="s">
        <v>24827</v>
      </c>
      <c r="B13201" s="85">
        <v>13197</v>
      </c>
      <c r="C13201" s="85">
        <v>15219</v>
      </c>
      <c r="D13201" s="85">
        <v>13197</v>
      </c>
      <c r="E13201" s="86" t="s">
        <v>24826</v>
      </c>
      <c r="F13201" s="85" t="s">
        <v>38</v>
      </c>
      <c r="G13201" s="86" t="s">
        <v>17732</v>
      </c>
      <c r="H13201" s="85" t="s">
        <v>945</v>
      </c>
      <c r="I13201" s="85">
        <v>1</v>
      </c>
      <c r="J13201" s="88">
        <v>0.829042399044983</v>
      </c>
      <c r="K13201" s="146">
        <v>0.86024196577462697</v>
      </c>
      <c r="L13201" s="147">
        <v>3.66720916437049E-9</v>
      </c>
      <c r="M13201" s="147">
        <v>0.37366394451231982</v>
      </c>
      <c r="N13201" s="87">
        <v>48.989913672519478</v>
      </c>
      <c r="O13201" s="88">
        <v>0.51455773980053376</v>
      </c>
      <c r="P13201" s="89">
        <v>10.503340406765629</v>
      </c>
    </row>
    <row r="13202" spans="1:16">
      <c r="A13202" s="75" t="s">
        <v>24828</v>
      </c>
      <c r="B13202" s="85">
        <v>13198</v>
      </c>
      <c r="C13202" s="85">
        <v>15220</v>
      </c>
      <c r="D13202" s="85">
        <v>13198</v>
      </c>
      <c r="E13202" s="86" t="s">
        <v>24829</v>
      </c>
      <c r="F13202" s="85" t="s">
        <v>31</v>
      </c>
      <c r="G13202" s="86" t="s">
        <v>17732</v>
      </c>
      <c r="H13202" s="85" t="s">
        <v>945</v>
      </c>
      <c r="I13202" s="85">
        <v>1</v>
      </c>
      <c r="J13202" s="88">
        <v>0.79631060362598938</v>
      </c>
      <c r="K13202" s="146">
        <v>0.75433325617927827</v>
      </c>
      <c r="L13202" s="147">
        <v>3.3867449795926248E-9</v>
      </c>
      <c r="M13202" s="147">
        <v>0.37473735192735619</v>
      </c>
      <c r="N13202" s="87">
        <v>49.452145146272073</v>
      </c>
      <c r="O13202" s="88">
        <v>0.53639621339225729</v>
      </c>
      <c r="P13202" s="89">
        <v>10.846773417122295</v>
      </c>
    </row>
    <row r="13203" spans="1:16">
      <c r="A13203" s="75" t="s">
        <v>24830</v>
      </c>
      <c r="B13203" s="85">
        <v>13199</v>
      </c>
      <c r="C13203" s="85">
        <v>15221</v>
      </c>
      <c r="D13203" s="85">
        <v>13199</v>
      </c>
      <c r="E13203" s="86" t="s">
        <v>24829</v>
      </c>
      <c r="F13203" s="85" t="s">
        <v>318</v>
      </c>
      <c r="G13203" s="86" t="s">
        <v>17732</v>
      </c>
      <c r="H13203" s="85" t="s">
        <v>945</v>
      </c>
      <c r="I13203" s="85">
        <v>1</v>
      </c>
      <c r="J13203" s="88">
        <v>0.72777091310401409</v>
      </c>
      <c r="K13203" s="146">
        <v>0.57671378429570441</v>
      </c>
      <c r="L13203" s="147">
        <v>2.739092470518916E-9</v>
      </c>
      <c r="M13203" s="147">
        <v>0.36606550538143839</v>
      </c>
      <c r="N13203" s="87">
        <v>48.553091432649353</v>
      </c>
      <c r="O13203" s="88">
        <v>0.47364493655946999</v>
      </c>
      <c r="P13203" s="89">
        <v>9.7551962724451595</v>
      </c>
    </row>
    <row r="13204" spans="1:16">
      <c r="A13204" s="75" t="s">
        <v>24831</v>
      </c>
      <c r="B13204" s="85">
        <v>13200</v>
      </c>
      <c r="C13204" s="85">
        <v>15222</v>
      </c>
      <c r="D13204" s="85">
        <v>13200</v>
      </c>
      <c r="E13204" s="86" t="s">
        <v>24829</v>
      </c>
      <c r="F13204" s="85" t="s">
        <v>38</v>
      </c>
      <c r="G13204" s="86" t="s">
        <v>17732</v>
      </c>
      <c r="H13204" s="85" t="s">
        <v>945</v>
      </c>
      <c r="I13204" s="85">
        <v>1</v>
      </c>
      <c r="J13204" s="88">
        <v>0.82314135872991778</v>
      </c>
      <c r="K13204" s="146">
        <v>0.82386471328833943</v>
      </c>
      <c r="L13204" s="147">
        <v>3.6402769948536148E-9</v>
      </c>
      <c r="M13204" s="147">
        <v>0.37813205927430182</v>
      </c>
      <c r="N13204" s="87">
        <v>49.804091439460372</v>
      </c>
      <c r="O13204" s="88">
        <v>0.56096101851957847</v>
      </c>
      <c r="P13204" s="89">
        <v>11.263352112375298</v>
      </c>
    </row>
    <row r="13205" spans="1:16">
      <c r="A13205" s="75" t="s">
        <v>17733</v>
      </c>
      <c r="B13205" s="85">
        <v>13201</v>
      </c>
      <c r="C13205" s="85">
        <v>11699</v>
      </c>
      <c r="D13205" s="85">
        <v>13201</v>
      </c>
      <c r="E13205" s="86" t="s">
        <v>17734</v>
      </c>
      <c r="F13205" s="85" t="s">
        <v>2872</v>
      </c>
      <c r="G13205" s="86" t="s">
        <v>17735</v>
      </c>
      <c r="H13205" s="85" t="s">
        <v>945</v>
      </c>
      <c r="I13205" s="85">
        <v>1</v>
      </c>
      <c r="J13205" s="88">
        <v>0.55510960272885346</v>
      </c>
      <c r="K13205" s="146">
        <v>0.55316260472285772</v>
      </c>
      <c r="L13205" s="147">
        <v>2.2869930882835921E-9</v>
      </c>
      <c r="M13205" s="147">
        <v>0.34828435210875069</v>
      </c>
      <c r="N13205" s="87">
        <v>46.071495572599389</v>
      </c>
      <c r="O13205" s="88">
        <v>0.33341785868955442</v>
      </c>
      <c r="P13205" s="89">
        <v>7.2369662531175072</v>
      </c>
    </row>
    <row r="13206" spans="1:16">
      <c r="A13206" s="75" t="s">
        <v>17736</v>
      </c>
      <c r="B13206" s="85">
        <v>13202</v>
      </c>
      <c r="C13206" s="85">
        <v>11700</v>
      </c>
      <c r="D13206" s="85">
        <v>13202</v>
      </c>
      <c r="E13206" s="86" t="s">
        <v>17734</v>
      </c>
      <c r="F13206" s="85" t="s">
        <v>758</v>
      </c>
      <c r="G13206" s="86" t="s">
        <v>17735</v>
      </c>
      <c r="H13206" s="85" t="s">
        <v>945</v>
      </c>
      <c r="I13206" s="85">
        <v>1</v>
      </c>
      <c r="J13206" s="88">
        <v>0.52054206135564962</v>
      </c>
      <c r="K13206" s="146">
        <v>0.42904499028646992</v>
      </c>
      <c r="L13206" s="147">
        <v>2.006191557030037E-9</v>
      </c>
      <c r="M13206" s="147">
        <v>0.33686880897110882</v>
      </c>
      <c r="N13206" s="87">
        <v>44.676450477106819</v>
      </c>
      <c r="O13206" s="88">
        <v>0.24139672578144561</v>
      </c>
      <c r="P13206" s="89">
        <v>5.4032207841834374</v>
      </c>
    </row>
    <row r="13207" spans="1:16">
      <c r="A13207" s="75" t="s">
        <v>17737</v>
      </c>
      <c r="B13207" s="85">
        <v>13203</v>
      </c>
      <c r="C13207" s="85">
        <v>11701</v>
      </c>
      <c r="D13207" s="85">
        <v>13203</v>
      </c>
      <c r="E13207" s="86" t="s">
        <v>17734</v>
      </c>
      <c r="F13207" s="85" t="s">
        <v>32</v>
      </c>
      <c r="G13207" s="86" t="s">
        <v>17735</v>
      </c>
      <c r="H13207" s="85" t="s">
        <v>945</v>
      </c>
      <c r="I13207" s="85">
        <v>1</v>
      </c>
      <c r="J13207" s="88">
        <v>0.70620412045245773</v>
      </c>
      <c r="K13207" s="146">
        <v>0.58685796960834857</v>
      </c>
      <c r="L13207" s="147">
        <v>2.6592201762558391E-9</v>
      </c>
      <c r="M13207" s="147">
        <v>0.35282094699511779</v>
      </c>
      <c r="N13207" s="87">
        <v>46.659674583739921</v>
      </c>
      <c r="O13207" s="88">
        <v>0.34340415201374241</v>
      </c>
      <c r="P13207" s="89">
        <v>7.3597631161665404</v>
      </c>
    </row>
    <row r="13208" spans="1:16">
      <c r="A13208" s="75" t="s">
        <v>17738</v>
      </c>
      <c r="B13208" s="85">
        <v>13204</v>
      </c>
      <c r="C13208" s="85">
        <v>11702</v>
      </c>
      <c r="D13208" s="85">
        <v>13204</v>
      </c>
      <c r="E13208" s="86" t="s">
        <v>17734</v>
      </c>
      <c r="F13208" s="85" t="s">
        <v>429</v>
      </c>
      <c r="G13208" s="86" t="s">
        <v>17735</v>
      </c>
      <c r="H13208" s="85" t="s">
        <v>945</v>
      </c>
      <c r="I13208" s="85">
        <v>1</v>
      </c>
      <c r="J13208" s="88">
        <v>0.63943941911232494</v>
      </c>
      <c r="K13208" s="146">
        <v>0.52217011603338559</v>
      </c>
      <c r="L13208" s="147">
        <v>2.3809611489386238E-9</v>
      </c>
      <c r="M13208" s="147">
        <v>0.34585713558189513</v>
      </c>
      <c r="N13208" s="87">
        <v>45.727188174249157</v>
      </c>
      <c r="O13208" s="88">
        <v>0.28814876781828241</v>
      </c>
      <c r="P13208" s="89">
        <v>6.3014757592409918</v>
      </c>
    </row>
    <row r="13209" spans="1:16">
      <c r="A13209" s="75" t="s">
        <v>17739</v>
      </c>
      <c r="B13209" s="85">
        <v>13205</v>
      </c>
      <c r="C13209" s="85">
        <v>11703</v>
      </c>
      <c r="D13209" s="85">
        <v>13205</v>
      </c>
      <c r="E13209" s="86" t="s">
        <v>17734</v>
      </c>
      <c r="F13209" s="85" t="s">
        <v>965</v>
      </c>
      <c r="G13209" s="86" t="s">
        <v>17735</v>
      </c>
      <c r="H13209" s="85" t="s">
        <v>945</v>
      </c>
      <c r="I13209" s="85">
        <v>1</v>
      </c>
      <c r="J13209" s="88">
        <v>0.81983317164886227</v>
      </c>
      <c r="K13209" s="146">
        <v>0.74075379704396049</v>
      </c>
      <c r="L13209" s="147">
        <v>3.2825504238273939E-9</v>
      </c>
      <c r="M13209" s="147">
        <v>0.36826229906142049</v>
      </c>
      <c r="N13209" s="87">
        <v>48.728201993244802</v>
      </c>
      <c r="O13209" s="88">
        <v>0.47941259760992427</v>
      </c>
      <c r="P13209" s="89">
        <v>9.838503741147381</v>
      </c>
    </row>
    <row r="13210" spans="1:16">
      <c r="A13210" s="75" t="s">
        <v>17740</v>
      </c>
      <c r="B13210" s="85">
        <v>13206</v>
      </c>
      <c r="C13210" s="85">
        <v>11704</v>
      </c>
      <c r="D13210" s="85">
        <v>13206</v>
      </c>
      <c r="E13210" s="86" t="s">
        <v>17734</v>
      </c>
      <c r="F13210" s="85" t="s">
        <v>1084</v>
      </c>
      <c r="G13210" s="86" t="s">
        <v>17735</v>
      </c>
      <c r="H13210" s="85" t="s">
        <v>945</v>
      </c>
      <c r="I13210" s="85">
        <v>1</v>
      </c>
      <c r="J13210" s="88">
        <v>0.72587272226739741</v>
      </c>
      <c r="K13210" s="146">
        <v>0.63711933976806889</v>
      </c>
      <c r="L13210" s="147">
        <v>2.8143765053595142E-9</v>
      </c>
      <c r="M13210" s="147">
        <v>0.35974998143282783</v>
      </c>
      <c r="N13210" s="87">
        <v>47.611456061287043</v>
      </c>
      <c r="O13210" s="88">
        <v>0.40776246278889261</v>
      </c>
      <c r="P13210" s="89">
        <v>8.5643770747949244</v>
      </c>
    </row>
    <row r="13211" spans="1:16">
      <c r="A13211" s="75" t="s">
        <v>17741</v>
      </c>
      <c r="B13211" s="85">
        <v>13207</v>
      </c>
      <c r="C13211" s="85">
        <v>11705</v>
      </c>
      <c r="D13211" s="85">
        <v>13207</v>
      </c>
      <c r="E13211" s="86" t="s">
        <v>17734</v>
      </c>
      <c r="F13211" s="85" t="s">
        <v>4370</v>
      </c>
      <c r="G13211" s="86" t="s">
        <v>17735</v>
      </c>
      <c r="H13211" s="85" t="s">
        <v>945</v>
      </c>
      <c r="I13211" s="85">
        <v>1</v>
      </c>
      <c r="J13211" s="88">
        <v>0.42757854596302147</v>
      </c>
      <c r="K13211" s="146">
        <v>0.39948916013434732</v>
      </c>
      <c r="L13211" s="147">
        <v>1.691648253110685E-9</v>
      </c>
      <c r="M13211" s="147">
        <v>0.33653539419638973</v>
      </c>
      <c r="N13211" s="87">
        <v>44.58714994511115</v>
      </c>
      <c r="O13211" s="88">
        <v>0.24856447995524461</v>
      </c>
      <c r="P13211" s="89">
        <v>5.5748008173036183</v>
      </c>
    </row>
    <row r="13212" spans="1:16">
      <c r="A13212" s="75" t="s">
        <v>17742</v>
      </c>
      <c r="B13212" s="85">
        <v>13208</v>
      </c>
      <c r="C13212" s="85">
        <v>11706</v>
      </c>
      <c r="D13212" s="85">
        <v>13208</v>
      </c>
      <c r="E13212" s="86" t="s">
        <v>17734</v>
      </c>
      <c r="F13212" s="85" t="s">
        <v>38</v>
      </c>
      <c r="G13212" s="86" t="s">
        <v>17735</v>
      </c>
      <c r="H13212" s="85" t="s">
        <v>945</v>
      </c>
      <c r="I13212" s="85">
        <v>1</v>
      </c>
      <c r="J13212" s="88">
        <v>0.58474790958065559</v>
      </c>
      <c r="K13212" s="146">
        <v>0.56405080681208819</v>
      </c>
      <c r="L13212" s="147">
        <v>2.355104440453916E-9</v>
      </c>
      <c r="M13212" s="147">
        <v>0.34464709886406758</v>
      </c>
      <c r="N13212" s="87">
        <v>45.566893546399427</v>
      </c>
      <c r="O13212" s="88">
        <v>0.30175495143617032</v>
      </c>
      <c r="P13212" s="89">
        <v>6.6222410164717971</v>
      </c>
    </row>
    <row r="13213" spans="1:16">
      <c r="A13213" s="75" t="s">
        <v>17743</v>
      </c>
      <c r="B13213" s="85">
        <v>13209</v>
      </c>
      <c r="C13213" s="85">
        <v>11707</v>
      </c>
      <c r="D13213" s="85">
        <v>13209</v>
      </c>
      <c r="E13213" s="86" t="s">
        <v>17734</v>
      </c>
      <c r="F13213" s="85" t="s">
        <v>1068</v>
      </c>
      <c r="G13213" s="86" t="s">
        <v>17735</v>
      </c>
      <c r="H13213" s="85" t="s">
        <v>945</v>
      </c>
      <c r="I13213" s="85">
        <v>1</v>
      </c>
      <c r="J13213" s="88">
        <v>0.83767390947634046</v>
      </c>
      <c r="K13213" s="146">
        <v>0.69958038838249503</v>
      </c>
      <c r="L13213" s="147">
        <v>3.2281173267240932E-9</v>
      </c>
      <c r="M13213" s="147">
        <v>0.36066540631203658</v>
      </c>
      <c r="N13213" s="87">
        <v>47.660195987604013</v>
      </c>
      <c r="O13213" s="88">
        <v>0.39663462896818552</v>
      </c>
      <c r="P13213" s="89">
        <v>8.3221359196958957</v>
      </c>
    </row>
    <row r="13214" spans="1:16">
      <c r="A13214" s="75" t="s">
        <v>17744</v>
      </c>
      <c r="B13214" s="85">
        <v>13210</v>
      </c>
      <c r="C13214" s="85">
        <v>11708</v>
      </c>
      <c r="D13214" s="85">
        <v>13210</v>
      </c>
      <c r="E13214" s="86" t="s">
        <v>17734</v>
      </c>
      <c r="F13214" s="85" t="s">
        <v>3906</v>
      </c>
      <c r="G13214" s="86" t="s">
        <v>17735</v>
      </c>
      <c r="H13214" s="85" t="s">
        <v>945</v>
      </c>
      <c r="I13214" s="85">
        <v>1</v>
      </c>
      <c r="J13214" s="88">
        <v>0.59558112378200034</v>
      </c>
      <c r="K13214" s="146">
        <v>0.48724704139467601</v>
      </c>
      <c r="L13214" s="147">
        <v>2.2498233242653819E-9</v>
      </c>
      <c r="M13214" s="147">
        <v>0.34655920820061442</v>
      </c>
      <c r="N13214" s="87">
        <v>45.963541440930541</v>
      </c>
      <c r="O13214" s="88">
        <v>0.31979068229063767</v>
      </c>
      <c r="P13214" s="89">
        <v>6.9574856998695926</v>
      </c>
    </row>
    <row r="13215" spans="1:16">
      <c r="A13215" s="75" t="s">
        <v>17745</v>
      </c>
      <c r="B13215" s="85">
        <v>13211</v>
      </c>
      <c r="C13215" s="85">
        <v>11709</v>
      </c>
      <c r="D13215" s="85">
        <v>13211</v>
      </c>
      <c r="E13215" s="86" t="s">
        <v>17734</v>
      </c>
      <c r="F13215" s="85" t="s">
        <v>2124</v>
      </c>
      <c r="G13215" s="86" t="s">
        <v>17735</v>
      </c>
      <c r="H13215" s="85" t="s">
        <v>945</v>
      </c>
      <c r="I13215" s="85">
        <v>1</v>
      </c>
      <c r="J13215" s="88">
        <v>0.36266507183239932</v>
      </c>
      <c r="K13215" s="146">
        <v>0.31018034572167957</v>
      </c>
      <c r="L13215" s="147">
        <v>1.3539801701022791E-9</v>
      </c>
      <c r="M13215" s="147">
        <v>0.32857783573342958</v>
      </c>
      <c r="N13215" s="87">
        <v>43.518202957077577</v>
      </c>
      <c r="O13215" s="88">
        <v>0.18440236432508481</v>
      </c>
      <c r="P13215" s="89">
        <v>4.2373616508696976</v>
      </c>
    </row>
    <row r="13216" spans="1:16">
      <c r="A13216" s="75" t="s">
        <v>17746</v>
      </c>
      <c r="B13216" s="85">
        <v>13212</v>
      </c>
      <c r="C13216" s="85">
        <v>11710</v>
      </c>
      <c r="D13216" s="85">
        <v>13212</v>
      </c>
      <c r="E13216" s="86" t="s">
        <v>17734</v>
      </c>
      <c r="F13216" s="85" t="s">
        <v>17717</v>
      </c>
      <c r="G13216" s="86" t="s">
        <v>17735</v>
      </c>
      <c r="H13216" s="85" t="s">
        <v>945</v>
      </c>
      <c r="I13216" s="85">
        <v>1</v>
      </c>
      <c r="J13216" s="88">
        <v>0.77564763849706453</v>
      </c>
      <c r="K13216" s="146">
        <v>0.66236947719435968</v>
      </c>
      <c r="L13216" s="147">
        <v>2.9562695137122901E-9</v>
      </c>
      <c r="M13216" s="147">
        <v>0.3583782363711151</v>
      </c>
      <c r="N13216" s="87">
        <v>47.363021014366979</v>
      </c>
      <c r="O13216" s="88">
        <v>0.37642510377936672</v>
      </c>
      <c r="P13216" s="89">
        <v>7.9476582303561871</v>
      </c>
    </row>
    <row r="13217" spans="1:16">
      <c r="A13217" s="75" t="s">
        <v>17747</v>
      </c>
      <c r="B13217" s="85">
        <v>13213</v>
      </c>
      <c r="C13217" s="85">
        <v>11711</v>
      </c>
      <c r="D13217" s="85">
        <v>13213</v>
      </c>
      <c r="E13217" s="86" t="s">
        <v>17734</v>
      </c>
      <c r="F13217" s="85" t="s">
        <v>1088</v>
      </c>
      <c r="G13217" s="86" t="s">
        <v>17735</v>
      </c>
      <c r="H13217" s="85" t="s">
        <v>945</v>
      </c>
      <c r="I13217" s="85">
        <v>1</v>
      </c>
      <c r="J13217" s="88">
        <v>0.68530709447395466</v>
      </c>
      <c r="K13217" s="146">
        <v>0.61772824202804344</v>
      </c>
      <c r="L13217" s="147">
        <v>2.7102755530295801E-9</v>
      </c>
      <c r="M13217" s="147">
        <v>0.35181510017253259</v>
      </c>
      <c r="N13217" s="87">
        <v>46.49924555482832</v>
      </c>
      <c r="O13217" s="88">
        <v>0.3491860382851234</v>
      </c>
      <c r="P13217" s="89">
        <v>7.5094990062449547</v>
      </c>
    </row>
    <row r="13218" spans="1:16">
      <c r="A13218" s="75" t="s">
        <v>17748</v>
      </c>
      <c r="B13218" s="85">
        <v>13214</v>
      </c>
      <c r="C13218" s="85">
        <v>11712</v>
      </c>
      <c r="D13218" s="85">
        <v>13214</v>
      </c>
      <c r="E13218" s="86" t="s">
        <v>17734</v>
      </c>
      <c r="F13218" s="85" t="s">
        <v>139</v>
      </c>
      <c r="G13218" s="86" t="s">
        <v>17735</v>
      </c>
      <c r="H13218" s="85" t="s">
        <v>945</v>
      </c>
      <c r="I13218" s="85">
        <v>1</v>
      </c>
      <c r="J13218" s="88">
        <v>0.56706773590730841</v>
      </c>
      <c r="K13218" s="146">
        <v>0.46715249685430338</v>
      </c>
      <c r="L13218" s="147">
        <v>2.1712914739209469E-9</v>
      </c>
      <c r="M13218" s="147">
        <v>0.34042898051566239</v>
      </c>
      <c r="N13218" s="87">
        <v>45.176438953121668</v>
      </c>
      <c r="O13218" s="88">
        <v>0.26894910334203082</v>
      </c>
      <c r="P13218" s="89">
        <v>5.953304633442043</v>
      </c>
    </row>
    <row r="13219" spans="1:16">
      <c r="A13219" s="75" t="s">
        <v>24574</v>
      </c>
      <c r="B13219" s="85">
        <v>13215</v>
      </c>
      <c r="C13219" s="85">
        <v>15020</v>
      </c>
      <c r="D13219" s="85">
        <v>13215</v>
      </c>
      <c r="E13219" s="86" t="s">
        <v>24575</v>
      </c>
      <c r="F13219" s="85" t="s">
        <v>2872</v>
      </c>
      <c r="G13219" s="86" t="s">
        <v>17735</v>
      </c>
      <c r="H13219" s="85" t="s">
        <v>945</v>
      </c>
      <c r="I13219" s="85">
        <v>1</v>
      </c>
      <c r="J13219" s="88">
        <v>0.48867638807299391</v>
      </c>
      <c r="K13219" s="146">
        <v>0.48828148347381922</v>
      </c>
      <c r="L13219" s="147">
        <v>2.0289257886765048E-9</v>
      </c>
      <c r="M13219" s="147">
        <v>0.34542710511608671</v>
      </c>
      <c r="N13219" s="87">
        <v>45.720133505511868</v>
      </c>
      <c r="O13219" s="88">
        <v>0.3193396049218345</v>
      </c>
      <c r="P13219" s="89">
        <v>6.9846603768848565</v>
      </c>
    </row>
    <row r="13220" spans="1:16">
      <c r="A13220" s="75" t="s">
        <v>24576</v>
      </c>
      <c r="B13220" s="85">
        <v>13216</v>
      </c>
      <c r="C13220" s="85">
        <v>15021</v>
      </c>
      <c r="D13220" s="85">
        <v>13216</v>
      </c>
      <c r="E13220" s="86" t="s">
        <v>24575</v>
      </c>
      <c r="F13220" s="85" t="s">
        <v>758</v>
      </c>
      <c r="G13220" s="86" t="s">
        <v>17735</v>
      </c>
      <c r="H13220" s="85" t="s">
        <v>945</v>
      </c>
      <c r="I13220" s="85">
        <v>1</v>
      </c>
      <c r="J13220" s="88">
        <v>0.45430483215679829</v>
      </c>
      <c r="K13220" s="146">
        <v>0.36467461428603681</v>
      </c>
      <c r="L13220" s="147">
        <v>1.749407894481842E-9</v>
      </c>
      <c r="M13220" s="147">
        <v>0.33405910680153722</v>
      </c>
      <c r="N13220" s="87">
        <v>44.330943806759947</v>
      </c>
      <c r="O13220" s="88">
        <v>0.22769292215210971</v>
      </c>
      <c r="P13220" s="89">
        <v>5.1362074117941336</v>
      </c>
    </row>
    <row r="13221" spans="1:16">
      <c r="A13221" s="75" t="s">
        <v>24577</v>
      </c>
      <c r="B13221" s="85">
        <v>13217</v>
      </c>
      <c r="C13221" s="85">
        <v>15022</v>
      </c>
      <c r="D13221" s="85">
        <v>13217</v>
      </c>
      <c r="E13221" s="86" t="s">
        <v>24575</v>
      </c>
      <c r="F13221" s="85" t="s">
        <v>32</v>
      </c>
      <c r="G13221" s="86" t="s">
        <v>17735</v>
      </c>
      <c r="H13221" s="85" t="s">
        <v>945</v>
      </c>
      <c r="I13221" s="85">
        <v>1</v>
      </c>
      <c r="J13221" s="88">
        <v>0.64041284707873936</v>
      </c>
      <c r="K13221" s="146">
        <v>0.52578420929832037</v>
      </c>
      <c r="L13221" s="147">
        <v>2.4088872599018399E-9</v>
      </c>
      <c r="M13221" s="147">
        <v>0.35024728868257499</v>
      </c>
      <c r="N13221" s="87">
        <v>46.340044056842629</v>
      </c>
      <c r="O13221" s="88">
        <v>0.33022583673542488</v>
      </c>
      <c r="P13221" s="89">
        <v>7.1261442119121874</v>
      </c>
    </row>
    <row r="13222" spans="1:16">
      <c r="A13222" s="75" t="s">
        <v>24578</v>
      </c>
      <c r="B13222" s="85">
        <v>13218</v>
      </c>
      <c r="C13222" s="85">
        <v>15023</v>
      </c>
      <c r="D13222" s="85">
        <v>13218</v>
      </c>
      <c r="E13222" s="86" t="s">
        <v>24575</v>
      </c>
      <c r="F13222" s="85" t="s">
        <v>429</v>
      </c>
      <c r="G13222" s="86" t="s">
        <v>17735</v>
      </c>
      <c r="H13222" s="85" t="s">
        <v>945</v>
      </c>
      <c r="I13222" s="85">
        <v>1</v>
      </c>
      <c r="J13222" s="88">
        <v>0.57311744288104294</v>
      </c>
      <c r="K13222" s="146">
        <v>0.45773832216321925</v>
      </c>
      <c r="L13222" s="147">
        <v>2.1240586226490611E-9</v>
      </c>
      <c r="M13222" s="147">
        <v>0.34304215141909378</v>
      </c>
      <c r="N13222" s="87">
        <v>45.38121611726806</v>
      </c>
      <c r="O13222" s="88">
        <v>0.27444067587218368</v>
      </c>
      <c r="P13222" s="89">
        <v>6.0474508916422787</v>
      </c>
    </row>
    <row r="13223" spans="1:16">
      <c r="A13223" s="75" t="s">
        <v>24579</v>
      </c>
      <c r="B13223" s="85">
        <v>13219</v>
      </c>
      <c r="C13223" s="85">
        <v>15024</v>
      </c>
      <c r="D13223" s="85">
        <v>13219</v>
      </c>
      <c r="E13223" s="86" t="s">
        <v>24575</v>
      </c>
      <c r="F13223" s="85" t="s">
        <v>965</v>
      </c>
      <c r="G13223" s="86" t="s">
        <v>17735</v>
      </c>
      <c r="H13223" s="85" t="s">
        <v>945</v>
      </c>
      <c r="I13223" s="85">
        <v>1</v>
      </c>
      <c r="J13223" s="88">
        <v>0.75241493389710201</v>
      </c>
      <c r="K13223" s="146">
        <v>0.67517465839595003</v>
      </c>
      <c r="L13223" s="147">
        <v>3.0207787054078781E-9</v>
      </c>
      <c r="M13223" s="147">
        <v>0.3653307151321647</v>
      </c>
      <c r="N13223" s="87">
        <v>48.366954455082499</v>
      </c>
      <c r="O13223" s="88">
        <v>0.46479110475585028</v>
      </c>
      <c r="P13223" s="89">
        <v>9.6096830985604704</v>
      </c>
    </row>
    <row r="13224" spans="1:16">
      <c r="A13224" s="75" t="s">
        <v>24580</v>
      </c>
      <c r="B13224" s="85">
        <v>13220</v>
      </c>
      <c r="C13224" s="85">
        <v>15025</v>
      </c>
      <c r="D13224" s="85">
        <v>13220</v>
      </c>
      <c r="E13224" s="86" t="s">
        <v>24575</v>
      </c>
      <c r="F13224" s="85" t="s">
        <v>1084</v>
      </c>
      <c r="G13224" s="86" t="s">
        <v>17735</v>
      </c>
      <c r="H13224" s="85" t="s">
        <v>945</v>
      </c>
      <c r="I13224" s="85">
        <v>1</v>
      </c>
      <c r="J13224" s="88">
        <v>0.65880410662567401</v>
      </c>
      <c r="K13224" s="146">
        <v>0.57192581972728984</v>
      </c>
      <c r="L13224" s="147">
        <v>2.554346838561884E-9</v>
      </c>
      <c r="M13224" s="147">
        <v>0.35685007140966951</v>
      </c>
      <c r="N13224" s="87">
        <v>47.254363878613908</v>
      </c>
      <c r="O13224" s="88">
        <v>0.39340757648561159</v>
      </c>
      <c r="P13224" s="89">
        <v>8.3253173716651716</v>
      </c>
    </row>
    <row r="13225" spans="1:16">
      <c r="A13225" s="75" t="s">
        <v>24581</v>
      </c>
      <c r="B13225" s="85">
        <v>13221</v>
      </c>
      <c r="C13225" s="85">
        <v>15026</v>
      </c>
      <c r="D13225" s="85">
        <v>13221</v>
      </c>
      <c r="E13225" s="86" t="s">
        <v>24575</v>
      </c>
      <c r="F13225" s="85" t="s">
        <v>4370</v>
      </c>
      <c r="G13225" s="86" t="s">
        <v>17735</v>
      </c>
      <c r="H13225" s="85" t="s">
        <v>945</v>
      </c>
      <c r="I13225" s="85">
        <v>1</v>
      </c>
      <c r="J13225" s="88">
        <v>0.36185312701101441</v>
      </c>
      <c r="K13225" s="146">
        <v>0.33540747129906878</v>
      </c>
      <c r="L13225" s="147">
        <v>1.436769829560403E-9</v>
      </c>
      <c r="M13225" s="147">
        <v>0.333741175039652</v>
      </c>
      <c r="N13225" s="87">
        <v>44.243768743766793</v>
      </c>
      <c r="O13225" s="88">
        <v>0.23493428280315529</v>
      </c>
      <c r="P13225" s="89">
        <v>5.3099970792215476</v>
      </c>
    </row>
    <row r="13226" spans="1:16">
      <c r="A13226" s="75" t="s">
        <v>24582</v>
      </c>
      <c r="B13226" s="85">
        <v>13222</v>
      </c>
      <c r="C13226" s="85">
        <v>15027</v>
      </c>
      <c r="D13226" s="85">
        <v>13222</v>
      </c>
      <c r="E13226" s="86" t="s">
        <v>24575</v>
      </c>
      <c r="F13226" s="85" t="s">
        <v>38</v>
      </c>
      <c r="G13226" s="86" t="s">
        <v>17735</v>
      </c>
      <c r="H13226" s="85" t="s">
        <v>945</v>
      </c>
      <c r="I13226" s="85">
        <v>1</v>
      </c>
      <c r="J13226" s="88">
        <v>0.51807731669590551</v>
      </c>
      <c r="K13226" s="146">
        <v>0.49899371304645102</v>
      </c>
      <c r="L13226" s="147">
        <v>2.096250779198729E-9</v>
      </c>
      <c r="M13226" s="147">
        <v>0.34179051625901902</v>
      </c>
      <c r="N13226" s="87">
        <v>45.215714180886508</v>
      </c>
      <c r="O13226" s="88">
        <v>0.28769773923329323</v>
      </c>
      <c r="P13226" s="89">
        <v>6.3627821531769193</v>
      </c>
    </row>
    <row r="13227" spans="1:16">
      <c r="A13227" s="75" t="s">
        <v>24583</v>
      </c>
      <c r="B13227" s="85">
        <v>13223</v>
      </c>
      <c r="C13227" s="85">
        <v>15028</v>
      </c>
      <c r="D13227" s="85">
        <v>13223</v>
      </c>
      <c r="E13227" s="86" t="s">
        <v>24575</v>
      </c>
      <c r="F13227" s="85" t="s">
        <v>1068</v>
      </c>
      <c r="G13227" s="86" t="s">
        <v>17735</v>
      </c>
      <c r="H13227" s="85" t="s">
        <v>945</v>
      </c>
      <c r="I13227" s="85">
        <v>1</v>
      </c>
      <c r="J13227" s="88">
        <v>0.77018928723573465</v>
      </c>
      <c r="K13227" s="146">
        <v>0.63415445391888747</v>
      </c>
      <c r="L13227" s="147">
        <v>2.9665481511232779E-9</v>
      </c>
      <c r="M13227" s="147">
        <v>0.35776209003890902</v>
      </c>
      <c r="N13227" s="87">
        <v>47.302922446114593</v>
      </c>
      <c r="O13227" s="88">
        <v>0.38232114877530587</v>
      </c>
      <c r="P13227" s="89">
        <v>8.0824001775118504</v>
      </c>
    </row>
    <row r="13228" spans="1:16">
      <c r="A13228" s="75" t="s">
        <v>24584</v>
      </c>
      <c r="B13228" s="85">
        <v>13224</v>
      </c>
      <c r="C13228" s="85">
        <v>15029</v>
      </c>
      <c r="D13228" s="85">
        <v>13224</v>
      </c>
      <c r="E13228" s="86" t="s">
        <v>24575</v>
      </c>
      <c r="F13228" s="85" t="s">
        <v>3906</v>
      </c>
      <c r="G13228" s="86" t="s">
        <v>17735</v>
      </c>
      <c r="H13228" s="85" t="s">
        <v>945</v>
      </c>
      <c r="I13228" s="85">
        <v>1</v>
      </c>
      <c r="J13228" s="88">
        <v>0.5291435520842509</v>
      </c>
      <c r="K13228" s="146">
        <v>0.42274891944162535</v>
      </c>
      <c r="L13228" s="147">
        <v>1.992506161364288E-9</v>
      </c>
      <c r="M13228" s="147">
        <v>0.34371599168973221</v>
      </c>
      <c r="N13228" s="87">
        <v>45.613618379151639</v>
      </c>
      <c r="O13228" s="88">
        <v>0.30580463046219369</v>
      </c>
      <c r="P13228" s="89">
        <v>6.7042396838652492</v>
      </c>
    </row>
    <row r="13229" spans="1:16">
      <c r="A13229" s="75" t="s">
        <v>24585</v>
      </c>
      <c r="B13229" s="85">
        <v>13225</v>
      </c>
      <c r="C13229" s="85">
        <v>15030</v>
      </c>
      <c r="D13229" s="85">
        <v>13225</v>
      </c>
      <c r="E13229" s="86" t="s">
        <v>24575</v>
      </c>
      <c r="F13229" s="85" t="s">
        <v>2124</v>
      </c>
      <c r="G13229" s="86" t="s">
        <v>17735</v>
      </c>
      <c r="H13229" s="85" t="s">
        <v>945</v>
      </c>
      <c r="I13229" s="85">
        <v>1</v>
      </c>
      <c r="J13229" s="88">
        <v>0.29717927459703097</v>
      </c>
      <c r="K13229" s="146">
        <v>0.24637231565133597</v>
      </c>
      <c r="L13229" s="147">
        <v>1.10022518891432E-9</v>
      </c>
      <c r="M13229" s="147">
        <v>0.32580885002614618</v>
      </c>
      <c r="N13229" s="87">
        <v>43.178213461078023</v>
      </c>
      <c r="O13229" s="88">
        <v>0.17096351627797579</v>
      </c>
      <c r="P13229" s="89">
        <v>3.9594856427324578</v>
      </c>
    </row>
    <row r="13230" spans="1:16">
      <c r="A13230" s="75" t="s">
        <v>24586</v>
      </c>
      <c r="B13230" s="85">
        <v>13226</v>
      </c>
      <c r="C13230" s="85">
        <v>15031</v>
      </c>
      <c r="D13230" s="85">
        <v>13226</v>
      </c>
      <c r="E13230" s="86" t="s">
        <v>24575</v>
      </c>
      <c r="F13230" s="85" t="s">
        <v>17717</v>
      </c>
      <c r="G13230" s="86" t="s">
        <v>17735</v>
      </c>
      <c r="H13230" s="85" t="s">
        <v>945</v>
      </c>
      <c r="I13230" s="85">
        <v>1</v>
      </c>
      <c r="J13230" s="88">
        <v>0.7083190443181846</v>
      </c>
      <c r="K13230" s="146">
        <v>0.59702906765620167</v>
      </c>
      <c r="L13230" s="147">
        <v>2.6954364084204021E-9</v>
      </c>
      <c r="M13230" s="147">
        <v>0.35547764442950119</v>
      </c>
      <c r="N13230" s="87">
        <v>47.006097690433528</v>
      </c>
      <c r="O13230" s="88">
        <v>0.36214991189191392</v>
      </c>
      <c r="P13230" s="89">
        <v>7.7043177307955322</v>
      </c>
    </row>
    <row r="13231" spans="1:16">
      <c r="A13231" s="75" t="s">
        <v>24587</v>
      </c>
      <c r="B13231" s="85">
        <v>13227</v>
      </c>
      <c r="C13231" s="85">
        <v>15032</v>
      </c>
      <c r="D13231" s="85">
        <v>13227</v>
      </c>
      <c r="E13231" s="86" t="s">
        <v>24575</v>
      </c>
      <c r="F13231" s="85" t="s">
        <v>1088</v>
      </c>
      <c r="G13231" s="86" t="s">
        <v>17735</v>
      </c>
      <c r="H13231" s="85" t="s">
        <v>945</v>
      </c>
      <c r="I13231" s="85">
        <v>1</v>
      </c>
      <c r="J13231" s="88">
        <v>0.61838942149456899</v>
      </c>
      <c r="K13231" s="146">
        <v>0.55260687528742913</v>
      </c>
      <c r="L13231" s="147">
        <v>2.4506332406438321E-9</v>
      </c>
      <c r="M13231" s="147">
        <v>0.3489447154437656</v>
      </c>
      <c r="N13231" s="87">
        <v>46.146291851554068</v>
      </c>
      <c r="O13231" s="88">
        <v>0.33504911191358078</v>
      </c>
      <c r="P13231" s="89">
        <v>7.2605858124285527</v>
      </c>
    </row>
    <row r="13232" spans="1:16">
      <c r="A13232" s="75" t="s">
        <v>24588</v>
      </c>
      <c r="B13232" s="85">
        <v>13228</v>
      </c>
      <c r="C13232" s="85">
        <v>15033</v>
      </c>
      <c r="D13232" s="85">
        <v>13228</v>
      </c>
      <c r="E13232" s="86" t="s">
        <v>24575</v>
      </c>
      <c r="F13232" s="85" t="s">
        <v>139</v>
      </c>
      <c r="G13232" s="86" t="s">
        <v>17735</v>
      </c>
      <c r="H13232" s="85" t="s">
        <v>945</v>
      </c>
      <c r="I13232" s="85">
        <v>1</v>
      </c>
      <c r="J13232" s="88">
        <v>0.50064162109770516</v>
      </c>
      <c r="K13232" s="146">
        <v>0.40262750091374677</v>
      </c>
      <c r="L13232" s="147">
        <v>1.9138377056345121E-9</v>
      </c>
      <c r="M13232" s="147">
        <v>0.33760474873333363</v>
      </c>
      <c r="N13232" s="87">
        <v>44.828894658407293</v>
      </c>
      <c r="O13232" s="88">
        <v>0.255133132132631</v>
      </c>
      <c r="P13232" s="89">
        <v>5.6912652894238347</v>
      </c>
    </row>
    <row r="13233" spans="1:16">
      <c r="A13233" s="75" t="s">
        <v>17749</v>
      </c>
      <c r="B13233" s="85">
        <v>13229</v>
      </c>
      <c r="C13233" s="85">
        <v>11713</v>
      </c>
      <c r="D13233" s="85">
        <v>13229</v>
      </c>
      <c r="E13233" s="86" t="s">
        <v>17750</v>
      </c>
      <c r="F13233" s="85" t="s">
        <v>55</v>
      </c>
      <c r="G13233" s="86" t="s">
        <v>17751</v>
      </c>
      <c r="H13233" s="85" t="s">
        <v>1</v>
      </c>
      <c r="I13233" s="85">
        <v>1</v>
      </c>
      <c r="J13233" s="88">
        <v>1.3196470053104861</v>
      </c>
      <c r="K13233" s="146">
        <v>1.4175094570965212</v>
      </c>
      <c r="L13233" s="147">
        <v>5.3886379818365447E-9</v>
      </c>
      <c r="M13233" s="147">
        <v>0.49295871250358958</v>
      </c>
      <c r="N13233" s="87">
        <v>69.110290519038145</v>
      </c>
      <c r="O13233" s="88">
        <v>0.85751559679340472</v>
      </c>
      <c r="P13233" s="89">
        <v>12.407929272952206</v>
      </c>
    </row>
    <row r="13234" spans="1:16">
      <c r="A13234" s="75" t="s">
        <v>24604</v>
      </c>
      <c r="B13234" s="85">
        <v>13230</v>
      </c>
      <c r="C13234" s="85">
        <v>15046</v>
      </c>
      <c r="D13234" s="85">
        <v>13230</v>
      </c>
      <c r="E13234" s="86" t="s">
        <v>24605</v>
      </c>
      <c r="F13234" s="85" t="s">
        <v>32</v>
      </c>
      <c r="G13234" s="86" t="s">
        <v>17751</v>
      </c>
      <c r="H13234" s="85" t="s">
        <v>1</v>
      </c>
      <c r="I13234" s="85">
        <v>1</v>
      </c>
      <c r="J13234" s="88">
        <v>0.99078287359133554</v>
      </c>
      <c r="K13234" s="146">
        <v>0.84877781942626729</v>
      </c>
      <c r="L13234" s="147">
        <v>3.7747298225470151E-9</v>
      </c>
      <c r="M13234" s="147">
        <v>0.48192565107000268</v>
      </c>
      <c r="N13234" s="87">
        <v>65.879141678110372</v>
      </c>
      <c r="O13234" s="88">
        <v>0.48573689022691552</v>
      </c>
      <c r="P13234" s="89">
        <v>7.3731514687950321</v>
      </c>
    </row>
    <row r="13235" spans="1:16">
      <c r="A13235" s="75" t="s">
        <v>24606</v>
      </c>
      <c r="B13235" s="85">
        <v>13231</v>
      </c>
      <c r="C13235" s="85">
        <v>15047</v>
      </c>
      <c r="D13235" s="85">
        <v>13231</v>
      </c>
      <c r="E13235" s="86" t="s">
        <v>24605</v>
      </c>
      <c r="F13235" s="85" t="s">
        <v>38</v>
      </c>
      <c r="G13235" s="86" t="s">
        <v>17751</v>
      </c>
      <c r="H13235" s="85" t="s">
        <v>1</v>
      </c>
      <c r="I13235" s="85">
        <v>1</v>
      </c>
      <c r="J13235" s="88">
        <v>1.3224385128715259</v>
      </c>
      <c r="K13235" s="146">
        <v>1.4223370394128436</v>
      </c>
      <c r="L13235" s="147">
        <v>5.4023373682850716E-9</v>
      </c>
      <c r="M13235" s="147">
        <v>0.49305236477953829</v>
      </c>
      <c r="N13235" s="87">
        <v>69.1377175794876</v>
      </c>
      <c r="O13235" s="88">
        <v>0.86067137746486067</v>
      </c>
      <c r="P13235" s="89">
        <v>12.448651873347528</v>
      </c>
    </row>
    <row r="13236" spans="1:16">
      <c r="A13236" s="75" t="s">
        <v>17752</v>
      </c>
      <c r="B13236" s="85">
        <v>13232</v>
      </c>
      <c r="C13236" s="85">
        <v>11714</v>
      </c>
      <c r="D13236" s="85">
        <v>13232</v>
      </c>
      <c r="E13236" s="86" t="s">
        <v>17753</v>
      </c>
      <c r="F13236" s="85" t="s">
        <v>55</v>
      </c>
      <c r="G13236" s="86" t="s">
        <v>17754</v>
      </c>
      <c r="H13236" s="85" t="s">
        <v>1</v>
      </c>
      <c r="I13236" s="85">
        <v>1</v>
      </c>
      <c r="J13236" s="88">
        <v>0.97281143689164962</v>
      </c>
      <c r="K13236" s="146">
        <v>0.98839017631437065</v>
      </c>
      <c r="L13236" s="147">
        <v>3.9357761405654346E-9</v>
      </c>
      <c r="M13236" s="147">
        <v>0.47592163618316019</v>
      </c>
      <c r="N13236" s="87">
        <v>64.93834149412524</v>
      </c>
      <c r="O13236" s="88">
        <v>0.60372924540875894</v>
      </c>
      <c r="P13236" s="89">
        <v>9.296961263837888</v>
      </c>
    </row>
    <row r="13237" spans="1:16">
      <c r="A13237" s="75" t="s">
        <v>24607</v>
      </c>
      <c r="B13237" s="85">
        <v>13233</v>
      </c>
      <c r="C13237" s="85">
        <v>15048</v>
      </c>
      <c r="D13237" s="85">
        <v>13233</v>
      </c>
      <c r="E13237" s="86" t="s">
        <v>24608</v>
      </c>
      <c r="F13237" s="85" t="s">
        <v>32</v>
      </c>
      <c r="G13237" s="86" t="s">
        <v>17754</v>
      </c>
      <c r="H13237" s="85" t="s">
        <v>1</v>
      </c>
      <c r="I13237" s="85">
        <v>1</v>
      </c>
      <c r="J13237" s="88">
        <v>0.89000730472491874</v>
      </c>
      <c r="K13237" s="146">
        <v>0.7442593394620981</v>
      </c>
      <c r="L13237" s="147">
        <v>3.372235793858903E-9</v>
      </c>
      <c r="M13237" s="147">
        <v>0.47757983503952878</v>
      </c>
      <c r="N13237" s="87">
        <v>64.257420289789181</v>
      </c>
      <c r="O13237" s="88">
        <v>0.45952793677482079</v>
      </c>
      <c r="P13237" s="89">
        <v>7.1513598694506264</v>
      </c>
    </row>
    <row r="13238" spans="1:16">
      <c r="A13238" s="75" t="s">
        <v>24609</v>
      </c>
      <c r="B13238" s="85">
        <v>13234</v>
      </c>
      <c r="C13238" s="85">
        <v>15049</v>
      </c>
      <c r="D13238" s="85">
        <v>13234</v>
      </c>
      <c r="E13238" s="86" t="s">
        <v>24608</v>
      </c>
      <c r="F13238" s="85" t="s">
        <v>38</v>
      </c>
      <c r="G13238" s="86" t="s">
        <v>17754</v>
      </c>
      <c r="H13238" s="85" t="s">
        <v>1</v>
      </c>
      <c r="I13238" s="85">
        <v>1</v>
      </c>
      <c r="J13238" s="88">
        <v>0.97351430576281572</v>
      </c>
      <c r="K13238" s="146">
        <v>0.99046243963294722</v>
      </c>
      <c r="L13238" s="147">
        <v>3.9405596574864128E-9</v>
      </c>
      <c r="M13238" s="147">
        <v>0.47590756084262009</v>
      </c>
      <c r="N13238" s="87">
        <v>64.944121378603413</v>
      </c>
      <c r="O13238" s="88">
        <v>0.6049532738282134</v>
      </c>
      <c r="P13238" s="89">
        <v>9.3149812636855867</v>
      </c>
    </row>
    <row r="13239" spans="1:16">
      <c r="A13239" s="75" t="s">
        <v>17755</v>
      </c>
      <c r="B13239" s="85">
        <v>13235</v>
      </c>
      <c r="C13239" s="85">
        <v>11715</v>
      </c>
      <c r="D13239" s="85">
        <v>13235</v>
      </c>
      <c r="E13239" s="86" t="s">
        <v>17756</v>
      </c>
      <c r="F13239" s="85" t="s">
        <v>55</v>
      </c>
      <c r="G13239" s="86" t="s">
        <v>17757</v>
      </c>
      <c r="H13239" s="85" t="s">
        <v>945</v>
      </c>
      <c r="I13239" s="85">
        <v>1</v>
      </c>
      <c r="J13239" s="88">
        <v>0.29022597521734222</v>
      </c>
      <c r="K13239" s="146">
        <v>0.21745154112306719</v>
      </c>
      <c r="L13239" s="147">
        <v>1.0081598867743319E-9</v>
      </c>
      <c r="M13239" s="147">
        <v>0.30942725819250511</v>
      </c>
      <c r="N13239" s="87">
        <v>41.277744892563177</v>
      </c>
      <c r="O13239" s="88">
        <v>1.8524500355733501E-2</v>
      </c>
      <c r="P13239" s="89">
        <v>0.44877694757668257</v>
      </c>
    </row>
    <row r="13240" spans="1:16">
      <c r="A13240" s="75" t="s">
        <v>24610</v>
      </c>
      <c r="B13240" s="85">
        <v>13236</v>
      </c>
      <c r="C13240" s="85">
        <v>15050</v>
      </c>
      <c r="D13240" s="85">
        <v>13236</v>
      </c>
      <c r="E13240" s="86" t="s">
        <v>24611</v>
      </c>
      <c r="F13240" s="85" t="s">
        <v>55</v>
      </c>
      <c r="G13240" s="86" t="s">
        <v>17757</v>
      </c>
      <c r="H13240" s="85" t="s">
        <v>945</v>
      </c>
      <c r="I13240" s="85">
        <v>1</v>
      </c>
      <c r="J13240" s="88">
        <v>0.29022597521734222</v>
      </c>
      <c r="K13240" s="146">
        <v>0.21745154112306719</v>
      </c>
      <c r="L13240" s="147">
        <v>1.0081598867743319E-9</v>
      </c>
      <c r="M13240" s="147">
        <v>0.30942725819250511</v>
      </c>
      <c r="N13240" s="87">
        <v>41.277744892563177</v>
      </c>
      <c r="O13240" s="88">
        <v>1.8524500355733501E-2</v>
      </c>
      <c r="P13240" s="89">
        <v>0.44877694757668257</v>
      </c>
    </row>
    <row r="13241" spans="1:16">
      <c r="A13241" s="75" t="s">
        <v>17758</v>
      </c>
      <c r="B13241" s="85">
        <v>13237</v>
      </c>
      <c r="C13241" s="85">
        <v>11716</v>
      </c>
      <c r="D13241" s="85">
        <v>13237</v>
      </c>
      <c r="E13241" s="86" t="s">
        <v>17759</v>
      </c>
      <c r="F13241" s="85" t="s">
        <v>55</v>
      </c>
      <c r="G13241" s="86" t="s">
        <v>17760</v>
      </c>
      <c r="H13241" s="85" t="s">
        <v>945</v>
      </c>
      <c r="I13241" s="85">
        <v>1</v>
      </c>
      <c r="J13241" s="88">
        <v>17.446999999999999</v>
      </c>
      <c r="K13241" s="146">
        <v>10.3069961599914</v>
      </c>
      <c r="L13241" s="147">
        <v>6.9261555388494999E-8</v>
      </c>
      <c r="M13241" s="147">
        <v>0.30099999999999999</v>
      </c>
      <c r="N13241" s="87">
        <v>40</v>
      </c>
      <c r="O13241" s="88">
        <v>1.4E-2</v>
      </c>
      <c r="P13241" s="89">
        <v>0.35</v>
      </c>
    </row>
    <row r="13242" spans="1:16">
      <c r="A13242" s="75" t="s">
        <v>24615</v>
      </c>
      <c r="B13242" s="85">
        <v>13238</v>
      </c>
      <c r="C13242" s="85">
        <v>15053</v>
      </c>
      <c r="D13242" s="85">
        <v>13238</v>
      </c>
      <c r="E13242" s="86" t="s">
        <v>24616</v>
      </c>
      <c r="F13242" s="85" t="s">
        <v>55</v>
      </c>
      <c r="G13242" s="86" t="s">
        <v>17760</v>
      </c>
      <c r="H13242" s="85" t="s">
        <v>945</v>
      </c>
      <c r="I13242" s="85">
        <v>1</v>
      </c>
      <c r="J13242" s="88">
        <v>17.446999999999999</v>
      </c>
      <c r="K13242" s="146">
        <v>10.3069961599914</v>
      </c>
      <c r="L13242" s="147">
        <v>6.9261555388494999E-8</v>
      </c>
      <c r="M13242" s="147">
        <v>0.30099999999999999</v>
      </c>
      <c r="N13242" s="87">
        <v>40</v>
      </c>
      <c r="O13242" s="88">
        <v>1.4E-2</v>
      </c>
      <c r="P13242" s="89">
        <v>0.35</v>
      </c>
    </row>
    <row r="13243" spans="1:16">
      <c r="A13243" s="75" t="s">
        <v>17761</v>
      </c>
      <c r="B13243" s="85">
        <v>13239</v>
      </c>
      <c r="C13243" s="85">
        <v>11717</v>
      </c>
      <c r="D13243" s="85">
        <v>13239</v>
      </c>
      <c r="E13243" s="86" t="s">
        <v>17762</v>
      </c>
      <c r="F13243" s="85" t="s">
        <v>55</v>
      </c>
      <c r="G13243" s="86" t="s">
        <v>17763</v>
      </c>
      <c r="H13243" s="85" t="s">
        <v>1</v>
      </c>
      <c r="I13243" s="85">
        <v>1</v>
      </c>
      <c r="J13243" s="88">
        <v>0.51036866127720837</v>
      </c>
      <c r="K13243" s="146">
        <v>2.5428944907454061</v>
      </c>
      <c r="L13243" s="147">
        <v>2.3252646936743779E-9</v>
      </c>
      <c r="M13243" s="147">
        <v>3.4483006709381619E-2</v>
      </c>
      <c r="N13243" s="87">
        <v>7.1179256264612354</v>
      </c>
      <c r="O13243" s="88">
        <v>0.45532967063272711</v>
      </c>
      <c r="P13243" s="89">
        <v>63.969433586102227</v>
      </c>
    </row>
    <row r="13244" spans="1:16">
      <c r="A13244" s="75" t="s">
        <v>24832</v>
      </c>
      <c r="B13244" s="85">
        <v>13240</v>
      </c>
      <c r="C13244" s="85">
        <v>15223</v>
      </c>
      <c r="D13244" s="85">
        <v>13240</v>
      </c>
      <c r="E13244" s="86" t="s">
        <v>24833</v>
      </c>
      <c r="F13244" s="85" t="s">
        <v>32</v>
      </c>
      <c r="G13244" s="86" t="s">
        <v>17763</v>
      </c>
      <c r="H13244" s="85" t="s">
        <v>1</v>
      </c>
      <c r="I13244" s="85">
        <v>1</v>
      </c>
      <c r="J13244" s="88">
        <v>0.1238367475756256</v>
      </c>
      <c r="K13244" s="146">
        <v>2.0362733141421825</v>
      </c>
      <c r="L13244" s="147">
        <v>6.7534607247961525E-10</v>
      </c>
      <c r="M13244" s="147">
        <v>1.5695247857249212E-2</v>
      </c>
      <c r="N13244" s="87">
        <v>3.332217751152617</v>
      </c>
      <c r="O13244" s="88">
        <v>0.10989520621883429</v>
      </c>
      <c r="P13244" s="89">
        <v>32.979599301642708</v>
      </c>
    </row>
    <row r="13245" spans="1:16">
      <c r="A13245" s="75" t="s">
        <v>24834</v>
      </c>
      <c r="B13245" s="85">
        <v>13241</v>
      </c>
      <c r="C13245" s="85">
        <v>15224</v>
      </c>
      <c r="D13245" s="85">
        <v>13241</v>
      </c>
      <c r="E13245" s="86" t="s">
        <v>24833</v>
      </c>
      <c r="F13245" s="85" t="s">
        <v>38</v>
      </c>
      <c r="G13245" s="86" t="s">
        <v>17763</v>
      </c>
      <c r="H13245" s="85" t="s">
        <v>1</v>
      </c>
      <c r="I13245" s="85">
        <v>1</v>
      </c>
      <c r="J13245" s="88">
        <v>0.50385893254470171</v>
      </c>
      <c r="K13245" s="146">
        <v>2.5361251418292112</v>
      </c>
      <c r="L13245" s="147">
        <v>2.2909899432153519E-9</v>
      </c>
      <c r="M13245" s="147">
        <v>3.3290588658460692E-2</v>
      </c>
      <c r="N13245" s="87">
        <v>7.0018082633741319</v>
      </c>
      <c r="O13245" s="88">
        <v>0.44938668068655779</v>
      </c>
      <c r="P13245" s="89">
        <v>64.181517656983218</v>
      </c>
    </row>
    <row r="13246" spans="1:16">
      <c r="A13246" s="75" t="s">
        <v>17764</v>
      </c>
      <c r="B13246" s="85">
        <v>13242</v>
      </c>
      <c r="C13246" s="85">
        <v>11718</v>
      </c>
      <c r="D13246" s="85">
        <v>13242</v>
      </c>
      <c r="E13246" s="86" t="s">
        <v>17765</v>
      </c>
      <c r="F13246" s="85" t="s">
        <v>55</v>
      </c>
      <c r="G13246" s="86" t="s">
        <v>17766</v>
      </c>
      <c r="H13246" s="85" t="s">
        <v>1</v>
      </c>
      <c r="I13246" s="85">
        <v>1</v>
      </c>
      <c r="J13246" s="88">
        <v>0.76533449055502578</v>
      </c>
      <c r="K13246" s="146">
        <v>3.0530445345219279</v>
      </c>
      <c r="L13246" s="147">
        <v>3.479865020415425E-9</v>
      </c>
      <c r="M13246" s="147">
        <v>5.1415467919060001E-2</v>
      </c>
      <c r="N13246" s="87">
        <v>10.679779339143931</v>
      </c>
      <c r="O13246" s="88">
        <v>0.68267364779437911</v>
      </c>
      <c r="P13246" s="89">
        <v>63.922074241011501</v>
      </c>
    </row>
    <row r="13247" spans="1:16">
      <c r="A13247" s="75" t="s">
        <v>24835</v>
      </c>
      <c r="B13247" s="85">
        <v>13243</v>
      </c>
      <c r="C13247" s="85">
        <v>15225</v>
      </c>
      <c r="D13247" s="85">
        <v>13243</v>
      </c>
      <c r="E13247" s="86" t="s">
        <v>24836</v>
      </c>
      <c r="F13247" s="85" t="s">
        <v>32</v>
      </c>
      <c r="G13247" s="86" t="s">
        <v>17766</v>
      </c>
      <c r="H13247" s="85" t="s">
        <v>1</v>
      </c>
      <c r="I13247" s="85">
        <v>1</v>
      </c>
      <c r="J13247" s="88">
        <v>0.59413164443751776</v>
      </c>
      <c r="K13247" s="146">
        <v>2.8296518824347832</v>
      </c>
      <c r="L13247" s="147">
        <v>2.7454159410646401E-9</v>
      </c>
      <c r="M13247" s="147">
        <v>4.2597734335743168E-2</v>
      </c>
      <c r="N13247" s="87">
        <v>8.9733520436585401</v>
      </c>
      <c r="O13247" s="88">
        <v>0.52960235785766219</v>
      </c>
      <c r="P13247" s="89">
        <v>59.019456194403041</v>
      </c>
    </row>
    <row r="13248" spans="1:16">
      <c r="A13248" s="75" t="s">
        <v>24837</v>
      </c>
      <c r="B13248" s="85">
        <v>13244</v>
      </c>
      <c r="C13248" s="85">
        <v>15226</v>
      </c>
      <c r="D13248" s="85">
        <v>13244</v>
      </c>
      <c r="E13248" s="86" t="s">
        <v>24836</v>
      </c>
      <c r="F13248" s="85" t="s">
        <v>38</v>
      </c>
      <c r="G13248" s="86" t="s">
        <v>17766</v>
      </c>
      <c r="H13248" s="85" t="s">
        <v>1</v>
      </c>
      <c r="I13248" s="85">
        <v>1</v>
      </c>
      <c r="J13248" s="88">
        <v>0.75699697745111061</v>
      </c>
      <c r="K13248" s="146">
        <v>3.043871048178044</v>
      </c>
      <c r="L13248" s="147">
        <v>3.43781946158458E-9</v>
      </c>
      <c r="M13248" s="147">
        <v>5.0138420994883207E-2</v>
      </c>
      <c r="N13248" s="87">
        <v>10.546012354525409</v>
      </c>
      <c r="O13248" s="88">
        <v>0.6750978155761993</v>
      </c>
      <c r="P13248" s="89">
        <v>64.014510213095605</v>
      </c>
    </row>
    <row r="13249" spans="1:16">
      <c r="A13249" s="75" t="s">
        <v>17767</v>
      </c>
      <c r="B13249" s="85">
        <v>13245</v>
      </c>
      <c r="C13249" s="85">
        <v>11719</v>
      </c>
      <c r="D13249" s="85">
        <v>13245</v>
      </c>
      <c r="E13249" s="86" t="s">
        <v>17768</v>
      </c>
      <c r="F13249" s="85" t="s">
        <v>55</v>
      </c>
      <c r="G13249" s="86" t="s">
        <v>17769</v>
      </c>
      <c r="H13249" s="85" t="s">
        <v>1</v>
      </c>
      <c r="I13249" s="85">
        <v>1</v>
      </c>
      <c r="J13249" s="88">
        <v>0.98536390250794148</v>
      </c>
      <c r="K13249" s="146">
        <v>3.7346200580582294</v>
      </c>
      <c r="L13249" s="147">
        <v>4.4752387943817516E-9</v>
      </c>
      <c r="M13249" s="147">
        <v>6.5985187687411392E-2</v>
      </c>
      <c r="N13249" s="87">
        <v>13.754433302621139</v>
      </c>
      <c r="O13249" s="88">
        <v>0.87884783839343061</v>
      </c>
      <c r="P13249" s="89">
        <v>63.895605079269338</v>
      </c>
    </row>
    <row r="13250" spans="1:16">
      <c r="A13250" s="75" t="s">
        <v>24838</v>
      </c>
      <c r="B13250" s="85">
        <v>13246</v>
      </c>
      <c r="C13250" s="85">
        <v>15227</v>
      </c>
      <c r="D13250" s="85">
        <v>13246</v>
      </c>
      <c r="E13250" s="86" t="s">
        <v>24839</v>
      </c>
      <c r="F13250" s="85" t="s">
        <v>32</v>
      </c>
      <c r="G13250" s="86" t="s">
        <v>17769</v>
      </c>
      <c r="H13250" s="85" t="s">
        <v>1</v>
      </c>
      <c r="I13250" s="85">
        <v>1</v>
      </c>
      <c r="J13250" s="88">
        <v>0.81416105639043135</v>
      </c>
      <c r="K13250" s="146">
        <v>3.5112274059710828</v>
      </c>
      <c r="L13250" s="147">
        <v>3.7407897150309456E-9</v>
      </c>
      <c r="M13250" s="147">
        <v>5.7167454104094531E-2</v>
      </c>
      <c r="N13250" s="87">
        <v>12.04800600713574</v>
      </c>
      <c r="O13250" s="88">
        <v>0.72577654845671169</v>
      </c>
      <c r="P13250" s="89">
        <v>60.240387332713141</v>
      </c>
    </row>
    <row r="13251" spans="1:16">
      <c r="A13251" s="75" t="s">
        <v>24840</v>
      </c>
      <c r="B13251" s="85">
        <v>13247</v>
      </c>
      <c r="C13251" s="85">
        <v>15228</v>
      </c>
      <c r="D13251" s="85">
        <v>13247</v>
      </c>
      <c r="E13251" s="86" t="s">
        <v>24839</v>
      </c>
      <c r="F13251" s="85" t="s">
        <v>38</v>
      </c>
      <c r="G13251" s="86" t="s">
        <v>17769</v>
      </c>
      <c r="H13251" s="85" t="s">
        <v>1</v>
      </c>
      <c r="I13251" s="85">
        <v>1</v>
      </c>
      <c r="J13251" s="88">
        <v>0.97702638940402509</v>
      </c>
      <c r="K13251" s="146">
        <v>3.7254465717143481</v>
      </c>
      <c r="L13251" s="147">
        <v>4.4331932355509053E-9</v>
      </c>
      <c r="M13251" s="147">
        <v>6.4708140763234639E-2</v>
      </c>
      <c r="N13251" s="87">
        <v>13.620666318002611</v>
      </c>
      <c r="O13251" s="88">
        <v>0.87127200617524991</v>
      </c>
      <c r="P13251" s="89">
        <v>63.966915115134888</v>
      </c>
    </row>
    <row r="13252" spans="1:16">
      <c r="A13252" s="75" t="s">
        <v>17770</v>
      </c>
      <c r="B13252" s="85">
        <v>13248</v>
      </c>
      <c r="C13252" s="85">
        <v>11720</v>
      </c>
      <c r="D13252" s="85">
        <v>13248</v>
      </c>
      <c r="E13252" s="86" t="s">
        <v>17771</v>
      </c>
      <c r="F13252" s="85" t="s">
        <v>55</v>
      </c>
      <c r="G13252" s="86" t="s">
        <v>17772</v>
      </c>
      <c r="H13252" s="85" t="s">
        <v>1</v>
      </c>
      <c r="I13252" s="85">
        <v>1</v>
      </c>
      <c r="J13252" s="88">
        <v>1.226712928157095</v>
      </c>
      <c r="K13252" s="146">
        <v>1.7898433619125862</v>
      </c>
      <c r="L13252" s="147">
        <v>4.3539440198468467E-8</v>
      </c>
      <c r="M13252" s="147">
        <v>0.1044282551620505</v>
      </c>
      <c r="N13252" s="87">
        <v>12.1738992840853</v>
      </c>
      <c r="O13252" s="88">
        <v>0.94297739731881491</v>
      </c>
      <c r="P13252" s="89">
        <v>77.458945183779434</v>
      </c>
    </row>
    <row r="13253" spans="1:16">
      <c r="A13253" s="75" t="s">
        <v>24841</v>
      </c>
      <c r="B13253" s="85">
        <v>13249</v>
      </c>
      <c r="C13253" s="85">
        <v>15229</v>
      </c>
      <c r="D13253" s="85">
        <v>13249</v>
      </c>
      <c r="E13253" s="86" t="s">
        <v>24842</v>
      </c>
      <c r="F13253" s="85" t="s">
        <v>4247</v>
      </c>
      <c r="G13253" s="86" t="s">
        <v>17772</v>
      </c>
      <c r="H13253" s="85" t="s">
        <v>1</v>
      </c>
      <c r="I13253" s="85">
        <v>1</v>
      </c>
      <c r="J13253" s="88">
        <v>0.55063352413124234</v>
      </c>
      <c r="K13253" s="146">
        <v>0.84657135822285956</v>
      </c>
      <c r="L13253" s="147">
        <v>4.4292896000548809E-8</v>
      </c>
      <c r="M13253" s="147">
        <v>3.8760118984491727E-2</v>
      </c>
      <c r="N13253" s="87">
        <v>5.0194755400873694</v>
      </c>
      <c r="O13253" s="88">
        <v>0.36172883454544841</v>
      </c>
      <c r="P13253" s="89">
        <v>72.06506569392549</v>
      </c>
    </row>
    <row r="13254" spans="1:16">
      <c r="A13254" s="75" t="s">
        <v>24843</v>
      </c>
      <c r="B13254" s="85">
        <v>13250</v>
      </c>
      <c r="C13254" s="85">
        <v>15230</v>
      </c>
      <c r="D13254" s="85">
        <v>13250</v>
      </c>
      <c r="E13254" s="86" t="s">
        <v>24842</v>
      </c>
      <c r="F13254" s="85" t="s">
        <v>4420</v>
      </c>
      <c r="G13254" s="86" t="s">
        <v>17772</v>
      </c>
      <c r="H13254" s="85" t="s">
        <v>1</v>
      </c>
      <c r="I13254" s="85">
        <v>1</v>
      </c>
      <c r="J13254" s="88">
        <v>0.66426459920073955</v>
      </c>
      <c r="K13254" s="146">
        <v>1.118800070221035</v>
      </c>
      <c r="L13254" s="147">
        <v>3.7228094124691612E-8</v>
      </c>
      <c r="M13254" s="147">
        <v>4.2790124062436298E-2</v>
      </c>
      <c r="N13254" s="87">
        <v>5.6325160436886206</v>
      </c>
      <c r="O13254" s="88">
        <v>0.37949770274798278</v>
      </c>
      <c r="P13254" s="89">
        <v>67.376231120232617</v>
      </c>
    </row>
    <row r="13255" spans="1:16">
      <c r="A13255" s="75" t="s">
        <v>24844</v>
      </c>
      <c r="B13255" s="85">
        <v>13251</v>
      </c>
      <c r="C13255" s="85">
        <v>15231</v>
      </c>
      <c r="D13255" s="85">
        <v>13251</v>
      </c>
      <c r="E13255" s="86" t="s">
        <v>24842</v>
      </c>
      <c r="F13255" s="85" t="s">
        <v>38</v>
      </c>
      <c r="G13255" s="86" t="s">
        <v>17772</v>
      </c>
      <c r="H13255" s="85" t="s">
        <v>1</v>
      </c>
      <c r="I13255" s="85">
        <v>1</v>
      </c>
      <c r="J13255" s="88">
        <v>1.189920174042838</v>
      </c>
      <c r="K13255" s="146">
        <v>1.7369637820247936</v>
      </c>
      <c r="L13255" s="147">
        <v>4.3320138715768203E-8</v>
      </c>
      <c r="M13255" s="147">
        <v>9.8992976186552964E-2</v>
      </c>
      <c r="N13255" s="87">
        <v>11.578674413223579</v>
      </c>
      <c r="O13255" s="88">
        <v>0.90994467328897199</v>
      </c>
      <c r="P13255" s="89">
        <v>78.587983461194625</v>
      </c>
    </row>
    <row r="13256" spans="1:16">
      <c r="A13256" s="75" t="s">
        <v>17773</v>
      </c>
      <c r="B13256" s="85">
        <v>13252</v>
      </c>
      <c r="C13256" s="85">
        <v>11721</v>
      </c>
      <c r="D13256" s="85">
        <v>13252</v>
      </c>
      <c r="E13256" s="86" t="s">
        <v>17774</v>
      </c>
      <c r="F13256" s="85" t="s">
        <v>55</v>
      </c>
      <c r="G13256" s="86" t="s">
        <v>17775</v>
      </c>
      <c r="H13256" s="85" t="s">
        <v>1</v>
      </c>
      <c r="I13256" s="85">
        <v>1</v>
      </c>
      <c r="J13256" s="88">
        <v>1.2924634701129061</v>
      </c>
      <c r="K13256" s="146">
        <v>1.9059542283428272</v>
      </c>
      <c r="L13256" s="147">
        <v>4.3891988435063322E-8</v>
      </c>
      <c r="M13256" s="147">
        <v>0.1091078816444068</v>
      </c>
      <c r="N13256" s="87">
        <v>13.11880843618594</v>
      </c>
      <c r="O13256" s="88">
        <v>1.0006151723490879</v>
      </c>
      <c r="P13256" s="89">
        <v>76.273327506564229</v>
      </c>
    </row>
    <row r="13257" spans="1:16">
      <c r="A13257" s="75" t="s">
        <v>24845</v>
      </c>
      <c r="B13257" s="85">
        <v>13253</v>
      </c>
      <c r="C13257" s="85">
        <v>15232</v>
      </c>
      <c r="D13257" s="85">
        <v>13253</v>
      </c>
      <c r="E13257" s="86" t="s">
        <v>24846</v>
      </c>
      <c r="F13257" s="85" t="s">
        <v>55</v>
      </c>
      <c r="G13257" s="86" t="s">
        <v>17775</v>
      </c>
      <c r="H13257" s="85" t="s">
        <v>1</v>
      </c>
      <c r="I13257" s="85">
        <v>1</v>
      </c>
      <c r="J13257" s="88">
        <v>1.2924634701129061</v>
      </c>
      <c r="K13257" s="146">
        <v>1.9059542283428272</v>
      </c>
      <c r="L13257" s="147">
        <v>4.3891988435063322E-8</v>
      </c>
      <c r="M13257" s="147">
        <v>0.1091078816444068</v>
      </c>
      <c r="N13257" s="87">
        <v>13.11880843618594</v>
      </c>
      <c r="O13257" s="88">
        <v>1.0006151723490879</v>
      </c>
      <c r="P13257" s="89">
        <v>76.273327506564229</v>
      </c>
    </row>
    <row r="13258" spans="1:16">
      <c r="A13258" s="75" t="s">
        <v>281</v>
      </c>
      <c r="B13258" s="85">
        <v>13254</v>
      </c>
      <c r="C13258" s="85">
        <v>69</v>
      </c>
      <c r="D13258" s="85">
        <v>13254</v>
      </c>
      <c r="E13258" s="86" t="s">
        <v>282</v>
      </c>
      <c r="F13258" s="85" t="s">
        <v>283</v>
      </c>
      <c r="G13258" s="86" t="s">
        <v>284</v>
      </c>
      <c r="H13258" s="85" t="s">
        <v>1</v>
      </c>
      <c r="I13258" s="85">
        <v>1</v>
      </c>
      <c r="J13258" s="88">
        <v>16.593785796667309</v>
      </c>
      <c r="K13258" s="146">
        <v>43.497236484964233</v>
      </c>
      <c r="L13258" s="147">
        <v>1.10362194956199E-7</v>
      </c>
      <c r="M13258" s="147">
        <v>2.9198223694650332</v>
      </c>
      <c r="N13258" s="87">
        <v>315.08761216887461</v>
      </c>
      <c r="O13258" s="88">
        <v>14.145531431147541</v>
      </c>
      <c r="P13258" s="89">
        <v>44.893962456277364</v>
      </c>
    </row>
    <row r="13259" spans="1:16">
      <c r="A13259" s="75" t="s">
        <v>286</v>
      </c>
      <c r="B13259" s="85">
        <v>13255</v>
      </c>
      <c r="C13259" s="85">
        <v>71</v>
      </c>
      <c r="D13259" s="85">
        <v>13255</v>
      </c>
      <c r="E13259" s="86" t="s">
        <v>282</v>
      </c>
      <c r="F13259" s="85" t="s">
        <v>38</v>
      </c>
      <c r="G13259" s="86" t="s">
        <v>284</v>
      </c>
      <c r="H13259" s="85" t="s">
        <v>1</v>
      </c>
      <c r="I13259" s="85">
        <v>1</v>
      </c>
      <c r="J13259" s="88">
        <v>16.67652986551202</v>
      </c>
      <c r="K13259" s="146">
        <v>43.508318716172241</v>
      </c>
      <c r="L13259" s="147">
        <v>1.104640143195876E-7</v>
      </c>
      <c r="M13259" s="147">
        <v>2.9507181972862782</v>
      </c>
      <c r="N13259" s="87">
        <v>318.48915367888588</v>
      </c>
      <c r="O13259" s="88">
        <v>14.24375477624835</v>
      </c>
      <c r="P13259" s="89">
        <v>44.722888084940877</v>
      </c>
    </row>
    <row r="13260" spans="1:16">
      <c r="A13260" s="75" t="s">
        <v>12331</v>
      </c>
      <c r="B13260" s="85">
        <v>13256</v>
      </c>
      <c r="C13260" s="85">
        <v>8293</v>
      </c>
      <c r="D13260" s="85">
        <v>13256</v>
      </c>
      <c r="E13260" s="86" t="s">
        <v>12332</v>
      </c>
      <c r="F13260" s="85" t="s">
        <v>283</v>
      </c>
      <c r="G13260" s="86" t="s">
        <v>284</v>
      </c>
      <c r="H13260" s="85" t="s">
        <v>1</v>
      </c>
      <c r="I13260" s="85">
        <v>1</v>
      </c>
      <c r="J13260" s="88">
        <v>16.599548740932029</v>
      </c>
      <c r="K13260" s="146">
        <v>43.505444813323898</v>
      </c>
      <c r="L13260" s="147">
        <v>1.1039431231987781E-7</v>
      </c>
      <c r="M13260" s="147">
        <v>2.9205441527928362</v>
      </c>
      <c r="N13260" s="87">
        <v>315.16941555631462</v>
      </c>
      <c r="O13260" s="88">
        <v>14.15074334017056</v>
      </c>
      <c r="P13260" s="89">
        <v>44.898846911248278</v>
      </c>
    </row>
    <row r="13261" spans="1:16">
      <c r="A13261" s="75" t="s">
        <v>12333</v>
      </c>
      <c r="B13261" s="85">
        <v>13257</v>
      </c>
      <c r="C13261" s="85">
        <v>8294</v>
      </c>
      <c r="D13261" s="85">
        <v>13257</v>
      </c>
      <c r="E13261" s="86" t="s">
        <v>12332</v>
      </c>
      <c r="F13261" s="85" t="s">
        <v>38</v>
      </c>
      <c r="G13261" s="86" t="s">
        <v>284</v>
      </c>
      <c r="H13261" s="85" t="s">
        <v>1</v>
      </c>
      <c r="I13261" s="85">
        <v>1</v>
      </c>
      <c r="J13261" s="88">
        <v>16.731383422855959</v>
      </c>
      <c r="K13261" s="146">
        <v>43.584618117789404</v>
      </c>
      <c r="L13261" s="147">
        <v>1.107741174706772E-7</v>
      </c>
      <c r="M13261" s="147">
        <v>2.9578103014539399</v>
      </c>
      <c r="N13261" s="87">
        <v>319.2833349108983</v>
      </c>
      <c r="O13261" s="88">
        <v>14.29363228683412</v>
      </c>
      <c r="P13261" s="89">
        <v>44.767862033334787</v>
      </c>
    </row>
    <row r="13262" spans="1:16">
      <c r="A13262" s="75" t="s">
        <v>288</v>
      </c>
      <c r="B13262" s="85">
        <v>13258</v>
      </c>
      <c r="C13262" s="85">
        <v>73</v>
      </c>
      <c r="D13262" s="85">
        <v>13258</v>
      </c>
      <c r="E13262" s="86" t="s">
        <v>289</v>
      </c>
      <c r="F13262" s="85" t="s">
        <v>283</v>
      </c>
      <c r="G13262" s="86" t="s">
        <v>290</v>
      </c>
      <c r="H13262" s="85" t="s">
        <v>1</v>
      </c>
      <c r="I13262" s="85">
        <v>1</v>
      </c>
      <c r="J13262" s="88">
        <v>26.509199996187551</v>
      </c>
      <c r="K13262" s="146">
        <v>55.272037239159729</v>
      </c>
      <c r="L13262" s="147">
        <v>1.54547578884218E-7</v>
      </c>
      <c r="M13262" s="147">
        <v>5.7115955195885144</v>
      </c>
      <c r="N13262" s="87">
        <v>416.03165029743877</v>
      </c>
      <c r="O13262" s="88">
        <v>22.662545575857891</v>
      </c>
      <c r="P13262" s="89">
        <v>54.473128570039009</v>
      </c>
    </row>
    <row r="13263" spans="1:16">
      <c r="A13263" s="75" t="s">
        <v>291</v>
      </c>
      <c r="B13263" s="85">
        <v>13259</v>
      </c>
      <c r="C13263" s="85">
        <v>74</v>
      </c>
      <c r="D13263" s="85">
        <v>13259</v>
      </c>
      <c r="E13263" s="86" t="s">
        <v>289</v>
      </c>
      <c r="F13263" s="85" t="s">
        <v>38</v>
      </c>
      <c r="G13263" s="86" t="s">
        <v>290</v>
      </c>
      <c r="H13263" s="85" t="s">
        <v>1</v>
      </c>
      <c r="I13263" s="85">
        <v>1</v>
      </c>
      <c r="J13263" s="88">
        <v>24.04285264722046</v>
      </c>
      <c r="K13263" s="146">
        <v>54.021465507593689</v>
      </c>
      <c r="L13263" s="147">
        <v>1.4446942507320001E-7</v>
      </c>
      <c r="M13263" s="147">
        <v>5.855246567918976</v>
      </c>
      <c r="N13263" s="87">
        <v>420.62079432200261</v>
      </c>
      <c r="O13263" s="88">
        <v>20.98597912193198</v>
      </c>
      <c r="P13263" s="89">
        <v>49.892871216125243</v>
      </c>
    </row>
    <row r="13264" spans="1:16">
      <c r="A13264" s="75" t="s">
        <v>12334</v>
      </c>
      <c r="B13264" s="85">
        <v>13260</v>
      </c>
      <c r="C13264" s="85">
        <v>8295</v>
      </c>
      <c r="D13264" s="85">
        <v>13260</v>
      </c>
      <c r="E13264" s="86" t="s">
        <v>12335</v>
      </c>
      <c r="F13264" s="85" t="s">
        <v>283</v>
      </c>
      <c r="G13264" s="86" t="s">
        <v>290</v>
      </c>
      <c r="H13264" s="85" t="s">
        <v>1</v>
      </c>
      <c r="I13264" s="85">
        <v>1</v>
      </c>
      <c r="J13264" s="88">
        <v>26.514962940452239</v>
      </c>
      <c r="K13264" s="146">
        <v>55.280245567519266</v>
      </c>
      <c r="L13264" s="147">
        <v>1.5457969624789669E-7</v>
      </c>
      <c r="M13264" s="147">
        <v>5.7123173029163183</v>
      </c>
      <c r="N13264" s="87">
        <v>416.113453684879</v>
      </c>
      <c r="O13264" s="88">
        <v>22.667757484880909</v>
      </c>
      <c r="P13264" s="89">
        <v>54.474944955870392</v>
      </c>
    </row>
    <row r="13265" spans="1:16">
      <c r="A13265" s="75" t="s">
        <v>12336</v>
      </c>
      <c r="B13265" s="85">
        <v>13261</v>
      </c>
      <c r="C13265" s="85">
        <v>8296</v>
      </c>
      <c r="D13265" s="85">
        <v>13261</v>
      </c>
      <c r="E13265" s="86" t="s">
        <v>12335</v>
      </c>
      <c r="F13265" s="85" t="s">
        <v>38</v>
      </c>
      <c r="G13265" s="86" t="s">
        <v>290</v>
      </c>
      <c r="H13265" s="85" t="s">
        <v>1</v>
      </c>
      <c r="I13265" s="85">
        <v>1</v>
      </c>
      <c r="J13265" s="88">
        <v>24.09770620456441</v>
      </c>
      <c r="K13265" s="146">
        <v>54.097764909210824</v>
      </c>
      <c r="L13265" s="147">
        <v>1.4477952822428931E-7</v>
      </c>
      <c r="M13265" s="147">
        <v>5.8623386720866364</v>
      </c>
      <c r="N13265" s="87">
        <v>421.41497555401492</v>
      </c>
      <c r="O13265" s="88">
        <v>21.035856632517721</v>
      </c>
      <c r="P13265" s="89">
        <v>49.917202408060717</v>
      </c>
    </row>
    <row r="13266" spans="1:16">
      <c r="A13266" s="75" t="s">
        <v>17776</v>
      </c>
      <c r="B13266" s="85">
        <v>13262</v>
      </c>
      <c r="C13266" s="85">
        <v>11722</v>
      </c>
      <c r="D13266" s="85">
        <v>13262</v>
      </c>
      <c r="E13266" s="86" t="s">
        <v>17777</v>
      </c>
      <c r="F13266" s="85" t="s">
        <v>55</v>
      </c>
      <c r="G13266" s="86" t="s">
        <v>17778</v>
      </c>
      <c r="H13266" s="85" t="s">
        <v>1</v>
      </c>
      <c r="I13266" s="85">
        <v>1</v>
      </c>
      <c r="J13266" s="88">
        <v>54.583036378762912</v>
      </c>
      <c r="K13266" s="146">
        <v>102.3558284243727</v>
      </c>
      <c r="L13266" s="147">
        <v>4.2648386737831122E-7</v>
      </c>
      <c r="M13266" s="147">
        <v>1274.0262248635299</v>
      </c>
      <c r="N13266" s="87">
        <v>677.5763260153974</v>
      </c>
      <c r="O13266" s="88">
        <v>47.627942995700408</v>
      </c>
      <c r="P13266" s="89">
        <v>70.291627920037598</v>
      </c>
    </row>
    <row r="13267" spans="1:16">
      <c r="A13267" s="75" t="s">
        <v>26828</v>
      </c>
      <c r="B13267" s="85">
        <v>13263</v>
      </c>
      <c r="C13267" s="85">
        <v>16719</v>
      </c>
      <c r="D13267" s="85">
        <v>13263</v>
      </c>
      <c r="E13267" s="86" t="s">
        <v>26820</v>
      </c>
      <c r="F13267" s="85" t="s">
        <v>4432</v>
      </c>
      <c r="G13267" s="86" t="s">
        <v>17778</v>
      </c>
      <c r="H13267" s="85" t="s">
        <v>1</v>
      </c>
      <c r="I13267" s="85">
        <v>1</v>
      </c>
      <c r="J13267" s="88">
        <v>54.714276793002561</v>
      </c>
      <c r="K13267" s="146">
        <v>103.63525761732956</v>
      </c>
      <c r="L13267" s="147">
        <v>4.5468268884768972E-7</v>
      </c>
      <c r="M13267" s="147">
        <v>12.30283697817389</v>
      </c>
      <c r="N13267" s="87">
        <v>668.11049294301222</v>
      </c>
      <c r="O13267" s="88">
        <v>47.572002801132591</v>
      </c>
      <c r="P13267" s="89">
        <v>71.203795335677114</v>
      </c>
    </row>
    <row r="13268" spans="1:16">
      <c r="A13268" s="75" t="s">
        <v>26843</v>
      </c>
      <c r="B13268" s="85">
        <v>13264</v>
      </c>
      <c r="C13268" s="85">
        <v>16734</v>
      </c>
      <c r="D13268" s="85">
        <v>13264</v>
      </c>
      <c r="E13268" s="86" t="s">
        <v>26820</v>
      </c>
      <c r="F13268" s="85" t="s">
        <v>38</v>
      </c>
      <c r="G13268" s="86" t="s">
        <v>17778</v>
      </c>
      <c r="H13268" s="85" t="s">
        <v>1</v>
      </c>
      <c r="I13268" s="85">
        <v>1</v>
      </c>
      <c r="J13268" s="88">
        <v>54.699348643703757</v>
      </c>
      <c r="K13268" s="146">
        <v>103.5097159233646</v>
      </c>
      <c r="L13268" s="147">
        <v>4.5437254568855259E-7</v>
      </c>
      <c r="M13268" s="147">
        <v>12.308349195970029</v>
      </c>
      <c r="N13268" s="87">
        <v>668.04645804580514</v>
      </c>
      <c r="O13268" s="88">
        <v>47.605628379670861</v>
      </c>
      <c r="P13268" s="89">
        <v>71.260954693074268</v>
      </c>
    </row>
    <row r="13269" spans="1:16">
      <c r="A13269" s="75" t="s">
        <v>26855</v>
      </c>
      <c r="B13269" s="85">
        <v>13265</v>
      </c>
      <c r="C13269" s="85">
        <v>16745</v>
      </c>
      <c r="D13269" s="85">
        <v>13265</v>
      </c>
      <c r="E13269" s="86" t="s">
        <v>26851</v>
      </c>
      <c r="F13269" s="85" t="s">
        <v>4461</v>
      </c>
      <c r="G13269" s="86" t="s">
        <v>17778</v>
      </c>
      <c r="H13269" s="85" t="s">
        <v>1</v>
      </c>
      <c r="I13269" s="85">
        <v>1</v>
      </c>
      <c r="J13269" s="88">
        <v>53.624461703937627</v>
      </c>
      <c r="K13269" s="146">
        <v>95.736094748215024</v>
      </c>
      <c r="L13269" s="147">
        <v>2.8032032986984888E-7</v>
      </c>
      <c r="M13269" s="147">
        <v>7778.5155934973309</v>
      </c>
      <c r="N13269" s="87">
        <v>721.77653950202216</v>
      </c>
      <c r="O13269" s="88">
        <v>47.492855082989863</v>
      </c>
      <c r="P13269" s="89">
        <v>65.799942896116818</v>
      </c>
    </row>
    <row r="13270" spans="1:16">
      <c r="A13270" s="75" t="s">
        <v>17779</v>
      </c>
      <c r="B13270" s="85">
        <v>13266</v>
      </c>
      <c r="C13270" s="85">
        <v>11723</v>
      </c>
      <c r="D13270" s="85">
        <v>13266</v>
      </c>
      <c r="E13270" s="86" t="s">
        <v>17780</v>
      </c>
      <c r="F13270" s="85" t="s">
        <v>55</v>
      </c>
      <c r="G13270" s="86" t="s">
        <v>17781</v>
      </c>
      <c r="H13270" s="85" t="s">
        <v>1</v>
      </c>
      <c r="I13270" s="85">
        <v>1</v>
      </c>
      <c r="J13270" s="88">
        <v>1.1965545752659861</v>
      </c>
      <c r="K13270" s="146">
        <v>1.8112887906710891</v>
      </c>
      <c r="L13270" s="147">
        <v>5.7080496596913248E-9</v>
      </c>
      <c r="M13270" s="147">
        <v>9.4150924740239408E-2</v>
      </c>
      <c r="N13270" s="87">
        <v>16.06277161135268</v>
      </c>
      <c r="O13270" s="88">
        <v>1.0631113629410189</v>
      </c>
      <c r="P13270" s="89">
        <v>66.184802265982796</v>
      </c>
    </row>
    <row r="13271" spans="1:16">
      <c r="A13271" s="75" t="s">
        <v>27420</v>
      </c>
      <c r="B13271" s="85">
        <v>13267</v>
      </c>
      <c r="C13271" s="85">
        <v>17164</v>
      </c>
      <c r="D13271" s="85">
        <v>13267</v>
      </c>
      <c r="E13271" s="86" t="s">
        <v>27421</v>
      </c>
      <c r="F13271" s="85" t="s">
        <v>55</v>
      </c>
      <c r="G13271" s="86" t="s">
        <v>17781</v>
      </c>
      <c r="H13271" s="85" t="s">
        <v>1</v>
      </c>
      <c r="I13271" s="85">
        <v>1</v>
      </c>
      <c r="J13271" s="88">
        <v>1.6637687802273711</v>
      </c>
      <c r="K13271" s="146">
        <v>2.0275884736211345</v>
      </c>
      <c r="L13271" s="147">
        <v>7.2237768227624354E-9</v>
      </c>
      <c r="M13271" s="147">
        <v>0.14606528788640241</v>
      </c>
      <c r="N13271" s="87">
        <v>20.951446827425769</v>
      </c>
      <c r="O13271" s="88">
        <v>1.4282926440242869</v>
      </c>
      <c r="P13271" s="89">
        <v>68.171551864123757</v>
      </c>
    </row>
    <row r="13272" spans="1:16">
      <c r="A13272" s="75" t="s">
        <v>27422</v>
      </c>
      <c r="B13272" s="85">
        <v>13268</v>
      </c>
      <c r="C13272" s="85">
        <v>17165</v>
      </c>
      <c r="D13272" s="85">
        <v>13268</v>
      </c>
      <c r="E13272" s="86" t="s">
        <v>27423</v>
      </c>
      <c r="F13272" s="85" t="s">
        <v>55</v>
      </c>
      <c r="G13272" s="86" t="s">
        <v>17781</v>
      </c>
      <c r="H13272" s="85" t="s">
        <v>1</v>
      </c>
      <c r="I13272" s="85">
        <v>1</v>
      </c>
      <c r="J13272" s="88">
        <v>0.58445832291103472</v>
      </c>
      <c r="K13272" s="146">
        <v>1.0988337875155749</v>
      </c>
      <c r="L13272" s="147">
        <v>3.7120943476482009E-9</v>
      </c>
      <c r="M13272" s="147">
        <v>2.9501742497897051E-2</v>
      </c>
      <c r="N13272" s="87">
        <v>6.3032248153736461</v>
      </c>
      <c r="O13272" s="88">
        <v>0.521998366428436</v>
      </c>
      <c r="P13272" s="89">
        <v>82.814492853765159</v>
      </c>
    </row>
    <row r="13273" spans="1:16">
      <c r="A13273" s="75" t="s">
        <v>27438</v>
      </c>
      <c r="B13273" s="85">
        <v>13269</v>
      </c>
      <c r="C13273" s="85">
        <v>17176</v>
      </c>
      <c r="D13273" s="85">
        <v>13269</v>
      </c>
      <c r="E13273" s="86" t="s">
        <v>27439</v>
      </c>
      <c r="F13273" s="85" t="s">
        <v>55</v>
      </c>
      <c r="G13273" s="86" t="s">
        <v>17781</v>
      </c>
      <c r="H13273" s="85" t="s">
        <v>1</v>
      </c>
      <c r="I13273" s="85">
        <v>1</v>
      </c>
      <c r="J13273" s="88">
        <v>2.614676131843789</v>
      </c>
      <c r="K13273" s="146">
        <v>4.9296096042157966</v>
      </c>
      <c r="L13273" s="147">
        <v>1.65880207195035E-8</v>
      </c>
      <c r="M13273" s="147">
        <v>0.1263136832170049</v>
      </c>
      <c r="N13273" s="87">
        <v>27.96031496146119</v>
      </c>
      <c r="O13273" s="88">
        <v>2.334032583517188</v>
      </c>
      <c r="P13273" s="89">
        <v>83.476619871209522</v>
      </c>
    </row>
    <row r="13274" spans="1:16">
      <c r="A13274" s="75" t="s">
        <v>27492</v>
      </c>
      <c r="B13274" s="85">
        <v>13270</v>
      </c>
      <c r="C13274" s="85">
        <v>17211</v>
      </c>
      <c r="D13274" s="85">
        <v>13270</v>
      </c>
      <c r="E13274" s="86" t="s">
        <v>27493</v>
      </c>
      <c r="F13274" s="85" t="s">
        <v>55</v>
      </c>
      <c r="G13274" s="86" t="s">
        <v>17781</v>
      </c>
      <c r="H13274" s="85" t="s">
        <v>1</v>
      </c>
      <c r="I13274" s="85">
        <v>1</v>
      </c>
      <c r="J13274" s="88">
        <v>1.2905915419334779</v>
      </c>
      <c r="K13274" s="146">
        <v>1.9102934233938167</v>
      </c>
      <c r="L13274" s="147">
        <v>5.9693636287957226E-9</v>
      </c>
      <c r="M13274" s="147">
        <v>0.1049339011470885</v>
      </c>
      <c r="N13274" s="87">
        <v>17.641221081876019</v>
      </c>
      <c r="O13274" s="88">
        <v>1.1461450664443349</v>
      </c>
      <c r="P13274" s="89">
        <v>64.96971276108799</v>
      </c>
    </row>
    <row r="13275" spans="1:16">
      <c r="A13275" s="75" t="s">
        <v>3159</v>
      </c>
      <c r="B13275" s="85">
        <v>13271</v>
      </c>
      <c r="C13275" s="85">
        <v>1694</v>
      </c>
      <c r="D13275" s="85">
        <v>13271</v>
      </c>
      <c r="E13275" s="86" t="s">
        <v>3132</v>
      </c>
      <c r="F13275" s="85" t="s">
        <v>55</v>
      </c>
      <c r="G13275" s="86" t="s">
        <v>3160</v>
      </c>
      <c r="H13275" s="85" t="s">
        <v>1</v>
      </c>
      <c r="I13275" s="85">
        <v>1</v>
      </c>
      <c r="J13275" s="88">
        <v>2.672508227936591</v>
      </c>
      <c r="K13275" s="146">
        <v>7.3670416463585031</v>
      </c>
      <c r="L13275" s="147">
        <v>1.715018282400817E-8</v>
      </c>
      <c r="M13275" s="147">
        <v>0.60077348865076208</v>
      </c>
      <c r="N13275" s="87">
        <v>60.427923461838112</v>
      </c>
      <c r="O13275" s="88">
        <v>2.2071529694487859</v>
      </c>
      <c r="P13275" s="89">
        <v>36.52538169448539</v>
      </c>
    </row>
    <row r="13276" spans="1:16">
      <c r="A13276" s="75" t="s">
        <v>17782</v>
      </c>
      <c r="B13276" s="85">
        <v>13272</v>
      </c>
      <c r="C13276" s="85">
        <v>11724</v>
      </c>
      <c r="D13276" s="85">
        <v>13272</v>
      </c>
      <c r="E13276" s="86" t="s">
        <v>17783</v>
      </c>
      <c r="F13276" s="85" t="s">
        <v>55</v>
      </c>
      <c r="G13276" s="86" t="s">
        <v>3160</v>
      </c>
      <c r="H13276" s="85" t="s">
        <v>1</v>
      </c>
      <c r="I13276" s="85">
        <v>1</v>
      </c>
      <c r="J13276" s="88">
        <v>0.65764701814518689</v>
      </c>
      <c r="K13276" s="146">
        <v>2.9374360874920256</v>
      </c>
      <c r="L13276" s="147">
        <v>5.7965043105061249E-9</v>
      </c>
      <c r="M13276" s="147">
        <v>0.22517608745454409</v>
      </c>
      <c r="N13276" s="87">
        <v>8.2613122069284781</v>
      </c>
      <c r="O13276" s="88">
        <v>0.5759101360198291</v>
      </c>
      <c r="P13276" s="89">
        <v>69.711702159958691</v>
      </c>
    </row>
    <row r="13277" spans="1:16">
      <c r="A13277" s="75" t="s">
        <v>24851</v>
      </c>
      <c r="B13277" s="85">
        <v>13273</v>
      </c>
      <c r="C13277" s="85">
        <v>15235</v>
      </c>
      <c r="D13277" s="85">
        <v>13273</v>
      </c>
      <c r="E13277" s="86" t="s">
        <v>24852</v>
      </c>
      <c r="F13277" s="85" t="s">
        <v>509</v>
      </c>
      <c r="G13277" s="86" t="s">
        <v>3160</v>
      </c>
      <c r="H13277" s="85" t="s">
        <v>1</v>
      </c>
      <c r="I13277" s="85">
        <v>1</v>
      </c>
      <c r="J13277" s="88">
        <v>0.50741436689685626</v>
      </c>
      <c r="K13277" s="146">
        <v>2.6817444631461953</v>
      </c>
      <c r="L13277" s="147">
        <v>4.9833375545967187E-9</v>
      </c>
      <c r="M13277" s="147">
        <v>0.20150508813116449</v>
      </c>
      <c r="N13277" s="87">
        <v>5.2536189080257456</v>
      </c>
      <c r="O13277" s="88">
        <v>0.4465991361552189</v>
      </c>
      <c r="P13277" s="89">
        <v>85.007904831651771</v>
      </c>
    </row>
    <row r="13278" spans="1:16">
      <c r="A13278" s="75" t="s">
        <v>17784</v>
      </c>
      <c r="B13278" s="85">
        <v>13274</v>
      </c>
      <c r="C13278" s="85">
        <v>11725</v>
      </c>
      <c r="D13278" s="85">
        <v>13274</v>
      </c>
      <c r="E13278" s="86" t="s">
        <v>17785</v>
      </c>
      <c r="F13278" s="85" t="s">
        <v>283</v>
      </c>
      <c r="G13278" s="86" t="s">
        <v>17786</v>
      </c>
      <c r="H13278" s="85" t="s">
        <v>1</v>
      </c>
      <c r="I13278" s="85">
        <v>1</v>
      </c>
      <c r="J13278" s="88">
        <v>0.97516701929497174</v>
      </c>
      <c r="K13278" s="146">
        <v>4.4082207246414358</v>
      </c>
      <c r="L13278" s="147">
        <v>1.8793847620903811E-8</v>
      </c>
      <c r="M13278" s="147">
        <v>0.1250331960550731</v>
      </c>
      <c r="N13278" s="87">
        <v>11.85535012489283</v>
      </c>
      <c r="O13278" s="88">
        <v>0.83911643560358351</v>
      </c>
      <c r="P13278" s="89">
        <v>70.779557479426956</v>
      </c>
    </row>
    <row r="13279" spans="1:16">
      <c r="A13279" s="75" t="s">
        <v>17787</v>
      </c>
      <c r="B13279" s="85">
        <v>13275</v>
      </c>
      <c r="C13279" s="85">
        <v>11726</v>
      </c>
      <c r="D13279" s="85">
        <v>13275</v>
      </c>
      <c r="E13279" s="86" t="s">
        <v>17785</v>
      </c>
      <c r="F13279" s="85" t="s">
        <v>38</v>
      </c>
      <c r="G13279" s="86" t="s">
        <v>17786</v>
      </c>
      <c r="H13279" s="85" t="s">
        <v>1</v>
      </c>
      <c r="I13279" s="85">
        <v>1</v>
      </c>
      <c r="J13279" s="88">
        <v>0.90237461980869627</v>
      </c>
      <c r="K13279" s="146">
        <v>4.3662054342100642</v>
      </c>
      <c r="L13279" s="147">
        <v>1.8707702047794849E-8</v>
      </c>
      <c r="M13279" s="147">
        <v>0.12728630362231941</v>
      </c>
      <c r="N13279" s="87">
        <v>12.519053776767819</v>
      </c>
      <c r="O13279" s="88">
        <v>0.83339044656854389</v>
      </c>
      <c r="P13279" s="89">
        <v>66.569763292742195</v>
      </c>
    </row>
    <row r="13280" spans="1:16">
      <c r="A13280" s="75" t="s">
        <v>24853</v>
      </c>
      <c r="B13280" s="85">
        <v>13276</v>
      </c>
      <c r="C13280" s="85">
        <v>15236</v>
      </c>
      <c r="D13280" s="85">
        <v>13276</v>
      </c>
      <c r="E13280" s="86" t="s">
        <v>24854</v>
      </c>
      <c r="F13280" s="85" t="s">
        <v>283</v>
      </c>
      <c r="G13280" s="86" t="s">
        <v>17786</v>
      </c>
      <c r="H13280" s="85" t="s">
        <v>1</v>
      </c>
      <c r="I13280" s="85">
        <v>1</v>
      </c>
      <c r="J13280" s="88">
        <v>0.89771114729817991</v>
      </c>
      <c r="K13280" s="146">
        <v>4.3081808976564355</v>
      </c>
      <c r="L13280" s="147">
        <v>1.8389178848771198E-8</v>
      </c>
      <c r="M13280" s="147">
        <v>0.115029972764798</v>
      </c>
      <c r="N13280" s="87">
        <v>10.731577568195799</v>
      </c>
      <c r="O13280" s="88">
        <v>0.76904446783713842</v>
      </c>
      <c r="P13280" s="89">
        <v>71.661828184169835</v>
      </c>
    </row>
    <row r="13281" spans="1:16">
      <c r="A13281" s="75" t="s">
        <v>24855</v>
      </c>
      <c r="B13281" s="85">
        <v>13277</v>
      </c>
      <c r="C13281" s="85">
        <v>15237</v>
      </c>
      <c r="D13281" s="85">
        <v>13277</v>
      </c>
      <c r="E13281" s="86" t="s">
        <v>24854</v>
      </c>
      <c r="F13281" s="85" t="s">
        <v>38</v>
      </c>
      <c r="G13281" s="86" t="s">
        <v>17786</v>
      </c>
      <c r="H13281" s="85" t="s">
        <v>1</v>
      </c>
      <c r="I13281" s="85">
        <v>1</v>
      </c>
      <c r="J13281" s="88">
        <v>0.82473884958749333</v>
      </c>
      <c r="K13281" s="146">
        <v>4.2676544204190723</v>
      </c>
      <c r="L13281" s="147">
        <v>1.8295613589559581E-8</v>
      </c>
      <c r="M13281" s="147">
        <v>0.117025458988155</v>
      </c>
      <c r="N13281" s="87">
        <v>11.375674946905439</v>
      </c>
      <c r="O13281" s="88">
        <v>0.7628745772176867</v>
      </c>
      <c r="P13281" s="89">
        <v>67.061917712866247</v>
      </c>
    </row>
    <row r="13282" spans="1:16">
      <c r="A13282" s="75" t="s">
        <v>2431</v>
      </c>
      <c r="B13282" s="85">
        <v>13278</v>
      </c>
      <c r="C13282" s="85">
        <v>1223</v>
      </c>
      <c r="D13282" s="85">
        <v>13278</v>
      </c>
      <c r="E13282" s="86" t="s">
        <v>2428</v>
      </c>
      <c r="F13282" s="85" t="s">
        <v>232</v>
      </c>
      <c r="G13282" s="86" t="s">
        <v>2432</v>
      </c>
      <c r="H13282" s="85" t="s">
        <v>1</v>
      </c>
      <c r="I13282" s="85">
        <v>-1</v>
      </c>
      <c r="J13282" s="88">
        <v>0</v>
      </c>
      <c r="K13282" s="146">
        <v>0</v>
      </c>
      <c r="L13282" s="147">
        <v>0</v>
      </c>
      <c r="M13282" s="147">
        <v>0</v>
      </c>
      <c r="N13282" s="87">
        <v>0</v>
      </c>
      <c r="O13282" s="88">
        <v>0</v>
      </c>
      <c r="P13282" s="89" t="e">
        <v>#DIV/0!</v>
      </c>
    </row>
    <row r="13283" spans="1:16">
      <c r="A13283" s="75" t="s">
        <v>2440</v>
      </c>
      <c r="B13283" s="85">
        <v>13279</v>
      </c>
      <c r="C13283" s="85">
        <v>1227</v>
      </c>
      <c r="D13283" s="85">
        <v>13279</v>
      </c>
      <c r="E13283" s="86" t="s">
        <v>2437</v>
      </c>
      <c r="F13283" s="85" t="s">
        <v>232</v>
      </c>
      <c r="G13283" s="86" t="s">
        <v>2432</v>
      </c>
      <c r="H13283" s="85" t="s">
        <v>1</v>
      </c>
      <c r="I13283" s="85">
        <v>-1</v>
      </c>
      <c r="J13283" s="88">
        <v>0</v>
      </c>
      <c r="K13283" s="146">
        <v>0</v>
      </c>
      <c r="L13283" s="147">
        <v>0</v>
      </c>
      <c r="M13283" s="147">
        <v>0</v>
      </c>
      <c r="N13283" s="87">
        <v>0</v>
      </c>
      <c r="O13283" s="88">
        <v>0</v>
      </c>
      <c r="P13283" s="89" t="e">
        <v>#DIV/0!</v>
      </c>
    </row>
    <row r="13284" spans="1:16">
      <c r="A13284" s="75" t="s">
        <v>2445</v>
      </c>
      <c r="B13284" s="85">
        <v>13280</v>
      </c>
      <c r="C13284" s="85">
        <v>1230</v>
      </c>
      <c r="D13284" s="85">
        <v>13280</v>
      </c>
      <c r="E13284" s="86" t="s">
        <v>2442</v>
      </c>
      <c r="F13284" s="85" t="s">
        <v>232</v>
      </c>
      <c r="G13284" s="86" t="s">
        <v>2432</v>
      </c>
      <c r="H13284" s="85" t="s">
        <v>1</v>
      </c>
      <c r="I13284" s="85">
        <v>-1</v>
      </c>
      <c r="J13284" s="88">
        <v>0</v>
      </c>
      <c r="K13284" s="146">
        <v>0</v>
      </c>
      <c r="L13284" s="147">
        <v>0</v>
      </c>
      <c r="M13284" s="147">
        <v>0</v>
      </c>
      <c r="N13284" s="87">
        <v>0</v>
      </c>
      <c r="O13284" s="88">
        <v>0</v>
      </c>
      <c r="P13284" s="89" t="e">
        <v>#DIV/0!</v>
      </c>
    </row>
    <row r="13285" spans="1:16">
      <c r="A13285" s="75" t="s">
        <v>17788</v>
      </c>
      <c r="B13285" s="85">
        <v>13281</v>
      </c>
      <c r="C13285" s="85">
        <v>11727</v>
      </c>
      <c r="D13285" s="85">
        <v>13281</v>
      </c>
      <c r="E13285" s="86" t="s">
        <v>17789</v>
      </c>
      <c r="F13285" s="85" t="s">
        <v>55</v>
      </c>
      <c r="G13285" s="86" t="s">
        <v>2432</v>
      </c>
      <c r="H13285" s="85" t="s">
        <v>1</v>
      </c>
      <c r="I13285" s="85">
        <v>-1</v>
      </c>
      <c r="J13285" s="88">
        <v>1.2803887117310869E-2</v>
      </c>
      <c r="K13285" s="146">
        <v>4.3131521122045928E-2</v>
      </c>
      <c r="L13285" s="147">
        <v>1.270569960840911E-10</v>
      </c>
      <c r="M13285" s="147">
        <v>3.0231922495575119E-3</v>
      </c>
      <c r="N13285" s="87">
        <v>0.32868476574112271</v>
      </c>
      <c r="O13285" s="88">
        <v>1.081674369191991E-2</v>
      </c>
      <c r="P13285" s="89">
        <v>32.909172615682913</v>
      </c>
    </row>
    <row r="13286" spans="1:16">
      <c r="A13286" s="75" t="s">
        <v>29725</v>
      </c>
      <c r="B13286" s="85">
        <v>13282</v>
      </c>
      <c r="C13286" s="85">
        <v>18969</v>
      </c>
      <c r="D13286" s="85">
        <v>13282</v>
      </c>
      <c r="E13286" s="86" t="s">
        <v>29726</v>
      </c>
      <c r="F13286" s="85" t="s">
        <v>32</v>
      </c>
      <c r="G13286" s="86" t="s">
        <v>2432</v>
      </c>
      <c r="H13286" s="85" t="s">
        <v>1</v>
      </c>
      <c r="I13286" s="85">
        <v>-1</v>
      </c>
      <c r="J13286" s="88">
        <v>8.5046824473093349E-3</v>
      </c>
      <c r="K13286" s="146">
        <v>3.7359457142293273E-2</v>
      </c>
      <c r="L13286" s="147">
        <v>1.058182790920912E-10</v>
      </c>
      <c r="M13286" s="147">
        <v>2.4998919222937298E-3</v>
      </c>
      <c r="N13286" s="87">
        <v>0.26524283504129342</v>
      </c>
      <c r="O13286" s="88">
        <v>6.0185901424840869E-3</v>
      </c>
      <c r="P13286" s="89">
        <v>22.690867942001535</v>
      </c>
    </row>
    <row r="13287" spans="1:16">
      <c r="A13287" s="75" t="s">
        <v>29727</v>
      </c>
      <c r="B13287" s="85">
        <v>13283</v>
      </c>
      <c r="C13287" s="85">
        <v>18970</v>
      </c>
      <c r="D13287" s="85">
        <v>13283</v>
      </c>
      <c r="E13287" s="86" t="s">
        <v>29726</v>
      </c>
      <c r="F13287" s="85" t="s">
        <v>38</v>
      </c>
      <c r="G13287" s="86" t="s">
        <v>2432</v>
      </c>
      <c r="H13287" s="85" t="s">
        <v>1</v>
      </c>
      <c r="I13287" s="85">
        <v>-1</v>
      </c>
      <c r="J13287" s="88">
        <v>9.5029252628417334E-3</v>
      </c>
      <c r="K13287" s="146">
        <v>3.9714906656082134E-2</v>
      </c>
      <c r="L13287" s="147">
        <v>1.1153401732430139E-10</v>
      </c>
      <c r="M13287" s="147">
        <v>2.598336982115567E-3</v>
      </c>
      <c r="N13287" s="87">
        <v>0.28148176097971939</v>
      </c>
      <c r="O13287" s="88">
        <v>7.8182996855334034E-3</v>
      </c>
      <c r="P13287" s="89">
        <v>27.775510776688325</v>
      </c>
    </row>
    <row r="13288" spans="1:16">
      <c r="A13288" s="75" t="s">
        <v>3161</v>
      </c>
      <c r="B13288" s="85">
        <v>13284</v>
      </c>
      <c r="C13288" s="85">
        <v>1695</v>
      </c>
      <c r="D13288" s="85">
        <v>13284</v>
      </c>
      <c r="E13288" s="86" t="s">
        <v>3132</v>
      </c>
      <c r="F13288" s="85" t="s">
        <v>55</v>
      </c>
      <c r="G13288" s="86" t="s">
        <v>3162</v>
      </c>
      <c r="H13288" s="85" t="s">
        <v>1</v>
      </c>
      <c r="I13288" s="85">
        <v>1</v>
      </c>
      <c r="J13288" s="88">
        <v>4.6856196768789253</v>
      </c>
      <c r="K13288" s="146">
        <v>12.916388783287541</v>
      </c>
      <c r="L13288" s="147">
        <v>3.0068844414480273E-8</v>
      </c>
      <c r="M13288" s="147">
        <v>1.0533161508515281</v>
      </c>
      <c r="N13288" s="87">
        <v>105.94626585091289</v>
      </c>
      <c r="O13288" s="88">
        <v>3.8697277993100201</v>
      </c>
      <c r="P13288" s="89">
        <v>36.525381694485425</v>
      </c>
    </row>
    <row r="13289" spans="1:16">
      <c r="A13289" s="75" t="s">
        <v>17790</v>
      </c>
      <c r="B13289" s="85">
        <v>13285</v>
      </c>
      <c r="C13289" s="85">
        <v>11728</v>
      </c>
      <c r="D13289" s="85">
        <v>13285</v>
      </c>
      <c r="E13289" s="86" t="s">
        <v>17791</v>
      </c>
      <c r="F13289" s="85" t="s">
        <v>55</v>
      </c>
      <c r="G13289" s="86" t="s">
        <v>3162</v>
      </c>
      <c r="H13289" s="85" t="s">
        <v>1</v>
      </c>
      <c r="I13289" s="85">
        <v>1</v>
      </c>
      <c r="J13289" s="88">
        <v>4.9779895498534872</v>
      </c>
      <c r="K13289" s="146">
        <v>18.073181397382541</v>
      </c>
      <c r="L13289" s="147">
        <v>4.2554465651181669E-8</v>
      </c>
      <c r="M13289" s="147">
        <v>1.067477169137842</v>
      </c>
      <c r="N13289" s="87">
        <v>107.91081795866489</v>
      </c>
      <c r="O13289" s="88">
        <v>4.1357048642302541</v>
      </c>
      <c r="P13289" s="89">
        <v>38.32521097017753</v>
      </c>
    </row>
    <row r="13290" spans="1:16">
      <c r="A13290" s="75" t="s">
        <v>24856</v>
      </c>
      <c r="B13290" s="85">
        <v>13286</v>
      </c>
      <c r="C13290" s="85">
        <v>15238</v>
      </c>
      <c r="D13290" s="85">
        <v>13286</v>
      </c>
      <c r="E13290" s="86" t="s">
        <v>24857</v>
      </c>
      <c r="F13290" s="85" t="s">
        <v>55</v>
      </c>
      <c r="G13290" s="86" t="s">
        <v>3162</v>
      </c>
      <c r="H13290" s="85" t="s">
        <v>1</v>
      </c>
      <c r="I13290" s="85">
        <v>1</v>
      </c>
      <c r="J13290" s="88">
        <v>7.5907230052463097</v>
      </c>
      <c r="K13290" s="146">
        <v>74.94398108496803</v>
      </c>
      <c r="L13290" s="147">
        <v>1.7875354108882561E-7</v>
      </c>
      <c r="M13290" s="147">
        <v>1.1410168892155761</v>
      </c>
      <c r="N13290" s="87">
        <v>120.3586580567686</v>
      </c>
      <c r="O13290" s="88">
        <v>6.5137582332629229</v>
      </c>
      <c r="P13290" s="89">
        <v>54.119565126678552</v>
      </c>
    </row>
    <row r="13291" spans="1:16">
      <c r="A13291" s="75" t="s">
        <v>3163</v>
      </c>
      <c r="B13291" s="85">
        <v>13287</v>
      </c>
      <c r="C13291" s="85">
        <v>1696</v>
      </c>
      <c r="D13291" s="85">
        <v>13287</v>
      </c>
      <c r="E13291" s="86" t="s">
        <v>3132</v>
      </c>
      <c r="F13291" s="85" t="s">
        <v>55</v>
      </c>
      <c r="G13291" s="86" t="s">
        <v>58</v>
      </c>
      <c r="H13291" s="85" t="s">
        <v>1</v>
      </c>
      <c r="I13291" s="85">
        <v>1</v>
      </c>
      <c r="J13291" s="88">
        <v>18.813685927756829</v>
      </c>
      <c r="K13291" s="146">
        <v>51.861845102084217</v>
      </c>
      <c r="L13291" s="147">
        <v>1.2073233297531099E-7</v>
      </c>
      <c r="M13291" s="147">
        <v>4.2292718170319477</v>
      </c>
      <c r="N13291" s="87">
        <v>425.39512559529652</v>
      </c>
      <c r="O13291" s="88">
        <v>15.537719333341769</v>
      </c>
      <c r="P13291" s="89">
        <v>36.525381694485418</v>
      </c>
    </row>
    <row r="13292" spans="1:16">
      <c r="A13292" s="75" t="s">
        <v>17792</v>
      </c>
      <c r="B13292" s="85">
        <v>13288</v>
      </c>
      <c r="C13292" s="85">
        <v>11729</v>
      </c>
      <c r="D13292" s="85">
        <v>13288</v>
      </c>
      <c r="E13292" s="86" t="s">
        <v>57</v>
      </c>
      <c r="F13292" s="85" t="s">
        <v>55</v>
      </c>
      <c r="G13292" s="86" t="s">
        <v>58</v>
      </c>
      <c r="H13292" s="85" t="s">
        <v>1</v>
      </c>
      <c r="I13292" s="85">
        <v>1</v>
      </c>
      <c r="J13292" s="88">
        <v>17.52799886675076</v>
      </c>
      <c r="K13292" s="146">
        <v>183.21069740036046</v>
      </c>
      <c r="L13292" s="147">
        <v>4.36787681671876E-7</v>
      </c>
      <c r="M13292" s="147">
        <v>2.7422443132980829</v>
      </c>
      <c r="N13292" s="87">
        <v>280.14803458477218</v>
      </c>
      <c r="O13292" s="88">
        <v>14.99369361434163</v>
      </c>
      <c r="P13292" s="89">
        <v>53.520609689676661</v>
      </c>
    </row>
    <row r="13293" spans="1:16">
      <c r="A13293" s="75" t="s">
        <v>26225</v>
      </c>
      <c r="B13293" s="85">
        <v>13289</v>
      </c>
      <c r="C13293" s="85">
        <v>16300</v>
      </c>
      <c r="D13293" s="85">
        <v>13289</v>
      </c>
      <c r="E13293" s="86" t="s">
        <v>26224</v>
      </c>
      <c r="F13293" s="85" t="s">
        <v>891</v>
      </c>
      <c r="G13293" s="86" t="s">
        <v>58</v>
      </c>
      <c r="H13293" s="85" t="s">
        <v>1</v>
      </c>
      <c r="I13293" s="85">
        <v>1</v>
      </c>
      <c r="J13293" s="88">
        <v>8.5474131099115898</v>
      </c>
      <c r="K13293" s="146">
        <v>713.39685367897744</v>
      </c>
      <c r="L13293" s="147">
        <v>1.5805336087464699E-6</v>
      </c>
      <c r="M13293" s="147">
        <v>1.9313259510715941</v>
      </c>
      <c r="N13293" s="87">
        <v>137.361817434714</v>
      </c>
      <c r="O13293" s="88">
        <v>7.4600179696807922</v>
      </c>
      <c r="P13293" s="89">
        <v>54.309254995307747</v>
      </c>
    </row>
    <row r="13294" spans="1:16">
      <c r="A13294" s="75" t="s">
        <v>26232</v>
      </c>
      <c r="B13294" s="85">
        <v>13290</v>
      </c>
      <c r="C13294" s="85">
        <v>16306</v>
      </c>
      <c r="D13294" s="85">
        <v>13290</v>
      </c>
      <c r="E13294" s="86" t="s">
        <v>26230</v>
      </c>
      <c r="F13294" s="85" t="s">
        <v>243</v>
      </c>
      <c r="G13294" s="86" t="s">
        <v>58</v>
      </c>
      <c r="H13294" s="85" t="s">
        <v>1</v>
      </c>
      <c r="I13294" s="85">
        <v>1</v>
      </c>
      <c r="J13294" s="88">
        <v>50.531578684465352</v>
      </c>
      <c r="K13294" s="146">
        <v>267.87161591525324</v>
      </c>
      <c r="L13294" s="147">
        <v>5.4167000022211867E-7</v>
      </c>
      <c r="M13294" s="147">
        <v>4.4479690512286583</v>
      </c>
      <c r="N13294" s="87">
        <v>801.91898497123964</v>
      </c>
      <c r="O13294" s="88">
        <v>46.093829682200301</v>
      </c>
      <c r="P13294" s="89">
        <v>57.479409449139588</v>
      </c>
    </row>
    <row r="13295" spans="1:16">
      <c r="A13295" s="75" t="s">
        <v>26661</v>
      </c>
      <c r="B13295" s="85">
        <v>13291</v>
      </c>
      <c r="C13295" s="85">
        <v>16603</v>
      </c>
      <c r="D13295" s="85">
        <v>13291</v>
      </c>
      <c r="E13295" s="86" t="s">
        <v>26662</v>
      </c>
      <c r="F13295" s="85" t="s">
        <v>55</v>
      </c>
      <c r="G13295" s="86" t="s">
        <v>58</v>
      </c>
      <c r="H13295" s="85" t="s">
        <v>1</v>
      </c>
      <c r="I13295" s="85">
        <v>1</v>
      </c>
      <c r="J13295" s="88">
        <v>5.6270362602691861</v>
      </c>
      <c r="K13295" s="146">
        <v>21.242824537306436</v>
      </c>
      <c r="L13295" s="147">
        <v>4.3928730705838308E-8</v>
      </c>
      <c r="M13295" s="147">
        <v>1.5784287544394371</v>
      </c>
      <c r="N13295" s="87">
        <v>73.39690746932763</v>
      </c>
      <c r="O13295" s="88">
        <v>4.9432599421774626</v>
      </c>
      <c r="P13295" s="89">
        <v>67.349703313361502</v>
      </c>
    </row>
    <row r="13296" spans="1:16">
      <c r="A13296" s="75" t="s">
        <v>27397</v>
      </c>
      <c r="B13296" s="85">
        <v>13292</v>
      </c>
      <c r="C13296" s="85">
        <v>17144</v>
      </c>
      <c r="D13296" s="85">
        <v>13292</v>
      </c>
      <c r="E13296" s="86" t="s">
        <v>27395</v>
      </c>
      <c r="F13296" s="85" t="s">
        <v>55</v>
      </c>
      <c r="G13296" s="86" t="s">
        <v>58</v>
      </c>
      <c r="H13296" s="85" t="s">
        <v>1</v>
      </c>
      <c r="I13296" s="85">
        <v>1</v>
      </c>
      <c r="J13296" s="88">
        <v>10.495196650477659</v>
      </c>
      <c r="K13296" s="146">
        <v>151.56427509831681</v>
      </c>
      <c r="L13296" s="147">
        <v>3.4479850163091342E-7</v>
      </c>
      <c r="M13296" s="147">
        <v>1.516776764911252</v>
      </c>
      <c r="N13296" s="87">
        <v>111.90007839500321</v>
      </c>
      <c r="O13296" s="88">
        <v>9.4426816069393595</v>
      </c>
      <c r="P13296" s="89">
        <v>84.384941837190112</v>
      </c>
    </row>
    <row r="13297" spans="1:16">
      <c r="A13297" s="75" t="s">
        <v>27402</v>
      </c>
      <c r="B13297" s="85">
        <v>13293</v>
      </c>
      <c r="C13297" s="85">
        <v>17148</v>
      </c>
      <c r="D13297" s="85">
        <v>13293</v>
      </c>
      <c r="E13297" s="86" t="s">
        <v>27401</v>
      </c>
      <c r="F13297" s="85" t="s">
        <v>283</v>
      </c>
      <c r="G13297" s="86" t="s">
        <v>58</v>
      </c>
      <c r="H13297" s="85" t="s">
        <v>1</v>
      </c>
      <c r="I13297" s="85">
        <v>1</v>
      </c>
      <c r="J13297" s="88">
        <v>33.92514949138878</v>
      </c>
      <c r="K13297" s="146">
        <v>88.649191281420784</v>
      </c>
      <c r="L13297" s="147">
        <v>3.7144441823290609E-7</v>
      </c>
      <c r="M13297" s="147">
        <v>2.3455400625697851</v>
      </c>
      <c r="N13297" s="87">
        <v>360.59506461453259</v>
      </c>
      <c r="O13297" s="88">
        <v>28.881408745096259</v>
      </c>
      <c r="P13297" s="89">
        <v>80.093743867431428</v>
      </c>
    </row>
    <row r="13298" spans="1:16">
      <c r="A13298" s="75" t="s">
        <v>29594</v>
      </c>
      <c r="B13298" s="85">
        <v>13294</v>
      </c>
      <c r="C13298" s="85">
        <v>18853</v>
      </c>
      <c r="D13298" s="85">
        <v>13294</v>
      </c>
      <c r="E13298" s="86" t="s">
        <v>29593</v>
      </c>
      <c r="F13298" s="85" t="s">
        <v>38</v>
      </c>
      <c r="G13298" s="86" t="s">
        <v>58</v>
      </c>
      <c r="H13298" s="85" t="s">
        <v>1</v>
      </c>
      <c r="I13298" s="85">
        <v>1</v>
      </c>
      <c r="J13298" s="88">
        <v>1.0760319266831631</v>
      </c>
      <c r="K13298" s="146">
        <v>9.8166848558755841</v>
      </c>
      <c r="L13298" s="147">
        <v>4.0869605163741307E-9</v>
      </c>
      <c r="M13298" s="147">
        <v>5.7959677328804693E-2</v>
      </c>
      <c r="N13298" s="87">
        <v>7.7629310153746216</v>
      </c>
      <c r="O13298" s="88">
        <v>1.0247385398517139</v>
      </c>
      <c r="P13298" s="89">
        <v>132.00407653014065</v>
      </c>
    </row>
    <row r="13299" spans="1:16">
      <c r="A13299" s="75" t="s">
        <v>29597</v>
      </c>
      <c r="B13299" s="85">
        <v>13295</v>
      </c>
      <c r="C13299" s="85">
        <v>18856</v>
      </c>
      <c r="D13299" s="85">
        <v>13295</v>
      </c>
      <c r="E13299" s="86" t="s">
        <v>29593</v>
      </c>
      <c r="F13299" s="85" t="s">
        <v>1039</v>
      </c>
      <c r="G13299" s="86" t="s">
        <v>58</v>
      </c>
      <c r="H13299" s="85" t="s">
        <v>1</v>
      </c>
      <c r="I13299" s="85">
        <v>1</v>
      </c>
      <c r="J13299" s="88">
        <v>0.98418557691258368</v>
      </c>
      <c r="K13299" s="146">
        <v>9.690296980713784</v>
      </c>
      <c r="L13299" s="147">
        <v>3.7036918313544009E-9</v>
      </c>
      <c r="M13299" s="147">
        <v>5.3534695167496371E-2</v>
      </c>
      <c r="N13299" s="87">
        <v>7.2176338865069987</v>
      </c>
      <c r="O13299" s="88">
        <v>0.94284060620372145</v>
      </c>
      <c r="P13299" s="89">
        <v>130.63015124199001</v>
      </c>
    </row>
    <row r="13300" spans="1:16">
      <c r="A13300" s="75" t="s">
        <v>7474</v>
      </c>
      <c r="B13300" s="85">
        <v>13296</v>
      </c>
      <c r="C13300" s="85">
        <v>5062</v>
      </c>
      <c r="D13300" s="85">
        <v>13296</v>
      </c>
      <c r="E13300" s="86" t="s">
        <v>7475</v>
      </c>
      <c r="F13300" s="85" t="s">
        <v>55</v>
      </c>
      <c r="G13300" s="86" t="s">
        <v>7476</v>
      </c>
      <c r="H13300" s="85" t="s">
        <v>1</v>
      </c>
      <c r="I13300" s="85">
        <v>1</v>
      </c>
      <c r="J13300" s="88">
        <v>3.763236624117607</v>
      </c>
      <c r="K13300" s="146">
        <v>10.373010332388549</v>
      </c>
      <c r="L13300" s="147">
        <v>2.4149113692895271E-8</v>
      </c>
      <c r="M13300" s="147">
        <v>0.84592207905527328</v>
      </c>
      <c r="N13300" s="87">
        <v>85.086491809145457</v>
      </c>
      <c r="O13300" s="88">
        <v>3.107996161904909</v>
      </c>
      <c r="P13300" s="89">
        <v>36.527492153235634</v>
      </c>
    </row>
    <row r="13301" spans="1:16">
      <c r="A13301" s="75" t="s">
        <v>17793</v>
      </c>
      <c r="B13301" s="85">
        <v>13297</v>
      </c>
      <c r="C13301" s="85">
        <v>11730</v>
      </c>
      <c r="D13301" s="85">
        <v>13297</v>
      </c>
      <c r="E13301" s="86" t="s">
        <v>17794</v>
      </c>
      <c r="F13301" s="85" t="s">
        <v>55</v>
      </c>
      <c r="G13301" s="86" t="s">
        <v>7476</v>
      </c>
      <c r="H13301" s="85" t="s">
        <v>1</v>
      </c>
      <c r="I13301" s="85">
        <v>1</v>
      </c>
      <c r="J13301" s="88">
        <v>4.1058545664131563</v>
      </c>
      <c r="K13301" s="146">
        <v>18.256825044374132</v>
      </c>
      <c r="L13301" s="147">
        <v>3.607364590501167E-8</v>
      </c>
      <c r="M13301" s="147">
        <v>1.40016917295489</v>
      </c>
      <c r="N13301" s="87">
        <v>52.061110799927789</v>
      </c>
      <c r="O13301" s="88">
        <v>3.5931521887014579</v>
      </c>
      <c r="P13301" s="89">
        <v>69.017970102674823</v>
      </c>
    </row>
    <row r="13302" spans="1:16">
      <c r="A13302" s="75" t="s">
        <v>24849</v>
      </c>
      <c r="B13302" s="85">
        <v>13298</v>
      </c>
      <c r="C13302" s="85">
        <v>15234</v>
      </c>
      <c r="D13302" s="85">
        <v>13298</v>
      </c>
      <c r="E13302" s="86" t="s">
        <v>24850</v>
      </c>
      <c r="F13302" s="85" t="s">
        <v>55</v>
      </c>
      <c r="G13302" s="86" t="s">
        <v>7476</v>
      </c>
      <c r="H13302" s="85" t="s">
        <v>1</v>
      </c>
      <c r="I13302" s="85">
        <v>1</v>
      </c>
      <c r="J13302" s="88">
        <v>4.1102938634074171</v>
      </c>
      <c r="K13302" s="146">
        <v>18.358975546825153</v>
      </c>
      <c r="L13302" s="147">
        <v>3.6228151940663298E-8</v>
      </c>
      <c r="M13302" s="147">
        <v>1.4073505465909011</v>
      </c>
      <c r="N13302" s="87">
        <v>51.633201293303031</v>
      </c>
      <c r="O13302" s="88">
        <v>3.5994383501239331</v>
      </c>
      <c r="P13302" s="89">
        <v>69.711702159958662</v>
      </c>
    </row>
    <row r="13303" spans="1:16">
      <c r="A13303" s="75" t="s">
        <v>17795</v>
      </c>
      <c r="B13303" s="85">
        <v>13299</v>
      </c>
      <c r="C13303" s="85">
        <v>11731</v>
      </c>
      <c r="D13303" s="85">
        <v>13299</v>
      </c>
      <c r="E13303" s="86" t="s">
        <v>17796</v>
      </c>
      <c r="F13303" s="85" t="s">
        <v>55</v>
      </c>
      <c r="G13303" s="86" t="s">
        <v>17797</v>
      </c>
      <c r="H13303" s="85" t="s">
        <v>1</v>
      </c>
      <c r="I13303" s="85">
        <v>1</v>
      </c>
      <c r="J13303" s="88">
        <v>0.517140117839339</v>
      </c>
      <c r="K13303" s="146">
        <v>0.79947399805700592</v>
      </c>
      <c r="L13303" s="147">
        <v>3.649340882653805E-9</v>
      </c>
      <c r="M13303" s="147">
        <v>7.3161215290734258E-2</v>
      </c>
      <c r="N13303" s="87">
        <v>6.242847669245366</v>
      </c>
      <c r="O13303" s="88">
        <v>0.46692896396529399</v>
      </c>
      <c r="P13303" s="89">
        <v>74.794226722135647</v>
      </c>
    </row>
    <row r="13304" spans="1:16">
      <c r="A13304" s="75" t="s">
        <v>24865</v>
      </c>
      <c r="B13304" s="85">
        <v>13300</v>
      </c>
      <c r="C13304" s="85">
        <v>15245</v>
      </c>
      <c r="D13304" s="85">
        <v>13300</v>
      </c>
      <c r="E13304" s="86" t="s">
        <v>24866</v>
      </c>
      <c r="F13304" s="85" t="s">
        <v>55</v>
      </c>
      <c r="G13304" s="86" t="s">
        <v>17797</v>
      </c>
      <c r="H13304" s="85" t="s">
        <v>1</v>
      </c>
      <c r="I13304" s="85">
        <v>1</v>
      </c>
      <c r="J13304" s="88">
        <v>0.81033119601613268</v>
      </c>
      <c r="K13304" s="146">
        <v>1.1714009685952216</v>
      </c>
      <c r="L13304" s="147">
        <v>6.9817391881102776E-9</v>
      </c>
      <c r="M13304" s="147">
        <v>0.14249474539581369</v>
      </c>
      <c r="N13304" s="87">
        <v>11.53647995971598</v>
      </c>
      <c r="O13304" s="88">
        <v>0.71854704164819916</v>
      </c>
      <c r="P13304" s="89">
        <v>62.284773532072194</v>
      </c>
    </row>
    <row r="13305" spans="1:16">
      <c r="A13305" s="75" t="s">
        <v>32285</v>
      </c>
      <c r="B13305" s="85">
        <v>13301</v>
      </c>
      <c r="C13305" s="85">
        <v>20765</v>
      </c>
      <c r="D13305" s="85">
        <v>13301</v>
      </c>
      <c r="E13305" s="86" t="s">
        <v>32286</v>
      </c>
      <c r="F13305" s="85" t="s">
        <v>55</v>
      </c>
      <c r="G13305" s="86" t="s">
        <v>17797</v>
      </c>
      <c r="H13305" s="85" t="s">
        <v>1</v>
      </c>
      <c r="I13305" s="85">
        <v>1</v>
      </c>
      <c r="J13305" s="88">
        <v>0.46544516295219063</v>
      </c>
      <c r="K13305" s="146">
        <v>0.73389646383308593</v>
      </c>
      <c r="L13305" s="147">
        <v>3.061778051145308E-9</v>
      </c>
      <c r="M13305" s="147">
        <v>6.0936444560201967E-2</v>
      </c>
      <c r="N13305" s="87">
        <v>5.3094833794902039</v>
      </c>
      <c r="O13305" s="88">
        <v>0.42256409019254831</v>
      </c>
      <c r="P13305" s="89">
        <v>79.586667852630384</v>
      </c>
    </row>
    <row r="13306" spans="1:16">
      <c r="A13306" s="75" t="s">
        <v>17798</v>
      </c>
      <c r="B13306" s="85">
        <v>13302</v>
      </c>
      <c r="C13306" s="85">
        <v>11732</v>
      </c>
      <c r="D13306" s="85">
        <v>13302</v>
      </c>
      <c r="E13306" s="86" t="s">
        <v>17799</v>
      </c>
      <c r="F13306" s="85" t="s">
        <v>283</v>
      </c>
      <c r="G13306" s="86" t="s">
        <v>17800</v>
      </c>
      <c r="H13306" s="85" t="s">
        <v>1</v>
      </c>
      <c r="I13306" s="85">
        <v>1</v>
      </c>
      <c r="J13306" s="88">
        <v>3.4138378415152149</v>
      </c>
      <c r="K13306" s="146">
        <v>2.9140994329975154</v>
      </c>
      <c r="L13306" s="147">
        <v>1.299914638620824E-8</v>
      </c>
      <c r="M13306" s="147">
        <v>4.6755363959665397E-2</v>
      </c>
      <c r="N13306" s="87">
        <v>13.28692339463205</v>
      </c>
      <c r="O13306" s="88">
        <v>1.3278191444820679</v>
      </c>
      <c r="P13306" s="89">
        <v>99.934281627491757</v>
      </c>
    </row>
    <row r="13307" spans="1:16">
      <c r="A13307" s="75" t="s">
        <v>17801</v>
      </c>
      <c r="B13307" s="85">
        <v>13303</v>
      </c>
      <c r="C13307" s="85">
        <v>11733</v>
      </c>
      <c r="D13307" s="85">
        <v>13303</v>
      </c>
      <c r="E13307" s="86" t="s">
        <v>17799</v>
      </c>
      <c r="F13307" s="85" t="s">
        <v>880</v>
      </c>
      <c r="G13307" s="86" t="s">
        <v>17800</v>
      </c>
      <c r="H13307" s="85" t="s">
        <v>1</v>
      </c>
      <c r="I13307" s="85">
        <v>1</v>
      </c>
      <c r="J13307" s="88">
        <v>2.1364430009872399</v>
      </c>
      <c r="K13307" s="146">
        <v>1.7483819752729273</v>
      </c>
      <c r="L13307" s="147">
        <v>8.3305882477866092E-9</v>
      </c>
      <c r="M13307" s="147">
        <v>0.1000609294462321</v>
      </c>
      <c r="N13307" s="87">
        <v>14.447888055067571</v>
      </c>
      <c r="O13307" s="88">
        <v>0.83119063461776133</v>
      </c>
      <c r="P13307" s="89">
        <v>57.530251580695399</v>
      </c>
    </row>
    <row r="13308" spans="1:16">
      <c r="A13308" s="75" t="s">
        <v>17802</v>
      </c>
      <c r="B13308" s="85">
        <v>13304</v>
      </c>
      <c r="C13308" s="85">
        <v>11734</v>
      </c>
      <c r="D13308" s="85">
        <v>13304</v>
      </c>
      <c r="E13308" s="86" t="s">
        <v>17799</v>
      </c>
      <c r="F13308" s="85" t="s">
        <v>882</v>
      </c>
      <c r="G13308" s="86" t="s">
        <v>17800</v>
      </c>
      <c r="H13308" s="85" t="s">
        <v>1</v>
      </c>
      <c r="I13308" s="85">
        <v>1</v>
      </c>
      <c r="J13308" s="88">
        <v>1.0249819451150479</v>
      </c>
      <c r="K13308" s="146">
        <v>1.0495789681022558</v>
      </c>
      <c r="L13308" s="147">
        <v>4.6561314572970757E-9</v>
      </c>
      <c r="M13308" s="147">
        <v>9.9395308366273041E-2</v>
      </c>
      <c r="N13308" s="87">
        <v>13.536221557196621</v>
      </c>
      <c r="O13308" s="88">
        <v>0.76079230320793489</v>
      </c>
      <c r="P13308" s="89">
        <v>56.204185192540287</v>
      </c>
    </row>
    <row r="13309" spans="1:16">
      <c r="A13309" s="75" t="s">
        <v>17803</v>
      </c>
      <c r="B13309" s="85">
        <v>13305</v>
      </c>
      <c r="C13309" s="85">
        <v>11735</v>
      </c>
      <c r="D13309" s="85">
        <v>13305</v>
      </c>
      <c r="E13309" s="86" t="s">
        <v>17799</v>
      </c>
      <c r="F13309" s="85" t="s">
        <v>887</v>
      </c>
      <c r="G13309" s="86" t="s">
        <v>17800</v>
      </c>
      <c r="H13309" s="85" t="s">
        <v>1</v>
      </c>
      <c r="I13309" s="85">
        <v>1</v>
      </c>
      <c r="J13309" s="88">
        <v>2.1670281872833899</v>
      </c>
      <c r="K13309" s="146">
        <v>1.7057338133296278</v>
      </c>
      <c r="L13309" s="147">
        <v>8.2351157737496494E-9</v>
      </c>
      <c r="M13309" s="147">
        <v>0.1138687265860093</v>
      </c>
      <c r="N13309" s="87">
        <v>15.211441736106829</v>
      </c>
      <c r="O13309" s="88">
        <v>0.87071725178340365</v>
      </c>
      <c r="P13309" s="89">
        <v>57.240941844231287</v>
      </c>
    </row>
    <row r="13310" spans="1:16">
      <c r="A13310" s="75" t="s">
        <v>17804</v>
      </c>
      <c r="B13310" s="85">
        <v>13306</v>
      </c>
      <c r="C13310" s="85">
        <v>11736</v>
      </c>
      <c r="D13310" s="85">
        <v>13306</v>
      </c>
      <c r="E13310" s="86" t="s">
        <v>17799</v>
      </c>
      <c r="F13310" s="85" t="s">
        <v>318</v>
      </c>
      <c r="G13310" s="86" t="s">
        <v>17800</v>
      </c>
      <c r="H13310" s="85" t="s">
        <v>1</v>
      </c>
      <c r="I13310" s="85">
        <v>1</v>
      </c>
      <c r="J13310" s="88">
        <v>2.2292089402390252</v>
      </c>
      <c r="K13310" s="146">
        <v>1.734250669550732</v>
      </c>
      <c r="L13310" s="147">
        <v>8.4309342846183235E-9</v>
      </c>
      <c r="M13310" s="147">
        <v>9.8420903207335847E-2</v>
      </c>
      <c r="N13310" s="87">
        <v>13.149790026959989</v>
      </c>
      <c r="O13310" s="88">
        <v>0.75689761428649105</v>
      </c>
      <c r="P13310" s="89">
        <v>57.559673024031781</v>
      </c>
    </row>
    <row r="13311" spans="1:16">
      <c r="A13311" s="75" t="s">
        <v>17805</v>
      </c>
      <c r="B13311" s="85">
        <v>13307</v>
      </c>
      <c r="C13311" s="85">
        <v>11737</v>
      </c>
      <c r="D13311" s="85">
        <v>13307</v>
      </c>
      <c r="E13311" s="86" t="s">
        <v>17799</v>
      </c>
      <c r="F13311" s="85" t="s">
        <v>891</v>
      </c>
      <c r="G13311" s="86" t="s">
        <v>17800</v>
      </c>
      <c r="H13311" s="85" t="s">
        <v>1</v>
      </c>
      <c r="I13311" s="85">
        <v>1</v>
      </c>
      <c r="J13311" s="88">
        <v>2.3606032471142622</v>
      </c>
      <c r="K13311" s="146">
        <v>1.8082639361342689</v>
      </c>
      <c r="L13311" s="147">
        <v>8.7990611637061284E-9</v>
      </c>
      <c r="M13311" s="147">
        <v>0.1072710540557657</v>
      </c>
      <c r="N13311" s="87">
        <v>14.37734887790967</v>
      </c>
      <c r="O13311" s="88">
        <v>0.82084256281854806</v>
      </c>
      <c r="P13311" s="89">
        <v>57.09276235758221</v>
      </c>
    </row>
    <row r="13312" spans="1:16">
      <c r="A13312" s="75" t="s">
        <v>17806</v>
      </c>
      <c r="B13312" s="85">
        <v>13308</v>
      </c>
      <c r="C13312" s="85">
        <v>11738</v>
      </c>
      <c r="D13312" s="85">
        <v>13308</v>
      </c>
      <c r="E13312" s="86" t="s">
        <v>17799</v>
      </c>
      <c r="F13312" s="85" t="s">
        <v>38</v>
      </c>
      <c r="G13312" s="86" t="s">
        <v>17800</v>
      </c>
      <c r="H13312" s="85" t="s">
        <v>1</v>
      </c>
      <c r="I13312" s="85">
        <v>1</v>
      </c>
      <c r="J13312" s="88">
        <v>2.0051156822085341</v>
      </c>
      <c r="K13312" s="146">
        <v>1.7363728313595197</v>
      </c>
      <c r="L13312" s="147">
        <v>8.0481204200037127E-9</v>
      </c>
      <c r="M13312" s="147">
        <v>6.9146828726961221E-2</v>
      </c>
      <c r="N13312" s="87">
        <v>11.87630310996528</v>
      </c>
      <c r="O13312" s="88">
        <v>0.86746452043254763</v>
      </c>
      <c r="P13312" s="89">
        <v>73.04162856071494</v>
      </c>
    </row>
    <row r="13313" spans="1:16">
      <c r="A13313" s="75" t="s">
        <v>17807</v>
      </c>
      <c r="B13313" s="85">
        <v>13309</v>
      </c>
      <c r="C13313" s="85">
        <v>11739</v>
      </c>
      <c r="D13313" s="85">
        <v>13309</v>
      </c>
      <c r="E13313" s="86" t="s">
        <v>17799</v>
      </c>
      <c r="F13313" s="85" t="s">
        <v>896</v>
      </c>
      <c r="G13313" s="86" t="s">
        <v>17800</v>
      </c>
      <c r="H13313" s="85" t="s">
        <v>1</v>
      </c>
      <c r="I13313" s="85">
        <v>1</v>
      </c>
      <c r="J13313" s="88">
        <v>2.1408239882979299</v>
      </c>
      <c r="K13313" s="146">
        <v>1.703737245915069</v>
      </c>
      <c r="L13313" s="147">
        <v>8.153425288281076E-9</v>
      </c>
      <c r="M13313" s="147">
        <v>0.115501300372125</v>
      </c>
      <c r="N13313" s="87">
        <v>15.542154881002039</v>
      </c>
      <c r="O13313" s="88">
        <v>0.88990204485270274</v>
      </c>
      <c r="P13313" s="89">
        <v>57.257314166935437</v>
      </c>
    </row>
    <row r="13314" spans="1:16">
      <c r="A13314" s="75" t="s">
        <v>17808</v>
      </c>
      <c r="B13314" s="85">
        <v>13310</v>
      </c>
      <c r="C13314" s="85">
        <v>11740</v>
      </c>
      <c r="D13314" s="85">
        <v>13310</v>
      </c>
      <c r="E13314" s="86" t="s">
        <v>17799</v>
      </c>
      <c r="F13314" s="85" t="s">
        <v>696</v>
      </c>
      <c r="G13314" s="86" t="s">
        <v>17800</v>
      </c>
      <c r="H13314" s="85" t="s">
        <v>1</v>
      </c>
      <c r="I13314" s="85">
        <v>1</v>
      </c>
      <c r="J13314" s="88">
        <v>2.1416767549103271</v>
      </c>
      <c r="K13314" s="146">
        <v>1.707225091070407</v>
      </c>
      <c r="L13314" s="147">
        <v>8.1953208572521096E-9</v>
      </c>
      <c r="M13314" s="147">
        <v>9.3086428263644008E-2</v>
      </c>
      <c r="N13314" s="87">
        <v>12.461010573718861</v>
      </c>
      <c r="O13314" s="88">
        <v>0.72364089729375281</v>
      </c>
      <c r="P13314" s="89">
        <v>58.072408574948319</v>
      </c>
    </row>
    <row r="13315" spans="1:16">
      <c r="A13315" s="75" t="s">
        <v>17809</v>
      </c>
      <c r="B13315" s="85">
        <v>13311</v>
      </c>
      <c r="C13315" s="85">
        <v>11741</v>
      </c>
      <c r="D13315" s="85">
        <v>13311</v>
      </c>
      <c r="E13315" s="86" t="s">
        <v>17799</v>
      </c>
      <c r="F13315" s="85" t="s">
        <v>899</v>
      </c>
      <c r="G13315" s="86" t="s">
        <v>17800</v>
      </c>
      <c r="H13315" s="85" t="s">
        <v>1</v>
      </c>
      <c r="I13315" s="85">
        <v>1</v>
      </c>
      <c r="J13315" s="88">
        <v>2.3930818868064558</v>
      </c>
      <c r="K13315" s="146">
        <v>1.8616815484820117</v>
      </c>
      <c r="L13315" s="147">
        <v>8.9168887059171362E-9</v>
      </c>
      <c r="M13315" s="147">
        <v>0.1034460100139276</v>
      </c>
      <c r="N13315" s="87">
        <v>13.84732380087052</v>
      </c>
      <c r="O13315" s="88">
        <v>0.80071627944100077</v>
      </c>
      <c r="P13315" s="89">
        <v>57.824623079202013</v>
      </c>
    </row>
    <row r="13316" spans="1:16">
      <c r="A13316" s="75" t="s">
        <v>24867</v>
      </c>
      <c r="B13316" s="85">
        <v>13312</v>
      </c>
      <c r="C13316" s="85">
        <v>15246</v>
      </c>
      <c r="D13316" s="85">
        <v>13312</v>
      </c>
      <c r="E13316" s="86" t="s">
        <v>24868</v>
      </c>
      <c r="F13316" s="85" t="s">
        <v>283</v>
      </c>
      <c r="G13316" s="86" t="s">
        <v>17800</v>
      </c>
      <c r="H13316" s="85" t="s">
        <v>1</v>
      </c>
      <c r="I13316" s="85">
        <v>1</v>
      </c>
      <c r="J13316" s="88">
        <v>3.366983871160131</v>
      </c>
      <c r="K13316" s="146">
        <v>2.8419686161533373</v>
      </c>
      <c r="L13316" s="147">
        <v>1.27212781794076E-8</v>
      </c>
      <c r="M13316" s="147">
        <v>4.0988854282636641E-2</v>
      </c>
      <c r="N13316" s="87">
        <v>12.633338386021149</v>
      </c>
      <c r="O13316" s="88">
        <v>1.285424648591349</v>
      </c>
      <c r="P13316" s="89">
        <v>101.74861222855216</v>
      </c>
    </row>
    <row r="13317" spans="1:16">
      <c r="A13317" s="75" t="s">
        <v>24870</v>
      </c>
      <c r="B13317" s="85">
        <v>13313</v>
      </c>
      <c r="C13317" s="85">
        <v>15248</v>
      </c>
      <c r="D13317" s="85">
        <v>13313</v>
      </c>
      <c r="E13317" s="86" t="s">
        <v>24868</v>
      </c>
      <c r="F13317" s="85" t="s">
        <v>880</v>
      </c>
      <c r="G13317" s="86" t="s">
        <v>17800</v>
      </c>
      <c r="H13317" s="85" t="s">
        <v>1</v>
      </c>
      <c r="I13317" s="85">
        <v>1</v>
      </c>
      <c r="J13317" s="88">
        <v>2.0961916243079339</v>
      </c>
      <c r="K13317" s="146">
        <v>1.6825152090200111</v>
      </c>
      <c r="L13317" s="147">
        <v>8.0682316790382681E-9</v>
      </c>
      <c r="M13317" s="147">
        <v>9.5738549101990908E-2</v>
      </c>
      <c r="N13317" s="87">
        <v>13.88035554250107</v>
      </c>
      <c r="O13317" s="88">
        <v>0.79431291061611486</v>
      </c>
      <c r="P13317" s="89">
        <v>57.225689081519697</v>
      </c>
    </row>
    <row r="13318" spans="1:16">
      <c r="A13318" s="75" t="s">
        <v>24872</v>
      </c>
      <c r="B13318" s="85">
        <v>13314</v>
      </c>
      <c r="C13318" s="85">
        <v>15250</v>
      </c>
      <c r="D13318" s="85">
        <v>13314</v>
      </c>
      <c r="E13318" s="86" t="s">
        <v>24868</v>
      </c>
      <c r="F13318" s="85" t="s">
        <v>882</v>
      </c>
      <c r="G13318" s="86" t="s">
        <v>17800</v>
      </c>
      <c r="H13318" s="85" t="s">
        <v>1</v>
      </c>
      <c r="I13318" s="85">
        <v>1</v>
      </c>
      <c r="J13318" s="88">
        <v>0.99773113579101735</v>
      </c>
      <c r="K13318" s="146">
        <v>1.0194608520932824</v>
      </c>
      <c r="L13318" s="147">
        <v>4.5226961417247372E-9</v>
      </c>
      <c r="M13318" s="147">
        <v>9.5536099680374714E-2</v>
      </c>
      <c r="N13318" s="87">
        <v>13.1141251941105</v>
      </c>
      <c r="O13318" s="88">
        <v>0.7363808873249128</v>
      </c>
      <c r="P13318" s="89">
        <v>56.151735355982304</v>
      </c>
    </row>
    <row r="13319" spans="1:16">
      <c r="A13319" s="75" t="s">
        <v>24874</v>
      </c>
      <c r="B13319" s="85">
        <v>13315</v>
      </c>
      <c r="C13319" s="85">
        <v>15252</v>
      </c>
      <c r="D13319" s="85">
        <v>13315</v>
      </c>
      <c r="E13319" s="86" t="s">
        <v>24868</v>
      </c>
      <c r="F13319" s="85" t="s">
        <v>887</v>
      </c>
      <c r="G13319" s="86" t="s">
        <v>17800</v>
      </c>
      <c r="H13319" s="85" t="s">
        <v>1</v>
      </c>
      <c r="I13319" s="85">
        <v>1</v>
      </c>
      <c r="J13319" s="88">
        <v>2.1240824092767849</v>
      </c>
      <c r="K13319" s="146">
        <v>1.6377278976524579</v>
      </c>
      <c r="L13319" s="147">
        <v>7.9650166049899216E-9</v>
      </c>
      <c r="M13319" s="147">
        <v>0.10847311221189571</v>
      </c>
      <c r="N13319" s="87">
        <v>14.604280987500861</v>
      </c>
      <c r="O13319" s="88">
        <v>0.83161055424428387</v>
      </c>
      <c r="P13319" s="89">
        <v>56.942930292564313</v>
      </c>
    </row>
    <row r="13320" spans="1:16">
      <c r="A13320" s="75" t="s">
        <v>24876</v>
      </c>
      <c r="B13320" s="85">
        <v>13316</v>
      </c>
      <c r="C13320" s="85">
        <v>15254</v>
      </c>
      <c r="D13320" s="85">
        <v>13316</v>
      </c>
      <c r="E13320" s="86" t="s">
        <v>24868</v>
      </c>
      <c r="F13320" s="85" t="s">
        <v>318</v>
      </c>
      <c r="G13320" s="86" t="s">
        <v>17800</v>
      </c>
      <c r="H13320" s="85" t="s">
        <v>1</v>
      </c>
      <c r="I13320" s="85">
        <v>1</v>
      </c>
      <c r="J13320" s="88">
        <v>2.1787184688534378</v>
      </c>
      <c r="K13320" s="146">
        <v>1.6599940125259312</v>
      </c>
      <c r="L13320" s="147">
        <v>8.1283223367053276E-9</v>
      </c>
      <c r="M13320" s="147">
        <v>9.1842796678113459E-2</v>
      </c>
      <c r="N13320" s="87">
        <v>12.433848438149131</v>
      </c>
      <c r="O13320" s="88">
        <v>0.71094525036666334</v>
      </c>
      <c r="P13320" s="89">
        <v>57.178214283629529</v>
      </c>
    </row>
    <row r="13321" spans="1:16">
      <c r="A13321" s="75" t="s">
        <v>24878</v>
      </c>
      <c r="B13321" s="85">
        <v>13317</v>
      </c>
      <c r="C13321" s="85">
        <v>15256</v>
      </c>
      <c r="D13321" s="85">
        <v>13317</v>
      </c>
      <c r="E13321" s="86" t="s">
        <v>24868</v>
      </c>
      <c r="F13321" s="85" t="s">
        <v>891</v>
      </c>
      <c r="G13321" s="86" t="s">
        <v>17800</v>
      </c>
      <c r="H13321" s="85" t="s">
        <v>1</v>
      </c>
      <c r="I13321" s="85">
        <v>1</v>
      </c>
      <c r="J13321" s="88">
        <v>2.312827607969504</v>
      </c>
      <c r="K13321" s="146">
        <v>1.7362955561065236</v>
      </c>
      <c r="L13321" s="147">
        <v>8.5149707519047937E-9</v>
      </c>
      <c r="M13321" s="147">
        <v>0.1011701725967014</v>
      </c>
      <c r="N13321" s="87">
        <v>13.692511522862549</v>
      </c>
      <c r="O13321" s="88">
        <v>0.77741780878760747</v>
      </c>
      <c r="P13321" s="89">
        <v>56.776859927380279</v>
      </c>
    </row>
    <row r="13322" spans="1:16">
      <c r="A13322" s="75" t="s">
        <v>24880</v>
      </c>
      <c r="B13322" s="85">
        <v>13318</v>
      </c>
      <c r="C13322" s="85">
        <v>15258</v>
      </c>
      <c r="D13322" s="85">
        <v>13318</v>
      </c>
      <c r="E13322" s="86" t="s">
        <v>24868</v>
      </c>
      <c r="F13322" s="85" t="s">
        <v>38</v>
      </c>
      <c r="G13322" s="86" t="s">
        <v>17800</v>
      </c>
      <c r="H13322" s="85" t="s">
        <v>1</v>
      </c>
      <c r="I13322" s="85">
        <v>1</v>
      </c>
      <c r="J13322" s="88">
        <v>1.9939560748289411</v>
      </c>
      <c r="K13322" s="146">
        <v>1.7221310029787107</v>
      </c>
      <c r="L13322" s="147">
        <v>7.9905560439637224E-9</v>
      </c>
      <c r="M13322" s="147">
        <v>6.7706575480411868E-2</v>
      </c>
      <c r="N13322" s="87">
        <v>11.71342691768467</v>
      </c>
      <c r="O13322" s="88">
        <v>0.85732364341577272</v>
      </c>
      <c r="P13322" s="89">
        <v>73.191530492362119</v>
      </c>
    </row>
    <row r="13323" spans="1:16">
      <c r="A13323" s="75" t="s">
        <v>24882</v>
      </c>
      <c r="B13323" s="85">
        <v>13319</v>
      </c>
      <c r="C13323" s="85">
        <v>15260</v>
      </c>
      <c r="D13323" s="85">
        <v>13319</v>
      </c>
      <c r="E13323" s="86" t="s">
        <v>24868</v>
      </c>
      <c r="F13323" s="85" t="s">
        <v>896</v>
      </c>
      <c r="G13323" s="86" t="s">
        <v>17800</v>
      </c>
      <c r="H13323" s="85" t="s">
        <v>1</v>
      </c>
      <c r="I13323" s="85">
        <v>1</v>
      </c>
      <c r="J13323" s="88">
        <v>2.0974414040611502</v>
      </c>
      <c r="K13323" s="146">
        <v>1.6384569133250277</v>
      </c>
      <c r="L13323" s="147">
        <v>7.8993253361915899E-9</v>
      </c>
      <c r="M13323" s="147">
        <v>0.1103990162290419</v>
      </c>
      <c r="N13323" s="87">
        <v>14.93088111445112</v>
      </c>
      <c r="O13323" s="88">
        <v>0.85016949306961231</v>
      </c>
      <c r="P13323" s="89">
        <v>56.940343075048709</v>
      </c>
    </row>
    <row r="13324" spans="1:16">
      <c r="A13324" s="75" t="s">
        <v>24884</v>
      </c>
      <c r="B13324" s="85">
        <v>13320</v>
      </c>
      <c r="C13324" s="85">
        <v>15262</v>
      </c>
      <c r="D13324" s="85">
        <v>13320</v>
      </c>
      <c r="E13324" s="86" t="s">
        <v>24868</v>
      </c>
      <c r="F13324" s="85" t="s">
        <v>696</v>
      </c>
      <c r="G13324" s="86" t="s">
        <v>17800</v>
      </c>
      <c r="H13324" s="85" t="s">
        <v>1</v>
      </c>
      <c r="I13324" s="85">
        <v>1</v>
      </c>
      <c r="J13324" s="88">
        <v>2.0935983079394731</v>
      </c>
      <c r="K13324" s="146">
        <v>1.6346156565968475</v>
      </c>
      <c r="L13324" s="147">
        <v>7.9092678010301352E-9</v>
      </c>
      <c r="M13324" s="147">
        <v>8.6938322232737675E-2</v>
      </c>
      <c r="N13324" s="87">
        <v>11.776212547777209</v>
      </c>
      <c r="O13324" s="88">
        <v>0.67989940695683793</v>
      </c>
      <c r="P13324" s="89">
        <v>57.734980937073075</v>
      </c>
    </row>
    <row r="13325" spans="1:16">
      <c r="A13325" s="75" t="s">
        <v>24886</v>
      </c>
      <c r="B13325" s="85">
        <v>13321</v>
      </c>
      <c r="C13325" s="85">
        <v>15264</v>
      </c>
      <c r="D13325" s="85">
        <v>13321</v>
      </c>
      <c r="E13325" s="86" t="s">
        <v>24868</v>
      </c>
      <c r="F13325" s="85" t="s">
        <v>899</v>
      </c>
      <c r="G13325" s="86" t="s">
        <v>17800</v>
      </c>
      <c r="H13325" s="85" t="s">
        <v>1</v>
      </c>
      <c r="I13325" s="85">
        <v>1</v>
      </c>
      <c r="J13325" s="88">
        <v>2.345003439835605</v>
      </c>
      <c r="K13325" s="146">
        <v>1.7890721140084482</v>
      </c>
      <c r="L13325" s="147">
        <v>8.6308356496951916E-9</v>
      </c>
      <c r="M13325" s="147">
        <v>9.7297903983021322E-2</v>
      </c>
      <c r="N13325" s="87">
        <v>13.16252577492887</v>
      </c>
      <c r="O13325" s="88">
        <v>0.75697478910408689</v>
      </c>
      <c r="P13325" s="89">
        <v>57.509842871185377</v>
      </c>
    </row>
    <row r="13326" spans="1:16">
      <c r="A13326" s="75" t="s">
        <v>17810</v>
      </c>
      <c r="B13326" s="85">
        <v>13322</v>
      </c>
      <c r="C13326" s="85">
        <v>11742</v>
      </c>
      <c r="D13326" s="85">
        <v>13322</v>
      </c>
      <c r="E13326" s="86" t="s">
        <v>17811</v>
      </c>
      <c r="F13326" s="85" t="s">
        <v>55</v>
      </c>
      <c r="G13326" s="86" t="s">
        <v>17812</v>
      </c>
      <c r="H13326" s="85" t="s">
        <v>1</v>
      </c>
      <c r="I13326" s="85">
        <v>1</v>
      </c>
      <c r="J13326" s="88">
        <v>2.5780828967147431</v>
      </c>
      <c r="K13326" s="146">
        <v>5.1652582289062803</v>
      </c>
      <c r="L13326" s="147">
        <v>2.3894361034549191E-8</v>
      </c>
      <c r="M13326" s="147">
        <v>0.18206992677389561</v>
      </c>
      <c r="N13326" s="87">
        <v>32.666088596680467</v>
      </c>
      <c r="O13326" s="88">
        <v>2.3358292871964008</v>
      </c>
      <c r="P13326" s="89">
        <v>71.506243555396708</v>
      </c>
    </row>
    <row r="13327" spans="1:16">
      <c r="A13327" s="75" t="s">
        <v>24888</v>
      </c>
      <c r="B13327" s="85">
        <v>13323</v>
      </c>
      <c r="C13327" s="85">
        <v>15266</v>
      </c>
      <c r="D13327" s="85">
        <v>13323</v>
      </c>
      <c r="E13327" s="86" t="s">
        <v>24889</v>
      </c>
      <c r="F13327" s="85" t="s">
        <v>55</v>
      </c>
      <c r="G13327" s="86" t="s">
        <v>17812</v>
      </c>
      <c r="H13327" s="85" t="s">
        <v>1</v>
      </c>
      <c r="I13327" s="85">
        <v>1</v>
      </c>
      <c r="J13327" s="88">
        <v>2.5780828967147431</v>
      </c>
      <c r="K13327" s="146">
        <v>5.1652582289062803</v>
      </c>
      <c r="L13327" s="147">
        <v>2.3894361034549191E-8</v>
      </c>
      <c r="M13327" s="147">
        <v>0.18206992677389561</v>
      </c>
      <c r="N13327" s="87">
        <v>32.666088596680467</v>
      </c>
      <c r="O13327" s="88">
        <v>2.3358292871964008</v>
      </c>
      <c r="P13327" s="89">
        <v>71.506243555396708</v>
      </c>
    </row>
    <row r="13328" spans="1:16">
      <c r="A13328" s="75" t="s">
        <v>17813</v>
      </c>
      <c r="B13328" s="85">
        <v>13324</v>
      </c>
      <c r="C13328" s="85">
        <v>11743</v>
      </c>
      <c r="D13328" s="85">
        <v>13324</v>
      </c>
      <c r="E13328" s="86" t="s">
        <v>17814</v>
      </c>
      <c r="F13328" s="85" t="s">
        <v>55</v>
      </c>
      <c r="G13328" s="86" t="s">
        <v>17815</v>
      </c>
      <c r="H13328" s="85" t="s">
        <v>1</v>
      </c>
      <c r="I13328" s="85">
        <v>1</v>
      </c>
      <c r="J13328" s="88">
        <v>11.47944242856366</v>
      </c>
      <c r="K13328" s="146">
        <v>16.94806004665509</v>
      </c>
      <c r="L13328" s="147">
        <v>5.467882716306364E-8</v>
      </c>
      <c r="M13328" s="147">
        <v>1.642464602644125</v>
      </c>
      <c r="N13328" s="87">
        <v>164.67333843572769</v>
      </c>
      <c r="O13328" s="88">
        <v>9.6715687862626716</v>
      </c>
      <c r="P13328" s="89">
        <v>58.731843771039493</v>
      </c>
    </row>
    <row r="13329" spans="1:16">
      <c r="A13329" s="75" t="s">
        <v>24890</v>
      </c>
      <c r="B13329" s="85">
        <v>13325</v>
      </c>
      <c r="C13329" s="85">
        <v>15267</v>
      </c>
      <c r="D13329" s="85">
        <v>13325</v>
      </c>
      <c r="E13329" s="86" t="s">
        <v>24891</v>
      </c>
      <c r="F13329" s="85" t="s">
        <v>38</v>
      </c>
      <c r="G13329" s="86" t="s">
        <v>17815</v>
      </c>
      <c r="H13329" s="85" t="s">
        <v>1</v>
      </c>
      <c r="I13329" s="85">
        <v>1</v>
      </c>
      <c r="J13329" s="88">
        <v>11.84194981605806</v>
      </c>
      <c r="K13329" s="146">
        <v>17.530459697703961</v>
      </c>
      <c r="L13329" s="147">
        <v>5.6126725002515488E-8</v>
      </c>
      <c r="M13329" s="147">
        <v>1.625024468178188</v>
      </c>
      <c r="N13329" s="87">
        <v>163.6776177364458</v>
      </c>
      <c r="O13329" s="88">
        <v>9.9804912333001994</v>
      </c>
      <c r="P13329" s="89">
        <v>60.976518178379266</v>
      </c>
    </row>
    <row r="13330" spans="1:16">
      <c r="A13330" s="75" t="s">
        <v>24892</v>
      </c>
      <c r="B13330" s="85">
        <v>13326</v>
      </c>
      <c r="C13330" s="85">
        <v>15268</v>
      </c>
      <c r="D13330" s="85">
        <v>13326</v>
      </c>
      <c r="E13330" s="86" t="s">
        <v>24891</v>
      </c>
      <c r="F13330" s="85" t="s">
        <v>11</v>
      </c>
      <c r="G13330" s="86" t="s">
        <v>17815</v>
      </c>
      <c r="H13330" s="85" t="s">
        <v>1</v>
      </c>
      <c r="I13330" s="85">
        <v>1</v>
      </c>
      <c r="J13330" s="88">
        <v>9.6326205754563148</v>
      </c>
      <c r="K13330" s="146">
        <v>14.116541496878524</v>
      </c>
      <c r="L13330" s="147">
        <v>4.6907148871481447E-8</v>
      </c>
      <c r="M13330" s="147">
        <v>1.6627341654458569</v>
      </c>
      <c r="N13330" s="87">
        <v>163.1346251212849</v>
      </c>
      <c r="O13330" s="88">
        <v>8.0775147059494774</v>
      </c>
      <c r="P13330" s="89">
        <v>49.514409954012692</v>
      </c>
    </row>
    <row r="13331" spans="1:16">
      <c r="A13331" s="75" t="s">
        <v>17816</v>
      </c>
      <c r="B13331" s="85">
        <v>13327</v>
      </c>
      <c r="C13331" s="85">
        <v>11744</v>
      </c>
      <c r="D13331" s="85">
        <v>13327</v>
      </c>
      <c r="E13331" s="86" t="s">
        <v>17817</v>
      </c>
      <c r="F13331" s="85" t="s">
        <v>38</v>
      </c>
      <c r="G13331" s="86" t="s">
        <v>17818</v>
      </c>
      <c r="H13331" s="85" t="s">
        <v>1</v>
      </c>
      <c r="I13331" s="85">
        <v>1</v>
      </c>
      <c r="J13331" s="88">
        <v>3.0690818197385989</v>
      </c>
      <c r="K13331" s="146">
        <v>4.2740667122944398</v>
      </c>
      <c r="L13331" s="147">
        <v>1.4604898090794651E-8</v>
      </c>
      <c r="M13331" s="147">
        <v>0.4557135563529513</v>
      </c>
      <c r="N13331" s="87">
        <v>61.182985192956501</v>
      </c>
      <c r="O13331" s="88">
        <v>1.8955479986562651</v>
      </c>
      <c r="P13331" s="89">
        <v>30.981620015403958</v>
      </c>
    </row>
    <row r="13332" spans="1:16">
      <c r="A13332" s="75" t="s">
        <v>17819</v>
      </c>
      <c r="B13332" s="85">
        <v>13328</v>
      </c>
      <c r="C13332" s="85">
        <v>11745</v>
      </c>
      <c r="D13332" s="85">
        <v>13328</v>
      </c>
      <c r="E13332" s="86" t="s">
        <v>17817</v>
      </c>
      <c r="F13332" s="85" t="s">
        <v>11</v>
      </c>
      <c r="G13332" s="86" t="s">
        <v>17818</v>
      </c>
      <c r="H13332" s="85" t="s">
        <v>1</v>
      </c>
      <c r="I13332" s="85">
        <v>1</v>
      </c>
      <c r="J13332" s="88">
        <v>2.106711525505228</v>
      </c>
      <c r="K13332" s="146">
        <v>3.2153995450953921</v>
      </c>
      <c r="L13332" s="147">
        <v>1.098220892132536E-8</v>
      </c>
      <c r="M13332" s="147">
        <v>0.4492400351284756</v>
      </c>
      <c r="N13332" s="87">
        <v>59.964794386314189</v>
      </c>
      <c r="O13332" s="88">
        <v>1.629536843758739</v>
      </c>
      <c r="P13332" s="89">
        <v>27.174892542125505</v>
      </c>
    </row>
    <row r="13333" spans="1:16">
      <c r="A13333" s="75" t="s">
        <v>24896</v>
      </c>
      <c r="B13333" s="85">
        <v>13329</v>
      </c>
      <c r="C13333" s="85">
        <v>15270</v>
      </c>
      <c r="D13333" s="85">
        <v>13329</v>
      </c>
      <c r="E13333" s="86" t="s">
        <v>24897</v>
      </c>
      <c r="F13333" s="85" t="s">
        <v>38</v>
      </c>
      <c r="G13333" s="86" t="s">
        <v>17818</v>
      </c>
      <c r="H13333" s="85" t="s">
        <v>1</v>
      </c>
      <c r="I13333" s="85">
        <v>1</v>
      </c>
      <c r="J13333" s="88">
        <v>3.0145336524492801</v>
      </c>
      <c r="K13333" s="146">
        <v>4.1974781877807752</v>
      </c>
      <c r="L13333" s="147">
        <v>1.429667181221185E-8</v>
      </c>
      <c r="M13333" s="147">
        <v>0.44872706222426278</v>
      </c>
      <c r="N13333" s="87">
        <v>60.399762812184697</v>
      </c>
      <c r="O13333" s="88">
        <v>1.8459831255172481</v>
      </c>
      <c r="P13333" s="89">
        <v>30.562754546858091</v>
      </c>
    </row>
    <row r="13334" spans="1:16">
      <c r="A13334" s="75" t="s">
        <v>24898</v>
      </c>
      <c r="B13334" s="85">
        <v>13330</v>
      </c>
      <c r="C13334" s="85">
        <v>15271</v>
      </c>
      <c r="D13334" s="85">
        <v>13330</v>
      </c>
      <c r="E13334" s="86" t="s">
        <v>24897</v>
      </c>
      <c r="F13334" s="85" t="s">
        <v>11</v>
      </c>
      <c r="G13334" s="86" t="s">
        <v>17818</v>
      </c>
      <c r="H13334" s="85" t="s">
        <v>1</v>
      </c>
      <c r="I13334" s="85">
        <v>1</v>
      </c>
      <c r="J13334" s="88">
        <v>2.0781384339358069</v>
      </c>
      <c r="K13334" s="146">
        <v>3.1837039717218776</v>
      </c>
      <c r="L13334" s="147">
        <v>1.084193129620983E-8</v>
      </c>
      <c r="M13334" s="147">
        <v>0.44524862971170259</v>
      </c>
      <c r="N13334" s="87">
        <v>59.525537760405953</v>
      </c>
      <c r="O13334" s="88">
        <v>1.603905810856201</v>
      </c>
      <c r="P13334" s="89">
        <v>26.944835295936731</v>
      </c>
    </row>
    <row r="13335" spans="1:16">
      <c r="A13335" s="75" t="s">
        <v>24893</v>
      </c>
      <c r="B13335" s="85">
        <v>13331</v>
      </c>
      <c r="C13335" s="85">
        <v>15269</v>
      </c>
      <c r="D13335" s="85">
        <v>13331</v>
      </c>
      <c r="E13335" s="86" t="s">
        <v>24894</v>
      </c>
      <c r="F13335" s="85" t="s">
        <v>11</v>
      </c>
      <c r="G13335" s="86" t="s">
        <v>24895</v>
      </c>
      <c r="H13335" s="85" t="s">
        <v>1</v>
      </c>
      <c r="I13335" s="85">
        <v>1</v>
      </c>
      <c r="J13335" s="88">
        <v>8.6485585508363343</v>
      </c>
      <c r="K13335" s="146">
        <v>17.349194264890389</v>
      </c>
      <c r="L13335" s="147">
        <v>5.4584719112613383E-8</v>
      </c>
      <c r="M13335" s="147">
        <v>1.1481724704097021</v>
      </c>
      <c r="N13335" s="87">
        <v>169.3571464730932</v>
      </c>
      <c r="O13335" s="88">
        <v>7.4015627407219764</v>
      </c>
      <c r="P13335" s="89">
        <v>43.703870163506259</v>
      </c>
    </row>
    <row r="13336" spans="1:16">
      <c r="A13336" s="75" t="s">
        <v>511</v>
      </c>
      <c r="B13336" s="85">
        <v>13332</v>
      </c>
      <c r="C13336" s="85">
        <v>189</v>
      </c>
      <c r="D13336" s="85">
        <v>13332</v>
      </c>
      <c r="E13336" s="86" t="s">
        <v>508</v>
      </c>
      <c r="F13336" s="85" t="s">
        <v>509</v>
      </c>
      <c r="G13336" s="86" t="s">
        <v>512</v>
      </c>
      <c r="H13336" s="85" t="s">
        <v>1</v>
      </c>
      <c r="I13336" s="85">
        <v>1</v>
      </c>
      <c r="J13336" s="88">
        <v>1.4390380647899499E-2</v>
      </c>
      <c r="K13336" s="146">
        <v>3.9004112588785451E-2</v>
      </c>
      <c r="L13336" s="147">
        <v>1.047540637134952E-10</v>
      </c>
      <c r="M13336" s="147">
        <v>5.808114943061458E-4</v>
      </c>
      <c r="N13336" s="87">
        <v>0.1652145275908033</v>
      </c>
      <c r="O13336" s="88">
        <v>1.226882844634564E-2</v>
      </c>
      <c r="P13336" s="89">
        <v>74.259985639595698</v>
      </c>
    </row>
    <row r="13337" spans="1:16">
      <c r="A13337" s="75" t="s">
        <v>516</v>
      </c>
      <c r="B13337" s="85">
        <v>13333</v>
      </c>
      <c r="C13337" s="85">
        <v>192</v>
      </c>
      <c r="D13337" s="85">
        <v>13333</v>
      </c>
      <c r="E13337" s="86" t="s">
        <v>508</v>
      </c>
      <c r="F13337" s="85" t="s">
        <v>38</v>
      </c>
      <c r="G13337" s="86" t="s">
        <v>512</v>
      </c>
      <c r="H13337" s="85" t="s">
        <v>1</v>
      </c>
      <c r="I13337" s="85">
        <v>1</v>
      </c>
      <c r="J13337" s="88">
        <v>0.43458740808079738</v>
      </c>
      <c r="K13337" s="146">
        <v>0.59314369371402298</v>
      </c>
      <c r="L13337" s="147">
        <v>1.8604952253345901E-9</v>
      </c>
      <c r="M13337" s="147">
        <v>1.9694240255838161E-2</v>
      </c>
      <c r="N13337" s="87">
        <v>5.6166814470590714</v>
      </c>
      <c r="O13337" s="88">
        <v>0.38439911221762829</v>
      </c>
      <c r="P13337" s="89">
        <v>68.438830978905173</v>
      </c>
    </row>
    <row r="13338" spans="1:16">
      <c r="A13338" s="75" t="s">
        <v>519</v>
      </c>
      <c r="B13338" s="85">
        <v>13334</v>
      </c>
      <c r="C13338" s="85">
        <v>195</v>
      </c>
      <c r="D13338" s="85">
        <v>13334</v>
      </c>
      <c r="E13338" s="86" t="s">
        <v>508</v>
      </c>
      <c r="F13338" s="85" t="s">
        <v>11</v>
      </c>
      <c r="G13338" s="86" t="s">
        <v>512</v>
      </c>
      <c r="H13338" s="85" t="s">
        <v>1</v>
      </c>
      <c r="I13338" s="85">
        <v>1</v>
      </c>
      <c r="J13338" s="88">
        <v>0.19761634703652001</v>
      </c>
      <c r="K13338" s="146">
        <v>0.25327605822257687</v>
      </c>
      <c r="L13338" s="147">
        <v>9.3616919719763517E-10</v>
      </c>
      <c r="M13338" s="147">
        <v>1.155458341161633E-2</v>
      </c>
      <c r="N13338" s="87">
        <v>4.7802721937788606</v>
      </c>
      <c r="O13338" s="88">
        <v>0.18053459731694599</v>
      </c>
      <c r="P13338" s="89">
        <v>37.766593616132823</v>
      </c>
    </row>
    <row r="13339" spans="1:16">
      <c r="A13339" s="75" t="s">
        <v>17820</v>
      </c>
      <c r="B13339" s="85">
        <v>13335</v>
      </c>
      <c r="C13339" s="85">
        <v>11746</v>
      </c>
      <c r="D13339" s="85">
        <v>13335</v>
      </c>
      <c r="E13339" s="86" t="s">
        <v>17821</v>
      </c>
      <c r="F13339" s="85" t="s">
        <v>38</v>
      </c>
      <c r="G13339" s="86" t="s">
        <v>512</v>
      </c>
      <c r="H13339" s="85" t="s">
        <v>1</v>
      </c>
      <c r="I13339" s="85">
        <v>1</v>
      </c>
      <c r="J13339" s="88">
        <v>0.43692689021362829</v>
      </c>
      <c r="K13339" s="146">
        <v>0.59592377581778699</v>
      </c>
      <c r="L13339" s="147">
        <v>1.874897533210978E-9</v>
      </c>
      <c r="M13339" s="147">
        <v>2.0193084334160519E-2</v>
      </c>
      <c r="N13339" s="87">
        <v>5.6545163057892456</v>
      </c>
      <c r="O13339" s="88">
        <v>0.3865758729785429</v>
      </c>
      <c r="P13339" s="89">
        <v>68.365860503887149</v>
      </c>
    </row>
    <row r="13340" spans="1:16">
      <c r="A13340" s="75" t="s">
        <v>17822</v>
      </c>
      <c r="B13340" s="85">
        <v>13336</v>
      </c>
      <c r="C13340" s="85">
        <v>11747</v>
      </c>
      <c r="D13340" s="85">
        <v>13336</v>
      </c>
      <c r="E13340" s="86" t="s">
        <v>17821</v>
      </c>
      <c r="F13340" s="85" t="s">
        <v>11</v>
      </c>
      <c r="G13340" s="86" t="s">
        <v>512</v>
      </c>
      <c r="H13340" s="85" t="s">
        <v>1</v>
      </c>
      <c r="I13340" s="85">
        <v>1</v>
      </c>
      <c r="J13340" s="88">
        <v>0.2021348583330721</v>
      </c>
      <c r="K13340" s="146">
        <v>0.25872048526344182</v>
      </c>
      <c r="L13340" s="147">
        <v>9.5895879106557505E-10</v>
      </c>
      <c r="M13340" s="147">
        <v>1.2141574564434481E-2</v>
      </c>
      <c r="N13340" s="87">
        <v>4.8502887548971589</v>
      </c>
      <c r="O13340" s="88">
        <v>0.18459704543252289</v>
      </c>
      <c r="P13340" s="89">
        <v>38.058980559898011</v>
      </c>
    </row>
    <row r="13341" spans="1:16">
      <c r="A13341" s="75" t="s">
        <v>17823</v>
      </c>
      <c r="B13341" s="85">
        <v>13337</v>
      </c>
      <c r="C13341" s="85">
        <v>11748</v>
      </c>
      <c r="D13341" s="85">
        <v>13337</v>
      </c>
      <c r="E13341" s="86" t="s">
        <v>17824</v>
      </c>
      <c r="F13341" s="85" t="s">
        <v>38</v>
      </c>
      <c r="G13341" s="86" t="s">
        <v>17825</v>
      </c>
      <c r="H13341" s="85" t="s">
        <v>1</v>
      </c>
      <c r="I13341" s="85">
        <v>1</v>
      </c>
      <c r="J13341" s="88">
        <v>3.2719508385137588</v>
      </c>
      <c r="K13341" s="146">
        <v>3.8794537656752137</v>
      </c>
      <c r="L13341" s="147">
        <v>1.399133066890447E-8</v>
      </c>
      <c r="M13341" s="147">
        <v>0.22700109805730809</v>
      </c>
      <c r="N13341" s="87">
        <v>45.04922210488715</v>
      </c>
      <c r="O13341" s="88">
        <v>2.9427697927828289</v>
      </c>
      <c r="P13341" s="89">
        <v>65.323431910349981</v>
      </c>
    </row>
    <row r="13342" spans="1:16">
      <c r="A13342" s="75" t="s">
        <v>17826</v>
      </c>
      <c r="B13342" s="85">
        <v>13338</v>
      </c>
      <c r="C13342" s="85">
        <v>11749</v>
      </c>
      <c r="D13342" s="85">
        <v>13338</v>
      </c>
      <c r="E13342" s="86" t="s">
        <v>17824</v>
      </c>
      <c r="F13342" s="85" t="s">
        <v>11</v>
      </c>
      <c r="G13342" s="86" t="s">
        <v>17825</v>
      </c>
      <c r="H13342" s="85" t="s">
        <v>1</v>
      </c>
      <c r="I13342" s="85">
        <v>1</v>
      </c>
      <c r="J13342" s="88">
        <v>3.0057122369679941</v>
      </c>
      <c r="K13342" s="146">
        <v>3.4968767611333607</v>
      </c>
      <c r="L13342" s="147">
        <v>1.290896072290083E-8</v>
      </c>
      <c r="M13342" s="147">
        <v>0.21739433821895621</v>
      </c>
      <c r="N13342" s="87">
        <v>43.990712539171753</v>
      </c>
      <c r="O13342" s="88">
        <v>2.7109107063073719</v>
      </c>
      <c r="P13342" s="89">
        <v>61.624614602307879</v>
      </c>
    </row>
    <row r="13343" spans="1:16">
      <c r="A13343" s="75" t="s">
        <v>24899</v>
      </c>
      <c r="B13343" s="85">
        <v>13339</v>
      </c>
      <c r="C13343" s="85">
        <v>15272</v>
      </c>
      <c r="D13343" s="85">
        <v>13339</v>
      </c>
      <c r="E13343" s="86" t="s">
        <v>24900</v>
      </c>
      <c r="F13343" s="85" t="s">
        <v>38</v>
      </c>
      <c r="G13343" s="86" t="s">
        <v>17825</v>
      </c>
      <c r="H13343" s="85" t="s">
        <v>1</v>
      </c>
      <c r="I13343" s="85">
        <v>1</v>
      </c>
      <c r="J13343" s="88">
        <v>3.2247556995543118</v>
      </c>
      <c r="K13343" s="146">
        <v>3.8202660066495997</v>
      </c>
      <c r="L13343" s="147">
        <v>1.3747860914898971E-8</v>
      </c>
      <c r="M13343" s="147">
        <v>0.22093005638486929</v>
      </c>
      <c r="N13343" s="87">
        <v>44.362097786753509</v>
      </c>
      <c r="O13343" s="88">
        <v>2.8999244088551999</v>
      </c>
      <c r="P13343" s="89">
        <v>65.36941563933695</v>
      </c>
    </row>
    <row r="13344" spans="1:16">
      <c r="A13344" s="75" t="s">
        <v>24901</v>
      </c>
      <c r="B13344" s="85">
        <v>13340</v>
      </c>
      <c r="C13344" s="85">
        <v>15273</v>
      </c>
      <c r="D13344" s="85">
        <v>13340</v>
      </c>
      <c r="E13344" s="86" t="s">
        <v>24900</v>
      </c>
      <c r="F13344" s="85" t="s">
        <v>11</v>
      </c>
      <c r="G13344" s="86" t="s">
        <v>17825</v>
      </c>
      <c r="H13344" s="85" t="s">
        <v>1</v>
      </c>
      <c r="I13344" s="85">
        <v>1</v>
      </c>
      <c r="J13344" s="88">
        <v>2.9771391453985641</v>
      </c>
      <c r="K13344" s="146">
        <v>3.4651811877598435</v>
      </c>
      <c r="L13344" s="147">
        <v>1.276868309778534E-8</v>
      </c>
      <c r="M13344" s="147">
        <v>0.21340293280218331</v>
      </c>
      <c r="N13344" s="87">
        <v>43.551455913263553</v>
      </c>
      <c r="O13344" s="88">
        <v>2.6852796734048301</v>
      </c>
      <c r="P13344" s="89">
        <v>61.657632726510776</v>
      </c>
    </row>
    <row r="13345" spans="1:16">
      <c r="A13345" s="75" t="s">
        <v>17827</v>
      </c>
      <c r="B13345" s="85">
        <v>13341</v>
      </c>
      <c r="C13345" s="85">
        <v>11750</v>
      </c>
      <c r="D13345" s="85">
        <v>13341</v>
      </c>
      <c r="E13345" s="86" t="s">
        <v>17828</v>
      </c>
      <c r="F13345" s="85" t="s">
        <v>55</v>
      </c>
      <c r="G13345" s="86" t="s">
        <v>17829</v>
      </c>
      <c r="H13345" s="85" t="s">
        <v>1</v>
      </c>
      <c r="I13345" s="85">
        <v>1</v>
      </c>
      <c r="J13345" s="88">
        <v>3.920605648931295</v>
      </c>
      <c r="K13345" s="146">
        <v>4.3179089564318822</v>
      </c>
      <c r="L13345" s="147">
        <v>1.6110700042552819E-8</v>
      </c>
      <c r="M13345" s="147">
        <v>0.27671014188765958</v>
      </c>
      <c r="N13345" s="87">
        <v>54.601387358125052</v>
      </c>
      <c r="O13345" s="88">
        <v>3.5329066128305868</v>
      </c>
      <c r="P13345" s="89">
        <v>64.70360523366567</v>
      </c>
    </row>
    <row r="13346" spans="1:16">
      <c r="A13346" s="75" t="s">
        <v>24902</v>
      </c>
      <c r="B13346" s="85">
        <v>13342</v>
      </c>
      <c r="C13346" s="85">
        <v>15274</v>
      </c>
      <c r="D13346" s="85">
        <v>13342</v>
      </c>
      <c r="E13346" s="86" t="s">
        <v>24903</v>
      </c>
      <c r="F13346" s="85" t="s">
        <v>38</v>
      </c>
      <c r="G13346" s="86" t="s">
        <v>17829</v>
      </c>
      <c r="H13346" s="85" t="s">
        <v>1</v>
      </c>
      <c r="I13346" s="85">
        <v>1</v>
      </c>
      <c r="J13346" s="88">
        <v>4.3569153365495978</v>
      </c>
      <c r="K13346" s="146">
        <v>4.9629972081941265</v>
      </c>
      <c r="L13346" s="147">
        <v>1.792688721201098E-8</v>
      </c>
      <c r="M13346" s="147">
        <v>0.26123087495501313</v>
      </c>
      <c r="N13346" s="87">
        <v>54.351558511491227</v>
      </c>
      <c r="O13346" s="88">
        <v>3.9187778313720161</v>
      </c>
      <c r="P13346" s="89">
        <v>72.100560475068846</v>
      </c>
    </row>
    <row r="13347" spans="1:16">
      <c r="A13347" s="75" t="s">
        <v>24904</v>
      </c>
      <c r="B13347" s="85">
        <v>13343</v>
      </c>
      <c r="C13347" s="85">
        <v>15275</v>
      </c>
      <c r="D13347" s="85">
        <v>13343</v>
      </c>
      <c r="E13347" s="86" t="s">
        <v>24903</v>
      </c>
      <c r="F13347" s="85" t="s">
        <v>11</v>
      </c>
      <c r="G13347" s="86" t="s">
        <v>17829</v>
      </c>
      <c r="H13347" s="85" t="s">
        <v>1</v>
      </c>
      <c r="I13347" s="85">
        <v>1</v>
      </c>
      <c r="J13347" s="88">
        <v>2.8698553715869739</v>
      </c>
      <c r="K13347" s="146">
        <v>2.7770717690903539</v>
      </c>
      <c r="L13347" s="147">
        <v>1.1492294715561631E-8</v>
      </c>
      <c r="M13347" s="147">
        <v>0.28699329167170051</v>
      </c>
      <c r="N13347" s="87">
        <v>52.73264899357838</v>
      </c>
      <c r="O13347" s="88">
        <v>2.5997404334365299</v>
      </c>
      <c r="P13347" s="89">
        <v>49.300395164163255</v>
      </c>
    </row>
    <row r="13348" spans="1:16">
      <c r="A13348" s="75" t="s">
        <v>292</v>
      </c>
      <c r="B13348" s="85">
        <v>13344</v>
      </c>
      <c r="C13348" s="85">
        <v>75</v>
      </c>
      <c r="D13348" s="85">
        <v>13344</v>
      </c>
      <c r="E13348" s="86" t="s">
        <v>293</v>
      </c>
      <c r="F13348" s="85" t="s">
        <v>283</v>
      </c>
      <c r="G13348" s="86" t="s">
        <v>294</v>
      </c>
      <c r="H13348" s="85" t="s">
        <v>1</v>
      </c>
      <c r="I13348" s="85">
        <v>1</v>
      </c>
      <c r="J13348" s="88">
        <v>21.783241242703301</v>
      </c>
      <c r="K13348" s="146">
        <v>50.368740100806789</v>
      </c>
      <c r="L13348" s="147">
        <v>1.3038400610028511E-7</v>
      </c>
      <c r="M13348" s="147">
        <v>3.5814631181306469</v>
      </c>
      <c r="N13348" s="87">
        <v>391.62208916582853</v>
      </c>
      <c r="O13348" s="88">
        <v>18.723047149049339</v>
      </c>
      <c r="P13348" s="89">
        <v>47.808966008353138</v>
      </c>
    </row>
    <row r="13349" spans="1:16">
      <c r="A13349" s="75" t="s">
        <v>296</v>
      </c>
      <c r="B13349" s="85">
        <v>13345</v>
      </c>
      <c r="C13349" s="85">
        <v>77</v>
      </c>
      <c r="D13349" s="85">
        <v>13345</v>
      </c>
      <c r="E13349" s="86" t="s">
        <v>293</v>
      </c>
      <c r="F13349" s="85" t="s">
        <v>38</v>
      </c>
      <c r="G13349" s="86" t="s">
        <v>294</v>
      </c>
      <c r="H13349" s="85" t="s">
        <v>1</v>
      </c>
      <c r="I13349" s="85">
        <v>1</v>
      </c>
      <c r="J13349" s="88">
        <v>21.756961944865981</v>
      </c>
      <c r="K13349" s="146">
        <v>50.303991939414324</v>
      </c>
      <c r="L13349" s="147">
        <v>1.3002272369979739E-7</v>
      </c>
      <c r="M13349" s="147">
        <v>3.621635386803816</v>
      </c>
      <c r="N13349" s="87">
        <v>395.51273848026102</v>
      </c>
      <c r="O13349" s="88">
        <v>18.74675312728651</v>
      </c>
      <c r="P13349" s="89">
        <v>47.398607689148072</v>
      </c>
    </row>
    <row r="13350" spans="1:16">
      <c r="A13350" s="75" t="s">
        <v>12337</v>
      </c>
      <c r="B13350" s="85">
        <v>13346</v>
      </c>
      <c r="C13350" s="85">
        <v>8297</v>
      </c>
      <c r="D13350" s="85">
        <v>13346</v>
      </c>
      <c r="E13350" s="86" t="s">
        <v>12338</v>
      </c>
      <c r="F13350" s="85" t="s">
        <v>283</v>
      </c>
      <c r="G13350" s="86" t="s">
        <v>294</v>
      </c>
      <c r="H13350" s="85" t="s">
        <v>1</v>
      </c>
      <c r="I13350" s="85">
        <v>1</v>
      </c>
      <c r="J13350" s="88">
        <v>21.78900418696804</v>
      </c>
      <c r="K13350" s="146">
        <v>50.376948429166475</v>
      </c>
      <c r="L13350" s="147">
        <v>1.304161234639639E-7</v>
      </c>
      <c r="M13350" s="147">
        <v>3.5821849014584521</v>
      </c>
      <c r="N13350" s="87">
        <v>391.70389255326847</v>
      </c>
      <c r="O13350" s="88">
        <v>18.728259058072371</v>
      </c>
      <c r="P13350" s="89">
        <v>47.812287327539089</v>
      </c>
    </row>
    <row r="13351" spans="1:16">
      <c r="A13351" s="75" t="s">
        <v>12339</v>
      </c>
      <c r="B13351" s="85">
        <v>13347</v>
      </c>
      <c r="C13351" s="85">
        <v>8298</v>
      </c>
      <c r="D13351" s="85">
        <v>13347</v>
      </c>
      <c r="E13351" s="86" t="s">
        <v>12338</v>
      </c>
      <c r="F13351" s="85" t="s">
        <v>38</v>
      </c>
      <c r="G13351" s="86" t="s">
        <v>294</v>
      </c>
      <c r="H13351" s="85" t="s">
        <v>1</v>
      </c>
      <c r="I13351" s="85">
        <v>1</v>
      </c>
      <c r="J13351" s="88">
        <v>21.811815502209921</v>
      </c>
      <c r="K13351" s="146">
        <v>50.380291341031551</v>
      </c>
      <c r="L13351" s="147">
        <v>1.3033282685088709E-7</v>
      </c>
      <c r="M13351" s="147">
        <v>3.6287274909714791</v>
      </c>
      <c r="N13351" s="87">
        <v>396.30691971227338</v>
      </c>
      <c r="O13351" s="88">
        <v>18.79663063787229</v>
      </c>
      <c r="P13351" s="89">
        <v>47.429478777506617</v>
      </c>
    </row>
    <row r="13352" spans="1:16">
      <c r="A13352" s="75" t="s">
        <v>298</v>
      </c>
      <c r="B13352" s="85">
        <v>13348</v>
      </c>
      <c r="C13352" s="85">
        <v>79</v>
      </c>
      <c r="D13352" s="85">
        <v>13348</v>
      </c>
      <c r="E13352" s="86" t="s">
        <v>299</v>
      </c>
      <c r="F13352" s="85" t="s">
        <v>283</v>
      </c>
      <c r="G13352" s="86" t="s">
        <v>300</v>
      </c>
      <c r="H13352" s="85" t="s">
        <v>1</v>
      </c>
      <c r="I13352" s="85">
        <v>1</v>
      </c>
      <c r="J13352" s="88">
        <v>30.48953937958461</v>
      </c>
      <c r="K13352" s="146">
        <v>60.586041337107062</v>
      </c>
      <c r="L13352" s="147">
        <v>1.6931043063709E-7</v>
      </c>
      <c r="M13352" s="147">
        <v>6.1426228521275528</v>
      </c>
      <c r="N13352" s="87">
        <v>477.49560303714912</v>
      </c>
      <c r="O13352" s="88">
        <v>26.17819182774403</v>
      </c>
      <c r="P13352" s="89">
        <v>54.823943217980514</v>
      </c>
    </row>
    <row r="13353" spans="1:16">
      <c r="A13353" s="75" t="s">
        <v>301</v>
      </c>
      <c r="B13353" s="85">
        <v>13349</v>
      </c>
      <c r="C13353" s="85">
        <v>80</v>
      </c>
      <c r="D13353" s="85">
        <v>13349</v>
      </c>
      <c r="E13353" s="86" t="s">
        <v>299</v>
      </c>
      <c r="F13353" s="85" t="s">
        <v>38</v>
      </c>
      <c r="G13353" s="86" t="s">
        <v>300</v>
      </c>
      <c r="H13353" s="85" t="s">
        <v>1</v>
      </c>
      <c r="I13353" s="85">
        <v>1</v>
      </c>
      <c r="J13353" s="88">
        <v>28.057495562422059</v>
      </c>
      <c r="K13353" s="146">
        <v>59.333972493589428</v>
      </c>
      <c r="L13353" s="147">
        <v>1.5934787105946771E-7</v>
      </c>
      <c r="M13353" s="147">
        <v>6.2892800886683906</v>
      </c>
      <c r="N13353" s="87">
        <v>482.50856465590152</v>
      </c>
      <c r="O13353" s="88">
        <v>24.527198584768168</v>
      </c>
      <c r="P13353" s="89">
        <v>50.832669886926489</v>
      </c>
    </row>
    <row r="13354" spans="1:16">
      <c r="A13354" s="75" t="s">
        <v>12340</v>
      </c>
      <c r="B13354" s="85">
        <v>13350</v>
      </c>
      <c r="C13354" s="85">
        <v>8299</v>
      </c>
      <c r="D13354" s="85">
        <v>13350</v>
      </c>
      <c r="E13354" s="86" t="s">
        <v>12341</v>
      </c>
      <c r="F13354" s="85" t="s">
        <v>283</v>
      </c>
      <c r="G13354" s="86" t="s">
        <v>300</v>
      </c>
      <c r="H13354" s="85" t="s">
        <v>1</v>
      </c>
      <c r="I13354" s="85">
        <v>1</v>
      </c>
      <c r="J13354" s="88">
        <v>30.49530232384933</v>
      </c>
      <c r="K13354" s="146">
        <v>60.594249665466705</v>
      </c>
      <c r="L13354" s="147">
        <v>1.6934254800076891E-7</v>
      </c>
      <c r="M13354" s="147">
        <v>6.1433446354553558</v>
      </c>
      <c r="N13354" s="87">
        <v>477.57740642458913</v>
      </c>
      <c r="O13354" s="88">
        <v>26.183403736767051</v>
      </c>
      <c r="P13354" s="89">
        <v>54.825465745523047</v>
      </c>
    </row>
    <row r="13355" spans="1:16">
      <c r="A13355" s="75" t="s">
        <v>12342</v>
      </c>
      <c r="B13355" s="85">
        <v>13351</v>
      </c>
      <c r="C13355" s="85">
        <v>8300</v>
      </c>
      <c r="D13355" s="85">
        <v>13351</v>
      </c>
      <c r="E13355" s="86" t="s">
        <v>12341</v>
      </c>
      <c r="F13355" s="85" t="s">
        <v>38</v>
      </c>
      <c r="G13355" s="86" t="s">
        <v>300</v>
      </c>
      <c r="H13355" s="85" t="s">
        <v>1</v>
      </c>
      <c r="I13355" s="85">
        <v>1</v>
      </c>
      <c r="J13355" s="88">
        <v>28.112349119765931</v>
      </c>
      <c r="K13355" s="146">
        <v>59.410271895206613</v>
      </c>
      <c r="L13355" s="147">
        <v>1.596579742105577E-7</v>
      </c>
      <c r="M13355" s="147">
        <v>6.2963721928360554</v>
      </c>
      <c r="N13355" s="87">
        <v>483.30274588791349</v>
      </c>
      <c r="O13355" s="88">
        <v>24.577076095353888</v>
      </c>
      <c r="P13355" s="89">
        <v>50.852341114266608</v>
      </c>
    </row>
    <row r="13356" spans="1:16">
      <c r="A13356" s="75" t="s">
        <v>302</v>
      </c>
      <c r="B13356" s="85">
        <v>13352</v>
      </c>
      <c r="C13356" s="85">
        <v>81</v>
      </c>
      <c r="D13356" s="85">
        <v>13352</v>
      </c>
      <c r="E13356" s="86" t="s">
        <v>303</v>
      </c>
      <c r="F13356" s="85" t="s">
        <v>283</v>
      </c>
      <c r="G13356" s="86" t="s">
        <v>304</v>
      </c>
      <c r="H13356" s="85" t="s">
        <v>1</v>
      </c>
      <c r="I13356" s="85">
        <v>1</v>
      </c>
      <c r="J13356" s="88">
        <v>13.92437540280523</v>
      </c>
      <c r="K13356" s="146">
        <v>37.534504896046599</v>
      </c>
      <c r="L13356" s="147">
        <v>9.5484223030678446E-8</v>
      </c>
      <c r="M13356" s="147">
        <v>2.4631529893312369</v>
      </c>
      <c r="N13356" s="87">
        <v>266.83490635602521</v>
      </c>
      <c r="O13356" s="88">
        <v>11.85962028587014</v>
      </c>
      <c r="P13356" s="89">
        <v>44.445535435481624</v>
      </c>
    </row>
    <row r="13357" spans="1:16">
      <c r="A13357" s="75" t="s">
        <v>306</v>
      </c>
      <c r="B13357" s="85">
        <v>13353</v>
      </c>
      <c r="C13357" s="85">
        <v>83</v>
      </c>
      <c r="D13357" s="85">
        <v>13353</v>
      </c>
      <c r="E13357" s="86" t="s">
        <v>303</v>
      </c>
      <c r="F13357" s="85" t="s">
        <v>38</v>
      </c>
      <c r="G13357" s="86" t="s">
        <v>304</v>
      </c>
      <c r="H13357" s="85" t="s">
        <v>1</v>
      </c>
      <c r="I13357" s="85">
        <v>1</v>
      </c>
      <c r="J13357" s="88">
        <v>14.044724134760321</v>
      </c>
      <c r="K13357" s="146">
        <v>37.5790243378461</v>
      </c>
      <c r="L13357" s="147">
        <v>9.5749242678580577E-8</v>
      </c>
      <c r="M13357" s="147">
        <v>2.491440058029732</v>
      </c>
      <c r="N13357" s="87">
        <v>270.1055662054589</v>
      </c>
      <c r="O13357" s="88">
        <v>11.984376093723689</v>
      </c>
      <c r="P13357" s="89">
        <v>44.369230379382984</v>
      </c>
    </row>
    <row r="13358" spans="1:16">
      <c r="A13358" s="75" t="s">
        <v>12343</v>
      </c>
      <c r="B13358" s="85">
        <v>13354</v>
      </c>
      <c r="C13358" s="85">
        <v>8301</v>
      </c>
      <c r="D13358" s="85">
        <v>13354</v>
      </c>
      <c r="E13358" s="86" t="s">
        <v>12344</v>
      </c>
      <c r="F13358" s="85" t="s">
        <v>283</v>
      </c>
      <c r="G13358" s="86" t="s">
        <v>304</v>
      </c>
      <c r="H13358" s="85" t="s">
        <v>1</v>
      </c>
      <c r="I13358" s="85">
        <v>1</v>
      </c>
      <c r="J13358" s="88">
        <v>13.930138347069979</v>
      </c>
      <c r="K13358" s="146">
        <v>37.542713224406214</v>
      </c>
      <c r="L13358" s="147">
        <v>9.5516340394357162E-8</v>
      </c>
      <c r="M13358" s="147">
        <v>2.46387477265904</v>
      </c>
      <c r="N13358" s="87">
        <v>266.91670974346528</v>
      </c>
      <c r="O13358" s="88">
        <v>11.864832194893181</v>
      </c>
      <c r="P13358" s="89">
        <v>44.451440324948251</v>
      </c>
    </row>
    <row r="13359" spans="1:16">
      <c r="A13359" s="75" t="s">
        <v>12345</v>
      </c>
      <c r="B13359" s="85">
        <v>13355</v>
      </c>
      <c r="C13359" s="85">
        <v>8302</v>
      </c>
      <c r="D13359" s="85">
        <v>13355</v>
      </c>
      <c r="E13359" s="86" t="s">
        <v>12344</v>
      </c>
      <c r="F13359" s="85" t="s">
        <v>38</v>
      </c>
      <c r="G13359" s="86" t="s">
        <v>304</v>
      </c>
      <c r="H13359" s="85" t="s">
        <v>1</v>
      </c>
      <c r="I13359" s="85">
        <v>1</v>
      </c>
      <c r="J13359" s="88">
        <v>14.099577692104241</v>
      </c>
      <c r="K13359" s="146">
        <v>37.655323739463313</v>
      </c>
      <c r="L13359" s="147">
        <v>9.6059345829670275E-8</v>
      </c>
      <c r="M13359" s="147">
        <v>2.498532162197395</v>
      </c>
      <c r="N13359" s="87">
        <v>270.89974743747138</v>
      </c>
      <c r="O13359" s="88">
        <v>12.034253604309439</v>
      </c>
      <c r="P13359" s="89">
        <v>44.423273621128665</v>
      </c>
    </row>
    <row r="13360" spans="1:16">
      <c r="A13360" s="75" t="s">
        <v>308</v>
      </c>
      <c r="B13360" s="85">
        <v>13356</v>
      </c>
      <c r="C13360" s="85">
        <v>85</v>
      </c>
      <c r="D13360" s="85">
        <v>13356</v>
      </c>
      <c r="E13360" s="86" t="s">
        <v>309</v>
      </c>
      <c r="F13360" s="85" t="s">
        <v>283</v>
      </c>
      <c r="G13360" s="86" t="s">
        <v>310</v>
      </c>
      <c r="H13360" s="85" t="s">
        <v>1</v>
      </c>
      <c r="I13360" s="85">
        <v>1</v>
      </c>
      <c r="J13360" s="88">
        <v>23.900048103775021</v>
      </c>
      <c r="K13360" s="146">
        <v>49.477703932985591</v>
      </c>
      <c r="L13360" s="147">
        <v>1.4000575973815569E-7</v>
      </c>
      <c r="M13360" s="147">
        <v>5.2311552190656423</v>
      </c>
      <c r="N13360" s="87">
        <v>369.21576316514688</v>
      </c>
      <c r="O13360" s="88">
        <v>20.42599173882785</v>
      </c>
      <c r="P13360" s="89">
        <v>55.322642683843071</v>
      </c>
    </row>
    <row r="13361" spans="1:16">
      <c r="A13361" s="75" t="s">
        <v>311</v>
      </c>
      <c r="B13361" s="85">
        <v>13357</v>
      </c>
      <c r="C13361" s="85">
        <v>86</v>
      </c>
      <c r="D13361" s="85">
        <v>13357</v>
      </c>
      <c r="E13361" s="86" t="s">
        <v>309</v>
      </c>
      <c r="F13361" s="85" t="s">
        <v>38</v>
      </c>
      <c r="G13361" s="86" t="s">
        <v>310</v>
      </c>
      <c r="H13361" s="85" t="s">
        <v>1</v>
      </c>
      <c r="I13361" s="85">
        <v>1</v>
      </c>
      <c r="J13361" s="88">
        <v>21.46925574541774</v>
      </c>
      <c r="K13361" s="146">
        <v>48.2587849409664</v>
      </c>
      <c r="L13361" s="147">
        <v>1.300821031919897E-7</v>
      </c>
      <c r="M13361" s="147">
        <v>5.3722932888399448</v>
      </c>
      <c r="N13361" s="87">
        <v>373.67658657446759</v>
      </c>
      <c r="O13361" s="88">
        <v>18.774461703107569</v>
      </c>
      <c r="P13361" s="89">
        <v>50.242542288279353</v>
      </c>
    </row>
    <row r="13362" spans="1:16">
      <c r="A13362" s="75" t="s">
        <v>12346</v>
      </c>
      <c r="B13362" s="85">
        <v>13358</v>
      </c>
      <c r="C13362" s="85">
        <v>8303</v>
      </c>
      <c r="D13362" s="85">
        <v>13358</v>
      </c>
      <c r="E13362" s="86" t="s">
        <v>12347</v>
      </c>
      <c r="F13362" s="85" t="s">
        <v>283</v>
      </c>
      <c r="G13362" s="86" t="s">
        <v>310</v>
      </c>
      <c r="H13362" s="85" t="s">
        <v>1</v>
      </c>
      <c r="I13362" s="85">
        <v>1</v>
      </c>
      <c r="J13362" s="88">
        <v>23.90581104803973</v>
      </c>
      <c r="K13362" s="146">
        <v>49.485912261345213</v>
      </c>
      <c r="L13362" s="147">
        <v>1.4003787710183409E-7</v>
      </c>
      <c r="M13362" s="147">
        <v>5.2318770023934409</v>
      </c>
      <c r="N13362" s="87">
        <v>369.297566552587</v>
      </c>
      <c r="O13362" s="88">
        <v>20.43120364785085</v>
      </c>
      <c r="P13362" s="89">
        <v>55.324501156553119</v>
      </c>
    </row>
    <row r="13363" spans="1:16">
      <c r="A13363" s="75" t="s">
        <v>12348</v>
      </c>
      <c r="B13363" s="85">
        <v>13359</v>
      </c>
      <c r="C13363" s="85">
        <v>8304</v>
      </c>
      <c r="D13363" s="85">
        <v>13359</v>
      </c>
      <c r="E13363" s="86" t="s">
        <v>12347</v>
      </c>
      <c r="F13363" s="85" t="s">
        <v>38</v>
      </c>
      <c r="G13363" s="86" t="s">
        <v>310</v>
      </c>
      <c r="H13363" s="85" t="s">
        <v>1</v>
      </c>
      <c r="I13363" s="85">
        <v>1</v>
      </c>
      <c r="J13363" s="88">
        <v>21.52410930276168</v>
      </c>
      <c r="K13363" s="146">
        <v>48.335084342583578</v>
      </c>
      <c r="L13363" s="147">
        <v>1.3039220634307921E-7</v>
      </c>
      <c r="M13363" s="147">
        <v>5.379385393007607</v>
      </c>
      <c r="N13363" s="87">
        <v>374.47076780648001</v>
      </c>
      <c r="O13363" s="88">
        <v>18.824339213693332</v>
      </c>
      <c r="P13363" s="89">
        <v>50.269182088523991</v>
      </c>
    </row>
    <row r="13364" spans="1:16">
      <c r="A13364" s="75" t="s">
        <v>277</v>
      </c>
      <c r="B13364" s="85">
        <v>13360</v>
      </c>
      <c r="C13364" s="85">
        <v>67</v>
      </c>
      <c r="D13364" s="85">
        <v>13360</v>
      </c>
      <c r="E13364" s="86" t="s">
        <v>278</v>
      </c>
      <c r="F13364" s="85" t="s">
        <v>38</v>
      </c>
      <c r="G13364" s="86" t="s">
        <v>279</v>
      </c>
      <c r="H13364" s="85" t="s">
        <v>1</v>
      </c>
      <c r="I13364" s="85">
        <v>1</v>
      </c>
      <c r="J13364" s="88">
        <v>6.7198489895768141</v>
      </c>
      <c r="K13364" s="146">
        <v>8.1831309099746612</v>
      </c>
      <c r="L13364" s="147">
        <v>2.903640879602105E-8</v>
      </c>
      <c r="M13364" s="147">
        <v>0.69857261152722006</v>
      </c>
      <c r="N13364" s="87">
        <v>120.1377546336826</v>
      </c>
      <c r="O13364" s="88">
        <v>5.8513480373032776</v>
      </c>
      <c r="P13364" s="89">
        <v>48.705322112477333</v>
      </c>
    </row>
    <row r="13365" spans="1:16">
      <c r="A13365" s="75" t="s">
        <v>280</v>
      </c>
      <c r="B13365" s="85">
        <v>13361</v>
      </c>
      <c r="C13365" s="85">
        <v>68</v>
      </c>
      <c r="D13365" s="85">
        <v>13361</v>
      </c>
      <c r="E13365" s="86" t="s">
        <v>278</v>
      </c>
      <c r="F13365" s="85" t="s">
        <v>11</v>
      </c>
      <c r="G13365" s="86" t="s">
        <v>279</v>
      </c>
      <c r="H13365" s="85" t="s">
        <v>1</v>
      </c>
      <c r="I13365" s="85">
        <v>1</v>
      </c>
      <c r="J13365" s="88">
        <v>6.240416789639621</v>
      </c>
      <c r="K13365" s="146">
        <v>7.4018360079329195</v>
      </c>
      <c r="L13365" s="147">
        <v>2.6805549808029029E-8</v>
      </c>
      <c r="M13365" s="147">
        <v>0.71017740654962647</v>
      </c>
      <c r="N13365" s="87">
        <v>120.16262483025589</v>
      </c>
      <c r="O13365" s="88">
        <v>5.4290479982331723</v>
      </c>
      <c r="P13365" s="89">
        <v>45.180837268679447</v>
      </c>
    </row>
    <row r="13366" spans="1:16">
      <c r="A13366" s="75" t="s">
        <v>12326</v>
      </c>
      <c r="B13366" s="85">
        <v>13362</v>
      </c>
      <c r="C13366" s="85">
        <v>8291</v>
      </c>
      <c r="D13366" s="85">
        <v>13362</v>
      </c>
      <c r="E13366" s="86" t="s">
        <v>12327</v>
      </c>
      <c r="F13366" s="85" t="s">
        <v>55</v>
      </c>
      <c r="G13366" s="86" t="s">
        <v>279</v>
      </c>
      <c r="H13366" s="85" t="s">
        <v>1</v>
      </c>
      <c r="I13366" s="85">
        <v>1</v>
      </c>
      <c r="J13366" s="88">
        <v>6.6908478876070863</v>
      </c>
      <c r="K13366" s="146">
        <v>8.1234527401613725</v>
      </c>
      <c r="L13366" s="147">
        <v>2.895546768648038E-8</v>
      </c>
      <c r="M13366" s="147">
        <v>0.70756951527725698</v>
      </c>
      <c r="N13366" s="87">
        <v>120.9261510354312</v>
      </c>
      <c r="O13366" s="88">
        <v>5.8272789532823523</v>
      </c>
      <c r="P13366" s="89">
        <v>48.188740842127416</v>
      </c>
    </row>
    <row r="13367" spans="1:16">
      <c r="A13367" s="75" t="s">
        <v>17649</v>
      </c>
      <c r="B13367" s="85">
        <v>13363</v>
      </c>
      <c r="C13367" s="85">
        <v>11637</v>
      </c>
      <c r="D13367" s="85">
        <v>13363</v>
      </c>
      <c r="E13367" s="86" t="s">
        <v>17650</v>
      </c>
      <c r="F13367" s="85" t="s">
        <v>55</v>
      </c>
      <c r="G13367" s="86" t="s">
        <v>17651</v>
      </c>
      <c r="H13367" s="85" t="s">
        <v>1</v>
      </c>
      <c r="I13367" s="85">
        <v>1</v>
      </c>
      <c r="J13367" s="88">
        <v>2.0130849448946968</v>
      </c>
      <c r="K13367" s="146">
        <v>2.030986720433015</v>
      </c>
      <c r="L13367" s="147">
        <v>8.4960079111942547E-9</v>
      </c>
      <c r="M13367" s="147">
        <v>0.62920384991511169</v>
      </c>
      <c r="N13367" s="87">
        <v>73.824196077365087</v>
      </c>
      <c r="O13367" s="88">
        <v>1.7134502294513241</v>
      </c>
      <c r="P13367" s="89">
        <v>23.209873191923286</v>
      </c>
    </row>
    <row r="13368" spans="1:16">
      <c r="A13368" s="75" t="s">
        <v>24546</v>
      </c>
      <c r="B13368" s="85">
        <v>13364</v>
      </c>
      <c r="C13368" s="85">
        <v>14999</v>
      </c>
      <c r="D13368" s="85">
        <v>13364</v>
      </c>
      <c r="E13368" s="86" t="s">
        <v>24547</v>
      </c>
      <c r="F13368" s="85" t="s">
        <v>38</v>
      </c>
      <c r="G13368" s="86" t="s">
        <v>17651</v>
      </c>
      <c r="H13368" s="85" t="s">
        <v>1</v>
      </c>
      <c r="I13368" s="85">
        <v>1</v>
      </c>
      <c r="J13368" s="88">
        <v>1.9977487892206449</v>
      </c>
      <c r="K13368" s="146">
        <v>2.0518065553060976</v>
      </c>
      <c r="L13368" s="147">
        <v>8.4514822591762236E-9</v>
      </c>
      <c r="M13368" s="147">
        <v>0.61815634008933718</v>
      </c>
      <c r="N13368" s="87">
        <v>72.99375224617097</v>
      </c>
      <c r="O13368" s="88">
        <v>1.697867542792691</v>
      </c>
      <c r="P13368" s="89">
        <v>23.260450251504313</v>
      </c>
    </row>
    <row r="13369" spans="1:16">
      <c r="A13369" s="75" t="s">
        <v>24548</v>
      </c>
      <c r="B13369" s="85">
        <v>13365</v>
      </c>
      <c r="C13369" s="85">
        <v>15000</v>
      </c>
      <c r="D13369" s="85">
        <v>13365</v>
      </c>
      <c r="E13369" s="86" t="s">
        <v>24547</v>
      </c>
      <c r="F13369" s="85" t="s">
        <v>11</v>
      </c>
      <c r="G13369" s="86" t="s">
        <v>17651</v>
      </c>
      <c r="H13369" s="85" t="s">
        <v>1</v>
      </c>
      <c r="I13369" s="85">
        <v>1</v>
      </c>
      <c r="J13369" s="88">
        <v>1.879524804450575</v>
      </c>
      <c r="K13369" s="146">
        <v>1.7581307411692189</v>
      </c>
      <c r="L13369" s="147">
        <v>7.6568398512395845E-9</v>
      </c>
      <c r="M13369" s="147">
        <v>0.63046709195475092</v>
      </c>
      <c r="N13369" s="87">
        <v>73.13403027565073</v>
      </c>
      <c r="O13369" s="88">
        <v>1.595540807310456</v>
      </c>
      <c r="P13369" s="89">
        <v>21.81666730654219</v>
      </c>
    </row>
    <row r="13370" spans="1:16">
      <c r="A13370" s="75" t="s">
        <v>17830</v>
      </c>
      <c r="B13370" s="85">
        <v>13366</v>
      </c>
      <c r="C13370" s="85">
        <v>11751</v>
      </c>
      <c r="D13370" s="85">
        <v>13366</v>
      </c>
      <c r="E13370" s="86" t="s">
        <v>17831</v>
      </c>
      <c r="F13370" s="85" t="s">
        <v>55</v>
      </c>
      <c r="G13370" s="86" t="s">
        <v>17832</v>
      </c>
      <c r="H13370" s="85" t="s">
        <v>1</v>
      </c>
      <c r="I13370" s="85">
        <v>-1</v>
      </c>
      <c r="J13370" s="88">
        <v>2.5057096340404539</v>
      </c>
      <c r="K13370" s="146">
        <v>3.5205827294487655</v>
      </c>
      <c r="L13370" s="147">
        <v>1.0980943409469619E-8</v>
      </c>
      <c r="M13370" s="147">
        <v>0.1217340918968248</v>
      </c>
      <c r="N13370" s="87">
        <v>34.667705344125622</v>
      </c>
      <c r="O13370" s="88">
        <v>2.2257068660106558</v>
      </c>
      <c r="P13370" s="89">
        <v>64.201159087900166</v>
      </c>
    </row>
    <row r="13371" spans="1:16">
      <c r="A13371" s="75" t="s">
        <v>29731</v>
      </c>
      <c r="B13371" s="85">
        <v>13367</v>
      </c>
      <c r="C13371" s="85">
        <v>18973</v>
      </c>
      <c r="D13371" s="85">
        <v>13367</v>
      </c>
      <c r="E13371" s="86" t="s">
        <v>29729</v>
      </c>
      <c r="F13371" s="85" t="s">
        <v>55</v>
      </c>
      <c r="G13371" s="86" t="s">
        <v>17832</v>
      </c>
      <c r="H13371" s="85" t="s">
        <v>1</v>
      </c>
      <c r="I13371" s="85">
        <v>-1</v>
      </c>
      <c r="J13371" s="88">
        <v>2.5057096340404539</v>
      </c>
      <c r="K13371" s="146">
        <v>3.5205827294487655</v>
      </c>
      <c r="L13371" s="147">
        <v>1.0980943409469619E-8</v>
      </c>
      <c r="M13371" s="147">
        <v>0.1217340918968248</v>
      </c>
      <c r="N13371" s="87">
        <v>34.667705344125622</v>
      </c>
      <c r="O13371" s="88">
        <v>2.2257068660106558</v>
      </c>
      <c r="P13371" s="89">
        <v>64.201159087900166</v>
      </c>
    </row>
    <row r="13372" spans="1:16">
      <c r="A13372" s="75" t="s">
        <v>17833</v>
      </c>
      <c r="B13372" s="85">
        <v>13368</v>
      </c>
      <c r="C13372" s="85">
        <v>11752</v>
      </c>
      <c r="D13372" s="85">
        <v>13368</v>
      </c>
      <c r="E13372" s="86" t="s">
        <v>17834</v>
      </c>
      <c r="F13372" s="85" t="s">
        <v>55</v>
      </c>
      <c r="G13372" s="86" t="s">
        <v>17835</v>
      </c>
      <c r="H13372" s="85" t="s">
        <v>1</v>
      </c>
      <c r="I13372" s="85">
        <v>-1</v>
      </c>
      <c r="J13372" s="88">
        <v>1.215317864050524</v>
      </c>
      <c r="K13372" s="146">
        <v>2.3034438944450462</v>
      </c>
      <c r="L13372" s="147">
        <v>5.5534194558786013E-9</v>
      </c>
      <c r="M13372" s="147">
        <v>7.1518886819073799E-2</v>
      </c>
      <c r="N13372" s="87">
        <v>16.198201736056401</v>
      </c>
      <c r="O13372" s="88">
        <v>1.0867914793758999</v>
      </c>
      <c r="P13372" s="89">
        <v>67.09334141435933</v>
      </c>
    </row>
    <row r="13373" spans="1:16">
      <c r="A13373" s="75" t="s">
        <v>29735</v>
      </c>
      <c r="B13373" s="85">
        <v>13369</v>
      </c>
      <c r="C13373" s="85">
        <v>18976</v>
      </c>
      <c r="D13373" s="85">
        <v>13369</v>
      </c>
      <c r="E13373" s="86" t="s">
        <v>29734</v>
      </c>
      <c r="F13373" s="85" t="s">
        <v>55</v>
      </c>
      <c r="G13373" s="86" t="s">
        <v>17835</v>
      </c>
      <c r="H13373" s="85" t="s">
        <v>1</v>
      </c>
      <c r="I13373" s="85">
        <v>-1</v>
      </c>
      <c r="J13373" s="88">
        <v>1.215317864050524</v>
      </c>
      <c r="K13373" s="146">
        <v>2.3034438944450462</v>
      </c>
      <c r="L13373" s="147">
        <v>5.5534194558786013E-9</v>
      </c>
      <c r="M13373" s="147">
        <v>7.1518886819073799E-2</v>
      </c>
      <c r="N13373" s="87">
        <v>16.198201736056401</v>
      </c>
      <c r="O13373" s="88">
        <v>1.0867914793758999</v>
      </c>
      <c r="P13373" s="89">
        <v>67.09334141435933</v>
      </c>
    </row>
    <row r="13374" spans="1:16">
      <c r="A13374" s="75" t="s">
        <v>17836</v>
      </c>
      <c r="B13374" s="85">
        <v>13370</v>
      </c>
      <c r="C13374" s="85">
        <v>11753</v>
      </c>
      <c r="D13374" s="85">
        <v>13370</v>
      </c>
      <c r="E13374" s="86" t="s">
        <v>17837</v>
      </c>
      <c r="F13374" s="85" t="s">
        <v>55</v>
      </c>
      <c r="G13374" s="86" t="s">
        <v>17838</v>
      </c>
      <c r="H13374" s="85" t="s">
        <v>260</v>
      </c>
      <c r="I13374" s="85">
        <v>1</v>
      </c>
      <c r="J13374" s="88">
        <v>998768144.34046733</v>
      </c>
      <c r="K13374" s="146">
        <v>3053922285.062077</v>
      </c>
      <c r="L13374" s="147">
        <v>10.238569894689221</v>
      </c>
      <c r="M13374" s="147">
        <v>87546387.560070559</v>
      </c>
      <c r="N13374" s="87">
        <v>11635768867.82832</v>
      </c>
      <c r="O13374" s="88">
        <v>890080482.5142858</v>
      </c>
      <c r="P13374" s="89">
        <v>76.495201359255674</v>
      </c>
    </row>
    <row r="13375" spans="1:16">
      <c r="A13375" s="75" t="s">
        <v>24905</v>
      </c>
      <c r="B13375" s="85">
        <v>13371</v>
      </c>
      <c r="C13375" s="85">
        <v>15276</v>
      </c>
      <c r="D13375" s="85">
        <v>13371</v>
      </c>
      <c r="E13375" s="86" t="s">
        <v>24906</v>
      </c>
      <c r="F13375" s="85" t="s">
        <v>55</v>
      </c>
      <c r="G13375" s="86" t="s">
        <v>17838</v>
      </c>
      <c r="H13375" s="85" t="s">
        <v>260</v>
      </c>
      <c r="I13375" s="85">
        <v>1</v>
      </c>
      <c r="J13375" s="88">
        <v>998768144.34046733</v>
      </c>
      <c r="K13375" s="146">
        <v>3053922285.062077</v>
      </c>
      <c r="L13375" s="147">
        <v>10.238569894689221</v>
      </c>
      <c r="M13375" s="147">
        <v>87546387.560070559</v>
      </c>
      <c r="N13375" s="87">
        <v>11635768867.82832</v>
      </c>
      <c r="O13375" s="88">
        <v>890080482.5142858</v>
      </c>
      <c r="P13375" s="89">
        <v>76.495201359255674</v>
      </c>
    </row>
    <row r="13376" spans="1:16">
      <c r="A13376" s="75" t="s">
        <v>17839</v>
      </c>
      <c r="B13376" s="85">
        <v>13372</v>
      </c>
      <c r="C13376" s="85">
        <v>11754</v>
      </c>
      <c r="D13376" s="85">
        <v>13372</v>
      </c>
      <c r="E13376" s="86" t="s">
        <v>17840</v>
      </c>
      <c r="F13376" s="85" t="s">
        <v>55</v>
      </c>
      <c r="G13376" s="86" t="s">
        <v>17841</v>
      </c>
      <c r="H13376" s="85" t="s">
        <v>1</v>
      </c>
      <c r="I13376" s="85">
        <v>1</v>
      </c>
      <c r="J13376" s="88">
        <v>4.0826653448903416</v>
      </c>
      <c r="K13376" s="146">
        <v>4.7283015230416225</v>
      </c>
      <c r="L13376" s="147">
        <v>3.4250097878034902E-8</v>
      </c>
      <c r="M13376" s="147">
        <v>0.47724982274207678</v>
      </c>
      <c r="N13376" s="87">
        <v>66.567287168008278</v>
      </c>
      <c r="O13376" s="88">
        <v>3.5542991633095999</v>
      </c>
      <c r="P13376" s="89">
        <v>53.394081605563287</v>
      </c>
    </row>
    <row r="13377" spans="1:16">
      <c r="A13377" s="75" t="s">
        <v>24907</v>
      </c>
      <c r="B13377" s="85">
        <v>13373</v>
      </c>
      <c r="C13377" s="85">
        <v>15277</v>
      </c>
      <c r="D13377" s="85">
        <v>13373</v>
      </c>
      <c r="E13377" s="86" t="s">
        <v>24908</v>
      </c>
      <c r="F13377" s="85" t="s">
        <v>55</v>
      </c>
      <c r="G13377" s="86" t="s">
        <v>17841</v>
      </c>
      <c r="H13377" s="85" t="s">
        <v>1</v>
      </c>
      <c r="I13377" s="85">
        <v>1</v>
      </c>
      <c r="J13377" s="88">
        <v>3.363175179253783</v>
      </c>
      <c r="K13377" s="146">
        <v>4.434011819179668</v>
      </c>
      <c r="L13377" s="147">
        <v>2.9837243330145252E-8</v>
      </c>
      <c r="M13377" s="147">
        <v>0.53867590221683959</v>
      </c>
      <c r="N13377" s="87">
        <v>73.771608273362162</v>
      </c>
      <c r="O13377" s="88">
        <v>2.8362564737484299</v>
      </c>
      <c r="P13377" s="89">
        <v>38.446450336810138</v>
      </c>
    </row>
    <row r="13378" spans="1:16">
      <c r="A13378" s="75" t="s">
        <v>24909</v>
      </c>
      <c r="B13378" s="85">
        <v>13374</v>
      </c>
      <c r="C13378" s="85">
        <v>15278</v>
      </c>
      <c r="D13378" s="85">
        <v>13374</v>
      </c>
      <c r="E13378" s="86" t="s">
        <v>24910</v>
      </c>
      <c r="F13378" s="85" t="s">
        <v>55</v>
      </c>
      <c r="G13378" s="86" t="s">
        <v>17841</v>
      </c>
      <c r="H13378" s="85" t="s">
        <v>1</v>
      </c>
      <c r="I13378" s="85">
        <v>1</v>
      </c>
      <c r="J13378" s="88">
        <v>5.2209175195410031</v>
      </c>
      <c r="K13378" s="146">
        <v>4.9510721309250254</v>
      </c>
      <c r="L13378" s="147">
        <v>4.1583226032063958E-8</v>
      </c>
      <c r="M13378" s="147">
        <v>0.31362772201870942</v>
      </c>
      <c r="N13378" s="87">
        <v>47.653747064399617</v>
      </c>
      <c r="O13378" s="88">
        <v>4.7178900060418103</v>
      </c>
      <c r="P13378" s="89">
        <v>99.003547395045757</v>
      </c>
    </row>
    <row r="13379" spans="1:16">
      <c r="A13379" s="75" t="s">
        <v>17842</v>
      </c>
      <c r="B13379" s="85">
        <v>13375</v>
      </c>
      <c r="C13379" s="85">
        <v>11755</v>
      </c>
      <c r="D13379" s="85">
        <v>13375</v>
      </c>
      <c r="E13379" s="86" t="s">
        <v>17843</v>
      </c>
      <c r="F13379" s="85" t="s">
        <v>55</v>
      </c>
      <c r="G13379" s="86" t="s">
        <v>17844</v>
      </c>
      <c r="H13379" s="85" t="s">
        <v>1</v>
      </c>
      <c r="I13379" s="85">
        <v>-1</v>
      </c>
      <c r="J13379" s="88">
        <v>0</v>
      </c>
      <c r="K13379" s="146">
        <v>0</v>
      </c>
      <c r="L13379" s="147">
        <v>4.2962400000000002E-11</v>
      </c>
      <c r="M13379" s="147">
        <v>0</v>
      </c>
      <c r="N13379" s="87">
        <v>0</v>
      </c>
      <c r="O13379" s="88">
        <v>0</v>
      </c>
      <c r="P13379" s="89" t="e">
        <v>#DIV/0!</v>
      </c>
    </row>
    <row r="13380" spans="1:16">
      <c r="A13380" s="75" t="s">
        <v>29736</v>
      </c>
      <c r="B13380" s="85">
        <v>13376</v>
      </c>
      <c r="C13380" s="85">
        <v>18977</v>
      </c>
      <c r="D13380" s="85">
        <v>13376</v>
      </c>
      <c r="E13380" s="86" t="s">
        <v>29737</v>
      </c>
      <c r="F13380" s="85" t="s">
        <v>55</v>
      </c>
      <c r="G13380" s="86" t="s">
        <v>17844</v>
      </c>
      <c r="H13380" s="85" t="s">
        <v>1</v>
      </c>
      <c r="I13380" s="85">
        <v>-1</v>
      </c>
      <c r="J13380" s="88">
        <v>0</v>
      </c>
      <c r="K13380" s="146">
        <v>0</v>
      </c>
      <c r="L13380" s="147">
        <v>4.2962400000000002E-11</v>
      </c>
      <c r="M13380" s="147">
        <v>0</v>
      </c>
      <c r="N13380" s="87">
        <v>0</v>
      </c>
      <c r="O13380" s="88">
        <v>0</v>
      </c>
      <c r="P13380" s="89" t="e">
        <v>#DIV/0!</v>
      </c>
    </row>
    <row r="13381" spans="1:16">
      <c r="A13381" s="75" t="s">
        <v>17845</v>
      </c>
      <c r="B13381" s="85">
        <v>13377</v>
      </c>
      <c r="C13381" s="85">
        <v>11756</v>
      </c>
      <c r="D13381" s="85">
        <v>13377</v>
      </c>
      <c r="E13381" s="86" t="s">
        <v>17846</v>
      </c>
      <c r="F13381" s="85" t="s">
        <v>55</v>
      </c>
      <c r="G13381" s="86" t="s">
        <v>17847</v>
      </c>
      <c r="H13381" s="85" t="s">
        <v>1</v>
      </c>
      <c r="I13381" s="85">
        <v>-1</v>
      </c>
      <c r="J13381" s="88">
        <v>-2.018698522380336E-17</v>
      </c>
      <c r="K13381" s="146">
        <v>-1.8099365340360395E-16</v>
      </c>
      <c r="L13381" s="147">
        <v>4.2962399999999763E-11</v>
      </c>
      <c r="M13381" s="147">
        <v>-1.8250682659937779E-18</v>
      </c>
      <c r="N13381" s="87">
        <v>-2.3920869667011072E-16</v>
      </c>
      <c r="O13381" s="88">
        <v>-1.793950114863956E-17</v>
      </c>
      <c r="P13381" s="89">
        <v>74.995187877218655</v>
      </c>
    </row>
    <row r="13382" spans="1:16">
      <c r="A13382" s="75" t="s">
        <v>29738</v>
      </c>
      <c r="B13382" s="85">
        <v>13378</v>
      </c>
      <c r="C13382" s="85">
        <v>18978</v>
      </c>
      <c r="D13382" s="85">
        <v>13378</v>
      </c>
      <c r="E13382" s="86" t="s">
        <v>29739</v>
      </c>
      <c r="F13382" s="85" t="s">
        <v>55</v>
      </c>
      <c r="G13382" s="86" t="s">
        <v>17847</v>
      </c>
      <c r="H13382" s="85" t="s">
        <v>1</v>
      </c>
      <c r="I13382" s="85">
        <v>-1</v>
      </c>
      <c r="J13382" s="88">
        <v>0</v>
      </c>
      <c r="K13382" s="146">
        <v>0</v>
      </c>
      <c r="L13382" s="147">
        <v>4.2962400000000002E-11</v>
      </c>
      <c r="M13382" s="147">
        <v>0</v>
      </c>
      <c r="N13382" s="87">
        <v>0</v>
      </c>
      <c r="O13382" s="88">
        <v>0</v>
      </c>
      <c r="P13382" s="89" t="e">
        <v>#DIV/0!</v>
      </c>
    </row>
    <row r="13383" spans="1:16">
      <c r="A13383" s="75" t="s">
        <v>12349</v>
      </c>
      <c r="B13383" s="85">
        <v>13379</v>
      </c>
      <c r="C13383" s="85">
        <v>8305</v>
      </c>
      <c r="D13383" s="85">
        <v>13379</v>
      </c>
      <c r="E13383" s="86" t="s">
        <v>12350</v>
      </c>
      <c r="F13383" s="85" t="s">
        <v>55</v>
      </c>
      <c r="G13383" s="86" t="s">
        <v>12351</v>
      </c>
      <c r="H13383" s="85" t="s">
        <v>1</v>
      </c>
      <c r="I13383" s="85">
        <v>1</v>
      </c>
      <c r="J13383" s="88">
        <v>1.202134764499283</v>
      </c>
      <c r="K13383" s="146">
        <v>1.4252964364857441</v>
      </c>
      <c r="L13383" s="147">
        <v>5.9985068478516486E-9</v>
      </c>
      <c r="M13383" s="147">
        <v>9.0182982226767031E-2</v>
      </c>
      <c r="N13383" s="87">
        <v>14.714397456518951</v>
      </c>
      <c r="O13383" s="88">
        <v>1.09367747951792</v>
      </c>
      <c r="P13383" s="89">
        <v>74.327031246079727</v>
      </c>
    </row>
    <row r="13384" spans="1:16">
      <c r="A13384" s="75" t="s">
        <v>27214</v>
      </c>
      <c r="B13384" s="85">
        <v>13380</v>
      </c>
      <c r="C13384" s="85">
        <v>17013</v>
      </c>
      <c r="D13384" s="85">
        <v>13380</v>
      </c>
      <c r="E13384" s="86" t="s">
        <v>27215</v>
      </c>
      <c r="F13384" s="85" t="s">
        <v>55</v>
      </c>
      <c r="G13384" s="86" t="s">
        <v>12351</v>
      </c>
      <c r="H13384" s="85" t="s">
        <v>1</v>
      </c>
      <c r="I13384" s="85">
        <v>1</v>
      </c>
      <c r="J13384" s="88">
        <v>1.202134764499283</v>
      </c>
      <c r="K13384" s="146">
        <v>1.4252964364857441</v>
      </c>
      <c r="L13384" s="147">
        <v>5.9985068478516511E-9</v>
      </c>
      <c r="M13384" s="147">
        <v>9.0182982226767058E-2</v>
      </c>
      <c r="N13384" s="87">
        <v>14.714397456518959</v>
      </c>
      <c r="O13384" s="88">
        <v>1.09367747951792</v>
      </c>
      <c r="P13384" s="89">
        <v>74.32703124607967</v>
      </c>
    </row>
    <row r="13385" spans="1:16">
      <c r="A13385" s="75" t="s">
        <v>312</v>
      </c>
      <c r="B13385" s="85">
        <v>13381</v>
      </c>
      <c r="C13385" s="85">
        <v>87</v>
      </c>
      <c r="D13385" s="85">
        <v>13381</v>
      </c>
      <c r="E13385" s="86" t="s">
        <v>313</v>
      </c>
      <c r="F13385" s="85" t="s">
        <v>283</v>
      </c>
      <c r="G13385" s="86" t="s">
        <v>314</v>
      </c>
      <c r="H13385" s="85" t="s">
        <v>1</v>
      </c>
      <c r="I13385" s="85">
        <v>1</v>
      </c>
      <c r="J13385" s="88">
        <v>1.9860134590692231</v>
      </c>
      <c r="K13385" s="146">
        <v>2.1213086746162726</v>
      </c>
      <c r="L13385" s="147">
        <v>8.401643584033282E-9</v>
      </c>
      <c r="M13385" s="147">
        <v>7.3097707655539926E-2</v>
      </c>
      <c r="N13385" s="87">
        <v>15.046462315446419</v>
      </c>
      <c r="O13385" s="88">
        <v>1.2998683000644</v>
      </c>
      <c r="P13385" s="89">
        <v>86.390293798827344</v>
      </c>
    </row>
    <row r="13386" spans="1:16">
      <c r="A13386" s="75" t="s">
        <v>315</v>
      </c>
      <c r="B13386" s="85">
        <v>13382</v>
      </c>
      <c r="C13386" s="85">
        <v>88</v>
      </c>
      <c r="D13386" s="85">
        <v>13382</v>
      </c>
      <c r="E13386" s="86" t="s">
        <v>313</v>
      </c>
      <c r="F13386" s="85" t="s">
        <v>38</v>
      </c>
      <c r="G13386" s="86" t="s">
        <v>314</v>
      </c>
      <c r="H13386" s="85" t="s">
        <v>1</v>
      </c>
      <c r="I13386" s="85">
        <v>1</v>
      </c>
      <c r="J13386" s="88">
        <v>1.4129527767216301</v>
      </c>
      <c r="K13386" s="146">
        <v>1.5649284332881843</v>
      </c>
      <c r="L13386" s="147">
        <v>6.1919540343193352E-9</v>
      </c>
      <c r="M13386" s="147">
        <v>0.10146206379104571</v>
      </c>
      <c r="N13386" s="87">
        <v>15.065987790260889</v>
      </c>
      <c r="O13386" s="88">
        <v>0.9934923904350399</v>
      </c>
      <c r="P13386" s="89">
        <v>65.942731685821727</v>
      </c>
    </row>
    <row r="13387" spans="1:16">
      <c r="A13387" s="75" t="s">
        <v>316</v>
      </c>
      <c r="B13387" s="85">
        <v>13383</v>
      </c>
      <c r="C13387" s="85">
        <v>89</v>
      </c>
      <c r="D13387" s="85">
        <v>13383</v>
      </c>
      <c r="E13387" s="86" t="s">
        <v>313</v>
      </c>
      <c r="F13387" s="85" t="s">
        <v>11</v>
      </c>
      <c r="G13387" s="86" t="s">
        <v>314</v>
      </c>
      <c r="H13387" s="85" t="s">
        <v>1</v>
      </c>
      <c r="I13387" s="85">
        <v>1</v>
      </c>
      <c r="J13387" s="88">
        <v>1.0512171287875991</v>
      </c>
      <c r="K13387" s="146">
        <v>1.1321735179050452</v>
      </c>
      <c r="L13387" s="147">
        <v>4.8324198334374086E-9</v>
      </c>
      <c r="M13387" s="147">
        <v>0.11621917175907499</v>
      </c>
      <c r="N13387" s="87">
        <v>16.13100219849861</v>
      </c>
      <c r="O13387" s="88">
        <v>0.90464512344645098</v>
      </c>
      <c r="P13387" s="89">
        <v>56.081148109362395</v>
      </c>
    </row>
    <row r="13388" spans="1:16">
      <c r="A13388" s="75" t="s">
        <v>317</v>
      </c>
      <c r="B13388" s="85">
        <v>13384</v>
      </c>
      <c r="C13388" s="85">
        <v>90</v>
      </c>
      <c r="D13388" s="85">
        <v>13384</v>
      </c>
      <c r="E13388" s="86" t="s">
        <v>313</v>
      </c>
      <c r="F13388" s="85" t="s">
        <v>318</v>
      </c>
      <c r="G13388" s="86" t="s">
        <v>314</v>
      </c>
      <c r="H13388" s="85" t="s">
        <v>1</v>
      </c>
      <c r="I13388" s="85">
        <v>1</v>
      </c>
      <c r="J13388" s="88">
        <v>1.331319318553704</v>
      </c>
      <c r="K13388" s="146">
        <v>1.3842371239879299</v>
      </c>
      <c r="L13388" s="147">
        <v>5.6951492359006001E-9</v>
      </c>
      <c r="M13388" s="147">
        <v>0.1083225335124155</v>
      </c>
      <c r="N13388" s="87">
        <v>14.832333903217791</v>
      </c>
      <c r="O13388" s="88">
        <v>0.86463685191446038</v>
      </c>
      <c r="P13388" s="89">
        <v>58.294052544682955</v>
      </c>
    </row>
    <row r="13389" spans="1:16">
      <c r="A13389" s="75" t="s">
        <v>12352</v>
      </c>
      <c r="B13389" s="85">
        <v>13385</v>
      </c>
      <c r="C13389" s="85">
        <v>8306</v>
      </c>
      <c r="D13389" s="85">
        <v>13385</v>
      </c>
      <c r="E13389" s="86" t="s">
        <v>12353</v>
      </c>
      <c r="F13389" s="85" t="s">
        <v>283</v>
      </c>
      <c r="G13389" s="86" t="s">
        <v>314</v>
      </c>
      <c r="H13389" s="85" t="s">
        <v>1</v>
      </c>
      <c r="I13389" s="85">
        <v>1</v>
      </c>
      <c r="J13389" s="88">
        <v>2.0328674294243139</v>
      </c>
      <c r="K13389" s="146">
        <v>2.1934394914604449</v>
      </c>
      <c r="L13389" s="147">
        <v>8.6795117908339344E-9</v>
      </c>
      <c r="M13389" s="147">
        <v>7.8864217332568654E-2</v>
      </c>
      <c r="N13389" s="87">
        <v>15.70004732405733</v>
      </c>
      <c r="O13389" s="88">
        <v>1.3422627959551201</v>
      </c>
      <c r="P13389" s="89">
        <v>85.494187899571372</v>
      </c>
    </row>
    <row r="13390" spans="1:16">
      <c r="A13390" s="75" t="s">
        <v>12354</v>
      </c>
      <c r="B13390" s="85">
        <v>13386</v>
      </c>
      <c r="C13390" s="85">
        <v>8307</v>
      </c>
      <c r="D13390" s="85">
        <v>13386</v>
      </c>
      <c r="E13390" s="86" t="s">
        <v>12353</v>
      </c>
      <c r="F13390" s="85" t="s">
        <v>38</v>
      </c>
      <c r="G13390" s="86" t="s">
        <v>314</v>
      </c>
      <c r="H13390" s="85" t="s">
        <v>1</v>
      </c>
      <c r="I13390" s="85">
        <v>1</v>
      </c>
      <c r="J13390" s="88">
        <v>1.459431891992589</v>
      </c>
      <c r="K13390" s="146">
        <v>1.6355401620443204</v>
      </c>
      <c r="L13390" s="147">
        <v>6.4699515095619718E-9</v>
      </c>
      <c r="M13390" s="147">
        <v>0.10730081211726029</v>
      </c>
      <c r="N13390" s="87">
        <v>15.726399613185331</v>
      </c>
      <c r="O13390" s="88">
        <v>1.0358341669856099</v>
      </c>
      <c r="P13390" s="89">
        <v>65.865944683050373</v>
      </c>
    </row>
    <row r="13391" spans="1:16">
      <c r="A13391" s="75" t="s">
        <v>12355</v>
      </c>
      <c r="B13391" s="85">
        <v>13387</v>
      </c>
      <c r="C13391" s="85">
        <v>8308</v>
      </c>
      <c r="D13391" s="85">
        <v>13387</v>
      </c>
      <c r="E13391" s="86" t="s">
        <v>12353</v>
      </c>
      <c r="F13391" s="85" t="s">
        <v>11</v>
      </c>
      <c r="G13391" s="86" t="s">
        <v>314</v>
      </c>
      <c r="H13391" s="85" t="s">
        <v>1</v>
      </c>
      <c r="I13391" s="85">
        <v>1</v>
      </c>
      <c r="J13391" s="88">
        <v>1.0797894159572761</v>
      </c>
      <c r="K13391" s="146">
        <v>1.1638683889478187</v>
      </c>
      <c r="L13391" s="147">
        <v>4.9726928246892218E-9</v>
      </c>
      <c r="M13391" s="147">
        <v>0.120210461521559</v>
      </c>
      <c r="N13391" s="87">
        <v>16.570250033672291</v>
      </c>
      <c r="O13391" s="88">
        <v>0.93027543940820911</v>
      </c>
      <c r="P13391" s="89">
        <v>56.141303692931778</v>
      </c>
    </row>
    <row r="13392" spans="1:16">
      <c r="A13392" s="75" t="s">
        <v>12356</v>
      </c>
      <c r="B13392" s="85">
        <v>13388</v>
      </c>
      <c r="C13392" s="85">
        <v>8309</v>
      </c>
      <c r="D13392" s="85">
        <v>13388</v>
      </c>
      <c r="E13392" s="86" t="s">
        <v>12353</v>
      </c>
      <c r="F13392" s="85" t="s">
        <v>318</v>
      </c>
      <c r="G13392" s="86" t="s">
        <v>314</v>
      </c>
      <c r="H13392" s="85" t="s">
        <v>1</v>
      </c>
      <c r="I13392" s="85">
        <v>1</v>
      </c>
      <c r="J13392" s="88">
        <v>1.381809789939288</v>
      </c>
      <c r="K13392" s="146">
        <v>1.4584937810127281</v>
      </c>
      <c r="L13392" s="147">
        <v>5.9977611838136042E-9</v>
      </c>
      <c r="M13392" s="147">
        <v>0.114900640041638</v>
      </c>
      <c r="N13392" s="87">
        <v>15.548275492028671</v>
      </c>
      <c r="O13392" s="88">
        <v>0.91058921583428731</v>
      </c>
      <c r="P13392" s="89">
        <v>58.565286954243291</v>
      </c>
    </row>
    <row r="13393" spans="1:16">
      <c r="A13393" s="75" t="s">
        <v>319</v>
      </c>
      <c r="B13393" s="85">
        <v>13389</v>
      </c>
      <c r="C13393" s="85">
        <v>91</v>
      </c>
      <c r="D13393" s="85">
        <v>13389</v>
      </c>
      <c r="E13393" s="86" t="s">
        <v>320</v>
      </c>
      <c r="F13393" s="85" t="s">
        <v>283</v>
      </c>
      <c r="G13393" s="86" t="s">
        <v>321</v>
      </c>
      <c r="H13393" s="85" t="s">
        <v>1</v>
      </c>
      <c r="I13393" s="85">
        <v>1</v>
      </c>
      <c r="J13393" s="88">
        <v>3.4079146598518011</v>
      </c>
      <c r="K13393" s="146">
        <v>3.4697992918668681</v>
      </c>
      <c r="L13393" s="147">
        <v>1.3982842193726801E-8</v>
      </c>
      <c r="M13393" s="147">
        <v>0.104989660974471</v>
      </c>
      <c r="N13393" s="87">
        <v>23.36079029001716</v>
      </c>
      <c r="O13393" s="88">
        <v>2.0976606898752159</v>
      </c>
      <c r="P13393" s="89">
        <v>89.794080758116124</v>
      </c>
    </row>
    <row r="13394" spans="1:16">
      <c r="A13394" s="75" t="s">
        <v>322</v>
      </c>
      <c r="B13394" s="85">
        <v>13390</v>
      </c>
      <c r="C13394" s="85">
        <v>92</v>
      </c>
      <c r="D13394" s="85">
        <v>13390</v>
      </c>
      <c r="E13394" s="86" t="s">
        <v>320</v>
      </c>
      <c r="F13394" s="85" t="s">
        <v>38</v>
      </c>
      <c r="G13394" s="86" t="s">
        <v>321</v>
      </c>
      <c r="H13394" s="85" t="s">
        <v>1</v>
      </c>
      <c r="I13394" s="85">
        <v>1</v>
      </c>
      <c r="J13394" s="88">
        <v>2.3311485531731702</v>
      </c>
      <c r="K13394" s="146">
        <v>2.4095978606359814</v>
      </c>
      <c r="L13394" s="147">
        <v>9.8432801813862401E-9</v>
      </c>
      <c r="M13394" s="147">
        <v>0.15569052218104409</v>
      </c>
      <c r="N13394" s="87">
        <v>23.324781943926151</v>
      </c>
      <c r="O13394" s="88">
        <v>1.5362855640097259</v>
      </c>
      <c r="P13394" s="89">
        <v>65.86494860715213</v>
      </c>
    </row>
    <row r="13395" spans="1:16">
      <c r="A13395" s="75" t="s">
        <v>323</v>
      </c>
      <c r="B13395" s="85">
        <v>13391</v>
      </c>
      <c r="C13395" s="85">
        <v>93</v>
      </c>
      <c r="D13395" s="85">
        <v>13391</v>
      </c>
      <c r="E13395" s="86" t="s">
        <v>320</v>
      </c>
      <c r="F13395" s="85" t="s">
        <v>11</v>
      </c>
      <c r="G13395" s="86" t="s">
        <v>321</v>
      </c>
      <c r="H13395" s="85" t="s">
        <v>1</v>
      </c>
      <c r="I13395" s="85">
        <v>1</v>
      </c>
      <c r="J13395" s="88">
        <v>1.6204852803338441</v>
      </c>
      <c r="K13395" s="146">
        <v>1.6935849779623133</v>
      </c>
      <c r="L13395" s="147">
        <v>7.2101380100385918E-9</v>
      </c>
      <c r="M13395" s="147">
        <v>0.17656782519615191</v>
      </c>
      <c r="N13395" s="87">
        <v>24.510536252529519</v>
      </c>
      <c r="O13395" s="88">
        <v>1.373630823166176</v>
      </c>
      <c r="P13395" s="89">
        <v>56.04246308664159</v>
      </c>
    </row>
    <row r="13396" spans="1:16">
      <c r="A13396" s="75" t="s">
        <v>324</v>
      </c>
      <c r="B13396" s="85">
        <v>13392</v>
      </c>
      <c r="C13396" s="85">
        <v>94</v>
      </c>
      <c r="D13396" s="85">
        <v>13392</v>
      </c>
      <c r="E13396" s="86" t="s">
        <v>320</v>
      </c>
      <c r="F13396" s="85" t="s">
        <v>318</v>
      </c>
      <c r="G13396" s="86" t="s">
        <v>321</v>
      </c>
      <c r="H13396" s="85" t="s">
        <v>1</v>
      </c>
      <c r="I13396" s="85">
        <v>1</v>
      </c>
      <c r="J13396" s="88">
        <v>2.2345556229545038</v>
      </c>
      <c r="K13396" s="146">
        <v>2.1529372875013366</v>
      </c>
      <c r="L13396" s="147">
        <v>9.1563724054029674E-9</v>
      </c>
      <c r="M13396" s="147">
        <v>0.16860672927113771</v>
      </c>
      <c r="N13396" s="87">
        <v>23.044023142995421</v>
      </c>
      <c r="O13396" s="88">
        <v>1.3404158956442049</v>
      </c>
      <c r="P13396" s="89">
        <v>58.16761627631174</v>
      </c>
    </row>
    <row r="13397" spans="1:16">
      <c r="A13397" s="75" t="s">
        <v>12357</v>
      </c>
      <c r="B13397" s="85">
        <v>13393</v>
      </c>
      <c r="C13397" s="85">
        <v>8310</v>
      </c>
      <c r="D13397" s="85">
        <v>13393</v>
      </c>
      <c r="E13397" s="86" t="s">
        <v>12358</v>
      </c>
      <c r="F13397" s="85" t="s">
        <v>283</v>
      </c>
      <c r="G13397" s="86" t="s">
        <v>321</v>
      </c>
      <c r="H13397" s="85" t="s">
        <v>1</v>
      </c>
      <c r="I13397" s="85">
        <v>1</v>
      </c>
      <c r="J13397" s="88">
        <v>3.454768630206893</v>
      </c>
      <c r="K13397" s="146">
        <v>3.5419301087110564</v>
      </c>
      <c r="L13397" s="147">
        <v>1.426071040052743E-8</v>
      </c>
      <c r="M13397" s="147">
        <v>0.1107561706514997</v>
      </c>
      <c r="N13397" s="87">
        <v>24.014375298628089</v>
      </c>
      <c r="O13397" s="88">
        <v>2.1400551857659358</v>
      </c>
      <c r="P13397" s="89">
        <v>89.115588440403627</v>
      </c>
    </row>
    <row r="13398" spans="1:16">
      <c r="A13398" s="75" t="s">
        <v>12359</v>
      </c>
      <c r="B13398" s="85">
        <v>13394</v>
      </c>
      <c r="C13398" s="85">
        <v>8311</v>
      </c>
      <c r="D13398" s="85">
        <v>13394</v>
      </c>
      <c r="E13398" s="86" t="s">
        <v>12358</v>
      </c>
      <c r="F13398" s="85" t="s">
        <v>38</v>
      </c>
      <c r="G13398" s="86" t="s">
        <v>321</v>
      </c>
      <c r="H13398" s="85" t="s">
        <v>1</v>
      </c>
      <c r="I13398" s="85">
        <v>1</v>
      </c>
      <c r="J13398" s="88">
        <v>2.3776276684441302</v>
      </c>
      <c r="K13398" s="146">
        <v>2.4802095893921123</v>
      </c>
      <c r="L13398" s="147">
        <v>1.012127765662888E-8</v>
      </c>
      <c r="M13398" s="147">
        <v>0.16152927050725871</v>
      </c>
      <c r="N13398" s="87">
        <v>23.985193766850589</v>
      </c>
      <c r="O13398" s="88">
        <v>1.5786273405602991</v>
      </c>
      <c r="P13398" s="89">
        <v>65.816743275265324</v>
      </c>
    </row>
    <row r="13399" spans="1:16">
      <c r="A13399" s="75" t="s">
        <v>12360</v>
      </c>
      <c r="B13399" s="85">
        <v>13395</v>
      </c>
      <c r="C13399" s="85">
        <v>8312</v>
      </c>
      <c r="D13399" s="85">
        <v>13395</v>
      </c>
      <c r="E13399" s="86" t="s">
        <v>12358</v>
      </c>
      <c r="F13399" s="85" t="s">
        <v>11</v>
      </c>
      <c r="G13399" s="86" t="s">
        <v>321</v>
      </c>
      <c r="H13399" s="85" t="s">
        <v>1</v>
      </c>
      <c r="I13399" s="85">
        <v>1</v>
      </c>
      <c r="J13399" s="88">
        <v>1.6490575675035219</v>
      </c>
      <c r="K13399" s="146">
        <v>1.7252798490050856</v>
      </c>
      <c r="L13399" s="147">
        <v>7.3504110012904059E-9</v>
      </c>
      <c r="M13399" s="147">
        <v>0.18055911495863611</v>
      </c>
      <c r="N13399" s="87">
        <v>24.9497840877032</v>
      </c>
      <c r="O13399" s="88">
        <v>1.3992611391279339</v>
      </c>
      <c r="P13399" s="89">
        <v>56.083096118558259</v>
      </c>
    </row>
    <row r="13400" spans="1:16">
      <c r="A13400" s="75" t="s">
        <v>12361</v>
      </c>
      <c r="B13400" s="85">
        <v>13396</v>
      </c>
      <c r="C13400" s="85">
        <v>8313</v>
      </c>
      <c r="D13400" s="85">
        <v>13396</v>
      </c>
      <c r="E13400" s="86" t="s">
        <v>12358</v>
      </c>
      <c r="F13400" s="85" t="s">
        <v>318</v>
      </c>
      <c r="G13400" s="86" t="s">
        <v>321</v>
      </c>
      <c r="H13400" s="85" t="s">
        <v>1</v>
      </c>
      <c r="I13400" s="85">
        <v>1</v>
      </c>
      <c r="J13400" s="88">
        <v>2.2850460943400881</v>
      </c>
      <c r="K13400" s="146">
        <v>2.2271939445261335</v>
      </c>
      <c r="L13400" s="147">
        <v>9.45898435331596E-9</v>
      </c>
      <c r="M13400" s="147">
        <v>0.17518483580036029</v>
      </c>
      <c r="N13400" s="87">
        <v>23.759964731806281</v>
      </c>
      <c r="O13400" s="88">
        <v>1.386368259564031</v>
      </c>
      <c r="P13400" s="89">
        <v>58.348919083544295</v>
      </c>
    </row>
    <row r="13401" spans="1:16">
      <c r="A13401" s="75" t="s">
        <v>17848</v>
      </c>
      <c r="B13401" s="85">
        <v>13397</v>
      </c>
      <c r="C13401" s="85">
        <v>11757</v>
      </c>
      <c r="D13401" s="85">
        <v>13397</v>
      </c>
      <c r="E13401" s="86" t="s">
        <v>17849</v>
      </c>
      <c r="F13401" s="85" t="s">
        <v>55</v>
      </c>
      <c r="G13401" s="86" t="s">
        <v>17850</v>
      </c>
      <c r="H13401" s="85" t="s">
        <v>1</v>
      </c>
      <c r="I13401" s="85">
        <v>1</v>
      </c>
      <c r="J13401" s="88">
        <v>1430.70957585315</v>
      </c>
      <c r="K13401" s="146">
        <v>9231.2881717755463</v>
      </c>
      <c r="L13401" s="147">
        <v>9.6301722901437447E-6</v>
      </c>
      <c r="M13401" s="147">
        <v>215.43382974329401</v>
      </c>
      <c r="N13401" s="87">
        <v>5030296.1505156038</v>
      </c>
      <c r="O13401" s="88">
        <v>1270.446207563394</v>
      </c>
      <c r="P13401" s="89">
        <v>0.25255892884818987</v>
      </c>
    </row>
    <row r="13402" spans="1:16">
      <c r="A13402" s="75" t="s">
        <v>24911</v>
      </c>
      <c r="B13402" s="85">
        <v>13398</v>
      </c>
      <c r="C13402" s="85">
        <v>15279</v>
      </c>
      <c r="D13402" s="85">
        <v>13398</v>
      </c>
      <c r="E13402" s="86" t="s">
        <v>24912</v>
      </c>
      <c r="F13402" s="85" t="s">
        <v>429</v>
      </c>
      <c r="G13402" s="86" t="s">
        <v>17850</v>
      </c>
      <c r="H13402" s="85" t="s">
        <v>1</v>
      </c>
      <c r="I13402" s="85">
        <v>1</v>
      </c>
      <c r="J13402" s="88">
        <v>1413.496267252588</v>
      </c>
      <c r="K13402" s="146">
        <v>9118.054771764404</v>
      </c>
      <c r="L13402" s="147">
        <v>9.5131445820957094E-6</v>
      </c>
      <c r="M13402" s="147">
        <v>212.7883247795011</v>
      </c>
      <c r="N13402" s="87">
        <v>4967901.3691820912</v>
      </c>
      <c r="O13402" s="88">
        <v>1255.157909702323</v>
      </c>
      <c r="P13402" s="89">
        <v>0.25265354853632499</v>
      </c>
    </row>
    <row r="13403" spans="1:16">
      <c r="A13403" s="75" t="s">
        <v>24913</v>
      </c>
      <c r="B13403" s="85">
        <v>13399</v>
      </c>
      <c r="C13403" s="85">
        <v>15280</v>
      </c>
      <c r="D13403" s="85">
        <v>13399</v>
      </c>
      <c r="E13403" s="86" t="s">
        <v>24912</v>
      </c>
      <c r="F13403" s="85" t="s">
        <v>38</v>
      </c>
      <c r="G13403" s="86" t="s">
        <v>17850</v>
      </c>
      <c r="H13403" s="85" t="s">
        <v>1</v>
      </c>
      <c r="I13403" s="85">
        <v>1</v>
      </c>
      <c r="J13403" s="88">
        <v>1428.674277390196</v>
      </c>
      <c r="K13403" s="146">
        <v>9218.1486741076733</v>
      </c>
      <c r="L13403" s="147">
        <v>9.6163904668208951E-6</v>
      </c>
      <c r="M13403" s="147">
        <v>215.12225182978781</v>
      </c>
      <c r="N13403" s="87">
        <v>5023092.3987770826</v>
      </c>
      <c r="O13403" s="88">
        <v>1268.637569378599</v>
      </c>
      <c r="P13403" s="89">
        <v>0.2525610657067468</v>
      </c>
    </row>
    <row r="13404" spans="1:16">
      <c r="A13404" s="75" t="s">
        <v>24914</v>
      </c>
      <c r="B13404" s="85">
        <v>13400</v>
      </c>
      <c r="C13404" s="85">
        <v>15281</v>
      </c>
      <c r="D13404" s="85">
        <v>13400</v>
      </c>
      <c r="E13404" s="86" t="s">
        <v>24912</v>
      </c>
      <c r="F13404" s="85" t="s">
        <v>24915</v>
      </c>
      <c r="G13404" s="86" t="s">
        <v>17850</v>
      </c>
      <c r="H13404" s="85" t="s">
        <v>1</v>
      </c>
      <c r="I13404" s="85">
        <v>1</v>
      </c>
      <c r="J13404" s="88">
        <v>1443.852287527799</v>
      </c>
      <c r="K13404" s="146">
        <v>9318.2425764509535</v>
      </c>
      <c r="L13404" s="147">
        <v>9.7196363515460825E-6</v>
      </c>
      <c r="M13404" s="147">
        <v>217.45617888007411</v>
      </c>
      <c r="N13404" s="87">
        <v>5078283.4283720767</v>
      </c>
      <c r="O13404" s="88">
        <v>1282.1172290548709</v>
      </c>
      <c r="P13404" s="89">
        <v>0.25247059309288566</v>
      </c>
    </row>
    <row r="13405" spans="1:16">
      <c r="A13405" s="75" t="s">
        <v>17851</v>
      </c>
      <c r="B13405" s="85">
        <v>13401</v>
      </c>
      <c r="C13405" s="85">
        <v>11758</v>
      </c>
      <c r="D13405" s="85">
        <v>13401</v>
      </c>
      <c r="E13405" s="86" t="s">
        <v>17852</v>
      </c>
      <c r="F13405" s="85" t="s">
        <v>55</v>
      </c>
      <c r="G13405" s="86" t="s">
        <v>17853</v>
      </c>
      <c r="H13405" s="85" t="s">
        <v>1</v>
      </c>
      <c r="I13405" s="85">
        <v>1</v>
      </c>
      <c r="J13405" s="88">
        <v>1376.8672319711829</v>
      </c>
      <c r="K13405" s="146">
        <v>8687.9971102140953</v>
      </c>
      <c r="L13405" s="147">
        <v>9.1740643051828308E-6</v>
      </c>
      <c r="M13405" s="147">
        <v>202.1806351056911</v>
      </c>
      <c r="N13405" s="87">
        <v>4707646.5975130489</v>
      </c>
      <c r="O13405" s="88">
        <v>1222.486216473925</v>
      </c>
      <c r="P13405" s="89">
        <v>0.25968096609455327</v>
      </c>
    </row>
    <row r="13406" spans="1:16">
      <c r="A13406" s="75" t="s">
        <v>24916</v>
      </c>
      <c r="B13406" s="85">
        <v>13402</v>
      </c>
      <c r="C13406" s="85">
        <v>15282</v>
      </c>
      <c r="D13406" s="85">
        <v>13402</v>
      </c>
      <c r="E13406" s="86" t="s">
        <v>24917</v>
      </c>
      <c r="F13406" s="85" t="s">
        <v>1084</v>
      </c>
      <c r="G13406" s="86" t="s">
        <v>17853</v>
      </c>
      <c r="H13406" s="85" t="s">
        <v>1</v>
      </c>
      <c r="I13406" s="85">
        <v>1</v>
      </c>
      <c r="J13406" s="88">
        <v>1376.8128118703651</v>
      </c>
      <c r="K13406" s="146">
        <v>8687.9208430709441</v>
      </c>
      <c r="L13406" s="147">
        <v>9.1737570768284642E-6</v>
      </c>
      <c r="M13406" s="147">
        <v>202.17365743627559</v>
      </c>
      <c r="N13406" s="87">
        <v>4707645.8134440621</v>
      </c>
      <c r="O13406" s="88">
        <v>1222.4368053511489</v>
      </c>
      <c r="P13406" s="89">
        <v>0.25967051341460784</v>
      </c>
    </row>
    <row r="13407" spans="1:16">
      <c r="A13407" s="75" t="s">
        <v>24918</v>
      </c>
      <c r="B13407" s="85">
        <v>13403</v>
      </c>
      <c r="C13407" s="85">
        <v>15283</v>
      </c>
      <c r="D13407" s="85">
        <v>13403</v>
      </c>
      <c r="E13407" s="86" t="s">
        <v>24917</v>
      </c>
      <c r="F13407" s="85" t="s">
        <v>38</v>
      </c>
      <c r="G13407" s="86" t="s">
        <v>17853</v>
      </c>
      <c r="H13407" s="85" t="s">
        <v>1</v>
      </c>
      <c r="I13407" s="85">
        <v>1</v>
      </c>
      <c r="J13407" s="88">
        <v>1376.8128118703651</v>
      </c>
      <c r="K13407" s="146">
        <v>8687.9208430709441</v>
      </c>
      <c r="L13407" s="147">
        <v>9.1737570768284642E-6</v>
      </c>
      <c r="M13407" s="147">
        <v>202.17365743627559</v>
      </c>
      <c r="N13407" s="87">
        <v>4707645.8134440621</v>
      </c>
      <c r="O13407" s="88">
        <v>1222.4368053511489</v>
      </c>
      <c r="P13407" s="89">
        <v>0.25967051341460784</v>
      </c>
    </row>
    <row r="13408" spans="1:16">
      <c r="A13408" s="75" t="s">
        <v>17854</v>
      </c>
      <c r="B13408" s="85">
        <v>13404</v>
      </c>
      <c r="C13408" s="85">
        <v>11759</v>
      </c>
      <c r="D13408" s="85">
        <v>13404</v>
      </c>
      <c r="E13408" s="86" t="s">
        <v>17855</v>
      </c>
      <c r="F13408" s="85" t="s">
        <v>55</v>
      </c>
      <c r="G13408" s="86" t="s">
        <v>17856</v>
      </c>
      <c r="H13408" s="85" t="s">
        <v>1</v>
      </c>
      <c r="I13408" s="85">
        <v>1</v>
      </c>
      <c r="J13408" s="88">
        <v>1336.113074447072</v>
      </c>
      <c r="K13408" s="146">
        <v>8623.824852553902</v>
      </c>
      <c r="L13408" s="147">
        <v>8.9943497697338761E-6</v>
      </c>
      <c r="M13408" s="147">
        <v>201.13484251937601</v>
      </c>
      <c r="N13408" s="87">
        <v>4698282.0827767448</v>
      </c>
      <c r="O13408" s="88">
        <v>1186.4843151482839</v>
      </c>
      <c r="P13408" s="89">
        <v>0.25253577674652022</v>
      </c>
    </row>
    <row r="13409" spans="1:16">
      <c r="A13409" s="75" t="s">
        <v>24919</v>
      </c>
      <c r="B13409" s="85">
        <v>13405</v>
      </c>
      <c r="C13409" s="85">
        <v>15284</v>
      </c>
      <c r="D13409" s="85">
        <v>13405</v>
      </c>
      <c r="E13409" s="86" t="s">
        <v>24920</v>
      </c>
      <c r="F13409" s="85" t="s">
        <v>38</v>
      </c>
      <c r="G13409" s="86" t="s">
        <v>17856</v>
      </c>
      <c r="H13409" s="85" t="s">
        <v>1</v>
      </c>
      <c r="I13409" s="85">
        <v>1</v>
      </c>
      <c r="J13409" s="88">
        <v>1336.0586543462539</v>
      </c>
      <c r="K13409" s="146">
        <v>8623.7485854107799</v>
      </c>
      <c r="L13409" s="147">
        <v>8.9940425413795062E-6</v>
      </c>
      <c r="M13409" s="147">
        <v>201.12786484996019</v>
      </c>
      <c r="N13409" s="87">
        <v>4698281.2987077571</v>
      </c>
      <c r="O13409" s="88">
        <v>1186.434904025507</v>
      </c>
      <c r="P13409" s="89">
        <v>0.25252530204009516</v>
      </c>
    </row>
    <row r="13410" spans="1:16">
      <c r="A13410" s="75" t="s">
        <v>24921</v>
      </c>
      <c r="B13410" s="85">
        <v>13406</v>
      </c>
      <c r="C13410" s="85">
        <v>15285</v>
      </c>
      <c r="D13410" s="85">
        <v>13406</v>
      </c>
      <c r="E13410" s="86" t="s">
        <v>24920</v>
      </c>
      <c r="F13410" s="85" t="s">
        <v>81</v>
      </c>
      <c r="G13410" s="86" t="s">
        <v>17856</v>
      </c>
      <c r="H13410" s="85" t="s">
        <v>1</v>
      </c>
      <c r="I13410" s="85">
        <v>1</v>
      </c>
      <c r="J13410" s="88">
        <v>1336.0586543462539</v>
      </c>
      <c r="K13410" s="146">
        <v>8623.7485854107799</v>
      </c>
      <c r="L13410" s="147">
        <v>8.9940425413795062E-6</v>
      </c>
      <c r="M13410" s="147">
        <v>201.12786484996019</v>
      </c>
      <c r="N13410" s="87">
        <v>4698281.2987077571</v>
      </c>
      <c r="O13410" s="88">
        <v>1186.434904025507</v>
      </c>
      <c r="P13410" s="89">
        <v>0.25252530204009516</v>
      </c>
    </row>
    <row r="13411" spans="1:16">
      <c r="A13411" s="75" t="s">
        <v>17857</v>
      </c>
      <c r="B13411" s="85">
        <v>13407</v>
      </c>
      <c r="C13411" s="85">
        <v>11760</v>
      </c>
      <c r="D13411" s="85">
        <v>13407</v>
      </c>
      <c r="E13411" s="86" t="s">
        <v>17858</v>
      </c>
      <c r="F13411" s="85" t="s">
        <v>55</v>
      </c>
      <c r="G13411" s="86" t="s">
        <v>17859</v>
      </c>
      <c r="H13411" s="85" t="s">
        <v>1</v>
      </c>
      <c r="I13411" s="85">
        <v>1</v>
      </c>
      <c r="J13411" s="88">
        <v>1337.6606366653741</v>
      </c>
      <c r="K13411" s="146">
        <v>8617.6615271911141</v>
      </c>
      <c r="L13411" s="147">
        <v>8.9972223868241001E-6</v>
      </c>
      <c r="M13411" s="147">
        <v>201.12566719748509</v>
      </c>
      <c r="N13411" s="87">
        <v>4691947.0052761082</v>
      </c>
      <c r="O13411" s="88">
        <v>1187.809022443719</v>
      </c>
      <c r="P13411" s="89">
        <v>0.25315908749779659</v>
      </c>
    </row>
    <row r="13412" spans="1:16">
      <c r="A13412" s="75" t="s">
        <v>24922</v>
      </c>
      <c r="B13412" s="85">
        <v>13408</v>
      </c>
      <c r="C13412" s="85">
        <v>15286</v>
      </c>
      <c r="D13412" s="85">
        <v>13408</v>
      </c>
      <c r="E13412" s="86" t="s">
        <v>24923</v>
      </c>
      <c r="F13412" s="85" t="s">
        <v>429</v>
      </c>
      <c r="G13412" s="86" t="s">
        <v>17859</v>
      </c>
      <c r="H13412" s="85" t="s">
        <v>1</v>
      </c>
      <c r="I13412" s="85">
        <v>1</v>
      </c>
      <c r="J13412" s="88">
        <v>1337.606216564554</v>
      </c>
      <c r="K13412" s="146">
        <v>8617.5852600479884</v>
      </c>
      <c r="L13412" s="147">
        <v>8.9969151584697403E-6</v>
      </c>
      <c r="M13412" s="147">
        <v>201.1186895280691</v>
      </c>
      <c r="N13412" s="87">
        <v>4691946.2212071205</v>
      </c>
      <c r="O13412" s="88">
        <v>1187.7596113209411</v>
      </c>
      <c r="P13412" s="89">
        <v>0.2531485987525578</v>
      </c>
    </row>
    <row r="13413" spans="1:16">
      <c r="A13413" s="75" t="s">
        <v>24924</v>
      </c>
      <c r="B13413" s="85">
        <v>13409</v>
      </c>
      <c r="C13413" s="85">
        <v>15287</v>
      </c>
      <c r="D13413" s="85">
        <v>13409</v>
      </c>
      <c r="E13413" s="86" t="s">
        <v>24923</v>
      </c>
      <c r="F13413" s="85" t="s">
        <v>38</v>
      </c>
      <c r="G13413" s="86" t="s">
        <v>17859</v>
      </c>
      <c r="H13413" s="85" t="s">
        <v>1</v>
      </c>
      <c r="I13413" s="85">
        <v>1</v>
      </c>
      <c r="J13413" s="88">
        <v>1337.606216564554</v>
      </c>
      <c r="K13413" s="146">
        <v>8617.5852600479884</v>
      </c>
      <c r="L13413" s="147">
        <v>8.9969151584697403E-6</v>
      </c>
      <c r="M13413" s="147">
        <v>201.1186895280691</v>
      </c>
      <c r="N13413" s="87">
        <v>4691946.2212071205</v>
      </c>
      <c r="O13413" s="88">
        <v>1187.7596113209411</v>
      </c>
      <c r="P13413" s="89">
        <v>0.2531485987525578</v>
      </c>
    </row>
    <row r="13414" spans="1:16">
      <c r="A13414" s="75" t="s">
        <v>17860</v>
      </c>
      <c r="B13414" s="85">
        <v>13410</v>
      </c>
      <c r="C13414" s="85">
        <v>11761</v>
      </c>
      <c r="D13414" s="85">
        <v>13410</v>
      </c>
      <c r="E13414" s="86" t="s">
        <v>17861</v>
      </c>
      <c r="F13414" s="85" t="s">
        <v>55</v>
      </c>
      <c r="G13414" s="86" t="s">
        <v>17862</v>
      </c>
      <c r="H13414" s="85" t="s">
        <v>1</v>
      </c>
      <c r="I13414" s="85">
        <v>1</v>
      </c>
      <c r="J13414" s="88">
        <v>1528.3391650835099</v>
      </c>
      <c r="K13414" s="146">
        <v>9837.6348375116995</v>
      </c>
      <c r="L13414" s="147">
        <v>1.0275656031668219E-5</v>
      </c>
      <c r="M13414" s="147">
        <v>229.7466117714942</v>
      </c>
      <c r="N13414" s="87">
        <v>5358523.5776756443</v>
      </c>
      <c r="O13414" s="88">
        <v>1357.0098328495269</v>
      </c>
      <c r="P13414" s="89">
        <v>0.25324323261411391</v>
      </c>
    </row>
    <row r="13415" spans="1:16">
      <c r="A13415" s="75" t="s">
        <v>24925</v>
      </c>
      <c r="B13415" s="85">
        <v>13411</v>
      </c>
      <c r="C13415" s="85">
        <v>15288</v>
      </c>
      <c r="D13415" s="85">
        <v>13411</v>
      </c>
      <c r="E13415" s="86" t="s">
        <v>24926</v>
      </c>
      <c r="F13415" s="85" t="s">
        <v>32</v>
      </c>
      <c r="G13415" s="86" t="s">
        <v>17862</v>
      </c>
      <c r="H13415" s="85" t="s">
        <v>1</v>
      </c>
      <c r="I13415" s="85">
        <v>1</v>
      </c>
      <c r="J13415" s="88">
        <v>1528.2847449826841</v>
      </c>
      <c r="K13415" s="146">
        <v>9837.5585703685701</v>
      </c>
      <c r="L13415" s="147">
        <v>1.0275348803313841E-5</v>
      </c>
      <c r="M13415" s="147">
        <v>229.7396341020777</v>
      </c>
      <c r="N13415" s="87">
        <v>5358522.7936066547</v>
      </c>
      <c r="O13415" s="88">
        <v>1356.9604217267431</v>
      </c>
      <c r="P13415" s="89">
        <v>0.25323404863477594</v>
      </c>
    </row>
    <row r="13416" spans="1:16">
      <c r="A13416" s="75" t="s">
        <v>24927</v>
      </c>
      <c r="B13416" s="85">
        <v>13412</v>
      </c>
      <c r="C13416" s="85">
        <v>15289</v>
      </c>
      <c r="D13416" s="85">
        <v>13412</v>
      </c>
      <c r="E13416" s="86" t="s">
        <v>24926</v>
      </c>
      <c r="F13416" s="85" t="s">
        <v>38</v>
      </c>
      <c r="G13416" s="86" t="s">
        <v>17862</v>
      </c>
      <c r="H13416" s="85" t="s">
        <v>1</v>
      </c>
      <c r="I13416" s="85">
        <v>1</v>
      </c>
      <c r="J13416" s="88">
        <v>1528.2847449826841</v>
      </c>
      <c r="K13416" s="146">
        <v>9837.5585703685701</v>
      </c>
      <c r="L13416" s="147">
        <v>1.0275348803313841E-5</v>
      </c>
      <c r="M13416" s="147">
        <v>229.7396341020777</v>
      </c>
      <c r="N13416" s="87">
        <v>5358522.7936066547</v>
      </c>
      <c r="O13416" s="88">
        <v>1356.9604217267431</v>
      </c>
      <c r="P13416" s="89">
        <v>0.25323404863477594</v>
      </c>
    </row>
    <row r="13417" spans="1:16">
      <c r="A13417" s="75" t="s">
        <v>17863</v>
      </c>
      <c r="B13417" s="85">
        <v>13413</v>
      </c>
      <c r="C13417" s="85">
        <v>11762</v>
      </c>
      <c r="D13417" s="85">
        <v>13413</v>
      </c>
      <c r="E13417" s="86" t="s">
        <v>17864</v>
      </c>
      <c r="F13417" s="85" t="s">
        <v>55</v>
      </c>
      <c r="G13417" s="86" t="s">
        <v>17865</v>
      </c>
      <c r="H13417" s="85" t="s">
        <v>1</v>
      </c>
      <c r="I13417" s="85">
        <v>1</v>
      </c>
      <c r="J13417" s="88">
        <v>1528.12506469502</v>
      </c>
      <c r="K13417" s="146">
        <v>9837.3522427643438</v>
      </c>
      <c r="L13417" s="147">
        <v>1.0274723774207941E-5</v>
      </c>
      <c r="M13417" s="147">
        <v>229.73721689551849</v>
      </c>
      <c r="N13417" s="87">
        <v>5358521.5348473303</v>
      </c>
      <c r="O13417" s="88">
        <v>1356.8182017372339</v>
      </c>
      <c r="P13417" s="89">
        <v>0.25320756722047794</v>
      </c>
    </row>
    <row r="13418" spans="1:16">
      <c r="A13418" s="75" t="s">
        <v>24928</v>
      </c>
      <c r="B13418" s="85">
        <v>13414</v>
      </c>
      <c r="C13418" s="85">
        <v>15290</v>
      </c>
      <c r="D13418" s="85">
        <v>13414</v>
      </c>
      <c r="E13418" s="86" t="s">
        <v>24929</v>
      </c>
      <c r="F13418" s="85" t="s">
        <v>32</v>
      </c>
      <c r="G13418" s="86" t="s">
        <v>17865</v>
      </c>
      <c r="H13418" s="85" t="s">
        <v>1</v>
      </c>
      <c r="I13418" s="85">
        <v>1</v>
      </c>
      <c r="J13418" s="88">
        <v>1528.0706445942019</v>
      </c>
      <c r="K13418" s="146">
        <v>9837.2759756211908</v>
      </c>
      <c r="L13418" s="147">
        <v>1.027441654585355E-5</v>
      </c>
      <c r="M13418" s="147">
        <v>229.73023922610281</v>
      </c>
      <c r="N13418" s="87">
        <v>5358520.7507783426</v>
      </c>
      <c r="O13418" s="88">
        <v>1356.768790614457</v>
      </c>
      <c r="P13418" s="89">
        <v>0.25319838323242133</v>
      </c>
    </row>
    <row r="13419" spans="1:16">
      <c r="A13419" s="75" t="s">
        <v>24930</v>
      </c>
      <c r="B13419" s="85">
        <v>13415</v>
      </c>
      <c r="C13419" s="85">
        <v>15291</v>
      </c>
      <c r="D13419" s="85">
        <v>13415</v>
      </c>
      <c r="E13419" s="86" t="s">
        <v>24929</v>
      </c>
      <c r="F13419" s="85" t="s">
        <v>38</v>
      </c>
      <c r="G13419" s="86" t="s">
        <v>17865</v>
      </c>
      <c r="H13419" s="85" t="s">
        <v>1</v>
      </c>
      <c r="I13419" s="85">
        <v>1</v>
      </c>
      <c r="J13419" s="88">
        <v>1528.0706445942019</v>
      </c>
      <c r="K13419" s="146">
        <v>9837.2759756211908</v>
      </c>
      <c r="L13419" s="147">
        <v>1.027441654585355E-5</v>
      </c>
      <c r="M13419" s="147">
        <v>229.73023922610281</v>
      </c>
      <c r="N13419" s="87">
        <v>5358520.7507783426</v>
      </c>
      <c r="O13419" s="88">
        <v>1356.768790614457</v>
      </c>
      <c r="P13419" s="89">
        <v>0.25319838323242133</v>
      </c>
    </row>
    <row r="13420" spans="1:16">
      <c r="A13420" s="75" t="s">
        <v>17866</v>
      </c>
      <c r="B13420" s="85">
        <v>13416</v>
      </c>
      <c r="C13420" s="85">
        <v>11763</v>
      </c>
      <c r="D13420" s="85">
        <v>13416</v>
      </c>
      <c r="E13420" s="86" t="s">
        <v>17867</v>
      </c>
      <c r="F13420" s="85" t="s">
        <v>55</v>
      </c>
      <c r="G13420" s="86" t="s">
        <v>17868</v>
      </c>
      <c r="H13420" s="85" t="s">
        <v>260</v>
      </c>
      <c r="I13420" s="85">
        <v>1</v>
      </c>
      <c r="J13420" s="88">
        <v>80338276.715599164</v>
      </c>
      <c r="K13420" s="146">
        <v>213825817.1369105</v>
      </c>
      <c r="L13420" s="147">
        <v>0.48235569821634511</v>
      </c>
      <c r="M13420" s="147">
        <v>9696841.8819306754</v>
      </c>
      <c r="N13420" s="87">
        <v>1032237516.6104079</v>
      </c>
      <c r="O13420" s="88">
        <v>72839081.063779011</v>
      </c>
      <c r="P13420" s="89">
        <v>70.564264417518046</v>
      </c>
    </row>
    <row r="13421" spans="1:16">
      <c r="A13421" s="75" t="s">
        <v>24931</v>
      </c>
      <c r="B13421" s="85">
        <v>13417</v>
      </c>
      <c r="C13421" s="85">
        <v>15292</v>
      </c>
      <c r="D13421" s="85">
        <v>13417</v>
      </c>
      <c r="E13421" s="86" t="s">
        <v>24932</v>
      </c>
      <c r="F13421" s="85" t="s">
        <v>283</v>
      </c>
      <c r="G13421" s="86" t="s">
        <v>17868</v>
      </c>
      <c r="H13421" s="85" t="s">
        <v>260</v>
      </c>
      <c r="I13421" s="85">
        <v>1</v>
      </c>
      <c r="J13421" s="88">
        <v>80720440.317002818</v>
      </c>
      <c r="K13421" s="146">
        <v>214119750.02291068</v>
      </c>
      <c r="L13421" s="147">
        <v>0.48401610367712938</v>
      </c>
      <c r="M13421" s="147">
        <v>9690396.5021003261</v>
      </c>
      <c r="N13421" s="87">
        <v>1033211332.352442</v>
      </c>
      <c r="O13421" s="88">
        <v>73109727.619183555</v>
      </c>
      <c r="P13421" s="89">
        <v>70.759703586221278</v>
      </c>
    </row>
    <row r="13422" spans="1:16">
      <c r="A13422" s="75" t="s">
        <v>24933</v>
      </c>
      <c r="B13422" s="85">
        <v>13418</v>
      </c>
      <c r="C13422" s="85">
        <v>15293</v>
      </c>
      <c r="D13422" s="85">
        <v>13418</v>
      </c>
      <c r="E13422" s="86" t="s">
        <v>24932</v>
      </c>
      <c r="F13422" s="85" t="s">
        <v>38</v>
      </c>
      <c r="G13422" s="86" t="s">
        <v>17868</v>
      </c>
      <c r="H13422" s="85" t="s">
        <v>260</v>
      </c>
      <c r="I13422" s="85">
        <v>1</v>
      </c>
      <c r="J13422" s="88">
        <v>80441678.62209402</v>
      </c>
      <c r="K13422" s="146">
        <v>214020317.93168938</v>
      </c>
      <c r="L13422" s="147">
        <v>0.48306493881310969</v>
      </c>
      <c r="M13422" s="147">
        <v>9701805.0583452359</v>
      </c>
      <c r="N13422" s="87">
        <v>1033344586.5743099</v>
      </c>
      <c r="O13422" s="88">
        <v>72917216.360088527</v>
      </c>
      <c r="P13422" s="89">
        <v>70.564279628947276</v>
      </c>
    </row>
    <row r="13423" spans="1:16">
      <c r="A13423" s="75" t="s">
        <v>24934</v>
      </c>
      <c r="B13423" s="85">
        <v>13419</v>
      </c>
      <c r="C13423" s="85">
        <v>15294</v>
      </c>
      <c r="D13423" s="85">
        <v>13419</v>
      </c>
      <c r="E13423" s="86" t="s">
        <v>24932</v>
      </c>
      <c r="F13423" s="85" t="s">
        <v>139</v>
      </c>
      <c r="G13423" s="86" t="s">
        <v>17868</v>
      </c>
      <c r="H13423" s="85" t="s">
        <v>260</v>
      </c>
      <c r="I13423" s="85">
        <v>1</v>
      </c>
      <c r="J13423" s="88">
        <v>80060329.971719101</v>
      </c>
      <c r="K13423" s="146">
        <v>213327727.8171804</v>
      </c>
      <c r="L13423" s="147">
        <v>0.48050517250110691</v>
      </c>
      <c r="M13423" s="147">
        <v>9684943.6205656007</v>
      </c>
      <c r="N13423" s="87">
        <v>1029443163.829317</v>
      </c>
      <c r="O13423" s="88">
        <v>72630107.081783354</v>
      </c>
      <c r="P13423" s="89">
        <v>70.552809162979216</v>
      </c>
    </row>
    <row r="13424" spans="1:16">
      <c r="A13424" s="75" t="s">
        <v>17869</v>
      </c>
      <c r="B13424" s="85">
        <v>13420</v>
      </c>
      <c r="C13424" s="85">
        <v>11764</v>
      </c>
      <c r="D13424" s="85">
        <v>13420</v>
      </c>
      <c r="E13424" s="86" t="s">
        <v>17870</v>
      </c>
      <c r="F13424" s="85" t="s">
        <v>55</v>
      </c>
      <c r="G13424" s="86" t="s">
        <v>17871</v>
      </c>
      <c r="H13424" s="85" t="s">
        <v>260</v>
      </c>
      <c r="I13424" s="85">
        <v>1</v>
      </c>
      <c r="J13424" s="88">
        <v>706372184.67463136</v>
      </c>
      <c r="K13424" s="146">
        <v>1584426067.4005029</v>
      </c>
      <c r="L13424" s="147">
        <v>3.6357778658409909</v>
      </c>
      <c r="M13424" s="147">
        <v>48331739.318767399</v>
      </c>
      <c r="N13424" s="87">
        <v>8906313993.3395576</v>
      </c>
      <c r="O13424" s="88">
        <v>632341164.35129511</v>
      </c>
      <c r="P13424" s="89">
        <v>70.999199536888227</v>
      </c>
    </row>
    <row r="13425" spans="1:16">
      <c r="A13425" s="75" t="s">
        <v>24935</v>
      </c>
      <c r="B13425" s="85">
        <v>13421</v>
      </c>
      <c r="C13425" s="85">
        <v>15295</v>
      </c>
      <c r="D13425" s="85">
        <v>13421</v>
      </c>
      <c r="E13425" s="86" t="s">
        <v>24936</v>
      </c>
      <c r="F13425" s="85" t="s">
        <v>32</v>
      </c>
      <c r="G13425" s="86" t="s">
        <v>17871</v>
      </c>
      <c r="H13425" s="85" t="s">
        <v>260</v>
      </c>
      <c r="I13425" s="85">
        <v>1</v>
      </c>
      <c r="J13425" s="88">
        <v>302891963.97193909</v>
      </c>
      <c r="K13425" s="146">
        <v>1066460966.759174</v>
      </c>
      <c r="L13425" s="147">
        <v>1.9044316377655059</v>
      </c>
      <c r="M13425" s="147">
        <v>29715701.585065681</v>
      </c>
      <c r="N13425" s="87">
        <v>5064886293.7241402</v>
      </c>
      <c r="O13425" s="88">
        <v>269914877.86393869</v>
      </c>
      <c r="P13425" s="89">
        <v>53.291399295259218</v>
      </c>
    </row>
    <row r="13426" spans="1:16">
      <c r="A13426" s="75" t="s">
        <v>24937</v>
      </c>
      <c r="B13426" s="85">
        <v>13422</v>
      </c>
      <c r="C13426" s="85">
        <v>15296</v>
      </c>
      <c r="D13426" s="85">
        <v>13422</v>
      </c>
      <c r="E13426" s="86" t="s">
        <v>24936</v>
      </c>
      <c r="F13426" s="85" t="s">
        <v>429</v>
      </c>
      <c r="G13426" s="86" t="s">
        <v>17871</v>
      </c>
      <c r="H13426" s="85" t="s">
        <v>260</v>
      </c>
      <c r="I13426" s="85">
        <v>1</v>
      </c>
      <c r="J13426" s="88">
        <v>579347291.32421196</v>
      </c>
      <c r="K13426" s="146">
        <v>1331429255.160702</v>
      </c>
      <c r="L13426" s="147">
        <v>3.1222900269410361</v>
      </c>
      <c r="M13426" s="147">
        <v>38901718.949477553</v>
      </c>
      <c r="N13426" s="87">
        <v>7739863040.6946735</v>
      </c>
      <c r="O13426" s="88">
        <v>528480120.42873812</v>
      </c>
      <c r="P13426" s="89">
        <v>68.280293546551647</v>
      </c>
    </row>
    <row r="13427" spans="1:16">
      <c r="A13427" s="75" t="s">
        <v>24938</v>
      </c>
      <c r="B13427" s="85">
        <v>13423</v>
      </c>
      <c r="C13427" s="85">
        <v>15297</v>
      </c>
      <c r="D13427" s="85">
        <v>13423</v>
      </c>
      <c r="E13427" s="86" t="s">
        <v>24936</v>
      </c>
      <c r="F13427" s="85" t="s">
        <v>38</v>
      </c>
      <c r="G13427" s="86" t="s">
        <v>17871</v>
      </c>
      <c r="H13427" s="85" t="s">
        <v>260</v>
      </c>
      <c r="I13427" s="85">
        <v>1</v>
      </c>
      <c r="J13427" s="88">
        <v>744387740.86837637</v>
      </c>
      <c r="K13427" s="146">
        <v>1643453301.4325964</v>
      </c>
      <c r="L13427" s="147">
        <v>3.8107153174178321</v>
      </c>
      <c r="M13427" s="147">
        <v>49307745.335379861</v>
      </c>
      <c r="N13427" s="87">
        <v>9088262930.0960503</v>
      </c>
      <c r="O13427" s="88">
        <v>663408355.08354902</v>
      </c>
      <c r="P13427" s="89">
        <v>72.996166614706169</v>
      </c>
    </row>
    <row r="13428" spans="1:16">
      <c r="A13428" s="75" t="s">
        <v>24939</v>
      </c>
      <c r="B13428" s="85">
        <v>13424</v>
      </c>
      <c r="C13428" s="85">
        <v>15298</v>
      </c>
      <c r="D13428" s="85">
        <v>13424</v>
      </c>
      <c r="E13428" s="86" t="s">
        <v>24936</v>
      </c>
      <c r="F13428" s="85" t="s">
        <v>139</v>
      </c>
      <c r="G13428" s="86" t="s">
        <v>17871</v>
      </c>
      <c r="H13428" s="85" t="s">
        <v>260</v>
      </c>
      <c r="I13428" s="85">
        <v>1</v>
      </c>
      <c r="J13428" s="88">
        <v>586448868.35036218</v>
      </c>
      <c r="K13428" s="146">
        <v>1429535642.7298057</v>
      </c>
      <c r="L13428" s="147">
        <v>3.044023916322816</v>
      </c>
      <c r="M13428" s="147">
        <v>48717150.102930993</v>
      </c>
      <c r="N13428" s="87">
        <v>8645979003.315733</v>
      </c>
      <c r="O13428" s="88">
        <v>534367029.74913633</v>
      </c>
      <c r="P13428" s="89">
        <v>61.805265724587883</v>
      </c>
    </row>
    <row r="13429" spans="1:16">
      <c r="A13429" s="75" t="s">
        <v>17872</v>
      </c>
      <c r="B13429" s="85">
        <v>13425</v>
      </c>
      <c r="C13429" s="85">
        <v>11765</v>
      </c>
      <c r="D13429" s="85">
        <v>13425</v>
      </c>
      <c r="E13429" s="86" t="s">
        <v>17873</v>
      </c>
      <c r="F13429" s="85" t="s">
        <v>55</v>
      </c>
      <c r="G13429" s="86" t="s">
        <v>17874</v>
      </c>
      <c r="H13429" s="85" t="s">
        <v>260</v>
      </c>
      <c r="I13429" s="85">
        <v>1</v>
      </c>
      <c r="J13429" s="88">
        <v>612228890.8629458</v>
      </c>
      <c r="K13429" s="146">
        <v>1523743368.46998</v>
      </c>
      <c r="L13429" s="147">
        <v>3.1931875331903621</v>
      </c>
      <c r="M13429" s="147">
        <v>46902407.301684514</v>
      </c>
      <c r="N13429" s="87">
        <v>8897105413.916975</v>
      </c>
      <c r="O13429" s="88">
        <v>558105235.31530392</v>
      </c>
      <c r="P13429" s="89">
        <v>62.728854987185834</v>
      </c>
    </row>
    <row r="13430" spans="1:16">
      <c r="A13430" s="75" t="s">
        <v>24943</v>
      </c>
      <c r="B13430" s="85">
        <v>13426</v>
      </c>
      <c r="C13430" s="85">
        <v>15301</v>
      </c>
      <c r="D13430" s="85">
        <v>13426</v>
      </c>
      <c r="E13430" s="86" t="s">
        <v>24944</v>
      </c>
      <c r="F13430" s="85" t="s">
        <v>32</v>
      </c>
      <c r="G13430" s="86" t="s">
        <v>17874</v>
      </c>
      <c r="H13430" s="85" t="s">
        <v>260</v>
      </c>
      <c r="I13430" s="85">
        <v>1</v>
      </c>
      <c r="J13430" s="88">
        <v>286334198.2965706</v>
      </c>
      <c r="K13430" s="146">
        <v>1051645224.6030005</v>
      </c>
      <c r="L13430" s="147">
        <v>1.7675240431601651</v>
      </c>
      <c r="M13430" s="147">
        <v>26767102.78130443</v>
      </c>
      <c r="N13430" s="87">
        <v>4875282569.0536938</v>
      </c>
      <c r="O13430" s="88">
        <v>254949922.1750493</v>
      </c>
      <c r="P13430" s="89">
        <v>52.294388799813881</v>
      </c>
    </row>
    <row r="13431" spans="1:16">
      <c r="A13431" s="75" t="s">
        <v>24945</v>
      </c>
      <c r="B13431" s="85">
        <v>13427</v>
      </c>
      <c r="C13431" s="85">
        <v>15302</v>
      </c>
      <c r="D13431" s="85">
        <v>13427</v>
      </c>
      <c r="E13431" s="86" t="s">
        <v>24944</v>
      </c>
      <c r="F13431" s="85" t="s">
        <v>283</v>
      </c>
      <c r="G13431" s="86" t="s">
        <v>17874</v>
      </c>
      <c r="H13431" s="85" t="s">
        <v>260</v>
      </c>
      <c r="I13431" s="85">
        <v>1</v>
      </c>
      <c r="J13431" s="88">
        <v>819793188.35898149</v>
      </c>
      <c r="K13431" s="146">
        <v>1642867828.738225</v>
      </c>
      <c r="L13431" s="147">
        <v>4.0198347107691861</v>
      </c>
      <c r="M13431" s="147">
        <v>40243067.100571297</v>
      </c>
      <c r="N13431" s="87">
        <v>8692966198.7425423</v>
      </c>
      <c r="O13431" s="88">
        <v>707281295.67683291</v>
      </c>
      <c r="P13431" s="89">
        <v>81.3624808272167</v>
      </c>
    </row>
    <row r="13432" spans="1:16">
      <c r="A13432" s="75" t="s">
        <v>24946</v>
      </c>
      <c r="B13432" s="85">
        <v>13428</v>
      </c>
      <c r="C13432" s="85">
        <v>15303</v>
      </c>
      <c r="D13432" s="85">
        <v>13428</v>
      </c>
      <c r="E13432" s="86" t="s">
        <v>24944</v>
      </c>
      <c r="F13432" s="85" t="s">
        <v>429</v>
      </c>
      <c r="G13432" s="86" t="s">
        <v>17874</v>
      </c>
      <c r="H13432" s="85" t="s">
        <v>260</v>
      </c>
      <c r="I13432" s="85">
        <v>1</v>
      </c>
      <c r="J13432" s="88">
        <v>556342953.25323629</v>
      </c>
      <c r="K13432" s="146">
        <v>1309579831.7196896</v>
      </c>
      <c r="L13432" s="147">
        <v>2.955912009982312</v>
      </c>
      <c r="M13432" s="147">
        <v>35586521.35251601</v>
      </c>
      <c r="N13432" s="87">
        <v>7491282344.135416</v>
      </c>
      <c r="O13432" s="88">
        <v>507532045.17288762</v>
      </c>
      <c r="P13432" s="89">
        <v>67.749688485605063</v>
      </c>
    </row>
    <row r="13433" spans="1:16">
      <c r="A13433" s="75" t="s">
        <v>24947</v>
      </c>
      <c r="B13433" s="85">
        <v>13429</v>
      </c>
      <c r="C13433" s="85">
        <v>15304</v>
      </c>
      <c r="D13433" s="85">
        <v>13429</v>
      </c>
      <c r="E13433" s="86" t="s">
        <v>24944</v>
      </c>
      <c r="F13433" s="85" t="s">
        <v>1084</v>
      </c>
      <c r="G13433" s="86" t="s">
        <v>17874</v>
      </c>
      <c r="H13433" s="85" t="s">
        <v>260</v>
      </c>
      <c r="I13433" s="85">
        <v>1</v>
      </c>
      <c r="J13433" s="88">
        <v>347356456.37785637</v>
      </c>
      <c r="K13433" s="146">
        <v>1113380951.9373624</v>
      </c>
      <c r="L13433" s="147">
        <v>2.024043110877686</v>
      </c>
      <c r="M13433" s="147">
        <v>32388577.764347311</v>
      </c>
      <c r="N13433" s="87">
        <v>9696647917.5633221</v>
      </c>
      <c r="O13433" s="88">
        <v>311994107.86077231</v>
      </c>
      <c r="P13433" s="89">
        <v>32.175460067562554</v>
      </c>
    </row>
    <row r="13434" spans="1:16">
      <c r="A13434" s="75" t="s">
        <v>24948</v>
      </c>
      <c r="B13434" s="85">
        <v>13430</v>
      </c>
      <c r="C13434" s="85">
        <v>15305</v>
      </c>
      <c r="D13434" s="85">
        <v>13430</v>
      </c>
      <c r="E13434" s="86" t="s">
        <v>24944</v>
      </c>
      <c r="F13434" s="85" t="s">
        <v>38</v>
      </c>
      <c r="G13434" s="86" t="s">
        <v>17874</v>
      </c>
      <c r="H13434" s="85" t="s">
        <v>260</v>
      </c>
      <c r="I13434" s="85">
        <v>1</v>
      </c>
      <c r="J13434" s="88">
        <v>667932674.98416197</v>
      </c>
      <c r="K13434" s="146">
        <v>1621061595.4152017</v>
      </c>
      <c r="L13434" s="147">
        <v>3.448031979918146</v>
      </c>
      <c r="M13434" s="147">
        <v>50283282.061248407</v>
      </c>
      <c r="N13434" s="87">
        <v>8880223303.441658</v>
      </c>
      <c r="O13434" s="88">
        <v>609721958.95307255</v>
      </c>
      <c r="P13434" s="89">
        <v>68.660656170297671</v>
      </c>
    </row>
    <row r="13435" spans="1:16">
      <c r="A13435" s="75" t="s">
        <v>24949</v>
      </c>
      <c r="B13435" s="85">
        <v>13431</v>
      </c>
      <c r="C13435" s="85">
        <v>15306</v>
      </c>
      <c r="D13435" s="85">
        <v>13431</v>
      </c>
      <c r="E13435" s="86" t="s">
        <v>24944</v>
      </c>
      <c r="F13435" s="85" t="s">
        <v>139</v>
      </c>
      <c r="G13435" s="86" t="s">
        <v>17874</v>
      </c>
      <c r="H13435" s="85" t="s">
        <v>260</v>
      </c>
      <c r="I13435" s="85">
        <v>1</v>
      </c>
      <c r="J13435" s="88">
        <v>561643055.41244388</v>
      </c>
      <c r="K13435" s="146">
        <v>1404759414.7901409</v>
      </c>
      <c r="L13435" s="147">
        <v>2.8728405015067859</v>
      </c>
      <c r="M13435" s="147">
        <v>45433435.308318652</v>
      </c>
      <c r="N13435" s="87">
        <v>8392111815.7979202</v>
      </c>
      <c r="O13435" s="88">
        <v>511784514.2355237</v>
      </c>
      <c r="P13435" s="89">
        <v>60.983996098825017</v>
      </c>
    </row>
    <row r="13436" spans="1:16">
      <c r="A13436" s="75" t="s">
        <v>17875</v>
      </c>
      <c r="B13436" s="85">
        <v>13432</v>
      </c>
      <c r="C13436" s="85">
        <v>11766</v>
      </c>
      <c r="D13436" s="85">
        <v>13432</v>
      </c>
      <c r="E13436" s="86" t="s">
        <v>17876</v>
      </c>
      <c r="F13436" s="85" t="s">
        <v>55</v>
      </c>
      <c r="G13436" s="86" t="s">
        <v>17877</v>
      </c>
      <c r="H13436" s="85" t="s">
        <v>260</v>
      </c>
      <c r="I13436" s="85">
        <v>1</v>
      </c>
      <c r="J13436" s="88">
        <v>633243538.10775423</v>
      </c>
      <c r="K13436" s="146">
        <v>1715931838.649339</v>
      </c>
      <c r="L13436" s="147">
        <v>4.347255227926806</v>
      </c>
      <c r="M13436" s="147">
        <v>43787536.31727007</v>
      </c>
      <c r="N13436" s="87">
        <v>8294262056.8753214</v>
      </c>
      <c r="O13436" s="88">
        <v>567439339.43602002</v>
      </c>
      <c r="P13436" s="89">
        <v>68.413480975761473</v>
      </c>
    </row>
    <row r="13437" spans="1:16">
      <c r="A13437" s="75" t="s">
        <v>24940</v>
      </c>
      <c r="B13437" s="85">
        <v>13433</v>
      </c>
      <c r="C13437" s="85">
        <v>15299</v>
      </c>
      <c r="D13437" s="85">
        <v>13433</v>
      </c>
      <c r="E13437" s="86" t="s">
        <v>24941</v>
      </c>
      <c r="F13437" s="85" t="s">
        <v>509</v>
      </c>
      <c r="G13437" s="86" t="s">
        <v>17877</v>
      </c>
      <c r="H13437" s="85" t="s">
        <v>260</v>
      </c>
      <c r="I13437" s="85">
        <v>1</v>
      </c>
      <c r="J13437" s="88">
        <v>296116591.27475792</v>
      </c>
      <c r="K13437" s="146">
        <v>1269227699.0798092</v>
      </c>
      <c r="L13437" s="147">
        <v>2.923671458099502</v>
      </c>
      <c r="M13437" s="147">
        <v>28435972.09812687</v>
      </c>
      <c r="N13437" s="87">
        <v>3637308683.343184</v>
      </c>
      <c r="O13437" s="88">
        <v>268942152.15752709</v>
      </c>
      <c r="P13437" s="89">
        <v>73.939875762849056</v>
      </c>
    </row>
    <row r="13438" spans="1:16">
      <c r="A13438" s="75" t="s">
        <v>24942</v>
      </c>
      <c r="B13438" s="85">
        <v>13434</v>
      </c>
      <c r="C13438" s="85">
        <v>15300</v>
      </c>
      <c r="D13438" s="85">
        <v>13434</v>
      </c>
      <c r="E13438" s="86" t="s">
        <v>24941</v>
      </c>
      <c r="F13438" s="85" t="s">
        <v>38</v>
      </c>
      <c r="G13438" s="86" t="s">
        <v>17877</v>
      </c>
      <c r="H13438" s="85" t="s">
        <v>260</v>
      </c>
      <c r="I13438" s="85">
        <v>1</v>
      </c>
      <c r="J13438" s="88">
        <v>666956232.79105389</v>
      </c>
      <c r="K13438" s="146">
        <v>1760602252.6062915</v>
      </c>
      <c r="L13438" s="147">
        <v>4.4896136049095352</v>
      </c>
      <c r="M13438" s="147">
        <v>45322692.739184447</v>
      </c>
      <c r="N13438" s="87">
        <v>8759957394.2285366</v>
      </c>
      <c r="O13438" s="88">
        <v>597289058.16387033</v>
      </c>
      <c r="P13438" s="89">
        <v>68.184014063514965</v>
      </c>
    </row>
    <row r="13439" spans="1:16">
      <c r="A13439" s="75" t="s">
        <v>17878</v>
      </c>
      <c r="B13439" s="85">
        <v>13435</v>
      </c>
      <c r="C13439" s="85">
        <v>11767</v>
      </c>
      <c r="D13439" s="85">
        <v>13435</v>
      </c>
      <c r="E13439" s="86" t="s">
        <v>17879</v>
      </c>
      <c r="F13439" s="85" t="s">
        <v>55</v>
      </c>
      <c r="G13439" s="86" t="s">
        <v>17880</v>
      </c>
      <c r="H13439" s="85" t="s">
        <v>260</v>
      </c>
      <c r="I13439" s="85">
        <v>1</v>
      </c>
      <c r="J13439" s="88">
        <v>41977431.586085193</v>
      </c>
      <c r="K13439" s="146">
        <v>181734122.85870841</v>
      </c>
      <c r="L13439" s="147">
        <v>0.45789609645066343</v>
      </c>
      <c r="M13439" s="147">
        <v>3249537.842058273</v>
      </c>
      <c r="N13439" s="87">
        <v>457460920.86535531</v>
      </c>
      <c r="O13439" s="88">
        <v>37007473.893022276</v>
      </c>
      <c r="P13439" s="89">
        <v>80.89756349682753</v>
      </c>
    </row>
    <row r="13440" spans="1:16">
      <c r="A13440" s="75" t="s">
        <v>24950</v>
      </c>
      <c r="B13440" s="85">
        <v>13436</v>
      </c>
      <c r="C13440" s="85">
        <v>15307</v>
      </c>
      <c r="D13440" s="85">
        <v>13436</v>
      </c>
      <c r="E13440" s="86" t="s">
        <v>24951</v>
      </c>
      <c r="F13440" s="85" t="s">
        <v>32</v>
      </c>
      <c r="G13440" s="86" t="s">
        <v>17880</v>
      </c>
      <c r="H13440" s="85" t="s">
        <v>260</v>
      </c>
      <c r="I13440" s="85">
        <v>1</v>
      </c>
      <c r="J13440" s="88">
        <v>40699537.597249329</v>
      </c>
      <c r="K13440" s="146">
        <v>179276413.48824182</v>
      </c>
      <c r="L13440" s="147">
        <v>0.44539443393285189</v>
      </c>
      <c r="M13440" s="147">
        <v>3153899.2148554828</v>
      </c>
      <c r="N13440" s="87">
        <v>446001149.5559659</v>
      </c>
      <c r="O13440" s="88">
        <v>36052686.603113778</v>
      </c>
      <c r="P13440" s="89">
        <v>80.835411834717149</v>
      </c>
    </row>
    <row r="13441" spans="1:16">
      <c r="A13441" s="75" t="s">
        <v>24952</v>
      </c>
      <c r="B13441" s="85">
        <v>13437</v>
      </c>
      <c r="C13441" s="85">
        <v>15308</v>
      </c>
      <c r="D13441" s="85">
        <v>13437</v>
      </c>
      <c r="E13441" s="86" t="s">
        <v>24951</v>
      </c>
      <c r="F13441" s="85" t="s">
        <v>283</v>
      </c>
      <c r="G13441" s="86" t="s">
        <v>17880</v>
      </c>
      <c r="H13441" s="85" t="s">
        <v>260</v>
      </c>
      <c r="I13441" s="85">
        <v>1</v>
      </c>
      <c r="J13441" s="88">
        <v>41986312.695223227</v>
      </c>
      <c r="K13441" s="146">
        <v>181750558.0242736</v>
      </c>
      <c r="L13441" s="147">
        <v>0.45797960411324301</v>
      </c>
      <c r="M13441" s="147">
        <v>3250177.878216201</v>
      </c>
      <c r="N13441" s="87">
        <v>457538201.77639538</v>
      </c>
      <c r="O13441" s="88">
        <v>37014088.458473489</v>
      </c>
      <c r="P13441" s="89">
        <v>80.898356278811292</v>
      </c>
    </row>
    <row r="13442" spans="1:16">
      <c r="A13442" s="75" t="s">
        <v>24953</v>
      </c>
      <c r="B13442" s="85">
        <v>13438</v>
      </c>
      <c r="C13442" s="85">
        <v>15309</v>
      </c>
      <c r="D13442" s="85">
        <v>13438</v>
      </c>
      <c r="E13442" s="86" t="s">
        <v>24951</v>
      </c>
      <c r="F13442" s="85" t="s">
        <v>38</v>
      </c>
      <c r="G13442" s="86" t="s">
        <v>17880</v>
      </c>
      <c r="H13442" s="85" t="s">
        <v>260</v>
      </c>
      <c r="I13442" s="85">
        <v>1</v>
      </c>
      <c r="J13442" s="88">
        <v>41985878.581483878</v>
      </c>
      <c r="K13442" s="146">
        <v>181750386.15589923</v>
      </c>
      <c r="L13442" s="147">
        <v>0.45797882572457871</v>
      </c>
      <c r="M13442" s="147">
        <v>3250170.6943647331</v>
      </c>
      <c r="N13442" s="87">
        <v>457536735.46465522</v>
      </c>
      <c r="O13442" s="88">
        <v>37013785.697354563</v>
      </c>
      <c r="P13442" s="89">
        <v>80.897953821707688</v>
      </c>
    </row>
    <row r="13443" spans="1:16">
      <c r="A13443" s="75" t="s">
        <v>17881</v>
      </c>
      <c r="B13443" s="85">
        <v>13439</v>
      </c>
      <c r="C13443" s="85">
        <v>11768</v>
      </c>
      <c r="D13443" s="85">
        <v>13439</v>
      </c>
      <c r="E13443" s="86" t="s">
        <v>17882</v>
      </c>
      <c r="F13443" s="85" t="s">
        <v>55</v>
      </c>
      <c r="G13443" s="86" t="s">
        <v>17883</v>
      </c>
      <c r="H13443" s="85" t="s">
        <v>260</v>
      </c>
      <c r="I13443" s="85">
        <v>1</v>
      </c>
      <c r="J13443" s="88">
        <v>1132394774.9943111</v>
      </c>
      <c r="K13443" s="146">
        <v>4383324633.4552526</v>
      </c>
      <c r="L13443" s="147">
        <v>5.7203758257227921</v>
      </c>
      <c r="M13443" s="147">
        <v>92919487.101966545</v>
      </c>
      <c r="N13443" s="87">
        <v>12957204694.123949</v>
      </c>
      <c r="O13443" s="88">
        <v>1021627533.732684</v>
      </c>
      <c r="P13443" s="89">
        <v>78.846291144569861</v>
      </c>
    </row>
    <row r="13444" spans="1:16">
      <c r="A13444" s="75" t="s">
        <v>24954</v>
      </c>
      <c r="B13444" s="85">
        <v>13440</v>
      </c>
      <c r="C13444" s="85">
        <v>15310</v>
      </c>
      <c r="D13444" s="85">
        <v>13440</v>
      </c>
      <c r="E13444" s="86" t="s">
        <v>24955</v>
      </c>
      <c r="F13444" s="85" t="s">
        <v>38</v>
      </c>
      <c r="G13444" s="86" t="s">
        <v>17883</v>
      </c>
      <c r="H13444" s="85" t="s">
        <v>260</v>
      </c>
      <c r="I13444" s="85">
        <v>1</v>
      </c>
      <c r="J13444" s="88">
        <v>1145448575.266325</v>
      </c>
      <c r="K13444" s="146">
        <v>4398453730.4725142</v>
      </c>
      <c r="L13444" s="147">
        <v>5.7847774062103676</v>
      </c>
      <c r="M13444" s="147">
        <v>94152744.836746588</v>
      </c>
      <c r="N13444" s="87">
        <v>13107056578.40663</v>
      </c>
      <c r="O13444" s="88">
        <v>1033133482.548159</v>
      </c>
      <c r="P13444" s="89">
        <v>78.822691911638387</v>
      </c>
    </row>
    <row r="13445" spans="1:16">
      <c r="A13445" s="75" t="s">
        <v>24956</v>
      </c>
      <c r="B13445" s="85">
        <v>13441</v>
      </c>
      <c r="C13445" s="85">
        <v>15311</v>
      </c>
      <c r="D13445" s="85">
        <v>13441</v>
      </c>
      <c r="E13445" s="86" t="s">
        <v>24955</v>
      </c>
      <c r="F13445" s="85" t="s">
        <v>11</v>
      </c>
      <c r="G13445" s="86" t="s">
        <v>17883</v>
      </c>
      <c r="H13445" s="85" t="s">
        <v>260</v>
      </c>
      <c r="I13445" s="85">
        <v>1</v>
      </c>
      <c r="J13445" s="88">
        <v>1105962481.9220929</v>
      </c>
      <c r="K13445" s="146">
        <v>4352690127.1854191</v>
      </c>
      <c r="L13445" s="147">
        <v>5.5899707778218168</v>
      </c>
      <c r="M13445" s="147">
        <v>90422296.306948096</v>
      </c>
      <c r="N13445" s="87">
        <v>12653773598.17898</v>
      </c>
      <c r="O13445" s="88">
        <v>998329443.91767299</v>
      </c>
      <c r="P13445" s="89">
        <v>78.895788372675156</v>
      </c>
    </row>
    <row r="13446" spans="1:16">
      <c r="A13446" s="75" t="s">
        <v>17884</v>
      </c>
      <c r="B13446" s="85">
        <v>13442</v>
      </c>
      <c r="C13446" s="85">
        <v>11769</v>
      </c>
      <c r="D13446" s="85">
        <v>13442</v>
      </c>
      <c r="E13446" s="86" t="s">
        <v>17885</v>
      </c>
      <c r="F13446" s="85" t="s">
        <v>55</v>
      </c>
      <c r="G13446" s="86" t="s">
        <v>17886</v>
      </c>
      <c r="H13446" s="85" t="s">
        <v>260</v>
      </c>
      <c r="I13446" s="85">
        <v>1</v>
      </c>
      <c r="J13446" s="88">
        <v>218896308.7736848</v>
      </c>
      <c r="K13446" s="146">
        <v>510279486.18316185</v>
      </c>
      <c r="L13446" s="147">
        <v>1.2430202688330509</v>
      </c>
      <c r="M13446" s="147">
        <v>18953031.452246279</v>
      </c>
      <c r="N13446" s="87">
        <v>2522103791.4850392</v>
      </c>
      <c r="O13446" s="88">
        <v>196590041.81265071</v>
      </c>
      <c r="P13446" s="89">
        <v>77.946848371730411</v>
      </c>
    </row>
    <row r="13447" spans="1:16">
      <c r="A13447" s="75" t="s">
        <v>24957</v>
      </c>
      <c r="B13447" s="85">
        <v>13443</v>
      </c>
      <c r="C13447" s="85">
        <v>15312</v>
      </c>
      <c r="D13447" s="85">
        <v>13443</v>
      </c>
      <c r="E13447" s="86" t="s">
        <v>24958</v>
      </c>
      <c r="F13447" s="85" t="s">
        <v>32</v>
      </c>
      <c r="G13447" s="86" t="s">
        <v>17886</v>
      </c>
      <c r="H13447" s="85" t="s">
        <v>260</v>
      </c>
      <c r="I13447" s="85">
        <v>1</v>
      </c>
      <c r="J13447" s="88">
        <v>149843397.32187599</v>
      </c>
      <c r="K13447" s="146">
        <v>423749337.16752166</v>
      </c>
      <c r="L13447" s="147">
        <v>0.93658842956589272</v>
      </c>
      <c r="M13447" s="147">
        <v>15169625.89778682</v>
      </c>
      <c r="N13447" s="87">
        <v>1866245105.4971831</v>
      </c>
      <c r="O13447" s="88">
        <v>133809157.3984087</v>
      </c>
      <c r="P13447" s="89">
        <v>71.699669568730542</v>
      </c>
    </row>
    <row r="13448" spans="1:16">
      <c r="A13448" s="75" t="s">
        <v>24959</v>
      </c>
      <c r="B13448" s="85">
        <v>13444</v>
      </c>
      <c r="C13448" s="85">
        <v>15313</v>
      </c>
      <c r="D13448" s="85">
        <v>13444</v>
      </c>
      <c r="E13448" s="86" t="s">
        <v>24958</v>
      </c>
      <c r="F13448" s="85" t="s">
        <v>38</v>
      </c>
      <c r="G13448" s="86" t="s">
        <v>17886</v>
      </c>
      <c r="H13448" s="85" t="s">
        <v>260</v>
      </c>
      <c r="I13448" s="85">
        <v>1</v>
      </c>
      <c r="J13448" s="88">
        <v>219482416.09957221</v>
      </c>
      <c r="K13448" s="146">
        <v>511013936.81213582</v>
      </c>
      <c r="L13448" s="147">
        <v>1.2456212011051839</v>
      </c>
      <c r="M13448" s="147">
        <v>18985144.243230071</v>
      </c>
      <c r="N13448" s="87">
        <v>2527670589.0685549</v>
      </c>
      <c r="O13448" s="88">
        <v>197122913.4252626</v>
      </c>
      <c r="P13448" s="89">
        <v>77.9859979689451</v>
      </c>
    </row>
    <row r="13449" spans="1:16">
      <c r="A13449" s="75" t="s">
        <v>17887</v>
      </c>
      <c r="B13449" s="85">
        <v>13445</v>
      </c>
      <c r="C13449" s="85">
        <v>11770</v>
      </c>
      <c r="D13449" s="85">
        <v>13445</v>
      </c>
      <c r="E13449" s="86" t="s">
        <v>17888</v>
      </c>
      <c r="F13449" s="85" t="s">
        <v>55</v>
      </c>
      <c r="G13449" s="86" t="s">
        <v>17889</v>
      </c>
      <c r="H13449" s="85" t="s">
        <v>260</v>
      </c>
      <c r="I13449" s="85">
        <v>1</v>
      </c>
      <c r="J13449" s="88">
        <v>212209397.67839661</v>
      </c>
      <c r="K13449" s="146">
        <v>420744774.15976828</v>
      </c>
      <c r="L13449" s="147">
        <v>1.156711363399588</v>
      </c>
      <c r="M13449" s="147">
        <v>12672692.82806536</v>
      </c>
      <c r="N13449" s="87">
        <v>1913711760.4964011</v>
      </c>
      <c r="O13449" s="88">
        <v>147290434.19262251</v>
      </c>
      <c r="P13449" s="89">
        <v>76.965840537248198</v>
      </c>
    </row>
    <row r="13450" spans="1:16">
      <c r="A13450" s="75" t="s">
        <v>24960</v>
      </c>
      <c r="B13450" s="85">
        <v>13446</v>
      </c>
      <c r="C13450" s="85">
        <v>15314</v>
      </c>
      <c r="D13450" s="85">
        <v>13446</v>
      </c>
      <c r="E13450" s="86" t="s">
        <v>24961</v>
      </c>
      <c r="F13450" s="85" t="s">
        <v>32</v>
      </c>
      <c r="G13450" s="86" t="s">
        <v>17889</v>
      </c>
      <c r="H13450" s="85" t="s">
        <v>260</v>
      </c>
      <c r="I13450" s="85">
        <v>1</v>
      </c>
      <c r="J13450" s="88">
        <v>147470184.25127211</v>
      </c>
      <c r="K13450" s="146">
        <v>338045018.75301123</v>
      </c>
      <c r="L13450" s="147">
        <v>0.87161338145688538</v>
      </c>
      <c r="M13450" s="147">
        <v>9317639.2324772067</v>
      </c>
      <c r="N13450" s="87">
        <v>1295059118.2194159</v>
      </c>
      <c r="O13450" s="88">
        <v>89093421.257384792</v>
      </c>
      <c r="P13450" s="89">
        <v>68.794868129170681</v>
      </c>
    </row>
    <row r="13451" spans="1:16">
      <c r="A13451" s="75" t="s">
        <v>24962</v>
      </c>
      <c r="B13451" s="85">
        <v>13447</v>
      </c>
      <c r="C13451" s="85">
        <v>15315</v>
      </c>
      <c r="D13451" s="85">
        <v>13447</v>
      </c>
      <c r="E13451" s="86" t="s">
        <v>24961</v>
      </c>
      <c r="F13451" s="85" t="s">
        <v>38</v>
      </c>
      <c r="G13451" s="86" t="s">
        <v>17889</v>
      </c>
      <c r="H13451" s="85" t="s">
        <v>260</v>
      </c>
      <c r="I13451" s="85">
        <v>1</v>
      </c>
      <c r="J13451" s="88">
        <v>212758920.04689941</v>
      </c>
      <c r="K13451" s="146">
        <v>421446750.02663469</v>
      </c>
      <c r="L13451" s="147">
        <v>1.1591313452004</v>
      </c>
      <c r="M13451" s="147">
        <v>12701171.348280581</v>
      </c>
      <c r="N13451" s="87">
        <v>1918963036.3038721</v>
      </c>
      <c r="O13451" s="88">
        <v>147784424.7540611</v>
      </c>
      <c r="P13451" s="89">
        <v>77.012647955277814</v>
      </c>
    </row>
    <row r="13452" spans="1:16">
      <c r="A13452" s="75" t="s">
        <v>17890</v>
      </c>
      <c r="B13452" s="85">
        <v>13448</v>
      </c>
      <c r="C13452" s="85">
        <v>11771</v>
      </c>
      <c r="D13452" s="85">
        <v>13448</v>
      </c>
      <c r="E13452" s="86" t="s">
        <v>17891</v>
      </c>
      <c r="F13452" s="85" t="s">
        <v>55</v>
      </c>
      <c r="G13452" s="86" t="s">
        <v>17892</v>
      </c>
      <c r="H13452" s="85" t="s">
        <v>260</v>
      </c>
      <c r="I13452" s="85">
        <v>1</v>
      </c>
      <c r="J13452" s="88">
        <v>5980179.1298811994</v>
      </c>
      <c r="K13452" s="146">
        <v>11101144.665309848</v>
      </c>
      <c r="L13452" s="147">
        <v>3.2461837044991719E-2</v>
      </c>
      <c r="M13452" s="147">
        <v>552200.82148622302</v>
      </c>
      <c r="N13452" s="87">
        <v>60948430.913456813</v>
      </c>
      <c r="O13452" s="88">
        <v>5471128.8736104863</v>
      </c>
      <c r="P13452" s="89">
        <v>89.766525431625425</v>
      </c>
    </row>
    <row r="13453" spans="1:16">
      <c r="A13453" s="75" t="s">
        <v>24963</v>
      </c>
      <c r="B13453" s="85">
        <v>13449</v>
      </c>
      <c r="C13453" s="85">
        <v>15316</v>
      </c>
      <c r="D13453" s="85">
        <v>13449</v>
      </c>
      <c r="E13453" s="86" t="s">
        <v>24964</v>
      </c>
      <c r="F13453" s="85" t="s">
        <v>32</v>
      </c>
      <c r="G13453" s="86" t="s">
        <v>17892</v>
      </c>
      <c r="H13453" s="85" t="s">
        <v>260</v>
      </c>
      <c r="I13453" s="85">
        <v>1</v>
      </c>
      <c r="J13453" s="88">
        <v>4494962.2523410106</v>
      </c>
      <c r="K13453" s="146">
        <v>9432363.7790741082</v>
      </c>
      <c r="L13453" s="147">
        <v>2.582799216280612E-2</v>
      </c>
      <c r="M13453" s="147">
        <v>443232.95161730488</v>
      </c>
      <c r="N13453" s="87">
        <v>46417891.515684858</v>
      </c>
      <c r="O13453" s="88">
        <v>4106454.2811502269</v>
      </c>
      <c r="P13453" s="89">
        <v>88.467057573320261</v>
      </c>
    </row>
    <row r="13454" spans="1:16">
      <c r="A13454" s="75" t="s">
        <v>24965</v>
      </c>
      <c r="B13454" s="85">
        <v>13450</v>
      </c>
      <c r="C13454" s="85">
        <v>15317</v>
      </c>
      <c r="D13454" s="85">
        <v>13450</v>
      </c>
      <c r="E13454" s="86" t="s">
        <v>24964</v>
      </c>
      <c r="F13454" s="85" t="s">
        <v>38</v>
      </c>
      <c r="G13454" s="86" t="s">
        <v>17892</v>
      </c>
      <c r="H13454" s="85" t="s">
        <v>260</v>
      </c>
      <c r="I13454" s="85">
        <v>1</v>
      </c>
      <c r="J13454" s="88">
        <v>5992783.9359231563</v>
      </c>
      <c r="K13454" s="146">
        <v>11115307.350716727</v>
      </c>
      <c r="L13454" s="147">
        <v>3.2518137460989673E-2</v>
      </c>
      <c r="M13454" s="147">
        <v>553125.61495260149</v>
      </c>
      <c r="N13454" s="87">
        <v>61071749.355068751</v>
      </c>
      <c r="O13454" s="88">
        <v>5482710.6559134433</v>
      </c>
      <c r="P13454" s="89">
        <v>89.774907609690018</v>
      </c>
    </row>
    <row r="13455" spans="1:16">
      <c r="A13455" s="75" t="s">
        <v>17893</v>
      </c>
      <c r="B13455" s="85">
        <v>13451</v>
      </c>
      <c r="C13455" s="85">
        <v>11772</v>
      </c>
      <c r="D13455" s="85">
        <v>13451</v>
      </c>
      <c r="E13455" s="86" t="s">
        <v>17894</v>
      </c>
      <c r="F13455" s="85" t="s">
        <v>55</v>
      </c>
      <c r="G13455" s="86" t="s">
        <v>17895</v>
      </c>
      <c r="H13455" s="85" t="s">
        <v>260</v>
      </c>
      <c r="I13455" s="85">
        <v>1</v>
      </c>
      <c r="J13455" s="88">
        <v>5981357.5116583472</v>
      </c>
      <c r="K13455" s="146">
        <v>11102468.688094795</v>
      </c>
      <c r="L13455" s="147">
        <v>3.2467100385342951E-2</v>
      </c>
      <c r="M13455" s="147">
        <v>552287.27737969591</v>
      </c>
      <c r="N13455" s="87">
        <v>60959959.548161536</v>
      </c>
      <c r="O13455" s="88">
        <v>5472211.6162696909</v>
      </c>
      <c r="P13455" s="89">
        <v>89.767310490853589</v>
      </c>
    </row>
    <row r="13456" spans="1:16">
      <c r="A13456" s="75" t="s">
        <v>24966</v>
      </c>
      <c r="B13456" s="85">
        <v>13452</v>
      </c>
      <c r="C13456" s="85">
        <v>15318</v>
      </c>
      <c r="D13456" s="85">
        <v>13452</v>
      </c>
      <c r="E13456" s="86" t="s">
        <v>24967</v>
      </c>
      <c r="F13456" s="85" t="s">
        <v>32</v>
      </c>
      <c r="G13456" s="86" t="s">
        <v>17895</v>
      </c>
      <c r="H13456" s="85" t="s">
        <v>260</v>
      </c>
      <c r="I13456" s="85">
        <v>1</v>
      </c>
      <c r="J13456" s="88">
        <v>4494962.2523410106</v>
      </c>
      <c r="K13456" s="146">
        <v>9432363.7790741082</v>
      </c>
      <c r="L13456" s="147">
        <v>2.582799216280612E-2</v>
      </c>
      <c r="M13456" s="147">
        <v>443232.95161730488</v>
      </c>
      <c r="N13456" s="87">
        <v>46417891.515684858</v>
      </c>
      <c r="O13456" s="88">
        <v>4106454.2811502269</v>
      </c>
      <c r="P13456" s="89">
        <v>88.467057573320261</v>
      </c>
    </row>
    <row r="13457" spans="1:16">
      <c r="A13457" s="75" t="s">
        <v>24968</v>
      </c>
      <c r="B13457" s="85">
        <v>13453</v>
      </c>
      <c r="C13457" s="85">
        <v>15319</v>
      </c>
      <c r="D13457" s="85">
        <v>13453</v>
      </c>
      <c r="E13457" s="86" t="s">
        <v>24967</v>
      </c>
      <c r="F13457" s="85" t="s">
        <v>38</v>
      </c>
      <c r="G13457" s="86" t="s">
        <v>17895</v>
      </c>
      <c r="H13457" s="85" t="s">
        <v>260</v>
      </c>
      <c r="I13457" s="85">
        <v>1</v>
      </c>
      <c r="J13457" s="88">
        <v>5992783.9359231563</v>
      </c>
      <c r="K13457" s="146">
        <v>11115307.350716727</v>
      </c>
      <c r="L13457" s="147">
        <v>3.2518137460989673E-2</v>
      </c>
      <c r="M13457" s="147">
        <v>553125.61495260149</v>
      </c>
      <c r="N13457" s="87">
        <v>61071749.355068751</v>
      </c>
      <c r="O13457" s="88">
        <v>5482710.6559134433</v>
      </c>
      <c r="P13457" s="89">
        <v>89.774907609690018</v>
      </c>
    </row>
    <row r="13458" spans="1:16">
      <c r="A13458" s="75" t="s">
        <v>17896</v>
      </c>
      <c r="B13458" s="85">
        <v>13454</v>
      </c>
      <c r="C13458" s="85">
        <v>11773</v>
      </c>
      <c r="D13458" s="85">
        <v>13454</v>
      </c>
      <c r="E13458" s="86" t="s">
        <v>17897</v>
      </c>
      <c r="F13458" s="85" t="s">
        <v>38</v>
      </c>
      <c r="G13458" s="86" t="s">
        <v>17898</v>
      </c>
      <c r="H13458" s="85" t="s">
        <v>1</v>
      </c>
      <c r="I13458" s="85">
        <v>1</v>
      </c>
      <c r="J13458" s="88">
        <v>9.3727553218190724</v>
      </c>
      <c r="K13458" s="146">
        <v>7.8716480298918201</v>
      </c>
      <c r="L13458" s="147">
        <v>3.5792764867725028E-8</v>
      </c>
      <c r="M13458" s="147">
        <v>0.92920900675120943</v>
      </c>
      <c r="N13458" s="87">
        <v>125.8984681934401</v>
      </c>
      <c r="O13458" s="88">
        <v>5.6084547889439644</v>
      </c>
      <c r="P13458" s="89">
        <v>44.547442629140669</v>
      </c>
    </row>
    <row r="13459" spans="1:16">
      <c r="A13459" s="75" t="s">
        <v>17899</v>
      </c>
      <c r="B13459" s="85">
        <v>13455</v>
      </c>
      <c r="C13459" s="85">
        <v>11774</v>
      </c>
      <c r="D13459" s="85">
        <v>13455</v>
      </c>
      <c r="E13459" s="86" t="s">
        <v>17897</v>
      </c>
      <c r="F13459" s="85" t="s">
        <v>11</v>
      </c>
      <c r="G13459" s="86" t="s">
        <v>17898</v>
      </c>
      <c r="H13459" s="85" t="s">
        <v>1</v>
      </c>
      <c r="I13459" s="85">
        <v>1</v>
      </c>
      <c r="J13459" s="88">
        <v>9.3091124108014078</v>
      </c>
      <c r="K13459" s="146">
        <v>7.78225516881455</v>
      </c>
      <c r="L13459" s="147">
        <v>3.5445453198226892E-8</v>
      </c>
      <c r="M13459" s="147">
        <v>0.92131695685401471</v>
      </c>
      <c r="N13459" s="87">
        <v>125.0188070513488</v>
      </c>
      <c r="O13459" s="88">
        <v>5.5535870010484869</v>
      </c>
      <c r="P13459" s="89">
        <v>44.42201243183731</v>
      </c>
    </row>
    <row r="13460" spans="1:16">
      <c r="A13460" s="75" t="s">
        <v>25154</v>
      </c>
      <c r="B13460" s="85">
        <v>13456</v>
      </c>
      <c r="C13460" s="85">
        <v>15466</v>
      </c>
      <c r="D13460" s="85">
        <v>13456</v>
      </c>
      <c r="E13460" s="86" t="s">
        <v>25155</v>
      </c>
      <c r="F13460" s="85" t="s">
        <v>38</v>
      </c>
      <c r="G13460" s="86" t="s">
        <v>17898</v>
      </c>
      <c r="H13460" s="85" t="s">
        <v>1</v>
      </c>
      <c r="I13460" s="85">
        <v>1</v>
      </c>
      <c r="J13460" s="88">
        <v>9.2852824356874226</v>
      </c>
      <c r="K13460" s="146">
        <v>7.7606467128891126</v>
      </c>
      <c r="L13460" s="147">
        <v>3.5329596727335508E-8</v>
      </c>
      <c r="M13460" s="147">
        <v>0.91751968577979148</v>
      </c>
      <c r="N13460" s="87">
        <v>124.6050722753731</v>
      </c>
      <c r="O13460" s="88">
        <v>5.5290234829301506</v>
      </c>
      <c r="P13460" s="89">
        <v>44.372378924601001</v>
      </c>
    </row>
    <row r="13461" spans="1:16">
      <c r="A13461" s="75" t="s">
        <v>25156</v>
      </c>
      <c r="B13461" s="85">
        <v>13457</v>
      </c>
      <c r="C13461" s="85">
        <v>15467</v>
      </c>
      <c r="D13461" s="85">
        <v>13457</v>
      </c>
      <c r="E13461" s="86" t="s">
        <v>25155</v>
      </c>
      <c r="F13461" s="85" t="s">
        <v>11</v>
      </c>
      <c r="G13461" s="86" t="s">
        <v>17898</v>
      </c>
      <c r="H13461" s="85" t="s">
        <v>1</v>
      </c>
      <c r="I13461" s="85">
        <v>1</v>
      </c>
      <c r="J13461" s="88">
        <v>9.2805393192319645</v>
      </c>
      <c r="K13461" s="146">
        <v>7.7505595954410227</v>
      </c>
      <c r="L13461" s="147">
        <v>3.5305175573111297E-8</v>
      </c>
      <c r="M13461" s="147">
        <v>0.91732555143724093</v>
      </c>
      <c r="N13461" s="87">
        <v>124.5795504254405</v>
      </c>
      <c r="O13461" s="88">
        <v>5.5279559681459274</v>
      </c>
      <c r="P13461" s="89">
        <v>44.372900281530143</v>
      </c>
    </row>
    <row r="13462" spans="1:16">
      <c r="A13462" s="75" t="s">
        <v>17900</v>
      </c>
      <c r="B13462" s="85">
        <v>13458</v>
      </c>
      <c r="C13462" s="85">
        <v>11775</v>
      </c>
      <c r="D13462" s="85">
        <v>13458</v>
      </c>
      <c r="E13462" s="86" t="s">
        <v>17901</v>
      </c>
      <c r="F13462" s="85" t="s">
        <v>38</v>
      </c>
      <c r="G13462" s="86" t="s">
        <v>17902</v>
      </c>
      <c r="H13462" s="85" t="s">
        <v>1</v>
      </c>
      <c r="I13462" s="85">
        <v>1</v>
      </c>
      <c r="J13462" s="88">
        <v>7.4999244923791402</v>
      </c>
      <c r="K13462" s="146">
        <v>7.0004376122164347</v>
      </c>
      <c r="L13462" s="147">
        <v>2.9327268566767971E-8</v>
      </c>
      <c r="M13462" s="147">
        <v>0.75676058400819968</v>
      </c>
      <c r="N13462" s="87">
        <v>109.18948063330249</v>
      </c>
      <c r="O13462" s="88">
        <v>5.4117993374814013</v>
      </c>
      <c r="P13462" s="89">
        <v>49.563376490965901</v>
      </c>
    </row>
    <row r="13463" spans="1:16">
      <c r="A13463" s="75" t="s">
        <v>17903</v>
      </c>
      <c r="B13463" s="85">
        <v>13459</v>
      </c>
      <c r="C13463" s="85">
        <v>11776</v>
      </c>
      <c r="D13463" s="85">
        <v>13459</v>
      </c>
      <c r="E13463" s="86" t="s">
        <v>17901</v>
      </c>
      <c r="F13463" s="85" t="s">
        <v>11</v>
      </c>
      <c r="G13463" s="86" t="s">
        <v>17902</v>
      </c>
      <c r="H13463" s="85" t="s">
        <v>1</v>
      </c>
      <c r="I13463" s="85">
        <v>1</v>
      </c>
      <c r="J13463" s="88">
        <v>7.435722312687151</v>
      </c>
      <c r="K13463" s="146">
        <v>6.9108317039323408</v>
      </c>
      <c r="L13463" s="147">
        <v>2.897764721762521E-8</v>
      </c>
      <c r="M13463" s="147">
        <v>0.74880485725828816</v>
      </c>
      <c r="N13463" s="87">
        <v>108.30110137853219</v>
      </c>
      <c r="O13463" s="88">
        <v>5.3560878465342956</v>
      </c>
      <c r="P13463" s="89">
        <v>49.455525182645992</v>
      </c>
    </row>
    <row r="13464" spans="1:16">
      <c r="A13464" s="75" t="s">
        <v>25157</v>
      </c>
      <c r="B13464" s="85">
        <v>13460</v>
      </c>
      <c r="C13464" s="85">
        <v>15468</v>
      </c>
      <c r="D13464" s="85">
        <v>13460</v>
      </c>
      <c r="E13464" s="86" t="s">
        <v>25158</v>
      </c>
      <c r="F13464" s="85" t="s">
        <v>38</v>
      </c>
      <c r="G13464" s="86" t="s">
        <v>17902</v>
      </c>
      <c r="H13464" s="85" t="s">
        <v>1</v>
      </c>
      <c r="I13464" s="85">
        <v>1</v>
      </c>
      <c r="J13464" s="88">
        <v>7.4124516062474957</v>
      </c>
      <c r="K13464" s="146">
        <v>6.8894362952137422</v>
      </c>
      <c r="L13464" s="147">
        <v>2.886410042637853E-8</v>
      </c>
      <c r="M13464" s="147">
        <v>0.74507126303678195</v>
      </c>
      <c r="N13464" s="87">
        <v>107.8960847152355</v>
      </c>
      <c r="O13464" s="88">
        <v>5.3323680314675919</v>
      </c>
      <c r="P13464" s="89">
        <v>49.421330213612769</v>
      </c>
    </row>
    <row r="13465" spans="1:16">
      <c r="A13465" s="75" t="s">
        <v>25159</v>
      </c>
      <c r="B13465" s="85">
        <v>13461</v>
      </c>
      <c r="C13465" s="85">
        <v>15469</v>
      </c>
      <c r="D13465" s="85">
        <v>13461</v>
      </c>
      <c r="E13465" s="86" t="s">
        <v>25158</v>
      </c>
      <c r="F13465" s="85" t="s">
        <v>11</v>
      </c>
      <c r="G13465" s="86" t="s">
        <v>17902</v>
      </c>
      <c r="H13465" s="85" t="s">
        <v>1</v>
      </c>
      <c r="I13465" s="85">
        <v>1</v>
      </c>
      <c r="J13465" s="88">
        <v>7.4071492211177414</v>
      </c>
      <c r="K13465" s="146">
        <v>6.8791361305588232</v>
      </c>
      <c r="L13465" s="147">
        <v>2.8837369592509688E-8</v>
      </c>
      <c r="M13465" s="147">
        <v>0.74481345184151548</v>
      </c>
      <c r="N13465" s="87">
        <v>107.86184475262409</v>
      </c>
      <c r="O13465" s="88">
        <v>5.3304568136317663</v>
      </c>
      <c r="P13465" s="89">
        <v>49.419299529475971</v>
      </c>
    </row>
    <row r="13466" spans="1:16">
      <c r="A13466" s="75" t="s">
        <v>17904</v>
      </c>
      <c r="B13466" s="85">
        <v>13462</v>
      </c>
      <c r="C13466" s="85">
        <v>11777</v>
      </c>
      <c r="D13466" s="85">
        <v>13462</v>
      </c>
      <c r="E13466" s="86" t="s">
        <v>17905</v>
      </c>
      <c r="F13466" s="85" t="s">
        <v>38</v>
      </c>
      <c r="G13466" s="86" t="s">
        <v>17906</v>
      </c>
      <c r="H13466" s="85" t="s">
        <v>1</v>
      </c>
      <c r="I13466" s="85">
        <v>1</v>
      </c>
      <c r="J13466" s="88">
        <v>8.3161952646735013</v>
      </c>
      <c r="K13466" s="146">
        <v>7.3287319444816079</v>
      </c>
      <c r="L13466" s="147">
        <v>3.1794095178583848E-8</v>
      </c>
      <c r="M13466" s="147">
        <v>0.98321679073479995</v>
      </c>
      <c r="N13466" s="87">
        <v>140.31403078654219</v>
      </c>
      <c r="O13466" s="88">
        <v>6.634185638375353</v>
      </c>
      <c r="P13466" s="89">
        <v>47.280985381054649</v>
      </c>
    </row>
    <row r="13467" spans="1:16">
      <c r="A13467" s="75" t="s">
        <v>17907</v>
      </c>
      <c r="B13467" s="85">
        <v>13463</v>
      </c>
      <c r="C13467" s="85">
        <v>11778</v>
      </c>
      <c r="D13467" s="85">
        <v>13463</v>
      </c>
      <c r="E13467" s="86" t="s">
        <v>17905</v>
      </c>
      <c r="F13467" s="85" t="s">
        <v>11</v>
      </c>
      <c r="G13467" s="86" t="s">
        <v>17906</v>
      </c>
      <c r="H13467" s="85" t="s">
        <v>1</v>
      </c>
      <c r="I13467" s="85">
        <v>1</v>
      </c>
      <c r="J13467" s="88">
        <v>8.2533980762743191</v>
      </c>
      <c r="K13467" s="146">
        <v>7.2419307814270875</v>
      </c>
      <c r="L13467" s="147">
        <v>3.1451485179492013E-8</v>
      </c>
      <c r="M13467" s="147">
        <v>0.97530861937810653</v>
      </c>
      <c r="N13467" s="87">
        <v>139.4317805440642</v>
      </c>
      <c r="O13467" s="88">
        <v>6.5788462671824171</v>
      </c>
      <c r="P13467" s="89">
        <v>47.183262248475152</v>
      </c>
    </row>
    <row r="13468" spans="1:16">
      <c r="A13468" s="75" t="s">
        <v>25160</v>
      </c>
      <c r="B13468" s="85">
        <v>13464</v>
      </c>
      <c r="C13468" s="85">
        <v>15470</v>
      </c>
      <c r="D13468" s="85">
        <v>13464</v>
      </c>
      <c r="E13468" s="86" t="s">
        <v>25161</v>
      </c>
      <c r="F13468" s="85" t="s">
        <v>38</v>
      </c>
      <c r="G13468" s="86" t="s">
        <v>17906</v>
      </c>
      <c r="H13468" s="85" t="s">
        <v>1</v>
      </c>
      <c r="I13468" s="85">
        <v>1</v>
      </c>
      <c r="J13468" s="88">
        <v>8.2287223785418409</v>
      </c>
      <c r="K13468" s="146">
        <v>7.2177306274789048</v>
      </c>
      <c r="L13468" s="147">
        <v>3.1330927038194262E-8</v>
      </c>
      <c r="M13468" s="147">
        <v>0.97152746976338167</v>
      </c>
      <c r="N13468" s="87">
        <v>139.0206348684751</v>
      </c>
      <c r="O13468" s="88">
        <v>6.5547543323615312</v>
      </c>
      <c r="P13468" s="89">
        <v>47.149506535938819</v>
      </c>
    </row>
    <row r="13469" spans="1:16">
      <c r="A13469" s="75" t="s">
        <v>25162</v>
      </c>
      <c r="B13469" s="85">
        <v>13465</v>
      </c>
      <c r="C13469" s="85">
        <v>15471</v>
      </c>
      <c r="D13469" s="85">
        <v>13465</v>
      </c>
      <c r="E13469" s="86" t="s">
        <v>25161</v>
      </c>
      <c r="F13469" s="85" t="s">
        <v>11</v>
      </c>
      <c r="G13469" s="86" t="s">
        <v>17906</v>
      </c>
      <c r="H13469" s="85" t="s">
        <v>1</v>
      </c>
      <c r="I13469" s="85">
        <v>1</v>
      </c>
      <c r="J13469" s="88">
        <v>8.2248249847048989</v>
      </c>
      <c r="K13469" s="146">
        <v>7.2102352080535859</v>
      </c>
      <c r="L13469" s="147">
        <v>3.1311207554376478E-8</v>
      </c>
      <c r="M13469" s="147">
        <v>0.97131721396133341</v>
      </c>
      <c r="N13469" s="87">
        <v>138.992523918156</v>
      </c>
      <c r="O13469" s="88">
        <v>6.5532152342798762</v>
      </c>
      <c r="P13469" s="89">
        <v>47.147969182419153</v>
      </c>
    </row>
    <row r="13470" spans="1:16">
      <c r="A13470" s="75" t="s">
        <v>17908</v>
      </c>
      <c r="B13470" s="85">
        <v>13466</v>
      </c>
      <c r="C13470" s="85">
        <v>11779</v>
      </c>
      <c r="D13470" s="85">
        <v>13466</v>
      </c>
      <c r="E13470" s="86" t="s">
        <v>17909</v>
      </c>
      <c r="F13470" s="85" t="s">
        <v>38</v>
      </c>
      <c r="G13470" s="86" t="s">
        <v>17910</v>
      </c>
      <c r="H13470" s="85" t="s">
        <v>1</v>
      </c>
      <c r="I13470" s="85">
        <v>1</v>
      </c>
      <c r="J13470" s="88">
        <v>7.2557737519167826</v>
      </c>
      <c r="K13470" s="146">
        <v>6.5616057140828934</v>
      </c>
      <c r="L13470" s="147">
        <v>2.7177301795669421E-8</v>
      </c>
      <c r="M13470" s="147">
        <v>0.78006396360126073</v>
      </c>
      <c r="N13470" s="87">
        <v>114.001922471942</v>
      </c>
      <c r="O13470" s="88">
        <v>6.1612343380631449</v>
      </c>
      <c r="P13470" s="89">
        <v>54.045003842628532</v>
      </c>
    </row>
    <row r="13471" spans="1:16">
      <c r="A13471" s="75" t="s">
        <v>17911</v>
      </c>
      <c r="B13471" s="85">
        <v>13467</v>
      </c>
      <c r="C13471" s="85">
        <v>11780</v>
      </c>
      <c r="D13471" s="85">
        <v>13467</v>
      </c>
      <c r="E13471" s="86" t="s">
        <v>17909</v>
      </c>
      <c r="F13471" s="85" t="s">
        <v>11</v>
      </c>
      <c r="G13471" s="86" t="s">
        <v>17910</v>
      </c>
      <c r="H13471" s="85" t="s">
        <v>1</v>
      </c>
      <c r="I13471" s="85">
        <v>1</v>
      </c>
      <c r="J13471" s="88">
        <v>7.1925427108821056</v>
      </c>
      <c r="K13471" s="146">
        <v>6.4742312280873886</v>
      </c>
      <c r="L13471" s="147">
        <v>2.6832706144793809E-8</v>
      </c>
      <c r="M13471" s="147">
        <v>0.77213863561164542</v>
      </c>
      <c r="N13471" s="87">
        <v>113.1175506341803</v>
      </c>
      <c r="O13471" s="88">
        <v>6.1055703542746986</v>
      </c>
      <c r="P13471" s="89">
        <v>53.975446958005485</v>
      </c>
    </row>
    <row r="13472" spans="1:16">
      <c r="A13472" s="75" t="s">
        <v>25163</v>
      </c>
      <c r="B13472" s="85">
        <v>13468</v>
      </c>
      <c r="C13472" s="85">
        <v>15472</v>
      </c>
      <c r="D13472" s="85">
        <v>13468</v>
      </c>
      <c r="E13472" s="86" t="s">
        <v>25164</v>
      </c>
      <c r="F13472" s="85" t="s">
        <v>38</v>
      </c>
      <c r="G13472" s="86" t="s">
        <v>17910</v>
      </c>
      <c r="H13472" s="85" t="s">
        <v>1</v>
      </c>
      <c r="I13472" s="85">
        <v>1</v>
      </c>
      <c r="J13472" s="88">
        <v>7.1683008657851319</v>
      </c>
      <c r="K13472" s="146">
        <v>6.4506043970802009</v>
      </c>
      <c r="L13472" s="147">
        <v>2.6714133655279891E-8</v>
      </c>
      <c r="M13472" s="147">
        <v>0.76837464262984212</v>
      </c>
      <c r="N13472" s="87">
        <v>112.7085265538749</v>
      </c>
      <c r="O13472" s="88">
        <v>6.0818030320493293</v>
      </c>
      <c r="P13472" s="89">
        <v>53.96045195517852</v>
      </c>
    </row>
    <row r="13473" spans="1:16">
      <c r="A13473" s="75" t="s">
        <v>25165</v>
      </c>
      <c r="B13473" s="85">
        <v>13469</v>
      </c>
      <c r="C13473" s="85">
        <v>15473</v>
      </c>
      <c r="D13473" s="85">
        <v>13469</v>
      </c>
      <c r="E13473" s="86" t="s">
        <v>25164</v>
      </c>
      <c r="F13473" s="85" t="s">
        <v>11</v>
      </c>
      <c r="G13473" s="86" t="s">
        <v>17910</v>
      </c>
      <c r="H13473" s="85" t="s">
        <v>1</v>
      </c>
      <c r="I13473" s="85">
        <v>1</v>
      </c>
      <c r="J13473" s="88">
        <v>7.1639696193126818</v>
      </c>
      <c r="K13473" s="146">
        <v>6.4425356547138604</v>
      </c>
      <c r="L13473" s="147">
        <v>2.6692428519678221E-8</v>
      </c>
      <c r="M13473" s="147">
        <v>0.76814723019487186</v>
      </c>
      <c r="N13473" s="87">
        <v>112.678294008272</v>
      </c>
      <c r="O13473" s="88">
        <v>6.0799393213721524</v>
      </c>
      <c r="P13473" s="89">
        <v>53.958389900061924</v>
      </c>
    </row>
    <row r="13474" spans="1:16">
      <c r="A13474" s="75" t="s">
        <v>17912</v>
      </c>
      <c r="B13474" s="85">
        <v>13470</v>
      </c>
      <c r="C13474" s="85">
        <v>11781</v>
      </c>
      <c r="D13474" s="85">
        <v>13470</v>
      </c>
      <c r="E13474" s="86" t="s">
        <v>17913</v>
      </c>
      <c r="F13474" s="85" t="s">
        <v>55</v>
      </c>
      <c r="G13474" s="86" t="s">
        <v>17914</v>
      </c>
      <c r="H13474" s="85" t="s">
        <v>1</v>
      </c>
      <c r="I13474" s="85">
        <v>1</v>
      </c>
      <c r="J13474" s="88">
        <v>5.4683964982195139</v>
      </c>
      <c r="K13474" s="146">
        <v>5.7919722987481554</v>
      </c>
      <c r="L13474" s="147">
        <v>2.2454269892027361E-8</v>
      </c>
      <c r="M13474" s="147">
        <v>0.8501412140797151</v>
      </c>
      <c r="N13474" s="87">
        <v>113.62569840974039</v>
      </c>
      <c r="O13474" s="88">
        <v>4.1116862322869867</v>
      </c>
      <c r="P13474" s="89">
        <v>36.186235066824629</v>
      </c>
    </row>
    <row r="13475" spans="1:16">
      <c r="A13475" s="75" t="s">
        <v>25166</v>
      </c>
      <c r="B13475" s="85">
        <v>13471</v>
      </c>
      <c r="C13475" s="85">
        <v>15474</v>
      </c>
      <c r="D13475" s="85">
        <v>13471</v>
      </c>
      <c r="E13475" s="86" t="s">
        <v>25167</v>
      </c>
      <c r="F13475" s="85" t="s">
        <v>38</v>
      </c>
      <c r="G13475" s="86" t="s">
        <v>17914</v>
      </c>
      <c r="H13475" s="85" t="s">
        <v>1</v>
      </c>
      <c r="I13475" s="85">
        <v>1</v>
      </c>
      <c r="J13475" s="88">
        <v>5.8360886712754851</v>
      </c>
      <c r="K13475" s="146">
        <v>6.1079851561680343</v>
      </c>
      <c r="L13475" s="147">
        <v>2.36849023438047E-8</v>
      </c>
      <c r="M13475" s="147">
        <v>0.84514286948176842</v>
      </c>
      <c r="N13475" s="87">
        <v>113.31289916389019</v>
      </c>
      <c r="O13475" s="88">
        <v>4.2063808393207998</v>
      </c>
      <c r="P13475" s="89">
        <v>37.12181817214735</v>
      </c>
    </row>
    <row r="13476" spans="1:16">
      <c r="A13476" s="75" t="s">
        <v>25168</v>
      </c>
      <c r="B13476" s="85">
        <v>13472</v>
      </c>
      <c r="C13476" s="85">
        <v>15475</v>
      </c>
      <c r="D13476" s="85">
        <v>13472</v>
      </c>
      <c r="E13476" s="86" t="s">
        <v>25167</v>
      </c>
      <c r="F13476" s="85" t="s">
        <v>11</v>
      </c>
      <c r="G13476" s="86" t="s">
        <v>17914</v>
      </c>
      <c r="H13476" s="85" t="s">
        <v>1</v>
      </c>
      <c r="I13476" s="85">
        <v>1</v>
      </c>
      <c r="J13476" s="88">
        <v>4.5569605686230066</v>
      </c>
      <c r="K13476" s="146">
        <v>4.9192578817381083</v>
      </c>
      <c r="L13476" s="147">
        <v>1.9024718082751909E-8</v>
      </c>
      <c r="M13476" s="147">
        <v>0.83914491548724568</v>
      </c>
      <c r="N13476" s="87">
        <v>111.8848090375423</v>
      </c>
      <c r="O13476" s="88">
        <v>3.7696968095902501</v>
      </c>
      <c r="P13476" s="89">
        <v>33.692659816985078</v>
      </c>
    </row>
    <row r="13477" spans="1:16">
      <c r="A13477" s="75" t="s">
        <v>17932</v>
      </c>
      <c r="B13477" s="85">
        <v>13473</v>
      </c>
      <c r="C13477" s="85">
        <v>11790</v>
      </c>
      <c r="D13477" s="85">
        <v>13473</v>
      </c>
      <c r="E13477" s="86" t="s">
        <v>17933</v>
      </c>
      <c r="F13477" s="85" t="s">
        <v>55</v>
      </c>
      <c r="G13477" s="86" t="s">
        <v>17934</v>
      </c>
      <c r="H13477" s="85" t="s">
        <v>1</v>
      </c>
      <c r="I13477" s="85">
        <v>1</v>
      </c>
      <c r="J13477" s="88">
        <v>0.72682705800152181</v>
      </c>
      <c r="K13477" s="146">
        <v>0.85274942168691659</v>
      </c>
      <c r="L13477" s="147">
        <v>3.2015540908016308E-8</v>
      </c>
      <c r="M13477" s="147">
        <v>3.4660897128302892E-2</v>
      </c>
      <c r="N13477" s="87">
        <v>4.9212699616104034</v>
      </c>
      <c r="O13477" s="88">
        <v>0.35626896525548929</v>
      </c>
      <c r="P13477" s="89">
        <v>72.393704884034889</v>
      </c>
    </row>
    <row r="13478" spans="1:16">
      <c r="A13478" s="75" t="s">
        <v>25184</v>
      </c>
      <c r="B13478" s="85">
        <v>13474</v>
      </c>
      <c r="C13478" s="85">
        <v>15486</v>
      </c>
      <c r="D13478" s="85">
        <v>13474</v>
      </c>
      <c r="E13478" s="86" t="s">
        <v>25185</v>
      </c>
      <c r="F13478" s="85" t="s">
        <v>509</v>
      </c>
      <c r="G13478" s="86" t="s">
        <v>17934</v>
      </c>
      <c r="H13478" s="85" t="s">
        <v>1</v>
      </c>
      <c r="I13478" s="85">
        <v>1</v>
      </c>
      <c r="J13478" s="88">
        <v>0.59968701961016047</v>
      </c>
      <c r="K13478" s="146">
        <v>0.47007050152981</v>
      </c>
      <c r="L13478" s="147">
        <v>3.2579601517868208E-8</v>
      </c>
      <c r="M13478" s="147">
        <v>2.677672806245656E-2</v>
      </c>
      <c r="N13478" s="87">
        <v>3.2848655552110322</v>
      </c>
      <c r="O13478" s="88">
        <v>0.21115153213977569</v>
      </c>
      <c r="P13478" s="89">
        <v>64.280113931850252</v>
      </c>
    </row>
    <row r="13479" spans="1:16">
      <c r="A13479" s="75" t="s">
        <v>25186</v>
      </c>
      <c r="B13479" s="85">
        <v>13475</v>
      </c>
      <c r="C13479" s="85">
        <v>15487</v>
      </c>
      <c r="D13479" s="85">
        <v>13475</v>
      </c>
      <c r="E13479" s="86" t="s">
        <v>25185</v>
      </c>
      <c r="F13479" s="85" t="s">
        <v>1077</v>
      </c>
      <c r="G13479" s="86" t="s">
        <v>17934</v>
      </c>
      <c r="H13479" s="85" t="s">
        <v>1</v>
      </c>
      <c r="I13479" s="85">
        <v>1</v>
      </c>
      <c r="J13479" s="88">
        <v>0.45207434407292418</v>
      </c>
      <c r="K13479" s="146">
        <v>0.70052273535956888</v>
      </c>
      <c r="L13479" s="147">
        <v>1.8521534964621868E-8</v>
      </c>
      <c r="M13479" s="147">
        <v>2.6031451143123139E-2</v>
      </c>
      <c r="N13479" s="87">
        <v>3.9596780245880638</v>
      </c>
      <c r="O13479" s="88">
        <v>0.26267898456499189</v>
      </c>
      <c r="P13479" s="89">
        <v>66.338470687226931</v>
      </c>
    </row>
    <row r="13480" spans="1:16">
      <c r="A13480" s="75" t="s">
        <v>25188</v>
      </c>
      <c r="B13480" s="85">
        <v>13476</v>
      </c>
      <c r="C13480" s="85">
        <v>15489</v>
      </c>
      <c r="D13480" s="85">
        <v>13476</v>
      </c>
      <c r="E13480" s="86" t="s">
        <v>25185</v>
      </c>
      <c r="F13480" s="85" t="s">
        <v>4492</v>
      </c>
      <c r="G13480" s="86" t="s">
        <v>17934</v>
      </c>
      <c r="H13480" s="85" t="s">
        <v>1</v>
      </c>
      <c r="I13480" s="85">
        <v>1</v>
      </c>
      <c r="J13480" s="88">
        <v>0.57517178915892619</v>
      </c>
      <c r="K13480" s="146">
        <v>3.2919104818946345</v>
      </c>
      <c r="L13480" s="147">
        <v>2.9310730888190421E-8</v>
      </c>
      <c r="M13480" s="147">
        <v>3.3659566043811942E-2</v>
      </c>
      <c r="N13480" s="87">
        <v>5.10770621141892</v>
      </c>
      <c r="O13480" s="88">
        <v>0.33571414802954019</v>
      </c>
      <c r="P13480" s="89">
        <v>65.726988619472479</v>
      </c>
    </row>
    <row r="13481" spans="1:16">
      <c r="A13481" s="75" t="s">
        <v>25190</v>
      </c>
      <c r="B13481" s="85">
        <v>13477</v>
      </c>
      <c r="C13481" s="85">
        <v>15491</v>
      </c>
      <c r="D13481" s="85">
        <v>13477</v>
      </c>
      <c r="E13481" s="86" t="s">
        <v>25185</v>
      </c>
      <c r="F13481" s="85" t="s">
        <v>38</v>
      </c>
      <c r="G13481" s="86" t="s">
        <v>17934</v>
      </c>
      <c r="H13481" s="85" t="s">
        <v>1</v>
      </c>
      <c r="I13481" s="85">
        <v>1</v>
      </c>
      <c r="J13481" s="88">
        <v>0.73657112502324784</v>
      </c>
      <c r="K13481" s="146">
        <v>0.66624911114186958</v>
      </c>
      <c r="L13481" s="147">
        <v>3.4125931880455959E-8</v>
      </c>
      <c r="M13481" s="147">
        <v>3.0640073131612679E-2</v>
      </c>
      <c r="N13481" s="87">
        <v>4.4488086267467342</v>
      </c>
      <c r="O13481" s="88">
        <v>0.33257769997650938</v>
      </c>
      <c r="P13481" s="89">
        <v>74.756575946426437</v>
      </c>
    </row>
    <row r="13482" spans="1:16">
      <c r="A13482" s="75" t="s">
        <v>17935</v>
      </c>
      <c r="B13482" s="85">
        <v>13478</v>
      </c>
      <c r="C13482" s="85">
        <v>11791</v>
      </c>
      <c r="D13482" s="85">
        <v>13478</v>
      </c>
      <c r="E13482" s="86" t="s">
        <v>17936</v>
      </c>
      <c r="F13482" s="85" t="s">
        <v>55</v>
      </c>
      <c r="G13482" s="86" t="s">
        <v>17937</v>
      </c>
      <c r="H13482" s="85" t="s">
        <v>1</v>
      </c>
      <c r="I13482" s="85">
        <v>1</v>
      </c>
      <c r="J13482" s="88">
        <v>0.7995666550427093</v>
      </c>
      <c r="K13482" s="146">
        <v>0.96575524606594065</v>
      </c>
      <c r="L13482" s="147">
        <v>3.2432364634011022E-8</v>
      </c>
      <c r="M13482" s="147">
        <v>4.1727517149927028E-2</v>
      </c>
      <c r="N13482" s="87">
        <v>5.9464487311037333</v>
      </c>
      <c r="O13482" s="88">
        <v>0.42141589450614247</v>
      </c>
      <c r="P13482" s="89">
        <v>70.868498756554914</v>
      </c>
    </row>
    <row r="13483" spans="1:16">
      <c r="A13483" s="75" t="s">
        <v>25181</v>
      </c>
      <c r="B13483" s="85">
        <v>13479</v>
      </c>
      <c r="C13483" s="85">
        <v>15484</v>
      </c>
      <c r="D13483" s="85">
        <v>13479</v>
      </c>
      <c r="E13483" s="86" t="s">
        <v>25182</v>
      </c>
      <c r="F13483" s="85" t="s">
        <v>509</v>
      </c>
      <c r="G13483" s="86" t="s">
        <v>17937</v>
      </c>
      <c r="H13483" s="85" t="s">
        <v>1</v>
      </c>
      <c r="I13483" s="85">
        <v>1</v>
      </c>
      <c r="J13483" s="88">
        <v>0.61314814881790114</v>
      </c>
      <c r="K13483" s="146">
        <v>0.48934880677030107</v>
      </c>
      <c r="L13483" s="147">
        <v>3.2646359332789847E-8</v>
      </c>
      <c r="M13483" s="147">
        <v>2.8271259503603249E-2</v>
      </c>
      <c r="N13483" s="87">
        <v>3.4905677750997262</v>
      </c>
      <c r="O13483" s="88">
        <v>0.22328188463062959</v>
      </c>
      <c r="P13483" s="89">
        <v>63.967210785428854</v>
      </c>
    </row>
    <row r="13484" spans="1:16">
      <c r="A13484" s="75" t="s">
        <v>25183</v>
      </c>
      <c r="B13484" s="85">
        <v>13480</v>
      </c>
      <c r="C13484" s="85">
        <v>15485</v>
      </c>
      <c r="D13484" s="85">
        <v>13480</v>
      </c>
      <c r="E13484" s="86" t="s">
        <v>25182</v>
      </c>
      <c r="F13484" s="85" t="s">
        <v>38</v>
      </c>
      <c r="G13484" s="86" t="s">
        <v>17937</v>
      </c>
      <c r="H13484" s="85" t="s">
        <v>1</v>
      </c>
      <c r="I13484" s="85">
        <v>1</v>
      </c>
      <c r="J13484" s="88">
        <v>0.76129168890263987</v>
      </c>
      <c r="K13484" s="146">
        <v>0.90469054882074562</v>
      </c>
      <c r="L13484" s="147">
        <v>3.217899830560764E-8</v>
      </c>
      <c r="M13484" s="147">
        <v>3.6904507167789931E-2</v>
      </c>
      <c r="N13484" s="87">
        <v>5.4132251981369697</v>
      </c>
      <c r="O13484" s="88">
        <v>0.38681611472745953</v>
      </c>
      <c r="P13484" s="89">
        <v>71.457606245642097</v>
      </c>
    </row>
    <row r="13485" spans="1:16">
      <c r="A13485" s="75" t="s">
        <v>17941</v>
      </c>
      <c r="B13485" s="85">
        <v>13481</v>
      </c>
      <c r="C13485" s="85">
        <v>11793</v>
      </c>
      <c r="D13485" s="85">
        <v>13481</v>
      </c>
      <c r="E13485" s="86" t="s">
        <v>17942</v>
      </c>
      <c r="F13485" s="85" t="s">
        <v>55</v>
      </c>
      <c r="G13485" s="86" t="s">
        <v>17943</v>
      </c>
      <c r="H13485" s="85" t="s">
        <v>1</v>
      </c>
      <c r="I13485" s="85">
        <v>1</v>
      </c>
      <c r="J13485" s="88">
        <v>0.55620554497235164</v>
      </c>
      <c r="K13485" s="146">
        <v>0.70121579196364314</v>
      </c>
      <c r="L13485" s="147">
        <v>1.350694206581571E-8</v>
      </c>
      <c r="M13485" s="147">
        <v>3.4275828250297513E-2</v>
      </c>
      <c r="N13485" s="87">
        <v>4.4329710639859696</v>
      </c>
      <c r="O13485" s="88">
        <v>0.26921145914182082</v>
      </c>
      <c r="P13485" s="89">
        <v>60.729351772433063</v>
      </c>
    </row>
    <row r="13486" spans="1:16">
      <c r="A13486" s="75" t="s">
        <v>25193</v>
      </c>
      <c r="B13486" s="85">
        <v>13482</v>
      </c>
      <c r="C13486" s="85">
        <v>15493</v>
      </c>
      <c r="D13486" s="85">
        <v>13482</v>
      </c>
      <c r="E13486" s="86" t="s">
        <v>25194</v>
      </c>
      <c r="F13486" s="85" t="s">
        <v>32</v>
      </c>
      <c r="G13486" s="86" t="s">
        <v>17943</v>
      </c>
      <c r="H13486" s="85" t="s">
        <v>1</v>
      </c>
      <c r="I13486" s="85">
        <v>1</v>
      </c>
      <c r="J13486" s="88">
        <v>0.5393955807366031</v>
      </c>
      <c r="K13486" s="146">
        <v>0.67895023011233546</v>
      </c>
      <c r="L13486" s="147">
        <v>1.343436713033633E-8</v>
      </c>
      <c r="M13486" s="147">
        <v>3.3481987052099538E-2</v>
      </c>
      <c r="N13486" s="87">
        <v>4.2691071355397732</v>
      </c>
      <c r="O13486" s="88">
        <v>0.25422148183485138</v>
      </c>
      <c r="P13486" s="89">
        <v>59.54909862029227</v>
      </c>
    </row>
    <row r="13487" spans="1:16">
      <c r="A13487" s="75" t="s">
        <v>25195</v>
      </c>
      <c r="B13487" s="85">
        <v>13483</v>
      </c>
      <c r="C13487" s="85">
        <v>15494</v>
      </c>
      <c r="D13487" s="85">
        <v>13483</v>
      </c>
      <c r="E13487" s="86" t="s">
        <v>25194</v>
      </c>
      <c r="F13487" s="85" t="s">
        <v>38</v>
      </c>
      <c r="G13487" s="86" t="s">
        <v>17943</v>
      </c>
      <c r="H13487" s="85" t="s">
        <v>1</v>
      </c>
      <c r="I13487" s="85">
        <v>1</v>
      </c>
      <c r="J13487" s="88">
        <v>0.55621270865617123</v>
      </c>
      <c r="K13487" s="146">
        <v>0.70122528058854061</v>
      </c>
      <c r="L13487" s="147">
        <v>1.350697299413201E-8</v>
      </c>
      <c r="M13487" s="147">
        <v>3.4276166551275883E-2</v>
      </c>
      <c r="N13487" s="87">
        <v>4.433040895745064</v>
      </c>
      <c r="O13487" s="88">
        <v>0.26921784722548281</v>
      </c>
      <c r="P13487" s="89">
        <v>60.729836145631857</v>
      </c>
    </row>
    <row r="13488" spans="1:16">
      <c r="A13488" s="75" t="s">
        <v>17938</v>
      </c>
      <c r="B13488" s="85">
        <v>13484</v>
      </c>
      <c r="C13488" s="85">
        <v>11792</v>
      </c>
      <c r="D13488" s="85">
        <v>13484</v>
      </c>
      <c r="E13488" s="86" t="s">
        <v>17939</v>
      </c>
      <c r="F13488" s="85" t="s">
        <v>55</v>
      </c>
      <c r="G13488" s="86" t="s">
        <v>17940</v>
      </c>
      <c r="H13488" s="85" t="s">
        <v>1</v>
      </c>
      <c r="I13488" s="85">
        <v>1</v>
      </c>
      <c r="J13488" s="88">
        <v>0.53097854882916351</v>
      </c>
      <c r="K13488" s="146">
        <v>0.64579655415973702</v>
      </c>
      <c r="L13488" s="147">
        <v>1.3347692306659319E-8</v>
      </c>
      <c r="M13488" s="147">
        <v>3.2724487925873763E-2</v>
      </c>
      <c r="N13488" s="87">
        <v>4.0988937783499173</v>
      </c>
      <c r="O13488" s="88">
        <v>0.24697106981403991</v>
      </c>
      <c r="P13488" s="89">
        <v>60.253103195433994</v>
      </c>
    </row>
    <row r="13489" spans="1:16">
      <c r="A13489" s="75" t="s">
        <v>25191</v>
      </c>
      <c r="B13489" s="85">
        <v>13485</v>
      </c>
      <c r="C13489" s="85">
        <v>15492</v>
      </c>
      <c r="D13489" s="85">
        <v>13485</v>
      </c>
      <c r="E13489" s="86" t="s">
        <v>25192</v>
      </c>
      <c r="F13489" s="85" t="s">
        <v>32</v>
      </c>
      <c r="G13489" s="86" t="s">
        <v>17940</v>
      </c>
      <c r="H13489" s="85" t="s">
        <v>1</v>
      </c>
      <c r="I13489" s="85">
        <v>1</v>
      </c>
      <c r="J13489" s="88">
        <v>0.49474802851959038</v>
      </c>
      <c r="K13489" s="146">
        <v>0.59101326129260057</v>
      </c>
      <c r="L13489" s="147">
        <v>1.3131886522120431E-8</v>
      </c>
      <c r="M13489" s="147">
        <v>2.8231680400147219E-2</v>
      </c>
      <c r="N13489" s="87">
        <v>3.5927237835505448</v>
      </c>
      <c r="O13489" s="88">
        <v>0.21405589710889861</v>
      </c>
      <c r="P13489" s="89">
        <v>59.580393596903725</v>
      </c>
    </row>
    <row r="13490" spans="1:16">
      <c r="A13490" s="75" t="s">
        <v>17915</v>
      </c>
      <c r="B13490" s="85">
        <v>13486</v>
      </c>
      <c r="C13490" s="85">
        <v>11782</v>
      </c>
      <c r="D13490" s="85">
        <v>13486</v>
      </c>
      <c r="E13490" s="86" t="s">
        <v>17916</v>
      </c>
      <c r="F13490" s="85" t="s">
        <v>55</v>
      </c>
      <c r="G13490" s="86" t="s">
        <v>17917</v>
      </c>
      <c r="H13490" s="85" t="s">
        <v>1</v>
      </c>
      <c r="I13490" s="85">
        <v>1</v>
      </c>
      <c r="J13490" s="88">
        <v>8.1213167113337406</v>
      </c>
      <c r="K13490" s="146">
        <v>9.8092627075114489</v>
      </c>
      <c r="L13490" s="147">
        <v>3.4071016416275672E-8</v>
      </c>
      <c r="M13490" s="147">
        <v>0.87242757925080527</v>
      </c>
      <c r="N13490" s="87">
        <v>129.73702017067581</v>
      </c>
      <c r="O13490" s="88">
        <v>7.2283198878465873</v>
      </c>
      <c r="P13490" s="89">
        <v>55.715168101882995</v>
      </c>
    </row>
    <row r="13491" spans="1:16">
      <c r="A13491" s="75" t="s">
        <v>25169</v>
      </c>
      <c r="B13491" s="85">
        <v>13487</v>
      </c>
      <c r="C13491" s="85">
        <v>15476</v>
      </c>
      <c r="D13491" s="85">
        <v>13487</v>
      </c>
      <c r="E13491" s="86" t="s">
        <v>25170</v>
      </c>
      <c r="F13491" s="85" t="s">
        <v>38</v>
      </c>
      <c r="G13491" s="86" t="s">
        <v>17917</v>
      </c>
      <c r="H13491" s="85" t="s">
        <v>1</v>
      </c>
      <c r="I13491" s="85">
        <v>1</v>
      </c>
      <c r="J13491" s="88">
        <v>8.5981377841001958</v>
      </c>
      <c r="K13491" s="146">
        <v>10.495687492894065</v>
      </c>
      <c r="L13491" s="147">
        <v>3.5901545574318689E-8</v>
      </c>
      <c r="M13491" s="147">
        <v>0.88286040854470382</v>
      </c>
      <c r="N13491" s="87">
        <v>130.8015223846576</v>
      </c>
      <c r="O13491" s="88">
        <v>7.6406687003316236</v>
      </c>
      <c r="P13491" s="89">
        <v>58.414218435945649</v>
      </c>
    </row>
    <row r="13492" spans="1:16">
      <c r="A13492" s="75" t="s">
        <v>25171</v>
      </c>
      <c r="B13492" s="85">
        <v>13488</v>
      </c>
      <c r="C13492" s="85">
        <v>15477</v>
      </c>
      <c r="D13492" s="85">
        <v>13488</v>
      </c>
      <c r="E13492" s="86" t="s">
        <v>25170</v>
      </c>
      <c r="F13492" s="85" t="s">
        <v>11</v>
      </c>
      <c r="G13492" s="86" t="s">
        <v>17917</v>
      </c>
      <c r="H13492" s="85" t="s">
        <v>1</v>
      </c>
      <c r="I13492" s="85">
        <v>1</v>
      </c>
      <c r="J13492" s="88">
        <v>6.9883160459613389</v>
      </c>
      <c r="K13492" s="146">
        <v>8.184499830698206</v>
      </c>
      <c r="L13492" s="147">
        <v>2.942349250639999E-8</v>
      </c>
      <c r="M13492" s="147">
        <v>0.83010132154458649</v>
      </c>
      <c r="N13492" s="87">
        <v>125.1997914709399</v>
      </c>
      <c r="O13492" s="88">
        <v>6.2413961692336644</v>
      </c>
      <c r="P13492" s="89">
        <v>49.851490133530717</v>
      </c>
    </row>
    <row r="13493" spans="1:16">
      <c r="A13493" s="75" t="s">
        <v>17918</v>
      </c>
      <c r="B13493" s="85">
        <v>13489</v>
      </c>
      <c r="C13493" s="85">
        <v>11783</v>
      </c>
      <c r="D13493" s="85">
        <v>13489</v>
      </c>
      <c r="E13493" s="86" t="s">
        <v>17919</v>
      </c>
      <c r="F13493" s="85" t="s">
        <v>38</v>
      </c>
      <c r="G13493" s="86" t="s">
        <v>17920</v>
      </c>
      <c r="H13493" s="85" t="s">
        <v>1</v>
      </c>
      <c r="I13493" s="85">
        <v>1</v>
      </c>
      <c r="J13493" s="88">
        <v>2.8257573363188428</v>
      </c>
      <c r="K13493" s="146">
        <v>3.2646493048754763</v>
      </c>
      <c r="L13493" s="147">
        <v>1.177310009031046E-8</v>
      </c>
      <c r="M13493" s="147">
        <v>0.54074203625016115</v>
      </c>
      <c r="N13493" s="87">
        <v>69.630615430078763</v>
      </c>
      <c r="O13493" s="88">
        <v>2.3737822968087712</v>
      </c>
      <c r="P13493" s="89">
        <v>34.091071609046182</v>
      </c>
    </row>
    <row r="13494" spans="1:16">
      <c r="A13494" s="75" t="s">
        <v>17921</v>
      </c>
      <c r="B13494" s="85">
        <v>13490</v>
      </c>
      <c r="C13494" s="85">
        <v>11784</v>
      </c>
      <c r="D13494" s="85">
        <v>13490</v>
      </c>
      <c r="E13494" s="86" t="s">
        <v>17919</v>
      </c>
      <c r="F13494" s="85" t="s">
        <v>11</v>
      </c>
      <c r="G13494" s="86" t="s">
        <v>17920</v>
      </c>
      <c r="H13494" s="85" t="s">
        <v>1</v>
      </c>
      <c r="I13494" s="85">
        <v>1</v>
      </c>
      <c r="J13494" s="88">
        <v>2.3469487720783619</v>
      </c>
      <c r="K13494" s="146">
        <v>2.5682545870213178</v>
      </c>
      <c r="L13494" s="147">
        <v>9.7733445944613937E-9</v>
      </c>
      <c r="M13494" s="147">
        <v>0.52170763158994971</v>
      </c>
      <c r="N13494" s="87">
        <v>67.621299893913729</v>
      </c>
      <c r="O13494" s="88">
        <v>1.9570747514542719</v>
      </c>
      <c r="P13494" s="89">
        <v>28.941690776790566</v>
      </c>
    </row>
    <row r="13495" spans="1:16">
      <c r="A13495" s="75" t="s">
        <v>25172</v>
      </c>
      <c r="B13495" s="85">
        <v>13491</v>
      </c>
      <c r="C13495" s="85">
        <v>15478</v>
      </c>
      <c r="D13495" s="85">
        <v>13491</v>
      </c>
      <c r="E13495" s="86" t="s">
        <v>25173</v>
      </c>
      <c r="F13495" s="85" t="s">
        <v>38</v>
      </c>
      <c r="G13495" s="86" t="s">
        <v>17920</v>
      </c>
      <c r="H13495" s="85" t="s">
        <v>1</v>
      </c>
      <c r="I13495" s="85">
        <v>1</v>
      </c>
      <c r="J13495" s="88">
        <v>2.77120916902952</v>
      </c>
      <c r="K13495" s="146">
        <v>3.1880607803618202</v>
      </c>
      <c r="L13495" s="147">
        <v>1.1464873811727681E-8</v>
      </c>
      <c r="M13495" s="147">
        <v>0.53375554212147303</v>
      </c>
      <c r="N13495" s="87">
        <v>68.847393049306987</v>
      </c>
      <c r="O13495" s="88">
        <v>2.3242174236697521</v>
      </c>
      <c r="P13495" s="89">
        <v>33.758975042166064</v>
      </c>
    </row>
    <row r="13496" spans="1:16">
      <c r="A13496" s="75" t="s">
        <v>25174</v>
      </c>
      <c r="B13496" s="85">
        <v>13492</v>
      </c>
      <c r="C13496" s="85">
        <v>15479</v>
      </c>
      <c r="D13496" s="85">
        <v>13492</v>
      </c>
      <c r="E13496" s="86" t="s">
        <v>25173</v>
      </c>
      <c r="F13496" s="85" t="s">
        <v>11</v>
      </c>
      <c r="G13496" s="86" t="s">
        <v>17920</v>
      </c>
      <c r="H13496" s="85" t="s">
        <v>1</v>
      </c>
      <c r="I13496" s="85">
        <v>1</v>
      </c>
      <c r="J13496" s="88">
        <v>2.318375680508943</v>
      </c>
      <c r="K13496" s="146">
        <v>2.5365590136478011</v>
      </c>
      <c r="L13496" s="147">
        <v>9.6330669693457593E-9</v>
      </c>
      <c r="M13496" s="147">
        <v>0.51771622617317681</v>
      </c>
      <c r="N13496" s="87">
        <v>67.182043268005543</v>
      </c>
      <c r="O13496" s="88">
        <v>1.931443718551731</v>
      </c>
      <c r="P13496" s="89">
        <v>28.749404224678479</v>
      </c>
    </row>
    <row r="13497" spans="1:16">
      <c r="A13497" s="75" t="s">
        <v>17922</v>
      </c>
      <c r="B13497" s="85">
        <v>13493</v>
      </c>
      <c r="C13497" s="85">
        <v>11785</v>
      </c>
      <c r="D13497" s="85">
        <v>13493</v>
      </c>
      <c r="E13497" s="86" t="s">
        <v>17923</v>
      </c>
      <c r="F13497" s="85" t="s">
        <v>55</v>
      </c>
      <c r="G13497" s="86" t="s">
        <v>17924</v>
      </c>
      <c r="H13497" s="85" t="s">
        <v>1</v>
      </c>
      <c r="I13497" s="85">
        <v>1</v>
      </c>
      <c r="J13497" s="88">
        <v>3.9509837895135509</v>
      </c>
      <c r="K13497" s="146">
        <v>4.2363987187013459</v>
      </c>
      <c r="L13497" s="147">
        <v>1.6135553134049898E-8</v>
      </c>
      <c r="M13497" s="147">
        <v>0.79929379035564996</v>
      </c>
      <c r="N13497" s="87">
        <v>106.2012586719528</v>
      </c>
      <c r="O13497" s="88">
        <v>3.2932458016471009</v>
      </c>
      <c r="P13497" s="89">
        <v>31.009479951830645</v>
      </c>
    </row>
    <row r="13498" spans="1:16">
      <c r="A13498" s="75" t="s">
        <v>25175</v>
      </c>
      <c r="B13498" s="85">
        <v>13494</v>
      </c>
      <c r="C13498" s="85">
        <v>15480</v>
      </c>
      <c r="D13498" s="85">
        <v>13494</v>
      </c>
      <c r="E13498" s="86" t="s">
        <v>25176</v>
      </c>
      <c r="F13498" s="85" t="s">
        <v>38</v>
      </c>
      <c r="G13498" s="86" t="s">
        <v>17924</v>
      </c>
      <c r="H13498" s="85" t="s">
        <v>1</v>
      </c>
      <c r="I13498" s="85">
        <v>1</v>
      </c>
      <c r="J13498" s="88">
        <v>4.0006901551954437</v>
      </c>
      <c r="K13498" s="146">
        <v>4.3197846488949612</v>
      </c>
      <c r="L13498" s="147">
        <v>1.6271452569706491E-8</v>
      </c>
      <c r="M13498" s="147">
        <v>0.79513477020092793</v>
      </c>
      <c r="N13498" s="87">
        <v>105.7086088169419</v>
      </c>
      <c r="O13498" s="88">
        <v>3.3344881758194092</v>
      </c>
      <c r="P13498" s="89">
        <v>31.544149650042424</v>
      </c>
    </row>
    <row r="13499" spans="1:16">
      <c r="A13499" s="75" t="s">
        <v>25177</v>
      </c>
      <c r="B13499" s="85">
        <v>13495</v>
      </c>
      <c r="C13499" s="85">
        <v>15481</v>
      </c>
      <c r="D13499" s="85">
        <v>13495</v>
      </c>
      <c r="E13499" s="86" t="s">
        <v>25176</v>
      </c>
      <c r="F13499" s="85" t="s">
        <v>11</v>
      </c>
      <c r="G13499" s="86" t="s">
        <v>17924</v>
      </c>
      <c r="H13499" s="85" t="s">
        <v>1</v>
      </c>
      <c r="I13499" s="85">
        <v>1</v>
      </c>
      <c r="J13499" s="88">
        <v>3.688310755691663</v>
      </c>
      <c r="K13499" s="146">
        <v>3.840825428888071</v>
      </c>
      <c r="L13499" s="147">
        <v>1.4942069199626179E-8</v>
      </c>
      <c r="M13499" s="147">
        <v>0.78667882241667442</v>
      </c>
      <c r="N13499" s="87">
        <v>104.8343514193394</v>
      </c>
      <c r="O13499" s="88">
        <v>3.062527684970632</v>
      </c>
      <c r="P13499" s="89">
        <v>29.213016950145121</v>
      </c>
    </row>
    <row r="13500" spans="1:16">
      <c r="A13500" s="75" t="s">
        <v>17944</v>
      </c>
      <c r="B13500" s="85">
        <v>13496</v>
      </c>
      <c r="C13500" s="85">
        <v>11794</v>
      </c>
      <c r="D13500" s="85">
        <v>13496</v>
      </c>
      <c r="E13500" s="86" t="s">
        <v>17945</v>
      </c>
      <c r="F13500" s="85" t="s">
        <v>55</v>
      </c>
      <c r="G13500" s="86" t="s">
        <v>17946</v>
      </c>
      <c r="H13500" s="85" t="s">
        <v>1</v>
      </c>
      <c r="I13500" s="85">
        <v>1</v>
      </c>
      <c r="J13500" s="88">
        <v>5.3106112897619706</v>
      </c>
      <c r="K13500" s="146">
        <v>6.098375149426583</v>
      </c>
      <c r="L13500" s="147">
        <v>2.2231629437908061E-8</v>
      </c>
      <c r="M13500" s="147">
        <v>0.81009138706797978</v>
      </c>
      <c r="N13500" s="87">
        <v>107.8136529324818</v>
      </c>
      <c r="O13500" s="88">
        <v>4.6508430369973262</v>
      </c>
      <c r="P13500" s="89">
        <v>43.137792946408297</v>
      </c>
    </row>
    <row r="13501" spans="1:16">
      <c r="A13501" s="75" t="s">
        <v>25196</v>
      </c>
      <c r="B13501" s="85">
        <v>13497</v>
      </c>
      <c r="C13501" s="85">
        <v>15495</v>
      </c>
      <c r="D13501" s="85">
        <v>13497</v>
      </c>
      <c r="E13501" s="86" t="s">
        <v>25197</v>
      </c>
      <c r="F13501" s="85" t="s">
        <v>55</v>
      </c>
      <c r="G13501" s="86" t="s">
        <v>17946</v>
      </c>
      <c r="H13501" s="85" t="s">
        <v>1</v>
      </c>
      <c r="I13501" s="85">
        <v>1</v>
      </c>
      <c r="J13501" s="88">
        <v>5.2262450849440381</v>
      </c>
      <c r="K13501" s="146">
        <v>5.9925416322475158</v>
      </c>
      <c r="L13501" s="147">
        <v>2.1802551510539629E-8</v>
      </c>
      <c r="M13501" s="147">
        <v>0.79867587389484263</v>
      </c>
      <c r="N13501" s="87">
        <v>106.5542179888357</v>
      </c>
      <c r="O13501" s="88">
        <v>4.5743764875243018</v>
      </c>
      <c r="P13501" s="89">
        <v>42.930036688022859</v>
      </c>
    </row>
    <row r="13502" spans="1:16">
      <c r="A13502" s="75" t="s">
        <v>1508</v>
      </c>
      <c r="B13502" s="85">
        <v>13498</v>
      </c>
      <c r="C13502" s="85">
        <v>739</v>
      </c>
      <c r="D13502" s="85">
        <v>13498</v>
      </c>
      <c r="E13502" s="86" t="s">
        <v>1505</v>
      </c>
      <c r="F13502" s="85" t="s">
        <v>38</v>
      </c>
      <c r="G13502" s="86" t="s">
        <v>1509</v>
      </c>
      <c r="H13502" s="85" t="s">
        <v>1</v>
      </c>
      <c r="I13502" s="85">
        <v>1</v>
      </c>
      <c r="J13502" s="88">
        <v>2.5032189022478462</v>
      </c>
      <c r="K13502" s="146">
        <v>3.3864827355233871</v>
      </c>
      <c r="L13502" s="147">
        <v>1.1196988568701989E-8</v>
      </c>
      <c r="M13502" s="147">
        <v>0.44845658224848489</v>
      </c>
      <c r="N13502" s="87">
        <v>61.623746935550983</v>
      </c>
      <c r="O13502" s="88">
        <v>2.0641102446509789</v>
      </c>
      <c r="P13502" s="89">
        <v>33.495370653292511</v>
      </c>
    </row>
    <row r="13503" spans="1:16">
      <c r="A13503" s="75" t="s">
        <v>1514</v>
      </c>
      <c r="B13503" s="85">
        <v>13499</v>
      </c>
      <c r="C13503" s="85">
        <v>743</v>
      </c>
      <c r="D13503" s="85">
        <v>13499</v>
      </c>
      <c r="E13503" s="86" t="s">
        <v>1505</v>
      </c>
      <c r="F13503" s="85" t="s">
        <v>11</v>
      </c>
      <c r="G13503" s="86" t="s">
        <v>1509</v>
      </c>
      <c r="H13503" s="85" t="s">
        <v>1</v>
      </c>
      <c r="I13503" s="85">
        <v>1</v>
      </c>
      <c r="J13503" s="88">
        <v>2.051956752660451</v>
      </c>
      <c r="K13503" s="146">
        <v>2.7341418192572053</v>
      </c>
      <c r="L13503" s="147">
        <v>9.419091780135472E-9</v>
      </c>
      <c r="M13503" s="147">
        <v>0.43327575881103048</v>
      </c>
      <c r="N13503" s="87">
        <v>60.161944403494743</v>
      </c>
      <c r="O13503" s="88">
        <v>1.677042868695235</v>
      </c>
      <c r="P13503" s="89">
        <v>27.875476521297696</v>
      </c>
    </row>
    <row r="13504" spans="1:16">
      <c r="A13504" s="75" t="s">
        <v>17925</v>
      </c>
      <c r="B13504" s="85">
        <v>13500</v>
      </c>
      <c r="C13504" s="85">
        <v>11786</v>
      </c>
      <c r="D13504" s="85">
        <v>13500</v>
      </c>
      <c r="E13504" s="86" t="s">
        <v>17926</v>
      </c>
      <c r="F13504" s="85" t="s">
        <v>38</v>
      </c>
      <c r="G13504" s="86" t="s">
        <v>1509</v>
      </c>
      <c r="H13504" s="85" t="s">
        <v>1</v>
      </c>
      <c r="I13504" s="85">
        <v>1</v>
      </c>
      <c r="J13504" s="88">
        <v>2.557767069537161</v>
      </c>
      <c r="K13504" s="146">
        <v>3.4630712600370503</v>
      </c>
      <c r="L13504" s="147">
        <v>1.150521484728484E-8</v>
      </c>
      <c r="M13504" s="147">
        <v>0.45544307637717291</v>
      </c>
      <c r="N13504" s="87">
        <v>62.406969316322737</v>
      </c>
      <c r="O13504" s="88">
        <v>2.1136751177899962</v>
      </c>
      <c r="P13504" s="89">
        <v>33.869215905620941</v>
      </c>
    </row>
    <row r="13505" spans="1:16">
      <c r="A13505" s="75" t="s">
        <v>17927</v>
      </c>
      <c r="B13505" s="85">
        <v>13501</v>
      </c>
      <c r="C13505" s="85">
        <v>11787</v>
      </c>
      <c r="D13505" s="85">
        <v>13501</v>
      </c>
      <c r="E13505" s="86" t="s">
        <v>17926</v>
      </c>
      <c r="F13505" s="85" t="s">
        <v>11</v>
      </c>
      <c r="G13505" s="86" t="s">
        <v>1509</v>
      </c>
      <c r="H13505" s="85" t="s">
        <v>1</v>
      </c>
      <c r="I13505" s="85">
        <v>1</v>
      </c>
      <c r="J13505" s="88">
        <v>2.0805298442298779</v>
      </c>
      <c r="K13505" s="146">
        <v>2.7658373926307331</v>
      </c>
      <c r="L13505" s="147">
        <v>9.5593694052509674E-9</v>
      </c>
      <c r="M13505" s="147">
        <v>0.43726716422780332</v>
      </c>
      <c r="N13505" s="87">
        <v>60.601201029402937</v>
      </c>
      <c r="O13505" s="88">
        <v>1.702673901597773</v>
      </c>
      <c r="P13505" s="89">
        <v>28.096372228194902</v>
      </c>
    </row>
    <row r="13506" spans="1:16">
      <c r="A13506" s="75" t="s">
        <v>17947</v>
      </c>
      <c r="B13506" s="85">
        <v>13502</v>
      </c>
      <c r="C13506" s="85">
        <v>11795</v>
      </c>
      <c r="D13506" s="85">
        <v>13502</v>
      </c>
      <c r="E13506" s="86" t="s">
        <v>17948</v>
      </c>
      <c r="F13506" s="85" t="s">
        <v>55</v>
      </c>
      <c r="G13506" s="86" t="s">
        <v>17949</v>
      </c>
      <c r="H13506" s="85" t="s">
        <v>260</v>
      </c>
      <c r="I13506" s="85">
        <v>1</v>
      </c>
      <c r="J13506" s="88">
        <v>60381848.637364127</v>
      </c>
      <c r="K13506" s="146">
        <v>148897558.3067677</v>
      </c>
      <c r="L13506" s="147">
        <v>0.27887387666386648</v>
      </c>
      <c r="M13506" s="147">
        <v>5799863.2625072291</v>
      </c>
      <c r="N13506" s="87">
        <v>757917099.53196466</v>
      </c>
      <c r="O13506" s="88">
        <v>53939133.292017557</v>
      </c>
      <c r="P13506" s="89">
        <v>71.167589866129831</v>
      </c>
    </row>
    <row r="13507" spans="1:16">
      <c r="A13507" s="75" t="s">
        <v>25201</v>
      </c>
      <c r="B13507" s="85">
        <v>13503</v>
      </c>
      <c r="C13507" s="85">
        <v>15498</v>
      </c>
      <c r="D13507" s="85">
        <v>13503</v>
      </c>
      <c r="E13507" s="86" t="s">
        <v>25202</v>
      </c>
      <c r="F13507" s="85" t="s">
        <v>55</v>
      </c>
      <c r="G13507" s="86" t="s">
        <v>17949</v>
      </c>
      <c r="H13507" s="85" t="s">
        <v>260</v>
      </c>
      <c r="I13507" s="85">
        <v>1</v>
      </c>
      <c r="J13507" s="88">
        <v>60381848.637364127</v>
      </c>
      <c r="K13507" s="146">
        <v>148897558.3067677</v>
      </c>
      <c r="L13507" s="147">
        <v>0.27887387666386648</v>
      </c>
      <c r="M13507" s="147">
        <v>5799863.2625072291</v>
      </c>
      <c r="N13507" s="87">
        <v>757917099.53196466</v>
      </c>
      <c r="O13507" s="88">
        <v>53939133.292017557</v>
      </c>
      <c r="P13507" s="89">
        <v>71.167589866129831</v>
      </c>
    </row>
    <row r="13508" spans="1:16">
      <c r="A13508" s="75" t="s">
        <v>17950</v>
      </c>
      <c r="B13508" s="85">
        <v>13504</v>
      </c>
      <c r="C13508" s="85">
        <v>11796</v>
      </c>
      <c r="D13508" s="85">
        <v>13504</v>
      </c>
      <c r="E13508" s="86" t="s">
        <v>17951</v>
      </c>
      <c r="F13508" s="85" t="s">
        <v>55</v>
      </c>
      <c r="G13508" s="86" t="s">
        <v>17952</v>
      </c>
      <c r="H13508" s="85" t="s">
        <v>260</v>
      </c>
      <c r="I13508" s="85">
        <v>1</v>
      </c>
      <c r="J13508" s="88">
        <v>11887792.78574872</v>
      </c>
      <c r="K13508" s="146">
        <v>22486860.840936843</v>
      </c>
      <c r="L13508" s="147">
        <v>5.4262399665841149E-2</v>
      </c>
      <c r="M13508" s="147">
        <v>873683.47475066467</v>
      </c>
      <c r="N13508" s="87">
        <v>153855635.37873241</v>
      </c>
      <c r="O13508" s="88">
        <v>10555799.44751773</v>
      </c>
      <c r="P13508" s="89">
        <v>68.608468071601536</v>
      </c>
    </row>
    <row r="13509" spans="1:16">
      <c r="A13509" s="75" t="s">
        <v>25203</v>
      </c>
      <c r="B13509" s="85">
        <v>13505</v>
      </c>
      <c r="C13509" s="85">
        <v>15499</v>
      </c>
      <c r="D13509" s="85">
        <v>13505</v>
      </c>
      <c r="E13509" s="86" t="s">
        <v>25204</v>
      </c>
      <c r="F13509" s="85" t="s">
        <v>55</v>
      </c>
      <c r="G13509" s="86" t="s">
        <v>17952</v>
      </c>
      <c r="H13509" s="85" t="s">
        <v>260</v>
      </c>
      <c r="I13509" s="85">
        <v>1</v>
      </c>
      <c r="J13509" s="88">
        <v>11887792.78574872</v>
      </c>
      <c r="K13509" s="146">
        <v>22486860.840936843</v>
      </c>
      <c r="L13509" s="147">
        <v>5.4262399665841149E-2</v>
      </c>
      <c r="M13509" s="147">
        <v>873683.47475066467</v>
      </c>
      <c r="N13509" s="87">
        <v>153855635.37873241</v>
      </c>
      <c r="O13509" s="88">
        <v>10555799.44751773</v>
      </c>
      <c r="P13509" s="89">
        <v>68.608468071601536</v>
      </c>
    </row>
    <row r="13510" spans="1:16">
      <c r="A13510" s="75" t="s">
        <v>17953</v>
      </c>
      <c r="B13510" s="85">
        <v>13506</v>
      </c>
      <c r="C13510" s="85">
        <v>11797</v>
      </c>
      <c r="D13510" s="85">
        <v>13506</v>
      </c>
      <c r="E13510" s="86" t="s">
        <v>17954</v>
      </c>
      <c r="F13510" s="85" t="s">
        <v>55</v>
      </c>
      <c r="G13510" s="86" t="s">
        <v>17955</v>
      </c>
      <c r="H13510" s="85" t="s">
        <v>646</v>
      </c>
      <c r="I13510" s="85">
        <v>1</v>
      </c>
      <c r="J13510" s="88">
        <v>993.75750202199083</v>
      </c>
      <c r="K13510" s="146">
        <v>1784.2079343714065</v>
      </c>
      <c r="L13510" s="147">
        <v>4.2769079564439216E-6</v>
      </c>
      <c r="M13510" s="147">
        <v>135.07752917880211</v>
      </c>
      <c r="N13510" s="87">
        <v>13723.698634260991</v>
      </c>
      <c r="O13510" s="88">
        <v>890.78441941272433</v>
      </c>
      <c r="P13510" s="89">
        <v>64.908480079043372</v>
      </c>
    </row>
    <row r="13511" spans="1:16">
      <c r="A13511" s="75" t="s">
        <v>25205</v>
      </c>
      <c r="B13511" s="85">
        <v>13507</v>
      </c>
      <c r="C13511" s="85">
        <v>15500</v>
      </c>
      <c r="D13511" s="85">
        <v>13507</v>
      </c>
      <c r="E13511" s="86" t="s">
        <v>25206</v>
      </c>
      <c r="F13511" s="85" t="s">
        <v>55</v>
      </c>
      <c r="G13511" s="86" t="s">
        <v>17955</v>
      </c>
      <c r="H13511" s="85" t="s">
        <v>646</v>
      </c>
      <c r="I13511" s="85">
        <v>1</v>
      </c>
      <c r="J13511" s="88">
        <v>993.75750202199083</v>
      </c>
      <c r="K13511" s="146">
        <v>1784.2079343714065</v>
      </c>
      <c r="L13511" s="147">
        <v>4.2769079564439216E-6</v>
      </c>
      <c r="M13511" s="147">
        <v>135.07752917880211</v>
      </c>
      <c r="N13511" s="87">
        <v>13723.698634260991</v>
      </c>
      <c r="O13511" s="88">
        <v>890.78441941272433</v>
      </c>
      <c r="P13511" s="89">
        <v>64.908480079043372</v>
      </c>
    </row>
    <row r="13512" spans="1:16">
      <c r="A13512" s="75" t="s">
        <v>17956</v>
      </c>
      <c r="B13512" s="85">
        <v>13508</v>
      </c>
      <c r="C13512" s="85">
        <v>11798</v>
      </c>
      <c r="D13512" s="85">
        <v>13508</v>
      </c>
      <c r="E13512" s="86" t="s">
        <v>17957</v>
      </c>
      <c r="F13512" s="85" t="s">
        <v>55</v>
      </c>
      <c r="G13512" s="86" t="s">
        <v>17958</v>
      </c>
      <c r="H13512" s="85" t="s">
        <v>260</v>
      </c>
      <c r="I13512" s="85">
        <v>1</v>
      </c>
      <c r="J13512" s="88">
        <v>1991.281867527375</v>
      </c>
      <c r="K13512" s="146">
        <v>8721.1438808678922</v>
      </c>
      <c r="L13512" s="147">
        <v>1.458528272171212E-5</v>
      </c>
      <c r="M13512" s="147">
        <v>191.15087220650409</v>
      </c>
      <c r="N13512" s="87">
        <v>24073.888249833009</v>
      </c>
      <c r="O13512" s="88">
        <v>1770.499020067934</v>
      </c>
      <c r="P13512" s="89">
        <v>73.544373127187512</v>
      </c>
    </row>
    <row r="13513" spans="1:16">
      <c r="A13513" s="75" t="s">
        <v>25207</v>
      </c>
      <c r="B13513" s="85">
        <v>13509</v>
      </c>
      <c r="C13513" s="85">
        <v>15501</v>
      </c>
      <c r="D13513" s="85">
        <v>13509</v>
      </c>
      <c r="E13513" s="86" t="s">
        <v>25208</v>
      </c>
      <c r="F13513" s="85" t="s">
        <v>32</v>
      </c>
      <c r="G13513" s="86" t="s">
        <v>17958</v>
      </c>
      <c r="H13513" s="85" t="s">
        <v>260</v>
      </c>
      <c r="I13513" s="85">
        <v>1</v>
      </c>
      <c r="J13513" s="88">
        <v>1642.661958897929</v>
      </c>
      <c r="K13513" s="146">
        <v>8274.6354823728616</v>
      </c>
      <c r="L13513" s="147">
        <v>1.3021091346876319E-5</v>
      </c>
      <c r="M13513" s="147">
        <v>174.2780624836702</v>
      </c>
      <c r="N13513" s="87">
        <v>20504.705097137499</v>
      </c>
      <c r="O13513" s="88">
        <v>1455.287527753336</v>
      </c>
      <c r="P13513" s="89">
        <v>70.973345915445393</v>
      </c>
    </row>
    <row r="13514" spans="1:16">
      <c r="A13514" s="75" t="s">
        <v>25209</v>
      </c>
      <c r="B13514" s="85">
        <v>13510</v>
      </c>
      <c r="C13514" s="85">
        <v>15502</v>
      </c>
      <c r="D13514" s="85">
        <v>13510</v>
      </c>
      <c r="E13514" s="86" t="s">
        <v>25208</v>
      </c>
      <c r="F13514" s="85" t="s">
        <v>38</v>
      </c>
      <c r="G13514" s="86" t="s">
        <v>17958</v>
      </c>
      <c r="H13514" s="85" t="s">
        <v>260</v>
      </c>
      <c r="I13514" s="85">
        <v>1</v>
      </c>
      <c r="J13514" s="88">
        <v>1994.241068659411</v>
      </c>
      <c r="K13514" s="146">
        <v>8724.9339918901896</v>
      </c>
      <c r="L13514" s="147">
        <v>1.459856009564445E-5</v>
      </c>
      <c r="M13514" s="147">
        <v>191.29409419812421</v>
      </c>
      <c r="N13514" s="87">
        <v>24104.184657365811</v>
      </c>
      <c r="O13514" s="88">
        <v>1773.1746395084749</v>
      </c>
      <c r="P13514" s="89">
        <v>73.562937917778697</v>
      </c>
    </row>
    <row r="13515" spans="1:16">
      <c r="A13515" s="75" t="s">
        <v>17959</v>
      </c>
      <c r="B13515" s="85">
        <v>13511</v>
      </c>
      <c r="C13515" s="85">
        <v>11799</v>
      </c>
      <c r="D13515" s="85">
        <v>13511</v>
      </c>
      <c r="E13515" s="86" t="s">
        <v>17960</v>
      </c>
      <c r="F13515" s="85" t="s">
        <v>55</v>
      </c>
      <c r="G13515" s="86" t="s">
        <v>17961</v>
      </c>
      <c r="H13515" s="85" t="s">
        <v>260</v>
      </c>
      <c r="I13515" s="85">
        <v>1</v>
      </c>
      <c r="J13515" s="88">
        <v>508.5620870757125</v>
      </c>
      <c r="K13515" s="146">
        <v>1976.1828930089177</v>
      </c>
      <c r="L13515" s="147">
        <v>3.4114221583646119E-6</v>
      </c>
      <c r="M13515" s="147">
        <v>47.531458415485233</v>
      </c>
      <c r="N13515" s="87">
        <v>6098.9803503630546</v>
      </c>
      <c r="O13515" s="88">
        <v>451.77035932425991</v>
      </c>
      <c r="P13515" s="89">
        <v>74.073096381982495</v>
      </c>
    </row>
    <row r="13516" spans="1:16">
      <c r="A13516" s="75" t="s">
        <v>25210</v>
      </c>
      <c r="B13516" s="85">
        <v>13512</v>
      </c>
      <c r="C13516" s="85">
        <v>15503</v>
      </c>
      <c r="D13516" s="85">
        <v>13512</v>
      </c>
      <c r="E13516" s="86" t="s">
        <v>25211</v>
      </c>
      <c r="F13516" s="85" t="s">
        <v>32</v>
      </c>
      <c r="G13516" s="86" t="s">
        <v>17961</v>
      </c>
      <c r="H13516" s="85" t="s">
        <v>260</v>
      </c>
      <c r="I13516" s="85">
        <v>1</v>
      </c>
      <c r="J13516" s="88">
        <v>422.25274976775751</v>
      </c>
      <c r="K13516" s="146">
        <v>1865.2926071549352</v>
      </c>
      <c r="L13516" s="147">
        <v>3.0181558659681638E-6</v>
      </c>
      <c r="M13516" s="147">
        <v>43.289808252932907</v>
      </c>
      <c r="N13516" s="87">
        <v>5205.5679045770949</v>
      </c>
      <c r="O13516" s="88">
        <v>373.91682708677632</v>
      </c>
      <c r="P13516" s="89">
        <v>71.830169914410831</v>
      </c>
    </row>
    <row r="13517" spans="1:16">
      <c r="A13517" s="75" t="s">
        <v>25212</v>
      </c>
      <c r="B13517" s="85">
        <v>13513</v>
      </c>
      <c r="C13517" s="85">
        <v>15504</v>
      </c>
      <c r="D13517" s="85">
        <v>13513</v>
      </c>
      <c r="E13517" s="86" t="s">
        <v>25211</v>
      </c>
      <c r="F13517" s="85" t="s">
        <v>38</v>
      </c>
      <c r="G13517" s="86" t="s">
        <v>17961</v>
      </c>
      <c r="H13517" s="85" t="s">
        <v>260</v>
      </c>
      <c r="I13517" s="85">
        <v>1</v>
      </c>
      <c r="J13517" s="88">
        <v>509.29470928788271</v>
      </c>
      <c r="K13517" s="146">
        <v>1977.1241664454237</v>
      </c>
      <c r="L13517" s="147">
        <v>3.4147603327741729E-6</v>
      </c>
      <c r="M13517" s="147">
        <v>47.567462945496352</v>
      </c>
      <c r="N13517" s="87">
        <v>6106.5639308055434</v>
      </c>
      <c r="O13517" s="88">
        <v>452.43120586522639</v>
      </c>
      <c r="P13517" s="89">
        <v>74.089326009159493</v>
      </c>
    </row>
    <row r="13518" spans="1:16">
      <c r="A13518" s="75" t="s">
        <v>17962</v>
      </c>
      <c r="B13518" s="85">
        <v>13514</v>
      </c>
      <c r="C13518" s="85">
        <v>11800</v>
      </c>
      <c r="D13518" s="85">
        <v>13514</v>
      </c>
      <c r="E13518" s="86" t="s">
        <v>17963</v>
      </c>
      <c r="F13518" s="85" t="s">
        <v>55</v>
      </c>
      <c r="G13518" s="86" t="s">
        <v>17964</v>
      </c>
      <c r="H13518" s="85" t="s">
        <v>260</v>
      </c>
      <c r="I13518" s="85">
        <v>1</v>
      </c>
      <c r="J13518" s="88">
        <v>4685078.0107481312</v>
      </c>
      <c r="K13518" s="146">
        <v>11049438.718170159</v>
      </c>
      <c r="L13518" s="147">
        <v>2.9054118830829812E-2</v>
      </c>
      <c r="M13518" s="147">
        <v>450512.81883691228</v>
      </c>
      <c r="N13518" s="87">
        <v>52382947.672829337</v>
      </c>
      <c r="O13518" s="88">
        <v>4204286.0768969534</v>
      </c>
      <c r="P13518" s="89">
        <v>80.260586005122548</v>
      </c>
    </row>
    <row r="13519" spans="1:16">
      <c r="A13519" s="75" t="s">
        <v>25213</v>
      </c>
      <c r="B13519" s="85">
        <v>13515</v>
      </c>
      <c r="C13519" s="85">
        <v>15505</v>
      </c>
      <c r="D13519" s="85">
        <v>13515</v>
      </c>
      <c r="E13519" s="86" t="s">
        <v>25214</v>
      </c>
      <c r="F13519" s="85" t="s">
        <v>32</v>
      </c>
      <c r="G13519" s="86" t="s">
        <v>17964</v>
      </c>
      <c r="H13519" s="85" t="s">
        <v>260</v>
      </c>
      <c r="I13519" s="85">
        <v>1</v>
      </c>
      <c r="J13519" s="88">
        <v>4500287.0790248513</v>
      </c>
      <c r="K13519" s="146">
        <v>10661317.845050238</v>
      </c>
      <c r="L13519" s="147">
        <v>2.757444997056235E-2</v>
      </c>
      <c r="M13519" s="147">
        <v>420800.56133165548</v>
      </c>
      <c r="N13519" s="87">
        <v>48816697.978436463</v>
      </c>
      <c r="O13519" s="88">
        <v>4063207.025003246</v>
      </c>
      <c r="P13519" s="89">
        <v>83.233958732687427</v>
      </c>
    </row>
    <row r="13520" spans="1:16">
      <c r="A13520" s="75" t="s">
        <v>25215</v>
      </c>
      <c r="B13520" s="85">
        <v>13516</v>
      </c>
      <c r="C13520" s="85">
        <v>15506</v>
      </c>
      <c r="D13520" s="85">
        <v>13516</v>
      </c>
      <c r="E13520" s="86" t="s">
        <v>25214</v>
      </c>
      <c r="F13520" s="85" t="s">
        <v>38</v>
      </c>
      <c r="G13520" s="86" t="s">
        <v>17964</v>
      </c>
      <c r="H13520" s="85" t="s">
        <v>260</v>
      </c>
      <c r="I13520" s="85">
        <v>1</v>
      </c>
      <c r="J13520" s="88">
        <v>4685078.0107481312</v>
      </c>
      <c r="K13520" s="146">
        <v>11049438.718170159</v>
      </c>
      <c r="L13520" s="147">
        <v>2.9054118830829812E-2</v>
      </c>
      <c r="M13520" s="147">
        <v>450512.81883691228</v>
      </c>
      <c r="N13520" s="87">
        <v>52382947.672829337</v>
      </c>
      <c r="O13520" s="88">
        <v>4204286.0768969534</v>
      </c>
      <c r="P13520" s="89">
        <v>80.260586005122548</v>
      </c>
    </row>
    <row r="13521" spans="1:16">
      <c r="A13521" s="75" t="s">
        <v>17965</v>
      </c>
      <c r="B13521" s="85">
        <v>13517</v>
      </c>
      <c r="C13521" s="85">
        <v>11801</v>
      </c>
      <c r="D13521" s="85">
        <v>13517</v>
      </c>
      <c r="E13521" s="86" t="s">
        <v>17966</v>
      </c>
      <c r="F13521" s="85" t="s">
        <v>55</v>
      </c>
      <c r="G13521" s="86" t="s">
        <v>17967</v>
      </c>
      <c r="H13521" s="85" t="s">
        <v>260</v>
      </c>
      <c r="I13521" s="85">
        <v>1</v>
      </c>
      <c r="J13521" s="88">
        <v>165149316.59456211</v>
      </c>
      <c r="K13521" s="146">
        <v>422798538.30591291</v>
      </c>
      <c r="L13521" s="147">
        <v>0.94038246349390253</v>
      </c>
      <c r="M13521" s="147">
        <v>16247847.026271431</v>
      </c>
      <c r="N13521" s="87">
        <v>1867067277.8462541</v>
      </c>
      <c r="O13521" s="88">
        <v>148621713.071372</v>
      </c>
      <c r="P13521" s="89">
        <v>79.601691291389244</v>
      </c>
    </row>
    <row r="13522" spans="1:16">
      <c r="A13522" s="75" t="s">
        <v>25216</v>
      </c>
      <c r="B13522" s="85">
        <v>13518</v>
      </c>
      <c r="C13522" s="85">
        <v>15507</v>
      </c>
      <c r="D13522" s="85">
        <v>13518</v>
      </c>
      <c r="E13522" s="86" t="s">
        <v>25217</v>
      </c>
      <c r="F13522" s="85" t="s">
        <v>38</v>
      </c>
      <c r="G13522" s="86" t="s">
        <v>17967</v>
      </c>
      <c r="H13522" s="85" t="s">
        <v>260</v>
      </c>
      <c r="I13522" s="85">
        <v>1</v>
      </c>
      <c r="J13522" s="88">
        <v>167262478.8360129</v>
      </c>
      <c r="K13522" s="146">
        <v>425935054.46245867</v>
      </c>
      <c r="L13522" s="147">
        <v>0.95081136389234322</v>
      </c>
      <c r="M13522" s="147">
        <v>16292280.946751241</v>
      </c>
      <c r="N13522" s="87">
        <v>1881859759.9179881</v>
      </c>
      <c r="O13522" s="88">
        <v>150461619.48644391</v>
      </c>
      <c r="P13522" s="89">
        <v>79.953683420597216</v>
      </c>
    </row>
    <row r="13523" spans="1:16">
      <c r="A13523" s="75" t="s">
        <v>25218</v>
      </c>
      <c r="B13523" s="85">
        <v>13519</v>
      </c>
      <c r="C13523" s="85">
        <v>15508</v>
      </c>
      <c r="D13523" s="85">
        <v>13519</v>
      </c>
      <c r="E13523" s="86" t="s">
        <v>25217</v>
      </c>
      <c r="F13523" s="85" t="s">
        <v>11</v>
      </c>
      <c r="G13523" s="86" t="s">
        <v>17967</v>
      </c>
      <c r="H13523" s="85" t="s">
        <v>260</v>
      </c>
      <c r="I13523" s="85">
        <v>1</v>
      </c>
      <c r="J13523" s="88">
        <v>151509400.91581041</v>
      </c>
      <c r="K13523" s="146">
        <v>402553137.80558896</v>
      </c>
      <c r="L13523" s="147">
        <v>0.87306660895773081</v>
      </c>
      <c r="M13523" s="147">
        <v>15961037.56283682</v>
      </c>
      <c r="N13523" s="87">
        <v>1771585632.2915151</v>
      </c>
      <c r="O13523" s="88">
        <v>136745593.07163829</v>
      </c>
      <c r="P13523" s="89">
        <v>77.188249091160358</v>
      </c>
    </row>
    <row r="13524" spans="1:16">
      <c r="A13524" s="75" t="s">
        <v>17968</v>
      </c>
      <c r="B13524" s="85">
        <v>13520</v>
      </c>
      <c r="C13524" s="85">
        <v>11802</v>
      </c>
      <c r="D13524" s="85">
        <v>13520</v>
      </c>
      <c r="E13524" s="86" t="s">
        <v>17969</v>
      </c>
      <c r="F13524" s="85" t="s">
        <v>55</v>
      </c>
      <c r="G13524" s="86" t="s">
        <v>17970</v>
      </c>
      <c r="H13524" s="85" t="s">
        <v>260</v>
      </c>
      <c r="I13524" s="85">
        <v>1</v>
      </c>
      <c r="J13524" s="88">
        <v>1282.3391162069349</v>
      </c>
      <c r="K13524" s="146">
        <v>6347.6301550604057</v>
      </c>
      <c r="L13524" s="147">
        <v>9.8650281041513147E-6</v>
      </c>
      <c r="M13524" s="147">
        <v>139.67662746020099</v>
      </c>
      <c r="N13524" s="87">
        <v>14848.62458403285</v>
      </c>
      <c r="O13524" s="88">
        <v>1145.269299059624</v>
      </c>
      <c r="P13524" s="89">
        <v>77.129655516455358</v>
      </c>
    </row>
    <row r="13525" spans="1:16">
      <c r="A13525" s="75" t="s">
        <v>25219</v>
      </c>
      <c r="B13525" s="85">
        <v>13521</v>
      </c>
      <c r="C13525" s="85">
        <v>15509</v>
      </c>
      <c r="D13525" s="85">
        <v>13521</v>
      </c>
      <c r="E13525" s="86" t="s">
        <v>25220</v>
      </c>
      <c r="F13525" s="85" t="s">
        <v>32</v>
      </c>
      <c r="G13525" s="86" t="s">
        <v>17970</v>
      </c>
      <c r="H13525" s="85" t="s">
        <v>260</v>
      </c>
      <c r="I13525" s="85">
        <v>1</v>
      </c>
      <c r="J13525" s="88">
        <v>1241.2855671087989</v>
      </c>
      <c r="K13525" s="146">
        <v>6314.594934219067</v>
      </c>
      <c r="L13525" s="147">
        <v>9.710636301367421E-6</v>
      </c>
      <c r="M13525" s="147">
        <v>136.8745776205522</v>
      </c>
      <c r="N13525" s="87">
        <v>14466.204284856871</v>
      </c>
      <c r="O13525" s="88">
        <v>1107.5814307461139</v>
      </c>
      <c r="P13525" s="89">
        <v>76.563375501721836</v>
      </c>
    </row>
    <row r="13526" spans="1:16">
      <c r="A13526" s="75" t="s">
        <v>25221</v>
      </c>
      <c r="B13526" s="85">
        <v>13522</v>
      </c>
      <c r="C13526" s="85">
        <v>15510</v>
      </c>
      <c r="D13526" s="85">
        <v>13522</v>
      </c>
      <c r="E13526" s="86" t="s">
        <v>25220</v>
      </c>
      <c r="F13526" s="85" t="s">
        <v>38</v>
      </c>
      <c r="G13526" s="86" t="s">
        <v>17970</v>
      </c>
      <c r="H13526" s="85" t="s">
        <v>260</v>
      </c>
      <c r="I13526" s="85">
        <v>1</v>
      </c>
      <c r="J13526" s="88">
        <v>1282.687592315033</v>
      </c>
      <c r="K13526" s="146">
        <v>6347.9105689452317</v>
      </c>
      <c r="L13526" s="147">
        <v>9.8663386328568393E-6</v>
      </c>
      <c r="M13526" s="147">
        <v>139.70041218635171</v>
      </c>
      <c r="N13526" s="87">
        <v>14851.87069406332</v>
      </c>
      <c r="O13526" s="88">
        <v>1145.589206155624</v>
      </c>
      <c r="P13526" s="89">
        <v>77.134337468582046</v>
      </c>
    </row>
    <row r="13527" spans="1:16">
      <c r="A13527" s="75" t="s">
        <v>17971</v>
      </c>
      <c r="B13527" s="85">
        <v>13523</v>
      </c>
      <c r="C13527" s="85">
        <v>11803</v>
      </c>
      <c r="D13527" s="85">
        <v>13523</v>
      </c>
      <c r="E13527" s="86" t="s">
        <v>17972</v>
      </c>
      <c r="F13527" s="85" t="s">
        <v>55</v>
      </c>
      <c r="G13527" s="86" t="s">
        <v>17973</v>
      </c>
      <c r="H13527" s="85" t="s">
        <v>1</v>
      </c>
      <c r="I13527" s="85">
        <v>1</v>
      </c>
      <c r="J13527" s="88">
        <v>0.41806124493394542</v>
      </c>
      <c r="K13527" s="146">
        <v>1.0193639374983325</v>
      </c>
      <c r="L13527" s="147">
        <v>1.8549914093599198E-8</v>
      </c>
      <c r="M13527" s="147">
        <v>4.168004385919772E-2</v>
      </c>
      <c r="N13527" s="87">
        <v>5.2303807310173456</v>
      </c>
      <c r="O13527" s="88">
        <v>0.21149668398118429</v>
      </c>
      <c r="P13527" s="89">
        <v>40.436192862014984</v>
      </c>
    </row>
    <row r="13528" spans="1:16">
      <c r="A13528" s="75" t="s">
        <v>25222</v>
      </c>
      <c r="B13528" s="85">
        <v>13524</v>
      </c>
      <c r="C13528" s="85">
        <v>15511</v>
      </c>
      <c r="D13528" s="85">
        <v>13524</v>
      </c>
      <c r="E13528" s="86" t="s">
        <v>25223</v>
      </c>
      <c r="F13528" s="85" t="s">
        <v>965</v>
      </c>
      <c r="G13528" s="86" t="s">
        <v>17973</v>
      </c>
      <c r="H13528" s="85" t="s">
        <v>1</v>
      </c>
      <c r="I13528" s="85">
        <v>1</v>
      </c>
      <c r="J13528" s="88">
        <v>2.3755893056128699E-2</v>
      </c>
      <c r="K13528" s="146">
        <v>0.52700764069230466</v>
      </c>
      <c r="L13528" s="147">
        <v>1.4391462253691269E-8</v>
      </c>
      <c r="M13528" s="147">
        <v>2.1708247456749138E-2</v>
      </c>
      <c r="N13528" s="87">
        <v>2.7939330316149169</v>
      </c>
      <c r="O13528" s="88">
        <v>-9.8804984162753684E-2</v>
      </c>
      <c r="P13528" s="89">
        <v>-35.364120415457336</v>
      </c>
    </row>
    <row r="13529" spans="1:16">
      <c r="A13529" s="75" t="s">
        <v>25224</v>
      </c>
      <c r="B13529" s="85">
        <v>13525</v>
      </c>
      <c r="C13529" s="85">
        <v>15512</v>
      </c>
      <c r="D13529" s="85">
        <v>13525</v>
      </c>
      <c r="E13529" s="86" t="s">
        <v>25223</v>
      </c>
      <c r="F13529" s="85" t="s">
        <v>38</v>
      </c>
      <c r="G13529" s="86" t="s">
        <v>17973</v>
      </c>
      <c r="H13529" s="85" t="s">
        <v>1</v>
      </c>
      <c r="I13529" s="85">
        <v>1</v>
      </c>
      <c r="J13529" s="88">
        <v>0.36406434527412418</v>
      </c>
      <c r="K13529" s="146">
        <v>0.79563860524619101</v>
      </c>
      <c r="L13529" s="147">
        <v>1.5739654699018909E-8</v>
      </c>
      <c r="M13529" s="147">
        <v>2.1171102906774701E-2</v>
      </c>
      <c r="N13529" s="87">
        <v>2.9606600961774991</v>
      </c>
      <c r="O13529" s="88">
        <v>0.19878070769786871</v>
      </c>
      <c r="P13529" s="89">
        <v>67.140671755772971</v>
      </c>
    </row>
    <row r="13530" spans="1:16">
      <c r="A13530" s="75" t="s">
        <v>25225</v>
      </c>
      <c r="B13530" s="85">
        <v>13526</v>
      </c>
      <c r="C13530" s="85">
        <v>15513</v>
      </c>
      <c r="D13530" s="85">
        <v>13526</v>
      </c>
      <c r="E13530" s="86" t="s">
        <v>25223</v>
      </c>
      <c r="F13530" s="85" t="s">
        <v>1068</v>
      </c>
      <c r="G13530" s="86" t="s">
        <v>17973</v>
      </c>
      <c r="H13530" s="85" t="s">
        <v>1</v>
      </c>
      <c r="I13530" s="85">
        <v>1</v>
      </c>
      <c r="J13530" s="88">
        <v>0.31679681539548371</v>
      </c>
      <c r="K13530" s="146">
        <v>0.95173876247553146</v>
      </c>
      <c r="L13530" s="147">
        <v>1.7948845258500279E-8</v>
      </c>
      <c r="M13530" s="147">
        <v>2.9100463756304509E-2</v>
      </c>
      <c r="N13530" s="87">
        <v>3.9676126537367349</v>
      </c>
      <c r="O13530" s="88">
        <v>0.1482778221916691</v>
      </c>
      <c r="P13530" s="89">
        <v>37.372050936479305</v>
      </c>
    </row>
    <row r="13531" spans="1:16">
      <c r="A13531" s="75" t="s">
        <v>17974</v>
      </c>
      <c r="B13531" s="85">
        <v>13527</v>
      </c>
      <c r="C13531" s="85">
        <v>11804</v>
      </c>
      <c r="D13531" s="85">
        <v>13527</v>
      </c>
      <c r="E13531" s="86" t="s">
        <v>17975</v>
      </c>
      <c r="F13531" s="85" t="s">
        <v>55</v>
      </c>
      <c r="G13531" s="86" t="s">
        <v>17976</v>
      </c>
      <c r="H13531" s="85" t="s">
        <v>1</v>
      </c>
      <c r="I13531" s="85">
        <v>1</v>
      </c>
      <c r="J13531" s="88">
        <v>0.32352999327361132</v>
      </c>
      <c r="K13531" s="146">
        <v>0.74822515494417074</v>
      </c>
      <c r="L13531" s="147">
        <v>4.1703253632936756E-9</v>
      </c>
      <c r="M13531" s="147">
        <v>2.8502003947347389E-2</v>
      </c>
      <c r="N13531" s="87">
        <v>3.3815226863197392</v>
      </c>
      <c r="O13531" s="88">
        <v>0.23172967126308211</v>
      </c>
      <c r="P13531" s="89">
        <v>68.528202457598709</v>
      </c>
    </row>
    <row r="13532" spans="1:16">
      <c r="A13532" s="75" t="s">
        <v>25226</v>
      </c>
      <c r="B13532" s="85">
        <v>13528</v>
      </c>
      <c r="C13532" s="85">
        <v>15514</v>
      </c>
      <c r="D13532" s="85">
        <v>13528</v>
      </c>
      <c r="E13532" s="86" t="s">
        <v>25227</v>
      </c>
      <c r="F13532" s="85" t="s">
        <v>283</v>
      </c>
      <c r="G13532" s="86" t="s">
        <v>17976</v>
      </c>
      <c r="H13532" s="85" t="s">
        <v>1</v>
      </c>
      <c r="I13532" s="85">
        <v>1</v>
      </c>
      <c r="J13532" s="88">
        <v>0.14200492123223971</v>
      </c>
      <c r="K13532" s="146">
        <v>0.30323964630454781</v>
      </c>
      <c r="L13532" s="147">
        <v>2.530369299348197E-9</v>
      </c>
      <c r="M13532" s="147">
        <v>1.009674059337619E-2</v>
      </c>
      <c r="N13532" s="87">
        <v>1.3920975216990359</v>
      </c>
      <c r="O13532" s="88">
        <v>0.1008693374911971</v>
      </c>
      <c r="P13532" s="89">
        <v>72.458528169842197</v>
      </c>
    </row>
    <row r="13533" spans="1:16">
      <c r="A13533" s="75" t="s">
        <v>25228</v>
      </c>
      <c r="B13533" s="85">
        <v>13529</v>
      </c>
      <c r="C13533" s="85">
        <v>15515</v>
      </c>
      <c r="D13533" s="85">
        <v>13529</v>
      </c>
      <c r="E13533" s="86" t="s">
        <v>25227</v>
      </c>
      <c r="F13533" s="85" t="s">
        <v>38</v>
      </c>
      <c r="G13533" s="86" t="s">
        <v>17976</v>
      </c>
      <c r="H13533" s="85" t="s">
        <v>1</v>
      </c>
      <c r="I13533" s="85">
        <v>1</v>
      </c>
      <c r="J13533" s="88">
        <v>0.25184133756467908</v>
      </c>
      <c r="K13533" s="146">
        <v>0.87940509069749395</v>
      </c>
      <c r="L13533" s="147">
        <v>4.3149824702821099E-9</v>
      </c>
      <c r="M13533" s="147">
        <v>1.9851062837842919E-2</v>
      </c>
      <c r="N13533" s="87">
        <v>2.4262199170614061</v>
      </c>
      <c r="O13533" s="88">
        <v>0.1753405412462245</v>
      </c>
      <c r="P13533" s="89">
        <v>72.269022281621446</v>
      </c>
    </row>
    <row r="13534" spans="1:16">
      <c r="A13534" s="75" t="s">
        <v>25229</v>
      </c>
      <c r="B13534" s="85">
        <v>13530</v>
      </c>
      <c r="C13534" s="85">
        <v>15516</v>
      </c>
      <c r="D13534" s="85">
        <v>13530</v>
      </c>
      <c r="E13534" s="86" t="s">
        <v>25227</v>
      </c>
      <c r="F13534" s="85" t="s">
        <v>238</v>
      </c>
      <c r="G13534" s="86" t="s">
        <v>17976</v>
      </c>
      <c r="H13534" s="85" t="s">
        <v>1</v>
      </c>
      <c r="I13534" s="85">
        <v>1</v>
      </c>
      <c r="J13534" s="88">
        <v>6.5584229950366044E-2</v>
      </c>
      <c r="K13534" s="146">
        <v>0.11350745067512372</v>
      </c>
      <c r="L13534" s="147">
        <v>1.483782841301316E-9</v>
      </c>
      <c r="M13534" s="147">
        <v>3.618941532060568E-3</v>
      </c>
      <c r="N13534" s="87">
        <v>0.51699721544198429</v>
      </c>
      <c r="O13534" s="88">
        <v>4.5182673550845688E-2</v>
      </c>
      <c r="P13534" s="89">
        <v>87.394423415257137</v>
      </c>
    </row>
    <row r="13535" spans="1:16">
      <c r="A13535" s="75" t="s">
        <v>25230</v>
      </c>
      <c r="B13535" s="85">
        <v>13531</v>
      </c>
      <c r="C13535" s="85">
        <v>15517</v>
      </c>
      <c r="D13535" s="85">
        <v>13531</v>
      </c>
      <c r="E13535" s="86" t="s">
        <v>25227</v>
      </c>
      <c r="F13535" s="85" t="s">
        <v>2124</v>
      </c>
      <c r="G13535" s="86" t="s">
        <v>17976</v>
      </c>
      <c r="H13535" s="85" t="s">
        <v>1</v>
      </c>
      <c r="I13535" s="85">
        <v>1</v>
      </c>
      <c r="J13535" s="88">
        <v>0.15618243621383021</v>
      </c>
      <c r="K13535" s="146">
        <v>0.26766729726283817</v>
      </c>
      <c r="L13535" s="147">
        <v>2.751559364247194E-9</v>
      </c>
      <c r="M13535" s="147">
        <v>1.484023187751974E-2</v>
      </c>
      <c r="N13535" s="87">
        <v>1.7467723003764311</v>
      </c>
      <c r="O13535" s="88">
        <v>0.1255592824527495</v>
      </c>
      <c r="P13535" s="89">
        <v>71.880738219681731</v>
      </c>
    </row>
    <row r="13536" spans="1:16">
      <c r="A13536" s="75" t="s">
        <v>25231</v>
      </c>
      <c r="B13536" s="85">
        <v>13532</v>
      </c>
      <c r="C13536" s="85">
        <v>15518</v>
      </c>
      <c r="D13536" s="85">
        <v>13532</v>
      </c>
      <c r="E13536" s="86" t="s">
        <v>25227</v>
      </c>
      <c r="F13536" s="85" t="s">
        <v>3910</v>
      </c>
      <c r="G13536" s="86" t="s">
        <v>17976</v>
      </c>
      <c r="H13536" s="85" t="s">
        <v>1</v>
      </c>
      <c r="I13536" s="85">
        <v>1</v>
      </c>
      <c r="J13536" s="88">
        <v>0.19463764941842959</v>
      </c>
      <c r="K13536" s="146">
        <v>0.69682196717934131</v>
      </c>
      <c r="L13536" s="147">
        <v>5.3484356537184557E-9</v>
      </c>
      <c r="M13536" s="147">
        <v>1.7631350738871648E-2</v>
      </c>
      <c r="N13536" s="87">
        <v>2.0932964552050861</v>
      </c>
      <c r="O13536" s="88">
        <v>0.14982829874744191</v>
      </c>
      <c r="P13536" s="89">
        <v>71.575289001653999</v>
      </c>
    </row>
    <row r="13537" spans="1:16">
      <c r="A13537" s="75" t="s">
        <v>17977</v>
      </c>
      <c r="B13537" s="85">
        <v>13533</v>
      </c>
      <c r="C13537" s="85">
        <v>11805</v>
      </c>
      <c r="D13537" s="85">
        <v>13533</v>
      </c>
      <c r="E13537" s="86" t="s">
        <v>17978</v>
      </c>
      <c r="F13537" s="85" t="s">
        <v>55</v>
      </c>
      <c r="G13537" s="86" t="s">
        <v>17979</v>
      </c>
      <c r="H13537" s="85" t="s">
        <v>260</v>
      </c>
      <c r="I13537" s="85">
        <v>1</v>
      </c>
      <c r="J13537" s="88">
        <v>2.9745608929300769E-3</v>
      </c>
      <c r="K13537" s="146">
        <v>5.1827548500911879E-3</v>
      </c>
      <c r="L13537" s="147">
        <v>3.0374057214582338E-11</v>
      </c>
      <c r="M13537" s="147">
        <v>3.6563206398984241E-4</v>
      </c>
      <c r="N13537" s="87">
        <v>4.1080006797337303E-2</v>
      </c>
      <c r="O13537" s="88">
        <v>2.5939829193438011E-3</v>
      </c>
      <c r="P13537" s="89">
        <v>63.144656526978387</v>
      </c>
    </row>
    <row r="13538" spans="1:16">
      <c r="A13538" s="75" t="s">
        <v>25232</v>
      </c>
      <c r="B13538" s="85">
        <v>13534</v>
      </c>
      <c r="C13538" s="85">
        <v>15519</v>
      </c>
      <c r="D13538" s="85">
        <v>13534</v>
      </c>
      <c r="E13538" s="86" t="s">
        <v>25233</v>
      </c>
      <c r="F13538" s="85" t="s">
        <v>38</v>
      </c>
      <c r="G13538" s="86" t="s">
        <v>17979</v>
      </c>
      <c r="H13538" s="85" t="s">
        <v>260</v>
      </c>
      <c r="I13538" s="85">
        <v>1</v>
      </c>
      <c r="J13538" s="88">
        <v>5.0896974222241034E-4</v>
      </c>
      <c r="K13538" s="146">
        <v>2.2717312264065505E-3</v>
      </c>
      <c r="L13538" s="147">
        <v>1.8364140541796429E-11</v>
      </c>
      <c r="M13538" s="147">
        <v>3.4035771281542887E-5</v>
      </c>
      <c r="N13538" s="87">
        <v>4.2921208148027998E-3</v>
      </c>
      <c r="O13538" s="88">
        <v>3.6064116168681761E-4</v>
      </c>
      <c r="P13538" s="89">
        <v>84.024000546076692</v>
      </c>
    </row>
    <row r="13539" spans="1:16">
      <c r="A13539" s="75" t="s">
        <v>25234</v>
      </c>
      <c r="B13539" s="85">
        <v>13535</v>
      </c>
      <c r="C13539" s="85">
        <v>15520</v>
      </c>
      <c r="D13539" s="85">
        <v>13535</v>
      </c>
      <c r="E13539" s="86" t="s">
        <v>25233</v>
      </c>
      <c r="F13539" s="85" t="s">
        <v>3910</v>
      </c>
      <c r="G13539" s="86" t="s">
        <v>17979</v>
      </c>
      <c r="H13539" s="85" t="s">
        <v>260</v>
      </c>
      <c r="I13539" s="85">
        <v>1</v>
      </c>
      <c r="J13539" s="88">
        <v>4.8233879777135268E-4</v>
      </c>
      <c r="K13539" s="146">
        <v>2.2589680090325994E-3</v>
      </c>
      <c r="L13539" s="147">
        <v>1.827480444413712E-11</v>
      </c>
      <c r="M13539" s="147">
        <v>3.3650137251375533E-5</v>
      </c>
      <c r="N13539" s="87">
        <v>4.2281356463032688E-3</v>
      </c>
      <c r="O13539" s="88">
        <v>3.4195227829864722E-4</v>
      </c>
      <c r="P13539" s="89">
        <v>80.875427588900067</v>
      </c>
    </row>
    <row r="13540" spans="1:16">
      <c r="A13540" s="75" t="s">
        <v>17928</v>
      </c>
      <c r="B13540" s="85">
        <v>13536</v>
      </c>
      <c r="C13540" s="85">
        <v>11788</v>
      </c>
      <c r="D13540" s="85">
        <v>13536</v>
      </c>
      <c r="E13540" s="86" t="s">
        <v>17929</v>
      </c>
      <c r="F13540" s="85" t="s">
        <v>38</v>
      </c>
      <c r="G13540" s="86" t="s">
        <v>17930</v>
      </c>
      <c r="H13540" s="85" t="s">
        <v>1</v>
      </c>
      <c r="I13540" s="85">
        <v>1</v>
      </c>
      <c r="J13540" s="88">
        <v>3.7267472535708901</v>
      </c>
      <c r="K13540" s="146">
        <v>3.8325357731338436</v>
      </c>
      <c r="L13540" s="147">
        <v>1.5136744546529841E-8</v>
      </c>
      <c r="M13540" s="147">
        <v>0.57169312325853661</v>
      </c>
      <c r="N13540" s="87">
        <v>75.410785960068296</v>
      </c>
      <c r="O13540" s="88">
        <v>2.5820214503227978</v>
      </c>
      <c r="P13540" s="89">
        <v>34.239418372990251</v>
      </c>
    </row>
    <row r="13541" spans="1:16">
      <c r="A13541" s="75" t="s">
        <v>17931</v>
      </c>
      <c r="B13541" s="85">
        <v>13537</v>
      </c>
      <c r="C13541" s="85">
        <v>11789</v>
      </c>
      <c r="D13541" s="85">
        <v>13537</v>
      </c>
      <c r="E13541" s="86" t="s">
        <v>17929</v>
      </c>
      <c r="F13541" s="85" t="s">
        <v>11</v>
      </c>
      <c r="G13541" s="86" t="s">
        <v>17930</v>
      </c>
      <c r="H13541" s="85" t="s">
        <v>1</v>
      </c>
      <c r="I13541" s="85">
        <v>1</v>
      </c>
      <c r="J13541" s="88">
        <v>2.9187351838534621</v>
      </c>
      <c r="K13541" s="146">
        <v>3.1547298282057175</v>
      </c>
      <c r="L13541" s="147">
        <v>1.224747020198525E-8</v>
      </c>
      <c r="M13541" s="147">
        <v>0.57094346682007058</v>
      </c>
      <c r="N13541" s="87">
        <v>74.794180609311994</v>
      </c>
      <c r="O13541" s="88">
        <v>2.3835962732115479</v>
      </c>
      <c r="P13541" s="89">
        <v>31.868739703992247</v>
      </c>
    </row>
    <row r="13542" spans="1:16">
      <c r="A13542" s="75" t="s">
        <v>25178</v>
      </c>
      <c r="B13542" s="85">
        <v>13538</v>
      </c>
      <c r="C13542" s="85">
        <v>15482</v>
      </c>
      <c r="D13542" s="85">
        <v>13538</v>
      </c>
      <c r="E13542" s="86" t="s">
        <v>25179</v>
      </c>
      <c r="F13542" s="85" t="s">
        <v>38</v>
      </c>
      <c r="G13542" s="86" t="s">
        <v>17930</v>
      </c>
      <c r="H13542" s="85" t="s">
        <v>1</v>
      </c>
      <c r="I13542" s="85">
        <v>1</v>
      </c>
      <c r="J13542" s="88">
        <v>3.6721990862815721</v>
      </c>
      <c r="K13542" s="146">
        <v>3.7559472486201773</v>
      </c>
      <c r="L13542" s="147">
        <v>1.4828518267947039E-8</v>
      </c>
      <c r="M13542" s="147">
        <v>0.56470662912984837</v>
      </c>
      <c r="N13542" s="87">
        <v>74.62756357929652</v>
      </c>
      <c r="O13542" s="88">
        <v>2.532456577183781</v>
      </c>
      <c r="P13542" s="89">
        <v>33.934600779146237</v>
      </c>
    </row>
    <row r="13543" spans="1:16">
      <c r="A13543" s="75" t="s">
        <v>25180</v>
      </c>
      <c r="B13543" s="85">
        <v>13539</v>
      </c>
      <c r="C13543" s="85">
        <v>15483</v>
      </c>
      <c r="D13543" s="85">
        <v>13539</v>
      </c>
      <c r="E13543" s="86" t="s">
        <v>25179</v>
      </c>
      <c r="F13543" s="85" t="s">
        <v>11</v>
      </c>
      <c r="G13543" s="86" t="s">
        <v>17930</v>
      </c>
      <c r="H13543" s="85" t="s">
        <v>1</v>
      </c>
      <c r="I13543" s="85">
        <v>1</v>
      </c>
      <c r="J13543" s="88">
        <v>2.890162092284041</v>
      </c>
      <c r="K13543" s="146">
        <v>3.1230342548321972</v>
      </c>
      <c r="L13543" s="147">
        <v>1.21071925768697E-8</v>
      </c>
      <c r="M13543" s="147">
        <v>0.56695206140329846</v>
      </c>
      <c r="N13543" s="87">
        <v>74.35492398340385</v>
      </c>
      <c r="O13543" s="88">
        <v>2.3579652403090079</v>
      </c>
      <c r="P13543" s="89">
        <v>31.712294411535002</v>
      </c>
    </row>
    <row r="13544" spans="1:16">
      <c r="A13544" s="75" t="s">
        <v>17980</v>
      </c>
      <c r="B13544" s="85">
        <v>13540</v>
      </c>
      <c r="C13544" s="85">
        <v>11806</v>
      </c>
      <c r="D13544" s="85">
        <v>13540</v>
      </c>
      <c r="E13544" s="86" t="s">
        <v>17981</v>
      </c>
      <c r="F13544" s="85" t="s">
        <v>55</v>
      </c>
      <c r="G13544" s="86" t="s">
        <v>17982</v>
      </c>
      <c r="H13544" s="85" t="s">
        <v>260</v>
      </c>
      <c r="I13544" s="85">
        <v>1</v>
      </c>
      <c r="J13544" s="88">
        <v>3953830.307808863</v>
      </c>
      <c r="K13544" s="146">
        <v>9518530.0329057146</v>
      </c>
      <c r="L13544" s="147">
        <v>1.833877284278744E-2</v>
      </c>
      <c r="M13544" s="147">
        <v>436500.50932264398</v>
      </c>
      <c r="N13544" s="87">
        <v>46834878.86811278</v>
      </c>
      <c r="O13544" s="88">
        <v>3517134.353977487</v>
      </c>
      <c r="P13544" s="89">
        <v>75.096475937981026</v>
      </c>
    </row>
    <row r="13545" spans="1:16">
      <c r="A13545" s="75" t="s">
        <v>25235</v>
      </c>
      <c r="B13545" s="85">
        <v>13541</v>
      </c>
      <c r="C13545" s="85">
        <v>15521</v>
      </c>
      <c r="D13545" s="85">
        <v>13541</v>
      </c>
      <c r="E13545" s="86" t="s">
        <v>25236</v>
      </c>
      <c r="F13545" s="85" t="s">
        <v>55</v>
      </c>
      <c r="G13545" s="86" t="s">
        <v>17982</v>
      </c>
      <c r="H13545" s="85" t="s">
        <v>260</v>
      </c>
      <c r="I13545" s="85">
        <v>1</v>
      </c>
      <c r="J13545" s="88">
        <v>3953830.307808863</v>
      </c>
      <c r="K13545" s="146">
        <v>9518530.0329057146</v>
      </c>
      <c r="L13545" s="147">
        <v>1.833877284278744E-2</v>
      </c>
      <c r="M13545" s="147">
        <v>436500.50932264398</v>
      </c>
      <c r="N13545" s="87">
        <v>46834878.86811278</v>
      </c>
      <c r="O13545" s="88">
        <v>3517134.353977487</v>
      </c>
      <c r="P13545" s="89">
        <v>75.096475937981026</v>
      </c>
    </row>
    <row r="13546" spans="1:16">
      <c r="A13546" s="75" t="s">
        <v>17983</v>
      </c>
      <c r="B13546" s="85">
        <v>13542</v>
      </c>
      <c r="C13546" s="85">
        <v>11807</v>
      </c>
      <c r="D13546" s="85">
        <v>13542</v>
      </c>
      <c r="E13546" s="86" t="s">
        <v>17984</v>
      </c>
      <c r="F13546" s="85" t="s">
        <v>55</v>
      </c>
      <c r="G13546" s="86" t="s">
        <v>17985</v>
      </c>
      <c r="H13546" s="85" t="s">
        <v>260</v>
      </c>
      <c r="I13546" s="85">
        <v>1</v>
      </c>
      <c r="J13546" s="88">
        <v>4212580.041692188</v>
      </c>
      <c r="K13546" s="146">
        <v>7673647.5783474213</v>
      </c>
      <c r="L13546" s="147">
        <v>3.1258689623167933E-2</v>
      </c>
      <c r="M13546" s="147">
        <v>319193.9760101164</v>
      </c>
      <c r="N13546" s="87">
        <v>54584269.019962892</v>
      </c>
      <c r="O13546" s="88">
        <v>3739357.6453745971</v>
      </c>
      <c r="P13546" s="89">
        <v>68.506141284167725</v>
      </c>
    </row>
    <row r="13547" spans="1:16">
      <c r="A13547" s="75" t="s">
        <v>25237</v>
      </c>
      <c r="B13547" s="85">
        <v>13543</v>
      </c>
      <c r="C13547" s="85">
        <v>15522</v>
      </c>
      <c r="D13547" s="85">
        <v>13543</v>
      </c>
      <c r="E13547" s="86" t="s">
        <v>25238</v>
      </c>
      <c r="F13547" s="85" t="s">
        <v>55</v>
      </c>
      <c r="G13547" s="86" t="s">
        <v>17985</v>
      </c>
      <c r="H13547" s="85" t="s">
        <v>260</v>
      </c>
      <c r="I13547" s="85">
        <v>1</v>
      </c>
      <c r="J13547" s="88">
        <v>4212580.041692188</v>
      </c>
      <c r="K13547" s="146">
        <v>7673647.5783474213</v>
      </c>
      <c r="L13547" s="147">
        <v>3.1258689623167933E-2</v>
      </c>
      <c r="M13547" s="147">
        <v>319193.9760101164</v>
      </c>
      <c r="N13547" s="87">
        <v>54584269.019962892</v>
      </c>
      <c r="O13547" s="88">
        <v>3739357.6453745971</v>
      </c>
      <c r="P13547" s="89">
        <v>68.506141284167725</v>
      </c>
    </row>
    <row r="13548" spans="1:16">
      <c r="A13548" s="75" t="s">
        <v>17986</v>
      </c>
      <c r="B13548" s="85">
        <v>13544</v>
      </c>
      <c r="C13548" s="85">
        <v>11808</v>
      </c>
      <c r="D13548" s="85">
        <v>13544</v>
      </c>
      <c r="E13548" s="86" t="s">
        <v>17987</v>
      </c>
      <c r="F13548" s="85" t="s">
        <v>55</v>
      </c>
      <c r="G13548" s="86" t="s">
        <v>17988</v>
      </c>
      <c r="H13548" s="85" t="s">
        <v>646</v>
      </c>
      <c r="I13548" s="85">
        <v>1</v>
      </c>
      <c r="J13548" s="88">
        <v>999.22463278337568</v>
      </c>
      <c r="K13548" s="146">
        <v>1881.933662055962</v>
      </c>
      <c r="L13548" s="147">
        <v>4.4461372378415873E-6</v>
      </c>
      <c r="M13548" s="147">
        <v>135.77345837084991</v>
      </c>
      <c r="N13548" s="87">
        <v>13800.85805111035</v>
      </c>
      <c r="O13548" s="88">
        <v>895.76484274230506</v>
      </c>
      <c r="P13548" s="89">
        <v>64.906460121893375</v>
      </c>
    </row>
    <row r="13549" spans="1:16">
      <c r="A13549" s="75" t="s">
        <v>25239</v>
      </c>
      <c r="B13549" s="85">
        <v>13545</v>
      </c>
      <c r="C13549" s="85">
        <v>15523</v>
      </c>
      <c r="D13549" s="85">
        <v>13545</v>
      </c>
      <c r="E13549" s="86" t="s">
        <v>25240</v>
      </c>
      <c r="F13549" s="85" t="s">
        <v>55</v>
      </c>
      <c r="G13549" s="86" t="s">
        <v>17988</v>
      </c>
      <c r="H13549" s="85" t="s">
        <v>646</v>
      </c>
      <c r="I13549" s="85">
        <v>1</v>
      </c>
      <c r="J13549" s="88">
        <v>999.22463278337568</v>
      </c>
      <c r="K13549" s="146">
        <v>1881.933662055962</v>
      </c>
      <c r="L13549" s="147">
        <v>4.4461372378415873E-6</v>
      </c>
      <c r="M13549" s="147">
        <v>135.77345837084991</v>
      </c>
      <c r="N13549" s="87">
        <v>13800.85805111035</v>
      </c>
      <c r="O13549" s="88">
        <v>895.76484274230506</v>
      </c>
      <c r="P13549" s="89">
        <v>64.906460121893375</v>
      </c>
    </row>
    <row r="13550" spans="1:16">
      <c r="A13550" s="75" t="s">
        <v>17989</v>
      </c>
      <c r="B13550" s="85">
        <v>13546</v>
      </c>
      <c r="C13550" s="85">
        <v>11809</v>
      </c>
      <c r="D13550" s="85">
        <v>13546</v>
      </c>
      <c r="E13550" s="86" t="s">
        <v>17990</v>
      </c>
      <c r="F13550" s="85" t="s">
        <v>55</v>
      </c>
      <c r="G13550" s="86" t="s">
        <v>17991</v>
      </c>
      <c r="H13550" s="85" t="s">
        <v>3007</v>
      </c>
      <c r="I13550" s="85">
        <v>1</v>
      </c>
      <c r="J13550" s="88">
        <v>2.8221492118638291E-2</v>
      </c>
      <c r="K13550" s="146">
        <v>5.5262715973009913E-2</v>
      </c>
      <c r="L13550" s="147">
        <v>1.4754923210463149E-10</v>
      </c>
      <c r="M13550" s="147">
        <v>1.739787219002521E-3</v>
      </c>
      <c r="N13550" s="87">
        <v>0.39306422892900028</v>
      </c>
      <c r="O13550" s="88">
        <v>2.4847916126125542E-2</v>
      </c>
      <c r="P13550" s="89">
        <v>63.215918156250886</v>
      </c>
    </row>
    <row r="13551" spans="1:16">
      <c r="A13551" s="75" t="s">
        <v>25245</v>
      </c>
      <c r="B13551" s="85">
        <v>13547</v>
      </c>
      <c r="C13551" s="85">
        <v>15528</v>
      </c>
      <c r="D13551" s="85">
        <v>13547</v>
      </c>
      <c r="E13551" s="86" t="s">
        <v>25246</v>
      </c>
      <c r="F13551" s="85" t="s">
        <v>509</v>
      </c>
      <c r="G13551" s="86" t="s">
        <v>17991</v>
      </c>
      <c r="H13551" s="85" t="s">
        <v>3007</v>
      </c>
      <c r="I13551" s="85">
        <v>1</v>
      </c>
      <c r="J13551" s="88">
        <v>1.406199610555643E-2</v>
      </c>
      <c r="K13551" s="146">
        <v>3.8554317428333651E-2</v>
      </c>
      <c r="L13551" s="147">
        <v>8.8616881401651727E-11</v>
      </c>
      <c r="M13551" s="147">
        <v>1.161839443395387E-3</v>
      </c>
      <c r="N13551" s="87">
        <v>0.19005105079986839</v>
      </c>
      <c r="O13551" s="88">
        <v>1.227877242083791E-2</v>
      </c>
      <c r="P13551" s="89">
        <v>64.60775864779599</v>
      </c>
    </row>
    <row r="13552" spans="1:16">
      <c r="A13552" s="75" t="s">
        <v>25247</v>
      </c>
      <c r="B13552" s="85">
        <v>13548</v>
      </c>
      <c r="C13552" s="85">
        <v>15529</v>
      </c>
      <c r="D13552" s="85">
        <v>13548</v>
      </c>
      <c r="E13552" s="86" t="s">
        <v>25246</v>
      </c>
      <c r="F13552" s="85" t="s">
        <v>32</v>
      </c>
      <c r="G13552" s="86" t="s">
        <v>17991</v>
      </c>
      <c r="H13552" s="85" t="s">
        <v>3007</v>
      </c>
      <c r="I13552" s="85">
        <v>1</v>
      </c>
      <c r="J13552" s="88">
        <v>1.4450011014890169E-2</v>
      </c>
      <c r="K13552" s="146">
        <v>4.0475993883883017E-2</v>
      </c>
      <c r="L13552" s="147">
        <v>9.1870527368009232E-11</v>
      </c>
      <c r="M13552" s="147">
        <v>1.220165651733936E-3</v>
      </c>
      <c r="N13552" s="87">
        <v>0.27860754457427411</v>
      </c>
      <c r="O13552" s="88">
        <v>1.251046093993421E-2</v>
      </c>
      <c r="P13552" s="89">
        <v>44.903525347997316</v>
      </c>
    </row>
    <row r="13553" spans="1:16">
      <c r="A13553" s="75" t="s">
        <v>25248</v>
      </c>
      <c r="B13553" s="85">
        <v>13549</v>
      </c>
      <c r="C13553" s="85">
        <v>15530</v>
      </c>
      <c r="D13553" s="85">
        <v>13549</v>
      </c>
      <c r="E13553" s="86" t="s">
        <v>25246</v>
      </c>
      <c r="F13553" s="85" t="s">
        <v>31</v>
      </c>
      <c r="G13553" s="86" t="s">
        <v>17991</v>
      </c>
      <c r="H13553" s="85" t="s">
        <v>3007</v>
      </c>
      <c r="I13553" s="85">
        <v>1</v>
      </c>
      <c r="J13553" s="88">
        <v>2.357106802296751E-2</v>
      </c>
      <c r="K13553" s="146">
        <v>5.1212488382357077E-2</v>
      </c>
      <c r="L13553" s="147">
        <v>1.3465494346613999E-10</v>
      </c>
      <c r="M13553" s="147">
        <v>1.7391039769429669E-3</v>
      </c>
      <c r="N13553" s="87">
        <v>0.42578868831020622</v>
      </c>
      <c r="O13553" s="88">
        <v>2.1002380970251072E-2</v>
      </c>
      <c r="P13553" s="89">
        <v>49.325831208906827</v>
      </c>
    </row>
    <row r="13554" spans="1:16">
      <c r="A13554" s="75" t="s">
        <v>25249</v>
      </c>
      <c r="B13554" s="85">
        <v>13550</v>
      </c>
      <c r="C13554" s="85">
        <v>15531</v>
      </c>
      <c r="D13554" s="85">
        <v>13550</v>
      </c>
      <c r="E13554" s="86" t="s">
        <v>25246</v>
      </c>
      <c r="F13554" s="85" t="s">
        <v>38</v>
      </c>
      <c r="G13554" s="86" t="s">
        <v>17991</v>
      </c>
      <c r="H13554" s="85" t="s">
        <v>3007</v>
      </c>
      <c r="I13554" s="85">
        <v>1</v>
      </c>
      <c r="J13554" s="88">
        <v>3.592979331692036E-2</v>
      </c>
      <c r="K13554" s="146">
        <v>6.8821108529698138E-2</v>
      </c>
      <c r="L13554" s="147">
        <v>1.8271002647354181E-10</v>
      </c>
      <c r="M13554" s="147">
        <v>2.1798028200049821E-3</v>
      </c>
      <c r="N13554" s="87">
        <v>0.47469799367081189</v>
      </c>
      <c r="O13554" s="88">
        <v>3.1648008010895817E-2</v>
      </c>
      <c r="P13554" s="89">
        <v>66.669774115040212</v>
      </c>
    </row>
    <row r="13555" spans="1:16">
      <c r="A13555" s="75" t="s">
        <v>25267</v>
      </c>
      <c r="B13555" s="85">
        <v>13551</v>
      </c>
      <c r="C13555" s="85">
        <v>15548</v>
      </c>
      <c r="D13555" s="85">
        <v>13551</v>
      </c>
      <c r="E13555" s="86" t="s">
        <v>25268</v>
      </c>
      <c r="F13555" s="85" t="s">
        <v>509</v>
      </c>
      <c r="G13555" s="86" t="s">
        <v>17991</v>
      </c>
      <c r="H13555" s="85" t="s">
        <v>3007</v>
      </c>
      <c r="I13555" s="85">
        <v>1</v>
      </c>
      <c r="J13555" s="88">
        <v>1.4545815169503149E-2</v>
      </c>
      <c r="K13555" s="146">
        <v>3.4847759197066917E-2</v>
      </c>
      <c r="L13555" s="147">
        <v>8.6086899843649258E-11</v>
      </c>
      <c r="M13555" s="147">
        <v>1.0181696542979331E-3</v>
      </c>
      <c r="N13555" s="87">
        <v>0.19258089727827751</v>
      </c>
      <c r="O13555" s="88">
        <v>1.266338841253473E-2</v>
      </c>
      <c r="P13555" s="89">
        <v>65.756202154548376</v>
      </c>
    </row>
    <row r="13556" spans="1:16">
      <c r="A13556" s="75" t="s">
        <v>25269</v>
      </c>
      <c r="B13556" s="85">
        <v>13552</v>
      </c>
      <c r="C13556" s="85">
        <v>15549</v>
      </c>
      <c r="D13556" s="85">
        <v>13552</v>
      </c>
      <c r="E13556" s="86" t="s">
        <v>25268</v>
      </c>
      <c r="F13556" s="85" t="s">
        <v>32</v>
      </c>
      <c r="G13556" s="86" t="s">
        <v>17991</v>
      </c>
      <c r="H13556" s="85" t="s">
        <v>3007</v>
      </c>
      <c r="I13556" s="85">
        <v>1</v>
      </c>
      <c r="J13556" s="88">
        <v>1.4779354388716019E-2</v>
      </c>
      <c r="K13556" s="146">
        <v>3.600438181185088E-2</v>
      </c>
      <c r="L13556" s="147">
        <v>8.8045211032987243E-11</v>
      </c>
      <c r="M13556" s="147">
        <v>1.053275153667588E-3</v>
      </c>
      <c r="N13556" s="87">
        <v>0.2458814636091334</v>
      </c>
      <c r="O13556" s="88">
        <v>1.2802837579432069E-2</v>
      </c>
      <c r="P13556" s="89">
        <v>52.069144991686557</v>
      </c>
    </row>
    <row r="13557" spans="1:16">
      <c r="A13557" s="75" t="s">
        <v>25270</v>
      </c>
      <c r="B13557" s="85">
        <v>13553</v>
      </c>
      <c r="C13557" s="85">
        <v>15550</v>
      </c>
      <c r="D13557" s="85">
        <v>13553</v>
      </c>
      <c r="E13557" s="86" t="s">
        <v>25268</v>
      </c>
      <c r="F13557" s="85" t="s">
        <v>31</v>
      </c>
      <c r="G13557" s="86" t="s">
        <v>17991</v>
      </c>
      <c r="H13557" s="85" t="s">
        <v>3007</v>
      </c>
      <c r="I13557" s="85">
        <v>1</v>
      </c>
      <c r="J13557" s="88">
        <v>2.02691551175594E-2</v>
      </c>
      <c r="K13557" s="146">
        <v>4.2466485411329358E-2</v>
      </c>
      <c r="L13557" s="147">
        <v>1.137963842216492E-10</v>
      </c>
      <c r="M13557" s="147">
        <v>1.365614830246126E-3</v>
      </c>
      <c r="N13557" s="87">
        <v>0.33446715597329529</v>
      </c>
      <c r="O13557" s="88">
        <v>1.7913972037908631E-2</v>
      </c>
      <c r="P13557" s="89">
        <v>53.559734395382392</v>
      </c>
    </row>
    <row r="13558" spans="1:16">
      <c r="A13558" s="75" t="s">
        <v>25271</v>
      </c>
      <c r="B13558" s="85">
        <v>13554</v>
      </c>
      <c r="C13558" s="85">
        <v>15551</v>
      </c>
      <c r="D13558" s="85">
        <v>13554</v>
      </c>
      <c r="E13558" s="86" t="s">
        <v>25268</v>
      </c>
      <c r="F13558" s="85" t="s">
        <v>38</v>
      </c>
      <c r="G13558" s="86" t="s">
        <v>17991</v>
      </c>
      <c r="H13558" s="85" t="s">
        <v>3007</v>
      </c>
      <c r="I13558" s="85">
        <v>1</v>
      </c>
      <c r="J13558" s="88">
        <v>2.7707650356239941E-2</v>
      </c>
      <c r="K13558" s="146">
        <v>5.3064798264016576E-2</v>
      </c>
      <c r="L13558" s="147">
        <v>1.4271987735243829E-10</v>
      </c>
      <c r="M13558" s="147">
        <v>1.6308635648719231E-3</v>
      </c>
      <c r="N13558" s="87">
        <v>0.36390479022753752</v>
      </c>
      <c r="O13558" s="88">
        <v>2.4321384143213009E-2</v>
      </c>
      <c r="P13558" s="89">
        <v>66.834470983483513</v>
      </c>
    </row>
    <row r="13559" spans="1:16">
      <c r="A13559" s="75" t="s">
        <v>17992</v>
      </c>
      <c r="B13559" s="85">
        <v>13555</v>
      </c>
      <c r="C13559" s="85">
        <v>11810</v>
      </c>
      <c r="D13559" s="85">
        <v>13555</v>
      </c>
      <c r="E13559" s="86" t="s">
        <v>17993</v>
      </c>
      <c r="F13559" s="85" t="s">
        <v>55</v>
      </c>
      <c r="G13559" s="86" t="s">
        <v>17994</v>
      </c>
      <c r="H13559" s="85" t="s">
        <v>3007</v>
      </c>
      <c r="I13559" s="85">
        <v>1</v>
      </c>
      <c r="J13559" s="88">
        <v>3.4672496813836447E-2</v>
      </c>
      <c r="K13559" s="146">
        <v>6.4317039903602866E-2</v>
      </c>
      <c r="L13559" s="147">
        <v>1.7649612031374549E-10</v>
      </c>
      <c r="M13559" s="147">
        <v>2.0499490780380341E-3</v>
      </c>
      <c r="N13559" s="87">
        <v>0.48609348042565642</v>
      </c>
      <c r="O13559" s="88">
        <v>3.0578190235482791E-2</v>
      </c>
      <c r="P13559" s="89">
        <v>62.90598715437708</v>
      </c>
    </row>
    <row r="13560" spans="1:16">
      <c r="A13560" s="75" t="s">
        <v>25254</v>
      </c>
      <c r="B13560" s="85">
        <v>13556</v>
      </c>
      <c r="C13560" s="85">
        <v>15536</v>
      </c>
      <c r="D13560" s="85">
        <v>13556</v>
      </c>
      <c r="E13560" s="86" t="s">
        <v>25255</v>
      </c>
      <c r="F13560" s="85" t="s">
        <v>509</v>
      </c>
      <c r="G13560" s="86" t="s">
        <v>17994</v>
      </c>
      <c r="H13560" s="85" t="s">
        <v>3007</v>
      </c>
      <c r="I13560" s="85">
        <v>1</v>
      </c>
      <c r="J13560" s="88">
        <v>1.4414454978483539E-2</v>
      </c>
      <c r="K13560" s="146">
        <v>3.9273464783805959E-2</v>
      </c>
      <c r="L13560" s="147">
        <v>9.1197567943724716E-11</v>
      </c>
      <c r="M13560" s="147">
        <v>1.176279956776609E-3</v>
      </c>
      <c r="N13560" s="87">
        <v>0.1940899386078761</v>
      </c>
      <c r="O13560" s="88">
        <v>1.257901771532011E-2</v>
      </c>
      <c r="P13560" s="89">
        <v>64.810251399655286</v>
      </c>
    </row>
    <row r="13561" spans="1:16">
      <c r="A13561" s="75" t="s">
        <v>25256</v>
      </c>
      <c r="B13561" s="85">
        <v>13557</v>
      </c>
      <c r="C13561" s="85">
        <v>15537</v>
      </c>
      <c r="D13561" s="85">
        <v>13557</v>
      </c>
      <c r="E13561" s="86" t="s">
        <v>25255</v>
      </c>
      <c r="F13561" s="85" t="s">
        <v>32</v>
      </c>
      <c r="G13561" s="86" t="s">
        <v>17994</v>
      </c>
      <c r="H13561" s="85" t="s">
        <v>3007</v>
      </c>
      <c r="I13561" s="85">
        <v>1</v>
      </c>
      <c r="J13561" s="88">
        <v>1.498355492269822E-2</v>
      </c>
      <c r="K13561" s="146">
        <v>4.209198009686365E-2</v>
      </c>
      <c r="L13561" s="147">
        <v>9.5969677709114468E-11</v>
      </c>
      <c r="M13561" s="147">
        <v>1.2618267775642931E-3</v>
      </c>
      <c r="N13561" s="87">
        <v>0.32397540036345579</v>
      </c>
      <c r="O13561" s="88">
        <v>1.2918834356694249E-2</v>
      </c>
      <c r="P13561" s="89">
        <v>39.875973120802058</v>
      </c>
    </row>
    <row r="13562" spans="1:16">
      <c r="A13562" s="75" t="s">
        <v>25257</v>
      </c>
      <c r="B13562" s="85">
        <v>13558</v>
      </c>
      <c r="C13562" s="85">
        <v>15538</v>
      </c>
      <c r="D13562" s="85">
        <v>13558</v>
      </c>
      <c r="E13562" s="86" t="s">
        <v>25255</v>
      </c>
      <c r="F13562" s="85" t="s">
        <v>31</v>
      </c>
      <c r="G13562" s="86" t="s">
        <v>17994</v>
      </c>
      <c r="H13562" s="85" t="s">
        <v>3007</v>
      </c>
      <c r="I13562" s="85">
        <v>1</v>
      </c>
      <c r="J13562" s="88">
        <v>2.836137342814932E-2</v>
      </c>
      <c r="K13562" s="146">
        <v>5.7839154427444361E-2</v>
      </c>
      <c r="L13562" s="147">
        <v>1.5872141283319291E-10</v>
      </c>
      <c r="M13562" s="147">
        <v>2.0229515818519128E-3</v>
      </c>
      <c r="N13562" s="87">
        <v>0.53984540606348963</v>
      </c>
      <c r="O13562" s="88">
        <v>2.5373900126788661E-2</v>
      </c>
      <c r="P13562" s="89">
        <v>47.002159955038145</v>
      </c>
    </row>
    <row r="13563" spans="1:16">
      <c r="A13563" s="75" t="s">
        <v>25258</v>
      </c>
      <c r="B13563" s="85">
        <v>13559</v>
      </c>
      <c r="C13563" s="85">
        <v>15539</v>
      </c>
      <c r="D13563" s="85">
        <v>13559</v>
      </c>
      <c r="E13563" s="86" t="s">
        <v>25255</v>
      </c>
      <c r="F13563" s="85" t="s">
        <v>38</v>
      </c>
      <c r="G13563" s="86" t="s">
        <v>17994</v>
      </c>
      <c r="H13563" s="85" t="s">
        <v>3007</v>
      </c>
      <c r="I13563" s="85">
        <v>1</v>
      </c>
      <c r="J13563" s="88">
        <v>4.6487867297753498E-2</v>
      </c>
      <c r="K13563" s="146">
        <v>8.3665648467986145E-2</v>
      </c>
      <c r="L13563" s="147">
        <v>2.2920361442102309E-10</v>
      </c>
      <c r="M13563" s="147">
        <v>2.6693228448343548E-3</v>
      </c>
      <c r="N13563" s="87">
        <v>0.61158049222317767</v>
      </c>
      <c r="O13563" s="88">
        <v>4.098779951370677E-2</v>
      </c>
      <c r="P13563" s="89">
        <v>67.019468467201406</v>
      </c>
    </row>
    <row r="13564" spans="1:16">
      <c r="A13564" s="75" t="s">
        <v>25276</v>
      </c>
      <c r="B13564" s="85">
        <v>13560</v>
      </c>
      <c r="C13564" s="85">
        <v>15556</v>
      </c>
      <c r="D13564" s="85">
        <v>13560</v>
      </c>
      <c r="E13564" s="86" t="s">
        <v>25277</v>
      </c>
      <c r="F13564" s="85" t="s">
        <v>509</v>
      </c>
      <c r="G13564" s="86" t="s">
        <v>17994</v>
      </c>
      <c r="H13564" s="85" t="s">
        <v>3007</v>
      </c>
      <c r="I13564" s="85">
        <v>1</v>
      </c>
      <c r="J13564" s="88">
        <v>1.4741155561237869E-2</v>
      </c>
      <c r="K13564" s="146">
        <v>3.5246326340422664E-2</v>
      </c>
      <c r="L13564" s="147">
        <v>8.7517172589761341E-11</v>
      </c>
      <c r="M13564" s="147">
        <v>1.0261729016479359E-3</v>
      </c>
      <c r="N13564" s="87">
        <v>0.19481933695788239</v>
      </c>
      <c r="O13564" s="88">
        <v>1.2829790900727431E-2</v>
      </c>
      <c r="P13564" s="89">
        <v>65.854812469159967</v>
      </c>
    </row>
    <row r="13565" spans="1:16">
      <c r="A13565" s="75" t="s">
        <v>25278</v>
      </c>
      <c r="B13565" s="85">
        <v>13561</v>
      </c>
      <c r="C13565" s="85">
        <v>15557</v>
      </c>
      <c r="D13565" s="85">
        <v>13561</v>
      </c>
      <c r="E13565" s="86" t="s">
        <v>25277</v>
      </c>
      <c r="F13565" s="85" t="s">
        <v>32</v>
      </c>
      <c r="G13565" s="86" t="s">
        <v>17994</v>
      </c>
      <c r="H13565" s="85" t="s">
        <v>3007</v>
      </c>
      <c r="I13565" s="85">
        <v>1</v>
      </c>
      <c r="J13565" s="88">
        <v>1.5075056054823489E-2</v>
      </c>
      <c r="K13565" s="146">
        <v>3.6899996603046228E-2</v>
      </c>
      <c r="L13565" s="147">
        <v>9.0317049522287138E-11</v>
      </c>
      <c r="M13565" s="147">
        <v>1.076364657904567E-3</v>
      </c>
      <c r="N13565" s="87">
        <v>0.27102531840395039</v>
      </c>
      <c r="O13565" s="88">
        <v>1.3029167030415871E-2</v>
      </c>
      <c r="P13565" s="89">
        <v>48.073615805134914</v>
      </c>
    </row>
    <row r="13566" spans="1:16">
      <c r="A13566" s="75" t="s">
        <v>25279</v>
      </c>
      <c r="B13566" s="85">
        <v>13562</v>
      </c>
      <c r="C13566" s="85">
        <v>15558</v>
      </c>
      <c r="D13566" s="85">
        <v>13562</v>
      </c>
      <c r="E13566" s="86" t="s">
        <v>25277</v>
      </c>
      <c r="F13566" s="85" t="s">
        <v>31</v>
      </c>
      <c r="G13566" s="86" t="s">
        <v>17994</v>
      </c>
      <c r="H13566" s="85" t="s">
        <v>3007</v>
      </c>
      <c r="I13566" s="85">
        <v>1</v>
      </c>
      <c r="J13566" s="88">
        <v>2.292404681203172E-2</v>
      </c>
      <c r="K13566" s="146">
        <v>4.6139128209033507E-2</v>
      </c>
      <c r="L13566" s="147">
        <v>1.271345462454621E-10</v>
      </c>
      <c r="M13566" s="147">
        <v>1.5229293613725659E-3</v>
      </c>
      <c r="N13566" s="87">
        <v>0.39767987563296753</v>
      </c>
      <c r="O13566" s="88">
        <v>2.0336763262944889E-2</v>
      </c>
      <c r="P13566" s="89">
        <v>51.138527516827097</v>
      </c>
    </row>
    <row r="13567" spans="1:16">
      <c r="A13567" s="75" t="s">
        <v>25280</v>
      </c>
      <c r="B13567" s="85">
        <v>13563</v>
      </c>
      <c r="C13567" s="85">
        <v>15559</v>
      </c>
      <c r="D13567" s="85">
        <v>13563</v>
      </c>
      <c r="E13567" s="86" t="s">
        <v>25277</v>
      </c>
      <c r="F13567" s="85" t="s">
        <v>38</v>
      </c>
      <c r="G13567" s="86" t="s">
        <v>17994</v>
      </c>
      <c r="H13567" s="85" t="s">
        <v>3007</v>
      </c>
      <c r="I13567" s="85">
        <v>1</v>
      </c>
      <c r="J13567" s="88">
        <v>3.3559165145050217E-2</v>
      </c>
      <c r="K13567" s="146">
        <v>6.1291965940589659E-2</v>
      </c>
      <c r="L13567" s="147">
        <v>1.6848763745275791E-10</v>
      </c>
      <c r="M13567" s="147">
        <v>1.9021662352176529E-3</v>
      </c>
      <c r="N13567" s="87">
        <v>0.43976805525698509</v>
      </c>
      <c r="O13567" s="88">
        <v>2.9497700221535288E-2</v>
      </c>
      <c r="P13567" s="89">
        <v>67.075586480009022</v>
      </c>
    </row>
    <row r="13568" spans="1:16">
      <c r="A13568" s="75" t="s">
        <v>17995</v>
      </c>
      <c r="B13568" s="85">
        <v>13564</v>
      </c>
      <c r="C13568" s="85">
        <v>11811</v>
      </c>
      <c r="D13568" s="85">
        <v>13564</v>
      </c>
      <c r="E13568" s="86" t="s">
        <v>17996</v>
      </c>
      <c r="F13568" s="85" t="s">
        <v>55</v>
      </c>
      <c r="G13568" s="86" t="s">
        <v>17997</v>
      </c>
      <c r="H13568" s="85" t="s">
        <v>3007</v>
      </c>
      <c r="I13568" s="85">
        <v>1</v>
      </c>
      <c r="J13568" s="88">
        <v>0.13305808637500099</v>
      </c>
      <c r="K13568" s="146">
        <v>0.20538245750829801</v>
      </c>
      <c r="L13568" s="147">
        <v>6.1042466871629362E-10</v>
      </c>
      <c r="M13568" s="147">
        <v>6.6831094378350976E-3</v>
      </c>
      <c r="N13568" s="87">
        <v>1.733939353226738</v>
      </c>
      <c r="O13568" s="88">
        <v>0.11756879316860749</v>
      </c>
      <c r="P13568" s="89">
        <v>67.804443650131319</v>
      </c>
    </row>
    <row r="13569" spans="1:16">
      <c r="A13569" s="75" t="s">
        <v>25241</v>
      </c>
      <c r="B13569" s="85">
        <v>13565</v>
      </c>
      <c r="C13569" s="85">
        <v>15524</v>
      </c>
      <c r="D13569" s="85">
        <v>13565</v>
      </c>
      <c r="E13569" s="86" t="s">
        <v>17997</v>
      </c>
      <c r="F13569" s="85" t="s">
        <v>509</v>
      </c>
      <c r="G13569" s="86" t="s">
        <v>17997</v>
      </c>
      <c r="H13569" s="85" t="s">
        <v>3007</v>
      </c>
      <c r="I13569" s="85">
        <v>1</v>
      </c>
      <c r="J13569" s="88">
        <v>1.7304417854327441E-2</v>
      </c>
      <c r="K13569" s="146">
        <v>4.5170065264640229E-2</v>
      </c>
      <c r="L13569" s="147">
        <v>1.123577340613826E-10</v>
      </c>
      <c r="M13569" s="147">
        <v>1.294683977175577E-3</v>
      </c>
      <c r="N13569" s="87">
        <v>0.2272065281489607</v>
      </c>
      <c r="O13569" s="88">
        <v>1.50408588586408E-2</v>
      </c>
      <c r="P13569" s="89">
        <v>66.199061185335935</v>
      </c>
    </row>
    <row r="13570" spans="1:16">
      <c r="A13570" s="75" t="s">
        <v>25242</v>
      </c>
      <c r="B13570" s="85">
        <v>13566</v>
      </c>
      <c r="C13570" s="85">
        <v>15525</v>
      </c>
      <c r="D13570" s="85">
        <v>13566</v>
      </c>
      <c r="E13570" s="86" t="s">
        <v>17997</v>
      </c>
      <c r="F13570" s="85" t="s">
        <v>32</v>
      </c>
      <c r="G13570" s="86" t="s">
        <v>17997</v>
      </c>
      <c r="H13570" s="85" t="s">
        <v>3007</v>
      </c>
      <c r="I13570" s="85">
        <v>1</v>
      </c>
      <c r="J13570" s="88">
        <v>1.935831238983908E-2</v>
      </c>
      <c r="K13570" s="146">
        <v>5.5342150604998669E-2</v>
      </c>
      <c r="L13570" s="147">
        <v>1.295803858462483E-10</v>
      </c>
      <c r="M13570" s="147">
        <v>1.6034243830258621E-3</v>
      </c>
      <c r="N13570" s="87">
        <v>0.69596608937210536</v>
      </c>
      <c r="O13570" s="88">
        <v>1.626726478239706E-2</v>
      </c>
      <c r="P13570" s="89">
        <v>23.373645685917321</v>
      </c>
    </row>
    <row r="13571" spans="1:16">
      <c r="A13571" s="75" t="s">
        <v>25243</v>
      </c>
      <c r="B13571" s="85">
        <v>13567</v>
      </c>
      <c r="C13571" s="85">
        <v>15526</v>
      </c>
      <c r="D13571" s="85">
        <v>13567</v>
      </c>
      <c r="E13571" s="86" t="s">
        <v>17997</v>
      </c>
      <c r="F13571" s="85" t="s">
        <v>31</v>
      </c>
      <c r="G13571" s="86" t="s">
        <v>17997</v>
      </c>
      <c r="H13571" s="85" t="s">
        <v>3007</v>
      </c>
      <c r="I13571" s="85">
        <v>1</v>
      </c>
      <c r="J13571" s="88">
        <v>6.7639161131316392E-2</v>
      </c>
      <c r="K13571" s="146">
        <v>0.11217405796348522</v>
      </c>
      <c r="L13571" s="147">
        <v>3.5605281336172062E-10</v>
      </c>
      <c r="M13571" s="147">
        <v>4.3503409699285492E-3</v>
      </c>
      <c r="N13571" s="87">
        <v>1.4750458091917751</v>
      </c>
      <c r="O13571" s="88">
        <v>6.121787808800061E-2</v>
      </c>
      <c r="P13571" s="89">
        <v>41.502357219362466</v>
      </c>
    </row>
    <row r="13572" spans="1:16">
      <c r="A13572" s="75" t="s">
        <v>25244</v>
      </c>
      <c r="B13572" s="85">
        <v>13568</v>
      </c>
      <c r="C13572" s="85">
        <v>15527</v>
      </c>
      <c r="D13572" s="85">
        <v>13568</v>
      </c>
      <c r="E13572" s="86" t="s">
        <v>17997</v>
      </c>
      <c r="F13572" s="85" t="s">
        <v>38</v>
      </c>
      <c r="G13572" s="86" t="s">
        <v>17997</v>
      </c>
      <c r="H13572" s="85" t="s">
        <v>3007</v>
      </c>
      <c r="I13572" s="85">
        <v>1</v>
      </c>
      <c r="J13572" s="88">
        <v>0.13305808637500099</v>
      </c>
      <c r="K13572" s="146">
        <v>0.20538245750829801</v>
      </c>
      <c r="L13572" s="147">
        <v>6.1042466871629362E-10</v>
      </c>
      <c r="M13572" s="147">
        <v>6.6831094378350976E-3</v>
      </c>
      <c r="N13572" s="87">
        <v>1.733939353226738</v>
      </c>
      <c r="O13572" s="88">
        <v>0.11756879316860749</v>
      </c>
      <c r="P13572" s="89">
        <v>67.804443650131319</v>
      </c>
    </row>
    <row r="13573" spans="1:16">
      <c r="A13573" s="75" t="s">
        <v>17998</v>
      </c>
      <c r="B13573" s="85">
        <v>13569</v>
      </c>
      <c r="C13573" s="85">
        <v>11812</v>
      </c>
      <c r="D13573" s="85">
        <v>13569</v>
      </c>
      <c r="E13573" s="86" t="s">
        <v>17999</v>
      </c>
      <c r="F13573" s="85" t="s">
        <v>55</v>
      </c>
      <c r="G13573" s="86" t="s">
        <v>18000</v>
      </c>
      <c r="H13573" s="85" t="s">
        <v>3007</v>
      </c>
      <c r="I13573" s="85">
        <v>1</v>
      </c>
      <c r="J13573" s="88">
        <v>1.729848507286029E-2</v>
      </c>
      <c r="K13573" s="146">
        <v>4.2625686918370945E-2</v>
      </c>
      <c r="L13573" s="147">
        <v>1.00665103318583E-10</v>
      </c>
      <c r="M13573" s="147">
        <v>1.315971169384532E-3</v>
      </c>
      <c r="N13573" s="87">
        <v>0.23314825378681769</v>
      </c>
      <c r="O13573" s="88">
        <v>1.5166542287126369E-2</v>
      </c>
      <c r="P13573" s="89">
        <v>65.051065323414804</v>
      </c>
    </row>
    <row r="13574" spans="1:16">
      <c r="A13574" s="75" t="s">
        <v>25250</v>
      </c>
      <c r="B13574" s="85">
        <v>13570</v>
      </c>
      <c r="C13574" s="85">
        <v>15532</v>
      </c>
      <c r="D13574" s="85">
        <v>13570</v>
      </c>
      <c r="E13574" s="86" t="s">
        <v>18000</v>
      </c>
      <c r="F13574" s="85" t="s">
        <v>509</v>
      </c>
      <c r="G13574" s="86" t="s">
        <v>18000</v>
      </c>
      <c r="H13574" s="85" t="s">
        <v>3007</v>
      </c>
      <c r="I13574" s="85">
        <v>1</v>
      </c>
      <c r="J13574" s="88">
        <v>1.3440029455504449E-2</v>
      </c>
      <c r="K13574" s="146">
        <v>3.728527384358226E-2</v>
      </c>
      <c r="L13574" s="147">
        <v>8.4062872163419116E-11</v>
      </c>
      <c r="M13574" s="147">
        <v>1.136356987362547E-3</v>
      </c>
      <c r="N13574" s="87">
        <v>0.18292382628422521</v>
      </c>
      <c r="O13574" s="88">
        <v>1.1748944476794089E-2</v>
      </c>
      <c r="P13574" s="89">
        <v>64.228617536890454</v>
      </c>
    </row>
    <row r="13575" spans="1:16">
      <c r="A13575" s="75" t="s">
        <v>25251</v>
      </c>
      <c r="B13575" s="85">
        <v>13571</v>
      </c>
      <c r="C13575" s="85">
        <v>15533</v>
      </c>
      <c r="D13575" s="85">
        <v>13571</v>
      </c>
      <c r="E13575" s="86" t="s">
        <v>18000</v>
      </c>
      <c r="F13575" s="85" t="s">
        <v>32</v>
      </c>
      <c r="G13575" s="86" t="s">
        <v>18000</v>
      </c>
      <c r="H13575" s="85" t="s">
        <v>3007</v>
      </c>
      <c r="I13575" s="85">
        <v>1</v>
      </c>
      <c r="J13575" s="88">
        <v>1.35084926066882E-2</v>
      </c>
      <c r="K13575" s="146">
        <v>3.7624343354927592E-2</v>
      </c>
      <c r="L13575" s="147">
        <v>8.4636960556247834E-11</v>
      </c>
      <c r="M13575" s="147">
        <v>1.146648334224225E-3</v>
      </c>
      <c r="N13575" s="87">
        <v>0.1985491449916634</v>
      </c>
      <c r="O13575" s="88">
        <v>1.178982467425267E-2</v>
      </c>
      <c r="P13575" s="89">
        <v>59.379881362610227</v>
      </c>
    </row>
    <row r="13576" spans="1:16">
      <c r="A13576" s="75" t="s">
        <v>25252</v>
      </c>
      <c r="B13576" s="85">
        <v>13572</v>
      </c>
      <c r="C13576" s="85">
        <v>15534</v>
      </c>
      <c r="D13576" s="85">
        <v>13572</v>
      </c>
      <c r="E13576" s="86" t="s">
        <v>18000</v>
      </c>
      <c r="F13576" s="85" t="s">
        <v>31</v>
      </c>
      <c r="G13576" s="86" t="s">
        <v>18000</v>
      </c>
      <c r="H13576" s="85" t="s">
        <v>3007</v>
      </c>
      <c r="I13576" s="85">
        <v>1</v>
      </c>
      <c r="J13576" s="88">
        <v>1.511785423140413E-2</v>
      </c>
      <c r="K13576" s="146">
        <v>3.9518740266877156E-2</v>
      </c>
      <c r="L13576" s="147">
        <v>9.2186041473430429E-11</v>
      </c>
      <c r="M13576" s="147">
        <v>1.238212220454313E-3</v>
      </c>
      <c r="N13576" s="87">
        <v>0.22451846898565209</v>
      </c>
      <c r="O13576" s="88">
        <v>1.328817845110615E-2</v>
      </c>
      <c r="P13576" s="89">
        <v>59.185235455865033</v>
      </c>
    </row>
    <row r="13577" spans="1:16">
      <c r="A13577" s="75" t="s">
        <v>25253</v>
      </c>
      <c r="B13577" s="85">
        <v>13573</v>
      </c>
      <c r="C13577" s="85">
        <v>15535</v>
      </c>
      <c r="D13577" s="85">
        <v>13573</v>
      </c>
      <c r="E13577" s="86" t="s">
        <v>18000</v>
      </c>
      <c r="F13577" s="85" t="s">
        <v>38</v>
      </c>
      <c r="G13577" s="86" t="s">
        <v>18000</v>
      </c>
      <c r="H13577" s="85" t="s">
        <v>3007</v>
      </c>
      <c r="I13577" s="85">
        <v>1</v>
      </c>
      <c r="J13577" s="88">
        <v>1.729848507286029E-2</v>
      </c>
      <c r="K13577" s="146">
        <v>4.2625686918370945E-2</v>
      </c>
      <c r="L13577" s="147">
        <v>1.00665103318583E-10</v>
      </c>
      <c r="M13577" s="147">
        <v>1.315971169384532E-3</v>
      </c>
      <c r="N13577" s="87">
        <v>0.23314825378681769</v>
      </c>
      <c r="O13577" s="88">
        <v>1.5166542287126369E-2</v>
      </c>
      <c r="P13577" s="89">
        <v>65.051065323414804</v>
      </c>
    </row>
    <row r="13578" spans="1:16">
      <c r="A13578" s="75" t="s">
        <v>18001</v>
      </c>
      <c r="B13578" s="85">
        <v>13574</v>
      </c>
      <c r="C13578" s="85">
        <v>11813</v>
      </c>
      <c r="D13578" s="85">
        <v>13574</v>
      </c>
      <c r="E13578" s="86" t="s">
        <v>18002</v>
      </c>
      <c r="F13578" s="85" t="s">
        <v>55</v>
      </c>
      <c r="G13578" s="86" t="s">
        <v>18003</v>
      </c>
      <c r="H13578" s="85" t="s">
        <v>3007</v>
      </c>
      <c r="I13578" s="85">
        <v>1</v>
      </c>
      <c r="J13578" s="88">
        <v>4.9232168190692149E-2</v>
      </c>
      <c r="K13578" s="146">
        <v>8.7524106391454304E-2</v>
      </c>
      <c r="L13578" s="147">
        <v>2.4128843170415811E-10</v>
      </c>
      <c r="M13578" s="147">
        <v>2.7965610365433078E-3</v>
      </c>
      <c r="N13578" s="87">
        <v>0.64715959156334746</v>
      </c>
      <c r="O13578" s="88">
        <v>4.3415439082017657E-2</v>
      </c>
      <c r="P13578" s="89">
        <v>67.086140185512377</v>
      </c>
    </row>
    <row r="13579" spans="1:16">
      <c r="A13579" s="75" t="s">
        <v>25259</v>
      </c>
      <c r="B13579" s="85">
        <v>13575</v>
      </c>
      <c r="C13579" s="85">
        <v>15540</v>
      </c>
      <c r="D13579" s="85">
        <v>13575</v>
      </c>
      <c r="E13579" s="86" t="s">
        <v>18003</v>
      </c>
      <c r="F13579" s="85" t="s">
        <v>509</v>
      </c>
      <c r="G13579" s="86" t="s">
        <v>18003</v>
      </c>
      <c r="H13579" s="85" t="s">
        <v>3007</v>
      </c>
      <c r="I13579" s="85">
        <v>1</v>
      </c>
      <c r="J13579" s="88">
        <v>1.4506067634490111E-2</v>
      </c>
      <c r="K13579" s="146">
        <v>3.9460388718356838E-2</v>
      </c>
      <c r="L13579" s="147">
        <v>9.1868351307684873E-11</v>
      </c>
      <c r="M13579" s="147">
        <v>1.1800333983454511E-3</v>
      </c>
      <c r="N13579" s="87">
        <v>0.19513974404001411</v>
      </c>
      <c r="O13579" s="88">
        <v>1.2657058789027681E-2</v>
      </c>
      <c r="P13579" s="89">
        <v>64.861511688937668</v>
      </c>
    </row>
    <row r="13580" spans="1:16">
      <c r="A13580" s="75" t="s">
        <v>25260</v>
      </c>
      <c r="B13580" s="85">
        <v>13576</v>
      </c>
      <c r="C13580" s="85">
        <v>15541</v>
      </c>
      <c r="D13580" s="85">
        <v>13576</v>
      </c>
      <c r="E13580" s="86" t="s">
        <v>18003</v>
      </c>
      <c r="F13580" s="85" t="s">
        <v>32</v>
      </c>
      <c r="G13580" s="86" t="s">
        <v>18003</v>
      </c>
      <c r="H13580" s="85" t="s">
        <v>3007</v>
      </c>
      <c r="I13580" s="85">
        <v>1</v>
      </c>
      <c r="J13580" s="88">
        <v>1.5122235995143601E-2</v>
      </c>
      <c r="K13580" s="146">
        <v>4.2512014320464385E-2</v>
      </c>
      <c r="L13580" s="147">
        <v>9.7035146843144589E-11</v>
      </c>
      <c r="M13580" s="147">
        <v>1.2726555201005381E-3</v>
      </c>
      <c r="N13580" s="87">
        <v>0.33576761240695763</v>
      </c>
      <c r="O13580" s="88">
        <v>1.302498056615457E-2</v>
      </c>
      <c r="P13580" s="89">
        <v>38.791652574185775</v>
      </c>
    </row>
    <row r="13581" spans="1:16">
      <c r="A13581" s="75" t="s">
        <v>25261</v>
      </c>
      <c r="B13581" s="85">
        <v>13577</v>
      </c>
      <c r="C13581" s="85">
        <v>15542</v>
      </c>
      <c r="D13581" s="85">
        <v>13577</v>
      </c>
      <c r="E13581" s="86" t="s">
        <v>18003</v>
      </c>
      <c r="F13581" s="85" t="s">
        <v>31</v>
      </c>
      <c r="G13581" s="86" t="s">
        <v>18003</v>
      </c>
      <c r="H13581" s="85" t="s">
        <v>3007</v>
      </c>
      <c r="I13581" s="85">
        <v>1</v>
      </c>
      <c r="J13581" s="88">
        <v>2.9606490617586859E-2</v>
      </c>
      <c r="K13581" s="146">
        <v>5.9561586528010482E-2</v>
      </c>
      <c r="L13581" s="147">
        <v>1.6497687509778649E-10</v>
      </c>
      <c r="M13581" s="147">
        <v>2.096730496171346E-3</v>
      </c>
      <c r="N13581" s="87">
        <v>0.56949152835285888</v>
      </c>
      <c r="O13581" s="88">
        <v>2.65101645578357E-2</v>
      </c>
      <c r="P13581" s="89">
        <v>46.550586335342132</v>
      </c>
    </row>
    <row r="13582" spans="1:16">
      <c r="A13582" s="75" t="s">
        <v>25262</v>
      </c>
      <c r="B13582" s="85">
        <v>13578</v>
      </c>
      <c r="C13582" s="85">
        <v>15543</v>
      </c>
      <c r="D13582" s="85">
        <v>13578</v>
      </c>
      <c r="E13582" s="86" t="s">
        <v>18003</v>
      </c>
      <c r="F13582" s="85" t="s">
        <v>38</v>
      </c>
      <c r="G13582" s="86" t="s">
        <v>18003</v>
      </c>
      <c r="H13582" s="85" t="s">
        <v>3007</v>
      </c>
      <c r="I13582" s="85">
        <v>1</v>
      </c>
      <c r="J13582" s="88">
        <v>4.9232168190692177E-2</v>
      </c>
      <c r="K13582" s="146">
        <v>8.7524106391454304E-2</v>
      </c>
      <c r="L13582" s="147">
        <v>2.4128843170415811E-10</v>
      </c>
      <c r="M13582" s="147">
        <v>2.7965610365433091E-3</v>
      </c>
      <c r="N13582" s="87">
        <v>0.64715959156334746</v>
      </c>
      <c r="O13582" s="88">
        <v>4.3415439082017677E-2</v>
      </c>
      <c r="P13582" s="89">
        <v>67.086140185512406</v>
      </c>
    </row>
    <row r="13583" spans="1:16">
      <c r="A13583" s="75" t="s">
        <v>18004</v>
      </c>
      <c r="B13583" s="85">
        <v>13579</v>
      </c>
      <c r="C13583" s="85">
        <v>11814</v>
      </c>
      <c r="D13583" s="85">
        <v>13579</v>
      </c>
      <c r="E13583" s="86" t="s">
        <v>18005</v>
      </c>
      <c r="F13583" s="85" t="s">
        <v>55</v>
      </c>
      <c r="G13583" s="86" t="s">
        <v>18006</v>
      </c>
      <c r="H13583" s="85" t="s">
        <v>3007</v>
      </c>
      <c r="I13583" s="85">
        <v>1</v>
      </c>
      <c r="J13583" s="88">
        <v>8.1950337557202199E-2</v>
      </c>
      <c r="K13583" s="146">
        <v>0.12932944065774385</v>
      </c>
      <c r="L13583" s="147">
        <v>3.8158324887871128E-10</v>
      </c>
      <c r="M13583" s="147">
        <v>4.1457996823522679E-3</v>
      </c>
      <c r="N13583" s="87">
        <v>1.067146173621992</v>
      </c>
      <c r="O13583" s="88">
        <v>7.2305077942752038E-2</v>
      </c>
      <c r="P13583" s="89">
        <v>67.755551891585739</v>
      </c>
    </row>
    <row r="13584" spans="1:16">
      <c r="A13584" s="75" t="s">
        <v>25263</v>
      </c>
      <c r="B13584" s="85">
        <v>13580</v>
      </c>
      <c r="C13584" s="85">
        <v>15544</v>
      </c>
      <c r="D13584" s="85">
        <v>13580</v>
      </c>
      <c r="E13584" s="86" t="s">
        <v>18006</v>
      </c>
      <c r="F13584" s="85" t="s">
        <v>509</v>
      </c>
      <c r="G13584" s="86" t="s">
        <v>18006</v>
      </c>
      <c r="H13584" s="85" t="s">
        <v>3007</v>
      </c>
      <c r="I13584" s="85">
        <v>1</v>
      </c>
      <c r="J13584" s="88">
        <v>1.635659206215391E-2</v>
      </c>
      <c r="K13584" s="146">
        <v>3.8542418386337735E-2</v>
      </c>
      <c r="L13584" s="147">
        <v>9.9345319240928881E-11</v>
      </c>
      <c r="M13584" s="147">
        <v>1.0923585879785409E-3</v>
      </c>
      <c r="N13584" s="87">
        <v>0.2133309060779183</v>
      </c>
      <c r="O13584" s="88">
        <v>1.4205915167104311E-2</v>
      </c>
      <c r="P13584" s="89">
        <v>66.590985002030848</v>
      </c>
    </row>
    <row r="13585" spans="1:16">
      <c r="A13585" s="75" t="s">
        <v>25264</v>
      </c>
      <c r="B13585" s="85">
        <v>13581</v>
      </c>
      <c r="C13585" s="85">
        <v>15545</v>
      </c>
      <c r="D13585" s="85">
        <v>13581</v>
      </c>
      <c r="E13585" s="86" t="s">
        <v>18006</v>
      </c>
      <c r="F13585" s="85" t="s">
        <v>32</v>
      </c>
      <c r="G13585" s="86" t="s">
        <v>18006</v>
      </c>
      <c r="H13585" s="85" t="s">
        <v>3007</v>
      </c>
      <c r="I13585" s="85">
        <v>1</v>
      </c>
      <c r="J13585" s="88">
        <v>1.7520465632277219E-2</v>
      </c>
      <c r="K13585" s="146">
        <v>4.4306600079207524E-2</v>
      </c>
      <c r="L13585" s="147">
        <v>1.091048219190198E-10</v>
      </c>
      <c r="M13585" s="147">
        <v>1.2673114846270359E-3</v>
      </c>
      <c r="N13585" s="87">
        <v>0.47896132410436681</v>
      </c>
      <c r="O13585" s="88">
        <v>1.4900878523899571E-2</v>
      </c>
      <c r="P13585" s="89">
        <v>31.110817876085196</v>
      </c>
    </row>
    <row r="13586" spans="1:16">
      <c r="A13586" s="75" t="s">
        <v>25265</v>
      </c>
      <c r="B13586" s="85">
        <v>13582</v>
      </c>
      <c r="C13586" s="85">
        <v>15546</v>
      </c>
      <c r="D13586" s="85">
        <v>13582</v>
      </c>
      <c r="E13586" s="86" t="s">
        <v>18006</v>
      </c>
      <c r="F13586" s="85" t="s">
        <v>31</v>
      </c>
      <c r="G13586" s="86" t="s">
        <v>18006</v>
      </c>
      <c r="H13586" s="85" t="s">
        <v>3007</v>
      </c>
      <c r="I13586" s="85">
        <v>1</v>
      </c>
      <c r="J13586" s="88">
        <v>4.4879613252447839E-2</v>
      </c>
      <c r="K13586" s="146">
        <v>7.6511347582350092E-2</v>
      </c>
      <c r="L13586" s="147">
        <v>2.3743919751112082E-10</v>
      </c>
      <c r="M13586" s="147">
        <v>2.8238975505385602E-3</v>
      </c>
      <c r="N13586" s="87">
        <v>0.92043983200218005</v>
      </c>
      <c r="O13586" s="88">
        <v>4.0372892730408373E-2</v>
      </c>
      <c r="P13586" s="89">
        <v>43.862609294718958</v>
      </c>
    </row>
    <row r="13587" spans="1:16">
      <c r="A13587" s="75" t="s">
        <v>25266</v>
      </c>
      <c r="B13587" s="85">
        <v>13583</v>
      </c>
      <c r="C13587" s="85">
        <v>15547</v>
      </c>
      <c r="D13587" s="85">
        <v>13583</v>
      </c>
      <c r="E13587" s="86" t="s">
        <v>18006</v>
      </c>
      <c r="F13587" s="85" t="s">
        <v>38</v>
      </c>
      <c r="G13587" s="86" t="s">
        <v>18006</v>
      </c>
      <c r="H13587" s="85" t="s">
        <v>3007</v>
      </c>
      <c r="I13587" s="85">
        <v>1</v>
      </c>
      <c r="J13587" s="88">
        <v>8.1950337557202199E-2</v>
      </c>
      <c r="K13587" s="146">
        <v>0.12932944065774385</v>
      </c>
      <c r="L13587" s="147">
        <v>3.8158324887871128E-10</v>
      </c>
      <c r="M13587" s="147">
        <v>4.1457996823522679E-3</v>
      </c>
      <c r="N13587" s="87">
        <v>1.067146173621992</v>
      </c>
      <c r="O13587" s="88">
        <v>7.2305077942752038E-2</v>
      </c>
      <c r="P13587" s="89">
        <v>67.755551891585739</v>
      </c>
    </row>
    <row r="13588" spans="1:16">
      <c r="A13588" s="75" t="s">
        <v>18007</v>
      </c>
      <c r="B13588" s="85">
        <v>13584</v>
      </c>
      <c r="C13588" s="85">
        <v>11815</v>
      </c>
      <c r="D13588" s="85">
        <v>13584</v>
      </c>
      <c r="E13588" s="86" t="s">
        <v>18008</v>
      </c>
      <c r="F13588" s="85" t="s">
        <v>55</v>
      </c>
      <c r="G13588" s="86" t="s">
        <v>18009</v>
      </c>
      <c r="H13588" s="85" t="s">
        <v>3007</v>
      </c>
      <c r="I13588" s="85">
        <v>1</v>
      </c>
      <c r="J13588" s="88">
        <v>1.6885458204619699E-2</v>
      </c>
      <c r="K13588" s="146">
        <v>3.784891098133638E-2</v>
      </c>
      <c r="L13588" s="147">
        <v>9.506321729310161E-11</v>
      </c>
      <c r="M13588" s="147">
        <v>1.129097828016259E-3</v>
      </c>
      <c r="N13588" s="87">
        <v>0.22359807290231229</v>
      </c>
      <c r="O13588" s="88">
        <v>1.474795072316097E-2</v>
      </c>
      <c r="P13588" s="89">
        <v>65.957414264496805</v>
      </c>
    </row>
    <row r="13589" spans="1:16">
      <c r="A13589" s="75" t="s">
        <v>25272</v>
      </c>
      <c r="B13589" s="85">
        <v>13585</v>
      </c>
      <c r="C13589" s="85">
        <v>15552</v>
      </c>
      <c r="D13589" s="85">
        <v>13585</v>
      </c>
      <c r="E13589" s="86" t="s">
        <v>18009</v>
      </c>
      <c r="F13589" s="85" t="s">
        <v>509</v>
      </c>
      <c r="G13589" s="86" t="s">
        <v>18009</v>
      </c>
      <c r="H13589" s="85" t="s">
        <v>3007</v>
      </c>
      <c r="I13589" s="85">
        <v>1</v>
      </c>
      <c r="J13589" s="88">
        <v>1.4184539272470631E-2</v>
      </c>
      <c r="K13589" s="146">
        <v>3.4110621828984375E-2</v>
      </c>
      <c r="L13589" s="147">
        <v>8.3441655484487133E-11</v>
      </c>
      <c r="M13589" s="147">
        <v>1.0033679006008721E-3</v>
      </c>
      <c r="N13589" s="87">
        <v>0.18844097365049781</v>
      </c>
      <c r="O13589" s="88">
        <v>1.235563225592839E-2</v>
      </c>
      <c r="P13589" s="89">
        <v>65.567652387768007</v>
      </c>
    </row>
    <row r="13590" spans="1:16">
      <c r="A13590" s="75" t="s">
        <v>25273</v>
      </c>
      <c r="B13590" s="85">
        <v>13586</v>
      </c>
      <c r="C13590" s="85">
        <v>15553</v>
      </c>
      <c r="D13590" s="85">
        <v>13586</v>
      </c>
      <c r="E13590" s="86" t="s">
        <v>18009</v>
      </c>
      <c r="F13590" s="85" t="s">
        <v>32</v>
      </c>
      <c r="G13590" s="86" t="s">
        <v>18009</v>
      </c>
      <c r="H13590" s="85" t="s">
        <v>3007</v>
      </c>
      <c r="I13590" s="85">
        <v>1</v>
      </c>
      <c r="J13590" s="88">
        <v>1.423246347829925E-2</v>
      </c>
      <c r="K13590" s="146">
        <v>3.434797048692606E-2</v>
      </c>
      <c r="L13590" s="147">
        <v>8.3843517359467477E-11</v>
      </c>
      <c r="M13590" s="147">
        <v>1.010571843404045E-3</v>
      </c>
      <c r="N13590" s="87">
        <v>0.19937869674570449</v>
      </c>
      <c r="O13590" s="88">
        <v>1.238424839414938E-2</v>
      </c>
      <c r="P13590" s="89">
        <v>62.114200746054344</v>
      </c>
    </row>
    <row r="13591" spans="1:16">
      <c r="A13591" s="75" t="s">
        <v>25274</v>
      </c>
      <c r="B13591" s="85">
        <v>13587</v>
      </c>
      <c r="C13591" s="85">
        <v>15554</v>
      </c>
      <c r="D13591" s="85">
        <v>13587</v>
      </c>
      <c r="E13591" s="86" t="s">
        <v>18009</v>
      </c>
      <c r="F13591" s="85" t="s">
        <v>31</v>
      </c>
      <c r="G13591" s="86" t="s">
        <v>18009</v>
      </c>
      <c r="H13591" s="85" t="s">
        <v>3007</v>
      </c>
      <c r="I13591" s="85">
        <v>1</v>
      </c>
      <c r="J13591" s="88">
        <v>1.535901661560036E-2</v>
      </c>
      <c r="K13591" s="146">
        <v>3.5674048325290766E-2</v>
      </c>
      <c r="L13591" s="147">
        <v>8.9127874001494929E-11</v>
      </c>
      <c r="M13591" s="147">
        <v>1.074666563765107E-3</v>
      </c>
      <c r="N13591" s="87">
        <v>0.21755722354149659</v>
      </c>
      <c r="O13591" s="88">
        <v>1.343309603794678E-2</v>
      </c>
      <c r="P13591" s="89">
        <v>61.745116155081689</v>
      </c>
    </row>
    <row r="13592" spans="1:16">
      <c r="A13592" s="75" t="s">
        <v>25275</v>
      </c>
      <c r="B13592" s="85">
        <v>13588</v>
      </c>
      <c r="C13592" s="85">
        <v>15555</v>
      </c>
      <c r="D13592" s="85">
        <v>13588</v>
      </c>
      <c r="E13592" s="86" t="s">
        <v>18009</v>
      </c>
      <c r="F13592" s="85" t="s">
        <v>38</v>
      </c>
      <c r="G13592" s="86" t="s">
        <v>18009</v>
      </c>
      <c r="H13592" s="85" t="s">
        <v>3007</v>
      </c>
      <c r="I13592" s="85">
        <v>1</v>
      </c>
      <c r="J13592" s="88">
        <v>1.6885458204619699E-2</v>
      </c>
      <c r="K13592" s="146">
        <v>3.784891098133638E-2</v>
      </c>
      <c r="L13592" s="147">
        <v>9.506321729310161E-11</v>
      </c>
      <c r="M13592" s="147">
        <v>1.129097828016259E-3</v>
      </c>
      <c r="N13592" s="87">
        <v>0.22359807290231229</v>
      </c>
      <c r="O13592" s="88">
        <v>1.474795072316097E-2</v>
      </c>
      <c r="P13592" s="89">
        <v>65.957414264496805</v>
      </c>
    </row>
    <row r="13593" spans="1:16">
      <c r="A13593" s="75" t="s">
        <v>18010</v>
      </c>
      <c r="B13593" s="85">
        <v>13589</v>
      </c>
      <c r="C13593" s="85">
        <v>11816</v>
      </c>
      <c r="D13593" s="85">
        <v>13589</v>
      </c>
      <c r="E13593" s="86" t="s">
        <v>18011</v>
      </c>
      <c r="F13593" s="85" t="s">
        <v>55</v>
      </c>
      <c r="G13593" s="86" t="s">
        <v>18012</v>
      </c>
      <c r="H13593" s="85" t="s">
        <v>3007</v>
      </c>
      <c r="I13593" s="85">
        <v>1</v>
      </c>
      <c r="J13593" s="88">
        <v>3.8041523270183328E-2</v>
      </c>
      <c r="K13593" s="146">
        <v>6.759411388225417E-2</v>
      </c>
      <c r="L13593" s="147">
        <v>1.8822617234854539E-10</v>
      </c>
      <c r="M13593" s="147">
        <v>2.109988615008951E-3</v>
      </c>
      <c r="N13593" s="87">
        <v>0.49788058417926362</v>
      </c>
      <c r="O13593" s="88">
        <v>3.3462844849776491E-2</v>
      </c>
      <c r="P13593" s="89">
        <v>67.210584049865417</v>
      </c>
    </row>
    <row r="13594" spans="1:16">
      <c r="A13594" s="75" t="s">
        <v>25281</v>
      </c>
      <c r="B13594" s="85">
        <v>13590</v>
      </c>
      <c r="C13594" s="85">
        <v>15560</v>
      </c>
      <c r="D13594" s="85">
        <v>13590</v>
      </c>
      <c r="E13594" s="86" t="s">
        <v>18012</v>
      </c>
      <c r="F13594" s="85" t="s">
        <v>509</v>
      </c>
      <c r="G13594" s="86" t="s">
        <v>18012</v>
      </c>
      <c r="H13594" s="85" t="s">
        <v>3007</v>
      </c>
      <c r="I13594" s="85">
        <v>1</v>
      </c>
      <c r="J13594" s="88">
        <v>1.4890789566048611E-2</v>
      </c>
      <c r="K13594" s="146">
        <v>3.5551635433522549E-2</v>
      </c>
      <c r="L13594" s="147">
        <v>8.86127854175634E-11</v>
      </c>
      <c r="M13594" s="147">
        <v>1.0323035228770451E-3</v>
      </c>
      <c r="N13594" s="87">
        <v>0.1965340191637078</v>
      </c>
      <c r="O13594" s="88">
        <v>1.295725798778311E-2</v>
      </c>
      <c r="P13594" s="89">
        <v>65.928830249942862</v>
      </c>
    </row>
    <row r="13595" spans="1:16">
      <c r="A13595" s="75" t="s">
        <v>25282</v>
      </c>
      <c r="B13595" s="85">
        <v>13591</v>
      </c>
      <c r="C13595" s="85">
        <v>15561</v>
      </c>
      <c r="D13595" s="85">
        <v>13591</v>
      </c>
      <c r="E13595" s="86" t="s">
        <v>18012</v>
      </c>
      <c r="F13595" s="85" t="s">
        <v>32</v>
      </c>
      <c r="G13595" s="86" t="s">
        <v>18012</v>
      </c>
      <c r="H13595" s="85" t="s">
        <v>3007</v>
      </c>
      <c r="I13595" s="85">
        <v>1</v>
      </c>
      <c r="J13595" s="88">
        <v>1.530156847315097E-2</v>
      </c>
      <c r="K13595" s="146">
        <v>3.7586052501594261E-2</v>
      </c>
      <c r="L13595" s="147">
        <v>9.20573157745366E-11</v>
      </c>
      <c r="M13595" s="147">
        <v>1.0940516040471031E-3</v>
      </c>
      <c r="N13595" s="87">
        <v>0.29028593140833697</v>
      </c>
      <c r="O13595" s="88">
        <v>1.3202539172534399E-2</v>
      </c>
      <c r="P13595" s="89">
        <v>45.481154076195175</v>
      </c>
    </row>
    <row r="13596" spans="1:16">
      <c r="A13596" s="75" t="s">
        <v>25283</v>
      </c>
      <c r="B13596" s="85">
        <v>13592</v>
      </c>
      <c r="C13596" s="85">
        <v>15562</v>
      </c>
      <c r="D13596" s="85">
        <v>13592</v>
      </c>
      <c r="E13596" s="86" t="s">
        <v>18012</v>
      </c>
      <c r="F13596" s="85" t="s">
        <v>31</v>
      </c>
      <c r="G13596" s="86" t="s">
        <v>18012</v>
      </c>
      <c r="H13596" s="85" t="s">
        <v>3007</v>
      </c>
      <c r="I13596" s="85">
        <v>1</v>
      </c>
      <c r="J13596" s="88">
        <v>2.4957738221446459E-2</v>
      </c>
      <c r="K13596" s="146">
        <v>4.895243397329159E-2</v>
      </c>
      <c r="L13596" s="147">
        <v>1.3735180127763089E-10</v>
      </c>
      <c r="M13596" s="147">
        <v>1.64343492142764E-3</v>
      </c>
      <c r="N13596" s="87">
        <v>0.44610187537227092</v>
      </c>
      <c r="O13596" s="88">
        <v>2.219266183365513E-2</v>
      </c>
      <c r="P13596" s="89">
        <v>49.747968028906868</v>
      </c>
    </row>
    <row r="13597" spans="1:16">
      <c r="A13597" s="75" t="s">
        <v>25284</v>
      </c>
      <c r="B13597" s="85">
        <v>13593</v>
      </c>
      <c r="C13597" s="85">
        <v>15563</v>
      </c>
      <c r="D13597" s="85">
        <v>13593</v>
      </c>
      <c r="E13597" s="86" t="s">
        <v>18012</v>
      </c>
      <c r="F13597" s="85" t="s">
        <v>38</v>
      </c>
      <c r="G13597" s="86" t="s">
        <v>18012</v>
      </c>
      <c r="H13597" s="85" t="s">
        <v>3007</v>
      </c>
      <c r="I13597" s="85">
        <v>1</v>
      </c>
      <c r="J13597" s="88">
        <v>3.8041523270183328E-2</v>
      </c>
      <c r="K13597" s="146">
        <v>6.759411388225417E-2</v>
      </c>
      <c r="L13597" s="147">
        <v>1.8822617234854539E-10</v>
      </c>
      <c r="M13597" s="147">
        <v>2.109988615008951E-3</v>
      </c>
      <c r="N13597" s="87">
        <v>0.49788058417926362</v>
      </c>
      <c r="O13597" s="88">
        <v>3.3462844849776491E-2</v>
      </c>
      <c r="P13597" s="89">
        <v>67.210584049865417</v>
      </c>
    </row>
    <row r="13598" spans="1:16">
      <c r="A13598" s="75" t="s">
        <v>18013</v>
      </c>
      <c r="B13598" s="85">
        <v>13594</v>
      </c>
      <c r="C13598" s="85">
        <v>11817</v>
      </c>
      <c r="D13598" s="85">
        <v>13594</v>
      </c>
      <c r="E13598" s="86" t="s">
        <v>18014</v>
      </c>
      <c r="F13598" s="85" t="s">
        <v>55</v>
      </c>
      <c r="G13598" s="86" t="s">
        <v>18015</v>
      </c>
      <c r="H13598" s="85" t="s">
        <v>3007</v>
      </c>
      <c r="I13598" s="85">
        <v>1</v>
      </c>
      <c r="J13598" s="88">
        <v>8.159643668297651E-3</v>
      </c>
      <c r="K13598" s="146">
        <v>1.4979142462752202E-2</v>
      </c>
      <c r="L13598" s="147">
        <v>4.1733706979542591E-11</v>
      </c>
      <c r="M13598" s="147">
        <v>4.7391481363876701E-4</v>
      </c>
      <c r="N13598" s="87">
        <v>0.118582703780474</v>
      </c>
      <c r="O13598" s="88">
        <v>7.1465014700147333E-3</v>
      </c>
      <c r="P13598" s="89">
        <v>60.265968325740658</v>
      </c>
    </row>
    <row r="13599" spans="1:16">
      <c r="A13599" s="75" t="s">
        <v>25285</v>
      </c>
      <c r="B13599" s="85">
        <v>13595</v>
      </c>
      <c r="C13599" s="85">
        <v>15564</v>
      </c>
      <c r="D13599" s="85">
        <v>13595</v>
      </c>
      <c r="E13599" s="86" t="s">
        <v>18015</v>
      </c>
      <c r="F13599" s="85" t="s">
        <v>509</v>
      </c>
      <c r="G13599" s="86" t="s">
        <v>18015</v>
      </c>
      <c r="H13599" s="85" t="s">
        <v>3007</v>
      </c>
      <c r="I13599" s="85">
        <v>1</v>
      </c>
      <c r="J13599" s="88">
        <v>5.0427877017449043E-3</v>
      </c>
      <c r="K13599" s="146">
        <v>1.0710947775186554E-2</v>
      </c>
      <c r="L13599" s="147">
        <v>2.7816173115952251E-11</v>
      </c>
      <c r="M13599" s="147">
        <v>3.1552171199218979E-4</v>
      </c>
      <c r="N13599" s="87">
        <v>6.6820353751033207E-2</v>
      </c>
      <c r="O13599" s="88">
        <v>4.3565431864228347E-3</v>
      </c>
      <c r="P13599" s="89">
        <v>65.197846791636778</v>
      </c>
    </row>
    <row r="13600" spans="1:16">
      <c r="A13600" s="75" t="s">
        <v>25286</v>
      </c>
      <c r="B13600" s="85">
        <v>13596</v>
      </c>
      <c r="C13600" s="85">
        <v>15565</v>
      </c>
      <c r="D13600" s="85">
        <v>13596</v>
      </c>
      <c r="E13600" s="86" t="s">
        <v>18015</v>
      </c>
      <c r="F13600" s="85" t="s">
        <v>32</v>
      </c>
      <c r="G13600" s="86" t="s">
        <v>18015</v>
      </c>
      <c r="H13600" s="85" t="s">
        <v>3007</v>
      </c>
      <c r="I13600" s="85">
        <v>1</v>
      </c>
      <c r="J13600" s="88">
        <v>5.1210932798543473E-3</v>
      </c>
      <c r="K13600" s="146">
        <v>1.1098762733249638E-2</v>
      </c>
      <c r="L13600" s="147">
        <v>2.847279383394629E-11</v>
      </c>
      <c r="M13600" s="147">
        <v>3.2729256757793248E-4</v>
      </c>
      <c r="N13600" s="87">
        <v>8.4692005776617535E-2</v>
      </c>
      <c r="O13600" s="88">
        <v>4.4033004191804809E-3</v>
      </c>
      <c r="P13600" s="89">
        <v>51.991925079618085</v>
      </c>
    </row>
    <row r="13601" spans="1:16">
      <c r="A13601" s="75" t="s">
        <v>25287</v>
      </c>
      <c r="B13601" s="85">
        <v>13597</v>
      </c>
      <c r="C13601" s="85">
        <v>15566</v>
      </c>
      <c r="D13601" s="85">
        <v>13597</v>
      </c>
      <c r="E13601" s="86" t="s">
        <v>18015</v>
      </c>
      <c r="F13601" s="85" t="s">
        <v>31</v>
      </c>
      <c r="G13601" s="86" t="s">
        <v>18015</v>
      </c>
      <c r="H13601" s="85" t="s">
        <v>3007</v>
      </c>
      <c r="I13601" s="85">
        <v>1</v>
      </c>
      <c r="J13601" s="88">
        <v>6.9618205942073132E-3</v>
      </c>
      <c r="K13601" s="146">
        <v>1.3265502691813666E-2</v>
      </c>
      <c r="L13601" s="147">
        <v>3.7107148741577012E-11</v>
      </c>
      <c r="M13601" s="147">
        <v>4.320198978457872E-4</v>
      </c>
      <c r="N13601" s="87">
        <v>0.11439474211436</v>
      </c>
      <c r="O13601" s="88">
        <v>6.1170611310434461E-3</v>
      </c>
      <c r="P13601" s="89">
        <v>53.473271742928908</v>
      </c>
    </row>
    <row r="13602" spans="1:16">
      <c r="A13602" s="75" t="s">
        <v>25288</v>
      </c>
      <c r="B13602" s="85">
        <v>13598</v>
      </c>
      <c r="C13602" s="85">
        <v>15567</v>
      </c>
      <c r="D13602" s="85">
        <v>13598</v>
      </c>
      <c r="E13602" s="86" t="s">
        <v>18015</v>
      </c>
      <c r="F13602" s="85" t="s">
        <v>38</v>
      </c>
      <c r="G13602" s="86" t="s">
        <v>18015</v>
      </c>
      <c r="H13602" s="85" t="s">
        <v>3007</v>
      </c>
      <c r="I13602" s="85">
        <v>1</v>
      </c>
      <c r="J13602" s="88">
        <v>8.799274652485747E-3</v>
      </c>
      <c r="K13602" s="146">
        <v>1.5887034716949782E-2</v>
      </c>
      <c r="L13602" s="147">
        <v>4.4236114297550851E-11</v>
      </c>
      <c r="M13602" s="147">
        <v>4.9712707211387833E-4</v>
      </c>
      <c r="N13602" s="87">
        <v>0.12138658960950351</v>
      </c>
      <c r="O13602" s="88">
        <v>7.6986284717127339E-3</v>
      </c>
      <c r="P13602" s="89">
        <v>63.422396958996529</v>
      </c>
    </row>
    <row r="13603" spans="1:16">
      <c r="A13603" s="75" t="s">
        <v>18016</v>
      </c>
      <c r="B13603" s="85">
        <v>13599</v>
      </c>
      <c r="C13603" s="85">
        <v>11818</v>
      </c>
      <c r="D13603" s="85">
        <v>13599</v>
      </c>
      <c r="E13603" s="86" t="s">
        <v>18017</v>
      </c>
      <c r="F13603" s="85" t="s">
        <v>55</v>
      </c>
      <c r="G13603" s="86" t="s">
        <v>18018</v>
      </c>
      <c r="H13603" s="85" t="s">
        <v>3007</v>
      </c>
      <c r="I13603" s="85">
        <v>1</v>
      </c>
      <c r="J13603" s="88">
        <v>3.3635934168989183E-2</v>
      </c>
      <c r="K13603" s="146">
        <v>6.4035750992631438E-2</v>
      </c>
      <c r="L13603" s="147">
        <v>1.7296213793229089E-10</v>
      </c>
      <c r="M13603" s="147">
        <v>1.974042532395102E-3</v>
      </c>
      <c r="N13603" s="87">
        <v>0.45380146009228017</v>
      </c>
      <c r="O13603" s="88">
        <v>2.9303184645694709E-2</v>
      </c>
      <c r="P13603" s="89">
        <v>64.572698024673457</v>
      </c>
    </row>
    <row r="13604" spans="1:16">
      <c r="A13604" s="75" t="s">
        <v>25289</v>
      </c>
      <c r="B13604" s="85">
        <v>13600</v>
      </c>
      <c r="C13604" s="85">
        <v>15568</v>
      </c>
      <c r="D13604" s="85">
        <v>13600</v>
      </c>
      <c r="E13604" s="86" t="s">
        <v>18018</v>
      </c>
      <c r="F13604" s="85" t="s">
        <v>509</v>
      </c>
      <c r="G13604" s="86" t="s">
        <v>18018</v>
      </c>
      <c r="H13604" s="85" t="s">
        <v>3007</v>
      </c>
      <c r="I13604" s="85">
        <v>1</v>
      </c>
      <c r="J13604" s="88">
        <v>2.3535300109687352E-2</v>
      </c>
      <c r="K13604" s="146">
        <v>5.0018028744697005E-2</v>
      </c>
      <c r="L13604" s="147">
        <v>1.2920090763466189E-10</v>
      </c>
      <c r="M13604" s="147">
        <v>1.4799993776895761E-3</v>
      </c>
      <c r="N13604" s="87">
        <v>0.31247425529363498</v>
      </c>
      <c r="O13604" s="88">
        <v>2.033665674050299E-2</v>
      </c>
      <c r="P13604" s="89">
        <v>65.082663278587361</v>
      </c>
    </row>
    <row r="13605" spans="1:16">
      <c r="A13605" s="75" t="s">
        <v>25290</v>
      </c>
      <c r="B13605" s="85">
        <v>13601</v>
      </c>
      <c r="C13605" s="85">
        <v>15569</v>
      </c>
      <c r="D13605" s="85">
        <v>13601</v>
      </c>
      <c r="E13605" s="86" t="s">
        <v>18018</v>
      </c>
      <c r="F13605" s="85" t="s">
        <v>32</v>
      </c>
      <c r="G13605" s="86" t="s">
        <v>18018</v>
      </c>
      <c r="H13605" s="85" t="s">
        <v>3007</v>
      </c>
      <c r="I13605" s="85">
        <v>1</v>
      </c>
      <c r="J13605" s="88">
        <v>2.3729557454856109E-2</v>
      </c>
      <c r="K13605" s="146">
        <v>5.0980104576188186E-2</v>
      </c>
      <c r="L13605" s="147">
        <v>1.3082982604047549E-10</v>
      </c>
      <c r="M13605" s="147">
        <v>1.509200045274898E-3</v>
      </c>
      <c r="N13605" s="87">
        <v>0.35680953459412051</v>
      </c>
      <c r="O13605" s="88">
        <v>2.0452650212771921E-2</v>
      </c>
      <c r="P13605" s="89">
        <v>57.32091838867845</v>
      </c>
    </row>
    <row r="13606" spans="1:16">
      <c r="A13606" s="75" t="s">
        <v>25291</v>
      </c>
      <c r="B13606" s="85">
        <v>13602</v>
      </c>
      <c r="C13606" s="85">
        <v>15570</v>
      </c>
      <c r="D13606" s="85">
        <v>13602</v>
      </c>
      <c r="E13606" s="86" t="s">
        <v>18018</v>
      </c>
      <c r="F13606" s="85" t="s">
        <v>38</v>
      </c>
      <c r="G13606" s="86" t="s">
        <v>18018</v>
      </c>
      <c r="H13606" s="85" t="s">
        <v>3007</v>
      </c>
      <c r="I13606" s="85">
        <v>1</v>
      </c>
      <c r="J13606" s="88">
        <v>3.3635934168989183E-2</v>
      </c>
      <c r="K13606" s="146">
        <v>6.4035750992631438E-2</v>
      </c>
      <c r="L13606" s="147">
        <v>1.7296213793229089E-10</v>
      </c>
      <c r="M13606" s="147">
        <v>1.974042532395102E-3</v>
      </c>
      <c r="N13606" s="87">
        <v>0.45380146009228017</v>
      </c>
      <c r="O13606" s="88">
        <v>2.9303184645694709E-2</v>
      </c>
      <c r="P13606" s="89">
        <v>64.572698024673457</v>
      </c>
    </row>
    <row r="13607" spans="1:16">
      <c r="A13607" s="75" t="s">
        <v>18019</v>
      </c>
      <c r="B13607" s="85">
        <v>13603</v>
      </c>
      <c r="C13607" s="85">
        <v>11819</v>
      </c>
      <c r="D13607" s="85">
        <v>13603</v>
      </c>
      <c r="E13607" s="86" t="s">
        <v>18020</v>
      </c>
      <c r="F13607" s="85" t="s">
        <v>55</v>
      </c>
      <c r="G13607" s="86" t="s">
        <v>18021</v>
      </c>
      <c r="H13607" s="85" t="s">
        <v>3007</v>
      </c>
      <c r="I13607" s="85">
        <v>1</v>
      </c>
      <c r="J13607" s="88">
        <v>4.9077779637818612E-2</v>
      </c>
      <c r="K13607" s="146">
        <v>8.7542649914255269E-2</v>
      </c>
      <c r="L13607" s="147">
        <v>2.4399327664734008E-10</v>
      </c>
      <c r="M13607" s="147">
        <v>2.7434881665240711E-3</v>
      </c>
      <c r="N13607" s="87">
        <v>0.6689579681133172</v>
      </c>
      <c r="O13607" s="88">
        <v>4.2980254663703393E-2</v>
      </c>
      <c r="P13607" s="89">
        <v>64.249559333184905</v>
      </c>
    </row>
    <row r="13608" spans="1:16">
      <c r="A13608" s="75" t="s">
        <v>25292</v>
      </c>
      <c r="B13608" s="85">
        <v>13604</v>
      </c>
      <c r="C13608" s="85">
        <v>15571</v>
      </c>
      <c r="D13608" s="85">
        <v>13604</v>
      </c>
      <c r="E13608" s="86" t="s">
        <v>18021</v>
      </c>
      <c r="F13608" s="85" t="s">
        <v>509</v>
      </c>
      <c r="G13608" s="86" t="s">
        <v>18021</v>
      </c>
      <c r="H13608" s="85" t="s">
        <v>3007</v>
      </c>
      <c r="I13608" s="85">
        <v>1</v>
      </c>
      <c r="J13608" s="88">
        <v>3.9222924818507331E-2</v>
      </c>
      <c r="K13608" s="146">
        <v>7.3851912360843167E-2</v>
      </c>
      <c r="L13608" s="147">
        <v>2.0128084960030691E-10</v>
      </c>
      <c r="M13608" s="147">
        <v>2.2610652223773258E-3</v>
      </c>
      <c r="N13608" s="87">
        <v>0.53022174094703456</v>
      </c>
      <c r="O13608" s="88">
        <v>3.4233059946699312E-2</v>
      </c>
      <c r="P13608" s="89">
        <v>64.563667052873555</v>
      </c>
    </row>
    <row r="13609" spans="1:16">
      <c r="A13609" s="75" t="s">
        <v>25293</v>
      </c>
      <c r="B13609" s="85">
        <v>13605</v>
      </c>
      <c r="C13609" s="85">
        <v>15572</v>
      </c>
      <c r="D13609" s="85">
        <v>13605</v>
      </c>
      <c r="E13609" s="86" t="s">
        <v>18021</v>
      </c>
      <c r="F13609" s="85" t="s">
        <v>32</v>
      </c>
      <c r="G13609" s="86" t="s">
        <v>18021</v>
      </c>
      <c r="H13609" s="85" t="s">
        <v>3007</v>
      </c>
      <c r="I13609" s="85">
        <v>1</v>
      </c>
      <c r="J13609" s="88">
        <v>2.5454449052254802E-2</v>
      </c>
      <c r="K13609" s="146">
        <v>5.6420239790435742E-2</v>
      </c>
      <c r="L13609" s="147">
        <v>1.435344200953379E-10</v>
      </c>
      <c r="M13609" s="147">
        <v>1.635306125620043E-3</v>
      </c>
      <c r="N13609" s="87">
        <v>0.43831765881345608</v>
      </c>
      <c r="O13609" s="88">
        <v>2.1873862990235891E-2</v>
      </c>
      <c r="P13609" s="89">
        <v>49.904133567078581</v>
      </c>
    </row>
    <row r="13610" spans="1:16">
      <c r="A13610" s="75" t="s">
        <v>25294</v>
      </c>
      <c r="B13610" s="85">
        <v>13606</v>
      </c>
      <c r="C13610" s="85">
        <v>15573</v>
      </c>
      <c r="D13610" s="85">
        <v>13606</v>
      </c>
      <c r="E13610" s="86" t="s">
        <v>18021</v>
      </c>
      <c r="F13610" s="85" t="s">
        <v>38</v>
      </c>
      <c r="G13610" s="86" t="s">
        <v>18021</v>
      </c>
      <c r="H13610" s="85" t="s">
        <v>3007</v>
      </c>
      <c r="I13610" s="85">
        <v>1</v>
      </c>
      <c r="J13610" s="88">
        <v>4.9323558877809308E-2</v>
      </c>
      <c r="K13610" s="146">
        <v>8.7869634608778002E-2</v>
      </c>
      <c r="L13610" s="147">
        <v>2.4504207989793617E-10</v>
      </c>
      <c r="M13610" s="147">
        <v>2.7551083770828611E-3</v>
      </c>
      <c r="N13610" s="87">
        <v>0.67154894574568103</v>
      </c>
      <c r="O13610" s="88">
        <v>4.319958785189125E-2</v>
      </c>
      <c r="P13610" s="89">
        <v>64.328278862716203</v>
      </c>
    </row>
    <row r="13611" spans="1:16">
      <c r="A13611" s="75" t="s">
        <v>18022</v>
      </c>
      <c r="B13611" s="85">
        <v>13607</v>
      </c>
      <c r="C13611" s="85">
        <v>11820</v>
      </c>
      <c r="D13611" s="85">
        <v>13607</v>
      </c>
      <c r="E13611" s="86" t="s">
        <v>18023</v>
      </c>
      <c r="F13611" s="85" t="s">
        <v>55</v>
      </c>
      <c r="G13611" s="86" t="s">
        <v>18024</v>
      </c>
      <c r="H13611" s="85" t="s">
        <v>3007</v>
      </c>
      <c r="I13611" s="85">
        <v>1</v>
      </c>
      <c r="J13611" s="88">
        <v>3.3696700232544813E-2</v>
      </c>
      <c r="K13611" s="146">
        <v>6.7437209328662776E-2</v>
      </c>
      <c r="L13611" s="147">
        <v>1.782165513030534E-10</v>
      </c>
      <c r="M13611" s="147">
        <v>2.0038126890894979E-3</v>
      </c>
      <c r="N13611" s="87">
        <v>0.45251027134492472</v>
      </c>
      <c r="O13611" s="88">
        <v>2.9267795909703579E-2</v>
      </c>
      <c r="P13611" s="89">
        <v>64.678743805561666</v>
      </c>
    </row>
    <row r="13612" spans="1:16">
      <c r="A13612" s="75" t="s">
        <v>25295</v>
      </c>
      <c r="B13612" s="85">
        <v>13608</v>
      </c>
      <c r="C13612" s="85">
        <v>15574</v>
      </c>
      <c r="D13612" s="85">
        <v>13608</v>
      </c>
      <c r="E13612" s="86" t="s">
        <v>18024</v>
      </c>
      <c r="F13612" s="85" t="s">
        <v>32</v>
      </c>
      <c r="G13612" s="86" t="s">
        <v>18024</v>
      </c>
      <c r="H13612" s="85" t="s">
        <v>3007</v>
      </c>
      <c r="I13612" s="85">
        <v>1</v>
      </c>
      <c r="J13612" s="88">
        <v>2.504155472171915E-2</v>
      </c>
      <c r="K13612" s="146">
        <v>5.603538938141156E-2</v>
      </c>
      <c r="L13612" s="147">
        <v>1.4141127315136111E-10</v>
      </c>
      <c r="M13612" s="147">
        <v>1.597819677629277E-3</v>
      </c>
      <c r="N13612" s="87">
        <v>0.36805893305004328</v>
      </c>
      <c r="O13612" s="88">
        <v>2.153474052761533E-2</v>
      </c>
      <c r="P13612" s="89">
        <v>58.508946785126255</v>
      </c>
    </row>
    <row r="13613" spans="1:16">
      <c r="A13613" s="75" t="s">
        <v>25296</v>
      </c>
      <c r="B13613" s="85">
        <v>13609</v>
      </c>
      <c r="C13613" s="85">
        <v>15575</v>
      </c>
      <c r="D13613" s="85">
        <v>13609</v>
      </c>
      <c r="E13613" s="86" t="s">
        <v>18024</v>
      </c>
      <c r="F13613" s="85" t="s">
        <v>38</v>
      </c>
      <c r="G13613" s="86" t="s">
        <v>18024</v>
      </c>
      <c r="H13613" s="85" t="s">
        <v>3007</v>
      </c>
      <c r="I13613" s="85">
        <v>1</v>
      </c>
      <c r="J13613" s="88">
        <v>3.3770167970836533E-2</v>
      </c>
      <c r="K13613" s="146">
        <v>6.7533991748194064E-2</v>
      </c>
      <c r="L13613" s="147">
        <v>1.7852896667950459E-10</v>
      </c>
      <c r="M13613" s="147">
        <v>2.0072588920767151E-3</v>
      </c>
      <c r="N13613" s="87">
        <v>0.45322712224159301</v>
      </c>
      <c r="O13613" s="88">
        <v>2.9333436641947309E-2</v>
      </c>
      <c r="P13613" s="89">
        <v>64.721273733285315</v>
      </c>
    </row>
    <row r="13614" spans="1:16">
      <c r="A13614" s="75" t="s">
        <v>18025</v>
      </c>
      <c r="B13614" s="85">
        <v>13610</v>
      </c>
      <c r="C13614" s="85">
        <v>11821</v>
      </c>
      <c r="D13614" s="85">
        <v>13610</v>
      </c>
      <c r="E13614" s="86" t="s">
        <v>18026</v>
      </c>
      <c r="F13614" s="85" t="s">
        <v>55</v>
      </c>
      <c r="G13614" s="86" t="s">
        <v>18027</v>
      </c>
      <c r="H13614" s="85" t="s">
        <v>3007</v>
      </c>
      <c r="I13614" s="85">
        <v>1</v>
      </c>
      <c r="J13614" s="88">
        <v>2.3460144787221599E-2</v>
      </c>
      <c r="K13614" s="146">
        <v>5.0728990507363299E-2</v>
      </c>
      <c r="L13614" s="147">
        <v>1.294444772002165E-10</v>
      </c>
      <c r="M13614" s="147">
        <v>1.4847402181316341E-3</v>
      </c>
      <c r="N13614" s="87">
        <v>0.31096586629292561</v>
      </c>
      <c r="O13614" s="88">
        <v>2.023137353117916E-2</v>
      </c>
      <c r="P13614" s="89">
        <v>65.059788626837516</v>
      </c>
    </row>
    <row r="13615" spans="1:16">
      <c r="A13615" s="75" t="s">
        <v>25297</v>
      </c>
      <c r="B13615" s="85">
        <v>13611</v>
      </c>
      <c r="C13615" s="85">
        <v>15576</v>
      </c>
      <c r="D13615" s="85">
        <v>13611</v>
      </c>
      <c r="E13615" s="86" t="s">
        <v>18027</v>
      </c>
      <c r="F13615" s="85" t="s">
        <v>32</v>
      </c>
      <c r="G13615" s="86" t="s">
        <v>18027</v>
      </c>
      <c r="H13615" s="85" t="s">
        <v>3007</v>
      </c>
      <c r="I13615" s="85">
        <v>1</v>
      </c>
      <c r="J13615" s="88">
        <v>2.3460144787221599E-2</v>
      </c>
      <c r="K13615" s="146">
        <v>5.0728990507363299E-2</v>
      </c>
      <c r="L13615" s="147">
        <v>1.294444772002165E-10</v>
      </c>
      <c r="M13615" s="147">
        <v>1.4847402181316341E-3</v>
      </c>
      <c r="N13615" s="87">
        <v>0.31096586629292561</v>
      </c>
      <c r="O13615" s="88">
        <v>2.023137353117916E-2</v>
      </c>
      <c r="P13615" s="89">
        <v>65.059788626837516</v>
      </c>
    </row>
    <row r="13616" spans="1:16">
      <c r="A13616" s="75" t="s">
        <v>18028</v>
      </c>
      <c r="B13616" s="85">
        <v>13612</v>
      </c>
      <c r="C13616" s="85">
        <v>11822</v>
      </c>
      <c r="D13616" s="85">
        <v>13612</v>
      </c>
      <c r="E13616" s="86" t="s">
        <v>18029</v>
      </c>
      <c r="F13616" s="85" t="s">
        <v>55</v>
      </c>
      <c r="G13616" s="86" t="s">
        <v>18030</v>
      </c>
      <c r="H13616" s="85" t="s">
        <v>3007</v>
      </c>
      <c r="I13616" s="85">
        <v>1</v>
      </c>
      <c r="J13616" s="88">
        <v>1.7674252715188531E-2</v>
      </c>
      <c r="K13616" s="146">
        <v>2.8341976274899695E-2</v>
      </c>
      <c r="L13616" s="147">
        <v>8.4166998653353975E-11</v>
      </c>
      <c r="M13616" s="147">
        <v>9.2601893060371933E-4</v>
      </c>
      <c r="N13616" s="87">
        <v>0.25127586498939741</v>
      </c>
      <c r="O13616" s="88">
        <v>1.558653866970989E-2</v>
      </c>
      <c r="P13616" s="89">
        <v>62.02958915440432</v>
      </c>
    </row>
    <row r="13617" spans="1:16">
      <c r="A13617" s="75" t="s">
        <v>25298</v>
      </c>
      <c r="B13617" s="85">
        <v>13613</v>
      </c>
      <c r="C13617" s="85">
        <v>15577</v>
      </c>
      <c r="D13617" s="85">
        <v>13613</v>
      </c>
      <c r="E13617" s="86" t="s">
        <v>18030</v>
      </c>
      <c r="F13617" s="85" t="s">
        <v>509</v>
      </c>
      <c r="G13617" s="86" t="s">
        <v>18030</v>
      </c>
      <c r="H13617" s="85" t="s">
        <v>3007</v>
      </c>
      <c r="I13617" s="85">
        <v>1</v>
      </c>
      <c r="J13617" s="88">
        <v>5.3967293674183556E-3</v>
      </c>
      <c r="K13617" s="146">
        <v>1.1433119314704287E-2</v>
      </c>
      <c r="L13617" s="147">
        <v>3.0407743914155162E-11</v>
      </c>
      <c r="M13617" s="147">
        <v>3.3002264979885781E-4</v>
      </c>
      <c r="N13617" s="87">
        <v>7.0876206037777487E-2</v>
      </c>
      <c r="O13617" s="88">
        <v>4.6580514289880637E-3</v>
      </c>
      <c r="P13617" s="89">
        <v>65.720947683137709</v>
      </c>
    </row>
    <row r="13618" spans="1:16">
      <c r="A13618" s="75" t="s">
        <v>25299</v>
      </c>
      <c r="B13618" s="85">
        <v>13614</v>
      </c>
      <c r="C13618" s="85">
        <v>15578</v>
      </c>
      <c r="D13618" s="85">
        <v>13614</v>
      </c>
      <c r="E13618" s="86" t="s">
        <v>18030</v>
      </c>
      <c r="F13618" s="85" t="s">
        <v>32</v>
      </c>
      <c r="G13618" s="86" t="s">
        <v>18030</v>
      </c>
      <c r="H13618" s="85" t="s">
        <v>3007</v>
      </c>
      <c r="I13618" s="85">
        <v>1</v>
      </c>
      <c r="J13618" s="88">
        <v>5.6568893419164917E-3</v>
      </c>
      <c r="K13618" s="146">
        <v>1.2721583457816321E-2</v>
      </c>
      <c r="L13618" s="147">
        <v>3.2589279806904727E-11</v>
      </c>
      <c r="M13618" s="147">
        <v>3.6912976787322577E-4</v>
      </c>
      <c r="N13618" s="87">
        <v>0.13025241712604221</v>
      </c>
      <c r="O13618" s="88">
        <v>4.8133961793305167E-3</v>
      </c>
      <c r="P13618" s="89">
        <v>36.954371254951113</v>
      </c>
    </row>
    <row r="13619" spans="1:16">
      <c r="A13619" s="75" t="s">
        <v>25300</v>
      </c>
      <c r="B13619" s="85">
        <v>13615</v>
      </c>
      <c r="C13619" s="85">
        <v>15579</v>
      </c>
      <c r="D13619" s="85">
        <v>13615</v>
      </c>
      <c r="E13619" s="86" t="s">
        <v>18030</v>
      </c>
      <c r="F13619" s="85" t="s">
        <v>31</v>
      </c>
      <c r="G13619" s="86" t="s">
        <v>18030</v>
      </c>
      <c r="H13619" s="85" t="s">
        <v>3007</v>
      </c>
      <c r="I13619" s="85">
        <v>1</v>
      </c>
      <c r="J13619" s="88">
        <v>1.1772463515836971E-2</v>
      </c>
      <c r="K13619" s="146">
        <v>1.9920291723224657E-2</v>
      </c>
      <c r="L13619" s="147">
        <v>6.1275787292197944E-11</v>
      </c>
      <c r="M13619" s="147">
        <v>7.1707253554756671E-4</v>
      </c>
      <c r="N13619" s="87">
        <v>0.22893584830320041</v>
      </c>
      <c r="O13619" s="88">
        <v>1.0507140531373631E-2</v>
      </c>
      <c r="P13619" s="89">
        <v>45.895566855296849</v>
      </c>
    </row>
    <row r="13620" spans="1:16">
      <c r="A13620" s="75" t="s">
        <v>25301</v>
      </c>
      <c r="B13620" s="85">
        <v>13616</v>
      </c>
      <c r="C13620" s="85">
        <v>15580</v>
      </c>
      <c r="D13620" s="85">
        <v>13616</v>
      </c>
      <c r="E13620" s="86" t="s">
        <v>18030</v>
      </c>
      <c r="F13620" s="85" t="s">
        <v>38</v>
      </c>
      <c r="G13620" s="86" t="s">
        <v>18030</v>
      </c>
      <c r="H13620" s="85" t="s">
        <v>3007</v>
      </c>
      <c r="I13620" s="85">
        <v>1</v>
      </c>
      <c r="J13620" s="88">
        <v>2.0058860713370329E-2</v>
      </c>
      <c r="K13620" s="146">
        <v>3.1726688998900847E-2</v>
      </c>
      <c r="L13620" s="147">
        <v>9.3496222303777069E-11</v>
      </c>
      <c r="M13620" s="147">
        <v>1.012556541482396E-3</v>
      </c>
      <c r="N13620" s="87">
        <v>0.26172903054762892</v>
      </c>
      <c r="O13620" s="88">
        <v>1.7644923108250499E-2</v>
      </c>
      <c r="P13620" s="89">
        <v>67.416759506315103</v>
      </c>
    </row>
    <row r="13621" spans="1:16">
      <c r="A13621" s="75" t="s">
        <v>18031</v>
      </c>
      <c r="B13621" s="85">
        <v>13617</v>
      </c>
      <c r="C13621" s="85">
        <v>11823</v>
      </c>
      <c r="D13621" s="85">
        <v>13617</v>
      </c>
      <c r="E13621" s="86" t="s">
        <v>18032</v>
      </c>
      <c r="F13621" s="85" t="s">
        <v>55</v>
      </c>
      <c r="G13621" s="86" t="s">
        <v>18033</v>
      </c>
      <c r="H13621" s="85" t="s">
        <v>3007</v>
      </c>
      <c r="I13621" s="85">
        <v>1</v>
      </c>
      <c r="J13621" s="88">
        <v>5.9963260064164851E-3</v>
      </c>
      <c r="K13621" s="146">
        <v>1.1953686756467373E-2</v>
      </c>
      <c r="L13621" s="147">
        <v>3.16153545561562E-11</v>
      </c>
      <c r="M13621" s="147">
        <v>3.6147617807172919E-4</v>
      </c>
      <c r="N13621" s="87">
        <v>8.0197759033636282E-2</v>
      </c>
      <c r="O13621" s="88">
        <v>5.207006583535647E-3</v>
      </c>
      <c r="P13621" s="89">
        <v>64.927083328497261</v>
      </c>
    </row>
    <row r="13622" spans="1:16">
      <c r="A13622" s="75" t="s">
        <v>25302</v>
      </c>
      <c r="B13622" s="85">
        <v>13618</v>
      </c>
      <c r="C13622" s="85">
        <v>15581</v>
      </c>
      <c r="D13622" s="85">
        <v>13618</v>
      </c>
      <c r="E13622" s="86" t="s">
        <v>18033</v>
      </c>
      <c r="F13622" s="85" t="s">
        <v>509</v>
      </c>
      <c r="G13622" s="86" t="s">
        <v>18033</v>
      </c>
      <c r="H13622" s="85" t="s">
        <v>3007</v>
      </c>
      <c r="I13622" s="85">
        <v>1</v>
      </c>
      <c r="J13622" s="88">
        <v>4.930337664112122E-3</v>
      </c>
      <c r="K13622" s="146">
        <v>1.0481506556990356E-2</v>
      </c>
      <c r="L13622" s="147">
        <v>2.6992846788538731E-11</v>
      </c>
      <c r="M13622" s="147">
        <v>3.1091421999383551E-4</v>
      </c>
      <c r="N13622" s="87">
        <v>6.5531742019619449E-2</v>
      </c>
      <c r="O13622" s="88">
        <v>4.2607514173858586E-3</v>
      </c>
      <c r="P13622" s="89">
        <v>65.01813145925891</v>
      </c>
    </row>
    <row r="13623" spans="1:16">
      <c r="A13623" s="75" t="s">
        <v>25303</v>
      </c>
      <c r="B13623" s="85">
        <v>13619</v>
      </c>
      <c r="C13623" s="85">
        <v>15582</v>
      </c>
      <c r="D13623" s="85">
        <v>13619</v>
      </c>
      <c r="E13623" s="86" t="s">
        <v>18033</v>
      </c>
      <c r="F13623" s="85" t="s">
        <v>32</v>
      </c>
      <c r="G13623" s="86" t="s">
        <v>18033</v>
      </c>
      <c r="H13623" s="85" t="s">
        <v>3007</v>
      </c>
      <c r="I13623" s="85">
        <v>1</v>
      </c>
      <c r="J13623" s="88">
        <v>4.9508766094672448E-3</v>
      </c>
      <c r="K13623" s="146">
        <v>1.0583227410393992E-2</v>
      </c>
      <c r="L13623" s="147">
        <v>2.7165073306387519E-11</v>
      </c>
      <c r="M13623" s="147">
        <v>3.1400162405233992E-4</v>
      </c>
      <c r="N13623" s="87">
        <v>7.0219337631851175E-2</v>
      </c>
      <c r="O13623" s="88">
        <v>4.273015476623435E-3</v>
      </c>
      <c r="P13623" s="89">
        <v>60.852403635963874</v>
      </c>
    </row>
    <row r="13624" spans="1:16">
      <c r="A13624" s="75" t="s">
        <v>25304</v>
      </c>
      <c r="B13624" s="85">
        <v>13620</v>
      </c>
      <c r="C13624" s="85">
        <v>15583</v>
      </c>
      <c r="D13624" s="85">
        <v>13620</v>
      </c>
      <c r="E13624" s="86" t="s">
        <v>18033</v>
      </c>
      <c r="F13624" s="85" t="s">
        <v>31</v>
      </c>
      <c r="G13624" s="86" t="s">
        <v>18033</v>
      </c>
      <c r="H13624" s="85" t="s">
        <v>3007</v>
      </c>
      <c r="I13624" s="85">
        <v>1</v>
      </c>
      <c r="J13624" s="88">
        <v>5.4336850968820256E-3</v>
      </c>
      <c r="K13624" s="146">
        <v>1.1151546483978819E-2</v>
      </c>
      <c r="L13624" s="147">
        <v>2.9429797581542177E-11</v>
      </c>
      <c r="M13624" s="147">
        <v>3.4147078992136532E-4</v>
      </c>
      <c r="N13624" s="87">
        <v>7.8010134830047581E-2</v>
      </c>
      <c r="O13624" s="88">
        <v>4.7225216096794679E-3</v>
      </c>
      <c r="P13624" s="89">
        <v>60.537283007751817</v>
      </c>
    </row>
    <row r="13625" spans="1:16">
      <c r="A13625" s="75" t="s">
        <v>25305</v>
      </c>
      <c r="B13625" s="85">
        <v>13621</v>
      </c>
      <c r="C13625" s="85">
        <v>15584</v>
      </c>
      <c r="D13625" s="85">
        <v>13621</v>
      </c>
      <c r="E13625" s="86" t="s">
        <v>18033</v>
      </c>
      <c r="F13625" s="85" t="s">
        <v>38</v>
      </c>
      <c r="G13625" s="86" t="s">
        <v>18033</v>
      </c>
      <c r="H13625" s="85" t="s">
        <v>3007</v>
      </c>
      <c r="I13625" s="85">
        <v>1</v>
      </c>
      <c r="J13625" s="88">
        <v>6.0878743493188456E-3</v>
      </c>
      <c r="K13625" s="146">
        <v>1.2083630479426904E-2</v>
      </c>
      <c r="L13625" s="147">
        <v>3.1973516135087778E-11</v>
      </c>
      <c r="M13625" s="147">
        <v>3.6479847460042981E-4</v>
      </c>
      <c r="N13625" s="87">
        <v>8.0599070270397075E-2</v>
      </c>
      <c r="O13625" s="88">
        <v>5.2860307604855206E-3</v>
      </c>
      <c r="P13625" s="89">
        <v>65.584264716103135</v>
      </c>
    </row>
    <row r="13626" spans="1:16">
      <c r="A13626" s="75" t="s">
        <v>18034</v>
      </c>
      <c r="B13626" s="85">
        <v>13622</v>
      </c>
      <c r="C13626" s="85">
        <v>11824</v>
      </c>
      <c r="D13626" s="85">
        <v>13622</v>
      </c>
      <c r="E13626" s="86" t="s">
        <v>18035</v>
      </c>
      <c r="F13626" s="85" t="s">
        <v>55</v>
      </c>
      <c r="G13626" s="86" t="s">
        <v>18036</v>
      </c>
      <c r="H13626" s="85" t="s">
        <v>3007</v>
      </c>
      <c r="I13626" s="85">
        <v>1</v>
      </c>
      <c r="J13626" s="88">
        <v>7.516734406953318E-3</v>
      </c>
      <c r="K13626" s="146">
        <v>1.4084988767471275E-2</v>
      </c>
      <c r="L13626" s="147">
        <v>3.8544237682602082E-11</v>
      </c>
      <c r="M13626" s="147">
        <v>4.367590433934917E-4</v>
      </c>
      <c r="N13626" s="87">
        <v>0.1039892994882987</v>
      </c>
      <c r="O13626" s="88">
        <v>6.5621587917697672E-3</v>
      </c>
      <c r="P13626" s="89">
        <v>63.104173449193866</v>
      </c>
    </row>
    <row r="13627" spans="1:16">
      <c r="A13627" s="75" t="s">
        <v>25306</v>
      </c>
      <c r="B13627" s="85">
        <v>13623</v>
      </c>
      <c r="C13627" s="85">
        <v>15585</v>
      </c>
      <c r="D13627" s="85">
        <v>13623</v>
      </c>
      <c r="E13627" s="86" t="s">
        <v>18036</v>
      </c>
      <c r="F13627" s="85" t="s">
        <v>509</v>
      </c>
      <c r="G13627" s="86" t="s">
        <v>18036</v>
      </c>
      <c r="H13627" s="85" t="s">
        <v>3007</v>
      </c>
      <c r="I13627" s="85">
        <v>1</v>
      </c>
      <c r="J13627" s="88">
        <v>4.9969650502987182E-3</v>
      </c>
      <c r="K13627" s="146">
        <v>1.061745123666373E-2</v>
      </c>
      <c r="L13627" s="147">
        <v>2.7480689235055231E-11</v>
      </c>
      <c r="M13627" s="147">
        <v>3.1364399568026589E-4</v>
      </c>
      <c r="N13627" s="87">
        <v>6.6295236879356068E-2</v>
      </c>
      <c r="O13627" s="88">
        <v>4.3175085619004527E-3</v>
      </c>
      <c r="P13627" s="89">
        <v>65.125471529085047</v>
      </c>
    </row>
    <row r="13628" spans="1:16">
      <c r="A13628" s="75" t="s">
        <v>25307</v>
      </c>
      <c r="B13628" s="85">
        <v>13624</v>
      </c>
      <c r="C13628" s="85">
        <v>15586</v>
      </c>
      <c r="D13628" s="85">
        <v>13624</v>
      </c>
      <c r="E13628" s="86" t="s">
        <v>18036</v>
      </c>
      <c r="F13628" s="85" t="s">
        <v>32</v>
      </c>
      <c r="G13628" s="86" t="s">
        <v>18036</v>
      </c>
      <c r="H13628" s="85" t="s">
        <v>3007</v>
      </c>
      <c r="I13628" s="85">
        <v>1</v>
      </c>
      <c r="J13628" s="88">
        <v>5.0517355712457138E-3</v>
      </c>
      <c r="K13628" s="146">
        <v>1.0888706845740012E-2</v>
      </c>
      <c r="L13628" s="147">
        <v>2.7939959949318491E-11</v>
      </c>
      <c r="M13628" s="147">
        <v>3.2187707316960881E-4</v>
      </c>
      <c r="N13628" s="87">
        <v>7.8795491845306945E-2</v>
      </c>
      <c r="O13628" s="88">
        <v>4.3502127198673038E-3</v>
      </c>
      <c r="P13628" s="89">
        <v>55.208903682049957</v>
      </c>
    </row>
    <row r="13629" spans="1:16">
      <c r="A13629" s="75" t="s">
        <v>25308</v>
      </c>
      <c r="B13629" s="85">
        <v>13625</v>
      </c>
      <c r="C13629" s="85">
        <v>15587</v>
      </c>
      <c r="D13629" s="85">
        <v>13625</v>
      </c>
      <c r="E13629" s="86" t="s">
        <v>18036</v>
      </c>
      <c r="F13629" s="85" t="s">
        <v>31</v>
      </c>
      <c r="G13629" s="86" t="s">
        <v>18036</v>
      </c>
      <c r="H13629" s="85" t="s">
        <v>3007</v>
      </c>
      <c r="I13629" s="85">
        <v>1</v>
      </c>
      <c r="J13629" s="88">
        <v>6.3392248710184337E-3</v>
      </c>
      <c r="K13629" s="146">
        <v>1.2404224375299644E-2</v>
      </c>
      <c r="L13629" s="147">
        <v>3.3979224683064301E-11</v>
      </c>
      <c r="M13629" s="147">
        <v>3.9512818215367953E-4</v>
      </c>
      <c r="N13629" s="87">
        <v>9.9570951040497943E-2</v>
      </c>
      <c r="O13629" s="88">
        <v>5.5488957413500533E-3</v>
      </c>
      <c r="P13629" s="89">
        <v>55.72805806678678</v>
      </c>
    </row>
    <row r="13630" spans="1:16">
      <c r="A13630" s="75" t="s">
        <v>25309</v>
      </c>
      <c r="B13630" s="85">
        <v>13626</v>
      </c>
      <c r="C13630" s="85">
        <v>15588</v>
      </c>
      <c r="D13630" s="85">
        <v>13626</v>
      </c>
      <c r="E13630" s="86" t="s">
        <v>18036</v>
      </c>
      <c r="F13630" s="85" t="s">
        <v>38</v>
      </c>
      <c r="G13630" s="86" t="s">
        <v>18036</v>
      </c>
      <c r="H13630" s="85" t="s">
        <v>3007</v>
      </c>
      <c r="I13630" s="85">
        <v>1</v>
      </c>
      <c r="J13630" s="88">
        <v>8.0837295441833559E-3</v>
      </c>
      <c r="K13630" s="146">
        <v>1.4889781696494641E-2</v>
      </c>
      <c r="L13630" s="147">
        <v>4.0762474159186369E-11</v>
      </c>
      <c r="M13630" s="147">
        <v>4.5733534129785441E-4</v>
      </c>
      <c r="N13630" s="87">
        <v>0.1064747788814303</v>
      </c>
      <c r="O13630" s="88">
        <v>7.0515868101662417E-3</v>
      </c>
      <c r="P13630" s="89">
        <v>66.227766652784965</v>
      </c>
    </row>
    <row r="13631" spans="1:16">
      <c r="A13631" s="75" t="s">
        <v>18037</v>
      </c>
      <c r="B13631" s="85">
        <v>13627</v>
      </c>
      <c r="C13631" s="85">
        <v>11825</v>
      </c>
      <c r="D13631" s="85">
        <v>13627</v>
      </c>
      <c r="E13631" s="86" t="s">
        <v>18038</v>
      </c>
      <c r="F13631" s="85" t="s">
        <v>55</v>
      </c>
      <c r="G13631" s="86" t="s">
        <v>18039</v>
      </c>
      <c r="H13631" s="85" t="s">
        <v>3007</v>
      </c>
      <c r="I13631" s="85">
        <v>1</v>
      </c>
      <c r="J13631" s="88">
        <v>4.5315653326091207E-2</v>
      </c>
      <c r="K13631" s="146">
        <v>8.051994927201471E-2</v>
      </c>
      <c r="L13631" s="147">
        <v>2.248246300299365E-10</v>
      </c>
      <c r="M13631" s="147">
        <v>2.541975322857863E-3</v>
      </c>
      <c r="N13631" s="87">
        <v>0.61615571175110406</v>
      </c>
      <c r="O13631" s="88">
        <v>3.9656384257021358E-2</v>
      </c>
      <c r="P13631" s="89">
        <v>64.36097807860709</v>
      </c>
    </row>
    <row r="13632" spans="1:16">
      <c r="A13632" s="75" t="s">
        <v>25310</v>
      </c>
      <c r="B13632" s="85">
        <v>13628</v>
      </c>
      <c r="C13632" s="85">
        <v>15589</v>
      </c>
      <c r="D13632" s="85">
        <v>13628</v>
      </c>
      <c r="E13632" s="86" t="s">
        <v>18039</v>
      </c>
      <c r="F13632" s="85" t="s">
        <v>509</v>
      </c>
      <c r="G13632" s="86" t="s">
        <v>18039</v>
      </c>
      <c r="H13632" s="85" t="s">
        <v>3007</v>
      </c>
      <c r="I13632" s="85">
        <v>1</v>
      </c>
      <c r="J13632" s="88">
        <v>2.3956731652794779E-2</v>
      </c>
      <c r="K13632" s="146">
        <v>5.0877906032566804E-2</v>
      </c>
      <c r="L13632" s="147">
        <v>1.3228660867736809E-10</v>
      </c>
      <c r="M13632" s="147">
        <v>1.497265754861383E-3</v>
      </c>
      <c r="N13632" s="87">
        <v>0.31730351298044068</v>
      </c>
      <c r="O13632" s="88">
        <v>2.069565703098666E-2</v>
      </c>
      <c r="P13632" s="89">
        <v>65.223535776808077</v>
      </c>
    </row>
    <row r="13633" spans="1:16">
      <c r="A13633" s="75" t="s">
        <v>25311</v>
      </c>
      <c r="B13633" s="85">
        <v>13629</v>
      </c>
      <c r="C13633" s="85">
        <v>15590</v>
      </c>
      <c r="D13633" s="85">
        <v>13629</v>
      </c>
      <c r="E13633" s="86" t="s">
        <v>18039</v>
      </c>
      <c r="F13633" s="85" t="s">
        <v>32</v>
      </c>
      <c r="G13633" s="86" t="s">
        <v>18039</v>
      </c>
      <c r="H13633" s="85" t="s">
        <v>3007</v>
      </c>
      <c r="I13633" s="85">
        <v>1</v>
      </c>
      <c r="J13633" s="88">
        <v>2.436751055989719E-2</v>
      </c>
      <c r="K13633" s="146">
        <v>5.2912323100638807E-2</v>
      </c>
      <c r="L13633" s="147">
        <v>1.35731139034342E-10</v>
      </c>
      <c r="M13633" s="147">
        <v>1.5590138360314469E-3</v>
      </c>
      <c r="N13633" s="87">
        <v>0.41105542522507083</v>
      </c>
      <c r="O13633" s="88">
        <v>2.0940938215737989E-2</v>
      </c>
      <c r="P13633" s="89">
        <v>50.944317799167614</v>
      </c>
    </row>
    <row r="13634" spans="1:16">
      <c r="A13634" s="75" t="s">
        <v>25312</v>
      </c>
      <c r="B13634" s="85">
        <v>13630</v>
      </c>
      <c r="C13634" s="85">
        <v>15591</v>
      </c>
      <c r="D13634" s="85">
        <v>13630</v>
      </c>
      <c r="E13634" s="86" t="s">
        <v>18039</v>
      </c>
      <c r="F13634" s="85" t="s">
        <v>38</v>
      </c>
      <c r="G13634" s="86" t="s">
        <v>18039</v>
      </c>
      <c r="H13634" s="85" t="s">
        <v>3007</v>
      </c>
      <c r="I13634" s="85">
        <v>1</v>
      </c>
      <c r="J13634" s="88">
        <v>4.5315653326091207E-2</v>
      </c>
      <c r="K13634" s="146">
        <v>8.051994927201471E-2</v>
      </c>
      <c r="L13634" s="147">
        <v>2.248246300299365E-10</v>
      </c>
      <c r="M13634" s="147">
        <v>2.541975322857863E-3</v>
      </c>
      <c r="N13634" s="87">
        <v>0.61615571175110406</v>
      </c>
      <c r="O13634" s="88">
        <v>3.9656384257021358E-2</v>
      </c>
      <c r="P13634" s="89">
        <v>64.36097807860709</v>
      </c>
    </row>
    <row r="13635" spans="1:16">
      <c r="A13635" s="75" t="s">
        <v>18040</v>
      </c>
      <c r="B13635" s="85">
        <v>13631</v>
      </c>
      <c r="C13635" s="85">
        <v>11826</v>
      </c>
      <c r="D13635" s="85">
        <v>13631</v>
      </c>
      <c r="E13635" s="86" t="s">
        <v>18041</v>
      </c>
      <c r="F13635" s="85" t="s">
        <v>55</v>
      </c>
      <c r="G13635" s="86" t="s">
        <v>18042</v>
      </c>
      <c r="H13635" s="85" t="s">
        <v>3007</v>
      </c>
      <c r="I13635" s="85">
        <v>1</v>
      </c>
      <c r="J13635" s="88">
        <v>2.3797807308397052E-2</v>
      </c>
      <c r="K13635" s="146">
        <v>5.2381314285192299E-2</v>
      </c>
      <c r="L13635" s="147">
        <v>1.328016637959019E-10</v>
      </c>
      <c r="M13635" s="147">
        <v>1.507290792801887E-3</v>
      </c>
      <c r="N13635" s="87">
        <v>0.31411385554608129</v>
      </c>
      <c r="O13635" s="88">
        <v>2.0473023896447069E-2</v>
      </c>
      <c r="P13635" s="89">
        <v>65.177080014044861</v>
      </c>
    </row>
    <row r="13636" spans="1:16">
      <c r="A13636" s="75" t="s">
        <v>25313</v>
      </c>
      <c r="B13636" s="85">
        <v>13632</v>
      </c>
      <c r="C13636" s="85">
        <v>15592</v>
      </c>
      <c r="D13636" s="85">
        <v>13632</v>
      </c>
      <c r="E13636" s="86" t="s">
        <v>18042</v>
      </c>
      <c r="F13636" s="85" t="s">
        <v>32</v>
      </c>
      <c r="G13636" s="86" t="s">
        <v>18042</v>
      </c>
      <c r="H13636" s="85" t="s">
        <v>3007</v>
      </c>
      <c r="I13636" s="85">
        <v>1</v>
      </c>
      <c r="J13636" s="88">
        <v>2.3797807308397052E-2</v>
      </c>
      <c r="K13636" s="146">
        <v>5.2381314285192299E-2</v>
      </c>
      <c r="L13636" s="147">
        <v>1.328016637959019E-10</v>
      </c>
      <c r="M13636" s="147">
        <v>1.507290792801887E-3</v>
      </c>
      <c r="N13636" s="87">
        <v>0.31411385554608129</v>
      </c>
      <c r="O13636" s="88">
        <v>2.0473023896447069E-2</v>
      </c>
      <c r="P13636" s="89">
        <v>65.177080014044861</v>
      </c>
    </row>
    <row r="13637" spans="1:16">
      <c r="A13637" s="75" t="s">
        <v>18043</v>
      </c>
      <c r="B13637" s="85">
        <v>13633</v>
      </c>
      <c r="C13637" s="85">
        <v>11827</v>
      </c>
      <c r="D13637" s="85">
        <v>13633</v>
      </c>
      <c r="E13637" s="86" t="s">
        <v>18044</v>
      </c>
      <c r="F13637" s="85" t="s">
        <v>55</v>
      </c>
      <c r="G13637" s="86" t="s">
        <v>18045</v>
      </c>
      <c r="H13637" s="85" t="s">
        <v>3007</v>
      </c>
      <c r="I13637" s="85">
        <v>1</v>
      </c>
      <c r="J13637" s="88">
        <v>0.1163318855347602</v>
      </c>
      <c r="K13637" s="146">
        <v>0.18371303423768301</v>
      </c>
      <c r="L13637" s="147">
        <v>5.4446215035141534E-10</v>
      </c>
      <c r="M13637" s="147">
        <v>6.0272893861910877E-3</v>
      </c>
      <c r="N13637" s="87">
        <v>1.605788237553158</v>
      </c>
      <c r="O13637" s="88">
        <v>0.1025832907420073</v>
      </c>
      <c r="P13637" s="89">
        <v>63.883448852708</v>
      </c>
    </row>
    <row r="13638" spans="1:16">
      <c r="A13638" s="75" t="s">
        <v>25314</v>
      </c>
      <c r="B13638" s="85">
        <v>13634</v>
      </c>
      <c r="C13638" s="85">
        <v>15593</v>
      </c>
      <c r="D13638" s="85">
        <v>13634</v>
      </c>
      <c r="E13638" s="86" t="s">
        <v>18045</v>
      </c>
      <c r="F13638" s="85" t="s">
        <v>509</v>
      </c>
      <c r="G13638" s="86" t="s">
        <v>18045</v>
      </c>
      <c r="H13638" s="85" t="s">
        <v>3007</v>
      </c>
      <c r="I13638" s="85">
        <v>1</v>
      </c>
      <c r="J13638" s="88">
        <v>9.5802505779108482E-2</v>
      </c>
      <c r="K13638" s="146">
        <v>0.15517056918844616</v>
      </c>
      <c r="L13638" s="147">
        <v>4.5545939970624481E-10</v>
      </c>
      <c r="M13638" s="147">
        <v>5.0216847273577307E-3</v>
      </c>
      <c r="N13638" s="87">
        <v>1.315437918572822</v>
      </c>
      <c r="O13638" s="88">
        <v>8.4363175732318274E-2</v>
      </c>
      <c r="P13638" s="89">
        <v>64.133148772119696</v>
      </c>
    </row>
    <row r="13639" spans="1:16">
      <c r="A13639" s="75" t="s">
        <v>25315</v>
      </c>
      <c r="B13639" s="85">
        <v>13635</v>
      </c>
      <c r="C13639" s="85">
        <v>15594</v>
      </c>
      <c r="D13639" s="85">
        <v>13635</v>
      </c>
      <c r="E13639" s="86" t="s">
        <v>18045</v>
      </c>
      <c r="F13639" s="85" t="s">
        <v>32</v>
      </c>
      <c r="G13639" s="86" t="s">
        <v>18045</v>
      </c>
      <c r="H13639" s="85" t="s">
        <v>3007</v>
      </c>
      <c r="I13639" s="85">
        <v>1</v>
      </c>
      <c r="J13639" s="88">
        <v>2.9878872080086102E-2</v>
      </c>
      <c r="K13639" s="146">
        <v>6.9819623653924953E-2</v>
      </c>
      <c r="L13639" s="147">
        <v>1.768224209835773E-10</v>
      </c>
      <c r="M13639" s="147">
        <v>1.971837757500572E-3</v>
      </c>
      <c r="N13639" s="87">
        <v>0.76194133423409283</v>
      </c>
      <c r="O13639" s="88">
        <v>2.534108980234611E-2</v>
      </c>
      <c r="P13639" s="89">
        <v>33.258583914231529</v>
      </c>
    </row>
    <row r="13640" spans="1:16">
      <c r="A13640" s="75" t="s">
        <v>25316</v>
      </c>
      <c r="B13640" s="85">
        <v>13636</v>
      </c>
      <c r="C13640" s="85">
        <v>15595</v>
      </c>
      <c r="D13640" s="85">
        <v>13636</v>
      </c>
      <c r="E13640" s="86" t="s">
        <v>18045</v>
      </c>
      <c r="F13640" s="85" t="s">
        <v>38</v>
      </c>
      <c r="G13640" s="86" t="s">
        <v>18045</v>
      </c>
      <c r="H13640" s="85" t="s">
        <v>3007</v>
      </c>
      <c r="I13640" s="85">
        <v>1</v>
      </c>
      <c r="J13640" s="88">
        <v>0.1171614274524051</v>
      </c>
      <c r="K13640" s="146">
        <v>0.18481261242789415</v>
      </c>
      <c r="L13640" s="147">
        <v>5.4799742105881399E-10</v>
      </c>
      <c r="M13640" s="147">
        <v>6.0663942953542108E-3</v>
      </c>
      <c r="N13640" s="87">
        <v>1.614290117343486</v>
      </c>
      <c r="O13640" s="88">
        <v>0.1033239029583531</v>
      </c>
      <c r="P13640" s="89">
        <v>64.005783005340675</v>
      </c>
    </row>
    <row r="13641" spans="1:16">
      <c r="A13641" s="75" t="s">
        <v>18046</v>
      </c>
      <c r="B13641" s="85">
        <v>13637</v>
      </c>
      <c r="C13641" s="85">
        <v>11828</v>
      </c>
      <c r="D13641" s="85">
        <v>13637</v>
      </c>
      <c r="E13641" s="86" t="s">
        <v>18047</v>
      </c>
      <c r="F13641" s="85" t="s">
        <v>55</v>
      </c>
      <c r="G13641" s="86" t="s">
        <v>18048</v>
      </c>
      <c r="H13641" s="85" t="s">
        <v>3007</v>
      </c>
      <c r="I13641" s="85">
        <v>1</v>
      </c>
      <c r="J13641" s="88">
        <v>8.9751705741464044E-2</v>
      </c>
      <c r="K13641" s="146">
        <v>0.14896761812903692</v>
      </c>
      <c r="L13641" s="147">
        <v>4.307920947032673E-10</v>
      </c>
      <c r="M13641" s="147">
        <v>4.7490391736450593E-3</v>
      </c>
      <c r="N13641" s="87">
        <v>1.2317440751570561</v>
      </c>
      <c r="O13641" s="88">
        <v>7.8886717376644641E-2</v>
      </c>
      <c r="P13641" s="89">
        <v>64.044730531044792</v>
      </c>
    </row>
    <row r="13642" spans="1:16">
      <c r="A13642" s="75" t="s">
        <v>25317</v>
      </c>
      <c r="B13642" s="85">
        <v>13638</v>
      </c>
      <c r="C13642" s="85">
        <v>15596</v>
      </c>
      <c r="D13642" s="85">
        <v>13638</v>
      </c>
      <c r="E13642" s="86" t="s">
        <v>18048</v>
      </c>
      <c r="F13642" s="85" t="s">
        <v>32</v>
      </c>
      <c r="G13642" s="86" t="s">
        <v>18048</v>
      </c>
      <c r="H13642" s="85" t="s">
        <v>3007</v>
      </c>
      <c r="I13642" s="85">
        <v>1</v>
      </c>
      <c r="J13642" s="88">
        <v>2.9165687165684639E-2</v>
      </c>
      <c r="K13642" s="146">
        <v>6.9154878498278768E-2</v>
      </c>
      <c r="L13642" s="147">
        <v>1.7315514764141849E-10</v>
      </c>
      <c r="M13642" s="147">
        <v>1.907088093423505E-3</v>
      </c>
      <c r="N13642" s="87">
        <v>0.64058470709288451</v>
      </c>
      <c r="O13642" s="88">
        <v>2.4755329702027189E-2</v>
      </c>
      <c r="P13642" s="89">
        <v>38.644896495222881</v>
      </c>
    </row>
    <row r="13643" spans="1:16">
      <c r="A13643" s="75" t="s">
        <v>25318</v>
      </c>
      <c r="B13643" s="85">
        <v>13639</v>
      </c>
      <c r="C13643" s="85">
        <v>15597</v>
      </c>
      <c r="D13643" s="85">
        <v>13639</v>
      </c>
      <c r="E13643" s="86" t="s">
        <v>18048</v>
      </c>
      <c r="F13643" s="85" t="s">
        <v>38</v>
      </c>
      <c r="G13643" s="86" t="s">
        <v>18048</v>
      </c>
      <c r="H13643" s="85" t="s">
        <v>3007</v>
      </c>
      <c r="I13643" s="85">
        <v>1</v>
      </c>
      <c r="J13643" s="88">
        <v>9.0265979909505648E-2</v>
      </c>
      <c r="K13643" s="146">
        <v>0.14964509506575593</v>
      </c>
      <c r="L13643" s="147">
        <v>4.3297900233842241E-10</v>
      </c>
      <c r="M13643" s="147">
        <v>4.7731625945555602E-3</v>
      </c>
      <c r="N13643" s="87">
        <v>1.23676203143373</v>
      </c>
      <c r="O13643" s="88">
        <v>7.934620250235043E-2</v>
      </c>
      <c r="P13643" s="89">
        <v>64.156402352009039</v>
      </c>
    </row>
    <row r="13644" spans="1:16">
      <c r="A13644" s="75" t="s">
        <v>18049</v>
      </c>
      <c r="B13644" s="85">
        <v>13640</v>
      </c>
      <c r="C13644" s="85">
        <v>11829</v>
      </c>
      <c r="D13644" s="85">
        <v>13640</v>
      </c>
      <c r="E13644" s="86" t="s">
        <v>18050</v>
      </c>
      <c r="F13644" s="85" t="s">
        <v>55</v>
      </c>
      <c r="G13644" s="86" t="s">
        <v>18051</v>
      </c>
      <c r="H13644" s="85" t="s">
        <v>1</v>
      </c>
      <c r="I13644" s="85">
        <v>1</v>
      </c>
      <c r="J13644" s="88">
        <v>9.1719943459994943E-2</v>
      </c>
      <c r="K13644" s="146">
        <v>0.18368440697994362</v>
      </c>
      <c r="L13644" s="147">
        <v>7.3400064967869467E-10</v>
      </c>
      <c r="M13644" s="147">
        <v>5.3323759618317231E-3</v>
      </c>
      <c r="N13644" s="87">
        <v>1.1994306348741079</v>
      </c>
      <c r="O13644" s="88">
        <v>7.9959582359740225E-2</v>
      </c>
      <c r="P13644" s="89">
        <v>66.664615722553023</v>
      </c>
    </row>
    <row r="13645" spans="1:16">
      <c r="A13645" s="75" t="s">
        <v>25319</v>
      </c>
      <c r="B13645" s="85">
        <v>13641</v>
      </c>
      <c r="C13645" s="85">
        <v>15598</v>
      </c>
      <c r="D13645" s="85">
        <v>13641</v>
      </c>
      <c r="E13645" s="86" t="s">
        <v>18051</v>
      </c>
      <c r="F13645" s="85" t="s">
        <v>509</v>
      </c>
      <c r="G13645" s="86" t="s">
        <v>18051</v>
      </c>
      <c r="H13645" s="85" t="s">
        <v>1</v>
      </c>
      <c r="I13645" s="85">
        <v>1</v>
      </c>
      <c r="J13645" s="88">
        <v>2.9136750394835109E-2</v>
      </c>
      <c r="K13645" s="146">
        <v>9.6858035897067762E-2</v>
      </c>
      <c r="L13645" s="147">
        <v>4.6317927307227179E-10</v>
      </c>
      <c r="M13645" s="147">
        <v>2.2705253255778778E-3</v>
      </c>
      <c r="N13645" s="87">
        <v>0.32126605688812471</v>
      </c>
      <c r="O13645" s="88">
        <v>2.4393448654874639E-2</v>
      </c>
      <c r="P13645" s="89">
        <v>75.929118971224625</v>
      </c>
    </row>
    <row r="13646" spans="1:16">
      <c r="A13646" s="75" t="s">
        <v>25320</v>
      </c>
      <c r="B13646" s="85">
        <v>13642</v>
      </c>
      <c r="C13646" s="85">
        <v>15599</v>
      </c>
      <c r="D13646" s="85">
        <v>13642</v>
      </c>
      <c r="E13646" s="86" t="s">
        <v>18051</v>
      </c>
      <c r="F13646" s="85" t="s">
        <v>32</v>
      </c>
      <c r="G13646" s="86" t="s">
        <v>18051</v>
      </c>
      <c r="H13646" s="85" t="s">
        <v>1</v>
      </c>
      <c r="I13646" s="85">
        <v>1</v>
      </c>
      <c r="J13646" s="88">
        <v>2.4737539900514111E-2</v>
      </c>
      <c r="K13646" s="146">
        <v>8.7548513873363779E-2</v>
      </c>
      <c r="L13646" s="147">
        <v>4.0589297505893372E-10</v>
      </c>
      <c r="M13646" s="147">
        <v>2.147505332688824E-3</v>
      </c>
      <c r="N13646" s="87">
        <v>0.55743393478331382</v>
      </c>
      <c r="O13646" s="88">
        <v>2.1655432076299622E-2</v>
      </c>
      <c r="P13646" s="89">
        <v>38.84842799302762</v>
      </c>
    </row>
    <row r="13647" spans="1:16">
      <c r="A13647" s="75" t="s">
        <v>25321</v>
      </c>
      <c r="B13647" s="85">
        <v>13643</v>
      </c>
      <c r="C13647" s="85">
        <v>15600</v>
      </c>
      <c r="D13647" s="85">
        <v>13643</v>
      </c>
      <c r="E13647" s="86" t="s">
        <v>18051</v>
      </c>
      <c r="F13647" s="85" t="s">
        <v>38</v>
      </c>
      <c r="G13647" s="86" t="s">
        <v>18051</v>
      </c>
      <c r="H13647" s="85" t="s">
        <v>1</v>
      </c>
      <c r="I13647" s="85">
        <v>1</v>
      </c>
      <c r="J13647" s="88">
        <v>9.2572747764525704E-2</v>
      </c>
      <c r="K13647" s="146">
        <v>0.18489490431822786</v>
      </c>
      <c r="L13647" s="147">
        <v>7.3801719648940065E-10</v>
      </c>
      <c r="M13647" s="147">
        <v>5.3733127425274231E-3</v>
      </c>
      <c r="N13647" s="87">
        <v>1.208857087236995</v>
      </c>
      <c r="O13647" s="88">
        <v>8.070680851619777E-2</v>
      </c>
      <c r="P13647" s="89">
        <v>66.762903049742619</v>
      </c>
    </row>
    <row r="13648" spans="1:16">
      <c r="A13648" s="75" t="s">
        <v>18052</v>
      </c>
      <c r="B13648" s="85">
        <v>13644</v>
      </c>
      <c r="C13648" s="85">
        <v>11830</v>
      </c>
      <c r="D13648" s="85">
        <v>13644</v>
      </c>
      <c r="E13648" s="86" t="s">
        <v>18053</v>
      </c>
      <c r="F13648" s="85" t="s">
        <v>55</v>
      </c>
      <c r="G13648" s="86" t="s">
        <v>18054</v>
      </c>
      <c r="H13648" s="85" t="s">
        <v>1</v>
      </c>
      <c r="I13648" s="85">
        <v>1</v>
      </c>
      <c r="J13648" s="88">
        <v>0.1193203487598448</v>
      </c>
      <c r="K13648" s="146">
        <v>0.22073598104373507</v>
      </c>
      <c r="L13648" s="147">
        <v>8.3995770823445598E-10</v>
      </c>
      <c r="M13648" s="147">
        <v>6.546289516524903E-3</v>
      </c>
      <c r="N13648" s="87">
        <v>1.585518354630973</v>
      </c>
      <c r="O13648" s="88">
        <v>0.10486494696191451</v>
      </c>
      <c r="P13648" s="89">
        <v>66.139219805072301</v>
      </c>
    </row>
    <row r="13649" spans="1:16">
      <c r="A13649" s="75" t="s">
        <v>25322</v>
      </c>
      <c r="B13649" s="85">
        <v>13645</v>
      </c>
      <c r="C13649" s="85">
        <v>15601</v>
      </c>
      <c r="D13649" s="85">
        <v>13645</v>
      </c>
      <c r="E13649" s="86" t="s">
        <v>18054</v>
      </c>
      <c r="F13649" s="85" t="s">
        <v>509</v>
      </c>
      <c r="G13649" s="86" t="s">
        <v>18054</v>
      </c>
      <c r="H13649" s="85" t="s">
        <v>1</v>
      </c>
      <c r="I13649" s="85">
        <v>1</v>
      </c>
      <c r="J13649" s="88">
        <v>2.4808351961028041E-2</v>
      </c>
      <c r="K13649" s="146">
        <v>8.8135728319882076E-2</v>
      </c>
      <c r="L13649" s="147">
        <v>4.2422906944520829E-10</v>
      </c>
      <c r="M13649" s="147">
        <v>1.939494266044392E-3</v>
      </c>
      <c r="N13649" s="87">
        <v>0.26512376529001452</v>
      </c>
      <c r="O13649" s="88">
        <v>2.103806738125099E-2</v>
      </c>
      <c r="P13649" s="89">
        <v>79.351873108160603</v>
      </c>
    </row>
    <row r="13650" spans="1:16">
      <c r="A13650" s="75" t="s">
        <v>25323</v>
      </c>
      <c r="B13650" s="85">
        <v>13646</v>
      </c>
      <c r="C13650" s="85">
        <v>15602</v>
      </c>
      <c r="D13650" s="85">
        <v>13646</v>
      </c>
      <c r="E13650" s="86" t="s">
        <v>18054</v>
      </c>
      <c r="F13650" s="85" t="s">
        <v>32</v>
      </c>
      <c r="G13650" s="86" t="s">
        <v>18054</v>
      </c>
      <c r="H13650" s="85" t="s">
        <v>1</v>
      </c>
      <c r="I13650" s="85">
        <v>1</v>
      </c>
      <c r="J13650" s="88">
        <v>2.3727672336888939E-2</v>
      </c>
      <c r="K13650" s="146">
        <v>8.9455848272776861E-2</v>
      </c>
      <c r="L13650" s="147">
        <v>3.9387947471508041E-10</v>
      </c>
      <c r="M13650" s="147">
        <v>2.029332488039283E-3</v>
      </c>
      <c r="N13650" s="87">
        <v>0.66248535682618548</v>
      </c>
      <c r="O13650" s="88">
        <v>2.0596523834812891E-2</v>
      </c>
      <c r="P13650" s="89">
        <v>31.089779755262946</v>
      </c>
    </row>
    <row r="13651" spans="1:16">
      <c r="A13651" s="75" t="s">
        <v>25324</v>
      </c>
      <c r="B13651" s="85">
        <v>13647</v>
      </c>
      <c r="C13651" s="85">
        <v>15603</v>
      </c>
      <c r="D13651" s="85">
        <v>13647</v>
      </c>
      <c r="E13651" s="86" t="s">
        <v>18054</v>
      </c>
      <c r="F13651" s="85" t="s">
        <v>38</v>
      </c>
      <c r="G13651" s="86" t="s">
        <v>18054</v>
      </c>
      <c r="H13651" s="85" t="s">
        <v>1</v>
      </c>
      <c r="I13651" s="85">
        <v>1</v>
      </c>
      <c r="J13651" s="88">
        <v>0.1202610215346768</v>
      </c>
      <c r="K13651" s="146">
        <v>0.22203163595875919</v>
      </c>
      <c r="L13651" s="147">
        <v>8.4431299493050355E-10</v>
      </c>
      <c r="M13651" s="147">
        <v>6.5909293554773122E-3</v>
      </c>
      <c r="N13651" s="87">
        <v>1.595154331321279</v>
      </c>
      <c r="O13651" s="88">
        <v>0.10569487727501491</v>
      </c>
      <c r="P13651" s="89">
        <v>66.25996945854574</v>
      </c>
    </row>
    <row r="13652" spans="1:16">
      <c r="A13652" s="75" t="s">
        <v>18055</v>
      </c>
      <c r="B13652" s="85">
        <v>13648</v>
      </c>
      <c r="C13652" s="85">
        <v>11831</v>
      </c>
      <c r="D13652" s="85">
        <v>13648</v>
      </c>
      <c r="E13652" s="86" t="s">
        <v>18056</v>
      </c>
      <c r="F13652" s="85" t="s">
        <v>55</v>
      </c>
      <c r="G13652" s="86" t="s">
        <v>18057</v>
      </c>
      <c r="H13652" s="85" t="s">
        <v>1</v>
      </c>
      <c r="I13652" s="85">
        <v>1</v>
      </c>
      <c r="J13652" s="88">
        <v>2.15913534577084E-2</v>
      </c>
      <c r="K13652" s="146">
        <v>5.9548516460994634E-2</v>
      </c>
      <c r="L13652" s="147">
        <v>2.9298797469006568E-10</v>
      </c>
      <c r="M13652" s="147">
        <v>1.558501619394796E-3</v>
      </c>
      <c r="N13652" s="87">
        <v>0.23180484916716809</v>
      </c>
      <c r="O13652" s="88">
        <v>1.9054421625398901E-2</v>
      </c>
      <c r="P13652" s="89">
        <v>82.20027188325831</v>
      </c>
    </row>
    <row r="13653" spans="1:16">
      <c r="A13653" s="75" t="s">
        <v>25325</v>
      </c>
      <c r="B13653" s="85">
        <v>13649</v>
      </c>
      <c r="C13653" s="85">
        <v>15604</v>
      </c>
      <c r="D13653" s="85">
        <v>13649</v>
      </c>
      <c r="E13653" s="86" t="s">
        <v>18057</v>
      </c>
      <c r="F13653" s="85" t="s">
        <v>509</v>
      </c>
      <c r="G13653" s="86" t="s">
        <v>18057</v>
      </c>
      <c r="H13653" s="85" t="s">
        <v>1</v>
      </c>
      <c r="I13653" s="85">
        <v>1</v>
      </c>
      <c r="J13653" s="88">
        <v>1.8049268132310382E-2</v>
      </c>
      <c r="K13653" s="146">
        <v>5.464547990264098E-2</v>
      </c>
      <c r="L13653" s="147">
        <v>2.7787914939902998E-10</v>
      </c>
      <c r="M13653" s="147">
        <v>1.3856153901519439E-3</v>
      </c>
      <c r="N13653" s="87">
        <v>0.1819130445777645</v>
      </c>
      <c r="O13653" s="88">
        <v>1.590691457784555E-2</v>
      </c>
      <c r="P13653" s="89">
        <v>87.442407523698137</v>
      </c>
    </row>
    <row r="13654" spans="1:16">
      <c r="A13654" s="75" t="s">
        <v>25326</v>
      </c>
      <c r="B13654" s="85">
        <v>13650</v>
      </c>
      <c r="C13654" s="85">
        <v>15605</v>
      </c>
      <c r="D13654" s="85">
        <v>13650</v>
      </c>
      <c r="E13654" s="86" t="s">
        <v>18057</v>
      </c>
      <c r="F13654" s="85" t="s">
        <v>32</v>
      </c>
      <c r="G13654" s="86" t="s">
        <v>18057</v>
      </c>
      <c r="H13654" s="85" t="s">
        <v>1</v>
      </c>
      <c r="I13654" s="85">
        <v>1</v>
      </c>
      <c r="J13654" s="88">
        <v>1.3866089605057461E-2</v>
      </c>
      <c r="K13654" s="146">
        <v>4.7332200485632095E-2</v>
      </c>
      <c r="L13654" s="147">
        <v>2.3155721403242419E-10</v>
      </c>
      <c r="M13654" s="147">
        <v>1.1376922539977101E-3</v>
      </c>
      <c r="N13654" s="87">
        <v>0.16273786986317521</v>
      </c>
      <c r="O13654" s="88">
        <v>1.2565238794430699E-2</v>
      </c>
      <c r="P13654" s="89">
        <v>77.211523076928259</v>
      </c>
    </row>
    <row r="13655" spans="1:16">
      <c r="A13655" s="75" t="s">
        <v>25327</v>
      </c>
      <c r="B13655" s="85">
        <v>13651</v>
      </c>
      <c r="C13655" s="85">
        <v>15606</v>
      </c>
      <c r="D13655" s="85">
        <v>13651</v>
      </c>
      <c r="E13655" s="86" t="s">
        <v>18057</v>
      </c>
      <c r="F13655" s="85" t="s">
        <v>38</v>
      </c>
      <c r="G13655" s="86" t="s">
        <v>18057</v>
      </c>
      <c r="H13655" s="85" t="s">
        <v>1</v>
      </c>
      <c r="I13655" s="85">
        <v>1</v>
      </c>
      <c r="J13655" s="88">
        <v>2.167316517621309E-2</v>
      </c>
      <c r="K13655" s="146">
        <v>5.9674746572267373E-2</v>
      </c>
      <c r="L13655" s="147">
        <v>2.9357976702184952E-10</v>
      </c>
      <c r="M13655" s="147">
        <v>1.562867780188684E-3</v>
      </c>
      <c r="N13655" s="87">
        <v>0.23261830096918759</v>
      </c>
      <c r="O13655" s="88">
        <v>1.9123917963862841E-2</v>
      </c>
      <c r="P13655" s="89">
        <v>82.211579588469164</v>
      </c>
    </row>
    <row r="13656" spans="1:16">
      <c r="A13656" s="75" t="s">
        <v>18058</v>
      </c>
      <c r="B13656" s="85">
        <v>13652</v>
      </c>
      <c r="C13656" s="85">
        <v>11832</v>
      </c>
      <c r="D13656" s="85">
        <v>13652</v>
      </c>
      <c r="E13656" s="86" t="s">
        <v>18059</v>
      </c>
      <c r="F13656" s="85" t="s">
        <v>55</v>
      </c>
      <c r="G13656" s="86" t="s">
        <v>18060</v>
      </c>
      <c r="H13656" s="85" t="s">
        <v>260</v>
      </c>
      <c r="I13656" s="85">
        <v>1</v>
      </c>
      <c r="J13656" s="88">
        <v>1033.670394760177</v>
      </c>
      <c r="K13656" s="146">
        <v>1863.7540051190492</v>
      </c>
      <c r="L13656" s="147">
        <v>6.6012233408521397E-6</v>
      </c>
      <c r="M13656" s="147">
        <v>72.744628189484317</v>
      </c>
      <c r="N13656" s="87">
        <v>14333.65913467029</v>
      </c>
      <c r="O13656" s="88">
        <v>909.73589707571887</v>
      </c>
      <c r="P13656" s="89">
        <v>63.468503647840166</v>
      </c>
    </row>
    <row r="13657" spans="1:16">
      <c r="A13657" s="75" t="s">
        <v>25328</v>
      </c>
      <c r="B13657" s="85">
        <v>13653</v>
      </c>
      <c r="C13657" s="85">
        <v>15607</v>
      </c>
      <c r="D13657" s="85">
        <v>13653</v>
      </c>
      <c r="E13657" s="86" t="s">
        <v>25329</v>
      </c>
      <c r="F13657" s="85" t="s">
        <v>509</v>
      </c>
      <c r="G13657" s="86" t="s">
        <v>18060</v>
      </c>
      <c r="H13657" s="85" t="s">
        <v>260</v>
      </c>
      <c r="I13657" s="85">
        <v>1</v>
      </c>
      <c r="J13657" s="88">
        <v>582.57428685139644</v>
      </c>
      <c r="K13657" s="146">
        <v>1485.0927926442737</v>
      </c>
      <c r="L13657" s="147">
        <v>6.0048190857265842E-6</v>
      </c>
      <c r="M13657" s="147">
        <v>63.928187244521887</v>
      </c>
      <c r="N13657" s="87">
        <v>7850.2949913856983</v>
      </c>
      <c r="O13657" s="88">
        <v>505.03753345524831</v>
      </c>
      <c r="P13657" s="89">
        <v>64.333573962435437</v>
      </c>
    </row>
    <row r="13658" spans="1:16">
      <c r="A13658" s="75" t="s">
        <v>25330</v>
      </c>
      <c r="B13658" s="85">
        <v>13654</v>
      </c>
      <c r="C13658" s="85">
        <v>15608</v>
      </c>
      <c r="D13658" s="85">
        <v>13654</v>
      </c>
      <c r="E13658" s="86" t="s">
        <v>25329</v>
      </c>
      <c r="F13658" s="85" t="s">
        <v>32</v>
      </c>
      <c r="G13658" s="86" t="s">
        <v>18060</v>
      </c>
      <c r="H13658" s="85" t="s">
        <v>260</v>
      </c>
      <c r="I13658" s="85">
        <v>1</v>
      </c>
      <c r="J13658" s="88">
        <v>315.60601915776277</v>
      </c>
      <c r="K13658" s="146">
        <v>864.09332422184616</v>
      </c>
      <c r="L13658" s="147">
        <v>3.25886477110503E-6</v>
      </c>
      <c r="M13658" s="147">
        <v>36.961035546714683</v>
      </c>
      <c r="N13658" s="87">
        <v>7242.7262994878056</v>
      </c>
      <c r="O13658" s="88">
        <v>268.47541552602462</v>
      </c>
      <c r="P13658" s="89">
        <v>37.068281255500537</v>
      </c>
    </row>
    <row r="13659" spans="1:16">
      <c r="A13659" s="75" t="s">
        <v>25331</v>
      </c>
      <c r="B13659" s="85">
        <v>13655</v>
      </c>
      <c r="C13659" s="85">
        <v>15609</v>
      </c>
      <c r="D13659" s="85">
        <v>13655</v>
      </c>
      <c r="E13659" s="86" t="s">
        <v>25329</v>
      </c>
      <c r="F13659" s="85" t="s">
        <v>38</v>
      </c>
      <c r="G13659" s="86" t="s">
        <v>18060</v>
      </c>
      <c r="H13659" s="85" t="s">
        <v>260</v>
      </c>
      <c r="I13659" s="85">
        <v>1</v>
      </c>
      <c r="J13659" s="88">
        <v>1041.624025164374</v>
      </c>
      <c r="K13659" s="146">
        <v>1873.8146951355434</v>
      </c>
      <c r="L13659" s="147">
        <v>6.6321431459175278E-6</v>
      </c>
      <c r="M13659" s="147">
        <v>73.085526795395168</v>
      </c>
      <c r="N13659" s="87">
        <v>14420.436331068209</v>
      </c>
      <c r="O13659" s="88">
        <v>916.84632455706139</v>
      </c>
      <c r="P13659" s="89">
        <v>63.579652065156687</v>
      </c>
    </row>
    <row r="13660" spans="1:16">
      <c r="A13660" s="75" t="s">
        <v>18061</v>
      </c>
      <c r="B13660" s="85">
        <v>13656</v>
      </c>
      <c r="C13660" s="85">
        <v>11833</v>
      </c>
      <c r="D13660" s="85">
        <v>13656</v>
      </c>
      <c r="E13660" s="86" t="s">
        <v>18062</v>
      </c>
      <c r="F13660" s="85" t="s">
        <v>55</v>
      </c>
      <c r="G13660" s="86" t="s">
        <v>18063</v>
      </c>
      <c r="H13660" s="85" t="s">
        <v>260</v>
      </c>
      <c r="I13660" s="85">
        <v>1</v>
      </c>
      <c r="J13660" s="88">
        <v>1057.1633819436261</v>
      </c>
      <c r="K13660" s="146">
        <v>1824.1507278919723</v>
      </c>
      <c r="L13660" s="147">
        <v>6.3789813411919531E-6</v>
      </c>
      <c r="M13660" s="147">
        <v>64.316984784405065</v>
      </c>
      <c r="N13660" s="87">
        <v>13575.18218711633</v>
      </c>
      <c r="O13660" s="88">
        <v>940.38705025234231</v>
      </c>
      <c r="P13660" s="89">
        <v>69.272517841036901</v>
      </c>
    </row>
    <row r="13661" spans="1:16">
      <c r="A13661" s="75" t="s">
        <v>25332</v>
      </c>
      <c r="B13661" s="85">
        <v>13657</v>
      </c>
      <c r="C13661" s="85">
        <v>15610</v>
      </c>
      <c r="D13661" s="85">
        <v>13657</v>
      </c>
      <c r="E13661" s="86" t="s">
        <v>25333</v>
      </c>
      <c r="F13661" s="85" t="s">
        <v>509</v>
      </c>
      <c r="G13661" s="86" t="s">
        <v>18063</v>
      </c>
      <c r="H13661" s="85" t="s">
        <v>260</v>
      </c>
      <c r="I13661" s="85">
        <v>1</v>
      </c>
      <c r="J13661" s="88">
        <v>605.56229926841127</v>
      </c>
      <c r="K13661" s="146">
        <v>1395.3895253225337</v>
      </c>
      <c r="L13661" s="147">
        <v>5.5710186407627366E-6</v>
      </c>
      <c r="M13661" s="147">
        <v>48.987439067652453</v>
      </c>
      <c r="N13661" s="87">
        <v>6350.9382368564156</v>
      </c>
      <c r="O13661" s="88">
        <v>541.70311730969286</v>
      </c>
      <c r="P13661" s="89">
        <v>85.294974869386351</v>
      </c>
    </row>
    <row r="13662" spans="1:16">
      <c r="A13662" s="75" t="s">
        <v>25334</v>
      </c>
      <c r="B13662" s="85">
        <v>13658</v>
      </c>
      <c r="C13662" s="85">
        <v>15611</v>
      </c>
      <c r="D13662" s="85">
        <v>13658</v>
      </c>
      <c r="E13662" s="86" t="s">
        <v>25333</v>
      </c>
      <c r="F13662" s="85" t="s">
        <v>32</v>
      </c>
      <c r="G13662" s="86" t="s">
        <v>18063</v>
      </c>
      <c r="H13662" s="85" t="s">
        <v>260</v>
      </c>
      <c r="I13662" s="85">
        <v>1</v>
      </c>
      <c r="J13662" s="88">
        <v>328.48840816943323</v>
      </c>
      <c r="K13662" s="146">
        <v>814.91427299335089</v>
      </c>
      <c r="L13662" s="147">
        <v>3.0522233284686219E-6</v>
      </c>
      <c r="M13662" s="147">
        <v>27.66776434281789</v>
      </c>
      <c r="N13662" s="87">
        <v>6337.2300080359273</v>
      </c>
      <c r="O13662" s="88">
        <v>295.23835489456008</v>
      </c>
      <c r="P13662" s="89">
        <v>46.587918462827282</v>
      </c>
    </row>
    <row r="13663" spans="1:16">
      <c r="A13663" s="75" t="s">
        <v>25335</v>
      </c>
      <c r="B13663" s="85">
        <v>13659</v>
      </c>
      <c r="C13663" s="85">
        <v>15612</v>
      </c>
      <c r="D13663" s="85">
        <v>13659</v>
      </c>
      <c r="E13663" s="86" t="s">
        <v>25333</v>
      </c>
      <c r="F13663" s="85" t="s">
        <v>38</v>
      </c>
      <c r="G13663" s="86" t="s">
        <v>18063</v>
      </c>
      <c r="H13663" s="85" t="s">
        <v>260</v>
      </c>
      <c r="I13663" s="85">
        <v>1</v>
      </c>
      <c r="J13663" s="88">
        <v>1063.6158984400231</v>
      </c>
      <c r="K13663" s="146">
        <v>1832.9833944963841</v>
      </c>
      <c r="L13663" s="147">
        <v>6.4077757230996373E-6</v>
      </c>
      <c r="M13663" s="147">
        <v>64.63760514342043</v>
      </c>
      <c r="N13663" s="87">
        <v>13640.726617345839</v>
      </c>
      <c r="O13663" s="88">
        <v>946.09932001167363</v>
      </c>
      <c r="P13663" s="89">
        <v>69.358425438172304</v>
      </c>
    </row>
    <row r="13664" spans="1:16">
      <c r="A13664" s="75" t="s">
        <v>18064</v>
      </c>
      <c r="B13664" s="85">
        <v>13660</v>
      </c>
      <c r="C13664" s="85">
        <v>11834</v>
      </c>
      <c r="D13664" s="85">
        <v>13660</v>
      </c>
      <c r="E13664" s="86" t="s">
        <v>18065</v>
      </c>
      <c r="F13664" s="85" t="s">
        <v>55</v>
      </c>
      <c r="G13664" s="86" t="s">
        <v>18066</v>
      </c>
      <c r="H13664" s="85" t="s">
        <v>260</v>
      </c>
      <c r="I13664" s="85">
        <v>1</v>
      </c>
      <c r="J13664" s="88">
        <v>195.36148436167639</v>
      </c>
      <c r="K13664" s="146">
        <v>298.17247888029959</v>
      </c>
      <c r="L13664" s="147">
        <v>9.1849262598950951E-7</v>
      </c>
      <c r="M13664" s="147">
        <v>10.585887138559951</v>
      </c>
      <c r="N13664" s="87">
        <v>2591.6592022938212</v>
      </c>
      <c r="O13664" s="88">
        <v>173.98813650443839</v>
      </c>
      <c r="P13664" s="89">
        <v>67.133879466268283</v>
      </c>
    </row>
    <row r="13665" spans="1:16">
      <c r="A13665" s="75" t="s">
        <v>25340</v>
      </c>
      <c r="B13665" s="85">
        <v>13661</v>
      </c>
      <c r="C13665" s="85">
        <v>15616</v>
      </c>
      <c r="D13665" s="85">
        <v>13661</v>
      </c>
      <c r="E13665" s="86" t="s">
        <v>25341</v>
      </c>
      <c r="F13665" s="85" t="s">
        <v>509</v>
      </c>
      <c r="G13665" s="86" t="s">
        <v>18066</v>
      </c>
      <c r="H13665" s="85" t="s">
        <v>260</v>
      </c>
      <c r="I13665" s="85">
        <v>1</v>
      </c>
      <c r="J13665" s="88">
        <v>69.511387520256449</v>
      </c>
      <c r="K13665" s="146">
        <v>129.79581771413697</v>
      </c>
      <c r="L13665" s="147">
        <v>3.8420925649629468E-7</v>
      </c>
      <c r="M13665" s="147">
        <v>5.958778140620919</v>
      </c>
      <c r="N13665" s="87">
        <v>776.73221354985549</v>
      </c>
      <c r="O13665" s="88">
        <v>63.173877340195567</v>
      </c>
      <c r="P13665" s="89">
        <v>81.33289213212305</v>
      </c>
    </row>
    <row r="13666" spans="1:16">
      <c r="A13666" s="75" t="s">
        <v>25342</v>
      </c>
      <c r="B13666" s="85">
        <v>13662</v>
      </c>
      <c r="C13666" s="85">
        <v>15617</v>
      </c>
      <c r="D13666" s="85">
        <v>13662</v>
      </c>
      <c r="E13666" s="86" t="s">
        <v>25341</v>
      </c>
      <c r="F13666" s="85" t="s">
        <v>32</v>
      </c>
      <c r="G13666" s="86" t="s">
        <v>18066</v>
      </c>
      <c r="H13666" s="85" t="s">
        <v>260</v>
      </c>
      <c r="I13666" s="85">
        <v>1</v>
      </c>
      <c r="J13666" s="88">
        <v>35.832566356722197</v>
      </c>
      <c r="K13666" s="146">
        <v>85.539024779890028</v>
      </c>
      <c r="L13666" s="147">
        <v>2.3437442756498571E-7</v>
      </c>
      <c r="M13666" s="147">
        <v>2.8529497516686049</v>
      </c>
      <c r="N13666" s="87">
        <v>1026.9372914396611</v>
      </c>
      <c r="O13666" s="88">
        <v>31.58511979771578</v>
      </c>
      <c r="P13666" s="89">
        <v>30.756619767343992</v>
      </c>
    </row>
    <row r="13667" spans="1:16">
      <c r="A13667" s="75" t="s">
        <v>25343</v>
      </c>
      <c r="B13667" s="85">
        <v>13663</v>
      </c>
      <c r="C13667" s="85">
        <v>15618</v>
      </c>
      <c r="D13667" s="85">
        <v>13663</v>
      </c>
      <c r="E13667" s="86" t="s">
        <v>25341</v>
      </c>
      <c r="F13667" s="85" t="s">
        <v>38</v>
      </c>
      <c r="G13667" s="86" t="s">
        <v>18066</v>
      </c>
      <c r="H13667" s="85" t="s">
        <v>260</v>
      </c>
      <c r="I13667" s="85">
        <v>1</v>
      </c>
      <c r="J13667" s="88">
        <v>197.28813119218481</v>
      </c>
      <c r="K13667" s="146">
        <v>300.74332419059584</v>
      </c>
      <c r="L13667" s="147">
        <v>9.2673045157689422E-7</v>
      </c>
      <c r="M13667" s="147">
        <v>10.672647690218961</v>
      </c>
      <c r="N13667" s="87">
        <v>2613.1693640313551</v>
      </c>
      <c r="O13667" s="88">
        <v>175.70108641741419</v>
      </c>
      <c r="P13667" s="89">
        <v>67.236777239098984</v>
      </c>
    </row>
    <row r="13668" spans="1:16">
      <c r="A13668" s="75" t="s">
        <v>18067</v>
      </c>
      <c r="B13668" s="85">
        <v>13664</v>
      </c>
      <c r="C13668" s="85">
        <v>11835</v>
      </c>
      <c r="D13668" s="85">
        <v>13664</v>
      </c>
      <c r="E13668" s="86" t="s">
        <v>18068</v>
      </c>
      <c r="F13668" s="85" t="s">
        <v>55</v>
      </c>
      <c r="G13668" s="86" t="s">
        <v>18069</v>
      </c>
      <c r="H13668" s="85" t="s">
        <v>260</v>
      </c>
      <c r="I13668" s="85">
        <v>1</v>
      </c>
      <c r="J13668" s="88">
        <v>51.97685531761126</v>
      </c>
      <c r="K13668" s="146">
        <v>107.7907682055076</v>
      </c>
      <c r="L13668" s="147">
        <v>3.2864729512373902E-7</v>
      </c>
      <c r="M13668" s="147">
        <v>3.68329919889104</v>
      </c>
      <c r="N13668" s="87">
        <v>623.30373866088155</v>
      </c>
      <c r="O13668" s="88">
        <v>46.444690015213247</v>
      </c>
      <c r="P13668" s="89">
        <v>74.51373565478039</v>
      </c>
    </row>
    <row r="13669" spans="1:16">
      <c r="A13669" s="75" t="s">
        <v>25336</v>
      </c>
      <c r="B13669" s="85">
        <v>13665</v>
      </c>
      <c r="C13669" s="85">
        <v>15613</v>
      </c>
      <c r="D13669" s="85">
        <v>13665</v>
      </c>
      <c r="E13669" s="86" t="s">
        <v>25337</v>
      </c>
      <c r="F13669" s="85" t="s">
        <v>509</v>
      </c>
      <c r="G13669" s="86" t="s">
        <v>18069</v>
      </c>
      <c r="H13669" s="85" t="s">
        <v>260</v>
      </c>
      <c r="I13669" s="85">
        <v>1</v>
      </c>
      <c r="J13669" s="88">
        <v>33.833400594059327</v>
      </c>
      <c r="K13669" s="146">
        <v>82.146569069525285</v>
      </c>
      <c r="L13669" s="147">
        <v>2.500863087808498E-7</v>
      </c>
      <c r="M13669" s="147">
        <v>2.786101651616375</v>
      </c>
      <c r="N13669" s="87">
        <v>368.58831770087238</v>
      </c>
      <c r="O13669" s="88">
        <v>30.336965493385961</v>
      </c>
      <c r="P13669" s="89">
        <v>82.305824782015762</v>
      </c>
    </row>
    <row r="13670" spans="1:16">
      <c r="A13670" s="75" t="s">
        <v>25338</v>
      </c>
      <c r="B13670" s="85">
        <v>13666</v>
      </c>
      <c r="C13670" s="85">
        <v>15614</v>
      </c>
      <c r="D13670" s="85">
        <v>13666</v>
      </c>
      <c r="E13670" s="86" t="s">
        <v>25337</v>
      </c>
      <c r="F13670" s="85" t="s">
        <v>32</v>
      </c>
      <c r="G13670" s="86" t="s">
        <v>18069</v>
      </c>
      <c r="H13670" s="85" t="s">
        <v>260</v>
      </c>
      <c r="I13670" s="85">
        <v>1</v>
      </c>
      <c r="J13670" s="88">
        <v>29.392306420970261</v>
      </c>
      <c r="K13670" s="146">
        <v>74.628651036304674</v>
      </c>
      <c r="L13670" s="147">
        <v>2.1932219876875939E-7</v>
      </c>
      <c r="M13670" s="147">
        <v>2.3929280134329209</v>
      </c>
      <c r="N13670" s="87">
        <v>387.93156869882841</v>
      </c>
      <c r="O13670" s="88">
        <v>26.751236572960931</v>
      </c>
      <c r="P13670" s="89">
        <v>68.958648203568387</v>
      </c>
    </row>
    <row r="13671" spans="1:16">
      <c r="A13671" s="75" t="s">
        <v>25339</v>
      </c>
      <c r="B13671" s="85">
        <v>13667</v>
      </c>
      <c r="C13671" s="85">
        <v>15615</v>
      </c>
      <c r="D13671" s="85">
        <v>13667</v>
      </c>
      <c r="E13671" s="86" t="s">
        <v>25337</v>
      </c>
      <c r="F13671" s="85" t="s">
        <v>38</v>
      </c>
      <c r="G13671" s="86" t="s">
        <v>18069</v>
      </c>
      <c r="H13671" s="85" t="s">
        <v>260</v>
      </c>
      <c r="I13671" s="85">
        <v>1</v>
      </c>
      <c r="J13671" s="88">
        <v>52.251082144947851</v>
      </c>
      <c r="K13671" s="146">
        <v>108.18894390093621</v>
      </c>
      <c r="L13671" s="147">
        <v>3.2993304155618688E-7</v>
      </c>
      <c r="M13671" s="147">
        <v>3.6983396422518031</v>
      </c>
      <c r="N13671" s="87">
        <v>626.45705433502872</v>
      </c>
      <c r="O13671" s="88">
        <v>46.685103534053233</v>
      </c>
      <c r="P13671" s="89">
        <v>74.522432481199388</v>
      </c>
    </row>
    <row r="13672" spans="1:16">
      <c r="A13672" s="75" t="s">
        <v>18070</v>
      </c>
      <c r="B13672" s="85">
        <v>13668</v>
      </c>
      <c r="C13672" s="85">
        <v>11836</v>
      </c>
      <c r="D13672" s="85">
        <v>13668</v>
      </c>
      <c r="E13672" s="86" t="s">
        <v>18071</v>
      </c>
      <c r="F13672" s="85" t="s">
        <v>55</v>
      </c>
      <c r="G13672" s="86" t="s">
        <v>18072</v>
      </c>
      <c r="H13672" s="85" t="s">
        <v>18073</v>
      </c>
      <c r="I13672" s="85">
        <v>1</v>
      </c>
      <c r="J13672" s="88">
        <v>9.4500362154682389E-5</v>
      </c>
      <c r="K13672" s="146">
        <v>2.7769493140811154E-4</v>
      </c>
      <c r="L13672" s="147">
        <v>4.8861869050436637E-13</v>
      </c>
      <c r="M13672" s="147">
        <v>9.0469262185620332E-6</v>
      </c>
      <c r="N13672" s="87">
        <v>1.200630591906158E-3</v>
      </c>
      <c r="O13672" s="88">
        <v>8.3106602268362637E-5</v>
      </c>
      <c r="P13672" s="89">
        <v>69.219127705566819</v>
      </c>
    </row>
    <row r="13673" spans="1:16">
      <c r="A13673" s="75" t="s">
        <v>25344</v>
      </c>
      <c r="B13673" s="85">
        <v>13669</v>
      </c>
      <c r="C13673" s="85">
        <v>15619</v>
      </c>
      <c r="D13673" s="85">
        <v>13669</v>
      </c>
      <c r="E13673" s="86" t="s">
        <v>25345</v>
      </c>
      <c r="F13673" s="85" t="s">
        <v>55</v>
      </c>
      <c r="G13673" s="86" t="s">
        <v>18072</v>
      </c>
      <c r="H13673" s="85" t="s">
        <v>18073</v>
      </c>
      <c r="I13673" s="85">
        <v>1</v>
      </c>
      <c r="J13673" s="88">
        <v>1.034798868511146E-4</v>
      </c>
      <c r="K13673" s="146">
        <v>3.0198472066903903E-4</v>
      </c>
      <c r="L13673" s="147">
        <v>5.2724619528060536E-13</v>
      </c>
      <c r="M13673" s="147">
        <v>9.965859550760604E-6</v>
      </c>
      <c r="N13673" s="87">
        <v>1.315740721093431E-3</v>
      </c>
      <c r="O13673" s="88">
        <v>9.1004670546670474E-5</v>
      </c>
      <c r="P13673" s="89">
        <v>69.16611235611991</v>
      </c>
    </row>
    <row r="13674" spans="1:16">
      <c r="A13674" s="75" t="s">
        <v>25346</v>
      </c>
      <c r="B13674" s="85">
        <v>13670</v>
      </c>
      <c r="C13674" s="85">
        <v>15620</v>
      </c>
      <c r="D13674" s="85">
        <v>13670</v>
      </c>
      <c r="E13674" s="86" t="s">
        <v>25347</v>
      </c>
      <c r="F13674" s="85" t="s">
        <v>55</v>
      </c>
      <c r="G13674" s="86" t="s">
        <v>18072</v>
      </c>
      <c r="H13674" s="85" t="s">
        <v>18073</v>
      </c>
      <c r="I13674" s="85">
        <v>1</v>
      </c>
      <c r="J13674" s="88">
        <v>8.7016825448163796E-5</v>
      </c>
      <c r="K13674" s="146">
        <v>2.5615601901972466E-4</v>
      </c>
      <c r="L13674" s="147">
        <v>4.5491292021631758E-13</v>
      </c>
      <c r="M13674" s="147">
        <v>8.3080323239528227E-6</v>
      </c>
      <c r="N13674" s="87">
        <v>1.1055405356061171E-3</v>
      </c>
      <c r="O13674" s="88">
        <v>7.6521449814492181E-5</v>
      </c>
      <c r="P13674" s="89">
        <v>69.216322106668827</v>
      </c>
    </row>
    <row r="13675" spans="1:16">
      <c r="A13675" s="75" t="s">
        <v>25348</v>
      </c>
      <c r="B13675" s="85">
        <v>13671</v>
      </c>
      <c r="C13675" s="85">
        <v>15621</v>
      </c>
      <c r="D13675" s="85">
        <v>13671</v>
      </c>
      <c r="E13675" s="86" t="s">
        <v>25349</v>
      </c>
      <c r="F13675" s="85" t="s">
        <v>55</v>
      </c>
      <c r="G13675" s="86" t="s">
        <v>18072</v>
      </c>
      <c r="H13675" s="85" t="s">
        <v>18073</v>
      </c>
      <c r="I13675" s="85">
        <v>1</v>
      </c>
      <c r="J13675" s="88">
        <v>9.0252392580127751E-5</v>
      </c>
      <c r="K13675" s="146">
        <v>2.6660690005593041E-4</v>
      </c>
      <c r="L13675" s="147">
        <v>4.6974271550149243E-13</v>
      </c>
      <c r="M13675" s="147">
        <v>8.6118195122887551E-6</v>
      </c>
      <c r="N13675" s="87">
        <v>1.146560517833929E-3</v>
      </c>
      <c r="O13675" s="88">
        <v>7.9378622092991457E-5</v>
      </c>
      <c r="P13675" s="89">
        <v>69.231951439382186</v>
      </c>
    </row>
    <row r="13676" spans="1:16">
      <c r="A13676" s="75" t="s">
        <v>25350</v>
      </c>
      <c r="B13676" s="85">
        <v>13672</v>
      </c>
      <c r="C13676" s="85">
        <v>15622</v>
      </c>
      <c r="D13676" s="85">
        <v>13672</v>
      </c>
      <c r="E13676" s="86" t="s">
        <v>25351</v>
      </c>
      <c r="F13676" s="85" t="s">
        <v>55</v>
      </c>
      <c r="G13676" s="86" t="s">
        <v>18072</v>
      </c>
      <c r="H13676" s="85" t="s">
        <v>18073</v>
      </c>
      <c r="I13676" s="85">
        <v>1</v>
      </c>
      <c r="J13676" s="88">
        <v>1.099685041772928E-4</v>
      </c>
      <c r="K13676" s="146">
        <v>3.2309785578773256E-4</v>
      </c>
      <c r="L13676" s="147">
        <v>5.6639929711423149E-13</v>
      </c>
      <c r="M13676" s="147">
        <v>1.050308118021714E-5</v>
      </c>
      <c r="N13676" s="87">
        <v>1.3923306534117321E-3</v>
      </c>
      <c r="O13676" s="88">
        <v>9.6670434501524476E-5</v>
      </c>
      <c r="P13676" s="89">
        <v>69.430658776811143</v>
      </c>
    </row>
    <row r="13677" spans="1:16">
      <c r="A13677" s="75" t="s">
        <v>18074</v>
      </c>
      <c r="B13677" s="85">
        <v>13673</v>
      </c>
      <c r="C13677" s="85">
        <v>11837</v>
      </c>
      <c r="D13677" s="85">
        <v>13673</v>
      </c>
      <c r="E13677" s="86" t="s">
        <v>18075</v>
      </c>
      <c r="F13677" s="85" t="s">
        <v>55</v>
      </c>
      <c r="G13677" s="86" t="s">
        <v>18076</v>
      </c>
      <c r="H13677" s="85" t="s">
        <v>3007</v>
      </c>
      <c r="I13677" s="85">
        <v>1</v>
      </c>
      <c r="J13677" s="88">
        <v>6.1560864754654906E-3</v>
      </c>
      <c r="K13677" s="146">
        <v>9.9038845196089114E-3</v>
      </c>
      <c r="L13677" s="147">
        <v>2.9075187898324451E-11</v>
      </c>
      <c r="M13677" s="147">
        <v>3.125088045701326E-4</v>
      </c>
      <c r="N13677" s="87">
        <v>8.5341555978039524E-2</v>
      </c>
      <c r="O13677" s="88">
        <v>5.4508371984628113E-3</v>
      </c>
      <c r="P13677" s="89">
        <v>63.870843881326067</v>
      </c>
    </row>
    <row r="13678" spans="1:16">
      <c r="A13678" s="75" t="s">
        <v>25352</v>
      </c>
      <c r="B13678" s="85">
        <v>13674</v>
      </c>
      <c r="C13678" s="85">
        <v>15623</v>
      </c>
      <c r="D13678" s="85">
        <v>13674</v>
      </c>
      <c r="E13678" s="86" t="s">
        <v>18076</v>
      </c>
      <c r="F13678" s="85" t="s">
        <v>32</v>
      </c>
      <c r="G13678" s="86" t="s">
        <v>18076</v>
      </c>
      <c r="H13678" s="85" t="s">
        <v>3007</v>
      </c>
      <c r="I13678" s="85">
        <v>1</v>
      </c>
      <c r="J13678" s="88">
        <v>9.2196661316150462E-4</v>
      </c>
      <c r="K13678" s="146">
        <v>3.008738484492931E-3</v>
      </c>
      <c r="L13678" s="147">
        <v>6.8175335156864237E-12</v>
      </c>
      <c r="M13678" s="147">
        <v>6.6988254674969742E-5</v>
      </c>
      <c r="N13678" s="87">
        <v>3.4270383735525989E-2</v>
      </c>
      <c r="O13678" s="88">
        <v>7.7434288406235709E-4</v>
      </c>
      <c r="P13678" s="89">
        <v>22.59510398360797</v>
      </c>
    </row>
    <row r="13679" spans="1:16">
      <c r="A13679" s="75" t="s">
        <v>25353</v>
      </c>
      <c r="B13679" s="85">
        <v>13675</v>
      </c>
      <c r="C13679" s="85">
        <v>15624</v>
      </c>
      <c r="D13679" s="85">
        <v>13675</v>
      </c>
      <c r="E13679" s="86" t="s">
        <v>18076</v>
      </c>
      <c r="F13679" s="85" t="s">
        <v>38</v>
      </c>
      <c r="G13679" s="86" t="s">
        <v>18076</v>
      </c>
      <c r="H13679" s="85" t="s">
        <v>3007</v>
      </c>
      <c r="I13679" s="85">
        <v>1</v>
      </c>
      <c r="J13679" s="88">
        <v>6.1560864754654906E-3</v>
      </c>
      <c r="K13679" s="146">
        <v>9.9038845196089114E-3</v>
      </c>
      <c r="L13679" s="147">
        <v>2.9075187898324451E-11</v>
      </c>
      <c r="M13679" s="147">
        <v>3.125088045701326E-4</v>
      </c>
      <c r="N13679" s="87">
        <v>8.5341555978039524E-2</v>
      </c>
      <c r="O13679" s="88">
        <v>5.4508371984628113E-3</v>
      </c>
      <c r="P13679" s="89">
        <v>63.870843881326067</v>
      </c>
    </row>
    <row r="13680" spans="1:16">
      <c r="A13680" s="75" t="s">
        <v>18077</v>
      </c>
      <c r="B13680" s="85">
        <v>13676</v>
      </c>
      <c r="C13680" s="85">
        <v>11838</v>
      </c>
      <c r="D13680" s="85">
        <v>13676</v>
      </c>
      <c r="E13680" s="86" t="s">
        <v>18078</v>
      </c>
      <c r="F13680" s="85" t="s">
        <v>55</v>
      </c>
      <c r="G13680" s="86" t="s">
        <v>18079</v>
      </c>
      <c r="H13680" s="85" t="s">
        <v>3007</v>
      </c>
      <c r="I13680" s="85">
        <v>1</v>
      </c>
      <c r="J13680" s="88">
        <v>7.7848495026034141E-4</v>
      </c>
      <c r="K13680" s="146">
        <v>2.8750021442933327E-3</v>
      </c>
      <c r="L13680" s="147">
        <v>6.0797354119678267E-12</v>
      </c>
      <c r="M13680" s="147">
        <v>5.3961633827460949E-5</v>
      </c>
      <c r="N13680" s="87">
        <v>9.8553262733069354E-3</v>
      </c>
      <c r="O13680" s="88">
        <v>6.5649710303452864E-4</v>
      </c>
      <c r="P13680" s="89">
        <v>66.61343164382545</v>
      </c>
    </row>
    <row r="13681" spans="1:16">
      <c r="A13681" s="75" t="s">
        <v>25354</v>
      </c>
      <c r="B13681" s="85">
        <v>13677</v>
      </c>
      <c r="C13681" s="85">
        <v>15625</v>
      </c>
      <c r="D13681" s="85">
        <v>13677</v>
      </c>
      <c r="E13681" s="86" t="s">
        <v>18079</v>
      </c>
      <c r="F13681" s="85" t="s">
        <v>32</v>
      </c>
      <c r="G13681" s="86" t="s">
        <v>18079</v>
      </c>
      <c r="H13681" s="85" t="s">
        <v>3007</v>
      </c>
      <c r="I13681" s="85">
        <v>1</v>
      </c>
      <c r="J13681" s="88">
        <v>7.7848495026034141E-4</v>
      </c>
      <c r="K13681" s="146">
        <v>2.8750021442933327E-3</v>
      </c>
      <c r="L13681" s="147">
        <v>6.0797354119678267E-12</v>
      </c>
      <c r="M13681" s="147">
        <v>5.3961633827460949E-5</v>
      </c>
      <c r="N13681" s="87">
        <v>9.8553262733069354E-3</v>
      </c>
      <c r="O13681" s="88">
        <v>6.5649710303452864E-4</v>
      </c>
      <c r="P13681" s="89">
        <v>66.61343164382545</v>
      </c>
    </row>
    <row r="13682" spans="1:16">
      <c r="A13682" s="75" t="s">
        <v>18080</v>
      </c>
      <c r="B13682" s="85">
        <v>13678</v>
      </c>
      <c r="C13682" s="85">
        <v>11839</v>
      </c>
      <c r="D13682" s="85">
        <v>13678</v>
      </c>
      <c r="E13682" s="86" t="s">
        <v>18081</v>
      </c>
      <c r="F13682" s="85" t="s">
        <v>55</v>
      </c>
      <c r="G13682" s="86" t="s">
        <v>18082</v>
      </c>
      <c r="H13682" s="85" t="s">
        <v>945</v>
      </c>
      <c r="I13682" s="85">
        <v>1</v>
      </c>
      <c r="J13682" s="88">
        <v>0.28216349967629872</v>
      </c>
      <c r="K13682" s="146">
        <v>0.40029132853155125</v>
      </c>
      <c r="L13682" s="147">
        <v>1.2564762531626469E-9</v>
      </c>
      <c r="M13682" s="147">
        <v>1.3932365048740319E-2</v>
      </c>
      <c r="N13682" s="87">
        <v>3.893517628328409</v>
      </c>
      <c r="O13682" s="88">
        <v>0.25035894842993661</v>
      </c>
      <c r="P13682" s="89">
        <v>64.301480647828058</v>
      </c>
    </row>
    <row r="13683" spans="1:16">
      <c r="A13683" s="75" t="s">
        <v>25355</v>
      </c>
      <c r="B13683" s="85">
        <v>13679</v>
      </c>
      <c r="C13683" s="85">
        <v>15626</v>
      </c>
      <c r="D13683" s="85">
        <v>13679</v>
      </c>
      <c r="E13683" s="86" t="s">
        <v>18082</v>
      </c>
      <c r="F13683" s="85" t="s">
        <v>509</v>
      </c>
      <c r="G13683" s="86" t="s">
        <v>18082</v>
      </c>
      <c r="H13683" s="85" t="s">
        <v>945</v>
      </c>
      <c r="I13683" s="85">
        <v>1</v>
      </c>
      <c r="J13683" s="88">
        <v>1.6720261883576261E-2</v>
      </c>
      <c r="K13683" s="146">
        <v>3.1882017574508037E-2</v>
      </c>
      <c r="L13683" s="147">
        <v>1.06409773541174E-10</v>
      </c>
      <c r="M13683" s="147">
        <v>9.4835559748269603E-4</v>
      </c>
      <c r="N13683" s="87">
        <v>0.17795850760683041</v>
      </c>
      <c r="O13683" s="88">
        <v>1.472196875499962E-2</v>
      </c>
      <c r="P13683" s="89">
        <v>82.726973568048521</v>
      </c>
    </row>
    <row r="13684" spans="1:16">
      <c r="A13684" s="75" t="s">
        <v>25356</v>
      </c>
      <c r="B13684" s="85">
        <v>13680</v>
      </c>
      <c r="C13684" s="85">
        <v>15627</v>
      </c>
      <c r="D13684" s="85">
        <v>13680</v>
      </c>
      <c r="E13684" s="86" t="s">
        <v>18082</v>
      </c>
      <c r="F13684" s="85" t="s">
        <v>32</v>
      </c>
      <c r="G13684" s="86" t="s">
        <v>18082</v>
      </c>
      <c r="H13684" s="85" t="s">
        <v>945</v>
      </c>
      <c r="I13684" s="85">
        <v>1</v>
      </c>
      <c r="J13684" s="88">
        <v>1.9671528450745841E-2</v>
      </c>
      <c r="K13684" s="146">
        <v>5.4867888794903161E-2</v>
      </c>
      <c r="L13684" s="147">
        <v>1.3954597372076881E-10</v>
      </c>
      <c r="M13684" s="147">
        <v>1.554869024581562E-3</v>
      </c>
      <c r="N13684" s="87">
        <v>1.328422593548247</v>
      </c>
      <c r="O13684" s="88">
        <v>1.578292659863036E-2</v>
      </c>
      <c r="P13684" s="89">
        <v>11.880953150965164</v>
      </c>
    </row>
    <row r="13685" spans="1:16">
      <c r="A13685" s="75" t="s">
        <v>25357</v>
      </c>
      <c r="B13685" s="85">
        <v>13681</v>
      </c>
      <c r="C13685" s="85">
        <v>15628</v>
      </c>
      <c r="D13685" s="85">
        <v>13681</v>
      </c>
      <c r="E13685" s="86" t="s">
        <v>18082</v>
      </c>
      <c r="F13685" s="85" t="s">
        <v>38</v>
      </c>
      <c r="G13685" s="86" t="s">
        <v>18082</v>
      </c>
      <c r="H13685" s="85" t="s">
        <v>945</v>
      </c>
      <c r="I13685" s="85">
        <v>1</v>
      </c>
      <c r="J13685" s="88">
        <v>0.28370678279978229</v>
      </c>
      <c r="K13685" s="146">
        <v>0.40240755806760614</v>
      </c>
      <c r="L13685" s="147">
        <v>1.263135040448283E-9</v>
      </c>
      <c r="M13685" s="147">
        <v>1.400722519743869E-2</v>
      </c>
      <c r="N13685" s="87">
        <v>3.913610992240121</v>
      </c>
      <c r="O13685" s="88">
        <v>0.25173105908043358</v>
      </c>
      <c r="P13685" s="89">
        <v>64.321941955795822</v>
      </c>
    </row>
    <row r="13686" spans="1:16">
      <c r="A13686" s="75" t="s">
        <v>18083</v>
      </c>
      <c r="B13686" s="85">
        <v>13682</v>
      </c>
      <c r="C13686" s="85">
        <v>11840</v>
      </c>
      <c r="D13686" s="85">
        <v>13682</v>
      </c>
      <c r="E13686" s="86" t="s">
        <v>18084</v>
      </c>
      <c r="F13686" s="85" t="s">
        <v>55</v>
      </c>
      <c r="G13686" s="86" t="s">
        <v>18085</v>
      </c>
      <c r="H13686" s="85" t="s">
        <v>18073</v>
      </c>
      <c r="I13686" s="85">
        <v>1</v>
      </c>
      <c r="J13686" s="88">
        <v>7.6828761978494486E-3</v>
      </c>
      <c r="K13686" s="146">
        <v>1.4138524616817458E-2</v>
      </c>
      <c r="L13686" s="147">
        <v>4.6834462681209987E-11</v>
      </c>
      <c r="M13686" s="147">
        <v>9.5371177342072719E-4</v>
      </c>
      <c r="N13686" s="87">
        <v>0.10262490641555121</v>
      </c>
      <c r="O13686" s="88">
        <v>6.7866108543390867E-3</v>
      </c>
      <c r="P13686" s="89">
        <v>66.130251333517222</v>
      </c>
    </row>
    <row r="13687" spans="1:16">
      <c r="A13687" s="75" t="s">
        <v>25368</v>
      </c>
      <c r="B13687" s="85">
        <v>13683</v>
      </c>
      <c r="C13687" s="85">
        <v>15637</v>
      </c>
      <c r="D13687" s="85">
        <v>13683</v>
      </c>
      <c r="E13687" s="86" t="s">
        <v>25369</v>
      </c>
      <c r="F13687" s="85" t="s">
        <v>55</v>
      </c>
      <c r="G13687" s="86" t="s">
        <v>18085</v>
      </c>
      <c r="H13687" s="85" t="s">
        <v>18073</v>
      </c>
      <c r="I13687" s="85">
        <v>1</v>
      </c>
      <c r="J13687" s="88">
        <v>7.698759028695136E-3</v>
      </c>
      <c r="K13687" s="146">
        <v>1.4146473962036169E-2</v>
      </c>
      <c r="L13687" s="147">
        <v>4.6879682705165509E-11</v>
      </c>
      <c r="M13687" s="147">
        <v>9.5375791398612827E-4</v>
      </c>
      <c r="N13687" s="87">
        <v>0.1026262306632342</v>
      </c>
      <c r="O13687" s="88">
        <v>6.7866787884906486E-3</v>
      </c>
      <c r="P13687" s="89">
        <v>66.130059972298795</v>
      </c>
    </row>
    <row r="13688" spans="1:16">
      <c r="A13688" s="75" t="s">
        <v>25370</v>
      </c>
      <c r="B13688" s="85">
        <v>13684</v>
      </c>
      <c r="C13688" s="85">
        <v>15638</v>
      </c>
      <c r="D13688" s="85">
        <v>13684</v>
      </c>
      <c r="E13688" s="86" t="s">
        <v>25371</v>
      </c>
      <c r="F13688" s="85" t="s">
        <v>55</v>
      </c>
      <c r="G13688" s="86" t="s">
        <v>18085</v>
      </c>
      <c r="H13688" s="85" t="s">
        <v>18073</v>
      </c>
      <c r="I13688" s="85">
        <v>1</v>
      </c>
      <c r="J13688" s="88">
        <v>7.5399307202380778E-3</v>
      </c>
      <c r="K13688" s="146">
        <v>1.4066980509849183E-2</v>
      </c>
      <c r="L13688" s="147">
        <v>4.6427482465609713E-11</v>
      </c>
      <c r="M13688" s="147">
        <v>9.5329650833212234E-4</v>
      </c>
      <c r="N13688" s="87">
        <v>0.10261298818640439</v>
      </c>
      <c r="O13688" s="88">
        <v>6.7859994469748096E-3</v>
      </c>
      <c r="P13688" s="89">
        <v>66.131973806741883</v>
      </c>
    </row>
    <row r="13689" spans="1:16">
      <c r="A13689" s="75" t="s">
        <v>18086</v>
      </c>
      <c r="B13689" s="85">
        <v>13685</v>
      </c>
      <c r="C13689" s="85">
        <v>11841</v>
      </c>
      <c r="D13689" s="85">
        <v>13685</v>
      </c>
      <c r="E13689" s="86" t="s">
        <v>18087</v>
      </c>
      <c r="F13689" s="85" t="s">
        <v>55</v>
      </c>
      <c r="G13689" s="86" t="s">
        <v>18088</v>
      </c>
      <c r="H13689" s="85" t="s">
        <v>18073</v>
      </c>
      <c r="I13689" s="85">
        <v>1</v>
      </c>
      <c r="J13689" s="88">
        <v>5.8162742306677988E-3</v>
      </c>
      <c r="K13689" s="146">
        <v>1.0710569167589104E-2</v>
      </c>
      <c r="L13689" s="147">
        <v>3.5223847444294191E-11</v>
      </c>
      <c r="M13689" s="147">
        <v>7.1433344366167049E-4</v>
      </c>
      <c r="N13689" s="87">
        <v>7.7175470605519089E-2</v>
      </c>
      <c r="O13689" s="88">
        <v>5.1030677156262208E-3</v>
      </c>
      <c r="P13689" s="89">
        <v>66.122923198103337</v>
      </c>
    </row>
    <row r="13690" spans="1:16">
      <c r="A13690" s="75" t="s">
        <v>25372</v>
      </c>
      <c r="B13690" s="85">
        <v>13686</v>
      </c>
      <c r="C13690" s="85">
        <v>15639</v>
      </c>
      <c r="D13690" s="85">
        <v>13686</v>
      </c>
      <c r="E13690" s="86" t="s">
        <v>25373</v>
      </c>
      <c r="F13690" s="85" t="s">
        <v>55</v>
      </c>
      <c r="G13690" s="86" t="s">
        <v>18088</v>
      </c>
      <c r="H13690" s="85" t="s">
        <v>18073</v>
      </c>
      <c r="I13690" s="85">
        <v>1</v>
      </c>
      <c r="J13690" s="88">
        <v>5.8321570615135028E-3</v>
      </c>
      <c r="K13690" s="146">
        <v>1.0718518512807808E-2</v>
      </c>
      <c r="L13690" s="147">
        <v>3.5269067468249828E-11</v>
      </c>
      <c r="M13690" s="147">
        <v>7.1437958422707255E-4</v>
      </c>
      <c r="N13690" s="87">
        <v>7.717679485320221E-2</v>
      </c>
      <c r="O13690" s="88">
        <v>5.103135649777801E-3</v>
      </c>
      <c r="P13690" s="89">
        <v>66.122668860302667</v>
      </c>
    </row>
    <row r="13691" spans="1:16">
      <c r="A13691" s="75" t="s">
        <v>25374</v>
      </c>
      <c r="B13691" s="85">
        <v>13687</v>
      </c>
      <c r="C13691" s="85">
        <v>15640</v>
      </c>
      <c r="D13691" s="85">
        <v>13687</v>
      </c>
      <c r="E13691" s="86" t="s">
        <v>25375</v>
      </c>
      <c r="F13691" s="85" t="s">
        <v>55</v>
      </c>
      <c r="G13691" s="86" t="s">
        <v>18088</v>
      </c>
      <c r="H13691" s="85" t="s">
        <v>18073</v>
      </c>
      <c r="I13691" s="85">
        <v>1</v>
      </c>
      <c r="J13691" s="88">
        <v>5.6733287530564272E-3</v>
      </c>
      <c r="K13691" s="146">
        <v>1.0639025060620822E-2</v>
      </c>
      <c r="L13691" s="147">
        <v>3.4816867228693897E-11</v>
      </c>
      <c r="M13691" s="147">
        <v>7.1391817857306521E-4</v>
      </c>
      <c r="N13691" s="87">
        <v>7.7163552376372249E-2</v>
      </c>
      <c r="O13691" s="88">
        <v>5.1024563082619446E-3</v>
      </c>
      <c r="P13691" s="89">
        <v>66.125212631142858</v>
      </c>
    </row>
    <row r="13692" spans="1:16">
      <c r="A13692" s="75" t="s">
        <v>18089</v>
      </c>
      <c r="B13692" s="85">
        <v>13688</v>
      </c>
      <c r="C13692" s="85">
        <v>11842</v>
      </c>
      <c r="D13692" s="85">
        <v>13688</v>
      </c>
      <c r="E13692" s="86" t="s">
        <v>18090</v>
      </c>
      <c r="F13692" s="85" t="s">
        <v>38</v>
      </c>
      <c r="G13692" s="86" t="s">
        <v>18091</v>
      </c>
      <c r="H13692" s="85" t="s">
        <v>1</v>
      </c>
      <c r="I13692" s="85">
        <v>1</v>
      </c>
      <c r="J13692" s="88">
        <v>16.828383628252979</v>
      </c>
      <c r="K13692" s="146">
        <v>23.878433484980686</v>
      </c>
      <c r="L13692" s="147">
        <v>8.224084378159338E-8</v>
      </c>
      <c r="M13692" s="147">
        <v>2.0994549632122559</v>
      </c>
      <c r="N13692" s="87">
        <v>330.20052814239608</v>
      </c>
      <c r="O13692" s="88">
        <v>15.72155471994002</v>
      </c>
      <c r="P13692" s="89">
        <v>47.612142864775301</v>
      </c>
    </row>
    <row r="13693" spans="1:16">
      <c r="A13693" s="75" t="s">
        <v>18092</v>
      </c>
      <c r="B13693" s="85">
        <v>13689</v>
      </c>
      <c r="C13693" s="85">
        <v>11843</v>
      </c>
      <c r="D13693" s="85">
        <v>13689</v>
      </c>
      <c r="E13693" s="86" t="s">
        <v>18090</v>
      </c>
      <c r="F13693" s="85" t="s">
        <v>11</v>
      </c>
      <c r="G13693" s="86" t="s">
        <v>18091</v>
      </c>
      <c r="H13693" s="85" t="s">
        <v>1</v>
      </c>
      <c r="I13693" s="85">
        <v>1</v>
      </c>
      <c r="J13693" s="88">
        <v>16.802408552533102</v>
      </c>
      <c r="K13693" s="146">
        <v>23.833540533840527</v>
      </c>
      <c r="L13693" s="147">
        <v>8.2072895128126266E-8</v>
      </c>
      <c r="M13693" s="147">
        <v>2.09645987450034</v>
      </c>
      <c r="N13693" s="87">
        <v>329.85656238753239</v>
      </c>
      <c r="O13693" s="88">
        <v>15.69762087970356</v>
      </c>
      <c r="P13693" s="89">
        <v>47.5892332293853</v>
      </c>
    </row>
    <row r="13694" spans="1:16">
      <c r="A13694" s="75" t="s">
        <v>25392</v>
      </c>
      <c r="B13694" s="85">
        <v>13690</v>
      </c>
      <c r="C13694" s="85">
        <v>15653</v>
      </c>
      <c r="D13694" s="85">
        <v>13690</v>
      </c>
      <c r="E13694" s="86" t="s">
        <v>25393</v>
      </c>
      <c r="F13694" s="85" t="s">
        <v>38</v>
      </c>
      <c r="G13694" s="86" t="s">
        <v>18091</v>
      </c>
      <c r="H13694" s="85" t="s">
        <v>1</v>
      </c>
      <c r="I13694" s="85">
        <v>1</v>
      </c>
      <c r="J13694" s="88">
        <v>16.773835460963681</v>
      </c>
      <c r="K13694" s="146">
        <v>23.801844960467019</v>
      </c>
      <c r="L13694" s="147">
        <v>8.1932617503010671E-8</v>
      </c>
      <c r="M13694" s="147">
        <v>2.0924684690835669</v>
      </c>
      <c r="N13694" s="87">
        <v>329.41730576162428</v>
      </c>
      <c r="O13694" s="88">
        <v>15.67198984680101</v>
      </c>
      <c r="P13694" s="89">
        <v>47.574883203439548</v>
      </c>
    </row>
    <row r="13695" spans="1:16">
      <c r="A13695" s="75" t="s">
        <v>25394</v>
      </c>
      <c r="B13695" s="85">
        <v>13691</v>
      </c>
      <c r="C13695" s="85">
        <v>15654</v>
      </c>
      <c r="D13695" s="85">
        <v>13691</v>
      </c>
      <c r="E13695" s="86" t="s">
        <v>25393</v>
      </c>
      <c r="F13695" s="85" t="s">
        <v>11</v>
      </c>
      <c r="G13695" s="86" t="s">
        <v>18091</v>
      </c>
      <c r="H13695" s="85" t="s">
        <v>1</v>
      </c>
      <c r="I13695" s="85">
        <v>1</v>
      </c>
      <c r="J13695" s="88">
        <v>16.773835460963681</v>
      </c>
      <c r="K13695" s="146">
        <v>23.801844960467019</v>
      </c>
      <c r="L13695" s="147">
        <v>8.1932617503010671E-8</v>
      </c>
      <c r="M13695" s="147">
        <v>2.0924684690835669</v>
      </c>
      <c r="N13695" s="87">
        <v>329.41730576162428</v>
      </c>
      <c r="O13695" s="88">
        <v>15.67198984680101</v>
      </c>
      <c r="P13695" s="89">
        <v>47.574883203439548</v>
      </c>
    </row>
    <row r="13696" spans="1:16">
      <c r="A13696" s="75" t="s">
        <v>18093</v>
      </c>
      <c r="B13696" s="85">
        <v>13692</v>
      </c>
      <c r="C13696" s="85">
        <v>11844</v>
      </c>
      <c r="D13696" s="85">
        <v>13692</v>
      </c>
      <c r="E13696" s="86" t="s">
        <v>18094</v>
      </c>
      <c r="F13696" s="85" t="s">
        <v>55</v>
      </c>
      <c r="G13696" s="86" t="s">
        <v>18095</v>
      </c>
      <c r="H13696" s="85" t="s">
        <v>1</v>
      </c>
      <c r="I13696" s="85">
        <v>1</v>
      </c>
      <c r="J13696" s="88">
        <v>0.28845634969752809</v>
      </c>
      <c r="K13696" s="146">
        <v>0.53699549393684975</v>
      </c>
      <c r="L13696" s="147">
        <v>3.9275337850253822E-9</v>
      </c>
      <c r="M13696" s="147">
        <v>2.4646441502563898E-2</v>
      </c>
      <c r="N13696" s="87">
        <v>3.0440758930559402</v>
      </c>
      <c r="O13696" s="88">
        <v>0.18648428125847169</v>
      </c>
      <c r="P13696" s="89">
        <v>61.261377117395249</v>
      </c>
    </row>
    <row r="13697" spans="1:16">
      <c r="A13697" s="75" t="s">
        <v>25395</v>
      </c>
      <c r="B13697" s="85">
        <v>13693</v>
      </c>
      <c r="C13697" s="85">
        <v>15655</v>
      </c>
      <c r="D13697" s="85">
        <v>13693</v>
      </c>
      <c r="E13697" s="86" t="s">
        <v>25396</v>
      </c>
      <c r="F13697" s="85" t="s">
        <v>965</v>
      </c>
      <c r="G13697" s="86" t="s">
        <v>18095</v>
      </c>
      <c r="H13697" s="85" t="s">
        <v>1</v>
      </c>
      <c r="I13697" s="85">
        <v>1</v>
      </c>
      <c r="J13697" s="88">
        <v>0.12671792775945559</v>
      </c>
      <c r="K13697" s="146">
        <v>0.35910074244464818</v>
      </c>
      <c r="L13697" s="147">
        <v>3.178591107729647E-9</v>
      </c>
      <c r="M13697" s="147">
        <v>1.317312359099965E-2</v>
      </c>
      <c r="N13697" s="87">
        <v>1.812036085720665</v>
      </c>
      <c r="O13697" s="88">
        <v>5.3049879944035691E-2</v>
      </c>
      <c r="P13697" s="89">
        <v>29.276392651384324</v>
      </c>
    </row>
    <row r="13698" spans="1:16">
      <c r="A13698" s="75" t="s">
        <v>25397</v>
      </c>
      <c r="B13698" s="85">
        <v>13694</v>
      </c>
      <c r="C13698" s="85">
        <v>15656</v>
      </c>
      <c r="D13698" s="85">
        <v>13694</v>
      </c>
      <c r="E13698" s="86" t="s">
        <v>25396</v>
      </c>
      <c r="F13698" s="85" t="s">
        <v>38</v>
      </c>
      <c r="G13698" s="86" t="s">
        <v>18095</v>
      </c>
      <c r="H13698" s="85" t="s">
        <v>1</v>
      </c>
      <c r="I13698" s="85">
        <v>1</v>
      </c>
      <c r="J13698" s="88">
        <v>0.13433557708777091</v>
      </c>
      <c r="K13698" s="146">
        <v>0.30184032251626453</v>
      </c>
      <c r="L13698" s="147">
        <v>2.7951044420839392E-9</v>
      </c>
      <c r="M13698" s="147">
        <v>7.2770621936304484E-3</v>
      </c>
      <c r="N13698" s="87">
        <v>1.097119281001385</v>
      </c>
      <c r="O13698" s="88">
        <v>7.3258930291469404E-2</v>
      </c>
      <c r="P13698" s="89">
        <v>66.773897387532031</v>
      </c>
    </row>
    <row r="13699" spans="1:16">
      <c r="A13699" s="75" t="s">
        <v>25398</v>
      </c>
      <c r="B13699" s="85">
        <v>13695</v>
      </c>
      <c r="C13699" s="85">
        <v>15657</v>
      </c>
      <c r="D13699" s="85">
        <v>13695</v>
      </c>
      <c r="E13699" s="86" t="s">
        <v>25396</v>
      </c>
      <c r="F13699" s="85" t="s">
        <v>139</v>
      </c>
      <c r="G13699" s="86" t="s">
        <v>18095</v>
      </c>
      <c r="H13699" s="85" t="s">
        <v>1</v>
      </c>
      <c r="I13699" s="85">
        <v>1</v>
      </c>
      <c r="J13699" s="88">
        <v>5.3926824809278212E-2</v>
      </c>
      <c r="K13699" s="146">
        <v>0.2413120232779222</v>
      </c>
      <c r="L13699" s="147">
        <v>2.396510067701728E-9</v>
      </c>
      <c r="M13699" s="147">
        <v>4.9452877660266636E-3</v>
      </c>
      <c r="N13699" s="87">
        <v>0.72612289598697632</v>
      </c>
      <c r="O13699" s="88">
        <v>2.5057428167734541E-2</v>
      </c>
      <c r="P13699" s="89">
        <v>34.508522326204094</v>
      </c>
    </row>
    <row r="13700" spans="1:16">
      <c r="A13700" s="75" t="s">
        <v>25399</v>
      </c>
      <c r="B13700" s="85">
        <v>13696</v>
      </c>
      <c r="C13700" s="85">
        <v>15658</v>
      </c>
      <c r="D13700" s="85">
        <v>13696</v>
      </c>
      <c r="E13700" s="86" t="s">
        <v>25396</v>
      </c>
      <c r="F13700" s="85" t="s">
        <v>243</v>
      </c>
      <c r="G13700" s="86" t="s">
        <v>18095</v>
      </c>
      <c r="H13700" s="85" t="s">
        <v>1</v>
      </c>
      <c r="I13700" s="85">
        <v>1</v>
      </c>
      <c r="J13700" s="88">
        <v>8.5074104295729425E-2</v>
      </c>
      <c r="K13700" s="146">
        <v>0.37767710389270581</v>
      </c>
      <c r="L13700" s="147">
        <v>2.3162023364214802E-9</v>
      </c>
      <c r="M13700" s="147">
        <v>8.2419823431392706E-3</v>
      </c>
      <c r="N13700" s="87">
        <v>1.383141594090481</v>
      </c>
      <c r="O13700" s="88">
        <v>4.437240180631391E-2</v>
      </c>
      <c r="P13700" s="89">
        <v>32.08088166525863</v>
      </c>
    </row>
    <row r="13701" spans="1:16">
      <c r="A13701" s="75" t="s">
        <v>18096</v>
      </c>
      <c r="B13701" s="85">
        <v>13697</v>
      </c>
      <c r="C13701" s="85">
        <v>11845</v>
      </c>
      <c r="D13701" s="85">
        <v>13697</v>
      </c>
      <c r="E13701" s="86" t="s">
        <v>18097</v>
      </c>
      <c r="F13701" s="85" t="s">
        <v>55</v>
      </c>
      <c r="G13701" s="86" t="s">
        <v>18098</v>
      </c>
      <c r="H13701" s="85" t="s">
        <v>1</v>
      </c>
      <c r="I13701" s="85">
        <v>1</v>
      </c>
      <c r="J13701" s="88">
        <v>0.26396068209807338</v>
      </c>
      <c r="K13701" s="146">
        <v>0.45064071149378504</v>
      </c>
      <c r="L13701" s="147">
        <v>4.1166239896384468E-9</v>
      </c>
      <c r="M13701" s="147">
        <v>2.3410982678176019E-2</v>
      </c>
      <c r="N13701" s="87">
        <v>2.7946789828030112</v>
      </c>
      <c r="O13701" s="88">
        <v>0.16724001103507169</v>
      </c>
      <c r="P13701" s="89">
        <v>59.842297474657741</v>
      </c>
    </row>
    <row r="13702" spans="1:16">
      <c r="A13702" s="75" t="s">
        <v>25400</v>
      </c>
      <c r="B13702" s="85">
        <v>13698</v>
      </c>
      <c r="C13702" s="85">
        <v>15659</v>
      </c>
      <c r="D13702" s="85">
        <v>13698</v>
      </c>
      <c r="E13702" s="86" t="s">
        <v>25401</v>
      </c>
      <c r="F13702" s="85" t="s">
        <v>232</v>
      </c>
      <c r="G13702" s="86" t="s">
        <v>18098</v>
      </c>
      <c r="H13702" s="85" t="s">
        <v>1</v>
      </c>
      <c r="I13702" s="85">
        <v>1</v>
      </c>
      <c r="J13702" s="88">
        <v>9.6261992587609771E-2</v>
      </c>
      <c r="K13702" s="146">
        <v>0.18206161120934725</v>
      </c>
      <c r="L13702" s="147">
        <v>2.8350264651101819E-9</v>
      </c>
      <c r="M13702" s="147">
        <v>5.3842226871153023E-3</v>
      </c>
      <c r="N13702" s="87">
        <v>0.7559152846742111</v>
      </c>
      <c r="O13702" s="88">
        <v>4.4626557117166607E-2</v>
      </c>
      <c r="P13702" s="89">
        <v>59.03645292263144</v>
      </c>
    </row>
    <row r="13703" spans="1:16">
      <c r="A13703" s="75" t="s">
        <v>25402</v>
      </c>
      <c r="B13703" s="85">
        <v>13699</v>
      </c>
      <c r="C13703" s="85">
        <v>15660</v>
      </c>
      <c r="D13703" s="85">
        <v>13699</v>
      </c>
      <c r="E13703" s="86" t="s">
        <v>25401</v>
      </c>
      <c r="F13703" s="85" t="s">
        <v>38</v>
      </c>
      <c r="G13703" s="86" t="s">
        <v>18098</v>
      </c>
      <c r="H13703" s="85" t="s">
        <v>1</v>
      </c>
      <c r="I13703" s="85">
        <v>1</v>
      </c>
      <c r="J13703" s="88">
        <v>0.1198052486869834</v>
      </c>
      <c r="K13703" s="146">
        <v>0.24465505774238014</v>
      </c>
      <c r="L13703" s="147">
        <v>2.9870441628389198E-9</v>
      </c>
      <c r="M13703" s="147">
        <v>6.4755323400756742E-3</v>
      </c>
      <c r="N13703" s="87">
        <v>0.95020686930534803</v>
      </c>
      <c r="O13703" s="88">
        <v>6.4308981585132971E-2</v>
      </c>
      <c r="P13703" s="89">
        <v>67.678927255226299</v>
      </c>
    </row>
    <row r="13704" spans="1:16">
      <c r="A13704" s="75" t="s">
        <v>25403</v>
      </c>
      <c r="B13704" s="85">
        <v>13700</v>
      </c>
      <c r="C13704" s="85">
        <v>15661</v>
      </c>
      <c r="D13704" s="85">
        <v>13700</v>
      </c>
      <c r="E13704" s="86" t="s">
        <v>25401</v>
      </c>
      <c r="F13704" s="85" t="s">
        <v>139</v>
      </c>
      <c r="G13704" s="86" t="s">
        <v>18098</v>
      </c>
      <c r="H13704" s="85" t="s">
        <v>1</v>
      </c>
      <c r="I13704" s="85">
        <v>1</v>
      </c>
      <c r="J13704" s="88">
        <v>0.1190490676440282</v>
      </c>
      <c r="K13704" s="146">
        <v>0.35038694886916866</v>
      </c>
      <c r="L13704" s="147">
        <v>3.2267489851643002E-9</v>
      </c>
      <c r="M13704" s="147">
        <v>1.001734738098097E-2</v>
      </c>
      <c r="N13704" s="87">
        <v>1.380742085824936</v>
      </c>
      <c r="O13704" s="88">
        <v>5.643505101505631E-2</v>
      </c>
      <c r="P13704" s="89">
        <v>40.872985327552115</v>
      </c>
    </row>
    <row r="13705" spans="1:16">
      <c r="A13705" s="75" t="s">
        <v>18099</v>
      </c>
      <c r="B13705" s="85">
        <v>13701</v>
      </c>
      <c r="C13705" s="85">
        <v>11846</v>
      </c>
      <c r="D13705" s="85">
        <v>13701</v>
      </c>
      <c r="E13705" s="86" t="s">
        <v>18100</v>
      </c>
      <c r="F13705" s="85" t="s">
        <v>55</v>
      </c>
      <c r="G13705" s="86" t="s">
        <v>18101</v>
      </c>
      <c r="H13705" s="85" t="s">
        <v>1</v>
      </c>
      <c r="I13705" s="85">
        <v>1</v>
      </c>
      <c r="J13705" s="88">
        <v>10.703704909139869</v>
      </c>
      <c r="K13705" s="146">
        <v>13.312124702536163</v>
      </c>
      <c r="L13705" s="147">
        <v>4.7130487253459329E-8</v>
      </c>
      <c r="M13705" s="147">
        <v>1.21954010933557</v>
      </c>
      <c r="N13705" s="87">
        <v>184.9500902337135</v>
      </c>
      <c r="O13705" s="88">
        <v>9.4642293997987608</v>
      </c>
      <c r="P13705" s="89">
        <v>51.17180201339302</v>
      </c>
    </row>
    <row r="13706" spans="1:16">
      <c r="A13706" s="75" t="s">
        <v>25404</v>
      </c>
      <c r="B13706" s="85">
        <v>13702</v>
      </c>
      <c r="C13706" s="85">
        <v>15662</v>
      </c>
      <c r="D13706" s="85">
        <v>13702</v>
      </c>
      <c r="E13706" s="86" t="s">
        <v>25405</v>
      </c>
      <c r="F13706" s="85" t="s">
        <v>38</v>
      </c>
      <c r="G13706" s="86" t="s">
        <v>18101</v>
      </c>
      <c r="H13706" s="85" t="s">
        <v>1</v>
      </c>
      <c r="I13706" s="85">
        <v>1</v>
      </c>
      <c r="J13706" s="88">
        <v>11.3213365185625</v>
      </c>
      <c r="K13706" s="146">
        <v>14.348383485164254</v>
      </c>
      <c r="L13706" s="147">
        <v>4.9884771896277533E-8</v>
      </c>
      <c r="M13706" s="147">
        <v>1.2048337262922011</v>
      </c>
      <c r="N13706" s="87">
        <v>184.71897534502051</v>
      </c>
      <c r="O13706" s="88">
        <v>9.9989220653470117</v>
      </c>
      <c r="P13706" s="89">
        <v>54.130454365453765</v>
      </c>
    </row>
    <row r="13707" spans="1:16">
      <c r="A13707" s="75" t="s">
        <v>25406</v>
      </c>
      <c r="B13707" s="85">
        <v>13703</v>
      </c>
      <c r="C13707" s="85">
        <v>15663</v>
      </c>
      <c r="D13707" s="85">
        <v>13703</v>
      </c>
      <c r="E13707" s="86" t="s">
        <v>25405</v>
      </c>
      <c r="F13707" s="85" t="s">
        <v>11</v>
      </c>
      <c r="G13707" s="86" t="s">
        <v>18101</v>
      </c>
      <c r="H13707" s="85" t="s">
        <v>1</v>
      </c>
      <c r="I13707" s="85">
        <v>1</v>
      </c>
      <c r="J13707" s="88">
        <v>9.2298033825922037</v>
      </c>
      <c r="K13707" s="146">
        <v>10.9361020238648</v>
      </c>
      <c r="L13707" s="147">
        <v>4.0425503614617077E-8</v>
      </c>
      <c r="M13707" s="147">
        <v>1.219091588443207</v>
      </c>
      <c r="N13707" s="87">
        <v>182.08176529450219</v>
      </c>
      <c r="O13707" s="88">
        <v>8.179190828726151</v>
      </c>
      <c r="P13707" s="89">
        <v>44.920428003853026</v>
      </c>
    </row>
    <row r="13708" spans="1:16">
      <c r="A13708" s="75" t="s">
        <v>10645</v>
      </c>
      <c r="B13708" s="85">
        <v>13704</v>
      </c>
      <c r="C13708" s="85">
        <v>7165</v>
      </c>
      <c r="D13708" s="85">
        <v>13704</v>
      </c>
      <c r="E13708" s="86" t="s">
        <v>10646</v>
      </c>
      <c r="F13708" s="85" t="s">
        <v>55</v>
      </c>
      <c r="G13708" s="86" t="s">
        <v>10647</v>
      </c>
      <c r="H13708" s="85" t="s">
        <v>1</v>
      </c>
      <c r="I13708" s="85">
        <v>1</v>
      </c>
      <c r="J13708" s="88">
        <v>6.5057248291327614</v>
      </c>
      <c r="K13708" s="146">
        <v>8.0154688321589678</v>
      </c>
      <c r="L13708" s="147">
        <v>2.9395987714451039E-8</v>
      </c>
      <c r="M13708" s="147">
        <v>0.54630086643421782</v>
      </c>
      <c r="N13708" s="87">
        <v>85.21897780783749</v>
      </c>
      <c r="O13708" s="88">
        <v>5.1194854189694041</v>
      </c>
      <c r="P13708" s="89">
        <v>60.074475787699143</v>
      </c>
    </row>
    <row r="13709" spans="1:16">
      <c r="A13709" s="75" t="s">
        <v>18102</v>
      </c>
      <c r="B13709" s="85">
        <v>13705</v>
      </c>
      <c r="C13709" s="85">
        <v>11847</v>
      </c>
      <c r="D13709" s="85">
        <v>13705</v>
      </c>
      <c r="E13709" s="86" t="s">
        <v>18103</v>
      </c>
      <c r="F13709" s="85" t="s">
        <v>55</v>
      </c>
      <c r="G13709" s="86" t="s">
        <v>10647</v>
      </c>
      <c r="H13709" s="85" t="s">
        <v>1</v>
      </c>
      <c r="I13709" s="85">
        <v>1</v>
      </c>
      <c r="J13709" s="88">
        <v>0.61873388684918562</v>
      </c>
      <c r="K13709" s="146">
        <v>0.78631901278922078</v>
      </c>
      <c r="L13709" s="147">
        <v>3.0108361100638308E-9</v>
      </c>
      <c r="M13709" s="147">
        <v>4.8513561055339743E-2</v>
      </c>
      <c r="N13709" s="87">
        <v>7.9591556355487869</v>
      </c>
      <c r="O13709" s="88">
        <v>0.54997589348917808</v>
      </c>
      <c r="P13709" s="89">
        <v>69.099778754515711</v>
      </c>
    </row>
    <row r="13710" spans="1:16">
      <c r="A13710" s="75" t="s">
        <v>25028</v>
      </c>
      <c r="B13710" s="85">
        <v>13706</v>
      </c>
      <c r="C13710" s="85">
        <v>15371</v>
      </c>
      <c r="D13710" s="85">
        <v>13706</v>
      </c>
      <c r="E13710" s="86" t="s">
        <v>25029</v>
      </c>
      <c r="F13710" s="85" t="s">
        <v>55</v>
      </c>
      <c r="G13710" s="86" t="s">
        <v>10647</v>
      </c>
      <c r="H13710" s="85" t="s">
        <v>1</v>
      </c>
      <c r="I13710" s="85">
        <v>1</v>
      </c>
      <c r="J13710" s="88">
        <v>9.2684489308591314E-2</v>
      </c>
      <c r="K13710" s="146">
        <v>0.10168961113948539</v>
      </c>
      <c r="L13710" s="147">
        <v>4.509895420423299E-10</v>
      </c>
      <c r="M13710" s="147">
        <v>1.304636359557102E-2</v>
      </c>
      <c r="N13710" s="87">
        <v>1.4181194712120231</v>
      </c>
      <c r="O13710" s="88">
        <v>8.400260020755268E-2</v>
      </c>
      <c r="P13710" s="89">
        <v>59.235206844567365</v>
      </c>
    </row>
    <row r="13711" spans="1:16">
      <c r="A13711" s="75" t="s">
        <v>25038</v>
      </c>
      <c r="B13711" s="85">
        <v>13707</v>
      </c>
      <c r="C13711" s="85">
        <v>15378</v>
      </c>
      <c r="D13711" s="85">
        <v>13707</v>
      </c>
      <c r="E13711" s="86" t="s">
        <v>25039</v>
      </c>
      <c r="F13711" s="85" t="s">
        <v>55</v>
      </c>
      <c r="G13711" s="86" t="s">
        <v>10647</v>
      </c>
      <c r="H13711" s="85" t="s">
        <v>1</v>
      </c>
      <c r="I13711" s="85">
        <v>1</v>
      </c>
      <c r="J13711" s="88">
        <v>6.6893309807583165E-2</v>
      </c>
      <c r="K13711" s="146">
        <v>7.3392589341652881E-2</v>
      </c>
      <c r="L13711" s="147">
        <v>3.2549333098630082E-10</v>
      </c>
      <c r="M13711" s="147">
        <v>9.415970766750624E-3</v>
      </c>
      <c r="N13711" s="87">
        <v>1.0235014061102301</v>
      </c>
      <c r="O13711" s="88">
        <v>6.0627317496645058E-2</v>
      </c>
      <c r="P13711" s="89">
        <v>59.235206844567401</v>
      </c>
    </row>
    <row r="13712" spans="1:16">
      <c r="A13712" s="75" t="s">
        <v>25042</v>
      </c>
      <c r="B13712" s="85">
        <v>13708</v>
      </c>
      <c r="C13712" s="85">
        <v>15381</v>
      </c>
      <c r="D13712" s="85">
        <v>13708</v>
      </c>
      <c r="E13712" s="86" t="s">
        <v>25043</v>
      </c>
      <c r="F13712" s="85" t="s">
        <v>55</v>
      </c>
      <c r="G13712" s="86" t="s">
        <v>10647</v>
      </c>
      <c r="H13712" s="85" t="s">
        <v>1</v>
      </c>
      <c r="I13712" s="85">
        <v>1</v>
      </c>
      <c r="J13712" s="88">
        <v>0.30265818753145668</v>
      </c>
      <c r="K13712" s="146">
        <v>0.35501903782994315</v>
      </c>
      <c r="L13712" s="147">
        <v>1.515353109389498E-9</v>
      </c>
      <c r="M13712" s="147">
        <v>4.0813368140207022E-2</v>
      </c>
      <c r="N13712" s="87">
        <v>4.5283253261300622</v>
      </c>
      <c r="O13712" s="88">
        <v>0.27442419910373722</v>
      </c>
      <c r="P13712" s="89">
        <v>60.601696949689348</v>
      </c>
    </row>
    <row r="13713" spans="1:16">
      <c r="A13713" s="75" t="s">
        <v>25055</v>
      </c>
      <c r="B13713" s="85">
        <v>13709</v>
      </c>
      <c r="C13713" s="85">
        <v>15392</v>
      </c>
      <c r="D13713" s="85">
        <v>13709</v>
      </c>
      <c r="E13713" s="86" t="s">
        <v>25056</v>
      </c>
      <c r="F13713" s="85" t="s">
        <v>55</v>
      </c>
      <c r="G13713" s="86" t="s">
        <v>10647</v>
      </c>
      <c r="H13713" s="85" t="s">
        <v>1</v>
      </c>
      <c r="I13713" s="85">
        <v>1</v>
      </c>
      <c r="J13713" s="88">
        <v>1.198169990230529E-2</v>
      </c>
      <c r="K13713" s="146">
        <v>1.3145828530151863E-2</v>
      </c>
      <c r="L13713" s="147">
        <v>5.8301247513357088E-11</v>
      </c>
      <c r="M13713" s="147">
        <v>1.6865563438347899E-3</v>
      </c>
      <c r="N13713" s="87">
        <v>0.1833260565649284</v>
      </c>
      <c r="O13713" s="88">
        <v>1.085935688062239E-2</v>
      </c>
      <c r="P13713" s="89">
        <v>59.235206844567358</v>
      </c>
    </row>
    <row r="13714" spans="1:16">
      <c r="A13714" s="75" t="s">
        <v>25059</v>
      </c>
      <c r="B13714" s="85">
        <v>13710</v>
      </c>
      <c r="C13714" s="85">
        <v>15395</v>
      </c>
      <c r="D13714" s="85">
        <v>13710</v>
      </c>
      <c r="E13714" s="86" t="s">
        <v>25060</v>
      </c>
      <c r="F13714" s="85" t="s">
        <v>55</v>
      </c>
      <c r="G13714" s="86" t="s">
        <v>10647</v>
      </c>
      <c r="H13714" s="85" t="s">
        <v>1</v>
      </c>
      <c r="I13714" s="85">
        <v>1</v>
      </c>
      <c r="J13714" s="88">
        <v>8.3687025258637901E-2</v>
      </c>
      <c r="K13714" s="146">
        <v>9.1817963495887056E-2</v>
      </c>
      <c r="L13714" s="147">
        <v>4.0720916172518031E-10</v>
      </c>
      <c r="M13714" s="147">
        <v>1.177987134525561E-2</v>
      </c>
      <c r="N13714" s="87">
        <v>1.2804537295550029</v>
      </c>
      <c r="O13714" s="88">
        <v>7.5847941525088405E-2</v>
      </c>
      <c r="P13714" s="89">
        <v>59.235206844567436</v>
      </c>
    </row>
    <row r="13715" spans="1:16">
      <c r="A13715" s="75" t="s">
        <v>25065</v>
      </c>
      <c r="B13715" s="85">
        <v>13711</v>
      </c>
      <c r="C13715" s="85">
        <v>15399</v>
      </c>
      <c r="D13715" s="85">
        <v>13711</v>
      </c>
      <c r="E13715" s="86" t="s">
        <v>25066</v>
      </c>
      <c r="F13715" s="85" t="s">
        <v>55</v>
      </c>
      <c r="G13715" s="86" t="s">
        <v>10647</v>
      </c>
      <c r="H13715" s="85" t="s">
        <v>1</v>
      </c>
      <c r="I13715" s="85">
        <v>1</v>
      </c>
      <c r="J13715" s="88">
        <v>0</v>
      </c>
      <c r="K13715" s="146">
        <v>0</v>
      </c>
      <c r="L13715" s="147">
        <v>0</v>
      </c>
      <c r="M13715" s="147">
        <v>0</v>
      </c>
      <c r="N13715" s="87">
        <v>0</v>
      </c>
      <c r="O13715" s="88">
        <v>0</v>
      </c>
      <c r="P13715" s="89" t="e">
        <v>#DIV/0!</v>
      </c>
    </row>
    <row r="13716" spans="1:16">
      <c r="A13716" s="75" t="s">
        <v>25069</v>
      </c>
      <c r="B13716" s="85">
        <v>13712</v>
      </c>
      <c r="C13716" s="85">
        <v>15402</v>
      </c>
      <c r="D13716" s="85">
        <v>13712</v>
      </c>
      <c r="E13716" s="86" t="s">
        <v>25070</v>
      </c>
      <c r="F13716" s="85" t="s">
        <v>55</v>
      </c>
      <c r="G13716" s="86" t="s">
        <v>10647</v>
      </c>
      <c r="H13716" s="85" t="s">
        <v>1</v>
      </c>
      <c r="I13716" s="85">
        <v>1</v>
      </c>
      <c r="J13716" s="88">
        <v>0</v>
      </c>
      <c r="K13716" s="146">
        <v>0</v>
      </c>
      <c r="L13716" s="147">
        <v>0</v>
      </c>
      <c r="M13716" s="147">
        <v>0</v>
      </c>
      <c r="N13716" s="87">
        <v>0</v>
      </c>
      <c r="O13716" s="88">
        <v>0</v>
      </c>
      <c r="P13716" s="89" t="e">
        <v>#DIV/0!</v>
      </c>
    </row>
    <row r="13717" spans="1:16">
      <c r="A13717" s="75" t="s">
        <v>25073</v>
      </c>
      <c r="B13717" s="85">
        <v>13713</v>
      </c>
      <c r="C13717" s="85">
        <v>15405</v>
      </c>
      <c r="D13717" s="85">
        <v>13713</v>
      </c>
      <c r="E13717" s="86" t="s">
        <v>25074</v>
      </c>
      <c r="F13717" s="85" t="s">
        <v>55</v>
      </c>
      <c r="G13717" s="86" t="s">
        <v>10647</v>
      </c>
      <c r="H13717" s="85" t="s">
        <v>1</v>
      </c>
      <c r="I13717" s="85">
        <v>1</v>
      </c>
      <c r="J13717" s="88">
        <v>0.5291425664096755</v>
      </c>
      <c r="K13717" s="146">
        <v>0.62068595049028674</v>
      </c>
      <c r="L13717" s="147">
        <v>2.6493181627075642E-9</v>
      </c>
      <c r="M13717" s="147">
        <v>7.1354720444453318E-2</v>
      </c>
      <c r="N13717" s="87">
        <v>7.916949824320711</v>
      </c>
      <c r="O13717" s="88">
        <v>0.47978059401938022</v>
      </c>
      <c r="P13717" s="89">
        <v>60.601696949689369</v>
      </c>
    </row>
    <row r="13718" spans="1:16">
      <c r="A13718" s="75" t="s">
        <v>25112</v>
      </c>
      <c r="B13718" s="85">
        <v>13714</v>
      </c>
      <c r="C13718" s="85">
        <v>15435</v>
      </c>
      <c r="D13718" s="85">
        <v>13714</v>
      </c>
      <c r="E13718" s="86" t="s">
        <v>25113</v>
      </c>
      <c r="F13718" s="85" t="s">
        <v>55</v>
      </c>
      <c r="G13718" s="86" t="s">
        <v>10647</v>
      </c>
      <c r="H13718" s="85" t="s">
        <v>1</v>
      </c>
      <c r="I13718" s="85">
        <v>1</v>
      </c>
      <c r="J13718" s="88">
        <v>2.2342960614190419</v>
      </c>
      <c r="K13718" s="146">
        <v>2.9669477546854046</v>
      </c>
      <c r="L13718" s="147">
        <v>1.070926266634499E-8</v>
      </c>
      <c r="M13718" s="147">
        <v>0.1047051126629457</v>
      </c>
      <c r="N13718" s="87">
        <v>26.11138036992428</v>
      </c>
      <c r="O13718" s="88">
        <v>1.9639099924900689</v>
      </c>
      <c r="P13718" s="89">
        <v>75.212798583109304</v>
      </c>
    </row>
    <row r="13719" spans="1:16">
      <c r="A13719" s="75" t="s">
        <v>25116</v>
      </c>
      <c r="B13719" s="85">
        <v>13715</v>
      </c>
      <c r="C13719" s="85">
        <v>15438</v>
      </c>
      <c r="D13719" s="85">
        <v>13715</v>
      </c>
      <c r="E13719" s="86" t="s">
        <v>25117</v>
      </c>
      <c r="F13719" s="85" t="s">
        <v>55</v>
      </c>
      <c r="G13719" s="86" t="s">
        <v>10647</v>
      </c>
      <c r="H13719" s="85" t="s">
        <v>1</v>
      </c>
      <c r="I13719" s="85">
        <v>1</v>
      </c>
      <c r="J13719" s="88">
        <v>0.15122413531534301</v>
      </c>
      <c r="K13719" s="146">
        <v>0.17738640231147931</v>
      </c>
      <c r="L13719" s="147">
        <v>7.5715104730489196E-10</v>
      </c>
      <c r="M13719" s="147">
        <v>2.0392530453741939E-2</v>
      </c>
      <c r="N13719" s="87">
        <v>2.262592290847619</v>
      </c>
      <c r="O13719" s="88">
        <v>0.13711693233065089</v>
      </c>
      <c r="P13719" s="89">
        <v>60.601696949689391</v>
      </c>
    </row>
    <row r="13720" spans="1:16">
      <c r="A13720" s="75" t="s">
        <v>25138</v>
      </c>
      <c r="B13720" s="85">
        <v>13716</v>
      </c>
      <c r="C13720" s="85">
        <v>15454</v>
      </c>
      <c r="D13720" s="85">
        <v>13716</v>
      </c>
      <c r="E13720" s="86" t="s">
        <v>25139</v>
      </c>
      <c r="F13720" s="85" t="s">
        <v>55</v>
      </c>
      <c r="G13720" s="86" t="s">
        <v>10647</v>
      </c>
      <c r="H13720" s="85" t="s">
        <v>1</v>
      </c>
      <c r="I13720" s="85">
        <v>1</v>
      </c>
      <c r="J13720" s="88">
        <v>0.24939526600596529</v>
      </c>
      <c r="K13720" s="146">
        <v>0.27362623249437623</v>
      </c>
      <c r="L13720" s="147">
        <v>1.213521891770615E-9</v>
      </c>
      <c r="M13720" s="147">
        <v>3.5105132947270537E-2</v>
      </c>
      <c r="N13720" s="87">
        <v>3.81587345832608</v>
      </c>
      <c r="O13720" s="88">
        <v>0.22603405359664019</v>
      </c>
      <c r="P13720" s="89">
        <v>59.235206844567429</v>
      </c>
    </row>
    <row r="13721" spans="1:16">
      <c r="A13721" s="75" t="s">
        <v>25142</v>
      </c>
      <c r="B13721" s="85">
        <v>13717</v>
      </c>
      <c r="C13721" s="85">
        <v>15457</v>
      </c>
      <c r="D13721" s="85">
        <v>13717</v>
      </c>
      <c r="E13721" s="86" t="s">
        <v>25143</v>
      </c>
      <c r="F13721" s="85" t="s">
        <v>55</v>
      </c>
      <c r="G13721" s="86" t="s">
        <v>10647</v>
      </c>
      <c r="H13721" s="85" t="s">
        <v>1</v>
      </c>
      <c r="I13721" s="85">
        <v>1</v>
      </c>
      <c r="J13721" s="88">
        <v>1.0749795948533E-2</v>
      </c>
      <c r="K13721" s="146">
        <v>1.1794234159240366E-2</v>
      </c>
      <c r="L13721" s="147">
        <v>5.2306978093561157E-11</v>
      </c>
      <c r="M13721" s="147">
        <v>1.513152282209938E-3</v>
      </c>
      <c r="N13721" s="87">
        <v>0.16447730423819329</v>
      </c>
      <c r="O13721" s="88">
        <v>9.7428471377862241E-3</v>
      </c>
      <c r="P13721" s="89">
        <v>59.235206844567415</v>
      </c>
    </row>
    <row r="13722" spans="1:16">
      <c r="A13722" s="75" t="s">
        <v>25146</v>
      </c>
      <c r="B13722" s="85">
        <v>13718</v>
      </c>
      <c r="C13722" s="85">
        <v>15460</v>
      </c>
      <c r="D13722" s="85">
        <v>13718</v>
      </c>
      <c r="E13722" s="86" t="s">
        <v>25147</v>
      </c>
      <c r="F13722" s="85" t="s">
        <v>55</v>
      </c>
      <c r="G13722" s="86" t="s">
        <v>10647</v>
      </c>
      <c r="H13722" s="85" t="s">
        <v>1</v>
      </c>
      <c r="I13722" s="85">
        <v>1</v>
      </c>
      <c r="J13722" s="88">
        <v>1.0420951606208271</v>
      </c>
      <c r="K13722" s="146">
        <v>1.1433439666592478</v>
      </c>
      <c r="L13722" s="147">
        <v>5.0706868296824058E-9</v>
      </c>
      <c r="M13722" s="147">
        <v>0.14668638159485489</v>
      </c>
      <c r="N13722" s="87">
        <v>15.94458198083019</v>
      </c>
      <c r="O13722" s="88">
        <v>0.94448061168463826</v>
      </c>
      <c r="P13722" s="89">
        <v>59.235206844567386</v>
      </c>
    </row>
    <row r="13723" spans="1:16">
      <c r="A13723" s="75" t="s">
        <v>25150</v>
      </c>
      <c r="B13723" s="85">
        <v>13719</v>
      </c>
      <c r="C13723" s="85">
        <v>15463</v>
      </c>
      <c r="D13723" s="85">
        <v>13719</v>
      </c>
      <c r="E13723" s="86" t="s">
        <v>25151</v>
      </c>
      <c r="F13723" s="85" t="s">
        <v>55</v>
      </c>
      <c r="G13723" s="86" t="s">
        <v>10647</v>
      </c>
      <c r="H13723" s="85" t="s">
        <v>1</v>
      </c>
      <c r="I13723" s="85">
        <v>1</v>
      </c>
      <c r="J13723" s="88">
        <v>1.041073241622565</v>
      </c>
      <c r="K13723" s="146">
        <v>1.1422227591484266</v>
      </c>
      <c r="L13723" s="147">
        <v>5.0657143171890137E-9</v>
      </c>
      <c r="M13723" s="147">
        <v>0.14654253523052799</v>
      </c>
      <c r="N13723" s="87">
        <v>15.92894610431787</v>
      </c>
      <c r="O13723" s="88">
        <v>0.94355441730523515</v>
      </c>
      <c r="P13723" s="89">
        <v>59.235206844567401</v>
      </c>
    </row>
    <row r="13724" spans="1:16">
      <c r="A13724" s="75" t="s">
        <v>30372</v>
      </c>
      <c r="B13724" s="85">
        <v>13720</v>
      </c>
      <c r="C13724" s="85">
        <v>19429</v>
      </c>
      <c r="D13724" s="85">
        <v>13720</v>
      </c>
      <c r="E13724" s="86" t="s">
        <v>30373</v>
      </c>
      <c r="F13724" s="85" t="s">
        <v>32</v>
      </c>
      <c r="G13724" s="86" t="s">
        <v>10647</v>
      </c>
      <c r="H13724" s="85" t="s">
        <v>1</v>
      </c>
      <c r="I13724" s="85">
        <v>1</v>
      </c>
      <c r="J13724" s="88">
        <v>0</v>
      </c>
      <c r="K13724" s="146">
        <v>0</v>
      </c>
      <c r="L13724" s="147">
        <v>0</v>
      </c>
      <c r="M13724" s="147">
        <v>0</v>
      </c>
      <c r="N13724" s="87">
        <v>0</v>
      </c>
      <c r="O13724" s="88">
        <v>0</v>
      </c>
      <c r="P13724" s="89" t="e">
        <v>#DIV/0!</v>
      </c>
    </row>
    <row r="13725" spans="1:16">
      <c r="A13725" s="75" t="s">
        <v>30375</v>
      </c>
      <c r="B13725" s="85">
        <v>13721</v>
      </c>
      <c r="C13725" s="85">
        <v>19431</v>
      </c>
      <c r="D13725" s="85">
        <v>13721</v>
      </c>
      <c r="E13725" s="86" t="s">
        <v>30373</v>
      </c>
      <c r="F13725" s="85" t="s">
        <v>38</v>
      </c>
      <c r="G13725" s="86" t="s">
        <v>10647</v>
      </c>
      <c r="H13725" s="85" t="s">
        <v>1</v>
      </c>
      <c r="I13725" s="85">
        <v>1</v>
      </c>
      <c r="J13725" s="88">
        <v>0</v>
      </c>
      <c r="K13725" s="146">
        <v>0</v>
      </c>
      <c r="L13725" s="147">
        <v>0</v>
      </c>
      <c r="M13725" s="147">
        <v>0</v>
      </c>
      <c r="N13725" s="87">
        <v>0</v>
      </c>
      <c r="O13725" s="88">
        <v>0</v>
      </c>
      <c r="P13725" s="89" t="e">
        <v>#DIV/0!</v>
      </c>
    </row>
    <row r="13726" spans="1:16">
      <c r="A13726" s="75" t="s">
        <v>30377</v>
      </c>
      <c r="B13726" s="85">
        <v>13722</v>
      </c>
      <c r="C13726" s="85">
        <v>19433</v>
      </c>
      <c r="D13726" s="85">
        <v>13722</v>
      </c>
      <c r="E13726" s="86" t="s">
        <v>30378</v>
      </c>
      <c r="F13726" s="85" t="s">
        <v>38</v>
      </c>
      <c r="G13726" s="86" t="s">
        <v>10647</v>
      </c>
      <c r="H13726" s="85" t="s">
        <v>1</v>
      </c>
      <c r="I13726" s="85">
        <v>1</v>
      </c>
      <c r="J13726" s="88">
        <v>0</v>
      </c>
      <c r="K13726" s="146">
        <v>0</v>
      </c>
      <c r="L13726" s="147">
        <v>0</v>
      </c>
      <c r="M13726" s="147">
        <v>0</v>
      </c>
      <c r="N13726" s="87">
        <v>0</v>
      </c>
      <c r="O13726" s="88">
        <v>0</v>
      </c>
      <c r="P13726" s="89" t="e">
        <v>#DIV/0!</v>
      </c>
    </row>
    <row r="13727" spans="1:16">
      <c r="A13727" s="75" t="s">
        <v>30380</v>
      </c>
      <c r="B13727" s="85">
        <v>13723</v>
      </c>
      <c r="C13727" s="85">
        <v>19435</v>
      </c>
      <c r="D13727" s="85">
        <v>13723</v>
      </c>
      <c r="E13727" s="86" t="s">
        <v>30378</v>
      </c>
      <c r="F13727" s="85" t="s">
        <v>139</v>
      </c>
      <c r="G13727" s="86" t="s">
        <v>10647</v>
      </c>
      <c r="H13727" s="85" t="s">
        <v>1</v>
      </c>
      <c r="I13727" s="85">
        <v>1</v>
      </c>
      <c r="J13727" s="88">
        <v>0</v>
      </c>
      <c r="K13727" s="146">
        <v>0</v>
      </c>
      <c r="L13727" s="147">
        <v>0</v>
      </c>
      <c r="M13727" s="147">
        <v>0</v>
      </c>
      <c r="N13727" s="87">
        <v>0</v>
      </c>
      <c r="O13727" s="88">
        <v>0</v>
      </c>
      <c r="P13727" s="89" t="e">
        <v>#DIV/0!</v>
      </c>
    </row>
    <row r="13728" spans="1:16">
      <c r="A13728" s="75" t="s">
        <v>30382</v>
      </c>
      <c r="B13728" s="85">
        <v>13724</v>
      </c>
      <c r="C13728" s="85">
        <v>19437</v>
      </c>
      <c r="D13728" s="85">
        <v>13724</v>
      </c>
      <c r="E13728" s="86" t="s">
        <v>30383</v>
      </c>
      <c r="F13728" s="85" t="s">
        <v>32</v>
      </c>
      <c r="G13728" s="86" t="s">
        <v>10647</v>
      </c>
      <c r="H13728" s="85" t="s">
        <v>1</v>
      </c>
      <c r="I13728" s="85">
        <v>1</v>
      </c>
      <c r="J13728" s="88">
        <v>0</v>
      </c>
      <c r="K13728" s="146">
        <v>0</v>
      </c>
      <c r="L13728" s="147">
        <v>0</v>
      </c>
      <c r="M13728" s="147">
        <v>0</v>
      </c>
      <c r="N13728" s="87">
        <v>0</v>
      </c>
      <c r="O13728" s="88">
        <v>0</v>
      </c>
      <c r="P13728" s="89" t="e">
        <v>#DIV/0!</v>
      </c>
    </row>
    <row r="13729" spans="1:16">
      <c r="A13729" s="75" t="s">
        <v>30385</v>
      </c>
      <c r="B13729" s="85">
        <v>13725</v>
      </c>
      <c r="C13729" s="85">
        <v>19439</v>
      </c>
      <c r="D13729" s="85">
        <v>13725</v>
      </c>
      <c r="E13729" s="86" t="s">
        <v>30383</v>
      </c>
      <c r="F13729" s="85" t="s">
        <v>38</v>
      </c>
      <c r="G13729" s="86" t="s">
        <v>10647</v>
      </c>
      <c r="H13729" s="85" t="s">
        <v>1</v>
      </c>
      <c r="I13729" s="85">
        <v>1</v>
      </c>
      <c r="J13729" s="88">
        <v>0</v>
      </c>
      <c r="K13729" s="146">
        <v>0</v>
      </c>
      <c r="L13729" s="147">
        <v>0</v>
      </c>
      <c r="M13729" s="147">
        <v>0</v>
      </c>
      <c r="N13729" s="87">
        <v>0</v>
      </c>
      <c r="O13729" s="88">
        <v>0</v>
      </c>
      <c r="P13729" s="89" t="e">
        <v>#DIV/0!</v>
      </c>
    </row>
    <row r="13730" spans="1:16">
      <c r="A13730" s="75" t="s">
        <v>30387</v>
      </c>
      <c r="B13730" s="85">
        <v>13726</v>
      </c>
      <c r="C13730" s="85">
        <v>19441</v>
      </c>
      <c r="D13730" s="85">
        <v>13726</v>
      </c>
      <c r="E13730" s="86" t="s">
        <v>30388</v>
      </c>
      <c r="F13730" s="85" t="s">
        <v>32</v>
      </c>
      <c r="G13730" s="86" t="s">
        <v>10647</v>
      </c>
      <c r="H13730" s="85" t="s">
        <v>1</v>
      </c>
      <c r="I13730" s="85">
        <v>1</v>
      </c>
      <c r="J13730" s="88">
        <v>0</v>
      </c>
      <c r="K13730" s="146">
        <v>0</v>
      </c>
      <c r="L13730" s="147">
        <v>0</v>
      </c>
      <c r="M13730" s="147">
        <v>0</v>
      </c>
      <c r="N13730" s="87">
        <v>0</v>
      </c>
      <c r="O13730" s="88">
        <v>0</v>
      </c>
      <c r="P13730" s="89" t="e">
        <v>#DIV/0!</v>
      </c>
    </row>
    <row r="13731" spans="1:16">
      <c r="A13731" s="75" t="s">
        <v>30390</v>
      </c>
      <c r="B13731" s="85">
        <v>13727</v>
      </c>
      <c r="C13731" s="85">
        <v>19443</v>
      </c>
      <c r="D13731" s="85">
        <v>13727</v>
      </c>
      <c r="E13731" s="86" t="s">
        <v>30388</v>
      </c>
      <c r="F13731" s="85" t="s">
        <v>38</v>
      </c>
      <c r="G13731" s="86" t="s">
        <v>10647</v>
      </c>
      <c r="H13731" s="85" t="s">
        <v>1</v>
      </c>
      <c r="I13731" s="85">
        <v>1</v>
      </c>
      <c r="J13731" s="88">
        <v>0</v>
      </c>
      <c r="K13731" s="146">
        <v>0</v>
      </c>
      <c r="L13731" s="147">
        <v>0</v>
      </c>
      <c r="M13731" s="147">
        <v>0</v>
      </c>
      <c r="N13731" s="87">
        <v>0</v>
      </c>
      <c r="O13731" s="88">
        <v>0</v>
      </c>
      <c r="P13731" s="89" t="e">
        <v>#DIV/0!</v>
      </c>
    </row>
    <row r="13732" spans="1:16">
      <c r="A13732" s="75" t="s">
        <v>30392</v>
      </c>
      <c r="B13732" s="85">
        <v>13728</v>
      </c>
      <c r="C13732" s="85">
        <v>19445</v>
      </c>
      <c r="D13732" s="85">
        <v>13728</v>
      </c>
      <c r="E13732" s="86" t="s">
        <v>30393</v>
      </c>
      <c r="F13732" s="85" t="s">
        <v>32</v>
      </c>
      <c r="G13732" s="86" t="s">
        <v>10647</v>
      </c>
      <c r="H13732" s="85" t="s">
        <v>1</v>
      </c>
      <c r="I13732" s="85">
        <v>1</v>
      </c>
      <c r="J13732" s="88">
        <v>0</v>
      </c>
      <c r="K13732" s="146">
        <v>0</v>
      </c>
      <c r="L13732" s="147">
        <v>0</v>
      </c>
      <c r="M13732" s="147">
        <v>0</v>
      </c>
      <c r="N13732" s="87">
        <v>0</v>
      </c>
      <c r="O13732" s="88">
        <v>0</v>
      </c>
      <c r="P13732" s="89" t="e">
        <v>#DIV/0!</v>
      </c>
    </row>
    <row r="13733" spans="1:16">
      <c r="A13733" s="75" t="s">
        <v>30396</v>
      </c>
      <c r="B13733" s="85">
        <v>13729</v>
      </c>
      <c r="C13733" s="85">
        <v>19448</v>
      </c>
      <c r="D13733" s="85">
        <v>13729</v>
      </c>
      <c r="E13733" s="86" t="s">
        <v>30393</v>
      </c>
      <c r="F13733" s="85" t="s">
        <v>38</v>
      </c>
      <c r="G13733" s="86" t="s">
        <v>10647</v>
      </c>
      <c r="H13733" s="85" t="s">
        <v>1</v>
      </c>
      <c r="I13733" s="85">
        <v>1</v>
      </c>
      <c r="J13733" s="88">
        <v>0</v>
      </c>
      <c r="K13733" s="146">
        <v>0</v>
      </c>
      <c r="L13733" s="147">
        <v>0</v>
      </c>
      <c r="M13733" s="147">
        <v>0</v>
      </c>
      <c r="N13733" s="87">
        <v>0</v>
      </c>
      <c r="O13733" s="88">
        <v>0</v>
      </c>
      <c r="P13733" s="89" t="e">
        <v>#DIV/0!</v>
      </c>
    </row>
    <row r="13734" spans="1:16">
      <c r="A13734" s="75" t="s">
        <v>30399</v>
      </c>
      <c r="B13734" s="85">
        <v>13730</v>
      </c>
      <c r="C13734" s="85">
        <v>19451</v>
      </c>
      <c r="D13734" s="85">
        <v>13730</v>
      </c>
      <c r="E13734" s="86" t="s">
        <v>30400</v>
      </c>
      <c r="F13734" s="85" t="s">
        <v>283</v>
      </c>
      <c r="G13734" s="86" t="s">
        <v>10647</v>
      </c>
      <c r="H13734" s="85" t="s">
        <v>1</v>
      </c>
      <c r="I13734" s="85">
        <v>1</v>
      </c>
      <c r="J13734" s="88">
        <v>0</v>
      </c>
      <c r="K13734" s="146">
        <v>0</v>
      </c>
      <c r="L13734" s="147">
        <v>0</v>
      </c>
      <c r="M13734" s="147">
        <v>0</v>
      </c>
      <c r="N13734" s="87">
        <v>0</v>
      </c>
      <c r="O13734" s="88">
        <v>0</v>
      </c>
      <c r="P13734" s="89" t="e">
        <v>#DIV/0!</v>
      </c>
    </row>
    <row r="13735" spans="1:16">
      <c r="A13735" s="75" t="s">
        <v>30403</v>
      </c>
      <c r="B13735" s="85">
        <v>13731</v>
      </c>
      <c r="C13735" s="85">
        <v>19454</v>
      </c>
      <c r="D13735" s="85">
        <v>13731</v>
      </c>
      <c r="E13735" s="86" t="s">
        <v>30400</v>
      </c>
      <c r="F13735" s="85" t="s">
        <v>38</v>
      </c>
      <c r="G13735" s="86" t="s">
        <v>10647</v>
      </c>
      <c r="H13735" s="85" t="s">
        <v>1</v>
      </c>
      <c r="I13735" s="85">
        <v>1</v>
      </c>
      <c r="J13735" s="88">
        <v>0</v>
      </c>
      <c r="K13735" s="146">
        <v>0</v>
      </c>
      <c r="L13735" s="147">
        <v>0</v>
      </c>
      <c r="M13735" s="147">
        <v>0</v>
      </c>
      <c r="N13735" s="87">
        <v>0</v>
      </c>
      <c r="O13735" s="88">
        <v>0</v>
      </c>
      <c r="P13735" s="89" t="e">
        <v>#DIV/0!</v>
      </c>
    </row>
    <row r="13736" spans="1:16">
      <c r="A13736" s="75" t="s">
        <v>30406</v>
      </c>
      <c r="B13736" s="85">
        <v>13732</v>
      </c>
      <c r="C13736" s="85">
        <v>19457</v>
      </c>
      <c r="D13736" s="85">
        <v>13732</v>
      </c>
      <c r="E13736" s="86" t="s">
        <v>30407</v>
      </c>
      <c r="F13736" s="85" t="s">
        <v>32</v>
      </c>
      <c r="G13736" s="86" t="s">
        <v>10647</v>
      </c>
      <c r="H13736" s="85" t="s">
        <v>1</v>
      </c>
      <c r="I13736" s="85">
        <v>1</v>
      </c>
      <c r="J13736" s="88">
        <v>0</v>
      </c>
      <c r="K13736" s="146">
        <v>0</v>
      </c>
      <c r="L13736" s="147">
        <v>0</v>
      </c>
      <c r="M13736" s="147">
        <v>0</v>
      </c>
      <c r="N13736" s="87">
        <v>0</v>
      </c>
      <c r="O13736" s="88">
        <v>0</v>
      </c>
      <c r="P13736" s="89" t="e">
        <v>#DIV/0!</v>
      </c>
    </row>
    <row r="13737" spans="1:16">
      <c r="A13737" s="75" t="s">
        <v>30409</v>
      </c>
      <c r="B13737" s="85">
        <v>13733</v>
      </c>
      <c r="C13737" s="85">
        <v>19459</v>
      </c>
      <c r="D13737" s="85">
        <v>13733</v>
      </c>
      <c r="E13737" s="86" t="s">
        <v>30407</v>
      </c>
      <c r="F13737" s="85" t="s">
        <v>38</v>
      </c>
      <c r="G13737" s="86" t="s">
        <v>10647</v>
      </c>
      <c r="H13737" s="85" t="s">
        <v>1</v>
      </c>
      <c r="I13737" s="85">
        <v>1</v>
      </c>
      <c r="J13737" s="88">
        <v>0</v>
      </c>
      <c r="K13737" s="146">
        <v>0</v>
      </c>
      <c r="L13737" s="147">
        <v>0</v>
      </c>
      <c r="M13737" s="147">
        <v>0</v>
      </c>
      <c r="N13737" s="87">
        <v>0</v>
      </c>
      <c r="O13737" s="88">
        <v>0</v>
      </c>
      <c r="P13737" s="89" t="e">
        <v>#DIV/0!</v>
      </c>
    </row>
    <row r="13738" spans="1:16">
      <c r="A13738" s="75" t="s">
        <v>30411</v>
      </c>
      <c r="B13738" s="85">
        <v>13734</v>
      </c>
      <c r="C13738" s="85">
        <v>19461</v>
      </c>
      <c r="D13738" s="85">
        <v>13734</v>
      </c>
      <c r="E13738" s="86" t="s">
        <v>30412</v>
      </c>
      <c r="F13738" s="85" t="s">
        <v>32</v>
      </c>
      <c r="G13738" s="86" t="s">
        <v>10647</v>
      </c>
      <c r="H13738" s="85" t="s">
        <v>1</v>
      </c>
      <c r="I13738" s="85">
        <v>1</v>
      </c>
      <c r="J13738" s="88">
        <v>0</v>
      </c>
      <c r="K13738" s="146">
        <v>0</v>
      </c>
      <c r="L13738" s="147">
        <v>0</v>
      </c>
      <c r="M13738" s="147">
        <v>0</v>
      </c>
      <c r="N13738" s="87">
        <v>0</v>
      </c>
      <c r="O13738" s="88">
        <v>0</v>
      </c>
      <c r="P13738" s="89" t="e">
        <v>#DIV/0!</v>
      </c>
    </row>
    <row r="13739" spans="1:16">
      <c r="A13739" s="75" t="s">
        <v>30414</v>
      </c>
      <c r="B13739" s="85">
        <v>13735</v>
      </c>
      <c r="C13739" s="85">
        <v>19463</v>
      </c>
      <c r="D13739" s="85">
        <v>13735</v>
      </c>
      <c r="E13739" s="86" t="s">
        <v>30412</v>
      </c>
      <c r="F13739" s="85" t="s">
        <v>38</v>
      </c>
      <c r="G13739" s="86" t="s">
        <v>10647</v>
      </c>
      <c r="H13739" s="85" t="s">
        <v>1</v>
      </c>
      <c r="I13739" s="85">
        <v>1</v>
      </c>
      <c r="J13739" s="88">
        <v>0</v>
      </c>
      <c r="K13739" s="146">
        <v>0</v>
      </c>
      <c r="L13739" s="147">
        <v>0</v>
      </c>
      <c r="M13739" s="147">
        <v>0</v>
      </c>
      <c r="N13739" s="87">
        <v>0</v>
      </c>
      <c r="O13739" s="88">
        <v>0</v>
      </c>
      <c r="P13739" s="89" t="e">
        <v>#DIV/0!</v>
      </c>
    </row>
    <row r="13740" spans="1:16">
      <c r="A13740" s="75" t="s">
        <v>30416</v>
      </c>
      <c r="B13740" s="85">
        <v>13736</v>
      </c>
      <c r="C13740" s="85">
        <v>19465</v>
      </c>
      <c r="D13740" s="85">
        <v>13736</v>
      </c>
      <c r="E13740" s="86" t="s">
        <v>30417</v>
      </c>
      <c r="F13740" s="85" t="s">
        <v>32</v>
      </c>
      <c r="G13740" s="86" t="s">
        <v>10647</v>
      </c>
      <c r="H13740" s="85" t="s">
        <v>1</v>
      </c>
      <c r="I13740" s="85">
        <v>1</v>
      </c>
      <c r="J13740" s="88">
        <v>0</v>
      </c>
      <c r="K13740" s="146">
        <v>0</v>
      </c>
      <c r="L13740" s="147">
        <v>0</v>
      </c>
      <c r="M13740" s="147">
        <v>0</v>
      </c>
      <c r="N13740" s="87">
        <v>0</v>
      </c>
      <c r="O13740" s="88">
        <v>0</v>
      </c>
      <c r="P13740" s="89" t="e">
        <v>#DIV/0!</v>
      </c>
    </row>
    <row r="13741" spans="1:16">
      <c r="A13741" s="75" t="s">
        <v>30421</v>
      </c>
      <c r="B13741" s="85">
        <v>13737</v>
      </c>
      <c r="C13741" s="85">
        <v>19469</v>
      </c>
      <c r="D13741" s="85">
        <v>13737</v>
      </c>
      <c r="E13741" s="86" t="s">
        <v>30417</v>
      </c>
      <c r="F13741" s="85" t="s">
        <v>38</v>
      </c>
      <c r="G13741" s="86" t="s">
        <v>10647</v>
      </c>
      <c r="H13741" s="85" t="s">
        <v>1</v>
      </c>
      <c r="I13741" s="85">
        <v>1</v>
      </c>
      <c r="J13741" s="88">
        <v>0</v>
      </c>
      <c r="K13741" s="146">
        <v>0</v>
      </c>
      <c r="L13741" s="147">
        <v>0</v>
      </c>
      <c r="M13741" s="147">
        <v>0</v>
      </c>
      <c r="N13741" s="87">
        <v>0</v>
      </c>
      <c r="O13741" s="88">
        <v>0</v>
      </c>
      <c r="P13741" s="89" t="e">
        <v>#DIV/0!</v>
      </c>
    </row>
    <row r="13742" spans="1:16">
      <c r="A13742" s="75" t="s">
        <v>30425</v>
      </c>
      <c r="B13742" s="85">
        <v>13738</v>
      </c>
      <c r="C13742" s="85">
        <v>19473</v>
      </c>
      <c r="D13742" s="85">
        <v>13738</v>
      </c>
      <c r="E13742" s="86" t="s">
        <v>30426</v>
      </c>
      <c r="F13742" s="85" t="s">
        <v>32</v>
      </c>
      <c r="G13742" s="86" t="s">
        <v>10647</v>
      </c>
      <c r="H13742" s="85" t="s">
        <v>1</v>
      </c>
      <c r="I13742" s="85">
        <v>1</v>
      </c>
      <c r="J13742" s="88">
        <v>0</v>
      </c>
      <c r="K13742" s="146">
        <v>0</v>
      </c>
      <c r="L13742" s="147">
        <v>0</v>
      </c>
      <c r="M13742" s="147">
        <v>0</v>
      </c>
      <c r="N13742" s="87">
        <v>0</v>
      </c>
      <c r="O13742" s="88">
        <v>0</v>
      </c>
      <c r="P13742" s="89" t="e">
        <v>#DIV/0!</v>
      </c>
    </row>
    <row r="13743" spans="1:16">
      <c r="A13743" s="75" t="s">
        <v>30428</v>
      </c>
      <c r="B13743" s="85">
        <v>13739</v>
      </c>
      <c r="C13743" s="85">
        <v>19475</v>
      </c>
      <c r="D13743" s="85">
        <v>13739</v>
      </c>
      <c r="E13743" s="86" t="s">
        <v>30426</v>
      </c>
      <c r="F13743" s="85" t="s">
        <v>38</v>
      </c>
      <c r="G13743" s="86" t="s">
        <v>10647</v>
      </c>
      <c r="H13743" s="85" t="s">
        <v>1</v>
      </c>
      <c r="I13743" s="85">
        <v>1</v>
      </c>
      <c r="J13743" s="88">
        <v>0</v>
      </c>
      <c r="K13743" s="146">
        <v>0</v>
      </c>
      <c r="L13743" s="147">
        <v>0</v>
      </c>
      <c r="M13743" s="147">
        <v>0</v>
      </c>
      <c r="N13743" s="87">
        <v>0</v>
      </c>
      <c r="O13743" s="88">
        <v>0</v>
      </c>
      <c r="P13743" s="89" t="e">
        <v>#DIV/0!</v>
      </c>
    </row>
    <row r="13744" spans="1:16">
      <c r="A13744" s="75" t="s">
        <v>30430</v>
      </c>
      <c r="B13744" s="85">
        <v>13740</v>
      </c>
      <c r="C13744" s="85">
        <v>19477</v>
      </c>
      <c r="D13744" s="85">
        <v>13740</v>
      </c>
      <c r="E13744" s="86" t="s">
        <v>30431</v>
      </c>
      <c r="F13744" s="85" t="s">
        <v>32</v>
      </c>
      <c r="G13744" s="86" t="s">
        <v>10647</v>
      </c>
      <c r="H13744" s="85" t="s">
        <v>1</v>
      </c>
      <c r="I13744" s="85">
        <v>1</v>
      </c>
      <c r="J13744" s="88">
        <v>0</v>
      </c>
      <c r="K13744" s="146">
        <v>0</v>
      </c>
      <c r="L13744" s="147">
        <v>0</v>
      </c>
      <c r="M13744" s="147">
        <v>0</v>
      </c>
      <c r="N13744" s="87">
        <v>0</v>
      </c>
      <c r="O13744" s="88">
        <v>0</v>
      </c>
      <c r="P13744" s="89" t="e">
        <v>#DIV/0!</v>
      </c>
    </row>
    <row r="13745" spans="1:16">
      <c r="A13745" s="75" t="s">
        <v>30433</v>
      </c>
      <c r="B13745" s="85">
        <v>13741</v>
      </c>
      <c r="C13745" s="85">
        <v>19479</v>
      </c>
      <c r="D13745" s="85">
        <v>13741</v>
      </c>
      <c r="E13745" s="86" t="s">
        <v>30431</v>
      </c>
      <c r="F13745" s="85" t="s">
        <v>38</v>
      </c>
      <c r="G13745" s="86" t="s">
        <v>10647</v>
      </c>
      <c r="H13745" s="85" t="s">
        <v>1</v>
      </c>
      <c r="I13745" s="85">
        <v>1</v>
      </c>
      <c r="J13745" s="88">
        <v>0</v>
      </c>
      <c r="K13745" s="146">
        <v>0</v>
      </c>
      <c r="L13745" s="147">
        <v>0</v>
      </c>
      <c r="M13745" s="147">
        <v>0</v>
      </c>
      <c r="N13745" s="87">
        <v>0</v>
      </c>
      <c r="O13745" s="88">
        <v>0</v>
      </c>
      <c r="P13745" s="89" t="e">
        <v>#DIV/0!</v>
      </c>
    </row>
    <row r="13746" spans="1:16">
      <c r="A13746" s="75" t="s">
        <v>30435</v>
      </c>
      <c r="B13746" s="85">
        <v>13742</v>
      </c>
      <c r="C13746" s="85">
        <v>19481</v>
      </c>
      <c r="D13746" s="85">
        <v>13742</v>
      </c>
      <c r="E13746" s="86" t="s">
        <v>30436</v>
      </c>
      <c r="F13746" s="85" t="s">
        <v>38</v>
      </c>
      <c r="G13746" s="86" t="s">
        <v>10647</v>
      </c>
      <c r="H13746" s="85" t="s">
        <v>1</v>
      </c>
      <c r="I13746" s="85">
        <v>1</v>
      </c>
      <c r="J13746" s="88">
        <v>0</v>
      </c>
      <c r="K13746" s="146">
        <v>0</v>
      </c>
      <c r="L13746" s="147">
        <v>0</v>
      </c>
      <c r="M13746" s="147">
        <v>0</v>
      </c>
      <c r="N13746" s="87">
        <v>0</v>
      </c>
      <c r="O13746" s="88">
        <v>0</v>
      </c>
      <c r="P13746" s="89" t="e">
        <v>#DIV/0!</v>
      </c>
    </row>
    <row r="13747" spans="1:16">
      <c r="A13747" s="75" t="s">
        <v>30439</v>
      </c>
      <c r="B13747" s="85">
        <v>13743</v>
      </c>
      <c r="C13747" s="85">
        <v>19484</v>
      </c>
      <c r="D13747" s="85">
        <v>13743</v>
      </c>
      <c r="E13747" s="86" t="s">
        <v>30436</v>
      </c>
      <c r="F13747" s="85" t="s">
        <v>11</v>
      </c>
      <c r="G13747" s="86" t="s">
        <v>10647</v>
      </c>
      <c r="H13747" s="85" t="s">
        <v>1</v>
      </c>
      <c r="I13747" s="85">
        <v>1</v>
      </c>
      <c r="J13747" s="88">
        <v>0</v>
      </c>
      <c r="K13747" s="146">
        <v>0</v>
      </c>
      <c r="L13747" s="147">
        <v>0</v>
      </c>
      <c r="M13747" s="147">
        <v>0</v>
      </c>
      <c r="N13747" s="87">
        <v>0</v>
      </c>
      <c r="O13747" s="88">
        <v>0</v>
      </c>
      <c r="P13747" s="89" t="e">
        <v>#DIV/0!</v>
      </c>
    </row>
    <row r="13748" spans="1:16">
      <c r="A13748" s="75" t="s">
        <v>30442</v>
      </c>
      <c r="B13748" s="85">
        <v>13744</v>
      </c>
      <c r="C13748" s="85">
        <v>19487</v>
      </c>
      <c r="D13748" s="85">
        <v>13744</v>
      </c>
      <c r="E13748" s="86" t="s">
        <v>30443</v>
      </c>
      <c r="F13748" s="85" t="s">
        <v>32</v>
      </c>
      <c r="G13748" s="86" t="s">
        <v>10647</v>
      </c>
      <c r="H13748" s="85" t="s">
        <v>1</v>
      </c>
      <c r="I13748" s="85">
        <v>1</v>
      </c>
      <c r="J13748" s="88">
        <v>0</v>
      </c>
      <c r="K13748" s="146">
        <v>0</v>
      </c>
      <c r="L13748" s="147">
        <v>0</v>
      </c>
      <c r="M13748" s="147">
        <v>0</v>
      </c>
      <c r="N13748" s="87">
        <v>0</v>
      </c>
      <c r="O13748" s="88">
        <v>0</v>
      </c>
      <c r="P13748" s="89" t="e">
        <v>#DIV/0!</v>
      </c>
    </row>
    <row r="13749" spans="1:16">
      <c r="A13749" s="75" t="s">
        <v>30445</v>
      </c>
      <c r="B13749" s="85">
        <v>13745</v>
      </c>
      <c r="C13749" s="85">
        <v>19489</v>
      </c>
      <c r="D13749" s="85">
        <v>13745</v>
      </c>
      <c r="E13749" s="86" t="s">
        <v>30443</v>
      </c>
      <c r="F13749" s="85" t="s">
        <v>38</v>
      </c>
      <c r="G13749" s="86" t="s">
        <v>10647</v>
      </c>
      <c r="H13749" s="85" t="s">
        <v>1</v>
      </c>
      <c r="I13749" s="85">
        <v>1</v>
      </c>
      <c r="J13749" s="88">
        <v>0</v>
      </c>
      <c r="K13749" s="146">
        <v>0</v>
      </c>
      <c r="L13749" s="147">
        <v>0</v>
      </c>
      <c r="M13749" s="147">
        <v>0</v>
      </c>
      <c r="N13749" s="87">
        <v>0</v>
      </c>
      <c r="O13749" s="88">
        <v>0</v>
      </c>
      <c r="P13749" s="89" t="e">
        <v>#DIV/0!</v>
      </c>
    </row>
    <row r="13750" spans="1:16">
      <c r="A13750" s="75" t="s">
        <v>30447</v>
      </c>
      <c r="B13750" s="85">
        <v>13746</v>
      </c>
      <c r="C13750" s="85">
        <v>19491</v>
      </c>
      <c r="D13750" s="85">
        <v>13746</v>
      </c>
      <c r="E13750" s="86" t="s">
        <v>30448</v>
      </c>
      <c r="F13750" s="85" t="s">
        <v>32</v>
      </c>
      <c r="G13750" s="86" t="s">
        <v>10647</v>
      </c>
      <c r="H13750" s="85" t="s">
        <v>1</v>
      </c>
      <c r="I13750" s="85">
        <v>1</v>
      </c>
      <c r="J13750" s="88">
        <v>0</v>
      </c>
      <c r="K13750" s="146">
        <v>0</v>
      </c>
      <c r="L13750" s="147">
        <v>0</v>
      </c>
      <c r="M13750" s="147">
        <v>0</v>
      </c>
      <c r="N13750" s="87">
        <v>0</v>
      </c>
      <c r="O13750" s="88">
        <v>0</v>
      </c>
      <c r="P13750" s="89" t="e">
        <v>#DIV/0!</v>
      </c>
    </row>
    <row r="13751" spans="1:16">
      <c r="A13751" s="75" t="s">
        <v>30451</v>
      </c>
      <c r="B13751" s="85">
        <v>13747</v>
      </c>
      <c r="C13751" s="85">
        <v>19494</v>
      </c>
      <c r="D13751" s="85">
        <v>13747</v>
      </c>
      <c r="E13751" s="86" t="s">
        <v>30448</v>
      </c>
      <c r="F13751" s="85" t="s">
        <v>38</v>
      </c>
      <c r="G13751" s="86" t="s">
        <v>10647</v>
      </c>
      <c r="H13751" s="85" t="s">
        <v>1</v>
      </c>
      <c r="I13751" s="85">
        <v>1</v>
      </c>
      <c r="J13751" s="88">
        <v>0</v>
      </c>
      <c r="K13751" s="146">
        <v>0</v>
      </c>
      <c r="L13751" s="147">
        <v>0</v>
      </c>
      <c r="M13751" s="147">
        <v>0</v>
      </c>
      <c r="N13751" s="87">
        <v>0</v>
      </c>
      <c r="O13751" s="88">
        <v>0</v>
      </c>
      <c r="P13751" s="89" t="e">
        <v>#DIV/0!</v>
      </c>
    </row>
    <row r="13752" spans="1:16">
      <c r="A13752" s="75" t="s">
        <v>30454</v>
      </c>
      <c r="B13752" s="85">
        <v>13748</v>
      </c>
      <c r="C13752" s="85">
        <v>19497</v>
      </c>
      <c r="D13752" s="85">
        <v>13748</v>
      </c>
      <c r="E13752" s="86" t="s">
        <v>30455</v>
      </c>
      <c r="F13752" s="85" t="s">
        <v>38</v>
      </c>
      <c r="G13752" s="86" t="s">
        <v>10647</v>
      </c>
      <c r="H13752" s="85" t="s">
        <v>1</v>
      </c>
      <c r="I13752" s="85">
        <v>1</v>
      </c>
      <c r="J13752" s="88">
        <v>0</v>
      </c>
      <c r="K13752" s="146">
        <v>0</v>
      </c>
      <c r="L13752" s="147">
        <v>0</v>
      </c>
      <c r="M13752" s="147">
        <v>0</v>
      </c>
      <c r="N13752" s="87">
        <v>0</v>
      </c>
      <c r="O13752" s="88">
        <v>0</v>
      </c>
      <c r="P13752" s="89" t="e">
        <v>#DIV/0!</v>
      </c>
    </row>
    <row r="13753" spans="1:16">
      <c r="A13753" s="75" t="s">
        <v>30458</v>
      </c>
      <c r="B13753" s="85">
        <v>13749</v>
      </c>
      <c r="C13753" s="85">
        <v>19500</v>
      </c>
      <c r="D13753" s="85">
        <v>13749</v>
      </c>
      <c r="E13753" s="86" t="s">
        <v>30455</v>
      </c>
      <c r="F13753" s="85" t="s">
        <v>11</v>
      </c>
      <c r="G13753" s="86" t="s">
        <v>10647</v>
      </c>
      <c r="H13753" s="85" t="s">
        <v>1</v>
      </c>
      <c r="I13753" s="85">
        <v>1</v>
      </c>
      <c r="J13753" s="88">
        <v>0</v>
      </c>
      <c r="K13753" s="146">
        <v>0</v>
      </c>
      <c r="L13753" s="147">
        <v>0</v>
      </c>
      <c r="M13753" s="147">
        <v>0</v>
      </c>
      <c r="N13753" s="87">
        <v>0</v>
      </c>
      <c r="O13753" s="88">
        <v>0</v>
      </c>
      <c r="P13753" s="89" t="e">
        <v>#DIV/0!</v>
      </c>
    </row>
    <row r="13754" spans="1:16">
      <c r="A13754" s="75" t="s">
        <v>30461</v>
      </c>
      <c r="B13754" s="85">
        <v>13750</v>
      </c>
      <c r="C13754" s="85">
        <v>19503</v>
      </c>
      <c r="D13754" s="85">
        <v>13750</v>
      </c>
      <c r="E13754" s="86" t="s">
        <v>30462</v>
      </c>
      <c r="F13754" s="85" t="s">
        <v>38</v>
      </c>
      <c r="G13754" s="86" t="s">
        <v>10647</v>
      </c>
      <c r="H13754" s="85" t="s">
        <v>1</v>
      </c>
      <c r="I13754" s="85">
        <v>1</v>
      </c>
      <c r="J13754" s="88">
        <v>0</v>
      </c>
      <c r="K13754" s="146">
        <v>0</v>
      </c>
      <c r="L13754" s="147">
        <v>0</v>
      </c>
      <c r="M13754" s="147">
        <v>0</v>
      </c>
      <c r="N13754" s="87">
        <v>0</v>
      </c>
      <c r="O13754" s="88">
        <v>0</v>
      </c>
      <c r="P13754" s="89" t="e">
        <v>#DIV/0!</v>
      </c>
    </row>
    <row r="13755" spans="1:16">
      <c r="A13755" s="75" t="s">
        <v>30464</v>
      </c>
      <c r="B13755" s="85">
        <v>13751</v>
      </c>
      <c r="C13755" s="85">
        <v>19505</v>
      </c>
      <c r="D13755" s="85">
        <v>13751</v>
      </c>
      <c r="E13755" s="86" t="s">
        <v>30462</v>
      </c>
      <c r="F13755" s="85" t="s">
        <v>11</v>
      </c>
      <c r="G13755" s="86" t="s">
        <v>10647</v>
      </c>
      <c r="H13755" s="85" t="s">
        <v>1</v>
      </c>
      <c r="I13755" s="85">
        <v>1</v>
      </c>
      <c r="J13755" s="88">
        <v>0</v>
      </c>
      <c r="K13755" s="146">
        <v>0</v>
      </c>
      <c r="L13755" s="147">
        <v>0</v>
      </c>
      <c r="M13755" s="147">
        <v>0</v>
      </c>
      <c r="N13755" s="87">
        <v>0</v>
      </c>
      <c r="O13755" s="88">
        <v>0</v>
      </c>
      <c r="P13755" s="89" t="e">
        <v>#DIV/0!</v>
      </c>
    </row>
    <row r="13756" spans="1:16">
      <c r="A13756" s="75" t="s">
        <v>30466</v>
      </c>
      <c r="B13756" s="85">
        <v>13752</v>
      </c>
      <c r="C13756" s="85">
        <v>19507</v>
      </c>
      <c r="D13756" s="85">
        <v>13752</v>
      </c>
      <c r="E13756" s="86" t="s">
        <v>30467</v>
      </c>
      <c r="F13756" s="85" t="s">
        <v>32</v>
      </c>
      <c r="G13756" s="86" t="s">
        <v>10647</v>
      </c>
      <c r="H13756" s="85" t="s">
        <v>1</v>
      </c>
      <c r="I13756" s="85">
        <v>1</v>
      </c>
      <c r="J13756" s="88">
        <v>0</v>
      </c>
      <c r="K13756" s="146">
        <v>0</v>
      </c>
      <c r="L13756" s="147">
        <v>0</v>
      </c>
      <c r="M13756" s="147">
        <v>0</v>
      </c>
      <c r="N13756" s="87">
        <v>0</v>
      </c>
      <c r="O13756" s="88">
        <v>0</v>
      </c>
      <c r="P13756" s="89" t="e">
        <v>#DIV/0!</v>
      </c>
    </row>
    <row r="13757" spans="1:16">
      <c r="A13757" s="75" t="s">
        <v>30469</v>
      </c>
      <c r="B13757" s="85">
        <v>13753</v>
      </c>
      <c r="C13757" s="85">
        <v>19509</v>
      </c>
      <c r="D13757" s="85">
        <v>13753</v>
      </c>
      <c r="E13757" s="86" t="s">
        <v>30467</v>
      </c>
      <c r="F13757" s="85" t="s">
        <v>31</v>
      </c>
      <c r="G13757" s="86" t="s">
        <v>10647</v>
      </c>
      <c r="H13757" s="85" t="s">
        <v>1</v>
      </c>
      <c r="I13757" s="85">
        <v>1</v>
      </c>
      <c r="J13757" s="88">
        <v>0</v>
      </c>
      <c r="K13757" s="146">
        <v>0</v>
      </c>
      <c r="L13757" s="147">
        <v>0</v>
      </c>
      <c r="M13757" s="147">
        <v>0</v>
      </c>
      <c r="N13757" s="87">
        <v>0</v>
      </c>
      <c r="O13757" s="88">
        <v>0</v>
      </c>
      <c r="P13757" s="89" t="e">
        <v>#DIV/0!</v>
      </c>
    </row>
    <row r="13758" spans="1:16">
      <c r="A13758" s="75" t="s">
        <v>30471</v>
      </c>
      <c r="B13758" s="85">
        <v>13754</v>
      </c>
      <c r="C13758" s="85">
        <v>19511</v>
      </c>
      <c r="D13758" s="85">
        <v>13754</v>
      </c>
      <c r="E13758" s="86" t="s">
        <v>30467</v>
      </c>
      <c r="F13758" s="85" t="s">
        <v>38</v>
      </c>
      <c r="G13758" s="86" t="s">
        <v>10647</v>
      </c>
      <c r="H13758" s="85" t="s">
        <v>1</v>
      </c>
      <c r="I13758" s="85">
        <v>1</v>
      </c>
      <c r="J13758" s="88">
        <v>0</v>
      </c>
      <c r="K13758" s="146">
        <v>0</v>
      </c>
      <c r="L13758" s="147">
        <v>0</v>
      </c>
      <c r="M13758" s="147">
        <v>0</v>
      </c>
      <c r="N13758" s="87">
        <v>0</v>
      </c>
      <c r="O13758" s="88">
        <v>0</v>
      </c>
      <c r="P13758" s="89" t="e">
        <v>#DIV/0!</v>
      </c>
    </row>
    <row r="13759" spans="1:16">
      <c r="A13759" s="75" t="s">
        <v>30473</v>
      </c>
      <c r="B13759" s="85">
        <v>13755</v>
      </c>
      <c r="C13759" s="85">
        <v>19513</v>
      </c>
      <c r="D13759" s="85">
        <v>13755</v>
      </c>
      <c r="E13759" s="86" t="s">
        <v>30474</v>
      </c>
      <c r="F13759" s="85" t="s">
        <v>32</v>
      </c>
      <c r="G13759" s="86" t="s">
        <v>10647</v>
      </c>
      <c r="H13759" s="85" t="s">
        <v>1</v>
      </c>
      <c r="I13759" s="85">
        <v>1</v>
      </c>
      <c r="J13759" s="88">
        <v>0</v>
      </c>
      <c r="K13759" s="146">
        <v>0</v>
      </c>
      <c r="L13759" s="147">
        <v>0</v>
      </c>
      <c r="M13759" s="147">
        <v>0</v>
      </c>
      <c r="N13759" s="87">
        <v>0</v>
      </c>
      <c r="O13759" s="88">
        <v>0</v>
      </c>
      <c r="P13759" s="89" t="e">
        <v>#DIV/0!</v>
      </c>
    </row>
    <row r="13760" spans="1:16">
      <c r="A13760" s="75" t="s">
        <v>30477</v>
      </c>
      <c r="B13760" s="85">
        <v>13756</v>
      </c>
      <c r="C13760" s="85">
        <v>19516</v>
      </c>
      <c r="D13760" s="85">
        <v>13756</v>
      </c>
      <c r="E13760" s="86" t="s">
        <v>30474</v>
      </c>
      <c r="F13760" s="85" t="s">
        <v>38</v>
      </c>
      <c r="G13760" s="86" t="s">
        <v>10647</v>
      </c>
      <c r="H13760" s="85" t="s">
        <v>1</v>
      </c>
      <c r="I13760" s="85">
        <v>1</v>
      </c>
      <c r="J13760" s="88">
        <v>0</v>
      </c>
      <c r="K13760" s="146">
        <v>0</v>
      </c>
      <c r="L13760" s="147">
        <v>0</v>
      </c>
      <c r="M13760" s="147">
        <v>0</v>
      </c>
      <c r="N13760" s="87">
        <v>0</v>
      </c>
      <c r="O13760" s="88">
        <v>0</v>
      </c>
      <c r="P13760" s="89" t="e">
        <v>#DIV/0!</v>
      </c>
    </row>
    <row r="13761" spans="1:16">
      <c r="A13761" s="75" t="s">
        <v>30480</v>
      </c>
      <c r="B13761" s="85">
        <v>13757</v>
      </c>
      <c r="C13761" s="85">
        <v>19519</v>
      </c>
      <c r="D13761" s="85">
        <v>13757</v>
      </c>
      <c r="E13761" s="86" t="s">
        <v>30481</v>
      </c>
      <c r="F13761" s="85" t="s">
        <v>32</v>
      </c>
      <c r="G13761" s="86" t="s">
        <v>10647</v>
      </c>
      <c r="H13761" s="85" t="s">
        <v>1</v>
      </c>
      <c r="I13761" s="85">
        <v>1</v>
      </c>
      <c r="J13761" s="88">
        <v>0</v>
      </c>
      <c r="K13761" s="146">
        <v>0</v>
      </c>
      <c r="L13761" s="147">
        <v>0</v>
      </c>
      <c r="M13761" s="147">
        <v>0</v>
      </c>
      <c r="N13761" s="87">
        <v>0</v>
      </c>
      <c r="O13761" s="88">
        <v>0</v>
      </c>
      <c r="P13761" s="89" t="e">
        <v>#DIV/0!</v>
      </c>
    </row>
    <row r="13762" spans="1:16">
      <c r="A13762" s="75" t="s">
        <v>30483</v>
      </c>
      <c r="B13762" s="85">
        <v>13758</v>
      </c>
      <c r="C13762" s="85">
        <v>19521</v>
      </c>
      <c r="D13762" s="85">
        <v>13758</v>
      </c>
      <c r="E13762" s="86" t="s">
        <v>30481</v>
      </c>
      <c r="F13762" s="85" t="s">
        <v>38</v>
      </c>
      <c r="G13762" s="86" t="s">
        <v>10647</v>
      </c>
      <c r="H13762" s="85" t="s">
        <v>1</v>
      </c>
      <c r="I13762" s="85">
        <v>1</v>
      </c>
      <c r="J13762" s="88">
        <v>0</v>
      </c>
      <c r="K13762" s="146">
        <v>0</v>
      </c>
      <c r="L13762" s="147">
        <v>0</v>
      </c>
      <c r="M13762" s="147">
        <v>0</v>
      </c>
      <c r="N13762" s="87">
        <v>0</v>
      </c>
      <c r="O13762" s="88">
        <v>0</v>
      </c>
      <c r="P13762" s="89" t="e">
        <v>#DIV/0!</v>
      </c>
    </row>
    <row r="13763" spans="1:16">
      <c r="A13763" s="75" t="s">
        <v>30485</v>
      </c>
      <c r="B13763" s="85">
        <v>13759</v>
      </c>
      <c r="C13763" s="85">
        <v>19523</v>
      </c>
      <c r="D13763" s="85">
        <v>13759</v>
      </c>
      <c r="E13763" s="86" t="s">
        <v>30486</v>
      </c>
      <c r="F13763" s="85" t="s">
        <v>32</v>
      </c>
      <c r="G13763" s="86" t="s">
        <v>10647</v>
      </c>
      <c r="H13763" s="85" t="s">
        <v>1</v>
      </c>
      <c r="I13763" s="85">
        <v>1</v>
      </c>
      <c r="J13763" s="88">
        <v>0</v>
      </c>
      <c r="K13763" s="146">
        <v>0</v>
      </c>
      <c r="L13763" s="147">
        <v>0</v>
      </c>
      <c r="M13763" s="147">
        <v>0</v>
      </c>
      <c r="N13763" s="87">
        <v>0</v>
      </c>
      <c r="O13763" s="88">
        <v>0</v>
      </c>
      <c r="P13763" s="89" t="e">
        <v>#DIV/0!</v>
      </c>
    </row>
    <row r="13764" spans="1:16">
      <c r="A13764" s="75" t="s">
        <v>30489</v>
      </c>
      <c r="B13764" s="85">
        <v>13760</v>
      </c>
      <c r="C13764" s="85">
        <v>19526</v>
      </c>
      <c r="D13764" s="85">
        <v>13760</v>
      </c>
      <c r="E13764" s="86" t="s">
        <v>30486</v>
      </c>
      <c r="F13764" s="85" t="s">
        <v>38</v>
      </c>
      <c r="G13764" s="86" t="s">
        <v>10647</v>
      </c>
      <c r="H13764" s="85" t="s">
        <v>1</v>
      </c>
      <c r="I13764" s="85">
        <v>1</v>
      </c>
      <c r="J13764" s="88">
        <v>0</v>
      </c>
      <c r="K13764" s="146">
        <v>0</v>
      </c>
      <c r="L13764" s="147">
        <v>0</v>
      </c>
      <c r="M13764" s="147">
        <v>0</v>
      </c>
      <c r="N13764" s="87">
        <v>0</v>
      </c>
      <c r="O13764" s="88">
        <v>0</v>
      </c>
      <c r="P13764" s="89" t="e">
        <v>#DIV/0!</v>
      </c>
    </row>
    <row r="13765" spans="1:16">
      <c r="A13765" s="75" t="s">
        <v>30492</v>
      </c>
      <c r="B13765" s="85">
        <v>13761</v>
      </c>
      <c r="C13765" s="85">
        <v>19529</v>
      </c>
      <c r="D13765" s="85">
        <v>13761</v>
      </c>
      <c r="E13765" s="86" t="s">
        <v>30493</v>
      </c>
      <c r="F13765" s="85" t="s">
        <v>32</v>
      </c>
      <c r="G13765" s="86" t="s">
        <v>10647</v>
      </c>
      <c r="H13765" s="85" t="s">
        <v>1</v>
      </c>
      <c r="I13765" s="85">
        <v>1</v>
      </c>
      <c r="J13765" s="88">
        <v>0</v>
      </c>
      <c r="K13765" s="146">
        <v>0</v>
      </c>
      <c r="L13765" s="147">
        <v>0</v>
      </c>
      <c r="M13765" s="147">
        <v>0</v>
      </c>
      <c r="N13765" s="87">
        <v>0</v>
      </c>
      <c r="O13765" s="88">
        <v>0</v>
      </c>
      <c r="P13765" s="89" t="e">
        <v>#DIV/0!</v>
      </c>
    </row>
    <row r="13766" spans="1:16">
      <c r="A13766" s="75" t="s">
        <v>30495</v>
      </c>
      <c r="B13766" s="85">
        <v>13762</v>
      </c>
      <c r="C13766" s="85">
        <v>19531</v>
      </c>
      <c r="D13766" s="85">
        <v>13762</v>
      </c>
      <c r="E13766" s="86" t="s">
        <v>30493</v>
      </c>
      <c r="F13766" s="85" t="s">
        <v>38</v>
      </c>
      <c r="G13766" s="86" t="s">
        <v>10647</v>
      </c>
      <c r="H13766" s="85" t="s">
        <v>1</v>
      </c>
      <c r="I13766" s="85">
        <v>1</v>
      </c>
      <c r="J13766" s="88">
        <v>0</v>
      </c>
      <c r="K13766" s="146">
        <v>0</v>
      </c>
      <c r="L13766" s="147">
        <v>0</v>
      </c>
      <c r="M13766" s="147">
        <v>0</v>
      </c>
      <c r="N13766" s="87">
        <v>0</v>
      </c>
      <c r="O13766" s="88">
        <v>0</v>
      </c>
      <c r="P13766" s="89" t="e">
        <v>#DIV/0!</v>
      </c>
    </row>
    <row r="13767" spans="1:16">
      <c r="A13767" s="75" t="s">
        <v>30497</v>
      </c>
      <c r="B13767" s="85">
        <v>13763</v>
      </c>
      <c r="C13767" s="85">
        <v>19533</v>
      </c>
      <c r="D13767" s="85">
        <v>13763</v>
      </c>
      <c r="E13767" s="86" t="s">
        <v>30498</v>
      </c>
      <c r="F13767" s="85" t="s">
        <v>55</v>
      </c>
      <c r="G13767" s="86" t="s">
        <v>10647</v>
      </c>
      <c r="H13767" s="85" t="s">
        <v>1</v>
      </c>
      <c r="I13767" s="85">
        <v>1</v>
      </c>
      <c r="J13767" s="88">
        <v>0</v>
      </c>
      <c r="K13767" s="146">
        <v>0</v>
      </c>
      <c r="L13767" s="147">
        <v>0</v>
      </c>
      <c r="M13767" s="147">
        <v>0</v>
      </c>
      <c r="N13767" s="87">
        <v>0</v>
      </c>
      <c r="O13767" s="88">
        <v>0</v>
      </c>
      <c r="P13767" s="89" t="e">
        <v>#DIV/0!</v>
      </c>
    </row>
    <row r="13768" spans="1:16">
      <c r="A13768" s="75" t="s">
        <v>30501</v>
      </c>
      <c r="B13768" s="85">
        <v>13764</v>
      </c>
      <c r="C13768" s="85">
        <v>19536</v>
      </c>
      <c r="D13768" s="85">
        <v>13764</v>
      </c>
      <c r="E13768" s="86" t="s">
        <v>30502</v>
      </c>
      <c r="F13768" s="85" t="s">
        <v>32</v>
      </c>
      <c r="G13768" s="86" t="s">
        <v>10647</v>
      </c>
      <c r="H13768" s="85" t="s">
        <v>1</v>
      </c>
      <c r="I13768" s="85">
        <v>1</v>
      </c>
      <c r="J13768" s="88">
        <v>0</v>
      </c>
      <c r="K13768" s="146">
        <v>0</v>
      </c>
      <c r="L13768" s="147">
        <v>0</v>
      </c>
      <c r="M13768" s="147">
        <v>0</v>
      </c>
      <c r="N13768" s="87">
        <v>0</v>
      </c>
      <c r="O13768" s="88">
        <v>0</v>
      </c>
      <c r="P13768" s="89" t="e">
        <v>#DIV/0!</v>
      </c>
    </row>
    <row r="13769" spans="1:16">
      <c r="A13769" s="75" t="s">
        <v>30505</v>
      </c>
      <c r="B13769" s="85">
        <v>13765</v>
      </c>
      <c r="C13769" s="85">
        <v>19539</v>
      </c>
      <c r="D13769" s="85">
        <v>13765</v>
      </c>
      <c r="E13769" s="86" t="s">
        <v>30502</v>
      </c>
      <c r="F13769" s="85" t="s">
        <v>38</v>
      </c>
      <c r="G13769" s="86" t="s">
        <v>10647</v>
      </c>
      <c r="H13769" s="85" t="s">
        <v>1</v>
      </c>
      <c r="I13769" s="85">
        <v>1</v>
      </c>
      <c r="J13769" s="88">
        <v>0</v>
      </c>
      <c r="K13769" s="146">
        <v>0</v>
      </c>
      <c r="L13769" s="147">
        <v>0</v>
      </c>
      <c r="M13769" s="147">
        <v>0</v>
      </c>
      <c r="N13769" s="87">
        <v>0</v>
      </c>
      <c r="O13769" s="88">
        <v>0</v>
      </c>
      <c r="P13769" s="89" t="e">
        <v>#DIV/0!</v>
      </c>
    </row>
    <row r="13770" spans="1:16">
      <c r="A13770" s="75" t="s">
        <v>30508</v>
      </c>
      <c r="B13770" s="85">
        <v>13766</v>
      </c>
      <c r="C13770" s="85">
        <v>19542</v>
      </c>
      <c r="D13770" s="85">
        <v>13766</v>
      </c>
      <c r="E13770" s="86" t="s">
        <v>30509</v>
      </c>
      <c r="F13770" s="85" t="s">
        <v>509</v>
      </c>
      <c r="G13770" s="86" t="s">
        <v>10647</v>
      </c>
      <c r="H13770" s="85" t="s">
        <v>1</v>
      </c>
      <c r="I13770" s="85">
        <v>1</v>
      </c>
      <c r="J13770" s="88">
        <v>0</v>
      </c>
      <c r="K13770" s="146">
        <v>0</v>
      </c>
      <c r="L13770" s="147">
        <v>0</v>
      </c>
      <c r="M13770" s="147">
        <v>0</v>
      </c>
      <c r="N13770" s="87">
        <v>0</v>
      </c>
      <c r="O13770" s="88">
        <v>0</v>
      </c>
      <c r="P13770" s="89" t="e">
        <v>#DIV/0!</v>
      </c>
    </row>
    <row r="13771" spans="1:16">
      <c r="A13771" s="75" t="s">
        <v>30513</v>
      </c>
      <c r="B13771" s="85">
        <v>13767</v>
      </c>
      <c r="C13771" s="85">
        <v>19546</v>
      </c>
      <c r="D13771" s="85">
        <v>13767</v>
      </c>
      <c r="E13771" s="86" t="s">
        <v>30509</v>
      </c>
      <c r="F13771" s="85" t="s">
        <v>32</v>
      </c>
      <c r="G13771" s="86" t="s">
        <v>10647</v>
      </c>
      <c r="H13771" s="85" t="s">
        <v>1</v>
      </c>
      <c r="I13771" s="85">
        <v>1</v>
      </c>
      <c r="J13771" s="88">
        <v>0</v>
      </c>
      <c r="K13771" s="146">
        <v>0</v>
      </c>
      <c r="L13771" s="147">
        <v>0</v>
      </c>
      <c r="M13771" s="147">
        <v>0</v>
      </c>
      <c r="N13771" s="87">
        <v>0</v>
      </c>
      <c r="O13771" s="88">
        <v>0</v>
      </c>
      <c r="P13771" s="89" t="e">
        <v>#DIV/0!</v>
      </c>
    </row>
    <row r="13772" spans="1:16">
      <c r="A13772" s="75" t="s">
        <v>30517</v>
      </c>
      <c r="B13772" s="85">
        <v>13768</v>
      </c>
      <c r="C13772" s="85">
        <v>19550</v>
      </c>
      <c r="D13772" s="85">
        <v>13768</v>
      </c>
      <c r="E13772" s="86" t="s">
        <v>30509</v>
      </c>
      <c r="F13772" s="85" t="s">
        <v>31</v>
      </c>
      <c r="G13772" s="86" t="s">
        <v>10647</v>
      </c>
      <c r="H13772" s="85" t="s">
        <v>1</v>
      </c>
      <c r="I13772" s="85">
        <v>1</v>
      </c>
      <c r="J13772" s="88">
        <v>0</v>
      </c>
      <c r="K13772" s="146">
        <v>0</v>
      </c>
      <c r="L13772" s="147">
        <v>0</v>
      </c>
      <c r="M13772" s="147">
        <v>0</v>
      </c>
      <c r="N13772" s="87">
        <v>0</v>
      </c>
      <c r="O13772" s="88">
        <v>0</v>
      </c>
      <c r="P13772" s="89" t="e">
        <v>#DIV/0!</v>
      </c>
    </row>
    <row r="13773" spans="1:16">
      <c r="A13773" s="75" t="s">
        <v>30521</v>
      </c>
      <c r="B13773" s="85">
        <v>13769</v>
      </c>
      <c r="C13773" s="85">
        <v>19554</v>
      </c>
      <c r="D13773" s="85">
        <v>13769</v>
      </c>
      <c r="E13773" s="86" t="s">
        <v>30509</v>
      </c>
      <c r="F13773" s="85" t="s">
        <v>38</v>
      </c>
      <c r="G13773" s="86" t="s">
        <v>10647</v>
      </c>
      <c r="H13773" s="85" t="s">
        <v>1</v>
      </c>
      <c r="I13773" s="85">
        <v>1</v>
      </c>
      <c r="J13773" s="88">
        <v>0</v>
      </c>
      <c r="K13773" s="146">
        <v>0</v>
      </c>
      <c r="L13773" s="147">
        <v>0</v>
      </c>
      <c r="M13773" s="147">
        <v>0</v>
      </c>
      <c r="N13773" s="87">
        <v>0</v>
      </c>
      <c r="O13773" s="88">
        <v>0</v>
      </c>
      <c r="P13773" s="89" t="e">
        <v>#DIV/0!</v>
      </c>
    </row>
    <row r="13774" spans="1:16">
      <c r="A13774" s="75" t="s">
        <v>30525</v>
      </c>
      <c r="B13774" s="85">
        <v>13770</v>
      </c>
      <c r="C13774" s="85">
        <v>19558</v>
      </c>
      <c r="D13774" s="85">
        <v>13770</v>
      </c>
      <c r="E13774" s="86" t="s">
        <v>30526</v>
      </c>
      <c r="F13774" s="85" t="s">
        <v>32</v>
      </c>
      <c r="G13774" s="86" t="s">
        <v>10647</v>
      </c>
      <c r="H13774" s="85" t="s">
        <v>1</v>
      </c>
      <c r="I13774" s="85">
        <v>1</v>
      </c>
      <c r="J13774" s="88">
        <v>0</v>
      </c>
      <c r="K13774" s="146">
        <v>0</v>
      </c>
      <c r="L13774" s="147">
        <v>0</v>
      </c>
      <c r="M13774" s="147">
        <v>0</v>
      </c>
      <c r="N13774" s="87">
        <v>0</v>
      </c>
      <c r="O13774" s="88">
        <v>0</v>
      </c>
      <c r="P13774" s="89" t="e">
        <v>#DIV/0!</v>
      </c>
    </row>
    <row r="13775" spans="1:16">
      <c r="A13775" s="75" t="s">
        <v>30528</v>
      </c>
      <c r="B13775" s="85">
        <v>13771</v>
      </c>
      <c r="C13775" s="85">
        <v>19560</v>
      </c>
      <c r="D13775" s="85">
        <v>13771</v>
      </c>
      <c r="E13775" s="86" t="s">
        <v>30526</v>
      </c>
      <c r="F13775" s="85" t="s">
        <v>38</v>
      </c>
      <c r="G13775" s="86" t="s">
        <v>10647</v>
      </c>
      <c r="H13775" s="85" t="s">
        <v>1</v>
      </c>
      <c r="I13775" s="85">
        <v>1</v>
      </c>
      <c r="J13775" s="88">
        <v>0</v>
      </c>
      <c r="K13775" s="146">
        <v>0</v>
      </c>
      <c r="L13775" s="147">
        <v>0</v>
      </c>
      <c r="M13775" s="147">
        <v>0</v>
      </c>
      <c r="N13775" s="87">
        <v>0</v>
      </c>
      <c r="O13775" s="88">
        <v>0</v>
      </c>
      <c r="P13775" s="89" t="e">
        <v>#DIV/0!</v>
      </c>
    </row>
    <row r="13776" spans="1:16">
      <c r="A13776" s="75" t="s">
        <v>30530</v>
      </c>
      <c r="B13776" s="85">
        <v>13772</v>
      </c>
      <c r="C13776" s="85">
        <v>19562</v>
      </c>
      <c r="D13776" s="85">
        <v>13772</v>
      </c>
      <c r="E13776" s="86" t="s">
        <v>30531</v>
      </c>
      <c r="F13776" s="85" t="s">
        <v>32</v>
      </c>
      <c r="G13776" s="86" t="s">
        <v>10647</v>
      </c>
      <c r="H13776" s="85" t="s">
        <v>1</v>
      </c>
      <c r="I13776" s="85">
        <v>1</v>
      </c>
      <c r="J13776" s="88">
        <v>0</v>
      </c>
      <c r="K13776" s="146">
        <v>0</v>
      </c>
      <c r="L13776" s="147">
        <v>0</v>
      </c>
      <c r="M13776" s="147">
        <v>0</v>
      </c>
      <c r="N13776" s="87">
        <v>0</v>
      </c>
      <c r="O13776" s="88">
        <v>0</v>
      </c>
      <c r="P13776" s="89" t="e">
        <v>#DIV/0!</v>
      </c>
    </row>
    <row r="13777" spans="1:16">
      <c r="A13777" s="75" t="s">
        <v>30533</v>
      </c>
      <c r="B13777" s="85">
        <v>13773</v>
      </c>
      <c r="C13777" s="85">
        <v>19564</v>
      </c>
      <c r="D13777" s="85">
        <v>13773</v>
      </c>
      <c r="E13777" s="86" t="s">
        <v>30531</v>
      </c>
      <c r="F13777" s="85" t="s">
        <v>38</v>
      </c>
      <c r="G13777" s="86" t="s">
        <v>10647</v>
      </c>
      <c r="H13777" s="85" t="s">
        <v>1</v>
      </c>
      <c r="I13777" s="85">
        <v>1</v>
      </c>
      <c r="J13777" s="88">
        <v>0</v>
      </c>
      <c r="K13777" s="146">
        <v>0</v>
      </c>
      <c r="L13777" s="147">
        <v>0</v>
      </c>
      <c r="M13777" s="147">
        <v>0</v>
      </c>
      <c r="N13777" s="87">
        <v>0</v>
      </c>
      <c r="O13777" s="88">
        <v>0</v>
      </c>
      <c r="P13777" s="89" t="e">
        <v>#DIV/0!</v>
      </c>
    </row>
    <row r="13778" spans="1:16">
      <c r="A13778" s="75" t="s">
        <v>30535</v>
      </c>
      <c r="B13778" s="85">
        <v>13774</v>
      </c>
      <c r="C13778" s="85">
        <v>19566</v>
      </c>
      <c r="D13778" s="85">
        <v>13774</v>
      </c>
      <c r="E13778" s="86" t="s">
        <v>30536</v>
      </c>
      <c r="F13778" s="85" t="s">
        <v>32</v>
      </c>
      <c r="G13778" s="86" t="s">
        <v>10647</v>
      </c>
      <c r="H13778" s="85" t="s">
        <v>1</v>
      </c>
      <c r="I13778" s="85">
        <v>1</v>
      </c>
      <c r="J13778" s="88">
        <v>0</v>
      </c>
      <c r="K13778" s="146">
        <v>0</v>
      </c>
      <c r="L13778" s="147">
        <v>0</v>
      </c>
      <c r="M13778" s="147">
        <v>0</v>
      </c>
      <c r="N13778" s="87">
        <v>0</v>
      </c>
      <c r="O13778" s="88">
        <v>0</v>
      </c>
      <c r="P13778" s="89" t="e">
        <v>#DIV/0!</v>
      </c>
    </row>
    <row r="13779" spans="1:16">
      <c r="A13779" s="75" t="s">
        <v>30540</v>
      </c>
      <c r="B13779" s="85">
        <v>13775</v>
      </c>
      <c r="C13779" s="85">
        <v>19570</v>
      </c>
      <c r="D13779" s="85">
        <v>13775</v>
      </c>
      <c r="E13779" s="86" t="s">
        <v>30536</v>
      </c>
      <c r="F13779" s="85" t="s">
        <v>31</v>
      </c>
      <c r="G13779" s="86" t="s">
        <v>10647</v>
      </c>
      <c r="H13779" s="85" t="s">
        <v>1</v>
      </c>
      <c r="I13779" s="85">
        <v>1</v>
      </c>
      <c r="J13779" s="88">
        <v>0</v>
      </c>
      <c r="K13779" s="146">
        <v>0</v>
      </c>
      <c r="L13779" s="147">
        <v>0</v>
      </c>
      <c r="M13779" s="147">
        <v>0</v>
      </c>
      <c r="N13779" s="87">
        <v>0</v>
      </c>
      <c r="O13779" s="88">
        <v>0</v>
      </c>
      <c r="P13779" s="89" t="e">
        <v>#DIV/0!</v>
      </c>
    </row>
    <row r="13780" spans="1:16">
      <c r="A13780" s="75" t="s">
        <v>30544</v>
      </c>
      <c r="B13780" s="85">
        <v>13776</v>
      </c>
      <c r="C13780" s="85">
        <v>19574</v>
      </c>
      <c r="D13780" s="85">
        <v>13776</v>
      </c>
      <c r="E13780" s="86" t="s">
        <v>30536</v>
      </c>
      <c r="F13780" s="85" t="s">
        <v>38</v>
      </c>
      <c r="G13780" s="86" t="s">
        <v>10647</v>
      </c>
      <c r="H13780" s="85" t="s">
        <v>1</v>
      </c>
      <c r="I13780" s="85">
        <v>1</v>
      </c>
      <c r="J13780" s="88">
        <v>0</v>
      </c>
      <c r="K13780" s="146">
        <v>0</v>
      </c>
      <c r="L13780" s="147">
        <v>0</v>
      </c>
      <c r="M13780" s="147">
        <v>0</v>
      </c>
      <c r="N13780" s="87">
        <v>0</v>
      </c>
      <c r="O13780" s="88">
        <v>0</v>
      </c>
      <c r="P13780" s="89" t="e">
        <v>#DIV/0!</v>
      </c>
    </row>
    <row r="13781" spans="1:16">
      <c r="A13781" s="75" t="s">
        <v>30548</v>
      </c>
      <c r="B13781" s="85">
        <v>13777</v>
      </c>
      <c r="C13781" s="85">
        <v>19578</v>
      </c>
      <c r="D13781" s="85">
        <v>13777</v>
      </c>
      <c r="E13781" s="86" t="s">
        <v>30549</v>
      </c>
      <c r="F13781" s="85" t="s">
        <v>32</v>
      </c>
      <c r="G13781" s="86" t="s">
        <v>10647</v>
      </c>
      <c r="H13781" s="85" t="s">
        <v>1</v>
      </c>
      <c r="I13781" s="85">
        <v>1</v>
      </c>
      <c r="J13781" s="88">
        <v>0</v>
      </c>
      <c r="K13781" s="146">
        <v>0</v>
      </c>
      <c r="L13781" s="147">
        <v>0</v>
      </c>
      <c r="M13781" s="147">
        <v>0</v>
      </c>
      <c r="N13781" s="87">
        <v>0</v>
      </c>
      <c r="O13781" s="88">
        <v>0</v>
      </c>
      <c r="P13781" s="89" t="e">
        <v>#DIV/0!</v>
      </c>
    </row>
    <row r="13782" spans="1:16">
      <c r="A13782" s="75" t="s">
        <v>30553</v>
      </c>
      <c r="B13782" s="85">
        <v>13778</v>
      </c>
      <c r="C13782" s="85">
        <v>19582</v>
      </c>
      <c r="D13782" s="85">
        <v>13778</v>
      </c>
      <c r="E13782" s="86" t="s">
        <v>30549</v>
      </c>
      <c r="F13782" s="85" t="s">
        <v>38</v>
      </c>
      <c r="G13782" s="86" t="s">
        <v>10647</v>
      </c>
      <c r="H13782" s="85" t="s">
        <v>1</v>
      </c>
      <c r="I13782" s="85">
        <v>1</v>
      </c>
      <c r="J13782" s="88">
        <v>0</v>
      </c>
      <c r="K13782" s="146">
        <v>0</v>
      </c>
      <c r="L13782" s="147">
        <v>0</v>
      </c>
      <c r="M13782" s="147">
        <v>0</v>
      </c>
      <c r="N13782" s="87">
        <v>0</v>
      </c>
      <c r="O13782" s="88">
        <v>0</v>
      </c>
      <c r="P13782" s="89" t="e">
        <v>#DIV/0!</v>
      </c>
    </row>
    <row r="13783" spans="1:16">
      <c r="A13783" s="75" t="s">
        <v>30557</v>
      </c>
      <c r="B13783" s="85">
        <v>13779</v>
      </c>
      <c r="C13783" s="85">
        <v>19586</v>
      </c>
      <c r="D13783" s="85">
        <v>13779</v>
      </c>
      <c r="E13783" s="86" t="s">
        <v>30558</v>
      </c>
      <c r="F13783" s="85" t="s">
        <v>32</v>
      </c>
      <c r="G13783" s="86" t="s">
        <v>10647</v>
      </c>
      <c r="H13783" s="85" t="s">
        <v>1</v>
      </c>
      <c r="I13783" s="85">
        <v>1</v>
      </c>
      <c r="J13783" s="88">
        <v>0</v>
      </c>
      <c r="K13783" s="146">
        <v>0</v>
      </c>
      <c r="L13783" s="147">
        <v>0</v>
      </c>
      <c r="M13783" s="147">
        <v>0</v>
      </c>
      <c r="N13783" s="87">
        <v>0</v>
      </c>
      <c r="O13783" s="88">
        <v>0</v>
      </c>
      <c r="P13783" s="89" t="e">
        <v>#DIV/0!</v>
      </c>
    </row>
    <row r="13784" spans="1:16">
      <c r="A13784" s="75" t="s">
        <v>30560</v>
      </c>
      <c r="B13784" s="85">
        <v>13780</v>
      </c>
      <c r="C13784" s="85">
        <v>19588</v>
      </c>
      <c r="D13784" s="85">
        <v>13780</v>
      </c>
      <c r="E13784" s="86" t="s">
        <v>30558</v>
      </c>
      <c r="F13784" s="85" t="s">
        <v>38</v>
      </c>
      <c r="G13784" s="86" t="s">
        <v>10647</v>
      </c>
      <c r="H13784" s="85" t="s">
        <v>1</v>
      </c>
      <c r="I13784" s="85">
        <v>1</v>
      </c>
      <c r="J13784" s="88">
        <v>0</v>
      </c>
      <c r="K13784" s="146">
        <v>0</v>
      </c>
      <c r="L13784" s="147">
        <v>0</v>
      </c>
      <c r="M13784" s="147">
        <v>0</v>
      </c>
      <c r="N13784" s="87">
        <v>0</v>
      </c>
      <c r="O13784" s="88">
        <v>0</v>
      </c>
      <c r="P13784" s="89" t="e">
        <v>#DIV/0!</v>
      </c>
    </row>
    <row r="13785" spans="1:16">
      <c r="A13785" s="75" t="s">
        <v>10651</v>
      </c>
      <c r="B13785" s="85">
        <v>13781</v>
      </c>
      <c r="C13785" s="85">
        <v>7167</v>
      </c>
      <c r="D13785" s="85">
        <v>13781</v>
      </c>
      <c r="E13785" s="86" t="s">
        <v>10652</v>
      </c>
      <c r="F13785" s="85" t="s">
        <v>55</v>
      </c>
      <c r="G13785" s="86" t="s">
        <v>10653</v>
      </c>
      <c r="H13785" s="85" t="s">
        <v>1</v>
      </c>
      <c r="I13785" s="85">
        <v>1</v>
      </c>
      <c r="J13785" s="88">
        <v>3.1336705532326179</v>
      </c>
      <c r="K13785" s="146">
        <v>4.4274635388056165</v>
      </c>
      <c r="L13785" s="147">
        <v>1.583181205135018E-8</v>
      </c>
      <c r="M13785" s="147">
        <v>0.24256542116831051</v>
      </c>
      <c r="N13785" s="87">
        <v>36.301352205731241</v>
      </c>
      <c r="O13785" s="88">
        <v>2.4944169710060891</v>
      </c>
      <c r="P13785" s="89">
        <v>68.714161303673734</v>
      </c>
    </row>
    <row r="13786" spans="1:16">
      <c r="A13786" s="75" t="s">
        <v>18104</v>
      </c>
      <c r="B13786" s="85">
        <v>13782</v>
      </c>
      <c r="C13786" s="85">
        <v>11848</v>
      </c>
      <c r="D13786" s="85">
        <v>13782</v>
      </c>
      <c r="E13786" s="86" t="s">
        <v>18105</v>
      </c>
      <c r="F13786" s="85" t="s">
        <v>55</v>
      </c>
      <c r="G13786" s="86" t="s">
        <v>10653</v>
      </c>
      <c r="H13786" s="85" t="s">
        <v>1</v>
      </c>
      <c r="I13786" s="85">
        <v>1</v>
      </c>
      <c r="J13786" s="88">
        <v>0.28740025153157212</v>
      </c>
      <c r="K13786" s="146">
        <v>0.3640967439183862</v>
      </c>
      <c r="L13786" s="147">
        <v>1.399822783856266E-9</v>
      </c>
      <c r="M13786" s="147">
        <v>2.3142568419342681E-2</v>
      </c>
      <c r="N13786" s="87">
        <v>3.7197815000975041</v>
      </c>
      <c r="O13786" s="88">
        <v>0.2556514074011747</v>
      </c>
      <c r="P13786" s="89">
        <v>68.727533430249451</v>
      </c>
    </row>
    <row r="13787" spans="1:16">
      <c r="A13787" s="75" t="s">
        <v>25025</v>
      </c>
      <c r="B13787" s="85">
        <v>13783</v>
      </c>
      <c r="C13787" s="85">
        <v>15369</v>
      </c>
      <c r="D13787" s="85">
        <v>13783</v>
      </c>
      <c r="E13787" s="86" t="s">
        <v>25026</v>
      </c>
      <c r="F13787" s="85" t="s">
        <v>55</v>
      </c>
      <c r="G13787" s="86" t="s">
        <v>10653</v>
      </c>
      <c r="H13787" s="85" t="s">
        <v>1</v>
      </c>
      <c r="I13787" s="85">
        <v>1</v>
      </c>
      <c r="J13787" s="88">
        <v>3.4288212394925507E-2</v>
      </c>
      <c r="K13787" s="146">
        <v>3.7619616951213589E-2</v>
      </c>
      <c r="L13787" s="147">
        <v>1.6684156454648769E-10</v>
      </c>
      <c r="M13787" s="147">
        <v>4.8264438773241193E-3</v>
      </c>
      <c r="N13787" s="87">
        <v>0.5246269574664425</v>
      </c>
      <c r="O13787" s="88">
        <v>3.1076386341760791E-2</v>
      </c>
      <c r="P13787" s="89">
        <v>59.235206844567408</v>
      </c>
    </row>
    <row r="13788" spans="1:16">
      <c r="A13788" s="75" t="s">
        <v>25030</v>
      </c>
      <c r="B13788" s="85">
        <v>13784</v>
      </c>
      <c r="C13788" s="85">
        <v>15372</v>
      </c>
      <c r="D13788" s="85">
        <v>13784</v>
      </c>
      <c r="E13788" s="86" t="s">
        <v>25029</v>
      </c>
      <c r="F13788" s="85" t="s">
        <v>55</v>
      </c>
      <c r="G13788" s="86" t="s">
        <v>10653</v>
      </c>
      <c r="H13788" s="85" t="s">
        <v>1</v>
      </c>
      <c r="I13788" s="85">
        <v>1</v>
      </c>
      <c r="J13788" s="88">
        <v>4.7224020979641651E-2</v>
      </c>
      <c r="K13788" s="146">
        <v>5.1812254301513698E-2</v>
      </c>
      <c r="L13788" s="147">
        <v>2.2978536920127111E-10</v>
      </c>
      <c r="M13788" s="147">
        <v>6.64730153600975E-3</v>
      </c>
      <c r="N13788" s="87">
        <v>0.72255135848223484</v>
      </c>
      <c r="O13788" s="88">
        <v>4.2800479175518373E-2</v>
      </c>
      <c r="P13788" s="89">
        <v>59.235206844567429</v>
      </c>
    </row>
    <row r="13789" spans="1:16">
      <c r="A13789" s="75" t="s">
        <v>25040</v>
      </c>
      <c r="B13789" s="85">
        <v>13785</v>
      </c>
      <c r="C13789" s="85">
        <v>15379</v>
      </c>
      <c r="D13789" s="85">
        <v>13785</v>
      </c>
      <c r="E13789" s="86" t="s">
        <v>25039</v>
      </c>
      <c r="F13789" s="85" t="s">
        <v>55</v>
      </c>
      <c r="G13789" s="86" t="s">
        <v>10653</v>
      </c>
      <c r="H13789" s="85" t="s">
        <v>1</v>
      </c>
      <c r="I13789" s="85">
        <v>1</v>
      </c>
      <c r="J13789" s="88">
        <v>3.4083060599635402E-2</v>
      </c>
      <c r="K13789" s="146">
        <v>3.7394532835810422E-2</v>
      </c>
      <c r="L13789" s="147">
        <v>1.6584332509027171E-10</v>
      </c>
      <c r="M13789" s="147">
        <v>4.7975665006065524E-3</v>
      </c>
      <c r="N13789" s="87">
        <v>0.52148803144305556</v>
      </c>
      <c r="O13789" s="88">
        <v>3.089045140949569E-2</v>
      </c>
      <c r="P13789" s="89">
        <v>59.23520684456745</v>
      </c>
    </row>
    <row r="13790" spans="1:16">
      <c r="A13790" s="75" t="s">
        <v>25044</v>
      </c>
      <c r="B13790" s="85">
        <v>13786</v>
      </c>
      <c r="C13790" s="85">
        <v>15382</v>
      </c>
      <c r="D13790" s="85">
        <v>13786</v>
      </c>
      <c r="E13790" s="86" t="s">
        <v>25043</v>
      </c>
      <c r="F13790" s="85" t="s">
        <v>55</v>
      </c>
      <c r="G13790" s="86" t="s">
        <v>10653</v>
      </c>
      <c r="H13790" s="85" t="s">
        <v>1</v>
      </c>
      <c r="I13790" s="85">
        <v>1</v>
      </c>
      <c r="J13790" s="88">
        <v>0.15420850569784569</v>
      </c>
      <c r="K13790" s="146">
        <v>0.18088707847149313</v>
      </c>
      <c r="L13790" s="147">
        <v>7.7209323332530389E-10</v>
      </c>
      <c r="M13790" s="147">
        <v>2.0794971927674169E-2</v>
      </c>
      <c r="N13790" s="87">
        <v>2.3072439822353998</v>
      </c>
      <c r="O13790" s="88">
        <v>0.13982290060042421</v>
      </c>
      <c r="P13790" s="89">
        <v>60.601696949689376</v>
      </c>
    </row>
    <row r="13791" spans="1:16">
      <c r="A13791" s="75" t="s">
        <v>25057</v>
      </c>
      <c r="B13791" s="85">
        <v>13787</v>
      </c>
      <c r="C13791" s="85">
        <v>15393</v>
      </c>
      <c r="D13791" s="85">
        <v>13787</v>
      </c>
      <c r="E13791" s="86" t="s">
        <v>25056</v>
      </c>
      <c r="F13791" s="85" t="s">
        <v>55</v>
      </c>
      <c r="G13791" s="86" t="s">
        <v>10653</v>
      </c>
      <c r="H13791" s="85" t="s">
        <v>1</v>
      </c>
      <c r="I13791" s="85">
        <v>1</v>
      </c>
      <c r="J13791" s="88">
        <v>6.1048407536058724E-3</v>
      </c>
      <c r="K13791" s="146">
        <v>6.6979802870329886E-3</v>
      </c>
      <c r="L13791" s="147">
        <v>2.9705286787989583E-11</v>
      </c>
      <c r="M13791" s="147">
        <v>8.5932363396233591E-4</v>
      </c>
      <c r="N13791" s="87">
        <v>9.3407145099678179E-2</v>
      </c>
      <c r="O13791" s="88">
        <v>5.5329915607399598E-3</v>
      </c>
      <c r="P13791" s="89">
        <v>59.235206844567429</v>
      </c>
    </row>
    <row r="13792" spans="1:16">
      <c r="A13792" s="75" t="s">
        <v>25061</v>
      </c>
      <c r="B13792" s="85">
        <v>13788</v>
      </c>
      <c r="C13792" s="85">
        <v>15396</v>
      </c>
      <c r="D13792" s="85">
        <v>13788</v>
      </c>
      <c r="E13792" s="86" t="s">
        <v>25060</v>
      </c>
      <c r="F13792" s="85" t="s">
        <v>55</v>
      </c>
      <c r="G13792" s="86" t="s">
        <v>10653</v>
      </c>
      <c r="H13792" s="85" t="s">
        <v>1</v>
      </c>
      <c r="I13792" s="85">
        <v>1</v>
      </c>
      <c r="J13792" s="88">
        <v>4.2639689402392648E-2</v>
      </c>
      <c r="K13792" s="146">
        <v>4.6782514170208823E-2</v>
      </c>
      <c r="L13792" s="147">
        <v>2.0747866379655061E-10</v>
      </c>
      <c r="M13792" s="147">
        <v>6.0020063302465088E-3</v>
      </c>
      <c r="N13792" s="87">
        <v>0.65240877129546637</v>
      </c>
      <c r="O13792" s="88">
        <v>3.8645568514897068E-2</v>
      </c>
      <c r="P13792" s="89">
        <v>59.235206844567479</v>
      </c>
    </row>
    <row r="13793" spans="1:16">
      <c r="A13793" s="75" t="s">
        <v>25067</v>
      </c>
      <c r="B13793" s="85">
        <v>13789</v>
      </c>
      <c r="C13793" s="85">
        <v>15400</v>
      </c>
      <c r="D13793" s="85">
        <v>13789</v>
      </c>
      <c r="E13793" s="86" t="s">
        <v>25066</v>
      </c>
      <c r="F13793" s="85" t="s">
        <v>55</v>
      </c>
      <c r="G13793" s="86" t="s">
        <v>10653</v>
      </c>
      <c r="H13793" s="85" t="s">
        <v>1</v>
      </c>
      <c r="I13793" s="85">
        <v>1</v>
      </c>
      <c r="J13793" s="88">
        <v>0</v>
      </c>
      <c r="K13793" s="146">
        <v>0</v>
      </c>
      <c r="L13793" s="147">
        <v>0</v>
      </c>
      <c r="M13793" s="147">
        <v>0</v>
      </c>
      <c r="N13793" s="87">
        <v>0</v>
      </c>
      <c r="O13793" s="88">
        <v>0</v>
      </c>
      <c r="P13793" s="89" t="e">
        <v>#DIV/0!</v>
      </c>
    </row>
    <row r="13794" spans="1:16">
      <c r="A13794" s="75" t="s">
        <v>25071</v>
      </c>
      <c r="B13794" s="85">
        <v>13790</v>
      </c>
      <c r="C13794" s="85">
        <v>15403</v>
      </c>
      <c r="D13794" s="85">
        <v>13790</v>
      </c>
      <c r="E13794" s="86" t="s">
        <v>25070</v>
      </c>
      <c r="F13794" s="85" t="s">
        <v>55</v>
      </c>
      <c r="G13794" s="86" t="s">
        <v>10653</v>
      </c>
      <c r="H13794" s="85" t="s">
        <v>1</v>
      </c>
      <c r="I13794" s="85">
        <v>1</v>
      </c>
      <c r="J13794" s="88">
        <v>0</v>
      </c>
      <c r="K13794" s="146">
        <v>0</v>
      </c>
      <c r="L13794" s="147">
        <v>0</v>
      </c>
      <c r="M13794" s="147">
        <v>0</v>
      </c>
      <c r="N13794" s="87">
        <v>0</v>
      </c>
      <c r="O13794" s="88">
        <v>0</v>
      </c>
      <c r="P13794" s="89" t="e">
        <v>#DIV/0!</v>
      </c>
    </row>
    <row r="13795" spans="1:16">
      <c r="A13795" s="75" t="s">
        <v>25075</v>
      </c>
      <c r="B13795" s="85">
        <v>13791</v>
      </c>
      <c r="C13795" s="85">
        <v>15406</v>
      </c>
      <c r="D13795" s="85">
        <v>13791</v>
      </c>
      <c r="E13795" s="86" t="s">
        <v>25074</v>
      </c>
      <c r="F13795" s="85" t="s">
        <v>55</v>
      </c>
      <c r="G13795" s="86" t="s">
        <v>10653</v>
      </c>
      <c r="H13795" s="85" t="s">
        <v>1</v>
      </c>
      <c r="I13795" s="85">
        <v>1</v>
      </c>
      <c r="J13795" s="88">
        <v>0.26960540910091302</v>
      </c>
      <c r="K13795" s="146">
        <v>0.31624802128574886</v>
      </c>
      <c r="L13795" s="147">
        <v>1.3498640110201329E-9</v>
      </c>
      <c r="M13795" s="147">
        <v>3.6356210628146417E-2</v>
      </c>
      <c r="N13795" s="87">
        <v>4.0337947307849724</v>
      </c>
      <c r="O13795" s="88">
        <v>0.24445480583228479</v>
      </c>
      <c r="P13795" s="89">
        <v>60.601696949689384</v>
      </c>
    </row>
    <row r="13796" spans="1:16">
      <c r="A13796" s="75" t="s">
        <v>25114</v>
      </c>
      <c r="B13796" s="85">
        <v>13792</v>
      </c>
      <c r="C13796" s="85">
        <v>15436</v>
      </c>
      <c r="D13796" s="85">
        <v>13792</v>
      </c>
      <c r="E13796" s="86" t="s">
        <v>25113</v>
      </c>
      <c r="F13796" s="85" t="s">
        <v>55</v>
      </c>
      <c r="G13796" s="86" t="s">
        <v>10653</v>
      </c>
      <c r="H13796" s="85" t="s">
        <v>1</v>
      </c>
      <c r="I13796" s="85">
        <v>1</v>
      </c>
      <c r="J13796" s="88">
        <v>1.1384045471500821</v>
      </c>
      <c r="K13796" s="146">
        <v>1.5117006530215251</v>
      </c>
      <c r="L13796" s="147">
        <v>5.4565164959601403E-9</v>
      </c>
      <c r="M13796" s="147">
        <v>5.3348693766955418E-2</v>
      </c>
      <c r="N13796" s="87">
        <v>13.304107122942391</v>
      </c>
      <c r="O13796" s="88">
        <v>1.000639129365976</v>
      </c>
      <c r="P13796" s="89">
        <v>75.212798583109318</v>
      </c>
    </row>
    <row r="13797" spans="1:16">
      <c r="A13797" s="75" t="s">
        <v>25118</v>
      </c>
      <c r="B13797" s="85">
        <v>13793</v>
      </c>
      <c r="C13797" s="85">
        <v>15439</v>
      </c>
      <c r="D13797" s="85">
        <v>13793</v>
      </c>
      <c r="E13797" s="86" t="s">
        <v>25117</v>
      </c>
      <c r="F13797" s="85" t="s">
        <v>55</v>
      </c>
      <c r="G13797" s="86" t="s">
        <v>10653</v>
      </c>
      <c r="H13797" s="85" t="s">
        <v>1</v>
      </c>
      <c r="I13797" s="85">
        <v>1</v>
      </c>
      <c r="J13797" s="88">
        <v>7.7050775076104916E-2</v>
      </c>
      <c r="K13797" s="146">
        <v>9.0380809634389964E-2</v>
      </c>
      <c r="L13797" s="147">
        <v>3.8577886342595982E-10</v>
      </c>
      <c r="M13797" s="147">
        <v>1.0390274501800859E-2</v>
      </c>
      <c r="N13797" s="87">
        <v>1.1528218648927611</v>
      </c>
      <c r="O13797" s="88">
        <v>6.9862961293206793E-2</v>
      </c>
      <c r="P13797" s="89">
        <v>60.601696949689327</v>
      </c>
    </row>
    <row r="13798" spans="1:16">
      <c r="A13798" s="75" t="s">
        <v>25140</v>
      </c>
      <c r="B13798" s="85">
        <v>13794</v>
      </c>
      <c r="C13798" s="85">
        <v>15455</v>
      </c>
      <c r="D13798" s="85">
        <v>13794</v>
      </c>
      <c r="E13798" s="86" t="s">
        <v>25139</v>
      </c>
      <c r="F13798" s="85" t="s">
        <v>55</v>
      </c>
      <c r="G13798" s="86" t="s">
        <v>10653</v>
      </c>
      <c r="H13798" s="85" t="s">
        <v>1</v>
      </c>
      <c r="I13798" s="85">
        <v>1</v>
      </c>
      <c r="J13798" s="88">
        <v>0.12707031523771181</v>
      </c>
      <c r="K13798" s="146">
        <v>0.13941632564724027</v>
      </c>
      <c r="L13798" s="147">
        <v>6.1830608016219546E-10</v>
      </c>
      <c r="M13798" s="147">
        <v>1.7886547653894719E-2</v>
      </c>
      <c r="N13798" s="87">
        <v>1.9442399650244939</v>
      </c>
      <c r="O13798" s="88">
        <v>0.1151674564837004</v>
      </c>
      <c r="P13798" s="89">
        <v>59.235206844567408</v>
      </c>
    </row>
    <row r="13799" spans="1:16">
      <c r="A13799" s="75" t="s">
        <v>25144</v>
      </c>
      <c r="B13799" s="85">
        <v>13795</v>
      </c>
      <c r="C13799" s="85">
        <v>15458</v>
      </c>
      <c r="D13799" s="85">
        <v>13795</v>
      </c>
      <c r="E13799" s="86" t="s">
        <v>25143</v>
      </c>
      <c r="F13799" s="85" t="s">
        <v>55</v>
      </c>
      <c r="G13799" s="86" t="s">
        <v>10653</v>
      </c>
      <c r="H13799" s="85" t="s">
        <v>1</v>
      </c>
      <c r="I13799" s="85">
        <v>1</v>
      </c>
      <c r="J13799" s="88">
        <v>5.4771687602461977E-3</v>
      </c>
      <c r="K13799" s="146">
        <v>6.0093243813465706E-3</v>
      </c>
      <c r="L13799" s="147">
        <v>2.665112414492223E-11</v>
      </c>
      <c r="M13799" s="147">
        <v>7.709718816333931E-4</v>
      </c>
      <c r="N13799" s="87">
        <v>8.3803446768297124E-2</v>
      </c>
      <c r="O13799" s="88">
        <v>4.9641145036077791E-3</v>
      </c>
      <c r="P13799" s="89">
        <v>59.235206844567465</v>
      </c>
    </row>
    <row r="13800" spans="1:16">
      <c r="A13800" s="75" t="s">
        <v>25148</v>
      </c>
      <c r="B13800" s="85">
        <v>13796</v>
      </c>
      <c r="C13800" s="85">
        <v>15461</v>
      </c>
      <c r="D13800" s="85">
        <v>13796</v>
      </c>
      <c r="E13800" s="86" t="s">
        <v>25147</v>
      </c>
      <c r="F13800" s="85" t="s">
        <v>55</v>
      </c>
      <c r="G13800" s="86" t="s">
        <v>10653</v>
      </c>
      <c r="H13800" s="85" t="s">
        <v>1</v>
      </c>
      <c r="I13800" s="85">
        <v>1</v>
      </c>
      <c r="J13800" s="88">
        <v>0.530961804882916</v>
      </c>
      <c r="K13800" s="146">
        <v>0.58254946292786169</v>
      </c>
      <c r="L13800" s="147">
        <v>2.583584621466091E-9</v>
      </c>
      <c r="M13800" s="147">
        <v>7.4738727197378521E-2</v>
      </c>
      <c r="N13800" s="87">
        <v>8.1239836308246858</v>
      </c>
      <c r="O13800" s="88">
        <v>0.48122585077378011</v>
      </c>
      <c r="P13800" s="89">
        <v>59.235206844567422</v>
      </c>
    </row>
    <row r="13801" spans="1:16">
      <c r="A13801" s="75" t="s">
        <v>25152</v>
      </c>
      <c r="B13801" s="85">
        <v>13797</v>
      </c>
      <c r="C13801" s="85">
        <v>15464</v>
      </c>
      <c r="D13801" s="85">
        <v>13797</v>
      </c>
      <c r="E13801" s="86" t="s">
        <v>25151</v>
      </c>
      <c r="F13801" s="85" t="s">
        <v>55</v>
      </c>
      <c r="G13801" s="86" t="s">
        <v>10653</v>
      </c>
      <c r="H13801" s="85" t="s">
        <v>1</v>
      </c>
      <c r="I13801" s="85">
        <v>1</v>
      </c>
      <c r="J13801" s="88">
        <v>0.5304411231100179</v>
      </c>
      <c r="K13801" s="146">
        <v>0.58197819229338577</v>
      </c>
      <c r="L13801" s="147">
        <v>2.5810510580180869E-9</v>
      </c>
      <c r="M13801" s="147">
        <v>7.4665435498006916E-2</v>
      </c>
      <c r="N13801" s="87">
        <v>8.1160169368723256</v>
      </c>
      <c r="O13801" s="88">
        <v>0.48075394200964472</v>
      </c>
      <c r="P13801" s="89">
        <v>59.235206844567422</v>
      </c>
    </row>
    <row r="13802" spans="1:16">
      <c r="A13802" s="75" t="s">
        <v>30394</v>
      </c>
      <c r="B13802" s="85">
        <v>13798</v>
      </c>
      <c r="C13802" s="85">
        <v>19446</v>
      </c>
      <c r="D13802" s="85">
        <v>13798</v>
      </c>
      <c r="E13802" s="86" t="s">
        <v>30393</v>
      </c>
      <c r="F13802" s="85" t="s">
        <v>32</v>
      </c>
      <c r="G13802" s="86" t="s">
        <v>10653</v>
      </c>
      <c r="H13802" s="85" t="s">
        <v>1</v>
      </c>
      <c r="I13802" s="85">
        <v>1</v>
      </c>
      <c r="J13802" s="88">
        <v>0</v>
      </c>
      <c r="K13802" s="146">
        <v>0</v>
      </c>
      <c r="L13802" s="147">
        <v>0</v>
      </c>
      <c r="M13802" s="147">
        <v>0</v>
      </c>
      <c r="N13802" s="87">
        <v>0</v>
      </c>
      <c r="O13802" s="88">
        <v>0</v>
      </c>
      <c r="P13802" s="89" t="e">
        <v>#DIV/0!</v>
      </c>
    </row>
    <row r="13803" spans="1:16">
      <c r="A13803" s="75" t="s">
        <v>30397</v>
      </c>
      <c r="B13803" s="85">
        <v>13799</v>
      </c>
      <c r="C13803" s="85">
        <v>19449</v>
      </c>
      <c r="D13803" s="85">
        <v>13799</v>
      </c>
      <c r="E13803" s="86" t="s">
        <v>30393</v>
      </c>
      <c r="F13803" s="85" t="s">
        <v>38</v>
      </c>
      <c r="G13803" s="86" t="s">
        <v>10653</v>
      </c>
      <c r="H13803" s="85" t="s">
        <v>1</v>
      </c>
      <c r="I13803" s="85">
        <v>1</v>
      </c>
      <c r="J13803" s="88">
        <v>0</v>
      </c>
      <c r="K13803" s="146">
        <v>0</v>
      </c>
      <c r="L13803" s="147">
        <v>0</v>
      </c>
      <c r="M13803" s="147">
        <v>0</v>
      </c>
      <c r="N13803" s="87">
        <v>0</v>
      </c>
      <c r="O13803" s="88">
        <v>0</v>
      </c>
      <c r="P13803" s="89" t="e">
        <v>#DIV/0!</v>
      </c>
    </row>
    <row r="13804" spans="1:16">
      <c r="A13804" s="75" t="s">
        <v>30401</v>
      </c>
      <c r="B13804" s="85">
        <v>13800</v>
      </c>
      <c r="C13804" s="85">
        <v>19452</v>
      </c>
      <c r="D13804" s="85">
        <v>13800</v>
      </c>
      <c r="E13804" s="86" t="s">
        <v>30400</v>
      </c>
      <c r="F13804" s="85" t="s">
        <v>283</v>
      </c>
      <c r="G13804" s="86" t="s">
        <v>10653</v>
      </c>
      <c r="H13804" s="85" t="s">
        <v>1</v>
      </c>
      <c r="I13804" s="85">
        <v>1</v>
      </c>
      <c r="J13804" s="88">
        <v>0</v>
      </c>
      <c r="K13804" s="146">
        <v>0</v>
      </c>
      <c r="L13804" s="147">
        <v>0</v>
      </c>
      <c r="M13804" s="147">
        <v>0</v>
      </c>
      <c r="N13804" s="87">
        <v>0</v>
      </c>
      <c r="O13804" s="88">
        <v>0</v>
      </c>
      <c r="P13804" s="89" t="e">
        <v>#DIV/0!</v>
      </c>
    </row>
    <row r="13805" spans="1:16">
      <c r="A13805" s="75" t="s">
        <v>30404</v>
      </c>
      <c r="B13805" s="85">
        <v>13801</v>
      </c>
      <c r="C13805" s="85">
        <v>19455</v>
      </c>
      <c r="D13805" s="85">
        <v>13801</v>
      </c>
      <c r="E13805" s="86" t="s">
        <v>30400</v>
      </c>
      <c r="F13805" s="85" t="s">
        <v>38</v>
      </c>
      <c r="G13805" s="86" t="s">
        <v>10653</v>
      </c>
      <c r="H13805" s="85" t="s">
        <v>1</v>
      </c>
      <c r="I13805" s="85">
        <v>1</v>
      </c>
      <c r="J13805" s="88">
        <v>0</v>
      </c>
      <c r="K13805" s="146">
        <v>0</v>
      </c>
      <c r="L13805" s="147">
        <v>0</v>
      </c>
      <c r="M13805" s="147">
        <v>0</v>
      </c>
      <c r="N13805" s="87">
        <v>0</v>
      </c>
      <c r="O13805" s="88">
        <v>0</v>
      </c>
      <c r="P13805" s="89" t="e">
        <v>#DIV/0!</v>
      </c>
    </row>
    <row r="13806" spans="1:16">
      <c r="A13806" s="75" t="s">
        <v>30418</v>
      </c>
      <c r="B13806" s="85">
        <v>13802</v>
      </c>
      <c r="C13806" s="85">
        <v>19466</v>
      </c>
      <c r="D13806" s="85">
        <v>13802</v>
      </c>
      <c r="E13806" s="86" t="s">
        <v>30417</v>
      </c>
      <c r="F13806" s="85" t="s">
        <v>32</v>
      </c>
      <c r="G13806" s="86" t="s">
        <v>10653</v>
      </c>
      <c r="H13806" s="85" t="s">
        <v>1</v>
      </c>
      <c r="I13806" s="85">
        <v>1</v>
      </c>
      <c r="J13806" s="88">
        <v>0</v>
      </c>
      <c r="K13806" s="146">
        <v>0</v>
      </c>
      <c r="L13806" s="147">
        <v>0</v>
      </c>
      <c r="M13806" s="147">
        <v>0</v>
      </c>
      <c r="N13806" s="87">
        <v>0</v>
      </c>
      <c r="O13806" s="88">
        <v>0</v>
      </c>
      <c r="P13806" s="89" t="e">
        <v>#DIV/0!</v>
      </c>
    </row>
    <row r="13807" spans="1:16">
      <c r="A13807" s="75" t="s">
        <v>30422</v>
      </c>
      <c r="B13807" s="85">
        <v>13803</v>
      </c>
      <c r="C13807" s="85">
        <v>19470</v>
      </c>
      <c r="D13807" s="85">
        <v>13803</v>
      </c>
      <c r="E13807" s="86" t="s">
        <v>30417</v>
      </c>
      <c r="F13807" s="85" t="s">
        <v>38</v>
      </c>
      <c r="G13807" s="86" t="s">
        <v>10653</v>
      </c>
      <c r="H13807" s="85" t="s">
        <v>1</v>
      </c>
      <c r="I13807" s="85">
        <v>1</v>
      </c>
      <c r="J13807" s="88">
        <v>0</v>
      </c>
      <c r="K13807" s="146">
        <v>0</v>
      </c>
      <c r="L13807" s="147">
        <v>0</v>
      </c>
      <c r="M13807" s="147">
        <v>0</v>
      </c>
      <c r="N13807" s="87">
        <v>0</v>
      </c>
      <c r="O13807" s="88">
        <v>0</v>
      </c>
      <c r="P13807" s="89" t="e">
        <v>#DIV/0!</v>
      </c>
    </row>
    <row r="13808" spans="1:16">
      <c r="A13808" s="75" t="s">
        <v>30437</v>
      </c>
      <c r="B13808" s="85">
        <v>13804</v>
      </c>
      <c r="C13808" s="85">
        <v>19482</v>
      </c>
      <c r="D13808" s="85">
        <v>13804</v>
      </c>
      <c r="E13808" s="86" t="s">
        <v>30436</v>
      </c>
      <c r="F13808" s="85" t="s">
        <v>38</v>
      </c>
      <c r="G13808" s="86" t="s">
        <v>10653</v>
      </c>
      <c r="H13808" s="85" t="s">
        <v>1</v>
      </c>
      <c r="I13808" s="85">
        <v>1</v>
      </c>
      <c r="J13808" s="88">
        <v>0</v>
      </c>
      <c r="K13808" s="146">
        <v>0</v>
      </c>
      <c r="L13808" s="147">
        <v>0</v>
      </c>
      <c r="M13808" s="147">
        <v>0</v>
      </c>
      <c r="N13808" s="87">
        <v>0</v>
      </c>
      <c r="O13808" s="88">
        <v>0</v>
      </c>
      <c r="P13808" s="89" t="e">
        <v>#DIV/0!</v>
      </c>
    </row>
    <row r="13809" spans="1:16">
      <c r="A13809" s="75" t="s">
        <v>30440</v>
      </c>
      <c r="B13809" s="85">
        <v>13805</v>
      </c>
      <c r="C13809" s="85">
        <v>19485</v>
      </c>
      <c r="D13809" s="85">
        <v>13805</v>
      </c>
      <c r="E13809" s="86" t="s">
        <v>30436</v>
      </c>
      <c r="F13809" s="85" t="s">
        <v>11</v>
      </c>
      <c r="G13809" s="86" t="s">
        <v>10653</v>
      </c>
      <c r="H13809" s="85" t="s">
        <v>1</v>
      </c>
      <c r="I13809" s="85">
        <v>1</v>
      </c>
      <c r="J13809" s="88">
        <v>0</v>
      </c>
      <c r="K13809" s="146">
        <v>0</v>
      </c>
      <c r="L13809" s="147">
        <v>0</v>
      </c>
      <c r="M13809" s="147">
        <v>0</v>
      </c>
      <c r="N13809" s="87">
        <v>0</v>
      </c>
      <c r="O13809" s="88">
        <v>0</v>
      </c>
      <c r="P13809" s="89" t="e">
        <v>#DIV/0!</v>
      </c>
    </row>
    <row r="13810" spans="1:16">
      <c r="A13810" s="75" t="s">
        <v>30449</v>
      </c>
      <c r="B13810" s="85">
        <v>13806</v>
      </c>
      <c r="C13810" s="85">
        <v>19492</v>
      </c>
      <c r="D13810" s="85">
        <v>13806</v>
      </c>
      <c r="E13810" s="86" t="s">
        <v>30448</v>
      </c>
      <c r="F13810" s="85" t="s">
        <v>32</v>
      </c>
      <c r="G13810" s="86" t="s">
        <v>10653</v>
      </c>
      <c r="H13810" s="85" t="s">
        <v>1</v>
      </c>
      <c r="I13810" s="85">
        <v>1</v>
      </c>
      <c r="J13810" s="88">
        <v>0</v>
      </c>
      <c r="K13810" s="146">
        <v>0</v>
      </c>
      <c r="L13810" s="147">
        <v>0</v>
      </c>
      <c r="M13810" s="147">
        <v>0</v>
      </c>
      <c r="N13810" s="87">
        <v>0</v>
      </c>
      <c r="O13810" s="88">
        <v>0</v>
      </c>
      <c r="P13810" s="89" t="e">
        <v>#DIV/0!</v>
      </c>
    </row>
    <row r="13811" spans="1:16">
      <c r="A13811" s="75" t="s">
        <v>30452</v>
      </c>
      <c r="B13811" s="85">
        <v>13807</v>
      </c>
      <c r="C13811" s="85">
        <v>19495</v>
      </c>
      <c r="D13811" s="85">
        <v>13807</v>
      </c>
      <c r="E13811" s="86" t="s">
        <v>30448</v>
      </c>
      <c r="F13811" s="85" t="s">
        <v>38</v>
      </c>
      <c r="G13811" s="86" t="s">
        <v>10653</v>
      </c>
      <c r="H13811" s="85" t="s">
        <v>1</v>
      </c>
      <c r="I13811" s="85">
        <v>1</v>
      </c>
      <c r="J13811" s="88">
        <v>0</v>
      </c>
      <c r="K13811" s="146">
        <v>0</v>
      </c>
      <c r="L13811" s="147">
        <v>0</v>
      </c>
      <c r="M13811" s="147">
        <v>0</v>
      </c>
      <c r="N13811" s="87">
        <v>0</v>
      </c>
      <c r="O13811" s="88">
        <v>0</v>
      </c>
      <c r="P13811" s="89" t="e">
        <v>#DIV/0!</v>
      </c>
    </row>
    <row r="13812" spans="1:16">
      <c r="A13812" s="75" t="s">
        <v>30456</v>
      </c>
      <c r="B13812" s="85">
        <v>13808</v>
      </c>
      <c r="C13812" s="85">
        <v>19498</v>
      </c>
      <c r="D13812" s="85">
        <v>13808</v>
      </c>
      <c r="E13812" s="86" t="s">
        <v>30455</v>
      </c>
      <c r="F13812" s="85" t="s">
        <v>38</v>
      </c>
      <c r="G13812" s="86" t="s">
        <v>10653</v>
      </c>
      <c r="H13812" s="85" t="s">
        <v>1</v>
      </c>
      <c r="I13812" s="85">
        <v>1</v>
      </c>
      <c r="J13812" s="88">
        <v>0</v>
      </c>
      <c r="K13812" s="146">
        <v>0</v>
      </c>
      <c r="L13812" s="147">
        <v>0</v>
      </c>
      <c r="M13812" s="147">
        <v>0</v>
      </c>
      <c r="N13812" s="87">
        <v>0</v>
      </c>
      <c r="O13812" s="88">
        <v>0</v>
      </c>
      <c r="P13812" s="89" t="e">
        <v>#DIV/0!</v>
      </c>
    </row>
    <row r="13813" spans="1:16">
      <c r="A13813" s="75" t="s">
        <v>30459</v>
      </c>
      <c r="B13813" s="85">
        <v>13809</v>
      </c>
      <c r="C13813" s="85">
        <v>19501</v>
      </c>
      <c r="D13813" s="85">
        <v>13809</v>
      </c>
      <c r="E13813" s="86" t="s">
        <v>30455</v>
      </c>
      <c r="F13813" s="85" t="s">
        <v>11</v>
      </c>
      <c r="G13813" s="86" t="s">
        <v>10653</v>
      </c>
      <c r="H13813" s="85" t="s">
        <v>1</v>
      </c>
      <c r="I13813" s="85">
        <v>1</v>
      </c>
      <c r="J13813" s="88">
        <v>0</v>
      </c>
      <c r="K13813" s="146">
        <v>0</v>
      </c>
      <c r="L13813" s="147">
        <v>0</v>
      </c>
      <c r="M13813" s="147">
        <v>0</v>
      </c>
      <c r="N13813" s="87">
        <v>0</v>
      </c>
      <c r="O13813" s="88">
        <v>0</v>
      </c>
      <c r="P13813" s="89" t="e">
        <v>#DIV/0!</v>
      </c>
    </row>
    <row r="13814" spans="1:16">
      <c r="A13814" s="75" t="s">
        <v>30475</v>
      </c>
      <c r="B13814" s="85">
        <v>13810</v>
      </c>
      <c r="C13814" s="85">
        <v>19514</v>
      </c>
      <c r="D13814" s="85">
        <v>13810</v>
      </c>
      <c r="E13814" s="86" t="s">
        <v>30474</v>
      </c>
      <c r="F13814" s="85" t="s">
        <v>32</v>
      </c>
      <c r="G13814" s="86" t="s">
        <v>10653</v>
      </c>
      <c r="H13814" s="85" t="s">
        <v>1</v>
      </c>
      <c r="I13814" s="85">
        <v>1</v>
      </c>
      <c r="J13814" s="88">
        <v>0</v>
      </c>
      <c r="K13814" s="146">
        <v>0</v>
      </c>
      <c r="L13814" s="147">
        <v>0</v>
      </c>
      <c r="M13814" s="147">
        <v>0</v>
      </c>
      <c r="N13814" s="87">
        <v>0</v>
      </c>
      <c r="O13814" s="88">
        <v>0</v>
      </c>
      <c r="P13814" s="89" t="e">
        <v>#DIV/0!</v>
      </c>
    </row>
    <row r="13815" spans="1:16">
      <c r="A13815" s="75" t="s">
        <v>30478</v>
      </c>
      <c r="B13815" s="85">
        <v>13811</v>
      </c>
      <c r="C13815" s="85">
        <v>19517</v>
      </c>
      <c r="D13815" s="85">
        <v>13811</v>
      </c>
      <c r="E13815" s="86" t="s">
        <v>30474</v>
      </c>
      <c r="F13815" s="85" t="s">
        <v>38</v>
      </c>
      <c r="G13815" s="86" t="s">
        <v>10653</v>
      </c>
      <c r="H13815" s="85" t="s">
        <v>1</v>
      </c>
      <c r="I13815" s="85">
        <v>1</v>
      </c>
      <c r="J13815" s="88">
        <v>0</v>
      </c>
      <c r="K13815" s="146">
        <v>0</v>
      </c>
      <c r="L13815" s="147">
        <v>0</v>
      </c>
      <c r="M13815" s="147">
        <v>0</v>
      </c>
      <c r="N13815" s="87">
        <v>0</v>
      </c>
      <c r="O13815" s="88">
        <v>0</v>
      </c>
      <c r="P13815" s="89" t="e">
        <v>#DIV/0!</v>
      </c>
    </row>
    <row r="13816" spans="1:16">
      <c r="A13816" s="75" t="s">
        <v>30487</v>
      </c>
      <c r="B13816" s="85">
        <v>13812</v>
      </c>
      <c r="C13816" s="85">
        <v>19524</v>
      </c>
      <c r="D13816" s="85">
        <v>13812</v>
      </c>
      <c r="E13816" s="86" t="s">
        <v>30486</v>
      </c>
      <c r="F13816" s="85" t="s">
        <v>32</v>
      </c>
      <c r="G13816" s="86" t="s">
        <v>10653</v>
      </c>
      <c r="H13816" s="85" t="s">
        <v>1</v>
      </c>
      <c r="I13816" s="85">
        <v>1</v>
      </c>
      <c r="J13816" s="88">
        <v>0</v>
      </c>
      <c r="K13816" s="146">
        <v>0</v>
      </c>
      <c r="L13816" s="147">
        <v>0</v>
      </c>
      <c r="M13816" s="147">
        <v>0</v>
      </c>
      <c r="N13816" s="87">
        <v>0</v>
      </c>
      <c r="O13816" s="88">
        <v>0</v>
      </c>
      <c r="P13816" s="89" t="e">
        <v>#DIV/0!</v>
      </c>
    </row>
    <row r="13817" spans="1:16">
      <c r="A13817" s="75" t="s">
        <v>30490</v>
      </c>
      <c r="B13817" s="85">
        <v>13813</v>
      </c>
      <c r="C13817" s="85">
        <v>19527</v>
      </c>
      <c r="D13817" s="85">
        <v>13813</v>
      </c>
      <c r="E13817" s="86" t="s">
        <v>30486</v>
      </c>
      <c r="F13817" s="85" t="s">
        <v>38</v>
      </c>
      <c r="G13817" s="86" t="s">
        <v>10653</v>
      </c>
      <c r="H13817" s="85" t="s">
        <v>1</v>
      </c>
      <c r="I13817" s="85">
        <v>1</v>
      </c>
      <c r="J13817" s="88">
        <v>0</v>
      </c>
      <c r="K13817" s="146">
        <v>0</v>
      </c>
      <c r="L13817" s="147">
        <v>0</v>
      </c>
      <c r="M13817" s="147">
        <v>0</v>
      </c>
      <c r="N13817" s="87">
        <v>0</v>
      </c>
      <c r="O13817" s="88">
        <v>0</v>
      </c>
      <c r="P13817" s="89" t="e">
        <v>#DIV/0!</v>
      </c>
    </row>
    <row r="13818" spans="1:16">
      <c r="A13818" s="75" t="s">
        <v>30499</v>
      </c>
      <c r="B13818" s="85">
        <v>13814</v>
      </c>
      <c r="C13818" s="85">
        <v>19534</v>
      </c>
      <c r="D13818" s="85">
        <v>13814</v>
      </c>
      <c r="E13818" s="86" t="s">
        <v>30498</v>
      </c>
      <c r="F13818" s="85" t="s">
        <v>55</v>
      </c>
      <c r="G13818" s="86" t="s">
        <v>10653</v>
      </c>
      <c r="H13818" s="85" t="s">
        <v>1</v>
      </c>
      <c r="I13818" s="85">
        <v>1</v>
      </c>
      <c r="J13818" s="88">
        <v>0</v>
      </c>
      <c r="K13818" s="146">
        <v>0</v>
      </c>
      <c r="L13818" s="147">
        <v>0</v>
      </c>
      <c r="M13818" s="147">
        <v>0</v>
      </c>
      <c r="N13818" s="87">
        <v>0</v>
      </c>
      <c r="O13818" s="88">
        <v>0</v>
      </c>
      <c r="P13818" s="89" t="e">
        <v>#DIV/0!</v>
      </c>
    </row>
    <row r="13819" spans="1:16">
      <c r="A13819" s="75" t="s">
        <v>30503</v>
      </c>
      <c r="B13819" s="85">
        <v>13815</v>
      </c>
      <c r="C13819" s="85">
        <v>19537</v>
      </c>
      <c r="D13819" s="85">
        <v>13815</v>
      </c>
      <c r="E13819" s="86" t="s">
        <v>30502</v>
      </c>
      <c r="F13819" s="85" t="s">
        <v>32</v>
      </c>
      <c r="G13819" s="86" t="s">
        <v>10653</v>
      </c>
      <c r="H13819" s="85" t="s">
        <v>1</v>
      </c>
      <c r="I13819" s="85">
        <v>1</v>
      </c>
      <c r="J13819" s="88">
        <v>0</v>
      </c>
      <c r="K13819" s="146">
        <v>0</v>
      </c>
      <c r="L13819" s="147">
        <v>0</v>
      </c>
      <c r="M13819" s="147">
        <v>0</v>
      </c>
      <c r="N13819" s="87">
        <v>0</v>
      </c>
      <c r="O13819" s="88">
        <v>0</v>
      </c>
      <c r="P13819" s="89" t="e">
        <v>#DIV/0!</v>
      </c>
    </row>
    <row r="13820" spans="1:16">
      <c r="A13820" s="75" t="s">
        <v>30506</v>
      </c>
      <c r="B13820" s="85">
        <v>13816</v>
      </c>
      <c r="C13820" s="85">
        <v>19540</v>
      </c>
      <c r="D13820" s="85">
        <v>13816</v>
      </c>
      <c r="E13820" s="86" t="s">
        <v>30502</v>
      </c>
      <c r="F13820" s="85" t="s">
        <v>38</v>
      </c>
      <c r="G13820" s="86" t="s">
        <v>10653</v>
      </c>
      <c r="H13820" s="85" t="s">
        <v>1</v>
      </c>
      <c r="I13820" s="85">
        <v>1</v>
      </c>
      <c r="J13820" s="88">
        <v>0</v>
      </c>
      <c r="K13820" s="146">
        <v>0</v>
      </c>
      <c r="L13820" s="147">
        <v>0</v>
      </c>
      <c r="M13820" s="147">
        <v>0</v>
      </c>
      <c r="N13820" s="87">
        <v>0</v>
      </c>
      <c r="O13820" s="88">
        <v>0</v>
      </c>
      <c r="P13820" s="89" t="e">
        <v>#DIV/0!</v>
      </c>
    </row>
    <row r="13821" spans="1:16">
      <c r="A13821" s="75" t="s">
        <v>30510</v>
      </c>
      <c r="B13821" s="85">
        <v>13817</v>
      </c>
      <c r="C13821" s="85">
        <v>19543</v>
      </c>
      <c r="D13821" s="85">
        <v>13817</v>
      </c>
      <c r="E13821" s="86" t="s">
        <v>30509</v>
      </c>
      <c r="F13821" s="85" t="s">
        <v>509</v>
      </c>
      <c r="G13821" s="86" t="s">
        <v>10653</v>
      </c>
      <c r="H13821" s="85" t="s">
        <v>1</v>
      </c>
      <c r="I13821" s="85">
        <v>1</v>
      </c>
      <c r="J13821" s="88">
        <v>0</v>
      </c>
      <c r="K13821" s="146">
        <v>0</v>
      </c>
      <c r="L13821" s="147">
        <v>0</v>
      </c>
      <c r="M13821" s="147">
        <v>0</v>
      </c>
      <c r="N13821" s="87">
        <v>0</v>
      </c>
      <c r="O13821" s="88">
        <v>0</v>
      </c>
      <c r="P13821" s="89" t="e">
        <v>#DIV/0!</v>
      </c>
    </row>
    <row r="13822" spans="1:16">
      <c r="A13822" s="75" t="s">
        <v>30514</v>
      </c>
      <c r="B13822" s="85">
        <v>13818</v>
      </c>
      <c r="C13822" s="85">
        <v>19547</v>
      </c>
      <c r="D13822" s="85">
        <v>13818</v>
      </c>
      <c r="E13822" s="86" t="s">
        <v>30509</v>
      </c>
      <c r="F13822" s="85" t="s">
        <v>32</v>
      </c>
      <c r="G13822" s="86" t="s">
        <v>10653</v>
      </c>
      <c r="H13822" s="85" t="s">
        <v>1</v>
      </c>
      <c r="I13822" s="85">
        <v>1</v>
      </c>
      <c r="J13822" s="88">
        <v>0</v>
      </c>
      <c r="K13822" s="146">
        <v>0</v>
      </c>
      <c r="L13822" s="147">
        <v>0</v>
      </c>
      <c r="M13822" s="147">
        <v>0</v>
      </c>
      <c r="N13822" s="87">
        <v>0</v>
      </c>
      <c r="O13822" s="88">
        <v>0</v>
      </c>
      <c r="P13822" s="89" t="e">
        <v>#DIV/0!</v>
      </c>
    </row>
    <row r="13823" spans="1:16">
      <c r="A13823" s="75" t="s">
        <v>30518</v>
      </c>
      <c r="B13823" s="85">
        <v>13819</v>
      </c>
      <c r="C13823" s="85">
        <v>19551</v>
      </c>
      <c r="D13823" s="85">
        <v>13819</v>
      </c>
      <c r="E13823" s="86" t="s">
        <v>30509</v>
      </c>
      <c r="F13823" s="85" t="s">
        <v>31</v>
      </c>
      <c r="G13823" s="86" t="s">
        <v>10653</v>
      </c>
      <c r="H13823" s="85" t="s">
        <v>1</v>
      </c>
      <c r="I13823" s="85">
        <v>1</v>
      </c>
      <c r="J13823" s="88">
        <v>0</v>
      </c>
      <c r="K13823" s="146">
        <v>0</v>
      </c>
      <c r="L13823" s="147">
        <v>0</v>
      </c>
      <c r="M13823" s="147">
        <v>0</v>
      </c>
      <c r="N13823" s="87">
        <v>0</v>
      </c>
      <c r="O13823" s="88">
        <v>0</v>
      </c>
      <c r="P13823" s="89" t="e">
        <v>#DIV/0!</v>
      </c>
    </row>
    <row r="13824" spans="1:16">
      <c r="A13824" s="75" t="s">
        <v>30522</v>
      </c>
      <c r="B13824" s="85">
        <v>13820</v>
      </c>
      <c r="C13824" s="85">
        <v>19555</v>
      </c>
      <c r="D13824" s="85">
        <v>13820</v>
      </c>
      <c r="E13824" s="86" t="s">
        <v>30509</v>
      </c>
      <c r="F13824" s="85" t="s">
        <v>38</v>
      </c>
      <c r="G13824" s="86" t="s">
        <v>10653</v>
      </c>
      <c r="H13824" s="85" t="s">
        <v>1</v>
      </c>
      <c r="I13824" s="85">
        <v>1</v>
      </c>
      <c r="J13824" s="88">
        <v>0</v>
      </c>
      <c r="K13824" s="146">
        <v>0</v>
      </c>
      <c r="L13824" s="147">
        <v>0</v>
      </c>
      <c r="M13824" s="147">
        <v>0</v>
      </c>
      <c r="N13824" s="87">
        <v>0</v>
      </c>
      <c r="O13824" s="88">
        <v>0</v>
      </c>
      <c r="P13824" s="89" t="e">
        <v>#DIV/0!</v>
      </c>
    </row>
    <row r="13825" spans="1:16">
      <c r="A13825" s="75" t="s">
        <v>30537</v>
      </c>
      <c r="B13825" s="85">
        <v>13821</v>
      </c>
      <c r="C13825" s="85">
        <v>19567</v>
      </c>
      <c r="D13825" s="85">
        <v>13821</v>
      </c>
      <c r="E13825" s="86" t="s">
        <v>30536</v>
      </c>
      <c r="F13825" s="85" t="s">
        <v>32</v>
      </c>
      <c r="G13825" s="86" t="s">
        <v>10653</v>
      </c>
      <c r="H13825" s="85" t="s">
        <v>1</v>
      </c>
      <c r="I13825" s="85">
        <v>1</v>
      </c>
      <c r="J13825" s="88">
        <v>0</v>
      </c>
      <c r="K13825" s="146">
        <v>0</v>
      </c>
      <c r="L13825" s="147">
        <v>0</v>
      </c>
      <c r="M13825" s="147">
        <v>0</v>
      </c>
      <c r="N13825" s="87">
        <v>0</v>
      </c>
      <c r="O13825" s="88">
        <v>0</v>
      </c>
      <c r="P13825" s="89" t="e">
        <v>#DIV/0!</v>
      </c>
    </row>
    <row r="13826" spans="1:16">
      <c r="A13826" s="75" t="s">
        <v>30541</v>
      </c>
      <c r="B13826" s="85">
        <v>13822</v>
      </c>
      <c r="C13826" s="85">
        <v>19571</v>
      </c>
      <c r="D13826" s="85">
        <v>13822</v>
      </c>
      <c r="E13826" s="86" t="s">
        <v>30536</v>
      </c>
      <c r="F13826" s="85" t="s">
        <v>31</v>
      </c>
      <c r="G13826" s="86" t="s">
        <v>10653</v>
      </c>
      <c r="H13826" s="85" t="s">
        <v>1</v>
      </c>
      <c r="I13826" s="85">
        <v>1</v>
      </c>
      <c r="J13826" s="88">
        <v>0</v>
      </c>
      <c r="K13826" s="146">
        <v>0</v>
      </c>
      <c r="L13826" s="147">
        <v>0</v>
      </c>
      <c r="M13826" s="147">
        <v>0</v>
      </c>
      <c r="N13826" s="87">
        <v>0</v>
      </c>
      <c r="O13826" s="88">
        <v>0</v>
      </c>
      <c r="P13826" s="89" t="e">
        <v>#DIV/0!</v>
      </c>
    </row>
    <row r="13827" spans="1:16">
      <c r="A13827" s="75" t="s">
        <v>30545</v>
      </c>
      <c r="B13827" s="85">
        <v>13823</v>
      </c>
      <c r="C13827" s="85">
        <v>19575</v>
      </c>
      <c r="D13827" s="85">
        <v>13823</v>
      </c>
      <c r="E13827" s="86" t="s">
        <v>30536</v>
      </c>
      <c r="F13827" s="85" t="s">
        <v>38</v>
      </c>
      <c r="G13827" s="86" t="s">
        <v>10653</v>
      </c>
      <c r="H13827" s="85" t="s">
        <v>1</v>
      </c>
      <c r="I13827" s="85">
        <v>1</v>
      </c>
      <c r="J13827" s="88">
        <v>0</v>
      </c>
      <c r="K13827" s="146">
        <v>0</v>
      </c>
      <c r="L13827" s="147">
        <v>0</v>
      </c>
      <c r="M13827" s="147">
        <v>0</v>
      </c>
      <c r="N13827" s="87">
        <v>0</v>
      </c>
      <c r="O13827" s="88">
        <v>0</v>
      </c>
      <c r="P13827" s="89" t="e">
        <v>#DIV/0!</v>
      </c>
    </row>
    <row r="13828" spans="1:16">
      <c r="A13828" s="75" t="s">
        <v>30550</v>
      </c>
      <c r="B13828" s="85">
        <v>13824</v>
      </c>
      <c r="C13828" s="85">
        <v>19579</v>
      </c>
      <c r="D13828" s="85">
        <v>13824</v>
      </c>
      <c r="E13828" s="86" t="s">
        <v>30549</v>
      </c>
      <c r="F13828" s="85" t="s">
        <v>32</v>
      </c>
      <c r="G13828" s="86" t="s">
        <v>10653</v>
      </c>
      <c r="H13828" s="85" t="s">
        <v>1</v>
      </c>
      <c r="I13828" s="85">
        <v>1</v>
      </c>
      <c r="J13828" s="88">
        <v>0</v>
      </c>
      <c r="K13828" s="146">
        <v>0</v>
      </c>
      <c r="L13828" s="147">
        <v>0</v>
      </c>
      <c r="M13828" s="147">
        <v>0</v>
      </c>
      <c r="N13828" s="87">
        <v>0</v>
      </c>
      <c r="O13828" s="88">
        <v>0</v>
      </c>
      <c r="P13828" s="89" t="e">
        <v>#DIV/0!</v>
      </c>
    </row>
    <row r="13829" spans="1:16">
      <c r="A13829" s="75" t="s">
        <v>30554</v>
      </c>
      <c r="B13829" s="85">
        <v>13825</v>
      </c>
      <c r="C13829" s="85">
        <v>19583</v>
      </c>
      <c r="D13829" s="85">
        <v>13825</v>
      </c>
      <c r="E13829" s="86" t="s">
        <v>30549</v>
      </c>
      <c r="F13829" s="85" t="s">
        <v>38</v>
      </c>
      <c r="G13829" s="86" t="s">
        <v>10653</v>
      </c>
      <c r="H13829" s="85" t="s">
        <v>1</v>
      </c>
      <c r="I13829" s="85">
        <v>1</v>
      </c>
      <c r="J13829" s="88">
        <v>0</v>
      </c>
      <c r="K13829" s="146">
        <v>0</v>
      </c>
      <c r="L13829" s="147">
        <v>0</v>
      </c>
      <c r="M13829" s="147">
        <v>0</v>
      </c>
      <c r="N13829" s="87">
        <v>0</v>
      </c>
      <c r="O13829" s="88">
        <v>0</v>
      </c>
      <c r="P13829" s="89" t="e">
        <v>#DIV/0!</v>
      </c>
    </row>
    <row r="13830" spans="1:16">
      <c r="A13830" s="75" t="s">
        <v>10657</v>
      </c>
      <c r="B13830" s="85">
        <v>13826</v>
      </c>
      <c r="C13830" s="85">
        <v>7169</v>
      </c>
      <c r="D13830" s="85">
        <v>13826</v>
      </c>
      <c r="E13830" s="86" t="s">
        <v>10658</v>
      </c>
      <c r="F13830" s="85" t="s">
        <v>55</v>
      </c>
      <c r="G13830" s="86" t="s">
        <v>10659</v>
      </c>
      <c r="H13830" s="85" t="s">
        <v>1</v>
      </c>
      <c r="I13830" s="85">
        <v>1</v>
      </c>
      <c r="J13830" s="88">
        <v>3.86451972879382</v>
      </c>
      <c r="K13830" s="146">
        <v>4.5212525328287496</v>
      </c>
      <c r="L13830" s="147">
        <v>1.7484428704077381E-8</v>
      </c>
      <c r="M13830" s="147">
        <v>0.26641992149217708</v>
      </c>
      <c r="N13830" s="87">
        <v>40.538125151828979</v>
      </c>
      <c r="O13830" s="88">
        <v>2.7757364745199258</v>
      </c>
      <c r="P13830" s="89">
        <v>68.472245919707802</v>
      </c>
    </row>
    <row r="13831" spans="1:16">
      <c r="A13831" s="75" t="s">
        <v>18106</v>
      </c>
      <c r="B13831" s="85">
        <v>13827</v>
      </c>
      <c r="C13831" s="85">
        <v>11849</v>
      </c>
      <c r="D13831" s="85">
        <v>13827</v>
      </c>
      <c r="E13831" s="86" t="s">
        <v>18107</v>
      </c>
      <c r="F13831" s="85" t="s">
        <v>55</v>
      </c>
      <c r="G13831" s="86" t="s">
        <v>10659</v>
      </c>
      <c r="H13831" s="85" t="s">
        <v>1</v>
      </c>
      <c r="I13831" s="85">
        <v>1</v>
      </c>
      <c r="J13831" s="88">
        <v>0.19655067276589519</v>
      </c>
      <c r="K13831" s="146">
        <v>0.2354120570140622</v>
      </c>
      <c r="L13831" s="147">
        <v>9.6507918218285727E-10</v>
      </c>
      <c r="M13831" s="147">
        <v>2.188227221715134E-2</v>
      </c>
      <c r="N13831" s="87">
        <v>2.7746395158067338</v>
      </c>
      <c r="O13831" s="88">
        <v>0.17664560086524861</v>
      </c>
      <c r="P13831" s="89">
        <v>63.664342650251783</v>
      </c>
    </row>
    <row r="13832" spans="1:16">
      <c r="A13832" s="75" t="s">
        <v>25027</v>
      </c>
      <c r="B13832" s="85">
        <v>13828</v>
      </c>
      <c r="C13832" s="85">
        <v>15370</v>
      </c>
      <c r="D13832" s="85">
        <v>13828</v>
      </c>
      <c r="E13832" s="86" t="s">
        <v>25026</v>
      </c>
      <c r="F13832" s="85" t="s">
        <v>55</v>
      </c>
      <c r="G13832" s="86" t="s">
        <v>10659</v>
      </c>
      <c r="H13832" s="85" t="s">
        <v>1</v>
      </c>
      <c r="I13832" s="85">
        <v>1</v>
      </c>
      <c r="J13832" s="88">
        <v>2.674765116284648E-2</v>
      </c>
      <c r="K13832" s="146">
        <v>2.9346423181859642E-2</v>
      </c>
      <c r="L13832" s="147">
        <v>1.301502661192516E-10</v>
      </c>
      <c r="M13832" s="147">
        <v>3.7650267590744152E-3</v>
      </c>
      <c r="N13832" s="87">
        <v>0.40925256433066881</v>
      </c>
      <c r="O13832" s="88">
        <v>2.4242160299796811E-2</v>
      </c>
      <c r="P13832" s="89">
        <v>59.235206844567443</v>
      </c>
    </row>
    <row r="13833" spans="1:16">
      <c r="A13833" s="75" t="s">
        <v>25041</v>
      </c>
      <c r="B13833" s="85">
        <v>13829</v>
      </c>
      <c r="C13833" s="85">
        <v>15380</v>
      </c>
      <c r="D13833" s="85">
        <v>13829</v>
      </c>
      <c r="E13833" s="86" t="s">
        <v>25039</v>
      </c>
      <c r="F13833" s="85" t="s">
        <v>55</v>
      </c>
      <c r="G13833" s="86" t="s">
        <v>10659</v>
      </c>
      <c r="H13833" s="85" t="s">
        <v>1</v>
      </c>
      <c r="I13833" s="85">
        <v>1</v>
      </c>
      <c r="J13833" s="88">
        <v>2.6587615737474941E-2</v>
      </c>
      <c r="K13833" s="146">
        <v>2.9170838892665411E-2</v>
      </c>
      <c r="L13833" s="147">
        <v>1.2937155650195499E-10</v>
      </c>
      <c r="M13833" s="147">
        <v>3.742500008771917E-3</v>
      </c>
      <c r="N13833" s="87">
        <v>0.40680394154064109</v>
      </c>
      <c r="O13833" s="88">
        <v>2.4097115622345198E-2</v>
      </c>
      <c r="P13833" s="89">
        <v>59.23520684456745</v>
      </c>
    </row>
    <row r="13834" spans="1:16">
      <c r="A13834" s="75" t="s">
        <v>25045</v>
      </c>
      <c r="B13834" s="85">
        <v>13830</v>
      </c>
      <c r="C13834" s="85">
        <v>15383</v>
      </c>
      <c r="D13834" s="85">
        <v>13830</v>
      </c>
      <c r="E13834" s="86" t="s">
        <v>25043</v>
      </c>
      <c r="F13834" s="85" t="s">
        <v>55</v>
      </c>
      <c r="G13834" s="86" t="s">
        <v>10659</v>
      </c>
      <c r="H13834" s="85" t="s">
        <v>1</v>
      </c>
      <c r="I13834" s="85">
        <v>1</v>
      </c>
      <c r="J13834" s="88">
        <v>0.12029543183068479</v>
      </c>
      <c r="K13834" s="146">
        <v>0.14110693258357118</v>
      </c>
      <c r="L13834" s="147">
        <v>6.0229679612098387E-10</v>
      </c>
      <c r="M13834" s="147">
        <v>1.6221803827397279E-2</v>
      </c>
      <c r="N13834" s="87">
        <v>1.7998417786732579</v>
      </c>
      <c r="O13834" s="88">
        <v>0.1090734660285468</v>
      </c>
      <c r="P13834" s="89">
        <v>60.60169694968944</v>
      </c>
    </row>
    <row r="13835" spans="1:16">
      <c r="A13835" s="75" t="s">
        <v>25058</v>
      </c>
      <c r="B13835" s="85">
        <v>13831</v>
      </c>
      <c r="C13835" s="85">
        <v>15394</v>
      </c>
      <c r="D13835" s="85">
        <v>13831</v>
      </c>
      <c r="E13835" s="86" t="s">
        <v>25056</v>
      </c>
      <c r="F13835" s="85" t="s">
        <v>55</v>
      </c>
      <c r="G13835" s="86" t="s">
        <v>10659</v>
      </c>
      <c r="H13835" s="85" t="s">
        <v>1</v>
      </c>
      <c r="I13835" s="85">
        <v>1</v>
      </c>
      <c r="J13835" s="88">
        <v>4.7622824136012631E-3</v>
      </c>
      <c r="K13835" s="146">
        <v>5.2249804728721995E-3</v>
      </c>
      <c r="L13835" s="147">
        <v>2.3172588863659931E-11</v>
      </c>
      <c r="M13835" s="147">
        <v>6.7034374765526572E-4</v>
      </c>
      <c r="N13835" s="87">
        <v>7.2865324808047693E-2</v>
      </c>
      <c r="O13835" s="88">
        <v>4.3161925868012959E-3</v>
      </c>
      <c r="P13835" s="89">
        <v>59.235206844567436</v>
      </c>
    </row>
    <row r="13836" spans="1:16">
      <c r="A13836" s="75" t="s">
        <v>25062</v>
      </c>
      <c r="B13836" s="85">
        <v>13832</v>
      </c>
      <c r="C13836" s="85">
        <v>15397</v>
      </c>
      <c r="D13836" s="85">
        <v>13832</v>
      </c>
      <c r="E13836" s="86" t="s">
        <v>25060</v>
      </c>
      <c r="F13836" s="85" t="s">
        <v>55</v>
      </c>
      <c r="G13836" s="86" t="s">
        <v>10659</v>
      </c>
      <c r="H13836" s="85" t="s">
        <v>1</v>
      </c>
      <c r="I13836" s="85">
        <v>1</v>
      </c>
      <c r="J13836" s="88">
        <v>3.326249629730213E-2</v>
      </c>
      <c r="K13836" s="146">
        <v>3.6494243419084117E-2</v>
      </c>
      <c r="L13836" s="147">
        <v>1.618505759076826E-10</v>
      </c>
      <c r="M13836" s="147">
        <v>4.6820630294039187E-3</v>
      </c>
      <c r="N13836" s="87">
        <v>0.5089329834172106</v>
      </c>
      <c r="O13836" s="88">
        <v>3.0146750542741269E-2</v>
      </c>
      <c r="P13836" s="89">
        <v>59.235206844567415</v>
      </c>
    </row>
    <row r="13837" spans="1:16">
      <c r="A13837" s="75" t="s">
        <v>25068</v>
      </c>
      <c r="B13837" s="85">
        <v>13833</v>
      </c>
      <c r="C13837" s="85">
        <v>15401</v>
      </c>
      <c r="D13837" s="85">
        <v>13833</v>
      </c>
      <c r="E13837" s="86" t="s">
        <v>25066</v>
      </c>
      <c r="F13837" s="85" t="s">
        <v>55</v>
      </c>
      <c r="G13837" s="86" t="s">
        <v>10659</v>
      </c>
      <c r="H13837" s="85" t="s">
        <v>1</v>
      </c>
      <c r="I13837" s="85">
        <v>1</v>
      </c>
      <c r="J13837" s="88">
        <v>0</v>
      </c>
      <c r="K13837" s="146">
        <v>0</v>
      </c>
      <c r="L13837" s="147">
        <v>0</v>
      </c>
      <c r="M13837" s="147">
        <v>0</v>
      </c>
      <c r="N13837" s="87">
        <v>0</v>
      </c>
      <c r="O13837" s="88">
        <v>0</v>
      </c>
      <c r="P13837" s="89" t="e">
        <v>#DIV/0!</v>
      </c>
    </row>
    <row r="13838" spans="1:16">
      <c r="A13838" s="75" t="s">
        <v>25072</v>
      </c>
      <c r="B13838" s="85">
        <v>13834</v>
      </c>
      <c r="C13838" s="85">
        <v>15404</v>
      </c>
      <c r="D13838" s="85">
        <v>13834</v>
      </c>
      <c r="E13838" s="86" t="s">
        <v>25070</v>
      </c>
      <c r="F13838" s="85" t="s">
        <v>55</v>
      </c>
      <c r="G13838" s="86" t="s">
        <v>10659</v>
      </c>
      <c r="H13838" s="85" t="s">
        <v>1</v>
      </c>
      <c r="I13838" s="85">
        <v>1</v>
      </c>
      <c r="J13838" s="88">
        <v>0</v>
      </c>
      <c r="K13838" s="146">
        <v>0</v>
      </c>
      <c r="L13838" s="147">
        <v>0</v>
      </c>
      <c r="M13838" s="147">
        <v>0</v>
      </c>
      <c r="N13838" s="87">
        <v>0</v>
      </c>
      <c r="O13838" s="88">
        <v>0</v>
      </c>
      <c r="P13838" s="89" t="e">
        <v>#DIV/0!</v>
      </c>
    </row>
    <row r="13839" spans="1:16">
      <c r="A13839" s="75" t="s">
        <v>25076</v>
      </c>
      <c r="B13839" s="85">
        <v>13835</v>
      </c>
      <c r="C13839" s="85">
        <v>15407</v>
      </c>
      <c r="D13839" s="85">
        <v>13835</v>
      </c>
      <c r="E13839" s="86" t="s">
        <v>25074</v>
      </c>
      <c r="F13839" s="85" t="s">
        <v>55</v>
      </c>
      <c r="G13839" s="86" t="s">
        <v>10659</v>
      </c>
      <c r="H13839" s="85" t="s">
        <v>1</v>
      </c>
      <c r="I13839" s="85">
        <v>1</v>
      </c>
      <c r="J13839" s="88">
        <v>0.21031459299158331</v>
      </c>
      <c r="K13839" s="146">
        <v>0.24669970125195312</v>
      </c>
      <c r="L13839" s="147">
        <v>1.05300595050533E-9</v>
      </c>
      <c r="M13839" s="147">
        <v>2.8360861402869399E-2</v>
      </c>
      <c r="N13839" s="87">
        <v>3.146694644761721</v>
      </c>
      <c r="O13839" s="88">
        <v>0.1906950352550601</v>
      </c>
      <c r="P13839" s="89">
        <v>60.60169694968932</v>
      </c>
    </row>
    <row r="13840" spans="1:16">
      <c r="A13840" s="75" t="s">
        <v>25115</v>
      </c>
      <c r="B13840" s="85">
        <v>13836</v>
      </c>
      <c r="C13840" s="85">
        <v>15437</v>
      </c>
      <c r="D13840" s="85">
        <v>13836</v>
      </c>
      <c r="E13840" s="86" t="s">
        <v>25113</v>
      </c>
      <c r="F13840" s="85" t="s">
        <v>55</v>
      </c>
      <c r="G13840" s="86" t="s">
        <v>10659</v>
      </c>
      <c r="H13840" s="85" t="s">
        <v>1</v>
      </c>
      <c r="I13840" s="85">
        <v>1</v>
      </c>
      <c r="J13840" s="88">
        <v>0.88805002018346701</v>
      </c>
      <c r="K13840" s="146">
        <v>1.1792519616931392</v>
      </c>
      <c r="L13840" s="147">
        <v>4.25653568979462E-9</v>
      </c>
      <c r="M13840" s="147">
        <v>4.1616408415716281E-2</v>
      </c>
      <c r="N13840" s="87">
        <v>10.37830763117498</v>
      </c>
      <c r="O13840" s="88">
        <v>0.78058156149710967</v>
      </c>
      <c r="P13840" s="89">
        <v>75.212798583109262</v>
      </c>
    </row>
    <row r="13841" spans="1:16">
      <c r="A13841" s="75" t="s">
        <v>25119</v>
      </c>
      <c r="B13841" s="85">
        <v>13837</v>
      </c>
      <c r="C13841" s="85">
        <v>15440</v>
      </c>
      <c r="D13841" s="85">
        <v>13837</v>
      </c>
      <c r="E13841" s="86" t="s">
        <v>25117</v>
      </c>
      <c r="F13841" s="85" t="s">
        <v>55</v>
      </c>
      <c r="G13841" s="86" t="s">
        <v>10659</v>
      </c>
      <c r="H13841" s="85" t="s">
        <v>1</v>
      </c>
      <c r="I13841" s="85">
        <v>1</v>
      </c>
      <c r="J13841" s="88">
        <v>6.0105998814554938E-2</v>
      </c>
      <c r="K13841" s="146">
        <v>7.0504531996951517E-2</v>
      </c>
      <c r="L13841" s="147">
        <v>3.0093952831568638E-10</v>
      </c>
      <c r="M13841" s="147">
        <v>8.105276374848808E-3</v>
      </c>
      <c r="N13841" s="87">
        <v>0.89929672448066045</v>
      </c>
      <c r="O13841" s="88">
        <v>5.449890756482529E-2</v>
      </c>
      <c r="P13841" s="89">
        <v>60.601696949689376</v>
      </c>
    </row>
    <row r="13842" spans="1:16">
      <c r="A13842" s="75" t="s">
        <v>25141</v>
      </c>
      <c r="B13842" s="85">
        <v>13838</v>
      </c>
      <c r="C13842" s="85">
        <v>15456</v>
      </c>
      <c r="D13842" s="85">
        <v>13838</v>
      </c>
      <c r="E13842" s="86" t="s">
        <v>25139</v>
      </c>
      <c r="F13842" s="85" t="s">
        <v>55</v>
      </c>
      <c r="G13842" s="86" t="s">
        <v>10659</v>
      </c>
      <c r="H13842" s="85" t="s">
        <v>1</v>
      </c>
      <c r="I13842" s="85">
        <v>1</v>
      </c>
      <c r="J13842" s="88">
        <v>9.9125391139791755E-2</v>
      </c>
      <c r="K13842" s="146">
        <v>0.10875630382440327</v>
      </c>
      <c r="L13842" s="147">
        <v>4.8233005423440998E-10</v>
      </c>
      <c r="M13842" s="147">
        <v>1.3952991530839041E-2</v>
      </c>
      <c r="N13842" s="87">
        <v>1.516668520434046</v>
      </c>
      <c r="O13842" s="88">
        <v>8.9840173522554773E-2</v>
      </c>
      <c r="P13842" s="89">
        <v>59.235206844567443</v>
      </c>
    </row>
    <row r="13843" spans="1:16">
      <c r="A13843" s="75" t="s">
        <v>25145</v>
      </c>
      <c r="B13843" s="85">
        <v>13839</v>
      </c>
      <c r="C13843" s="85">
        <v>15459</v>
      </c>
      <c r="D13843" s="85">
        <v>13839</v>
      </c>
      <c r="E13843" s="86" t="s">
        <v>25143</v>
      </c>
      <c r="F13843" s="85" t="s">
        <v>55</v>
      </c>
      <c r="G13843" s="86" t="s">
        <v>10659</v>
      </c>
      <c r="H13843" s="85" t="s">
        <v>1</v>
      </c>
      <c r="I13843" s="85">
        <v>1</v>
      </c>
      <c r="J13843" s="88">
        <v>4.272646169818612E-3</v>
      </c>
      <c r="K13843" s="146">
        <v>4.687771716569116E-3</v>
      </c>
      <c r="L13843" s="147">
        <v>2.0790088544586602E-11</v>
      </c>
      <c r="M13843" s="147">
        <v>6.0142204874306287E-4</v>
      </c>
      <c r="N13843" s="87">
        <v>6.5373643122157182E-2</v>
      </c>
      <c r="O13843" s="88">
        <v>3.872421272523911E-3</v>
      </c>
      <c r="P13843" s="89">
        <v>59.235206844567386</v>
      </c>
    </row>
    <row r="13844" spans="1:16">
      <c r="A13844" s="75" t="s">
        <v>25149</v>
      </c>
      <c r="B13844" s="85">
        <v>13840</v>
      </c>
      <c r="C13844" s="85">
        <v>15462</v>
      </c>
      <c r="D13844" s="85">
        <v>13840</v>
      </c>
      <c r="E13844" s="86" t="s">
        <v>25147</v>
      </c>
      <c r="F13844" s="85" t="s">
        <v>55</v>
      </c>
      <c r="G13844" s="86" t="s">
        <v>10659</v>
      </c>
      <c r="H13844" s="85" t="s">
        <v>1</v>
      </c>
      <c r="I13844" s="85">
        <v>1</v>
      </c>
      <c r="J13844" s="88">
        <v>0.41419427102899692</v>
      </c>
      <c r="K13844" s="146">
        <v>0.45443692543750236</v>
      </c>
      <c r="L13844" s="147">
        <v>2.0154104101063309E-9</v>
      </c>
      <c r="M13844" s="147">
        <v>5.8302409597955053E-2</v>
      </c>
      <c r="N13844" s="87">
        <v>6.3373814215561888</v>
      </c>
      <c r="O13844" s="88">
        <v>0.37539609935879958</v>
      </c>
      <c r="P13844" s="89">
        <v>59.235206844567422</v>
      </c>
    </row>
    <row r="13845" spans="1:16">
      <c r="A13845" s="75" t="s">
        <v>25153</v>
      </c>
      <c r="B13845" s="85">
        <v>13841</v>
      </c>
      <c r="C13845" s="85">
        <v>15465</v>
      </c>
      <c r="D13845" s="85">
        <v>13841</v>
      </c>
      <c r="E13845" s="86" t="s">
        <v>25151</v>
      </c>
      <c r="F13845" s="85" t="s">
        <v>55</v>
      </c>
      <c r="G13845" s="86" t="s">
        <v>10659</v>
      </c>
      <c r="H13845" s="85" t="s">
        <v>1</v>
      </c>
      <c r="I13845" s="85">
        <v>1</v>
      </c>
      <c r="J13845" s="88">
        <v>0.41378809603602978</v>
      </c>
      <c r="K13845" s="146">
        <v>0.453991286934259</v>
      </c>
      <c r="L13845" s="147">
        <v>2.013434020362659E-9</v>
      </c>
      <c r="M13845" s="147">
        <v>5.8245235990146388E-2</v>
      </c>
      <c r="N13845" s="87">
        <v>6.3311667391369131</v>
      </c>
      <c r="O13845" s="88">
        <v>0.37502797136022042</v>
      </c>
      <c r="P13845" s="89">
        <v>59.235206844567415</v>
      </c>
    </row>
    <row r="13846" spans="1:16">
      <c r="A13846" s="75" t="s">
        <v>30419</v>
      </c>
      <c r="B13846" s="85">
        <v>13842</v>
      </c>
      <c r="C13846" s="85">
        <v>19467</v>
      </c>
      <c r="D13846" s="85">
        <v>13842</v>
      </c>
      <c r="E13846" s="86" t="s">
        <v>30417</v>
      </c>
      <c r="F13846" s="85" t="s">
        <v>32</v>
      </c>
      <c r="G13846" s="86" t="s">
        <v>10659</v>
      </c>
      <c r="H13846" s="85" t="s">
        <v>1</v>
      </c>
      <c r="I13846" s="85">
        <v>1</v>
      </c>
      <c r="J13846" s="88">
        <v>0</v>
      </c>
      <c r="K13846" s="146">
        <v>0</v>
      </c>
      <c r="L13846" s="147">
        <v>0</v>
      </c>
      <c r="M13846" s="147">
        <v>0</v>
      </c>
      <c r="N13846" s="87">
        <v>0</v>
      </c>
      <c r="O13846" s="88">
        <v>0</v>
      </c>
      <c r="P13846" s="89" t="e">
        <v>#DIV/0!</v>
      </c>
    </row>
    <row r="13847" spans="1:16">
      <c r="A13847" s="75" t="s">
        <v>30423</v>
      </c>
      <c r="B13847" s="85">
        <v>13843</v>
      </c>
      <c r="C13847" s="85">
        <v>19471</v>
      </c>
      <c r="D13847" s="85">
        <v>13843</v>
      </c>
      <c r="E13847" s="86" t="s">
        <v>30417</v>
      </c>
      <c r="F13847" s="85" t="s">
        <v>38</v>
      </c>
      <c r="G13847" s="86" t="s">
        <v>10659</v>
      </c>
      <c r="H13847" s="85" t="s">
        <v>1</v>
      </c>
      <c r="I13847" s="85">
        <v>1</v>
      </c>
      <c r="J13847" s="88">
        <v>0</v>
      </c>
      <c r="K13847" s="146">
        <v>0</v>
      </c>
      <c r="L13847" s="147">
        <v>0</v>
      </c>
      <c r="M13847" s="147">
        <v>0</v>
      </c>
      <c r="N13847" s="87">
        <v>0</v>
      </c>
      <c r="O13847" s="88">
        <v>0</v>
      </c>
      <c r="P13847" s="89" t="e">
        <v>#DIV/0!</v>
      </c>
    </row>
    <row r="13848" spans="1:16">
      <c r="A13848" s="75" t="s">
        <v>30511</v>
      </c>
      <c r="B13848" s="85">
        <v>13844</v>
      </c>
      <c r="C13848" s="85">
        <v>19544</v>
      </c>
      <c r="D13848" s="85">
        <v>13844</v>
      </c>
      <c r="E13848" s="86" t="s">
        <v>30509</v>
      </c>
      <c r="F13848" s="85" t="s">
        <v>509</v>
      </c>
      <c r="G13848" s="86" t="s">
        <v>10659</v>
      </c>
      <c r="H13848" s="85" t="s">
        <v>1</v>
      </c>
      <c r="I13848" s="85">
        <v>1</v>
      </c>
      <c r="J13848" s="88">
        <v>0</v>
      </c>
      <c r="K13848" s="146">
        <v>0</v>
      </c>
      <c r="L13848" s="147">
        <v>0</v>
      </c>
      <c r="M13848" s="147">
        <v>0</v>
      </c>
      <c r="N13848" s="87">
        <v>0</v>
      </c>
      <c r="O13848" s="88">
        <v>0</v>
      </c>
      <c r="P13848" s="89" t="e">
        <v>#DIV/0!</v>
      </c>
    </row>
    <row r="13849" spans="1:16">
      <c r="A13849" s="75" t="s">
        <v>30515</v>
      </c>
      <c r="B13849" s="85">
        <v>13845</v>
      </c>
      <c r="C13849" s="85">
        <v>19548</v>
      </c>
      <c r="D13849" s="85">
        <v>13845</v>
      </c>
      <c r="E13849" s="86" t="s">
        <v>30509</v>
      </c>
      <c r="F13849" s="85" t="s">
        <v>32</v>
      </c>
      <c r="G13849" s="86" t="s">
        <v>10659</v>
      </c>
      <c r="H13849" s="85" t="s">
        <v>1</v>
      </c>
      <c r="I13849" s="85">
        <v>1</v>
      </c>
      <c r="J13849" s="88">
        <v>0</v>
      </c>
      <c r="K13849" s="146">
        <v>0</v>
      </c>
      <c r="L13849" s="147">
        <v>0</v>
      </c>
      <c r="M13849" s="147">
        <v>0</v>
      </c>
      <c r="N13849" s="87">
        <v>0</v>
      </c>
      <c r="O13849" s="88">
        <v>0</v>
      </c>
      <c r="P13849" s="89" t="e">
        <v>#DIV/0!</v>
      </c>
    </row>
    <row r="13850" spans="1:16">
      <c r="A13850" s="75" t="s">
        <v>30519</v>
      </c>
      <c r="B13850" s="85">
        <v>13846</v>
      </c>
      <c r="C13850" s="85">
        <v>19552</v>
      </c>
      <c r="D13850" s="85">
        <v>13846</v>
      </c>
      <c r="E13850" s="86" t="s">
        <v>30509</v>
      </c>
      <c r="F13850" s="85" t="s">
        <v>31</v>
      </c>
      <c r="G13850" s="86" t="s">
        <v>10659</v>
      </c>
      <c r="H13850" s="85" t="s">
        <v>1</v>
      </c>
      <c r="I13850" s="85">
        <v>1</v>
      </c>
      <c r="J13850" s="88">
        <v>0</v>
      </c>
      <c r="K13850" s="146">
        <v>0</v>
      </c>
      <c r="L13850" s="147">
        <v>0</v>
      </c>
      <c r="M13850" s="147">
        <v>0</v>
      </c>
      <c r="N13850" s="87">
        <v>0</v>
      </c>
      <c r="O13850" s="88">
        <v>0</v>
      </c>
      <c r="P13850" s="89" t="e">
        <v>#DIV/0!</v>
      </c>
    </row>
    <row r="13851" spans="1:16">
      <c r="A13851" s="75" t="s">
        <v>30523</v>
      </c>
      <c r="B13851" s="85">
        <v>13847</v>
      </c>
      <c r="C13851" s="85">
        <v>19556</v>
      </c>
      <c r="D13851" s="85">
        <v>13847</v>
      </c>
      <c r="E13851" s="86" t="s">
        <v>30509</v>
      </c>
      <c r="F13851" s="85" t="s">
        <v>38</v>
      </c>
      <c r="G13851" s="86" t="s">
        <v>10659</v>
      </c>
      <c r="H13851" s="85" t="s">
        <v>1</v>
      </c>
      <c r="I13851" s="85">
        <v>1</v>
      </c>
      <c r="J13851" s="88">
        <v>0</v>
      </c>
      <c r="K13851" s="146">
        <v>0</v>
      </c>
      <c r="L13851" s="147">
        <v>0</v>
      </c>
      <c r="M13851" s="147">
        <v>0</v>
      </c>
      <c r="N13851" s="87">
        <v>0</v>
      </c>
      <c r="O13851" s="88">
        <v>0</v>
      </c>
      <c r="P13851" s="89" t="e">
        <v>#DIV/0!</v>
      </c>
    </row>
    <row r="13852" spans="1:16">
      <c r="A13852" s="75" t="s">
        <v>30538</v>
      </c>
      <c r="B13852" s="85">
        <v>13848</v>
      </c>
      <c r="C13852" s="85">
        <v>19568</v>
      </c>
      <c r="D13852" s="85">
        <v>13848</v>
      </c>
      <c r="E13852" s="86" t="s">
        <v>30536</v>
      </c>
      <c r="F13852" s="85" t="s">
        <v>32</v>
      </c>
      <c r="G13852" s="86" t="s">
        <v>10659</v>
      </c>
      <c r="H13852" s="85" t="s">
        <v>1</v>
      </c>
      <c r="I13852" s="85">
        <v>1</v>
      </c>
      <c r="J13852" s="88">
        <v>0</v>
      </c>
      <c r="K13852" s="146">
        <v>0</v>
      </c>
      <c r="L13852" s="147">
        <v>0</v>
      </c>
      <c r="M13852" s="147">
        <v>0</v>
      </c>
      <c r="N13852" s="87">
        <v>0</v>
      </c>
      <c r="O13852" s="88">
        <v>0</v>
      </c>
      <c r="P13852" s="89" t="e">
        <v>#DIV/0!</v>
      </c>
    </row>
    <row r="13853" spans="1:16">
      <c r="A13853" s="75" t="s">
        <v>30542</v>
      </c>
      <c r="B13853" s="85">
        <v>13849</v>
      </c>
      <c r="C13853" s="85">
        <v>19572</v>
      </c>
      <c r="D13853" s="85">
        <v>13849</v>
      </c>
      <c r="E13853" s="86" t="s">
        <v>30536</v>
      </c>
      <c r="F13853" s="85" t="s">
        <v>31</v>
      </c>
      <c r="G13853" s="86" t="s">
        <v>10659</v>
      </c>
      <c r="H13853" s="85" t="s">
        <v>1</v>
      </c>
      <c r="I13853" s="85">
        <v>1</v>
      </c>
      <c r="J13853" s="88">
        <v>0</v>
      </c>
      <c r="K13853" s="146">
        <v>0</v>
      </c>
      <c r="L13853" s="147">
        <v>0</v>
      </c>
      <c r="M13853" s="147">
        <v>0</v>
      </c>
      <c r="N13853" s="87">
        <v>0</v>
      </c>
      <c r="O13853" s="88">
        <v>0</v>
      </c>
      <c r="P13853" s="89" t="e">
        <v>#DIV/0!</v>
      </c>
    </row>
    <row r="13854" spans="1:16">
      <c r="A13854" s="75" t="s">
        <v>30546</v>
      </c>
      <c r="B13854" s="85">
        <v>13850</v>
      </c>
      <c r="C13854" s="85">
        <v>19576</v>
      </c>
      <c r="D13854" s="85">
        <v>13850</v>
      </c>
      <c r="E13854" s="86" t="s">
        <v>30536</v>
      </c>
      <c r="F13854" s="85" t="s">
        <v>38</v>
      </c>
      <c r="G13854" s="86" t="s">
        <v>10659</v>
      </c>
      <c r="H13854" s="85" t="s">
        <v>1</v>
      </c>
      <c r="I13854" s="85">
        <v>1</v>
      </c>
      <c r="J13854" s="88">
        <v>0</v>
      </c>
      <c r="K13854" s="146">
        <v>0</v>
      </c>
      <c r="L13854" s="147">
        <v>0</v>
      </c>
      <c r="M13854" s="147">
        <v>0</v>
      </c>
      <c r="N13854" s="87">
        <v>0</v>
      </c>
      <c r="O13854" s="88">
        <v>0</v>
      </c>
      <c r="P13854" s="89" t="e">
        <v>#DIV/0!</v>
      </c>
    </row>
    <row r="13855" spans="1:16">
      <c r="A13855" s="75" t="s">
        <v>30551</v>
      </c>
      <c r="B13855" s="85">
        <v>13851</v>
      </c>
      <c r="C13855" s="85">
        <v>19580</v>
      </c>
      <c r="D13855" s="85">
        <v>13851</v>
      </c>
      <c r="E13855" s="86" t="s">
        <v>30549</v>
      </c>
      <c r="F13855" s="85" t="s">
        <v>32</v>
      </c>
      <c r="G13855" s="86" t="s">
        <v>10659</v>
      </c>
      <c r="H13855" s="85" t="s">
        <v>1</v>
      </c>
      <c r="I13855" s="85">
        <v>1</v>
      </c>
      <c r="J13855" s="88">
        <v>0</v>
      </c>
      <c r="K13855" s="146">
        <v>0</v>
      </c>
      <c r="L13855" s="147">
        <v>0</v>
      </c>
      <c r="M13855" s="147">
        <v>0</v>
      </c>
      <c r="N13855" s="87">
        <v>0</v>
      </c>
      <c r="O13855" s="88">
        <v>0</v>
      </c>
      <c r="P13855" s="89" t="e">
        <v>#DIV/0!</v>
      </c>
    </row>
    <row r="13856" spans="1:16">
      <c r="A13856" s="75" t="s">
        <v>30555</v>
      </c>
      <c r="B13856" s="85">
        <v>13852</v>
      </c>
      <c r="C13856" s="85">
        <v>19584</v>
      </c>
      <c r="D13856" s="85">
        <v>13852</v>
      </c>
      <c r="E13856" s="86" t="s">
        <v>30549</v>
      </c>
      <c r="F13856" s="85" t="s">
        <v>38</v>
      </c>
      <c r="G13856" s="86" t="s">
        <v>10659</v>
      </c>
      <c r="H13856" s="85" t="s">
        <v>1</v>
      </c>
      <c r="I13856" s="85">
        <v>1</v>
      </c>
      <c r="J13856" s="88">
        <v>0</v>
      </c>
      <c r="K13856" s="146">
        <v>0</v>
      </c>
      <c r="L13856" s="147">
        <v>0</v>
      </c>
      <c r="M13856" s="147">
        <v>0</v>
      </c>
      <c r="N13856" s="87">
        <v>0</v>
      </c>
      <c r="O13856" s="88">
        <v>0</v>
      </c>
      <c r="P13856" s="89" t="e">
        <v>#DIV/0!</v>
      </c>
    </row>
    <row r="13857" spans="1:16">
      <c r="A13857" s="75" t="s">
        <v>10648</v>
      </c>
      <c r="B13857" s="85">
        <v>13853</v>
      </c>
      <c r="C13857" s="85">
        <v>7166</v>
      </c>
      <c r="D13857" s="85">
        <v>13853</v>
      </c>
      <c r="E13857" s="86" t="s">
        <v>10649</v>
      </c>
      <c r="F13857" s="85" t="s">
        <v>55</v>
      </c>
      <c r="G13857" s="86" t="s">
        <v>10650</v>
      </c>
      <c r="H13857" s="85" t="s">
        <v>1</v>
      </c>
      <c r="I13857" s="85">
        <v>1</v>
      </c>
      <c r="J13857" s="88">
        <v>6.5057248291327614</v>
      </c>
      <c r="K13857" s="146">
        <v>8.0154688321589678</v>
      </c>
      <c r="L13857" s="147">
        <v>2.9395987714451039E-8</v>
      </c>
      <c r="M13857" s="147">
        <v>0.54630086643421782</v>
      </c>
      <c r="N13857" s="87">
        <v>85.21897780783749</v>
      </c>
      <c r="O13857" s="88">
        <v>5.1194854189694041</v>
      </c>
      <c r="P13857" s="89">
        <v>60.074475787699143</v>
      </c>
    </row>
    <row r="13858" spans="1:16">
      <c r="A13858" s="75" t="s">
        <v>18108</v>
      </c>
      <c r="B13858" s="85">
        <v>13854</v>
      </c>
      <c r="C13858" s="85">
        <v>11850</v>
      </c>
      <c r="D13858" s="85">
        <v>13854</v>
      </c>
      <c r="E13858" s="86" t="s">
        <v>18109</v>
      </c>
      <c r="F13858" s="85" t="s">
        <v>55</v>
      </c>
      <c r="G13858" s="86" t="s">
        <v>10650</v>
      </c>
      <c r="H13858" s="85" t="s">
        <v>1</v>
      </c>
      <c r="I13858" s="85">
        <v>1</v>
      </c>
      <c r="J13858" s="88">
        <v>0</v>
      </c>
      <c r="K13858" s="146">
        <v>0</v>
      </c>
      <c r="L13858" s="147">
        <v>0</v>
      </c>
      <c r="M13858" s="147">
        <v>0</v>
      </c>
      <c r="N13858" s="87">
        <v>0</v>
      </c>
      <c r="O13858" s="88">
        <v>0</v>
      </c>
      <c r="P13858" s="89" t="e">
        <v>#DIV/0!</v>
      </c>
    </row>
    <row r="13859" spans="1:16">
      <c r="A13859" s="75" t="s">
        <v>32056</v>
      </c>
      <c r="B13859" s="85">
        <v>13855</v>
      </c>
      <c r="C13859" s="85">
        <v>20603</v>
      </c>
      <c r="D13859" s="85">
        <v>13855</v>
      </c>
      <c r="E13859" s="86" t="s">
        <v>32057</v>
      </c>
      <c r="F13859" s="85" t="s">
        <v>509</v>
      </c>
      <c r="G13859" s="86" t="s">
        <v>10650</v>
      </c>
      <c r="H13859" s="85" t="s">
        <v>1</v>
      </c>
      <c r="I13859" s="85">
        <v>1</v>
      </c>
      <c r="J13859" s="88">
        <v>0</v>
      </c>
      <c r="K13859" s="146">
        <v>0</v>
      </c>
      <c r="L13859" s="147">
        <v>0</v>
      </c>
      <c r="M13859" s="147">
        <v>0</v>
      </c>
      <c r="N13859" s="87">
        <v>0</v>
      </c>
      <c r="O13859" s="88">
        <v>0</v>
      </c>
      <c r="P13859" s="89" t="e">
        <v>#DIV/0!</v>
      </c>
    </row>
    <row r="13860" spans="1:16">
      <c r="A13860" s="75" t="s">
        <v>32062</v>
      </c>
      <c r="B13860" s="85">
        <v>13856</v>
      </c>
      <c r="C13860" s="85">
        <v>20608</v>
      </c>
      <c r="D13860" s="85">
        <v>13856</v>
      </c>
      <c r="E13860" s="86" t="s">
        <v>32057</v>
      </c>
      <c r="F13860" s="85" t="s">
        <v>31</v>
      </c>
      <c r="G13860" s="86" t="s">
        <v>10650</v>
      </c>
      <c r="H13860" s="85" t="s">
        <v>1</v>
      </c>
      <c r="I13860" s="85">
        <v>1</v>
      </c>
      <c r="J13860" s="88">
        <v>0</v>
      </c>
      <c r="K13860" s="146">
        <v>0</v>
      </c>
      <c r="L13860" s="147">
        <v>0</v>
      </c>
      <c r="M13860" s="147">
        <v>0</v>
      </c>
      <c r="N13860" s="87">
        <v>0</v>
      </c>
      <c r="O13860" s="88">
        <v>0</v>
      </c>
      <c r="P13860" s="89" t="e">
        <v>#DIV/0!</v>
      </c>
    </row>
    <row r="13861" spans="1:16">
      <c r="A13861" s="75" t="s">
        <v>32067</v>
      </c>
      <c r="B13861" s="85">
        <v>13857</v>
      </c>
      <c r="C13861" s="85">
        <v>20613</v>
      </c>
      <c r="D13861" s="85">
        <v>13857</v>
      </c>
      <c r="E13861" s="86" t="s">
        <v>32057</v>
      </c>
      <c r="F13861" s="85" t="s">
        <v>38</v>
      </c>
      <c r="G13861" s="86" t="s">
        <v>10650</v>
      </c>
      <c r="H13861" s="85" t="s">
        <v>1</v>
      </c>
      <c r="I13861" s="85">
        <v>1</v>
      </c>
      <c r="J13861" s="88">
        <v>0</v>
      </c>
      <c r="K13861" s="146">
        <v>0</v>
      </c>
      <c r="L13861" s="147">
        <v>0</v>
      </c>
      <c r="M13861" s="147">
        <v>0</v>
      </c>
      <c r="N13861" s="87">
        <v>0</v>
      </c>
      <c r="O13861" s="88">
        <v>0</v>
      </c>
      <c r="P13861" s="89" t="e">
        <v>#DIV/0!</v>
      </c>
    </row>
    <row r="13862" spans="1:16">
      <c r="A13862" s="75" t="s">
        <v>10654</v>
      </c>
      <c r="B13862" s="85">
        <v>13858</v>
      </c>
      <c r="C13862" s="85">
        <v>7168</v>
      </c>
      <c r="D13862" s="85">
        <v>13858</v>
      </c>
      <c r="E13862" s="86" t="s">
        <v>10655</v>
      </c>
      <c r="F13862" s="85" t="s">
        <v>55</v>
      </c>
      <c r="G13862" s="86" t="s">
        <v>10656</v>
      </c>
      <c r="H13862" s="85" t="s">
        <v>1</v>
      </c>
      <c r="I13862" s="85">
        <v>1</v>
      </c>
      <c r="J13862" s="88">
        <v>3.1336705532326179</v>
      </c>
      <c r="K13862" s="146">
        <v>4.4274635388056165</v>
      </c>
      <c r="L13862" s="147">
        <v>1.583181205135018E-8</v>
      </c>
      <c r="M13862" s="147">
        <v>0.24256542116831051</v>
      </c>
      <c r="N13862" s="87">
        <v>36.301352205731241</v>
      </c>
      <c r="O13862" s="88">
        <v>2.4944169710060891</v>
      </c>
      <c r="P13862" s="89">
        <v>68.714161303673734</v>
      </c>
    </row>
    <row r="13863" spans="1:16">
      <c r="A13863" s="75" t="s">
        <v>18110</v>
      </c>
      <c r="B13863" s="85">
        <v>13859</v>
      </c>
      <c r="C13863" s="85">
        <v>11851</v>
      </c>
      <c r="D13863" s="85">
        <v>13859</v>
      </c>
      <c r="E13863" s="86" t="s">
        <v>18111</v>
      </c>
      <c r="F13863" s="85" t="s">
        <v>55</v>
      </c>
      <c r="G13863" s="86" t="s">
        <v>10656</v>
      </c>
      <c r="H13863" s="85" t="s">
        <v>1</v>
      </c>
      <c r="I13863" s="85">
        <v>1</v>
      </c>
      <c r="J13863" s="88">
        <v>0</v>
      </c>
      <c r="K13863" s="146">
        <v>0</v>
      </c>
      <c r="L13863" s="147">
        <v>0</v>
      </c>
      <c r="M13863" s="147">
        <v>0</v>
      </c>
      <c r="N13863" s="87">
        <v>0</v>
      </c>
      <c r="O13863" s="88">
        <v>0</v>
      </c>
      <c r="P13863" s="89" t="e">
        <v>#DIV/0!</v>
      </c>
    </row>
    <row r="13864" spans="1:16">
      <c r="A13864" s="75" t="s">
        <v>32058</v>
      </c>
      <c r="B13864" s="85">
        <v>13860</v>
      </c>
      <c r="C13864" s="85">
        <v>20604</v>
      </c>
      <c r="D13864" s="85">
        <v>13860</v>
      </c>
      <c r="E13864" s="86" t="s">
        <v>32057</v>
      </c>
      <c r="F13864" s="85" t="s">
        <v>509</v>
      </c>
      <c r="G13864" s="86" t="s">
        <v>10656</v>
      </c>
      <c r="H13864" s="85" t="s">
        <v>1</v>
      </c>
      <c r="I13864" s="85">
        <v>1</v>
      </c>
      <c r="J13864" s="88">
        <v>0</v>
      </c>
      <c r="K13864" s="146">
        <v>0</v>
      </c>
      <c r="L13864" s="147">
        <v>0</v>
      </c>
      <c r="M13864" s="147">
        <v>0</v>
      </c>
      <c r="N13864" s="87">
        <v>0</v>
      </c>
      <c r="O13864" s="88">
        <v>0</v>
      </c>
      <c r="P13864" s="89" t="e">
        <v>#DIV/0!</v>
      </c>
    </row>
    <row r="13865" spans="1:16">
      <c r="A13865" s="75" t="s">
        <v>32063</v>
      </c>
      <c r="B13865" s="85">
        <v>13861</v>
      </c>
      <c r="C13865" s="85">
        <v>20609</v>
      </c>
      <c r="D13865" s="85">
        <v>13861</v>
      </c>
      <c r="E13865" s="86" t="s">
        <v>32057</v>
      </c>
      <c r="F13865" s="85" t="s">
        <v>31</v>
      </c>
      <c r="G13865" s="86" t="s">
        <v>10656</v>
      </c>
      <c r="H13865" s="85" t="s">
        <v>1</v>
      </c>
      <c r="I13865" s="85">
        <v>1</v>
      </c>
      <c r="J13865" s="88">
        <v>0</v>
      </c>
      <c r="K13865" s="146">
        <v>0</v>
      </c>
      <c r="L13865" s="147">
        <v>0</v>
      </c>
      <c r="M13865" s="147">
        <v>0</v>
      </c>
      <c r="N13865" s="87">
        <v>0</v>
      </c>
      <c r="O13865" s="88">
        <v>0</v>
      </c>
      <c r="P13865" s="89" t="e">
        <v>#DIV/0!</v>
      </c>
    </row>
    <row r="13866" spans="1:16">
      <c r="A13866" s="75" t="s">
        <v>32068</v>
      </c>
      <c r="B13866" s="85">
        <v>13862</v>
      </c>
      <c r="C13866" s="85">
        <v>20614</v>
      </c>
      <c r="D13866" s="85">
        <v>13862</v>
      </c>
      <c r="E13866" s="86" t="s">
        <v>32057</v>
      </c>
      <c r="F13866" s="85" t="s">
        <v>38</v>
      </c>
      <c r="G13866" s="86" t="s">
        <v>10656</v>
      </c>
      <c r="H13866" s="85" t="s">
        <v>1</v>
      </c>
      <c r="I13866" s="85">
        <v>1</v>
      </c>
      <c r="J13866" s="88">
        <v>0</v>
      </c>
      <c r="K13866" s="146">
        <v>0</v>
      </c>
      <c r="L13866" s="147">
        <v>0</v>
      </c>
      <c r="M13866" s="147">
        <v>0</v>
      </c>
      <c r="N13866" s="87">
        <v>0</v>
      </c>
      <c r="O13866" s="88">
        <v>0</v>
      </c>
      <c r="P13866" s="89" t="e">
        <v>#DIV/0!</v>
      </c>
    </row>
    <row r="13867" spans="1:16">
      <c r="A13867" s="75" t="s">
        <v>10660</v>
      </c>
      <c r="B13867" s="85">
        <v>13863</v>
      </c>
      <c r="C13867" s="85">
        <v>7170</v>
      </c>
      <c r="D13867" s="85">
        <v>13863</v>
      </c>
      <c r="E13867" s="86" t="s">
        <v>10661</v>
      </c>
      <c r="F13867" s="85" t="s">
        <v>55</v>
      </c>
      <c r="G13867" s="86" t="s">
        <v>10662</v>
      </c>
      <c r="H13867" s="85" t="s">
        <v>1</v>
      </c>
      <c r="I13867" s="85">
        <v>1</v>
      </c>
      <c r="J13867" s="88">
        <v>3.86451972879382</v>
      </c>
      <c r="K13867" s="146">
        <v>4.5212525328287496</v>
      </c>
      <c r="L13867" s="147">
        <v>1.7484428704077381E-8</v>
      </c>
      <c r="M13867" s="147">
        <v>0.26641992149217708</v>
      </c>
      <c r="N13867" s="87">
        <v>40.538125151828979</v>
      </c>
      <c r="O13867" s="88">
        <v>2.7757364745199258</v>
      </c>
      <c r="P13867" s="89">
        <v>68.472245919707802</v>
      </c>
    </row>
    <row r="13868" spans="1:16">
      <c r="A13868" s="75" t="s">
        <v>18112</v>
      </c>
      <c r="B13868" s="85">
        <v>13864</v>
      </c>
      <c r="C13868" s="85">
        <v>11852</v>
      </c>
      <c r="D13868" s="85">
        <v>13864</v>
      </c>
      <c r="E13868" s="86" t="s">
        <v>18113</v>
      </c>
      <c r="F13868" s="85" t="s">
        <v>55</v>
      </c>
      <c r="G13868" s="86" t="s">
        <v>10662</v>
      </c>
      <c r="H13868" s="85" t="s">
        <v>1</v>
      </c>
      <c r="I13868" s="85">
        <v>1</v>
      </c>
      <c r="J13868" s="88">
        <v>4.9620105360908379E-4</v>
      </c>
      <c r="K13868" s="146">
        <v>5.4441139574616573E-4</v>
      </c>
      <c r="L13868" s="147">
        <v>2.4144437499461821E-12</v>
      </c>
      <c r="M13868" s="147">
        <v>6.9845768263724671E-5</v>
      </c>
      <c r="N13868" s="87">
        <v>7.5921265899852779E-3</v>
      </c>
      <c r="O13868" s="88">
        <v>4.4972118894791812E-4</v>
      </c>
      <c r="P13868" s="89">
        <v>59.235206844567401</v>
      </c>
    </row>
    <row r="13869" spans="1:16">
      <c r="A13869" s="75" t="s">
        <v>25063</v>
      </c>
      <c r="B13869" s="85">
        <v>13865</v>
      </c>
      <c r="C13869" s="85">
        <v>15398</v>
      </c>
      <c r="D13869" s="85">
        <v>13865</v>
      </c>
      <c r="E13869" s="86" t="s">
        <v>25064</v>
      </c>
      <c r="F13869" s="85" t="s">
        <v>55</v>
      </c>
      <c r="G13869" s="86" t="s">
        <v>10662</v>
      </c>
      <c r="H13869" s="85" t="s">
        <v>1</v>
      </c>
      <c r="I13869" s="85">
        <v>1</v>
      </c>
      <c r="J13869" s="88">
        <v>1.37961707825072E-3</v>
      </c>
      <c r="K13869" s="146">
        <v>1.5136591381715093E-3</v>
      </c>
      <c r="L13869" s="147">
        <v>6.713020473603618E-12</v>
      </c>
      <c r="M13869" s="147">
        <v>1.9419631223937511E-4</v>
      </c>
      <c r="N13869" s="87">
        <v>2.1108837693111521E-2</v>
      </c>
      <c r="O13869" s="88">
        <v>1.250386366999863E-3</v>
      </c>
      <c r="P13869" s="89">
        <v>59.235206844567458</v>
      </c>
    </row>
    <row r="13870" spans="1:16">
      <c r="A13870" s="75" t="s">
        <v>32059</v>
      </c>
      <c r="B13870" s="85">
        <v>13866</v>
      </c>
      <c r="C13870" s="85">
        <v>20605</v>
      </c>
      <c r="D13870" s="85">
        <v>13866</v>
      </c>
      <c r="E13870" s="86" t="s">
        <v>32057</v>
      </c>
      <c r="F13870" s="85" t="s">
        <v>509</v>
      </c>
      <c r="G13870" s="86" t="s">
        <v>10662</v>
      </c>
      <c r="H13870" s="85" t="s">
        <v>1</v>
      </c>
      <c r="I13870" s="85">
        <v>1</v>
      </c>
      <c r="J13870" s="88">
        <v>0</v>
      </c>
      <c r="K13870" s="146">
        <v>0</v>
      </c>
      <c r="L13870" s="147">
        <v>0</v>
      </c>
      <c r="M13870" s="147">
        <v>0</v>
      </c>
      <c r="N13870" s="87">
        <v>0</v>
      </c>
      <c r="O13870" s="88">
        <v>0</v>
      </c>
      <c r="P13870" s="89" t="e">
        <v>#DIV/0!</v>
      </c>
    </row>
    <row r="13871" spans="1:16">
      <c r="A13871" s="75" t="s">
        <v>32064</v>
      </c>
      <c r="B13871" s="85">
        <v>13867</v>
      </c>
      <c r="C13871" s="85">
        <v>20610</v>
      </c>
      <c r="D13871" s="85">
        <v>13867</v>
      </c>
      <c r="E13871" s="86" t="s">
        <v>32057</v>
      </c>
      <c r="F13871" s="85" t="s">
        <v>31</v>
      </c>
      <c r="G13871" s="86" t="s">
        <v>10662</v>
      </c>
      <c r="H13871" s="85" t="s">
        <v>1</v>
      </c>
      <c r="I13871" s="85">
        <v>1</v>
      </c>
      <c r="J13871" s="88">
        <v>0</v>
      </c>
      <c r="K13871" s="146">
        <v>0</v>
      </c>
      <c r="L13871" s="147">
        <v>0</v>
      </c>
      <c r="M13871" s="147">
        <v>0</v>
      </c>
      <c r="N13871" s="87">
        <v>0</v>
      </c>
      <c r="O13871" s="88">
        <v>0</v>
      </c>
      <c r="P13871" s="89" t="e">
        <v>#DIV/0!</v>
      </c>
    </row>
    <row r="13872" spans="1:16">
      <c r="A13872" s="75" t="s">
        <v>32069</v>
      </c>
      <c r="B13872" s="85">
        <v>13868</v>
      </c>
      <c r="C13872" s="85">
        <v>20615</v>
      </c>
      <c r="D13872" s="85">
        <v>13868</v>
      </c>
      <c r="E13872" s="86" t="s">
        <v>32057</v>
      </c>
      <c r="F13872" s="85" t="s">
        <v>38</v>
      </c>
      <c r="G13872" s="86" t="s">
        <v>10662</v>
      </c>
      <c r="H13872" s="85" t="s">
        <v>1</v>
      </c>
      <c r="I13872" s="85">
        <v>1</v>
      </c>
      <c r="J13872" s="88">
        <v>0</v>
      </c>
      <c r="K13872" s="146">
        <v>0</v>
      </c>
      <c r="L13872" s="147">
        <v>0</v>
      </c>
      <c r="M13872" s="147">
        <v>0</v>
      </c>
      <c r="N13872" s="87">
        <v>0</v>
      </c>
      <c r="O13872" s="88">
        <v>0</v>
      </c>
      <c r="P13872" s="89" t="e">
        <v>#DIV/0!</v>
      </c>
    </row>
    <row r="13873" spans="1:16">
      <c r="A13873" s="75" t="s">
        <v>18114</v>
      </c>
      <c r="B13873" s="85">
        <v>13869</v>
      </c>
      <c r="C13873" s="85">
        <v>11853</v>
      </c>
      <c r="D13873" s="85">
        <v>13869</v>
      </c>
      <c r="E13873" s="86" t="s">
        <v>18115</v>
      </c>
      <c r="F13873" s="85" t="s">
        <v>55</v>
      </c>
      <c r="G13873" s="86" t="s">
        <v>18116</v>
      </c>
      <c r="H13873" s="85" t="s">
        <v>1</v>
      </c>
      <c r="I13873" s="85">
        <v>1</v>
      </c>
      <c r="J13873" s="88">
        <v>8.3943889429527765</v>
      </c>
      <c r="K13873" s="146">
        <v>16.37657869482948</v>
      </c>
      <c r="L13873" s="147">
        <v>5.8248551799820568E-8</v>
      </c>
      <c r="M13873" s="147">
        <v>0.8186529957711205</v>
      </c>
      <c r="N13873" s="87">
        <v>137.4792770941317</v>
      </c>
      <c r="O13873" s="88">
        <v>7.1992076768177728</v>
      </c>
      <c r="P13873" s="89">
        <v>52.365766164805287</v>
      </c>
    </row>
    <row r="13874" spans="1:16">
      <c r="A13874" s="75" t="s">
        <v>25407</v>
      </c>
      <c r="B13874" s="85">
        <v>13870</v>
      </c>
      <c r="C13874" s="85">
        <v>15664</v>
      </c>
      <c r="D13874" s="85">
        <v>13870</v>
      </c>
      <c r="E13874" s="86" t="s">
        <v>25408</v>
      </c>
      <c r="F13874" s="85" t="s">
        <v>38</v>
      </c>
      <c r="G13874" s="86" t="s">
        <v>18116</v>
      </c>
      <c r="H13874" s="85" t="s">
        <v>1</v>
      </c>
      <c r="I13874" s="85">
        <v>1</v>
      </c>
      <c r="J13874" s="88">
        <v>8.6122607622541416</v>
      </c>
      <c r="K13874" s="146">
        <v>16.699989420666796</v>
      </c>
      <c r="L13874" s="147">
        <v>5.9087873034222502E-8</v>
      </c>
      <c r="M13874" s="147">
        <v>0.81174613056012512</v>
      </c>
      <c r="N13874" s="87">
        <v>137.11750897603511</v>
      </c>
      <c r="O13874" s="88">
        <v>7.3527360067099554</v>
      </c>
      <c r="P13874" s="89">
        <v>53.623611321549312</v>
      </c>
    </row>
    <row r="13875" spans="1:16">
      <c r="A13875" s="75" t="s">
        <v>25409</v>
      </c>
      <c r="B13875" s="85">
        <v>13871</v>
      </c>
      <c r="C13875" s="85">
        <v>15665</v>
      </c>
      <c r="D13875" s="85">
        <v>13871</v>
      </c>
      <c r="E13875" s="86" t="s">
        <v>25408</v>
      </c>
      <c r="F13875" s="85" t="s">
        <v>11</v>
      </c>
      <c r="G13875" s="86" t="s">
        <v>18116</v>
      </c>
      <c r="H13875" s="85" t="s">
        <v>1</v>
      </c>
      <c r="I13875" s="85">
        <v>1</v>
      </c>
      <c r="J13875" s="88">
        <v>7.1353002515662078</v>
      </c>
      <c r="K13875" s="146">
        <v>14.597473336129907</v>
      </c>
      <c r="L13875" s="147">
        <v>5.2949852020396732E-8</v>
      </c>
      <c r="M13875" s="147">
        <v>0.79612014337300863</v>
      </c>
      <c r="N13875" s="87">
        <v>133.36446884276501</v>
      </c>
      <c r="O13875" s="88">
        <v>6.2366046076469708</v>
      </c>
      <c r="P13875" s="89">
        <v>46.76361449015215</v>
      </c>
    </row>
    <row r="13876" spans="1:16">
      <c r="A13876" s="75" t="s">
        <v>18117</v>
      </c>
      <c r="B13876" s="85">
        <v>13872</v>
      </c>
      <c r="C13876" s="85">
        <v>11854</v>
      </c>
      <c r="D13876" s="85">
        <v>13872</v>
      </c>
      <c r="E13876" s="86" t="s">
        <v>18118</v>
      </c>
      <c r="F13876" s="85" t="s">
        <v>38</v>
      </c>
      <c r="G13876" s="86" t="s">
        <v>18119</v>
      </c>
      <c r="H13876" s="85" t="s">
        <v>945</v>
      </c>
      <c r="I13876" s="85">
        <v>1</v>
      </c>
      <c r="J13876" s="88">
        <v>331.96461563681697</v>
      </c>
      <c r="K13876" s="146">
        <v>527.47005610460872</v>
      </c>
      <c r="L13876" s="147">
        <v>1.003896114279389E-5</v>
      </c>
      <c r="M13876" s="147">
        <v>40.411849932294807</v>
      </c>
      <c r="N13876" s="87">
        <v>5758.9458402611162</v>
      </c>
      <c r="O13876" s="88">
        <v>277.74913163181418</v>
      </c>
      <c r="P13876" s="89">
        <v>48.229161957046777</v>
      </c>
    </row>
    <row r="13877" spans="1:16">
      <c r="A13877" s="75" t="s">
        <v>18120</v>
      </c>
      <c r="B13877" s="85">
        <v>13873</v>
      </c>
      <c r="C13877" s="85">
        <v>11855</v>
      </c>
      <c r="D13877" s="85">
        <v>13873</v>
      </c>
      <c r="E13877" s="86" t="s">
        <v>18118</v>
      </c>
      <c r="F13877" s="85" t="s">
        <v>11</v>
      </c>
      <c r="G13877" s="86" t="s">
        <v>18119</v>
      </c>
      <c r="H13877" s="85" t="s">
        <v>945</v>
      </c>
      <c r="I13877" s="85">
        <v>1</v>
      </c>
      <c r="J13877" s="88">
        <v>243.54483395366381</v>
      </c>
      <c r="K13877" s="146">
        <v>389.93344584967394</v>
      </c>
      <c r="L13877" s="147">
        <v>9.3671061848879515E-6</v>
      </c>
      <c r="M13877" s="147">
        <v>36.027673813391793</v>
      </c>
      <c r="N13877" s="87">
        <v>5416.4175854835312</v>
      </c>
      <c r="O13877" s="88">
        <v>211.14084271104289</v>
      </c>
      <c r="P13877" s="89">
        <v>38.981640425383496</v>
      </c>
    </row>
    <row r="13878" spans="1:16">
      <c r="A13878" s="75" t="s">
        <v>25410</v>
      </c>
      <c r="B13878" s="85">
        <v>13874</v>
      </c>
      <c r="C13878" s="85">
        <v>15666</v>
      </c>
      <c r="D13878" s="85">
        <v>13874</v>
      </c>
      <c r="E13878" s="86" t="s">
        <v>25411</v>
      </c>
      <c r="F13878" s="85" t="s">
        <v>509</v>
      </c>
      <c r="G13878" s="86" t="s">
        <v>18119</v>
      </c>
      <c r="H13878" s="85" t="s">
        <v>945</v>
      </c>
      <c r="I13878" s="85">
        <v>1</v>
      </c>
      <c r="J13878" s="88">
        <v>132.3520100759348</v>
      </c>
      <c r="K13878" s="146">
        <v>314.77790882183888</v>
      </c>
      <c r="L13878" s="147">
        <v>4.5439083952232752E-6</v>
      </c>
      <c r="M13878" s="147">
        <v>26.245843463918451</v>
      </c>
      <c r="N13878" s="87">
        <v>3265.3527659586298</v>
      </c>
      <c r="O13878" s="88">
        <v>111.5294687388274</v>
      </c>
      <c r="P13878" s="89">
        <v>34.155411905728663</v>
      </c>
    </row>
    <row r="13879" spans="1:16">
      <c r="A13879" s="75" t="s">
        <v>25414</v>
      </c>
      <c r="B13879" s="85">
        <v>13875</v>
      </c>
      <c r="C13879" s="85">
        <v>15669</v>
      </c>
      <c r="D13879" s="85">
        <v>13875</v>
      </c>
      <c r="E13879" s="86" t="s">
        <v>25411</v>
      </c>
      <c r="F13879" s="85" t="s">
        <v>38</v>
      </c>
      <c r="G13879" s="86" t="s">
        <v>18119</v>
      </c>
      <c r="H13879" s="85" t="s">
        <v>945</v>
      </c>
      <c r="I13879" s="85">
        <v>1</v>
      </c>
      <c r="J13879" s="88">
        <v>298.75360922787848</v>
      </c>
      <c r="K13879" s="146">
        <v>486.4417449255464</v>
      </c>
      <c r="L13879" s="147">
        <v>9.9256244887299478E-6</v>
      </c>
      <c r="M13879" s="147">
        <v>35.784783010942711</v>
      </c>
      <c r="N13879" s="87">
        <v>5259.013179203077</v>
      </c>
      <c r="O13879" s="88">
        <v>247.4041230240399</v>
      </c>
      <c r="P13879" s="89">
        <v>47.043830200389465</v>
      </c>
    </row>
    <row r="13880" spans="1:16">
      <c r="A13880" s="75" t="s">
        <v>25417</v>
      </c>
      <c r="B13880" s="85">
        <v>13876</v>
      </c>
      <c r="C13880" s="85">
        <v>15672</v>
      </c>
      <c r="D13880" s="85">
        <v>13876</v>
      </c>
      <c r="E13880" s="86" t="s">
        <v>25411</v>
      </c>
      <c r="F13880" s="85" t="s">
        <v>11</v>
      </c>
      <c r="G13880" s="86" t="s">
        <v>18119</v>
      </c>
      <c r="H13880" s="85" t="s">
        <v>945</v>
      </c>
      <c r="I13880" s="85">
        <v>1</v>
      </c>
      <c r="J13880" s="88">
        <v>226.63741325130121</v>
      </c>
      <c r="K13880" s="146">
        <v>371.47992416930487</v>
      </c>
      <c r="L13880" s="147">
        <v>9.2850308205966225E-6</v>
      </c>
      <c r="M13880" s="147">
        <v>33.626399183111467</v>
      </c>
      <c r="N13880" s="87">
        <v>5155.1069418028692</v>
      </c>
      <c r="O13880" s="88">
        <v>195.98040933617739</v>
      </c>
      <c r="P13880" s="89">
        <v>38.016749516284172</v>
      </c>
    </row>
    <row r="13881" spans="1:16">
      <c r="A13881" s="75" t="s">
        <v>18121</v>
      </c>
      <c r="B13881" s="85">
        <v>13877</v>
      </c>
      <c r="C13881" s="85">
        <v>11856</v>
      </c>
      <c r="D13881" s="85">
        <v>13877</v>
      </c>
      <c r="E13881" s="86" t="s">
        <v>18122</v>
      </c>
      <c r="F13881" s="85" t="s">
        <v>55</v>
      </c>
      <c r="G13881" s="86" t="s">
        <v>18123</v>
      </c>
      <c r="H13881" s="85" t="s">
        <v>1</v>
      </c>
      <c r="I13881" s="85">
        <v>1</v>
      </c>
      <c r="J13881" s="88">
        <v>10.64067899997101</v>
      </c>
      <c r="K13881" s="146">
        <v>12.18216959890287</v>
      </c>
      <c r="L13881" s="147">
        <v>4.4518947248874727E-8</v>
      </c>
      <c r="M13881" s="147">
        <v>1.231937180107854</v>
      </c>
      <c r="N13881" s="87">
        <v>174.52167135883141</v>
      </c>
      <c r="O13881" s="88">
        <v>8.684596689464577</v>
      </c>
      <c r="P13881" s="89">
        <v>49.762282367834459</v>
      </c>
    </row>
    <row r="13882" spans="1:16">
      <c r="A13882" s="75" t="s">
        <v>25419</v>
      </c>
      <c r="B13882" s="85">
        <v>13878</v>
      </c>
      <c r="C13882" s="85">
        <v>15674</v>
      </c>
      <c r="D13882" s="85">
        <v>13878</v>
      </c>
      <c r="E13882" s="86" t="s">
        <v>25420</v>
      </c>
      <c r="F13882" s="85" t="s">
        <v>55</v>
      </c>
      <c r="G13882" s="86" t="s">
        <v>18123</v>
      </c>
      <c r="H13882" s="85" t="s">
        <v>1</v>
      </c>
      <c r="I13882" s="85">
        <v>1</v>
      </c>
      <c r="J13882" s="88">
        <v>9.4523735408736353</v>
      </c>
      <c r="K13882" s="146">
        <v>11.276997123797875</v>
      </c>
      <c r="L13882" s="147">
        <v>4.0288257600478599E-8</v>
      </c>
      <c r="M13882" s="147">
        <v>1.1446531522288059</v>
      </c>
      <c r="N13882" s="87">
        <v>162.0083513117751</v>
      </c>
      <c r="O13882" s="88">
        <v>7.6500723052075816</v>
      </c>
      <c r="P13882" s="89">
        <v>47.220234285857821</v>
      </c>
    </row>
    <row r="13883" spans="1:16">
      <c r="A13883" s="75" t="s">
        <v>26966</v>
      </c>
      <c r="B13883" s="85">
        <v>13879</v>
      </c>
      <c r="C13883" s="85">
        <v>16829</v>
      </c>
      <c r="D13883" s="85">
        <v>13879</v>
      </c>
      <c r="E13883" s="86" t="s">
        <v>26967</v>
      </c>
      <c r="F13883" s="85" t="s">
        <v>55</v>
      </c>
      <c r="G13883" s="86" t="s">
        <v>18123</v>
      </c>
      <c r="H13883" s="85" t="s">
        <v>1</v>
      </c>
      <c r="I13883" s="85">
        <v>1</v>
      </c>
      <c r="J13883" s="88">
        <v>24.77433641144593</v>
      </c>
      <c r="K13883" s="146">
        <v>22.477826755150051</v>
      </c>
      <c r="L13883" s="147">
        <v>9.3305194306047512E-8</v>
      </c>
      <c r="M13883" s="147">
        <v>2.229816686316791</v>
      </c>
      <c r="N13883" s="87">
        <v>320.50334193973691</v>
      </c>
      <c r="O13883" s="88">
        <v>20.961708005859919</v>
      </c>
      <c r="P13883" s="89">
        <v>65.402463135006172</v>
      </c>
    </row>
    <row r="13884" spans="1:16">
      <c r="A13884" s="75" t="s">
        <v>18124</v>
      </c>
      <c r="B13884" s="85">
        <v>13880</v>
      </c>
      <c r="C13884" s="85">
        <v>11857</v>
      </c>
      <c r="D13884" s="85">
        <v>13880</v>
      </c>
      <c r="E13884" s="86" t="s">
        <v>18125</v>
      </c>
      <c r="F13884" s="85" t="s">
        <v>55</v>
      </c>
      <c r="G13884" s="86" t="s">
        <v>18126</v>
      </c>
      <c r="H13884" s="85" t="s">
        <v>1</v>
      </c>
      <c r="I13884" s="85">
        <v>1</v>
      </c>
      <c r="J13884" s="88">
        <v>3.8465816217344968</v>
      </c>
      <c r="K13884" s="146">
        <v>4.4226584659667445</v>
      </c>
      <c r="L13884" s="147">
        <v>1.6338075938064579E-8</v>
      </c>
      <c r="M13884" s="147">
        <v>0.71886016777644468</v>
      </c>
      <c r="N13884" s="87">
        <v>93.535802768041691</v>
      </c>
      <c r="O13884" s="88">
        <v>3.2595642184919482</v>
      </c>
      <c r="P13884" s="89">
        <v>34.848305376448231</v>
      </c>
    </row>
    <row r="13885" spans="1:16">
      <c r="A13885" s="75" t="s">
        <v>25421</v>
      </c>
      <c r="B13885" s="85">
        <v>13881</v>
      </c>
      <c r="C13885" s="85">
        <v>15675</v>
      </c>
      <c r="D13885" s="85">
        <v>13881</v>
      </c>
      <c r="E13885" s="86" t="s">
        <v>25422</v>
      </c>
      <c r="F13885" s="85" t="s">
        <v>38</v>
      </c>
      <c r="G13885" s="86" t="s">
        <v>18126</v>
      </c>
      <c r="H13885" s="85" t="s">
        <v>1</v>
      </c>
      <c r="I13885" s="85">
        <v>1</v>
      </c>
      <c r="J13885" s="88">
        <v>3.7930238008262851</v>
      </c>
      <c r="K13885" s="146">
        <v>4.3623932860545178</v>
      </c>
      <c r="L13885" s="147">
        <v>1.6018570360924191E-8</v>
      </c>
      <c r="M13885" s="147">
        <v>0.70811973498905412</v>
      </c>
      <c r="N13885" s="87">
        <v>92.380824553576915</v>
      </c>
      <c r="O13885" s="88">
        <v>3.2097884064954818</v>
      </c>
      <c r="P13885" s="89">
        <v>34.745180312110577</v>
      </c>
    </row>
    <row r="13886" spans="1:16">
      <c r="A13886" s="75" t="s">
        <v>25423</v>
      </c>
      <c r="B13886" s="85">
        <v>13882</v>
      </c>
      <c r="C13886" s="85">
        <v>15676</v>
      </c>
      <c r="D13886" s="85">
        <v>13882</v>
      </c>
      <c r="E13886" s="86" t="s">
        <v>25422</v>
      </c>
      <c r="F13886" s="85" t="s">
        <v>11</v>
      </c>
      <c r="G13886" s="86" t="s">
        <v>18126</v>
      </c>
      <c r="H13886" s="85" t="s">
        <v>1</v>
      </c>
      <c r="I13886" s="85">
        <v>1</v>
      </c>
      <c r="J13886" s="88">
        <v>3.539535798460181</v>
      </c>
      <c r="K13886" s="146">
        <v>3.9846619853633967</v>
      </c>
      <c r="L13886" s="147">
        <v>1.4949104665429269E-8</v>
      </c>
      <c r="M13886" s="147">
        <v>0.70098258014282577</v>
      </c>
      <c r="N13886" s="87">
        <v>91.333107497567283</v>
      </c>
      <c r="O13886" s="88">
        <v>2.9886912639827492</v>
      </c>
      <c r="P13886" s="89">
        <v>32.72297796352057</v>
      </c>
    </row>
    <row r="13887" spans="1:16">
      <c r="A13887" s="75" t="s">
        <v>18127</v>
      </c>
      <c r="B13887" s="85">
        <v>13883</v>
      </c>
      <c r="C13887" s="85">
        <v>11858</v>
      </c>
      <c r="D13887" s="85">
        <v>13883</v>
      </c>
      <c r="E13887" s="86" t="s">
        <v>18128</v>
      </c>
      <c r="F13887" s="85" t="s">
        <v>55</v>
      </c>
      <c r="G13887" s="86" t="s">
        <v>18129</v>
      </c>
      <c r="H13887" s="85" t="s">
        <v>260</v>
      </c>
      <c r="I13887" s="85">
        <v>1</v>
      </c>
      <c r="J13887" s="88">
        <v>215.33286865562539</v>
      </c>
      <c r="K13887" s="146">
        <v>906.86547012521294</v>
      </c>
      <c r="L13887" s="147">
        <v>1.089307808622575E-6</v>
      </c>
      <c r="M13887" s="147">
        <v>17.315196080397211</v>
      </c>
      <c r="N13887" s="87">
        <v>2674.511949556786</v>
      </c>
      <c r="O13887" s="88">
        <v>193.0432582782785</v>
      </c>
      <c r="P13887" s="89">
        <v>72.178872975411153</v>
      </c>
    </row>
    <row r="13888" spans="1:16">
      <c r="A13888" s="75" t="s">
        <v>25424</v>
      </c>
      <c r="B13888" s="85">
        <v>13884</v>
      </c>
      <c r="C13888" s="85">
        <v>15677</v>
      </c>
      <c r="D13888" s="85">
        <v>13884</v>
      </c>
      <c r="E13888" s="86" t="s">
        <v>25425</v>
      </c>
      <c r="F13888" s="85" t="s">
        <v>38</v>
      </c>
      <c r="G13888" s="86" t="s">
        <v>18129</v>
      </c>
      <c r="H13888" s="85" t="s">
        <v>260</v>
      </c>
      <c r="I13888" s="85">
        <v>1</v>
      </c>
      <c r="J13888" s="88">
        <v>214.55604113602811</v>
      </c>
      <c r="K13888" s="146">
        <v>906.91039326755288</v>
      </c>
      <c r="L13888" s="147">
        <v>1.085039442804313E-6</v>
      </c>
      <c r="M13888" s="147">
        <v>16.98446920223164</v>
      </c>
      <c r="N13888" s="87">
        <v>2642.4430869187659</v>
      </c>
      <c r="O13888" s="88">
        <v>192.20886135927719</v>
      </c>
      <c r="P13888" s="89">
        <v>72.739073288198355</v>
      </c>
    </row>
    <row r="13889" spans="1:16">
      <c r="A13889" s="75" t="s">
        <v>25426</v>
      </c>
      <c r="B13889" s="85">
        <v>13885</v>
      </c>
      <c r="C13889" s="85">
        <v>15678</v>
      </c>
      <c r="D13889" s="85">
        <v>13885</v>
      </c>
      <c r="E13889" s="86" t="s">
        <v>25425</v>
      </c>
      <c r="F13889" s="85" t="s">
        <v>11</v>
      </c>
      <c r="G13889" s="86" t="s">
        <v>18129</v>
      </c>
      <c r="H13889" s="85" t="s">
        <v>260</v>
      </c>
      <c r="I13889" s="85">
        <v>1</v>
      </c>
      <c r="J13889" s="88">
        <v>209.63696585734041</v>
      </c>
      <c r="K13889" s="146">
        <v>897.3352847505904</v>
      </c>
      <c r="L13889" s="147">
        <v>1.059840221304453E-6</v>
      </c>
      <c r="M13889" s="147">
        <v>16.995257272967969</v>
      </c>
      <c r="N13889" s="87">
        <v>2631.0083410103771</v>
      </c>
      <c r="O13889" s="88">
        <v>188.14254697965711</v>
      </c>
      <c r="P13889" s="89">
        <v>71.50967332448873</v>
      </c>
    </row>
    <row r="13890" spans="1:16">
      <c r="A13890" s="75" t="s">
        <v>18130</v>
      </c>
      <c r="B13890" s="85">
        <v>13886</v>
      </c>
      <c r="C13890" s="85">
        <v>11859</v>
      </c>
      <c r="D13890" s="85">
        <v>13886</v>
      </c>
      <c r="E13890" s="86" t="s">
        <v>18131</v>
      </c>
      <c r="F13890" s="85" t="s">
        <v>55</v>
      </c>
      <c r="G13890" s="86" t="s">
        <v>18132</v>
      </c>
      <c r="H13890" s="85" t="s">
        <v>1</v>
      </c>
      <c r="I13890" s="85">
        <v>1</v>
      </c>
      <c r="J13890" s="88">
        <v>14.919257218002461</v>
      </c>
      <c r="K13890" s="146">
        <v>35.712464588027444</v>
      </c>
      <c r="L13890" s="147">
        <v>1.5157435375077579E-7</v>
      </c>
      <c r="M13890" s="147">
        <v>1.150223853926813</v>
      </c>
      <c r="N13890" s="87">
        <v>176.74738488384861</v>
      </c>
      <c r="O13890" s="88">
        <v>10.26305118564372</v>
      </c>
      <c r="P13890" s="89">
        <v>58.066212365111888</v>
      </c>
    </row>
    <row r="13891" spans="1:16">
      <c r="A13891" s="75" t="s">
        <v>25427</v>
      </c>
      <c r="B13891" s="85">
        <v>13887</v>
      </c>
      <c r="C13891" s="85">
        <v>15679</v>
      </c>
      <c r="D13891" s="85">
        <v>13887</v>
      </c>
      <c r="E13891" s="86" t="s">
        <v>25428</v>
      </c>
      <c r="F13891" s="85" t="s">
        <v>283</v>
      </c>
      <c r="G13891" s="86" t="s">
        <v>18132</v>
      </c>
      <c r="H13891" s="85" t="s">
        <v>1</v>
      </c>
      <c r="I13891" s="85">
        <v>1</v>
      </c>
      <c r="J13891" s="88">
        <v>16.05671338691252</v>
      </c>
      <c r="K13891" s="146">
        <v>36.801941964557884</v>
      </c>
      <c r="L13891" s="147">
        <v>1.5582140447293861E-7</v>
      </c>
      <c r="M13891" s="147">
        <v>1.093614797631892</v>
      </c>
      <c r="N13891" s="87">
        <v>174.74131624178429</v>
      </c>
      <c r="O13891" s="88">
        <v>10.64293455782212</v>
      </c>
      <c r="P13891" s="89">
        <v>60.906800902745928</v>
      </c>
    </row>
    <row r="13892" spans="1:16">
      <c r="A13892" s="75" t="s">
        <v>25429</v>
      </c>
      <c r="B13892" s="85">
        <v>13888</v>
      </c>
      <c r="C13892" s="85">
        <v>15680</v>
      </c>
      <c r="D13892" s="85">
        <v>13888</v>
      </c>
      <c r="E13892" s="86" t="s">
        <v>25428</v>
      </c>
      <c r="F13892" s="85" t="s">
        <v>38</v>
      </c>
      <c r="G13892" s="86" t="s">
        <v>18132</v>
      </c>
      <c r="H13892" s="85" t="s">
        <v>1</v>
      </c>
      <c r="I13892" s="85">
        <v>1</v>
      </c>
      <c r="J13892" s="88">
        <v>12.48108457772425</v>
      </c>
      <c r="K13892" s="146">
        <v>33.304708405540516</v>
      </c>
      <c r="L13892" s="147">
        <v>1.4215856724333979E-7</v>
      </c>
      <c r="M13892" s="147">
        <v>1.242508958268234</v>
      </c>
      <c r="N13892" s="87">
        <v>178.40731520534189</v>
      </c>
      <c r="O13892" s="88">
        <v>9.3550510729551153</v>
      </c>
      <c r="P13892" s="89">
        <v>52.436476958289013</v>
      </c>
    </row>
    <row r="13893" spans="1:16">
      <c r="A13893" s="75" t="s">
        <v>513</v>
      </c>
      <c r="B13893" s="85">
        <v>13889</v>
      </c>
      <c r="C13893" s="85">
        <v>190</v>
      </c>
      <c r="D13893" s="85">
        <v>13889</v>
      </c>
      <c r="E13893" s="86" t="s">
        <v>508</v>
      </c>
      <c r="F13893" s="85" t="s">
        <v>509</v>
      </c>
      <c r="G13893" s="86" t="s">
        <v>514</v>
      </c>
      <c r="H13893" s="85" t="s">
        <v>1</v>
      </c>
      <c r="I13893" s="85">
        <v>1</v>
      </c>
      <c r="J13893" s="88">
        <v>3.6268439031291393E-2</v>
      </c>
      <c r="K13893" s="146">
        <v>9.8303047987996023E-2</v>
      </c>
      <c r="L13893" s="147">
        <v>2.6401430692019091E-10</v>
      </c>
      <c r="M13893" s="147">
        <v>1.4638338474382529E-3</v>
      </c>
      <c r="N13893" s="87">
        <v>0.41639433783047969</v>
      </c>
      <c r="O13893" s="88">
        <v>3.0921437547700339E-2</v>
      </c>
      <c r="P13893" s="89">
        <v>74.259985639595598</v>
      </c>
    </row>
    <row r="13894" spans="1:16">
      <c r="A13894" s="75" t="s">
        <v>517</v>
      </c>
      <c r="B13894" s="85">
        <v>13890</v>
      </c>
      <c r="C13894" s="85">
        <v>193</v>
      </c>
      <c r="D13894" s="85">
        <v>13890</v>
      </c>
      <c r="E13894" s="86" t="s">
        <v>508</v>
      </c>
      <c r="F13894" s="85" t="s">
        <v>38</v>
      </c>
      <c r="G13894" s="86" t="s">
        <v>514</v>
      </c>
      <c r="H13894" s="85" t="s">
        <v>1</v>
      </c>
      <c r="I13894" s="85">
        <v>1</v>
      </c>
      <c r="J13894" s="88">
        <v>1.09530159760201</v>
      </c>
      <c r="K13894" s="146">
        <v>1.4949150004174532</v>
      </c>
      <c r="L13894" s="147">
        <v>4.6890530069408322E-9</v>
      </c>
      <c r="M13894" s="147">
        <v>4.9635890075689713E-2</v>
      </c>
      <c r="N13894" s="87">
        <v>14.155863809661071</v>
      </c>
      <c r="O13894" s="88">
        <v>0.96881077062979559</v>
      </c>
      <c r="P13894" s="89">
        <v>68.438830978905244</v>
      </c>
    </row>
    <row r="13895" spans="1:16">
      <c r="A13895" s="75" t="s">
        <v>520</v>
      </c>
      <c r="B13895" s="85">
        <v>13891</v>
      </c>
      <c r="C13895" s="85">
        <v>196</v>
      </c>
      <c r="D13895" s="85">
        <v>13891</v>
      </c>
      <c r="E13895" s="86" t="s">
        <v>508</v>
      </c>
      <c r="F13895" s="85" t="s">
        <v>11</v>
      </c>
      <c r="G13895" s="86" t="s">
        <v>514</v>
      </c>
      <c r="H13895" s="85" t="s">
        <v>1</v>
      </c>
      <c r="I13895" s="85">
        <v>1</v>
      </c>
      <c r="J13895" s="88">
        <v>0.4980574600107428</v>
      </c>
      <c r="K13895" s="146">
        <v>0.63833803291869051</v>
      </c>
      <c r="L13895" s="147">
        <v>2.3594508222054762E-9</v>
      </c>
      <c r="M13895" s="147">
        <v>2.912130778537448E-2</v>
      </c>
      <c r="N13895" s="87">
        <v>12.04784048838575</v>
      </c>
      <c r="O13895" s="88">
        <v>0.45500589567685529</v>
      </c>
      <c r="P13895" s="89">
        <v>37.766593616132781</v>
      </c>
    </row>
    <row r="13896" spans="1:16">
      <c r="A13896" s="75" t="s">
        <v>18133</v>
      </c>
      <c r="B13896" s="85">
        <v>13892</v>
      </c>
      <c r="C13896" s="85">
        <v>11860</v>
      </c>
      <c r="D13896" s="85">
        <v>13892</v>
      </c>
      <c r="E13896" s="86" t="s">
        <v>18134</v>
      </c>
      <c r="F13896" s="85" t="s">
        <v>38</v>
      </c>
      <c r="G13896" s="86" t="s">
        <v>514</v>
      </c>
      <c r="H13896" s="85" t="s">
        <v>1</v>
      </c>
      <c r="I13896" s="85">
        <v>1</v>
      </c>
      <c r="J13896" s="88">
        <v>1.0940249429739921</v>
      </c>
      <c r="K13896" s="146">
        <v>1.4929262612799326</v>
      </c>
      <c r="L13896" s="147">
        <v>4.688345735875497E-9</v>
      </c>
      <c r="M13896" s="147">
        <v>4.9970247573055793E-2</v>
      </c>
      <c r="N13896" s="87">
        <v>14.14678436714437</v>
      </c>
      <c r="O13896" s="88">
        <v>0.96778504800525633</v>
      </c>
      <c r="P13896" s="89">
        <v>68.410249487715248</v>
      </c>
    </row>
    <row r="13897" spans="1:16">
      <c r="A13897" s="75" t="s">
        <v>18135</v>
      </c>
      <c r="B13897" s="85">
        <v>13893</v>
      </c>
      <c r="C13897" s="85">
        <v>11861</v>
      </c>
      <c r="D13897" s="85">
        <v>13893</v>
      </c>
      <c r="E13897" s="86" t="s">
        <v>18134</v>
      </c>
      <c r="F13897" s="85" t="s">
        <v>11</v>
      </c>
      <c r="G13897" s="86" t="s">
        <v>514</v>
      </c>
      <c r="H13897" s="85" t="s">
        <v>1</v>
      </c>
      <c r="I13897" s="85">
        <v>1</v>
      </c>
      <c r="J13897" s="88">
        <v>0.50257597130729004</v>
      </c>
      <c r="K13897" s="146">
        <v>0.64378245995955219</v>
      </c>
      <c r="L13897" s="147">
        <v>2.382240416073504E-9</v>
      </c>
      <c r="M13897" s="147">
        <v>2.9708298938192601E-2</v>
      </c>
      <c r="N13897" s="87">
        <v>12.117857049504041</v>
      </c>
      <c r="O13897" s="88">
        <v>0.45906834379243239</v>
      </c>
      <c r="P13897" s="89">
        <v>37.883624300653153</v>
      </c>
    </row>
    <row r="13898" spans="1:16">
      <c r="A13898" s="75" t="s">
        <v>18136</v>
      </c>
      <c r="B13898" s="85">
        <v>13894</v>
      </c>
      <c r="C13898" s="85">
        <v>11862</v>
      </c>
      <c r="D13898" s="85">
        <v>13894</v>
      </c>
      <c r="E13898" s="86" t="s">
        <v>18137</v>
      </c>
      <c r="F13898" s="85" t="s">
        <v>38</v>
      </c>
      <c r="G13898" s="86" t="s">
        <v>18138</v>
      </c>
      <c r="H13898" s="85" t="s">
        <v>1</v>
      </c>
      <c r="I13898" s="85">
        <v>1</v>
      </c>
      <c r="J13898" s="88">
        <v>11.532695422194861</v>
      </c>
      <c r="K13898" s="146">
        <v>15.595773549477622</v>
      </c>
      <c r="L13898" s="147">
        <v>4.9570031539425752E-8</v>
      </c>
      <c r="M13898" s="147">
        <v>0.52448247753902832</v>
      </c>
      <c r="N13898" s="87">
        <v>149.05324225116561</v>
      </c>
      <c r="O13898" s="88">
        <v>10.20110802125795</v>
      </c>
      <c r="P13898" s="89">
        <v>68.439356750578682</v>
      </c>
    </row>
    <row r="13899" spans="1:16">
      <c r="A13899" s="75" t="s">
        <v>18139</v>
      </c>
      <c r="B13899" s="85">
        <v>13895</v>
      </c>
      <c r="C13899" s="85">
        <v>11863</v>
      </c>
      <c r="D13899" s="85">
        <v>13895</v>
      </c>
      <c r="E13899" s="86" t="s">
        <v>18137</v>
      </c>
      <c r="F13899" s="85" t="s">
        <v>11</v>
      </c>
      <c r="G13899" s="86" t="s">
        <v>18138</v>
      </c>
      <c r="H13899" s="85" t="s">
        <v>1</v>
      </c>
      <c r="I13899" s="85">
        <v>1</v>
      </c>
      <c r="J13899" s="88">
        <v>5.3168527700991808</v>
      </c>
      <c r="K13899" s="146">
        <v>6.6683426272929553</v>
      </c>
      <c r="L13899" s="147">
        <v>2.5350173265805921E-8</v>
      </c>
      <c r="M13899" s="147">
        <v>0.31213141121596222</v>
      </c>
      <c r="N13899" s="87">
        <v>128.10563140706779</v>
      </c>
      <c r="O13899" s="88">
        <v>4.85631796147171</v>
      </c>
      <c r="P13899" s="89">
        <v>37.908700094848285</v>
      </c>
    </row>
    <row r="13900" spans="1:16">
      <c r="A13900" s="75" t="s">
        <v>25451</v>
      </c>
      <c r="B13900" s="85">
        <v>13896</v>
      </c>
      <c r="C13900" s="85">
        <v>15699</v>
      </c>
      <c r="D13900" s="85">
        <v>13896</v>
      </c>
      <c r="E13900" s="86" t="s">
        <v>25452</v>
      </c>
      <c r="F13900" s="85" t="s">
        <v>38</v>
      </c>
      <c r="G13900" s="86" t="s">
        <v>18138</v>
      </c>
      <c r="H13900" s="85" t="s">
        <v>1</v>
      </c>
      <c r="I13900" s="85">
        <v>1</v>
      </c>
      <c r="J13900" s="88">
        <v>11.527975908298901</v>
      </c>
      <c r="K13900" s="146">
        <v>15.589854773575063</v>
      </c>
      <c r="L13900" s="147">
        <v>4.9545684564025109E-8</v>
      </c>
      <c r="M13900" s="147">
        <v>0.52387537337178447</v>
      </c>
      <c r="N13900" s="87">
        <v>148.9845298193521</v>
      </c>
      <c r="O13900" s="88">
        <v>10.19682348286517</v>
      </c>
      <c r="P13900" s="89">
        <v>68.442163056990566</v>
      </c>
    </row>
    <row r="13901" spans="1:16">
      <c r="A13901" s="75" t="s">
        <v>25453</v>
      </c>
      <c r="B13901" s="85">
        <v>13897</v>
      </c>
      <c r="C13901" s="85">
        <v>15700</v>
      </c>
      <c r="D13901" s="85">
        <v>13897</v>
      </c>
      <c r="E13901" s="86" t="s">
        <v>25452</v>
      </c>
      <c r="F13901" s="85" t="s">
        <v>11</v>
      </c>
      <c r="G13901" s="86" t="s">
        <v>18138</v>
      </c>
      <c r="H13901" s="85" t="s">
        <v>1</v>
      </c>
      <c r="I13901" s="85">
        <v>1</v>
      </c>
      <c r="J13901" s="88">
        <v>5.3123342588026166</v>
      </c>
      <c r="K13901" s="146">
        <v>6.6628982002520738</v>
      </c>
      <c r="L13901" s="147">
        <v>2.5327383671937941E-8</v>
      </c>
      <c r="M13901" s="147">
        <v>0.31154442006314392</v>
      </c>
      <c r="N13901" s="87">
        <v>128.03561484594951</v>
      </c>
      <c r="O13901" s="88">
        <v>4.8522555133561038</v>
      </c>
      <c r="P13901" s="89">
        <v>37.897701504337391</v>
      </c>
    </row>
    <row r="13902" spans="1:16">
      <c r="A13902" s="75" t="s">
        <v>18152</v>
      </c>
      <c r="B13902" s="85">
        <v>13898</v>
      </c>
      <c r="C13902" s="85">
        <v>11869</v>
      </c>
      <c r="D13902" s="85">
        <v>13898</v>
      </c>
      <c r="E13902" s="86" t="s">
        <v>18153</v>
      </c>
      <c r="F13902" s="85" t="s">
        <v>55</v>
      </c>
      <c r="G13902" s="86" t="s">
        <v>18154</v>
      </c>
      <c r="H13902" s="85" t="s">
        <v>260</v>
      </c>
      <c r="I13902" s="85">
        <v>1</v>
      </c>
      <c r="J13902" s="88">
        <v>6783546.3544318182</v>
      </c>
      <c r="K13902" s="146">
        <v>19175772.973243698</v>
      </c>
      <c r="L13902" s="147">
        <v>3.8459094487683851E-2</v>
      </c>
      <c r="M13902" s="147">
        <v>585431.60467607575</v>
      </c>
      <c r="N13902" s="87">
        <v>78658722.961541325</v>
      </c>
      <c r="O13902" s="88">
        <v>6099477.5590745304</v>
      </c>
      <c r="P13902" s="89">
        <v>77.543561977948116</v>
      </c>
    </row>
    <row r="13903" spans="1:16">
      <c r="A13903" s="75" t="s">
        <v>25463</v>
      </c>
      <c r="B13903" s="85">
        <v>13899</v>
      </c>
      <c r="C13903" s="85">
        <v>15707</v>
      </c>
      <c r="D13903" s="85">
        <v>13899</v>
      </c>
      <c r="E13903" s="86" t="s">
        <v>25464</v>
      </c>
      <c r="F13903" s="85" t="s">
        <v>38</v>
      </c>
      <c r="G13903" s="86" t="s">
        <v>18154</v>
      </c>
      <c r="H13903" s="85" t="s">
        <v>260</v>
      </c>
      <c r="I13903" s="85">
        <v>1</v>
      </c>
      <c r="J13903" s="88">
        <v>6774826.6045103772</v>
      </c>
      <c r="K13903" s="146">
        <v>19174938.202261835</v>
      </c>
      <c r="L13903" s="147">
        <v>3.8434706267326257E-2</v>
      </c>
      <c r="M13903" s="147">
        <v>585411.56048858131</v>
      </c>
      <c r="N13903" s="87">
        <v>78656331.65177466</v>
      </c>
      <c r="O13903" s="88">
        <v>6090028.8712628698</v>
      </c>
      <c r="P13903" s="89">
        <v>77.425793237148326</v>
      </c>
    </row>
    <row r="13904" spans="1:16">
      <c r="A13904" s="75" t="s">
        <v>25465</v>
      </c>
      <c r="B13904" s="85">
        <v>13900</v>
      </c>
      <c r="C13904" s="85">
        <v>15708</v>
      </c>
      <c r="D13904" s="85">
        <v>13900</v>
      </c>
      <c r="E13904" s="86" t="s">
        <v>25464</v>
      </c>
      <c r="F13904" s="85" t="s">
        <v>11</v>
      </c>
      <c r="G13904" s="86" t="s">
        <v>18154</v>
      </c>
      <c r="H13904" s="85" t="s">
        <v>260</v>
      </c>
      <c r="I13904" s="85">
        <v>1</v>
      </c>
      <c r="J13904" s="88">
        <v>6801202.7438197462</v>
      </c>
      <c r="K13904" s="146">
        <v>19177463.278772838</v>
      </c>
      <c r="L13904" s="147">
        <v>3.8508477545568513E-2</v>
      </c>
      <c r="M13904" s="147">
        <v>585472.1916175083</v>
      </c>
      <c r="N13904" s="87">
        <v>78663565.06100148</v>
      </c>
      <c r="O13904" s="88">
        <v>6118609.9553829702</v>
      </c>
      <c r="P13904" s="89">
        <v>77.782006836813864</v>
      </c>
    </row>
    <row r="13905" spans="1:16">
      <c r="A13905" s="75" t="s">
        <v>18155</v>
      </c>
      <c r="B13905" s="85">
        <v>13901</v>
      </c>
      <c r="C13905" s="85">
        <v>11870</v>
      </c>
      <c r="D13905" s="85">
        <v>13901</v>
      </c>
      <c r="E13905" s="86" t="s">
        <v>18156</v>
      </c>
      <c r="F13905" s="85" t="s">
        <v>55</v>
      </c>
      <c r="G13905" s="86" t="s">
        <v>18157</v>
      </c>
      <c r="H13905" s="85" t="s">
        <v>1</v>
      </c>
      <c r="I13905" s="85">
        <v>1</v>
      </c>
      <c r="J13905" s="88">
        <v>3.1131190920211842</v>
      </c>
      <c r="K13905" s="146">
        <v>3.4232875598220662</v>
      </c>
      <c r="L13905" s="147">
        <v>1.352547607349619E-8</v>
      </c>
      <c r="M13905" s="147">
        <v>0.71369142670835128</v>
      </c>
      <c r="N13905" s="87">
        <v>93.583347561768576</v>
      </c>
      <c r="O13905" s="88">
        <v>2.618713134797618</v>
      </c>
      <c r="P13905" s="89">
        <v>27.982682849308926</v>
      </c>
    </row>
    <row r="13906" spans="1:16">
      <c r="A13906" s="75" t="s">
        <v>25466</v>
      </c>
      <c r="B13906" s="85">
        <v>13902</v>
      </c>
      <c r="C13906" s="85">
        <v>15709</v>
      </c>
      <c r="D13906" s="85">
        <v>13902</v>
      </c>
      <c r="E13906" s="86" t="s">
        <v>25467</v>
      </c>
      <c r="F13906" s="85" t="s">
        <v>38</v>
      </c>
      <c r="G13906" s="86" t="s">
        <v>18157</v>
      </c>
      <c r="H13906" s="85" t="s">
        <v>1</v>
      </c>
      <c r="I13906" s="85">
        <v>1</v>
      </c>
      <c r="J13906" s="88">
        <v>3.0865030932865429</v>
      </c>
      <c r="K13906" s="146">
        <v>3.4116520887852717</v>
      </c>
      <c r="L13906" s="147">
        <v>1.337150954106396E-8</v>
      </c>
      <c r="M13906" s="147">
        <v>0.70418085720769941</v>
      </c>
      <c r="N13906" s="87">
        <v>92.509264598740231</v>
      </c>
      <c r="O13906" s="88">
        <v>2.590838669756613</v>
      </c>
      <c r="P13906" s="89">
        <v>28.006261653839744</v>
      </c>
    </row>
    <row r="13907" spans="1:16">
      <c r="A13907" s="75" t="s">
        <v>25468</v>
      </c>
      <c r="B13907" s="85">
        <v>13903</v>
      </c>
      <c r="C13907" s="85">
        <v>15710</v>
      </c>
      <c r="D13907" s="85">
        <v>13903</v>
      </c>
      <c r="E13907" s="86" t="s">
        <v>25467</v>
      </c>
      <c r="F13907" s="85" t="s">
        <v>11</v>
      </c>
      <c r="G13907" s="86" t="s">
        <v>18157</v>
      </c>
      <c r="H13907" s="85" t="s">
        <v>1</v>
      </c>
      <c r="I13907" s="85">
        <v>1</v>
      </c>
      <c r="J13907" s="88">
        <v>2.9080162405472452</v>
      </c>
      <c r="K13907" s="146">
        <v>3.1205406823783375</v>
      </c>
      <c r="L13907" s="147">
        <v>1.2522795076765751E-8</v>
      </c>
      <c r="M13907" s="147">
        <v>0.69851813903977089</v>
      </c>
      <c r="N13907" s="87">
        <v>91.920861681107581</v>
      </c>
      <c r="O13907" s="88">
        <v>2.4403940221681948</v>
      </c>
      <c r="P13907" s="89">
        <v>26.548859285440823</v>
      </c>
    </row>
    <row r="13908" spans="1:16">
      <c r="A13908" s="75" t="s">
        <v>18158</v>
      </c>
      <c r="B13908" s="85">
        <v>13904</v>
      </c>
      <c r="C13908" s="85">
        <v>11871</v>
      </c>
      <c r="D13908" s="85">
        <v>13904</v>
      </c>
      <c r="E13908" s="86" t="s">
        <v>18159</v>
      </c>
      <c r="F13908" s="85" t="s">
        <v>55</v>
      </c>
      <c r="G13908" s="86" t="s">
        <v>18160</v>
      </c>
      <c r="H13908" s="85" t="s">
        <v>260</v>
      </c>
      <c r="I13908" s="85">
        <v>1</v>
      </c>
      <c r="J13908" s="88">
        <v>193051586.71461111</v>
      </c>
      <c r="K13908" s="146">
        <v>524432202.9905045</v>
      </c>
      <c r="L13908" s="147">
        <v>1.3805481523864389</v>
      </c>
      <c r="M13908" s="147">
        <v>18152613.221080739</v>
      </c>
      <c r="N13908" s="87">
        <v>2347006176.00173</v>
      </c>
      <c r="O13908" s="88">
        <v>172103470.70541421</v>
      </c>
      <c r="P13908" s="89">
        <v>73.328938144765814</v>
      </c>
    </row>
    <row r="13909" spans="1:16">
      <c r="A13909" s="75" t="s">
        <v>25469</v>
      </c>
      <c r="B13909" s="85">
        <v>13905</v>
      </c>
      <c r="C13909" s="85">
        <v>15711</v>
      </c>
      <c r="D13909" s="85">
        <v>13905</v>
      </c>
      <c r="E13909" s="86" t="s">
        <v>25470</v>
      </c>
      <c r="F13909" s="85" t="s">
        <v>38</v>
      </c>
      <c r="G13909" s="86" t="s">
        <v>18160</v>
      </c>
      <c r="H13909" s="85" t="s">
        <v>260</v>
      </c>
      <c r="I13909" s="85">
        <v>1</v>
      </c>
      <c r="J13909" s="88">
        <v>193051586.71461111</v>
      </c>
      <c r="K13909" s="146">
        <v>524432202.9905045</v>
      </c>
      <c r="L13909" s="147">
        <v>1.3805481523864389</v>
      </c>
      <c r="M13909" s="147">
        <v>18152613.221080739</v>
      </c>
      <c r="N13909" s="87">
        <v>2347006176.00173</v>
      </c>
      <c r="O13909" s="88">
        <v>172103470.70541421</v>
      </c>
      <c r="P13909" s="89">
        <v>73.328938144765814</v>
      </c>
    </row>
    <row r="13910" spans="1:16">
      <c r="A13910" s="75" t="s">
        <v>25471</v>
      </c>
      <c r="B13910" s="85">
        <v>13906</v>
      </c>
      <c r="C13910" s="85">
        <v>15712</v>
      </c>
      <c r="D13910" s="85">
        <v>13906</v>
      </c>
      <c r="E13910" s="86" t="s">
        <v>25470</v>
      </c>
      <c r="F13910" s="85" t="s">
        <v>11</v>
      </c>
      <c r="G13910" s="86" t="s">
        <v>18160</v>
      </c>
      <c r="H13910" s="85" t="s">
        <v>260</v>
      </c>
      <c r="I13910" s="85">
        <v>1</v>
      </c>
      <c r="J13910" s="88">
        <v>190971534.4473421</v>
      </c>
      <c r="K13910" s="146">
        <v>520518839.43351024</v>
      </c>
      <c r="L13910" s="147">
        <v>1.360643900562579</v>
      </c>
      <c r="M13910" s="147">
        <v>17992987.409957021</v>
      </c>
      <c r="N13910" s="87">
        <v>2327888912.9851608</v>
      </c>
      <c r="O13910" s="88">
        <v>170538022.15170619</v>
      </c>
      <c r="P13910" s="89">
        <v>73.25865989585273</v>
      </c>
    </row>
    <row r="13911" spans="1:16">
      <c r="A13911" s="75" t="s">
        <v>18161</v>
      </c>
      <c r="B13911" s="85">
        <v>13907</v>
      </c>
      <c r="C13911" s="85">
        <v>11872</v>
      </c>
      <c r="D13911" s="85">
        <v>13907</v>
      </c>
      <c r="E13911" s="86" t="s">
        <v>18162</v>
      </c>
      <c r="F13911" s="85" t="s">
        <v>55</v>
      </c>
      <c r="G13911" s="86" t="s">
        <v>18163</v>
      </c>
      <c r="H13911" s="85" t="s">
        <v>260</v>
      </c>
      <c r="I13911" s="85">
        <v>1</v>
      </c>
      <c r="J13911" s="88">
        <v>2865341.3216421078</v>
      </c>
      <c r="K13911" s="146">
        <v>7327098.7412616862</v>
      </c>
      <c r="L13911" s="147">
        <v>1.6442736527864231E-2</v>
      </c>
      <c r="M13911" s="147">
        <v>252843.89609347249</v>
      </c>
      <c r="N13911" s="87">
        <v>32874742.401451182</v>
      </c>
      <c r="O13911" s="88">
        <v>2578300.015943808</v>
      </c>
      <c r="P13911" s="89">
        <v>78.427991448839308</v>
      </c>
    </row>
    <row r="13912" spans="1:16">
      <c r="A13912" s="75" t="s">
        <v>25494</v>
      </c>
      <c r="B13912" s="85">
        <v>13908</v>
      </c>
      <c r="C13912" s="85">
        <v>15728</v>
      </c>
      <c r="D13912" s="85">
        <v>13908</v>
      </c>
      <c r="E13912" s="86" t="s">
        <v>25495</v>
      </c>
      <c r="F13912" s="85" t="s">
        <v>38</v>
      </c>
      <c r="G13912" s="86" t="s">
        <v>18163</v>
      </c>
      <c r="H13912" s="85" t="s">
        <v>260</v>
      </c>
      <c r="I13912" s="85">
        <v>1</v>
      </c>
      <c r="J13912" s="88">
        <v>2862850.904234522</v>
      </c>
      <c r="K13912" s="146">
        <v>7327848.3824130949</v>
      </c>
      <c r="L13912" s="147">
        <v>1.6438016053886329E-2</v>
      </c>
      <c r="M13912" s="147">
        <v>252936.09859484501</v>
      </c>
      <c r="N13912" s="87">
        <v>32885932.13889274</v>
      </c>
      <c r="O13912" s="88">
        <v>2575401.42794115</v>
      </c>
      <c r="P13912" s="89">
        <v>78.313164944329998</v>
      </c>
    </row>
    <row r="13913" spans="1:16">
      <c r="A13913" s="75" t="s">
        <v>25496</v>
      </c>
      <c r="B13913" s="85">
        <v>13909</v>
      </c>
      <c r="C13913" s="85">
        <v>15729</v>
      </c>
      <c r="D13913" s="85">
        <v>13909</v>
      </c>
      <c r="E13913" s="86" t="s">
        <v>25495</v>
      </c>
      <c r="F13913" s="85" t="s">
        <v>11</v>
      </c>
      <c r="G13913" s="86" t="s">
        <v>18163</v>
      </c>
      <c r="H13913" s="85" t="s">
        <v>260</v>
      </c>
      <c r="I13913" s="85">
        <v>1</v>
      </c>
      <c r="J13913" s="88">
        <v>2870384.1015268522</v>
      </c>
      <c r="K13913" s="146">
        <v>7325580.8128584502</v>
      </c>
      <c r="L13913" s="147">
        <v>1.645229488990832E-2</v>
      </c>
      <c r="M13913" s="147">
        <v>252657.19770394929</v>
      </c>
      <c r="N13913" s="87">
        <v>32852084.600107059</v>
      </c>
      <c r="O13913" s="88">
        <v>2584169.2895962638</v>
      </c>
      <c r="P13913" s="89">
        <v>78.660740134214876</v>
      </c>
    </row>
    <row r="13914" spans="1:16">
      <c r="A13914" s="75" t="s">
        <v>18164</v>
      </c>
      <c r="B13914" s="85">
        <v>13910</v>
      </c>
      <c r="C13914" s="85">
        <v>11873</v>
      </c>
      <c r="D13914" s="85">
        <v>13910</v>
      </c>
      <c r="E13914" s="86" t="s">
        <v>18165</v>
      </c>
      <c r="F13914" s="85" t="s">
        <v>55</v>
      </c>
      <c r="G13914" s="86" t="s">
        <v>18166</v>
      </c>
      <c r="H13914" s="85" t="s">
        <v>1</v>
      </c>
      <c r="I13914" s="85">
        <v>1</v>
      </c>
      <c r="J13914" s="88">
        <v>1.078137526567909</v>
      </c>
      <c r="K13914" s="146">
        <v>1.4648476125501191</v>
      </c>
      <c r="L13914" s="147">
        <v>5.725000317689753E-9</v>
      </c>
      <c r="M13914" s="147">
        <v>0.11637485720885039</v>
      </c>
      <c r="N13914" s="87">
        <v>14.986610194942109</v>
      </c>
      <c r="O13914" s="88">
        <v>0.97405562449303018</v>
      </c>
      <c r="P13914" s="89">
        <v>64.995059711486192</v>
      </c>
    </row>
    <row r="13915" spans="1:16">
      <c r="A13915" s="75" t="s">
        <v>25472</v>
      </c>
      <c r="B13915" s="85">
        <v>13911</v>
      </c>
      <c r="C13915" s="85">
        <v>15713</v>
      </c>
      <c r="D13915" s="85">
        <v>13911</v>
      </c>
      <c r="E13915" s="86" t="s">
        <v>25473</v>
      </c>
      <c r="F13915" s="85" t="s">
        <v>32</v>
      </c>
      <c r="G13915" s="86" t="s">
        <v>18166</v>
      </c>
      <c r="H13915" s="85" t="s">
        <v>1</v>
      </c>
      <c r="I13915" s="85">
        <v>1</v>
      </c>
      <c r="J13915" s="88">
        <v>0.76426389759840563</v>
      </c>
      <c r="K13915" s="146">
        <v>0.75739403358818558</v>
      </c>
      <c r="L13915" s="147">
        <v>3.588472253272255E-9</v>
      </c>
      <c r="M13915" s="147">
        <v>7.268080609217982E-2</v>
      </c>
      <c r="N13915" s="87">
        <v>10.705455648878869</v>
      </c>
      <c r="O13915" s="88">
        <v>0.69236247080429958</v>
      </c>
      <c r="P13915" s="89">
        <v>64.67379750219294</v>
      </c>
    </row>
    <row r="13916" spans="1:16">
      <c r="A13916" s="75" t="s">
        <v>25474</v>
      </c>
      <c r="B13916" s="85">
        <v>13912</v>
      </c>
      <c r="C13916" s="85">
        <v>15714</v>
      </c>
      <c r="D13916" s="85">
        <v>13912</v>
      </c>
      <c r="E13916" s="86" t="s">
        <v>25473</v>
      </c>
      <c r="F13916" s="85" t="s">
        <v>429</v>
      </c>
      <c r="G13916" s="86" t="s">
        <v>18166</v>
      </c>
      <c r="H13916" s="85" t="s">
        <v>1</v>
      </c>
      <c r="I13916" s="85">
        <v>1</v>
      </c>
      <c r="J13916" s="88">
        <v>0.55746948070833446</v>
      </c>
      <c r="K13916" s="146">
        <v>0.58487229163364995</v>
      </c>
      <c r="L13916" s="147">
        <v>2.8620172757067621E-9</v>
      </c>
      <c r="M13916" s="147">
        <v>5.6336754808383543E-2</v>
      </c>
      <c r="N13916" s="87">
        <v>8.0888841585242002</v>
      </c>
      <c r="O13916" s="88">
        <v>0.50449570858829451</v>
      </c>
      <c r="P13916" s="89">
        <v>62.369011436101303</v>
      </c>
    </row>
    <row r="13917" spans="1:16">
      <c r="A13917" s="75" t="s">
        <v>25475</v>
      </c>
      <c r="B13917" s="85">
        <v>13913</v>
      </c>
      <c r="C13917" s="85">
        <v>15715</v>
      </c>
      <c r="D13917" s="85">
        <v>13913</v>
      </c>
      <c r="E13917" s="86" t="s">
        <v>25473</v>
      </c>
      <c r="F13917" s="85" t="s">
        <v>38</v>
      </c>
      <c r="G13917" s="86" t="s">
        <v>18166</v>
      </c>
      <c r="H13917" s="85" t="s">
        <v>1</v>
      </c>
      <c r="I13917" s="85">
        <v>1</v>
      </c>
      <c r="J13917" s="88">
        <v>1.0816923337515441</v>
      </c>
      <c r="K13917" s="146">
        <v>1.509771278274556</v>
      </c>
      <c r="L13917" s="147">
        <v>5.770651120776372E-9</v>
      </c>
      <c r="M13917" s="147">
        <v>0.1116396343077565</v>
      </c>
      <c r="N13917" s="87">
        <v>14.46046759860031</v>
      </c>
      <c r="O13917" s="88">
        <v>0.97578538828960271</v>
      </c>
      <c r="P13917" s="89">
        <v>67.479518323740308</v>
      </c>
    </row>
    <row r="13918" spans="1:16">
      <c r="A13918" s="75" t="s">
        <v>25476</v>
      </c>
      <c r="B13918" s="85">
        <v>13914</v>
      </c>
      <c r="C13918" s="85">
        <v>15716</v>
      </c>
      <c r="D13918" s="85">
        <v>13914</v>
      </c>
      <c r="E13918" s="86" t="s">
        <v>25473</v>
      </c>
      <c r="F13918" s="85" t="s">
        <v>25477</v>
      </c>
      <c r="G13918" s="86" t="s">
        <v>18166</v>
      </c>
      <c r="H13918" s="85" t="s">
        <v>1</v>
      </c>
      <c r="I13918" s="85">
        <v>1</v>
      </c>
      <c r="J13918" s="88">
        <v>0.94906000069921526</v>
      </c>
      <c r="K13918" s="146">
        <v>1.3067045854942021</v>
      </c>
      <c r="L13918" s="147">
        <v>5.1348884336270651E-9</v>
      </c>
      <c r="M13918" s="147">
        <v>0.1076244586547874</v>
      </c>
      <c r="N13918" s="87">
        <v>14.09452035250477</v>
      </c>
      <c r="O13918" s="88">
        <v>0.85976680642683578</v>
      </c>
      <c r="P13918" s="89">
        <v>61.000075555891101</v>
      </c>
    </row>
    <row r="13919" spans="1:16">
      <c r="A13919" s="75" t="s">
        <v>25478</v>
      </c>
      <c r="B13919" s="85">
        <v>13915</v>
      </c>
      <c r="C13919" s="85">
        <v>15717</v>
      </c>
      <c r="D13919" s="85">
        <v>13915</v>
      </c>
      <c r="E13919" s="86" t="s">
        <v>25479</v>
      </c>
      <c r="F13919" s="85" t="s">
        <v>55</v>
      </c>
      <c r="G13919" s="86" t="s">
        <v>18166</v>
      </c>
      <c r="H13919" s="85" t="s">
        <v>1</v>
      </c>
      <c r="I13919" s="85">
        <v>1</v>
      </c>
      <c r="J13919" s="88">
        <v>1.296675499159879</v>
      </c>
      <c r="K13919" s="146">
        <v>1.7066862381675709</v>
      </c>
      <c r="L13919" s="147">
        <v>6.6154003351626068E-9</v>
      </c>
      <c r="M13919" s="147">
        <v>0.1211810465243508</v>
      </c>
      <c r="N13919" s="87">
        <v>16.210633955649151</v>
      </c>
      <c r="O13919" s="88">
        <v>1.1822302223841701</v>
      </c>
      <c r="P13919" s="89">
        <v>72.929302186370165</v>
      </c>
    </row>
    <row r="13920" spans="1:16">
      <c r="A13920" s="75" t="s">
        <v>18167</v>
      </c>
      <c r="B13920" s="85">
        <v>13916</v>
      </c>
      <c r="C13920" s="85">
        <v>11874</v>
      </c>
      <c r="D13920" s="85">
        <v>13916</v>
      </c>
      <c r="E13920" s="86" t="s">
        <v>18168</v>
      </c>
      <c r="F13920" s="85" t="s">
        <v>55</v>
      </c>
      <c r="G13920" s="86" t="s">
        <v>18169</v>
      </c>
      <c r="H13920" s="85" t="s">
        <v>1</v>
      </c>
      <c r="I13920" s="85">
        <v>1</v>
      </c>
      <c r="J13920" s="88">
        <v>1.049561110658735</v>
      </c>
      <c r="K13920" s="146">
        <v>1.4380928183968757</v>
      </c>
      <c r="L13920" s="147">
        <v>5.6089803930466763E-9</v>
      </c>
      <c r="M13920" s="147">
        <v>0.1154281047583377</v>
      </c>
      <c r="N13920" s="87">
        <v>14.81967717556685</v>
      </c>
      <c r="O13920" s="88">
        <v>0.94658124369598562</v>
      </c>
      <c r="P13920" s="89">
        <v>63.873270144953686</v>
      </c>
    </row>
    <row r="13921" spans="1:16">
      <c r="A13921" s="75" t="s">
        <v>25480</v>
      </c>
      <c r="B13921" s="85">
        <v>13917</v>
      </c>
      <c r="C13921" s="85">
        <v>15718</v>
      </c>
      <c r="D13921" s="85">
        <v>13917</v>
      </c>
      <c r="E13921" s="86" t="s">
        <v>25481</v>
      </c>
      <c r="F13921" s="85" t="s">
        <v>32</v>
      </c>
      <c r="G13921" s="86" t="s">
        <v>18169</v>
      </c>
      <c r="H13921" s="85" t="s">
        <v>1</v>
      </c>
      <c r="I13921" s="85">
        <v>1</v>
      </c>
      <c r="J13921" s="88">
        <v>0.51092908633092138</v>
      </c>
      <c r="K13921" s="146">
        <v>0.51967377647842594</v>
      </c>
      <c r="L13921" s="147">
        <v>2.5172932167896549E-9</v>
      </c>
      <c r="M13921" s="147">
        <v>5.5256451948088071E-2</v>
      </c>
      <c r="N13921" s="87">
        <v>8.1982710512894172</v>
      </c>
      <c r="O13921" s="88">
        <v>0.45652206342729068</v>
      </c>
      <c r="P13921" s="89">
        <v>55.685163441319652</v>
      </c>
    </row>
    <row r="13922" spans="1:16">
      <c r="A13922" s="75" t="s">
        <v>25482</v>
      </c>
      <c r="B13922" s="85">
        <v>13918</v>
      </c>
      <c r="C13922" s="85">
        <v>15719</v>
      </c>
      <c r="D13922" s="85">
        <v>13918</v>
      </c>
      <c r="E13922" s="86" t="s">
        <v>25481</v>
      </c>
      <c r="F13922" s="85" t="s">
        <v>429</v>
      </c>
      <c r="G13922" s="86" t="s">
        <v>18169</v>
      </c>
      <c r="H13922" s="85" t="s">
        <v>1</v>
      </c>
      <c r="I13922" s="85">
        <v>1</v>
      </c>
      <c r="J13922" s="88">
        <v>0.48055288792471151</v>
      </c>
      <c r="K13922" s="146">
        <v>0.51919235056717472</v>
      </c>
      <c r="L13922" s="147">
        <v>2.56813331027924E-9</v>
      </c>
      <c r="M13922" s="147">
        <v>5.1715817028372288E-2</v>
      </c>
      <c r="N13922" s="87">
        <v>7.4252541697157204</v>
      </c>
      <c r="O13922" s="88">
        <v>0.432082430657107</v>
      </c>
      <c r="P13922" s="89">
        <v>58.190927984576923</v>
      </c>
    </row>
    <row r="13923" spans="1:16">
      <c r="A13923" s="75" t="s">
        <v>25483</v>
      </c>
      <c r="B13923" s="85">
        <v>13919</v>
      </c>
      <c r="C13923" s="85">
        <v>15720</v>
      </c>
      <c r="D13923" s="85">
        <v>13919</v>
      </c>
      <c r="E13923" s="86" t="s">
        <v>25481</v>
      </c>
      <c r="F13923" s="85" t="s">
        <v>38</v>
      </c>
      <c r="G13923" s="86" t="s">
        <v>18169</v>
      </c>
      <c r="H13923" s="85" t="s">
        <v>1</v>
      </c>
      <c r="I13923" s="85">
        <v>1</v>
      </c>
      <c r="J13923" s="88">
        <v>1.081856574012493</v>
      </c>
      <c r="K13923" s="146">
        <v>1.5101869759485849</v>
      </c>
      <c r="L13923" s="147">
        <v>5.7723820411230952E-9</v>
      </c>
      <c r="M13923" s="147">
        <v>0.11160805352470091</v>
      </c>
      <c r="N13923" s="87">
        <v>14.45919794860416</v>
      </c>
      <c r="O13923" s="88">
        <v>0.97593990105987105</v>
      </c>
      <c r="P13923" s="89">
        <v>67.496129766595033</v>
      </c>
    </row>
    <row r="13924" spans="1:16">
      <c r="A13924" s="75" t="s">
        <v>25484</v>
      </c>
      <c r="B13924" s="85">
        <v>13920</v>
      </c>
      <c r="C13924" s="85">
        <v>15721</v>
      </c>
      <c r="D13924" s="85">
        <v>13920</v>
      </c>
      <c r="E13924" s="86" t="s">
        <v>25481</v>
      </c>
      <c r="F13924" s="85" t="s">
        <v>25477</v>
      </c>
      <c r="G13924" s="86" t="s">
        <v>18169</v>
      </c>
      <c r="H13924" s="85" t="s">
        <v>1</v>
      </c>
      <c r="I13924" s="85">
        <v>1</v>
      </c>
      <c r="J13924" s="88">
        <v>0.87638168171975395</v>
      </c>
      <c r="K13924" s="146">
        <v>1.2355290261812004</v>
      </c>
      <c r="L13924" s="147">
        <v>4.8320480784860674E-9</v>
      </c>
      <c r="M13924" s="147">
        <v>0.1062747523004306</v>
      </c>
      <c r="N13924" s="87">
        <v>13.77994713555031</v>
      </c>
      <c r="O13924" s="88">
        <v>0.78916102252905396</v>
      </c>
      <c r="P13924" s="89">
        <v>57.268798984948958</v>
      </c>
    </row>
    <row r="13925" spans="1:16">
      <c r="A13925" s="75" t="s">
        <v>25485</v>
      </c>
      <c r="B13925" s="85">
        <v>13921</v>
      </c>
      <c r="C13925" s="85">
        <v>15722</v>
      </c>
      <c r="D13925" s="85">
        <v>13921</v>
      </c>
      <c r="E13925" s="86" t="s">
        <v>25486</v>
      </c>
      <c r="F13925" s="85" t="s">
        <v>55</v>
      </c>
      <c r="G13925" s="86" t="s">
        <v>18169</v>
      </c>
      <c r="H13925" s="85" t="s">
        <v>1</v>
      </c>
      <c r="I13925" s="85">
        <v>1</v>
      </c>
      <c r="J13925" s="88">
        <v>1.2968410432884141</v>
      </c>
      <c r="K13925" s="146">
        <v>1.7071035783271664</v>
      </c>
      <c r="L13925" s="147">
        <v>6.6171368755279439E-9</v>
      </c>
      <c r="M13925" s="147">
        <v>0.1211504355874556</v>
      </c>
      <c r="N13925" s="87">
        <v>16.20938249001124</v>
      </c>
      <c r="O13925" s="88">
        <v>1.1823859103076391</v>
      </c>
      <c r="P13925" s="89">
        <v>72.944537587182268</v>
      </c>
    </row>
    <row r="13926" spans="1:16">
      <c r="A13926" s="75" t="s">
        <v>18170</v>
      </c>
      <c r="B13926" s="85">
        <v>13922</v>
      </c>
      <c r="C13926" s="85">
        <v>11875</v>
      </c>
      <c r="D13926" s="85">
        <v>13922</v>
      </c>
      <c r="E13926" s="86" t="s">
        <v>18171</v>
      </c>
      <c r="F13926" s="85" t="s">
        <v>55</v>
      </c>
      <c r="G13926" s="86" t="s">
        <v>18172</v>
      </c>
      <c r="H13926" s="85" t="s">
        <v>1</v>
      </c>
      <c r="I13926" s="85">
        <v>1</v>
      </c>
      <c r="J13926" s="88">
        <v>1.073931384802759</v>
      </c>
      <c r="K13926" s="146">
        <v>1.4605811768884851</v>
      </c>
      <c r="L13926" s="147">
        <v>5.7069555344829033E-9</v>
      </c>
      <c r="M13926" s="147">
        <v>0.11614103318808031</v>
      </c>
      <c r="N13926" s="87">
        <v>14.95512763018932</v>
      </c>
      <c r="O13926" s="88">
        <v>0.97010186249591568</v>
      </c>
      <c r="P13926" s="89">
        <v>64.867508087166684</v>
      </c>
    </row>
    <row r="13927" spans="1:16">
      <c r="A13927" s="75" t="s">
        <v>25487</v>
      </c>
      <c r="B13927" s="85">
        <v>13923</v>
      </c>
      <c r="C13927" s="85">
        <v>15723</v>
      </c>
      <c r="D13927" s="85">
        <v>13923</v>
      </c>
      <c r="E13927" s="86" t="s">
        <v>25488</v>
      </c>
      <c r="F13927" s="85" t="s">
        <v>32</v>
      </c>
      <c r="G13927" s="86" t="s">
        <v>18172</v>
      </c>
      <c r="H13927" s="85" t="s">
        <v>1</v>
      </c>
      <c r="I13927" s="85">
        <v>1</v>
      </c>
      <c r="J13927" s="88">
        <v>0.59831374442695395</v>
      </c>
      <c r="K13927" s="146">
        <v>0.60134016587780958</v>
      </c>
      <c r="L13927" s="147">
        <v>2.8753589522008401E-9</v>
      </c>
      <c r="M13927" s="147">
        <v>5.8258552062246123E-2</v>
      </c>
      <c r="N13927" s="87">
        <v>8.7271356800525055</v>
      </c>
      <c r="O13927" s="88">
        <v>0.54032494857277391</v>
      </c>
      <c r="P13927" s="89">
        <v>61.913205933968371</v>
      </c>
    </row>
    <row r="13928" spans="1:16">
      <c r="A13928" s="75" t="s">
        <v>25489</v>
      </c>
      <c r="B13928" s="85">
        <v>13924</v>
      </c>
      <c r="C13928" s="85">
        <v>15724</v>
      </c>
      <c r="D13928" s="85">
        <v>13924</v>
      </c>
      <c r="E13928" s="86" t="s">
        <v>25488</v>
      </c>
      <c r="F13928" s="85" t="s">
        <v>429</v>
      </c>
      <c r="G13928" s="86" t="s">
        <v>18172</v>
      </c>
      <c r="H13928" s="85" t="s">
        <v>1</v>
      </c>
      <c r="I13928" s="85">
        <v>1</v>
      </c>
      <c r="J13928" s="88">
        <v>0.57967057810143197</v>
      </c>
      <c r="K13928" s="146">
        <v>0.60475323505004863</v>
      </c>
      <c r="L13928" s="147">
        <v>2.9520883945670581E-9</v>
      </c>
      <c r="M13928" s="147">
        <v>5.6762223859038147E-2</v>
      </c>
      <c r="N13928" s="87">
        <v>8.2151897095264346</v>
      </c>
      <c r="O13928" s="88">
        <v>0.52609452547823754</v>
      </c>
      <c r="P13928" s="89">
        <v>64.039242437477967</v>
      </c>
    </row>
    <row r="13929" spans="1:16">
      <c r="A13929" s="75" t="s">
        <v>25490</v>
      </c>
      <c r="B13929" s="85">
        <v>13925</v>
      </c>
      <c r="C13929" s="85">
        <v>15725</v>
      </c>
      <c r="D13929" s="85">
        <v>13925</v>
      </c>
      <c r="E13929" s="86" t="s">
        <v>25488</v>
      </c>
      <c r="F13929" s="85" t="s">
        <v>38</v>
      </c>
      <c r="G13929" s="86" t="s">
        <v>18172</v>
      </c>
      <c r="H13929" s="85" t="s">
        <v>1</v>
      </c>
      <c r="I13929" s="85">
        <v>1</v>
      </c>
      <c r="J13929" s="88">
        <v>1.0807628639349789</v>
      </c>
      <c r="K13929" s="146">
        <v>1.5095395887857701</v>
      </c>
      <c r="L13929" s="147">
        <v>5.7685145980244638E-9</v>
      </c>
      <c r="M13929" s="147">
        <v>0.1115663705032411</v>
      </c>
      <c r="N13929" s="87">
        <v>14.454638242562391</v>
      </c>
      <c r="O13929" s="88">
        <v>0.97488442723214519</v>
      </c>
      <c r="P13929" s="89">
        <v>67.444401642757839</v>
      </c>
    </row>
    <row r="13930" spans="1:16">
      <c r="A13930" s="75" t="s">
        <v>25491</v>
      </c>
      <c r="B13930" s="85">
        <v>13926</v>
      </c>
      <c r="C13930" s="85">
        <v>15726</v>
      </c>
      <c r="D13930" s="85">
        <v>13926</v>
      </c>
      <c r="E13930" s="86" t="s">
        <v>25488</v>
      </c>
      <c r="F13930" s="85" t="s">
        <v>25477</v>
      </c>
      <c r="G13930" s="86" t="s">
        <v>18172</v>
      </c>
      <c r="H13930" s="85" t="s">
        <v>1</v>
      </c>
      <c r="I13930" s="85">
        <v>1</v>
      </c>
      <c r="J13930" s="88">
        <v>0.93439035353402422</v>
      </c>
      <c r="K13930" s="146">
        <v>1.2906313493494825</v>
      </c>
      <c r="L13930" s="147">
        <v>5.0694069227575051E-9</v>
      </c>
      <c r="M13930" s="147">
        <v>0.1073080944008641</v>
      </c>
      <c r="N13930" s="87">
        <v>14.021056060660889</v>
      </c>
      <c r="O13930" s="88">
        <v>0.84565530455845217</v>
      </c>
      <c r="P13930" s="89">
        <v>60.31323895288611</v>
      </c>
    </row>
    <row r="13931" spans="1:16">
      <c r="A13931" s="75" t="s">
        <v>25492</v>
      </c>
      <c r="B13931" s="85">
        <v>13927</v>
      </c>
      <c r="C13931" s="85">
        <v>15727</v>
      </c>
      <c r="D13931" s="85">
        <v>13927</v>
      </c>
      <c r="E13931" s="86" t="s">
        <v>25493</v>
      </c>
      <c r="F13931" s="85" t="s">
        <v>55</v>
      </c>
      <c r="G13931" s="86" t="s">
        <v>18172</v>
      </c>
      <c r="H13931" s="85" t="s">
        <v>1</v>
      </c>
      <c r="I13931" s="85">
        <v>1</v>
      </c>
      <c r="J13931" s="88">
        <v>1.295747645276718</v>
      </c>
      <c r="K13931" s="146">
        <v>1.706456834411656</v>
      </c>
      <c r="L13931" s="147">
        <v>6.6132713970737691E-9</v>
      </c>
      <c r="M13931" s="147">
        <v>0.12110879380822</v>
      </c>
      <c r="N13931" s="87">
        <v>16.204828354420801</v>
      </c>
      <c r="O13931" s="88">
        <v>1.181330859892932</v>
      </c>
      <c r="P13931" s="89">
        <v>72.899930443919573</v>
      </c>
    </row>
    <row r="13932" spans="1:16">
      <c r="A13932" s="75" t="s">
        <v>18173</v>
      </c>
      <c r="B13932" s="85">
        <v>13928</v>
      </c>
      <c r="C13932" s="85">
        <v>11876</v>
      </c>
      <c r="D13932" s="85">
        <v>13928</v>
      </c>
      <c r="E13932" s="86" t="s">
        <v>18174</v>
      </c>
      <c r="F13932" s="85" t="s">
        <v>55</v>
      </c>
      <c r="G13932" s="86" t="s">
        <v>18175</v>
      </c>
      <c r="H13932" s="85" t="s">
        <v>1</v>
      </c>
      <c r="I13932" s="85">
        <v>1</v>
      </c>
      <c r="J13932" s="88">
        <v>0.11922315374062931</v>
      </c>
      <c r="K13932" s="146">
        <v>0.14654231056521527</v>
      </c>
      <c r="L13932" s="147">
        <v>6.0991818656991402E-10</v>
      </c>
      <c r="M13932" s="147">
        <v>1.631584720573153E-2</v>
      </c>
      <c r="N13932" s="87">
        <v>1.848040402779751</v>
      </c>
      <c r="O13932" s="88">
        <v>0.1075600752572701</v>
      </c>
      <c r="P13932" s="89">
        <v>58.202231453101554</v>
      </c>
    </row>
    <row r="13933" spans="1:16">
      <c r="A13933" s="75" t="s">
        <v>25497</v>
      </c>
      <c r="B13933" s="85">
        <v>13929</v>
      </c>
      <c r="C13933" s="85">
        <v>15730</v>
      </c>
      <c r="D13933" s="85">
        <v>13929</v>
      </c>
      <c r="E13933" s="86" t="s">
        <v>25498</v>
      </c>
      <c r="F13933" s="85" t="s">
        <v>55</v>
      </c>
      <c r="G13933" s="86" t="s">
        <v>18175</v>
      </c>
      <c r="H13933" s="85" t="s">
        <v>1</v>
      </c>
      <c r="I13933" s="85">
        <v>1</v>
      </c>
      <c r="J13933" s="88">
        <v>9.8572027473971206E-3</v>
      </c>
      <c r="K13933" s="146">
        <v>1.1754704141567649E-2</v>
      </c>
      <c r="L13933" s="147">
        <v>4.0698587792311639E-11</v>
      </c>
      <c r="M13933" s="147">
        <v>1.5262586269987491E-3</v>
      </c>
      <c r="N13933" s="87">
        <v>0.21664244083943349</v>
      </c>
      <c r="O13933" s="88">
        <v>8.3565436497380578E-3</v>
      </c>
      <c r="P13933" s="89">
        <v>38.572975901483609</v>
      </c>
    </row>
    <row r="13934" spans="1:16">
      <c r="A13934" s="75" t="s">
        <v>18176</v>
      </c>
      <c r="B13934" s="85">
        <v>13930</v>
      </c>
      <c r="C13934" s="85">
        <v>11877</v>
      </c>
      <c r="D13934" s="85">
        <v>13930</v>
      </c>
      <c r="E13934" s="86" t="s">
        <v>18177</v>
      </c>
      <c r="F13934" s="85" t="s">
        <v>55</v>
      </c>
      <c r="G13934" s="86" t="s">
        <v>18178</v>
      </c>
      <c r="H13934" s="85" t="s">
        <v>1</v>
      </c>
      <c r="I13934" s="85">
        <v>1</v>
      </c>
      <c r="J13934" s="88">
        <v>0.28429032710938867</v>
      </c>
      <c r="K13934" s="146">
        <v>0.33387030159069597</v>
      </c>
      <c r="L13934" s="147">
        <v>1.2391580337435299E-9</v>
      </c>
      <c r="M13934" s="147">
        <v>4.6116331146732352E-2</v>
      </c>
      <c r="N13934" s="87">
        <v>5.8930389459432284</v>
      </c>
      <c r="O13934" s="88">
        <v>0.24472504348950899</v>
      </c>
      <c r="P13934" s="89">
        <v>41.52781709647072</v>
      </c>
    </row>
    <row r="13935" spans="1:16">
      <c r="A13935" s="75" t="s">
        <v>25499</v>
      </c>
      <c r="B13935" s="85">
        <v>13931</v>
      </c>
      <c r="C13935" s="85">
        <v>15731</v>
      </c>
      <c r="D13935" s="85">
        <v>13931</v>
      </c>
      <c r="E13935" s="86" t="s">
        <v>25500</v>
      </c>
      <c r="F13935" s="85" t="s">
        <v>55</v>
      </c>
      <c r="G13935" s="86" t="s">
        <v>18178</v>
      </c>
      <c r="H13935" s="85" t="s">
        <v>1</v>
      </c>
      <c r="I13935" s="85">
        <v>1</v>
      </c>
      <c r="J13935" s="88">
        <v>0.25726437215784348</v>
      </c>
      <c r="K13935" s="146">
        <v>0.29248418410960403</v>
      </c>
      <c r="L13935" s="147">
        <v>1.0416898600663231E-9</v>
      </c>
      <c r="M13935" s="147">
        <v>4.5039470582964029E-2</v>
      </c>
      <c r="N13935" s="87">
        <v>5.9923698562835597</v>
      </c>
      <c r="O13935" s="88">
        <v>0.21638450718267521</v>
      </c>
      <c r="P13935" s="89">
        <v>36.110005285434077</v>
      </c>
    </row>
    <row r="13936" spans="1:16">
      <c r="A13936" s="75" t="s">
        <v>25503</v>
      </c>
      <c r="B13936" s="85">
        <v>13932</v>
      </c>
      <c r="C13936" s="85">
        <v>15733</v>
      </c>
      <c r="D13936" s="85">
        <v>13932</v>
      </c>
      <c r="E13936" s="86" t="s">
        <v>25504</v>
      </c>
      <c r="F13936" s="85" t="s">
        <v>55</v>
      </c>
      <c r="G13936" s="86" t="s">
        <v>18178</v>
      </c>
      <c r="H13936" s="85" t="s">
        <v>1</v>
      </c>
      <c r="I13936" s="85">
        <v>1</v>
      </c>
      <c r="J13936" s="88">
        <v>9.8572027473971206E-3</v>
      </c>
      <c r="K13936" s="146">
        <v>1.1754704141567649E-2</v>
      </c>
      <c r="L13936" s="147">
        <v>4.0698587792311639E-11</v>
      </c>
      <c r="M13936" s="147">
        <v>1.5262586269987491E-3</v>
      </c>
      <c r="N13936" s="87">
        <v>0.21664244083943349</v>
      </c>
      <c r="O13936" s="88">
        <v>8.3565436497380578E-3</v>
      </c>
      <c r="P13936" s="89">
        <v>38.572975901483609</v>
      </c>
    </row>
    <row r="13937" spans="1:16">
      <c r="A13937" s="75" t="s">
        <v>18179</v>
      </c>
      <c r="B13937" s="85">
        <v>13933</v>
      </c>
      <c r="C13937" s="85">
        <v>11878</v>
      </c>
      <c r="D13937" s="85">
        <v>13933</v>
      </c>
      <c r="E13937" s="86" t="s">
        <v>18180</v>
      </c>
      <c r="F13937" s="85" t="s">
        <v>55</v>
      </c>
      <c r="G13937" s="86" t="s">
        <v>18181</v>
      </c>
      <c r="H13937" s="85" t="s">
        <v>1</v>
      </c>
      <c r="I13937" s="85">
        <v>1</v>
      </c>
      <c r="J13937" s="88">
        <v>0.3666303231510763</v>
      </c>
      <c r="K13937" s="146">
        <v>0.42727179053325198</v>
      </c>
      <c r="L13937" s="147">
        <v>1.610909458843926E-9</v>
      </c>
      <c r="M13937" s="147">
        <v>5.982905916169675E-2</v>
      </c>
      <c r="N13937" s="87">
        <v>7.6237678182238788</v>
      </c>
      <c r="O13937" s="88">
        <v>0.31558803879020753</v>
      </c>
      <c r="P13937" s="89">
        <v>41.395284630235579</v>
      </c>
    </row>
    <row r="13938" spans="1:16">
      <c r="A13938" s="75" t="s">
        <v>25501</v>
      </c>
      <c r="B13938" s="85">
        <v>13934</v>
      </c>
      <c r="C13938" s="85">
        <v>15732</v>
      </c>
      <c r="D13938" s="85">
        <v>13934</v>
      </c>
      <c r="E13938" s="86" t="s">
        <v>25502</v>
      </c>
      <c r="F13938" s="85" t="s">
        <v>55</v>
      </c>
      <c r="G13938" s="86" t="s">
        <v>18181</v>
      </c>
      <c r="H13938" s="85" t="s">
        <v>1</v>
      </c>
      <c r="I13938" s="85">
        <v>1</v>
      </c>
      <c r="J13938" s="88">
        <v>0.25726437215784359</v>
      </c>
      <c r="K13938" s="146">
        <v>0.29248418410960414</v>
      </c>
      <c r="L13938" s="147">
        <v>1.0416898600663231E-9</v>
      </c>
      <c r="M13938" s="147">
        <v>4.5039470582964043E-2</v>
      </c>
      <c r="N13938" s="87">
        <v>5.9923698562835597</v>
      </c>
      <c r="O13938" s="88">
        <v>0.21638450718267521</v>
      </c>
      <c r="P13938" s="89">
        <v>36.110005285434077</v>
      </c>
    </row>
    <row r="13939" spans="1:16">
      <c r="A13939" s="75" t="s">
        <v>18182</v>
      </c>
      <c r="B13939" s="85">
        <v>13935</v>
      </c>
      <c r="C13939" s="85">
        <v>11879</v>
      </c>
      <c r="D13939" s="85">
        <v>13935</v>
      </c>
      <c r="E13939" s="86" t="s">
        <v>18183</v>
      </c>
      <c r="F13939" s="85" t="s">
        <v>55</v>
      </c>
      <c r="G13939" s="86" t="s">
        <v>18184</v>
      </c>
      <c r="H13939" s="85" t="s">
        <v>1</v>
      </c>
      <c r="I13939" s="85">
        <v>1</v>
      </c>
      <c r="J13939" s="88">
        <v>8.0279592120053242E-3</v>
      </c>
      <c r="K13939" s="146">
        <v>9.4094011409876169E-3</v>
      </c>
      <c r="L13939" s="147">
        <v>9.6449283038721326E-11</v>
      </c>
      <c r="M13939" s="147">
        <v>3.3655407505204642E-4</v>
      </c>
      <c r="N13939" s="87">
        <v>4.4085694708702612E-2</v>
      </c>
      <c r="O13939" s="88">
        <v>2.5273462079998042E-3</v>
      </c>
      <c r="P13939" s="89">
        <v>57.328034064095185</v>
      </c>
    </row>
    <row r="13940" spans="1:16">
      <c r="A13940" s="75" t="s">
        <v>25505</v>
      </c>
      <c r="B13940" s="85">
        <v>13936</v>
      </c>
      <c r="C13940" s="85">
        <v>15734</v>
      </c>
      <c r="D13940" s="85">
        <v>13936</v>
      </c>
      <c r="E13940" s="86" t="s">
        <v>18184</v>
      </c>
      <c r="F13940" s="85" t="s">
        <v>32</v>
      </c>
      <c r="G13940" s="86" t="s">
        <v>18184</v>
      </c>
      <c r="H13940" s="85" t="s">
        <v>1</v>
      </c>
      <c r="I13940" s="85">
        <v>1</v>
      </c>
      <c r="J13940" s="88">
        <v>2.6641132868189992E-3</v>
      </c>
      <c r="K13940" s="146">
        <v>3.6040580991647492E-3</v>
      </c>
      <c r="L13940" s="147">
        <v>5.9198929676855641E-11</v>
      </c>
      <c r="M13940" s="147">
        <v>3.2126938995429369E-4</v>
      </c>
      <c r="N13940" s="87">
        <v>4.1366914005935743E-2</v>
      </c>
      <c r="O13940" s="88">
        <v>2.2649348934825242E-3</v>
      </c>
      <c r="P13940" s="89">
        <v>54.752329196166976</v>
      </c>
    </row>
    <row r="13941" spans="1:16">
      <c r="A13941" s="75" t="s">
        <v>25506</v>
      </c>
      <c r="B13941" s="85">
        <v>13937</v>
      </c>
      <c r="C13941" s="85">
        <v>15735</v>
      </c>
      <c r="D13941" s="85">
        <v>13937</v>
      </c>
      <c r="E13941" s="86" t="s">
        <v>18184</v>
      </c>
      <c r="F13941" s="85" t="s">
        <v>38</v>
      </c>
      <c r="G13941" s="86" t="s">
        <v>18184</v>
      </c>
      <c r="H13941" s="85" t="s">
        <v>1</v>
      </c>
      <c r="I13941" s="85">
        <v>1</v>
      </c>
      <c r="J13941" s="88">
        <v>8.0734893109497014E-3</v>
      </c>
      <c r="K13941" s="146">
        <v>9.4586788135358011E-3</v>
      </c>
      <c r="L13941" s="147">
        <v>9.6765476363051295E-11</v>
      </c>
      <c r="M13941" s="147">
        <v>3.3668381651638711E-4</v>
      </c>
      <c r="N13941" s="87">
        <v>4.4108772618868447E-2</v>
      </c>
      <c r="O13941" s="88">
        <v>2.5295736420612512E-3</v>
      </c>
      <c r="P13941" s="89">
        <v>57.348538439701983</v>
      </c>
    </row>
    <row r="13942" spans="1:16">
      <c r="A13942" s="75" t="s">
        <v>18185</v>
      </c>
      <c r="B13942" s="85">
        <v>13938</v>
      </c>
      <c r="C13942" s="85">
        <v>11880</v>
      </c>
      <c r="D13942" s="85">
        <v>13938</v>
      </c>
      <c r="E13942" s="86" t="s">
        <v>18186</v>
      </c>
      <c r="F13942" s="85" t="s">
        <v>55</v>
      </c>
      <c r="G13942" s="86" t="s">
        <v>18187</v>
      </c>
      <c r="H13942" s="85" t="s">
        <v>1</v>
      </c>
      <c r="I13942" s="85">
        <v>1</v>
      </c>
      <c r="J13942" s="88">
        <v>6.8636567724400877E-3</v>
      </c>
      <c r="K13942" s="146">
        <v>2.0286762662889202E-2</v>
      </c>
      <c r="L13942" s="147">
        <v>5.5443531615466372E-11</v>
      </c>
      <c r="M13942" s="147">
        <v>6.1851179434317942E-4</v>
      </c>
      <c r="N13942" s="87">
        <v>8.7463582571467621E-2</v>
      </c>
      <c r="O13942" s="88">
        <v>5.931903281577014E-3</v>
      </c>
      <c r="P13942" s="89">
        <v>67.821407575318318</v>
      </c>
    </row>
    <row r="13943" spans="1:16">
      <c r="A13943" s="75" t="s">
        <v>25507</v>
      </c>
      <c r="B13943" s="85">
        <v>13939</v>
      </c>
      <c r="C13943" s="85">
        <v>15736</v>
      </c>
      <c r="D13943" s="85">
        <v>13939</v>
      </c>
      <c r="E13943" s="86" t="s">
        <v>18187</v>
      </c>
      <c r="F13943" s="85" t="s">
        <v>32</v>
      </c>
      <c r="G13943" s="86" t="s">
        <v>18187</v>
      </c>
      <c r="H13943" s="85" t="s">
        <v>1</v>
      </c>
      <c r="I13943" s="85">
        <v>1</v>
      </c>
      <c r="J13943" s="88">
        <v>4.5622429363562601E-3</v>
      </c>
      <c r="K13943" s="146">
        <v>1.6567500102353E-2</v>
      </c>
      <c r="L13943" s="147">
        <v>3.8235796047064288E-11</v>
      </c>
      <c r="M13943" s="147">
        <v>5.1112377830418991E-4</v>
      </c>
      <c r="N13943" s="87">
        <v>6.595863578836017E-2</v>
      </c>
      <c r="O13943" s="88">
        <v>4.0554854211304493E-3</v>
      </c>
      <c r="P13943" s="89">
        <v>61.485283506214166</v>
      </c>
    </row>
    <row r="13944" spans="1:16">
      <c r="A13944" s="75" t="s">
        <v>25508</v>
      </c>
      <c r="B13944" s="85">
        <v>13940</v>
      </c>
      <c r="C13944" s="85">
        <v>15737</v>
      </c>
      <c r="D13944" s="85">
        <v>13940</v>
      </c>
      <c r="E13944" s="86" t="s">
        <v>18187</v>
      </c>
      <c r="F13944" s="85" t="s">
        <v>38</v>
      </c>
      <c r="G13944" s="86" t="s">
        <v>18187</v>
      </c>
      <c r="H13944" s="85" t="s">
        <v>1</v>
      </c>
      <c r="I13944" s="85">
        <v>1</v>
      </c>
      <c r="J13944" s="88">
        <v>6.8831919345476974E-3</v>
      </c>
      <c r="K13944" s="146">
        <v>2.0318332994092404E-2</v>
      </c>
      <c r="L13944" s="147">
        <v>5.5589596568480527E-11</v>
      </c>
      <c r="M13944" s="147">
        <v>6.1942333935470343E-4</v>
      </c>
      <c r="N13944" s="87">
        <v>8.7646123675086854E-2</v>
      </c>
      <c r="O13944" s="88">
        <v>5.9478309372253393E-3</v>
      </c>
      <c r="P13944" s="89">
        <v>67.861882395102342</v>
      </c>
    </row>
    <row r="13945" spans="1:16">
      <c r="A13945" s="75" t="s">
        <v>18188</v>
      </c>
      <c r="B13945" s="85">
        <v>13941</v>
      </c>
      <c r="C13945" s="85">
        <v>11881</v>
      </c>
      <c r="D13945" s="85">
        <v>13941</v>
      </c>
      <c r="E13945" s="86" t="s">
        <v>18189</v>
      </c>
      <c r="F13945" s="85" t="s">
        <v>55</v>
      </c>
      <c r="G13945" s="86" t="s">
        <v>18190</v>
      </c>
      <c r="H13945" s="85" t="s">
        <v>1</v>
      </c>
      <c r="I13945" s="85">
        <v>1</v>
      </c>
      <c r="J13945" s="88">
        <v>2.6182567047632031E-2</v>
      </c>
      <c r="K13945" s="146">
        <v>3.7266945470756437E-2</v>
      </c>
      <c r="L13945" s="147">
        <v>2.9674644937137359E-10</v>
      </c>
      <c r="M13945" s="147">
        <v>1.3603286867833399E-3</v>
      </c>
      <c r="N13945" s="87">
        <v>0.18579167684227069</v>
      </c>
      <c r="O13945" s="88">
        <v>1.259385337008858E-2</v>
      </c>
      <c r="P13945" s="89">
        <v>67.784809223613564</v>
      </c>
    </row>
    <row r="13946" spans="1:16">
      <c r="A13946" s="75" t="s">
        <v>25509</v>
      </c>
      <c r="B13946" s="85">
        <v>13942</v>
      </c>
      <c r="C13946" s="85">
        <v>15738</v>
      </c>
      <c r="D13946" s="85">
        <v>13942</v>
      </c>
      <c r="E13946" s="86" t="s">
        <v>18190</v>
      </c>
      <c r="F13946" s="85" t="s">
        <v>32</v>
      </c>
      <c r="G13946" s="86" t="s">
        <v>18190</v>
      </c>
      <c r="H13946" s="85" t="s">
        <v>1</v>
      </c>
      <c r="I13946" s="85">
        <v>1</v>
      </c>
      <c r="J13946" s="88">
        <v>1.0351379076646541E-2</v>
      </c>
      <c r="K13946" s="146">
        <v>2.0609494670975687E-2</v>
      </c>
      <c r="L13946" s="147">
        <v>1.959693163556753E-10</v>
      </c>
      <c r="M13946" s="147">
        <v>1.207278363257283E-3</v>
      </c>
      <c r="N13946" s="87">
        <v>0.15547392496033219</v>
      </c>
      <c r="O13946" s="88">
        <v>8.9056212304860268E-3</v>
      </c>
      <c r="P13946" s="89">
        <v>57.280481165946114</v>
      </c>
    </row>
    <row r="13947" spans="1:16">
      <c r="A13947" s="75" t="s">
        <v>25510</v>
      </c>
      <c r="B13947" s="85">
        <v>13943</v>
      </c>
      <c r="C13947" s="85">
        <v>15739</v>
      </c>
      <c r="D13947" s="85">
        <v>13943</v>
      </c>
      <c r="E13947" s="86" t="s">
        <v>18190</v>
      </c>
      <c r="F13947" s="85" t="s">
        <v>38</v>
      </c>
      <c r="G13947" s="86" t="s">
        <v>18190</v>
      </c>
      <c r="H13947" s="85" t="s">
        <v>1</v>
      </c>
      <c r="I13947" s="85">
        <v>1</v>
      </c>
      <c r="J13947" s="88">
        <v>2.6182567047632031E-2</v>
      </c>
      <c r="K13947" s="146">
        <v>3.7266945470756437E-2</v>
      </c>
      <c r="L13947" s="147">
        <v>2.9674644937137359E-10</v>
      </c>
      <c r="M13947" s="147">
        <v>1.3603286867833399E-3</v>
      </c>
      <c r="N13947" s="87">
        <v>0.18579167684227069</v>
      </c>
      <c r="O13947" s="88">
        <v>1.259385337008858E-2</v>
      </c>
      <c r="P13947" s="89">
        <v>67.784809223613564</v>
      </c>
    </row>
    <row r="13948" spans="1:16">
      <c r="A13948" s="75" t="s">
        <v>18191</v>
      </c>
      <c r="B13948" s="85">
        <v>13944</v>
      </c>
      <c r="C13948" s="85">
        <v>11882</v>
      </c>
      <c r="D13948" s="85">
        <v>13944</v>
      </c>
      <c r="E13948" s="86" t="s">
        <v>18192</v>
      </c>
      <c r="F13948" s="85" t="s">
        <v>55</v>
      </c>
      <c r="G13948" s="86" t="s">
        <v>18193</v>
      </c>
      <c r="H13948" s="85" t="s">
        <v>1</v>
      </c>
      <c r="I13948" s="85">
        <v>1</v>
      </c>
      <c r="J13948" s="88">
        <v>1.900838044519591E-2</v>
      </c>
      <c r="K13948" s="146">
        <v>2.1525827265811828E-2</v>
      </c>
      <c r="L13948" s="147">
        <v>2.0157631184457851E-10</v>
      </c>
      <c r="M13948" s="147">
        <v>6.9398616704528424E-4</v>
      </c>
      <c r="N13948" s="87">
        <v>9.8791597776224149E-2</v>
      </c>
      <c r="O13948" s="88">
        <v>6.2024237644595836E-3</v>
      </c>
      <c r="P13948" s="89">
        <v>62.782907697361907</v>
      </c>
    </row>
    <row r="13949" spans="1:16">
      <c r="A13949" s="75" t="s">
        <v>25511</v>
      </c>
      <c r="B13949" s="85">
        <v>13945</v>
      </c>
      <c r="C13949" s="85">
        <v>15740</v>
      </c>
      <c r="D13949" s="85">
        <v>13945</v>
      </c>
      <c r="E13949" s="86" t="s">
        <v>18193</v>
      </c>
      <c r="F13949" s="85" t="s">
        <v>32</v>
      </c>
      <c r="G13949" s="86" t="s">
        <v>18193</v>
      </c>
      <c r="H13949" s="85" t="s">
        <v>1</v>
      </c>
      <c r="I13949" s="85">
        <v>1</v>
      </c>
      <c r="J13949" s="88">
        <v>5.1768769175664876E-3</v>
      </c>
      <c r="K13949" s="146">
        <v>7.6117309097959015E-3</v>
      </c>
      <c r="L13949" s="147">
        <v>1.1974392770112381E-10</v>
      </c>
      <c r="M13949" s="147">
        <v>6.1403725855631991E-4</v>
      </c>
      <c r="N13949" s="87">
        <v>8.2873991163209731E-2</v>
      </c>
      <c r="O13949" s="88">
        <v>4.3332333713025804E-3</v>
      </c>
      <c r="P13949" s="89">
        <v>52.287012010424732</v>
      </c>
    </row>
    <row r="13950" spans="1:16">
      <c r="A13950" s="75" t="s">
        <v>25512</v>
      </c>
      <c r="B13950" s="85">
        <v>13946</v>
      </c>
      <c r="C13950" s="85">
        <v>15741</v>
      </c>
      <c r="D13950" s="85">
        <v>13946</v>
      </c>
      <c r="E13950" s="86" t="s">
        <v>18193</v>
      </c>
      <c r="F13950" s="85" t="s">
        <v>38</v>
      </c>
      <c r="G13950" s="86" t="s">
        <v>18193</v>
      </c>
      <c r="H13950" s="85" t="s">
        <v>1</v>
      </c>
      <c r="I13950" s="85">
        <v>1</v>
      </c>
      <c r="J13950" s="88">
        <v>1.9008380445195899E-2</v>
      </c>
      <c r="K13950" s="146">
        <v>2.1525827265811818E-2</v>
      </c>
      <c r="L13950" s="147">
        <v>2.0157631184457841E-10</v>
      </c>
      <c r="M13950" s="147">
        <v>6.9398616704528402E-4</v>
      </c>
      <c r="N13950" s="87">
        <v>9.8791597776224108E-2</v>
      </c>
      <c r="O13950" s="88">
        <v>6.2024237644595828E-3</v>
      </c>
      <c r="P13950" s="89">
        <v>62.782907697361914</v>
      </c>
    </row>
    <row r="13951" spans="1:16">
      <c r="A13951" s="75" t="s">
        <v>18194</v>
      </c>
      <c r="B13951" s="85">
        <v>13947</v>
      </c>
      <c r="C13951" s="85">
        <v>11883</v>
      </c>
      <c r="D13951" s="85">
        <v>13947</v>
      </c>
      <c r="E13951" s="86" t="s">
        <v>18195</v>
      </c>
      <c r="F13951" s="85" t="s">
        <v>55</v>
      </c>
      <c r="G13951" s="86" t="s">
        <v>18196</v>
      </c>
      <c r="H13951" s="85" t="s">
        <v>1</v>
      </c>
      <c r="I13951" s="85">
        <v>1</v>
      </c>
      <c r="J13951" s="88">
        <v>17.429005638823149</v>
      </c>
      <c r="K13951" s="146">
        <v>23.278137359638389</v>
      </c>
      <c r="L13951" s="147">
        <v>7.8010802166107653E-8</v>
      </c>
      <c r="M13951" s="147">
        <v>1.6580746956362029</v>
      </c>
      <c r="N13951" s="87">
        <v>272.27077033408</v>
      </c>
      <c r="O13951" s="88">
        <v>15.45744064745103</v>
      </c>
      <c r="P13951" s="89">
        <v>56.772310257485728</v>
      </c>
    </row>
    <row r="13952" spans="1:16">
      <c r="A13952" s="75" t="s">
        <v>25513</v>
      </c>
      <c r="B13952" s="85">
        <v>13948</v>
      </c>
      <c r="C13952" s="85">
        <v>15742</v>
      </c>
      <c r="D13952" s="85">
        <v>13948</v>
      </c>
      <c r="E13952" s="86" t="s">
        <v>25514</v>
      </c>
      <c r="F13952" s="85" t="s">
        <v>55</v>
      </c>
      <c r="G13952" s="86" t="s">
        <v>18196</v>
      </c>
      <c r="H13952" s="85" t="s">
        <v>1</v>
      </c>
      <c r="I13952" s="85">
        <v>1</v>
      </c>
      <c r="J13952" s="88">
        <v>17.374585538003821</v>
      </c>
      <c r="K13952" s="146">
        <v>23.201870216496403</v>
      </c>
      <c r="L13952" s="147">
        <v>7.7703573811737328E-8</v>
      </c>
      <c r="M13952" s="147">
        <v>1.6510970262200639</v>
      </c>
      <c r="N13952" s="87">
        <v>271.48670134653509</v>
      </c>
      <c r="O13952" s="88">
        <v>15.408029524673781</v>
      </c>
      <c r="P13952" s="89">
        <v>56.754269908073454</v>
      </c>
    </row>
    <row r="13953" spans="1:16">
      <c r="A13953" s="75" t="s">
        <v>18197</v>
      </c>
      <c r="B13953" s="85">
        <v>13949</v>
      </c>
      <c r="C13953" s="85">
        <v>11884</v>
      </c>
      <c r="D13953" s="85">
        <v>13949</v>
      </c>
      <c r="E13953" s="86" t="s">
        <v>18198</v>
      </c>
      <c r="F13953" s="85" t="s">
        <v>55</v>
      </c>
      <c r="G13953" s="86" t="s">
        <v>18199</v>
      </c>
      <c r="H13953" s="85" t="s">
        <v>1</v>
      </c>
      <c r="I13953" s="85">
        <v>1</v>
      </c>
      <c r="J13953" s="88">
        <v>11289.38233205807</v>
      </c>
      <c r="K13953" s="146">
        <v>198418.71549469163</v>
      </c>
      <c r="L13953" s="147">
        <v>4.2911930957837151E-4</v>
      </c>
      <c r="M13953" s="147">
        <v>1236.140710251595</v>
      </c>
      <c r="N13953" s="87">
        <v>179087.44480208441</v>
      </c>
      <c r="O13953" s="88">
        <v>10230.012123569401</v>
      </c>
      <c r="P13953" s="89">
        <v>57.123000078955471</v>
      </c>
    </row>
    <row r="13954" spans="1:16">
      <c r="A13954" s="75" t="s">
        <v>26226</v>
      </c>
      <c r="B13954" s="85">
        <v>13950</v>
      </c>
      <c r="C13954" s="85">
        <v>16301</v>
      </c>
      <c r="D13954" s="85">
        <v>13950</v>
      </c>
      <c r="E13954" s="86" t="s">
        <v>26224</v>
      </c>
      <c r="F13954" s="85" t="s">
        <v>891</v>
      </c>
      <c r="G13954" s="86" t="s">
        <v>18199</v>
      </c>
      <c r="H13954" s="85" t="s">
        <v>1</v>
      </c>
      <c r="I13954" s="85">
        <v>1</v>
      </c>
      <c r="J13954" s="88">
        <v>3992.6198320809849</v>
      </c>
      <c r="K13954" s="146">
        <v>333237.95042033715</v>
      </c>
      <c r="L13954" s="147">
        <v>7.3829002417515554E-4</v>
      </c>
      <c r="M13954" s="147">
        <v>902.15018220183617</v>
      </c>
      <c r="N13954" s="87">
        <v>64163.684311053301</v>
      </c>
      <c r="O13954" s="88">
        <v>3484.681892687428</v>
      </c>
      <c r="P13954" s="89">
        <v>54.30925499530786</v>
      </c>
    </row>
    <row r="13955" spans="1:16">
      <c r="A13955" s="75" t="s">
        <v>26233</v>
      </c>
      <c r="B13955" s="85">
        <v>13951</v>
      </c>
      <c r="C13955" s="85">
        <v>16307</v>
      </c>
      <c r="D13955" s="85">
        <v>13951</v>
      </c>
      <c r="E13955" s="86" t="s">
        <v>26230</v>
      </c>
      <c r="F13955" s="85" t="s">
        <v>243</v>
      </c>
      <c r="G13955" s="86" t="s">
        <v>18199</v>
      </c>
      <c r="H13955" s="85" t="s">
        <v>1</v>
      </c>
      <c r="I13955" s="85">
        <v>1</v>
      </c>
      <c r="J13955" s="88">
        <v>23604.02856485351</v>
      </c>
      <c r="K13955" s="146">
        <v>125126.69183084327</v>
      </c>
      <c r="L13955" s="147">
        <v>2.5302186258229159E-4</v>
      </c>
      <c r="M13955" s="147">
        <v>2077.7104391765611</v>
      </c>
      <c r="N13955" s="87">
        <v>374587.91355312511</v>
      </c>
      <c r="O13955" s="88">
        <v>21531.092057819002</v>
      </c>
      <c r="P13955" s="89">
        <v>57.479409449139638</v>
      </c>
    </row>
    <row r="13956" spans="1:16">
      <c r="A13956" s="75" t="s">
        <v>28962</v>
      </c>
      <c r="B13956" s="85">
        <v>13952</v>
      </c>
      <c r="C13956" s="85">
        <v>18360</v>
      </c>
      <c r="D13956" s="85">
        <v>13952</v>
      </c>
      <c r="E13956" s="86" t="s">
        <v>28963</v>
      </c>
      <c r="F13956" s="85" t="s">
        <v>38</v>
      </c>
      <c r="G13956" s="86" t="s">
        <v>18199</v>
      </c>
      <c r="H13956" s="85" t="s">
        <v>1</v>
      </c>
      <c r="I13956" s="85">
        <v>1</v>
      </c>
      <c r="J13956" s="88">
        <v>317.92550120479473</v>
      </c>
      <c r="K13956" s="146">
        <v>429.25573079301654</v>
      </c>
      <c r="L13956" s="147">
        <v>1.3754742255464091E-6</v>
      </c>
      <c r="M13956" s="147">
        <v>15.037575149142601</v>
      </c>
      <c r="N13956" s="87">
        <v>3817.7272255497369</v>
      </c>
      <c r="O13956" s="88">
        <v>284.6408378325587</v>
      </c>
      <c r="P13956" s="89">
        <v>74.55766769496519</v>
      </c>
    </row>
    <row r="13957" spans="1:16">
      <c r="A13957" s="75" t="s">
        <v>28966</v>
      </c>
      <c r="B13957" s="85">
        <v>13953</v>
      </c>
      <c r="C13957" s="85">
        <v>18363</v>
      </c>
      <c r="D13957" s="85">
        <v>13953</v>
      </c>
      <c r="E13957" s="86" t="s">
        <v>28963</v>
      </c>
      <c r="F13957" s="85" t="s">
        <v>11</v>
      </c>
      <c r="G13957" s="86" t="s">
        <v>18199</v>
      </c>
      <c r="H13957" s="85" t="s">
        <v>1</v>
      </c>
      <c r="I13957" s="85">
        <v>1</v>
      </c>
      <c r="J13957" s="88">
        <v>175.3339604229609</v>
      </c>
      <c r="K13957" s="146">
        <v>220.19689558530274</v>
      </c>
      <c r="L13957" s="147">
        <v>8.1385286074172478E-7</v>
      </c>
      <c r="M13957" s="147">
        <v>10.40448402038256</v>
      </c>
      <c r="N13957" s="87">
        <v>3372.0909480121381</v>
      </c>
      <c r="O13957" s="88">
        <v>161.67990469906439</v>
      </c>
      <c r="P13957" s="89">
        <v>47.946484004049594</v>
      </c>
    </row>
    <row r="13958" spans="1:16">
      <c r="A13958" s="75" t="s">
        <v>29748</v>
      </c>
      <c r="B13958" s="85">
        <v>13954</v>
      </c>
      <c r="C13958" s="85">
        <v>18984</v>
      </c>
      <c r="D13958" s="85">
        <v>13954</v>
      </c>
      <c r="E13958" s="86" t="s">
        <v>29747</v>
      </c>
      <c r="F13958" s="85" t="s">
        <v>38</v>
      </c>
      <c r="G13958" s="86" t="s">
        <v>18199</v>
      </c>
      <c r="H13958" s="85" t="s">
        <v>1</v>
      </c>
      <c r="I13958" s="85">
        <v>1</v>
      </c>
      <c r="J13958" s="88">
        <v>355.09108019892119</v>
      </c>
      <c r="K13958" s="146">
        <v>3201.8050882389266</v>
      </c>
      <c r="L13958" s="147">
        <v>1.3529340579033041E-6</v>
      </c>
      <c r="M13958" s="147">
        <v>19.152924512644269</v>
      </c>
      <c r="N13958" s="87">
        <v>2594.2472854452581</v>
      </c>
      <c r="O13958" s="88">
        <v>337.8560910737051</v>
      </c>
      <c r="P13958" s="89">
        <v>130.23280123263879</v>
      </c>
    </row>
    <row r="13959" spans="1:16">
      <c r="A13959" s="75" t="s">
        <v>29751</v>
      </c>
      <c r="B13959" s="85">
        <v>13955</v>
      </c>
      <c r="C13959" s="85">
        <v>18987</v>
      </c>
      <c r="D13959" s="85">
        <v>13955</v>
      </c>
      <c r="E13959" s="86" t="s">
        <v>29747</v>
      </c>
      <c r="F13959" s="85" t="s">
        <v>1039</v>
      </c>
      <c r="G13959" s="86" t="s">
        <v>18199</v>
      </c>
      <c r="H13959" s="85" t="s">
        <v>1</v>
      </c>
      <c r="I13959" s="85">
        <v>1</v>
      </c>
      <c r="J13959" s="88">
        <v>350.94414035665818</v>
      </c>
      <c r="K13959" s="146">
        <v>3196.3101974213482</v>
      </c>
      <c r="L13959" s="147">
        <v>1.335859195705154E-6</v>
      </c>
      <c r="M13959" s="147">
        <v>18.958649308444549</v>
      </c>
      <c r="N13959" s="87">
        <v>2570.0146821603012</v>
      </c>
      <c r="O13959" s="88">
        <v>334.16239106929038</v>
      </c>
      <c r="P13959" s="89">
        <v>130.02353386884172</v>
      </c>
    </row>
    <row r="13960" spans="1:16">
      <c r="A13960" s="75" t="s">
        <v>18200</v>
      </c>
      <c r="B13960" s="85">
        <v>13956</v>
      </c>
      <c r="C13960" s="85">
        <v>11885</v>
      </c>
      <c r="D13960" s="85">
        <v>13956</v>
      </c>
      <c r="E13960" s="86" t="s">
        <v>18201</v>
      </c>
      <c r="F13960" s="85" t="s">
        <v>55</v>
      </c>
      <c r="G13960" s="86" t="s">
        <v>18202</v>
      </c>
      <c r="H13960" s="85" t="s">
        <v>1</v>
      </c>
      <c r="I13960" s="85">
        <v>1</v>
      </c>
      <c r="J13960" s="88">
        <v>1.799884614363547</v>
      </c>
      <c r="K13960" s="146">
        <v>1.5589849714018369</v>
      </c>
      <c r="L13960" s="147">
        <v>1.471970902148788E-8</v>
      </c>
      <c r="M13960" s="147">
        <v>4.3712563084123357E-2</v>
      </c>
      <c r="N13960" s="87">
        <v>6.7675034520753847</v>
      </c>
      <c r="O13960" s="88">
        <v>0.43294692459944789</v>
      </c>
      <c r="P13960" s="89">
        <v>63.974392871078088</v>
      </c>
    </row>
    <row r="13961" spans="1:16">
      <c r="A13961" s="75" t="s">
        <v>25519</v>
      </c>
      <c r="B13961" s="85">
        <v>13957</v>
      </c>
      <c r="C13961" s="85">
        <v>15745</v>
      </c>
      <c r="D13961" s="85">
        <v>13957</v>
      </c>
      <c r="E13961" s="86" t="s">
        <v>25520</v>
      </c>
      <c r="F13961" s="85" t="s">
        <v>55</v>
      </c>
      <c r="G13961" s="86" t="s">
        <v>18202</v>
      </c>
      <c r="H13961" s="85" t="s">
        <v>1</v>
      </c>
      <c r="I13961" s="85">
        <v>1</v>
      </c>
      <c r="J13961" s="88">
        <v>1.7096869058670201</v>
      </c>
      <c r="K13961" s="146">
        <v>1.4346888950403478</v>
      </c>
      <c r="L13961" s="147">
        <v>1.421701749957261E-8</v>
      </c>
      <c r="M13961" s="147">
        <v>3.1665957747201157E-2</v>
      </c>
      <c r="N13961" s="87">
        <v>5.4547398979573591</v>
      </c>
      <c r="O13961" s="88">
        <v>0.35133211179312113</v>
      </c>
      <c r="P13961" s="89">
        <v>64.408591127266178</v>
      </c>
    </row>
    <row r="13962" spans="1:16">
      <c r="A13962" s="75" t="s">
        <v>18203</v>
      </c>
      <c r="B13962" s="85">
        <v>13958</v>
      </c>
      <c r="C13962" s="85">
        <v>11886</v>
      </c>
      <c r="D13962" s="85">
        <v>13958</v>
      </c>
      <c r="E13962" s="86" t="s">
        <v>18204</v>
      </c>
      <c r="F13962" s="85" t="s">
        <v>55</v>
      </c>
      <c r="G13962" s="86" t="s">
        <v>18205</v>
      </c>
      <c r="H13962" s="85" t="s">
        <v>1</v>
      </c>
      <c r="I13962" s="85">
        <v>1</v>
      </c>
      <c r="J13962" s="88">
        <v>2.2335098897603611</v>
      </c>
      <c r="K13962" s="146">
        <v>2.2120851257897782</v>
      </c>
      <c r="L13962" s="147">
        <v>1.7624754451851789E-8</v>
      </c>
      <c r="M13962" s="147">
        <v>7.3532652797553E-2</v>
      </c>
      <c r="N13962" s="87">
        <v>11.054055578384281</v>
      </c>
      <c r="O13962" s="88">
        <v>0.69979095128411595</v>
      </c>
      <c r="P13962" s="89">
        <v>63.306263146760941</v>
      </c>
    </row>
    <row r="13963" spans="1:16">
      <c r="A13963" s="75" t="s">
        <v>25523</v>
      </c>
      <c r="B13963" s="85">
        <v>13959</v>
      </c>
      <c r="C13963" s="85">
        <v>15747</v>
      </c>
      <c r="D13963" s="85">
        <v>13959</v>
      </c>
      <c r="E13963" s="86" t="s">
        <v>25522</v>
      </c>
      <c r="F13963" s="85" t="s">
        <v>55</v>
      </c>
      <c r="G13963" s="86" t="s">
        <v>18205</v>
      </c>
      <c r="H13963" s="85" t="s">
        <v>1</v>
      </c>
      <c r="I13963" s="85">
        <v>1</v>
      </c>
      <c r="J13963" s="88">
        <v>2.087154549684914</v>
      </c>
      <c r="K13963" s="146">
        <v>2.0247963965929876</v>
      </c>
      <c r="L13963" s="147">
        <v>1.689361322832517E-8</v>
      </c>
      <c r="M13963" s="147">
        <v>5.3945841957579267E-2</v>
      </c>
      <c r="N13963" s="87">
        <v>8.8831905714033592</v>
      </c>
      <c r="O13963" s="88">
        <v>0.56737738411948135</v>
      </c>
      <c r="P13963" s="89">
        <v>63.870900838936691</v>
      </c>
    </row>
    <row r="13964" spans="1:16">
      <c r="A13964" s="75" t="s">
        <v>18206</v>
      </c>
      <c r="B13964" s="85">
        <v>13960</v>
      </c>
      <c r="C13964" s="85">
        <v>11887</v>
      </c>
      <c r="D13964" s="85">
        <v>13960</v>
      </c>
      <c r="E13964" s="86" t="s">
        <v>18207</v>
      </c>
      <c r="F13964" s="85" t="s">
        <v>55</v>
      </c>
      <c r="G13964" s="86" t="s">
        <v>18208</v>
      </c>
      <c r="H13964" s="85" t="s">
        <v>1</v>
      </c>
      <c r="I13964" s="85">
        <v>1</v>
      </c>
      <c r="J13964" s="88">
        <v>3.2471915276820229</v>
      </c>
      <c r="K13964" s="146">
        <v>2.5506352585173331</v>
      </c>
      <c r="L13964" s="147">
        <v>2.1840259689529019E-8</v>
      </c>
      <c r="M13964" s="147">
        <v>6.6530871453874138E-2</v>
      </c>
      <c r="N13964" s="87">
        <v>10.368789436247511</v>
      </c>
      <c r="O13964" s="88">
        <v>0.64958149997287806</v>
      </c>
      <c r="P13964" s="89">
        <v>62.6477665465992</v>
      </c>
    </row>
    <row r="13965" spans="1:16">
      <c r="A13965" s="75" t="s">
        <v>25527</v>
      </c>
      <c r="B13965" s="85">
        <v>13961</v>
      </c>
      <c r="C13965" s="85">
        <v>15750</v>
      </c>
      <c r="D13965" s="85">
        <v>13961</v>
      </c>
      <c r="E13965" s="86" t="s">
        <v>25526</v>
      </c>
      <c r="F13965" s="85" t="s">
        <v>55</v>
      </c>
      <c r="G13965" s="86" t="s">
        <v>18208</v>
      </c>
      <c r="H13965" s="85" t="s">
        <v>1</v>
      </c>
      <c r="I13965" s="85">
        <v>1</v>
      </c>
      <c r="J13965" s="88">
        <v>3.1008361876065811</v>
      </c>
      <c r="K13965" s="146">
        <v>2.3633465293205469</v>
      </c>
      <c r="L13965" s="147">
        <v>2.1109118466002401E-8</v>
      </c>
      <c r="M13965" s="147">
        <v>4.6944060613900288E-2</v>
      </c>
      <c r="N13965" s="87">
        <v>8.1979244292665729</v>
      </c>
      <c r="O13965" s="88">
        <v>0.51716793280824425</v>
      </c>
      <c r="P13965" s="89">
        <v>63.085228129446506</v>
      </c>
    </row>
    <row r="13966" spans="1:16">
      <c r="A13966" s="75" t="s">
        <v>18209</v>
      </c>
      <c r="B13966" s="85">
        <v>13962</v>
      </c>
      <c r="C13966" s="85">
        <v>11888</v>
      </c>
      <c r="D13966" s="85">
        <v>13962</v>
      </c>
      <c r="E13966" s="86" t="s">
        <v>18210</v>
      </c>
      <c r="F13966" s="85" t="s">
        <v>55</v>
      </c>
      <c r="G13966" s="86" t="s">
        <v>18211</v>
      </c>
      <c r="H13966" s="85" t="s">
        <v>1</v>
      </c>
      <c r="I13966" s="85">
        <v>1</v>
      </c>
      <c r="J13966" s="88">
        <v>2.6770706842936929</v>
      </c>
      <c r="K13966" s="146">
        <v>1.9746312929917282</v>
      </c>
      <c r="L13966" s="147">
        <v>1.846123968058986E-8</v>
      </c>
      <c r="M13966" s="147">
        <v>3.7145791410194792E-2</v>
      </c>
      <c r="N13966" s="87">
        <v>5.9545859754124972</v>
      </c>
      <c r="O13966" s="88">
        <v>0.3747499643663923</v>
      </c>
      <c r="P13966" s="89">
        <v>62.93468024709005</v>
      </c>
    </row>
    <row r="13967" spans="1:16">
      <c r="A13967" s="75" t="s">
        <v>25529</v>
      </c>
      <c r="B13967" s="85">
        <v>13963</v>
      </c>
      <c r="C13967" s="85">
        <v>15752</v>
      </c>
      <c r="D13967" s="85">
        <v>13963</v>
      </c>
      <c r="E13967" s="86" t="s">
        <v>25530</v>
      </c>
      <c r="F13967" s="85" t="s">
        <v>55</v>
      </c>
      <c r="G13967" s="86" t="s">
        <v>18211</v>
      </c>
      <c r="H13967" s="85" t="s">
        <v>1</v>
      </c>
      <c r="I13967" s="85">
        <v>1</v>
      </c>
      <c r="J13967" s="88">
        <v>2.5868729757971649</v>
      </c>
      <c r="K13967" s="146">
        <v>1.8503352166302345</v>
      </c>
      <c r="L13967" s="147">
        <v>1.795854815867456E-8</v>
      </c>
      <c r="M13967" s="147">
        <v>2.5099186073272529E-2</v>
      </c>
      <c r="N13967" s="87">
        <v>4.6418224212944494</v>
      </c>
      <c r="O13967" s="88">
        <v>0.29313515156006409</v>
      </c>
      <c r="P13967" s="89">
        <v>63.150875874807483</v>
      </c>
    </row>
    <row r="13968" spans="1:16">
      <c r="A13968" s="75" t="s">
        <v>18212</v>
      </c>
      <c r="B13968" s="85">
        <v>13964</v>
      </c>
      <c r="C13968" s="85">
        <v>11889</v>
      </c>
      <c r="D13968" s="85">
        <v>13964</v>
      </c>
      <c r="E13968" s="86" t="s">
        <v>18213</v>
      </c>
      <c r="F13968" s="85" t="s">
        <v>38</v>
      </c>
      <c r="G13968" s="86" t="s">
        <v>18214</v>
      </c>
      <c r="H13968" s="85" t="s">
        <v>1</v>
      </c>
      <c r="I13968" s="85">
        <v>1</v>
      </c>
      <c r="J13968" s="88">
        <v>0.350166561055343</v>
      </c>
      <c r="K13968" s="146">
        <v>0.29260716957476329</v>
      </c>
      <c r="L13968" s="147">
        <v>4.3841182412114072E-9</v>
      </c>
      <c r="M13968" s="147">
        <v>4.4179633978851177E-3</v>
      </c>
      <c r="N13968" s="87">
        <v>0.97369985260279091</v>
      </c>
      <c r="O13968" s="88">
        <v>0.29295309571327782</v>
      </c>
      <c r="P13968" s="89">
        <v>300.86591358742305</v>
      </c>
    </row>
    <row r="13969" spans="1:16">
      <c r="A13969" s="75" t="s">
        <v>18215</v>
      </c>
      <c r="B13969" s="85">
        <v>13965</v>
      </c>
      <c r="C13969" s="85">
        <v>11890</v>
      </c>
      <c r="D13969" s="85">
        <v>13965</v>
      </c>
      <c r="E13969" s="86" t="s">
        <v>18213</v>
      </c>
      <c r="F13969" s="85" t="s">
        <v>2981</v>
      </c>
      <c r="G13969" s="86" t="s">
        <v>18214</v>
      </c>
      <c r="H13969" s="85" t="s">
        <v>1</v>
      </c>
      <c r="I13969" s="85">
        <v>1</v>
      </c>
      <c r="J13969" s="88">
        <v>0.93277801999058729</v>
      </c>
      <c r="K13969" s="146">
        <v>0.67246281943425668</v>
      </c>
      <c r="L13969" s="147">
        <v>7.5186235151880437E-9</v>
      </c>
      <c r="M13969" s="147">
        <v>5.0575553940738699E-3</v>
      </c>
      <c r="N13969" s="87">
        <v>1.468867841338378</v>
      </c>
      <c r="O13969" s="88">
        <v>0.86578815069257486</v>
      </c>
      <c r="P13969" s="89">
        <v>589.42549242803261</v>
      </c>
    </row>
    <row r="13970" spans="1:16">
      <c r="A13970" s="75" t="s">
        <v>25531</v>
      </c>
      <c r="B13970" s="85">
        <v>13966</v>
      </c>
      <c r="C13970" s="85">
        <v>15753</v>
      </c>
      <c r="D13970" s="85">
        <v>13966</v>
      </c>
      <c r="E13970" s="86" t="s">
        <v>25532</v>
      </c>
      <c r="F13970" s="85" t="s">
        <v>235</v>
      </c>
      <c r="G13970" s="86" t="s">
        <v>18214</v>
      </c>
      <c r="H13970" s="85" t="s">
        <v>1</v>
      </c>
      <c r="I13970" s="85">
        <v>1</v>
      </c>
      <c r="J13970" s="88">
        <v>-0.12874566509766239</v>
      </c>
      <c r="K13970" s="146">
        <v>0.14681480769124042</v>
      </c>
      <c r="L13970" s="147">
        <v>2.123589967392712E-9</v>
      </c>
      <c r="M13970" s="147">
        <v>6.1931150193834184E-3</v>
      </c>
      <c r="N13970" s="87">
        <v>0.84089811622717814</v>
      </c>
      <c r="O13970" s="88">
        <v>-0.14373737476541959</v>
      </c>
      <c r="P13970" s="89">
        <v>-170.93316299758163</v>
      </c>
    </row>
    <row r="13971" spans="1:16">
      <c r="A13971" s="75" t="s">
        <v>25533</v>
      </c>
      <c r="B13971" s="85">
        <v>13967</v>
      </c>
      <c r="C13971" s="85">
        <v>15754</v>
      </c>
      <c r="D13971" s="85">
        <v>13967</v>
      </c>
      <c r="E13971" s="86" t="s">
        <v>25532</v>
      </c>
      <c r="F13971" s="85" t="s">
        <v>38</v>
      </c>
      <c r="G13971" s="86" t="s">
        <v>18214</v>
      </c>
      <c r="H13971" s="85" t="s">
        <v>1</v>
      </c>
      <c r="I13971" s="85">
        <v>1</v>
      </c>
      <c r="J13971" s="88">
        <v>0.30909728936621828</v>
      </c>
      <c r="K13971" s="146">
        <v>0.23298914343516705</v>
      </c>
      <c r="L13971" s="147">
        <v>3.684111852354485E-9</v>
      </c>
      <c r="M13971" s="147">
        <v>3.5343362386920738E-3</v>
      </c>
      <c r="N13971" s="87">
        <v>0.47174684114202331</v>
      </c>
      <c r="O13971" s="88">
        <v>0.25492398119602527</v>
      </c>
      <c r="P13971" s="89">
        <v>540.38301682931308</v>
      </c>
    </row>
    <row r="13972" spans="1:16">
      <c r="A13972" s="75" t="s">
        <v>25534</v>
      </c>
      <c r="B13972" s="85">
        <v>13968</v>
      </c>
      <c r="C13972" s="85">
        <v>15755</v>
      </c>
      <c r="D13972" s="85">
        <v>13968</v>
      </c>
      <c r="E13972" s="86" t="s">
        <v>25532</v>
      </c>
      <c r="F13972" s="85" t="s">
        <v>2897</v>
      </c>
      <c r="G13972" s="86" t="s">
        <v>18214</v>
      </c>
      <c r="H13972" s="85" t="s">
        <v>1</v>
      </c>
      <c r="I13972" s="85">
        <v>1</v>
      </c>
      <c r="J13972" s="88">
        <v>1.232364229004095</v>
      </c>
      <c r="K13972" s="146">
        <v>1.2225700908210364</v>
      </c>
      <c r="L13972" s="147">
        <v>1.6066015405607889E-8</v>
      </c>
      <c r="M13972" s="147">
        <v>9.4286817361426741E-3</v>
      </c>
      <c r="N13972" s="87">
        <v>7.7712099916681652</v>
      </c>
      <c r="O13972" s="88">
        <v>1.1062776856855521</v>
      </c>
      <c r="P13972" s="89">
        <v>142.35591199718422</v>
      </c>
    </row>
    <row r="13973" spans="1:16">
      <c r="A13973" s="75" t="s">
        <v>25535</v>
      </c>
      <c r="B13973" s="85">
        <v>13969</v>
      </c>
      <c r="C13973" s="85">
        <v>15756</v>
      </c>
      <c r="D13973" s="85">
        <v>13969</v>
      </c>
      <c r="E13973" s="86" t="s">
        <v>25532</v>
      </c>
      <c r="F13973" s="85" t="s">
        <v>2981</v>
      </c>
      <c r="G13973" s="86" t="s">
        <v>18214</v>
      </c>
      <c r="H13973" s="85" t="s">
        <v>1</v>
      </c>
      <c r="I13973" s="85">
        <v>1</v>
      </c>
      <c r="J13973" s="88">
        <v>0.92971175240492321</v>
      </c>
      <c r="K13973" s="146">
        <v>0.66911710835915139</v>
      </c>
      <c r="L13973" s="147">
        <v>7.5038772064517948E-9</v>
      </c>
      <c r="M13973" s="147">
        <v>4.6252780187749963E-3</v>
      </c>
      <c r="N13973" s="87">
        <v>1.4219946821312119</v>
      </c>
      <c r="O13973" s="88">
        <v>0.86300651186938615</v>
      </c>
      <c r="P13973" s="89">
        <v>606.89855082717804</v>
      </c>
    </row>
    <row r="13974" spans="1:16">
      <c r="A13974" s="75" t="s">
        <v>18216</v>
      </c>
      <c r="B13974" s="85">
        <v>13970</v>
      </c>
      <c r="C13974" s="85">
        <v>11891</v>
      </c>
      <c r="D13974" s="85">
        <v>13970</v>
      </c>
      <c r="E13974" s="86" t="s">
        <v>18217</v>
      </c>
      <c r="F13974" s="85" t="s">
        <v>55</v>
      </c>
      <c r="G13974" s="86" t="s">
        <v>18218</v>
      </c>
      <c r="H13974" s="85" t="s">
        <v>1</v>
      </c>
      <c r="I13974" s="85">
        <v>1</v>
      </c>
      <c r="J13974" s="88">
        <v>0.40981208355152249</v>
      </c>
      <c r="K13974" s="146">
        <v>0.36706237772489453</v>
      </c>
      <c r="L13974" s="147">
        <v>3.9239355059797186E-9</v>
      </c>
      <c r="M13974" s="147">
        <v>4.0402404173568744E-3</v>
      </c>
      <c r="N13974" s="87">
        <v>0.90559270841263173</v>
      </c>
      <c r="O13974" s="88">
        <v>0.36660628293512909</v>
      </c>
      <c r="P13974" s="89">
        <v>404.82468501511568</v>
      </c>
    </row>
    <row r="13975" spans="1:16">
      <c r="A13975" s="75" t="s">
        <v>25539</v>
      </c>
      <c r="B13975" s="85">
        <v>13971</v>
      </c>
      <c r="C13975" s="85">
        <v>15759</v>
      </c>
      <c r="D13975" s="85">
        <v>13971</v>
      </c>
      <c r="E13975" s="86" t="s">
        <v>25540</v>
      </c>
      <c r="F13975" s="85" t="s">
        <v>38</v>
      </c>
      <c r="G13975" s="86" t="s">
        <v>18218</v>
      </c>
      <c r="H13975" s="85" t="s">
        <v>1</v>
      </c>
      <c r="I13975" s="85">
        <v>1</v>
      </c>
      <c r="J13975" s="88">
        <v>0.23767070586759079</v>
      </c>
      <c r="K13975" s="146">
        <v>0.25265792510900659</v>
      </c>
      <c r="L13975" s="147">
        <v>2.9994176268737019E-9</v>
      </c>
      <c r="M13975" s="147">
        <v>3.3689325536670669E-3</v>
      </c>
      <c r="N13975" s="87">
        <v>0.70714758422697699</v>
      </c>
      <c r="O13975" s="88">
        <v>0.1976579300536094</v>
      </c>
      <c r="P13975" s="89">
        <v>279.51439623410499</v>
      </c>
    </row>
    <row r="13976" spans="1:16">
      <c r="A13976" s="75" t="s">
        <v>25543</v>
      </c>
      <c r="B13976" s="85">
        <v>13972</v>
      </c>
      <c r="C13976" s="85">
        <v>15762</v>
      </c>
      <c r="D13976" s="85">
        <v>13972</v>
      </c>
      <c r="E13976" s="86" t="s">
        <v>25540</v>
      </c>
      <c r="F13976" s="85" t="s">
        <v>2981</v>
      </c>
      <c r="G13976" s="86" t="s">
        <v>18218</v>
      </c>
      <c r="H13976" s="85" t="s">
        <v>1</v>
      </c>
      <c r="I13976" s="85">
        <v>1</v>
      </c>
      <c r="J13976" s="88">
        <v>0.62528906004516371</v>
      </c>
      <c r="K13976" s="146">
        <v>0.50622854481829116</v>
      </c>
      <c r="L13976" s="147">
        <v>5.0840861715400549E-9</v>
      </c>
      <c r="M13976" s="147">
        <v>3.8402388624930979E-3</v>
      </c>
      <c r="N13976" s="87">
        <v>1.0442919040341301</v>
      </c>
      <c r="O13976" s="88">
        <v>0.57868014994498218</v>
      </c>
      <c r="P13976" s="89">
        <v>554.1363939618069</v>
      </c>
    </row>
    <row r="13977" spans="1:16">
      <c r="A13977" s="75" t="s">
        <v>18219</v>
      </c>
      <c r="B13977" s="85">
        <v>13973</v>
      </c>
      <c r="C13977" s="85">
        <v>11892</v>
      </c>
      <c r="D13977" s="85">
        <v>13973</v>
      </c>
      <c r="E13977" s="86" t="s">
        <v>18220</v>
      </c>
      <c r="F13977" s="85" t="s">
        <v>55</v>
      </c>
      <c r="G13977" s="86" t="s">
        <v>18221</v>
      </c>
      <c r="H13977" s="85" t="s">
        <v>1</v>
      </c>
      <c r="I13977" s="85">
        <v>1</v>
      </c>
      <c r="J13977" s="88">
        <v>2.957730526451015</v>
      </c>
      <c r="K13977" s="146">
        <v>2.6422152823034306</v>
      </c>
      <c r="L13977" s="147">
        <v>2.8435112966291181E-8</v>
      </c>
      <c r="M13977" s="147">
        <v>2.6014295763720378E-2</v>
      </c>
      <c r="N13977" s="87">
        <v>6.215027600176386</v>
      </c>
      <c r="O13977" s="88">
        <v>2.6455964266789578</v>
      </c>
      <c r="P13977" s="89">
        <v>425.67734157831802</v>
      </c>
    </row>
    <row r="13978" spans="1:16">
      <c r="A13978" s="75" t="s">
        <v>25541</v>
      </c>
      <c r="B13978" s="85">
        <v>13974</v>
      </c>
      <c r="C13978" s="85">
        <v>15760</v>
      </c>
      <c r="D13978" s="85">
        <v>13974</v>
      </c>
      <c r="E13978" s="86" t="s">
        <v>25540</v>
      </c>
      <c r="F13978" s="85" t="s">
        <v>38</v>
      </c>
      <c r="G13978" s="86" t="s">
        <v>18221</v>
      </c>
      <c r="H13978" s="85" t="s">
        <v>1</v>
      </c>
      <c r="I13978" s="85">
        <v>1</v>
      </c>
      <c r="J13978" s="88">
        <v>1.729931039429671</v>
      </c>
      <c r="K13978" s="146">
        <v>1.8390183401376696</v>
      </c>
      <c r="L13978" s="147">
        <v>2.183182666117903E-8</v>
      </c>
      <c r="M13978" s="147">
        <v>2.4521410718494271E-2</v>
      </c>
      <c r="N13978" s="87">
        <v>5.1471070065044673</v>
      </c>
      <c r="O13978" s="88">
        <v>1.438690507275447</v>
      </c>
      <c r="P13978" s="89">
        <v>279.51439623410874</v>
      </c>
    </row>
    <row r="13979" spans="1:16">
      <c r="A13979" s="75" t="s">
        <v>25544</v>
      </c>
      <c r="B13979" s="85">
        <v>13975</v>
      </c>
      <c r="C13979" s="85">
        <v>15763</v>
      </c>
      <c r="D13979" s="85">
        <v>13975</v>
      </c>
      <c r="E13979" s="86" t="s">
        <v>25540</v>
      </c>
      <c r="F13979" s="85" t="s">
        <v>2981</v>
      </c>
      <c r="G13979" s="86" t="s">
        <v>18221</v>
      </c>
      <c r="H13979" s="85" t="s">
        <v>1</v>
      </c>
      <c r="I13979" s="85">
        <v>1</v>
      </c>
      <c r="J13979" s="88">
        <v>4.5512843059025219</v>
      </c>
      <c r="K13979" s="146">
        <v>3.6846798999889194</v>
      </c>
      <c r="L13979" s="147">
        <v>3.7005479674816217E-8</v>
      </c>
      <c r="M13979" s="147">
        <v>2.7951902540115019E-2</v>
      </c>
      <c r="N13979" s="87">
        <v>7.6010754982158879</v>
      </c>
      <c r="O13979" s="88">
        <v>4.2120325668126721</v>
      </c>
      <c r="P13979" s="89">
        <v>554.13639396179053</v>
      </c>
    </row>
    <row r="13980" spans="1:16">
      <c r="A13980" s="75" t="s">
        <v>18222</v>
      </c>
      <c r="B13980" s="85">
        <v>13976</v>
      </c>
      <c r="C13980" s="85">
        <v>11893</v>
      </c>
      <c r="D13980" s="85">
        <v>13976</v>
      </c>
      <c r="E13980" s="86" t="s">
        <v>18223</v>
      </c>
      <c r="F13980" s="85" t="s">
        <v>55</v>
      </c>
      <c r="G13980" s="86" t="s">
        <v>18224</v>
      </c>
      <c r="H13980" s="85" t="s">
        <v>1</v>
      </c>
      <c r="I13980" s="85">
        <v>1</v>
      </c>
      <c r="J13980" s="88">
        <v>2.4114829967911389</v>
      </c>
      <c r="K13980" s="146">
        <v>2.1542385860221693</v>
      </c>
      <c r="L13980" s="147">
        <v>2.3183583094138279E-8</v>
      </c>
      <c r="M13980" s="147">
        <v>2.1209853753303521E-2</v>
      </c>
      <c r="N13980" s="87">
        <v>5.0672071875311806</v>
      </c>
      <c r="O13980" s="88">
        <v>2.1569952848148222</v>
      </c>
      <c r="P13980" s="89">
        <v>425.6773415783187</v>
      </c>
    </row>
    <row r="13981" spans="1:16">
      <c r="A13981" s="75" t="s">
        <v>25542</v>
      </c>
      <c r="B13981" s="85">
        <v>13977</v>
      </c>
      <c r="C13981" s="85">
        <v>15761</v>
      </c>
      <c r="D13981" s="85">
        <v>13977</v>
      </c>
      <c r="E13981" s="86" t="s">
        <v>25540</v>
      </c>
      <c r="F13981" s="85" t="s">
        <v>38</v>
      </c>
      <c r="G13981" s="86" t="s">
        <v>18224</v>
      </c>
      <c r="H13981" s="85" t="s">
        <v>1</v>
      </c>
      <c r="I13981" s="85">
        <v>1</v>
      </c>
      <c r="J13981" s="88">
        <v>1.410439270886354</v>
      </c>
      <c r="K13981" s="146">
        <v>1.4993798178599922</v>
      </c>
      <c r="L13981" s="147">
        <v>1.7799822638168499E-8</v>
      </c>
      <c r="M13981" s="147">
        <v>1.9992681711925479E-2</v>
      </c>
      <c r="N13981" s="87">
        <v>4.1965151719698488</v>
      </c>
      <c r="O13981" s="88">
        <v>1.1729864045804319</v>
      </c>
      <c r="P13981" s="89">
        <v>279.51439623410931</v>
      </c>
    </row>
    <row r="13982" spans="1:16">
      <c r="A13982" s="75" t="s">
        <v>25545</v>
      </c>
      <c r="B13982" s="85">
        <v>13978</v>
      </c>
      <c r="C13982" s="85">
        <v>15764</v>
      </c>
      <c r="D13982" s="85">
        <v>13978</v>
      </c>
      <c r="E13982" s="86" t="s">
        <v>25540</v>
      </c>
      <c r="F13982" s="85" t="s">
        <v>2981</v>
      </c>
      <c r="G13982" s="86" t="s">
        <v>18224</v>
      </c>
      <c r="H13982" s="85" t="s">
        <v>1</v>
      </c>
      <c r="I13982" s="85">
        <v>1</v>
      </c>
      <c r="J13982" s="88">
        <v>3.7107317989565658</v>
      </c>
      <c r="K13982" s="146">
        <v>3.0041759544954858</v>
      </c>
      <c r="L13982" s="147">
        <v>3.0171134329467271E-8</v>
      </c>
      <c r="M13982" s="147">
        <v>2.278961423315707E-2</v>
      </c>
      <c r="N13982" s="87">
        <v>6.1972732665634602</v>
      </c>
      <c r="O13982" s="88">
        <v>3.4341346603292542</v>
      </c>
      <c r="P13982" s="89">
        <v>554.1363939617861</v>
      </c>
    </row>
    <row r="13983" spans="1:16">
      <c r="A13983" s="75" t="s">
        <v>18225</v>
      </c>
      <c r="B13983" s="85">
        <v>13979</v>
      </c>
      <c r="C13983" s="85">
        <v>11894</v>
      </c>
      <c r="D13983" s="85">
        <v>13979</v>
      </c>
      <c r="E13983" s="86" t="s">
        <v>18226</v>
      </c>
      <c r="F13983" s="85" t="s">
        <v>55</v>
      </c>
      <c r="G13983" s="86" t="s">
        <v>18227</v>
      </c>
      <c r="H13983" s="85" t="s">
        <v>1</v>
      </c>
      <c r="I13983" s="85">
        <v>1</v>
      </c>
      <c r="J13983" s="88">
        <v>3.3418426680685158</v>
      </c>
      <c r="K13983" s="146">
        <v>3.5986247682866566</v>
      </c>
      <c r="L13983" s="147">
        <v>5.210897681873302E-8</v>
      </c>
      <c r="M13983" s="147">
        <v>7.8151613193930297E-2</v>
      </c>
      <c r="N13983" s="87">
        <v>15.07143514962647</v>
      </c>
      <c r="O13983" s="88">
        <v>2.797922821828601</v>
      </c>
      <c r="P13983" s="89">
        <v>185.64408724526442</v>
      </c>
    </row>
    <row r="13984" spans="1:16">
      <c r="A13984" s="75" t="s">
        <v>25546</v>
      </c>
      <c r="B13984" s="85">
        <v>13980</v>
      </c>
      <c r="C13984" s="85">
        <v>15765</v>
      </c>
      <c r="D13984" s="85">
        <v>13980</v>
      </c>
      <c r="E13984" s="86" t="s">
        <v>25547</v>
      </c>
      <c r="F13984" s="85" t="s">
        <v>55</v>
      </c>
      <c r="G13984" s="86" t="s">
        <v>18227</v>
      </c>
      <c r="H13984" s="85" t="s">
        <v>1</v>
      </c>
      <c r="I13984" s="85">
        <v>1</v>
      </c>
      <c r="J13984" s="88">
        <v>3.2704888695449381</v>
      </c>
      <c r="K13984" s="146">
        <v>3.5114358091697304</v>
      </c>
      <c r="L13984" s="147">
        <v>5.1753964659815852E-8</v>
      </c>
      <c r="M13984" s="147">
        <v>6.8478899463566945E-2</v>
      </c>
      <c r="N13984" s="87">
        <v>14.003473012623489</v>
      </c>
      <c r="O13984" s="88">
        <v>2.7332626893643401</v>
      </c>
      <c r="P13984" s="89">
        <v>195.18462933448217</v>
      </c>
    </row>
    <row r="13985" spans="1:16">
      <c r="A13985" s="75" t="s">
        <v>18228</v>
      </c>
      <c r="B13985" s="85">
        <v>13981</v>
      </c>
      <c r="C13985" s="85">
        <v>11895</v>
      </c>
      <c r="D13985" s="85">
        <v>13981</v>
      </c>
      <c r="E13985" s="86" t="s">
        <v>18229</v>
      </c>
      <c r="F13985" s="85" t="s">
        <v>55</v>
      </c>
      <c r="G13985" s="86" t="s">
        <v>18230</v>
      </c>
      <c r="H13985" s="85" t="s">
        <v>1</v>
      </c>
      <c r="I13985" s="85">
        <v>1</v>
      </c>
      <c r="J13985" s="88">
        <v>2.060336211573143</v>
      </c>
      <c r="K13985" s="146">
        <v>9.8912885172934857</v>
      </c>
      <c r="L13985" s="147">
        <v>2.105146789078943E-8</v>
      </c>
      <c r="M13985" s="147">
        <v>0.23104066290033751</v>
      </c>
      <c r="N13985" s="87">
        <v>29.833852571186782</v>
      </c>
      <c r="O13985" s="88">
        <v>1.724392854643408</v>
      </c>
      <c r="P13985" s="89">
        <v>57.799871824425665</v>
      </c>
    </row>
    <row r="13986" spans="1:16">
      <c r="A13986" s="75" t="s">
        <v>25551</v>
      </c>
      <c r="B13986" s="85">
        <v>13982</v>
      </c>
      <c r="C13986" s="85">
        <v>15768</v>
      </c>
      <c r="D13986" s="85">
        <v>13982</v>
      </c>
      <c r="E13986" s="86" t="s">
        <v>25552</v>
      </c>
      <c r="F13986" s="85" t="s">
        <v>55</v>
      </c>
      <c r="G13986" s="86" t="s">
        <v>18230</v>
      </c>
      <c r="H13986" s="85" t="s">
        <v>1</v>
      </c>
      <c r="I13986" s="85">
        <v>1</v>
      </c>
      <c r="J13986" s="88">
        <v>1.978563088543394</v>
      </c>
      <c r="K13986" s="146">
        <v>9.7921657668537403</v>
      </c>
      <c r="L13986" s="147">
        <v>2.0646661830368541E-8</v>
      </c>
      <c r="M13986" s="147">
        <v>0.21994515382255539</v>
      </c>
      <c r="N13986" s="87">
        <v>28.608101313612512</v>
      </c>
      <c r="O13986" s="88">
        <v>1.650299367786904</v>
      </c>
      <c r="P13986" s="89">
        <v>57.686434681411271</v>
      </c>
    </row>
    <row r="13987" spans="1:16">
      <c r="A13987" s="75" t="s">
        <v>18231</v>
      </c>
      <c r="B13987" s="85">
        <v>13983</v>
      </c>
      <c r="C13987" s="85">
        <v>11896</v>
      </c>
      <c r="D13987" s="85">
        <v>13983</v>
      </c>
      <c r="E13987" s="86" t="s">
        <v>18232</v>
      </c>
      <c r="F13987" s="85" t="s">
        <v>55</v>
      </c>
      <c r="G13987" s="86" t="s">
        <v>18233</v>
      </c>
      <c r="H13987" s="85" t="s">
        <v>1</v>
      </c>
      <c r="I13987" s="85">
        <v>1</v>
      </c>
      <c r="J13987" s="88">
        <v>0.27274240519298498</v>
      </c>
      <c r="K13987" s="146">
        <v>0.36605675864260484</v>
      </c>
      <c r="L13987" s="147">
        <v>2.3085168177473582E-9</v>
      </c>
      <c r="M13987" s="147">
        <v>2.2061539513748962E-2</v>
      </c>
      <c r="N13987" s="87">
        <v>2.815192191707212</v>
      </c>
      <c r="O13987" s="88">
        <v>0.18934956778575521</v>
      </c>
      <c r="P13987" s="89">
        <v>67.259907989062825</v>
      </c>
    </row>
    <row r="13988" spans="1:16">
      <c r="A13988" s="75" t="s">
        <v>25553</v>
      </c>
      <c r="B13988" s="85">
        <v>13984</v>
      </c>
      <c r="C13988" s="85">
        <v>15769</v>
      </c>
      <c r="D13988" s="85">
        <v>13984</v>
      </c>
      <c r="E13988" s="86" t="s">
        <v>25554</v>
      </c>
      <c r="F13988" s="85" t="s">
        <v>55</v>
      </c>
      <c r="G13988" s="86" t="s">
        <v>18233</v>
      </c>
      <c r="H13988" s="85" t="s">
        <v>1</v>
      </c>
      <c r="I13988" s="85">
        <v>1</v>
      </c>
      <c r="J13988" s="88">
        <v>0.12769751809185551</v>
      </c>
      <c r="K13988" s="146">
        <v>0.20142507981080573</v>
      </c>
      <c r="L13988" s="147">
        <v>1.503370235784677E-9</v>
      </c>
      <c r="M13988" s="147">
        <v>6.957487699702905E-3</v>
      </c>
      <c r="N13988" s="87">
        <v>1.119079016876698</v>
      </c>
      <c r="O13988" s="88">
        <v>8.2871912021593622E-2</v>
      </c>
      <c r="P13988" s="89">
        <v>74.053673397331323</v>
      </c>
    </row>
    <row r="13989" spans="1:16">
      <c r="A13989" s="75" t="s">
        <v>18234</v>
      </c>
      <c r="B13989" s="85">
        <v>13985</v>
      </c>
      <c r="C13989" s="85">
        <v>11897</v>
      </c>
      <c r="D13989" s="85">
        <v>13985</v>
      </c>
      <c r="E13989" s="86" t="s">
        <v>18235</v>
      </c>
      <c r="F13989" s="85" t="s">
        <v>55</v>
      </c>
      <c r="G13989" s="86" t="s">
        <v>18236</v>
      </c>
      <c r="H13989" s="85" t="s">
        <v>260</v>
      </c>
      <c r="I13989" s="85">
        <v>1</v>
      </c>
      <c r="J13989" s="88">
        <v>30268464.10410542</v>
      </c>
      <c r="K13989" s="146">
        <v>111248204.37855487</v>
      </c>
      <c r="L13989" s="147">
        <v>0.14951710108263391</v>
      </c>
      <c r="M13989" s="147">
        <v>2251131.0642428561</v>
      </c>
      <c r="N13989" s="87">
        <v>376531544.48872292</v>
      </c>
      <c r="O13989" s="88">
        <v>27089514.04089985</v>
      </c>
      <c r="P13989" s="89">
        <v>71.9448727136092</v>
      </c>
    </row>
    <row r="13990" spans="1:16">
      <c r="A13990" s="75" t="s">
        <v>25555</v>
      </c>
      <c r="B13990" s="85">
        <v>13986</v>
      </c>
      <c r="C13990" s="85">
        <v>15770</v>
      </c>
      <c r="D13990" s="85">
        <v>13986</v>
      </c>
      <c r="E13990" s="86" t="s">
        <v>25556</v>
      </c>
      <c r="F13990" s="85" t="s">
        <v>38</v>
      </c>
      <c r="G13990" s="86" t="s">
        <v>18236</v>
      </c>
      <c r="H13990" s="85" t="s">
        <v>260</v>
      </c>
      <c r="I13990" s="85">
        <v>1</v>
      </c>
      <c r="J13990" s="88">
        <v>31087168.046752531</v>
      </c>
      <c r="K13990" s="146">
        <v>112647763.79285489</v>
      </c>
      <c r="L13990" s="147">
        <v>0.15325161212337729</v>
      </c>
      <c r="M13990" s="147">
        <v>2259783.2476697061</v>
      </c>
      <c r="N13990" s="87">
        <v>379041356.16809303</v>
      </c>
      <c r="O13990" s="88">
        <v>27786585.85065515</v>
      </c>
      <c r="P13990" s="89">
        <v>73.307530691539284</v>
      </c>
    </row>
    <row r="13991" spans="1:16">
      <c r="A13991" s="75" t="s">
        <v>25557</v>
      </c>
      <c r="B13991" s="85">
        <v>13987</v>
      </c>
      <c r="C13991" s="85">
        <v>15771</v>
      </c>
      <c r="D13991" s="85">
        <v>13987</v>
      </c>
      <c r="E13991" s="86" t="s">
        <v>25556</v>
      </c>
      <c r="F13991" s="85" t="s">
        <v>11</v>
      </c>
      <c r="G13991" s="86" t="s">
        <v>18236</v>
      </c>
      <c r="H13991" s="85" t="s">
        <v>260</v>
      </c>
      <c r="I13991" s="85">
        <v>1</v>
      </c>
      <c r="J13991" s="88">
        <v>28610692.294704929</v>
      </c>
      <c r="K13991" s="146">
        <v>108414273.79418878</v>
      </c>
      <c r="L13991" s="147">
        <v>0.14195518913529051</v>
      </c>
      <c r="M13991" s="147">
        <v>2233611.4884503898</v>
      </c>
      <c r="N13991" s="87">
        <v>371449493.66151989</v>
      </c>
      <c r="O13991" s="88">
        <v>25678031.89803417</v>
      </c>
      <c r="P13991" s="89">
        <v>69.129268813684405</v>
      </c>
    </row>
    <row r="13992" spans="1:16">
      <c r="A13992" s="75" t="s">
        <v>18237</v>
      </c>
      <c r="B13992" s="85">
        <v>13988</v>
      </c>
      <c r="C13992" s="85">
        <v>11898</v>
      </c>
      <c r="D13992" s="85">
        <v>13988</v>
      </c>
      <c r="E13992" s="86" t="s">
        <v>18238</v>
      </c>
      <c r="F13992" s="85" t="s">
        <v>55</v>
      </c>
      <c r="G13992" s="86" t="s">
        <v>18239</v>
      </c>
      <c r="H13992" s="85" t="s">
        <v>260</v>
      </c>
      <c r="I13992" s="85">
        <v>1</v>
      </c>
      <c r="J13992" s="88">
        <v>206982892.20515949</v>
      </c>
      <c r="K13992" s="146">
        <v>656532772.79438424</v>
      </c>
      <c r="L13992" s="147">
        <v>1.4395576771266689</v>
      </c>
      <c r="M13992" s="147">
        <v>16369623.26663338</v>
      </c>
      <c r="N13992" s="87">
        <v>2542156938.669477</v>
      </c>
      <c r="O13992" s="88">
        <v>184924571.30644211</v>
      </c>
      <c r="P13992" s="89">
        <v>72.743176667616979</v>
      </c>
    </row>
    <row r="13993" spans="1:16">
      <c r="A13993" s="75" t="s">
        <v>25558</v>
      </c>
      <c r="B13993" s="85">
        <v>13989</v>
      </c>
      <c r="C13993" s="85">
        <v>15772</v>
      </c>
      <c r="D13993" s="85">
        <v>13989</v>
      </c>
      <c r="E13993" s="86" t="s">
        <v>25559</v>
      </c>
      <c r="F13993" s="85" t="s">
        <v>38</v>
      </c>
      <c r="G13993" s="86" t="s">
        <v>18239</v>
      </c>
      <c r="H13993" s="85" t="s">
        <v>260</v>
      </c>
      <c r="I13993" s="85">
        <v>1</v>
      </c>
      <c r="J13993" s="88">
        <v>212135198.70821121</v>
      </c>
      <c r="K13993" s="146">
        <v>664507588.79650891</v>
      </c>
      <c r="L13993" s="147">
        <v>1.4635718654265939</v>
      </c>
      <c r="M13993" s="147">
        <v>16528349.39405247</v>
      </c>
      <c r="N13993" s="87">
        <v>2562565226.5145168</v>
      </c>
      <c r="O13993" s="88">
        <v>189293143.54378629</v>
      </c>
      <c r="P13993" s="89">
        <v>73.868614771321973</v>
      </c>
    </row>
    <row r="13994" spans="1:16">
      <c r="A13994" s="75" t="s">
        <v>25560</v>
      </c>
      <c r="B13994" s="85">
        <v>13990</v>
      </c>
      <c r="C13994" s="85">
        <v>15773</v>
      </c>
      <c r="D13994" s="85">
        <v>13990</v>
      </c>
      <c r="E13994" s="86" t="s">
        <v>25559</v>
      </c>
      <c r="F13994" s="85" t="s">
        <v>11</v>
      </c>
      <c r="G13994" s="86" t="s">
        <v>18239</v>
      </c>
      <c r="H13994" s="85" t="s">
        <v>260</v>
      </c>
      <c r="I13994" s="85">
        <v>1</v>
      </c>
      <c r="J13994" s="88">
        <v>196550123.98551241</v>
      </c>
      <c r="K13994" s="146">
        <v>640384780.2603209</v>
      </c>
      <c r="L13994" s="147">
        <v>1.3909319867940619</v>
      </c>
      <c r="M13994" s="147">
        <v>16048222.958483109</v>
      </c>
      <c r="N13994" s="87">
        <v>2500832740.1341152</v>
      </c>
      <c r="O13994" s="88">
        <v>176078765.7286866</v>
      </c>
      <c r="P13994" s="89">
        <v>70.408053646660022</v>
      </c>
    </row>
    <row r="13995" spans="1:16">
      <c r="A13995" s="75" t="s">
        <v>18240</v>
      </c>
      <c r="B13995" s="85">
        <v>13991</v>
      </c>
      <c r="C13995" s="85">
        <v>11899</v>
      </c>
      <c r="D13995" s="85">
        <v>13991</v>
      </c>
      <c r="E13995" s="86" t="s">
        <v>18241</v>
      </c>
      <c r="F13995" s="85" t="s">
        <v>55</v>
      </c>
      <c r="G13995" s="86" t="s">
        <v>18242</v>
      </c>
      <c r="H13995" s="85" t="s">
        <v>260</v>
      </c>
      <c r="I13995" s="85">
        <v>1</v>
      </c>
      <c r="J13995" s="88">
        <v>144541520.2480213</v>
      </c>
      <c r="K13995" s="146">
        <v>472968600.77697629</v>
      </c>
      <c r="L13995" s="147">
        <v>1.022188279395442</v>
      </c>
      <c r="M13995" s="147">
        <v>11684092.745084301</v>
      </c>
      <c r="N13995" s="87">
        <v>1713083859.570487</v>
      </c>
      <c r="O13995" s="88">
        <v>129218846.3737822</v>
      </c>
      <c r="P13995" s="89">
        <v>75.430543374672027</v>
      </c>
    </row>
    <row r="13996" spans="1:16">
      <c r="A13996" s="75" t="s">
        <v>25561</v>
      </c>
      <c r="B13996" s="85">
        <v>13992</v>
      </c>
      <c r="C13996" s="85">
        <v>15774</v>
      </c>
      <c r="D13996" s="85">
        <v>13992</v>
      </c>
      <c r="E13996" s="86" t="s">
        <v>25562</v>
      </c>
      <c r="F13996" s="85" t="s">
        <v>38</v>
      </c>
      <c r="G13996" s="86" t="s">
        <v>18242</v>
      </c>
      <c r="H13996" s="85" t="s">
        <v>260</v>
      </c>
      <c r="I13996" s="85">
        <v>1</v>
      </c>
      <c r="J13996" s="88">
        <v>146216521.71983239</v>
      </c>
      <c r="K13996" s="146">
        <v>475829617.38468069</v>
      </c>
      <c r="L13996" s="147">
        <v>1.031525362076851</v>
      </c>
      <c r="M13996" s="147">
        <v>11730903.6767442</v>
      </c>
      <c r="N13996" s="87">
        <v>1720431752.3371351</v>
      </c>
      <c r="O13996" s="88">
        <v>130609664.8162296</v>
      </c>
      <c r="P13996" s="89">
        <v>75.916795094488222</v>
      </c>
    </row>
    <row r="13997" spans="1:16">
      <c r="A13997" s="75" t="s">
        <v>25563</v>
      </c>
      <c r="B13997" s="85">
        <v>13993</v>
      </c>
      <c r="C13997" s="85">
        <v>15775</v>
      </c>
      <c r="D13997" s="85">
        <v>13993</v>
      </c>
      <c r="E13997" s="86" t="s">
        <v>25562</v>
      </c>
      <c r="F13997" s="85" t="s">
        <v>11</v>
      </c>
      <c r="G13997" s="86" t="s">
        <v>18242</v>
      </c>
      <c r="H13997" s="85" t="s">
        <v>260</v>
      </c>
      <c r="I13997" s="85">
        <v>1</v>
      </c>
      <c r="J13997" s="88">
        <v>140661631.99762541</v>
      </c>
      <c r="K13997" s="146">
        <v>466341487.36410457</v>
      </c>
      <c r="L13997" s="147">
        <v>1.000560335779729</v>
      </c>
      <c r="M13997" s="147">
        <v>11575662.28290629</v>
      </c>
      <c r="N13997" s="87">
        <v>1696063574.3407309</v>
      </c>
      <c r="O13997" s="88">
        <v>125997225.2444281</v>
      </c>
      <c r="P13997" s="89">
        <v>74.288032094200176</v>
      </c>
    </row>
    <row r="13998" spans="1:16">
      <c r="A13998" s="75" t="s">
        <v>18243</v>
      </c>
      <c r="B13998" s="85">
        <v>13994</v>
      </c>
      <c r="C13998" s="85">
        <v>11900</v>
      </c>
      <c r="D13998" s="85">
        <v>13994</v>
      </c>
      <c r="E13998" s="86" t="s">
        <v>18244</v>
      </c>
      <c r="F13998" s="85" t="s">
        <v>38</v>
      </c>
      <c r="G13998" s="86" t="s">
        <v>18245</v>
      </c>
      <c r="H13998" s="85" t="s">
        <v>1</v>
      </c>
      <c r="I13998" s="85">
        <v>1</v>
      </c>
      <c r="J13998" s="88">
        <v>1.4954787176067039</v>
      </c>
      <c r="K13998" s="146">
        <v>2.0970879287362054</v>
      </c>
      <c r="L13998" s="147">
        <v>2.5740137873298249E-8</v>
      </c>
      <c r="M13998" s="147">
        <v>0.16122444800692839</v>
      </c>
      <c r="N13998" s="87">
        <v>21.388119574865311</v>
      </c>
      <c r="O13998" s="88">
        <v>1.2640222947130531</v>
      </c>
      <c r="P13998" s="89">
        <v>59.099271924704169</v>
      </c>
    </row>
    <row r="13999" spans="1:16">
      <c r="A13999" s="75" t="s">
        <v>18246</v>
      </c>
      <c r="B13999" s="85">
        <v>13995</v>
      </c>
      <c r="C13999" s="85">
        <v>11901</v>
      </c>
      <c r="D13999" s="85">
        <v>13995</v>
      </c>
      <c r="E13999" s="86" t="s">
        <v>18244</v>
      </c>
      <c r="F13999" s="85" t="s">
        <v>11</v>
      </c>
      <c r="G13999" s="86" t="s">
        <v>18245</v>
      </c>
      <c r="H13999" s="85" t="s">
        <v>1</v>
      </c>
      <c r="I13999" s="85">
        <v>1</v>
      </c>
      <c r="J13999" s="88">
        <v>1.093050453263982</v>
      </c>
      <c r="K13999" s="146">
        <v>1.4477209388091317</v>
      </c>
      <c r="L13999" s="147">
        <v>2.0476369880610861E-8</v>
      </c>
      <c r="M13999" s="147">
        <v>0.14675850428409951</v>
      </c>
      <c r="N13999" s="87">
        <v>19.34829442400488</v>
      </c>
      <c r="O13999" s="88">
        <v>0.93518618896490602</v>
      </c>
      <c r="P13999" s="89">
        <v>48.334295957614074</v>
      </c>
    </row>
    <row r="14000" spans="1:16">
      <c r="A14000" s="75" t="s">
        <v>25599</v>
      </c>
      <c r="B14000" s="85">
        <v>13996</v>
      </c>
      <c r="C14000" s="85">
        <v>15800</v>
      </c>
      <c r="D14000" s="85">
        <v>13996</v>
      </c>
      <c r="E14000" s="86" t="s">
        <v>25600</v>
      </c>
      <c r="F14000" s="85" t="s">
        <v>38</v>
      </c>
      <c r="G14000" s="86" t="s">
        <v>18245</v>
      </c>
      <c r="H14000" s="85" t="s">
        <v>1</v>
      </c>
      <c r="I14000" s="85">
        <v>1</v>
      </c>
      <c r="J14000" s="88">
        <v>1.4220554717964839</v>
      </c>
      <c r="K14000" s="146">
        <v>1.9999985306542212</v>
      </c>
      <c r="L14000" s="147">
        <v>2.5341358730391422E-8</v>
      </c>
      <c r="M14000" s="147">
        <v>0.15155988629391201</v>
      </c>
      <c r="N14000" s="87">
        <v>20.313496297147498</v>
      </c>
      <c r="O14000" s="88">
        <v>1.197331615798821</v>
      </c>
      <c r="P14000" s="89">
        <v>58.942665422247131</v>
      </c>
    </row>
    <row r="14001" spans="1:16">
      <c r="A14001" s="75" t="s">
        <v>25601</v>
      </c>
      <c r="B14001" s="85">
        <v>13997</v>
      </c>
      <c r="C14001" s="85">
        <v>15801</v>
      </c>
      <c r="D14001" s="85">
        <v>13997</v>
      </c>
      <c r="E14001" s="86" t="s">
        <v>25600</v>
      </c>
      <c r="F14001" s="85" t="s">
        <v>11</v>
      </c>
      <c r="G14001" s="86" t="s">
        <v>18245</v>
      </c>
      <c r="H14001" s="85" t="s">
        <v>1</v>
      </c>
      <c r="I14001" s="85">
        <v>1</v>
      </c>
      <c r="J14001" s="88">
        <v>1.0640572007718689</v>
      </c>
      <c r="K14001" s="146">
        <v>1.4160653898980857</v>
      </c>
      <c r="L14001" s="147">
        <v>2.0335546302188029E-8</v>
      </c>
      <c r="M14001" s="147">
        <v>0.14264294132794911</v>
      </c>
      <c r="N14001" s="87">
        <v>18.900400377628149</v>
      </c>
      <c r="O14001" s="88">
        <v>0.90918851786730559</v>
      </c>
      <c r="P14001" s="89">
        <v>48.104193546263993</v>
      </c>
    </row>
    <row r="14002" spans="1:16">
      <c r="A14002" s="75" t="s">
        <v>18247</v>
      </c>
      <c r="B14002" s="85">
        <v>13998</v>
      </c>
      <c r="C14002" s="85">
        <v>11902</v>
      </c>
      <c r="D14002" s="85">
        <v>13998</v>
      </c>
      <c r="E14002" s="86" t="s">
        <v>18248</v>
      </c>
      <c r="F14002" s="85" t="s">
        <v>38</v>
      </c>
      <c r="G14002" s="86" t="s">
        <v>18249</v>
      </c>
      <c r="H14002" s="85" t="s">
        <v>1</v>
      </c>
      <c r="I14002" s="85">
        <v>1</v>
      </c>
      <c r="J14002" s="88">
        <v>3.911063396545253</v>
      </c>
      <c r="K14002" s="146">
        <v>4.9535603529537209</v>
      </c>
      <c r="L14002" s="147">
        <v>2.4805516458953981E-8</v>
      </c>
      <c r="M14002" s="147">
        <v>0.47041774356694882</v>
      </c>
      <c r="N14002" s="87">
        <v>73.251728568270309</v>
      </c>
      <c r="O14002" s="88">
        <v>3.3360123570458389</v>
      </c>
      <c r="P14002" s="89">
        <v>45.541756109368656</v>
      </c>
    </row>
    <row r="14003" spans="1:16">
      <c r="A14003" s="75" t="s">
        <v>18250</v>
      </c>
      <c r="B14003" s="85">
        <v>13999</v>
      </c>
      <c r="C14003" s="85">
        <v>11903</v>
      </c>
      <c r="D14003" s="85">
        <v>13999</v>
      </c>
      <c r="E14003" s="86" t="s">
        <v>18248</v>
      </c>
      <c r="F14003" s="85" t="s">
        <v>11</v>
      </c>
      <c r="G14003" s="86" t="s">
        <v>18249</v>
      </c>
      <c r="H14003" s="85" t="s">
        <v>1</v>
      </c>
      <c r="I14003" s="85">
        <v>1</v>
      </c>
      <c r="J14003" s="88">
        <v>3.4979223497484142</v>
      </c>
      <c r="K14003" s="146">
        <v>4.2772866464962238</v>
      </c>
      <c r="L14003" s="147">
        <v>2.1371884958658391E-8</v>
      </c>
      <c r="M14003" s="147">
        <v>0.47459583811296913</v>
      </c>
      <c r="N14003" s="87">
        <v>72.296093507610209</v>
      </c>
      <c r="O14003" s="88">
        <v>2.974334278559708</v>
      </c>
      <c r="P14003" s="89">
        <v>41.141009621033213</v>
      </c>
    </row>
    <row r="14004" spans="1:16">
      <c r="A14004" s="75" t="s">
        <v>24243</v>
      </c>
      <c r="B14004" s="85">
        <v>14000</v>
      </c>
      <c r="C14004" s="85">
        <v>14786</v>
      </c>
      <c r="D14004" s="85">
        <v>14000</v>
      </c>
      <c r="E14004" s="86" t="s">
        <v>24244</v>
      </c>
      <c r="F14004" s="85" t="s">
        <v>38</v>
      </c>
      <c r="G14004" s="86" t="s">
        <v>18249</v>
      </c>
      <c r="H14004" s="85" t="s">
        <v>1</v>
      </c>
      <c r="I14004" s="85">
        <v>1</v>
      </c>
      <c r="J14004" s="88">
        <v>3.911063396545253</v>
      </c>
      <c r="K14004" s="146">
        <v>4.9535603529537209</v>
      </c>
      <c r="L14004" s="147">
        <v>2.4805516458953981E-8</v>
      </c>
      <c r="M14004" s="147">
        <v>0.47041774356694882</v>
      </c>
      <c r="N14004" s="87">
        <v>73.251728568270309</v>
      </c>
      <c r="O14004" s="88">
        <v>3.3360123570458389</v>
      </c>
      <c r="P14004" s="89">
        <v>45.541756109368656</v>
      </c>
    </row>
    <row r="14005" spans="1:16">
      <c r="A14005" s="75" t="s">
        <v>24245</v>
      </c>
      <c r="B14005" s="85">
        <v>14001</v>
      </c>
      <c r="C14005" s="85">
        <v>14787</v>
      </c>
      <c r="D14005" s="85">
        <v>14001</v>
      </c>
      <c r="E14005" s="86" t="s">
        <v>24244</v>
      </c>
      <c r="F14005" s="85" t="s">
        <v>11</v>
      </c>
      <c r="G14005" s="86" t="s">
        <v>18249</v>
      </c>
      <c r="H14005" s="85" t="s">
        <v>1</v>
      </c>
      <c r="I14005" s="85">
        <v>1</v>
      </c>
      <c r="J14005" s="88">
        <v>3.4979223497484142</v>
      </c>
      <c r="K14005" s="146">
        <v>4.2772866464962238</v>
      </c>
      <c r="L14005" s="147">
        <v>2.1371884958658391E-8</v>
      </c>
      <c r="M14005" s="147">
        <v>0.47459583811296913</v>
      </c>
      <c r="N14005" s="87">
        <v>72.296093507610209</v>
      </c>
      <c r="O14005" s="88">
        <v>2.974334278559708</v>
      </c>
      <c r="P14005" s="89">
        <v>41.141009621033213</v>
      </c>
    </row>
    <row r="14006" spans="1:16">
      <c r="A14006" s="75" t="s">
        <v>18251</v>
      </c>
      <c r="B14006" s="85">
        <v>14002</v>
      </c>
      <c r="C14006" s="85">
        <v>11904</v>
      </c>
      <c r="D14006" s="85">
        <v>14002</v>
      </c>
      <c r="E14006" s="86" t="s">
        <v>18252</v>
      </c>
      <c r="F14006" s="85" t="s">
        <v>38</v>
      </c>
      <c r="G14006" s="86" t="s">
        <v>18253</v>
      </c>
      <c r="H14006" s="85" t="s">
        <v>1</v>
      </c>
      <c r="I14006" s="85">
        <v>1</v>
      </c>
      <c r="J14006" s="88">
        <v>1.880705307873368</v>
      </c>
      <c r="K14006" s="146">
        <v>2.5863917740267328</v>
      </c>
      <c r="L14006" s="147">
        <v>1.402224318157274E-8</v>
      </c>
      <c r="M14006" s="147">
        <v>0.12329915228237889</v>
      </c>
      <c r="N14006" s="87">
        <v>24.69025693904587</v>
      </c>
      <c r="O14006" s="88">
        <v>1.670527191232845</v>
      </c>
      <c r="P14006" s="89">
        <v>67.659368444685001</v>
      </c>
    </row>
    <row r="14007" spans="1:16">
      <c r="A14007" s="75" t="s">
        <v>18254</v>
      </c>
      <c r="B14007" s="85">
        <v>14003</v>
      </c>
      <c r="C14007" s="85">
        <v>11905</v>
      </c>
      <c r="D14007" s="85">
        <v>14003</v>
      </c>
      <c r="E14007" s="86" t="s">
        <v>18252</v>
      </c>
      <c r="F14007" s="85" t="s">
        <v>11</v>
      </c>
      <c r="G14007" s="86" t="s">
        <v>18253</v>
      </c>
      <c r="H14007" s="85" t="s">
        <v>1</v>
      </c>
      <c r="I14007" s="85">
        <v>1</v>
      </c>
      <c r="J14007" s="88">
        <v>1.1414347583340021</v>
      </c>
      <c r="K14007" s="146">
        <v>1.5042934196784856</v>
      </c>
      <c r="L14007" s="147">
        <v>1.0528693926293199E-8</v>
      </c>
      <c r="M14007" s="147">
        <v>9.9662547104227617E-2</v>
      </c>
      <c r="N14007" s="87">
        <v>22.02727192069035</v>
      </c>
      <c r="O14007" s="88">
        <v>1.029830260935634</v>
      </c>
      <c r="P14007" s="89">
        <v>46.752510462646455</v>
      </c>
    </row>
    <row r="14008" spans="1:16">
      <c r="A14008" s="75" t="s">
        <v>25564</v>
      </c>
      <c r="B14008" s="85">
        <v>14004</v>
      </c>
      <c r="C14008" s="85">
        <v>15776</v>
      </c>
      <c r="D14008" s="85">
        <v>14004</v>
      </c>
      <c r="E14008" s="86" t="s">
        <v>25565</v>
      </c>
      <c r="F14008" s="85" t="s">
        <v>32</v>
      </c>
      <c r="G14008" s="86" t="s">
        <v>18253</v>
      </c>
      <c r="H14008" s="85" t="s">
        <v>1</v>
      </c>
      <c r="I14008" s="85">
        <v>1</v>
      </c>
      <c r="J14008" s="88">
        <v>0.54575764457590237</v>
      </c>
      <c r="K14008" s="146">
        <v>0.77227912983642921</v>
      </c>
      <c r="L14008" s="147">
        <v>3.264087099639367E-9</v>
      </c>
      <c r="M14008" s="147">
        <v>6.0440107481572407E-2</v>
      </c>
      <c r="N14008" s="87">
        <v>11.124357729063931</v>
      </c>
      <c r="O14008" s="88">
        <v>0.45336771423067829</v>
      </c>
      <c r="P14008" s="89">
        <v>40.754506936269422</v>
      </c>
    </row>
    <row r="14009" spans="1:16">
      <c r="A14009" s="75" t="s">
        <v>25566</v>
      </c>
      <c r="B14009" s="85">
        <v>14005</v>
      </c>
      <c r="C14009" s="85">
        <v>15777</v>
      </c>
      <c r="D14009" s="85">
        <v>14005</v>
      </c>
      <c r="E14009" s="86" t="s">
        <v>25565</v>
      </c>
      <c r="F14009" s="85" t="s">
        <v>31</v>
      </c>
      <c r="G14009" s="86" t="s">
        <v>18253</v>
      </c>
      <c r="H14009" s="85" t="s">
        <v>1</v>
      </c>
      <c r="I14009" s="85">
        <v>1</v>
      </c>
      <c r="J14009" s="88">
        <v>0.9654471792026198</v>
      </c>
      <c r="K14009" s="146">
        <v>1.2801029074159576</v>
      </c>
      <c r="L14009" s="147">
        <v>9.4290761892104421E-9</v>
      </c>
      <c r="M14009" s="147">
        <v>7.635121997331655E-2</v>
      </c>
      <c r="N14009" s="87">
        <v>19.113320462239329</v>
      </c>
      <c r="O14009" s="88">
        <v>0.87398258589584321</v>
      </c>
      <c r="P14009" s="89">
        <v>45.726360713854049</v>
      </c>
    </row>
    <row r="14010" spans="1:16">
      <c r="A14010" s="75" t="s">
        <v>25567</v>
      </c>
      <c r="B14010" s="85">
        <v>14006</v>
      </c>
      <c r="C14010" s="85">
        <v>15778</v>
      </c>
      <c r="D14010" s="85">
        <v>14006</v>
      </c>
      <c r="E14010" s="86" t="s">
        <v>25565</v>
      </c>
      <c r="F14010" s="85" t="s">
        <v>38</v>
      </c>
      <c r="G14010" s="86" t="s">
        <v>18253</v>
      </c>
      <c r="H14010" s="85" t="s">
        <v>1</v>
      </c>
      <c r="I14010" s="85">
        <v>1</v>
      </c>
      <c r="J14010" s="88">
        <v>1.626090065013126</v>
      </c>
      <c r="K14010" s="146">
        <v>2.2457736625669336</v>
      </c>
      <c r="L14010" s="147">
        <v>1.220754417572163E-8</v>
      </c>
      <c r="M14010" s="147">
        <v>9.6223633482518375E-2</v>
      </c>
      <c r="N14010" s="87">
        <v>21.106091722811819</v>
      </c>
      <c r="O14010" s="88">
        <v>1.4410408173164939</v>
      </c>
      <c r="P14010" s="89">
        <v>68.276061539095508</v>
      </c>
    </row>
    <row r="14011" spans="1:16">
      <c r="A14011" s="75" t="s">
        <v>25568</v>
      </c>
      <c r="B14011" s="85">
        <v>14007</v>
      </c>
      <c r="C14011" s="85">
        <v>15779</v>
      </c>
      <c r="D14011" s="85">
        <v>14007</v>
      </c>
      <c r="E14011" s="86" t="s">
        <v>25569</v>
      </c>
      <c r="F14011" s="85" t="s">
        <v>509</v>
      </c>
      <c r="G14011" s="86" t="s">
        <v>18253</v>
      </c>
      <c r="H14011" s="85" t="s">
        <v>1</v>
      </c>
      <c r="I14011" s="85">
        <v>1</v>
      </c>
      <c r="J14011" s="88">
        <v>0.236472061440583</v>
      </c>
      <c r="K14011" s="146">
        <v>0.41838696955586552</v>
      </c>
      <c r="L14011" s="147">
        <v>1.3226673126104139E-8</v>
      </c>
      <c r="M14011" s="147">
        <v>1.7399982858618698E-2</v>
      </c>
      <c r="N14011" s="87">
        <v>2.6271236733313592</v>
      </c>
      <c r="O14011" s="88">
        <v>0.17005977156528759</v>
      </c>
      <c r="P14011" s="89">
        <v>64.732305255215124</v>
      </c>
    </row>
    <row r="14012" spans="1:16">
      <c r="A14012" s="75" t="s">
        <v>25570</v>
      </c>
      <c r="B14012" s="85">
        <v>14008</v>
      </c>
      <c r="C14012" s="85">
        <v>15780</v>
      </c>
      <c r="D14012" s="85">
        <v>14008</v>
      </c>
      <c r="E14012" s="86" t="s">
        <v>25569</v>
      </c>
      <c r="F14012" s="85" t="s">
        <v>38</v>
      </c>
      <c r="G14012" s="86" t="s">
        <v>18253</v>
      </c>
      <c r="H14012" s="85" t="s">
        <v>1</v>
      </c>
      <c r="I14012" s="85">
        <v>1</v>
      </c>
      <c r="J14012" s="88">
        <v>2.4078674923757579</v>
      </c>
      <c r="K14012" s="146">
        <v>3.3906789600851237</v>
      </c>
      <c r="L14012" s="147">
        <v>2.2911313559632921E-8</v>
      </c>
      <c r="M14012" s="147">
        <v>0.1239816779578565</v>
      </c>
      <c r="N14012" s="87">
        <v>31.226811155800871</v>
      </c>
      <c r="O14012" s="88">
        <v>2.1270316643913132</v>
      </c>
      <c r="P14012" s="89">
        <v>68.115557934457357</v>
      </c>
    </row>
    <row r="14013" spans="1:16">
      <c r="A14013" s="75" t="s">
        <v>25571</v>
      </c>
      <c r="B14013" s="85">
        <v>14009</v>
      </c>
      <c r="C14013" s="85">
        <v>15781</v>
      </c>
      <c r="D14013" s="85">
        <v>14009</v>
      </c>
      <c r="E14013" s="86" t="s">
        <v>25569</v>
      </c>
      <c r="F14013" s="85" t="s">
        <v>11</v>
      </c>
      <c r="G14013" s="86" t="s">
        <v>18253</v>
      </c>
      <c r="H14013" s="85" t="s">
        <v>1</v>
      </c>
      <c r="I14013" s="85">
        <v>1</v>
      </c>
      <c r="J14013" s="88">
        <v>1.208721292343955</v>
      </c>
      <c r="K14013" s="146">
        <v>1.6810939217676235</v>
      </c>
      <c r="L14013" s="147">
        <v>1.7651286253936519E-8</v>
      </c>
      <c r="M14013" s="147">
        <v>8.6282117031887637E-2</v>
      </c>
      <c r="N14013" s="87">
        <v>27.139687990468161</v>
      </c>
      <c r="O14013" s="88">
        <v>1.096220446900722</v>
      </c>
      <c r="P14013" s="89">
        <v>40.391785170328042</v>
      </c>
    </row>
    <row r="14014" spans="1:16">
      <c r="A14014" s="75" t="s">
        <v>18255</v>
      </c>
      <c r="B14014" s="85">
        <v>14010</v>
      </c>
      <c r="C14014" s="85">
        <v>11906</v>
      </c>
      <c r="D14014" s="85">
        <v>14010</v>
      </c>
      <c r="E14014" s="86" t="s">
        <v>18256</v>
      </c>
      <c r="F14014" s="85" t="s">
        <v>38</v>
      </c>
      <c r="G14014" s="86" t="s">
        <v>18257</v>
      </c>
      <c r="H14014" s="85" t="s">
        <v>1</v>
      </c>
      <c r="I14014" s="85">
        <v>1</v>
      </c>
      <c r="J14014" s="88">
        <v>2.0929752596923352</v>
      </c>
      <c r="K14014" s="146">
        <v>2.9206585902088591</v>
      </c>
      <c r="L14014" s="147">
        <v>1.6318275847746681E-8</v>
      </c>
      <c r="M14014" s="147">
        <v>0.20206594320710011</v>
      </c>
      <c r="N14014" s="87">
        <v>30.12156373534938</v>
      </c>
      <c r="O14014" s="88">
        <v>1.8475859943373101</v>
      </c>
      <c r="P14014" s="89">
        <v>61.337652008055016</v>
      </c>
    </row>
    <row r="14015" spans="1:16">
      <c r="A14015" s="75" t="s">
        <v>18258</v>
      </c>
      <c r="B14015" s="85">
        <v>14011</v>
      </c>
      <c r="C14015" s="85">
        <v>11907</v>
      </c>
      <c r="D14015" s="85">
        <v>14011</v>
      </c>
      <c r="E14015" s="86" t="s">
        <v>18256</v>
      </c>
      <c r="F14015" s="85" t="s">
        <v>11</v>
      </c>
      <c r="G14015" s="86" t="s">
        <v>18257</v>
      </c>
      <c r="H14015" s="85" t="s">
        <v>1</v>
      </c>
      <c r="I14015" s="85">
        <v>1</v>
      </c>
      <c r="J14015" s="88">
        <v>1.3455084078526089</v>
      </c>
      <c r="K14015" s="146">
        <v>1.7890754249204093</v>
      </c>
      <c r="L14015" s="147">
        <v>1.365787093085393E-8</v>
      </c>
      <c r="M14015" s="147">
        <v>0.1954444481104409</v>
      </c>
      <c r="N14015" s="87">
        <v>27.148127294766368</v>
      </c>
      <c r="O14015" s="88">
        <v>1.204034618515798</v>
      </c>
      <c r="P14015" s="89">
        <v>44.350558896484635</v>
      </c>
    </row>
    <row r="14016" spans="1:16">
      <c r="A14016" s="75" t="s">
        <v>25572</v>
      </c>
      <c r="B14016" s="85">
        <v>14012</v>
      </c>
      <c r="C14016" s="85">
        <v>15782</v>
      </c>
      <c r="D14016" s="85">
        <v>14012</v>
      </c>
      <c r="E14016" s="86" t="s">
        <v>25573</v>
      </c>
      <c r="F14016" s="85" t="s">
        <v>509</v>
      </c>
      <c r="G14016" s="86" t="s">
        <v>18257</v>
      </c>
      <c r="H14016" s="85" t="s">
        <v>1</v>
      </c>
      <c r="I14016" s="85">
        <v>1</v>
      </c>
      <c r="J14016" s="88">
        <v>0.87819498720633415</v>
      </c>
      <c r="K14016" s="146">
        <v>1.3008018735918789</v>
      </c>
      <c r="L14016" s="147">
        <v>1.42072080849443E-8</v>
      </c>
      <c r="M14016" s="147">
        <v>0.102517734778243</v>
      </c>
      <c r="N14016" s="87">
        <v>14.23796296456571</v>
      </c>
      <c r="O14016" s="88">
        <v>0.76968214023761838</v>
      </c>
      <c r="P14016" s="89">
        <v>54.058445168957171</v>
      </c>
    </row>
    <row r="14017" spans="1:16">
      <c r="A14017" s="75" t="s">
        <v>25574</v>
      </c>
      <c r="B14017" s="85">
        <v>14013</v>
      </c>
      <c r="C14017" s="85">
        <v>15783</v>
      </c>
      <c r="D14017" s="85">
        <v>14013</v>
      </c>
      <c r="E14017" s="86" t="s">
        <v>25573</v>
      </c>
      <c r="F14017" s="85" t="s">
        <v>38</v>
      </c>
      <c r="G14017" s="86" t="s">
        <v>18257</v>
      </c>
      <c r="H14017" s="85" t="s">
        <v>1</v>
      </c>
      <c r="I14017" s="85">
        <v>1</v>
      </c>
      <c r="J14017" s="88">
        <v>2.0254043165282272</v>
      </c>
      <c r="K14017" s="146">
        <v>2.8313771742038152</v>
      </c>
      <c r="L14017" s="147">
        <v>1.592827645647488E-8</v>
      </c>
      <c r="M14017" s="147">
        <v>0.19286225945884219</v>
      </c>
      <c r="N14017" s="87">
        <v>29.122873418259388</v>
      </c>
      <c r="O14017" s="88">
        <v>1.786080306098742</v>
      </c>
      <c r="P14017" s="89">
        <v>61.32912369075882</v>
      </c>
    </row>
    <row r="14018" spans="1:16">
      <c r="A14018" s="75" t="s">
        <v>25575</v>
      </c>
      <c r="B14018" s="85">
        <v>14014</v>
      </c>
      <c r="C14018" s="85">
        <v>15784</v>
      </c>
      <c r="D14018" s="85">
        <v>14014</v>
      </c>
      <c r="E14018" s="86" t="s">
        <v>25573</v>
      </c>
      <c r="F14018" s="85" t="s">
        <v>11</v>
      </c>
      <c r="G14018" s="86" t="s">
        <v>18257</v>
      </c>
      <c r="H14018" s="85" t="s">
        <v>1</v>
      </c>
      <c r="I14018" s="85">
        <v>1</v>
      </c>
      <c r="J14018" s="88">
        <v>1.3162854856643109</v>
      </c>
      <c r="K14018" s="146">
        <v>1.7571576575484025</v>
      </c>
      <c r="L14018" s="147">
        <v>1.351589066065705E-8</v>
      </c>
      <c r="M14018" s="147">
        <v>0.19129788174619861</v>
      </c>
      <c r="N14018" s="87">
        <v>26.69675845636235</v>
      </c>
      <c r="O14018" s="88">
        <v>1.1778307791094571</v>
      </c>
      <c r="P14018" s="89">
        <v>44.118868627241795</v>
      </c>
    </row>
    <row r="14019" spans="1:16">
      <c r="A14019" s="75" t="s">
        <v>18259</v>
      </c>
      <c r="B14019" s="85">
        <v>14015</v>
      </c>
      <c r="C14019" s="85">
        <v>11908</v>
      </c>
      <c r="D14019" s="85">
        <v>14015</v>
      </c>
      <c r="E14019" s="86" t="s">
        <v>18260</v>
      </c>
      <c r="F14019" s="85" t="s">
        <v>38</v>
      </c>
      <c r="G14019" s="86" t="s">
        <v>18261</v>
      </c>
      <c r="H14019" s="85" t="s">
        <v>1</v>
      </c>
      <c r="I14019" s="85">
        <v>1</v>
      </c>
      <c r="J14019" s="88">
        <v>1.790579229998047</v>
      </c>
      <c r="K14019" s="146">
        <v>2.6333450973893995</v>
      </c>
      <c r="L14019" s="147">
        <v>1.723073180876304E-8</v>
      </c>
      <c r="M14019" s="147">
        <v>0.15501937535189289</v>
      </c>
      <c r="N14019" s="87">
        <v>23.96436332415232</v>
      </c>
      <c r="O14019" s="88">
        <v>1.5792700859797499</v>
      </c>
      <c r="P14019" s="89">
        <v>65.900773770530066</v>
      </c>
    </row>
    <row r="14020" spans="1:16">
      <c r="A14020" s="75" t="s">
        <v>18262</v>
      </c>
      <c r="B14020" s="85">
        <v>14016</v>
      </c>
      <c r="C14020" s="85">
        <v>11909</v>
      </c>
      <c r="D14020" s="85">
        <v>14016</v>
      </c>
      <c r="E14020" s="86" t="s">
        <v>18260</v>
      </c>
      <c r="F14020" s="85" t="s">
        <v>11</v>
      </c>
      <c r="G14020" s="86" t="s">
        <v>18261</v>
      </c>
      <c r="H14020" s="85" t="s">
        <v>1</v>
      </c>
      <c r="I14020" s="85">
        <v>1</v>
      </c>
      <c r="J14020" s="88">
        <v>1.0944199756058739</v>
      </c>
      <c r="K14020" s="146">
        <v>1.6525045810957257</v>
      </c>
      <c r="L14020" s="147">
        <v>1.467452277927186E-8</v>
      </c>
      <c r="M14020" s="147">
        <v>0.15075643768946531</v>
      </c>
      <c r="N14020" s="87">
        <v>21.310798206034761</v>
      </c>
      <c r="O14020" s="88">
        <v>0.98064777482532917</v>
      </c>
      <c r="P14020" s="89">
        <v>46.016473214392818</v>
      </c>
    </row>
    <row r="14021" spans="1:16">
      <c r="A14021" s="75" t="s">
        <v>25576</v>
      </c>
      <c r="B14021" s="85">
        <v>14017</v>
      </c>
      <c r="C14021" s="85">
        <v>15785</v>
      </c>
      <c r="D14021" s="85">
        <v>14017</v>
      </c>
      <c r="E14021" s="86" t="s">
        <v>25577</v>
      </c>
      <c r="F14021" s="85" t="s">
        <v>509</v>
      </c>
      <c r="G14021" s="86" t="s">
        <v>18261</v>
      </c>
      <c r="H14021" s="85" t="s">
        <v>1</v>
      </c>
      <c r="I14021" s="85">
        <v>1</v>
      </c>
      <c r="J14021" s="88">
        <v>0.65730052997118216</v>
      </c>
      <c r="K14021" s="146">
        <v>1.1225784061598079</v>
      </c>
      <c r="L14021" s="147">
        <v>1.540730439968335E-8</v>
      </c>
      <c r="M14021" s="147">
        <v>5.9988372720930862E-2</v>
      </c>
      <c r="N14021" s="87">
        <v>9.1333570104827704</v>
      </c>
      <c r="O14021" s="88">
        <v>0.5733191569151328</v>
      </c>
      <c r="P14021" s="89">
        <v>62.772007735721736</v>
      </c>
    </row>
    <row r="14022" spans="1:16">
      <c r="A14022" s="75" t="s">
        <v>25578</v>
      </c>
      <c r="B14022" s="85">
        <v>14018</v>
      </c>
      <c r="C14022" s="85">
        <v>15786</v>
      </c>
      <c r="D14022" s="85">
        <v>14018</v>
      </c>
      <c r="E14022" s="86" t="s">
        <v>25577</v>
      </c>
      <c r="F14022" s="85" t="s">
        <v>38</v>
      </c>
      <c r="G14022" s="86" t="s">
        <v>18261</v>
      </c>
      <c r="H14022" s="85" t="s">
        <v>1</v>
      </c>
      <c r="I14022" s="85">
        <v>1</v>
      </c>
      <c r="J14022" s="88">
        <v>1.733791700396466</v>
      </c>
      <c r="K14022" s="146">
        <v>2.5584450782135928</v>
      </c>
      <c r="L14022" s="147">
        <v>1.6854314247484089E-8</v>
      </c>
      <c r="M14022" s="147">
        <v>0.14669474341817049</v>
      </c>
      <c r="N14022" s="87">
        <v>23.10566315494226</v>
      </c>
      <c r="O14022" s="88">
        <v>1.5273222353496849</v>
      </c>
      <c r="P14022" s="89">
        <v>66.101640325479835</v>
      </c>
    </row>
    <row r="14023" spans="1:16">
      <c r="A14023" s="75" t="s">
        <v>25579</v>
      </c>
      <c r="B14023" s="85">
        <v>14019</v>
      </c>
      <c r="C14023" s="85">
        <v>15787</v>
      </c>
      <c r="D14023" s="85">
        <v>14019</v>
      </c>
      <c r="E14023" s="86" t="s">
        <v>25577</v>
      </c>
      <c r="F14023" s="85" t="s">
        <v>11</v>
      </c>
      <c r="G14023" s="86" t="s">
        <v>18261</v>
      </c>
      <c r="H14023" s="85" t="s">
        <v>1</v>
      </c>
      <c r="I14023" s="85">
        <v>1</v>
      </c>
      <c r="J14023" s="88">
        <v>1.065197053417563</v>
      </c>
      <c r="K14023" s="146">
        <v>1.6205868137237152</v>
      </c>
      <c r="L14023" s="147">
        <v>1.453254250907495E-8</v>
      </c>
      <c r="M14023" s="147">
        <v>0.14660987132522271</v>
      </c>
      <c r="N14023" s="87">
        <v>20.859429367630732</v>
      </c>
      <c r="O14023" s="88">
        <v>0.9544439354189862</v>
      </c>
      <c r="P14023" s="89">
        <v>45.755994500025693</v>
      </c>
    </row>
    <row r="14024" spans="1:16">
      <c r="A14024" s="75" t="s">
        <v>18263</v>
      </c>
      <c r="B14024" s="85">
        <v>14020</v>
      </c>
      <c r="C14024" s="85">
        <v>11910</v>
      </c>
      <c r="D14024" s="85">
        <v>14020</v>
      </c>
      <c r="E14024" s="86" t="s">
        <v>18264</v>
      </c>
      <c r="F14024" s="85" t="s">
        <v>38</v>
      </c>
      <c r="G14024" s="86" t="s">
        <v>18265</v>
      </c>
      <c r="H14024" s="85" t="s">
        <v>1</v>
      </c>
      <c r="I14024" s="85">
        <v>1</v>
      </c>
      <c r="J14024" s="88">
        <v>1.289558626091742</v>
      </c>
      <c r="K14024" s="146">
        <v>1.9230775488971521</v>
      </c>
      <c r="L14024" s="147">
        <v>1.609039917365871E-8</v>
      </c>
      <c r="M14024" s="147">
        <v>0.41646078720805513</v>
      </c>
      <c r="N14024" s="87">
        <v>18.690199057437489</v>
      </c>
      <c r="O14024" s="88">
        <v>1.1245410193654639</v>
      </c>
      <c r="P14024" s="89">
        <v>60.167418009278471</v>
      </c>
    </row>
    <row r="14025" spans="1:16">
      <c r="A14025" s="75" t="s">
        <v>18266</v>
      </c>
      <c r="B14025" s="85">
        <v>14021</v>
      </c>
      <c r="C14025" s="85">
        <v>11911</v>
      </c>
      <c r="D14025" s="85">
        <v>14021</v>
      </c>
      <c r="E14025" s="86" t="s">
        <v>18264</v>
      </c>
      <c r="F14025" s="85" t="s">
        <v>11</v>
      </c>
      <c r="G14025" s="86" t="s">
        <v>18265</v>
      </c>
      <c r="H14025" s="85" t="s">
        <v>1</v>
      </c>
      <c r="I14025" s="85">
        <v>1</v>
      </c>
      <c r="J14025" s="88">
        <v>1.043202453937887</v>
      </c>
      <c r="K14025" s="146">
        <v>1.4988520731948893</v>
      </c>
      <c r="L14025" s="147">
        <v>1.5640833987625789E-8</v>
      </c>
      <c r="M14025" s="147">
        <v>0.41701136857398102</v>
      </c>
      <c r="N14025" s="87">
        <v>17.60911437769305</v>
      </c>
      <c r="O14025" s="88">
        <v>0.92046303951460617</v>
      </c>
      <c r="P14025" s="89">
        <v>52.271966651578701</v>
      </c>
    </row>
    <row r="14026" spans="1:16">
      <c r="A14026" s="75" t="s">
        <v>25580</v>
      </c>
      <c r="B14026" s="85">
        <v>14022</v>
      </c>
      <c r="C14026" s="85">
        <v>15788</v>
      </c>
      <c r="D14026" s="85">
        <v>14022</v>
      </c>
      <c r="E14026" s="86" t="s">
        <v>25581</v>
      </c>
      <c r="F14026" s="85" t="s">
        <v>38</v>
      </c>
      <c r="G14026" s="86" t="s">
        <v>18265</v>
      </c>
      <c r="H14026" s="85" t="s">
        <v>1</v>
      </c>
      <c r="I14026" s="85">
        <v>1</v>
      </c>
      <c r="J14026" s="88">
        <v>1.2256368826500099</v>
      </c>
      <c r="K14026" s="146">
        <v>1.8502745711602313</v>
      </c>
      <c r="L14026" s="147">
        <v>1.6569259779172291E-8</v>
      </c>
      <c r="M14026" s="147">
        <v>0.46007650588462051</v>
      </c>
      <c r="N14026" s="87">
        <v>17.887513004151511</v>
      </c>
      <c r="O14026" s="88">
        <v>1.0667920617870319</v>
      </c>
      <c r="P14026" s="89">
        <v>59.638925855116931</v>
      </c>
    </row>
    <row r="14027" spans="1:16">
      <c r="A14027" s="75" t="s">
        <v>25582</v>
      </c>
      <c r="B14027" s="85">
        <v>14023</v>
      </c>
      <c r="C14027" s="85">
        <v>15789</v>
      </c>
      <c r="D14027" s="85">
        <v>14023</v>
      </c>
      <c r="E14027" s="86" t="s">
        <v>25581</v>
      </c>
      <c r="F14027" s="85" t="s">
        <v>11</v>
      </c>
      <c r="G14027" s="86" t="s">
        <v>18265</v>
      </c>
      <c r="H14027" s="85" t="s">
        <v>1</v>
      </c>
      <c r="I14027" s="85">
        <v>1</v>
      </c>
      <c r="J14027" s="88">
        <v>1.0323373220648191</v>
      </c>
      <c r="K14027" s="146">
        <v>1.5160857101842526</v>
      </c>
      <c r="L14027" s="147">
        <v>1.629143551901654E-8</v>
      </c>
      <c r="M14027" s="147">
        <v>0.45818091306373732</v>
      </c>
      <c r="N14027" s="87">
        <v>17.518377816530851</v>
      </c>
      <c r="O14027" s="88">
        <v>0.91206609084345425</v>
      </c>
      <c r="P14027" s="89">
        <v>52.063387397821856</v>
      </c>
    </row>
    <row r="14028" spans="1:16">
      <c r="A14028" s="75" t="s">
        <v>25583</v>
      </c>
      <c r="B14028" s="85">
        <v>14024</v>
      </c>
      <c r="C14028" s="85">
        <v>15790</v>
      </c>
      <c r="D14028" s="85">
        <v>14024</v>
      </c>
      <c r="E14028" s="86" t="s">
        <v>25584</v>
      </c>
      <c r="F14028" s="85" t="s">
        <v>38</v>
      </c>
      <c r="G14028" s="86" t="s">
        <v>18265</v>
      </c>
      <c r="H14028" s="85" t="s">
        <v>1</v>
      </c>
      <c r="I14028" s="85">
        <v>1</v>
      </c>
      <c r="J14028" s="88">
        <v>1.178129370807584</v>
      </c>
      <c r="K14028" s="146">
        <v>1.7288424694349187</v>
      </c>
      <c r="L14028" s="147">
        <v>1.218106103707034E-8</v>
      </c>
      <c r="M14028" s="147">
        <v>0.19367510393670981</v>
      </c>
      <c r="N14028" s="87">
        <v>16.52782688199223</v>
      </c>
      <c r="O14028" s="88">
        <v>1.022083455108034</v>
      </c>
      <c r="P14028" s="89">
        <v>61.84015977452168</v>
      </c>
    </row>
    <row r="14029" spans="1:16">
      <c r="A14029" s="75" t="s">
        <v>25585</v>
      </c>
      <c r="B14029" s="85">
        <v>14025</v>
      </c>
      <c r="C14029" s="85">
        <v>15791</v>
      </c>
      <c r="D14029" s="85">
        <v>14025</v>
      </c>
      <c r="E14029" s="86" t="s">
        <v>25584</v>
      </c>
      <c r="F14029" s="85" t="s">
        <v>11</v>
      </c>
      <c r="G14029" s="86" t="s">
        <v>18265</v>
      </c>
      <c r="H14029" s="85" t="s">
        <v>1</v>
      </c>
      <c r="I14029" s="85">
        <v>1</v>
      </c>
      <c r="J14029" s="88">
        <v>0.94054837048860407</v>
      </c>
      <c r="K14029" s="146">
        <v>1.2703286883773826</v>
      </c>
      <c r="L14029" s="147">
        <v>1.232852651107819E-8</v>
      </c>
      <c r="M14029" s="147">
        <v>0.23160035879374311</v>
      </c>
      <c r="N14029" s="87">
        <v>15.715216430321689</v>
      </c>
      <c r="O14029" s="88">
        <v>0.82303163716751326</v>
      </c>
      <c r="P14029" s="89">
        <v>52.371638711861245</v>
      </c>
    </row>
    <row r="14030" spans="1:16">
      <c r="A14030" s="75" t="s">
        <v>18267</v>
      </c>
      <c r="B14030" s="85">
        <v>14026</v>
      </c>
      <c r="C14030" s="85">
        <v>11912</v>
      </c>
      <c r="D14030" s="85">
        <v>14026</v>
      </c>
      <c r="E14030" s="86" t="s">
        <v>18268</v>
      </c>
      <c r="F14030" s="85" t="s">
        <v>38</v>
      </c>
      <c r="G14030" s="86" t="s">
        <v>18269</v>
      </c>
      <c r="H14030" s="85" t="s">
        <v>1</v>
      </c>
      <c r="I14030" s="85">
        <v>1</v>
      </c>
      <c r="J14030" s="88">
        <v>1.180044896211593</v>
      </c>
      <c r="K14030" s="146">
        <v>1.8659078505763793</v>
      </c>
      <c r="L14030" s="147">
        <v>1.6980948971646811E-8</v>
      </c>
      <c r="M14030" s="147">
        <v>0.40283886018798482</v>
      </c>
      <c r="N14030" s="87">
        <v>14.575728046405739</v>
      </c>
      <c r="O14030" s="88">
        <v>1.014608383712359</v>
      </c>
      <c r="P14030" s="89">
        <v>69.609448013991553</v>
      </c>
    </row>
    <row r="14031" spans="1:16">
      <c r="A14031" s="75" t="s">
        <v>18270</v>
      </c>
      <c r="B14031" s="85">
        <v>14027</v>
      </c>
      <c r="C14031" s="85">
        <v>11913</v>
      </c>
      <c r="D14031" s="85">
        <v>14027</v>
      </c>
      <c r="E14031" s="86" t="s">
        <v>18268</v>
      </c>
      <c r="F14031" s="85" t="s">
        <v>11</v>
      </c>
      <c r="G14031" s="86" t="s">
        <v>18269</v>
      </c>
      <c r="H14031" s="85" t="s">
        <v>1</v>
      </c>
      <c r="I14031" s="85">
        <v>1</v>
      </c>
      <c r="J14031" s="88">
        <v>0.91729492433334081</v>
      </c>
      <c r="K14031" s="146">
        <v>1.4254126469009776</v>
      </c>
      <c r="L14031" s="147">
        <v>1.6754129450706079E-8</v>
      </c>
      <c r="M14031" s="147">
        <v>0.41811795252919248</v>
      </c>
      <c r="N14031" s="87">
        <v>13.398179570880069</v>
      </c>
      <c r="O14031" s="88">
        <v>0.79276637588902743</v>
      </c>
      <c r="P14031" s="89">
        <v>59.169708220066347</v>
      </c>
    </row>
    <row r="14032" spans="1:16">
      <c r="A14032" s="75" t="s">
        <v>25586</v>
      </c>
      <c r="B14032" s="85">
        <v>14028</v>
      </c>
      <c r="C14032" s="85">
        <v>15792</v>
      </c>
      <c r="D14032" s="85">
        <v>14028</v>
      </c>
      <c r="E14032" s="86" t="s">
        <v>25587</v>
      </c>
      <c r="F14032" s="85" t="s">
        <v>509</v>
      </c>
      <c r="G14032" s="86" t="s">
        <v>18269</v>
      </c>
      <c r="H14032" s="85" t="s">
        <v>1</v>
      </c>
      <c r="I14032" s="85">
        <v>1</v>
      </c>
      <c r="J14032" s="88">
        <v>1.098676656145416</v>
      </c>
      <c r="K14032" s="146">
        <v>1.2937939413116673</v>
      </c>
      <c r="L14032" s="147">
        <v>5.2571678240177401E-9</v>
      </c>
      <c r="M14032" s="147">
        <v>5.7097084499679131E-2</v>
      </c>
      <c r="N14032" s="87">
        <v>9.8169133805767412</v>
      </c>
      <c r="O14032" s="88">
        <v>0.61730057746578548</v>
      </c>
      <c r="P14032" s="89">
        <v>62.881330774207072</v>
      </c>
    </row>
    <row r="14033" spans="1:16">
      <c r="A14033" s="75" t="s">
        <v>25588</v>
      </c>
      <c r="B14033" s="85">
        <v>14029</v>
      </c>
      <c r="C14033" s="85">
        <v>15793</v>
      </c>
      <c r="D14033" s="85">
        <v>14029</v>
      </c>
      <c r="E14033" s="86" t="s">
        <v>25589</v>
      </c>
      <c r="F14033" s="85" t="s">
        <v>509</v>
      </c>
      <c r="G14033" s="86" t="s">
        <v>18269</v>
      </c>
      <c r="H14033" s="85" t="s">
        <v>1</v>
      </c>
      <c r="I14033" s="85">
        <v>1</v>
      </c>
      <c r="J14033" s="88">
        <v>0.789951620091911</v>
      </c>
      <c r="K14033" s="146">
        <v>1.047521185372424</v>
      </c>
      <c r="L14033" s="147">
        <v>7.941440802061701E-9</v>
      </c>
      <c r="M14033" s="147">
        <v>5.6365955806147582E-2</v>
      </c>
      <c r="N14033" s="87">
        <v>8.6482409154341866</v>
      </c>
      <c r="O14033" s="88">
        <v>0.5048716605815704</v>
      </c>
      <c r="P14033" s="89">
        <v>58.378537961465106</v>
      </c>
    </row>
    <row r="14034" spans="1:16">
      <c r="A14034" s="75" t="s">
        <v>25590</v>
      </c>
      <c r="B14034" s="85">
        <v>14030</v>
      </c>
      <c r="C14034" s="85">
        <v>15794</v>
      </c>
      <c r="D14034" s="85">
        <v>14030</v>
      </c>
      <c r="E14034" s="86" t="s">
        <v>25591</v>
      </c>
      <c r="F14034" s="85" t="s">
        <v>509</v>
      </c>
      <c r="G14034" s="86" t="s">
        <v>18269</v>
      </c>
      <c r="H14034" s="85" t="s">
        <v>1</v>
      </c>
      <c r="I14034" s="85">
        <v>1</v>
      </c>
      <c r="J14034" s="88">
        <v>0.97204114861550595</v>
      </c>
      <c r="K14034" s="146">
        <v>1.3683494902683144</v>
      </c>
      <c r="L14034" s="147">
        <v>1.392799119163272E-8</v>
      </c>
      <c r="M14034" s="147">
        <v>6.793018761660112E-2</v>
      </c>
      <c r="N14034" s="87">
        <v>10.55065053106288</v>
      </c>
      <c r="O14034" s="88">
        <v>0.67467264378606184</v>
      </c>
      <c r="P14034" s="89">
        <v>63.946070604813677</v>
      </c>
    </row>
    <row r="14035" spans="1:16">
      <c r="A14035" s="75" t="s">
        <v>25592</v>
      </c>
      <c r="B14035" s="85">
        <v>14031</v>
      </c>
      <c r="C14035" s="85">
        <v>15795</v>
      </c>
      <c r="D14035" s="85">
        <v>14031</v>
      </c>
      <c r="E14035" s="86" t="s">
        <v>25593</v>
      </c>
      <c r="F14035" s="85" t="s">
        <v>509</v>
      </c>
      <c r="G14035" s="86" t="s">
        <v>18269</v>
      </c>
      <c r="H14035" s="85" t="s">
        <v>1</v>
      </c>
      <c r="I14035" s="85">
        <v>1</v>
      </c>
      <c r="J14035" s="88">
        <v>0.58492189873180145</v>
      </c>
      <c r="K14035" s="146">
        <v>0.89899920022781721</v>
      </c>
      <c r="L14035" s="147">
        <v>9.825248421640777E-9</v>
      </c>
      <c r="M14035" s="147">
        <v>5.7934553751457632E-2</v>
      </c>
      <c r="N14035" s="87">
        <v>8.3552040669220666</v>
      </c>
      <c r="O14035" s="88">
        <v>0.47703929413739821</v>
      </c>
      <c r="P14035" s="89">
        <v>57.094870492269429</v>
      </c>
    </row>
    <row r="14036" spans="1:16">
      <c r="A14036" s="75" t="s">
        <v>25594</v>
      </c>
      <c r="B14036" s="85">
        <v>14032</v>
      </c>
      <c r="C14036" s="85">
        <v>15796</v>
      </c>
      <c r="D14036" s="85">
        <v>14032</v>
      </c>
      <c r="E14036" s="86" t="s">
        <v>25593</v>
      </c>
      <c r="F14036" s="85" t="s">
        <v>38</v>
      </c>
      <c r="G14036" s="86" t="s">
        <v>18269</v>
      </c>
      <c r="H14036" s="85" t="s">
        <v>1</v>
      </c>
      <c r="I14036" s="85">
        <v>1</v>
      </c>
      <c r="J14036" s="88">
        <v>1.038709510277001</v>
      </c>
      <c r="K14036" s="146">
        <v>1.7167460744284166</v>
      </c>
      <c r="L14036" s="147">
        <v>1.7089443994918369E-8</v>
      </c>
      <c r="M14036" s="147">
        <v>0.44350432228930392</v>
      </c>
      <c r="N14036" s="87">
        <v>11.92799570593281</v>
      </c>
      <c r="O14036" s="88">
        <v>0.88838925338819519</v>
      </c>
      <c r="P14036" s="89">
        <v>74.479340476818194</v>
      </c>
    </row>
    <row r="14037" spans="1:16">
      <c r="A14037" s="75" t="s">
        <v>25595</v>
      </c>
      <c r="B14037" s="85">
        <v>14033</v>
      </c>
      <c r="C14037" s="85">
        <v>15797</v>
      </c>
      <c r="D14037" s="85">
        <v>14033</v>
      </c>
      <c r="E14037" s="86" t="s">
        <v>25593</v>
      </c>
      <c r="F14037" s="85" t="s">
        <v>11</v>
      </c>
      <c r="G14037" s="86" t="s">
        <v>18269</v>
      </c>
      <c r="H14037" s="85" t="s">
        <v>1</v>
      </c>
      <c r="I14037" s="85">
        <v>1</v>
      </c>
      <c r="J14037" s="88">
        <v>0.82164639785200411</v>
      </c>
      <c r="K14037" s="146">
        <v>1.361431166695052</v>
      </c>
      <c r="L14037" s="147">
        <v>1.674230830890266E-8</v>
      </c>
      <c r="M14037" s="147">
        <v>0.44058741805573648</v>
      </c>
      <c r="N14037" s="87">
        <v>11.335663141659481</v>
      </c>
      <c r="O14037" s="88">
        <v>0.70587674547795032</v>
      </c>
      <c r="P14037" s="89">
        <v>62.270441231073285</v>
      </c>
    </row>
    <row r="14038" spans="1:16">
      <c r="A14038" s="75" t="s">
        <v>25596</v>
      </c>
      <c r="B14038" s="85">
        <v>14034</v>
      </c>
      <c r="C14038" s="85">
        <v>15798</v>
      </c>
      <c r="D14038" s="85">
        <v>14034</v>
      </c>
      <c r="E14038" s="86" t="s">
        <v>25597</v>
      </c>
      <c r="F14038" s="85" t="s">
        <v>38</v>
      </c>
      <c r="G14038" s="86" t="s">
        <v>18269</v>
      </c>
      <c r="H14038" s="85" t="s">
        <v>1</v>
      </c>
      <c r="I14038" s="85">
        <v>1</v>
      </c>
      <c r="J14038" s="88">
        <v>1.4452508788070559</v>
      </c>
      <c r="K14038" s="146">
        <v>2.1027067326547879</v>
      </c>
      <c r="L14038" s="147">
        <v>1.5722570259354629E-8</v>
      </c>
      <c r="M14038" s="147">
        <v>0.25268336482940967</v>
      </c>
      <c r="N14038" s="87">
        <v>20.36960297920546</v>
      </c>
      <c r="O14038" s="88">
        <v>1.2507024717635959</v>
      </c>
      <c r="P14038" s="89">
        <v>61.400434413983902</v>
      </c>
    </row>
    <row r="14039" spans="1:16">
      <c r="A14039" s="75" t="s">
        <v>25598</v>
      </c>
      <c r="B14039" s="85">
        <v>14035</v>
      </c>
      <c r="C14039" s="85">
        <v>15799</v>
      </c>
      <c r="D14039" s="85">
        <v>14035</v>
      </c>
      <c r="E14039" s="86" t="s">
        <v>25597</v>
      </c>
      <c r="F14039" s="85" t="s">
        <v>11</v>
      </c>
      <c r="G14039" s="86" t="s">
        <v>18269</v>
      </c>
      <c r="H14039" s="85" t="s">
        <v>1</v>
      </c>
      <c r="I14039" s="85">
        <v>1</v>
      </c>
      <c r="J14039" s="88">
        <v>1.1537744193171551</v>
      </c>
      <c r="K14039" s="146">
        <v>1.5217497308646395</v>
      </c>
      <c r="L14039" s="147">
        <v>1.6091512666935061E-8</v>
      </c>
      <c r="M14039" s="147">
        <v>0.30750725860180189</v>
      </c>
      <c r="N14039" s="87">
        <v>19.391401095742321</v>
      </c>
      <c r="O14039" s="88">
        <v>1.009305700501631</v>
      </c>
      <c r="P14039" s="89">
        <v>52.049137425311656</v>
      </c>
    </row>
    <row r="14040" spans="1:16">
      <c r="A14040" s="75" t="s">
        <v>18274</v>
      </c>
      <c r="B14040" s="85">
        <v>14036</v>
      </c>
      <c r="C14040" s="85">
        <v>11915</v>
      </c>
      <c r="D14040" s="85">
        <v>14036</v>
      </c>
      <c r="E14040" s="86" t="s">
        <v>18275</v>
      </c>
      <c r="F14040" s="85" t="s">
        <v>55</v>
      </c>
      <c r="G14040" s="86" t="s">
        <v>18276</v>
      </c>
      <c r="H14040" s="85" t="s">
        <v>1</v>
      </c>
      <c r="I14040" s="85">
        <v>1</v>
      </c>
      <c r="J14040" s="88">
        <v>0.7270532947692756</v>
      </c>
      <c r="K14040" s="146">
        <v>0.98701135221900527</v>
      </c>
      <c r="L14040" s="147">
        <v>3.631914247938138E-9</v>
      </c>
      <c r="M14040" s="147">
        <v>0.52375877428035089</v>
      </c>
      <c r="N14040" s="87">
        <v>54.902305604913003</v>
      </c>
      <c r="O14040" s="88">
        <v>0.68288491231516257</v>
      </c>
      <c r="P14040" s="89">
        <v>12.438182782874854</v>
      </c>
    </row>
    <row r="14041" spans="1:16">
      <c r="A14041" s="75" t="s">
        <v>25604</v>
      </c>
      <c r="B14041" s="85">
        <v>14037</v>
      </c>
      <c r="C14041" s="85">
        <v>15803</v>
      </c>
      <c r="D14041" s="85">
        <v>14037</v>
      </c>
      <c r="E14041" s="86" t="s">
        <v>25605</v>
      </c>
      <c r="F14041" s="85" t="s">
        <v>38</v>
      </c>
      <c r="G14041" s="86" t="s">
        <v>18276</v>
      </c>
      <c r="H14041" s="85" t="s">
        <v>1</v>
      </c>
      <c r="I14041" s="85">
        <v>1</v>
      </c>
      <c r="J14041" s="88">
        <v>0.72392423730185318</v>
      </c>
      <c r="K14041" s="146">
        <v>0.99902128034452109</v>
      </c>
      <c r="L14041" s="147">
        <v>3.6272568114137321E-9</v>
      </c>
      <c r="M14041" s="147">
        <v>0.51928118019783764</v>
      </c>
      <c r="N14041" s="87">
        <v>54.547371582107438</v>
      </c>
      <c r="O14041" s="88">
        <v>0.67818183010777966</v>
      </c>
      <c r="P14041" s="89">
        <v>12.432896589470793</v>
      </c>
    </row>
    <row r="14042" spans="1:16">
      <c r="A14042" s="75" t="s">
        <v>25606</v>
      </c>
      <c r="B14042" s="85">
        <v>14038</v>
      </c>
      <c r="C14042" s="85">
        <v>15804</v>
      </c>
      <c r="D14042" s="85">
        <v>14038</v>
      </c>
      <c r="E14042" s="86" t="s">
        <v>25605</v>
      </c>
      <c r="F14042" s="85" t="s">
        <v>11</v>
      </c>
      <c r="G14042" s="86" t="s">
        <v>18276</v>
      </c>
      <c r="H14042" s="85" t="s">
        <v>1</v>
      </c>
      <c r="I14042" s="85">
        <v>1</v>
      </c>
      <c r="J14042" s="88">
        <v>0.67256104040691911</v>
      </c>
      <c r="K14042" s="146">
        <v>0.87286031286532073</v>
      </c>
      <c r="L14042" s="147">
        <v>3.2886836615519741E-9</v>
      </c>
      <c r="M14042" s="147">
        <v>0.52492053560608687</v>
      </c>
      <c r="N14042" s="87">
        <v>54.749802339368969</v>
      </c>
      <c r="O14042" s="88">
        <v>0.63718127317563578</v>
      </c>
      <c r="P14042" s="89">
        <v>11.638056138103305</v>
      </c>
    </row>
    <row r="14043" spans="1:16">
      <c r="A14043" s="75" t="s">
        <v>18271</v>
      </c>
      <c r="B14043" s="85">
        <v>14039</v>
      </c>
      <c r="C14043" s="85">
        <v>11914</v>
      </c>
      <c r="D14043" s="85">
        <v>14039</v>
      </c>
      <c r="E14043" s="86" t="s">
        <v>18272</v>
      </c>
      <c r="F14043" s="85" t="s">
        <v>55</v>
      </c>
      <c r="G14043" s="86" t="s">
        <v>18273</v>
      </c>
      <c r="H14043" s="85" t="s">
        <v>1</v>
      </c>
      <c r="I14043" s="85">
        <v>1</v>
      </c>
      <c r="J14043" s="88">
        <v>9.5342043342310561</v>
      </c>
      <c r="K14043" s="146">
        <v>11.345864237687465</v>
      </c>
      <c r="L14043" s="147">
        <v>4.0639866910208187E-8</v>
      </c>
      <c r="M14043" s="147">
        <v>1.150682972139117</v>
      </c>
      <c r="N14043" s="87">
        <v>162.68481716004129</v>
      </c>
      <c r="O14043" s="88">
        <v>7.7267999363988862</v>
      </c>
      <c r="P14043" s="89">
        <v>47.495519688217996</v>
      </c>
    </row>
    <row r="14044" spans="1:16">
      <c r="A14044" s="75" t="s">
        <v>25602</v>
      </c>
      <c r="B14044" s="85">
        <v>14040</v>
      </c>
      <c r="C14044" s="85">
        <v>15802</v>
      </c>
      <c r="D14044" s="85">
        <v>14040</v>
      </c>
      <c r="E14044" s="86" t="s">
        <v>25603</v>
      </c>
      <c r="F14044" s="85" t="s">
        <v>55</v>
      </c>
      <c r="G14044" s="86" t="s">
        <v>18273</v>
      </c>
      <c r="H14044" s="85" t="s">
        <v>1</v>
      </c>
      <c r="I14044" s="85">
        <v>1</v>
      </c>
      <c r="J14044" s="88">
        <v>9.4518236354030307</v>
      </c>
      <c r="K14044" s="146">
        <v>11.275717389946404</v>
      </c>
      <c r="L14044" s="147">
        <v>4.0281965379140691E-8</v>
      </c>
      <c r="M14044" s="147">
        <v>1.1446163271863889</v>
      </c>
      <c r="N14044" s="87">
        <v>162.00231180322339</v>
      </c>
      <c r="O14044" s="88">
        <v>7.6496777622130168</v>
      </c>
      <c r="P14044" s="89">
        <v>47.219559258541452</v>
      </c>
    </row>
    <row r="14045" spans="1:16">
      <c r="A14045" s="75" t="s">
        <v>26968</v>
      </c>
      <c r="B14045" s="85">
        <v>14041</v>
      </c>
      <c r="C14045" s="85">
        <v>16830</v>
      </c>
      <c r="D14045" s="85">
        <v>14041</v>
      </c>
      <c r="E14045" s="86" t="s">
        <v>26967</v>
      </c>
      <c r="F14045" s="85" t="s">
        <v>55</v>
      </c>
      <c r="G14045" s="86" t="s">
        <v>18273</v>
      </c>
      <c r="H14045" s="85" t="s">
        <v>1</v>
      </c>
      <c r="I14045" s="85">
        <v>1</v>
      </c>
      <c r="J14045" s="88">
        <v>11.849326437535369</v>
      </c>
      <c r="K14045" s="146">
        <v>10.750927992770965</v>
      </c>
      <c r="L14045" s="147">
        <v>4.4626975564085153E-8</v>
      </c>
      <c r="M14045" s="147">
        <v>1.0664998397222061</v>
      </c>
      <c r="N14045" s="87">
        <v>153.2936608227526</v>
      </c>
      <c r="O14045" s="88">
        <v>10.025783000790209</v>
      </c>
      <c r="P14045" s="89">
        <v>65.40246313500613</v>
      </c>
    </row>
    <row r="14046" spans="1:16">
      <c r="A14046" s="75" t="s">
        <v>18277</v>
      </c>
      <c r="B14046" s="85">
        <v>14042</v>
      </c>
      <c r="C14046" s="85">
        <v>11916</v>
      </c>
      <c r="D14046" s="85">
        <v>14042</v>
      </c>
      <c r="E14046" s="86" t="s">
        <v>18278</v>
      </c>
      <c r="F14046" s="85" t="s">
        <v>55</v>
      </c>
      <c r="G14046" s="86" t="s">
        <v>18279</v>
      </c>
      <c r="H14046" s="85" t="s">
        <v>1</v>
      </c>
      <c r="I14046" s="85">
        <v>1</v>
      </c>
      <c r="J14046" s="88">
        <v>0.21531202899248089</v>
      </c>
      <c r="K14046" s="146">
        <v>0.28618966459438261</v>
      </c>
      <c r="L14046" s="147">
        <v>2.400299363261943E-9</v>
      </c>
      <c r="M14046" s="147">
        <v>1.9055672779155361E-2</v>
      </c>
      <c r="N14046" s="87">
        <v>2.2039900149071232</v>
      </c>
      <c r="O14046" s="88">
        <v>0.1630537156736995</v>
      </c>
      <c r="P14046" s="89">
        <v>73.981149901248827</v>
      </c>
    </row>
    <row r="14047" spans="1:16">
      <c r="A14047" s="75" t="s">
        <v>25607</v>
      </c>
      <c r="B14047" s="85">
        <v>14043</v>
      </c>
      <c r="C14047" s="85">
        <v>15805</v>
      </c>
      <c r="D14047" s="85">
        <v>14043</v>
      </c>
      <c r="E14047" s="86" t="s">
        <v>25608</v>
      </c>
      <c r="F14047" s="85" t="s">
        <v>55</v>
      </c>
      <c r="G14047" s="86" t="s">
        <v>18279</v>
      </c>
      <c r="H14047" s="85" t="s">
        <v>1</v>
      </c>
      <c r="I14047" s="85">
        <v>1</v>
      </c>
      <c r="J14047" s="88">
        <v>7.8637026667908047E-2</v>
      </c>
      <c r="K14047" s="146">
        <v>0.11498545393485675</v>
      </c>
      <c r="L14047" s="147">
        <v>1.544277274668491E-9</v>
      </c>
      <c r="M14047" s="147">
        <v>4.7568067492568611E-3</v>
      </c>
      <c r="N14047" s="87">
        <v>0.62127746360035563</v>
      </c>
      <c r="O14047" s="88">
        <v>6.1359925290733842E-2</v>
      </c>
      <c r="P14047" s="89">
        <v>98.76412534771157</v>
      </c>
    </row>
    <row r="14048" spans="1:16">
      <c r="A14048" s="75" t="s">
        <v>18280</v>
      </c>
      <c r="B14048" s="85">
        <v>14044</v>
      </c>
      <c r="C14048" s="85">
        <v>11917</v>
      </c>
      <c r="D14048" s="85">
        <v>14044</v>
      </c>
      <c r="E14048" s="86" t="s">
        <v>18281</v>
      </c>
      <c r="F14048" s="85" t="s">
        <v>38</v>
      </c>
      <c r="G14048" s="86" t="s">
        <v>18282</v>
      </c>
      <c r="H14048" s="85" t="s">
        <v>945</v>
      </c>
      <c r="I14048" s="85">
        <v>1</v>
      </c>
      <c r="J14048" s="88">
        <v>894.71181419981713</v>
      </c>
      <c r="K14048" s="146">
        <v>862.6975594395393</v>
      </c>
      <c r="L14048" s="147">
        <v>4.672559047135218E-6</v>
      </c>
      <c r="M14048" s="147">
        <v>56.719358310138063</v>
      </c>
      <c r="N14048" s="87">
        <v>8108.2129586976853</v>
      </c>
      <c r="O14048" s="88">
        <v>834.64927156480314</v>
      </c>
      <c r="P14048" s="89">
        <v>102.93874566645098</v>
      </c>
    </row>
    <row r="14049" spans="1:16">
      <c r="A14049" s="75" t="s">
        <v>18283</v>
      </c>
      <c r="B14049" s="85">
        <v>14045</v>
      </c>
      <c r="C14049" s="85">
        <v>11918</v>
      </c>
      <c r="D14049" s="85">
        <v>14045</v>
      </c>
      <c r="E14049" s="86" t="s">
        <v>18281</v>
      </c>
      <c r="F14049" s="85" t="s">
        <v>11</v>
      </c>
      <c r="G14049" s="86" t="s">
        <v>18282</v>
      </c>
      <c r="H14049" s="85" t="s">
        <v>945</v>
      </c>
      <c r="I14049" s="85">
        <v>1</v>
      </c>
      <c r="J14049" s="88">
        <v>782.59635049485757</v>
      </c>
      <c r="K14049" s="146">
        <v>620.93273850440573</v>
      </c>
      <c r="L14049" s="147">
        <v>3.3534589563877441E-6</v>
      </c>
      <c r="M14049" s="147">
        <v>49.705861499815747</v>
      </c>
      <c r="N14049" s="87">
        <v>6976.1376573754751</v>
      </c>
      <c r="O14049" s="88">
        <v>740.78921424582495</v>
      </c>
      <c r="P14049" s="89">
        <v>106.18901900002368</v>
      </c>
    </row>
    <row r="14050" spans="1:16">
      <c r="A14050" s="75" t="s">
        <v>25609</v>
      </c>
      <c r="B14050" s="85">
        <v>14046</v>
      </c>
      <c r="C14050" s="85">
        <v>15806</v>
      </c>
      <c r="D14050" s="85">
        <v>14046</v>
      </c>
      <c r="E14050" s="86" t="s">
        <v>25610</v>
      </c>
      <c r="F14050" s="85" t="s">
        <v>38</v>
      </c>
      <c r="G14050" s="86" t="s">
        <v>18282</v>
      </c>
      <c r="H14050" s="85" t="s">
        <v>945</v>
      </c>
      <c r="I14050" s="85">
        <v>1</v>
      </c>
      <c r="J14050" s="88">
        <v>822.20659313089618</v>
      </c>
      <c r="K14050" s="146">
        <v>774.01832700822047</v>
      </c>
      <c r="L14050" s="147">
        <v>4.2984142340894212E-6</v>
      </c>
      <c r="M14050" s="147">
        <v>46.976851760084458</v>
      </c>
      <c r="N14050" s="87">
        <v>7030.2322540084187</v>
      </c>
      <c r="O14050" s="88">
        <v>768.8265610118325</v>
      </c>
      <c r="P14050" s="89">
        <v>109.36005145114112</v>
      </c>
    </row>
    <row r="14051" spans="1:16">
      <c r="A14051" s="75" t="s">
        <v>25611</v>
      </c>
      <c r="B14051" s="85">
        <v>14047</v>
      </c>
      <c r="C14051" s="85">
        <v>15807</v>
      </c>
      <c r="D14051" s="85">
        <v>14047</v>
      </c>
      <c r="E14051" s="86" t="s">
        <v>25610</v>
      </c>
      <c r="F14051" s="85" t="s">
        <v>11</v>
      </c>
      <c r="G14051" s="86" t="s">
        <v>18282</v>
      </c>
      <c r="H14051" s="85" t="s">
        <v>945</v>
      </c>
      <c r="I14051" s="85">
        <v>1</v>
      </c>
      <c r="J14051" s="88">
        <v>747.91446187462498</v>
      </c>
      <c r="K14051" s="146">
        <v>583.07936069851917</v>
      </c>
      <c r="L14051" s="147">
        <v>3.1850992347645241E-6</v>
      </c>
      <c r="M14051" s="147">
        <v>44.780169950522769</v>
      </c>
      <c r="N14051" s="87">
        <v>6440.115824184375</v>
      </c>
      <c r="O14051" s="88">
        <v>709.69088937430365</v>
      </c>
      <c r="P14051" s="89">
        <v>110.19846672776018</v>
      </c>
    </row>
    <row r="14052" spans="1:16">
      <c r="A14052" s="75" t="s">
        <v>18284</v>
      </c>
      <c r="B14052" s="85">
        <v>14048</v>
      </c>
      <c r="C14052" s="85">
        <v>11919</v>
      </c>
      <c r="D14052" s="85">
        <v>14048</v>
      </c>
      <c r="E14052" s="86" t="s">
        <v>18285</v>
      </c>
      <c r="F14052" s="85" t="s">
        <v>38</v>
      </c>
      <c r="G14052" s="86" t="s">
        <v>18286</v>
      </c>
      <c r="H14052" s="85" t="s">
        <v>945</v>
      </c>
      <c r="I14052" s="85">
        <v>1</v>
      </c>
      <c r="J14052" s="88">
        <v>388.33198407530409</v>
      </c>
      <c r="K14052" s="146">
        <v>676.90814012342798</v>
      </c>
      <c r="L14052" s="147">
        <v>4.2001644393591694E-6</v>
      </c>
      <c r="M14052" s="147">
        <v>41.836897603279553</v>
      </c>
      <c r="N14052" s="87">
        <v>6442.9419122777381</v>
      </c>
      <c r="O14052" s="88">
        <v>332.78627321459601</v>
      </c>
      <c r="P14052" s="89">
        <v>51.651291870323242</v>
      </c>
    </row>
    <row r="14053" spans="1:16">
      <c r="A14053" s="75" t="s">
        <v>18287</v>
      </c>
      <c r="B14053" s="85">
        <v>14049</v>
      </c>
      <c r="C14053" s="85">
        <v>11920</v>
      </c>
      <c r="D14053" s="85">
        <v>14049</v>
      </c>
      <c r="E14053" s="86" t="s">
        <v>18285</v>
      </c>
      <c r="F14053" s="85" t="s">
        <v>11</v>
      </c>
      <c r="G14053" s="86" t="s">
        <v>18286</v>
      </c>
      <c r="H14053" s="85" t="s">
        <v>945</v>
      </c>
      <c r="I14053" s="85">
        <v>1</v>
      </c>
      <c r="J14053" s="88">
        <v>261.94576174331638</v>
      </c>
      <c r="K14053" s="146">
        <v>366.68072156305578</v>
      </c>
      <c r="L14053" s="147">
        <v>3.2731776542716751E-6</v>
      </c>
      <c r="M14053" s="147">
        <v>35.826416690837128</v>
      </c>
      <c r="N14053" s="87">
        <v>5602.6545020472258</v>
      </c>
      <c r="O14053" s="88">
        <v>226.46629669425289</v>
      </c>
      <c r="P14053" s="89">
        <v>40.421249715023741</v>
      </c>
    </row>
    <row r="14054" spans="1:16">
      <c r="A14054" s="75" t="s">
        <v>25615</v>
      </c>
      <c r="B14054" s="85">
        <v>14050</v>
      </c>
      <c r="C14054" s="85">
        <v>15810</v>
      </c>
      <c r="D14054" s="85">
        <v>14050</v>
      </c>
      <c r="E14054" s="86" t="s">
        <v>25613</v>
      </c>
      <c r="F14054" s="85" t="s">
        <v>38</v>
      </c>
      <c r="G14054" s="86" t="s">
        <v>18286</v>
      </c>
      <c r="H14054" s="85" t="s">
        <v>945</v>
      </c>
      <c r="I14054" s="85">
        <v>1</v>
      </c>
      <c r="J14054" s="88">
        <v>351.26499589356962</v>
      </c>
      <c r="K14054" s="146">
        <v>527.31228753325126</v>
      </c>
      <c r="L14054" s="147">
        <v>4.237463018438326E-6</v>
      </c>
      <c r="M14054" s="147">
        <v>36.300302896702242</v>
      </c>
      <c r="N14054" s="87">
        <v>5894.928083771164</v>
      </c>
      <c r="O14054" s="88">
        <v>301.80880796795179</v>
      </c>
      <c r="P14054" s="89">
        <v>51.198047487438657</v>
      </c>
    </row>
    <row r="14055" spans="1:16">
      <c r="A14055" s="75" t="s">
        <v>25618</v>
      </c>
      <c r="B14055" s="85">
        <v>14051</v>
      </c>
      <c r="C14055" s="85">
        <v>15813</v>
      </c>
      <c r="D14055" s="85">
        <v>14051</v>
      </c>
      <c r="E14055" s="86" t="s">
        <v>25613</v>
      </c>
      <c r="F14055" s="85" t="s">
        <v>11</v>
      </c>
      <c r="G14055" s="86" t="s">
        <v>18286</v>
      </c>
      <c r="H14055" s="85" t="s">
        <v>945</v>
      </c>
      <c r="I14055" s="85">
        <v>1</v>
      </c>
      <c r="J14055" s="88">
        <v>243.53545920074421</v>
      </c>
      <c r="K14055" s="146">
        <v>346.58688684443263</v>
      </c>
      <c r="L14055" s="147">
        <v>3.1838067020433561E-6</v>
      </c>
      <c r="M14055" s="147">
        <v>33.211695426754098</v>
      </c>
      <c r="N14055" s="87">
        <v>5318.116245594947</v>
      </c>
      <c r="O14055" s="88">
        <v>209.95826924162171</v>
      </c>
      <c r="P14055" s="89">
        <v>39.479819459669088</v>
      </c>
    </row>
    <row r="14056" spans="1:16">
      <c r="A14056" s="75" t="s">
        <v>25620</v>
      </c>
      <c r="B14056" s="85">
        <v>14052</v>
      </c>
      <c r="C14056" s="85">
        <v>15815</v>
      </c>
      <c r="D14056" s="85">
        <v>14052</v>
      </c>
      <c r="E14056" s="86" t="s">
        <v>25621</v>
      </c>
      <c r="F14056" s="85" t="s">
        <v>232</v>
      </c>
      <c r="G14056" s="86" t="s">
        <v>18286</v>
      </c>
      <c r="H14056" s="85" t="s">
        <v>945</v>
      </c>
      <c r="I14056" s="85">
        <v>1</v>
      </c>
      <c r="J14056" s="88">
        <v>280.04404892949651</v>
      </c>
      <c r="K14056" s="146">
        <v>897.75029700235405</v>
      </c>
      <c r="L14056" s="147">
        <v>2.8547964468775022E-6</v>
      </c>
      <c r="M14056" s="147">
        <v>34.531933913867057</v>
      </c>
      <c r="N14056" s="87">
        <v>4723.6462838415337</v>
      </c>
      <c r="O14056" s="88">
        <v>221.81638776924609</v>
      </c>
      <c r="P14056" s="89">
        <v>46.958720962665431</v>
      </c>
    </row>
    <row r="14057" spans="1:16">
      <c r="A14057" s="75" t="s">
        <v>25622</v>
      </c>
      <c r="B14057" s="85">
        <v>14053</v>
      </c>
      <c r="C14057" s="85">
        <v>15816</v>
      </c>
      <c r="D14057" s="85">
        <v>14053</v>
      </c>
      <c r="E14057" s="86" t="s">
        <v>25621</v>
      </c>
      <c r="F14057" s="85" t="s">
        <v>38</v>
      </c>
      <c r="G14057" s="86" t="s">
        <v>18286</v>
      </c>
      <c r="H14057" s="85" t="s">
        <v>945</v>
      </c>
      <c r="I14057" s="85">
        <v>1</v>
      </c>
      <c r="J14057" s="88">
        <v>351.80436446915672</v>
      </c>
      <c r="K14057" s="146">
        <v>1018.0832562161011</v>
      </c>
      <c r="L14057" s="147">
        <v>3.167096892388049E-6</v>
      </c>
      <c r="M14057" s="147">
        <v>38.390291530935599</v>
      </c>
      <c r="N14057" s="87">
        <v>5899.4319960087869</v>
      </c>
      <c r="O14057" s="88">
        <v>290.13256914403888</v>
      </c>
      <c r="P14057" s="89">
        <v>49.179746345127079</v>
      </c>
    </row>
    <row r="14058" spans="1:16">
      <c r="A14058" s="75" t="s">
        <v>11985</v>
      </c>
      <c r="B14058" s="85">
        <v>14054</v>
      </c>
      <c r="C14058" s="85">
        <v>8105</v>
      </c>
      <c r="D14058" s="85">
        <v>14054</v>
      </c>
      <c r="E14058" s="86" t="s">
        <v>11986</v>
      </c>
      <c r="F14058" s="85" t="s">
        <v>38</v>
      </c>
      <c r="G14058" s="86" t="s">
        <v>11987</v>
      </c>
      <c r="H14058" s="85" t="s">
        <v>260</v>
      </c>
      <c r="I14058" s="85">
        <v>1</v>
      </c>
      <c r="J14058" s="88">
        <v>1293.2182641135139</v>
      </c>
      <c r="K14058" s="146">
        <v>2116.3232971884722</v>
      </c>
      <c r="L14058" s="147">
        <v>5.6633825040316544E-6</v>
      </c>
      <c r="M14058" s="147">
        <v>163.13628746192941</v>
      </c>
      <c r="N14058" s="87">
        <v>23029.283877662601</v>
      </c>
      <c r="O14058" s="88">
        <v>1135.834591207424</v>
      </c>
      <c r="P14058" s="89">
        <v>49.321316166028673</v>
      </c>
    </row>
    <row r="14059" spans="1:16">
      <c r="A14059" s="75" t="s">
        <v>11988</v>
      </c>
      <c r="B14059" s="85">
        <v>14055</v>
      </c>
      <c r="C14059" s="85">
        <v>8106</v>
      </c>
      <c r="D14059" s="85">
        <v>14055</v>
      </c>
      <c r="E14059" s="86" t="s">
        <v>11986</v>
      </c>
      <c r="F14059" s="85" t="s">
        <v>11</v>
      </c>
      <c r="G14059" s="86" t="s">
        <v>11987</v>
      </c>
      <c r="H14059" s="85" t="s">
        <v>260</v>
      </c>
      <c r="I14059" s="85">
        <v>1</v>
      </c>
      <c r="J14059" s="88">
        <v>1102.929262134352</v>
      </c>
      <c r="K14059" s="146">
        <v>1749.1908957432711</v>
      </c>
      <c r="L14059" s="147">
        <v>4.8261651013709903E-6</v>
      </c>
      <c r="M14059" s="147">
        <v>154.11650301140381</v>
      </c>
      <c r="N14059" s="87">
        <v>21955.59091105609</v>
      </c>
      <c r="O14059" s="88">
        <v>985.22748345141065</v>
      </c>
      <c r="P14059" s="89">
        <v>44.873649151263955</v>
      </c>
    </row>
    <row r="14060" spans="1:16">
      <c r="A14060" s="75" t="s">
        <v>18288</v>
      </c>
      <c r="B14060" s="85">
        <v>14056</v>
      </c>
      <c r="C14060" s="85">
        <v>11921</v>
      </c>
      <c r="D14060" s="85">
        <v>14056</v>
      </c>
      <c r="E14060" s="86" t="s">
        <v>18289</v>
      </c>
      <c r="F14060" s="85" t="s">
        <v>55</v>
      </c>
      <c r="G14060" s="86" t="s">
        <v>11987</v>
      </c>
      <c r="H14060" s="85" t="s">
        <v>260</v>
      </c>
      <c r="I14060" s="85">
        <v>1</v>
      </c>
      <c r="J14060" s="88">
        <v>1290.664556302763</v>
      </c>
      <c r="K14060" s="146">
        <v>2111.396323630358</v>
      </c>
      <c r="L14060" s="147">
        <v>5.6521469171178768E-6</v>
      </c>
      <c r="M14060" s="147">
        <v>163.01524056083119</v>
      </c>
      <c r="N14060" s="87">
        <v>23014.874752139549</v>
      </c>
      <c r="O14060" s="88">
        <v>1133.8134205489471</v>
      </c>
      <c r="P14060" s="89">
        <v>49.264375007886741</v>
      </c>
    </row>
    <row r="14061" spans="1:16">
      <c r="A14061" s="75" t="s">
        <v>18290</v>
      </c>
      <c r="B14061" s="85">
        <v>14057</v>
      </c>
      <c r="C14061" s="85">
        <v>11922</v>
      </c>
      <c r="D14061" s="85">
        <v>14057</v>
      </c>
      <c r="E14061" s="86" t="s">
        <v>18291</v>
      </c>
      <c r="F14061" s="85" t="s">
        <v>55</v>
      </c>
      <c r="G14061" s="86" t="s">
        <v>18292</v>
      </c>
      <c r="H14061" s="85" t="s">
        <v>1</v>
      </c>
      <c r="I14061" s="85">
        <v>1</v>
      </c>
      <c r="J14061" s="88">
        <v>7.1099686790023506</v>
      </c>
      <c r="K14061" s="146">
        <v>15.864786359355897</v>
      </c>
      <c r="L14061" s="147">
        <v>3.667030512480213E-8</v>
      </c>
      <c r="M14061" s="147">
        <v>0.60610915478511418</v>
      </c>
      <c r="N14061" s="87">
        <v>90.70485767614646</v>
      </c>
      <c r="O14061" s="88">
        <v>6.2703334353843303</v>
      </c>
      <c r="P14061" s="89">
        <v>69.128970553837277</v>
      </c>
    </row>
    <row r="14062" spans="1:16">
      <c r="A14062" s="75" t="s">
        <v>25623</v>
      </c>
      <c r="B14062" s="85">
        <v>14058</v>
      </c>
      <c r="C14062" s="85">
        <v>15817</v>
      </c>
      <c r="D14062" s="85">
        <v>14058</v>
      </c>
      <c r="E14062" s="86" t="s">
        <v>25624</v>
      </c>
      <c r="F14062" s="85" t="s">
        <v>55</v>
      </c>
      <c r="G14062" s="86" t="s">
        <v>18292</v>
      </c>
      <c r="H14062" s="85" t="s">
        <v>1</v>
      </c>
      <c r="I14062" s="85">
        <v>1</v>
      </c>
      <c r="J14062" s="88">
        <v>7.1099686790023506</v>
      </c>
      <c r="K14062" s="146">
        <v>15.864786359355897</v>
      </c>
      <c r="L14062" s="147">
        <v>3.667030512480213E-8</v>
      </c>
      <c r="M14062" s="147">
        <v>0.60610915478511418</v>
      </c>
      <c r="N14062" s="87">
        <v>90.70485767614646</v>
      </c>
      <c r="O14062" s="88">
        <v>6.2703334353843312</v>
      </c>
      <c r="P14062" s="89">
        <v>69.128970553837291</v>
      </c>
    </row>
    <row r="14063" spans="1:16">
      <c r="A14063" s="75" t="s">
        <v>18293</v>
      </c>
      <c r="B14063" s="85">
        <v>14059</v>
      </c>
      <c r="C14063" s="85">
        <v>11923</v>
      </c>
      <c r="D14063" s="85">
        <v>14059</v>
      </c>
      <c r="E14063" s="86" t="s">
        <v>18294</v>
      </c>
      <c r="F14063" s="85" t="s">
        <v>55</v>
      </c>
      <c r="G14063" s="86" t="s">
        <v>18295</v>
      </c>
      <c r="H14063" s="85" t="s">
        <v>1</v>
      </c>
      <c r="I14063" s="85">
        <v>1</v>
      </c>
      <c r="J14063" s="88">
        <v>7.5764357349556262</v>
      </c>
      <c r="K14063" s="146">
        <v>18.382178333826374</v>
      </c>
      <c r="L14063" s="147">
        <v>4.0693677353995887E-8</v>
      </c>
      <c r="M14063" s="147">
        <v>1.513455732842655</v>
      </c>
      <c r="N14063" s="87">
        <v>96.631848645435852</v>
      </c>
      <c r="O14063" s="88">
        <v>6.6834407983356598</v>
      </c>
      <c r="P14063" s="89">
        <v>69.163954659076424</v>
      </c>
    </row>
    <row r="14064" spans="1:16">
      <c r="A14064" s="75" t="s">
        <v>25625</v>
      </c>
      <c r="B14064" s="85">
        <v>14060</v>
      </c>
      <c r="C14064" s="85">
        <v>15818</v>
      </c>
      <c r="D14064" s="85">
        <v>14060</v>
      </c>
      <c r="E14064" s="86" t="s">
        <v>25626</v>
      </c>
      <c r="F14064" s="85" t="s">
        <v>55</v>
      </c>
      <c r="G14064" s="86" t="s">
        <v>18295</v>
      </c>
      <c r="H14064" s="85" t="s">
        <v>1</v>
      </c>
      <c r="I14064" s="85">
        <v>1</v>
      </c>
      <c r="J14064" s="88">
        <v>7.5764357349556262</v>
      </c>
      <c r="K14064" s="146">
        <v>18.382178333826374</v>
      </c>
      <c r="L14064" s="147">
        <v>4.0693677353995887E-8</v>
      </c>
      <c r="M14064" s="147">
        <v>1.513455732842655</v>
      </c>
      <c r="N14064" s="87">
        <v>96.631848645435852</v>
      </c>
      <c r="O14064" s="88">
        <v>6.6834407983356598</v>
      </c>
      <c r="P14064" s="89">
        <v>69.163954659076424</v>
      </c>
    </row>
    <row r="14065" spans="1:16">
      <c r="A14065" s="75" t="s">
        <v>18296</v>
      </c>
      <c r="B14065" s="85">
        <v>14061</v>
      </c>
      <c r="C14065" s="85">
        <v>11924</v>
      </c>
      <c r="D14065" s="85">
        <v>14061</v>
      </c>
      <c r="E14065" s="86" t="s">
        <v>18297</v>
      </c>
      <c r="F14065" s="85" t="s">
        <v>55</v>
      </c>
      <c r="G14065" s="86" t="s">
        <v>18298</v>
      </c>
      <c r="H14065" s="85" t="s">
        <v>1</v>
      </c>
      <c r="I14065" s="85">
        <v>1</v>
      </c>
      <c r="J14065" s="88">
        <v>7.0195655888660946</v>
      </c>
      <c r="K14065" s="146">
        <v>15.635022757909388</v>
      </c>
      <c r="L14065" s="147">
        <v>3.5972971332991549E-8</v>
      </c>
      <c r="M14065" s="147">
        <v>0.60554756063356163</v>
      </c>
      <c r="N14065" s="87">
        <v>89.786263888544738</v>
      </c>
      <c r="O14065" s="88">
        <v>6.1935953368824253</v>
      </c>
      <c r="P14065" s="89">
        <v>68.981546493245133</v>
      </c>
    </row>
    <row r="14066" spans="1:16">
      <c r="A14066" s="75" t="s">
        <v>25627</v>
      </c>
      <c r="B14066" s="85">
        <v>14062</v>
      </c>
      <c r="C14066" s="85">
        <v>15819</v>
      </c>
      <c r="D14066" s="85">
        <v>14062</v>
      </c>
      <c r="E14066" s="86" t="s">
        <v>25628</v>
      </c>
      <c r="F14066" s="85" t="s">
        <v>55</v>
      </c>
      <c r="G14066" s="86" t="s">
        <v>18298</v>
      </c>
      <c r="H14066" s="85" t="s">
        <v>1</v>
      </c>
      <c r="I14066" s="85">
        <v>1</v>
      </c>
      <c r="J14066" s="88">
        <v>7.0195655888660946</v>
      </c>
      <c r="K14066" s="146">
        <v>15.635022757909388</v>
      </c>
      <c r="L14066" s="147">
        <v>3.5972971332991549E-8</v>
      </c>
      <c r="M14066" s="147">
        <v>0.60554756063356163</v>
      </c>
      <c r="N14066" s="87">
        <v>89.786263888544738</v>
      </c>
      <c r="O14066" s="88">
        <v>6.1935953368824253</v>
      </c>
      <c r="P14066" s="89">
        <v>68.981546493245133</v>
      </c>
    </row>
    <row r="14067" spans="1:16">
      <c r="A14067" s="75" t="s">
        <v>18140</v>
      </c>
      <c r="B14067" s="85">
        <v>14063</v>
      </c>
      <c r="C14067" s="85">
        <v>11864</v>
      </c>
      <c r="D14067" s="85">
        <v>14063</v>
      </c>
      <c r="E14067" s="86" t="s">
        <v>18141</v>
      </c>
      <c r="F14067" s="85" t="s">
        <v>55</v>
      </c>
      <c r="G14067" s="86" t="s">
        <v>18142</v>
      </c>
      <c r="H14067" s="85" t="s">
        <v>1</v>
      </c>
      <c r="I14067" s="85">
        <v>1</v>
      </c>
      <c r="J14067" s="88">
        <v>4.0778168973131548</v>
      </c>
      <c r="K14067" s="146">
        <v>4.8268498590926585</v>
      </c>
      <c r="L14067" s="147">
        <v>1.7277346135249729E-8</v>
      </c>
      <c r="M14067" s="147">
        <v>0.68038942288419491</v>
      </c>
      <c r="N14067" s="87">
        <v>93.672778295159532</v>
      </c>
      <c r="O14067" s="88">
        <v>3.4773378494923439</v>
      </c>
      <c r="P14067" s="89">
        <v>37.122181201195701</v>
      </c>
    </row>
    <row r="14068" spans="1:16">
      <c r="A14068" s="75" t="s">
        <v>25454</v>
      </c>
      <c r="B14068" s="85">
        <v>14064</v>
      </c>
      <c r="C14068" s="85">
        <v>15701</v>
      </c>
      <c r="D14068" s="85">
        <v>14064</v>
      </c>
      <c r="E14068" s="86" t="s">
        <v>25455</v>
      </c>
      <c r="F14068" s="85" t="s">
        <v>38</v>
      </c>
      <c r="G14068" s="86" t="s">
        <v>18142</v>
      </c>
      <c r="H14068" s="85" t="s">
        <v>1</v>
      </c>
      <c r="I14068" s="85">
        <v>1</v>
      </c>
      <c r="J14068" s="88">
        <v>4.2058129736720016</v>
      </c>
      <c r="K14068" s="146">
        <v>5.0195606221515892</v>
      </c>
      <c r="L14068" s="147">
        <v>1.7711480003081009E-8</v>
      </c>
      <c r="M14068" s="147">
        <v>0.67917876710478631</v>
      </c>
      <c r="N14068" s="87">
        <v>93.456324610505717</v>
      </c>
      <c r="O14068" s="88">
        <v>3.585744957652909</v>
      </c>
      <c r="P14068" s="89">
        <v>38.368135838821807</v>
      </c>
    </row>
    <row r="14069" spans="1:16">
      <c r="A14069" s="75" t="s">
        <v>25456</v>
      </c>
      <c r="B14069" s="85">
        <v>14065</v>
      </c>
      <c r="C14069" s="85">
        <v>15702</v>
      </c>
      <c r="D14069" s="85">
        <v>14065</v>
      </c>
      <c r="E14069" s="86" t="s">
        <v>25455</v>
      </c>
      <c r="F14069" s="85" t="s">
        <v>11</v>
      </c>
      <c r="G14069" s="86" t="s">
        <v>18142</v>
      </c>
      <c r="H14069" s="85" t="s">
        <v>1</v>
      </c>
      <c r="I14069" s="85">
        <v>1</v>
      </c>
      <c r="J14069" s="88">
        <v>3.6530366791925708</v>
      </c>
      <c r="K14069" s="146">
        <v>4.2044760579063141</v>
      </c>
      <c r="L14069" s="147">
        <v>1.5464927814592141E-8</v>
      </c>
      <c r="M14069" s="147">
        <v>0.66170296820560226</v>
      </c>
      <c r="N14069" s="87">
        <v>91.736278238107943</v>
      </c>
      <c r="O14069" s="88">
        <v>3.1075078942048888</v>
      </c>
      <c r="P14069" s="89">
        <v>33.874361963313298</v>
      </c>
    </row>
    <row r="14070" spans="1:16">
      <c r="A14070" s="75" t="s">
        <v>1510</v>
      </c>
      <c r="B14070" s="85">
        <v>14066</v>
      </c>
      <c r="C14070" s="85">
        <v>740</v>
      </c>
      <c r="D14070" s="85">
        <v>14066</v>
      </c>
      <c r="E14070" s="86" t="s">
        <v>1505</v>
      </c>
      <c r="F14070" s="85" t="s">
        <v>38</v>
      </c>
      <c r="G14070" s="86" t="s">
        <v>1511</v>
      </c>
      <c r="H14070" s="85" t="s">
        <v>1</v>
      </c>
      <c r="I14070" s="85">
        <v>1</v>
      </c>
      <c r="J14070" s="88">
        <v>2.5032189022478462</v>
      </c>
      <c r="K14070" s="146">
        <v>3.3864827355233871</v>
      </c>
      <c r="L14070" s="147">
        <v>1.1196988568701989E-8</v>
      </c>
      <c r="M14070" s="147">
        <v>0.44845658224848489</v>
      </c>
      <c r="N14070" s="87">
        <v>61.623746935550983</v>
      </c>
      <c r="O14070" s="88">
        <v>2.0641102446509789</v>
      </c>
      <c r="P14070" s="89">
        <v>33.495370653292511</v>
      </c>
    </row>
    <row r="14071" spans="1:16">
      <c r="A14071" s="75" t="s">
        <v>1515</v>
      </c>
      <c r="B14071" s="85">
        <v>14067</v>
      </c>
      <c r="C14071" s="85">
        <v>744</v>
      </c>
      <c r="D14071" s="85">
        <v>14067</v>
      </c>
      <c r="E14071" s="86" t="s">
        <v>1505</v>
      </c>
      <c r="F14071" s="85" t="s">
        <v>11</v>
      </c>
      <c r="G14071" s="86" t="s">
        <v>1511</v>
      </c>
      <c r="H14071" s="85" t="s">
        <v>1</v>
      </c>
      <c r="I14071" s="85">
        <v>1</v>
      </c>
      <c r="J14071" s="88">
        <v>2.051956752660451</v>
      </c>
      <c r="K14071" s="146">
        <v>2.7341418192572053</v>
      </c>
      <c r="L14071" s="147">
        <v>9.419091780135472E-9</v>
      </c>
      <c r="M14071" s="147">
        <v>0.43327575881103048</v>
      </c>
      <c r="N14071" s="87">
        <v>60.161944403494743</v>
      </c>
      <c r="O14071" s="88">
        <v>1.677042868695235</v>
      </c>
      <c r="P14071" s="89">
        <v>27.875476521297696</v>
      </c>
    </row>
    <row r="14072" spans="1:16">
      <c r="A14072" s="75" t="s">
        <v>18143</v>
      </c>
      <c r="B14072" s="85">
        <v>14068</v>
      </c>
      <c r="C14072" s="85">
        <v>11865</v>
      </c>
      <c r="D14072" s="85">
        <v>14068</v>
      </c>
      <c r="E14072" s="86" t="s">
        <v>18144</v>
      </c>
      <c r="F14072" s="85" t="s">
        <v>38</v>
      </c>
      <c r="G14072" s="86" t="s">
        <v>1511</v>
      </c>
      <c r="H14072" s="85" t="s">
        <v>1</v>
      </c>
      <c r="I14072" s="85">
        <v>1</v>
      </c>
      <c r="J14072" s="88">
        <v>2.557767069537161</v>
      </c>
      <c r="K14072" s="146">
        <v>3.4630712600370499</v>
      </c>
      <c r="L14072" s="147">
        <v>1.150521484728484E-8</v>
      </c>
      <c r="M14072" s="147">
        <v>0.45544307637717291</v>
      </c>
      <c r="N14072" s="87">
        <v>62.406969316322751</v>
      </c>
      <c r="O14072" s="88">
        <v>2.1136751177899962</v>
      </c>
      <c r="P14072" s="89">
        <v>33.869215905620933</v>
      </c>
    </row>
    <row r="14073" spans="1:16">
      <c r="A14073" s="75" t="s">
        <v>18145</v>
      </c>
      <c r="B14073" s="85">
        <v>14069</v>
      </c>
      <c r="C14073" s="85">
        <v>11866</v>
      </c>
      <c r="D14073" s="85">
        <v>14069</v>
      </c>
      <c r="E14073" s="86" t="s">
        <v>18144</v>
      </c>
      <c r="F14073" s="85" t="s">
        <v>11</v>
      </c>
      <c r="G14073" s="86" t="s">
        <v>1511</v>
      </c>
      <c r="H14073" s="85" t="s">
        <v>1</v>
      </c>
      <c r="I14073" s="85">
        <v>1</v>
      </c>
      <c r="J14073" s="88">
        <v>2.0805298442298779</v>
      </c>
      <c r="K14073" s="146">
        <v>2.7658373926307331</v>
      </c>
      <c r="L14073" s="147">
        <v>9.5593694052509674E-9</v>
      </c>
      <c r="M14073" s="147">
        <v>0.43726716422780337</v>
      </c>
      <c r="N14073" s="87">
        <v>60.601201029402958</v>
      </c>
      <c r="O14073" s="88">
        <v>1.702673901597773</v>
      </c>
      <c r="P14073" s="89">
        <v>28.096372228194891</v>
      </c>
    </row>
    <row r="14074" spans="1:16">
      <c r="A14074" s="75" t="s">
        <v>18299</v>
      </c>
      <c r="B14074" s="85">
        <v>14070</v>
      </c>
      <c r="C14074" s="85">
        <v>11925</v>
      </c>
      <c r="D14074" s="85">
        <v>14070</v>
      </c>
      <c r="E14074" s="86" t="s">
        <v>18300</v>
      </c>
      <c r="F14074" s="85" t="s">
        <v>55</v>
      </c>
      <c r="G14074" s="86" t="s">
        <v>18301</v>
      </c>
      <c r="H14074" s="85" t="s">
        <v>1</v>
      </c>
      <c r="I14074" s="85">
        <v>1</v>
      </c>
      <c r="J14074" s="88">
        <v>0.48277854092717049</v>
      </c>
      <c r="K14074" s="146">
        <v>0.68266697215439154</v>
      </c>
      <c r="L14074" s="147">
        <v>2.9342686496121411E-8</v>
      </c>
      <c r="M14074" s="147">
        <v>3.7941108869997492E-2</v>
      </c>
      <c r="N14074" s="87">
        <v>4.9589513077836864</v>
      </c>
      <c r="O14074" s="88">
        <v>0.31202696343405112</v>
      </c>
      <c r="P14074" s="89">
        <v>62.92196556644673</v>
      </c>
    </row>
    <row r="14075" spans="1:16">
      <c r="A14075" s="75" t="s">
        <v>25634</v>
      </c>
      <c r="B14075" s="85">
        <v>14071</v>
      </c>
      <c r="C14075" s="85">
        <v>15824</v>
      </c>
      <c r="D14075" s="85">
        <v>14071</v>
      </c>
      <c r="E14075" s="86" t="s">
        <v>25635</v>
      </c>
      <c r="F14075" s="85" t="s">
        <v>32</v>
      </c>
      <c r="G14075" s="86" t="s">
        <v>18301</v>
      </c>
      <c r="H14075" s="85" t="s">
        <v>1</v>
      </c>
      <c r="I14075" s="85">
        <v>1</v>
      </c>
      <c r="J14075" s="88">
        <v>0.45909524336369423</v>
      </c>
      <c r="K14075" s="146">
        <v>0.60591880437704715</v>
      </c>
      <c r="L14075" s="147">
        <v>2.7789167559420351E-8</v>
      </c>
      <c r="M14075" s="147">
        <v>3.3006803017424417E-2</v>
      </c>
      <c r="N14075" s="87">
        <v>4.2343127223182302</v>
      </c>
      <c r="O14075" s="88">
        <v>0.25150493371484028</v>
      </c>
      <c r="P14075" s="89">
        <v>59.396872694169986</v>
      </c>
    </row>
    <row r="14076" spans="1:16">
      <c r="A14076" s="75" t="s">
        <v>25636</v>
      </c>
      <c r="B14076" s="85">
        <v>14072</v>
      </c>
      <c r="C14076" s="85">
        <v>15825</v>
      </c>
      <c r="D14076" s="85">
        <v>14072</v>
      </c>
      <c r="E14076" s="86" t="s">
        <v>25635</v>
      </c>
      <c r="F14076" s="85" t="s">
        <v>38</v>
      </c>
      <c r="G14076" s="86" t="s">
        <v>18301</v>
      </c>
      <c r="H14076" s="85" t="s">
        <v>1</v>
      </c>
      <c r="I14076" s="85">
        <v>1</v>
      </c>
      <c r="J14076" s="88">
        <v>0.48281045315672322</v>
      </c>
      <c r="K14076" s="146">
        <v>0.6827703870247781</v>
      </c>
      <c r="L14076" s="147">
        <v>2.9344779796380368E-8</v>
      </c>
      <c r="M14076" s="147">
        <v>3.7947757635889617E-2</v>
      </c>
      <c r="N14076" s="87">
        <v>4.9599277272548532</v>
      </c>
      <c r="O14076" s="88">
        <v>0.31210851427806841</v>
      </c>
      <c r="P14076" s="89">
        <v>62.926020587563997</v>
      </c>
    </row>
    <row r="14077" spans="1:16">
      <c r="A14077" s="75" t="s">
        <v>18302</v>
      </c>
      <c r="B14077" s="85">
        <v>14073</v>
      </c>
      <c r="C14077" s="85">
        <v>11926</v>
      </c>
      <c r="D14077" s="85">
        <v>14073</v>
      </c>
      <c r="E14077" s="86" t="s">
        <v>18303</v>
      </c>
      <c r="F14077" s="85" t="s">
        <v>55</v>
      </c>
      <c r="G14077" s="86" t="s">
        <v>18304</v>
      </c>
      <c r="H14077" s="85" t="s">
        <v>1</v>
      </c>
      <c r="I14077" s="85">
        <v>1</v>
      </c>
      <c r="J14077" s="88">
        <v>0.78648050330783237</v>
      </c>
      <c r="K14077" s="146">
        <v>1.6373423613762519</v>
      </c>
      <c r="L14077" s="147">
        <v>3.6796121769621822E-8</v>
      </c>
      <c r="M14077" s="147">
        <v>3.876341463639206E-2</v>
      </c>
      <c r="N14077" s="87">
        <v>5.1633567141355261</v>
      </c>
      <c r="O14077" s="88">
        <v>0.3473669045602108</v>
      </c>
      <c r="P14077" s="89">
        <v>67.275403151836784</v>
      </c>
    </row>
    <row r="14078" spans="1:16">
      <c r="A14078" s="75" t="s">
        <v>25637</v>
      </c>
      <c r="B14078" s="85">
        <v>14074</v>
      </c>
      <c r="C14078" s="85">
        <v>15826</v>
      </c>
      <c r="D14078" s="85">
        <v>14074</v>
      </c>
      <c r="E14078" s="86" t="s">
        <v>25638</v>
      </c>
      <c r="F14078" s="85" t="s">
        <v>32</v>
      </c>
      <c r="G14078" s="86" t="s">
        <v>18304</v>
      </c>
      <c r="H14078" s="85" t="s">
        <v>1</v>
      </c>
      <c r="I14078" s="85">
        <v>1</v>
      </c>
      <c r="J14078" s="88">
        <v>0.74622243531597521</v>
      </c>
      <c r="K14078" s="146">
        <v>1.584187823258062</v>
      </c>
      <c r="L14078" s="147">
        <v>3.6623838323420743E-8</v>
      </c>
      <c r="M14078" s="147">
        <v>3.6869689276259283E-2</v>
      </c>
      <c r="N14078" s="87">
        <v>4.7707009131901854</v>
      </c>
      <c r="O14078" s="88">
        <v>0.31142683698465018</v>
      </c>
      <c r="P14078" s="89">
        <v>65.279052837625471</v>
      </c>
    </row>
    <row r="14079" spans="1:16">
      <c r="A14079" s="75" t="s">
        <v>25639</v>
      </c>
      <c r="B14079" s="85">
        <v>14075</v>
      </c>
      <c r="C14079" s="85">
        <v>15827</v>
      </c>
      <c r="D14079" s="85">
        <v>14075</v>
      </c>
      <c r="E14079" s="86" t="s">
        <v>25638</v>
      </c>
      <c r="F14079" s="85" t="s">
        <v>38</v>
      </c>
      <c r="G14079" s="86" t="s">
        <v>18304</v>
      </c>
      <c r="H14079" s="85" t="s">
        <v>1</v>
      </c>
      <c r="I14079" s="85">
        <v>1</v>
      </c>
      <c r="J14079" s="88">
        <v>0.78659296406649526</v>
      </c>
      <c r="K14079" s="146">
        <v>1.6374908483747916</v>
      </c>
      <c r="L14079" s="147">
        <v>3.6796603042768538E-8</v>
      </c>
      <c r="M14079" s="147">
        <v>3.8768704750928619E-2</v>
      </c>
      <c r="N14079" s="87">
        <v>5.1644535966107661</v>
      </c>
      <c r="O14079" s="88">
        <v>0.34746730300125689</v>
      </c>
      <c r="P14079" s="89">
        <v>67.280554757871471</v>
      </c>
    </row>
    <row r="14080" spans="1:16">
      <c r="A14080" s="75" t="s">
        <v>18305</v>
      </c>
      <c r="B14080" s="85">
        <v>14076</v>
      </c>
      <c r="C14080" s="85">
        <v>11927</v>
      </c>
      <c r="D14080" s="85">
        <v>14076</v>
      </c>
      <c r="E14080" s="86" t="s">
        <v>18306</v>
      </c>
      <c r="F14080" s="85" t="s">
        <v>55</v>
      </c>
      <c r="G14080" s="86" t="s">
        <v>18307</v>
      </c>
      <c r="H14080" s="85" t="s">
        <v>1</v>
      </c>
      <c r="I14080" s="85">
        <v>1</v>
      </c>
      <c r="J14080" s="88">
        <v>0.44904684556427749</v>
      </c>
      <c r="K14080" s="146">
        <v>1.066606099009598</v>
      </c>
      <c r="L14080" s="147">
        <v>7.9178476677021569E-9</v>
      </c>
      <c r="M14080" s="147">
        <v>3.3820205407354247E-2</v>
      </c>
      <c r="N14080" s="87">
        <v>4.5983180467690934</v>
      </c>
      <c r="O14080" s="88">
        <v>0.30109314022953609</v>
      </c>
      <c r="P14080" s="89">
        <v>65.478972347528796</v>
      </c>
    </row>
    <row r="14081" spans="1:16">
      <c r="A14081" s="75" t="s">
        <v>25640</v>
      </c>
      <c r="B14081" s="85">
        <v>14077</v>
      </c>
      <c r="C14081" s="85">
        <v>15828</v>
      </c>
      <c r="D14081" s="85">
        <v>14077</v>
      </c>
      <c r="E14081" s="86" t="s">
        <v>25641</v>
      </c>
      <c r="F14081" s="85" t="s">
        <v>283</v>
      </c>
      <c r="G14081" s="86" t="s">
        <v>18307</v>
      </c>
      <c r="H14081" s="85" t="s">
        <v>1</v>
      </c>
      <c r="I14081" s="85">
        <v>1</v>
      </c>
      <c r="J14081" s="88">
        <v>0.31297188853702829</v>
      </c>
      <c r="K14081" s="146">
        <v>0.86895066835621748</v>
      </c>
      <c r="L14081" s="147">
        <v>6.9917431038193707E-9</v>
      </c>
      <c r="M14081" s="147">
        <v>1.52690990900186E-2</v>
      </c>
      <c r="N14081" s="87">
        <v>2.6097252271566771</v>
      </c>
      <c r="O14081" s="88">
        <v>0.19132280784206729</v>
      </c>
      <c r="P14081" s="89">
        <v>73.311475802575387</v>
      </c>
    </row>
    <row r="14082" spans="1:16">
      <c r="A14082" s="75" t="s">
        <v>25642</v>
      </c>
      <c r="B14082" s="85">
        <v>14078</v>
      </c>
      <c r="C14082" s="85">
        <v>15829</v>
      </c>
      <c r="D14082" s="85">
        <v>14078</v>
      </c>
      <c r="E14082" s="86" t="s">
        <v>25641</v>
      </c>
      <c r="F14082" s="85" t="s">
        <v>965</v>
      </c>
      <c r="G14082" s="86" t="s">
        <v>18307</v>
      </c>
      <c r="H14082" s="85" t="s">
        <v>1</v>
      </c>
      <c r="I14082" s="85">
        <v>1</v>
      </c>
      <c r="J14082" s="88">
        <v>6.9979965872321373E-2</v>
      </c>
      <c r="K14082" s="146">
        <v>0.39834898899105298</v>
      </c>
      <c r="L14082" s="147">
        <v>3.1324226395099162E-9</v>
      </c>
      <c r="M14082" s="147">
        <v>1.0366517897300731E-2</v>
      </c>
      <c r="N14082" s="87">
        <v>1.50090041355212</v>
      </c>
      <c r="O14082" s="88">
        <v>4.9173483638411938E-2</v>
      </c>
      <c r="P14082" s="89">
        <v>32.7626557994178</v>
      </c>
    </row>
    <row r="14083" spans="1:16">
      <c r="A14083" s="75" t="s">
        <v>25643</v>
      </c>
      <c r="B14083" s="85">
        <v>14079</v>
      </c>
      <c r="C14083" s="85">
        <v>15830</v>
      </c>
      <c r="D14083" s="85">
        <v>14079</v>
      </c>
      <c r="E14083" s="86" t="s">
        <v>25641</v>
      </c>
      <c r="F14083" s="85" t="s">
        <v>38</v>
      </c>
      <c r="G14083" s="86" t="s">
        <v>18307</v>
      </c>
      <c r="H14083" s="85" t="s">
        <v>1</v>
      </c>
      <c r="I14083" s="85">
        <v>1</v>
      </c>
      <c r="J14083" s="88">
        <v>0.26021572910899199</v>
      </c>
      <c r="K14083" s="146">
        <v>0.77197024238556666</v>
      </c>
      <c r="L14083" s="147">
        <v>6.2625616898620699E-9</v>
      </c>
      <c r="M14083" s="147">
        <v>1.746878762890192E-2</v>
      </c>
      <c r="N14083" s="87">
        <v>2.650676516026655</v>
      </c>
      <c r="O14083" s="88">
        <v>0.1660275954574493</v>
      </c>
      <c r="P14083" s="89">
        <v>62.635932545372782</v>
      </c>
    </row>
    <row r="14084" spans="1:16">
      <c r="A14084" s="75" t="s">
        <v>25644</v>
      </c>
      <c r="B14084" s="85">
        <v>14080</v>
      </c>
      <c r="C14084" s="85">
        <v>15831</v>
      </c>
      <c r="D14084" s="85">
        <v>14080</v>
      </c>
      <c r="E14084" s="86" t="s">
        <v>25641</v>
      </c>
      <c r="F14084" s="85" t="s">
        <v>1068</v>
      </c>
      <c r="G14084" s="86" t="s">
        <v>18307</v>
      </c>
      <c r="H14084" s="85" t="s">
        <v>1</v>
      </c>
      <c r="I14084" s="85">
        <v>1</v>
      </c>
      <c r="J14084" s="88">
        <v>0.1309598377298683</v>
      </c>
      <c r="K14084" s="146">
        <v>0.38047935493862856</v>
      </c>
      <c r="L14084" s="147">
        <v>4.0105553064887224E-9</v>
      </c>
      <c r="M14084" s="147">
        <v>1.170051801073518E-2</v>
      </c>
      <c r="N14084" s="87">
        <v>1.652030022935302</v>
      </c>
      <c r="O14084" s="88">
        <v>9.5896991420673108E-2</v>
      </c>
      <c r="P14084" s="89">
        <v>58.047971337884519</v>
      </c>
    </row>
    <row r="14085" spans="1:16">
      <c r="A14085" s="75" t="s">
        <v>18308</v>
      </c>
      <c r="B14085" s="85">
        <v>14081</v>
      </c>
      <c r="C14085" s="85">
        <v>11928</v>
      </c>
      <c r="D14085" s="85">
        <v>14081</v>
      </c>
      <c r="E14085" s="86" t="s">
        <v>18309</v>
      </c>
      <c r="F14085" s="85" t="s">
        <v>55</v>
      </c>
      <c r="G14085" s="86" t="s">
        <v>18310</v>
      </c>
      <c r="H14085" s="85" t="s">
        <v>1</v>
      </c>
      <c r="I14085" s="85">
        <v>1</v>
      </c>
      <c r="J14085" s="88">
        <v>1.342049461703634</v>
      </c>
      <c r="K14085" s="146">
        <v>2.1268620503854443</v>
      </c>
      <c r="L14085" s="147">
        <v>5.4650247492573712E-8</v>
      </c>
      <c r="M14085" s="147">
        <v>5.3523199353930899E-2</v>
      </c>
      <c r="N14085" s="87">
        <v>7.4104592387558998</v>
      </c>
      <c r="O14085" s="88">
        <v>0.95927490617293343</v>
      </c>
      <c r="P14085" s="89">
        <v>129.44877979437894</v>
      </c>
    </row>
    <row r="14086" spans="1:16">
      <c r="A14086" s="75" t="s">
        <v>25645</v>
      </c>
      <c r="B14086" s="85">
        <v>14082</v>
      </c>
      <c r="C14086" s="85">
        <v>15832</v>
      </c>
      <c r="D14086" s="85">
        <v>14082</v>
      </c>
      <c r="E14086" s="86" t="s">
        <v>25646</v>
      </c>
      <c r="F14086" s="85" t="s">
        <v>2901</v>
      </c>
      <c r="G14086" s="86" t="s">
        <v>18310</v>
      </c>
      <c r="H14086" s="85" t="s">
        <v>1</v>
      </c>
      <c r="I14086" s="85">
        <v>1</v>
      </c>
      <c r="J14086" s="88">
        <v>3.060456839549027</v>
      </c>
      <c r="K14086" s="146">
        <v>3.0160382857688943</v>
      </c>
      <c r="L14086" s="147">
        <v>6.8203628600630395E-8</v>
      </c>
      <c r="M14086" s="147">
        <v>3.1267662264191268E-2</v>
      </c>
      <c r="N14086" s="87">
        <v>6.0957667151457438</v>
      </c>
      <c r="O14086" s="88">
        <v>2.815784337838497</v>
      </c>
      <c r="P14086" s="89">
        <v>461.92455673251175</v>
      </c>
    </row>
    <row r="14087" spans="1:16">
      <c r="A14087" s="75" t="s">
        <v>25647</v>
      </c>
      <c r="B14087" s="85">
        <v>14083</v>
      </c>
      <c r="C14087" s="85">
        <v>15833</v>
      </c>
      <c r="D14087" s="85">
        <v>14083</v>
      </c>
      <c r="E14087" s="86" t="s">
        <v>25646</v>
      </c>
      <c r="F14087" s="85" t="s">
        <v>283</v>
      </c>
      <c r="G14087" s="86" t="s">
        <v>18310</v>
      </c>
      <c r="H14087" s="85" t="s">
        <v>1</v>
      </c>
      <c r="I14087" s="85">
        <v>1</v>
      </c>
      <c r="J14087" s="88">
        <v>0.56237285974308659</v>
      </c>
      <c r="K14087" s="146">
        <v>1.258394128235294</v>
      </c>
      <c r="L14087" s="147">
        <v>2.9278562924319681E-8</v>
      </c>
      <c r="M14087" s="147">
        <v>1.8754334010357431E-2</v>
      </c>
      <c r="N14087" s="87">
        <v>3.4304334560162739</v>
      </c>
      <c r="O14087" s="88">
        <v>0.29766874758261708</v>
      </c>
      <c r="P14087" s="89">
        <v>86.77292575390652</v>
      </c>
    </row>
    <row r="14088" spans="1:16">
      <c r="A14088" s="75" t="s">
        <v>25648</v>
      </c>
      <c r="B14088" s="85">
        <v>14084</v>
      </c>
      <c r="C14088" s="85">
        <v>15834</v>
      </c>
      <c r="D14088" s="85">
        <v>14084</v>
      </c>
      <c r="E14088" s="86" t="s">
        <v>25646</v>
      </c>
      <c r="F14088" s="85" t="s">
        <v>38</v>
      </c>
      <c r="G14088" s="86" t="s">
        <v>18310</v>
      </c>
      <c r="H14088" s="85" t="s">
        <v>1</v>
      </c>
      <c r="I14088" s="85">
        <v>1</v>
      </c>
      <c r="J14088" s="88">
        <v>1.762962241366357</v>
      </c>
      <c r="K14088" s="146">
        <v>2.2877136825367548</v>
      </c>
      <c r="L14088" s="147">
        <v>5.5958809198697307E-8</v>
      </c>
      <c r="M14088" s="147">
        <v>5.2473443861234842E-2</v>
      </c>
      <c r="N14088" s="87">
        <v>7.0607055087841806</v>
      </c>
      <c r="O14088" s="88">
        <v>1.3847244868332409</v>
      </c>
      <c r="P14088" s="89">
        <v>196.1170148097118</v>
      </c>
    </row>
    <row r="14089" spans="1:16">
      <c r="A14089" s="75" t="s">
        <v>25649</v>
      </c>
      <c r="B14089" s="85">
        <v>14085</v>
      </c>
      <c r="C14089" s="85">
        <v>15835</v>
      </c>
      <c r="D14089" s="85">
        <v>14085</v>
      </c>
      <c r="E14089" s="86" t="s">
        <v>25646</v>
      </c>
      <c r="F14089" s="85" t="s">
        <v>238</v>
      </c>
      <c r="G14089" s="86" t="s">
        <v>18310</v>
      </c>
      <c r="H14089" s="85" t="s">
        <v>1</v>
      </c>
      <c r="I14089" s="85">
        <v>1</v>
      </c>
      <c r="J14089" s="88">
        <v>1.7948406261832219</v>
      </c>
      <c r="K14089" s="146">
        <v>3.5480653374608937</v>
      </c>
      <c r="L14089" s="147">
        <v>1.156276564180283E-7</v>
      </c>
      <c r="M14089" s="147">
        <v>0.1197772358476569</v>
      </c>
      <c r="N14089" s="87">
        <v>15.62616677979196</v>
      </c>
      <c r="O14089" s="88">
        <v>1.0891589439144449</v>
      </c>
      <c r="P14089" s="89">
        <v>69.700967566976502</v>
      </c>
    </row>
    <row r="14090" spans="1:16">
      <c r="A14090" s="75" t="s">
        <v>25650</v>
      </c>
      <c r="B14090" s="85">
        <v>14086</v>
      </c>
      <c r="C14090" s="85">
        <v>15836</v>
      </c>
      <c r="D14090" s="85">
        <v>14086</v>
      </c>
      <c r="E14090" s="86" t="s">
        <v>25651</v>
      </c>
      <c r="F14090" s="85" t="s">
        <v>3208</v>
      </c>
      <c r="G14090" s="86" t="s">
        <v>18310</v>
      </c>
      <c r="H14090" s="85" t="s">
        <v>1</v>
      </c>
      <c r="I14090" s="85">
        <v>1</v>
      </c>
      <c r="J14090" s="88">
        <v>0.65631348488054486</v>
      </c>
      <c r="K14090" s="146">
        <v>0.46998687283372204</v>
      </c>
      <c r="L14090" s="147">
        <v>4.6061315100551866E-9</v>
      </c>
      <c r="M14090" s="147">
        <v>1.6166547365753559E-2</v>
      </c>
      <c r="N14090" s="87">
        <v>2.0420306147127221</v>
      </c>
      <c r="O14090" s="88">
        <v>0.56450975773302248</v>
      </c>
      <c r="P14090" s="89">
        <v>276.44529600377177</v>
      </c>
    </row>
    <row r="14091" spans="1:16">
      <c r="A14091" s="75" t="s">
        <v>18311</v>
      </c>
      <c r="B14091" s="85">
        <v>14087</v>
      </c>
      <c r="C14091" s="85">
        <v>11929</v>
      </c>
      <c r="D14091" s="85">
        <v>14087</v>
      </c>
      <c r="E14091" s="86" t="s">
        <v>18312</v>
      </c>
      <c r="F14091" s="85" t="s">
        <v>55</v>
      </c>
      <c r="G14091" s="86" t="s">
        <v>18313</v>
      </c>
      <c r="H14091" s="85" t="s">
        <v>1</v>
      </c>
      <c r="I14091" s="85">
        <v>1</v>
      </c>
      <c r="J14091" s="88">
        <v>2.3362503957853482</v>
      </c>
      <c r="K14091" s="146">
        <v>3.8847657869893002</v>
      </c>
      <c r="L14091" s="147">
        <v>1.173490765190427E-7</v>
      </c>
      <c r="M14091" s="147">
        <v>0.1233065782165492</v>
      </c>
      <c r="N14091" s="87">
        <v>16.20936257505787</v>
      </c>
      <c r="O14091" s="88">
        <v>1.6024744708529459</v>
      </c>
      <c r="P14091" s="89">
        <v>98.861041785736276</v>
      </c>
    </row>
    <row r="14092" spans="1:16">
      <c r="A14092" s="75" t="s">
        <v>25652</v>
      </c>
      <c r="B14092" s="85">
        <v>14088</v>
      </c>
      <c r="C14092" s="85">
        <v>15837</v>
      </c>
      <c r="D14092" s="85">
        <v>14088</v>
      </c>
      <c r="E14092" s="86" t="s">
        <v>25653</v>
      </c>
      <c r="F14092" s="85" t="s">
        <v>38</v>
      </c>
      <c r="G14092" s="86" t="s">
        <v>18313</v>
      </c>
      <c r="H14092" s="85" t="s">
        <v>1</v>
      </c>
      <c r="I14092" s="85">
        <v>1</v>
      </c>
      <c r="J14092" s="88">
        <v>2.5158500522361922</v>
      </c>
      <c r="K14092" s="146">
        <v>3.9398302765410773</v>
      </c>
      <c r="L14092" s="147">
        <v>1.177401243945745E-7</v>
      </c>
      <c r="M14092" s="147">
        <v>0.11783622605406439</v>
      </c>
      <c r="N14092" s="87">
        <v>15.67933467783079</v>
      </c>
      <c r="O14092" s="88">
        <v>1.7749567379513389</v>
      </c>
      <c r="P14092" s="89">
        <v>113.20357492342917</v>
      </c>
    </row>
    <row r="14093" spans="1:16">
      <c r="A14093" s="75" t="s">
        <v>25654</v>
      </c>
      <c r="B14093" s="85">
        <v>14089</v>
      </c>
      <c r="C14093" s="85">
        <v>15838</v>
      </c>
      <c r="D14093" s="85">
        <v>14089</v>
      </c>
      <c r="E14093" s="86" t="s">
        <v>25653</v>
      </c>
      <c r="F14093" s="85" t="s">
        <v>238</v>
      </c>
      <c r="G14093" s="86" t="s">
        <v>18313</v>
      </c>
      <c r="H14093" s="85" t="s">
        <v>1</v>
      </c>
      <c r="I14093" s="85">
        <v>1</v>
      </c>
      <c r="J14093" s="88">
        <v>1.794840626183221</v>
      </c>
      <c r="K14093" s="146">
        <v>3.5480653374608937</v>
      </c>
      <c r="L14093" s="147">
        <v>1.156276564180283E-7</v>
      </c>
      <c r="M14093" s="147">
        <v>0.1197772358476569</v>
      </c>
      <c r="N14093" s="87">
        <v>15.62616677979196</v>
      </c>
      <c r="O14093" s="88">
        <v>1.0891589439144449</v>
      </c>
      <c r="P14093" s="89">
        <v>69.700967566976502</v>
      </c>
    </row>
    <row r="14094" spans="1:16">
      <c r="A14094" s="75" t="s">
        <v>18314</v>
      </c>
      <c r="B14094" s="85">
        <v>14090</v>
      </c>
      <c r="C14094" s="85">
        <v>11930</v>
      </c>
      <c r="D14094" s="85">
        <v>14090</v>
      </c>
      <c r="E14094" s="86" t="s">
        <v>18315</v>
      </c>
      <c r="F14094" s="85" t="s">
        <v>55</v>
      </c>
      <c r="G14094" s="86" t="s">
        <v>18316</v>
      </c>
      <c r="H14094" s="85" t="s">
        <v>1</v>
      </c>
      <c r="I14094" s="85">
        <v>1</v>
      </c>
      <c r="J14094" s="88">
        <v>2.4135093118617572</v>
      </c>
      <c r="K14094" s="146">
        <v>4.0215161890116269</v>
      </c>
      <c r="L14094" s="147">
        <v>1.177566991288784E-7</v>
      </c>
      <c r="M14094" s="147">
        <v>0.1279638800505204</v>
      </c>
      <c r="N14094" s="87">
        <v>17.272950314068009</v>
      </c>
      <c r="O14094" s="88">
        <v>1.6720090139240169</v>
      </c>
      <c r="P14094" s="89">
        <v>96.799271897531256</v>
      </c>
    </row>
    <row r="14095" spans="1:16">
      <c r="A14095" s="75" t="s">
        <v>25655</v>
      </c>
      <c r="B14095" s="85">
        <v>14091</v>
      </c>
      <c r="C14095" s="85">
        <v>15839</v>
      </c>
      <c r="D14095" s="85">
        <v>14091</v>
      </c>
      <c r="E14095" s="86" t="s">
        <v>25656</v>
      </c>
      <c r="F14095" s="85" t="s">
        <v>38</v>
      </c>
      <c r="G14095" s="86" t="s">
        <v>18316</v>
      </c>
      <c r="H14095" s="85" t="s">
        <v>1</v>
      </c>
      <c r="I14095" s="85">
        <v>1</v>
      </c>
      <c r="J14095" s="88">
        <v>2.3997542133486278</v>
      </c>
      <c r="K14095" s="146">
        <v>3.9968472963983515</v>
      </c>
      <c r="L14095" s="147">
        <v>1.176908728512881E-7</v>
      </c>
      <c r="M14095" s="147">
        <v>0.1279905630323725</v>
      </c>
      <c r="N14095" s="87">
        <v>17.131102678838872</v>
      </c>
      <c r="O14095" s="88">
        <v>1.657789697218272</v>
      </c>
      <c r="P14095" s="89">
        <v>96.770752490208949</v>
      </c>
    </row>
    <row r="14096" spans="1:16">
      <c r="A14096" s="75" t="s">
        <v>25657</v>
      </c>
      <c r="B14096" s="85">
        <v>14092</v>
      </c>
      <c r="C14096" s="85">
        <v>15840</v>
      </c>
      <c r="D14096" s="85">
        <v>14092</v>
      </c>
      <c r="E14096" s="86" t="s">
        <v>25656</v>
      </c>
      <c r="F14096" s="85" t="s">
        <v>238</v>
      </c>
      <c r="G14096" s="86" t="s">
        <v>18316</v>
      </c>
      <c r="H14096" s="85" t="s">
        <v>1</v>
      </c>
      <c r="I14096" s="85">
        <v>1</v>
      </c>
      <c r="J14096" s="88">
        <v>2.4450663414291789</v>
      </c>
      <c r="K14096" s="146">
        <v>4.0781117105085851</v>
      </c>
      <c r="L14096" s="147">
        <v>1.179077181700178E-7</v>
      </c>
      <c r="M14096" s="147">
        <v>0.1279026637934029</v>
      </c>
      <c r="N14096" s="87">
        <v>17.598378010185449</v>
      </c>
      <c r="O14096" s="88">
        <v>1.704631055655204</v>
      </c>
      <c r="P14096" s="89">
        <v>96.862963999785165</v>
      </c>
    </row>
    <row r="14097" spans="1:16">
      <c r="A14097" s="75" t="s">
        <v>18317</v>
      </c>
      <c r="B14097" s="85">
        <v>14093</v>
      </c>
      <c r="C14097" s="85">
        <v>11931</v>
      </c>
      <c r="D14097" s="85">
        <v>14093</v>
      </c>
      <c r="E14097" s="86" t="s">
        <v>18318</v>
      </c>
      <c r="F14097" s="85" t="s">
        <v>55</v>
      </c>
      <c r="G14097" s="86" t="s">
        <v>18319</v>
      </c>
      <c r="H14097" s="85" t="s">
        <v>1</v>
      </c>
      <c r="I14097" s="85">
        <v>1</v>
      </c>
      <c r="J14097" s="88">
        <v>0.48122728278938443</v>
      </c>
      <c r="K14097" s="146">
        <v>1.1232937125348159</v>
      </c>
      <c r="L14097" s="147">
        <v>8.8346002574186373E-9</v>
      </c>
      <c r="M14097" s="147">
        <v>3.4218398376936437E-2</v>
      </c>
      <c r="N14097" s="87">
        <v>4.7008734372229979</v>
      </c>
      <c r="O14097" s="88">
        <v>0.3216805702302491</v>
      </c>
      <c r="P14097" s="89">
        <v>68.429957650652952</v>
      </c>
    </row>
    <row r="14098" spans="1:16">
      <c r="A14098" s="75" t="s">
        <v>25658</v>
      </c>
      <c r="B14098" s="85">
        <v>14094</v>
      </c>
      <c r="C14098" s="85">
        <v>15841</v>
      </c>
      <c r="D14098" s="85">
        <v>14094</v>
      </c>
      <c r="E14098" s="86" t="s">
        <v>25659</v>
      </c>
      <c r="F14098" s="85" t="s">
        <v>2901</v>
      </c>
      <c r="G14098" s="86" t="s">
        <v>18319</v>
      </c>
      <c r="H14098" s="85" t="s">
        <v>1</v>
      </c>
      <c r="I14098" s="85">
        <v>1</v>
      </c>
      <c r="J14098" s="88">
        <v>0.24456474837221701</v>
      </c>
      <c r="K14098" s="146">
        <v>0.50732437059702828</v>
      </c>
      <c r="L14098" s="147">
        <v>5.4691172610242209E-9</v>
      </c>
      <c r="M14098" s="147">
        <v>8.6400867990888263E-3</v>
      </c>
      <c r="N14098" s="87">
        <v>1.4046164361683671</v>
      </c>
      <c r="O14098" s="88">
        <v>0.20933887104544449</v>
      </c>
      <c r="P14098" s="89">
        <v>149.03632454743087</v>
      </c>
    </row>
    <row r="14099" spans="1:16">
      <c r="A14099" s="75" t="s">
        <v>25660</v>
      </c>
      <c r="B14099" s="85">
        <v>14095</v>
      </c>
      <c r="C14099" s="85">
        <v>15842</v>
      </c>
      <c r="D14099" s="85">
        <v>14095</v>
      </c>
      <c r="E14099" s="86" t="s">
        <v>25659</v>
      </c>
      <c r="F14099" s="85" t="s">
        <v>2872</v>
      </c>
      <c r="G14099" s="86" t="s">
        <v>18319</v>
      </c>
      <c r="H14099" s="85" t="s">
        <v>1</v>
      </c>
      <c r="I14099" s="85">
        <v>1</v>
      </c>
      <c r="J14099" s="88">
        <v>-7.6909449686039253E-3</v>
      </c>
      <c r="K14099" s="146">
        <v>0.1587884750615699</v>
      </c>
      <c r="L14099" s="147">
        <v>2.077354188132681E-9</v>
      </c>
      <c r="M14099" s="147">
        <v>4.3062655020197384E-3</v>
      </c>
      <c r="N14099" s="87">
        <v>0.6090457893589224</v>
      </c>
      <c r="O14099" s="88">
        <v>-1.9486020375362189E-2</v>
      </c>
      <c r="P14099" s="89">
        <v>-31.994343801100811</v>
      </c>
    </row>
    <row r="14100" spans="1:16">
      <c r="A14100" s="75" t="s">
        <v>25661</v>
      </c>
      <c r="B14100" s="85">
        <v>14096</v>
      </c>
      <c r="C14100" s="85">
        <v>15843</v>
      </c>
      <c r="D14100" s="85">
        <v>14096</v>
      </c>
      <c r="E14100" s="86" t="s">
        <v>25659</v>
      </c>
      <c r="F14100" s="85" t="s">
        <v>283</v>
      </c>
      <c r="G14100" s="86" t="s">
        <v>18319</v>
      </c>
      <c r="H14100" s="85" t="s">
        <v>1</v>
      </c>
      <c r="I14100" s="85">
        <v>1</v>
      </c>
      <c r="J14100" s="88">
        <v>0.314686891281521</v>
      </c>
      <c r="K14100" s="146">
        <v>0.86204034428779874</v>
      </c>
      <c r="L14100" s="147">
        <v>7.3975678887696814E-9</v>
      </c>
      <c r="M14100" s="147">
        <v>1.586408421790925E-2</v>
      </c>
      <c r="N14100" s="87">
        <v>2.6519868980336612</v>
      </c>
      <c r="O14100" s="88">
        <v>0.19561688363577329</v>
      </c>
      <c r="P14100" s="89">
        <v>73.762386903500598</v>
      </c>
    </row>
    <row r="14101" spans="1:16">
      <c r="A14101" s="75" t="s">
        <v>25662</v>
      </c>
      <c r="B14101" s="85">
        <v>14097</v>
      </c>
      <c r="C14101" s="85">
        <v>15844</v>
      </c>
      <c r="D14101" s="85">
        <v>14097</v>
      </c>
      <c r="E14101" s="86" t="s">
        <v>25659</v>
      </c>
      <c r="F14101" s="85" t="s">
        <v>38</v>
      </c>
      <c r="G14101" s="86" t="s">
        <v>18319</v>
      </c>
      <c r="H14101" s="85" t="s">
        <v>1</v>
      </c>
      <c r="I14101" s="85">
        <v>1</v>
      </c>
      <c r="J14101" s="88">
        <v>0.28450752130303192</v>
      </c>
      <c r="K14101" s="146">
        <v>0.81873130563238683</v>
      </c>
      <c r="L14101" s="147">
        <v>7.0627895811187133E-9</v>
      </c>
      <c r="M14101" s="147">
        <v>1.8882523843136129E-2</v>
      </c>
      <c r="N14101" s="87">
        <v>2.81962499628832</v>
      </c>
      <c r="O14101" s="88">
        <v>0.18106943706363821</v>
      </c>
      <c r="P14101" s="89">
        <v>64.217559888989925</v>
      </c>
    </row>
    <row r="14102" spans="1:16">
      <c r="A14102" s="75" t="s">
        <v>25663</v>
      </c>
      <c r="B14102" s="85">
        <v>14098</v>
      </c>
      <c r="C14102" s="85">
        <v>15845</v>
      </c>
      <c r="D14102" s="85">
        <v>14098</v>
      </c>
      <c r="E14102" s="86" t="s">
        <v>25659</v>
      </c>
      <c r="F14102" s="85" t="s">
        <v>243</v>
      </c>
      <c r="G14102" s="86" t="s">
        <v>18319</v>
      </c>
      <c r="H14102" s="85" t="s">
        <v>1</v>
      </c>
      <c r="I14102" s="85">
        <v>1</v>
      </c>
      <c r="J14102" s="88">
        <v>9.9785008385115115E-2</v>
      </c>
      <c r="K14102" s="146">
        <v>0.40025941234064666</v>
      </c>
      <c r="L14102" s="147">
        <v>2.8675402533072131E-9</v>
      </c>
      <c r="M14102" s="147">
        <v>9.9466495532623978E-3</v>
      </c>
      <c r="N14102" s="87">
        <v>1.5645482574004479</v>
      </c>
      <c r="O14102" s="88">
        <v>4.0351611499049228E-2</v>
      </c>
      <c r="P14102" s="89">
        <v>25.791222040088972</v>
      </c>
    </row>
    <row r="14103" spans="1:16">
      <c r="A14103" s="75" t="s">
        <v>18320</v>
      </c>
      <c r="B14103" s="85">
        <v>14099</v>
      </c>
      <c r="C14103" s="85">
        <v>11932</v>
      </c>
      <c r="D14103" s="85">
        <v>14099</v>
      </c>
      <c r="E14103" s="86" t="s">
        <v>18321</v>
      </c>
      <c r="F14103" s="85" t="s">
        <v>38</v>
      </c>
      <c r="G14103" s="86" t="s">
        <v>18322</v>
      </c>
      <c r="H14103" s="85" t="s">
        <v>1</v>
      </c>
      <c r="I14103" s="85">
        <v>1</v>
      </c>
      <c r="J14103" s="88">
        <v>2.5707564207865269E-2</v>
      </c>
      <c r="K14103" s="146">
        <v>3.1761118267250331E-2</v>
      </c>
      <c r="L14103" s="147">
        <v>1.1857971497188981E-10</v>
      </c>
      <c r="M14103" s="147">
        <v>1.217478482195304E-3</v>
      </c>
      <c r="N14103" s="87">
        <v>10.158796806726061</v>
      </c>
      <c r="O14103" s="88">
        <v>1.687328043011645E-2</v>
      </c>
      <c r="P14103" s="89">
        <v>1.6609526453905232</v>
      </c>
    </row>
    <row r="14104" spans="1:16">
      <c r="A14104" s="75" t="s">
        <v>18323</v>
      </c>
      <c r="B14104" s="85">
        <v>14100</v>
      </c>
      <c r="C14104" s="85">
        <v>11933</v>
      </c>
      <c r="D14104" s="85">
        <v>14100</v>
      </c>
      <c r="E14104" s="86" t="s">
        <v>18321</v>
      </c>
      <c r="F14104" s="85" t="s">
        <v>11</v>
      </c>
      <c r="G14104" s="86" t="s">
        <v>18322</v>
      </c>
      <c r="H14104" s="85" t="s">
        <v>1</v>
      </c>
      <c r="I14104" s="85">
        <v>1</v>
      </c>
      <c r="J14104" s="88">
        <v>1.425189096070629E-2</v>
      </c>
      <c r="K14104" s="146">
        <v>1.5796610791735985E-2</v>
      </c>
      <c r="L14104" s="147">
        <v>7.0980964993928189E-11</v>
      </c>
      <c r="M14104" s="147">
        <v>8.2159402708871531E-4</v>
      </c>
      <c r="N14104" s="87">
        <v>10.07203982397353</v>
      </c>
      <c r="O14104" s="88">
        <v>6.6574531660996703E-3</v>
      </c>
      <c r="P14104" s="89">
        <v>0.66098360237352916</v>
      </c>
    </row>
    <row r="14105" spans="1:16">
      <c r="A14105" s="75" t="s">
        <v>25667</v>
      </c>
      <c r="B14105" s="85">
        <v>14101</v>
      </c>
      <c r="C14105" s="85">
        <v>15848</v>
      </c>
      <c r="D14105" s="85">
        <v>14101</v>
      </c>
      <c r="E14105" s="86" t="s">
        <v>25668</v>
      </c>
      <c r="F14105" s="85" t="s">
        <v>38</v>
      </c>
      <c r="G14105" s="86" t="s">
        <v>18322</v>
      </c>
      <c r="H14105" s="85" t="s">
        <v>1</v>
      </c>
      <c r="I14105" s="85">
        <v>1</v>
      </c>
      <c r="J14105" s="88">
        <v>2.3218401615326401E-2</v>
      </c>
      <c r="K14105" s="146">
        <v>2.7978239027317497E-2</v>
      </c>
      <c r="L14105" s="147">
        <v>1.0447423675822461E-10</v>
      </c>
      <c r="M14105" s="147">
        <v>9.4852177390939026E-4</v>
      </c>
      <c r="N14105" s="87">
        <v>10.125749939576121</v>
      </c>
      <c r="O14105" s="88">
        <v>1.461140886766072E-2</v>
      </c>
      <c r="P14105" s="89">
        <v>1.4429952304621474</v>
      </c>
    </row>
    <row r="14106" spans="1:16">
      <c r="A14106" s="75" t="s">
        <v>25669</v>
      </c>
      <c r="B14106" s="85">
        <v>14102</v>
      </c>
      <c r="C14106" s="85">
        <v>15849</v>
      </c>
      <c r="D14106" s="85">
        <v>14102</v>
      </c>
      <c r="E14106" s="86" t="s">
        <v>25668</v>
      </c>
      <c r="F14106" s="85" t="s">
        <v>24431</v>
      </c>
      <c r="G14106" s="86" t="s">
        <v>18322</v>
      </c>
      <c r="H14106" s="85" t="s">
        <v>1</v>
      </c>
      <c r="I14106" s="85">
        <v>1</v>
      </c>
      <c r="J14106" s="88">
        <v>1.0415825294858939E-2</v>
      </c>
      <c r="K14106" s="146">
        <v>1.0977303460426233E-2</v>
      </c>
      <c r="L14106" s="147">
        <v>5.1035978449242092E-11</v>
      </c>
      <c r="M14106" s="147">
        <v>3.4887187230357849E-4</v>
      </c>
      <c r="N14106" s="87">
        <v>10.013469326960569</v>
      </c>
      <c r="O14106" s="88">
        <v>3.2045766641223819E-3</v>
      </c>
      <c r="P14106" s="89">
        <v>0.32002661210478589</v>
      </c>
    </row>
    <row r="14107" spans="1:16">
      <c r="A14107" s="75" t="s">
        <v>18324</v>
      </c>
      <c r="B14107" s="85">
        <v>14103</v>
      </c>
      <c r="C14107" s="85">
        <v>11934</v>
      </c>
      <c r="D14107" s="85">
        <v>14103</v>
      </c>
      <c r="E14107" s="86" t="s">
        <v>18325</v>
      </c>
      <c r="F14107" s="85" t="s">
        <v>55</v>
      </c>
      <c r="G14107" s="86" t="s">
        <v>18326</v>
      </c>
      <c r="H14107" s="85" t="s">
        <v>945</v>
      </c>
      <c r="I14107" s="85">
        <v>1</v>
      </c>
      <c r="J14107" s="88">
        <v>129.98661130219159</v>
      </c>
      <c r="K14107" s="146">
        <v>68.009210268657327</v>
      </c>
      <c r="L14107" s="147">
        <v>6.3091341348738426E-7</v>
      </c>
      <c r="M14107" s="147">
        <v>0.48052074114634252</v>
      </c>
      <c r="N14107" s="87">
        <v>1567.0849067179599</v>
      </c>
      <c r="O14107" s="88">
        <v>139.88738689467999</v>
      </c>
      <c r="P14107" s="89">
        <v>89.265990818362582</v>
      </c>
    </row>
    <row r="14108" spans="1:16">
      <c r="A14108" s="75" t="s">
        <v>25664</v>
      </c>
      <c r="B14108" s="85">
        <v>14104</v>
      </c>
      <c r="C14108" s="85">
        <v>15846</v>
      </c>
      <c r="D14108" s="85">
        <v>14104</v>
      </c>
      <c r="E14108" s="86" t="s">
        <v>25665</v>
      </c>
      <c r="F14108" s="85" t="s">
        <v>509</v>
      </c>
      <c r="G14108" s="86" t="s">
        <v>18326</v>
      </c>
      <c r="H14108" s="85" t="s">
        <v>945</v>
      </c>
      <c r="I14108" s="85">
        <v>1</v>
      </c>
      <c r="J14108" s="88">
        <v>125.7036357280098</v>
      </c>
      <c r="K14108" s="146">
        <v>62.026706179108842</v>
      </c>
      <c r="L14108" s="147">
        <v>6.1201096134704081E-7</v>
      </c>
      <c r="M14108" s="147">
        <v>0.25883780177482568</v>
      </c>
      <c r="N14108" s="87">
        <v>1507.2997981059971</v>
      </c>
      <c r="O14108" s="88">
        <v>136.08157333302469</v>
      </c>
      <c r="P14108" s="89">
        <v>90.281690148183188</v>
      </c>
    </row>
    <row r="14109" spans="1:16">
      <c r="A14109" s="75" t="s">
        <v>25666</v>
      </c>
      <c r="B14109" s="85">
        <v>14105</v>
      </c>
      <c r="C14109" s="85">
        <v>15847</v>
      </c>
      <c r="D14109" s="85">
        <v>14105</v>
      </c>
      <c r="E14109" s="86" t="s">
        <v>25665</v>
      </c>
      <c r="F14109" s="85" t="s">
        <v>38</v>
      </c>
      <c r="G14109" s="86" t="s">
        <v>18326</v>
      </c>
      <c r="H14109" s="85" t="s">
        <v>945</v>
      </c>
      <c r="I14109" s="85">
        <v>1</v>
      </c>
      <c r="J14109" s="88">
        <v>129.81061024517629</v>
      </c>
      <c r="K14109" s="146">
        <v>67.733280853550269</v>
      </c>
      <c r="L14109" s="147">
        <v>6.2982365031312692E-7</v>
      </c>
      <c r="M14109" s="147">
        <v>0.45730806744927288</v>
      </c>
      <c r="N14109" s="87">
        <v>1564.770464982603</v>
      </c>
      <c r="O14109" s="88">
        <v>139.7260088663416</v>
      </c>
      <c r="P14109" s="89">
        <v>89.29489148294671</v>
      </c>
    </row>
    <row r="14110" spans="1:16">
      <c r="A14110" s="75" t="s">
        <v>18327</v>
      </c>
      <c r="B14110" s="85">
        <v>14106</v>
      </c>
      <c r="C14110" s="85">
        <v>11935</v>
      </c>
      <c r="D14110" s="85">
        <v>14106</v>
      </c>
      <c r="E14110" s="86" t="s">
        <v>18328</v>
      </c>
      <c r="F14110" s="85" t="s">
        <v>55</v>
      </c>
      <c r="G14110" s="86" t="s">
        <v>18329</v>
      </c>
      <c r="H14110" s="85" t="s">
        <v>1</v>
      </c>
      <c r="I14110" s="85">
        <v>1</v>
      </c>
      <c r="J14110" s="88">
        <v>4.8202921850625389</v>
      </c>
      <c r="K14110" s="146">
        <v>4.8637062559391131</v>
      </c>
      <c r="L14110" s="147">
        <v>1.9661579110449429E-8</v>
      </c>
      <c r="M14110" s="147">
        <v>0.64822348014901687</v>
      </c>
      <c r="N14110" s="87">
        <v>87.234988549198022</v>
      </c>
      <c r="O14110" s="88">
        <v>3.541932862916366</v>
      </c>
      <c r="P14110" s="89">
        <v>40.602204709625404</v>
      </c>
    </row>
    <row r="14111" spans="1:16">
      <c r="A14111" s="75" t="s">
        <v>25670</v>
      </c>
      <c r="B14111" s="85">
        <v>14107</v>
      </c>
      <c r="C14111" s="85">
        <v>15850</v>
      </c>
      <c r="D14111" s="85">
        <v>14107</v>
      </c>
      <c r="E14111" s="86" t="s">
        <v>25671</v>
      </c>
      <c r="F14111" s="85" t="s">
        <v>38</v>
      </c>
      <c r="G14111" s="86" t="s">
        <v>18329</v>
      </c>
      <c r="H14111" s="85" t="s">
        <v>1</v>
      </c>
      <c r="I14111" s="85">
        <v>1</v>
      </c>
      <c r="J14111" s="88">
        <v>5.2555284498340917</v>
      </c>
      <c r="K14111" s="146">
        <v>5.2985255140121224</v>
      </c>
      <c r="L14111" s="147">
        <v>2.1230680546494931E-8</v>
      </c>
      <c r="M14111" s="147">
        <v>0.63378419883524928</v>
      </c>
      <c r="N14111" s="87">
        <v>86.389365634521738</v>
      </c>
      <c r="O14111" s="88">
        <v>3.6604261870107448</v>
      </c>
      <c r="P14111" s="89">
        <v>42.371259010009616</v>
      </c>
    </row>
    <row r="14112" spans="1:16">
      <c r="A14112" s="75" t="s">
        <v>25672</v>
      </c>
      <c r="B14112" s="85">
        <v>14108</v>
      </c>
      <c r="C14112" s="85">
        <v>15851</v>
      </c>
      <c r="D14112" s="85">
        <v>14108</v>
      </c>
      <c r="E14112" s="86" t="s">
        <v>25671</v>
      </c>
      <c r="F14112" s="85" t="s">
        <v>11</v>
      </c>
      <c r="G14112" s="86" t="s">
        <v>18329</v>
      </c>
      <c r="H14112" s="85" t="s">
        <v>1</v>
      </c>
      <c r="I14112" s="85">
        <v>1</v>
      </c>
      <c r="J14112" s="88">
        <v>3.7157181342697769</v>
      </c>
      <c r="K14112" s="146">
        <v>3.7055224527505048</v>
      </c>
      <c r="L14112" s="147">
        <v>1.5356441382707039E-8</v>
      </c>
      <c r="M14112" s="147">
        <v>0.64723411207794868</v>
      </c>
      <c r="N14112" s="87">
        <v>85.610964545965558</v>
      </c>
      <c r="O14112" s="88">
        <v>3.0996452539588719</v>
      </c>
      <c r="P14112" s="89">
        <v>36.206171375333994</v>
      </c>
    </row>
    <row r="14113" spans="1:16">
      <c r="A14113" s="75" t="s">
        <v>18330</v>
      </c>
      <c r="B14113" s="85">
        <v>14109</v>
      </c>
      <c r="C14113" s="85">
        <v>11936</v>
      </c>
      <c r="D14113" s="85">
        <v>14109</v>
      </c>
      <c r="E14113" s="86" t="s">
        <v>18331</v>
      </c>
      <c r="F14113" s="85" t="s">
        <v>55</v>
      </c>
      <c r="G14113" s="86" t="s">
        <v>18332</v>
      </c>
      <c r="H14113" s="85" t="s">
        <v>1</v>
      </c>
      <c r="I14113" s="85">
        <v>1</v>
      </c>
      <c r="J14113" s="88">
        <v>2.4266860242783528</v>
      </c>
      <c r="K14113" s="146">
        <v>2.8673035206551787</v>
      </c>
      <c r="L14113" s="147">
        <v>1.0633409741818591E-8</v>
      </c>
      <c r="M14113" s="147">
        <v>0.42758023905449821</v>
      </c>
      <c r="N14113" s="87">
        <v>60.789992184821493</v>
      </c>
      <c r="O14113" s="88">
        <v>2.0320607784708731</v>
      </c>
      <c r="P14113" s="89">
        <v>33.427554527277167</v>
      </c>
    </row>
    <row r="14114" spans="1:16">
      <c r="A14114" s="75" t="s">
        <v>25673</v>
      </c>
      <c r="B14114" s="85">
        <v>14110</v>
      </c>
      <c r="C14114" s="85">
        <v>15852</v>
      </c>
      <c r="D14114" s="85">
        <v>14110</v>
      </c>
      <c r="E14114" s="86" t="s">
        <v>25674</v>
      </c>
      <c r="F14114" s="85" t="s">
        <v>38</v>
      </c>
      <c r="G14114" s="86" t="s">
        <v>18332</v>
      </c>
      <c r="H14114" s="85" t="s">
        <v>1</v>
      </c>
      <c r="I14114" s="85">
        <v>1</v>
      </c>
      <c r="J14114" s="88">
        <v>2.4445625960778692</v>
      </c>
      <c r="K14114" s="146">
        <v>2.9142660169614207</v>
      </c>
      <c r="L14114" s="147">
        <v>1.066484354313702E-8</v>
      </c>
      <c r="M14114" s="147">
        <v>0.42131993338584611</v>
      </c>
      <c r="N14114" s="87">
        <v>60.154572665949473</v>
      </c>
      <c r="O14114" s="88">
        <v>2.044673804115178</v>
      </c>
      <c r="P14114" s="89">
        <v>33.990330468635619</v>
      </c>
    </row>
    <row r="14115" spans="1:16">
      <c r="A14115" s="75" t="s">
        <v>25676</v>
      </c>
      <c r="B14115" s="85">
        <v>14111</v>
      </c>
      <c r="C14115" s="85">
        <v>15854</v>
      </c>
      <c r="D14115" s="85">
        <v>14111</v>
      </c>
      <c r="E14115" s="86" t="s">
        <v>25674</v>
      </c>
      <c r="F14115" s="85" t="s">
        <v>11</v>
      </c>
      <c r="G14115" s="86" t="s">
        <v>18332</v>
      </c>
      <c r="H14115" s="85" t="s">
        <v>1</v>
      </c>
      <c r="I14115" s="85">
        <v>1</v>
      </c>
      <c r="J14115" s="88">
        <v>2.2258727608775342</v>
      </c>
      <c r="K14115" s="146">
        <v>2.5415093109260032</v>
      </c>
      <c r="L14115" s="147">
        <v>9.6404261206845536E-9</v>
      </c>
      <c r="M14115" s="147">
        <v>0.41914998345545612</v>
      </c>
      <c r="N14115" s="87">
        <v>59.704923648516917</v>
      </c>
      <c r="O14115" s="88">
        <v>1.857057274814272</v>
      </c>
      <c r="P14115" s="89">
        <v>31.103921776146542</v>
      </c>
    </row>
    <row r="14116" spans="1:16">
      <c r="A14116" s="75" t="s">
        <v>18333</v>
      </c>
      <c r="B14116" s="85">
        <v>14112</v>
      </c>
      <c r="C14116" s="85">
        <v>11937</v>
      </c>
      <c r="D14116" s="85">
        <v>14112</v>
      </c>
      <c r="E14116" s="86" t="s">
        <v>18334</v>
      </c>
      <c r="F14116" s="85" t="s">
        <v>55</v>
      </c>
      <c r="G14116" s="86" t="s">
        <v>18335</v>
      </c>
      <c r="H14116" s="85" t="s">
        <v>1</v>
      </c>
      <c r="I14116" s="85">
        <v>1</v>
      </c>
      <c r="J14116" s="88">
        <v>1.1465417341095061</v>
      </c>
      <c r="K14116" s="146">
        <v>1.0249790483485544</v>
      </c>
      <c r="L14116" s="147">
        <v>4.5771001116042346E-9</v>
      </c>
      <c r="M14116" s="147">
        <v>0.80277308713790207</v>
      </c>
      <c r="N14116" s="87">
        <v>84.843523093105389</v>
      </c>
      <c r="O14116" s="88">
        <v>0.93205032354120887</v>
      </c>
      <c r="P14116" s="89">
        <v>10.985521222620584</v>
      </c>
    </row>
    <row r="14117" spans="1:16">
      <c r="A14117" s="75" t="s">
        <v>24569</v>
      </c>
      <c r="B14117" s="85">
        <v>14113</v>
      </c>
      <c r="C14117" s="85">
        <v>15016</v>
      </c>
      <c r="D14117" s="85">
        <v>14113</v>
      </c>
      <c r="E14117" s="86" t="s">
        <v>24566</v>
      </c>
      <c r="F14117" s="85" t="s">
        <v>55</v>
      </c>
      <c r="G14117" s="86" t="s">
        <v>18335</v>
      </c>
      <c r="H14117" s="85" t="s">
        <v>1</v>
      </c>
      <c r="I14117" s="85">
        <v>1</v>
      </c>
      <c r="J14117" s="88">
        <v>1.0269254769356899</v>
      </c>
      <c r="K14117" s="146">
        <v>1.1929127460894968</v>
      </c>
      <c r="L14117" s="147">
        <v>4.4547369972801579E-9</v>
      </c>
      <c r="M14117" s="147">
        <v>0.44816621631149828</v>
      </c>
      <c r="N14117" s="87">
        <v>61.305669791362739</v>
      </c>
      <c r="O14117" s="88">
        <v>0.67847013425928038</v>
      </c>
      <c r="P14117" s="89">
        <v>11.067004676211351</v>
      </c>
    </row>
    <row r="14118" spans="1:16">
      <c r="A14118" s="75" t="s">
        <v>25678</v>
      </c>
      <c r="B14118" s="85">
        <v>14114</v>
      </c>
      <c r="C14118" s="85">
        <v>15856</v>
      </c>
      <c r="D14118" s="85">
        <v>14114</v>
      </c>
      <c r="E14118" s="86" t="s">
        <v>25679</v>
      </c>
      <c r="F14118" s="85" t="s">
        <v>38</v>
      </c>
      <c r="G14118" s="86" t="s">
        <v>18335</v>
      </c>
      <c r="H14118" s="85" t="s">
        <v>1</v>
      </c>
      <c r="I14118" s="85">
        <v>1</v>
      </c>
      <c r="J14118" s="88">
        <v>1.137509781328824</v>
      </c>
      <c r="K14118" s="146">
        <v>0.97337544905361606</v>
      </c>
      <c r="L14118" s="147">
        <v>4.4612634536413663E-9</v>
      </c>
      <c r="M14118" s="147">
        <v>0.83927046472149558</v>
      </c>
      <c r="N14118" s="87">
        <v>87.13885991503362</v>
      </c>
      <c r="O14118" s="88">
        <v>0.93993350314219548</v>
      </c>
      <c r="P14118" s="89">
        <v>10.786616947464028</v>
      </c>
    </row>
    <row r="14119" spans="1:16">
      <c r="A14119" s="75" t="s">
        <v>25680</v>
      </c>
      <c r="B14119" s="85">
        <v>14115</v>
      </c>
      <c r="C14119" s="85">
        <v>15857</v>
      </c>
      <c r="D14119" s="85">
        <v>14115</v>
      </c>
      <c r="E14119" s="86" t="s">
        <v>25679</v>
      </c>
      <c r="F14119" s="85" t="s">
        <v>11</v>
      </c>
      <c r="G14119" s="86" t="s">
        <v>18335</v>
      </c>
      <c r="H14119" s="85" t="s">
        <v>1</v>
      </c>
      <c r="I14119" s="85">
        <v>1</v>
      </c>
      <c r="J14119" s="88">
        <v>1.1368993369927141</v>
      </c>
      <c r="K14119" s="146">
        <v>0.97182784173743908</v>
      </c>
      <c r="L14119" s="147">
        <v>4.4581128339913739E-9</v>
      </c>
      <c r="M14119" s="147">
        <v>0.83926340968238189</v>
      </c>
      <c r="N14119" s="87">
        <v>87.137901065450563</v>
      </c>
      <c r="O14119" s="88">
        <v>0.94011400379290011</v>
      </c>
      <c r="P14119" s="89">
        <v>10.788807078182508</v>
      </c>
    </row>
    <row r="14120" spans="1:16">
      <c r="A14120" s="75" t="s">
        <v>18336</v>
      </c>
      <c r="B14120" s="85">
        <v>14116</v>
      </c>
      <c r="C14120" s="85">
        <v>11938</v>
      </c>
      <c r="D14120" s="85">
        <v>14116</v>
      </c>
      <c r="E14120" s="86" t="s">
        <v>18337</v>
      </c>
      <c r="F14120" s="85" t="s">
        <v>55</v>
      </c>
      <c r="G14120" s="86" t="s">
        <v>18338</v>
      </c>
      <c r="H14120" s="85" t="s">
        <v>1</v>
      </c>
      <c r="I14120" s="85">
        <v>1</v>
      </c>
      <c r="J14120" s="88">
        <v>16.819214945744161</v>
      </c>
      <c r="K14120" s="146">
        <v>15.473841561661899</v>
      </c>
      <c r="L14120" s="147">
        <v>6.1715479847058978E-8</v>
      </c>
      <c r="M14120" s="147">
        <v>3.6385371822082311</v>
      </c>
      <c r="N14120" s="87">
        <v>110.86882137174651</v>
      </c>
      <c r="O14120" s="88">
        <v>6.1737113904049119</v>
      </c>
      <c r="P14120" s="89">
        <v>55.684829278596467</v>
      </c>
    </row>
    <row r="14121" spans="1:16">
      <c r="A14121" s="75" t="s">
        <v>25681</v>
      </c>
      <c r="B14121" s="85">
        <v>14117</v>
      </c>
      <c r="C14121" s="85">
        <v>15858</v>
      </c>
      <c r="D14121" s="85">
        <v>14117</v>
      </c>
      <c r="E14121" s="86" t="s">
        <v>25682</v>
      </c>
      <c r="F14121" s="85" t="s">
        <v>55</v>
      </c>
      <c r="G14121" s="86" t="s">
        <v>18338</v>
      </c>
      <c r="H14121" s="85" t="s">
        <v>1</v>
      </c>
      <c r="I14121" s="85">
        <v>1</v>
      </c>
      <c r="J14121" s="88">
        <v>16.764794844924801</v>
      </c>
      <c r="K14121" s="146">
        <v>15.397574418519893</v>
      </c>
      <c r="L14121" s="147">
        <v>6.1408251492688771E-8</v>
      </c>
      <c r="M14121" s="147">
        <v>3.6315595127920899</v>
      </c>
      <c r="N14121" s="87">
        <v>110.08475238420139</v>
      </c>
      <c r="O14121" s="88">
        <v>6.1243002676276523</v>
      </c>
      <c r="P14121" s="89">
        <v>55.632593388169987</v>
      </c>
    </row>
    <row r="14122" spans="1:16">
      <c r="A14122" s="75" t="s">
        <v>18339</v>
      </c>
      <c r="B14122" s="85">
        <v>14118</v>
      </c>
      <c r="C14122" s="85">
        <v>11939</v>
      </c>
      <c r="D14122" s="85">
        <v>14118</v>
      </c>
      <c r="E14122" s="86" t="s">
        <v>18340</v>
      </c>
      <c r="F14122" s="85" t="s">
        <v>55</v>
      </c>
      <c r="G14122" s="86" t="s">
        <v>18341</v>
      </c>
      <c r="H14122" s="85" t="s">
        <v>1</v>
      </c>
      <c r="I14122" s="85">
        <v>1</v>
      </c>
      <c r="J14122" s="88">
        <v>4.384296630917181E-2</v>
      </c>
      <c r="K14122" s="146">
        <v>7.8824863513473245E-2</v>
      </c>
      <c r="L14122" s="147">
        <v>3.1468688978158319E-10</v>
      </c>
      <c r="M14122" s="147">
        <v>7.1279756130020536E-3</v>
      </c>
      <c r="N14122" s="87">
        <v>0.59160218404428611</v>
      </c>
      <c r="O14122" s="88">
        <v>3.9697583068799377E-2</v>
      </c>
      <c r="P14122" s="89">
        <v>67.101819667771366</v>
      </c>
    </row>
    <row r="14123" spans="1:16">
      <c r="A14123" s="75" t="s">
        <v>25683</v>
      </c>
      <c r="B14123" s="85">
        <v>14119</v>
      </c>
      <c r="C14123" s="85">
        <v>15859</v>
      </c>
      <c r="D14123" s="85">
        <v>14119</v>
      </c>
      <c r="E14123" s="86" t="s">
        <v>25684</v>
      </c>
      <c r="F14123" s="85" t="s">
        <v>429</v>
      </c>
      <c r="G14123" s="86" t="s">
        <v>18341</v>
      </c>
      <c r="H14123" s="85" t="s">
        <v>1</v>
      </c>
      <c r="I14123" s="85">
        <v>1</v>
      </c>
      <c r="J14123" s="88">
        <v>1.9742193695745868E-3</v>
      </c>
      <c r="K14123" s="146">
        <v>8.2586027645576744E-3</v>
      </c>
      <c r="L14123" s="147">
        <v>5.3022059274454547E-11</v>
      </c>
      <c r="M14123" s="147">
        <v>2.3225123387699618E-3</v>
      </c>
      <c r="N14123" s="87">
        <v>2.6577321903137101E-2</v>
      </c>
      <c r="O14123" s="88">
        <v>1.6133642940423451E-3</v>
      </c>
      <c r="P14123" s="89">
        <v>60.704547279908923</v>
      </c>
    </row>
    <row r="14124" spans="1:16">
      <c r="A14124" s="75" t="s">
        <v>25685</v>
      </c>
      <c r="B14124" s="85">
        <v>14120</v>
      </c>
      <c r="C14124" s="85">
        <v>15860</v>
      </c>
      <c r="D14124" s="85">
        <v>14120</v>
      </c>
      <c r="E14124" s="86" t="s">
        <v>25684</v>
      </c>
      <c r="F14124" s="85" t="s">
        <v>38</v>
      </c>
      <c r="G14124" s="86" t="s">
        <v>18341</v>
      </c>
      <c r="H14124" s="85" t="s">
        <v>1</v>
      </c>
      <c r="I14124" s="85">
        <v>1</v>
      </c>
      <c r="J14124" s="88">
        <v>2.2065065205135871E-3</v>
      </c>
      <c r="K14124" s="146">
        <v>8.6412000811295353E-3</v>
      </c>
      <c r="L14124" s="147">
        <v>5.4173921572926573E-11</v>
      </c>
      <c r="M14124" s="147">
        <v>2.322485233206102E-3</v>
      </c>
      <c r="N14124" s="87">
        <v>2.793882192268448E-2</v>
      </c>
      <c r="O14124" s="88">
        <v>1.818047310708666E-3</v>
      </c>
      <c r="P14124" s="89">
        <v>65.072439909591594</v>
      </c>
    </row>
    <row r="14125" spans="1:16">
      <c r="A14125" s="75" t="s">
        <v>18342</v>
      </c>
      <c r="B14125" s="85">
        <v>14121</v>
      </c>
      <c r="C14125" s="85">
        <v>11940</v>
      </c>
      <c r="D14125" s="85">
        <v>14121</v>
      </c>
      <c r="E14125" s="86" t="s">
        <v>18343</v>
      </c>
      <c r="F14125" s="85" t="s">
        <v>55</v>
      </c>
      <c r="G14125" s="86" t="s">
        <v>18344</v>
      </c>
      <c r="H14125" s="85" t="s">
        <v>1</v>
      </c>
      <c r="I14125" s="85">
        <v>1</v>
      </c>
      <c r="J14125" s="88">
        <v>33.679023270721373</v>
      </c>
      <c r="K14125" s="146">
        <v>52.783474322219121</v>
      </c>
      <c r="L14125" s="147">
        <v>2.0171005044107599E-7</v>
      </c>
      <c r="M14125" s="147">
        <v>401.93527453007999</v>
      </c>
      <c r="N14125" s="87">
        <v>398.38203468972921</v>
      </c>
      <c r="O14125" s="88">
        <v>27.77391695810087</v>
      </c>
      <c r="P14125" s="89">
        <v>69.716790767766312</v>
      </c>
    </row>
    <row r="14126" spans="1:16">
      <c r="A14126" s="75" t="s">
        <v>25686</v>
      </c>
      <c r="B14126" s="85">
        <v>14122</v>
      </c>
      <c r="C14126" s="85">
        <v>15861</v>
      </c>
      <c r="D14126" s="85">
        <v>14122</v>
      </c>
      <c r="E14126" s="86" t="s">
        <v>25687</v>
      </c>
      <c r="F14126" s="85" t="s">
        <v>55</v>
      </c>
      <c r="G14126" s="86" t="s">
        <v>18344</v>
      </c>
      <c r="H14126" s="85" t="s">
        <v>1</v>
      </c>
      <c r="I14126" s="85">
        <v>1</v>
      </c>
      <c r="J14126" s="88">
        <v>33.679023270721373</v>
      </c>
      <c r="K14126" s="146">
        <v>52.783474322219121</v>
      </c>
      <c r="L14126" s="147">
        <v>2.0171005044107599E-7</v>
      </c>
      <c r="M14126" s="147">
        <v>401.93527453007999</v>
      </c>
      <c r="N14126" s="87">
        <v>398.38203468972921</v>
      </c>
      <c r="O14126" s="88">
        <v>27.77391695810087</v>
      </c>
      <c r="P14126" s="89">
        <v>69.716790767766312</v>
      </c>
    </row>
    <row r="14127" spans="1:16">
      <c r="A14127" s="75" t="s">
        <v>3982</v>
      </c>
      <c r="B14127" s="85">
        <v>14123</v>
      </c>
      <c r="C14127" s="85">
        <v>2170</v>
      </c>
      <c r="D14127" s="85">
        <v>14123</v>
      </c>
      <c r="E14127" s="86" t="s">
        <v>3983</v>
      </c>
      <c r="F14127" s="85" t="s">
        <v>55</v>
      </c>
      <c r="G14127" s="86" t="s">
        <v>3984</v>
      </c>
      <c r="H14127" s="85" t="s">
        <v>1</v>
      </c>
      <c r="I14127" s="85">
        <v>1</v>
      </c>
      <c r="J14127" s="88">
        <v>1.3712587759461221</v>
      </c>
      <c r="K14127" s="146">
        <v>1.6079586388193607</v>
      </c>
      <c r="L14127" s="147">
        <v>5.8665415527962609E-9</v>
      </c>
      <c r="M14127" s="147">
        <v>0.30018380821992963</v>
      </c>
      <c r="N14127" s="87">
        <v>38.88818879304732</v>
      </c>
      <c r="O14127" s="88">
        <v>1.1583219468855821</v>
      </c>
      <c r="P14127" s="89">
        <v>29.785957711989774</v>
      </c>
    </row>
    <row r="14128" spans="1:16">
      <c r="A14128" s="75" t="s">
        <v>18345</v>
      </c>
      <c r="B14128" s="85">
        <v>14124</v>
      </c>
      <c r="C14128" s="85">
        <v>11941</v>
      </c>
      <c r="D14128" s="85">
        <v>14124</v>
      </c>
      <c r="E14128" s="86" t="s">
        <v>18346</v>
      </c>
      <c r="F14128" s="85" t="s">
        <v>55</v>
      </c>
      <c r="G14128" s="86" t="s">
        <v>3984</v>
      </c>
      <c r="H14128" s="85" t="s">
        <v>1</v>
      </c>
      <c r="I14128" s="85">
        <v>1</v>
      </c>
      <c r="J14128" s="88">
        <v>9.8330678774934945</v>
      </c>
      <c r="K14128" s="146">
        <v>16.878710397531812</v>
      </c>
      <c r="L14128" s="147">
        <v>5.487350065623888E-8</v>
      </c>
      <c r="M14128" s="147">
        <v>1.2053467706988661</v>
      </c>
      <c r="N14128" s="87">
        <v>162.77987707143379</v>
      </c>
      <c r="O14128" s="88">
        <v>8.3526540550385544</v>
      </c>
      <c r="P14128" s="89">
        <v>51.312571340578558</v>
      </c>
    </row>
    <row r="14129" spans="1:16">
      <c r="A14129" s="75" t="s">
        <v>25688</v>
      </c>
      <c r="B14129" s="85">
        <v>14125</v>
      </c>
      <c r="C14129" s="85">
        <v>15862</v>
      </c>
      <c r="D14129" s="85">
        <v>14125</v>
      </c>
      <c r="E14129" s="86" t="s">
        <v>25689</v>
      </c>
      <c r="F14129" s="85" t="s">
        <v>38</v>
      </c>
      <c r="G14129" s="86" t="s">
        <v>3984</v>
      </c>
      <c r="H14129" s="85" t="s">
        <v>1</v>
      </c>
      <c r="I14129" s="85">
        <v>1</v>
      </c>
      <c r="J14129" s="88">
        <v>10.71472975475597</v>
      </c>
      <c r="K14129" s="146">
        <v>18.408650065165304</v>
      </c>
      <c r="L14129" s="147">
        <v>5.9428520694241817E-8</v>
      </c>
      <c r="M14129" s="147">
        <v>1.277316963548228</v>
      </c>
      <c r="N14129" s="87">
        <v>170.31991006202739</v>
      </c>
      <c r="O14129" s="88">
        <v>9.0758308796069187</v>
      </c>
      <c r="P14129" s="89">
        <v>53.286963786568862</v>
      </c>
    </row>
    <row r="14130" spans="1:16">
      <c r="A14130" s="75" t="s">
        <v>25690</v>
      </c>
      <c r="B14130" s="85">
        <v>14126</v>
      </c>
      <c r="C14130" s="85">
        <v>15863</v>
      </c>
      <c r="D14130" s="85">
        <v>14126</v>
      </c>
      <c r="E14130" s="86" t="s">
        <v>25689</v>
      </c>
      <c r="F14130" s="85" t="s">
        <v>11</v>
      </c>
      <c r="G14130" s="86" t="s">
        <v>3984</v>
      </c>
      <c r="H14130" s="85" t="s">
        <v>1</v>
      </c>
      <c r="I14130" s="85">
        <v>1</v>
      </c>
      <c r="J14130" s="88">
        <v>8.6405602707852047</v>
      </c>
      <c r="K14130" s="146">
        <v>15.198419670724439</v>
      </c>
      <c r="L14130" s="147">
        <v>5.0501269359705782E-8</v>
      </c>
      <c r="M14130" s="147">
        <v>1.1572602377891039</v>
      </c>
      <c r="N14130" s="87">
        <v>167.01576230048349</v>
      </c>
      <c r="O14130" s="88">
        <v>7.4238143218702088</v>
      </c>
      <c r="P14130" s="89">
        <v>44.449782581082282</v>
      </c>
    </row>
    <row r="14131" spans="1:16">
      <c r="A14131" s="75" t="s">
        <v>18347</v>
      </c>
      <c r="B14131" s="85">
        <v>14127</v>
      </c>
      <c r="C14131" s="85">
        <v>11942</v>
      </c>
      <c r="D14131" s="85">
        <v>14127</v>
      </c>
      <c r="E14131" s="86" t="s">
        <v>18348</v>
      </c>
      <c r="F14131" s="85" t="s">
        <v>55</v>
      </c>
      <c r="G14131" s="86" t="s">
        <v>18349</v>
      </c>
      <c r="H14131" s="85" t="s">
        <v>1</v>
      </c>
      <c r="I14131" s="85">
        <v>1</v>
      </c>
      <c r="J14131" s="88">
        <v>1.058099917296957</v>
      </c>
      <c r="K14131" s="146">
        <v>1.1726291906111859</v>
      </c>
      <c r="L14131" s="147">
        <v>5.7855359277051463E-9</v>
      </c>
      <c r="M14131" s="147">
        <v>0.52166731955561552</v>
      </c>
      <c r="N14131" s="87">
        <v>54.202764400705803</v>
      </c>
      <c r="O14131" s="88">
        <v>0.70703616190782037</v>
      </c>
      <c r="P14131" s="89">
        <v>13.044282329973075</v>
      </c>
    </row>
    <row r="14132" spans="1:16">
      <c r="A14132" s="75" t="s">
        <v>25695</v>
      </c>
      <c r="B14132" s="85">
        <v>14128</v>
      </c>
      <c r="C14132" s="85">
        <v>15867</v>
      </c>
      <c r="D14132" s="85">
        <v>14128</v>
      </c>
      <c r="E14132" s="86" t="s">
        <v>25696</v>
      </c>
      <c r="F14132" s="85" t="s">
        <v>38</v>
      </c>
      <c r="G14132" s="86" t="s">
        <v>18349</v>
      </c>
      <c r="H14132" s="85" t="s">
        <v>1</v>
      </c>
      <c r="I14132" s="85">
        <v>1</v>
      </c>
      <c r="J14132" s="88">
        <v>1.0435512375091109</v>
      </c>
      <c r="K14132" s="146">
        <v>1.1533024868666504</v>
      </c>
      <c r="L14132" s="147">
        <v>5.7000864800056401E-9</v>
      </c>
      <c r="M14132" s="147">
        <v>0.51914299908146999</v>
      </c>
      <c r="N14132" s="87">
        <v>53.938297883663161</v>
      </c>
      <c r="O14132" s="88">
        <v>0.69414358862983305</v>
      </c>
      <c r="P14132" s="89">
        <v>12.869215675418548</v>
      </c>
    </row>
    <row r="14133" spans="1:16">
      <c r="A14133" s="75" t="s">
        <v>25697</v>
      </c>
      <c r="B14133" s="85">
        <v>14129</v>
      </c>
      <c r="C14133" s="85">
        <v>15868</v>
      </c>
      <c r="D14133" s="85">
        <v>14129</v>
      </c>
      <c r="E14133" s="86" t="s">
        <v>25696</v>
      </c>
      <c r="F14133" s="85" t="s">
        <v>11</v>
      </c>
      <c r="G14133" s="86" t="s">
        <v>18349</v>
      </c>
      <c r="H14133" s="85" t="s">
        <v>1</v>
      </c>
      <c r="I14133" s="85">
        <v>1</v>
      </c>
      <c r="J14133" s="88">
        <v>1.0267309520390739</v>
      </c>
      <c r="K14133" s="146">
        <v>1.1219308625609106</v>
      </c>
      <c r="L14133" s="147">
        <v>5.605898933060839E-9</v>
      </c>
      <c r="M14133" s="147">
        <v>0.51887394917216689</v>
      </c>
      <c r="N14133" s="87">
        <v>53.867075892110847</v>
      </c>
      <c r="O14133" s="88">
        <v>0.67791520513121839</v>
      </c>
      <c r="P14133" s="89">
        <v>12.584963893139467</v>
      </c>
    </row>
    <row r="14134" spans="1:16">
      <c r="A14134" s="75" t="s">
        <v>18350</v>
      </c>
      <c r="B14134" s="85">
        <v>14130</v>
      </c>
      <c r="C14134" s="85">
        <v>11943</v>
      </c>
      <c r="D14134" s="85">
        <v>14130</v>
      </c>
      <c r="E14134" s="86" t="s">
        <v>18351</v>
      </c>
      <c r="F14134" s="85" t="s">
        <v>55</v>
      </c>
      <c r="G14134" s="86" t="s">
        <v>18352</v>
      </c>
      <c r="H14134" s="85" t="s">
        <v>1</v>
      </c>
      <c r="I14134" s="85">
        <v>1</v>
      </c>
      <c r="J14134" s="88">
        <v>1.0542529963481071</v>
      </c>
      <c r="K14134" s="146">
        <v>1.1308695569115299</v>
      </c>
      <c r="L14134" s="147">
        <v>4.9761811489083383E-9</v>
      </c>
      <c r="M14134" s="147">
        <v>0.54464567802591635</v>
      </c>
      <c r="N14134" s="87">
        <v>56.346758831825063</v>
      </c>
      <c r="O14134" s="88">
        <v>0.69471346905503895</v>
      </c>
      <c r="P14134" s="89">
        <v>12.329253420387682</v>
      </c>
    </row>
    <row r="14135" spans="1:16">
      <c r="A14135" s="75" t="s">
        <v>25698</v>
      </c>
      <c r="B14135" s="85">
        <v>14131</v>
      </c>
      <c r="C14135" s="85">
        <v>15869</v>
      </c>
      <c r="D14135" s="85">
        <v>14131</v>
      </c>
      <c r="E14135" s="86" t="s">
        <v>25699</v>
      </c>
      <c r="F14135" s="85" t="s">
        <v>38</v>
      </c>
      <c r="G14135" s="86" t="s">
        <v>18352</v>
      </c>
      <c r="H14135" s="85" t="s">
        <v>1</v>
      </c>
      <c r="I14135" s="85">
        <v>1</v>
      </c>
      <c r="J14135" s="88">
        <v>1.040423931089866</v>
      </c>
      <c r="K14135" s="146">
        <v>1.1128850109269175</v>
      </c>
      <c r="L14135" s="147">
        <v>4.8947612836680684E-9</v>
      </c>
      <c r="M14135" s="147">
        <v>0.54213286819017603</v>
      </c>
      <c r="N14135" s="87">
        <v>56.085339372458051</v>
      </c>
      <c r="O14135" s="88">
        <v>0.68251518723711024</v>
      </c>
      <c r="P14135" s="89">
        <v>12.169226305373387</v>
      </c>
    </row>
    <row r="14136" spans="1:16">
      <c r="A14136" s="75" t="s">
        <v>25700</v>
      </c>
      <c r="B14136" s="85">
        <v>14132</v>
      </c>
      <c r="C14136" s="85">
        <v>15870</v>
      </c>
      <c r="D14136" s="85">
        <v>14132</v>
      </c>
      <c r="E14136" s="86" t="s">
        <v>25699</v>
      </c>
      <c r="F14136" s="85" t="s">
        <v>11</v>
      </c>
      <c r="G14136" s="86" t="s">
        <v>18352</v>
      </c>
      <c r="H14136" s="85" t="s">
        <v>1</v>
      </c>
      <c r="I14136" s="85">
        <v>1</v>
      </c>
      <c r="J14136" s="88">
        <v>1.0214269027943039</v>
      </c>
      <c r="K14136" s="146">
        <v>1.0774535293580938</v>
      </c>
      <c r="L14136" s="147">
        <v>4.7883847600598652E-9</v>
      </c>
      <c r="M14136" s="147">
        <v>0.5418290000573166</v>
      </c>
      <c r="N14136" s="87">
        <v>56.004900417293207</v>
      </c>
      <c r="O14136" s="88">
        <v>0.66418665999162474</v>
      </c>
      <c r="P14136" s="89">
        <v>11.859438282056779</v>
      </c>
    </row>
    <row r="14137" spans="1:16">
      <c r="A14137" s="75" t="s">
        <v>18353</v>
      </c>
      <c r="B14137" s="85">
        <v>14133</v>
      </c>
      <c r="C14137" s="85">
        <v>11944</v>
      </c>
      <c r="D14137" s="85">
        <v>14133</v>
      </c>
      <c r="E14137" s="86" t="s">
        <v>18354</v>
      </c>
      <c r="F14137" s="85" t="s">
        <v>55</v>
      </c>
      <c r="G14137" s="86" t="s">
        <v>18355</v>
      </c>
      <c r="H14137" s="85" t="s">
        <v>1</v>
      </c>
      <c r="I14137" s="85">
        <v>1</v>
      </c>
      <c r="J14137" s="88">
        <v>1.0878358016638829</v>
      </c>
      <c r="K14137" s="146">
        <v>1.0703029698921578</v>
      </c>
      <c r="L14137" s="147">
        <v>5.2178343959254871E-9</v>
      </c>
      <c r="M14137" s="147">
        <v>0.5312055631160626</v>
      </c>
      <c r="N14137" s="87">
        <v>55.096702789151927</v>
      </c>
      <c r="O14137" s="88">
        <v>0.65805875900444322</v>
      </c>
      <c r="P14137" s="89">
        <v>11.943704898689679</v>
      </c>
    </row>
    <row r="14138" spans="1:16">
      <c r="A14138" s="75" t="s">
        <v>25701</v>
      </c>
      <c r="B14138" s="85">
        <v>14134</v>
      </c>
      <c r="C14138" s="85">
        <v>15871</v>
      </c>
      <c r="D14138" s="85">
        <v>14134</v>
      </c>
      <c r="E14138" s="86" t="s">
        <v>25702</v>
      </c>
      <c r="F14138" s="85" t="s">
        <v>32</v>
      </c>
      <c r="G14138" s="86" t="s">
        <v>18355</v>
      </c>
      <c r="H14138" s="85" t="s">
        <v>1</v>
      </c>
      <c r="I14138" s="85">
        <v>1</v>
      </c>
      <c r="J14138" s="88">
        <v>1.067726464147253</v>
      </c>
      <c r="K14138" s="146">
        <v>1.0406050470936385</v>
      </c>
      <c r="L14138" s="147">
        <v>5.1012472655863599E-9</v>
      </c>
      <c r="M14138" s="147">
        <v>0.52859229679969177</v>
      </c>
      <c r="N14138" s="87">
        <v>54.808690826433534</v>
      </c>
      <c r="O14138" s="88">
        <v>0.63980120626234183</v>
      </c>
      <c r="P14138" s="89">
        <v>11.673353196638914</v>
      </c>
    </row>
    <row r="14139" spans="1:16">
      <c r="A14139" s="75" t="s">
        <v>25703</v>
      </c>
      <c r="B14139" s="85">
        <v>14135</v>
      </c>
      <c r="C14139" s="85">
        <v>15872</v>
      </c>
      <c r="D14139" s="85">
        <v>14135</v>
      </c>
      <c r="E14139" s="86" t="s">
        <v>25704</v>
      </c>
      <c r="F14139" s="85" t="s">
        <v>32</v>
      </c>
      <c r="G14139" s="86" t="s">
        <v>25705</v>
      </c>
      <c r="H14139" s="85" t="s">
        <v>1</v>
      </c>
      <c r="I14139" s="85">
        <v>1</v>
      </c>
      <c r="J14139" s="88">
        <v>0.53280310348192172</v>
      </c>
      <c r="K14139" s="146">
        <v>0.77321842243284788</v>
      </c>
      <c r="L14139" s="147">
        <v>1.0734541591145909E-8</v>
      </c>
      <c r="M14139" s="147">
        <v>0.1119619995924017</v>
      </c>
      <c r="N14139" s="87">
        <v>12.66104884816221</v>
      </c>
      <c r="O14139" s="88">
        <v>0.33627243114025279</v>
      </c>
      <c r="P14139" s="89">
        <v>26.559603013384137</v>
      </c>
    </row>
    <row r="14140" spans="1:16">
      <c r="A14140" s="75" t="s">
        <v>18356</v>
      </c>
      <c r="B14140" s="85">
        <v>14136</v>
      </c>
      <c r="C14140" s="85">
        <v>11945</v>
      </c>
      <c r="D14140" s="85">
        <v>14136</v>
      </c>
      <c r="E14140" s="86" t="s">
        <v>92</v>
      </c>
      <c r="F14140" s="85" t="s">
        <v>32</v>
      </c>
      <c r="G14140" s="86" t="s">
        <v>93</v>
      </c>
      <c r="H14140" s="85" t="s">
        <v>1</v>
      </c>
      <c r="I14140" s="85">
        <v>1</v>
      </c>
      <c r="J14140" s="88">
        <v>1.102862210221957</v>
      </c>
      <c r="K14140" s="146">
        <v>1.0581669098222344</v>
      </c>
      <c r="L14140" s="147">
        <v>4.731196807164429E-9</v>
      </c>
      <c r="M14140" s="147">
        <v>0.55595876250664722</v>
      </c>
      <c r="N14140" s="87">
        <v>57.577166430407154</v>
      </c>
      <c r="O14140" s="88">
        <v>0.65973802721630925</v>
      </c>
      <c r="P14140" s="89">
        <v>11.458327460656246</v>
      </c>
    </row>
    <row r="14141" spans="1:16">
      <c r="A14141" s="75" t="s">
        <v>18357</v>
      </c>
      <c r="B14141" s="85">
        <v>14137</v>
      </c>
      <c r="C14141" s="85">
        <v>11946</v>
      </c>
      <c r="D14141" s="85">
        <v>14137</v>
      </c>
      <c r="E14141" s="86" t="s">
        <v>92</v>
      </c>
      <c r="F14141" s="85" t="s">
        <v>31</v>
      </c>
      <c r="G14141" s="86" t="s">
        <v>93</v>
      </c>
      <c r="H14141" s="85" t="s">
        <v>1</v>
      </c>
      <c r="I14141" s="85">
        <v>1</v>
      </c>
      <c r="J14141" s="88">
        <v>1.017909254920973</v>
      </c>
      <c r="K14141" s="146">
        <v>1.0613392876602243</v>
      </c>
      <c r="L14141" s="147">
        <v>4.4865308114473947E-9</v>
      </c>
      <c r="M14141" s="147">
        <v>0.55006607850703815</v>
      </c>
      <c r="N14141" s="87">
        <v>56.767140984932759</v>
      </c>
      <c r="O14141" s="88">
        <v>0.65918410150672035</v>
      </c>
      <c r="P14141" s="89">
        <v>11.612071527112528</v>
      </c>
    </row>
    <row r="14142" spans="1:16">
      <c r="A14142" s="75" t="s">
        <v>18358</v>
      </c>
      <c r="B14142" s="85">
        <v>14138</v>
      </c>
      <c r="C14142" s="85">
        <v>11947</v>
      </c>
      <c r="D14142" s="85">
        <v>14138</v>
      </c>
      <c r="E14142" s="86" t="s">
        <v>92</v>
      </c>
      <c r="F14142" s="85" t="s">
        <v>38</v>
      </c>
      <c r="G14142" s="86" t="s">
        <v>93</v>
      </c>
      <c r="H14142" s="85" t="s">
        <v>1</v>
      </c>
      <c r="I14142" s="85">
        <v>1</v>
      </c>
      <c r="J14142" s="88">
        <v>1.039286728755596</v>
      </c>
      <c r="K14142" s="146">
        <v>1.098187746948831</v>
      </c>
      <c r="L14142" s="147">
        <v>4.6019157577271334E-9</v>
      </c>
      <c r="M14142" s="147">
        <v>0.55049282059334181</v>
      </c>
      <c r="N14142" s="87">
        <v>56.86608173201985</v>
      </c>
      <c r="O14142" s="88">
        <v>0.67828667763975725</v>
      </c>
      <c r="P14142" s="89">
        <v>11.927789940516179</v>
      </c>
    </row>
    <row r="14143" spans="1:16">
      <c r="A14143" s="75" t="s">
        <v>25706</v>
      </c>
      <c r="B14143" s="85">
        <v>14139</v>
      </c>
      <c r="C14143" s="85">
        <v>15873</v>
      </c>
      <c r="D14143" s="85">
        <v>14139</v>
      </c>
      <c r="E14143" s="86" t="s">
        <v>25707</v>
      </c>
      <c r="F14143" s="85" t="s">
        <v>32</v>
      </c>
      <c r="G14143" s="86" t="s">
        <v>93</v>
      </c>
      <c r="H14143" s="85" t="s">
        <v>1</v>
      </c>
      <c r="I14143" s="85">
        <v>1</v>
      </c>
      <c r="J14143" s="88">
        <v>1.2229291641499329</v>
      </c>
      <c r="K14143" s="146">
        <v>0.97651257786893308</v>
      </c>
      <c r="L14143" s="147">
        <v>4.8827146613389329E-9</v>
      </c>
      <c r="M14143" s="147">
        <v>0.56005410476541795</v>
      </c>
      <c r="N14143" s="87">
        <v>58.441216967103621</v>
      </c>
      <c r="O14143" s="88">
        <v>0.60459456917683541</v>
      </c>
      <c r="P14143" s="89">
        <v>10.345345298287677</v>
      </c>
    </row>
    <row r="14144" spans="1:16">
      <c r="A14144" s="75" t="s">
        <v>25708</v>
      </c>
      <c r="B14144" s="85">
        <v>14140</v>
      </c>
      <c r="C14144" s="85">
        <v>15874</v>
      </c>
      <c r="D14144" s="85">
        <v>14140</v>
      </c>
      <c r="E14144" s="86" t="s">
        <v>25707</v>
      </c>
      <c r="F14144" s="85" t="s">
        <v>31</v>
      </c>
      <c r="G14144" s="86" t="s">
        <v>93</v>
      </c>
      <c r="H14144" s="85" t="s">
        <v>1</v>
      </c>
      <c r="I14144" s="85">
        <v>1</v>
      </c>
      <c r="J14144" s="88">
        <v>0.98996897601912071</v>
      </c>
      <c r="K14144" s="146">
        <v>1.0235305263207848</v>
      </c>
      <c r="L14144" s="147">
        <v>4.3314531573515054E-9</v>
      </c>
      <c r="M14144" s="147">
        <v>0.54669841342209313</v>
      </c>
      <c r="N14144" s="87">
        <v>56.280986638158168</v>
      </c>
      <c r="O14144" s="88">
        <v>0.63414244000369668</v>
      </c>
      <c r="P14144" s="89">
        <v>11.267436444935242</v>
      </c>
    </row>
    <row r="14145" spans="1:16">
      <c r="A14145" s="75" t="s">
        <v>25709</v>
      </c>
      <c r="B14145" s="85">
        <v>14141</v>
      </c>
      <c r="C14145" s="85">
        <v>15875</v>
      </c>
      <c r="D14145" s="85">
        <v>14141</v>
      </c>
      <c r="E14145" s="86" t="s">
        <v>25707</v>
      </c>
      <c r="F14145" s="85" t="s">
        <v>38</v>
      </c>
      <c r="G14145" s="86" t="s">
        <v>93</v>
      </c>
      <c r="H14145" s="85" t="s">
        <v>1</v>
      </c>
      <c r="I14145" s="85">
        <v>1</v>
      </c>
      <c r="J14145" s="88">
        <v>0.99985761417499353</v>
      </c>
      <c r="K14145" s="146">
        <v>1.038906278912245</v>
      </c>
      <c r="L14145" s="147">
        <v>4.3800694578513998E-9</v>
      </c>
      <c r="M14145" s="147">
        <v>0.54664284650831751</v>
      </c>
      <c r="N14145" s="87">
        <v>56.333891520966318</v>
      </c>
      <c r="O14145" s="88">
        <v>0.64285251578294522</v>
      </c>
      <c r="P14145" s="89">
        <v>11.411470048073792</v>
      </c>
    </row>
    <row r="14146" spans="1:16">
      <c r="A14146" s="75" t="s">
        <v>25718</v>
      </c>
      <c r="B14146" s="85">
        <v>14142</v>
      </c>
      <c r="C14146" s="85">
        <v>15883</v>
      </c>
      <c r="D14146" s="85">
        <v>14142</v>
      </c>
      <c r="E14146" s="86" t="s">
        <v>25719</v>
      </c>
      <c r="F14146" s="85" t="s">
        <v>32</v>
      </c>
      <c r="G14146" s="86" t="s">
        <v>93</v>
      </c>
      <c r="H14146" s="85" t="s">
        <v>1</v>
      </c>
      <c r="I14146" s="85">
        <v>1</v>
      </c>
      <c r="J14146" s="88">
        <v>1.034962354938304</v>
      </c>
      <c r="K14146" s="146">
        <v>1.0796548785203421</v>
      </c>
      <c r="L14146" s="147">
        <v>4.5725887975949503E-9</v>
      </c>
      <c r="M14146" s="147">
        <v>0.55216677425706262</v>
      </c>
      <c r="N14146" s="87">
        <v>56.933942904630428</v>
      </c>
      <c r="O14146" s="88">
        <v>0.67462579001986622</v>
      </c>
      <c r="P14146" s="89">
        <v>11.849272254864314</v>
      </c>
    </row>
    <row r="14147" spans="1:16">
      <c r="A14147" s="75" t="s">
        <v>18359</v>
      </c>
      <c r="B14147" s="85">
        <v>14143</v>
      </c>
      <c r="C14147" s="85">
        <v>11948</v>
      </c>
      <c r="D14147" s="85">
        <v>14143</v>
      </c>
      <c r="E14147" s="86" t="s">
        <v>18360</v>
      </c>
      <c r="F14147" s="85" t="s">
        <v>55</v>
      </c>
      <c r="G14147" s="86" t="s">
        <v>18361</v>
      </c>
      <c r="H14147" s="85" t="s">
        <v>1</v>
      </c>
      <c r="I14147" s="85">
        <v>1</v>
      </c>
      <c r="J14147" s="88">
        <v>1.0034509497858211</v>
      </c>
      <c r="K14147" s="146">
        <v>1.1019803046961936</v>
      </c>
      <c r="L14147" s="147">
        <v>4.541563790993144E-9</v>
      </c>
      <c r="M14147" s="147">
        <v>0.55025039555122957</v>
      </c>
      <c r="N14147" s="87">
        <v>56.877981652980672</v>
      </c>
      <c r="O14147" s="88">
        <v>0.68081826367003051</v>
      </c>
      <c r="P14147" s="89">
        <v>11.969803496611107</v>
      </c>
    </row>
    <row r="14148" spans="1:16">
      <c r="A14148" s="75" t="s">
        <v>25691</v>
      </c>
      <c r="B14148" s="85">
        <v>14144</v>
      </c>
      <c r="C14148" s="85">
        <v>15864</v>
      </c>
      <c r="D14148" s="85">
        <v>14144</v>
      </c>
      <c r="E14148" s="86" t="s">
        <v>25692</v>
      </c>
      <c r="F14148" s="85" t="s">
        <v>32</v>
      </c>
      <c r="G14148" s="86" t="s">
        <v>18361</v>
      </c>
      <c r="H14148" s="85" t="s">
        <v>1</v>
      </c>
      <c r="I14148" s="85">
        <v>1</v>
      </c>
      <c r="J14148" s="88">
        <v>1.006108502920249</v>
      </c>
      <c r="K14148" s="146">
        <v>1.042963723911424</v>
      </c>
      <c r="L14148" s="147">
        <v>4.4291340373966064E-9</v>
      </c>
      <c r="M14148" s="147">
        <v>0.54943794786957634</v>
      </c>
      <c r="N14148" s="87">
        <v>56.719242291492797</v>
      </c>
      <c r="O14148" s="88">
        <v>0.64703646644216173</v>
      </c>
      <c r="P14148" s="89">
        <v>11.407706455542856</v>
      </c>
    </row>
    <row r="14149" spans="1:16">
      <c r="A14149" s="75" t="s">
        <v>25693</v>
      </c>
      <c r="B14149" s="85">
        <v>14145</v>
      </c>
      <c r="C14149" s="85">
        <v>15865</v>
      </c>
      <c r="D14149" s="85">
        <v>14145</v>
      </c>
      <c r="E14149" s="86" t="s">
        <v>25692</v>
      </c>
      <c r="F14149" s="85" t="s">
        <v>31</v>
      </c>
      <c r="G14149" s="86" t="s">
        <v>18361</v>
      </c>
      <c r="H14149" s="85" t="s">
        <v>1</v>
      </c>
      <c r="I14149" s="85">
        <v>1</v>
      </c>
      <c r="J14149" s="88">
        <v>1.006108502920249</v>
      </c>
      <c r="K14149" s="146">
        <v>1.042963723911424</v>
      </c>
      <c r="L14149" s="147">
        <v>4.429134037396608E-9</v>
      </c>
      <c r="M14149" s="147">
        <v>0.54943794786957645</v>
      </c>
      <c r="N14149" s="87">
        <v>56.719242291492812</v>
      </c>
      <c r="O14149" s="88">
        <v>0.64703646644216184</v>
      </c>
      <c r="P14149" s="89">
        <v>11.407706455542856</v>
      </c>
    </row>
    <row r="14150" spans="1:16">
      <c r="A14150" s="75" t="s">
        <v>25694</v>
      </c>
      <c r="B14150" s="85">
        <v>14146</v>
      </c>
      <c r="C14150" s="85">
        <v>15866</v>
      </c>
      <c r="D14150" s="85">
        <v>14146</v>
      </c>
      <c r="E14150" s="86" t="s">
        <v>25692</v>
      </c>
      <c r="F14150" s="85" t="s">
        <v>38</v>
      </c>
      <c r="G14150" s="86" t="s">
        <v>18361</v>
      </c>
      <c r="H14150" s="85" t="s">
        <v>1</v>
      </c>
      <c r="I14150" s="85">
        <v>1</v>
      </c>
      <c r="J14150" s="88">
        <v>1.0021384957938939</v>
      </c>
      <c r="K14150" s="146">
        <v>1.131126117826839</v>
      </c>
      <c r="L14150" s="147">
        <v>4.597088129154978E-9</v>
      </c>
      <c r="M14150" s="147">
        <v>0.55065162937387691</v>
      </c>
      <c r="N14150" s="87">
        <v>56.956376363498912</v>
      </c>
      <c r="O14150" s="88">
        <v>0.69750167596074941</v>
      </c>
      <c r="P14150" s="89">
        <v>12.246243888643004</v>
      </c>
    </row>
    <row r="14151" spans="1:16">
      <c r="A14151" s="75" t="s">
        <v>18362</v>
      </c>
      <c r="B14151" s="85">
        <v>14147</v>
      </c>
      <c r="C14151" s="85">
        <v>11949</v>
      </c>
      <c r="D14151" s="85">
        <v>14147</v>
      </c>
      <c r="E14151" s="86" t="s">
        <v>18363</v>
      </c>
      <c r="F14151" s="85" t="s">
        <v>232</v>
      </c>
      <c r="G14151" s="86" t="s">
        <v>18364</v>
      </c>
      <c r="H14151" s="85" t="s">
        <v>1</v>
      </c>
      <c r="I14151" s="85">
        <v>1</v>
      </c>
      <c r="J14151" s="88">
        <v>0.8538211073498122</v>
      </c>
      <c r="K14151" s="146">
        <v>0.92826138352251986</v>
      </c>
      <c r="L14151" s="147">
        <v>3.8444385561168546E-9</v>
      </c>
      <c r="M14151" s="147">
        <v>0.54438098270898561</v>
      </c>
      <c r="N14151" s="87">
        <v>55.234299149807804</v>
      </c>
      <c r="O14151" s="88">
        <v>0.59824679202975017</v>
      </c>
      <c r="P14151" s="89">
        <v>10.831074191910551</v>
      </c>
    </row>
    <row r="14152" spans="1:16">
      <c r="A14152" s="75" t="s">
        <v>18365</v>
      </c>
      <c r="B14152" s="85">
        <v>14148</v>
      </c>
      <c r="C14152" s="85">
        <v>11950</v>
      </c>
      <c r="D14152" s="85">
        <v>14148</v>
      </c>
      <c r="E14152" s="86" t="s">
        <v>18363</v>
      </c>
      <c r="F14152" s="85" t="s">
        <v>235</v>
      </c>
      <c r="G14152" s="86" t="s">
        <v>18364</v>
      </c>
      <c r="H14152" s="85" t="s">
        <v>1</v>
      </c>
      <c r="I14152" s="85">
        <v>1</v>
      </c>
      <c r="J14152" s="88">
        <v>0.99757887357289643</v>
      </c>
      <c r="K14152" s="146">
        <v>1.0982536109101091</v>
      </c>
      <c r="L14152" s="147">
        <v>4.5625084319618094E-9</v>
      </c>
      <c r="M14152" s="147">
        <v>0.55314813315313205</v>
      </c>
      <c r="N14152" s="87">
        <v>56.660828161680357</v>
      </c>
      <c r="O14152" s="88">
        <v>0.67506903676182084</v>
      </c>
      <c r="P14152" s="89">
        <v>11.914210551874163</v>
      </c>
    </row>
    <row r="14153" spans="1:16">
      <c r="A14153" s="75" t="s">
        <v>18366</v>
      </c>
      <c r="B14153" s="85">
        <v>14149</v>
      </c>
      <c r="C14153" s="85">
        <v>11951</v>
      </c>
      <c r="D14153" s="85">
        <v>14149</v>
      </c>
      <c r="E14153" s="86" t="s">
        <v>18363</v>
      </c>
      <c r="F14153" s="85" t="s">
        <v>38</v>
      </c>
      <c r="G14153" s="86" t="s">
        <v>18364</v>
      </c>
      <c r="H14153" s="85" t="s">
        <v>1</v>
      </c>
      <c r="I14153" s="85">
        <v>1</v>
      </c>
      <c r="J14153" s="88">
        <v>0.95891193365895933</v>
      </c>
      <c r="K14153" s="146">
        <v>1.0765511210988623</v>
      </c>
      <c r="L14153" s="147">
        <v>4.377640714179454E-9</v>
      </c>
      <c r="M14153" s="147">
        <v>0.54933211876124777</v>
      </c>
      <c r="N14153" s="87">
        <v>56.375507302319697</v>
      </c>
      <c r="O14153" s="88">
        <v>0.65766229572186785</v>
      </c>
      <c r="P14153" s="89">
        <v>11.665745058311996</v>
      </c>
    </row>
    <row r="14154" spans="1:16">
      <c r="A14154" s="75" t="s">
        <v>18367</v>
      </c>
      <c r="B14154" s="85">
        <v>14150</v>
      </c>
      <c r="C14154" s="85">
        <v>11952</v>
      </c>
      <c r="D14154" s="85">
        <v>14150</v>
      </c>
      <c r="E14154" s="86" t="s">
        <v>18363</v>
      </c>
      <c r="F14154" s="85" t="s">
        <v>238</v>
      </c>
      <c r="G14154" s="86" t="s">
        <v>18364</v>
      </c>
      <c r="H14154" s="85" t="s">
        <v>1</v>
      </c>
      <c r="I14154" s="85">
        <v>1</v>
      </c>
      <c r="J14154" s="88">
        <v>1.0093726537467551</v>
      </c>
      <c r="K14154" s="146">
        <v>1.0590574843491769</v>
      </c>
      <c r="L14154" s="147">
        <v>4.460530721000288E-9</v>
      </c>
      <c r="M14154" s="147">
        <v>0.55368017522987956</v>
      </c>
      <c r="N14154" s="87">
        <v>56.739521084054253</v>
      </c>
      <c r="O14154" s="88">
        <v>0.67113913416581372</v>
      </c>
      <c r="P14154" s="89">
        <v>11.828424374107499</v>
      </c>
    </row>
    <row r="14155" spans="1:16">
      <c r="A14155" s="75" t="s">
        <v>18368</v>
      </c>
      <c r="B14155" s="85">
        <v>14151</v>
      </c>
      <c r="C14155" s="85">
        <v>11953</v>
      </c>
      <c r="D14155" s="85">
        <v>14151</v>
      </c>
      <c r="E14155" s="86" t="s">
        <v>18363</v>
      </c>
      <c r="F14155" s="85" t="s">
        <v>240</v>
      </c>
      <c r="G14155" s="86" t="s">
        <v>18364</v>
      </c>
      <c r="H14155" s="85" t="s">
        <v>1</v>
      </c>
      <c r="I14155" s="85">
        <v>1</v>
      </c>
      <c r="J14155" s="88">
        <v>0.99672401840955571</v>
      </c>
      <c r="K14155" s="146">
        <v>1.0386353746981341</v>
      </c>
      <c r="L14155" s="147">
        <v>4.3989739291613188E-9</v>
      </c>
      <c r="M14155" s="147">
        <v>0.55249944827054054</v>
      </c>
      <c r="N14155" s="87">
        <v>56.389957650944567</v>
      </c>
      <c r="O14155" s="88">
        <v>0.65893870431425616</v>
      </c>
      <c r="P14155" s="89">
        <v>11.685391012227839</v>
      </c>
    </row>
    <row r="14156" spans="1:16">
      <c r="A14156" s="75" t="s">
        <v>18369</v>
      </c>
      <c r="B14156" s="85">
        <v>14152</v>
      </c>
      <c r="C14156" s="85">
        <v>11954</v>
      </c>
      <c r="D14156" s="85">
        <v>14152</v>
      </c>
      <c r="E14156" s="86" t="s">
        <v>18363</v>
      </c>
      <c r="F14156" s="85" t="s">
        <v>11</v>
      </c>
      <c r="G14156" s="86" t="s">
        <v>18364</v>
      </c>
      <c r="H14156" s="85" t="s">
        <v>1</v>
      </c>
      <c r="I14156" s="85">
        <v>1</v>
      </c>
      <c r="J14156" s="88">
        <v>0.99517932379403251</v>
      </c>
      <c r="K14156" s="146">
        <v>1.0288138649377612</v>
      </c>
      <c r="L14156" s="147">
        <v>4.3647026161565414E-9</v>
      </c>
      <c r="M14156" s="147">
        <v>0.54838490290409159</v>
      </c>
      <c r="N14156" s="87">
        <v>56.492291307680233</v>
      </c>
      <c r="O14156" s="88">
        <v>0.63687913102457172</v>
      </c>
      <c r="P14156" s="89">
        <v>11.273735164252168</v>
      </c>
    </row>
    <row r="14157" spans="1:16">
      <c r="A14157" s="75" t="s">
        <v>18370</v>
      </c>
      <c r="B14157" s="85">
        <v>14153</v>
      </c>
      <c r="C14157" s="85">
        <v>11955</v>
      </c>
      <c r="D14157" s="85">
        <v>14153</v>
      </c>
      <c r="E14157" s="86" t="s">
        <v>18363</v>
      </c>
      <c r="F14157" s="85" t="s">
        <v>243</v>
      </c>
      <c r="G14157" s="86" t="s">
        <v>18364</v>
      </c>
      <c r="H14157" s="85" t="s">
        <v>1</v>
      </c>
      <c r="I14157" s="85">
        <v>1</v>
      </c>
      <c r="J14157" s="88">
        <v>4.789180113362046</v>
      </c>
      <c r="K14157" s="146">
        <v>6.1830976328833342</v>
      </c>
      <c r="L14157" s="147">
        <v>2.3881186214795449E-8</v>
      </c>
      <c r="M14157" s="147">
        <v>0.578436613808477</v>
      </c>
      <c r="N14157" s="87">
        <v>103.9156169275707</v>
      </c>
      <c r="O14157" s="88">
        <v>4.2558590183731084</v>
      </c>
      <c r="P14157" s="89">
        <v>40.954951182548882</v>
      </c>
    </row>
    <row r="14158" spans="1:16">
      <c r="A14158" s="75" t="s">
        <v>25710</v>
      </c>
      <c r="B14158" s="85">
        <v>14154</v>
      </c>
      <c r="C14158" s="85">
        <v>15876</v>
      </c>
      <c r="D14158" s="85">
        <v>14154</v>
      </c>
      <c r="E14158" s="86" t="s">
        <v>25711</v>
      </c>
      <c r="F14158" s="85" t="s">
        <v>232</v>
      </c>
      <c r="G14158" s="86" t="s">
        <v>18364</v>
      </c>
      <c r="H14158" s="85" t="s">
        <v>1</v>
      </c>
      <c r="I14158" s="85">
        <v>1</v>
      </c>
      <c r="J14158" s="88">
        <v>0.75691157093907124</v>
      </c>
      <c r="K14158" s="146">
        <v>0.76414273235581853</v>
      </c>
      <c r="L14158" s="147">
        <v>3.241530831450076E-9</v>
      </c>
      <c r="M14158" s="147">
        <v>0.5359323015947024</v>
      </c>
      <c r="N14158" s="87">
        <v>54.018099965170357</v>
      </c>
      <c r="O14158" s="88">
        <v>0.5256314136472684</v>
      </c>
      <c r="P14158" s="89">
        <v>9.7306535029218644</v>
      </c>
    </row>
    <row r="14159" spans="1:16">
      <c r="A14159" s="75" t="s">
        <v>25712</v>
      </c>
      <c r="B14159" s="85">
        <v>14155</v>
      </c>
      <c r="C14159" s="85">
        <v>15877</v>
      </c>
      <c r="D14159" s="85">
        <v>14155</v>
      </c>
      <c r="E14159" s="86" t="s">
        <v>25711</v>
      </c>
      <c r="F14159" s="85" t="s">
        <v>235</v>
      </c>
      <c r="G14159" s="86" t="s">
        <v>18364</v>
      </c>
      <c r="H14159" s="85" t="s">
        <v>1</v>
      </c>
      <c r="I14159" s="85">
        <v>1</v>
      </c>
      <c r="J14159" s="88">
        <v>0.94708173444299992</v>
      </c>
      <c r="K14159" s="146">
        <v>0.9419016948465897</v>
      </c>
      <c r="L14159" s="147">
        <v>4.0808563606742993E-9</v>
      </c>
      <c r="M14159" s="147">
        <v>0.54597577934384922</v>
      </c>
      <c r="N14159" s="87">
        <v>55.748695094440457</v>
      </c>
      <c r="O14159" s="88">
        <v>0.61372958089928431</v>
      </c>
      <c r="P14159" s="89">
        <v>11.008860025505575</v>
      </c>
    </row>
    <row r="14160" spans="1:16">
      <c r="A14160" s="75" t="s">
        <v>25713</v>
      </c>
      <c r="B14160" s="85">
        <v>14156</v>
      </c>
      <c r="C14160" s="85">
        <v>15878</v>
      </c>
      <c r="D14160" s="85">
        <v>14156</v>
      </c>
      <c r="E14160" s="86" t="s">
        <v>25711</v>
      </c>
      <c r="F14160" s="85" t="s">
        <v>31</v>
      </c>
      <c r="G14160" s="86" t="s">
        <v>18364</v>
      </c>
      <c r="H14160" s="85" t="s">
        <v>1</v>
      </c>
      <c r="I14160" s="85">
        <v>1</v>
      </c>
      <c r="J14160" s="88">
        <v>0.96593620041203399</v>
      </c>
      <c r="K14160" s="146">
        <v>0.99126654715557938</v>
      </c>
      <c r="L14160" s="147">
        <v>4.2064996080796357E-9</v>
      </c>
      <c r="M14160" s="147">
        <v>0.54494467414587755</v>
      </c>
      <c r="N14160" s="87">
        <v>55.994357557414617</v>
      </c>
      <c r="O14160" s="88">
        <v>0.61201078952118748</v>
      </c>
      <c r="P14160" s="89">
        <v>10.92986536891067</v>
      </c>
    </row>
    <row r="14161" spans="1:16">
      <c r="A14161" s="75" t="s">
        <v>25714</v>
      </c>
      <c r="B14161" s="85">
        <v>14157</v>
      </c>
      <c r="C14161" s="85">
        <v>15879</v>
      </c>
      <c r="D14161" s="85">
        <v>14157</v>
      </c>
      <c r="E14161" s="86" t="s">
        <v>25711</v>
      </c>
      <c r="F14161" s="85" t="s">
        <v>238</v>
      </c>
      <c r="G14161" s="86" t="s">
        <v>18364</v>
      </c>
      <c r="H14161" s="85" t="s">
        <v>1</v>
      </c>
      <c r="I14161" s="85">
        <v>1</v>
      </c>
      <c r="J14161" s="88">
        <v>0.96895360087323334</v>
      </c>
      <c r="K14161" s="146">
        <v>0.99679488169263442</v>
      </c>
      <c r="L14161" s="147">
        <v>4.2411382512197208E-9</v>
      </c>
      <c r="M14161" s="147">
        <v>0.55006304164577546</v>
      </c>
      <c r="N14161" s="87">
        <v>56.170132670177857</v>
      </c>
      <c r="O14161" s="88">
        <v>0.63330584030182913</v>
      </c>
      <c r="P14161" s="89">
        <v>11.274779143223693</v>
      </c>
    </row>
    <row r="14162" spans="1:16">
      <c r="A14162" s="75" t="s">
        <v>25715</v>
      </c>
      <c r="B14162" s="85">
        <v>14158</v>
      </c>
      <c r="C14162" s="85">
        <v>15880</v>
      </c>
      <c r="D14162" s="85">
        <v>14158</v>
      </c>
      <c r="E14162" s="86" t="s">
        <v>25711</v>
      </c>
      <c r="F14162" s="85" t="s">
        <v>240</v>
      </c>
      <c r="G14162" s="86" t="s">
        <v>18364</v>
      </c>
      <c r="H14162" s="85" t="s">
        <v>1</v>
      </c>
      <c r="I14162" s="85">
        <v>1</v>
      </c>
      <c r="J14162" s="88">
        <v>0.96367345935217796</v>
      </c>
      <c r="K14162" s="146">
        <v>0.98906407127646989</v>
      </c>
      <c r="L14162" s="147">
        <v>4.2143009902404224E-9</v>
      </c>
      <c r="M14162" s="147">
        <v>0.54870515352014382</v>
      </c>
      <c r="N14162" s="87">
        <v>55.894664062520512</v>
      </c>
      <c r="O14162" s="88">
        <v>0.62854021035978302</v>
      </c>
      <c r="P14162" s="89">
        <v>11.245084318902688</v>
      </c>
    </row>
    <row r="14163" spans="1:16">
      <c r="A14163" s="75" t="s">
        <v>25716</v>
      </c>
      <c r="B14163" s="85">
        <v>14159</v>
      </c>
      <c r="C14163" s="85">
        <v>15881</v>
      </c>
      <c r="D14163" s="85">
        <v>14159</v>
      </c>
      <c r="E14163" s="86" t="s">
        <v>25711</v>
      </c>
      <c r="F14163" s="85" t="s">
        <v>38</v>
      </c>
      <c r="G14163" s="86" t="s">
        <v>18364</v>
      </c>
      <c r="H14163" s="85" t="s">
        <v>1</v>
      </c>
      <c r="I14163" s="85">
        <v>1</v>
      </c>
      <c r="J14163" s="88">
        <v>0.91920903042249014</v>
      </c>
      <c r="K14163" s="146">
        <v>1.0172157273590161</v>
      </c>
      <c r="L14163" s="147">
        <v>4.1551671378574363E-9</v>
      </c>
      <c r="M14163" s="147">
        <v>0.54539983878213361</v>
      </c>
      <c r="N14163" s="87">
        <v>55.838237757025681</v>
      </c>
      <c r="O14163" s="88">
        <v>0.62203315165562945</v>
      </c>
      <c r="P14163" s="89">
        <v>11.13991373370955</v>
      </c>
    </row>
    <row r="14164" spans="1:16">
      <c r="A14164" s="75" t="s">
        <v>25717</v>
      </c>
      <c r="B14164" s="85">
        <v>14160</v>
      </c>
      <c r="C14164" s="85">
        <v>15882</v>
      </c>
      <c r="D14164" s="85">
        <v>14160</v>
      </c>
      <c r="E14164" s="86" t="s">
        <v>25711</v>
      </c>
      <c r="F14164" s="85" t="s">
        <v>243</v>
      </c>
      <c r="G14164" s="86" t="s">
        <v>18364</v>
      </c>
      <c r="H14164" s="85" t="s">
        <v>1</v>
      </c>
      <c r="I14164" s="85">
        <v>1</v>
      </c>
      <c r="J14164" s="88">
        <v>0.92248536275704152</v>
      </c>
      <c r="K14164" s="146">
        <v>0.97036189676871654</v>
      </c>
      <c r="L14164" s="147">
        <v>4.0925789200954129E-9</v>
      </c>
      <c r="M14164" s="147">
        <v>0.54110492223423967</v>
      </c>
      <c r="N14164" s="87">
        <v>55.318875672522722</v>
      </c>
      <c r="O14164" s="88">
        <v>0.59146478645562595</v>
      </c>
      <c r="P14164" s="89">
        <v>10.691916263030825</v>
      </c>
    </row>
    <row r="14165" spans="1:16">
      <c r="A14165" s="75" t="s">
        <v>25721</v>
      </c>
      <c r="B14165" s="85">
        <v>14161</v>
      </c>
      <c r="C14165" s="85">
        <v>15885</v>
      </c>
      <c r="D14165" s="85">
        <v>14161</v>
      </c>
      <c r="E14165" s="86" t="s">
        <v>25722</v>
      </c>
      <c r="F14165" s="85" t="s">
        <v>232</v>
      </c>
      <c r="G14165" s="86" t="s">
        <v>18364</v>
      </c>
      <c r="H14165" s="85" t="s">
        <v>1</v>
      </c>
      <c r="I14165" s="85">
        <v>1</v>
      </c>
      <c r="J14165" s="88">
        <v>0.98515689405107765</v>
      </c>
      <c r="K14165" s="146">
        <v>1.1787656731085385</v>
      </c>
      <c r="L14165" s="147">
        <v>4.7360083272029093E-9</v>
      </c>
      <c r="M14165" s="147">
        <v>0.55368926076069935</v>
      </c>
      <c r="N14165" s="87">
        <v>56.700844949949413</v>
      </c>
      <c r="O14165" s="88">
        <v>0.68238768742269384</v>
      </c>
      <c r="P14165" s="89">
        <v>12.034876870442522</v>
      </c>
    </row>
    <row r="14166" spans="1:16">
      <c r="A14166" s="75" t="s">
        <v>25723</v>
      </c>
      <c r="B14166" s="85">
        <v>14162</v>
      </c>
      <c r="C14166" s="85">
        <v>15886</v>
      </c>
      <c r="D14166" s="85">
        <v>14162</v>
      </c>
      <c r="E14166" s="86" t="s">
        <v>25722</v>
      </c>
      <c r="F14166" s="85" t="s">
        <v>235</v>
      </c>
      <c r="G14166" s="86" t="s">
        <v>18364</v>
      </c>
      <c r="H14166" s="85" t="s">
        <v>1</v>
      </c>
      <c r="I14166" s="85">
        <v>1</v>
      </c>
      <c r="J14166" s="88">
        <v>0.98515689405107765</v>
      </c>
      <c r="K14166" s="146">
        <v>1.1787656731085385</v>
      </c>
      <c r="L14166" s="147">
        <v>4.7360083272029093E-9</v>
      </c>
      <c r="M14166" s="147">
        <v>0.55368926076069935</v>
      </c>
      <c r="N14166" s="87">
        <v>56.700844949949413</v>
      </c>
      <c r="O14166" s="88">
        <v>0.68238768742269384</v>
      </c>
      <c r="P14166" s="89">
        <v>12.034876870442522</v>
      </c>
    </row>
    <row r="14167" spans="1:16">
      <c r="A14167" s="75" t="s">
        <v>25724</v>
      </c>
      <c r="B14167" s="85">
        <v>14163</v>
      </c>
      <c r="C14167" s="85">
        <v>15887</v>
      </c>
      <c r="D14167" s="85">
        <v>14163</v>
      </c>
      <c r="E14167" s="86" t="s">
        <v>25722</v>
      </c>
      <c r="F14167" s="85" t="s">
        <v>238</v>
      </c>
      <c r="G14167" s="86" t="s">
        <v>18364</v>
      </c>
      <c r="H14167" s="85" t="s">
        <v>1</v>
      </c>
      <c r="I14167" s="85">
        <v>1</v>
      </c>
      <c r="J14167" s="88">
        <v>0.98515689405107765</v>
      </c>
      <c r="K14167" s="146">
        <v>1.1787656731085385</v>
      </c>
      <c r="L14167" s="147">
        <v>4.7360083272029093E-9</v>
      </c>
      <c r="M14167" s="147">
        <v>0.55368926076069935</v>
      </c>
      <c r="N14167" s="87">
        <v>56.700844949949413</v>
      </c>
      <c r="O14167" s="88">
        <v>0.68238768742269384</v>
      </c>
      <c r="P14167" s="89">
        <v>12.034876870442522</v>
      </c>
    </row>
    <row r="14168" spans="1:16">
      <c r="A14168" s="75" t="s">
        <v>25725</v>
      </c>
      <c r="B14168" s="85">
        <v>14164</v>
      </c>
      <c r="C14168" s="85">
        <v>15888</v>
      </c>
      <c r="D14168" s="85">
        <v>14164</v>
      </c>
      <c r="E14168" s="86" t="s">
        <v>25722</v>
      </c>
      <c r="F14168" s="85" t="s">
        <v>240</v>
      </c>
      <c r="G14168" s="86" t="s">
        <v>18364</v>
      </c>
      <c r="H14168" s="85" t="s">
        <v>1</v>
      </c>
      <c r="I14168" s="85">
        <v>1</v>
      </c>
      <c r="J14168" s="88">
        <v>0.98515689405107765</v>
      </c>
      <c r="K14168" s="146">
        <v>1.1787656731085385</v>
      </c>
      <c r="L14168" s="147">
        <v>4.7360083272029093E-9</v>
      </c>
      <c r="M14168" s="147">
        <v>0.55368926076069935</v>
      </c>
      <c r="N14168" s="87">
        <v>56.700844949949413</v>
      </c>
      <c r="O14168" s="88">
        <v>0.68238768742269384</v>
      </c>
      <c r="P14168" s="89">
        <v>12.034876870442522</v>
      </c>
    </row>
    <row r="14169" spans="1:16">
      <c r="A14169" s="75" t="s">
        <v>25726</v>
      </c>
      <c r="B14169" s="85">
        <v>14165</v>
      </c>
      <c r="C14169" s="85">
        <v>15889</v>
      </c>
      <c r="D14169" s="85">
        <v>14165</v>
      </c>
      <c r="E14169" s="86" t="s">
        <v>25722</v>
      </c>
      <c r="F14169" s="85" t="s">
        <v>243</v>
      </c>
      <c r="G14169" s="86" t="s">
        <v>18364</v>
      </c>
      <c r="H14169" s="85" t="s">
        <v>1</v>
      </c>
      <c r="I14169" s="85">
        <v>1</v>
      </c>
      <c r="J14169" s="88">
        <v>0.98515689405107765</v>
      </c>
      <c r="K14169" s="146">
        <v>1.1787656731085385</v>
      </c>
      <c r="L14169" s="147">
        <v>4.7360083272029093E-9</v>
      </c>
      <c r="M14169" s="147">
        <v>0.55368926076069935</v>
      </c>
      <c r="N14169" s="87">
        <v>56.700844949949413</v>
      </c>
      <c r="O14169" s="88">
        <v>0.68238768742269384</v>
      </c>
      <c r="P14169" s="89">
        <v>12.034876870442522</v>
      </c>
    </row>
    <row r="14170" spans="1:16">
      <c r="A14170" s="75" t="s">
        <v>25849</v>
      </c>
      <c r="B14170" s="85">
        <v>14166</v>
      </c>
      <c r="C14170" s="85">
        <v>16006</v>
      </c>
      <c r="D14170" s="85">
        <v>14166</v>
      </c>
      <c r="E14170" s="86" t="s">
        <v>25842</v>
      </c>
      <c r="F14170" s="85" t="s">
        <v>32</v>
      </c>
      <c r="G14170" s="86" t="s">
        <v>18364</v>
      </c>
      <c r="H14170" s="85" t="s">
        <v>1</v>
      </c>
      <c r="I14170" s="85">
        <v>1</v>
      </c>
      <c r="J14170" s="88">
        <v>1.218449224900179</v>
      </c>
      <c r="K14170" s="146">
        <v>0.97214335072532831</v>
      </c>
      <c r="L14170" s="147">
        <v>4.8640755555344263E-9</v>
      </c>
      <c r="M14170" s="147">
        <v>0.55952904160873995</v>
      </c>
      <c r="N14170" s="87">
        <v>58.381459371362197</v>
      </c>
      <c r="O14170" s="88">
        <v>0.60072731790428313</v>
      </c>
      <c r="P14170" s="89">
        <v>10.289693412476725</v>
      </c>
    </row>
    <row r="14171" spans="1:16">
      <c r="A14171" s="75" t="s">
        <v>28139</v>
      </c>
      <c r="B14171" s="85">
        <v>14167</v>
      </c>
      <c r="C14171" s="85">
        <v>17701</v>
      </c>
      <c r="D14171" s="85">
        <v>14167</v>
      </c>
      <c r="E14171" s="86" t="s">
        <v>28124</v>
      </c>
      <c r="F14171" s="85" t="s">
        <v>243</v>
      </c>
      <c r="G14171" s="86" t="s">
        <v>18364</v>
      </c>
      <c r="H14171" s="85" t="s">
        <v>1</v>
      </c>
      <c r="I14171" s="85">
        <v>1</v>
      </c>
      <c r="J14171" s="88">
        <v>12.43392036730007</v>
      </c>
      <c r="K14171" s="146">
        <v>16.461382403442098</v>
      </c>
      <c r="L14171" s="147">
        <v>6.288611861898627E-8</v>
      </c>
      <c r="M14171" s="147">
        <v>0.6446950920820621</v>
      </c>
      <c r="N14171" s="87">
        <v>199.80504483876919</v>
      </c>
      <c r="O14171" s="88">
        <v>11.499679912929221</v>
      </c>
      <c r="P14171" s="89">
        <v>57.554502301024378</v>
      </c>
    </row>
    <row r="14172" spans="1:16">
      <c r="A14172" s="75" t="s">
        <v>18371</v>
      </c>
      <c r="B14172" s="85">
        <v>14168</v>
      </c>
      <c r="C14172" s="85">
        <v>11956</v>
      </c>
      <c r="D14172" s="85">
        <v>14168</v>
      </c>
      <c r="E14172" s="86" t="s">
        <v>18372</v>
      </c>
      <c r="F14172" s="85" t="s">
        <v>55</v>
      </c>
      <c r="G14172" s="86" t="s">
        <v>18373</v>
      </c>
      <c r="H14172" s="85" t="s">
        <v>53</v>
      </c>
      <c r="I14172" s="85">
        <v>1</v>
      </c>
      <c r="J14172" s="88">
        <v>9.077132187643383E-2</v>
      </c>
      <c r="K14172" s="146">
        <v>0.1085490674815001</v>
      </c>
      <c r="L14172" s="147">
        <v>3.9707295942239731E-10</v>
      </c>
      <c r="M14172" s="147">
        <v>1.2128281278992979E-2</v>
      </c>
      <c r="N14172" s="87">
        <v>1.251616019820095</v>
      </c>
      <c r="O14172" s="88">
        <v>8.1188022449307451E-2</v>
      </c>
      <c r="P14172" s="89">
        <v>64.86655744545142</v>
      </c>
    </row>
    <row r="14173" spans="1:16">
      <c r="A14173" s="75" t="s">
        <v>25720</v>
      </c>
      <c r="B14173" s="85">
        <v>14169</v>
      </c>
      <c r="C14173" s="85">
        <v>15884</v>
      </c>
      <c r="D14173" s="85">
        <v>14169</v>
      </c>
      <c r="E14173" s="86" t="s">
        <v>18373</v>
      </c>
      <c r="F14173" s="85" t="s">
        <v>55</v>
      </c>
      <c r="G14173" s="86" t="s">
        <v>18373</v>
      </c>
      <c r="H14173" s="85" t="s">
        <v>53</v>
      </c>
      <c r="I14173" s="85">
        <v>1</v>
      </c>
      <c r="J14173" s="88">
        <v>9.0771321876433816E-2</v>
      </c>
      <c r="K14173" s="146">
        <v>0.1085490674815001</v>
      </c>
      <c r="L14173" s="147">
        <v>3.9707295942239721E-10</v>
      </c>
      <c r="M14173" s="147">
        <v>1.2128281278992971E-2</v>
      </c>
      <c r="N14173" s="87">
        <v>1.251616019820095</v>
      </c>
      <c r="O14173" s="88">
        <v>8.1188022449307437E-2</v>
      </c>
      <c r="P14173" s="89">
        <v>64.866557445451406</v>
      </c>
    </row>
    <row r="14174" spans="1:16">
      <c r="A14174" s="75" t="s">
        <v>18374</v>
      </c>
      <c r="B14174" s="85">
        <v>14170</v>
      </c>
      <c r="C14174" s="85">
        <v>11957</v>
      </c>
      <c r="D14174" s="85">
        <v>14170</v>
      </c>
      <c r="E14174" s="86" t="s">
        <v>18375</v>
      </c>
      <c r="F14174" s="85" t="s">
        <v>32</v>
      </c>
      <c r="G14174" s="86" t="s">
        <v>18376</v>
      </c>
      <c r="H14174" s="85" t="s">
        <v>1</v>
      </c>
      <c r="I14174" s="85">
        <v>1</v>
      </c>
      <c r="J14174" s="88">
        <v>0.87879648976840974</v>
      </c>
      <c r="K14174" s="146">
        <v>0.6840865102230409</v>
      </c>
      <c r="L14174" s="147">
        <v>3.587097689853046E-9</v>
      </c>
      <c r="M14174" s="147">
        <v>0.5046055792538704</v>
      </c>
      <c r="N14174" s="87">
        <v>52.318254294094238</v>
      </c>
      <c r="O14174" s="88">
        <v>0.30606692765641358</v>
      </c>
      <c r="P14174" s="89">
        <v>5.8500982455556212</v>
      </c>
    </row>
    <row r="14175" spans="1:16">
      <c r="A14175" s="75" t="s">
        <v>18377</v>
      </c>
      <c r="B14175" s="85">
        <v>14171</v>
      </c>
      <c r="C14175" s="85">
        <v>11958</v>
      </c>
      <c r="D14175" s="85">
        <v>14171</v>
      </c>
      <c r="E14175" s="86" t="s">
        <v>18375</v>
      </c>
      <c r="F14175" s="85" t="s">
        <v>31</v>
      </c>
      <c r="G14175" s="86" t="s">
        <v>18376</v>
      </c>
      <c r="H14175" s="85" t="s">
        <v>1</v>
      </c>
      <c r="I14175" s="85">
        <v>1</v>
      </c>
      <c r="J14175" s="88">
        <v>0.58001464740075426</v>
      </c>
      <c r="K14175" s="146">
        <v>0.52265735332333496</v>
      </c>
      <c r="L14175" s="147">
        <v>2.463047949215922E-9</v>
      </c>
      <c r="M14175" s="147">
        <v>0.49490254718364152</v>
      </c>
      <c r="N14175" s="87">
        <v>51.044096553181852</v>
      </c>
      <c r="O14175" s="88">
        <v>0.26085198807156962</v>
      </c>
      <c r="P14175" s="89">
        <v>5.1103262803327905</v>
      </c>
    </row>
    <row r="14176" spans="1:16">
      <c r="A14176" s="75" t="s">
        <v>18378</v>
      </c>
      <c r="B14176" s="85">
        <v>14172</v>
      </c>
      <c r="C14176" s="85">
        <v>11959</v>
      </c>
      <c r="D14176" s="85">
        <v>14172</v>
      </c>
      <c r="E14176" s="86" t="s">
        <v>18375</v>
      </c>
      <c r="F14176" s="85" t="s">
        <v>38</v>
      </c>
      <c r="G14176" s="86" t="s">
        <v>18376</v>
      </c>
      <c r="H14176" s="85" t="s">
        <v>1</v>
      </c>
      <c r="I14176" s="85">
        <v>1</v>
      </c>
      <c r="J14176" s="88">
        <v>0.54597540274591083</v>
      </c>
      <c r="K14176" s="146">
        <v>0.55972044144104083</v>
      </c>
      <c r="L14176" s="147">
        <v>2.4861245049252049E-9</v>
      </c>
      <c r="M14176" s="147">
        <v>0.49274242670430429</v>
      </c>
      <c r="N14176" s="87">
        <v>50.560980096684759</v>
      </c>
      <c r="O14176" s="88">
        <v>0.24700533033432359</v>
      </c>
      <c r="P14176" s="89">
        <v>4.8852955354502621</v>
      </c>
    </row>
    <row r="14177" spans="1:16">
      <c r="A14177" s="75" t="s">
        <v>18379</v>
      </c>
      <c r="B14177" s="85">
        <v>14173</v>
      </c>
      <c r="C14177" s="85">
        <v>11960</v>
      </c>
      <c r="D14177" s="85">
        <v>14173</v>
      </c>
      <c r="E14177" s="86" t="s">
        <v>18375</v>
      </c>
      <c r="F14177" s="85" t="s">
        <v>318</v>
      </c>
      <c r="G14177" s="86" t="s">
        <v>18376</v>
      </c>
      <c r="H14177" s="85" t="s">
        <v>1</v>
      </c>
      <c r="I14177" s="85">
        <v>1</v>
      </c>
      <c r="J14177" s="88">
        <v>0.51646582696657628</v>
      </c>
      <c r="K14177" s="146">
        <v>0.52134918233450378</v>
      </c>
      <c r="L14177" s="147">
        <v>2.2704492580281339E-9</v>
      </c>
      <c r="M14177" s="147">
        <v>0.50048850157809699</v>
      </c>
      <c r="N14177" s="87">
        <v>51.629737875761641</v>
      </c>
      <c r="O14177" s="88">
        <v>0.3187473704237016</v>
      </c>
      <c r="P14177" s="89">
        <v>6.1737166125211402</v>
      </c>
    </row>
    <row r="14178" spans="1:16">
      <c r="A14178" s="75" t="s">
        <v>25729</v>
      </c>
      <c r="B14178" s="85">
        <v>14174</v>
      </c>
      <c r="C14178" s="85">
        <v>15891</v>
      </c>
      <c r="D14178" s="85">
        <v>14174</v>
      </c>
      <c r="E14178" s="86" t="s">
        <v>25728</v>
      </c>
      <c r="F14178" s="85" t="s">
        <v>6128</v>
      </c>
      <c r="G14178" s="86" t="s">
        <v>18376</v>
      </c>
      <c r="H14178" s="85" t="s">
        <v>1</v>
      </c>
      <c r="I14178" s="85">
        <v>1</v>
      </c>
      <c r="J14178" s="88">
        <v>0.25112101236271572</v>
      </c>
      <c r="K14178" s="146">
        <v>0.25274380402931274</v>
      </c>
      <c r="L14178" s="147">
        <v>1.1152068028375729E-9</v>
      </c>
      <c r="M14178" s="147">
        <v>0.47250367871372778</v>
      </c>
      <c r="N14178" s="87">
        <v>47.935398062708011</v>
      </c>
      <c r="O14178" s="88">
        <v>8.9533815296164859E-2</v>
      </c>
      <c r="P14178" s="89">
        <v>1.8678016437672789</v>
      </c>
    </row>
    <row r="14179" spans="1:16">
      <c r="A14179" s="75" t="s">
        <v>25731</v>
      </c>
      <c r="B14179" s="85">
        <v>14175</v>
      </c>
      <c r="C14179" s="85">
        <v>15893</v>
      </c>
      <c r="D14179" s="85">
        <v>14175</v>
      </c>
      <c r="E14179" s="86" t="s">
        <v>25728</v>
      </c>
      <c r="F14179" s="85" t="s">
        <v>6139</v>
      </c>
      <c r="G14179" s="86" t="s">
        <v>18376</v>
      </c>
      <c r="H14179" s="85" t="s">
        <v>1</v>
      </c>
      <c r="I14179" s="85">
        <v>1</v>
      </c>
      <c r="J14179" s="88">
        <v>0.28929034732200071</v>
      </c>
      <c r="K14179" s="146">
        <v>0.21359637331328149</v>
      </c>
      <c r="L14179" s="147">
        <v>1.1156843741245141E-9</v>
      </c>
      <c r="M14179" s="147">
        <v>0.47638945280490358</v>
      </c>
      <c r="N14179" s="87">
        <v>48.49566878350759</v>
      </c>
      <c r="O14179" s="88">
        <v>0.12631880439975141</v>
      </c>
      <c r="P14179" s="89">
        <v>2.6047440435074463</v>
      </c>
    </row>
    <row r="14180" spans="1:16">
      <c r="A14180" s="75" t="s">
        <v>25733</v>
      </c>
      <c r="B14180" s="85">
        <v>14176</v>
      </c>
      <c r="C14180" s="85">
        <v>15895</v>
      </c>
      <c r="D14180" s="85">
        <v>14176</v>
      </c>
      <c r="E14180" s="86" t="s">
        <v>25728</v>
      </c>
      <c r="F14180" s="85" t="s">
        <v>232</v>
      </c>
      <c r="G14180" s="86" t="s">
        <v>18376</v>
      </c>
      <c r="H14180" s="85" t="s">
        <v>1</v>
      </c>
      <c r="I14180" s="85">
        <v>1</v>
      </c>
      <c r="J14180" s="88">
        <v>0.34368132698064041</v>
      </c>
      <c r="K14180" s="146">
        <v>0.32509773326665869</v>
      </c>
      <c r="L14180" s="147">
        <v>1.5050105142251161E-9</v>
      </c>
      <c r="M14180" s="147">
        <v>0.4801521665899311</v>
      </c>
      <c r="N14180" s="87">
        <v>48.714503531992683</v>
      </c>
      <c r="O14180" s="88">
        <v>0.14576943176563609</v>
      </c>
      <c r="P14180" s="89">
        <v>2.9923209967623645</v>
      </c>
    </row>
    <row r="14181" spans="1:16">
      <c r="A14181" s="75" t="s">
        <v>25735</v>
      </c>
      <c r="B14181" s="85">
        <v>14177</v>
      </c>
      <c r="C14181" s="85">
        <v>15897</v>
      </c>
      <c r="D14181" s="85">
        <v>14177</v>
      </c>
      <c r="E14181" s="86" t="s">
        <v>25728</v>
      </c>
      <c r="F14181" s="85" t="s">
        <v>758</v>
      </c>
      <c r="G14181" s="86" t="s">
        <v>18376</v>
      </c>
      <c r="H14181" s="85" t="s">
        <v>1</v>
      </c>
      <c r="I14181" s="85">
        <v>1</v>
      </c>
      <c r="J14181" s="88">
        <v>0.32447888383422369</v>
      </c>
      <c r="K14181" s="146">
        <v>0.25046759339347319</v>
      </c>
      <c r="L14181" s="147">
        <v>1.22666538833945E-9</v>
      </c>
      <c r="M14181" s="147">
        <v>0.48614188309612888</v>
      </c>
      <c r="N14181" s="87">
        <v>49.919702501410541</v>
      </c>
      <c r="O14181" s="88">
        <v>0.21555016860108819</v>
      </c>
      <c r="P14181" s="89">
        <v>4.3179377640521306</v>
      </c>
    </row>
    <row r="14182" spans="1:16">
      <c r="A14182" s="75" t="s">
        <v>25737</v>
      </c>
      <c r="B14182" s="85">
        <v>14178</v>
      </c>
      <c r="C14182" s="85">
        <v>15899</v>
      </c>
      <c r="D14182" s="85">
        <v>14178</v>
      </c>
      <c r="E14182" s="86" t="s">
        <v>25728</v>
      </c>
      <c r="F14182" s="85" t="s">
        <v>283</v>
      </c>
      <c r="G14182" s="86" t="s">
        <v>18376</v>
      </c>
      <c r="H14182" s="85" t="s">
        <v>1</v>
      </c>
      <c r="I14182" s="85">
        <v>1</v>
      </c>
      <c r="J14182" s="88">
        <v>0.35167498009148401</v>
      </c>
      <c r="K14182" s="146">
        <v>0.26659158006005512</v>
      </c>
      <c r="L14182" s="147">
        <v>1.348813705724053E-9</v>
      </c>
      <c r="M14182" s="147">
        <v>0.48099020081708022</v>
      </c>
      <c r="N14182" s="87">
        <v>49.226300343593799</v>
      </c>
      <c r="O14182" s="88">
        <v>0.17763159043948429</v>
      </c>
      <c r="P14182" s="89">
        <v>3.6084692369655373</v>
      </c>
    </row>
    <row r="14183" spans="1:16">
      <c r="A14183" s="75" t="s">
        <v>25739</v>
      </c>
      <c r="B14183" s="85">
        <v>14179</v>
      </c>
      <c r="C14183" s="85">
        <v>15901</v>
      </c>
      <c r="D14183" s="85">
        <v>14179</v>
      </c>
      <c r="E14183" s="86" t="s">
        <v>25728</v>
      </c>
      <c r="F14183" s="85" t="s">
        <v>235</v>
      </c>
      <c r="G14183" s="86" t="s">
        <v>18376</v>
      </c>
      <c r="H14183" s="85" t="s">
        <v>1</v>
      </c>
      <c r="I14183" s="85">
        <v>1</v>
      </c>
      <c r="J14183" s="88">
        <v>0.31135869560531632</v>
      </c>
      <c r="K14183" s="146">
        <v>0.30598496538409109</v>
      </c>
      <c r="L14183" s="147">
        <v>1.3689664844560771E-9</v>
      </c>
      <c r="M14183" s="147">
        <v>0.48027977163699132</v>
      </c>
      <c r="N14183" s="87">
        <v>48.734777070288388</v>
      </c>
      <c r="O14183" s="88">
        <v>0.15285713686928951</v>
      </c>
      <c r="P14183" s="89">
        <v>3.1365104358398774</v>
      </c>
    </row>
    <row r="14184" spans="1:16">
      <c r="A14184" s="75" t="s">
        <v>25741</v>
      </c>
      <c r="B14184" s="85">
        <v>14180</v>
      </c>
      <c r="C14184" s="85">
        <v>15903</v>
      </c>
      <c r="D14184" s="85">
        <v>14180</v>
      </c>
      <c r="E14184" s="86" t="s">
        <v>25728</v>
      </c>
      <c r="F14184" s="85" t="s">
        <v>429</v>
      </c>
      <c r="G14184" s="86" t="s">
        <v>18376</v>
      </c>
      <c r="H14184" s="85" t="s">
        <v>1</v>
      </c>
      <c r="I14184" s="85">
        <v>1</v>
      </c>
      <c r="J14184" s="88">
        <v>0.1875264962585193</v>
      </c>
      <c r="K14184" s="146">
        <v>0.1464337872606406</v>
      </c>
      <c r="L14184" s="147">
        <v>7.213954821356471E-10</v>
      </c>
      <c r="M14184" s="147">
        <v>0.4721718974192034</v>
      </c>
      <c r="N14184" s="87">
        <v>48.121777612356823</v>
      </c>
      <c r="O14184" s="88">
        <v>0.1179134152820288</v>
      </c>
      <c r="P14184" s="89">
        <v>2.4503129587580053</v>
      </c>
    </row>
    <row r="14185" spans="1:16">
      <c r="A14185" s="75" t="s">
        <v>25743</v>
      </c>
      <c r="B14185" s="85">
        <v>14181</v>
      </c>
      <c r="C14185" s="85">
        <v>15905</v>
      </c>
      <c r="D14185" s="85">
        <v>14181</v>
      </c>
      <c r="E14185" s="86" t="s">
        <v>25728</v>
      </c>
      <c r="F14185" s="85" t="s">
        <v>1185</v>
      </c>
      <c r="G14185" s="86" t="s">
        <v>18376</v>
      </c>
      <c r="H14185" s="85" t="s">
        <v>1</v>
      </c>
      <c r="I14185" s="85">
        <v>1</v>
      </c>
      <c r="J14185" s="88">
        <v>0.49548657922724099</v>
      </c>
      <c r="K14185" s="146">
        <v>0.42144012675015885</v>
      </c>
      <c r="L14185" s="147">
        <v>2.036732585605591E-9</v>
      </c>
      <c r="M14185" s="147">
        <v>0.49026614224759169</v>
      </c>
      <c r="N14185" s="87">
        <v>50.020995190686619</v>
      </c>
      <c r="O14185" s="88">
        <v>0.2146718432810574</v>
      </c>
      <c r="P14185" s="89">
        <v>4.2916347918049231</v>
      </c>
    </row>
    <row r="14186" spans="1:16">
      <c r="A14186" s="75" t="s">
        <v>25745</v>
      </c>
      <c r="B14186" s="85">
        <v>14182</v>
      </c>
      <c r="C14186" s="85">
        <v>15907</v>
      </c>
      <c r="D14186" s="85">
        <v>14182</v>
      </c>
      <c r="E14186" s="86" t="s">
        <v>25728</v>
      </c>
      <c r="F14186" s="85" t="s">
        <v>4370</v>
      </c>
      <c r="G14186" s="86" t="s">
        <v>18376</v>
      </c>
      <c r="H14186" s="85" t="s">
        <v>1</v>
      </c>
      <c r="I14186" s="85">
        <v>1</v>
      </c>
      <c r="J14186" s="88">
        <v>0.20489832553965659</v>
      </c>
      <c r="K14186" s="146">
        <v>0.16551004697376151</v>
      </c>
      <c r="L14186" s="147">
        <v>7.6418073579047303E-10</v>
      </c>
      <c r="M14186" s="147">
        <v>0.47699928885027959</v>
      </c>
      <c r="N14186" s="87">
        <v>48.652650533948503</v>
      </c>
      <c r="O14186" s="88">
        <v>0.14595869802142211</v>
      </c>
      <c r="P14186" s="89">
        <v>3.0000153418070425</v>
      </c>
    </row>
    <row r="14187" spans="1:16">
      <c r="A14187" s="75" t="s">
        <v>25747</v>
      </c>
      <c r="B14187" s="85">
        <v>14183</v>
      </c>
      <c r="C14187" s="85">
        <v>15909</v>
      </c>
      <c r="D14187" s="85">
        <v>14183</v>
      </c>
      <c r="E14187" s="86" t="s">
        <v>25728</v>
      </c>
      <c r="F14187" s="85" t="s">
        <v>2897</v>
      </c>
      <c r="G14187" s="86" t="s">
        <v>18376</v>
      </c>
      <c r="H14187" s="85" t="s">
        <v>1</v>
      </c>
      <c r="I14187" s="85">
        <v>1</v>
      </c>
      <c r="J14187" s="88">
        <v>0.53351690536272478</v>
      </c>
      <c r="K14187" s="146">
        <v>0.59531629845209855</v>
      </c>
      <c r="L14187" s="147">
        <v>2.0552985709194892E-9</v>
      </c>
      <c r="M14187" s="147">
        <v>0.4882421253269042</v>
      </c>
      <c r="N14187" s="87">
        <v>50.245649477730787</v>
      </c>
      <c r="O14187" s="88">
        <v>0.2235856514758541</v>
      </c>
      <c r="P14187" s="89">
        <v>4.4498509582396535</v>
      </c>
    </row>
    <row r="14188" spans="1:16">
      <c r="A14188" s="75" t="s">
        <v>25749</v>
      </c>
      <c r="B14188" s="85">
        <v>14184</v>
      </c>
      <c r="C14188" s="85">
        <v>15911</v>
      </c>
      <c r="D14188" s="85">
        <v>14184</v>
      </c>
      <c r="E14188" s="86" t="s">
        <v>25728</v>
      </c>
      <c r="F14188" s="85" t="s">
        <v>4883</v>
      </c>
      <c r="G14188" s="86" t="s">
        <v>18376</v>
      </c>
      <c r="H14188" s="85" t="s">
        <v>1</v>
      </c>
      <c r="I14188" s="85">
        <v>1</v>
      </c>
      <c r="J14188" s="88">
        <v>0.77133836721276261</v>
      </c>
      <c r="K14188" s="146">
        <v>0.56426439826624675</v>
      </c>
      <c r="L14188" s="147">
        <v>3.0873357024810932E-9</v>
      </c>
      <c r="M14188" s="147">
        <v>0.49116893044427978</v>
      </c>
      <c r="N14188" s="87">
        <v>50.402575595508303</v>
      </c>
      <c r="O14188" s="88">
        <v>0.18092242604731701</v>
      </c>
      <c r="P14188" s="89">
        <v>3.5895472386026275</v>
      </c>
    </row>
    <row r="14189" spans="1:16">
      <c r="A14189" s="75" t="s">
        <v>25751</v>
      </c>
      <c r="B14189" s="85">
        <v>14185</v>
      </c>
      <c r="C14189" s="85">
        <v>15913</v>
      </c>
      <c r="D14189" s="85">
        <v>14185</v>
      </c>
      <c r="E14189" s="86" t="s">
        <v>25728</v>
      </c>
      <c r="F14189" s="85" t="s">
        <v>6270</v>
      </c>
      <c r="G14189" s="86" t="s">
        <v>18376</v>
      </c>
      <c r="H14189" s="85" t="s">
        <v>1</v>
      </c>
      <c r="I14189" s="85">
        <v>1</v>
      </c>
      <c r="J14189" s="88">
        <v>0.25259336218489542</v>
      </c>
      <c r="K14189" s="146">
        <v>0.26565961587292797</v>
      </c>
      <c r="L14189" s="147">
        <v>1.1412042700916491E-9</v>
      </c>
      <c r="M14189" s="147">
        <v>0.47382634804265999</v>
      </c>
      <c r="N14189" s="87">
        <v>48.034817647871023</v>
      </c>
      <c r="O14189" s="88">
        <v>0.1023217122272196</v>
      </c>
      <c r="P14189" s="89">
        <v>2.1301571909215871</v>
      </c>
    </row>
    <row r="14190" spans="1:16">
      <c r="A14190" s="75" t="s">
        <v>25753</v>
      </c>
      <c r="B14190" s="85">
        <v>14186</v>
      </c>
      <c r="C14190" s="85">
        <v>15915</v>
      </c>
      <c r="D14190" s="85">
        <v>14186</v>
      </c>
      <c r="E14190" s="86" t="s">
        <v>25728</v>
      </c>
      <c r="F14190" s="85" t="s">
        <v>2700</v>
      </c>
      <c r="G14190" s="86" t="s">
        <v>18376</v>
      </c>
      <c r="H14190" s="85" t="s">
        <v>1</v>
      </c>
      <c r="I14190" s="85">
        <v>1</v>
      </c>
      <c r="J14190" s="88">
        <v>0.56706945256050378</v>
      </c>
      <c r="K14190" s="146">
        <v>0.38761432325923062</v>
      </c>
      <c r="L14190" s="147">
        <v>2.2068574544306151E-9</v>
      </c>
      <c r="M14190" s="147">
        <v>0.48297478811534122</v>
      </c>
      <c r="N14190" s="87">
        <v>49.467613945499018</v>
      </c>
      <c r="O14190" s="88">
        <v>0.1575231680561118</v>
      </c>
      <c r="P14190" s="89">
        <v>3.1843696409061306</v>
      </c>
    </row>
    <row r="14191" spans="1:16">
      <c r="A14191" s="75" t="s">
        <v>25755</v>
      </c>
      <c r="B14191" s="85">
        <v>14187</v>
      </c>
      <c r="C14191" s="85">
        <v>15917</v>
      </c>
      <c r="D14191" s="85">
        <v>14187</v>
      </c>
      <c r="E14191" s="86" t="s">
        <v>25728</v>
      </c>
      <c r="F14191" s="85" t="s">
        <v>6280</v>
      </c>
      <c r="G14191" s="86" t="s">
        <v>18376</v>
      </c>
      <c r="H14191" s="85" t="s">
        <v>1</v>
      </c>
      <c r="I14191" s="85">
        <v>1</v>
      </c>
      <c r="J14191" s="88">
        <v>1.427273981556306</v>
      </c>
      <c r="K14191" s="146">
        <v>0.87285396587476127</v>
      </c>
      <c r="L14191" s="147">
        <v>5.4315641651923179E-9</v>
      </c>
      <c r="M14191" s="147">
        <v>0.51438604779683872</v>
      </c>
      <c r="N14191" s="87">
        <v>53.539975516862967</v>
      </c>
      <c r="O14191" s="88">
        <v>0.30292435109401072</v>
      </c>
      <c r="P14191" s="89">
        <v>5.6579097799288602</v>
      </c>
    </row>
    <row r="14192" spans="1:16">
      <c r="A14192" s="75" t="s">
        <v>25757</v>
      </c>
      <c r="B14192" s="85">
        <v>14188</v>
      </c>
      <c r="C14192" s="85">
        <v>15919</v>
      </c>
      <c r="D14192" s="85">
        <v>14188</v>
      </c>
      <c r="E14192" s="86" t="s">
        <v>25728</v>
      </c>
      <c r="F14192" s="85" t="s">
        <v>3906</v>
      </c>
      <c r="G14192" s="86" t="s">
        <v>18376</v>
      </c>
      <c r="H14192" s="85" t="s">
        <v>1</v>
      </c>
      <c r="I14192" s="85">
        <v>1</v>
      </c>
      <c r="J14192" s="88">
        <v>0.61332122975082459</v>
      </c>
      <c r="K14192" s="146">
        <v>0.43026070193202015</v>
      </c>
      <c r="L14192" s="147">
        <v>2.2706149122684279E-9</v>
      </c>
      <c r="M14192" s="147">
        <v>0.50257893629434625</v>
      </c>
      <c r="N14192" s="87">
        <v>51.974503654855788</v>
      </c>
      <c r="O14192" s="88">
        <v>0.32055618106381839</v>
      </c>
      <c r="P14192" s="89">
        <v>6.1675659895189776</v>
      </c>
    </row>
    <row r="14193" spans="1:16">
      <c r="A14193" s="75" t="s">
        <v>25759</v>
      </c>
      <c r="B14193" s="85">
        <v>14189</v>
      </c>
      <c r="C14193" s="85">
        <v>15921</v>
      </c>
      <c r="D14193" s="85">
        <v>14189</v>
      </c>
      <c r="E14193" s="86" t="s">
        <v>25728</v>
      </c>
      <c r="F14193" s="85" t="s">
        <v>2981</v>
      </c>
      <c r="G14193" s="86" t="s">
        <v>18376</v>
      </c>
      <c r="H14193" s="85" t="s">
        <v>1</v>
      </c>
      <c r="I14193" s="85">
        <v>1</v>
      </c>
      <c r="J14193" s="88">
        <v>0.41621556663815362</v>
      </c>
      <c r="K14193" s="146">
        <v>0.31055219296097308</v>
      </c>
      <c r="L14193" s="147">
        <v>1.5485493521516849E-9</v>
      </c>
      <c r="M14193" s="147">
        <v>0.48766642725013137</v>
      </c>
      <c r="N14193" s="87">
        <v>50.050917508782653</v>
      </c>
      <c r="O14193" s="88">
        <v>0.2236764898203126</v>
      </c>
      <c r="P14193" s="89">
        <v>4.4689788110490305</v>
      </c>
    </row>
    <row r="14194" spans="1:16">
      <c r="A14194" s="75" t="s">
        <v>25761</v>
      </c>
      <c r="B14194" s="85">
        <v>14190</v>
      </c>
      <c r="C14194" s="85">
        <v>15923</v>
      </c>
      <c r="D14194" s="85">
        <v>14190</v>
      </c>
      <c r="E14194" s="86" t="s">
        <v>25728</v>
      </c>
      <c r="F14194" s="85" t="s">
        <v>6304</v>
      </c>
      <c r="G14194" s="86" t="s">
        <v>18376</v>
      </c>
      <c r="H14194" s="85" t="s">
        <v>1</v>
      </c>
      <c r="I14194" s="85">
        <v>1</v>
      </c>
      <c r="J14194" s="88">
        <v>0.69034624222122187</v>
      </c>
      <c r="K14194" s="146">
        <v>0.45264389647980408</v>
      </c>
      <c r="L14194" s="147">
        <v>2.5749362033921649E-9</v>
      </c>
      <c r="M14194" s="147">
        <v>0.49694748700381342</v>
      </c>
      <c r="N14194" s="87">
        <v>51.178553990453089</v>
      </c>
      <c r="O14194" s="88">
        <v>0.25500985772663182</v>
      </c>
      <c r="P14194" s="89">
        <v>4.9827483944583832</v>
      </c>
    </row>
    <row r="14195" spans="1:16">
      <c r="A14195" s="75" t="s">
        <v>25763</v>
      </c>
      <c r="B14195" s="85">
        <v>14191</v>
      </c>
      <c r="C14195" s="85">
        <v>15925</v>
      </c>
      <c r="D14195" s="85">
        <v>14191</v>
      </c>
      <c r="E14195" s="86" t="s">
        <v>25728</v>
      </c>
      <c r="F14195" s="85" t="s">
        <v>2124</v>
      </c>
      <c r="G14195" s="86" t="s">
        <v>18376</v>
      </c>
      <c r="H14195" s="85" t="s">
        <v>1</v>
      </c>
      <c r="I14195" s="85">
        <v>1</v>
      </c>
      <c r="J14195" s="88">
        <v>0.12022872989268051</v>
      </c>
      <c r="K14195" s="146">
        <v>0.10940540963932546</v>
      </c>
      <c r="L14195" s="147">
        <v>4.5381331811033211E-10</v>
      </c>
      <c r="M14195" s="147">
        <v>0.47203231384543221</v>
      </c>
      <c r="N14195" s="87">
        <v>47.971614450352213</v>
      </c>
      <c r="O14195" s="88">
        <v>0.11542720171222511</v>
      </c>
      <c r="P14195" s="89">
        <v>2.4061562871036046</v>
      </c>
    </row>
    <row r="14196" spans="1:16">
      <c r="A14196" s="75" t="s">
        <v>25765</v>
      </c>
      <c r="B14196" s="85">
        <v>14192</v>
      </c>
      <c r="C14196" s="85">
        <v>15927</v>
      </c>
      <c r="D14196" s="85">
        <v>14192</v>
      </c>
      <c r="E14196" s="86" t="s">
        <v>25728</v>
      </c>
      <c r="F14196" s="85" t="s">
        <v>4253</v>
      </c>
      <c r="G14196" s="86" t="s">
        <v>18376</v>
      </c>
      <c r="H14196" s="85" t="s">
        <v>1</v>
      </c>
      <c r="I14196" s="85">
        <v>1</v>
      </c>
      <c r="J14196" s="88">
        <v>0.1038992265787104</v>
      </c>
      <c r="K14196" s="146">
        <v>9.1164645342006384E-2</v>
      </c>
      <c r="L14196" s="147">
        <v>3.9078377349830109E-10</v>
      </c>
      <c r="M14196" s="147">
        <v>0.46963484515668819</v>
      </c>
      <c r="N14196" s="87">
        <v>47.617543240281947</v>
      </c>
      <c r="O14196" s="88">
        <v>9.5871915636997124E-2</v>
      </c>
      <c r="P14196" s="89">
        <v>2.0133738347906727</v>
      </c>
    </row>
    <row r="14197" spans="1:16">
      <c r="A14197" s="75" t="s">
        <v>25767</v>
      </c>
      <c r="B14197" s="85">
        <v>14193</v>
      </c>
      <c r="C14197" s="85">
        <v>15929</v>
      </c>
      <c r="D14197" s="85">
        <v>14193</v>
      </c>
      <c r="E14197" s="86" t="s">
        <v>25728</v>
      </c>
      <c r="F14197" s="85" t="s">
        <v>6323</v>
      </c>
      <c r="G14197" s="86" t="s">
        <v>18376</v>
      </c>
      <c r="H14197" s="85" t="s">
        <v>1</v>
      </c>
      <c r="I14197" s="85">
        <v>1</v>
      </c>
      <c r="J14197" s="88">
        <v>0.2234411559975879</v>
      </c>
      <c r="K14197" s="146">
        <v>0.22206902710297868</v>
      </c>
      <c r="L14197" s="147">
        <v>9.9827317860991099E-10</v>
      </c>
      <c r="M14197" s="147">
        <v>0.47098540468861938</v>
      </c>
      <c r="N14197" s="87">
        <v>47.792759345308127</v>
      </c>
      <c r="O14197" s="88">
        <v>8.261726068369156E-2</v>
      </c>
      <c r="P14197" s="89">
        <v>1.7286564286186625</v>
      </c>
    </row>
    <row r="14198" spans="1:16">
      <c r="A14198" s="75" t="s">
        <v>25769</v>
      </c>
      <c r="B14198" s="85">
        <v>14194</v>
      </c>
      <c r="C14198" s="85">
        <v>15931</v>
      </c>
      <c r="D14198" s="85">
        <v>14194</v>
      </c>
      <c r="E14198" s="86" t="s">
        <v>25728</v>
      </c>
      <c r="F14198" s="85" t="s">
        <v>4646</v>
      </c>
      <c r="G14198" s="86" t="s">
        <v>18376</v>
      </c>
      <c r="H14198" s="85" t="s">
        <v>1</v>
      </c>
      <c r="I14198" s="85">
        <v>1</v>
      </c>
      <c r="J14198" s="88">
        <v>0.30096959539836587</v>
      </c>
      <c r="K14198" s="146">
        <v>0.23873820105383195</v>
      </c>
      <c r="L14198" s="147">
        <v>1.197320271115881E-9</v>
      </c>
      <c r="M14198" s="147">
        <v>0.47475846844521957</v>
      </c>
      <c r="N14198" s="87">
        <v>48.471969613440393</v>
      </c>
      <c r="O14198" s="88">
        <v>0.12054628560849</v>
      </c>
      <c r="P14198" s="89">
        <v>2.4869277351392114</v>
      </c>
    </row>
    <row r="14199" spans="1:16">
      <c r="A14199" s="75" t="s">
        <v>25771</v>
      </c>
      <c r="B14199" s="85">
        <v>14195</v>
      </c>
      <c r="C14199" s="85">
        <v>15933</v>
      </c>
      <c r="D14199" s="85">
        <v>14195</v>
      </c>
      <c r="E14199" s="86" t="s">
        <v>25728</v>
      </c>
      <c r="F14199" s="85" t="s">
        <v>891</v>
      </c>
      <c r="G14199" s="86" t="s">
        <v>18376</v>
      </c>
      <c r="H14199" s="85" t="s">
        <v>1</v>
      </c>
      <c r="I14199" s="85">
        <v>1</v>
      </c>
      <c r="J14199" s="88">
        <v>0.54367154002564355</v>
      </c>
      <c r="K14199" s="146">
        <v>0.39838196712110358</v>
      </c>
      <c r="L14199" s="147">
        <v>2.0951276540281719E-9</v>
      </c>
      <c r="M14199" s="147">
        <v>0.48712066649800118</v>
      </c>
      <c r="N14199" s="87">
        <v>49.921348770009622</v>
      </c>
      <c r="O14199" s="88">
        <v>0.187542131136574</v>
      </c>
      <c r="P14199" s="89">
        <v>3.7567520861784174</v>
      </c>
    </row>
    <row r="14200" spans="1:16">
      <c r="A14200" s="75" t="s">
        <v>25773</v>
      </c>
      <c r="B14200" s="85">
        <v>14196</v>
      </c>
      <c r="C14200" s="85">
        <v>15935</v>
      </c>
      <c r="D14200" s="85">
        <v>14196</v>
      </c>
      <c r="E14200" s="86" t="s">
        <v>25728</v>
      </c>
      <c r="F14200" s="85" t="s">
        <v>5087</v>
      </c>
      <c r="G14200" s="86" t="s">
        <v>18376</v>
      </c>
      <c r="H14200" s="85" t="s">
        <v>1</v>
      </c>
      <c r="I14200" s="85">
        <v>1</v>
      </c>
      <c r="J14200" s="88">
        <v>0.2267014262506189</v>
      </c>
      <c r="K14200" s="146">
        <v>0.23971075344645792</v>
      </c>
      <c r="L14200" s="147">
        <v>1.046451835350242E-9</v>
      </c>
      <c r="M14200" s="147">
        <v>0.47274890348603188</v>
      </c>
      <c r="N14200" s="87">
        <v>47.906781157015523</v>
      </c>
      <c r="O14200" s="88">
        <v>9.8289508871297962E-2</v>
      </c>
      <c r="P14200" s="89">
        <v>2.0516825905950968</v>
      </c>
    </row>
    <row r="14201" spans="1:16">
      <c r="A14201" s="75" t="s">
        <v>25775</v>
      </c>
      <c r="B14201" s="85">
        <v>14197</v>
      </c>
      <c r="C14201" s="85">
        <v>15937</v>
      </c>
      <c r="D14201" s="85">
        <v>14197</v>
      </c>
      <c r="E14201" s="86" t="s">
        <v>25728</v>
      </c>
      <c r="F14201" s="85" t="s">
        <v>139</v>
      </c>
      <c r="G14201" s="86" t="s">
        <v>18376</v>
      </c>
      <c r="H14201" s="85" t="s">
        <v>1</v>
      </c>
      <c r="I14201" s="85">
        <v>1</v>
      </c>
      <c r="J14201" s="88">
        <v>0.45147599964688923</v>
      </c>
      <c r="K14201" s="146">
        <v>0.35045567464681066</v>
      </c>
      <c r="L14201" s="147">
        <v>1.7050805603447189E-9</v>
      </c>
      <c r="M14201" s="147">
        <v>0.49276945686845142</v>
      </c>
      <c r="N14201" s="87">
        <v>50.833642955180771</v>
      </c>
      <c r="O14201" s="88">
        <v>0.26108995271100371</v>
      </c>
      <c r="P14201" s="89">
        <v>5.1361645070608581</v>
      </c>
    </row>
    <row r="14202" spans="1:16">
      <c r="A14202" s="75" t="s">
        <v>25777</v>
      </c>
      <c r="B14202" s="85">
        <v>14198</v>
      </c>
      <c r="C14202" s="85">
        <v>15939</v>
      </c>
      <c r="D14202" s="85">
        <v>14198</v>
      </c>
      <c r="E14202" s="86" t="s">
        <v>25728</v>
      </c>
      <c r="F14202" s="85" t="s">
        <v>6372</v>
      </c>
      <c r="G14202" s="86" t="s">
        <v>18376</v>
      </c>
      <c r="H14202" s="85" t="s">
        <v>1</v>
      </c>
      <c r="I14202" s="85">
        <v>1</v>
      </c>
      <c r="J14202" s="88">
        <v>1.9665461070018</v>
      </c>
      <c r="K14202" s="146">
        <v>1.2741567097544233</v>
      </c>
      <c r="L14202" s="147">
        <v>7.5668497831950989E-9</v>
      </c>
      <c r="M14202" s="147">
        <v>0.54271863795480302</v>
      </c>
      <c r="N14202" s="87">
        <v>57.020158241693757</v>
      </c>
      <c r="O14202" s="88">
        <v>0.47352121006381248</v>
      </c>
      <c r="P14202" s="89">
        <v>8.3044527525980918</v>
      </c>
    </row>
    <row r="14203" spans="1:16">
      <c r="A14203" s="75" t="s">
        <v>25780</v>
      </c>
      <c r="B14203" s="85">
        <v>14199</v>
      </c>
      <c r="C14203" s="85">
        <v>15941</v>
      </c>
      <c r="D14203" s="85">
        <v>14199</v>
      </c>
      <c r="E14203" s="86" t="s">
        <v>25779</v>
      </c>
      <c r="F14203" s="85" t="s">
        <v>6128</v>
      </c>
      <c r="G14203" s="86" t="s">
        <v>18376</v>
      </c>
      <c r="H14203" s="85" t="s">
        <v>1</v>
      </c>
      <c r="I14203" s="85">
        <v>1</v>
      </c>
      <c r="J14203" s="88">
        <v>0.28148174454438801</v>
      </c>
      <c r="K14203" s="146">
        <v>0.32338202879083927</v>
      </c>
      <c r="L14203" s="147">
        <v>1.323287110176392E-9</v>
      </c>
      <c r="M14203" s="147">
        <v>0.47524835214769329</v>
      </c>
      <c r="N14203" s="87">
        <v>48.325023807767153</v>
      </c>
      <c r="O14203" s="88">
        <v>0.1174585479221672</v>
      </c>
      <c r="P14203" s="89">
        <v>2.4305947243690422</v>
      </c>
    </row>
    <row r="14204" spans="1:16">
      <c r="A14204" s="75" t="s">
        <v>25782</v>
      </c>
      <c r="B14204" s="85">
        <v>14200</v>
      </c>
      <c r="C14204" s="85">
        <v>15943</v>
      </c>
      <c r="D14204" s="85">
        <v>14200</v>
      </c>
      <c r="E14204" s="86" t="s">
        <v>25779</v>
      </c>
      <c r="F14204" s="85" t="s">
        <v>6139</v>
      </c>
      <c r="G14204" s="86" t="s">
        <v>18376</v>
      </c>
      <c r="H14204" s="85" t="s">
        <v>1</v>
      </c>
      <c r="I14204" s="85">
        <v>1</v>
      </c>
      <c r="J14204" s="88">
        <v>0.313250295957127</v>
      </c>
      <c r="K14204" s="146">
        <v>0.27117030006544107</v>
      </c>
      <c r="L14204" s="147">
        <v>1.293611497986159E-9</v>
      </c>
      <c r="M14204" s="147">
        <v>0.478265088376713</v>
      </c>
      <c r="N14204" s="87">
        <v>48.79689119247</v>
      </c>
      <c r="O14204" s="88">
        <v>0.1485061677744563</v>
      </c>
      <c r="P14204" s="89">
        <v>3.0433530527324404</v>
      </c>
    </row>
    <row r="14205" spans="1:16">
      <c r="A14205" s="75" t="s">
        <v>25784</v>
      </c>
      <c r="B14205" s="85">
        <v>14201</v>
      </c>
      <c r="C14205" s="85">
        <v>15945</v>
      </c>
      <c r="D14205" s="85">
        <v>14201</v>
      </c>
      <c r="E14205" s="86" t="s">
        <v>25779</v>
      </c>
      <c r="F14205" s="85" t="s">
        <v>232</v>
      </c>
      <c r="G14205" s="86" t="s">
        <v>18376</v>
      </c>
      <c r="H14205" s="85" t="s">
        <v>1</v>
      </c>
      <c r="I14205" s="85">
        <v>1</v>
      </c>
      <c r="J14205" s="88">
        <v>0.3740275967099973</v>
      </c>
      <c r="K14205" s="146">
        <v>0.3957229155548706</v>
      </c>
      <c r="L14205" s="147">
        <v>1.7130276954438169E-9</v>
      </c>
      <c r="M14205" s="147">
        <v>0.48289610931513022</v>
      </c>
      <c r="N14205" s="87">
        <v>49.104043530867322</v>
      </c>
      <c r="O14205" s="88">
        <v>0.17369032987285829</v>
      </c>
      <c r="P14205" s="89">
        <v>3.5371899620379472</v>
      </c>
    </row>
    <row r="14206" spans="1:16">
      <c r="A14206" s="75" t="s">
        <v>25786</v>
      </c>
      <c r="B14206" s="85">
        <v>14202</v>
      </c>
      <c r="C14206" s="85">
        <v>15947</v>
      </c>
      <c r="D14206" s="85">
        <v>14202</v>
      </c>
      <c r="E14206" s="86" t="s">
        <v>25779</v>
      </c>
      <c r="F14206" s="85" t="s">
        <v>758</v>
      </c>
      <c r="G14206" s="86" t="s">
        <v>18376</v>
      </c>
      <c r="H14206" s="85" t="s">
        <v>1</v>
      </c>
      <c r="I14206" s="85">
        <v>1</v>
      </c>
      <c r="J14206" s="88">
        <v>0.35482611054245028</v>
      </c>
      <c r="K14206" s="146">
        <v>0.32109389186830023</v>
      </c>
      <c r="L14206" s="147">
        <v>1.4346915319125029E-9</v>
      </c>
      <c r="M14206" s="147">
        <v>0.48888557937106403</v>
      </c>
      <c r="N14206" s="87">
        <v>50.309206875938379</v>
      </c>
      <c r="O14206" s="88">
        <v>0.2434686154754912</v>
      </c>
      <c r="P14206" s="89">
        <v>4.83944451908933</v>
      </c>
    </row>
    <row r="14207" spans="1:16">
      <c r="A14207" s="75" t="s">
        <v>25788</v>
      </c>
      <c r="B14207" s="85">
        <v>14203</v>
      </c>
      <c r="C14207" s="85">
        <v>15949</v>
      </c>
      <c r="D14207" s="85">
        <v>14203</v>
      </c>
      <c r="E14207" s="86" t="s">
        <v>25779</v>
      </c>
      <c r="F14207" s="85" t="s">
        <v>283</v>
      </c>
      <c r="G14207" s="86" t="s">
        <v>18376</v>
      </c>
      <c r="H14207" s="85" t="s">
        <v>1</v>
      </c>
      <c r="I14207" s="85">
        <v>1</v>
      </c>
      <c r="J14207" s="88">
        <v>0.38202396624208768</v>
      </c>
      <c r="K14207" s="146">
        <v>0.33722188123606811</v>
      </c>
      <c r="L14207" s="147">
        <v>1.5568486494265339E-9</v>
      </c>
      <c r="M14207" s="147">
        <v>0.48373430344213769</v>
      </c>
      <c r="N14207" s="87">
        <v>49.615845148769679</v>
      </c>
      <c r="O14207" s="88">
        <v>0.205552340446784</v>
      </c>
      <c r="P14207" s="89">
        <v>4.1428769343835521</v>
      </c>
    </row>
    <row r="14208" spans="1:16">
      <c r="A14208" s="75" t="s">
        <v>25790</v>
      </c>
      <c r="B14208" s="85">
        <v>14204</v>
      </c>
      <c r="C14208" s="85">
        <v>15951</v>
      </c>
      <c r="D14208" s="85">
        <v>14204</v>
      </c>
      <c r="E14208" s="86" t="s">
        <v>25779</v>
      </c>
      <c r="F14208" s="85" t="s">
        <v>235</v>
      </c>
      <c r="G14208" s="86" t="s">
        <v>18376</v>
      </c>
      <c r="H14208" s="85" t="s">
        <v>1</v>
      </c>
      <c r="I14208" s="85">
        <v>1</v>
      </c>
      <c r="J14208" s="88">
        <v>0.34171449625327183</v>
      </c>
      <c r="K14208" s="146">
        <v>0.37661622632304076</v>
      </c>
      <c r="L14208" s="147">
        <v>1.57702434852634E-9</v>
      </c>
      <c r="M14208" s="147">
        <v>0.48302407775583522</v>
      </c>
      <c r="N14208" s="87">
        <v>49.124360367158673</v>
      </c>
      <c r="O14208" s="88">
        <v>0.18077962393293509</v>
      </c>
      <c r="P14208" s="89">
        <v>3.6800402607133487</v>
      </c>
    </row>
    <row r="14209" spans="1:16">
      <c r="A14209" s="75" t="s">
        <v>25792</v>
      </c>
      <c r="B14209" s="85">
        <v>14205</v>
      </c>
      <c r="C14209" s="85">
        <v>15953</v>
      </c>
      <c r="D14209" s="85">
        <v>14205</v>
      </c>
      <c r="E14209" s="86" t="s">
        <v>25779</v>
      </c>
      <c r="F14209" s="85" t="s">
        <v>429</v>
      </c>
      <c r="G14209" s="86" t="s">
        <v>18376</v>
      </c>
      <c r="H14209" s="85" t="s">
        <v>1</v>
      </c>
      <c r="I14209" s="85">
        <v>1</v>
      </c>
      <c r="J14209" s="88">
        <v>0.21148738231888781</v>
      </c>
      <c r="K14209" s="146">
        <v>0.20402097614174022</v>
      </c>
      <c r="L14209" s="147">
        <v>8.9934674483781726E-10</v>
      </c>
      <c r="M14209" s="147">
        <v>0.47404767341409132</v>
      </c>
      <c r="N14209" s="87">
        <v>48.42302646238209</v>
      </c>
      <c r="O14209" s="88">
        <v>0.14010249007889961</v>
      </c>
      <c r="P14209" s="89">
        <v>2.8933030484523643</v>
      </c>
    </row>
    <row r="14210" spans="1:16">
      <c r="A14210" s="75" t="s">
        <v>25794</v>
      </c>
      <c r="B14210" s="85">
        <v>14206</v>
      </c>
      <c r="C14210" s="85">
        <v>15955</v>
      </c>
      <c r="D14210" s="85">
        <v>14206</v>
      </c>
      <c r="E14210" s="86" t="s">
        <v>25779</v>
      </c>
      <c r="F14210" s="85" t="s">
        <v>6208</v>
      </c>
      <c r="G14210" s="86" t="s">
        <v>18376</v>
      </c>
      <c r="H14210" s="85" t="s">
        <v>1</v>
      </c>
      <c r="I14210" s="85">
        <v>1</v>
      </c>
      <c r="J14210" s="88">
        <v>1.0913471667517809</v>
      </c>
      <c r="K14210" s="146">
        <v>0.7176998508964828</v>
      </c>
      <c r="L14210" s="147">
        <v>4.206102707461219E-9</v>
      </c>
      <c r="M14210" s="147">
        <v>0.50759872109620952</v>
      </c>
      <c r="N14210" s="87">
        <v>52.694181844404852</v>
      </c>
      <c r="O14210" s="88">
        <v>0.30116875792153491</v>
      </c>
      <c r="P14210" s="89">
        <v>5.7154081794233882</v>
      </c>
    </row>
    <row r="14211" spans="1:16">
      <c r="A14211" s="75" t="s">
        <v>25796</v>
      </c>
      <c r="B14211" s="85">
        <v>14207</v>
      </c>
      <c r="C14211" s="85">
        <v>15957</v>
      </c>
      <c r="D14211" s="85">
        <v>14207</v>
      </c>
      <c r="E14211" s="86" t="s">
        <v>25779</v>
      </c>
      <c r="F14211" s="85" t="s">
        <v>1185</v>
      </c>
      <c r="G14211" s="86" t="s">
        <v>18376</v>
      </c>
      <c r="H14211" s="85" t="s">
        <v>1</v>
      </c>
      <c r="I14211" s="85">
        <v>1</v>
      </c>
      <c r="J14211" s="88">
        <v>0.51795486639466837</v>
      </c>
      <c r="K14211" s="146">
        <v>0.47815858020300883</v>
      </c>
      <c r="L14211" s="147">
        <v>2.2108833955791212E-9</v>
      </c>
      <c r="M14211" s="147">
        <v>0.49194491911872562</v>
      </c>
      <c r="N14211" s="87">
        <v>50.302069719267358</v>
      </c>
      <c r="O14211" s="88">
        <v>0.23567554554371639</v>
      </c>
      <c r="P14211" s="89">
        <v>4.6852057352511851</v>
      </c>
    </row>
    <row r="14212" spans="1:16">
      <c r="A14212" s="75" t="s">
        <v>25798</v>
      </c>
      <c r="B14212" s="85">
        <v>14208</v>
      </c>
      <c r="C14212" s="85">
        <v>15959</v>
      </c>
      <c r="D14212" s="85">
        <v>14208</v>
      </c>
      <c r="E14212" s="86" t="s">
        <v>25779</v>
      </c>
      <c r="F14212" s="85" t="s">
        <v>4370</v>
      </c>
      <c r="G14212" s="86" t="s">
        <v>18376</v>
      </c>
      <c r="H14212" s="85" t="s">
        <v>1</v>
      </c>
      <c r="I14212" s="85">
        <v>1</v>
      </c>
      <c r="J14212" s="88">
        <v>0.23526413216919631</v>
      </c>
      <c r="K14212" s="146">
        <v>0.23865853583428337</v>
      </c>
      <c r="L14212" s="147">
        <v>9.7258273273940519E-10</v>
      </c>
      <c r="M14212" s="147">
        <v>0.47974493140867958</v>
      </c>
      <c r="N14212" s="87">
        <v>49.042409531589023</v>
      </c>
      <c r="O14212" s="88">
        <v>0.17389181863424891</v>
      </c>
      <c r="P14212" s="89">
        <v>3.545743781659878</v>
      </c>
    </row>
    <row r="14213" spans="1:16">
      <c r="A14213" s="75" t="s">
        <v>25800</v>
      </c>
      <c r="B14213" s="85">
        <v>14209</v>
      </c>
      <c r="C14213" s="85">
        <v>15961</v>
      </c>
      <c r="D14213" s="85">
        <v>14209</v>
      </c>
      <c r="E14213" s="86" t="s">
        <v>25779</v>
      </c>
      <c r="F14213" s="85" t="s">
        <v>2897</v>
      </c>
      <c r="G14213" s="86" t="s">
        <v>18376</v>
      </c>
      <c r="H14213" s="85" t="s">
        <v>1</v>
      </c>
      <c r="I14213" s="85">
        <v>1</v>
      </c>
      <c r="J14213" s="88">
        <v>0.56386135640712909</v>
      </c>
      <c r="K14213" s="146">
        <v>0.66592604213752171</v>
      </c>
      <c r="L14213" s="147">
        <v>2.2633134585230171E-9</v>
      </c>
      <c r="M14213" s="147">
        <v>0.49098514526833781</v>
      </c>
      <c r="N14213" s="87">
        <v>50.635083840236398</v>
      </c>
      <c r="O14213" s="88">
        <v>0.25149881014894682</v>
      </c>
      <c r="P14213" s="89">
        <v>4.966888391899869</v>
      </c>
    </row>
    <row r="14214" spans="1:16">
      <c r="A14214" s="75" t="s">
        <v>25802</v>
      </c>
      <c r="B14214" s="85">
        <v>14210</v>
      </c>
      <c r="C14214" s="85">
        <v>15963</v>
      </c>
      <c r="D14214" s="85">
        <v>14210</v>
      </c>
      <c r="E14214" s="86" t="s">
        <v>25779</v>
      </c>
      <c r="F14214" s="85" t="s">
        <v>6252</v>
      </c>
      <c r="G14214" s="86" t="s">
        <v>18376</v>
      </c>
      <c r="H14214" s="85" t="s">
        <v>1</v>
      </c>
      <c r="I14214" s="85">
        <v>1</v>
      </c>
      <c r="J14214" s="88">
        <v>0.64380789428844321</v>
      </c>
      <c r="K14214" s="146">
        <v>0.51954346815352848</v>
      </c>
      <c r="L14214" s="147">
        <v>2.5723566711450879E-9</v>
      </c>
      <c r="M14214" s="147">
        <v>0.49942650133936911</v>
      </c>
      <c r="N14214" s="87">
        <v>51.537263325384103</v>
      </c>
      <c r="O14214" s="88">
        <v>0.29095491544020208</v>
      </c>
      <c r="P14214" s="89">
        <v>5.645525133983889</v>
      </c>
    </row>
    <row r="14215" spans="1:16">
      <c r="A14215" s="75" t="s">
        <v>25804</v>
      </c>
      <c r="B14215" s="85">
        <v>14211</v>
      </c>
      <c r="C14215" s="85">
        <v>15965</v>
      </c>
      <c r="D14215" s="85">
        <v>14211</v>
      </c>
      <c r="E14215" s="86" t="s">
        <v>25779</v>
      </c>
      <c r="F14215" s="85" t="s">
        <v>4883</v>
      </c>
      <c r="G14215" s="86" t="s">
        <v>18376</v>
      </c>
      <c r="H14215" s="85" t="s">
        <v>1</v>
      </c>
      <c r="I14215" s="85">
        <v>1</v>
      </c>
      <c r="J14215" s="88">
        <v>0.80168105061769313</v>
      </c>
      <c r="K14215" s="146">
        <v>0.63489471314731538</v>
      </c>
      <c r="L14215" s="147">
        <v>3.2953433628582151E-9</v>
      </c>
      <c r="M14215" s="147">
        <v>0.49391379373220767</v>
      </c>
      <c r="N14215" s="87">
        <v>50.792217456414953</v>
      </c>
      <c r="O14215" s="88">
        <v>0.20885131027630849</v>
      </c>
      <c r="P14215" s="89">
        <v>4.1118762033873564</v>
      </c>
    </row>
    <row r="14216" spans="1:16">
      <c r="A14216" s="75" t="s">
        <v>25806</v>
      </c>
      <c r="B14216" s="85">
        <v>14212</v>
      </c>
      <c r="C14216" s="85">
        <v>15967</v>
      </c>
      <c r="D14216" s="85">
        <v>14212</v>
      </c>
      <c r="E14216" s="86" t="s">
        <v>25779</v>
      </c>
      <c r="F14216" s="85" t="s">
        <v>6270</v>
      </c>
      <c r="G14216" s="86" t="s">
        <v>18376</v>
      </c>
      <c r="H14216" s="85" t="s">
        <v>1</v>
      </c>
      <c r="I14216" s="85">
        <v>1</v>
      </c>
      <c r="J14216" s="88">
        <v>0.28294668365126208</v>
      </c>
      <c r="K14216" s="146">
        <v>0.33628692140924538</v>
      </c>
      <c r="L14216" s="147">
        <v>1.3492510703570869E-9</v>
      </c>
      <c r="M14216" s="147">
        <v>0.47657040642180432</v>
      </c>
      <c r="N14216" s="87">
        <v>48.424379739025021</v>
      </c>
      <c r="O14216" s="88">
        <v>0.13024284216067439</v>
      </c>
      <c r="P14216" s="89">
        <v>2.6896130185372757</v>
      </c>
    </row>
    <row r="14217" spans="1:16">
      <c r="A14217" s="75" t="s">
        <v>25808</v>
      </c>
      <c r="B14217" s="85">
        <v>14213</v>
      </c>
      <c r="C14217" s="85">
        <v>15969</v>
      </c>
      <c r="D14217" s="85">
        <v>14213</v>
      </c>
      <c r="E14217" s="86" t="s">
        <v>25779</v>
      </c>
      <c r="F14217" s="85" t="s">
        <v>2700</v>
      </c>
      <c r="G14217" s="86" t="s">
        <v>18376</v>
      </c>
      <c r="H14217" s="85" t="s">
        <v>1</v>
      </c>
      <c r="I14217" s="85">
        <v>1</v>
      </c>
      <c r="J14217" s="88">
        <v>0.5911470372511195</v>
      </c>
      <c r="K14217" s="146">
        <v>0.45010064870081984</v>
      </c>
      <c r="L14217" s="147">
        <v>2.385969817475287E-9</v>
      </c>
      <c r="M14217" s="147">
        <v>0.48485831180711292</v>
      </c>
      <c r="N14217" s="87">
        <v>49.770165240553958</v>
      </c>
      <c r="O14217" s="88">
        <v>0.17979737435508589</v>
      </c>
      <c r="P14217" s="89">
        <v>3.6125532934454183</v>
      </c>
    </row>
    <row r="14218" spans="1:16">
      <c r="A14218" s="75" t="s">
        <v>25810</v>
      </c>
      <c r="B14218" s="85">
        <v>14214</v>
      </c>
      <c r="C14218" s="85">
        <v>15971</v>
      </c>
      <c r="D14218" s="85">
        <v>14214</v>
      </c>
      <c r="E14218" s="86" t="s">
        <v>25779</v>
      </c>
      <c r="F14218" s="85" t="s">
        <v>6280</v>
      </c>
      <c r="G14218" s="86" t="s">
        <v>18376</v>
      </c>
      <c r="H14218" s="85" t="s">
        <v>1</v>
      </c>
      <c r="I14218" s="85">
        <v>1</v>
      </c>
      <c r="J14218" s="88">
        <v>1.451280737466816</v>
      </c>
      <c r="K14218" s="146">
        <v>0.93045478894930389</v>
      </c>
      <c r="L14218" s="147">
        <v>5.6096723040664522E-9</v>
      </c>
      <c r="M14218" s="147">
        <v>0.51626294560357811</v>
      </c>
      <c r="N14218" s="87">
        <v>53.84136436782353</v>
      </c>
      <c r="O14218" s="88">
        <v>0.32511589938397389</v>
      </c>
      <c r="P14218" s="89">
        <v>6.0384038034940364</v>
      </c>
    </row>
    <row r="14219" spans="1:16">
      <c r="A14219" s="75" t="s">
        <v>25812</v>
      </c>
      <c r="B14219" s="85">
        <v>14215</v>
      </c>
      <c r="C14219" s="85">
        <v>15973</v>
      </c>
      <c r="D14219" s="85">
        <v>14215</v>
      </c>
      <c r="E14219" s="86" t="s">
        <v>25779</v>
      </c>
      <c r="F14219" s="85" t="s">
        <v>3906</v>
      </c>
      <c r="G14219" s="86" t="s">
        <v>18376</v>
      </c>
      <c r="H14219" s="85" t="s">
        <v>1</v>
      </c>
      <c r="I14219" s="85">
        <v>1</v>
      </c>
      <c r="J14219" s="88">
        <v>0.6436691700179642</v>
      </c>
      <c r="K14219" s="146">
        <v>0.50088739618717648</v>
      </c>
      <c r="L14219" s="147">
        <v>2.478644269993018E-9</v>
      </c>
      <c r="M14219" s="147">
        <v>0.50532309633007888</v>
      </c>
      <c r="N14219" s="87">
        <v>52.364075239960918</v>
      </c>
      <c r="O14219" s="88">
        <v>0.34847899432316132</v>
      </c>
      <c r="P14219" s="89">
        <v>6.6549250173184458</v>
      </c>
    </row>
    <row r="14220" spans="1:16">
      <c r="A14220" s="75" t="s">
        <v>25814</v>
      </c>
      <c r="B14220" s="85">
        <v>14216</v>
      </c>
      <c r="C14220" s="85">
        <v>15975</v>
      </c>
      <c r="D14220" s="85">
        <v>14216</v>
      </c>
      <c r="E14220" s="86" t="s">
        <v>25779</v>
      </c>
      <c r="F14220" s="85" t="s">
        <v>2981</v>
      </c>
      <c r="G14220" s="86" t="s">
        <v>18376</v>
      </c>
      <c r="H14220" s="85" t="s">
        <v>1</v>
      </c>
      <c r="I14220" s="85">
        <v>1</v>
      </c>
      <c r="J14220" s="88">
        <v>0.44656755963643241</v>
      </c>
      <c r="K14220" s="146">
        <v>0.38117084837039544</v>
      </c>
      <c r="L14220" s="147">
        <v>1.7565856801235891E-9</v>
      </c>
      <c r="M14220" s="147">
        <v>0.49040999459695622</v>
      </c>
      <c r="N14220" s="87">
        <v>50.440440821077758</v>
      </c>
      <c r="O14220" s="88">
        <v>0.2515949507497463</v>
      </c>
      <c r="P14220" s="89">
        <v>4.9879609823832327</v>
      </c>
    </row>
    <row r="14221" spans="1:16">
      <c r="A14221" s="75" t="s">
        <v>25816</v>
      </c>
      <c r="B14221" s="85">
        <v>14217</v>
      </c>
      <c r="C14221" s="85">
        <v>15977</v>
      </c>
      <c r="D14221" s="85">
        <v>14217</v>
      </c>
      <c r="E14221" s="86" t="s">
        <v>25779</v>
      </c>
      <c r="F14221" s="85" t="s">
        <v>6304</v>
      </c>
      <c r="G14221" s="86" t="s">
        <v>18376</v>
      </c>
      <c r="H14221" s="85" t="s">
        <v>1</v>
      </c>
      <c r="I14221" s="85">
        <v>1</v>
      </c>
      <c r="J14221" s="88">
        <v>0.72071993652443822</v>
      </c>
      <c r="K14221" s="146">
        <v>0.51570233885233596</v>
      </c>
      <c r="L14221" s="147">
        <v>2.781793149790179E-9</v>
      </c>
      <c r="M14221" s="147">
        <v>0.49969252671895681</v>
      </c>
      <c r="N14221" s="87">
        <v>51.568231974542577</v>
      </c>
      <c r="O14221" s="88">
        <v>0.2829362179884663</v>
      </c>
      <c r="P14221" s="89">
        <v>5.4866379388019739</v>
      </c>
    </row>
    <row r="14222" spans="1:16">
      <c r="A14222" s="75" t="s">
        <v>25818</v>
      </c>
      <c r="B14222" s="85">
        <v>14218</v>
      </c>
      <c r="C14222" s="85">
        <v>15979</v>
      </c>
      <c r="D14222" s="85">
        <v>14218</v>
      </c>
      <c r="E14222" s="86" t="s">
        <v>25779</v>
      </c>
      <c r="F14222" s="85" t="s">
        <v>2124</v>
      </c>
      <c r="G14222" s="86" t="s">
        <v>18376</v>
      </c>
      <c r="H14222" s="85" t="s">
        <v>1</v>
      </c>
      <c r="I14222" s="85">
        <v>1</v>
      </c>
      <c r="J14222" s="88">
        <v>0.13626879811731801</v>
      </c>
      <c r="K14222" s="146">
        <v>0.15253515873493767</v>
      </c>
      <c r="L14222" s="147">
        <v>5.9726754985203175E-10</v>
      </c>
      <c r="M14222" s="147">
        <v>0.47283263167575462</v>
      </c>
      <c r="N14222" s="87">
        <v>48.163541288883508</v>
      </c>
      <c r="O14222" s="88">
        <v>0.13052125229893799</v>
      </c>
      <c r="P14222" s="89">
        <v>2.7099596251877607</v>
      </c>
    </row>
    <row r="14223" spans="1:16">
      <c r="A14223" s="75" t="s">
        <v>25820</v>
      </c>
      <c r="B14223" s="85">
        <v>14219</v>
      </c>
      <c r="C14223" s="85">
        <v>15981</v>
      </c>
      <c r="D14223" s="85">
        <v>14219</v>
      </c>
      <c r="E14223" s="86" t="s">
        <v>25779</v>
      </c>
      <c r="F14223" s="85" t="s">
        <v>6323</v>
      </c>
      <c r="G14223" s="86" t="s">
        <v>18376</v>
      </c>
      <c r="H14223" s="85" t="s">
        <v>1</v>
      </c>
      <c r="I14223" s="85">
        <v>1</v>
      </c>
      <c r="J14223" s="88">
        <v>0.24737982886881499</v>
      </c>
      <c r="K14223" s="146">
        <v>0.27923273416025507</v>
      </c>
      <c r="L14223" s="147">
        <v>1.1754944020808919E-9</v>
      </c>
      <c r="M14223" s="147">
        <v>0.47285825978068802</v>
      </c>
      <c r="N14223" s="87">
        <v>48.093677414617837</v>
      </c>
      <c r="O14223" s="88">
        <v>0.10478474267387219</v>
      </c>
      <c r="P14223" s="89">
        <v>2.1787633698816173</v>
      </c>
    </row>
    <row r="14224" spans="1:16">
      <c r="A14224" s="75" t="s">
        <v>25822</v>
      </c>
      <c r="B14224" s="85">
        <v>14220</v>
      </c>
      <c r="C14224" s="85">
        <v>15983</v>
      </c>
      <c r="D14224" s="85">
        <v>14220</v>
      </c>
      <c r="E14224" s="86" t="s">
        <v>25779</v>
      </c>
      <c r="F14224" s="85" t="s">
        <v>4646</v>
      </c>
      <c r="G14224" s="86" t="s">
        <v>18376</v>
      </c>
      <c r="H14224" s="85" t="s">
        <v>1</v>
      </c>
      <c r="I14224" s="85">
        <v>1</v>
      </c>
      <c r="J14224" s="88">
        <v>0.33132823303729991</v>
      </c>
      <c r="K14224" s="146">
        <v>0.30937993140230774</v>
      </c>
      <c r="L14224" s="147">
        <v>1.4053965608380981E-9</v>
      </c>
      <c r="M14224" s="147">
        <v>0.4775035648671706</v>
      </c>
      <c r="N14224" s="87">
        <v>48.861627399582872</v>
      </c>
      <c r="O14224" s="88">
        <v>0.14847404825049071</v>
      </c>
      <c r="P14224" s="89">
        <v>3.0386635925220578</v>
      </c>
    </row>
    <row r="14225" spans="1:16">
      <c r="A14225" s="75" t="s">
        <v>25824</v>
      </c>
      <c r="B14225" s="85">
        <v>14221</v>
      </c>
      <c r="C14225" s="85">
        <v>15985</v>
      </c>
      <c r="D14225" s="85">
        <v>14221</v>
      </c>
      <c r="E14225" s="86" t="s">
        <v>25779</v>
      </c>
      <c r="F14225" s="85" t="s">
        <v>891</v>
      </c>
      <c r="G14225" s="86" t="s">
        <v>18376</v>
      </c>
      <c r="H14225" s="85" t="s">
        <v>1</v>
      </c>
      <c r="I14225" s="85">
        <v>1</v>
      </c>
      <c r="J14225" s="88">
        <v>0.57574081063724969</v>
      </c>
      <c r="K14225" s="146">
        <v>0.48012122213599179</v>
      </c>
      <c r="L14225" s="147">
        <v>2.316341345878151E-9</v>
      </c>
      <c r="M14225" s="147">
        <v>0.48997279402147143</v>
      </c>
      <c r="N14225" s="87">
        <v>50.321928033605708</v>
      </c>
      <c r="O14225" s="88">
        <v>0.21704755948734661</v>
      </c>
      <c r="P14225" s="89">
        <v>4.3131805153093321</v>
      </c>
    </row>
    <row r="14226" spans="1:16">
      <c r="A14226" s="75" t="s">
        <v>25826</v>
      </c>
      <c r="B14226" s="85">
        <v>14222</v>
      </c>
      <c r="C14226" s="85">
        <v>15987</v>
      </c>
      <c r="D14226" s="85">
        <v>14222</v>
      </c>
      <c r="E14226" s="86" t="s">
        <v>25779</v>
      </c>
      <c r="F14226" s="85" t="s">
        <v>5087</v>
      </c>
      <c r="G14226" s="86" t="s">
        <v>18376</v>
      </c>
      <c r="H14226" s="85" t="s">
        <v>1</v>
      </c>
      <c r="I14226" s="85">
        <v>1</v>
      </c>
      <c r="J14226" s="88">
        <v>0.25064286860781498</v>
      </c>
      <c r="K14226" s="146">
        <v>0.29687701629572616</v>
      </c>
      <c r="L14226" s="147">
        <v>1.2236849371370561E-9</v>
      </c>
      <c r="M14226" s="147">
        <v>0.47462197068632922</v>
      </c>
      <c r="N14226" s="87">
        <v>48.207720394533482</v>
      </c>
      <c r="O14226" s="88">
        <v>0.12045824243386261</v>
      </c>
      <c r="P14226" s="89">
        <v>2.4987334279245856</v>
      </c>
    </row>
    <row r="14227" spans="1:16">
      <c r="A14227" s="75" t="s">
        <v>25828</v>
      </c>
      <c r="B14227" s="85">
        <v>14223</v>
      </c>
      <c r="C14227" s="85">
        <v>15989</v>
      </c>
      <c r="D14227" s="85">
        <v>14223</v>
      </c>
      <c r="E14227" s="86" t="s">
        <v>25779</v>
      </c>
      <c r="F14227" s="85" t="s">
        <v>139</v>
      </c>
      <c r="G14227" s="86" t="s">
        <v>18376</v>
      </c>
      <c r="H14227" s="85" t="s">
        <v>1</v>
      </c>
      <c r="I14227" s="85">
        <v>1</v>
      </c>
      <c r="J14227" s="88">
        <v>0.46686719085038919</v>
      </c>
      <c r="K14227" s="146">
        <v>0.3921181667787853</v>
      </c>
      <c r="L14227" s="147">
        <v>1.781795789036034E-9</v>
      </c>
      <c r="M14227" s="147">
        <v>0.49490945754682403</v>
      </c>
      <c r="N14227" s="87">
        <v>51.051205613318352</v>
      </c>
      <c r="O14227" s="88">
        <v>0.27588188369532318</v>
      </c>
      <c r="P14227" s="89">
        <v>5.4040228899775586</v>
      </c>
    </row>
    <row r="14228" spans="1:16">
      <c r="A14228" s="75" t="s">
        <v>25830</v>
      </c>
      <c r="B14228" s="85">
        <v>14224</v>
      </c>
      <c r="C14228" s="85">
        <v>15991</v>
      </c>
      <c r="D14228" s="85">
        <v>14224</v>
      </c>
      <c r="E14228" s="86" t="s">
        <v>25779</v>
      </c>
      <c r="F14228" s="85" t="s">
        <v>6372</v>
      </c>
      <c r="G14228" s="86" t="s">
        <v>18376</v>
      </c>
      <c r="H14228" s="85" t="s">
        <v>1</v>
      </c>
      <c r="I14228" s="85">
        <v>1</v>
      </c>
      <c r="J14228" s="88">
        <v>1.9969115541071001</v>
      </c>
      <c r="K14228" s="146">
        <v>1.3447948697596375</v>
      </c>
      <c r="L14228" s="147">
        <v>7.7749344194720193E-9</v>
      </c>
      <c r="M14228" s="147">
        <v>0.54546456858269998</v>
      </c>
      <c r="N14228" s="87">
        <v>57.409957393989579</v>
      </c>
      <c r="O14228" s="88">
        <v>0.50145758116285311</v>
      </c>
      <c r="P14228" s="89">
        <v>8.7346795560477499</v>
      </c>
    </row>
    <row r="14229" spans="1:16">
      <c r="A14229" s="75" t="s">
        <v>18380</v>
      </c>
      <c r="B14229" s="85">
        <v>14225</v>
      </c>
      <c r="C14229" s="85">
        <v>11961</v>
      </c>
      <c r="D14229" s="85">
        <v>14225</v>
      </c>
      <c r="E14229" s="86" t="s">
        <v>18381</v>
      </c>
      <c r="F14229" s="85" t="s">
        <v>55</v>
      </c>
      <c r="G14229" s="86" t="s">
        <v>18382</v>
      </c>
      <c r="H14229" s="85" t="s">
        <v>1</v>
      </c>
      <c r="I14229" s="85">
        <v>1</v>
      </c>
      <c r="J14229" s="88">
        <v>0.63085595880217016</v>
      </c>
      <c r="K14229" s="146">
        <v>0.68124906325445278</v>
      </c>
      <c r="L14229" s="147">
        <v>2.8466540549742609E-9</v>
      </c>
      <c r="M14229" s="147">
        <v>0.39463186152200258</v>
      </c>
      <c r="N14229" s="87">
        <v>40.64545359725139</v>
      </c>
      <c r="O14229" s="88">
        <v>0.40859577385107382</v>
      </c>
      <c r="P14229" s="89">
        <v>10.052680870529262</v>
      </c>
    </row>
    <row r="14230" spans="1:16">
      <c r="A14230" s="75" t="s">
        <v>25831</v>
      </c>
      <c r="B14230" s="85">
        <v>14226</v>
      </c>
      <c r="C14230" s="85">
        <v>15992</v>
      </c>
      <c r="D14230" s="85">
        <v>14226</v>
      </c>
      <c r="E14230" s="86" t="s">
        <v>25832</v>
      </c>
      <c r="F14230" s="85" t="s">
        <v>31</v>
      </c>
      <c r="G14230" s="86" t="s">
        <v>18382</v>
      </c>
      <c r="H14230" s="85" t="s">
        <v>1</v>
      </c>
      <c r="I14230" s="85">
        <v>1</v>
      </c>
      <c r="J14230" s="88">
        <v>0.62353612511994649</v>
      </c>
      <c r="K14230" s="146">
        <v>0.60982662859348169</v>
      </c>
      <c r="L14230" s="147">
        <v>2.6657916379330841E-9</v>
      </c>
      <c r="M14230" s="147">
        <v>0.39022937237694227</v>
      </c>
      <c r="N14230" s="87">
        <v>40.248699783863927</v>
      </c>
      <c r="O14230" s="88">
        <v>0.37000833529991223</v>
      </c>
      <c r="P14230" s="89">
        <v>9.1930506398184804</v>
      </c>
    </row>
    <row r="14231" spans="1:16">
      <c r="A14231" s="75" t="s">
        <v>25833</v>
      </c>
      <c r="B14231" s="85">
        <v>14227</v>
      </c>
      <c r="C14231" s="85">
        <v>15993</v>
      </c>
      <c r="D14231" s="85">
        <v>14227</v>
      </c>
      <c r="E14231" s="86" t="s">
        <v>25832</v>
      </c>
      <c r="F14231" s="85" t="s">
        <v>38</v>
      </c>
      <c r="G14231" s="86" t="s">
        <v>18382</v>
      </c>
      <c r="H14231" s="85" t="s">
        <v>1</v>
      </c>
      <c r="I14231" s="85">
        <v>1</v>
      </c>
      <c r="J14231" s="88">
        <v>0.58968364015718411</v>
      </c>
      <c r="K14231" s="146">
        <v>0.62890933195492982</v>
      </c>
      <c r="L14231" s="147">
        <v>2.629758509126238E-9</v>
      </c>
      <c r="M14231" s="147">
        <v>0.39047156807370492</v>
      </c>
      <c r="N14231" s="87">
        <v>40.136141215908857</v>
      </c>
      <c r="O14231" s="88">
        <v>0.37709821289883622</v>
      </c>
      <c r="P14231" s="89">
        <v>9.395477529099507</v>
      </c>
    </row>
    <row r="14232" spans="1:16">
      <c r="A14232" s="75" t="s">
        <v>25834</v>
      </c>
      <c r="B14232" s="85">
        <v>14228</v>
      </c>
      <c r="C14232" s="85">
        <v>15994</v>
      </c>
      <c r="D14232" s="85">
        <v>14228</v>
      </c>
      <c r="E14232" s="86" t="s">
        <v>25832</v>
      </c>
      <c r="F14232" s="85" t="s">
        <v>243</v>
      </c>
      <c r="G14232" s="86" t="s">
        <v>18382</v>
      </c>
      <c r="H14232" s="85" t="s">
        <v>1</v>
      </c>
      <c r="I14232" s="85">
        <v>1</v>
      </c>
      <c r="J14232" s="88">
        <v>0.59645340261889757</v>
      </c>
      <c r="K14232" s="146">
        <v>0.60878940680062776</v>
      </c>
      <c r="L14232" s="147">
        <v>2.6206048713002132E-9</v>
      </c>
      <c r="M14232" s="147">
        <v>0.38854614968690671</v>
      </c>
      <c r="N14232" s="87">
        <v>39.869936548148083</v>
      </c>
      <c r="O14232" s="88">
        <v>0.35882986903065478</v>
      </c>
      <c r="P14232" s="89">
        <v>9.000011038325118</v>
      </c>
    </row>
    <row r="14233" spans="1:16">
      <c r="A14233" s="75" t="s">
        <v>18383</v>
      </c>
      <c r="B14233" s="85">
        <v>14229</v>
      </c>
      <c r="C14233" s="85">
        <v>11962</v>
      </c>
      <c r="D14233" s="85">
        <v>14229</v>
      </c>
      <c r="E14233" s="86" t="s">
        <v>18384</v>
      </c>
      <c r="F14233" s="85" t="s">
        <v>55</v>
      </c>
      <c r="G14233" s="86" t="s">
        <v>18385</v>
      </c>
      <c r="H14233" s="85" t="s">
        <v>1</v>
      </c>
      <c r="I14233" s="85">
        <v>1</v>
      </c>
      <c r="J14233" s="88">
        <v>3.5036057999999999</v>
      </c>
      <c r="K14233" s="146">
        <v>2.1037136985954001</v>
      </c>
      <c r="L14233" s="147">
        <v>1.18808659750778E-8</v>
      </c>
      <c r="M14233" s="147">
        <v>0.45700000000000002</v>
      </c>
      <c r="N14233" s="87">
        <v>46</v>
      </c>
      <c r="O14233" s="88">
        <v>3.5</v>
      </c>
      <c r="P14233" s="89">
        <v>76.08695652173914</v>
      </c>
    </row>
    <row r="14234" spans="1:16">
      <c r="A14234" s="75" t="s">
        <v>25837</v>
      </c>
      <c r="B14234" s="85">
        <v>14230</v>
      </c>
      <c r="C14234" s="85">
        <v>15996</v>
      </c>
      <c r="D14234" s="85">
        <v>14230</v>
      </c>
      <c r="E14234" s="86" t="s">
        <v>18385</v>
      </c>
      <c r="F14234" s="85" t="s">
        <v>55</v>
      </c>
      <c r="G14234" s="86" t="s">
        <v>18385</v>
      </c>
      <c r="H14234" s="85" t="s">
        <v>1</v>
      </c>
      <c r="I14234" s="85">
        <v>1</v>
      </c>
      <c r="J14234" s="88">
        <v>3.5036057999999999</v>
      </c>
      <c r="K14234" s="146">
        <v>2.1037136985954001</v>
      </c>
      <c r="L14234" s="147">
        <v>1.18808659750778E-8</v>
      </c>
      <c r="M14234" s="147">
        <v>0.45700000000000002</v>
      </c>
      <c r="N14234" s="87">
        <v>46</v>
      </c>
      <c r="O14234" s="88">
        <v>3.5</v>
      </c>
      <c r="P14234" s="89">
        <v>76.08695652173914</v>
      </c>
    </row>
    <row r="14235" spans="1:16">
      <c r="A14235" s="75" t="s">
        <v>18386</v>
      </c>
      <c r="B14235" s="85">
        <v>14231</v>
      </c>
      <c r="C14235" s="85">
        <v>11963</v>
      </c>
      <c r="D14235" s="85">
        <v>14231</v>
      </c>
      <c r="E14235" s="86" t="s">
        <v>18387</v>
      </c>
      <c r="F14235" s="85" t="s">
        <v>55</v>
      </c>
      <c r="G14235" s="86" t="s">
        <v>18388</v>
      </c>
      <c r="H14235" s="85" t="s">
        <v>260</v>
      </c>
      <c r="I14235" s="85">
        <v>1</v>
      </c>
      <c r="J14235" s="88">
        <v>15220636.631577</v>
      </c>
      <c r="K14235" s="146">
        <v>43669385.209280364</v>
      </c>
      <c r="L14235" s="147">
        <v>0.1190731710958285</v>
      </c>
      <c r="M14235" s="147">
        <v>1435738.588047808</v>
      </c>
      <c r="N14235" s="87">
        <v>172995026.82030481</v>
      </c>
      <c r="O14235" s="88">
        <v>13542225.225553609</v>
      </c>
      <c r="P14235" s="89">
        <v>78.281008850158045</v>
      </c>
    </row>
    <row r="14236" spans="1:16">
      <c r="A14236" s="75" t="s">
        <v>25838</v>
      </c>
      <c r="B14236" s="85">
        <v>14232</v>
      </c>
      <c r="C14236" s="85">
        <v>15997</v>
      </c>
      <c r="D14236" s="85">
        <v>14232</v>
      </c>
      <c r="E14236" s="86" t="s">
        <v>25839</v>
      </c>
      <c r="F14236" s="85" t="s">
        <v>38</v>
      </c>
      <c r="G14236" s="86" t="s">
        <v>18388</v>
      </c>
      <c r="H14236" s="85" t="s">
        <v>260</v>
      </c>
      <c r="I14236" s="85">
        <v>1</v>
      </c>
      <c r="J14236" s="88">
        <v>15220636.631576991</v>
      </c>
      <c r="K14236" s="146">
        <v>43669385.209280364</v>
      </c>
      <c r="L14236" s="147">
        <v>0.1190731710958285</v>
      </c>
      <c r="M14236" s="147">
        <v>1435738.588047808</v>
      </c>
      <c r="N14236" s="87">
        <v>172995026.82030481</v>
      </c>
      <c r="O14236" s="88">
        <v>13542225.225553609</v>
      </c>
      <c r="P14236" s="89">
        <v>78.281008850158045</v>
      </c>
    </row>
    <row r="14237" spans="1:16">
      <c r="A14237" s="75" t="s">
        <v>25840</v>
      </c>
      <c r="B14237" s="85">
        <v>14233</v>
      </c>
      <c r="C14237" s="85">
        <v>15998</v>
      </c>
      <c r="D14237" s="85">
        <v>14233</v>
      </c>
      <c r="E14237" s="86" t="s">
        <v>25839</v>
      </c>
      <c r="F14237" s="85" t="s">
        <v>11</v>
      </c>
      <c r="G14237" s="86" t="s">
        <v>18388</v>
      </c>
      <c r="H14237" s="85" t="s">
        <v>260</v>
      </c>
      <c r="I14237" s="85">
        <v>1</v>
      </c>
      <c r="J14237" s="88">
        <v>12937001.028382599</v>
      </c>
      <c r="K14237" s="146">
        <v>40191332.938033894</v>
      </c>
      <c r="L14237" s="147">
        <v>0.10929666437203819</v>
      </c>
      <c r="M14237" s="147">
        <v>1381499.6419513091</v>
      </c>
      <c r="N14237" s="87">
        <v>163331270.012151</v>
      </c>
      <c r="O14237" s="88">
        <v>11576660.865261201</v>
      </c>
      <c r="P14237" s="89">
        <v>70.878410878700436</v>
      </c>
    </row>
    <row r="14238" spans="1:16">
      <c r="A14238" s="75" t="s">
        <v>18389</v>
      </c>
      <c r="B14238" s="85">
        <v>14234</v>
      </c>
      <c r="C14238" s="85">
        <v>11964</v>
      </c>
      <c r="D14238" s="85">
        <v>14234</v>
      </c>
      <c r="E14238" s="86" t="s">
        <v>18390</v>
      </c>
      <c r="F14238" s="85" t="s">
        <v>55</v>
      </c>
      <c r="G14238" s="86" t="s">
        <v>18391</v>
      </c>
      <c r="H14238" s="85" t="s">
        <v>1</v>
      </c>
      <c r="I14238" s="85">
        <v>1</v>
      </c>
      <c r="J14238" s="88">
        <v>1.4548815960947179</v>
      </c>
      <c r="K14238" s="146">
        <v>1.5447164254888373</v>
      </c>
      <c r="L14238" s="147">
        <v>6.3057850661897854E-9</v>
      </c>
      <c r="M14238" s="147">
        <v>0.61297647205644445</v>
      </c>
      <c r="N14238" s="87">
        <v>63.037552093140597</v>
      </c>
      <c r="O14238" s="88">
        <v>1.1025085116352451</v>
      </c>
      <c r="P14238" s="89">
        <v>17.489710101785729</v>
      </c>
    </row>
    <row r="14239" spans="1:16">
      <c r="A14239" s="75" t="s">
        <v>25853</v>
      </c>
      <c r="B14239" s="85">
        <v>14235</v>
      </c>
      <c r="C14239" s="85">
        <v>16010</v>
      </c>
      <c r="D14239" s="85">
        <v>14235</v>
      </c>
      <c r="E14239" s="86" t="s">
        <v>25854</v>
      </c>
      <c r="F14239" s="85" t="s">
        <v>232</v>
      </c>
      <c r="G14239" s="86" t="s">
        <v>18391</v>
      </c>
      <c r="H14239" s="85" t="s">
        <v>1</v>
      </c>
      <c r="I14239" s="85">
        <v>1</v>
      </c>
      <c r="J14239" s="88">
        <v>1.207896247520081</v>
      </c>
      <c r="K14239" s="146">
        <v>1.1319013144021266</v>
      </c>
      <c r="L14239" s="147">
        <v>4.8808765373749966E-9</v>
      </c>
      <c r="M14239" s="147">
        <v>0.59473229799817073</v>
      </c>
      <c r="N14239" s="87">
        <v>60.414267179857987</v>
      </c>
      <c r="O14239" s="88">
        <v>0.94509423335876031</v>
      </c>
      <c r="P14239" s="89">
        <v>15.643560328972312</v>
      </c>
    </row>
    <row r="14240" spans="1:16">
      <c r="A14240" s="75" t="s">
        <v>25855</v>
      </c>
      <c r="B14240" s="85">
        <v>14236</v>
      </c>
      <c r="C14240" s="85">
        <v>16011</v>
      </c>
      <c r="D14240" s="85">
        <v>14236</v>
      </c>
      <c r="E14240" s="86" t="s">
        <v>25854</v>
      </c>
      <c r="F14240" s="85" t="s">
        <v>235</v>
      </c>
      <c r="G14240" s="86" t="s">
        <v>18391</v>
      </c>
      <c r="H14240" s="85" t="s">
        <v>1</v>
      </c>
      <c r="I14240" s="85">
        <v>1</v>
      </c>
      <c r="J14240" s="88">
        <v>1.462869069869678</v>
      </c>
      <c r="K14240" s="146">
        <v>1.3365849757802584</v>
      </c>
      <c r="L14240" s="147">
        <v>5.9124779305039647E-9</v>
      </c>
      <c r="M14240" s="147">
        <v>0.61105225030404164</v>
      </c>
      <c r="N14240" s="87">
        <v>62.759199746209049</v>
      </c>
      <c r="O14240" s="88">
        <v>1.084118776425917</v>
      </c>
      <c r="P14240" s="89">
        <v>17.274260679071244</v>
      </c>
    </row>
    <row r="14241" spans="1:16">
      <c r="A14241" s="75" t="s">
        <v>25856</v>
      </c>
      <c r="B14241" s="85">
        <v>14237</v>
      </c>
      <c r="C14241" s="85">
        <v>16012</v>
      </c>
      <c r="D14241" s="85">
        <v>14237</v>
      </c>
      <c r="E14241" s="86" t="s">
        <v>25854</v>
      </c>
      <c r="F14241" s="85" t="s">
        <v>31</v>
      </c>
      <c r="G14241" s="86" t="s">
        <v>18391</v>
      </c>
      <c r="H14241" s="85" t="s">
        <v>1</v>
      </c>
      <c r="I14241" s="85">
        <v>1</v>
      </c>
      <c r="J14241" s="88">
        <v>1.4816733476844679</v>
      </c>
      <c r="K14241" s="146">
        <v>1.5344255619559959</v>
      </c>
      <c r="L14241" s="147">
        <v>6.3319811461444506E-9</v>
      </c>
      <c r="M14241" s="147">
        <v>0.61055924923583083</v>
      </c>
      <c r="N14241" s="87">
        <v>63.002061281458872</v>
      </c>
      <c r="O14241" s="88">
        <v>1.078943182777816</v>
      </c>
      <c r="P14241" s="89">
        <v>17.125521940586765</v>
      </c>
    </row>
    <row r="14242" spans="1:16">
      <c r="A14242" s="75" t="s">
        <v>25857</v>
      </c>
      <c r="B14242" s="85">
        <v>14238</v>
      </c>
      <c r="C14242" s="85">
        <v>16013</v>
      </c>
      <c r="D14242" s="85">
        <v>14238</v>
      </c>
      <c r="E14242" s="86" t="s">
        <v>25854</v>
      </c>
      <c r="F14242" s="85" t="s">
        <v>238</v>
      </c>
      <c r="G14242" s="86" t="s">
        <v>18391</v>
      </c>
      <c r="H14242" s="85" t="s">
        <v>1</v>
      </c>
      <c r="I14242" s="85">
        <v>1</v>
      </c>
      <c r="J14242" s="88">
        <v>1.49040138595059</v>
      </c>
      <c r="K14242" s="146">
        <v>1.4112784822820779</v>
      </c>
      <c r="L14242" s="147">
        <v>6.1149578429893394E-9</v>
      </c>
      <c r="M14242" s="147">
        <v>0.61319095119872857</v>
      </c>
      <c r="N14242" s="87">
        <v>62.944761451054681</v>
      </c>
      <c r="O14242" s="88">
        <v>1.1112740221660391</v>
      </c>
      <c r="P14242" s="89">
        <v>17.65474991958078</v>
      </c>
    </row>
    <row r="14243" spans="1:16">
      <c r="A14243" s="75" t="s">
        <v>25858</v>
      </c>
      <c r="B14243" s="85">
        <v>14239</v>
      </c>
      <c r="C14243" s="85">
        <v>16014</v>
      </c>
      <c r="D14243" s="85">
        <v>14239</v>
      </c>
      <c r="E14243" s="86" t="s">
        <v>25854</v>
      </c>
      <c r="F14243" s="85" t="s">
        <v>240</v>
      </c>
      <c r="G14243" s="86" t="s">
        <v>18391</v>
      </c>
      <c r="H14243" s="85" t="s">
        <v>1</v>
      </c>
      <c r="I14243" s="85">
        <v>1</v>
      </c>
      <c r="J14243" s="88">
        <v>1.439985893312776</v>
      </c>
      <c r="K14243" s="146">
        <v>1.3716936536651947</v>
      </c>
      <c r="L14243" s="147">
        <v>5.9490019159032692E-9</v>
      </c>
      <c r="M14243" s="147">
        <v>0.60913320110525848</v>
      </c>
      <c r="N14243" s="87">
        <v>62.525932873786807</v>
      </c>
      <c r="O14243" s="88">
        <v>1.06076554328066</v>
      </c>
      <c r="P14243" s="89">
        <v>16.965209386350029</v>
      </c>
    </row>
    <row r="14244" spans="1:16">
      <c r="A14244" s="75" t="s">
        <v>25859</v>
      </c>
      <c r="B14244" s="85">
        <v>14240</v>
      </c>
      <c r="C14244" s="85">
        <v>16015</v>
      </c>
      <c r="D14244" s="85">
        <v>14240</v>
      </c>
      <c r="E14244" s="86" t="s">
        <v>25854</v>
      </c>
      <c r="F14244" s="85" t="s">
        <v>38</v>
      </c>
      <c r="G14244" s="86" t="s">
        <v>18391</v>
      </c>
      <c r="H14244" s="85" t="s">
        <v>1</v>
      </c>
      <c r="I14244" s="85">
        <v>1</v>
      </c>
      <c r="J14244" s="88">
        <v>1.4301561350236629</v>
      </c>
      <c r="K14244" s="146">
        <v>1.5636327998243871</v>
      </c>
      <c r="L14244" s="147">
        <v>6.2766646093793327E-9</v>
      </c>
      <c r="M14244" s="147">
        <v>0.61099671990133286</v>
      </c>
      <c r="N14244" s="87">
        <v>62.838127728485127</v>
      </c>
      <c r="O14244" s="88">
        <v>1.0912828650099931</v>
      </c>
      <c r="P14244" s="89">
        <v>17.366571927879132</v>
      </c>
    </row>
    <row r="14245" spans="1:16">
      <c r="A14245" s="75" t="s">
        <v>25860</v>
      </c>
      <c r="B14245" s="85">
        <v>14241</v>
      </c>
      <c r="C14245" s="85">
        <v>16016</v>
      </c>
      <c r="D14245" s="85">
        <v>14241</v>
      </c>
      <c r="E14245" s="86" t="s">
        <v>25854</v>
      </c>
      <c r="F14245" s="85" t="s">
        <v>243</v>
      </c>
      <c r="G14245" s="86" t="s">
        <v>18391</v>
      </c>
      <c r="H14245" s="85" t="s">
        <v>1</v>
      </c>
      <c r="I14245" s="85">
        <v>1</v>
      </c>
      <c r="J14245" s="88">
        <v>1.433779996057726</v>
      </c>
      <c r="K14245" s="146">
        <v>1.4670138331142606</v>
      </c>
      <c r="L14245" s="147">
        <v>6.1248714367677437E-9</v>
      </c>
      <c r="M14245" s="147">
        <v>0.60674882195861191</v>
      </c>
      <c r="N14245" s="87">
        <v>62.28497883819017</v>
      </c>
      <c r="O14245" s="88">
        <v>1.056420918658433</v>
      </c>
      <c r="P14245" s="89">
        <v>16.961086579204007</v>
      </c>
    </row>
    <row r="14246" spans="1:16">
      <c r="A14246" s="75" t="s">
        <v>2230</v>
      </c>
      <c r="B14246" s="85">
        <v>14242</v>
      </c>
      <c r="C14246" s="85">
        <v>1114</v>
      </c>
      <c r="D14246" s="85">
        <v>14242</v>
      </c>
      <c r="E14246" s="86" t="s">
        <v>2231</v>
      </c>
      <c r="F14246" s="85" t="s">
        <v>55</v>
      </c>
      <c r="G14246" s="86" t="s">
        <v>2232</v>
      </c>
      <c r="H14246" s="85" t="s">
        <v>1</v>
      </c>
      <c r="I14246" s="85">
        <v>1</v>
      </c>
      <c r="J14246" s="88">
        <v>0.61477283501081348</v>
      </c>
      <c r="K14246" s="146">
        <v>2.3106821124891512</v>
      </c>
      <c r="L14246" s="147">
        <v>1.910836427525251E-8</v>
      </c>
      <c r="M14246" s="147">
        <v>3.5198359767674617E-2</v>
      </c>
      <c r="N14246" s="87">
        <v>4.0374462440943137</v>
      </c>
      <c r="O14246" s="88">
        <v>0.24974129408953111</v>
      </c>
      <c r="P14246" s="89">
        <v>61.85625244047143</v>
      </c>
    </row>
    <row r="14247" spans="1:16">
      <c r="A14247" s="75" t="s">
        <v>2233</v>
      </c>
      <c r="B14247" s="85">
        <v>14243</v>
      </c>
      <c r="C14247" s="85">
        <v>1115</v>
      </c>
      <c r="D14247" s="85">
        <v>14243</v>
      </c>
      <c r="E14247" s="86" t="s">
        <v>2234</v>
      </c>
      <c r="F14247" s="85" t="s">
        <v>32</v>
      </c>
      <c r="G14247" s="86" t="s">
        <v>2232</v>
      </c>
      <c r="H14247" s="85" t="s">
        <v>1</v>
      </c>
      <c r="I14247" s="85">
        <v>1</v>
      </c>
      <c r="J14247" s="88">
        <v>0.72518707857380049</v>
      </c>
      <c r="K14247" s="146">
        <v>3.0058730950023143</v>
      </c>
      <c r="L14247" s="147">
        <v>2.0530685800578721E-8</v>
      </c>
      <c r="M14247" s="147">
        <v>3.3260677142490702E-2</v>
      </c>
      <c r="N14247" s="87">
        <v>3.847518650032216</v>
      </c>
      <c r="O14247" s="88">
        <v>0.2383396419212401</v>
      </c>
      <c r="P14247" s="89">
        <v>61.94632530741454</v>
      </c>
    </row>
    <row r="14248" spans="1:16">
      <c r="A14248" s="75" t="s">
        <v>2235</v>
      </c>
      <c r="B14248" s="85">
        <v>14244</v>
      </c>
      <c r="C14248" s="85">
        <v>1116</v>
      </c>
      <c r="D14248" s="85">
        <v>14244</v>
      </c>
      <c r="E14248" s="86" t="s">
        <v>2234</v>
      </c>
      <c r="F14248" s="85" t="s">
        <v>38</v>
      </c>
      <c r="G14248" s="86" t="s">
        <v>2232</v>
      </c>
      <c r="H14248" s="85" t="s">
        <v>1</v>
      </c>
      <c r="I14248" s="85">
        <v>1</v>
      </c>
      <c r="J14248" s="88">
        <v>0.71897414008041094</v>
      </c>
      <c r="K14248" s="146">
        <v>3.0122792082180276</v>
      </c>
      <c r="L14248" s="147">
        <v>2.052749731107889E-8</v>
      </c>
      <c r="M14248" s="147">
        <v>3.4324523865008991E-2</v>
      </c>
      <c r="N14248" s="87">
        <v>3.938901859787864</v>
      </c>
      <c r="O14248" s="88">
        <v>0.24305236190511911</v>
      </c>
      <c r="P14248" s="89">
        <v>61.705615056428215</v>
      </c>
    </row>
    <row r="14249" spans="1:16">
      <c r="A14249" s="75" t="s">
        <v>18392</v>
      </c>
      <c r="B14249" s="85">
        <v>14245</v>
      </c>
      <c r="C14249" s="85">
        <v>11965</v>
      </c>
      <c r="D14249" s="85">
        <v>14245</v>
      </c>
      <c r="E14249" s="86" t="s">
        <v>18393</v>
      </c>
      <c r="F14249" s="85" t="s">
        <v>55</v>
      </c>
      <c r="G14249" s="86" t="s">
        <v>2232</v>
      </c>
      <c r="H14249" s="85" t="s">
        <v>1</v>
      </c>
      <c r="I14249" s="85">
        <v>1</v>
      </c>
      <c r="J14249" s="88">
        <v>0.66870537593442048</v>
      </c>
      <c r="K14249" s="146">
        <v>2.6735407498410568</v>
      </c>
      <c r="L14249" s="147">
        <v>1.984241672741069E-8</v>
      </c>
      <c r="M14249" s="147">
        <v>3.4740328805955643E-2</v>
      </c>
      <c r="N14249" s="87">
        <v>3.985955591299831</v>
      </c>
      <c r="O14249" s="88">
        <v>0.24625471461568471</v>
      </c>
      <c r="P14249" s="89">
        <v>61.78059664116337</v>
      </c>
    </row>
    <row r="14250" spans="1:16">
      <c r="A14250" s="75" t="s">
        <v>18394</v>
      </c>
      <c r="B14250" s="85">
        <v>14246</v>
      </c>
      <c r="C14250" s="85">
        <v>11966</v>
      </c>
      <c r="D14250" s="85">
        <v>14246</v>
      </c>
      <c r="E14250" s="86" t="s">
        <v>18395</v>
      </c>
      <c r="F14250" s="85" t="s">
        <v>38</v>
      </c>
      <c r="G14250" s="86" t="s">
        <v>18396</v>
      </c>
      <c r="H14250" s="85" t="s">
        <v>1</v>
      </c>
      <c r="I14250" s="85">
        <v>1</v>
      </c>
      <c r="J14250" s="88">
        <v>3.2824328262105058</v>
      </c>
      <c r="K14250" s="146">
        <v>3.5251424600998922</v>
      </c>
      <c r="L14250" s="147">
        <v>1.3429658487104539E-8</v>
      </c>
      <c r="M14250" s="147">
        <v>0.72541420715831151</v>
      </c>
      <c r="N14250" s="87">
        <v>94.015387569764272</v>
      </c>
      <c r="O14250" s="88">
        <v>2.7040110487951319</v>
      </c>
      <c r="P14250" s="89">
        <v>28.761366821879196</v>
      </c>
    </row>
    <row r="14251" spans="1:16">
      <c r="A14251" s="75" t="s">
        <v>18397</v>
      </c>
      <c r="B14251" s="85">
        <v>14247</v>
      </c>
      <c r="C14251" s="85">
        <v>11967</v>
      </c>
      <c r="D14251" s="85">
        <v>14247</v>
      </c>
      <c r="E14251" s="86" t="s">
        <v>18395</v>
      </c>
      <c r="F14251" s="85" t="s">
        <v>11</v>
      </c>
      <c r="G14251" s="86" t="s">
        <v>18396</v>
      </c>
      <c r="H14251" s="85" t="s">
        <v>1</v>
      </c>
      <c r="I14251" s="85">
        <v>1</v>
      </c>
      <c r="J14251" s="88">
        <v>3.136292381529818</v>
      </c>
      <c r="K14251" s="146">
        <v>3.28145265073434</v>
      </c>
      <c r="L14251" s="147">
        <v>1.2762907969466469E-8</v>
      </c>
      <c r="M14251" s="147">
        <v>0.72099620282801091</v>
      </c>
      <c r="N14251" s="87">
        <v>93.643447287637414</v>
      </c>
      <c r="O14251" s="88">
        <v>2.5779622098804138</v>
      </c>
      <c r="P14251" s="89">
        <v>27.529552622746625</v>
      </c>
    </row>
    <row r="14252" spans="1:16">
      <c r="A14252" s="75" t="s">
        <v>25863</v>
      </c>
      <c r="B14252" s="85">
        <v>14248</v>
      </c>
      <c r="C14252" s="85">
        <v>16018</v>
      </c>
      <c r="D14252" s="85">
        <v>14248</v>
      </c>
      <c r="E14252" s="86" t="s">
        <v>25862</v>
      </c>
      <c r="F14252" s="85" t="s">
        <v>38</v>
      </c>
      <c r="G14252" s="86" t="s">
        <v>18396</v>
      </c>
      <c r="H14252" s="85" t="s">
        <v>1</v>
      </c>
      <c r="I14252" s="85">
        <v>1</v>
      </c>
      <c r="J14252" s="88">
        <v>3.2284806868567251</v>
      </c>
      <c r="K14252" s="146">
        <v>3.4486550501789646</v>
      </c>
      <c r="L14252" s="147">
        <v>1.3122910618321659E-8</v>
      </c>
      <c r="M14252" s="147">
        <v>0.71863956893952419</v>
      </c>
      <c r="N14252" s="87">
        <v>93.258191594804927</v>
      </c>
      <c r="O14252" s="88">
        <v>2.6549123695022319</v>
      </c>
      <c r="P14252" s="89">
        <v>28.46840930647134</v>
      </c>
    </row>
    <row r="14253" spans="1:16">
      <c r="A14253" s="75" t="s">
        <v>25865</v>
      </c>
      <c r="B14253" s="85">
        <v>14249</v>
      </c>
      <c r="C14253" s="85">
        <v>16020</v>
      </c>
      <c r="D14253" s="85">
        <v>14249</v>
      </c>
      <c r="E14253" s="86" t="s">
        <v>25862</v>
      </c>
      <c r="F14253" s="85" t="s">
        <v>11</v>
      </c>
      <c r="G14253" s="86" t="s">
        <v>18396</v>
      </c>
      <c r="H14253" s="85" t="s">
        <v>1</v>
      </c>
      <c r="I14253" s="85">
        <v>1</v>
      </c>
      <c r="J14253" s="88">
        <v>3.1077192899604009</v>
      </c>
      <c r="K14253" s="146">
        <v>3.2497570773608326</v>
      </c>
      <c r="L14253" s="147">
        <v>1.2622630344350919E-8</v>
      </c>
      <c r="M14253" s="147">
        <v>0.71700479741123779</v>
      </c>
      <c r="N14253" s="87">
        <v>93.2041906617292</v>
      </c>
      <c r="O14253" s="88">
        <v>2.5523311769778729</v>
      </c>
      <c r="P14253" s="89">
        <v>27.384296337502469</v>
      </c>
    </row>
    <row r="14254" spans="1:16">
      <c r="A14254" s="75" t="s">
        <v>27051</v>
      </c>
      <c r="B14254" s="85">
        <v>14250</v>
      </c>
      <c r="C14254" s="85">
        <v>16889</v>
      </c>
      <c r="D14254" s="85">
        <v>14250</v>
      </c>
      <c r="E14254" s="86" t="s">
        <v>27052</v>
      </c>
      <c r="F14254" s="85" t="s">
        <v>55</v>
      </c>
      <c r="G14254" s="86" t="s">
        <v>18396</v>
      </c>
      <c r="H14254" s="85" t="s">
        <v>1</v>
      </c>
      <c r="I14254" s="85">
        <v>1</v>
      </c>
      <c r="J14254" s="88">
        <v>2.0753184068945649</v>
      </c>
      <c r="K14254" s="146">
        <v>3.2530240615345942</v>
      </c>
      <c r="L14254" s="147">
        <v>1.026256412462601E-8</v>
      </c>
      <c r="M14254" s="147">
        <v>0.30875233124338342</v>
      </c>
      <c r="N14254" s="87">
        <v>42.903723831167888</v>
      </c>
      <c r="O14254" s="88">
        <v>1.7529459910200449</v>
      </c>
      <c r="P14254" s="89">
        <v>40.85766536066032</v>
      </c>
    </row>
    <row r="14255" spans="1:16">
      <c r="A14255" s="75" t="s">
        <v>18398</v>
      </c>
      <c r="B14255" s="85">
        <v>14251</v>
      </c>
      <c r="C14255" s="85">
        <v>11968</v>
      </c>
      <c r="D14255" s="85">
        <v>14251</v>
      </c>
      <c r="E14255" s="86" t="s">
        <v>18399</v>
      </c>
      <c r="F14255" s="85" t="s">
        <v>38</v>
      </c>
      <c r="G14255" s="86" t="s">
        <v>18400</v>
      </c>
      <c r="H14255" s="85" t="s">
        <v>1</v>
      </c>
      <c r="I14255" s="85">
        <v>1</v>
      </c>
      <c r="J14255" s="88">
        <v>3.8079750770979421</v>
      </c>
      <c r="K14255" s="146">
        <v>4.3318741061307149</v>
      </c>
      <c r="L14255" s="147">
        <v>1.5904161056746969E-8</v>
      </c>
      <c r="M14255" s="147">
        <v>0.76487669925269253</v>
      </c>
      <c r="N14255" s="87">
        <v>101.73719450595731</v>
      </c>
      <c r="O14255" s="88">
        <v>3.1657420363236741</v>
      </c>
      <c r="P14255" s="89">
        <v>31.116859981216617</v>
      </c>
    </row>
    <row r="14256" spans="1:16">
      <c r="A14256" s="75" t="s">
        <v>18401</v>
      </c>
      <c r="B14256" s="85">
        <v>14252</v>
      </c>
      <c r="C14256" s="85">
        <v>11969</v>
      </c>
      <c r="D14256" s="85">
        <v>14252</v>
      </c>
      <c r="E14256" s="86" t="s">
        <v>18399</v>
      </c>
      <c r="F14256" s="85" t="s">
        <v>11</v>
      </c>
      <c r="G14256" s="86" t="s">
        <v>18400</v>
      </c>
      <c r="H14256" s="85" t="s">
        <v>1</v>
      </c>
      <c r="I14256" s="85">
        <v>1</v>
      </c>
      <c r="J14256" s="88">
        <v>3.4137629762967441</v>
      </c>
      <c r="K14256" s="146">
        <v>3.7373803871290594</v>
      </c>
      <c r="L14256" s="147">
        <v>1.4168823584125179E-8</v>
      </c>
      <c r="M14256" s="147">
        <v>0.74597698979113758</v>
      </c>
      <c r="N14256" s="87">
        <v>99.828094556299774</v>
      </c>
      <c r="O14256" s="88">
        <v>2.8230407715539449</v>
      </c>
      <c r="P14256" s="89">
        <v>28.279020891877714</v>
      </c>
    </row>
    <row r="14257" spans="1:16">
      <c r="A14257" s="75" t="s">
        <v>25866</v>
      </c>
      <c r="B14257" s="85">
        <v>14253</v>
      </c>
      <c r="C14257" s="85">
        <v>16021</v>
      </c>
      <c r="D14257" s="85">
        <v>14253</v>
      </c>
      <c r="E14257" s="86" t="s">
        <v>25867</v>
      </c>
      <c r="F14257" s="85" t="s">
        <v>38</v>
      </c>
      <c r="G14257" s="86" t="s">
        <v>18400</v>
      </c>
      <c r="H14257" s="85" t="s">
        <v>1</v>
      </c>
      <c r="I14257" s="85">
        <v>1</v>
      </c>
      <c r="J14257" s="88">
        <v>3.7205021909662919</v>
      </c>
      <c r="K14257" s="146">
        <v>4.2208727891280127</v>
      </c>
      <c r="L14257" s="147">
        <v>1.5440992916357459E-8</v>
      </c>
      <c r="M14257" s="147">
        <v>0.75318737828127458</v>
      </c>
      <c r="N14257" s="87">
        <v>100.4437985878903</v>
      </c>
      <c r="O14257" s="88">
        <v>3.0863107303098518</v>
      </c>
      <c r="P14257" s="89">
        <v>30.726742453983054</v>
      </c>
    </row>
    <row r="14258" spans="1:16">
      <c r="A14258" s="75" t="s">
        <v>25868</v>
      </c>
      <c r="B14258" s="85">
        <v>14254</v>
      </c>
      <c r="C14258" s="85">
        <v>16022</v>
      </c>
      <c r="D14258" s="85">
        <v>14254</v>
      </c>
      <c r="E14258" s="86" t="s">
        <v>25867</v>
      </c>
      <c r="F14258" s="85" t="s">
        <v>11</v>
      </c>
      <c r="G14258" s="86" t="s">
        <v>18400</v>
      </c>
      <c r="H14258" s="85" t="s">
        <v>1</v>
      </c>
      <c r="I14258" s="85">
        <v>1</v>
      </c>
      <c r="J14258" s="88">
        <v>3.3851898847273332</v>
      </c>
      <c r="K14258" s="146">
        <v>3.705684813755548</v>
      </c>
      <c r="L14258" s="147">
        <v>1.402854595900969E-8</v>
      </c>
      <c r="M14258" s="147">
        <v>0.7419855843743649</v>
      </c>
      <c r="N14258" s="87">
        <v>99.388837930391603</v>
      </c>
      <c r="O14258" s="88">
        <v>2.797409738651409</v>
      </c>
      <c r="P14258" s="89">
        <v>28.14611577016943</v>
      </c>
    </row>
    <row r="14259" spans="1:16">
      <c r="A14259" s="75" t="s">
        <v>18402</v>
      </c>
      <c r="B14259" s="85">
        <v>14255</v>
      </c>
      <c r="C14259" s="85">
        <v>11970</v>
      </c>
      <c r="D14259" s="85">
        <v>14255</v>
      </c>
      <c r="E14259" s="86" t="s">
        <v>18403</v>
      </c>
      <c r="F14259" s="85" t="s">
        <v>55</v>
      </c>
      <c r="G14259" s="86" t="s">
        <v>18404</v>
      </c>
      <c r="H14259" s="85" t="s">
        <v>1</v>
      </c>
      <c r="I14259" s="85">
        <v>1</v>
      </c>
      <c r="J14259" s="88">
        <v>6.7649898393388286</v>
      </c>
      <c r="K14259" s="146">
        <v>8.6940522169643959</v>
      </c>
      <c r="L14259" s="147">
        <v>2.967482889268812E-8</v>
      </c>
      <c r="M14259" s="147">
        <v>0.97562745994173006</v>
      </c>
      <c r="N14259" s="87">
        <v>127.66465669902961</v>
      </c>
      <c r="O14259" s="88">
        <v>5.8690380890128946</v>
      </c>
      <c r="P14259" s="89">
        <v>45.972301502750256</v>
      </c>
    </row>
    <row r="14260" spans="1:16">
      <c r="A14260" s="75" t="s">
        <v>25869</v>
      </c>
      <c r="B14260" s="85">
        <v>14256</v>
      </c>
      <c r="C14260" s="85">
        <v>16023</v>
      </c>
      <c r="D14260" s="85">
        <v>14256</v>
      </c>
      <c r="E14260" s="86" t="s">
        <v>25870</v>
      </c>
      <c r="F14260" s="85" t="s">
        <v>38</v>
      </c>
      <c r="G14260" s="86" t="s">
        <v>18404</v>
      </c>
      <c r="H14260" s="85" t="s">
        <v>1</v>
      </c>
      <c r="I14260" s="85">
        <v>1</v>
      </c>
      <c r="J14260" s="88">
        <v>6.9209622575514889</v>
      </c>
      <c r="K14260" s="146">
        <v>8.9637440563874566</v>
      </c>
      <c r="L14260" s="147">
        <v>3.0276038097299771E-8</v>
      </c>
      <c r="M14260" s="147">
        <v>1.001576794442063</v>
      </c>
      <c r="N14260" s="87">
        <v>127.1739701457968</v>
      </c>
      <c r="O14260" s="88">
        <v>5.9994648420064083</v>
      </c>
      <c r="P14260" s="89">
        <v>47.175257917389906</v>
      </c>
    </row>
    <row r="14261" spans="1:16">
      <c r="A14261" s="75" t="s">
        <v>25871</v>
      </c>
      <c r="B14261" s="85">
        <v>14257</v>
      </c>
      <c r="C14261" s="85">
        <v>16024</v>
      </c>
      <c r="D14261" s="85">
        <v>14257</v>
      </c>
      <c r="E14261" s="86" t="s">
        <v>25870</v>
      </c>
      <c r="F14261" s="85" t="s">
        <v>11</v>
      </c>
      <c r="G14261" s="86" t="s">
        <v>18404</v>
      </c>
      <c r="H14261" s="85" t="s">
        <v>1</v>
      </c>
      <c r="I14261" s="85">
        <v>1</v>
      </c>
      <c r="J14261" s="88">
        <v>5.7574321590653721</v>
      </c>
      <c r="K14261" s="146">
        <v>7.1332359786441586</v>
      </c>
      <c r="L14261" s="147">
        <v>2.53437080971959E-8</v>
      </c>
      <c r="M14261" s="147">
        <v>0.81958195654273669</v>
      </c>
      <c r="N14261" s="87">
        <v>124.0737143295725</v>
      </c>
      <c r="O14261" s="88">
        <v>5.0003093206177596</v>
      </c>
      <c r="P14261" s="89">
        <v>40.301117344932706</v>
      </c>
    </row>
    <row r="14262" spans="1:16">
      <c r="A14262" s="75" t="s">
        <v>18405</v>
      </c>
      <c r="B14262" s="85">
        <v>14258</v>
      </c>
      <c r="C14262" s="85">
        <v>11971</v>
      </c>
      <c r="D14262" s="85">
        <v>14258</v>
      </c>
      <c r="E14262" s="86" t="s">
        <v>18406</v>
      </c>
      <c r="F14262" s="85" t="s">
        <v>55</v>
      </c>
      <c r="G14262" s="86" t="s">
        <v>18407</v>
      </c>
      <c r="H14262" s="85" t="s">
        <v>1</v>
      </c>
      <c r="I14262" s="85">
        <v>1</v>
      </c>
      <c r="J14262" s="88">
        <v>5.6478971181768891</v>
      </c>
      <c r="K14262" s="146">
        <v>6.120084284590706</v>
      </c>
      <c r="L14262" s="147">
        <v>2.3220188096826029E-8</v>
      </c>
      <c r="M14262" s="147">
        <v>0.83615311101806655</v>
      </c>
      <c r="N14262" s="87">
        <v>113.42893440239079</v>
      </c>
      <c r="O14262" s="88">
        <v>4.7319003742379682</v>
      </c>
      <c r="P14262" s="89">
        <v>41.716872323348142</v>
      </c>
    </row>
    <row r="14263" spans="1:16">
      <c r="A14263" s="75" t="s">
        <v>25872</v>
      </c>
      <c r="B14263" s="85">
        <v>14259</v>
      </c>
      <c r="C14263" s="85">
        <v>16025</v>
      </c>
      <c r="D14263" s="85">
        <v>14259</v>
      </c>
      <c r="E14263" s="86" t="s">
        <v>25873</v>
      </c>
      <c r="F14263" s="85" t="s">
        <v>38</v>
      </c>
      <c r="G14263" s="86" t="s">
        <v>18407</v>
      </c>
      <c r="H14263" s="85" t="s">
        <v>1</v>
      </c>
      <c r="I14263" s="85">
        <v>1</v>
      </c>
      <c r="J14263" s="88">
        <v>5.8192557536802241</v>
      </c>
      <c r="K14263" s="146">
        <v>6.4659966630478678</v>
      </c>
      <c r="L14263" s="147">
        <v>2.400490600579204E-8</v>
      </c>
      <c r="M14263" s="147">
        <v>0.8311834519913277</v>
      </c>
      <c r="N14263" s="87">
        <v>112.96881292915231</v>
      </c>
      <c r="O14263" s="88">
        <v>4.9166351726026161</v>
      </c>
      <c r="P14263" s="89">
        <v>43.522057505251951</v>
      </c>
    </row>
    <row r="14264" spans="1:16">
      <c r="A14264" s="75" t="s">
        <v>25874</v>
      </c>
      <c r="B14264" s="85">
        <v>14260</v>
      </c>
      <c r="C14264" s="85">
        <v>16026</v>
      </c>
      <c r="D14264" s="85">
        <v>14260</v>
      </c>
      <c r="E14264" s="86" t="s">
        <v>25873</v>
      </c>
      <c r="F14264" s="85" t="s">
        <v>11</v>
      </c>
      <c r="G14264" s="86" t="s">
        <v>18407</v>
      </c>
      <c r="H14264" s="85" t="s">
        <v>1</v>
      </c>
      <c r="I14264" s="85">
        <v>1</v>
      </c>
      <c r="J14264" s="88">
        <v>5.1350777648235626</v>
      </c>
      <c r="K14264" s="146">
        <v>5.1866647794140084</v>
      </c>
      <c r="L14264" s="147">
        <v>2.069597793507622E-8</v>
      </c>
      <c r="M14264" s="147">
        <v>0.82509857202344628</v>
      </c>
      <c r="N14264" s="87">
        <v>111.98715379488981</v>
      </c>
      <c r="O14264" s="88">
        <v>4.2071020782331319</v>
      </c>
      <c r="P14264" s="89">
        <v>37.567720364950553</v>
      </c>
    </row>
    <row r="14265" spans="1:16">
      <c r="A14265" s="75" t="s">
        <v>18408</v>
      </c>
      <c r="B14265" s="85">
        <v>14261</v>
      </c>
      <c r="C14265" s="85">
        <v>11972</v>
      </c>
      <c r="D14265" s="85">
        <v>14261</v>
      </c>
      <c r="E14265" s="86" t="s">
        <v>18409</v>
      </c>
      <c r="F14265" s="85" t="s">
        <v>55</v>
      </c>
      <c r="G14265" s="86" t="s">
        <v>18410</v>
      </c>
      <c r="H14265" s="85" t="s">
        <v>1</v>
      </c>
      <c r="I14265" s="85">
        <v>1</v>
      </c>
      <c r="J14265" s="88">
        <v>6.8111995807605066</v>
      </c>
      <c r="K14265" s="146">
        <v>9.5552783105808246</v>
      </c>
      <c r="L14265" s="147">
        <v>3.1680030270981767E-8</v>
      </c>
      <c r="M14265" s="147">
        <v>0.87299815896118615</v>
      </c>
      <c r="N14265" s="87">
        <v>129.67307944901799</v>
      </c>
      <c r="O14265" s="88">
        <v>5.3232802438571074</v>
      </c>
      <c r="P14265" s="89">
        <v>41.051544904121741</v>
      </c>
    </row>
    <row r="14266" spans="1:16">
      <c r="A14266" s="75" t="s">
        <v>25875</v>
      </c>
      <c r="B14266" s="85">
        <v>14262</v>
      </c>
      <c r="C14266" s="85">
        <v>16027</v>
      </c>
      <c r="D14266" s="85">
        <v>14262</v>
      </c>
      <c r="E14266" s="86" t="s">
        <v>25876</v>
      </c>
      <c r="F14266" s="85" t="s">
        <v>38</v>
      </c>
      <c r="G14266" s="86" t="s">
        <v>18410</v>
      </c>
      <c r="H14266" s="85" t="s">
        <v>1</v>
      </c>
      <c r="I14266" s="85">
        <v>1</v>
      </c>
      <c r="J14266" s="88">
        <v>7.4879774108441692</v>
      </c>
      <c r="K14266" s="146">
        <v>10.435247028184518</v>
      </c>
      <c r="L14266" s="147">
        <v>3.4228026976259208E-8</v>
      </c>
      <c r="M14266" s="147">
        <v>0.88020735574751907</v>
      </c>
      <c r="N14266" s="87">
        <v>130.4426835929342</v>
      </c>
      <c r="O14266" s="88">
        <v>5.7032460076730711</v>
      </c>
      <c r="P14266" s="89">
        <v>43.722237618714587</v>
      </c>
    </row>
    <row r="14267" spans="1:16">
      <c r="A14267" s="75" t="s">
        <v>25877</v>
      </c>
      <c r="B14267" s="85">
        <v>14263</v>
      </c>
      <c r="C14267" s="85">
        <v>16028</v>
      </c>
      <c r="D14267" s="85">
        <v>14263</v>
      </c>
      <c r="E14267" s="86" t="s">
        <v>25876</v>
      </c>
      <c r="F14267" s="85" t="s">
        <v>11</v>
      </c>
      <c r="G14267" s="86" t="s">
        <v>18410</v>
      </c>
      <c r="H14267" s="85" t="s">
        <v>1</v>
      </c>
      <c r="I14267" s="85">
        <v>1</v>
      </c>
      <c r="J14267" s="88">
        <v>5.2722261050774382</v>
      </c>
      <c r="K14267" s="146">
        <v>7.5375626016823816</v>
      </c>
      <c r="L14267" s="147">
        <v>2.557582982581165E-8</v>
      </c>
      <c r="M14267" s="147">
        <v>0.83721685210366115</v>
      </c>
      <c r="N14267" s="87">
        <v>125.7345831945667</v>
      </c>
      <c r="O14267" s="88">
        <v>4.4021039270874747</v>
      </c>
      <c r="P14267" s="89">
        <v>35.011082991188538</v>
      </c>
    </row>
    <row r="14268" spans="1:16">
      <c r="A14268" s="75" t="s">
        <v>18411</v>
      </c>
      <c r="B14268" s="85">
        <v>14264</v>
      </c>
      <c r="C14268" s="85">
        <v>11973</v>
      </c>
      <c r="D14268" s="85">
        <v>14264</v>
      </c>
      <c r="E14268" s="86" t="s">
        <v>18412</v>
      </c>
      <c r="F14268" s="85" t="s">
        <v>38</v>
      </c>
      <c r="G14268" s="86" t="s">
        <v>18413</v>
      </c>
      <c r="H14268" s="85" t="s">
        <v>1</v>
      </c>
      <c r="I14268" s="85">
        <v>1</v>
      </c>
      <c r="J14268" s="88">
        <v>2.2698261613126092</v>
      </c>
      <c r="K14268" s="146">
        <v>3.2177678742659088</v>
      </c>
      <c r="L14268" s="147">
        <v>1.010854675589231E-8</v>
      </c>
      <c r="M14268" s="147">
        <v>0.2317707985065936</v>
      </c>
      <c r="N14268" s="87">
        <v>38.457100715608313</v>
      </c>
      <c r="O14268" s="88">
        <v>1.969292590699447</v>
      </c>
      <c r="P14268" s="89">
        <v>51.20751575274587</v>
      </c>
    </row>
    <row r="14269" spans="1:16">
      <c r="A14269" s="75" t="s">
        <v>18414</v>
      </c>
      <c r="B14269" s="85">
        <v>14265</v>
      </c>
      <c r="C14269" s="85">
        <v>11974</v>
      </c>
      <c r="D14269" s="85">
        <v>14265</v>
      </c>
      <c r="E14269" s="86" t="s">
        <v>18412</v>
      </c>
      <c r="F14269" s="85" t="s">
        <v>11</v>
      </c>
      <c r="G14269" s="86" t="s">
        <v>18413</v>
      </c>
      <c r="H14269" s="85" t="s">
        <v>1</v>
      </c>
      <c r="I14269" s="85">
        <v>1</v>
      </c>
      <c r="J14269" s="88">
        <v>1.3201937987394849</v>
      </c>
      <c r="K14269" s="146">
        <v>1.8106535192321567</v>
      </c>
      <c r="L14269" s="147">
        <v>6.3524782211606307E-9</v>
      </c>
      <c r="M14269" s="147">
        <v>0.20087802675342839</v>
      </c>
      <c r="N14269" s="87">
        <v>35.645888494781701</v>
      </c>
      <c r="O14269" s="88">
        <v>1.144495202478788</v>
      </c>
      <c r="P14269" s="89">
        <v>32.107355176357402</v>
      </c>
    </row>
    <row r="14270" spans="1:16">
      <c r="A14270" s="75" t="s">
        <v>25878</v>
      </c>
      <c r="B14270" s="85">
        <v>14266</v>
      </c>
      <c r="C14270" s="85">
        <v>16029</v>
      </c>
      <c r="D14270" s="85">
        <v>14266</v>
      </c>
      <c r="E14270" s="86" t="s">
        <v>25879</v>
      </c>
      <c r="F14270" s="85" t="s">
        <v>38</v>
      </c>
      <c r="G14270" s="86" t="s">
        <v>18413</v>
      </c>
      <c r="H14270" s="85" t="s">
        <v>1</v>
      </c>
      <c r="I14270" s="85">
        <v>1</v>
      </c>
      <c r="J14270" s="88">
        <v>2.25566761962477</v>
      </c>
      <c r="K14270" s="146">
        <v>3.2000115465582257</v>
      </c>
      <c r="L14270" s="147">
        <v>1.003550582969063E-8</v>
      </c>
      <c r="M14270" s="147">
        <v>0.22994948600486209</v>
      </c>
      <c r="N14270" s="87">
        <v>38.250963420168233</v>
      </c>
      <c r="O14270" s="88">
        <v>1.9564389755211551</v>
      </c>
      <c r="P14270" s="89">
        <v>51.147443112232871</v>
      </c>
    </row>
    <row r="14271" spans="1:16">
      <c r="A14271" s="75" t="s">
        <v>25880</v>
      </c>
      <c r="B14271" s="85">
        <v>14267</v>
      </c>
      <c r="C14271" s="85">
        <v>16030</v>
      </c>
      <c r="D14271" s="85">
        <v>14267</v>
      </c>
      <c r="E14271" s="86" t="s">
        <v>25879</v>
      </c>
      <c r="F14271" s="85" t="s">
        <v>11</v>
      </c>
      <c r="G14271" s="86" t="s">
        <v>18413</v>
      </c>
      <c r="H14271" s="85" t="s">
        <v>1</v>
      </c>
      <c r="I14271" s="85">
        <v>1</v>
      </c>
      <c r="J14271" s="88">
        <v>1.3066382648498389</v>
      </c>
      <c r="K14271" s="146">
        <v>1.7943202381095671</v>
      </c>
      <c r="L14271" s="147">
        <v>6.2841094395566814E-9</v>
      </c>
      <c r="M14271" s="147">
        <v>0.19911705329497409</v>
      </c>
      <c r="N14271" s="87">
        <v>35.435838811426827</v>
      </c>
      <c r="O14271" s="88">
        <v>1.132307858132058</v>
      </c>
      <c r="P14271" s="89">
        <v>31.953747847135144</v>
      </c>
    </row>
    <row r="14272" spans="1:16">
      <c r="A14272" s="75" t="s">
        <v>18415</v>
      </c>
      <c r="B14272" s="85">
        <v>14268</v>
      </c>
      <c r="C14272" s="85">
        <v>11975</v>
      </c>
      <c r="D14272" s="85">
        <v>14268</v>
      </c>
      <c r="E14272" s="86" t="s">
        <v>18416</v>
      </c>
      <c r="F14272" s="85" t="s">
        <v>55</v>
      </c>
      <c r="G14272" s="86" t="s">
        <v>18417</v>
      </c>
      <c r="H14272" s="85" t="s">
        <v>1</v>
      </c>
      <c r="I14272" s="85">
        <v>1</v>
      </c>
      <c r="J14272" s="88">
        <v>21.43797127277638</v>
      </c>
      <c r="K14272" s="146">
        <v>29.401102243219519</v>
      </c>
      <c r="L14272" s="147">
        <v>1.6480576007944521E-7</v>
      </c>
      <c r="M14272" s="147">
        <v>1.6217671271687359</v>
      </c>
      <c r="N14272" s="87">
        <v>344.17552637968788</v>
      </c>
      <c r="O14272" s="88">
        <v>18.699315160143421</v>
      </c>
      <c r="P14272" s="89">
        <v>54.330751976579215</v>
      </c>
    </row>
    <row r="14273" spans="1:16">
      <c r="A14273" s="75" t="s">
        <v>25881</v>
      </c>
      <c r="B14273" s="85">
        <v>14269</v>
      </c>
      <c r="C14273" s="85">
        <v>16031</v>
      </c>
      <c r="D14273" s="85">
        <v>14269</v>
      </c>
      <c r="E14273" s="86" t="s">
        <v>25882</v>
      </c>
      <c r="F14273" s="85" t="s">
        <v>55</v>
      </c>
      <c r="G14273" s="86" t="s">
        <v>18417</v>
      </c>
      <c r="H14273" s="85" t="s">
        <v>1</v>
      </c>
      <c r="I14273" s="85">
        <v>1</v>
      </c>
      <c r="J14273" s="88">
        <v>21.437971272776391</v>
      </c>
      <c r="K14273" s="146">
        <v>29.401102243219519</v>
      </c>
      <c r="L14273" s="147">
        <v>1.6480576007944529E-7</v>
      </c>
      <c r="M14273" s="147">
        <v>1.6217671271687359</v>
      </c>
      <c r="N14273" s="87">
        <v>344.17552637968788</v>
      </c>
      <c r="O14273" s="88">
        <v>18.699315160143431</v>
      </c>
      <c r="P14273" s="89">
        <v>54.330751976579251</v>
      </c>
    </row>
    <row r="14274" spans="1:16">
      <c r="A14274" s="75" t="s">
        <v>18418</v>
      </c>
      <c r="B14274" s="85">
        <v>14270</v>
      </c>
      <c r="C14274" s="85">
        <v>11976</v>
      </c>
      <c r="D14274" s="85">
        <v>14270</v>
      </c>
      <c r="E14274" s="86" t="s">
        <v>18419</v>
      </c>
      <c r="F14274" s="85" t="s">
        <v>38</v>
      </c>
      <c r="G14274" s="86" t="s">
        <v>18420</v>
      </c>
      <c r="H14274" s="85" t="s">
        <v>1</v>
      </c>
      <c r="I14274" s="85">
        <v>1</v>
      </c>
      <c r="J14274" s="88">
        <v>0.15101363165828521</v>
      </c>
      <c r="K14274" s="146">
        <v>0.23862794665686324</v>
      </c>
      <c r="L14274" s="147">
        <v>8.581421580187461E-10</v>
      </c>
      <c r="M14274" s="147">
        <v>1.8625264866374849E-2</v>
      </c>
      <c r="N14274" s="87">
        <v>1.9006330227123469</v>
      </c>
      <c r="O14274" s="88">
        <v>0.13571014308039719</v>
      </c>
      <c r="P14274" s="89">
        <v>71.402601900880668</v>
      </c>
    </row>
    <row r="14275" spans="1:16">
      <c r="A14275" s="75" t="s">
        <v>18421</v>
      </c>
      <c r="B14275" s="85">
        <v>14271</v>
      </c>
      <c r="C14275" s="85">
        <v>11977</v>
      </c>
      <c r="D14275" s="85">
        <v>14271</v>
      </c>
      <c r="E14275" s="86" t="s">
        <v>18419</v>
      </c>
      <c r="F14275" s="85" t="s">
        <v>6282</v>
      </c>
      <c r="G14275" s="86" t="s">
        <v>18420</v>
      </c>
      <c r="H14275" s="85" t="s">
        <v>1</v>
      </c>
      <c r="I14275" s="85">
        <v>1</v>
      </c>
      <c r="J14275" s="88">
        <v>0.1368184771249279</v>
      </c>
      <c r="K14275" s="146">
        <v>0.23566651884981757</v>
      </c>
      <c r="L14275" s="147">
        <v>7.573415058993125E-10</v>
      </c>
      <c r="M14275" s="147">
        <v>1.6578087694351842E-2</v>
      </c>
      <c r="N14275" s="87">
        <v>1.6435374682801061</v>
      </c>
      <c r="O14275" s="88">
        <v>0.12499911761929609</v>
      </c>
      <c r="P14275" s="89">
        <v>76.054924230052691</v>
      </c>
    </row>
    <row r="14276" spans="1:16">
      <c r="A14276" s="75" t="s">
        <v>18422</v>
      </c>
      <c r="B14276" s="85">
        <v>14272</v>
      </c>
      <c r="C14276" s="85">
        <v>11978</v>
      </c>
      <c r="D14276" s="85">
        <v>14272</v>
      </c>
      <c r="E14276" s="86" t="s">
        <v>18419</v>
      </c>
      <c r="F14276" s="85" t="s">
        <v>11</v>
      </c>
      <c r="G14276" s="86" t="s">
        <v>18420</v>
      </c>
      <c r="H14276" s="85" t="s">
        <v>1</v>
      </c>
      <c r="I14276" s="85">
        <v>1</v>
      </c>
      <c r="J14276" s="88">
        <v>0.18255297433837131</v>
      </c>
      <c r="K14276" s="146">
        <v>0.16981777495177133</v>
      </c>
      <c r="L14276" s="147">
        <v>1.0618557526870029E-9</v>
      </c>
      <c r="M14276" s="147">
        <v>2.1652545731454489E-2</v>
      </c>
      <c r="N14276" s="87">
        <v>2.4835686415591218</v>
      </c>
      <c r="O14276" s="88">
        <v>0.16797117987850521</v>
      </c>
      <c r="P14276" s="89">
        <v>67.632992729791098</v>
      </c>
    </row>
    <row r="14277" spans="1:16">
      <c r="A14277" s="75" t="s">
        <v>18423</v>
      </c>
      <c r="B14277" s="85">
        <v>14273</v>
      </c>
      <c r="C14277" s="85">
        <v>11979</v>
      </c>
      <c r="D14277" s="85">
        <v>14273</v>
      </c>
      <c r="E14277" s="86" t="s">
        <v>18419</v>
      </c>
      <c r="F14277" s="85" t="s">
        <v>139</v>
      </c>
      <c r="G14277" s="86" t="s">
        <v>18420</v>
      </c>
      <c r="H14277" s="85" t="s">
        <v>1</v>
      </c>
      <c r="I14277" s="85">
        <v>1</v>
      </c>
      <c r="J14277" s="88">
        <v>0.1112220139999011</v>
      </c>
      <c r="K14277" s="146">
        <v>0.20156927272447747</v>
      </c>
      <c r="L14277" s="147">
        <v>7.1771275569598249E-10</v>
      </c>
      <c r="M14277" s="147">
        <v>1.9639310234115991E-2</v>
      </c>
      <c r="N14277" s="87">
        <v>1.860432107761826</v>
      </c>
      <c r="O14277" s="88">
        <v>0.1006733422782622</v>
      </c>
      <c r="P14277" s="89">
        <v>54.11288154953219</v>
      </c>
    </row>
    <row r="14278" spans="1:16">
      <c r="A14278" s="75" t="s">
        <v>25883</v>
      </c>
      <c r="B14278" s="85">
        <v>14274</v>
      </c>
      <c r="C14278" s="85">
        <v>16032</v>
      </c>
      <c r="D14278" s="85">
        <v>14274</v>
      </c>
      <c r="E14278" s="86" t="s">
        <v>25884</v>
      </c>
      <c r="F14278" s="85" t="s">
        <v>38</v>
      </c>
      <c r="G14278" s="86" t="s">
        <v>18420</v>
      </c>
      <c r="H14278" s="85" t="s">
        <v>1</v>
      </c>
      <c r="I14278" s="85">
        <v>1</v>
      </c>
      <c r="J14278" s="88">
        <v>0.1046296609069363</v>
      </c>
      <c r="K14278" s="146">
        <v>0.16764624148488685</v>
      </c>
      <c r="L14278" s="147">
        <v>5.8082100642946953E-10</v>
      </c>
      <c r="M14278" s="147">
        <v>1.285000722494457E-2</v>
      </c>
      <c r="N14278" s="87">
        <v>1.246289552421985</v>
      </c>
      <c r="O14278" s="88">
        <v>9.3558811095145716E-2</v>
      </c>
      <c r="P14278" s="89">
        <v>75.06988316906579</v>
      </c>
    </row>
    <row r="14279" spans="1:16">
      <c r="A14279" s="75" t="s">
        <v>25885</v>
      </c>
      <c r="B14279" s="85">
        <v>14275</v>
      </c>
      <c r="C14279" s="85">
        <v>16033</v>
      </c>
      <c r="D14279" s="85">
        <v>14275</v>
      </c>
      <c r="E14279" s="86" t="s">
        <v>25884</v>
      </c>
      <c r="F14279" s="85" t="s">
        <v>6282</v>
      </c>
      <c r="G14279" s="86" t="s">
        <v>18420</v>
      </c>
      <c r="H14279" s="85" t="s">
        <v>1</v>
      </c>
      <c r="I14279" s="85">
        <v>1</v>
      </c>
      <c r="J14279" s="88">
        <v>8.8740030154072516E-2</v>
      </c>
      <c r="K14279" s="146">
        <v>0.16305708437625696</v>
      </c>
      <c r="L14279" s="147">
        <v>4.712884496773504E-10</v>
      </c>
      <c r="M14279" s="147">
        <v>1.0429981663445579E-2</v>
      </c>
      <c r="N14279" s="87">
        <v>0.95873944233845154</v>
      </c>
      <c r="O14279" s="88">
        <v>8.1257627282380521E-2</v>
      </c>
      <c r="P14279" s="89">
        <v>84.754651466289815</v>
      </c>
    </row>
    <row r="14280" spans="1:16">
      <c r="A14280" s="75" t="s">
        <v>25886</v>
      </c>
      <c r="B14280" s="85">
        <v>14276</v>
      </c>
      <c r="C14280" s="85">
        <v>16034</v>
      </c>
      <c r="D14280" s="85">
        <v>14276</v>
      </c>
      <c r="E14280" s="86" t="s">
        <v>25884</v>
      </c>
      <c r="F14280" s="85" t="s">
        <v>11</v>
      </c>
      <c r="G14280" s="86" t="s">
        <v>18420</v>
      </c>
      <c r="H14280" s="85" t="s">
        <v>1</v>
      </c>
      <c r="I14280" s="85">
        <v>1</v>
      </c>
      <c r="J14280" s="88">
        <v>0.15398068716869431</v>
      </c>
      <c r="K14280" s="146">
        <v>0.13812290390899781</v>
      </c>
      <c r="L14280" s="147">
        <v>9.2158276143518569E-10</v>
      </c>
      <c r="M14280" s="147">
        <v>1.7661255968970401E-2</v>
      </c>
      <c r="N14280" s="87">
        <v>2.044320806385433</v>
      </c>
      <c r="O14280" s="88">
        <v>0.14234086391674569</v>
      </c>
      <c r="P14280" s="89">
        <v>69.627459385114221</v>
      </c>
    </row>
    <row r="14281" spans="1:16">
      <c r="A14281" s="75" t="s">
        <v>25887</v>
      </c>
      <c r="B14281" s="85">
        <v>14277</v>
      </c>
      <c r="C14281" s="85">
        <v>16035</v>
      </c>
      <c r="D14281" s="85">
        <v>14277</v>
      </c>
      <c r="E14281" s="86" t="s">
        <v>25884</v>
      </c>
      <c r="F14281" s="85" t="s">
        <v>139</v>
      </c>
      <c r="G14281" s="86" t="s">
        <v>18420</v>
      </c>
      <c r="H14281" s="85" t="s">
        <v>1</v>
      </c>
      <c r="I14281" s="85">
        <v>1</v>
      </c>
      <c r="J14281" s="88">
        <v>6.0731542614315792E-2</v>
      </c>
      <c r="K14281" s="146">
        <v>0.1273126156996742</v>
      </c>
      <c r="L14281" s="147">
        <v>4.1510080778298058E-10</v>
      </c>
      <c r="M14281" s="147">
        <v>1.3061203704893529E-2</v>
      </c>
      <c r="N14281" s="87">
        <v>1.144490518950958</v>
      </c>
      <c r="O14281" s="88">
        <v>5.4720978358434882E-2</v>
      </c>
      <c r="P14281" s="89">
        <v>47.812522211710608</v>
      </c>
    </row>
    <row r="14282" spans="1:16">
      <c r="A14282" s="75" t="s">
        <v>18424</v>
      </c>
      <c r="B14282" s="85">
        <v>14278</v>
      </c>
      <c r="C14282" s="85">
        <v>11980</v>
      </c>
      <c r="D14282" s="85">
        <v>14278</v>
      </c>
      <c r="E14282" s="86" t="s">
        <v>18425</v>
      </c>
      <c r="F14282" s="85" t="s">
        <v>55</v>
      </c>
      <c r="G14282" s="86" t="s">
        <v>18426</v>
      </c>
      <c r="H14282" s="85" t="s">
        <v>260</v>
      </c>
      <c r="I14282" s="85">
        <v>1</v>
      </c>
      <c r="J14282" s="88">
        <v>4021848.087046992</v>
      </c>
      <c r="K14282" s="146">
        <v>8961548.7510333937</v>
      </c>
      <c r="L14282" s="147">
        <v>2.500822489182972E-2</v>
      </c>
      <c r="M14282" s="147">
        <v>355593.01493660058</v>
      </c>
      <c r="N14282" s="87">
        <v>45208850.166304491</v>
      </c>
      <c r="O14282" s="88">
        <v>3630965.096778152</v>
      </c>
      <c r="P14282" s="89">
        <v>80.315360453126914</v>
      </c>
    </row>
    <row r="14283" spans="1:16">
      <c r="A14283" s="75" t="s">
        <v>25888</v>
      </c>
      <c r="B14283" s="85">
        <v>14279</v>
      </c>
      <c r="C14283" s="85">
        <v>16036</v>
      </c>
      <c r="D14283" s="85">
        <v>14279</v>
      </c>
      <c r="E14283" s="86" t="s">
        <v>25889</v>
      </c>
      <c r="F14283" s="85" t="s">
        <v>38</v>
      </c>
      <c r="G14283" s="86" t="s">
        <v>18426</v>
      </c>
      <c r="H14283" s="85" t="s">
        <v>260</v>
      </c>
      <c r="I14283" s="85">
        <v>1</v>
      </c>
      <c r="J14283" s="88">
        <v>4024819.0405843589</v>
      </c>
      <c r="K14283" s="146">
        <v>8965766.1483230405</v>
      </c>
      <c r="L14283" s="147">
        <v>2.5027970669811099E-2</v>
      </c>
      <c r="M14283" s="147">
        <v>355718.01286839339</v>
      </c>
      <c r="N14283" s="87">
        <v>45242624.833590753</v>
      </c>
      <c r="O14283" s="88">
        <v>3633086.825801048</v>
      </c>
      <c r="P14283" s="89">
        <v>80.302299859128283</v>
      </c>
    </row>
    <row r="14284" spans="1:16">
      <c r="A14284" s="75" t="s">
        <v>25890</v>
      </c>
      <c r="B14284" s="85">
        <v>14280</v>
      </c>
      <c r="C14284" s="85">
        <v>16037</v>
      </c>
      <c r="D14284" s="85">
        <v>14280</v>
      </c>
      <c r="E14284" s="86" t="s">
        <v>25889</v>
      </c>
      <c r="F14284" s="85" t="s">
        <v>139</v>
      </c>
      <c r="G14284" s="86" t="s">
        <v>18426</v>
      </c>
      <c r="H14284" s="85" t="s">
        <v>260</v>
      </c>
      <c r="I14284" s="85">
        <v>1</v>
      </c>
      <c r="J14284" s="88">
        <v>4014009.947748011</v>
      </c>
      <c r="K14284" s="146">
        <v>8950422.1726403609</v>
      </c>
      <c r="L14284" s="147">
        <v>2.4956130452641018E-2</v>
      </c>
      <c r="M14284" s="147">
        <v>355263.23825407983</v>
      </c>
      <c r="N14284" s="87">
        <v>45119743.910135686</v>
      </c>
      <c r="O14284" s="88">
        <v>3625367.4300940512</v>
      </c>
      <c r="P14284" s="89">
        <v>80.34991150026562</v>
      </c>
    </row>
    <row r="14285" spans="1:16">
      <c r="A14285" s="75" t="s">
        <v>18427</v>
      </c>
      <c r="B14285" s="85">
        <v>14281</v>
      </c>
      <c r="C14285" s="85">
        <v>11981</v>
      </c>
      <c r="D14285" s="85">
        <v>14281</v>
      </c>
      <c r="E14285" s="86" t="s">
        <v>18428</v>
      </c>
      <c r="F14285" s="85" t="s">
        <v>38</v>
      </c>
      <c r="G14285" s="86" t="s">
        <v>18429</v>
      </c>
      <c r="H14285" s="85" t="s">
        <v>1</v>
      </c>
      <c r="I14285" s="85">
        <v>1</v>
      </c>
      <c r="J14285" s="88">
        <v>0.84503034338036431</v>
      </c>
      <c r="K14285" s="146">
        <v>3.0088287731581955</v>
      </c>
      <c r="L14285" s="147">
        <v>1.0072530685852361E-8</v>
      </c>
      <c r="M14285" s="147">
        <v>8.663958471708573E-2</v>
      </c>
      <c r="N14285" s="87">
        <v>10.767632237694951</v>
      </c>
      <c r="O14285" s="88">
        <v>0.76582088605992926</v>
      </c>
      <c r="P14285" s="89">
        <v>71.122496492680185</v>
      </c>
    </row>
    <row r="14286" spans="1:16">
      <c r="A14286" s="75" t="s">
        <v>18430</v>
      </c>
      <c r="B14286" s="85">
        <v>14282</v>
      </c>
      <c r="C14286" s="85">
        <v>11982</v>
      </c>
      <c r="D14286" s="85">
        <v>14282</v>
      </c>
      <c r="E14286" s="86" t="s">
        <v>18428</v>
      </c>
      <c r="F14286" s="85" t="s">
        <v>11</v>
      </c>
      <c r="G14286" s="86" t="s">
        <v>18429</v>
      </c>
      <c r="H14286" s="85" t="s">
        <v>1</v>
      </c>
      <c r="I14286" s="85">
        <v>1</v>
      </c>
      <c r="J14286" s="88">
        <v>0.85015496609477992</v>
      </c>
      <c r="K14286" s="146">
        <v>6.3437587200511798</v>
      </c>
      <c r="L14286" s="147">
        <v>1.7355165620792189E-8</v>
      </c>
      <c r="M14286" s="147">
        <v>9.5406316660657228E-2</v>
      </c>
      <c r="N14286" s="87">
        <v>12.40831374888425</v>
      </c>
      <c r="O14286" s="88">
        <v>0.7750027525264499</v>
      </c>
      <c r="P14286" s="89">
        <v>62.458345929247464</v>
      </c>
    </row>
    <row r="14287" spans="1:16">
      <c r="A14287" s="75" t="s">
        <v>25893</v>
      </c>
      <c r="B14287" s="85">
        <v>14283</v>
      </c>
      <c r="C14287" s="85">
        <v>16039</v>
      </c>
      <c r="D14287" s="85">
        <v>14283</v>
      </c>
      <c r="E14287" s="86" t="s">
        <v>25892</v>
      </c>
      <c r="F14287" s="85" t="s">
        <v>38</v>
      </c>
      <c r="G14287" s="86" t="s">
        <v>18429</v>
      </c>
      <c r="H14287" s="85" t="s">
        <v>1</v>
      </c>
      <c r="I14287" s="85">
        <v>1</v>
      </c>
      <c r="J14287" s="88">
        <v>0.82897449948052671</v>
      </c>
      <c r="K14287" s="146">
        <v>3.0023030505497195</v>
      </c>
      <c r="L14287" s="147">
        <v>9.9552072515692075E-9</v>
      </c>
      <c r="M14287" s="147">
        <v>8.1042665253015261E-2</v>
      </c>
      <c r="N14287" s="87">
        <v>10.223256946566311</v>
      </c>
      <c r="O14287" s="88">
        <v>0.74979106227189352</v>
      </c>
      <c r="P14287" s="89">
        <v>73.341701787484283</v>
      </c>
    </row>
    <row r="14288" spans="1:16">
      <c r="A14288" s="75" t="s">
        <v>25895</v>
      </c>
      <c r="B14288" s="85">
        <v>14284</v>
      </c>
      <c r="C14288" s="85">
        <v>16041</v>
      </c>
      <c r="D14288" s="85">
        <v>14284</v>
      </c>
      <c r="E14288" s="86" t="s">
        <v>25892</v>
      </c>
      <c r="F14288" s="85" t="s">
        <v>6282</v>
      </c>
      <c r="G14288" s="86" t="s">
        <v>18429</v>
      </c>
      <c r="H14288" s="85" t="s">
        <v>1</v>
      </c>
      <c r="I14288" s="85">
        <v>1</v>
      </c>
      <c r="J14288" s="88">
        <v>0.91194931763448828</v>
      </c>
      <c r="K14288" s="146">
        <v>2.9649180485823954</v>
      </c>
      <c r="L14288" s="147">
        <v>7.2645952426695213E-9</v>
      </c>
      <c r="M14288" s="147">
        <v>7.60503578295912E-2</v>
      </c>
      <c r="N14288" s="87">
        <v>9.6359024754623359</v>
      </c>
      <c r="O14288" s="88">
        <v>0.84176999272100528</v>
      </c>
      <c r="P14288" s="89">
        <v>87.357670427296085</v>
      </c>
    </row>
    <row r="14289" spans="1:16">
      <c r="A14289" s="75" t="s">
        <v>25896</v>
      </c>
      <c r="B14289" s="85">
        <v>14285</v>
      </c>
      <c r="C14289" s="85">
        <v>16042</v>
      </c>
      <c r="D14289" s="85">
        <v>14285</v>
      </c>
      <c r="E14289" s="86" t="s">
        <v>25892</v>
      </c>
      <c r="F14289" s="85" t="s">
        <v>11</v>
      </c>
      <c r="G14289" s="86" t="s">
        <v>18429</v>
      </c>
      <c r="H14289" s="85" t="s">
        <v>1</v>
      </c>
      <c r="I14289" s="85">
        <v>1</v>
      </c>
      <c r="J14289" s="88">
        <v>0.82158267892510251</v>
      </c>
      <c r="K14289" s="146">
        <v>6.3120638490084078</v>
      </c>
      <c r="L14289" s="147">
        <v>1.7214892629540351E-8</v>
      </c>
      <c r="M14289" s="147">
        <v>9.1415026898173171E-2</v>
      </c>
      <c r="N14289" s="87">
        <v>11.969065913710571</v>
      </c>
      <c r="O14289" s="88">
        <v>0.74937243656468999</v>
      </c>
      <c r="P14289" s="89">
        <v>62.609099320464395</v>
      </c>
    </row>
    <row r="14290" spans="1:16">
      <c r="A14290" s="75" t="s">
        <v>25898</v>
      </c>
      <c r="B14290" s="85">
        <v>14286</v>
      </c>
      <c r="C14290" s="85">
        <v>16044</v>
      </c>
      <c r="D14290" s="85">
        <v>14286</v>
      </c>
      <c r="E14290" s="86" t="s">
        <v>25892</v>
      </c>
      <c r="F14290" s="85" t="s">
        <v>139</v>
      </c>
      <c r="G14290" s="86" t="s">
        <v>18429</v>
      </c>
      <c r="H14290" s="85" t="s">
        <v>1</v>
      </c>
      <c r="I14290" s="85">
        <v>1</v>
      </c>
      <c r="J14290" s="88">
        <v>0.71214969334028833</v>
      </c>
      <c r="K14290" s="146">
        <v>2.7867437250880878</v>
      </c>
      <c r="L14290" s="147">
        <v>9.681532308066897E-9</v>
      </c>
      <c r="M14290" s="147">
        <v>8.0913083159309326E-2</v>
      </c>
      <c r="N14290" s="87">
        <v>9.9027352251242746</v>
      </c>
      <c r="O14290" s="88">
        <v>0.64724712646880356</v>
      </c>
      <c r="P14290" s="89">
        <v>65.360439490159237</v>
      </c>
    </row>
    <row r="14291" spans="1:16">
      <c r="A14291" s="75" t="s">
        <v>18431</v>
      </c>
      <c r="B14291" s="85">
        <v>14287</v>
      </c>
      <c r="C14291" s="85">
        <v>11983</v>
      </c>
      <c r="D14291" s="85">
        <v>14287</v>
      </c>
      <c r="E14291" s="86" t="s">
        <v>18432</v>
      </c>
      <c r="F14291" s="85" t="s">
        <v>55</v>
      </c>
      <c r="G14291" s="86" t="s">
        <v>18433</v>
      </c>
      <c r="H14291" s="85" t="s">
        <v>1</v>
      </c>
      <c r="I14291" s="85">
        <v>1</v>
      </c>
      <c r="J14291" s="88">
        <v>1.3729151712795911</v>
      </c>
      <c r="K14291" s="146">
        <v>6.5534046387653264</v>
      </c>
      <c r="L14291" s="147">
        <v>1.50773496374557E-8</v>
      </c>
      <c r="M14291" s="147">
        <v>0.12516271567461881</v>
      </c>
      <c r="N14291" s="87">
        <v>16.22270942434151</v>
      </c>
      <c r="O14291" s="88">
        <v>1.2562236329556891</v>
      </c>
      <c r="P14291" s="89">
        <v>77.43611748791956</v>
      </c>
    </row>
    <row r="14292" spans="1:16">
      <c r="A14292" s="75" t="s">
        <v>26731</v>
      </c>
      <c r="B14292" s="85">
        <v>14288</v>
      </c>
      <c r="C14292" s="85">
        <v>16649</v>
      </c>
      <c r="D14292" s="85">
        <v>14288</v>
      </c>
      <c r="E14292" s="86" t="s">
        <v>26732</v>
      </c>
      <c r="F14292" s="85" t="s">
        <v>38</v>
      </c>
      <c r="G14292" s="86" t="s">
        <v>18433</v>
      </c>
      <c r="H14292" s="85" t="s">
        <v>1</v>
      </c>
      <c r="I14292" s="85">
        <v>1</v>
      </c>
      <c r="J14292" s="88">
        <v>1.3229160884218181</v>
      </c>
      <c r="K14292" s="146">
        <v>5.9053557383734399</v>
      </c>
      <c r="L14292" s="147">
        <v>1.3522733084747861E-8</v>
      </c>
      <c r="M14292" s="147">
        <v>0.1168653261253393</v>
      </c>
      <c r="N14292" s="87">
        <v>15.188610898496171</v>
      </c>
      <c r="O14292" s="88">
        <v>1.2101979400063181</v>
      </c>
      <c r="P14292" s="89">
        <v>79.677986887276191</v>
      </c>
    </row>
    <row r="14293" spans="1:16">
      <c r="A14293" s="75" t="s">
        <v>26733</v>
      </c>
      <c r="B14293" s="85">
        <v>14289</v>
      </c>
      <c r="C14293" s="85">
        <v>16650</v>
      </c>
      <c r="D14293" s="85">
        <v>14289</v>
      </c>
      <c r="E14293" s="86" t="s">
        <v>26732</v>
      </c>
      <c r="F14293" s="85" t="s">
        <v>11</v>
      </c>
      <c r="G14293" s="86" t="s">
        <v>18433</v>
      </c>
      <c r="H14293" s="85" t="s">
        <v>1</v>
      </c>
      <c r="I14293" s="85">
        <v>1</v>
      </c>
      <c r="J14293" s="88">
        <v>1.304441975620616</v>
      </c>
      <c r="K14293" s="146">
        <v>9.2138396589162763</v>
      </c>
      <c r="L14293" s="147">
        <v>2.0775628340557869E-8</v>
      </c>
      <c r="M14293" s="147">
        <v>0.12533627006779829</v>
      </c>
      <c r="N14293" s="87">
        <v>16.716876431875392</v>
      </c>
      <c r="O14293" s="88">
        <v>1.1970882371207221</v>
      </c>
      <c r="P14293" s="89">
        <v>71.609564262743433</v>
      </c>
    </row>
    <row r="14294" spans="1:16">
      <c r="A14294" s="75" t="s">
        <v>18434</v>
      </c>
      <c r="B14294" s="85">
        <v>14290</v>
      </c>
      <c r="C14294" s="85">
        <v>11984</v>
      </c>
      <c r="D14294" s="85">
        <v>14290</v>
      </c>
      <c r="E14294" s="86" t="s">
        <v>18435</v>
      </c>
      <c r="F14294" s="85" t="s">
        <v>38</v>
      </c>
      <c r="G14294" s="86" t="s">
        <v>18436</v>
      </c>
      <c r="H14294" s="85" t="s">
        <v>1</v>
      </c>
      <c r="I14294" s="85">
        <v>1</v>
      </c>
      <c r="J14294" s="88">
        <v>4.1630470967124218</v>
      </c>
      <c r="K14294" s="146">
        <v>5.8643393961467476</v>
      </c>
      <c r="L14294" s="147">
        <v>2.0186903628117791E-8</v>
      </c>
      <c r="M14294" s="147">
        <v>0.31046956037276219</v>
      </c>
      <c r="N14294" s="87">
        <v>63.638041414417728</v>
      </c>
      <c r="O14294" s="88">
        <v>3.644830591665198</v>
      </c>
      <c r="P14294" s="89">
        <v>57.274399253265379</v>
      </c>
    </row>
    <row r="14295" spans="1:16">
      <c r="A14295" s="75" t="s">
        <v>18437</v>
      </c>
      <c r="B14295" s="85">
        <v>14291</v>
      </c>
      <c r="C14295" s="85">
        <v>11985</v>
      </c>
      <c r="D14295" s="85">
        <v>14291</v>
      </c>
      <c r="E14295" s="86" t="s">
        <v>18435</v>
      </c>
      <c r="F14295" s="85" t="s">
        <v>11</v>
      </c>
      <c r="G14295" s="86" t="s">
        <v>18436</v>
      </c>
      <c r="H14295" s="85" t="s">
        <v>1</v>
      </c>
      <c r="I14295" s="85">
        <v>1</v>
      </c>
      <c r="J14295" s="88">
        <v>3.6324045943401111</v>
      </c>
      <c r="K14295" s="146">
        <v>5.0998307691359166</v>
      </c>
      <c r="L14295" s="147">
        <v>1.8056032461781359E-8</v>
      </c>
      <c r="M14295" s="147">
        <v>0.28924788086199071</v>
      </c>
      <c r="N14295" s="87">
        <v>61.566312957745573</v>
      </c>
      <c r="O14295" s="88">
        <v>3.1875040589735208</v>
      </c>
      <c r="P14295" s="89">
        <v>51.77350901557449</v>
      </c>
    </row>
    <row r="14296" spans="1:16">
      <c r="A14296" s="75" t="s">
        <v>25899</v>
      </c>
      <c r="B14296" s="85">
        <v>14292</v>
      </c>
      <c r="C14296" s="85">
        <v>16045</v>
      </c>
      <c r="D14296" s="85">
        <v>14292</v>
      </c>
      <c r="E14296" s="86" t="s">
        <v>25900</v>
      </c>
      <c r="F14296" s="85" t="s">
        <v>38</v>
      </c>
      <c r="G14296" s="86" t="s">
        <v>18436</v>
      </c>
      <c r="H14296" s="85" t="s">
        <v>1</v>
      </c>
      <c r="I14296" s="85">
        <v>1</v>
      </c>
      <c r="J14296" s="88">
        <v>4.1084989294230976</v>
      </c>
      <c r="K14296" s="146">
        <v>5.787750871633075</v>
      </c>
      <c r="L14296" s="147">
        <v>1.987867734953499E-8</v>
      </c>
      <c r="M14296" s="147">
        <v>0.3034830662440739</v>
      </c>
      <c r="N14296" s="87">
        <v>62.854819033645938</v>
      </c>
      <c r="O14296" s="88">
        <v>3.5952657185261789</v>
      </c>
      <c r="P14296" s="89">
        <v>57.199523820148897</v>
      </c>
    </row>
    <row r="14297" spans="1:16">
      <c r="A14297" s="75" t="s">
        <v>25901</v>
      </c>
      <c r="B14297" s="85">
        <v>14293</v>
      </c>
      <c r="C14297" s="85">
        <v>16046</v>
      </c>
      <c r="D14297" s="85">
        <v>14293</v>
      </c>
      <c r="E14297" s="86" t="s">
        <v>25900</v>
      </c>
      <c r="F14297" s="85" t="s">
        <v>11</v>
      </c>
      <c r="G14297" s="86" t="s">
        <v>18436</v>
      </c>
      <c r="H14297" s="85" t="s">
        <v>1</v>
      </c>
      <c r="I14297" s="85">
        <v>1</v>
      </c>
      <c r="J14297" s="88">
        <v>3.6038315027706971</v>
      </c>
      <c r="K14297" s="146">
        <v>5.0681351957624035</v>
      </c>
      <c r="L14297" s="147">
        <v>1.7915754836665549E-8</v>
      </c>
      <c r="M14297" s="147">
        <v>0.28525647544521759</v>
      </c>
      <c r="N14297" s="87">
        <v>61.127056331837387</v>
      </c>
      <c r="O14297" s="88">
        <v>3.161873026070988</v>
      </c>
      <c r="P14297" s="89">
        <v>51.72624392227047</v>
      </c>
    </row>
    <row r="14298" spans="1:16">
      <c r="A14298" s="75" t="s">
        <v>18438</v>
      </c>
      <c r="B14298" s="85">
        <v>14294</v>
      </c>
      <c r="C14298" s="85">
        <v>11986</v>
      </c>
      <c r="D14298" s="85">
        <v>14294</v>
      </c>
      <c r="E14298" s="86" t="s">
        <v>18439</v>
      </c>
      <c r="F14298" s="85" t="s">
        <v>38</v>
      </c>
      <c r="G14298" s="86" t="s">
        <v>18440</v>
      </c>
      <c r="H14298" s="85" t="s">
        <v>1</v>
      </c>
      <c r="I14298" s="85">
        <v>1</v>
      </c>
      <c r="J14298" s="88">
        <v>4.4833202105104304</v>
      </c>
      <c r="K14298" s="146">
        <v>6.4078030194776039</v>
      </c>
      <c r="L14298" s="147">
        <v>2.8895183319212801E-8</v>
      </c>
      <c r="M14298" s="147">
        <v>0.32413459325092758</v>
      </c>
      <c r="N14298" s="87">
        <v>67.290356273191804</v>
      </c>
      <c r="O14298" s="88">
        <v>3.931893629557766</v>
      </c>
      <c r="P14298" s="89">
        <v>58.431755266604462</v>
      </c>
    </row>
    <row r="14299" spans="1:16">
      <c r="A14299" s="75" t="s">
        <v>18441</v>
      </c>
      <c r="B14299" s="85">
        <v>14295</v>
      </c>
      <c r="C14299" s="85">
        <v>11987</v>
      </c>
      <c r="D14299" s="85">
        <v>14295</v>
      </c>
      <c r="E14299" s="86" t="s">
        <v>18439</v>
      </c>
      <c r="F14299" s="85" t="s">
        <v>11</v>
      </c>
      <c r="G14299" s="86" t="s">
        <v>18440</v>
      </c>
      <c r="H14299" s="85" t="s">
        <v>1</v>
      </c>
      <c r="I14299" s="85">
        <v>1</v>
      </c>
      <c r="J14299" s="88">
        <v>3.709097183253077</v>
      </c>
      <c r="K14299" s="146">
        <v>5.2857883613397965</v>
      </c>
      <c r="L14299" s="147">
        <v>2.5749081907210549E-8</v>
      </c>
      <c r="M14299" s="147">
        <v>0.29265798589373221</v>
      </c>
      <c r="N14299" s="87">
        <v>64.150043169054754</v>
      </c>
      <c r="O14299" s="88">
        <v>3.2636051789747689</v>
      </c>
      <c r="P14299" s="89">
        <v>50.874559357258462</v>
      </c>
    </row>
    <row r="14300" spans="1:16">
      <c r="A14300" s="75" t="s">
        <v>25902</v>
      </c>
      <c r="B14300" s="85">
        <v>14296</v>
      </c>
      <c r="C14300" s="85">
        <v>16047</v>
      </c>
      <c r="D14300" s="85">
        <v>14296</v>
      </c>
      <c r="E14300" s="86" t="s">
        <v>25903</v>
      </c>
      <c r="F14300" s="85" t="s">
        <v>55</v>
      </c>
      <c r="G14300" s="86" t="s">
        <v>18440</v>
      </c>
      <c r="H14300" s="85" t="s">
        <v>1</v>
      </c>
      <c r="I14300" s="85">
        <v>1</v>
      </c>
      <c r="J14300" s="88">
        <v>5.9531157600238984</v>
      </c>
      <c r="K14300" s="146">
        <v>8.6700812237729714</v>
      </c>
      <c r="L14300" s="147">
        <v>3.5698371605480507E-8</v>
      </c>
      <c r="M14300" s="147">
        <v>0.47530459427003952</v>
      </c>
      <c r="N14300" s="87">
        <v>90.079168559943028</v>
      </c>
      <c r="O14300" s="88">
        <v>5.2409521935901626</v>
      </c>
      <c r="P14300" s="89">
        <v>58.181622647888673</v>
      </c>
    </row>
    <row r="14301" spans="1:16">
      <c r="A14301" s="75" t="s">
        <v>25904</v>
      </c>
      <c r="B14301" s="85">
        <v>14297</v>
      </c>
      <c r="C14301" s="85">
        <v>16048</v>
      </c>
      <c r="D14301" s="85">
        <v>14297</v>
      </c>
      <c r="E14301" s="86" t="s">
        <v>25905</v>
      </c>
      <c r="F14301" s="85" t="s">
        <v>38</v>
      </c>
      <c r="G14301" s="86" t="s">
        <v>18440</v>
      </c>
      <c r="H14301" s="85" t="s">
        <v>1</v>
      </c>
      <c r="I14301" s="85">
        <v>1</v>
      </c>
      <c r="J14301" s="88">
        <v>4.4287720432211071</v>
      </c>
      <c r="K14301" s="146">
        <v>6.3312144949639473</v>
      </c>
      <c r="L14301" s="147">
        <v>2.858695704062996E-8</v>
      </c>
      <c r="M14301" s="147">
        <v>0.3171480991222394</v>
      </c>
      <c r="N14301" s="87">
        <v>66.507133892420001</v>
      </c>
      <c r="O14301" s="88">
        <v>3.8823287564187461</v>
      </c>
      <c r="P14301" s="89">
        <v>58.374621325566189</v>
      </c>
    </row>
    <row r="14302" spans="1:16">
      <c r="A14302" s="75" t="s">
        <v>25906</v>
      </c>
      <c r="B14302" s="85">
        <v>14298</v>
      </c>
      <c r="C14302" s="85">
        <v>16049</v>
      </c>
      <c r="D14302" s="85">
        <v>14298</v>
      </c>
      <c r="E14302" s="86" t="s">
        <v>25905</v>
      </c>
      <c r="F14302" s="85" t="s">
        <v>11</v>
      </c>
      <c r="G14302" s="86" t="s">
        <v>18440</v>
      </c>
      <c r="H14302" s="85" t="s">
        <v>1</v>
      </c>
      <c r="I14302" s="85">
        <v>1</v>
      </c>
      <c r="J14302" s="88">
        <v>3.6805240916836448</v>
      </c>
      <c r="K14302" s="146">
        <v>5.2540927879662762</v>
      </c>
      <c r="L14302" s="147">
        <v>2.560880428209512E-8</v>
      </c>
      <c r="M14302" s="147">
        <v>0.28866658047695931</v>
      </c>
      <c r="N14302" s="87">
        <v>63.710786543146547</v>
      </c>
      <c r="O14302" s="88">
        <v>3.2379741460722329</v>
      </c>
      <c r="P14302" s="89">
        <v>50.823013209535489</v>
      </c>
    </row>
    <row r="14303" spans="1:16">
      <c r="A14303" s="75" t="s">
        <v>18442</v>
      </c>
      <c r="B14303" s="85">
        <v>14299</v>
      </c>
      <c r="C14303" s="85">
        <v>11988</v>
      </c>
      <c r="D14303" s="85">
        <v>14299</v>
      </c>
      <c r="E14303" s="86" t="s">
        <v>18443</v>
      </c>
      <c r="F14303" s="85" t="s">
        <v>55</v>
      </c>
      <c r="G14303" s="86" t="s">
        <v>18444</v>
      </c>
      <c r="H14303" s="85" t="s">
        <v>1</v>
      </c>
      <c r="I14303" s="85">
        <v>1</v>
      </c>
      <c r="J14303" s="88">
        <v>3.2815033353650951</v>
      </c>
      <c r="K14303" s="146">
        <v>4.7523359495826627</v>
      </c>
      <c r="L14303" s="147">
        <v>1.610542197555801E-8</v>
      </c>
      <c r="M14303" s="147">
        <v>0.253248347709846</v>
      </c>
      <c r="N14303" s="87">
        <v>50.745274127936092</v>
      </c>
      <c r="O14303" s="88">
        <v>2.8812830667677121</v>
      </c>
      <c r="P14303" s="89">
        <v>56.779337904522606</v>
      </c>
    </row>
    <row r="14304" spans="1:16">
      <c r="A14304" s="75" t="s">
        <v>25907</v>
      </c>
      <c r="B14304" s="85">
        <v>14300</v>
      </c>
      <c r="C14304" s="85">
        <v>16050</v>
      </c>
      <c r="D14304" s="85">
        <v>14300</v>
      </c>
      <c r="E14304" s="86" t="s">
        <v>25908</v>
      </c>
      <c r="F14304" s="85" t="s">
        <v>283</v>
      </c>
      <c r="G14304" s="86" t="s">
        <v>18444</v>
      </c>
      <c r="H14304" s="85" t="s">
        <v>1</v>
      </c>
      <c r="I14304" s="85">
        <v>1</v>
      </c>
      <c r="J14304" s="88">
        <v>3.3707833336123532</v>
      </c>
      <c r="K14304" s="146">
        <v>4.8823216406309671</v>
      </c>
      <c r="L14304" s="147">
        <v>1.637208149074606E-8</v>
      </c>
      <c r="M14304" s="147">
        <v>0.25184959991263262</v>
      </c>
      <c r="N14304" s="87">
        <v>50.502315030941382</v>
      </c>
      <c r="O14304" s="88">
        <v>2.9554970298801591</v>
      </c>
      <c r="P14304" s="89">
        <v>58.522010883449745</v>
      </c>
    </row>
    <row r="14305" spans="1:16">
      <c r="A14305" s="75" t="s">
        <v>25909</v>
      </c>
      <c r="B14305" s="85">
        <v>14301</v>
      </c>
      <c r="C14305" s="85">
        <v>16051</v>
      </c>
      <c r="D14305" s="85">
        <v>14301</v>
      </c>
      <c r="E14305" s="86" t="s">
        <v>25908</v>
      </c>
      <c r="F14305" s="85" t="s">
        <v>38</v>
      </c>
      <c r="G14305" s="86" t="s">
        <v>18444</v>
      </c>
      <c r="H14305" s="85" t="s">
        <v>1</v>
      </c>
      <c r="I14305" s="85">
        <v>1</v>
      </c>
      <c r="J14305" s="88">
        <v>3.2196199909415011</v>
      </c>
      <c r="K14305" s="146">
        <v>4.6653568086367248</v>
      </c>
      <c r="L14305" s="147">
        <v>1.5768388039982159E-8</v>
      </c>
      <c r="M14305" s="147">
        <v>0.24598093005162819</v>
      </c>
      <c r="N14305" s="87">
        <v>49.933101924345458</v>
      </c>
      <c r="O14305" s="88">
        <v>2.8254513211962751</v>
      </c>
      <c r="P14305" s="89">
        <v>56.584734621076962</v>
      </c>
    </row>
    <row r="14306" spans="1:16">
      <c r="A14306" s="75" t="s">
        <v>18445</v>
      </c>
      <c r="B14306" s="85">
        <v>14302</v>
      </c>
      <c r="C14306" s="85">
        <v>11989</v>
      </c>
      <c r="D14306" s="85">
        <v>14302</v>
      </c>
      <c r="E14306" s="86" t="s">
        <v>18446</v>
      </c>
      <c r="F14306" s="85" t="s">
        <v>55</v>
      </c>
      <c r="G14306" s="86" t="s">
        <v>18447</v>
      </c>
      <c r="H14306" s="85" t="s">
        <v>1</v>
      </c>
      <c r="I14306" s="85">
        <v>1</v>
      </c>
      <c r="J14306" s="88">
        <v>4.7056411929665716</v>
      </c>
      <c r="K14306" s="146">
        <v>6.5170008728516313</v>
      </c>
      <c r="L14306" s="147">
        <v>3.0760000055403623E-8</v>
      </c>
      <c r="M14306" s="147">
        <v>0.35608855677762191</v>
      </c>
      <c r="N14306" s="87">
        <v>73.412504986035245</v>
      </c>
      <c r="O14306" s="88">
        <v>4.1205799824278344</v>
      </c>
      <c r="P14306" s="89">
        <v>56.129129270437836</v>
      </c>
    </row>
    <row r="14307" spans="1:16">
      <c r="A14307" s="75" t="s">
        <v>25913</v>
      </c>
      <c r="B14307" s="85">
        <v>14303</v>
      </c>
      <c r="C14307" s="85">
        <v>16054</v>
      </c>
      <c r="D14307" s="85">
        <v>14303</v>
      </c>
      <c r="E14307" s="86" t="s">
        <v>25914</v>
      </c>
      <c r="F14307" s="85" t="s">
        <v>55</v>
      </c>
      <c r="G14307" s="86" t="s">
        <v>18447</v>
      </c>
      <c r="H14307" s="85" t="s">
        <v>1</v>
      </c>
      <c r="I14307" s="85">
        <v>1</v>
      </c>
      <c r="J14307" s="88">
        <v>4.7056411929665716</v>
      </c>
      <c r="K14307" s="146">
        <v>6.5170008728516313</v>
      </c>
      <c r="L14307" s="147">
        <v>3.0760000055403623E-8</v>
      </c>
      <c r="M14307" s="147">
        <v>0.35608855677762191</v>
      </c>
      <c r="N14307" s="87">
        <v>73.412504986035245</v>
      </c>
      <c r="O14307" s="88">
        <v>4.1205799824278344</v>
      </c>
      <c r="P14307" s="89">
        <v>56.129129270437836</v>
      </c>
    </row>
    <row r="14308" spans="1:16">
      <c r="A14308" s="75" t="s">
        <v>18448</v>
      </c>
      <c r="B14308" s="85">
        <v>14304</v>
      </c>
      <c r="C14308" s="85">
        <v>11990</v>
      </c>
      <c r="D14308" s="85">
        <v>14304</v>
      </c>
      <c r="E14308" s="86" t="s">
        <v>18449</v>
      </c>
      <c r="F14308" s="85" t="s">
        <v>55</v>
      </c>
      <c r="G14308" s="86" t="s">
        <v>18450</v>
      </c>
      <c r="H14308" s="85" t="s">
        <v>1</v>
      </c>
      <c r="I14308" s="85">
        <v>1</v>
      </c>
      <c r="J14308" s="88">
        <v>13.126774369068951</v>
      </c>
      <c r="K14308" s="146">
        <v>17.860446979119082</v>
      </c>
      <c r="L14308" s="147">
        <v>6.462327198160213E-8</v>
      </c>
      <c r="M14308" s="147">
        <v>0.99504811592441289</v>
      </c>
      <c r="N14308" s="87">
        <v>212.69511678354661</v>
      </c>
      <c r="O14308" s="88">
        <v>11.437000953640119</v>
      </c>
      <c r="P14308" s="89">
        <v>53.771807865618328</v>
      </c>
    </row>
    <row r="14309" spans="1:16">
      <c r="A14309" s="75" t="s">
        <v>25910</v>
      </c>
      <c r="B14309" s="85">
        <v>14305</v>
      </c>
      <c r="C14309" s="85">
        <v>16052</v>
      </c>
      <c r="D14309" s="85">
        <v>14305</v>
      </c>
      <c r="E14309" s="86" t="s">
        <v>25911</v>
      </c>
      <c r="F14309" s="85" t="s">
        <v>38</v>
      </c>
      <c r="G14309" s="86" t="s">
        <v>18450</v>
      </c>
      <c r="H14309" s="85" t="s">
        <v>1</v>
      </c>
      <c r="I14309" s="85">
        <v>1</v>
      </c>
      <c r="J14309" s="88">
        <v>14.60514907698842</v>
      </c>
      <c r="K14309" s="146">
        <v>20.935591979195362</v>
      </c>
      <c r="L14309" s="147">
        <v>6.9441893239434538E-8</v>
      </c>
      <c r="M14309" s="147">
        <v>1.0174645501134221</v>
      </c>
      <c r="N14309" s="87">
        <v>211.37852868482921</v>
      </c>
      <c r="O14309" s="88">
        <v>12.63927235758824</v>
      </c>
      <c r="P14309" s="89">
        <v>59.794494910283525</v>
      </c>
    </row>
    <row r="14310" spans="1:16">
      <c r="A14310" s="75" t="s">
        <v>25912</v>
      </c>
      <c r="B14310" s="85">
        <v>14306</v>
      </c>
      <c r="C14310" s="85">
        <v>16053</v>
      </c>
      <c r="D14310" s="85">
        <v>14306</v>
      </c>
      <c r="E14310" s="86" t="s">
        <v>25911</v>
      </c>
      <c r="F14310" s="85" t="s">
        <v>11</v>
      </c>
      <c r="G14310" s="86" t="s">
        <v>18450</v>
      </c>
      <c r="H14310" s="85" t="s">
        <v>1</v>
      </c>
      <c r="I14310" s="85">
        <v>1</v>
      </c>
      <c r="J14310" s="88">
        <v>9.968638882066772</v>
      </c>
      <c r="K14310" s="146">
        <v>11.40296931690037</v>
      </c>
      <c r="L14310" s="147">
        <v>5.3936847261255E-8</v>
      </c>
      <c r="M14310" s="147">
        <v>0.9285511089542613</v>
      </c>
      <c r="N14310" s="87">
        <v>212.98933156194261</v>
      </c>
      <c r="O14310" s="88">
        <v>8.8530912178290304</v>
      </c>
      <c r="P14310" s="89">
        <v>41.565890427025124</v>
      </c>
    </row>
    <row r="14311" spans="1:16">
      <c r="A14311" s="75" t="s">
        <v>18451</v>
      </c>
      <c r="B14311" s="85">
        <v>14307</v>
      </c>
      <c r="C14311" s="85">
        <v>11991</v>
      </c>
      <c r="D14311" s="85">
        <v>14307</v>
      </c>
      <c r="E14311" s="86" t="s">
        <v>18452</v>
      </c>
      <c r="F14311" s="85" t="s">
        <v>55</v>
      </c>
      <c r="G14311" s="86" t="s">
        <v>18453</v>
      </c>
      <c r="H14311" s="85" t="s">
        <v>260</v>
      </c>
      <c r="I14311" s="85">
        <v>1</v>
      </c>
      <c r="J14311" s="88">
        <v>1338786.917149774</v>
      </c>
      <c r="K14311" s="146">
        <v>2873065.4427594068</v>
      </c>
      <c r="L14311" s="147">
        <v>6.4310076615585344E-3</v>
      </c>
      <c r="M14311" s="147">
        <v>122757.1494750577</v>
      </c>
      <c r="N14311" s="87">
        <v>13534650.96928273</v>
      </c>
      <c r="O14311" s="88">
        <v>1221810.2901354509</v>
      </c>
      <c r="P14311" s="89">
        <v>90.272759372102286</v>
      </c>
    </row>
    <row r="14312" spans="1:16">
      <c r="A14312" s="75" t="s">
        <v>25915</v>
      </c>
      <c r="B14312" s="85">
        <v>14308</v>
      </c>
      <c r="C14312" s="85">
        <v>16055</v>
      </c>
      <c r="D14312" s="85">
        <v>14308</v>
      </c>
      <c r="E14312" s="86" t="s">
        <v>25916</v>
      </c>
      <c r="F14312" s="85" t="s">
        <v>429</v>
      </c>
      <c r="G14312" s="86" t="s">
        <v>18453</v>
      </c>
      <c r="H14312" s="85" t="s">
        <v>260</v>
      </c>
      <c r="I14312" s="85">
        <v>1</v>
      </c>
      <c r="J14312" s="88">
        <v>1340469.9193889301</v>
      </c>
      <c r="K14312" s="146">
        <v>2898876.8383422717</v>
      </c>
      <c r="L14312" s="147">
        <v>6.4388126840415442E-3</v>
      </c>
      <c r="M14312" s="147">
        <v>122764.0518353269</v>
      </c>
      <c r="N14312" s="87">
        <v>13580633.872928681</v>
      </c>
      <c r="O14312" s="88">
        <v>1223167.0982829791</v>
      </c>
      <c r="P14312" s="89">
        <v>90.067010842639093</v>
      </c>
    </row>
    <row r="14313" spans="1:16">
      <c r="A14313" s="75" t="s">
        <v>25917</v>
      </c>
      <c r="B14313" s="85">
        <v>14309</v>
      </c>
      <c r="C14313" s="85">
        <v>16056</v>
      </c>
      <c r="D14313" s="85">
        <v>14309</v>
      </c>
      <c r="E14313" s="86" t="s">
        <v>25916</v>
      </c>
      <c r="F14313" s="85" t="s">
        <v>38</v>
      </c>
      <c r="G14313" s="86" t="s">
        <v>18453</v>
      </c>
      <c r="H14313" s="85" t="s">
        <v>260</v>
      </c>
      <c r="I14313" s="85">
        <v>1</v>
      </c>
      <c r="J14313" s="88">
        <v>1338678.510728586</v>
      </c>
      <c r="K14313" s="146">
        <v>2871402.8656363143</v>
      </c>
      <c r="L14313" s="147">
        <v>6.4305049203648322E-3</v>
      </c>
      <c r="M14313" s="147">
        <v>122756.70487661489</v>
      </c>
      <c r="N14313" s="87">
        <v>13531689.09442362</v>
      </c>
      <c r="O14313" s="88">
        <v>1221722.8946988371</v>
      </c>
      <c r="P14313" s="89">
        <v>90.28606009003758</v>
      </c>
    </row>
    <row r="14314" spans="1:16">
      <c r="A14314" s="75" t="s">
        <v>18454</v>
      </c>
      <c r="B14314" s="85">
        <v>14310</v>
      </c>
      <c r="C14314" s="85">
        <v>11992</v>
      </c>
      <c r="D14314" s="85">
        <v>14310</v>
      </c>
      <c r="E14314" s="86" t="s">
        <v>18455</v>
      </c>
      <c r="F14314" s="85" t="s">
        <v>55</v>
      </c>
      <c r="G14314" s="86" t="s">
        <v>18456</v>
      </c>
      <c r="H14314" s="85" t="s">
        <v>1042</v>
      </c>
      <c r="I14314" s="85">
        <v>1</v>
      </c>
      <c r="J14314" s="88">
        <v>171.08705050927719</v>
      </c>
      <c r="K14314" s="146">
        <v>259.5183336656595</v>
      </c>
      <c r="L14314" s="147">
        <v>8.3107662035139392E-7</v>
      </c>
      <c r="M14314" s="147">
        <v>11.867735275771571</v>
      </c>
      <c r="N14314" s="87">
        <v>2445.2628456526299</v>
      </c>
      <c r="O14314" s="88">
        <v>148.38421426898941</v>
      </c>
      <c r="P14314" s="89">
        <v>60.6823166404372</v>
      </c>
    </row>
    <row r="14315" spans="1:16">
      <c r="A14315" s="75" t="s">
        <v>25918</v>
      </c>
      <c r="B14315" s="85">
        <v>14311</v>
      </c>
      <c r="C14315" s="85">
        <v>16057</v>
      </c>
      <c r="D14315" s="85">
        <v>14311</v>
      </c>
      <c r="E14315" s="86" t="s">
        <v>25919</v>
      </c>
      <c r="F14315" s="85" t="s">
        <v>38</v>
      </c>
      <c r="G14315" s="86" t="s">
        <v>18456</v>
      </c>
      <c r="H14315" s="85" t="s">
        <v>1042</v>
      </c>
      <c r="I14315" s="85">
        <v>1</v>
      </c>
      <c r="J14315" s="88">
        <v>173.37732560927529</v>
      </c>
      <c r="K14315" s="146">
        <v>262.8682093292191</v>
      </c>
      <c r="L14315" s="147">
        <v>8.4056161952116492E-7</v>
      </c>
      <c r="M14315" s="147">
        <v>11.980673795451921</v>
      </c>
      <c r="N14315" s="87">
        <v>2452.8142654029639</v>
      </c>
      <c r="O14315" s="88">
        <v>150.34625575875941</v>
      </c>
      <c r="P14315" s="89">
        <v>61.295409880560022</v>
      </c>
    </row>
    <row r="14316" spans="1:16">
      <c r="A14316" s="75" t="s">
        <v>25920</v>
      </c>
      <c r="B14316" s="85">
        <v>14312</v>
      </c>
      <c r="C14316" s="85">
        <v>16058</v>
      </c>
      <c r="D14316" s="85">
        <v>14312</v>
      </c>
      <c r="E14316" s="86" t="s">
        <v>25919</v>
      </c>
      <c r="F14316" s="85" t="s">
        <v>11</v>
      </c>
      <c r="G14316" s="86" t="s">
        <v>18456</v>
      </c>
      <c r="H14316" s="85" t="s">
        <v>1042</v>
      </c>
      <c r="I14316" s="85">
        <v>1</v>
      </c>
      <c r="J14316" s="88">
        <v>160.32579462633129</v>
      </c>
      <c r="K14316" s="146">
        <v>243.78222506147952</v>
      </c>
      <c r="L14316" s="147">
        <v>7.8649508157655283E-7</v>
      </c>
      <c r="M14316" s="147">
        <v>11.335794800527299</v>
      </c>
      <c r="N14316" s="87">
        <v>2409.6028344142342</v>
      </c>
      <c r="O14316" s="88">
        <v>139.16444077906749</v>
      </c>
      <c r="P14316" s="89">
        <v>57.754099053796089</v>
      </c>
    </row>
    <row r="14317" spans="1:16">
      <c r="A14317" s="75" t="s">
        <v>18457</v>
      </c>
      <c r="B14317" s="85">
        <v>14313</v>
      </c>
      <c r="C14317" s="85">
        <v>11993</v>
      </c>
      <c r="D14317" s="85">
        <v>14313</v>
      </c>
      <c r="E14317" s="86" t="s">
        <v>18458</v>
      </c>
      <c r="F14317" s="85" t="s">
        <v>55</v>
      </c>
      <c r="G14317" s="86" t="s">
        <v>18459</v>
      </c>
      <c r="H14317" s="85" t="s">
        <v>1042</v>
      </c>
      <c r="I14317" s="85">
        <v>1</v>
      </c>
      <c r="J14317" s="88">
        <v>127.1319742037729</v>
      </c>
      <c r="K14317" s="146">
        <v>192.98815875791979</v>
      </c>
      <c r="L14317" s="147">
        <v>6.4122587840312972E-7</v>
      </c>
      <c r="M14317" s="147">
        <v>7.1325136925223731</v>
      </c>
      <c r="N14317" s="87">
        <v>1712.71883614749</v>
      </c>
      <c r="O14317" s="88">
        <v>109.3559233312958</v>
      </c>
      <c r="P14317" s="89">
        <v>63.84931433187009</v>
      </c>
    </row>
    <row r="14318" spans="1:16">
      <c r="A14318" s="75" t="s">
        <v>25921</v>
      </c>
      <c r="B14318" s="85">
        <v>14314</v>
      </c>
      <c r="C14318" s="85">
        <v>16059</v>
      </c>
      <c r="D14318" s="85">
        <v>14314</v>
      </c>
      <c r="E14318" s="86" t="s">
        <v>25922</v>
      </c>
      <c r="F14318" s="85" t="s">
        <v>38</v>
      </c>
      <c r="G14318" s="86" t="s">
        <v>18459</v>
      </c>
      <c r="H14318" s="85" t="s">
        <v>1042</v>
      </c>
      <c r="I14318" s="85">
        <v>1</v>
      </c>
      <c r="J14318" s="88">
        <v>129.11651543459161</v>
      </c>
      <c r="K14318" s="146">
        <v>195.89094267225104</v>
      </c>
      <c r="L14318" s="147">
        <v>6.4944436164763564E-7</v>
      </c>
      <c r="M14318" s="147">
        <v>7.2303458349870393</v>
      </c>
      <c r="N14318" s="87">
        <v>1719.2580223134121</v>
      </c>
      <c r="O14318" s="88">
        <v>111.056029300807</v>
      </c>
      <c r="P14318" s="89">
        <v>64.595324180236418</v>
      </c>
    </row>
    <row r="14319" spans="1:16">
      <c r="A14319" s="75" t="s">
        <v>25923</v>
      </c>
      <c r="B14319" s="85">
        <v>14315</v>
      </c>
      <c r="C14319" s="85">
        <v>16060</v>
      </c>
      <c r="D14319" s="85">
        <v>14315</v>
      </c>
      <c r="E14319" s="86" t="s">
        <v>25922</v>
      </c>
      <c r="F14319" s="85" t="s">
        <v>11</v>
      </c>
      <c r="G14319" s="86" t="s">
        <v>18459</v>
      </c>
      <c r="H14319" s="85" t="s">
        <v>1042</v>
      </c>
      <c r="I14319" s="85">
        <v>1</v>
      </c>
      <c r="J14319" s="88">
        <v>116.0649844516481</v>
      </c>
      <c r="K14319" s="146">
        <v>176.80495840451064</v>
      </c>
      <c r="L14319" s="147">
        <v>5.9537782370302217E-7</v>
      </c>
      <c r="M14319" s="147">
        <v>6.5854668400623604</v>
      </c>
      <c r="N14319" s="87">
        <v>1676.0465913246751</v>
      </c>
      <c r="O14319" s="88">
        <v>99.874214321115247</v>
      </c>
      <c r="P14319" s="89">
        <v>59.589163474375113</v>
      </c>
    </row>
    <row r="14320" spans="1:16">
      <c r="A14320" s="75" t="s">
        <v>18460</v>
      </c>
      <c r="B14320" s="85">
        <v>14316</v>
      </c>
      <c r="C14320" s="85">
        <v>11994</v>
      </c>
      <c r="D14320" s="85">
        <v>14316</v>
      </c>
      <c r="E14320" s="86" t="s">
        <v>18461</v>
      </c>
      <c r="F14320" s="85" t="s">
        <v>55</v>
      </c>
      <c r="G14320" s="86" t="s">
        <v>18462</v>
      </c>
      <c r="H14320" s="85" t="s">
        <v>1042</v>
      </c>
      <c r="I14320" s="85">
        <v>1</v>
      </c>
      <c r="J14320" s="88">
        <v>238.37486024227951</v>
      </c>
      <c r="K14320" s="146">
        <v>346.75377129119863</v>
      </c>
      <c r="L14320" s="147">
        <v>1.116755807405702E-6</v>
      </c>
      <c r="M14320" s="147">
        <v>15.45266752069964</v>
      </c>
      <c r="N14320" s="87">
        <v>3338.3902485633889</v>
      </c>
      <c r="O14320" s="88">
        <v>207.86578985173341</v>
      </c>
      <c r="P14320" s="89">
        <v>62.265275888936117</v>
      </c>
    </row>
    <row r="14321" spans="1:16">
      <c r="A14321" s="75" t="s">
        <v>25924</v>
      </c>
      <c r="B14321" s="85">
        <v>14317</v>
      </c>
      <c r="C14321" s="85">
        <v>16061</v>
      </c>
      <c r="D14321" s="85">
        <v>14317</v>
      </c>
      <c r="E14321" s="86" t="s">
        <v>25925</v>
      </c>
      <c r="F14321" s="85" t="s">
        <v>38</v>
      </c>
      <c r="G14321" s="86" t="s">
        <v>18462</v>
      </c>
      <c r="H14321" s="85" t="s">
        <v>1042</v>
      </c>
      <c r="I14321" s="85">
        <v>1</v>
      </c>
      <c r="J14321" s="88">
        <v>240.3591205549817</v>
      </c>
      <c r="K14321" s="146">
        <v>349.65621421744891</v>
      </c>
      <c r="L14321" s="147">
        <v>1.1249728628283301E-6</v>
      </c>
      <c r="M14321" s="147">
        <v>15.55046267542809</v>
      </c>
      <c r="N14321" s="87">
        <v>3344.925282892113</v>
      </c>
      <c r="O14321" s="88">
        <v>209.5656410508744</v>
      </c>
      <c r="P14321" s="89">
        <v>62.651815310409049</v>
      </c>
    </row>
    <row r="14322" spans="1:16">
      <c r="A14322" s="75" t="s">
        <v>25926</v>
      </c>
      <c r="B14322" s="85">
        <v>14318</v>
      </c>
      <c r="C14322" s="85">
        <v>16062</v>
      </c>
      <c r="D14322" s="85">
        <v>14318</v>
      </c>
      <c r="E14322" s="86" t="s">
        <v>25925</v>
      </c>
      <c r="F14322" s="85" t="s">
        <v>11</v>
      </c>
      <c r="G14322" s="86" t="s">
        <v>18462</v>
      </c>
      <c r="H14322" s="85" t="s">
        <v>1042</v>
      </c>
      <c r="I14322" s="85">
        <v>1</v>
      </c>
      <c r="J14322" s="88">
        <v>227.30758957203781</v>
      </c>
      <c r="K14322" s="146">
        <v>330.57022994970703</v>
      </c>
      <c r="L14322" s="147">
        <v>1.070906324883718E-6</v>
      </c>
      <c r="M14322" s="147">
        <v>14.90558368050338</v>
      </c>
      <c r="N14322" s="87">
        <v>3301.713851903372</v>
      </c>
      <c r="O14322" s="88">
        <v>198.38382607118271</v>
      </c>
      <c r="P14322" s="89">
        <v>60.085105787352951</v>
      </c>
    </row>
    <row r="14323" spans="1:16">
      <c r="A14323" s="75" t="s">
        <v>18463</v>
      </c>
      <c r="B14323" s="85">
        <v>14319</v>
      </c>
      <c r="C14323" s="85">
        <v>11995</v>
      </c>
      <c r="D14323" s="85">
        <v>14319</v>
      </c>
      <c r="E14323" s="86" t="s">
        <v>18464</v>
      </c>
      <c r="F14323" s="85" t="s">
        <v>55</v>
      </c>
      <c r="G14323" s="86" t="s">
        <v>18465</v>
      </c>
      <c r="H14323" s="85" t="s">
        <v>260</v>
      </c>
      <c r="I14323" s="85">
        <v>1</v>
      </c>
      <c r="J14323" s="88">
        <v>6320.8468179327856</v>
      </c>
      <c r="K14323" s="146">
        <v>13398.196297565984</v>
      </c>
      <c r="L14323" s="147">
        <v>3.7894576973027318E-5</v>
      </c>
      <c r="M14323" s="147">
        <v>457.21779308359578</v>
      </c>
      <c r="N14323" s="87">
        <v>85984.010501160214</v>
      </c>
      <c r="O14323" s="88">
        <v>5481.9011576299235</v>
      </c>
      <c r="P14323" s="89">
        <v>63.754890306680387</v>
      </c>
    </row>
    <row r="14324" spans="1:16">
      <c r="A14324" s="75" t="s">
        <v>25927</v>
      </c>
      <c r="B14324" s="85">
        <v>14320</v>
      </c>
      <c r="C14324" s="85">
        <v>16063</v>
      </c>
      <c r="D14324" s="85">
        <v>14320</v>
      </c>
      <c r="E14324" s="86" t="s">
        <v>18465</v>
      </c>
      <c r="F14324" s="85" t="s">
        <v>32</v>
      </c>
      <c r="G14324" s="86" t="s">
        <v>18465</v>
      </c>
      <c r="H14324" s="85" t="s">
        <v>260</v>
      </c>
      <c r="I14324" s="85">
        <v>1</v>
      </c>
      <c r="J14324" s="88">
        <v>6320.7313387761606</v>
      </c>
      <c r="K14324" s="146">
        <v>13380.315648704785</v>
      </c>
      <c r="L14324" s="147">
        <v>3.7890980715384002E-5</v>
      </c>
      <c r="M14324" s="147">
        <v>457.03448999637578</v>
      </c>
      <c r="N14324" s="87">
        <v>85963.686022203663</v>
      </c>
      <c r="O14324" s="88">
        <v>5482.3819880817064</v>
      </c>
      <c r="P14324" s="89">
        <v>63.77555735180615</v>
      </c>
    </row>
    <row r="14325" spans="1:16">
      <c r="A14325" s="75" t="s">
        <v>25928</v>
      </c>
      <c r="B14325" s="85">
        <v>14321</v>
      </c>
      <c r="C14325" s="85">
        <v>16064</v>
      </c>
      <c r="D14325" s="85">
        <v>14321</v>
      </c>
      <c r="E14325" s="86" t="s">
        <v>18465</v>
      </c>
      <c r="F14325" s="85" t="s">
        <v>38</v>
      </c>
      <c r="G14325" s="86" t="s">
        <v>18465</v>
      </c>
      <c r="H14325" s="85" t="s">
        <v>260</v>
      </c>
      <c r="I14325" s="85">
        <v>1</v>
      </c>
      <c r="J14325" s="88">
        <v>6320.8472627232159</v>
      </c>
      <c r="K14325" s="146">
        <v>13398.265168359967</v>
      </c>
      <c r="L14325" s="147">
        <v>3.7894590824712647E-5</v>
      </c>
      <c r="M14325" s="147">
        <v>457.21849911105858</v>
      </c>
      <c r="N14325" s="87">
        <v>85984.088784840729</v>
      </c>
      <c r="O14325" s="88">
        <v>5481.8993056180034</v>
      </c>
      <c r="P14325" s="89">
        <v>63.754810722428445</v>
      </c>
    </row>
    <row r="14326" spans="1:16">
      <c r="A14326" s="75" t="s">
        <v>18466</v>
      </c>
      <c r="B14326" s="85">
        <v>14322</v>
      </c>
      <c r="C14326" s="85">
        <v>11996</v>
      </c>
      <c r="D14326" s="85">
        <v>14322</v>
      </c>
      <c r="E14326" s="86" t="s">
        <v>18467</v>
      </c>
      <c r="F14326" s="85" t="s">
        <v>55</v>
      </c>
      <c r="G14326" s="86" t="s">
        <v>18468</v>
      </c>
      <c r="H14326" s="85" t="s">
        <v>260</v>
      </c>
      <c r="I14326" s="85">
        <v>1</v>
      </c>
      <c r="J14326" s="88">
        <v>6677.151536361258</v>
      </c>
      <c r="K14326" s="146">
        <v>14262.351918798384</v>
      </c>
      <c r="L14326" s="147">
        <v>3.9634937622739528E-5</v>
      </c>
      <c r="M14326" s="147">
        <v>481.1242812262841</v>
      </c>
      <c r="N14326" s="87">
        <v>90233.340269867622</v>
      </c>
      <c r="O14326" s="88">
        <v>5792.1893914516868</v>
      </c>
      <c r="P14326" s="89">
        <v>64.191233241821166</v>
      </c>
    </row>
    <row r="14327" spans="1:16">
      <c r="A14327" s="75" t="s">
        <v>25929</v>
      </c>
      <c r="B14327" s="85">
        <v>14323</v>
      </c>
      <c r="C14327" s="85">
        <v>16065</v>
      </c>
      <c r="D14327" s="85">
        <v>14323</v>
      </c>
      <c r="E14327" s="86" t="s">
        <v>18468</v>
      </c>
      <c r="F14327" s="85" t="s">
        <v>32</v>
      </c>
      <c r="G14327" s="86" t="s">
        <v>18468</v>
      </c>
      <c r="H14327" s="85" t="s">
        <v>260</v>
      </c>
      <c r="I14327" s="85">
        <v>1</v>
      </c>
      <c r="J14327" s="88">
        <v>6677.0417049292791</v>
      </c>
      <c r="K14327" s="146">
        <v>14244.430504426937</v>
      </c>
      <c r="L14327" s="147">
        <v>3.9631359936735867E-5</v>
      </c>
      <c r="M14327" s="147">
        <v>480.94073300371582</v>
      </c>
      <c r="N14327" s="87">
        <v>90213.025142723738</v>
      </c>
      <c r="O14327" s="88">
        <v>5792.6767440567637</v>
      </c>
      <c r="P14327" s="89">
        <v>64.211090747620062</v>
      </c>
    </row>
    <row r="14328" spans="1:16">
      <c r="A14328" s="75" t="s">
        <v>25930</v>
      </c>
      <c r="B14328" s="85">
        <v>14324</v>
      </c>
      <c r="C14328" s="85">
        <v>16066</v>
      </c>
      <c r="D14328" s="85">
        <v>14324</v>
      </c>
      <c r="E14328" s="86" t="s">
        <v>18468</v>
      </c>
      <c r="F14328" s="85" t="s">
        <v>38</v>
      </c>
      <c r="G14328" s="86" t="s">
        <v>18468</v>
      </c>
      <c r="H14328" s="85" t="s">
        <v>260</v>
      </c>
      <c r="I14328" s="85">
        <v>1</v>
      </c>
      <c r="J14328" s="88">
        <v>6677.1516411588364</v>
      </c>
      <c r="K14328" s="146">
        <v>14262.369018827691</v>
      </c>
      <c r="L14328" s="147">
        <v>3.963494103645098E-5</v>
      </c>
      <c r="M14328" s="147">
        <v>481.12445636201392</v>
      </c>
      <c r="N14328" s="87">
        <v>90233.359653899563</v>
      </c>
      <c r="O14328" s="88">
        <v>5792.1889264357196</v>
      </c>
      <c r="P14328" s="89">
        <v>64.191214298706456</v>
      </c>
    </row>
    <row r="14329" spans="1:16">
      <c r="A14329" s="75" t="s">
        <v>18469</v>
      </c>
      <c r="B14329" s="85">
        <v>14325</v>
      </c>
      <c r="C14329" s="85">
        <v>11997</v>
      </c>
      <c r="D14329" s="85">
        <v>14325</v>
      </c>
      <c r="E14329" s="86" t="s">
        <v>18470</v>
      </c>
      <c r="F14329" s="85" t="s">
        <v>55</v>
      </c>
      <c r="G14329" s="86" t="s">
        <v>18471</v>
      </c>
      <c r="H14329" s="85" t="s">
        <v>260</v>
      </c>
      <c r="I14329" s="85">
        <v>1</v>
      </c>
      <c r="J14329" s="88">
        <v>7374.1431708253376</v>
      </c>
      <c r="K14329" s="146">
        <v>14674.047594890795</v>
      </c>
      <c r="L14329" s="147">
        <v>4.2145765193952537E-5</v>
      </c>
      <c r="M14329" s="147">
        <v>507.93488165040992</v>
      </c>
      <c r="N14329" s="87">
        <v>99869.082091430872</v>
      </c>
      <c r="O14329" s="88">
        <v>6419.1587015935484</v>
      </c>
      <c r="P14329" s="89">
        <v>64.275735464523066</v>
      </c>
    </row>
    <row r="14330" spans="1:16">
      <c r="A14330" s="75" t="s">
        <v>25931</v>
      </c>
      <c r="B14330" s="85">
        <v>14326</v>
      </c>
      <c r="C14330" s="85">
        <v>16067</v>
      </c>
      <c r="D14330" s="85">
        <v>14326</v>
      </c>
      <c r="E14330" s="86" t="s">
        <v>18471</v>
      </c>
      <c r="F14330" s="85" t="s">
        <v>32</v>
      </c>
      <c r="G14330" s="86" t="s">
        <v>18471</v>
      </c>
      <c r="H14330" s="85" t="s">
        <v>260</v>
      </c>
      <c r="I14330" s="85">
        <v>1</v>
      </c>
      <c r="J14330" s="88">
        <v>7373.7522650004648</v>
      </c>
      <c r="K14330" s="146">
        <v>14655.753316660297</v>
      </c>
      <c r="L14330" s="147">
        <v>4.2140836573344073E-5</v>
      </c>
      <c r="M14330" s="147">
        <v>507.73190653709798</v>
      </c>
      <c r="N14330" s="87">
        <v>99844.874209649744</v>
      </c>
      <c r="O14330" s="88">
        <v>6419.3994581552242</v>
      </c>
      <c r="P14330" s="89">
        <v>64.293730739507581</v>
      </c>
    </row>
    <row r="14331" spans="1:16">
      <c r="A14331" s="75" t="s">
        <v>25932</v>
      </c>
      <c r="B14331" s="85">
        <v>14327</v>
      </c>
      <c r="C14331" s="85">
        <v>16068</v>
      </c>
      <c r="D14331" s="85">
        <v>14327</v>
      </c>
      <c r="E14331" s="86" t="s">
        <v>18471</v>
      </c>
      <c r="F14331" s="85" t="s">
        <v>38</v>
      </c>
      <c r="G14331" s="86" t="s">
        <v>18471</v>
      </c>
      <c r="H14331" s="85" t="s">
        <v>260</v>
      </c>
      <c r="I14331" s="85">
        <v>1</v>
      </c>
      <c r="J14331" s="88">
        <v>7374.1446676061487</v>
      </c>
      <c r="K14331" s="146">
        <v>14674.117643794756</v>
      </c>
      <c r="L14331" s="147">
        <v>4.214578406567132E-5</v>
      </c>
      <c r="M14331" s="147">
        <v>507.9356588433684</v>
      </c>
      <c r="N14331" s="87">
        <v>99869.174783559181</v>
      </c>
      <c r="O14331" s="88">
        <v>6419.1577797351811</v>
      </c>
      <c r="P14331" s="89">
        <v>64.275666577270314</v>
      </c>
    </row>
    <row r="14332" spans="1:16">
      <c r="A14332" s="75" t="s">
        <v>18472</v>
      </c>
      <c r="B14332" s="85">
        <v>14328</v>
      </c>
      <c r="C14332" s="85">
        <v>11998</v>
      </c>
      <c r="D14332" s="85">
        <v>14328</v>
      </c>
      <c r="E14332" s="86" t="s">
        <v>18473</v>
      </c>
      <c r="F14332" s="85" t="s">
        <v>55</v>
      </c>
      <c r="G14332" s="86" t="s">
        <v>18474</v>
      </c>
      <c r="H14332" s="85" t="s">
        <v>260</v>
      </c>
      <c r="I14332" s="85">
        <v>1</v>
      </c>
      <c r="J14332" s="88">
        <v>7709.1704526956537</v>
      </c>
      <c r="K14332" s="146">
        <v>15486.600425757681</v>
      </c>
      <c r="L14332" s="147">
        <v>4.3782197212105162E-5</v>
      </c>
      <c r="M14332" s="147">
        <v>530.4137774407709</v>
      </c>
      <c r="N14332" s="87">
        <v>103864.6593975073</v>
      </c>
      <c r="O14332" s="88">
        <v>6710.9173760927679</v>
      </c>
      <c r="P14332" s="89">
        <v>64.612134820651278</v>
      </c>
    </row>
    <row r="14333" spans="1:16">
      <c r="A14333" s="75" t="s">
        <v>25933</v>
      </c>
      <c r="B14333" s="85">
        <v>14329</v>
      </c>
      <c r="C14333" s="85">
        <v>16069</v>
      </c>
      <c r="D14333" s="85">
        <v>14329</v>
      </c>
      <c r="E14333" s="86" t="s">
        <v>18474</v>
      </c>
      <c r="F14333" s="85" t="s">
        <v>32</v>
      </c>
      <c r="G14333" s="86" t="s">
        <v>18474</v>
      </c>
      <c r="H14333" s="85" t="s">
        <v>260</v>
      </c>
      <c r="I14333" s="85">
        <v>1</v>
      </c>
      <c r="J14333" s="88">
        <v>7708.7610754990128</v>
      </c>
      <c r="K14333" s="146">
        <v>15468.221682759468</v>
      </c>
      <c r="L14333" s="147">
        <v>4.3777170378212987E-5</v>
      </c>
      <c r="M14333" s="147">
        <v>530.20939104808804</v>
      </c>
      <c r="N14333" s="87">
        <v>103840.18419849309</v>
      </c>
      <c r="O14333" s="88">
        <v>6711.1439468265571</v>
      </c>
      <c r="P14333" s="89">
        <v>64.629545860570119</v>
      </c>
    </row>
    <row r="14334" spans="1:16">
      <c r="A14334" s="75" t="s">
        <v>25934</v>
      </c>
      <c r="B14334" s="85">
        <v>14330</v>
      </c>
      <c r="C14334" s="85">
        <v>16070</v>
      </c>
      <c r="D14334" s="85">
        <v>14330</v>
      </c>
      <c r="E14334" s="86" t="s">
        <v>18474</v>
      </c>
      <c r="F14334" s="85" t="s">
        <v>38</v>
      </c>
      <c r="G14334" s="86" t="s">
        <v>18474</v>
      </c>
      <c r="H14334" s="85" t="s">
        <v>260</v>
      </c>
      <c r="I14334" s="85">
        <v>1</v>
      </c>
      <c r="J14334" s="88">
        <v>7709.1708424853596</v>
      </c>
      <c r="K14334" s="146">
        <v>15486.617925131848</v>
      </c>
      <c r="L14334" s="147">
        <v>4.3782201998419763E-5</v>
      </c>
      <c r="M14334" s="147">
        <v>530.41397204787484</v>
      </c>
      <c r="N14334" s="87">
        <v>103864.68270164001</v>
      </c>
      <c r="O14334" s="88">
        <v>6710.9171603627801</v>
      </c>
      <c r="P14334" s="89">
        <v>64.612118246588707</v>
      </c>
    </row>
    <row r="14335" spans="1:16">
      <c r="A14335" s="75" t="s">
        <v>18475</v>
      </c>
      <c r="B14335" s="85">
        <v>14331</v>
      </c>
      <c r="C14335" s="85">
        <v>11999</v>
      </c>
      <c r="D14335" s="85">
        <v>14331</v>
      </c>
      <c r="E14335" s="86" t="s">
        <v>18476</v>
      </c>
      <c r="F14335" s="85" t="s">
        <v>55</v>
      </c>
      <c r="G14335" s="86" t="s">
        <v>18477</v>
      </c>
      <c r="H14335" s="85" t="s">
        <v>260</v>
      </c>
      <c r="I14335" s="85">
        <v>1</v>
      </c>
      <c r="J14335" s="88">
        <v>6688.1484365807946</v>
      </c>
      <c r="K14335" s="146">
        <v>14054.20482764714</v>
      </c>
      <c r="L14335" s="147">
        <v>3.9594432099205423E-5</v>
      </c>
      <c r="M14335" s="147">
        <v>499.45098350192649</v>
      </c>
      <c r="N14335" s="87">
        <v>92416.672787404139</v>
      </c>
      <c r="O14335" s="88">
        <v>5793.4072911599806</v>
      </c>
      <c r="P14335" s="89">
        <v>62.687901613674931</v>
      </c>
    </row>
    <row r="14336" spans="1:16">
      <c r="A14336" s="75" t="s">
        <v>25935</v>
      </c>
      <c r="B14336" s="85">
        <v>14332</v>
      </c>
      <c r="C14336" s="85">
        <v>16071</v>
      </c>
      <c r="D14336" s="85">
        <v>14332</v>
      </c>
      <c r="E14336" s="86" t="s">
        <v>18477</v>
      </c>
      <c r="F14336" s="85" t="s">
        <v>32</v>
      </c>
      <c r="G14336" s="86" t="s">
        <v>18477</v>
      </c>
      <c r="H14336" s="85" t="s">
        <v>260</v>
      </c>
      <c r="I14336" s="85">
        <v>1</v>
      </c>
      <c r="J14336" s="88">
        <v>6687.3611412702139</v>
      </c>
      <c r="K14336" s="146">
        <v>14035.408578497641</v>
      </c>
      <c r="L14336" s="147">
        <v>3.9587976638166422E-5</v>
      </c>
      <c r="M14336" s="147">
        <v>499.23583382154902</v>
      </c>
      <c r="N14336" s="87">
        <v>92389.766477040961</v>
      </c>
      <c r="O14336" s="88">
        <v>5793.2887743096026</v>
      </c>
      <c r="P14336" s="89">
        <v>62.704875174127068</v>
      </c>
    </row>
    <row r="14337" spans="1:16">
      <c r="A14337" s="75" t="s">
        <v>25936</v>
      </c>
      <c r="B14337" s="85">
        <v>14333</v>
      </c>
      <c r="C14337" s="85">
        <v>16072</v>
      </c>
      <c r="D14337" s="85">
        <v>14333</v>
      </c>
      <c r="E14337" s="86" t="s">
        <v>18477</v>
      </c>
      <c r="F14337" s="85" t="s">
        <v>38</v>
      </c>
      <c r="G14337" s="86" t="s">
        <v>18477</v>
      </c>
      <c r="H14337" s="85" t="s">
        <v>260</v>
      </c>
      <c r="I14337" s="85">
        <v>1</v>
      </c>
      <c r="J14337" s="88">
        <v>6688.1499696413666</v>
      </c>
      <c r="K14337" s="146">
        <v>14054.241428637995</v>
      </c>
      <c r="L14337" s="147">
        <v>3.9594444669600133E-5</v>
      </c>
      <c r="M14337" s="147">
        <v>499.4514024520812</v>
      </c>
      <c r="N14337" s="87">
        <v>92416.725180709429</v>
      </c>
      <c r="O14337" s="88">
        <v>5793.4075219418846</v>
      </c>
      <c r="P14337" s="89">
        <v>62.68786857155559</v>
      </c>
    </row>
    <row r="14338" spans="1:16">
      <c r="A14338" s="75" t="s">
        <v>18478</v>
      </c>
      <c r="B14338" s="85">
        <v>14334</v>
      </c>
      <c r="C14338" s="85">
        <v>12000</v>
      </c>
      <c r="D14338" s="85">
        <v>14334</v>
      </c>
      <c r="E14338" s="86" t="s">
        <v>18479</v>
      </c>
      <c r="F14338" s="85" t="s">
        <v>55</v>
      </c>
      <c r="G14338" s="86" t="s">
        <v>18480</v>
      </c>
      <c r="H14338" s="85" t="s">
        <v>260</v>
      </c>
      <c r="I14338" s="85">
        <v>1</v>
      </c>
      <c r="J14338" s="88">
        <v>7719.5532240524944</v>
      </c>
      <c r="K14338" s="146">
        <v>15290.943958970156</v>
      </c>
      <c r="L14338" s="147">
        <v>4.374429974963699E-5</v>
      </c>
      <c r="M14338" s="147">
        <v>547.64809118755568</v>
      </c>
      <c r="N14338" s="87">
        <v>105918.1974849511</v>
      </c>
      <c r="O14338" s="88">
        <v>6712.1003015274082</v>
      </c>
      <c r="P14338" s="89">
        <v>63.370605438041615</v>
      </c>
    </row>
    <row r="14339" spans="1:16">
      <c r="A14339" s="75" t="s">
        <v>25937</v>
      </c>
      <c r="B14339" s="85">
        <v>14335</v>
      </c>
      <c r="C14339" s="85">
        <v>16073</v>
      </c>
      <c r="D14339" s="85">
        <v>14335</v>
      </c>
      <c r="E14339" s="86" t="s">
        <v>18480</v>
      </c>
      <c r="F14339" s="85" t="s">
        <v>32</v>
      </c>
      <c r="G14339" s="86" t="s">
        <v>18480</v>
      </c>
      <c r="H14339" s="85" t="s">
        <v>260</v>
      </c>
      <c r="I14339" s="85">
        <v>1</v>
      </c>
      <c r="J14339" s="88">
        <v>7718.4666047142809</v>
      </c>
      <c r="K14339" s="146">
        <v>15271.689525067684</v>
      </c>
      <c r="L14339" s="147">
        <v>4.3736396034477608E-5</v>
      </c>
      <c r="M14339" s="147">
        <v>547.41210790074069</v>
      </c>
      <c r="N14339" s="87">
        <v>105887.1331030244</v>
      </c>
      <c r="O14339" s="88">
        <v>6711.7212343185811</v>
      </c>
      <c r="P14339" s="89">
        <v>63.385616718778429</v>
      </c>
    </row>
    <row r="14340" spans="1:16">
      <c r="A14340" s="75" t="s">
        <v>25938</v>
      </c>
      <c r="B14340" s="85">
        <v>14336</v>
      </c>
      <c r="C14340" s="85">
        <v>16074</v>
      </c>
      <c r="D14340" s="85">
        <v>14336</v>
      </c>
      <c r="E14340" s="86" t="s">
        <v>18480</v>
      </c>
      <c r="F14340" s="85" t="s">
        <v>38</v>
      </c>
      <c r="G14340" s="86" t="s">
        <v>18480</v>
      </c>
      <c r="H14340" s="85" t="s">
        <v>260</v>
      </c>
      <c r="I14340" s="85">
        <v>1</v>
      </c>
      <c r="J14340" s="88">
        <v>7719.555263842255</v>
      </c>
      <c r="K14340" s="146">
        <v>15290.980103179749</v>
      </c>
      <c r="L14340" s="147">
        <v>4.3744314586403497E-5</v>
      </c>
      <c r="M14340" s="147">
        <v>547.64853417276242</v>
      </c>
      <c r="N14340" s="87">
        <v>105918.255798664</v>
      </c>
      <c r="O14340" s="88">
        <v>6712.1010131081684</v>
      </c>
      <c r="P14340" s="89">
        <v>63.370577267312129</v>
      </c>
    </row>
    <row r="14341" spans="1:16">
      <c r="A14341" s="75" t="s">
        <v>18487</v>
      </c>
      <c r="B14341" s="85">
        <v>14337</v>
      </c>
      <c r="C14341" s="85">
        <v>12003</v>
      </c>
      <c r="D14341" s="85">
        <v>14337</v>
      </c>
      <c r="E14341" s="86" t="s">
        <v>18488</v>
      </c>
      <c r="F14341" s="85" t="s">
        <v>55</v>
      </c>
      <c r="G14341" s="86" t="s">
        <v>18489</v>
      </c>
      <c r="H14341" s="85" t="s">
        <v>1042</v>
      </c>
      <c r="I14341" s="85">
        <v>1</v>
      </c>
      <c r="J14341" s="88">
        <v>51.567693534619814</v>
      </c>
      <c r="K14341" s="146">
        <v>83.325595475739021</v>
      </c>
      <c r="L14341" s="147">
        <v>2.4101019469318278E-7</v>
      </c>
      <c r="M14341" s="147">
        <v>3.8187167172746799</v>
      </c>
      <c r="N14341" s="87">
        <v>736.82243087188533</v>
      </c>
      <c r="O14341" s="88">
        <v>44.899151285484912</v>
      </c>
      <c r="P14341" s="89">
        <v>60.936189513605797</v>
      </c>
    </row>
    <row r="14342" spans="1:16">
      <c r="A14342" s="75" t="s">
        <v>25947</v>
      </c>
      <c r="B14342" s="85">
        <v>14338</v>
      </c>
      <c r="C14342" s="85">
        <v>16081</v>
      </c>
      <c r="D14342" s="85">
        <v>14338</v>
      </c>
      <c r="E14342" s="86" t="s">
        <v>25948</v>
      </c>
      <c r="F14342" s="85" t="s">
        <v>38</v>
      </c>
      <c r="G14342" s="86" t="s">
        <v>18489</v>
      </c>
      <c r="H14342" s="85" t="s">
        <v>1042</v>
      </c>
      <c r="I14342" s="85">
        <v>1</v>
      </c>
      <c r="J14342" s="88">
        <v>51.567693534619814</v>
      </c>
      <c r="K14342" s="146">
        <v>83.325595475739021</v>
      </c>
      <c r="L14342" s="147">
        <v>2.4101019469318278E-7</v>
      </c>
      <c r="M14342" s="147">
        <v>3.8187167172746799</v>
      </c>
      <c r="N14342" s="87">
        <v>736.82243087188533</v>
      </c>
      <c r="O14342" s="88">
        <v>44.899151285484912</v>
      </c>
      <c r="P14342" s="89">
        <v>60.936189513605797</v>
      </c>
    </row>
    <row r="14343" spans="1:16">
      <c r="A14343" s="75" t="s">
        <v>25949</v>
      </c>
      <c r="B14343" s="85">
        <v>14339</v>
      </c>
      <c r="C14343" s="85">
        <v>16082</v>
      </c>
      <c r="D14343" s="85">
        <v>14339</v>
      </c>
      <c r="E14343" s="86" t="s">
        <v>25948</v>
      </c>
      <c r="F14343" s="85" t="s">
        <v>139</v>
      </c>
      <c r="G14343" s="86" t="s">
        <v>18489</v>
      </c>
      <c r="H14343" s="85" t="s">
        <v>1042</v>
      </c>
      <c r="I14343" s="85">
        <v>1</v>
      </c>
      <c r="J14343" s="88">
        <v>37.953783656027227</v>
      </c>
      <c r="K14343" s="146">
        <v>65.192771418051009</v>
      </c>
      <c r="L14343" s="147">
        <v>1.7527514035903481E-7</v>
      </c>
      <c r="M14343" s="147">
        <v>3.80580589644426</v>
      </c>
      <c r="N14343" s="87">
        <v>704.06290062639039</v>
      </c>
      <c r="O14343" s="88">
        <v>33.741470600495227</v>
      </c>
      <c r="P14343" s="89">
        <v>47.923943401187771</v>
      </c>
    </row>
    <row r="14344" spans="1:16">
      <c r="A14344" s="75" t="s">
        <v>18484</v>
      </c>
      <c r="B14344" s="85">
        <v>14340</v>
      </c>
      <c r="C14344" s="85">
        <v>12002</v>
      </c>
      <c r="D14344" s="85">
        <v>14340</v>
      </c>
      <c r="E14344" s="86" t="s">
        <v>18485</v>
      </c>
      <c r="F14344" s="85" t="s">
        <v>55</v>
      </c>
      <c r="G14344" s="86" t="s">
        <v>18486</v>
      </c>
      <c r="H14344" s="85" t="s">
        <v>1042</v>
      </c>
      <c r="I14344" s="85">
        <v>1</v>
      </c>
      <c r="J14344" s="88">
        <v>46.248826924831398</v>
      </c>
      <c r="K14344" s="146">
        <v>70.693586265111946</v>
      </c>
      <c r="L14344" s="147">
        <v>2.249631952826155E-7</v>
      </c>
      <c r="M14344" s="147">
        <v>3.2070176599915539</v>
      </c>
      <c r="N14344" s="87">
        <v>594.06125350000855</v>
      </c>
      <c r="O14344" s="88">
        <v>41.408249430924762</v>
      </c>
      <c r="P14344" s="89">
        <v>69.70366975957667</v>
      </c>
    </row>
    <row r="14345" spans="1:16">
      <c r="A14345" s="75" t="s">
        <v>25942</v>
      </c>
      <c r="B14345" s="85">
        <v>14341</v>
      </c>
      <c r="C14345" s="85">
        <v>16077</v>
      </c>
      <c r="D14345" s="85">
        <v>14341</v>
      </c>
      <c r="E14345" s="86" t="s">
        <v>25943</v>
      </c>
      <c r="F14345" s="85" t="s">
        <v>38</v>
      </c>
      <c r="G14345" s="86" t="s">
        <v>18486</v>
      </c>
      <c r="H14345" s="85" t="s">
        <v>1042</v>
      </c>
      <c r="I14345" s="85">
        <v>1</v>
      </c>
      <c r="J14345" s="88">
        <v>48.210578743017251</v>
      </c>
      <c r="K14345" s="146">
        <v>72.323676898214984</v>
      </c>
      <c r="L14345" s="147">
        <v>2.3158666352859619E-7</v>
      </c>
      <c r="M14345" s="147">
        <v>3.183143881835937</v>
      </c>
      <c r="N14345" s="87">
        <v>614.05405897689388</v>
      </c>
      <c r="O14345" s="88">
        <v>42.565985579286227</v>
      </c>
      <c r="P14345" s="89">
        <v>69.319606241521385</v>
      </c>
    </row>
    <row r="14346" spans="1:16">
      <c r="A14346" s="75" t="s">
        <v>25944</v>
      </c>
      <c r="B14346" s="85">
        <v>14342</v>
      </c>
      <c r="C14346" s="85">
        <v>16078</v>
      </c>
      <c r="D14346" s="85">
        <v>14342</v>
      </c>
      <c r="E14346" s="86" t="s">
        <v>25943</v>
      </c>
      <c r="F14346" s="85" t="s">
        <v>2981</v>
      </c>
      <c r="G14346" s="86" t="s">
        <v>18486</v>
      </c>
      <c r="H14346" s="85" t="s">
        <v>1042</v>
      </c>
      <c r="I14346" s="85">
        <v>1</v>
      </c>
      <c r="J14346" s="88">
        <v>50.868564866767422</v>
      </c>
      <c r="K14346" s="146">
        <v>79.603158095986288</v>
      </c>
      <c r="L14346" s="147">
        <v>2.3947790345319883E-7</v>
      </c>
      <c r="M14346" s="147">
        <v>3.5022957408614999</v>
      </c>
      <c r="N14346" s="87">
        <v>634.79669617115235</v>
      </c>
      <c r="O14346" s="88">
        <v>45.963872788056626</v>
      </c>
      <c r="P14346" s="89">
        <v>72.407233788853802</v>
      </c>
    </row>
    <row r="14347" spans="1:16">
      <c r="A14347" s="75" t="s">
        <v>25945</v>
      </c>
      <c r="B14347" s="85">
        <v>14343</v>
      </c>
      <c r="C14347" s="85">
        <v>16079</v>
      </c>
      <c r="D14347" s="85">
        <v>14343</v>
      </c>
      <c r="E14347" s="86" t="s">
        <v>25943</v>
      </c>
      <c r="F14347" s="85" t="s">
        <v>139</v>
      </c>
      <c r="G14347" s="86" t="s">
        <v>18486</v>
      </c>
      <c r="H14347" s="85" t="s">
        <v>1042</v>
      </c>
      <c r="I14347" s="85">
        <v>1</v>
      </c>
      <c r="J14347" s="88">
        <v>44.072777423249804</v>
      </c>
      <c r="K14347" s="146">
        <v>66.737623712689057</v>
      </c>
      <c r="L14347" s="147">
        <v>2.105495573905517E-7</v>
      </c>
      <c r="M14347" s="147">
        <v>3.3284924862182672</v>
      </c>
      <c r="N14347" s="87">
        <v>628.71754747245507</v>
      </c>
      <c r="O14347" s="88">
        <v>39.372757341455383</v>
      </c>
      <c r="P14347" s="89">
        <v>62.623919914022053</v>
      </c>
    </row>
    <row r="14348" spans="1:16">
      <c r="A14348" s="75" t="s">
        <v>25946</v>
      </c>
      <c r="B14348" s="85">
        <v>14344</v>
      </c>
      <c r="C14348" s="85">
        <v>16080</v>
      </c>
      <c r="D14348" s="85">
        <v>14344</v>
      </c>
      <c r="E14348" s="86" t="s">
        <v>25943</v>
      </c>
      <c r="F14348" s="85" t="s">
        <v>2985</v>
      </c>
      <c r="G14348" s="86" t="s">
        <v>18486</v>
      </c>
      <c r="H14348" s="85" t="s">
        <v>1042</v>
      </c>
      <c r="I14348" s="85">
        <v>1</v>
      </c>
      <c r="J14348" s="88">
        <v>45.315248392154849</v>
      </c>
      <c r="K14348" s="146">
        <v>68.85369234643909</v>
      </c>
      <c r="L14348" s="147">
        <v>2.2687611383209069E-7</v>
      </c>
      <c r="M14348" s="147">
        <v>2.9878394351132891</v>
      </c>
      <c r="N14348" s="87">
        <v>551.07086150787336</v>
      </c>
      <c r="O14348" s="88">
        <v>40.458297219018647</v>
      </c>
      <c r="P14348" s="89">
        <v>73.417594804984262</v>
      </c>
    </row>
    <row r="14349" spans="1:16">
      <c r="A14349" s="75" t="s">
        <v>18481</v>
      </c>
      <c r="B14349" s="85">
        <v>14345</v>
      </c>
      <c r="C14349" s="85">
        <v>12001</v>
      </c>
      <c r="D14349" s="85">
        <v>14345</v>
      </c>
      <c r="E14349" s="86" t="s">
        <v>18482</v>
      </c>
      <c r="F14349" s="85" t="s">
        <v>55</v>
      </c>
      <c r="G14349" s="86" t="s">
        <v>18483</v>
      </c>
      <c r="H14349" s="85" t="s">
        <v>1042</v>
      </c>
      <c r="I14349" s="85">
        <v>1</v>
      </c>
      <c r="J14349" s="88">
        <v>107.1616035874388</v>
      </c>
      <c r="K14349" s="146">
        <v>146.9562864594738</v>
      </c>
      <c r="L14349" s="147">
        <v>4.9497175141521983E-7</v>
      </c>
      <c r="M14349" s="147">
        <v>6.6557129346267656</v>
      </c>
      <c r="N14349" s="87">
        <v>1521.472850373106</v>
      </c>
      <c r="O14349" s="88">
        <v>96.303438343477538</v>
      </c>
      <c r="P14349" s="89">
        <v>63.296192449218758</v>
      </c>
    </row>
    <row r="14350" spans="1:16">
      <c r="A14350" s="75" t="s">
        <v>25939</v>
      </c>
      <c r="B14350" s="85">
        <v>14346</v>
      </c>
      <c r="C14350" s="85">
        <v>16075</v>
      </c>
      <c r="D14350" s="85">
        <v>14346</v>
      </c>
      <c r="E14350" s="86" t="s">
        <v>25940</v>
      </c>
      <c r="F14350" s="85" t="s">
        <v>429</v>
      </c>
      <c r="G14350" s="86" t="s">
        <v>18483</v>
      </c>
      <c r="H14350" s="85" t="s">
        <v>1042</v>
      </c>
      <c r="I14350" s="85">
        <v>1</v>
      </c>
      <c r="J14350" s="88">
        <v>88.622509158520586</v>
      </c>
      <c r="K14350" s="146">
        <v>107.60671312918601</v>
      </c>
      <c r="L14350" s="147">
        <v>4.185281647891485E-7</v>
      </c>
      <c r="M14350" s="147">
        <v>5.1659609981779537</v>
      </c>
      <c r="N14350" s="87">
        <v>1342.678460435443</v>
      </c>
      <c r="O14350" s="88">
        <v>81.429198869902663</v>
      </c>
      <c r="P14350" s="89">
        <v>60.646834867295347</v>
      </c>
    </row>
    <row r="14351" spans="1:16">
      <c r="A14351" s="75" t="s">
        <v>25941</v>
      </c>
      <c r="B14351" s="85">
        <v>14347</v>
      </c>
      <c r="C14351" s="85">
        <v>16076</v>
      </c>
      <c r="D14351" s="85">
        <v>14347</v>
      </c>
      <c r="E14351" s="86" t="s">
        <v>25940</v>
      </c>
      <c r="F14351" s="85" t="s">
        <v>38</v>
      </c>
      <c r="G14351" s="86" t="s">
        <v>18483</v>
      </c>
      <c r="H14351" s="85" t="s">
        <v>1042</v>
      </c>
      <c r="I14351" s="85">
        <v>1</v>
      </c>
      <c r="J14351" s="88">
        <v>117.5898442037055</v>
      </c>
      <c r="K14351" s="146">
        <v>169.09042145776081</v>
      </c>
      <c r="L14351" s="147">
        <v>5.3797126889238472E-7</v>
      </c>
      <c r="M14351" s="147">
        <v>7.4936983988792303</v>
      </c>
      <c r="N14351" s="87">
        <v>1622.0446947130431</v>
      </c>
      <c r="O14351" s="88">
        <v>104.6701980473636</v>
      </c>
      <c r="P14351" s="89">
        <v>64.529786625812349</v>
      </c>
    </row>
    <row r="14352" spans="1:16">
      <c r="A14352" s="75" t="s">
        <v>18490</v>
      </c>
      <c r="B14352" s="85">
        <v>14348</v>
      </c>
      <c r="C14352" s="85">
        <v>12004</v>
      </c>
      <c r="D14352" s="85">
        <v>14348</v>
      </c>
      <c r="E14352" s="86" t="s">
        <v>18491</v>
      </c>
      <c r="F14352" s="85" t="s">
        <v>55</v>
      </c>
      <c r="G14352" s="86" t="s">
        <v>18492</v>
      </c>
      <c r="H14352" s="85" t="s">
        <v>1042</v>
      </c>
      <c r="I14352" s="85">
        <v>1</v>
      </c>
      <c r="J14352" s="88">
        <v>189.65385423703509</v>
      </c>
      <c r="K14352" s="146">
        <v>294.05331637980481</v>
      </c>
      <c r="L14352" s="147">
        <v>9.4499229463642387E-7</v>
      </c>
      <c r="M14352" s="147">
        <v>14.388979812843591</v>
      </c>
      <c r="N14352" s="87">
        <v>2712.2301457454978</v>
      </c>
      <c r="O14352" s="88">
        <v>164.74597081928511</v>
      </c>
      <c r="P14352" s="89">
        <v>60.741884709788209</v>
      </c>
    </row>
    <row r="14353" spans="1:16">
      <c r="A14353" s="75" t="s">
        <v>25950</v>
      </c>
      <c r="B14353" s="85">
        <v>14349</v>
      </c>
      <c r="C14353" s="85">
        <v>16083</v>
      </c>
      <c r="D14353" s="85">
        <v>14349</v>
      </c>
      <c r="E14353" s="86" t="s">
        <v>25951</v>
      </c>
      <c r="F14353" s="85" t="s">
        <v>38</v>
      </c>
      <c r="G14353" s="86" t="s">
        <v>18492</v>
      </c>
      <c r="H14353" s="85" t="s">
        <v>1042</v>
      </c>
      <c r="I14353" s="85">
        <v>1</v>
      </c>
      <c r="J14353" s="88">
        <v>189.91729711598231</v>
      </c>
      <c r="K14353" s="146">
        <v>295.47171531734972</v>
      </c>
      <c r="L14353" s="147">
        <v>9.4799393401303624E-7</v>
      </c>
      <c r="M14353" s="147">
        <v>14.409243792818581</v>
      </c>
      <c r="N14353" s="87">
        <v>2714.42727141053</v>
      </c>
      <c r="O14353" s="88">
        <v>164.85258465077709</v>
      </c>
      <c r="P14353" s="89">
        <v>60.731995433096571</v>
      </c>
    </row>
    <row r="14354" spans="1:16">
      <c r="A14354" s="75" t="s">
        <v>25952</v>
      </c>
      <c r="B14354" s="85">
        <v>14350</v>
      </c>
      <c r="C14354" s="85">
        <v>16084</v>
      </c>
      <c r="D14354" s="85">
        <v>14350</v>
      </c>
      <c r="E14354" s="86" t="s">
        <v>25951</v>
      </c>
      <c r="F14354" s="85" t="s">
        <v>11</v>
      </c>
      <c r="G14354" s="86" t="s">
        <v>18492</v>
      </c>
      <c r="H14354" s="85" t="s">
        <v>1042</v>
      </c>
      <c r="I14354" s="85">
        <v>1</v>
      </c>
      <c r="J14354" s="88">
        <v>189.18551134113051</v>
      </c>
      <c r="K14354" s="146">
        <v>291.53171826861592</v>
      </c>
      <c r="L14354" s="147">
        <v>9.3965604685578173E-7</v>
      </c>
      <c r="M14354" s="147">
        <v>14.35295495955476</v>
      </c>
      <c r="N14354" s="87">
        <v>2708.3241445632252</v>
      </c>
      <c r="O14354" s="88">
        <v>164.55643511885569</v>
      </c>
      <c r="P14354" s="89">
        <v>60.759505264239301</v>
      </c>
    </row>
    <row r="14355" spans="1:16">
      <c r="A14355" s="75" t="s">
        <v>18493</v>
      </c>
      <c r="B14355" s="85">
        <v>14351</v>
      </c>
      <c r="C14355" s="85">
        <v>12005</v>
      </c>
      <c r="D14355" s="85">
        <v>14351</v>
      </c>
      <c r="E14355" s="86" t="s">
        <v>18494</v>
      </c>
      <c r="F14355" s="85" t="s">
        <v>55</v>
      </c>
      <c r="G14355" s="86" t="s">
        <v>18495</v>
      </c>
      <c r="H14355" s="85" t="s">
        <v>1042</v>
      </c>
      <c r="I14355" s="85">
        <v>1</v>
      </c>
      <c r="J14355" s="88">
        <v>148.66970153902031</v>
      </c>
      <c r="K14355" s="146">
        <v>232.01991599407987</v>
      </c>
      <c r="L14355" s="147">
        <v>7.6797356433644352E-7</v>
      </c>
      <c r="M14355" s="147">
        <v>9.9738118564062237</v>
      </c>
      <c r="N14355" s="87">
        <v>2029.1987858428131</v>
      </c>
      <c r="O14355" s="88">
        <v>128.35560206607059</v>
      </c>
      <c r="P14355" s="89">
        <v>63.254326269843006</v>
      </c>
    </row>
    <row r="14356" spans="1:16">
      <c r="A14356" s="75" t="s">
        <v>25953</v>
      </c>
      <c r="B14356" s="85">
        <v>14352</v>
      </c>
      <c r="C14356" s="85">
        <v>16085</v>
      </c>
      <c r="D14356" s="85">
        <v>14352</v>
      </c>
      <c r="E14356" s="86" t="s">
        <v>25954</v>
      </c>
      <c r="F14356" s="85" t="s">
        <v>38</v>
      </c>
      <c r="G14356" s="86" t="s">
        <v>18495</v>
      </c>
      <c r="H14356" s="85" t="s">
        <v>1042</v>
      </c>
      <c r="I14356" s="85">
        <v>1</v>
      </c>
      <c r="J14356" s="88">
        <v>148.9331444179673</v>
      </c>
      <c r="K14356" s="146">
        <v>233.43831493162415</v>
      </c>
      <c r="L14356" s="147">
        <v>7.7097520371305399E-7</v>
      </c>
      <c r="M14356" s="147">
        <v>9.994075836381203</v>
      </c>
      <c r="N14356" s="87">
        <v>2031.395911507843</v>
      </c>
      <c r="O14356" s="88">
        <v>128.4622158975626</v>
      </c>
      <c r="P14356" s="89">
        <v>63.238394431053585</v>
      </c>
    </row>
    <row r="14357" spans="1:16">
      <c r="A14357" s="75" t="s">
        <v>25955</v>
      </c>
      <c r="B14357" s="85">
        <v>14353</v>
      </c>
      <c r="C14357" s="85">
        <v>16086</v>
      </c>
      <c r="D14357" s="85">
        <v>14353</v>
      </c>
      <c r="E14357" s="86" t="s">
        <v>25954</v>
      </c>
      <c r="F14357" s="85" t="s">
        <v>11</v>
      </c>
      <c r="G14357" s="86" t="s">
        <v>18495</v>
      </c>
      <c r="H14357" s="85" t="s">
        <v>1042</v>
      </c>
      <c r="I14357" s="85">
        <v>1</v>
      </c>
      <c r="J14357" s="88">
        <v>148.2013586431153</v>
      </c>
      <c r="K14357" s="146">
        <v>229.49831788289057</v>
      </c>
      <c r="L14357" s="147">
        <v>7.6263731655579841E-7</v>
      </c>
      <c r="M14357" s="147">
        <v>9.9377870031173909</v>
      </c>
      <c r="N14357" s="87">
        <v>2025.2927846605389</v>
      </c>
      <c r="O14357" s="88">
        <v>128.16606636564089</v>
      </c>
      <c r="P14357" s="89">
        <v>63.2827348896732</v>
      </c>
    </row>
    <row r="14358" spans="1:16">
      <c r="A14358" s="75" t="s">
        <v>18496</v>
      </c>
      <c r="B14358" s="85">
        <v>14354</v>
      </c>
      <c r="C14358" s="85">
        <v>12006</v>
      </c>
      <c r="D14358" s="85">
        <v>14354</v>
      </c>
      <c r="E14358" s="86" t="s">
        <v>18497</v>
      </c>
      <c r="F14358" s="85" t="s">
        <v>55</v>
      </c>
      <c r="G14358" s="86" t="s">
        <v>18498</v>
      </c>
      <c r="H14358" s="85" t="s">
        <v>1042</v>
      </c>
      <c r="I14358" s="85">
        <v>1</v>
      </c>
      <c r="J14358" s="88">
        <v>252.393680910185</v>
      </c>
      <c r="K14358" s="146">
        <v>375.39251077623493</v>
      </c>
      <c r="L14358" s="147">
        <v>1.2113624254377311E-6</v>
      </c>
      <c r="M14358" s="147">
        <v>17.731606487337011</v>
      </c>
      <c r="N14358" s="87">
        <v>3544.991067493524</v>
      </c>
      <c r="O14358" s="88">
        <v>220.20718670839281</v>
      </c>
      <c r="P14358" s="89">
        <v>62.117839654837177</v>
      </c>
    </row>
    <row r="14359" spans="1:16">
      <c r="A14359" s="75" t="s">
        <v>25956</v>
      </c>
      <c r="B14359" s="85">
        <v>14355</v>
      </c>
      <c r="C14359" s="85">
        <v>16087</v>
      </c>
      <c r="D14359" s="85">
        <v>14355</v>
      </c>
      <c r="E14359" s="86" t="s">
        <v>25957</v>
      </c>
      <c r="F14359" s="85" t="s">
        <v>38</v>
      </c>
      <c r="G14359" s="86" t="s">
        <v>18498</v>
      </c>
      <c r="H14359" s="85" t="s">
        <v>1042</v>
      </c>
      <c r="I14359" s="85">
        <v>1</v>
      </c>
      <c r="J14359" s="88">
        <v>252.65712378913139</v>
      </c>
      <c r="K14359" s="146">
        <v>376.81090971377796</v>
      </c>
      <c r="L14359" s="147">
        <v>1.214364064814346E-6</v>
      </c>
      <c r="M14359" s="147">
        <v>17.751870467311949</v>
      </c>
      <c r="N14359" s="87">
        <v>3547.1881931585481</v>
      </c>
      <c r="O14359" s="88">
        <v>220.3138005398842</v>
      </c>
      <c r="P14359" s="89">
        <v>62.10941978347887</v>
      </c>
    </row>
    <row r="14360" spans="1:16">
      <c r="A14360" s="75" t="s">
        <v>25958</v>
      </c>
      <c r="B14360" s="85">
        <v>14356</v>
      </c>
      <c r="C14360" s="85">
        <v>16088</v>
      </c>
      <c r="D14360" s="85">
        <v>14356</v>
      </c>
      <c r="E14360" s="86" t="s">
        <v>25957</v>
      </c>
      <c r="F14360" s="85" t="s">
        <v>11</v>
      </c>
      <c r="G14360" s="86" t="s">
        <v>18498</v>
      </c>
      <c r="H14360" s="85" t="s">
        <v>1042</v>
      </c>
      <c r="I14360" s="85">
        <v>1</v>
      </c>
      <c r="J14360" s="88">
        <v>251.92533801428041</v>
      </c>
      <c r="K14360" s="146">
        <v>372.87091266504677</v>
      </c>
      <c r="L14360" s="147">
        <v>1.2060261776570911E-6</v>
      </c>
      <c r="M14360" s="147">
        <v>17.695581634048189</v>
      </c>
      <c r="N14360" s="87">
        <v>3541.085066311251</v>
      </c>
      <c r="O14360" s="88">
        <v>220.01765100796339</v>
      </c>
      <c r="P14360" s="89">
        <v>62.132834113797735</v>
      </c>
    </row>
    <row r="14361" spans="1:16">
      <c r="A14361" s="75" t="s">
        <v>18499</v>
      </c>
      <c r="B14361" s="85">
        <v>14357</v>
      </c>
      <c r="C14361" s="85">
        <v>12007</v>
      </c>
      <c r="D14361" s="85">
        <v>14357</v>
      </c>
      <c r="E14361" s="86" t="s">
        <v>18500</v>
      </c>
      <c r="F14361" s="85" t="s">
        <v>55</v>
      </c>
      <c r="G14361" s="86" t="s">
        <v>18501</v>
      </c>
      <c r="H14361" s="85" t="s">
        <v>1042</v>
      </c>
      <c r="I14361" s="85">
        <v>1</v>
      </c>
      <c r="J14361" s="88">
        <v>48.218538416031848</v>
      </c>
      <c r="K14361" s="146">
        <v>78.797126147860695</v>
      </c>
      <c r="L14361" s="147">
        <v>2.229060320210461E-7</v>
      </c>
      <c r="M14361" s="147">
        <v>2.1234078725953811</v>
      </c>
      <c r="N14361" s="87">
        <v>509.49244818045793</v>
      </c>
      <c r="O14361" s="88">
        <v>41.093628769659887</v>
      </c>
      <c r="P14361" s="89">
        <v>80.656011519732814</v>
      </c>
    </row>
    <row r="14362" spans="1:16">
      <c r="A14362" s="75" t="s">
        <v>25959</v>
      </c>
      <c r="B14362" s="85">
        <v>14358</v>
      </c>
      <c r="C14362" s="85">
        <v>16089</v>
      </c>
      <c r="D14362" s="85">
        <v>14358</v>
      </c>
      <c r="E14362" s="86" t="s">
        <v>25960</v>
      </c>
      <c r="F14362" s="85" t="s">
        <v>38</v>
      </c>
      <c r="G14362" s="86" t="s">
        <v>18501</v>
      </c>
      <c r="H14362" s="85" t="s">
        <v>1042</v>
      </c>
      <c r="I14362" s="85">
        <v>1</v>
      </c>
      <c r="J14362" s="88">
        <v>48.218906213142773</v>
      </c>
      <c r="K14362" s="146">
        <v>78.797782222440958</v>
      </c>
      <c r="L14362" s="147">
        <v>2.2290764417364131E-7</v>
      </c>
      <c r="M14362" s="147">
        <v>2.123424750194479</v>
      </c>
      <c r="N14362" s="87">
        <v>509.49408017376771</v>
      </c>
      <c r="O14362" s="88">
        <v>41.093938013149959</v>
      </c>
      <c r="P14362" s="89">
        <v>80.656360127156901</v>
      </c>
    </row>
    <row r="14363" spans="1:16">
      <c r="A14363" s="75" t="s">
        <v>25961</v>
      </c>
      <c r="B14363" s="85">
        <v>14359</v>
      </c>
      <c r="C14363" s="85">
        <v>16090</v>
      </c>
      <c r="D14363" s="85">
        <v>14359</v>
      </c>
      <c r="E14363" s="86" t="s">
        <v>25960</v>
      </c>
      <c r="F14363" s="85" t="s">
        <v>11</v>
      </c>
      <c r="G14363" s="86" t="s">
        <v>18501</v>
      </c>
      <c r="H14363" s="85" t="s">
        <v>1042</v>
      </c>
      <c r="I14363" s="85">
        <v>1</v>
      </c>
      <c r="J14363" s="88">
        <v>47.799600659193317</v>
      </c>
      <c r="K14363" s="146">
        <v>78.04982714831884</v>
      </c>
      <c r="L14363" s="147">
        <v>2.2106971636790239E-7</v>
      </c>
      <c r="M14363" s="147">
        <v>2.1041835141218721</v>
      </c>
      <c r="N14363" s="87">
        <v>507.63353304471423</v>
      </c>
      <c r="O14363" s="88">
        <v>40.741386269154823</v>
      </c>
      <c r="P14363" s="89">
        <v>80.257476342813177</v>
      </c>
    </row>
    <row r="14364" spans="1:16">
      <c r="A14364" s="75" t="s">
        <v>18502</v>
      </c>
      <c r="B14364" s="85">
        <v>14360</v>
      </c>
      <c r="C14364" s="85">
        <v>12008</v>
      </c>
      <c r="D14364" s="85">
        <v>14360</v>
      </c>
      <c r="E14364" s="86" t="s">
        <v>18503</v>
      </c>
      <c r="F14364" s="85" t="s">
        <v>55</v>
      </c>
      <c r="G14364" s="86" t="s">
        <v>18504</v>
      </c>
      <c r="H14364" s="85" t="s">
        <v>1042</v>
      </c>
      <c r="I14364" s="85">
        <v>1</v>
      </c>
      <c r="J14364" s="88">
        <v>38.583077768164912</v>
      </c>
      <c r="K14364" s="146">
        <v>62.334459673176447</v>
      </c>
      <c r="L14364" s="147">
        <v>1.771012035082971E-7</v>
      </c>
      <c r="M14364" s="147">
        <v>2.423194740170973</v>
      </c>
      <c r="N14364" s="87">
        <v>469.16379671077732</v>
      </c>
      <c r="O14364" s="88">
        <v>32.772278031594809</v>
      </c>
      <c r="P14364" s="89">
        <v>69.852529673762831</v>
      </c>
    </row>
    <row r="14365" spans="1:16">
      <c r="A14365" s="75" t="s">
        <v>25962</v>
      </c>
      <c r="B14365" s="85">
        <v>14361</v>
      </c>
      <c r="C14365" s="85">
        <v>16091</v>
      </c>
      <c r="D14365" s="85">
        <v>14361</v>
      </c>
      <c r="E14365" s="86" t="s">
        <v>25963</v>
      </c>
      <c r="F14365" s="85" t="s">
        <v>38</v>
      </c>
      <c r="G14365" s="86" t="s">
        <v>18504</v>
      </c>
      <c r="H14365" s="85" t="s">
        <v>1042</v>
      </c>
      <c r="I14365" s="85">
        <v>1</v>
      </c>
      <c r="J14365" s="88">
        <v>38.582157495143981</v>
      </c>
      <c r="K14365" s="146">
        <v>62.334865302342806</v>
      </c>
      <c r="L14365" s="147">
        <v>1.7709939059012881E-7</v>
      </c>
      <c r="M14365" s="147">
        <v>2.4232060014082268</v>
      </c>
      <c r="N14365" s="87">
        <v>469.1649675827008</v>
      </c>
      <c r="O14365" s="88">
        <v>32.771209147869861</v>
      </c>
      <c r="P14365" s="89">
        <v>69.850077077831273</v>
      </c>
    </row>
    <row r="14366" spans="1:16">
      <c r="A14366" s="75" t="s">
        <v>25964</v>
      </c>
      <c r="B14366" s="85">
        <v>14362</v>
      </c>
      <c r="C14366" s="85">
        <v>16092</v>
      </c>
      <c r="D14366" s="85">
        <v>14362</v>
      </c>
      <c r="E14366" s="86" t="s">
        <v>25963</v>
      </c>
      <c r="F14366" s="85" t="s">
        <v>11</v>
      </c>
      <c r="G14366" s="86" t="s">
        <v>18504</v>
      </c>
      <c r="H14366" s="85" t="s">
        <v>1042</v>
      </c>
      <c r="I14366" s="85">
        <v>1</v>
      </c>
      <c r="J14366" s="88">
        <v>39.631310893473518</v>
      </c>
      <c r="K14366" s="146">
        <v>61.872429472306401</v>
      </c>
      <c r="L14366" s="147">
        <v>1.7916620034576609E-7</v>
      </c>
      <c r="M14366" s="147">
        <v>2.4103676750967109</v>
      </c>
      <c r="N14366" s="87">
        <v>467.83011995585213</v>
      </c>
      <c r="O14366" s="88">
        <v>33.98978555615097</v>
      </c>
      <c r="P14366" s="89">
        <v>72.654119746198674</v>
      </c>
    </row>
    <row r="14367" spans="1:16">
      <c r="A14367" s="75" t="s">
        <v>18505</v>
      </c>
      <c r="B14367" s="85">
        <v>14363</v>
      </c>
      <c r="C14367" s="85">
        <v>12009</v>
      </c>
      <c r="D14367" s="85">
        <v>14363</v>
      </c>
      <c r="E14367" s="86" t="s">
        <v>18506</v>
      </c>
      <c r="F14367" s="85" t="s">
        <v>55</v>
      </c>
      <c r="G14367" s="86" t="s">
        <v>18507</v>
      </c>
      <c r="H14367" s="85" t="s">
        <v>1042</v>
      </c>
      <c r="I14367" s="85">
        <v>1</v>
      </c>
      <c r="J14367" s="88">
        <v>78.728714363742142</v>
      </c>
      <c r="K14367" s="146">
        <v>153.88732587212954</v>
      </c>
      <c r="L14367" s="147">
        <v>1.2809175407509411E-6</v>
      </c>
      <c r="M14367" s="147">
        <v>4.8114589237631664</v>
      </c>
      <c r="N14367" s="87">
        <v>850.41641487172819</v>
      </c>
      <c r="O14367" s="88">
        <v>67.914010807729525</v>
      </c>
      <c r="P14367" s="89">
        <v>79.859712983048752</v>
      </c>
    </row>
    <row r="14368" spans="1:16">
      <c r="A14368" s="75" t="s">
        <v>25965</v>
      </c>
      <c r="B14368" s="85">
        <v>14364</v>
      </c>
      <c r="C14368" s="85">
        <v>16093</v>
      </c>
      <c r="D14368" s="85">
        <v>14364</v>
      </c>
      <c r="E14368" s="86" t="s">
        <v>25966</v>
      </c>
      <c r="F14368" s="85" t="s">
        <v>55</v>
      </c>
      <c r="G14368" s="86" t="s">
        <v>18507</v>
      </c>
      <c r="H14368" s="85" t="s">
        <v>1042</v>
      </c>
      <c r="I14368" s="85">
        <v>1</v>
      </c>
      <c r="J14368" s="88">
        <v>78.728714363742142</v>
      </c>
      <c r="K14368" s="146">
        <v>153.88732587212954</v>
      </c>
      <c r="L14368" s="147">
        <v>1.2809175407509411E-6</v>
      </c>
      <c r="M14368" s="147">
        <v>4.8114589237631664</v>
      </c>
      <c r="N14368" s="87">
        <v>850.41641487172819</v>
      </c>
      <c r="O14368" s="88">
        <v>67.914010807729525</v>
      </c>
      <c r="P14368" s="89">
        <v>79.859712983048752</v>
      </c>
    </row>
    <row r="14369" spans="1:16">
      <c r="A14369" s="75" t="s">
        <v>18508</v>
      </c>
      <c r="B14369" s="85">
        <v>14365</v>
      </c>
      <c r="C14369" s="85">
        <v>12010</v>
      </c>
      <c r="D14369" s="85">
        <v>14365</v>
      </c>
      <c r="E14369" s="86" t="s">
        <v>18509</v>
      </c>
      <c r="F14369" s="85" t="s">
        <v>55</v>
      </c>
      <c r="G14369" s="86" t="s">
        <v>18510</v>
      </c>
      <c r="H14369" s="85" t="s">
        <v>1042</v>
      </c>
      <c r="I14369" s="85">
        <v>1</v>
      </c>
      <c r="J14369" s="88">
        <v>43.294950556499337</v>
      </c>
      <c r="K14369" s="146">
        <v>78.928340651713555</v>
      </c>
      <c r="L14369" s="147">
        <v>1.996710012183744E-7</v>
      </c>
      <c r="M14369" s="147">
        <v>2.1912779206250841</v>
      </c>
      <c r="N14369" s="87">
        <v>461.61573837421031</v>
      </c>
      <c r="O14369" s="88">
        <v>37.078087362084467</v>
      </c>
      <c r="P14369" s="89">
        <v>80.322407317982297</v>
      </c>
    </row>
    <row r="14370" spans="1:16">
      <c r="A14370" s="75" t="s">
        <v>25967</v>
      </c>
      <c r="B14370" s="85">
        <v>14366</v>
      </c>
      <c r="C14370" s="85">
        <v>16094</v>
      </c>
      <c r="D14370" s="85">
        <v>14366</v>
      </c>
      <c r="E14370" s="86" t="s">
        <v>25968</v>
      </c>
      <c r="F14370" s="85" t="s">
        <v>38</v>
      </c>
      <c r="G14370" s="86" t="s">
        <v>18510</v>
      </c>
      <c r="H14370" s="85" t="s">
        <v>1042</v>
      </c>
      <c r="I14370" s="85">
        <v>1</v>
      </c>
      <c r="J14370" s="88">
        <v>43.29529152108968</v>
      </c>
      <c r="K14370" s="146">
        <v>78.928965332207866</v>
      </c>
      <c r="L14370" s="147">
        <v>1.9967265292292601E-7</v>
      </c>
      <c r="M14370" s="147">
        <v>2.1912960797601548</v>
      </c>
      <c r="N14370" s="87">
        <v>461.61756278402783</v>
      </c>
      <c r="O14370" s="88">
        <v>37.07837195639069</v>
      </c>
      <c r="P14370" s="89">
        <v>80.322706382248626</v>
      </c>
    </row>
    <row r="14371" spans="1:16">
      <c r="A14371" s="75" t="s">
        <v>25969</v>
      </c>
      <c r="B14371" s="85">
        <v>14367</v>
      </c>
      <c r="C14371" s="85">
        <v>16095</v>
      </c>
      <c r="D14371" s="85">
        <v>14367</v>
      </c>
      <c r="E14371" s="86" t="s">
        <v>25968</v>
      </c>
      <c r="F14371" s="85" t="s">
        <v>11</v>
      </c>
      <c r="G14371" s="86" t="s">
        <v>18510</v>
      </c>
      <c r="H14371" s="85" t="s">
        <v>1042</v>
      </c>
      <c r="I14371" s="85">
        <v>1</v>
      </c>
      <c r="J14371" s="88">
        <v>42.906576269665337</v>
      </c>
      <c r="K14371" s="146">
        <v>78.216800954126114</v>
      </c>
      <c r="L14371" s="147">
        <v>1.977896340752917E-7</v>
      </c>
      <c r="M14371" s="147">
        <v>2.170593833965436</v>
      </c>
      <c r="N14371" s="87">
        <v>459.53765202207808</v>
      </c>
      <c r="O14371" s="88">
        <v>36.753921411002572</v>
      </c>
      <c r="P14371" s="89">
        <v>79.980217614979608</v>
      </c>
    </row>
    <row r="14372" spans="1:16">
      <c r="A14372" s="75" t="s">
        <v>18511</v>
      </c>
      <c r="B14372" s="85">
        <v>14368</v>
      </c>
      <c r="C14372" s="85">
        <v>12011</v>
      </c>
      <c r="D14372" s="85">
        <v>14368</v>
      </c>
      <c r="E14372" s="86" t="s">
        <v>18512</v>
      </c>
      <c r="F14372" s="85" t="s">
        <v>55</v>
      </c>
      <c r="G14372" s="86" t="s">
        <v>18513</v>
      </c>
      <c r="H14372" s="85" t="s">
        <v>1042</v>
      </c>
      <c r="I14372" s="85">
        <v>1</v>
      </c>
      <c r="J14372" s="88">
        <v>43.746021185192348</v>
      </c>
      <c r="K14372" s="146">
        <v>69.751435260402857</v>
      </c>
      <c r="L14372" s="147">
        <v>1.977540615898663E-7</v>
      </c>
      <c r="M14372" s="147">
        <v>2.9939112528663561</v>
      </c>
      <c r="N14372" s="87">
        <v>556.98122682816063</v>
      </c>
      <c r="O14372" s="88">
        <v>37.103614739595393</v>
      </c>
      <c r="P14372" s="89">
        <v>66.615557136259753</v>
      </c>
    </row>
    <row r="14373" spans="1:16">
      <c r="A14373" s="75" t="s">
        <v>25970</v>
      </c>
      <c r="B14373" s="85">
        <v>14369</v>
      </c>
      <c r="C14373" s="85">
        <v>16096</v>
      </c>
      <c r="D14373" s="85">
        <v>14369</v>
      </c>
      <c r="E14373" s="86" t="s">
        <v>25971</v>
      </c>
      <c r="F14373" s="85" t="s">
        <v>38</v>
      </c>
      <c r="G14373" s="86" t="s">
        <v>18513</v>
      </c>
      <c r="H14373" s="85" t="s">
        <v>1042</v>
      </c>
      <c r="I14373" s="85">
        <v>1</v>
      </c>
      <c r="J14373" s="88">
        <v>43.745410454617442</v>
      </c>
      <c r="K14373" s="146">
        <v>69.752903850661241</v>
      </c>
      <c r="L14373" s="147">
        <v>1.9775467061160041E-7</v>
      </c>
      <c r="M14373" s="147">
        <v>2.9939821751569631</v>
      </c>
      <c r="N14373" s="87">
        <v>556.99866937965817</v>
      </c>
      <c r="O14373" s="88">
        <v>37.102704440307377</v>
      </c>
      <c r="P14373" s="89">
        <v>66.611836760094036</v>
      </c>
    </row>
    <row r="14374" spans="1:16">
      <c r="A14374" s="75" t="s">
        <v>25972</v>
      </c>
      <c r="B14374" s="85">
        <v>14370</v>
      </c>
      <c r="C14374" s="85">
        <v>16097</v>
      </c>
      <c r="D14374" s="85">
        <v>14370</v>
      </c>
      <c r="E14374" s="86" t="s">
        <v>25971</v>
      </c>
      <c r="F14374" s="85" t="s">
        <v>11</v>
      </c>
      <c r="G14374" s="86" t="s">
        <v>18513</v>
      </c>
      <c r="H14374" s="85" t="s">
        <v>1042</v>
      </c>
      <c r="I14374" s="85">
        <v>1</v>
      </c>
      <c r="J14374" s="88">
        <v>44.441671285414209</v>
      </c>
      <c r="K14374" s="146">
        <v>68.078643685165332</v>
      </c>
      <c r="L14374" s="147">
        <v>1.970603579368805E-7</v>
      </c>
      <c r="M14374" s="147">
        <v>2.913127515155685</v>
      </c>
      <c r="N14374" s="87">
        <v>537.11336168878893</v>
      </c>
      <c r="O14374" s="88">
        <v>38.140487326303109</v>
      </c>
      <c r="P14374" s="89">
        <v>71.010125695592436</v>
      </c>
    </row>
    <row r="14375" spans="1:16">
      <c r="A14375" s="75" t="s">
        <v>18514</v>
      </c>
      <c r="B14375" s="85">
        <v>14371</v>
      </c>
      <c r="C14375" s="85">
        <v>12012</v>
      </c>
      <c r="D14375" s="85">
        <v>14371</v>
      </c>
      <c r="E14375" s="86" t="s">
        <v>18515</v>
      </c>
      <c r="F14375" s="85" t="s">
        <v>55</v>
      </c>
      <c r="G14375" s="86" t="s">
        <v>18516</v>
      </c>
      <c r="H14375" s="85" t="s">
        <v>1042</v>
      </c>
      <c r="I14375" s="85">
        <v>1</v>
      </c>
      <c r="J14375" s="88">
        <v>45.938461117089197</v>
      </c>
      <c r="K14375" s="146">
        <v>81.939731048983433</v>
      </c>
      <c r="L14375" s="147">
        <v>2.1248492725333931E-7</v>
      </c>
      <c r="M14375" s="147">
        <v>2.292240435554616</v>
      </c>
      <c r="N14375" s="87">
        <v>491.33958175519763</v>
      </c>
      <c r="O14375" s="88">
        <v>39.297290544022772</v>
      </c>
      <c r="P14375" s="89">
        <v>79.979899855904634</v>
      </c>
    </row>
    <row r="14376" spans="1:16">
      <c r="A14376" s="75" t="s">
        <v>25973</v>
      </c>
      <c r="B14376" s="85">
        <v>14372</v>
      </c>
      <c r="C14376" s="85">
        <v>16098</v>
      </c>
      <c r="D14376" s="85">
        <v>14372</v>
      </c>
      <c r="E14376" s="86" t="s">
        <v>25974</v>
      </c>
      <c r="F14376" s="85" t="s">
        <v>38</v>
      </c>
      <c r="G14376" s="86" t="s">
        <v>18516</v>
      </c>
      <c r="H14376" s="85" t="s">
        <v>1042</v>
      </c>
      <c r="I14376" s="85">
        <v>1</v>
      </c>
      <c r="J14376" s="88">
        <v>45.938763397538459</v>
      </c>
      <c r="K14376" s="146">
        <v>81.940344958529323</v>
      </c>
      <c r="L14376" s="147">
        <v>2.1248655738183771E-7</v>
      </c>
      <c r="M14376" s="147">
        <v>2.2922514595036798</v>
      </c>
      <c r="N14376" s="87">
        <v>491.33918350706699</v>
      </c>
      <c r="O14376" s="88">
        <v>39.297538259446313</v>
      </c>
      <c r="P14376" s="89">
        <v>79.980468846285476</v>
      </c>
    </row>
    <row r="14377" spans="1:16">
      <c r="A14377" s="75" t="s">
        <v>25975</v>
      </c>
      <c r="B14377" s="85">
        <v>14373</v>
      </c>
      <c r="C14377" s="85">
        <v>16099</v>
      </c>
      <c r="D14377" s="85">
        <v>14373</v>
      </c>
      <c r="E14377" s="86" t="s">
        <v>25974</v>
      </c>
      <c r="F14377" s="85" t="s">
        <v>11</v>
      </c>
      <c r="G14377" s="86" t="s">
        <v>18516</v>
      </c>
      <c r="H14377" s="85" t="s">
        <v>1042</v>
      </c>
      <c r="I14377" s="85">
        <v>1</v>
      </c>
      <c r="J14377" s="88">
        <v>45.594149838838042</v>
      </c>
      <c r="K14377" s="146">
        <v>81.240459955121636</v>
      </c>
      <c r="L14377" s="147">
        <v>2.1062813622355311E-7</v>
      </c>
      <c r="M14377" s="147">
        <v>2.2796836526107338</v>
      </c>
      <c r="N14377" s="87">
        <v>491.7932046183555</v>
      </c>
      <c r="O14377" s="88">
        <v>39.01513132956282</v>
      </c>
      <c r="P14377" s="89">
        <v>79.332392076949475</v>
      </c>
    </row>
    <row r="14378" spans="1:16">
      <c r="A14378" s="75" t="s">
        <v>18517</v>
      </c>
      <c r="B14378" s="85">
        <v>14374</v>
      </c>
      <c r="C14378" s="85">
        <v>12013</v>
      </c>
      <c r="D14378" s="85">
        <v>14374</v>
      </c>
      <c r="E14378" s="86" t="s">
        <v>18518</v>
      </c>
      <c r="F14378" s="85" t="s">
        <v>55</v>
      </c>
      <c r="G14378" s="86" t="s">
        <v>18519</v>
      </c>
      <c r="H14378" s="85" t="s">
        <v>260</v>
      </c>
      <c r="I14378" s="85">
        <v>1</v>
      </c>
      <c r="J14378" s="88">
        <v>327595.1067093921</v>
      </c>
      <c r="K14378" s="146">
        <v>622276.80189481948</v>
      </c>
      <c r="L14378" s="147">
        <v>2.367960686083729E-3</v>
      </c>
      <c r="M14378" s="147">
        <v>28683.18351435009</v>
      </c>
      <c r="N14378" s="87">
        <v>3631720.371080996</v>
      </c>
      <c r="O14378" s="88">
        <v>292211.5864401593</v>
      </c>
      <c r="P14378" s="89">
        <v>80.46092666357498</v>
      </c>
    </row>
    <row r="14379" spans="1:16">
      <c r="A14379" s="75" t="s">
        <v>25976</v>
      </c>
      <c r="B14379" s="85">
        <v>14375</v>
      </c>
      <c r="C14379" s="85">
        <v>16100</v>
      </c>
      <c r="D14379" s="85">
        <v>14375</v>
      </c>
      <c r="E14379" s="86" t="s">
        <v>25977</v>
      </c>
      <c r="F14379" s="85" t="s">
        <v>55</v>
      </c>
      <c r="G14379" s="86" t="s">
        <v>18519</v>
      </c>
      <c r="H14379" s="85" t="s">
        <v>260</v>
      </c>
      <c r="I14379" s="85">
        <v>1</v>
      </c>
      <c r="J14379" s="88">
        <v>327595.1067093921</v>
      </c>
      <c r="K14379" s="146">
        <v>622276.80189481948</v>
      </c>
      <c r="L14379" s="147">
        <v>2.367960686083729E-3</v>
      </c>
      <c r="M14379" s="147">
        <v>28683.18351435009</v>
      </c>
      <c r="N14379" s="87">
        <v>3631720.371080996</v>
      </c>
      <c r="O14379" s="88">
        <v>292211.5864401593</v>
      </c>
      <c r="P14379" s="89">
        <v>80.46092666357498</v>
      </c>
    </row>
    <row r="14380" spans="1:16">
      <c r="A14380" s="75" t="s">
        <v>18523</v>
      </c>
      <c r="B14380" s="85">
        <v>14376</v>
      </c>
      <c r="C14380" s="85">
        <v>12015</v>
      </c>
      <c r="D14380" s="85">
        <v>14376</v>
      </c>
      <c r="E14380" s="86" t="s">
        <v>18524</v>
      </c>
      <c r="F14380" s="85" t="s">
        <v>55</v>
      </c>
      <c r="G14380" s="86" t="s">
        <v>18525</v>
      </c>
      <c r="H14380" s="85" t="s">
        <v>1042</v>
      </c>
      <c r="I14380" s="85">
        <v>1</v>
      </c>
      <c r="J14380" s="88">
        <v>80.240286514922261</v>
      </c>
      <c r="K14380" s="146">
        <v>145.45115744183963</v>
      </c>
      <c r="L14380" s="147">
        <v>3.7811295321845557E-7</v>
      </c>
      <c r="M14380" s="147">
        <v>5.5717986916596658</v>
      </c>
      <c r="N14380" s="87">
        <v>1078.7355145356439</v>
      </c>
      <c r="O14380" s="88">
        <v>69.71484382796335</v>
      </c>
      <c r="P14380" s="89">
        <v>64.62644725104191</v>
      </c>
    </row>
    <row r="14381" spans="1:16">
      <c r="A14381" s="75" t="s">
        <v>25981</v>
      </c>
      <c r="B14381" s="85">
        <v>14377</v>
      </c>
      <c r="C14381" s="85">
        <v>16103</v>
      </c>
      <c r="D14381" s="85">
        <v>14377</v>
      </c>
      <c r="E14381" s="86" t="s">
        <v>25982</v>
      </c>
      <c r="F14381" s="85" t="s">
        <v>38</v>
      </c>
      <c r="G14381" s="86" t="s">
        <v>18525</v>
      </c>
      <c r="H14381" s="85" t="s">
        <v>1042</v>
      </c>
      <c r="I14381" s="85">
        <v>1</v>
      </c>
      <c r="J14381" s="88">
        <v>81.795897392165656</v>
      </c>
      <c r="K14381" s="146">
        <v>147.52385638221782</v>
      </c>
      <c r="L14381" s="147">
        <v>3.8562038128678501E-7</v>
      </c>
      <c r="M14381" s="147">
        <v>5.5721576050360708</v>
      </c>
      <c r="N14381" s="87">
        <v>1082.375897206123</v>
      </c>
      <c r="O14381" s="88">
        <v>70.989024431041528</v>
      </c>
      <c r="P14381" s="89">
        <v>65.586294571305189</v>
      </c>
    </row>
    <row r="14382" spans="1:16">
      <c r="A14382" s="75" t="s">
        <v>25983</v>
      </c>
      <c r="B14382" s="85">
        <v>14378</v>
      </c>
      <c r="C14382" s="85">
        <v>16104</v>
      </c>
      <c r="D14382" s="85">
        <v>14378</v>
      </c>
      <c r="E14382" s="86" t="s">
        <v>25982</v>
      </c>
      <c r="F14382" s="85" t="s">
        <v>139</v>
      </c>
      <c r="G14382" s="86" t="s">
        <v>18525</v>
      </c>
      <c r="H14382" s="85" t="s">
        <v>1042</v>
      </c>
      <c r="I14382" s="85">
        <v>1</v>
      </c>
      <c r="J14382" s="88">
        <v>68.256321238381986</v>
      </c>
      <c r="K14382" s="146">
        <v>129.48369893818668</v>
      </c>
      <c r="L14382" s="147">
        <v>3.2027795180318929E-7</v>
      </c>
      <c r="M14382" s="147">
        <v>5.569033729352558</v>
      </c>
      <c r="N14382" s="87">
        <v>1050.6910850741731</v>
      </c>
      <c r="O14382" s="88">
        <v>59.898933996844207</v>
      </c>
      <c r="P14382" s="89">
        <v>57.009081782221145</v>
      </c>
    </row>
    <row r="14383" spans="1:16">
      <c r="A14383" s="75" t="s">
        <v>18520</v>
      </c>
      <c r="B14383" s="85">
        <v>14379</v>
      </c>
      <c r="C14383" s="85">
        <v>12014</v>
      </c>
      <c r="D14383" s="85">
        <v>14379</v>
      </c>
      <c r="E14383" s="86" t="s">
        <v>18521</v>
      </c>
      <c r="F14383" s="85" t="s">
        <v>55</v>
      </c>
      <c r="G14383" s="86" t="s">
        <v>18522</v>
      </c>
      <c r="H14383" s="85" t="s">
        <v>1042</v>
      </c>
      <c r="I14383" s="85">
        <v>1</v>
      </c>
      <c r="J14383" s="88">
        <v>120.4631273706005</v>
      </c>
      <c r="K14383" s="146">
        <v>170.54052409837723</v>
      </c>
      <c r="L14383" s="147">
        <v>5.592901410286654E-7</v>
      </c>
      <c r="M14383" s="147">
        <v>7.2953766341672948</v>
      </c>
      <c r="N14383" s="87">
        <v>1672.095497403069</v>
      </c>
      <c r="O14383" s="88">
        <v>107.76565676630359</v>
      </c>
      <c r="P14383" s="89">
        <v>64.449462924620278</v>
      </c>
    </row>
    <row r="14384" spans="1:16">
      <c r="A14384" s="75" t="s">
        <v>25978</v>
      </c>
      <c r="B14384" s="85">
        <v>14380</v>
      </c>
      <c r="C14384" s="85">
        <v>16101</v>
      </c>
      <c r="D14384" s="85">
        <v>14380</v>
      </c>
      <c r="E14384" s="86" t="s">
        <v>25979</v>
      </c>
      <c r="F14384" s="85" t="s">
        <v>429</v>
      </c>
      <c r="G14384" s="86" t="s">
        <v>18522</v>
      </c>
      <c r="H14384" s="85" t="s">
        <v>1042</v>
      </c>
      <c r="I14384" s="85">
        <v>1</v>
      </c>
      <c r="J14384" s="88">
        <v>120.25352444955369</v>
      </c>
      <c r="K14384" s="146">
        <v>170.14548003727054</v>
      </c>
      <c r="L14384" s="147">
        <v>5.5812251201720782E-7</v>
      </c>
      <c r="M14384" s="147">
        <v>7.298296054379402</v>
      </c>
      <c r="N14384" s="87">
        <v>1670.646951522629</v>
      </c>
      <c r="O14384" s="88">
        <v>107.5902401752098</v>
      </c>
      <c r="P14384" s="89">
        <v>64.400345074195343</v>
      </c>
    </row>
    <row r="14385" spans="1:16">
      <c r="A14385" s="75" t="s">
        <v>25980</v>
      </c>
      <c r="B14385" s="85">
        <v>14381</v>
      </c>
      <c r="C14385" s="85">
        <v>16102</v>
      </c>
      <c r="D14385" s="85">
        <v>14381</v>
      </c>
      <c r="E14385" s="86" t="s">
        <v>25979</v>
      </c>
      <c r="F14385" s="85" t="s">
        <v>38</v>
      </c>
      <c r="G14385" s="86" t="s">
        <v>18522</v>
      </c>
      <c r="H14385" s="85" t="s">
        <v>1042</v>
      </c>
      <c r="I14385" s="85">
        <v>1</v>
      </c>
      <c r="J14385" s="88">
        <v>120.5810290136897</v>
      </c>
      <c r="K14385" s="146">
        <v>170.7627363827504</v>
      </c>
      <c r="L14385" s="147">
        <v>5.5994693234761345E-7</v>
      </c>
      <c r="M14385" s="147">
        <v>7.2937344602979799</v>
      </c>
      <c r="N14385" s="87">
        <v>1672.910304460816</v>
      </c>
      <c r="O14385" s="88">
        <v>107.8643285987942</v>
      </c>
      <c r="P14385" s="89">
        <v>64.477054335294568</v>
      </c>
    </row>
    <row r="14386" spans="1:16">
      <c r="A14386" s="75" t="s">
        <v>18526</v>
      </c>
      <c r="B14386" s="85">
        <v>14382</v>
      </c>
      <c r="C14386" s="85">
        <v>12016</v>
      </c>
      <c r="D14386" s="85">
        <v>14382</v>
      </c>
      <c r="E14386" s="86" t="s">
        <v>18527</v>
      </c>
      <c r="F14386" s="85" t="s">
        <v>55</v>
      </c>
      <c r="G14386" s="86" t="s">
        <v>18528</v>
      </c>
      <c r="H14386" s="85" t="s">
        <v>1042</v>
      </c>
      <c r="I14386" s="85">
        <v>1</v>
      </c>
      <c r="J14386" s="88">
        <v>209.6129124917791</v>
      </c>
      <c r="K14386" s="146">
        <v>330.73749790742494</v>
      </c>
      <c r="L14386" s="147">
        <v>1.041691006971127E-6</v>
      </c>
      <c r="M14386" s="147">
        <v>15.34150109650823</v>
      </c>
      <c r="N14386" s="87">
        <v>2939.735016538908</v>
      </c>
      <c r="O14386" s="88">
        <v>181.86316195218561</v>
      </c>
      <c r="P14386" s="89">
        <v>61.863794161387339</v>
      </c>
    </row>
    <row r="14387" spans="1:16">
      <c r="A14387" s="75" t="s">
        <v>25984</v>
      </c>
      <c r="B14387" s="85">
        <v>14383</v>
      </c>
      <c r="C14387" s="85">
        <v>16105</v>
      </c>
      <c r="D14387" s="85">
        <v>14383</v>
      </c>
      <c r="E14387" s="86" t="s">
        <v>25985</v>
      </c>
      <c r="F14387" s="85" t="s">
        <v>38</v>
      </c>
      <c r="G14387" s="86" t="s">
        <v>18528</v>
      </c>
      <c r="H14387" s="85" t="s">
        <v>1042</v>
      </c>
      <c r="I14387" s="85">
        <v>1</v>
      </c>
      <c r="J14387" s="88">
        <v>209.87635537072629</v>
      </c>
      <c r="K14387" s="146">
        <v>332.15589684496894</v>
      </c>
      <c r="L14387" s="147">
        <v>1.044692646347741E-6</v>
      </c>
      <c r="M14387" s="147">
        <v>15.361765076483209</v>
      </c>
      <c r="N14387" s="87">
        <v>2941.9321422039402</v>
      </c>
      <c r="O14387" s="88">
        <v>181.96977578367779</v>
      </c>
      <c r="P14387" s="89">
        <v>61.853831763555107</v>
      </c>
    </row>
    <row r="14388" spans="1:16">
      <c r="A14388" s="75" t="s">
        <v>25986</v>
      </c>
      <c r="B14388" s="85">
        <v>14384</v>
      </c>
      <c r="C14388" s="85">
        <v>16106</v>
      </c>
      <c r="D14388" s="85">
        <v>14384</v>
      </c>
      <c r="E14388" s="86" t="s">
        <v>25985</v>
      </c>
      <c r="F14388" s="85" t="s">
        <v>11</v>
      </c>
      <c r="G14388" s="86" t="s">
        <v>18528</v>
      </c>
      <c r="H14388" s="85" t="s">
        <v>1042</v>
      </c>
      <c r="I14388" s="85">
        <v>1</v>
      </c>
      <c r="J14388" s="88">
        <v>209.1445695958746</v>
      </c>
      <c r="K14388" s="146">
        <v>328.21589979623553</v>
      </c>
      <c r="L14388" s="147">
        <v>1.0363547591904891E-6</v>
      </c>
      <c r="M14388" s="147">
        <v>15.30547624321939</v>
      </c>
      <c r="N14388" s="87">
        <v>2935.829015356634</v>
      </c>
      <c r="O14388" s="88">
        <v>181.67362625175639</v>
      </c>
      <c r="P14388" s="89">
        <v>61.881541909104442</v>
      </c>
    </row>
    <row r="14389" spans="1:16">
      <c r="A14389" s="75" t="s">
        <v>18529</v>
      </c>
      <c r="B14389" s="85">
        <v>14385</v>
      </c>
      <c r="C14389" s="85">
        <v>12017</v>
      </c>
      <c r="D14389" s="85">
        <v>14385</v>
      </c>
      <c r="E14389" s="86" t="s">
        <v>18530</v>
      </c>
      <c r="F14389" s="85" t="s">
        <v>55</v>
      </c>
      <c r="G14389" s="86" t="s">
        <v>18531</v>
      </c>
      <c r="H14389" s="85" t="s">
        <v>1042</v>
      </c>
      <c r="I14389" s="85">
        <v>1</v>
      </c>
      <c r="J14389" s="88">
        <v>168.6287597937646</v>
      </c>
      <c r="K14389" s="146">
        <v>268.70409752169996</v>
      </c>
      <c r="L14389" s="147">
        <v>8.6467227667114864E-7</v>
      </c>
      <c r="M14389" s="147">
        <v>10.926333140070851</v>
      </c>
      <c r="N14389" s="87">
        <v>2256.7036566362208</v>
      </c>
      <c r="O14389" s="88">
        <v>145.47279319897129</v>
      </c>
      <c r="P14389" s="89">
        <v>64.462514947934707</v>
      </c>
    </row>
    <row r="14390" spans="1:16">
      <c r="A14390" s="75" t="s">
        <v>25987</v>
      </c>
      <c r="B14390" s="85">
        <v>14386</v>
      </c>
      <c r="C14390" s="85">
        <v>16107</v>
      </c>
      <c r="D14390" s="85">
        <v>14386</v>
      </c>
      <c r="E14390" s="86" t="s">
        <v>25988</v>
      </c>
      <c r="F14390" s="85" t="s">
        <v>38</v>
      </c>
      <c r="G14390" s="86" t="s">
        <v>18531</v>
      </c>
      <c r="H14390" s="85" t="s">
        <v>1042</v>
      </c>
      <c r="I14390" s="85">
        <v>1</v>
      </c>
      <c r="J14390" s="88">
        <v>168.89220267271091</v>
      </c>
      <c r="K14390" s="146">
        <v>270.12249645924362</v>
      </c>
      <c r="L14390" s="147">
        <v>8.6767391604776282E-7</v>
      </c>
      <c r="M14390" s="147">
        <v>10.94659712004583</v>
      </c>
      <c r="N14390" s="87">
        <v>2258.9007823012512</v>
      </c>
      <c r="O14390" s="88">
        <v>145.5794070304629</v>
      </c>
      <c r="P14390" s="89">
        <v>64.447012534191131</v>
      </c>
    </row>
    <row r="14391" spans="1:16">
      <c r="A14391" s="75" t="s">
        <v>25989</v>
      </c>
      <c r="B14391" s="85">
        <v>14387</v>
      </c>
      <c r="C14391" s="85">
        <v>16108</v>
      </c>
      <c r="D14391" s="85">
        <v>14387</v>
      </c>
      <c r="E14391" s="86" t="s">
        <v>25988</v>
      </c>
      <c r="F14391" s="85" t="s">
        <v>11</v>
      </c>
      <c r="G14391" s="86" t="s">
        <v>18531</v>
      </c>
      <c r="H14391" s="85" t="s">
        <v>1042</v>
      </c>
      <c r="I14391" s="85">
        <v>1</v>
      </c>
      <c r="J14391" s="88">
        <v>168.16041689785979</v>
      </c>
      <c r="K14391" s="146">
        <v>266.18249941051067</v>
      </c>
      <c r="L14391" s="147">
        <v>8.5933602889050703E-7</v>
      </c>
      <c r="M14391" s="147">
        <v>10.89030828678202</v>
      </c>
      <c r="N14391" s="87">
        <v>2252.7976554539482</v>
      </c>
      <c r="O14391" s="88">
        <v>145.28325749854179</v>
      </c>
      <c r="P14391" s="89">
        <v>64.490149457860028</v>
      </c>
    </row>
    <row r="14392" spans="1:16">
      <c r="A14392" s="75" t="s">
        <v>18532</v>
      </c>
      <c r="B14392" s="85">
        <v>14388</v>
      </c>
      <c r="C14392" s="85">
        <v>12018</v>
      </c>
      <c r="D14392" s="85">
        <v>14388</v>
      </c>
      <c r="E14392" s="86" t="s">
        <v>18533</v>
      </c>
      <c r="F14392" s="85" t="s">
        <v>55</v>
      </c>
      <c r="G14392" s="86" t="s">
        <v>18534</v>
      </c>
      <c r="H14392" s="85" t="s">
        <v>1042</v>
      </c>
      <c r="I14392" s="85">
        <v>1</v>
      </c>
      <c r="J14392" s="88">
        <v>272.35273916492872</v>
      </c>
      <c r="K14392" s="146">
        <v>412.07669230385494</v>
      </c>
      <c r="L14392" s="147">
        <v>1.308061137772439E-6</v>
      </c>
      <c r="M14392" s="147">
        <v>18.684127771001641</v>
      </c>
      <c r="N14392" s="87">
        <v>3772.4959382869338</v>
      </c>
      <c r="O14392" s="88">
        <v>237.32437784129311</v>
      </c>
      <c r="P14392" s="89">
        <v>62.909114210752627</v>
      </c>
    </row>
    <row r="14393" spans="1:16">
      <c r="A14393" s="75" t="s">
        <v>25990</v>
      </c>
      <c r="B14393" s="85">
        <v>14389</v>
      </c>
      <c r="C14393" s="85">
        <v>16109</v>
      </c>
      <c r="D14393" s="85">
        <v>14389</v>
      </c>
      <c r="E14393" s="86" t="s">
        <v>25991</v>
      </c>
      <c r="F14393" s="85" t="s">
        <v>38</v>
      </c>
      <c r="G14393" s="86" t="s">
        <v>18534</v>
      </c>
      <c r="H14393" s="85" t="s">
        <v>1042</v>
      </c>
      <c r="I14393" s="85">
        <v>1</v>
      </c>
      <c r="J14393" s="88">
        <v>272.61618204387503</v>
      </c>
      <c r="K14393" s="146">
        <v>413.49509124139831</v>
      </c>
      <c r="L14393" s="147">
        <v>1.3110627771490501E-6</v>
      </c>
      <c r="M14393" s="147">
        <v>18.70439175097658</v>
      </c>
      <c r="N14393" s="87">
        <v>3774.6930639519578</v>
      </c>
      <c r="O14393" s="88">
        <v>237.4309916727845</v>
      </c>
      <c r="P14393" s="89">
        <v>62.900741239130959</v>
      </c>
    </row>
    <row r="14394" spans="1:16">
      <c r="A14394" s="75" t="s">
        <v>25992</v>
      </c>
      <c r="B14394" s="85">
        <v>14390</v>
      </c>
      <c r="C14394" s="85">
        <v>16110</v>
      </c>
      <c r="D14394" s="85">
        <v>14390</v>
      </c>
      <c r="E14394" s="86" t="s">
        <v>25991</v>
      </c>
      <c r="F14394" s="85" t="s">
        <v>11</v>
      </c>
      <c r="G14394" s="86" t="s">
        <v>18534</v>
      </c>
      <c r="H14394" s="85" t="s">
        <v>1042</v>
      </c>
      <c r="I14394" s="85">
        <v>1</v>
      </c>
      <c r="J14394" s="88">
        <v>271.88439626902368</v>
      </c>
      <c r="K14394" s="146">
        <v>409.55509419266565</v>
      </c>
      <c r="L14394" s="147">
        <v>1.302724889991797E-6</v>
      </c>
      <c r="M14394" s="147">
        <v>18.648102917712809</v>
      </c>
      <c r="N14394" s="87">
        <v>3768.589937104658</v>
      </c>
      <c r="O14394" s="88">
        <v>237.1348421408633</v>
      </c>
      <c r="P14394" s="89">
        <v>62.924023599938245</v>
      </c>
    </row>
    <row r="14395" spans="1:16">
      <c r="A14395" s="75" t="s">
        <v>18535</v>
      </c>
      <c r="B14395" s="85">
        <v>14391</v>
      </c>
      <c r="C14395" s="85">
        <v>12019</v>
      </c>
      <c r="D14395" s="85">
        <v>14391</v>
      </c>
      <c r="E14395" s="86" t="s">
        <v>18536</v>
      </c>
      <c r="F14395" s="85" t="s">
        <v>55</v>
      </c>
      <c r="G14395" s="86" t="s">
        <v>18537</v>
      </c>
      <c r="H14395" s="85" t="s">
        <v>260</v>
      </c>
      <c r="I14395" s="85">
        <v>1</v>
      </c>
      <c r="J14395" s="88">
        <v>1319314.5969909099</v>
      </c>
      <c r="K14395" s="146">
        <v>2426436.4429194657</v>
      </c>
      <c r="L14395" s="147">
        <v>1.075241052514592E-2</v>
      </c>
      <c r="M14395" s="147">
        <v>94488.538598807529</v>
      </c>
      <c r="N14395" s="87">
        <v>17421568.786157951</v>
      </c>
      <c r="O14395" s="88">
        <v>1144234.778869384</v>
      </c>
      <c r="P14395" s="89">
        <v>65.679204491533426</v>
      </c>
    </row>
    <row r="14396" spans="1:16">
      <c r="A14396" s="75" t="s">
        <v>25993</v>
      </c>
      <c r="B14396" s="85">
        <v>14392</v>
      </c>
      <c r="C14396" s="85">
        <v>16111</v>
      </c>
      <c r="D14396" s="85">
        <v>14392</v>
      </c>
      <c r="E14396" s="86" t="s">
        <v>25994</v>
      </c>
      <c r="F14396" s="85" t="s">
        <v>55</v>
      </c>
      <c r="G14396" s="86" t="s">
        <v>18537</v>
      </c>
      <c r="H14396" s="85" t="s">
        <v>260</v>
      </c>
      <c r="I14396" s="85">
        <v>1</v>
      </c>
      <c r="J14396" s="88">
        <v>1319314.596990912</v>
      </c>
      <c r="K14396" s="146">
        <v>2426436.442919468</v>
      </c>
      <c r="L14396" s="147">
        <v>1.0752410525145931E-2</v>
      </c>
      <c r="M14396" s="147">
        <v>94488.538598807601</v>
      </c>
      <c r="N14396" s="87">
        <v>17421568.786157958</v>
      </c>
      <c r="O14396" s="88">
        <v>1144234.7788693849</v>
      </c>
      <c r="P14396" s="89">
        <v>65.679204491533454</v>
      </c>
    </row>
    <row r="14397" spans="1:16">
      <c r="A14397" s="75" t="s">
        <v>18544</v>
      </c>
      <c r="B14397" s="85">
        <v>14393</v>
      </c>
      <c r="C14397" s="85">
        <v>12022</v>
      </c>
      <c r="D14397" s="85">
        <v>14393</v>
      </c>
      <c r="E14397" s="86" t="s">
        <v>18545</v>
      </c>
      <c r="F14397" s="85" t="s">
        <v>55</v>
      </c>
      <c r="G14397" s="86" t="s">
        <v>18546</v>
      </c>
      <c r="H14397" s="85" t="s">
        <v>260</v>
      </c>
      <c r="I14397" s="85">
        <v>1</v>
      </c>
      <c r="J14397" s="88">
        <v>5035.2552948819184</v>
      </c>
      <c r="K14397" s="146">
        <v>11591.296139666289</v>
      </c>
      <c r="L14397" s="147">
        <v>3.041619117249103E-5</v>
      </c>
      <c r="M14397" s="147">
        <v>366.72173365979103</v>
      </c>
      <c r="N14397" s="87">
        <v>67829.490059598305</v>
      </c>
      <c r="O14397" s="88">
        <v>4353.606594363996</v>
      </c>
      <c r="P14397" s="89">
        <v>64.184569138566488</v>
      </c>
    </row>
    <row r="14398" spans="1:16">
      <c r="A14398" s="75" t="s">
        <v>25999</v>
      </c>
      <c r="B14398" s="85">
        <v>14394</v>
      </c>
      <c r="C14398" s="85">
        <v>16116</v>
      </c>
      <c r="D14398" s="85">
        <v>14394</v>
      </c>
      <c r="E14398" s="86" t="s">
        <v>18546</v>
      </c>
      <c r="F14398" s="85" t="s">
        <v>32</v>
      </c>
      <c r="G14398" s="86" t="s">
        <v>18546</v>
      </c>
      <c r="H14398" s="85" t="s">
        <v>260</v>
      </c>
      <c r="I14398" s="85">
        <v>1</v>
      </c>
      <c r="J14398" s="88">
        <v>5034.925881230547</v>
      </c>
      <c r="K14398" s="146">
        <v>11573.101285870516</v>
      </c>
      <c r="L14398" s="147">
        <v>3.041160969607319E-5</v>
      </c>
      <c r="M14398" s="147">
        <v>366.5260079825465</v>
      </c>
      <c r="N14398" s="87">
        <v>67806.161395332238</v>
      </c>
      <c r="O14398" s="88">
        <v>4353.8991058485199</v>
      </c>
      <c r="P14398" s="89">
        <v>64.210965733096955</v>
      </c>
    </row>
    <row r="14399" spans="1:16">
      <c r="A14399" s="75" t="s">
        <v>26000</v>
      </c>
      <c r="B14399" s="85">
        <v>14395</v>
      </c>
      <c r="C14399" s="85">
        <v>16117</v>
      </c>
      <c r="D14399" s="85">
        <v>14395</v>
      </c>
      <c r="E14399" s="86" t="s">
        <v>18546</v>
      </c>
      <c r="F14399" s="85" t="s">
        <v>38</v>
      </c>
      <c r="G14399" s="86" t="s">
        <v>18546</v>
      </c>
      <c r="H14399" s="85" t="s">
        <v>260</v>
      </c>
      <c r="I14399" s="85">
        <v>1</v>
      </c>
      <c r="J14399" s="88">
        <v>5035.2565529304429</v>
      </c>
      <c r="K14399" s="146">
        <v>11591.365626795068</v>
      </c>
      <c r="L14399" s="147">
        <v>3.0416208669396891E-5</v>
      </c>
      <c r="M14399" s="147">
        <v>366.72248114671709</v>
      </c>
      <c r="N14399" s="87">
        <v>67829.579153026352</v>
      </c>
      <c r="O14399" s="88">
        <v>4353.6054772468551</v>
      </c>
      <c r="P14399" s="89">
        <v>64.184468363351328</v>
      </c>
    </row>
    <row r="14400" spans="1:16">
      <c r="A14400" s="75" t="s">
        <v>18547</v>
      </c>
      <c r="B14400" s="85">
        <v>14396</v>
      </c>
      <c r="C14400" s="85">
        <v>12023</v>
      </c>
      <c r="D14400" s="85">
        <v>14396</v>
      </c>
      <c r="E14400" s="86" t="s">
        <v>18548</v>
      </c>
      <c r="F14400" s="85" t="s">
        <v>55</v>
      </c>
      <c r="G14400" s="86" t="s">
        <v>18549</v>
      </c>
      <c r="H14400" s="85" t="s">
        <v>260</v>
      </c>
      <c r="I14400" s="85">
        <v>1</v>
      </c>
      <c r="J14400" s="88">
        <v>6750.9976599207594</v>
      </c>
      <c r="K14400" s="146">
        <v>15479.479200150541</v>
      </c>
      <c r="L14400" s="147">
        <v>3.863019785882969E-5</v>
      </c>
      <c r="M14400" s="147">
        <v>444.61664912294202</v>
      </c>
      <c r="N14400" s="87">
        <v>85241.122930063924</v>
      </c>
      <c r="O14400" s="88">
        <v>5845.9517744419936</v>
      </c>
      <c r="P14400" s="89">
        <v>68.581355729420707</v>
      </c>
    </row>
    <row r="14401" spans="1:16">
      <c r="A14401" s="75" t="s">
        <v>26001</v>
      </c>
      <c r="B14401" s="85">
        <v>14397</v>
      </c>
      <c r="C14401" s="85">
        <v>16118</v>
      </c>
      <c r="D14401" s="85">
        <v>14397</v>
      </c>
      <c r="E14401" s="86" t="s">
        <v>18549</v>
      </c>
      <c r="F14401" s="85" t="s">
        <v>32</v>
      </c>
      <c r="G14401" s="86" t="s">
        <v>18549</v>
      </c>
      <c r="H14401" s="85" t="s">
        <v>260</v>
      </c>
      <c r="I14401" s="85">
        <v>1</v>
      </c>
      <c r="J14401" s="88">
        <v>6750.6573834630626</v>
      </c>
      <c r="K14401" s="146">
        <v>15461.230965212011</v>
      </c>
      <c r="L14401" s="147">
        <v>3.8625559307572713E-5</v>
      </c>
      <c r="M14401" s="147">
        <v>444.41995951309229</v>
      </c>
      <c r="N14401" s="87">
        <v>85217.631608397976</v>
      </c>
      <c r="O14401" s="88">
        <v>5846.2358704590852</v>
      </c>
      <c r="P14401" s="89">
        <v>68.60359482089801</v>
      </c>
    </row>
    <row r="14402" spans="1:16">
      <c r="A14402" s="75" t="s">
        <v>26002</v>
      </c>
      <c r="B14402" s="85">
        <v>14398</v>
      </c>
      <c r="C14402" s="85">
        <v>16119</v>
      </c>
      <c r="D14402" s="85">
        <v>14398</v>
      </c>
      <c r="E14402" s="86" t="s">
        <v>18549</v>
      </c>
      <c r="F14402" s="85" t="s">
        <v>38</v>
      </c>
      <c r="G14402" s="86" t="s">
        <v>18549</v>
      </c>
      <c r="H14402" s="85" t="s">
        <v>260</v>
      </c>
      <c r="I14402" s="85">
        <v>1</v>
      </c>
      <c r="J14402" s="88">
        <v>6750.9983772964306</v>
      </c>
      <c r="K14402" s="146">
        <v>15479.517671338868</v>
      </c>
      <c r="L14402" s="147">
        <v>3.8630207637889373E-5</v>
      </c>
      <c r="M14402" s="147">
        <v>444.6170637867736</v>
      </c>
      <c r="N14402" s="87">
        <v>85241.172454802174</v>
      </c>
      <c r="O14402" s="88">
        <v>5845.9511755067442</v>
      </c>
      <c r="P14402" s="89">
        <v>68.581308857600121</v>
      </c>
    </row>
    <row r="14403" spans="1:16">
      <c r="A14403" s="75" t="s">
        <v>18541</v>
      </c>
      <c r="B14403" s="85">
        <v>14399</v>
      </c>
      <c r="C14403" s="85">
        <v>12021</v>
      </c>
      <c r="D14403" s="85">
        <v>14399</v>
      </c>
      <c r="E14403" s="86" t="s">
        <v>18542</v>
      </c>
      <c r="F14403" s="85" t="s">
        <v>55</v>
      </c>
      <c r="G14403" s="86" t="s">
        <v>18543</v>
      </c>
      <c r="H14403" s="85" t="s">
        <v>260</v>
      </c>
      <c r="I14403" s="85">
        <v>1</v>
      </c>
      <c r="J14403" s="88">
        <v>3141.241042515237</v>
      </c>
      <c r="K14403" s="146">
        <v>8416.7494107773418</v>
      </c>
      <c r="L14403" s="147">
        <v>2.187508093384067E-5</v>
      </c>
      <c r="M14403" s="147">
        <v>228.54684145335139</v>
      </c>
      <c r="N14403" s="87">
        <v>40437.404603494317</v>
      </c>
      <c r="O14403" s="88">
        <v>2752.427788112931</v>
      </c>
      <c r="P14403" s="89">
        <v>68.066380993083939</v>
      </c>
    </row>
    <row r="14404" spans="1:16">
      <c r="A14404" s="75" t="s">
        <v>25997</v>
      </c>
      <c r="B14404" s="85">
        <v>14400</v>
      </c>
      <c r="C14404" s="85">
        <v>16114</v>
      </c>
      <c r="D14404" s="85">
        <v>14400</v>
      </c>
      <c r="E14404" s="86" t="s">
        <v>18543</v>
      </c>
      <c r="F14404" s="85" t="s">
        <v>32</v>
      </c>
      <c r="G14404" s="86" t="s">
        <v>18543</v>
      </c>
      <c r="H14404" s="85" t="s">
        <v>260</v>
      </c>
      <c r="I14404" s="85">
        <v>1</v>
      </c>
      <c r="J14404" s="88">
        <v>3643.8469799711038</v>
      </c>
      <c r="K14404" s="146">
        <v>9186.8390366215772</v>
      </c>
      <c r="L14404" s="147">
        <v>2.4255178921508991E-5</v>
      </c>
      <c r="M14404" s="147">
        <v>261.75400004784558</v>
      </c>
      <c r="N14404" s="87">
        <v>46720.004539117283</v>
      </c>
      <c r="O14404" s="88">
        <v>3192.6790407483441</v>
      </c>
      <c r="P14404" s="89">
        <v>68.33644543153261</v>
      </c>
    </row>
    <row r="14405" spans="1:16">
      <c r="A14405" s="75" t="s">
        <v>25998</v>
      </c>
      <c r="B14405" s="85">
        <v>14401</v>
      </c>
      <c r="C14405" s="85">
        <v>16115</v>
      </c>
      <c r="D14405" s="85">
        <v>14401</v>
      </c>
      <c r="E14405" s="86" t="s">
        <v>18543</v>
      </c>
      <c r="F14405" s="85" t="s">
        <v>38</v>
      </c>
      <c r="G14405" s="86" t="s">
        <v>18543</v>
      </c>
      <c r="H14405" s="85" t="s">
        <v>260</v>
      </c>
      <c r="I14405" s="85">
        <v>1</v>
      </c>
      <c r="J14405" s="88">
        <v>3141.241042515237</v>
      </c>
      <c r="K14405" s="146">
        <v>8416.7494107773418</v>
      </c>
      <c r="L14405" s="147">
        <v>2.187508093384067E-5</v>
      </c>
      <c r="M14405" s="147">
        <v>228.54684145335139</v>
      </c>
      <c r="N14405" s="87">
        <v>40437.404603494317</v>
      </c>
      <c r="O14405" s="88">
        <v>2752.427788112931</v>
      </c>
      <c r="P14405" s="89">
        <v>68.066380993083939</v>
      </c>
    </row>
    <row r="14406" spans="1:16">
      <c r="A14406" s="75" t="s">
        <v>18538</v>
      </c>
      <c r="B14406" s="85">
        <v>14402</v>
      </c>
      <c r="C14406" s="85">
        <v>12020</v>
      </c>
      <c r="D14406" s="85">
        <v>14402</v>
      </c>
      <c r="E14406" s="86" t="s">
        <v>18539</v>
      </c>
      <c r="F14406" s="85" t="s">
        <v>55</v>
      </c>
      <c r="G14406" s="86" t="s">
        <v>18540</v>
      </c>
      <c r="H14406" s="85" t="s">
        <v>260</v>
      </c>
      <c r="I14406" s="85">
        <v>1</v>
      </c>
      <c r="J14406" s="88">
        <v>5543.9030935115516</v>
      </c>
      <c r="K14406" s="146">
        <v>11932.949647902302</v>
      </c>
      <c r="L14406" s="147">
        <v>3.2773728155598622E-5</v>
      </c>
      <c r="M14406" s="147">
        <v>346.41651051706492</v>
      </c>
      <c r="N14406" s="87">
        <v>72862.01826244843</v>
      </c>
      <c r="O14406" s="88">
        <v>4898.3102350129984</v>
      </c>
      <c r="P14406" s="89">
        <v>67.227210442748415</v>
      </c>
    </row>
    <row r="14407" spans="1:16">
      <c r="A14407" s="75" t="s">
        <v>25995</v>
      </c>
      <c r="B14407" s="85">
        <v>14403</v>
      </c>
      <c r="C14407" s="85">
        <v>16112</v>
      </c>
      <c r="D14407" s="85">
        <v>14403</v>
      </c>
      <c r="E14407" s="86" t="s">
        <v>18540</v>
      </c>
      <c r="F14407" s="85" t="s">
        <v>32</v>
      </c>
      <c r="G14407" s="86" t="s">
        <v>18540</v>
      </c>
      <c r="H14407" s="85" t="s">
        <v>260</v>
      </c>
      <c r="I14407" s="85">
        <v>1</v>
      </c>
      <c r="J14407" s="88">
        <v>5543.6704918453961</v>
      </c>
      <c r="K14407" s="146">
        <v>11914.827860938025</v>
      </c>
      <c r="L14407" s="147">
        <v>3.2769585077438223E-5</v>
      </c>
      <c r="M14407" s="147">
        <v>346.22622703949139</v>
      </c>
      <c r="N14407" s="87">
        <v>72839.969343857781</v>
      </c>
      <c r="O14407" s="88">
        <v>4898.6911526425974</v>
      </c>
      <c r="P14407" s="89">
        <v>67.252789873059982</v>
      </c>
    </row>
    <row r="14408" spans="1:16">
      <c r="A14408" s="75" t="s">
        <v>25996</v>
      </c>
      <c r="B14408" s="85">
        <v>14404</v>
      </c>
      <c r="C14408" s="85">
        <v>16113</v>
      </c>
      <c r="D14408" s="85">
        <v>14404</v>
      </c>
      <c r="E14408" s="86" t="s">
        <v>18540</v>
      </c>
      <c r="F14408" s="85" t="s">
        <v>38</v>
      </c>
      <c r="G14408" s="86" t="s">
        <v>18540</v>
      </c>
      <c r="H14408" s="85" t="s">
        <v>260</v>
      </c>
      <c r="I14408" s="85">
        <v>1</v>
      </c>
      <c r="J14408" s="88">
        <v>5543.9030935115516</v>
      </c>
      <c r="K14408" s="146">
        <v>11932.949647902302</v>
      </c>
      <c r="L14408" s="147">
        <v>3.2773728155598622E-5</v>
      </c>
      <c r="M14408" s="147">
        <v>346.41651051706492</v>
      </c>
      <c r="N14408" s="87">
        <v>72862.01826244843</v>
      </c>
      <c r="O14408" s="88">
        <v>4898.3102350129984</v>
      </c>
      <c r="P14408" s="89">
        <v>67.227210442748415</v>
      </c>
    </row>
    <row r="14409" spans="1:16">
      <c r="A14409" s="75" t="s">
        <v>18550</v>
      </c>
      <c r="B14409" s="85">
        <v>14405</v>
      </c>
      <c r="C14409" s="85">
        <v>12024</v>
      </c>
      <c r="D14409" s="85">
        <v>14405</v>
      </c>
      <c r="E14409" s="86" t="s">
        <v>18551</v>
      </c>
      <c r="F14409" s="85" t="s">
        <v>55</v>
      </c>
      <c r="G14409" s="86" t="s">
        <v>18552</v>
      </c>
      <c r="H14409" s="85" t="s">
        <v>260</v>
      </c>
      <c r="I14409" s="85">
        <v>1</v>
      </c>
      <c r="J14409" s="88">
        <v>6101.3931288629437</v>
      </c>
      <c r="K14409" s="146">
        <v>13023.184416428556</v>
      </c>
      <c r="L14409" s="147">
        <v>3.6851295943630492E-5</v>
      </c>
      <c r="M14409" s="147">
        <v>464.05643648689698</v>
      </c>
      <c r="N14409" s="87">
        <v>85066.823369382022</v>
      </c>
      <c r="O14409" s="88">
        <v>5292.3810659919282</v>
      </c>
      <c r="P14409" s="89">
        <v>62.214396357685168</v>
      </c>
    </row>
    <row r="14410" spans="1:16">
      <c r="A14410" s="75" t="s">
        <v>26003</v>
      </c>
      <c r="B14410" s="85">
        <v>14406</v>
      </c>
      <c r="C14410" s="85">
        <v>16120</v>
      </c>
      <c r="D14410" s="85">
        <v>14406</v>
      </c>
      <c r="E14410" s="86" t="s">
        <v>18552</v>
      </c>
      <c r="F14410" s="85" t="s">
        <v>32</v>
      </c>
      <c r="G14410" s="86" t="s">
        <v>18552</v>
      </c>
      <c r="H14410" s="85" t="s">
        <v>260</v>
      </c>
      <c r="I14410" s="85">
        <v>1</v>
      </c>
      <c r="J14410" s="88">
        <v>6101.1468558923643</v>
      </c>
      <c r="K14410" s="146">
        <v>13005.154696183792</v>
      </c>
      <c r="L14410" s="147">
        <v>3.6847147564963349E-5</v>
      </c>
      <c r="M14410" s="147">
        <v>463.86723124255627</v>
      </c>
      <c r="N14410" s="87">
        <v>85045.247842929835</v>
      </c>
      <c r="O14410" s="88">
        <v>5292.7442717516851</v>
      </c>
      <c r="P14410" s="89">
        <v>62.234450554213922</v>
      </c>
    </row>
    <row r="14411" spans="1:16">
      <c r="A14411" s="75" t="s">
        <v>26004</v>
      </c>
      <c r="B14411" s="85">
        <v>14407</v>
      </c>
      <c r="C14411" s="85">
        <v>16121</v>
      </c>
      <c r="D14411" s="85">
        <v>14407</v>
      </c>
      <c r="E14411" s="86" t="s">
        <v>18552</v>
      </c>
      <c r="F14411" s="85" t="s">
        <v>38</v>
      </c>
      <c r="G14411" s="86" t="s">
        <v>18552</v>
      </c>
      <c r="H14411" s="85" t="s">
        <v>260</v>
      </c>
      <c r="I14411" s="85">
        <v>1</v>
      </c>
      <c r="J14411" s="88">
        <v>6101.3944017852264</v>
      </c>
      <c r="K14411" s="146">
        <v>13023.277607462005</v>
      </c>
      <c r="L14411" s="147">
        <v>3.6851317385543448E-5</v>
      </c>
      <c r="M14411" s="147">
        <v>464.05741444063221</v>
      </c>
      <c r="N14411" s="87">
        <v>85066.934887784926</v>
      </c>
      <c r="O14411" s="88">
        <v>5292.3791886738309</v>
      </c>
      <c r="P14411" s="89">
        <v>62.214292729075197</v>
      </c>
    </row>
    <row r="14412" spans="1:16">
      <c r="A14412" s="75" t="s">
        <v>18553</v>
      </c>
      <c r="B14412" s="85">
        <v>14408</v>
      </c>
      <c r="C14412" s="85">
        <v>12025</v>
      </c>
      <c r="D14412" s="85">
        <v>14408</v>
      </c>
      <c r="E14412" s="86" t="s">
        <v>18554</v>
      </c>
      <c r="F14412" s="85" t="s">
        <v>55</v>
      </c>
      <c r="G14412" s="86" t="s">
        <v>18555</v>
      </c>
      <c r="H14412" s="85" t="s">
        <v>260</v>
      </c>
      <c r="I14412" s="85">
        <v>1</v>
      </c>
      <c r="J14412" s="88">
        <v>6737.5356592370654</v>
      </c>
      <c r="K14412" s="146">
        <v>14331.129620154341</v>
      </c>
      <c r="L14412" s="147">
        <v>3.992757401710708E-5</v>
      </c>
      <c r="M14412" s="147">
        <v>483.4314769642184</v>
      </c>
      <c r="N14412" s="87">
        <v>90912.623820097098</v>
      </c>
      <c r="O14412" s="88">
        <v>5842.8893741068732</v>
      </c>
      <c r="P14412" s="89">
        <v>64.26928548084922</v>
      </c>
    </row>
    <row r="14413" spans="1:16">
      <c r="A14413" s="75" t="s">
        <v>26005</v>
      </c>
      <c r="B14413" s="85">
        <v>14409</v>
      </c>
      <c r="C14413" s="85">
        <v>16122</v>
      </c>
      <c r="D14413" s="85">
        <v>14409</v>
      </c>
      <c r="E14413" s="86" t="s">
        <v>18555</v>
      </c>
      <c r="F14413" s="85" t="s">
        <v>32</v>
      </c>
      <c r="G14413" s="86" t="s">
        <v>18555</v>
      </c>
      <c r="H14413" s="85" t="s">
        <v>260</v>
      </c>
      <c r="I14413" s="85">
        <v>1</v>
      </c>
      <c r="J14413" s="88">
        <v>6737.2949758862223</v>
      </c>
      <c r="K14413" s="146">
        <v>14313.083308017816</v>
      </c>
      <c r="L14413" s="147">
        <v>3.9923448202457703E-5</v>
      </c>
      <c r="M14413" s="147">
        <v>483.24226725309342</v>
      </c>
      <c r="N14413" s="87">
        <v>90891.08332109671</v>
      </c>
      <c r="O14413" s="88">
        <v>5843.2582515636404</v>
      </c>
      <c r="P14413" s="89">
        <v>64.288575271138427</v>
      </c>
    </row>
    <row r="14414" spans="1:16">
      <c r="A14414" s="75" t="s">
        <v>26006</v>
      </c>
      <c r="B14414" s="85">
        <v>14410</v>
      </c>
      <c r="C14414" s="85">
        <v>16123</v>
      </c>
      <c r="D14414" s="85">
        <v>14410</v>
      </c>
      <c r="E14414" s="86" t="s">
        <v>18555</v>
      </c>
      <c r="F14414" s="85" t="s">
        <v>38</v>
      </c>
      <c r="G14414" s="86" t="s">
        <v>18555</v>
      </c>
      <c r="H14414" s="85" t="s">
        <v>260</v>
      </c>
      <c r="I14414" s="85">
        <v>1</v>
      </c>
      <c r="J14414" s="88">
        <v>6737.5365340615963</v>
      </c>
      <c r="K14414" s="146">
        <v>14331.195214041527</v>
      </c>
      <c r="L14414" s="147">
        <v>3.9927589013424283E-5</v>
      </c>
      <c r="M14414" s="147">
        <v>483.43216469478358</v>
      </c>
      <c r="N14414" s="87">
        <v>90912.702114490487</v>
      </c>
      <c r="O14414" s="88">
        <v>5842.8880333284378</v>
      </c>
      <c r="P14414" s="89">
        <v>64.269215383898981</v>
      </c>
    </row>
    <row r="14415" spans="1:16">
      <c r="A14415" s="75" t="s">
        <v>18556</v>
      </c>
      <c r="B14415" s="85">
        <v>14411</v>
      </c>
      <c r="C14415" s="85">
        <v>12026</v>
      </c>
      <c r="D14415" s="85">
        <v>14411</v>
      </c>
      <c r="E14415" s="86" t="s">
        <v>18557</v>
      </c>
      <c r="F14415" s="85" t="s">
        <v>55</v>
      </c>
      <c r="G14415" s="86" t="s">
        <v>18558</v>
      </c>
      <c r="H14415" s="85" t="s">
        <v>260</v>
      </c>
      <c r="I14415" s="85">
        <v>1</v>
      </c>
      <c r="J14415" s="88">
        <v>5563.0277605030178</v>
      </c>
      <c r="K14415" s="146">
        <v>12232.891244788534</v>
      </c>
      <c r="L14415" s="147">
        <v>3.4835530298262707E-5</v>
      </c>
      <c r="M14415" s="147">
        <v>388.4742472123072</v>
      </c>
      <c r="N14415" s="87">
        <v>74689.402321957576</v>
      </c>
      <c r="O14415" s="88">
        <v>4802.7675430297268</v>
      </c>
      <c r="P14415" s="89">
        <v>64.303199566744752</v>
      </c>
    </row>
    <row r="14416" spans="1:16">
      <c r="A14416" s="75" t="s">
        <v>26007</v>
      </c>
      <c r="B14416" s="85">
        <v>14412</v>
      </c>
      <c r="C14416" s="85">
        <v>16124</v>
      </c>
      <c r="D14416" s="85">
        <v>14412</v>
      </c>
      <c r="E14416" s="86" t="s">
        <v>18558</v>
      </c>
      <c r="F14416" s="85" t="s">
        <v>32</v>
      </c>
      <c r="G14416" s="86" t="s">
        <v>18558</v>
      </c>
      <c r="H14416" s="85" t="s">
        <v>260</v>
      </c>
      <c r="I14416" s="85">
        <v>1</v>
      </c>
      <c r="J14416" s="88">
        <v>5562.718032748523</v>
      </c>
      <c r="K14416" s="146">
        <v>12214.795923772446</v>
      </c>
      <c r="L14416" s="147">
        <v>3.4831052490699571E-5</v>
      </c>
      <c r="M14416" s="147">
        <v>388.28063625997089</v>
      </c>
      <c r="N14416" s="87">
        <v>74666.426340163016</v>
      </c>
      <c r="O14416" s="88">
        <v>4803.0749734004403</v>
      </c>
      <c r="P14416" s="89">
        <v>64.327104012166572</v>
      </c>
    </row>
    <row r="14417" spans="1:16">
      <c r="A14417" s="75" t="s">
        <v>26008</v>
      </c>
      <c r="B14417" s="85">
        <v>14413</v>
      </c>
      <c r="C14417" s="85">
        <v>16125</v>
      </c>
      <c r="D14417" s="85">
        <v>14413</v>
      </c>
      <c r="E14417" s="86" t="s">
        <v>18558</v>
      </c>
      <c r="F14417" s="85" t="s">
        <v>38</v>
      </c>
      <c r="G14417" s="86" t="s">
        <v>18558</v>
      </c>
      <c r="H14417" s="85" t="s">
        <v>260</v>
      </c>
      <c r="I14417" s="85">
        <v>1</v>
      </c>
      <c r="J14417" s="88">
        <v>5563.030140078753</v>
      </c>
      <c r="K14417" s="146">
        <v>12233.030267482656</v>
      </c>
      <c r="L14417" s="147">
        <v>3.4835564700353191E-5</v>
      </c>
      <c r="M14417" s="147">
        <v>388.47573468612319</v>
      </c>
      <c r="N14417" s="87">
        <v>74689.578841782044</v>
      </c>
      <c r="O14417" s="88">
        <v>4802.7651811043152</v>
      </c>
      <c r="P14417" s="89">
        <v>64.303015970651089</v>
      </c>
    </row>
    <row r="14418" spans="1:16">
      <c r="A14418" s="75" t="s">
        <v>18559</v>
      </c>
      <c r="B14418" s="85">
        <v>14414</v>
      </c>
      <c r="C14418" s="85">
        <v>12027</v>
      </c>
      <c r="D14418" s="85">
        <v>14414</v>
      </c>
      <c r="E14418" s="86" t="s">
        <v>18560</v>
      </c>
      <c r="F14418" s="85" t="s">
        <v>55</v>
      </c>
      <c r="G14418" s="86" t="s">
        <v>18561</v>
      </c>
      <c r="H14418" s="85" t="s">
        <v>260</v>
      </c>
      <c r="I14418" s="85">
        <v>1</v>
      </c>
      <c r="J14418" s="88">
        <v>6260.8591355142971</v>
      </c>
      <c r="K14418" s="146">
        <v>13667.701535538457</v>
      </c>
      <c r="L14418" s="147">
        <v>3.8210130287795182E-5</v>
      </c>
      <c r="M14418" s="147">
        <v>409.72846352366349</v>
      </c>
      <c r="N14418" s="87">
        <v>81102.124610597966</v>
      </c>
      <c r="O14418" s="88">
        <v>5406.6594940073128</v>
      </c>
      <c r="P14418" s="89">
        <v>66.664831778041986</v>
      </c>
    </row>
    <row r="14419" spans="1:16">
      <c r="A14419" s="75" t="s">
        <v>26009</v>
      </c>
      <c r="B14419" s="85">
        <v>14415</v>
      </c>
      <c r="C14419" s="85">
        <v>16126</v>
      </c>
      <c r="D14419" s="85">
        <v>14415</v>
      </c>
      <c r="E14419" s="86" t="s">
        <v>18561</v>
      </c>
      <c r="F14419" s="85" t="s">
        <v>32</v>
      </c>
      <c r="G14419" s="86" t="s">
        <v>18561</v>
      </c>
      <c r="H14419" s="85" t="s">
        <v>260</v>
      </c>
      <c r="I14419" s="85">
        <v>1</v>
      </c>
      <c r="J14419" s="88">
        <v>6260.548366531295</v>
      </c>
      <c r="K14419" s="146">
        <v>13649.545382503844</v>
      </c>
      <c r="L14419" s="147">
        <v>3.8205637426944457E-5</v>
      </c>
      <c r="M14419" s="147">
        <v>409.53420169892621</v>
      </c>
      <c r="N14419" s="87">
        <v>81079.071389203818</v>
      </c>
      <c r="O14419" s="88">
        <v>5406.9679578833347</v>
      </c>
      <c r="P14419" s="89">
        <v>66.687591079185779</v>
      </c>
    </row>
    <row r="14420" spans="1:16">
      <c r="A14420" s="75" t="s">
        <v>26010</v>
      </c>
      <c r="B14420" s="85">
        <v>14416</v>
      </c>
      <c r="C14420" s="85">
        <v>16127</v>
      </c>
      <c r="D14420" s="85">
        <v>14416</v>
      </c>
      <c r="E14420" s="86" t="s">
        <v>18561</v>
      </c>
      <c r="F14420" s="85" t="s">
        <v>38</v>
      </c>
      <c r="G14420" s="86" t="s">
        <v>18561</v>
      </c>
      <c r="H14420" s="85" t="s">
        <v>260</v>
      </c>
      <c r="I14420" s="85">
        <v>1</v>
      </c>
      <c r="J14420" s="88">
        <v>6260.8604738615086</v>
      </c>
      <c r="K14420" s="146">
        <v>13667.779726214016</v>
      </c>
      <c r="L14420" s="147">
        <v>3.8210149636597982E-5</v>
      </c>
      <c r="M14420" s="147">
        <v>409.72930012507862</v>
      </c>
      <c r="N14420" s="87">
        <v>81102.223890822774</v>
      </c>
      <c r="O14420" s="88">
        <v>5406.6581655872014</v>
      </c>
      <c r="P14420" s="89">
        <v>66.664733791584709</v>
      </c>
    </row>
    <row r="14421" spans="1:16">
      <c r="A14421" s="75" t="s">
        <v>18562</v>
      </c>
      <c r="B14421" s="85">
        <v>14417</v>
      </c>
      <c r="C14421" s="85">
        <v>12028</v>
      </c>
      <c r="D14421" s="85">
        <v>14417</v>
      </c>
      <c r="E14421" s="86" t="s">
        <v>18563</v>
      </c>
      <c r="F14421" s="85" t="s">
        <v>55</v>
      </c>
      <c r="G14421" s="86" t="s">
        <v>18564</v>
      </c>
      <c r="H14421" s="85" t="s">
        <v>260</v>
      </c>
      <c r="I14421" s="85">
        <v>1</v>
      </c>
      <c r="J14421" s="88">
        <v>7167.8030896954688</v>
      </c>
      <c r="K14421" s="146">
        <v>14321.444541146058</v>
      </c>
      <c r="L14421" s="147">
        <v>4.1164823895166129E-5</v>
      </c>
      <c r="M14421" s="147">
        <v>514.36553112243541</v>
      </c>
      <c r="N14421" s="87">
        <v>99006.782268817507</v>
      </c>
      <c r="O14421" s="88">
        <v>6240.9636317833629</v>
      </c>
      <c r="P14421" s="89">
        <v>63.035718248455524</v>
      </c>
    </row>
    <row r="14422" spans="1:16">
      <c r="A14422" s="75" t="s">
        <v>26011</v>
      </c>
      <c r="B14422" s="85">
        <v>14418</v>
      </c>
      <c r="C14422" s="85">
        <v>16128</v>
      </c>
      <c r="D14422" s="85">
        <v>14418</v>
      </c>
      <c r="E14422" s="86" t="s">
        <v>18564</v>
      </c>
      <c r="F14422" s="85" t="s">
        <v>32</v>
      </c>
      <c r="G14422" s="86" t="s">
        <v>18564</v>
      </c>
      <c r="H14422" s="85" t="s">
        <v>260</v>
      </c>
      <c r="I14422" s="85">
        <v>1</v>
      </c>
      <c r="J14422" s="88">
        <v>7167.2816440583938</v>
      </c>
      <c r="K14422" s="146">
        <v>14302.998053211342</v>
      </c>
      <c r="L14422" s="147">
        <v>4.1159343794529063E-5</v>
      </c>
      <c r="M14422" s="147">
        <v>514.15663785650781</v>
      </c>
      <c r="N14422" s="87">
        <v>98981.323325026184</v>
      </c>
      <c r="O14422" s="88">
        <v>6241.087100179695</v>
      </c>
      <c r="P14422" s="89">
        <v>63.053179029398912</v>
      </c>
    </row>
    <row r="14423" spans="1:16">
      <c r="A14423" s="75" t="s">
        <v>26012</v>
      </c>
      <c r="B14423" s="85">
        <v>14419</v>
      </c>
      <c r="C14423" s="85">
        <v>16129</v>
      </c>
      <c r="D14423" s="85">
        <v>14419</v>
      </c>
      <c r="E14423" s="86" t="s">
        <v>18564</v>
      </c>
      <c r="F14423" s="85" t="s">
        <v>38</v>
      </c>
      <c r="G14423" s="86" t="s">
        <v>18564</v>
      </c>
      <c r="H14423" s="85" t="s">
        <v>260</v>
      </c>
      <c r="I14423" s="85">
        <v>1</v>
      </c>
      <c r="J14423" s="88">
        <v>7167.8056686099098</v>
      </c>
      <c r="K14423" s="146">
        <v>14321.535771968809</v>
      </c>
      <c r="L14423" s="147">
        <v>4.1164850998107907E-5</v>
      </c>
      <c r="M14423" s="147">
        <v>514.36656424617092</v>
      </c>
      <c r="N14423" s="87">
        <v>99006.908181153587</v>
      </c>
      <c r="O14423" s="88">
        <v>6240.9630211455178</v>
      </c>
      <c r="P14423" s="89">
        <v>63.035631914960796</v>
      </c>
    </row>
    <row r="14424" spans="1:16">
      <c r="A14424" s="75" t="s">
        <v>18565</v>
      </c>
      <c r="B14424" s="85">
        <v>14420</v>
      </c>
      <c r="C14424" s="85">
        <v>12029</v>
      </c>
      <c r="D14424" s="85">
        <v>14420</v>
      </c>
      <c r="E14424" s="86" t="s">
        <v>18566</v>
      </c>
      <c r="F14424" s="85" t="s">
        <v>55</v>
      </c>
      <c r="G14424" s="86" t="s">
        <v>18567</v>
      </c>
      <c r="H14424" s="85" t="s">
        <v>260</v>
      </c>
      <c r="I14424" s="85">
        <v>1</v>
      </c>
      <c r="J14424" s="88">
        <v>7765.9564640958952</v>
      </c>
      <c r="K14424" s="146">
        <v>15551.2957657511</v>
      </c>
      <c r="L14424" s="147">
        <v>4.4057395211503499E-5</v>
      </c>
      <c r="M14424" s="147">
        <v>532.58370460218157</v>
      </c>
      <c r="N14424" s="87">
        <v>104503.5017946122</v>
      </c>
      <c r="O14424" s="88">
        <v>6758.5962248498417</v>
      </c>
      <c r="P14424" s="89">
        <v>64.673394755067335</v>
      </c>
    </row>
    <row r="14425" spans="1:16">
      <c r="A14425" s="75" t="s">
        <v>26013</v>
      </c>
      <c r="B14425" s="85">
        <v>14421</v>
      </c>
      <c r="C14425" s="85">
        <v>16130</v>
      </c>
      <c r="D14425" s="85">
        <v>14421</v>
      </c>
      <c r="E14425" s="86" t="s">
        <v>18567</v>
      </c>
      <c r="F14425" s="85" t="s">
        <v>32</v>
      </c>
      <c r="G14425" s="86" t="s">
        <v>18567</v>
      </c>
      <c r="H14425" s="85" t="s">
        <v>260</v>
      </c>
      <c r="I14425" s="85">
        <v>1</v>
      </c>
      <c r="J14425" s="88">
        <v>7765.4165285829713</v>
      </c>
      <c r="K14425" s="146">
        <v>15532.775984019636</v>
      </c>
      <c r="L14425" s="147">
        <v>4.4051818890600947E-5</v>
      </c>
      <c r="M14425" s="147">
        <v>532.3735153146456</v>
      </c>
      <c r="N14425" s="87">
        <v>104477.78822602431</v>
      </c>
      <c r="O14425" s="88">
        <v>6758.7051188027845</v>
      </c>
      <c r="P14425" s="89">
        <v>64.690354127531791</v>
      </c>
    </row>
    <row r="14426" spans="1:16">
      <c r="A14426" s="75" t="s">
        <v>26014</v>
      </c>
      <c r="B14426" s="85">
        <v>14422</v>
      </c>
      <c r="C14426" s="85">
        <v>16131</v>
      </c>
      <c r="D14426" s="85">
        <v>14422</v>
      </c>
      <c r="E14426" s="86" t="s">
        <v>18567</v>
      </c>
      <c r="F14426" s="85" t="s">
        <v>38</v>
      </c>
      <c r="G14426" s="86" t="s">
        <v>18567</v>
      </c>
      <c r="H14426" s="85" t="s">
        <v>260</v>
      </c>
      <c r="I14426" s="85">
        <v>1</v>
      </c>
      <c r="J14426" s="88">
        <v>7765.9579175151766</v>
      </c>
      <c r="K14426" s="146">
        <v>15551.345618015026</v>
      </c>
      <c r="L14426" s="147">
        <v>4.4057410222059557E-5</v>
      </c>
      <c r="M14426" s="147">
        <v>532.584270397826</v>
      </c>
      <c r="N14426" s="87">
        <v>104503.5710113894</v>
      </c>
      <c r="O14426" s="88">
        <v>6758.5959317248917</v>
      </c>
      <c r="P14426" s="89">
        <v>64.67334911443649</v>
      </c>
    </row>
    <row r="14427" spans="1:16">
      <c r="A14427" s="75" t="s">
        <v>18568</v>
      </c>
      <c r="B14427" s="85">
        <v>14423</v>
      </c>
      <c r="C14427" s="85">
        <v>12030</v>
      </c>
      <c r="D14427" s="85">
        <v>14423</v>
      </c>
      <c r="E14427" s="86" t="s">
        <v>18569</v>
      </c>
      <c r="F14427" s="85" t="s">
        <v>55</v>
      </c>
      <c r="G14427" s="86" t="s">
        <v>18570</v>
      </c>
      <c r="H14427" s="85" t="s">
        <v>260</v>
      </c>
      <c r="I14427" s="85">
        <v>1</v>
      </c>
      <c r="J14427" s="88">
        <v>199.45878451083971</v>
      </c>
      <c r="K14427" s="146">
        <v>1923.7678892777083</v>
      </c>
      <c r="L14427" s="147">
        <v>4.8429182726926917E-6</v>
      </c>
      <c r="M14427" s="147">
        <v>24.601403260678062</v>
      </c>
      <c r="N14427" s="87">
        <v>2903.89336110769</v>
      </c>
      <c r="O14427" s="88">
        <v>177.10853679621721</v>
      </c>
      <c r="P14427" s="89">
        <v>60.990027791054679</v>
      </c>
    </row>
    <row r="14428" spans="1:16">
      <c r="A14428" s="75" t="s">
        <v>26015</v>
      </c>
      <c r="B14428" s="85">
        <v>14424</v>
      </c>
      <c r="C14428" s="85">
        <v>16132</v>
      </c>
      <c r="D14428" s="85">
        <v>14424</v>
      </c>
      <c r="E14428" s="86" t="s">
        <v>18570</v>
      </c>
      <c r="F14428" s="85" t="s">
        <v>32</v>
      </c>
      <c r="G14428" s="86" t="s">
        <v>18570</v>
      </c>
      <c r="H14428" s="85" t="s">
        <v>260</v>
      </c>
      <c r="I14428" s="85">
        <v>1</v>
      </c>
      <c r="J14428" s="88">
        <v>199.3136742908664</v>
      </c>
      <c r="K14428" s="146">
        <v>1905.7666571271775</v>
      </c>
      <c r="L14428" s="147">
        <v>4.8391424996233384E-6</v>
      </c>
      <c r="M14428" s="147">
        <v>24.414377259081231</v>
      </c>
      <c r="N14428" s="87">
        <v>2882.9473046306771</v>
      </c>
      <c r="O14428" s="88">
        <v>177.56655323412741</v>
      </c>
      <c r="P14428" s="89">
        <v>61.592021799675166</v>
      </c>
    </row>
    <row r="14429" spans="1:16">
      <c r="A14429" s="75" t="s">
        <v>26016</v>
      </c>
      <c r="B14429" s="85">
        <v>14425</v>
      </c>
      <c r="C14429" s="85">
        <v>16133</v>
      </c>
      <c r="D14429" s="85">
        <v>14425</v>
      </c>
      <c r="E14429" s="86" t="s">
        <v>18570</v>
      </c>
      <c r="F14429" s="85" t="s">
        <v>38</v>
      </c>
      <c r="G14429" s="86" t="s">
        <v>18570</v>
      </c>
      <c r="H14429" s="85" t="s">
        <v>260</v>
      </c>
      <c r="I14429" s="85">
        <v>1</v>
      </c>
      <c r="J14429" s="88">
        <v>199.4587850306589</v>
      </c>
      <c r="K14429" s="146">
        <v>1923.7679537623626</v>
      </c>
      <c r="L14429" s="147">
        <v>4.8429182862183976E-6</v>
      </c>
      <c r="M14429" s="147">
        <v>24.601403930649319</v>
      </c>
      <c r="N14429" s="87">
        <v>2903.893436141404</v>
      </c>
      <c r="O14429" s="88">
        <v>177.10853515549439</v>
      </c>
      <c r="P14429" s="89">
        <v>60.990025650125183</v>
      </c>
    </row>
    <row r="14430" spans="1:16">
      <c r="A14430" s="75" t="s">
        <v>18571</v>
      </c>
      <c r="B14430" s="85">
        <v>14426</v>
      </c>
      <c r="C14430" s="85">
        <v>12031</v>
      </c>
      <c r="D14430" s="85">
        <v>14426</v>
      </c>
      <c r="E14430" s="86" t="s">
        <v>18572</v>
      </c>
      <c r="F14430" s="85" t="s">
        <v>55</v>
      </c>
      <c r="G14430" s="86" t="s">
        <v>18573</v>
      </c>
      <c r="H14430" s="85" t="s">
        <v>260</v>
      </c>
      <c r="I14430" s="85">
        <v>1</v>
      </c>
      <c r="J14430" s="88">
        <v>9792.9274716980872</v>
      </c>
      <c r="K14430" s="146">
        <v>96280.922296589619</v>
      </c>
      <c r="L14430" s="147">
        <v>2.4258916097302419E-4</v>
      </c>
      <c r="M14430" s="147">
        <v>1196.951446930892</v>
      </c>
      <c r="N14430" s="87">
        <v>140664.50973222611</v>
      </c>
      <c r="O14430" s="88">
        <v>8692.9528492994232</v>
      </c>
      <c r="P14430" s="89">
        <v>61.799190612099899</v>
      </c>
    </row>
    <row r="14431" spans="1:16">
      <c r="A14431" s="75" t="s">
        <v>26017</v>
      </c>
      <c r="B14431" s="85">
        <v>14427</v>
      </c>
      <c r="C14431" s="85">
        <v>16134</v>
      </c>
      <c r="D14431" s="85">
        <v>14427</v>
      </c>
      <c r="E14431" s="86" t="s">
        <v>18573</v>
      </c>
      <c r="F14431" s="85" t="s">
        <v>55</v>
      </c>
      <c r="G14431" s="86" t="s">
        <v>18573</v>
      </c>
      <c r="H14431" s="85" t="s">
        <v>260</v>
      </c>
      <c r="I14431" s="85">
        <v>1</v>
      </c>
      <c r="J14431" s="88">
        <v>9792.9274716980872</v>
      </c>
      <c r="K14431" s="146">
        <v>96280.922296589619</v>
      </c>
      <c r="L14431" s="147">
        <v>2.4258916097302419E-4</v>
      </c>
      <c r="M14431" s="147">
        <v>1196.951446930892</v>
      </c>
      <c r="N14431" s="87">
        <v>140664.50973222611</v>
      </c>
      <c r="O14431" s="88">
        <v>8692.9528492994232</v>
      </c>
      <c r="P14431" s="89">
        <v>61.799190612099899</v>
      </c>
    </row>
    <row r="14432" spans="1:16">
      <c r="A14432" s="75" t="s">
        <v>18574</v>
      </c>
      <c r="B14432" s="85">
        <v>14428</v>
      </c>
      <c r="C14432" s="85">
        <v>12032</v>
      </c>
      <c r="D14432" s="85">
        <v>14428</v>
      </c>
      <c r="E14432" s="86" t="s">
        <v>18575</v>
      </c>
      <c r="F14432" s="85" t="s">
        <v>55</v>
      </c>
      <c r="G14432" s="86" t="s">
        <v>18576</v>
      </c>
      <c r="H14432" s="85" t="s">
        <v>1</v>
      </c>
      <c r="I14432" s="85">
        <v>1</v>
      </c>
      <c r="J14432" s="88">
        <v>2.5737172850037888</v>
      </c>
      <c r="K14432" s="146">
        <v>2.8265969517638703</v>
      </c>
      <c r="L14432" s="147">
        <v>1.1088325246472401E-8</v>
      </c>
      <c r="M14432" s="147">
        <v>0.60700821826742268</v>
      </c>
      <c r="N14432" s="87">
        <v>76.128586623467555</v>
      </c>
      <c r="O14432" s="88">
        <v>2.1098558873236071</v>
      </c>
      <c r="P14432" s="89">
        <v>27.714370920334655</v>
      </c>
    </row>
    <row r="14433" spans="1:16">
      <c r="A14433" s="75" t="s">
        <v>26018</v>
      </c>
      <c r="B14433" s="85">
        <v>14429</v>
      </c>
      <c r="C14433" s="85">
        <v>16135</v>
      </c>
      <c r="D14433" s="85">
        <v>14429</v>
      </c>
      <c r="E14433" s="86" t="s">
        <v>26019</v>
      </c>
      <c r="F14433" s="85" t="s">
        <v>38</v>
      </c>
      <c r="G14433" s="86" t="s">
        <v>18576</v>
      </c>
      <c r="H14433" s="85" t="s">
        <v>1</v>
      </c>
      <c r="I14433" s="85">
        <v>1</v>
      </c>
      <c r="J14433" s="88">
        <v>2.6120974516144129</v>
      </c>
      <c r="K14433" s="146">
        <v>2.9049280910703601</v>
      </c>
      <c r="L14433" s="147">
        <v>1.122259921229131E-8</v>
      </c>
      <c r="M14433" s="147">
        <v>0.60070010848651689</v>
      </c>
      <c r="N14433" s="87">
        <v>75.627542717435944</v>
      </c>
      <c r="O14433" s="88">
        <v>2.1402736084491778</v>
      </c>
      <c r="P14433" s="89">
        <v>28.300187095140636</v>
      </c>
    </row>
    <row r="14434" spans="1:16">
      <c r="A14434" s="75" t="s">
        <v>26020</v>
      </c>
      <c r="B14434" s="85">
        <v>14430</v>
      </c>
      <c r="C14434" s="85">
        <v>16136</v>
      </c>
      <c r="D14434" s="85">
        <v>14430</v>
      </c>
      <c r="E14434" s="86" t="s">
        <v>26019</v>
      </c>
      <c r="F14434" s="85" t="s">
        <v>11</v>
      </c>
      <c r="G14434" s="86" t="s">
        <v>18576</v>
      </c>
      <c r="H14434" s="85" t="s">
        <v>1</v>
      </c>
      <c r="I14434" s="85">
        <v>1</v>
      </c>
      <c r="J14434" s="88">
        <v>2.2933615702820909</v>
      </c>
      <c r="K14434" s="146">
        <v>2.3739380285054406</v>
      </c>
      <c r="L14434" s="147">
        <v>9.7061959191447418E-9</v>
      </c>
      <c r="M14434" s="147">
        <v>0.59840040950556272</v>
      </c>
      <c r="N14434" s="87">
        <v>74.655452320569239</v>
      </c>
      <c r="O14434" s="88">
        <v>1.8660899490506451</v>
      </c>
      <c r="P14434" s="89">
        <v>24.996030310521547</v>
      </c>
    </row>
    <row r="14435" spans="1:16">
      <c r="A14435" s="75" t="s">
        <v>18577</v>
      </c>
      <c r="B14435" s="85">
        <v>14431</v>
      </c>
      <c r="C14435" s="85">
        <v>12033</v>
      </c>
      <c r="D14435" s="85">
        <v>14431</v>
      </c>
      <c r="E14435" s="86" t="s">
        <v>18578</v>
      </c>
      <c r="F14435" s="85" t="s">
        <v>55</v>
      </c>
      <c r="G14435" s="86" t="s">
        <v>18579</v>
      </c>
      <c r="H14435" s="85" t="s">
        <v>1</v>
      </c>
      <c r="I14435" s="85">
        <v>1</v>
      </c>
      <c r="J14435" s="88">
        <v>3.9695179284240329</v>
      </c>
      <c r="K14435" s="146">
        <v>4.3031350992309445</v>
      </c>
      <c r="L14435" s="147">
        <v>1.6790852903944211E-8</v>
      </c>
      <c r="M14435" s="147">
        <v>0.71669872464704276</v>
      </c>
      <c r="N14435" s="87">
        <v>94.540361750309941</v>
      </c>
      <c r="O14435" s="88">
        <v>3.377112476051257</v>
      </c>
      <c r="P14435" s="89">
        <v>35.721383052992024</v>
      </c>
    </row>
    <row r="14436" spans="1:16">
      <c r="A14436" s="75" t="s">
        <v>26021</v>
      </c>
      <c r="B14436" s="85">
        <v>14432</v>
      </c>
      <c r="C14436" s="85">
        <v>16137</v>
      </c>
      <c r="D14436" s="85">
        <v>14432</v>
      </c>
      <c r="E14436" s="86" t="s">
        <v>26022</v>
      </c>
      <c r="F14436" s="85" t="s">
        <v>38</v>
      </c>
      <c r="G14436" s="86" t="s">
        <v>18579</v>
      </c>
      <c r="H14436" s="85" t="s">
        <v>1</v>
      </c>
      <c r="I14436" s="85">
        <v>1</v>
      </c>
      <c r="J14436" s="88">
        <v>4.0315090505483262</v>
      </c>
      <c r="K14436" s="146">
        <v>4.4007914016865888</v>
      </c>
      <c r="L14436" s="147">
        <v>1.7026631548599009E-8</v>
      </c>
      <c r="M14436" s="147">
        <v>0.70311089004058702</v>
      </c>
      <c r="N14436" s="87">
        <v>93.674739840325003</v>
      </c>
      <c r="O14436" s="88">
        <v>3.4336215609970422</v>
      </c>
      <c r="P14436" s="89">
        <v>36.654722146545431</v>
      </c>
    </row>
    <row r="14437" spans="1:16">
      <c r="A14437" s="75" t="s">
        <v>26023</v>
      </c>
      <c r="B14437" s="85">
        <v>14433</v>
      </c>
      <c r="C14437" s="85">
        <v>16138</v>
      </c>
      <c r="D14437" s="85">
        <v>14433</v>
      </c>
      <c r="E14437" s="86" t="s">
        <v>26022</v>
      </c>
      <c r="F14437" s="85" t="s">
        <v>11</v>
      </c>
      <c r="G14437" s="86" t="s">
        <v>18579</v>
      </c>
      <c r="H14437" s="85" t="s">
        <v>1</v>
      </c>
      <c r="I14437" s="85">
        <v>1</v>
      </c>
      <c r="J14437" s="88">
        <v>3.678747768900902</v>
      </c>
      <c r="K14437" s="146">
        <v>3.8737506574512515</v>
      </c>
      <c r="L14437" s="147">
        <v>1.5381155793977921E-8</v>
      </c>
      <c r="M14437" s="147">
        <v>0.72314169364760461</v>
      </c>
      <c r="N14437" s="87">
        <v>93.921869908324695</v>
      </c>
      <c r="O14437" s="88">
        <v>3.1126512345635251</v>
      </c>
      <c r="P14437" s="89">
        <v>33.140856731256768</v>
      </c>
    </row>
    <row r="14438" spans="1:16">
      <c r="A14438" s="75" t="s">
        <v>18580</v>
      </c>
      <c r="B14438" s="85">
        <v>14434</v>
      </c>
      <c r="C14438" s="85">
        <v>12034</v>
      </c>
      <c r="D14438" s="85">
        <v>14434</v>
      </c>
      <c r="E14438" s="86" t="s">
        <v>18581</v>
      </c>
      <c r="F14438" s="85" t="s">
        <v>55</v>
      </c>
      <c r="G14438" s="86" t="s">
        <v>18582</v>
      </c>
      <c r="H14438" s="85" t="s">
        <v>1</v>
      </c>
      <c r="I14438" s="85">
        <v>1</v>
      </c>
      <c r="J14438" s="88">
        <v>11.094766166012921</v>
      </c>
      <c r="K14438" s="146">
        <v>16.111525185158001</v>
      </c>
      <c r="L14438" s="147">
        <v>5.3786083236940718E-8</v>
      </c>
      <c r="M14438" s="147">
        <v>1.315452878616765</v>
      </c>
      <c r="N14438" s="87">
        <v>176.83559348522081</v>
      </c>
      <c r="O14438" s="88">
        <v>9.4883367888894306</v>
      </c>
      <c r="P14438" s="89">
        <v>53.65626117392722</v>
      </c>
    </row>
    <row r="14439" spans="1:16">
      <c r="A14439" s="75" t="s">
        <v>26024</v>
      </c>
      <c r="B14439" s="85">
        <v>14435</v>
      </c>
      <c r="C14439" s="85">
        <v>16139</v>
      </c>
      <c r="D14439" s="85">
        <v>14435</v>
      </c>
      <c r="E14439" s="86" t="s">
        <v>26025</v>
      </c>
      <c r="F14439" s="85" t="s">
        <v>38</v>
      </c>
      <c r="G14439" s="86" t="s">
        <v>18582</v>
      </c>
      <c r="H14439" s="85" t="s">
        <v>1</v>
      </c>
      <c r="I14439" s="85">
        <v>1</v>
      </c>
      <c r="J14439" s="88">
        <v>11.406430769423141</v>
      </c>
      <c r="K14439" s="146">
        <v>16.638388695489667</v>
      </c>
      <c r="L14439" s="147">
        <v>5.5139390929392912E-8</v>
      </c>
      <c r="M14439" s="147">
        <v>1.3118861840652161</v>
      </c>
      <c r="N14439" s="87">
        <v>176.1184854393303</v>
      </c>
      <c r="O14439" s="88">
        <v>9.7399332440306789</v>
      </c>
      <c r="P14439" s="89">
        <v>55.30329891115214</v>
      </c>
    </row>
    <row r="14440" spans="1:16">
      <c r="A14440" s="75" t="s">
        <v>26026</v>
      </c>
      <c r="B14440" s="85">
        <v>14436</v>
      </c>
      <c r="C14440" s="85">
        <v>16140</v>
      </c>
      <c r="D14440" s="85">
        <v>14436</v>
      </c>
      <c r="E14440" s="86" t="s">
        <v>26025</v>
      </c>
      <c r="F14440" s="85" t="s">
        <v>11</v>
      </c>
      <c r="G14440" s="86" t="s">
        <v>18582</v>
      </c>
      <c r="H14440" s="85" t="s">
        <v>1</v>
      </c>
      <c r="I14440" s="85">
        <v>1</v>
      </c>
      <c r="J14440" s="88">
        <v>9.4545462616089804</v>
      </c>
      <c r="K14440" s="146">
        <v>13.505680250670537</v>
      </c>
      <c r="L14440" s="147">
        <v>4.6398776278483382E-8</v>
      </c>
      <c r="M14440" s="147">
        <v>1.279347091933603</v>
      </c>
      <c r="N14440" s="87">
        <v>174.16472507422031</v>
      </c>
      <c r="O14440" s="88">
        <v>8.1272294649440848</v>
      </c>
      <c r="P14440" s="89">
        <v>46.664038665009031</v>
      </c>
    </row>
    <row r="14441" spans="1:16">
      <c r="A14441" s="75" t="s">
        <v>10316</v>
      </c>
      <c r="B14441" s="85">
        <v>14437</v>
      </c>
      <c r="C14441" s="85">
        <v>6978</v>
      </c>
      <c r="D14441" s="85">
        <v>14437</v>
      </c>
      <c r="E14441" s="86" t="s">
        <v>10317</v>
      </c>
      <c r="F14441" s="85" t="s">
        <v>243</v>
      </c>
      <c r="G14441" s="86" t="s">
        <v>10318</v>
      </c>
      <c r="H14441" s="85" t="s">
        <v>1</v>
      </c>
      <c r="I14441" s="85">
        <v>1</v>
      </c>
      <c r="J14441" s="88">
        <v>0.74982204116455908</v>
      </c>
      <c r="K14441" s="146">
        <v>1.1612409499202618</v>
      </c>
      <c r="L14441" s="147">
        <v>4.2712978691647802E-9</v>
      </c>
      <c r="M14441" s="147">
        <v>6.5716722670916092E-2</v>
      </c>
      <c r="N14441" s="87">
        <v>9.9625094885352787</v>
      </c>
      <c r="O14441" s="88">
        <v>0.7298600508288382</v>
      </c>
      <c r="P14441" s="89">
        <v>73.260663055704114</v>
      </c>
    </row>
    <row r="14442" spans="1:16">
      <c r="A14442" s="75" t="s">
        <v>18583</v>
      </c>
      <c r="B14442" s="85">
        <v>14438</v>
      </c>
      <c r="C14442" s="85">
        <v>12035</v>
      </c>
      <c r="D14442" s="85">
        <v>14438</v>
      </c>
      <c r="E14442" s="86" t="s">
        <v>18584</v>
      </c>
      <c r="F14442" s="85" t="s">
        <v>38</v>
      </c>
      <c r="G14442" s="86" t="s">
        <v>10318</v>
      </c>
      <c r="H14442" s="85" t="s">
        <v>1</v>
      </c>
      <c r="I14442" s="85">
        <v>1</v>
      </c>
      <c r="J14442" s="88">
        <v>1.6683671543501839</v>
      </c>
      <c r="K14442" s="146">
        <v>2.0289859788165585</v>
      </c>
      <c r="L14442" s="147">
        <v>6.9414697107243949E-9</v>
      </c>
      <c r="M14442" s="147">
        <v>0.24554049361552269</v>
      </c>
      <c r="N14442" s="87">
        <v>18.318693125860719</v>
      </c>
      <c r="O14442" s="88">
        <v>1.462074516030444</v>
      </c>
      <c r="P14442" s="89">
        <v>79.813254470998032</v>
      </c>
    </row>
    <row r="14443" spans="1:16">
      <c r="A14443" s="75" t="s">
        <v>18585</v>
      </c>
      <c r="B14443" s="85">
        <v>14439</v>
      </c>
      <c r="C14443" s="85">
        <v>12036</v>
      </c>
      <c r="D14443" s="85">
        <v>14439</v>
      </c>
      <c r="E14443" s="86" t="s">
        <v>18584</v>
      </c>
      <c r="F14443" s="85" t="s">
        <v>11</v>
      </c>
      <c r="G14443" s="86" t="s">
        <v>10318</v>
      </c>
      <c r="H14443" s="85" t="s">
        <v>1</v>
      </c>
      <c r="I14443" s="85">
        <v>1</v>
      </c>
      <c r="J14443" s="88">
        <v>1.657695501317098</v>
      </c>
      <c r="K14443" s="146">
        <v>1.9797695585752404</v>
      </c>
      <c r="L14443" s="147">
        <v>6.8620537933647139E-9</v>
      </c>
      <c r="M14443" s="147">
        <v>0.25575558455530939</v>
      </c>
      <c r="N14443" s="87">
        <v>18.55841930954502</v>
      </c>
      <c r="O14443" s="88">
        <v>1.466877373209208</v>
      </c>
      <c r="P14443" s="89">
        <v>79.041072881393475</v>
      </c>
    </row>
    <row r="14444" spans="1:16">
      <c r="A14444" s="75" t="s">
        <v>26027</v>
      </c>
      <c r="B14444" s="85">
        <v>14440</v>
      </c>
      <c r="C14444" s="85">
        <v>16141</v>
      </c>
      <c r="D14444" s="85">
        <v>14440</v>
      </c>
      <c r="E14444" s="86" t="s">
        <v>26028</v>
      </c>
      <c r="F14444" s="85" t="s">
        <v>38</v>
      </c>
      <c r="G14444" s="86" t="s">
        <v>10318</v>
      </c>
      <c r="H14444" s="85" t="s">
        <v>1</v>
      </c>
      <c r="I14444" s="85">
        <v>1</v>
      </c>
      <c r="J14444" s="88">
        <v>1.6530679384542299</v>
      </c>
      <c r="K14444" s="146">
        <v>1.9656228457483296</v>
      </c>
      <c r="L14444" s="147">
        <v>6.759508157914236E-9</v>
      </c>
      <c r="M14444" s="147">
        <v>0.25004242503162971</v>
      </c>
      <c r="N14444" s="87">
        <v>17.572383212826509</v>
      </c>
      <c r="O14444" s="88">
        <v>1.451065995803501</v>
      </c>
      <c r="P14444" s="89">
        <v>82.576505316839018</v>
      </c>
    </row>
    <row r="14445" spans="1:16">
      <c r="A14445" s="75" t="s">
        <v>26029</v>
      </c>
      <c r="B14445" s="85">
        <v>14441</v>
      </c>
      <c r="C14445" s="85">
        <v>16142</v>
      </c>
      <c r="D14445" s="85">
        <v>14441</v>
      </c>
      <c r="E14445" s="86" t="s">
        <v>26028</v>
      </c>
      <c r="F14445" s="85" t="s">
        <v>238</v>
      </c>
      <c r="G14445" s="86" t="s">
        <v>10318</v>
      </c>
      <c r="H14445" s="85" t="s">
        <v>1</v>
      </c>
      <c r="I14445" s="85">
        <v>1</v>
      </c>
      <c r="J14445" s="88">
        <v>1.148427598596486</v>
      </c>
      <c r="K14445" s="146">
        <v>2.0633657101678824</v>
      </c>
      <c r="L14445" s="147">
        <v>5.7844249771164203E-9</v>
      </c>
      <c r="M14445" s="147">
        <v>7.1533311098506511E-2</v>
      </c>
      <c r="N14445" s="87">
        <v>19.215073341280121</v>
      </c>
      <c r="O14445" s="88">
        <v>0.94210338900567814</v>
      </c>
      <c r="P14445" s="89">
        <v>49.029393345157771</v>
      </c>
    </row>
    <row r="14446" spans="1:16">
      <c r="A14446" s="75" t="s">
        <v>26030</v>
      </c>
      <c r="B14446" s="85">
        <v>14442</v>
      </c>
      <c r="C14446" s="85">
        <v>16143</v>
      </c>
      <c r="D14446" s="85">
        <v>14442</v>
      </c>
      <c r="E14446" s="86" t="s">
        <v>26028</v>
      </c>
      <c r="F14446" s="85" t="s">
        <v>11</v>
      </c>
      <c r="G14446" s="86" t="s">
        <v>10318</v>
      </c>
      <c r="H14446" s="85" t="s">
        <v>1</v>
      </c>
      <c r="I14446" s="85">
        <v>1</v>
      </c>
      <c r="J14446" s="88">
        <v>1.629535329891677</v>
      </c>
      <c r="K14446" s="146">
        <v>1.9483712074102328</v>
      </c>
      <c r="L14446" s="147">
        <v>6.723826650578443E-9</v>
      </c>
      <c r="M14446" s="147">
        <v>0.25183408657563261</v>
      </c>
      <c r="N14446" s="87">
        <v>18.124432769341269</v>
      </c>
      <c r="O14446" s="88">
        <v>1.44161316834166</v>
      </c>
      <c r="P14446" s="89">
        <v>79.539767488903067</v>
      </c>
    </row>
    <row r="14447" spans="1:16">
      <c r="A14447" s="75" t="s">
        <v>32299</v>
      </c>
      <c r="B14447" s="85">
        <v>14443</v>
      </c>
      <c r="C14447" s="85">
        <v>20772</v>
      </c>
      <c r="D14447" s="85">
        <v>14443</v>
      </c>
      <c r="E14447" s="86" t="s">
        <v>32298</v>
      </c>
      <c r="F14447" s="85" t="s">
        <v>283</v>
      </c>
      <c r="G14447" s="86" t="s">
        <v>10318</v>
      </c>
      <c r="H14447" s="85" t="s">
        <v>1</v>
      </c>
      <c r="I14447" s="85">
        <v>1</v>
      </c>
      <c r="J14447" s="88">
        <v>1.1423405735125469</v>
      </c>
      <c r="K14447" s="146">
        <v>1.3533330073434484</v>
      </c>
      <c r="L14447" s="147">
        <v>5.3443908110702303E-9</v>
      </c>
      <c r="M14447" s="147">
        <v>0.1700050665570591</v>
      </c>
      <c r="N14447" s="87">
        <v>14.06208509722401</v>
      </c>
      <c r="O14447" s="88">
        <v>0.97298994019793072</v>
      </c>
      <c r="P14447" s="89">
        <v>69.192437214734838</v>
      </c>
    </row>
    <row r="14448" spans="1:16">
      <c r="A14448" s="75" t="s">
        <v>18586</v>
      </c>
      <c r="B14448" s="85">
        <v>14444</v>
      </c>
      <c r="C14448" s="85">
        <v>12037</v>
      </c>
      <c r="D14448" s="85">
        <v>14444</v>
      </c>
      <c r="E14448" s="86" t="s">
        <v>18587</v>
      </c>
      <c r="F14448" s="85" t="s">
        <v>55</v>
      </c>
      <c r="G14448" s="86" t="s">
        <v>18588</v>
      </c>
      <c r="H14448" s="85" t="s">
        <v>1</v>
      </c>
      <c r="I14448" s="85">
        <v>1</v>
      </c>
      <c r="J14448" s="88">
        <v>0.22531690813215269</v>
      </c>
      <c r="K14448" s="146">
        <v>0.28103164372791661</v>
      </c>
      <c r="L14448" s="147">
        <v>2.730348897411729E-9</v>
      </c>
      <c r="M14448" s="147">
        <v>1.9744252665514099E-2</v>
      </c>
      <c r="N14448" s="87">
        <v>2.4777372086926581</v>
      </c>
      <c r="O14448" s="88">
        <v>0.16116088836081929</v>
      </c>
      <c r="P14448" s="89">
        <v>65.043575967385777</v>
      </c>
    </row>
    <row r="14449" spans="1:16">
      <c r="A14449" s="75" t="s">
        <v>26031</v>
      </c>
      <c r="B14449" s="85">
        <v>14445</v>
      </c>
      <c r="C14449" s="85">
        <v>16144</v>
      </c>
      <c r="D14449" s="85">
        <v>14445</v>
      </c>
      <c r="E14449" s="86" t="s">
        <v>26032</v>
      </c>
      <c r="F14449" s="85" t="s">
        <v>55</v>
      </c>
      <c r="G14449" s="86" t="s">
        <v>18588</v>
      </c>
      <c r="H14449" s="85" t="s">
        <v>1</v>
      </c>
      <c r="I14449" s="85">
        <v>1</v>
      </c>
      <c r="J14449" s="88">
        <v>9.9249247577308811E-2</v>
      </c>
      <c r="K14449" s="146">
        <v>0.13743897325542845</v>
      </c>
      <c r="L14449" s="147">
        <v>1.9282715198737008E-9</v>
      </c>
      <c r="M14449" s="147">
        <v>6.7457337927213229E-3</v>
      </c>
      <c r="N14449" s="87">
        <v>1.010656662722039</v>
      </c>
      <c r="O14449" s="88">
        <v>7.0308442393397744E-2</v>
      </c>
      <c r="P14449" s="89">
        <v>69.567089385265021</v>
      </c>
    </row>
    <row r="14450" spans="1:16">
      <c r="A14450" s="75" t="s">
        <v>18589</v>
      </c>
      <c r="B14450" s="85">
        <v>14446</v>
      </c>
      <c r="C14450" s="85">
        <v>12038</v>
      </c>
      <c r="D14450" s="85">
        <v>14446</v>
      </c>
      <c r="E14450" s="86" t="s">
        <v>18590</v>
      </c>
      <c r="F14450" s="85" t="s">
        <v>55</v>
      </c>
      <c r="G14450" s="86" t="s">
        <v>18591</v>
      </c>
      <c r="H14450" s="85" t="s">
        <v>1</v>
      </c>
      <c r="I14450" s="85">
        <v>1</v>
      </c>
      <c r="J14450" s="88">
        <v>1.211376629816699</v>
      </c>
      <c r="K14450" s="146">
        <v>38.86039666152088</v>
      </c>
      <c r="L14450" s="147">
        <v>3.995069951515107E-8</v>
      </c>
      <c r="M14450" s="147">
        <v>0.1129593832725769</v>
      </c>
      <c r="N14450" s="87">
        <v>13.13912237152433</v>
      </c>
      <c r="O14450" s="88">
        <v>1.003522480896518</v>
      </c>
      <c r="P14450" s="89">
        <v>76.376675132533592</v>
      </c>
    </row>
    <row r="14451" spans="1:16">
      <c r="A14451" s="75" t="s">
        <v>26033</v>
      </c>
      <c r="B14451" s="85">
        <v>14447</v>
      </c>
      <c r="C14451" s="85">
        <v>16145</v>
      </c>
      <c r="D14451" s="85">
        <v>14447</v>
      </c>
      <c r="E14451" s="86" t="s">
        <v>26034</v>
      </c>
      <c r="F14451" s="85" t="s">
        <v>4233</v>
      </c>
      <c r="G14451" s="86" t="s">
        <v>18591</v>
      </c>
      <c r="H14451" s="85" t="s">
        <v>1</v>
      </c>
      <c r="I14451" s="85">
        <v>1</v>
      </c>
      <c r="J14451" s="88">
        <v>0.55604633178094443</v>
      </c>
      <c r="K14451" s="146">
        <v>2.5608615768791396</v>
      </c>
      <c r="L14451" s="147">
        <v>3.1191946995341298E-8</v>
      </c>
      <c r="M14451" s="147">
        <v>4.2999900067690611E-2</v>
      </c>
      <c r="N14451" s="87">
        <v>5.6211901728471974</v>
      </c>
      <c r="O14451" s="88">
        <v>0.40704757721946128</v>
      </c>
      <c r="P14451" s="89">
        <v>72.413059281587522</v>
      </c>
    </row>
    <row r="14452" spans="1:16">
      <c r="A14452" s="75" t="s">
        <v>26035</v>
      </c>
      <c r="B14452" s="85">
        <v>14448</v>
      </c>
      <c r="C14452" s="85">
        <v>16146</v>
      </c>
      <c r="D14452" s="85">
        <v>14448</v>
      </c>
      <c r="E14452" s="86" t="s">
        <v>26034</v>
      </c>
      <c r="F14452" s="85" t="s">
        <v>4247</v>
      </c>
      <c r="G14452" s="86" t="s">
        <v>18591</v>
      </c>
      <c r="H14452" s="85" t="s">
        <v>1</v>
      </c>
      <c r="I14452" s="85">
        <v>1</v>
      </c>
      <c r="J14452" s="88">
        <v>0.55773379198914919</v>
      </c>
      <c r="K14452" s="146">
        <v>48.216124777204875</v>
      </c>
      <c r="L14452" s="147">
        <v>3.8143842931078822E-8</v>
      </c>
      <c r="M14452" s="147">
        <v>4.1210080492817373E-2</v>
      </c>
      <c r="N14452" s="87">
        <v>5.5299560725800703</v>
      </c>
      <c r="O14452" s="88">
        <v>0.39423833725973201</v>
      </c>
      <c r="P14452" s="89">
        <v>71.291404865680093</v>
      </c>
    </row>
    <row r="14453" spans="1:16">
      <c r="A14453" s="75" t="s">
        <v>26036</v>
      </c>
      <c r="B14453" s="85">
        <v>14449</v>
      </c>
      <c r="C14453" s="85">
        <v>16147</v>
      </c>
      <c r="D14453" s="85">
        <v>14449</v>
      </c>
      <c r="E14453" s="86" t="s">
        <v>26034</v>
      </c>
      <c r="F14453" s="85" t="s">
        <v>38</v>
      </c>
      <c r="G14453" s="86" t="s">
        <v>18591</v>
      </c>
      <c r="H14453" s="85" t="s">
        <v>1</v>
      </c>
      <c r="I14453" s="85">
        <v>1</v>
      </c>
      <c r="J14453" s="88">
        <v>1.175658513978717</v>
      </c>
      <c r="K14453" s="146">
        <v>38.809316227330932</v>
      </c>
      <c r="L14453" s="147">
        <v>3.9737886452057783E-8</v>
      </c>
      <c r="M14453" s="147">
        <v>0.10773482861360011</v>
      </c>
      <c r="N14453" s="87">
        <v>12.56447350777087</v>
      </c>
      <c r="O14453" s="88">
        <v>0.97142213767274521</v>
      </c>
      <c r="P14453" s="89">
        <v>77.314989527570759</v>
      </c>
    </row>
    <row r="14454" spans="1:16">
      <c r="A14454" s="75" t="s">
        <v>18592</v>
      </c>
      <c r="B14454" s="85">
        <v>14450</v>
      </c>
      <c r="C14454" s="85">
        <v>12039</v>
      </c>
      <c r="D14454" s="85">
        <v>14450</v>
      </c>
      <c r="E14454" s="86" t="s">
        <v>18593</v>
      </c>
      <c r="F14454" s="85" t="s">
        <v>55</v>
      </c>
      <c r="G14454" s="86" t="s">
        <v>18594</v>
      </c>
      <c r="H14454" s="85" t="s">
        <v>1</v>
      </c>
      <c r="I14454" s="85">
        <v>1</v>
      </c>
      <c r="J14454" s="88">
        <v>1.277127171772509</v>
      </c>
      <c r="K14454" s="146">
        <v>38.976507527951185</v>
      </c>
      <c r="L14454" s="147">
        <v>4.0303247751745807E-8</v>
      </c>
      <c r="M14454" s="147">
        <v>0.1176390097549331</v>
      </c>
      <c r="N14454" s="87">
        <v>14.08403152362496</v>
      </c>
      <c r="O14454" s="88">
        <v>1.061160255926791</v>
      </c>
      <c r="P14454" s="89">
        <v>75.344921952693028</v>
      </c>
    </row>
    <row r="14455" spans="1:16">
      <c r="A14455" s="75" t="s">
        <v>26037</v>
      </c>
      <c r="B14455" s="85">
        <v>14451</v>
      </c>
      <c r="C14455" s="85">
        <v>16148</v>
      </c>
      <c r="D14455" s="85">
        <v>14451</v>
      </c>
      <c r="E14455" s="86" t="s">
        <v>26038</v>
      </c>
      <c r="F14455" s="85" t="s">
        <v>55</v>
      </c>
      <c r="G14455" s="86" t="s">
        <v>18594</v>
      </c>
      <c r="H14455" s="85" t="s">
        <v>1</v>
      </c>
      <c r="I14455" s="85">
        <v>1</v>
      </c>
      <c r="J14455" s="88">
        <v>1.277127171772509</v>
      </c>
      <c r="K14455" s="146">
        <v>38.976507527951185</v>
      </c>
      <c r="L14455" s="147">
        <v>4.0303247751745807E-8</v>
      </c>
      <c r="M14455" s="147">
        <v>0.1176390097549331</v>
      </c>
      <c r="N14455" s="87">
        <v>14.08403152362496</v>
      </c>
      <c r="O14455" s="88">
        <v>1.061160255926791</v>
      </c>
      <c r="P14455" s="89">
        <v>75.344921952693028</v>
      </c>
    </row>
    <row r="14456" spans="1:16">
      <c r="A14456" s="75" t="s">
        <v>18595</v>
      </c>
      <c r="B14456" s="85">
        <v>14452</v>
      </c>
      <c r="C14456" s="85">
        <v>12040</v>
      </c>
      <c r="D14456" s="85">
        <v>14452</v>
      </c>
      <c r="E14456" s="86" t="s">
        <v>18596</v>
      </c>
      <c r="F14456" s="85" t="s">
        <v>55</v>
      </c>
      <c r="G14456" s="86" t="s">
        <v>18597</v>
      </c>
      <c r="H14456" s="85" t="s">
        <v>12030</v>
      </c>
      <c r="I14456" s="85">
        <v>1</v>
      </c>
      <c r="J14456" s="88">
        <v>3950.757697708289</v>
      </c>
      <c r="K14456" s="146">
        <v>6912.7635206438263</v>
      </c>
      <c r="L14456" s="147">
        <v>1.6901175568160229E-5</v>
      </c>
      <c r="M14456" s="147">
        <v>553.4893624359197</v>
      </c>
      <c r="N14456" s="87">
        <v>60378.559297845582</v>
      </c>
      <c r="O14456" s="88">
        <v>3419.53032370042</v>
      </c>
      <c r="P14456" s="89">
        <v>56.634844611511539</v>
      </c>
    </row>
    <row r="14457" spans="1:16">
      <c r="A14457" s="75" t="s">
        <v>26039</v>
      </c>
      <c r="B14457" s="85">
        <v>14453</v>
      </c>
      <c r="C14457" s="85">
        <v>16149</v>
      </c>
      <c r="D14457" s="85">
        <v>14453</v>
      </c>
      <c r="E14457" s="86" t="s">
        <v>26040</v>
      </c>
      <c r="F14457" s="85" t="s">
        <v>32</v>
      </c>
      <c r="G14457" s="86" t="s">
        <v>18597</v>
      </c>
      <c r="H14457" s="85" t="s">
        <v>12030</v>
      </c>
      <c r="I14457" s="85">
        <v>1</v>
      </c>
      <c r="J14457" s="88">
        <v>4627.5734574515782</v>
      </c>
      <c r="K14457" s="146">
        <v>6973.01346744085</v>
      </c>
      <c r="L14457" s="147">
        <v>1.878810832528431E-5</v>
      </c>
      <c r="M14457" s="147">
        <v>545.96389435409924</v>
      </c>
      <c r="N14457" s="87">
        <v>59496.222123692984</v>
      </c>
      <c r="O14457" s="88">
        <v>4146.3636207088557</v>
      </c>
      <c r="P14457" s="89">
        <v>69.691208495365331</v>
      </c>
    </row>
    <row r="14458" spans="1:16">
      <c r="A14458" s="75" t="s">
        <v>26041</v>
      </c>
      <c r="B14458" s="85">
        <v>14454</v>
      </c>
      <c r="C14458" s="85">
        <v>16150</v>
      </c>
      <c r="D14458" s="85">
        <v>14454</v>
      </c>
      <c r="E14458" s="86" t="s">
        <v>26040</v>
      </c>
      <c r="F14458" s="85" t="s">
        <v>38</v>
      </c>
      <c r="G14458" s="86" t="s">
        <v>18597</v>
      </c>
      <c r="H14458" s="85" t="s">
        <v>12030</v>
      </c>
      <c r="I14458" s="85">
        <v>1</v>
      </c>
      <c r="J14458" s="88">
        <v>3945.0125828265659</v>
      </c>
      <c r="K14458" s="146">
        <v>6912.2520921479845</v>
      </c>
      <c r="L14458" s="147">
        <v>1.688515843896708E-5</v>
      </c>
      <c r="M14458" s="147">
        <v>553.55324197484299</v>
      </c>
      <c r="N14458" s="87">
        <v>60386.048970414442</v>
      </c>
      <c r="O14458" s="88">
        <v>3413.3606375915178</v>
      </c>
      <c r="P14458" s="89">
        <v>56.525649480128443</v>
      </c>
    </row>
    <row r="14459" spans="1:16">
      <c r="A14459" s="75" t="s">
        <v>18598</v>
      </c>
      <c r="B14459" s="85">
        <v>14455</v>
      </c>
      <c r="C14459" s="85">
        <v>12041</v>
      </c>
      <c r="D14459" s="85">
        <v>14455</v>
      </c>
      <c r="E14459" s="86" t="s">
        <v>18599</v>
      </c>
      <c r="F14459" s="85" t="s">
        <v>55</v>
      </c>
      <c r="G14459" s="86" t="s">
        <v>18600</v>
      </c>
      <c r="H14459" s="85" t="s">
        <v>4166</v>
      </c>
      <c r="I14459" s="85">
        <v>1</v>
      </c>
      <c r="J14459" s="88">
        <v>76126.423282579795</v>
      </c>
      <c r="K14459" s="146">
        <v>161131.7833007788</v>
      </c>
      <c r="L14459" s="147">
        <v>4.1921278040682588E-4</v>
      </c>
      <c r="M14459" s="147">
        <v>10074.113846478271</v>
      </c>
      <c r="N14459" s="87">
        <v>1100181.912258808</v>
      </c>
      <c r="O14459" s="88">
        <v>67698.267729440049</v>
      </c>
      <c r="P14459" s="89">
        <v>61.533703631290599</v>
      </c>
    </row>
    <row r="14460" spans="1:16">
      <c r="A14460" s="75" t="s">
        <v>26042</v>
      </c>
      <c r="B14460" s="85">
        <v>14456</v>
      </c>
      <c r="C14460" s="85">
        <v>16151</v>
      </c>
      <c r="D14460" s="85">
        <v>14456</v>
      </c>
      <c r="E14460" s="86" t="s">
        <v>26043</v>
      </c>
      <c r="F14460" s="85" t="s">
        <v>32</v>
      </c>
      <c r="G14460" s="86" t="s">
        <v>18600</v>
      </c>
      <c r="H14460" s="85" t="s">
        <v>4166</v>
      </c>
      <c r="I14460" s="85">
        <v>1</v>
      </c>
      <c r="J14460" s="88">
        <v>89095.654192424146</v>
      </c>
      <c r="K14460" s="146">
        <v>197472.9990191705</v>
      </c>
      <c r="L14460" s="147">
        <v>4.4913659528283831E-4</v>
      </c>
      <c r="M14460" s="147">
        <v>11016.62409919377</v>
      </c>
      <c r="N14460" s="87">
        <v>1186555.6001670349</v>
      </c>
      <c r="O14460" s="88">
        <v>79642.13406125216</v>
      </c>
      <c r="P14460" s="89">
        <v>67.120440078864149</v>
      </c>
    </row>
    <row r="14461" spans="1:16">
      <c r="A14461" s="75" t="s">
        <v>26044</v>
      </c>
      <c r="B14461" s="85">
        <v>14457</v>
      </c>
      <c r="C14461" s="85">
        <v>16152</v>
      </c>
      <c r="D14461" s="85">
        <v>14457</v>
      </c>
      <c r="E14461" s="86" t="s">
        <v>26043</v>
      </c>
      <c r="F14461" s="85" t="s">
        <v>31</v>
      </c>
      <c r="G14461" s="86" t="s">
        <v>18600</v>
      </c>
      <c r="H14461" s="85" t="s">
        <v>4166</v>
      </c>
      <c r="I14461" s="85">
        <v>1</v>
      </c>
      <c r="J14461" s="88">
        <v>75733.930638749895</v>
      </c>
      <c r="K14461" s="146">
        <v>157068.55223141969</v>
      </c>
      <c r="L14461" s="147">
        <v>4.116588485695881E-4</v>
      </c>
      <c r="M14461" s="147">
        <v>9904.7413936938501</v>
      </c>
      <c r="N14461" s="87">
        <v>1082199.4836100659</v>
      </c>
      <c r="O14461" s="88">
        <v>67522.072141783749</v>
      </c>
      <c r="P14461" s="89">
        <v>62.393369396684214</v>
      </c>
    </row>
    <row r="14462" spans="1:16">
      <c r="A14462" s="75" t="s">
        <v>26045</v>
      </c>
      <c r="B14462" s="85">
        <v>14458</v>
      </c>
      <c r="C14462" s="85">
        <v>16153</v>
      </c>
      <c r="D14462" s="85">
        <v>14458</v>
      </c>
      <c r="E14462" s="86" t="s">
        <v>26043</v>
      </c>
      <c r="F14462" s="85" t="s">
        <v>38</v>
      </c>
      <c r="G14462" s="86" t="s">
        <v>18600</v>
      </c>
      <c r="H14462" s="85" t="s">
        <v>4166</v>
      </c>
      <c r="I14462" s="85">
        <v>1</v>
      </c>
      <c r="J14462" s="88">
        <v>76109.39231156015</v>
      </c>
      <c r="K14462" s="146">
        <v>161084.06064119912</v>
      </c>
      <c r="L14462" s="147">
        <v>4.1917348496768158E-4</v>
      </c>
      <c r="M14462" s="147">
        <v>10072.87615822123</v>
      </c>
      <c r="N14462" s="87">
        <v>1100068.487817076</v>
      </c>
      <c r="O14462" s="88">
        <v>67682.583249552685</v>
      </c>
      <c r="P14462" s="89">
        <v>61.525790438610606</v>
      </c>
    </row>
    <row r="14463" spans="1:16">
      <c r="A14463" s="75" t="s">
        <v>18601</v>
      </c>
      <c r="B14463" s="85">
        <v>14459</v>
      </c>
      <c r="C14463" s="85">
        <v>12042</v>
      </c>
      <c r="D14463" s="85">
        <v>14459</v>
      </c>
      <c r="E14463" s="86" t="s">
        <v>18602</v>
      </c>
      <c r="F14463" s="85" t="s">
        <v>55</v>
      </c>
      <c r="G14463" s="86" t="s">
        <v>18603</v>
      </c>
      <c r="H14463" s="85" t="s">
        <v>4166</v>
      </c>
      <c r="I14463" s="85">
        <v>1</v>
      </c>
      <c r="J14463" s="88">
        <v>1933870.988561549</v>
      </c>
      <c r="K14463" s="146">
        <v>4542699.1770581352</v>
      </c>
      <c r="L14463" s="147">
        <v>8.6921384545971918E-3</v>
      </c>
      <c r="M14463" s="147">
        <v>213509.40866041329</v>
      </c>
      <c r="N14463" s="87">
        <v>21593967.780577879</v>
      </c>
      <c r="O14463" s="88">
        <v>1739004.908489242</v>
      </c>
      <c r="P14463" s="89">
        <v>80.531976622348381</v>
      </c>
    </row>
    <row r="14464" spans="1:16">
      <c r="A14464" s="75" t="s">
        <v>26046</v>
      </c>
      <c r="B14464" s="85">
        <v>14460</v>
      </c>
      <c r="C14464" s="85">
        <v>16154</v>
      </c>
      <c r="D14464" s="85">
        <v>14460</v>
      </c>
      <c r="E14464" s="86" t="s">
        <v>26047</v>
      </c>
      <c r="F14464" s="85" t="s">
        <v>55</v>
      </c>
      <c r="G14464" s="86" t="s">
        <v>18603</v>
      </c>
      <c r="H14464" s="85" t="s">
        <v>4166</v>
      </c>
      <c r="I14464" s="85">
        <v>1</v>
      </c>
      <c r="J14464" s="88">
        <v>1933870.988561549</v>
      </c>
      <c r="K14464" s="146">
        <v>4542699.1770581352</v>
      </c>
      <c r="L14464" s="147">
        <v>8.6921384545971918E-3</v>
      </c>
      <c r="M14464" s="147">
        <v>213509.40866041329</v>
      </c>
      <c r="N14464" s="87">
        <v>21593967.780577879</v>
      </c>
      <c r="O14464" s="88">
        <v>1739004.908489242</v>
      </c>
      <c r="P14464" s="89">
        <v>80.531976622348381</v>
      </c>
    </row>
    <row r="14465" spans="1:16">
      <c r="A14465" s="75" t="s">
        <v>18604</v>
      </c>
      <c r="B14465" s="85">
        <v>14461</v>
      </c>
      <c r="C14465" s="85">
        <v>12043</v>
      </c>
      <c r="D14465" s="85">
        <v>14461</v>
      </c>
      <c r="E14465" s="86" t="s">
        <v>18605</v>
      </c>
      <c r="F14465" s="85" t="s">
        <v>55</v>
      </c>
      <c r="G14465" s="86" t="s">
        <v>18606</v>
      </c>
      <c r="H14465" s="85" t="s">
        <v>4166</v>
      </c>
      <c r="I14465" s="85">
        <v>1</v>
      </c>
      <c r="J14465" s="88">
        <v>1402590.8219311649</v>
      </c>
      <c r="K14465" s="146">
        <v>3113847.7708571581</v>
      </c>
      <c r="L14465" s="147">
        <v>6.6259839598543932E-3</v>
      </c>
      <c r="M14465" s="147">
        <v>167984.2823855473</v>
      </c>
      <c r="N14465" s="87">
        <v>17046079.900250658</v>
      </c>
      <c r="O14465" s="88">
        <v>1257331.564780761</v>
      </c>
      <c r="P14465" s="89">
        <v>73.760745704487306</v>
      </c>
    </row>
    <row r="14466" spans="1:16">
      <c r="A14466" s="75" t="s">
        <v>26048</v>
      </c>
      <c r="B14466" s="85">
        <v>14462</v>
      </c>
      <c r="C14466" s="85">
        <v>16155</v>
      </c>
      <c r="D14466" s="85">
        <v>14462</v>
      </c>
      <c r="E14466" s="86" t="s">
        <v>26049</v>
      </c>
      <c r="F14466" s="85" t="s">
        <v>55</v>
      </c>
      <c r="G14466" s="86" t="s">
        <v>18606</v>
      </c>
      <c r="H14466" s="85" t="s">
        <v>4166</v>
      </c>
      <c r="I14466" s="85">
        <v>1</v>
      </c>
      <c r="J14466" s="88">
        <v>1402590.8219311649</v>
      </c>
      <c r="K14466" s="146">
        <v>3113847.7708571581</v>
      </c>
      <c r="L14466" s="147">
        <v>6.6259839598543932E-3</v>
      </c>
      <c r="M14466" s="147">
        <v>167984.2823855473</v>
      </c>
      <c r="N14466" s="87">
        <v>17046079.900250658</v>
      </c>
      <c r="O14466" s="88">
        <v>1257331.564780761</v>
      </c>
      <c r="P14466" s="89">
        <v>73.760745704487306</v>
      </c>
    </row>
    <row r="14467" spans="1:16">
      <c r="A14467" s="75" t="s">
        <v>18607</v>
      </c>
      <c r="B14467" s="85">
        <v>14463</v>
      </c>
      <c r="C14467" s="85">
        <v>12044</v>
      </c>
      <c r="D14467" s="85">
        <v>14463</v>
      </c>
      <c r="E14467" s="86" t="s">
        <v>18608</v>
      </c>
      <c r="F14467" s="85" t="s">
        <v>55</v>
      </c>
      <c r="G14467" s="86" t="s">
        <v>18609</v>
      </c>
      <c r="H14467" s="85" t="s">
        <v>4166</v>
      </c>
      <c r="I14467" s="85">
        <v>1</v>
      </c>
      <c r="J14467" s="88">
        <v>1043122.798639083</v>
      </c>
      <c r="K14467" s="146">
        <v>2190883.8847004017</v>
      </c>
      <c r="L14467" s="147">
        <v>5.0366695055389247E-3</v>
      </c>
      <c r="M14467" s="147">
        <v>127602.1931993391</v>
      </c>
      <c r="N14467" s="87">
        <v>13039305.602692191</v>
      </c>
      <c r="O14467" s="88">
        <v>935623.36623958207</v>
      </c>
      <c r="P14467" s="89">
        <v>71.754079147159985</v>
      </c>
    </row>
    <row r="14468" spans="1:16">
      <c r="A14468" s="75" t="s">
        <v>26050</v>
      </c>
      <c r="B14468" s="85">
        <v>14464</v>
      </c>
      <c r="C14468" s="85">
        <v>16156</v>
      </c>
      <c r="D14468" s="85">
        <v>14464</v>
      </c>
      <c r="E14468" s="86" t="s">
        <v>26051</v>
      </c>
      <c r="F14468" s="85" t="s">
        <v>55</v>
      </c>
      <c r="G14468" s="86" t="s">
        <v>18609</v>
      </c>
      <c r="H14468" s="85" t="s">
        <v>4166</v>
      </c>
      <c r="I14468" s="85">
        <v>1</v>
      </c>
      <c r="J14468" s="88">
        <v>1043122.798639083</v>
      </c>
      <c r="K14468" s="146">
        <v>2190883.8847004017</v>
      </c>
      <c r="L14468" s="147">
        <v>5.0366695055389247E-3</v>
      </c>
      <c r="M14468" s="147">
        <v>127602.1931993391</v>
      </c>
      <c r="N14468" s="87">
        <v>13039305.602692191</v>
      </c>
      <c r="O14468" s="88">
        <v>935623.36623958207</v>
      </c>
      <c r="P14468" s="89">
        <v>71.754079147159985</v>
      </c>
    </row>
    <row r="14469" spans="1:16">
      <c r="A14469" s="75" t="s">
        <v>18610</v>
      </c>
      <c r="B14469" s="85">
        <v>14465</v>
      </c>
      <c r="C14469" s="85">
        <v>12045</v>
      </c>
      <c r="D14469" s="85">
        <v>14465</v>
      </c>
      <c r="E14469" s="86" t="s">
        <v>18611</v>
      </c>
      <c r="F14469" s="85" t="s">
        <v>55</v>
      </c>
      <c r="G14469" s="86" t="s">
        <v>18612</v>
      </c>
      <c r="H14469" s="85" t="s">
        <v>4166</v>
      </c>
      <c r="I14469" s="85">
        <v>1</v>
      </c>
      <c r="J14469" s="88">
        <v>82145.139120099309</v>
      </c>
      <c r="K14469" s="146">
        <v>223097.27336352572</v>
      </c>
      <c r="L14469" s="147">
        <v>4.9064646908190263E-4</v>
      </c>
      <c r="M14469" s="147">
        <v>10929.56685909133</v>
      </c>
      <c r="N14469" s="87">
        <v>1259565.767309865</v>
      </c>
      <c r="O14469" s="88">
        <v>72184.460794720726</v>
      </c>
      <c r="P14469" s="89">
        <v>57.309004950880556</v>
      </c>
    </row>
    <row r="14470" spans="1:16">
      <c r="A14470" s="75" t="s">
        <v>26052</v>
      </c>
      <c r="B14470" s="85">
        <v>14466</v>
      </c>
      <c r="C14470" s="85">
        <v>16157</v>
      </c>
      <c r="D14470" s="85">
        <v>14466</v>
      </c>
      <c r="E14470" s="86" t="s">
        <v>26053</v>
      </c>
      <c r="F14470" s="85" t="s">
        <v>32</v>
      </c>
      <c r="G14470" s="86" t="s">
        <v>18612</v>
      </c>
      <c r="H14470" s="85" t="s">
        <v>4166</v>
      </c>
      <c r="I14470" s="85">
        <v>1</v>
      </c>
      <c r="J14470" s="88">
        <v>73714.522765975897</v>
      </c>
      <c r="K14470" s="146">
        <v>195563.12587503067</v>
      </c>
      <c r="L14470" s="147">
        <v>4.2679899455529781E-4</v>
      </c>
      <c r="M14470" s="147">
        <v>8825.903319872692</v>
      </c>
      <c r="N14470" s="87">
        <v>1022082.031083021</v>
      </c>
      <c r="O14470" s="88">
        <v>65623.597738741621</v>
      </c>
      <c r="P14470" s="89">
        <v>64.205803196838701</v>
      </c>
    </row>
    <row r="14471" spans="1:16">
      <c r="A14471" s="75" t="s">
        <v>26054</v>
      </c>
      <c r="B14471" s="85">
        <v>14467</v>
      </c>
      <c r="C14471" s="85">
        <v>16158</v>
      </c>
      <c r="D14471" s="85">
        <v>14467</v>
      </c>
      <c r="E14471" s="86" t="s">
        <v>26053</v>
      </c>
      <c r="F14471" s="85" t="s">
        <v>38</v>
      </c>
      <c r="G14471" s="86" t="s">
        <v>18612</v>
      </c>
      <c r="H14471" s="85" t="s">
        <v>4166</v>
      </c>
      <c r="I14471" s="85">
        <v>1</v>
      </c>
      <c r="J14471" s="88">
        <v>82168.979083452039</v>
      </c>
      <c r="K14471" s="146">
        <v>223175.13398954665</v>
      </c>
      <c r="L14471" s="147">
        <v>4.9082701595877824E-4</v>
      </c>
      <c r="M14471" s="147">
        <v>10935.515565517389</v>
      </c>
      <c r="N14471" s="87">
        <v>1260237.320056509</v>
      </c>
      <c r="O14471" s="88">
        <v>72203.013499321096</v>
      </c>
      <c r="P14471" s="89">
        <v>57.293187838687011</v>
      </c>
    </row>
    <row r="14472" spans="1:16">
      <c r="A14472" s="75" t="s">
        <v>18613</v>
      </c>
      <c r="B14472" s="85">
        <v>14468</v>
      </c>
      <c r="C14472" s="85">
        <v>12046</v>
      </c>
      <c r="D14472" s="85">
        <v>14468</v>
      </c>
      <c r="E14472" s="86" t="s">
        <v>18614</v>
      </c>
      <c r="F14472" s="85" t="s">
        <v>55</v>
      </c>
      <c r="G14472" s="86" t="s">
        <v>18615</v>
      </c>
      <c r="H14472" s="85" t="s">
        <v>4166</v>
      </c>
      <c r="I14472" s="85">
        <v>1</v>
      </c>
      <c r="J14472" s="88">
        <v>617454.5398657755</v>
      </c>
      <c r="K14472" s="146">
        <v>1331474.4579051672</v>
      </c>
      <c r="L14472" s="147">
        <v>3.0032369018736251E-3</v>
      </c>
      <c r="M14472" s="147">
        <v>74236.98521352456</v>
      </c>
      <c r="N14472" s="87">
        <v>7546369.9338281639</v>
      </c>
      <c r="O14472" s="88">
        <v>556713.52362815326</v>
      </c>
      <c r="P14472" s="89">
        <v>73.772360553458924</v>
      </c>
    </row>
    <row r="14473" spans="1:16">
      <c r="A14473" s="75" t="s">
        <v>26055</v>
      </c>
      <c r="B14473" s="85">
        <v>14469</v>
      </c>
      <c r="C14473" s="85">
        <v>16159</v>
      </c>
      <c r="D14473" s="85">
        <v>14469</v>
      </c>
      <c r="E14473" s="86" t="s">
        <v>26056</v>
      </c>
      <c r="F14473" s="85" t="s">
        <v>38</v>
      </c>
      <c r="G14473" s="86" t="s">
        <v>18615</v>
      </c>
      <c r="H14473" s="85" t="s">
        <v>4166</v>
      </c>
      <c r="I14473" s="85">
        <v>1</v>
      </c>
      <c r="J14473" s="88">
        <v>620216.82689098385</v>
      </c>
      <c r="K14473" s="146">
        <v>1336893.2936515524</v>
      </c>
      <c r="L14473" s="147">
        <v>3.023985003164927E-3</v>
      </c>
      <c r="M14473" s="147">
        <v>74473.227203090573</v>
      </c>
      <c r="N14473" s="87">
        <v>7571966.3396922667</v>
      </c>
      <c r="O14473" s="88">
        <v>558853.92321017734</v>
      </c>
      <c r="P14473" s="89">
        <v>73.805653398201699</v>
      </c>
    </row>
    <row r="14474" spans="1:16">
      <c r="A14474" s="75" t="s">
        <v>26057</v>
      </c>
      <c r="B14474" s="85">
        <v>14470</v>
      </c>
      <c r="C14474" s="85">
        <v>16160</v>
      </c>
      <c r="D14474" s="85">
        <v>14470</v>
      </c>
      <c r="E14474" s="86" t="s">
        <v>26056</v>
      </c>
      <c r="F14474" s="85" t="s">
        <v>11</v>
      </c>
      <c r="G14474" s="86" t="s">
        <v>18615</v>
      </c>
      <c r="H14474" s="85" t="s">
        <v>4166</v>
      </c>
      <c r="I14474" s="85">
        <v>1</v>
      </c>
      <c r="J14474" s="88">
        <v>611861.25843481312</v>
      </c>
      <c r="K14474" s="146">
        <v>1320502.0017190117</v>
      </c>
      <c r="L14474" s="147">
        <v>2.9612246241409808E-3</v>
      </c>
      <c r="M14474" s="147">
        <v>73758.625100547695</v>
      </c>
      <c r="N14474" s="87">
        <v>7494540.4532881221</v>
      </c>
      <c r="O14474" s="88">
        <v>552379.48551852966</v>
      </c>
      <c r="P14474" s="89">
        <v>73.704250308793931</v>
      </c>
    </row>
    <row r="14475" spans="1:16">
      <c r="A14475" s="75" t="s">
        <v>18616</v>
      </c>
      <c r="B14475" s="85">
        <v>14471</v>
      </c>
      <c r="C14475" s="85">
        <v>12047</v>
      </c>
      <c r="D14475" s="85">
        <v>14471</v>
      </c>
      <c r="E14475" s="86" t="s">
        <v>18617</v>
      </c>
      <c r="F14475" s="85" t="s">
        <v>55</v>
      </c>
      <c r="G14475" s="86" t="s">
        <v>18618</v>
      </c>
      <c r="H14475" s="85" t="s">
        <v>4166</v>
      </c>
      <c r="I14475" s="85">
        <v>1</v>
      </c>
      <c r="J14475" s="88">
        <v>1475538.8241623151</v>
      </c>
      <c r="K14475" s="146">
        <v>3372645.900207832</v>
      </c>
      <c r="L14475" s="147">
        <v>6.8059067102322754E-3</v>
      </c>
      <c r="M14475" s="147">
        <v>204280.85057569199</v>
      </c>
      <c r="N14475" s="87">
        <v>20825603.185275272</v>
      </c>
      <c r="O14475" s="88">
        <v>1297844.57841808</v>
      </c>
      <c r="P14475" s="89">
        <v>62.319663294829326</v>
      </c>
    </row>
    <row r="14476" spans="1:16">
      <c r="A14476" s="75" t="s">
        <v>26058</v>
      </c>
      <c r="B14476" s="85">
        <v>14472</v>
      </c>
      <c r="C14476" s="85">
        <v>16161</v>
      </c>
      <c r="D14476" s="85">
        <v>14472</v>
      </c>
      <c r="E14476" s="86" t="s">
        <v>26059</v>
      </c>
      <c r="F14476" s="85" t="s">
        <v>55</v>
      </c>
      <c r="G14476" s="86" t="s">
        <v>18618</v>
      </c>
      <c r="H14476" s="85" t="s">
        <v>4166</v>
      </c>
      <c r="I14476" s="85">
        <v>1</v>
      </c>
      <c r="J14476" s="88">
        <v>1475538.8241623151</v>
      </c>
      <c r="K14476" s="146">
        <v>3372645.900207832</v>
      </c>
      <c r="L14476" s="147">
        <v>6.8059067102322754E-3</v>
      </c>
      <c r="M14476" s="147">
        <v>204280.85057569199</v>
      </c>
      <c r="N14476" s="87">
        <v>20825603.185275272</v>
      </c>
      <c r="O14476" s="88">
        <v>1297844.57841808</v>
      </c>
      <c r="P14476" s="89">
        <v>62.319663294829326</v>
      </c>
    </row>
    <row r="14477" spans="1:16">
      <c r="A14477" s="75" t="s">
        <v>18619</v>
      </c>
      <c r="B14477" s="85">
        <v>14473</v>
      </c>
      <c r="C14477" s="85">
        <v>12048</v>
      </c>
      <c r="D14477" s="85">
        <v>14473</v>
      </c>
      <c r="E14477" s="86" t="s">
        <v>18620</v>
      </c>
      <c r="F14477" s="85" t="s">
        <v>55</v>
      </c>
      <c r="G14477" s="86" t="s">
        <v>18621</v>
      </c>
      <c r="H14477" s="85" t="s">
        <v>1</v>
      </c>
      <c r="I14477" s="85">
        <v>1</v>
      </c>
      <c r="J14477" s="88">
        <v>9.498407960017655</v>
      </c>
      <c r="K14477" s="146">
        <v>9.8871284600632148</v>
      </c>
      <c r="L14477" s="147">
        <v>3.9001404447443112E-8</v>
      </c>
      <c r="M14477" s="147">
        <v>1.558077874120269</v>
      </c>
      <c r="N14477" s="87">
        <v>210.53163362818151</v>
      </c>
      <c r="O14477" s="88">
        <v>8.2495411010040129</v>
      </c>
      <c r="P14477" s="89">
        <v>39.184330444010477</v>
      </c>
    </row>
    <row r="14478" spans="1:16">
      <c r="A14478" s="75" t="s">
        <v>26060</v>
      </c>
      <c r="B14478" s="85">
        <v>14474</v>
      </c>
      <c r="C14478" s="85">
        <v>16162</v>
      </c>
      <c r="D14478" s="85">
        <v>14474</v>
      </c>
      <c r="E14478" s="86" t="s">
        <v>26061</v>
      </c>
      <c r="F14478" s="85" t="s">
        <v>38</v>
      </c>
      <c r="G14478" s="86" t="s">
        <v>18621</v>
      </c>
      <c r="H14478" s="85" t="s">
        <v>1</v>
      </c>
      <c r="I14478" s="85">
        <v>1</v>
      </c>
      <c r="J14478" s="88">
        <v>9.5098116630778673</v>
      </c>
      <c r="K14478" s="146">
        <v>9.9052852968314191</v>
      </c>
      <c r="L14478" s="147">
        <v>3.8958718987698347E-8</v>
      </c>
      <c r="M14478" s="147">
        <v>1.552805836648828</v>
      </c>
      <c r="N14478" s="87">
        <v>209.95227731716511</v>
      </c>
      <c r="O14478" s="88">
        <v>8.2577474742968047</v>
      </c>
      <c r="P14478" s="89">
        <v>39.331545148339643</v>
      </c>
    </row>
    <row r="14479" spans="1:16">
      <c r="A14479" s="75" t="s">
        <v>26062</v>
      </c>
      <c r="B14479" s="85">
        <v>14475</v>
      </c>
      <c r="C14479" s="85">
        <v>16163</v>
      </c>
      <c r="D14479" s="85">
        <v>14475</v>
      </c>
      <c r="E14479" s="86" t="s">
        <v>26061</v>
      </c>
      <c r="F14479" s="85" t="s">
        <v>11</v>
      </c>
      <c r="G14479" s="86" t="s">
        <v>18621</v>
      </c>
      <c r="H14479" s="85" t="s">
        <v>1</v>
      </c>
      <c r="I14479" s="85">
        <v>1</v>
      </c>
      <c r="J14479" s="88">
        <v>9.3103455907155368</v>
      </c>
      <c r="K14479" s="146">
        <v>9.6191520243762252</v>
      </c>
      <c r="L14479" s="147">
        <v>3.8157073852469803E-8</v>
      </c>
      <c r="M14479" s="147">
        <v>1.5476372549982289</v>
      </c>
      <c r="N14479" s="87">
        <v>209.331935873139</v>
      </c>
      <c r="O14479" s="88">
        <v>8.0831490013571745</v>
      </c>
      <c r="P14479" s="89">
        <v>38.614026892942832</v>
      </c>
    </row>
    <row r="14480" spans="1:16">
      <c r="A14480" s="75" t="s">
        <v>11566</v>
      </c>
      <c r="B14480" s="85">
        <v>14476</v>
      </c>
      <c r="C14480" s="85">
        <v>7868</v>
      </c>
      <c r="D14480" s="85">
        <v>14476</v>
      </c>
      <c r="E14480" s="86" t="s">
        <v>11564</v>
      </c>
      <c r="F14480" s="85" t="s">
        <v>32</v>
      </c>
      <c r="G14480" s="86" t="s">
        <v>11567</v>
      </c>
      <c r="H14480" s="85" t="s">
        <v>1</v>
      </c>
      <c r="I14480" s="85">
        <v>1</v>
      </c>
      <c r="J14480" s="88">
        <v>0.84628236981011862</v>
      </c>
      <c r="K14480" s="146">
        <v>0.6926559322298419</v>
      </c>
      <c r="L14480" s="147">
        <v>2.7715464735828851E-9</v>
      </c>
      <c r="M14480" s="147">
        <v>2.4717846532840121E-2</v>
      </c>
      <c r="N14480" s="87">
        <v>3.2068853571487632</v>
      </c>
      <c r="O14480" s="88">
        <v>0.82294883436552679</v>
      </c>
      <c r="P14480" s="89">
        <v>256.61934952898014</v>
      </c>
    </row>
    <row r="14481" spans="1:16">
      <c r="A14481" s="75" t="s">
        <v>18622</v>
      </c>
      <c r="B14481" s="85">
        <v>14477</v>
      </c>
      <c r="C14481" s="85">
        <v>12049</v>
      </c>
      <c r="D14481" s="85">
        <v>14477</v>
      </c>
      <c r="E14481" s="86" t="s">
        <v>18623</v>
      </c>
      <c r="F14481" s="85" t="s">
        <v>232</v>
      </c>
      <c r="G14481" s="86" t="s">
        <v>11567</v>
      </c>
      <c r="H14481" s="85" t="s">
        <v>1</v>
      </c>
      <c r="I14481" s="85">
        <v>1</v>
      </c>
      <c r="J14481" s="88">
        <v>0.53117210010480442</v>
      </c>
      <c r="K14481" s="146">
        <v>0.50801787396261644</v>
      </c>
      <c r="L14481" s="147">
        <v>2.2602326610902559E-9</v>
      </c>
      <c r="M14481" s="147">
        <v>0.4838294646412783</v>
      </c>
      <c r="N14481" s="87">
        <v>49.136491673796577</v>
      </c>
      <c r="O14481" s="88">
        <v>0.32326760309483121</v>
      </c>
      <c r="P14481" s="89">
        <v>6.5789720039622361</v>
      </c>
    </row>
    <row r="14482" spans="1:16">
      <c r="A14482" s="75" t="s">
        <v>18624</v>
      </c>
      <c r="B14482" s="85">
        <v>14478</v>
      </c>
      <c r="C14482" s="85">
        <v>12050</v>
      </c>
      <c r="D14482" s="85">
        <v>14478</v>
      </c>
      <c r="E14482" s="86" t="s">
        <v>18623</v>
      </c>
      <c r="F14482" s="85" t="s">
        <v>32</v>
      </c>
      <c r="G14482" s="86" t="s">
        <v>11567</v>
      </c>
      <c r="H14482" s="85" t="s">
        <v>1</v>
      </c>
      <c r="I14482" s="85">
        <v>1</v>
      </c>
      <c r="J14482" s="88">
        <v>0.9672152659883243</v>
      </c>
      <c r="K14482" s="146">
        <v>0.7549886816286171</v>
      </c>
      <c r="L14482" s="147">
        <v>3.9087932535488562E-9</v>
      </c>
      <c r="M14482" s="147">
        <v>0.50266128809724331</v>
      </c>
      <c r="N14482" s="87">
        <v>52.194720378963837</v>
      </c>
      <c r="O14482" s="88">
        <v>0.39593617328063091</v>
      </c>
      <c r="P14482" s="89">
        <v>7.5857514017874887</v>
      </c>
    </row>
    <row r="14483" spans="1:16">
      <c r="A14483" s="75" t="s">
        <v>18625</v>
      </c>
      <c r="B14483" s="85">
        <v>14479</v>
      </c>
      <c r="C14483" s="85">
        <v>12051</v>
      </c>
      <c r="D14483" s="85">
        <v>14479</v>
      </c>
      <c r="E14483" s="86" t="s">
        <v>18623</v>
      </c>
      <c r="F14483" s="85" t="s">
        <v>235</v>
      </c>
      <c r="G14483" s="86" t="s">
        <v>11567</v>
      </c>
      <c r="H14483" s="85" t="s">
        <v>1</v>
      </c>
      <c r="I14483" s="85">
        <v>1</v>
      </c>
      <c r="J14483" s="88">
        <v>0.71823864708592255</v>
      </c>
      <c r="K14483" s="146">
        <v>0.70601004391417888</v>
      </c>
      <c r="L14483" s="147">
        <v>3.1273129739163299E-9</v>
      </c>
      <c r="M14483" s="147">
        <v>0.49363454504454679</v>
      </c>
      <c r="N14483" s="87">
        <v>50.662408016731291</v>
      </c>
      <c r="O14483" s="88">
        <v>0.41683069226935687</v>
      </c>
      <c r="P14483" s="89">
        <v>8.2276131077642098</v>
      </c>
    </row>
    <row r="14484" spans="1:16">
      <c r="A14484" s="75" t="s">
        <v>18626</v>
      </c>
      <c r="B14484" s="85">
        <v>14480</v>
      </c>
      <c r="C14484" s="85">
        <v>12052</v>
      </c>
      <c r="D14484" s="85">
        <v>14480</v>
      </c>
      <c r="E14484" s="86" t="s">
        <v>18623</v>
      </c>
      <c r="F14484" s="85" t="s">
        <v>31</v>
      </c>
      <c r="G14484" s="86" t="s">
        <v>11567</v>
      </c>
      <c r="H14484" s="85" t="s">
        <v>1</v>
      </c>
      <c r="I14484" s="85">
        <v>1</v>
      </c>
      <c r="J14484" s="88">
        <v>0.76005117501598907</v>
      </c>
      <c r="K14484" s="146">
        <v>0.73455105611807592</v>
      </c>
      <c r="L14484" s="147">
        <v>3.2532671645456392E-9</v>
      </c>
      <c r="M14484" s="147">
        <v>0.49676807844062337</v>
      </c>
      <c r="N14484" s="87">
        <v>51.241598878046979</v>
      </c>
      <c r="O14484" s="88">
        <v>0.43761266101678958</v>
      </c>
      <c r="P14484" s="89">
        <v>8.5401835734730049</v>
      </c>
    </row>
    <row r="14485" spans="1:16">
      <c r="A14485" s="75" t="s">
        <v>18627</v>
      </c>
      <c r="B14485" s="85">
        <v>14481</v>
      </c>
      <c r="C14485" s="85">
        <v>12053</v>
      </c>
      <c r="D14485" s="85">
        <v>14481</v>
      </c>
      <c r="E14485" s="86" t="s">
        <v>18623</v>
      </c>
      <c r="F14485" s="85" t="s">
        <v>38</v>
      </c>
      <c r="G14485" s="86" t="s">
        <v>11567</v>
      </c>
      <c r="H14485" s="85" t="s">
        <v>1</v>
      </c>
      <c r="I14485" s="85">
        <v>1</v>
      </c>
      <c r="J14485" s="88">
        <v>0.71714959415481883</v>
      </c>
      <c r="K14485" s="146">
        <v>0.75963948576520046</v>
      </c>
      <c r="L14485" s="147">
        <v>3.2096003123540229E-9</v>
      </c>
      <c r="M14485" s="147">
        <v>0.49707367277755993</v>
      </c>
      <c r="N14485" s="87">
        <v>51.096787084077476</v>
      </c>
      <c r="O14485" s="88">
        <v>0.44680542187966199</v>
      </c>
      <c r="P14485" s="89">
        <v>8.744295823227862</v>
      </c>
    </row>
    <row r="14486" spans="1:16">
      <c r="A14486" s="75" t="s">
        <v>18628</v>
      </c>
      <c r="B14486" s="85">
        <v>14482</v>
      </c>
      <c r="C14486" s="85">
        <v>12054</v>
      </c>
      <c r="D14486" s="85">
        <v>14482</v>
      </c>
      <c r="E14486" s="86" t="s">
        <v>18623</v>
      </c>
      <c r="F14486" s="85" t="s">
        <v>238</v>
      </c>
      <c r="G14486" s="86" t="s">
        <v>11567</v>
      </c>
      <c r="H14486" s="85" t="s">
        <v>1</v>
      </c>
      <c r="I14486" s="85">
        <v>1</v>
      </c>
      <c r="J14486" s="88">
        <v>0.71850386761848106</v>
      </c>
      <c r="K14486" s="146">
        <v>0.72008707730526056</v>
      </c>
      <c r="L14486" s="147">
        <v>3.155698243227357E-9</v>
      </c>
      <c r="M14486" s="147">
        <v>0.49357861561741873</v>
      </c>
      <c r="N14486" s="87">
        <v>50.657830411723978</v>
      </c>
      <c r="O14486" s="88">
        <v>0.4172849098936427</v>
      </c>
      <c r="P14486" s="89">
        <v>8.2373229666991126</v>
      </c>
    </row>
    <row r="14487" spans="1:16">
      <c r="A14487" s="75" t="s">
        <v>18629</v>
      </c>
      <c r="B14487" s="85">
        <v>14483</v>
      </c>
      <c r="C14487" s="85">
        <v>12055</v>
      </c>
      <c r="D14487" s="85">
        <v>14483</v>
      </c>
      <c r="E14487" s="86" t="s">
        <v>18623</v>
      </c>
      <c r="F14487" s="85" t="s">
        <v>240</v>
      </c>
      <c r="G14487" s="86" t="s">
        <v>11567</v>
      </c>
      <c r="H14487" s="85" t="s">
        <v>1</v>
      </c>
      <c r="I14487" s="85">
        <v>1</v>
      </c>
      <c r="J14487" s="88">
        <v>0.72130086294061735</v>
      </c>
      <c r="K14487" s="146">
        <v>0.72039862418007061</v>
      </c>
      <c r="L14487" s="147">
        <v>3.165017637509686E-9</v>
      </c>
      <c r="M14487" s="147">
        <v>0.4957169956177116</v>
      </c>
      <c r="N14487" s="87">
        <v>50.873301007139403</v>
      </c>
      <c r="O14487" s="88">
        <v>0.4183904696132153</v>
      </c>
      <c r="P14487" s="89">
        <v>8.2241659442248434</v>
      </c>
    </row>
    <row r="14488" spans="1:16">
      <c r="A14488" s="75" t="s">
        <v>18630</v>
      </c>
      <c r="B14488" s="85">
        <v>14484</v>
      </c>
      <c r="C14488" s="85">
        <v>12056</v>
      </c>
      <c r="D14488" s="85">
        <v>14484</v>
      </c>
      <c r="E14488" s="86" t="s">
        <v>18623</v>
      </c>
      <c r="F14488" s="85" t="s">
        <v>243</v>
      </c>
      <c r="G14488" s="86" t="s">
        <v>11567</v>
      </c>
      <c r="H14488" s="85" t="s">
        <v>1</v>
      </c>
      <c r="I14488" s="85">
        <v>1</v>
      </c>
      <c r="J14488" s="88">
        <v>2.3720890838327819</v>
      </c>
      <c r="K14488" s="146">
        <v>3.0288069823971555</v>
      </c>
      <c r="L14488" s="147">
        <v>1.176745433909443E-8</v>
      </c>
      <c r="M14488" s="147">
        <v>0.35695158718920378</v>
      </c>
      <c r="N14488" s="87">
        <v>58.086122593679619</v>
      </c>
      <c r="O14488" s="88">
        <v>2.067219066627334</v>
      </c>
      <c r="P14488" s="89">
        <v>35.588863128079915</v>
      </c>
    </row>
    <row r="14489" spans="1:16">
      <c r="A14489" s="75" t="s">
        <v>25850</v>
      </c>
      <c r="B14489" s="85">
        <v>14485</v>
      </c>
      <c r="C14489" s="85">
        <v>16007</v>
      </c>
      <c r="D14489" s="85">
        <v>14485</v>
      </c>
      <c r="E14489" s="86" t="s">
        <v>25842</v>
      </c>
      <c r="F14489" s="85" t="s">
        <v>32</v>
      </c>
      <c r="G14489" s="86" t="s">
        <v>11567</v>
      </c>
      <c r="H14489" s="85" t="s">
        <v>1</v>
      </c>
      <c r="I14489" s="85">
        <v>1</v>
      </c>
      <c r="J14489" s="88">
        <v>0.96189246008075679</v>
      </c>
      <c r="K14489" s="146">
        <v>0.74872216478814302</v>
      </c>
      <c r="L14489" s="147">
        <v>3.8826040587670717E-9</v>
      </c>
      <c r="M14489" s="147">
        <v>0.50209910596828489</v>
      </c>
      <c r="N14489" s="87">
        <v>52.128114270694738</v>
      </c>
      <c r="O14489" s="88">
        <v>0.39096954315153848</v>
      </c>
      <c r="P14489" s="89">
        <v>7.5001666302617975</v>
      </c>
    </row>
    <row r="14490" spans="1:16">
      <c r="A14490" s="75" t="s">
        <v>26066</v>
      </c>
      <c r="B14490" s="85">
        <v>14486</v>
      </c>
      <c r="C14490" s="85">
        <v>16166</v>
      </c>
      <c r="D14490" s="85">
        <v>14486</v>
      </c>
      <c r="E14490" s="86" t="s">
        <v>26067</v>
      </c>
      <c r="F14490" s="85" t="s">
        <v>232</v>
      </c>
      <c r="G14490" s="86" t="s">
        <v>11567</v>
      </c>
      <c r="H14490" s="85" t="s">
        <v>1</v>
      </c>
      <c r="I14490" s="85">
        <v>1</v>
      </c>
      <c r="J14490" s="88">
        <v>0.52555216914967817</v>
      </c>
      <c r="K14490" s="146">
        <v>0.5008277528474907</v>
      </c>
      <c r="L14490" s="147">
        <v>2.229701677631192E-9</v>
      </c>
      <c r="M14490" s="147">
        <v>0.48309754523697379</v>
      </c>
      <c r="N14490" s="87">
        <v>49.053533595710157</v>
      </c>
      <c r="O14490" s="88">
        <v>0.31815765733980561</v>
      </c>
      <c r="P14490" s="89">
        <v>6.4859273943850848</v>
      </c>
    </row>
    <row r="14491" spans="1:16">
      <c r="A14491" s="75" t="s">
        <v>26068</v>
      </c>
      <c r="B14491" s="85">
        <v>14487</v>
      </c>
      <c r="C14491" s="85">
        <v>16167</v>
      </c>
      <c r="D14491" s="85">
        <v>14487</v>
      </c>
      <c r="E14491" s="86" t="s">
        <v>26067</v>
      </c>
      <c r="F14491" s="85" t="s">
        <v>235</v>
      </c>
      <c r="G14491" s="86" t="s">
        <v>11567</v>
      </c>
      <c r="H14491" s="85" t="s">
        <v>1</v>
      </c>
      <c r="I14491" s="85">
        <v>1</v>
      </c>
      <c r="J14491" s="88">
        <v>0.71148883535474794</v>
      </c>
      <c r="K14491" s="146">
        <v>0.69780652656671782</v>
      </c>
      <c r="L14491" s="147">
        <v>3.0932699792848311E-9</v>
      </c>
      <c r="M14491" s="147">
        <v>0.49273697578768633</v>
      </c>
      <c r="N14491" s="87">
        <v>50.56235924610705</v>
      </c>
      <c r="O14491" s="88">
        <v>0.41070046577546548</v>
      </c>
      <c r="P14491" s="89">
        <v>8.1226523425543391</v>
      </c>
    </row>
    <row r="14492" spans="1:16">
      <c r="A14492" s="75" t="s">
        <v>26069</v>
      </c>
      <c r="B14492" s="85">
        <v>14488</v>
      </c>
      <c r="C14492" s="85">
        <v>16168</v>
      </c>
      <c r="D14492" s="85">
        <v>14488</v>
      </c>
      <c r="E14492" s="86" t="s">
        <v>26067</v>
      </c>
      <c r="F14492" s="85" t="s">
        <v>31</v>
      </c>
      <c r="G14492" s="86" t="s">
        <v>11567</v>
      </c>
      <c r="H14492" s="85" t="s">
        <v>1</v>
      </c>
      <c r="I14492" s="85">
        <v>1</v>
      </c>
      <c r="J14492" s="88">
        <v>0.75665427261609763</v>
      </c>
      <c r="K14492" s="146">
        <v>0.73068545046797528</v>
      </c>
      <c r="L14492" s="147">
        <v>3.2365119108389659E-9</v>
      </c>
      <c r="M14492" s="147">
        <v>0.49630287783688642</v>
      </c>
      <c r="N14492" s="87">
        <v>51.189071917813067</v>
      </c>
      <c r="O14492" s="88">
        <v>0.43456313839883332</v>
      </c>
      <c r="P14492" s="89">
        <v>8.4893732610848822</v>
      </c>
    </row>
    <row r="14493" spans="1:16">
      <c r="A14493" s="75" t="s">
        <v>26070</v>
      </c>
      <c r="B14493" s="85">
        <v>14489</v>
      </c>
      <c r="C14493" s="85">
        <v>16169</v>
      </c>
      <c r="D14493" s="85">
        <v>14489</v>
      </c>
      <c r="E14493" s="86" t="s">
        <v>26067</v>
      </c>
      <c r="F14493" s="85" t="s">
        <v>238</v>
      </c>
      <c r="G14493" s="86" t="s">
        <v>11567</v>
      </c>
      <c r="H14493" s="85" t="s">
        <v>1</v>
      </c>
      <c r="I14493" s="85">
        <v>1</v>
      </c>
      <c r="J14493" s="88">
        <v>0.71232538585328531</v>
      </c>
      <c r="K14493" s="146">
        <v>0.71277526735362451</v>
      </c>
      <c r="L14493" s="147">
        <v>3.1255428762653179E-9</v>
      </c>
      <c r="M14493" s="147">
        <v>0.49280828802357662</v>
      </c>
      <c r="N14493" s="87">
        <v>50.566727092658958</v>
      </c>
      <c r="O14493" s="88">
        <v>0.41164243759046648</v>
      </c>
      <c r="P14493" s="89">
        <v>8.1405790182182223</v>
      </c>
    </row>
    <row r="14494" spans="1:16">
      <c r="A14494" s="75" t="s">
        <v>26071</v>
      </c>
      <c r="B14494" s="85">
        <v>14490</v>
      </c>
      <c r="C14494" s="85">
        <v>16170</v>
      </c>
      <c r="D14494" s="85">
        <v>14490</v>
      </c>
      <c r="E14494" s="86" t="s">
        <v>26067</v>
      </c>
      <c r="F14494" s="85" t="s">
        <v>240</v>
      </c>
      <c r="G14494" s="86" t="s">
        <v>11567</v>
      </c>
      <c r="H14494" s="85" t="s">
        <v>1</v>
      </c>
      <c r="I14494" s="85">
        <v>1</v>
      </c>
      <c r="J14494" s="88">
        <v>0.71455105120944429</v>
      </c>
      <c r="K14494" s="146">
        <v>0.71219510683260856</v>
      </c>
      <c r="L14494" s="147">
        <v>3.1309746428781952E-9</v>
      </c>
      <c r="M14494" s="147">
        <v>0.49481942636085169</v>
      </c>
      <c r="N14494" s="87">
        <v>50.773252236515212</v>
      </c>
      <c r="O14494" s="88">
        <v>0.41226024311932508</v>
      </c>
      <c r="P14494" s="89">
        <v>8.1196343539095732</v>
      </c>
    </row>
    <row r="14495" spans="1:16">
      <c r="A14495" s="75" t="s">
        <v>26072</v>
      </c>
      <c r="B14495" s="85">
        <v>14491</v>
      </c>
      <c r="C14495" s="85">
        <v>16171</v>
      </c>
      <c r="D14495" s="85">
        <v>14491</v>
      </c>
      <c r="E14495" s="86" t="s">
        <v>26067</v>
      </c>
      <c r="F14495" s="85" t="s">
        <v>38</v>
      </c>
      <c r="G14495" s="86" t="s">
        <v>11567</v>
      </c>
      <c r="H14495" s="85" t="s">
        <v>1</v>
      </c>
      <c r="I14495" s="85">
        <v>1</v>
      </c>
      <c r="J14495" s="88">
        <v>0.71360872809925824</v>
      </c>
      <c r="K14495" s="146">
        <v>0.75549528968067914</v>
      </c>
      <c r="L14495" s="147">
        <v>3.191838767939078E-9</v>
      </c>
      <c r="M14495" s="147">
        <v>0.49661013304186868</v>
      </c>
      <c r="N14495" s="87">
        <v>51.045713138228876</v>
      </c>
      <c r="O14495" s="88">
        <v>0.44358487247950967</v>
      </c>
      <c r="P14495" s="89">
        <v>8.6899534791160065</v>
      </c>
    </row>
    <row r="14496" spans="1:16">
      <c r="A14496" s="75" t="s">
        <v>26073</v>
      </c>
      <c r="B14496" s="85">
        <v>14492</v>
      </c>
      <c r="C14496" s="85">
        <v>16172</v>
      </c>
      <c r="D14496" s="85">
        <v>14492</v>
      </c>
      <c r="E14496" s="86" t="s">
        <v>26067</v>
      </c>
      <c r="F14496" s="85" t="s">
        <v>243</v>
      </c>
      <c r="G14496" s="86" t="s">
        <v>11567</v>
      </c>
      <c r="H14496" s="85" t="s">
        <v>1</v>
      </c>
      <c r="I14496" s="85">
        <v>1</v>
      </c>
      <c r="J14496" s="88">
        <v>0.72785151674944182</v>
      </c>
      <c r="K14496" s="146">
        <v>0.74498379690416228</v>
      </c>
      <c r="L14496" s="147">
        <v>3.2245680332123818E-9</v>
      </c>
      <c r="M14496" s="147">
        <v>0.4947945103059167</v>
      </c>
      <c r="N14496" s="87">
        <v>50.771880742719802</v>
      </c>
      <c r="O14496" s="88">
        <v>0.4255506994994524</v>
      </c>
      <c r="P14496" s="89">
        <v>8.381621741685672</v>
      </c>
    </row>
    <row r="14497" spans="1:16">
      <c r="A14497" s="75" t="s">
        <v>28140</v>
      </c>
      <c r="B14497" s="85">
        <v>14493</v>
      </c>
      <c r="C14497" s="85">
        <v>17702</v>
      </c>
      <c r="D14497" s="85">
        <v>14493</v>
      </c>
      <c r="E14497" s="86" t="s">
        <v>28124</v>
      </c>
      <c r="F14497" s="85" t="s">
        <v>243</v>
      </c>
      <c r="G14497" s="86" t="s">
        <v>11567</v>
      </c>
      <c r="H14497" s="85" t="s">
        <v>1</v>
      </c>
      <c r="I14497" s="85">
        <v>1</v>
      </c>
      <c r="J14497" s="88">
        <v>4.0804273881421356</v>
      </c>
      <c r="K14497" s="146">
        <v>5.402115633805642</v>
      </c>
      <c r="L14497" s="147">
        <v>2.0637275546794079E-8</v>
      </c>
      <c r="M14497" s="147">
        <v>0.21156895275369089</v>
      </c>
      <c r="N14497" s="87">
        <v>65.569824573849573</v>
      </c>
      <c r="O14497" s="88">
        <v>3.7738386193133899</v>
      </c>
      <c r="P14497" s="89">
        <v>57.554502301024378</v>
      </c>
    </row>
    <row r="14498" spans="1:16">
      <c r="A14498" s="75" t="s">
        <v>28160</v>
      </c>
      <c r="B14498" s="85">
        <v>14494</v>
      </c>
      <c r="C14498" s="85">
        <v>17716</v>
      </c>
      <c r="D14498" s="85">
        <v>14494</v>
      </c>
      <c r="E14498" s="86" t="s">
        <v>28159</v>
      </c>
      <c r="F14498" s="85" t="s">
        <v>55</v>
      </c>
      <c r="G14498" s="86" t="s">
        <v>11567</v>
      </c>
      <c r="H14498" s="85" t="s">
        <v>1</v>
      </c>
      <c r="I14498" s="85">
        <v>1</v>
      </c>
      <c r="J14498" s="88">
        <v>0.19507472996508099</v>
      </c>
      <c r="K14498" s="146">
        <v>0.26873920251710492</v>
      </c>
      <c r="L14498" s="147">
        <v>4.5135184305832374E-9</v>
      </c>
      <c r="M14498" s="147">
        <v>5.4097352441876939E-2</v>
      </c>
      <c r="N14498" s="87">
        <v>2.6491568042040581</v>
      </c>
      <c r="O14498" s="88">
        <v>0.16563843446877019</v>
      </c>
      <c r="P14498" s="89">
        <v>62.524964247458513</v>
      </c>
    </row>
    <row r="14499" spans="1:16">
      <c r="A14499" s="75" t="s">
        <v>18631</v>
      </c>
      <c r="B14499" s="85">
        <v>14495</v>
      </c>
      <c r="C14499" s="85">
        <v>12057</v>
      </c>
      <c r="D14499" s="85">
        <v>14495</v>
      </c>
      <c r="E14499" s="86" t="s">
        <v>18632</v>
      </c>
      <c r="F14499" s="85" t="s">
        <v>38</v>
      </c>
      <c r="G14499" s="86" t="s">
        <v>18633</v>
      </c>
      <c r="H14499" s="85" t="s">
        <v>1</v>
      </c>
      <c r="I14499" s="85">
        <v>1</v>
      </c>
      <c r="J14499" s="88">
        <v>1.2665391625025431</v>
      </c>
      <c r="K14499" s="146">
        <v>1.9257988526741463</v>
      </c>
      <c r="L14499" s="147">
        <v>6.1786571712492328E-9</v>
      </c>
      <c r="M14499" s="147">
        <v>0.28235758132218691</v>
      </c>
      <c r="N14499" s="87">
        <v>34.926289500195658</v>
      </c>
      <c r="O14499" s="88">
        <v>1.1381054734720839</v>
      </c>
      <c r="P14499" s="89">
        <v>32.585925666844979</v>
      </c>
    </row>
    <row r="14500" spans="1:16">
      <c r="A14500" s="75" t="s">
        <v>18634</v>
      </c>
      <c r="B14500" s="85">
        <v>14496</v>
      </c>
      <c r="C14500" s="85">
        <v>12058</v>
      </c>
      <c r="D14500" s="85">
        <v>14496</v>
      </c>
      <c r="E14500" s="86" t="s">
        <v>18632</v>
      </c>
      <c r="F14500" s="85" t="s">
        <v>11</v>
      </c>
      <c r="G14500" s="86" t="s">
        <v>18633</v>
      </c>
      <c r="H14500" s="85" t="s">
        <v>1</v>
      </c>
      <c r="I14500" s="85">
        <v>1</v>
      </c>
      <c r="J14500" s="88">
        <v>1.130484898350508</v>
      </c>
      <c r="K14500" s="146">
        <v>1.6673511731765722</v>
      </c>
      <c r="L14500" s="147">
        <v>5.47210684582586E-9</v>
      </c>
      <c r="M14500" s="147">
        <v>0.27224098715322781</v>
      </c>
      <c r="N14500" s="87">
        <v>33.846726688490037</v>
      </c>
      <c r="O14500" s="88">
        <v>1.0196916085738259</v>
      </c>
      <c r="P14500" s="89">
        <v>30.126742179786135</v>
      </c>
    </row>
    <row r="14501" spans="1:16">
      <c r="A14501" s="75" t="s">
        <v>26063</v>
      </c>
      <c r="B14501" s="85">
        <v>14497</v>
      </c>
      <c r="C14501" s="85">
        <v>16164</v>
      </c>
      <c r="D14501" s="85">
        <v>14497</v>
      </c>
      <c r="E14501" s="86" t="s">
        <v>26064</v>
      </c>
      <c r="F14501" s="85" t="s">
        <v>38</v>
      </c>
      <c r="G14501" s="86" t="s">
        <v>18633</v>
      </c>
      <c r="H14501" s="85" t="s">
        <v>1</v>
      </c>
      <c r="I14501" s="85">
        <v>1</v>
      </c>
      <c r="J14501" s="88">
        <v>1.211990995213224</v>
      </c>
      <c r="K14501" s="146">
        <v>1.8492103281604846</v>
      </c>
      <c r="L14501" s="147">
        <v>5.8704308926664308E-9</v>
      </c>
      <c r="M14501" s="147">
        <v>0.27537108719349868</v>
      </c>
      <c r="N14501" s="87">
        <v>34.14306711942389</v>
      </c>
      <c r="O14501" s="88">
        <v>1.0885406003330671</v>
      </c>
      <c r="P14501" s="89">
        <v>31.881746198302135</v>
      </c>
    </row>
    <row r="14502" spans="1:16">
      <c r="A14502" s="75" t="s">
        <v>26065</v>
      </c>
      <c r="B14502" s="85">
        <v>14498</v>
      </c>
      <c r="C14502" s="85">
        <v>16165</v>
      </c>
      <c r="D14502" s="85">
        <v>14498</v>
      </c>
      <c r="E14502" s="86" t="s">
        <v>26064</v>
      </c>
      <c r="F14502" s="85" t="s">
        <v>11</v>
      </c>
      <c r="G14502" s="86" t="s">
        <v>18633</v>
      </c>
      <c r="H14502" s="85" t="s">
        <v>1</v>
      </c>
      <c r="I14502" s="85">
        <v>1</v>
      </c>
      <c r="J14502" s="88">
        <v>1.10191180678109</v>
      </c>
      <c r="K14502" s="146">
        <v>1.6356555998030575</v>
      </c>
      <c r="L14502" s="147">
        <v>5.3318292207103066E-9</v>
      </c>
      <c r="M14502" s="147">
        <v>0.26824958173645469</v>
      </c>
      <c r="N14502" s="87">
        <v>33.407470062581829</v>
      </c>
      <c r="O14502" s="88">
        <v>0.99406057567128847</v>
      </c>
      <c r="P14502" s="89">
        <v>29.755637700464185</v>
      </c>
    </row>
    <row r="14503" spans="1:16">
      <c r="A14503" s="75" t="s">
        <v>18635</v>
      </c>
      <c r="B14503" s="85">
        <v>14499</v>
      </c>
      <c r="C14503" s="85">
        <v>12059</v>
      </c>
      <c r="D14503" s="85">
        <v>14499</v>
      </c>
      <c r="E14503" s="86" t="s">
        <v>18636</v>
      </c>
      <c r="F14503" s="85" t="s">
        <v>55</v>
      </c>
      <c r="G14503" s="86" t="s">
        <v>18637</v>
      </c>
      <c r="H14503" s="85" t="s">
        <v>260</v>
      </c>
      <c r="I14503" s="85">
        <v>1</v>
      </c>
      <c r="J14503" s="88">
        <v>6571816.2176770736</v>
      </c>
      <c r="K14503" s="146">
        <v>14246328.658425231</v>
      </c>
      <c r="L14503" s="147">
        <v>4.1098551061157181E-2</v>
      </c>
      <c r="M14503" s="147">
        <v>604429.98973705585</v>
      </c>
      <c r="N14503" s="87">
        <v>72054203.280364171</v>
      </c>
      <c r="O14503" s="88">
        <v>5885492.4608886279</v>
      </c>
      <c r="P14503" s="89">
        <v>81.681459136923266</v>
      </c>
    </row>
    <row r="14504" spans="1:16">
      <c r="A14504" s="75" t="s">
        <v>26074</v>
      </c>
      <c r="B14504" s="85">
        <v>14500</v>
      </c>
      <c r="C14504" s="85">
        <v>16173</v>
      </c>
      <c r="D14504" s="85">
        <v>14500</v>
      </c>
      <c r="E14504" s="86" t="s">
        <v>26075</v>
      </c>
      <c r="F14504" s="85" t="s">
        <v>38</v>
      </c>
      <c r="G14504" s="86" t="s">
        <v>18637</v>
      </c>
      <c r="H14504" s="85" t="s">
        <v>260</v>
      </c>
      <c r="I14504" s="85">
        <v>1</v>
      </c>
      <c r="J14504" s="88">
        <v>6599076.6099501066</v>
      </c>
      <c r="K14504" s="146">
        <v>14276656.586501615</v>
      </c>
      <c r="L14504" s="147">
        <v>4.1236374419265989E-2</v>
      </c>
      <c r="M14504" s="147">
        <v>607169.85054039967</v>
      </c>
      <c r="N14504" s="87">
        <v>72386905.616800398</v>
      </c>
      <c r="O14504" s="88">
        <v>5909565.7043709364</v>
      </c>
      <c r="P14504" s="89">
        <v>81.638600987515844</v>
      </c>
    </row>
    <row r="14505" spans="1:16">
      <c r="A14505" s="75" t="s">
        <v>26076</v>
      </c>
      <c r="B14505" s="85">
        <v>14501</v>
      </c>
      <c r="C14505" s="85">
        <v>16174</v>
      </c>
      <c r="D14505" s="85">
        <v>14501</v>
      </c>
      <c r="E14505" s="86" t="s">
        <v>26075</v>
      </c>
      <c r="F14505" s="85" t="s">
        <v>11</v>
      </c>
      <c r="G14505" s="86" t="s">
        <v>18637</v>
      </c>
      <c r="H14505" s="85" t="s">
        <v>260</v>
      </c>
      <c r="I14505" s="85">
        <v>1</v>
      </c>
      <c r="J14505" s="88">
        <v>6516617.3753735945</v>
      </c>
      <c r="K14505" s="146">
        <v>14184918.444569433</v>
      </c>
      <c r="L14505" s="147">
        <v>4.0819476213892057E-2</v>
      </c>
      <c r="M14505" s="147">
        <v>598882.11856548476</v>
      </c>
      <c r="N14505" s="87">
        <v>71380523.179982454</v>
      </c>
      <c r="O14505" s="88">
        <v>5836747.191290006</v>
      </c>
      <c r="P14505" s="89">
        <v>81.769464992193136</v>
      </c>
    </row>
    <row r="14506" spans="1:16">
      <c r="A14506" s="75" t="s">
        <v>18638</v>
      </c>
      <c r="B14506" s="85">
        <v>14502</v>
      </c>
      <c r="C14506" s="85">
        <v>12060</v>
      </c>
      <c r="D14506" s="85">
        <v>14502</v>
      </c>
      <c r="E14506" s="86" t="s">
        <v>18639</v>
      </c>
      <c r="F14506" s="85" t="s">
        <v>55</v>
      </c>
      <c r="G14506" s="86" t="s">
        <v>18640</v>
      </c>
      <c r="H14506" s="85" t="s">
        <v>260</v>
      </c>
      <c r="I14506" s="85">
        <v>1</v>
      </c>
      <c r="J14506" s="88">
        <v>620.49236317528039</v>
      </c>
      <c r="K14506" s="146">
        <v>810.47276454496989</v>
      </c>
      <c r="L14506" s="147">
        <v>2.9014246216440209E-6</v>
      </c>
      <c r="M14506" s="147">
        <v>30.729680490180769</v>
      </c>
      <c r="N14506" s="87">
        <v>7113.9355493995117</v>
      </c>
      <c r="O14506" s="88">
        <v>557.38039536537906</v>
      </c>
      <c r="P14506" s="89">
        <v>78.350498327529493</v>
      </c>
    </row>
    <row r="14507" spans="1:16">
      <c r="A14507" s="75" t="s">
        <v>26185</v>
      </c>
      <c r="B14507" s="85">
        <v>14503</v>
      </c>
      <c r="C14507" s="85">
        <v>16271</v>
      </c>
      <c r="D14507" s="85">
        <v>14503</v>
      </c>
      <c r="E14507" s="86" t="s">
        <v>18640</v>
      </c>
      <c r="F14507" s="85" t="s">
        <v>32</v>
      </c>
      <c r="G14507" s="86" t="s">
        <v>18640</v>
      </c>
      <c r="H14507" s="85" t="s">
        <v>260</v>
      </c>
      <c r="I14507" s="85">
        <v>1</v>
      </c>
      <c r="J14507" s="88">
        <v>108.0900941189406</v>
      </c>
      <c r="K14507" s="146">
        <v>125.15709435113045</v>
      </c>
      <c r="L14507" s="147">
        <v>4.6718467298182759E-7</v>
      </c>
      <c r="M14507" s="147">
        <v>12.997127146032019</v>
      </c>
      <c r="N14507" s="87">
        <v>2451.4396689084979</v>
      </c>
      <c r="O14507" s="88">
        <v>95.359397395460107</v>
      </c>
      <c r="P14507" s="89">
        <v>38.899344986906748</v>
      </c>
    </row>
    <row r="14508" spans="1:16">
      <c r="A14508" s="75" t="s">
        <v>26186</v>
      </c>
      <c r="B14508" s="85">
        <v>14504</v>
      </c>
      <c r="C14508" s="85">
        <v>16272</v>
      </c>
      <c r="D14508" s="85">
        <v>14504</v>
      </c>
      <c r="E14508" s="86" t="s">
        <v>18640</v>
      </c>
      <c r="F14508" s="85" t="s">
        <v>38</v>
      </c>
      <c r="G14508" s="86" t="s">
        <v>18640</v>
      </c>
      <c r="H14508" s="85" t="s">
        <v>260</v>
      </c>
      <c r="I14508" s="85">
        <v>1</v>
      </c>
      <c r="J14508" s="88">
        <v>620.49236317528039</v>
      </c>
      <c r="K14508" s="146">
        <v>810.47276454496989</v>
      </c>
      <c r="L14508" s="147">
        <v>2.9014246216440209E-6</v>
      </c>
      <c r="M14508" s="147">
        <v>30.729680490180769</v>
      </c>
      <c r="N14508" s="87">
        <v>7113.9355493995117</v>
      </c>
      <c r="O14508" s="88">
        <v>557.38039536537906</v>
      </c>
      <c r="P14508" s="89">
        <v>78.350498327529493</v>
      </c>
    </row>
    <row r="14509" spans="1:16">
      <c r="A14509" s="75" t="s">
        <v>18641</v>
      </c>
      <c r="B14509" s="85">
        <v>14505</v>
      </c>
      <c r="C14509" s="85">
        <v>12061</v>
      </c>
      <c r="D14509" s="85">
        <v>14505</v>
      </c>
      <c r="E14509" s="86" t="s">
        <v>18642</v>
      </c>
      <c r="F14509" s="85" t="s">
        <v>55</v>
      </c>
      <c r="G14509" s="86" t="s">
        <v>18643</v>
      </c>
      <c r="H14509" s="85" t="s">
        <v>260</v>
      </c>
      <c r="I14509" s="85">
        <v>1</v>
      </c>
      <c r="J14509" s="88">
        <v>10133.968548683581</v>
      </c>
      <c r="K14509" s="146">
        <v>13743.691132805765</v>
      </c>
      <c r="L14509" s="147">
        <v>4.9366153804607323E-5</v>
      </c>
      <c r="M14509" s="147">
        <v>405.44214446212078</v>
      </c>
      <c r="N14509" s="87">
        <v>119075.9057728706</v>
      </c>
      <c r="O14509" s="88">
        <v>9133.3168098458009</v>
      </c>
      <c r="P14509" s="89">
        <v>76.701636242574537</v>
      </c>
    </row>
    <row r="14510" spans="1:16">
      <c r="A14510" s="75" t="s">
        <v>26187</v>
      </c>
      <c r="B14510" s="85">
        <v>14506</v>
      </c>
      <c r="C14510" s="85">
        <v>16273</v>
      </c>
      <c r="D14510" s="85">
        <v>14506</v>
      </c>
      <c r="E14510" s="86" t="s">
        <v>18643</v>
      </c>
      <c r="F14510" s="85" t="s">
        <v>38</v>
      </c>
      <c r="G14510" s="86" t="s">
        <v>18643</v>
      </c>
      <c r="H14510" s="85" t="s">
        <v>260</v>
      </c>
      <c r="I14510" s="85">
        <v>1</v>
      </c>
      <c r="J14510" s="88">
        <v>11891.1966642801</v>
      </c>
      <c r="K14510" s="146">
        <v>16344.955524897516</v>
      </c>
      <c r="L14510" s="147">
        <v>5.7084801522876388E-5</v>
      </c>
      <c r="M14510" s="147">
        <v>433.38395101849522</v>
      </c>
      <c r="N14510" s="87">
        <v>127398.09645797221</v>
      </c>
      <c r="O14510" s="88">
        <v>10657.751723516891</v>
      </c>
      <c r="P14510" s="89">
        <v>83.657071964437179</v>
      </c>
    </row>
    <row r="14511" spans="1:16">
      <c r="A14511" s="75" t="s">
        <v>26188</v>
      </c>
      <c r="B14511" s="85">
        <v>14507</v>
      </c>
      <c r="C14511" s="85">
        <v>16274</v>
      </c>
      <c r="D14511" s="85">
        <v>14507</v>
      </c>
      <c r="E14511" s="86" t="s">
        <v>18643</v>
      </c>
      <c r="F14511" s="85" t="s">
        <v>11</v>
      </c>
      <c r="G14511" s="86" t="s">
        <v>18643</v>
      </c>
      <c r="H14511" s="85" t="s">
        <v>260</v>
      </c>
      <c r="I14511" s="85">
        <v>1</v>
      </c>
      <c r="J14511" s="88">
        <v>6575.8041366459956</v>
      </c>
      <c r="K14511" s="146">
        <v>8476.4601432200052</v>
      </c>
      <c r="L14511" s="147">
        <v>3.3736869606137347E-5</v>
      </c>
      <c r="M14511" s="147">
        <v>348.8635245239924</v>
      </c>
      <c r="N14511" s="87">
        <v>102224.5234946697</v>
      </c>
      <c r="O14511" s="88">
        <v>6046.529152541134</v>
      </c>
      <c r="P14511" s="89">
        <v>59.149497066194868</v>
      </c>
    </row>
    <row r="14512" spans="1:16">
      <c r="A14512" s="75" t="s">
        <v>18644</v>
      </c>
      <c r="B14512" s="85">
        <v>14508</v>
      </c>
      <c r="C14512" s="85">
        <v>12062</v>
      </c>
      <c r="D14512" s="85">
        <v>14508</v>
      </c>
      <c r="E14512" s="86" t="s">
        <v>18645</v>
      </c>
      <c r="F14512" s="85" t="s">
        <v>55</v>
      </c>
      <c r="G14512" s="86" t="s">
        <v>18646</v>
      </c>
      <c r="H14512" s="85" t="s">
        <v>1073</v>
      </c>
      <c r="I14512" s="85">
        <v>1</v>
      </c>
      <c r="J14512" s="88">
        <v>113.34323953303949</v>
      </c>
      <c r="K14512" s="146">
        <v>187.69630798275409</v>
      </c>
      <c r="L14512" s="147">
        <v>6.4200975125610874E-7</v>
      </c>
      <c r="M14512" s="147">
        <v>13.51160307536068</v>
      </c>
      <c r="N14512" s="87">
        <v>1564.9243841414871</v>
      </c>
      <c r="O14512" s="88">
        <v>101.9044094584731</v>
      </c>
      <c r="P14512" s="89">
        <v>65.117784917370031</v>
      </c>
    </row>
    <row r="14513" spans="1:16">
      <c r="A14513" s="75" t="s">
        <v>26189</v>
      </c>
      <c r="B14513" s="85">
        <v>14509</v>
      </c>
      <c r="C14513" s="85">
        <v>16275</v>
      </c>
      <c r="D14513" s="85">
        <v>14509</v>
      </c>
      <c r="E14513" s="86" t="s">
        <v>18646</v>
      </c>
      <c r="F14513" s="85" t="s">
        <v>32</v>
      </c>
      <c r="G14513" s="86" t="s">
        <v>18646</v>
      </c>
      <c r="H14513" s="85" t="s">
        <v>1073</v>
      </c>
      <c r="I14513" s="85">
        <v>1</v>
      </c>
      <c r="J14513" s="88">
        <v>115.81638693117451</v>
      </c>
      <c r="K14513" s="146">
        <v>184.93029185268543</v>
      </c>
      <c r="L14513" s="147">
        <v>6.4205352078251002E-7</v>
      </c>
      <c r="M14513" s="147">
        <v>13.026658685404479</v>
      </c>
      <c r="N14513" s="87">
        <v>1522.110918224646</v>
      </c>
      <c r="O14513" s="88">
        <v>99.837191818907797</v>
      </c>
      <c r="P14513" s="89">
        <v>65.591272372814672</v>
      </c>
    </row>
    <row r="14514" spans="1:16">
      <c r="A14514" s="75" t="s">
        <v>26190</v>
      </c>
      <c r="B14514" s="85">
        <v>14510</v>
      </c>
      <c r="C14514" s="85">
        <v>16276</v>
      </c>
      <c r="D14514" s="85">
        <v>14510</v>
      </c>
      <c r="E14514" s="86" t="s">
        <v>18646</v>
      </c>
      <c r="F14514" s="85" t="s">
        <v>38</v>
      </c>
      <c r="G14514" s="86" t="s">
        <v>18646</v>
      </c>
      <c r="H14514" s="85" t="s">
        <v>1073</v>
      </c>
      <c r="I14514" s="85">
        <v>1</v>
      </c>
      <c r="J14514" s="88">
        <v>113.34286192531749</v>
      </c>
      <c r="K14514" s="146">
        <v>187.69673030657128</v>
      </c>
      <c r="L14514" s="147">
        <v>6.4200974457324399E-7</v>
      </c>
      <c r="M14514" s="147">
        <v>13.5116771181559</v>
      </c>
      <c r="N14514" s="87">
        <v>1564.930921032633</v>
      </c>
      <c r="O14514" s="88">
        <v>101.90472508759559</v>
      </c>
      <c r="P14514" s="89">
        <v>65.117714601966512</v>
      </c>
    </row>
    <row r="14515" spans="1:16">
      <c r="A14515" s="75" t="s">
        <v>18647</v>
      </c>
      <c r="B14515" s="85">
        <v>14511</v>
      </c>
      <c r="C14515" s="85">
        <v>12063</v>
      </c>
      <c r="D14515" s="85">
        <v>14511</v>
      </c>
      <c r="E14515" s="86" t="s">
        <v>18648</v>
      </c>
      <c r="F14515" s="85" t="s">
        <v>55</v>
      </c>
      <c r="G14515" s="86" t="s">
        <v>18649</v>
      </c>
      <c r="H14515" s="85" t="s">
        <v>260</v>
      </c>
      <c r="I14515" s="85">
        <v>1</v>
      </c>
      <c r="J14515" s="88">
        <v>1.4310363121748979</v>
      </c>
      <c r="K14515" s="146">
        <v>2.704730905478181</v>
      </c>
      <c r="L14515" s="147">
        <v>7.9760191430263695E-9</v>
      </c>
      <c r="M14515" s="147">
        <v>0.15993009010127371</v>
      </c>
      <c r="N14515" s="87">
        <v>19.16723529665186</v>
      </c>
      <c r="O14515" s="88">
        <v>1.2809625285151709</v>
      </c>
      <c r="P14515" s="89">
        <v>66.830844860496384</v>
      </c>
    </row>
    <row r="14516" spans="1:16">
      <c r="A14516" s="75" t="s">
        <v>26199</v>
      </c>
      <c r="B14516" s="85">
        <v>14512</v>
      </c>
      <c r="C14516" s="85">
        <v>16284</v>
      </c>
      <c r="D14516" s="85">
        <v>14512</v>
      </c>
      <c r="E14516" s="86" t="s">
        <v>26200</v>
      </c>
      <c r="F14516" s="85" t="s">
        <v>32</v>
      </c>
      <c r="G14516" s="86" t="s">
        <v>18649</v>
      </c>
      <c r="H14516" s="85" t="s">
        <v>260</v>
      </c>
      <c r="I14516" s="85">
        <v>1</v>
      </c>
      <c r="J14516" s="88">
        <v>1.430517449463659</v>
      </c>
      <c r="K14516" s="146">
        <v>2.703750480667404</v>
      </c>
      <c r="L14516" s="147">
        <v>7.9708664034914246E-9</v>
      </c>
      <c r="M14516" s="147">
        <v>0.1598978870742026</v>
      </c>
      <c r="N14516" s="87">
        <v>19.16296810064976</v>
      </c>
      <c r="O14516" s="88">
        <v>1.28054698774164</v>
      </c>
      <c r="P14516" s="89">
        <v>66.824042132503493</v>
      </c>
    </row>
    <row r="14517" spans="1:16">
      <c r="A14517" s="75" t="s">
        <v>26201</v>
      </c>
      <c r="B14517" s="85">
        <v>14513</v>
      </c>
      <c r="C14517" s="85">
        <v>16285</v>
      </c>
      <c r="D14517" s="85">
        <v>14513</v>
      </c>
      <c r="E14517" s="86" t="s">
        <v>26200</v>
      </c>
      <c r="F14517" s="85" t="s">
        <v>38</v>
      </c>
      <c r="G14517" s="86" t="s">
        <v>18649</v>
      </c>
      <c r="H14517" s="85" t="s">
        <v>260</v>
      </c>
      <c r="I14517" s="85">
        <v>1</v>
      </c>
      <c r="J14517" s="88">
        <v>1.4310363576350209</v>
      </c>
      <c r="K14517" s="146">
        <v>2.7047309913780384</v>
      </c>
      <c r="L14517" s="147">
        <v>7.9760195944833152E-9</v>
      </c>
      <c r="M14517" s="147">
        <v>0.15993009292273969</v>
      </c>
      <c r="N14517" s="87">
        <v>19.167235670521961</v>
      </c>
      <c r="O14517" s="88">
        <v>1.280962564922749</v>
      </c>
      <c r="P14517" s="89">
        <v>66.830845456384267</v>
      </c>
    </row>
    <row r="14518" spans="1:16">
      <c r="A14518" s="75" t="s">
        <v>18650</v>
      </c>
      <c r="B14518" s="85">
        <v>14514</v>
      </c>
      <c r="C14518" s="85">
        <v>12064</v>
      </c>
      <c r="D14518" s="85">
        <v>14514</v>
      </c>
      <c r="E14518" s="86" t="s">
        <v>18651</v>
      </c>
      <c r="F14518" s="85" t="s">
        <v>55</v>
      </c>
      <c r="G14518" s="86" t="s">
        <v>18652</v>
      </c>
      <c r="H14518" s="85" t="s">
        <v>1073</v>
      </c>
      <c r="I14518" s="85">
        <v>1</v>
      </c>
      <c r="J14518" s="88">
        <v>28.66965638770095</v>
      </c>
      <c r="K14518" s="146">
        <v>47.864295815188335</v>
      </c>
      <c r="L14518" s="147">
        <v>1.221227225136302E-7</v>
      </c>
      <c r="M14518" s="147">
        <v>3.1561685888945861</v>
      </c>
      <c r="N14518" s="87">
        <v>373.52037987494668</v>
      </c>
      <c r="O14518" s="88">
        <v>25.69951625848811</v>
      </c>
      <c r="P14518" s="89">
        <v>68.803518209882469</v>
      </c>
    </row>
    <row r="14519" spans="1:16">
      <c r="A14519" s="75" t="s">
        <v>26191</v>
      </c>
      <c r="B14519" s="85">
        <v>14515</v>
      </c>
      <c r="C14519" s="85">
        <v>16277</v>
      </c>
      <c r="D14519" s="85">
        <v>14515</v>
      </c>
      <c r="E14519" s="86" t="s">
        <v>18652</v>
      </c>
      <c r="F14519" s="85" t="s">
        <v>232</v>
      </c>
      <c r="G14519" s="86" t="s">
        <v>18652</v>
      </c>
      <c r="H14519" s="85" t="s">
        <v>1073</v>
      </c>
      <c r="I14519" s="85">
        <v>1</v>
      </c>
      <c r="J14519" s="88">
        <v>28.058327269465021</v>
      </c>
      <c r="K14519" s="146">
        <v>47.129566931606718</v>
      </c>
      <c r="L14519" s="147">
        <v>1.1931475420670631E-7</v>
      </c>
      <c r="M14519" s="147">
        <v>3.1106352944298821</v>
      </c>
      <c r="N14519" s="87">
        <v>366.51975164968661</v>
      </c>
      <c r="O14519" s="88">
        <v>25.321012061473361</v>
      </c>
      <c r="P14519" s="89">
        <v>69.084986409340246</v>
      </c>
    </row>
    <row r="14520" spans="1:16">
      <c r="A14520" s="75" t="s">
        <v>26192</v>
      </c>
      <c r="B14520" s="85">
        <v>14516</v>
      </c>
      <c r="C14520" s="85">
        <v>16278</v>
      </c>
      <c r="D14520" s="85">
        <v>14516</v>
      </c>
      <c r="E14520" s="86" t="s">
        <v>18652</v>
      </c>
      <c r="F14520" s="85" t="s">
        <v>38</v>
      </c>
      <c r="G14520" s="86" t="s">
        <v>18652</v>
      </c>
      <c r="H14520" s="85" t="s">
        <v>1073</v>
      </c>
      <c r="I14520" s="85">
        <v>1</v>
      </c>
      <c r="J14520" s="88">
        <v>28.680511169001221</v>
      </c>
      <c r="K14520" s="146">
        <v>47.877341687057339</v>
      </c>
      <c r="L14520" s="147">
        <v>1.2217258089753599E-7</v>
      </c>
      <c r="M14520" s="147">
        <v>3.1569770796707508</v>
      </c>
      <c r="N14520" s="87">
        <v>373.64468327565697</v>
      </c>
      <c r="O14520" s="88">
        <v>25.706236992307691</v>
      </c>
      <c r="P14520" s="89">
        <v>68.79861575159326</v>
      </c>
    </row>
    <row r="14521" spans="1:16">
      <c r="A14521" s="75" t="s">
        <v>18653</v>
      </c>
      <c r="B14521" s="85">
        <v>14517</v>
      </c>
      <c r="C14521" s="85">
        <v>12065</v>
      </c>
      <c r="D14521" s="85">
        <v>14517</v>
      </c>
      <c r="E14521" s="86" t="s">
        <v>18654</v>
      </c>
      <c r="F14521" s="85" t="s">
        <v>55</v>
      </c>
      <c r="G14521" s="86" t="s">
        <v>18655</v>
      </c>
      <c r="H14521" s="85" t="s">
        <v>1073</v>
      </c>
      <c r="I14521" s="85">
        <v>1</v>
      </c>
      <c r="J14521" s="88">
        <v>50.381446681324242</v>
      </c>
      <c r="K14521" s="146">
        <v>110.72928656220317</v>
      </c>
      <c r="L14521" s="147">
        <v>2.7114038285510738E-7</v>
      </c>
      <c r="M14521" s="147">
        <v>6.3154674821648271</v>
      </c>
      <c r="N14521" s="87">
        <v>690.42316621262842</v>
      </c>
      <c r="O14521" s="88">
        <v>45.668083214687059</v>
      </c>
      <c r="P14521" s="89">
        <v>66.145062114880915</v>
      </c>
    </row>
    <row r="14522" spans="1:16">
      <c r="A14522" s="75" t="s">
        <v>26197</v>
      </c>
      <c r="B14522" s="85">
        <v>14518</v>
      </c>
      <c r="C14522" s="85">
        <v>16282</v>
      </c>
      <c r="D14522" s="85">
        <v>14518</v>
      </c>
      <c r="E14522" s="86" t="s">
        <v>18655</v>
      </c>
      <c r="F14522" s="85" t="s">
        <v>232</v>
      </c>
      <c r="G14522" s="86" t="s">
        <v>18655</v>
      </c>
      <c r="H14522" s="85" t="s">
        <v>1073</v>
      </c>
      <c r="I14522" s="85">
        <v>1</v>
      </c>
      <c r="J14522" s="88">
        <v>48.714216502231707</v>
      </c>
      <c r="K14522" s="146">
        <v>108.72551783662209</v>
      </c>
      <c r="L14522" s="147">
        <v>2.6348243010332622E-7</v>
      </c>
      <c r="M14522" s="147">
        <v>6.1912880828518544</v>
      </c>
      <c r="N14522" s="87">
        <v>671.33089937698037</v>
      </c>
      <c r="O14522" s="88">
        <v>44.635818267129594</v>
      </c>
      <c r="P14522" s="89">
        <v>66.488550293980609</v>
      </c>
    </row>
    <row r="14523" spans="1:16">
      <c r="A14523" s="75" t="s">
        <v>26198</v>
      </c>
      <c r="B14523" s="85">
        <v>14519</v>
      </c>
      <c r="C14523" s="85">
        <v>16283</v>
      </c>
      <c r="D14523" s="85">
        <v>14519</v>
      </c>
      <c r="E14523" s="86" t="s">
        <v>18655</v>
      </c>
      <c r="F14523" s="85" t="s">
        <v>38</v>
      </c>
      <c r="G14523" s="86" t="s">
        <v>18655</v>
      </c>
      <c r="H14523" s="85" t="s">
        <v>1073</v>
      </c>
      <c r="I14523" s="85">
        <v>1</v>
      </c>
      <c r="J14523" s="88">
        <v>50.548072247273502</v>
      </c>
      <c r="K14523" s="146">
        <v>110.92954631164763</v>
      </c>
      <c r="L14523" s="147">
        <v>2.7190573051212631E-7</v>
      </c>
      <c r="M14523" s="147">
        <v>6.3278781636347494</v>
      </c>
      <c r="N14523" s="87">
        <v>692.33127692621622</v>
      </c>
      <c r="O14523" s="88">
        <v>45.771249372097898</v>
      </c>
      <c r="P14523" s="89">
        <v>66.111774662718119</v>
      </c>
    </row>
    <row r="14524" spans="1:16">
      <c r="A14524" s="75" t="s">
        <v>18656</v>
      </c>
      <c r="B14524" s="85">
        <v>14520</v>
      </c>
      <c r="C14524" s="85">
        <v>12066</v>
      </c>
      <c r="D14524" s="85">
        <v>14520</v>
      </c>
      <c r="E14524" s="86" t="s">
        <v>18657</v>
      </c>
      <c r="F14524" s="85" t="s">
        <v>55</v>
      </c>
      <c r="G14524" s="86" t="s">
        <v>18658</v>
      </c>
      <c r="H14524" s="85" t="s">
        <v>1</v>
      </c>
      <c r="I14524" s="85">
        <v>1</v>
      </c>
      <c r="J14524" s="88">
        <v>5.7011056231883607E-2</v>
      </c>
      <c r="K14524" s="146">
        <v>7.7870183915987767E-2</v>
      </c>
      <c r="L14524" s="147">
        <v>2.4613741453431862E-10</v>
      </c>
      <c r="M14524" s="147">
        <v>2.7435631352648242E-3</v>
      </c>
      <c r="N14524" s="87">
        <v>0.79119784864773346</v>
      </c>
      <c r="O14524" s="88">
        <v>5.0534253850474609E-2</v>
      </c>
      <c r="P14524" s="89">
        <v>63.870565291405477</v>
      </c>
    </row>
    <row r="14525" spans="1:16">
      <c r="A14525" s="75" t="s">
        <v>26202</v>
      </c>
      <c r="B14525" s="85">
        <v>14521</v>
      </c>
      <c r="C14525" s="85">
        <v>16286</v>
      </c>
      <c r="D14525" s="85">
        <v>14521</v>
      </c>
      <c r="E14525" s="86" t="s">
        <v>18658</v>
      </c>
      <c r="F14525" s="85" t="s">
        <v>509</v>
      </c>
      <c r="G14525" s="86" t="s">
        <v>18658</v>
      </c>
      <c r="H14525" s="85" t="s">
        <v>1</v>
      </c>
      <c r="I14525" s="85">
        <v>1</v>
      </c>
      <c r="J14525" s="88">
        <v>2.4956226615801872E-3</v>
      </c>
      <c r="K14525" s="146">
        <v>6.1065561849494672E-3</v>
      </c>
      <c r="L14525" s="147">
        <v>1.7392100482828239E-11</v>
      </c>
      <c r="M14525" s="147">
        <v>1.345457194089938E-4</v>
      </c>
      <c r="N14525" s="87">
        <v>2.8626078857082449E-2</v>
      </c>
      <c r="O14525" s="88">
        <v>2.1461994481526028E-3</v>
      </c>
      <c r="P14525" s="89">
        <v>74.973574231652279</v>
      </c>
    </row>
    <row r="14526" spans="1:16">
      <c r="A14526" s="75" t="s">
        <v>26203</v>
      </c>
      <c r="B14526" s="85">
        <v>14522</v>
      </c>
      <c r="C14526" s="85">
        <v>16287</v>
      </c>
      <c r="D14526" s="85">
        <v>14522</v>
      </c>
      <c r="E14526" s="86" t="s">
        <v>18658</v>
      </c>
      <c r="F14526" s="85" t="s">
        <v>32</v>
      </c>
      <c r="G14526" s="86" t="s">
        <v>18658</v>
      </c>
      <c r="H14526" s="85" t="s">
        <v>1</v>
      </c>
      <c r="I14526" s="85">
        <v>1</v>
      </c>
      <c r="J14526" s="88">
        <v>2.9904050734862911E-3</v>
      </c>
      <c r="K14526" s="146">
        <v>6.81169410235106E-3</v>
      </c>
      <c r="L14526" s="147">
        <v>1.647200609586803E-11</v>
      </c>
      <c r="M14526" s="147">
        <v>2.4161715157066351E-4</v>
      </c>
      <c r="N14526" s="87">
        <v>0.26876775744851339</v>
      </c>
      <c r="O14526" s="88">
        <v>2.276230226311674E-3</v>
      </c>
      <c r="P14526" s="89">
        <v>8.4691342738450341</v>
      </c>
    </row>
    <row r="14527" spans="1:16">
      <c r="A14527" s="75" t="s">
        <v>26204</v>
      </c>
      <c r="B14527" s="85">
        <v>14523</v>
      </c>
      <c r="C14527" s="85">
        <v>16288</v>
      </c>
      <c r="D14527" s="85">
        <v>14523</v>
      </c>
      <c r="E14527" s="86" t="s">
        <v>18658</v>
      </c>
      <c r="F14527" s="85" t="s">
        <v>38</v>
      </c>
      <c r="G14527" s="86" t="s">
        <v>18658</v>
      </c>
      <c r="H14527" s="85" t="s">
        <v>1</v>
      </c>
      <c r="I14527" s="85">
        <v>1</v>
      </c>
      <c r="J14527" s="88">
        <v>5.771702472718248E-2</v>
      </c>
      <c r="K14527" s="146">
        <v>7.8799055690883579E-2</v>
      </c>
      <c r="L14527" s="147">
        <v>2.4912518672825901E-10</v>
      </c>
      <c r="M14527" s="147">
        <v>2.7766385614180549E-3</v>
      </c>
      <c r="N14527" s="87">
        <v>0.79908450068867587</v>
      </c>
      <c r="O14527" s="88">
        <v>5.1163509390119648E-2</v>
      </c>
      <c r="P14527" s="89">
        <v>64.027658334037696</v>
      </c>
    </row>
    <row r="14528" spans="1:16">
      <c r="A14528" s="75" t="s">
        <v>18659</v>
      </c>
      <c r="B14528" s="85">
        <v>14524</v>
      </c>
      <c r="C14528" s="85">
        <v>12067</v>
      </c>
      <c r="D14528" s="85">
        <v>14524</v>
      </c>
      <c r="E14528" s="86" t="s">
        <v>18660</v>
      </c>
      <c r="F14528" s="85" t="s">
        <v>55</v>
      </c>
      <c r="G14528" s="86" t="s">
        <v>18661</v>
      </c>
      <c r="H14528" s="85" t="s">
        <v>1</v>
      </c>
      <c r="I14528" s="85">
        <v>1</v>
      </c>
      <c r="J14528" s="88">
        <v>0.24330879918692019</v>
      </c>
      <c r="K14528" s="146">
        <v>0.28095799627010654</v>
      </c>
      <c r="L14528" s="147">
        <v>1.0638444206912479E-9</v>
      </c>
      <c r="M14528" s="147">
        <v>1.933916713698406E-2</v>
      </c>
      <c r="N14528" s="87">
        <v>2.099822054388409</v>
      </c>
      <c r="O14528" s="88">
        <v>0.22864762826475321</v>
      </c>
      <c r="P14528" s="89">
        <v>108.88904980634122</v>
      </c>
    </row>
    <row r="14529" spans="1:16">
      <c r="A14529" s="75" t="s">
        <v>26205</v>
      </c>
      <c r="B14529" s="85">
        <v>14525</v>
      </c>
      <c r="C14529" s="85">
        <v>16289</v>
      </c>
      <c r="D14529" s="85">
        <v>14525</v>
      </c>
      <c r="E14529" s="86" t="s">
        <v>26206</v>
      </c>
      <c r="F14529" s="85" t="s">
        <v>238</v>
      </c>
      <c r="G14529" s="86" t="s">
        <v>18661</v>
      </c>
      <c r="H14529" s="85" t="s">
        <v>1</v>
      </c>
      <c r="I14529" s="85">
        <v>1</v>
      </c>
      <c r="J14529" s="88">
        <v>0.29976655491732568</v>
      </c>
      <c r="K14529" s="146">
        <v>0.32431985703964739</v>
      </c>
      <c r="L14529" s="147">
        <v>1.204921227151565E-9</v>
      </c>
      <c r="M14529" s="147">
        <v>3.1381247122204928E-2</v>
      </c>
      <c r="N14529" s="87">
        <v>4.4976565805822739</v>
      </c>
      <c r="O14529" s="88">
        <v>0.27315987010702419</v>
      </c>
      <c r="P14529" s="89">
        <v>60.733821093930757</v>
      </c>
    </row>
    <row r="14530" spans="1:16">
      <c r="A14530" s="75" t="s">
        <v>26207</v>
      </c>
      <c r="B14530" s="85">
        <v>14526</v>
      </c>
      <c r="C14530" s="85">
        <v>16290</v>
      </c>
      <c r="D14530" s="85">
        <v>14526</v>
      </c>
      <c r="E14530" s="86" t="s">
        <v>26208</v>
      </c>
      <c r="F14530" s="85" t="s">
        <v>238</v>
      </c>
      <c r="G14530" s="86" t="s">
        <v>18661</v>
      </c>
      <c r="H14530" s="85" t="s">
        <v>1</v>
      </c>
      <c r="I14530" s="85">
        <v>1</v>
      </c>
      <c r="J14530" s="88">
        <v>0.20509942613409271</v>
      </c>
      <c r="K14530" s="146">
        <v>0.2331119212559607</v>
      </c>
      <c r="L14530" s="147">
        <v>8.6293612650960754E-10</v>
      </c>
      <c r="M14530" s="147">
        <v>1.420144459976226E-2</v>
      </c>
      <c r="N14530" s="87">
        <v>1.526350746549848</v>
      </c>
      <c r="O14530" s="88">
        <v>0.1940201922572036</v>
      </c>
      <c r="P14530" s="89">
        <v>127.11376641035189</v>
      </c>
    </row>
    <row r="14531" spans="1:16">
      <c r="A14531" s="75" t="s">
        <v>26209</v>
      </c>
      <c r="B14531" s="85">
        <v>14527</v>
      </c>
      <c r="C14531" s="85">
        <v>16291</v>
      </c>
      <c r="D14531" s="85">
        <v>14527</v>
      </c>
      <c r="E14531" s="86" t="s">
        <v>26210</v>
      </c>
      <c r="F14531" s="85" t="s">
        <v>55</v>
      </c>
      <c r="G14531" s="86" t="s">
        <v>18661</v>
      </c>
      <c r="H14531" s="85" t="s">
        <v>1</v>
      </c>
      <c r="I14531" s="85">
        <v>1</v>
      </c>
      <c r="J14531" s="88">
        <v>0</v>
      </c>
      <c r="K14531" s="146">
        <v>0</v>
      </c>
      <c r="L14531" s="147">
        <v>0</v>
      </c>
      <c r="M14531" s="147">
        <v>0</v>
      </c>
      <c r="N14531" s="87">
        <v>0</v>
      </c>
      <c r="O14531" s="88">
        <v>0</v>
      </c>
      <c r="P14531" s="89" t="e">
        <v>#DIV/0!</v>
      </c>
    </row>
    <row r="14532" spans="1:16">
      <c r="A14532" s="75" t="s">
        <v>18662</v>
      </c>
      <c r="B14532" s="85">
        <v>14528</v>
      </c>
      <c r="C14532" s="85">
        <v>12068</v>
      </c>
      <c r="D14532" s="85">
        <v>14528</v>
      </c>
      <c r="E14532" s="86" t="s">
        <v>18663</v>
      </c>
      <c r="F14532" s="85" t="s">
        <v>238</v>
      </c>
      <c r="G14532" s="86" t="s">
        <v>18664</v>
      </c>
      <c r="H14532" s="85" t="s">
        <v>1</v>
      </c>
      <c r="I14532" s="85">
        <v>1</v>
      </c>
      <c r="J14532" s="88">
        <v>0.5499287653142787</v>
      </c>
      <c r="K14532" s="146">
        <v>0.74947304848399099</v>
      </c>
      <c r="L14532" s="147">
        <v>2.4262795421432581E-9</v>
      </c>
      <c r="M14532" s="147">
        <v>2.9582735214331909E-2</v>
      </c>
      <c r="N14532" s="87">
        <v>5.8997955650157614</v>
      </c>
      <c r="O14532" s="88">
        <v>0.52193067258352743</v>
      </c>
      <c r="P14532" s="89">
        <v>88.465891204508722</v>
      </c>
    </row>
    <row r="14533" spans="1:16">
      <c r="A14533" s="75" t="s">
        <v>26211</v>
      </c>
      <c r="B14533" s="85">
        <v>14529</v>
      </c>
      <c r="C14533" s="85">
        <v>16292</v>
      </c>
      <c r="D14533" s="85">
        <v>14529</v>
      </c>
      <c r="E14533" s="86" t="s">
        <v>26212</v>
      </c>
      <c r="F14533" s="85" t="s">
        <v>238</v>
      </c>
      <c r="G14533" s="86" t="s">
        <v>18664</v>
      </c>
      <c r="H14533" s="85" t="s">
        <v>1</v>
      </c>
      <c r="I14533" s="85">
        <v>1</v>
      </c>
      <c r="J14533" s="88">
        <v>0.76057278429896436</v>
      </c>
      <c r="K14533" s="146">
        <v>0.98553828423644141</v>
      </c>
      <c r="L14533" s="147">
        <v>3.2261031304551908E-9</v>
      </c>
      <c r="M14533" s="147">
        <v>4.0868866961839542E-2</v>
      </c>
      <c r="N14533" s="87">
        <v>9.0673784952900469</v>
      </c>
      <c r="O14533" s="88">
        <v>0.7171986171486574</v>
      </c>
      <c r="P14533" s="89">
        <v>79.096578743370941</v>
      </c>
    </row>
    <row r="14534" spans="1:16">
      <c r="A14534" s="75" t="s">
        <v>26213</v>
      </c>
      <c r="B14534" s="85">
        <v>14530</v>
      </c>
      <c r="C14534" s="85">
        <v>16293</v>
      </c>
      <c r="D14534" s="85">
        <v>14530</v>
      </c>
      <c r="E14534" s="86" t="s">
        <v>26214</v>
      </c>
      <c r="F14534" s="85" t="s">
        <v>238</v>
      </c>
      <c r="G14534" s="86" t="s">
        <v>18664</v>
      </c>
      <c r="H14534" s="85" t="s">
        <v>1</v>
      </c>
      <c r="I14534" s="85">
        <v>1</v>
      </c>
      <c r="J14534" s="88">
        <v>0.51846384265076473</v>
      </c>
      <c r="K14534" s="146">
        <v>0.70956292386377051</v>
      </c>
      <c r="L14534" s="147">
        <v>2.285073214273619E-9</v>
      </c>
      <c r="M14534" s="147">
        <v>2.5553029065260038E-2</v>
      </c>
      <c r="N14534" s="87">
        <v>5.4351104352451918</v>
      </c>
      <c r="O14534" s="88">
        <v>0.49344344692711523</v>
      </c>
      <c r="P14534" s="89">
        <v>90.788117887590772</v>
      </c>
    </row>
    <row r="14535" spans="1:16">
      <c r="A14535" s="75" t="s">
        <v>18665</v>
      </c>
      <c r="B14535" s="85">
        <v>14531</v>
      </c>
      <c r="C14535" s="85">
        <v>12069</v>
      </c>
      <c r="D14535" s="85">
        <v>14531</v>
      </c>
      <c r="E14535" s="86" t="s">
        <v>18666</v>
      </c>
      <c r="F14535" s="85" t="s">
        <v>55</v>
      </c>
      <c r="G14535" s="86" t="s">
        <v>18667</v>
      </c>
      <c r="H14535" s="85" t="s">
        <v>260</v>
      </c>
      <c r="I14535" s="85">
        <v>1</v>
      </c>
      <c r="J14535" s="88">
        <v>184605221.80947259</v>
      </c>
      <c r="K14535" s="146">
        <v>672867273.40444028</v>
      </c>
      <c r="L14535" s="147">
        <v>1.8023325321692889</v>
      </c>
      <c r="M14535" s="147">
        <v>16329499.32940641</v>
      </c>
      <c r="N14535" s="87">
        <v>2154698753.3925028</v>
      </c>
      <c r="O14535" s="88">
        <v>163430467.15169889</v>
      </c>
      <c r="P14535" s="89">
        <v>75.84840660179664</v>
      </c>
    </row>
    <row r="14536" spans="1:16">
      <c r="A14536" s="75" t="s">
        <v>26215</v>
      </c>
      <c r="B14536" s="85">
        <v>14532</v>
      </c>
      <c r="C14536" s="85">
        <v>16294</v>
      </c>
      <c r="D14536" s="85">
        <v>14532</v>
      </c>
      <c r="E14536" s="86" t="s">
        <v>26216</v>
      </c>
      <c r="F14536" s="85" t="s">
        <v>38</v>
      </c>
      <c r="G14536" s="86" t="s">
        <v>18667</v>
      </c>
      <c r="H14536" s="85" t="s">
        <v>260</v>
      </c>
      <c r="I14536" s="85">
        <v>1</v>
      </c>
      <c r="J14536" s="88">
        <v>185947433.17132539</v>
      </c>
      <c r="K14536" s="146">
        <v>675483902.42010283</v>
      </c>
      <c r="L14536" s="147">
        <v>1.815648700163113</v>
      </c>
      <c r="M14536" s="147">
        <v>16430392.71135818</v>
      </c>
      <c r="N14536" s="87">
        <v>2166735766.5904951</v>
      </c>
      <c r="O14536" s="88">
        <v>164427127.08593461</v>
      </c>
      <c r="P14536" s="89">
        <v>75.887023060809938</v>
      </c>
    </row>
    <row r="14537" spans="1:16">
      <c r="A14537" s="75" t="s">
        <v>26217</v>
      </c>
      <c r="B14537" s="85">
        <v>14533</v>
      </c>
      <c r="C14537" s="85">
        <v>16295</v>
      </c>
      <c r="D14537" s="85">
        <v>14533</v>
      </c>
      <c r="E14537" s="86" t="s">
        <v>26216</v>
      </c>
      <c r="F14537" s="85" t="s">
        <v>11</v>
      </c>
      <c r="G14537" s="86" t="s">
        <v>18667</v>
      </c>
      <c r="H14537" s="85" t="s">
        <v>260</v>
      </c>
      <c r="I14537" s="85">
        <v>1</v>
      </c>
      <c r="J14537" s="88">
        <v>181887413.7466017</v>
      </c>
      <c r="K14537" s="146">
        <v>667568930.95374393</v>
      </c>
      <c r="L14537" s="147">
        <v>1.7753689780162289</v>
      </c>
      <c r="M14537" s="147">
        <v>16125203.005628981</v>
      </c>
      <c r="N14537" s="87">
        <v>2130325325.7400739</v>
      </c>
      <c r="O14537" s="88">
        <v>161412356.9775548</v>
      </c>
      <c r="P14537" s="89">
        <v>75.76887671908996</v>
      </c>
    </row>
    <row r="14538" spans="1:16">
      <c r="A14538" s="75" t="s">
        <v>18668</v>
      </c>
      <c r="B14538" s="85">
        <v>14534</v>
      </c>
      <c r="C14538" s="85">
        <v>12070</v>
      </c>
      <c r="D14538" s="85">
        <v>14534</v>
      </c>
      <c r="E14538" s="86" t="s">
        <v>18669</v>
      </c>
      <c r="F14538" s="85" t="s">
        <v>55</v>
      </c>
      <c r="G14538" s="86" t="s">
        <v>18670</v>
      </c>
      <c r="H14538" s="85" t="s">
        <v>1042</v>
      </c>
      <c r="I14538" s="85">
        <v>1</v>
      </c>
      <c r="J14538" s="88">
        <v>0.88132375802614105</v>
      </c>
      <c r="K14538" s="146">
        <v>2.5688635852635118</v>
      </c>
      <c r="L14538" s="147">
        <v>4.4672599104838241E-9</v>
      </c>
      <c r="M14538" s="147">
        <v>0.13070887268446699</v>
      </c>
      <c r="N14538" s="87">
        <v>15.4400716940508</v>
      </c>
      <c r="O14538" s="88">
        <v>0.75320390245728774</v>
      </c>
      <c r="P14538" s="89">
        <v>48.782409653415279</v>
      </c>
    </row>
    <row r="14539" spans="1:16">
      <c r="A14539" s="75" t="s">
        <v>26218</v>
      </c>
      <c r="B14539" s="85">
        <v>14535</v>
      </c>
      <c r="C14539" s="85">
        <v>16296</v>
      </c>
      <c r="D14539" s="85">
        <v>14535</v>
      </c>
      <c r="E14539" s="86" t="s">
        <v>26219</v>
      </c>
      <c r="F14539" s="85" t="s">
        <v>1084</v>
      </c>
      <c r="G14539" s="86" t="s">
        <v>18670</v>
      </c>
      <c r="H14539" s="85" t="s">
        <v>1042</v>
      </c>
      <c r="I14539" s="85">
        <v>1</v>
      </c>
      <c r="J14539" s="88">
        <v>0.89901170182403056</v>
      </c>
      <c r="K14539" s="146">
        <v>1.9141977090261191</v>
      </c>
      <c r="L14539" s="147">
        <v>4.3803544312955917E-9</v>
      </c>
      <c r="M14539" s="147">
        <v>0.12997867545355929</v>
      </c>
      <c r="N14539" s="87">
        <v>15.42770527325917</v>
      </c>
      <c r="O14539" s="88">
        <v>0.78433777653685433</v>
      </c>
      <c r="P14539" s="89">
        <v>50.839561856055575</v>
      </c>
    </row>
    <row r="14540" spans="1:16">
      <c r="A14540" s="75" t="s">
        <v>26220</v>
      </c>
      <c r="B14540" s="85">
        <v>14536</v>
      </c>
      <c r="C14540" s="85">
        <v>16297</v>
      </c>
      <c r="D14540" s="85">
        <v>14536</v>
      </c>
      <c r="E14540" s="86" t="s">
        <v>26219</v>
      </c>
      <c r="F14540" s="85" t="s">
        <v>38</v>
      </c>
      <c r="G14540" s="86" t="s">
        <v>18670</v>
      </c>
      <c r="H14540" s="85" t="s">
        <v>1042</v>
      </c>
      <c r="I14540" s="85">
        <v>1</v>
      </c>
      <c r="J14540" s="88">
        <v>0.88045650032133482</v>
      </c>
      <c r="K14540" s="146">
        <v>2.600962512743616</v>
      </c>
      <c r="L14540" s="147">
        <v>4.4715209736846622E-9</v>
      </c>
      <c r="M14540" s="147">
        <v>0.13074467499036349</v>
      </c>
      <c r="N14540" s="87">
        <v>15.44067803212123</v>
      </c>
      <c r="O14540" s="88">
        <v>0.75167737724415395</v>
      </c>
      <c r="P14540" s="89">
        <v>48.681630151243368</v>
      </c>
    </row>
    <row r="14541" spans="1:16">
      <c r="A14541" s="75" t="s">
        <v>18671</v>
      </c>
      <c r="B14541" s="85">
        <v>14537</v>
      </c>
      <c r="C14541" s="85">
        <v>12071</v>
      </c>
      <c r="D14541" s="85">
        <v>14537</v>
      </c>
      <c r="E14541" s="86" t="s">
        <v>18672</v>
      </c>
      <c r="F14541" s="85" t="s">
        <v>55</v>
      </c>
      <c r="G14541" s="86" t="s">
        <v>18673</v>
      </c>
      <c r="H14541" s="85" t="s">
        <v>1</v>
      </c>
      <c r="I14541" s="85">
        <v>1</v>
      </c>
      <c r="J14541" s="88">
        <v>1.3677288142429891</v>
      </c>
      <c r="K14541" s="146">
        <v>1.9996498496697137</v>
      </c>
      <c r="L14541" s="147">
        <v>6.5591674757159366E-9</v>
      </c>
      <c r="M14541" s="147">
        <v>0.2373407157735471</v>
      </c>
      <c r="N14541" s="87">
        <v>32.893258852967719</v>
      </c>
      <c r="O14541" s="88">
        <v>1.157298493209346</v>
      </c>
      <c r="P14541" s="89">
        <v>35.183455016799932</v>
      </c>
    </row>
    <row r="14542" spans="1:16">
      <c r="A14542" s="75" t="s">
        <v>26221</v>
      </c>
      <c r="B14542" s="85">
        <v>14538</v>
      </c>
      <c r="C14542" s="85">
        <v>16298</v>
      </c>
      <c r="D14542" s="85">
        <v>14538</v>
      </c>
      <c r="E14542" s="86" t="s">
        <v>26222</v>
      </c>
      <c r="F14542" s="85" t="s">
        <v>55</v>
      </c>
      <c r="G14542" s="86" t="s">
        <v>18673</v>
      </c>
      <c r="H14542" s="85" t="s">
        <v>1</v>
      </c>
      <c r="I14542" s="85">
        <v>1</v>
      </c>
      <c r="J14542" s="88">
        <v>1.3133087134236261</v>
      </c>
      <c r="K14542" s="146">
        <v>1.9233827065277</v>
      </c>
      <c r="L14542" s="147">
        <v>6.2519391213458117E-9</v>
      </c>
      <c r="M14542" s="147">
        <v>0.23036304635740729</v>
      </c>
      <c r="N14542" s="87">
        <v>32.109189865422657</v>
      </c>
      <c r="O14542" s="88">
        <v>1.1078873704320631</v>
      </c>
      <c r="P14542" s="89">
        <v>34.503747216154807</v>
      </c>
    </row>
    <row r="14543" spans="1:16">
      <c r="A14543" s="75" t="s">
        <v>18674</v>
      </c>
      <c r="B14543" s="85">
        <v>14539</v>
      </c>
      <c r="C14543" s="85">
        <v>12072</v>
      </c>
      <c r="D14543" s="85">
        <v>14539</v>
      </c>
      <c r="E14543" s="86" t="s">
        <v>18675</v>
      </c>
      <c r="F14543" s="85" t="s">
        <v>55</v>
      </c>
      <c r="G14543" s="86" t="s">
        <v>18676</v>
      </c>
      <c r="H14543" s="85" t="s">
        <v>1</v>
      </c>
      <c r="I14543" s="85">
        <v>1</v>
      </c>
      <c r="J14543" s="88">
        <v>69669.935679893242</v>
      </c>
      <c r="K14543" s="146">
        <v>571917.50828272966</v>
      </c>
      <c r="L14543" s="147">
        <v>1.1984345634967011E-3</v>
      </c>
      <c r="M14543" s="147">
        <v>6488.7337130145715</v>
      </c>
      <c r="N14543" s="87">
        <v>1106057.1971721121</v>
      </c>
      <c r="O14543" s="88">
        <v>63448.734503760279</v>
      </c>
      <c r="P14543" s="89">
        <v>57.364786076146395</v>
      </c>
    </row>
    <row r="14544" spans="1:16">
      <c r="A14544" s="75" t="s">
        <v>26227</v>
      </c>
      <c r="B14544" s="85">
        <v>14540</v>
      </c>
      <c r="C14544" s="85">
        <v>16302</v>
      </c>
      <c r="D14544" s="85">
        <v>14540</v>
      </c>
      <c r="E14544" s="86" t="s">
        <v>26224</v>
      </c>
      <c r="F14544" s="85" t="s">
        <v>891</v>
      </c>
      <c r="G14544" s="86" t="s">
        <v>18676</v>
      </c>
      <c r="H14544" s="85" t="s">
        <v>1</v>
      </c>
      <c r="I14544" s="85">
        <v>1</v>
      </c>
      <c r="J14544" s="88">
        <v>14582.973145543931</v>
      </c>
      <c r="K14544" s="146">
        <v>1217145.7054359834</v>
      </c>
      <c r="L14544" s="147">
        <v>2.6965912230511009E-3</v>
      </c>
      <c r="M14544" s="147">
        <v>3295.0875449215951</v>
      </c>
      <c r="N14544" s="87">
        <v>234356.71929214441</v>
      </c>
      <c r="O14544" s="88">
        <v>12727.73882790081</v>
      </c>
      <c r="P14544" s="89">
        <v>54.309254995307661</v>
      </c>
    </row>
    <row r="14545" spans="1:16">
      <c r="A14545" s="75" t="s">
        <v>26234</v>
      </c>
      <c r="B14545" s="85">
        <v>14541</v>
      </c>
      <c r="C14545" s="85">
        <v>16308</v>
      </c>
      <c r="D14545" s="85">
        <v>14541</v>
      </c>
      <c r="E14545" s="86" t="s">
        <v>26230</v>
      </c>
      <c r="F14545" s="85" t="s">
        <v>243</v>
      </c>
      <c r="G14545" s="86" t="s">
        <v>18676</v>
      </c>
      <c r="H14545" s="85" t="s">
        <v>1</v>
      </c>
      <c r="I14545" s="85">
        <v>1</v>
      </c>
      <c r="J14545" s="88">
        <v>86213.295821982931</v>
      </c>
      <c r="K14545" s="146">
        <v>457023.02335379017</v>
      </c>
      <c r="L14545" s="147">
        <v>9.2415786687858649E-4</v>
      </c>
      <c r="M14545" s="147">
        <v>7588.8005402548288</v>
      </c>
      <c r="N14545" s="87">
        <v>1368175.7126231189</v>
      </c>
      <c r="O14545" s="88">
        <v>78641.931984232855</v>
      </c>
      <c r="P14545" s="89">
        <v>57.47940944913978</v>
      </c>
    </row>
    <row r="14546" spans="1:16">
      <c r="A14546" s="75" t="s">
        <v>28964</v>
      </c>
      <c r="B14546" s="85">
        <v>14542</v>
      </c>
      <c r="C14546" s="85">
        <v>18361</v>
      </c>
      <c r="D14546" s="85">
        <v>14542</v>
      </c>
      <c r="E14546" s="86" t="s">
        <v>28963</v>
      </c>
      <c r="F14546" s="85" t="s">
        <v>38</v>
      </c>
      <c r="G14546" s="86" t="s">
        <v>18676</v>
      </c>
      <c r="H14546" s="85" t="s">
        <v>1</v>
      </c>
      <c r="I14546" s="85">
        <v>1</v>
      </c>
      <c r="J14546" s="88">
        <v>1161.217256173541</v>
      </c>
      <c r="K14546" s="146">
        <v>1567.8489458042823</v>
      </c>
      <c r="L14546" s="147">
        <v>5.0238952209673789E-6</v>
      </c>
      <c r="M14546" s="147">
        <v>54.92447660857048</v>
      </c>
      <c r="N14546" s="87">
        <v>13944.181001121369</v>
      </c>
      <c r="O14546" s="88">
        <v>1039.6456133600559</v>
      </c>
      <c r="P14546" s="89">
        <v>74.557667694965318</v>
      </c>
    </row>
    <row r="14547" spans="1:16">
      <c r="A14547" s="75" t="s">
        <v>28967</v>
      </c>
      <c r="B14547" s="85">
        <v>14543</v>
      </c>
      <c r="C14547" s="85">
        <v>18364</v>
      </c>
      <c r="D14547" s="85">
        <v>14543</v>
      </c>
      <c r="E14547" s="86" t="s">
        <v>28963</v>
      </c>
      <c r="F14547" s="85" t="s">
        <v>11</v>
      </c>
      <c r="G14547" s="86" t="s">
        <v>18676</v>
      </c>
      <c r="H14547" s="85" t="s">
        <v>1</v>
      </c>
      <c r="I14547" s="85">
        <v>1</v>
      </c>
      <c r="J14547" s="88">
        <v>640.4041816867018</v>
      </c>
      <c r="K14547" s="146">
        <v>804.2652569250414</v>
      </c>
      <c r="L14547" s="147">
        <v>2.972583143843813E-6</v>
      </c>
      <c r="M14547" s="147">
        <v>38.002193407780283</v>
      </c>
      <c r="N14547" s="87">
        <v>12316.50239876774</v>
      </c>
      <c r="O14547" s="88">
        <v>590.53298524835645</v>
      </c>
      <c r="P14547" s="89">
        <v>47.946484004049637</v>
      </c>
    </row>
    <row r="14548" spans="1:16">
      <c r="A14548" s="75" t="s">
        <v>18677</v>
      </c>
      <c r="B14548" s="85">
        <v>14544</v>
      </c>
      <c r="C14548" s="85">
        <v>12073</v>
      </c>
      <c r="D14548" s="85">
        <v>14544</v>
      </c>
      <c r="E14548" s="86" t="s">
        <v>18678</v>
      </c>
      <c r="F14548" s="85" t="s">
        <v>243</v>
      </c>
      <c r="G14548" s="86" t="s">
        <v>18679</v>
      </c>
      <c r="H14548" s="85" t="s">
        <v>1</v>
      </c>
      <c r="I14548" s="85">
        <v>1</v>
      </c>
      <c r="J14548" s="88">
        <v>7.3817199314015491</v>
      </c>
      <c r="K14548" s="146">
        <v>55.538970646365463</v>
      </c>
      <c r="L14548" s="147">
        <v>9.8787725120982066E-8</v>
      </c>
      <c r="M14548" s="147">
        <v>0.6650097973627459</v>
      </c>
      <c r="N14548" s="87">
        <v>101.4557335202707</v>
      </c>
      <c r="O14548" s="88">
        <v>6.6074187969327074</v>
      </c>
      <c r="P14548" s="89">
        <v>65.126125135279381</v>
      </c>
    </row>
    <row r="14549" spans="1:16">
      <c r="A14549" s="75" t="s">
        <v>26236</v>
      </c>
      <c r="B14549" s="85">
        <v>14545</v>
      </c>
      <c r="C14549" s="85">
        <v>16310</v>
      </c>
      <c r="D14549" s="85">
        <v>14545</v>
      </c>
      <c r="E14549" s="86" t="s">
        <v>26237</v>
      </c>
      <c r="F14549" s="85" t="s">
        <v>243</v>
      </c>
      <c r="G14549" s="86" t="s">
        <v>18679</v>
      </c>
      <c r="H14549" s="85" t="s">
        <v>1</v>
      </c>
      <c r="I14549" s="85">
        <v>1</v>
      </c>
      <c r="J14549" s="88">
        <v>7.3620546237968991</v>
      </c>
      <c r="K14549" s="146">
        <v>55.513806305032162</v>
      </c>
      <c r="L14549" s="147">
        <v>9.8674754285522891E-8</v>
      </c>
      <c r="M14549" s="147">
        <v>0.66268362772063782</v>
      </c>
      <c r="N14549" s="87">
        <v>101.16159792084009</v>
      </c>
      <c r="O14549" s="88">
        <v>6.5895276981994568</v>
      </c>
      <c r="P14549" s="89">
        <v>65.138628033098328</v>
      </c>
    </row>
    <row r="14550" spans="1:16">
      <c r="A14550" s="75" t="s">
        <v>18680</v>
      </c>
      <c r="B14550" s="85">
        <v>14546</v>
      </c>
      <c r="C14550" s="85">
        <v>12074</v>
      </c>
      <c r="D14550" s="85">
        <v>14546</v>
      </c>
      <c r="E14550" s="86" t="s">
        <v>18681</v>
      </c>
      <c r="F14550" s="85" t="s">
        <v>55</v>
      </c>
      <c r="G14550" s="86" t="s">
        <v>18682</v>
      </c>
      <c r="H14550" s="85" t="s">
        <v>260</v>
      </c>
      <c r="I14550" s="85">
        <v>1</v>
      </c>
      <c r="J14550" s="88">
        <v>0.38844404392259341</v>
      </c>
      <c r="K14550" s="146">
        <v>2.0227479227539584</v>
      </c>
      <c r="L14550" s="147">
        <v>4.4236497906722743E-9</v>
      </c>
      <c r="M14550" s="147">
        <v>4.6717682329016928E-2</v>
      </c>
      <c r="N14550" s="87">
        <v>6.4591302017711847</v>
      </c>
      <c r="O14550" s="88">
        <v>0.3400826813522288</v>
      </c>
      <c r="P14550" s="89">
        <v>52.651467106046773</v>
      </c>
    </row>
    <row r="14551" spans="1:16">
      <c r="A14551" s="75" t="s">
        <v>26240</v>
      </c>
      <c r="B14551" s="85">
        <v>14547</v>
      </c>
      <c r="C14551" s="85">
        <v>16312</v>
      </c>
      <c r="D14551" s="85">
        <v>14547</v>
      </c>
      <c r="E14551" s="86" t="s">
        <v>26241</v>
      </c>
      <c r="F14551" s="85" t="s">
        <v>55</v>
      </c>
      <c r="G14551" s="86" t="s">
        <v>18682</v>
      </c>
      <c r="H14551" s="85" t="s">
        <v>260</v>
      </c>
      <c r="I14551" s="85">
        <v>1</v>
      </c>
      <c r="J14551" s="88">
        <v>0.38820927663935612</v>
      </c>
      <c r="K14551" s="146">
        <v>2.022462954142533</v>
      </c>
      <c r="L14551" s="147">
        <v>4.4224565395295724E-9</v>
      </c>
      <c r="M14551" s="147">
        <v>4.6686771149470577E-2</v>
      </c>
      <c r="N14551" s="87">
        <v>6.4556604521132233</v>
      </c>
      <c r="O14551" s="88">
        <v>0.33986976611403619</v>
      </c>
      <c r="P14551" s="89">
        <v>52.646784730256648</v>
      </c>
    </row>
    <row r="14552" spans="1:16">
      <c r="A14552" s="75" t="s">
        <v>18683</v>
      </c>
      <c r="B14552" s="85">
        <v>14548</v>
      </c>
      <c r="C14552" s="85">
        <v>12075</v>
      </c>
      <c r="D14552" s="85">
        <v>14548</v>
      </c>
      <c r="E14552" s="86" t="s">
        <v>18684</v>
      </c>
      <c r="F14552" s="85" t="s">
        <v>55</v>
      </c>
      <c r="G14552" s="86" t="s">
        <v>18685</v>
      </c>
      <c r="H14552" s="85" t="s">
        <v>260</v>
      </c>
      <c r="I14552" s="85">
        <v>1</v>
      </c>
      <c r="J14552" s="88">
        <v>6.0612089106475947E-2</v>
      </c>
      <c r="K14552" s="146">
        <v>0.32416163280148358</v>
      </c>
      <c r="L14552" s="147">
        <v>7.0188086832560416E-10</v>
      </c>
      <c r="M14552" s="147">
        <v>7.3896926446793592E-3</v>
      </c>
      <c r="N14552" s="87">
        <v>1.00063597077121</v>
      </c>
      <c r="O14552" s="88">
        <v>5.2380670786611287E-2</v>
      </c>
      <c r="P14552" s="89">
        <v>52.347379383374019</v>
      </c>
    </row>
    <row r="14553" spans="1:16">
      <c r="A14553" s="75" t="s">
        <v>26242</v>
      </c>
      <c r="B14553" s="85">
        <v>14549</v>
      </c>
      <c r="C14553" s="85">
        <v>16313</v>
      </c>
      <c r="D14553" s="85">
        <v>14549</v>
      </c>
      <c r="E14553" s="86" t="s">
        <v>26243</v>
      </c>
      <c r="F14553" s="85" t="s">
        <v>55</v>
      </c>
      <c r="G14553" s="86" t="s">
        <v>18685</v>
      </c>
      <c r="H14553" s="85" t="s">
        <v>260</v>
      </c>
      <c r="I14553" s="85">
        <v>1</v>
      </c>
      <c r="J14553" s="88">
        <v>6.0577576309281997E-2</v>
      </c>
      <c r="K14553" s="146">
        <v>0.32411973997997484</v>
      </c>
      <c r="L14553" s="147">
        <v>7.0170545020889996E-10</v>
      </c>
      <c r="M14553" s="147">
        <v>7.3851484370879173E-3</v>
      </c>
      <c r="N14553" s="87">
        <v>1.000125887915509</v>
      </c>
      <c r="O14553" s="88">
        <v>5.2349370426808581E-2</v>
      </c>
      <c r="P14553" s="89">
        <v>52.342781103203556</v>
      </c>
    </row>
    <row r="14554" spans="1:16">
      <c r="A14554" s="75" t="s">
        <v>18686</v>
      </c>
      <c r="B14554" s="85">
        <v>14550</v>
      </c>
      <c r="C14554" s="85">
        <v>12076</v>
      </c>
      <c r="D14554" s="85">
        <v>14550</v>
      </c>
      <c r="E14554" s="86" t="s">
        <v>18687</v>
      </c>
      <c r="F14554" s="85" t="s">
        <v>55</v>
      </c>
      <c r="G14554" s="86" t="s">
        <v>18688</v>
      </c>
      <c r="H14554" s="85" t="s">
        <v>260</v>
      </c>
      <c r="I14554" s="85">
        <v>1</v>
      </c>
      <c r="J14554" s="88">
        <v>0.55403190439288175</v>
      </c>
      <c r="K14554" s="146">
        <v>1.6523879411063411</v>
      </c>
      <c r="L14554" s="147">
        <v>4.0244937261845011E-9</v>
      </c>
      <c r="M14554" s="147">
        <v>7.5708088185563988E-2</v>
      </c>
      <c r="N14554" s="87">
        <v>10.44373146491691</v>
      </c>
      <c r="O14554" s="88">
        <v>0.48055626215501179</v>
      </c>
      <c r="P14554" s="89">
        <v>46.013847040142664</v>
      </c>
    </row>
    <row r="14555" spans="1:16">
      <c r="A14555" s="75" t="s">
        <v>26244</v>
      </c>
      <c r="B14555" s="85">
        <v>14551</v>
      </c>
      <c r="C14555" s="85">
        <v>16314</v>
      </c>
      <c r="D14555" s="85">
        <v>14551</v>
      </c>
      <c r="E14555" s="86" t="s">
        <v>26245</v>
      </c>
      <c r="F14555" s="85" t="s">
        <v>55</v>
      </c>
      <c r="G14555" s="86" t="s">
        <v>18688</v>
      </c>
      <c r="H14555" s="85" t="s">
        <v>260</v>
      </c>
      <c r="I14555" s="85">
        <v>1</v>
      </c>
      <c r="J14555" s="88">
        <v>0.55367273051510857</v>
      </c>
      <c r="K14555" s="146">
        <v>1.6519519634871525</v>
      </c>
      <c r="L14555" s="147">
        <v>4.0226681539234483E-9</v>
      </c>
      <c r="M14555" s="147">
        <v>7.5660796722839124E-2</v>
      </c>
      <c r="N14555" s="87">
        <v>10.43842304450002</v>
      </c>
      <c r="O14555" s="88">
        <v>0.48023052003846062</v>
      </c>
      <c r="P14555" s="89">
        <v>46.006041141577697</v>
      </c>
    </row>
    <row r="14556" spans="1:16">
      <c r="A14556" s="75" t="s">
        <v>18689</v>
      </c>
      <c r="B14556" s="85">
        <v>14552</v>
      </c>
      <c r="C14556" s="85">
        <v>12077</v>
      </c>
      <c r="D14556" s="85">
        <v>14552</v>
      </c>
      <c r="E14556" s="86" t="s">
        <v>18690</v>
      </c>
      <c r="F14556" s="85" t="s">
        <v>38</v>
      </c>
      <c r="G14556" s="86" t="s">
        <v>18691</v>
      </c>
      <c r="H14556" s="85" t="s">
        <v>945</v>
      </c>
      <c r="I14556" s="85">
        <v>1</v>
      </c>
      <c r="J14556" s="88">
        <v>689.83129778811167</v>
      </c>
      <c r="K14556" s="146">
        <v>1142.0689446687593</v>
      </c>
      <c r="L14556" s="147">
        <v>1.307033372788463E-5</v>
      </c>
      <c r="M14556" s="147">
        <v>54.576252379815813</v>
      </c>
      <c r="N14556" s="87">
        <v>10299.19322660644</v>
      </c>
      <c r="O14556" s="88">
        <v>597.11395815572337</v>
      </c>
      <c r="P14556" s="89">
        <v>57.976770123427528</v>
      </c>
    </row>
    <row r="14557" spans="1:16">
      <c r="A14557" s="75" t="s">
        <v>18692</v>
      </c>
      <c r="B14557" s="85">
        <v>14553</v>
      </c>
      <c r="C14557" s="85">
        <v>12078</v>
      </c>
      <c r="D14557" s="85">
        <v>14553</v>
      </c>
      <c r="E14557" s="86" t="s">
        <v>18690</v>
      </c>
      <c r="F14557" s="85" t="s">
        <v>11</v>
      </c>
      <c r="G14557" s="86" t="s">
        <v>18691</v>
      </c>
      <c r="H14557" s="85" t="s">
        <v>945</v>
      </c>
      <c r="I14557" s="85">
        <v>1</v>
      </c>
      <c r="J14557" s="88">
        <v>415.55517659409043</v>
      </c>
      <c r="K14557" s="146">
        <v>737.15375384244192</v>
      </c>
      <c r="L14557" s="147">
        <v>1.237914047438019E-5</v>
      </c>
      <c r="M14557" s="147">
        <v>49.821412516397587</v>
      </c>
      <c r="N14557" s="87">
        <v>9468.1000627705635</v>
      </c>
      <c r="O14557" s="88">
        <v>358.19373845531038</v>
      </c>
      <c r="P14557" s="89">
        <v>37.831638457620549</v>
      </c>
    </row>
    <row r="14558" spans="1:16">
      <c r="A14558" s="75" t="s">
        <v>26246</v>
      </c>
      <c r="B14558" s="85">
        <v>14554</v>
      </c>
      <c r="C14558" s="85">
        <v>16315</v>
      </c>
      <c r="D14558" s="85">
        <v>14554</v>
      </c>
      <c r="E14558" s="86" t="s">
        <v>26247</v>
      </c>
      <c r="F14558" s="85" t="s">
        <v>509</v>
      </c>
      <c r="G14558" s="86" t="s">
        <v>18691</v>
      </c>
      <c r="H14558" s="85" t="s">
        <v>945</v>
      </c>
      <c r="I14558" s="85">
        <v>1</v>
      </c>
      <c r="J14558" s="88">
        <v>253.6617379490516</v>
      </c>
      <c r="K14558" s="146">
        <v>571.51277081888611</v>
      </c>
      <c r="L14558" s="147">
        <v>1.1199002996217849E-5</v>
      </c>
      <c r="M14558" s="147">
        <v>30.323961403024299</v>
      </c>
      <c r="N14558" s="87">
        <v>4548.2659167689717</v>
      </c>
      <c r="O14558" s="88">
        <v>209.81705863414069</v>
      </c>
      <c r="P14558" s="89">
        <v>46.131220661608104</v>
      </c>
    </row>
    <row r="14559" spans="1:16">
      <c r="A14559" s="75" t="s">
        <v>26249</v>
      </c>
      <c r="B14559" s="85">
        <v>14555</v>
      </c>
      <c r="C14559" s="85">
        <v>16317</v>
      </c>
      <c r="D14559" s="85">
        <v>14555</v>
      </c>
      <c r="E14559" s="86" t="s">
        <v>26247</v>
      </c>
      <c r="F14559" s="85" t="s">
        <v>38</v>
      </c>
      <c r="G14559" s="86" t="s">
        <v>18691</v>
      </c>
      <c r="H14559" s="85" t="s">
        <v>945</v>
      </c>
      <c r="I14559" s="85">
        <v>1</v>
      </c>
      <c r="J14559" s="88">
        <v>641.64745884232889</v>
      </c>
      <c r="K14559" s="146">
        <v>1083.2846119137569</v>
      </c>
      <c r="L14559" s="147">
        <v>1.2820178651989729E-5</v>
      </c>
      <c r="M14559" s="147">
        <v>47.964657284642243</v>
      </c>
      <c r="N14559" s="87">
        <v>9579.8841946661123</v>
      </c>
      <c r="O14559" s="88">
        <v>553.33640624571012</v>
      </c>
      <c r="P14559" s="89">
        <v>57.760239581371636</v>
      </c>
    </row>
    <row r="14560" spans="1:16">
      <c r="A14560" s="75" t="s">
        <v>26251</v>
      </c>
      <c r="B14560" s="85">
        <v>14556</v>
      </c>
      <c r="C14560" s="85">
        <v>16319</v>
      </c>
      <c r="D14560" s="85">
        <v>14556</v>
      </c>
      <c r="E14560" s="86" t="s">
        <v>26247</v>
      </c>
      <c r="F14560" s="85" t="s">
        <v>11</v>
      </c>
      <c r="G14560" s="86" t="s">
        <v>18691</v>
      </c>
      <c r="H14560" s="85" t="s">
        <v>945</v>
      </c>
      <c r="I14560" s="85">
        <v>1</v>
      </c>
      <c r="J14560" s="88">
        <v>391.76915325560992</v>
      </c>
      <c r="K14560" s="146">
        <v>711.19260127664063</v>
      </c>
      <c r="L14560" s="147">
        <v>1.226367360630685E-5</v>
      </c>
      <c r="M14560" s="147">
        <v>46.443206535812728</v>
      </c>
      <c r="N14560" s="87">
        <v>9100.4779836697162</v>
      </c>
      <c r="O14560" s="88">
        <v>336.8654451988445</v>
      </c>
      <c r="P14560" s="89">
        <v>37.016236488163607</v>
      </c>
    </row>
    <row r="14561" spans="1:16">
      <c r="A14561" s="75" t="s">
        <v>18146</v>
      </c>
      <c r="B14561" s="85">
        <v>14557</v>
      </c>
      <c r="C14561" s="85">
        <v>11867</v>
      </c>
      <c r="D14561" s="85">
        <v>14557</v>
      </c>
      <c r="E14561" s="86" t="s">
        <v>18147</v>
      </c>
      <c r="F14561" s="85" t="s">
        <v>55</v>
      </c>
      <c r="G14561" s="86" t="s">
        <v>18148</v>
      </c>
      <c r="H14561" s="85" t="s">
        <v>1</v>
      </c>
      <c r="I14561" s="85">
        <v>1</v>
      </c>
      <c r="J14561" s="88">
        <v>3.4685469790817431</v>
      </c>
      <c r="K14561" s="146">
        <v>3.6233531038121467</v>
      </c>
      <c r="L14561" s="147">
        <v>1.423770914426163E-8</v>
      </c>
      <c r="M14561" s="147">
        <v>0.57242529119622665</v>
      </c>
      <c r="N14561" s="87">
        <v>75.321661500196996</v>
      </c>
      <c r="O14561" s="88">
        <v>2.5242855587923829</v>
      </c>
      <c r="P14561" s="89">
        <v>33.513407810126189</v>
      </c>
    </row>
    <row r="14562" spans="1:16">
      <c r="A14562" s="75" t="s">
        <v>25457</v>
      </c>
      <c r="B14562" s="85">
        <v>14558</v>
      </c>
      <c r="C14562" s="85">
        <v>15703</v>
      </c>
      <c r="D14562" s="85">
        <v>14558</v>
      </c>
      <c r="E14562" s="86" t="s">
        <v>25458</v>
      </c>
      <c r="F14562" s="85" t="s">
        <v>38</v>
      </c>
      <c r="G14562" s="86" t="s">
        <v>18148</v>
      </c>
      <c r="H14562" s="85" t="s">
        <v>1</v>
      </c>
      <c r="I14562" s="85">
        <v>1</v>
      </c>
      <c r="J14562" s="88">
        <v>3.6721990862815721</v>
      </c>
      <c r="K14562" s="146">
        <v>3.7559472486201777</v>
      </c>
      <c r="L14562" s="147">
        <v>1.4828518267947039E-8</v>
      </c>
      <c r="M14562" s="147">
        <v>0.56470662912984837</v>
      </c>
      <c r="N14562" s="87">
        <v>74.62756357929652</v>
      </c>
      <c r="O14562" s="88">
        <v>2.532456577183781</v>
      </c>
      <c r="P14562" s="89">
        <v>33.934600779146237</v>
      </c>
    </row>
    <row r="14563" spans="1:16">
      <c r="A14563" s="75" t="s">
        <v>25459</v>
      </c>
      <c r="B14563" s="85">
        <v>14559</v>
      </c>
      <c r="C14563" s="85">
        <v>15704</v>
      </c>
      <c r="D14563" s="85">
        <v>14559</v>
      </c>
      <c r="E14563" s="86" t="s">
        <v>25458</v>
      </c>
      <c r="F14563" s="85" t="s">
        <v>11</v>
      </c>
      <c r="G14563" s="86" t="s">
        <v>18148</v>
      </c>
      <c r="H14563" s="85" t="s">
        <v>1</v>
      </c>
      <c r="I14563" s="85">
        <v>1</v>
      </c>
      <c r="J14563" s="88">
        <v>2.890162092284041</v>
      </c>
      <c r="K14563" s="146">
        <v>3.1230342548321972</v>
      </c>
      <c r="L14563" s="147">
        <v>1.21071925768697E-8</v>
      </c>
      <c r="M14563" s="147">
        <v>0.56695206140329846</v>
      </c>
      <c r="N14563" s="87">
        <v>74.35492398340385</v>
      </c>
      <c r="O14563" s="88">
        <v>2.3579652403090079</v>
      </c>
      <c r="P14563" s="89">
        <v>31.712294411535002</v>
      </c>
    </row>
    <row r="14564" spans="1:16">
      <c r="A14564" s="75" t="s">
        <v>18149</v>
      </c>
      <c r="B14564" s="85">
        <v>14560</v>
      </c>
      <c r="C14564" s="85">
        <v>11868</v>
      </c>
      <c r="D14564" s="85">
        <v>14560</v>
      </c>
      <c r="E14564" s="86" t="s">
        <v>18150</v>
      </c>
      <c r="F14564" s="85" t="s">
        <v>55</v>
      </c>
      <c r="G14564" s="86" t="s">
        <v>18151</v>
      </c>
      <c r="H14564" s="85" t="s">
        <v>1</v>
      </c>
      <c r="I14564" s="85">
        <v>1</v>
      </c>
      <c r="J14564" s="88">
        <v>3.0611739486431189</v>
      </c>
      <c r="K14564" s="146">
        <v>2.6979081210377709</v>
      </c>
      <c r="L14564" s="147">
        <v>1.180859328834897E-8</v>
      </c>
      <c r="M14564" s="147">
        <v>0.52858203970632978</v>
      </c>
      <c r="N14564" s="87">
        <v>64.916023283787339</v>
      </c>
      <c r="O14564" s="88">
        <v>2.1920009711212129</v>
      </c>
      <c r="P14564" s="89">
        <v>33.766716755563507</v>
      </c>
    </row>
    <row r="14565" spans="1:16">
      <c r="A14565" s="75" t="s">
        <v>25460</v>
      </c>
      <c r="B14565" s="85">
        <v>14561</v>
      </c>
      <c r="C14565" s="85">
        <v>15705</v>
      </c>
      <c r="D14565" s="85">
        <v>14561</v>
      </c>
      <c r="E14565" s="86" t="s">
        <v>25461</v>
      </c>
      <c r="F14565" s="85" t="s">
        <v>38</v>
      </c>
      <c r="G14565" s="86" t="s">
        <v>18151</v>
      </c>
      <c r="H14565" s="85" t="s">
        <v>1</v>
      </c>
      <c r="I14565" s="85">
        <v>1</v>
      </c>
      <c r="J14565" s="88">
        <v>3.2724982893331189</v>
      </c>
      <c r="K14565" s="146">
        <v>2.8334637989818652</v>
      </c>
      <c r="L14565" s="147">
        <v>1.244187566220403E-8</v>
      </c>
      <c r="M14565" s="147">
        <v>0.51992336875225342</v>
      </c>
      <c r="N14565" s="87">
        <v>64.257814643882966</v>
      </c>
      <c r="O14565" s="88">
        <v>2.2094793737364911</v>
      </c>
      <c r="P14565" s="89">
        <v>34.384601872650563</v>
      </c>
    </row>
    <row r="14566" spans="1:16">
      <c r="A14566" s="75" t="s">
        <v>25462</v>
      </c>
      <c r="B14566" s="85">
        <v>14562</v>
      </c>
      <c r="C14566" s="85">
        <v>15706</v>
      </c>
      <c r="D14566" s="85">
        <v>14562</v>
      </c>
      <c r="E14566" s="86" t="s">
        <v>25461</v>
      </c>
      <c r="F14566" s="85" t="s">
        <v>11</v>
      </c>
      <c r="G14566" s="86" t="s">
        <v>18151</v>
      </c>
      <c r="H14566" s="85" t="s">
        <v>1</v>
      </c>
      <c r="I14566" s="85">
        <v>1</v>
      </c>
      <c r="J14566" s="88">
        <v>2.4672121029411169</v>
      </c>
      <c r="K14566" s="146">
        <v>2.1915764623572911</v>
      </c>
      <c r="L14566" s="147">
        <v>9.5918431524307228E-9</v>
      </c>
      <c r="M14566" s="147">
        <v>0.52501731280660713</v>
      </c>
      <c r="N14566" s="87">
        <v>63.876419651032393</v>
      </c>
      <c r="O14566" s="88">
        <v>2.0067838422438879</v>
      </c>
      <c r="P14566" s="89">
        <v>31.416661315823351</v>
      </c>
    </row>
    <row r="14567" spans="1:16">
      <c r="A14567" s="75" t="s">
        <v>18693</v>
      </c>
      <c r="B14567" s="85">
        <v>14563</v>
      </c>
      <c r="C14567" s="85">
        <v>12079</v>
      </c>
      <c r="D14567" s="85">
        <v>14563</v>
      </c>
      <c r="E14567" s="86" t="s">
        <v>18694</v>
      </c>
      <c r="F14567" s="85" t="s">
        <v>55</v>
      </c>
      <c r="G14567" s="86" t="s">
        <v>18695</v>
      </c>
      <c r="H14567" s="85" t="s">
        <v>260</v>
      </c>
      <c r="I14567" s="85">
        <v>1</v>
      </c>
      <c r="J14567" s="88">
        <v>6.1880275597003429</v>
      </c>
      <c r="K14567" s="146">
        <v>17.495399696269519</v>
      </c>
      <c r="L14567" s="147">
        <v>4.0553977876160223E-8</v>
      </c>
      <c r="M14567" s="147">
        <v>0.42431369150324239</v>
      </c>
      <c r="N14567" s="87">
        <v>84.826093411670684</v>
      </c>
      <c r="O14567" s="88">
        <v>5.4292236974283066</v>
      </c>
      <c r="P14567" s="89">
        <v>64.004169932471925</v>
      </c>
    </row>
    <row r="14568" spans="1:16">
      <c r="A14568" s="75" t="s">
        <v>26253</v>
      </c>
      <c r="B14568" s="85">
        <v>14564</v>
      </c>
      <c r="C14568" s="85">
        <v>16321</v>
      </c>
      <c r="D14568" s="85">
        <v>14564</v>
      </c>
      <c r="E14568" s="86" t="s">
        <v>26254</v>
      </c>
      <c r="F14568" s="85" t="s">
        <v>55</v>
      </c>
      <c r="G14568" s="86" t="s">
        <v>18695</v>
      </c>
      <c r="H14568" s="85" t="s">
        <v>260</v>
      </c>
      <c r="I14568" s="85">
        <v>1</v>
      </c>
      <c r="J14568" s="88">
        <v>6.1734506210641644</v>
      </c>
      <c r="K14568" s="146">
        <v>17.476622910527482</v>
      </c>
      <c r="L14568" s="147">
        <v>4.0478040452916398E-8</v>
      </c>
      <c r="M14568" s="147">
        <v>0.42232695937880721</v>
      </c>
      <c r="N14568" s="87">
        <v>84.608360347146842</v>
      </c>
      <c r="O14568" s="88">
        <v>5.4160086413286779</v>
      </c>
      <c r="P14568" s="89">
        <v>64.012688806482899</v>
      </c>
    </row>
    <row r="14569" spans="1:16">
      <c r="A14569" s="75" t="s">
        <v>18696</v>
      </c>
      <c r="B14569" s="85">
        <v>14565</v>
      </c>
      <c r="C14569" s="85">
        <v>12080</v>
      </c>
      <c r="D14569" s="85">
        <v>14565</v>
      </c>
      <c r="E14569" s="86" t="s">
        <v>18697</v>
      </c>
      <c r="F14569" s="85" t="s">
        <v>55</v>
      </c>
      <c r="G14569" s="86" t="s">
        <v>18698</v>
      </c>
      <c r="H14569" s="85" t="s">
        <v>1</v>
      </c>
      <c r="I14569" s="85">
        <v>1</v>
      </c>
      <c r="J14569" s="88">
        <v>6.7252592465443648</v>
      </c>
      <c r="K14569" s="146">
        <v>8.9116718776754578</v>
      </c>
      <c r="L14569" s="147">
        <v>3.0260200169297433E-8</v>
      </c>
      <c r="M14569" s="147">
        <v>0.29829421474741508</v>
      </c>
      <c r="N14569" s="87">
        <v>90.905962359845731</v>
      </c>
      <c r="O14569" s="88">
        <v>6.0038197573319314</v>
      </c>
      <c r="P14569" s="89">
        <v>66.044290181607408</v>
      </c>
    </row>
    <row r="14570" spans="1:16">
      <c r="A14570" s="75" t="s">
        <v>26255</v>
      </c>
      <c r="B14570" s="85">
        <v>14566</v>
      </c>
      <c r="C14570" s="85">
        <v>16322</v>
      </c>
      <c r="D14570" s="85">
        <v>14566</v>
      </c>
      <c r="E14570" s="86" t="s">
        <v>26256</v>
      </c>
      <c r="F14570" s="85" t="s">
        <v>509</v>
      </c>
      <c r="G14570" s="86" t="s">
        <v>18698</v>
      </c>
      <c r="H14570" s="85" t="s">
        <v>1</v>
      </c>
      <c r="I14570" s="85">
        <v>1</v>
      </c>
      <c r="J14570" s="88">
        <v>1.390826733518753</v>
      </c>
      <c r="K14570" s="146">
        <v>1.7915260606698646</v>
      </c>
      <c r="L14570" s="147">
        <v>7.6448457874780593E-9</v>
      </c>
      <c r="M14570" s="147">
        <v>0.1180104682990553</v>
      </c>
      <c r="N14570" s="87">
        <v>16.373260027320811</v>
      </c>
      <c r="O14570" s="88">
        <v>1.2752598314621859</v>
      </c>
      <c r="P14570" s="89">
        <v>77.886739069327504</v>
      </c>
    </row>
    <row r="14571" spans="1:16">
      <c r="A14571" s="75" t="s">
        <v>26257</v>
      </c>
      <c r="B14571" s="85">
        <v>14567</v>
      </c>
      <c r="C14571" s="85">
        <v>16323</v>
      </c>
      <c r="D14571" s="85">
        <v>14567</v>
      </c>
      <c r="E14571" s="86" t="s">
        <v>26256</v>
      </c>
      <c r="F14571" s="85" t="s">
        <v>38</v>
      </c>
      <c r="G14571" s="86" t="s">
        <v>18698</v>
      </c>
      <c r="H14571" s="85" t="s">
        <v>1</v>
      </c>
      <c r="I14571" s="85">
        <v>1</v>
      </c>
      <c r="J14571" s="88">
        <v>7.8387091388729084</v>
      </c>
      <c r="K14571" s="146">
        <v>10.523008545049676</v>
      </c>
      <c r="L14571" s="147">
        <v>3.4771186926603832E-8</v>
      </c>
      <c r="M14571" s="147">
        <v>0.33035080157997249</v>
      </c>
      <c r="N14571" s="87">
        <v>95.412741430784592</v>
      </c>
      <c r="O14571" s="88">
        <v>6.9644085670487899</v>
      </c>
      <c r="P14571" s="89">
        <v>72.992437515287108</v>
      </c>
    </row>
    <row r="14572" spans="1:16">
      <c r="A14572" s="75" t="s">
        <v>26258</v>
      </c>
      <c r="B14572" s="85">
        <v>14568</v>
      </c>
      <c r="C14572" s="85">
        <v>16324</v>
      </c>
      <c r="D14572" s="85">
        <v>14568</v>
      </c>
      <c r="E14572" s="86" t="s">
        <v>26256</v>
      </c>
      <c r="F14572" s="85" t="s">
        <v>11</v>
      </c>
      <c r="G14572" s="86" t="s">
        <v>18698</v>
      </c>
      <c r="H14572" s="85" t="s">
        <v>1</v>
      </c>
      <c r="I14572" s="85">
        <v>1</v>
      </c>
      <c r="J14572" s="88">
        <v>3.826941834724094</v>
      </c>
      <c r="K14572" s="146">
        <v>4.7065788159270703</v>
      </c>
      <c r="L14572" s="147">
        <v>1.8536104085077761E-8</v>
      </c>
      <c r="M14572" s="147">
        <v>0.21533048459487419</v>
      </c>
      <c r="N14572" s="87">
        <v>80.125963722110967</v>
      </c>
      <c r="O14572" s="88">
        <v>3.505673003861479</v>
      </c>
      <c r="P14572" s="89">
        <v>43.752022952506209</v>
      </c>
    </row>
    <row r="14573" spans="1:16">
      <c r="A14573" s="75" t="s">
        <v>18699</v>
      </c>
      <c r="B14573" s="85">
        <v>14569</v>
      </c>
      <c r="C14573" s="85">
        <v>12081</v>
      </c>
      <c r="D14573" s="85">
        <v>14569</v>
      </c>
      <c r="E14573" s="86" t="s">
        <v>18700</v>
      </c>
      <c r="F14573" s="85" t="s">
        <v>55</v>
      </c>
      <c r="G14573" s="86" t="s">
        <v>18701</v>
      </c>
      <c r="H14573" s="85" t="s">
        <v>1</v>
      </c>
      <c r="I14573" s="85">
        <v>1</v>
      </c>
      <c r="J14573" s="88">
        <v>144.75429566623521</v>
      </c>
      <c r="K14573" s="146">
        <v>190.23076800559389</v>
      </c>
      <c r="L14573" s="147">
        <v>6.3357799286682076E-7</v>
      </c>
      <c r="M14573" s="147">
        <v>8.0233347394426247</v>
      </c>
      <c r="N14573" s="87">
        <v>2011.349955294527</v>
      </c>
      <c r="O14573" s="88">
        <v>128.14835167430471</v>
      </c>
      <c r="P14573" s="89">
        <v>63.712608209713373</v>
      </c>
    </row>
    <row r="14574" spans="1:16">
      <c r="A14574" s="75" t="s">
        <v>26259</v>
      </c>
      <c r="B14574" s="85">
        <v>14570</v>
      </c>
      <c r="C14574" s="85">
        <v>16325</v>
      </c>
      <c r="D14574" s="85">
        <v>14570</v>
      </c>
      <c r="E14574" s="86" t="s">
        <v>26260</v>
      </c>
      <c r="F14574" s="85" t="s">
        <v>55</v>
      </c>
      <c r="G14574" s="86" t="s">
        <v>18701</v>
      </c>
      <c r="H14574" s="85" t="s">
        <v>1</v>
      </c>
      <c r="I14574" s="85">
        <v>1</v>
      </c>
      <c r="J14574" s="88">
        <v>144.75429566623521</v>
      </c>
      <c r="K14574" s="146">
        <v>190.23076800559389</v>
      </c>
      <c r="L14574" s="147">
        <v>6.3357799286682076E-7</v>
      </c>
      <c r="M14574" s="147">
        <v>8.0233347394426247</v>
      </c>
      <c r="N14574" s="87">
        <v>2011.349955294527</v>
      </c>
      <c r="O14574" s="88">
        <v>128.14835167430471</v>
      </c>
      <c r="P14574" s="89">
        <v>63.712608209713373</v>
      </c>
    </row>
    <row r="14575" spans="1:16">
      <c r="A14575" s="75" t="s">
        <v>18702</v>
      </c>
      <c r="B14575" s="85">
        <v>14571</v>
      </c>
      <c r="C14575" s="85">
        <v>12082</v>
      </c>
      <c r="D14575" s="85">
        <v>14571</v>
      </c>
      <c r="E14575" s="86" t="s">
        <v>18703</v>
      </c>
      <c r="F14575" s="85" t="s">
        <v>32</v>
      </c>
      <c r="G14575" s="86" t="s">
        <v>18704</v>
      </c>
      <c r="H14575" s="85" t="s">
        <v>1</v>
      </c>
      <c r="I14575" s="85">
        <v>-1</v>
      </c>
      <c r="J14575" s="88">
        <v>0.28246104004508021</v>
      </c>
      <c r="K14575" s="146">
        <v>12.638137809427986</v>
      </c>
      <c r="L14575" s="147">
        <v>1.210524997737318E-9</v>
      </c>
      <c r="M14575" s="147">
        <v>1.056676582379956E-2</v>
      </c>
      <c r="N14575" s="87">
        <v>1.5663169059862581</v>
      </c>
      <c r="O14575" s="88">
        <v>0.27197328213091038</v>
      </c>
      <c r="P14575" s="89">
        <v>173.63873242475015</v>
      </c>
    </row>
    <row r="14576" spans="1:16">
      <c r="A14576" s="75" t="s">
        <v>18705</v>
      </c>
      <c r="B14576" s="85">
        <v>14572</v>
      </c>
      <c r="C14576" s="85">
        <v>12083</v>
      </c>
      <c r="D14576" s="85">
        <v>14572</v>
      </c>
      <c r="E14576" s="86" t="s">
        <v>18703</v>
      </c>
      <c r="F14576" s="85" t="s">
        <v>38</v>
      </c>
      <c r="G14576" s="86" t="s">
        <v>18704</v>
      </c>
      <c r="H14576" s="85" t="s">
        <v>1</v>
      </c>
      <c r="I14576" s="85">
        <v>-1</v>
      </c>
      <c r="J14576" s="88">
        <v>0.35839268907687521</v>
      </c>
      <c r="K14576" s="146">
        <v>12.738251611714571</v>
      </c>
      <c r="L14576" s="147">
        <v>1.572111572528522E-9</v>
      </c>
      <c r="M14576" s="147">
        <v>1.6619731706118041E-2</v>
      </c>
      <c r="N14576" s="87">
        <v>2.379020380107185</v>
      </c>
      <c r="O14576" s="88">
        <v>0.34039213618656622</v>
      </c>
      <c r="P14576" s="89">
        <v>143.08079873247246</v>
      </c>
    </row>
    <row r="14577" spans="1:16">
      <c r="A14577" s="75" t="s">
        <v>29740</v>
      </c>
      <c r="B14577" s="85">
        <v>14573</v>
      </c>
      <c r="C14577" s="85">
        <v>18979</v>
      </c>
      <c r="D14577" s="85">
        <v>14573</v>
      </c>
      <c r="E14577" s="86" t="s">
        <v>29741</v>
      </c>
      <c r="F14577" s="85" t="s">
        <v>32</v>
      </c>
      <c r="G14577" s="86" t="s">
        <v>18704</v>
      </c>
      <c r="H14577" s="85" t="s">
        <v>1</v>
      </c>
      <c r="I14577" s="85">
        <v>-1</v>
      </c>
      <c r="J14577" s="88">
        <v>0.27857336228769231</v>
      </c>
      <c r="K14577" s="146">
        <v>12.633903930429863</v>
      </c>
      <c r="L14577" s="147">
        <v>1.1916843087450061E-9</v>
      </c>
      <c r="M14577" s="147">
        <v>1.001027394085811E-2</v>
      </c>
      <c r="N14577" s="87">
        <v>1.505964928704925</v>
      </c>
      <c r="O14577" s="88">
        <v>0.26849003055746729</v>
      </c>
      <c r="P14577" s="89">
        <v>178.2843846093806</v>
      </c>
    </row>
    <row r="14578" spans="1:16">
      <c r="A14578" s="75" t="s">
        <v>29742</v>
      </c>
      <c r="B14578" s="85">
        <v>14574</v>
      </c>
      <c r="C14578" s="85">
        <v>18980</v>
      </c>
      <c r="D14578" s="85">
        <v>14574</v>
      </c>
      <c r="E14578" s="86" t="s">
        <v>29741</v>
      </c>
      <c r="F14578" s="85" t="s">
        <v>38</v>
      </c>
      <c r="G14578" s="86" t="s">
        <v>18704</v>
      </c>
      <c r="H14578" s="85" t="s">
        <v>1</v>
      </c>
      <c r="I14578" s="85">
        <v>-1</v>
      </c>
      <c r="J14578" s="88">
        <v>0.3549341434545229</v>
      </c>
      <c r="K14578" s="146">
        <v>12.734188251665737</v>
      </c>
      <c r="L14578" s="147">
        <v>1.5547837534859579E-9</v>
      </c>
      <c r="M14578" s="147">
        <v>1.615423608454547E-2</v>
      </c>
      <c r="N14578" s="87">
        <v>2.327320590541369</v>
      </c>
      <c r="O14578" s="88">
        <v>0.33725333608413521</v>
      </c>
      <c r="P14578" s="89">
        <v>144.91056258204853</v>
      </c>
    </row>
    <row r="14579" spans="1:16">
      <c r="A14579" s="75" t="s">
        <v>18706</v>
      </c>
      <c r="B14579" s="85">
        <v>14575</v>
      </c>
      <c r="C14579" s="85">
        <v>12084</v>
      </c>
      <c r="D14579" s="85">
        <v>14575</v>
      </c>
      <c r="E14579" s="86" t="s">
        <v>18707</v>
      </c>
      <c r="F14579" s="85" t="s">
        <v>55</v>
      </c>
      <c r="G14579" s="86" t="s">
        <v>18708</v>
      </c>
      <c r="H14579" s="85" t="s">
        <v>1</v>
      </c>
      <c r="I14579" s="85">
        <v>1</v>
      </c>
      <c r="J14579" s="88">
        <v>3.3089967893594419</v>
      </c>
      <c r="K14579" s="146">
        <v>3.4172715519624219</v>
      </c>
      <c r="L14579" s="147">
        <v>1.395211573599178E-8</v>
      </c>
      <c r="M14579" s="147">
        <v>0.54526707563932442</v>
      </c>
      <c r="N14579" s="87">
        <v>71.719667356478681</v>
      </c>
      <c r="O14579" s="88">
        <v>2.8992859366436088</v>
      </c>
      <c r="P14579" s="89">
        <v>40.425256327986951</v>
      </c>
    </row>
    <row r="14580" spans="1:16">
      <c r="A14580" s="75" t="s">
        <v>26261</v>
      </c>
      <c r="B14580" s="85">
        <v>14576</v>
      </c>
      <c r="C14580" s="85">
        <v>16326</v>
      </c>
      <c r="D14580" s="85">
        <v>14576</v>
      </c>
      <c r="E14580" s="86" t="s">
        <v>26262</v>
      </c>
      <c r="F14580" s="85" t="s">
        <v>55</v>
      </c>
      <c r="G14580" s="86" t="s">
        <v>18708</v>
      </c>
      <c r="H14580" s="85" t="s">
        <v>1</v>
      </c>
      <c r="I14580" s="85">
        <v>1</v>
      </c>
      <c r="J14580" s="88">
        <v>3.2545766885400802</v>
      </c>
      <c r="K14580" s="146">
        <v>3.3410044088204134</v>
      </c>
      <c r="L14580" s="147">
        <v>1.364488738162164E-8</v>
      </c>
      <c r="M14580" s="147">
        <v>0.53828940622318455</v>
      </c>
      <c r="N14580" s="87">
        <v>70.93559836893364</v>
      </c>
      <c r="O14580" s="88">
        <v>2.849874813866327</v>
      </c>
      <c r="P14580" s="89">
        <v>40.175523705942744</v>
      </c>
    </row>
    <row r="14581" spans="1:16">
      <c r="A14581" s="75" t="s">
        <v>18709</v>
      </c>
      <c r="B14581" s="85">
        <v>14577</v>
      </c>
      <c r="C14581" s="85">
        <v>12085</v>
      </c>
      <c r="D14581" s="85">
        <v>14577</v>
      </c>
      <c r="E14581" s="86" t="s">
        <v>18710</v>
      </c>
      <c r="F14581" s="85" t="s">
        <v>55</v>
      </c>
      <c r="G14581" s="86" t="s">
        <v>18711</v>
      </c>
      <c r="H14581" s="85" t="s">
        <v>1</v>
      </c>
      <c r="I14581" s="85">
        <v>1</v>
      </c>
      <c r="J14581" s="88">
        <v>1.7422922146153479</v>
      </c>
      <c r="K14581" s="146">
        <v>4.2852307818749935</v>
      </c>
      <c r="L14581" s="147">
        <v>8.6785091534547341E-9</v>
      </c>
      <c r="M14581" s="147">
        <v>0.1324178469435312</v>
      </c>
      <c r="N14581" s="87">
        <v>22.072688289957821</v>
      </c>
      <c r="O14581" s="88">
        <v>1.548749576281409</v>
      </c>
      <c r="P14581" s="89">
        <v>70.165879023717622</v>
      </c>
    </row>
    <row r="14582" spans="1:16">
      <c r="A14582" s="75" t="s">
        <v>26263</v>
      </c>
      <c r="B14582" s="85">
        <v>14578</v>
      </c>
      <c r="C14582" s="85">
        <v>16327</v>
      </c>
      <c r="D14582" s="85">
        <v>14578</v>
      </c>
      <c r="E14582" s="86" t="s">
        <v>26264</v>
      </c>
      <c r="F14582" s="85" t="s">
        <v>55</v>
      </c>
      <c r="G14582" s="86" t="s">
        <v>18711</v>
      </c>
      <c r="H14582" s="85" t="s">
        <v>1</v>
      </c>
      <c r="I14582" s="85">
        <v>1</v>
      </c>
      <c r="J14582" s="88">
        <v>1.68787211379599</v>
      </c>
      <c r="K14582" s="146">
        <v>4.2089636387329845</v>
      </c>
      <c r="L14582" s="147">
        <v>8.3712807990846282E-9</v>
      </c>
      <c r="M14582" s="147">
        <v>0.1254401775273912</v>
      </c>
      <c r="N14582" s="87">
        <v>21.288619302412759</v>
      </c>
      <c r="O14582" s="88">
        <v>1.499338453504131</v>
      </c>
      <c r="P14582" s="89">
        <v>70.429107318115385</v>
      </c>
    </row>
    <row r="14583" spans="1:16">
      <c r="A14583" s="75" t="s">
        <v>18712</v>
      </c>
      <c r="B14583" s="85">
        <v>14579</v>
      </c>
      <c r="C14583" s="85">
        <v>12086</v>
      </c>
      <c r="D14583" s="85">
        <v>14579</v>
      </c>
      <c r="E14583" s="86" t="s">
        <v>18713</v>
      </c>
      <c r="F14583" s="85" t="s">
        <v>55</v>
      </c>
      <c r="G14583" s="86" t="s">
        <v>18714</v>
      </c>
      <c r="H14583" s="85" t="s">
        <v>1</v>
      </c>
      <c r="I14583" s="85">
        <v>1</v>
      </c>
      <c r="J14583" s="88">
        <v>4.079356241784093</v>
      </c>
      <c r="K14583" s="146">
        <v>3.974301561047143</v>
      </c>
      <c r="L14583" s="147">
        <v>1.676321461875921E-8</v>
      </c>
      <c r="M14583" s="147">
        <v>0.84727611768373157</v>
      </c>
      <c r="N14583" s="87">
        <v>101.97761201556401</v>
      </c>
      <c r="O14583" s="88">
        <v>3.584267852663507</v>
      </c>
      <c r="P14583" s="89">
        <v>35.147595455720904</v>
      </c>
    </row>
    <row r="14584" spans="1:16">
      <c r="A14584" s="75" t="s">
        <v>26265</v>
      </c>
      <c r="B14584" s="85">
        <v>14580</v>
      </c>
      <c r="C14584" s="85">
        <v>16328</v>
      </c>
      <c r="D14584" s="85">
        <v>14580</v>
      </c>
      <c r="E14584" s="86" t="s">
        <v>26266</v>
      </c>
      <c r="F14584" s="85" t="s">
        <v>38</v>
      </c>
      <c r="G14584" s="86" t="s">
        <v>18714</v>
      </c>
      <c r="H14584" s="85" t="s">
        <v>1</v>
      </c>
      <c r="I14584" s="85">
        <v>1</v>
      </c>
      <c r="J14584" s="88">
        <v>3.993399145472277</v>
      </c>
      <c r="K14584" s="146">
        <v>3.8670290298393217</v>
      </c>
      <c r="L14584" s="147">
        <v>1.6308234235305261E-8</v>
      </c>
      <c r="M14584" s="147">
        <v>0.83560909988806631</v>
      </c>
      <c r="N14584" s="87">
        <v>100.68636485888101</v>
      </c>
      <c r="O14584" s="88">
        <v>3.5047509980333649</v>
      </c>
      <c r="P14584" s="89">
        <v>34.808596009454895</v>
      </c>
    </row>
    <row r="14585" spans="1:16">
      <c r="A14585" s="75" t="s">
        <v>26267</v>
      </c>
      <c r="B14585" s="85">
        <v>14581</v>
      </c>
      <c r="C14585" s="85">
        <v>16329</v>
      </c>
      <c r="D14585" s="85">
        <v>14581</v>
      </c>
      <c r="E14585" s="86" t="s">
        <v>26266</v>
      </c>
      <c r="F14585" s="85" t="s">
        <v>11</v>
      </c>
      <c r="G14585" s="86" t="s">
        <v>18714</v>
      </c>
      <c r="H14585" s="85" t="s">
        <v>1</v>
      </c>
      <c r="I14585" s="85">
        <v>1</v>
      </c>
      <c r="J14585" s="88">
        <v>3.989166969788414</v>
      </c>
      <c r="K14585" s="146">
        <v>3.8568750679789061</v>
      </c>
      <c r="L14585" s="147">
        <v>1.6286695262255731E-8</v>
      </c>
      <c r="M14585" s="147">
        <v>0.83553337025377583</v>
      </c>
      <c r="N14585" s="87">
        <v>100.6759996304274</v>
      </c>
      <c r="O14585" s="88">
        <v>3.5055417714153898</v>
      </c>
      <c r="P14585" s="89">
        <v>34.820034410226071</v>
      </c>
    </row>
    <row r="14586" spans="1:16">
      <c r="A14586" s="75" t="s">
        <v>18715</v>
      </c>
      <c r="B14586" s="85">
        <v>14582</v>
      </c>
      <c r="C14586" s="85">
        <v>12087</v>
      </c>
      <c r="D14586" s="85">
        <v>14582</v>
      </c>
      <c r="E14586" s="86" t="s">
        <v>18716</v>
      </c>
      <c r="F14586" s="85" t="s">
        <v>55</v>
      </c>
      <c r="G14586" s="86" t="s">
        <v>18717</v>
      </c>
      <c r="H14586" s="85" t="s">
        <v>1</v>
      </c>
      <c r="I14586" s="85">
        <v>1</v>
      </c>
      <c r="J14586" s="88">
        <v>5.6569566080151654</v>
      </c>
      <c r="K14586" s="146">
        <v>6.6795581117032192</v>
      </c>
      <c r="L14586" s="147">
        <v>2.395810361440117E-8</v>
      </c>
      <c r="M14586" s="147">
        <v>0.88299987103674471</v>
      </c>
      <c r="N14586" s="87">
        <v>123.16473089160451</v>
      </c>
      <c r="O14586" s="88">
        <v>4.8537043964723239</v>
      </c>
      <c r="P14586" s="89">
        <v>39.408232871015635</v>
      </c>
    </row>
    <row r="14587" spans="1:16">
      <c r="A14587" s="75" t="s">
        <v>26268</v>
      </c>
      <c r="B14587" s="85">
        <v>14583</v>
      </c>
      <c r="C14587" s="85">
        <v>16330</v>
      </c>
      <c r="D14587" s="85">
        <v>14583</v>
      </c>
      <c r="E14587" s="86" t="s">
        <v>26269</v>
      </c>
      <c r="F14587" s="85" t="s">
        <v>38</v>
      </c>
      <c r="G14587" s="86" t="s">
        <v>18717</v>
      </c>
      <c r="H14587" s="85" t="s">
        <v>1</v>
      </c>
      <c r="I14587" s="85">
        <v>1</v>
      </c>
      <c r="J14587" s="88">
        <v>5.653513477657647</v>
      </c>
      <c r="K14587" s="146">
        <v>6.6966310488315361</v>
      </c>
      <c r="L14587" s="147">
        <v>2.3841113696665681E-8</v>
      </c>
      <c r="M14587" s="147">
        <v>0.8733047163602522</v>
      </c>
      <c r="N14587" s="87">
        <v>122.098844334985</v>
      </c>
      <c r="O14587" s="88">
        <v>4.8481071410817407</v>
      </c>
      <c r="P14587" s="89">
        <v>39.706413008960901</v>
      </c>
    </row>
    <row r="14588" spans="1:16">
      <c r="A14588" s="75" t="s">
        <v>26270</v>
      </c>
      <c r="B14588" s="85">
        <v>14584</v>
      </c>
      <c r="C14588" s="85">
        <v>16331</v>
      </c>
      <c r="D14588" s="85">
        <v>14584</v>
      </c>
      <c r="E14588" s="86" t="s">
        <v>26269</v>
      </c>
      <c r="F14588" s="85" t="s">
        <v>11</v>
      </c>
      <c r="G14588" s="86" t="s">
        <v>18717</v>
      </c>
      <c r="H14588" s="85" t="s">
        <v>1</v>
      </c>
      <c r="I14588" s="85">
        <v>1</v>
      </c>
      <c r="J14588" s="88">
        <v>5.1522144932623126</v>
      </c>
      <c r="K14588" s="146">
        <v>5.9337342486448472</v>
      </c>
      <c r="L14588" s="147">
        <v>2.177941110813861E-8</v>
      </c>
      <c r="M14588" s="147">
        <v>0.86137519131806239</v>
      </c>
      <c r="N14588" s="87">
        <v>120.73206326947729</v>
      </c>
      <c r="O14588" s="88">
        <v>4.4080712868026657</v>
      </c>
      <c r="P14588" s="89">
        <v>36.51118988137997</v>
      </c>
    </row>
    <row r="14589" spans="1:16">
      <c r="A14589" s="75" t="s">
        <v>18718</v>
      </c>
      <c r="B14589" s="85">
        <v>14585</v>
      </c>
      <c r="C14589" s="85">
        <v>12088</v>
      </c>
      <c r="D14589" s="85">
        <v>14585</v>
      </c>
      <c r="E14589" s="86" t="s">
        <v>18719</v>
      </c>
      <c r="F14589" s="85" t="s">
        <v>38</v>
      </c>
      <c r="G14589" s="86" t="s">
        <v>18720</v>
      </c>
      <c r="H14589" s="85" t="s">
        <v>1</v>
      </c>
      <c r="I14589" s="85">
        <v>1</v>
      </c>
      <c r="J14589" s="88">
        <v>1.3258529914121731</v>
      </c>
      <c r="K14589" s="146">
        <v>1.5045758529803843</v>
      </c>
      <c r="L14589" s="147">
        <v>5.4933172413111469E-9</v>
      </c>
      <c r="M14589" s="147">
        <v>0.2097599189025863</v>
      </c>
      <c r="N14589" s="87">
        <v>26.759396215949291</v>
      </c>
      <c r="O14589" s="88">
        <v>1.1627010487021321</v>
      </c>
      <c r="P14589" s="89">
        <v>43.450197430431267</v>
      </c>
    </row>
    <row r="14590" spans="1:16">
      <c r="A14590" s="75" t="s">
        <v>18721</v>
      </c>
      <c r="B14590" s="85">
        <v>14586</v>
      </c>
      <c r="C14590" s="85">
        <v>12089</v>
      </c>
      <c r="D14590" s="85">
        <v>14586</v>
      </c>
      <c r="E14590" s="86" t="s">
        <v>18719</v>
      </c>
      <c r="F14590" s="85" t="s">
        <v>11</v>
      </c>
      <c r="G14590" s="86" t="s">
        <v>18720</v>
      </c>
      <c r="H14590" s="85" t="s">
        <v>1</v>
      </c>
      <c r="I14590" s="85">
        <v>1</v>
      </c>
      <c r="J14590" s="88">
        <v>1.1282744390746939</v>
      </c>
      <c r="K14590" s="146">
        <v>1.228508655184209</v>
      </c>
      <c r="L14590" s="147">
        <v>4.5641608249606468E-9</v>
      </c>
      <c r="M14590" s="147">
        <v>0.19669562995919751</v>
      </c>
      <c r="N14590" s="87">
        <v>24.89880186904076</v>
      </c>
      <c r="O14590" s="88">
        <v>0.98689829189569633</v>
      </c>
      <c r="P14590" s="89">
        <v>39.636376765695239</v>
      </c>
    </row>
    <row r="14591" spans="1:16">
      <c r="A14591" s="75" t="s">
        <v>26271</v>
      </c>
      <c r="B14591" s="85">
        <v>14587</v>
      </c>
      <c r="C14591" s="85">
        <v>16332</v>
      </c>
      <c r="D14591" s="85">
        <v>14587</v>
      </c>
      <c r="E14591" s="86" t="s">
        <v>26272</v>
      </c>
      <c r="F14591" s="85" t="s">
        <v>38</v>
      </c>
      <c r="G14591" s="86" t="s">
        <v>18720</v>
      </c>
      <c r="H14591" s="85" t="s">
        <v>1</v>
      </c>
      <c r="I14591" s="85">
        <v>1</v>
      </c>
      <c r="J14591" s="88">
        <v>1.225554889358607</v>
      </c>
      <c r="K14591" s="146">
        <v>1.3823423897280385</v>
      </c>
      <c r="L14591" s="147">
        <v>4.995139960711157E-9</v>
      </c>
      <c r="M14591" s="147">
        <v>0.19619538445687359</v>
      </c>
      <c r="N14591" s="87">
        <v>25.259810308198539</v>
      </c>
      <c r="O14591" s="88">
        <v>1.0717311658668469</v>
      </c>
      <c r="P14591" s="89">
        <v>42.428314100165537</v>
      </c>
    </row>
    <row r="14592" spans="1:16">
      <c r="A14592" s="75" t="s">
        <v>26273</v>
      </c>
      <c r="B14592" s="85">
        <v>14588</v>
      </c>
      <c r="C14592" s="85">
        <v>16333</v>
      </c>
      <c r="D14592" s="85">
        <v>14588</v>
      </c>
      <c r="E14592" s="86" t="s">
        <v>26272</v>
      </c>
      <c r="F14592" s="85" t="s">
        <v>11</v>
      </c>
      <c r="G14592" s="86" t="s">
        <v>18720</v>
      </c>
      <c r="H14592" s="85" t="s">
        <v>1</v>
      </c>
      <c r="I14592" s="85">
        <v>1</v>
      </c>
      <c r="J14592" s="88">
        <v>1.099701347505273</v>
      </c>
      <c r="K14592" s="146">
        <v>1.1968130818106939</v>
      </c>
      <c r="L14592" s="147">
        <v>4.4238831998450902E-9</v>
      </c>
      <c r="M14592" s="147">
        <v>0.19270422454242461</v>
      </c>
      <c r="N14592" s="87">
        <v>24.45954524313256</v>
      </c>
      <c r="O14592" s="88">
        <v>0.96126725899315735</v>
      </c>
      <c r="P14592" s="89">
        <v>39.300291540091067</v>
      </c>
    </row>
    <row r="14593" spans="1:16">
      <c r="A14593" s="75" t="s">
        <v>18722</v>
      </c>
      <c r="B14593" s="85">
        <v>14589</v>
      </c>
      <c r="C14593" s="85">
        <v>12090</v>
      </c>
      <c r="D14593" s="85">
        <v>14589</v>
      </c>
      <c r="E14593" s="86" t="s">
        <v>18723</v>
      </c>
      <c r="F14593" s="85" t="s">
        <v>55</v>
      </c>
      <c r="G14593" s="86" t="s">
        <v>18724</v>
      </c>
      <c r="H14593" s="85" t="s">
        <v>1</v>
      </c>
      <c r="I14593" s="85">
        <v>1</v>
      </c>
      <c r="J14593" s="88">
        <v>15.56522740912667</v>
      </c>
      <c r="K14593" s="146">
        <v>20.760041710845801</v>
      </c>
      <c r="L14593" s="147">
        <v>7.4624183035014697E-8</v>
      </c>
      <c r="M14593" s="147">
        <v>1.106796747515792</v>
      </c>
      <c r="N14593" s="87">
        <v>209.66969841580789</v>
      </c>
      <c r="O14593" s="88">
        <v>12.832678083485661</v>
      </c>
      <c r="P14593" s="89">
        <v>61.204256888071868</v>
      </c>
    </row>
    <row r="14594" spans="1:16">
      <c r="A14594" s="75" t="s">
        <v>26274</v>
      </c>
      <c r="B14594" s="85">
        <v>14590</v>
      </c>
      <c r="C14594" s="85">
        <v>16334</v>
      </c>
      <c r="D14594" s="85">
        <v>14590</v>
      </c>
      <c r="E14594" s="86" t="s">
        <v>26275</v>
      </c>
      <c r="F14594" s="85" t="s">
        <v>55</v>
      </c>
      <c r="G14594" s="86" t="s">
        <v>18724</v>
      </c>
      <c r="H14594" s="85" t="s">
        <v>1</v>
      </c>
      <c r="I14594" s="85">
        <v>1</v>
      </c>
      <c r="J14594" s="88">
        <v>15.510807308307299</v>
      </c>
      <c r="K14594" s="146">
        <v>20.683774567703786</v>
      </c>
      <c r="L14594" s="147">
        <v>7.4316954680644728E-8</v>
      </c>
      <c r="M14594" s="147">
        <v>1.0998190780996531</v>
      </c>
      <c r="N14594" s="87">
        <v>208.88562942826289</v>
      </c>
      <c r="O14594" s="88">
        <v>12.78326696070839</v>
      </c>
      <c r="P14594" s="89">
        <v>61.197445682104799</v>
      </c>
    </row>
    <row r="14595" spans="1:16">
      <c r="A14595" s="75" t="s">
        <v>18725</v>
      </c>
      <c r="B14595" s="85">
        <v>14591</v>
      </c>
      <c r="C14595" s="85">
        <v>12091</v>
      </c>
      <c r="D14595" s="85">
        <v>14591</v>
      </c>
      <c r="E14595" s="86" t="s">
        <v>18726</v>
      </c>
      <c r="F14595" s="85" t="s">
        <v>38</v>
      </c>
      <c r="G14595" s="86" t="s">
        <v>18727</v>
      </c>
      <c r="H14595" s="85" t="s">
        <v>1</v>
      </c>
      <c r="I14595" s="85">
        <v>1</v>
      </c>
      <c r="J14595" s="88">
        <v>4.7906976227649123</v>
      </c>
      <c r="K14595" s="146">
        <v>5.2252482309349988</v>
      </c>
      <c r="L14595" s="147">
        <v>2.4140704477453959E-8</v>
      </c>
      <c r="M14595" s="147">
        <v>0.70421984101895962</v>
      </c>
      <c r="N14595" s="87">
        <v>93.634399227851148</v>
      </c>
      <c r="O14595" s="88">
        <v>3.8964525007951321</v>
      </c>
      <c r="P14595" s="89">
        <v>41.613472537090288</v>
      </c>
    </row>
    <row r="14596" spans="1:16">
      <c r="A14596" s="75" t="s">
        <v>18728</v>
      </c>
      <c r="B14596" s="85">
        <v>14592</v>
      </c>
      <c r="C14596" s="85">
        <v>12092</v>
      </c>
      <c r="D14596" s="85">
        <v>14592</v>
      </c>
      <c r="E14596" s="86" t="s">
        <v>18726</v>
      </c>
      <c r="F14596" s="85" t="s">
        <v>11</v>
      </c>
      <c r="G14596" s="86" t="s">
        <v>18727</v>
      </c>
      <c r="H14596" s="85" t="s">
        <v>1</v>
      </c>
      <c r="I14596" s="85">
        <v>1</v>
      </c>
      <c r="J14596" s="88">
        <v>4.9835695650661274</v>
      </c>
      <c r="K14596" s="146">
        <v>5.5406836010805094</v>
      </c>
      <c r="L14596" s="147">
        <v>2.102946208325079E-8</v>
      </c>
      <c r="M14596" s="147">
        <v>0.79011718275395737</v>
      </c>
      <c r="N14596" s="87">
        <v>106.2444630893966</v>
      </c>
      <c r="O14596" s="88">
        <v>3.708337080682754</v>
      </c>
      <c r="P14596" s="89">
        <v>34.903814964573463</v>
      </c>
    </row>
    <row r="14597" spans="1:16">
      <c r="A14597" s="75" t="s">
        <v>26279</v>
      </c>
      <c r="B14597" s="85">
        <v>14593</v>
      </c>
      <c r="C14597" s="85">
        <v>16337</v>
      </c>
      <c r="D14597" s="85">
        <v>14593</v>
      </c>
      <c r="E14597" s="86" t="s">
        <v>26280</v>
      </c>
      <c r="F14597" s="85" t="s">
        <v>38</v>
      </c>
      <c r="G14597" s="86" t="s">
        <v>18727</v>
      </c>
      <c r="H14597" s="85" t="s">
        <v>1</v>
      </c>
      <c r="I14597" s="85">
        <v>1</v>
      </c>
      <c r="J14597" s="88">
        <v>5.2517739689716629</v>
      </c>
      <c r="K14597" s="146">
        <v>5.9768007641814247</v>
      </c>
      <c r="L14597" s="147">
        <v>2.2224053130175108E-8</v>
      </c>
      <c r="M14597" s="147">
        <v>0.79033968332719384</v>
      </c>
      <c r="N14597" s="87">
        <v>106.89463715958421</v>
      </c>
      <c r="O14597" s="88">
        <v>3.9401973636863099</v>
      </c>
      <c r="P14597" s="89">
        <v>36.860571010722879</v>
      </c>
    </row>
    <row r="14598" spans="1:16">
      <c r="A14598" s="75" t="s">
        <v>26281</v>
      </c>
      <c r="B14598" s="85">
        <v>14594</v>
      </c>
      <c r="C14598" s="85">
        <v>16338</v>
      </c>
      <c r="D14598" s="85">
        <v>14594</v>
      </c>
      <c r="E14598" s="86" t="s">
        <v>26280</v>
      </c>
      <c r="F14598" s="85" t="s">
        <v>11</v>
      </c>
      <c r="G14598" s="86" t="s">
        <v>18727</v>
      </c>
      <c r="H14598" s="85" t="s">
        <v>1</v>
      </c>
      <c r="I14598" s="85">
        <v>1</v>
      </c>
      <c r="J14598" s="88">
        <v>4.9549964734966938</v>
      </c>
      <c r="K14598" s="146">
        <v>5.5089880277069874</v>
      </c>
      <c r="L14598" s="147">
        <v>2.088918445813499E-8</v>
      </c>
      <c r="M14598" s="147">
        <v>0.78612577733718425</v>
      </c>
      <c r="N14598" s="87">
        <v>105.8052064634883</v>
      </c>
      <c r="O14598" s="88">
        <v>3.682706047780206</v>
      </c>
      <c r="P14598" s="89">
        <v>34.806472865312635</v>
      </c>
    </row>
    <row r="14599" spans="1:16">
      <c r="A14599" s="75" t="s">
        <v>27668</v>
      </c>
      <c r="B14599" s="85">
        <v>14595</v>
      </c>
      <c r="C14599" s="85">
        <v>17337</v>
      </c>
      <c r="D14599" s="85">
        <v>14595</v>
      </c>
      <c r="E14599" s="86" t="s">
        <v>27669</v>
      </c>
      <c r="F14599" s="85" t="s">
        <v>38</v>
      </c>
      <c r="G14599" s="86" t="s">
        <v>18727</v>
      </c>
      <c r="H14599" s="85" t="s">
        <v>1</v>
      </c>
      <c r="I14599" s="85">
        <v>1</v>
      </c>
      <c r="J14599" s="88">
        <v>4.3078651628674516</v>
      </c>
      <c r="K14599" s="146">
        <v>4.4845483318981803</v>
      </c>
      <c r="L14599" s="147">
        <v>2.482249100227162E-8</v>
      </c>
      <c r="M14599" s="147">
        <v>0.61991777310942142</v>
      </c>
      <c r="N14599" s="87">
        <v>81.569088561253338</v>
      </c>
      <c r="O14599" s="88">
        <v>3.736146718341506</v>
      </c>
      <c r="P14599" s="89">
        <v>45.803462858799648</v>
      </c>
    </row>
    <row r="14600" spans="1:16">
      <c r="A14600" s="75" t="s">
        <v>27670</v>
      </c>
      <c r="B14600" s="85">
        <v>14596</v>
      </c>
      <c r="C14600" s="85">
        <v>17338</v>
      </c>
      <c r="D14600" s="85">
        <v>14596</v>
      </c>
      <c r="E14600" s="86" t="s">
        <v>27669</v>
      </c>
      <c r="F14600" s="85" t="s">
        <v>139</v>
      </c>
      <c r="G14600" s="86" t="s">
        <v>18727</v>
      </c>
      <c r="H14600" s="85" t="s">
        <v>1</v>
      </c>
      <c r="I14600" s="85">
        <v>1</v>
      </c>
      <c r="J14600" s="88">
        <v>4.2543354804831246</v>
      </c>
      <c r="K14600" s="146">
        <v>4.4324741930975105</v>
      </c>
      <c r="L14600" s="147">
        <v>2.4574824058967969E-8</v>
      </c>
      <c r="M14600" s="147">
        <v>0.61884552021953732</v>
      </c>
      <c r="N14600" s="87">
        <v>81.279191089777441</v>
      </c>
      <c r="O14600" s="88">
        <v>3.6925142374883322</v>
      </c>
      <c r="P14600" s="89">
        <v>45.430007213159179</v>
      </c>
    </row>
    <row r="14601" spans="1:16">
      <c r="A14601" s="75" t="s">
        <v>18729</v>
      </c>
      <c r="B14601" s="85">
        <v>14597</v>
      </c>
      <c r="C14601" s="85">
        <v>12093</v>
      </c>
      <c r="D14601" s="85">
        <v>14597</v>
      </c>
      <c r="E14601" s="86" t="s">
        <v>18730</v>
      </c>
      <c r="F14601" s="85" t="s">
        <v>55</v>
      </c>
      <c r="G14601" s="86" t="s">
        <v>18731</v>
      </c>
      <c r="H14601" s="85" t="s">
        <v>1</v>
      </c>
      <c r="I14601" s="85">
        <v>1</v>
      </c>
      <c r="J14601" s="88">
        <v>2.175666058428475</v>
      </c>
      <c r="K14601" s="146">
        <v>2.9530386187190119</v>
      </c>
      <c r="L14601" s="147">
        <v>1.219662512511763E-8</v>
      </c>
      <c r="M14601" s="147">
        <v>0.3686344431813508</v>
      </c>
      <c r="N14601" s="87">
        <v>51.598758176850822</v>
      </c>
      <c r="O14601" s="88">
        <v>1.765904436133809</v>
      </c>
      <c r="P14601" s="89">
        <v>34.223777829716482</v>
      </c>
    </row>
    <row r="14602" spans="1:16">
      <c r="A14602" s="75" t="s">
        <v>26282</v>
      </c>
      <c r="B14602" s="85">
        <v>14598</v>
      </c>
      <c r="C14602" s="85">
        <v>16339</v>
      </c>
      <c r="D14602" s="85">
        <v>14598</v>
      </c>
      <c r="E14602" s="86" t="s">
        <v>26283</v>
      </c>
      <c r="F14602" s="85" t="s">
        <v>38</v>
      </c>
      <c r="G14602" s="86" t="s">
        <v>18731</v>
      </c>
      <c r="H14602" s="85" t="s">
        <v>1</v>
      </c>
      <c r="I14602" s="85">
        <v>1</v>
      </c>
      <c r="J14602" s="88">
        <v>2.266801055419946</v>
      </c>
      <c r="K14602" s="146">
        <v>3.1358083245603039</v>
      </c>
      <c r="L14602" s="147">
        <v>1.261408248865352E-8</v>
      </c>
      <c r="M14602" s="147">
        <v>0.35772503423932012</v>
      </c>
      <c r="N14602" s="87">
        <v>51.108667096470271</v>
      </c>
      <c r="O14602" s="88">
        <v>1.8491637894820701</v>
      </c>
      <c r="P14602" s="89">
        <v>36.181021625777817</v>
      </c>
    </row>
    <row r="14603" spans="1:16">
      <c r="A14603" s="75" t="s">
        <v>26284</v>
      </c>
      <c r="B14603" s="85">
        <v>14599</v>
      </c>
      <c r="C14603" s="85">
        <v>16340</v>
      </c>
      <c r="D14603" s="85">
        <v>14599</v>
      </c>
      <c r="E14603" s="86" t="s">
        <v>26283</v>
      </c>
      <c r="F14603" s="85" t="s">
        <v>11</v>
      </c>
      <c r="G14603" s="86" t="s">
        <v>18731</v>
      </c>
      <c r="H14603" s="85" t="s">
        <v>1</v>
      </c>
      <c r="I14603" s="85">
        <v>1</v>
      </c>
      <c r="J14603" s="88">
        <v>1.7213744819204819</v>
      </c>
      <c r="K14603" s="146">
        <v>2.2592016185087971</v>
      </c>
      <c r="L14603" s="147">
        <v>1.002710014994518E-8</v>
      </c>
      <c r="M14603" s="147">
        <v>0.35413864165746978</v>
      </c>
      <c r="N14603" s="87">
        <v>48.544873109543673</v>
      </c>
      <c r="O14603" s="88">
        <v>1.352915656137559</v>
      </c>
      <c r="P14603" s="89">
        <v>27.869382892085113</v>
      </c>
    </row>
    <row r="14604" spans="1:16">
      <c r="A14604" s="75" t="s">
        <v>18735</v>
      </c>
      <c r="B14604" s="85">
        <v>14600</v>
      </c>
      <c r="C14604" s="85">
        <v>12095</v>
      </c>
      <c r="D14604" s="85">
        <v>14600</v>
      </c>
      <c r="E14604" s="86" t="s">
        <v>18736</v>
      </c>
      <c r="F14604" s="85" t="s">
        <v>55</v>
      </c>
      <c r="G14604" s="86" t="s">
        <v>18737</v>
      </c>
      <c r="H14604" s="85" t="s">
        <v>646</v>
      </c>
      <c r="I14604" s="85">
        <v>1</v>
      </c>
      <c r="J14604" s="88">
        <v>1.109109929282873</v>
      </c>
      <c r="K14604" s="146">
        <v>1.3049449211737438</v>
      </c>
      <c r="L14604" s="147">
        <v>4.9567512295672412E-9</v>
      </c>
      <c r="M14604" s="147">
        <v>0.24914205734040751</v>
      </c>
      <c r="N14604" s="87">
        <v>31.981755797441661</v>
      </c>
      <c r="O14604" s="88">
        <v>0.93697217843331337</v>
      </c>
      <c r="P14604" s="89">
        <v>29.297083761369514</v>
      </c>
    </row>
    <row r="14605" spans="1:16">
      <c r="A14605" s="75" t="s">
        <v>26288</v>
      </c>
      <c r="B14605" s="85">
        <v>14601</v>
      </c>
      <c r="C14605" s="85">
        <v>16343</v>
      </c>
      <c r="D14605" s="85">
        <v>14601</v>
      </c>
      <c r="E14605" s="86" t="s">
        <v>26289</v>
      </c>
      <c r="F14605" s="85" t="s">
        <v>38</v>
      </c>
      <c r="G14605" s="86" t="s">
        <v>18737</v>
      </c>
      <c r="H14605" s="85" t="s">
        <v>646</v>
      </c>
      <c r="I14605" s="85">
        <v>1</v>
      </c>
      <c r="J14605" s="88">
        <v>1.105198799551377</v>
      </c>
      <c r="K14605" s="146">
        <v>1.3145007642940523</v>
      </c>
      <c r="L14605" s="147">
        <v>4.9378813975590789E-9</v>
      </c>
      <c r="M14605" s="147">
        <v>0.24611181397114429</v>
      </c>
      <c r="N14605" s="87">
        <v>31.69006001207422</v>
      </c>
      <c r="O14605" s="88">
        <v>0.93107312971737322</v>
      </c>
      <c r="P14605" s="89">
        <v>29.38060481307468</v>
      </c>
    </row>
    <row r="14606" spans="1:16">
      <c r="A14606" s="75" t="s">
        <v>26290</v>
      </c>
      <c r="B14606" s="85">
        <v>14602</v>
      </c>
      <c r="C14606" s="85">
        <v>16344</v>
      </c>
      <c r="D14606" s="85">
        <v>14602</v>
      </c>
      <c r="E14606" s="86" t="s">
        <v>26289</v>
      </c>
      <c r="F14606" s="85" t="s">
        <v>11</v>
      </c>
      <c r="G14606" s="86" t="s">
        <v>18737</v>
      </c>
      <c r="H14606" s="85" t="s">
        <v>646</v>
      </c>
      <c r="I14606" s="85">
        <v>1</v>
      </c>
      <c r="J14606" s="88">
        <v>1.0420691451260231</v>
      </c>
      <c r="K14606" s="146">
        <v>1.1882535751521832</v>
      </c>
      <c r="L14606" s="147">
        <v>4.6019458466143346E-9</v>
      </c>
      <c r="M14606" s="147">
        <v>0.24507247199424009</v>
      </c>
      <c r="N14606" s="87">
        <v>31.454125694600702</v>
      </c>
      <c r="O14606" s="88">
        <v>0.8809549550314606</v>
      </c>
      <c r="P14606" s="89">
        <v>28.007612215483771</v>
      </c>
    </row>
    <row r="14607" spans="1:16">
      <c r="A14607" s="75" t="s">
        <v>18732</v>
      </c>
      <c r="B14607" s="85">
        <v>14603</v>
      </c>
      <c r="C14607" s="85">
        <v>12094</v>
      </c>
      <c r="D14607" s="85">
        <v>14603</v>
      </c>
      <c r="E14607" s="86" t="s">
        <v>18733</v>
      </c>
      <c r="F14607" s="85" t="s">
        <v>55</v>
      </c>
      <c r="G14607" s="86" t="s">
        <v>18734</v>
      </c>
      <c r="H14607" s="85" t="s">
        <v>646</v>
      </c>
      <c r="I14607" s="85">
        <v>1</v>
      </c>
      <c r="J14607" s="88">
        <v>10.07150416866228</v>
      </c>
      <c r="K14607" s="146">
        <v>11.852044029999208</v>
      </c>
      <c r="L14607" s="147">
        <v>4.5015693788845902E-8</v>
      </c>
      <c r="M14607" s="147">
        <v>2.261896622882984</v>
      </c>
      <c r="N14607" s="87">
        <v>290.36136128144921</v>
      </c>
      <c r="O14607" s="88">
        <v>8.5085377071926249</v>
      </c>
      <c r="P14607" s="89">
        <v>29.303271170936693</v>
      </c>
    </row>
    <row r="14608" spans="1:16">
      <c r="A14608" s="75" t="s">
        <v>26285</v>
      </c>
      <c r="B14608" s="85">
        <v>14604</v>
      </c>
      <c r="C14608" s="85">
        <v>16341</v>
      </c>
      <c r="D14608" s="85">
        <v>14604</v>
      </c>
      <c r="E14608" s="86" t="s">
        <v>26286</v>
      </c>
      <c r="F14608" s="85" t="s">
        <v>38</v>
      </c>
      <c r="G14608" s="86" t="s">
        <v>18734</v>
      </c>
      <c r="H14608" s="85" t="s">
        <v>646</v>
      </c>
      <c r="I14608" s="85">
        <v>1</v>
      </c>
      <c r="J14608" s="88">
        <v>10.03574551332418</v>
      </c>
      <c r="K14608" s="146">
        <v>11.93863922171947</v>
      </c>
      <c r="L14608" s="147">
        <v>4.4843285195985141E-8</v>
      </c>
      <c r="M14608" s="147">
        <v>2.2343388642882469</v>
      </c>
      <c r="N14608" s="87">
        <v>287.70868386042861</v>
      </c>
      <c r="O14608" s="88">
        <v>8.4547352613656983</v>
      </c>
      <c r="P14608" s="89">
        <v>29.386444468486065</v>
      </c>
    </row>
    <row r="14609" spans="1:16">
      <c r="A14609" s="75" t="s">
        <v>26287</v>
      </c>
      <c r="B14609" s="85">
        <v>14605</v>
      </c>
      <c r="C14609" s="85">
        <v>16342</v>
      </c>
      <c r="D14609" s="85">
        <v>14605</v>
      </c>
      <c r="E14609" s="86" t="s">
        <v>26286</v>
      </c>
      <c r="F14609" s="85" t="s">
        <v>11</v>
      </c>
      <c r="G14609" s="86" t="s">
        <v>18734</v>
      </c>
      <c r="H14609" s="85" t="s">
        <v>646</v>
      </c>
      <c r="I14609" s="85">
        <v>1</v>
      </c>
      <c r="J14609" s="88">
        <v>9.4624534030867373</v>
      </c>
      <c r="K14609" s="146">
        <v>10.791772698138145</v>
      </c>
      <c r="L14609" s="147">
        <v>4.1791941145626641E-8</v>
      </c>
      <c r="M14609" s="147">
        <v>2.2249208266782659</v>
      </c>
      <c r="N14609" s="87">
        <v>285.56654141617469</v>
      </c>
      <c r="O14609" s="88">
        <v>7.9996440283053367</v>
      </c>
      <c r="P14609" s="89">
        <v>28.013239886695743</v>
      </c>
    </row>
    <row r="14610" spans="1:16">
      <c r="A14610" s="75" t="s">
        <v>18738</v>
      </c>
      <c r="B14610" s="85">
        <v>14606</v>
      </c>
      <c r="C14610" s="85">
        <v>12096</v>
      </c>
      <c r="D14610" s="85">
        <v>14606</v>
      </c>
      <c r="E14610" s="86" t="s">
        <v>18739</v>
      </c>
      <c r="F14610" s="85" t="s">
        <v>55</v>
      </c>
      <c r="G14610" s="86" t="s">
        <v>18740</v>
      </c>
      <c r="H14610" s="85" t="s">
        <v>1</v>
      </c>
      <c r="I14610" s="85">
        <v>1</v>
      </c>
      <c r="J14610" s="88">
        <v>3.1919978606028461</v>
      </c>
      <c r="K14610" s="146">
        <v>3.526765912735069</v>
      </c>
      <c r="L14610" s="147">
        <v>1.32330892167994E-8</v>
      </c>
      <c r="M14610" s="147">
        <v>0.60324172415340283</v>
      </c>
      <c r="N14610" s="87">
        <v>78.459097444795816</v>
      </c>
      <c r="O14610" s="88">
        <v>2.7042423573242389</v>
      </c>
      <c r="P14610" s="89">
        <v>34.466906265738736</v>
      </c>
    </row>
    <row r="14611" spans="1:16">
      <c r="A14611" s="75" t="s">
        <v>26307</v>
      </c>
      <c r="B14611" s="85">
        <v>14607</v>
      </c>
      <c r="C14611" s="85">
        <v>16357</v>
      </c>
      <c r="D14611" s="85">
        <v>14607</v>
      </c>
      <c r="E14611" s="86" t="s">
        <v>26308</v>
      </c>
      <c r="F14611" s="85" t="s">
        <v>509</v>
      </c>
      <c r="G14611" s="86" t="s">
        <v>18740</v>
      </c>
      <c r="H14611" s="85" t="s">
        <v>1</v>
      </c>
      <c r="I14611" s="85">
        <v>1</v>
      </c>
      <c r="J14611" s="88">
        <v>3.0206897895858549</v>
      </c>
      <c r="K14611" s="146">
        <v>3.2814529677353659</v>
      </c>
      <c r="L14611" s="147">
        <v>1.239084394431281E-8</v>
      </c>
      <c r="M14611" s="147">
        <v>0.59361827071365036</v>
      </c>
      <c r="N14611" s="87">
        <v>75.967422055305946</v>
      </c>
      <c r="O14611" s="88">
        <v>2.5532648691413868</v>
      </c>
      <c r="P14611" s="89">
        <v>33.609997549772771</v>
      </c>
    </row>
    <row r="14612" spans="1:16">
      <c r="A14612" s="75" t="s">
        <v>26309</v>
      </c>
      <c r="B14612" s="85">
        <v>14608</v>
      </c>
      <c r="C14612" s="85">
        <v>16358</v>
      </c>
      <c r="D14612" s="85">
        <v>14608</v>
      </c>
      <c r="E14612" s="86" t="s">
        <v>26308</v>
      </c>
      <c r="F14612" s="85" t="s">
        <v>38</v>
      </c>
      <c r="G14612" s="86" t="s">
        <v>18740</v>
      </c>
      <c r="H14612" s="85" t="s">
        <v>1</v>
      </c>
      <c r="I14612" s="85">
        <v>1</v>
      </c>
      <c r="J14612" s="88">
        <v>3.1608503670346968</v>
      </c>
      <c r="K14612" s="146">
        <v>3.5014036249711764</v>
      </c>
      <c r="L14612" s="147">
        <v>1.3018642924959259E-8</v>
      </c>
      <c r="M14612" s="147">
        <v>0.59230980281021572</v>
      </c>
      <c r="N14612" s="87">
        <v>77.373949764724827</v>
      </c>
      <c r="O14612" s="88">
        <v>2.6744195816040821</v>
      </c>
      <c r="P14612" s="89">
        <v>34.564857936506215</v>
      </c>
    </row>
    <row r="14613" spans="1:16">
      <c r="A14613" s="75" t="s">
        <v>26310</v>
      </c>
      <c r="B14613" s="85">
        <v>14609</v>
      </c>
      <c r="C14613" s="85">
        <v>16359</v>
      </c>
      <c r="D14613" s="85">
        <v>14609</v>
      </c>
      <c r="E14613" s="86" t="s">
        <v>26308</v>
      </c>
      <c r="F14613" s="85" t="s">
        <v>11</v>
      </c>
      <c r="G14613" s="86" t="s">
        <v>18740</v>
      </c>
      <c r="H14613" s="85" t="s">
        <v>1</v>
      </c>
      <c r="I14613" s="85">
        <v>1</v>
      </c>
      <c r="J14613" s="88">
        <v>2.9986771336756561</v>
      </c>
      <c r="K14613" s="146">
        <v>3.2516180816177469</v>
      </c>
      <c r="L14613" s="147">
        <v>1.230143344546089E-8</v>
      </c>
      <c r="M14613" s="147">
        <v>0.5915116270643016</v>
      </c>
      <c r="N14613" s="87">
        <v>76.94587066582973</v>
      </c>
      <c r="O14613" s="88">
        <v>2.5318337329072311</v>
      </c>
      <c r="P14613" s="89">
        <v>32.904088432539794</v>
      </c>
    </row>
    <row r="14614" spans="1:16">
      <c r="A14614" s="75" t="s">
        <v>26323</v>
      </c>
      <c r="B14614" s="85">
        <v>14610</v>
      </c>
      <c r="C14614" s="85">
        <v>16369</v>
      </c>
      <c r="D14614" s="85">
        <v>14610</v>
      </c>
      <c r="E14614" s="86" t="s">
        <v>26324</v>
      </c>
      <c r="F14614" s="85" t="s">
        <v>32</v>
      </c>
      <c r="G14614" s="86" t="s">
        <v>18740</v>
      </c>
      <c r="H14614" s="85" t="s">
        <v>1</v>
      </c>
      <c r="I14614" s="85">
        <v>1</v>
      </c>
      <c r="J14614" s="88">
        <v>0.39305133204061921</v>
      </c>
      <c r="K14614" s="146">
        <v>0.60800734780534038</v>
      </c>
      <c r="L14614" s="147">
        <v>1.7482427632396641E-9</v>
      </c>
      <c r="M14614" s="147">
        <v>3.6217313438812328E-2</v>
      </c>
      <c r="N14614" s="87">
        <v>5.8610009228120434</v>
      </c>
      <c r="O14614" s="88">
        <v>0.35645865635332741</v>
      </c>
      <c r="P14614" s="89">
        <v>60.818734043519399</v>
      </c>
    </row>
    <row r="14615" spans="1:16">
      <c r="A14615" s="75" t="s">
        <v>26325</v>
      </c>
      <c r="B14615" s="85">
        <v>14611</v>
      </c>
      <c r="C14615" s="85">
        <v>16370</v>
      </c>
      <c r="D14615" s="85">
        <v>14611</v>
      </c>
      <c r="E14615" s="86" t="s">
        <v>26324</v>
      </c>
      <c r="F14615" s="85" t="s">
        <v>31</v>
      </c>
      <c r="G14615" s="86" t="s">
        <v>18740</v>
      </c>
      <c r="H14615" s="85" t="s">
        <v>1</v>
      </c>
      <c r="I14615" s="85">
        <v>1</v>
      </c>
      <c r="J14615" s="88">
        <v>1.157486894640712</v>
      </c>
      <c r="K14615" s="146">
        <v>1.6149031998056786</v>
      </c>
      <c r="L14615" s="147">
        <v>5.1623925565553017E-9</v>
      </c>
      <c r="M14615" s="147">
        <v>0.1018238973785348</v>
      </c>
      <c r="N14615" s="87">
        <v>18.266111424392221</v>
      </c>
      <c r="O14615" s="88">
        <v>0.93900571941620792</v>
      </c>
      <c r="P14615" s="89">
        <v>51.406985186911612</v>
      </c>
    </row>
    <row r="14616" spans="1:16">
      <c r="A14616" s="75" t="s">
        <v>26326</v>
      </c>
      <c r="B14616" s="85">
        <v>14612</v>
      </c>
      <c r="C14616" s="85">
        <v>16371</v>
      </c>
      <c r="D14616" s="85">
        <v>14612</v>
      </c>
      <c r="E14616" s="86" t="s">
        <v>26324</v>
      </c>
      <c r="F14616" s="85" t="s">
        <v>38</v>
      </c>
      <c r="G14616" s="86" t="s">
        <v>18740</v>
      </c>
      <c r="H14616" s="85" t="s">
        <v>1</v>
      </c>
      <c r="I14616" s="85">
        <v>1</v>
      </c>
      <c r="J14616" s="88">
        <v>1.673846974441124</v>
      </c>
      <c r="K14616" s="146">
        <v>2.5451407358641336</v>
      </c>
      <c r="L14616" s="147">
        <v>7.4240465130361596E-9</v>
      </c>
      <c r="M14616" s="147">
        <v>0.11094618683656381</v>
      </c>
      <c r="N14616" s="87">
        <v>19.239985946185691</v>
      </c>
      <c r="O14616" s="88">
        <v>1.2434315063996511</v>
      </c>
      <c r="P14616" s="89">
        <v>64.62746437952363</v>
      </c>
    </row>
    <row r="14617" spans="1:16">
      <c r="A14617" s="75" t="s">
        <v>26327</v>
      </c>
      <c r="B14617" s="85">
        <v>14613</v>
      </c>
      <c r="C14617" s="85">
        <v>16372</v>
      </c>
      <c r="D14617" s="85">
        <v>14613</v>
      </c>
      <c r="E14617" s="86" t="s">
        <v>26324</v>
      </c>
      <c r="F14617" s="85" t="s">
        <v>139</v>
      </c>
      <c r="G14617" s="86" t="s">
        <v>18740</v>
      </c>
      <c r="H14617" s="85" t="s">
        <v>1</v>
      </c>
      <c r="I14617" s="85">
        <v>1</v>
      </c>
      <c r="J14617" s="88">
        <v>1.303046781332897</v>
      </c>
      <c r="K14617" s="146">
        <v>2.0458307840161942</v>
      </c>
      <c r="L14617" s="147">
        <v>5.7031840801222028E-9</v>
      </c>
      <c r="M14617" s="147">
        <v>0.10891276732565711</v>
      </c>
      <c r="N14617" s="87">
        <v>18.26073943831609</v>
      </c>
      <c r="O14617" s="88">
        <v>0.93468715443308958</v>
      </c>
      <c r="P14617" s="89">
        <v>51.185613681768928</v>
      </c>
    </row>
    <row r="14618" spans="1:16">
      <c r="A14618" s="75" t="s">
        <v>18741</v>
      </c>
      <c r="B14618" s="85">
        <v>14614</v>
      </c>
      <c r="C14618" s="85">
        <v>12097</v>
      </c>
      <c r="D14618" s="85">
        <v>14614</v>
      </c>
      <c r="E14618" s="86" t="s">
        <v>18742</v>
      </c>
      <c r="F14618" s="85" t="s">
        <v>32</v>
      </c>
      <c r="G14618" s="86" t="s">
        <v>18743</v>
      </c>
      <c r="H14618" s="85" t="s">
        <v>1</v>
      </c>
      <c r="I14618" s="85">
        <v>1</v>
      </c>
      <c r="J14618" s="88">
        <v>0.39305133204061921</v>
      </c>
      <c r="K14618" s="146">
        <v>0.60800734780534038</v>
      </c>
      <c r="L14618" s="147">
        <v>1.7482427632396641E-9</v>
      </c>
      <c r="M14618" s="147">
        <v>3.6217313438812328E-2</v>
      </c>
      <c r="N14618" s="87">
        <v>5.8610009228120434</v>
      </c>
      <c r="O14618" s="88">
        <v>0.35645865635332741</v>
      </c>
      <c r="P14618" s="89">
        <v>60.818734043519399</v>
      </c>
    </row>
    <row r="14619" spans="1:16">
      <c r="A14619" s="75" t="s">
        <v>18744</v>
      </c>
      <c r="B14619" s="85">
        <v>14615</v>
      </c>
      <c r="C14619" s="85">
        <v>12098</v>
      </c>
      <c r="D14619" s="85">
        <v>14615</v>
      </c>
      <c r="E14619" s="86" t="s">
        <v>18742</v>
      </c>
      <c r="F14619" s="85" t="s">
        <v>31</v>
      </c>
      <c r="G14619" s="86" t="s">
        <v>18743</v>
      </c>
      <c r="H14619" s="85" t="s">
        <v>1</v>
      </c>
      <c r="I14619" s="85">
        <v>1</v>
      </c>
      <c r="J14619" s="88">
        <v>1.157486894640712</v>
      </c>
      <c r="K14619" s="146">
        <v>1.6149031998056786</v>
      </c>
      <c r="L14619" s="147">
        <v>5.1623925565553017E-9</v>
      </c>
      <c r="M14619" s="147">
        <v>0.1018238973785348</v>
      </c>
      <c r="N14619" s="87">
        <v>18.266111424392221</v>
      </c>
      <c r="O14619" s="88">
        <v>0.93900571941620792</v>
      </c>
      <c r="P14619" s="89">
        <v>51.406985186911612</v>
      </c>
    </row>
    <row r="14620" spans="1:16">
      <c r="A14620" s="75" t="s">
        <v>18745</v>
      </c>
      <c r="B14620" s="85">
        <v>14616</v>
      </c>
      <c r="C14620" s="85">
        <v>12099</v>
      </c>
      <c r="D14620" s="85">
        <v>14616</v>
      </c>
      <c r="E14620" s="86" t="s">
        <v>18742</v>
      </c>
      <c r="F14620" s="85" t="s">
        <v>38</v>
      </c>
      <c r="G14620" s="86" t="s">
        <v>18743</v>
      </c>
      <c r="H14620" s="85" t="s">
        <v>1</v>
      </c>
      <c r="I14620" s="85">
        <v>1</v>
      </c>
      <c r="J14620" s="88">
        <v>1.673846974441124</v>
      </c>
      <c r="K14620" s="146">
        <v>2.5451407358641336</v>
      </c>
      <c r="L14620" s="147">
        <v>7.4240465130361596E-9</v>
      </c>
      <c r="M14620" s="147">
        <v>0.11094618683656381</v>
      </c>
      <c r="N14620" s="87">
        <v>19.239985946185691</v>
      </c>
      <c r="O14620" s="88">
        <v>1.2434315063996511</v>
      </c>
      <c r="P14620" s="89">
        <v>64.62746437952363</v>
      </c>
    </row>
    <row r="14621" spans="1:16">
      <c r="A14621" s="75" t="s">
        <v>18746</v>
      </c>
      <c r="B14621" s="85">
        <v>14617</v>
      </c>
      <c r="C14621" s="85">
        <v>12100</v>
      </c>
      <c r="D14621" s="85">
        <v>14617</v>
      </c>
      <c r="E14621" s="86" t="s">
        <v>18742</v>
      </c>
      <c r="F14621" s="85" t="s">
        <v>139</v>
      </c>
      <c r="G14621" s="86" t="s">
        <v>18743</v>
      </c>
      <c r="H14621" s="85" t="s">
        <v>1</v>
      </c>
      <c r="I14621" s="85">
        <v>1</v>
      </c>
      <c r="J14621" s="88">
        <v>1.303046781332897</v>
      </c>
      <c r="K14621" s="146">
        <v>2.0458307840161942</v>
      </c>
      <c r="L14621" s="147">
        <v>5.7031840801222028E-9</v>
      </c>
      <c r="M14621" s="147">
        <v>0.10891276732565711</v>
      </c>
      <c r="N14621" s="87">
        <v>18.26073943831609</v>
      </c>
      <c r="O14621" s="88">
        <v>0.93468715443308958</v>
      </c>
      <c r="P14621" s="89">
        <v>51.185613681768928</v>
      </c>
    </row>
    <row r="14622" spans="1:16">
      <c r="A14622" s="75" t="s">
        <v>26311</v>
      </c>
      <c r="B14622" s="85">
        <v>14618</v>
      </c>
      <c r="C14622" s="85">
        <v>16360</v>
      </c>
      <c r="D14622" s="85">
        <v>14618</v>
      </c>
      <c r="E14622" s="86" t="s">
        <v>26312</v>
      </c>
      <c r="F14622" s="85" t="s">
        <v>32</v>
      </c>
      <c r="G14622" s="86" t="s">
        <v>18743</v>
      </c>
      <c r="H14622" s="85" t="s">
        <v>1</v>
      </c>
      <c r="I14622" s="85">
        <v>1</v>
      </c>
      <c r="J14622" s="88">
        <v>0.3821872120200896</v>
      </c>
      <c r="K14622" s="146">
        <v>0.59610673769160227</v>
      </c>
      <c r="L14622" s="147">
        <v>1.6954975900740141E-9</v>
      </c>
      <c r="M14622" s="147">
        <v>3.4665358532161843E-2</v>
      </c>
      <c r="N14622" s="87">
        <v>5.6919840615498041</v>
      </c>
      <c r="O14622" s="88">
        <v>0.34672642566955469</v>
      </c>
      <c r="P14622" s="89">
        <v>60.914862360866941</v>
      </c>
    </row>
    <row r="14623" spans="1:16">
      <c r="A14623" s="75" t="s">
        <v>26313</v>
      </c>
      <c r="B14623" s="85">
        <v>14619</v>
      </c>
      <c r="C14623" s="85">
        <v>16361</v>
      </c>
      <c r="D14623" s="85">
        <v>14619</v>
      </c>
      <c r="E14623" s="86" t="s">
        <v>26312</v>
      </c>
      <c r="F14623" s="85" t="s">
        <v>31</v>
      </c>
      <c r="G14623" s="86" t="s">
        <v>18743</v>
      </c>
      <c r="H14623" s="85" t="s">
        <v>1</v>
      </c>
      <c r="I14623" s="85">
        <v>1</v>
      </c>
      <c r="J14623" s="88">
        <v>1.072904322106135</v>
      </c>
      <c r="K14623" s="146">
        <v>1.5181174339878145</v>
      </c>
      <c r="L14623" s="147">
        <v>4.7442958848464343E-9</v>
      </c>
      <c r="M14623" s="147">
        <v>9.0298213798367319E-2</v>
      </c>
      <c r="N14623" s="87">
        <v>16.95807940389161</v>
      </c>
      <c r="O14623" s="88">
        <v>0.8630609517774076</v>
      </c>
      <c r="P14623" s="89">
        <v>50.893791167138232</v>
      </c>
    </row>
    <row r="14624" spans="1:16">
      <c r="A14624" s="75" t="s">
        <v>26314</v>
      </c>
      <c r="B14624" s="85">
        <v>14620</v>
      </c>
      <c r="C14624" s="85">
        <v>16362</v>
      </c>
      <c r="D14624" s="85">
        <v>14620</v>
      </c>
      <c r="E14624" s="86" t="s">
        <v>26312</v>
      </c>
      <c r="F14624" s="85" t="s">
        <v>38</v>
      </c>
      <c r="G14624" s="86" t="s">
        <v>18743</v>
      </c>
      <c r="H14624" s="85" t="s">
        <v>1</v>
      </c>
      <c r="I14624" s="85">
        <v>1</v>
      </c>
      <c r="J14624" s="88">
        <v>1.5886090147667089</v>
      </c>
      <c r="K14624" s="146">
        <v>2.4438511002269805</v>
      </c>
      <c r="L14624" s="147">
        <v>6.9975416709377093E-9</v>
      </c>
      <c r="M14624" s="147">
        <v>9.9595516086359484E-2</v>
      </c>
      <c r="N14624" s="87">
        <v>17.970709124158422</v>
      </c>
      <c r="O14624" s="88">
        <v>1.166093970307337</v>
      </c>
      <c r="P14624" s="89">
        <v>64.888589662815875</v>
      </c>
    </row>
    <row r="14625" spans="1:16">
      <c r="A14625" s="75" t="s">
        <v>26315</v>
      </c>
      <c r="B14625" s="85">
        <v>14621</v>
      </c>
      <c r="C14625" s="85">
        <v>16363</v>
      </c>
      <c r="D14625" s="85">
        <v>14621</v>
      </c>
      <c r="E14625" s="86" t="s">
        <v>26312</v>
      </c>
      <c r="F14625" s="85" t="s">
        <v>139</v>
      </c>
      <c r="G14625" s="86" t="s">
        <v>18743</v>
      </c>
      <c r="H14625" s="85" t="s">
        <v>1</v>
      </c>
      <c r="I14625" s="85">
        <v>1</v>
      </c>
      <c r="J14625" s="88">
        <v>1.2119259233190049</v>
      </c>
      <c r="K14625" s="146">
        <v>1.9398404200888577</v>
      </c>
      <c r="L14625" s="147">
        <v>5.2450064064365632E-9</v>
      </c>
      <c r="M14625" s="147">
        <v>9.6460039039635723E-2</v>
      </c>
      <c r="N14625" s="87">
        <v>16.902789843366509</v>
      </c>
      <c r="O14625" s="88">
        <v>0.85193570685019981</v>
      </c>
      <c r="P14625" s="89">
        <v>50.402076506000071</v>
      </c>
    </row>
    <row r="14626" spans="1:16">
      <c r="A14626" s="75" t="s">
        <v>18747</v>
      </c>
      <c r="B14626" s="85">
        <v>14622</v>
      </c>
      <c r="C14626" s="85">
        <v>12101</v>
      </c>
      <c r="D14626" s="85">
        <v>14622</v>
      </c>
      <c r="E14626" s="86" t="s">
        <v>18748</v>
      </c>
      <c r="F14626" s="85" t="s">
        <v>55</v>
      </c>
      <c r="G14626" s="86" t="s">
        <v>18749</v>
      </c>
      <c r="H14626" s="85" t="s">
        <v>1</v>
      </c>
      <c r="I14626" s="85">
        <v>1</v>
      </c>
      <c r="J14626" s="88">
        <v>2.9651342267203051</v>
      </c>
      <c r="K14626" s="146">
        <v>3.3574092387182493</v>
      </c>
      <c r="L14626" s="147">
        <v>1.224661742767438E-8</v>
      </c>
      <c r="M14626" s="147">
        <v>0.58899313678608678</v>
      </c>
      <c r="N14626" s="87">
        <v>76.062491164847472</v>
      </c>
      <c r="O14626" s="88">
        <v>2.4973516667914009</v>
      </c>
      <c r="P14626" s="89">
        <v>32.832893434675718</v>
      </c>
    </row>
    <row r="14627" spans="1:16">
      <c r="A14627" s="75" t="s">
        <v>26316</v>
      </c>
      <c r="B14627" s="85">
        <v>14623</v>
      </c>
      <c r="C14627" s="85">
        <v>16364</v>
      </c>
      <c r="D14627" s="85">
        <v>14623</v>
      </c>
      <c r="E14627" s="86" t="s">
        <v>26317</v>
      </c>
      <c r="F14627" s="85" t="s">
        <v>509</v>
      </c>
      <c r="G14627" s="86" t="s">
        <v>18749</v>
      </c>
      <c r="H14627" s="85" t="s">
        <v>1</v>
      </c>
      <c r="I14627" s="85">
        <v>1</v>
      </c>
      <c r="J14627" s="88">
        <v>3.2374605490012298</v>
      </c>
      <c r="K14627" s="146">
        <v>3.6958641317644356</v>
      </c>
      <c r="L14627" s="147">
        <v>1.359781093965414E-8</v>
      </c>
      <c r="M14627" s="147">
        <v>0.60855724648256537</v>
      </c>
      <c r="N14627" s="87">
        <v>79.116363013464948</v>
      </c>
      <c r="O14627" s="88">
        <v>2.7452012793039571</v>
      </c>
      <c r="P14627" s="89">
        <v>34.698274474987514</v>
      </c>
    </row>
    <row r="14628" spans="1:16">
      <c r="A14628" s="75" t="s">
        <v>26318</v>
      </c>
      <c r="B14628" s="85">
        <v>14624</v>
      </c>
      <c r="C14628" s="85">
        <v>16365</v>
      </c>
      <c r="D14628" s="85">
        <v>14624</v>
      </c>
      <c r="E14628" s="86" t="s">
        <v>26317</v>
      </c>
      <c r="F14628" s="85" t="s">
        <v>38</v>
      </c>
      <c r="G14628" s="86" t="s">
        <v>18749</v>
      </c>
      <c r="H14628" s="85" t="s">
        <v>1</v>
      </c>
      <c r="I14628" s="85">
        <v>1</v>
      </c>
      <c r="J14628" s="88">
        <v>2.896916351615749</v>
      </c>
      <c r="K14628" s="146">
        <v>3.2753722796461808</v>
      </c>
      <c r="L14628" s="147">
        <v>1.1861532907452259E-8</v>
      </c>
      <c r="M14628" s="147">
        <v>0.57784757639782869</v>
      </c>
      <c r="N14628" s="87">
        <v>74.826012996565979</v>
      </c>
      <c r="O14628" s="88">
        <v>2.434938366060349</v>
      </c>
      <c r="P14628" s="89">
        <v>32.541335139319756</v>
      </c>
    </row>
    <row r="14629" spans="1:16">
      <c r="A14629" s="75" t="s">
        <v>26319</v>
      </c>
      <c r="B14629" s="85">
        <v>14625</v>
      </c>
      <c r="C14629" s="85">
        <v>16366</v>
      </c>
      <c r="D14629" s="85">
        <v>14625</v>
      </c>
      <c r="E14629" s="86" t="s">
        <v>26317</v>
      </c>
      <c r="F14629" s="85" t="s">
        <v>11</v>
      </c>
      <c r="G14629" s="86" t="s">
        <v>18749</v>
      </c>
      <c r="H14629" s="85" t="s">
        <v>1</v>
      </c>
      <c r="I14629" s="85">
        <v>1</v>
      </c>
      <c r="J14629" s="88">
        <v>2.7965239746054169</v>
      </c>
      <c r="K14629" s="146">
        <v>3.1253876149895881</v>
      </c>
      <c r="L14629" s="147">
        <v>1.1457534163377039E-8</v>
      </c>
      <c r="M14629" s="147">
        <v>0.57498088480979348</v>
      </c>
      <c r="N14629" s="87">
        <v>74.520741059045207</v>
      </c>
      <c r="O14629" s="88">
        <v>2.3465910511508161</v>
      </c>
      <c r="P14629" s="89">
        <v>31.489099783529198</v>
      </c>
    </row>
    <row r="14630" spans="1:16">
      <c r="A14630" s="75" t="s">
        <v>26328</v>
      </c>
      <c r="B14630" s="85">
        <v>14626</v>
      </c>
      <c r="C14630" s="85">
        <v>16373</v>
      </c>
      <c r="D14630" s="85">
        <v>14626</v>
      </c>
      <c r="E14630" s="86" t="s">
        <v>26329</v>
      </c>
      <c r="F14630" s="85" t="s">
        <v>32</v>
      </c>
      <c r="G14630" s="86" t="s">
        <v>18749</v>
      </c>
      <c r="H14630" s="85" t="s">
        <v>1</v>
      </c>
      <c r="I14630" s="85">
        <v>1</v>
      </c>
      <c r="J14630" s="88">
        <v>0.43770242482502347</v>
      </c>
      <c r="K14630" s="146">
        <v>0.69885974856207167</v>
      </c>
      <c r="L14630" s="147">
        <v>1.9301670905220232E-9</v>
      </c>
      <c r="M14630" s="147">
        <v>3.7781602874334672E-2</v>
      </c>
      <c r="N14630" s="87">
        <v>5.9912202164189869</v>
      </c>
      <c r="O14630" s="88">
        <v>0.3980390153818415</v>
      </c>
      <c r="P14630" s="89">
        <v>66.43705305490397</v>
      </c>
    </row>
    <row r="14631" spans="1:16">
      <c r="A14631" s="75" t="s">
        <v>26330</v>
      </c>
      <c r="B14631" s="85">
        <v>14627</v>
      </c>
      <c r="C14631" s="85">
        <v>16374</v>
      </c>
      <c r="D14631" s="85">
        <v>14627</v>
      </c>
      <c r="E14631" s="86" t="s">
        <v>26329</v>
      </c>
      <c r="F14631" s="85" t="s">
        <v>38</v>
      </c>
      <c r="G14631" s="86" t="s">
        <v>18749</v>
      </c>
      <c r="H14631" s="85" t="s">
        <v>1</v>
      </c>
      <c r="I14631" s="85">
        <v>1</v>
      </c>
      <c r="J14631" s="88">
        <v>1.0342606235035881</v>
      </c>
      <c r="K14631" s="146">
        <v>1.5986155156859523</v>
      </c>
      <c r="L14631" s="147">
        <v>4.8533888439392001E-9</v>
      </c>
      <c r="M14631" s="147">
        <v>7.0019374920834695E-2</v>
      </c>
      <c r="N14631" s="87">
        <v>11.872585935211919</v>
      </c>
      <c r="O14631" s="88">
        <v>0.80845100775097589</v>
      </c>
      <c r="P14631" s="89">
        <v>68.093927655074538</v>
      </c>
    </row>
    <row r="14632" spans="1:16">
      <c r="A14632" s="75" t="s">
        <v>18750</v>
      </c>
      <c r="B14632" s="85">
        <v>14628</v>
      </c>
      <c r="C14632" s="85">
        <v>12102</v>
      </c>
      <c r="D14632" s="85">
        <v>14628</v>
      </c>
      <c r="E14632" s="86" t="s">
        <v>18751</v>
      </c>
      <c r="F14632" s="85" t="s">
        <v>32</v>
      </c>
      <c r="G14632" s="86" t="s">
        <v>18752</v>
      </c>
      <c r="H14632" s="85" t="s">
        <v>1</v>
      </c>
      <c r="I14632" s="85">
        <v>1</v>
      </c>
      <c r="J14632" s="88">
        <v>0.43770242482502347</v>
      </c>
      <c r="K14632" s="146">
        <v>0.69885974856207167</v>
      </c>
      <c r="L14632" s="147">
        <v>1.9301670905220232E-9</v>
      </c>
      <c r="M14632" s="147">
        <v>3.7781602874334672E-2</v>
      </c>
      <c r="N14632" s="87">
        <v>5.9912202164189869</v>
      </c>
      <c r="O14632" s="88">
        <v>0.3980390153818415</v>
      </c>
      <c r="P14632" s="89">
        <v>66.43705305490397</v>
      </c>
    </row>
    <row r="14633" spans="1:16">
      <c r="A14633" s="75" t="s">
        <v>18753</v>
      </c>
      <c r="B14633" s="85">
        <v>14629</v>
      </c>
      <c r="C14633" s="85">
        <v>12103</v>
      </c>
      <c r="D14633" s="85">
        <v>14629</v>
      </c>
      <c r="E14633" s="86" t="s">
        <v>18751</v>
      </c>
      <c r="F14633" s="85" t="s">
        <v>38</v>
      </c>
      <c r="G14633" s="86" t="s">
        <v>18752</v>
      </c>
      <c r="H14633" s="85" t="s">
        <v>1</v>
      </c>
      <c r="I14633" s="85">
        <v>1</v>
      </c>
      <c r="J14633" s="88">
        <v>1.0342606235035881</v>
      </c>
      <c r="K14633" s="146">
        <v>1.5986155156859523</v>
      </c>
      <c r="L14633" s="147">
        <v>4.8533888439392001E-9</v>
      </c>
      <c r="M14633" s="147">
        <v>7.0019374920834695E-2</v>
      </c>
      <c r="N14633" s="87">
        <v>11.872585935211919</v>
      </c>
      <c r="O14633" s="88">
        <v>0.80845100775097589</v>
      </c>
      <c r="P14633" s="89">
        <v>68.093927655074538</v>
      </c>
    </row>
    <row r="14634" spans="1:16">
      <c r="A14634" s="75" t="s">
        <v>26320</v>
      </c>
      <c r="B14634" s="85">
        <v>14630</v>
      </c>
      <c r="C14634" s="85">
        <v>16367</v>
      </c>
      <c r="D14634" s="85">
        <v>14630</v>
      </c>
      <c r="E14634" s="86" t="s">
        <v>26321</v>
      </c>
      <c r="F14634" s="85" t="s">
        <v>32</v>
      </c>
      <c r="G14634" s="86" t="s">
        <v>18752</v>
      </c>
      <c r="H14634" s="85" t="s">
        <v>1</v>
      </c>
      <c r="I14634" s="85">
        <v>1</v>
      </c>
      <c r="J14634" s="88">
        <v>0.42683830480449481</v>
      </c>
      <c r="K14634" s="146">
        <v>0.68695913844833312</v>
      </c>
      <c r="L14634" s="147">
        <v>1.8774219173563748E-9</v>
      </c>
      <c r="M14634" s="147">
        <v>3.6229647967684207E-2</v>
      </c>
      <c r="N14634" s="87">
        <v>5.8222033551567467</v>
      </c>
      <c r="O14634" s="88">
        <v>0.38830678469806928</v>
      </c>
      <c r="P14634" s="89">
        <v>66.694129526435134</v>
      </c>
    </row>
    <row r="14635" spans="1:16">
      <c r="A14635" s="75" t="s">
        <v>26322</v>
      </c>
      <c r="B14635" s="85">
        <v>14631</v>
      </c>
      <c r="C14635" s="85">
        <v>16368</v>
      </c>
      <c r="D14635" s="85">
        <v>14631</v>
      </c>
      <c r="E14635" s="86" t="s">
        <v>26321</v>
      </c>
      <c r="F14635" s="85" t="s">
        <v>38</v>
      </c>
      <c r="G14635" s="86" t="s">
        <v>18752</v>
      </c>
      <c r="H14635" s="85" t="s">
        <v>1</v>
      </c>
      <c r="I14635" s="85">
        <v>1</v>
      </c>
      <c r="J14635" s="88">
        <v>1.0228523917386849</v>
      </c>
      <c r="K14635" s="146">
        <v>1.5857373559612471</v>
      </c>
      <c r="L14635" s="147">
        <v>4.7972084000409307E-9</v>
      </c>
      <c r="M14635" s="147">
        <v>6.8443111045986244E-2</v>
      </c>
      <c r="N14635" s="87">
        <v>11.69970557010209</v>
      </c>
      <c r="O14635" s="88">
        <v>0.79809901576026476</v>
      </c>
      <c r="P14635" s="89">
        <v>68.215307725329424</v>
      </c>
    </row>
    <row r="14636" spans="1:16">
      <c r="A14636" s="75" t="s">
        <v>18754</v>
      </c>
      <c r="B14636" s="85">
        <v>14632</v>
      </c>
      <c r="C14636" s="85">
        <v>12104</v>
      </c>
      <c r="D14636" s="85">
        <v>14632</v>
      </c>
      <c r="E14636" s="86" t="s">
        <v>59</v>
      </c>
      <c r="F14636" s="85" t="s">
        <v>55</v>
      </c>
      <c r="G14636" s="86" t="s">
        <v>60</v>
      </c>
      <c r="H14636" s="85" t="s">
        <v>1</v>
      </c>
      <c r="I14636" s="85">
        <v>1</v>
      </c>
      <c r="J14636" s="88">
        <v>2.3276287809133178</v>
      </c>
      <c r="K14636" s="146">
        <v>2.3488561109189066</v>
      </c>
      <c r="L14636" s="147">
        <v>9.3798954359714296E-9</v>
      </c>
      <c r="M14636" s="147">
        <v>0.66163795375830592</v>
      </c>
      <c r="N14636" s="87">
        <v>80.670315922356409</v>
      </c>
      <c r="O14636" s="88">
        <v>1.921545652847569</v>
      </c>
      <c r="P14636" s="89">
        <v>23.819736304206604</v>
      </c>
    </row>
    <row r="14637" spans="1:16">
      <c r="A14637" s="75" t="s">
        <v>26291</v>
      </c>
      <c r="B14637" s="85">
        <v>14633</v>
      </c>
      <c r="C14637" s="85">
        <v>16345</v>
      </c>
      <c r="D14637" s="85">
        <v>14633</v>
      </c>
      <c r="E14637" s="86" t="s">
        <v>26292</v>
      </c>
      <c r="F14637" s="85" t="s">
        <v>38</v>
      </c>
      <c r="G14637" s="86" t="s">
        <v>60</v>
      </c>
      <c r="H14637" s="85" t="s">
        <v>1</v>
      </c>
      <c r="I14637" s="85">
        <v>1</v>
      </c>
      <c r="J14637" s="88">
        <v>2.3198417996697289</v>
      </c>
      <c r="K14637" s="146">
        <v>2.3513463333860654</v>
      </c>
      <c r="L14637" s="147">
        <v>9.2784490322756243E-9</v>
      </c>
      <c r="M14637" s="147">
        <v>0.65153612638598779</v>
      </c>
      <c r="N14637" s="87">
        <v>79.952794209003628</v>
      </c>
      <c r="O14637" s="88">
        <v>1.9137735325875991</v>
      </c>
      <c r="P14637" s="89">
        <v>23.93629330308115</v>
      </c>
    </row>
    <row r="14638" spans="1:16">
      <c r="A14638" s="75" t="s">
        <v>26293</v>
      </c>
      <c r="B14638" s="85">
        <v>14634</v>
      </c>
      <c r="C14638" s="85">
        <v>16346</v>
      </c>
      <c r="D14638" s="85">
        <v>14634</v>
      </c>
      <c r="E14638" s="86" t="s">
        <v>26292</v>
      </c>
      <c r="F14638" s="85" t="s">
        <v>11</v>
      </c>
      <c r="G14638" s="86" t="s">
        <v>60</v>
      </c>
      <c r="H14638" s="85" t="s">
        <v>1</v>
      </c>
      <c r="I14638" s="85">
        <v>1</v>
      </c>
      <c r="J14638" s="88">
        <v>1.9024522776698141</v>
      </c>
      <c r="K14638" s="146">
        <v>1.7579646989016453</v>
      </c>
      <c r="L14638" s="147">
        <v>7.3865942032678977E-9</v>
      </c>
      <c r="M14638" s="147">
        <v>0.64319441424057078</v>
      </c>
      <c r="N14638" s="87">
        <v>76.925277007899311</v>
      </c>
      <c r="O14638" s="88">
        <v>1.538799674505587</v>
      </c>
      <c r="P14638" s="89">
        <v>20.003823637158568</v>
      </c>
    </row>
    <row r="14639" spans="1:16">
      <c r="A14639" s="75" t="s">
        <v>26331</v>
      </c>
      <c r="B14639" s="85">
        <v>14635</v>
      </c>
      <c r="C14639" s="85">
        <v>16375</v>
      </c>
      <c r="D14639" s="85">
        <v>14635</v>
      </c>
      <c r="E14639" s="86" t="s">
        <v>26332</v>
      </c>
      <c r="F14639" s="85" t="s">
        <v>32</v>
      </c>
      <c r="G14639" s="86" t="s">
        <v>60</v>
      </c>
      <c r="H14639" s="85" t="s">
        <v>1</v>
      </c>
      <c r="I14639" s="85">
        <v>1</v>
      </c>
      <c r="J14639" s="88">
        <v>0.5625075865713044</v>
      </c>
      <c r="K14639" s="146">
        <v>0.64883053497126941</v>
      </c>
      <c r="L14639" s="147">
        <v>2.1612323177632879E-9</v>
      </c>
      <c r="M14639" s="147">
        <v>3.1868678645567583E-2</v>
      </c>
      <c r="N14639" s="87">
        <v>6.4807623255808986</v>
      </c>
      <c r="O14639" s="88">
        <v>0.52585470963132941</v>
      </c>
      <c r="P14639" s="89">
        <v>81.140872510579968</v>
      </c>
    </row>
    <row r="14640" spans="1:16">
      <c r="A14640" s="75" t="s">
        <v>26333</v>
      </c>
      <c r="B14640" s="85">
        <v>14636</v>
      </c>
      <c r="C14640" s="85">
        <v>16376</v>
      </c>
      <c r="D14640" s="85">
        <v>14636</v>
      </c>
      <c r="E14640" s="86" t="s">
        <v>26332</v>
      </c>
      <c r="F14640" s="85" t="s">
        <v>31</v>
      </c>
      <c r="G14640" s="86" t="s">
        <v>60</v>
      </c>
      <c r="H14640" s="85" t="s">
        <v>1</v>
      </c>
      <c r="I14640" s="85">
        <v>1</v>
      </c>
      <c r="J14640" s="88">
        <v>0.73693182999114304</v>
      </c>
      <c r="K14640" s="146">
        <v>0.95572934496606121</v>
      </c>
      <c r="L14640" s="147">
        <v>3.244382413462574E-9</v>
      </c>
      <c r="M14640" s="147">
        <v>6.0689610103419452E-2</v>
      </c>
      <c r="N14640" s="87">
        <v>10.214364932596199</v>
      </c>
      <c r="O14640" s="88">
        <v>0.65002699404068442</v>
      </c>
      <c r="P14640" s="89">
        <v>63.638512852258756</v>
      </c>
    </row>
    <row r="14641" spans="1:16">
      <c r="A14641" s="75" t="s">
        <v>26334</v>
      </c>
      <c r="B14641" s="85">
        <v>14637</v>
      </c>
      <c r="C14641" s="85">
        <v>16377</v>
      </c>
      <c r="D14641" s="85">
        <v>14637</v>
      </c>
      <c r="E14641" s="86" t="s">
        <v>26332</v>
      </c>
      <c r="F14641" s="85" t="s">
        <v>38</v>
      </c>
      <c r="G14641" s="86" t="s">
        <v>60</v>
      </c>
      <c r="H14641" s="85" t="s">
        <v>1</v>
      </c>
      <c r="I14641" s="85">
        <v>1</v>
      </c>
      <c r="J14641" s="88">
        <v>0.9159099455566817</v>
      </c>
      <c r="K14641" s="146">
        <v>1.429857848263441</v>
      </c>
      <c r="L14641" s="147">
        <v>4.1663475670845899E-9</v>
      </c>
      <c r="M14641" s="147">
        <v>6.7951263880050974E-2</v>
      </c>
      <c r="N14641" s="87">
        <v>11.047373549877131</v>
      </c>
      <c r="O14641" s="88">
        <v>0.73686575795777809</v>
      </c>
      <c r="P14641" s="89">
        <v>66.700537881782182</v>
      </c>
    </row>
    <row r="14642" spans="1:16">
      <c r="A14642" s="75" t="s">
        <v>26335</v>
      </c>
      <c r="B14642" s="85">
        <v>14638</v>
      </c>
      <c r="C14642" s="85">
        <v>16378</v>
      </c>
      <c r="D14642" s="85">
        <v>14638</v>
      </c>
      <c r="E14642" s="86" t="s">
        <v>26332</v>
      </c>
      <c r="F14642" s="85" t="s">
        <v>139</v>
      </c>
      <c r="G14642" s="86" t="s">
        <v>60</v>
      </c>
      <c r="H14642" s="85" t="s">
        <v>1</v>
      </c>
      <c r="I14642" s="85">
        <v>1</v>
      </c>
      <c r="J14642" s="88">
        <v>0.75886840350256279</v>
      </c>
      <c r="K14642" s="146">
        <v>1.2182981352961759</v>
      </c>
      <c r="L14642" s="147">
        <v>3.460420799176156E-9</v>
      </c>
      <c r="M14642" s="147">
        <v>6.8507079304946927E-2</v>
      </c>
      <c r="N14642" s="87">
        <v>10.695465829343229</v>
      </c>
      <c r="O14642" s="88">
        <v>0.55475135743208137</v>
      </c>
      <c r="P14642" s="89">
        <v>51.867900499491078</v>
      </c>
    </row>
    <row r="14643" spans="1:16">
      <c r="A14643" s="75" t="s">
        <v>18755</v>
      </c>
      <c r="B14643" s="85">
        <v>14639</v>
      </c>
      <c r="C14643" s="85">
        <v>12105</v>
      </c>
      <c r="D14643" s="85">
        <v>14639</v>
      </c>
      <c r="E14643" s="86" t="s">
        <v>18756</v>
      </c>
      <c r="F14643" s="85" t="s">
        <v>32</v>
      </c>
      <c r="G14643" s="86" t="s">
        <v>18757</v>
      </c>
      <c r="H14643" s="85" t="s">
        <v>1</v>
      </c>
      <c r="I14643" s="85">
        <v>1</v>
      </c>
      <c r="J14643" s="88">
        <v>0.5625075865713044</v>
      </c>
      <c r="K14643" s="146">
        <v>0.64883053497126941</v>
      </c>
      <c r="L14643" s="147">
        <v>2.1612323177632879E-9</v>
      </c>
      <c r="M14643" s="147">
        <v>3.1868678645567583E-2</v>
      </c>
      <c r="N14643" s="87">
        <v>6.4807623255808986</v>
      </c>
      <c r="O14643" s="88">
        <v>0.52585470963132941</v>
      </c>
      <c r="P14643" s="89">
        <v>81.140872510579968</v>
      </c>
    </row>
    <row r="14644" spans="1:16">
      <c r="A14644" s="75" t="s">
        <v>18758</v>
      </c>
      <c r="B14644" s="85">
        <v>14640</v>
      </c>
      <c r="C14644" s="85">
        <v>12106</v>
      </c>
      <c r="D14644" s="85">
        <v>14640</v>
      </c>
      <c r="E14644" s="86" t="s">
        <v>18756</v>
      </c>
      <c r="F14644" s="85" t="s">
        <v>31</v>
      </c>
      <c r="G14644" s="86" t="s">
        <v>18757</v>
      </c>
      <c r="H14644" s="85" t="s">
        <v>1</v>
      </c>
      <c r="I14644" s="85">
        <v>1</v>
      </c>
      <c r="J14644" s="88">
        <v>0.73693182999114304</v>
      </c>
      <c r="K14644" s="146">
        <v>0.95572934496606121</v>
      </c>
      <c r="L14644" s="147">
        <v>3.244382413462574E-9</v>
      </c>
      <c r="M14644" s="147">
        <v>6.0689610103419452E-2</v>
      </c>
      <c r="N14644" s="87">
        <v>10.214364932596199</v>
      </c>
      <c r="O14644" s="88">
        <v>0.65002699404068442</v>
      </c>
      <c r="P14644" s="89">
        <v>63.638512852258756</v>
      </c>
    </row>
    <row r="14645" spans="1:16">
      <c r="A14645" s="75" t="s">
        <v>18759</v>
      </c>
      <c r="B14645" s="85">
        <v>14641</v>
      </c>
      <c r="C14645" s="85">
        <v>12107</v>
      </c>
      <c r="D14645" s="85">
        <v>14641</v>
      </c>
      <c r="E14645" s="86" t="s">
        <v>18756</v>
      </c>
      <c r="F14645" s="85" t="s">
        <v>38</v>
      </c>
      <c r="G14645" s="86" t="s">
        <v>18757</v>
      </c>
      <c r="H14645" s="85" t="s">
        <v>1</v>
      </c>
      <c r="I14645" s="85">
        <v>1</v>
      </c>
      <c r="J14645" s="88">
        <v>0.9159099455566817</v>
      </c>
      <c r="K14645" s="146">
        <v>1.429857848263441</v>
      </c>
      <c r="L14645" s="147">
        <v>4.1663475670845899E-9</v>
      </c>
      <c r="M14645" s="147">
        <v>6.7951263880050974E-2</v>
      </c>
      <c r="N14645" s="87">
        <v>11.047373549877131</v>
      </c>
      <c r="O14645" s="88">
        <v>0.73686575795777809</v>
      </c>
      <c r="P14645" s="89">
        <v>66.700537881782182</v>
      </c>
    </row>
    <row r="14646" spans="1:16">
      <c r="A14646" s="75" t="s">
        <v>18760</v>
      </c>
      <c r="B14646" s="85">
        <v>14642</v>
      </c>
      <c r="C14646" s="85">
        <v>12108</v>
      </c>
      <c r="D14646" s="85">
        <v>14642</v>
      </c>
      <c r="E14646" s="86" t="s">
        <v>18756</v>
      </c>
      <c r="F14646" s="85" t="s">
        <v>139</v>
      </c>
      <c r="G14646" s="86" t="s">
        <v>18757</v>
      </c>
      <c r="H14646" s="85" t="s">
        <v>1</v>
      </c>
      <c r="I14646" s="85">
        <v>1</v>
      </c>
      <c r="J14646" s="88">
        <v>0.75886840350256279</v>
      </c>
      <c r="K14646" s="146">
        <v>1.2182981352961759</v>
      </c>
      <c r="L14646" s="147">
        <v>3.460420799176156E-9</v>
      </c>
      <c r="M14646" s="147">
        <v>6.8507079304946927E-2</v>
      </c>
      <c r="N14646" s="87">
        <v>10.695465829343229</v>
      </c>
      <c r="O14646" s="88">
        <v>0.55475135743208137</v>
      </c>
      <c r="P14646" s="89">
        <v>51.867900499491078</v>
      </c>
    </row>
    <row r="14647" spans="1:16">
      <c r="A14647" s="75" t="s">
        <v>26294</v>
      </c>
      <c r="B14647" s="85">
        <v>14643</v>
      </c>
      <c r="C14647" s="85">
        <v>16347</v>
      </c>
      <c r="D14647" s="85">
        <v>14643</v>
      </c>
      <c r="E14647" s="86" t="s">
        <v>26295</v>
      </c>
      <c r="F14647" s="85" t="s">
        <v>32</v>
      </c>
      <c r="G14647" s="86" t="s">
        <v>18757</v>
      </c>
      <c r="H14647" s="85" t="s">
        <v>1</v>
      </c>
      <c r="I14647" s="85">
        <v>1</v>
      </c>
      <c r="J14647" s="88">
        <v>0.55164346655077412</v>
      </c>
      <c r="K14647" s="146">
        <v>0.63692992485753241</v>
      </c>
      <c r="L14647" s="147">
        <v>2.1084871445976399E-9</v>
      </c>
      <c r="M14647" s="147">
        <v>3.031672373891714E-2</v>
      </c>
      <c r="N14647" s="87">
        <v>6.3117454643186592</v>
      </c>
      <c r="O14647" s="88">
        <v>0.51612247894755714</v>
      </c>
      <c r="P14647" s="89">
        <v>81.771751073499843</v>
      </c>
    </row>
    <row r="14648" spans="1:16">
      <c r="A14648" s="75" t="s">
        <v>26296</v>
      </c>
      <c r="B14648" s="85">
        <v>14644</v>
      </c>
      <c r="C14648" s="85">
        <v>16348</v>
      </c>
      <c r="D14648" s="85">
        <v>14644</v>
      </c>
      <c r="E14648" s="86" t="s">
        <v>26295</v>
      </c>
      <c r="F14648" s="85" t="s">
        <v>31</v>
      </c>
      <c r="G14648" s="86" t="s">
        <v>18757</v>
      </c>
      <c r="H14648" s="85" t="s">
        <v>1</v>
      </c>
      <c r="I14648" s="85">
        <v>1</v>
      </c>
      <c r="J14648" s="88">
        <v>0.65234925745656558</v>
      </c>
      <c r="K14648" s="146">
        <v>0.85894357914819242</v>
      </c>
      <c r="L14648" s="147">
        <v>2.8262857417537162E-9</v>
      </c>
      <c r="M14648" s="147">
        <v>4.9163926523252008E-2</v>
      </c>
      <c r="N14648" s="87">
        <v>8.9063329120955999</v>
      </c>
      <c r="O14648" s="88">
        <v>0.57408222640188311</v>
      </c>
      <c r="P14648" s="89">
        <v>64.457755180274916</v>
      </c>
    </row>
    <row r="14649" spans="1:16">
      <c r="A14649" s="75" t="s">
        <v>26297</v>
      </c>
      <c r="B14649" s="85">
        <v>14645</v>
      </c>
      <c r="C14649" s="85">
        <v>16349</v>
      </c>
      <c r="D14649" s="85">
        <v>14645</v>
      </c>
      <c r="E14649" s="86" t="s">
        <v>26295</v>
      </c>
      <c r="F14649" s="85" t="s">
        <v>38</v>
      </c>
      <c r="G14649" s="86" t="s">
        <v>18757</v>
      </c>
      <c r="H14649" s="85" t="s">
        <v>1</v>
      </c>
      <c r="I14649" s="85">
        <v>1</v>
      </c>
      <c r="J14649" s="88">
        <v>0.83067198588226476</v>
      </c>
      <c r="K14649" s="146">
        <v>1.3285682126262874</v>
      </c>
      <c r="L14649" s="147">
        <v>3.7398427249861156E-9</v>
      </c>
      <c r="M14649" s="147">
        <v>5.6600593129846687E-2</v>
      </c>
      <c r="N14649" s="87">
        <v>9.7780967278498618</v>
      </c>
      <c r="O14649" s="88">
        <v>0.65952822186546067</v>
      </c>
      <c r="P14649" s="89">
        <v>67.449549766367113</v>
      </c>
    </row>
    <row r="14650" spans="1:16">
      <c r="A14650" s="75" t="s">
        <v>26298</v>
      </c>
      <c r="B14650" s="85">
        <v>14646</v>
      </c>
      <c r="C14650" s="85">
        <v>16350</v>
      </c>
      <c r="D14650" s="85">
        <v>14646</v>
      </c>
      <c r="E14650" s="86" t="s">
        <v>26295</v>
      </c>
      <c r="F14650" s="85" t="s">
        <v>139</v>
      </c>
      <c r="G14650" s="86" t="s">
        <v>18757</v>
      </c>
      <c r="H14650" s="85" t="s">
        <v>1</v>
      </c>
      <c r="I14650" s="85">
        <v>1</v>
      </c>
      <c r="J14650" s="88">
        <v>0.66774754548867332</v>
      </c>
      <c r="K14650" s="146">
        <v>1.1123077713688432</v>
      </c>
      <c r="L14650" s="147">
        <v>3.002243125490518E-9</v>
      </c>
      <c r="M14650" s="147">
        <v>5.605435101892553E-2</v>
      </c>
      <c r="N14650" s="87">
        <v>9.337516234393652</v>
      </c>
      <c r="O14650" s="88">
        <v>0.4719999098491931</v>
      </c>
      <c r="P14650" s="89">
        <v>50.548764575170054</v>
      </c>
    </row>
    <row r="14651" spans="1:16">
      <c r="A14651" s="75" t="s">
        <v>18761</v>
      </c>
      <c r="B14651" s="85">
        <v>14647</v>
      </c>
      <c r="C14651" s="85">
        <v>12109</v>
      </c>
      <c r="D14651" s="85">
        <v>14647</v>
      </c>
      <c r="E14651" s="86" t="s">
        <v>18762</v>
      </c>
      <c r="F14651" s="85" t="s">
        <v>55</v>
      </c>
      <c r="G14651" s="86" t="s">
        <v>18763</v>
      </c>
      <c r="H14651" s="85" t="s">
        <v>1</v>
      </c>
      <c r="I14651" s="85">
        <v>1</v>
      </c>
      <c r="J14651" s="88">
        <v>2.259681617197578</v>
      </c>
      <c r="K14651" s="146">
        <v>2.2674097409130756</v>
      </c>
      <c r="L14651" s="147">
        <v>9.0881166596794839E-9</v>
      </c>
      <c r="M14651" s="147">
        <v>0.64765616833939177</v>
      </c>
      <c r="N14651" s="87">
        <v>78.576289466784345</v>
      </c>
      <c r="O14651" s="88">
        <v>1.862599390210284</v>
      </c>
      <c r="P14651" s="89">
        <v>23.704343929317755</v>
      </c>
    </row>
    <row r="14652" spans="1:16">
      <c r="A14652" s="75" t="s">
        <v>26299</v>
      </c>
      <c r="B14652" s="85">
        <v>14648</v>
      </c>
      <c r="C14652" s="85">
        <v>16351</v>
      </c>
      <c r="D14652" s="85">
        <v>14648</v>
      </c>
      <c r="E14652" s="86" t="s">
        <v>26300</v>
      </c>
      <c r="F14652" s="85" t="s">
        <v>38</v>
      </c>
      <c r="G14652" s="86" t="s">
        <v>18763</v>
      </c>
      <c r="H14652" s="85" t="s">
        <v>1</v>
      </c>
      <c r="I14652" s="85">
        <v>1</v>
      </c>
      <c r="J14652" s="88">
        <v>2.2390190769275029</v>
      </c>
      <c r="K14652" s="146">
        <v>2.2515019438739636</v>
      </c>
      <c r="L14652" s="147">
        <v>8.9319299025251634E-9</v>
      </c>
      <c r="M14652" s="147">
        <v>0.63727888827213985</v>
      </c>
      <c r="N14652" s="87">
        <v>77.797079560115094</v>
      </c>
      <c r="O14652" s="88">
        <v>1.8433233403959079</v>
      </c>
      <c r="P14652" s="89">
        <v>23.693991481666629</v>
      </c>
    </row>
    <row r="14653" spans="1:16">
      <c r="A14653" s="75" t="s">
        <v>26301</v>
      </c>
      <c r="B14653" s="85">
        <v>14649</v>
      </c>
      <c r="C14653" s="85">
        <v>16352</v>
      </c>
      <c r="D14653" s="85">
        <v>14649</v>
      </c>
      <c r="E14653" s="86" t="s">
        <v>26300</v>
      </c>
      <c r="F14653" s="85" t="s">
        <v>11</v>
      </c>
      <c r="G14653" s="86" t="s">
        <v>18763</v>
      </c>
      <c r="H14653" s="85" t="s">
        <v>1</v>
      </c>
      <c r="I14653" s="85">
        <v>1</v>
      </c>
      <c r="J14653" s="88">
        <v>1.8891697680655231</v>
      </c>
      <c r="K14653" s="146">
        <v>1.7546292187286883</v>
      </c>
      <c r="L14653" s="147">
        <v>7.3272218399014702E-9</v>
      </c>
      <c r="M14653" s="147">
        <v>0.63038209464890682</v>
      </c>
      <c r="N14653" s="87">
        <v>75.093154811627713</v>
      </c>
      <c r="O14653" s="88">
        <v>1.5286946566423321</v>
      </c>
      <c r="P14653" s="89">
        <v>20.357310336435926</v>
      </c>
    </row>
    <row r="14654" spans="1:16">
      <c r="A14654" s="75" t="s">
        <v>18764</v>
      </c>
      <c r="B14654" s="85">
        <v>14650</v>
      </c>
      <c r="C14654" s="85">
        <v>12110</v>
      </c>
      <c r="D14654" s="85">
        <v>14650</v>
      </c>
      <c r="E14654" s="86" t="s">
        <v>18765</v>
      </c>
      <c r="F14654" s="85" t="s">
        <v>55</v>
      </c>
      <c r="G14654" s="86" t="s">
        <v>18766</v>
      </c>
      <c r="H14654" s="85" t="s">
        <v>1</v>
      </c>
      <c r="I14654" s="85">
        <v>1</v>
      </c>
      <c r="J14654" s="88">
        <v>2.4819437434582849</v>
      </c>
      <c r="K14654" s="146">
        <v>2.6097278970749365</v>
      </c>
      <c r="L14654" s="147">
        <v>1.024112595096596E-8</v>
      </c>
      <c r="M14654" s="147">
        <v>0.65892019138871882</v>
      </c>
      <c r="N14654" s="87">
        <v>82.77836248464763</v>
      </c>
      <c r="O14654" s="88">
        <v>2.056408638378207</v>
      </c>
      <c r="P14654" s="89">
        <v>24.842344987913911</v>
      </c>
    </row>
    <row r="14655" spans="1:16">
      <c r="A14655" s="75" t="s">
        <v>26302</v>
      </c>
      <c r="B14655" s="85">
        <v>14651</v>
      </c>
      <c r="C14655" s="85">
        <v>16353</v>
      </c>
      <c r="D14655" s="85">
        <v>14651</v>
      </c>
      <c r="E14655" s="86" t="s">
        <v>26303</v>
      </c>
      <c r="F14655" s="85" t="s">
        <v>38</v>
      </c>
      <c r="G14655" s="86" t="s">
        <v>18766</v>
      </c>
      <c r="H14655" s="85" t="s">
        <v>1</v>
      </c>
      <c r="I14655" s="85">
        <v>1</v>
      </c>
      <c r="J14655" s="88">
        <v>2.5067682539137901</v>
      </c>
      <c r="K14655" s="146">
        <v>2.659549670116069</v>
      </c>
      <c r="L14655" s="147">
        <v>1.026515309512587E-8</v>
      </c>
      <c r="M14655" s="147">
        <v>0.65011447189622162</v>
      </c>
      <c r="N14655" s="87">
        <v>82.176940632353393</v>
      </c>
      <c r="O14655" s="88">
        <v>2.0763040537526329</v>
      </c>
      <c r="P14655" s="89">
        <v>25.266261286626477</v>
      </c>
    </row>
    <row r="14656" spans="1:16">
      <c r="A14656" s="75" t="s">
        <v>26305</v>
      </c>
      <c r="B14656" s="85">
        <v>14652</v>
      </c>
      <c r="C14656" s="85">
        <v>16355</v>
      </c>
      <c r="D14656" s="85">
        <v>14652</v>
      </c>
      <c r="E14656" s="86" t="s">
        <v>26303</v>
      </c>
      <c r="F14656" s="85" t="s">
        <v>11</v>
      </c>
      <c r="G14656" s="86" t="s">
        <v>18766</v>
      </c>
      <c r="H14656" s="85" t="s">
        <v>1</v>
      </c>
      <c r="I14656" s="85">
        <v>1</v>
      </c>
      <c r="J14656" s="88">
        <v>1.918311433350991</v>
      </c>
      <c r="K14656" s="146">
        <v>1.8178849896376064</v>
      </c>
      <c r="L14656" s="147">
        <v>7.7151124624505425E-9</v>
      </c>
      <c r="M14656" s="147">
        <v>0.63497387806506467</v>
      </c>
      <c r="N14656" s="87">
        <v>78.540408370565615</v>
      </c>
      <c r="O14656" s="88">
        <v>1.5561969824297639</v>
      </c>
      <c r="P14656" s="89">
        <v>19.813966017179201</v>
      </c>
    </row>
    <row r="14657" spans="1:16">
      <c r="A14657" s="75" t="s">
        <v>18767</v>
      </c>
      <c r="B14657" s="85">
        <v>14653</v>
      </c>
      <c r="C14657" s="85">
        <v>12111</v>
      </c>
      <c r="D14657" s="85">
        <v>14653</v>
      </c>
      <c r="E14657" s="86" t="s">
        <v>18768</v>
      </c>
      <c r="F14657" s="85" t="s">
        <v>55</v>
      </c>
      <c r="G14657" s="86" t="s">
        <v>18769</v>
      </c>
      <c r="H14657" s="85" t="s">
        <v>1</v>
      </c>
      <c r="I14657" s="85">
        <v>1</v>
      </c>
      <c r="J14657" s="88">
        <v>3.2003617095754482</v>
      </c>
      <c r="K14657" s="146">
        <v>4.1074760886300448</v>
      </c>
      <c r="L14657" s="147">
        <v>1.9878177832670449E-8</v>
      </c>
      <c r="M14657" s="147">
        <v>0.24160946142799161</v>
      </c>
      <c r="N14657" s="87">
        <v>42.908055223308537</v>
      </c>
      <c r="O14657" s="88">
        <v>2.64030759082994</v>
      </c>
      <c r="P14657" s="89">
        <v>61.53407739150272</v>
      </c>
    </row>
    <row r="14658" spans="1:16">
      <c r="A14658" s="75" t="s">
        <v>26336</v>
      </c>
      <c r="B14658" s="85">
        <v>14654</v>
      </c>
      <c r="C14658" s="85">
        <v>16379</v>
      </c>
      <c r="D14658" s="85">
        <v>14654</v>
      </c>
      <c r="E14658" s="86" t="s">
        <v>26337</v>
      </c>
      <c r="F14658" s="85" t="s">
        <v>55</v>
      </c>
      <c r="G14658" s="86" t="s">
        <v>18769</v>
      </c>
      <c r="H14658" s="85" t="s">
        <v>1</v>
      </c>
      <c r="I14658" s="85">
        <v>1</v>
      </c>
      <c r="J14658" s="88">
        <v>3.1130054883517562</v>
      </c>
      <c r="K14658" s="146">
        <v>3.9968467352923298</v>
      </c>
      <c r="L14658" s="147">
        <v>1.9416076829464118E-8</v>
      </c>
      <c r="M14658" s="147">
        <v>0.22991740799443741</v>
      </c>
      <c r="N14658" s="87">
        <v>41.613381401375818</v>
      </c>
      <c r="O14658" s="88">
        <v>2.561052159831775</v>
      </c>
      <c r="P14658" s="89">
        <v>61.543957101911978</v>
      </c>
    </row>
    <row r="14659" spans="1:16">
      <c r="A14659" s="75" t="s">
        <v>18770</v>
      </c>
      <c r="B14659" s="85">
        <v>14655</v>
      </c>
      <c r="C14659" s="85">
        <v>12112</v>
      </c>
      <c r="D14659" s="85">
        <v>14655</v>
      </c>
      <c r="E14659" s="86" t="s">
        <v>18771</v>
      </c>
      <c r="F14659" s="85" t="s">
        <v>55</v>
      </c>
      <c r="G14659" s="86" t="s">
        <v>18772</v>
      </c>
      <c r="H14659" s="85" t="s">
        <v>1</v>
      </c>
      <c r="I14659" s="85">
        <v>1</v>
      </c>
      <c r="J14659" s="88">
        <v>0.76208290471784534</v>
      </c>
      <c r="K14659" s="146">
        <v>1.007510658475538</v>
      </c>
      <c r="L14659" s="147">
        <v>3.9915250278141287E-9</v>
      </c>
      <c r="M14659" s="147">
        <v>3.2986603736454179E-2</v>
      </c>
      <c r="N14659" s="87">
        <v>9.9005886391287738</v>
      </c>
      <c r="O14659" s="88">
        <v>0.68372345819568492</v>
      </c>
      <c r="P14659" s="89">
        <v>69.058869438681256</v>
      </c>
    </row>
    <row r="14660" spans="1:16">
      <c r="A14660" s="75" t="s">
        <v>26338</v>
      </c>
      <c r="B14660" s="85">
        <v>14656</v>
      </c>
      <c r="C14660" s="85">
        <v>16380</v>
      </c>
      <c r="D14660" s="85">
        <v>14656</v>
      </c>
      <c r="E14660" s="86" t="s">
        <v>18772</v>
      </c>
      <c r="F14660" s="85" t="s">
        <v>509</v>
      </c>
      <c r="G14660" s="86" t="s">
        <v>18772</v>
      </c>
      <c r="H14660" s="85" t="s">
        <v>1</v>
      </c>
      <c r="I14660" s="85">
        <v>1</v>
      </c>
      <c r="J14660" s="88">
        <v>0.27326938462889228</v>
      </c>
      <c r="K14660" s="146">
        <v>0.33615341651367575</v>
      </c>
      <c r="L14660" s="147">
        <v>1.9109955627777029E-9</v>
      </c>
      <c r="M14660" s="147">
        <v>2.4509342910302389E-2</v>
      </c>
      <c r="N14660" s="87">
        <v>3.2359116949626849</v>
      </c>
      <c r="O14660" s="88">
        <v>0.25210802176336022</v>
      </c>
      <c r="P14660" s="89">
        <v>77.909425697807066</v>
      </c>
    </row>
    <row r="14661" spans="1:16">
      <c r="A14661" s="75" t="s">
        <v>26339</v>
      </c>
      <c r="B14661" s="85">
        <v>14657</v>
      </c>
      <c r="C14661" s="85">
        <v>16381</v>
      </c>
      <c r="D14661" s="85">
        <v>14657</v>
      </c>
      <c r="E14661" s="86" t="s">
        <v>18772</v>
      </c>
      <c r="F14661" s="85" t="s">
        <v>38</v>
      </c>
      <c r="G14661" s="86" t="s">
        <v>18772</v>
      </c>
      <c r="H14661" s="85" t="s">
        <v>1</v>
      </c>
      <c r="I14661" s="85">
        <v>1</v>
      </c>
      <c r="J14661" s="88">
        <v>0.9097050609276004</v>
      </c>
      <c r="K14661" s="146">
        <v>1.2234796593719524</v>
      </c>
      <c r="L14661" s="147">
        <v>4.609110481378284E-9</v>
      </c>
      <c r="M14661" s="147">
        <v>3.6428811972617152E-2</v>
      </c>
      <c r="N14661" s="87">
        <v>10.522399020598399</v>
      </c>
      <c r="O14661" s="88">
        <v>0.81129105233199927</v>
      </c>
      <c r="P14661" s="89">
        <v>77.101338843341253</v>
      </c>
    </row>
    <row r="14662" spans="1:16">
      <c r="A14662" s="75" t="s">
        <v>26340</v>
      </c>
      <c r="B14662" s="85">
        <v>14658</v>
      </c>
      <c r="C14662" s="85">
        <v>16382</v>
      </c>
      <c r="D14662" s="85">
        <v>14658</v>
      </c>
      <c r="E14662" s="86" t="s">
        <v>18772</v>
      </c>
      <c r="F14662" s="85" t="s">
        <v>11</v>
      </c>
      <c r="G14662" s="86" t="s">
        <v>18772</v>
      </c>
      <c r="H14662" s="85" t="s">
        <v>1</v>
      </c>
      <c r="I14662" s="85">
        <v>1</v>
      </c>
      <c r="J14662" s="88">
        <v>0.47171984226978803</v>
      </c>
      <c r="K14662" s="146">
        <v>0.58212562892051201</v>
      </c>
      <c r="L14662" s="147">
        <v>2.7772528735938018E-9</v>
      </c>
      <c r="M14662" s="147">
        <v>2.6176754654611591E-2</v>
      </c>
      <c r="N14662" s="87">
        <v>8.7394250458958815</v>
      </c>
      <c r="O14662" s="88">
        <v>0.43293013988336082</v>
      </c>
      <c r="P14662" s="89">
        <v>49.537599740233368</v>
      </c>
    </row>
    <row r="14663" spans="1:16">
      <c r="A14663" s="75" t="s">
        <v>18773</v>
      </c>
      <c r="B14663" s="85">
        <v>14659</v>
      </c>
      <c r="C14663" s="85">
        <v>12113</v>
      </c>
      <c r="D14663" s="85">
        <v>14659</v>
      </c>
      <c r="E14663" s="86" t="s">
        <v>18774</v>
      </c>
      <c r="F14663" s="85" t="s">
        <v>55</v>
      </c>
      <c r="G14663" s="86" t="s">
        <v>18775</v>
      </c>
      <c r="H14663" s="85" t="s">
        <v>1</v>
      </c>
      <c r="I14663" s="85">
        <v>1</v>
      </c>
      <c r="J14663" s="88">
        <v>7.4449016315062613</v>
      </c>
      <c r="K14663" s="146">
        <v>7.5784372543993532</v>
      </c>
      <c r="L14663" s="147">
        <v>3.1482745626448051E-8</v>
      </c>
      <c r="M14663" s="147">
        <v>1.033051822408849</v>
      </c>
      <c r="N14663" s="87">
        <v>132.1183667101312</v>
      </c>
      <c r="O14663" s="88">
        <v>6.0013870667788556</v>
      </c>
      <c r="P14663" s="89">
        <v>45.424320752813642</v>
      </c>
    </row>
    <row r="14664" spans="1:16">
      <c r="A14664" s="75" t="s">
        <v>26341</v>
      </c>
      <c r="B14664" s="85">
        <v>14660</v>
      </c>
      <c r="C14664" s="85">
        <v>16383</v>
      </c>
      <c r="D14664" s="85">
        <v>14660</v>
      </c>
      <c r="E14664" s="86" t="s">
        <v>26342</v>
      </c>
      <c r="F14664" s="85" t="s">
        <v>38</v>
      </c>
      <c r="G14664" s="86" t="s">
        <v>18775</v>
      </c>
      <c r="H14664" s="85" t="s">
        <v>1</v>
      </c>
      <c r="I14664" s="85">
        <v>1</v>
      </c>
      <c r="J14664" s="88">
        <v>7.3599102666169953</v>
      </c>
      <c r="K14664" s="146">
        <v>7.4735532608620217</v>
      </c>
      <c r="L14664" s="147">
        <v>3.103281998172077E-8</v>
      </c>
      <c r="M14664" s="147">
        <v>1.021403314916288</v>
      </c>
      <c r="N14664" s="87">
        <v>130.82951916305461</v>
      </c>
      <c r="O14664" s="88">
        <v>5.9217260206867213</v>
      </c>
      <c r="P14664" s="89">
        <v>45.262919703208517</v>
      </c>
    </row>
    <row r="14665" spans="1:16">
      <c r="A14665" s="75" t="s">
        <v>26343</v>
      </c>
      <c r="B14665" s="85">
        <v>14661</v>
      </c>
      <c r="C14665" s="85">
        <v>16384</v>
      </c>
      <c r="D14665" s="85">
        <v>14661</v>
      </c>
      <c r="E14665" s="86" t="s">
        <v>26342</v>
      </c>
      <c r="F14665" s="85" t="s">
        <v>11</v>
      </c>
      <c r="G14665" s="86" t="s">
        <v>18775</v>
      </c>
      <c r="H14665" s="85" t="s">
        <v>1</v>
      </c>
      <c r="I14665" s="85">
        <v>1</v>
      </c>
      <c r="J14665" s="88">
        <v>7.3527568756728616</v>
      </c>
      <c r="K14665" s="146">
        <v>7.4561742750147273</v>
      </c>
      <c r="L14665" s="147">
        <v>3.0995991064116591E-8</v>
      </c>
      <c r="M14665" s="147">
        <v>1.021271593959111</v>
      </c>
      <c r="N14665" s="87">
        <v>130.81189541941001</v>
      </c>
      <c r="O14665" s="88">
        <v>5.9229529549819846</v>
      </c>
      <c r="P14665" s="89">
        <v>45.278397167106036</v>
      </c>
    </row>
    <row r="14666" spans="1:16">
      <c r="A14666" s="75" t="s">
        <v>18776</v>
      </c>
      <c r="B14666" s="85">
        <v>14662</v>
      </c>
      <c r="C14666" s="85">
        <v>12114</v>
      </c>
      <c r="D14666" s="85">
        <v>14662</v>
      </c>
      <c r="E14666" s="86" t="s">
        <v>18777</v>
      </c>
      <c r="F14666" s="85" t="s">
        <v>55</v>
      </c>
      <c r="G14666" s="86" t="s">
        <v>18778</v>
      </c>
      <c r="H14666" s="85" t="s">
        <v>1</v>
      </c>
      <c r="I14666" s="85">
        <v>1</v>
      </c>
      <c r="J14666" s="88">
        <v>8.7574442268988264</v>
      </c>
      <c r="K14666" s="146">
        <v>8.5390639397697008</v>
      </c>
      <c r="L14666" s="147">
        <v>3.582023370783378E-8</v>
      </c>
      <c r="M14666" s="147">
        <v>1.110003200507012</v>
      </c>
      <c r="N14666" s="87">
        <v>148.4792592632019</v>
      </c>
      <c r="O14666" s="88">
        <v>7.0377909576109774</v>
      </c>
      <c r="P14666" s="89">
        <v>47.399151858209571</v>
      </c>
    </row>
    <row r="14667" spans="1:16">
      <c r="A14667" s="75" t="s">
        <v>26344</v>
      </c>
      <c r="B14667" s="85">
        <v>14663</v>
      </c>
      <c r="C14667" s="85">
        <v>16385</v>
      </c>
      <c r="D14667" s="85">
        <v>14663</v>
      </c>
      <c r="E14667" s="86" t="s">
        <v>26345</v>
      </c>
      <c r="F14667" s="85" t="s">
        <v>38</v>
      </c>
      <c r="G14667" s="86" t="s">
        <v>18778</v>
      </c>
      <c r="H14667" s="85" t="s">
        <v>1</v>
      </c>
      <c r="I14667" s="85">
        <v>1</v>
      </c>
      <c r="J14667" s="88">
        <v>8.6772405427516581</v>
      </c>
      <c r="K14667" s="146">
        <v>8.4452708220355941</v>
      </c>
      <c r="L14667" s="147">
        <v>3.5413504959998141E-8</v>
      </c>
      <c r="M14667" s="147">
        <v>1.098652768560348</v>
      </c>
      <c r="N14667" s="87">
        <v>147.21539712169269</v>
      </c>
      <c r="O14667" s="88">
        <v>6.9579984094941576</v>
      </c>
      <c r="P14667" s="89">
        <v>47.264067112100143</v>
      </c>
    </row>
    <row r="14668" spans="1:16">
      <c r="A14668" s="75" t="s">
        <v>26346</v>
      </c>
      <c r="B14668" s="85">
        <v>14664</v>
      </c>
      <c r="C14668" s="85">
        <v>16386</v>
      </c>
      <c r="D14668" s="85">
        <v>14664</v>
      </c>
      <c r="E14668" s="86" t="s">
        <v>26345</v>
      </c>
      <c r="F14668" s="85" t="s">
        <v>11</v>
      </c>
      <c r="G14668" s="86" t="s">
        <v>18778</v>
      </c>
      <c r="H14668" s="85" t="s">
        <v>1</v>
      </c>
      <c r="I14668" s="85">
        <v>1</v>
      </c>
      <c r="J14668" s="88">
        <v>8.6608496524470393</v>
      </c>
      <c r="K14668" s="146">
        <v>8.4026758930665402</v>
      </c>
      <c r="L14668" s="147">
        <v>3.5329364189404437E-8</v>
      </c>
      <c r="M14668" s="147">
        <v>1.0985554013053731</v>
      </c>
      <c r="N14668" s="87">
        <v>147.20105218676801</v>
      </c>
      <c r="O14668" s="88">
        <v>6.9645993886976294</v>
      </c>
      <c r="P14668" s="89">
        <v>47.31351634539255</v>
      </c>
    </row>
    <row r="14669" spans="1:16">
      <c r="A14669" s="75" t="s">
        <v>18779</v>
      </c>
      <c r="B14669" s="85">
        <v>14665</v>
      </c>
      <c r="C14669" s="85">
        <v>12115</v>
      </c>
      <c r="D14669" s="85">
        <v>14665</v>
      </c>
      <c r="E14669" s="86" t="s">
        <v>18780</v>
      </c>
      <c r="F14669" s="85" t="s">
        <v>38</v>
      </c>
      <c r="G14669" s="86" t="s">
        <v>18781</v>
      </c>
      <c r="H14669" s="85" t="s">
        <v>1</v>
      </c>
      <c r="I14669" s="85">
        <v>1</v>
      </c>
      <c r="J14669" s="88">
        <v>3.9148832984659832</v>
      </c>
      <c r="K14669" s="146">
        <v>4.3252898439313983</v>
      </c>
      <c r="L14669" s="147">
        <v>1.5641981914387051E-8</v>
      </c>
      <c r="M14669" s="147">
        <v>0.67027609456465187</v>
      </c>
      <c r="N14669" s="87">
        <v>91.796166276630615</v>
      </c>
      <c r="O14669" s="88">
        <v>3.0604563805857561</v>
      </c>
      <c r="P14669" s="89">
        <v>33.339697121587577</v>
      </c>
    </row>
    <row r="14670" spans="1:16">
      <c r="A14670" s="75" t="s">
        <v>18782</v>
      </c>
      <c r="B14670" s="85">
        <v>14666</v>
      </c>
      <c r="C14670" s="85">
        <v>12116</v>
      </c>
      <c r="D14670" s="85">
        <v>14666</v>
      </c>
      <c r="E14670" s="86" t="s">
        <v>18780</v>
      </c>
      <c r="F14670" s="85" t="s">
        <v>11</v>
      </c>
      <c r="G14670" s="86" t="s">
        <v>18781</v>
      </c>
      <c r="H14670" s="85" t="s">
        <v>1</v>
      </c>
      <c r="I14670" s="85">
        <v>1</v>
      </c>
      <c r="J14670" s="88">
        <v>3.8422175374089069</v>
      </c>
      <c r="K14670" s="146">
        <v>4.2094362639844789</v>
      </c>
      <c r="L14670" s="147">
        <v>1.5246861390064498E-8</v>
      </c>
      <c r="M14670" s="147">
        <v>0.66247018374795419</v>
      </c>
      <c r="N14670" s="87">
        <v>90.927717076962125</v>
      </c>
      <c r="O14670" s="88">
        <v>3.0117698966397528</v>
      </c>
      <c r="P14670" s="89">
        <v>33.12268242796155</v>
      </c>
    </row>
    <row r="14671" spans="1:16">
      <c r="A14671" s="75" t="s">
        <v>26347</v>
      </c>
      <c r="B14671" s="85">
        <v>14667</v>
      </c>
      <c r="C14671" s="85">
        <v>16387</v>
      </c>
      <c r="D14671" s="85">
        <v>14667</v>
      </c>
      <c r="E14671" s="86" t="s">
        <v>26348</v>
      </c>
      <c r="F14671" s="85" t="s">
        <v>38</v>
      </c>
      <c r="G14671" s="86" t="s">
        <v>18781</v>
      </c>
      <c r="H14671" s="85" t="s">
        <v>1</v>
      </c>
      <c r="I14671" s="85">
        <v>1</v>
      </c>
      <c r="J14671" s="88">
        <v>3.8274104123343409</v>
      </c>
      <c r="K14671" s="146">
        <v>4.2142885269286996</v>
      </c>
      <c r="L14671" s="147">
        <v>1.5178813773997561E-8</v>
      </c>
      <c r="M14671" s="147">
        <v>0.6585867735932337</v>
      </c>
      <c r="N14671" s="87">
        <v>90.502770358563509</v>
      </c>
      <c r="O14671" s="88">
        <v>2.9810250745719449</v>
      </c>
      <c r="P14671" s="89">
        <v>32.938495283198542</v>
      </c>
    </row>
    <row r="14672" spans="1:16">
      <c r="A14672" s="75" t="s">
        <v>26349</v>
      </c>
      <c r="B14672" s="85">
        <v>14668</v>
      </c>
      <c r="C14672" s="85">
        <v>16388</v>
      </c>
      <c r="D14672" s="85">
        <v>14668</v>
      </c>
      <c r="E14672" s="86" t="s">
        <v>26348</v>
      </c>
      <c r="F14672" s="85" t="s">
        <v>11</v>
      </c>
      <c r="G14672" s="86" t="s">
        <v>18781</v>
      </c>
      <c r="H14672" s="85" t="s">
        <v>1</v>
      </c>
      <c r="I14672" s="85">
        <v>1</v>
      </c>
      <c r="J14672" s="88">
        <v>3.8136444458394818</v>
      </c>
      <c r="K14672" s="146">
        <v>4.1777406906109631</v>
      </c>
      <c r="L14672" s="147">
        <v>1.510658376494893E-8</v>
      </c>
      <c r="M14672" s="147">
        <v>0.65847877833118074</v>
      </c>
      <c r="N14672" s="87">
        <v>90.488460451053953</v>
      </c>
      <c r="O14672" s="88">
        <v>2.9861388637372102</v>
      </c>
      <c r="P14672" s="89">
        <v>33.000217363101676</v>
      </c>
    </row>
    <row r="14673" spans="1:16">
      <c r="A14673" s="75" t="s">
        <v>18783</v>
      </c>
      <c r="B14673" s="85">
        <v>14669</v>
      </c>
      <c r="C14673" s="85">
        <v>12117</v>
      </c>
      <c r="D14673" s="85">
        <v>14669</v>
      </c>
      <c r="E14673" s="86" t="s">
        <v>18784</v>
      </c>
      <c r="F14673" s="85" t="s">
        <v>55</v>
      </c>
      <c r="G14673" s="86" t="s">
        <v>18785</v>
      </c>
      <c r="H14673" s="85" t="s">
        <v>1</v>
      </c>
      <c r="I14673" s="85">
        <v>1</v>
      </c>
      <c r="J14673" s="88">
        <v>6.659508642763063</v>
      </c>
      <c r="K14673" s="146">
        <v>9.7982985220180794</v>
      </c>
      <c r="L14673" s="147">
        <v>3.1656468688290687E-8</v>
      </c>
      <c r="M14673" s="147">
        <v>0.94102785225924657</v>
      </c>
      <c r="N14673" s="87">
        <v>134.0940999581137</v>
      </c>
      <c r="O14673" s="88">
        <v>5.7003386320523592</v>
      </c>
      <c r="P14673" s="89">
        <v>42.509988387505082</v>
      </c>
    </row>
    <row r="14674" spans="1:16">
      <c r="A14674" s="75" t="s">
        <v>26350</v>
      </c>
      <c r="B14674" s="85">
        <v>14670</v>
      </c>
      <c r="C14674" s="85">
        <v>16389</v>
      </c>
      <c r="D14674" s="85">
        <v>14670</v>
      </c>
      <c r="E14674" s="86" t="s">
        <v>26351</v>
      </c>
      <c r="F14674" s="85" t="s">
        <v>55</v>
      </c>
      <c r="G14674" s="86" t="s">
        <v>18785</v>
      </c>
      <c r="H14674" s="85" t="s">
        <v>1</v>
      </c>
      <c r="I14674" s="85">
        <v>1</v>
      </c>
      <c r="J14674" s="88">
        <v>6.572152421539375</v>
      </c>
      <c r="K14674" s="146">
        <v>9.6876691686803778</v>
      </c>
      <c r="L14674" s="147">
        <v>3.1194367685084399E-8</v>
      </c>
      <c r="M14674" s="147">
        <v>0.92933579882569184</v>
      </c>
      <c r="N14674" s="87">
        <v>132.7994261361809</v>
      </c>
      <c r="O14674" s="88">
        <v>5.6210832010541987</v>
      </c>
      <c r="P14674" s="89">
        <v>42.327616651671264</v>
      </c>
    </row>
    <row r="14675" spans="1:16">
      <c r="A14675" s="75" t="s">
        <v>18786</v>
      </c>
      <c r="B14675" s="85">
        <v>14671</v>
      </c>
      <c r="C14675" s="85">
        <v>12118</v>
      </c>
      <c r="D14675" s="85">
        <v>14671</v>
      </c>
      <c r="E14675" s="86" t="s">
        <v>18787</v>
      </c>
      <c r="F14675" s="85" t="s">
        <v>55</v>
      </c>
      <c r="G14675" s="86" t="s">
        <v>28</v>
      </c>
      <c r="H14675" s="85" t="s">
        <v>1</v>
      </c>
      <c r="I14675" s="85">
        <v>1</v>
      </c>
      <c r="J14675" s="88">
        <v>2.296367192308947</v>
      </c>
      <c r="K14675" s="146">
        <v>2.2630411701124915</v>
      </c>
      <c r="L14675" s="147">
        <v>9.2186751732425489E-9</v>
      </c>
      <c r="M14675" s="147">
        <v>0.67880071815485099</v>
      </c>
      <c r="N14675" s="87">
        <v>82.231990227020503</v>
      </c>
      <c r="O14675" s="88">
        <v>1.8764601344164911</v>
      </c>
      <c r="P14675" s="89">
        <v>22.819101535011949</v>
      </c>
    </row>
    <row r="14676" spans="1:16">
      <c r="A14676" s="75" t="s">
        <v>26352</v>
      </c>
      <c r="B14676" s="85">
        <v>14672</v>
      </c>
      <c r="C14676" s="85">
        <v>16390</v>
      </c>
      <c r="D14676" s="85">
        <v>14672</v>
      </c>
      <c r="E14676" s="86" t="s">
        <v>27</v>
      </c>
      <c r="F14676" s="85" t="s">
        <v>38</v>
      </c>
      <c r="G14676" s="86" t="s">
        <v>28</v>
      </c>
      <c r="H14676" s="85" t="s">
        <v>1</v>
      </c>
      <c r="I14676" s="85">
        <v>1</v>
      </c>
      <c r="J14676" s="88">
        <v>2.2856753192258119</v>
      </c>
      <c r="K14676" s="146">
        <v>2.2613309207645953</v>
      </c>
      <c r="L14676" s="147">
        <v>9.115904390216569E-9</v>
      </c>
      <c r="M14676" s="147">
        <v>0.66843321651735932</v>
      </c>
      <c r="N14676" s="87">
        <v>81.57504933616292</v>
      </c>
      <c r="O14676" s="88">
        <v>1.8667459603515719</v>
      </c>
      <c r="P14676" s="89">
        <v>22.883785857841062</v>
      </c>
    </row>
    <row r="14677" spans="1:16">
      <c r="A14677" s="75" t="s">
        <v>26353</v>
      </c>
      <c r="B14677" s="85">
        <v>14673</v>
      </c>
      <c r="C14677" s="85">
        <v>16391</v>
      </c>
      <c r="D14677" s="85">
        <v>14673</v>
      </c>
      <c r="E14677" s="86" t="s">
        <v>27</v>
      </c>
      <c r="F14677" s="85" t="s">
        <v>11</v>
      </c>
      <c r="G14677" s="86" t="s">
        <v>28</v>
      </c>
      <c r="H14677" s="85" t="s">
        <v>1</v>
      </c>
      <c r="I14677" s="85">
        <v>1</v>
      </c>
      <c r="J14677" s="88">
        <v>1.8835237386288499</v>
      </c>
      <c r="K14677" s="146">
        <v>1.6899833401864752</v>
      </c>
      <c r="L14677" s="147">
        <v>7.230996744007429E-9</v>
      </c>
      <c r="M14677" s="147">
        <v>0.66148512902573242</v>
      </c>
      <c r="N14677" s="87">
        <v>78.229748522277475</v>
      </c>
      <c r="O14677" s="88">
        <v>1.5019593669648881</v>
      </c>
      <c r="P14677" s="89">
        <v>19.199337788196715</v>
      </c>
    </row>
    <row r="14678" spans="1:16">
      <c r="A14678" s="75" t="s">
        <v>18788</v>
      </c>
      <c r="B14678" s="85">
        <v>14674</v>
      </c>
      <c r="C14678" s="85">
        <v>12119</v>
      </c>
      <c r="D14678" s="85">
        <v>14674</v>
      </c>
      <c r="E14678" s="86" t="s">
        <v>18789</v>
      </c>
      <c r="F14678" s="85" t="s">
        <v>55</v>
      </c>
      <c r="G14678" s="86" t="s">
        <v>18790</v>
      </c>
      <c r="H14678" s="85" t="s">
        <v>1</v>
      </c>
      <c r="I14678" s="85">
        <v>1</v>
      </c>
      <c r="J14678" s="88">
        <v>4.0338392059015273</v>
      </c>
      <c r="K14678" s="146">
        <v>3.7621297434638175</v>
      </c>
      <c r="L14678" s="147">
        <v>1.623875847317873E-8</v>
      </c>
      <c r="M14678" s="147">
        <v>0.74452968821652543</v>
      </c>
      <c r="N14678" s="87">
        <v>94.277365475975699</v>
      </c>
      <c r="O14678" s="88">
        <v>3.0857627146935518</v>
      </c>
      <c r="P14678" s="89">
        <v>32.730684604035559</v>
      </c>
    </row>
    <row r="14679" spans="1:16">
      <c r="A14679" s="75" t="s">
        <v>26356</v>
      </c>
      <c r="B14679" s="85">
        <v>14675</v>
      </c>
      <c r="C14679" s="85">
        <v>16394</v>
      </c>
      <c r="D14679" s="85">
        <v>14675</v>
      </c>
      <c r="E14679" s="86" t="s">
        <v>26357</v>
      </c>
      <c r="F14679" s="85" t="s">
        <v>38</v>
      </c>
      <c r="G14679" s="86" t="s">
        <v>18790</v>
      </c>
      <c r="H14679" s="85" t="s">
        <v>1</v>
      </c>
      <c r="I14679" s="85">
        <v>1</v>
      </c>
      <c r="J14679" s="88">
        <v>4.5289219079149099</v>
      </c>
      <c r="K14679" s="146">
        <v>4.2562000025698943</v>
      </c>
      <c r="L14679" s="147">
        <v>1.826895745787966E-8</v>
      </c>
      <c r="M14679" s="147">
        <v>0.8319211477390096</v>
      </c>
      <c r="N14679" s="87">
        <v>105.8256575752248</v>
      </c>
      <c r="O14679" s="88">
        <v>3.4488993047599088</v>
      </c>
      <c r="P14679" s="89">
        <v>32.59038860503469</v>
      </c>
    </row>
    <row r="14680" spans="1:16">
      <c r="A14680" s="75" t="s">
        <v>26358</v>
      </c>
      <c r="B14680" s="85">
        <v>14676</v>
      </c>
      <c r="C14680" s="85">
        <v>16395</v>
      </c>
      <c r="D14680" s="85">
        <v>14676</v>
      </c>
      <c r="E14680" s="86" t="s">
        <v>26357</v>
      </c>
      <c r="F14680" s="85" t="s">
        <v>11</v>
      </c>
      <c r="G14680" s="86" t="s">
        <v>18790</v>
      </c>
      <c r="H14680" s="85" t="s">
        <v>1</v>
      </c>
      <c r="I14680" s="85">
        <v>1</v>
      </c>
      <c r="J14680" s="88">
        <v>4.2385588454668488</v>
      </c>
      <c r="K14680" s="146">
        <v>3.8308149730148569</v>
      </c>
      <c r="L14680" s="147">
        <v>1.705468530365947E-8</v>
      </c>
      <c r="M14680" s="147">
        <v>0.8251112986571667</v>
      </c>
      <c r="N14680" s="87">
        <v>104.6644939819919</v>
      </c>
      <c r="O14680" s="88">
        <v>3.198105986447588</v>
      </c>
      <c r="P14680" s="89">
        <v>30.555787017876757</v>
      </c>
    </row>
    <row r="14681" spans="1:16">
      <c r="A14681" s="75" t="s">
        <v>26361</v>
      </c>
      <c r="B14681" s="85">
        <v>14677</v>
      </c>
      <c r="C14681" s="85">
        <v>16397</v>
      </c>
      <c r="D14681" s="85">
        <v>14677</v>
      </c>
      <c r="E14681" s="86" t="s">
        <v>26362</v>
      </c>
      <c r="F14681" s="85" t="s">
        <v>32</v>
      </c>
      <c r="G14681" s="86" t="s">
        <v>18790</v>
      </c>
      <c r="H14681" s="85" t="s">
        <v>1</v>
      </c>
      <c r="I14681" s="85">
        <v>1</v>
      </c>
      <c r="J14681" s="88">
        <v>0.34907955104592342</v>
      </c>
      <c r="K14681" s="146">
        <v>0.30000167216492618</v>
      </c>
      <c r="L14681" s="147">
        <v>1.3459191626914311E-9</v>
      </c>
      <c r="M14681" s="147">
        <v>4.1488599697492488E-2</v>
      </c>
      <c r="N14681" s="87">
        <v>6.182240340676052</v>
      </c>
      <c r="O14681" s="88">
        <v>0.29618340947064858</v>
      </c>
      <c r="P14681" s="89">
        <v>47.908750412356142</v>
      </c>
    </row>
    <row r="14682" spans="1:16">
      <c r="A14682" s="75" t="s">
        <v>26363</v>
      </c>
      <c r="B14682" s="85">
        <v>14678</v>
      </c>
      <c r="C14682" s="85">
        <v>16398</v>
      </c>
      <c r="D14682" s="85">
        <v>14678</v>
      </c>
      <c r="E14682" s="86" t="s">
        <v>26362</v>
      </c>
      <c r="F14682" s="85" t="s">
        <v>38</v>
      </c>
      <c r="G14682" s="86" t="s">
        <v>18790</v>
      </c>
      <c r="H14682" s="85" t="s">
        <v>1</v>
      </c>
      <c r="I14682" s="85">
        <v>1</v>
      </c>
      <c r="J14682" s="88">
        <v>0.66608725984011319</v>
      </c>
      <c r="K14682" s="146">
        <v>0.64060543968076533</v>
      </c>
      <c r="L14682" s="147">
        <v>2.5563212129175739E-9</v>
      </c>
      <c r="M14682" s="147">
        <v>6.8964727090209788E-2</v>
      </c>
      <c r="N14682" s="87">
        <v>10.589253869381039</v>
      </c>
      <c r="O14682" s="88">
        <v>0.59307806959515186</v>
      </c>
      <c r="P14682" s="89">
        <v>56.007540938275596</v>
      </c>
    </row>
    <row r="14683" spans="1:16">
      <c r="A14683" s="75" t="s">
        <v>26364</v>
      </c>
      <c r="B14683" s="85">
        <v>14679</v>
      </c>
      <c r="C14683" s="85">
        <v>16399</v>
      </c>
      <c r="D14683" s="85">
        <v>14679</v>
      </c>
      <c r="E14683" s="86" t="s">
        <v>26365</v>
      </c>
      <c r="F14683" s="85" t="s">
        <v>32</v>
      </c>
      <c r="G14683" s="86" t="s">
        <v>18790</v>
      </c>
      <c r="H14683" s="85" t="s">
        <v>1</v>
      </c>
      <c r="I14683" s="85">
        <v>1</v>
      </c>
      <c r="J14683" s="88">
        <v>2.3831772242177789</v>
      </c>
      <c r="K14683" s="146">
        <v>2.020541061184693</v>
      </c>
      <c r="L14683" s="147">
        <v>8.9682212020429945E-9</v>
      </c>
      <c r="M14683" s="147">
        <v>0.47757233547565131</v>
      </c>
      <c r="N14683" s="87">
        <v>58.069852754386581</v>
      </c>
      <c r="O14683" s="88">
        <v>1.78104838210253</v>
      </c>
      <c r="P14683" s="89">
        <v>30.67079211713672</v>
      </c>
    </row>
    <row r="14684" spans="1:16">
      <c r="A14684" s="75" t="s">
        <v>26366</v>
      </c>
      <c r="B14684" s="85">
        <v>14680</v>
      </c>
      <c r="C14684" s="85">
        <v>16400</v>
      </c>
      <c r="D14684" s="85">
        <v>14680</v>
      </c>
      <c r="E14684" s="86" t="s">
        <v>26365</v>
      </c>
      <c r="F14684" s="85" t="s">
        <v>38</v>
      </c>
      <c r="G14684" s="86" t="s">
        <v>18790</v>
      </c>
      <c r="H14684" s="85" t="s">
        <v>1</v>
      </c>
      <c r="I14684" s="85">
        <v>1</v>
      </c>
      <c r="J14684" s="88">
        <v>2.580970087453184</v>
      </c>
      <c r="K14684" s="146">
        <v>2.2040976476449905</v>
      </c>
      <c r="L14684" s="147">
        <v>9.6716721507406652E-9</v>
      </c>
      <c r="M14684" s="147">
        <v>0.49945636807358579</v>
      </c>
      <c r="N14684" s="87">
        <v>61.313644562617412</v>
      </c>
      <c r="O14684" s="88">
        <v>1.97142894585279</v>
      </c>
      <c r="P14684" s="89">
        <v>32.153184823965908</v>
      </c>
    </row>
    <row r="14685" spans="1:16">
      <c r="A14685" s="75" t="s">
        <v>18791</v>
      </c>
      <c r="B14685" s="85">
        <v>14681</v>
      </c>
      <c r="C14685" s="85">
        <v>12120</v>
      </c>
      <c r="D14685" s="85">
        <v>14681</v>
      </c>
      <c r="E14685" s="86" t="s">
        <v>18792</v>
      </c>
      <c r="F14685" s="85" t="s">
        <v>55</v>
      </c>
      <c r="G14685" s="86" t="s">
        <v>18793</v>
      </c>
      <c r="H14685" s="85" t="s">
        <v>1</v>
      </c>
      <c r="I14685" s="85">
        <v>1</v>
      </c>
      <c r="J14685" s="88">
        <v>4.6405870088229033</v>
      </c>
      <c r="K14685" s="146">
        <v>4.3788778876135863</v>
      </c>
      <c r="L14685" s="147">
        <v>1.8297007832175371E-8</v>
      </c>
      <c r="M14685" s="147">
        <v>0.83694432125623275</v>
      </c>
      <c r="N14685" s="87">
        <v>105.3625031125477</v>
      </c>
      <c r="O14685" s="88">
        <v>3.5750391237731032</v>
      </c>
      <c r="P14685" s="89">
        <v>33.930848434326435</v>
      </c>
    </row>
    <row r="14686" spans="1:16">
      <c r="A14686" s="75" t="s">
        <v>26354</v>
      </c>
      <c r="B14686" s="85">
        <v>14682</v>
      </c>
      <c r="C14686" s="85">
        <v>16392</v>
      </c>
      <c r="D14686" s="85">
        <v>14682</v>
      </c>
      <c r="E14686" s="86" t="s">
        <v>18793</v>
      </c>
      <c r="F14686" s="85" t="s">
        <v>32</v>
      </c>
      <c r="G14686" s="86" t="s">
        <v>18793</v>
      </c>
      <c r="H14686" s="85" t="s">
        <v>1</v>
      </c>
      <c r="I14686" s="85">
        <v>1</v>
      </c>
      <c r="J14686" s="88">
        <v>3.8999067680435009</v>
      </c>
      <c r="K14686" s="146">
        <v>3.4204665384919748</v>
      </c>
      <c r="L14686" s="147">
        <v>1.487314712757634E-8</v>
      </c>
      <c r="M14686" s="147">
        <v>0.79692469063118743</v>
      </c>
      <c r="N14686" s="87">
        <v>97.631690528800576</v>
      </c>
      <c r="O14686" s="88">
        <v>2.9044526973876921</v>
      </c>
      <c r="P14686" s="89">
        <v>29.749077186478722</v>
      </c>
    </row>
    <row r="14687" spans="1:16">
      <c r="A14687" s="75" t="s">
        <v>26355</v>
      </c>
      <c r="B14687" s="85">
        <v>14683</v>
      </c>
      <c r="C14687" s="85">
        <v>16393</v>
      </c>
      <c r="D14687" s="85">
        <v>14683</v>
      </c>
      <c r="E14687" s="86" t="s">
        <v>18793</v>
      </c>
      <c r="F14687" s="85" t="s">
        <v>38</v>
      </c>
      <c r="G14687" s="86" t="s">
        <v>18793</v>
      </c>
      <c r="H14687" s="85" t="s">
        <v>1</v>
      </c>
      <c r="I14687" s="85">
        <v>1</v>
      </c>
      <c r="J14687" s="88">
        <v>4.598671682009412</v>
      </c>
      <c r="K14687" s="146">
        <v>4.3277530968738622</v>
      </c>
      <c r="L14687" s="147">
        <v>1.8061917232967409E-8</v>
      </c>
      <c r="M14687" s="147">
        <v>0.82747243169451945</v>
      </c>
      <c r="N14687" s="87">
        <v>104.5250729579957</v>
      </c>
      <c r="O14687" s="88">
        <v>3.5369936236967652</v>
      </c>
      <c r="P14687" s="89">
        <v>33.838709924824798</v>
      </c>
    </row>
    <row r="14688" spans="1:16">
      <c r="A14688" s="75" t="s">
        <v>18794</v>
      </c>
      <c r="B14688" s="85">
        <v>14684</v>
      </c>
      <c r="C14688" s="85">
        <v>12121</v>
      </c>
      <c r="D14688" s="85">
        <v>14684</v>
      </c>
      <c r="E14688" s="86" t="s">
        <v>18795</v>
      </c>
      <c r="F14688" s="85" t="s">
        <v>55</v>
      </c>
      <c r="G14688" s="86" t="s">
        <v>18796</v>
      </c>
      <c r="H14688" s="85" t="s">
        <v>1</v>
      </c>
      <c r="I14688" s="85">
        <v>1</v>
      </c>
      <c r="J14688" s="88">
        <v>3.6587957372353599</v>
      </c>
      <c r="K14688" s="146">
        <v>3.2619849130605698</v>
      </c>
      <c r="L14688" s="147">
        <v>1.410820421482864E-8</v>
      </c>
      <c r="M14688" s="147">
        <v>0.74263964374702029</v>
      </c>
      <c r="N14688" s="87">
        <v>90.853212105702454</v>
      </c>
      <c r="O14688" s="88">
        <v>2.745326061741145</v>
      </c>
      <c r="P14688" s="89">
        <v>30.21716016542285</v>
      </c>
    </row>
    <row r="14689" spans="1:16">
      <c r="A14689" s="75" t="s">
        <v>26367</v>
      </c>
      <c r="B14689" s="85">
        <v>14685</v>
      </c>
      <c r="C14689" s="85">
        <v>16401</v>
      </c>
      <c r="D14689" s="85">
        <v>14685</v>
      </c>
      <c r="E14689" s="86" t="s">
        <v>18796</v>
      </c>
      <c r="F14689" s="85" t="s">
        <v>32</v>
      </c>
      <c r="G14689" s="86" t="s">
        <v>18796</v>
      </c>
      <c r="H14689" s="85" t="s">
        <v>1</v>
      </c>
      <c r="I14689" s="85">
        <v>1</v>
      </c>
      <c r="J14689" s="88">
        <v>3.5731733501169352</v>
      </c>
      <c r="K14689" s="146">
        <v>3.1541102375906758</v>
      </c>
      <c r="L14689" s="147">
        <v>1.36736591717737E-8</v>
      </c>
      <c r="M14689" s="147">
        <v>0.73125702293056116</v>
      </c>
      <c r="N14689" s="87">
        <v>89.584607638422384</v>
      </c>
      <c r="O14689" s="88">
        <v>2.6677157468623349</v>
      </c>
      <c r="P14689" s="89">
        <v>29.7787289266216</v>
      </c>
    </row>
    <row r="14690" spans="1:16">
      <c r="A14690" s="75" t="s">
        <v>18797</v>
      </c>
      <c r="B14690" s="85">
        <v>14686</v>
      </c>
      <c r="C14690" s="85">
        <v>12122</v>
      </c>
      <c r="D14690" s="85">
        <v>14686</v>
      </c>
      <c r="E14690" s="86" t="s">
        <v>18798</v>
      </c>
      <c r="F14690" s="85" t="s">
        <v>55</v>
      </c>
      <c r="G14690" s="86" t="s">
        <v>18799</v>
      </c>
      <c r="H14690" s="85" t="s">
        <v>1</v>
      </c>
      <c r="I14690" s="85">
        <v>1</v>
      </c>
      <c r="J14690" s="88">
        <v>3.6579201438461229</v>
      </c>
      <c r="K14690" s="146">
        <v>3.2609841027899811</v>
      </c>
      <c r="L14690" s="147">
        <v>1.410538717268362E-8</v>
      </c>
      <c r="M14690" s="147">
        <v>0.74080230539242076</v>
      </c>
      <c r="N14690" s="87">
        <v>90.819762214562104</v>
      </c>
      <c r="O14690" s="88">
        <v>2.7446739156407221</v>
      </c>
      <c r="P14690" s="89">
        <v>30.221108806213532</v>
      </c>
    </row>
    <row r="14691" spans="1:16">
      <c r="A14691" s="75" t="s">
        <v>26359</v>
      </c>
      <c r="B14691" s="85">
        <v>14687</v>
      </c>
      <c r="C14691" s="85">
        <v>16396</v>
      </c>
      <c r="D14691" s="85">
        <v>14687</v>
      </c>
      <c r="E14691" s="86" t="s">
        <v>26360</v>
      </c>
      <c r="F14691" s="85" t="s">
        <v>32</v>
      </c>
      <c r="G14691" s="86" t="s">
        <v>18799</v>
      </c>
      <c r="H14691" s="85" t="s">
        <v>1</v>
      </c>
      <c r="I14691" s="85">
        <v>1</v>
      </c>
      <c r="J14691" s="88">
        <v>3.572297756727703</v>
      </c>
      <c r="K14691" s="146">
        <v>3.1531094273200888</v>
      </c>
      <c r="L14691" s="147">
        <v>1.367084212962867E-8</v>
      </c>
      <c r="M14691" s="147">
        <v>0.72941968457596185</v>
      </c>
      <c r="N14691" s="87">
        <v>89.55115774728209</v>
      </c>
      <c r="O14691" s="88">
        <v>2.6670636007619191</v>
      </c>
      <c r="P14691" s="89">
        <v>29.782569738389178</v>
      </c>
    </row>
    <row r="14692" spans="1:16">
      <c r="A14692" s="75" t="s">
        <v>3249</v>
      </c>
      <c r="B14692" s="85">
        <v>14688</v>
      </c>
      <c r="C14692" s="85">
        <v>1747</v>
      </c>
      <c r="D14692" s="85">
        <v>14688</v>
      </c>
      <c r="E14692" s="86" t="s">
        <v>3250</v>
      </c>
      <c r="F14692" s="85" t="s">
        <v>32</v>
      </c>
      <c r="G14692" s="86" t="s">
        <v>3251</v>
      </c>
      <c r="H14692" s="85" t="s">
        <v>1</v>
      </c>
      <c r="I14692" s="85">
        <v>1</v>
      </c>
      <c r="J14692" s="88">
        <v>0</v>
      </c>
      <c r="K14692" s="146">
        <v>0</v>
      </c>
      <c r="L14692" s="147">
        <v>0</v>
      </c>
      <c r="M14692" s="147">
        <v>0</v>
      </c>
      <c r="N14692" s="87">
        <v>0</v>
      </c>
      <c r="O14692" s="88">
        <v>0</v>
      </c>
      <c r="P14692" s="89" t="e">
        <v>#DIV/0!</v>
      </c>
    </row>
    <row r="14693" spans="1:16">
      <c r="A14693" s="75" t="s">
        <v>3252</v>
      </c>
      <c r="B14693" s="85">
        <v>14689</v>
      </c>
      <c r="C14693" s="85">
        <v>1748</v>
      </c>
      <c r="D14693" s="85">
        <v>14689</v>
      </c>
      <c r="E14693" s="86" t="s">
        <v>3250</v>
      </c>
      <c r="F14693" s="85" t="s">
        <v>38</v>
      </c>
      <c r="G14693" s="86" t="s">
        <v>3251</v>
      </c>
      <c r="H14693" s="85" t="s">
        <v>1</v>
      </c>
      <c r="I14693" s="85">
        <v>1</v>
      </c>
      <c r="J14693" s="88">
        <v>0</v>
      </c>
      <c r="K14693" s="146">
        <v>0</v>
      </c>
      <c r="L14693" s="147">
        <v>0</v>
      </c>
      <c r="M14693" s="147">
        <v>0</v>
      </c>
      <c r="N14693" s="87">
        <v>0</v>
      </c>
      <c r="O14693" s="88">
        <v>0</v>
      </c>
      <c r="P14693" s="89" t="e">
        <v>#DIV/0!</v>
      </c>
    </row>
    <row r="14694" spans="1:16">
      <c r="A14694" s="75" t="s">
        <v>18800</v>
      </c>
      <c r="B14694" s="85">
        <v>14690</v>
      </c>
      <c r="C14694" s="85">
        <v>12123</v>
      </c>
      <c r="D14694" s="85">
        <v>14690</v>
      </c>
      <c r="E14694" s="86" t="s">
        <v>18801</v>
      </c>
      <c r="F14694" s="85" t="s">
        <v>55</v>
      </c>
      <c r="G14694" s="86" t="s">
        <v>3251</v>
      </c>
      <c r="H14694" s="85" t="s">
        <v>1</v>
      </c>
      <c r="I14694" s="85">
        <v>1</v>
      </c>
      <c r="J14694" s="88">
        <v>8.5622387118426055E-2</v>
      </c>
      <c r="K14694" s="146">
        <v>0.10787467546988946</v>
      </c>
      <c r="L14694" s="147">
        <v>4.3454504305497998E-10</v>
      </c>
      <c r="M14694" s="147">
        <v>1.138262081645877E-2</v>
      </c>
      <c r="N14694" s="87">
        <v>1.2686044672800441</v>
      </c>
      <c r="O14694" s="88">
        <v>7.7610314878810316E-2</v>
      </c>
      <c r="P14694" s="89">
        <v>61.177708955424848</v>
      </c>
    </row>
    <row r="14695" spans="1:16">
      <c r="A14695" s="75" t="s">
        <v>26388</v>
      </c>
      <c r="B14695" s="85">
        <v>14691</v>
      </c>
      <c r="C14695" s="85">
        <v>16416</v>
      </c>
      <c r="D14695" s="85">
        <v>14691</v>
      </c>
      <c r="E14695" s="86" t="s">
        <v>26389</v>
      </c>
      <c r="F14695" s="85" t="s">
        <v>55</v>
      </c>
      <c r="G14695" s="86" t="s">
        <v>3251</v>
      </c>
      <c r="H14695" s="85" t="s">
        <v>1</v>
      </c>
      <c r="I14695" s="85">
        <v>1</v>
      </c>
      <c r="J14695" s="88">
        <v>0</v>
      </c>
      <c r="K14695" s="146">
        <v>0</v>
      </c>
      <c r="L14695" s="147">
        <v>0</v>
      </c>
      <c r="M14695" s="147">
        <v>0</v>
      </c>
      <c r="N14695" s="87">
        <v>0</v>
      </c>
      <c r="O14695" s="88">
        <v>0</v>
      </c>
      <c r="P14695" s="89" t="e">
        <v>#DIV/0!</v>
      </c>
    </row>
    <row r="14696" spans="1:16">
      <c r="A14696" s="75" t="s">
        <v>18802</v>
      </c>
      <c r="B14696" s="85">
        <v>14692</v>
      </c>
      <c r="C14696" s="85">
        <v>12124</v>
      </c>
      <c r="D14696" s="85">
        <v>14692</v>
      </c>
      <c r="E14696" s="86" t="s">
        <v>18803</v>
      </c>
      <c r="F14696" s="85" t="s">
        <v>55</v>
      </c>
      <c r="G14696" s="86" t="s">
        <v>18804</v>
      </c>
      <c r="H14696" s="85" t="s">
        <v>1</v>
      </c>
      <c r="I14696" s="85">
        <v>1</v>
      </c>
      <c r="J14696" s="88">
        <v>3.6219605799971699</v>
      </c>
      <c r="K14696" s="146">
        <v>3.1237397539368663</v>
      </c>
      <c r="L14696" s="147">
        <v>1.3728300413524541E-8</v>
      </c>
      <c r="M14696" s="147">
        <v>0.76820629231014959</v>
      </c>
      <c r="N14696" s="87">
        <v>92.235643207784605</v>
      </c>
      <c r="O14696" s="88">
        <v>2.6588229293886729</v>
      </c>
      <c r="P14696" s="89">
        <v>28.826415005303186</v>
      </c>
    </row>
    <row r="14697" spans="1:16">
      <c r="A14697" s="75" t="s">
        <v>26368</v>
      </c>
      <c r="B14697" s="85">
        <v>14693</v>
      </c>
      <c r="C14697" s="85">
        <v>16402</v>
      </c>
      <c r="D14697" s="85">
        <v>14693</v>
      </c>
      <c r="E14697" s="86" t="s">
        <v>26369</v>
      </c>
      <c r="F14697" s="85" t="s">
        <v>38</v>
      </c>
      <c r="G14697" s="86" t="s">
        <v>18804</v>
      </c>
      <c r="H14697" s="85" t="s">
        <v>1</v>
      </c>
      <c r="I14697" s="85">
        <v>1</v>
      </c>
      <c r="J14697" s="88">
        <v>3.5360053074503872</v>
      </c>
      <c r="K14697" s="146">
        <v>3.0178463122695529</v>
      </c>
      <c r="L14697" s="147">
        <v>1.327427640180225E-8</v>
      </c>
      <c r="M14697" s="147">
        <v>0.7565169817073597</v>
      </c>
      <c r="N14697" s="87">
        <v>90.94150596370541</v>
      </c>
      <c r="O14697" s="88">
        <v>2.5783881157722601</v>
      </c>
      <c r="P14697" s="89">
        <v>28.352159868578493</v>
      </c>
    </row>
    <row r="14698" spans="1:16">
      <c r="A14698" s="75" t="s">
        <v>26370</v>
      </c>
      <c r="B14698" s="85">
        <v>14694</v>
      </c>
      <c r="C14698" s="85">
        <v>16403</v>
      </c>
      <c r="D14698" s="85">
        <v>14694</v>
      </c>
      <c r="E14698" s="86" t="s">
        <v>26369</v>
      </c>
      <c r="F14698" s="85" t="s">
        <v>11</v>
      </c>
      <c r="G14698" s="86" t="s">
        <v>18804</v>
      </c>
      <c r="H14698" s="85" t="s">
        <v>1</v>
      </c>
      <c r="I14698" s="85">
        <v>1</v>
      </c>
      <c r="J14698" s="88">
        <v>3.5295544274962709</v>
      </c>
      <c r="K14698" s="146">
        <v>2.996039091089612</v>
      </c>
      <c r="L14698" s="147">
        <v>1.3237084673573481E-8</v>
      </c>
      <c r="M14698" s="147">
        <v>0.75650435192849352</v>
      </c>
      <c r="N14698" s="87">
        <v>90.93903520986855</v>
      </c>
      <c r="O14698" s="88">
        <v>2.5838187613167869</v>
      </c>
      <c r="P14698" s="89">
        <v>28.412647608959848</v>
      </c>
    </row>
    <row r="14699" spans="1:16">
      <c r="A14699" s="75" t="s">
        <v>18805</v>
      </c>
      <c r="B14699" s="85">
        <v>14695</v>
      </c>
      <c r="C14699" s="85">
        <v>12125</v>
      </c>
      <c r="D14699" s="85">
        <v>14695</v>
      </c>
      <c r="E14699" s="86" t="s">
        <v>18806</v>
      </c>
      <c r="F14699" s="85" t="s">
        <v>55</v>
      </c>
      <c r="G14699" s="86" t="s">
        <v>18807</v>
      </c>
      <c r="H14699" s="85" t="s">
        <v>1</v>
      </c>
      <c r="I14699" s="85">
        <v>1</v>
      </c>
      <c r="J14699" s="88">
        <v>10.538832118710159</v>
      </c>
      <c r="K14699" s="146">
        <v>4.8458006537920539</v>
      </c>
      <c r="L14699" s="147">
        <v>1.9879542416711179E-8</v>
      </c>
      <c r="M14699" s="147">
        <v>0.88391690163902592</v>
      </c>
      <c r="N14699" s="87">
        <v>100.4555001889632</v>
      </c>
      <c r="O14699" s="88">
        <v>3.3856058409748648</v>
      </c>
      <c r="P14699" s="89">
        <v>33.702543261507081</v>
      </c>
    </row>
    <row r="14700" spans="1:16">
      <c r="A14700" s="75" t="s">
        <v>26371</v>
      </c>
      <c r="B14700" s="85">
        <v>14696</v>
      </c>
      <c r="C14700" s="85">
        <v>16404</v>
      </c>
      <c r="D14700" s="85">
        <v>14696</v>
      </c>
      <c r="E14700" s="86" t="s">
        <v>26372</v>
      </c>
      <c r="F14700" s="85" t="s">
        <v>509</v>
      </c>
      <c r="G14700" s="86" t="s">
        <v>18807</v>
      </c>
      <c r="H14700" s="85" t="s">
        <v>1</v>
      </c>
      <c r="I14700" s="85">
        <v>1</v>
      </c>
      <c r="J14700" s="88">
        <v>3.5061317805408101</v>
      </c>
      <c r="K14700" s="146">
        <v>3.2195244844519992</v>
      </c>
      <c r="L14700" s="147">
        <v>1.364223746676027E-8</v>
      </c>
      <c r="M14700" s="147">
        <v>0.72809256648051757</v>
      </c>
      <c r="N14700" s="87">
        <v>87.644190358161794</v>
      </c>
      <c r="O14700" s="88">
        <v>2.5861773297216</v>
      </c>
      <c r="P14700" s="89">
        <v>29.507686923150001</v>
      </c>
    </row>
    <row r="14701" spans="1:16">
      <c r="A14701" s="75" t="s">
        <v>26373</v>
      </c>
      <c r="B14701" s="85">
        <v>14697</v>
      </c>
      <c r="C14701" s="85">
        <v>16405</v>
      </c>
      <c r="D14701" s="85">
        <v>14697</v>
      </c>
      <c r="E14701" s="86" t="s">
        <v>26372</v>
      </c>
      <c r="F14701" s="85" t="s">
        <v>38</v>
      </c>
      <c r="G14701" s="86" t="s">
        <v>18807</v>
      </c>
      <c r="H14701" s="85" t="s">
        <v>1</v>
      </c>
      <c r="I14701" s="85">
        <v>1</v>
      </c>
      <c r="J14701" s="88">
        <v>4.2527221394859831</v>
      </c>
      <c r="K14701" s="146">
        <v>4.2041006778072649</v>
      </c>
      <c r="L14701" s="147">
        <v>1.6761781421524521E-8</v>
      </c>
      <c r="M14701" s="147">
        <v>0.76205290645592727</v>
      </c>
      <c r="N14701" s="87">
        <v>97.33024050802635</v>
      </c>
      <c r="O14701" s="88">
        <v>3.247363325850388</v>
      </c>
      <c r="P14701" s="89">
        <v>33.364382014268152</v>
      </c>
    </row>
    <row r="14702" spans="1:16">
      <c r="A14702" s="75" t="s">
        <v>26374</v>
      </c>
      <c r="B14702" s="85">
        <v>14698</v>
      </c>
      <c r="C14702" s="85">
        <v>16406</v>
      </c>
      <c r="D14702" s="85">
        <v>14698</v>
      </c>
      <c r="E14702" s="86" t="s">
        <v>26372</v>
      </c>
      <c r="F14702" s="85" t="s">
        <v>11</v>
      </c>
      <c r="G14702" s="86" t="s">
        <v>18807</v>
      </c>
      <c r="H14702" s="85" t="s">
        <v>1</v>
      </c>
      <c r="I14702" s="85">
        <v>1</v>
      </c>
      <c r="J14702" s="88">
        <v>3.817706634329689</v>
      </c>
      <c r="K14702" s="146">
        <v>3.5780408505947956</v>
      </c>
      <c r="L14702" s="147">
        <v>1.5050822396589329E-8</v>
      </c>
      <c r="M14702" s="147">
        <v>0.74739798664461221</v>
      </c>
      <c r="N14702" s="87">
        <v>95.752137252900411</v>
      </c>
      <c r="O14702" s="88">
        <v>2.8726140046807189</v>
      </c>
      <c r="P14702" s="89">
        <v>30.000521002404099</v>
      </c>
    </row>
    <row r="14703" spans="1:16">
      <c r="A14703" s="75" t="s">
        <v>26375</v>
      </c>
      <c r="B14703" s="85">
        <v>14699</v>
      </c>
      <c r="C14703" s="85">
        <v>16407</v>
      </c>
      <c r="D14703" s="85">
        <v>14699</v>
      </c>
      <c r="E14703" s="86" t="s">
        <v>26376</v>
      </c>
      <c r="F14703" s="85" t="s">
        <v>509</v>
      </c>
      <c r="G14703" s="86" t="s">
        <v>18807</v>
      </c>
      <c r="H14703" s="85" t="s">
        <v>1</v>
      </c>
      <c r="I14703" s="85">
        <v>1</v>
      </c>
      <c r="J14703" s="88">
        <v>26.026047499530272</v>
      </c>
      <c r="K14703" s="146">
        <v>4.2140940791360864</v>
      </c>
      <c r="L14703" s="147">
        <v>1.7587136591280531E-8</v>
      </c>
      <c r="M14703" s="147">
        <v>0.97259741348492501</v>
      </c>
      <c r="N14703" s="87">
        <v>93.915300569287083</v>
      </c>
      <c r="O14703" s="88">
        <v>2.9594369089582848</v>
      </c>
      <c r="P14703" s="89">
        <v>31.511765292971901</v>
      </c>
    </row>
    <row r="14704" spans="1:16">
      <c r="A14704" s="75" t="s">
        <v>26377</v>
      </c>
      <c r="B14704" s="85">
        <v>14700</v>
      </c>
      <c r="C14704" s="85">
        <v>16408</v>
      </c>
      <c r="D14704" s="85">
        <v>14700</v>
      </c>
      <c r="E14704" s="86" t="s">
        <v>26376</v>
      </c>
      <c r="F14704" s="85" t="s">
        <v>38</v>
      </c>
      <c r="G14704" s="86" t="s">
        <v>18807</v>
      </c>
      <c r="H14704" s="85" t="s">
        <v>1</v>
      </c>
      <c r="I14704" s="85">
        <v>1</v>
      </c>
      <c r="J14704" s="88">
        <v>26.772637858475441</v>
      </c>
      <c r="K14704" s="146">
        <v>5.1986702724913494</v>
      </c>
      <c r="L14704" s="147">
        <v>2.0706680546044741E-8</v>
      </c>
      <c r="M14704" s="147">
        <v>1.0065577534603349</v>
      </c>
      <c r="N14704" s="87">
        <v>103.6013507191516</v>
      </c>
      <c r="O14704" s="88">
        <v>3.620622905087068</v>
      </c>
      <c r="P14704" s="89">
        <v>34.947641898048772</v>
      </c>
    </row>
    <row r="14705" spans="1:16">
      <c r="A14705" s="75" t="s">
        <v>26378</v>
      </c>
      <c r="B14705" s="85">
        <v>14701</v>
      </c>
      <c r="C14705" s="85">
        <v>16409</v>
      </c>
      <c r="D14705" s="85">
        <v>14701</v>
      </c>
      <c r="E14705" s="86" t="s">
        <v>26376</v>
      </c>
      <c r="F14705" s="85" t="s">
        <v>11</v>
      </c>
      <c r="G14705" s="86" t="s">
        <v>18807</v>
      </c>
      <c r="H14705" s="85" t="s">
        <v>1</v>
      </c>
      <c r="I14705" s="85">
        <v>1</v>
      </c>
      <c r="J14705" s="88">
        <v>26.351786446065521</v>
      </c>
      <c r="K14705" s="146">
        <v>4.5949201623209248</v>
      </c>
      <c r="L14705" s="147">
        <v>1.906498699002243E-8</v>
      </c>
      <c r="M14705" s="147">
        <v>0.99209818687398521</v>
      </c>
      <c r="N14705" s="87">
        <v>102.1155590271682</v>
      </c>
      <c r="O14705" s="88">
        <v>3.2585922157347209</v>
      </c>
      <c r="P14705" s="89">
        <v>31.910829718591277</v>
      </c>
    </row>
    <row r="14706" spans="1:16">
      <c r="A14706" s="75" t="s">
        <v>26379</v>
      </c>
      <c r="B14706" s="85">
        <v>14702</v>
      </c>
      <c r="C14706" s="85">
        <v>16410</v>
      </c>
      <c r="D14706" s="85">
        <v>14702</v>
      </c>
      <c r="E14706" s="86" t="s">
        <v>26380</v>
      </c>
      <c r="F14706" s="85" t="s">
        <v>38</v>
      </c>
      <c r="G14706" s="86" t="s">
        <v>18807</v>
      </c>
      <c r="H14706" s="85" t="s">
        <v>1</v>
      </c>
      <c r="I14706" s="85">
        <v>1</v>
      </c>
      <c r="J14706" s="88">
        <v>6.9166014328809293</v>
      </c>
      <c r="K14706" s="146">
        <v>5.8914663750029721</v>
      </c>
      <c r="L14706" s="147">
        <v>2.4964666339762211E-8</v>
      </c>
      <c r="M14706" s="147">
        <v>0.97155744988747872</v>
      </c>
      <c r="N14706" s="87">
        <v>99.852115232551654</v>
      </c>
      <c r="O14706" s="88">
        <v>3.444944257682141</v>
      </c>
      <c r="P14706" s="89">
        <v>34.500463507047407</v>
      </c>
    </row>
    <row r="14707" spans="1:16">
      <c r="A14707" s="75" t="s">
        <v>26381</v>
      </c>
      <c r="B14707" s="85">
        <v>14703</v>
      </c>
      <c r="C14707" s="85">
        <v>16411</v>
      </c>
      <c r="D14707" s="85">
        <v>14703</v>
      </c>
      <c r="E14707" s="86" t="s">
        <v>26380</v>
      </c>
      <c r="F14707" s="85" t="s">
        <v>11</v>
      </c>
      <c r="G14707" s="86" t="s">
        <v>18807</v>
      </c>
      <c r="H14707" s="85" t="s">
        <v>1</v>
      </c>
      <c r="I14707" s="85">
        <v>1</v>
      </c>
      <c r="J14707" s="88">
        <v>6.5027533670544697</v>
      </c>
      <c r="K14707" s="146">
        <v>5.2969520073268717</v>
      </c>
      <c r="L14707" s="147">
        <v>2.3352235398805851E-8</v>
      </c>
      <c r="M14707" s="147">
        <v>0.95741644330340625</v>
      </c>
      <c r="N14707" s="87">
        <v>98.457182137209642</v>
      </c>
      <c r="O14707" s="88">
        <v>3.089115795335974</v>
      </c>
      <c r="P14707" s="89">
        <v>31.375220459092475</v>
      </c>
    </row>
    <row r="14708" spans="1:16">
      <c r="A14708" s="75" t="s">
        <v>18808</v>
      </c>
      <c r="B14708" s="85">
        <v>14704</v>
      </c>
      <c r="C14708" s="85">
        <v>12126</v>
      </c>
      <c r="D14708" s="85">
        <v>14704</v>
      </c>
      <c r="E14708" s="86" t="s">
        <v>18809</v>
      </c>
      <c r="F14708" s="85" t="s">
        <v>55</v>
      </c>
      <c r="G14708" s="86" t="s">
        <v>18810</v>
      </c>
      <c r="H14708" s="85" t="s">
        <v>1</v>
      </c>
      <c r="I14708" s="85">
        <v>1</v>
      </c>
      <c r="J14708" s="88">
        <v>3.7483974529930348</v>
      </c>
      <c r="K14708" s="146">
        <v>3.1888998708231688</v>
      </c>
      <c r="L14708" s="147">
        <v>1.40946785280973E-8</v>
      </c>
      <c r="M14708" s="147">
        <v>0.75565114021276747</v>
      </c>
      <c r="N14708" s="87">
        <v>90.587695948472827</v>
      </c>
      <c r="O14708" s="88">
        <v>2.8139100990767529</v>
      </c>
      <c r="P14708" s="89">
        <v>31.062828893201264</v>
      </c>
    </row>
    <row r="14709" spans="1:16">
      <c r="A14709" s="75" t="s">
        <v>26382</v>
      </c>
      <c r="B14709" s="85">
        <v>14705</v>
      </c>
      <c r="C14709" s="85">
        <v>16412</v>
      </c>
      <c r="D14709" s="85">
        <v>14705</v>
      </c>
      <c r="E14709" s="86" t="s">
        <v>26383</v>
      </c>
      <c r="F14709" s="85" t="s">
        <v>38</v>
      </c>
      <c r="G14709" s="86" t="s">
        <v>18810</v>
      </c>
      <c r="H14709" s="85" t="s">
        <v>1</v>
      </c>
      <c r="I14709" s="85">
        <v>1</v>
      </c>
      <c r="J14709" s="88">
        <v>3.6628410595932568</v>
      </c>
      <c r="K14709" s="146">
        <v>3.0831478020837988</v>
      </c>
      <c r="L14709" s="147">
        <v>1.364184683496773E-8</v>
      </c>
      <c r="M14709" s="147">
        <v>0.7439581290184818</v>
      </c>
      <c r="N14709" s="87">
        <v>89.293099774857495</v>
      </c>
      <c r="O14709" s="88">
        <v>2.7336996466925441</v>
      </c>
      <c r="P14709" s="89">
        <v>30.614903655324547</v>
      </c>
    </row>
    <row r="14710" spans="1:16">
      <c r="A14710" s="75" t="s">
        <v>26384</v>
      </c>
      <c r="B14710" s="85">
        <v>14706</v>
      </c>
      <c r="C14710" s="85">
        <v>16413</v>
      </c>
      <c r="D14710" s="85">
        <v>14706</v>
      </c>
      <c r="E14710" s="86" t="s">
        <v>26383</v>
      </c>
      <c r="F14710" s="85" t="s">
        <v>11</v>
      </c>
      <c r="G14710" s="86" t="s">
        <v>18810</v>
      </c>
      <c r="H14710" s="85" t="s">
        <v>1</v>
      </c>
      <c r="I14710" s="85">
        <v>1</v>
      </c>
      <c r="J14710" s="88">
        <v>3.6547418343856419</v>
      </c>
      <c r="K14710" s="146">
        <v>3.0612000213912691</v>
      </c>
      <c r="L14710" s="147">
        <v>1.3600134939622391E-8</v>
      </c>
      <c r="M14710" s="147">
        <v>0.74396243894177627</v>
      </c>
      <c r="N14710" s="87">
        <v>89.292750357429341</v>
      </c>
      <c r="O14710" s="88">
        <v>2.7379972429297519</v>
      </c>
      <c r="P14710" s="89">
        <v>30.663152741626185</v>
      </c>
    </row>
    <row r="14711" spans="1:16">
      <c r="A14711" s="75" t="s">
        <v>18811</v>
      </c>
      <c r="B14711" s="85">
        <v>14707</v>
      </c>
      <c r="C14711" s="85">
        <v>12127</v>
      </c>
      <c r="D14711" s="85">
        <v>14707</v>
      </c>
      <c r="E14711" s="86" t="s">
        <v>18812</v>
      </c>
      <c r="F14711" s="85" t="s">
        <v>55</v>
      </c>
      <c r="G14711" s="86" t="s">
        <v>18813</v>
      </c>
      <c r="H14711" s="85" t="s">
        <v>1</v>
      </c>
      <c r="I14711" s="85">
        <v>1</v>
      </c>
      <c r="J14711" s="88">
        <v>3.7278576775895762</v>
      </c>
      <c r="K14711" s="146">
        <v>3.2439898479161888</v>
      </c>
      <c r="L14711" s="147">
        <v>1.419007859035168E-8</v>
      </c>
      <c r="M14711" s="147">
        <v>0.75694347587680322</v>
      </c>
      <c r="N14711" s="87">
        <v>90.878386322616151</v>
      </c>
      <c r="O14711" s="88">
        <v>2.8633104771778108</v>
      </c>
      <c r="P14711" s="89">
        <v>31.507056771597217</v>
      </c>
    </row>
    <row r="14712" spans="1:16">
      <c r="A14712" s="75" t="s">
        <v>26385</v>
      </c>
      <c r="B14712" s="85">
        <v>14708</v>
      </c>
      <c r="C14712" s="85">
        <v>16414</v>
      </c>
      <c r="D14712" s="85">
        <v>14708</v>
      </c>
      <c r="E14712" s="86" t="s">
        <v>26386</v>
      </c>
      <c r="F14712" s="85" t="s">
        <v>38</v>
      </c>
      <c r="G14712" s="86" t="s">
        <v>18813</v>
      </c>
      <c r="H14712" s="85" t="s">
        <v>1</v>
      </c>
      <c r="I14712" s="85">
        <v>1</v>
      </c>
      <c r="J14712" s="88">
        <v>3.642263711541081</v>
      </c>
      <c r="K14712" s="146">
        <v>3.1381324617148212</v>
      </c>
      <c r="L14712" s="147">
        <v>1.373707491118126E-8</v>
      </c>
      <c r="M14712" s="147">
        <v>0.74525212652454398</v>
      </c>
      <c r="N14712" s="87">
        <v>89.583992008683566</v>
      </c>
      <c r="O14712" s="88">
        <v>2.7831436472906468</v>
      </c>
      <c r="P14712" s="89">
        <v>31.067421588232758</v>
      </c>
    </row>
    <row r="14713" spans="1:16">
      <c r="A14713" s="75" t="s">
        <v>26387</v>
      </c>
      <c r="B14713" s="85">
        <v>14709</v>
      </c>
      <c r="C14713" s="85">
        <v>16415</v>
      </c>
      <c r="D14713" s="85">
        <v>14709</v>
      </c>
      <c r="E14713" s="86" t="s">
        <v>26386</v>
      </c>
      <c r="F14713" s="85" t="s">
        <v>11</v>
      </c>
      <c r="G14713" s="86" t="s">
        <v>18813</v>
      </c>
      <c r="H14713" s="85" t="s">
        <v>1</v>
      </c>
      <c r="I14713" s="85">
        <v>1</v>
      </c>
      <c r="J14713" s="88">
        <v>3.6343335632527189</v>
      </c>
      <c r="K14713" s="146">
        <v>3.1166586096013247</v>
      </c>
      <c r="L14713" s="147">
        <v>1.3696136953019751E-8</v>
      </c>
      <c r="M14713" s="147">
        <v>0.74524895815871894</v>
      </c>
      <c r="N14713" s="87">
        <v>89.582734222683058</v>
      </c>
      <c r="O14713" s="88">
        <v>2.7872449422911649</v>
      </c>
      <c r="P14713" s="89">
        <v>31.113639994094001</v>
      </c>
    </row>
    <row r="14714" spans="1:16">
      <c r="A14714" s="75" t="s">
        <v>18814</v>
      </c>
      <c r="B14714" s="85">
        <v>14710</v>
      </c>
      <c r="C14714" s="85">
        <v>12128</v>
      </c>
      <c r="D14714" s="85">
        <v>14710</v>
      </c>
      <c r="E14714" s="86" t="s">
        <v>18815</v>
      </c>
      <c r="F14714" s="85" t="s">
        <v>55</v>
      </c>
      <c r="G14714" s="86" t="s">
        <v>18816</v>
      </c>
      <c r="H14714" s="85" t="s">
        <v>1</v>
      </c>
      <c r="I14714" s="85">
        <v>1</v>
      </c>
      <c r="J14714" s="88">
        <v>1.873010222613281</v>
      </c>
      <c r="K14714" s="146">
        <v>5.4225396997657258</v>
      </c>
      <c r="L14714" s="147">
        <v>9.2916767792006636E-9</v>
      </c>
      <c r="M14714" s="147">
        <v>0.27167138763345638</v>
      </c>
      <c r="N14714" s="87">
        <v>29.9719945501231</v>
      </c>
      <c r="O14714" s="88">
        <v>1.530736840858145</v>
      </c>
      <c r="P14714" s="89">
        <v>51.072238062043091</v>
      </c>
    </row>
    <row r="14715" spans="1:16">
      <c r="A14715" s="75" t="s">
        <v>26390</v>
      </c>
      <c r="B14715" s="85">
        <v>14711</v>
      </c>
      <c r="C14715" s="85">
        <v>16417</v>
      </c>
      <c r="D14715" s="85">
        <v>14711</v>
      </c>
      <c r="E14715" s="86" t="s">
        <v>26391</v>
      </c>
      <c r="F14715" s="85" t="s">
        <v>38</v>
      </c>
      <c r="G14715" s="86" t="s">
        <v>18816</v>
      </c>
      <c r="H14715" s="85" t="s">
        <v>1</v>
      </c>
      <c r="I14715" s="85">
        <v>1</v>
      </c>
      <c r="J14715" s="88">
        <v>1.8913188674343899</v>
      </c>
      <c r="K14715" s="146">
        <v>5.463039888476465</v>
      </c>
      <c r="L14715" s="147">
        <v>9.2635605822312869E-9</v>
      </c>
      <c r="M14715" s="147">
        <v>0.26326202300606982</v>
      </c>
      <c r="N14715" s="87">
        <v>29.05230132056197</v>
      </c>
      <c r="O14715" s="88">
        <v>1.5262425813469149</v>
      </c>
      <c r="P14715" s="89">
        <v>52.53430922756904</v>
      </c>
    </row>
    <row r="14716" spans="1:16">
      <c r="A14716" s="75" t="s">
        <v>26392</v>
      </c>
      <c r="B14716" s="85">
        <v>14712</v>
      </c>
      <c r="C14716" s="85">
        <v>16418</v>
      </c>
      <c r="D14716" s="85">
        <v>14712</v>
      </c>
      <c r="E14716" s="86" t="s">
        <v>26391</v>
      </c>
      <c r="F14716" s="85" t="s">
        <v>11</v>
      </c>
      <c r="G14716" s="86" t="s">
        <v>18816</v>
      </c>
      <c r="H14716" s="85" t="s">
        <v>1</v>
      </c>
      <c r="I14716" s="85">
        <v>1</v>
      </c>
      <c r="J14716" s="88">
        <v>1.5716960282463801</v>
      </c>
      <c r="K14716" s="146">
        <v>5.0058921616792977</v>
      </c>
      <c r="L14716" s="147">
        <v>7.9508114999101804E-9</v>
      </c>
      <c r="M14716" s="147">
        <v>0.2533323050622352</v>
      </c>
      <c r="N14716" s="87">
        <v>27.91803251333701</v>
      </c>
      <c r="O14716" s="88">
        <v>1.3000995047868771</v>
      </c>
      <c r="P14716" s="89">
        <v>46.56845012863257</v>
      </c>
    </row>
    <row r="14717" spans="1:16">
      <c r="A14717" s="75" t="s">
        <v>18817</v>
      </c>
      <c r="B14717" s="85">
        <v>14713</v>
      </c>
      <c r="C14717" s="85">
        <v>12129</v>
      </c>
      <c r="D14717" s="85">
        <v>14713</v>
      </c>
      <c r="E14717" s="86" t="s">
        <v>18818</v>
      </c>
      <c r="F14717" s="85" t="s">
        <v>55</v>
      </c>
      <c r="G14717" s="86" t="s">
        <v>18819</v>
      </c>
      <c r="H14717" s="85" t="s">
        <v>1</v>
      </c>
      <c r="I14717" s="85">
        <v>1</v>
      </c>
      <c r="J14717" s="88">
        <v>7.7467017194422008</v>
      </c>
      <c r="K14717" s="146">
        <v>9.3579118064778779</v>
      </c>
      <c r="L14717" s="147">
        <v>3.2979439220580672E-8</v>
      </c>
      <c r="M14717" s="147">
        <v>1.440028884455576</v>
      </c>
      <c r="N14717" s="87">
        <v>196.3555520298363</v>
      </c>
      <c r="O14717" s="88">
        <v>6.462542076431923</v>
      </c>
      <c r="P14717" s="89">
        <v>32.912448920466161</v>
      </c>
    </row>
    <row r="14718" spans="1:16">
      <c r="A14718" s="75" t="s">
        <v>26393</v>
      </c>
      <c r="B14718" s="85">
        <v>14714</v>
      </c>
      <c r="C14718" s="85">
        <v>16419</v>
      </c>
      <c r="D14718" s="85">
        <v>14714</v>
      </c>
      <c r="E14718" s="86" t="s">
        <v>26394</v>
      </c>
      <c r="F14718" s="85" t="s">
        <v>55</v>
      </c>
      <c r="G14718" s="86" t="s">
        <v>18819</v>
      </c>
      <c r="H14718" s="85" t="s">
        <v>1</v>
      </c>
      <c r="I14718" s="85">
        <v>1</v>
      </c>
      <c r="J14718" s="88">
        <v>7.6922816186228378</v>
      </c>
      <c r="K14718" s="146">
        <v>9.281644663335852</v>
      </c>
      <c r="L14718" s="147">
        <v>3.2672210866210511E-8</v>
      </c>
      <c r="M14718" s="147">
        <v>1.4330512150394361</v>
      </c>
      <c r="N14718" s="87">
        <v>195.57148304229119</v>
      </c>
      <c r="O14718" s="88">
        <v>6.4131309536546421</v>
      </c>
      <c r="P14718" s="89">
        <v>32.791748847493473</v>
      </c>
    </row>
    <row r="14719" spans="1:16">
      <c r="A14719" s="75" t="s">
        <v>18820</v>
      </c>
      <c r="B14719" s="85">
        <v>14715</v>
      </c>
      <c r="C14719" s="85">
        <v>12130</v>
      </c>
      <c r="D14719" s="85">
        <v>14715</v>
      </c>
      <c r="E14719" s="86" t="s">
        <v>18821</v>
      </c>
      <c r="F14719" s="85" t="s">
        <v>55</v>
      </c>
      <c r="G14719" s="86" t="s">
        <v>18822</v>
      </c>
      <c r="H14719" s="85" t="s">
        <v>1</v>
      </c>
      <c r="I14719" s="85">
        <v>1</v>
      </c>
      <c r="J14719" s="88">
        <v>5.121860994218979</v>
      </c>
      <c r="K14719" s="146">
        <v>6.9237322948883122</v>
      </c>
      <c r="L14719" s="147">
        <v>2.2719192206872499E-8</v>
      </c>
      <c r="M14719" s="147">
        <v>0.75278368482336677</v>
      </c>
      <c r="N14719" s="87">
        <v>106.4360129916991</v>
      </c>
      <c r="O14719" s="88">
        <v>3.9597576864418178</v>
      </c>
      <c r="P14719" s="89">
        <v>37.203175646485725</v>
      </c>
    </row>
    <row r="14720" spans="1:16">
      <c r="A14720" s="75" t="s">
        <v>26395</v>
      </c>
      <c r="B14720" s="85">
        <v>14716</v>
      </c>
      <c r="C14720" s="85">
        <v>16420</v>
      </c>
      <c r="D14720" s="85">
        <v>14716</v>
      </c>
      <c r="E14720" s="86" t="s">
        <v>26396</v>
      </c>
      <c r="F14720" s="85" t="s">
        <v>55</v>
      </c>
      <c r="G14720" s="86" t="s">
        <v>18822</v>
      </c>
      <c r="H14720" s="85" t="s">
        <v>1</v>
      </c>
      <c r="I14720" s="85">
        <v>1</v>
      </c>
      <c r="J14720" s="88">
        <v>5.0578828475893474</v>
      </c>
      <c r="K14720" s="146">
        <v>6.8441057384934627</v>
      </c>
      <c r="L14720" s="147">
        <v>2.2381574277791921E-8</v>
      </c>
      <c r="M14720" s="147">
        <v>0.74400981406164579</v>
      </c>
      <c r="N14720" s="87">
        <v>105.477097431977</v>
      </c>
      <c r="O14720" s="88">
        <v>3.9017181971600068</v>
      </c>
      <c r="P14720" s="89">
        <v>36.991141130672993</v>
      </c>
    </row>
    <row r="14721" spans="1:16">
      <c r="A14721" s="75" t="s">
        <v>18823</v>
      </c>
      <c r="B14721" s="85">
        <v>14717</v>
      </c>
      <c r="C14721" s="85">
        <v>12131</v>
      </c>
      <c r="D14721" s="85">
        <v>14717</v>
      </c>
      <c r="E14721" s="86" t="s">
        <v>18824</v>
      </c>
      <c r="F14721" s="85" t="s">
        <v>38</v>
      </c>
      <c r="G14721" s="86" t="s">
        <v>18825</v>
      </c>
      <c r="H14721" s="85" t="s">
        <v>1</v>
      </c>
      <c r="I14721" s="85">
        <v>1</v>
      </c>
      <c r="J14721" s="88">
        <v>5.3796561240851224</v>
      </c>
      <c r="K14721" s="146">
        <v>6.8027149435987333</v>
      </c>
      <c r="L14721" s="147">
        <v>2.3278142856437419E-8</v>
      </c>
      <c r="M14721" s="147">
        <v>0.75951599747007037</v>
      </c>
      <c r="N14721" s="87">
        <v>106.92585948994051</v>
      </c>
      <c r="O14721" s="88">
        <v>4.1838703145986758</v>
      </c>
      <c r="P14721" s="89">
        <v>39.128704081095471</v>
      </c>
    </row>
    <row r="14722" spans="1:16">
      <c r="A14722" s="75" t="s">
        <v>18826</v>
      </c>
      <c r="B14722" s="85">
        <v>14718</v>
      </c>
      <c r="C14722" s="85">
        <v>12132</v>
      </c>
      <c r="D14722" s="85">
        <v>14718</v>
      </c>
      <c r="E14722" s="86" t="s">
        <v>18824</v>
      </c>
      <c r="F14722" s="85" t="s">
        <v>11</v>
      </c>
      <c r="G14722" s="86" t="s">
        <v>18825</v>
      </c>
      <c r="H14722" s="85" t="s">
        <v>1</v>
      </c>
      <c r="I14722" s="85">
        <v>1</v>
      </c>
      <c r="J14722" s="88">
        <v>4.7673848901250313</v>
      </c>
      <c r="K14722" s="146">
        <v>5.8988219273867077</v>
      </c>
      <c r="L14722" s="147">
        <v>2.0667582657859272E-8</v>
      </c>
      <c r="M14722" s="147">
        <v>0.73228574846211802</v>
      </c>
      <c r="N14722" s="87">
        <v>104.1137426167128</v>
      </c>
      <c r="O14722" s="88">
        <v>3.701816316300377</v>
      </c>
      <c r="P14722" s="89">
        <v>35.555501351328282</v>
      </c>
    </row>
    <row r="14723" spans="1:16">
      <c r="A14723" s="75" t="s">
        <v>26397</v>
      </c>
      <c r="B14723" s="85">
        <v>14719</v>
      </c>
      <c r="C14723" s="85">
        <v>16421</v>
      </c>
      <c r="D14723" s="85">
        <v>14719</v>
      </c>
      <c r="E14723" s="86" t="s">
        <v>26398</v>
      </c>
      <c r="F14723" s="85" t="s">
        <v>38</v>
      </c>
      <c r="G14723" s="86" t="s">
        <v>18825</v>
      </c>
      <c r="H14723" s="85" t="s">
        <v>1</v>
      </c>
      <c r="I14723" s="85">
        <v>1</v>
      </c>
      <c r="J14723" s="88">
        <v>5.0587403096718768</v>
      </c>
      <c r="K14723" s="146">
        <v>6.514977015660441</v>
      </c>
      <c r="L14723" s="147">
        <v>2.180953457416638E-8</v>
      </c>
      <c r="M14723" s="147">
        <v>0.74571902556380476</v>
      </c>
      <c r="N14723" s="87">
        <v>104.8265930423125</v>
      </c>
      <c r="O14723" s="88">
        <v>3.908714995826688</v>
      </c>
      <c r="P14723" s="89">
        <v>37.287437112918127</v>
      </c>
    </row>
    <row r="14724" spans="1:16">
      <c r="A14724" s="75" t="s">
        <v>26399</v>
      </c>
      <c r="B14724" s="85">
        <v>14720</v>
      </c>
      <c r="C14724" s="85">
        <v>16422</v>
      </c>
      <c r="D14724" s="85">
        <v>14720</v>
      </c>
      <c r="E14724" s="86" t="s">
        <v>26398</v>
      </c>
      <c r="F14724" s="85" t="s">
        <v>11</v>
      </c>
      <c r="G14724" s="86" t="s">
        <v>18825</v>
      </c>
      <c r="H14724" s="85" t="s">
        <v>1</v>
      </c>
      <c r="I14724" s="85">
        <v>1</v>
      </c>
      <c r="J14724" s="88">
        <v>4.2675083825005231</v>
      </c>
      <c r="K14724" s="146">
        <v>5.4529920188302192</v>
      </c>
      <c r="L14724" s="147">
        <v>1.8596961385025151E-8</v>
      </c>
      <c r="M14724" s="147">
        <v>0.72385526931858524</v>
      </c>
      <c r="N14724" s="87">
        <v>102.3777810164635</v>
      </c>
      <c r="O14724" s="88">
        <v>3.4290236194660291</v>
      </c>
      <c r="P14724" s="89">
        <v>33.493826350022211</v>
      </c>
    </row>
    <row r="14725" spans="1:16">
      <c r="A14725" s="75" t="s">
        <v>26403</v>
      </c>
      <c r="B14725" s="85">
        <v>14721</v>
      </c>
      <c r="C14725" s="85">
        <v>16425</v>
      </c>
      <c r="D14725" s="85">
        <v>14721</v>
      </c>
      <c r="E14725" s="86" t="s">
        <v>26404</v>
      </c>
      <c r="F14725" s="85" t="s">
        <v>38</v>
      </c>
      <c r="G14725" s="86" t="s">
        <v>18825</v>
      </c>
      <c r="H14725" s="85" t="s">
        <v>1</v>
      </c>
      <c r="I14725" s="85">
        <v>1</v>
      </c>
      <c r="J14725" s="88">
        <v>5.2500935279380849</v>
      </c>
      <c r="K14725" s="146">
        <v>6.5565706139724069</v>
      </c>
      <c r="L14725" s="147">
        <v>2.2539427474244779E-8</v>
      </c>
      <c r="M14725" s="147">
        <v>0.74830695731874086</v>
      </c>
      <c r="N14725" s="87">
        <v>105.5213040091848</v>
      </c>
      <c r="O14725" s="88">
        <v>4.0778367416038721</v>
      </c>
      <c r="P14725" s="89">
        <v>38.644677298992896</v>
      </c>
    </row>
    <row r="14726" spans="1:16">
      <c r="A14726" s="75" t="s">
        <v>26405</v>
      </c>
      <c r="B14726" s="85">
        <v>14722</v>
      </c>
      <c r="C14726" s="85">
        <v>16426</v>
      </c>
      <c r="D14726" s="85">
        <v>14722</v>
      </c>
      <c r="E14726" s="86" t="s">
        <v>26404</v>
      </c>
      <c r="F14726" s="85" t="s">
        <v>11</v>
      </c>
      <c r="G14726" s="86" t="s">
        <v>18825</v>
      </c>
      <c r="H14726" s="85" t="s">
        <v>1</v>
      </c>
      <c r="I14726" s="85">
        <v>1</v>
      </c>
      <c r="J14726" s="88">
        <v>4.8015589670294041</v>
      </c>
      <c r="K14726" s="146">
        <v>5.8549892141186506</v>
      </c>
      <c r="L14726" s="147">
        <v>2.0655209636768889E-8</v>
      </c>
      <c r="M14726" s="147">
        <v>0.73043373608482365</v>
      </c>
      <c r="N14726" s="87">
        <v>103.77700682599691</v>
      </c>
      <c r="O14726" s="88">
        <v>3.7025767889385421</v>
      </c>
      <c r="P14726" s="89">
        <v>35.678199845816124</v>
      </c>
    </row>
    <row r="14727" spans="1:16">
      <c r="A14727" s="75" t="s">
        <v>26406</v>
      </c>
      <c r="B14727" s="85">
        <v>14723</v>
      </c>
      <c r="C14727" s="85">
        <v>16427</v>
      </c>
      <c r="D14727" s="85">
        <v>14723</v>
      </c>
      <c r="E14727" s="86" t="s">
        <v>26407</v>
      </c>
      <c r="F14727" s="85" t="s">
        <v>38</v>
      </c>
      <c r="G14727" s="86" t="s">
        <v>18825</v>
      </c>
      <c r="H14727" s="85" t="s">
        <v>1</v>
      </c>
      <c r="I14727" s="85">
        <v>1</v>
      </c>
      <c r="J14727" s="88">
        <v>5.4509944121096687</v>
      </c>
      <c r="K14727" s="146">
        <v>6.915224944687453</v>
      </c>
      <c r="L14727" s="147">
        <v>2.3593242028791811E-8</v>
      </c>
      <c r="M14727" s="147">
        <v>0.7484002211459857</v>
      </c>
      <c r="N14727" s="87">
        <v>106.1465583993425</v>
      </c>
      <c r="O14727" s="88">
        <v>4.2289032819449544</v>
      </c>
      <c r="P14727" s="89">
        <v>39.840229826718051</v>
      </c>
    </row>
    <row r="14728" spans="1:16">
      <c r="A14728" s="75" t="s">
        <v>26408</v>
      </c>
      <c r="B14728" s="85">
        <v>14724</v>
      </c>
      <c r="C14728" s="85">
        <v>16428</v>
      </c>
      <c r="D14728" s="85">
        <v>14724</v>
      </c>
      <c r="E14728" s="86" t="s">
        <v>26407</v>
      </c>
      <c r="F14728" s="85" t="s">
        <v>11</v>
      </c>
      <c r="G14728" s="86" t="s">
        <v>18825</v>
      </c>
      <c r="H14728" s="85" t="s">
        <v>1</v>
      </c>
      <c r="I14728" s="85">
        <v>1</v>
      </c>
      <c r="J14728" s="88">
        <v>4.9117163381093434</v>
      </c>
      <c r="K14728" s="146">
        <v>6.0863306614991872</v>
      </c>
      <c r="L14728" s="147">
        <v>2.136457225257764E-8</v>
      </c>
      <c r="M14728" s="147">
        <v>0.72837448686924733</v>
      </c>
      <c r="N14728" s="87">
        <v>104.2203176427827</v>
      </c>
      <c r="O14728" s="88">
        <v>3.7733746098230241</v>
      </c>
      <c r="P14728" s="89">
        <v>36.205748506316624</v>
      </c>
    </row>
    <row r="14729" spans="1:16">
      <c r="A14729" s="75" t="s">
        <v>18827</v>
      </c>
      <c r="B14729" s="85">
        <v>14725</v>
      </c>
      <c r="C14729" s="85">
        <v>12133</v>
      </c>
      <c r="D14729" s="85">
        <v>14725</v>
      </c>
      <c r="E14729" s="86" t="s">
        <v>18828</v>
      </c>
      <c r="F14729" s="85" t="s">
        <v>55</v>
      </c>
      <c r="G14729" s="86" t="s">
        <v>18829</v>
      </c>
      <c r="H14729" s="85" t="s">
        <v>1</v>
      </c>
      <c r="I14729" s="85">
        <v>1</v>
      </c>
      <c r="J14729" s="88">
        <v>5.3535055629298274</v>
      </c>
      <c r="K14729" s="146">
        <v>6.6796756449464167</v>
      </c>
      <c r="L14729" s="147">
        <v>2.3496353670191719E-8</v>
      </c>
      <c r="M14729" s="147">
        <v>0.74640801094316167</v>
      </c>
      <c r="N14729" s="87">
        <v>106.5197024803647</v>
      </c>
      <c r="O14729" s="88">
        <v>4.2153095517423784</v>
      </c>
      <c r="P14729" s="89">
        <v>39.57305037084015</v>
      </c>
    </row>
    <row r="14730" spans="1:16">
      <c r="A14730" s="75" t="s">
        <v>26400</v>
      </c>
      <c r="B14730" s="85">
        <v>14726</v>
      </c>
      <c r="C14730" s="85">
        <v>16423</v>
      </c>
      <c r="D14730" s="85">
        <v>14726</v>
      </c>
      <c r="E14730" s="86" t="s">
        <v>26401</v>
      </c>
      <c r="F14730" s="85" t="s">
        <v>38</v>
      </c>
      <c r="G14730" s="86" t="s">
        <v>18829</v>
      </c>
      <c r="H14730" s="85" t="s">
        <v>1</v>
      </c>
      <c r="I14730" s="85">
        <v>1</v>
      </c>
      <c r="J14730" s="88">
        <v>5.3370322164811643</v>
      </c>
      <c r="K14730" s="146">
        <v>6.6786883900754823</v>
      </c>
      <c r="L14730" s="147">
        <v>2.333093637589799E-8</v>
      </c>
      <c r="M14730" s="147">
        <v>0.73747893599925252</v>
      </c>
      <c r="N14730" s="87">
        <v>105.4952466314669</v>
      </c>
      <c r="O14730" s="88">
        <v>4.195546591657819</v>
      </c>
      <c r="P14730" s="89">
        <v>39.77000600144936</v>
      </c>
    </row>
    <row r="14731" spans="1:16">
      <c r="A14731" s="75" t="s">
        <v>26402</v>
      </c>
      <c r="B14731" s="85">
        <v>14727</v>
      </c>
      <c r="C14731" s="85">
        <v>16424</v>
      </c>
      <c r="D14731" s="85">
        <v>14727</v>
      </c>
      <c r="E14731" s="86" t="s">
        <v>26401</v>
      </c>
      <c r="F14731" s="85" t="s">
        <v>11</v>
      </c>
      <c r="G14731" s="86" t="s">
        <v>18829</v>
      </c>
      <c r="H14731" s="85" t="s">
        <v>1</v>
      </c>
      <c r="I14731" s="85">
        <v>1</v>
      </c>
      <c r="J14731" s="88">
        <v>4.920074129569179</v>
      </c>
      <c r="K14731" s="146">
        <v>6.0337348696826387</v>
      </c>
      <c r="L14731" s="147">
        <v>2.158573808817672E-8</v>
      </c>
      <c r="M14731" s="147">
        <v>0.72122612135428066</v>
      </c>
      <c r="N14731" s="87">
        <v>103.90572914302621</v>
      </c>
      <c r="O14731" s="88">
        <v>3.8455908804012831</v>
      </c>
      <c r="P14731" s="89">
        <v>37.010383470846236</v>
      </c>
    </row>
    <row r="14732" spans="1:16">
      <c r="A14732" s="75" t="s">
        <v>18830</v>
      </c>
      <c r="B14732" s="85">
        <v>14728</v>
      </c>
      <c r="C14732" s="85">
        <v>12134</v>
      </c>
      <c r="D14732" s="85">
        <v>14728</v>
      </c>
      <c r="E14732" s="86" t="s">
        <v>100</v>
      </c>
      <c r="F14732" s="85" t="s">
        <v>38</v>
      </c>
      <c r="G14732" s="86" t="s">
        <v>101</v>
      </c>
      <c r="H14732" s="85" t="s">
        <v>1</v>
      </c>
      <c r="I14732" s="85">
        <v>1</v>
      </c>
      <c r="J14732" s="88">
        <v>5.961843599375948</v>
      </c>
      <c r="K14732" s="146">
        <v>8.1927605445335789</v>
      </c>
      <c r="L14732" s="147">
        <v>2.664215905842404E-8</v>
      </c>
      <c r="M14732" s="147">
        <v>0.82427669833665862</v>
      </c>
      <c r="N14732" s="87">
        <v>117.40715083959731</v>
      </c>
      <c r="O14732" s="88">
        <v>4.5915594817236176</v>
      </c>
      <c r="P14732" s="89">
        <v>39.108005337738305</v>
      </c>
    </row>
    <row r="14733" spans="1:16">
      <c r="A14733" s="75" t="s">
        <v>18831</v>
      </c>
      <c r="B14733" s="85">
        <v>14729</v>
      </c>
      <c r="C14733" s="85">
        <v>12135</v>
      </c>
      <c r="D14733" s="85">
        <v>14729</v>
      </c>
      <c r="E14733" s="86" t="s">
        <v>100</v>
      </c>
      <c r="F14733" s="85" t="s">
        <v>11</v>
      </c>
      <c r="G14733" s="86" t="s">
        <v>101</v>
      </c>
      <c r="H14733" s="85" t="s">
        <v>1</v>
      </c>
      <c r="I14733" s="85">
        <v>1</v>
      </c>
      <c r="J14733" s="88">
        <v>4.4400266174308918</v>
      </c>
      <c r="K14733" s="146">
        <v>6.1310405752930528</v>
      </c>
      <c r="L14733" s="147">
        <v>2.044606275849119E-8</v>
      </c>
      <c r="M14733" s="147">
        <v>0.7793574310953808</v>
      </c>
      <c r="N14733" s="87">
        <v>112.4784010930821</v>
      </c>
      <c r="O14733" s="88">
        <v>3.6215484531911808</v>
      </c>
      <c r="P14733" s="89">
        <v>32.197723456205154</v>
      </c>
    </row>
    <row r="14734" spans="1:16">
      <c r="A14734" s="75" t="s">
        <v>26409</v>
      </c>
      <c r="B14734" s="85">
        <v>14730</v>
      </c>
      <c r="C14734" s="85">
        <v>16429</v>
      </c>
      <c r="D14734" s="85">
        <v>14730</v>
      </c>
      <c r="E14734" s="86" t="s">
        <v>26410</v>
      </c>
      <c r="F14734" s="85" t="s">
        <v>38</v>
      </c>
      <c r="G14734" s="86" t="s">
        <v>101</v>
      </c>
      <c r="H14734" s="85" t="s">
        <v>1</v>
      </c>
      <c r="I14734" s="85">
        <v>1</v>
      </c>
      <c r="J14734" s="88">
        <v>5.8743707132443026</v>
      </c>
      <c r="K14734" s="146">
        <v>8.0817592275308687</v>
      </c>
      <c r="L14734" s="147">
        <v>2.617899091803458E-8</v>
      </c>
      <c r="M14734" s="147">
        <v>0.81258737736524045</v>
      </c>
      <c r="N14734" s="87">
        <v>116.1137549215302</v>
      </c>
      <c r="O14734" s="88">
        <v>4.5121281757098064</v>
      </c>
      <c r="P14734" s="89">
        <v>38.859549230486152</v>
      </c>
    </row>
    <row r="14735" spans="1:16">
      <c r="A14735" s="75" t="s">
        <v>26411</v>
      </c>
      <c r="B14735" s="85">
        <v>14731</v>
      </c>
      <c r="C14735" s="85">
        <v>16430</v>
      </c>
      <c r="D14735" s="85">
        <v>14731</v>
      </c>
      <c r="E14735" s="86" t="s">
        <v>26410</v>
      </c>
      <c r="F14735" s="85" t="s">
        <v>11</v>
      </c>
      <c r="G14735" s="86" t="s">
        <v>101</v>
      </c>
      <c r="H14735" s="85" t="s">
        <v>1</v>
      </c>
      <c r="I14735" s="85">
        <v>1</v>
      </c>
      <c r="J14735" s="88">
        <v>4.4114535258614724</v>
      </c>
      <c r="K14735" s="146">
        <v>6.0993450019195361</v>
      </c>
      <c r="L14735" s="147">
        <v>2.0305785133375731E-8</v>
      </c>
      <c r="M14735" s="147">
        <v>0.77536602567860802</v>
      </c>
      <c r="N14735" s="87">
        <v>112.0391444671739</v>
      </c>
      <c r="O14735" s="88">
        <v>3.5959174202886381</v>
      </c>
      <c r="P14735" s="89">
        <v>32.095188136162513</v>
      </c>
    </row>
    <row r="14736" spans="1:16">
      <c r="A14736" s="75" t="s">
        <v>18832</v>
      </c>
      <c r="B14736" s="85">
        <v>14732</v>
      </c>
      <c r="C14736" s="85">
        <v>12136</v>
      </c>
      <c r="D14736" s="85">
        <v>14732</v>
      </c>
      <c r="E14736" s="86" t="s">
        <v>18833</v>
      </c>
      <c r="F14736" s="85" t="s">
        <v>55</v>
      </c>
      <c r="G14736" s="86" t="s">
        <v>18834</v>
      </c>
      <c r="H14736" s="85" t="s">
        <v>1</v>
      </c>
      <c r="I14736" s="85">
        <v>1</v>
      </c>
      <c r="J14736" s="88">
        <v>2.6131459252136211</v>
      </c>
      <c r="K14736" s="146">
        <v>3.1133876049272642</v>
      </c>
      <c r="L14736" s="147">
        <v>1.1184490566722771E-8</v>
      </c>
      <c r="M14736" s="147">
        <v>0.45452281383005499</v>
      </c>
      <c r="N14736" s="87">
        <v>60.573584469727528</v>
      </c>
      <c r="O14736" s="88">
        <v>2.2563046642105302</v>
      </c>
      <c r="P14736" s="89">
        <v>37.248987061978298</v>
      </c>
    </row>
    <row r="14737" spans="1:16">
      <c r="A14737" s="75" t="s">
        <v>26412</v>
      </c>
      <c r="B14737" s="85">
        <v>14733</v>
      </c>
      <c r="C14737" s="85">
        <v>16431</v>
      </c>
      <c r="D14737" s="85">
        <v>14733</v>
      </c>
      <c r="E14737" s="86" t="s">
        <v>26413</v>
      </c>
      <c r="F14737" s="85" t="s">
        <v>38</v>
      </c>
      <c r="G14737" s="86" t="s">
        <v>18834</v>
      </c>
      <c r="H14737" s="85" t="s">
        <v>1</v>
      </c>
      <c r="I14737" s="85">
        <v>1</v>
      </c>
      <c r="J14737" s="88">
        <v>2.52578970398993</v>
      </c>
      <c r="K14737" s="146">
        <v>3.0027582515895621</v>
      </c>
      <c r="L14737" s="147">
        <v>1.072238956351642E-8</v>
      </c>
      <c r="M14737" s="147">
        <v>0.44283076039650071</v>
      </c>
      <c r="N14737" s="87">
        <v>59.278910647794802</v>
      </c>
      <c r="O14737" s="88">
        <v>2.1770492332123679</v>
      </c>
      <c r="P14737" s="89">
        <v>36.72552699470625</v>
      </c>
    </row>
    <row r="14738" spans="1:16">
      <c r="A14738" s="75" t="s">
        <v>26414</v>
      </c>
      <c r="B14738" s="85">
        <v>14734</v>
      </c>
      <c r="C14738" s="85">
        <v>16432</v>
      </c>
      <c r="D14738" s="85">
        <v>14734</v>
      </c>
      <c r="E14738" s="86" t="s">
        <v>26413</v>
      </c>
      <c r="F14738" s="85" t="s">
        <v>11</v>
      </c>
      <c r="G14738" s="86" t="s">
        <v>18834</v>
      </c>
      <c r="H14738" s="85" t="s">
        <v>1</v>
      </c>
      <c r="I14738" s="85">
        <v>1</v>
      </c>
      <c r="J14738" s="88">
        <v>2.52578970398993</v>
      </c>
      <c r="K14738" s="146">
        <v>3.0027582515895621</v>
      </c>
      <c r="L14738" s="147">
        <v>1.072238956351642E-8</v>
      </c>
      <c r="M14738" s="147">
        <v>0.44283076039650071</v>
      </c>
      <c r="N14738" s="87">
        <v>59.278910647794802</v>
      </c>
      <c r="O14738" s="88">
        <v>2.1770492332123679</v>
      </c>
      <c r="P14738" s="89">
        <v>36.72552699470625</v>
      </c>
    </row>
    <row r="14739" spans="1:16">
      <c r="A14739" s="75" t="s">
        <v>18835</v>
      </c>
      <c r="B14739" s="85">
        <v>14735</v>
      </c>
      <c r="C14739" s="85">
        <v>12137</v>
      </c>
      <c r="D14739" s="85">
        <v>14735</v>
      </c>
      <c r="E14739" s="86" t="s">
        <v>18836</v>
      </c>
      <c r="F14739" s="85" t="s">
        <v>55</v>
      </c>
      <c r="G14739" s="86" t="s">
        <v>18837</v>
      </c>
      <c r="H14739" s="85" t="s">
        <v>1</v>
      </c>
      <c r="I14739" s="85">
        <v>1</v>
      </c>
      <c r="J14739" s="88">
        <v>3.0084541866420329</v>
      </c>
      <c r="K14739" s="146">
        <v>3.512180510751318</v>
      </c>
      <c r="L14739" s="147">
        <v>1.270873762155378E-8</v>
      </c>
      <c r="M14739" s="147">
        <v>0.48573763254767582</v>
      </c>
      <c r="N14739" s="87">
        <v>66.16314669928181</v>
      </c>
      <c r="O14739" s="88">
        <v>2.6138990757923839</v>
      </c>
      <c r="P14739" s="89">
        <v>39.506873632731214</v>
      </c>
    </row>
    <row r="14740" spans="1:16">
      <c r="A14740" s="75" t="s">
        <v>26415</v>
      </c>
      <c r="B14740" s="85">
        <v>14736</v>
      </c>
      <c r="C14740" s="85">
        <v>16433</v>
      </c>
      <c r="D14740" s="85">
        <v>14736</v>
      </c>
      <c r="E14740" s="86" t="s">
        <v>26416</v>
      </c>
      <c r="F14740" s="85" t="s">
        <v>38</v>
      </c>
      <c r="G14740" s="86" t="s">
        <v>18837</v>
      </c>
      <c r="H14740" s="85" t="s">
        <v>1</v>
      </c>
      <c r="I14740" s="85">
        <v>1</v>
      </c>
      <c r="J14740" s="88">
        <v>3.058979120653512</v>
      </c>
      <c r="K14740" s="146">
        <v>3.6016253277874331</v>
      </c>
      <c r="L14740" s="147">
        <v>1.2819342892132261E-8</v>
      </c>
      <c r="M14740" s="147">
        <v>0.47757119616364158</v>
      </c>
      <c r="N14740" s="87">
        <v>65.438954520072201</v>
      </c>
      <c r="O14740" s="88">
        <v>2.6560301021519952</v>
      </c>
      <c r="P14740" s="89">
        <v>40.587905501108011</v>
      </c>
    </row>
    <row r="14741" spans="1:16">
      <c r="A14741" s="75" t="s">
        <v>26417</v>
      </c>
      <c r="B14741" s="85">
        <v>14737</v>
      </c>
      <c r="C14741" s="85">
        <v>16434</v>
      </c>
      <c r="D14741" s="85">
        <v>14737</v>
      </c>
      <c r="E14741" s="86" t="s">
        <v>26416</v>
      </c>
      <c r="F14741" s="85" t="s">
        <v>11</v>
      </c>
      <c r="G14741" s="86" t="s">
        <v>18837</v>
      </c>
      <c r="H14741" s="85" t="s">
        <v>1</v>
      </c>
      <c r="I14741" s="85">
        <v>1</v>
      </c>
      <c r="J14741" s="88">
        <v>2.335707797577832</v>
      </c>
      <c r="K14741" s="146">
        <v>2.5521134516160027</v>
      </c>
      <c r="L14741" s="147">
        <v>9.815146824384005E-9</v>
      </c>
      <c r="M14741" s="147">
        <v>0.45907716988633518</v>
      </c>
      <c r="N14741" s="87">
        <v>62.446428008243807</v>
      </c>
      <c r="O14741" s="88">
        <v>2.019283597766504</v>
      </c>
      <c r="P14741" s="89">
        <v>32.336254645340645</v>
      </c>
    </row>
    <row r="14742" spans="1:16">
      <c r="A14742" s="75" t="s">
        <v>18838</v>
      </c>
      <c r="B14742" s="85">
        <v>14738</v>
      </c>
      <c r="C14742" s="85">
        <v>12138</v>
      </c>
      <c r="D14742" s="85">
        <v>14738</v>
      </c>
      <c r="E14742" s="86" t="s">
        <v>61</v>
      </c>
      <c r="F14742" s="85" t="s">
        <v>55</v>
      </c>
      <c r="G14742" s="86" t="s">
        <v>62</v>
      </c>
      <c r="H14742" s="85" t="s">
        <v>1</v>
      </c>
      <c r="I14742" s="85">
        <v>1</v>
      </c>
      <c r="J14742" s="88">
        <v>2.4551556073586061</v>
      </c>
      <c r="K14742" s="146">
        <v>2.9282083678233786</v>
      </c>
      <c r="L14742" s="147">
        <v>1.043170337110403E-8</v>
      </c>
      <c r="M14742" s="147">
        <v>0.43655168194220678</v>
      </c>
      <c r="N14742" s="87">
        <v>58.271457619924043</v>
      </c>
      <c r="O14742" s="88">
        <v>2.1131197436741549</v>
      </c>
      <c r="P14742" s="89">
        <v>36.263375415404781</v>
      </c>
    </row>
    <row r="14743" spans="1:16">
      <c r="A14743" s="75" t="s">
        <v>26418</v>
      </c>
      <c r="B14743" s="85">
        <v>14739</v>
      </c>
      <c r="C14743" s="85">
        <v>16435</v>
      </c>
      <c r="D14743" s="85">
        <v>14739</v>
      </c>
      <c r="E14743" s="86" t="s">
        <v>26419</v>
      </c>
      <c r="F14743" s="85" t="s">
        <v>38</v>
      </c>
      <c r="G14743" s="86" t="s">
        <v>62</v>
      </c>
      <c r="H14743" s="85" t="s">
        <v>1</v>
      </c>
      <c r="I14743" s="85">
        <v>1</v>
      </c>
      <c r="J14743" s="88">
        <v>2.4810779992747509</v>
      </c>
      <c r="K14743" s="146">
        <v>2.9817551186633859</v>
      </c>
      <c r="L14743" s="147">
        <v>1.044239638118391E-8</v>
      </c>
      <c r="M14743" s="147">
        <v>0.42788419574393871</v>
      </c>
      <c r="N14743" s="87">
        <v>57.474169717221429</v>
      </c>
      <c r="O14743" s="88">
        <v>2.1333382685845068</v>
      </c>
      <c r="P14743" s="89">
        <v>37.118209433572353</v>
      </c>
    </row>
    <row r="14744" spans="1:16">
      <c r="A14744" s="75" t="s">
        <v>26420</v>
      </c>
      <c r="B14744" s="85">
        <v>14740</v>
      </c>
      <c r="C14744" s="85">
        <v>16436</v>
      </c>
      <c r="D14744" s="85">
        <v>14740</v>
      </c>
      <c r="E14744" s="86" t="s">
        <v>26419</v>
      </c>
      <c r="F14744" s="85" t="s">
        <v>11</v>
      </c>
      <c r="G14744" s="86" t="s">
        <v>62</v>
      </c>
      <c r="H14744" s="85" t="s">
        <v>1</v>
      </c>
      <c r="I14744" s="85">
        <v>1</v>
      </c>
      <c r="J14744" s="88">
        <v>1.886862116313178</v>
      </c>
      <c r="K14744" s="146">
        <v>2.1205506423627392</v>
      </c>
      <c r="L14744" s="147">
        <v>7.9623014693844645E-9</v>
      </c>
      <c r="M14744" s="147">
        <v>0.41201848340445579</v>
      </c>
      <c r="N14744" s="87">
        <v>54.86507515845291</v>
      </c>
      <c r="O14744" s="88">
        <v>1.611536289345108</v>
      </c>
      <c r="P14744" s="89">
        <v>29.372716335317424</v>
      </c>
    </row>
    <row r="14745" spans="1:16">
      <c r="A14745" s="75" t="s">
        <v>18839</v>
      </c>
      <c r="B14745" s="85">
        <v>14741</v>
      </c>
      <c r="C14745" s="85">
        <v>12139</v>
      </c>
      <c r="D14745" s="85">
        <v>14741</v>
      </c>
      <c r="E14745" s="86" t="s">
        <v>18840</v>
      </c>
      <c r="F14745" s="85" t="s">
        <v>55</v>
      </c>
      <c r="G14745" s="86" t="s">
        <v>18841</v>
      </c>
      <c r="H14745" s="85" t="s">
        <v>1</v>
      </c>
      <c r="I14745" s="85">
        <v>1</v>
      </c>
      <c r="J14745" s="88">
        <v>15.95208228746524</v>
      </c>
      <c r="K14745" s="146">
        <v>18.425192385756407</v>
      </c>
      <c r="L14745" s="147">
        <v>6.4447344511537833E-8</v>
      </c>
      <c r="M14745" s="147">
        <v>4.1046453553181177</v>
      </c>
      <c r="N14745" s="87">
        <v>159.3597147468418</v>
      </c>
      <c r="O14745" s="88">
        <v>9.6009637428054688</v>
      </c>
      <c r="P14745" s="89">
        <v>60.247119280161371</v>
      </c>
    </row>
    <row r="14746" spans="1:16">
      <c r="A14746" s="75" t="s">
        <v>26421</v>
      </c>
      <c r="B14746" s="85">
        <v>14742</v>
      </c>
      <c r="C14746" s="85">
        <v>16437</v>
      </c>
      <c r="D14746" s="85">
        <v>14742</v>
      </c>
      <c r="E14746" s="86" t="s">
        <v>26422</v>
      </c>
      <c r="F14746" s="85" t="s">
        <v>38</v>
      </c>
      <c r="G14746" s="86" t="s">
        <v>18841</v>
      </c>
      <c r="H14746" s="85" t="s">
        <v>1</v>
      </c>
      <c r="I14746" s="85">
        <v>1</v>
      </c>
      <c r="J14746" s="88">
        <v>16.299370951266958</v>
      </c>
      <c r="K14746" s="146">
        <v>18.842932956275266</v>
      </c>
      <c r="L14746" s="147">
        <v>6.5962200284955068E-8</v>
      </c>
      <c r="M14746" s="147">
        <v>4.1010728495822688</v>
      </c>
      <c r="N14746" s="87">
        <v>159.9935975765467</v>
      </c>
      <c r="O14746" s="88">
        <v>9.8841446001584554</v>
      </c>
      <c r="P14746" s="89">
        <v>61.778375821754523</v>
      </c>
    </row>
    <row r="14747" spans="1:16">
      <c r="A14747" s="75" t="s">
        <v>26423</v>
      </c>
      <c r="B14747" s="85">
        <v>14743</v>
      </c>
      <c r="C14747" s="85">
        <v>16438</v>
      </c>
      <c r="D14747" s="85">
        <v>14743</v>
      </c>
      <c r="E14747" s="86" t="s">
        <v>26422</v>
      </c>
      <c r="F14747" s="85" t="s">
        <v>139</v>
      </c>
      <c r="G14747" s="86" t="s">
        <v>18841</v>
      </c>
      <c r="H14747" s="85" t="s">
        <v>1</v>
      </c>
      <c r="I14747" s="85">
        <v>1</v>
      </c>
      <c r="J14747" s="88">
        <v>14.56079141116534</v>
      </c>
      <c r="K14747" s="146">
        <v>16.729453260848896</v>
      </c>
      <c r="L14747" s="147">
        <v>5.8054373178460758E-8</v>
      </c>
      <c r="M14747" s="147">
        <v>4.0685946587914383</v>
      </c>
      <c r="N14747" s="87">
        <v>152.27937096999591</v>
      </c>
      <c r="O14747" s="88">
        <v>8.4343994467539378</v>
      </c>
      <c r="P14747" s="89">
        <v>55.387669341080972</v>
      </c>
    </row>
    <row r="14748" spans="1:16">
      <c r="A14748" s="75" t="s">
        <v>18842</v>
      </c>
      <c r="B14748" s="85">
        <v>14744</v>
      </c>
      <c r="C14748" s="85">
        <v>12140</v>
      </c>
      <c r="D14748" s="85">
        <v>14744</v>
      </c>
      <c r="E14748" s="86" t="s">
        <v>18843</v>
      </c>
      <c r="F14748" s="85" t="s">
        <v>55</v>
      </c>
      <c r="G14748" s="86" t="s">
        <v>18844</v>
      </c>
      <c r="H14748" s="85" t="s">
        <v>1</v>
      </c>
      <c r="I14748" s="85">
        <v>1</v>
      </c>
      <c r="J14748" s="88">
        <v>17.253774858809031</v>
      </c>
      <c r="K14748" s="146">
        <v>20.608261078261425</v>
      </c>
      <c r="L14748" s="147">
        <v>7.2938059756636628E-8</v>
      </c>
      <c r="M14748" s="147">
        <v>4.5425555922191094</v>
      </c>
      <c r="N14748" s="87">
        <v>201.21282136786661</v>
      </c>
      <c r="O14748" s="88">
        <v>10.49501893845307</v>
      </c>
      <c r="P14748" s="89">
        <v>52.158798167566026</v>
      </c>
    </row>
    <row r="14749" spans="1:16">
      <c r="A14749" s="75" t="s">
        <v>26424</v>
      </c>
      <c r="B14749" s="85">
        <v>14745</v>
      </c>
      <c r="C14749" s="85">
        <v>16439</v>
      </c>
      <c r="D14749" s="85">
        <v>14745</v>
      </c>
      <c r="E14749" s="86" t="s">
        <v>26425</v>
      </c>
      <c r="F14749" s="85" t="s">
        <v>38</v>
      </c>
      <c r="G14749" s="86" t="s">
        <v>18844</v>
      </c>
      <c r="H14749" s="85" t="s">
        <v>1</v>
      </c>
      <c r="I14749" s="85">
        <v>1</v>
      </c>
      <c r="J14749" s="88">
        <v>19.37462176808074</v>
      </c>
      <c r="K14749" s="146">
        <v>23.186438598696327</v>
      </c>
      <c r="L14749" s="147">
        <v>8.2584607321412156E-8</v>
      </c>
      <c r="M14749" s="147">
        <v>4.5821748889394414</v>
      </c>
      <c r="N14749" s="87">
        <v>210.6232029403678</v>
      </c>
      <c r="O14749" s="88">
        <v>12.263524479903211</v>
      </c>
      <c r="P14749" s="89">
        <v>58.224945346478712</v>
      </c>
    </row>
    <row r="14750" spans="1:16">
      <c r="A14750" s="75" t="s">
        <v>26426</v>
      </c>
      <c r="B14750" s="85">
        <v>14746</v>
      </c>
      <c r="C14750" s="85">
        <v>16440</v>
      </c>
      <c r="D14750" s="85">
        <v>14746</v>
      </c>
      <c r="E14750" s="86" t="s">
        <v>26425</v>
      </c>
      <c r="F14750" s="85" t="s">
        <v>139</v>
      </c>
      <c r="G14750" s="86" t="s">
        <v>18844</v>
      </c>
      <c r="H14750" s="85" t="s">
        <v>1</v>
      </c>
      <c r="I14750" s="85">
        <v>1</v>
      </c>
      <c r="J14750" s="88">
        <v>17.253774858809031</v>
      </c>
      <c r="K14750" s="146">
        <v>20.608261078261425</v>
      </c>
      <c r="L14750" s="147">
        <v>7.2938059756636628E-8</v>
      </c>
      <c r="M14750" s="147">
        <v>4.5425555922191094</v>
      </c>
      <c r="N14750" s="87">
        <v>201.21282136786661</v>
      </c>
      <c r="O14750" s="88">
        <v>10.49501893845307</v>
      </c>
      <c r="P14750" s="89">
        <v>52.158798167566026</v>
      </c>
    </row>
    <row r="14751" spans="1:16">
      <c r="A14751" s="75" t="s">
        <v>18845</v>
      </c>
      <c r="B14751" s="85">
        <v>14747</v>
      </c>
      <c r="C14751" s="85">
        <v>12141</v>
      </c>
      <c r="D14751" s="85">
        <v>14747</v>
      </c>
      <c r="E14751" s="86" t="s">
        <v>18846</v>
      </c>
      <c r="F14751" s="85" t="s">
        <v>55</v>
      </c>
      <c r="G14751" s="86" t="s">
        <v>18847</v>
      </c>
      <c r="H14751" s="85" t="s">
        <v>1</v>
      </c>
      <c r="I14751" s="85">
        <v>1</v>
      </c>
      <c r="J14751" s="88">
        <v>19.98016173537636</v>
      </c>
      <c r="K14751" s="146">
        <v>24.496075055399647</v>
      </c>
      <c r="L14751" s="147">
        <v>8.6347845923481648E-8</v>
      </c>
      <c r="M14751" s="147">
        <v>4.1042254830901728</v>
      </c>
      <c r="N14751" s="87">
        <v>236.5889161800977</v>
      </c>
      <c r="O14751" s="88">
        <v>13.8249756609206</v>
      </c>
      <c r="P14751" s="89">
        <v>58.434587233142679</v>
      </c>
    </row>
    <row r="14752" spans="1:16">
      <c r="A14752" s="75" t="s">
        <v>26427</v>
      </c>
      <c r="B14752" s="85">
        <v>14748</v>
      </c>
      <c r="C14752" s="85">
        <v>16441</v>
      </c>
      <c r="D14752" s="85">
        <v>14748</v>
      </c>
      <c r="E14752" s="86" t="s">
        <v>26428</v>
      </c>
      <c r="F14752" s="85" t="s">
        <v>38</v>
      </c>
      <c r="G14752" s="86" t="s">
        <v>18847</v>
      </c>
      <c r="H14752" s="85" t="s">
        <v>1</v>
      </c>
      <c r="I14752" s="85">
        <v>1</v>
      </c>
      <c r="J14752" s="88">
        <v>20.517598341766959</v>
      </c>
      <c r="K14752" s="146">
        <v>25.235752065181341</v>
      </c>
      <c r="L14752" s="147">
        <v>8.8959678267375976E-8</v>
      </c>
      <c r="M14752" s="147">
        <v>4.1035260306411896</v>
      </c>
      <c r="N14752" s="87">
        <v>237.94982681943199</v>
      </c>
      <c r="O14752" s="88">
        <v>14.26546166984704</v>
      </c>
      <c r="P14752" s="89">
        <v>59.951553066993291</v>
      </c>
    </row>
    <row r="14753" spans="1:16">
      <c r="A14753" s="75" t="s">
        <v>26429</v>
      </c>
      <c r="B14753" s="85">
        <v>14749</v>
      </c>
      <c r="C14753" s="85">
        <v>16442</v>
      </c>
      <c r="D14753" s="85">
        <v>14749</v>
      </c>
      <c r="E14753" s="86" t="s">
        <v>26428</v>
      </c>
      <c r="F14753" s="85" t="s">
        <v>139</v>
      </c>
      <c r="G14753" s="86" t="s">
        <v>18847</v>
      </c>
      <c r="H14753" s="85" t="s">
        <v>1</v>
      </c>
      <c r="I14753" s="85">
        <v>1</v>
      </c>
      <c r="J14753" s="88">
        <v>18.025362367730729</v>
      </c>
      <c r="K14753" s="146">
        <v>21.845545324174722</v>
      </c>
      <c r="L14753" s="147">
        <v>7.6774168719579222E-8</v>
      </c>
      <c r="M14753" s="147">
        <v>4.0607933571712724</v>
      </c>
      <c r="N14753" s="87">
        <v>227.4317663929728</v>
      </c>
      <c r="O14753" s="88">
        <v>12.193076374625949</v>
      </c>
      <c r="P14753" s="89">
        <v>53.612019851078692</v>
      </c>
    </row>
    <row r="14754" spans="1:16">
      <c r="A14754" s="75" t="s">
        <v>18848</v>
      </c>
      <c r="B14754" s="85">
        <v>14750</v>
      </c>
      <c r="C14754" s="85">
        <v>12142</v>
      </c>
      <c r="D14754" s="85">
        <v>14750</v>
      </c>
      <c r="E14754" s="86" t="s">
        <v>18849</v>
      </c>
      <c r="F14754" s="85" t="s">
        <v>38</v>
      </c>
      <c r="G14754" s="86" t="s">
        <v>18850</v>
      </c>
      <c r="H14754" s="85" t="s">
        <v>1</v>
      </c>
      <c r="I14754" s="85">
        <v>1</v>
      </c>
      <c r="J14754" s="88">
        <v>5.102545323767516</v>
      </c>
      <c r="K14754" s="146">
        <v>7.3924881691467501</v>
      </c>
      <c r="L14754" s="147">
        <v>2.188195060508332E-8</v>
      </c>
      <c r="M14754" s="147">
        <v>0.51689446614755574</v>
      </c>
      <c r="N14754" s="87">
        <v>82.039927048159143</v>
      </c>
      <c r="O14754" s="88">
        <v>4.2666117336814349</v>
      </c>
      <c r="P14754" s="89">
        <v>52.006527640825972</v>
      </c>
    </row>
    <row r="14755" spans="1:16">
      <c r="A14755" s="75" t="s">
        <v>18851</v>
      </c>
      <c r="B14755" s="85">
        <v>14751</v>
      </c>
      <c r="C14755" s="85">
        <v>12143</v>
      </c>
      <c r="D14755" s="85">
        <v>14751</v>
      </c>
      <c r="E14755" s="86" t="s">
        <v>18849</v>
      </c>
      <c r="F14755" s="85" t="s">
        <v>11</v>
      </c>
      <c r="G14755" s="86" t="s">
        <v>18850</v>
      </c>
      <c r="H14755" s="85" t="s">
        <v>1</v>
      </c>
      <c r="I14755" s="85">
        <v>1</v>
      </c>
      <c r="J14755" s="88">
        <v>5.0451497941493724</v>
      </c>
      <c r="K14755" s="146">
        <v>7.282786141854837</v>
      </c>
      <c r="L14755" s="147">
        <v>2.152462771165081E-8</v>
      </c>
      <c r="M14755" s="147">
        <v>0.50822114083531755</v>
      </c>
      <c r="N14755" s="87">
        <v>81.058860751949268</v>
      </c>
      <c r="O14755" s="88">
        <v>4.2189234801402149</v>
      </c>
      <c r="P14755" s="89">
        <v>52.047653285563356</v>
      </c>
    </row>
    <row r="14756" spans="1:16">
      <c r="A14756" s="75" t="s">
        <v>26430</v>
      </c>
      <c r="B14756" s="85">
        <v>14752</v>
      </c>
      <c r="C14756" s="85">
        <v>16443</v>
      </c>
      <c r="D14756" s="85">
        <v>14752</v>
      </c>
      <c r="E14756" s="86" t="s">
        <v>26431</v>
      </c>
      <c r="F14756" s="85" t="s">
        <v>38</v>
      </c>
      <c r="G14756" s="86" t="s">
        <v>18850</v>
      </c>
      <c r="H14756" s="85" t="s">
        <v>1</v>
      </c>
      <c r="I14756" s="85">
        <v>1</v>
      </c>
      <c r="J14756" s="88">
        <v>5.0150724376358671</v>
      </c>
      <c r="K14756" s="146">
        <v>7.2814868521440319</v>
      </c>
      <c r="L14756" s="147">
        <v>2.1418782464693781E-8</v>
      </c>
      <c r="M14756" s="147">
        <v>0.50520514517613802</v>
      </c>
      <c r="N14756" s="87">
        <v>80.746531130092066</v>
      </c>
      <c r="O14756" s="88">
        <v>4.1871804276676192</v>
      </c>
      <c r="P14756" s="89">
        <v>51.855855218369491</v>
      </c>
    </row>
    <row r="14757" spans="1:16">
      <c r="A14757" s="75" t="s">
        <v>26432</v>
      </c>
      <c r="B14757" s="85">
        <v>14753</v>
      </c>
      <c r="C14757" s="85">
        <v>16444</v>
      </c>
      <c r="D14757" s="85">
        <v>14753</v>
      </c>
      <c r="E14757" s="86" t="s">
        <v>26431</v>
      </c>
      <c r="F14757" s="85" t="s">
        <v>11</v>
      </c>
      <c r="G14757" s="86" t="s">
        <v>18850</v>
      </c>
      <c r="H14757" s="85" t="s">
        <v>1</v>
      </c>
      <c r="I14757" s="85">
        <v>1</v>
      </c>
      <c r="J14757" s="88">
        <v>5.0165767025799459</v>
      </c>
      <c r="K14757" s="146">
        <v>7.2510905684813149</v>
      </c>
      <c r="L14757" s="147">
        <v>2.1384350086535259E-8</v>
      </c>
      <c r="M14757" s="147">
        <v>0.50422973541854477</v>
      </c>
      <c r="N14757" s="87">
        <v>80.619604126041082</v>
      </c>
      <c r="O14757" s="88">
        <v>4.1932924472376651</v>
      </c>
      <c r="P14757" s="89">
        <v>52.013309823276373</v>
      </c>
    </row>
    <row r="14758" spans="1:16">
      <c r="A14758" s="75" t="s">
        <v>18852</v>
      </c>
      <c r="B14758" s="85">
        <v>14754</v>
      </c>
      <c r="C14758" s="85">
        <v>12144</v>
      </c>
      <c r="D14758" s="85">
        <v>14754</v>
      </c>
      <c r="E14758" s="86" t="s">
        <v>18853</v>
      </c>
      <c r="F14758" s="85" t="s">
        <v>55</v>
      </c>
      <c r="G14758" s="86" t="s">
        <v>18854</v>
      </c>
      <c r="H14758" s="85" t="s">
        <v>1</v>
      </c>
      <c r="I14758" s="85">
        <v>1</v>
      </c>
      <c r="J14758" s="88">
        <v>0.22599539438549099</v>
      </c>
      <c r="K14758" s="146">
        <v>4.821798095941138</v>
      </c>
      <c r="L14758" s="147">
        <v>2.4648233369191891E-9</v>
      </c>
      <c r="M14758" s="147">
        <v>2.3192802678871319E-2</v>
      </c>
      <c r="N14758" s="87">
        <v>3.1484404894135971</v>
      </c>
      <c r="O14758" s="88">
        <v>0.19314986454716279</v>
      </c>
      <c r="P14758" s="89">
        <v>61.347789547433152</v>
      </c>
    </row>
    <row r="14759" spans="1:16">
      <c r="A14759" s="75" t="s">
        <v>26433</v>
      </c>
      <c r="B14759" s="85">
        <v>14755</v>
      </c>
      <c r="C14759" s="85">
        <v>16445</v>
      </c>
      <c r="D14759" s="85">
        <v>14755</v>
      </c>
      <c r="E14759" s="86" t="s">
        <v>26434</v>
      </c>
      <c r="F14759" s="85" t="s">
        <v>38</v>
      </c>
      <c r="G14759" s="86" t="s">
        <v>18854</v>
      </c>
      <c r="H14759" s="85" t="s">
        <v>1</v>
      </c>
      <c r="I14759" s="85">
        <v>1</v>
      </c>
      <c r="J14759" s="88">
        <v>0.12377531845784399</v>
      </c>
      <c r="K14759" s="146">
        <v>4.675488573031874</v>
      </c>
      <c r="L14759" s="147">
        <v>1.855184294572481E-9</v>
      </c>
      <c r="M14759" s="147">
        <v>1.197142433521908E-2</v>
      </c>
      <c r="N14759" s="87">
        <v>1.750622520656401</v>
      </c>
      <c r="O14759" s="88">
        <v>9.8019787654618079E-2</v>
      </c>
      <c r="P14759" s="89">
        <v>55.991389633137629</v>
      </c>
    </row>
    <row r="14760" spans="1:16">
      <c r="A14760" s="75" t="s">
        <v>26435</v>
      </c>
      <c r="B14760" s="85">
        <v>14756</v>
      </c>
      <c r="C14760" s="85">
        <v>16446</v>
      </c>
      <c r="D14760" s="85">
        <v>14756</v>
      </c>
      <c r="E14760" s="86" t="s">
        <v>26434</v>
      </c>
      <c r="F14760" s="85" t="s">
        <v>238</v>
      </c>
      <c r="G14760" s="86" t="s">
        <v>18854</v>
      </c>
      <c r="H14760" s="85" t="s">
        <v>1</v>
      </c>
      <c r="I14760" s="85">
        <v>1</v>
      </c>
      <c r="J14760" s="88">
        <v>0.1394128143035642</v>
      </c>
      <c r="K14760" s="146">
        <v>4.7041214675855434</v>
      </c>
      <c r="L14760" s="147">
        <v>1.994290956886552E-9</v>
      </c>
      <c r="M14760" s="147">
        <v>1.089805141154435E-2</v>
      </c>
      <c r="N14760" s="87">
        <v>1.8612528156628161</v>
      </c>
      <c r="O14760" s="88">
        <v>0.11559909449355039</v>
      </c>
      <c r="P14760" s="89">
        <v>62.108217390330218</v>
      </c>
    </row>
    <row r="14761" spans="1:16">
      <c r="A14761" s="75" t="s">
        <v>18855</v>
      </c>
      <c r="B14761" s="85">
        <v>14757</v>
      </c>
      <c r="C14761" s="85">
        <v>12145</v>
      </c>
      <c r="D14761" s="85">
        <v>14757</v>
      </c>
      <c r="E14761" s="86" t="s">
        <v>18856</v>
      </c>
      <c r="F14761" s="85" t="s">
        <v>55</v>
      </c>
      <c r="G14761" s="86" t="s">
        <v>18857</v>
      </c>
      <c r="H14761" s="85" t="s">
        <v>260</v>
      </c>
      <c r="I14761" s="85">
        <v>1</v>
      </c>
      <c r="J14761" s="88">
        <v>142582611811.41589</v>
      </c>
      <c r="K14761" s="146">
        <v>188360448445.25665</v>
      </c>
      <c r="L14761" s="147">
        <v>638.20481383863194</v>
      </c>
      <c r="M14761" s="147">
        <v>6820400347.1242628</v>
      </c>
      <c r="N14761" s="87">
        <v>2140547789100.0601</v>
      </c>
      <c r="O14761" s="88">
        <v>126876263065.7477</v>
      </c>
      <c r="P14761" s="89">
        <v>59.272800967966084</v>
      </c>
    </row>
    <row r="14762" spans="1:16">
      <c r="A14762" s="75" t="s">
        <v>26436</v>
      </c>
      <c r="B14762" s="85">
        <v>14758</v>
      </c>
      <c r="C14762" s="85">
        <v>16447</v>
      </c>
      <c r="D14762" s="85">
        <v>14758</v>
      </c>
      <c r="E14762" s="86" t="s">
        <v>26437</v>
      </c>
      <c r="F14762" s="85" t="s">
        <v>38</v>
      </c>
      <c r="G14762" s="86" t="s">
        <v>18857</v>
      </c>
      <c r="H14762" s="85" t="s">
        <v>260</v>
      </c>
      <c r="I14762" s="85">
        <v>1</v>
      </c>
      <c r="J14762" s="88">
        <v>173657723559.62369</v>
      </c>
      <c r="K14762" s="146">
        <v>232989870218.5321</v>
      </c>
      <c r="L14762" s="147">
        <v>759.27455784801771</v>
      </c>
      <c r="M14762" s="147">
        <v>7882195988.0487814</v>
      </c>
      <c r="N14762" s="87">
        <v>2245303305665.1338</v>
      </c>
      <c r="O14762" s="88">
        <v>153597400737.6225</v>
      </c>
      <c r="P14762" s="89">
        <v>68.408308289610716</v>
      </c>
    </row>
    <row r="14763" spans="1:16">
      <c r="A14763" s="75" t="s">
        <v>26438</v>
      </c>
      <c r="B14763" s="85">
        <v>14759</v>
      </c>
      <c r="C14763" s="85">
        <v>16448</v>
      </c>
      <c r="D14763" s="85">
        <v>14759</v>
      </c>
      <c r="E14763" s="86" t="s">
        <v>26437</v>
      </c>
      <c r="F14763" s="85" t="s">
        <v>11</v>
      </c>
      <c r="G14763" s="86" t="s">
        <v>18857</v>
      </c>
      <c r="H14763" s="85" t="s">
        <v>260</v>
      </c>
      <c r="I14763" s="85">
        <v>1</v>
      </c>
      <c r="J14763" s="88">
        <v>79659445637.835434</v>
      </c>
      <c r="K14763" s="146">
        <v>97991520885.967758</v>
      </c>
      <c r="L14763" s="147">
        <v>393.05391357405477</v>
      </c>
      <c r="M14763" s="147">
        <v>4670398632.0015535</v>
      </c>
      <c r="N14763" s="87">
        <v>1928431133500.147</v>
      </c>
      <c r="O14763" s="88">
        <v>72769343042.476685</v>
      </c>
      <c r="P14763" s="89">
        <v>37.734997002666432</v>
      </c>
    </row>
    <row r="14764" spans="1:16">
      <c r="A14764" s="75" t="s">
        <v>18858</v>
      </c>
      <c r="B14764" s="85">
        <v>14760</v>
      </c>
      <c r="C14764" s="85">
        <v>12146</v>
      </c>
      <c r="D14764" s="85">
        <v>14760</v>
      </c>
      <c r="E14764" s="86" t="s">
        <v>18859</v>
      </c>
      <c r="F14764" s="85" t="s">
        <v>55</v>
      </c>
      <c r="G14764" s="86" t="s">
        <v>18860</v>
      </c>
      <c r="H14764" s="85" t="s">
        <v>1</v>
      </c>
      <c r="I14764" s="85">
        <v>1</v>
      </c>
      <c r="J14764" s="88">
        <v>0.16078090421585239</v>
      </c>
      <c r="K14764" s="146">
        <v>0.33835608707916615</v>
      </c>
      <c r="L14764" s="147">
        <v>1.1736903482195531E-9</v>
      </c>
      <c r="M14764" s="147">
        <v>2.4014999066710618E-2</v>
      </c>
      <c r="N14764" s="87">
        <v>2.139109118749333</v>
      </c>
      <c r="O14764" s="88">
        <v>0.14355714959198121</v>
      </c>
      <c r="P14764" s="89">
        <v>67.110718351719413</v>
      </c>
    </row>
    <row r="14765" spans="1:16">
      <c r="A14765" s="75" t="s">
        <v>26439</v>
      </c>
      <c r="B14765" s="85">
        <v>14761</v>
      </c>
      <c r="C14765" s="85">
        <v>16449</v>
      </c>
      <c r="D14765" s="85">
        <v>14761</v>
      </c>
      <c r="E14765" s="86" t="s">
        <v>26440</v>
      </c>
      <c r="F14765" s="85" t="s">
        <v>38</v>
      </c>
      <c r="G14765" s="86" t="s">
        <v>18860</v>
      </c>
      <c r="H14765" s="85" t="s">
        <v>1</v>
      </c>
      <c r="I14765" s="85">
        <v>1</v>
      </c>
      <c r="J14765" s="88">
        <v>8.6808935461695907E-2</v>
      </c>
      <c r="K14765" s="146">
        <v>0.222134870539868</v>
      </c>
      <c r="L14765" s="147">
        <v>6.995606396790085E-10</v>
      </c>
      <c r="M14765" s="147">
        <v>1.428330975726491E-2</v>
      </c>
      <c r="N14765" s="87">
        <v>1.057157140086326</v>
      </c>
      <c r="O14765" s="88">
        <v>7.6094010689761141E-2</v>
      </c>
      <c r="P14765" s="89">
        <v>71.979848410755096</v>
      </c>
    </row>
    <row r="14766" spans="1:16">
      <c r="A14766" s="75" t="s">
        <v>26441</v>
      </c>
      <c r="B14766" s="85">
        <v>14762</v>
      </c>
      <c r="C14766" s="85">
        <v>16450</v>
      </c>
      <c r="D14766" s="85">
        <v>14762</v>
      </c>
      <c r="E14766" s="86" t="s">
        <v>26440</v>
      </c>
      <c r="F14766" s="85" t="s">
        <v>11</v>
      </c>
      <c r="G14766" s="86" t="s">
        <v>18860</v>
      </c>
      <c r="H14766" s="85" t="s">
        <v>1</v>
      </c>
      <c r="I14766" s="85">
        <v>1</v>
      </c>
      <c r="J14766" s="88">
        <v>6.9171110249695966E-2</v>
      </c>
      <c r="K14766" s="146">
        <v>0.19639874793562623</v>
      </c>
      <c r="L14766" s="147">
        <v>6.2674072602890171E-10</v>
      </c>
      <c r="M14766" s="147">
        <v>1.384189977448416E-2</v>
      </c>
      <c r="N14766" s="87">
        <v>0.98913440286810961</v>
      </c>
      <c r="O14766" s="88">
        <v>6.087536689388804E-2</v>
      </c>
      <c r="P14766" s="89">
        <v>61.544080073823004</v>
      </c>
    </row>
    <row r="14767" spans="1:16">
      <c r="A14767" s="75" t="s">
        <v>18861</v>
      </c>
      <c r="B14767" s="85">
        <v>14763</v>
      </c>
      <c r="C14767" s="85">
        <v>12147</v>
      </c>
      <c r="D14767" s="85">
        <v>14763</v>
      </c>
      <c r="E14767" s="86" t="s">
        <v>18862</v>
      </c>
      <c r="F14767" s="85" t="s">
        <v>55</v>
      </c>
      <c r="G14767" s="86" t="s">
        <v>18863</v>
      </c>
      <c r="H14767" s="85" t="s">
        <v>1</v>
      </c>
      <c r="I14767" s="85">
        <v>1</v>
      </c>
      <c r="J14767" s="88">
        <v>0.1072567407562133</v>
      </c>
      <c r="K14767" s="146">
        <v>0.24006798350221345</v>
      </c>
      <c r="L14767" s="147">
        <v>7.0962282877432065E-10</v>
      </c>
      <c r="M14767" s="147">
        <v>2.671666327342315E-2</v>
      </c>
      <c r="N14767" s="87">
        <v>1.4363365810468689</v>
      </c>
      <c r="O14767" s="88">
        <v>9.6984215006065619E-2</v>
      </c>
      <c r="P14767" s="89">
        <v>67.521927858565732</v>
      </c>
    </row>
    <row r="14768" spans="1:16">
      <c r="A14768" s="75" t="s">
        <v>26442</v>
      </c>
      <c r="B14768" s="85">
        <v>14764</v>
      </c>
      <c r="C14768" s="85">
        <v>16451</v>
      </c>
      <c r="D14768" s="85">
        <v>14764</v>
      </c>
      <c r="E14768" s="86" t="s">
        <v>26443</v>
      </c>
      <c r="F14768" s="85" t="s">
        <v>509</v>
      </c>
      <c r="G14768" s="86" t="s">
        <v>18863</v>
      </c>
      <c r="H14768" s="85" t="s">
        <v>1</v>
      </c>
      <c r="I14768" s="85">
        <v>1</v>
      </c>
      <c r="J14768" s="88">
        <v>1.5082311439846299E-2</v>
      </c>
      <c r="K14768" s="146">
        <v>7.4048776748973782E-2</v>
      </c>
      <c r="L14768" s="147">
        <v>1.06305241967132E-10</v>
      </c>
      <c r="M14768" s="147">
        <v>1.7329627253649931E-2</v>
      </c>
      <c r="N14768" s="87">
        <v>0.18188428638676241</v>
      </c>
      <c r="O14768" s="88">
        <v>1.353201965737044E-2</v>
      </c>
      <c r="P14768" s="89">
        <v>74.399058468391715</v>
      </c>
    </row>
    <row r="14769" spans="1:16">
      <c r="A14769" s="75" t="s">
        <v>26444</v>
      </c>
      <c r="B14769" s="85">
        <v>14765</v>
      </c>
      <c r="C14769" s="85">
        <v>16452</v>
      </c>
      <c r="D14769" s="85">
        <v>14765</v>
      </c>
      <c r="E14769" s="86" t="s">
        <v>26443</v>
      </c>
      <c r="F14769" s="85" t="s">
        <v>38</v>
      </c>
      <c r="G14769" s="86" t="s">
        <v>18863</v>
      </c>
      <c r="H14769" s="85" t="s">
        <v>1</v>
      </c>
      <c r="I14769" s="85">
        <v>1</v>
      </c>
      <c r="J14769" s="88">
        <v>4.1981724651088632E-2</v>
      </c>
      <c r="K14769" s="146">
        <v>0.1111092274369133</v>
      </c>
      <c r="L14769" s="147">
        <v>2.1998460597600841E-10</v>
      </c>
      <c r="M14769" s="147">
        <v>1.7990532666977001E-2</v>
      </c>
      <c r="N14769" s="87">
        <v>0.49880570205192898</v>
      </c>
      <c r="O14769" s="88">
        <v>3.7207351672669482E-2</v>
      </c>
      <c r="P14769" s="89">
        <v>74.592875581835173</v>
      </c>
    </row>
    <row r="14770" spans="1:16">
      <c r="A14770" s="75" t="s">
        <v>26445</v>
      </c>
      <c r="B14770" s="85">
        <v>14766</v>
      </c>
      <c r="C14770" s="85">
        <v>16453</v>
      </c>
      <c r="D14770" s="85">
        <v>14766</v>
      </c>
      <c r="E14770" s="86" t="s">
        <v>26443</v>
      </c>
      <c r="F14770" s="85" t="s">
        <v>11</v>
      </c>
      <c r="G14770" s="86" t="s">
        <v>18863</v>
      </c>
      <c r="H14770" s="85" t="s">
        <v>1</v>
      </c>
      <c r="I14770" s="85">
        <v>1</v>
      </c>
      <c r="J14770" s="88">
        <v>2.410574981806142E-2</v>
      </c>
      <c r="K14770" s="146">
        <v>8.5058307650420759E-2</v>
      </c>
      <c r="L14770" s="147">
        <v>1.4616901932489729E-10</v>
      </c>
      <c r="M14770" s="147">
        <v>1.753855056487633E-2</v>
      </c>
      <c r="N14770" s="87">
        <v>0.42770815387676803</v>
      </c>
      <c r="O14770" s="88">
        <v>2.1777868506208071E-2</v>
      </c>
      <c r="P14770" s="89">
        <v>50.917590204470933</v>
      </c>
    </row>
    <row r="14771" spans="1:16">
      <c r="A14771" s="75" t="s">
        <v>18864</v>
      </c>
      <c r="B14771" s="85">
        <v>14767</v>
      </c>
      <c r="C14771" s="85">
        <v>12148</v>
      </c>
      <c r="D14771" s="85">
        <v>14767</v>
      </c>
      <c r="E14771" s="86" t="s">
        <v>18865</v>
      </c>
      <c r="F14771" s="85" t="s">
        <v>38</v>
      </c>
      <c r="G14771" s="86" t="s">
        <v>18866</v>
      </c>
      <c r="H14771" s="85" t="s">
        <v>1</v>
      </c>
      <c r="I14771" s="85">
        <v>1</v>
      </c>
      <c r="J14771" s="88">
        <v>4.0187752250920902E-2</v>
      </c>
      <c r="K14771" s="146">
        <v>5.4505927756560171E-2</v>
      </c>
      <c r="L14771" s="147">
        <v>2.182464996565698E-10</v>
      </c>
      <c r="M14771" s="147">
        <v>5.0363035071467428E-3</v>
      </c>
      <c r="N14771" s="87">
        <v>0.57303619420970187</v>
      </c>
      <c r="O14771" s="88">
        <v>3.6398557695744217E-2</v>
      </c>
      <c r="P14771" s="89">
        <v>63.518776062553933</v>
      </c>
    </row>
    <row r="14772" spans="1:16">
      <c r="A14772" s="75" t="s">
        <v>18867</v>
      </c>
      <c r="B14772" s="85">
        <v>14768</v>
      </c>
      <c r="C14772" s="85">
        <v>12149</v>
      </c>
      <c r="D14772" s="85">
        <v>14768</v>
      </c>
      <c r="E14772" s="86" t="s">
        <v>18865</v>
      </c>
      <c r="F14772" s="85" t="s">
        <v>11</v>
      </c>
      <c r="G14772" s="86" t="s">
        <v>18866</v>
      </c>
      <c r="H14772" s="85" t="s">
        <v>1</v>
      </c>
      <c r="I14772" s="85">
        <v>1</v>
      </c>
      <c r="J14772" s="88">
        <v>2.9921389639215701E-2</v>
      </c>
      <c r="K14772" s="146">
        <v>3.665251190541903E-2</v>
      </c>
      <c r="L14772" s="147">
        <v>1.5521694024201201E-10</v>
      </c>
      <c r="M14772" s="147">
        <v>4.1295065417257153E-3</v>
      </c>
      <c r="N14772" s="87">
        <v>0.45496233036023948</v>
      </c>
      <c r="O14772" s="88">
        <v>2.676941593401019E-2</v>
      </c>
      <c r="P14772" s="89">
        <v>58.838752458503869</v>
      </c>
    </row>
    <row r="14773" spans="1:16">
      <c r="A14773" s="75" t="s">
        <v>26446</v>
      </c>
      <c r="B14773" s="85">
        <v>14769</v>
      </c>
      <c r="C14773" s="85">
        <v>16454</v>
      </c>
      <c r="D14773" s="85">
        <v>14769</v>
      </c>
      <c r="E14773" s="86" t="s">
        <v>26447</v>
      </c>
      <c r="F14773" s="85" t="s">
        <v>38</v>
      </c>
      <c r="G14773" s="86" t="s">
        <v>18866</v>
      </c>
      <c r="H14773" s="85" t="s">
        <v>1</v>
      </c>
      <c r="I14773" s="85">
        <v>1</v>
      </c>
      <c r="J14773" s="88">
        <v>1.3581931459683461E-3</v>
      </c>
      <c r="K14773" s="146">
        <v>4.9744605273201606E-3</v>
      </c>
      <c r="L14773" s="147">
        <v>1.4997509291121618E-11</v>
      </c>
      <c r="M14773" s="147">
        <v>1.3922766784984659E-4</v>
      </c>
      <c r="N14773" s="87">
        <v>1.582169624838373E-2</v>
      </c>
      <c r="O14773" s="88">
        <v>1.1469907455032139E-3</v>
      </c>
      <c r="P14773" s="89">
        <v>72.494802548139234</v>
      </c>
    </row>
    <row r="14774" spans="1:16">
      <c r="A14774" s="75" t="s">
        <v>26448</v>
      </c>
      <c r="B14774" s="85">
        <v>14770</v>
      </c>
      <c r="C14774" s="85">
        <v>16455</v>
      </c>
      <c r="D14774" s="85">
        <v>14770</v>
      </c>
      <c r="E14774" s="86" t="s">
        <v>26447</v>
      </c>
      <c r="F14774" s="85" t="s">
        <v>11</v>
      </c>
      <c r="G14774" s="86" t="s">
        <v>18866</v>
      </c>
      <c r="H14774" s="85" t="s">
        <v>1</v>
      </c>
      <c r="I14774" s="85">
        <v>1</v>
      </c>
      <c r="J14774" s="88">
        <v>1.3491024695387269E-3</v>
      </c>
      <c r="K14774" s="146">
        <v>4.9576408626453511E-3</v>
      </c>
      <c r="L14774" s="147">
        <v>1.494394899019443E-11</v>
      </c>
      <c r="M14774" s="147">
        <v>1.3821677924162051E-4</v>
      </c>
      <c r="N14774" s="87">
        <v>1.5714495186550079E-2</v>
      </c>
      <c r="O14774" s="88">
        <v>1.1390999722505431E-3</v>
      </c>
      <c r="P14774" s="89">
        <v>72.487213793892039</v>
      </c>
    </row>
    <row r="14775" spans="1:16">
      <c r="A14775" s="75" t="s">
        <v>18868</v>
      </c>
      <c r="B14775" s="85">
        <v>14771</v>
      </c>
      <c r="C14775" s="85">
        <v>12150</v>
      </c>
      <c r="D14775" s="85">
        <v>14771</v>
      </c>
      <c r="E14775" s="86" t="s">
        <v>18869</v>
      </c>
      <c r="F14775" s="85" t="s">
        <v>55</v>
      </c>
      <c r="G14775" s="86" t="s">
        <v>18870</v>
      </c>
      <c r="H14775" s="85" t="s">
        <v>1</v>
      </c>
      <c r="I14775" s="85">
        <v>1</v>
      </c>
      <c r="J14775" s="88">
        <v>3.128173926751316</v>
      </c>
      <c r="K14775" s="146">
        <v>4.2602052530679684</v>
      </c>
      <c r="L14775" s="147">
        <v>1.445618908219491E-8</v>
      </c>
      <c r="M14775" s="147">
        <v>0.21998377785391299</v>
      </c>
      <c r="N14775" s="87">
        <v>42.603464770312051</v>
      </c>
      <c r="O14775" s="88">
        <v>2.699167304797562</v>
      </c>
      <c r="P14775" s="89">
        <v>63.355581977887852</v>
      </c>
    </row>
    <row r="14776" spans="1:16">
      <c r="A14776" s="75" t="s">
        <v>26449</v>
      </c>
      <c r="B14776" s="85">
        <v>14772</v>
      </c>
      <c r="C14776" s="85">
        <v>16456</v>
      </c>
      <c r="D14776" s="85">
        <v>14772</v>
      </c>
      <c r="E14776" s="86" t="s">
        <v>26450</v>
      </c>
      <c r="F14776" s="85" t="s">
        <v>55</v>
      </c>
      <c r="G14776" s="86" t="s">
        <v>18870</v>
      </c>
      <c r="H14776" s="85" t="s">
        <v>1</v>
      </c>
      <c r="I14776" s="85">
        <v>1</v>
      </c>
      <c r="J14776" s="88">
        <v>3.073753825931961</v>
      </c>
      <c r="K14776" s="146">
        <v>4.1839381099259914</v>
      </c>
      <c r="L14776" s="147">
        <v>1.4148960727824819E-8</v>
      </c>
      <c r="M14776" s="147">
        <v>0.21300610843777329</v>
      </c>
      <c r="N14776" s="87">
        <v>41.819395782766989</v>
      </c>
      <c r="O14776" s="88">
        <v>2.6497561820202868</v>
      </c>
      <c r="P14776" s="89">
        <v>63.361895417728704</v>
      </c>
    </row>
    <row r="14777" spans="1:16">
      <c r="A14777" s="75" t="s">
        <v>18871</v>
      </c>
      <c r="B14777" s="85">
        <v>14773</v>
      </c>
      <c r="C14777" s="85">
        <v>12151</v>
      </c>
      <c r="D14777" s="85">
        <v>14773</v>
      </c>
      <c r="E14777" s="86" t="s">
        <v>18872</v>
      </c>
      <c r="F14777" s="85" t="s">
        <v>38</v>
      </c>
      <c r="G14777" s="86" t="s">
        <v>18873</v>
      </c>
      <c r="H14777" s="85" t="s">
        <v>1</v>
      </c>
      <c r="I14777" s="85">
        <v>1</v>
      </c>
      <c r="J14777" s="88">
        <v>0.46590067461530088</v>
      </c>
      <c r="K14777" s="146">
        <v>0.72817570628222084</v>
      </c>
      <c r="L14777" s="147">
        <v>2.5149003151867901E-9</v>
      </c>
      <c r="M14777" s="147">
        <v>5.3304953645651583E-2</v>
      </c>
      <c r="N14777" s="87">
        <v>7.0615673115733077</v>
      </c>
      <c r="O14777" s="88">
        <v>0.4146193997450095</v>
      </c>
      <c r="P14777" s="89">
        <v>58.714925660410202</v>
      </c>
    </row>
    <row r="14778" spans="1:16">
      <c r="A14778" s="75" t="s">
        <v>18874</v>
      </c>
      <c r="B14778" s="85">
        <v>14774</v>
      </c>
      <c r="C14778" s="85">
        <v>12152</v>
      </c>
      <c r="D14778" s="85">
        <v>14774</v>
      </c>
      <c r="E14778" s="86" t="s">
        <v>18872</v>
      </c>
      <c r="F14778" s="85" t="s">
        <v>11</v>
      </c>
      <c r="G14778" s="86" t="s">
        <v>18873</v>
      </c>
      <c r="H14778" s="85" t="s">
        <v>1</v>
      </c>
      <c r="I14778" s="85">
        <v>1</v>
      </c>
      <c r="J14778" s="88">
        <v>0.66513638916027384</v>
      </c>
      <c r="K14778" s="146">
        <v>0.81539353577055529</v>
      </c>
      <c r="L14778" s="147">
        <v>3.2695745733547859E-9</v>
      </c>
      <c r="M14778" s="147">
        <v>8.6773169917743975E-2</v>
      </c>
      <c r="N14778" s="87">
        <v>10.816997189411049</v>
      </c>
      <c r="O14778" s="88">
        <v>0.59434902815191071</v>
      </c>
      <c r="P14778" s="89">
        <v>54.945842893786597</v>
      </c>
    </row>
    <row r="14779" spans="1:16">
      <c r="A14779" s="75" t="s">
        <v>26451</v>
      </c>
      <c r="B14779" s="85">
        <v>14775</v>
      </c>
      <c r="C14779" s="85">
        <v>16457</v>
      </c>
      <c r="D14779" s="85">
        <v>14775</v>
      </c>
      <c r="E14779" s="86" t="s">
        <v>26452</v>
      </c>
      <c r="F14779" s="85" t="s">
        <v>38</v>
      </c>
      <c r="G14779" s="86" t="s">
        <v>18873</v>
      </c>
      <c r="H14779" s="85" t="s">
        <v>1</v>
      </c>
      <c r="I14779" s="85">
        <v>1</v>
      </c>
      <c r="J14779" s="88">
        <v>0.46976001190494221</v>
      </c>
      <c r="K14779" s="146">
        <v>0.73727967327030186</v>
      </c>
      <c r="L14779" s="147">
        <v>2.5242198525287078E-9</v>
      </c>
      <c r="M14779" s="147">
        <v>5.3111906225031598E-2</v>
      </c>
      <c r="N14779" s="87">
        <v>7.1242659525167227</v>
      </c>
      <c r="O14779" s="88">
        <v>0.41728800187423742</v>
      </c>
      <c r="P14779" s="89">
        <v>58.572771518562696</v>
      </c>
    </row>
    <row r="14780" spans="1:16">
      <c r="A14780" s="75" t="s">
        <v>26453</v>
      </c>
      <c r="B14780" s="85">
        <v>14776</v>
      </c>
      <c r="C14780" s="85">
        <v>16458</v>
      </c>
      <c r="D14780" s="85">
        <v>14776</v>
      </c>
      <c r="E14780" s="86" t="s">
        <v>26452</v>
      </c>
      <c r="F14780" s="85" t="s">
        <v>11</v>
      </c>
      <c r="G14780" s="86" t="s">
        <v>18873</v>
      </c>
      <c r="H14780" s="85" t="s">
        <v>1</v>
      </c>
      <c r="I14780" s="85">
        <v>1</v>
      </c>
      <c r="J14780" s="88">
        <v>0.63656410199059676</v>
      </c>
      <c r="K14780" s="146">
        <v>0.78369866472778393</v>
      </c>
      <c r="L14780" s="147">
        <v>3.1293015821029582E-9</v>
      </c>
      <c r="M14780" s="147">
        <v>8.2781880155259918E-2</v>
      </c>
      <c r="N14780" s="87">
        <v>10.37774935423737</v>
      </c>
      <c r="O14780" s="88">
        <v>0.56871871219015135</v>
      </c>
      <c r="P14780" s="89">
        <v>54.801739064736239</v>
      </c>
    </row>
    <row r="14781" spans="1:16">
      <c r="A14781" s="75" t="s">
        <v>26465</v>
      </c>
      <c r="B14781" s="85">
        <v>14777</v>
      </c>
      <c r="C14781" s="85">
        <v>16467</v>
      </c>
      <c r="D14781" s="85">
        <v>14777</v>
      </c>
      <c r="E14781" s="86" t="s">
        <v>26466</v>
      </c>
      <c r="F14781" s="85" t="s">
        <v>4235</v>
      </c>
      <c r="G14781" s="86" t="s">
        <v>18873</v>
      </c>
      <c r="H14781" s="85" t="s">
        <v>1</v>
      </c>
      <c r="I14781" s="85">
        <v>1</v>
      </c>
      <c r="J14781" s="88">
        <v>0.19174826208180981</v>
      </c>
      <c r="K14781" s="146">
        <v>0.35541597930830771</v>
      </c>
      <c r="L14781" s="147">
        <v>1.139865761970981E-9</v>
      </c>
      <c r="M14781" s="147">
        <v>2.247688676222535E-2</v>
      </c>
      <c r="N14781" s="87">
        <v>3.0870771038708269</v>
      </c>
      <c r="O14781" s="88">
        <v>0.17033262354997489</v>
      </c>
      <c r="P14781" s="89">
        <v>55.176018550491683</v>
      </c>
    </row>
    <row r="14782" spans="1:16">
      <c r="A14782" s="75" t="s">
        <v>18875</v>
      </c>
      <c r="B14782" s="85">
        <v>14778</v>
      </c>
      <c r="C14782" s="85">
        <v>12153</v>
      </c>
      <c r="D14782" s="85">
        <v>14778</v>
      </c>
      <c r="E14782" s="86" t="s">
        <v>18876</v>
      </c>
      <c r="F14782" s="85" t="s">
        <v>55</v>
      </c>
      <c r="G14782" s="86" t="s">
        <v>18877</v>
      </c>
      <c r="H14782" s="85" t="s">
        <v>1</v>
      </c>
      <c r="I14782" s="85">
        <v>1</v>
      </c>
      <c r="J14782" s="88">
        <v>7.4499322225538857E-4</v>
      </c>
      <c r="K14782" s="146">
        <v>8.1737593461261567E-4</v>
      </c>
      <c r="L14782" s="147">
        <v>3.6250310557459461E-12</v>
      </c>
      <c r="M14782" s="147">
        <v>1.048660086092626E-4</v>
      </c>
      <c r="N14782" s="87">
        <v>1.139877235428023E-2</v>
      </c>
      <c r="O14782" s="88">
        <v>6.7520863817992574E-4</v>
      </c>
      <c r="P14782" s="89">
        <v>59.235206844567379</v>
      </c>
    </row>
    <row r="14783" spans="1:16">
      <c r="A14783" s="75" t="s">
        <v>26456</v>
      </c>
      <c r="B14783" s="85">
        <v>14779</v>
      </c>
      <c r="C14783" s="85">
        <v>16460</v>
      </c>
      <c r="D14783" s="85">
        <v>14779</v>
      </c>
      <c r="E14783" s="86" t="s">
        <v>26457</v>
      </c>
      <c r="F14783" s="85" t="s">
        <v>55</v>
      </c>
      <c r="G14783" s="86" t="s">
        <v>18877</v>
      </c>
      <c r="H14783" s="85" t="s">
        <v>1</v>
      </c>
      <c r="I14783" s="85">
        <v>1</v>
      </c>
      <c r="J14783" s="88">
        <v>0</v>
      </c>
      <c r="K14783" s="146">
        <v>0</v>
      </c>
      <c r="L14783" s="147">
        <v>0</v>
      </c>
      <c r="M14783" s="147">
        <v>0</v>
      </c>
      <c r="N14783" s="87">
        <v>0</v>
      </c>
      <c r="O14783" s="88">
        <v>0</v>
      </c>
      <c r="P14783" s="89" t="e">
        <v>#DIV/0!</v>
      </c>
    </row>
    <row r="14784" spans="1:16">
      <c r="A14784" s="75" t="s">
        <v>18878</v>
      </c>
      <c r="B14784" s="85">
        <v>14780</v>
      </c>
      <c r="C14784" s="85">
        <v>12154</v>
      </c>
      <c r="D14784" s="85">
        <v>14780</v>
      </c>
      <c r="E14784" s="86" t="s">
        <v>18879</v>
      </c>
      <c r="F14784" s="85" t="s">
        <v>55</v>
      </c>
      <c r="G14784" s="86" t="s">
        <v>18880</v>
      </c>
      <c r="H14784" s="85" t="s">
        <v>1</v>
      </c>
      <c r="I14784" s="85">
        <v>1</v>
      </c>
      <c r="J14784" s="88">
        <v>0.49355134842570408</v>
      </c>
      <c r="K14784" s="146">
        <v>0.7888073328718096</v>
      </c>
      <c r="L14784" s="147">
        <v>2.5624532680561389E-8</v>
      </c>
      <c r="M14784" s="147">
        <v>8.2417022768373469E-2</v>
      </c>
      <c r="N14784" s="87">
        <v>5.548724390219693</v>
      </c>
      <c r="O14784" s="88">
        <v>0.37580545879546101</v>
      </c>
      <c r="P14784" s="89">
        <v>67.728261915092446</v>
      </c>
    </row>
    <row r="14785" spans="1:16">
      <c r="A14785" s="75" t="s">
        <v>26454</v>
      </c>
      <c r="B14785" s="85">
        <v>14781</v>
      </c>
      <c r="C14785" s="85">
        <v>16459</v>
      </c>
      <c r="D14785" s="85">
        <v>14781</v>
      </c>
      <c r="E14785" s="86" t="s">
        <v>26455</v>
      </c>
      <c r="F14785" s="85" t="s">
        <v>1063</v>
      </c>
      <c r="G14785" s="86" t="s">
        <v>18880</v>
      </c>
      <c r="H14785" s="85" t="s">
        <v>1</v>
      </c>
      <c r="I14785" s="85">
        <v>1</v>
      </c>
      <c r="J14785" s="88">
        <v>0.44885554191142479</v>
      </c>
      <c r="K14785" s="146">
        <v>0.72503549105811815</v>
      </c>
      <c r="L14785" s="147">
        <v>2.5370559885432449E-8</v>
      </c>
      <c r="M14785" s="147">
        <v>7.677573842311862E-2</v>
      </c>
      <c r="N14785" s="87">
        <v>4.9123512229162714</v>
      </c>
      <c r="O14785" s="88">
        <v>0.33521642906346849</v>
      </c>
      <c r="P14785" s="89">
        <v>68.23950769229883</v>
      </c>
    </row>
    <row r="14786" spans="1:16">
      <c r="A14786" s="75" t="s">
        <v>18881</v>
      </c>
      <c r="B14786" s="85">
        <v>14782</v>
      </c>
      <c r="C14786" s="85">
        <v>12155</v>
      </c>
      <c r="D14786" s="85">
        <v>14782</v>
      </c>
      <c r="E14786" s="86" t="s">
        <v>18882</v>
      </c>
      <c r="F14786" s="85" t="s">
        <v>55</v>
      </c>
      <c r="G14786" s="86" t="s">
        <v>18883</v>
      </c>
      <c r="H14786" s="85" t="s">
        <v>1</v>
      </c>
      <c r="I14786" s="85">
        <v>1</v>
      </c>
      <c r="J14786" s="88">
        <v>2.6802979854399851</v>
      </c>
      <c r="K14786" s="146">
        <v>3.7153368407451444</v>
      </c>
      <c r="L14786" s="147">
        <v>1.2607762161379561E-8</v>
      </c>
      <c r="M14786" s="147">
        <v>0.19381924016193661</v>
      </c>
      <c r="N14786" s="87">
        <v>37.624747245918712</v>
      </c>
      <c r="O14786" s="88">
        <v>2.387835957888897</v>
      </c>
      <c r="P14786" s="89">
        <v>63.46450495153595</v>
      </c>
    </row>
    <row r="14787" spans="1:16">
      <c r="A14787" s="75" t="s">
        <v>26461</v>
      </c>
      <c r="B14787" s="85">
        <v>14783</v>
      </c>
      <c r="C14787" s="85">
        <v>16463</v>
      </c>
      <c r="D14787" s="85">
        <v>14783</v>
      </c>
      <c r="E14787" s="86" t="s">
        <v>26459</v>
      </c>
      <c r="F14787" s="85" t="s">
        <v>38</v>
      </c>
      <c r="G14787" s="86" t="s">
        <v>18883</v>
      </c>
      <c r="H14787" s="85" t="s">
        <v>1</v>
      </c>
      <c r="I14787" s="85">
        <v>1</v>
      </c>
      <c r="J14787" s="88">
        <v>2.725701680645193</v>
      </c>
      <c r="K14787" s="146">
        <v>3.8450235285531886</v>
      </c>
      <c r="L14787" s="147">
        <v>1.2730338604098679E-8</v>
      </c>
      <c r="M14787" s="147">
        <v>0.18185605884957651</v>
      </c>
      <c r="N14787" s="87">
        <v>36.310684529410537</v>
      </c>
      <c r="O14787" s="88">
        <v>2.4217901648140661</v>
      </c>
      <c r="P14787" s="89">
        <v>66.696351120907408</v>
      </c>
    </row>
    <row r="14788" spans="1:16">
      <c r="A14788" s="75" t="s">
        <v>26464</v>
      </c>
      <c r="B14788" s="85">
        <v>14784</v>
      </c>
      <c r="C14788" s="85">
        <v>16466</v>
      </c>
      <c r="D14788" s="85">
        <v>14784</v>
      </c>
      <c r="E14788" s="86" t="s">
        <v>26459</v>
      </c>
      <c r="F14788" s="85" t="s">
        <v>11</v>
      </c>
      <c r="G14788" s="86" t="s">
        <v>18883</v>
      </c>
      <c r="H14788" s="85" t="s">
        <v>1</v>
      </c>
      <c r="I14788" s="85">
        <v>1</v>
      </c>
      <c r="J14788" s="88">
        <v>2.152001703492473</v>
      </c>
      <c r="K14788" s="146">
        <v>2.6613808219436588</v>
      </c>
      <c r="L14788" s="147">
        <v>1.026019609209145E-8</v>
      </c>
      <c r="M14788" s="147">
        <v>0.2105084260692324</v>
      </c>
      <c r="N14788" s="87">
        <v>39.356625500462833</v>
      </c>
      <c r="O14788" s="88">
        <v>1.9426790745700699</v>
      </c>
      <c r="P14788" s="89">
        <v>49.360915725542171</v>
      </c>
    </row>
    <row r="14789" spans="1:16">
      <c r="A14789" s="75" t="s">
        <v>18884</v>
      </c>
      <c r="B14789" s="85">
        <v>14785</v>
      </c>
      <c r="C14789" s="85">
        <v>12156</v>
      </c>
      <c r="D14789" s="85">
        <v>14785</v>
      </c>
      <c r="E14789" s="86" t="s">
        <v>18885</v>
      </c>
      <c r="F14789" s="85" t="s">
        <v>283</v>
      </c>
      <c r="G14789" s="86" t="s">
        <v>18886</v>
      </c>
      <c r="H14789" s="85" t="s">
        <v>1</v>
      </c>
      <c r="I14789" s="85">
        <v>1</v>
      </c>
      <c r="J14789" s="88">
        <v>3.1087986682818651</v>
      </c>
      <c r="K14789" s="146">
        <v>3.0818812842784324</v>
      </c>
      <c r="L14789" s="147">
        <v>1.2665983119469249E-8</v>
      </c>
      <c r="M14789" s="147">
        <v>0.13615750577574309</v>
      </c>
      <c r="N14789" s="87">
        <v>22.71477537925572</v>
      </c>
      <c r="O14789" s="88">
        <v>1.6744860822965171</v>
      </c>
      <c r="P14789" s="89">
        <v>73.717923877237297</v>
      </c>
    </row>
    <row r="14790" spans="1:16">
      <c r="A14790" s="75" t="s">
        <v>18887</v>
      </c>
      <c r="B14790" s="85">
        <v>14786</v>
      </c>
      <c r="C14790" s="85">
        <v>12157</v>
      </c>
      <c r="D14790" s="85">
        <v>14786</v>
      </c>
      <c r="E14790" s="86" t="s">
        <v>18885</v>
      </c>
      <c r="F14790" s="85" t="s">
        <v>38</v>
      </c>
      <c r="G14790" s="86" t="s">
        <v>18886</v>
      </c>
      <c r="H14790" s="85" t="s">
        <v>1</v>
      </c>
      <c r="I14790" s="85">
        <v>1</v>
      </c>
      <c r="J14790" s="88">
        <v>2.1144354212087491</v>
      </c>
      <c r="K14790" s="146">
        <v>2.2241648472851097</v>
      </c>
      <c r="L14790" s="147">
        <v>9.0977611176604746E-9</v>
      </c>
      <c r="M14790" s="147">
        <v>0.14780972139291729</v>
      </c>
      <c r="N14790" s="87">
        <v>20.393402725730439</v>
      </c>
      <c r="O14790" s="88">
        <v>1.211125096525729</v>
      </c>
      <c r="P14790" s="89">
        <v>59.388083137182768</v>
      </c>
    </row>
    <row r="14791" spans="1:16">
      <c r="A14791" s="75" t="s">
        <v>18888</v>
      </c>
      <c r="B14791" s="85">
        <v>14787</v>
      </c>
      <c r="C14791" s="85">
        <v>12158</v>
      </c>
      <c r="D14791" s="85">
        <v>14787</v>
      </c>
      <c r="E14791" s="86" t="s">
        <v>18885</v>
      </c>
      <c r="F14791" s="85" t="s">
        <v>11</v>
      </c>
      <c r="G14791" s="86" t="s">
        <v>18886</v>
      </c>
      <c r="H14791" s="85" t="s">
        <v>1</v>
      </c>
      <c r="I14791" s="85">
        <v>1</v>
      </c>
      <c r="J14791" s="88">
        <v>1.7518157037319739</v>
      </c>
      <c r="K14791" s="146">
        <v>1.9170135345383377</v>
      </c>
      <c r="L14791" s="147">
        <v>7.8979969476400228E-9</v>
      </c>
      <c r="M14791" s="147">
        <v>0.20220390275905439</v>
      </c>
      <c r="N14791" s="87">
        <v>26.486616422609451</v>
      </c>
      <c r="O14791" s="88">
        <v>1.468110633273549</v>
      </c>
      <c r="P14791" s="89">
        <v>55.428394848514642</v>
      </c>
    </row>
    <row r="14792" spans="1:16">
      <c r="A14792" s="75" t="s">
        <v>18889</v>
      </c>
      <c r="B14792" s="85">
        <v>14788</v>
      </c>
      <c r="C14792" s="85">
        <v>12159</v>
      </c>
      <c r="D14792" s="85">
        <v>14788</v>
      </c>
      <c r="E14792" s="86" t="s">
        <v>18885</v>
      </c>
      <c r="F14792" s="85" t="s">
        <v>318</v>
      </c>
      <c r="G14792" s="86" t="s">
        <v>18886</v>
      </c>
      <c r="H14792" s="85" t="s">
        <v>1</v>
      </c>
      <c r="I14792" s="85">
        <v>1</v>
      </c>
      <c r="J14792" s="88">
        <v>2.3476329504356608</v>
      </c>
      <c r="K14792" s="146">
        <v>2.3208055174060305</v>
      </c>
      <c r="L14792" s="147">
        <v>9.7398779652078693E-9</v>
      </c>
      <c r="M14792" s="147">
        <v>0.17008522766957501</v>
      </c>
      <c r="N14792" s="87">
        <v>22.676861703800441</v>
      </c>
      <c r="O14792" s="88">
        <v>1.308308345775073</v>
      </c>
      <c r="P14792" s="89">
        <v>57.693536383643959</v>
      </c>
    </row>
    <row r="14793" spans="1:16">
      <c r="A14793" s="75" t="s">
        <v>26467</v>
      </c>
      <c r="B14793" s="85">
        <v>14789</v>
      </c>
      <c r="C14793" s="85">
        <v>16468</v>
      </c>
      <c r="D14793" s="85">
        <v>14789</v>
      </c>
      <c r="E14793" s="86" t="s">
        <v>26468</v>
      </c>
      <c r="F14793" s="85" t="s">
        <v>283</v>
      </c>
      <c r="G14793" s="86" t="s">
        <v>18886</v>
      </c>
      <c r="H14793" s="85" t="s">
        <v>1</v>
      </c>
      <c r="I14793" s="85">
        <v>1</v>
      </c>
      <c r="J14793" s="88">
        <v>3.0619446979267781</v>
      </c>
      <c r="K14793" s="146">
        <v>3.0097504674342126</v>
      </c>
      <c r="L14793" s="147">
        <v>1.238811491266859E-8</v>
      </c>
      <c r="M14793" s="147">
        <v>0.13039099609871449</v>
      </c>
      <c r="N14793" s="87">
        <v>22.06119037064482</v>
      </c>
      <c r="O14793" s="88">
        <v>1.632091586405799</v>
      </c>
      <c r="P14793" s="89">
        <v>73.980214076639385</v>
      </c>
    </row>
    <row r="14794" spans="1:16">
      <c r="A14794" s="75" t="s">
        <v>26469</v>
      </c>
      <c r="B14794" s="85">
        <v>14790</v>
      </c>
      <c r="C14794" s="85">
        <v>16469</v>
      </c>
      <c r="D14794" s="85">
        <v>14790</v>
      </c>
      <c r="E14794" s="86" t="s">
        <v>26468</v>
      </c>
      <c r="F14794" s="85" t="s">
        <v>38</v>
      </c>
      <c r="G14794" s="86" t="s">
        <v>18886</v>
      </c>
      <c r="H14794" s="85" t="s">
        <v>1</v>
      </c>
      <c r="I14794" s="85">
        <v>1</v>
      </c>
      <c r="J14794" s="88">
        <v>2.0679563059377921</v>
      </c>
      <c r="K14794" s="146">
        <v>2.1535531185289747</v>
      </c>
      <c r="L14794" s="147">
        <v>8.8197636424178446E-9</v>
      </c>
      <c r="M14794" s="147">
        <v>0.14197097306670259</v>
      </c>
      <c r="N14794" s="87">
        <v>19.73299090280598</v>
      </c>
      <c r="O14794" s="88">
        <v>1.1687833199751589</v>
      </c>
      <c r="P14794" s="89">
        <v>59.229912268847237</v>
      </c>
    </row>
    <row r="14795" spans="1:16">
      <c r="A14795" s="75" t="s">
        <v>26470</v>
      </c>
      <c r="B14795" s="85">
        <v>14791</v>
      </c>
      <c r="C14795" s="85">
        <v>16470</v>
      </c>
      <c r="D14795" s="85">
        <v>14791</v>
      </c>
      <c r="E14795" s="86" t="s">
        <v>26468</v>
      </c>
      <c r="F14795" s="85" t="s">
        <v>11</v>
      </c>
      <c r="G14795" s="86" t="s">
        <v>18886</v>
      </c>
      <c r="H14795" s="85" t="s">
        <v>1</v>
      </c>
      <c r="I14795" s="85">
        <v>1</v>
      </c>
      <c r="J14795" s="88">
        <v>1.7232434165622981</v>
      </c>
      <c r="K14795" s="146">
        <v>1.8853186634955594</v>
      </c>
      <c r="L14795" s="147">
        <v>7.7577239563882013E-9</v>
      </c>
      <c r="M14795" s="147">
        <v>0.19821261299657039</v>
      </c>
      <c r="N14795" s="87">
        <v>26.04736858743577</v>
      </c>
      <c r="O14795" s="88">
        <v>1.4424803173117879</v>
      </c>
      <c r="P14795" s="89">
        <v>55.379118718640314</v>
      </c>
    </row>
    <row r="14796" spans="1:16">
      <c r="A14796" s="75" t="s">
        <v>26471</v>
      </c>
      <c r="B14796" s="85">
        <v>14792</v>
      </c>
      <c r="C14796" s="85">
        <v>16471</v>
      </c>
      <c r="D14796" s="85">
        <v>14792</v>
      </c>
      <c r="E14796" s="86" t="s">
        <v>26468</v>
      </c>
      <c r="F14796" s="85" t="s">
        <v>318</v>
      </c>
      <c r="G14796" s="86" t="s">
        <v>18886</v>
      </c>
      <c r="H14796" s="85" t="s">
        <v>1</v>
      </c>
      <c r="I14796" s="85">
        <v>1</v>
      </c>
      <c r="J14796" s="88">
        <v>2.297142479050077</v>
      </c>
      <c r="K14796" s="146">
        <v>2.2465488603812336</v>
      </c>
      <c r="L14796" s="147">
        <v>9.4372660172948552E-9</v>
      </c>
      <c r="M14796" s="147">
        <v>0.1635071211403524</v>
      </c>
      <c r="N14796" s="87">
        <v>21.96092011498957</v>
      </c>
      <c r="O14796" s="88">
        <v>1.2623559818552459</v>
      </c>
      <c r="P14796" s="89">
        <v>57.481925859455067</v>
      </c>
    </row>
    <row r="14797" spans="1:16">
      <c r="A14797" s="75" t="s">
        <v>18890</v>
      </c>
      <c r="B14797" s="85">
        <v>14793</v>
      </c>
      <c r="C14797" s="85">
        <v>12160</v>
      </c>
      <c r="D14797" s="85">
        <v>14793</v>
      </c>
      <c r="E14797" s="86" t="s">
        <v>18891</v>
      </c>
      <c r="F14797" s="85" t="s">
        <v>55</v>
      </c>
      <c r="G14797" s="86" t="s">
        <v>18892</v>
      </c>
      <c r="H14797" s="85" t="s">
        <v>1</v>
      </c>
      <c r="I14797" s="85">
        <v>1</v>
      </c>
      <c r="J14797" s="88">
        <v>1.190138715845974</v>
      </c>
      <c r="K14797" s="146">
        <v>1.904614019482427</v>
      </c>
      <c r="L14797" s="147">
        <v>3.0009067552403077E-8</v>
      </c>
      <c r="M14797" s="147">
        <v>0.190302235254039</v>
      </c>
      <c r="N14797" s="87">
        <v>15.19646559796268</v>
      </c>
      <c r="O14797" s="88">
        <v>1.0017220241425351</v>
      </c>
      <c r="P14797" s="89">
        <v>65.918092446235093</v>
      </c>
    </row>
    <row r="14798" spans="1:16">
      <c r="A14798" s="75" t="s">
        <v>26472</v>
      </c>
      <c r="B14798" s="85">
        <v>14794</v>
      </c>
      <c r="C14798" s="85">
        <v>16472</v>
      </c>
      <c r="D14798" s="85">
        <v>14794</v>
      </c>
      <c r="E14798" s="86" t="s">
        <v>26473</v>
      </c>
      <c r="F14798" s="85" t="s">
        <v>1063</v>
      </c>
      <c r="G14798" s="86" t="s">
        <v>18892</v>
      </c>
      <c r="H14798" s="85" t="s">
        <v>1</v>
      </c>
      <c r="I14798" s="85">
        <v>1</v>
      </c>
      <c r="J14798" s="88">
        <v>1.1428537186263319</v>
      </c>
      <c r="K14798" s="146">
        <v>1.8331152693942858</v>
      </c>
      <c r="L14798" s="147">
        <v>2.9725801525043901E-8</v>
      </c>
      <c r="M14798" s="147">
        <v>0.18433040858089589</v>
      </c>
      <c r="N14798" s="87">
        <v>14.52604638718066</v>
      </c>
      <c r="O14798" s="88">
        <v>0.95876189955711189</v>
      </c>
      <c r="P14798" s="89">
        <v>66.002949047665581</v>
      </c>
    </row>
    <row r="14799" spans="1:16">
      <c r="A14799" s="75" t="s">
        <v>18893</v>
      </c>
      <c r="B14799" s="85">
        <v>14795</v>
      </c>
      <c r="C14799" s="85">
        <v>12161</v>
      </c>
      <c r="D14799" s="85">
        <v>14795</v>
      </c>
      <c r="E14799" s="86" t="s">
        <v>18894</v>
      </c>
      <c r="F14799" s="85" t="s">
        <v>55</v>
      </c>
      <c r="G14799" s="86" t="s">
        <v>18895</v>
      </c>
      <c r="H14799" s="85" t="s">
        <v>1</v>
      </c>
      <c r="I14799" s="85">
        <v>1</v>
      </c>
      <c r="J14799" s="88">
        <v>0.39944260229380762</v>
      </c>
      <c r="K14799" s="146">
        <v>0.7725311537836772</v>
      </c>
      <c r="L14799" s="147">
        <v>8.4438134168641657E-9</v>
      </c>
      <c r="M14799" s="147">
        <v>5.7932849344594868E-2</v>
      </c>
      <c r="N14799" s="87">
        <v>5.1299020355038616</v>
      </c>
      <c r="O14799" s="88">
        <v>0.34320933992929448</v>
      </c>
      <c r="P14799" s="89">
        <v>66.903683063332466</v>
      </c>
    </row>
    <row r="14800" spans="1:16">
      <c r="A14800" s="75" t="s">
        <v>26474</v>
      </c>
      <c r="B14800" s="85">
        <v>14796</v>
      </c>
      <c r="C14800" s="85">
        <v>16473</v>
      </c>
      <c r="D14800" s="85">
        <v>14796</v>
      </c>
      <c r="E14800" s="86" t="s">
        <v>26475</v>
      </c>
      <c r="F14800" s="85" t="s">
        <v>1063</v>
      </c>
      <c r="G14800" s="86" t="s">
        <v>18895</v>
      </c>
      <c r="H14800" s="85" t="s">
        <v>1</v>
      </c>
      <c r="I14800" s="85">
        <v>1</v>
      </c>
      <c r="J14800" s="88">
        <v>0.35215760507416649</v>
      </c>
      <c r="K14800" s="146">
        <v>0.70103240369554165</v>
      </c>
      <c r="L14800" s="147">
        <v>8.1605473895049498E-9</v>
      </c>
      <c r="M14800" s="147">
        <v>5.1961022671451952E-2</v>
      </c>
      <c r="N14800" s="87">
        <v>4.4594828247218796</v>
      </c>
      <c r="O14800" s="88">
        <v>0.30024921534387289</v>
      </c>
      <c r="P14800" s="89">
        <v>67.328259160320513</v>
      </c>
    </row>
    <row r="14801" spans="1:16">
      <c r="A14801" s="75" t="s">
        <v>18896</v>
      </c>
      <c r="B14801" s="85">
        <v>14797</v>
      </c>
      <c r="C14801" s="85">
        <v>12162</v>
      </c>
      <c r="D14801" s="85">
        <v>14797</v>
      </c>
      <c r="E14801" s="86" t="s">
        <v>18897</v>
      </c>
      <c r="F14801" s="85" t="s">
        <v>55</v>
      </c>
      <c r="G14801" s="86" t="s">
        <v>18898</v>
      </c>
      <c r="H14801" s="85" t="s">
        <v>1</v>
      </c>
      <c r="I14801" s="85">
        <v>1</v>
      </c>
      <c r="J14801" s="88">
        <v>0.71100176359435996</v>
      </c>
      <c r="K14801" s="146">
        <v>1.3394263639219131</v>
      </c>
      <c r="L14801" s="147">
        <v>1.176776108923372E-8</v>
      </c>
      <c r="M14801" s="147">
        <v>8.4167987807467426E-2</v>
      </c>
      <c r="N14801" s="87">
        <v>8.6448270739146906</v>
      </c>
      <c r="O14801" s="88">
        <v>0.62087129461289525</v>
      </c>
      <c r="P14801" s="89">
        <v>71.81997850325331</v>
      </c>
    </row>
    <row r="14802" spans="1:16">
      <c r="A14802" s="75" t="s">
        <v>26476</v>
      </c>
      <c r="B14802" s="85">
        <v>14798</v>
      </c>
      <c r="C14802" s="85">
        <v>16474</v>
      </c>
      <c r="D14802" s="85">
        <v>14798</v>
      </c>
      <c r="E14802" s="86" t="s">
        <v>26477</v>
      </c>
      <c r="F14802" s="85" t="s">
        <v>1063</v>
      </c>
      <c r="G14802" s="86" t="s">
        <v>18898</v>
      </c>
      <c r="H14802" s="85" t="s">
        <v>1</v>
      </c>
      <c r="I14802" s="85">
        <v>1</v>
      </c>
      <c r="J14802" s="88">
        <v>0.6637167663747201</v>
      </c>
      <c r="K14802" s="146">
        <v>1.2679276138337787</v>
      </c>
      <c r="L14802" s="147">
        <v>1.1484495061874501E-8</v>
      </c>
      <c r="M14802" s="147">
        <v>7.8196161134324593E-2</v>
      </c>
      <c r="N14802" s="87">
        <v>7.9744078631327158</v>
      </c>
      <c r="O14802" s="88">
        <v>0.57791117002747461</v>
      </c>
      <c r="P14802" s="89">
        <v>72.470731362923345</v>
      </c>
    </row>
    <row r="14803" spans="1:16">
      <c r="A14803" s="75" t="s">
        <v>18899</v>
      </c>
      <c r="B14803" s="85">
        <v>14799</v>
      </c>
      <c r="C14803" s="85">
        <v>12163</v>
      </c>
      <c r="D14803" s="85">
        <v>14799</v>
      </c>
      <c r="E14803" s="86" t="s">
        <v>18900</v>
      </c>
      <c r="F14803" s="85" t="s">
        <v>55</v>
      </c>
      <c r="G14803" s="86" t="s">
        <v>18901</v>
      </c>
      <c r="H14803" s="85" t="s">
        <v>1</v>
      </c>
      <c r="I14803" s="85">
        <v>1</v>
      </c>
      <c r="J14803" s="88">
        <v>6.9667534345482931</v>
      </c>
      <c r="K14803" s="146">
        <v>12.340362657890058</v>
      </c>
      <c r="L14803" s="147">
        <v>3.5095673034976383E-8</v>
      </c>
      <c r="M14803" s="147">
        <v>0.42175971844809268</v>
      </c>
      <c r="N14803" s="87">
        <v>95.404035317151653</v>
      </c>
      <c r="O14803" s="88">
        <v>6.1275751056286092</v>
      </c>
      <c r="P14803" s="89">
        <v>64.227630259650027</v>
      </c>
    </row>
    <row r="14804" spans="1:16">
      <c r="A14804" s="75" t="s">
        <v>26478</v>
      </c>
      <c r="B14804" s="85">
        <v>14800</v>
      </c>
      <c r="C14804" s="85">
        <v>16475</v>
      </c>
      <c r="D14804" s="85">
        <v>14800</v>
      </c>
      <c r="E14804" s="86" t="s">
        <v>26479</v>
      </c>
      <c r="F14804" s="85" t="s">
        <v>55</v>
      </c>
      <c r="G14804" s="86" t="s">
        <v>18901</v>
      </c>
      <c r="H14804" s="85" t="s">
        <v>1</v>
      </c>
      <c r="I14804" s="85">
        <v>1</v>
      </c>
      <c r="J14804" s="88">
        <v>6.9123333337289372</v>
      </c>
      <c r="K14804" s="146">
        <v>12.264095514748051</v>
      </c>
      <c r="L14804" s="147">
        <v>3.478844468060613E-8</v>
      </c>
      <c r="M14804" s="147">
        <v>0.41478204903195298</v>
      </c>
      <c r="N14804" s="87">
        <v>94.619966329606598</v>
      </c>
      <c r="O14804" s="88">
        <v>6.0781639828513354</v>
      </c>
      <c r="P14804" s="89">
        <v>64.237646858572987</v>
      </c>
    </row>
    <row r="14805" spans="1:16">
      <c r="A14805" s="75" t="s">
        <v>18902</v>
      </c>
      <c r="B14805" s="85">
        <v>14801</v>
      </c>
      <c r="C14805" s="85">
        <v>12164</v>
      </c>
      <c r="D14805" s="85">
        <v>14801</v>
      </c>
      <c r="E14805" s="86" t="s">
        <v>18903</v>
      </c>
      <c r="F14805" s="85" t="s">
        <v>55</v>
      </c>
      <c r="G14805" s="86" t="s">
        <v>18904</v>
      </c>
      <c r="H14805" s="85" t="s">
        <v>1</v>
      </c>
      <c r="I14805" s="85">
        <v>1</v>
      </c>
      <c r="J14805" s="88">
        <v>1.792087346289396</v>
      </c>
      <c r="K14805" s="146">
        <v>2.5079235307991885</v>
      </c>
      <c r="L14805" s="147">
        <v>8.510652332764218E-9</v>
      </c>
      <c r="M14805" s="147">
        <v>0.13792488038477729</v>
      </c>
      <c r="N14805" s="87">
        <v>25.808813431977949</v>
      </c>
      <c r="O14805" s="88">
        <v>1.5945616936323861</v>
      </c>
      <c r="P14805" s="89">
        <v>61.783611161940243</v>
      </c>
    </row>
    <row r="14806" spans="1:16">
      <c r="A14806" s="75" t="s">
        <v>25443</v>
      </c>
      <c r="B14806" s="85">
        <v>14802</v>
      </c>
      <c r="C14806" s="85">
        <v>15693</v>
      </c>
      <c r="D14806" s="85">
        <v>14802</v>
      </c>
      <c r="E14806" s="86" t="s">
        <v>25444</v>
      </c>
      <c r="F14806" s="85" t="s">
        <v>38</v>
      </c>
      <c r="G14806" s="86" t="s">
        <v>18904</v>
      </c>
      <c r="H14806" s="85" t="s">
        <v>1</v>
      </c>
      <c r="I14806" s="85">
        <v>1</v>
      </c>
      <c r="J14806" s="88">
        <v>1.8246958602193259</v>
      </c>
      <c r="K14806" s="146">
        <v>2.5673463635549227</v>
      </c>
      <c r="L14806" s="147">
        <v>8.5551481597759179E-9</v>
      </c>
      <c r="M14806" s="147">
        <v>0.13287449073915289</v>
      </c>
      <c r="N14806" s="87">
        <v>25.171437567202592</v>
      </c>
      <c r="O14806" s="88">
        <v>1.6194765521090311</v>
      </c>
      <c r="P14806" s="89">
        <v>64.337865002162076</v>
      </c>
    </row>
    <row r="14807" spans="1:16">
      <c r="A14807" s="75" t="s">
        <v>25445</v>
      </c>
      <c r="B14807" s="85">
        <v>14803</v>
      </c>
      <c r="C14807" s="85">
        <v>15694</v>
      </c>
      <c r="D14807" s="85">
        <v>14803</v>
      </c>
      <c r="E14807" s="86" t="s">
        <v>25444</v>
      </c>
      <c r="F14807" s="85" t="s">
        <v>11</v>
      </c>
      <c r="G14807" s="86" t="s">
        <v>18904</v>
      </c>
      <c r="H14807" s="85" t="s">
        <v>1</v>
      </c>
      <c r="I14807" s="85">
        <v>1</v>
      </c>
      <c r="J14807" s="88">
        <v>1.5614453212419011</v>
      </c>
      <c r="K14807" s="146">
        <v>2.1569013692065941</v>
      </c>
      <c r="L14807" s="147">
        <v>7.4912270507602794E-9</v>
      </c>
      <c r="M14807" s="147">
        <v>0.1270447134893358</v>
      </c>
      <c r="N14807" s="87">
        <v>24.727709446921089</v>
      </c>
      <c r="O14807" s="88">
        <v>1.394649870890583</v>
      </c>
      <c r="P14807" s="89">
        <v>56.40028543218888</v>
      </c>
    </row>
    <row r="14808" spans="1:16">
      <c r="A14808" s="75" t="s">
        <v>18905</v>
      </c>
      <c r="B14808" s="85">
        <v>14804</v>
      </c>
      <c r="C14808" s="85">
        <v>12165</v>
      </c>
      <c r="D14808" s="85">
        <v>14804</v>
      </c>
      <c r="E14808" s="86" t="s">
        <v>18906</v>
      </c>
      <c r="F14808" s="85" t="s">
        <v>38</v>
      </c>
      <c r="G14808" s="86" t="s">
        <v>18907</v>
      </c>
      <c r="H14808" s="85" t="s">
        <v>1</v>
      </c>
      <c r="I14808" s="85">
        <v>1</v>
      </c>
      <c r="J14808" s="88">
        <v>1.076708709641609</v>
      </c>
      <c r="K14808" s="146">
        <v>2.6141371498484673</v>
      </c>
      <c r="L14808" s="147">
        <v>7.3843810022066904E-9</v>
      </c>
      <c r="M14808" s="147">
        <v>8.575080716191745E-2</v>
      </c>
      <c r="N14808" s="87">
        <v>13.58232919282492</v>
      </c>
      <c r="O14808" s="88">
        <v>0.9649895092026487</v>
      </c>
      <c r="P14808" s="89">
        <v>71.047424598751419</v>
      </c>
    </row>
    <row r="14809" spans="1:16">
      <c r="A14809" s="75" t="s">
        <v>18908</v>
      </c>
      <c r="B14809" s="85">
        <v>14805</v>
      </c>
      <c r="C14809" s="85">
        <v>12166</v>
      </c>
      <c r="D14809" s="85">
        <v>14805</v>
      </c>
      <c r="E14809" s="86" t="s">
        <v>18906</v>
      </c>
      <c r="F14809" s="85" t="s">
        <v>11</v>
      </c>
      <c r="G14809" s="86" t="s">
        <v>18907</v>
      </c>
      <c r="H14809" s="85" t="s">
        <v>1</v>
      </c>
      <c r="I14809" s="85">
        <v>1</v>
      </c>
      <c r="J14809" s="88">
        <v>1.050865604686948</v>
      </c>
      <c r="K14809" s="146">
        <v>2.179651836974525</v>
      </c>
      <c r="L14809" s="147">
        <v>6.8559565994851666E-9</v>
      </c>
      <c r="M14809" s="147">
        <v>0.1095381339586278</v>
      </c>
      <c r="N14809" s="87">
        <v>15.52625347296855</v>
      </c>
      <c r="O14809" s="88">
        <v>0.94642153513881255</v>
      </c>
      <c r="P14809" s="89">
        <v>60.956207934293175</v>
      </c>
    </row>
    <row r="14810" spans="1:16">
      <c r="A14810" s="75" t="s">
        <v>26480</v>
      </c>
      <c r="B14810" s="85">
        <v>14806</v>
      </c>
      <c r="C14810" s="85">
        <v>16476</v>
      </c>
      <c r="D14810" s="85">
        <v>14806</v>
      </c>
      <c r="E14810" s="86" t="s">
        <v>26481</v>
      </c>
      <c r="F14810" s="85" t="s">
        <v>38</v>
      </c>
      <c r="G14810" s="86" t="s">
        <v>18907</v>
      </c>
      <c r="H14810" s="85" t="s">
        <v>1</v>
      </c>
      <c r="I14810" s="85">
        <v>1</v>
      </c>
      <c r="J14810" s="88">
        <v>1.0293316360791831</v>
      </c>
      <c r="K14810" s="146">
        <v>2.5423646911104818</v>
      </c>
      <c r="L14810" s="147">
        <v>7.100316799960541E-9</v>
      </c>
      <c r="M14810" s="147">
        <v>7.9774778461278645E-2</v>
      </c>
      <c r="N14810" s="87">
        <v>12.913147945291801</v>
      </c>
      <c r="O14810" s="88">
        <v>0.92191463322982914</v>
      </c>
      <c r="P14810" s="89">
        <v>71.393484929905412</v>
      </c>
    </row>
    <row r="14811" spans="1:16">
      <c r="A14811" s="75" t="s">
        <v>26482</v>
      </c>
      <c r="B14811" s="85">
        <v>14807</v>
      </c>
      <c r="C14811" s="85">
        <v>16477</v>
      </c>
      <c r="D14811" s="85">
        <v>14807</v>
      </c>
      <c r="E14811" s="86" t="s">
        <v>26481</v>
      </c>
      <c r="F14811" s="85" t="s">
        <v>11</v>
      </c>
      <c r="G14811" s="86" t="s">
        <v>18907</v>
      </c>
      <c r="H14811" s="85" t="s">
        <v>1</v>
      </c>
      <c r="I14811" s="85">
        <v>1</v>
      </c>
      <c r="J14811" s="88">
        <v>1.022293317517273</v>
      </c>
      <c r="K14811" s="146">
        <v>2.1479569659317552</v>
      </c>
      <c r="L14811" s="147">
        <v>6.7156836082333559E-9</v>
      </c>
      <c r="M14811" s="147">
        <v>0.1055468441961437</v>
      </c>
      <c r="N14811" s="87">
        <v>15.08700563779486</v>
      </c>
      <c r="O14811" s="88">
        <v>0.9207912191770532</v>
      </c>
      <c r="P14811" s="89">
        <v>61.032072319927721</v>
      </c>
    </row>
    <row r="14812" spans="1:16">
      <c r="A14812" s="75" t="s">
        <v>18909</v>
      </c>
      <c r="B14812" s="85">
        <v>14808</v>
      </c>
      <c r="C14812" s="85">
        <v>12167</v>
      </c>
      <c r="D14812" s="85">
        <v>14808</v>
      </c>
      <c r="E14812" s="86" t="s">
        <v>18910</v>
      </c>
      <c r="F14812" s="85" t="s">
        <v>55</v>
      </c>
      <c r="G14812" s="86" t="s">
        <v>18911</v>
      </c>
      <c r="H14812" s="85" t="s">
        <v>1</v>
      </c>
      <c r="I14812" s="85">
        <v>1</v>
      </c>
      <c r="J14812" s="88">
        <v>0.33600627356291429</v>
      </c>
      <c r="K14812" s="146">
        <v>0.7108199840906223</v>
      </c>
      <c r="L14812" s="147">
        <v>6.2515698693599419E-9</v>
      </c>
      <c r="M14812" s="147">
        <v>2.7221686277070559E-2</v>
      </c>
      <c r="N14812" s="87">
        <v>3.4528181145398369</v>
      </c>
      <c r="O14812" s="88">
        <v>0.2249530208637992</v>
      </c>
      <c r="P14812" s="89">
        <v>65.150556270693997</v>
      </c>
    </row>
    <row r="14813" spans="1:16">
      <c r="A14813" s="75" t="s">
        <v>26488</v>
      </c>
      <c r="B14813" s="85">
        <v>14809</v>
      </c>
      <c r="C14813" s="85">
        <v>16483</v>
      </c>
      <c r="D14813" s="85">
        <v>14809</v>
      </c>
      <c r="E14813" s="86" t="s">
        <v>26489</v>
      </c>
      <c r="F14813" s="85" t="s">
        <v>509</v>
      </c>
      <c r="G14813" s="86" t="s">
        <v>18911</v>
      </c>
      <c r="H14813" s="85" t="s">
        <v>1</v>
      </c>
      <c r="I14813" s="85">
        <v>1</v>
      </c>
      <c r="J14813" s="88">
        <v>0.21094795735768401</v>
      </c>
      <c r="K14813" s="146">
        <v>0.33573732368734344</v>
      </c>
      <c r="L14813" s="147">
        <v>4.3026876152257723E-9</v>
      </c>
      <c r="M14813" s="147">
        <v>1.2240048417632409E-2</v>
      </c>
      <c r="N14813" s="87">
        <v>1.587632866358391</v>
      </c>
      <c r="O14813" s="88">
        <v>0.1018892657265323</v>
      </c>
      <c r="P14813" s="89">
        <v>64.176843327915776</v>
      </c>
    </row>
    <row r="14814" spans="1:16">
      <c r="A14814" s="75" t="s">
        <v>26490</v>
      </c>
      <c r="B14814" s="85">
        <v>14810</v>
      </c>
      <c r="C14814" s="85">
        <v>16484</v>
      </c>
      <c r="D14814" s="85">
        <v>14810</v>
      </c>
      <c r="E14814" s="86" t="s">
        <v>26489</v>
      </c>
      <c r="F14814" s="85" t="s">
        <v>283</v>
      </c>
      <c r="G14814" s="86" t="s">
        <v>18911</v>
      </c>
      <c r="H14814" s="85" t="s">
        <v>1</v>
      </c>
      <c r="I14814" s="85">
        <v>1</v>
      </c>
      <c r="J14814" s="88">
        <v>0.26102440871704558</v>
      </c>
      <c r="K14814" s="146">
        <v>0.66130012618281342</v>
      </c>
      <c r="L14814" s="147">
        <v>8.0597543788163795E-9</v>
      </c>
      <c r="M14814" s="147">
        <v>1.219975964902336E-2</v>
      </c>
      <c r="N14814" s="87">
        <v>2.0171917498892822</v>
      </c>
      <c r="O14814" s="88">
        <v>0.15595571242435391</v>
      </c>
      <c r="P14814" s="89">
        <v>77.313280917847223</v>
      </c>
    </row>
    <row r="14815" spans="1:16">
      <c r="A14815" s="75" t="s">
        <v>26491</v>
      </c>
      <c r="B14815" s="85">
        <v>14811</v>
      </c>
      <c r="C14815" s="85">
        <v>16485</v>
      </c>
      <c r="D14815" s="85">
        <v>14811</v>
      </c>
      <c r="E14815" s="86" t="s">
        <v>26489</v>
      </c>
      <c r="F14815" s="85" t="s">
        <v>38</v>
      </c>
      <c r="G14815" s="86" t="s">
        <v>18911</v>
      </c>
      <c r="H14815" s="85" t="s">
        <v>1</v>
      </c>
      <c r="I14815" s="85">
        <v>1</v>
      </c>
      <c r="J14815" s="88">
        <v>0.1493818687888821</v>
      </c>
      <c r="K14815" s="146">
        <v>0.33843406845956731</v>
      </c>
      <c r="L14815" s="147">
        <v>3.2621601218069801E-9</v>
      </c>
      <c r="M14815" s="147">
        <v>1.2030437726900029E-2</v>
      </c>
      <c r="N14815" s="87">
        <v>1.630332836213529</v>
      </c>
      <c r="O14815" s="88">
        <v>9.7018602685222791E-2</v>
      </c>
      <c r="P14815" s="89">
        <v>59.508463873272568</v>
      </c>
    </row>
    <row r="14816" spans="1:16">
      <c r="A14816" s="75" t="s">
        <v>26492</v>
      </c>
      <c r="B14816" s="85">
        <v>14812</v>
      </c>
      <c r="C14816" s="85">
        <v>16486</v>
      </c>
      <c r="D14816" s="85">
        <v>14812</v>
      </c>
      <c r="E14816" s="86" t="s">
        <v>26489</v>
      </c>
      <c r="F14816" s="85" t="s">
        <v>238</v>
      </c>
      <c r="G14816" s="86" t="s">
        <v>18911</v>
      </c>
      <c r="H14816" s="85" t="s">
        <v>1</v>
      </c>
      <c r="I14816" s="85">
        <v>1</v>
      </c>
      <c r="J14816" s="88">
        <v>0.25811552303753321</v>
      </c>
      <c r="K14816" s="146">
        <v>0.69111973803377991</v>
      </c>
      <c r="L14816" s="147">
        <v>3.9246149873456223E-9</v>
      </c>
      <c r="M14816" s="147">
        <v>1.339076395415946E-2</v>
      </c>
      <c r="N14816" s="87">
        <v>2.0181829686432211</v>
      </c>
      <c r="O14816" s="88">
        <v>0.1663000510668397</v>
      </c>
      <c r="P14816" s="89">
        <v>82.400879231797049</v>
      </c>
    </row>
    <row r="14817" spans="1:16">
      <c r="A14817" s="75" t="s">
        <v>26493</v>
      </c>
      <c r="B14817" s="85">
        <v>14813</v>
      </c>
      <c r="C14817" s="85">
        <v>16487</v>
      </c>
      <c r="D14817" s="85">
        <v>14813</v>
      </c>
      <c r="E14817" s="86" t="s">
        <v>26489</v>
      </c>
      <c r="F14817" s="85" t="s">
        <v>891</v>
      </c>
      <c r="G14817" s="86" t="s">
        <v>18911</v>
      </c>
      <c r="H14817" s="85" t="s">
        <v>1</v>
      </c>
      <c r="I14817" s="85">
        <v>1</v>
      </c>
      <c r="J14817" s="88">
        <v>0.11472960569466541</v>
      </c>
      <c r="K14817" s="146">
        <v>0.29916324859320403</v>
      </c>
      <c r="L14817" s="147">
        <v>5.1935595812657888E-9</v>
      </c>
      <c r="M14817" s="147">
        <v>8.1051005011190114E-3</v>
      </c>
      <c r="N14817" s="87">
        <v>1.1103828781551019</v>
      </c>
      <c r="O14817" s="88">
        <v>7.0150084919738759E-2</v>
      </c>
      <c r="P14817" s="89">
        <v>63.176482904971422</v>
      </c>
    </row>
    <row r="14818" spans="1:16">
      <c r="A14818" s="75" t="s">
        <v>26494</v>
      </c>
      <c r="B14818" s="85">
        <v>14814</v>
      </c>
      <c r="C14818" s="85">
        <v>16488</v>
      </c>
      <c r="D14818" s="85">
        <v>14814</v>
      </c>
      <c r="E14818" s="86" t="s">
        <v>26489</v>
      </c>
      <c r="F14818" s="85" t="s">
        <v>2925</v>
      </c>
      <c r="G14818" s="86" t="s">
        <v>18911</v>
      </c>
      <c r="H14818" s="85" t="s">
        <v>1</v>
      </c>
      <c r="I14818" s="85">
        <v>1</v>
      </c>
      <c r="J14818" s="88">
        <v>0.15990410588553489</v>
      </c>
      <c r="K14818" s="146">
        <v>1.0380708664261862</v>
      </c>
      <c r="L14818" s="147">
        <v>9.024923509004111E-9</v>
      </c>
      <c r="M14818" s="147">
        <v>1.230534618080638E-2</v>
      </c>
      <c r="N14818" s="87">
        <v>1.5763019463970691</v>
      </c>
      <c r="O14818" s="88">
        <v>9.5992308999905893E-2</v>
      </c>
      <c r="P14818" s="89">
        <v>60.897158199489724</v>
      </c>
    </row>
    <row r="14819" spans="1:16">
      <c r="A14819" s="75" t="s">
        <v>26495</v>
      </c>
      <c r="B14819" s="85">
        <v>14815</v>
      </c>
      <c r="C14819" s="85">
        <v>16489</v>
      </c>
      <c r="D14819" s="85">
        <v>14815</v>
      </c>
      <c r="E14819" s="86" t="s">
        <v>26489</v>
      </c>
      <c r="F14819" s="85" t="s">
        <v>139</v>
      </c>
      <c r="G14819" s="86" t="s">
        <v>18911</v>
      </c>
      <c r="H14819" s="85" t="s">
        <v>1</v>
      </c>
      <c r="I14819" s="85">
        <v>1</v>
      </c>
      <c r="J14819" s="88">
        <v>0.15237802467304151</v>
      </c>
      <c r="K14819" s="146">
        <v>0.33929168180907143</v>
      </c>
      <c r="L14819" s="147">
        <v>3.268849742622383E-9</v>
      </c>
      <c r="M14819" s="147">
        <v>1.2427639663353749E-2</v>
      </c>
      <c r="N14819" s="87">
        <v>1.6973016502650311</v>
      </c>
      <c r="O14819" s="88">
        <v>9.7232736190907387E-2</v>
      </c>
      <c r="P14819" s="89">
        <v>57.286656249774246</v>
      </c>
    </row>
    <row r="14820" spans="1:16">
      <c r="A14820" s="75" t="s">
        <v>18912</v>
      </c>
      <c r="B14820" s="85">
        <v>14816</v>
      </c>
      <c r="C14820" s="85">
        <v>12168</v>
      </c>
      <c r="D14820" s="85">
        <v>14816</v>
      </c>
      <c r="E14820" s="86" t="s">
        <v>18913</v>
      </c>
      <c r="F14820" s="85" t="s">
        <v>55</v>
      </c>
      <c r="G14820" s="86" t="s">
        <v>18914</v>
      </c>
      <c r="H14820" s="85" t="s">
        <v>1</v>
      </c>
      <c r="I14820" s="85">
        <v>1</v>
      </c>
      <c r="J14820" s="88">
        <v>2.1514930477054038E-3</v>
      </c>
      <c r="K14820" s="146">
        <v>3.7235363895846995E-3</v>
      </c>
      <c r="L14820" s="147">
        <v>1.2631590501805549E-11</v>
      </c>
      <c r="M14820" s="147">
        <v>1.5319179546681059E-4</v>
      </c>
      <c r="N14820" s="87">
        <v>2.6302037721084751E-2</v>
      </c>
      <c r="O14820" s="88">
        <v>1.905398442127683E-3</v>
      </c>
      <c r="P14820" s="89">
        <v>72.44299709144741</v>
      </c>
    </row>
    <row r="14821" spans="1:16">
      <c r="A14821" s="75" t="s">
        <v>26483</v>
      </c>
      <c r="B14821" s="85">
        <v>14817</v>
      </c>
      <c r="C14821" s="85">
        <v>16478</v>
      </c>
      <c r="D14821" s="85">
        <v>14817</v>
      </c>
      <c r="E14821" s="86" t="s">
        <v>18914</v>
      </c>
      <c r="F14821" s="85" t="s">
        <v>509</v>
      </c>
      <c r="G14821" s="86" t="s">
        <v>18914</v>
      </c>
      <c r="H14821" s="85" t="s">
        <v>1</v>
      </c>
      <c r="I14821" s="85">
        <v>1</v>
      </c>
      <c r="J14821" s="88">
        <v>1.435102955478805E-3</v>
      </c>
      <c r="K14821" s="146">
        <v>2.7290031865263562E-3</v>
      </c>
      <c r="L14821" s="147">
        <v>9.5293457832826737E-12</v>
      </c>
      <c r="M14821" s="147">
        <v>1.181480510969925E-4</v>
      </c>
      <c r="N14821" s="87">
        <v>1.624978248780171E-2</v>
      </c>
      <c r="O14821" s="88">
        <v>1.269434747915508E-3</v>
      </c>
      <c r="P14821" s="89">
        <v>78.120107076414087</v>
      </c>
    </row>
    <row r="14822" spans="1:16">
      <c r="A14822" s="75" t="s">
        <v>26484</v>
      </c>
      <c r="B14822" s="85">
        <v>14818</v>
      </c>
      <c r="C14822" s="85">
        <v>16479</v>
      </c>
      <c r="D14822" s="85">
        <v>14818</v>
      </c>
      <c r="E14822" s="86" t="s">
        <v>18914</v>
      </c>
      <c r="F14822" s="85" t="s">
        <v>32</v>
      </c>
      <c r="G14822" s="86" t="s">
        <v>18914</v>
      </c>
      <c r="H14822" s="85" t="s">
        <v>1</v>
      </c>
      <c r="I14822" s="85">
        <v>1</v>
      </c>
      <c r="J14822" s="88">
        <v>1.378733339904245E-3</v>
      </c>
      <c r="K14822" s="146">
        <v>2.6891025122847789E-3</v>
      </c>
      <c r="L14822" s="147">
        <v>9.1031201305756143E-12</v>
      </c>
      <c r="M14822" s="147">
        <v>1.158192479249975E-4</v>
      </c>
      <c r="N14822" s="87">
        <v>1.8857397373649821E-2</v>
      </c>
      <c r="O14822" s="88">
        <v>1.2206270305732171E-3</v>
      </c>
      <c r="P14822" s="89">
        <v>64.729347660608084</v>
      </c>
    </row>
    <row r="14823" spans="1:16">
      <c r="A14823" s="75" t="s">
        <v>26485</v>
      </c>
      <c r="B14823" s="85">
        <v>14819</v>
      </c>
      <c r="C14823" s="85">
        <v>16480</v>
      </c>
      <c r="D14823" s="85">
        <v>14819</v>
      </c>
      <c r="E14823" s="86" t="s">
        <v>18914</v>
      </c>
      <c r="F14823" s="85" t="s">
        <v>38</v>
      </c>
      <c r="G14823" s="86" t="s">
        <v>18914</v>
      </c>
      <c r="H14823" s="85" t="s">
        <v>1</v>
      </c>
      <c r="I14823" s="85">
        <v>1</v>
      </c>
      <c r="J14823" s="88">
        <v>2.161306292370884E-3</v>
      </c>
      <c r="K14823" s="146">
        <v>3.7368326566675812E-3</v>
      </c>
      <c r="L14823" s="147">
        <v>1.2675638509270011E-11</v>
      </c>
      <c r="M14823" s="147">
        <v>1.5366817640887271E-4</v>
      </c>
      <c r="N14823" s="87">
        <v>2.6410757246004259E-2</v>
      </c>
      <c r="O14823" s="88">
        <v>1.9140994736006869E-3</v>
      </c>
      <c r="P14823" s="89">
        <v>72.474236757837588</v>
      </c>
    </row>
    <row r="14824" spans="1:16">
      <c r="A14824" s="75" t="s">
        <v>18915</v>
      </c>
      <c r="B14824" s="85">
        <v>14820</v>
      </c>
      <c r="C14824" s="85">
        <v>12169</v>
      </c>
      <c r="D14824" s="85">
        <v>14820</v>
      </c>
      <c r="E14824" s="86" t="s">
        <v>18916</v>
      </c>
      <c r="F14824" s="85" t="s">
        <v>55</v>
      </c>
      <c r="G14824" s="86" t="s">
        <v>18917</v>
      </c>
      <c r="H14824" s="85" t="s">
        <v>1073</v>
      </c>
      <c r="I14824" s="85">
        <v>1</v>
      </c>
      <c r="J14824" s="88">
        <v>43.470382811830213</v>
      </c>
      <c r="K14824" s="146">
        <v>77.539156630412663</v>
      </c>
      <c r="L14824" s="147">
        <v>2.5279370648512041E-7</v>
      </c>
      <c r="M14824" s="147">
        <v>4.7228625260396129</v>
      </c>
      <c r="N14824" s="87">
        <v>561.04370214370135</v>
      </c>
      <c r="O14824" s="88">
        <v>38.965175100739081</v>
      </c>
      <c r="P14824" s="89">
        <v>69.451229827295776</v>
      </c>
    </row>
    <row r="14825" spans="1:16">
      <c r="A14825" s="75" t="s">
        <v>26486</v>
      </c>
      <c r="B14825" s="85">
        <v>14821</v>
      </c>
      <c r="C14825" s="85">
        <v>16481</v>
      </c>
      <c r="D14825" s="85">
        <v>14821</v>
      </c>
      <c r="E14825" s="86" t="s">
        <v>18917</v>
      </c>
      <c r="F14825" s="85" t="s">
        <v>32</v>
      </c>
      <c r="G14825" s="86" t="s">
        <v>18917</v>
      </c>
      <c r="H14825" s="85" t="s">
        <v>1073</v>
      </c>
      <c r="I14825" s="85">
        <v>1</v>
      </c>
      <c r="J14825" s="88">
        <v>43.653292655014219</v>
      </c>
      <c r="K14825" s="146">
        <v>75.940395905559484</v>
      </c>
      <c r="L14825" s="147">
        <v>2.4877116677807368E-7</v>
      </c>
      <c r="M14825" s="147">
        <v>4.5516889653243062</v>
      </c>
      <c r="N14825" s="87">
        <v>544.52800124519604</v>
      </c>
      <c r="O14825" s="88">
        <v>37.951287301455153</v>
      </c>
      <c r="P14825" s="89">
        <v>69.69574974045463</v>
      </c>
    </row>
    <row r="14826" spans="1:16">
      <c r="A14826" s="75" t="s">
        <v>26487</v>
      </c>
      <c r="B14826" s="85">
        <v>14822</v>
      </c>
      <c r="C14826" s="85">
        <v>16482</v>
      </c>
      <c r="D14826" s="85">
        <v>14822</v>
      </c>
      <c r="E14826" s="86" t="s">
        <v>18917</v>
      </c>
      <c r="F14826" s="85" t="s">
        <v>38</v>
      </c>
      <c r="G14826" s="86" t="s">
        <v>18917</v>
      </c>
      <c r="H14826" s="85" t="s">
        <v>1073</v>
      </c>
      <c r="I14826" s="85">
        <v>1</v>
      </c>
      <c r="J14826" s="88">
        <v>43.470382811830213</v>
      </c>
      <c r="K14826" s="146">
        <v>77.539156630412663</v>
      </c>
      <c r="L14826" s="147">
        <v>2.5279370648512041E-7</v>
      </c>
      <c r="M14826" s="147">
        <v>4.7228625260396129</v>
      </c>
      <c r="N14826" s="87">
        <v>561.04370214370135</v>
      </c>
      <c r="O14826" s="88">
        <v>38.965175100739081</v>
      </c>
      <c r="P14826" s="89">
        <v>69.451229827295776</v>
      </c>
    </row>
    <row r="14827" spans="1:16">
      <c r="A14827" s="75" t="s">
        <v>18918</v>
      </c>
      <c r="B14827" s="85">
        <v>14823</v>
      </c>
      <c r="C14827" s="85">
        <v>12170</v>
      </c>
      <c r="D14827" s="85">
        <v>14823</v>
      </c>
      <c r="E14827" s="86" t="s">
        <v>18919</v>
      </c>
      <c r="F14827" s="85" t="s">
        <v>55</v>
      </c>
      <c r="G14827" s="86" t="s">
        <v>18920</v>
      </c>
      <c r="H14827" s="85" t="s">
        <v>1073</v>
      </c>
      <c r="I14827" s="85">
        <v>1</v>
      </c>
      <c r="J14827" s="88">
        <v>68.602412112233068</v>
      </c>
      <c r="K14827" s="146">
        <v>116.39758245478261</v>
      </c>
      <c r="L14827" s="147">
        <v>3.9316662724398198E-7</v>
      </c>
      <c r="M14827" s="147">
        <v>7.8770765475346876</v>
      </c>
      <c r="N14827" s="87">
        <v>927.04694945350525</v>
      </c>
      <c r="O14827" s="88">
        <v>61.555720814818898</v>
      </c>
      <c r="P14827" s="89">
        <v>66.399787897588169</v>
      </c>
    </row>
    <row r="14828" spans="1:16">
      <c r="A14828" s="75" t="s">
        <v>26193</v>
      </c>
      <c r="B14828" s="85">
        <v>14824</v>
      </c>
      <c r="C14828" s="85">
        <v>16279</v>
      </c>
      <c r="D14828" s="85">
        <v>14824</v>
      </c>
      <c r="E14828" s="86" t="s">
        <v>26194</v>
      </c>
      <c r="F14828" s="85" t="s">
        <v>509</v>
      </c>
      <c r="G14828" s="86" t="s">
        <v>18920</v>
      </c>
      <c r="H14828" s="85" t="s">
        <v>1073</v>
      </c>
      <c r="I14828" s="85">
        <v>1</v>
      </c>
      <c r="J14828" s="88">
        <v>75.919743513269395</v>
      </c>
      <c r="K14828" s="146">
        <v>124.6502575936662</v>
      </c>
      <c r="L14828" s="147">
        <v>4.3455959723824E-7</v>
      </c>
      <c r="M14828" s="147">
        <v>8.8849259017823705</v>
      </c>
      <c r="N14828" s="87">
        <v>1030.6629090734791</v>
      </c>
      <c r="O14828" s="88">
        <v>68.33853737672375</v>
      </c>
      <c r="P14828" s="89">
        <v>66.305420302897204</v>
      </c>
    </row>
    <row r="14829" spans="1:16">
      <c r="A14829" s="75" t="s">
        <v>26195</v>
      </c>
      <c r="B14829" s="85">
        <v>14825</v>
      </c>
      <c r="C14829" s="85">
        <v>16280</v>
      </c>
      <c r="D14829" s="85">
        <v>14825</v>
      </c>
      <c r="E14829" s="86" t="s">
        <v>26194</v>
      </c>
      <c r="F14829" s="85" t="s">
        <v>32</v>
      </c>
      <c r="G14829" s="86" t="s">
        <v>18920</v>
      </c>
      <c r="H14829" s="85" t="s">
        <v>1073</v>
      </c>
      <c r="I14829" s="85">
        <v>1</v>
      </c>
      <c r="J14829" s="88">
        <v>69.577020123855206</v>
      </c>
      <c r="K14829" s="146">
        <v>114.41142303942712</v>
      </c>
      <c r="L14829" s="147">
        <v>3.9059639836899548E-7</v>
      </c>
      <c r="M14829" s="147">
        <v>7.5989788845647466</v>
      </c>
      <c r="N14829" s="87">
        <v>901.59287881361365</v>
      </c>
      <c r="O14829" s="88">
        <v>60.187588972700297</v>
      </c>
      <c r="P14829" s="89">
        <v>66.756948049434271</v>
      </c>
    </row>
    <row r="14830" spans="1:16">
      <c r="A14830" s="75" t="s">
        <v>26196</v>
      </c>
      <c r="B14830" s="85">
        <v>14826</v>
      </c>
      <c r="C14830" s="85">
        <v>16281</v>
      </c>
      <c r="D14830" s="85">
        <v>14826</v>
      </c>
      <c r="E14830" s="86" t="s">
        <v>26194</v>
      </c>
      <c r="F14830" s="85" t="s">
        <v>38</v>
      </c>
      <c r="G14830" s="86" t="s">
        <v>18920</v>
      </c>
      <c r="H14830" s="85" t="s">
        <v>1073</v>
      </c>
      <c r="I14830" s="85">
        <v>1</v>
      </c>
      <c r="J14830" s="88">
        <v>68.602227574531895</v>
      </c>
      <c r="K14830" s="146">
        <v>116.39737432840222</v>
      </c>
      <c r="L14830" s="147">
        <v>3.9316558334380738E-7</v>
      </c>
      <c r="M14830" s="147">
        <v>7.8770511303172963</v>
      </c>
      <c r="N14830" s="87">
        <v>927.04433633542408</v>
      </c>
      <c r="O14830" s="88">
        <v>61.555549757187798</v>
      </c>
      <c r="P14830" s="89">
        <v>66.399790543475916</v>
      </c>
    </row>
    <row r="14831" spans="1:16">
      <c r="A14831" s="75" t="s">
        <v>18927</v>
      </c>
      <c r="B14831" s="85">
        <v>14827</v>
      </c>
      <c r="C14831" s="85">
        <v>12173</v>
      </c>
      <c r="D14831" s="85">
        <v>14827</v>
      </c>
      <c r="E14831" s="86" t="s">
        <v>18928</v>
      </c>
      <c r="F14831" s="85" t="s">
        <v>55</v>
      </c>
      <c r="G14831" s="86" t="s">
        <v>18929</v>
      </c>
      <c r="H14831" s="85" t="s">
        <v>1</v>
      </c>
      <c r="I14831" s="85">
        <v>1</v>
      </c>
      <c r="J14831" s="88">
        <v>0.24917272142698671</v>
      </c>
      <c r="K14831" s="146">
        <v>0.50879150501218406</v>
      </c>
      <c r="L14831" s="147">
        <v>2.9760016303027618E-9</v>
      </c>
      <c r="M14831" s="147">
        <v>2.4061940911937099E-2</v>
      </c>
      <c r="N14831" s="87">
        <v>2.824608298835138</v>
      </c>
      <c r="O14831" s="88">
        <v>0.17759563460915609</v>
      </c>
      <c r="P14831" s="89">
        <v>62.874429237638402</v>
      </c>
    </row>
    <row r="14832" spans="1:16">
      <c r="A14832" s="75" t="s">
        <v>26505</v>
      </c>
      <c r="B14832" s="85">
        <v>14828</v>
      </c>
      <c r="C14832" s="85">
        <v>16495</v>
      </c>
      <c r="D14832" s="85">
        <v>14828</v>
      </c>
      <c r="E14832" s="86" t="s">
        <v>26506</v>
      </c>
      <c r="F14832" s="85" t="s">
        <v>55</v>
      </c>
      <c r="G14832" s="86" t="s">
        <v>18929</v>
      </c>
      <c r="H14832" s="85" t="s">
        <v>1</v>
      </c>
      <c r="I14832" s="85">
        <v>1</v>
      </c>
      <c r="J14832" s="88">
        <v>0.13542468766461069</v>
      </c>
      <c r="K14832" s="146">
        <v>0.36557970783336419</v>
      </c>
      <c r="L14832" s="147">
        <v>2.408384897617378E-9</v>
      </c>
      <c r="M14832" s="147">
        <v>8.9068977832541044E-3</v>
      </c>
      <c r="N14832" s="87">
        <v>1.139861350075918</v>
      </c>
      <c r="O14832" s="88">
        <v>7.4559784927845138E-2</v>
      </c>
      <c r="P14832" s="89">
        <v>65.411275610739182</v>
      </c>
    </row>
    <row r="14833" spans="1:16">
      <c r="A14833" s="75" t="s">
        <v>18930</v>
      </c>
      <c r="B14833" s="85">
        <v>14829</v>
      </c>
      <c r="C14833" s="85">
        <v>12174</v>
      </c>
      <c r="D14833" s="85">
        <v>14829</v>
      </c>
      <c r="E14833" s="86" t="s">
        <v>18931</v>
      </c>
      <c r="F14833" s="85" t="s">
        <v>55</v>
      </c>
      <c r="G14833" s="86" t="s">
        <v>18932</v>
      </c>
      <c r="H14833" s="85" t="s">
        <v>1</v>
      </c>
      <c r="I14833" s="85">
        <v>1</v>
      </c>
      <c r="J14833" s="88">
        <v>0.31602189479005133</v>
      </c>
      <c r="K14833" s="146">
        <v>0.6407570919576342</v>
      </c>
      <c r="L14833" s="147">
        <v>3.3583973127788749E-9</v>
      </c>
      <c r="M14833" s="147">
        <v>2.7739939786694961E-2</v>
      </c>
      <c r="N14833" s="87">
        <v>3.7162801555269711</v>
      </c>
      <c r="O14833" s="88">
        <v>0.23676054433309271</v>
      </c>
      <c r="P14833" s="89">
        <v>63.709013966822397</v>
      </c>
    </row>
    <row r="14834" spans="1:16">
      <c r="A14834" s="75" t="s">
        <v>26507</v>
      </c>
      <c r="B14834" s="85">
        <v>14830</v>
      </c>
      <c r="C14834" s="85">
        <v>16496</v>
      </c>
      <c r="D14834" s="85">
        <v>14830</v>
      </c>
      <c r="E14834" s="86" t="s">
        <v>26508</v>
      </c>
      <c r="F14834" s="85" t="s">
        <v>55</v>
      </c>
      <c r="G14834" s="86" t="s">
        <v>18932</v>
      </c>
      <c r="H14834" s="85" t="s">
        <v>1</v>
      </c>
      <c r="I14834" s="85">
        <v>1</v>
      </c>
      <c r="J14834" s="88">
        <v>0.31602189479005133</v>
      </c>
      <c r="K14834" s="146">
        <v>0.6407570919576342</v>
      </c>
      <c r="L14834" s="147">
        <v>3.3583973127788749E-9</v>
      </c>
      <c r="M14834" s="147">
        <v>2.7739939786694961E-2</v>
      </c>
      <c r="N14834" s="87">
        <v>3.7162801555269711</v>
      </c>
      <c r="O14834" s="88">
        <v>0.23676054433309271</v>
      </c>
      <c r="P14834" s="89">
        <v>63.709013966822397</v>
      </c>
    </row>
    <row r="14835" spans="1:16">
      <c r="A14835" s="75" t="s">
        <v>18933</v>
      </c>
      <c r="B14835" s="85">
        <v>14831</v>
      </c>
      <c r="C14835" s="85">
        <v>12175</v>
      </c>
      <c r="D14835" s="85">
        <v>14831</v>
      </c>
      <c r="E14835" s="86" t="s">
        <v>18934</v>
      </c>
      <c r="F14835" s="85" t="s">
        <v>55</v>
      </c>
      <c r="G14835" s="86" t="s">
        <v>18935</v>
      </c>
      <c r="H14835" s="85" t="s">
        <v>1</v>
      </c>
      <c r="I14835" s="85">
        <v>1</v>
      </c>
      <c r="J14835" s="88">
        <v>0.29057259409445718</v>
      </c>
      <c r="K14835" s="146">
        <v>0.61115155527891041</v>
      </c>
      <c r="L14835" s="147">
        <v>7.2675774505070959E-9</v>
      </c>
      <c r="M14835" s="147">
        <v>2.5645510504146179E-2</v>
      </c>
      <c r="N14835" s="87">
        <v>2.9973498690608529</v>
      </c>
      <c r="O14835" s="88">
        <v>0.1898483710952287</v>
      </c>
      <c r="P14835" s="89">
        <v>63.338742351994135</v>
      </c>
    </row>
    <row r="14836" spans="1:16">
      <c r="A14836" s="75" t="s">
        <v>26509</v>
      </c>
      <c r="B14836" s="85">
        <v>14832</v>
      </c>
      <c r="C14836" s="85">
        <v>16497</v>
      </c>
      <c r="D14836" s="85">
        <v>14832</v>
      </c>
      <c r="E14836" s="86" t="s">
        <v>26510</v>
      </c>
      <c r="F14836" s="85" t="s">
        <v>32</v>
      </c>
      <c r="G14836" s="86" t="s">
        <v>18935</v>
      </c>
      <c r="H14836" s="85" t="s">
        <v>1</v>
      </c>
      <c r="I14836" s="85">
        <v>1</v>
      </c>
      <c r="J14836" s="88">
        <v>0.17865859043395249</v>
      </c>
      <c r="K14836" s="146">
        <v>0.46870264577893356</v>
      </c>
      <c r="L14836" s="147">
        <v>6.7051831042349083E-9</v>
      </c>
      <c r="M14836" s="147">
        <v>1.050548036663982E-2</v>
      </c>
      <c r="N14836" s="87">
        <v>1.316052268139476</v>
      </c>
      <c r="O14836" s="88">
        <v>8.6784419483187172E-2</v>
      </c>
      <c r="P14836" s="89">
        <v>65.94298842391396</v>
      </c>
    </row>
    <row r="14837" spans="1:16">
      <c r="A14837" s="75" t="s">
        <v>26511</v>
      </c>
      <c r="B14837" s="85">
        <v>14833</v>
      </c>
      <c r="C14837" s="85">
        <v>16498</v>
      </c>
      <c r="D14837" s="85">
        <v>14833</v>
      </c>
      <c r="E14837" s="86" t="s">
        <v>26510</v>
      </c>
      <c r="F14837" s="85" t="s">
        <v>38</v>
      </c>
      <c r="G14837" s="86" t="s">
        <v>18935</v>
      </c>
      <c r="H14837" s="85" t="s">
        <v>1</v>
      </c>
      <c r="I14837" s="85">
        <v>1</v>
      </c>
      <c r="J14837" s="88">
        <v>0.17677936495941901</v>
      </c>
      <c r="K14837" s="146">
        <v>0.46792095852154897</v>
      </c>
      <c r="L14837" s="147">
        <v>6.6998320243504914E-9</v>
      </c>
      <c r="M14837" s="147">
        <v>1.049009741548795E-2</v>
      </c>
      <c r="N14837" s="87">
        <v>1.312517919209879</v>
      </c>
      <c r="O14837" s="88">
        <v>8.6813213920126128E-2</v>
      </c>
      <c r="P14837" s="89">
        <v>66.142498056244975</v>
      </c>
    </row>
    <row r="14838" spans="1:16">
      <c r="A14838" s="75" t="s">
        <v>18936</v>
      </c>
      <c r="B14838" s="85">
        <v>14834</v>
      </c>
      <c r="C14838" s="85">
        <v>12176</v>
      </c>
      <c r="D14838" s="85">
        <v>14834</v>
      </c>
      <c r="E14838" s="86" t="s">
        <v>18937</v>
      </c>
      <c r="F14838" s="85" t="s">
        <v>55</v>
      </c>
      <c r="G14838" s="86" t="s">
        <v>18938</v>
      </c>
      <c r="H14838" s="85" t="s">
        <v>1</v>
      </c>
      <c r="I14838" s="85">
        <v>1</v>
      </c>
      <c r="J14838" s="88">
        <v>0.35570897272432372</v>
      </c>
      <c r="K14838" s="146">
        <v>0.74076926290320155</v>
      </c>
      <c r="L14838" s="147">
        <v>7.6423387133243464E-9</v>
      </c>
      <c r="M14838" s="147">
        <v>2.9183447255866239E-2</v>
      </c>
      <c r="N14838" s="87">
        <v>3.869279067582069</v>
      </c>
      <c r="O14838" s="88">
        <v>0.2475148051541719</v>
      </c>
      <c r="P14838" s="89">
        <v>63.969230657959521</v>
      </c>
    </row>
    <row r="14839" spans="1:16">
      <c r="A14839" s="75" t="s">
        <v>26512</v>
      </c>
      <c r="B14839" s="85">
        <v>14835</v>
      </c>
      <c r="C14839" s="85">
        <v>16499</v>
      </c>
      <c r="D14839" s="85">
        <v>14835</v>
      </c>
      <c r="E14839" s="86" t="s">
        <v>26513</v>
      </c>
      <c r="F14839" s="85" t="s">
        <v>32</v>
      </c>
      <c r="G14839" s="86" t="s">
        <v>18938</v>
      </c>
      <c r="H14839" s="85" t="s">
        <v>1</v>
      </c>
      <c r="I14839" s="85">
        <v>1</v>
      </c>
      <c r="J14839" s="88">
        <v>0.30598145784034919</v>
      </c>
      <c r="K14839" s="146">
        <v>0.67502459787103597</v>
      </c>
      <c r="L14839" s="147">
        <v>7.4287443019902663E-9</v>
      </c>
      <c r="M14839" s="147">
        <v>2.6840446622098529E-2</v>
      </c>
      <c r="N14839" s="87">
        <v>3.3843763359550318</v>
      </c>
      <c r="O14839" s="88">
        <v>0.20314193630855101</v>
      </c>
      <c r="P14839" s="89">
        <v>60.023447791667266</v>
      </c>
    </row>
    <row r="14840" spans="1:16">
      <c r="A14840" s="75" t="s">
        <v>26514</v>
      </c>
      <c r="B14840" s="85">
        <v>14836</v>
      </c>
      <c r="C14840" s="85">
        <v>16500</v>
      </c>
      <c r="D14840" s="85">
        <v>14836</v>
      </c>
      <c r="E14840" s="86" t="s">
        <v>26513</v>
      </c>
      <c r="F14840" s="85" t="s">
        <v>38</v>
      </c>
      <c r="G14840" s="86" t="s">
        <v>18938</v>
      </c>
      <c r="H14840" s="85" t="s">
        <v>1</v>
      </c>
      <c r="I14840" s="85">
        <v>1</v>
      </c>
      <c r="J14840" s="88">
        <v>0.35693439076106642</v>
      </c>
      <c r="K14840" s="146">
        <v>0.74238938605912463</v>
      </c>
      <c r="L14840" s="147">
        <v>7.6476022468993927E-9</v>
      </c>
      <c r="M14840" s="147">
        <v>2.924118501419613E-2</v>
      </c>
      <c r="N14840" s="87">
        <v>3.881228358729802</v>
      </c>
      <c r="O14840" s="88">
        <v>0.24860827049126569</v>
      </c>
      <c r="P14840" s="89">
        <v>64.054017829712805</v>
      </c>
    </row>
    <row r="14841" spans="1:16">
      <c r="A14841" s="75" t="s">
        <v>18921</v>
      </c>
      <c r="B14841" s="85">
        <v>14837</v>
      </c>
      <c r="C14841" s="85">
        <v>12171</v>
      </c>
      <c r="D14841" s="85">
        <v>14837</v>
      </c>
      <c r="E14841" s="86" t="s">
        <v>18922</v>
      </c>
      <c r="F14841" s="85" t="s">
        <v>32</v>
      </c>
      <c r="G14841" s="86" t="s">
        <v>18923</v>
      </c>
      <c r="H14841" s="85" t="s">
        <v>1</v>
      </c>
      <c r="I14841" s="85">
        <v>1</v>
      </c>
      <c r="J14841" s="88">
        <v>0.14062776508459479</v>
      </c>
      <c r="K14841" s="146">
        <v>0.36849348844142249</v>
      </c>
      <c r="L14841" s="147">
        <v>4.9698272174025371E-9</v>
      </c>
      <c r="M14841" s="147">
        <v>8.8916686022455782E-3</v>
      </c>
      <c r="N14841" s="87">
        <v>1.103207584208058</v>
      </c>
      <c r="O14841" s="88">
        <v>6.8731540435863284E-2</v>
      </c>
      <c r="P14841" s="89">
        <v>62.301548158049059</v>
      </c>
    </row>
    <row r="14842" spans="1:16">
      <c r="A14842" s="75" t="s">
        <v>26501</v>
      </c>
      <c r="B14842" s="85">
        <v>14838</v>
      </c>
      <c r="C14842" s="85">
        <v>16493</v>
      </c>
      <c r="D14842" s="85">
        <v>14838</v>
      </c>
      <c r="E14842" s="86" t="s">
        <v>26502</v>
      </c>
      <c r="F14842" s="85" t="s">
        <v>32</v>
      </c>
      <c r="G14842" s="86" t="s">
        <v>18923</v>
      </c>
      <c r="H14842" s="85" t="s">
        <v>1</v>
      </c>
      <c r="I14842" s="85">
        <v>1</v>
      </c>
      <c r="J14842" s="88">
        <v>0.13181745152210489</v>
      </c>
      <c r="K14842" s="146">
        <v>0.35888699513914513</v>
      </c>
      <c r="L14842" s="147">
        <v>4.9271142094465714E-9</v>
      </c>
      <c r="M14842" s="147">
        <v>7.6310703724357266E-3</v>
      </c>
      <c r="N14842" s="87">
        <v>0.96637592807979866</v>
      </c>
      <c r="O14842" s="88">
        <v>6.0838032894977821E-2</v>
      </c>
      <c r="P14842" s="89">
        <v>62.95483064842454</v>
      </c>
    </row>
    <row r="14843" spans="1:16">
      <c r="A14843" s="75" t="s">
        <v>18924</v>
      </c>
      <c r="B14843" s="85">
        <v>14839</v>
      </c>
      <c r="C14843" s="85">
        <v>12172</v>
      </c>
      <c r="D14843" s="85">
        <v>14839</v>
      </c>
      <c r="E14843" s="86" t="s">
        <v>18925</v>
      </c>
      <c r="F14843" s="85" t="s">
        <v>55</v>
      </c>
      <c r="G14843" s="86" t="s">
        <v>18926</v>
      </c>
      <c r="H14843" s="85" t="s">
        <v>1</v>
      </c>
      <c r="I14843" s="85">
        <v>1</v>
      </c>
      <c r="J14843" s="88">
        <v>0.16750175961846869</v>
      </c>
      <c r="K14843" s="146">
        <v>0.44728646287201085</v>
      </c>
      <c r="L14843" s="147">
        <v>4.9345065424797684E-9</v>
      </c>
      <c r="M14843" s="147">
        <v>1.169173808721553E-2</v>
      </c>
      <c r="N14843" s="87">
        <v>1.6713701662685541</v>
      </c>
      <c r="O14843" s="88">
        <v>9.3426652309706704E-2</v>
      </c>
      <c r="P14843" s="89">
        <v>55.898240973325478</v>
      </c>
    </row>
    <row r="14844" spans="1:16">
      <c r="A14844" s="75" t="s">
        <v>26503</v>
      </c>
      <c r="B14844" s="85">
        <v>14840</v>
      </c>
      <c r="C14844" s="85">
        <v>16494</v>
      </c>
      <c r="D14844" s="85">
        <v>14840</v>
      </c>
      <c r="E14844" s="86" t="s">
        <v>26504</v>
      </c>
      <c r="F14844" s="85" t="s">
        <v>32</v>
      </c>
      <c r="G14844" s="86" t="s">
        <v>18926</v>
      </c>
      <c r="H14844" s="85" t="s">
        <v>1</v>
      </c>
      <c r="I14844" s="85">
        <v>1</v>
      </c>
      <c r="J14844" s="88">
        <v>0.16750175961846869</v>
      </c>
      <c r="K14844" s="146">
        <v>0.44728646287201085</v>
      </c>
      <c r="L14844" s="147">
        <v>4.9345065424797684E-9</v>
      </c>
      <c r="M14844" s="147">
        <v>1.169173808721552E-2</v>
      </c>
      <c r="N14844" s="87">
        <v>1.6713701662685541</v>
      </c>
      <c r="O14844" s="88">
        <v>9.3426652309706718E-2</v>
      </c>
      <c r="P14844" s="89">
        <v>55.898240973325485</v>
      </c>
    </row>
    <row r="14845" spans="1:16">
      <c r="A14845" s="75" t="s">
        <v>18939</v>
      </c>
      <c r="B14845" s="85">
        <v>14841</v>
      </c>
      <c r="C14845" s="85">
        <v>12177</v>
      </c>
      <c r="D14845" s="85">
        <v>14841</v>
      </c>
      <c r="E14845" s="86" t="s">
        <v>18940</v>
      </c>
      <c r="F14845" s="85" t="s">
        <v>55</v>
      </c>
      <c r="G14845" s="86" t="s">
        <v>18941</v>
      </c>
      <c r="H14845" s="85" t="s">
        <v>1</v>
      </c>
      <c r="I14845" s="85">
        <v>1</v>
      </c>
      <c r="J14845" s="88">
        <v>1.654724272527331</v>
      </c>
      <c r="K14845" s="146">
        <v>3.3037833731599897</v>
      </c>
      <c r="L14845" s="147">
        <v>2.6136501109832149E-8</v>
      </c>
      <c r="M14845" s="147">
        <v>0.13769750457981991</v>
      </c>
      <c r="N14845" s="87">
        <v>18.50389778682522</v>
      </c>
      <c r="O14845" s="88">
        <v>1.1824992259139091</v>
      </c>
      <c r="P14845" s="89">
        <v>63.905412769619211</v>
      </c>
    </row>
    <row r="14846" spans="1:16">
      <c r="A14846" s="75" t="s">
        <v>26515</v>
      </c>
      <c r="B14846" s="85">
        <v>14842</v>
      </c>
      <c r="C14846" s="85">
        <v>16501</v>
      </c>
      <c r="D14846" s="85">
        <v>14842</v>
      </c>
      <c r="E14846" s="86" t="s">
        <v>26516</v>
      </c>
      <c r="F14846" s="85" t="s">
        <v>429</v>
      </c>
      <c r="G14846" s="86" t="s">
        <v>18941</v>
      </c>
      <c r="H14846" s="85" t="s">
        <v>1</v>
      </c>
      <c r="I14846" s="85">
        <v>1</v>
      </c>
      <c r="J14846" s="88">
        <v>1.5438507552809211</v>
      </c>
      <c r="K14846" s="146">
        <v>3.1191229651730978</v>
      </c>
      <c r="L14846" s="147">
        <v>2.558194961169792E-8</v>
      </c>
      <c r="M14846" s="147">
        <v>0.12512202270241041</v>
      </c>
      <c r="N14846" s="87">
        <v>17.14239762550309</v>
      </c>
      <c r="O14846" s="88">
        <v>1.0861328035047539</v>
      </c>
      <c r="P14846" s="89">
        <v>63.359445232380573</v>
      </c>
    </row>
    <row r="14847" spans="1:16">
      <c r="A14847" s="75" t="s">
        <v>26517</v>
      </c>
      <c r="B14847" s="85">
        <v>14843</v>
      </c>
      <c r="C14847" s="85">
        <v>16502</v>
      </c>
      <c r="D14847" s="85">
        <v>14843</v>
      </c>
      <c r="E14847" s="86" t="s">
        <v>26516</v>
      </c>
      <c r="F14847" s="85" t="s">
        <v>38</v>
      </c>
      <c r="G14847" s="86" t="s">
        <v>18941</v>
      </c>
      <c r="H14847" s="85" t="s">
        <v>1</v>
      </c>
      <c r="I14847" s="85">
        <v>1</v>
      </c>
      <c r="J14847" s="88">
        <v>1.5669428237772789</v>
      </c>
      <c r="K14847" s="146">
        <v>3.2017539920947859</v>
      </c>
      <c r="L14847" s="147">
        <v>2.5706243496017551E-8</v>
      </c>
      <c r="M14847" s="147">
        <v>0.1256334079671772</v>
      </c>
      <c r="N14847" s="87">
        <v>17.167771514537591</v>
      </c>
      <c r="O14847" s="88">
        <v>1.1027056408827149</v>
      </c>
      <c r="P14847" s="89">
        <v>64.231146130349458</v>
      </c>
    </row>
    <row r="14848" spans="1:16">
      <c r="A14848" s="75" t="s">
        <v>18945</v>
      </c>
      <c r="B14848" s="85">
        <v>14844</v>
      </c>
      <c r="C14848" s="85">
        <v>12179</v>
      </c>
      <c r="D14848" s="85">
        <v>14844</v>
      </c>
      <c r="E14848" s="86" t="s">
        <v>18946</v>
      </c>
      <c r="F14848" s="85" t="s">
        <v>55</v>
      </c>
      <c r="G14848" s="86" t="s">
        <v>18947</v>
      </c>
      <c r="H14848" s="85" t="s">
        <v>1</v>
      </c>
      <c r="I14848" s="85">
        <v>1</v>
      </c>
      <c r="J14848" s="88">
        <v>0.2450444396638724</v>
      </c>
      <c r="K14848" s="146">
        <v>0.4597147614118709</v>
      </c>
      <c r="L14848" s="147">
        <v>6.4087109423345084E-9</v>
      </c>
      <c r="M14848" s="147">
        <v>2.3914541696758301E-2</v>
      </c>
      <c r="N14848" s="87">
        <v>2.768341024370859</v>
      </c>
      <c r="O14848" s="88">
        <v>0.1748983326411935</v>
      </c>
      <c r="P14848" s="89">
        <v>63.178030127607336</v>
      </c>
    </row>
    <row r="14849" spans="1:16">
      <c r="A14849" s="75" t="s">
        <v>26498</v>
      </c>
      <c r="B14849" s="85">
        <v>14845</v>
      </c>
      <c r="C14849" s="85">
        <v>16491</v>
      </c>
      <c r="D14849" s="85">
        <v>14845</v>
      </c>
      <c r="E14849" s="86" t="s">
        <v>26499</v>
      </c>
      <c r="F14849" s="85" t="s">
        <v>32</v>
      </c>
      <c r="G14849" s="86" t="s">
        <v>18947</v>
      </c>
      <c r="H14849" s="85" t="s">
        <v>1</v>
      </c>
      <c r="I14849" s="85">
        <v>1</v>
      </c>
      <c r="J14849" s="88">
        <v>0.12690011470385981</v>
      </c>
      <c r="K14849" s="146">
        <v>0.30638811866256466</v>
      </c>
      <c r="L14849" s="147">
        <v>5.8099211233393469E-9</v>
      </c>
      <c r="M14849" s="147">
        <v>8.0735558910412005E-3</v>
      </c>
      <c r="N14849" s="87">
        <v>1.010272275240826</v>
      </c>
      <c r="O14849" s="88">
        <v>6.6609571870432135E-2</v>
      </c>
      <c r="P14849" s="89">
        <v>65.932297166676108</v>
      </c>
    </row>
    <row r="14850" spans="1:16">
      <c r="A14850" s="75" t="s">
        <v>26500</v>
      </c>
      <c r="B14850" s="85">
        <v>14846</v>
      </c>
      <c r="C14850" s="85">
        <v>16492</v>
      </c>
      <c r="D14850" s="85">
        <v>14846</v>
      </c>
      <c r="E14850" s="86" t="s">
        <v>26499</v>
      </c>
      <c r="F14850" s="85" t="s">
        <v>38</v>
      </c>
      <c r="G14850" s="86" t="s">
        <v>18947</v>
      </c>
      <c r="H14850" s="85" t="s">
        <v>1</v>
      </c>
      <c r="I14850" s="85">
        <v>1</v>
      </c>
      <c r="J14850" s="88">
        <v>0.12554852988427481</v>
      </c>
      <c r="K14850" s="146">
        <v>0.30597524105359503</v>
      </c>
      <c r="L14850" s="147">
        <v>5.8061631943140456E-9</v>
      </c>
      <c r="M14850" s="147">
        <v>8.0494426753305801E-3</v>
      </c>
      <c r="N14850" s="87">
        <v>1.007175887029486</v>
      </c>
      <c r="O14850" s="88">
        <v>6.6818887581936159E-2</v>
      </c>
      <c r="P14850" s="89">
        <v>66.342819007520546</v>
      </c>
    </row>
    <row r="14851" spans="1:16">
      <c r="A14851" s="75" t="s">
        <v>18942</v>
      </c>
      <c r="B14851" s="85">
        <v>14847</v>
      </c>
      <c r="C14851" s="85">
        <v>12178</v>
      </c>
      <c r="D14851" s="85">
        <v>14847</v>
      </c>
      <c r="E14851" s="86" t="s">
        <v>18943</v>
      </c>
      <c r="F14851" s="85" t="s">
        <v>32</v>
      </c>
      <c r="G14851" s="86" t="s">
        <v>18944</v>
      </c>
      <c r="H14851" s="85" t="s">
        <v>1</v>
      </c>
      <c r="I14851" s="85">
        <v>1</v>
      </c>
      <c r="J14851" s="88">
        <v>9.4691549253522189E-2</v>
      </c>
      <c r="K14851" s="146">
        <v>0.24405634665403325</v>
      </c>
      <c r="L14851" s="147">
        <v>3.5362514605652642E-9</v>
      </c>
      <c r="M14851" s="147">
        <v>6.7339976681303863E-3</v>
      </c>
      <c r="N14851" s="87">
        <v>0.82806859811209155</v>
      </c>
      <c r="O14851" s="88">
        <v>5.1184349507727142E-2</v>
      </c>
      <c r="P14851" s="89">
        <v>61.811726256039684</v>
      </c>
    </row>
    <row r="14852" spans="1:16">
      <c r="A14852" s="75" t="s">
        <v>26496</v>
      </c>
      <c r="B14852" s="85">
        <v>14848</v>
      </c>
      <c r="C14852" s="85">
        <v>16490</v>
      </c>
      <c r="D14852" s="85">
        <v>14848</v>
      </c>
      <c r="E14852" s="86" t="s">
        <v>26497</v>
      </c>
      <c r="F14852" s="85" t="s">
        <v>32</v>
      </c>
      <c r="G14852" s="86" t="s">
        <v>18944</v>
      </c>
      <c r="H14852" s="85" t="s">
        <v>1</v>
      </c>
      <c r="I14852" s="85">
        <v>1</v>
      </c>
      <c r="J14852" s="88">
        <v>8.5881235691032273E-2</v>
      </c>
      <c r="K14852" s="146">
        <v>0.23444985335175611</v>
      </c>
      <c r="L14852" s="147">
        <v>3.4935384526092939E-9</v>
      </c>
      <c r="M14852" s="147">
        <v>5.4733994383205304E-3</v>
      </c>
      <c r="N14852" s="87">
        <v>0.69123694198383168</v>
      </c>
      <c r="O14852" s="88">
        <v>4.3290841966841569E-2</v>
      </c>
      <c r="P14852" s="89">
        <v>62.628079226492147</v>
      </c>
    </row>
    <row r="14853" spans="1:16">
      <c r="A14853" s="75" t="s">
        <v>18948</v>
      </c>
      <c r="B14853" s="85">
        <v>14849</v>
      </c>
      <c r="C14853" s="85">
        <v>12180</v>
      </c>
      <c r="D14853" s="85">
        <v>14849</v>
      </c>
      <c r="E14853" s="86" t="s">
        <v>18949</v>
      </c>
      <c r="F14853" s="85" t="s">
        <v>55</v>
      </c>
      <c r="G14853" s="86" t="s">
        <v>18950</v>
      </c>
      <c r="H14853" s="85" t="s">
        <v>1</v>
      </c>
      <c r="I14853" s="85">
        <v>1</v>
      </c>
      <c r="J14853" s="88">
        <v>34.584317133627373</v>
      </c>
      <c r="K14853" s="146">
        <v>54.816102738706782</v>
      </c>
      <c r="L14853" s="147">
        <v>1.6530437937688139E-7</v>
      </c>
      <c r="M14853" s="147">
        <v>2.2664939914609339</v>
      </c>
      <c r="N14853" s="87">
        <v>513.63969955181233</v>
      </c>
      <c r="O14853" s="88">
        <v>30.519720097964321</v>
      </c>
      <c r="P14853" s="89">
        <v>59.418538178795323</v>
      </c>
    </row>
    <row r="14854" spans="1:16">
      <c r="A14854" s="75" t="s">
        <v>26518</v>
      </c>
      <c r="B14854" s="85">
        <v>14850</v>
      </c>
      <c r="C14854" s="85">
        <v>16503</v>
      </c>
      <c r="D14854" s="85">
        <v>14850</v>
      </c>
      <c r="E14854" s="86" t="s">
        <v>26519</v>
      </c>
      <c r="F14854" s="85" t="s">
        <v>55</v>
      </c>
      <c r="G14854" s="86" t="s">
        <v>18950</v>
      </c>
      <c r="H14854" s="85" t="s">
        <v>1</v>
      </c>
      <c r="I14854" s="85">
        <v>1</v>
      </c>
      <c r="J14854" s="88">
        <v>34.580304017674592</v>
      </c>
      <c r="K14854" s="146">
        <v>54.811231480391847</v>
      </c>
      <c r="L14854" s="147">
        <v>1.652839819214499E-7</v>
      </c>
      <c r="M14854" s="147">
        <v>2.2659655952293698</v>
      </c>
      <c r="N14854" s="87">
        <v>513.58038759184717</v>
      </c>
      <c r="O14854" s="88">
        <v>30.516080521243069</v>
      </c>
      <c r="P14854" s="89">
        <v>59.41831358539887</v>
      </c>
    </row>
    <row r="14855" spans="1:16">
      <c r="A14855" s="75" t="s">
        <v>18951</v>
      </c>
      <c r="B14855" s="85">
        <v>14851</v>
      </c>
      <c r="C14855" s="85">
        <v>12181</v>
      </c>
      <c r="D14855" s="85">
        <v>14851</v>
      </c>
      <c r="E14855" s="86" t="s">
        <v>18952</v>
      </c>
      <c r="F14855" s="85" t="s">
        <v>55</v>
      </c>
      <c r="G14855" s="86" t="s">
        <v>18953</v>
      </c>
      <c r="H14855" s="85" t="s">
        <v>1</v>
      </c>
      <c r="I14855" s="85">
        <v>1</v>
      </c>
      <c r="J14855" s="88">
        <v>0.16254621938581529</v>
      </c>
      <c r="K14855" s="146">
        <v>0.21584701730756758</v>
      </c>
      <c r="L14855" s="147">
        <v>7.7910451926342069E-10</v>
      </c>
      <c r="M14855" s="147">
        <v>7.6173522871979382E-3</v>
      </c>
      <c r="N14855" s="87">
        <v>1.899616722852991</v>
      </c>
      <c r="O14855" s="88">
        <v>0.14287548996104829</v>
      </c>
      <c r="P14855" s="89">
        <v>75.212798583109361</v>
      </c>
    </row>
    <row r="14856" spans="1:16">
      <c r="A14856" s="75" t="s">
        <v>26520</v>
      </c>
      <c r="B14856" s="85">
        <v>14852</v>
      </c>
      <c r="C14856" s="85">
        <v>16504</v>
      </c>
      <c r="D14856" s="85">
        <v>14852</v>
      </c>
      <c r="E14856" s="86" t="s">
        <v>26521</v>
      </c>
      <c r="F14856" s="85" t="s">
        <v>55</v>
      </c>
      <c r="G14856" s="86" t="s">
        <v>18953</v>
      </c>
      <c r="H14856" s="85" t="s">
        <v>1</v>
      </c>
      <c r="I14856" s="85">
        <v>1</v>
      </c>
      <c r="J14856" s="88">
        <v>0</v>
      </c>
      <c r="K14856" s="146">
        <v>0</v>
      </c>
      <c r="L14856" s="147">
        <v>0</v>
      </c>
      <c r="M14856" s="147">
        <v>0</v>
      </c>
      <c r="N14856" s="87">
        <v>0</v>
      </c>
      <c r="O14856" s="88">
        <v>0</v>
      </c>
      <c r="P14856" s="89" t="e">
        <v>#DIV/0!</v>
      </c>
    </row>
    <row r="14857" spans="1:16">
      <c r="A14857" s="75" t="s">
        <v>29743</v>
      </c>
      <c r="B14857" s="85">
        <v>14853</v>
      </c>
      <c r="C14857" s="85">
        <v>18981</v>
      </c>
      <c r="D14857" s="85">
        <v>14853</v>
      </c>
      <c r="E14857" s="86" t="s">
        <v>29744</v>
      </c>
      <c r="F14857" s="85" t="s">
        <v>32</v>
      </c>
      <c r="G14857" s="86" t="s">
        <v>18953</v>
      </c>
      <c r="H14857" s="85" t="s">
        <v>1</v>
      </c>
      <c r="I14857" s="85">
        <v>1</v>
      </c>
      <c r="J14857" s="88">
        <v>4.8353649524873837E-2</v>
      </c>
      <c r="K14857" s="146">
        <v>6.9987431606409398E-2</v>
      </c>
      <c r="L14857" s="147">
        <v>3.4094032887112928E-10</v>
      </c>
      <c r="M14857" s="147">
        <v>5.2959881634507301E-3</v>
      </c>
      <c r="N14857" s="87">
        <v>0.91309813984422006</v>
      </c>
      <c r="O14857" s="88">
        <v>4.2838427535573577E-2</v>
      </c>
      <c r="P14857" s="89">
        <v>46.915469067631726</v>
      </c>
    </row>
    <row r="14858" spans="1:16">
      <c r="A14858" s="75" t="s">
        <v>29745</v>
      </c>
      <c r="B14858" s="85">
        <v>14854</v>
      </c>
      <c r="C14858" s="85">
        <v>18982</v>
      </c>
      <c r="D14858" s="85">
        <v>14854</v>
      </c>
      <c r="E14858" s="86" t="s">
        <v>29744</v>
      </c>
      <c r="F14858" s="85" t="s">
        <v>38</v>
      </c>
      <c r="G14858" s="86" t="s">
        <v>18953</v>
      </c>
      <c r="H14858" s="85" t="s">
        <v>1</v>
      </c>
      <c r="I14858" s="85">
        <v>1</v>
      </c>
      <c r="J14858" s="88">
        <v>0.15913127207503891</v>
      </c>
      <c r="K14858" s="146">
        <v>0.2118458194506283</v>
      </c>
      <c r="L14858" s="147">
        <v>7.619555299098776E-10</v>
      </c>
      <c r="M14858" s="147">
        <v>7.1518560961310526E-3</v>
      </c>
      <c r="N14858" s="87">
        <v>1.8482472201524771</v>
      </c>
      <c r="O14858" s="88">
        <v>0.13977777486378071</v>
      </c>
      <c r="P14858" s="89">
        <v>75.627206869138035</v>
      </c>
    </row>
    <row r="14859" spans="1:16">
      <c r="A14859" s="75" t="s">
        <v>18954</v>
      </c>
      <c r="B14859" s="85">
        <v>14855</v>
      </c>
      <c r="C14859" s="85">
        <v>12182</v>
      </c>
      <c r="D14859" s="85">
        <v>14855</v>
      </c>
      <c r="E14859" s="86" t="s">
        <v>18955</v>
      </c>
      <c r="F14859" s="85" t="s">
        <v>55</v>
      </c>
      <c r="G14859" s="86" t="s">
        <v>18956</v>
      </c>
      <c r="H14859" s="85" t="s">
        <v>1</v>
      </c>
      <c r="I14859" s="85">
        <v>1</v>
      </c>
      <c r="J14859" s="88">
        <v>3.4572139264956898E-3</v>
      </c>
      <c r="K14859" s="146">
        <v>4.0553231741970001E-3</v>
      </c>
      <c r="L14859" s="147">
        <v>1.7309625475753601E-11</v>
      </c>
      <c r="M14859" s="147">
        <v>4.6620428765652979E-4</v>
      </c>
      <c r="N14859" s="87">
        <v>5.1726303883891607E-2</v>
      </c>
      <c r="O14859" s="88">
        <v>3.1347017922991392E-3</v>
      </c>
      <c r="P14859" s="89">
        <v>60.601696949689362</v>
      </c>
    </row>
    <row r="14860" spans="1:16">
      <c r="A14860" s="75" t="s">
        <v>26522</v>
      </c>
      <c r="B14860" s="85">
        <v>14856</v>
      </c>
      <c r="C14860" s="85">
        <v>16505</v>
      </c>
      <c r="D14860" s="85">
        <v>14856</v>
      </c>
      <c r="E14860" s="86" t="s">
        <v>26523</v>
      </c>
      <c r="F14860" s="85" t="s">
        <v>55</v>
      </c>
      <c r="G14860" s="86" t="s">
        <v>18956</v>
      </c>
      <c r="H14860" s="85" t="s">
        <v>1</v>
      </c>
      <c r="I14860" s="85">
        <v>1</v>
      </c>
      <c r="J14860" s="88">
        <v>0</v>
      </c>
      <c r="K14860" s="146">
        <v>0</v>
      </c>
      <c r="L14860" s="147">
        <v>0</v>
      </c>
      <c r="M14860" s="147">
        <v>0</v>
      </c>
      <c r="N14860" s="87">
        <v>0</v>
      </c>
      <c r="O14860" s="88">
        <v>0</v>
      </c>
      <c r="P14860" s="89" t="e">
        <v>#DIV/0!</v>
      </c>
    </row>
    <row r="14861" spans="1:16">
      <c r="A14861" s="75" t="s">
        <v>18957</v>
      </c>
      <c r="B14861" s="85">
        <v>14857</v>
      </c>
      <c r="C14861" s="85">
        <v>12183</v>
      </c>
      <c r="D14861" s="85">
        <v>14857</v>
      </c>
      <c r="E14861" s="86" t="s">
        <v>18958</v>
      </c>
      <c r="F14861" s="85" t="s">
        <v>55</v>
      </c>
      <c r="G14861" s="86" t="s">
        <v>18959</v>
      </c>
      <c r="H14861" s="85" t="s">
        <v>1042</v>
      </c>
      <c r="I14861" s="85">
        <v>1</v>
      </c>
      <c r="J14861" s="88">
        <v>3.1138601100955179</v>
      </c>
      <c r="K14861" s="146">
        <v>5.1926549712347034</v>
      </c>
      <c r="L14861" s="147">
        <v>1.2645418988405621E-8</v>
      </c>
      <c r="M14861" s="147">
        <v>0.28200737191865433</v>
      </c>
      <c r="N14861" s="87">
        <v>45.523063902856023</v>
      </c>
      <c r="O14861" s="88">
        <v>2.7770290145846639</v>
      </c>
      <c r="P14861" s="89">
        <v>61.00268251958407</v>
      </c>
    </row>
    <row r="14862" spans="1:16">
      <c r="A14862" s="75" t="s">
        <v>26524</v>
      </c>
      <c r="B14862" s="85">
        <v>14858</v>
      </c>
      <c r="C14862" s="85">
        <v>16506</v>
      </c>
      <c r="D14862" s="85">
        <v>14858</v>
      </c>
      <c r="E14862" s="86" t="s">
        <v>26525</v>
      </c>
      <c r="F14862" s="85" t="s">
        <v>38</v>
      </c>
      <c r="G14862" s="86" t="s">
        <v>18959</v>
      </c>
      <c r="H14862" s="85" t="s">
        <v>1042</v>
      </c>
      <c r="I14862" s="85">
        <v>1</v>
      </c>
      <c r="J14862" s="88">
        <v>3.1568906480993641</v>
      </c>
      <c r="K14862" s="146">
        <v>5.2821945710896125</v>
      </c>
      <c r="L14862" s="147">
        <v>1.284083979872801E-8</v>
      </c>
      <c r="M14862" s="147">
        <v>0.27877834215319203</v>
      </c>
      <c r="N14862" s="87">
        <v>44.994095202900631</v>
      </c>
      <c r="O14862" s="88">
        <v>2.8128012830233571</v>
      </c>
      <c r="P14862" s="89">
        <v>62.514898240292297</v>
      </c>
    </row>
    <row r="14863" spans="1:16">
      <c r="A14863" s="75" t="s">
        <v>26526</v>
      </c>
      <c r="B14863" s="85">
        <v>14859</v>
      </c>
      <c r="C14863" s="85">
        <v>16507</v>
      </c>
      <c r="D14863" s="85">
        <v>14859</v>
      </c>
      <c r="E14863" s="86" t="s">
        <v>26525</v>
      </c>
      <c r="F14863" s="85" t="s">
        <v>11</v>
      </c>
      <c r="G14863" s="86" t="s">
        <v>18959</v>
      </c>
      <c r="H14863" s="85" t="s">
        <v>1042</v>
      </c>
      <c r="I14863" s="85">
        <v>1</v>
      </c>
      <c r="J14863" s="88">
        <v>2.8474805872176709</v>
      </c>
      <c r="K14863" s="146">
        <v>4.6383622062709247</v>
      </c>
      <c r="L14863" s="147">
        <v>1.143567110634546E-8</v>
      </c>
      <c r="M14863" s="147">
        <v>0.30199660394276612</v>
      </c>
      <c r="N14863" s="87">
        <v>48.797632068810209</v>
      </c>
      <c r="O14863" s="88">
        <v>2.555581636954698</v>
      </c>
      <c r="P14863" s="89">
        <v>52.371017375413572</v>
      </c>
    </row>
    <row r="14864" spans="1:16">
      <c r="A14864" s="75" t="s">
        <v>18960</v>
      </c>
      <c r="B14864" s="85">
        <v>14860</v>
      </c>
      <c r="C14864" s="85">
        <v>12184</v>
      </c>
      <c r="D14864" s="85">
        <v>14860</v>
      </c>
      <c r="E14864" s="86" t="s">
        <v>18961</v>
      </c>
      <c r="F14864" s="85" t="s">
        <v>55</v>
      </c>
      <c r="G14864" s="86" t="s">
        <v>18962</v>
      </c>
      <c r="H14864" s="85" t="s">
        <v>1042</v>
      </c>
      <c r="I14864" s="85">
        <v>1</v>
      </c>
      <c r="J14864" s="88">
        <v>3.4242397256591142</v>
      </c>
      <c r="K14864" s="146">
        <v>3.7862439829118544</v>
      </c>
      <c r="L14864" s="147">
        <v>1.386846869849129E-8</v>
      </c>
      <c r="M14864" s="147">
        <v>0.35869590469560408</v>
      </c>
      <c r="N14864" s="87">
        <v>56.244648628778911</v>
      </c>
      <c r="O14864" s="88">
        <v>3.0289296048822369</v>
      </c>
      <c r="P14864" s="89">
        <v>53.852760728820932</v>
      </c>
    </row>
    <row r="14865" spans="1:16">
      <c r="A14865" s="75" t="s">
        <v>26527</v>
      </c>
      <c r="B14865" s="85">
        <v>14861</v>
      </c>
      <c r="C14865" s="85">
        <v>16508</v>
      </c>
      <c r="D14865" s="85">
        <v>14861</v>
      </c>
      <c r="E14865" s="86" t="s">
        <v>26528</v>
      </c>
      <c r="F14865" s="85" t="s">
        <v>38</v>
      </c>
      <c r="G14865" s="86" t="s">
        <v>18962</v>
      </c>
      <c r="H14865" s="85" t="s">
        <v>1042</v>
      </c>
      <c r="I14865" s="85">
        <v>1</v>
      </c>
      <c r="J14865" s="88">
        <v>3.5035946353466532</v>
      </c>
      <c r="K14865" s="146">
        <v>4.0226936072044834</v>
      </c>
      <c r="L14865" s="147">
        <v>1.430605804062023E-8</v>
      </c>
      <c r="M14865" s="147">
        <v>0.34568591074385618</v>
      </c>
      <c r="N14865" s="87">
        <v>54.247916744970361</v>
      </c>
      <c r="O14865" s="88">
        <v>3.0908021294465469</v>
      </c>
      <c r="P14865" s="89">
        <v>56.975499058829996</v>
      </c>
    </row>
    <row r="14866" spans="1:16">
      <c r="A14866" s="75" t="s">
        <v>26529</v>
      </c>
      <c r="B14866" s="85">
        <v>14862</v>
      </c>
      <c r="C14866" s="85">
        <v>16509</v>
      </c>
      <c r="D14866" s="85">
        <v>14862</v>
      </c>
      <c r="E14866" s="86" t="s">
        <v>26528</v>
      </c>
      <c r="F14866" s="85" t="s">
        <v>11</v>
      </c>
      <c r="G14866" s="86" t="s">
        <v>18962</v>
      </c>
      <c r="H14866" s="85" t="s">
        <v>1042</v>
      </c>
      <c r="I14866" s="85">
        <v>1</v>
      </c>
      <c r="J14866" s="88">
        <v>3.2635560824459269</v>
      </c>
      <c r="K14866" s="146">
        <v>3.3074634359069841</v>
      </c>
      <c r="L14866" s="147">
        <v>1.298240569367687E-8</v>
      </c>
      <c r="M14866" s="147">
        <v>0.38503949496090029</v>
      </c>
      <c r="N14866" s="87">
        <v>60.287777842504703</v>
      </c>
      <c r="O14866" s="88">
        <v>2.9036455777068988</v>
      </c>
      <c r="P14866" s="89">
        <v>48.163088466991745</v>
      </c>
    </row>
    <row r="14867" spans="1:16">
      <c r="A14867" s="75" t="s">
        <v>18963</v>
      </c>
      <c r="B14867" s="85">
        <v>14863</v>
      </c>
      <c r="C14867" s="85">
        <v>12185</v>
      </c>
      <c r="D14867" s="85">
        <v>14863</v>
      </c>
      <c r="E14867" s="86" t="s">
        <v>18964</v>
      </c>
      <c r="F14867" s="85" t="s">
        <v>55</v>
      </c>
      <c r="G14867" s="86" t="s">
        <v>18965</v>
      </c>
      <c r="H14867" s="85" t="s">
        <v>260</v>
      </c>
      <c r="I14867" s="85">
        <v>1</v>
      </c>
      <c r="J14867" s="88">
        <v>4.9662099276837086</v>
      </c>
      <c r="K14867" s="146">
        <v>23.228853163856083</v>
      </c>
      <c r="L14867" s="147">
        <v>4.7390329024839882E-8</v>
      </c>
      <c r="M14867" s="147">
        <v>0.44205152546975263</v>
      </c>
      <c r="N14867" s="87">
        <v>62.213385412399703</v>
      </c>
      <c r="O14867" s="88">
        <v>4.4192667402189469</v>
      </c>
      <c r="P14867" s="89">
        <v>71.034018015970986</v>
      </c>
    </row>
    <row r="14868" spans="1:16">
      <c r="A14868" s="75" t="s">
        <v>26530</v>
      </c>
      <c r="B14868" s="85">
        <v>14864</v>
      </c>
      <c r="C14868" s="85">
        <v>16510</v>
      </c>
      <c r="D14868" s="85">
        <v>14864</v>
      </c>
      <c r="E14868" s="86" t="s">
        <v>26531</v>
      </c>
      <c r="F14868" s="85" t="s">
        <v>55</v>
      </c>
      <c r="G14868" s="86" t="s">
        <v>18965</v>
      </c>
      <c r="H14868" s="85" t="s">
        <v>260</v>
      </c>
      <c r="I14868" s="85">
        <v>1</v>
      </c>
      <c r="J14868" s="88">
        <v>4.9345027772557017</v>
      </c>
      <c r="K14868" s="146">
        <v>23.184843969319516</v>
      </c>
      <c r="L14868" s="147">
        <v>4.720815344914695E-8</v>
      </c>
      <c r="M14868" s="147">
        <v>0.4376904234754686</v>
      </c>
      <c r="N14868" s="87">
        <v>61.742309113619299</v>
      </c>
      <c r="O14868" s="88">
        <v>4.3904750014231526</v>
      </c>
      <c r="P14868" s="89">
        <v>71.109666360934483</v>
      </c>
    </row>
    <row r="14869" spans="1:16">
      <c r="A14869" s="75" t="s">
        <v>18966</v>
      </c>
      <c r="B14869" s="85">
        <v>14865</v>
      </c>
      <c r="C14869" s="85">
        <v>12186</v>
      </c>
      <c r="D14869" s="85">
        <v>14865</v>
      </c>
      <c r="E14869" s="86" t="s">
        <v>18967</v>
      </c>
      <c r="F14869" s="85" t="s">
        <v>55</v>
      </c>
      <c r="G14869" s="86" t="s">
        <v>18968</v>
      </c>
      <c r="H14869" s="85" t="s">
        <v>260</v>
      </c>
      <c r="I14869" s="85">
        <v>1</v>
      </c>
      <c r="J14869" s="88">
        <v>3.3814402146277569</v>
      </c>
      <c r="K14869" s="146">
        <v>5.8746545338464982</v>
      </c>
      <c r="L14869" s="147">
        <v>1.7024391612025171E-8</v>
      </c>
      <c r="M14869" s="147">
        <v>0.21570926986743821</v>
      </c>
      <c r="N14869" s="87">
        <v>48.227780753374383</v>
      </c>
      <c r="O14869" s="88">
        <v>2.988504017662184</v>
      </c>
      <c r="P14869" s="89">
        <v>61.966442804919765</v>
      </c>
    </row>
    <row r="14870" spans="1:16">
      <c r="A14870" s="75" t="s">
        <v>26532</v>
      </c>
      <c r="B14870" s="85">
        <v>14866</v>
      </c>
      <c r="C14870" s="85">
        <v>16511</v>
      </c>
      <c r="D14870" s="85">
        <v>14866</v>
      </c>
      <c r="E14870" s="86" t="s">
        <v>26533</v>
      </c>
      <c r="F14870" s="85" t="s">
        <v>55</v>
      </c>
      <c r="G14870" s="86" t="s">
        <v>18968</v>
      </c>
      <c r="H14870" s="85" t="s">
        <v>260</v>
      </c>
      <c r="I14870" s="85">
        <v>1</v>
      </c>
      <c r="J14870" s="88">
        <v>3.3778753994101329</v>
      </c>
      <c r="K14870" s="146">
        <v>5.8697066074551056</v>
      </c>
      <c r="L14870" s="147">
        <v>1.7003909725266451E-8</v>
      </c>
      <c r="M14870" s="147">
        <v>0.2152189538805101</v>
      </c>
      <c r="N14870" s="87">
        <v>48.174817937861746</v>
      </c>
      <c r="O14870" s="88">
        <v>2.9852669803625411</v>
      </c>
      <c r="P14870" s="89">
        <v>61.967374411525242</v>
      </c>
    </row>
    <row r="14871" spans="1:16">
      <c r="A14871" s="75" t="s">
        <v>18969</v>
      </c>
      <c r="B14871" s="85">
        <v>14867</v>
      </c>
      <c r="C14871" s="85">
        <v>12187</v>
      </c>
      <c r="D14871" s="85">
        <v>14867</v>
      </c>
      <c r="E14871" s="86" t="s">
        <v>18970</v>
      </c>
      <c r="F14871" s="85" t="s">
        <v>55</v>
      </c>
      <c r="G14871" s="86" t="s">
        <v>18971</v>
      </c>
      <c r="H14871" s="85" t="s">
        <v>260</v>
      </c>
      <c r="I14871" s="85">
        <v>1</v>
      </c>
      <c r="J14871" s="88">
        <v>30700796.4166549</v>
      </c>
      <c r="K14871" s="146">
        <v>56341645.798856497</v>
      </c>
      <c r="L14871" s="147">
        <v>0.1525636656992094</v>
      </c>
      <c r="M14871" s="147">
        <v>3222041.9059582669</v>
      </c>
      <c r="N14871" s="87">
        <v>448411799.61257643</v>
      </c>
      <c r="O14871" s="88">
        <v>26840945.65914746</v>
      </c>
      <c r="P14871" s="89">
        <v>59.857804104035139</v>
      </c>
    </row>
    <row r="14872" spans="1:16">
      <c r="A14872" s="75" t="s">
        <v>26534</v>
      </c>
      <c r="B14872" s="85">
        <v>14868</v>
      </c>
      <c r="C14872" s="85">
        <v>16512</v>
      </c>
      <c r="D14872" s="85">
        <v>14868</v>
      </c>
      <c r="E14872" s="86" t="s">
        <v>26535</v>
      </c>
      <c r="F14872" s="85" t="s">
        <v>38</v>
      </c>
      <c r="G14872" s="86" t="s">
        <v>18971</v>
      </c>
      <c r="H14872" s="85" t="s">
        <v>260</v>
      </c>
      <c r="I14872" s="85">
        <v>1</v>
      </c>
      <c r="J14872" s="88">
        <v>30700796.4166549</v>
      </c>
      <c r="K14872" s="146">
        <v>56341645.798856497</v>
      </c>
      <c r="L14872" s="147">
        <v>0.1525636656992094</v>
      </c>
      <c r="M14872" s="147">
        <v>3222041.9059582669</v>
      </c>
      <c r="N14872" s="87">
        <v>448411799.61257643</v>
      </c>
      <c r="O14872" s="88">
        <v>26840945.65914746</v>
      </c>
      <c r="P14872" s="89">
        <v>59.857804104035139</v>
      </c>
    </row>
    <row r="14873" spans="1:16">
      <c r="A14873" s="75" t="s">
        <v>26536</v>
      </c>
      <c r="B14873" s="85">
        <v>14869</v>
      </c>
      <c r="C14873" s="85">
        <v>16513</v>
      </c>
      <c r="D14873" s="85">
        <v>14869</v>
      </c>
      <c r="E14873" s="86" t="s">
        <v>26535</v>
      </c>
      <c r="F14873" s="85" t="s">
        <v>243</v>
      </c>
      <c r="G14873" s="86" t="s">
        <v>18971</v>
      </c>
      <c r="H14873" s="85" t="s">
        <v>260</v>
      </c>
      <c r="I14873" s="85">
        <v>1</v>
      </c>
      <c r="J14873" s="88">
        <v>30687221.66116431</v>
      </c>
      <c r="K14873" s="146">
        <v>58446148.005024835</v>
      </c>
      <c r="L14873" s="147">
        <v>0.15898088883202449</v>
      </c>
      <c r="M14873" s="147">
        <v>3151873.6707335198</v>
      </c>
      <c r="N14873" s="87">
        <v>463581004.09390342</v>
      </c>
      <c r="O14873" s="88">
        <v>26965979.08252617</v>
      </c>
      <c r="P14873" s="89">
        <v>58.168861200930301</v>
      </c>
    </row>
    <row r="14874" spans="1:16">
      <c r="A14874" s="75" t="s">
        <v>18972</v>
      </c>
      <c r="B14874" s="85">
        <v>14870</v>
      </c>
      <c r="C14874" s="85">
        <v>12188</v>
      </c>
      <c r="D14874" s="85">
        <v>14870</v>
      </c>
      <c r="E14874" s="86" t="s">
        <v>18973</v>
      </c>
      <c r="F14874" s="85" t="s">
        <v>55</v>
      </c>
      <c r="G14874" s="86" t="s">
        <v>18974</v>
      </c>
      <c r="H14874" s="85" t="s">
        <v>260</v>
      </c>
      <c r="I14874" s="85">
        <v>1</v>
      </c>
      <c r="J14874" s="88">
        <v>18791620.67897325</v>
      </c>
      <c r="K14874" s="146">
        <v>34432287.938019104</v>
      </c>
      <c r="L14874" s="147">
        <v>8.7792886520728405E-2</v>
      </c>
      <c r="M14874" s="147">
        <v>1438671.5875985811</v>
      </c>
      <c r="N14874" s="87">
        <v>207012057.44538021</v>
      </c>
      <c r="O14874" s="88">
        <v>16570505.86149477</v>
      </c>
      <c r="P14874" s="89">
        <v>80.046090387111249</v>
      </c>
    </row>
    <row r="14875" spans="1:16">
      <c r="A14875" s="75" t="s">
        <v>26537</v>
      </c>
      <c r="B14875" s="85">
        <v>14871</v>
      </c>
      <c r="C14875" s="85">
        <v>16514</v>
      </c>
      <c r="D14875" s="85">
        <v>14871</v>
      </c>
      <c r="E14875" s="86" t="s">
        <v>26538</v>
      </c>
      <c r="F14875" s="85" t="s">
        <v>38</v>
      </c>
      <c r="G14875" s="86" t="s">
        <v>18974</v>
      </c>
      <c r="H14875" s="85" t="s">
        <v>260</v>
      </c>
      <c r="I14875" s="85">
        <v>1</v>
      </c>
      <c r="J14875" s="88">
        <v>18791620.67897325</v>
      </c>
      <c r="K14875" s="146">
        <v>34432287.938019104</v>
      </c>
      <c r="L14875" s="147">
        <v>8.7792886520728405E-2</v>
      </c>
      <c r="M14875" s="147">
        <v>1438671.5875985811</v>
      </c>
      <c r="N14875" s="87">
        <v>207012057.44538021</v>
      </c>
      <c r="O14875" s="88">
        <v>16570505.86149477</v>
      </c>
      <c r="P14875" s="89">
        <v>80.046090387111249</v>
      </c>
    </row>
    <row r="14876" spans="1:16">
      <c r="A14876" s="75" t="s">
        <v>26539</v>
      </c>
      <c r="B14876" s="85">
        <v>14872</v>
      </c>
      <c r="C14876" s="85">
        <v>16515</v>
      </c>
      <c r="D14876" s="85">
        <v>14872</v>
      </c>
      <c r="E14876" s="86" t="s">
        <v>26538</v>
      </c>
      <c r="F14876" s="85" t="s">
        <v>243</v>
      </c>
      <c r="G14876" s="86" t="s">
        <v>18974</v>
      </c>
      <c r="H14876" s="85" t="s">
        <v>260</v>
      </c>
      <c r="I14876" s="85">
        <v>1</v>
      </c>
      <c r="J14876" s="88">
        <v>18634473.93484126</v>
      </c>
      <c r="K14876" s="146">
        <v>34651967.920121901</v>
      </c>
      <c r="L14876" s="147">
        <v>8.8546098062582693E-2</v>
      </c>
      <c r="M14876" s="147">
        <v>1375712.1657444129</v>
      </c>
      <c r="N14876" s="87">
        <v>210539493.24301729</v>
      </c>
      <c r="O14876" s="88">
        <v>16508255.36738384</v>
      </c>
      <c r="P14876" s="89">
        <v>78.409305128938556</v>
      </c>
    </row>
    <row r="14877" spans="1:16">
      <c r="A14877" s="75" t="s">
        <v>18975</v>
      </c>
      <c r="B14877" s="85">
        <v>14873</v>
      </c>
      <c r="C14877" s="85">
        <v>12189</v>
      </c>
      <c r="D14877" s="85">
        <v>14873</v>
      </c>
      <c r="E14877" s="86" t="s">
        <v>18976</v>
      </c>
      <c r="F14877" s="85" t="s">
        <v>55</v>
      </c>
      <c r="G14877" s="86" t="s">
        <v>18977</v>
      </c>
      <c r="H14877" s="85" t="s">
        <v>1</v>
      </c>
      <c r="I14877" s="85">
        <v>1</v>
      </c>
      <c r="J14877" s="88">
        <v>49.122172378212873</v>
      </c>
      <c r="K14877" s="146">
        <v>156.89563421475964</v>
      </c>
      <c r="L14877" s="147">
        <v>3.5183542287441357E-7</v>
      </c>
      <c r="M14877" s="147">
        <v>3.0566300046643549</v>
      </c>
      <c r="N14877" s="87">
        <v>642.9240024638392</v>
      </c>
      <c r="O14877" s="88">
        <v>42.769678220447048</v>
      </c>
      <c r="P14877" s="89">
        <v>66.523691846226569</v>
      </c>
    </row>
    <row r="14878" spans="1:16">
      <c r="A14878" s="75" t="s">
        <v>26540</v>
      </c>
      <c r="B14878" s="85">
        <v>14874</v>
      </c>
      <c r="C14878" s="85">
        <v>16516</v>
      </c>
      <c r="D14878" s="85">
        <v>14874</v>
      </c>
      <c r="E14878" s="86" t="s">
        <v>26541</v>
      </c>
      <c r="F14878" s="85" t="s">
        <v>55</v>
      </c>
      <c r="G14878" s="86" t="s">
        <v>18977</v>
      </c>
      <c r="H14878" s="85" t="s">
        <v>1</v>
      </c>
      <c r="I14878" s="85">
        <v>1</v>
      </c>
      <c r="J14878" s="88">
        <v>49.122172378212873</v>
      </c>
      <c r="K14878" s="146">
        <v>156.89563421475964</v>
      </c>
      <c r="L14878" s="147">
        <v>3.5183542287441357E-7</v>
      </c>
      <c r="M14878" s="147">
        <v>3.0566300046643549</v>
      </c>
      <c r="N14878" s="87">
        <v>642.9240024638392</v>
      </c>
      <c r="O14878" s="88">
        <v>42.769678220447048</v>
      </c>
      <c r="P14878" s="89">
        <v>66.523691846226569</v>
      </c>
    </row>
    <row r="14879" spans="1:16">
      <c r="A14879" s="75" t="s">
        <v>18978</v>
      </c>
      <c r="B14879" s="85">
        <v>14875</v>
      </c>
      <c r="C14879" s="85">
        <v>12190</v>
      </c>
      <c r="D14879" s="85">
        <v>14875</v>
      </c>
      <c r="E14879" s="86" t="s">
        <v>18979</v>
      </c>
      <c r="F14879" s="85" t="s">
        <v>55</v>
      </c>
      <c r="G14879" s="86" t="s">
        <v>18980</v>
      </c>
      <c r="H14879" s="85" t="s">
        <v>260</v>
      </c>
      <c r="I14879" s="85">
        <v>1</v>
      </c>
      <c r="J14879" s="88">
        <v>199.1126188536914</v>
      </c>
      <c r="K14879" s="146">
        <v>916.44185630852007</v>
      </c>
      <c r="L14879" s="147">
        <v>1.1286939262864391E-6</v>
      </c>
      <c r="M14879" s="147">
        <v>16.082434545534671</v>
      </c>
      <c r="N14879" s="87">
        <v>2524.843008326216</v>
      </c>
      <c r="O14879" s="88">
        <v>177.51441450672101</v>
      </c>
      <c r="P14879" s="89">
        <v>70.307109757449808</v>
      </c>
    </row>
    <row r="14880" spans="1:16">
      <c r="A14880" s="75" t="s">
        <v>26542</v>
      </c>
      <c r="B14880" s="85">
        <v>14876</v>
      </c>
      <c r="C14880" s="85">
        <v>16517</v>
      </c>
      <c r="D14880" s="85">
        <v>14876</v>
      </c>
      <c r="E14880" s="86" t="s">
        <v>26543</v>
      </c>
      <c r="F14880" s="85" t="s">
        <v>55</v>
      </c>
      <c r="G14880" s="86" t="s">
        <v>18980</v>
      </c>
      <c r="H14880" s="85" t="s">
        <v>260</v>
      </c>
      <c r="I14880" s="85">
        <v>1</v>
      </c>
      <c r="J14880" s="88">
        <v>199.1126188536914</v>
      </c>
      <c r="K14880" s="146">
        <v>916.44185630852007</v>
      </c>
      <c r="L14880" s="147">
        <v>1.1286939262864391E-6</v>
      </c>
      <c r="M14880" s="147">
        <v>16.082434545534671</v>
      </c>
      <c r="N14880" s="87">
        <v>2524.843008326216</v>
      </c>
      <c r="O14880" s="88">
        <v>177.51441450672101</v>
      </c>
      <c r="P14880" s="89">
        <v>70.307109757449808</v>
      </c>
    </row>
    <row r="14881" spans="1:16">
      <c r="A14881" s="75" t="s">
        <v>18981</v>
      </c>
      <c r="B14881" s="85">
        <v>14877</v>
      </c>
      <c r="C14881" s="85">
        <v>12191</v>
      </c>
      <c r="D14881" s="85">
        <v>14877</v>
      </c>
      <c r="E14881" s="86" t="s">
        <v>18982</v>
      </c>
      <c r="F14881" s="85" t="s">
        <v>55</v>
      </c>
      <c r="G14881" s="86" t="s">
        <v>18983</v>
      </c>
      <c r="H14881" s="85" t="s">
        <v>260</v>
      </c>
      <c r="I14881" s="85">
        <v>1</v>
      </c>
      <c r="J14881" s="88">
        <v>187.6267476749465</v>
      </c>
      <c r="K14881" s="146">
        <v>818.98249351844402</v>
      </c>
      <c r="L14881" s="147">
        <v>9.2407081683961377E-7</v>
      </c>
      <c r="M14881" s="147">
        <v>15.0071529301448</v>
      </c>
      <c r="N14881" s="87">
        <v>2342.5012334346161</v>
      </c>
      <c r="O14881" s="88">
        <v>167.05571662241201</v>
      </c>
      <c r="P14881" s="89">
        <v>71.315102949795246</v>
      </c>
    </row>
    <row r="14882" spans="1:16">
      <c r="A14882" s="75" t="s">
        <v>26544</v>
      </c>
      <c r="B14882" s="85">
        <v>14878</v>
      </c>
      <c r="C14882" s="85">
        <v>16518</v>
      </c>
      <c r="D14882" s="85">
        <v>14878</v>
      </c>
      <c r="E14882" s="86" t="s">
        <v>26545</v>
      </c>
      <c r="F14882" s="85" t="s">
        <v>55</v>
      </c>
      <c r="G14882" s="86" t="s">
        <v>18983</v>
      </c>
      <c r="H14882" s="85" t="s">
        <v>260</v>
      </c>
      <c r="I14882" s="85">
        <v>1</v>
      </c>
      <c r="J14882" s="88">
        <v>187.6267476749465</v>
      </c>
      <c r="K14882" s="146">
        <v>818.98249351844402</v>
      </c>
      <c r="L14882" s="147">
        <v>9.2407081683961377E-7</v>
      </c>
      <c r="M14882" s="147">
        <v>15.0071529301448</v>
      </c>
      <c r="N14882" s="87">
        <v>2342.5012334346161</v>
      </c>
      <c r="O14882" s="88">
        <v>167.05571662241201</v>
      </c>
      <c r="P14882" s="89">
        <v>71.315102949795246</v>
      </c>
    </row>
    <row r="14883" spans="1:16">
      <c r="A14883" s="75" t="s">
        <v>18984</v>
      </c>
      <c r="B14883" s="85">
        <v>14879</v>
      </c>
      <c r="C14883" s="85">
        <v>12192</v>
      </c>
      <c r="D14883" s="85">
        <v>14879</v>
      </c>
      <c r="E14883" s="86" t="s">
        <v>18985</v>
      </c>
      <c r="F14883" s="85" t="s">
        <v>55</v>
      </c>
      <c r="G14883" s="86" t="s">
        <v>18986</v>
      </c>
      <c r="H14883" s="85" t="s">
        <v>3007</v>
      </c>
      <c r="I14883" s="85">
        <v>1</v>
      </c>
      <c r="J14883" s="88">
        <v>7.6949936586210832</v>
      </c>
      <c r="K14883" s="146">
        <v>7.2289991546622563</v>
      </c>
      <c r="L14883" s="147">
        <v>6.1225203829052783E-8</v>
      </c>
      <c r="M14883" s="147">
        <v>0.73676187260482917</v>
      </c>
      <c r="N14883" s="87">
        <v>79.487066700342979</v>
      </c>
      <c r="O14883" s="88">
        <v>6.9148812071377952</v>
      </c>
      <c r="P14883" s="89">
        <v>86.993790237675967</v>
      </c>
    </row>
    <row r="14884" spans="1:16">
      <c r="A14884" s="75" t="s">
        <v>26546</v>
      </c>
      <c r="B14884" s="85">
        <v>14880</v>
      </c>
      <c r="C14884" s="85">
        <v>16519</v>
      </c>
      <c r="D14884" s="85">
        <v>14880</v>
      </c>
      <c r="E14884" s="86" t="s">
        <v>18986</v>
      </c>
      <c r="F14884" s="85" t="s">
        <v>38</v>
      </c>
      <c r="G14884" s="86" t="s">
        <v>18986</v>
      </c>
      <c r="H14884" s="85" t="s">
        <v>3007</v>
      </c>
      <c r="I14884" s="85">
        <v>1</v>
      </c>
      <c r="J14884" s="88">
        <v>8.6562700247669735</v>
      </c>
      <c r="K14884" s="146">
        <v>7.5167614006325083</v>
      </c>
      <c r="L14884" s="147">
        <v>6.2974662420359275E-8</v>
      </c>
      <c r="M14884" s="147">
        <v>0.72987278078799456</v>
      </c>
      <c r="N14884" s="87">
        <v>79.413477831776945</v>
      </c>
      <c r="O14884" s="88">
        <v>7.9412164206072644</v>
      </c>
      <c r="P14884" s="89">
        <v>99.998345840353352</v>
      </c>
    </row>
    <row r="14885" spans="1:16">
      <c r="A14885" s="75" t="s">
        <v>26547</v>
      </c>
      <c r="B14885" s="85">
        <v>14881</v>
      </c>
      <c r="C14885" s="85">
        <v>16520</v>
      </c>
      <c r="D14885" s="85">
        <v>14881</v>
      </c>
      <c r="E14885" s="86" t="s">
        <v>18986</v>
      </c>
      <c r="F14885" s="85" t="s">
        <v>11</v>
      </c>
      <c r="G14885" s="86" t="s">
        <v>18986</v>
      </c>
      <c r="H14885" s="85" t="s">
        <v>3007</v>
      </c>
      <c r="I14885" s="85">
        <v>1</v>
      </c>
      <c r="J14885" s="88">
        <v>5.748530745926363</v>
      </c>
      <c r="K14885" s="146">
        <v>6.6463170466015669</v>
      </c>
      <c r="L14885" s="147">
        <v>5.7682771719829077E-8</v>
      </c>
      <c r="M14885" s="147">
        <v>0.7507114111515647</v>
      </c>
      <c r="N14885" s="87">
        <v>79.636074840452821</v>
      </c>
      <c r="O14885" s="88">
        <v>4.8366823671719876</v>
      </c>
      <c r="P14885" s="89">
        <v>60.734816185529688</v>
      </c>
    </row>
    <row r="14886" spans="1:16">
      <c r="A14886" s="75" t="s">
        <v>18987</v>
      </c>
      <c r="B14886" s="85">
        <v>14882</v>
      </c>
      <c r="C14886" s="85">
        <v>12193</v>
      </c>
      <c r="D14886" s="85">
        <v>14882</v>
      </c>
      <c r="E14886" s="86" t="s">
        <v>18988</v>
      </c>
      <c r="F14886" s="85" t="s">
        <v>55</v>
      </c>
      <c r="G14886" s="86" t="s">
        <v>18989</v>
      </c>
      <c r="H14886" s="85" t="s">
        <v>3007</v>
      </c>
      <c r="I14886" s="85">
        <v>1</v>
      </c>
      <c r="J14886" s="88">
        <v>7.8704867653494528</v>
      </c>
      <c r="K14886" s="146">
        <v>7.0845541436730466</v>
      </c>
      <c r="L14886" s="147">
        <v>7.4757756381440021E-8</v>
      </c>
      <c r="M14886" s="147">
        <v>0.94876526167323305</v>
      </c>
      <c r="N14886" s="87">
        <v>103.2820395388437</v>
      </c>
      <c r="O14886" s="88">
        <v>5.7015735996229013</v>
      </c>
      <c r="P14886" s="89">
        <v>55.203921466699704</v>
      </c>
    </row>
    <row r="14887" spans="1:16">
      <c r="A14887" s="75" t="s">
        <v>26548</v>
      </c>
      <c r="B14887" s="85">
        <v>14883</v>
      </c>
      <c r="C14887" s="85">
        <v>16521</v>
      </c>
      <c r="D14887" s="85">
        <v>14883</v>
      </c>
      <c r="E14887" s="86" t="s">
        <v>18989</v>
      </c>
      <c r="F14887" s="85" t="s">
        <v>38</v>
      </c>
      <c r="G14887" s="86" t="s">
        <v>18989</v>
      </c>
      <c r="H14887" s="85" t="s">
        <v>3007</v>
      </c>
      <c r="I14887" s="85">
        <v>1</v>
      </c>
      <c r="J14887" s="88">
        <v>7.8704867653494599</v>
      </c>
      <c r="K14887" s="146">
        <v>7.0845541436730626</v>
      </c>
      <c r="L14887" s="147">
        <v>7.4757756381440114E-8</v>
      </c>
      <c r="M14887" s="147">
        <v>0.94876526167323394</v>
      </c>
      <c r="N14887" s="87">
        <v>103.2820395388438</v>
      </c>
      <c r="O14887" s="88">
        <v>5.7015735996229067</v>
      </c>
      <c r="P14887" s="89">
        <v>55.203921466699704</v>
      </c>
    </row>
    <row r="14888" spans="1:16">
      <c r="A14888" s="75" t="s">
        <v>26549</v>
      </c>
      <c r="B14888" s="85">
        <v>14884</v>
      </c>
      <c r="C14888" s="85">
        <v>16522</v>
      </c>
      <c r="D14888" s="85">
        <v>14884</v>
      </c>
      <c r="E14888" s="86" t="s">
        <v>18989</v>
      </c>
      <c r="F14888" s="85" t="s">
        <v>11</v>
      </c>
      <c r="G14888" s="86" t="s">
        <v>18989</v>
      </c>
      <c r="H14888" s="85" t="s">
        <v>3007</v>
      </c>
      <c r="I14888" s="85">
        <v>1</v>
      </c>
      <c r="J14888" s="88">
        <v>7.870486765349451</v>
      </c>
      <c r="K14888" s="146">
        <v>7.0845541436730466</v>
      </c>
      <c r="L14888" s="147">
        <v>7.4757756381440021E-8</v>
      </c>
      <c r="M14888" s="147">
        <v>0.94876526167323316</v>
      </c>
      <c r="N14888" s="87">
        <v>103.2820395388437</v>
      </c>
      <c r="O14888" s="88">
        <v>5.7015735996228996</v>
      </c>
      <c r="P14888" s="89">
        <v>55.203921466699683</v>
      </c>
    </row>
    <row r="14889" spans="1:16">
      <c r="A14889" s="75" t="s">
        <v>18990</v>
      </c>
      <c r="B14889" s="85">
        <v>14885</v>
      </c>
      <c r="C14889" s="85">
        <v>12194</v>
      </c>
      <c r="D14889" s="85">
        <v>14885</v>
      </c>
      <c r="E14889" s="86" t="s">
        <v>18991</v>
      </c>
      <c r="F14889" s="85" t="s">
        <v>55</v>
      </c>
      <c r="G14889" s="86" t="s">
        <v>18992</v>
      </c>
      <c r="H14889" s="85" t="s">
        <v>260</v>
      </c>
      <c r="I14889" s="85">
        <v>1</v>
      </c>
      <c r="J14889" s="88">
        <v>34.269323516329401</v>
      </c>
      <c r="K14889" s="146">
        <v>96.713948443907995</v>
      </c>
      <c r="L14889" s="147">
        <v>2.0972973836936681E-7</v>
      </c>
      <c r="M14889" s="147">
        <v>2.8561843431344842</v>
      </c>
      <c r="N14889" s="87">
        <v>491.18413664652752</v>
      </c>
      <c r="O14889" s="88">
        <v>30.12968297574195</v>
      </c>
      <c r="P14889" s="89">
        <v>61.340912150475809</v>
      </c>
    </row>
    <row r="14890" spans="1:16">
      <c r="A14890" s="75" t="s">
        <v>26550</v>
      </c>
      <c r="B14890" s="85">
        <v>14886</v>
      </c>
      <c r="C14890" s="85">
        <v>16523</v>
      </c>
      <c r="D14890" s="85">
        <v>14886</v>
      </c>
      <c r="E14890" s="86" t="s">
        <v>26551</v>
      </c>
      <c r="F14890" s="85" t="s">
        <v>283</v>
      </c>
      <c r="G14890" s="86" t="s">
        <v>18992</v>
      </c>
      <c r="H14890" s="85" t="s">
        <v>260</v>
      </c>
      <c r="I14890" s="85">
        <v>1</v>
      </c>
      <c r="J14890" s="88">
        <v>34.26342423587878</v>
      </c>
      <c r="K14890" s="146">
        <v>96.706787694184939</v>
      </c>
      <c r="L14890" s="147">
        <v>2.0969975410988261E-7</v>
      </c>
      <c r="M14890" s="147">
        <v>2.8554076006740869</v>
      </c>
      <c r="N14890" s="87">
        <v>491.09694806537851</v>
      </c>
      <c r="O14890" s="88">
        <v>30.124332797961671</v>
      </c>
      <c r="P14890" s="89">
        <v>61.340908178381298</v>
      </c>
    </row>
    <row r="14891" spans="1:16">
      <c r="A14891" s="75" t="s">
        <v>26552</v>
      </c>
      <c r="B14891" s="85">
        <v>14887</v>
      </c>
      <c r="C14891" s="85">
        <v>16524</v>
      </c>
      <c r="D14891" s="85">
        <v>14887</v>
      </c>
      <c r="E14891" s="86" t="s">
        <v>26551</v>
      </c>
      <c r="F14891" s="85" t="s">
        <v>38</v>
      </c>
      <c r="G14891" s="86" t="s">
        <v>18992</v>
      </c>
      <c r="H14891" s="85" t="s">
        <v>260</v>
      </c>
      <c r="I14891" s="85">
        <v>1</v>
      </c>
      <c r="J14891" s="88">
        <v>34.26342423587878</v>
      </c>
      <c r="K14891" s="146">
        <v>96.706787694184939</v>
      </c>
      <c r="L14891" s="147">
        <v>2.0969975410988261E-7</v>
      </c>
      <c r="M14891" s="147">
        <v>2.8554076006740869</v>
      </c>
      <c r="N14891" s="87">
        <v>491.09694806537851</v>
      </c>
      <c r="O14891" s="88">
        <v>30.124332797961671</v>
      </c>
      <c r="P14891" s="89">
        <v>61.340908178381298</v>
      </c>
    </row>
    <row r="14892" spans="1:16">
      <c r="A14892" s="75" t="s">
        <v>18993</v>
      </c>
      <c r="B14892" s="85">
        <v>14888</v>
      </c>
      <c r="C14892" s="85">
        <v>12195</v>
      </c>
      <c r="D14892" s="85">
        <v>14888</v>
      </c>
      <c r="E14892" s="86" t="s">
        <v>18994</v>
      </c>
      <c r="F14892" s="85" t="s">
        <v>55</v>
      </c>
      <c r="G14892" s="86" t="s">
        <v>18995</v>
      </c>
      <c r="H14892" s="85" t="s">
        <v>1</v>
      </c>
      <c r="I14892" s="85">
        <v>1</v>
      </c>
      <c r="J14892" s="88">
        <v>18.187470429073421</v>
      </c>
      <c r="K14892" s="146">
        <v>59.609269449336601</v>
      </c>
      <c r="L14892" s="147">
        <v>1.299771642664585E-7</v>
      </c>
      <c r="M14892" s="147">
        <v>11.02969193874687</v>
      </c>
      <c r="N14892" s="87">
        <v>223.32250928597199</v>
      </c>
      <c r="O14892" s="88">
        <v>15.7737013877538</v>
      </c>
      <c r="P14892" s="89">
        <v>70.631936915750146</v>
      </c>
    </row>
    <row r="14893" spans="1:16">
      <c r="A14893" s="75" t="s">
        <v>26553</v>
      </c>
      <c r="B14893" s="85">
        <v>14889</v>
      </c>
      <c r="C14893" s="85">
        <v>16525</v>
      </c>
      <c r="D14893" s="85">
        <v>14889</v>
      </c>
      <c r="E14893" s="86" t="s">
        <v>26554</v>
      </c>
      <c r="F14893" s="85" t="s">
        <v>55</v>
      </c>
      <c r="G14893" s="86" t="s">
        <v>18995</v>
      </c>
      <c r="H14893" s="85" t="s">
        <v>1</v>
      </c>
      <c r="I14893" s="85">
        <v>1</v>
      </c>
      <c r="J14893" s="88">
        <v>18.187470429073421</v>
      </c>
      <c r="K14893" s="146">
        <v>59.609269449336601</v>
      </c>
      <c r="L14893" s="147">
        <v>1.299771642664585E-7</v>
      </c>
      <c r="M14893" s="147">
        <v>11.02969193874687</v>
      </c>
      <c r="N14893" s="87">
        <v>223.32250928597199</v>
      </c>
      <c r="O14893" s="88">
        <v>15.7737013877538</v>
      </c>
      <c r="P14893" s="89">
        <v>70.631936915750146</v>
      </c>
    </row>
    <row r="14894" spans="1:16">
      <c r="A14894" s="75" t="s">
        <v>18996</v>
      </c>
      <c r="B14894" s="85">
        <v>14890</v>
      </c>
      <c r="C14894" s="85">
        <v>12196</v>
      </c>
      <c r="D14894" s="85">
        <v>14890</v>
      </c>
      <c r="E14894" s="86" t="s">
        <v>18997</v>
      </c>
      <c r="F14894" s="85" t="s">
        <v>55</v>
      </c>
      <c r="G14894" s="86" t="s">
        <v>18998</v>
      </c>
      <c r="H14894" s="85" t="s">
        <v>1</v>
      </c>
      <c r="I14894" s="85">
        <v>1</v>
      </c>
      <c r="J14894" s="88">
        <v>18.508646412241291</v>
      </c>
      <c r="K14894" s="146">
        <v>47.838344502726109</v>
      </c>
      <c r="L14894" s="147">
        <v>1.169707855461683E-7</v>
      </c>
      <c r="M14894" s="147">
        <v>13.88872476323729</v>
      </c>
      <c r="N14894" s="87">
        <v>255.5509619208766</v>
      </c>
      <c r="O14894" s="88">
        <v>16.187359238955469</v>
      </c>
      <c r="P14894" s="89">
        <v>63.342979096151403</v>
      </c>
    </row>
    <row r="14895" spans="1:16">
      <c r="A14895" s="75" t="s">
        <v>26555</v>
      </c>
      <c r="B14895" s="85">
        <v>14891</v>
      </c>
      <c r="C14895" s="85">
        <v>16526</v>
      </c>
      <c r="D14895" s="85">
        <v>14891</v>
      </c>
      <c r="E14895" s="86" t="s">
        <v>26556</v>
      </c>
      <c r="F14895" s="85" t="s">
        <v>55</v>
      </c>
      <c r="G14895" s="86" t="s">
        <v>18998</v>
      </c>
      <c r="H14895" s="85" t="s">
        <v>1</v>
      </c>
      <c r="I14895" s="85">
        <v>1</v>
      </c>
      <c r="J14895" s="88">
        <v>18.508646412241291</v>
      </c>
      <c r="K14895" s="146">
        <v>47.838344502726109</v>
      </c>
      <c r="L14895" s="147">
        <v>1.169707855461683E-7</v>
      </c>
      <c r="M14895" s="147">
        <v>13.88872476323729</v>
      </c>
      <c r="N14895" s="87">
        <v>255.5509619208766</v>
      </c>
      <c r="O14895" s="88">
        <v>16.187359238955469</v>
      </c>
      <c r="P14895" s="89">
        <v>63.342979096151403</v>
      </c>
    </row>
    <row r="14896" spans="1:16">
      <c r="A14896" s="75" t="s">
        <v>18999</v>
      </c>
      <c r="B14896" s="85">
        <v>14892</v>
      </c>
      <c r="C14896" s="85">
        <v>12197</v>
      </c>
      <c r="D14896" s="85">
        <v>14892</v>
      </c>
      <c r="E14896" s="86" t="s">
        <v>19000</v>
      </c>
      <c r="F14896" s="85" t="s">
        <v>55</v>
      </c>
      <c r="G14896" s="86" t="s">
        <v>19001</v>
      </c>
      <c r="H14896" s="85" t="s">
        <v>1</v>
      </c>
      <c r="I14896" s="85">
        <v>1</v>
      </c>
      <c r="J14896" s="88">
        <v>78.588944655846205</v>
      </c>
      <c r="K14896" s="146">
        <v>147.75513477519519</v>
      </c>
      <c r="L14896" s="147">
        <v>6.2473705179497204E-7</v>
      </c>
      <c r="M14896" s="147">
        <v>1335.0387953429679</v>
      </c>
      <c r="N14896" s="87">
        <v>971.22476620527937</v>
      </c>
      <c r="O14896" s="88">
        <v>68.520250507232049</v>
      </c>
      <c r="P14896" s="89">
        <v>70.550353421228053</v>
      </c>
    </row>
    <row r="14897" spans="1:16">
      <c r="A14897" s="75" t="s">
        <v>26829</v>
      </c>
      <c r="B14897" s="85">
        <v>14893</v>
      </c>
      <c r="C14897" s="85">
        <v>16720</v>
      </c>
      <c r="D14897" s="85">
        <v>14893</v>
      </c>
      <c r="E14897" s="86" t="s">
        <v>26820</v>
      </c>
      <c r="F14897" s="85" t="s">
        <v>4432</v>
      </c>
      <c r="G14897" s="86" t="s">
        <v>19001</v>
      </c>
      <c r="H14897" s="85" t="s">
        <v>1</v>
      </c>
      <c r="I14897" s="85">
        <v>1</v>
      </c>
      <c r="J14897" s="88">
        <v>84.771495888556927</v>
      </c>
      <c r="K14897" s="146">
        <v>160.56715595920193</v>
      </c>
      <c r="L14897" s="147">
        <v>7.0446205172503402E-7</v>
      </c>
      <c r="M14897" s="147">
        <v>19.061384988391861</v>
      </c>
      <c r="N14897" s="87">
        <v>1035.136151390446</v>
      </c>
      <c r="O14897" s="88">
        <v>73.70562266816593</v>
      </c>
      <c r="P14897" s="89">
        <v>71.203795335677242</v>
      </c>
    </row>
    <row r="14898" spans="1:16">
      <c r="A14898" s="75" t="s">
        <v>26844</v>
      </c>
      <c r="B14898" s="85">
        <v>14894</v>
      </c>
      <c r="C14898" s="85">
        <v>16735</v>
      </c>
      <c r="D14898" s="85">
        <v>14894</v>
      </c>
      <c r="E14898" s="86" t="s">
        <v>26820</v>
      </c>
      <c r="F14898" s="85" t="s">
        <v>38</v>
      </c>
      <c r="G14898" s="86" t="s">
        <v>19001</v>
      </c>
      <c r="H14898" s="85" t="s">
        <v>1</v>
      </c>
      <c r="I14898" s="85">
        <v>1</v>
      </c>
      <c r="J14898" s="88">
        <v>84.748366979228976</v>
      </c>
      <c r="K14898" s="146">
        <v>160.37264809365882</v>
      </c>
      <c r="L14898" s="147">
        <v>7.039815318117575E-7</v>
      </c>
      <c r="M14898" s="147">
        <v>19.069925336096919</v>
      </c>
      <c r="N14898" s="87">
        <v>1035.0369390030551</v>
      </c>
      <c r="O14898" s="88">
        <v>73.757720415954964</v>
      </c>
      <c r="P14898" s="89">
        <v>71.260954693074254</v>
      </c>
    </row>
    <row r="14899" spans="1:16">
      <c r="A14899" s="75" t="s">
        <v>26856</v>
      </c>
      <c r="B14899" s="85">
        <v>14895</v>
      </c>
      <c r="C14899" s="85">
        <v>16746</v>
      </c>
      <c r="D14899" s="85">
        <v>14895</v>
      </c>
      <c r="E14899" s="86" t="s">
        <v>26851</v>
      </c>
      <c r="F14899" s="85" t="s">
        <v>4461</v>
      </c>
      <c r="G14899" s="86" t="s">
        <v>19001</v>
      </c>
      <c r="H14899" s="85" t="s">
        <v>1</v>
      </c>
      <c r="I14899" s="85">
        <v>1</v>
      </c>
      <c r="J14899" s="88">
        <v>50.331731599309883</v>
      </c>
      <c r="K14899" s="146">
        <v>89.857562614552563</v>
      </c>
      <c r="L14899" s="147">
        <v>2.6310767803573508E-7</v>
      </c>
      <c r="M14899" s="147">
        <v>7300.8874430194173</v>
      </c>
      <c r="N14899" s="87">
        <v>677.45692742733604</v>
      </c>
      <c r="O14899" s="88">
        <v>44.576627139297507</v>
      </c>
      <c r="P14899" s="89">
        <v>65.799942896116875</v>
      </c>
    </row>
    <row r="14900" spans="1:16">
      <c r="A14900" s="75" t="s">
        <v>19002</v>
      </c>
      <c r="B14900" s="85">
        <v>14896</v>
      </c>
      <c r="C14900" s="85">
        <v>12198</v>
      </c>
      <c r="D14900" s="85">
        <v>14896</v>
      </c>
      <c r="E14900" s="86" t="s">
        <v>19003</v>
      </c>
      <c r="F14900" s="85" t="s">
        <v>55</v>
      </c>
      <c r="G14900" s="86" t="s">
        <v>19004</v>
      </c>
      <c r="H14900" s="85" t="s">
        <v>1</v>
      </c>
      <c r="I14900" s="85">
        <v>1</v>
      </c>
      <c r="J14900" s="88">
        <v>28.45538572179932</v>
      </c>
      <c r="K14900" s="146">
        <v>66.101853268969535</v>
      </c>
      <c r="L14900" s="147">
        <v>1.3541532126221001E-7</v>
      </c>
      <c r="M14900" s="147">
        <v>1534.0547379824809</v>
      </c>
      <c r="N14900" s="87">
        <v>251.04353731718811</v>
      </c>
      <c r="O14900" s="88">
        <v>25.12564443221935</v>
      </c>
      <c r="P14900" s="89">
        <v>100.0848087974224</v>
      </c>
    </row>
    <row r="14901" spans="1:16">
      <c r="A14901" s="75" t="s">
        <v>26868</v>
      </c>
      <c r="B14901" s="85">
        <v>14897</v>
      </c>
      <c r="C14901" s="85">
        <v>16757</v>
      </c>
      <c r="D14901" s="85">
        <v>14897</v>
      </c>
      <c r="E14901" s="86" t="s">
        <v>26859</v>
      </c>
      <c r="F14901" s="85" t="s">
        <v>4469</v>
      </c>
      <c r="G14901" s="86" t="s">
        <v>19004</v>
      </c>
      <c r="H14901" s="85" t="s">
        <v>1</v>
      </c>
      <c r="I14901" s="85">
        <v>1</v>
      </c>
      <c r="J14901" s="88">
        <v>28.37558282293055</v>
      </c>
      <c r="K14901" s="146">
        <v>65.977123887136699</v>
      </c>
      <c r="L14901" s="147">
        <v>1.3491711784717E-7</v>
      </c>
      <c r="M14901" s="147">
        <v>1534.044860366407</v>
      </c>
      <c r="N14901" s="87">
        <v>249.9390975418633</v>
      </c>
      <c r="O14901" s="88">
        <v>25.053150126075909</v>
      </c>
      <c r="P14901" s="89">
        <v>100.23701922777271</v>
      </c>
    </row>
    <row r="14902" spans="1:16">
      <c r="A14902" s="75" t="s">
        <v>19005</v>
      </c>
      <c r="B14902" s="85">
        <v>14898</v>
      </c>
      <c r="C14902" s="85">
        <v>12199</v>
      </c>
      <c r="D14902" s="85">
        <v>14898</v>
      </c>
      <c r="E14902" s="86" t="s">
        <v>19006</v>
      </c>
      <c r="F14902" s="85" t="s">
        <v>55</v>
      </c>
      <c r="G14902" s="86" t="s">
        <v>19007</v>
      </c>
      <c r="H14902" s="85" t="s">
        <v>1</v>
      </c>
      <c r="I14902" s="85">
        <v>1</v>
      </c>
      <c r="J14902" s="88">
        <v>79.921570161726891</v>
      </c>
      <c r="K14902" s="146">
        <v>729.26724865014876</v>
      </c>
      <c r="L14902" s="147">
        <v>3.0354958675821039E-7</v>
      </c>
      <c r="M14902" s="147">
        <v>4.3050195661382427</v>
      </c>
      <c r="N14902" s="87">
        <v>576.60962363146541</v>
      </c>
      <c r="O14902" s="88">
        <v>76.112878395886199</v>
      </c>
      <c r="P14902" s="89">
        <v>132.00070771717301</v>
      </c>
    </row>
    <row r="14903" spans="1:16">
      <c r="A14903" s="75" t="s">
        <v>29595</v>
      </c>
      <c r="B14903" s="85">
        <v>14899</v>
      </c>
      <c r="C14903" s="85">
        <v>18854</v>
      </c>
      <c r="D14903" s="85">
        <v>14899</v>
      </c>
      <c r="E14903" s="86" t="s">
        <v>29593</v>
      </c>
      <c r="F14903" s="85" t="s">
        <v>38</v>
      </c>
      <c r="G14903" s="86" t="s">
        <v>19007</v>
      </c>
      <c r="H14903" s="85" t="s">
        <v>1</v>
      </c>
      <c r="I14903" s="85">
        <v>1</v>
      </c>
      <c r="J14903" s="88">
        <v>79.939561469029826</v>
      </c>
      <c r="K14903" s="146">
        <v>729.29200611853901</v>
      </c>
      <c r="L14903" s="147">
        <v>3.0362466328230739E-7</v>
      </c>
      <c r="M14903" s="147">
        <v>4.3058863530499867</v>
      </c>
      <c r="N14903" s="87">
        <v>576.71643907095972</v>
      </c>
      <c r="O14903" s="88">
        <v>76.128920959313206</v>
      </c>
      <c r="P14903" s="89">
        <v>132.00407653014074</v>
      </c>
    </row>
    <row r="14904" spans="1:16">
      <c r="A14904" s="75" t="s">
        <v>29598</v>
      </c>
      <c r="B14904" s="85">
        <v>14900</v>
      </c>
      <c r="C14904" s="85">
        <v>18857</v>
      </c>
      <c r="D14904" s="85">
        <v>14900</v>
      </c>
      <c r="E14904" s="86" t="s">
        <v>29593</v>
      </c>
      <c r="F14904" s="85" t="s">
        <v>1039</v>
      </c>
      <c r="G14904" s="86" t="s">
        <v>19007</v>
      </c>
      <c r="H14904" s="85" t="s">
        <v>1</v>
      </c>
      <c r="I14904" s="85">
        <v>1</v>
      </c>
      <c r="J14904" s="88">
        <v>73.116198015658128</v>
      </c>
      <c r="K14904" s="146">
        <v>719.90251583958332</v>
      </c>
      <c r="L14904" s="147">
        <v>2.7515122318677973E-7</v>
      </c>
      <c r="M14904" s="147">
        <v>3.9771497006221859</v>
      </c>
      <c r="N14904" s="87">
        <v>536.20573277029689</v>
      </c>
      <c r="O14904" s="88">
        <v>70.044635968606102</v>
      </c>
      <c r="P14904" s="89">
        <v>130.63015124199026</v>
      </c>
    </row>
    <row r="14905" spans="1:16">
      <c r="A14905" s="75" t="s">
        <v>19008</v>
      </c>
      <c r="B14905" s="85">
        <v>14901</v>
      </c>
      <c r="C14905" s="85">
        <v>12200</v>
      </c>
      <c r="D14905" s="85">
        <v>14901</v>
      </c>
      <c r="E14905" s="86" t="s">
        <v>19009</v>
      </c>
      <c r="F14905" s="85" t="s">
        <v>55</v>
      </c>
      <c r="G14905" s="86" t="s">
        <v>19010</v>
      </c>
      <c r="H14905" s="85" t="s">
        <v>260</v>
      </c>
      <c r="I14905" s="85">
        <v>1</v>
      </c>
      <c r="J14905" s="88">
        <v>1193925.3371254611</v>
      </c>
      <c r="K14905" s="146">
        <v>1990634.2724061355</v>
      </c>
      <c r="L14905" s="147">
        <v>5.9439714901168839E-3</v>
      </c>
      <c r="M14905" s="147">
        <v>141446.35324334929</v>
      </c>
      <c r="N14905" s="87">
        <v>12589847.08713166</v>
      </c>
      <c r="O14905" s="88">
        <v>1087456.975256193</v>
      </c>
      <c r="P14905" s="89">
        <v>86.375709548347487</v>
      </c>
    </row>
    <row r="14906" spans="1:16">
      <c r="A14906" s="75" t="s">
        <v>26561</v>
      </c>
      <c r="B14906" s="85">
        <v>14902</v>
      </c>
      <c r="C14906" s="85">
        <v>16529</v>
      </c>
      <c r="D14906" s="85">
        <v>14902</v>
      </c>
      <c r="E14906" s="86" t="s">
        <v>26562</v>
      </c>
      <c r="F14906" s="85" t="s">
        <v>38</v>
      </c>
      <c r="G14906" s="86" t="s">
        <v>19010</v>
      </c>
      <c r="H14906" s="85" t="s">
        <v>260</v>
      </c>
      <c r="I14906" s="85">
        <v>1</v>
      </c>
      <c r="J14906" s="88">
        <v>1193925.337125462</v>
      </c>
      <c r="K14906" s="146">
        <v>1990634.2724061375</v>
      </c>
      <c r="L14906" s="147">
        <v>5.9439714901168934E-3</v>
      </c>
      <c r="M14906" s="147">
        <v>141446.35324334941</v>
      </c>
      <c r="N14906" s="87">
        <v>12589847.08713167</v>
      </c>
      <c r="O14906" s="88">
        <v>1087456.9752561939</v>
      </c>
      <c r="P14906" s="89">
        <v>86.375709548347501</v>
      </c>
    </row>
    <row r="14907" spans="1:16">
      <c r="A14907" s="75" t="s">
        <v>26563</v>
      </c>
      <c r="B14907" s="85">
        <v>14903</v>
      </c>
      <c r="C14907" s="85">
        <v>16530</v>
      </c>
      <c r="D14907" s="85">
        <v>14903</v>
      </c>
      <c r="E14907" s="86" t="s">
        <v>26562</v>
      </c>
      <c r="F14907" s="85" t="s">
        <v>1039</v>
      </c>
      <c r="G14907" s="86" t="s">
        <v>19010</v>
      </c>
      <c r="H14907" s="85" t="s">
        <v>260</v>
      </c>
      <c r="I14907" s="85">
        <v>1</v>
      </c>
      <c r="J14907" s="88">
        <v>1192769.060069927</v>
      </c>
      <c r="K14907" s="146">
        <v>1988925.574897008</v>
      </c>
      <c r="L14907" s="147">
        <v>5.9394066718015011E-3</v>
      </c>
      <c r="M14907" s="147">
        <v>141277.2531421014</v>
      </c>
      <c r="N14907" s="87">
        <v>12586212.78924384</v>
      </c>
      <c r="O14907" s="88">
        <v>1086511.5184246311</v>
      </c>
      <c r="P14907" s="89">
        <v>86.325532280302951</v>
      </c>
    </row>
    <row r="14908" spans="1:16">
      <c r="A14908" s="75" t="s">
        <v>19011</v>
      </c>
      <c r="B14908" s="85">
        <v>14904</v>
      </c>
      <c r="C14908" s="85">
        <v>12201</v>
      </c>
      <c r="D14908" s="85">
        <v>14904</v>
      </c>
      <c r="E14908" s="86" t="s">
        <v>19012</v>
      </c>
      <c r="F14908" s="85" t="s">
        <v>55</v>
      </c>
      <c r="G14908" s="86" t="s">
        <v>19013</v>
      </c>
      <c r="H14908" s="85" t="s">
        <v>1</v>
      </c>
      <c r="I14908" s="85">
        <v>1</v>
      </c>
      <c r="J14908" s="88">
        <v>2.5875994719386641</v>
      </c>
      <c r="K14908" s="146">
        <v>3.615440658881135</v>
      </c>
      <c r="L14908" s="147">
        <v>1.875559029494357E-8</v>
      </c>
      <c r="M14908" s="147">
        <v>0.25044586860812462</v>
      </c>
      <c r="N14908" s="87">
        <v>39.618323929289453</v>
      </c>
      <c r="O14908" s="88">
        <v>2.2801660858736241</v>
      </c>
      <c r="P14908" s="89">
        <v>57.553320275316317</v>
      </c>
    </row>
    <row r="14909" spans="1:16">
      <c r="A14909" s="75" t="s">
        <v>25358</v>
      </c>
      <c r="B14909" s="85">
        <v>14905</v>
      </c>
      <c r="C14909" s="85">
        <v>15629</v>
      </c>
      <c r="D14909" s="85">
        <v>14905</v>
      </c>
      <c r="E14909" s="86" t="s">
        <v>25359</v>
      </c>
      <c r="F14909" s="85" t="s">
        <v>509</v>
      </c>
      <c r="G14909" s="86" t="s">
        <v>19013</v>
      </c>
      <c r="H14909" s="85" t="s">
        <v>1</v>
      </c>
      <c r="I14909" s="85">
        <v>1</v>
      </c>
      <c r="J14909" s="88">
        <v>2.6694134404090661</v>
      </c>
      <c r="K14909" s="146">
        <v>3.75356269950694</v>
      </c>
      <c r="L14909" s="147">
        <v>1.8948953003798368E-8</v>
      </c>
      <c r="M14909" s="147">
        <v>0.2463222940924355</v>
      </c>
      <c r="N14909" s="87">
        <v>38.722981062295382</v>
      </c>
      <c r="O14909" s="88">
        <v>2.3475288780803201</v>
      </c>
      <c r="P14909" s="89">
        <v>60.623661032288446</v>
      </c>
    </row>
    <row r="14910" spans="1:16">
      <c r="A14910" s="75" t="s">
        <v>25360</v>
      </c>
      <c r="B14910" s="85">
        <v>14906</v>
      </c>
      <c r="C14910" s="85">
        <v>15630</v>
      </c>
      <c r="D14910" s="85">
        <v>14906</v>
      </c>
      <c r="E14910" s="86" t="s">
        <v>25359</v>
      </c>
      <c r="F14910" s="85" t="s">
        <v>32</v>
      </c>
      <c r="G14910" s="86" t="s">
        <v>19013</v>
      </c>
      <c r="H14910" s="85" t="s">
        <v>1</v>
      </c>
      <c r="I14910" s="85">
        <v>1</v>
      </c>
      <c r="J14910" s="88">
        <v>1.923000921097584</v>
      </c>
      <c r="K14910" s="146">
        <v>2.6272012046932134</v>
      </c>
      <c r="L14910" s="147">
        <v>1.6297389048155119E-8</v>
      </c>
      <c r="M14910" s="147">
        <v>0.23985928573744639</v>
      </c>
      <c r="N14910" s="87">
        <v>35.990174529806922</v>
      </c>
      <c r="O14910" s="88">
        <v>1.704607057299673</v>
      </c>
      <c r="P14910" s="89">
        <v>47.363122840316436</v>
      </c>
    </row>
    <row r="14911" spans="1:16">
      <c r="A14911" s="75" t="s">
        <v>25361</v>
      </c>
      <c r="B14911" s="85">
        <v>14907</v>
      </c>
      <c r="C14911" s="85">
        <v>15631</v>
      </c>
      <c r="D14911" s="85">
        <v>14907</v>
      </c>
      <c r="E14911" s="86" t="s">
        <v>25359</v>
      </c>
      <c r="F14911" s="85" t="s">
        <v>31</v>
      </c>
      <c r="G14911" s="86" t="s">
        <v>19013</v>
      </c>
      <c r="H14911" s="85" t="s">
        <v>1</v>
      </c>
      <c r="I14911" s="85">
        <v>1</v>
      </c>
      <c r="J14911" s="88">
        <v>1.947785090118207</v>
      </c>
      <c r="K14911" s="146">
        <v>2.6563749171372351</v>
      </c>
      <c r="L14911" s="147">
        <v>1.641364489427967E-8</v>
      </c>
      <c r="M14911" s="147">
        <v>0.2412693695853898</v>
      </c>
      <c r="N14911" s="87">
        <v>36.390102119314371</v>
      </c>
      <c r="O14911" s="88">
        <v>1.727681705463215</v>
      </c>
      <c r="P14911" s="89">
        <v>47.476692969933509</v>
      </c>
    </row>
    <row r="14912" spans="1:16">
      <c r="A14912" s="75" t="s">
        <v>25362</v>
      </c>
      <c r="B14912" s="85">
        <v>14908</v>
      </c>
      <c r="C14912" s="85">
        <v>15632</v>
      </c>
      <c r="D14912" s="85">
        <v>14908</v>
      </c>
      <c r="E14912" s="86" t="s">
        <v>25359</v>
      </c>
      <c r="F14912" s="85" t="s">
        <v>38</v>
      </c>
      <c r="G14912" s="86" t="s">
        <v>19013</v>
      </c>
      <c r="H14912" s="85" t="s">
        <v>1</v>
      </c>
      <c r="I14912" s="85">
        <v>1</v>
      </c>
      <c r="J14912" s="88">
        <v>2.7288336569163438</v>
      </c>
      <c r="K14912" s="146">
        <v>3.8358050608586844</v>
      </c>
      <c r="L14912" s="147">
        <v>1.9204627363587919E-8</v>
      </c>
      <c r="M14912" s="147">
        <v>0.2490883524955739</v>
      </c>
      <c r="N14912" s="87">
        <v>39.496437245835288</v>
      </c>
      <c r="O14912" s="88">
        <v>2.400159884359431</v>
      </c>
      <c r="P14912" s="89">
        <v>60.769022517658009</v>
      </c>
    </row>
    <row r="14913" spans="1:16">
      <c r="A14913" s="75" t="s">
        <v>25363</v>
      </c>
      <c r="B14913" s="85">
        <v>14909</v>
      </c>
      <c r="C14913" s="85">
        <v>15633</v>
      </c>
      <c r="D14913" s="85">
        <v>14909</v>
      </c>
      <c r="E14913" s="86" t="s">
        <v>25364</v>
      </c>
      <c r="F14913" s="85" t="s">
        <v>509</v>
      </c>
      <c r="G14913" s="86" t="s">
        <v>19013</v>
      </c>
      <c r="H14913" s="85" t="s">
        <v>1</v>
      </c>
      <c r="I14913" s="85">
        <v>1</v>
      </c>
      <c r="J14913" s="88">
        <v>2.671430828851225</v>
      </c>
      <c r="K14913" s="146">
        <v>3.7573010043046566</v>
      </c>
      <c r="L14913" s="147">
        <v>1.8977486335389589E-8</v>
      </c>
      <c r="M14913" s="147">
        <v>0.2475633434498995</v>
      </c>
      <c r="N14913" s="87">
        <v>38.9071674669377</v>
      </c>
      <c r="O14913" s="88">
        <v>2.3492478183357379</v>
      </c>
      <c r="P14913" s="89">
        <v>60.380849372601276</v>
      </c>
    </row>
    <row r="14914" spans="1:16">
      <c r="A14914" s="75" t="s">
        <v>25365</v>
      </c>
      <c r="B14914" s="85">
        <v>14910</v>
      </c>
      <c r="C14914" s="85">
        <v>15634</v>
      </c>
      <c r="D14914" s="85">
        <v>14910</v>
      </c>
      <c r="E14914" s="86" t="s">
        <v>25364</v>
      </c>
      <c r="F14914" s="85" t="s">
        <v>32</v>
      </c>
      <c r="G14914" s="86" t="s">
        <v>19013</v>
      </c>
      <c r="H14914" s="85" t="s">
        <v>1</v>
      </c>
      <c r="I14914" s="85">
        <v>1</v>
      </c>
      <c r="J14914" s="88">
        <v>1.9273871345707001</v>
      </c>
      <c r="K14914" s="146">
        <v>2.6426713145834788</v>
      </c>
      <c r="L14914" s="147">
        <v>1.634578583813796E-8</v>
      </c>
      <c r="M14914" s="147">
        <v>0.24145641569632409</v>
      </c>
      <c r="N14914" s="87">
        <v>36.714996961726619</v>
      </c>
      <c r="O14914" s="88">
        <v>1.7077404523871571</v>
      </c>
      <c r="P14914" s="89">
        <v>46.513430306623292</v>
      </c>
    </row>
    <row r="14915" spans="1:16">
      <c r="A14915" s="75" t="s">
        <v>25366</v>
      </c>
      <c r="B14915" s="85">
        <v>14911</v>
      </c>
      <c r="C14915" s="85">
        <v>15635</v>
      </c>
      <c r="D14915" s="85">
        <v>14911</v>
      </c>
      <c r="E14915" s="86" t="s">
        <v>25364</v>
      </c>
      <c r="F14915" s="85" t="s">
        <v>31</v>
      </c>
      <c r="G14915" s="86" t="s">
        <v>19013</v>
      </c>
      <c r="H14915" s="85" t="s">
        <v>1</v>
      </c>
      <c r="I14915" s="85">
        <v>1</v>
      </c>
      <c r="J14915" s="88">
        <v>2.0078552158065048</v>
      </c>
      <c r="K14915" s="146">
        <v>2.7373911601809664</v>
      </c>
      <c r="L14915" s="147">
        <v>1.6723239883997631E-8</v>
      </c>
      <c r="M14915" s="147">
        <v>0.2460346100078287</v>
      </c>
      <c r="N14915" s="87">
        <v>38.013463161426081</v>
      </c>
      <c r="O14915" s="88">
        <v>1.782658141229833</v>
      </c>
      <c r="P14915" s="89">
        <v>46.89544158762083</v>
      </c>
    </row>
    <row r="14916" spans="1:16">
      <c r="A14916" s="75" t="s">
        <v>25367</v>
      </c>
      <c r="B14916" s="85">
        <v>14912</v>
      </c>
      <c r="C14916" s="85">
        <v>15636</v>
      </c>
      <c r="D14916" s="85">
        <v>14912</v>
      </c>
      <c r="E14916" s="86" t="s">
        <v>25364</v>
      </c>
      <c r="F14916" s="85" t="s">
        <v>38</v>
      </c>
      <c r="G14916" s="86" t="s">
        <v>19013</v>
      </c>
      <c r="H14916" s="85" t="s">
        <v>1</v>
      </c>
      <c r="I14916" s="85">
        <v>1</v>
      </c>
      <c r="J14916" s="88">
        <v>2.8643536097190139</v>
      </c>
      <c r="K14916" s="146">
        <v>4.0243216580440873</v>
      </c>
      <c r="L14916" s="147">
        <v>1.9807597893147768E-8</v>
      </c>
      <c r="M14916" s="147">
        <v>0.2565440525509986</v>
      </c>
      <c r="N14916" s="87">
        <v>41.41838884206733</v>
      </c>
      <c r="O14916" s="88">
        <v>2.5201277088523502</v>
      </c>
      <c r="P14916" s="89">
        <v>60.845623871605966</v>
      </c>
    </row>
    <row r="14917" spans="1:16">
      <c r="A14917" s="75" t="s">
        <v>19014</v>
      </c>
      <c r="B14917" s="85">
        <v>14913</v>
      </c>
      <c r="C14917" s="85">
        <v>12202</v>
      </c>
      <c r="D14917" s="85">
        <v>14913</v>
      </c>
      <c r="E14917" s="86" t="s">
        <v>19015</v>
      </c>
      <c r="F14917" s="85" t="s">
        <v>55</v>
      </c>
      <c r="G14917" s="86" t="s">
        <v>19016</v>
      </c>
      <c r="H14917" s="85" t="s">
        <v>1</v>
      </c>
      <c r="I14917" s="85">
        <v>1</v>
      </c>
      <c r="J14917" s="88">
        <v>3.0031223159556051</v>
      </c>
      <c r="K14917" s="146">
        <v>4.364033805553146</v>
      </c>
      <c r="L14917" s="147">
        <v>2.849196064723044E-8</v>
      </c>
      <c r="M14917" s="147">
        <v>0.6579826476962356</v>
      </c>
      <c r="N14917" s="87">
        <v>42.004282799664317</v>
      </c>
      <c r="O14917" s="88">
        <v>2.6163095002883852</v>
      </c>
      <c r="P14917" s="89">
        <v>62.286731873667271</v>
      </c>
    </row>
    <row r="14918" spans="1:16">
      <c r="A14918" s="75" t="s">
        <v>25198</v>
      </c>
      <c r="B14918" s="85">
        <v>14914</v>
      </c>
      <c r="C14918" s="85">
        <v>15496</v>
      </c>
      <c r="D14918" s="85">
        <v>14914</v>
      </c>
      <c r="E14918" s="86" t="s">
        <v>25199</v>
      </c>
      <c r="F14918" s="85" t="s">
        <v>32</v>
      </c>
      <c r="G14918" s="86" t="s">
        <v>19016</v>
      </c>
      <c r="H14918" s="85" t="s">
        <v>1</v>
      </c>
      <c r="I14918" s="85">
        <v>1</v>
      </c>
      <c r="J14918" s="88">
        <v>2.032837461805455</v>
      </c>
      <c r="K14918" s="146">
        <v>2.9552036341402994</v>
      </c>
      <c r="L14918" s="147">
        <v>2.4924086342557699E-8</v>
      </c>
      <c r="M14918" s="147">
        <v>0.61968162176782737</v>
      </c>
      <c r="N14918" s="87">
        <v>33.72317818501886</v>
      </c>
      <c r="O14918" s="88">
        <v>1.770405256915454</v>
      </c>
      <c r="P14918" s="89">
        <v>52.498173428444431</v>
      </c>
    </row>
    <row r="14919" spans="1:16">
      <c r="A14919" s="75" t="s">
        <v>25200</v>
      </c>
      <c r="B14919" s="85">
        <v>14915</v>
      </c>
      <c r="C14919" s="85">
        <v>15497</v>
      </c>
      <c r="D14919" s="85">
        <v>14915</v>
      </c>
      <c r="E14919" s="86" t="s">
        <v>25199</v>
      </c>
      <c r="F14919" s="85" t="s">
        <v>38</v>
      </c>
      <c r="G14919" s="86" t="s">
        <v>19016</v>
      </c>
      <c r="H14919" s="85" t="s">
        <v>1</v>
      </c>
      <c r="I14919" s="85">
        <v>1</v>
      </c>
      <c r="J14919" s="88">
        <v>2.9253840212451352</v>
      </c>
      <c r="K14919" s="146">
        <v>4.2747638651483699</v>
      </c>
      <c r="L14919" s="147">
        <v>2.8121687210824762E-8</v>
      </c>
      <c r="M14919" s="147">
        <v>0.64727517505868359</v>
      </c>
      <c r="N14919" s="87">
        <v>40.826599654218569</v>
      </c>
      <c r="O14919" s="88">
        <v>2.5459055917514992</v>
      </c>
      <c r="P14919" s="89">
        <v>62.358991767966977</v>
      </c>
    </row>
    <row r="14920" spans="1:16">
      <c r="A14920" s="75" t="s">
        <v>19017</v>
      </c>
      <c r="B14920" s="85">
        <v>14916</v>
      </c>
      <c r="C14920" s="85">
        <v>12203</v>
      </c>
      <c r="D14920" s="85">
        <v>14916</v>
      </c>
      <c r="E14920" s="86" t="s">
        <v>19018</v>
      </c>
      <c r="F14920" s="85" t="s">
        <v>55</v>
      </c>
      <c r="G14920" s="86" t="s">
        <v>19019</v>
      </c>
      <c r="H14920" s="85" t="s">
        <v>260</v>
      </c>
      <c r="I14920" s="85">
        <v>1</v>
      </c>
      <c r="J14920" s="88">
        <v>10371616.279323859</v>
      </c>
      <c r="K14920" s="146">
        <v>37272849.254927173</v>
      </c>
      <c r="L14920" s="147">
        <v>9.4569740036423641E-2</v>
      </c>
      <c r="M14920" s="147">
        <v>846263.66130893689</v>
      </c>
      <c r="N14920" s="87">
        <v>118515607.0254543</v>
      </c>
      <c r="O14920" s="88">
        <v>9170328.3248742633</v>
      </c>
      <c r="P14920" s="89">
        <v>77.376546051902665</v>
      </c>
    </row>
    <row r="14921" spans="1:16">
      <c r="A14921" s="75" t="s">
        <v>26594</v>
      </c>
      <c r="B14921" s="85">
        <v>14917</v>
      </c>
      <c r="C14921" s="85">
        <v>16559</v>
      </c>
      <c r="D14921" s="85">
        <v>14917</v>
      </c>
      <c r="E14921" s="86" t="s">
        <v>26595</v>
      </c>
      <c r="F14921" s="85" t="s">
        <v>55</v>
      </c>
      <c r="G14921" s="86" t="s">
        <v>19019</v>
      </c>
      <c r="H14921" s="85" t="s">
        <v>260</v>
      </c>
      <c r="I14921" s="85">
        <v>1</v>
      </c>
      <c r="J14921" s="88">
        <v>10371616.279323859</v>
      </c>
      <c r="K14921" s="146">
        <v>37272849.254927173</v>
      </c>
      <c r="L14921" s="147">
        <v>9.4569740036423641E-2</v>
      </c>
      <c r="M14921" s="147">
        <v>846263.66130893689</v>
      </c>
      <c r="N14921" s="87">
        <v>118515607.0254543</v>
      </c>
      <c r="O14921" s="88">
        <v>9170328.3248742633</v>
      </c>
      <c r="P14921" s="89">
        <v>77.376546051902665</v>
      </c>
    </row>
    <row r="14922" spans="1:16">
      <c r="A14922" s="75" t="s">
        <v>19020</v>
      </c>
      <c r="B14922" s="85">
        <v>14918</v>
      </c>
      <c r="C14922" s="85">
        <v>12204</v>
      </c>
      <c r="D14922" s="85">
        <v>14918</v>
      </c>
      <c r="E14922" s="86" t="s">
        <v>19021</v>
      </c>
      <c r="F14922" s="85" t="s">
        <v>55</v>
      </c>
      <c r="G14922" s="86" t="s">
        <v>19022</v>
      </c>
      <c r="H14922" s="85" t="s">
        <v>260</v>
      </c>
      <c r="I14922" s="85">
        <v>1</v>
      </c>
      <c r="J14922" s="88">
        <v>106905.90823407681</v>
      </c>
      <c r="K14922" s="146">
        <v>347714.71288974816</v>
      </c>
      <c r="L14922" s="147">
        <v>5.7801160649570275E-4</v>
      </c>
      <c r="M14922" s="147">
        <v>9433.3094523348464</v>
      </c>
      <c r="N14922" s="87">
        <v>1441576.5710691011</v>
      </c>
      <c r="O14922" s="88">
        <v>94404.004783558208</v>
      </c>
      <c r="P14922" s="89">
        <v>65.486639196380921</v>
      </c>
    </row>
    <row r="14923" spans="1:16">
      <c r="A14923" s="75" t="s">
        <v>26596</v>
      </c>
      <c r="B14923" s="85">
        <v>14919</v>
      </c>
      <c r="C14923" s="85">
        <v>16560</v>
      </c>
      <c r="D14923" s="85">
        <v>14919</v>
      </c>
      <c r="E14923" s="86" t="s">
        <v>26597</v>
      </c>
      <c r="F14923" s="85" t="s">
        <v>55</v>
      </c>
      <c r="G14923" s="86" t="s">
        <v>19022</v>
      </c>
      <c r="H14923" s="85" t="s">
        <v>260</v>
      </c>
      <c r="I14923" s="85">
        <v>1</v>
      </c>
      <c r="J14923" s="88">
        <v>106905.90823407681</v>
      </c>
      <c r="K14923" s="146">
        <v>347714.71288974816</v>
      </c>
      <c r="L14923" s="147">
        <v>5.7801160649570275E-4</v>
      </c>
      <c r="M14923" s="147">
        <v>9433.3094523348464</v>
      </c>
      <c r="N14923" s="87">
        <v>1441576.5710691011</v>
      </c>
      <c r="O14923" s="88">
        <v>94404.004783558208</v>
      </c>
      <c r="P14923" s="89">
        <v>65.486639196380921</v>
      </c>
    </row>
    <row r="14924" spans="1:16">
      <c r="A14924" s="75" t="s">
        <v>19023</v>
      </c>
      <c r="B14924" s="85">
        <v>14920</v>
      </c>
      <c r="C14924" s="85">
        <v>12205</v>
      </c>
      <c r="D14924" s="85">
        <v>14920</v>
      </c>
      <c r="E14924" s="86" t="s">
        <v>19024</v>
      </c>
      <c r="F14924" s="85" t="s">
        <v>55</v>
      </c>
      <c r="G14924" s="86" t="s">
        <v>19025</v>
      </c>
      <c r="H14924" s="85" t="s">
        <v>260</v>
      </c>
      <c r="I14924" s="85">
        <v>1</v>
      </c>
      <c r="J14924" s="88">
        <v>19971.208038373621</v>
      </c>
      <c r="K14924" s="146">
        <v>59219.813167011554</v>
      </c>
      <c r="L14924" s="147">
        <v>1.207893568129198E-4</v>
      </c>
      <c r="M14924" s="147">
        <v>1485.2467374930461</v>
      </c>
      <c r="N14924" s="87">
        <v>272213.20188925689</v>
      </c>
      <c r="O14924" s="88">
        <v>17542.637591156101</v>
      </c>
      <c r="P14924" s="89">
        <v>64.444477598455649</v>
      </c>
    </row>
    <row r="14925" spans="1:16">
      <c r="A14925" s="75" t="s">
        <v>26598</v>
      </c>
      <c r="B14925" s="85">
        <v>14921</v>
      </c>
      <c r="C14925" s="85">
        <v>16561</v>
      </c>
      <c r="D14925" s="85">
        <v>14921</v>
      </c>
      <c r="E14925" s="86" t="s">
        <v>26599</v>
      </c>
      <c r="F14925" s="85" t="s">
        <v>55</v>
      </c>
      <c r="G14925" s="86" t="s">
        <v>19025</v>
      </c>
      <c r="H14925" s="85" t="s">
        <v>260</v>
      </c>
      <c r="I14925" s="85">
        <v>1</v>
      </c>
      <c r="J14925" s="88">
        <v>19971.208038373621</v>
      </c>
      <c r="K14925" s="146">
        <v>59219.813167011554</v>
      </c>
      <c r="L14925" s="147">
        <v>1.207893568129198E-4</v>
      </c>
      <c r="M14925" s="147">
        <v>1485.2467374930461</v>
      </c>
      <c r="N14925" s="87">
        <v>272213.20188925689</v>
      </c>
      <c r="O14925" s="88">
        <v>17542.637591156101</v>
      </c>
      <c r="P14925" s="89">
        <v>64.444477598455649</v>
      </c>
    </row>
    <row r="14926" spans="1:16">
      <c r="A14926" s="75" t="s">
        <v>19026</v>
      </c>
      <c r="B14926" s="85">
        <v>14922</v>
      </c>
      <c r="C14926" s="85">
        <v>12206</v>
      </c>
      <c r="D14926" s="85">
        <v>14922</v>
      </c>
      <c r="E14926" s="86" t="s">
        <v>19027</v>
      </c>
      <c r="F14926" s="85" t="s">
        <v>55</v>
      </c>
      <c r="G14926" s="86" t="s">
        <v>19028</v>
      </c>
      <c r="H14926" s="85" t="s">
        <v>1</v>
      </c>
      <c r="I14926" s="85">
        <v>1</v>
      </c>
      <c r="J14926" s="88">
        <v>49.426908397600407</v>
      </c>
      <c r="K14926" s="146">
        <v>128.42237316559533</v>
      </c>
      <c r="L14926" s="147">
        <v>2.9015323579476278E-7</v>
      </c>
      <c r="M14926" s="147">
        <v>3.8290012580783102</v>
      </c>
      <c r="N14926" s="87">
        <v>699.01374308446498</v>
      </c>
      <c r="O14926" s="88">
        <v>43.450226814418308</v>
      </c>
      <c r="P14926" s="89">
        <v>62.159331263917686</v>
      </c>
    </row>
    <row r="14927" spans="1:16">
      <c r="A14927" s="75" t="s">
        <v>26600</v>
      </c>
      <c r="B14927" s="85">
        <v>14923</v>
      </c>
      <c r="C14927" s="85">
        <v>16562</v>
      </c>
      <c r="D14927" s="85">
        <v>14923</v>
      </c>
      <c r="E14927" s="86" t="s">
        <v>26601</v>
      </c>
      <c r="F14927" s="85" t="s">
        <v>55</v>
      </c>
      <c r="G14927" s="86" t="s">
        <v>19028</v>
      </c>
      <c r="H14927" s="85" t="s">
        <v>1</v>
      </c>
      <c r="I14927" s="85">
        <v>1</v>
      </c>
      <c r="J14927" s="88">
        <v>49.422895281647392</v>
      </c>
      <c r="K14927" s="146">
        <v>128.41750190728007</v>
      </c>
      <c r="L14927" s="147">
        <v>2.9013283833933171E-7</v>
      </c>
      <c r="M14927" s="147">
        <v>3.8284728618467438</v>
      </c>
      <c r="N14927" s="87">
        <v>698.95443112449971</v>
      </c>
      <c r="O14927" s="88">
        <v>43.446587237696832</v>
      </c>
      <c r="P14927" s="89">
        <v>62.159398814882117</v>
      </c>
    </row>
    <row r="14928" spans="1:16">
      <c r="A14928" s="75" t="s">
        <v>19029</v>
      </c>
      <c r="B14928" s="85">
        <v>14924</v>
      </c>
      <c r="C14928" s="85">
        <v>12207</v>
      </c>
      <c r="D14928" s="85">
        <v>14924</v>
      </c>
      <c r="E14928" s="86" t="s">
        <v>19030</v>
      </c>
      <c r="F14928" s="85" t="s">
        <v>55</v>
      </c>
      <c r="G14928" s="86" t="s">
        <v>19031</v>
      </c>
      <c r="H14928" s="85" t="s">
        <v>1</v>
      </c>
      <c r="I14928" s="85">
        <v>1</v>
      </c>
      <c r="J14928" s="88">
        <v>48.208620433436671</v>
      </c>
      <c r="K14928" s="146">
        <v>128.71810313160017</v>
      </c>
      <c r="L14928" s="147">
        <v>2.8718757520219879E-7</v>
      </c>
      <c r="M14928" s="147">
        <v>3.8109032722001919</v>
      </c>
      <c r="N14928" s="87">
        <v>681.67468816441544</v>
      </c>
      <c r="O14928" s="88">
        <v>42.364985934096687</v>
      </c>
      <c r="P14928" s="89">
        <v>62.148392289840359</v>
      </c>
    </row>
    <row r="14929" spans="1:16">
      <c r="A14929" s="75" t="s">
        <v>26602</v>
      </c>
      <c r="B14929" s="85">
        <v>14925</v>
      </c>
      <c r="C14929" s="85">
        <v>16563</v>
      </c>
      <c r="D14929" s="85">
        <v>14925</v>
      </c>
      <c r="E14929" s="86" t="s">
        <v>26603</v>
      </c>
      <c r="F14929" s="85" t="s">
        <v>55</v>
      </c>
      <c r="G14929" s="86" t="s">
        <v>19031</v>
      </c>
      <c r="H14929" s="85" t="s">
        <v>1</v>
      </c>
      <c r="I14929" s="85">
        <v>1</v>
      </c>
      <c r="J14929" s="88">
        <v>48.204607317483926</v>
      </c>
      <c r="K14929" s="146">
        <v>128.713231873285</v>
      </c>
      <c r="L14929" s="147">
        <v>2.8716717774676683E-7</v>
      </c>
      <c r="M14929" s="147">
        <v>3.8103748759686278</v>
      </c>
      <c r="N14929" s="87">
        <v>681.61537620444994</v>
      </c>
      <c r="O14929" s="88">
        <v>42.361346357375453</v>
      </c>
      <c r="P14929" s="89">
        <v>62.148460607304727</v>
      </c>
    </row>
    <row r="14930" spans="1:16">
      <c r="A14930" s="75" t="s">
        <v>19032</v>
      </c>
      <c r="B14930" s="85">
        <v>14926</v>
      </c>
      <c r="C14930" s="85">
        <v>12208</v>
      </c>
      <c r="D14930" s="85">
        <v>14926</v>
      </c>
      <c r="E14930" s="86" t="s">
        <v>19033</v>
      </c>
      <c r="F14930" s="85" t="s">
        <v>55</v>
      </c>
      <c r="G14930" s="86" t="s">
        <v>19034</v>
      </c>
      <c r="H14930" s="85" t="s">
        <v>1042</v>
      </c>
      <c r="I14930" s="85">
        <v>1</v>
      </c>
      <c r="J14930" s="88">
        <v>93.070231936263937</v>
      </c>
      <c r="K14930" s="146">
        <v>212.06208200812478</v>
      </c>
      <c r="L14930" s="147">
        <v>6.263291879041427E-7</v>
      </c>
      <c r="M14930" s="147">
        <v>5.7926654420871531</v>
      </c>
      <c r="N14930" s="87">
        <v>1245.9744730364621</v>
      </c>
      <c r="O14930" s="88">
        <v>82.916185254565221</v>
      </c>
      <c r="P14930" s="89">
        <v>66.547258430180349</v>
      </c>
    </row>
    <row r="14931" spans="1:16">
      <c r="A14931" s="75" t="s">
        <v>26604</v>
      </c>
      <c r="B14931" s="85">
        <v>14927</v>
      </c>
      <c r="C14931" s="85">
        <v>16564</v>
      </c>
      <c r="D14931" s="85">
        <v>14927</v>
      </c>
      <c r="E14931" s="86" t="s">
        <v>26605</v>
      </c>
      <c r="F14931" s="85" t="s">
        <v>55</v>
      </c>
      <c r="G14931" s="86" t="s">
        <v>19034</v>
      </c>
      <c r="H14931" s="85" t="s">
        <v>1042</v>
      </c>
      <c r="I14931" s="85">
        <v>1</v>
      </c>
      <c r="J14931" s="88">
        <v>93.057149178258001</v>
      </c>
      <c r="K14931" s="146">
        <v>212.04620170601805</v>
      </c>
      <c r="L14931" s="147">
        <v>6.2626269219943954E-7</v>
      </c>
      <c r="M14931" s="147">
        <v>5.790942870372259</v>
      </c>
      <c r="N14931" s="87">
        <v>1245.7811160469751</v>
      </c>
      <c r="O14931" s="88">
        <v>82.904320234454048</v>
      </c>
      <c r="P14931" s="89">
        <v>66.548063031746864</v>
      </c>
    </row>
    <row r="14932" spans="1:16">
      <c r="A14932" s="75" t="s">
        <v>19035</v>
      </c>
      <c r="B14932" s="85">
        <v>14928</v>
      </c>
      <c r="C14932" s="85">
        <v>12209</v>
      </c>
      <c r="D14932" s="85">
        <v>14928</v>
      </c>
      <c r="E14932" s="86" t="s">
        <v>19036</v>
      </c>
      <c r="F14932" s="85" t="s">
        <v>55</v>
      </c>
      <c r="G14932" s="86" t="s">
        <v>19037</v>
      </c>
      <c r="H14932" s="85" t="s">
        <v>1042</v>
      </c>
      <c r="I14932" s="85">
        <v>1</v>
      </c>
      <c r="J14932" s="88">
        <v>100.7606969701108</v>
      </c>
      <c r="K14932" s="146">
        <v>250.11613764054937</v>
      </c>
      <c r="L14932" s="147">
        <v>7.0066367610785871E-7</v>
      </c>
      <c r="M14932" s="147">
        <v>6.4273459455802504</v>
      </c>
      <c r="N14932" s="87">
        <v>1353.816968238561</v>
      </c>
      <c r="O14932" s="88">
        <v>89.765585795405713</v>
      </c>
      <c r="P14932" s="89">
        <v>66.305555256999696</v>
      </c>
    </row>
    <row r="14933" spans="1:16">
      <c r="A14933" s="75" t="s">
        <v>26606</v>
      </c>
      <c r="B14933" s="85">
        <v>14929</v>
      </c>
      <c r="C14933" s="85">
        <v>16565</v>
      </c>
      <c r="D14933" s="85">
        <v>14929</v>
      </c>
      <c r="E14933" s="86" t="s">
        <v>26607</v>
      </c>
      <c r="F14933" s="85" t="s">
        <v>55</v>
      </c>
      <c r="G14933" s="86" t="s">
        <v>19037</v>
      </c>
      <c r="H14933" s="85" t="s">
        <v>1042</v>
      </c>
      <c r="I14933" s="85">
        <v>1</v>
      </c>
      <c r="J14933" s="88">
        <v>100.74761421210469</v>
      </c>
      <c r="K14933" s="146">
        <v>250.10025733844222</v>
      </c>
      <c r="L14933" s="147">
        <v>7.0059718040315174E-7</v>
      </c>
      <c r="M14933" s="147">
        <v>6.4256233738653528</v>
      </c>
      <c r="N14933" s="87">
        <v>1353.623611249074</v>
      </c>
      <c r="O14933" s="88">
        <v>89.753720775294411</v>
      </c>
      <c r="P14933" s="89">
        <v>66.306261230529941</v>
      </c>
    </row>
    <row r="14934" spans="1:16">
      <c r="A14934" s="75" t="s">
        <v>19038</v>
      </c>
      <c r="B14934" s="85">
        <v>14930</v>
      </c>
      <c r="C14934" s="85">
        <v>12210</v>
      </c>
      <c r="D14934" s="85">
        <v>14930</v>
      </c>
      <c r="E14934" s="86" t="s">
        <v>19039</v>
      </c>
      <c r="F14934" s="85" t="s">
        <v>55</v>
      </c>
      <c r="G14934" s="86" t="s">
        <v>19040</v>
      </c>
      <c r="H14934" s="85" t="s">
        <v>1042</v>
      </c>
      <c r="I14934" s="85">
        <v>1</v>
      </c>
      <c r="J14934" s="88">
        <v>123.3941071468448</v>
      </c>
      <c r="K14934" s="146">
        <v>278.44596643182479</v>
      </c>
      <c r="L14934" s="147">
        <v>7.9108953085080136E-7</v>
      </c>
      <c r="M14934" s="147">
        <v>8.577902313124067</v>
      </c>
      <c r="N14934" s="87">
        <v>1702.495416073818</v>
      </c>
      <c r="O14934" s="88">
        <v>108.67924680644241</v>
      </c>
      <c r="P14934" s="89">
        <v>63.835265446453462</v>
      </c>
    </row>
    <row r="14935" spans="1:16">
      <c r="A14935" s="75" t="s">
        <v>26608</v>
      </c>
      <c r="B14935" s="85">
        <v>14931</v>
      </c>
      <c r="C14935" s="85">
        <v>16566</v>
      </c>
      <c r="D14935" s="85">
        <v>14931</v>
      </c>
      <c r="E14935" s="86" t="s">
        <v>26609</v>
      </c>
      <c r="F14935" s="85" t="s">
        <v>55</v>
      </c>
      <c r="G14935" s="86" t="s">
        <v>19040</v>
      </c>
      <c r="H14935" s="85" t="s">
        <v>1042</v>
      </c>
      <c r="I14935" s="85">
        <v>1</v>
      </c>
      <c r="J14935" s="88">
        <v>123.3817467497102</v>
      </c>
      <c r="K14935" s="146">
        <v>278.43096295621456</v>
      </c>
      <c r="L14935" s="147">
        <v>7.9102670668807453E-7</v>
      </c>
      <c r="M14935" s="147">
        <v>8.5762748527308492</v>
      </c>
      <c r="N14935" s="87">
        <v>1702.312735237125</v>
      </c>
      <c r="O14935" s="88">
        <v>108.668036910141</v>
      </c>
      <c r="P14935" s="89">
        <v>63.835530722857456</v>
      </c>
    </row>
    <row r="14936" spans="1:16">
      <c r="A14936" s="75" t="s">
        <v>19041</v>
      </c>
      <c r="B14936" s="85">
        <v>14932</v>
      </c>
      <c r="C14936" s="85">
        <v>12211</v>
      </c>
      <c r="D14936" s="85">
        <v>14932</v>
      </c>
      <c r="E14936" s="86" t="s">
        <v>19042</v>
      </c>
      <c r="F14936" s="85" t="s">
        <v>55</v>
      </c>
      <c r="G14936" s="86" t="s">
        <v>19043</v>
      </c>
      <c r="H14936" s="85" t="s">
        <v>1042</v>
      </c>
      <c r="I14936" s="85">
        <v>1</v>
      </c>
      <c r="J14936" s="88">
        <v>123.65424862892149</v>
      </c>
      <c r="K14936" s="146">
        <v>275.15663639935804</v>
      </c>
      <c r="L14936" s="147">
        <v>7.9183826550263219E-7</v>
      </c>
      <c r="M14936" s="147">
        <v>8.5997834991838324</v>
      </c>
      <c r="N14936" s="87">
        <v>1706.0248519561071</v>
      </c>
      <c r="O14936" s="88">
        <v>108.910376992984</v>
      </c>
      <c r="P14936" s="89">
        <v>63.83868140496822</v>
      </c>
    </row>
    <row r="14937" spans="1:16">
      <c r="A14937" s="75" t="s">
        <v>26610</v>
      </c>
      <c r="B14937" s="85">
        <v>14933</v>
      </c>
      <c r="C14937" s="85">
        <v>16567</v>
      </c>
      <c r="D14937" s="85">
        <v>14933</v>
      </c>
      <c r="E14937" s="86" t="s">
        <v>26611</v>
      </c>
      <c r="F14937" s="85" t="s">
        <v>55</v>
      </c>
      <c r="G14937" s="86" t="s">
        <v>19043</v>
      </c>
      <c r="H14937" s="85" t="s">
        <v>1042</v>
      </c>
      <c r="I14937" s="85">
        <v>1</v>
      </c>
      <c r="J14937" s="88">
        <v>123.64188823178669</v>
      </c>
      <c r="K14937" s="146">
        <v>275.14163292374747</v>
      </c>
      <c r="L14937" s="147">
        <v>7.9177544133990706E-7</v>
      </c>
      <c r="M14937" s="147">
        <v>8.5981560387906182</v>
      </c>
      <c r="N14937" s="87">
        <v>1705.842171119413</v>
      </c>
      <c r="O14937" s="88">
        <v>108.89916709668231</v>
      </c>
      <c r="P14937" s="89">
        <v>63.838946498327068</v>
      </c>
    </row>
    <row r="14938" spans="1:16">
      <c r="A14938" s="75" t="s">
        <v>19044</v>
      </c>
      <c r="B14938" s="85">
        <v>14934</v>
      </c>
      <c r="C14938" s="85">
        <v>12212</v>
      </c>
      <c r="D14938" s="85">
        <v>14934</v>
      </c>
      <c r="E14938" s="86" t="s">
        <v>19045</v>
      </c>
      <c r="F14938" s="85" t="s">
        <v>55</v>
      </c>
      <c r="G14938" s="86" t="s">
        <v>19046</v>
      </c>
      <c r="H14938" s="85" t="s">
        <v>1</v>
      </c>
      <c r="I14938" s="85">
        <v>1</v>
      </c>
      <c r="J14938" s="88">
        <v>213.9014599103746</v>
      </c>
      <c r="K14938" s="146">
        <v>626.61777903937377</v>
      </c>
      <c r="L14938" s="147">
        <v>1.379579270657078E-6</v>
      </c>
      <c r="M14938" s="147">
        <v>14.74971660957242</v>
      </c>
      <c r="N14938" s="87">
        <v>2941.062956944339</v>
      </c>
      <c r="O14938" s="88">
        <v>187.1189943914267</v>
      </c>
      <c r="P14938" s="89">
        <v>63.622913596462674</v>
      </c>
    </row>
    <row r="14939" spans="1:16">
      <c r="A14939" s="75" t="s">
        <v>26612</v>
      </c>
      <c r="B14939" s="85">
        <v>14935</v>
      </c>
      <c r="C14939" s="85">
        <v>16568</v>
      </c>
      <c r="D14939" s="85">
        <v>14935</v>
      </c>
      <c r="E14939" s="86" t="s">
        <v>26613</v>
      </c>
      <c r="F14939" s="85" t="s">
        <v>55</v>
      </c>
      <c r="G14939" s="86" t="s">
        <v>19046</v>
      </c>
      <c r="H14939" s="85" t="s">
        <v>1</v>
      </c>
      <c r="I14939" s="85">
        <v>1</v>
      </c>
      <c r="J14939" s="88">
        <v>213.89744679442231</v>
      </c>
      <c r="K14939" s="146">
        <v>626.61290778105888</v>
      </c>
      <c r="L14939" s="147">
        <v>1.3795588732016541E-6</v>
      </c>
      <c r="M14939" s="147">
        <v>14.74918821334086</v>
      </c>
      <c r="N14939" s="87">
        <v>2941.003644984376</v>
      </c>
      <c r="O14939" s="88">
        <v>187.11535481470571</v>
      </c>
      <c r="P14939" s="89">
        <v>63.622959166954637</v>
      </c>
    </row>
    <row r="14940" spans="1:16">
      <c r="A14940" s="75" t="s">
        <v>19047</v>
      </c>
      <c r="B14940" s="85">
        <v>14936</v>
      </c>
      <c r="C14940" s="85">
        <v>12213</v>
      </c>
      <c r="D14940" s="85">
        <v>14936</v>
      </c>
      <c r="E14940" s="86" t="s">
        <v>19048</v>
      </c>
      <c r="F14940" s="85" t="s">
        <v>55</v>
      </c>
      <c r="G14940" s="86" t="s">
        <v>19049</v>
      </c>
      <c r="H14940" s="85" t="s">
        <v>1</v>
      </c>
      <c r="I14940" s="85">
        <v>1</v>
      </c>
      <c r="J14940" s="88">
        <v>214.55154843752291</v>
      </c>
      <c r="K14940" s="146">
        <v>631.9859030841742</v>
      </c>
      <c r="L14940" s="147">
        <v>1.38849804511126E-6</v>
      </c>
      <c r="M14940" s="147">
        <v>14.83711159778095</v>
      </c>
      <c r="N14940" s="87">
        <v>2950.0869499814039</v>
      </c>
      <c r="O14940" s="88">
        <v>187.6961366656285</v>
      </c>
      <c r="P14940" s="89">
        <v>63.623933751109156</v>
      </c>
    </row>
    <row r="14941" spans="1:16">
      <c r="A14941" s="75" t="s">
        <v>26614</v>
      </c>
      <c r="B14941" s="85">
        <v>14937</v>
      </c>
      <c r="C14941" s="85">
        <v>16569</v>
      </c>
      <c r="D14941" s="85">
        <v>14937</v>
      </c>
      <c r="E14941" s="86" t="s">
        <v>26615</v>
      </c>
      <c r="F14941" s="85" t="s">
        <v>55</v>
      </c>
      <c r="G14941" s="86" t="s">
        <v>19049</v>
      </c>
      <c r="H14941" s="85" t="s">
        <v>1</v>
      </c>
      <c r="I14941" s="85">
        <v>1</v>
      </c>
      <c r="J14941" s="88">
        <v>214.5475353215698</v>
      </c>
      <c r="K14941" s="146">
        <v>631.98103182585908</v>
      </c>
      <c r="L14941" s="147">
        <v>1.388477647655832E-6</v>
      </c>
      <c r="M14941" s="147">
        <v>14.836583201549381</v>
      </c>
      <c r="N14941" s="87">
        <v>2950.0276380214382</v>
      </c>
      <c r="O14941" s="88">
        <v>187.69249708890689</v>
      </c>
      <c r="P14941" s="89">
        <v>63.623979202713798</v>
      </c>
    </row>
    <row r="14942" spans="1:16">
      <c r="A14942" s="75" t="s">
        <v>19050</v>
      </c>
      <c r="B14942" s="85">
        <v>14938</v>
      </c>
      <c r="C14942" s="85">
        <v>12214</v>
      </c>
      <c r="D14942" s="85">
        <v>14938</v>
      </c>
      <c r="E14942" s="86" t="s">
        <v>19051</v>
      </c>
      <c r="F14942" s="85" t="s">
        <v>55</v>
      </c>
      <c r="G14942" s="86" t="s">
        <v>19052</v>
      </c>
      <c r="H14942" s="85" t="s">
        <v>1</v>
      </c>
      <c r="I14942" s="85">
        <v>1</v>
      </c>
      <c r="J14942" s="88">
        <v>380.04540721715688</v>
      </c>
      <c r="K14942" s="146">
        <v>905.57917548007447</v>
      </c>
      <c r="L14942" s="147">
        <v>2.2081851863814868E-6</v>
      </c>
      <c r="M14942" s="147">
        <v>22.829949897857979</v>
      </c>
      <c r="N14942" s="87">
        <v>5189.1124310798241</v>
      </c>
      <c r="O14942" s="88">
        <v>330.86402344596883</v>
      </c>
      <c r="P14942" s="89">
        <v>63.761197669235685</v>
      </c>
    </row>
    <row r="14943" spans="1:16">
      <c r="A14943" s="75" t="s">
        <v>26616</v>
      </c>
      <c r="B14943" s="85">
        <v>14939</v>
      </c>
      <c r="C14943" s="85">
        <v>16570</v>
      </c>
      <c r="D14943" s="85">
        <v>14939</v>
      </c>
      <c r="E14943" s="86" t="s">
        <v>26617</v>
      </c>
      <c r="F14943" s="85" t="s">
        <v>55</v>
      </c>
      <c r="G14943" s="86" t="s">
        <v>19052</v>
      </c>
      <c r="H14943" s="85" t="s">
        <v>1</v>
      </c>
      <c r="I14943" s="85">
        <v>1</v>
      </c>
      <c r="J14943" s="88">
        <v>380.04139410120513</v>
      </c>
      <c r="K14943" s="146">
        <v>905.57430422176105</v>
      </c>
      <c r="L14943" s="147">
        <v>2.2081647889260548E-6</v>
      </c>
      <c r="M14943" s="147">
        <v>22.829421501626431</v>
      </c>
      <c r="N14943" s="87">
        <v>5189.0531191198661</v>
      </c>
      <c r="O14943" s="88">
        <v>330.86038386924832</v>
      </c>
      <c r="P14943" s="89">
        <v>63.761225077874464</v>
      </c>
    </row>
    <row r="14944" spans="1:16">
      <c r="A14944" s="75" t="s">
        <v>19053</v>
      </c>
      <c r="B14944" s="85">
        <v>14940</v>
      </c>
      <c r="C14944" s="85">
        <v>12215</v>
      </c>
      <c r="D14944" s="85">
        <v>14940</v>
      </c>
      <c r="E14944" s="86" t="s">
        <v>19054</v>
      </c>
      <c r="F14944" s="85" t="s">
        <v>55</v>
      </c>
      <c r="G14944" s="86" t="s">
        <v>19055</v>
      </c>
      <c r="H14944" s="85" t="s">
        <v>1</v>
      </c>
      <c r="I14944" s="85">
        <v>1</v>
      </c>
      <c r="J14944" s="88">
        <v>381.19707739926992</v>
      </c>
      <c r="K14944" s="146">
        <v>915.08885676335649</v>
      </c>
      <c r="L14944" s="147">
        <v>2.2239849819546259E-6</v>
      </c>
      <c r="M14944" s="147">
        <v>22.984771370781569</v>
      </c>
      <c r="N14944" s="87">
        <v>5205.09897817824</v>
      </c>
      <c r="O14944" s="88">
        <v>331.88646518977657</v>
      </c>
      <c r="P14944" s="89">
        <v>63.761797149520348</v>
      </c>
    </row>
    <row r="14945" spans="1:16">
      <c r="A14945" s="75" t="s">
        <v>26618</v>
      </c>
      <c r="B14945" s="85">
        <v>14941</v>
      </c>
      <c r="C14945" s="85">
        <v>16571</v>
      </c>
      <c r="D14945" s="85">
        <v>14941</v>
      </c>
      <c r="E14945" s="86" t="s">
        <v>26619</v>
      </c>
      <c r="F14945" s="85" t="s">
        <v>55</v>
      </c>
      <c r="G14945" s="86" t="s">
        <v>19055</v>
      </c>
      <c r="H14945" s="85" t="s">
        <v>1</v>
      </c>
      <c r="I14945" s="85">
        <v>1</v>
      </c>
      <c r="J14945" s="88">
        <v>381.19306428331657</v>
      </c>
      <c r="K14945" s="146">
        <v>915.08398550503989</v>
      </c>
      <c r="L14945" s="147">
        <v>2.223964584499193E-6</v>
      </c>
      <c r="M14945" s="147">
        <v>22.984242974550011</v>
      </c>
      <c r="N14945" s="87">
        <v>5205.0396662182739</v>
      </c>
      <c r="O14945" s="88">
        <v>331.88282561305482</v>
      </c>
      <c r="P14945" s="89">
        <v>63.761824480808343</v>
      </c>
    </row>
    <row r="14946" spans="1:16">
      <c r="A14946" s="75" t="s">
        <v>19056</v>
      </c>
      <c r="B14946" s="85">
        <v>14942</v>
      </c>
      <c r="C14946" s="85">
        <v>12216</v>
      </c>
      <c r="D14946" s="85">
        <v>14942</v>
      </c>
      <c r="E14946" s="86" t="s">
        <v>19057</v>
      </c>
      <c r="F14946" s="85" t="s">
        <v>55</v>
      </c>
      <c r="G14946" s="86" t="s">
        <v>19058</v>
      </c>
      <c r="H14946" s="85" t="s">
        <v>1042</v>
      </c>
      <c r="I14946" s="85">
        <v>1</v>
      </c>
      <c r="J14946" s="88">
        <v>9633.0871301280313</v>
      </c>
      <c r="K14946" s="146">
        <v>13149.132508912769</v>
      </c>
      <c r="L14946" s="147">
        <v>4.2646715411777397E-5</v>
      </c>
      <c r="M14946" s="147">
        <v>559.10082493153106</v>
      </c>
      <c r="N14946" s="87">
        <v>132325.2861194592</v>
      </c>
      <c r="O14946" s="88">
        <v>8076.5176322864336</v>
      </c>
      <c r="P14946" s="89">
        <v>61.035330957041744</v>
      </c>
    </row>
    <row r="14947" spans="1:16">
      <c r="A14947" s="75" t="s">
        <v>26620</v>
      </c>
      <c r="B14947" s="85">
        <v>14943</v>
      </c>
      <c r="C14947" s="85">
        <v>16572</v>
      </c>
      <c r="D14947" s="85">
        <v>14943</v>
      </c>
      <c r="E14947" s="86" t="s">
        <v>26621</v>
      </c>
      <c r="F14947" s="85" t="s">
        <v>55</v>
      </c>
      <c r="G14947" s="86" t="s">
        <v>19058</v>
      </c>
      <c r="H14947" s="85" t="s">
        <v>1042</v>
      </c>
      <c r="I14947" s="85">
        <v>1</v>
      </c>
      <c r="J14947" s="88">
        <v>9633.0871301280313</v>
      </c>
      <c r="K14947" s="146">
        <v>13149.132508912769</v>
      </c>
      <c r="L14947" s="147">
        <v>4.2646715411777397E-5</v>
      </c>
      <c r="M14947" s="147">
        <v>559.10082493153106</v>
      </c>
      <c r="N14947" s="87">
        <v>132325.2861194592</v>
      </c>
      <c r="O14947" s="88">
        <v>8076.5176322864336</v>
      </c>
      <c r="P14947" s="89">
        <v>61.035330957041744</v>
      </c>
    </row>
    <row r="14948" spans="1:16">
      <c r="A14948" s="75" t="s">
        <v>19059</v>
      </c>
      <c r="B14948" s="85">
        <v>14944</v>
      </c>
      <c r="C14948" s="85">
        <v>12217</v>
      </c>
      <c r="D14948" s="85">
        <v>14944</v>
      </c>
      <c r="E14948" s="86" t="s">
        <v>19060</v>
      </c>
      <c r="F14948" s="85" t="s">
        <v>55</v>
      </c>
      <c r="G14948" s="86" t="s">
        <v>19061</v>
      </c>
      <c r="H14948" s="85" t="s">
        <v>1</v>
      </c>
      <c r="I14948" s="85">
        <v>1</v>
      </c>
      <c r="J14948" s="88">
        <v>304.75892182248748</v>
      </c>
      <c r="K14948" s="146">
        <v>844.13290284233824</v>
      </c>
      <c r="L14948" s="147">
        <v>1.933239516343071E-6</v>
      </c>
      <c r="M14948" s="147">
        <v>19.194547300922739</v>
      </c>
      <c r="N14948" s="87">
        <v>4172.1288046097261</v>
      </c>
      <c r="O14948" s="88">
        <v>266.32982822861732</v>
      </c>
      <c r="P14948" s="89">
        <v>63.835476012713997</v>
      </c>
    </row>
    <row r="14949" spans="1:16">
      <c r="A14949" s="75" t="s">
        <v>26622</v>
      </c>
      <c r="B14949" s="85">
        <v>14945</v>
      </c>
      <c r="C14949" s="85">
        <v>16573</v>
      </c>
      <c r="D14949" s="85">
        <v>14945</v>
      </c>
      <c r="E14949" s="86" t="s">
        <v>26623</v>
      </c>
      <c r="F14949" s="85" t="s">
        <v>55</v>
      </c>
      <c r="G14949" s="86" t="s">
        <v>19061</v>
      </c>
      <c r="H14949" s="85" t="s">
        <v>1</v>
      </c>
      <c r="I14949" s="85">
        <v>1</v>
      </c>
      <c r="J14949" s="88">
        <v>304.75490870653459</v>
      </c>
      <c r="K14949" s="146">
        <v>844.1280315840238</v>
      </c>
      <c r="L14949" s="147">
        <v>1.9332191188876389E-6</v>
      </c>
      <c r="M14949" s="147">
        <v>19.194018904691191</v>
      </c>
      <c r="N14949" s="87">
        <v>4172.0694926497636</v>
      </c>
      <c r="O14949" s="88">
        <v>266.32618865189608</v>
      </c>
      <c r="P14949" s="89">
        <v>63.835511158455581</v>
      </c>
    </row>
    <row r="14950" spans="1:16">
      <c r="A14950" s="75" t="s">
        <v>19062</v>
      </c>
      <c r="B14950" s="85">
        <v>14946</v>
      </c>
      <c r="C14950" s="85">
        <v>12218</v>
      </c>
      <c r="D14950" s="85">
        <v>14946</v>
      </c>
      <c r="E14950" s="86" t="s">
        <v>19063</v>
      </c>
      <c r="F14950" s="85" t="s">
        <v>55</v>
      </c>
      <c r="G14950" s="86" t="s">
        <v>19064</v>
      </c>
      <c r="H14950" s="85" t="s">
        <v>1</v>
      </c>
      <c r="I14950" s="85">
        <v>1</v>
      </c>
      <c r="J14950" s="88">
        <v>307.09103554726232</v>
      </c>
      <c r="K14950" s="146">
        <v>855.58088047181036</v>
      </c>
      <c r="L14950" s="147">
        <v>1.954939696565077E-6</v>
      </c>
      <c r="M14950" s="147">
        <v>19.402488687936049</v>
      </c>
      <c r="N14950" s="87">
        <v>4204.8097587452075</v>
      </c>
      <c r="O14950" s="88">
        <v>268.40241397899081</v>
      </c>
      <c r="P14950" s="89">
        <v>63.83223721852449</v>
      </c>
    </row>
    <row r="14951" spans="1:16">
      <c r="A14951" s="75" t="s">
        <v>26624</v>
      </c>
      <c r="B14951" s="85">
        <v>14947</v>
      </c>
      <c r="C14951" s="85">
        <v>16574</v>
      </c>
      <c r="D14951" s="85">
        <v>14947</v>
      </c>
      <c r="E14951" s="86" t="s">
        <v>26625</v>
      </c>
      <c r="F14951" s="85" t="s">
        <v>55</v>
      </c>
      <c r="G14951" s="86" t="s">
        <v>19064</v>
      </c>
      <c r="H14951" s="85" t="s">
        <v>1</v>
      </c>
      <c r="I14951" s="85">
        <v>1</v>
      </c>
      <c r="J14951" s="88">
        <v>307.08702243130881</v>
      </c>
      <c r="K14951" s="146">
        <v>855.57600921349592</v>
      </c>
      <c r="L14951" s="147">
        <v>1.954919299109639E-6</v>
      </c>
      <c r="M14951" s="147">
        <v>19.401960291704491</v>
      </c>
      <c r="N14951" s="87">
        <v>4204.7504467852395</v>
      </c>
      <c r="O14951" s="88">
        <v>268.39877440226923</v>
      </c>
      <c r="P14951" s="89">
        <v>63.832272045413461</v>
      </c>
    </row>
    <row r="14952" spans="1:16">
      <c r="A14952" s="75" t="s">
        <v>19065</v>
      </c>
      <c r="B14952" s="85">
        <v>14948</v>
      </c>
      <c r="C14952" s="85">
        <v>12219</v>
      </c>
      <c r="D14952" s="85">
        <v>14948</v>
      </c>
      <c r="E14952" s="86" t="s">
        <v>19066</v>
      </c>
      <c r="F14952" s="85" t="s">
        <v>55</v>
      </c>
      <c r="G14952" s="86" t="s">
        <v>19067</v>
      </c>
      <c r="H14952" s="85" t="s">
        <v>1</v>
      </c>
      <c r="I14952" s="85">
        <v>1</v>
      </c>
      <c r="J14952" s="88">
        <v>73.300249462253888</v>
      </c>
      <c r="K14952" s="146">
        <v>179.59028090422257</v>
      </c>
      <c r="L14952" s="147">
        <v>4.2880641783567822E-7</v>
      </c>
      <c r="M14952" s="147">
        <v>5.0552756244919577</v>
      </c>
      <c r="N14952" s="87">
        <v>1029.64177945755</v>
      </c>
      <c r="O14952" s="88">
        <v>64.273161048338778</v>
      </c>
      <c r="P14952" s="89">
        <v>62.422837078542059</v>
      </c>
    </row>
    <row r="14953" spans="1:16">
      <c r="A14953" s="75" t="s">
        <v>26626</v>
      </c>
      <c r="B14953" s="85">
        <v>14949</v>
      </c>
      <c r="C14953" s="85">
        <v>16575</v>
      </c>
      <c r="D14953" s="85">
        <v>14949</v>
      </c>
      <c r="E14953" s="86" t="s">
        <v>26627</v>
      </c>
      <c r="F14953" s="85" t="s">
        <v>55</v>
      </c>
      <c r="G14953" s="86" t="s">
        <v>19067</v>
      </c>
      <c r="H14953" s="85" t="s">
        <v>1</v>
      </c>
      <c r="I14953" s="85">
        <v>1</v>
      </c>
      <c r="J14953" s="88">
        <v>73.296236346301086</v>
      </c>
      <c r="K14953" s="146">
        <v>179.58540964590776</v>
      </c>
      <c r="L14953" s="147">
        <v>4.2878602038024678E-7</v>
      </c>
      <c r="M14953" s="147">
        <v>5.0547472282603918</v>
      </c>
      <c r="N14953" s="87">
        <v>1029.582467497584</v>
      </c>
      <c r="O14953" s="88">
        <v>64.269521471617551</v>
      </c>
      <c r="P14953" s="89">
        <v>62.422898116967367</v>
      </c>
    </row>
    <row r="14954" spans="1:16">
      <c r="A14954" s="75" t="s">
        <v>19068</v>
      </c>
      <c r="B14954" s="85">
        <v>14950</v>
      </c>
      <c r="C14954" s="85">
        <v>12220</v>
      </c>
      <c r="D14954" s="85">
        <v>14950</v>
      </c>
      <c r="E14954" s="86" t="s">
        <v>19069</v>
      </c>
      <c r="F14954" s="85" t="s">
        <v>55</v>
      </c>
      <c r="G14954" s="86" t="s">
        <v>19070</v>
      </c>
      <c r="H14954" s="85" t="s">
        <v>1</v>
      </c>
      <c r="I14954" s="85">
        <v>1</v>
      </c>
      <c r="J14954" s="88">
        <v>71.854498535034907</v>
      </c>
      <c r="K14954" s="146">
        <v>179.94122574249914</v>
      </c>
      <c r="L14954" s="147">
        <v>4.252870474752723E-7</v>
      </c>
      <c r="M14954" s="147">
        <v>5.0337986168929776</v>
      </c>
      <c r="N14954" s="87">
        <v>1009.0654005839619</v>
      </c>
      <c r="O14954" s="88">
        <v>62.985298034721929</v>
      </c>
      <c r="P14954" s="89">
        <v>62.419440799646239</v>
      </c>
    </row>
    <row r="14955" spans="1:16">
      <c r="A14955" s="75" t="s">
        <v>26628</v>
      </c>
      <c r="B14955" s="85">
        <v>14951</v>
      </c>
      <c r="C14955" s="85">
        <v>16576</v>
      </c>
      <c r="D14955" s="85">
        <v>14951</v>
      </c>
      <c r="E14955" s="86" t="s">
        <v>26629</v>
      </c>
      <c r="F14955" s="85" t="s">
        <v>55</v>
      </c>
      <c r="G14955" s="86" t="s">
        <v>19070</v>
      </c>
      <c r="H14955" s="85" t="s">
        <v>1</v>
      </c>
      <c r="I14955" s="85">
        <v>1</v>
      </c>
      <c r="J14955" s="88">
        <v>71.850485419082091</v>
      </c>
      <c r="K14955" s="146">
        <v>179.93635448418428</v>
      </c>
      <c r="L14955" s="147">
        <v>4.2526665001984071E-7</v>
      </c>
      <c r="M14955" s="147">
        <v>5.033270220661417</v>
      </c>
      <c r="N14955" s="87">
        <v>1009.006088623996</v>
      </c>
      <c r="O14955" s="88">
        <v>62.981658458000723</v>
      </c>
      <c r="P14955" s="89">
        <v>62.41950288316913</v>
      </c>
    </row>
    <row r="14956" spans="1:16">
      <c r="A14956" s="75" t="s">
        <v>19071</v>
      </c>
      <c r="B14956" s="85">
        <v>14952</v>
      </c>
      <c r="C14956" s="85">
        <v>12221</v>
      </c>
      <c r="D14956" s="85">
        <v>14952</v>
      </c>
      <c r="E14956" s="86" t="s">
        <v>19072</v>
      </c>
      <c r="F14956" s="85" t="s">
        <v>55</v>
      </c>
      <c r="G14956" s="86" t="s">
        <v>19073</v>
      </c>
      <c r="H14956" s="85" t="s">
        <v>260</v>
      </c>
      <c r="I14956" s="85">
        <v>1</v>
      </c>
      <c r="J14956" s="88">
        <v>63.325450839847512</v>
      </c>
      <c r="K14956" s="146">
        <v>136.77378604415159</v>
      </c>
      <c r="L14956" s="147">
        <v>3.3804391812120438E-7</v>
      </c>
      <c r="M14956" s="147">
        <v>5.508854372371303</v>
      </c>
      <c r="N14956" s="87">
        <v>855.41104852497926</v>
      </c>
      <c r="O14956" s="88">
        <v>53.07987569096538</v>
      </c>
      <c r="P14956" s="89">
        <v>62.051893978331485</v>
      </c>
    </row>
    <row r="14957" spans="1:16">
      <c r="A14957" s="75" t="s">
        <v>26630</v>
      </c>
      <c r="B14957" s="85">
        <v>14953</v>
      </c>
      <c r="C14957" s="85">
        <v>16577</v>
      </c>
      <c r="D14957" s="85">
        <v>14953</v>
      </c>
      <c r="E14957" s="86" t="s">
        <v>26631</v>
      </c>
      <c r="F14957" s="85" t="s">
        <v>55</v>
      </c>
      <c r="G14957" s="86" t="s">
        <v>19073</v>
      </c>
      <c r="H14957" s="85" t="s">
        <v>260</v>
      </c>
      <c r="I14957" s="85">
        <v>1</v>
      </c>
      <c r="J14957" s="88">
        <v>62.596603908037409</v>
      </c>
      <c r="K14957" s="146">
        <v>135.83494675704839</v>
      </c>
      <c r="L14957" s="147">
        <v>3.3424704695901531E-7</v>
      </c>
      <c r="M14957" s="147">
        <v>5.4095177661495466</v>
      </c>
      <c r="N14957" s="87">
        <v>844.52439529878643</v>
      </c>
      <c r="O14957" s="88">
        <v>52.419122885983157</v>
      </c>
      <c r="P14957" s="89">
        <v>62.069400455196636</v>
      </c>
    </row>
    <row r="14958" spans="1:16">
      <c r="A14958" s="75" t="s">
        <v>19074</v>
      </c>
      <c r="B14958" s="85">
        <v>14954</v>
      </c>
      <c r="C14958" s="85">
        <v>12222</v>
      </c>
      <c r="D14958" s="85">
        <v>14954</v>
      </c>
      <c r="E14958" s="86" t="s">
        <v>19075</v>
      </c>
      <c r="F14958" s="85" t="s">
        <v>55</v>
      </c>
      <c r="G14958" s="86" t="s">
        <v>19076</v>
      </c>
      <c r="H14958" s="85" t="s">
        <v>260</v>
      </c>
      <c r="I14958" s="85">
        <v>1</v>
      </c>
      <c r="J14958" s="88">
        <v>63.260956082990631</v>
      </c>
      <c r="K14958" s="146">
        <v>136.6327937033675</v>
      </c>
      <c r="L14958" s="147">
        <v>3.3791396083935507E-7</v>
      </c>
      <c r="M14958" s="147">
        <v>5.5350218056553544</v>
      </c>
      <c r="N14958" s="87">
        <v>858.67784795333682</v>
      </c>
      <c r="O14958" s="88">
        <v>53.024945432437121</v>
      </c>
      <c r="P14958" s="89">
        <v>61.751849729001812</v>
      </c>
    </row>
    <row r="14959" spans="1:16">
      <c r="A14959" s="75" t="s">
        <v>26632</v>
      </c>
      <c r="B14959" s="85">
        <v>14955</v>
      </c>
      <c r="C14959" s="85">
        <v>16578</v>
      </c>
      <c r="D14959" s="85">
        <v>14955</v>
      </c>
      <c r="E14959" s="86" t="s">
        <v>26633</v>
      </c>
      <c r="F14959" s="85" t="s">
        <v>55</v>
      </c>
      <c r="G14959" s="86" t="s">
        <v>19076</v>
      </c>
      <c r="H14959" s="85" t="s">
        <v>260</v>
      </c>
      <c r="I14959" s="85">
        <v>1</v>
      </c>
      <c r="J14959" s="88">
        <v>62.532109151180563</v>
      </c>
      <c r="K14959" s="146">
        <v>135.69395441626469</v>
      </c>
      <c r="L14959" s="147">
        <v>3.3411708967716499E-7</v>
      </c>
      <c r="M14959" s="147">
        <v>5.4356851994335944</v>
      </c>
      <c r="N14959" s="87">
        <v>847.79119472714387</v>
      </c>
      <c r="O14959" s="88">
        <v>52.364192627454933</v>
      </c>
      <c r="P14959" s="89">
        <v>61.765435820913439</v>
      </c>
    </row>
    <row r="14960" spans="1:16">
      <c r="A14960" s="75" t="s">
        <v>19077</v>
      </c>
      <c r="B14960" s="85">
        <v>14956</v>
      </c>
      <c r="C14960" s="85">
        <v>12223</v>
      </c>
      <c r="D14960" s="85">
        <v>14956</v>
      </c>
      <c r="E14960" s="86" t="s">
        <v>19078</v>
      </c>
      <c r="F14960" s="85" t="s">
        <v>38</v>
      </c>
      <c r="G14960" s="86" t="s">
        <v>19079</v>
      </c>
      <c r="H14960" s="85" t="s">
        <v>1</v>
      </c>
      <c r="I14960" s="85">
        <v>1</v>
      </c>
      <c r="J14960" s="88">
        <v>4.4919744077801971</v>
      </c>
      <c r="K14960" s="146">
        <v>4.5209112469852188</v>
      </c>
      <c r="L14960" s="147">
        <v>3.2334753943956858E-8</v>
      </c>
      <c r="M14960" s="147">
        <v>0.46906827925956812</v>
      </c>
      <c r="N14960" s="87">
        <v>62.157440781624267</v>
      </c>
      <c r="O14960" s="88">
        <v>3.9738698127746952</v>
      </c>
      <c r="P14960" s="89">
        <v>63.932326730374314</v>
      </c>
    </row>
    <row r="14961" spans="1:16">
      <c r="A14961" s="75" t="s">
        <v>19080</v>
      </c>
      <c r="B14961" s="85">
        <v>14957</v>
      </c>
      <c r="C14961" s="85">
        <v>12224</v>
      </c>
      <c r="D14961" s="85">
        <v>14957</v>
      </c>
      <c r="E14961" s="86" t="s">
        <v>19078</v>
      </c>
      <c r="F14961" s="85" t="s">
        <v>11</v>
      </c>
      <c r="G14961" s="86" t="s">
        <v>19079</v>
      </c>
      <c r="H14961" s="85" t="s">
        <v>1</v>
      </c>
      <c r="I14961" s="85">
        <v>1</v>
      </c>
      <c r="J14961" s="88">
        <v>4.064216067514959</v>
      </c>
      <c r="K14961" s="146">
        <v>3.8522760107466967</v>
      </c>
      <c r="L14961" s="147">
        <v>3.0388018588945118E-8</v>
      </c>
      <c r="M14961" s="147">
        <v>0.45304731961195582</v>
      </c>
      <c r="N14961" s="87">
        <v>59.999030957624868</v>
      </c>
      <c r="O14961" s="88">
        <v>3.5937801739663908</v>
      </c>
      <c r="P14961" s="89">
        <v>59.897303616529186</v>
      </c>
    </row>
    <row r="14962" spans="1:16">
      <c r="A14962" s="75" t="s">
        <v>26634</v>
      </c>
      <c r="B14962" s="85">
        <v>14958</v>
      </c>
      <c r="C14962" s="85">
        <v>16579</v>
      </c>
      <c r="D14962" s="85">
        <v>14958</v>
      </c>
      <c r="E14962" s="86" t="s">
        <v>26635</v>
      </c>
      <c r="F14962" s="85" t="s">
        <v>38</v>
      </c>
      <c r="G14962" s="86" t="s">
        <v>19079</v>
      </c>
      <c r="H14962" s="85" t="s">
        <v>1</v>
      </c>
      <c r="I14962" s="85">
        <v>1</v>
      </c>
      <c r="J14962" s="88">
        <v>4.3930735388687401</v>
      </c>
      <c r="K14962" s="146">
        <v>4.4011925144782413</v>
      </c>
      <c r="L14962" s="147">
        <v>3.1846164501832331E-8</v>
      </c>
      <c r="M14962" s="147">
        <v>0.45568751937152302</v>
      </c>
      <c r="N14962" s="87">
        <v>60.677660856701081</v>
      </c>
      <c r="O14962" s="88">
        <v>3.8841721269912721</v>
      </c>
      <c r="P14962" s="89">
        <v>64.013214618874258</v>
      </c>
    </row>
    <row r="14963" spans="1:16">
      <c r="A14963" s="75" t="s">
        <v>26636</v>
      </c>
      <c r="B14963" s="85">
        <v>14959</v>
      </c>
      <c r="C14963" s="85">
        <v>16580</v>
      </c>
      <c r="D14963" s="85">
        <v>14959</v>
      </c>
      <c r="E14963" s="86" t="s">
        <v>26635</v>
      </c>
      <c r="F14963" s="85" t="s">
        <v>11</v>
      </c>
      <c r="G14963" s="86" t="s">
        <v>19079</v>
      </c>
      <c r="H14963" s="85" t="s">
        <v>1</v>
      </c>
      <c r="I14963" s="85">
        <v>1</v>
      </c>
      <c r="J14963" s="88">
        <v>4.0356429759455441</v>
      </c>
      <c r="K14963" s="146">
        <v>3.8205804373731866</v>
      </c>
      <c r="L14963" s="147">
        <v>3.024774096382955E-8</v>
      </c>
      <c r="M14963" s="147">
        <v>0.44905591419518281</v>
      </c>
      <c r="N14963" s="87">
        <v>59.559774331716682</v>
      </c>
      <c r="O14963" s="88">
        <v>3.5681491410638522</v>
      </c>
      <c r="P14963" s="89">
        <v>59.908708202807055</v>
      </c>
    </row>
    <row r="14964" spans="1:16">
      <c r="A14964" s="75" t="s">
        <v>19081</v>
      </c>
      <c r="B14964" s="85">
        <v>14960</v>
      </c>
      <c r="C14964" s="85">
        <v>12225</v>
      </c>
      <c r="D14964" s="85">
        <v>14960</v>
      </c>
      <c r="E14964" s="86" t="s">
        <v>19082</v>
      </c>
      <c r="F14964" s="85" t="s">
        <v>38</v>
      </c>
      <c r="G14964" s="86" t="s">
        <v>19083</v>
      </c>
      <c r="H14964" s="85" t="s">
        <v>1</v>
      </c>
      <c r="I14964" s="85">
        <v>1</v>
      </c>
      <c r="J14964" s="88">
        <v>6.199628468279462</v>
      </c>
      <c r="K14964" s="146">
        <v>6.0801826299479247</v>
      </c>
      <c r="L14964" s="147">
        <v>4.609642345389634E-8</v>
      </c>
      <c r="M14964" s="147">
        <v>0.53202631008284118</v>
      </c>
      <c r="N14964" s="87">
        <v>74.144935607642537</v>
      </c>
      <c r="O14964" s="88">
        <v>5.5415949027921618</v>
      </c>
      <c r="P14964" s="89">
        <v>74.740032577774045</v>
      </c>
    </row>
    <row r="14965" spans="1:16">
      <c r="A14965" s="75" t="s">
        <v>19084</v>
      </c>
      <c r="B14965" s="85">
        <v>14961</v>
      </c>
      <c r="C14965" s="85">
        <v>12226</v>
      </c>
      <c r="D14965" s="85">
        <v>14961</v>
      </c>
      <c r="E14965" s="86" t="s">
        <v>19082</v>
      </c>
      <c r="F14965" s="85" t="s">
        <v>11</v>
      </c>
      <c r="G14965" s="86" t="s">
        <v>19083</v>
      </c>
      <c r="H14965" s="85" t="s">
        <v>1</v>
      </c>
      <c r="I14965" s="85">
        <v>1</v>
      </c>
      <c r="J14965" s="88">
        <v>5.6745617205914121</v>
      </c>
      <c r="K14965" s="146">
        <v>5.2692217690184515</v>
      </c>
      <c r="L14965" s="147">
        <v>4.370662425357916E-8</v>
      </c>
      <c r="M14965" s="147">
        <v>0.51372465096196196</v>
      </c>
      <c r="N14965" s="87">
        <v>71.567983806297619</v>
      </c>
      <c r="O14965" s="88">
        <v>5.0857900956724924</v>
      </c>
      <c r="P14965" s="89">
        <v>71.062363716119791</v>
      </c>
    </row>
    <row r="14966" spans="1:16">
      <c r="A14966" s="75" t="s">
        <v>26637</v>
      </c>
      <c r="B14966" s="85">
        <v>14962</v>
      </c>
      <c r="C14966" s="85">
        <v>16581</v>
      </c>
      <c r="D14966" s="85">
        <v>14962</v>
      </c>
      <c r="E14966" s="86" t="s">
        <v>26638</v>
      </c>
      <c r="F14966" s="85" t="s">
        <v>38</v>
      </c>
      <c r="G14966" s="86" t="s">
        <v>19083</v>
      </c>
      <c r="H14966" s="85" t="s">
        <v>1</v>
      </c>
      <c r="I14966" s="85">
        <v>1</v>
      </c>
      <c r="J14966" s="88">
        <v>6.1007275993679952</v>
      </c>
      <c r="K14966" s="146">
        <v>5.9604638974409312</v>
      </c>
      <c r="L14966" s="147">
        <v>4.5607834011771773E-8</v>
      </c>
      <c r="M14966" s="147">
        <v>0.51864555019479552</v>
      </c>
      <c r="N14966" s="87">
        <v>72.665155682719302</v>
      </c>
      <c r="O14966" s="88">
        <v>5.4518972170087379</v>
      </c>
      <c r="P14966" s="89">
        <v>75.027668568048895</v>
      </c>
    </row>
    <row r="14967" spans="1:16">
      <c r="A14967" s="75" t="s">
        <v>26639</v>
      </c>
      <c r="B14967" s="85">
        <v>14963</v>
      </c>
      <c r="C14967" s="85">
        <v>16582</v>
      </c>
      <c r="D14967" s="85">
        <v>14963</v>
      </c>
      <c r="E14967" s="86" t="s">
        <v>26638</v>
      </c>
      <c r="F14967" s="85" t="s">
        <v>11</v>
      </c>
      <c r="G14967" s="86" t="s">
        <v>19083</v>
      </c>
      <c r="H14967" s="85" t="s">
        <v>1</v>
      </c>
      <c r="I14967" s="85">
        <v>1</v>
      </c>
      <c r="J14967" s="88">
        <v>5.6459886290219856</v>
      </c>
      <c r="K14967" s="146">
        <v>5.2375261956449295</v>
      </c>
      <c r="L14967" s="147">
        <v>4.3566346628463433E-8</v>
      </c>
      <c r="M14967" s="147">
        <v>0.50973324554518906</v>
      </c>
      <c r="N14967" s="87">
        <v>71.128727180389419</v>
      </c>
      <c r="O14967" s="88">
        <v>5.0601590627699471</v>
      </c>
      <c r="P14967" s="89">
        <v>71.140863380514148</v>
      </c>
    </row>
    <row r="14968" spans="1:16">
      <c r="A14968" s="75" t="s">
        <v>19085</v>
      </c>
      <c r="B14968" s="85">
        <v>14964</v>
      </c>
      <c r="C14968" s="85">
        <v>12227</v>
      </c>
      <c r="D14968" s="85">
        <v>14964</v>
      </c>
      <c r="E14968" s="86" t="s">
        <v>19086</v>
      </c>
      <c r="F14968" s="85" t="s">
        <v>32</v>
      </c>
      <c r="G14968" s="86" t="s">
        <v>19087</v>
      </c>
      <c r="H14968" s="85" t="s">
        <v>1</v>
      </c>
      <c r="I14968" s="85">
        <v>1</v>
      </c>
      <c r="J14968" s="88">
        <v>6.6170344816463018E-3</v>
      </c>
      <c r="K14968" s="146">
        <v>2.6165501373956422E-2</v>
      </c>
      <c r="L14968" s="147">
        <v>6.3175492407620367E-11</v>
      </c>
      <c r="M14968" s="147">
        <v>7.7163150877054343E-4</v>
      </c>
      <c r="N14968" s="87">
        <v>0.10227988248956719</v>
      </c>
      <c r="O14968" s="88">
        <v>5.5897951509763467E-3</v>
      </c>
      <c r="P14968" s="89">
        <v>54.651951243163779</v>
      </c>
    </row>
    <row r="14969" spans="1:16">
      <c r="A14969" s="75" t="s">
        <v>19088</v>
      </c>
      <c r="B14969" s="85">
        <v>14965</v>
      </c>
      <c r="C14969" s="85">
        <v>12228</v>
      </c>
      <c r="D14969" s="85">
        <v>14965</v>
      </c>
      <c r="E14969" s="86" t="s">
        <v>19086</v>
      </c>
      <c r="F14969" s="85" t="s">
        <v>38</v>
      </c>
      <c r="G14969" s="86" t="s">
        <v>19087</v>
      </c>
      <c r="H14969" s="85" t="s">
        <v>1</v>
      </c>
      <c r="I14969" s="85">
        <v>1</v>
      </c>
      <c r="J14969" s="88">
        <v>9.1739715486603285E-3</v>
      </c>
      <c r="K14969" s="146">
        <v>2.784892718405628E-2</v>
      </c>
      <c r="L14969" s="147">
        <v>7.1185772550901426E-11</v>
      </c>
      <c r="M14969" s="147">
        <v>1.1165293890545119E-3</v>
      </c>
      <c r="N14969" s="87">
        <v>0.1520549239901316</v>
      </c>
      <c r="O14969" s="88">
        <v>8.1862945917608246E-3</v>
      </c>
      <c r="P14969" s="89">
        <v>53.83774742008432</v>
      </c>
    </row>
    <row r="14970" spans="1:16">
      <c r="A14970" s="75" t="s">
        <v>26640</v>
      </c>
      <c r="B14970" s="85">
        <v>14966</v>
      </c>
      <c r="C14970" s="85">
        <v>16583</v>
      </c>
      <c r="D14970" s="85">
        <v>14966</v>
      </c>
      <c r="E14970" s="86" t="s">
        <v>19087</v>
      </c>
      <c r="F14970" s="85" t="s">
        <v>32</v>
      </c>
      <c r="G14970" s="86" t="s">
        <v>19087</v>
      </c>
      <c r="H14970" s="85" t="s">
        <v>1</v>
      </c>
      <c r="I14970" s="85">
        <v>1</v>
      </c>
      <c r="J14970" s="88">
        <v>6.6170344816463018E-3</v>
      </c>
      <c r="K14970" s="146">
        <v>2.6165501373956422E-2</v>
      </c>
      <c r="L14970" s="147">
        <v>6.3175492407620367E-11</v>
      </c>
      <c r="M14970" s="147">
        <v>7.7163150877054343E-4</v>
      </c>
      <c r="N14970" s="87">
        <v>0.10227988248956719</v>
      </c>
      <c r="O14970" s="88">
        <v>5.5897951509763467E-3</v>
      </c>
      <c r="P14970" s="89">
        <v>54.651951243163779</v>
      </c>
    </row>
    <row r="14971" spans="1:16">
      <c r="A14971" s="75" t="s">
        <v>26641</v>
      </c>
      <c r="B14971" s="85">
        <v>14967</v>
      </c>
      <c r="C14971" s="85">
        <v>16584</v>
      </c>
      <c r="D14971" s="85">
        <v>14967</v>
      </c>
      <c r="E14971" s="86" t="s">
        <v>19087</v>
      </c>
      <c r="F14971" s="85" t="s">
        <v>38</v>
      </c>
      <c r="G14971" s="86" t="s">
        <v>19087</v>
      </c>
      <c r="H14971" s="85" t="s">
        <v>1</v>
      </c>
      <c r="I14971" s="85">
        <v>1</v>
      </c>
      <c r="J14971" s="88">
        <v>9.1739715486603285E-3</v>
      </c>
      <c r="K14971" s="146">
        <v>2.784892718405628E-2</v>
      </c>
      <c r="L14971" s="147">
        <v>7.1185772550901426E-11</v>
      </c>
      <c r="M14971" s="147">
        <v>1.1165293890545119E-3</v>
      </c>
      <c r="N14971" s="87">
        <v>0.1520549239901316</v>
      </c>
      <c r="O14971" s="88">
        <v>8.1862945917608246E-3</v>
      </c>
      <c r="P14971" s="89">
        <v>53.83774742008432</v>
      </c>
    </row>
    <row r="14972" spans="1:16">
      <c r="A14972" s="75" t="s">
        <v>19089</v>
      </c>
      <c r="B14972" s="85">
        <v>14968</v>
      </c>
      <c r="C14972" s="85">
        <v>12229</v>
      </c>
      <c r="D14972" s="85">
        <v>14968</v>
      </c>
      <c r="E14972" s="86" t="s">
        <v>19090</v>
      </c>
      <c r="F14972" s="85" t="s">
        <v>55</v>
      </c>
      <c r="G14972" s="86" t="s">
        <v>19091</v>
      </c>
      <c r="H14972" s="85" t="s">
        <v>1</v>
      </c>
      <c r="I14972" s="85">
        <v>1</v>
      </c>
      <c r="J14972" s="88">
        <v>0.96654168888943826</v>
      </c>
      <c r="K14972" s="146">
        <v>13.234870986258391</v>
      </c>
      <c r="L14972" s="147">
        <v>1.777845455462398E-8</v>
      </c>
      <c r="M14972" s="147">
        <v>6.4063750043021894E-2</v>
      </c>
      <c r="N14972" s="87">
        <v>13.31302133326218</v>
      </c>
      <c r="O14972" s="88">
        <v>0.88895045156837049</v>
      </c>
      <c r="P14972" s="89">
        <v>66.773005865119046</v>
      </c>
    </row>
    <row r="14973" spans="1:16">
      <c r="A14973" s="75" t="s">
        <v>26642</v>
      </c>
      <c r="B14973" s="85">
        <v>14969</v>
      </c>
      <c r="C14973" s="85">
        <v>16585</v>
      </c>
      <c r="D14973" s="85">
        <v>14969</v>
      </c>
      <c r="E14973" s="86" t="s">
        <v>19091</v>
      </c>
      <c r="F14973" s="85" t="s">
        <v>429</v>
      </c>
      <c r="G14973" s="86" t="s">
        <v>19091</v>
      </c>
      <c r="H14973" s="85" t="s">
        <v>1</v>
      </c>
      <c r="I14973" s="85">
        <v>1</v>
      </c>
      <c r="J14973" s="88">
        <v>0.96654168888943826</v>
      </c>
      <c r="K14973" s="146">
        <v>13.234870986258391</v>
      </c>
      <c r="L14973" s="147">
        <v>1.777845455462398E-8</v>
      </c>
      <c r="M14973" s="147">
        <v>6.4063750043021894E-2</v>
      </c>
      <c r="N14973" s="87">
        <v>13.31302133326218</v>
      </c>
      <c r="O14973" s="88">
        <v>0.88895045156837049</v>
      </c>
      <c r="P14973" s="89">
        <v>66.773005865119046</v>
      </c>
    </row>
    <row r="14974" spans="1:16">
      <c r="A14974" s="75" t="s">
        <v>19092</v>
      </c>
      <c r="B14974" s="85">
        <v>14970</v>
      </c>
      <c r="C14974" s="85">
        <v>12230</v>
      </c>
      <c r="D14974" s="85">
        <v>14970</v>
      </c>
      <c r="E14974" s="86" t="s">
        <v>19093</v>
      </c>
      <c r="F14974" s="85" t="s">
        <v>32</v>
      </c>
      <c r="G14974" s="86" t="s">
        <v>19094</v>
      </c>
      <c r="H14974" s="85" t="s">
        <v>1</v>
      </c>
      <c r="I14974" s="85">
        <v>1</v>
      </c>
      <c r="J14974" s="88">
        <v>2.7550780974876939E-3</v>
      </c>
      <c r="K14974" s="146">
        <v>3.8539341318967646E-3</v>
      </c>
      <c r="L14974" s="147">
        <v>1.8829850333096561E-11</v>
      </c>
      <c r="M14974" s="147">
        <v>3.7211134650868839E-4</v>
      </c>
      <c r="N14974" s="87">
        <v>3.8633755383923329E-2</v>
      </c>
      <c r="O14974" s="88">
        <v>2.5114096905468571E-3</v>
      </c>
      <c r="P14974" s="89">
        <v>65.005580368506713</v>
      </c>
    </row>
    <row r="14975" spans="1:16">
      <c r="A14975" s="75" t="s">
        <v>19095</v>
      </c>
      <c r="B14975" s="85">
        <v>14971</v>
      </c>
      <c r="C14975" s="85">
        <v>12231</v>
      </c>
      <c r="D14975" s="85">
        <v>14971</v>
      </c>
      <c r="E14975" s="86" t="s">
        <v>19093</v>
      </c>
      <c r="F14975" s="85" t="s">
        <v>38</v>
      </c>
      <c r="G14975" s="86" t="s">
        <v>19094</v>
      </c>
      <c r="H14975" s="85" t="s">
        <v>1</v>
      </c>
      <c r="I14975" s="85">
        <v>1</v>
      </c>
      <c r="J14975" s="88">
        <v>2.8626277292006712E-3</v>
      </c>
      <c r="K14975" s="146">
        <v>3.9734407974097016E-3</v>
      </c>
      <c r="L14975" s="147">
        <v>1.9139629199860449E-11</v>
      </c>
      <c r="M14975" s="147">
        <v>3.680115723246638E-4</v>
      </c>
      <c r="N14975" s="87">
        <v>3.9214240373704412E-2</v>
      </c>
      <c r="O14975" s="88">
        <v>2.6037150437182599E-3</v>
      </c>
      <c r="P14975" s="89">
        <v>66.397181710147649</v>
      </c>
    </row>
    <row r="14976" spans="1:16">
      <c r="A14976" s="75" t="s">
        <v>26643</v>
      </c>
      <c r="B14976" s="85">
        <v>14972</v>
      </c>
      <c r="C14976" s="85">
        <v>16586</v>
      </c>
      <c r="D14976" s="85">
        <v>14972</v>
      </c>
      <c r="E14976" s="86" t="s">
        <v>19094</v>
      </c>
      <c r="F14976" s="85" t="s">
        <v>32</v>
      </c>
      <c r="G14976" s="86" t="s">
        <v>19094</v>
      </c>
      <c r="H14976" s="85" t="s">
        <v>1</v>
      </c>
      <c r="I14976" s="85">
        <v>1</v>
      </c>
      <c r="J14976" s="88">
        <v>2.7550780974876952E-3</v>
      </c>
      <c r="K14976" s="146">
        <v>3.8539341318967646E-3</v>
      </c>
      <c r="L14976" s="147">
        <v>1.8829850333096561E-11</v>
      </c>
      <c r="M14976" s="147">
        <v>3.7211134650868861E-4</v>
      </c>
      <c r="N14976" s="87">
        <v>3.8633755383923343E-2</v>
      </c>
      <c r="O14976" s="88">
        <v>2.5114096905468571E-3</v>
      </c>
      <c r="P14976" s="89">
        <v>65.005580368506685</v>
      </c>
    </row>
    <row r="14977" spans="1:16">
      <c r="A14977" s="75" t="s">
        <v>26644</v>
      </c>
      <c r="B14977" s="85">
        <v>14973</v>
      </c>
      <c r="C14977" s="85">
        <v>16587</v>
      </c>
      <c r="D14977" s="85">
        <v>14973</v>
      </c>
      <c r="E14977" s="86" t="s">
        <v>19094</v>
      </c>
      <c r="F14977" s="85" t="s">
        <v>38</v>
      </c>
      <c r="G14977" s="86" t="s">
        <v>19094</v>
      </c>
      <c r="H14977" s="85" t="s">
        <v>1</v>
      </c>
      <c r="I14977" s="85">
        <v>1</v>
      </c>
      <c r="J14977" s="88">
        <v>2.8626277292009561E-3</v>
      </c>
      <c r="K14977" s="146">
        <v>3.9734407974101847E-3</v>
      </c>
      <c r="L14977" s="147">
        <v>1.9139629199861829E-11</v>
      </c>
      <c r="M14977" s="147">
        <v>3.680115723246837E-4</v>
      </c>
      <c r="N14977" s="87">
        <v>3.9214240373707708E-2</v>
      </c>
      <c r="O14977" s="88">
        <v>2.6037150437185131E-3</v>
      </c>
      <c r="P14977" s="89">
        <v>66.397181710148516</v>
      </c>
    </row>
    <row r="14978" spans="1:16">
      <c r="A14978" s="75" t="s">
        <v>19096</v>
      </c>
      <c r="B14978" s="85">
        <v>14974</v>
      </c>
      <c r="C14978" s="85">
        <v>12232</v>
      </c>
      <c r="D14978" s="85">
        <v>14974</v>
      </c>
      <c r="E14978" s="86" t="s">
        <v>19097</v>
      </c>
      <c r="F14978" s="85" t="s">
        <v>32</v>
      </c>
      <c r="G14978" s="86" t="s">
        <v>19098</v>
      </c>
      <c r="H14978" s="85" t="s">
        <v>1</v>
      </c>
      <c r="I14978" s="85">
        <v>1</v>
      </c>
      <c r="J14978" s="88">
        <v>2.876908935989379E-3</v>
      </c>
      <c r="K14978" s="146">
        <v>1.8166433372596859E-2</v>
      </c>
      <c r="L14978" s="147">
        <v>8.0770447505904001E-11</v>
      </c>
      <c r="M14978" s="147">
        <v>3.400856392127479E-4</v>
      </c>
      <c r="N14978" s="87">
        <v>4.5606379877689077E-2</v>
      </c>
      <c r="O14978" s="88">
        <v>2.5006971179475359E-3</v>
      </c>
      <c r="P14978" s="89">
        <v>54.832177529856793</v>
      </c>
    </row>
    <row r="14979" spans="1:16">
      <c r="A14979" s="75" t="s">
        <v>19099</v>
      </c>
      <c r="B14979" s="85">
        <v>14975</v>
      </c>
      <c r="C14979" s="85">
        <v>12233</v>
      </c>
      <c r="D14979" s="85">
        <v>14975</v>
      </c>
      <c r="E14979" s="86" t="s">
        <v>19097</v>
      </c>
      <c r="F14979" s="85" t="s">
        <v>31</v>
      </c>
      <c r="G14979" s="86" t="s">
        <v>19098</v>
      </c>
      <c r="H14979" s="85" t="s">
        <v>1</v>
      </c>
      <c r="I14979" s="85">
        <v>1</v>
      </c>
      <c r="J14979" s="88">
        <v>4.0074365021619722E-3</v>
      </c>
      <c r="K14979" s="146">
        <v>1.8815155765152008E-2</v>
      </c>
      <c r="L14979" s="147">
        <v>8.4160518789692437E-11</v>
      </c>
      <c r="M14979" s="147">
        <v>4.9831123595591646E-4</v>
      </c>
      <c r="N14979" s="87">
        <v>6.7246754847470724E-2</v>
      </c>
      <c r="O14979" s="88">
        <v>3.5959853273852039E-3</v>
      </c>
      <c r="P14979" s="89">
        <v>53.474481193057244</v>
      </c>
    </row>
    <row r="14980" spans="1:16">
      <c r="A14980" s="75" t="s">
        <v>19100</v>
      </c>
      <c r="B14980" s="85">
        <v>14976</v>
      </c>
      <c r="C14980" s="85">
        <v>12234</v>
      </c>
      <c r="D14980" s="85">
        <v>14976</v>
      </c>
      <c r="E14980" s="86" t="s">
        <v>19097</v>
      </c>
      <c r="F14980" s="85" t="s">
        <v>38</v>
      </c>
      <c r="G14980" s="86" t="s">
        <v>19098</v>
      </c>
      <c r="H14980" s="85" t="s">
        <v>1</v>
      </c>
      <c r="I14980" s="85">
        <v>1</v>
      </c>
      <c r="J14980" s="88">
        <v>3.709732322190836E-3</v>
      </c>
      <c r="K14980" s="146">
        <v>1.9026172313233555E-2</v>
      </c>
      <c r="L14980" s="147">
        <v>8.4070919297760691E-11</v>
      </c>
      <c r="M14980" s="147">
        <v>3.6442484269449911E-4</v>
      </c>
      <c r="N14980" s="87">
        <v>5.4349871667129901E-2</v>
      </c>
      <c r="O14980" s="88">
        <v>3.3342512015450141E-3</v>
      </c>
      <c r="P14980" s="89">
        <v>61.347913054255216</v>
      </c>
    </row>
    <row r="14981" spans="1:16">
      <c r="A14981" s="75" t="s">
        <v>26645</v>
      </c>
      <c r="B14981" s="85">
        <v>14977</v>
      </c>
      <c r="C14981" s="85">
        <v>16588</v>
      </c>
      <c r="D14981" s="85">
        <v>14977</v>
      </c>
      <c r="E14981" s="86" t="s">
        <v>19098</v>
      </c>
      <c r="F14981" s="85" t="s">
        <v>32</v>
      </c>
      <c r="G14981" s="86" t="s">
        <v>19098</v>
      </c>
      <c r="H14981" s="85" t="s">
        <v>1</v>
      </c>
      <c r="I14981" s="85">
        <v>1</v>
      </c>
      <c r="J14981" s="88">
        <v>2.876908935989379E-3</v>
      </c>
      <c r="K14981" s="146">
        <v>1.8166433372596859E-2</v>
      </c>
      <c r="L14981" s="147">
        <v>8.0770447505904001E-11</v>
      </c>
      <c r="M14981" s="147">
        <v>3.400856392127479E-4</v>
      </c>
      <c r="N14981" s="87">
        <v>4.5606379877689077E-2</v>
      </c>
      <c r="O14981" s="88">
        <v>2.5006971179475359E-3</v>
      </c>
      <c r="P14981" s="89">
        <v>54.832177529856793</v>
      </c>
    </row>
    <row r="14982" spans="1:16">
      <c r="A14982" s="75" t="s">
        <v>26646</v>
      </c>
      <c r="B14982" s="85">
        <v>14978</v>
      </c>
      <c r="C14982" s="85">
        <v>16589</v>
      </c>
      <c r="D14982" s="85">
        <v>14978</v>
      </c>
      <c r="E14982" s="86" t="s">
        <v>19098</v>
      </c>
      <c r="F14982" s="85" t="s">
        <v>31</v>
      </c>
      <c r="G14982" s="86" t="s">
        <v>19098</v>
      </c>
      <c r="H14982" s="85" t="s">
        <v>1</v>
      </c>
      <c r="I14982" s="85">
        <v>1</v>
      </c>
      <c r="J14982" s="88">
        <v>4.0074365021619722E-3</v>
      </c>
      <c r="K14982" s="146">
        <v>1.8815155765152008E-2</v>
      </c>
      <c r="L14982" s="147">
        <v>8.4160518789692437E-11</v>
      </c>
      <c r="M14982" s="147">
        <v>4.9831123595591646E-4</v>
      </c>
      <c r="N14982" s="87">
        <v>6.7246754847470724E-2</v>
      </c>
      <c r="O14982" s="88">
        <v>3.5959853273852039E-3</v>
      </c>
      <c r="P14982" s="89">
        <v>53.474481193057244</v>
      </c>
    </row>
    <row r="14983" spans="1:16">
      <c r="A14983" s="75" t="s">
        <v>26647</v>
      </c>
      <c r="B14983" s="85">
        <v>14979</v>
      </c>
      <c r="C14983" s="85">
        <v>16590</v>
      </c>
      <c r="D14983" s="85">
        <v>14979</v>
      </c>
      <c r="E14983" s="86" t="s">
        <v>19098</v>
      </c>
      <c r="F14983" s="85" t="s">
        <v>38</v>
      </c>
      <c r="G14983" s="86" t="s">
        <v>19098</v>
      </c>
      <c r="H14983" s="85" t="s">
        <v>1</v>
      </c>
      <c r="I14983" s="85">
        <v>1</v>
      </c>
      <c r="J14983" s="88">
        <v>3.709732322190836E-3</v>
      </c>
      <c r="K14983" s="146">
        <v>1.9026172313233555E-2</v>
      </c>
      <c r="L14983" s="147">
        <v>8.4070919297760691E-11</v>
      </c>
      <c r="M14983" s="147">
        <v>3.6442484269449911E-4</v>
      </c>
      <c r="N14983" s="87">
        <v>5.4349871667129901E-2</v>
      </c>
      <c r="O14983" s="88">
        <v>3.3342512015450141E-3</v>
      </c>
      <c r="P14983" s="89">
        <v>61.347913054255216</v>
      </c>
    </row>
    <row r="14984" spans="1:16">
      <c r="A14984" s="75" t="s">
        <v>19101</v>
      </c>
      <c r="B14984" s="85">
        <v>14980</v>
      </c>
      <c r="C14984" s="85">
        <v>12235</v>
      </c>
      <c r="D14984" s="85">
        <v>14980</v>
      </c>
      <c r="E14984" s="86" t="s">
        <v>19102</v>
      </c>
      <c r="F14984" s="85" t="s">
        <v>32</v>
      </c>
      <c r="G14984" s="86" t="s">
        <v>19103</v>
      </c>
      <c r="H14984" s="85" t="s">
        <v>1</v>
      </c>
      <c r="I14984" s="85">
        <v>1</v>
      </c>
      <c r="J14984" s="88">
        <v>2.9977789176654358E-3</v>
      </c>
      <c r="K14984" s="146">
        <v>4.123794017680653E-3</v>
      </c>
      <c r="L14984" s="147">
        <v>3.1616582667832043E-11</v>
      </c>
      <c r="M14984" s="147">
        <v>4.0299887608496841E-4</v>
      </c>
      <c r="N14984" s="87">
        <v>4.2051754492351233E-2</v>
      </c>
      <c r="O14984" s="88">
        <v>2.724840963239771E-3</v>
      </c>
      <c r="P14984" s="89">
        <v>64.797319306508143</v>
      </c>
    </row>
    <row r="14985" spans="1:16">
      <c r="A14985" s="75" t="s">
        <v>19104</v>
      </c>
      <c r="B14985" s="85">
        <v>14981</v>
      </c>
      <c r="C14985" s="85">
        <v>12236</v>
      </c>
      <c r="D14985" s="85">
        <v>14981</v>
      </c>
      <c r="E14985" s="86" t="s">
        <v>19102</v>
      </c>
      <c r="F14985" s="85" t="s">
        <v>31</v>
      </c>
      <c r="G14985" s="86" t="s">
        <v>19103</v>
      </c>
      <c r="H14985" s="85" t="s">
        <v>1</v>
      </c>
      <c r="I14985" s="85">
        <v>1</v>
      </c>
      <c r="J14985" s="88">
        <v>3.3125788366422239E-3</v>
      </c>
      <c r="K14985" s="146">
        <v>4.4628974116938114E-3</v>
      </c>
      <c r="L14985" s="147">
        <v>3.2303269490146519E-11</v>
      </c>
      <c r="M14985" s="147">
        <v>3.8448459067918291E-4</v>
      </c>
      <c r="N14985" s="87">
        <v>4.3894487315565549E-2</v>
      </c>
      <c r="O14985" s="88">
        <v>2.9963763652231558E-3</v>
      </c>
      <c r="P14985" s="89">
        <v>68.263158963030023</v>
      </c>
    </row>
    <row r="14986" spans="1:16">
      <c r="A14986" s="75" t="s">
        <v>19105</v>
      </c>
      <c r="B14986" s="85">
        <v>14982</v>
      </c>
      <c r="C14986" s="85">
        <v>12237</v>
      </c>
      <c r="D14986" s="85">
        <v>14982</v>
      </c>
      <c r="E14986" s="86" t="s">
        <v>19102</v>
      </c>
      <c r="F14986" s="85" t="s">
        <v>38</v>
      </c>
      <c r="G14986" s="86" t="s">
        <v>19103</v>
      </c>
      <c r="H14986" s="85" t="s">
        <v>1</v>
      </c>
      <c r="I14986" s="85">
        <v>1</v>
      </c>
      <c r="J14986" s="88">
        <v>3.457026317254315E-3</v>
      </c>
      <c r="K14986" s="146">
        <v>4.6349130567725407E-3</v>
      </c>
      <c r="L14986" s="147">
        <v>3.2945690289646377E-11</v>
      </c>
      <c r="M14986" s="147">
        <v>3.8575003464179841E-4</v>
      </c>
      <c r="N14986" s="87">
        <v>4.4515324957694377E-2</v>
      </c>
      <c r="O14986" s="88">
        <v>3.118988640242122E-3</v>
      </c>
      <c r="P14986" s="89">
        <v>70.065503131927855</v>
      </c>
    </row>
    <row r="14987" spans="1:16">
      <c r="A14987" s="75" t="s">
        <v>26648</v>
      </c>
      <c r="B14987" s="85">
        <v>14983</v>
      </c>
      <c r="C14987" s="85">
        <v>16591</v>
      </c>
      <c r="D14987" s="85">
        <v>14983</v>
      </c>
      <c r="E14987" s="86" t="s">
        <v>19103</v>
      </c>
      <c r="F14987" s="85" t="s">
        <v>32</v>
      </c>
      <c r="G14987" s="86" t="s">
        <v>19103</v>
      </c>
      <c r="H14987" s="85" t="s">
        <v>1</v>
      </c>
      <c r="I14987" s="85">
        <v>1</v>
      </c>
      <c r="J14987" s="88">
        <v>2.9977789176654358E-3</v>
      </c>
      <c r="K14987" s="146">
        <v>4.123794017680653E-3</v>
      </c>
      <c r="L14987" s="147">
        <v>3.1616582667832043E-11</v>
      </c>
      <c r="M14987" s="147">
        <v>4.0299887608496841E-4</v>
      </c>
      <c r="N14987" s="87">
        <v>4.2051754492351233E-2</v>
      </c>
      <c r="O14987" s="88">
        <v>2.724840963239771E-3</v>
      </c>
      <c r="P14987" s="89">
        <v>64.797319306508143</v>
      </c>
    </row>
    <row r="14988" spans="1:16">
      <c r="A14988" s="75" t="s">
        <v>26649</v>
      </c>
      <c r="B14988" s="85">
        <v>14984</v>
      </c>
      <c r="C14988" s="85">
        <v>16592</v>
      </c>
      <c r="D14988" s="85">
        <v>14984</v>
      </c>
      <c r="E14988" s="86" t="s">
        <v>19103</v>
      </c>
      <c r="F14988" s="85" t="s">
        <v>31</v>
      </c>
      <c r="G14988" s="86" t="s">
        <v>19103</v>
      </c>
      <c r="H14988" s="85" t="s">
        <v>1</v>
      </c>
      <c r="I14988" s="85">
        <v>1</v>
      </c>
      <c r="J14988" s="88">
        <v>3.3125788366422239E-3</v>
      </c>
      <c r="K14988" s="146">
        <v>4.4628974116938114E-3</v>
      </c>
      <c r="L14988" s="147">
        <v>3.2303269490146519E-11</v>
      </c>
      <c r="M14988" s="147">
        <v>3.8448459067918291E-4</v>
      </c>
      <c r="N14988" s="87">
        <v>4.3894487315565549E-2</v>
      </c>
      <c r="O14988" s="88">
        <v>2.9963763652231558E-3</v>
      </c>
      <c r="P14988" s="89">
        <v>68.263158963030023</v>
      </c>
    </row>
    <row r="14989" spans="1:16">
      <c r="A14989" s="75" t="s">
        <v>26650</v>
      </c>
      <c r="B14989" s="85">
        <v>14985</v>
      </c>
      <c r="C14989" s="85">
        <v>16593</v>
      </c>
      <c r="D14989" s="85">
        <v>14985</v>
      </c>
      <c r="E14989" s="86" t="s">
        <v>19103</v>
      </c>
      <c r="F14989" s="85" t="s">
        <v>38</v>
      </c>
      <c r="G14989" s="86" t="s">
        <v>19103</v>
      </c>
      <c r="H14989" s="85" t="s">
        <v>1</v>
      </c>
      <c r="I14989" s="85">
        <v>1</v>
      </c>
      <c r="J14989" s="88">
        <v>3.4570263172543588E-3</v>
      </c>
      <c r="K14989" s="146">
        <v>4.6349130567746484E-3</v>
      </c>
      <c r="L14989" s="147">
        <v>3.2945690289646597E-11</v>
      </c>
      <c r="M14989" s="147">
        <v>3.8575003464179922E-4</v>
      </c>
      <c r="N14989" s="87">
        <v>4.4515324957694592E-2</v>
      </c>
      <c r="O14989" s="88">
        <v>3.118988640242164E-3</v>
      </c>
      <c r="P14989" s="89">
        <v>70.065503131928466</v>
      </c>
    </row>
    <row r="14990" spans="1:16">
      <c r="A14990" s="75" t="s">
        <v>19106</v>
      </c>
      <c r="B14990" s="85">
        <v>14986</v>
      </c>
      <c r="C14990" s="85">
        <v>12238</v>
      </c>
      <c r="D14990" s="85">
        <v>14986</v>
      </c>
      <c r="E14990" s="86" t="s">
        <v>19107</v>
      </c>
      <c r="F14990" s="85" t="s">
        <v>32</v>
      </c>
      <c r="G14990" s="86" t="s">
        <v>19108</v>
      </c>
      <c r="H14990" s="85" t="s">
        <v>1</v>
      </c>
      <c r="I14990" s="85">
        <v>1</v>
      </c>
      <c r="J14990" s="88">
        <v>4.7619347915409662E-3</v>
      </c>
      <c r="K14990" s="146">
        <v>6.6954656634355299E-3</v>
      </c>
      <c r="L14990" s="147">
        <v>3.8016968663453512E-11</v>
      </c>
      <c r="M14990" s="147">
        <v>6.4098741486016302E-4</v>
      </c>
      <c r="N14990" s="87">
        <v>7.0620484767076788E-2</v>
      </c>
      <c r="O14990" s="88">
        <v>4.334799545308605E-3</v>
      </c>
      <c r="P14990" s="89">
        <v>61.381616957258345</v>
      </c>
    </row>
    <row r="14991" spans="1:16">
      <c r="A14991" s="75" t="s">
        <v>19109</v>
      </c>
      <c r="B14991" s="85">
        <v>14987</v>
      </c>
      <c r="C14991" s="85">
        <v>12239</v>
      </c>
      <c r="D14991" s="85">
        <v>14987</v>
      </c>
      <c r="E14991" s="86" t="s">
        <v>19107</v>
      </c>
      <c r="F14991" s="85" t="s">
        <v>38</v>
      </c>
      <c r="G14991" s="86" t="s">
        <v>19108</v>
      </c>
      <c r="H14991" s="85" t="s">
        <v>1</v>
      </c>
      <c r="I14991" s="85">
        <v>1</v>
      </c>
      <c r="J14991" s="88">
        <v>5.7991564547415324E-3</v>
      </c>
      <c r="K14991" s="146">
        <v>8.035019497867231E-3</v>
      </c>
      <c r="L14991" s="147">
        <v>4.2260580177331048E-11</v>
      </c>
      <c r="M14991" s="147">
        <v>6.7878866534742586E-4</v>
      </c>
      <c r="N14991" s="87">
        <v>8.0120413887133604E-2</v>
      </c>
      <c r="O14991" s="88">
        <v>5.2571507577022364E-3</v>
      </c>
      <c r="P14991" s="89">
        <v>65.615621570652834</v>
      </c>
    </row>
    <row r="14992" spans="1:16">
      <c r="A14992" s="75" t="s">
        <v>26651</v>
      </c>
      <c r="B14992" s="85">
        <v>14988</v>
      </c>
      <c r="C14992" s="85">
        <v>16594</v>
      </c>
      <c r="D14992" s="85">
        <v>14988</v>
      </c>
      <c r="E14992" s="86" t="s">
        <v>19108</v>
      </c>
      <c r="F14992" s="85" t="s">
        <v>32</v>
      </c>
      <c r="G14992" s="86" t="s">
        <v>19108</v>
      </c>
      <c r="H14992" s="85" t="s">
        <v>1</v>
      </c>
      <c r="I14992" s="85">
        <v>1</v>
      </c>
      <c r="J14992" s="88">
        <v>4.7619347915409662E-3</v>
      </c>
      <c r="K14992" s="146">
        <v>6.6954656634355299E-3</v>
      </c>
      <c r="L14992" s="147">
        <v>3.8016968663453512E-11</v>
      </c>
      <c r="M14992" s="147">
        <v>6.4098741486016302E-4</v>
      </c>
      <c r="N14992" s="87">
        <v>7.0620484767076788E-2</v>
      </c>
      <c r="O14992" s="88">
        <v>4.334799545308605E-3</v>
      </c>
      <c r="P14992" s="89">
        <v>61.381616957258345</v>
      </c>
    </row>
    <row r="14993" spans="1:16">
      <c r="A14993" s="75" t="s">
        <v>26652</v>
      </c>
      <c r="B14993" s="85">
        <v>14989</v>
      </c>
      <c r="C14993" s="85">
        <v>16595</v>
      </c>
      <c r="D14993" s="85">
        <v>14989</v>
      </c>
      <c r="E14993" s="86" t="s">
        <v>19108</v>
      </c>
      <c r="F14993" s="85" t="s">
        <v>38</v>
      </c>
      <c r="G14993" s="86" t="s">
        <v>19108</v>
      </c>
      <c r="H14993" s="85" t="s">
        <v>1</v>
      </c>
      <c r="I14993" s="85">
        <v>1</v>
      </c>
      <c r="J14993" s="88">
        <v>5.7991564547415324E-3</v>
      </c>
      <c r="K14993" s="146">
        <v>8.035019497867231E-3</v>
      </c>
      <c r="L14993" s="147">
        <v>4.2260580177331048E-11</v>
      </c>
      <c r="M14993" s="147">
        <v>6.7878866534742586E-4</v>
      </c>
      <c r="N14993" s="87">
        <v>8.0120413887133604E-2</v>
      </c>
      <c r="O14993" s="88">
        <v>5.2571507577022364E-3</v>
      </c>
      <c r="P14993" s="89">
        <v>65.615621570652834</v>
      </c>
    </row>
    <row r="14994" spans="1:16">
      <c r="A14994" s="75" t="s">
        <v>19110</v>
      </c>
      <c r="B14994" s="85">
        <v>14990</v>
      </c>
      <c r="C14994" s="85">
        <v>12240</v>
      </c>
      <c r="D14994" s="85">
        <v>14990</v>
      </c>
      <c r="E14994" s="86" t="s">
        <v>19111</v>
      </c>
      <c r="F14994" s="85" t="s">
        <v>32</v>
      </c>
      <c r="G14994" s="86" t="s">
        <v>19112</v>
      </c>
      <c r="H14994" s="85" t="s">
        <v>1</v>
      </c>
      <c r="I14994" s="85">
        <v>1</v>
      </c>
      <c r="J14994" s="88">
        <v>2.7361276585447791E-3</v>
      </c>
      <c r="K14994" s="146">
        <v>3.8328675519231129E-3</v>
      </c>
      <c r="L14994" s="147">
        <v>2.5599888007150522E-11</v>
      </c>
      <c r="M14994" s="147">
        <v>3.6969948760424271E-4</v>
      </c>
      <c r="N14994" s="87">
        <v>3.8367038736252142E-2</v>
      </c>
      <c r="O14994" s="88">
        <v>2.4947443947759581E-3</v>
      </c>
      <c r="P14994" s="89">
        <v>65.023115594760014</v>
      </c>
    </row>
    <row r="14995" spans="1:16">
      <c r="A14995" s="75" t="s">
        <v>19113</v>
      </c>
      <c r="B14995" s="85">
        <v>14991</v>
      </c>
      <c r="C14995" s="85">
        <v>12241</v>
      </c>
      <c r="D14995" s="85">
        <v>14991</v>
      </c>
      <c r="E14995" s="86" t="s">
        <v>19111</v>
      </c>
      <c r="F14995" s="85" t="s">
        <v>31</v>
      </c>
      <c r="G14995" s="86" t="s">
        <v>19112</v>
      </c>
      <c r="H14995" s="85" t="s">
        <v>1</v>
      </c>
      <c r="I14995" s="85">
        <v>1</v>
      </c>
      <c r="J14995" s="88">
        <v>2.7919036669892812E-3</v>
      </c>
      <c r="K14995" s="146">
        <v>3.8929504779853454E-3</v>
      </c>
      <c r="L14995" s="147">
        <v>2.5721575914542851E-11</v>
      </c>
      <c r="M14995" s="147">
        <v>3.6642012110546691E-4</v>
      </c>
      <c r="N14995" s="87">
        <v>3.8693619853030742E-2</v>
      </c>
      <c r="O14995" s="88">
        <v>2.5428554093077939E-3</v>
      </c>
      <c r="P14995" s="89">
        <v>65.71769245075221</v>
      </c>
    </row>
    <row r="14996" spans="1:16">
      <c r="A14996" s="75" t="s">
        <v>19114</v>
      </c>
      <c r="B14996" s="85">
        <v>14992</v>
      </c>
      <c r="C14996" s="85">
        <v>12242</v>
      </c>
      <c r="D14996" s="85">
        <v>14992</v>
      </c>
      <c r="E14996" s="86" t="s">
        <v>19111</v>
      </c>
      <c r="F14996" s="85" t="s">
        <v>38</v>
      </c>
      <c r="G14996" s="86" t="s">
        <v>19112</v>
      </c>
      <c r="H14996" s="85" t="s">
        <v>1</v>
      </c>
      <c r="I14996" s="85">
        <v>1</v>
      </c>
      <c r="J14996" s="88">
        <v>2.8175041632432021E-3</v>
      </c>
      <c r="K14996" s="146">
        <v>3.9234395422475272E-3</v>
      </c>
      <c r="L14996" s="147">
        <v>2.583542606973122E-11</v>
      </c>
      <c r="M14996" s="147">
        <v>3.6664469795932549E-4</v>
      </c>
      <c r="N14996" s="87">
        <v>3.8803645634942471E-2</v>
      </c>
      <c r="O14996" s="88">
        <v>2.564586178645893E-3</v>
      </c>
      <c r="P14996" s="89">
        <v>66.091372000792049</v>
      </c>
    </row>
    <row r="14997" spans="1:16">
      <c r="A14997" s="75" t="s">
        <v>26653</v>
      </c>
      <c r="B14997" s="85">
        <v>14993</v>
      </c>
      <c r="C14997" s="85">
        <v>16596</v>
      </c>
      <c r="D14997" s="85">
        <v>14993</v>
      </c>
      <c r="E14997" s="86" t="s">
        <v>19112</v>
      </c>
      <c r="F14997" s="85" t="s">
        <v>32</v>
      </c>
      <c r="G14997" s="86" t="s">
        <v>19112</v>
      </c>
      <c r="H14997" s="85" t="s">
        <v>1</v>
      </c>
      <c r="I14997" s="85">
        <v>1</v>
      </c>
      <c r="J14997" s="88">
        <v>2.73612765854478E-3</v>
      </c>
      <c r="K14997" s="146">
        <v>3.8328675519231129E-3</v>
      </c>
      <c r="L14997" s="147">
        <v>2.5599888007150522E-11</v>
      </c>
      <c r="M14997" s="147">
        <v>3.6969948760424271E-4</v>
      </c>
      <c r="N14997" s="87">
        <v>3.8367038736252149E-2</v>
      </c>
      <c r="O14997" s="88">
        <v>2.4947443947759581E-3</v>
      </c>
      <c r="P14997" s="89">
        <v>65.02311559476</v>
      </c>
    </row>
    <row r="14998" spans="1:16">
      <c r="A14998" s="75" t="s">
        <v>26654</v>
      </c>
      <c r="B14998" s="85">
        <v>14994</v>
      </c>
      <c r="C14998" s="85">
        <v>16597</v>
      </c>
      <c r="D14998" s="85">
        <v>14994</v>
      </c>
      <c r="E14998" s="86" t="s">
        <v>19112</v>
      </c>
      <c r="F14998" s="85" t="s">
        <v>31</v>
      </c>
      <c r="G14998" s="86" t="s">
        <v>19112</v>
      </c>
      <c r="H14998" s="85" t="s">
        <v>1</v>
      </c>
      <c r="I14998" s="85">
        <v>1</v>
      </c>
      <c r="J14998" s="88">
        <v>2.7919036669892812E-3</v>
      </c>
      <c r="K14998" s="146">
        <v>3.8929504779853454E-3</v>
      </c>
      <c r="L14998" s="147">
        <v>2.5721575914542851E-11</v>
      </c>
      <c r="M14998" s="147">
        <v>3.6642012110546691E-4</v>
      </c>
      <c r="N14998" s="87">
        <v>3.8693619853030742E-2</v>
      </c>
      <c r="O14998" s="88">
        <v>2.5428554093077939E-3</v>
      </c>
      <c r="P14998" s="89">
        <v>65.71769245075221</v>
      </c>
    </row>
    <row r="14999" spans="1:16">
      <c r="A14999" s="75" t="s">
        <v>26655</v>
      </c>
      <c r="B14999" s="85">
        <v>14995</v>
      </c>
      <c r="C14999" s="85">
        <v>16598</v>
      </c>
      <c r="D14999" s="85">
        <v>14995</v>
      </c>
      <c r="E14999" s="86" t="s">
        <v>19112</v>
      </c>
      <c r="F14999" s="85" t="s">
        <v>38</v>
      </c>
      <c r="G14999" s="86" t="s">
        <v>19112</v>
      </c>
      <c r="H14999" s="85" t="s">
        <v>1</v>
      </c>
      <c r="I14999" s="85">
        <v>1</v>
      </c>
      <c r="J14999" s="88">
        <v>2.817504163243203E-3</v>
      </c>
      <c r="K14999" s="146">
        <v>3.9234395422475298E-3</v>
      </c>
      <c r="L14999" s="147">
        <v>2.583542606973123E-11</v>
      </c>
      <c r="M14999" s="147">
        <v>3.6664469795932571E-4</v>
      </c>
      <c r="N14999" s="87">
        <v>3.8803645634942499E-2</v>
      </c>
      <c r="O14999" s="88">
        <v>2.5645861786458952E-3</v>
      </c>
      <c r="P14999" s="89">
        <v>66.091372000792049</v>
      </c>
    </row>
    <row r="15000" spans="1:16">
      <c r="A15000" s="75" t="s">
        <v>19115</v>
      </c>
      <c r="B15000" s="85">
        <v>14996</v>
      </c>
      <c r="C15000" s="85">
        <v>12243</v>
      </c>
      <c r="D15000" s="85">
        <v>14996</v>
      </c>
      <c r="E15000" s="86" t="s">
        <v>19116</v>
      </c>
      <c r="F15000" s="85" t="s">
        <v>55</v>
      </c>
      <c r="G15000" s="86" t="s">
        <v>19117</v>
      </c>
      <c r="H15000" s="85" t="s">
        <v>1</v>
      </c>
      <c r="I15000" s="85">
        <v>1</v>
      </c>
      <c r="J15000" s="88">
        <v>12.407706026279049</v>
      </c>
      <c r="K15000" s="146">
        <v>16.007580086952778</v>
      </c>
      <c r="L15000" s="147">
        <v>5.4601450499179827E-8</v>
      </c>
      <c r="M15000" s="147">
        <v>1.2936332811537219</v>
      </c>
      <c r="N15000" s="87">
        <v>206.6891471744722</v>
      </c>
      <c r="O15000" s="88">
        <v>11.00418473120923</v>
      </c>
      <c r="P15000" s="89">
        <v>53.240263853429539</v>
      </c>
    </row>
    <row r="15001" spans="1:16">
      <c r="A15001" s="75" t="s">
        <v>26663</v>
      </c>
      <c r="B15001" s="85">
        <v>14997</v>
      </c>
      <c r="C15001" s="85">
        <v>16604</v>
      </c>
      <c r="D15001" s="85">
        <v>14997</v>
      </c>
      <c r="E15001" s="86" t="s">
        <v>26664</v>
      </c>
      <c r="F15001" s="85" t="s">
        <v>55</v>
      </c>
      <c r="G15001" s="86" t="s">
        <v>19117</v>
      </c>
      <c r="H15001" s="85" t="s">
        <v>1</v>
      </c>
      <c r="I15001" s="85">
        <v>1</v>
      </c>
      <c r="J15001" s="88">
        <v>12.353285925459691</v>
      </c>
      <c r="K15001" s="146">
        <v>15.931312943810793</v>
      </c>
      <c r="L15001" s="147">
        <v>5.4294222144809879E-8</v>
      </c>
      <c r="M15001" s="147">
        <v>1.2866556117375829</v>
      </c>
      <c r="N15001" s="87">
        <v>205.90507818692711</v>
      </c>
      <c r="O15001" s="88">
        <v>10.95477360843195</v>
      </c>
      <c r="P15001" s="89">
        <v>53.20302784609742</v>
      </c>
    </row>
    <row r="15002" spans="1:16">
      <c r="A15002" s="75" t="s">
        <v>19118</v>
      </c>
      <c r="B15002" s="85">
        <v>14998</v>
      </c>
      <c r="C15002" s="85">
        <v>12244</v>
      </c>
      <c r="D15002" s="85">
        <v>14998</v>
      </c>
      <c r="E15002" s="86" t="s">
        <v>19119</v>
      </c>
      <c r="F15002" s="85" t="s">
        <v>55</v>
      </c>
      <c r="G15002" s="86" t="s">
        <v>19120</v>
      </c>
      <c r="H15002" s="85" t="s">
        <v>1</v>
      </c>
      <c r="I15002" s="85">
        <v>1</v>
      </c>
      <c r="J15002" s="88">
        <v>23.921371602144109</v>
      </c>
      <c r="K15002" s="146">
        <v>29.79606540918984</v>
      </c>
      <c r="L15002" s="147">
        <v>1.2252283014945029E-7</v>
      </c>
      <c r="M15002" s="147">
        <v>1.9726196985312501</v>
      </c>
      <c r="N15002" s="87">
        <v>320.74088709563227</v>
      </c>
      <c r="O15002" s="88">
        <v>17.269750872908599</v>
      </c>
      <c r="P15002" s="89">
        <v>53.843309561463677</v>
      </c>
    </row>
    <row r="15003" spans="1:16">
      <c r="A15003" s="75" t="s">
        <v>26665</v>
      </c>
      <c r="B15003" s="85">
        <v>14999</v>
      </c>
      <c r="C15003" s="85">
        <v>16605</v>
      </c>
      <c r="D15003" s="85">
        <v>14999</v>
      </c>
      <c r="E15003" s="86" t="s">
        <v>26666</v>
      </c>
      <c r="F15003" s="85" t="s">
        <v>55</v>
      </c>
      <c r="G15003" s="86" t="s">
        <v>19120</v>
      </c>
      <c r="H15003" s="85" t="s">
        <v>1</v>
      </c>
      <c r="I15003" s="85">
        <v>1</v>
      </c>
      <c r="J15003" s="88">
        <v>23.866951501324731</v>
      </c>
      <c r="K15003" s="146">
        <v>29.719798266047807</v>
      </c>
      <c r="L15003" s="147">
        <v>1.2221560179507991E-7</v>
      </c>
      <c r="M15003" s="147">
        <v>1.9656420291151111</v>
      </c>
      <c r="N15003" s="87">
        <v>319.95681810808719</v>
      </c>
      <c r="O15003" s="88">
        <v>17.22033975013132</v>
      </c>
      <c r="P15003" s="89">
        <v>53.820824484865263</v>
      </c>
    </row>
    <row r="15004" spans="1:16">
      <c r="A15004" s="75" t="s">
        <v>19121</v>
      </c>
      <c r="B15004" s="85">
        <v>15000</v>
      </c>
      <c r="C15004" s="85">
        <v>12245</v>
      </c>
      <c r="D15004" s="85">
        <v>15000</v>
      </c>
      <c r="E15004" s="86" t="s">
        <v>19122</v>
      </c>
      <c r="F15004" s="85" t="s">
        <v>38</v>
      </c>
      <c r="G15004" s="86" t="s">
        <v>19123</v>
      </c>
      <c r="H15004" s="85" t="s">
        <v>1</v>
      </c>
      <c r="I15004" s="85">
        <v>1</v>
      </c>
      <c r="J15004" s="88">
        <v>4.6287729441970011</v>
      </c>
      <c r="K15004" s="146">
        <v>5.7523579609237609</v>
      </c>
      <c r="L15004" s="147">
        <v>2.0630880721471721E-8</v>
      </c>
      <c r="M15004" s="147">
        <v>0.64529172416434377</v>
      </c>
      <c r="N15004" s="87">
        <v>94.869049232605448</v>
      </c>
      <c r="O15004" s="88">
        <v>3.9896612156921112</v>
      </c>
      <c r="P15004" s="89">
        <v>42.054402863361979</v>
      </c>
    </row>
    <row r="15005" spans="1:16">
      <c r="A15005" s="75" t="s">
        <v>19124</v>
      </c>
      <c r="B15005" s="85">
        <v>15001</v>
      </c>
      <c r="C15005" s="85">
        <v>12246</v>
      </c>
      <c r="D15005" s="85">
        <v>15001</v>
      </c>
      <c r="E15005" s="86" t="s">
        <v>19122</v>
      </c>
      <c r="F15005" s="85" t="s">
        <v>11</v>
      </c>
      <c r="G15005" s="86" t="s">
        <v>19123</v>
      </c>
      <c r="H15005" s="85" t="s">
        <v>1</v>
      </c>
      <c r="I15005" s="85">
        <v>1</v>
      </c>
      <c r="J15005" s="88">
        <v>3.1335242595301871</v>
      </c>
      <c r="K15005" s="146">
        <v>3.4558562757079501</v>
      </c>
      <c r="L15005" s="147">
        <v>1.398432822480899E-8</v>
      </c>
      <c r="M15005" s="147">
        <v>0.61985180658543271</v>
      </c>
      <c r="N15005" s="87">
        <v>88.51282543064994</v>
      </c>
      <c r="O15005" s="88">
        <v>2.6750944681016522</v>
      </c>
      <c r="P15005" s="89">
        <v>30.222676262860872</v>
      </c>
    </row>
    <row r="15006" spans="1:16">
      <c r="A15006" s="75" t="s">
        <v>26667</v>
      </c>
      <c r="B15006" s="85">
        <v>15002</v>
      </c>
      <c r="C15006" s="85">
        <v>16606</v>
      </c>
      <c r="D15006" s="85">
        <v>15002</v>
      </c>
      <c r="E15006" s="86" t="s">
        <v>26668</v>
      </c>
      <c r="F15006" s="85" t="s">
        <v>38</v>
      </c>
      <c r="G15006" s="86" t="s">
        <v>19123</v>
      </c>
      <c r="H15006" s="85" t="s">
        <v>1</v>
      </c>
      <c r="I15006" s="85">
        <v>1</v>
      </c>
      <c r="J15006" s="88">
        <v>4.5742247769076823</v>
      </c>
      <c r="K15006" s="146">
        <v>5.6757694364100884</v>
      </c>
      <c r="L15006" s="147">
        <v>2.0322654442888939E-8</v>
      </c>
      <c r="M15006" s="147">
        <v>0.6383052300356552</v>
      </c>
      <c r="N15006" s="87">
        <v>94.085826851833616</v>
      </c>
      <c r="O15006" s="88">
        <v>3.940096342553097</v>
      </c>
      <c r="P15006" s="89">
        <v>41.877682052557837</v>
      </c>
    </row>
    <row r="15007" spans="1:16">
      <c r="A15007" s="75" t="s">
        <v>26669</v>
      </c>
      <c r="B15007" s="85">
        <v>15003</v>
      </c>
      <c r="C15007" s="85">
        <v>16607</v>
      </c>
      <c r="D15007" s="85">
        <v>15003</v>
      </c>
      <c r="E15007" s="86" t="s">
        <v>26668</v>
      </c>
      <c r="F15007" s="85" t="s">
        <v>11</v>
      </c>
      <c r="G15007" s="86" t="s">
        <v>19123</v>
      </c>
      <c r="H15007" s="85" t="s">
        <v>1</v>
      </c>
      <c r="I15007" s="85">
        <v>1</v>
      </c>
      <c r="J15007" s="88">
        <v>3.1049511679607842</v>
      </c>
      <c r="K15007" s="146">
        <v>3.4241607023344449</v>
      </c>
      <c r="L15007" s="147">
        <v>1.384405059969361E-8</v>
      </c>
      <c r="M15007" s="147">
        <v>0.61586040116866003</v>
      </c>
      <c r="N15007" s="87">
        <v>88.073568804741726</v>
      </c>
      <c r="O15007" s="88">
        <v>2.6494634351991149</v>
      </c>
      <c r="P15007" s="89">
        <v>30.082389883313919</v>
      </c>
    </row>
    <row r="15008" spans="1:16">
      <c r="A15008" s="75" t="s">
        <v>19125</v>
      </c>
      <c r="B15008" s="85">
        <v>15004</v>
      </c>
      <c r="C15008" s="85">
        <v>12247</v>
      </c>
      <c r="D15008" s="85">
        <v>15004</v>
      </c>
      <c r="E15008" s="86" t="s">
        <v>19126</v>
      </c>
      <c r="F15008" s="85" t="s">
        <v>55</v>
      </c>
      <c r="G15008" s="86" t="s">
        <v>19127</v>
      </c>
      <c r="H15008" s="85" t="s">
        <v>1</v>
      </c>
      <c r="I15008" s="85">
        <v>1</v>
      </c>
      <c r="J15008" s="88">
        <v>1.1101917553694609</v>
      </c>
      <c r="K15008" s="146">
        <v>1.2990075680586934</v>
      </c>
      <c r="L15008" s="147">
        <v>4.8736032566449863E-9</v>
      </c>
      <c r="M15008" s="147">
        <v>0.4683937716023035</v>
      </c>
      <c r="N15008" s="87">
        <v>63.91134273085968</v>
      </c>
      <c r="O15008" s="88">
        <v>0.74639479992624458</v>
      </c>
      <c r="P15008" s="89">
        <v>11.678596756594926</v>
      </c>
    </row>
    <row r="15009" spans="1:16">
      <c r="A15009" s="75" t="s">
        <v>24570</v>
      </c>
      <c r="B15009" s="85">
        <v>15005</v>
      </c>
      <c r="C15009" s="85">
        <v>15017</v>
      </c>
      <c r="D15009" s="85">
        <v>15005</v>
      </c>
      <c r="E15009" s="86" t="s">
        <v>24566</v>
      </c>
      <c r="F15009" s="85" t="s">
        <v>55</v>
      </c>
      <c r="G15009" s="86" t="s">
        <v>19127</v>
      </c>
      <c r="H15009" s="85" t="s">
        <v>1</v>
      </c>
      <c r="I15009" s="85">
        <v>1</v>
      </c>
      <c r="J15009" s="88">
        <v>1.057909321823181</v>
      </c>
      <c r="K15009" s="146">
        <v>1.2289046698651527</v>
      </c>
      <c r="L15009" s="147">
        <v>4.5891429334831949E-9</v>
      </c>
      <c r="M15009" s="147">
        <v>0.46168804709852262</v>
      </c>
      <c r="N15009" s="87">
        <v>63.155351590286678</v>
      </c>
      <c r="O15009" s="88">
        <v>0.69894057137747567</v>
      </c>
      <c r="P15009" s="89">
        <v>11.067004676211367</v>
      </c>
    </row>
    <row r="15010" spans="1:16">
      <c r="A15010" s="75" t="s">
        <v>19128</v>
      </c>
      <c r="B15010" s="85">
        <v>15006</v>
      </c>
      <c r="C15010" s="85">
        <v>12248</v>
      </c>
      <c r="D15010" s="85">
        <v>15006</v>
      </c>
      <c r="E15010" s="86" t="s">
        <v>19129</v>
      </c>
      <c r="F15010" s="85" t="s">
        <v>55</v>
      </c>
      <c r="G15010" s="86" t="s">
        <v>19130</v>
      </c>
      <c r="H15010" s="85" t="s">
        <v>53</v>
      </c>
      <c r="I15010" s="85">
        <v>1</v>
      </c>
      <c r="J15010" s="88">
        <v>9.3759775086253744E-2</v>
      </c>
      <c r="K15010" s="146">
        <v>7.6388088290531966E-2</v>
      </c>
      <c r="L15010" s="147">
        <v>3.2941110121977588E-10</v>
      </c>
      <c r="M15010" s="147">
        <v>1.084200958248701E-2</v>
      </c>
      <c r="N15010" s="87">
        <v>1.464770445999303</v>
      </c>
      <c r="O15010" s="88">
        <v>8.5182193451288399E-2</v>
      </c>
      <c r="P15010" s="89">
        <v>58.153954214426399</v>
      </c>
    </row>
    <row r="15011" spans="1:16">
      <c r="A15011" s="75" t="s">
        <v>26670</v>
      </c>
      <c r="B15011" s="85">
        <v>15007</v>
      </c>
      <c r="C15011" s="85">
        <v>16608</v>
      </c>
      <c r="D15011" s="85">
        <v>15007</v>
      </c>
      <c r="E15011" s="86" t="s">
        <v>19130</v>
      </c>
      <c r="F15011" s="85" t="s">
        <v>55</v>
      </c>
      <c r="G15011" s="86" t="s">
        <v>19130</v>
      </c>
      <c r="H15011" s="85" t="s">
        <v>53</v>
      </c>
      <c r="I15011" s="85">
        <v>1</v>
      </c>
      <c r="J15011" s="88">
        <v>9.3759775086253744E-2</v>
      </c>
      <c r="K15011" s="146">
        <v>7.6388088290531966E-2</v>
      </c>
      <c r="L15011" s="147">
        <v>3.2941110121977588E-10</v>
      </c>
      <c r="M15011" s="147">
        <v>1.084200958248701E-2</v>
      </c>
      <c r="N15011" s="87">
        <v>1.4647704459993021</v>
      </c>
      <c r="O15011" s="88">
        <v>8.5182193451288399E-2</v>
      </c>
      <c r="P15011" s="89">
        <v>58.153954214426435</v>
      </c>
    </row>
    <row r="15012" spans="1:16">
      <c r="A15012" s="75" t="s">
        <v>19131</v>
      </c>
      <c r="B15012" s="85">
        <v>15008</v>
      </c>
      <c r="C15012" s="85">
        <v>12249</v>
      </c>
      <c r="D15012" s="85">
        <v>15008</v>
      </c>
      <c r="E15012" s="86" t="s">
        <v>19132</v>
      </c>
      <c r="F15012" s="85" t="s">
        <v>55</v>
      </c>
      <c r="G15012" s="86" t="s">
        <v>19133</v>
      </c>
      <c r="H15012" s="85" t="s">
        <v>1</v>
      </c>
      <c r="I15012" s="85">
        <v>1</v>
      </c>
      <c r="J15012" s="88">
        <v>2.4549320909028269</v>
      </c>
      <c r="K15012" s="146">
        <v>2.8872887532904077</v>
      </c>
      <c r="L15012" s="147">
        <v>1.0459765108925689E-8</v>
      </c>
      <c r="M15012" s="147">
        <v>0.46138012852361621</v>
      </c>
      <c r="N15012" s="87">
        <v>64.066342151099064</v>
      </c>
      <c r="O15012" s="88">
        <v>2.084405123257747</v>
      </c>
      <c r="P15012" s="89">
        <v>32.535104288328547</v>
      </c>
    </row>
    <row r="15013" spans="1:16">
      <c r="A15013" s="75" t="s">
        <v>26671</v>
      </c>
      <c r="B15013" s="85">
        <v>15009</v>
      </c>
      <c r="C15013" s="85">
        <v>16609</v>
      </c>
      <c r="D15013" s="85">
        <v>15009</v>
      </c>
      <c r="E15013" s="86" t="s">
        <v>26672</v>
      </c>
      <c r="F15013" s="85" t="s">
        <v>38</v>
      </c>
      <c r="G15013" s="86" t="s">
        <v>19133</v>
      </c>
      <c r="H15013" s="85" t="s">
        <v>1</v>
      </c>
      <c r="I15013" s="85">
        <v>1</v>
      </c>
      <c r="J15013" s="88">
        <v>2.7000823154518909</v>
      </c>
      <c r="K15013" s="146">
        <v>3.2475732304861178</v>
      </c>
      <c r="L15013" s="147">
        <v>1.1371716053027559E-8</v>
      </c>
      <c r="M15013" s="147">
        <v>0.46350670802496707</v>
      </c>
      <c r="N15013" s="87">
        <v>64.489368937671529</v>
      </c>
      <c r="O15013" s="88">
        <v>2.2999225200818829</v>
      </c>
      <c r="P15013" s="89">
        <v>35.663591658103215</v>
      </c>
    </row>
    <row r="15014" spans="1:16">
      <c r="A15014" s="75" t="s">
        <v>26673</v>
      </c>
      <c r="B15014" s="85">
        <v>15010</v>
      </c>
      <c r="C15014" s="85">
        <v>16610</v>
      </c>
      <c r="D15014" s="85">
        <v>15010</v>
      </c>
      <c r="E15014" s="86" t="s">
        <v>26672</v>
      </c>
      <c r="F15014" s="85" t="s">
        <v>11</v>
      </c>
      <c r="G15014" s="86" t="s">
        <v>19133</v>
      </c>
      <c r="H15014" s="85" t="s">
        <v>1</v>
      </c>
      <c r="I15014" s="85">
        <v>1</v>
      </c>
      <c r="J15014" s="88">
        <v>1.807362745854</v>
      </c>
      <c r="K15014" s="146">
        <v>1.946649401879706</v>
      </c>
      <c r="L15014" s="147">
        <v>7.7385617435811073E-9</v>
      </c>
      <c r="M15014" s="147">
        <v>0.43637604625084392</v>
      </c>
      <c r="N15014" s="87">
        <v>60.892223530801253</v>
      </c>
      <c r="O15014" s="88">
        <v>1.510435531669672</v>
      </c>
      <c r="P15014" s="89">
        <v>24.805064490798976</v>
      </c>
    </row>
    <row r="15015" spans="1:16">
      <c r="A15015" s="75" t="s">
        <v>19134</v>
      </c>
      <c r="B15015" s="85">
        <v>15011</v>
      </c>
      <c r="C15015" s="85">
        <v>12250</v>
      </c>
      <c r="D15015" s="85">
        <v>15011</v>
      </c>
      <c r="E15015" s="86" t="s">
        <v>19135</v>
      </c>
      <c r="F15015" s="85" t="s">
        <v>55</v>
      </c>
      <c r="G15015" s="86" t="s">
        <v>19136</v>
      </c>
      <c r="H15015" s="85" t="s">
        <v>1</v>
      </c>
      <c r="I15015" s="85">
        <v>1</v>
      </c>
      <c r="J15015" s="88">
        <v>9.2588902683912746</v>
      </c>
      <c r="K15015" s="146">
        <v>11.344468303315439</v>
      </c>
      <c r="L15015" s="147">
        <v>4.3376676403256969E-8</v>
      </c>
      <c r="M15015" s="147">
        <v>0.92383894373071851</v>
      </c>
      <c r="N15015" s="87">
        <v>163.58691463239131</v>
      </c>
      <c r="O15015" s="88">
        <v>8.2537960053297645</v>
      </c>
      <c r="P15015" s="89">
        <v>50.455111424269489</v>
      </c>
    </row>
    <row r="15016" spans="1:16">
      <c r="A15016" s="75" t="s">
        <v>26677</v>
      </c>
      <c r="B15016" s="85">
        <v>15012</v>
      </c>
      <c r="C15016" s="85">
        <v>16613</v>
      </c>
      <c r="D15016" s="85">
        <v>15012</v>
      </c>
      <c r="E15016" s="86" t="s">
        <v>26678</v>
      </c>
      <c r="F15016" s="85" t="s">
        <v>38</v>
      </c>
      <c r="G15016" s="86" t="s">
        <v>19136</v>
      </c>
      <c r="H15016" s="85" t="s">
        <v>1</v>
      </c>
      <c r="I15016" s="85">
        <v>1</v>
      </c>
      <c r="J15016" s="88">
        <v>9.3392496869832087</v>
      </c>
      <c r="K15016" s="146">
        <v>11.470527166547477</v>
      </c>
      <c r="L15016" s="147">
        <v>4.3706228270249853E-8</v>
      </c>
      <c r="M15016" s="147">
        <v>0.90814005375761231</v>
      </c>
      <c r="N15016" s="87">
        <v>162.65963324364591</v>
      </c>
      <c r="O15016" s="88">
        <v>8.3273305541314713</v>
      </c>
      <c r="P15016" s="89">
        <v>51.194819440285244</v>
      </c>
    </row>
    <row r="15017" spans="1:16">
      <c r="A15017" s="75" t="s">
        <v>26679</v>
      </c>
      <c r="B15017" s="85">
        <v>15013</v>
      </c>
      <c r="C15017" s="85">
        <v>16614</v>
      </c>
      <c r="D15017" s="85">
        <v>15013</v>
      </c>
      <c r="E15017" s="86" t="s">
        <v>26678</v>
      </c>
      <c r="F15017" s="85" t="s">
        <v>11</v>
      </c>
      <c r="G15017" s="86" t="s">
        <v>19136</v>
      </c>
      <c r="H15017" s="85" t="s">
        <v>1</v>
      </c>
      <c r="I15017" s="85">
        <v>1</v>
      </c>
      <c r="J15017" s="88">
        <v>8.9308269008884249</v>
      </c>
      <c r="K15017" s="146">
        <v>10.857418056323027</v>
      </c>
      <c r="L15017" s="147">
        <v>4.1776591235816768E-8</v>
      </c>
      <c r="M15017" s="147">
        <v>0.93456799483932962</v>
      </c>
      <c r="N15017" s="87">
        <v>163.09361021698061</v>
      </c>
      <c r="O15017" s="88">
        <v>7.9547679129830593</v>
      </c>
      <c r="P15017" s="89">
        <v>48.77424628960015</v>
      </c>
    </row>
    <row r="15018" spans="1:16">
      <c r="A15018" s="75" t="s">
        <v>19137</v>
      </c>
      <c r="B15018" s="85">
        <v>15014</v>
      </c>
      <c r="C15018" s="85">
        <v>12251</v>
      </c>
      <c r="D15018" s="85">
        <v>15014</v>
      </c>
      <c r="E15018" s="86" t="s">
        <v>19138</v>
      </c>
      <c r="F15018" s="85" t="s">
        <v>38</v>
      </c>
      <c r="G15018" s="86" t="s">
        <v>19139</v>
      </c>
      <c r="H15018" s="85" t="s">
        <v>1</v>
      </c>
      <c r="I15018" s="85">
        <v>1</v>
      </c>
      <c r="J15018" s="88">
        <v>1.490237383039076</v>
      </c>
      <c r="K15018" s="146">
        <v>1.1581503700530902</v>
      </c>
      <c r="L15018" s="147">
        <v>5.4169291427400347E-9</v>
      </c>
      <c r="M15018" s="147">
        <v>0.61039265900180806</v>
      </c>
      <c r="N15018" s="87">
        <v>69.476772805170711</v>
      </c>
      <c r="O15018" s="88">
        <v>1.1506548239417189</v>
      </c>
      <c r="P15018" s="89">
        <v>16.561719514065899</v>
      </c>
    </row>
    <row r="15019" spans="1:16">
      <c r="A15019" s="75" t="s">
        <v>19140</v>
      </c>
      <c r="B15019" s="85">
        <v>15015</v>
      </c>
      <c r="C15019" s="85">
        <v>12252</v>
      </c>
      <c r="D15019" s="85">
        <v>15015</v>
      </c>
      <c r="E15019" s="86" t="s">
        <v>19138</v>
      </c>
      <c r="F15019" s="85" t="s">
        <v>11</v>
      </c>
      <c r="G15019" s="86" t="s">
        <v>19139</v>
      </c>
      <c r="H15019" s="85" t="s">
        <v>1</v>
      </c>
      <c r="I15019" s="85">
        <v>1</v>
      </c>
      <c r="J15019" s="88">
        <v>1.4894515109079189</v>
      </c>
      <c r="K15019" s="146">
        <v>1.1563518280863045</v>
      </c>
      <c r="L15019" s="147">
        <v>5.4129306589771882E-9</v>
      </c>
      <c r="M15019" s="147">
        <v>0.61037251816984239</v>
      </c>
      <c r="N15019" s="87">
        <v>69.474064899200187</v>
      </c>
      <c r="O15019" s="88">
        <v>1.1506910112897639</v>
      </c>
      <c r="P15019" s="89">
        <v>16.562885919505351</v>
      </c>
    </row>
    <row r="15020" spans="1:16">
      <c r="A15020" s="75" t="s">
        <v>19141</v>
      </c>
      <c r="B15020" s="85">
        <v>15016</v>
      </c>
      <c r="C15020" s="85">
        <v>12253</v>
      </c>
      <c r="D15020" s="85">
        <v>15016</v>
      </c>
      <c r="E15020" s="86" t="s">
        <v>19138</v>
      </c>
      <c r="F15020" s="85" t="s">
        <v>243</v>
      </c>
      <c r="G15020" s="86" t="s">
        <v>19139</v>
      </c>
      <c r="H15020" s="85" t="s">
        <v>1</v>
      </c>
      <c r="I15020" s="85">
        <v>1</v>
      </c>
      <c r="J15020" s="88">
        <v>13.20447317879476</v>
      </c>
      <c r="K15020" s="146">
        <v>17.481524411542729</v>
      </c>
      <c r="L15020" s="147">
        <v>6.6783286533402443E-8</v>
      </c>
      <c r="M15020" s="147">
        <v>0.68464802736602126</v>
      </c>
      <c r="N15020" s="87">
        <v>212.18732930765071</v>
      </c>
      <c r="O15020" s="88">
        <v>12.212336132885429</v>
      </c>
      <c r="P15020" s="89">
        <v>57.554502301024513</v>
      </c>
    </row>
    <row r="15021" spans="1:16">
      <c r="A15021" s="75" t="s">
        <v>26686</v>
      </c>
      <c r="B15021" s="85">
        <v>15017</v>
      </c>
      <c r="C15021" s="85">
        <v>16619</v>
      </c>
      <c r="D15021" s="85">
        <v>15017</v>
      </c>
      <c r="E15021" s="86" t="s">
        <v>26687</v>
      </c>
      <c r="F15021" s="85" t="s">
        <v>38</v>
      </c>
      <c r="G15021" s="86" t="s">
        <v>19139</v>
      </c>
      <c r="H15021" s="85" t="s">
        <v>1</v>
      </c>
      <c r="I15021" s="85">
        <v>1</v>
      </c>
      <c r="J15021" s="88">
        <v>1.4902373830390749</v>
      </c>
      <c r="K15021" s="146">
        <v>1.1581503700530895</v>
      </c>
      <c r="L15021" s="147">
        <v>5.4169291427400347E-9</v>
      </c>
      <c r="M15021" s="147">
        <v>0.61039265900180784</v>
      </c>
      <c r="N15021" s="87">
        <v>69.476772805170697</v>
      </c>
      <c r="O15021" s="88">
        <v>1.150654823941718</v>
      </c>
      <c r="P15021" s="89">
        <v>16.561719514065892</v>
      </c>
    </row>
    <row r="15022" spans="1:16">
      <c r="A15022" s="75" t="s">
        <v>26688</v>
      </c>
      <c r="B15022" s="85">
        <v>15018</v>
      </c>
      <c r="C15022" s="85">
        <v>16620</v>
      </c>
      <c r="D15022" s="85">
        <v>15018</v>
      </c>
      <c r="E15022" s="86" t="s">
        <v>26687</v>
      </c>
      <c r="F15022" s="85" t="s">
        <v>11</v>
      </c>
      <c r="G15022" s="86" t="s">
        <v>19139</v>
      </c>
      <c r="H15022" s="85" t="s">
        <v>1</v>
      </c>
      <c r="I15022" s="85">
        <v>1</v>
      </c>
      <c r="J15022" s="88">
        <v>1.4894515109079189</v>
      </c>
      <c r="K15022" s="146">
        <v>1.1563518280863045</v>
      </c>
      <c r="L15022" s="147">
        <v>5.4129306589771873E-9</v>
      </c>
      <c r="M15022" s="147">
        <v>0.61037251816984228</v>
      </c>
      <c r="N15022" s="87">
        <v>69.474064899200172</v>
      </c>
      <c r="O15022" s="88">
        <v>1.1506910112897639</v>
      </c>
      <c r="P15022" s="89">
        <v>16.562885919505355</v>
      </c>
    </row>
    <row r="15023" spans="1:16">
      <c r="A15023" s="75" t="s">
        <v>28141</v>
      </c>
      <c r="B15023" s="85">
        <v>15019</v>
      </c>
      <c r="C15023" s="85">
        <v>17703</v>
      </c>
      <c r="D15023" s="85">
        <v>15019</v>
      </c>
      <c r="E15023" s="86" t="s">
        <v>28124</v>
      </c>
      <c r="F15023" s="85" t="s">
        <v>243</v>
      </c>
      <c r="G15023" s="86" t="s">
        <v>19139</v>
      </c>
      <c r="H15023" s="85" t="s">
        <v>1</v>
      </c>
      <c r="I15023" s="85">
        <v>1</v>
      </c>
      <c r="J15023" s="88">
        <v>13.20447317879475</v>
      </c>
      <c r="K15023" s="146">
        <v>17.481524411542718</v>
      </c>
      <c r="L15023" s="147">
        <v>6.6783286533402417E-8</v>
      </c>
      <c r="M15023" s="147">
        <v>0.68464802736602104</v>
      </c>
      <c r="N15023" s="87">
        <v>212.18732930765071</v>
      </c>
      <c r="O15023" s="88">
        <v>12.212336132885421</v>
      </c>
      <c r="P15023" s="89">
        <v>57.554502301024471</v>
      </c>
    </row>
    <row r="15024" spans="1:16">
      <c r="A15024" s="75" t="s">
        <v>19142</v>
      </c>
      <c r="B15024" s="85">
        <v>15020</v>
      </c>
      <c r="C15024" s="85">
        <v>12254</v>
      </c>
      <c r="D15024" s="85">
        <v>15020</v>
      </c>
      <c r="E15024" s="86" t="s">
        <v>19143</v>
      </c>
      <c r="F15024" s="85" t="s">
        <v>38</v>
      </c>
      <c r="G15024" s="86" t="s">
        <v>19144</v>
      </c>
      <c r="H15024" s="85" t="s">
        <v>1</v>
      </c>
      <c r="I15024" s="85">
        <v>1</v>
      </c>
      <c r="J15024" s="88">
        <v>4.4778768325101712</v>
      </c>
      <c r="K15024" s="146">
        <v>5.8609461717896538</v>
      </c>
      <c r="L15024" s="147">
        <v>1.9590460509745999E-8</v>
      </c>
      <c r="M15024" s="147">
        <v>0.62692932212096597</v>
      </c>
      <c r="N15024" s="87">
        <v>88.283387898855295</v>
      </c>
      <c r="O15024" s="88">
        <v>3.8924454551762371</v>
      </c>
      <c r="P15024" s="89">
        <v>44.090349813441037</v>
      </c>
    </row>
    <row r="15025" spans="1:16">
      <c r="A15025" s="75" t="s">
        <v>19145</v>
      </c>
      <c r="B15025" s="85">
        <v>15021</v>
      </c>
      <c r="C15025" s="85">
        <v>12255</v>
      </c>
      <c r="D15025" s="85">
        <v>15021</v>
      </c>
      <c r="E15025" s="86" t="s">
        <v>19143</v>
      </c>
      <c r="F15025" s="85" t="s">
        <v>11</v>
      </c>
      <c r="G15025" s="86" t="s">
        <v>19144</v>
      </c>
      <c r="H15025" s="85" t="s">
        <v>1</v>
      </c>
      <c r="I15025" s="85">
        <v>1</v>
      </c>
      <c r="J15025" s="88">
        <v>3.647539006338838</v>
      </c>
      <c r="K15025" s="146">
        <v>4.619814805846751</v>
      </c>
      <c r="L15025" s="147">
        <v>1.6055756895988821E-8</v>
      </c>
      <c r="M15025" s="147">
        <v>0.60385372165270157</v>
      </c>
      <c r="N15025" s="87">
        <v>84.735540935577433</v>
      </c>
      <c r="O15025" s="88">
        <v>3.1697290386151411</v>
      </c>
      <c r="P15025" s="89">
        <v>37.407314612235929</v>
      </c>
    </row>
    <row r="15026" spans="1:16">
      <c r="A15026" s="75" t="s">
        <v>26680</v>
      </c>
      <c r="B15026" s="85">
        <v>15022</v>
      </c>
      <c r="C15026" s="85">
        <v>16615</v>
      </c>
      <c r="D15026" s="85">
        <v>15022</v>
      </c>
      <c r="E15026" s="86" t="s">
        <v>26681</v>
      </c>
      <c r="F15026" s="85" t="s">
        <v>38</v>
      </c>
      <c r="G15026" s="86" t="s">
        <v>19144</v>
      </c>
      <c r="H15026" s="85" t="s">
        <v>1</v>
      </c>
      <c r="I15026" s="85">
        <v>1</v>
      </c>
      <c r="J15026" s="88">
        <v>4.4233286652208523</v>
      </c>
      <c r="K15026" s="146">
        <v>5.784357647275975</v>
      </c>
      <c r="L15026" s="147">
        <v>1.9282234231163152E-8</v>
      </c>
      <c r="M15026" s="147">
        <v>0.61994282799227718</v>
      </c>
      <c r="N15026" s="87">
        <v>87.500165518083492</v>
      </c>
      <c r="O15026" s="88">
        <v>3.8428805820372181</v>
      </c>
      <c r="P15026" s="89">
        <v>43.918552145401563</v>
      </c>
    </row>
    <row r="15027" spans="1:16">
      <c r="A15027" s="75" t="s">
        <v>26682</v>
      </c>
      <c r="B15027" s="85">
        <v>15023</v>
      </c>
      <c r="C15027" s="85">
        <v>16616</v>
      </c>
      <c r="D15027" s="85">
        <v>15023</v>
      </c>
      <c r="E15027" s="86" t="s">
        <v>26681</v>
      </c>
      <c r="F15027" s="85" t="s">
        <v>11</v>
      </c>
      <c r="G15027" s="86" t="s">
        <v>19144</v>
      </c>
      <c r="H15027" s="85" t="s">
        <v>1</v>
      </c>
      <c r="I15027" s="85">
        <v>1</v>
      </c>
      <c r="J15027" s="88">
        <v>3.618965914769424</v>
      </c>
      <c r="K15027" s="146">
        <v>4.5881192324732485</v>
      </c>
      <c r="L15027" s="147">
        <v>1.5915479270873359E-8</v>
      </c>
      <c r="M15027" s="147">
        <v>0.59986231623592934</v>
      </c>
      <c r="N15027" s="87">
        <v>84.296284309669275</v>
      </c>
      <c r="O15027" s="88">
        <v>3.144098005712602</v>
      </c>
      <c r="P15027" s="89">
        <v>37.298180239623626</v>
      </c>
    </row>
    <row r="15028" spans="1:16">
      <c r="A15028" s="75" t="s">
        <v>19146</v>
      </c>
      <c r="B15028" s="85">
        <v>15024</v>
      </c>
      <c r="C15028" s="85">
        <v>12256</v>
      </c>
      <c r="D15028" s="85">
        <v>15024</v>
      </c>
      <c r="E15028" s="86" t="s">
        <v>19147</v>
      </c>
      <c r="F15028" s="85" t="s">
        <v>38</v>
      </c>
      <c r="G15028" s="86" t="s">
        <v>19148</v>
      </c>
      <c r="H15028" s="85" t="s">
        <v>1</v>
      </c>
      <c r="I15028" s="85">
        <v>1</v>
      </c>
      <c r="J15028" s="88">
        <v>4.9220538532361324</v>
      </c>
      <c r="K15028" s="146">
        <v>6.3717772409192612</v>
      </c>
      <c r="L15028" s="147">
        <v>2.1508573220931091E-8</v>
      </c>
      <c r="M15028" s="147">
        <v>0.73936314346049248</v>
      </c>
      <c r="N15028" s="87">
        <v>102.19376751864451</v>
      </c>
      <c r="O15028" s="88">
        <v>4.2550702750341571</v>
      </c>
      <c r="P15028" s="89">
        <v>41.637277677015391</v>
      </c>
    </row>
    <row r="15029" spans="1:16">
      <c r="A15029" s="75" t="s">
        <v>19149</v>
      </c>
      <c r="B15029" s="85">
        <v>15025</v>
      </c>
      <c r="C15029" s="85">
        <v>12257</v>
      </c>
      <c r="D15029" s="85">
        <v>15025</v>
      </c>
      <c r="E15029" s="86" t="s">
        <v>19147</v>
      </c>
      <c r="F15029" s="85" t="s">
        <v>11</v>
      </c>
      <c r="G15029" s="86" t="s">
        <v>19148</v>
      </c>
      <c r="H15029" s="85" t="s">
        <v>1</v>
      </c>
      <c r="I15029" s="85">
        <v>1</v>
      </c>
      <c r="J15029" s="88">
        <v>4.0584090042800796</v>
      </c>
      <c r="K15029" s="146">
        <v>5.1172503490792529</v>
      </c>
      <c r="L15029" s="147">
        <v>1.789471108219429E-8</v>
      </c>
      <c r="M15029" s="147">
        <v>0.71567006133077238</v>
      </c>
      <c r="N15029" s="87">
        <v>98.167473294687227</v>
      </c>
      <c r="O15029" s="88">
        <v>3.501388271058131</v>
      </c>
      <c r="P15029" s="89">
        <v>35.66749915776456</v>
      </c>
    </row>
    <row r="15030" spans="1:16">
      <c r="A15030" s="75" t="s">
        <v>26683</v>
      </c>
      <c r="B15030" s="85">
        <v>15026</v>
      </c>
      <c r="C15030" s="85">
        <v>16617</v>
      </c>
      <c r="D15030" s="85">
        <v>15026</v>
      </c>
      <c r="E15030" s="86" t="s">
        <v>26684</v>
      </c>
      <c r="F15030" s="85" t="s">
        <v>38</v>
      </c>
      <c r="G15030" s="86" t="s">
        <v>19148</v>
      </c>
      <c r="H15030" s="85" t="s">
        <v>1</v>
      </c>
      <c r="I15030" s="85">
        <v>1</v>
      </c>
      <c r="J15030" s="88">
        <v>4.9220538532361324</v>
      </c>
      <c r="K15030" s="146">
        <v>6.3717772409192612</v>
      </c>
      <c r="L15030" s="147">
        <v>2.1508573220931091E-8</v>
      </c>
      <c r="M15030" s="147">
        <v>0.73936314346049248</v>
      </c>
      <c r="N15030" s="87">
        <v>102.19376751864451</v>
      </c>
      <c r="O15030" s="88">
        <v>4.2550702750341571</v>
      </c>
      <c r="P15030" s="89">
        <v>41.637277677015391</v>
      </c>
    </row>
    <row r="15031" spans="1:16">
      <c r="A15031" s="75" t="s">
        <v>26685</v>
      </c>
      <c r="B15031" s="85">
        <v>15027</v>
      </c>
      <c r="C15031" s="85">
        <v>16618</v>
      </c>
      <c r="D15031" s="85">
        <v>15027</v>
      </c>
      <c r="E15031" s="86" t="s">
        <v>26684</v>
      </c>
      <c r="F15031" s="85" t="s">
        <v>11</v>
      </c>
      <c r="G15031" s="86" t="s">
        <v>19148</v>
      </c>
      <c r="H15031" s="85" t="s">
        <v>1</v>
      </c>
      <c r="I15031" s="85">
        <v>1</v>
      </c>
      <c r="J15031" s="88">
        <v>4.0584090042800796</v>
      </c>
      <c r="K15031" s="146">
        <v>5.1172503490792529</v>
      </c>
      <c r="L15031" s="147">
        <v>1.789471108219429E-8</v>
      </c>
      <c r="M15031" s="147">
        <v>0.71567006133077238</v>
      </c>
      <c r="N15031" s="87">
        <v>98.167473294687227</v>
      </c>
      <c r="O15031" s="88">
        <v>3.501388271058131</v>
      </c>
      <c r="P15031" s="89">
        <v>35.66749915776456</v>
      </c>
    </row>
    <row r="15032" spans="1:16">
      <c r="A15032" s="75" t="s">
        <v>19150</v>
      </c>
      <c r="B15032" s="85">
        <v>15028</v>
      </c>
      <c r="C15032" s="85">
        <v>12258</v>
      </c>
      <c r="D15032" s="85">
        <v>15028</v>
      </c>
      <c r="E15032" s="86" t="s">
        <v>19151</v>
      </c>
      <c r="F15032" s="85" t="s">
        <v>38</v>
      </c>
      <c r="G15032" s="86" t="s">
        <v>19152</v>
      </c>
      <c r="H15032" s="85" t="s">
        <v>1</v>
      </c>
      <c r="I15032" s="85">
        <v>1</v>
      </c>
      <c r="J15032" s="88">
        <v>1.6792388182973541</v>
      </c>
      <c r="K15032" s="146">
        <v>1.2206009160205706</v>
      </c>
      <c r="L15032" s="147">
        <v>5.95163067073175E-9</v>
      </c>
      <c r="M15032" s="147">
        <v>0.65436962427264034</v>
      </c>
      <c r="N15032" s="87">
        <v>74.721915629670335</v>
      </c>
      <c r="O15032" s="88">
        <v>1.147725331550828</v>
      </c>
      <c r="P15032" s="89">
        <v>15.359955936342363</v>
      </c>
    </row>
    <row r="15033" spans="1:16">
      <c r="A15033" s="75" t="s">
        <v>19153</v>
      </c>
      <c r="B15033" s="85">
        <v>15029</v>
      </c>
      <c r="C15033" s="85">
        <v>12259</v>
      </c>
      <c r="D15033" s="85">
        <v>15029</v>
      </c>
      <c r="E15033" s="86" t="s">
        <v>19151</v>
      </c>
      <c r="F15033" s="85" t="s">
        <v>11</v>
      </c>
      <c r="G15033" s="86" t="s">
        <v>19152</v>
      </c>
      <c r="H15033" s="85" t="s">
        <v>1</v>
      </c>
      <c r="I15033" s="85">
        <v>1</v>
      </c>
      <c r="J15033" s="88">
        <v>1.678571325214671</v>
      </c>
      <c r="K15033" s="146">
        <v>1.2190842143716309</v>
      </c>
      <c r="L15033" s="147">
        <v>5.9482229132482062E-9</v>
      </c>
      <c r="M15033" s="147">
        <v>0.65435119512825624</v>
      </c>
      <c r="N15033" s="87">
        <v>74.719454870133788</v>
      </c>
      <c r="O15033" s="88">
        <v>1.1477314728082579</v>
      </c>
      <c r="P15033" s="89">
        <v>15.360543981524939</v>
      </c>
    </row>
    <row r="15034" spans="1:16">
      <c r="A15034" s="75" t="s">
        <v>26689</v>
      </c>
      <c r="B15034" s="85">
        <v>15030</v>
      </c>
      <c r="C15034" s="85">
        <v>16621</v>
      </c>
      <c r="D15034" s="85">
        <v>15030</v>
      </c>
      <c r="E15034" s="86" t="s">
        <v>26690</v>
      </c>
      <c r="F15034" s="85" t="s">
        <v>38</v>
      </c>
      <c r="G15034" s="86" t="s">
        <v>19152</v>
      </c>
      <c r="H15034" s="85" t="s">
        <v>1</v>
      </c>
      <c r="I15034" s="85">
        <v>1</v>
      </c>
      <c r="J15034" s="88">
        <v>1.6792388182973541</v>
      </c>
      <c r="K15034" s="146">
        <v>1.2206009160205706</v>
      </c>
      <c r="L15034" s="147">
        <v>5.95163067073175E-9</v>
      </c>
      <c r="M15034" s="147">
        <v>0.65436962427264034</v>
      </c>
      <c r="N15034" s="87">
        <v>74.721915629670335</v>
      </c>
      <c r="O15034" s="88">
        <v>1.147725331550828</v>
      </c>
      <c r="P15034" s="89">
        <v>15.359955936342363</v>
      </c>
    </row>
    <row r="15035" spans="1:16">
      <c r="A15035" s="75" t="s">
        <v>26691</v>
      </c>
      <c r="B15035" s="85">
        <v>15031</v>
      </c>
      <c r="C15035" s="85">
        <v>16622</v>
      </c>
      <c r="D15035" s="85">
        <v>15031</v>
      </c>
      <c r="E15035" s="86" t="s">
        <v>26690</v>
      </c>
      <c r="F15035" s="85" t="s">
        <v>11</v>
      </c>
      <c r="G15035" s="86" t="s">
        <v>19152</v>
      </c>
      <c r="H15035" s="85" t="s">
        <v>1</v>
      </c>
      <c r="I15035" s="85">
        <v>1</v>
      </c>
      <c r="J15035" s="88">
        <v>1.678571325214671</v>
      </c>
      <c r="K15035" s="146">
        <v>1.2190842143716309</v>
      </c>
      <c r="L15035" s="147">
        <v>5.9482229132482062E-9</v>
      </c>
      <c r="M15035" s="147">
        <v>0.65435119512825624</v>
      </c>
      <c r="N15035" s="87">
        <v>74.719454870133788</v>
      </c>
      <c r="O15035" s="88">
        <v>1.1477314728082579</v>
      </c>
      <c r="P15035" s="89">
        <v>15.360543981524939</v>
      </c>
    </row>
    <row r="15036" spans="1:16">
      <c r="A15036" s="75" t="s">
        <v>19154</v>
      </c>
      <c r="B15036" s="85">
        <v>15032</v>
      </c>
      <c r="C15036" s="85">
        <v>12260</v>
      </c>
      <c r="D15036" s="85">
        <v>15032</v>
      </c>
      <c r="E15036" s="86" t="s">
        <v>19155</v>
      </c>
      <c r="F15036" s="85" t="s">
        <v>55</v>
      </c>
      <c r="G15036" s="86" t="s">
        <v>19156</v>
      </c>
      <c r="H15036" s="85" t="s">
        <v>1</v>
      </c>
      <c r="I15036" s="85">
        <v>1</v>
      </c>
      <c r="J15036" s="88">
        <v>7.1335336845427646</v>
      </c>
      <c r="K15036" s="146">
        <v>9.1475715527116375</v>
      </c>
      <c r="L15036" s="147">
        <v>3.1940785153940763E-8</v>
      </c>
      <c r="M15036" s="147">
        <v>0.91704288357319441</v>
      </c>
      <c r="N15036" s="87">
        <v>137.37834600143441</v>
      </c>
      <c r="O15036" s="88">
        <v>6.2217489780189883</v>
      </c>
      <c r="P15036" s="89">
        <v>45.289153342652888</v>
      </c>
    </row>
    <row r="15037" spans="1:16">
      <c r="A15037" s="75" t="s">
        <v>26692</v>
      </c>
      <c r="B15037" s="85">
        <v>15033</v>
      </c>
      <c r="C15037" s="85">
        <v>16623</v>
      </c>
      <c r="D15037" s="85">
        <v>15033</v>
      </c>
      <c r="E15037" s="86" t="s">
        <v>26693</v>
      </c>
      <c r="F15037" s="85" t="s">
        <v>38</v>
      </c>
      <c r="G15037" s="86" t="s">
        <v>19156</v>
      </c>
      <c r="H15037" s="85" t="s">
        <v>1</v>
      </c>
      <c r="I15037" s="85">
        <v>1</v>
      </c>
      <c r="J15037" s="88">
        <v>7.7253103503066294</v>
      </c>
      <c r="K15037" s="146">
        <v>10.085777165918348</v>
      </c>
      <c r="L15037" s="147">
        <v>3.4455992640494807E-8</v>
      </c>
      <c r="M15037" s="147">
        <v>0.91767365796305256</v>
      </c>
      <c r="N15037" s="87">
        <v>138.3368790602301</v>
      </c>
      <c r="O15037" s="88">
        <v>6.7344509500577896</v>
      </c>
      <c r="P15037" s="89">
        <v>48.681530158893459</v>
      </c>
    </row>
    <row r="15038" spans="1:16">
      <c r="A15038" s="75" t="s">
        <v>26694</v>
      </c>
      <c r="B15038" s="85">
        <v>15034</v>
      </c>
      <c r="C15038" s="85">
        <v>16624</v>
      </c>
      <c r="D15038" s="85">
        <v>15034</v>
      </c>
      <c r="E15038" s="86" t="s">
        <v>26693</v>
      </c>
      <c r="F15038" s="85" t="s">
        <v>11</v>
      </c>
      <c r="G15038" s="86" t="s">
        <v>19156</v>
      </c>
      <c r="H15038" s="85" t="s">
        <v>1</v>
      </c>
      <c r="I15038" s="85">
        <v>1</v>
      </c>
      <c r="J15038" s="88">
        <v>5.7119851448300016</v>
      </c>
      <c r="K15038" s="146">
        <v>6.9700941254085835</v>
      </c>
      <c r="L15038" s="147">
        <v>2.5719902481615251E-8</v>
      </c>
      <c r="M15038" s="147">
        <v>0.88553856105988038</v>
      </c>
      <c r="N15038" s="87">
        <v>132.1011346165545</v>
      </c>
      <c r="O15038" s="88">
        <v>4.9812387765683139</v>
      </c>
      <c r="P15038" s="89">
        <v>37.707766788129312</v>
      </c>
    </row>
    <row r="15039" spans="1:16">
      <c r="A15039" s="75" t="s">
        <v>251</v>
      </c>
      <c r="B15039" s="85">
        <v>15035</v>
      </c>
      <c r="C15039" s="85">
        <v>54</v>
      </c>
      <c r="D15039" s="85">
        <v>15035</v>
      </c>
      <c r="E15039" s="86" t="s">
        <v>249</v>
      </c>
      <c r="F15039" s="85" t="s">
        <v>55</v>
      </c>
      <c r="G15039" s="86" t="s">
        <v>252</v>
      </c>
      <c r="H15039" s="85" t="s">
        <v>1</v>
      </c>
      <c r="I15039" s="85">
        <v>1</v>
      </c>
      <c r="J15039" s="88">
        <v>4.0174187568672977E-2</v>
      </c>
      <c r="K15039" s="146">
        <v>5.4610555121588189E-2</v>
      </c>
      <c r="L15039" s="147">
        <v>3.4164269433466289E-10</v>
      </c>
      <c r="M15039" s="147">
        <v>3.4683100450824322E-3</v>
      </c>
      <c r="N15039" s="87">
        <v>0.4863844449421883</v>
      </c>
      <c r="O15039" s="88">
        <v>2.979404972951703E-2</v>
      </c>
      <c r="P15039" s="89">
        <v>61.256173052693647</v>
      </c>
    </row>
    <row r="15040" spans="1:16">
      <c r="A15040" s="75" t="s">
        <v>1237</v>
      </c>
      <c r="B15040" s="85">
        <v>15036</v>
      </c>
      <c r="C15040" s="85">
        <v>592</v>
      </c>
      <c r="D15040" s="85">
        <v>15036</v>
      </c>
      <c r="E15040" s="86" t="s">
        <v>1236</v>
      </c>
      <c r="F15040" s="85" t="s">
        <v>55</v>
      </c>
      <c r="G15040" s="86" t="s">
        <v>252</v>
      </c>
      <c r="H15040" s="85" t="s">
        <v>1</v>
      </c>
      <c r="I15040" s="85">
        <v>1</v>
      </c>
      <c r="J15040" s="88">
        <v>1.0490950988083489</v>
      </c>
      <c r="K15040" s="146">
        <v>1.8305825692944919</v>
      </c>
      <c r="L15040" s="147">
        <v>3.7897602647171518E-8</v>
      </c>
      <c r="M15040" s="147">
        <v>6.910576885938928E-2</v>
      </c>
      <c r="N15040" s="87">
        <v>9.4243002449105919</v>
      </c>
      <c r="O15040" s="88">
        <v>0.61394320626454968</v>
      </c>
      <c r="P15040" s="89">
        <v>65.144699373950615</v>
      </c>
    </row>
    <row r="15041" spans="1:16">
      <c r="A15041" s="75" t="s">
        <v>1559</v>
      </c>
      <c r="B15041" s="85">
        <v>15037</v>
      </c>
      <c r="C15041" s="85">
        <v>766</v>
      </c>
      <c r="D15041" s="85">
        <v>15037</v>
      </c>
      <c r="E15041" s="86" t="s">
        <v>1555</v>
      </c>
      <c r="F15041" s="85" t="s">
        <v>32</v>
      </c>
      <c r="G15041" s="86" t="s">
        <v>252</v>
      </c>
      <c r="H15041" s="85" t="s">
        <v>1</v>
      </c>
      <c r="I15041" s="85">
        <v>1</v>
      </c>
      <c r="J15041" s="88">
        <v>0.36315218064728699</v>
      </c>
      <c r="K15041" s="146">
        <v>0.71186503555266478</v>
      </c>
      <c r="L15041" s="147">
        <v>1.0071051676137579E-8</v>
      </c>
      <c r="M15041" s="147">
        <v>2.9744323761580701E-2</v>
      </c>
      <c r="N15041" s="87">
        <v>4.8750486376475983</v>
      </c>
      <c r="O15041" s="88">
        <v>0.22282945167336329</v>
      </c>
      <c r="P15041" s="89">
        <v>45.708149443384265</v>
      </c>
    </row>
    <row r="15042" spans="1:16">
      <c r="A15042" s="75" t="s">
        <v>1953</v>
      </c>
      <c r="B15042" s="85">
        <v>15038</v>
      </c>
      <c r="C15042" s="85">
        <v>979</v>
      </c>
      <c r="D15042" s="85">
        <v>15038</v>
      </c>
      <c r="E15042" s="86" t="s">
        <v>1952</v>
      </c>
      <c r="F15042" s="85" t="s">
        <v>55</v>
      </c>
      <c r="G15042" s="86" t="s">
        <v>252</v>
      </c>
      <c r="H15042" s="85" t="s">
        <v>1</v>
      </c>
      <c r="I15042" s="85">
        <v>1</v>
      </c>
      <c r="J15042" s="88">
        <v>4.0061292116463134</v>
      </c>
      <c r="K15042" s="146">
        <v>5.0168552469947727</v>
      </c>
      <c r="L15042" s="147">
        <v>1.9316282512415131E-7</v>
      </c>
      <c r="M15042" s="147">
        <v>0.16070396219972069</v>
      </c>
      <c r="N15042" s="87">
        <v>25.425834930949101</v>
      </c>
      <c r="O15042" s="88">
        <v>2.1665866636659001</v>
      </c>
      <c r="P15042" s="89">
        <v>85.21201642148101</v>
      </c>
    </row>
    <row r="15043" spans="1:16">
      <c r="A15043" s="75" t="s">
        <v>2764</v>
      </c>
      <c r="B15043" s="85">
        <v>15039</v>
      </c>
      <c r="C15043" s="85">
        <v>1399</v>
      </c>
      <c r="D15043" s="85">
        <v>15039</v>
      </c>
      <c r="E15043" s="86" t="s">
        <v>2759</v>
      </c>
      <c r="F15043" s="85" t="s">
        <v>283</v>
      </c>
      <c r="G15043" s="86" t="s">
        <v>252</v>
      </c>
      <c r="H15043" s="85" t="s">
        <v>1</v>
      </c>
      <c r="I15043" s="85">
        <v>1</v>
      </c>
      <c r="J15043" s="88">
        <v>3.8362029902526591</v>
      </c>
      <c r="K15043" s="146">
        <v>6.058770555801881</v>
      </c>
      <c r="L15043" s="147">
        <v>2.3425271043177481E-8</v>
      </c>
      <c r="M15043" s="147">
        <v>0.17557985356722439</v>
      </c>
      <c r="N15043" s="87">
        <v>37.179054208313232</v>
      </c>
      <c r="O15043" s="88">
        <v>3.2700904314558259</v>
      </c>
      <c r="P15043" s="89">
        <v>87.955180708298755</v>
      </c>
    </row>
    <row r="15044" spans="1:16">
      <c r="A15044" s="75" t="s">
        <v>2768</v>
      </c>
      <c r="B15044" s="85">
        <v>15040</v>
      </c>
      <c r="C15044" s="85">
        <v>1403</v>
      </c>
      <c r="D15044" s="85">
        <v>15040</v>
      </c>
      <c r="E15044" s="86" t="s">
        <v>2759</v>
      </c>
      <c r="F15044" s="85" t="s">
        <v>38</v>
      </c>
      <c r="G15044" s="86" t="s">
        <v>252</v>
      </c>
      <c r="H15044" s="85" t="s">
        <v>1</v>
      </c>
      <c r="I15044" s="85">
        <v>1</v>
      </c>
      <c r="J15044" s="88">
        <v>3.7633672890988579</v>
      </c>
      <c r="K15044" s="146">
        <v>6.2185439957828779</v>
      </c>
      <c r="L15044" s="147">
        <v>2.3559076345838679E-8</v>
      </c>
      <c r="M15044" s="147">
        <v>0.19053085808808329</v>
      </c>
      <c r="N15044" s="87">
        <v>38.082797887984327</v>
      </c>
      <c r="O15044" s="88">
        <v>3.263820165650726</v>
      </c>
      <c r="P15044" s="89">
        <v>85.703266216175479</v>
      </c>
    </row>
    <row r="15045" spans="1:16">
      <c r="A15045" s="75" t="s">
        <v>2772</v>
      </c>
      <c r="B15045" s="85">
        <v>15041</v>
      </c>
      <c r="C15045" s="85">
        <v>1407</v>
      </c>
      <c r="D15045" s="85">
        <v>15041</v>
      </c>
      <c r="E15045" s="86" t="s">
        <v>2759</v>
      </c>
      <c r="F15045" s="85" t="s">
        <v>11</v>
      </c>
      <c r="G15045" s="86" t="s">
        <v>252</v>
      </c>
      <c r="H15045" s="85" t="s">
        <v>1</v>
      </c>
      <c r="I15045" s="85">
        <v>1</v>
      </c>
      <c r="J15045" s="88">
        <v>1.499628971592373</v>
      </c>
      <c r="K15045" s="146">
        <v>1.9970550876752398</v>
      </c>
      <c r="L15045" s="147">
        <v>1.027468248057058E-8</v>
      </c>
      <c r="M15045" s="147">
        <v>0.1204555361147339</v>
      </c>
      <c r="N15045" s="87">
        <v>21.30969199785881</v>
      </c>
      <c r="O15045" s="88">
        <v>1.2455490725617691</v>
      </c>
      <c r="P15045" s="89">
        <v>58.449886215479857</v>
      </c>
    </row>
    <row r="15046" spans="1:16">
      <c r="A15046" s="75" t="s">
        <v>2776</v>
      </c>
      <c r="B15046" s="85">
        <v>15042</v>
      </c>
      <c r="C15046" s="85">
        <v>1411</v>
      </c>
      <c r="D15046" s="85">
        <v>15042</v>
      </c>
      <c r="E15046" s="86" t="s">
        <v>2759</v>
      </c>
      <c r="F15046" s="85" t="s">
        <v>318</v>
      </c>
      <c r="G15046" s="86" t="s">
        <v>252</v>
      </c>
      <c r="H15046" s="85" t="s">
        <v>1</v>
      </c>
      <c r="I15046" s="85">
        <v>1</v>
      </c>
      <c r="J15046" s="88">
        <v>2.2560860876584772</v>
      </c>
      <c r="K15046" s="146">
        <v>2.3826074310204919</v>
      </c>
      <c r="L15046" s="147">
        <v>1.3278206491976381E-8</v>
      </c>
      <c r="M15046" s="147">
        <v>0.25711575261861708</v>
      </c>
      <c r="N15046" s="87">
        <v>33.358484551726001</v>
      </c>
      <c r="O15046" s="88">
        <v>1.9257141661965771</v>
      </c>
      <c r="P15046" s="89">
        <v>57.727867200038581</v>
      </c>
    </row>
    <row r="15047" spans="1:16">
      <c r="A15047" s="75" t="s">
        <v>3738</v>
      </c>
      <c r="B15047" s="85">
        <v>15043</v>
      </c>
      <c r="C15047" s="85">
        <v>2032</v>
      </c>
      <c r="D15047" s="85">
        <v>15043</v>
      </c>
      <c r="E15047" s="86" t="s">
        <v>3737</v>
      </c>
      <c r="F15047" s="85" t="s">
        <v>55</v>
      </c>
      <c r="G15047" s="86" t="s">
        <v>252</v>
      </c>
      <c r="H15047" s="85" t="s">
        <v>1</v>
      </c>
      <c r="I15047" s="85">
        <v>1</v>
      </c>
      <c r="J15047" s="88">
        <v>0.71977271694008926</v>
      </c>
      <c r="K15047" s="146">
        <v>1.7265085509221081</v>
      </c>
      <c r="L15047" s="147">
        <v>1.165274303810535E-8</v>
      </c>
      <c r="M15047" s="147">
        <v>3.8029402884649108E-2</v>
      </c>
      <c r="N15047" s="87">
        <v>5.8678361307234752</v>
      </c>
      <c r="O15047" s="88">
        <v>0.48595425355666322</v>
      </c>
      <c r="P15047" s="89">
        <v>82.816602701675549</v>
      </c>
    </row>
    <row r="15048" spans="1:16">
      <c r="A15048" s="75" t="s">
        <v>3767</v>
      </c>
      <c r="B15048" s="85">
        <v>15044</v>
      </c>
      <c r="C15048" s="85">
        <v>2047</v>
      </c>
      <c r="D15048" s="85">
        <v>15044</v>
      </c>
      <c r="E15048" s="86" t="s">
        <v>3766</v>
      </c>
      <c r="F15048" s="85" t="s">
        <v>1341</v>
      </c>
      <c r="G15048" s="86" t="s">
        <v>252</v>
      </c>
      <c r="H15048" s="85" t="s">
        <v>1</v>
      </c>
      <c r="I15048" s="85">
        <v>1</v>
      </c>
      <c r="J15048" s="88">
        <v>1.363808151880552</v>
      </c>
      <c r="K15048" s="146">
        <v>-0.85544972469530822</v>
      </c>
      <c r="L15048" s="147">
        <v>4.1977209490413948E-8</v>
      </c>
      <c r="M15048" s="147">
        <v>6.8416057241044034E-2</v>
      </c>
      <c r="N15048" s="87">
        <v>8.965708966977413</v>
      </c>
      <c r="O15048" s="88">
        <v>0.54343614736829948</v>
      </c>
      <c r="P15048" s="89">
        <v>60.612735631938179</v>
      </c>
    </row>
    <row r="15049" spans="1:16">
      <c r="A15049" s="75" t="s">
        <v>3769</v>
      </c>
      <c r="B15049" s="85">
        <v>15045</v>
      </c>
      <c r="C15049" s="85">
        <v>2049</v>
      </c>
      <c r="D15049" s="85">
        <v>15045</v>
      </c>
      <c r="E15049" s="86" t="s">
        <v>3766</v>
      </c>
      <c r="F15049" s="85" t="s">
        <v>38</v>
      </c>
      <c r="G15049" s="86" t="s">
        <v>252</v>
      </c>
      <c r="H15049" s="85" t="s">
        <v>1</v>
      </c>
      <c r="I15049" s="85">
        <v>1</v>
      </c>
      <c r="J15049" s="88">
        <v>0.64484045777406973</v>
      </c>
      <c r="K15049" s="146">
        <v>1.2202695965308736</v>
      </c>
      <c r="L15049" s="147">
        <v>1.1566828534847989E-8</v>
      </c>
      <c r="M15049" s="147">
        <v>4.2292309544824047E-2</v>
      </c>
      <c r="N15049" s="87">
        <v>5.5238658453234173</v>
      </c>
      <c r="O15049" s="88">
        <v>0.48668938191327732</v>
      </c>
      <c r="P15049" s="89">
        <v>88.106662171260979</v>
      </c>
    </row>
    <row r="15050" spans="1:16">
      <c r="A15050" s="75" t="s">
        <v>3771</v>
      </c>
      <c r="B15050" s="85">
        <v>15046</v>
      </c>
      <c r="C15050" s="85">
        <v>2051</v>
      </c>
      <c r="D15050" s="85">
        <v>15046</v>
      </c>
      <c r="E15050" s="86" t="s">
        <v>3766</v>
      </c>
      <c r="F15050" s="85" t="s">
        <v>238</v>
      </c>
      <c r="G15050" s="86" t="s">
        <v>252</v>
      </c>
      <c r="H15050" s="85" t="s">
        <v>1</v>
      </c>
      <c r="I15050" s="85">
        <v>1</v>
      </c>
      <c r="J15050" s="88">
        <v>2.058957675475797</v>
      </c>
      <c r="K15050" s="146">
        <v>7.3052853508503226</v>
      </c>
      <c r="L15050" s="147">
        <v>3.5838501523153228E-8</v>
      </c>
      <c r="M15050" s="147">
        <v>8.2005485110089968E-2</v>
      </c>
      <c r="N15050" s="87">
        <v>16.539471628778941</v>
      </c>
      <c r="O15050" s="88">
        <v>1.314900785135463</v>
      </c>
      <c r="P15050" s="89">
        <v>79.50077334075867</v>
      </c>
    </row>
    <row r="15051" spans="1:16">
      <c r="A15051" s="75" t="s">
        <v>3774</v>
      </c>
      <c r="B15051" s="85">
        <v>15047</v>
      </c>
      <c r="C15051" s="85">
        <v>2053</v>
      </c>
      <c r="D15051" s="85">
        <v>15047</v>
      </c>
      <c r="E15051" s="86" t="s">
        <v>3773</v>
      </c>
      <c r="F15051" s="85" t="s">
        <v>38</v>
      </c>
      <c r="G15051" s="86" t="s">
        <v>252</v>
      </c>
      <c r="H15051" s="85" t="s">
        <v>1</v>
      </c>
      <c r="I15051" s="85">
        <v>1</v>
      </c>
      <c r="J15051" s="88">
        <v>0.16947582842870471</v>
      </c>
      <c r="K15051" s="146">
        <v>0.3009621521696717</v>
      </c>
      <c r="L15051" s="147">
        <v>2.9321417386424119E-8</v>
      </c>
      <c r="M15051" s="147">
        <v>7.2888127486086304E-3</v>
      </c>
      <c r="N15051" s="87">
        <v>0.79830062271532198</v>
      </c>
      <c r="O15051" s="88">
        <v>4.9191293035116608E-2</v>
      </c>
      <c r="P15051" s="89">
        <v>61.620010852300773</v>
      </c>
    </row>
    <row r="15052" spans="1:16">
      <c r="A15052" s="75" t="s">
        <v>3776</v>
      </c>
      <c r="B15052" s="85">
        <v>15048</v>
      </c>
      <c r="C15052" s="85">
        <v>2055</v>
      </c>
      <c r="D15052" s="85">
        <v>15048</v>
      </c>
      <c r="E15052" s="86" t="s">
        <v>3773</v>
      </c>
      <c r="F15052" s="85" t="s">
        <v>238</v>
      </c>
      <c r="G15052" s="86" t="s">
        <v>252</v>
      </c>
      <c r="H15052" s="85" t="s">
        <v>1</v>
      </c>
      <c r="I15052" s="85">
        <v>1</v>
      </c>
      <c r="J15052" s="88">
        <v>0.32646813240254569</v>
      </c>
      <c r="K15052" s="146">
        <v>0.3566036960888776</v>
      </c>
      <c r="L15052" s="147">
        <v>3.0222779201334032E-8</v>
      </c>
      <c r="M15052" s="147">
        <v>5.4292310909880622E-3</v>
      </c>
      <c r="N15052" s="87">
        <v>0.59388576729152132</v>
      </c>
      <c r="O15052" s="88">
        <v>0.1974693437049197</v>
      </c>
      <c r="P15052" s="89">
        <v>332.50391671364594</v>
      </c>
    </row>
    <row r="15053" spans="1:16">
      <c r="A15053" s="75" t="s">
        <v>7644</v>
      </c>
      <c r="B15053" s="85">
        <v>15049</v>
      </c>
      <c r="C15053" s="85">
        <v>5157</v>
      </c>
      <c r="D15053" s="85">
        <v>15049</v>
      </c>
      <c r="E15053" s="86" t="s">
        <v>7641</v>
      </c>
      <c r="F15053" s="85" t="s">
        <v>32</v>
      </c>
      <c r="G15053" s="86" t="s">
        <v>252</v>
      </c>
      <c r="H15053" s="85" t="s">
        <v>1</v>
      </c>
      <c r="I15053" s="85">
        <v>1</v>
      </c>
      <c r="J15053" s="88">
        <v>0.56117342227487021</v>
      </c>
      <c r="K15053" s="146">
        <v>1.0724282774688645</v>
      </c>
      <c r="L15053" s="147">
        <v>1.386260617074571E-8</v>
      </c>
      <c r="M15053" s="147">
        <v>5.4530822267319153E-2</v>
      </c>
      <c r="N15053" s="87">
        <v>7.4154888301973934</v>
      </c>
      <c r="O15053" s="88">
        <v>0.38964171735051989</v>
      </c>
      <c r="P15053" s="89">
        <v>52.544306420342622</v>
      </c>
    </row>
    <row r="15054" spans="1:16">
      <c r="A15054" s="75" t="s">
        <v>7681</v>
      </c>
      <c r="B15054" s="85">
        <v>15050</v>
      </c>
      <c r="C15054" s="85">
        <v>5184</v>
      </c>
      <c r="D15054" s="85">
        <v>15050</v>
      </c>
      <c r="E15054" s="86" t="s">
        <v>7678</v>
      </c>
      <c r="F15054" s="85" t="s">
        <v>32</v>
      </c>
      <c r="G15054" s="86" t="s">
        <v>252</v>
      </c>
      <c r="H15054" s="85" t="s">
        <v>1</v>
      </c>
      <c r="I15054" s="85">
        <v>1</v>
      </c>
      <c r="J15054" s="88">
        <v>0.78197277117206554</v>
      </c>
      <c r="K15054" s="146">
        <v>0.94923101139748967</v>
      </c>
      <c r="L15054" s="147">
        <v>3.4782606785069828E-8</v>
      </c>
      <c r="M15054" s="147">
        <v>4.1025007151190618E-2</v>
      </c>
      <c r="N15054" s="87">
        <v>5.8537222561753364</v>
      </c>
      <c r="O15054" s="88">
        <v>0.44321387464731232</v>
      </c>
      <c r="P15054" s="89">
        <v>75.714879396566431</v>
      </c>
    </row>
    <row r="15055" spans="1:16">
      <c r="A15055" s="75" t="s">
        <v>7684</v>
      </c>
      <c r="B15055" s="85">
        <v>15051</v>
      </c>
      <c r="C15055" s="85">
        <v>5187</v>
      </c>
      <c r="D15055" s="85">
        <v>15051</v>
      </c>
      <c r="E15055" s="86" t="s">
        <v>7678</v>
      </c>
      <c r="F15055" s="85" t="s">
        <v>38</v>
      </c>
      <c r="G15055" s="86" t="s">
        <v>252</v>
      </c>
      <c r="H15055" s="85" t="s">
        <v>1</v>
      </c>
      <c r="I15055" s="85">
        <v>1</v>
      </c>
      <c r="J15055" s="88">
        <v>0.84472181012824299</v>
      </c>
      <c r="K15055" s="146">
        <v>1.0207385533545157</v>
      </c>
      <c r="L15055" s="147">
        <v>3.4999025912403687E-8</v>
      </c>
      <c r="M15055" s="147">
        <v>4.2512661936200832E-2</v>
      </c>
      <c r="N15055" s="87">
        <v>6.4439546516382959</v>
      </c>
      <c r="O15055" s="88">
        <v>0.49934806490430511</v>
      </c>
      <c r="P15055" s="89">
        <v>77.49093404581177</v>
      </c>
    </row>
    <row r="15056" spans="1:16">
      <c r="A15056" s="75" t="s">
        <v>8248</v>
      </c>
      <c r="B15056" s="85">
        <v>15052</v>
      </c>
      <c r="C15056" s="85">
        <v>5511</v>
      </c>
      <c r="D15056" s="85">
        <v>15052</v>
      </c>
      <c r="E15056" s="86" t="s">
        <v>8247</v>
      </c>
      <c r="F15056" s="85" t="s">
        <v>38</v>
      </c>
      <c r="G15056" s="86" t="s">
        <v>252</v>
      </c>
      <c r="H15056" s="85" t="s">
        <v>1</v>
      </c>
      <c r="I15056" s="85">
        <v>1</v>
      </c>
      <c r="J15056" s="88">
        <v>0.1100817093729268</v>
      </c>
      <c r="K15056" s="146">
        <v>0.18677346329675207</v>
      </c>
      <c r="L15056" s="147">
        <v>8.7043136177739227E-10</v>
      </c>
      <c r="M15056" s="147">
        <v>9.6604953446781799E-3</v>
      </c>
      <c r="N15056" s="87">
        <v>1.270316322130518</v>
      </c>
      <c r="O15056" s="88">
        <v>8.1979632153090037E-2</v>
      </c>
      <c r="P15056" s="89">
        <v>64.534817607946209</v>
      </c>
    </row>
    <row r="15057" spans="1:16">
      <c r="A15057" s="75" t="s">
        <v>8250</v>
      </c>
      <c r="B15057" s="85">
        <v>15053</v>
      </c>
      <c r="C15057" s="85">
        <v>5513</v>
      </c>
      <c r="D15057" s="85">
        <v>15053</v>
      </c>
      <c r="E15057" s="86" t="s">
        <v>8247</v>
      </c>
      <c r="F15057" s="85" t="s">
        <v>238</v>
      </c>
      <c r="G15057" s="86" t="s">
        <v>252</v>
      </c>
      <c r="H15057" s="85" t="s">
        <v>1</v>
      </c>
      <c r="I15057" s="85">
        <v>1</v>
      </c>
      <c r="J15057" s="88">
        <v>0.1100817093729268</v>
      </c>
      <c r="K15057" s="146">
        <v>0.18677346329675207</v>
      </c>
      <c r="L15057" s="147">
        <v>8.7043136177739227E-10</v>
      </c>
      <c r="M15057" s="147">
        <v>9.6604953446781799E-3</v>
      </c>
      <c r="N15057" s="87">
        <v>1.270316322130518</v>
      </c>
      <c r="O15057" s="88">
        <v>8.1979632153090037E-2</v>
      </c>
      <c r="P15057" s="89">
        <v>64.534817607946209</v>
      </c>
    </row>
    <row r="15058" spans="1:16">
      <c r="A15058" s="75" t="s">
        <v>8330</v>
      </c>
      <c r="B15058" s="85">
        <v>15054</v>
      </c>
      <c r="C15058" s="85">
        <v>5550</v>
      </c>
      <c r="D15058" s="85">
        <v>15054</v>
      </c>
      <c r="E15058" s="86" t="s">
        <v>8329</v>
      </c>
      <c r="F15058" s="85" t="s">
        <v>55</v>
      </c>
      <c r="G15058" s="86" t="s">
        <v>252</v>
      </c>
      <c r="H15058" s="85" t="s">
        <v>1</v>
      </c>
      <c r="I15058" s="85">
        <v>1</v>
      </c>
      <c r="J15058" s="88">
        <v>2.927842019176957</v>
      </c>
      <c r="K15058" s="146">
        <v>3.5379229869473012</v>
      </c>
      <c r="L15058" s="147">
        <v>1.212473662079364E-7</v>
      </c>
      <c r="M15058" s="147">
        <v>0.14770165052349671</v>
      </c>
      <c r="N15058" s="87">
        <v>22.35799355363412</v>
      </c>
      <c r="O15058" s="88">
        <v>1.731335074715477</v>
      </c>
      <c r="P15058" s="89">
        <v>77.436960993937745</v>
      </c>
    </row>
    <row r="15059" spans="1:16">
      <c r="A15059" s="75" t="s">
        <v>8384</v>
      </c>
      <c r="B15059" s="85">
        <v>15055</v>
      </c>
      <c r="C15059" s="85">
        <v>5578</v>
      </c>
      <c r="D15059" s="85">
        <v>15055</v>
      </c>
      <c r="E15059" s="86" t="s">
        <v>8382</v>
      </c>
      <c r="F15059" s="85" t="s">
        <v>38</v>
      </c>
      <c r="G15059" s="86" t="s">
        <v>252</v>
      </c>
      <c r="H15059" s="85" t="s">
        <v>1</v>
      </c>
      <c r="I15059" s="85">
        <v>1</v>
      </c>
      <c r="J15059" s="88">
        <v>0.45503249028807552</v>
      </c>
      <c r="K15059" s="146">
        <v>0.78806057157928289</v>
      </c>
      <c r="L15059" s="147">
        <v>4.6297019192351778E-9</v>
      </c>
      <c r="M15059" s="147">
        <v>3.7214172515023611E-2</v>
      </c>
      <c r="N15059" s="87">
        <v>4.4800589821940484</v>
      </c>
      <c r="O15059" s="88">
        <v>0.30878337479548962</v>
      </c>
      <c r="P15059" s="89">
        <v>68.923953015517469</v>
      </c>
    </row>
    <row r="15060" spans="1:16">
      <c r="A15060" s="75" t="s">
        <v>8386</v>
      </c>
      <c r="B15060" s="85">
        <v>15056</v>
      </c>
      <c r="C15060" s="85">
        <v>5580</v>
      </c>
      <c r="D15060" s="85">
        <v>15056</v>
      </c>
      <c r="E15060" s="86" t="s">
        <v>8382</v>
      </c>
      <c r="F15060" s="85" t="s">
        <v>11</v>
      </c>
      <c r="G15060" s="86" t="s">
        <v>252</v>
      </c>
      <c r="H15060" s="85" t="s">
        <v>1</v>
      </c>
      <c r="I15060" s="85">
        <v>1</v>
      </c>
      <c r="J15060" s="88">
        <v>0.41463808856137208</v>
      </c>
      <c r="K15060" s="146">
        <v>0.73144511309979054</v>
      </c>
      <c r="L15060" s="147">
        <v>4.4724027765458426E-9</v>
      </c>
      <c r="M15060" s="147">
        <v>3.6062848818419632E-2</v>
      </c>
      <c r="N15060" s="87">
        <v>4.3669608309677672</v>
      </c>
      <c r="O15060" s="88">
        <v>0.28139985926099981</v>
      </c>
      <c r="P15060" s="89">
        <v>64.438374914079191</v>
      </c>
    </row>
    <row r="15061" spans="1:16">
      <c r="A15061" s="75" t="s">
        <v>12040</v>
      </c>
      <c r="B15061" s="85">
        <v>15057</v>
      </c>
      <c r="C15061" s="85">
        <v>8136</v>
      </c>
      <c r="D15061" s="85">
        <v>15057</v>
      </c>
      <c r="E15061" s="86" t="s">
        <v>12039</v>
      </c>
      <c r="F15061" s="85" t="s">
        <v>38</v>
      </c>
      <c r="G15061" s="86" t="s">
        <v>252</v>
      </c>
      <c r="H15061" s="85" t="s">
        <v>1</v>
      </c>
      <c r="I15061" s="85">
        <v>1</v>
      </c>
      <c r="J15061" s="88">
        <v>0.49166620066549649</v>
      </c>
      <c r="K15061" s="146">
        <v>0.72810005225712249</v>
      </c>
      <c r="L15061" s="147">
        <v>4.8438253643126267E-9</v>
      </c>
      <c r="M15061" s="147">
        <v>3.4900399913922867E-2</v>
      </c>
      <c r="N15061" s="87">
        <v>5.0013909388919666</v>
      </c>
      <c r="O15061" s="88">
        <v>0.35275095358305159</v>
      </c>
      <c r="P15061" s="89">
        <v>70.530569974040418</v>
      </c>
    </row>
    <row r="15062" spans="1:16">
      <c r="A15062" s="75" t="s">
        <v>12042</v>
      </c>
      <c r="B15062" s="85">
        <v>15058</v>
      </c>
      <c r="C15062" s="85">
        <v>8138</v>
      </c>
      <c r="D15062" s="85">
        <v>15058</v>
      </c>
      <c r="E15062" s="86" t="s">
        <v>12039</v>
      </c>
      <c r="F15062" s="85" t="s">
        <v>243</v>
      </c>
      <c r="G15062" s="86" t="s">
        <v>252</v>
      </c>
      <c r="H15062" s="85" t="s">
        <v>1</v>
      </c>
      <c r="I15062" s="85">
        <v>1</v>
      </c>
      <c r="J15062" s="88">
        <v>0.44784904613944337</v>
      </c>
      <c r="K15062" s="146">
        <v>0.67108065382992055</v>
      </c>
      <c r="L15062" s="147">
        <v>2.6064590341953221E-9</v>
      </c>
      <c r="M15062" s="147">
        <v>3.3391356403443678E-2</v>
      </c>
      <c r="N15062" s="87">
        <v>4.7017773767114406</v>
      </c>
      <c r="O15062" s="88">
        <v>0.29463609391397022</v>
      </c>
      <c r="P15062" s="89">
        <v>62.664832957286308</v>
      </c>
    </row>
    <row r="15063" spans="1:16">
      <c r="A15063" s="75" t="s">
        <v>12089</v>
      </c>
      <c r="B15063" s="85">
        <v>15059</v>
      </c>
      <c r="C15063" s="85">
        <v>8172</v>
      </c>
      <c r="D15063" s="85">
        <v>15059</v>
      </c>
      <c r="E15063" s="86" t="s">
        <v>12088</v>
      </c>
      <c r="F15063" s="85" t="s">
        <v>55</v>
      </c>
      <c r="G15063" s="86" t="s">
        <v>252</v>
      </c>
      <c r="H15063" s="85" t="s">
        <v>1</v>
      </c>
      <c r="I15063" s="85">
        <v>1</v>
      </c>
      <c r="J15063" s="88">
        <v>1.1912390856691319</v>
      </c>
      <c r="K15063" s="146">
        <v>1.8241331040684494</v>
      </c>
      <c r="L15063" s="147">
        <v>1.327408936509837E-8</v>
      </c>
      <c r="M15063" s="147">
        <v>7.13526344473073E-2</v>
      </c>
      <c r="N15063" s="87">
        <v>10.7255729403677</v>
      </c>
      <c r="O15063" s="88">
        <v>0.79810941728279627</v>
      </c>
      <c r="P15063" s="89">
        <v>74.411821328347159</v>
      </c>
    </row>
    <row r="15064" spans="1:16">
      <c r="A15064" s="75" t="s">
        <v>12104</v>
      </c>
      <c r="B15064" s="85">
        <v>15060</v>
      </c>
      <c r="C15064" s="85">
        <v>8180</v>
      </c>
      <c r="D15064" s="85">
        <v>15060</v>
      </c>
      <c r="E15064" s="86" t="s">
        <v>12103</v>
      </c>
      <c r="F15064" s="85" t="s">
        <v>38</v>
      </c>
      <c r="G15064" s="86" t="s">
        <v>252</v>
      </c>
      <c r="H15064" s="85" t="s">
        <v>1</v>
      </c>
      <c r="I15064" s="85">
        <v>1</v>
      </c>
      <c r="J15064" s="88">
        <v>1.3809232007979719</v>
      </c>
      <c r="K15064" s="146">
        <v>2.1203643080090622</v>
      </c>
      <c r="L15064" s="147">
        <v>1.4576055875075871E-8</v>
      </c>
      <c r="M15064" s="147">
        <v>8.8228644139474038E-2</v>
      </c>
      <c r="N15064" s="87">
        <v>13.19079141360251</v>
      </c>
      <c r="O15064" s="88">
        <v>0.95937368050982308</v>
      </c>
      <c r="P15064" s="89">
        <v>72.730562589330674</v>
      </c>
    </row>
    <row r="15065" spans="1:16">
      <c r="A15065" s="75" t="s">
        <v>12106</v>
      </c>
      <c r="B15065" s="85">
        <v>15061</v>
      </c>
      <c r="C15065" s="85">
        <v>8182</v>
      </c>
      <c r="D15065" s="85">
        <v>15061</v>
      </c>
      <c r="E15065" s="86" t="s">
        <v>12103</v>
      </c>
      <c r="F15065" s="85" t="s">
        <v>243</v>
      </c>
      <c r="G15065" s="86" t="s">
        <v>252</v>
      </c>
      <c r="H15065" s="85" t="s">
        <v>1</v>
      </c>
      <c r="I15065" s="85">
        <v>1</v>
      </c>
      <c r="J15065" s="88">
        <v>1.3352162407837871</v>
      </c>
      <c r="K15065" s="146">
        <v>2.0048314120988304</v>
      </c>
      <c r="L15065" s="147">
        <v>7.7460346451556769E-9</v>
      </c>
      <c r="M15065" s="147">
        <v>9.6266448848529654E-2</v>
      </c>
      <c r="N15065" s="87">
        <v>13.491683552632169</v>
      </c>
      <c r="O15065" s="88">
        <v>0.85693932974867348</v>
      </c>
      <c r="P15065" s="89">
        <v>63.516115420709546</v>
      </c>
    </row>
    <row r="15066" spans="1:16">
      <c r="A15066" s="75" t="s">
        <v>19157</v>
      </c>
      <c r="B15066" s="85">
        <v>15062</v>
      </c>
      <c r="C15066" s="85">
        <v>12261</v>
      </c>
      <c r="D15066" s="85">
        <v>15062</v>
      </c>
      <c r="E15066" s="86" t="s">
        <v>19158</v>
      </c>
      <c r="F15066" s="85" t="s">
        <v>55</v>
      </c>
      <c r="G15066" s="86" t="s">
        <v>252</v>
      </c>
      <c r="H15066" s="85" t="s">
        <v>1</v>
      </c>
      <c r="I15066" s="85">
        <v>1</v>
      </c>
      <c r="J15066" s="88">
        <v>1.44715529824665</v>
      </c>
      <c r="K15066" s="146">
        <v>1.6883261413752864</v>
      </c>
      <c r="L15066" s="147">
        <v>2.2308823575953861E-8</v>
      </c>
      <c r="M15066" s="147">
        <v>5.2455625112118792E-2</v>
      </c>
      <c r="N15066" s="87">
        <v>8.1365114151435733</v>
      </c>
      <c r="O15066" s="88">
        <v>1.1403721037573979</v>
      </c>
      <c r="P15066" s="89">
        <v>140.15491966679375</v>
      </c>
    </row>
    <row r="15067" spans="1:16">
      <c r="A15067" s="75" t="s">
        <v>24227</v>
      </c>
      <c r="B15067" s="85">
        <v>15063</v>
      </c>
      <c r="C15067" s="85">
        <v>14774</v>
      </c>
      <c r="D15067" s="85">
        <v>15063</v>
      </c>
      <c r="E15067" s="86" t="s">
        <v>24226</v>
      </c>
      <c r="F15067" s="85" t="s">
        <v>32</v>
      </c>
      <c r="G15067" s="86" t="s">
        <v>252</v>
      </c>
      <c r="H15067" s="85" t="s">
        <v>1</v>
      </c>
      <c r="I15067" s="85">
        <v>1</v>
      </c>
      <c r="J15067" s="88">
        <v>4.0587313833642799E-3</v>
      </c>
      <c r="K15067" s="146">
        <v>4.420165105101341E-3</v>
      </c>
      <c r="L15067" s="147">
        <v>1.966965897622854E-11</v>
      </c>
      <c r="M15067" s="147">
        <v>5.8097692525804735E-4</v>
      </c>
      <c r="N15067" s="87">
        <v>6.3007399153460403E-2</v>
      </c>
      <c r="O15067" s="88">
        <v>3.6365108837582072E-3</v>
      </c>
      <c r="P15067" s="89">
        <v>57.715616461189668</v>
      </c>
    </row>
    <row r="15068" spans="1:16">
      <c r="A15068" s="75" t="s">
        <v>24229</v>
      </c>
      <c r="B15068" s="85">
        <v>15064</v>
      </c>
      <c r="C15068" s="85">
        <v>14776</v>
      </c>
      <c r="D15068" s="85">
        <v>15064</v>
      </c>
      <c r="E15068" s="86" t="s">
        <v>24226</v>
      </c>
      <c r="F15068" s="85" t="s">
        <v>38</v>
      </c>
      <c r="G15068" s="86" t="s">
        <v>252</v>
      </c>
      <c r="H15068" s="85" t="s">
        <v>1</v>
      </c>
      <c r="I15068" s="85">
        <v>1</v>
      </c>
      <c r="J15068" s="88">
        <v>2.715607640988188E-2</v>
      </c>
      <c r="K15068" s="146">
        <v>3.7347172099371911E-2</v>
      </c>
      <c r="L15068" s="147">
        <v>1.5301642912782531E-10</v>
      </c>
      <c r="M15068" s="147">
        <v>3.623799741153563E-3</v>
      </c>
      <c r="N15068" s="87">
        <v>0.39891915454999521</v>
      </c>
      <c r="O15068" s="88">
        <v>2.4674950146707061E-2</v>
      </c>
      <c r="P15068" s="89">
        <v>61.854513289896765</v>
      </c>
    </row>
    <row r="15069" spans="1:16">
      <c r="A15069" s="75" t="s">
        <v>24475</v>
      </c>
      <c r="B15069" s="85">
        <v>15065</v>
      </c>
      <c r="C15069" s="85">
        <v>14940</v>
      </c>
      <c r="D15069" s="85">
        <v>15065</v>
      </c>
      <c r="E15069" s="86" t="s">
        <v>24474</v>
      </c>
      <c r="F15069" s="85" t="s">
        <v>55</v>
      </c>
      <c r="G15069" s="86" t="s">
        <v>252</v>
      </c>
      <c r="H15069" s="85" t="s">
        <v>1</v>
      </c>
      <c r="I15069" s="85">
        <v>1</v>
      </c>
      <c r="J15069" s="88">
        <v>0.13213235712317889</v>
      </c>
      <c r="K15069" s="146">
        <v>0.25585550698562809</v>
      </c>
      <c r="L15069" s="147">
        <v>2.3808182034198181E-9</v>
      </c>
      <c r="M15069" s="147">
        <v>9.2731894976286651E-3</v>
      </c>
      <c r="N15069" s="87">
        <v>1.426902029520587</v>
      </c>
      <c r="O15069" s="88">
        <v>8.760167873927692E-2</v>
      </c>
      <c r="P15069" s="89">
        <v>61.392917612367185</v>
      </c>
    </row>
    <row r="15070" spans="1:16">
      <c r="A15070" s="75" t="s">
        <v>25524</v>
      </c>
      <c r="B15070" s="85">
        <v>15066</v>
      </c>
      <c r="C15070" s="85">
        <v>15748</v>
      </c>
      <c r="D15070" s="85">
        <v>15066</v>
      </c>
      <c r="E15070" s="86" t="s">
        <v>25522</v>
      </c>
      <c r="F15070" s="85" t="s">
        <v>55</v>
      </c>
      <c r="G15070" s="86" t="s">
        <v>252</v>
      </c>
      <c r="H15070" s="85" t="s">
        <v>1</v>
      </c>
      <c r="I15070" s="85">
        <v>1</v>
      </c>
      <c r="J15070" s="88">
        <v>1.4457830595533909</v>
      </c>
      <c r="K15070" s="146">
        <v>1.4025872351814184</v>
      </c>
      <c r="L15070" s="147">
        <v>1.170229575181522E-8</v>
      </c>
      <c r="M15070" s="147">
        <v>3.7368571698433418E-2</v>
      </c>
      <c r="N15070" s="87">
        <v>6.1534333645096844</v>
      </c>
      <c r="O15070" s="88">
        <v>0.39302533224360309</v>
      </c>
      <c r="P15070" s="89">
        <v>63.870900838936763</v>
      </c>
    </row>
    <row r="15071" spans="1:16">
      <c r="A15071" s="75" t="s">
        <v>25528</v>
      </c>
      <c r="B15071" s="85">
        <v>15067</v>
      </c>
      <c r="C15071" s="85">
        <v>15751</v>
      </c>
      <c r="D15071" s="85">
        <v>15067</v>
      </c>
      <c r="E15071" s="86" t="s">
        <v>25526</v>
      </c>
      <c r="F15071" s="85" t="s">
        <v>55</v>
      </c>
      <c r="G15071" s="86" t="s">
        <v>252</v>
      </c>
      <c r="H15071" s="85" t="s">
        <v>1</v>
      </c>
      <c r="I15071" s="85">
        <v>1</v>
      </c>
      <c r="J15071" s="88">
        <v>1.8406312770242861</v>
      </c>
      <c r="K15071" s="146">
        <v>1.4028633817227985</v>
      </c>
      <c r="L15071" s="147">
        <v>1.25302019610797E-8</v>
      </c>
      <c r="M15071" s="147">
        <v>2.786561463060179E-2</v>
      </c>
      <c r="N15071" s="87">
        <v>4.8662216248309722</v>
      </c>
      <c r="O15071" s="88">
        <v>0.30698670133090689</v>
      </c>
      <c r="P15071" s="89">
        <v>63.085228129446335</v>
      </c>
    </row>
    <row r="15072" spans="1:16">
      <c r="A15072" s="75" t="s">
        <v>25538</v>
      </c>
      <c r="B15072" s="85">
        <v>15068</v>
      </c>
      <c r="C15072" s="85">
        <v>15758</v>
      </c>
      <c r="D15072" s="85">
        <v>15068</v>
      </c>
      <c r="E15072" s="86" t="s">
        <v>25537</v>
      </c>
      <c r="F15072" s="85" t="s">
        <v>55</v>
      </c>
      <c r="G15072" s="86" t="s">
        <v>252</v>
      </c>
      <c r="H15072" s="85" t="s">
        <v>1</v>
      </c>
      <c r="I15072" s="85">
        <v>1</v>
      </c>
      <c r="J15072" s="88">
        <v>0.65286830945493368</v>
      </c>
      <c r="K15072" s="146">
        <v>0.58476409951838559</v>
      </c>
      <c r="L15072" s="147">
        <v>6.2511898575511318E-9</v>
      </c>
      <c r="M15072" s="147">
        <v>6.4364742694065068E-3</v>
      </c>
      <c r="N15072" s="87">
        <v>1.442692405436921</v>
      </c>
      <c r="O15072" s="88">
        <v>0.58403749860470822</v>
      </c>
      <c r="P15072" s="89">
        <v>404.82468501512056</v>
      </c>
    </row>
    <row r="15073" spans="1:16">
      <c r="A15073" s="75" t="s">
        <v>26783</v>
      </c>
      <c r="B15073" s="85">
        <v>15069</v>
      </c>
      <c r="C15073" s="85">
        <v>16685</v>
      </c>
      <c r="D15073" s="85">
        <v>15069</v>
      </c>
      <c r="E15073" s="86" t="s">
        <v>26782</v>
      </c>
      <c r="F15073" s="85" t="s">
        <v>55</v>
      </c>
      <c r="G15073" s="86" t="s">
        <v>252</v>
      </c>
      <c r="H15073" s="85" t="s">
        <v>1</v>
      </c>
      <c r="I15073" s="85">
        <v>1</v>
      </c>
      <c r="J15073" s="88">
        <v>0.50737288792437041</v>
      </c>
      <c r="K15073" s="146">
        <v>1.0405711801576947</v>
      </c>
      <c r="L15073" s="147">
        <v>1.9980088591556308E-8</v>
      </c>
      <c r="M15073" s="147">
        <v>3.1666339143734082E-2</v>
      </c>
      <c r="N15073" s="87">
        <v>4.2482709785176036</v>
      </c>
      <c r="O15073" s="88">
        <v>0.25826376604595958</v>
      </c>
      <c r="P15073" s="89">
        <v>60.792677150758969</v>
      </c>
    </row>
    <row r="15074" spans="1:16">
      <c r="A15074" s="75" t="s">
        <v>27378</v>
      </c>
      <c r="B15074" s="85">
        <v>15070</v>
      </c>
      <c r="C15074" s="85">
        <v>17130</v>
      </c>
      <c r="D15074" s="85">
        <v>15070</v>
      </c>
      <c r="E15074" s="86" t="s">
        <v>27377</v>
      </c>
      <c r="F15074" s="85" t="s">
        <v>55</v>
      </c>
      <c r="G15074" s="86" t="s">
        <v>252</v>
      </c>
      <c r="H15074" s="85" t="s">
        <v>1</v>
      </c>
      <c r="I15074" s="85">
        <v>1</v>
      </c>
      <c r="J15074" s="88">
        <v>1.270100560097317</v>
      </c>
      <c r="K15074" s="146">
        <v>1.572777655644426</v>
      </c>
      <c r="L15074" s="147">
        <v>6.3244704879995625E-8</v>
      </c>
      <c r="M15074" s="147">
        <v>4.9341763446719832E-2</v>
      </c>
      <c r="N15074" s="87">
        <v>7.7036774816386391</v>
      </c>
      <c r="O15074" s="88">
        <v>0.67209182641607268</v>
      </c>
      <c r="P15074" s="89">
        <v>87.242985965854956</v>
      </c>
    </row>
    <row r="15075" spans="1:16">
      <c r="A15075" s="75" t="s">
        <v>27671</v>
      </c>
      <c r="B15075" s="85">
        <v>15071</v>
      </c>
      <c r="C15075" s="85">
        <v>17339</v>
      </c>
      <c r="D15075" s="85">
        <v>15071</v>
      </c>
      <c r="E15075" s="86" t="s">
        <v>27672</v>
      </c>
      <c r="F15075" s="85" t="s">
        <v>509</v>
      </c>
      <c r="G15075" s="86" t="s">
        <v>252</v>
      </c>
      <c r="H15075" s="85" t="s">
        <v>1</v>
      </c>
      <c r="I15075" s="85">
        <v>1</v>
      </c>
      <c r="J15075" s="88">
        <v>1.520304799398231</v>
      </c>
      <c r="K15075" s="146">
        <v>1.6769624599894921</v>
      </c>
      <c r="L15075" s="147">
        <v>4.1771339691794879E-8</v>
      </c>
      <c r="M15075" s="147">
        <v>0.11148825820933631</v>
      </c>
      <c r="N15075" s="87">
        <v>15.423952650926751</v>
      </c>
      <c r="O15075" s="88">
        <v>1.0555658382446811</v>
      </c>
      <c r="P15075" s="89">
        <v>68.436791925788057</v>
      </c>
    </row>
    <row r="15076" spans="1:16">
      <c r="A15076" s="75" t="s">
        <v>27674</v>
      </c>
      <c r="B15076" s="85">
        <v>15072</v>
      </c>
      <c r="C15076" s="85">
        <v>17341</v>
      </c>
      <c r="D15076" s="85">
        <v>15072</v>
      </c>
      <c r="E15076" s="86" t="s">
        <v>27672</v>
      </c>
      <c r="F15076" s="85" t="s">
        <v>38</v>
      </c>
      <c r="G15076" s="86" t="s">
        <v>252</v>
      </c>
      <c r="H15076" s="85" t="s">
        <v>1</v>
      </c>
      <c r="I15076" s="85">
        <v>1</v>
      </c>
      <c r="J15076" s="88">
        <v>1.62185298062268</v>
      </c>
      <c r="K15076" s="146">
        <v>1.8105826524407376</v>
      </c>
      <c r="L15076" s="147">
        <v>4.2194255639967881E-8</v>
      </c>
      <c r="M15076" s="147">
        <v>0.1173929451332785</v>
      </c>
      <c r="N15076" s="87">
        <v>17.042173420373931</v>
      </c>
      <c r="O15076" s="88">
        <v>1.1446840757495651</v>
      </c>
      <c r="P15076" s="89">
        <v>67.167728406113653</v>
      </c>
    </row>
    <row r="15077" spans="1:16">
      <c r="A15077" s="75" t="s">
        <v>27685</v>
      </c>
      <c r="B15077" s="85">
        <v>15073</v>
      </c>
      <c r="C15077" s="85">
        <v>17351</v>
      </c>
      <c r="D15077" s="85">
        <v>15073</v>
      </c>
      <c r="E15077" s="86" t="s">
        <v>27686</v>
      </c>
      <c r="F15077" s="85" t="s">
        <v>509</v>
      </c>
      <c r="G15077" s="86" t="s">
        <v>252</v>
      </c>
      <c r="H15077" s="85" t="s">
        <v>1</v>
      </c>
      <c r="I15077" s="85">
        <v>1</v>
      </c>
      <c r="J15077" s="88">
        <v>0.3353538550973052</v>
      </c>
      <c r="K15077" s="146">
        <v>0.11377196082712983</v>
      </c>
      <c r="L15077" s="147">
        <v>1.904459105251879E-8</v>
      </c>
      <c r="M15077" s="147">
        <v>1.778568707802038E-2</v>
      </c>
      <c r="N15077" s="87">
        <v>2.1903775320557748</v>
      </c>
      <c r="O15077" s="88">
        <v>0.21223101998724</v>
      </c>
      <c r="P15077" s="89">
        <v>96.892438349680745</v>
      </c>
    </row>
    <row r="15078" spans="1:16">
      <c r="A15078" s="75" t="s">
        <v>27689</v>
      </c>
      <c r="B15078" s="85">
        <v>15074</v>
      </c>
      <c r="C15078" s="85">
        <v>17354</v>
      </c>
      <c r="D15078" s="85">
        <v>15074</v>
      </c>
      <c r="E15078" s="86" t="s">
        <v>27686</v>
      </c>
      <c r="F15078" s="85" t="s">
        <v>38</v>
      </c>
      <c r="G15078" s="86" t="s">
        <v>252</v>
      </c>
      <c r="H15078" s="85" t="s">
        <v>1</v>
      </c>
      <c r="I15078" s="85">
        <v>1</v>
      </c>
      <c r="J15078" s="88">
        <v>2.1221107438997082</v>
      </c>
      <c r="K15078" s="146">
        <v>1.7619289840859225</v>
      </c>
      <c r="L15078" s="147">
        <v>2.2071596391703691E-8</v>
      </c>
      <c r="M15078" s="147">
        <v>1.8677240707270702E-2</v>
      </c>
      <c r="N15078" s="87">
        <v>5.3507404011281636</v>
      </c>
      <c r="O15078" s="88">
        <v>1.9540010647983059</v>
      </c>
      <c r="P15078" s="89">
        <v>365.18330517143369</v>
      </c>
    </row>
    <row r="15079" spans="1:16">
      <c r="A15079" s="75" t="s">
        <v>27694</v>
      </c>
      <c r="B15079" s="85">
        <v>15075</v>
      </c>
      <c r="C15079" s="85">
        <v>17358</v>
      </c>
      <c r="D15079" s="85">
        <v>15075</v>
      </c>
      <c r="E15079" s="86" t="s">
        <v>27693</v>
      </c>
      <c r="F15079" s="85" t="s">
        <v>55</v>
      </c>
      <c r="G15079" s="86" t="s">
        <v>252</v>
      </c>
      <c r="H15079" s="85" t="s">
        <v>1</v>
      </c>
      <c r="I15079" s="85">
        <v>1</v>
      </c>
      <c r="J15079" s="88">
        <v>2.744080949201209</v>
      </c>
      <c r="K15079" s="146">
        <v>2.1069603240627726</v>
      </c>
      <c r="L15079" s="147">
        <v>3.3251700997467192E-8</v>
      </c>
      <c r="M15079" s="147">
        <v>3.5823150479798942E-2</v>
      </c>
      <c r="N15079" s="87">
        <v>6.7475006977889738</v>
      </c>
      <c r="O15079" s="88">
        <v>2.5220989180729179</v>
      </c>
      <c r="P15079" s="89">
        <v>373.78268354968253</v>
      </c>
    </row>
    <row r="15080" spans="1:16">
      <c r="A15080" s="75" t="s">
        <v>27940</v>
      </c>
      <c r="B15080" s="85">
        <v>15076</v>
      </c>
      <c r="C15080" s="85">
        <v>17536</v>
      </c>
      <c r="D15080" s="85">
        <v>15076</v>
      </c>
      <c r="E15080" s="86" t="s">
        <v>27939</v>
      </c>
      <c r="F15080" s="85" t="s">
        <v>55</v>
      </c>
      <c r="G15080" s="86" t="s">
        <v>252</v>
      </c>
      <c r="H15080" s="85" t="s">
        <v>1</v>
      </c>
      <c r="I15080" s="85">
        <v>1</v>
      </c>
      <c r="J15080" s="88">
        <v>1.1270521939989859</v>
      </c>
      <c r="K15080" s="146">
        <v>2.1964353566269135</v>
      </c>
      <c r="L15080" s="147">
        <v>2.0542773335262401E-8</v>
      </c>
      <c r="M15080" s="147">
        <v>7.7941898695881917E-2</v>
      </c>
      <c r="N15080" s="87">
        <v>12.075869361684941</v>
      </c>
      <c r="O15080" s="88">
        <v>0.74298219619743422</v>
      </c>
      <c r="P15080" s="89">
        <v>61.526186972079515</v>
      </c>
    </row>
    <row r="15081" spans="1:16">
      <c r="A15081" s="75" t="s">
        <v>28109</v>
      </c>
      <c r="B15081" s="85">
        <v>15077</v>
      </c>
      <c r="C15081" s="85">
        <v>17675</v>
      </c>
      <c r="D15081" s="85">
        <v>15077</v>
      </c>
      <c r="E15081" s="86" t="s">
        <v>28108</v>
      </c>
      <c r="F15081" s="85" t="s">
        <v>55</v>
      </c>
      <c r="G15081" s="86" t="s">
        <v>252</v>
      </c>
      <c r="H15081" s="85" t="s">
        <v>1</v>
      </c>
      <c r="I15081" s="85">
        <v>1</v>
      </c>
      <c r="J15081" s="88">
        <v>0.29489244500659889</v>
      </c>
      <c r="K15081" s="146">
        <v>0.55285120115544739</v>
      </c>
      <c r="L15081" s="147">
        <v>9.2580359945762702E-9</v>
      </c>
      <c r="M15081" s="147">
        <v>2.188283508909547E-2</v>
      </c>
      <c r="N15081" s="87">
        <v>2.935812952912459</v>
      </c>
      <c r="O15081" s="88">
        <v>0.1796643874992446</v>
      </c>
      <c r="P15081" s="89">
        <v>61.197491250595313</v>
      </c>
    </row>
    <row r="15082" spans="1:16">
      <c r="A15082" s="75" t="s">
        <v>28435</v>
      </c>
      <c r="B15082" s="85">
        <v>15078</v>
      </c>
      <c r="C15082" s="85">
        <v>17923</v>
      </c>
      <c r="D15082" s="85">
        <v>15078</v>
      </c>
      <c r="E15082" s="86" t="s">
        <v>28436</v>
      </c>
      <c r="F15082" s="85" t="s">
        <v>509</v>
      </c>
      <c r="G15082" s="86" t="s">
        <v>252</v>
      </c>
      <c r="H15082" s="85" t="s">
        <v>1</v>
      </c>
      <c r="I15082" s="85">
        <v>1</v>
      </c>
      <c r="J15082" s="88">
        <v>1.422481660840285</v>
      </c>
      <c r="K15082" s="146">
        <v>1.471249734161304</v>
      </c>
      <c r="L15082" s="147">
        <v>2.9359015294343271E-8</v>
      </c>
      <c r="M15082" s="147">
        <v>0.1127785040107205</v>
      </c>
      <c r="N15082" s="87">
        <v>15.73414562690159</v>
      </c>
      <c r="O15082" s="88">
        <v>1.076711003588924</v>
      </c>
      <c r="P15082" s="89">
        <v>68.431488376973462</v>
      </c>
    </row>
    <row r="15083" spans="1:16">
      <c r="A15083" s="75" t="s">
        <v>28439</v>
      </c>
      <c r="B15083" s="85">
        <v>15079</v>
      </c>
      <c r="C15083" s="85">
        <v>17926</v>
      </c>
      <c r="D15083" s="85">
        <v>15079</v>
      </c>
      <c r="E15083" s="86" t="s">
        <v>28436</v>
      </c>
      <c r="F15083" s="85" t="s">
        <v>38</v>
      </c>
      <c r="G15083" s="86" t="s">
        <v>252</v>
      </c>
      <c r="H15083" s="85" t="s">
        <v>1</v>
      </c>
      <c r="I15083" s="85">
        <v>1</v>
      </c>
      <c r="J15083" s="88">
        <v>1.614864135020206</v>
      </c>
      <c r="K15083" s="146">
        <v>1.7236253592923545</v>
      </c>
      <c r="L15083" s="147">
        <v>3.0161734628483879E-8</v>
      </c>
      <c r="M15083" s="147">
        <v>0.12318651714549</v>
      </c>
      <c r="N15083" s="87">
        <v>18.654057039673091</v>
      </c>
      <c r="O15083" s="88">
        <v>1.2462944172504209</v>
      </c>
      <c r="P15083" s="89">
        <v>66.810904169523326</v>
      </c>
    </row>
    <row r="15084" spans="1:16">
      <c r="A15084" s="75" t="s">
        <v>32575</v>
      </c>
      <c r="B15084" s="85">
        <v>15080</v>
      </c>
      <c r="C15084" s="85">
        <v>20972</v>
      </c>
      <c r="D15084" s="85">
        <v>15080</v>
      </c>
      <c r="E15084" s="86" t="s">
        <v>32574</v>
      </c>
      <c r="F15084" s="85" t="s">
        <v>38</v>
      </c>
      <c r="G15084" s="86" t="s">
        <v>252</v>
      </c>
      <c r="H15084" s="85" t="s">
        <v>1</v>
      </c>
      <c r="I15084" s="85">
        <v>1</v>
      </c>
      <c r="J15084" s="88">
        <v>0.72310855945357211</v>
      </c>
      <c r="K15084" s="146">
        <v>1.2498761949019068</v>
      </c>
      <c r="L15084" s="147">
        <v>2.6983109029571269E-8</v>
      </c>
      <c r="M15084" s="147">
        <v>4.7059816884876947E-2</v>
      </c>
      <c r="N15084" s="87">
        <v>6.202177242015475</v>
      </c>
      <c r="O15084" s="88">
        <v>0.44251808652652308</v>
      </c>
      <c r="P15084" s="89">
        <v>71.34882949309609</v>
      </c>
    </row>
    <row r="15085" spans="1:16">
      <c r="A15085" s="75" t="s">
        <v>32577</v>
      </c>
      <c r="B15085" s="85">
        <v>15081</v>
      </c>
      <c r="C15085" s="85">
        <v>20974</v>
      </c>
      <c r="D15085" s="85">
        <v>15081</v>
      </c>
      <c r="E15085" s="86" t="s">
        <v>32574</v>
      </c>
      <c r="F15085" s="85" t="s">
        <v>243</v>
      </c>
      <c r="G15085" s="86" t="s">
        <v>252</v>
      </c>
      <c r="H15085" s="85" t="s">
        <v>1</v>
      </c>
      <c r="I15085" s="85">
        <v>1</v>
      </c>
      <c r="J15085" s="88">
        <v>0.58428529202354562</v>
      </c>
      <c r="K15085" s="146">
        <v>1.1726771579878117</v>
      </c>
      <c r="L15085" s="147">
        <v>2.5555765898179498E-8</v>
      </c>
      <c r="M15085" s="147">
        <v>3.8775052527099431E-2</v>
      </c>
      <c r="N15085" s="87">
        <v>5.3514139832284782</v>
      </c>
      <c r="O15085" s="88">
        <v>0.39600522142752809</v>
      </c>
      <c r="P15085" s="89">
        <v>74.000109628711684</v>
      </c>
    </row>
    <row r="15086" spans="1:16">
      <c r="A15086" s="75" t="s">
        <v>19159</v>
      </c>
      <c r="B15086" s="85">
        <v>15082</v>
      </c>
      <c r="C15086" s="85">
        <v>12262</v>
      </c>
      <c r="D15086" s="85">
        <v>15082</v>
      </c>
      <c r="E15086" s="86" t="s">
        <v>19160</v>
      </c>
      <c r="F15086" s="85" t="s">
        <v>55</v>
      </c>
      <c r="G15086" s="86" t="s">
        <v>19161</v>
      </c>
      <c r="H15086" s="85" t="s">
        <v>1</v>
      </c>
      <c r="I15086" s="85">
        <v>1</v>
      </c>
      <c r="J15086" s="88">
        <v>0.41696197982389038</v>
      </c>
      <c r="K15086" s="146">
        <v>0.5665305111022515</v>
      </c>
      <c r="L15086" s="147">
        <v>2.8991815114843509E-8</v>
      </c>
      <c r="M15086" s="147">
        <v>3.3263537417399937E-2</v>
      </c>
      <c r="N15086" s="87">
        <v>4.0140630238188466</v>
      </c>
      <c r="O15086" s="88">
        <v>0.25438324115071342</v>
      </c>
      <c r="P15086" s="89">
        <v>63.373006263539338</v>
      </c>
    </row>
    <row r="15087" spans="1:16">
      <c r="A15087" s="75" t="s">
        <v>26695</v>
      </c>
      <c r="B15087" s="85">
        <v>15083</v>
      </c>
      <c r="C15087" s="85">
        <v>16625</v>
      </c>
      <c r="D15087" s="85">
        <v>15083</v>
      </c>
      <c r="E15087" s="86" t="s">
        <v>26696</v>
      </c>
      <c r="F15087" s="85" t="s">
        <v>4233</v>
      </c>
      <c r="G15087" s="86" t="s">
        <v>19161</v>
      </c>
      <c r="H15087" s="85" t="s">
        <v>1</v>
      </c>
      <c r="I15087" s="85">
        <v>1</v>
      </c>
      <c r="J15087" s="88">
        <v>8.0273210413005391E-2</v>
      </c>
      <c r="K15087" s="146">
        <v>-9.1335151596016358E-3</v>
      </c>
      <c r="L15087" s="147">
        <v>2.8700977436212749E-8</v>
      </c>
      <c r="M15087" s="147">
        <v>7.421370972993285E-3</v>
      </c>
      <c r="N15087" s="87">
        <v>0.97104121134714794</v>
      </c>
      <c r="O15087" s="88">
        <v>6.3730760597389677E-2</v>
      </c>
      <c r="P15087" s="89">
        <v>65.631365438110009</v>
      </c>
    </row>
    <row r="15088" spans="1:16">
      <c r="A15088" s="75" t="s">
        <v>26697</v>
      </c>
      <c r="B15088" s="85">
        <v>15084</v>
      </c>
      <c r="C15088" s="85">
        <v>16626</v>
      </c>
      <c r="D15088" s="85">
        <v>15084</v>
      </c>
      <c r="E15088" s="86" t="s">
        <v>26696</v>
      </c>
      <c r="F15088" s="85" t="s">
        <v>4247</v>
      </c>
      <c r="G15088" s="86" t="s">
        <v>19161</v>
      </c>
      <c r="H15088" s="85" t="s">
        <v>1</v>
      </c>
      <c r="I15088" s="85">
        <v>1</v>
      </c>
      <c r="J15088" s="88">
        <v>8.0540463692151149E-2</v>
      </c>
      <c r="K15088" s="146">
        <v>1.1158854974898031E-2</v>
      </c>
      <c r="L15088" s="147">
        <v>2.356915652056627E-8</v>
      </c>
      <c r="M15088" s="147">
        <v>7.9875860610110656E-3</v>
      </c>
      <c r="N15088" s="87">
        <v>1.0410596627063879</v>
      </c>
      <c r="O15088" s="88">
        <v>7.0078910275264111E-2</v>
      </c>
      <c r="P15088" s="89">
        <v>67.314979905266583</v>
      </c>
    </row>
    <row r="15089" spans="1:16">
      <c r="A15089" s="75" t="s">
        <v>26698</v>
      </c>
      <c r="B15089" s="85">
        <v>15085</v>
      </c>
      <c r="C15089" s="85">
        <v>16627</v>
      </c>
      <c r="D15089" s="85">
        <v>15085</v>
      </c>
      <c r="E15089" s="86" t="s">
        <v>26696</v>
      </c>
      <c r="F15089" s="85" t="s">
        <v>4235</v>
      </c>
      <c r="G15089" s="86" t="s">
        <v>19161</v>
      </c>
      <c r="H15089" s="85" t="s">
        <v>1</v>
      </c>
      <c r="I15089" s="85">
        <v>1</v>
      </c>
      <c r="J15089" s="88">
        <v>6.5275036389051869E-2</v>
      </c>
      <c r="K15089" s="146">
        <v>-3.2839472525847159E-2</v>
      </c>
      <c r="L15089" s="147">
        <v>2.9923663604294493E-8</v>
      </c>
      <c r="M15089" s="147">
        <v>6.5999520167405786E-3</v>
      </c>
      <c r="N15089" s="87">
        <v>0.86955622638675079</v>
      </c>
      <c r="O15089" s="88">
        <v>5.5300871131559681E-2</v>
      </c>
      <c r="P15089" s="89">
        <v>63.596659368825705</v>
      </c>
    </row>
    <row r="15090" spans="1:16">
      <c r="A15090" s="75" t="s">
        <v>26699</v>
      </c>
      <c r="B15090" s="85">
        <v>15086</v>
      </c>
      <c r="C15090" s="85">
        <v>16628</v>
      </c>
      <c r="D15090" s="85">
        <v>15086</v>
      </c>
      <c r="E15090" s="86" t="s">
        <v>26696</v>
      </c>
      <c r="F15090" s="85" t="s">
        <v>429</v>
      </c>
      <c r="G15090" s="86" t="s">
        <v>19161</v>
      </c>
      <c r="H15090" s="85" t="s">
        <v>1</v>
      </c>
      <c r="I15090" s="85">
        <v>1</v>
      </c>
      <c r="J15090" s="88">
        <v>0.42651821254311018</v>
      </c>
      <c r="K15090" s="146">
        <v>0.61773335721688438</v>
      </c>
      <c r="L15090" s="147">
        <v>2.5264539853982621E-8</v>
      </c>
      <c r="M15090" s="147">
        <v>3.3272699431507513E-2</v>
      </c>
      <c r="N15090" s="87">
        <v>4.3334939213954478</v>
      </c>
      <c r="O15090" s="88">
        <v>0.27991773900030048</v>
      </c>
      <c r="P15090" s="89">
        <v>64.594007532416924</v>
      </c>
    </row>
    <row r="15091" spans="1:16">
      <c r="A15091" s="75" t="s">
        <v>26700</v>
      </c>
      <c r="B15091" s="85">
        <v>15087</v>
      </c>
      <c r="C15091" s="85">
        <v>16629</v>
      </c>
      <c r="D15091" s="85">
        <v>15087</v>
      </c>
      <c r="E15091" s="86" t="s">
        <v>26696</v>
      </c>
      <c r="F15091" s="85" t="s">
        <v>965</v>
      </c>
      <c r="G15091" s="86" t="s">
        <v>19161</v>
      </c>
      <c r="H15091" s="85" t="s">
        <v>1</v>
      </c>
      <c r="I15091" s="85">
        <v>1</v>
      </c>
      <c r="J15091" s="88">
        <v>1.0215661712110591</v>
      </c>
      <c r="K15091" s="146">
        <v>5.4837069340869267</v>
      </c>
      <c r="L15091" s="147">
        <v>7.777519023220026E-8</v>
      </c>
      <c r="M15091" s="147">
        <v>0.10619713073415241</v>
      </c>
      <c r="N15091" s="87">
        <v>14.77473342679466</v>
      </c>
      <c r="O15091" s="88">
        <v>0.7253377527288748</v>
      </c>
      <c r="P15091" s="89">
        <v>49.093119434117263</v>
      </c>
    </row>
    <row r="15092" spans="1:16">
      <c r="A15092" s="75" t="s">
        <v>26701</v>
      </c>
      <c r="B15092" s="85">
        <v>15088</v>
      </c>
      <c r="C15092" s="85">
        <v>16630</v>
      </c>
      <c r="D15092" s="85">
        <v>15088</v>
      </c>
      <c r="E15092" s="86" t="s">
        <v>26696</v>
      </c>
      <c r="F15092" s="85" t="s">
        <v>1084</v>
      </c>
      <c r="G15092" s="86" t="s">
        <v>19161</v>
      </c>
      <c r="H15092" s="85" t="s">
        <v>1</v>
      </c>
      <c r="I15092" s="85">
        <v>1</v>
      </c>
      <c r="J15092" s="88">
        <v>0.31926218805834111</v>
      </c>
      <c r="K15092" s="146">
        <v>0.48920240609836901</v>
      </c>
      <c r="L15092" s="147">
        <v>2.49162443538276E-8</v>
      </c>
      <c r="M15092" s="147">
        <v>2.3245926815131761E-2</v>
      </c>
      <c r="N15092" s="87">
        <v>3.0401599850213481</v>
      </c>
      <c r="O15092" s="88">
        <v>0.17266030699168669</v>
      </c>
      <c r="P15092" s="89">
        <v>56.793164781581147</v>
      </c>
    </row>
    <row r="15093" spans="1:16">
      <c r="A15093" s="75" t="s">
        <v>26702</v>
      </c>
      <c r="B15093" s="85">
        <v>15089</v>
      </c>
      <c r="C15093" s="85">
        <v>16631</v>
      </c>
      <c r="D15093" s="85">
        <v>15089</v>
      </c>
      <c r="E15093" s="86" t="s">
        <v>26696</v>
      </c>
      <c r="F15093" s="85" t="s">
        <v>38</v>
      </c>
      <c r="G15093" s="86" t="s">
        <v>19161</v>
      </c>
      <c r="H15093" s="85" t="s">
        <v>1</v>
      </c>
      <c r="I15093" s="85">
        <v>1</v>
      </c>
      <c r="J15093" s="88">
        <v>0.35317556655463589</v>
      </c>
      <c r="K15093" s="146">
        <v>0.40058124224779496</v>
      </c>
      <c r="L15093" s="147">
        <v>2.8591679909954269E-8</v>
      </c>
      <c r="M15093" s="147">
        <v>2.4485290664611688E-2</v>
      </c>
      <c r="N15093" s="87">
        <v>2.9945217867347331</v>
      </c>
      <c r="O15093" s="88">
        <v>0.19589788270551359</v>
      </c>
      <c r="P15093" s="89">
        <v>65.418753529632284</v>
      </c>
    </row>
    <row r="15094" spans="1:16">
      <c r="A15094" s="75" t="s">
        <v>19165</v>
      </c>
      <c r="B15094" s="85">
        <v>15090</v>
      </c>
      <c r="C15094" s="85">
        <v>12264</v>
      </c>
      <c r="D15094" s="85">
        <v>15090</v>
      </c>
      <c r="E15094" s="86" t="s">
        <v>19166</v>
      </c>
      <c r="F15094" s="85" t="s">
        <v>32</v>
      </c>
      <c r="G15094" s="86" t="s">
        <v>19167</v>
      </c>
      <c r="H15094" s="85" t="s">
        <v>1</v>
      </c>
      <c r="I15094" s="85">
        <v>1</v>
      </c>
      <c r="J15094" s="88">
        <v>0.46564910791921171</v>
      </c>
      <c r="K15094" s="146">
        <v>0.54564042077284125</v>
      </c>
      <c r="L15094" s="147">
        <v>2.631527511511765E-8</v>
      </c>
      <c r="M15094" s="147">
        <v>2.906127831338089E-2</v>
      </c>
      <c r="N15094" s="87">
        <v>3.646683901291508</v>
      </c>
      <c r="O15094" s="88">
        <v>0.21869015501704181</v>
      </c>
      <c r="P15094" s="89">
        <v>59.969594551255348</v>
      </c>
    </row>
    <row r="15095" spans="1:16">
      <c r="A15095" s="75" t="s">
        <v>26708</v>
      </c>
      <c r="B15095" s="85">
        <v>15091</v>
      </c>
      <c r="C15095" s="85">
        <v>16635</v>
      </c>
      <c r="D15095" s="85">
        <v>15091</v>
      </c>
      <c r="E15095" s="86" t="s">
        <v>26709</v>
      </c>
      <c r="F15095" s="85" t="s">
        <v>32</v>
      </c>
      <c r="G15095" s="86" t="s">
        <v>19167</v>
      </c>
      <c r="H15095" s="85" t="s">
        <v>1</v>
      </c>
      <c r="I15095" s="85">
        <v>1</v>
      </c>
      <c r="J15095" s="88">
        <v>0.45683879435672131</v>
      </c>
      <c r="K15095" s="146">
        <v>0.53603392747056422</v>
      </c>
      <c r="L15095" s="147">
        <v>2.6272562107161671E-8</v>
      </c>
      <c r="M15095" s="147">
        <v>2.7800680083571051E-2</v>
      </c>
      <c r="N15095" s="87">
        <v>3.509852245163247</v>
      </c>
      <c r="O15095" s="88">
        <v>0.2107966474761559</v>
      </c>
      <c r="P15095" s="89">
        <v>60.05855311050324</v>
      </c>
    </row>
    <row r="15096" spans="1:16">
      <c r="A15096" s="75" t="s">
        <v>19168</v>
      </c>
      <c r="B15096" s="85">
        <v>15092</v>
      </c>
      <c r="C15096" s="85">
        <v>12265</v>
      </c>
      <c r="D15096" s="85">
        <v>15092</v>
      </c>
      <c r="E15096" s="86" t="s">
        <v>19169</v>
      </c>
      <c r="F15096" s="85" t="s">
        <v>55</v>
      </c>
      <c r="G15096" s="86" t="s">
        <v>19170</v>
      </c>
      <c r="H15096" s="85" t="s">
        <v>1</v>
      </c>
      <c r="I15096" s="85">
        <v>1</v>
      </c>
      <c r="J15096" s="88">
        <v>0.73765061637173512</v>
      </c>
      <c r="K15096" s="146">
        <v>1.5496241788180236</v>
      </c>
      <c r="L15096" s="147">
        <v>3.6536590872549967E-8</v>
      </c>
      <c r="M15096" s="147">
        <v>3.6204492354874503E-2</v>
      </c>
      <c r="N15096" s="87">
        <v>4.5034327535073713</v>
      </c>
      <c r="O15096" s="88">
        <v>0.30411615808609171</v>
      </c>
      <c r="P15096" s="89">
        <v>67.529854387020521</v>
      </c>
    </row>
    <row r="15097" spans="1:16">
      <c r="A15097" s="75" t="s">
        <v>26705</v>
      </c>
      <c r="B15097" s="85">
        <v>15093</v>
      </c>
      <c r="C15097" s="85">
        <v>16633</v>
      </c>
      <c r="D15097" s="85">
        <v>15093</v>
      </c>
      <c r="E15097" s="86" t="s">
        <v>26706</v>
      </c>
      <c r="F15097" s="85" t="s">
        <v>32</v>
      </c>
      <c r="G15097" s="86" t="s">
        <v>19170</v>
      </c>
      <c r="H15097" s="85" t="s">
        <v>1</v>
      </c>
      <c r="I15097" s="85">
        <v>1</v>
      </c>
      <c r="J15097" s="88">
        <v>0.63789780072996682</v>
      </c>
      <c r="K15097" s="146">
        <v>1.3936500761075912</v>
      </c>
      <c r="L15097" s="147">
        <v>3.5965508413660611E-8</v>
      </c>
      <c r="M15097" s="147">
        <v>2.6285428674095109E-2</v>
      </c>
      <c r="N15097" s="87">
        <v>3.1890556259463398</v>
      </c>
      <c r="O15097" s="88">
        <v>0.20572130458739921</v>
      </c>
      <c r="P15097" s="89">
        <v>64.508534411767187</v>
      </c>
    </row>
    <row r="15098" spans="1:16">
      <c r="A15098" s="75" t="s">
        <v>26707</v>
      </c>
      <c r="B15098" s="85">
        <v>15094</v>
      </c>
      <c r="C15098" s="85">
        <v>16634</v>
      </c>
      <c r="D15098" s="85">
        <v>15094</v>
      </c>
      <c r="E15098" s="86" t="s">
        <v>26706</v>
      </c>
      <c r="F15098" s="85" t="s">
        <v>38</v>
      </c>
      <c r="G15098" s="86" t="s">
        <v>19170</v>
      </c>
      <c r="H15098" s="85" t="s">
        <v>1</v>
      </c>
      <c r="I15098" s="85">
        <v>1</v>
      </c>
      <c r="J15098" s="88">
        <v>0.68188209524127474</v>
      </c>
      <c r="K15098" s="146">
        <v>1.4636535160667281</v>
      </c>
      <c r="L15098" s="147">
        <v>3.61882128510063E-8</v>
      </c>
      <c r="M15098" s="147">
        <v>2.861200194442641E-2</v>
      </c>
      <c r="N15098" s="87">
        <v>3.690799358784417</v>
      </c>
      <c r="O15098" s="88">
        <v>0.25378342832077139</v>
      </c>
      <c r="P15098" s="89">
        <v>68.761101227772031</v>
      </c>
    </row>
    <row r="15099" spans="1:16">
      <c r="A15099" s="75" t="s">
        <v>19162</v>
      </c>
      <c r="B15099" s="85">
        <v>15095</v>
      </c>
      <c r="C15099" s="85">
        <v>12263</v>
      </c>
      <c r="D15099" s="85">
        <v>15095</v>
      </c>
      <c r="E15099" s="86" t="s">
        <v>19163</v>
      </c>
      <c r="F15099" s="85" t="s">
        <v>32</v>
      </c>
      <c r="G15099" s="86" t="s">
        <v>19164</v>
      </c>
      <c r="H15099" s="85" t="s">
        <v>1</v>
      </c>
      <c r="I15099" s="85">
        <v>1</v>
      </c>
      <c r="J15099" s="88">
        <v>0.45027261773887223</v>
      </c>
      <c r="K15099" s="146">
        <v>0.51943339604024974</v>
      </c>
      <c r="L15099" s="147">
        <v>2.622612007961908E-8</v>
      </c>
      <c r="M15099" s="147">
        <v>2.7179659129808589E-2</v>
      </c>
      <c r="N15099" s="87">
        <v>3.3503383807867788</v>
      </c>
      <c r="O15099" s="88">
        <v>0.20525701205747041</v>
      </c>
      <c r="P15099" s="89">
        <v>61.264561584155189</v>
      </c>
    </row>
    <row r="15100" spans="1:16">
      <c r="A15100" s="75" t="s">
        <v>26703</v>
      </c>
      <c r="B15100" s="85">
        <v>15096</v>
      </c>
      <c r="C15100" s="85">
        <v>16632</v>
      </c>
      <c r="D15100" s="85">
        <v>15096</v>
      </c>
      <c r="E15100" s="86" t="s">
        <v>26704</v>
      </c>
      <c r="F15100" s="85" t="s">
        <v>32</v>
      </c>
      <c r="G15100" s="86" t="s">
        <v>19164</v>
      </c>
      <c r="H15100" s="85" t="s">
        <v>1</v>
      </c>
      <c r="I15100" s="85">
        <v>1</v>
      </c>
      <c r="J15100" s="88">
        <v>0.44146230417638238</v>
      </c>
      <c r="K15100" s="146">
        <v>0.50982690273797304</v>
      </c>
      <c r="L15100" s="147">
        <v>2.6183407071663131E-8</v>
      </c>
      <c r="M15100" s="147">
        <v>2.5919060899998781E-2</v>
      </c>
      <c r="N15100" s="87">
        <v>3.2135067246585192</v>
      </c>
      <c r="O15100" s="88">
        <v>0.19736350451658519</v>
      </c>
      <c r="P15100" s="89">
        <v>61.416863702862756</v>
      </c>
    </row>
    <row r="15101" spans="1:16">
      <c r="A15101" s="75" t="s">
        <v>19171</v>
      </c>
      <c r="B15101" s="85">
        <v>15097</v>
      </c>
      <c r="C15101" s="85">
        <v>12266</v>
      </c>
      <c r="D15101" s="85">
        <v>15097</v>
      </c>
      <c r="E15101" s="86" t="s">
        <v>19172</v>
      </c>
      <c r="F15101" s="85" t="s">
        <v>55</v>
      </c>
      <c r="G15101" s="86" t="s">
        <v>19173</v>
      </c>
      <c r="H15101" s="85" t="s">
        <v>260</v>
      </c>
      <c r="I15101" s="85">
        <v>1</v>
      </c>
      <c r="J15101" s="88">
        <v>285431064.51867998</v>
      </c>
      <c r="K15101" s="146">
        <v>747548261.48042285</v>
      </c>
      <c r="L15101" s="147">
        <v>1.991461333920322</v>
      </c>
      <c r="M15101" s="147">
        <v>23440802.321036391</v>
      </c>
      <c r="N15101" s="87">
        <v>3442365663.987813</v>
      </c>
      <c r="O15101" s="88">
        <v>255326833.41198921</v>
      </c>
      <c r="P15101" s="89">
        <v>74.1719091853262</v>
      </c>
    </row>
    <row r="15102" spans="1:16">
      <c r="A15102" s="75" t="s">
        <v>26710</v>
      </c>
      <c r="B15102" s="85">
        <v>15098</v>
      </c>
      <c r="C15102" s="85">
        <v>16636</v>
      </c>
      <c r="D15102" s="85">
        <v>15098</v>
      </c>
      <c r="E15102" s="86" t="s">
        <v>26711</v>
      </c>
      <c r="F15102" s="85" t="s">
        <v>38</v>
      </c>
      <c r="G15102" s="86" t="s">
        <v>19173</v>
      </c>
      <c r="H15102" s="85" t="s">
        <v>260</v>
      </c>
      <c r="I15102" s="85">
        <v>1</v>
      </c>
      <c r="J15102" s="88">
        <v>290324771.93479729</v>
      </c>
      <c r="K15102" s="146">
        <v>754831721.37292671</v>
      </c>
      <c r="L15102" s="147">
        <v>2.0134877249964669</v>
      </c>
      <c r="M15102" s="147">
        <v>23611661.118041091</v>
      </c>
      <c r="N15102" s="87">
        <v>3462114160.8151269</v>
      </c>
      <c r="O15102" s="88">
        <v>259489767.792494</v>
      </c>
      <c r="P15102" s="89">
        <v>74.951245319824821</v>
      </c>
    </row>
    <row r="15103" spans="1:16">
      <c r="A15103" s="75" t="s">
        <v>26712</v>
      </c>
      <c r="B15103" s="85">
        <v>15099</v>
      </c>
      <c r="C15103" s="85">
        <v>16637</v>
      </c>
      <c r="D15103" s="85">
        <v>15099</v>
      </c>
      <c r="E15103" s="86" t="s">
        <v>26711</v>
      </c>
      <c r="F15103" s="85" t="s">
        <v>11</v>
      </c>
      <c r="G15103" s="86" t="s">
        <v>19173</v>
      </c>
      <c r="H15103" s="85" t="s">
        <v>260</v>
      </c>
      <c r="I15103" s="85">
        <v>1</v>
      </c>
      <c r="J15103" s="88">
        <v>269089103.54795557</v>
      </c>
      <c r="K15103" s="146">
        <v>723226002.87887096</v>
      </c>
      <c r="L15103" s="147">
        <v>1.9179067887288801</v>
      </c>
      <c r="M15103" s="147">
        <v>22870239.44207073</v>
      </c>
      <c r="N15103" s="87">
        <v>3376417879.0181732</v>
      </c>
      <c r="O15103" s="88">
        <v>241425203.13760039</v>
      </c>
      <c r="P15103" s="89">
        <v>71.503354083589997</v>
      </c>
    </row>
    <row r="15104" spans="1:16">
      <c r="A15104" s="75" t="s">
        <v>9038</v>
      </c>
      <c r="B15104" s="85">
        <v>15100</v>
      </c>
      <c r="C15104" s="85">
        <v>5930</v>
      </c>
      <c r="D15104" s="85">
        <v>15100</v>
      </c>
      <c r="E15104" s="86" t="s">
        <v>9037</v>
      </c>
      <c r="F15104" s="85" t="s">
        <v>429</v>
      </c>
      <c r="G15104" s="86" t="s">
        <v>9039</v>
      </c>
      <c r="H15104" s="85" t="s">
        <v>945</v>
      </c>
      <c r="I15104" s="85">
        <v>1</v>
      </c>
      <c r="J15104" s="88">
        <v>14.53857259005982</v>
      </c>
      <c r="K15104" s="146">
        <v>15.670386958330603</v>
      </c>
      <c r="L15104" s="147">
        <v>4.7536520643630829E-6</v>
      </c>
      <c r="M15104" s="147">
        <v>1.801967178244033</v>
      </c>
      <c r="N15104" s="87">
        <v>205.2500950180484</v>
      </c>
      <c r="O15104" s="88">
        <v>12.44716660364098</v>
      </c>
      <c r="P15104" s="89">
        <v>60.643901785022095</v>
      </c>
    </row>
    <row r="15105" spans="1:16">
      <c r="A15105" s="75" t="s">
        <v>9045</v>
      </c>
      <c r="B15105" s="85">
        <v>15101</v>
      </c>
      <c r="C15105" s="85">
        <v>5934</v>
      </c>
      <c r="D15105" s="85">
        <v>15101</v>
      </c>
      <c r="E15105" s="86" t="s">
        <v>9037</v>
      </c>
      <c r="F15105" s="85" t="s">
        <v>38</v>
      </c>
      <c r="G15105" s="86" t="s">
        <v>9039</v>
      </c>
      <c r="H15105" s="85" t="s">
        <v>945</v>
      </c>
      <c r="I15105" s="85">
        <v>1</v>
      </c>
      <c r="J15105" s="88">
        <v>15.1550711612858</v>
      </c>
      <c r="K15105" s="146">
        <v>17.10115123650386</v>
      </c>
      <c r="L15105" s="147">
        <v>4.7590683983087569E-6</v>
      </c>
      <c r="M15105" s="147">
        <v>1.8652546838332451</v>
      </c>
      <c r="N15105" s="87">
        <v>211.9082789467522</v>
      </c>
      <c r="O15105" s="88">
        <v>13.08089939061322</v>
      </c>
      <c r="P15105" s="89">
        <v>61.729062477545568</v>
      </c>
    </row>
    <row r="15106" spans="1:16">
      <c r="A15106" s="75" t="s">
        <v>9052</v>
      </c>
      <c r="B15106" s="85">
        <v>15102</v>
      </c>
      <c r="C15106" s="85">
        <v>5939</v>
      </c>
      <c r="D15106" s="85">
        <v>15102</v>
      </c>
      <c r="E15106" s="86" t="s">
        <v>9049</v>
      </c>
      <c r="F15106" s="85" t="s">
        <v>38</v>
      </c>
      <c r="G15106" s="86" t="s">
        <v>9039</v>
      </c>
      <c r="H15106" s="85" t="s">
        <v>945</v>
      </c>
      <c r="I15106" s="85">
        <v>1</v>
      </c>
      <c r="J15106" s="88">
        <v>10.59940449108287</v>
      </c>
      <c r="K15106" s="146">
        <v>11.831686065453964</v>
      </c>
      <c r="L15106" s="147">
        <v>3.3569386813616941E-6</v>
      </c>
      <c r="M15106" s="147">
        <v>1.3764498246608341</v>
      </c>
      <c r="N15106" s="87">
        <v>149.51694616183579</v>
      </c>
      <c r="O15106" s="88">
        <v>9.4507236812502917</v>
      </c>
      <c r="P15106" s="89">
        <v>63.208378206313242</v>
      </c>
    </row>
    <row r="15107" spans="1:16">
      <c r="A15107" s="75" t="s">
        <v>9057</v>
      </c>
      <c r="B15107" s="85">
        <v>15103</v>
      </c>
      <c r="C15107" s="85">
        <v>5944</v>
      </c>
      <c r="D15107" s="85">
        <v>15103</v>
      </c>
      <c r="E15107" s="86" t="s">
        <v>9049</v>
      </c>
      <c r="F15107" s="85" t="s">
        <v>1039</v>
      </c>
      <c r="G15107" s="86" t="s">
        <v>9039</v>
      </c>
      <c r="H15107" s="85" t="s">
        <v>945</v>
      </c>
      <c r="I15107" s="85">
        <v>1</v>
      </c>
      <c r="J15107" s="88">
        <v>10.60125384561983</v>
      </c>
      <c r="K15107" s="146">
        <v>11.081134256402001</v>
      </c>
      <c r="L15107" s="147">
        <v>3.3538263327783172E-6</v>
      </c>
      <c r="M15107" s="147">
        <v>1.3789492957826139</v>
      </c>
      <c r="N15107" s="87">
        <v>148.96328610634919</v>
      </c>
      <c r="O15107" s="88">
        <v>9.3516893250111295</v>
      </c>
      <c r="P15107" s="89">
        <v>62.778484346368998</v>
      </c>
    </row>
    <row r="15108" spans="1:16">
      <c r="A15108" s="75" t="s">
        <v>9075</v>
      </c>
      <c r="B15108" s="85">
        <v>15104</v>
      </c>
      <c r="C15108" s="85">
        <v>5956</v>
      </c>
      <c r="D15108" s="85">
        <v>15104</v>
      </c>
      <c r="E15108" s="86" t="s">
        <v>9074</v>
      </c>
      <c r="F15108" s="85" t="s">
        <v>32</v>
      </c>
      <c r="G15108" s="86" t="s">
        <v>9039</v>
      </c>
      <c r="H15108" s="85" t="s">
        <v>945</v>
      </c>
      <c r="I15108" s="85">
        <v>1</v>
      </c>
      <c r="J15108" s="88">
        <v>11.12813576570848</v>
      </c>
      <c r="K15108" s="146">
        <v>10.976164080271108</v>
      </c>
      <c r="L15108" s="147">
        <v>3.1390254049807381E-6</v>
      </c>
      <c r="M15108" s="147">
        <v>1.4462918515729271</v>
      </c>
      <c r="N15108" s="87">
        <v>155.8478274634374</v>
      </c>
      <c r="O15108" s="88">
        <v>9.4691702853564284</v>
      </c>
      <c r="P15108" s="89">
        <v>60.759077874075196</v>
      </c>
    </row>
    <row r="15109" spans="1:16">
      <c r="A15109" s="75" t="s">
        <v>9080</v>
      </c>
      <c r="B15109" s="85">
        <v>15105</v>
      </c>
      <c r="C15109" s="85">
        <v>5960</v>
      </c>
      <c r="D15109" s="85">
        <v>15105</v>
      </c>
      <c r="E15109" s="86" t="s">
        <v>9079</v>
      </c>
      <c r="F15109" s="85" t="s">
        <v>429</v>
      </c>
      <c r="G15109" s="86" t="s">
        <v>9039</v>
      </c>
      <c r="H15109" s="85" t="s">
        <v>945</v>
      </c>
      <c r="I15109" s="85">
        <v>1</v>
      </c>
      <c r="J15109" s="88">
        <v>14.4582664858254</v>
      </c>
      <c r="K15109" s="146">
        <v>15.787624180539078</v>
      </c>
      <c r="L15109" s="147">
        <v>4.7907488782026427E-6</v>
      </c>
      <c r="M15109" s="147">
        <v>1.792240969288067</v>
      </c>
      <c r="N15109" s="87">
        <v>205.38949746918581</v>
      </c>
      <c r="O15109" s="88">
        <v>12.484276397802571</v>
      </c>
      <c r="P15109" s="89">
        <v>60.783421507107796</v>
      </c>
    </row>
    <row r="15110" spans="1:16">
      <c r="A15110" s="75" t="s">
        <v>9084</v>
      </c>
      <c r="B15110" s="85">
        <v>15106</v>
      </c>
      <c r="C15110" s="85">
        <v>5964</v>
      </c>
      <c r="D15110" s="85">
        <v>15106</v>
      </c>
      <c r="E15110" s="86" t="s">
        <v>9079</v>
      </c>
      <c r="F15110" s="85" t="s">
        <v>38</v>
      </c>
      <c r="G15110" s="86" t="s">
        <v>9039</v>
      </c>
      <c r="H15110" s="85" t="s">
        <v>945</v>
      </c>
      <c r="I15110" s="85">
        <v>1</v>
      </c>
      <c r="J15110" s="88">
        <v>15.13677066646251</v>
      </c>
      <c r="K15110" s="146">
        <v>17.334580770838649</v>
      </c>
      <c r="L15110" s="147">
        <v>4.7965737711880369E-6</v>
      </c>
      <c r="M15110" s="147">
        <v>1.856553388490203</v>
      </c>
      <c r="N15110" s="87">
        <v>212.14581121332131</v>
      </c>
      <c r="O15110" s="88">
        <v>13.17066621969486</v>
      </c>
      <c r="P15110" s="89">
        <v>62.083084008909395</v>
      </c>
    </row>
    <row r="15111" spans="1:16">
      <c r="A15111" s="75" t="s">
        <v>19174</v>
      </c>
      <c r="B15111" s="85">
        <v>15107</v>
      </c>
      <c r="C15111" s="85">
        <v>12267</v>
      </c>
      <c r="D15111" s="85">
        <v>15107</v>
      </c>
      <c r="E15111" s="86" t="s">
        <v>19175</v>
      </c>
      <c r="F15111" s="85" t="s">
        <v>32</v>
      </c>
      <c r="G15111" s="86" t="s">
        <v>9039</v>
      </c>
      <c r="H15111" s="85" t="s">
        <v>945</v>
      </c>
      <c r="I15111" s="85">
        <v>1</v>
      </c>
      <c r="J15111" s="88">
        <v>22.434820776452199</v>
      </c>
      <c r="K15111" s="146">
        <v>23.129883775498765</v>
      </c>
      <c r="L15111" s="147">
        <v>3.193600906090895E-6</v>
      </c>
      <c r="M15111" s="147">
        <v>3.0720810724595569</v>
      </c>
      <c r="N15111" s="87">
        <v>330.53089188085988</v>
      </c>
      <c r="O15111" s="88">
        <v>19.603629156378201</v>
      </c>
      <c r="P15111" s="89">
        <v>59.309521856868813</v>
      </c>
    </row>
    <row r="15112" spans="1:16">
      <c r="A15112" s="75" t="s">
        <v>19176</v>
      </c>
      <c r="B15112" s="85">
        <v>15108</v>
      </c>
      <c r="C15112" s="85">
        <v>12268</v>
      </c>
      <c r="D15112" s="85">
        <v>15108</v>
      </c>
      <c r="E15112" s="86" t="s">
        <v>19175</v>
      </c>
      <c r="F15112" s="85" t="s">
        <v>31</v>
      </c>
      <c r="G15112" s="86" t="s">
        <v>9039</v>
      </c>
      <c r="H15112" s="85" t="s">
        <v>945</v>
      </c>
      <c r="I15112" s="85">
        <v>1</v>
      </c>
      <c r="J15112" s="88">
        <v>23.748908597241169</v>
      </c>
      <c r="K15112" s="146">
        <v>25.390980258511515</v>
      </c>
      <c r="L15112" s="147">
        <v>4.0661345682865842E-6</v>
      </c>
      <c r="M15112" s="147">
        <v>3.202474910864284</v>
      </c>
      <c r="N15112" s="87">
        <v>350.02743032096703</v>
      </c>
      <c r="O15112" s="88">
        <v>20.938411154590121</v>
      </c>
      <c r="P15112" s="89">
        <v>59.819343687979206</v>
      </c>
    </row>
    <row r="15113" spans="1:16">
      <c r="A15113" s="75" t="s">
        <v>19177</v>
      </c>
      <c r="B15113" s="85">
        <v>15109</v>
      </c>
      <c r="C15113" s="85">
        <v>12269</v>
      </c>
      <c r="D15113" s="85">
        <v>15109</v>
      </c>
      <c r="E15113" s="86" t="s">
        <v>19175</v>
      </c>
      <c r="F15113" s="85" t="s">
        <v>38</v>
      </c>
      <c r="G15113" s="86" t="s">
        <v>9039</v>
      </c>
      <c r="H15113" s="85" t="s">
        <v>945</v>
      </c>
      <c r="I15113" s="85">
        <v>1</v>
      </c>
      <c r="J15113" s="88">
        <v>21.85844969589283</v>
      </c>
      <c r="K15113" s="146">
        <v>28.816516050673172</v>
      </c>
      <c r="L15113" s="147">
        <v>3.5804862578598442E-6</v>
      </c>
      <c r="M15113" s="147">
        <v>2.7023438970001479</v>
      </c>
      <c r="N15113" s="87">
        <v>304.50834118754062</v>
      </c>
      <c r="O15113" s="88">
        <v>19.629241379818659</v>
      </c>
      <c r="P15113" s="89">
        <v>64.462081082138241</v>
      </c>
    </row>
    <row r="15114" spans="1:16">
      <c r="A15114" s="75" t="s">
        <v>19178</v>
      </c>
      <c r="B15114" s="85">
        <v>15110</v>
      </c>
      <c r="C15114" s="85">
        <v>12270</v>
      </c>
      <c r="D15114" s="85">
        <v>15110</v>
      </c>
      <c r="E15114" s="86" t="s">
        <v>19179</v>
      </c>
      <c r="F15114" s="85" t="s">
        <v>32</v>
      </c>
      <c r="G15114" s="86" t="s">
        <v>19180</v>
      </c>
      <c r="H15114" s="85" t="s">
        <v>945</v>
      </c>
      <c r="I15114" s="85">
        <v>1</v>
      </c>
      <c r="J15114" s="88">
        <v>33.511600299657218</v>
      </c>
      <c r="K15114" s="146">
        <v>34.958758504737865</v>
      </c>
      <c r="L15114" s="147">
        <v>3.1720435323003179E-6</v>
      </c>
      <c r="M15114" s="147">
        <v>4.625155256668446</v>
      </c>
      <c r="N15114" s="87">
        <v>498.96707781202838</v>
      </c>
      <c r="O15114" s="88">
        <v>29.378968113108971</v>
      </c>
      <c r="P15114" s="89">
        <v>58.879572259428024</v>
      </c>
    </row>
    <row r="15115" spans="1:16">
      <c r="A15115" s="75" t="s">
        <v>19181</v>
      </c>
      <c r="B15115" s="85">
        <v>15111</v>
      </c>
      <c r="C15115" s="85">
        <v>12271</v>
      </c>
      <c r="D15115" s="85">
        <v>15111</v>
      </c>
      <c r="E15115" s="86" t="s">
        <v>19179</v>
      </c>
      <c r="F15115" s="85" t="s">
        <v>31</v>
      </c>
      <c r="G15115" s="86" t="s">
        <v>19180</v>
      </c>
      <c r="H15115" s="85" t="s">
        <v>945</v>
      </c>
      <c r="I15115" s="85">
        <v>1</v>
      </c>
      <c r="J15115" s="88">
        <v>22.168710576200201</v>
      </c>
      <c r="K15115" s="146">
        <v>23.745955858100093</v>
      </c>
      <c r="L15115" s="147">
        <v>4.3144537297672942E-6</v>
      </c>
      <c r="M15115" s="147">
        <v>2.9892841055782959</v>
      </c>
      <c r="N15115" s="87">
        <v>327.39526145398639</v>
      </c>
      <c r="O15115" s="88">
        <v>19.64985917154744</v>
      </c>
      <c r="P15115" s="89">
        <v>60.018764731905321</v>
      </c>
    </row>
    <row r="15116" spans="1:16">
      <c r="A15116" s="75" t="s">
        <v>19182</v>
      </c>
      <c r="B15116" s="85">
        <v>15112</v>
      </c>
      <c r="C15116" s="85">
        <v>12272</v>
      </c>
      <c r="D15116" s="85">
        <v>15112</v>
      </c>
      <c r="E15116" s="86" t="s">
        <v>19179</v>
      </c>
      <c r="F15116" s="85" t="s">
        <v>38</v>
      </c>
      <c r="G15116" s="86" t="s">
        <v>19180</v>
      </c>
      <c r="H15116" s="85" t="s">
        <v>945</v>
      </c>
      <c r="I15116" s="85">
        <v>1</v>
      </c>
      <c r="J15116" s="88">
        <v>21.366097074020651</v>
      </c>
      <c r="K15116" s="146">
        <v>28.20233010988796</v>
      </c>
      <c r="L15116" s="147">
        <v>4.5431934222947412E-6</v>
      </c>
      <c r="M15116" s="147">
        <v>2.60534452531863</v>
      </c>
      <c r="N15116" s="87">
        <v>296.85965053359467</v>
      </c>
      <c r="O15116" s="88">
        <v>19.276130831255859</v>
      </c>
      <c r="P15116" s="89">
        <v>64.933482191357768</v>
      </c>
    </row>
    <row r="15117" spans="1:16">
      <c r="A15117" s="75" t="s">
        <v>26713</v>
      </c>
      <c r="B15117" s="85">
        <v>15113</v>
      </c>
      <c r="C15117" s="85">
        <v>16638</v>
      </c>
      <c r="D15117" s="85">
        <v>15113</v>
      </c>
      <c r="E15117" s="86" t="s">
        <v>26714</v>
      </c>
      <c r="F15117" s="85" t="s">
        <v>32</v>
      </c>
      <c r="G15117" s="86" t="s">
        <v>19180</v>
      </c>
      <c r="H15117" s="85" t="s">
        <v>945</v>
      </c>
      <c r="I15117" s="85">
        <v>1</v>
      </c>
      <c r="J15117" s="88">
        <v>49.807273935795983</v>
      </c>
      <c r="K15117" s="146">
        <v>53.455048446434496</v>
      </c>
      <c r="L15117" s="147">
        <v>4.4478605102587791E-6</v>
      </c>
      <c r="M15117" s="147">
        <v>6.9634355344122802</v>
      </c>
      <c r="N15117" s="87">
        <v>754.3983078076858</v>
      </c>
      <c r="O15117" s="88">
        <v>44.422980856267358</v>
      </c>
      <c r="P15117" s="89">
        <v>58.885313496211928</v>
      </c>
    </row>
    <row r="15118" spans="1:16">
      <c r="A15118" s="75" t="s">
        <v>27571</v>
      </c>
      <c r="B15118" s="85">
        <v>15114</v>
      </c>
      <c r="C15118" s="85">
        <v>17260</v>
      </c>
      <c r="D15118" s="85">
        <v>15114</v>
      </c>
      <c r="E15118" s="86" t="s">
        <v>27570</v>
      </c>
      <c r="F15118" s="85" t="s">
        <v>32</v>
      </c>
      <c r="G15118" s="86" t="s">
        <v>19180</v>
      </c>
      <c r="H15118" s="85" t="s">
        <v>945</v>
      </c>
      <c r="I15118" s="85">
        <v>1</v>
      </c>
      <c r="J15118" s="88">
        <v>12.77930880248041</v>
      </c>
      <c r="K15118" s="146">
        <v>12.292271137653893</v>
      </c>
      <c r="L15118" s="147">
        <v>2.6064097871438111E-6</v>
      </c>
      <c r="M15118" s="147">
        <v>1.6459535016947959</v>
      </c>
      <c r="N15118" s="87">
        <v>177.2352906156087</v>
      </c>
      <c r="O15118" s="88">
        <v>10.625851168866809</v>
      </c>
      <c r="P15118" s="89">
        <v>59.95335992035784</v>
      </c>
    </row>
    <row r="15119" spans="1:16">
      <c r="A15119" s="75" t="s">
        <v>27579</v>
      </c>
      <c r="B15119" s="85">
        <v>15115</v>
      </c>
      <c r="C15119" s="85">
        <v>17266</v>
      </c>
      <c r="D15119" s="85">
        <v>15115</v>
      </c>
      <c r="E15119" s="86" t="s">
        <v>27578</v>
      </c>
      <c r="F15119" s="85" t="s">
        <v>429</v>
      </c>
      <c r="G15119" s="86" t="s">
        <v>19180</v>
      </c>
      <c r="H15119" s="85" t="s">
        <v>945</v>
      </c>
      <c r="I15119" s="85">
        <v>1</v>
      </c>
      <c r="J15119" s="88">
        <v>14.01314284548493</v>
      </c>
      <c r="K15119" s="146">
        <v>15.11183556553596</v>
      </c>
      <c r="L15119" s="147">
        <v>4.3662227350367136E-6</v>
      </c>
      <c r="M15119" s="147">
        <v>1.7351867791830089</v>
      </c>
      <c r="N15119" s="87">
        <v>197.8574463402218</v>
      </c>
      <c r="O15119" s="88">
        <v>11.964020988960369</v>
      </c>
      <c r="P15119" s="89">
        <v>60.467883368856775</v>
      </c>
    </row>
    <row r="15120" spans="1:16">
      <c r="A15120" s="75" t="s">
        <v>27584</v>
      </c>
      <c r="B15120" s="85">
        <v>15116</v>
      </c>
      <c r="C15120" s="85">
        <v>17271</v>
      </c>
      <c r="D15120" s="85">
        <v>15116</v>
      </c>
      <c r="E15120" s="86" t="s">
        <v>27578</v>
      </c>
      <c r="F15120" s="85" t="s">
        <v>38</v>
      </c>
      <c r="G15120" s="86" t="s">
        <v>19180</v>
      </c>
      <c r="H15120" s="85" t="s">
        <v>945</v>
      </c>
      <c r="I15120" s="85">
        <v>1</v>
      </c>
      <c r="J15120" s="88">
        <v>12.36987691538136</v>
      </c>
      <c r="K15120" s="146">
        <v>14.21284858866945</v>
      </c>
      <c r="L15120" s="147">
        <v>5.0855146394120224E-6</v>
      </c>
      <c r="M15120" s="147">
        <v>1.5261494274102769</v>
      </c>
      <c r="N15120" s="87">
        <v>172.4550408578917</v>
      </c>
      <c r="O15120" s="88">
        <v>11.046054814112059</v>
      </c>
      <c r="P15120" s="89">
        <v>64.051794364273462</v>
      </c>
    </row>
    <row r="15121" spans="1:16">
      <c r="A15121" s="75" t="s">
        <v>27589</v>
      </c>
      <c r="B15121" s="85">
        <v>15117</v>
      </c>
      <c r="C15121" s="85">
        <v>17276</v>
      </c>
      <c r="D15121" s="85">
        <v>15117</v>
      </c>
      <c r="E15121" s="86" t="s">
        <v>27578</v>
      </c>
      <c r="F15121" s="85" t="s">
        <v>1039</v>
      </c>
      <c r="G15121" s="86" t="s">
        <v>19180</v>
      </c>
      <c r="H15121" s="85" t="s">
        <v>945</v>
      </c>
      <c r="I15121" s="85">
        <v>1</v>
      </c>
      <c r="J15121" s="88">
        <v>12.01773454752797</v>
      </c>
      <c r="K15121" s="146">
        <v>12.940510104150386</v>
      </c>
      <c r="L15121" s="147">
        <v>5.0810484151347182E-6</v>
      </c>
      <c r="M15121" s="147">
        <v>1.5264231433135871</v>
      </c>
      <c r="N15121" s="87">
        <v>171.2115094499143</v>
      </c>
      <c r="O15121" s="88">
        <v>10.65211978987063</v>
      </c>
      <c r="P15121" s="89">
        <v>62.216143202608521</v>
      </c>
    </row>
    <row r="15122" spans="1:16">
      <c r="A15122" s="75" t="s">
        <v>27594</v>
      </c>
      <c r="B15122" s="85">
        <v>15118</v>
      </c>
      <c r="C15122" s="85">
        <v>17280</v>
      </c>
      <c r="D15122" s="85">
        <v>15118</v>
      </c>
      <c r="E15122" s="86" t="s">
        <v>27593</v>
      </c>
      <c r="F15122" s="85" t="s">
        <v>429</v>
      </c>
      <c r="G15122" s="86" t="s">
        <v>19180</v>
      </c>
      <c r="H15122" s="85" t="s">
        <v>945</v>
      </c>
      <c r="I15122" s="85">
        <v>1</v>
      </c>
      <c r="J15122" s="88">
        <v>12.595345421364421</v>
      </c>
      <c r="K15122" s="146">
        <v>13.121857326395727</v>
      </c>
      <c r="L15122" s="147">
        <v>2.8811554641487138E-6</v>
      </c>
      <c r="M15122" s="147">
        <v>1.581940221010204</v>
      </c>
      <c r="N15122" s="87">
        <v>175.81452593128441</v>
      </c>
      <c r="O15122" s="88">
        <v>10.669843566562889</v>
      </c>
      <c r="P15122" s="89">
        <v>60.688066074432925</v>
      </c>
    </row>
    <row r="15123" spans="1:16">
      <c r="A15123" s="75" t="s">
        <v>27599</v>
      </c>
      <c r="B15123" s="85">
        <v>15119</v>
      </c>
      <c r="C15123" s="85">
        <v>17285</v>
      </c>
      <c r="D15123" s="85">
        <v>15119</v>
      </c>
      <c r="E15123" s="86" t="s">
        <v>27593</v>
      </c>
      <c r="F15123" s="85" t="s">
        <v>38</v>
      </c>
      <c r="G15123" s="86" t="s">
        <v>19180</v>
      </c>
      <c r="H15123" s="85" t="s">
        <v>945</v>
      </c>
      <c r="I15123" s="85">
        <v>1</v>
      </c>
      <c r="J15123" s="88">
        <v>10.83941979673542</v>
      </c>
      <c r="K15123" s="146">
        <v>12.361148630660091</v>
      </c>
      <c r="L15123" s="147">
        <v>4.0012938530534374E-6</v>
      </c>
      <c r="M15123" s="147">
        <v>1.3724968683978329</v>
      </c>
      <c r="N15123" s="87">
        <v>152.35380074009811</v>
      </c>
      <c r="O15123" s="88">
        <v>9.7476648507652452</v>
      </c>
      <c r="P15123" s="89">
        <v>63.980450788975631</v>
      </c>
    </row>
    <row r="15124" spans="1:16">
      <c r="A15124" s="75" t="s">
        <v>27604</v>
      </c>
      <c r="B15124" s="85">
        <v>15120</v>
      </c>
      <c r="C15124" s="85">
        <v>17290</v>
      </c>
      <c r="D15124" s="85">
        <v>15120</v>
      </c>
      <c r="E15124" s="86" t="s">
        <v>27593</v>
      </c>
      <c r="F15124" s="85" t="s">
        <v>1039</v>
      </c>
      <c r="G15124" s="86" t="s">
        <v>19180</v>
      </c>
      <c r="H15124" s="85" t="s">
        <v>945</v>
      </c>
      <c r="I15124" s="85">
        <v>1</v>
      </c>
      <c r="J15124" s="88">
        <v>10.67210262319932</v>
      </c>
      <c r="K15124" s="146">
        <v>11.362429642249179</v>
      </c>
      <c r="L15124" s="147">
        <v>3.9975572637095732E-6</v>
      </c>
      <c r="M15124" s="147">
        <v>1.3746774537561961</v>
      </c>
      <c r="N15124" s="87">
        <v>151.53720032155351</v>
      </c>
      <c r="O15124" s="88">
        <v>9.5084605119356773</v>
      </c>
      <c r="P15124" s="89">
        <v>62.74670834461277</v>
      </c>
    </row>
    <row r="15125" spans="1:16">
      <c r="A15125" s="75" t="s">
        <v>19183</v>
      </c>
      <c r="B15125" s="85">
        <v>15121</v>
      </c>
      <c r="C15125" s="85">
        <v>12273</v>
      </c>
      <c r="D15125" s="85">
        <v>15121</v>
      </c>
      <c r="E15125" s="86" t="s">
        <v>19184</v>
      </c>
      <c r="F15125" s="85" t="s">
        <v>55</v>
      </c>
      <c r="G15125" s="86" t="s">
        <v>19185</v>
      </c>
      <c r="H15125" s="85" t="s">
        <v>53</v>
      </c>
      <c r="I15125" s="85">
        <v>1</v>
      </c>
      <c r="J15125" s="88">
        <v>2.4062233624103539E-2</v>
      </c>
      <c r="K15125" s="146">
        <v>7.9340337430145388E-2</v>
      </c>
      <c r="L15125" s="147">
        <v>2.8257180353026891E-10</v>
      </c>
      <c r="M15125" s="147">
        <v>1.202487525314504E-3</v>
      </c>
      <c r="N15125" s="87">
        <v>1.4217594730291481</v>
      </c>
      <c r="O15125" s="88">
        <v>2.0670494137804921E-2</v>
      </c>
      <c r="P15125" s="89">
        <v>14.538671645890378</v>
      </c>
    </row>
    <row r="15126" spans="1:16">
      <c r="A15126" s="75" t="s">
        <v>26715</v>
      </c>
      <c r="B15126" s="85">
        <v>15122</v>
      </c>
      <c r="C15126" s="85">
        <v>16639</v>
      </c>
      <c r="D15126" s="85">
        <v>15122</v>
      </c>
      <c r="E15126" s="86" t="s">
        <v>26716</v>
      </c>
      <c r="F15126" s="85" t="s">
        <v>429</v>
      </c>
      <c r="G15126" s="86" t="s">
        <v>19185</v>
      </c>
      <c r="H15126" s="85" t="s">
        <v>53</v>
      </c>
      <c r="I15126" s="85">
        <v>1</v>
      </c>
      <c r="J15126" s="88">
        <v>1.5795393868557089E-2</v>
      </c>
      <c r="K15126" s="146">
        <v>6.3816455306289696E-2</v>
      </c>
      <c r="L15126" s="147">
        <v>2.4776537918540862E-10</v>
      </c>
      <c r="M15126" s="147">
        <v>5.3052021775916165E-4</v>
      </c>
      <c r="N15126" s="87">
        <v>1.347424294961123</v>
      </c>
      <c r="O15126" s="88">
        <v>1.395536184232107E-2</v>
      </c>
      <c r="P15126" s="89">
        <v>10.357065621058673</v>
      </c>
    </row>
    <row r="15127" spans="1:16">
      <c r="A15127" s="75" t="s">
        <v>26717</v>
      </c>
      <c r="B15127" s="85">
        <v>15123</v>
      </c>
      <c r="C15127" s="85">
        <v>16640</v>
      </c>
      <c r="D15127" s="85">
        <v>15123</v>
      </c>
      <c r="E15127" s="86" t="s">
        <v>26716</v>
      </c>
      <c r="F15127" s="85" t="s">
        <v>38</v>
      </c>
      <c r="G15127" s="86" t="s">
        <v>19185</v>
      </c>
      <c r="H15127" s="85" t="s">
        <v>53</v>
      </c>
      <c r="I15127" s="85">
        <v>1</v>
      </c>
      <c r="J15127" s="88">
        <v>2.359284135954225E-2</v>
      </c>
      <c r="K15127" s="146">
        <v>7.8848682718884316E-2</v>
      </c>
      <c r="L15127" s="147">
        <v>2.7899459158088407E-10</v>
      </c>
      <c r="M15127" s="147">
        <v>1.1156593252342659E-3</v>
      </c>
      <c r="N15127" s="87">
        <v>1.4122181678197989</v>
      </c>
      <c r="O15127" s="88">
        <v>2.0193327318277041E-2</v>
      </c>
      <c r="P15127" s="89">
        <v>14.299013975618063</v>
      </c>
    </row>
    <row r="15128" spans="1:16">
      <c r="A15128" s="75" t="s">
        <v>19186</v>
      </c>
      <c r="B15128" s="85">
        <v>15124</v>
      </c>
      <c r="C15128" s="85">
        <v>12274</v>
      </c>
      <c r="D15128" s="85">
        <v>15124</v>
      </c>
      <c r="E15128" s="86" t="s">
        <v>19187</v>
      </c>
      <c r="F15128" s="85" t="s">
        <v>55</v>
      </c>
      <c r="G15128" s="86" t="s">
        <v>19188</v>
      </c>
      <c r="H15128" s="85" t="s">
        <v>1</v>
      </c>
      <c r="I15128" s="85">
        <v>1</v>
      </c>
      <c r="J15128" s="88">
        <v>8.888727117789208E-3</v>
      </c>
      <c r="K15128" s="146">
        <v>1.4740929916832572E-2</v>
      </c>
      <c r="L15128" s="147">
        <v>1.259599778037522E-10</v>
      </c>
      <c r="M15128" s="147">
        <v>4.0645300749456983E-3</v>
      </c>
      <c r="N15128" s="87">
        <v>0.13468380163068239</v>
      </c>
      <c r="O15128" s="88">
        <v>8.0302533343148096E-3</v>
      </c>
      <c r="P15128" s="89">
        <v>59.623007645229947</v>
      </c>
    </row>
    <row r="15129" spans="1:16">
      <c r="A15129" s="75" t="s">
        <v>26718</v>
      </c>
      <c r="B15129" s="85">
        <v>15125</v>
      </c>
      <c r="C15129" s="85">
        <v>16641</v>
      </c>
      <c r="D15129" s="85">
        <v>15125</v>
      </c>
      <c r="E15129" s="86" t="s">
        <v>26719</v>
      </c>
      <c r="F15129" s="85" t="s">
        <v>429</v>
      </c>
      <c r="G15129" s="86" t="s">
        <v>19188</v>
      </c>
      <c r="H15129" s="85" t="s">
        <v>1</v>
      </c>
      <c r="I15129" s="85">
        <v>1</v>
      </c>
      <c r="J15129" s="88">
        <v>6.5471086840029912E-4</v>
      </c>
      <c r="K15129" s="146">
        <v>4.2057353715503603E-3</v>
      </c>
      <c r="L15129" s="147">
        <v>8.4165584726168937E-11</v>
      </c>
      <c r="M15129" s="147">
        <v>2.969893103108647E-3</v>
      </c>
      <c r="N15129" s="87">
        <v>1.349742489169496E-2</v>
      </c>
      <c r="O15129" s="88">
        <v>5.792435406744578E-4</v>
      </c>
      <c r="P15129" s="89">
        <v>42.915114943952716</v>
      </c>
    </row>
    <row r="15130" spans="1:16">
      <c r="A15130" s="75" t="s">
        <v>26720</v>
      </c>
      <c r="B15130" s="85">
        <v>15126</v>
      </c>
      <c r="C15130" s="85">
        <v>16642</v>
      </c>
      <c r="D15130" s="85">
        <v>15126</v>
      </c>
      <c r="E15130" s="86" t="s">
        <v>26719</v>
      </c>
      <c r="F15130" s="85" t="s">
        <v>38</v>
      </c>
      <c r="G15130" s="86" t="s">
        <v>19188</v>
      </c>
      <c r="H15130" s="85" t="s">
        <v>1</v>
      </c>
      <c r="I15130" s="85">
        <v>1</v>
      </c>
      <c r="J15130" s="88">
        <v>8.4002573485951872E-4</v>
      </c>
      <c r="K15130" s="146">
        <v>4.5848237562987875E-3</v>
      </c>
      <c r="L15130" s="147">
        <v>8.4927321543436979E-11</v>
      </c>
      <c r="M15130" s="147">
        <v>2.9840682403979549E-3</v>
      </c>
      <c r="N15130" s="87">
        <v>1.5158301774062331E-2</v>
      </c>
      <c r="O15130" s="88">
        <v>7.3359806005367744E-4</v>
      </c>
      <c r="P15130" s="89">
        <v>48.395794660121595</v>
      </c>
    </row>
    <row r="15131" spans="1:16">
      <c r="A15131" s="75" t="s">
        <v>19189</v>
      </c>
      <c r="B15131" s="85">
        <v>15127</v>
      </c>
      <c r="C15131" s="85">
        <v>12275</v>
      </c>
      <c r="D15131" s="85">
        <v>15127</v>
      </c>
      <c r="E15131" s="86" t="s">
        <v>19190</v>
      </c>
      <c r="F15131" s="85" t="s">
        <v>55</v>
      </c>
      <c r="G15131" s="86" t="s">
        <v>19191</v>
      </c>
      <c r="H15131" s="85" t="s">
        <v>260</v>
      </c>
      <c r="I15131" s="85">
        <v>1</v>
      </c>
      <c r="J15131" s="88">
        <v>188772.7182457739</v>
      </c>
      <c r="K15131" s="146">
        <v>411533.60078027222</v>
      </c>
      <c r="L15131" s="147">
        <v>1.2336549857986179E-3</v>
      </c>
      <c r="M15131" s="147">
        <v>14341.24226616775</v>
      </c>
      <c r="N15131" s="87">
        <v>1683810.45550979</v>
      </c>
      <c r="O15131" s="88">
        <v>174742.25446121069</v>
      </c>
      <c r="P15131" s="89">
        <v>103.77786519225869</v>
      </c>
    </row>
    <row r="15132" spans="1:16">
      <c r="A15132" s="75" t="s">
        <v>26724</v>
      </c>
      <c r="B15132" s="85">
        <v>15128</v>
      </c>
      <c r="C15132" s="85">
        <v>16645</v>
      </c>
      <c r="D15132" s="85">
        <v>15128</v>
      </c>
      <c r="E15132" s="86" t="s">
        <v>26725</v>
      </c>
      <c r="F15132" s="85" t="s">
        <v>32</v>
      </c>
      <c r="G15132" s="86" t="s">
        <v>19191</v>
      </c>
      <c r="H15132" s="85" t="s">
        <v>260</v>
      </c>
      <c r="I15132" s="85">
        <v>1</v>
      </c>
      <c r="J15132" s="88">
        <v>142191.30752906771</v>
      </c>
      <c r="K15132" s="146">
        <v>347929.62619526638</v>
      </c>
      <c r="L15132" s="147">
        <v>1.0188915847209169E-3</v>
      </c>
      <c r="M15132" s="147">
        <v>10634.21005540744</v>
      </c>
      <c r="N15132" s="87">
        <v>1201899.202476694</v>
      </c>
      <c r="O15132" s="88">
        <v>132515.11770064101</v>
      </c>
      <c r="P15132" s="89">
        <v>110.25476797686002</v>
      </c>
    </row>
    <row r="15133" spans="1:16">
      <c r="A15133" s="75" t="s">
        <v>26726</v>
      </c>
      <c r="B15133" s="85">
        <v>15129</v>
      </c>
      <c r="C15133" s="85">
        <v>16646</v>
      </c>
      <c r="D15133" s="85">
        <v>15129</v>
      </c>
      <c r="E15133" s="86" t="s">
        <v>26725</v>
      </c>
      <c r="F15133" s="85" t="s">
        <v>38</v>
      </c>
      <c r="G15133" s="86" t="s">
        <v>19191</v>
      </c>
      <c r="H15133" s="85" t="s">
        <v>260</v>
      </c>
      <c r="I15133" s="85">
        <v>1</v>
      </c>
      <c r="J15133" s="88">
        <v>189168.1166722909</v>
      </c>
      <c r="K15133" s="146">
        <v>412073.49236114562</v>
      </c>
      <c r="L15133" s="147">
        <v>1.2354779686055591E-3</v>
      </c>
      <c r="M15133" s="147">
        <v>14372.708782115429</v>
      </c>
      <c r="N15133" s="87">
        <v>1687901.0776751239</v>
      </c>
      <c r="O15133" s="88">
        <v>175100.6923696931</v>
      </c>
      <c r="P15133" s="89">
        <v>103.73871708813218</v>
      </c>
    </row>
    <row r="15134" spans="1:16">
      <c r="A15134" s="75" t="s">
        <v>19192</v>
      </c>
      <c r="B15134" s="85">
        <v>15130</v>
      </c>
      <c r="C15134" s="85">
        <v>12276</v>
      </c>
      <c r="D15134" s="85">
        <v>15130</v>
      </c>
      <c r="E15134" s="86" t="s">
        <v>19193</v>
      </c>
      <c r="F15134" s="85" t="s">
        <v>55</v>
      </c>
      <c r="G15134" s="86" t="s">
        <v>19194</v>
      </c>
      <c r="H15134" s="85" t="s">
        <v>260</v>
      </c>
      <c r="I15134" s="85">
        <v>1</v>
      </c>
      <c r="J15134" s="88">
        <v>9.1879925924286283</v>
      </c>
      <c r="K15134" s="146">
        <v>66.177304244659467</v>
      </c>
      <c r="L15134" s="147">
        <v>9.172078725090622E-8</v>
      </c>
      <c r="M15134" s="147">
        <v>0.88397483869885063</v>
      </c>
      <c r="N15134" s="87">
        <v>112.8116076609445</v>
      </c>
      <c r="O15134" s="88">
        <v>8.1551131987870438</v>
      </c>
      <c r="P15134" s="89">
        <v>72.289663873040894</v>
      </c>
    </row>
    <row r="15135" spans="1:16">
      <c r="A15135" s="75" t="s">
        <v>26721</v>
      </c>
      <c r="B15135" s="85">
        <v>15131</v>
      </c>
      <c r="C15135" s="85">
        <v>16643</v>
      </c>
      <c r="D15135" s="85">
        <v>15131</v>
      </c>
      <c r="E15135" s="86" t="s">
        <v>26722</v>
      </c>
      <c r="F15135" s="85" t="s">
        <v>32</v>
      </c>
      <c r="G15135" s="86" t="s">
        <v>19194</v>
      </c>
      <c r="H15135" s="85" t="s">
        <v>260</v>
      </c>
      <c r="I15135" s="85">
        <v>1</v>
      </c>
      <c r="J15135" s="88">
        <v>9.2323693237352895</v>
      </c>
      <c r="K15135" s="146">
        <v>66.001394820145578</v>
      </c>
      <c r="L15135" s="147">
        <v>9.1773155154089035E-8</v>
      </c>
      <c r="M15135" s="147">
        <v>0.88316296423555307</v>
      </c>
      <c r="N15135" s="87">
        <v>112.7156441130887</v>
      </c>
      <c r="O15135" s="88">
        <v>8.2043785419347888</v>
      </c>
      <c r="P15135" s="89">
        <v>72.788286013814172</v>
      </c>
    </row>
    <row r="15136" spans="1:16">
      <c r="A15136" s="75" t="s">
        <v>26723</v>
      </c>
      <c r="B15136" s="85">
        <v>15132</v>
      </c>
      <c r="C15136" s="85">
        <v>16644</v>
      </c>
      <c r="D15136" s="85">
        <v>15132</v>
      </c>
      <c r="E15136" s="86" t="s">
        <v>26722</v>
      </c>
      <c r="F15136" s="85" t="s">
        <v>38</v>
      </c>
      <c r="G15136" s="86" t="s">
        <v>19194</v>
      </c>
      <c r="H15136" s="85" t="s">
        <v>260</v>
      </c>
      <c r="I15136" s="85">
        <v>1</v>
      </c>
      <c r="J15136" s="88">
        <v>9.1879925924286283</v>
      </c>
      <c r="K15136" s="146">
        <v>66.177304244659467</v>
      </c>
      <c r="L15136" s="147">
        <v>9.172078725090622E-8</v>
      </c>
      <c r="M15136" s="147">
        <v>0.88397483869885063</v>
      </c>
      <c r="N15136" s="87">
        <v>112.8116076609445</v>
      </c>
      <c r="O15136" s="88">
        <v>8.1551131987870438</v>
      </c>
      <c r="P15136" s="89">
        <v>72.289663873040894</v>
      </c>
    </row>
    <row r="15137" spans="1:16">
      <c r="A15137" s="75" t="s">
        <v>19195</v>
      </c>
      <c r="B15137" s="85">
        <v>15133</v>
      </c>
      <c r="C15137" s="85">
        <v>12277</v>
      </c>
      <c r="D15137" s="85">
        <v>15133</v>
      </c>
      <c r="E15137" s="86" t="s">
        <v>19196</v>
      </c>
      <c r="F15137" s="85" t="s">
        <v>1063</v>
      </c>
      <c r="G15137" s="86" t="s">
        <v>19197</v>
      </c>
      <c r="H15137" s="85" t="s">
        <v>1</v>
      </c>
      <c r="I15137" s="85">
        <v>1</v>
      </c>
      <c r="J15137" s="88">
        <v>0</v>
      </c>
      <c r="K15137" s="146">
        <v>0</v>
      </c>
      <c r="L15137" s="147">
        <v>0</v>
      </c>
      <c r="M15137" s="147">
        <v>0</v>
      </c>
      <c r="N15137" s="87">
        <v>0</v>
      </c>
      <c r="O15137" s="88">
        <v>0</v>
      </c>
      <c r="P15137" s="89" t="e">
        <v>#DIV/0!</v>
      </c>
    </row>
    <row r="15138" spans="1:16">
      <c r="A15138" s="75" t="s">
        <v>26729</v>
      </c>
      <c r="B15138" s="85">
        <v>15134</v>
      </c>
      <c r="C15138" s="85">
        <v>16648</v>
      </c>
      <c r="D15138" s="85">
        <v>15134</v>
      </c>
      <c r="E15138" s="86" t="s">
        <v>26730</v>
      </c>
      <c r="F15138" s="85" t="s">
        <v>55</v>
      </c>
      <c r="G15138" s="86" t="s">
        <v>19197</v>
      </c>
      <c r="H15138" s="85" t="s">
        <v>1</v>
      </c>
      <c r="I15138" s="85">
        <v>1</v>
      </c>
      <c r="J15138" s="88">
        <v>0</v>
      </c>
      <c r="K15138" s="146">
        <v>0</v>
      </c>
      <c r="L15138" s="147">
        <v>0</v>
      </c>
      <c r="M15138" s="147">
        <v>0</v>
      </c>
      <c r="N15138" s="87">
        <v>0</v>
      </c>
      <c r="O15138" s="88">
        <v>0</v>
      </c>
      <c r="P15138" s="89" t="e">
        <v>#DIV/0!</v>
      </c>
    </row>
    <row r="15139" spans="1:16">
      <c r="A15139" s="75" t="s">
        <v>19198</v>
      </c>
      <c r="B15139" s="85">
        <v>15135</v>
      </c>
      <c r="C15139" s="85">
        <v>12278</v>
      </c>
      <c r="D15139" s="85">
        <v>15135</v>
      </c>
      <c r="E15139" s="86" t="s">
        <v>19199</v>
      </c>
      <c r="F15139" s="85" t="s">
        <v>55</v>
      </c>
      <c r="G15139" s="86" t="s">
        <v>19200</v>
      </c>
      <c r="H15139" s="85" t="s">
        <v>1</v>
      </c>
      <c r="I15139" s="85">
        <v>1</v>
      </c>
      <c r="J15139" s="88">
        <v>2.051601439508687</v>
      </c>
      <c r="K15139" s="146">
        <v>2.1077888209017082</v>
      </c>
      <c r="L15139" s="147">
        <v>8.1880970938668939E-9</v>
      </c>
      <c r="M15139" s="147">
        <v>0.46739020314731378</v>
      </c>
      <c r="N15139" s="87">
        <v>58.031837081961029</v>
      </c>
      <c r="O15139" s="88">
        <v>1.6876206395194631</v>
      </c>
      <c r="P15139" s="89">
        <v>29.080944605216597</v>
      </c>
    </row>
    <row r="15140" spans="1:16">
      <c r="A15140" s="75" t="s">
        <v>26734</v>
      </c>
      <c r="B15140" s="85">
        <v>15136</v>
      </c>
      <c r="C15140" s="85">
        <v>16651</v>
      </c>
      <c r="D15140" s="85">
        <v>15136</v>
      </c>
      <c r="E15140" s="86" t="s">
        <v>26735</v>
      </c>
      <c r="F15140" s="85" t="s">
        <v>509</v>
      </c>
      <c r="G15140" s="86" t="s">
        <v>19200</v>
      </c>
      <c r="H15140" s="85" t="s">
        <v>1</v>
      </c>
      <c r="I15140" s="85">
        <v>1</v>
      </c>
      <c r="J15140" s="88">
        <v>1.729220858247112</v>
      </c>
      <c r="K15140" s="146">
        <v>1.732490153720897</v>
      </c>
      <c r="L15140" s="147">
        <v>6.9285185847939644E-9</v>
      </c>
      <c r="M15140" s="147">
        <v>0.4442447834165999</v>
      </c>
      <c r="N15140" s="87">
        <v>53.56945920604651</v>
      </c>
      <c r="O15140" s="88">
        <v>1.4050060276829599</v>
      </c>
      <c r="P15140" s="89">
        <v>26.227743354265066</v>
      </c>
    </row>
    <row r="15141" spans="1:16">
      <c r="A15141" s="75" t="s">
        <v>26736</v>
      </c>
      <c r="B15141" s="85">
        <v>15137</v>
      </c>
      <c r="C15141" s="85">
        <v>16652</v>
      </c>
      <c r="D15141" s="85">
        <v>15137</v>
      </c>
      <c r="E15141" s="86" t="s">
        <v>26735</v>
      </c>
      <c r="F15141" s="85" t="s">
        <v>38</v>
      </c>
      <c r="G15141" s="86" t="s">
        <v>19200</v>
      </c>
      <c r="H15141" s="85" t="s">
        <v>1</v>
      </c>
      <c r="I15141" s="85">
        <v>1</v>
      </c>
      <c r="J15141" s="88">
        <v>2.0009535149102931</v>
      </c>
      <c r="K15141" s="146">
        <v>2.0508964104494183</v>
      </c>
      <c r="L15141" s="147">
        <v>7.8830084886815334E-9</v>
      </c>
      <c r="M15141" s="147">
        <v>0.45690743805575618</v>
      </c>
      <c r="N15141" s="87">
        <v>56.883392136663133</v>
      </c>
      <c r="O15141" s="88">
        <v>1.6407311336219419</v>
      </c>
      <c r="P15141" s="89">
        <v>28.84376391759589</v>
      </c>
    </row>
    <row r="15142" spans="1:16">
      <c r="A15142" s="75" t="s">
        <v>26737</v>
      </c>
      <c r="B15142" s="85">
        <v>15138</v>
      </c>
      <c r="C15142" s="85">
        <v>16653</v>
      </c>
      <c r="D15142" s="85">
        <v>15138</v>
      </c>
      <c r="E15142" s="86" t="s">
        <v>26735</v>
      </c>
      <c r="F15142" s="85" t="s">
        <v>11</v>
      </c>
      <c r="G15142" s="86" t="s">
        <v>19200</v>
      </c>
      <c r="H15142" s="85" t="s">
        <v>1</v>
      </c>
      <c r="I15142" s="85">
        <v>1</v>
      </c>
      <c r="J15142" s="88">
        <v>1.8083959589296501</v>
      </c>
      <c r="K15142" s="146">
        <v>1.7690131486483642</v>
      </c>
      <c r="L15142" s="147">
        <v>7.0593820499440784E-9</v>
      </c>
      <c r="M15142" s="147">
        <v>0.45056397815656801</v>
      </c>
      <c r="N15142" s="87">
        <v>56.11633188906697</v>
      </c>
      <c r="O15142" s="88">
        <v>1.470951982656441</v>
      </c>
      <c r="P15142" s="89">
        <v>26.212546920641181</v>
      </c>
    </row>
    <row r="15143" spans="1:16">
      <c r="A15143" s="75" t="s">
        <v>19201</v>
      </c>
      <c r="B15143" s="85">
        <v>15139</v>
      </c>
      <c r="C15143" s="85">
        <v>12279</v>
      </c>
      <c r="D15143" s="85">
        <v>15139</v>
      </c>
      <c r="E15143" s="86" t="s">
        <v>19202</v>
      </c>
      <c r="F15143" s="85" t="s">
        <v>55</v>
      </c>
      <c r="G15143" s="86" t="s">
        <v>19203</v>
      </c>
      <c r="H15143" s="85" t="s">
        <v>1</v>
      </c>
      <c r="I15143" s="85">
        <v>1</v>
      </c>
      <c r="J15143" s="88">
        <v>6.9860765979675969</v>
      </c>
      <c r="K15143" s="146">
        <v>16.943233134832724</v>
      </c>
      <c r="L15143" s="147">
        <v>3.3652513106008632E-8</v>
      </c>
      <c r="M15143" s="147">
        <v>0.75241723654365034</v>
      </c>
      <c r="N15143" s="87">
        <v>104.4886906456037</v>
      </c>
      <c r="O15143" s="88">
        <v>5.6981868906506143</v>
      </c>
      <c r="P15143" s="89">
        <v>54.534006077052531</v>
      </c>
    </row>
    <row r="15144" spans="1:16">
      <c r="A15144" s="75" t="s">
        <v>26744</v>
      </c>
      <c r="B15144" s="85">
        <v>15140</v>
      </c>
      <c r="C15144" s="85">
        <v>16658</v>
      </c>
      <c r="D15144" s="85">
        <v>15140</v>
      </c>
      <c r="E15144" s="86" t="s">
        <v>19203</v>
      </c>
      <c r="F15144" s="85" t="s">
        <v>38</v>
      </c>
      <c r="G15144" s="86" t="s">
        <v>19203</v>
      </c>
      <c r="H15144" s="85" t="s">
        <v>1</v>
      </c>
      <c r="I15144" s="85">
        <v>1</v>
      </c>
      <c r="J15144" s="88">
        <v>7.0092455503863942</v>
      </c>
      <c r="K15144" s="146">
        <v>16.979292317717299</v>
      </c>
      <c r="L15144" s="147">
        <v>3.372581106854895E-8</v>
      </c>
      <c r="M15144" s="147">
        <v>0.75219526703787265</v>
      </c>
      <c r="N15144" s="87">
        <v>104.46162483281449</v>
      </c>
      <c r="O15144" s="88">
        <v>5.7228828564202576</v>
      </c>
      <c r="P15144" s="89">
        <v>54.784547584622004</v>
      </c>
    </row>
    <row r="15145" spans="1:16">
      <c r="A15145" s="75" t="s">
        <v>26745</v>
      </c>
      <c r="B15145" s="85">
        <v>15141</v>
      </c>
      <c r="C15145" s="85">
        <v>16659</v>
      </c>
      <c r="D15145" s="85">
        <v>15141</v>
      </c>
      <c r="E15145" s="86" t="s">
        <v>19203</v>
      </c>
      <c r="F15145" s="85" t="s">
        <v>887</v>
      </c>
      <c r="G15145" s="86" t="s">
        <v>19203</v>
      </c>
      <c r="H15145" s="85" t="s">
        <v>1</v>
      </c>
      <c r="I15145" s="85">
        <v>1</v>
      </c>
      <c r="J15145" s="88">
        <v>6.7434409401004993</v>
      </c>
      <c r="K15145" s="146">
        <v>16.565605204005056</v>
      </c>
      <c r="L15145" s="147">
        <v>3.2884903978075898E-8</v>
      </c>
      <c r="M15145" s="147">
        <v>0.75474180073142405</v>
      </c>
      <c r="N15145" s="87">
        <v>104.77213597248419</v>
      </c>
      <c r="O15145" s="88">
        <v>5.4395596643146948</v>
      </c>
      <c r="P15145" s="89">
        <v>51.91799913044877</v>
      </c>
    </row>
    <row r="15146" spans="1:16">
      <c r="A15146" s="75" t="s">
        <v>19204</v>
      </c>
      <c r="B15146" s="85">
        <v>15142</v>
      </c>
      <c r="C15146" s="85">
        <v>12280</v>
      </c>
      <c r="D15146" s="85">
        <v>15142</v>
      </c>
      <c r="E15146" s="86" t="s">
        <v>19205</v>
      </c>
      <c r="F15146" s="85" t="s">
        <v>55</v>
      </c>
      <c r="G15146" s="86" t="s">
        <v>19206</v>
      </c>
      <c r="H15146" s="85" t="s">
        <v>1</v>
      </c>
      <c r="I15146" s="85">
        <v>1</v>
      </c>
      <c r="J15146" s="88">
        <v>1.474271203084788</v>
      </c>
      <c r="K15146" s="146">
        <v>3.5351193900535933</v>
      </c>
      <c r="L15146" s="147">
        <v>1.7895578564010839E-8</v>
      </c>
      <c r="M15146" s="147">
        <v>0.14529110627926059</v>
      </c>
      <c r="N15146" s="87">
        <v>19.557696149179499</v>
      </c>
      <c r="O15146" s="88">
        <v>1.2580664030979709</v>
      </c>
      <c r="P15146" s="89">
        <v>64.32589981467477</v>
      </c>
    </row>
    <row r="15147" spans="1:16">
      <c r="A15147" s="75" t="s">
        <v>26746</v>
      </c>
      <c r="B15147" s="85">
        <v>15143</v>
      </c>
      <c r="C15147" s="85">
        <v>16660</v>
      </c>
      <c r="D15147" s="85">
        <v>15143</v>
      </c>
      <c r="E15147" s="86" t="s">
        <v>19206</v>
      </c>
      <c r="F15147" s="85" t="s">
        <v>38</v>
      </c>
      <c r="G15147" s="86" t="s">
        <v>19206</v>
      </c>
      <c r="H15147" s="85" t="s">
        <v>1</v>
      </c>
      <c r="I15147" s="85">
        <v>1</v>
      </c>
      <c r="J15147" s="88">
        <v>1.4758782352778781</v>
      </c>
      <c r="K15147" s="146">
        <v>3.5397461207509981</v>
      </c>
      <c r="L15147" s="147">
        <v>1.7907539757237521E-8</v>
      </c>
      <c r="M15147" s="147">
        <v>0.1452253274706066</v>
      </c>
      <c r="N15147" s="87">
        <v>19.547486330076609</v>
      </c>
      <c r="O15147" s="88">
        <v>1.259976595917218</v>
      </c>
      <c r="P15147" s="89">
        <v>64.457218418849251</v>
      </c>
    </row>
    <row r="15148" spans="1:16">
      <c r="A15148" s="75" t="s">
        <v>26747</v>
      </c>
      <c r="B15148" s="85">
        <v>15144</v>
      </c>
      <c r="C15148" s="85">
        <v>16661</v>
      </c>
      <c r="D15148" s="85">
        <v>15144</v>
      </c>
      <c r="E15148" s="86" t="s">
        <v>19206</v>
      </c>
      <c r="F15148" s="85" t="s">
        <v>887</v>
      </c>
      <c r="G15148" s="86" t="s">
        <v>19206</v>
      </c>
      <c r="H15148" s="85" t="s">
        <v>1</v>
      </c>
      <c r="I15148" s="85">
        <v>1</v>
      </c>
      <c r="J15148" s="88">
        <v>1.457441641422436</v>
      </c>
      <c r="K15148" s="146">
        <v>3.4866661917282342</v>
      </c>
      <c r="L15148" s="147">
        <v>1.777031558556555E-8</v>
      </c>
      <c r="M15148" s="147">
        <v>0.14597997145637101</v>
      </c>
      <c r="N15148" s="87">
        <v>19.664617952546092</v>
      </c>
      <c r="O15148" s="88">
        <v>1.238062007432017</v>
      </c>
      <c r="P15148" s="89">
        <v>62.958864007409716</v>
      </c>
    </row>
    <row r="15149" spans="1:16">
      <c r="A15149" s="75" t="s">
        <v>19207</v>
      </c>
      <c r="B15149" s="85">
        <v>15145</v>
      </c>
      <c r="C15149" s="85">
        <v>12281</v>
      </c>
      <c r="D15149" s="85">
        <v>15145</v>
      </c>
      <c r="E15149" s="86" t="s">
        <v>19208</v>
      </c>
      <c r="F15149" s="85" t="s">
        <v>55</v>
      </c>
      <c r="G15149" s="86" t="s">
        <v>19209</v>
      </c>
      <c r="H15149" s="85" t="s">
        <v>1</v>
      </c>
      <c r="I15149" s="85">
        <v>1</v>
      </c>
      <c r="J15149" s="88">
        <v>3.0626263544748782</v>
      </c>
      <c r="K15149" s="146">
        <v>10.127383240294078</v>
      </c>
      <c r="L15149" s="147">
        <v>1.4640033170021221E-8</v>
      </c>
      <c r="M15149" s="147">
        <v>0.33444038278582122</v>
      </c>
      <c r="N15149" s="87">
        <v>39.27821950399823</v>
      </c>
      <c r="O15149" s="88">
        <v>2.6603336437430349</v>
      </c>
      <c r="P15149" s="89">
        <v>67.730505031477634</v>
      </c>
    </row>
    <row r="15150" spans="1:16">
      <c r="A15150" s="75" t="s">
        <v>26738</v>
      </c>
      <c r="B15150" s="85">
        <v>15146</v>
      </c>
      <c r="C15150" s="85">
        <v>16654</v>
      </c>
      <c r="D15150" s="85">
        <v>15146</v>
      </c>
      <c r="E15150" s="86" t="s">
        <v>26739</v>
      </c>
      <c r="F15150" s="85" t="s">
        <v>38</v>
      </c>
      <c r="G15150" s="86" t="s">
        <v>19209</v>
      </c>
      <c r="H15150" s="85" t="s">
        <v>1</v>
      </c>
      <c r="I15150" s="85">
        <v>1</v>
      </c>
      <c r="J15150" s="88">
        <v>3.062444078243602</v>
      </c>
      <c r="K15150" s="146">
        <v>10.127268339083338</v>
      </c>
      <c r="L15150" s="147">
        <v>1.4639396428188481E-8</v>
      </c>
      <c r="M15150" s="147">
        <v>0.33442226694224741</v>
      </c>
      <c r="N15150" s="87">
        <v>39.276022587696552</v>
      </c>
      <c r="O15150" s="88">
        <v>2.660173483106298</v>
      </c>
      <c r="P15150" s="89">
        <v>67.730215735735243</v>
      </c>
    </row>
    <row r="15151" spans="1:16">
      <c r="A15151" s="75" t="s">
        <v>26740</v>
      </c>
      <c r="B15151" s="85">
        <v>15147</v>
      </c>
      <c r="C15151" s="85">
        <v>16655</v>
      </c>
      <c r="D15151" s="85">
        <v>15147</v>
      </c>
      <c r="E15151" s="86" t="s">
        <v>26739</v>
      </c>
      <c r="F15151" s="85" t="s">
        <v>887</v>
      </c>
      <c r="G15151" s="86" t="s">
        <v>19209</v>
      </c>
      <c r="H15151" s="85" t="s">
        <v>1</v>
      </c>
      <c r="I15151" s="85">
        <v>1</v>
      </c>
      <c r="J15151" s="88">
        <v>3.064535232895031</v>
      </c>
      <c r="K15151" s="146">
        <v>10.12858653729076</v>
      </c>
      <c r="L15151" s="147">
        <v>1.464670141598632E-8</v>
      </c>
      <c r="M15151" s="147">
        <v>0.33463010002222571</v>
      </c>
      <c r="N15151" s="87">
        <v>39.301226596528927</v>
      </c>
      <c r="O15151" s="88">
        <v>2.6620109177412958</v>
      </c>
      <c r="P15151" s="89">
        <v>67.733532723286658</v>
      </c>
    </row>
    <row r="15152" spans="1:16">
      <c r="A15152" s="75" t="s">
        <v>19210</v>
      </c>
      <c r="B15152" s="85">
        <v>15148</v>
      </c>
      <c r="C15152" s="85">
        <v>12282</v>
      </c>
      <c r="D15152" s="85">
        <v>15148</v>
      </c>
      <c r="E15152" s="86" t="s">
        <v>19211</v>
      </c>
      <c r="F15152" s="85" t="s">
        <v>55</v>
      </c>
      <c r="G15152" s="86" t="s">
        <v>19212</v>
      </c>
      <c r="H15152" s="85" t="s">
        <v>1</v>
      </c>
      <c r="I15152" s="85">
        <v>1</v>
      </c>
      <c r="J15152" s="88">
        <v>0.89551073608811582</v>
      </c>
      <c r="K15152" s="146">
        <v>2.6892873633328667</v>
      </c>
      <c r="L15152" s="147">
        <v>1.465250284405028E-8</v>
      </c>
      <c r="M15152" s="147">
        <v>8.0216972872693956E-2</v>
      </c>
      <c r="N15152" s="87">
        <v>10.59838236819024</v>
      </c>
      <c r="O15152" s="88">
        <v>0.6992652760611473</v>
      </c>
      <c r="P15152" s="89">
        <v>65.97849103462309</v>
      </c>
    </row>
    <row r="15153" spans="1:16">
      <c r="A15153" s="75" t="s">
        <v>26741</v>
      </c>
      <c r="B15153" s="85">
        <v>15149</v>
      </c>
      <c r="C15153" s="85">
        <v>16656</v>
      </c>
      <c r="D15153" s="85">
        <v>15149</v>
      </c>
      <c r="E15153" s="86" t="s">
        <v>26742</v>
      </c>
      <c r="F15153" s="85" t="s">
        <v>38</v>
      </c>
      <c r="G15153" s="86" t="s">
        <v>19212</v>
      </c>
      <c r="H15153" s="85" t="s">
        <v>1</v>
      </c>
      <c r="I15153" s="85">
        <v>1</v>
      </c>
      <c r="J15153" s="88">
        <v>0.89535072693056805</v>
      </c>
      <c r="K15153" s="146">
        <v>2.6890351698399209</v>
      </c>
      <c r="L15153" s="147">
        <v>1.4656073396939869E-8</v>
      </c>
      <c r="M15153" s="147">
        <v>8.0217991454274148E-2</v>
      </c>
      <c r="N15153" s="87">
        <v>10.59842960142189</v>
      </c>
      <c r="O15153" s="88">
        <v>0.69912431674256514</v>
      </c>
      <c r="P15153" s="89">
        <v>65.964896973865862</v>
      </c>
    </row>
    <row r="15154" spans="1:16">
      <c r="A15154" s="75" t="s">
        <v>26743</v>
      </c>
      <c r="B15154" s="85">
        <v>15150</v>
      </c>
      <c r="C15154" s="85">
        <v>16657</v>
      </c>
      <c r="D15154" s="85">
        <v>15150</v>
      </c>
      <c r="E15154" s="86" t="s">
        <v>26742</v>
      </c>
      <c r="F15154" s="85" t="s">
        <v>887</v>
      </c>
      <c r="G15154" s="86" t="s">
        <v>19212</v>
      </c>
      <c r="H15154" s="85" t="s">
        <v>1</v>
      </c>
      <c r="I15154" s="85">
        <v>1</v>
      </c>
      <c r="J15154" s="88">
        <v>0.89718642372838309</v>
      </c>
      <c r="K15154" s="146">
        <v>2.6919284466655538</v>
      </c>
      <c r="L15154" s="147">
        <v>1.461511041328098E-8</v>
      </c>
      <c r="M15154" s="147">
        <v>8.0206305829689656E-2</v>
      </c>
      <c r="N15154" s="87">
        <v>10.597887720610609</v>
      </c>
      <c r="O15154" s="88">
        <v>0.7007414652464935</v>
      </c>
      <c r="P15154" s="89">
        <v>66.120861413138229</v>
      </c>
    </row>
    <row r="15155" spans="1:16">
      <c r="A15155" s="75" t="s">
        <v>19213</v>
      </c>
      <c r="B15155" s="85">
        <v>15151</v>
      </c>
      <c r="C15155" s="85">
        <v>12283</v>
      </c>
      <c r="D15155" s="85">
        <v>15151</v>
      </c>
      <c r="E15155" s="86" t="s">
        <v>19214</v>
      </c>
      <c r="F15155" s="85" t="s">
        <v>55</v>
      </c>
      <c r="G15155" s="86" t="s">
        <v>19215</v>
      </c>
      <c r="H15155" s="85" t="s">
        <v>1</v>
      </c>
      <c r="I15155" s="85">
        <v>1</v>
      </c>
      <c r="J15155" s="88">
        <v>19.225039533234838</v>
      </c>
      <c r="K15155" s="146">
        <v>23.184692743095145</v>
      </c>
      <c r="L15155" s="147">
        <v>8.2835151162926091E-8</v>
      </c>
      <c r="M15155" s="147">
        <v>1.5276205631473669</v>
      </c>
      <c r="N15155" s="87">
        <v>240.3944399031914</v>
      </c>
      <c r="O15155" s="88">
        <v>12.898367850605259</v>
      </c>
      <c r="P15155" s="89">
        <v>53.655017378103786</v>
      </c>
    </row>
    <row r="15156" spans="1:16">
      <c r="A15156" s="75" t="s">
        <v>26748</v>
      </c>
      <c r="B15156" s="85">
        <v>15152</v>
      </c>
      <c r="C15156" s="85">
        <v>16662</v>
      </c>
      <c r="D15156" s="85">
        <v>15152</v>
      </c>
      <c r="E15156" s="86" t="s">
        <v>26749</v>
      </c>
      <c r="F15156" s="85" t="s">
        <v>38</v>
      </c>
      <c r="G15156" s="86" t="s">
        <v>19215</v>
      </c>
      <c r="H15156" s="85" t="s">
        <v>1</v>
      </c>
      <c r="I15156" s="85">
        <v>1</v>
      </c>
      <c r="J15156" s="88">
        <v>20.09705903638223</v>
      </c>
      <c r="K15156" s="146">
        <v>24.585802942091718</v>
      </c>
      <c r="L15156" s="147">
        <v>8.6588315250654849E-8</v>
      </c>
      <c r="M15156" s="147">
        <v>1.513537616234977</v>
      </c>
      <c r="N15156" s="87">
        <v>240.26090539013799</v>
      </c>
      <c r="O15156" s="88">
        <v>13.659919054712949</v>
      </c>
      <c r="P15156" s="89">
        <v>56.854522513897294</v>
      </c>
    </row>
    <row r="15157" spans="1:16">
      <c r="A15157" s="75" t="s">
        <v>26750</v>
      </c>
      <c r="B15157" s="85">
        <v>15153</v>
      </c>
      <c r="C15157" s="85">
        <v>16663</v>
      </c>
      <c r="D15157" s="85">
        <v>15153</v>
      </c>
      <c r="E15157" s="86" t="s">
        <v>26749</v>
      </c>
      <c r="F15157" s="85" t="s">
        <v>11</v>
      </c>
      <c r="G15157" s="86" t="s">
        <v>19215</v>
      </c>
      <c r="H15157" s="85" t="s">
        <v>1</v>
      </c>
      <c r="I15157" s="85">
        <v>1</v>
      </c>
      <c r="J15157" s="88">
        <v>17.450088739334351</v>
      </c>
      <c r="K15157" s="146">
        <v>20.364724821695777</v>
      </c>
      <c r="L15157" s="147">
        <v>7.498719398751501E-8</v>
      </c>
      <c r="M15157" s="147">
        <v>1.533838409081405</v>
      </c>
      <c r="N15157" s="87">
        <v>238.40223546301911</v>
      </c>
      <c r="O15157" s="88">
        <v>11.342883835041601</v>
      </c>
      <c r="P15157" s="89">
        <v>47.578764574131291</v>
      </c>
    </row>
    <row r="15158" spans="1:16">
      <c r="A15158" s="75" t="s">
        <v>19216</v>
      </c>
      <c r="B15158" s="85">
        <v>15154</v>
      </c>
      <c r="C15158" s="85">
        <v>12284</v>
      </c>
      <c r="D15158" s="85">
        <v>15154</v>
      </c>
      <c r="E15158" s="86" t="s">
        <v>19217</v>
      </c>
      <c r="F15158" s="85" t="s">
        <v>55</v>
      </c>
      <c r="G15158" s="86" t="s">
        <v>19218</v>
      </c>
      <c r="H15158" s="85" t="s">
        <v>1</v>
      </c>
      <c r="I15158" s="85">
        <v>1</v>
      </c>
      <c r="J15158" s="88">
        <v>16.70306298456806</v>
      </c>
      <c r="K15158" s="146">
        <v>19.595864982622558</v>
      </c>
      <c r="L15158" s="147">
        <v>7.1527190147292257E-8</v>
      </c>
      <c r="M15158" s="147">
        <v>1.874314957965457</v>
      </c>
      <c r="N15158" s="87">
        <v>281.16969092250332</v>
      </c>
      <c r="O15158" s="88">
        <v>14.64755905356736</v>
      </c>
      <c r="P15158" s="89">
        <v>52.095085375345647</v>
      </c>
    </row>
    <row r="15159" spans="1:16">
      <c r="A15159" s="75" t="s">
        <v>26751</v>
      </c>
      <c r="B15159" s="85">
        <v>15155</v>
      </c>
      <c r="C15159" s="85">
        <v>16664</v>
      </c>
      <c r="D15159" s="85">
        <v>15155</v>
      </c>
      <c r="E15159" s="86" t="s">
        <v>26752</v>
      </c>
      <c r="F15159" s="85" t="s">
        <v>38</v>
      </c>
      <c r="G15159" s="86" t="s">
        <v>19218</v>
      </c>
      <c r="H15159" s="85" t="s">
        <v>1</v>
      </c>
      <c r="I15159" s="85">
        <v>1</v>
      </c>
      <c r="J15159" s="88">
        <v>17.15064455335629</v>
      </c>
      <c r="K15159" s="146">
        <v>20.46479094559783</v>
      </c>
      <c r="L15159" s="147">
        <v>7.378781459188726E-8</v>
      </c>
      <c r="M15159" s="147">
        <v>1.8645812843662559</v>
      </c>
      <c r="N15159" s="87">
        <v>280.04983160070088</v>
      </c>
      <c r="O15159" s="88">
        <v>15.039110375648759</v>
      </c>
      <c r="P15159" s="89">
        <v>53.701551219254938</v>
      </c>
    </row>
    <row r="15160" spans="1:16">
      <c r="A15160" s="75" t="s">
        <v>26753</v>
      </c>
      <c r="B15160" s="85">
        <v>15156</v>
      </c>
      <c r="C15160" s="85">
        <v>16665</v>
      </c>
      <c r="D15160" s="85">
        <v>15156</v>
      </c>
      <c r="E15160" s="86" t="s">
        <v>26752</v>
      </c>
      <c r="F15160" s="85" t="s">
        <v>11</v>
      </c>
      <c r="G15160" s="86" t="s">
        <v>19218</v>
      </c>
      <c r="H15160" s="85" t="s">
        <v>1</v>
      </c>
      <c r="I15160" s="85">
        <v>1</v>
      </c>
      <c r="J15160" s="88">
        <v>14.51053835463135</v>
      </c>
      <c r="K15160" s="146">
        <v>15.600033827526094</v>
      </c>
      <c r="L15160" s="147">
        <v>6.0452960600695761E-8</v>
      </c>
      <c r="M15160" s="147">
        <v>1.8632689690846269</v>
      </c>
      <c r="N15160" s="87">
        <v>280.13542050559249</v>
      </c>
      <c r="O15160" s="88">
        <v>12.71773880877822</v>
      </c>
      <c r="P15160" s="89">
        <v>45.398538984556325</v>
      </c>
    </row>
    <row r="15161" spans="1:16">
      <c r="A15161" s="75" t="s">
        <v>19219</v>
      </c>
      <c r="B15161" s="85">
        <v>15157</v>
      </c>
      <c r="C15161" s="85">
        <v>12285</v>
      </c>
      <c r="D15161" s="85">
        <v>15157</v>
      </c>
      <c r="E15161" s="86" t="s">
        <v>19220</v>
      </c>
      <c r="F15161" s="85" t="s">
        <v>55</v>
      </c>
      <c r="G15161" s="86" t="s">
        <v>19221</v>
      </c>
      <c r="H15161" s="85" t="s">
        <v>1</v>
      </c>
      <c r="I15161" s="85">
        <v>1</v>
      </c>
      <c r="J15161" s="88">
        <v>10.506878164991191</v>
      </c>
      <c r="K15161" s="146">
        <v>20.118465624303511</v>
      </c>
      <c r="L15161" s="147">
        <v>6.2420062945708261E-8</v>
      </c>
      <c r="M15161" s="147">
        <v>1.267944728519959</v>
      </c>
      <c r="N15161" s="87">
        <v>173.7448112564405</v>
      </c>
      <c r="O15161" s="88">
        <v>8.8574612284450502</v>
      </c>
      <c r="P15161" s="89">
        <v>50.979716541703141</v>
      </c>
    </row>
    <row r="15162" spans="1:16">
      <c r="A15162" s="75" t="s">
        <v>26754</v>
      </c>
      <c r="B15162" s="85">
        <v>15158</v>
      </c>
      <c r="C15162" s="85">
        <v>16666</v>
      </c>
      <c r="D15162" s="85">
        <v>15158</v>
      </c>
      <c r="E15162" s="86" t="s">
        <v>26755</v>
      </c>
      <c r="F15162" s="85" t="s">
        <v>38</v>
      </c>
      <c r="G15162" s="86" t="s">
        <v>19221</v>
      </c>
      <c r="H15162" s="85" t="s">
        <v>1</v>
      </c>
      <c r="I15162" s="85">
        <v>1</v>
      </c>
      <c r="J15162" s="88">
        <v>10.872215042652829</v>
      </c>
      <c r="K15162" s="146">
        <v>20.685546830974939</v>
      </c>
      <c r="L15162" s="147">
        <v>6.3883628272330984E-8</v>
      </c>
      <c r="M15162" s="147">
        <v>1.284967560681745</v>
      </c>
      <c r="N15162" s="87">
        <v>173.45019054827171</v>
      </c>
      <c r="O15162" s="88">
        <v>9.1323848917916823</v>
      </c>
      <c r="P15162" s="89">
        <v>52.651339631997189</v>
      </c>
    </row>
    <row r="15163" spans="1:16">
      <c r="A15163" s="75" t="s">
        <v>26756</v>
      </c>
      <c r="B15163" s="85">
        <v>15159</v>
      </c>
      <c r="C15163" s="85">
        <v>16667</v>
      </c>
      <c r="D15163" s="85">
        <v>15159</v>
      </c>
      <c r="E15163" s="86" t="s">
        <v>26755</v>
      </c>
      <c r="F15163" s="85" t="s">
        <v>11</v>
      </c>
      <c r="G15163" s="86" t="s">
        <v>19221</v>
      </c>
      <c r="H15163" s="85" t="s">
        <v>1</v>
      </c>
      <c r="I15163" s="85">
        <v>1</v>
      </c>
      <c r="J15163" s="88">
        <v>8.6485585508363361</v>
      </c>
      <c r="K15163" s="146">
        <v>17.349194264890397</v>
      </c>
      <c r="L15163" s="147">
        <v>5.458471911261339E-8</v>
      </c>
      <c r="M15163" s="147">
        <v>1.1481724704097021</v>
      </c>
      <c r="N15163" s="87">
        <v>169.3571464730932</v>
      </c>
      <c r="O15163" s="88">
        <v>7.4015627407219764</v>
      </c>
      <c r="P15163" s="89">
        <v>43.703870163506259</v>
      </c>
    </row>
    <row r="15164" spans="1:16">
      <c r="A15164" s="75" t="s">
        <v>2575</v>
      </c>
      <c r="B15164" s="85">
        <v>15160</v>
      </c>
      <c r="C15164" s="85">
        <v>1297</v>
      </c>
      <c r="D15164" s="85">
        <v>15160</v>
      </c>
      <c r="E15164" s="86" t="s">
        <v>2574</v>
      </c>
      <c r="F15164" s="85" t="s">
        <v>38</v>
      </c>
      <c r="G15164" s="86" t="s">
        <v>2576</v>
      </c>
      <c r="H15164" s="85" t="s">
        <v>1</v>
      </c>
      <c r="I15164" s="85">
        <v>1</v>
      </c>
      <c r="J15164" s="88">
        <v>8.9591174961415483</v>
      </c>
      <c r="K15164" s="146">
        <v>9.311851369930233</v>
      </c>
      <c r="L15164" s="147">
        <v>3.6799327303885927E-8</v>
      </c>
      <c r="M15164" s="147">
        <v>1.4812249807282201</v>
      </c>
      <c r="N15164" s="87">
        <v>200.1293231573483</v>
      </c>
      <c r="O15164" s="88">
        <v>7.7713829669659589</v>
      </c>
      <c r="P15164" s="89">
        <v>38.831805576316469</v>
      </c>
    </row>
    <row r="15165" spans="1:16">
      <c r="A15165" s="75" t="s">
        <v>2578</v>
      </c>
      <c r="B15165" s="85">
        <v>15161</v>
      </c>
      <c r="C15165" s="85">
        <v>1299</v>
      </c>
      <c r="D15165" s="85">
        <v>15161</v>
      </c>
      <c r="E15165" s="86" t="s">
        <v>2574</v>
      </c>
      <c r="F15165" s="85" t="s">
        <v>11</v>
      </c>
      <c r="G15165" s="86" t="s">
        <v>2576</v>
      </c>
      <c r="H15165" s="85" t="s">
        <v>1</v>
      </c>
      <c r="I15165" s="85">
        <v>1</v>
      </c>
      <c r="J15165" s="88">
        <v>8.312938281474235</v>
      </c>
      <c r="K15165" s="146">
        <v>8.3451711065883032</v>
      </c>
      <c r="L15165" s="147">
        <v>3.3792680928903798E-8</v>
      </c>
      <c r="M15165" s="147">
        <v>1.509916662504545</v>
      </c>
      <c r="N15165" s="87">
        <v>200.12038403114539</v>
      </c>
      <c r="O15165" s="88">
        <v>7.1858131019190328</v>
      </c>
      <c r="P15165" s="89">
        <v>35.907452090441126</v>
      </c>
    </row>
    <row r="15166" spans="1:16">
      <c r="A15166" s="75" t="s">
        <v>19222</v>
      </c>
      <c r="B15166" s="85">
        <v>15162</v>
      </c>
      <c r="C15166" s="85">
        <v>12286</v>
      </c>
      <c r="D15166" s="85">
        <v>15162</v>
      </c>
      <c r="E15166" s="86" t="s">
        <v>19223</v>
      </c>
      <c r="F15166" s="85" t="s">
        <v>55</v>
      </c>
      <c r="G15166" s="86" t="s">
        <v>2576</v>
      </c>
      <c r="H15166" s="85" t="s">
        <v>1</v>
      </c>
      <c r="I15166" s="85">
        <v>1</v>
      </c>
      <c r="J15166" s="88">
        <v>8.8196838325607185</v>
      </c>
      <c r="K15166" s="146">
        <v>9.0981144340696432</v>
      </c>
      <c r="L15166" s="147">
        <v>3.6204561745761312E-8</v>
      </c>
      <c r="M15166" s="147">
        <v>1.496810154677259</v>
      </c>
      <c r="N15166" s="87">
        <v>200.9107104070325</v>
      </c>
      <c r="O15166" s="88">
        <v>7.6451231302291651</v>
      </c>
      <c r="P15166" s="89">
        <v>38.052342330285057</v>
      </c>
    </row>
    <row r="15167" spans="1:16">
      <c r="A15167" s="75" t="s">
        <v>19224</v>
      </c>
      <c r="B15167" s="85">
        <v>15163</v>
      </c>
      <c r="C15167" s="85">
        <v>12287</v>
      </c>
      <c r="D15167" s="85">
        <v>15163</v>
      </c>
      <c r="E15167" s="86" t="s">
        <v>19225</v>
      </c>
      <c r="F15167" s="85" t="s">
        <v>55</v>
      </c>
      <c r="G15167" s="86" t="s">
        <v>19226</v>
      </c>
      <c r="H15167" s="85" t="s">
        <v>1</v>
      </c>
      <c r="I15167" s="85">
        <v>1</v>
      </c>
      <c r="J15167" s="88">
        <v>10.66704274864995</v>
      </c>
      <c r="K15167" s="146">
        <v>14.045422624210685</v>
      </c>
      <c r="L15167" s="147">
        <v>4.8182326184640463E-8</v>
      </c>
      <c r="M15167" s="147">
        <v>1.2164649509113259</v>
      </c>
      <c r="N15167" s="87">
        <v>171.3831688495595</v>
      </c>
      <c r="O15167" s="88">
        <v>9.3904802464806458</v>
      </c>
      <c r="P15167" s="89">
        <v>54.79231309302974</v>
      </c>
    </row>
    <row r="15168" spans="1:16">
      <c r="A15168" s="75" t="s">
        <v>26757</v>
      </c>
      <c r="B15168" s="85">
        <v>15164</v>
      </c>
      <c r="C15168" s="85">
        <v>16668</v>
      </c>
      <c r="D15168" s="85">
        <v>15164</v>
      </c>
      <c r="E15168" s="86" t="s">
        <v>26758</v>
      </c>
      <c r="F15168" s="85" t="s">
        <v>38</v>
      </c>
      <c r="G15168" s="86" t="s">
        <v>19226</v>
      </c>
      <c r="H15168" s="85" t="s">
        <v>1</v>
      </c>
      <c r="I15168" s="85">
        <v>1</v>
      </c>
      <c r="J15168" s="88">
        <v>10.9887631939547</v>
      </c>
      <c r="K15168" s="146">
        <v>14.57922904606769</v>
      </c>
      <c r="L15168" s="147">
        <v>4.9509727874651899E-8</v>
      </c>
      <c r="M15168" s="147">
        <v>1.244667943790454</v>
      </c>
      <c r="N15168" s="87">
        <v>171.03956207188821</v>
      </c>
      <c r="O15168" s="88">
        <v>9.6683535819724025</v>
      </c>
      <c r="P15168" s="89">
        <v>56.527001501025694</v>
      </c>
    </row>
    <row r="15169" spans="1:16">
      <c r="A15169" s="75" t="s">
        <v>26759</v>
      </c>
      <c r="B15169" s="85">
        <v>15165</v>
      </c>
      <c r="C15169" s="85">
        <v>16669</v>
      </c>
      <c r="D15169" s="85">
        <v>15165</v>
      </c>
      <c r="E15169" s="86" t="s">
        <v>26758</v>
      </c>
      <c r="F15169" s="85" t="s">
        <v>11</v>
      </c>
      <c r="G15169" s="86" t="s">
        <v>19226</v>
      </c>
      <c r="H15169" s="85" t="s">
        <v>1</v>
      </c>
      <c r="I15169" s="85">
        <v>1</v>
      </c>
      <c r="J15169" s="88">
        <v>8.9859604766811945</v>
      </c>
      <c r="K15169" s="146">
        <v>11.411364855263814</v>
      </c>
      <c r="L15169" s="147">
        <v>4.0900289436770301E-8</v>
      </c>
      <c r="M15169" s="147">
        <v>1.0512616049362771</v>
      </c>
      <c r="N15169" s="87">
        <v>167.19456117138091</v>
      </c>
      <c r="O15169" s="88">
        <v>7.9225956328166447</v>
      </c>
      <c r="P15169" s="89">
        <v>47.385486569121568</v>
      </c>
    </row>
    <row r="15170" spans="1:16">
      <c r="A15170" s="75" t="s">
        <v>3042</v>
      </c>
      <c r="B15170" s="85">
        <v>15166</v>
      </c>
      <c r="C15170" s="85">
        <v>1605</v>
      </c>
      <c r="D15170" s="85">
        <v>15166</v>
      </c>
      <c r="E15170" s="86" t="s">
        <v>3010</v>
      </c>
      <c r="F15170" s="85" t="s">
        <v>32</v>
      </c>
      <c r="G15170" s="86" t="s">
        <v>3043</v>
      </c>
      <c r="H15170" s="85" t="s">
        <v>1</v>
      </c>
      <c r="I15170" s="85">
        <v>-1</v>
      </c>
      <c r="J15170" s="88">
        <v>0</v>
      </c>
      <c r="K15170" s="146">
        <v>0</v>
      </c>
      <c r="L15170" s="147">
        <v>0</v>
      </c>
      <c r="M15170" s="147">
        <v>0</v>
      </c>
      <c r="N15170" s="87">
        <v>0</v>
      </c>
      <c r="O15170" s="88">
        <v>0</v>
      </c>
      <c r="P15170" s="89" t="e">
        <v>#DIV/0!</v>
      </c>
    </row>
    <row r="15171" spans="1:16">
      <c r="A15171" s="75" t="s">
        <v>3066</v>
      </c>
      <c r="B15171" s="85">
        <v>15167</v>
      </c>
      <c r="C15171" s="85">
        <v>1624</v>
      </c>
      <c r="D15171" s="85">
        <v>15167</v>
      </c>
      <c r="E15171" s="86" t="s">
        <v>3010</v>
      </c>
      <c r="F15171" s="85" t="s">
        <v>31</v>
      </c>
      <c r="G15171" s="86" t="s">
        <v>3043</v>
      </c>
      <c r="H15171" s="85" t="s">
        <v>1</v>
      </c>
      <c r="I15171" s="85">
        <v>-1</v>
      </c>
      <c r="J15171" s="88">
        <v>0</v>
      </c>
      <c r="K15171" s="146">
        <v>0</v>
      </c>
      <c r="L15171" s="147">
        <v>0</v>
      </c>
      <c r="M15171" s="147">
        <v>0</v>
      </c>
      <c r="N15171" s="87">
        <v>0</v>
      </c>
      <c r="O15171" s="88">
        <v>0</v>
      </c>
      <c r="P15171" s="89" t="e">
        <v>#DIV/0!</v>
      </c>
    </row>
    <row r="15172" spans="1:16">
      <c r="A15172" s="75" t="s">
        <v>3086</v>
      </c>
      <c r="B15172" s="85">
        <v>15168</v>
      </c>
      <c r="C15172" s="85">
        <v>1643</v>
      </c>
      <c r="D15172" s="85">
        <v>15168</v>
      </c>
      <c r="E15172" s="86" t="s">
        <v>3010</v>
      </c>
      <c r="F15172" s="85" t="s">
        <v>38</v>
      </c>
      <c r="G15172" s="86" t="s">
        <v>3043</v>
      </c>
      <c r="H15172" s="85" t="s">
        <v>1</v>
      </c>
      <c r="I15172" s="85">
        <v>-1</v>
      </c>
      <c r="J15172" s="88">
        <v>0</v>
      </c>
      <c r="K15172" s="146">
        <v>0</v>
      </c>
      <c r="L15172" s="147">
        <v>0</v>
      </c>
      <c r="M15172" s="147">
        <v>0</v>
      </c>
      <c r="N15172" s="87">
        <v>0</v>
      </c>
      <c r="O15172" s="88">
        <v>0</v>
      </c>
      <c r="P15172" s="89" t="e">
        <v>#DIV/0!</v>
      </c>
    </row>
    <row r="15173" spans="1:16">
      <c r="A15173" s="75" t="s">
        <v>3104</v>
      </c>
      <c r="B15173" s="85">
        <v>15169</v>
      </c>
      <c r="C15173" s="85">
        <v>1661</v>
      </c>
      <c r="D15173" s="85">
        <v>15169</v>
      </c>
      <c r="E15173" s="86" t="s">
        <v>3010</v>
      </c>
      <c r="F15173" s="85" t="s">
        <v>139</v>
      </c>
      <c r="G15173" s="86" t="s">
        <v>3043</v>
      </c>
      <c r="H15173" s="85" t="s">
        <v>1</v>
      </c>
      <c r="I15173" s="85">
        <v>-1</v>
      </c>
      <c r="J15173" s="88">
        <v>0</v>
      </c>
      <c r="K15173" s="146">
        <v>0</v>
      </c>
      <c r="L15173" s="147">
        <v>0</v>
      </c>
      <c r="M15173" s="147">
        <v>0</v>
      </c>
      <c r="N15173" s="87">
        <v>0</v>
      </c>
      <c r="O15173" s="88">
        <v>0</v>
      </c>
      <c r="P15173" s="89" t="e">
        <v>#DIV/0!</v>
      </c>
    </row>
    <row r="15174" spans="1:16">
      <c r="A15174" s="75" t="s">
        <v>19227</v>
      </c>
      <c r="B15174" s="85">
        <v>15170</v>
      </c>
      <c r="C15174" s="85">
        <v>12288</v>
      </c>
      <c r="D15174" s="85">
        <v>15170</v>
      </c>
      <c r="E15174" s="86" t="s">
        <v>19228</v>
      </c>
      <c r="F15174" s="85" t="s">
        <v>55</v>
      </c>
      <c r="G15174" s="86" t="s">
        <v>3043</v>
      </c>
      <c r="H15174" s="85" t="s">
        <v>1</v>
      </c>
      <c r="I15174" s="85">
        <v>-1</v>
      </c>
      <c r="J15174" s="88">
        <v>3.7736147828130243E-2</v>
      </c>
      <c r="K15174" s="146">
        <v>4.739014171966268E-2</v>
      </c>
      <c r="L15174" s="147">
        <v>1.99198767567975E-10</v>
      </c>
      <c r="M15174" s="147">
        <v>5.0518435630368856E-3</v>
      </c>
      <c r="N15174" s="87">
        <v>0.55861824438320551</v>
      </c>
      <c r="O15174" s="88">
        <v>3.423182992638598E-2</v>
      </c>
      <c r="P15174" s="89">
        <v>61.279469961069424</v>
      </c>
    </row>
    <row r="15175" spans="1:16">
      <c r="A15175" s="75" t="s">
        <v>19229</v>
      </c>
      <c r="B15175" s="85">
        <v>15171</v>
      </c>
      <c r="C15175" s="85">
        <v>12289</v>
      </c>
      <c r="D15175" s="85">
        <v>15171</v>
      </c>
      <c r="E15175" s="86" t="s">
        <v>19230</v>
      </c>
      <c r="F15175" s="85" t="s">
        <v>55</v>
      </c>
      <c r="G15175" s="86" t="s">
        <v>19231</v>
      </c>
      <c r="H15175" s="85" t="s">
        <v>1</v>
      </c>
      <c r="I15175" s="85">
        <v>1</v>
      </c>
      <c r="J15175" s="88">
        <v>2.5348928997348592</v>
      </c>
      <c r="K15175" s="146">
        <v>44.079326260685882</v>
      </c>
      <c r="L15175" s="147">
        <v>2.9106950477364761E-8</v>
      </c>
      <c r="M15175" s="147">
        <v>1.2571115695113859</v>
      </c>
      <c r="N15175" s="87">
        <v>32.897094405465552</v>
      </c>
      <c r="O15175" s="88">
        <v>2.1515749303296272</v>
      </c>
      <c r="P15175" s="89">
        <v>65.403190440191665</v>
      </c>
    </row>
    <row r="15176" spans="1:16">
      <c r="A15176" s="75" t="s">
        <v>24861</v>
      </c>
      <c r="B15176" s="85">
        <v>15172</v>
      </c>
      <c r="C15176" s="85">
        <v>15241</v>
      </c>
      <c r="D15176" s="85">
        <v>15172</v>
      </c>
      <c r="E15176" s="86" t="s">
        <v>24859</v>
      </c>
      <c r="F15176" s="85" t="s">
        <v>232</v>
      </c>
      <c r="G15176" s="86" t="s">
        <v>19231</v>
      </c>
      <c r="H15176" s="85" t="s">
        <v>1</v>
      </c>
      <c r="I15176" s="85">
        <v>1</v>
      </c>
      <c r="J15176" s="88">
        <v>1.4211078835520681</v>
      </c>
      <c r="K15176" s="146">
        <v>43.543094750099762</v>
      </c>
      <c r="L15176" s="147">
        <v>2.4604592709945929E-8</v>
      </c>
      <c r="M15176" s="147">
        <v>1.228358490182146</v>
      </c>
      <c r="N15176" s="87">
        <v>17.860701380969282</v>
      </c>
      <c r="O15176" s="88">
        <v>1.1415723572284979</v>
      </c>
      <c r="P15176" s="89">
        <v>63.915315131176889</v>
      </c>
    </row>
    <row r="15177" spans="1:16">
      <c r="A15177" s="75" t="s">
        <v>24864</v>
      </c>
      <c r="B15177" s="85">
        <v>15173</v>
      </c>
      <c r="C15177" s="85">
        <v>15244</v>
      </c>
      <c r="D15177" s="85">
        <v>15173</v>
      </c>
      <c r="E15177" s="86" t="s">
        <v>24859</v>
      </c>
      <c r="F15177" s="85" t="s">
        <v>38</v>
      </c>
      <c r="G15177" s="86" t="s">
        <v>19231</v>
      </c>
      <c r="H15177" s="85" t="s">
        <v>1</v>
      </c>
      <c r="I15177" s="85">
        <v>1</v>
      </c>
      <c r="J15177" s="88">
        <v>2.594088303745091</v>
      </c>
      <c r="K15177" s="146">
        <v>45.101194426813002</v>
      </c>
      <c r="L15177" s="147">
        <v>2.9446351564846621E-8</v>
      </c>
      <c r="M15177" s="147">
        <v>1.2762508520727001</v>
      </c>
      <c r="N15177" s="87">
        <v>35.049132193501528</v>
      </c>
      <c r="O15177" s="88">
        <v>2.2405813740930429</v>
      </c>
      <c r="P15177" s="89">
        <v>63.926871619048811</v>
      </c>
    </row>
    <row r="15178" spans="1:16">
      <c r="A15178" s="75" t="s">
        <v>27182</v>
      </c>
      <c r="B15178" s="85">
        <v>15174</v>
      </c>
      <c r="C15178" s="85">
        <v>16990</v>
      </c>
      <c r="D15178" s="85">
        <v>15174</v>
      </c>
      <c r="E15178" s="86" t="s">
        <v>27180</v>
      </c>
      <c r="F15178" s="85" t="s">
        <v>4461</v>
      </c>
      <c r="G15178" s="86" t="s">
        <v>19231</v>
      </c>
      <c r="H15178" s="85" t="s">
        <v>1</v>
      </c>
      <c r="I15178" s="85">
        <v>1</v>
      </c>
      <c r="J15178" s="88">
        <v>15.76202224335619</v>
      </c>
      <c r="K15178" s="146">
        <v>47.358787035904051</v>
      </c>
      <c r="L15178" s="147">
        <v>7.9621730797448138E-8</v>
      </c>
      <c r="M15178" s="147">
        <v>1.4442527566178029</v>
      </c>
      <c r="N15178" s="87">
        <v>208.69286043682229</v>
      </c>
      <c r="O15178" s="88">
        <v>14.08294548397598</v>
      </c>
      <c r="P15178" s="89">
        <v>67.481683151491026</v>
      </c>
    </row>
    <row r="15179" spans="1:16">
      <c r="A15179" s="75" t="s">
        <v>19232</v>
      </c>
      <c r="B15179" s="85">
        <v>15175</v>
      </c>
      <c r="C15179" s="85">
        <v>12290</v>
      </c>
      <c r="D15179" s="85">
        <v>15175</v>
      </c>
      <c r="E15179" s="86" t="s">
        <v>19233</v>
      </c>
      <c r="F15179" s="85" t="s">
        <v>32</v>
      </c>
      <c r="G15179" s="86" t="s">
        <v>19234</v>
      </c>
      <c r="H15179" s="85" t="s">
        <v>1</v>
      </c>
      <c r="I15179" s="85">
        <v>1</v>
      </c>
      <c r="J15179" s="88">
        <v>1.1746661408272581</v>
      </c>
      <c r="K15179" s="146">
        <v>0.66476230423086924</v>
      </c>
      <c r="L15179" s="147">
        <v>3.577180224979131E-9</v>
      </c>
      <c r="M15179" s="147">
        <v>4.5896523311317633E-2</v>
      </c>
      <c r="N15179" s="87">
        <v>4.9176261881824281</v>
      </c>
      <c r="O15179" s="88">
        <v>1.122608598205056</v>
      </c>
      <c r="P15179" s="89">
        <v>228.28262158331643</v>
      </c>
    </row>
    <row r="15180" spans="1:16">
      <c r="A15180" s="75" t="s">
        <v>19235</v>
      </c>
      <c r="B15180" s="85">
        <v>15176</v>
      </c>
      <c r="C15180" s="85">
        <v>12291</v>
      </c>
      <c r="D15180" s="85">
        <v>15176</v>
      </c>
      <c r="E15180" s="86" t="s">
        <v>19233</v>
      </c>
      <c r="F15180" s="85" t="s">
        <v>38</v>
      </c>
      <c r="G15180" s="86" t="s">
        <v>19234</v>
      </c>
      <c r="H15180" s="85" t="s">
        <v>1</v>
      </c>
      <c r="I15180" s="85">
        <v>1</v>
      </c>
      <c r="J15180" s="88">
        <v>1.1866591518572009</v>
      </c>
      <c r="K15180" s="146">
        <v>0.71398724457841301</v>
      </c>
      <c r="L15180" s="147">
        <v>3.6902528710704221E-9</v>
      </c>
      <c r="M15180" s="147">
        <v>4.8034705806697803E-2</v>
      </c>
      <c r="N15180" s="87">
        <v>5.2759520715747357</v>
      </c>
      <c r="O15180" s="88">
        <v>1.1551708881859271</v>
      </c>
      <c r="P15180" s="89">
        <v>218.95022405712234</v>
      </c>
    </row>
    <row r="15181" spans="1:16">
      <c r="A15181" s="75" t="s">
        <v>26760</v>
      </c>
      <c r="B15181" s="85">
        <v>15177</v>
      </c>
      <c r="C15181" s="85">
        <v>16670</v>
      </c>
      <c r="D15181" s="85">
        <v>15177</v>
      </c>
      <c r="E15181" s="86" t="s">
        <v>26761</v>
      </c>
      <c r="F15181" s="85" t="s">
        <v>509</v>
      </c>
      <c r="G15181" s="86" t="s">
        <v>19234</v>
      </c>
      <c r="H15181" s="85" t="s">
        <v>1</v>
      </c>
      <c r="I15181" s="85">
        <v>1</v>
      </c>
      <c r="J15181" s="88">
        <v>1.2389741375965539</v>
      </c>
      <c r="K15181" s="146">
        <v>0.92588010459710735</v>
      </c>
      <c r="L15181" s="147">
        <v>4.3898995728869917E-9</v>
      </c>
      <c r="M15181" s="147">
        <v>4.6599429379756488E-2</v>
      </c>
      <c r="N15181" s="87">
        <v>6.0358974322100831</v>
      </c>
      <c r="O15181" s="88">
        <v>1.2041131058808701</v>
      </c>
      <c r="P15181" s="89">
        <v>199.49197603246486</v>
      </c>
    </row>
    <row r="15182" spans="1:16">
      <c r="A15182" s="75" t="s">
        <v>26762</v>
      </c>
      <c r="B15182" s="85">
        <v>15178</v>
      </c>
      <c r="C15182" s="85">
        <v>16671</v>
      </c>
      <c r="D15182" s="85">
        <v>15178</v>
      </c>
      <c r="E15182" s="86" t="s">
        <v>26761</v>
      </c>
      <c r="F15182" s="85" t="s">
        <v>32</v>
      </c>
      <c r="G15182" s="86" t="s">
        <v>19234</v>
      </c>
      <c r="H15182" s="85" t="s">
        <v>1</v>
      </c>
      <c r="I15182" s="85">
        <v>1</v>
      </c>
      <c r="J15182" s="88">
        <v>1.1746661408272581</v>
      </c>
      <c r="K15182" s="146">
        <v>0.66476230423086924</v>
      </c>
      <c r="L15182" s="147">
        <v>3.577180224979131E-9</v>
      </c>
      <c r="M15182" s="147">
        <v>4.5896523311317619E-2</v>
      </c>
      <c r="N15182" s="87">
        <v>4.9176261881824264</v>
      </c>
      <c r="O15182" s="88">
        <v>1.122608598205056</v>
      </c>
      <c r="P15182" s="89">
        <v>228.28262158331648</v>
      </c>
    </row>
    <row r="15183" spans="1:16">
      <c r="A15183" s="75" t="s">
        <v>26763</v>
      </c>
      <c r="B15183" s="85">
        <v>15179</v>
      </c>
      <c r="C15183" s="85">
        <v>16672</v>
      </c>
      <c r="D15183" s="85">
        <v>15179</v>
      </c>
      <c r="E15183" s="86" t="s">
        <v>26761</v>
      </c>
      <c r="F15183" s="85" t="s">
        <v>38</v>
      </c>
      <c r="G15183" s="86" t="s">
        <v>19234</v>
      </c>
      <c r="H15183" s="85" t="s">
        <v>1</v>
      </c>
      <c r="I15183" s="85">
        <v>1</v>
      </c>
      <c r="J15183" s="88">
        <v>1.1866591518572009</v>
      </c>
      <c r="K15183" s="146">
        <v>0.71398724457841301</v>
      </c>
      <c r="L15183" s="147">
        <v>3.6902528710704229E-9</v>
      </c>
      <c r="M15183" s="147">
        <v>4.8034705806697817E-2</v>
      </c>
      <c r="N15183" s="87">
        <v>5.2759520715747392</v>
      </c>
      <c r="O15183" s="88">
        <v>1.1551708881859271</v>
      </c>
      <c r="P15183" s="89">
        <v>218.95022405712217</v>
      </c>
    </row>
    <row r="15184" spans="1:16">
      <c r="A15184" s="75" t="s">
        <v>19236</v>
      </c>
      <c r="B15184" s="85">
        <v>15180</v>
      </c>
      <c r="C15184" s="85">
        <v>12292</v>
      </c>
      <c r="D15184" s="85">
        <v>15180</v>
      </c>
      <c r="E15184" s="86" t="s">
        <v>19237</v>
      </c>
      <c r="F15184" s="85" t="s">
        <v>32</v>
      </c>
      <c r="G15184" s="86" t="s">
        <v>19238</v>
      </c>
      <c r="H15184" s="85" t="s">
        <v>1</v>
      </c>
      <c r="I15184" s="85">
        <v>1</v>
      </c>
      <c r="J15184" s="88">
        <v>1.1756042814431249</v>
      </c>
      <c r="K15184" s="146">
        <v>0.66728816634167587</v>
      </c>
      <c r="L15184" s="147">
        <v>3.5822519654934121E-9</v>
      </c>
      <c r="M15184" s="147">
        <v>4.598461799751008E-2</v>
      </c>
      <c r="N15184" s="87">
        <v>4.9680598498449209</v>
      </c>
      <c r="O15184" s="88">
        <v>1.1233810011490239</v>
      </c>
      <c r="P15184" s="89">
        <v>226.1206658337843</v>
      </c>
    </row>
    <row r="15185" spans="1:16">
      <c r="A15185" s="75" t="s">
        <v>19239</v>
      </c>
      <c r="B15185" s="85">
        <v>15181</v>
      </c>
      <c r="C15185" s="85">
        <v>12293</v>
      </c>
      <c r="D15185" s="85">
        <v>15181</v>
      </c>
      <c r="E15185" s="86" t="s">
        <v>19237</v>
      </c>
      <c r="F15185" s="85" t="s">
        <v>38</v>
      </c>
      <c r="G15185" s="86" t="s">
        <v>19238</v>
      </c>
      <c r="H15185" s="85" t="s">
        <v>1</v>
      </c>
      <c r="I15185" s="85">
        <v>1</v>
      </c>
      <c r="J15185" s="88">
        <v>1.17999397635475</v>
      </c>
      <c r="K15185" s="146">
        <v>0.74824148059074658</v>
      </c>
      <c r="L15185" s="147">
        <v>3.698783172819727E-9</v>
      </c>
      <c r="M15185" s="147">
        <v>4.8035361242674948E-2</v>
      </c>
      <c r="N15185" s="87">
        <v>5.3555771585422818</v>
      </c>
      <c r="O15185" s="88">
        <v>1.147711895266879</v>
      </c>
      <c r="P15185" s="89">
        <v>214.3021865414168</v>
      </c>
    </row>
    <row r="15186" spans="1:16">
      <c r="A15186" s="75" t="s">
        <v>26764</v>
      </c>
      <c r="B15186" s="85">
        <v>15182</v>
      </c>
      <c r="C15186" s="85">
        <v>16673</v>
      </c>
      <c r="D15186" s="85">
        <v>15182</v>
      </c>
      <c r="E15186" s="86" t="s">
        <v>26765</v>
      </c>
      <c r="F15186" s="85" t="s">
        <v>509</v>
      </c>
      <c r="G15186" s="86" t="s">
        <v>19238</v>
      </c>
      <c r="H15186" s="85" t="s">
        <v>1</v>
      </c>
      <c r="I15186" s="85">
        <v>1</v>
      </c>
      <c r="J15186" s="88">
        <v>1.23975013299835</v>
      </c>
      <c r="K15186" s="146">
        <v>0.92802584153667633</v>
      </c>
      <c r="L15186" s="147">
        <v>4.3942106480766682E-9</v>
      </c>
      <c r="M15186" s="147">
        <v>4.6655791653055501E-2</v>
      </c>
      <c r="N15186" s="87">
        <v>6.0443384916311169</v>
      </c>
      <c r="O15186" s="88">
        <v>1.204793183091049</v>
      </c>
      <c r="P15186" s="89">
        <v>199.32589558959745</v>
      </c>
    </row>
    <row r="15187" spans="1:16">
      <c r="A15187" s="75" t="s">
        <v>26766</v>
      </c>
      <c r="B15187" s="85">
        <v>15183</v>
      </c>
      <c r="C15187" s="85">
        <v>16674</v>
      </c>
      <c r="D15187" s="85">
        <v>15183</v>
      </c>
      <c r="E15187" s="86" t="s">
        <v>26765</v>
      </c>
      <c r="F15187" s="85" t="s">
        <v>32</v>
      </c>
      <c r="G15187" s="86" t="s">
        <v>19238</v>
      </c>
      <c r="H15187" s="85" t="s">
        <v>1</v>
      </c>
      <c r="I15187" s="85">
        <v>1</v>
      </c>
      <c r="J15187" s="88">
        <v>1.1756042814431249</v>
      </c>
      <c r="K15187" s="146">
        <v>0.66728816634167587</v>
      </c>
      <c r="L15187" s="147">
        <v>3.5822519654934129E-9</v>
      </c>
      <c r="M15187" s="147">
        <v>4.5984617997510059E-2</v>
      </c>
      <c r="N15187" s="87">
        <v>4.9680598498449173</v>
      </c>
      <c r="O15187" s="88">
        <v>1.1233810011490251</v>
      </c>
      <c r="P15187" s="89">
        <v>226.12066583378467</v>
      </c>
    </row>
    <row r="15188" spans="1:16">
      <c r="A15188" s="75" t="s">
        <v>26767</v>
      </c>
      <c r="B15188" s="85">
        <v>15184</v>
      </c>
      <c r="C15188" s="85">
        <v>16675</v>
      </c>
      <c r="D15188" s="85">
        <v>15184</v>
      </c>
      <c r="E15188" s="86" t="s">
        <v>26765</v>
      </c>
      <c r="F15188" s="85" t="s">
        <v>38</v>
      </c>
      <c r="G15188" s="86" t="s">
        <v>19238</v>
      </c>
      <c r="H15188" s="85" t="s">
        <v>1</v>
      </c>
      <c r="I15188" s="85">
        <v>1</v>
      </c>
      <c r="J15188" s="88">
        <v>1.196950863421808</v>
      </c>
      <c r="K15188" s="146">
        <v>0.72879655086990347</v>
      </c>
      <c r="L15188" s="147">
        <v>3.7349496313839642E-9</v>
      </c>
      <c r="M15188" s="147">
        <v>4.8547187533942611E-2</v>
      </c>
      <c r="N15188" s="87">
        <v>5.4165672320184646</v>
      </c>
      <c r="O15188" s="88">
        <v>1.1642946643473371</v>
      </c>
      <c r="P15188" s="89">
        <v>214.95065314890715</v>
      </c>
    </row>
    <row r="15189" spans="1:16">
      <c r="A15189" s="75" t="s">
        <v>32904</v>
      </c>
      <c r="B15189" s="85">
        <v>15185</v>
      </c>
      <c r="C15189" s="85">
        <v>21206</v>
      </c>
      <c r="D15189" s="85">
        <v>15185</v>
      </c>
      <c r="E15189" s="86" t="s">
        <v>32899</v>
      </c>
      <c r="F15189" s="85" t="s">
        <v>55</v>
      </c>
      <c r="G15189" s="86" t="s">
        <v>19238</v>
      </c>
      <c r="H15189" s="85" t="s">
        <v>1</v>
      </c>
      <c r="I15189" s="85">
        <v>1</v>
      </c>
      <c r="J15189" s="88">
        <v>8.8598444124318276E-2</v>
      </c>
      <c r="K15189" s="146">
        <v>1.9289677079168428</v>
      </c>
      <c r="L15189" s="147">
        <v>1.209039600467762E-9</v>
      </c>
      <c r="M15189" s="147">
        <v>1.6000431899577429E-2</v>
      </c>
      <c r="N15189" s="87">
        <v>1.2949582279105449</v>
      </c>
      <c r="O15189" s="88">
        <v>8.078251562993076E-2</v>
      </c>
      <c r="P15189" s="89">
        <v>62.382333181724206</v>
      </c>
    </row>
    <row r="15190" spans="1:16">
      <c r="A15190" s="75" t="s">
        <v>19240</v>
      </c>
      <c r="B15190" s="85">
        <v>15186</v>
      </c>
      <c r="C15190" s="85">
        <v>12294</v>
      </c>
      <c r="D15190" s="85">
        <v>15186</v>
      </c>
      <c r="E15190" s="86" t="s">
        <v>19241</v>
      </c>
      <c r="F15190" s="85" t="s">
        <v>38</v>
      </c>
      <c r="G15190" s="86" t="s">
        <v>19242</v>
      </c>
      <c r="H15190" s="85" t="s">
        <v>1</v>
      </c>
      <c r="I15190" s="85">
        <v>1</v>
      </c>
      <c r="J15190" s="88">
        <v>1.2431064149330771</v>
      </c>
      <c r="K15190" s="146">
        <v>0.78609685153098929</v>
      </c>
      <c r="L15190" s="147">
        <v>4.07923241481793E-9</v>
      </c>
      <c r="M15190" s="147">
        <v>5.2872376847488307E-2</v>
      </c>
      <c r="N15190" s="87">
        <v>5.9158149776515474</v>
      </c>
      <c r="O15190" s="88">
        <v>1.195130648389267</v>
      </c>
      <c r="P15190" s="89">
        <v>202.02299309633048</v>
      </c>
    </row>
    <row r="15191" spans="1:16">
      <c r="A15191" s="75" t="s">
        <v>19243</v>
      </c>
      <c r="B15191" s="85">
        <v>15187</v>
      </c>
      <c r="C15191" s="85">
        <v>12295</v>
      </c>
      <c r="D15191" s="85">
        <v>15187</v>
      </c>
      <c r="E15191" s="86" t="s">
        <v>19241</v>
      </c>
      <c r="F15191" s="85" t="s">
        <v>11</v>
      </c>
      <c r="G15191" s="86" t="s">
        <v>19242</v>
      </c>
      <c r="H15191" s="85" t="s">
        <v>1</v>
      </c>
      <c r="I15191" s="85">
        <v>1</v>
      </c>
      <c r="J15191" s="88">
        <v>1.1925366049937689</v>
      </c>
      <c r="K15191" s="146">
        <v>0.68769094422783161</v>
      </c>
      <c r="L15191" s="147">
        <v>3.759168756530198E-9</v>
      </c>
      <c r="M15191" s="147">
        <v>4.8270505003159429E-2</v>
      </c>
      <c r="N15191" s="87">
        <v>5.232282110643526</v>
      </c>
      <c r="O15191" s="88">
        <v>1.1382528670910781</v>
      </c>
      <c r="P15191" s="89">
        <v>217.54424609017934</v>
      </c>
    </row>
    <row r="15192" spans="1:16">
      <c r="A15192" s="75" t="s">
        <v>26768</v>
      </c>
      <c r="B15192" s="85">
        <v>15188</v>
      </c>
      <c r="C15192" s="85">
        <v>16676</v>
      </c>
      <c r="D15192" s="85">
        <v>15188</v>
      </c>
      <c r="E15192" s="86" t="s">
        <v>26769</v>
      </c>
      <c r="F15192" s="85" t="s">
        <v>32</v>
      </c>
      <c r="G15192" s="86" t="s">
        <v>19242</v>
      </c>
      <c r="H15192" s="85" t="s">
        <v>1</v>
      </c>
      <c r="I15192" s="85">
        <v>1</v>
      </c>
      <c r="J15192" s="88">
        <v>1.180859563798665</v>
      </c>
      <c r="K15192" s="146">
        <v>0.67498599453113384</v>
      </c>
      <c r="L15192" s="147">
        <v>3.7025003410094522E-9</v>
      </c>
      <c r="M15192" s="147">
        <v>4.6608661353198161E-2</v>
      </c>
      <c r="N15192" s="87">
        <v>5.0519979915252557</v>
      </c>
      <c r="O15192" s="88">
        <v>1.1277832486678689</v>
      </c>
      <c r="P15192" s="89">
        <v>223.23509442397429</v>
      </c>
    </row>
    <row r="15193" spans="1:16">
      <c r="A15193" s="75" t="s">
        <v>26770</v>
      </c>
      <c r="B15193" s="85">
        <v>15189</v>
      </c>
      <c r="C15193" s="85">
        <v>16677</v>
      </c>
      <c r="D15193" s="85">
        <v>15189</v>
      </c>
      <c r="E15193" s="86" t="s">
        <v>26769</v>
      </c>
      <c r="F15193" s="85" t="s">
        <v>38</v>
      </c>
      <c r="G15193" s="86" t="s">
        <v>19242</v>
      </c>
      <c r="H15193" s="85" t="s">
        <v>1</v>
      </c>
      <c r="I15193" s="85">
        <v>1</v>
      </c>
      <c r="J15193" s="88">
        <v>1.2161407990555</v>
      </c>
      <c r="K15193" s="146">
        <v>0.75052110050478582</v>
      </c>
      <c r="L15193" s="147">
        <v>3.937314236231362E-9</v>
      </c>
      <c r="M15193" s="147">
        <v>4.9246425993901222E-2</v>
      </c>
      <c r="N15193" s="87">
        <v>5.5169375802081593</v>
      </c>
      <c r="O15193" s="88">
        <v>1.170654291136427</v>
      </c>
      <c r="P15193" s="89">
        <v>212.19277436382689</v>
      </c>
    </row>
    <row r="15194" spans="1:16">
      <c r="A15194" s="75" t="s">
        <v>19244</v>
      </c>
      <c r="B15194" s="85">
        <v>15190</v>
      </c>
      <c r="C15194" s="85">
        <v>12296</v>
      </c>
      <c r="D15194" s="85">
        <v>15190</v>
      </c>
      <c r="E15194" s="86" t="s">
        <v>19245</v>
      </c>
      <c r="F15194" s="85" t="s">
        <v>55</v>
      </c>
      <c r="G15194" s="86" t="s">
        <v>19246</v>
      </c>
      <c r="H15194" s="85" t="s">
        <v>1</v>
      </c>
      <c r="I15194" s="85">
        <v>1</v>
      </c>
      <c r="J15194" s="88">
        <v>7.8971637531868426</v>
      </c>
      <c r="K15194" s="146">
        <v>8.7776339289594691</v>
      </c>
      <c r="L15194" s="147">
        <v>3.4764661403779112E-8</v>
      </c>
      <c r="M15194" s="147">
        <v>0.24937545550996251</v>
      </c>
      <c r="N15194" s="87">
        <v>70.774252612366155</v>
      </c>
      <c r="O15194" s="88">
        <v>6.8196796100796231</v>
      </c>
      <c r="P15194" s="89">
        <v>96.358200310942493</v>
      </c>
    </row>
    <row r="15195" spans="1:16">
      <c r="A15195" s="75" t="s">
        <v>26771</v>
      </c>
      <c r="B15195" s="85">
        <v>15191</v>
      </c>
      <c r="C15195" s="85">
        <v>16678</v>
      </c>
      <c r="D15195" s="85">
        <v>15191</v>
      </c>
      <c r="E15195" s="86" t="s">
        <v>26772</v>
      </c>
      <c r="F15195" s="85" t="s">
        <v>55</v>
      </c>
      <c r="G15195" s="86" t="s">
        <v>19246</v>
      </c>
      <c r="H15195" s="85" t="s">
        <v>1</v>
      </c>
      <c r="I15195" s="85">
        <v>1</v>
      </c>
      <c r="J15195" s="88">
        <v>6.8502428911898008</v>
      </c>
      <c r="K15195" s="146">
        <v>7.6123539397881075</v>
      </c>
      <c r="L15195" s="147">
        <v>3.0111331556838183E-8</v>
      </c>
      <c r="M15195" s="147">
        <v>0.20888512764162409</v>
      </c>
      <c r="N15195" s="87">
        <v>61.116522399334549</v>
      </c>
      <c r="O15195" s="88">
        <v>5.9295672365769123</v>
      </c>
      <c r="P15195" s="89">
        <v>97.020691030703588</v>
      </c>
    </row>
    <row r="15196" spans="1:16">
      <c r="A15196" s="75" t="s">
        <v>19247</v>
      </c>
      <c r="B15196" s="85">
        <v>15192</v>
      </c>
      <c r="C15196" s="85">
        <v>12297</v>
      </c>
      <c r="D15196" s="85">
        <v>15192</v>
      </c>
      <c r="E15196" s="86" t="s">
        <v>19248</v>
      </c>
      <c r="F15196" s="85" t="s">
        <v>55</v>
      </c>
      <c r="G15196" s="86" t="s">
        <v>19249</v>
      </c>
      <c r="H15196" s="85" t="s">
        <v>2067</v>
      </c>
      <c r="I15196" s="85">
        <v>1</v>
      </c>
      <c r="J15196" s="88">
        <v>128.75586818786331</v>
      </c>
      <c r="K15196" s="146">
        <v>210.78886250095385</v>
      </c>
      <c r="L15196" s="147">
        <v>7.3208218543139326E-7</v>
      </c>
      <c r="M15196" s="147">
        <v>11.40884848669336</v>
      </c>
      <c r="N15196" s="87">
        <v>1640.180892773363</v>
      </c>
      <c r="O15196" s="88">
        <v>115.8419569506501</v>
      </c>
      <c r="P15196" s="89">
        <v>70.627549352056079</v>
      </c>
    </row>
    <row r="15197" spans="1:16">
      <c r="A15197" s="75" t="s">
        <v>26773</v>
      </c>
      <c r="B15197" s="85">
        <v>15193</v>
      </c>
      <c r="C15197" s="85">
        <v>16679</v>
      </c>
      <c r="D15197" s="85">
        <v>15193</v>
      </c>
      <c r="E15197" s="86" t="s">
        <v>26774</v>
      </c>
      <c r="F15197" s="85" t="s">
        <v>32</v>
      </c>
      <c r="G15197" s="86" t="s">
        <v>19249</v>
      </c>
      <c r="H15197" s="85" t="s">
        <v>2067</v>
      </c>
      <c r="I15197" s="85">
        <v>1</v>
      </c>
      <c r="J15197" s="88">
        <v>49.98734269136942</v>
      </c>
      <c r="K15197" s="146">
        <v>111.65705577999852</v>
      </c>
      <c r="L15197" s="147">
        <v>3.7421149044281227E-7</v>
      </c>
      <c r="M15197" s="147">
        <v>5.2459581165677216</v>
      </c>
      <c r="N15197" s="87">
        <v>731.49429161828664</v>
      </c>
      <c r="O15197" s="88">
        <v>44.94273750038991</v>
      </c>
      <c r="P15197" s="89">
        <v>61.439628463761466</v>
      </c>
    </row>
    <row r="15198" spans="1:16">
      <c r="A15198" s="75" t="s">
        <v>26775</v>
      </c>
      <c r="B15198" s="85">
        <v>15194</v>
      </c>
      <c r="C15198" s="85">
        <v>16680</v>
      </c>
      <c r="D15198" s="85">
        <v>15194</v>
      </c>
      <c r="E15198" s="86" t="s">
        <v>26774</v>
      </c>
      <c r="F15198" s="85" t="s">
        <v>38</v>
      </c>
      <c r="G15198" s="86" t="s">
        <v>19249</v>
      </c>
      <c r="H15198" s="85" t="s">
        <v>2067</v>
      </c>
      <c r="I15198" s="85">
        <v>1</v>
      </c>
      <c r="J15198" s="88">
        <v>129.4244814943562</v>
      </c>
      <c r="K15198" s="146">
        <v>211.63032607606266</v>
      </c>
      <c r="L15198" s="147">
        <v>7.3511991029884633E-7</v>
      </c>
      <c r="M15198" s="147">
        <v>11.46116113926557</v>
      </c>
      <c r="N15198" s="87">
        <v>1647.894125300372</v>
      </c>
      <c r="O15198" s="88">
        <v>116.4437729837115</v>
      </c>
      <c r="P15198" s="89">
        <v>70.662168883262794</v>
      </c>
    </row>
    <row r="15199" spans="1:16">
      <c r="A15199" s="75" t="s">
        <v>19250</v>
      </c>
      <c r="B15199" s="85">
        <v>15195</v>
      </c>
      <c r="C15199" s="85">
        <v>12298</v>
      </c>
      <c r="D15199" s="85">
        <v>15195</v>
      </c>
      <c r="E15199" s="86" t="s">
        <v>19251</v>
      </c>
      <c r="F15199" s="85" t="s">
        <v>55</v>
      </c>
      <c r="G15199" s="86" t="s">
        <v>19252</v>
      </c>
      <c r="H15199" s="85" t="s">
        <v>2067</v>
      </c>
      <c r="I15199" s="85">
        <v>1</v>
      </c>
      <c r="J15199" s="88">
        <v>78.106098167494068</v>
      </c>
      <c r="K15199" s="146">
        <v>182.91477803228099</v>
      </c>
      <c r="L15199" s="147">
        <v>5.8825576787273553E-7</v>
      </c>
      <c r="M15199" s="147">
        <v>8.2583846209095473</v>
      </c>
      <c r="N15199" s="87">
        <v>932.35231014125895</v>
      </c>
      <c r="O15199" s="88">
        <v>70.648405446485597</v>
      </c>
      <c r="P15199" s="89">
        <v>75.774366275535684</v>
      </c>
    </row>
    <row r="15200" spans="1:16">
      <c r="A15200" s="75" t="s">
        <v>26776</v>
      </c>
      <c r="B15200" s="85">
        <v>15196</v>
      </c>
      <c r="C15200" s="85">
        <v>16681</v>
      </c>
      <c r="D15200" s="85">
        <v>15196</v>
      </c>
      <c r="E15200" s="86" t="s">
        <v>26777</v>
      </c>
      <c r="F15200" s="85" t="s">
        <v>429</v>
      </c>
      <c r="G15200" s="86" t="s">
        <v>19252</v>
      </c>
      <c r="H15200" s="85" t="s">
        <v>2067</v>
      </c>
      <c r="I15200" s="85">
        <v>1</v>
      </c>
      <c r="J15200" s="88">
        <v>76.719623282993112</v>
      </c>
      <c r="K15200" s="146">
        <v>179.99764426794007</v>
      </c>
      <c r="L15200" s="147">
        <v>5.8257751681250048E-7</v>
      </c>
      <c r="M15200" s="147">
        <v>8.1532338076702917</v>
      </c>
      <c r="N15200" s="87">
        <v>919.28313358470257</v>
      </c>
      <c r="O15200" s="88">
        <v>69.517924855501022</v>
      </c>
      <c r="P15200" s="89">
        <v>75.621886572006446</v>
      </c>
    </row>
    <row r="15201" spans="1:16">
      <c r="A15201" s="75" t="s">
        <v>26778</v>
      </c>
      <c r="B15201" s="85">
        <v>15197</v>
      </c>
      <c r="C15201" s="85">
        <v>16682</v>
      </c>
      <c r="D15201" s="85">
        <v>15197</v>
      </c>
      <c r="E15201" s="86" t="s">
        <v>26777</v>
      </c>
      <c r="F15201" s="85" t="s">
        <v>38</v>
      </c>
      <c r="G15201" s="86" t="s">
        <v>19252</v>
      </c>
      <c r="H15201" s="85" t="s">
        <v>2067</v>
      </c>
      <c r="I15201" s="85">
        <v>1</v>
      </c>
      <c r="J15201" s="88">
        <v>78.19540451349549</v>
      </c>
      <c r="K15201" s="146">
        <v>183.10267797926349</v>
      </c>
      <c r="L15201" s="147">
        <v>5.8862151835226828E-7</v>
      </c>
      <c r="M15201" s="147">
        <v>8.2651576501323962</v>
      </c>
      <c r="N15201" s="87">
        <v>933.19412878259163</v>
      </c>
      <c r="O15201" s="88">
        <v>70.721222554054563</v>
      </c>
      <c r="P15201" s="89">
        <v>75.784041468750658</v>
      </c>
    </row>
    <row r="15202" spans="1:16">
      <c r="A15202" s="75" t="s">
        <v>19253</v>
      </c>
      <c r="B15202" s="85">
        <v>15198</v>
      </c>
      <c r="C15202" s="85">
        <v>12299</v>
      </c>
      <c r="D15202" s="85">
        <v>15198</v>
      </c>
      <c r="E15202" s="86" t="s">
        <v>19254</v>
      </c>
      <c r="F15202" s="85" t="s">
        <v>32</v>
      </c>
      <c r="G15202" s="86" t="s">
        <v>19255</v>
      </c>
      <c r="H15202" s="85" t="s">
        <v>945</v>
      </c>
      <c r="I15202" s="85">
        <v>-1</v>
      </c>
      <c r="J15202" s="88">
        <v>0.24124680724694891</v>
      </c>
      <c r="K15202" s="146">
        <v>0.58110687586315579</v>
      </c>
      <c r="L15202" s="147">
        <v>1.0458345975941939E-9</v>
      </c>
      <c r="M15202" s="147">
        <v>1.511983737439644E-2</v>
      </c>
      <c r="N15202" s="87">
        <v>2.2432466265229141</v>
      </c>
      <c r="O15202" s="88">
        <v>0.22144983490906289</v>
      </c>
      <c r="P15202" s="89">
        <v>98.718452215981003</v>
      </c>
    </row>
    <row r="15203" spans="1:16">
      <c r="A15203" s="75" t="s">
        <v>19256</v>
      </c>
      <c r="B15203" s="85">
        <v>15199</v>
      </c>
      <c r="C15203" s="85">
        <v>12300</v>
      </c>
      <c r="D15203" s="85">
        <v>15199</v>
      </c>
      <c r="E15203" s="86" t="s">
        <v>19254</v>
      </c>
      <c r="F15203" s="85" t="s">
        <v>31</v>
      </c>
      <c r="G15203" s="86" t="s">
        <v>19255</v>
      </c>
      <c r="H15203" s="85" t="s">
        <v>945</v>
      </c>
      <c r="I15203" s="85">
        <v>-1</v>
      </c>
      <c r="J15203" s="88">
        <v>0.25601885572598321</v>
      </c>
      <c r="K15203" s="146">
        <v>1.0481236748107634</v>
      </c>
      <c r="L15203" s="147">
        <v>1.21930641148548E-9</v>
      </c>
      <c r="M15203" s="147">
        <v>1.6853838237210549E-2</v>
      </c>
      <c r="N15203" s="87">
        <v>2.648727025555409</v>
      </c>
      <c r="O15203" s="88">
        <v>0.22094075251702661</v>
      </c>
      <c r="P15203" s="89">
        <v>83.41393823725484</v>
      </c>
    </row>
    <row r="15204" spans="1:16">
      <c r="A15204" s="75" t="s">
        <v>19257</v>
      </c>
      <c r="B15204" s="85">
        <v>15200</v>
      </c>
      <c r="C15204" s="85">
        <v>12301</v>
      </c>
      <c r="D15204" s="85">
        <v>15200</v>
      </c>
      <c r="E15204" s="86" t="s">
        <v>19254</v>
      </c>
      <c r="F15204" s="85" t="s">
        <v>38</v>
      </c>
      <c r="G15204" s="86" t="s">
        <v>19255</v>
      </c>
      <c r="H15204" s="85" t="s">
        <v>945</v>
      </c>
      <c r="I15204" s="85">
        <v>-1</v>
      </c>
      <c r="J15204" s="88">
        <v>0.18379606468188381</v>
      </c>
      <c r="K15204" s="146">
        <v>0.74978418748676734</v>
      </c>
      <c r="L15204" s="147">
        <v>1.1248291565026269E-9</v>
      </c>
      <c r="M15204" s="147">
        <v>1.3149712786268119E-2</v>
      </c>
      <c r="N15204" s="87">
        <v>1.903784745142848</v>
      </c>
      <c r="O15204" s="88">
        <v>0.15560510115321291</v>
      </c>
      <c r="P15204" s="89">
        <v>81.734608678954032</v>
      </c>
    </row>
    <row r="15205" spans="1:16">
      <c r="A15205" s="75" t="s">
        <v>29753</v>
      </c>
      <c r="B15205" s="85">
        <v>15201</v>
      </c>
      <c r="C15205" s="85">
        <v>18989</v>
      </c>
      <c r="D15205" s="85">
        <v>15201</v>
      </c>
      <c r="E15205" s="86" t="s">
        <v>29754</v>
      </c>
      <c r="F15205" s="85" t="s">
        <v>32</v>
      </c>
      <c r="G15205" s="86" t="s">
        <v>19255</v>
      </c>
      <c r="H15205" s="85" t="s">
        <v>945</v>
      </c>
      <c r="I15205" s="85">
        <v>-1</v>
      </c>
      <c r="J15205" s="88">
        <v>0.15142966537121219</v>
      </c>
      <c r="K15205" s="146">
        <v>0.40687433768378012</v>
      </c>
      <c r="L15205" s="147">
        <v>6.5451935365577748E-10</v>
      </c>
      <c r="M15205" s="147">
        <v>5.8298755264382489E-3</v>
      </c>
      <c r="N15205" s="87">
        <v>1.053419361955144</v>
      </c>
      <c r="O15205" s="88">
        <v>0.14072895882275441</v>
      </c>
      <c r="P15205" s="89">
        <v>133.59253105198462</v>
      </c>
    </row>
    <row r="15206" spans="1:16">
      <c r="A15206" s="75" t="s">
        <v>29755</v>
      </c>
      <c r="B15206" s="85">
        <v>15202</v>
      </c>
      <c r="C15206" s="85">
        <v>18990</v>
      </c>
      <c r="D15206" s="85">
        <v>15202</v>
      </c>
      <c r="E15206" s="86" t="s">
        <v>29754</v>
      </c>
      <c r="F15206" s="85" t="s">
        <v>31</v>
      </c>
      <c r="G15206" s="86" t="s">
        <v>19255</v>
      </c>
      <c r="H15206" s="85" t="s">
        <v>945</v>
      </c>
      <c r="I15206" s="85">
        <v>-1</v>
      </c>
      <c r="J15206" s="88">
        <v>0.1960267458696599</v>
      </c>
      <c r="K15206" s="146">
        <v>0.97726040060729424</v>
      </c>
      <c r="L15206" s="147">
        <v>9.1135033901796945E-10</v>
      </c>
      <c r="M15206" s="147">
        <v>9.3366007670418888E-3</v>
      </c>
      <c r="N15206" s="87">
        <v>1.7486593772171759</v>
      </c>
      <c r="O15206" s="88">
        <v>0.1656850369428039</v>
      </c>
      <c r="P15206" s="89">
        <v>94.749748922786665</v>
      </c>
    </row>
    <row r="15207" spans="1:16">
      <c r="A15207" s="75" t="s">
        <v>29756</v>
      </c>
      <c r="B15207" s="85">
        <v>15203</v>
      </c>
      <c r="C15207" s="85">
        <v>18991</v>
      </c>
      <c r="D15207" s="85">
        <v>15203</v>
      </c>
      <c r="E15207" s="86" t="s">
        <v>29754</v>
      </c>
      <c r="F15207" s="85" t="s">
        <v>38</v>
      </c>
      <c r="G15207" s="86" t="s">
        <v>19255</v>
      </c>
      <c r="H15207" s="85" t="s">
        <v>945</v>
      </c>
      <c r="I15207" s="85">
        <v>-1</v>
      </c>
      <c r="J15207" s="88">
        <v>0.23966729423552999</v>
      </c>
      <c r="K15207" s="146">
        <v>1.0343636081058853</v>
      </c>
      <c r="L15207" s="147">
        <v>1.1463231314705889E-9</v>
      </c>
      <c r="M15207" s="147">
        <v>1.077490741822491E-2</v>
      </c>
      <c r="N15207" s="87">
        <v>1.893983776827157</v>
      </c>
      <c r="O15207" s="88">
        <v>0.19217056886331441</v>
      </c>
      <c r="P15207" s="89">
        <v>101.46368264317593</v>
      </c>
    </row>
    <row r="15208" spans="1:16">
      <c r="A15208" s="75" t="s">
        <v>19258</v>
      </c>
      <c r="B15208" s="85">
        <v>15204</v>
      </c>
      <c r="C15208" s="85">
        <v>12302</v>
      </c>
      <c r="D15208" s="85">
        <v>15204</v>
      </c>
      <c r="E15208" s="86" t="s">
        <v>19259</v>
      </c>
      <c r="F15208" s="85" t="s">
        <v>55</v>
      </c>
      <c r="G15208" s="86" t="s">
        <v>19260</v>
      </c>
      <c r="H15208" s="85" t="s">
        <v>1</v>
      </c>
      <c r="I15208" s="85">
        <v>1</v>
      </c>
      <c r="J15208" s="88">
        <v>0.4020486903504204</v>
      </c>
      <c r="K15208" s="146">
        <v>0.82456175754734917</v>
      </c>
      <c r="L15208" s="147">
        <v>1.5832474778427641E-8</v>
      </c>
      <c r="M15208" s="147">
        <v>2.5092807447819901E-2</v>
      </c>
      <c r="N15208" s="87">
        <v>3.366383627935003</v>
      </c>
      <c r="O15208" s="88">
        <v>0.20465147305865319</v>
      </c>
      <c r="P15208" s="89">
        <v>60.792677150758919</v>
      </c>
    </row>
    <row r="15209" spans="1:16">
      <c r="A15209" s="75" t="s">
        <v>26784</v>
      </c>
      <c r="B15209" s="85">
        <v>15205</v>
      </c>
      <c r="C15209" s="85">
        <v>16686</v>
      </c>
      <c r="D15209" s="85">
        <v>15205</v>
      </c>
      <c r="E15209" s="86" t="s">
        <v>26785</v>
      </c>
      <c r="F15209" s="85" t="s">
        <v>32</v>
      </c>
      <c r="G15209" s="86" t="s">
        <v>19260</v>
      </c>
      <c r="H15209" s="85" t="s">
        <v>1</v>
      </c>
      <c r="I15209" s="85">
        <v>1</v>
      </c>
      <c r="J15209" s="88">
        <v>0.36352877449032911</v>
      </c>
      <c r="K15209" s="146">
        <v>0.79230019262619911</v>
      </c>
      <c r="L15209" s="147">
        <v>1.5068402459459111E-8</v>
      </c>
      <c r="M15209" s="147">
        <v>2.2491926328271999E-2</v>
      </c>
      <c r="N15209" s="87">
        <v>2.9437207277451432</v>
      </c>
      <c r="O15209" s="88">
        <v>0.1688971500491821</v>
      </c>
      <c r="P15209" s="89">
        <v>57.375398575446866</v>
      </c>
    </row>
    <row r="15210" spans="1:16">
      <c r="A15210" s="75" t="s">
        <v>26787</v>
      </c>
      <c r="B15210" s="85">
        <v>15206</v>
      </c>
      <c r="C15210" s="85">
        <v>16688</v>
      </c>
      <c r="D15210" s="85">
        <v>15206</v>
      </c>
      <c r="E15210" s="86" t="s">
        <v>26785</v>
      </c>
      <c r="F15210" s="85" t="s">
        <v>31</v>
      </c>
      <c r="G15210" s="86" t="s">
        <v>19260</v>
      </c>
      <c r="H15210" s="85" t="s">
        <v>1</v>
      </c>
      <c r="I15210" s="85">
        <v>1</v>
      </c>
      <c r="J15210" s="88">
        <v>0.46636943804126518</v>
      </c>
      <c r="K15210" s="146">
        <v>0.81871779096359243</v>
      </c>
      <c r="L15210" s="147">
        <v>1.8961656882022559E-8</v>
      </c>
      <c r="M15210" s="147">
        <v>3.0871764009946401E-2</v>
      </c>
      <c r="N15210" s="87">
        <v>4.2669313067008563</v>
      </c>
      <c r="O15210" s="88">
        <v>0.26888070861883567</v>
      </c>
      <c r="P15210" s="89">
        <v>63.015007576189745</v>
      </c>
    </row>
    <row r="15211" spans="1:16">
      <c r="A15211" s="75" t="s">
        <v>26789</v>
      </c>
      <c r="B15211" s="85">
        <v>15207</v>
      </c>
      <c r="C15211" s="85">
        <v>16690</v>
      </c>
      <c r="D15211" s="85">
        <v>15207</v>
      </c>
      <c r="E15211" s="86" t="s">
        <v>26785</v>
      </c>
      <c r="F15211" s="85" t="s">
        <v>38</v>
      </c>
      <c r="G15211" s="86" t="s">
        <v>19260</v>
      </c>
      <c r="H15211" s="85" t="s">
        <v>1</v>
      </c>
      <c r="I15211" s="85">
        <v>1</v>
      </c>
      <c r="J15211" s="88">
        <v>0.39862914591575999</v>
      </c>
      <c r="K15211" s="146">
        <v>0.82055624762348722</v>
      </c>
      <c r="L15211" s="147">
        <v>1.5815377430683458E-8</v>
      </c>
      <c r="M15211" s="147">
        <v>2.4628162494887331E-2</v>
      </c>
      <c r="N15211" s="87">
        <v>3.3149743395550031</v>
      </c>
      <c r="O15211" s="88">
        <v>0.20155032330483219</v>
      </c>
      <c r="P15211" s="89">
        <v>60.799964844339641</v>
      </c>
    </row>
    <row r="15212" spans="1:16">
      <c r="A15212" s="75" t="s">
        <v>19261</v>
      </c>
      <c r="B15212" s="85">
        <v>15208</v>
      </c>
      <c r="C15212" s="85">
        <v>12303</v>
      </c>
      <c r="D15212" s="85">
        <v>15208</v>
      </c>
      <c r="E15212" s="86" t="s">
        <v>19262</v>
      </c>
      <c r="F15212" s="85" t="s">
        <v>32</v>
      </c>
      <c r="G15212" s="86" t="s">
        <v>19263</v>
      </c>
      <c r="H15212" s="85" t="s">
        <v>1</v>
      </c>
      <c r="I15212" s="85">
        <v>1</v>
      </c>
      <c r="J15212" s="88">
        <v>1.5431761946407361</v>
      </c>
      <c r="K15212" s="146">
        <v>3.3622653692789459</v>
      </c>
      <c r="L15212" s="147">
        <v>6.389107262405872E-8</v>
      </c>
      <c r="M15212" s="147">
        <v>9.5560422908853387E-2</v>
      </c>
      <c r="N15212" s="87">
        <v>12.524315696151341</v>
      </c>
      <c r="O15212" s="88">
        <v>0.71791794730684155</v>
      </c>
      <c r="P15212" s="89">
        <v>57.321929973982861</v>
      </c>
    </row>
    <row r="15213" spans="1:16">
      <c r="A15213" s="75" t="s">
        <v>19264</v>
      </c>
      <c r="B15213" s="85">
        <v>15209</v>
      </c>
      <c r="C15213" s="85">
        <v>12304</v>
      </c>
      <c r="D15213" s="85">
        <v>15209</v>
      </c>
      <c r="E15213" s="86" t="s">
        <v>19262</v>
      </c>
      <c r="F15213" s="85" t="s">
        <v>38</v>
      </c>
      <c r="G15213" s="86" t="s">
        <v>19263</v>
      </c>
      <c r="H15213" s="85" t="s">
        <v>1</v>
      </c>
      <c r="I15213" s="85">
        <v>1</v>
      </c>
      <c r="J15213" s="88">
        <v>1.68878032322391</v>
      </c>
      <c r="K15213" s="146">
        <v>3.4760544779729692</v>
      </c>
      <c r="L15213" s="147">
        <v>6.7002041214185181E-8</v>
      </c>
      <c r="M15213" s="147">
        <v>0.1043394854652946</v>
      </c>
      <c r="N15213" s="87">
        <v>14.04435867493215</v>
      </c>
      <c r="O15213" s="88">
        <v>0.85391037886542664</v>
      </c>
      <c r="P15213" s="89">
        <v>60.800952085450206</v>
      </c>
    </row>
    <row r="15214" spans="1:16">
      <c r="A15214" s="75" t="s">
        <v>26786</v>
      </c>
      <c r="B15214" s="85">
        <v>15210</v>
      </c>
      <c r="C15214" s="85">
        <v>16687</v>
      </c>
      <c r="D15214" s="85">
        <v>15210</v>
      </c>
      <c r="E15214" s="86" t="s">
        <v>26785</v>
      </c>
      <c r="F15214" s="85" t="s">
        <v>32</v>
      </c>
      <c r="G15214" s="86" t="s">
        <v>19263</v>
      </c>
      <c r="H15214" s="85" t="s">
        <v>1</v>
      </c>
      <c r="I15214" s="85">
        <v>1</v>
      </c>
      <c r="J15214" s="88">
        <v>1.5399880368172989</v>
      </c>
      <c r="K15214" s="146">
        <v>3.3563582963220111</v>
      </c>
      <c r="L15214" s="147">
        <v>6.3833074985740181E-8</v>
      </c>
      <c r="M15214" s="147">
        <v>9.5280758776459307E-2</v>
      </c>
      <c r="N15214" s="87">
        <v>12.47025001202273</v>
      </c>
      <c r="O15214" s="88">
        <v>0.71548556477527447</v>
      </c>
      <c r="P15214" s="89">
        <v>57.375398575446809</v>
      </c>
    </row>
    <row r="15215" spans="1:16">
      <c r="A15215" s="75" t="s">
        <v>26788</v>
      </c>
      <c r="B15215" s="85">
        <v>15211</v>
      </c>
      <c r="C15215" s="85">
        <v>16689</v>
      </c>
      <c r="D15215" s="85">
        <v>15211</v>
      </c>
      <c r="E15215" s="86" t="s">
        <v>26785</v>
      </c>
      <c r="F15215" s="85" t="s">
        <v>31</v>
      </c>
      <c r="G15215" s="86" t="s">
        <v>19263</v>
      </c>
      <c r="H15215" s="85" t="s">
        <v>1</v>
      </c>
      <c r="I15215" s="85">
        <v>1</v>
      </c>
      <c r="J15215" s="88">
        <v>1.9756437611511879</v>
      </c>
      <c r="K15215" s="146">
        <v>3.4682690672315948</v>
      </c>
      <c r="L15215" s="147">
        <v>8.0325759075024739E-8</v>
      </c>
      <c r="M15215" s="147">
        <v>0.13077959871930059</v>
      </c>
      <c r="N15215" s="87">
        <v>18.075661755945362</v>
      </c>
      <c r="O15215" s="88">
        <v>1.1390379624955409</v>
      </c>
      <c r="P15215" s="89">
        <v>63.015007576189788</v>
      </c>
    </row>
    <row r="15216" spans="1:16">
      <c r="A15216" s="75" t="s">
        <v>26790</v>
      </c>
      <c r="B15216" s="85">
        <v>15212</v>
      </c>
      <c r="C15216" s="85">
        <v>16691</v>
      </c>
      <c r="D15216" s="85">
        <v>15212</v>
      </c>
      <c r="E15216" s="86" t="s">
        <v>26785</v>
      </c>
      <c r="F15216" s="85" t="s">
        <v>38</v>
      </c>
      <c r="G15216" s="86" t="s">
        <v>19263</v>
      </c>
      <c r="H15216" s="85" t="s">
        <v>1</v>
      </c>
      <c r="I15216" s="85">
        <v>1</v>
      </c>
      <c r="J15216" s="88">
        <v>1.688680948839993</v>
      </c>
      <c r="K15216" s="146">
        <v>3.4760571749719329</v>
      </c>
      <c r="L15216" s="147">
        <v>6.6997425651241858E-8</v>
      </c>
      <c r="M15216" s="147">
        <v>0.1043303261594439</v>
      </c>
      <c r="N15216" s="87">
        <v>14.0429621628393</v>
      </c>
      <c r="O15216" s="88">
        <v>0.85381160581102067</v>
      </c>
      <c r="P15216" s="89">
        <v>60.799964844339605</v>
      </c>
    </row>
    <row r="15217" spans="1:16">
      <c r="A15217" s="75" t="s">
        <v>19265</v>
      </c>
      <c r="B15217" s="85">
        <v>15213</v>
      </c>
      <c r="C15217" s="85">
        <v>12305</v>
      </c>
      <c r="D15217" s="85">
        <v>15213</v>
      </c>
      <c r="E15217" s="86" t="s">
        <v>19266</v>
      </c>
      <c r="F15217" s="85" t="s">
        <v>55</v>
      </c>
      <c r="G15217" s="86" t="s">
        <v>19267</v>
      </c>
      <c r="H15217" s="85" t="s">
        <v>1</v>
      </c>
      <c r="I15217" s="85">
        <v>1</v>
      </c>
      <c r="J15217" s="88">
        <v>1.005173621058129</v>
      </c>
      <c r="K15217" s="146">
        <v>1.8156508033379293</v>
      </c>
      <c r="L15217" s="147">
        <v>4.2984996842601082E-8</v>
      </c>
      <c r="M15217" s="147">
        <v>6.3692828743664401E-2</v>
      </c>
      <c r="N15217" s="87">
        <v>8.6073512161404633</v>
      </c>
      <c r="O15217" s="88">
        <v>0.56095012161619073</v>
      </c>
      <c r="P15217" s="89">
        <v>65.17105059734287</v>
      </c>
    </row>
    <row r="15218" spans="1:16">
      <c r="A15218" s="75" t="s">
        <v>26791</v>
      </c>
      <c r="B15218" s="85">
        <v>15214</v>
      </c>
      <c r="C15218" s="85">
        <v>16692</v>
      </c>
      <c r="D15218" s="85">
        <v>15214</v>
      </c>
      <c r="E15218" s="86" t="s">
        <v>26792</v>
      </c>
      <c r="F15218" s="85" t="s">
        <v>509</v>
      </c>
      <c r="G15218" s="86" t="s">
        <v>19267</v>
      </c>
      <c r="H15218" s="85" t="s">
        <v>1</v>
      </c>
      <c r="I15218" s="85">
        <v>1</v>
      </c>
      <c r="J15218" s="88">
        <v>1.11508743497685</v>
      </c>
      <c r="K15218" s="146">
        <v>1.3835885950610718</v>
      </c>
      <c r="L15218" s="147">
        <v>4.3033905927364612E-8</v>
      </c>
      <c r="M15218" s="147">
        <v>5.3815028306327527E-2</v>
      </c>
      <c r="N15218" s="87">
        <v>6.7145904687827143</v>
      </c>
      <c r="O15218" s="88">
        <v>0.4308362804913578</v>
      </c>
      <c r="P15218" s="89">
        <v>64.164193258604499</v>
      </c>
    </row>
    <row r="15219" spans="1:16">
      <c r="A15219" s="75" t="s">
        <v>26793</v>
      </c>
      <c r="B15219" s="85">
        <v>15215</v>
      </c>
      <c r="C15219" s="85">
        <v>16693</v>
      </c>
      <c r="D15219" s="85">
        <v>15215</v>
      </c>
      <c r="E15219" s="86" t="s">
        <v>26792</v>
      </c>
      <c r="F15219" s="85" t="s">
        <v>1077</v>
      </c>
      <c r="G15219" s="86" t="s">
        <v>19267</v>
      </c>
      <c r="H15219" s="85" t="s">
        <v>1</v>
      </c>
      <c r="I15219" s="85">
        <v>1</v>
      </c>
      <c r="J15219" s="88">
        <v>0.95003709570175066</v>
      </c>
      <c r="K15219" s="146">
        <v>2.5791810474477392</v>
      </c>
      <c r="L15219" s="147">
        <v>5.7976058278499908E-8</v>
      </c>
      <c r="M15219" s="147">
        <v>5.6527053198302868E-2</v>
      </c>
      <c r="N15219" s="87">
        <v>7.8858112421665636</v>
      </c>
      <c r="O15219" s="88">
        <v>0.51856617902124036</v>
      </c>
      <c r="P15219" s="89">
        <v>65.759395336321589</v>
      </c>
    </row>
    <row r="15220" spans="1:16">
      <c r="A15220" s="75" t="s">
        <v>26794</v>
      </c>
      <c r="B15220" s="85">
        <v>15216</v>
      </c>
      <c r="C15220" s="85">
        <v>16694</v>
      </c>
      <c r="D15220" s="85">
        <v>15216</v>
      </c>
      <c r="E15220" s="86" t="s">
        <v>26792</v>
      </c>
      <c r="F15220" s="85" t="s">
        <v>429</v>
      </c>
      <c r="G15220" s="86" t="s">
        <v>19267</v>
      </c>
      <c r="H15220" s="85" t="s">
        <v>1</v>
      </c>
      <c r="I15220" s="85">
        <v>1</v>
      </c>
      <c r="J15220" s="88">
        <v>0.68140243915512144</v>
      </c>
      <c r="K15220" s="146">
        <v>0.93817620805377921</v>
      </c>
      <c r="L15220" s="147">
        <v>2.8923391426106471E-8</v>
      </c>
      <c r="M15220" s="147">
        <v>5.2683046112863473E-2</v>
      </c>
      <c r="N15220" s="87">
        <v>6.8338862396353646</v>
      </c>
      <c r="O15220" s="88">
        <v>0.4123382580554758</v>
      </c>
      <c r="P15220" s="89">
        <v>60.337302026478703</v>
      </c>
    </row>
    <row r="15221" spans="1:16">
      <c r="A15221" s="75" t="s">
        <v>26795</v>
      </c>
      <c r="B15221" s="85">
        <v>15217</v>
      </c>
      <c r="C15221" s="85">
        <v>16695</v>
      </c>
      <c r="D15221" s="85">
        <v>15217</v>
      </c>
      <c r="E15221" s="86" t="s">
        <v>26792</v>
      </c>
      <c r="F15221" s="85" t="s">
        <v>1084</v>
      </c>
      <c r="G15221" s="86" t="s">
        <v>19267</v>
      </c>
      <c r="H15221" s="85" t="s">
        <v>1</v>
      </c>
      <c r="I15221" s="85">
        <v>1</v>
      </c>
      <c r="J15221" s="88">
        <v>0.94584320896321994</v>
      </c>
      <c r="K15221" s="146">
        <v>1.6772502598552819</v>
      </c>
      <c r="L15221" s="147">
        <v>3.8213575221038172E-8</v>
      </c>
      <c r="M15221" s="147">
        <v>6.466948550543665E-2</v>
      </c>
      <c r="N15221" s="87">
        <v>8.7571700869877098</v>
      </c>
      <c r="O15221" s="88">
        <v>0.48352407183779228</v>
      </c>
      <c r="P15221" s="89">
        <v>55.214648914523345</v>
      </c>
    </row>
    <row r="15222" spans="1:16">
      <c r="A15222" s="75" t="s">
        <v>26796</v>
      </c>
      <c r="B15222" s="85">
        <v>15218</v>
      </c>
      <c r="C15222" s="85">
        <v>16696</v>
      </c>
      <c r="D15222" s="85">
        <v>15218</v>
      </c>
      <c r="E15222" s="86" t="s">
        <v>26792</v>
      </c>
      <c r="F15222" s="85" t="s">
        <v>38</v>
      </c>
      <c r="G15222" s="86" t="s">
        <v>19267</v>
      </c>
      <c r="H15222" s="85" t="s">
        <v>1</v>
      </c>
      <c r="I15222" s="85">
        <v>1</v>
      </c>
      <c r="J15222" s="88">
        <v>0.99226255317410272</v>
      </c>
      <c r="K15222" s="146">
        <v>1.4563300546665161</v>
      </c>
      <c r="L15222" s="147">
        <v>3.6973112662965467E-8</v>
      </c>
      <c r="M15222" s="147">
        <v>5.4535417701333758E-2</v>
      </c>
      <c r="N15222" s="87">
        <v>7.6824648126961224</v>
      </c>
      <c r="O15222" s="88">
        <v>0.52682168728581025</v>
      </c>
      <c r="P15222" s="89">
        <v>68.574565602328448</v>
      </c>
    </row>
    <row r="15223" spans="1:16">
      <c r="A15223" s="75" t="s">
        <v>26797</v>
      </c>
      <c r="B15223" s="85">
        <v>15219</v>
      </c>
      <c r="C15223" s="85">
        <v>16697</v>
      </c>
      <c r="D15223" s="85">
        <v>15219</v>
      </c>
      <c r="E15223" s="86" t="s">
        <v>26792</v>
      </c>
      <c r="F15223" s="85" t="s">
        <v>139</v>
      </c>
      <c r="G15223" s="86" t="s">
        <v>19267</v>
      </c>
      <c r="H15223" s="85" t="s">
        <v>1</v>
      </c>
      <c r="I15223" s="85">
        <v>1</v>
      </c>
      <c r="J15223" s="88">
        <v>1.761772259751218</v>
      </c>
      <c r="K15223" s="146">
        <v>2.3826461809198394</v>
      </c>
      <c r="L15223" s="147">
        <v>8.6117045702997013E-8</v>
      </c>
      <c r="M15223" s="147">
        <v>0.11115479372669</v>
      </c>
      <c r="N15223" s="87">
        <v>14.389504824474519</v>
      </c>
      <c r="O15223" s="88">
        <v>0.89702698380373036</v>
      </c>
      <c r="P15223" s="89">
        <v>62.338975159034931</v>
      </c>
    </row>
    <row r="15224" spans="1:16">
      <c r="A15224" s="75" t="s">
        <v>19271</v>
      </c>
      <c r="B15224" s="85">
        <v>15220</v>
      </c>
      <c r="C15224" s="85">
        <v>12307</v>
      </c>
      <c r="D15224" s="85">
        <v>15220</v>
      </c>
      <c r="E15224" s="86" t="s">
        <v>19272</v>
      </c>
      <c r="F15224" s="85" t="s">
        <v>32</v>
      </c>
      <c r="G15224" s="86" t="s">
        <v>19273</v>
      </c>
      <c r="H15224" s="85" t="s">
        <v>1</v>
      </c>
      <c r="I15224" s="85">
        <v>1</v>
      </c>
      <c r="J15224" s="88">
        <v>1.767625655795968</v>
      </c>
      <c r="K15224" s="146">
        <v>3.211952550281417</v>
      </c>
      <c r="L15224" s="147">
        <v>7.5310991925422854E-8</v>
      </c>
      <c r="M15224" s="147">
        <v>0.1121276472227974</v>
      </c>
      <c r="N15224" s="87">
        <v>15.330132787928621</v>
      </c>
      <c r="O15224" s="88">
        <v>0.98897339172689358</v>
      </c>
      <c r="P15224" s="89">
        <v>64.511730290140676</v>
      </c>
    </row>
    <row r="15225" spans="1:16">
      <c r="A15225" s="75" t="s">
        <v>19274</v>
      </c>
      <c r="B15225" s="85">
        <v>15221</v>
      </c>
      <c r="C15225" s="85">
        <v>12308</v>
      </c>
      <c r="D15225" s="85">
        <v>15221</v>
      </c>
      <c r="E15225" s="86" t="s">
        <v>19272</v>
      </c>
      <c r="F15225" s="85" t="s">
        <v>38</v>
      </c>
      <c r="G15225" s="86" t="s">
        <v>19273</v>
      </c>
      <c r="H15225" s="85" t="s">
        <v>1</v>
      </c>
      <c r="I15225" s="85">
        <v>1</v>
      </c>
      <c r="J15225" s="88">
        <v>1.8079961845464849</v>
      </c>
      <c r="K15225" s="146">
        <v>3.2652555753981409</v>
      </c>
      <c r="L15225" s="147">
        <v>7.548375664477047E-8</v>
      </c>
      <c r="M15225" s="147">
        <v>0.11402666269746679</v>
      </c>
      <c r="N15225" s="87">
        <v>15.72388547134919</v>
      </c>
      <c r="O15225" s="88">
        <v>1.0250138577434991</v>
      </c>
      <c r="P15225" s="89">
        <v>65.18833144716028</v>
      </c>
    </row>
    <row r="15226" spans="1:16">
      <c r="A15226" s="75" t="s">
        <v>26802</v>
      </c>
      <c r="B15226" s="85">
        <v>15222</v>
      </c>
      <c r="C15226" s="85">
        <v>16700</v>
      </c>
      <c r="D15226" s="85">
        <v>15222</v>
      </c>
      <c r="E15226" s="86" t="s">
        <v>26803</v>
      </c>
      <c r="F15226" s="85" t="s">
        <v>32</v>
      </c>
      <c r="G15226" s="86" t="s">
        <v>19273</v>
      </c>
      <c r="H15226" s="85" t="s">
        <v>1</v>
      </c>
      <c r="I15226" s="85">
        <v>1</v>
      </c>
      <c r="J15226" s="88">
        <v>1.767625655795968</v>
      </c>
      <c r="K15226" s="146">
        <v>3.211952550281417</v>
      </c>
      <c r="L15226" s="147">
        <v>7.5310991925422854E-8</v>
      </c>
      <c r="M15226" s="147">
        <v>0.1121276472227974</v>
      </c>
      <c r="N15226" s="87">
        <v>15.330132787928621</v>
      </c>
      <c r="O15226" s="88">
        <v>0.98897339172689347</v>
      </c>
      <c r="P15226" s="89">
        <v>64.511730290140662</v>
      </c>
    </row>
    <row r="15227" spans="1:16">
      <c r="A15227" s="75" t="s">
        <v>26804</v>
      </c>
      <c r="B15227" s="85">
        <v>15223</v>
      </c>
      <c r="C15227" s="85">
        <v>16701</v>
      </c>
      <c r="D15227" s="85">
        <v>15223</v>
      </c>
      <c r="E15227" s="86" t="s">
        <v>26803</v>
      </c>
      <c r="F15227" s="85" t="s">
        <v>38</v>
      </c>
      <c r="G15227" s="86" t="s">
        <v>19273</v>
      </c>
      <c r="H15227" s="85" t="s">
        <v>1</v>
      </c>
      <c r="I15227" s="85">
        <v>1</v>
      </c>
      <c r="J15227" s="88">
        <v>1.8079961845464849</v>
      </c>
      <c r="K15227" s="146">
        <v>3.2652555753981409</v>
      </c>
      <c r="L15227" s="147">
        <v>7.548375664477047E-8</v>
      </c>
      <c r="M15227" s="147">
        <v>0.11402666269746679</v>
      </c>
      <c r="N15227" s="87">
        <v>15.72388547134919</v>
      </c>
      <c r="O15227" s="88">
        <v>1.0250138577434991</v>
      </c>
      <c r="P15227" s="89">
        <v>65.18833144716028</v>
      </c>
    </row>
    <row r="15228" spans="1:16">
      <c r="A15228" s="75" t="s">
        <v>19275</v>
      </c>
      <c r="B15228" s="85">
        <v>15224</v>
      </c>
      <c r="C15228" s="85">
        <v>12309</v>
      </c>
      <c r="D15228" s="85">
        <v>15224</v>
      </c>
      <c r="E15228" s="86" t="s">
        <v>19276</v>
      </c>
      <c r="F15228" s="85" t="s">
        <v>55</v>
      </c>
      <c r="G15228" s="86" t="s">
        <v>19277</v>
      </c>
      <c r="H15228" s="85" t="s">
        <v>1</v>
      </c>
      <c r="I15228" s="85">
        <v>1</v>
      </c>
      <c r="J15228" s="88">
        <v>1.05714180121778</v>
      </c>
      <c r="K15228" s="146">
        <v>3.9336228359678298</v>
      </c>
      <c r="L15228" s="147">
        <v>5.0239769723222877E-8</v>
      </c>
      <c r="M15228" s="147">
        <v>4.5795998378944471E-2</v>
      </c>
      <c r="N15228" s="87">
        <v>5.8748912860180473</v>
      </c>
      <c r="O15228" s="88">
        <v>0.40195151100712923</v>
      </c>
      <c r="P15228" s="89">
        <v>68.418544520773352</v>
      </c>
    </row>
    <row r="15229" spans="1:16">
      <c r="A15229" s="75" t="s">
        <v>26805</v>
      </c>
      <c r="B15229" s="85">
        <v>15225</v>
      </c>
      <c r="C15229" s="85">
        <v>16702</v>
      </c>
      <c r="D15229" s="85">
        <v>15225</v>
      </c>
      <c r="E15229" s="86" t="s">
        <v>26806</v>
      </c>
      <c r="F15229" s="85" t="s">
        <v>32</v>
      </c>
      <c r="G15229" s="86" t="s">
        <v>19277</v>
      </c>
      <c r="H15229" s="85" t="s">
        <v>1</v>
      </c>
      <c r="I15229" s="85">
        <v>1</v>
      </c>
      <c r="J15229" s="88">
        <v>0.9205104098589173</v>
      </c>
      <c r="K15229" s="146">
        <v>3.7318993530852089</v>
      </c>
      <c r="L15229" s="147">
        <v>4.95318432024566E-8</v>
      </c>
      <c r="M15229" s="147">
        <v>3.4715245023556579E-2</v>
      </c>
      <c r="N15229" s="87">
        <v>4.1986034253724087</v>
      </c>
      <c r="O15229" s="88">
        <v>0.26563682809829298</v>
      </c>
      <c r="P15229" s="89">
        <v>63.267901534361137</v>
      </c>
    </row>
    <row r="15230" spans="1:16">
      <c r="A15230" s="75" t="s">
        <v>26807</v>
      </c>
      <c r="B15230" s="85">
        <v>15226</v>
      </c>
      <c r="C15230" s="85">
        <v>16703</v>
      </c>
      <c r="D15230" s="85">
        <v>15226</v>
      </c>
      <c r="E15230" s="86" t="s">
        <v>26806</v>
      </c>
      <c r="F15230" s="85" t="s">
        <v>38</v>
      </c>
      <c r="G15230" s="86" t="s">
        <v>19277</v>
      </c>
      <c r="H15230" s="85" t="s">
        <v>1</v>
      </c>
      <c r="I15230" s="85">
        <v>1</v>
      </c>
      <c r="J15230" s="88">
        <v>1.0048078381350301</v>
      </c>
      <c r="K15230" s="146">
        <v>3.8596994051597959</v>
      </c>
      <c r="L15230" s="147">
        <v>4.9938373913377077E-8</v>
      </c>
      <c r="M15230" s="147">
        <v>3.8737804273947053E-2</v>
      </c>
      <c r="N15230" s="87">
        <v>5.1093679381935706</v>
      </c>
      <c r="O15230" s="88">
        <v>0.35450731211190378</v>
      </c>
      <c r="P15230" s="89">
        <v>69.38379001087182</v>
      </c>
    </row>
    <row r="15231" spans="1:16">
      <c r="A15231" s="75" t="s">
        <v>19278</v>
      </c>
      <c r="B15231" s="85">
        <v>15227</v>
      </c>
      <c r="C15231" s="85">
        <v>12310</v>
      </c>
      <c r="D15231" s="85">
        <v>15227</v>
      </c>
      <c r="E15231" s="86" t="s">
        <v>19279</v>
      </c>
      <c r="F15231" s="85" t="s">
        <v>55</v>
      </c>
      <c r="G15231" s="86" t="s">
        <v>19280</v>
      </c>
      <c r="H15231" s="85" t="s">
        <v>1</v>
      </c>
      <c r="I15231" s="85">
        <v>1</v>
      </c>
      <c r="J15231" s="88">
        <v>1.8787083767704791</v>
      </c>
      <c r="K15231" s="146">
        <v>6.9276003381367186</v>
      </c>
      <c r="L15231" s="147">
        <v>8.8066935829882535E-8</v>
      </c>
      <c r="M15231" s="147">
        <v>8.1582035129548786E-2</v>
      </c>
      <c r="N15231" s="87">
        <v>10.73807031586969</v>
      </c>
      <c r="O15231" s="88">
        <v>0.72876032257900625</v>
      </c>
      <c r="P15231" s="89">
        <v>67.866972476607685</v>
      </c>
    </row>
    <row r="15232" spans="1:16">
      <c r="A15232" s="75" t="s">
        <v>26808</v>
      </c>
      <c r="B15232" s="85">
        <v>15228</v>
      </c>
      <c r="C15232" s="85">
        <v>16704</v>
      </c>
      <c r="D15232" s="85">
        <v>15228</v>
      </c>
      <c r="E15232" s="86" t="s">
        <v>26809</v>
      </c>
      <c r="F15232" s="85" t="s">
        <v>32</v>
      </c>
      <c r="G15232" s="86" t="s">
        <v>19280</v>
      </c>
      <c r="H15232" s="85" t="s">
        <v>1</v>
      </c>
      <c r="I15232" s="85">
        <v>1</v>
      </c>
      <c r="J15232" s="88">
        <v>1.8529612691474739</v>
      </c>
      <c r="K15232" s="146">
        <v>6.8936747379977321</v>
      </c>
      <c r="L15232" s="147">
        <v>8.7957378449831371E-8</v>
      </c>
      <c r="M15232" s="147">
        <v>8.0373956232859853E-2</v>
      </c>
      <c r="N15232" s="87">
        <v>10.48685666647682</v>
      </c>
      <c r="O15232" s="88">
        <v>0.70575809059126393</v>
      </c>
      <c r="P15232" s="89">
        <v>67.299297877060766</v>
      </c>
    </row>
    <row r="15233" spans="1:16">
      <c r="A15233" s="75" t="s">
        <v>26810</v>
      </c>
      <c r="B15233" s="85">
        <v>15229</v>
      </c>
      <c r="C15233" s="85">
        <v>16705</v>
      </c>
      <c r="D15233" s="85">
        <v>15229</v>
      </c>
      <c r="E15233" s="86" t="s">
        <v>26809</v>
      </c>
      <c r="F15233" s="85" t="s">
        <v>38</v>
      </c>
      <c r="G15233" s="86" t="s">
        <v>19280</v>
      </c>
      <c r="H15233" s="85" t="s">
        <v>1</v>
      </c>
      <c r="I15233" s="85">
        <v>1</v>
      </c>
      <c r="J15233" s="88">
        <v>1.8931597197688701</v>
      </c>
      <c r="K15233" s="146">
        <v>6.9466421074574978</v>
      </c>
      <c r="L15233" s="147">
        <v>8.8128428223525745E-8</v>
      </c>
      <c r="M15233" s="147">
        <v>8.2260105954466242E-2</v>
      </c>
      <c r="N15233" s="87">
        <v>10.879071575755299</v>
      </c>
      <c r="O15233" s="88">
        <v>0.74167102109515604</v>
      </c>
      <c r="P15233" s="89">
        <v>68.174109888937295</v>
      </c>
    </row>
    <row r="15234" spans="1:16">
      <c r="A15234" s="75" t="s">
        <v>19268</v>
      </c>
      <c r="B15234" s="85">
        <v>15230</v>
      </c>
      <c r="C15234" s="85">
        <v>12306</v>
      </c>
      <c r="D15234" s="85">
        <v>15230</v>
      </c>
      <c r="E15234" s="86" t="s">
        <v>19269</v>
      </c>
      <c r="F15234" s="85" t="s">
        <v>55</v>
      </c>
      <c r="G15234" s="86" t="s">
        <v>19270</v>
      </c>
      <c r="H15234" s="85" t="s">
        <v>1</v>
      </c>
      <c r="I15234" s="85">
        <v>1</v>
      </c>
      <c r="J15234" s="88">
        <v>0.80311721660239499</v>
      </c>
      <c r="K15234" s="146">
        <v>1.7328640923404599</v>
      </c>
      <c r="L15234" s="147">
        <v>3.3363552416452109E-8</v>
      </c>
      <c r="M15234" s="147">
        <v>4.9799817473061572E-2</v>
      </c>
      <c r="N15234" s="87">
        <v>6.3342978476152494</v>
      </c>
      <c r="O15234" s="88">
        <v>0.37261712904643141</v>
      </c>
      <c r="P15234" s="89">
        <v>58.825324923221785</v>
      </c>
    </row>
    <row r="15235" spans="1:16">
      <c r="A15235" s="75" t="s">
        <v>26798</v>
      </c>
      <c r="B15235" s="85">
        <v>15231</v>
      </c>
      <c r="C15235" s="85">
        <v>16698</v>
      </c>
      <c r="D15235" s="85">
        <v>15231</v>
      </c>
      <c r="E15235" s="86" t="s">
        <v>26799</v>
      </c>
      <c r="F15235" s="85" t="s">
        <v>32</v>
      </c>
      <c r="G15235" s="86" t="s">
        <v>19270</v>
      </c>
      <c r="H15235" s="85" t="s">
        <v>1</v>
      </c>
      <c r="I15235" s="85">
        <v>1</v>
      </c>
      <c r="J15235" s="88">
        <v>0.79261803138181974</v>
      </c>
      <c r="K15235" s="146">
        <v>1.9212223549635781</v>
      </c>
      <c r="L15235" s="147">
        <v>3.7224259645132059E-8</v>
      </c>
      <c r="M15235" s="147">
        <v>4.2472703391826148E-2</v>
      </c>
      <c r="N15235" s="87">
        <v>5.4113872783012988</v>
      </c>
      <c r="O15235" s="88">
        <v>0.32126502775428722</v>
      </c>
      <c r="P15235" s="89">
        <v>59.368330380363439</v>
      </c>
    </row>
    <row r="15236" spans="1:16">
      <c r="A15236" s="75" t="s">
        <v>26800</v>
      </c>
      <c r="B15236" s="85">
        <v>15232</v>
      </c>
      <c r="C15236" s="85">
        <v>16699</v>
      </c>
      <c r="D15236" s="85">
        <v>15232</v>
      </c>
      <c r="E15236" s="86" t="s">
        <v>26801</v>
      </c>
      <c r="F15236" s="85" t="s">
        <v>32</v>
      </c>
      <c r="G15236" s="86" t="s">
        <v>19270</v>
      </c>
      <c r="H15236" s="85" t="s">
        <v>1</v>
      </c>
      <c r="I15236" s="85">
        <v>1</v>
      </c>
      <c r="J15236" s="88">
        <v>0.75210760564163825</v>
      </c>
      <c r="K15236" s="146">
        <v>1.5955827341931921</v>
      </c>
      <c r="L15236" s="147">
        <v>3.1568038220645883E-8</v>
      </c>
      <c r="M15236" s="147">
        <v>4.512052467675811E-2</v>
      </c>
      <c r="N15236" s="87">
        <v>5.8655593849799716</v>
      </c>
      <c r="O15236" s="88">
        <v>0.34287188514033462</v>
      </c>
      <c r="P15236" s="89">
        <v>58.455104217055911</v>
      </c>
    </row>
    <row r="15237" spans="1:16">
      <c r="A15237" s="75" t="s">
        <v>19281</v>
      </c>
      <c r="B15237" s="85">
        <v>15233</v>
      </c>
      <c r="C15237" s="85">
        <v>12311</v>
      </c>
      <c r="D15237" s="85">
        <v>15233</v>
      </c>
      <c r="E15237" s="86" t="s">
        <v>19282</v>
      </c>
      <c r="F15237" s="85" t="s">
        <v>55</v>
      </c>
      <c r="G15237" s="86" t="s">
        <v>19283</v>
      </c>
      <c r="H15237" s="85" t="s">
        <v>1</v>
      </c>
      <c r="I15237" s="85">
        <v>1</v>
      </c>
      <c r="J15237" s="88">
        <v>25.42457521397861</v>
      </c>
      <c r="K15237" s="146">
        <v>53.247521595730575</v>
      </c>
      <c r="L15237" s="147">
        <v>2.59871324505212E-7</v>
      </c>
      <c r="M15237" s="147">
        <v>7.7021921333193184</v>
      </c>
      <c r="N15237" s="87">
        <v>306.66001641508052</v>
      </c>
      <c r="O15237" s="88">
        <v>21.87411350764971</v>
      </c>
      <c r="P15237" s="89">
        <v>71.330177841124041</v>
      </c>
    </row>
    <row r="15238" spans="1:16">
      <c r="A15238" s="75" t="s">
        <v>26816</v>
      </c>
      <c r="B15238" s="85">
        <v>15234</v>
      </c>
      <c r="C15238" s="85">
        <v>16709</v>
      </c>
      <c r="D15238" s="85">
        <v>15234</v>
      </c>
      <c r="E15238" s="86" t="s">
        <v>26817</v>
      </c>
      <c r="F15238" s="85" t="s">
        <v>283</v>
      </c>
      <c r="G15238" s="86" t="s">
        <v>19283</v>
      </c>
      <c r="H15238" s="85" t="s">
        <v>1</v>
      </c>
      <c r="I15238" s="85">
        <v>1</v>
      </c>
      <c r="J15238" s="88">
        <v>25.65415136551929</v>
      </c>
      <c r="K15238" s="146">
        <v>53.8781810722828</v>
      </c>
      <c r="L15238" s="147">
        <v>2.611177125324796E-7</v>
      </c>
      <c r="M15238" s="147">
        <v>7.6711317865328468</v>
      </c>
      <c r="N15238" s="87">
        <v>304.62607922917789</v>
      </c>
      <c r="O15238" s="88">
        <v>22.031078259029769</v>
      </c>
      <c r="P15238" s="89">
        <v>72.321707697439891</v>
      </c>
    </row>
    <row r="15239" spans="1:16">
      <c r="A15239" s="75" t="s">
        <v>26818</v>
      </c>
      <c r="B15239" s="85">
        <v>15235</v>
      </c>
      <c r="C15239" s="85">
        <v>16710</v>
      </c>
      <c r="D15239" s="85">
        <v>15235</v>
      </c>
      <c r="E15239" s="86" t="s">
        <v>26817</v>
      </c>
      <c r="F15239" s="85" t="s">
        <v>38</v>
      </c>
      <c r="G15239" s="86" t="s">
        <v>19283</v>
      </c>
      <c r="H15239" s="85" t="s">
        <v>1</v>
      </c>
      <c r="I15239" s="85">
        <v>1</v>
      </c>
      <c r="J15239" s="88">
        <v>23.990823137511299</v>
      </c>
      <c r="K15239" s="146">
        <v>49.816950650856569</v>
      </c>
      <c r="L15239" s="147">
        <v>2.5173818864910559E-7</v>
      </c>
      <c r="M15239" s="147">
        <v>7.7850174355262736</v>
      </c>
      <c r="N15239" s="87">
        <v>309.62337713550897</v>
      </c>
      <c r="O15239" s="88">
        <v>20.7974274121291</v>
      </c>
      <c r="P15239" s="89">
        <v>67.170081292107824</v>
      </c>
    </row>
    <row r="15240" spans="1:16">
      <c r="A15240" s="75" t="s">
        <v>19284</v>
      </c>
      <c r="B15240" s="85">
        <v>15236</v>
      </c>
      <c r="C15240" s="85">
        <v>12312</v>
      </c>
      <c r="D15240" s="85">
        <v>15236</v>
      </c>
      <c r="E15240" s="86" t="s">
        <v>19285</v>
      </c>
      <c r="F15240" s="85" t="s">
        <v>55</v>
      </c>
      <c r="G15240" s="86" t="s">
        <v>19286</v>
      </c>
      <c r="H15240" s="85" t="s">
        <v>1</v>
      </c>
      <c r="I15240" s="85">
        <v>1</v>
      </c>
      <c r="J15240" s="88">
        <v>4.337682665657697</v>
      </c>
      <c r="K15240" s="146">
        <v>9.0828859611749166</v>
      </c>
      <c r="L15240" s="147">
        <v>2.624212269023631E-8</v>
      </c>
      <c r="M15240" s="147">
        <v>1481.435193204474</v>
      </c>
      <c r="N15240" s="87">
        <v>57.261296747452477</v>
      </c>
      <c r="O15240" s="88">
        <v>3.8110539834380219</v>
      </c>
      <c r="P15240" s="89">
        <v>66.555495594981849</v>
      </c>
    </row>
    <row r="15241" spans="1:16">
      <c r="A15241" s="75" t="s">
        <v>26813</v>
      </c>
      <c r="B15241" s="85">
        <v>15237</v>
      </c>
      <c r="C15241" s="85">
        <v>16707</v>
      </c>
      <c r="D15241" s="85">
        <v>15237</v>
      </c>
      <c r="E15241" s="86" t="s">
        <v>26812</v>
      </c>
      <c r="F15241" s="85" t="s">
        <v>4461</v>
      </c>
      <c r="G15241" s="86" t="s">
        <v>19286</v>
      </c>
      <c r="H15241" s="85" t="s">
        <v>1</v>
      </c>
      <c r="I15241" s="85">
        <v>1</v>
      </c>
      <c r="J15241" s="88">
        <v>4.4013013389715514</v>
      </c>
      <c r="K15241" s="146">
        <v>8.7457612867393184</v>
      </c>
      <c r="L15241" s="147">
        <v>2.7178856273017829E-8</v>
      </c>
      <c r="M15241" s="147">
        <v>1729.874052490652</v>
      </c>
      <c r="N15241" s="87">
        <v>58.019145502310522</v>
      </c>
      <c r="O15241" s="88">
        <v>3.8556751443944002</v>
      </c>
      <c r="P15241" s="89">
        <v>66.45522113456245</v>
      </c>
    </row>
    <row r="15242" spans="1:16">
      <c r="A15242" s="75" t="s">
        <v>27183</v>
      </c>
      <c r="B15242" s="85">
        <v>15238</v>
      </c>
      <c r="C15242" s="85">
        <v>16991</v>
      </c>
      <c r="D15242" s="85">
        <v>15238</v>
      </c>
      <c r="E15242" s="86" t="s">
        <v>27180</v>
      </c>
      <c r="F15242" s="85" t="s">
        <v>4461</v>
      </c>
      <c r="G15242" s="86" t="s">
        <v>19286</v>
      </c>
      <c r="H15242" s="85" t="s">
        <v>1</v>
      </c>
      <c r="I15242" s="85">
        <v>1</v>
      </c>
      <c r="J15242" s="88">
        <v>3.4028799328129238</v>
      </c>
      <c r="K15242" s="146">
        <v>10.224339463469985</v>
      </c>
      <c r="L15242" s="147">
        <v>1.71896210881616E-8</v>
      </c>
      <c r="M15242" s="147">
        <v>0.31180128079542763</v>
      </c>
      <c r="N15242" s="87">
        <v>45.054926070868127</v>
      </c>
      <c r="O15242" s="88">
        <v>3.0403822455281722</v>
      </c>
      <c r="P15242" s="89">
        <v>67.481683151490941</v>
      </c>
    </row>
    <row r="15243" spans="1:16">
      <c r="A15243" s="75" t="s">
        <v>19287</v>
      </c>
      <c r="B15243" s="85">
        <v>15239</v>
      </c>
      <c r="C15243" s="85">
        <v>12313</v>
      </c>
      <c r="D15243" s="85">
        <v>15239</v>
      </c>
      <c r="E15243" s="86" t="s">
        <v>19288</v>
      </c>
      <c r="F15243" s="85" t="s">
        <v>55</v>
      </c>
      <c r="G15243" s="86" t="s">
        <v>19289</v>
      </c>
      <c r="H15243" s="85" t="s">
        <v>1</v>
      </c>
      <c r="I15243" s="85">
        <v>1</v>
      </c>
      <c r="J15243" s="88">
        <v>2.4873083636647499</v>
      </c>
      <c r="K15243" s="146">
        <v>24.488654308976589</v>
      </c>
      <c r="L15243" s="147">
        <v>2.2515254799591011E-8</v>
      </c>
      <c r="M15243" s="147">
        <v>1027.418996220852</v>
      </c>
      <c r="N15243" s="87">
        <v>32.301443882068057</v>
      </c>
      <c r="O15243" s="88">
        <v>2.2287191488110492</v>
      </c>
      <c r="P15243" s="89">
        <v>68.997508499869525</v>
      </c>
    </row>
    <row r="15244" spans="1:16">
      <c r="A15244" s="75" t="s">
        <v>26814</v>
      </c>
      <c r="B15244" s="85">
        <v>15240</v>
      </c>
      <c r="C15244" s="85">
        <v>16708</v>
      </c>
      <c r="D15244" s="85">
        <v>15240</v>
      </c>
      <c r="E15244" s="86" t="s">
        <v>26815</v>
      </c>
      <c r="F15244" s="85" t="s">
        <v>4469</v>
      </c>
      <c r="G15244" s="86" t="s">
        <v>19289</v>
      </c>
      <c r="H15244" s="85" t="s">
        <v>1</v>
      </c>
      <c r="I15244" s="85">
        <v>1</v>
      </c>
      <c r="J15244" s="88">
        <v>2.4873083636647499</v>
      </c>
      <c r="K15244" s="146">
        <v>24.488654308976589</v>
      </c>
      <c r="L15244" s="147">
        <v>2.2515254799591011E-8</v>
      </c>
      <c r="M15244" s="147">
        <v>1027.418996220852</v>
      </c>
      <c r="N15244" s="87">
        <v>32.301443882068057</v>
      </c>
      <c r="O15244" s="88">
        <v>2.2287191488110492</v>
      </c>
      <c r="P15244" s="89">
        <v>68.997508499869525</v>
      </c>
    </row>
    <row r="15245" spans="1:16">
      <c r="A15245" s="75" t="s">
        <v>19290</v>
      </c>
      <c r="B15245" s="85">
        <v>15241</v>
      </c>
      <c r="C15245" s="85">
        <v>12314</v>
      </c>
      <c r="D15245" s="85">
        <v>15241</v>
      </c>
      <c r="E15245" s="86" t="s">
        <v>19291</v>
      </c>
      <c r="F15245" s="85" t="s">
        <v>55</v>
      </c>
      <c r="G15245" s="86" t="s">
        <v>19292</v>
      </c>
      <c r="H15245" s="85" t="s">
        <v>1</v>
      </c>
      <c r="I15245" s="85">
        <v>1</v>
      </c>
      <c r="J15245" s="88">
        <v>0</v>
      </c>
      <c r="K15245" s="146">
        <v>0</v>
      </c>
      <c r="L15245" s="147">
        <v>0</v>
      </c>
      <c r="M15245" s="147">
        <v>0</v>
      </c>
      <c r="N15245" s="87">
        <v>0</v>
      </c>
      <c r="O15245" s="88">
        <v>0</v>
      </c>
      <c r="P15245" s="89" t="e">
        <v>#DIV/0!</v>
      </c>
    </row>
    <row r="15246" spans="1:16">
      <c r="A15246" s="75" t="s">
        <v>26874</v>
      </c>
      <c r="B15246" s="85">
        <v>15242</v>
      </c>
      <c r="C15246" s="85">
        <v>16763</v>
      </c>
      <c r="D15246" s="85">
        <v>15242</v>
      </c>
      <c r="E15246" s="86" t="s">
        <v>26875</v>
      </c>
      <c r="F15246" s="85" t="s">
        <v>55</v>
      </c>
      <c r="G15246" s="86" t="s">
        <v>19292</v>
      </c>
      <c r="H15246" s="85" t="s">
        <v>1</v>
      </c>
      <c r="I15246" s="85">
        <v>1</v>
      </c>
      <c r="J15246" s="88">
        <v>0</v>
      </c>
      <c r="K15246" s="146">
        <v>0</v>
      </c>
      <c r="L15246" s="147">
        <v>0</v>
      </c>
      <c r="M15246" s="147">
        <v>0</v>
      </c>
      <c r="N15246" s="87">
        <v>0</v>
      </c>
      <c r="O15246" s="88">
        <v>0</v>
      </c>
      <c r="P15246" s="89" t="e">
        <v>#DIV/0!</v>
      </c>
    </row>
    <row r="15247" spans="1:16">
      <c r="A15247" s="75" t="s">
        <v>4254</v>
      </c>
      <c r="B15247" s="85">
        <v>15243</v>
      </c>
      <c r="C15247" s="85">
        <v>2308</v>
      </c>
      <c r="D15247" s="85">
        <v>15243</v>
      </c>
      <c r="E15247" s="86" t="s">
        <v>4255</v>
      </c>
      <c r="F15247" s="85" t="s">
        <v>32</v>
      </c>
      <c r="G15247" s="86" t="s">
        <v>4256</v>
      </c>
      <c r="H15247" s="85" t="s">
        <v>1</v>
      </c>
      <c r="I15247" s="85">
        <v>-1</v>
      </c>
      <c r="J15247" s="88">
        <v>6.3410944184602918E-3</v>
      </c>
      <c r="K15247" s="146">
        <v>4.638730083449347E-3</v>
      </c>
      <c r="L15247" s="147">
        <v>2.3045703887924309E-11</v>
      </c>
      <c r="M15247" s="147">
        <v>7.3288408562650171E-4</v>
      </c>
      <c r="N15247" s="87">
        <v>0.10186423921791191</v>
      </c>
      <c r="O15247" s="88">
        <v>5.2811058869716944E-3</v>
      </c>
      <c r="P15247" s="89">
        <v>51.844552391680352</v>
      </c>
    </row>
    <row r="15248" spans="1:16">
      <c r="A15248" s="75" t="s">
        <v>4257</v>
      </c>
      <c r="B15248" s="85">
        <v>15244</v>
      </c>
      <c r="C15248" s="85">
        <v>2309</v>
      </c>
      <c r="D15248" s="85">
        <v>15244</v>
      </c>
      <c r="E15248" s="86" t="s">
        <v>4255</v>
      </c>
      <c r="F15248" s="85" t="s">
        <v>38</v>
      </c>
      <c r="G15248" s="86" t="s">
        <v>4256</v>
      </c>
      <c r="H15248" s="85" t="s">
        <v>1</v>
      </c>
      <c r="I15248" s="85">
        <v>-1</v>
      </c>
      <c r="J15248" s="88">
        <v>2.873659124359226E-2</v>
      </c>
      <c r="K15248" s="146">
        <v>3.3218122090581545E-2</v>
      </c>
      <c r="L15248" s="147">
        <v>1.332306711772071E-10</v>
      </c>
      <c r="M15248" s="147">
        <v>1.692070897693531E-3</v>
      </c>
      <c r="N15248" s="87">
        <v>0.32966825690897578</v>
      </c>
      <c r="O15248" s="88">
        <v>2.584037871717329E-2</v>
      </c>
      <c r="P15248" s="89">
        <v>78.382974932002753</v>
      </c>
    </row>
    <row r="15249" spans="1:16">
      <c r="A15249" s="75" t="s">
        <v>19293</v>
      </c>
      <c r="B15249" s="85">
        <v>15245</v>
      </c>
      <c r="C15249" s="85">
        <v>12315</v>
      </c>
      <c r="D15249" s="85">
        <v>15245</v>
      </c>
      <c r="E15249" s="86" t="s">
        <v>19294</v>
      </c>
      <c r="F15249" s="85" t="s">
        <v>32</v>
      </c>
      <c r="G15249" s="86" t="s">
        <v>4256</v>
      </c>
      <c r="H15249" s="85" t="s">
        <v>1</v>
      </c>
      <c r="I15249" s="85">
        <v>-1</v>
      </c>
      <c r="J15249" s="88">
        <v>4.4128079062742832E-2</v>
      </c>
      <c r="K15249" s="146">
        <v>0.10426293325790689</v>
      </c>
      <c r="L15249" s="147">
        <v>2.8821313195959518E-10</v>
      </c>
      <c r="M15249" s="147">
        <v>2.2834884432589978E-3</v>
      </c>
      <c r="N15249" s="87">
        <v>0.28627304097553041</v>
      </c>
      <c r="O15249" s="88">
        <v>1.6968509701506481E-2</v>
      </c>
      <c r="P15249" s="89">
        <v>59.273865410738722</v>
      </c>
    </row>
    <row r="15250" spans="1:16">
      <c r="A15250" s="75" t="s">
        <v>19295</v>
      </c>
      <c r="B15250" s="85">
        <v>15246</v>
      </c>
      <c r="C15250" s="85">
        <v>12316</v>
      </c>
      <c r="D15250" s="85">
        <v>15246</v>
      </c>
      <c r="E15250" s="86" t="s">
        <v>19294</v>
      </c>
      <c r="F15250" s="85" t="s">
        <v>38</v>
      </c>
      <c r="G15250" s="86" t="s">
        <v>4256</v>
      </c>
      <c r="H15250" s="85" t="s">
        <v>1</v>
      </c>
      <c r="I15250" s="85">
        <v>-1</v>
      </c>
      <c r="J15250" s="88">
        <v>5.2584229071744717E-2</v>
      </c>
      <c r="K15250" s="146">
        <v>9.5502390026000458E-2</v>
      </c>
      <c r="L15250" s="147">
        <v>3.2810817609821322E-10</v>
      </c>
      <c r="M15250" s="147">
        <v>2.7530488573011568E-3</v>
      </c>
      <c r="N15250" s="87">
        <v>0.41970339335742879</v>
      </c>
      <c r="O15250" s="88">
        <v>3.0134842992905739E-2</v>
      </c>
      <c r="P15250" s="89">
        <v>71.800332019813411</v>
      </c>
    </row>
    <row r="15251" spans="1:16">
      <c r="A15251" s="75" t="s">
        <v>29757</v>
      </c>
      <c r="B15251" s="85">
        <v>15247</v>
      </c>
      <c r="C15251" s="85">
        <v>18992</v>
      </c>
      <c r="D15251" s="85">
        <v>15247</v>
      </c>
      <c r="E15251" s="86" t="s">
        <v>29758</v>
      </c>
      <c r="F15251" s="85" t="s">
        <v>32</v>
      </c>
      <c r="G15251" s="86" t="s">
        <v>4256</v>
      </c>
      <c r="H15251" s="85" t="s">
        <v>1</v>
      </c>
      <c r="I15251" s="85">
        <v>-1</v>
      </c>
      <c r="J15251" s="88">
        <v>1.086357309773592E-2</v>
      </c>
      <c r="K15251" s="146">
        <v>2.453406003420629E-2</v>
      </c>
      <c r="L15251" s="147">
        <v>1.000486845718005E-10</v>
      </c>
      <c r="M15251" s="147">
        <v>6.7142661069959542E-4</v>
      </c>
      <c r="N15251" s="87">
        <v>0.1040741748630146</v>
      </c>
      <c r="O15251" s="88">
        <v>7.4022645075860474E-3</v>
      </c>
      <c r="P15251" s="89">
        <v>71.124892580980045</v>
      </c>
    </row>
    <row r="15252" spans="1:16">
      <c r="A15252" s="75" t="s">
        <v>29761</v>
      </c>
      <c r="B15252" s="85">
        <v>15248</v>
      </c>
      <c r="C15252" s="85">
        <v>18995</v>
      </c>
      <c r="D15252" s="85">
        <v>15248</v>
      </c>
      <c r="E15252" s="86" t="s">
        <v>29758</v>
      </c>
      <c r="F15252" s="85" t="s">
        <v>38</v>
      </c>
      <c r="G15252" s="86" t="s">
        <v>4256</v>
      </c>
      <c r="H15252" s="85" t="s">
        <v>1</v>
      </c>
      <c r="I15252" s="85">
        <v>-1</v>
      </c>
      <c r="J15252" s="88">
        <v>7.9890857233323828E-2</v>
      </c>
      <c r="K15252" s="146">
        <v>0.17928876506640437</v>
      </c>
      <c r="L15252" s="147">
        <v>5.7868570988832649E-10</v>
      </c>
      <c r="M15252" s="147">
        <v>3.1860786546140372E-3</v>
      </c>
      <c r="N15252" s="87">
        <v>0.42584794511918678</v>
      </c>
      <c r="O15252" s="88">
        <v>2.8739828674000201E-2</v>
      </c>
      <c r="P15252" s="89">
        <v>67.488475648171715</v>
      </c>
    </row>
    <row r="15253" spans="1:16">
      <c r="A15253" s="75" t="s">
        <v>29765</v>
      </c>
      <c r="B15253" s="85">
        <v>15249</v>
      </c>
      <c r="C15253" s="85">
        <v>18998</v>
      </c>
      <c r="D15253" s="85">
        <v>15249</v>
      </c>
      <c r="E15253" s="86" t="s">
        <v>29763</v>
      </c>
      <c r="F15253" s="85" t="s">
        <v>32</v>
      </c>
      <c r="G15253" s="86" t="s">
        <v>4256</v>
      </c>
      <c r="H15253" s="85" t="s">
        <v>1</v>
      </c>
      <c r="I15253" s="85">
        <v>-1</v>
      </c>
      <c r="J15253" s="88">
        <v>7.2470737314553599E-2</v>
      </c>
      <c r="K15253" s="146">
        <v>0.19072300887328564</v>
      </c>
      <c r="L15253" s="147">
        <v>5.035717319104914E-10</v>
      </c>
      <c r="M15253" s="147">
        <v>2.672165710741011E-3</v>
      </c>
      <c r="N15253" s="87">
        <v>0.34387017546942511</v>
      </c>
      <c r="O15253" s="88">
        <v>2.1285493816752231E-2</v>
      </c>
      <c r="P15253" s="89">
        <v>61.899796304506232</v>
      </c>
    </row>
    <row r="15254" spans="1:16">
      <c r="A15254" s="75" t="s">
        <v>19296</v>
      </c>
      <c r="B15254" s="85">
        <v>15250</v>
      </c>
      <c r="C15254" s="85">
        <v>12317</v>
      </c>
      <c r="D15254" s="85">
        <v>15250</v>
      </c>
      <c r="E15254" s="86" t="s">
        <v>19297</v>
      </c>
      <c r="F15254" s="85" t="s">
        <v>55</v>
      </c>
      <c r="G15254" s="86" t="s">
        <v>19298</v>
      </c>
      <c r="H15254" s="85" t="s">
        <v>260</v>
      </c>
      <c r="I15254" s="85">
        <v>1</v>
      </c>
      <c r="J15254" s="88">
        <v>7340986.6302323556</v>
      </c>
      <c r="K15254" s="146">
        <v>31326560.718416985</v>
      </c>
      <c r="L15254" s="147">
        <v>6.5053973804061194E-2</v>
      </c>
      <c r="M15254" s="147">
        <v>778076.26856372121</v>
      </c>
      <c r="N15254" s="87">
        <v>87931254.917607933</v>
      </c>
      <c r="O15254" s="88">
        <v>6540114.7485519471</v>
      </c>
      <c r="P15254" s="89">
        <v>74.377589114133201</v>
      </c>
    </row>
    <row r="15255" spans="1:16">
      <c r="A15255" s="75" t="s">
        <v>26876</v>
      </c>
      <c r="B15255" s="85">
        <v>15251</v>
      </c>
      <c r="C15255" s="85">
        <v>16764</v>
      </c>
      <c r="D15255" s="85">
        <v>15251</v>
      </c>
      <c r="E15255" s="86" t="s">
        <v>26877</v>
      </c>
      <c r="F15255" s="85" t="s">
        <v>38</v>
      </c>
      <c r="G15255" s="86" t="s">
        <v>19298</v>
      </c>
      <c r="H15255" s="85" t="s">
        <v>260</v>
      </c>
      <c r="I15255" s="85">
        <v>1</v>
      </c>
      <c r="J15255" s="88">
        <v>7340986.6302323556</v>
      </c>
      <c r="K15255" s="146">
        <v>31326560.718416985</v>
      </c>
      <c r="L15255" s="147">
        <v>6.5053973804061194E-2</v>
      </c>
      <c r="M15255" s="147">
        <v>778076.26856372121</v>
      </c>
      <c r="N15255" s="87">
        <v>87931254.917607933</v>
      </c>
      <c r="O15255" s="88">
        <v>6540114.7485519471</v>
      </c>
      <c r="P15255" s="89">
        <v>74.377589114133201</v>
      </c>
    </row>
    <row r="15256" spans="1:16">
      <c r="A15256" s="75" t="s">
        <v>26878</v>
      </c>
      <c r="B15256" s="85">
        <v>15252</v>
      </c>
      <c r="C15256" s="85">
        <v>16765</v>
      </c>
      <c r="D15256" s="85">
        <v>15252</v>
      </c>
      <c r="E15256" s="86" t="s">
        <v>26877</v>
      </c>
      <c r="F15256" s="85" t="s">
        <v>243</v>
      </c>
      <c r="G15256" s="86" t="s">
        <v>19298</v>
      </c>
      <c r="H15256" s="85" t="s">
        <v>260</v>
      </c>
      <c r="I15256" s="85">
        <v>1</v>
      </c>
      <c r="J15256" s="88">
        <v>7321025.2667191438</v>
      </c>
      <c r="K15256" s="146">
        <v>31358139.279992159</v>
      </c>
      <c r="L15256" s="147">
        <v>6.5232128775153539E-2</v>
      </c>
      <c r="M15256" s="147">
        <v>765152.4262938085</v>
      </c>
      <c r="N15256" s="87">
        <v>88566407.486739397</v>
      </c>
      <c r="O15256" s="88">
        <v>6539726.5994648784</v>
      </c>
      <c r="P15256" s="89">
        <v>73.839808851273986</v>
      </c>
    </row>
    <row r="15257" spans="1:16">
      <c r="A15257" s="75" t="s">
        <v>19299</v>
      </c>
      <c r="B15257" s="85">
        <v>15253</v>
      </c>
      <c r="C15257" s="85">
        <v>12318</v>
      </c>
      <c r="D15257" s="85">
        <v>15253</v>
      </c>
      <c r="E15257" s="86" t="s">
        <v>19300</v>
      </c>
      <c r="F15257" s="85" t="s">
        <v>55</v>
      </c>
      <c r="G15257" s="86" t="s">
        <v>19301</v>
      </c>
      <c r="H15257" s="85" t="s">
        <v>1042</v>
      </c>
      <c r="I15257" s="85">
        <v>1</v>
      </c>
      <c r="J15257" s="88">
        <v>13.001968383197561</v>
      </c>
      <c r="K15257" s="146">
        <v>18.29259534386232</v>
      </c>
      <c r="L15257" s="147">
        <v>7.0785942278725903E-8</v>
      </c>
      <c r="M15257" s="147">
        <v>1.7589433228709981</v>
      </c>
      <c r="N15257" s="87">
        <v>182.30173522164731</v>
      </c>
      <c r="O15257" s="88">
        <v>11.86377490072776</v>
      </c>
      <c r="P15257" s="89">
        <v>65.077685005595072</v>
      </c>
    </row>
    <row r="15258" spans="1:16">
      <c r="A15258" s="75" t="s">
        <v>26879</v>
      </c>
      <c r="B15258" s="85">
        <v>15254</v>
      </c>
      <c r="C15258" s="85">
        <v>16766</v>
      </c>
      <c r="D15258" s="85">
        <v>15254</v>
      </c>
      <c r="E15258" s="86" t="s">
        <v>19301</v>
      </c>
      <c r="F15258" s="85" t="s">
        <v>55</v>
      </c>
      <c r="G15258" s="86" t="s">
        <v>19301</v>
      </c>
      <c r="H15258" s="85" t="s">
        <v>1042</v>
      </c>
      <c r="I15258" s="85">
        <v>1</v>
      </c>
      <c r="J15258" s="88">
        <v>13.001968383197561</v>
      </c>
      <c r="K15258" s="146">
        <v>18.29259534386232</v>
      </c>
      <c r="L15258" s="147">
        <v>7.0785942278725903E-8</v>
      </c>
      <c r="M15258" s="147">
        <v>1.7589433228709981</v>
      </c>
      <c r="N15258" s="87">
        <v>182.30173522164731</v>
      </c>
      <c r="O15258" s="88">
        <v>11.86377490072776</v>
      </c>
      <c r="P15258" s="89">
        <v>65.077685005595072</v>
      </c>
    </row>
    <row r="15259" spans="1:16">
      <c r="A15259" s="75" t="s">
        <v>19302</v>
      </c>
      <c r="B15259" s="85">
        <v>15255</v>
      </c>
      <c r="C15259" s="85">
        <v>12319</v>
      </c>
      <c r="D15259" s="85">
        <v>15255</v>
      </c>
      <c r="E15259" s="86" t="s">
        <v>19303</v>
      </c>
      <c r="F15259" s="85" t="s">
        <v>55</v>
      </c>
      <c r="G15259" s="86" t="s">
        <v>19304</v>
      </c>
      <c r="H15259" s="85" t="s">
        <v>1042</v>
      </c>
      <c r="I15259" s="85">
        <v>1</v>
      </c>
      <c r="J15259" s="88">
        <v>517.10118531648254</v>
      </c>
      <c r="K15259" s="146">
        <v>727.51466978261669</v>
      </c>
      <c r="L15259" s="147">
        <v>2.8152271700164971E-6</v>
      </c>
      <c r="M15259" s="147">
        <v>69.954921466854145</v>
      </c>
      <c r="N15259" s="87">
        <v>7250.3209198838313</v>
      </c>
      <c r="O15259" s="88">
        <v>471.83410101367599</v>
      </c>
      <c r="P15259" s="89">
        <v>65.077685005595029</v>
      </c>
    </row>
    <row r="15260" spans="1:16">
      <c r="A15260" s="75" t="s">
        <v>26880</v>
      </c>
      <c r="B15260" s="85">
        <v>15256</v>
      </c>
      <c r="C15260" s="85">
        <v>16767</v>
      </c>
      <c r="D15260" s="85">
        <v>15256</v>
      </c>
      <c r="E15260" s="86" t="s">
        <v>19304</v>
      </c>
      <c r="F15260" s="85" t="s">
        <v>429</v>
      </c>
      <c r="G15260" s="86" t="s">
        <v>19304</v>
      </c>
      <c r="H15260" s="85" t="s">
        <v>1042</v>
      </c>
      <c r="I15260" s="85">
        <v>1</v>
      </c>
      <c r="J15260" s="88">
        <v>517.10118531648254</v>
      </c>
      <c r="K15260" s="146">
        <v>727.51466978261669</v>
      </c>
      <c r="L15260" s="147">
        <v>2.8152271700164971E-6</v>
      </c>
      <c r="M15260" s="147">
        <v>69.954921466854145</v>
      </c>
      <c r="N15260" s="87">
        <v>7250.3209198838313</v>
      </c>
      <c r="O15260" s="88">
        <v>471.83410101367599</v>
      </c>
      <c r="P15260" s="89">
        <v>65.077685005595029</v>
      </c>
    </row>
    <row r="15261" spans="1:16">
      <c r="A15261" s="75" t="s">
        <v>26881</v>
      </c>
      <c r="B15261" s="85">
        <v>15257</v>
      </c>
      <c r="C15261" s="85">
        <v>16768</v>
      </c>
      <c r="D15261" s="85">
        <v>15257</v>
      </c>
      <c r="E15261" s="86" t="s">
        <v>19304</v>
      </c>
      <c r="F15261" s="85" t="s">
        <v>38</v>
      </c>
      <c r="G15261" s="86" t="s">
        <v>19304</v>
      </c>
      <c r="H15261" s="85" t="s">
        <v>1042</v>
      </c>
      <c r="I15261" s="85">
        <v>1</v>
      </c>
      <c r="J15261" s="88">
        <v>517.10118531648254</v>
      </c>
      <c r="K15261" s="146">
        <v>727.51466978261669</v>
      </c>
      <c r="L15261" s="147">
        <v>2.8152271700164971E-6</v>
      </c>
      <c r="M15261" s="147">
        <v>69.954921466854145</v>
      </c>
      <c r="N15261" s="87">
        <v>7250.3209198838313</v>
      </c>
      <c r="O15261" s="88">
        <v>471.83410101367599</v>
      </c>
      <c r="P15261" s="89">
        <v>65.077685005595029</v>
      </c>
    </row>
    <row r="15262" spans="1:16">
      <c r="A15262" s="75" t="s">
        <v>19305</v>
      </c>
      <c r="B15262" s="85">
        <v>15258</v>
      </c>
      <c r="C15262" s="85">
        <v>12320</v>
      </c>
      <c r="D15262" s="85">
        <v>15258</v>
      </c>
      <c r="E15262" s="86" t="s">
        <v>19306</v>
      </c>
      <c r="F15262" s="85" t="s">
        <v>55</v>
      </c>
      <c r="G15262" s="86" t="s">
        <v>19307</v>
      </c>
      <c r="H15262" s="85" t="s">
        <v>1042</v>
      </c>
      <c r="I15262" s="85">
        <v>1</v>
      </c>
      <c r="J15262" s="88">
        <v>0.73843240283198297</v>
      </c>
      <c r="K15262" s="146">
        <v>1.0389077050254634</v>
      </c>
      <c r="L15262" s="147">
        <v>4.0202092408680984E-9</v>
      </c>
      <c r="M15262" s="147">
        <v>9.9897239100459695E-2</v>
      </c>
      <c r="N15262" s="87">
        <v>10.35362526755004</v>
      </c>
      <c r="O15262" s="88">
        <v>0.67378996382759104</v>
      </c>
      <c r="P15262" s="89">
        <v>65.077685005595029</v>
      </c>
    </row>
    <row r="15263" spans="1:16">
      <c r="A15263" s="75" t="s">
        <v>26882</v>
      </c>
      <c r="B15263" s="85">
        <v>15259</v>
      </c>
      <c r="C15263" s="85">
        <v>16769</v>
      </c>
      <c r="D15263" s="85">
        <v>15259</v>
      </c>
      <c r="E15263" s="86" t="s">
        <v>19307</v>
      </c>
      <c r="F15263" s="85" t="s">
        <v>38</v>
      </c>
      <c r="G15263" s="86" t="s">
        <v>19307</v>
      </c>
      <c r="H15263" s="85" t="s">
        <v>1042</v>
      </c>
      <c r="I15263" s="85">
        <v>1</v>
      </c>
      <c r="J15263" s="88">
        <v>0.73843240283198286</v>
      </c>
      <c r="K15263" s="146">
        <v>1.0389077050254634</v>
      </c>
      <c r="L15263" s="147">
        <v>4.0202092408680967E-9</v>
      </c>
      <c r="M15263" s="147">
        <v>9.9897239100459667E-2</v>
      </c>
      <c r="N15263" s="87">
        <v>10.35362526755004</v>
      </c>
      <c r="O15263" s="88">
        <v>0.67378996382759093</v>
      </c>
      <c r="P15263" s="89">
        <v>65.077685005595015</v>
      </c>
    </row>
    <row r="15264" spans="1:16">
      <c r="A15264" s="75" t="s">
        <v>26883</v>
      </c>
      <c r="B15264" s="85">
        <v>15260</v>
      </c>
      <c r="C15264" s="85">
        <v>16770</v>
      </c>
      <c r="D15264" s="85">
        <v>15260</v>
      </c>
      <c r="E15264" s="86" t="s">
        <v>19307</v>
      </c>
      <c r="F15264" s="85" t="s">
        <v>11</v>
      </c>
      <c r="G15264" s="86" t="s">
        <v>19307</v>
      </c>
      <c r="H15264" s="85" t="s">
        <v>1042</v>
      </c>
      <c r="I15264" s="85">
        <v>1</v>
      </c>
      <c r="J15264" s="88">
        <v>0.73843240283198286</v>
      </c>
      <c r="K15264" s="146">
        <v>1.0389077050254634</v>
      </c>
      <c r="L15264" s="147">
        <v>4.0202092408680967E-9</v>
      </c>
      <c r="M15264" s="147">
        <v>9.9897239100459667E-2</v>
      </c>
      <c r="N15264" s="87">
        <v>10.35362526755004</v>
      </c>
      <c r="O15264" s="88">
        <v>0.67378996382759093</v>
      </c>
      <c r="P15264" s="89">
        <v>65.077685005595015</v>
      </c>
    </row>
    <row r="15265" spans="1:16">
      <c r="A15265" s="75" t="s">
        <v>19308</v>
      </c>
      <c r="B15265" s="85">
        <v>15261</v>
      </c>
      <c r="C15265" s="85">
        <v>12321</v>
      </c>
      <c r="D15265" s="85">
        <v>15261</v>
      </c>
      <c r="E15265" s="86" t="s">
        <v>19309</v>
      </c>
      <c r="F15265" s="85" t="s">
        <v>55</v>
      </c>
      <c r="G15265" s="86" t="s">
        <v>19310</v>
      </c>
      <c r="H15265" s="85" t="s">
        <v>1042</v>
      </c>
      <c r="I15265" s="85">
        <v>1</v>
      </c>
      <c r="J15265" s="88">
        <v>0.73843240283198286</v>
      </c>
      <c r="K15265" s="146">
        <v>1.0389077050254634</v>
      </c>
      <c r="L15265" s="147">
        <v>4.0202092408680967E-9</v>
      </c>
      <c r="M15265" s="147">
        <v>9.9897239100459667E-2</v>
      </c>
      <c r="N15265" s="87">
        <v>10.35362526755004</v>
      </c>
      <c r="O15265" s="88">
        <v>0.67378996382759093</v>
      </c>
      <c r="P15265" s="89">
        <v>65.077685005595015</v>
      </c>
    </row>
    <row r="15266" spans="1:16">
      <c r="A15266" s="75" t="s">
        <v>26884</v>
      </c>
      <c r="B15266" s="85">
        <v>15262</v>
      </c>
      <c r="C15266" s="85">
        <v>16771</v>
      </c>
      <c r="D15266" s="85">
        <v>15262</v>
      </c>
      <c r="E15266" s="86" t="s">
        <v>19310</v>
      </c>
      <c r="F15266" s="85" t="s">
        <v>55</v>
      </c>
      <c r="G15266" s="86" t="s">
        <v>19310</v>
      </c>
      <c r="H15266" s="85" t="s">
        <v>1042</v>
      </c>
      <c r="I15266" s="85">
        <v>1</v>
      </c>
      <c r="J15266" s="88">
        <v>0.73843240283198286</v>
      </c>
      <c r="K15266" s="146">
        <v>1.0389077050254634</v>
      </c>
      <c r="L15266" s="147">
        <v>4.0202092408680967E-9</v>
      </c>
      <c r="M15266" s="147">
        <v>9.9897239100459667E-2</v>
      </c>
      <c r="N15266" s="87">
        <v>10.35362526755004</v>
      </c>
      <c r="O15266" s="88">
        <v>0.67378996382759093</v>
      </c>
      <c r="P15266" s="89">
        <v>65.077685005595015</v>
      </c>
    </row>
    <row r="15267" spans="1:16">
      <c r="A15267" s="75" t="s">
        <v>19311</v>
      </c>
      <c r="B15267" s="85">
        <v>15263</v>
      </c>
      <c r="C15267" s="85">
        <v>12322</v>
      </c>
      <c r="D15267" s="85">
        <v>15263</v>
      </c>
      <c r="E15267" s="86" t="s">
        <v>19312</v>
      </c>
      <c r="F15267" s="85" t="s">
        <v>55</v>
      </c>
      <c r="G15267" s="86" t="s">
        <v>19313</v>
      </c>
      <c r="H15267" s="85" t="s">
        <v>1042</v>
      </c>
      <c r="I15267" s="85">
        <v>1</v>
      </c>
      <c r="J15267" s="88">
        <v>592.60192843937023</v>
      </c>
      <c r="K15267" s="146">
        <v>833.73739709617325</v>
      </c>
      <c r="L15267" s="147">
        <v>3.2262719508670869E-6</v>
      </c>
      <c r="M15267" s="147">
        <v>80.168877082945485</v>
      </c>
      <c r="N15267" s="87">
        <v>8308.9234388388468</v>
      </c>
      <c r="O15267" s="88">
        <v>540.72550228835928</v>
      </c>
      <c r="P15267" s="89">
        <v>65.077685005594958</v>
      </c>
    </row>
    <row r="15268" spans="1:16">
      <c r="A15268" s="75" t="s">
        <v>26885</v>
      </c>
      <c r="B15268" s="85">
        <v>15264</v>
      </c>
      <c r="C15268" s="85">
        <v>16772</v>
      </c>
      <c r="D15268" s="85">
        <v>15264</v>
      </c>
      <c r="E15268" s="86" t="s">
        <v>19313</v>
      </c>
      <c r="F15268" s="85" t="s">
        <v>55</v>
      </c>
      <c r="G15268" s="86" t="s">
        <v>19313</v>
      </c>
      <c r="H15268" s="85" t="s">
        <v>1042</v>
      </c>
      <c r="I15268" s="85">
        <v>1</v>
      </c>
      <c r="J15268" s="88">
        <v>592.60192843937034</v>
      </c>
      <c r="K15268" s="146">
        <v>833.73739709617382</v>
      </c>
      <c r="L15268" s="147">
        <v>3.2262719508670869E-6</v>
      </c>
      <c r="M15268" s="147">
        <v>80.168877082945485</v>
      </c>
      <c r="N15268" s="87">
        <v>8308.9234388388468</v>
      </c>
      <c r="O15268" s="88">
        <v>540.72550228835928</v>
      </c>
      <c r="P15268" s="89">
        <v>65.077685005594958</v>
      </c>
    </row>
    <row r="15269" spans="1:16">
      <c r="A15269" s="75" t="s">
        <v>19314</v>
      </c>
      <c r="B15269" s="85">
        <v>15265</v>
      </c>
      <c r="C15269" s="85">
        <v>12323</v>
      </c>
      <c r="D15269" s="85">
        <v>15265</v>
      </c>
      <c r="E15269" s="86" t="s">
        <v>19315</v>
      </c>
      <c r="F15269" s="85" t="s">
        <v>55</v>
      </c>
      <c r="G15269" s="86" t="s">
        <v>19316</v>
      </c>
      <c r="H15269" s="85" t="s">
        <v>1042</v>
      </c>
      <c r="I15269" s="85">
        <v>1</v>
      </c>
      <c r="J15269" s="88">
        <v>0.73843240283198286</v>
      </c>
      <c r="K15269" s="146">
        <v>1.0389077050254634</v>
      </c>
      <c r="L15269" s="147">
        <v>4.0202092408680959E-9</v>
      </c>
      <c r="M15269" s="147">
        <v>9.9897239100459653E-2</v>
      </c>
      <c r="N15269" s="87">
        <v>10.35362526755004</v>
      </c>
      <c r="O15269" s="88">
        <v>0.67378996382759104</v>
      </c>
      <c r="P15269" s="89">
        <v>65.077685005595029</v>
      </c>
    </row>
    <row r="15270" spans="1:16">
      <c r="A15270" s="75" t="s">
        <v>26886</v>
      </c>
      <c r="B15270" s="85">
        <v>15266</v>
      </c>
      <c r="C15270" s="85">
        <v>16773</v>
      </c>
      <c r="D15270" s="85">
        <v>15266</v>
      </c>
      <c r="E15270" s="86" t="s">
        <v>19316</v>
      </c>
      <c r="F15270" s="85" t="s">
        <v>32</v>
      </c>
      <c r="G15270" s="86" t="s">
        <v>19316</v>
      </c>
      <c r="H15270" s="85" t="s">
        <v>1042</v>
      </c>
      <c r="I15270" s="85">
        <v>1</v>
      </c>
      <c r="J15270" s="88">
        <v>0.73843240283198286</v>
      </c>
      <c r="K15270" s="146">
        <v>1.0389077050254634</v>
      </c>
      <c r="L15270" s="147">
        <v>4.0202092408680967E-9</v>
      </c>
      <c r="M15270" s="147">
        <v>9.9897239100459667E-2</v>
      </c>
      <c r="N15270" s="87">
        <v>10.35362526755004</v>
      </c>
      <c r="O15270" s="88">
        <v>0.67378996382759093</v>
      </c>
      <c r="P15270" s="89">
        <v>65.077685005595015</v>
      </c>
    </row>
    <row r="15271" spans="1:16">
      <c r="A15271" s="75" t="s">
        <v>26887</v>
      </c>
      <c r="B15271" s="85">
        <v>15267</v>
      </c>
      <c r="C15271" s="85">
        <v>16774</v>
      </c>
      <c r="D15271" s="85">
        <v>15267</v>
      </c>
      <c r="E15271" s="86" t="s">
        <v>19316</v>
      </c>
      <c r="F15271" s="85" t="s">
        <v>38</v>
      </c>
      <c r="G15271" s="86" t="s">
        <v>19316</v>
      </c>
      <c r="H15271" s="85" t="s">
        <v>1042</v>
      </c>
      <c r="I15271" s="85">
        <v>1</v>
      </c>
      <c r="J15271" s="88">
        <v>0.73843240283198286</v>
      </c>
      <c r="K15271" s="146">
        <v>1.0389077050254634</v>
      </c>
      <c r="L15271" s="147">
        <v>4.0202092408680967E-9</v>
      </c>
      <c r="M15271" s="147">
        <v>9.9897239100459667E-2</v>
      </c>
      <c r="N15271" s="87">
        <v>10.35362526755004</v>
      </c>
      <c r="O15271" s="88">
        <v>0.67378996382759093</v>
      </c>
      <c r="P15271" s="89">
        <v>65.077685005595015</v>
      </c>
    </row>
    <row r="15272" spans="1:16">
      <c r="A15272" s="75" t="s">
        <v>19317</v>
      </c>
      <c r="B15272" s="85">
        <v>15268</v>
      </c>
      <c r="C15272" s="85">
        <v>12324</v>
      </c>
      <c r="D15272" s="85">
        <v>15268</v>
      </c>
      <c r="E15272" s="86" t="s">
        <v>19318</v>
      </c>
      <c r="F15272" s="85" t="s">
        <v>55</v>
      </c>
      <c r="G15272" s="86" t="s">
        <v>19319</v>
      </c>
      <c r="H15272" s="85" t="s">
        <v>1042</v>
      </c>
      <c r="I15272" s="85">
        <v>1</v>
      </c>
      <c r="J15272" s="88">
        <v>0.73843240283198297</v>
      </c>
      <c r="K15272" s="146">
        <v>1.0389077050254634</v>
      </c>
      <c r="L15272" s="147">
        <v>4.0202092408680984E-9</v>
      </c>
      <c r="M15272" s="147">
        <v>9.9897239100459695E-2</v>
      </c>
      <c r="N15272" s="87">
        <v>10.35362526755004</v>
      </c>
      <c r="O15272" s="88">
        <v>0.67378996382759104</v>
      </c>
      <c r="P15272" s="89">
        <v>65.077685005595029</v>
      </c>
    </row>
    <row r="15273" spans="1:16">
      <c r="A15273" s="75" t="s">
        <v>26888</v>
      </c>
      <c r="B15273" s="85">
        <v>15269</v>
      </c>
      <c r="C15273" s="85">
        <v>16775</v>
      </c>
      <c r="D15273" s="85">
        <v>15269</v>
      </c>
      <c r="E15273" s="86" t="s">
        <v>19319</v>
      </c>
      <c r="F15273" s="85" t="s">
        <v>38</v>
      </c>
      <c r="G15273" s="86" t="s">
        <v>19319</v>
      </c>
      <c r="H15273" s="85" t="s">
        <v>1042</v>
      </c>
      <c r="I15273" s="85">
        <v>1</v>
      </c>
      <c r="J15273" s="88">
        <v>0.73843240283198286</v>
      </c>
      <c r="K15273" s="146">
        <v>1.0389077050254634</v>
      </c>
      <c r="L15273" s="147">
        <v>4.0202092408680967E-9</v>
      </c>
      <c r="M15273" s="147">
        <v>9.9897239100459667E-2</v>
      </c>
      <c r="N15273" s="87">
        <v>10.35362526755004</v>
      </c>
      <c r="O15273" s="88">
        <v>0.67378996382759093</v>
      </c>
      <c r="P15273" s="89">
        <v>65.077685005595015</v>
      </c>
    </row>
    <row r="15274" spans="1:16">
      <c r="A15274" s="75" t="s">
        <v>26889</v>
      </c>
      <c r="B15274" s="85">
        <v>15270</v>
      </c>
      <c r="C15274" s="85">
        <v>16776</v>
      </c>
      <c r="D15274" s="85">
        <v>15270</v>
      </c>
      <c r="E15274" s="86" t="s">
        <v>19319</v>
      </c>
      <c r="F15274" s="85" t="s">
        <v>11</v>
      </c>
      <c r="G15274" s="86" t="s">
        <v>19319</v>
      </c>
      <c r="H15274" s="85" t="s">
        <v>1042</v>
      </c>
      <c r="I15274" s="85">
        <v>1</v>
      </c>
      <c r="J15274" s="88">
        <v>0.73843240283198286</v>
      </c>
      <c r="K15274" s="146">
        <v>1.0389077050254634</v>
      </c>
      <c r="L15274" s="147">
        <v>4.0202092408680967E-9</v>
      </c>
      <c r="M15274" s="147">
        <v>9.9897239100459667E-2</v>
      </c>
      <c r="N15274" s="87">
        <v>10.35362526755004</v>
      </c>
      <c r="O15274" s="88">
        <v>0.67378996382759093</v>
      </c>
      <c r="P15274" s="89">
        <v>65.077685005595015</v>
      </c>
    </row>
    <row r="15275" spans="1:16">
      <c r="A15275" s="75" t="s">
        <v>19320</v>
      </c>
      <c r="B15275" s="85">
        <v>15271</v>
      </c>
      <c r="C15275" s="85">
        <v>12325</v>
      </c>
      <c r="D15275" s="85">
        <v>15271</v>
      </c>
      <c r="E15275" s="86" t="s">
        <v>19321</v>
      </c>
      <c r="F15275" s="85" t="s">
        <v>55</v>
      </c>
      <c r="G15275" s="86" t="s">
        <v>19322</v>
      </c>
      <c r="H15275" s="85" t="s">
        <v>1042</v>
      </c>
      <c r="I15275" s="85">
        <v>1</v>
      </c>
      <c r="J15275" s="88">
        <v>0.73843240283198286</v>
      </c>
      <c r="K15275" s="146">
        <v>1.0389077050254634</v>
      </c>
      <c r="L15275" s="147">
        <v>4.0202092408680967E-9</v>
      </c>
      <c r="M15275" s="147">
        <v>9.9897239100459667E-2</v>
      </c>
      <c r="N15275" s="87">
        <v>10.35362526755004</v>
      </c>
      <c r="O15275" s="88">
        <v>0.67378996382759093</v>
      </c>
      <c r="P15275" s="89">
        <v>65.077685005595015</v>
      </c>
    </row>
    <row r="15276" spans="1:16">
      <c r="A15276" s="75" t="s">
        <v>26890</v>
      </c>
      <c r="B15276" s="85">
        <v>15272</v>
      </c>
      <c r="C15276" s="85">
        <v>16777</v>
      </c>
      <c r="D15276" s="85">
        <v>15272</v>
      </c>
      <c r="E15276" s="86" t="s">
        <v>19322</v>
      </c>
      <c r="F15276" s="85" t="s">
        <v>55</v>
      </c>
      <c r="G15276" s="86" t="s">
        <v>19322</v>
      </c>
      <c r="H15276" s="85" t="s">
        <v>1042</v>
      </c>
      <c r="I15276" s="85">
        <v>1</v>
      </c>
      <c r="J15276" s="88">
        <v>0.73843240283198286</v>
      </c>
      <c r="K15276" s="146">
        <v>1.0389077050254634</v>
      </c>
      <c r="L15276" s="147">
        <v>4.0202092408680967E-9</v>
      </c>
      <c r="M15276" s="147">
        <v>9.9897239100459667E-2</v>
      </c>
      <c r="N15276" s="87">
        <v>10.35362526755004</v>
      </c>
      <c r="O15276" s="88">
        <v>0.67378996382759093</v>
      </c>
      <c r="P15276" s="89">
        <v>65.077685005595015</v>
      </c>
    </row>
    <row r="15277" spans="1:16">
      <c r="A15277" s="75" t="s">
        <v>19323</v>
      </c>
      <c r="B15277" s="85">
        <v>15273</v>
      </c>
      <c r="C15277" s="85">
        <v>12326</v>
      </c>
      <c r="D15277" s="85">
        <v>15273</v>
      </c>
      <c r="E15277" s="86" t="s">
        <v>19324</v>
      </c>
      <c r="F15277" s="85" t="s">
        <v>55</v>
      </c>
      <c r="G15277" s="86" t="s">
        <v>19325</v>
      </c>
      <c r="H15277" s="85" t="s">
        <v>1</v>
      </c>
      <c r="I15277" s="85">
        <v>1</v>
      </c>
      <c r="J15277" s="88">
        <v>1.5910199165950449</v>
      </c>
      <c r="K15277" s="146">
        <v>3.1229084120682455</v>
      </c>
      <c r="L15277" s="147">
        <v>4.6705880551079969E-8</v>
      </c>
      <c r="M15277" s="147">
        <v>0.15338116748706801</v>
      </c>
      <c r="N15277" s="87">
        <v>17.464954410528989</v>
      </c>
      <c r="O15277" s="88">
        <v>1.296520722557682</v>
      </c>
      <c r="P15277" s="89">
        <v>74.235562949769658</v>
      </c>
    </row>
    <row r="15278" spans="1:16">
      <c r="A15278" s="75" t="s">
        <v>26891</v>
      </c>
      <c r="B15278" s="85">
        <v>15274</v>
      </c>
      <c r="C15278" s="85">
        <v>16778</v>
      </c>
      <c r="D15278" s="85">
        <v>15274</v>
      </c>
      <c r="E15278" s="86" t="s">
        <v>26892</v>
      </c>
      <c r="F15278" s="85" t="s">
        <v>4247</v>
      </c>
      <c r="G15278" s="86" t="s">
        <v>19325</v>
      </c>
      <c r="H15278" s="85" t="s">
        <v>1</v>
      </c>
      <c r="I15278" s="85">
        <v>1</v>
      </c>
      <c r="J15278" s="88">
        <v>0.67549178156282486</v>
      </c>
      <c r="K15278" s="146">
        <v>1.0774033374419114</v>
      </c>
      <c r="L15278" s="147">
        <v>4.7873378105763203E-8</v>
      </c>
      <c r="M15278" s="147">
        <v>4.966427138365051E-2</v>
      </c>
      <c r="N15278" s="87">
        <v>6.4100501049219849</v>
      </c>
      <c r="O15278" s="88">
        <v>0.46661544469327021</v>
      </c>
      <c r="P15278" s="89">
        <v>72.794352158804116</v>
      </c>
    </row>
    <row r="15279" spans="1:16">
      <c r="A15279" s="75" t="s">
        <v>26893</v>
      </c>
      <c r="B15279" s="85">
        <v>15275</v>
      </c>
      <c r="C15279" s="85">
        <v>16779</v>
      </c>
      <c r="D15279" s="85">
        <v>15275</v>
      </c>
      <c r="E15279" s="86" t="s">
        <v>26892</v>
      </c>
      <c r="F15279" s="85" t="s">
        <v>4420</v>
      </c>
      <c r="G15279" s="86" t="s">
        <v>19325</v>
      </c>
      <c r="H15279" s="85" t="s">
        <v>1</v>
      </c>
      <c r="I15279" s="85">
        <v>1</v>
      </c>
      <c r="J15279" s="88">
        <v>0.72928745500892678</v>
      </c>
      <c r="K15279" s="146">
        <v>2.5072016105074733</v>
      </c>
      <c r="L15279" s="147">
        <v>3.8447184602486508E-8</v>
      </c>
      <c r="M15279" s="147">
        <v>5.4762926832342497E-2</v>
      </c>
      <c r="N15279" s="87">
        <v>7.1423244579107443</v>
      </c>
      <c r="O15279" s="88">
        <v>0.48837074308604422</v>
      </c>
      <c r="P15279" s="89">
        <v>68.377003308094089</v>
      </c>
    </row>
    <row r="15280" spans="1:16">
      <c r="A15280" s="75" t="s">
        <v>26894</v>
      </c>
      <c r="B15280" s="85">
        <v>15276</v>
      </c>
      <c r="C15280" s="85">
        <v>16780</v>
      </c>
      <c r="D15280" s="85">
        <v>15276</v>
      </c>
      <c r="E15280" s="86" t="s">
        <v>26892</v>
      </c>
      <c r="F15280" s="85" t="s">
        <v>38</v>
      </c>
      <c r="G15280" s="86" t="s">
        <v>19325</v>
      </c>
      <c r="H15280" s="85" t="s">
        <v>1</v>
      </c>
      <c r="I15280" s="85">
        <v>1</v>
      </c>
      <c r="J15280" s="88">
        <v>1.5614169386470991</v>
      </c>
      <c r="K15280" s="146">
        <v>3.0803522591701045</v>
      </c>
      <c r="L15280" s="147">
        <v>4.6524374067305827E-8</v>
      </c>
      <c r="M15280" s="147">
        <v>0.14893871748696741</v>
      </c>
      <c r="N15280" s="87">
        <v>16.971047842919461</v>
      </c>
      <c r="O15280" s="88">
        <v>1.270037752754902</v>
      </c>
      <c r="P15280" s="89">
        <v>74.835553143807687</v>
      </c>
    </row>
    <row r="15281" spans="1:16">
      <c r="A15281" s="75" t="s">
        <v>19326</v>
      </c>
      <c r="B15281" s="85">
        <v>15277</v>
      </c>
      <c r="C15281" s="85">
        <v>12327</v>
      </c>
      <c r="D15281" s="85">
        <v>15277</v>
      </c>
      <c r="E15281" s="86" t="s">
        <v>19327</v>
      </c>
      <c r="F15281" s="85" t="s">
        <v>55</v>
      </c>
      <c r="G15281" s="86" t="s">
        <v>19328</v>
      </c>
      <c r="H15281" s="85" t="s">
        <v>1</v>
      </c>
      <c r="I15281" s="85">
        <v>1</v>
      </c>
      <c r="J15281" s="88">
        <v>1.656770458550854</v>
      </c>
      <c r="K15281" s="146">
        <v>3.2390192784984877</v>
      </c>
      <c r="L15281" s="147">
        <v>4.7058428787674812E-8</v>
      </c>
      <c r="M15281" s="147">
        <v>0.15806079396942421</v>
      </c>
      <c r="N15281" s="87">
        <v>18.409863562629621</v>
      </c>
      <c r="O15281" s="88">
        <v>1.354158497587955</v>
      </c>
      <c r="P15281" s="89">
        <v>73.556139782414036</v>
      </c>
    </row>
    <row r="15282" spans="1:16">
      <c r="A15282" s="75" t="s">
        <v>26895</v>
      </c>
      <c r="B15282" s="85">
        <v>15278</v>
      </c>
      <c r="C15282" s="85">
        <v>16781</v>
      </c>
      <c r="D15282" s="85">
        <v>15278</v>
      </c>
      <c r="E15282" s="86" t="s">
        <v>26896</v>
      </c>
      <c r="F15282" s="85" t="s">
        <v>55</v>
      </c>
      <c r="G15282" s="86" t="s">
        <v>19328</v>
      </c>
      <c r="H15282" s="85" t="s">
        <v>1</v>
      </c>
      <c r="I15282" s="85">
        <v>1</v>
      </c>
      <c r="J15282" s="88">
        <v>1.656770458550854</v>
      </c>
      <c r="K15282" s="146">
        <v>3.2390192784984877</v>
      </c>
      <c r="L15282" s="147">
        <v>4.7058428787674812E-8</v>
      </c>
      <c r="M15282" s="147">
        <v>0.15806079396942421</v>
      </c>
      <c r="N15282" s="87">
        <v>18.409863562629621</v>
      </c>
      <c r="O15282" s="88">
        <v>1.354158497587955</v>
      </c>
      <c r="P15282" s="89">
        <v>73.556139782414036</v>
      </c>
    </row>
    <row r="15283" spans="1:16">
      <c r="A15283" s="75" t="s">
        <v>2301</v>
      </c>
      <c r="B15283" s="85">
        <v>15279</v>
      </c>
      <c r="C15283" s="85">
        <v>1148</v>
      </c>
      <c r="D15283" s="85">
        <v>15279</v>
      </c>
      <c r="E15283" s="86" t="s">
        <v>2302</v>
      </c>
      <c r="F15283" s="85" t="s">
        <v>55</v>
      </c>
      <c r="G15283" s="86" t="s">
        <v>2303</v>
      </c>
      <c r="H15283" s="85" t="s">
        <v>1</v>
      </c>
      <c r="I15283" s="85">
        <v>1</v>
      </c>
      <c r="J15283" s="88">
        <v>17.35361074986438</v>
      </c>
      <c r="K15283" s="146">
        <v>250.73236741873075</v>
      </c>
      <c r="L15283" s="147">
        <v>4.4870745089471149E-7</v>
      </c>
      <c r="M15283" s="147">
        <v>0.1206633550425685</v>
      </c>
      <c r="N15283" s="87">
        <v>26.12824798017482</v>
      </c>
      <c r="O15283" s="88">
        <v>2.4982555922667551</v>
      </c>
      <c r="P15283" s="89">
        <v>95.615121004758606</v>
      </c>
    </row>
    <row r="15284" spans="1:16">
      <c r="A15284" s="75" t="s">
        <v>19329</v>
      </c>
      <c r="B15284" s="85">
        <v>15280</v>
      </c>
      <c r="C15284" s="85">
        <v>12328</v>
      </c>
      <c r="D15284" s="85">
        <v>15280</v>
      </c>
      <c r="E15284" s="86" t="s">
        <v>19330</v>
      </c>
      <c r="F15284" s="85" t="s">
        <v>55</v>
      </c>
      <c r="G15284" s="86" t="s">
        <v>2303</v>
      </c>
      <c r="H15284" s="85" t="s">
        <v>1</v>
      </c>
      <c r="I15284" s="85">
        <v>1</v>
      </c>
      <c r="J15284" s="88">
        <v>16.44247161757341</v>
      </c>
      <c r="K15284" s="146">
        <v>222.67590114223731</v>
      </c>
      <c r="L15284" s="147">
        <v>4.150810810042846E-7</v>
      </c>
      <c r="M15284" s="147">
        <v>0.13424932916772489</v>
      </c>
      <c r="N15284" s="87">
        <v>26.49188140031892</v>
      </c>
      <c r="O15284" s="88">
        <v>2.5526774202201401</v>
      </c>
      <c r="P15284" s="89">
        <v>96.35696995795135</v>
      </c>
    </row>
    <row r="15285" spans="1:16">
      <c r="A15285" s="75" t="s">
        <v>27285</v>
      </c>
      <c r="B15285" s="85">
        <v>15281</v>
      </c>
      <c r="C15285" s="85">
        <v>17062</v>
      </c>
      <c r="D15285" s="85">
        <v>15281</v>
      </c>
      <c r="E15285" s="86" t="s">
        <v>27286</v>
      </c>
      <c r="F15285" s="85" t="s">
        <v>55</v>
      </c>
      <c r="G15285" s="86" t="s">
        <v>2303</v>
      </c>
      <c r="H15285" s="85" t="s">
        <v>1</v>
      </c>
      <c r="I15285" s="85">
        <v>1</v>
      </c>
      <c r="J15285" s="88">
        <v>8.7004768970772073</v>
      </c>
      <c r="K15285" s="146">
        <v>12.017281754616487</v>
      </c>
      <c r="L15285" s="147">
        <v>1.5928463203255529E-7</v>
      </c>
      <c r="M15285" s="147">
        <v>0.10427713986985131</v>
      </c>
      <c r="N15285" s="87">
        <v>14.916726977817291</v>
      </c>
      <c r="O15285" s="88">
        <v>2.112709648707833</v>
      </c>
      <c r="P15285" s="89">
        <v>141.6335937400778</v>
      </c>
    </row>
    <row r="15286" spans="1:16">
      <c r="A15286" s="75" t="s">
        <v>19331</v>
      </c>
      <c r="B15286" s="85">
        <v>15282</v>
      </c>
      <c r="C15286" s="85">
        <v>12329</v>
      </c>
      <c r="D15286" s="85">
        <v>15282</v>
      </c>
      <c r="E15286" s="86" t="s">
        <v>19332</v>
      </c>
      <c r="F15286" s="85" t="s">
        <v>55</v>
      </c>
      <c r="G15286" s="86" t="s">
        <v>19333</v>
      </c>
      <c r="H15286" s="85" t="s">
        <v>1</v>
      </c>
      <c r="I15286" s="85">
        <v>-1</v>
      </c>
      <c r="J15286" s="88">
        <v>1.295173709379824E-2</v>
      </c>
      <c r="K15286" s="146">
        <v>2.807646771662109</v>
      </c>
      <c r="L15286" s="147">
        <v>3.9920995697737082E-10</v>
      </c>
      <c r="M15286" s="147">
        <v>3.0637126689696619E-3</v>
      </c>
      <c r="N15286" s="87">
        <v>0.33307138368237488</v>
      </c>
      <c r="O15286" s="88">
        <v>1.0937853528567959E-2</v>
      </c>
      <c r="P15286" s="89">
        <v>32.839367368163238</v>
      </c>
    </row>
    <row r="15287" spans="1:16">
      <c r="A15287" s="75" t="s">
        <v>29766</v>
      </c>
      <c r="B15287" s="85">
        <v>15283</v>
      </c>
      <c r="C15287" s="85">
        <v>18999</v>
      </c>
      <c r="D15287" s="85">
        <v>15283</v>
      </c>
      <c r="E15287" s="86" t="s">
        <v>29767</v>
      </c>
      <c r="F15287" s="85" t="s">
        <v>32</v>
      </c>
      <c r="G15287" s="86" t="s">
        <v>19333</v>
      </c>
      <c r="H15287" s="85" t="s">
        <v>1</v>
      </c>
      <c r="I15287" s="85">
        <v>-1</v>
      </c>
      <c r="J15287" s="88">
        <v>8.5046824473093349E-3</v>
      </c>
      <c r="K15287" s="146">
        <v>2.8012558245231234</v>
      </c>
      <c r="L15287" s="147">
        <v>3.7623270198399708E-10</v>
      </c>
      <c r="M15287" s="147">
        <v>2.4998919222937298E-3</v>
      </c>
      <c r="N15287" s="87">
        <v>0.26524283504129342</v>
      </c>
      <c r="O15287" s="88">
        <v>6.0185901424840869E-3</v>
      </c>
      <c r="P15287" s="89">
        <v>22.690867942001535</v>
      </c>
    </row>
    <row r="15288" spans="1:16">
      <c r="A15288" s="75" t="s">
        <v>29768</v>
      </c>
      <c r="B15288" s="85">
        <v>15284</v>
      </c>
      <c r="C15288" s="85">
        <v>19000</v>
      </c>
      <c r="D15288" s="85">
        <v>15284</v>
      </c>
      <c r="E15288" s="86" t="s">
        <v>29767</v>
      </c>
      <c r="F15288" s="85" t="s">
        <v>38</v>
      </c>
      <c r="G15288" s="86" t="s">
        <v>19333</v>
      </c>
      <c r="H15288" s="85" t="s">
        <v>1</v>
      </c>
      <c r="I15288" s="85">
        <v>-1</v>
      </c>
      <c r="J15288" s="88">
        <v>9.5029252628417334E-3</v>
      </c>
      <c r="K15288" s="146">
        <v>2.803611274036915</v>
      </c>
      <c r="L15288" s="147">
        <v>3.8194844021620747E-10</v>
      </c>
      <c r="M15288" s="147">
        <v>2.598336982115567E-3</v>
      </c>
      <c r="N15288" s="87">
        <v>0.28148176097971939</v>
      </c>
      <c r="O15288" s="88">
        <v>7.8182996855334034E-3</v>
      </c>
      <c r="P15288" s="89">
        <v>27.775510776688325</v>
      </c>
    </row>
    <row r="15289" spans="1:16">
      <c r="A15289" s="75" t="s">
        <v>19337</v>
      </c>
      <c r="B15289" s="85">
        <v>15285</v>
      </c>
      <c r="C15289" s="85">
        <v>12331</v>
      </c>
      <c r="D15289" s="85">
        <v>15285</v>
      </c>
      <c r="E15289" s="86" t="s">
        <v>19338</v>
      </c>
      <c r="F15289" s="85" t="s">
        <v>55</v>
      </c>
      <c r="G15289" s="86" t="s">
        <v>19339</v>
      </c>
      <c r="H15289" s="85" t="s">
        <v>260</v>
      </c>
      <c r="I15289" s="85">
        <v>1</v>
      </c>
      <c r="J15289" s="88">
        <v>29634.368434963118</v>
      </c>
      <c r="K15289" s="146">
        <v>73733.645363248492</v>
      </c>
      <c r="L15289" s="147">
        <v>1.433481401704411E-4</v>
      </c>
      <c r="M15289" s="147">
        <v>2604.8939210590388</v>
      </c>
      <c r="N15289" s="87">
        <v>387333.12766426749</v>
      </c>
      <c r="O15289" s="88">
        <v>25461.103093819998</v>
      </c>
      <c r="P15289" s="89">
        <v>65.734380241003208</v>
      </c>
    </row>
    <row r="15290" spans="1:16">
      <c r="A15290" s="75" t="s">
        <v>26899</v>
      </c>
      <c r="B15290" s="85">
        <v>15286</v>
      </c>
      <c r="C15290" s="85">
        <v>16783</v>
      </c>
      <c r="D15290" s="85">
        <v>15286</v>
      </c>
      <c r="E15290" s="86" t="s">
        <v>26900</v>
      </c>
      <c r="F15290" s="85" t="s">
        <v>55</v>
      </c>
      <c r="G15290" s="86" t="s">
        <v>19339</v>
      </c>
      <c r="H15290" s="85" t="s">
        <v>260</v>
      </c>
      <c r="I15290" s="85">
        <v>1</v>
      </c>
      <c r="J15290" s="88">
        <v>29634.368434963118</v>
      </c>
      <c r="K15290" s="146">
        <v>73733.645363248492</v>
      </c>
      <c r="L15290" s="147">
        <v>1.433481401704411E-4</v>
      </c>
      <c r="M15290" s="147">
        <v>2604.8939210590388</v>
      </c>
      <c r="N15290" s="87">
        <v>387333.12766426749</v>
      </c>
      <c r="O15290" s="88">
        <v>25461.103093819998</v>
      </c>
      <c r="P15290" s="89">
        <v>65.734380241003208</v>
      </c>
    </row>
    <row r="15291" spans="1:16">
      <c r="A15291" s="75" t="s">
        <v>19334</v>
      </c>
      <c r="B15291" s="85">
        <v>15287</v>
      </c>
      <c r="C15291" s="85">
        <v>12330</v>
      </c>
      <c r="D15291" s="85">
        <v>15287</v>
      </c>
      <c r="E15291" s="86" t="s">
        <v>19335</v>
      </c>
      <c r="F15291" s="85" t="s">
        <v>55</v>
      </c>
      <c r="G15291" s="86" t="s">
        <v>19336</v>
      </c>
      <c r="H15291" s="85" t="s">
        <v>260</v>
      </c>
      <c r="I15291" s="85">
        <v>1</v>
      </c>
      <c r="J15291" s="88">
        <v>33150.211574737368</v>
      </c>
      <c r="K15291" s="146">
        <v>75505.165256668843</v>
      </c>
      <c r="L15291" s="147">
        <v>1.533808331996959E-4</v>
      </c>
      <c r="M15291" s="147">
        <v>2621.1861553738349</v>
      </c>
      <c r="N15291" s="87">
        <v>387808.31114263239</v>
      </c>
      <c r="O15291" s="88">
        <v>25484.621459640472</v>
      </c>
      <c r="P15291" s="89">
        <v>65.714479879384172</v>
      </c>
    </row>
    <row r="15292" spans="1:16">
      <c r="A15292" s="75" t="s">
        <v>26897</v>
      </c>
      <c r="B15292" s="85">
        <v>15288</v>
      </c>
      <c r="C15292" s="85">
        <v>16782</v>
      </c>
      <c r="D15292" s="85">
        <v>15288</v>
      </c>
      <c r="E15292" s="86" t="s">
        <v>26898</v>
      </c>
      <c r="F15292" s="85" t="s">
        <v>55</v>
      </c>
      <c r="G15292" s="86" t="s">
        <v>19336</v>
      </c>
      <c r="H15292" s="85" t="s">
        <v>260</v>
      </c>
      <c r="I15292" s="85">
        <v>1</v>
      </c>
      <c r="J15292" s="88">
        <v>33150.211574737368</v>
      </c>
      <c r="K15292" s="146">
        <v>75505.165256668843</v>
      </c>
      <c r="L15292" s="147">
        <v>1.533808331996959E-4</v>
      </c>
      <c r="M15292" s="147">
        <v>2621.1861553738349</v>
      </c>
      <c r="N15292" s="87">
        <v>387808.31114263239</v>
      </c>
      <c r="O15292" s="88">
        <v>25484.621459640472</v>
      </c>
      <c r="P15292" s="89">
        <v>65.714479879384172</v>
      </c>
    </row>
    <row r="15293" spans="1:16">
      <c r="A15293" s="75" t="s">
        <v>19340</v>
      </c>
      <c r="B15293" s="85">
        <v>15289</v>
      </c>
      <c r="C15293" s="85">
        <v>12332</v>
      </c>
      <c r="D15293" s="85">
        <v>15289</v>
      </c>
      <c r="E15293" s="86" t="s">
        <v>19341</v>
      </c>
      <c r="F15293" s="85" t="s">
        <v>55</v>
      </c>
      <c r="G15293" s="86" t="s">
        <v>19342</v>
      </c>
      <c r="H15293" s="85" t="s">
        <v>1</v>
      </c>
      <c r="I15293" s="85">
        <v>1</v>
      </c>
      <c r="J15293" s="88">
        <v>146.09775348749719</v>
      </c>
      <c r="K15293" s="146">
        <v>288.4176537368113</v>
      </c>
      <c r="L15293" s="147">
        <v>1.672149457067089E-6</v>
      </c>
      <c r="M15293" s="147">
        <v>8.4579167224534615</v>
      </c>
      <c r="N15293" s="87">
        <v>1214.773234396642</v>
      </c>
      <c r="O15293" s="88">
        <v>97.37529144913502</v>
      </c>
      <c r="P15293" s="89">
        <v>80.159233585270542</v>
      </c>
    </row>
    <row r="15294" spans="1:16">
      <c r="A15294" s="75" t="s">
        <v>26901</v>
      </c>
      <c r="B15294" s="85">
        <v>15290</v>
      </c>
      <c r="C15294" s="85">
        <v>16784</v>
      </c>
      <c r="D15294" s="85">
        <v>15290</v>
      </c>
      <c r="E15294" s="86" t="s">
        <v>26902</v>
      </c>
      <c r="F15294" s="85" t="s">
        <v>38</v>
      </c>
      <c r="G15294" s="86" t="s">
        <v>19342</v>
      </c>
      <c r="H15294" s="85" t="s">
        <v>1</v>
      </c>
      <c r="I15294" s="85">
        <v>1</v>
      </c>
      <c r="J15294" s="88">
        <v>144.9079494416836</v>
      </c>
      <c r="K15294" s="146">
        <v>286.35194185693024</v>
      </c>
      <c r="L15294" s="147">
        <v>1.66642067523576E-6</v>
      </c>
      <c r="M15294" s="147">
        <v>8.4437641905129475</v>
      </c>
      <c r="N15294" s="87">
        <v>1202.1201105015839</v>
      </c>
      <c r="O15294" s="88">
        <v>96.169943443916338</v>
      </c>
      <c r="P15294" s="89">
        <v>80.000278344723384</v>
      </c>
    </row>
    <row r="15295" spans="1:16">
      <c r="A15295" s="75" t="s">
        <v>26903</v>
      </c>
      <c r="B15295" s="85">
        <v>15291</v>
      </c>
      <c r="C15295" s="85">
        <v>16785</v>
      </c>
      <c r="D15295" s="85">
        <v>15291</v>
      </c>
      <c r="E15295" s="86" t="s">
        <v>26902</v>
      </c>
      <c r="F15295" s="85" t="s">
        <v>238</v>
      </c>
      <c r="G15295" s="86" t="s">
        <v>19342</v>
      </c>
      <c r="H15295" s="85" t="s">
        <v>1</v>
      </c>
      <c r="I15295" s="85">
        <v>1</v>
      </c>
      <c r="J15295" s="88">
        <v>155.48131699763971</v>
      </c>
      <c r="K15295" s="146">
        <v>305.19766450451027</v>
      </c>
      <c r="L15295" s="147">
        <v>1.716914895334967E-6</v>
      </c>
      <c r="M15295" s="147">
        <v>8.4258071540468933</v>
      </c>
      <c r="N15295" s="87">
        <v>1309.6222287069299</v>
      </c>
      <c r="O15295" s="88">
        <v>107.006144275075</v>
      </c>
      <c r="P15295" s="89">
        <v>81.707642043254495</v>
      </c>
    </row>
    <row r="15296" spans="1:16">
      <c r="A15296" s="75" t="s">
        <v>19343</v>
      </c>
      <c r="B15296" s="85">
        <v>15292</v>
      </c>
      <c r="C15296" s="85">
        <v>12333</v>
      </c>
      <c r="D15296" s="85">
        <v>15292</v>
      </c>
      <c r="E15296" s="86" t="s">
        <v>19344</v>
      </c>
      <c r="F15296" s="85" t="s">
        <v>55</v>
      </c>
      <c r="G15296" s="86" t="s">
        <v>19345</v>
      </c>
      <c r="H15296" s="85" t="s">
        <v>1</v>
      </c>
      <c r="I15296" s="85">
        <v>1</v>
      </c>
      <c r="J15296" s="88">
        <v>0.95018415666701805</v>
      </c>
      <c r="K15296" s="146">
        <v>1.0015480057650381</v>
      </c>
      <c r="L15296" s="147">
        <v>4.2058151686298697E-9</v>
      </c>
      <c r="M15296" s="147">
        <v>0.58270840691812198</v>
      </c>
      <c r="N15296" s="87">
        <v>59.835056011425181</v>
      </c>
      <c r="O15296" s="88">
        <v>0.61521475348534393</v>
      </c>
      <c r="P15296" s="89">
        <v>10.281844699332646</v>
      </c>
    </row>
    <row r="15297" spans="1:16">
      <c r="A15297" s="75" t="s">
        <v>25851</v>
      </c>
      <c r="B15297" s="85">
        <v>15293</v>
      </c>
      <c r="C15297" s="85">
        <v>16008</v>
      </c>
      <c r="D15297" s="85">
        <v>15293</v>
      </c>
      <c r="E15297" s="86" t="s">
        <v>25842</v>
      </c>
      <c r="F15297" s="85" t="s">
        <v>32</v>
      </c>
      <c r="G15297" s="86" t="s">
        <v>19345</v>
      </c>
      <c r="H15297" s="85" t="s">
        <v>1</v>
      </c>
      <c r="I15297" s="85">
        <v>1</v>
      </c>
      <c r="J15297" s="88">
        <v>0.58686504500250003</v>
      </c>
      <c r="K15297" s="146">
        <v>0.45740609646830949</v>
      </c>
      <c r="L15297" s="147">
        <v>2.3574347573184909E-9</v>
      </c>
      <c r="M15297" s="147">
        <v>0.2957223285889885</v>
      </c>
      <c r="N15297" s="87">
        <v>30.71067207689352</v>
      </c>
      <c r="O15297" s="88">
        <v>0.25159223387412738</v>
      </c>
      <c r="P15297" s="89">
        <v>8.1923389121602295</v>
      </c>
    </row>
    <row r="15298" spans="1:16">
      <c r="A15298" s="75" t="s">
        <v>26904</v>
      </c>
      <c r="B15298" s="85">
        <v>15294</v>
      </c>
      <c r="C15298" s="85">
        <v>16786</v>
      </c>
      <c r="D15298" s="85">
        <v>15294</v>
      </c>
      <c r="E15298" s="86" t="s">
        <v>26905</v>
      </c>
      <c r="F15298" s="85" t="s">
        <v>232</v>
      </c>
      <c r="G15298" s="86" t="s">
        <v>19345</v>
      </c>
      <c r="H15298" s="85" t="s">
        <v>1</v>
      </c>
      <c r="I15298" s="85">
        <v>1</v>
      </c>
      <c r="J15298" s="88">
        <v>0.77204296806899186</v>
      </c>
      <c r="K15298" s="146">
        <v>0.73799313912526032</v>
      </c>
      <c r="L15298" s="147">
        <v>3.236097204391398E-9</v>
      </c>
      <c r="M15298" s="147">
        <v>0.58427143457301756</v>
      </c>
      <c r="N15298" s="87">
        <v>59.182484848263499</v>
      </c>
      <c r="O15298" s="88">
        <v>0.51816418783311136</v>
      </c>
      <c r="P15298" s="89">
        <v>8.7553638405284868</v>
      </c>
    </row>
    <row r="15299" spans="1:16">
      <c r="A15299" s="75" t="s">
        <v>26906</v>
      </c>
      <c r="B15299" s="85">
        <v>15295</v>
      </c>
      <c r="C15299" s="85">
        <v>16787</v>
      </c>
      <c r="D15299" s="85">
        <v>15295</v>
      </c>
      <c r="E15299" s="86" t="s">
        <v>26905</v>
      </c>
      <c r="F15299" s="85" t="s">
        <v>235</v>
      </c>
      <c r="G15299" s="86" t="s">
        <v>19345</v>
      </c>
      <c r="H15299" s="85" t="s">
        <v>1</v>
      </c>
      <c r="I15299" s="85">
        <v>1</v>
      </c>
      <c r="J15299" s="88">
        <v>0.97325166484114312</v>
      </c>
      <c r="K15299" s="146">
        <v>0.97636046031072199</v>
      </c>
      <c r="L15299" s="147">
        <v>4.2321801166008207E-9</v>
      </c>
      <c r="M15299" s="147">
        <v>0.59286876943263467</v>
      </c>
      <c r="N15299" s="87">
        <v>60.72357759623138</v>
      </c>
      <c r="O15299" s="88">
        <v>0.60842101106276747</v>
      </c>
      <c r="P15299" s="89">
        <v>10.019518532131533</v>
      </c>
    </row>
    <row r="15300" spans="1:16">
      <c r="A15300" s="75" t="s">
        <v>26907</v>
      </c>
      <c r="B15300" s="85">
        <v>15296</v>
      </c>
      <c r="C15300" s="85">
        <v>16788</v>
      </c>
      <c r="D15300" s="85">
        <v>15296</v>
      </c>
      <c r="E15300" s="86" t="s">
        <v>26905</v>
      </c>
      <c r="F15300" s="85" t="s">
        <v>31</v>
      </c>
      <c r="G15300" s="86" t="s">
        <v>19345</v>
      </c>
      <c r="H15300" s="85" t="s">
        <v>1</v>
      </c>
      <c r="I15300" s="85">
        <v>1</v>
      </c>
      <c r="J15300" s="88">
        <v>1.019861255837369</v>
      </c>
      <c r="K15300" s="146">
        <v>1.0174701869457927</v>
      </c>
      <c r="L15300" s="147">
        <v>4.3903250970563001E-9</v>
      </c>
      <c r="M15300" s="147">
        <v>0.59723231998646609</v>
      </c>
      <c r="N15300" s="87">
        <v>61.522614554901978</v>
      </c>
      <c r="O15300" s="88">
        <v>0.629502558842159</v>
      </c>
      <c r="P15300" s="89">
        <v>10.232051472396368</v>
      </c>
    </row>
    <row r="15301" spans="1:16">
      <c r="A15301" s="75" t="s">
        <v>26908</v>
      </c>
      <c r="B15301" s="85">
        <v>15297</v>
      </c>
      <c r="C15301" s="85">
        <v>16789</v>
      </c>
      <c r="D15301" s="85">
        <v>15297</v>
      </c>
      <c r="E15301" s="86" t="s">
        <v>26905</v>
      </c>
      <c r="F15301" s="85" t="s">
        <v>238</v>
      </c>
      <c r="G15301" s="86" t="s">
        <v>19345</v>
      </c>
      <c r="H15301" s="85" t="s">
        <v>1</v>
      </c>
      <c r="I15301" s="85">
        <v>1</v>
      </c>
      <c r="J15301" s="88">
        <v>0.97463025325458519</v>
      </c>
      <c r="K15301" s="146">
        <v>1.1170411127129074</v>
      </c>
      <c r="L15301" s="147">
        <v>4.5117860785683523E-9</v>
      </c>
      <c r="M15301" s="147">
        <v>0.59376565582524565</v>
      </c>
      <c r="N15301" s="87">
        <v>60.815992739123992</v>
      </c>
      <c r="O15301" s="88">
        <v>0.60926901503244713</v>
      </c>
      <c r="P15301" s="89">
        <v>10.018236776072451</v>
      </c>
    </row>
    <row r="15302" spans="1:16">
      <c r="A15302" s="75" t="s">
        <v>26909</v>
      </c>
      <c r="B15302" s="85">
        <v>15298</v>
      </c>
      <c r="C15302" s="85">
        <v>16790</v>
      </c>
      <c r="D15302" s="85">
        <v>15298</v>
      </c>
      <c r="E15302" s="86" t="s">
        <v>26905</v>
      </c>
      <c r="F15302" s="85" t="s">
        <v>240</v>
      </c>
      <c r="G15302" s="86" t="s">
        <v>19345</v>
      </c>
      <c r="H15302" s="85" t="s">
        <v>1</v>
      </c>
      <c r="I15302" s="85">
        <v>1</v>
      </c>
      <c r="J15302" s="88">
        <v>0.99977857074545606</v>
      </c>
      <c r="K15302" s="146">
        <v>0.98834589089479941</v>
      </c>
      <c r="L15302" s="147">
        <v>4.3138614520376514E-9</v>
      </c>
      <c r="M15302" s="147">
        <v>0.59835859933209756</v>
      </c>
      <c r="N15302" s="87">
        <v>61.251408839138698</v>
      </c>
      <c r="O15302" s="88">
        <v>0.6314808481869737</v>
      </c>
      <c r="P15302" s="89">
        <v>10.309654261919071</v>
      </c>
    </row>
    <row r="15303" spans="1:16">
      <c r="A15303" s="75" t="s">
        <v>26910</v>
      </c>
      <c r="B15303" s="85">
        <v>15299</v>
      </c>
      <c r="C15303" s="85">
        <v>16791</v>
      </c>
      <c r="D15303" s="85">
        <v>15299</v>
      </c>
      <c r="E15303" s="86" t="s">
        <v>26905</v>
      </c>
      <c r="F15303" s="85" t="s">
        <v>38</v>
      </c>
      <c r="G15303" s="86" t="s">
        <v>19345</v>
      </c>
      <c r="H15303" s="85" t="s">
        <v>1</v>
      </c>
      <c r="I15303" s="85">
        <v>1</v>
      </c>
      <c r="J15303" s="88">
        <v>0.96820910309788433</v>
      </c>
      <c r="K15303" s="146">
        <v>1.0463052130109152</v>
      </c>
      <c r="L15303" s="147">
        <v>4.334713764238964E-9</v>
      </c>
      <c r="M15303" s="147">
        <v>0.5976044332221857</v>
      </c>
      <c r="N15303" s="87">
        <v>61.351070493657481</v>
      </c>
      <c r="O15303" s="88">
        <v>0.64040787475037508</v>
      </c>
      <c r="P15303" s="89">
        <v>10.438414025988038</v>
      </c>
    </row>
    <row r="15304" spans="1:16">
      <c r="A15304" s="75" t="s">
        <v>26911</v>
      </c>
      <c r="B15304" s="85">
        <v>15300</v>
      </c>
      <c r="C15304" s="85">
        <v>16792</v>
      </c>
      <c r="D15304" s="85">
        <v>15300</v>
      </c>
      <c r="E15304" s="86" t="s">
        <v>26905</v>
      </c>
      <c r="F15304" s="85" t="s">
        <v>243</v>
      </c>
      <c r="G15304" s="86" t="s">
        <v>19345</v>
      </c>
      <c r="H15304" s="85" t="s">
        <v>1</v>
      </c>
      <c r="I15304" s="85">
        <v>1</v>
      </c>
      <c r="J15304" s="88">
        <v>0.97933639816969287</v>
      </c>
      <c r="K15304" s="146">
        <v>0.9997955385195848</v>
      </c>
      <c r="L15304" s="147">
        <v>4.2961217897464288E-9</v>
      </c>
      <c r="M15304" s="147">
        <v>0.59482253182147615</v>
      </c>
      <c r="N15304" s="87">
        <v>60.975874467943022</v>
      </c>
      <c r="O15304" s="88">
        <v>0.61314413765473486</v>
      </c>
      <c r="P15304" s="89">
        <v>10.055520203766564</v>
      </c>
    </row>
    <row r="15305" spans="1:16">
      <c r="A15305" s="75" t="s">
        <v>19346</v>
      </c>
      <c r="B15305" s="85">
        <v>15301</v>
      </c>
      <c r="C15305" s="85">
        <v>12334</v>
      </c>
      <c r="D15305" s="85">
        <v>15301</v>
      </c>
      <c r="E15305" s="86" t="s">
        <v>19347</v>
      </c>
      <c r="F15305" s="85" t="s">
        <v>32</v>
      </c>
      <c r="G15305" s="86" t="s">
        <v>19348</v>
      </c>
      <c r="H15305" s="85" t="s">
        <v>1</v>
      </c>
      <c r="I15305" s="85">
        <v>-1</v>
      </c>
      <c r="J15305" s="88">
        <v>2.3166262728648581</v>
      </c>
      <c r="K15305" s="146">
        <v>1.5502660089879483</v>
      </c>
      <c r="L15305" s="147">
        <v>7.6611309333431743E-9</v>
      </c>
      <c r="M15305" s="147">
        <v>0.25947890987761191</v>
      </c>
      <c r="N15305" s="87">
        <v>26.988662806891941</v>
      </c>
      <c r="O15305" s="88">
        <v>2.1062220633134481</v>
      </c>
      <c r="P15305" s="89">
        <v>78.040993671446145</v>
      </c>
    </row>
    <row r="15306" spans="1:16">
      <c r="A15306" s="75" t="s">
        <v>19349</v>
      </c>
      <c r="B15306" s="85">
        <v>15302</v>
      </c>
      <c r="C15306" s="85">
        <v>12335</v>
      </c>
      <c r="D15306" s="85">
        <v>15302</v>
      </c>
      <c r="E15306" s="86" t="s">
        <v>19347</v>
      </c>
      <c r="F15306" s="85" t="s">
        <v>31</v>
      </c>
      <c r="G15306" s="86" t="s">
        <v>19348</v>
      </c>
      <c r="H15306" s="85" t="s">
        <v>1</v>
      </c>
      <c r="I15306" s="85">
        <v>-1</v>
      </c>
      <c r="J15306" s="88">
        <v>2.0874750104278701</v>
      </c>
      <c r="K15306" s="146">
        <v>1.4686151194285144</v>
      </c>
      <c r="L15306" s="147">
        <v>6.940192202864594E-9</v>
      </c>
      <c r="M15306" s="147">
        <v>0.23458887030793801</v>
      </c>
      <c r="N15306" s="87">
        <v>24.482701836059281</v>
      </c>
      <c r="O15306" s="88">
        <v>1.896073502764871</v>
      </c>
      <c r="P15306" s="89">
        <v>77.445435371526045</v>
      </c>
    </row>
    <row r="15307" spans="1:16">
      <c r="A15307" s="75" t="s">
        <v>19350</v>
      </c>
      <c r="B15307" s="85">
        <v>15303</v>
      </c>
      <c r="C15307" s="85">
        <v>12336</v>
      </c>
      <c r="D15307" s="85">
        <v>15303</v>
      </c>
      <c r="E15307" s="86" t="s">
        <v>19347</v>
      </c>
      <c r="F15307" s="85" t="s">
        <v>38</v>
      </c>
      <c r="G15307" s="86" t="s">
        <v>19348</v>
      </c>
      <c r="H15307" s="85" t="s">
        <v>1</v>
      </c>
      <c r="I15307" s="85">
        <v>-1</v>
      </c>
      <c r="J15307" s="88">
        <v>2.1240040630457728</v>
      </c>
      <c r="K15307" s="146">
        <v>1.5183516589441186</v>
      </c>
      <c r="L15307" s="147">
        <v>7.1078848473411474E-9</v>
      </c>
      <c r="M15307" s="147">
        <v>0.24074571905224931</v>
      </c>
      <c r="N15307" s="87">
        <v>25.01540398787521</v>
      </c>
      <c r="O15307" s="88">
        <v>1.9571473150736829</v>
      </c>
      <c r="P15307" s="89">
        <v>78.237685708465804</v>
      </c>
    </row>
    <row r="15308" spans="1:16">
      <c r="A15308" s="75" t="s">
        <v>29769</v>
      </c>
      <c r="B15308" s="85">
        <v>15304</v>
      </c>
      <c r="C15308" s="85">
        <v>19001</v>
      </c>
      <c r="D15308" s="85">
        <v>15304</v>
      </c>
      <c r="E15308" s="86" t="s">
        <v>29770</v>
      </c>
      <c r="F15308" s="85" t="s">
        <v>32</v>
      </c>
      <c r="G15308" s="86" t="s">
        <v>19348</v>
      </c>
      <c r="H15308" s="85" t="s">
        <v>1</v>
      </c>
      <c r="I15308" s="85">
        <v>-1</v>
      </c>
      <c r="J15308" s="88">
        <v>2.312733510983894</v>
      </c>
      <c r="K15308" s="146">
        <v>1.5460260474883296</v>
      </c>
      <c r="L15308" s="147">
        <v>7.642264855692848E-9</v>
      </c>
      <c r="M15308" s="147">
        <v>0.2589217152361869</v>
      </c>
      <c r="N15308" s="87">
        <v>26.928229033366861</v>
      </c>
      <c r="O15308" s="88">
        <v>2.1027342701005791</v>
      </c>
      <c r="P15308" s="89">
        <v>78.086615629088485</v>
      </c>
    </row>
    <row r="15309" spans="1:16">
      <c r="A15309" s="75" t="s">
        <v>29771</v>
      </c>
      <c r="B15309" s="85">
        <v>15305</v>
      </c>
      <c r="C15309" s="85">
        <v>19002</v>
      </c>
      <c r="D15309" s="85">
        <v>15305</v>
      </c>
      <c r="E15309" s="86" t="s">
        <v>29770</v>
      </c>
      <c r="F15309" s="85" t="s">
        <v>31</v>
      </c>
      <c r="G15309" s="86" t="s">
        <v>19348</v>
      </c>
      <c r="H15309" s="85" t="s">
        <v>1</v>
      </c>
      <c r="I15309" s="85">
        <v>-1</v>
      </c>
      <c r="J15309" s="88">
        <v>2.298096731332429</v>
      </c>
      <c r="K15309" s="146">
        <v>1.5642750786090085</v>
      </c>
      <c r="L15309" s="147">
        <v>7.6192973302965329E-9</v>
      </c>
      <c r="M15309" s="147">
        <v>0.26321707681896278</v>
      </c>
      <c r="N15309" s="87">
        <v>27.462344211685341</v>
      </c>
      <c r="O15309" s="88">
        <v>2.1204098264840709</v>
      </c>
      <c r="P15309" s="89">
        <v>77.211537738348937</v>
      </c>
    </row>
    <row r="15310" spans="1:16">
      <c r="A15310" s="75" t="s">
        <v>29772</v>
      </c>
      <c r="B15310" s="85">
        <v>15306</v>
      </c>
      <c r="C15310" s="85">
        <v>19003</v>
      </c>
      <c r="D15310" s="85">
        <v>15306</v>
      </c>
      <c r="E15310" s="86" t="s">
        <v>29770</v>
      </c>
      <c r="F15310" s="85" t="s">
        <v>38</v>
      </c>
      <c r="G15310" s="86" t="s">
        <v>19348</v>
      </c>
      <c r="H15310" s="85" t="s">
        <v>1</v>
      </c>
      <c r="I15310" s="85">
        <v>-1</v>
      </c>
      <c r="J15310" s="88">
        <v>2.2917601692782519</v>
      </c>
      <c r="K15310" s="146">
        <v>1.5969685549535386</v>
      </c>
      <c r="L15310" s="147">
        <v>7.6518999692019524E-9</v>
      </c>
      <c r="M15310" s="147">
        <v>0.26368546259075742</v>
      </c>
      <c r="N15310" s="87">
        <v>27.392510190459291</v>
      </c>
      <c r="O15310" s="88">
        <v>2.1381245052970699</v>
      </c>
      <c r="P15310" s="89">
        <v>78.055077480331491</v>
      </c>
    </row>
    <row r="15311" spans="1:16">
      <c r="A15311" s="75" t="s">
        <v>29776</v>
      </c>
      <c r="B15311" s="85">
        <v>15307</v>
      </c>
      <c r="C15311" s="85">
        <v>19006</v>
      </c>
      <c r="D15311" s="85">
        <v>15307</v>
      </c>
      <c r="E15311" s="86" t="s">
        <v>29774</v>
      </c>
      <c r="F15311" s="85" t="s">
        <v>32</v>
      </c>
      <c r="G15311" s="86" t="s">
        <v>19348</v>
      </c>
      <c r="H15311" s="85" t="s">
        <v>1</v>
      </c>
      <c r="I15311" s="85">
        <v>-1</v>
      </c>
      <c r="J15311" s="88">
        <v>2.312733510983894</v>
      </c>
      <c r="K15311" s="146">
        <v>1.5460260474883296</v>
      </c>
      <c r="L15311" s="147">
        <v>7.642264855692848E-9</v>
      </c>
      <c r="M15311" s="147">
        <v>0.2589217152361869</v>
      </c>
      <c r="N15311" s="87">
        <v>26.928229033366861</v>
      </c>
      <c r="O15311" s="88">
        <v>2.1027342701005791</v>
      </c>
      <c r="P15311" s="89">
        <v>78.086615629088485</v>
      </c>
    </row>
    <row r="15312" spans="1:16">
      <c r="A15312" s="75" t="s">
        <v>29779</v>
      </c>
      <c r="B15312" s="85">
        <v>15308</v>
      </c>
      <c r="C15312" s="85">
        <v>19009</v>
      </c>
      <c r="D15312" s="85">
        <v>15308</v>
      </c>
      <c r="E15312" s="86" t="s">
        <v>29774</v>
      </c>
      <c r="F15312" s="85" t="s">
        <v>31</v>
      </c>
      <c r="G15312" s="86" t="s">
        <v>19348</v>
      </c>
      <c r="H15312" s="85" t="s">
        <v>1</v>
      </c>
      <c r="I15312" s="85">
        <v>-1</v>
      </c>
      <c r="J15312" s="88">
        <v>2.2980967313324299</v>
      </c>
      <c r="K15312" s="146">
        <v>1.5642750786090089</v>
      </c>
      <c r="L15312" s="147">
        <v>7.6192973302965346E-9</v>
      </c>
      <c r="M15312" s="147">
        <v>0.26321707681896278</v>
      </c>
      <c r="N15312" s="87">
        <v>27.462344211685341</v>
      </c>
      <c r="O15312" s="88">
        <v>2.1204098264840709</v>
      </c>
      <c r="P15312" s="89">
        <v>77.211537738348937</v>
      </c>
    </row>
    <row r="15313" spans="1:16">
      <c r="A15313" s="75" t="s">
        <v>29782</v>
      </c>
      <c r="B15313" s="85">
        <v>15309</v>
      </c>
      <c r="C15313" s="85">
        <v>19012</v>
      </c>
      <c r="D15313" s="85">
        <v>15309</v>
      </c>
      <c r="E15313" s="86" t="s">
        <v>29774</v>
      </c>
      <c r="F15313" s="85" t="s">
        <v>38</v>
      </c>
      <c r="G15313" s="86" t="s">
        <v>19348</v>
      </c>
      <c r="H15313" s="85" t="s">
        <v>1</v>
      </c>
      <c r="I15313" s="85">
        <v>-1</v>
      </c>
      <c r="J15313" s="88">
        <v>2.2917601692782519</v>
      </c>
      <c r="K15313" s="146">
        <v>1.5969685549535386</v>
      </c>
      <c r="L15313" s="147">
        <v>7.6518999692019524E-9</v>
      </c>
      <c r="M15313" s="147">
        <v>0.26368546259075742</v>
      </c>
      <c r="N15313" s="87">
        <v>27.392510190459291</v>
      </c>
      <c r="O15313" s="88">
        <v>2.1381245052970699</v>
      </c>
      <c r="P15313" s="89">
        <v>78.055077480331491</v>
      </c>
    </row>
    <row r="15314" spans="1:16">
      <c r="A15314" s="75" t="s">
        <v>29783</v>
      </c>
      <c r="B15314" s="85">
        <v>15310</v>
      </c>
      <c r="C15314" s="85">
        <v>19013</v>
      </c>
      <c r="D15314" s="85">
        <v>15310</v>
      </c>
      <c r="E15314" s="86" t="s">
        <v>29784</v>
      </c>
      <c r="F15314" s="85" t="s">
        <v>32</v>
      </c>
      <c r="G15314" s="86" t="s">
        <v>19348</v>
      </c>
      <c r="H15314" s="85" t="s">
        <v>1</v>
      </c>
      <c r="I15314" s="85">
        <v>-1</v>
      </c>
      <c r="J15314" s="88">
        <v>1.419162226871331E-3</v>
      </c>
      <c r="K15314" s="146">
        <v>3.7903320861185481E-2</v>
      </c>
      <c r="L15314" s="147">
        <v>4.4786785211712031E-11</v>
      </c>
      <c r="M15314" s="147">
        <v>1.598785584567179E-4</v>
      </c>
      <c r="N15314" s="87">
        <v>1.8293726130091469E-2</v>
      </c>
      <c r="O15314" s="88">
        <v>1.223678059040926E-3</v>
      </c>
      <c r="P15314" s="89">
        <v>66.890585894805213</v>
      </c>
    </row>
    <row r="15315" spans="1:16">
      <c r="A15315" s="75" t="s">
        <v>29785</v>
      </c>
      <c r="B15315" s="85">
        <v>15311</v>
      </c>
      <c r="C15315" s="85">
        <v>19014</v>
      </c>
      <c r="D15315" s="85">
        <v>15311</v>
      </c>
      <c r="E15315" s="86" t="s">
        <v>29784</v>
      </c>
      <c r="F15315" s="85" t="s">
        <v>31</v>
      </c>
      <c r="G15315" s="86" t="s">
        <v>19348</v>
      </c>
      <c r="H15315" s="85" t="s">
        <v>1</v>
      </c>
      <c r="I15315" s="85">
        <v>-1</v>
      </c>
      <c r="J15315" s="88">
        <v>1.3890199571985351E-3</v>
      </c>
      <c r="K15315" s="146">
        <v>3.7941477200124772E-2</v>
      </c>
      <c r="L15315" s="147">
        <v>4.479542350287289E-11</v>
      </c>
      <c r="M15315" s="147">
        <v>1.6641462358352819E-4</v>
      </c>
      <c r="N15315" s="87">
        <v>1.887413107391386E-2</v>
      </c>
      <c r="O15315" s="88">
        <v>1.2520747738717091E-3</v>
      </c>
      <c r="P15315" s="89">
        <v>66.338141288115523</v>
      </c>
    </row>
    <row r="15316" spans="1:16">
      <c r="A15316" s="75" t="s">
        <v>29786</v>
      </c>
      <c r="B15316" s="85">
        <v>15312</v>
      </c>
      <c r="C15316" s="85">
        <v>19015</v>
      </c>
      <c r="D15316" s="85">
        <v>15312</v>
      </c>
      <c r="E15316" s="86" t="s">
        <v>29784</v>
      </c>
      <c r="F15316" s="85" t="s">
        <v>38</v>
      </c>
      <c r="G15316" s="86" t="s">
        <v>19348</v>
      </c>
      <c r="H15316" s="85" t="s">
        <v>1</v>
      </c>
      <c r="I15316" s="85">
        <v>-1</v>
      </c>
      <c r="J15316" s="88">
        <v>1.3890199571985351E-3</v>
      </c>
      <c r="K15316" s="146">
        <v>3.7941477200124772E-2</v>
      </c>
      <c r="L15316" s="147">
        <v>4.4795423502872903E-11</v>
      </c>
      <c r="M15316" s="147">
        <v>1.6641462358352819E-4</v>
      </c>
      <c r="N15316" s="87">
        <v>1.887413107391386E-2</v>
      </c>
      <c r="O15316" s="88">
        <v>1.2520747738717091E-3</v>
      </c>
      <c r="P15316" s="89">
        <v>66.338141288115523</v>
      </c>
    </row>
    <row r="15317" spans="1:16">
      <c r="A15317" s="75" t="s">
        <v>29787</v>
      </c>
      <c r="B15317" s="85">
        <v>15313</v>
      </c>
      <c r="C15317" s="85">
        <v>19016</v>
      </c>
      <c r="D15317" s="85">
        <v>15313</v>
      </c>
      <c r="E15317" s="86" t="s">
        <v>29788</v>
      </c>
      <c r="F15317" s="85" t="s">
        <v>32</v>
      </c>
      <c r="G15317" s="86" t="s">
        <v>19348</v>
      </c>
      <c r="H15317" s="85" t="s">
        <v>1</v>
      </c>
      <c r="I15317" s="85">
        <v>-1</v>
      </c>
      <c r="J15317" s="88">
        <v>0.73873288665541814</v>
      </c>
      <c r="K15317" s="146">
        <v>1.2936545570834155</v>
      </c>
      <c r="L15317" s="147">
        <v>2.6498963842024689E-9</v>
      </c>
      <c r="M15317" s="147">
        <v>2.3203475844387552E-3</v>
      </c>
      <c r="N15317" s="87">
        <v>0.27052381589522628</v>
      </c>
      <c r="O15317" s="88">
        <v>0.14259304128839431</v>
      </c>
      <c r="P15317" s="89">
        <v>527.09977055632135</v>
      </c>
    </row>
    <row r="15318" spans="1:16">
      <c r="A15318" s="75" t="s">
        <v>29789</v>
      </c>
      <c r="B15318" s="85">
        <v>15314</v>
      </c>
      <c r="C15318" s="85">
        <v>19017</v>
      </c>
      <c r="D15318" s="85">
        <v>15314</v>
      </c>
      <c r="E15318" s="86" t="s">
        <v>29788</v>
      </c>
      <c r="F15318" s="85" t="s">
        <v>31</v>
      </c>
      <c r="G15318" s="86" t="s">
        <v>19348</v>
      </c>
      <c r="H15318" s="85" t="s">
        <v>1</v>
      </c>
      <c r="I15318" s="85">
        <v>-1</v>
      </c>
      <c r="J15318" s="88">
        <v>0.74246922322751718</v>
      </c>
      <c r="K15318" s="146">
        <v>1.2991485130671701</v>
      </c>
      <c r="L15318" s="147">
        <v>2.668312376594969E-9</v>
      </c>
      <c r="M15318" s="147">
        <v>2.5864109486328371E-3</v>
      </c>
      <c r="N15318" s="87">
        <v>0.32676624681790789</v>
      </c>
      <c r="O15318" s="88">
        <v>0.1466223441255082</v>
      </c>
      <c r="P15318" s="89">
        <v>448.70712796482383</v>
      </c>
    </row>
    <row r="15319" spans="1:16">
      <c r="A15319" s="75" t="s">
        <v>29790</v>
      </c>
      <c r="B15319" s="85">
        <v>15315</v>
      </c>
      <c r="C15319" s="85">
        <v>19018</v>
      </c>
      <c r="D15319" s="85">
        <v>15315</v>
      </c>
      <c r="E15319" s="86" t="s">
        <v>29788</v>
      </c>
      <c r="F15319" s="85" t="s">
        <v>38</v>
      </c>
      <c r="G15319" s="86" t="s">
        <v>19348</v>
      </c>
      <c r="H15319" s="85" t="s">
        <v>1</v>
      </c>
      <c r="I15319" s="85">
        <v>-1</v>
      </c>
      <c r="J15319" s="88">
        <v>0.74510242060258525</v>
      </c>
      <c r="K15319" s="146">
        <v>1.3029555266748367</v>
      </c>
      <c r="L15319" s="147">
        <v>2.6786420268203131E-9</v>
      </c>
      <c r="M15319" s="147">
        <v>2.6764034633954838E-3</v>
      </c>
      <c r="N15319" s="87">
        <v>0.33668688470773322</v>
      </c>
      <c r="O15319" s="88">
        <v>0.1488508191532695</v>
      </c>
      <c r="P15319" s="89">
        <v>442.10459603284511</v>
      </c>
    </row>
    <row r="15320" spans="1:16">
      <c r="A15320" s="75" t="s">
        <v>19351</v>
      </c>
      <c r="B15320" s="85">
        <v>15316</v>
      </c>
      <c r="C15320" s="85">
        <v>12337</v>
      </c>
      <c r="D15320" s="85">
        <v>15316</v>
      </c>
      <c r="E15320" s="86" t="s">
        <v>19352</v>
      </c>
      <c r="F15320" s="85" t="s">
        <v>55</v>
      </c>
      <c r="G15320" s="86" t="s">
        <v>19353</v>
      </c>
      <c r="H15320" s="85" t="s">
        <v>1</v>
      </c>
      <c r="I15320" s="85">
        <v>1</v>
      </c>
      <c r="J15320" s="88">
        <v>0.89767916870645492</v>
      </c>
      <c r="K15320" s="146">
        <v>0.9560258773801199</v>
      </c>
      <c r="L15320" s="147">
        <v>3.991192335052695E-9</v>
      </c>
      <c r="M15320" s="147">
        <v>0.52313685786772546</v>
      </c>
      <c r="N15320" s="87">
        <v>53.759304178074842</v>
      </c>
      <c r="O15320" s="88">
        <v>0.60075940395706606</v>
      </c>
      <c r="P15320" s="89">
        <v>11.174984742493736</v>
      </c>
    </row>
    <row r="15321" spans="1:16">
      <c r="A15321" s="75" t="s">
        <v>26916</v>
      </c>
      <c r="B15321" s="85">
        <v>15317</v>
      </c>
      <c r="C15321" s="85">
        <v>16796</v>
      </c>
      <c r="D15321" s="85">
        <v>15317</v>
      </c>
      <c r="E15321" s="86" t="s">
        <v>26917</v>
      </c>
      <c r="F15321" s="85" t="s">
        <v>232</v>
      </c>
      <c r="G15321" s="86" t="s">
        <v>19353</v>
      </c>
      <c r="H15321" s="85" t="s">
        <v>1</v>
      </c>
      <c r="I15321" s="85">
        <v>1</v>
      </c>
      <c r="J15321" s="88">
        <v>0.69249436619595006</v>
      </c>
      <c r="K15321" s="146">
        <v>0.66511211405426329</v>
      </c>
      <c r="L15321" s="147">
        <v>2.9004680943255838E-9</v>
      </c>
      <c r="M15321" s="147">
        <v>0.50886427620714658</v>
      </c>
      <c r="N15321" s="87">
        <v>51.639210836948124</v>
      </c>
      <c r="O15321" s="88">
        <v>0.47251601403137949</v>
      </c>
      <c r="P15321" s="89">
        <v>9.1503337555517383</v>
      </c>
    </row>
    <row r="15322" spans="1:16">
      <c r="A15322" s="75" t="s">
        <v>26918</v>
      </c>
      <c r="B15322" s="85">
        <v>15318</v>
      </c>
      <c r="C15322" s="85">
        <v>16797</v>
      </c>
      <c r="D15322" s="85">
        <v>15318</v>
      </c>
      <c r="E15322" s="86" t="s">
        <v>26917</v>
      </c>
      <c r="F15322" s="85" t="s">
        <v>235</v>
      </c>
      <c r="G15322" s="86" t="s">
        <v>19353</v>
      </c>
      <c r="H15322" s="85" t="s">
        <v>1</v>
      </c>
      <c r="I15322" s="85">
        <v>1</v>
      </c>
      <c r="J15322" s="88">
        <v>0.87522660912560002</v>
      </c>
      <c r="K15322" s="146">
        <v>0.8448366110712775</v>
      </c>
      <c r="L15322" s="147">
        <v>3.7253138891704582E-9</v>
      </c>
      <c r="M15322" s="147">
        <v>0.5175190596226974</v>
      </c>
      <c r="N15322" s="87">
        <v>53.078260037734793</v>
      </c>
      <c r="O15322" s="88">
        <v>0.55821172164669508</v>
      </c>
      <c r="P15322" s="89">
        <v>10.516767528736757</v>
      </c>
    </row>
    <row r="15323" spans="1:16">
      <c r="A15323" s="75" t="s">
        <v>26919</v>
      </c>
      <c r="B15323" s="85">
        <v>15319</v>
      </c>
      <c r="C15323" s="85">
        <v>16798</v>
      </c>
      <c r="D15323" s="85">
        <v>15319</v>
      </c>
      <c r="E15323" s="86" t="s">
        <v>26917</v>
      </c>
      <c r="F15323" s="85" t="s">
        <v>31</v>
      </c>
      <c r="G15323" s="86" t="s">
        <v>19353</v>
      </c>
      <c r="H15323" s="85" t="s">
        <v>1</v>
      </c>
      <c r="I15323" s="85">
        <v>1</v>
      </c>
      <c r="J15323" s="88">
        <v>0.92067342909585892</v>
      </c>
      <c r="K15323" s="146">
        <v>0.92348574134336259</v>
      </c>
      <c r="L15323" s="147">
        <v>3.9625911261948761E-9</v>
      </c>
      <c r="M15323" s="147">
        <v>0.5208794614452612</v>
      </c>
      <c r="N15323" s="87">
        <v>53.694786320013463</v>
      </c>
      <c r="O15323" s="88">
        <v>0.58143731227515671</v>
      </c>
      <c r="P15323" s="89">
        <v>10.828561805048839</v>
      </c>
    </row>
    <row r="15324" spans="1:16">
      <c r="A15324" s="75" t="s">
        <v>26920</v>
      </c>
      <c r="B15324" s="85">
        <v>15320</v>
      </c>
      <c r="C15324" s="85">
        <v>16799</v>
      </c>
      <c r="D15324" s="85">
        <v>15320</v>
      </c>
      <c r="E15324" s="86" t="s">
        <v>26917</v>
      </c>
      <c r="F15324" s="85" t="s">
        <v>238</v>
      </c>
      <c r="G15324" s="86" t="s">
        <v>19353</v>
      </c>
      <c r="H15324" s="85" t="s">
        <v>1</v>
      </c>
      <c r="I15324" s="85">
        <v>1</v>
      </c>
      <c r="J15324" s="88">
        <v>0.88183384162672085</v>
      </c>
      <c r="K15324" s="146">
        <v>0.86810140529935287</v>
      </c>
      <c r="L15324" s="147">
        <v>3.7841416835609581E-9</v>
      </c>
      <c r="M15324" s="147">
        <v>0.51922992705379334</v>
      </c>
      <c r="N15324" s="87">
        <v>53.245980274667232</v>
      </c>
      <c r="O15324" s="88">
        <v>0.56410114235769893</v>
      </c>
      <c r="P15324" s="89">
        <v>10.594248419276084</v>
      </c>
    </row>
    <row r="15325" spans="1:16">
      <c r="A15325" s="75" t="s">
        <v>26921</v>
      </c>
      <c r="B15325" s="85">
        <v>15321</v>
      </c>
      <c r="C15325" s="85">
        <v>16800</v>
      </c>
      <c r="D15325" s="85">
        <v>15321</v>
      </c>
      <c r="E15325" s="86" t="s">
        <v>26917</v>
      </c>
      <c r="F15325" s="85" t="s">
        <v>240</v>
      </c>
      <c r="G15325" s="86" t="s">
        <v>19353</v>
      </c>
      <c r="H15325" s="85" t="s">
        <v>1</v>
      </c>
      <c r="I15325" s="85">
        <v>1</v>
      </c>
      <c r="J15325" s="88">
        <v>0.89119705905729818</v>
      </c>
      <c r="K15325" s="146">
        <v>0.88164418683520684</v>
      </c>
      <c r="L15325" s="147">
        <v>3.8366223407922054E-9</v>
      </c>
      <c r="M15325" s="147">
        <v>0.5211058309920128</v>
      </c>
      <c r="N15325" s="87">
        <v>53.439554786474943</v>
      </c>
      <c r="O15325" s="88">
        <v>0.57137039837482806</v>
      </c>
      <c r="P15325" s="89">
        <v>10.691900422034141</v>
      </c>
    </row>
    <row r="15326" spans="1:16">
      <c r="A15326" s="75" t="s">
        <v>26922</v>
      </c>
      <c r="B15326" s="85">
        <v>15322</v>
      </c>
      <c r="C15326" s="85">
        <v>16801</v>
      </c>
      <c r="D15326" s="85">
        <v>15322</v>
      </c>
      <c r="E15326" s="86" t="s">
        <v>26917</v>
      </c>
      <c r="F15326" s="85" t="s">
        <v>38</v>
      </c>
      <c r="G15326" s="86" t="s">
        <v>19353</v>
      </c>
      <c r="H15326" s="85" t="s">
        <v>1</v>
      </c>
      <c r="I15326" s="85">
        <v>1</v>
      </c>
      <c r="J15326" s="88">
        <v>0.87553090388064281</v>
      </c>
      <c r="K15326" s="146">
        <v>0.94882360809434774</v>
      </c>
      <c r="L15326" s="147">
        <v>3.9143122764146701E-9</v>
      </c>
      <c r="M15326" s="147">
        <v>0.52120128841877611</v>
      </c>
      <c r="N15326" s="87">
        <v>53.54459905005325</v>
      </c>
      <c r="O15326" s="88">
        <v>0.59090429542512934</v>
      </c>
      <c r="P15326" s="89">
        <v>11.035740409088779</v>
      </c>
    </row>
    <row r="15327" spans="1:16">
      <c r="A15327" s="75" t="s">
        <v>26923</v>
      </c>
      <c r="B15327" s="85">
        <v>15323</v>
      </c>
      <c r="C15327" s="85">
        <v>16802</v>
      </c>
      <c r="D15327" s="85">
        <v>15323</v>
      </c>
      <c r="E15327" s="86" t="s">
        <v>26917</v>
      </c>
      <c r="F15327" s="85" t="s">
        <v>243</v>
      </c>
      <c r="G15327" s="86" t="s">
        <v>19353</v>
      </c>
      <c r="H15327" s="85" t="s">
        <v>1</v>
      </c>
      <c r="I15327" s="85">
        <v>1</v>
      </c>
      <c r="J15327" s="88">
        <v>0.88698058945813374</v>
      </c>
      <c r="K15327" s="146">
        <v>0.91319112758783971</v>
      </c>
      <c r="L15327" s="147">
        <v>3.8916346117463869E-9</v>
      </c>
      <c r="M15327" s="147">
        <v>0.51807321783282523</v>
      </c>
      <c r="N15327" s="87">
        <v>53.131047646342388</v>
      </c>
      <c r="O15327" s="88">
        <v>0.56923550546253388</v>
      </c>
      <c r="P15327" s="89">
        <v>10.713801641020734</v>
      </c>
    </row>
    <row r="15328" spans="1:16">
      <c r="A15328" s="75" t="s">
        <v>749</v>
      </c>
      <c r="B15328" s="85">
        <v>15324</v>
      </c>
      <c r="C15328" s="85">
        <v>315</v>
      </c>
      <c r="D15328" s="85">
        <v>15324</v>
      </c>
      <c r="E15328" s="86" t="s">
        <v>750</v>
      </c>
      <c r="F15328" s="85" t="s">
        <v>38</v>
      </c>
      <c r="G15328" s="86" t="s">
        <v>751</v>
      </c>
      <c r="H15328" s="85" t="s">
        <v>1</v>
      </c>
      <c r="I15328" s="85">
        <v>1</v>
      </c>
      <c r="J15328" s="88">
        <v>1.5049232051432599</v>
      </c>
      <c r="K15328" s="146">
        <v>4.0052797360408379</v>
      </c>
      <c r="L15328" s="147">
        <v>7.6470094410059522E-9</v>
      </c>
      <c r="M15328" s="147">
        <v>9.0069165789518624E-2</v>
      </c>
      <c r="N15328" s="87">
        <v>15.496559954941141</v>
      </c>
      <c r="O15328" s="88">
        <v>1.356876746644416</v>
      </c>
      <c r="P15328" s="89">
        <v>87.559868163628821</v>
      </c>
    </row>
    <row r="15329" spans="1:16">
      <c r="A15329" s="75" t="s">
        <v>752</v>
      </c>
      <c r="B15329" s="85">
        <v>15325</v>
      </c>
      <c r="C15329" s="85">
        <v>316</v>
      </c>
      <c r="D15329" s="85">
        <v>15325</v>
      </c>
      <c r="E15329" s="86" t="s">
        <v>750</v>
      </c>
      <c r="F15329" s="85" t="s">
        <v>688</v>
      </c>
      <c r="G15329" s="86" t="s">
        <v>751</v>
      </c>
      <c r="H15329" s="85" t="s">
        <v>1</v>
      </c>
      <c r="I15329" s="85">
        <v>1</v>
      </c>
      <c r="J15329" s="88">
        <v>1.261034841689517</v>
      </c>
      <c r="K15329" s="146">
        <v>3.2825905760484995</v>
      </c>
      <c r="L15329" s="147">
        <v>4.8803962435991468E-9</v>
      </c>
      <c r="M15329" s="147">
        <v>0.17613125548574851</v>
      </c>
      <c r="N15329" s="87">
        <v>20.780000187594869</v>
      </c>
      <c r="O15329" s="88">
        <v>1.1308889540177971</v>
      </c>
      <c r="P15329" s="89">
        <v>54.42198959617474</v>
      </c>
    </row>
    <row r="15330" spans="1:16">
      <c r="A15330" s="75" t="s">
        <v>10901</v>
      </c>
      <c r="B15330" s="85">
        <v>15326</v>
      </c>
      <c r="C15330" s="85">
        <v>7311</v>
      </c>
      <c r="D15330" s="85">
        <v>15326</v>
      </c>
      <c r="E15330" s="86" t="s">
        <v>10902</v>
      </c>
      <c r="F15330" s="85" t="s">
        <v>55</v>
      </c>
      <c r="G15330" s="86" t="s">
        <v>751</v>
      </c>
      <c r="H15330" s="85" t="s">
        <v>1</v>
      </c>
      <c r="I15330" s="85">
        <v>1</v>
      </c>
      <c r="J15330" s="88">
        <v>0.20729067358495079</v>
      </c>
      <c r="K15330" s="146">
        <v>0.27158653097084767</v>
      </c>
      <c r="L15330" s="147">
        <v>9.3403636247430249E-10</v>
      </c>
      <c r="M15330" s="147">
        <v>1.4197776903852989E-2</v>
      </c>
      <c r="N15330" s="87">
        <v>3.0237819285642868</v>
      </c>
      <c r="O15330" s="88">
        <v>0.1851858860159791</v>
      </c>
      <c r="P15330" s="89">
        <v>61.243135381759053</v>
      </c>
    </row>
    <row r="15331" spans="1:16">
      <c r="A15331" s="75" t="s">
        <v>19354</v>
      </c>
      <c r="B15331" s="85">
        <v>15327</v>
      </c>
      <c r="C15331" s="85">
        <v>12338</v>
      </c>
      <c r="D15331" s="85">
        <v>15327</v>
      </c>
      <c r="E15331" s="86" t="s">
        <v>19355</v>
      </c>
      <c r="F15331" s="85" t="s">
        <v>55</v>
      </c>
      <c r="G15331" s="86" t="s">
        <v>751</v>
      </c>
      <c r="H15331" s="85" t="s">
        <v>1</v>
      </c>
      <c r="I15331" s="85">
        <v>1</v>
      </c>
      <c r="J15331" s="88">
        <v>0.95705818647177232</v>
      </c>
      <c r="K15331" s="146">
        <v>2.4263436778264782</v>
      </c>
      <c r="L15331" s="147">
        <v>4.6290102418861767E-9</v>
      </c>
      <c r="M15331" s="147">
        <v>7.0285837138764837E-2</v>
      </c>
      <c r="N15331" s="87">
        <v>11.16188881113867</v>
      </c>
      <c r="O15331" s="88">
        <v>0.86148019698048339</v>
      </c>
      <c r="P15331" s="89">
        <v>77.180503367924189</v>
      </c>
    </row>
    <row r="15332" spans="1:16">
      <c r="A15332" s="75" t="s">
        <v>19356</v>
      </c>
      <c r="B15332" s="85">
        <v>15328</v>
      </c>
      <c r="C15332" s="85">
        <v>12339</v>
      </c>
      <c r="D15332" s="85">
        <v>15328</v>
      </c>
      <c r="E15332" s="86" t="s">
        <v>19357</v>
      </c>
      <c r="F15332" s="85" t="s">
        <v>55</v>
      </c>
      <c r="G15332" s="86" t="s">
        <v>19358</v>
      </c>
      <c r="H15332" s="85" t="s">
        <v>1</v>
      </c>
      <c r="I15332" s="85">
        <v>-1</v>
      </c>
      <c r="J15332" s="88">
        <v>0.35791736516555339</v>
      </c>
      <c r="K15332" s="146">
        <v>0.41195660514016552</v>
      </c>
      <c r="L15332" s="147">
        <v>1.4716776824511451E-9</v>
      </c>
      <c r="M15332" s="147">
        <v>1.6576473361289541E-2</v>
      </c>
      <c r="N15332" s="87">
        <v>2.3732464595286249</v>
      </c>
      <c r="O15332" s="88">
        <v>0.33996955914766369</v>
      </c>
      <c r="P15332" s="89">
        <v>143.25084433716529</v>
      </c>
    </row>
    <row r="15333" spans="1:16">
      <c r="A15333" s="75" t="s">
        <v>29791</v>
      </c>
      <c r="B15333" s="85">
        <v>15329</v>
      </c>
      <c r="C15333" s="85">
        <v>19019</v>
      </c>
      <c r="D15333" s="85">
        <v>15329</v>
      </c>
      <c r="E15333" s="86" t="s">
        <v>29792</v>
      </c>
      <c r="F15333" s="85" t="s">
        <v>32</v>
      </c>
      <c r="G15333" s="86" t="s">
        <v>19358</v>
      </c>
      <c r="H15333" s="85" t="s">
        <v>1</v>
      </c>
      <c r="I15333" s="85">
        <v>-1</v>
      </c>
      <c r="J15333" s="88">
        <v>0.27870609696506782</v>
      </c>
      <c r="K15333" s="146">
        <v>0.30841373450532195</v>
      </c>
      <c r="L15333" s="147">
        <v>1.094153606414441E-9</v>
      </c>
      <c r="M15333" s="147">
        <v>1.001512580611667E-2</v>
      </c>
      <c r="N15333" s="87">
        <v>1.5066905708797671</v>
      </c>
      <c r="O15333" s="88">
        <v>0.26861788548309112</v>
      </c>
      <c r="P15333" s="89">
        <v>178.28337860125006</v>
      </c>
    </row>
    <row r="15334" spans="1:16">
      <c r="A15334" s="75" t="s">
        <v>29793</v>
      </c>
      <c r="B15334" s="85">
        <v>15330</v>
      </c>
      <c r="C15334" s="85">
        <v>19020</v>
      </c>
      <c r="D15334" s="85">
        <v>15330</v>
      </c>
      <c r="E15334" s="86" t="s">
        <v>29792</v>
      </c>
      <c r="F15334" s="85" t="s">
        <v>38</v>
      </c>
      <c r="G15334" s="86" t="s">
        <v>19358</v>
      </c>
      <c r="H15334" s="85" t="s">
        <v>1</v>
      </c>
      <c r="I15334" s="85">
        <v>-1</v>
      </c>
      <c r="J15334" s="88">
        <v>0.35510317671641889</v>
      </c>
      <c r="K15334" s="146">
        <v>0.4087457651861896</v>
      </c>
      <c r="L15334" s="147">
        <v>1.457425676415625E-9</v>
      </c>
      <c r="M15334" s="147">
        <v>1.6162006666382869E-2</v>
      </c>
      <c r="N15334" s="87">
        <v>2.3284366987622311</v>
      </c>
      <c r="O15334" s="88">
        <v>0.3374139055835117</v>
      </c>
      <c r="P15334" s="89">
        <v>144.91006165762499</v>
      </c>
    </row>
    <row r="15335" spans="1:16">
      <c r="A15335" s="75" t="s">
        <v>19359</v>
      </c>
      <c r="B15335" s="85">
        <v>15331</v>
      </c>
      <c r="C15335" s="85">
        <v>12340</v>
      </c>
      <c r="D15335" s="85">
        <v>15331</v>
      </c>
      <c r="E15335" s="86" t="s">
        <v>19360</v>
      </c>
      <c r="F15335" s="85" t="s">
        <v>55</v>
      </c>
      <c r="G15335" s="86" t="s">
        <v>19361</v>
      </c>
      <c r="H15335" s="85" t="s">
        <v>1</v>
      </c>
      <c r="I15335" s="85">
        <v>1</v>
      </c>
      <c r="J15335" s="88">
        <v>2.7781638089888601</v>
      </c>
      <c r="K15335" s="146">
        <v>3.1847215710599079</v>
      </c>
      <c r="L15335" s="147">
        <v>1.038506929672981E-8</v>
      </c>
      <c r="M15335" s="147">
        <v>0.56313649782925534</v>
      </c>
      <c r="N15335" s="87">
        <v>24.739995328231</v>
      </c>
      <c r="O15335" s="88">
        <v>2.595130608126631</v>
      </c>
      <c r="P15335" s="89">
        <v>104.89616403303469</v>
      </c>
    </row>
    <row r="15336" spans="1:16">
      <c r="A15336" s="75" t="s">
        <v>26924</v>
      </c>
      <c r="B15336" s="85">
        <v>15332</v>
      </c>
      <c r="C15336" s="85">
        <v>16803</v>
      </c>
      <c r="D15336" s="85">
        <v>15332</v>
      </c>
      <c r="E15336" s="86" t="s">
        <v>26925</v>
      </c>
      <c r="F15336" s="85" t="s">
        <v>429</v>
      </c>
      <c r="G15336" s="86" t="s">
        <v>19361</v>
      </c>
      <c r="H15336" s="85" t="s">
        <v>1</v>
      </c>
      <c r="I15336" s="85">
        <v>1</v>
      </c>
      <c r="J15336" s="88">
        <v>2.8561067948046719</v>
      </c>
      <c r="K15336" s="146">
        <v>3.1268822167502717</v>
      </c>
      <c r="L15336" s="147">
        <v>1.0432036909289891E-8</v>
      </c>
      <c r="M15336" s="147">
        <v>0.57181792940366727</v>
      </c>
      <c r="N15336" s="87">
        <v>26.203159102922779</v>
      </c>
      <c r="O15336" s="88">
        <v>2.672631444367644</v>
      </c>
      <c r="P15336" s="89">
        <v>101.99653537460415</v>
      </c>
    </row>
    <row r="15337" spans="1:16">
      <c r="A15337" s="75" t="s">
        <v>26926</v>
      </c>
      <c r="B15337" s="85">
        <v>15333</v>
      </c>
      <c r="C15337" s="85">
        <v>16804</v>
      </c>
      <c r="D15337" s="85">
        <v>15333</v>
      </c>
      <c r="E15337" s="86" t="s">
        <v>26925</v>
      </c>
      <c r="F15337" s="85" t="s">
        <v>38</v>
      </c>
      <c r="G15337" s="86" t="s">
        <v>19361</v>
      </c>
      <c r="H15337" s="85" t="s">
        <v>1</v>
      </c>
      <c r="I15337" s="85">
        <v>1</v>
      </c>
      <c r="J15337" s="88">
        <v>2.6811860270265639</v>
      </c>
      <c r="K15337" s="146">
        <v>3.0786589180907087</v>
      </c>
      <c r="L15337" s="147">
        <v>9.9455436816074889E-9</v>
      </c>
      <c r="M15337" s="147">
        <v>0.55019482417194721</v>
      </c>
      <c r="N15337" s="87">
        <v>23.267895056914391</v>
      </c>
      <c r="O15337" s="88">
        <v>2.5068805845396649</v>
      </c>
      <c r="P15337" s="89">
        <v>107.73989561185979</v>
      </c>
    </row>
    <row r="15338" spans="1:16">
      <c r="A15338" s="75" t="s">
        <v>19362</v>
      </c>
      <c r="B15338" s="85">
        <v>15334</v>
      </c>
      <c r="C15338" s="85">
        <v>12341</v>
      </c>
      <c r="D15338" s="85">
        <v>15334</v>
      </c>
      <c r="E15338" s="86" t="s">
        <v>19363</v>
      </c>
      <c r="F15338" s="85" t="s">
        <v>55</v>
      </c>
      <c r="G15338" s="86" t="s">
        <v>19364</v>
      </c>
      <c r="H15338" s="85" t="s">
        <v>1</v>
      </c>
      <c r="I15338" s="85">
        <v>1</v>
      </c>
      <c r="J15338" s="88">
        <v>0.89789853801348407</v>
      </c>
      <c r="K15338" s="146">
        <v>0.92168185593298779</v>
      </c>
      <c r="L15338" s="147">
        <v>3.7021886359455372E-9</v>
      </c>
      <c r="M15338" s="147">
        <v>0.1061558492079156</v>
      </c>
      <c r="N15338" s="87">
        <v>13.895219981374799</v>
      </c>
      <c r="O15338" s="88">
        <v>0.80114703094698625</v>
      </c>
      <c r="P15338" s="89">
        <v>57.656304255768994</v>
      </c>
    </row>
    <row r="15339" spans="1:16">
      <c r="A15339" s="75" t="s">
        <v>26927</v>
      </c>
      <c r="B15339" s="85">
        <v>15335</v>
      </c>
      <c r="C15339" s="85">
        <v>16805</v>
      </c>
      <c r="D15339" s="85">
        <v>15335</v>
      </c>
      <c r="E15339" s="86" t="s">
        <v>26928</v>
      </c>
      <c r="F15339" s="85" t="s">
        <v>429</v>
      </c>
      <c r="G15339" s="86" t="s">
        <v>19364</v>
      </c>
      <c r="H15339" s="85" t="s">
        <v>1</v>
      </c>
      <c r="I15339" s="85">
        <v>1</v>
      </c>
      <c r="J15339" s="88">
        <v>0.91533438268589717</v>
      </c>
      <c r="K15339" s="146">
        <v>0.7903420663224946</v>
      </c>
      <c r="L15339" s="147">
        <v>3.5398094134356459E-9</v>
      </c>
      <c r="M15339" s="147">
        <v>0.1087707622847211</v>
      </c>
      <c r="N15339" s="87">
        <v>14.579328590145829</v>
      </c>
      <c r="O15339" s="88">
        <v>0.82620085981478153</v>
      </c>
      <c r="P15339" s="89">
        <v>56.669335265082836</v>
      </c>
    </row>
    <row r="15340" spans="1:16">
      <c r="A15340" s="75" t="s">
        <v>26929</v>
      </c>
      <c r="B15340" s="85">
        <v>15336</v>
      </c>
      <c r="C15340" s="85">
        <v>16806</v>
      </c>
      <c r="D15340" s="85">
        <v>15336</v>
      </c>
      <c r="E15340" s="86" t="s">
        <v>26928</v>
      </c>
      <c r="F15340" s="85" t="s">
        <v>38</v>
      </c>
      <c r="G15340" s="86" t="s">
        <v>19364</v>
      </c>
      <c r="H15340" s="85" t="s">
        <v>1</v>
      </c>
      <c r="I15340" s="85">
        <v>1</v>
      </c>
      <c r="J15340" s="88">
        <v>0.80510171050824086</v>
      </c>
      <c r="K15340" s="146">
        <v>0.82027655498048635</v>
      </c>
      <c r="L15340" s="147">
        <v>3.2768240210163849E-9</v>
      </c>
      <c r="M15340" s="147">
        <v>9.3643844270486706E-2</v>
      </c>
      <c r="N15340" s="87">
        <v>12.478703776411621</v>
      </c>
      <c r="O15340" s="88">
        <v>0.7165572730357963</v>
      </c>
      <c r="P15340" s="89">
        <v>57.422412285344727</v>
      </c>
    </row>
    <row r="15341" spans="1:16">
      <c r="A15341" s="75" t="s">
        <v>19365</v>
      </c>
      <c r="B15341" s="85">
        <v>15337</v>
      </c>
      <c r="C15341" s="85">
        <v>12342</v>
      </c>
      <c r="D15341" s="85">
        <v>15337</v>
      </c>
      <c r="E15341" s="86" t="s">
        <v>19366</v>
      </c>
      <c r="F15341" s="85" t="s">
        <v>55</v>
      </c>
      <c r="G15341" s="86" t="s">
        <v>19367</v>
      </c>
      <c r="H15341" s="85" t="s">
        <v>1</v>
      </c>
      <c r="I15341" s="85">
        <v>1</v>
      </c>
      <c r="J15341" s="88">
        <v>0.69907110574578413</v>
      </c>
      <c r="K15341" s="146">
        <v>0.81704673892448765</v>
      </c>
      <c r="L15341" s="147">
        <v>3.2138235442908038E-9</v>
      </c>
      <c r="M15341" s="147">
        <v>9.3556700686420746E-2</v>
      </c>
      <c r="N15341" s="87">
        <v>10.377152958481229</v>
      </c>
      <c r="O15341" s="88">
        <v>0.62682178619813544</v>
      </c>
      <c r="P15341" s="89">
        <v>60.404023021153897</v>
      </c>
    </row>
    <row r="15342" spans="1:16">
      <c r="A15342" s="75" t="s">
        <v>26930</v>
      </c>
      <c r="B15342" s="85">
        <v>15338</v>
      </c>
      <c r="C15342" s="85">
        <v>16807</v>
      </c>
      <c r="D15342" s="85">
        <v>15338</v>
      </c>
      <c r="E15342" s="86" t="s">
        <v>26931</v>
      </c>
      <c r="F15342" s="85" t="s">
        <v>429</v>
      </c>
      <c r="G15342" s="86" t="s">
        <v>19367</v>
      </c>
      <c r="H15342" s="85" t="s">
        <v>1</v>
      </c>
      <c r="I15342" s="85">
        <v>1</v>
      </c>
      <c r="J15342" s="88">
        <v>0.66098224104086412</v>
      </c>
      <c r="K15342" s="146">
        <v>0.6921322670765041</v>
      </c>
      <c r="L15342" s="147">
        <v>2.9112619894655769E-9</v>
      </c>
      <c r="M15342" s="147">
        <v>8.8810278013191052E-2</v>
      </c>
      <c r="N15342" s="87">
        <v>10.04301921218299</v>
      </c>
      <c r="O15342" s="88">
        <v>0.59879327664761539</v>
      </c>
      <c r="P15342" s="89">
        <v>59.622834926097816</v>
      </c>
    </row>
    <row r="15343" spans="1:16">
      <c r="A15343" s="75" t="s">
        <v>26932</v>
      </c>
      <c r="B15343" s="85">
        <v>15339</v>
      </c>
      <c r="C15343" s="85">
        <v>16808</v>
      </c>
      <c r="D15343" s="85">
        <v>15339</v>
      </c>
      <c r="E15343" s="86" t="s">
        <v>26931</v>
      </c>
      <c r="F15343" s="85" t="s">
        <v>38</v>
      </c>
      <c r="G15343" s="86" t="s">
        <v>19367</v>
      </c>
      <c r="H15343" s="85" t="s">
        <v>1</v>
      </c>
      <c r="I15343" s="85">
        <v>1</v>
      </c>
      <c r="J15343" s="88">
        <v>0.60956722807531705</v>
      </c>
      <c r="K15343" s="146">
        <v>0.71530456353617666</v>
      </c>
      <c r="L15343" s="147">
        <v>2.7968119848567932E-9</v>
      </c>
      <c r="M15343" s="147">
        <v>8.1479949005631491E-2</v>
      </c>
      <c r="N15343" s="87">
        <v>9.0208211558698714</v>
      </c>
      <c r="O15343" s="88">
        <v>0.54536917407091834</v>
      </c>
      <c r="P15343" s="89">
        <v>60.456710608440034</v>
      </c>
    </row>
    <row r="15344" spans="1:16">
      <c r="A15344" s="75" t="s">
        <v>19368</v>
      </c>
      <c r="B15344" s="85">
        <v>15340</v>
      </c>
      <c r="C15344" s="85">
        <v>12343</v>
      </c>
      <c r="D15344" s="85">
        <v>15340</v>
      </c>
      <c r="E15344" s="86" t="s">
        <v>19369</v>
      </c>
      <c r="F15344" s="85" t="s">
        <v>55</v>
      </c>
      <c r="G15344" s="86" t="s">
        <v>19370</v>
      </c>
      <c r="H15344" s="85" t="s">
        <v>1</v>
      </c>
      <c r="I15344" s="85">
        <v>1</v>
      </c>
      <c r="J15344" s="88">
        <v>16.764794844924801</v>
      </c>
      <c r="K15344" s="146">
        <v>15.397574418519893</v>
      </c>
      <c r="L15344" s="147">
        <v>6.1408251492688771E-8</v>
      </c>
      <c r="M15344" s="147">
        <v>3.6315595127920899</v>
      </c>
      <c r="N15344" s="87">
        <v>110.08475238420139</v>
      </c>
      <c r="O15344" s="88">
        <v>6.1243002676276523</v>
      </c>
      <c r="P15344" s="89">
        <v>55.632593388169987</v>
      </c>
    </row>
    <row r="15345" spans="1:16">
      <c r="A15345" s="75" t="s">
        <v>26933</v>
      </c>
      <c r="B15345" s="85">
        <v>15341</v>
      </c>
      <c r="C15345" s="85">
        <v>16809</v>
      </c>
      <c r="D15345" s="85">
        <v>15341</v>
      </c>
      <c r="E15345" s="86" t="s">
        <v>26934</v>
      </c>
      <c r="F15345" s="85" t="s">
        <v>38</v>
      </c>
      <c r="G15345" s="86" t="s">
        <v>19370</v>
      </c>
      <c r="H15345" s="85" t="s">
        <v>1</v>
      </c>
      <c r="I15345" s="85">
        <v>1</v>
      </c>
      <c r="J15345" s="88">
        <v>20.01901120668748</v>
      </c>
      <c r="K15345" s="146">
        <v>18.699715063474461</v>
      </c>
      <c r="L15345" s="147">
        <v>7.3604944684689314E-8</v>
      </c>
      <c r="M15345" s="147">
        <v>5.4646734203426641</v>
      </c>
      <c r="N15345" s="87">
        <v>129.84682565482009</v>
      </c>
      <c r="O15345" s="88">
        <v>7.3452633821472926</v>
      </c>
      <c r="P15345" s="89">
        <v>56.568678865309067</v>
      </c>
    </row>
    <row r="15346" spans="1:16">
      <c r="A15346" s="75" t="s">
        <v>26935</v>
      </c>
      <c r="B15346" s="85">
        <v>15342</v>
      </c>
      <c r="C15346" s="85">
        <v>16810</v>
      </c>
      <c r="D15346" s="85">
        <v>15342</v>
      </c>
      <c r="E15346" s="86" t="s">
        <v>26934</v>
      </c>
      <c r="F15346" s="85" t="s">
        <v>11</v>
      </c>
      <c r="G15346" s="86" t="s">
        <v>19370</v>
      </c>
      <c r="H15346" s="85" t="s">
        <v>1</v>
      </c>
      <c r="I15346" s="85">
        <v>1</v>
      </c>
      <c r="J15346" s="88">
        <v>19.59512471360982</v>
      </c>
      <c r="K15346" s="146">
        <v>17.034819691894633</v>
      </c>
      <c r="L15346" s="147">
        <v>7.0845434166100457E-8</v>
      </c>
      <c r="M15346" s="147">
        <v>0.86598223183596945</v>
      </c>
      <c r="N15346" s="87">
        <v>132.94919068160891</v>
      </c>
      <c r="O15346" s="88">
        <v>7.0253492020305153</v>
      </c>
      <c r="P15346" s="89">
        <v>52.842361551903331</v>
      </c>
    </row>
    <row r="15347" spans="1:16">
      <c r="A15347" s="75" t="s">
        <v>30967</v>
      </c>
      <c r="B15347" s="85">
        <v>15343</v>
      </c>
      <c r="C15347" s="85">
        <v>19866</v>
      </c>
      <c r="D15347" s="85">
        <v>15343</v>
      </c>
      <c r="E15347" s="86" t="s">
        <v>30968</v>
      </c>
      <c r="F15347" s="85" t="s">
        <v>55</v>
      </c>
      <c r="G15347" s="86" t="s">
        <v>19370</v>
      </c>
      <c r="H15347" s="85" t="s">
        <v>1</v>
      </c>
      <c r="I15347" s="85">
        <v>1</v>
      </c>
      <c r="J15347" s="88">
        <v>0</v>
      </c>
      <c r="K15347" s="146">
        <v>0</v>
      </c>
      <c r="L15347" s="147">
        <v>0</v>
      </c>
      <c r="M15347" s="147">
        <v>0</v>
      </c>
      <c r="N15347" s="87">
        <v>0</v>
      </c>
      <c r="O15347" s="88">
        <v>0</v>
      </c>
      <c r="P15347" s="89" t="e">
        <v>#DIV/0!</v>
      </c>
    </row>
    <row r="15348" spans="1:16">
      <c r="A15348" s="75" t="s">
        <v>19374</v>
      </c>
      <c r="B15348" s="85">
        <v>15344</v>
      </c>
      <c r="C15348" s="85">
        <v>12345</v>
      </c>
      <c r="D15348" s="85">
        <v>15344</v>
      </c>
      <c r="E15348" s="86" t="s">
        <v>19375</v>
      </c>
      <c r="F15348" s="85" t="s">
        <v>55</v>
      </c>
      <c r="G15348" s="86" t="s">
        <v>19376</v>
      </c>
      <c r="H15348" s="85" t="s">
        <v>260</v>
      </c>
      <c r="I15348" s="85">
        <v>1</v>
      </c>
      <c r="J15348" s="88">
        <v>3902.9263713080172</v>
      </c>
      <c r="K15348" s="146">
        <v>10773.126165650814</v>
      </c>
      <c r="L15348" s="147">
        <v>2.4153340060640719E-5</v>
      </c>
      <c r="M15348" s="147">
        <v>266.95534290157502</v>
      </c>
      <c r="N15348" s="87">
        <v>46701.174425123842</v>
      </c>
      <c r="O15348" s="88">
        <v>3355.864530151704</v>
      </c>
      <c r="P15348" s="89">
        <v>71.8582470668307</v>
      </c>
    </row>
    <row r="15349" spans="1:16">
      <c r="A15349" s="75" t="s">
        <v>26938</v>
      </c>
      <c r="B15349" s="85">
        <v>15345</v>
      </c>
      <c r="C15349" s="85">
        <v>16812</v>
      </c>
      <c r="D15349" s="85">
        <v>15345</v>
      </c>
      <c r="E15349" s="86" t="s">
        <v>26939</v>
      </c>
      <c r="F15349" s="85" t="s">
        <v>55</v>
      </c>
      <c r="G15349" s="86" t="s">
        <v>19376</v>
      </c>
      <c r="H15349" s="85" t="s">
        <v>260</v>
      </c>
      <c r="I15349" s="85">
        <v>1</v>
      </c>
      <c r="J15349" s="88">
        <v>3902.9263713080172</v>
      </c>
      <c r="K15349" s="146">
        <v>10773.126165650814</v>
      </c>
      <c r="L15349" s="147">
        <v>2.4153340060640719E-5</v>
      </c>
      <c r="M15349" s="147">
        <v>266.95534290157502</v>
      </c>
      <c r="N15349" s="87">
        <v>46701.174425123842</v>
      </c>
      <c r="O15349" s="88">
        <v>3355.864530151704</v>
      </c>
      <c r="P15349" s="89">
        <v>71.8582470668307</v>
      </c>
    </row>
    <row r="15350" spans="1:16">
      <c r="A15350" s="75" t="s">
        <v>19371</v>
      </c>
      <c r="B15350" s="85">
        <v>15346</v>
      </c>
      <c r="C15350" s="85">
        <v>12344</v>
      </c>
      <c r="D15350" s="85">
        <v>15346</v>
      </c>
      <c r="E15350" s="86" t="s">
        <v>19372</v>
      </c>
      <c r="F15350" s="85" t="s">
        <v>55</v>
      </c>
      <c r="G15350" s="86" t="s">
        <v>19373</v>
      </c>
      <c r="H15350" s="85" t="s">
        <v>260</v>
      </c>
      <c r="I15350" s="85">
        <v>1</v>
      </c>
      <c r="J15350" s="88">
        <v>7418.7695110822433</v>
      </c>
      <c r="K15350" s="146">
        <v>12544.646059071261</v>
      </c>
      <c r="L15350" s="147">
        <v>3.4186033089895747E-5</v>
      </c>
      <c r="M15350" s="147">
        <v>283.24757721637218</v>
      </c>
      <c r="N15350" s="87">
        <v>47176.357903488832</v>
      </c>
      <c r="O15350" s="88">
        <v>3379.3828959721582</v>
      </c>
      <c r="P15350" s="89">
        <v>71.632975629139082</v>
      </c>
    </row>
    <row r="15351" spans="1:16">
      <c r="A15351" s="75" t="s">
        <v>26936</v>
      </c>
      <c r="B15351" s="85">
        <v>15347</v>
      </c>
      <c r="C15351" s="85">
        <v>16811</v>
      </c>
      <c r="D15351" s="85">
        <v>15347</v>
      </c>
      <c r="E15351" s="86" t="s">
        <v>26937</v>
      </c>
      <c r="F15351" s="85" t="s">
        <v>55</v>
      </c>
      <c r="G15351" s="86" t="s">
        <v>19373</v>
      </c>
      <c r="H15351" s="85" t="s">
        <v>260</v>
      </c>
      <c r="I15351" s="85">
        <v>1</v>
      </c>
      <c r="J15351" s="88">
        <v>7418.7695110822433</v>
      </c>
      <c r="K15351" s="146">
        <v>12544.646059071261</v>
      </c>
      <c r="L15351" s="147">
        <v>3.4186033089895747E-5</v>
      </c>
      <c r="M15351" s="147">
        <v>283.24757721637218</v>
      </c>
      <c r="N15351" s="87">
        <v>47176.357903488832</v>
      </c>
      <c r="O15351" s="88">
        <v>3379.3828959721582</v>
      </c>
      <c r="P15351" s="89">
        <v>71.632975629139082</v>
      </c>
    </row>
    <row r="15352" spans="1:16">
      <c r="A15352" s="75" t="s">
        <v>19377</v>
      </c>
      <c r="B15352" s="85">
        <v>15348</v>
      </c>
      <c r="C15352" s="85">
        <v>12346</v>
      </c>
      <c r="D15352" s="85">
        <v>15348</v>
      </c>
      <c r="E15352" s="86" t="s">
        <v>19378</v>
      </c>
      <c r="F15352" s="85" t="s">
        <v>55</v>
      </c>
      <c r="G15352" s="86" t="s">
        <v>19379</v>
      </c>
      <c r="H15352" s="85" t="s">
        <v>260</v>
      </c>
      <c r="I15352" s="85">
        <v>1</v>
      </c>
      <c r="J15352" s="88">
        <v>291.19227609293029</v>
      </c>
      <c r="K15352" s="146">
        <v>659.84482587852006</v>
      </c>
      <c r="L15352" s="147">
        <v>1.5963202077883289E-6</v>
      </c>
      <c r="M15352" s="147">
        <v>30.043786447543109</v>
      </c>
      <c r="N15352" s="87">
        <v>3887.528769731503</v>
      </c>
      <c r="O15352" s="88">
        <v>209.8695385882279</v>
      </c>
      <c r="P15352" s="89">
        <v>53.985333876441715</v>
      </c>
    </row>
    <row r="15353" spans="1:16">
      <c r="A15353" s="75" t="s">
        <v>26940</v>
      </c>
      <c r="B15353" s="85">
        <v>15349</v>
      </c>
      <c r="C15353" s="85">
        <v>16813</v>
      </c>
      <c r="D15353" s="85">
        <v>15349</v>
      </c>
      <c r="E15353" s="86" t="s">
        <v>26941</v>
      </c>
      <c r="F15353" s="85" t="s">
        <v>55</v>
      </c>
      <c r="G15353" s="86" t="s">
        <v>19379</v>
      </c>
      <c r="H15353" s="85" t="s">
        <v>260</v>
      </c>
      <c r="I15353" s="85">
        <v>1</v>
      </c>
      <c r="J15353" s="88">
        <v>286.66785147422661</v>
      </c>
      <c r="K15353" s="146">
        <v>653.96911404900027</v>
      </c>
      <c r="L15353" s="147">
        <v>1.572614508292381E-6</v>
      </c>
      <c r="M15353" s="147">
        <v>29.427949110488449</v>
      </c>
      <c r="N15353" s="87">
        <v>3820.035814193192</v>
      </c>
      <c r="O15353" s="88">
        <v>205.76757313471501</v>
      </c>
      <c r="P15353" s="89">
        <v>53.865351829999533</v>
      </c>
    </row>
    <row r="15354" spans="1:16">
      <c r="A15354" s="75" t="s">
        <v>19380</v>
      </c>
      <c r="B15354" s="85">
        <v>15350</v>
      </c>
      <c r="C15354" s="85">
        <v>12347</v>
      </c>
      <c r="D15354" s="85">
        <v>15350</v>
      </c>
      <c r="E15354" s="86" t="s">
        <v>19381</v>
      </c>
      <c r="F15354" s="85" t="s">
        <v>55</v>
      </c>
      <c r="G15354" s="86" t="s">
        <v>19382</v>
      </c>
      <c r="H15354" s="85" t="s">
        <v>1</v>
      </c>
      <c r="I15354" s="85">
        <v>1</v>
      </c>
      <c r="J15354" s="88">
        <v>2.147137251074136</v>
      </c>
      <c r="K15354" s="146">
        <v>5.6836662233658286</v>
      </c>
      <c r="L15354" s="147">
        <v>9.3602336105925448E-9</v>
      </c>
      <c r="M15354" s="147">
        <v>0.25904781563862339</v>
      </c>
      <c r="N15354" s="87">
        <v>24.428053558547361</v>
      </c>
      <c r="O15354" s="88">
        <v>1.908952341601152</v>
      </c>
      <c r="P15354" s="89">
        <v>78.145904544785594</v>
      </c>
    </row>
    <row r="15355" spans="1:16">
      <c r="A15355" s="75" t="s">
        <v>26945</v>
      </c>
      <c r="B15355" s="85">
        <v>15351</v>
      </c>
      <c r="C15355" s="85">
        <v>16816</v>
      </c>
      <c r="D15355" s="85">
        <v>15351</v>
      </c>
      <c r="E15355" s="86" t="s">
        <v>26946</v>
      </c>
      <c r="F15355" s="85" t="s">
        <v>931</v>
      </c>
      <c r="G15355" s="86" t="s">
        <v>19382</v>
      </c>
      <c r="H15355" s="85" t="s">
        <v>1</v>
      </c>
      <c r="I15355" s="85">
        <v>1</v>
      </c>
      <c r="J15355" s="88">
        <v>0.42683110144189401</v>
      </c>
      <c r="K15355" s="146">
        <v>1.9790290462859703</v>
      </c>
      <c r="L15355" s="147">
        <v>1.8758387706952922E-9</v>
      </c>
      <c r="M15355" s="147">
        <v>3.4140858866622971E-2</v>
      </c>
      <c r="N15355" s="87">
        <v>6.1307777059795079</v>
      </c>
      <c r="O15355" s="88">
        <v>0.38844391725164729</v>
      </c>
      <c r="P15355" s="89">
        <v>63.359647973011285</v>
      </c>
    </row>
    <row r="15356" spans="1:16">
      <c r="A15356" s="75" t="s">
        <v>26947</v>
      </c>
      <c r="B15356" s="85">
        <v>15352</v>
      </c>
      <c r="C15356" s="85">
        <v>16817</v>
      </c>
      <c r="D15356" s="85">
        <v>15352</v>
      </c>
      <c r="E15356" s="86" t="s">
        <v>26946</v>
      </c>
      <c r="F15356" s="85" t="s">
        <v>10370</v>
      </c>
      <c r="G15356" s="86" t="s">
        <v>19382</v>
      </c>
      <c r="H15356" s="85" t="s">
        <v>1</v>
      </c>
      <c r="I15356" s="85">
        <v>1</v>
      </c>
      <c r="J15356" s="88">
        <v>2.0661987768914338</v>
      </c>
      <c r="K15356" s="146">
        <v>5.5845274463872911</v>
      </c>
      <c r="L15356" s="147">
        <v>8.9923315476420383E-9</v>
      </c>
      <c r="M15356" s="147">
        <v>0.25171721029003902</v>
      </c>
      <c r="N15356" s="87">
        <v>23.56007635019164</v>
      </c>
      <c r="O15356" s="88">
        <v>1.8355942315914091</v>
      </c>
      <c r="P15356" s="89">
        <v>77.911217447157298</v>
      </c>
    </row>
    <row r="15357" spans="1:16">
      <c r="A15357" s="75" t="s">
        <v>26948</v>
      </c>
      <c r="B15357" s="85">
        <v>15353</v>
      </c>
      <c r="C15357" s="85">
        <v>16818</v>
      </c>
      <c r="D15357" s="85">
        <v>15353</v>
      </c>
      <c r="E15357" s="86" t="s">
        <v>26946</v>
      </c>
      <c r="F15357" s="85" t="s">
        <v>38</v>
      </c>
      <c r="G15357" s="86" t="s">
        <v>19382</v>
      </c>
      <c r="H15357" s="85" t="s">
        <v>1</v>
      </c>
      <c r="I15357" s="85">
        <v>1</v>
      </c>
      <c r="J15357" s="88">
        <v>2.13527444982893</v>
      </c>
      <c r="K15357" s="146">
        <v>5.6797375090757365</v>
      </c>
      <c r="L15357" s="147">
        <v>9.2509330254253828E-9</v>
      </c>
      <c r="M15357" s="147">
        <v>0.25592421638916668</v>
      </c>
      <c r="N15357" s="87">
        <v>24.039543351013641</v>
      </c>
      <c r="O15357" s="88">
        <v>1.8977647102009561</v>
      </c>
      <c r="P15357" s="89">
        <v>78.943459220115997</v>
      </c>
    </row>
    <row r="15358" spans="1:16">
      <c r="A15358" s="75" t="s">
        <v>19383</v>
      </c>
      <c r="B15358" s="85">
        <v>15354</v>
      </c>
      <c r="C15358" s="85">
        <v>12348</v>
      </c>
      <c r="D15358" s="85">
        <v>15354</v>
      </c>
      <c r="E15358" s="86" t="s">
        <v>19384</v>
      </c>
      <c r="F15358" s="85" t="s">
        <v>55</v>
      </c>
      <c r="G15358" s="86" t="s">
        <v>19385</v>
      </c>
      <c r="H15358" s="85" t="s">
        <v>4166</v>
      </c>
      <c r="I15358" s="85">
        <v>1</v>
      </c>
      <c r="J15358" s="88">
        <v>227679.38173676151</v>
      </c>
      <c r="K15358" s="146">
        <v>344937.51552547619</v>
      </c>
      <c r="L15358" s="147">
        <v>9.4959030287672733E-4</v>
      </c>
      <c r="M15358" s="147">
        <v>26179.901330638269</v>
      </c>
      <c r="N15358" s="87">
        <v>3309966.429419064</v>
      </c>
      <c r="O15358" s="88">
        <v>204216.7229430665</v>
      </c>
      <c r="P15358" s="89">
        <v>61.697520895675311</v>
      </c>
    </row>
    <row r="15359" spans="1:16">
      <c r="A15359" s="75" t="s">
        <v>26949</v>
      </c>
      <c r="B15359" s="85">
        <v>15355</v>
      </c>
      <c r="C15359" s="85">
        <v>16819</v>
      </c>
      <c r="D15359" s="85">
        <v>15355</v>
      </c>
      <c r="E15359" s="86" t="s">
        <v>26950</v>
      </c>
      <c r="F15359" s="85" t="s">
        <v>32</v>
      </c>
      <c r="G15359" s="86" t="s">
        <v>19385</v>
      </c>
      <c r="H15359" s="85" t="s">
        <v>4166</v>
      </c>
      <c r="I15359" s="85">
        <v>1</v>
      </c>
      <c r="J15359" s="88">
        <v>252826.38149975979</v>
      </c>
      <c r="K15359" s="146">
        <v>261663.22682994136</v>
      </c>
      <c r="L15359" s="147">
        <v>9.2791680346640732E-4</v>
      </c>
      <c r="M15359" s="147">
        <v>22042.603643881059</v>
      </c>
      <c r="N15359" s="87">
        <v>2807438.0779815651</v>
      </c>
      <c r="O15359" s="88">
        <v>236910.21951137329</v>
      </c>
      <c r="P15359" s="89">
        <v>84.3866232952508</v>
      </c>
    </row>
    <row r="15360" spans="1:16">
      <c r="A15360" s="75" t="s">
        <v>26951</v>
      </c>
      <c r="B15360" s="85">
        <v>15356</v>
      </c>
      <c r="C15360" s="85">
        <v>16820</v>
      </c>
      <c r="D15360" s="85">
        <v>15356</v>
      </c>
      <c r="E15360" s="86" t="s">
        <v>26950</v>
      </c>
      <c r="F15360" s="85" t="s">
        <v>38</v>
      </c>
      <c r="G15360" s="86" t="s">
        <v>19385</v>
      </c>
      <c r="H15360" s="85" t="s">
        <v>4166</v>
      </c>
      <c r="I15360" s="85">
        <v>1</v>
      </c>
      <c r="J15360" s="88">
        <v>227465.92577282191</v>
      </c>
      <c r="K15360" s="146">
        <v>345644.37494140613</v>
      </c>
      <c r="L15360" s="147">
        <v>9.4977427463288752E-4</v>
      </c>
      <c r="M15360" s="147">
        <v>26215.020067432059</v>
      </c>
      <c r="N15360" s="87">
        <v>3314232.0545303612</v>
      </c>
      <c r="O15360" s="88">
        <v>203939.2098444736</v>
      </c>
      <c r="P15360" s="89">
        <v>61.534378549534765</v>
      </c>
    </row>
    <row r="15361" spans="1:16">
      <c r="A15361" s="75" t="s">
        <v>1224</v>
      </c>
      <c r="B15361" s="85">
        <v>15357</v>
      </c>
      <c r="C15361" s="85">
        <v>583</v>
      </c>
      <c r="D15361" s="85">
        <v>15357</v>
      </c>
      <c r="E15361" s="86" t="s">
        <v>1225</v>
      </c>
      <c r="F15361" s="85" t="s">
        <v>509</v>
      </c>
      <c r="G15361" s="86" t="s">
        <v>1226</v>
      </c>
      <c r="H15361" s="85" t="s">
        <v>945</v>
      </c>
      <c r="I15361" s="85">
        <v>1</v>
      </c>
      <c r="J15361" s="88">
        <v>20.025611954723349</v>
      </c>
      <c r="K15361" s="146">
        <v>23.547700305365051</v>
      </c>
      <c r="L15361" s="147">
        <v>1.1145989148271799E-6</v>
      </c>
      <c r="M15361" s="147">
        <v>2.5803091518268371</v>
      </c>
      <c r="N15361" s="87">
        <v>298.56652963737412</v>
      </c>
      <c r="O15361" s="88">
        <v>18.048785986520851</v>
      </c>
      <c r="P15361" s="89">
        <v>60.451471263179165</v>
      </c>
    </row>
    <row r="15362" spans="1:16">
      <c r="A15362" s="75" t="s">
        <v>1229</v>
      </c>
      <c r="B15362" s="85">
        <v>15358</v>
      </c>
      <c r="C15362" s="85">
        <v>585</v>
      </c>
      <c r="D15362" s="85">
        <v>15358</v>
      </c>
      <c r="E15362" s="86" t="s">
        <v>1225</v>
      </c>
      <c r="F15362" s="85" t="s">
        <v>32</v>
      </c>
      <c r="G15362" s="86" t="s">
        <v>1226</v>
      </c>
      <c r="H15362" s="85" t="s">
        <v>945</v>
      </c>
      <c r="I15362" s="85">
        <v>1</v>
      </c>
      <c r="J15362" s="88">
        <v>26.172494617133431</v>
      </c>
      <c r="K15362" s="146">
        <v>35.389327724578258</v>
      </c>
      <c r="L15362" s="147">
        <v>1.197488788360934E-6</v>
      </c>
      <c r="M15362" s="147">
        <v>10.566935290993079</v>
      </c>
      <c r="N15362" s="87">
        <v>427.06176917566341</v>
      </c>
      <c r="O15362" s="88">
        <v>23.314551074154121</v>
      </c>
      <c r="P15362" s="89">
        <v>54.59292485758457</v>
      </c>
    </row>
    <row r="15363" spans="1:16">
      <c r="A15363" s="75" t="s">
        <v>1231</v>
      </c>
      <c r="B15363" s="85">
        <v>15359</v>
      </c>
      <c r="C15363" s="85">
        <v>587</v>
      </c>
      <c r="D15363" s="85">
        <v>15359</v>
      </c>
      <c r="E15363" s="86" t="s">
        <v>1225</v>
      </c>
      <c r="F15363" s="85" t="s">
        <v>31</v>
      </c>
      <c r="G15363" s="86" t="s">
        <v>1226</v>
      </c>
      <c r="H15363" s="85" t="s">
        <v>945</v>
      </c>
      <c r="I15363" s="85">
        <v>1</v>
      </c>
      <c r="J15363" s="88">
        <v>26.164956055079259</v>
      </c>
      <c r="K15363" s="146">
        <v>32.523471787914616</v>
      </c>
      <c r="L15363" s="147">
        <v>1.1838449926390539E-6</v>
      </c>
      <c r="M15363" s="147">
        <v>6.3501385887271473</v>
      </c>
      <c r="N15363" s="87">
        <v>432.143163491628</v>
      </c>
      <c r="O15363" s="88">
        <v>23.45170703591781</v>
      </c>
      <c r="P15363" s="89">
        <v>54.268374504487895</v>
      </c>
    </row>
    <row r="15364" spans="1:16">
      <c r="A15364" s="75" t="s">
        <v>1233</v>
      </c>
      <c r="B15364" s="85">
        <v>15360</v>
      </c>
      <c r="C15364" s="85">
        <v>589</v>
      </c>
      <c r="D15364" s="85">
        <v>15360</v>
      </c>
      <c r="E15364" s="86" t="s">
        <v>1225</v>
      </c>
      <c r="F15364" s="85" t="s">
        <v>38</v>
      </c>
      <c r="G15364" s="86" t="s">
        <v>1226</v>
      </c>
      <c r="H15364" s="85" t="s">
        <v>945</v>
      </c>
      <c r="I15364" s="85">
        <v>1</v>
      </c>
      <c r="J15364" s="88">
        <v>22.676747896055989</v>
      </c>
      <c r="K15364" s="146">
        <v>30.415357069725047</v>
      </c>
      <c r="L15364" s="147">
        <v>1.166122121299614E-6</v>
      </c>
      <c r="M15364" s="147">
        <v>3.8810660603099079</v>
      </c>
      <c r="N15364" s="87">
        <v>312.61927075553552</v>
      </c>
      <c r="O15364" s="88">
        <v>20.215651372055461</v>
      </c>
      <c r="P15364" s="89">
        <v>64.66540377756769</v>
      </c>
    </row>
    <row r="15365" spans="1:16">
      <c r="A15365" s="75" t="s">
        <v>19386</v>
      </c>
      <c r="B15365" s="85">
        <v>15361</v>
      </c>
      <c r="C15365" s="85">
        <v>12349</v>
      </c>
      <c r="D15365" s="85">
        <v>15361</v>
      </c>
      <c r="E15365" s="86" t="s">
        <v>19387</v>
      </c>
      <c r="F15365" s="85" t="s">
        <v>38</v>
      </c>
      <c r="G15365" s="86" t="s">
        <v>1226</v>
      </c>
      <c r="H15365" s="85" t="s">
        <v>945</v>
      </c>
      <c r="I15365" s="85">
        <v>1</v>
      </c>
      <c r="J15365" s="88">
        <v>23.73776601839835</v>
      </c>
      <c r="K15365" s="146">
        <v>30.619163724581838</v>
      </c>
      <c r="L15365" s="147">
        <v>1.1839686863621359E-6</v>
      </c>
      <c r="M15365" s="147">
        <v>3.0665993338722548</v>
      </c>
      <c r="N15365" s="87">
        <v>330.72072203990052</v>
      </c>
      <c r="O15365" s="88">
        <v>21.183409135960151</v>
      </c>
      <c r="P15365" s="89">
        <v>64.05225836863174</v>
      </c>
    </row>
    <row r="15366" spans="1:16">
      <c r="A15366" s="75" t="s">
        <v>19388</v>
      </c>
      <c r="B15366" s="85">
        <v>15362</v>
      </c>
      <c r="C15366" s="85">
        <v>12350</v>
      </c>
      <c r="D15366" s="85">
        <v>15362</v>
      </c>
      <c r="E15366" s="86" t="s">
        <v>19387</v>
      </c>
      <c r="F15366" s="85" t="s">
        <v>11</v>
      </c>
      <c r="G15366" s="86" t="s">
        <v>1226</v>
      </c>
      <c r="H15366" s="85" t="s">
        <v>945</v>
      </c>
      <c r="I15366" s="85">
        <v>1</v>
      </c>
      <c r="J15366" s="88">
        <v>23.731181600622801</v>
      </c>
      <c r="K15366" s="146">
        <v>28.757071456830982</v>
      </c>
      <c r="L15366" s="147">
        <v>1.169860043132927E-6</v>
      </c>
      <c r="M15366" s="147">
        <v>4.1991147734631804</v>
      </c>
      <c r="N15366" s="87">
        <v>404.26563546831778</v>
      </c>
      <c r="O15366" s="88">
        <v>21.292349428952111</v>
      </c>
      <c r="P15366" s="89">
        <v>52.669204505315385</v>
      </c>
    </row>
    <row r="15367" spans="1:16">
      <c r="A15367" s="75" t="s">
        <v>27078</v>
      </c>
      <c r="B15367" s="85">
        <v>15363</v>
      </c>
      <c r="C15367" s="85">
        <v>16906</v>
      </c>
      <c r="D15367" s="85">
        <v>15363</v>
      </c>
      <c r="E15367" s="86" t="s">
        <v>27079</v>
      </c>
      <c r="F15367" s="85" t="s">
        <v>509</v>
      </c>
      <c r="G15367" s="86" t="s">
        <v>1226</v>
      </c>
      <c r="H15367" s="85" t="s">
        <v>945</v>
      </c>
      <c r="I15367" s="85">
        <v>1</v>
      </c>
      <c r="J15367" s="88">
        <v>16.020925114199709</v>
      </c>
      <c r="K15367" s="146">
        <v>19.341442875900611</v>
      </c>
      <c r="L15367" s="147">
        <v>1.017738737855801E-6</v>
      </c>
      <c r="M15367" s="147">
        <v>1.98680111636543</v>
      </c>
      <c r="N15367" s="87">
        <v>235.92341564708039</v>
      </c>
      <c r="O15367" s="88">
        <v>14.406391039318009</v>
      </c>
      <c r="P15367" s="89">
        <v>61.063845654339957</v>
      </c>
    </row>
    <row r="15368" spans="1:16">
      <c r="A15368" s="75" t="s">
        <v>27081</v>
      </c>
      <c r="B15368" s="85">
        <v>15364</v>
      </c>
      <c r="C15368" s="85">
        <v>16908</v>
      </c>
      <c r="D15368" s="85">
        <v>15364</v>
      </c>
      <c r="E15368" s="86" t="s">
        <v>27079</v>
      </c>
      <c r="F15368" s="85" t="s">
        <v>32</v>
      </c>
      <c r="G15368" s="86" t="s">
        <v>1226</v>
      </c>
      <c r="H15368" s="85" t="s">
        <v>945</v>
      </c>
      <c r="I15368" s="85">
        <v>1</v>
      </c>
      <c r="J15368" s="88">
        <v>16.233308930934221</v>
      </c>
      <c r="K15368" s="146">
        <v>19.623024678370864</v>
      </c>
      <c r="L15368" s="147">
        <v>1.035855679479863E-6</v>
      </c>
      <c r="M15368" s="147">
        <v>2.1361735065653868</v>
      </c>
      <c r="N15368" s="87">
        <v>305.57361686515469</v>
      </c>
      <c r="O15368" s="88">
        <v>14.406508029389659</v>
      </c>
      <c r="P15368" s="89">
        <v>47.145784957433179</v>
      </c>
    </row>
    <row r="15369" spans="1:16">
      <c r="A15369" s="75" t="s">
        <v>27083</v>
      </c>
      <c r="B15369" s="85">
        <v>15365</v>
      </c>
      <c r="C15369" s="85">
        <v>16910</v>
      </c>
      <c r="D15369" s="85">
        <v>15365</v>
      </c>
      <c r="E15369" s="86" t="s">
        <v>27079</v>
      </c>
      <c r="F15369" s="85" t="s">
        <v>31</v>
      </c>
      <c r="G15369" s="86" t="s">
        <v>1226</v>
      </c>
      <c r="H15369" s="85" t="s">
        <v>945</v>
      </c>
      <c r="I15369" s="85">
        <v>1</v>
      </c>
      <c r="J15369" s="88">
        <v>23.305719195890401</v>
      </c>
      <c r="K15369" s="146">
        <v>27.777021769788586</v>
      </c>
      <c r="L15369" s="147">
        <v>1.057588907125109E-6</v>
      </c>
      <c r="M15369" s="147">
        <v>2.467277137334285</v>
      </c>
      <c r="N15369" s="87">
        <v>421.24614034443078</v>
      </c>
      <c r="O15369" s="88">
        <v>20.996665361405459</v>
      </c>
      <c r="P15369" s="89">
        <v>49.844172683072159</v>
      </c>
    </row>
    <row r="15370" spans="1:16">
      <c r="A15370" s="75" t="s">
        <v>27085</v>
      </c>
      <c r="B15370" s="85">
        <v>15366</v>
      </c>
      <c r="C15370" s="85">
        <v>16912</v>
      </c>
      <c r="D15370" s="85">
        <v>15366</v>
      </c>
      <c r="E15370" s="86" t="s">
        <v>27079</v>
      </c>
      <c r="F15370" s="85" t="s">
        <v>38</v>
      </c>
      <c r="G15370" s="86" t="s">
        <v>1226</v>
      </c>
      <c r="H15370" s="85" t="s">
        <v>945</v>
      </c>
      <c r="I15370" s="85">
        <v>1</v>
      </c>
      <c r="J15370" s="88">
        <v>32.580703997158992</v>
      </c>
      <c r="K15370" s="146">
        <v>41.343562354192535</v>
      </c>
      <c r="L15370" s="147">
        <v>1.089299578635981E-6</v>
      </c>
      <c r="M15370" s="147">
        <v>2.7358291182707841</v>
      </c>
      <c r="N15370" s="87">
        <v>450.11301164537832</v>
      </c>
      <c r="O15370" s="88">
        <v>29.06746296131875</v>
      </c>
      <c r="P15370" s="89">
        <v>64.578144175533311</v>
      </c>
    </row>
    <row r="15371" spans="1:16">
      <c r="A15371" s="75" t="s">
        <v>27379</v>
      </c>
      <c r="B15371" s="85">
        <v>15367</v>
      </c>
      <c r="C15371" s="85">
        <v>17131</v>
      </c>
      <c r="D15371" s="85">
        <v>15367</v>
      </c>
      <c r="E15371" s="86" t="s">
        <v>27380</v>
      </c>
      <c r="F15371" s="85" t="s">
        <v>509</v>
      </c>
      <c r="G15371" s="86" t="s">
        <v>1226</v>
      </c>
      <c r="H15371" s="85" t="s">
        <v>945</v>
      </c>
      <c r="I15371" s="85">
        <v>1</v>
      </c>
      <c r="J15371" s="88">
        <v>14.29874992370914</v>
      </c>
      <c r="K15371" s="146">
        <v>17.013102114826928</v>
      </c>
      <c r="L15371" s="147">
        <v>1.30989670403954E-6</v>
      </c>
      <c r="M15371" s="147">
        <v>1.9176301441237651</v>
      </c>
      <c r="N15371" s="87">
        <v>210.8789835525572</v>
      </c>
      <c r="O15371" s="88">
        <v>12.815428006618751</v>
      </c>
      <c r="P15371" s="89">
        <v>60.771480356764769</v>
      </c>
    </row>
    <row r="15372" spans="1:16">
      <c r="A15372" s="75" t="s">
        <v>27381</v>
      </c>
      <c r="B15372" s="85">
        <v>15368</v>
      </c>
      <c r="C15372" s="85">
        <v>17132</v>
      </c>
      <c r="D15372" s="85">
        <v>15368</v>
      </c>
      <c r="E15372" s="86" t="s">
        <v>27380</v>
      </c>
      <c r="F15372" s="85" t="s">
        <v>32</v>
      </c>
      <c r="G15372" s="86" t="s">
        <v>1226</v>
      </c>
      <c r="H15372" s="85" t="s">
        <v>945</v>
      </c>
      <c r="I15372" s="85">
        <v>1</v>
      </c>
      <c r="J15372" s="88">
        <v>17.424102130087341</v>
      </c>
      <c r="K15372" s="146">
        <v>19.216191049685403</v>
      </c>
      <c r="L15372" s="147">
        <v>1.0225487912457139E-6</v>
      </c>
      <c r="M15372" s="147">
        <v>2.441414688905938</v>
      </c>
      <c r="N15372" s="87">
        <v>273.80006970667472</v>
      </c>
      <c r="O15372" s="88">
        <v>15.4612028102322</v>
      </c>
      <c r="P15372" s="89">
        <v>56.468951329325705</v>
      </c>
    </row>
    <row r="15373" spans="1:16">
      <c r="A15373" s="75" t="s">
        <v>27382</v>
      </c>
      <c r="B15373" s="85">
        <v>15369</v>
      </c>
      <c r="C15373" s="85">
        <v>17133</v>
      </c>
      <c r="D15373" s="85">
        <v>15369</v>
      </c>
      <c r="E15373" s="86" t="s">
        <v>27380</v>
      </c>
      <c r="F15373" s="85" t="s">
        <v>31</v>
      </c>
      <c r="G15373" s="86" t="s">
        <v>1226</v>
      </c>
      <c r="H15373" s="85" t="s">
        <v>945</v>
      </c>
      <c r="I15373" s="85">
        <v>1</v>
      </c>
      <c r="J15373" s="88">
        <v>17.972224600704351</v>
      </c>
      <c r="K15373" s="146">
        <v>20.519662998588228</v>
      </c>
      <c r="L15373" s="147">
        <v>1.428208459921546E-6</v>
      </c>
      <c r="M15373" s="147">
        <v>2.3766453910108778</v>
      </c>
      <c r="N15373" s="87">
        <v>281.70238684541772</v>
      </c>
      <c r="O15373" s="88">
        <v>15.980684696738489</v>
      </c>
      <c r="P15373" s="89">
        <v>56.728964478060249</v>
      </c>
    </row>
    <row r="15374" spans="1:16">
      <c r="A15374" s="75" t="s">
        <v>27383</v>
      </c>
      <c r="B15374" s="85">
        <v>15370</v>
      </c>
      <c r="C15374" s="85">
        <v>17134</v>
      </c>
      <c r="D15374" s="85">
        <v>15370</v>
      </c>
      <c r="E15374" s="86" t="s">
        <v>27380</v>
      </c>
      <c r="F15374" s="85" t="s">
        <v>38</v>
      </c>
      <c r="G15374" s="86" t="s">
        <v>1226</v>
      </c>
      <c r="H15374" s="85" t="s">
        <v>945</v>
      </c>
      <c r="I15374" s="85">
        <v>1</v>
      </c>
      <c r="J15374" s="88">
        <v>16.794143443508201</v>
      </c>
      <c r="K15374" s="146">
        <v>20.425727344761313</v>
      </c>
      <c r="L15374" s="147">
        <v>1.320672585723571E-6</v>
      </c>
      <c r="M15374" s="147">
        <v>2.004245368931985</v>
      </c>
      <c r="N15374" s="87">
        <v>242.6964530903293</v>
      </c>
      <c r="O15374" s="88">
        <v>15.021530066565131</v>
      </c>
      <c r="P15374" s="89">
        <v>61.894312320148579</v>
      </c>
    </row>
    <row r="15375" spans="1:16">
      <c r="A15375" s="75" t="s">
        <v>19389</v>
      </c>
      <c r="B15375" s="85">
        <v>15371</v>
      </c>
      <c r="C15375" s="85">
        <v>12351</v>
      </c>
      <c r="D15375" s="85">
        <v>15371</v>
      </c>
      <c r="E15375" s="86" t="s">
        <v>19390</v>
      </c>
      <c r="F15375" s="85" t="s">
        <v>55</v>
      </c>
      <c r="G15375" s="86" t="s">
        <v>19391</v>
      </c>
      <c r="H15375" s="85" t="s">
        <v>260</v>
      </c>
      <c r="I15375" s="85">
        <v>1</v>
      </c>
      <c r="J15375" s="88">
        <v>2921691.2813673709</v>
      </c>
      <c r="K15375" s="146">
        <v>3497361.0213008588</v>
      </c>
      <c r="L15375" s="147">
        <v>2.2803850080651202E-2</v>
      </c>
      <c r="M15375" s="147">
        <v>1062230.55212027</v>
      </c>
      <c r="N15375" s="87">
        <v>113830007.7403024</v>
      </c>
      <c r="O15375" s="88">
        <v>2272353.9214307112</v>
      </c>
      <c r="P15375" s="89">
        <v>19.962696713637897</v>
      </c>
    </row>
    <row r="15376" spans="1:16">
      <c r="A15376" s="75" t="s">
        <v>26952</v>
      </c>
      <c r="B15376" s="85">
        <v>15372</v>
      </c>
      <c r="C15376" s="85">
        <v>16821</v>
      </c>
      <c r="D15376" s="85">
        <v>15372</v>
      </c>
      <c r="E15376" s="86" t="s">
        <v>26953</v>
      </c>
      <c r="F15376" s="85" t="s">
        <v>32</v>
      </c>
      <c r="G15376" s="86" t="s">
        <v>19391</v>
      </c>
      <c r="H15376" s="85" t="s">
        <v>260</v>
      </c>
      <c r="I15376" s="85">
        <v>1</v>
      </c>
      <c r="J15376" s="88">
        <v>2643355.9879248771</v>
      </c>
      <c r="K15376" s="146">
        <v>2588711.6166071976</v>
      </c>
      <c r="L15376" s="147">
        <v>2.0611004577170439E-2</v>
      </c>
      <c r="M15376" s="147">
        <v>1006524.766576471</v>
      </c>
      <c r="N15376" s="87">
        <v>107133432.7984169</v>
      </c>
      <c r="O15376" s="88">
        <v>1581024.902435709</v>
      </c>
      <c r="P15376" s="89">
        <v>14.757530503205082</v>
      </c>
    </row>
    <row r="15377" spans="1:16">
      <c r="A15377" s="75" t="s">
        <v>26954</v>
      </c>
      <c r="B15377" s="85">
        <v>15373</v>
      </c>
      <c r="C15377" s="85">
        <v>16822</v>
      </c>
      <c r="D15377" s="85">
        <v>15373</v>
      </c>
      <c r="E15377" s="86" t="s">
        <v>26953</v>
      </c>
      <c r="F15377" s="85" t="s">
        <v>38</v>
      </c>
      <c r="G15377" s="86" t="s">
        <v>19391</v>
      </c>
      <c r="H15377" s="85" t="s">
        <v>260</v>
      </c>
      <c r="I15377" s="85">
        <v>1</v>
      </c>
      <c r="J15377" s="88">
        <v>2924053.883430684</v>
      </c>
      <c r="K15377" s="146">
        <v>3505073.9380919975</v>
      </c>
      <c r="L15377" s="147">
        <v>2.2822463678829761E-2</v>
      </c>
      <c r="M15377" s="147">
        <v>1062703.401259294</v>
      </c>
      <c r="N15377" s="87">
        <v>113886850.4840994</v>
      </c>
      <c r="O15377" s="88">
        <v>2278222.1508834148</v>
      </c>
      <c r="P15377" s="89">
        <v>20.004259852646417</v>
      </c>
    </row>
    <row r="15378" spans="1:16">
      <c r="A15378" s="75" t="s">
        <v>1227</v>
      </c>
      <c r="B15378" s="85">
        <v>15374</v>
      </c>
      <c r="C15378" s="85">
        <v>584</v>
      </c>
      <c r="D15378" s="85">
        <v>15374</v>
      </c>
      <c r="E15378" s="86" t="s">
        <v>1225</v>
      </c>
      <c r="F15378" s="85" t="s">
        <v>509</v>
      </c>
      <c r="G15378" s="86" t="s">
        <v>1228</v>
      </c>
      <c r="H15378" s="85" t="s">
        <v>945</v>
      </c>
      <c r="I15378" s="85">
        <v>1</v>
      </c>
      <c r="J15378" s="88">
        <v>9.3420917013661633</v>
      </c>
      <c r="K15378" s="146">
        <v>10.985171195086572</v>
      </c>
      <c r="L15378" s="147">
        <v>5.1996839328062245E-7</v>
      </c>
      <c r="M15378" s="147">
        <v>1.203732738292425</v>
      </c>
      <c r="N15378" s="87">
        <v>139.2834288978182</v>
      </c>
      <c r="O15378" s="88">
        <v>8.4198881994535171</v>
      </c>
      <c r="P15378" s="89">
        <v>60.45147126317918</v>
      </c>
    </row>
    <row r="15379" spans="1:16">
      <c r="A15379" s="75" t="s">
        <v>1230</v>
      </c>
      <c r="B15379" s="85">
        <v>15375</v>
      </c>
      <c r="C15379" s="85">
        <v>586</v>
      </c>
      <c r="D15379" s="85">
        <v>15375</v>
      </c>
      <c r="E15379" s="86" t="s">
        <v>1225</v>
      </c>
      <c r="F15379" s="85" t="s">
        <v>32</v>
      </c>
      <c r="G15379" s="86" t="s">
        <v>1228</v>
      </c>
      <c r="H15379" s="85" t="s">
        <v>945</v>
      </c>
      <c r="I15379" s="85">
        <v>1</v>
      </c>
      <c r="J15379" s="88">
        <v>12.20965657976318</v>
      </c>
      <c r="K15379" s="146">
        <v>16.509375373906103</v>
      </c>
      <c r="L15379" s="147">
        <v>5.5863711418751667E-7</v>
      </c>
      <c r="M15379" s="147">
        <v>4.929551152496769</v>
      </c>
      <c r="N15379" s="87">
        <v>199.22738035706769</v>
      </c>
      <c r="O15379" s="88">
        <v>10.87640540540683</v>
      </c>
      <c r="P15379" s="89">
        <v>54.592924857584634</v>
      </c>
    </row>
    <row r="15380" spans="1:16">
      <c r="A15380" s="75" t="s">
        <v>1232</v>
      </c>
      <c r="B15380" s="85">
        <v>15376</v>
      </c>
      <c r="C15380" s="85">
        <v>588</v>
      </c>
      <c r="D15380" s="85">
        <v>15376</v>
      </c>
      <c r="E15380" s="86" t="s">
        <v>1225</v>
      </c>
      <c r="F15380" s="85" t="s">
        <v>31</v>
      </c>
      <c r="G15380" s="86" t="s">
        <v>1228</v>
      </c>
      <c r="H15380" s="85" t="s">
        <v>945</v>
      </c>
      <c r="I15380" s="85">
        <v>1</v>
      </c>
      <c r="J15380" s="88">
        <v>12.20613978646043</v>
      </c>
      <c r="K15380" s="146">
        <v>15.172433011108525</v>
      </c>
      <c r="L15380" s="147">
        <v>5.5227218556128119E-7</v>
      </c>
      <c r="M15380" s="147">
        <v>2.96238522679855</v>
      </c>
      <c r="N15380" s="87">
        <v>201.59788727480259</v>
      </c>
      <c r="O15380" s="88">
        <v>10.940389645942521</v>
      </c>
      <c r="P15380" s="89">
        <v>54.268374504487888</v>
      </c>
    </row>
    <row r="15381" spans="1:16">
      <c r="A15381" s="75" t="s">
        <v>1234</v>
      </c>
      <c r="B15381" s="85">
        <v>15377</v>
      </c>
      <c r="C15381" s="85">
        <v>590</v>
      </c>
      <c r="D15381" s="85">
        <v>15377</v>
      </c>
      <c r="E15381" s="86" t="s">
        <v>1225</v>
      </c>
      <c r="F15381" s="85" t="s">
        <v>38</v>
      </c>
      <c r="G15381" s="86" t="s">
        <v>1228</v>
      </c>
      <c r="H15381" s="85" t="s">
        <v>945</v>
      </c>
      <c r="I15381" s="85">
        <v>1</v>
      </c>
      <c r="J15381" s="88">
        <v>10.578865645289261</v>
      </c>
      <c r="K15381" s="146">
        <v>14.188982365063092</v>
      </c>
      <c r="L15381" s="147">
        <v>5.4400433888379033E-7</v>
      </c>
      <c r="M15381" s="147">
        <v>1.810545171675674</v>
      </c>
      <c r="N15381" s="87">
        <v>145.83913348643401</v>
      </c>
      <c r="O15381" s="88">
        <v>9.430746453470837</v>
      </c>
      <c r="P15381" s="89">
        <v>64.665403777567619</v>
      </c>
    </row>
    <row r="15382" spans="1:16">
      <c r="A15382" s="75" t="s">
        <v>3611</v>
      </c>
      <c r="B15382" s="85">
        <v>15378</v>
      </c>
      <c r="C15382" s="85">
        <v>1954</v>
      </c>
      <c r="D15382" s="85">
        <v>15378</v>
      </c>
      <c r="E15382" s="86" t="s">
        <v>3609</v>
      </c>
      <c r="F15382" s="85" t="s">
        <v>509</v>
      </c>
      <c r="G15382" s="86" t="s">
        <v>1228</v>
      </c>
      <c r="H15382" s="85" t="s">
        <v>945</v>
      </c>
      <c r="I15382" s="85">
        <v>1</v>
      </c>
      <c r="J15382" s="88">
        <v>11.91607435671839</v>
      </c>
      <c r="K15382" s="146">
        <v>20.15954754915543</v>
      </c>
      <c r="L15382" s="147">
        <v>4.1225419121727529E-7</v>
      </c>
      <c r="M15382" s="147">
        <v>1.131483851272147</v>
      </c>
      <c r="N15382" s="87">
        <v>149.79103033014019</v>
      </c>
      <c r="O15382" s="88">
        <v>10.020220527607</v>
      </c>
      <c r="P15382" s="89">
        <v>66.894663221972536</v>
      </c>
    </row>
    <row r="15383" spans="1:16">
      <c r="A15383" s="75" t="s">
        <v>3615</v>
      </c>
      <c r="B15383" s="85">
        <v>15379</v>
      </c>
      <c r="C15383" s="85">
        <v>1958</v>
      </c>
      <c r="D15383" s="85">
        <v>15379</v>
      </c>
      <c r="E15383" s="86" t="s">
        <v>3609</v>
      </c>
      <c r="F15383" s="85" t="s">
        <v>38</v>
      </c>
      <c r="G15383" s="86" t="s">
        <v>1228</v>
      </c>
      <c r="H15383" s="85" t="s">
        <v>945</v>
      </c>
      <c r="I15383" s="85">
        <v>1</v>
      </c>
      <c r="J15383" s="88">
        <v>18.54596184753504</v>
      </c>
      <c r="K15383" s="146">
        <v>28.971134808943564</v>
      </c>
      <c r="L15383" s="147">
        <v>4.3986983846179577E-7</v>
      </c>
      <c r="M15383" s="147">
        <v>1.419230091177776</v>
      </c>
      <c r="N15383" s="87">
        <v>231.36218724741721</v>
      </c>
      <c r="O15383" s="88">
        <v>15.7356666225309</v>
      </c>
      <c r="P15383" s="89">
        <v>68.013130450324113</v>
      </c>
    </row>
    <row r="15384" spans="1:16">
      <c r="A15384" s="75" t="s">
        <v>3619</v>
      </c>
      <c r="B15384" s="85">
        <v>15380</v>
      </c>
      <c r="C15384" s="85">
        <v>1962</v>
      </c>
      <c r="D15384" s="85">
        <v>15380</v>
      </c>
      <c r="E15384" s="86" t="s">
        <v>3609</v>
      </c>
      <c r="F15384" s="85" t="s">
        <v>11</v>
      </c>
      <c r="G15384" s="86" t="s">
        <v>1228</v>
      </c>
      <c r="H15384" s="85" t="s">
        <v>945</v>
      </c>
      <c r="I15384" s="85">
        <v>1</v>
      </c>
      <c r="J15384" s="88">
        <v>16.860530244929631</v>
      </c>
      <c r="K15384" s="146">
        <v>24.729000048606959</v>
      </c>
      <c r="L15384" s="147">
        <v>4.1701154337453763E-7</v>
      </c>
      <c r="M15384" s="147">
        <v>1.6873093244128849</v>
      </c>
      <c r="N15384" s="87">
        <v>255.221032911907</v>
      </c>
      <c r="O15384" s="88">
        <v>14.59983466781226</v>
      </c>
      <c r="P15384" s="89">
        <v>57.204668836410484</v>
      </c>
    </row>
    <row r="15385" spans="1:16">
      <c r="A15385" s="75" t="s">
        <v>19392</v>
      </c>
      <c r="B15385" s="85">
        <v>15381</v>
      </c>
      <c r="C15385" s="85">
        <v>12352</v>
      </c>
      <c r="D15385" s="85">
        <v>15381</v>
      </c>
      <c r="E15385" s="86" t="s">
        <v>19393</v>
      </c>
      <c r="F15385" s="85" t="s">
        <v>38</v>
      </c>
      <c r="G15385" s="86" t="s">
        <v>1228</v>
      </c>
      <c r="H15385" s="85" t="s">
        <v>945</v>
      </c>
      <c r="I15385" s="85">
        <v>1</v>
      </c>
      <c r="J15385" s="88">
        <v>12.2951747988658</v>
      </c>
      <c r="K15385" s="146">
        <v>15.835749702772384</v>
      </c>
      <c r="L15385" s="147">
        <v>8.6516437967569994E-7</v>
      </c>
      <c r="M15385" s="147">
        <v>1.572097432424856</v>
      </c>
      <c r="N15385" s="87">
        <v>172.34600197228841</v>
      </c>
      <c r="O15385" s="88">
        <v>11.003383536553271</v>
      </c>
      <c r="P15385" s="89">
        <v>63.844727528535941</v>
      </c>
    </row>
    <row r="15386" spans="1:16">
      <c r="A15386" s="75" t="s">
        <v>19394</v>
      </c>
      <c r="B15386" s="85">
        <v>15382</v>
      </c>
      <c r="C15386" s="85">
        <v>12353</v>
      </c>
      <c r="D15386" s="85">
        <v>15382</v>
      </c>
      <c r="E15386" s="86" t="s">
        <v>19393</v>
      </c>
      <c r="F15386" s="85" t="s">
        <v>11</v>
      </c>
      <c r="G15386" s="86" t="s">
        <v>1228</v>
      </c>
      <c r="H15386" s="85" t="s">
        <v>945</v>
      </c>
      <c r="I15386" s="85">
        <v>1</v>
      </c>
      <c r="J15386" s="88">
        <v>11.732963453238829</v>
      </c>
      <c r="K15386" s="146">
        <v>13.956368333097375</v>
      </c>
      <c r="L15386" s="147">
        <v>7.1450592622088121E-7</v>
      </c>
      <c r="M15386" s="147">
        <v>1.855007666082257</v>
      </c>
      <c r="N15386" s="87">
        <v>193.61709234309731</v>
      </c>
      <c r="O15386" s="88">
        <v>10.502019269824119</v>
      </c>
      <c r="P15386" s="89">
        <v>54.241178517514953</v>
      </c>
    </row>
    <row r="15387" spans="1:16">
      <c r="A15387" s="75" t="s">
        <v>27080</v>
      </c>
      <c r="B15387" s="85">
        <v>15383</v>
      </c>
      <c r="C15387" s="85">
        <v>16907</v>
      </c>
      <c r="D15387" s="85">
        <v>15383</v>
      </c>
      <c r="E15387" s="86" t="s">
        <v>27079</v>
      </c>
      <c r="F15387" s="85" t="s">
        <v>509</v>
      </c>
      <c r="G15387" s="86" t="s">
        <v>1228</v>
      </c>
      <c r="H15387" s="85" t="s">
        <v>945</v>
      </c>
      <c r="I15387" s="85">
        <v>1</v>
      </c>
      <c r="J15387" s="88">
        <v>7.4738765484902823</v>
      </c>
      <c r="K15387" s="146">
        <v>9.0229219157909526</v>
      </c>
      <c r="L15387" s="147">
        <v>4.7478242555474059E-7</v>
      </c>
      <c r="M15387" s="147">
        <v>0.92685698012262874</v>
      </c>
      <c r="N15387" s="87">
        <v>110.0599666296188</v>
      </c>
      <c r="O15387" s="88">
        <v>6.7206848149928433</v>
      </c>
      <c r="P15387" s="89">
        <v>61.063845654339907</v>
      </c>
    </row>
    <row r="15388" spans="1:16">
      <c r="A15388" s="75" t="s">
        <v>27082</v>
      </c>
      <c r="B15388" s="85">
        <v>15384</v>
      </c>
      <c r="C15388" s="85">
        <v>16909</v>
      </c>
      <c r="D15388" s="85">
        <v>15384</v>
      </c>
      <c r="E15388" s="86" t="s">
        <v>27079</v>
      </c>
      <c r="F15388" s="85" t="s">
        <v>32</v>
      </c>
      <c r="G15388" s="86" t="s">
        <v>1228</v>
      </c>
      <c r="H15388" s="85" t="s">
        <v>945</v>
      </c>
      <c r="I15388" s="85">
        <v>1</v>
      </c>
      <c r="J15388" s="88">
        <v>7.5729551232826999</v>
      </c>
      <c r="K15388" s="146">
        <v>9.1542818475653398</v>
      </c>
      <c r="L15388" s="147">
        <v>4.8323410884826108E-7</v>
      </c>
      <c r="M15388" s="147">
        <v>0.99654027220155605</v>
      </c>
      <c r="N15388" s="87">
        <v>142.55228537967739</v>
      </c>
      <c r="O15388" s="88">
        <v>6.7207393917009099</v>
      </c>
      <c r="P15388" s="89">
        <v>47.145784957433136</v>
      </c>
    </row>
    <row r="15389" spans="1:16">
      <c r="A15389" s="75" t="s">
        <v>27084</v>
      </c>
      <c r="B15389" s="85">
        <v>15385</v>
      </c>
      <c r="C15389" s="85">
        <v>16911</v>
      </c>
      <c r="D15389" s="85">
        <v>15385</v>
      </c>
      <c r="E15389" s="86" t="s">
        <v>27079</v>
      </c>
      <c r="F15389" s="85" t="s">
        <v>31</v>
      </c>
      <c r="G15389" s="86" t="s">
        <v>1228</v>
      </c>
      <c r="H15389" s="85" t="s">
        <v>945</v>
      </c>
      <c r="I15389" s="85">
        <v>1</v>
      </c>
      <c r="J15389" s="88">
        <v>10.872285270810099</v>
      </c>
      <c r="K15389" s="146">
        <v>12.958180012221947</v>
      </c>
      <c r="L15389" s="147">
        <v>4.9337281552487103E-7</v>
      </c>
      <c r="M15389" s="147">
        <v>1.1510024922970969</v>
      </c>
      <c r="N15389" s="87">
        <v>196.51434776833511</v>
      </c>
      <c r="O15389" s="88">
        <v>9.795095084866178</v>
      </c>
      <c r="P15389" s="89">
        <v>49.844172683072088</v>
      </c>
    </row>
    <row r="15390" spans="1:16">
      <c r="A15390" s="75" t="s">
        <v>27086</v>
      </c>
      <c r="B15390" s="85">
        <v>15386</v>
      </c>
      <c r="C15390" s="85">
        <v>16913</v>
      </c>
      <c r="D15390" s="85">
        <v>15386</v>
      </c>
      <c r="E15390" s="86" t="s">
        <v>27079</v>
      </c>
      <c r="F15390" s="85" t="s">
        <v>38</v>
      </c>
      <c r="G15390" s="86" t="s">
        <v>1228</v>
      </c>
      <c r="H15390" s="85" t="s">
        <v>945</v>
      </c>
      <c r="I15390" s="85">
        <v>1</v>
      </c>
      <c r="J15390" s="88">
        <v>15.19913224747849</v>
      </c>
      <c r="K15390" s="146">
        <v>19.287068562362546</v>
      </c>
      <c r="L15390" s="147">
        <v>5.081660713732454E-7</v>
      </c>
      <c r="M15390" s="147">
        <v>1.2762839188105319</v>
      </c>
      <c r="N15390" s="87">
        <v>209.980950408729</v>
      </c>
      <c r="O15390" s="88">
        <v>13.560180089610441</v>
      </c>
      <c r="P15390" s="89">
        <v>64.578144175533453</v>
      </c>
    </row>
    <row r="15391" spans="1:16">
      <c r="A15391" s="75" t="s">
        <v>27384</v>
      </c>
      <c r="B15391" s="85">
        <v>15387</v>
      </c>
      <c r="C15391" s="85">
        <v>17135</v>
      </c>
      <c r="D15391" s="85">
        <v>15387</v>
      </c>
      <c r="E15391" s="86" t="s">
        <v>27385</v>
      </c>
      <c r="F15391" s="85" t="s">
        <v>509</v>
      </c>
      <c r="G15391" s="86" t="s">
        <v>1228</v>
      </c>
      <c r="H15391" s="85" t="s">
        <v>945</v>
      </c>
      <c r="I15391" s="85">
        <v>1</v>
      </c>
      <c r="J15391" s="88">
        <v>18.262479138357399</v>
      </c>
      <c r="K15391" s="146">
        <v>24.01137593516906</v>
      </c>
      <c r="L15391" s="147">
        <v>5.3545791958016366E-6</v>
      </c>
      <c r="M15391" s="147">
        <v>2.4974011926606252</v>
      </c>
      <c r="N15391" s="87">
        <v>266.46859486089801</v>
      </c>
      <c r="O15391" s="88">
        <v>16.598297626248989</v>
      </c>
      <c r="P15391" s="89">
        <v>62.289883109541051</v>
      </c>
    </row>
    <row r="15392" spans="1:16">
      <c r="A15392" s="75" t="s">
        <v>27386</v>
      </c>
      <c r="B15392" s="85">
        <v>15388</v>
      </c>
      <c r="C15392" s="85">
        <v>17136</v>
      </c>
      <c r="D15392" s="85">
        <v>15388</v>
      </c>
      <c r="E15392" s="86" t="s">
        <v>27385</v>
      </c>
      <c r="F15392" s="85" t="s">
        <v>32</v>
      </c>
      <c r="G15392" s="86" t="s">
        <v>1228</v>
      </c>
      <c r="H15392" s="85" t="s">
        <v>945</v>
      </c>
      <c r="I15392" s="85">
        <v>1</v>
      </c>
      <c r="J15392" s="88">
        <v>11.26083017053498</v>
      </c>
      <c r="K15392" s="146">
        <v>12.363726979452808</v>
      </c>
      <c r="L15392" s="147">
        <v>6.511222544957535E-7</v>
      </c>
      <c r="M15392" s="147">
        <v>1.5627459589045289</v>
      </c>
      <c r="N15392" s="87">
        <v>176.29721413419961</v>
      </c>
      <c r="O15392" s="88">
        <v>9.8948542642439161</v>
      </c>
      <c r="P15392" s="89">
        <v>56.125981983537365</v>
      </c>
    </row>
    <row r="15393" spans="1:16">
      <c r="A15393" s="75" t="s">
        <v>27387</v>
      </c>
      <c r="B15393" s="85">
        <v>15389</v>
      </c>
      <c r="C15393" s="85">
        <v>17137</v>
      </c>
      <c r="D15393" s="85">
        <v>15389</v>
      </c>
      <c r="E15393" s="86" t="s">
        <v>27385</v>
      </c>
      <c r="F15393" s="85" t="s">
        <v>31</v>
      </c>
      <c r="G15393" s="86" t="s">
        <v>1228</v>
      </c>
      <c r="H15393" s="85" t="s">
        <v>945</v>
      </c>
      <c r="I15393" s="85">
        <v>1</v>
      </c>
      <c r="J15393" s="88">
        <v>11.905259762050481</v>
      </c>
      <c r="K15393" s="146">
        <v>13.727406482060157</v>
      </c>
      <c r="L15393" s="147">
        <v>9.3385428673724016E-7</v>
      </c>
      <c r="M15393" s="147">
        <v>1.568034776177587</v>
      </c>
      <c r="N15393" s="87">
        <v>187.41207835280861</v>
      </c>
      <c r="O15393" s="88">
        <v>10.62021946199917</v>
      </c>
      <c r="P15393" s="89">
        <v>56.667742844227483</v>
      </c>
    </row>
    <row r="15394" spans="1:16">
      <c r="A15394" s="75" t="s">
        <v>27388</v>
      </c>
      <c r="B15394" s="85">
        <v>15390</v>
      </c>
      <c r="C15394" s="85">
        <v>17138</v>
      </c>
      <c r="D15394" s="85">
        <v>15390</v>
      </c>
      <c r="E15394" s="86" t="s">
        <v>27385</v>
      </c>
      <c r="F15394" s="85" t="s">
        <v>38</v>
      </c>
      <c r="G15394" s="86" t="s">
        <v>1228</v>
      </c>
      <c r="H15394" s="85" t="s">
        <v>945</v>
      </c>
      <c r="I15394" s="85">
        <v>1</v>
      </c>
      <c r="J15394" s="88">
        <v>11.62055355550314</v>
      </c>
      <c r="K15394" s="146">
        <v>14.30438252086012</v>
      </c>
      <c r="L15394" s="147">
        <v>1.0466554896529981E-6</v>
      </c>
      <c r="M15394" s="147">
        <v>1.373565844516754</v>
      </c>
      <c r="N15394" s="87">
        <v>167.6239553911316</v>
      </c>
      <c r="O15394" s="88">
        <v>10.46210400756968</v>
      </c>
      <c r="P15394" s="89">
        <v>62.414133965264924</v>
      </c>
    </row>
    <row r="15395" spans="1:16">
      <c r="A15395" s="75" t="s">
        <v>8134</v>
      </c>
      <c r="B15395" s="85">
        <v>15391</v>
      </c>
      <c r="C15395" s="85">
        <v>5442</v>
      </c>
      <c r="D15395" s="85">
        <v>15391</v>
      </c>
      <c r="E15395" s="86" t="s">
        <v>8131</v>
      </c>
      <c r="F15395" s="85" t="s">
        <v>38</v>
      </c>
      <c r="G15395" s="86" t="s">
        <v>8135</v>
      </c>
      <c r="H15395" s="85" t="s">
        <v>945</v>
      </c>
      <c r="I15395" s="85">
        <v>1</v>
      </c>
      <c r="J15395" s="88">
        <v>68.245954460499945</v>
      </c>
      <c r="K15395" s="146">
        <v>98.000052890246351</v>
      </c>
      <c r="L15395" s="147">
        <v>9.1345407052273755E-7</v>
      </c>
      <c r="M15395" s="147">
        <v>3.3415250717076179</v>
      </c>
      <c r="N15395" s="87">
        <v>790.19414967153659</v>
      </c>
      <c r="O15395" s="88">
        <v>59.842167091286207</v>
      </c>
      <c r="P15395" s="89">
        <v>75.730967023940963</v>
      </c>
    </row>
    <row r="15396" spans="1:16">
      <c r="A15396" s="75" t="s">
        <v>8138</v>
      </c>
      <c r="B15396" s="85">
        <v>15392</v>
      </c>
      <c r="C15396" s="85">
        <v>5445</v>
      </c>
      <c r="D15396" s="85">
        <v>15392</v>
      </c>
      <c r="E15396" s="86" t="s">
        <v>8131</v>
      </c>
      <c r="F15396" s="85" t="s">
        <v>11</v>
      </c>
      <c r="G15396" s="86" t="s">
        <v>8135</v>
      </c>
      <c r="H15396" s="85" t="s">
        <v>945</v>
      </c>
      <c r="I15396" s="85">
        <v>1</v>
      </c>
      <c r="J15396" s="88">
        <v>54.256145404537662</v>
      </c>
      <c r="K15396" s="146">
        <v>75.110784866233061</v>
      </c>
      <c r="L15396" s="147">
        <v>8.3779476955306257E-7</v>
      </c>
      <c r="M15396" s="147">
        <v>2.7648281414372469</v>
      </c>
      <c r="N15396" s="87">
        <v>739.55112776666817</v>
      </c>
      <c r="O15396" s="88">
        <v>49.234007543364747</v>
      </c>
      <c r="P15396" s="89">
        <v>66.572824643029023</v>
      </c>
    </row>
    <row r="15397" spans="1:16">
      <c r="A15397" s="75" t="s">
        <v>8143</v>
      </c>
      <c r="B15397" s="85">
        <v>15393</v>
      </c>
      <c r="C15397" s="85">
        <v>5448</v>
      </c>
      <c r="D15397" s="85">
        <v>15393</v>
      </c>
      <c r="E15397" s="86" t="s">
        <v>8140</v>
      </c>
      <c r="F15397" s="85" t="s">
        <v>509</v>
      </c>
      <c r="G15397" s="86" t="s">
        <v>8135</v>
      </c>
      <c r="H15397" s="85" t="s">
        <v>945</v>
      </c>
      <c r="I15397" s="85">
        <v>1</v>
      </c>
      <c r="J15397" s="88">
        <v>20.203444217723611</v>
      </c>
      <c r="K15397" s="146">
        <v>29.437411116993882</v>
      </c>
      <c r="L15397" s="147">
        <v>4.4154000250653648E-7</v>
      </c>
      <c r="M15397" s="147">
        <v>1.6655045628125691</v>
      </c>
      <c r="N15397" s="87">
        <v>272.97083391073738</v>
      </c>
      <c r="O15397" s="88">
        <v>17.563124361193228</v>
      </c>
      <c r="P15397" s="89">
        <v>64.340662735186001</v>
      </c>
    </row>
    <row r="15398" spans="1:16">
      <c r="A15398" s="75" t="s">
        <v>8146</v>
      </c>
      <c r="B15398" s="85">
        <v>15394</v>
      </c>
      <c r="C15398" s="85">
        <v>5451</v>
      </c>
      <c r="D15398" s="85">
        <v>15394</v>
      </c>
      <c r="E15398" s="86" t="s">
        <v>8140</v>
      </c>
      <c r="F15398" s="85" t="s">
        <v>31</v>
      </c>
      <c r="G15398" s="86" t="s">
        <v>8135</v>
      </c>
      <c r="H15398" s="85" t="s">
        <v>945</v>
      </c>
      <c r="I15398" s="85">
        <v>1</v>
      </c>
      <c r="J15398" s="88">
        <v>26.04100577130291</v>
      </c>
      <c r="K15398" s="146">
        <v>35.648943425497777</v>
      </c>
      <c r="L15398" s="147">
        <v>3.546344942248973E-7</v>
      </c>
      <c r="M15398" s="147">
        <v>1.8768325655155791</v>
      </c>
      <c r="N15398" s="87">
        <v>386.99336214779441</v>
      </c>
      <c r="O15398" s="88">
        <v>23.224056030697771</v>
      </c>
      <c r="P15398" s="89">
        <v>60.011510021271128</v>
      </c>
    </row>
    <row r="15399" spans="1:16">
      <c r="A15399" s="75" t="s">
        <v>8149</v>
      </c>
      <c r="B15399" s="85">
        <v>15395</v>
      </c>
      <c r="C15399" s="85">
        <v>5454</v>
      </c>
      <c r="D15399" s="85">
        <v>15395</v>
      </c>
      <c r="E15399" s="86" t="s">
        <v>8140</v>
      </c>
      <c r="F15399" s="85" t="s">
        <v>38</v>
      </c>
      <c r="G15399" s="86" t="s">
        <v>8135</v>
      </c>
      <c r="H15399" s="85" t="s">
        <v>945</v>
      </c>
      <c r="I15399" s="85">
        <v>1</v>
      </c>
      <c r="J15399" s="88">
        <v>30.827108982224679</v>
      </c>
      <c r="K15399" s="146">
        <v>43.399497977602394</v>
      </c>
      <c r="L15399" s="147">
        <v>4.0185719303639172E-7</v>
      </c>
      <c r="M15399" s="147">
        <v>2.1308783376571512</v>
      </c>
      <c r="N15399" s="87">
        <v>410.51381223108501</v>
      </c>
      <c r="O15399" s="88">
        <v>26.965112651984601</v>
      </c>
      <c r="P15399" s="89">
        <v>65.686249399095715</v>
      </c>
    </row>
    <row r="15400" spans="1:16">
      <c r="A15400" s="75" t="s">
        <v>8682</v>
      </c>
      <c r="B15400" s="85">
        <v>15396</v>
      </c>
      <c r="C15400" s="85">
        <v>5726</v>
      </c>
      <c r="D15400" s="85">
        <v>15396</v>
      </c>
      <c r="E15400" s="86" t="s">
        <v>8680</v>
      </c>
      <c r="F15400" s="85" t="s">
        <v>32</v>
      </c>
      <c r="G15400" s="86" t="s">
        <v>8135</v>
      </c>
      <c r="H15400" s="85" t="s">
        <v>945</v>
      </c>
      <c r="I15400" s="85">
        <v>1</v>
      </c>
      <c r="J15400" s="88">
        <v>7.5187310331377812</v>
      </c>
      <c r="K15400" s="146">
        <v>16.02230657366643</v>
      </c>
      <c r="L15400" s="147">
        <v>5.3207495392204231E-7</v>
      </c>
      <c r="M15400" s="147">
        <v>0.90418053330479109</v>
      </c>
      <c r="N15400" s="87">
        <v>131.39408407571159</v>
      </c>
      <c r="O15400" s="88">
        <v>6.3771801505996448</v>
      </c>
      <c r="P15400" s="89">
        <v>48.534758588712414</v>
      </c>
    </row>
    <row r="15401" spans="1:16">
      <c r="A15401" s="75" t="s">
        <v>8688</v>
      </c>
      <c r="B15401" s="85">
        <v>15397</v>
      </c>
      <c r="C15401" s="85">
        <v>5729</v>
      </c>
      <c r="D15401" s="85">
        <v>15397</v>
      </c>
      <c r="E15401" s="86" t="s">
        <v>8686</v>
      </c>
      <c r="F15401" s="85" t="s">
        <v>32</v>
      </c>
      <c r="G15401" s="86" t="s">
        <v>8135</v>
      </c>
      <c r="H15401" s="85" t="s">
        <v>945</v>
      </c>
      <c r="I15401" s="85">
        <v>1</v>
      </c>
      <c r="J15401" s="88">
        <v>7.2829134402121296</v>
      </c>
      <c r="K15401" s="146">
        <v>15.967852311234996</v>
      </c>
      <c r="L15401" s="147">
        <v>5.3118343503594166E-7</v>
      </c>
      <c r="M15401" s="147">
        <v>0.95036597856004723</v>
      </c>
      <c r="N15401" s="87">
        <v>132.67161756310691</v>
      </c>
      <c r="O15401" s="88">
        <v>6.0221343539499603</v>
      </c>
      <c r="P15401" s="89">
        <v>45.391278591183656</v>
      </c>
    </row>
    <row r="15402" spans="1:16">
      <c r="A15402" s="75" t="s">
        <v>8693</v>
      </c>
      <c r="B15402" s="85">
        <v>15398</v>
      </c>
      <c r="C15402" s="85">
        <v>5732</v>
      </c>
      <c r="D15402" s="85">
        <v>15398</v>
      </c>
      <c r="E15402" s="86" t="s">
        <v>8691</v>
      </c>
      <c r="F15402" s="85" t="s">
        <v>509</v>
      </c>
      <c r="G15402" s="86" t="s">
        <v>8135</v>
      </c>
      <c r="H15402" s="85" t="s">
        <v>945</v>
      </c>
      <c r="I15402" s="85">
        <v>1</v>
      </c>
      <c r="J15402" s="88">
        <v>17.277314083401428</v>
      </c>
      <c r="K15402" s="146">
        <v>27.727818760142569</v>
      </c>
      <c r="L15402" s="147">
        <v>4.1891332267910207E-6</v>
      </c>
      <c r="M15402" s="147">
        <v>2.283553992974571</v>
      </c>
      <c r="N15402" s="87">
        <v>276.69705238507061</v>
      </c>
      <c r="O15402" s="88">
        <v>14.79743924425579</v>
      </c>
      <c r="P15402" s="89">
        <v>53.478846690649441</v>
      </c>
    </row>
    <row r="15403" spans="1:16">
      <c r="A15403" s="75" t="s">
        <v>10953</v>
      </c>
      <c r="B15403" s="85">
        <v>15399</v>
      </c>
      <c r="C15403" s="85">
        <v>7345</v>
      </c>
      <c r="D15403" s="85">
        <v>15399</v>
      </c>
      <c r="E15403" s="86" t="s">
        <v>10951</v>
      </c>
      <c r="F15403" s="85" t="s">
        <v>38</v>
      </c>
      <c r="G15403" s="86" t="s">
        <v>8135</v>
      </c>
      <c r="H15403" s="85" t="s">
        <v>945</v>
      </c>
      <c r="I15403" s="85">
        <v>1</v>
      </c>
      <c r="J15403" s="88">
        <v>19.611952053986052</v>
      </c>
      <c r="K15403" s="146">
        <v>51.595317912858775</v>
      </c>
      <c r="L15403" s="147">
        <v>1.173109273811676E-6</v>
      </c>
      <c r="M15403" s="147">
        <v>2.0869764618802131</v>
      </c>
      <c r="N15403" s="87">
        <v>247.69412041558621</v>
      </c>
      <c r="O15403" s="88">
        <v>17.505039692259231</v>
      </c>
      <c r="P15403" s="89">
        <v>70.672003287316301</v>
      </c>
    </row>
    <row r="15404" spans="1:16">
      <c r="A15404" s="75" t="s">
        <v>10955</v>
      </c>
      <c r="B15404" s="85">
        <v>15400</v>
      </c>
      <c r="C15404" s="85">
        <v>7347</v>
      </c>
      <c r="D15404" s="85">
        <v>15400</v>
      </c>
      <c r="E15404" s="86" t="s">
        <v>10951</v>
      </c>
      <c r="F15404" s="85" t="s">
        <v>11</v>
      </c>
      <c r="G15404" s="86" t="s">
        <v>8135</v>
      </c>
      <c r="H15404" s="85" t="s">
        <v>945</v>
      </c>
      <c r="I15404" s="85">
        <v>1</v>
      </c>
      <c r="J15404" s="88">
        <v>17.60523831061035</v>
      </c>
      <c r="K15404" s="146">
        <v>46.05755344321669</v>
      </c>
      <c r="L15404" s="147">
        <v>8.0000121802934645E-7</v>
      </c>
      <c r="M15404" s="147">
        <v>2.0431270757375848</v>
      </c>
      <c r="N15404" s="87">
        <v>237.2998363117444</v>
      </c>
      <c r="O15404" s="88">
        <v>15.69226231590444</v>
      </c>
      <c r="P15404" s="89">
        <v>66.128416099239431</v>
      </c>
    </row>
    <row r="15405" spans="1:16">
      <c r="A15405" s="75" t="s">
        <v>19395</v>
      </c>
      <c r="B15405" s="85">
        <v>15401</v>
      </c>
      <c r="C15405" s="85">
        <v>12354</v>
      </c>
      <c r="D15405" s="85">
        <v>15401</v>
      </c>
      <c r="E15405" s="86" t="s">
        <v>19396</v>
      </c>
      <c r="F15405" s="85" t="s">
        <v>38</v>
      </c>
      <c r="G15405" s="86" t="s">
        <v>8135</v>
      </c>
      <c r="H15405" s="85" t="s">
        <v>945</v>
      </c>
      <c r="I15405" s="85">
        <v>1</v>
      </c>
      <c r="J15405" s="88">
        <v>80.043366246222689</v>
      </c>
      <c r="K15405" s="146">
        <v>276.55452496401733</v>
      </c>
      <c r="L15405" s="147">
        <v>3.4385933664088559E-6</v>
      </c>
      <c r="M15405" s="147">
        <v>7.289438688866154</v>
      </c>
      <c r="N15405" s="87">
        <v>1056.0174145403521</v>
      </c>
      <c r="O15405" s="88">
        <v>65.409564180898158</v>
      </c>
      <c r="P15405" s="89">
        <v>61.939853718575925</v>
      </c>
    </row>
    <row r="15406" spans="1:16">
      <c r="A15406" s="75" t="s">
        <v>19397</v>
      </c>
      <c r="B15406" s="85">
        <v>15402</v>
      </c>
      <c r="C15406" s="85">
        <v>12355</v>
      </c>
      <c r="D15406" s="85">
        <v>15402</v>
      </c>
      <c r="E15406" s="86" t="s">
        <v>19396</v>
      </c>
      <c r="F15406" s="85" t="s">
        <v>11</v>
      </c>
      <c r="G15406" s="86" t="s">
        <v>8135</v>
      </c>
      <c r="H15406" s="85" t="s">
        <v>945</v>
      </c>
      <c r="I15406" s="85">
        <v>1</v>
      </c>
      <c r="J15406" s="88">
        <v>33.053836457150759</v>
      </c>
      <c r="K15406" s="146">
        <v>48.933404661900816</v>
      </c>
      <c r="L15406" s="147">
        <v>6.3639869300359129E-7</v>
      </c>
      <c r="M15406" s="147">
        <v>3.97436366064048</v>
      </c>
      <c r="N15406" s="87">
        <v>656.53517713141684</v>
      </c>
      <c r="O15406" s="88">
        <v>28.785007870224259</v>
      </c>
      <c r="P15406" s="89">
        <v>43.843816558305214</v>
      </c>
    </row>
    <row r="15407" spans="1:16">
      <c r="A15407" s="75" t="s">
        <v>24237</v>
      </c>
      <c r="B15407" s="85">
        <v>15403</v>
      </c>
      <c r="C15407" s="85">
        <v>14781</v>
      </c>
      <c r="D15407" s="85">
        <v>15403</v>
      </c>
      <c r="E15407" s="86" t="s">
        <v>24236</v>
      </c>
      <c r="F15407" s="85" t="s">
        <v>38</v>
      </c>
      <c r="G15407" s="86" t="s">
        <v>8135</v>
      </c>
      <c r="H15407" s="85" t="s">
        <v>945</v>
      </c>
      <c r="I15407" s="85">
        <v>1</v>
      </c>
      <c r="J15407" s="88">
        <v>76.333473760165305</v>
      </c>
      <c r="K15407" s="146">
        <v>104.98196409848305</v>
      </c>
      <c r="L15407" s="147">
        <v>7.9055749420138798E-7</v>
      </c>
      <c r="M15407" s="147">
        <v>7.3604183401340064</v>
      </c>
      <c r="N15407" s="87">
        <v>1232.1339599753439</v>
      </c>
      <c r="O15407" s="88">
        <v>66.549955855410929</v>
      </c>
      <c r="P15407" s="89">
        <v>54.01194838972107</v>
      </c>
    </row>
    <row r="15408" spans="1:16">
      <c r="A15408" s="75" t="s">
        <v>24239</v>
      </c>
      <c r="B15408" s="85">
        <v>15404</v>
      </c>
      <c r="C15408" s="85">
        <v>14783</v>
      </c>
      <c r="D15408" s="85">
        <v>15404</v>
      </c>
      <c r="E15408" s="86" t="s">
        <v>24236</v>
      </c>
      <c r="F15408" s="85" t="s">
        <v>11</v>
      </c>
      <c r="G15408" s="86" t="s">
        <v>8135</v>
      </c>
      <c r="H15408" s="85" t="s">
        <v>945</v>
      </c>
      <c r="I15408" s="85">
        <v>1</v>
      </c>
      <c r="J15408" s="88">
        <v>61.643240701253298</v>
      </c>
      <c r="K15408" s="146">
        <v>88.818768812279288</v>
      </c>
      <c r="L15408" s="147">
        <v>6.8944204663132285E-7</v>
      </c>
      <c r="M15408" s="147">
        <v>6.9683629405698317</v>
      </c>
      <c r="N15408" s="87">
        <v>1151.4283776888251</v>
      </c>
      <c r="O15408" s="88">
        <v>53.811853195633716</v>
      </c>
      <c r="P15408" s="89">
        <v>46.73486795908763</v>
      </c>
    </row>
    <row r="15409" spans="1:16">
      <c r="A15409" s="75" t="s">
        <v>25412</v>
      </c>
      <c r="B15409" s="85">
        <v>15405</v>
      </c>
      <c r="C15409" s="85">
        <v>15667</v>
      </c>
      <c r="D15409" s="85">
        <v>15405</v>
      </c>
      <c r="E15409" s="86" t="s">
        <v>25411</v>
      </c>
      <c r="F15409" s="85" t="s">
        <v>509</v>
      </c>
      <c r="G15409" s="86" t="s">
        <v>8135</v>
      </c>
      <c r="H15409" s="85" t="s">
        <v>945</v>
      </c>
      <c r="I15409" s="85">
        <v>1</v>
      </c>
      <c r="J15409" s="88">
        <v>6.2902280407113897</v>
      </c>
      <c r="K15409" s="146">
        <v>14.96029283976581</v>
      </c>
      <c r="L15409" s="147">
        <v>2.159560703736856E-7</v>
      </c>
      <c r="M15409" s="147">
        <v>1.247373125758668</v>
      </c>
      <c r="N15409" s="87">
        <v>155.1907940005072</v>
      </c>
      <c r="O15409" s="88">
        <v>5.3006054930644142</v>
      </c>
      <c r="P15409" s="89">
        <v>34.155411905728705</v>
      </c>
    </row>
    <row r="15410" spans="1:16">
      <c r="A15410" s="75" t="s">
        <v>25415</v>
      </c>
      <c r="B15410" s="85">
        <v>15406</v>
      </c>
      <c r="C15410" s="85">
        <v>15670</v>
      </c>
      <c r="D15410" s="85">
        <v>15406</v>
      </c>
      <c r="E15410" s="86" t="s">
        <v>25411</v>
      </c>
      <c r="F15410" s="85" t="s">
        <v>38</v>
      </c>
      <c r="G15410" s="86" t="s">
        <v>8135</v>
      </c>
      <c r="H15410" s="85" t="s">
        <v>945</v>
      </c>
      <c r="I15410" s="85">
        <v>1</v>
      </c>
      <c r="J15410" s="88">
        <v>14.198713936802021</v>
      </c>
      <c r="K15410" s="146">
        <v>23.11887444964167</v>
      </c>
      <c r="L15410" s="147">
        <v>4.7173020980006308E-7</v>
      </c>
      <c r="M15410" s="147">
        <v>1.700725552993565</v>
      </c>
      <c r="N15410" s="87">
        <v>249.94249915293759</v>
      </c>
      <c r="O15410" s="88">
        <v>11.758252490011801</v>
      </c>
      <c r="P15410" s="89">
        <v>47.043830200389536</v>
      </c>
    </row>
    <row r="15411" spans="1:16">
      <c r="A15411" s="75" t="s">
        <v>25418</v>
      </c>
      <c r="B15411" s="85">
        <v>15407</v>
      </c>
      <c r="C15411" s="85">
        <v>15673</v>
      </c>
      <c r="D15411" s="85">
        <v>15407</v>
      </c>
      <c r="E15411" s="86" t="s">
        <v>25411</v>
      </c>
      <c r="F15411" s="85" t="s">
        <v>11</v>
      </c>
      <c r="G15411" s="86" t="s">
        <v>8135</v>
      </c>
      <c r="H15411" s="85" t="s">
        <v>945</v>
      </c>
      <c r="I15411" s="85">
        <v>1</v>
      </c>
      <c r="J15411" s="88">
        <v>10.77128342130745</v>
      </c>
      <c r="K15411" s="146">
        <v>17.655141272357458</v>
      </c>
      <c r="L15411" s="147">
        <v>4.4128503369973448E-7</v>
      </c>
      <c r="M15411" s="147">
        <v>1.598145120186746</v>
      </c>
      <c r="N15411" s="87">
        <v>245.0041991775569</v>
      </c>
      <c r="O15411" s="88">
        <v>9.3142632705709776</v>
      </c>
      <c r="P15411" s="89">
        <v>38.016749516284172</v>
      </c>
    </row>
    <row r="15412" spans="1:16">
      <c r="A15412" s="75" t="s">
        <v>25616</v>
      </c>
      <c r="B15412" s="85">
        <v>15408</v>
      </c>
      <c r="C15412" s="85">
        <v>15811</v>
      </c>
      <c r="D15412" s="85">
        <v>15408</v>
      </c>
      <c r="E15412" s="86" t="s">
        <v>25613</v>
      </c>
      <c r="F15412" s="85" t="s">
        <v>38</v>
      </c>
      <c r="G15412" s="86" t="s">
        <v>8135</v>
      </c>
      <c r="H15412" s="85" t="s">
        <v>945</v>
      </c>
      <c r="I15412" s="85">
        <v>1</v>
      </c>
      <c r="J15412" s="88">
        <v>43.543909629202858</v>
      </c>
      <c r="K15412" s="146">
        <v>65.367283569790246</v>
      </c>
      <c r="L15412" s="147">
        <v>5.2528919445157174E-7</v>
      </c>
      <c r="M15412" s="147">
        <v>4.4998992991764526</v>
      </c>
      <c r="N15412" s="87">
        <v>730.75375784997357</v>
      </c>
      <c r="O15412" s="88">
        <v>37.413165596027213</v>
      </c>
      <c r="P15412" s="89">
        <v>51.198047487438686</v>
      </c>
    </row>
    <row r="15413" spans="1:16">
      <c r="A15413" s="75" t="s">
        <v>25619</v>
      </c>
      <c r="B15413" s="85">
        <v>15409</v>
      </c>
      <c r="C15413" s="85">
        <v>15814</v>
      </c>
      <c r="D15413" s="85">
        <v>15409</v>
      </c>
      <c r="E15413" s="86" t="s">
        <v>25613</v>
      </c>
      <c r="F15413" s="85" t="s">
        <v>11</v>
      </c>
      <c r="G15413" s="86" t="s">
        <v>8135</v>
      </c>
      <c r="H15413" s="85" t="s">
        <v>945</v>
      </c>
      <c r="I15413" s="85">
        <v>1</v>
      </c>
      <c r="J15413" s="88">
        <v>30.189418675115309</v>
      </c>
      <c r="K15413" s="146">
        <v>42.963996571959683</v>
      </c>
      <c r="L15413" s="147">
        <v>3.9467465569108849E-7</v>
      </c>
      <c r="M15413" s="147">
        <v>4.117025838616061</v>
      </c>
      <c r="N15413" s="87">
        <v>659.25035486868262</v>
      </c>
      <c r="O15413" s="88">
        <v>26.027084988938348</v>
      </c>
      <c r="P15413" s="89">
        <v>39.479819459669059</v>
      </c>
    </row>
    <row r="15414" spans="1:16">
      <c r="A15414" s="75" t="s">
        <v>27087</v>
      </c>
      <c r="B15414" s="85">
        <v>15410</v>
      </c>
      <c r="C15414" s="85">
        <v>16914</v>
      </c>
      <c r="D15414" s="85">
        <v>15410</v>
      </c>
      <c r="E15414" s="86" t="s">
        <v>27088</v>
      </c>
      <c r="F15414" s="85" t="s">
        <v>38</v>
      </c>
      <c r="G15414" s="86" t="s">
        <v>8135</v>
      </c>
      <c r="H15414" s="85" t="s">
        <v>945</v>
      </c>
      <c r="I15414" s="85">
        <v>1</v>
      </c>
      <c r="J15414" s="88">
        <v>36.155857652770699</v>
      </c>
      <c r="K15414" s="146">
        <v>307.01154950502598</v>
      </c>
      <c r="L15414" s="147">
        <v>6.310678031936428E-6</v>
      </c>
      <c r="M15414" s="147">
        <v>3.27438149333797</v>
      </c>
      <c r="N15414" s="87">
        <v>410.69734602699538</v>
      </c>
      <c r="O15414" s="88">
        <v>26.788654558868089</v>
      </c>
      <c r="P15414" s="89">
        <v>65.227240492338751</v>
      </c>
    </row>
    <row r="15415" spans="1:16">
      <c r="A15415" s="75" t="s">
        <v>27090</v>
      </c>
      <c r="B15415" s="85">
        <v>15411</v>
      </c>
      <c r="C15415" s="85">
        <v>16916</v>
      </c>
      <c r="D15415" s="85">
        <v>15411</v>
      </c>
      <c r="E15415" s="86" t="s">
        <v>27088</v>
      </c>
      <c r="F15415" s="85" t="s">
        <v>11</v>
      </c>
      <c r="G15415" s="86" t="s">
        <v>8135</v>
      </c>
      <c r="H15415" s="85" t="s">
        <v>945</v>
      </c>
      <c r="I15415" s="85">
        <v>1</v>
      </c>
      <c r="J15415" s="88">
        <v>31.804684577652889</v>
      </c>
      <c r="K15415" s="146">
        <v>300.55825127831548</v>
      </c>
      <c r="L15415" s="147">
        <v>6.293445279988425E-6</v>
      </c>
      <c r="M15415" s="147">
        <v>3.1456759641373409</v>
      </c>
      <c r="N15415" s="87">
        <v>397.08947610665427</v>
      </c>
      <c r="O15415" s="88">
        <v>23.046126198137699</v>
      </c>
      <c r="P15415" s="89">
        <v>58.037615159430061</v>
      </c>
    </row>
    <row r="15416" spans="1:16">
      <c r="A15416" s="75" t="s">
        <v>27094</v>
      </c>
      <c r="B15416" s="85">
        <v>15412</v>
      </c>
      <c r="C15416" s="85">
        <v>16919</v>
      </c>
      <c r="D15416" s="85">
        <v>15412</v>
      </c>
      <c r="E15416" s="86" t="s">
        <v>27093</v>
      </c>
      <c r="F15416" s="85" t="s">
        <v>232</v>
      </c>
      <c r="G15416" s="86" t="s">
        <v>8135</v>
      </c>
      <c r="H15416" s="85" t="s">
        <v>945</v>
      </c>
      <c r="I15416" s="85">
        <v>1</v>
      </c>
      <c r="J15416" s="88">
        <v>85.042871624088079</v>
      </c>
      <c r="K15416" s="146">
        <v>407.26256280137699</v>
      </c>
      <c r="L15416" s="147">
        <v>5.2720982419713966E-6</v>
      </c>
      <c r="M15416" s="147">
        <v>8.8245629439245938</v>
      </c>
      <c r="N15416" s="87">
        <v>1010.531337601495</v>
      </c>
      <c r="O15416" s="88">
        <v>65.056392583271816</v>
      </c>
      <c r="P15416" s="89">
        <v>64.378401898632589</v>
      </c>
    </row>
    <row r="15417" spans="1:16">
      <c r="A15417" s="75" t="s">
        <v>27097</v>
      </c>
      <c r="B15417" s="85">
        <v>15413</v>
      </c>
      <c r="C15417" s="85">
        <v>16922</v>
      </c>
      <c r="D15417" s="85">
        <v>15413</v>
      </c>
      <c r="E15417" s="86" t="s">
        <v>27093</v>
      </c>
      <c r="F15417" s="85" t="s">
        <v>38</v>
      </c>
      <c r="G15417" s="86" t="s">
        <v>8135</v>
      </c>
      <c r="H15417" s="85" t="s">
        <v>945</v>
      </c>
      <c r="I15417" s="85">
        <v>1</v>
      </c>
      <c r="J15417" s="88">
        <v>159.2054239048237</v>
      </c>
      <c r="K15417" s="146">
        <v>505.44714954060879</v>
      </c>
      <c r="L15417" s="147">
        <v>5.5774489658712443E-6</v>
      </c>
      <c r="M15417" s="147">
        <v>11.93667154988781</v>
      </c>
      <c r="N15417" s="87">
        <v>2097.575361984852</v>
      </c>
      <c r="O15417" s="88">
        <v>134.51019592752081</v>
      </c>
      <c r="P15417" s="89">
        <v>64.126514052986963</v>
      </c>
    </row>
    <row r="15418" spans="1:16">
      <c r="A15418" s="75" t="s">
        <v>27269</v>
      </c>
      <c r="B15418" s="85">
        <v>15414</v>
      </c>
      <c r="C15418" s="85">
        <v>17050</v>
      </c>
      <c r="D15418" s="85">
        <v>15414</v>
      </c>
      <c r="E15418" s="86" t="s">
        <v>27270</v>
      </c>
      <c r="F15418" s="85" t="s">
        <v>509</v>
      </c>
      <c r="G15418" s="86" t="s">
        <v>8135</v>
      </c>
      <c r="H15418" s="85" t="s">
        <v>945</v>
      </c>
      <c r="I15418" s="85">
        <v>1</v>
      </c>
      <c r="J15418" s="88">
        <v>27.141492543443999</v>
      </c>
      <c r="K15418" s="146">
        <v>46.982701071014006</v>
      </c>
      <c r="L15418" s="147">
        <v>1.960450636587479E-6</v>
      </c>
      <c r="M15418" s="147">
        <v>2.412550371629143</v>
      </c>
      <c r="N15418" s="87">
        <v>368.32813520220822</v>
      </c>
      <c r="O15418" s="88">
        <v>23.912500888549172</v>
      </c>
      <c r="P15418" s="89">
        <v>64.921733104698788</v>
      </c>
    </row>
    <row r="15419" spans="1:16">
      <c r="A15419" s="75" t="s">
        <v>27271</v>
      </c>
      <c r="B15419" s="85">
        <v>15415</v>
      </c>
      <c r="C15419" s="85">
        <v>17051</v>
      </c>
      <c r="D15419" s="85">
        <v>15415</v>
      </c>
      <c r="E15419" s="86" t="s">
        <v>27270</v>
      </c>
      <c r="F15419" s="85" t="s">
        <v>32</v>
      </c>
      <c r="G15419" s="86" t="s">
        <v>8135</v>
      </c>
      <c r="H15419" s="85" t="s">
        <v>945</v>
      </c>
      <c r="I15419" s="85">
        <v>1</v>
      </c>
      <c r="J15419" s="88">
        <v>27.12283224336641</v>
      </c>
      <c r="K15419" s="146">
        <v>46.930460472543984</v>
      </c>
      <c r="L15419" s="147">
        <v>1.9596505491707988E-6</v>
      </c>
      <c r="M15419" s="147">
        <v>2.4314658357712968</v>
      </c>
      <c r="N15419" s="87">
        <v>424.57293939525658</v>
      </c>
      <c r="O15419" s="88">
        <v>23.770194250055741</v>
      </c>
      <c r="P15419" s="89">
        <v>55.986126397770391</v>
      </c>
    </row>
    <row r="15420" spans="1:16">
      <c r="A15420" s="75" t="s">
        <v>27272</v>
      </c>
      <c r="B15420" s="85">
        <v>15416</v>
      </c>
      <c r="C15420" s="85">
        <v>17052</v>
      </c>
      <c r="D15420" s="85">
        <v>15416</v>
      </c>
      <c r="E15420" s="86" t="s">
        <v>27270</v>
      </c>
      <c r="F15420" s="85" t="s">
        <v>31</v>
      </c>
      <c r="G15420" s="86" t="s">
        <v>8135</v>
      </c>
      <c r="H15420" s="85" t="s">
        <v>945</v>
      </c>
      <c r="I15420" s="85">
        <v>1</v>
      </c>
      <c r="J15420" s="88">
        <v>33.36705120298226</v>
      </c>
      <c r="K15420" s="146">
        <v>54.200915686222203</v>
      </c>
      <c r="L15420" s="147">
        <v>1.9887547474758459E-6</v>
      </c>
      <c r="M15420" s="147">
        <v>2.786373138451514</v>
      </c>
      <c r="N15420" s="87">
        <v>526.19487376353857</v>
      </c>
      <c r="O15420" s="88">
        <v>29.583859715124309</v>
      </c>
      <c r="P15420" s="89">
        <v>56.222249949965693</v>
      </c>
    </row>
    <row r="15421" spans="1:16">
      <c r="A15421" s="75" t="s">
        <v>27273</v>
      </c>
      <c r="B15421" s="85">
        <v>15417</v>
      </c>
      <c r="C15421" s="85">
        <v>17053</v>
      </c>
      <c r="D15421" s="85">
        <v>15417</v>
      </c>
      <c r="E15421" s="86" t="s">
        <v>27270</v>
      </c>
      <c r="F15421" s="85" t="s">
        <v>38</v>
      </c>
      <c r="G15421" s="86" t="s">
        <v>8135</v>
      </c>
      <c r="H15421" s="85" t="s">
        <v>945</v>
      </c>
      <c r="I15421" s="85">
        <v>1</v>
      </c>
      <c r="J15421" s="88">
        <v>41.342777121957567</v>
      </c>
      <c r="K15421" s="146">
        <v>65.777490815202299</v>
      </c>
      <c r="L15421" s="147">
        <v>2.019980127926672E-6</v>
      </c>
      <c r="M15421" s="147">
        <v>3.043797880965962</v>
      </c>
      <c r="N15421" s="87">
        <v>552.26504638162828</v>
      </c>
      <c r="O15421" s="88">
        <v>36.487183829803108</v>
      </c>
      <c r="P15421" s="89">
        <v>66.068247608394898</v>
      </c>
    </row>
    <row r="15422" spans="1:16">
      <c r="A15422" s="75" t="s">
        <v>27274</v>
      </c>
      <c r="B15422" s="85">
        <v>15418</v>
      </c>
      <c r="C15422" s="85">
        <v>17054</v>
      </c>
      <c r="D15422" s="85">
        <v>15418</v>
      </c>
      <c r="E15422" s="86" t="s">
        <v>27275</v>
      </c>
      <c r="F15422" s="85" t="s">
        <v>509</v>
      </c>
      <c r="G15422" s="86" t="s">
        <v>8135</v>
      </c>
      <c r="H15422" s="85" t="s">
        <v>945</v>
      </c>
      <c r="I15422" s="85">
        <v>1</v>
      </c>
      <c r="J15422" s="88">
        <v>35.06241685422107</v>
      </c>
      <c r="K15422" s="146">
        <v>60.379980970986431</v>
      </c>
      <c r="L15422" s="147">
        <v>3.3703517592442809E-6</v>
      </c>
      <c r="M15422" s="147">
        <v>3.1555083319082589</v>
      </c>
      <c r="N15422" s="87">
        <v>491.34812950151547</v>
      </c>
      <c r="O15422" s="88">
        <v>31.14920974888841</v>
      </c>
      <c r="P15422" s="89">
        <v>63.395397028355504</v>
      </c>
    </row>
    <row r="15423" spans="1:16">
      <c r="A15423" s="75" t="s">
        <v>27276</v>
      </c>
      <c r="B15423" s="85">
        <v>15419</v>
      </c>
      <c r="C15423" s="85">
        <v>17055</v>
      </c>
      <c r="D15423" s="85">
        <v>15419</v>
      </c>
      <c r="E15423" s="86" t="s">
        <v>27275</v>
      </c>
      <c r="F15423" s="85" t="s">
        <v>32</v>
      </c>
      <c r="G15423" s="86" t="s">
        <v>8135</v>
      </c>
      <c r="H15423" s="85" t="s">
        <v>945</v>
      </c>
      <c r="I15423" s="85">
        <v>1</v>
      </c>
      <c r="J15423" s="88">
        <v>35.158706977833617</v>
      </c>
      <c r="K15423" s="146">
        <v>60.494647013675021</v>
      </c>
      <c r="L15423" s="147">
        <v>3.3694275465970151E-6</v>
      </c>
      <c r="M15423" s="147">
        <v>3.1970259403211219</v>
      </c>
      <c r="N15423" s="87">
        <v>596.60760396299554</v>
      </c>
      <c r="O15423" s="88">
        <v>31.050676935804809</v>
      </c>
      <c r="P15423" s="89">
        <v>52.045392531957603</v>
      </c>
    </row>
    <row r="15424" spans="1:16">
      <c r="A15424" s="75" t="s">
        <v>27277</v>
      </c>
      <c r="B15424" s="85">
        <v>15420</v>
      </c>
      <c r="C15424" s="85">
        <v>17056</v>
      </c>
      <c r="D15424" s="85">
        <v>15420</v>
      </c>
      <c r="E15424" s="86" t="s">
        <v>27275</v>
      </c>
      <c r="F15424" s="85" t="s">
        <v>31</v>
      </c>
      <c r="G15424" s="86" t="s">
        <v>8135</v>
      </c>
      <c r="H15424" s="85" t="s">
        <v>945</v>
      </c>
      <c r="I15424" s="85">
        <v>1</v>
      </c>
      <c r="J15424" s="88">
        <v>46.698882418957503</v>
      </c>
      <c r="K15424" s="146">
        <v>73.931448196547308</v>
      </c>
      <c r="L15424" s="147">
        <v>3.4232161079344292E-6</v>
      </c>
      <c r="M15424" s="147">
        <v>3.852943448139861</v>
      </c>
      <c r="N15424" s="87">
        <v>784.41891533131025</v>
      </c>
      <c r="O15424" s="88">
        <v>41.795130302478782</v>
      </c>
      <c r="P15424" s="89">
        <v>53.281645158730043</v>
      </c>
    </row>
    <row r="15425" spans="1:16">
      <c r="A15425" s="75" t="s">
        <v>27278</v>
      </c>
      <c r="B15425" s="85">
        <v>15421</v>
      </c>
      <c r="C15425" s="85">
        <v>17057</v>
      </c>
      <c r="D15425" s="85">
        <v>15421</v>
      </c>
      <c r="E15425" s="86" t="s">
        <v>27275</v>
      </c>
      <c r="F15425" s="85" t="s">
        <v>38</v>
      </c>
      <c r="G15425" s="86" t="s">
        <v>8135</v>
      </c>
      <c r="H15425" s="85" t="s">
        <v>945</v>
      </c>
      <c r="I15425" s="85">
        <v>1</v>
      </c>
      <c r="J15425" s="88">
        <v>61.430086943306407</v>
      </c>
      <c r="K15425" s="146">
        <v>95.2132668887742</v>
      </c>
      <c r="L15425" s="147">
        <v>3.4806996029627211E-6</v>
      </c>
      <c r="M15425" s="147">
        <v>4.3415046239853012</v>
      </c>
      <c r="N15425" s="87">
        <v>833.15453602503123</v>
      </c>
      <c r="O15425" s="88">
        <v>54.498744795999222</v>
      </c>
      <c r="P15425" s="89">
        <v>65.412528456019672</v>
      </c>
    </row>
    <row r="15426" spans="1:16">
      <c r="A15426" s="75" t="s">
        <v>32721</v>
      </c>
      <c r="B15426" s="85">
        <v>15422</v>
      </c>
      <c r="C15426" s="85">
        <v>21080</v>
      </c>
      <c r="D15426" s="85">
        <v>15422</v>
      </c>
      <c r="E15426" s="86" t="s">
        <v>32722</v>
      </c>
      <c r="F15426" s="85" t="s">
        <v>509</v>
      </c>
      <c r="G15426" s="86" t="s">
        <v>8135</v>
      </c>
      <c r="H15426" s="85" t="s">
        <v>945</v>
      </c>
      <c r="I15426" s="85">
        <v>1</v>
      </c>
      <c r="J15426" s="88">
        <v>10.41392157361744</v>
      </c>
      <c r="K15426" s="146">
        <v>17.398428754121539</v>
      </c>
      <c r="L15426" s="147">
        <v>2.8767522705131321E-6</v>
      </c>
      <c r="M15426" s="147">
        <v>1.3247204325948869</v>
      </c>
      <c r="N15426" s="87">
        <v>152.14501734532209</v>
      </c>
      <c r="O15426" s="88">
        <v>9.3739205549608808</v>
      </c>
      <c r="P15426" s="89">
        <v>61.611748570674408</v>
      </c>
    </row>
    <row r="15427" spans="1:16">
      <c r="A15427" s="75" t="s">
        <v>32725</v>
      </c>
      <c r="B15427" s="85">
        <v>15423</v>
      </c>
      <c r="C15427" s="85">
        <v>21083</v>
      </c>
      <c r="D15427" s="85">
        <v>15423</v>
      </c>
      <c r="E15427" s="86" t="s">
        <v>32722</v>
      </c>
      <c r="F15427" s="85" t="s">
        <v>38</v>
      </c>
      <c r="G15427" s="86" t="s">
        <v>8135</v>
      </c>
      <c r="H15427" s="85" t="s">
        <v>945</v>
      </c>
      <c r="I15427" s="85">
        <v>1</v>
      </c>
      <c r="J15427" s="88">
        <v>13.28201471062685</v>
      </c>
      <c r="K15427" s="146">
        <v>21.057356934081422</v>
      </c>
      <c r="L15427" s="147">
        <v>5.6327963157418488E-7</v>
      </c>
      <c r="M15427" s="147">
        <v>1.002442810124339</v>
      </c>
      <c r="N15427" s="87">
        <v>190.29286859181991</v>
      </c>
      <c r="O15427" s="88">
        <v>11.762182950707579</v>
      </c>
      <c r="P15427" s="89">
        <v>61.810949815137732</v>
      </c>
    </row>
    <row r="15428" spans="1:16">
      <c r="A15428" s="75" t="s">
        <v>32818</v>
      </c>
      <c r="B15428" s="85">
        <v>15424</v>
      </c>
      <c r="C15428" s="85">
        <v>21145</v>
      </c>
      <c r="D15428" s="85">
        <v>15424</v>
      </c>
      <c r="E15428" s="86" t="s">
        <v>32819</v>
      </c>
      <c r="F15428" s="85" t="s">
        <v>509</v>
      </c>
      <c r="G15428" s="86" t="s">
        <v>8135</v>
      </c>
      <c r="H15428" s="85" t="s">
        <v>945</v>
      </c>
      <c r="I15428" s="85">
        <v>1</v>
      </c>
      <c r="J15428" s="88">
        <v>2.5654684522810061</v>
      </c>
      <c r="K15428" s="146">
        <v>4.5168768791971807</v>
      </c>
      <c r="L15428" s="147">
        <v>1.362841261841693E-7</v>
      </c>
      <c r="M15428" s="147">
        <v>0.30388511749550112</v>
      </c>
      <c r="N15428" s="87">
        <v>34.106037799476447</v>
      </c>
      <c r="O15428" s="88">
        <v>2.2909087633172538</v>
      </c>
      <c r="P15428" s="89">
        <v>67.170181912846559</v>
      </c>
    </row>
    <row r="15429" spans="1:16">
      <c r="A15429" s="75" t="s">
        <v>32821</v>
      </c>
      <c r="B15429" s="85">
        <v>15425</v>
      </c>
      <c r="C15429" s="85">
        <v>21147</v>
      </c>
      <c r="D15429" s="85">
        <v>15425</v>
      </c>
      <c r="E15429" s="86" t="s">
        <v>32819</v>
      </c>
      <c r="F15429" s="85" t="s">
        <v>38</v>
      </c>
      <c r="G15429" s="86" t="s">
        <v>8135</v>
      </c>
      <c r="H15429" s="85" t="s">
        <v>945</v>
      </c>
      <c r="I15429" s="85">
        <v>1</v>
      </c>
      <c r="J15429" s="88">
        <v>5.7234218173139828</v>
      </c>
      <c r="K15429" s="146">
        <v>8.6814635865409269</v>
      </c>
      <c r="L15429" s="147">
        <v>1.494792426354719E-7</v>
      </c>
      <c r="M15429" s="147">
        <v>0.44753039038938669</v>
      </c>
      <c r="N15429" s="87">
        <v>75.076052289762089</v>
      </c>
      <c r="O15429" s="88">
        <v>5.0876207939702187</v>
      </c>
      <c r="P15429" s="89">
        <v>67.766226896615919</v>
      </c>
    </row>
    <row r="15430" spans="1:16">
      <c r="A15430" s="75" t="s">
        <v>32823</v>
      </c>
      <c r="B15430" s="85">
        <v>15426</v>
      </c>
      <c r="C15430" s="85">
        <v>21149</v>
      </c>
      <c r="D15430" s="85">
        <v>15426</v>
      </c>
      <c r="E15430" s="86" t="s">
        <v>32819</v>
      </c>
      <c r="F15430" s="85" t="s">
        <v>11</v>
      </c>
      <c r="G15430" s="86" t="s">
        <v>8135</v>
      </c>
      <c r="H15430" s="85" t="s">
        <v>945</v>
      </c>
      <c r="I15430" s="85">
        <v>1</v>
      </c>
      <c r="J15430" s="88">
        <v>5.4725510032405253</v>
      </c>
      <c r="K15430" s="146">
        <v>7.3654426133487894</v>
      </c>
      <c r="L15430" s="147">
        <v>6.6301903207208203E-7</v>
      </c>
      <c r="M15430" s="147">
        <v>0.6048567359584951</v>
      </c>
      <c r="N15430" s="87">
        <v>92.673038599558112</v>
      </c>
      <c r="O15430" s="88">
        <v>4.8963366528035133</v>
      </c>
      <c r="P15430" s="89">
        <v>52.834532317006165</v>
      </c>
    </row>
    <row r="15431" spans="1:16">
      <c r="A15431" s="75" t="s">
        <v>19407</v>
      </c>
      <c r="B15431" s="85">
        <v>15427</v>
      </c>
      <c r="C15431" s="85">
        <v>12359</v>
      </c>
      <c r="D15431" s="85">
        <v>15427</v>
      </c>
      <c r="E15431" s="86" t="s">
        <v>19408</v>
      </c>
      <c r="F15431" s="85" t="s">
        <v>32</v>
      </c>
      <c r="G15431" s="86" t="s">
        <v>19409</v>
      </c>
      <c r="H15431" s="85" t="s">
        <v>1</v>
      </c>
      <c r="I15431" s="85">
        <v>-1</v>
      </c>
      <c r="J15431" s="88">
        <v>2.2098005420441789E-2</v>
      </c>
      <c r="K15431" s="146">
        <v>1.3691870157550574</v>
      </c>
      <c r="L15431" s="147">
        <v>8.3210727500295644E-10</v>
      </c>
      <c r="M15431" s="147">
        <v>2.8464720780433418E-3</v>
      </c>
      <c r="N15431" s="87">
        <v>0.30938132913983341</v>
      </c>
      <c r="O15431" s="88">
        <v>1.293090711721618E-2</v>
      </c>
      <c r="P15431" s="89">
        <v>41.796016434371516</v>
      </c>
    </row>
    <row r="15432" spans="1:16">
      <c r="A15432" s="75" t="s">
        <v>19410</v>
      </c>
      <c r="B15432" s="85">
        <v>15428</v>
      </c>
      <c r="C15432" s="85">
        <v>12360</v>
      </c>
      <c r="D15432" s="85">
        <v>15428</v>
      </c>
      <c r="E15432" s="86" t="s">
        <v>19408</v>
      </c>
      <c r="F15432" s="85" t="s">
        <v>38</v>
      </c>
      <c r="G15432" s="86" t="s">
        <v>19409</v>
      </c>
      <c r="H15432" s="85" t="s">
        <v>1</v>
      </c>
      <c r="I15432" s="85">
        <v>-1</v>
      </c>
      <c r="J15432" s="88">
        <v>2.354067147881686E-2</v>
      </c>
      <c r="K15432" s="146">
        <v>1.3723755367301795</v>
      </c>
      <c r="L15432" s="147">
        <v>8.4023850381364417E-10</v>
      </c>
      <c r="M15432" s="147">
        <v>2.9128480486915851E-3</v>
      </c>
      <c r="N15432" s="87">
        <v>0.32576986181631479</v>
      </c>
      <c r="O15432" s="88">
        <v>1.4839563612129181E-2</v>
      </c>
      <c r="P15432" s="89">
        <v>45.552291207639286</v>
      </c>
    </row>
    <row r="15433" spans="1:16">
      <c r="A15433" s="75" t="s">
        <v>29803</v>
      </c>
      <c r="B15433" s="85">
        <v>15429</v>
      </c>
      <c r="C15433" s="85">
        <v>19027</v>
      </c>
      <c r="D15433" s="85">
        <v>15429</v>
      </c>
      <c r="E15433" s="86" t="s">
        <v>29804</v>
      </c>
      <c r="F15433" s="85" t="s">
        <v>32</v>
      </c>
      <c r="G15433" s="86" t="s">
        <v>19409</v>
      </c>
      <c r="H15433" s="85" t="s">
        <v>1</v>
      </c>
      <c r="I15433" s="85">
        <v>-1</v>
      </c>
      <c r="J15433" s="88">
        <v>1.8210327663052809E-2</v>
      </c>
      <c r="K15433" s="146">
        <v>1.364953136756925</v>
      </c>
      <c r="L15433" s="147">
        <v>8.1326658601064339E-10</v>
      </c>
      <c r="M15433" s="147">
        <v>2.28998019510189E-3</v>
      </c>
      <c r="N15433" s="87">
        <v>0.24902935185849939</v>
      </c>
      <c r="O15433" s="88">
        <v>9.4476555437722869E-3</v>
      </c>
      <c r="P15433" s="89">
        <v>37.937919659930387</v>
      </c>
    </row>
    <row r="15434" spans="1:16">
      <c r="A15434" s="75" t="s">
        <v>29805</v>
      </c>
      <c r="B15434" s="85">
        <v>15430</v>
      </c>
      <c r="C15434" s="85">
        <v>19028</v>
      </c>
      <c r="D15434" s="85">
        <v>15430</v>
      </c>
      <c r="E15434" s="86" t="s">
        <v>29804</v>
      </c>
      <c r="F15434" s="85" t="s">
        <v>38</v>
      </c>
      <c r="G15434" s="86" t="s">
        <v>19409</v>
      </c>
      <c r="H15434" s="85" t="s">
        <v>1</v>
      </c>
      <c r="I15434" s="85">
        <v>-1</v>
      </c>
      <c r="J15434" s="88">
        <v>2.008212585646435E-2</v>
      </c>
      <c r="K15434" s="146">
        <v>1.3683121766813531</v>
      </c>
      <c r="L15434" s="147">
        <v>8.2291068477108113E-10</v>
      </c>
      <c r="M15434" s="147">
        <v>2.4473524271190188E-3</v>
      </c>
      <c r="N15434" s="87">
        <v>0.27407007225050001</v>
      </c>
      <c r="O15434" s="88">
        <v>1.170076350969782E-2</v>
      </c>
      <c r="P15434" s="89">
        <v>42.692598333039889</v>
      </c>
    </row>
    <row r="15435" spans="1:16">
      <c r="A15435" s="75" t="s">
        <v>19415</v>
      </c>
      <c r="B15435" s="85">
        <v>15431</v>
      </c>
      <c r="C15435" s="85">
        <v>12363</v>
      </c>
      <c r="D15435" s="85">
        <v>15431</v>
      </c>
      <c r="E15435" s="86" t="s">
        <v>19416</v>
      </c>
      <c r="F15435" s="85" t="s">
        <v>32</v>
      </c>
      <c r="G15435" s="86" t="s">
        <v>19417</v>
      </c>
      <c r="H15435" s="85" t="s">
        <v>1</v>
      </c>
      <c r="I15435" s="85">
        <v>-1</v>
      </c>
      <c r="J15435" s="88">
        <v>2.8256684949757531</v>
      </c>
      <c r="K15435" s="146">
        <v>2.202031696113933</v>
      </c>
      <c r="L15435" s="147">
        <v>1.1137437384832151E-8</v>
      </c>
      <c r="M15435" s="147">
        <v>4.1407264383270482E-3</v>
      </c>
      <c r="N15435" s="87">
        <v>0.51652786999116762</v>
      </c>
      <c r="O15435" s="88">
        <v>2.7722759138112241</v>
      </c>
      <c r="P15435" s="89">
        <v>5367.1371379411312</v>
      </c>
    </row>
    <row r="15436" spans="1:16">
      <c r="A15436" s="75" t="s">
        <v>19418</v>
      </c>
      <c r="B15436" s="85">
        <v>15432</v>
      </c>
      <c r="C15436" s="85">
        <v>12364</v>
      </c>
      <c r="D15436" s="85">
        <v>15432</v>
      </c>
      <c r="E15436" s="86" t="s">
        <v>19416</v>
      </c>
      <c r="F15436" s="85" t="s">
        <v>38</v>
      </c>
      <c r="G15436" s="86" t="s">
        <v>19417</v>
      </c>
      <c r="H15436" s="85" t="s">
        <v>1</v>
      </c>
      <c r="I15436" s="85">
        <v>-1</v>
      </c>
      <c r="J15436" s="88">
        <v>2.8362163013065751</v>
      </c>
      <c r="K15436" s="146">
        <v>2.2974311299396848</v>
      </c>
      <c r="L15436" s="147">
        <v>1.160834213412984E-8</v>
      </c>
      <c r="M15436" s="147">
        <v>4.8349190706699291E-3</v>
      </c>
      <c r="N15436" s="87">
        <v>0.63170990681200623</v>
      </c>
      <c r="O15436" s="88">
        <v>2.7829048708100421</v>
      </c>
      <c r="P15436" s="89">
        <v>4405.3525847873407</v>
      </c>
    </row>
    <row r="15437" spans="1:16">
      <c r="A15437" s="75" t="s">
        <v>29818</v>
      </c>
      <c r="B15437" s="85">
        <v>15433</v>
      </c>
      <c r="C15437" s="85">
        <v>19038</v>
      </c>
      <c r="D15437" s="85">
        <v>15433</v>
      </c>
      <c r="E15437" s="86" t="s">
        <v>29816</v>
      </c>
      <c r="F15437" s="85" t="s">
        <v>32</v>
      </c>
      <c r="G15437" s="86" t="s">
        <v>19417</v>
      </c>
      <c r="H15437" s="85" t="s">
        <v>1</v>
      </c>
      <c r="I15437" s="85">
        <v>-1</v>
      </c>
      <c r="J15437" s="88">
        <v>2.8217808172183672</v>
      </c>
      <c r="K15437" s="146">
        <v>2.1977978171157995</v>
      </c>
      <c r="L15437" s="147">
        <v>1.1118596695839889E-8</v>
      </c>
      <c r="M15437" s="147">
        <v>3.584234555385599E-3</v>
      </c>
      <c r="N15437" s="87">
        <v>0.45617589270983389</v>
      </c>
      <c r="O15437" s="88">
        <v>2.768792662237781</v>
      </c>
      <c r="P15437" s="89">
        <v>6069.5725190348121</v>
      </c>
    </row>
    <row r="15438" spans="1:16">
      <c r="A15438" s="75" t="s">
        <v>29819</v>
      </c>
      <c r="B15438" s="85">
        <v>15434</v>
      </c>
      <c r="C15438" s="85">
        <v>19039</v>
      </c>
      <c r="D15438" s="85">
        <v>15434</v>
      </c>
      <c r="E15438" s="86" t="s">
        <v>29820</v>
      </c>
      <c r="F15438" s="85" t="s">
        <v>32</v>
      </c>
      <c r="G15438" s="86" t="s">
        <v>19417</v>
      </c>
      <c r="H15438" s="85" t="s">
        <v>1</v>
      </c>
      <c r="I15438" s="85">
        <v>-1</v>
      </c>
      <c r="J15438" s="88">
        <v>2.7641759683694538</v>
      </c>
      <c r="K15438" s="146">
        <v>2.0641839113584615</v>
      </c>
      <c r="L15438" s="147">
        <v>1.204447865210202E-8</v>
      </c>
      <c r="M15438" s="147">
        <v>2.5309732441855192E-3</v>
      </c>
      <c r="N15438" s="87">
        <v>0.34332387324406732</v>
      </c>
      <c r="O15438" s="88">
        <v>2.7473592138047911</v>
      </c>
      <c r="P15438" s="89">
        <v>8002.2376185057965</v>
      </c>
    </row>
    <row r="15439" spans="1:16">
      <c r="A15439" s="75" t="s">
        <v>29823</v>
      </c>
      <c r="B15439" s="85">
        <v>15435</v>
      </c>
      <c r="C15439" s="85">
        <v>19042</v>
      </c>
      <c r="D15439" s="85">
        <v>15435</v>
      </c>
      <c r="E15439" s="86" t="s">
        <v>29820</v>
      </c>
      <c r="F15439" s="85" t="s">
        <v>38</v>
      </c>
      <c r="G15439" s="86" t="s">
        <v>19417</v>
      </c>
      <c r="H15439" s="85" t="s">
        <v>1</v>
      </c>
      <c r="I15439" s="85">
        <v>-1</v>
      </c>
      <c r="J15439" s="88">
        <v>2.8327577556842249</v>
      </c>
      <c r="K15439" s="146">
        <v>2.2933677698908612</v>
      </c>
      <c r="L15439" s="147">
        <v>1.1591014315087251E-8</v>
      </c>
      <c r="M15439" s="147">
        <v>4.3694234490972818E-3</v>
      </c>
      <c r="N15439" s="87">
        <v>0.58001011724618123</v>
      </c>
      <c r="O15439" s="88">
        <v>2.7797660707076122</v>
      </c>
      <c r="P15439" s="89">
        <v>4792.6165217696707</v>
      </c>
    </row>
    <row r="15440" spans="1:16">
      <c r="A15440" s="75" t="s">
        <v>19419</v>
      </c>
      <c r="B15440" s="85">
        <v>15436</v>
      </c>
      <c r="C15440" s="85">
        <v>12365</v>
      </c>
      <c r="D15440" s="85">
        <v>15436</v>
      </c>
      <c r="E15440" s="86" t="s">
        <v>19420</v>
      </c>
      <c r="F15440" s="85" t="s">
        <v>32</v>
      </c>
      <c r="G15440" s="86" t="s">
        <v>19421</v>
      </c>
      <c r="H15440" s="85" t="s">
        <v>1</v>
      </c>
      <c r="I15440" s="85">
        <v>-1</v>
      </c>
      <c r="J15440" s="88">
        <v>2.2781892318136032</v>
      </c>
      <c r="K15440" s="146">
        <v>1.918620363108293</v>
      </c>
      <c r="L15440" s="147">
        <v>1.0633408028505599E-8</v>
      </c>
      <c r="M15440" s="147">
        <v>3.947795108834925E-3</v>
      </c>
      <c r="N15440" s="87">
        <v>0.48235261551343578</v>
      </c>
      <c r="O15440" s="88">
        <v>2.2346812948642198</v>
      </c>
      <c r="P15440" s="89">
        <v>4632.8789831180538</v>
      </c>
    </row>
    <row r="15441" spans="1:16">
      <c r="A15441" s="75" t="s">
        <v>19422</v>
      </c>
      <c r="B15441" s="85">
        <v>15437</v>
      </c>
      <c r="C15441" s="85">
        <v>12366</v>
      </c>
      <c r="D15441" s="85">
        <v>15437</v>
      </c>
      <c r="E15441" s="86" t="s">
        <v>19420</v>
      </c>
      <c r="F15441" s="85" t="s">
        <v>38</v>
      </c>
      <c r="G15441" s="86" t="s">
        <v>19421</v>
      </c>
      <c r="H15441" s="85" t="s">
        <v>1</v>
      </c>
      <c r="I15441" s="85">
        <v>-1</v>
      </c>
      <c r="J15441" s="88">
        <v>2.2863303848175889</v>
      </c>
      <c r="K15441" s="146">
        <v>1.9952607062768475</v>
      </c>
      <c r="L15441" s="147">
        <v>1.100949473743191E-8</v>
      </c>
      <c r="M15441" s="147">
        <v>4.4375030394699687E-3</v>
      </c>
      <c r="N15441" s="87">
        <v>0.56775742386478445</v>
      </c>
      <c r="O15441" s="88">
        <v>2.2430418242563461</v>
      </c>
      <c r="P15441" s="89">
        <v>3950.7045262177721</v>
      </c>
    </row>
    <row r="15442" spans="1:16">
      <c r="A15442" s="75" t="s">
        <v>29827</v>
      </c>
      <c r="B15442" s="85">
        <v>15438</v>
      </c>
      <c r="C15442" s="85">
        <v>19045</v>
      </c>
      <c r="D15442" s="85">
        <v>15438</v>
      </c>
      <c r="E15442" s="86" t="s">
        <v>29825</v>
      </c>
      <c r="F15442" s="85" t="s">
        <v>32</v>
      </c>
      <c r="G15442" s="86" t="s">
        <v>19421</v>
      </c>
      <c r="H15442" s="85" t="s">
        <v>1</v>
      </c>
      <c r="I15442" s="85">
        <v>-1</v>
      </c>
      <c r="J15442" s="88">
        <v>2.2743015540562088</v>
      </c>
      <c r="K15442" s="146">
        <v>1.9143864841101619</v>
      </c>
      <c r="L15442" s="147">
        <v>1.061456733951326E-8</v>
      </c>
      <c r="M15442" s="147">
        <v>3.3913032258934728E-3</v>
      </c>
      <c r="N15442" s="87">
        <v>0.42200063823210188</v>
      </c>
      <c r="O15442" s="88">
        <v>2.2311980432907732</v>
      </c>
      <c r="P15442" s="89">
        <v>5287.1911583783103</v>
      </c>
    </row>
    <row r="15443" spans="1:16">
      <c r="A15443" s="75" t="s">
        <v>29828</v>
      </c>
      <c r="B15443" s="85">
        <v>15439</v>
      </c>
      <c r="C15443" s="85">
        <v>19046</v>
      </c>
      <c r="D15443" s="85">
        <v>15439</v>
      </c>
      <c r="E15443" s="86" t="s">
        <v>29829</v>
      </c>
      <c r="F15443" s="85" t="s">
        <v>32</v>
      </c>
      <c r="G15443" s="86" t="s">
        <v>19421</v>
      </c>
      <c r="H15443" s="85" t="s">
        <v>1</v>
      </c>
      <c r="I15443" s="85">
        <v>-1</v>
      </c>
      <c r="J15443" s="88">
        <v>2.226460287737301</v>
      </c>
      <c r="K15443" s="146">
        <v>1.8076892041116521</v>
      </c>
      <c r="L15443" s="147">
        <v>1.195724447775338E-8</v>
      </c>
      <c r="M15443" s="147">
        <v>2.4997174570134031E-3</v>
      </c>
      <c r="N15443" s="87">
        <v>0.32774054095644201</v>
      </c>
      <c r="O15443" s="88">
        <v>2.2124514679557978</v>
      </c>
      <c r="P15443" s="89">
        <v>6750.618832504586</v>
      </c>
    </row>
    <row r="15444" spans="1:16">
      <c r="A15444" s="75" t="s">
        <v>29832</v>
      </c>
      <c r="B15444" s="85">
        <v>15440</v>
      </c>
      <c r="C15444" s="85">
        <v>19049</v>
      </c>
      <c r="D15444" s="85">
        <v>15440</v>
      </c>
      <c r="E15444" s="86" t="s">
        <v>29829</v>
      </c>
      <c r="F15444" s="85" t="s">
        <v>38</v>
      </c>
      <c r="G15444" s="86" t="s">
        <v>19421</v>
      </c>
      <c r="H15444" s="85" t="s">
        <v>1</v>
      </c>
      <c r="I15444" s="85">
        <v>-1</v>
      </c>
      <c r="J15444" s="88">
        <v>2.2828718391952418</v>
      </c>
      <c r="K15444" s="146">
        <v>1.9911973462280295</v>
      </c>
      <c r="L15444" s="147">
        <v>1.099216691838939E-8</v>
      </c>
      <c r="M15444" s="147">
        <v>3.9720074178974246E-3</v>
      </c>
      <c r="N15444" s="87">
        <v>0.516057634298972</v>
      </c>
      <c r="O15444" s="88">
        <v>2.2399030241539211</v>
      </c>
      <c r="P15444" s="89">
        <v>4340.412533954026</v>
      </c>
    </row>
    <row r="15445" spans="1:16">
      <c r="A15445" s="75" t="s">
        <v>19423</v>
      </c>
      <c r="B15445" s="85">
        <v>15441</v>
      </c>
      <c r="C15445" s="85">
        <v>12367</v>
      </c>
      <c r="D15445" s="85">
        <v>15441</v>
      </c>
      <c r="E15445" s="86" t="s">
        <v>19424</v>
      </c>
      <c r="F15445" s="85" t="s">
        <v>32</v>
      </c>
      <c r="G15445" s="86" t="s">
        <v>19425</v>
      </c>
      <c r="H15445" s="85" t="s">
        <v>1</v>
      </c>
      <c r="I15445" s="85">
        <v>-1</v>
      </c>
      <c r="J15445" s="88">
        <v>2.3591458773570251</v>
      </c>
      <c r="K15445" s="146">
        <v>1.8873167451409236</v>
      </c>
      <c r="L15445" s="147">
        <v>8.7889427772684598E-9</v>
      </c>
      <c r="M15445" s="147">
        <v>3.8744490679605979E-3</v>
      </c>
      <c r="N15445" s="87">
        <v>0.47615580265924451</v>
      </c>
      <c r="O15445" s="88">
        <v>2.314254971698738</v>
      </c>
      <c r="P15445" s="89">
        <v>4860.2893396952004</v>
      </c>
    </row>
    <row r="15446" spans="1:16">
      <c r="A15446" s="75" t="s">
        <v>19426</v>
      </c>
      <c r="B15446" s="85">
        <v>15442</v>
      </c>
      <c r="C15446" s="85">
        <v>12368</v>
      </c>
      <c r="D15446" s="85">
        <v>15442</v>
      </c>
      <c r="E15446" s="86" t="s">
        <v>19424</v>
      </c>
      <c r="F15446" s="85" t="s">
        <v>38</v>
      </c>
      <c r="G15446" s="86" t="s">
        <v>19425</v>
      </c>
      <c r="H15446" s="85" t="s">
        <v>1</v>
      </c>
      <c r="I15446" s="85">
        <v>-1</v>
      </c>
      <c r="J15446" s="88">
        <v>2.367596348276662</v>
      </c>
      <c r="K15446" s="146">
        <v>1.9667408483114346</v>
      </c>
      <c r="L15446" s="147">
        <v>9.179222379817576E-9</v>
      </c>
      <c r="M15446" s="147">
        <v>4.3822846458318916E-3</v>
      </c>
      <c r="N15446" s="87">
        <v>0.56468808486794064</v>
      </c>
      <c r="O15446" s="88">
        <v>2.3228882241774129</v>
      </c>
      <c r="P15446" s="89">
        <v>4113.5775420525288</v>
      </c>
    </row>
    <row r="15447" spans="1:16">
      <c r="A15447" s="75" t="s">
        <v>29836</v>
      </c>
      <c r="B15447" s="85">
        <v>15443</v>
      </c>
      <c r="C15447" s="85">
        <v>19052</v>
      </c>
      <c r="D15447" s="85">
        <v>15443</v>
      </c>
      <c r="E15447" s="86" t="s">
        <v>29834</v>
      </c>
      <c r="F15447" s="85" t="s">
        <v>32</v>
      </c>
      <c r="G15447" s="86" t="s">
        <v>19425</v>
      </c>
      <c r="H15447" s="85" t="s">
        <v>1</v>
      </c>
      <c r="I15447" s="85">
        <v>-1</v>
      </c>
      <c r="J15447" s="88">
        <v>2.3552581995996351</v>
      </c>
      <c r="K15447" s="146">
        <v>1.8830828661427914</v>
      </c>
      <c r="L15447" s="147">
        <v>8.770102088276157E-9</v>
      </c>
      <c r="M15447" s="147">
        <v>3.3179571850191492E-3</v>
      </c>
      <c r="N15447" s="87">
        <v>0.41580382537791089</v>
      </c>
      <c r="O15447" s="88">
        <v>2.3107717201252962</v>
      </c>
      <c r="P15447" s="89">
        <v>5557.3604163576638</v>
      </c>
    </row>
    <row r="15448" spans="1:16">
      <c r="A15448" s="75" t="s">
        <v>29837</v>
      </c>
      <c r="B15448" s="85">
        <v>15444</v>
      </c>
      <c r="C15448" s="85">
        <v>19053</v>
      </c>
      <c r="D15448" s="85">
        <v>15444</v>
      </c>
      <c r="E15448" s="86" t="s">
        <v>29838</v>
      </c>
      <c r="F15448" s="85" t="s">
        <v>32</v>
      </c>
      <c r="G15448" s="86" t="s">
        <v>19425</v>
      </c>
      <c r="H15448" s="85" t="s">
        <v>1</v>
      </c>
      <c r="I15448" s="85">
        <v>-1</v>
      </c>
      <c r="J15448" s="88">
        <v>2.3078554270867642</v>
      </c>
      <c r="K15448" s="146">
        <v>1.7758568650617013</v>
      </c>
      <c r="L15448" s="147">
        <v>8.4893040853528665E-9</v>
      </c>
      <c r="M15448" s="147">
        <v>2.3206113674310502E-3</v>
      </c>
      <c r="N15448" s="87">
        <v>0.31018329406736939</v>
      </c>
      <c r="O15448" s="88">
        <v>2.2935860624359319</v>
      </c>
      <c r="P15448" s="89">
        <v>7394.2926853365061</v>
      </c>
    </row>
    <row r="15449" spans="1:16">
      <c r="A15449" s="75" t="s">
        <v>29841</v>
      </c>
      <c r="B15449" s="85">
        <v>15445</v>
      </c>
      <c r="C15449" s="85">
        <v>19056</v>
      </c>
      <c r="D15449" s="85">
        <v>15445</v>
      </c>
      <c r="E15449" s="86" t="s">
        <v>29838</v>
      </c>
      <c r="F15449" s="85" t="s">
        <v>38</v>
      </c>
      <c r="G15449" s="86" t="s">
        <v>19425</v>
      </c>
      <c r="H15449" s="85" t="s">
        <v>1</v>
      </c>
      <c r="I15449" s="85">
        <v>-1</v>
      </c>
      <c r="J15449" s="88">
        <v>2.3641378026543109</v>
      </c>
      <c r="K15449" s="146">
        <v>1.9626774882626112</v>
      </c>
      <c r="L15449" s="147">
        <v>9.1618945607750283E-9</v>
      </c>
      <c r="M15449" s="147">
        <v>3.9167890242593484E-3</v>
      </c>
      <c r="N15449" s="87">
        <v>0.51298829530212842</v>
      </c>
      <c r="O15449" s="88">
        <v>2.3197494240749852</v>
      </c>
      <c r="P15449" s="89">
        <v>4522.0318773720774</v>
      </c>
    </row>
    <row r="15450" spans="1:16">
      <c r="A15450" s="75" t="s">
        <v>19411</v>
      </c>
      <c r="B15450" s="85">
        <v>15446</v>
      </c>
      <c r="C15450" s="85">
        <v>12361</v>
      </c>
      <c r="D15450" s="85">
        <v>15446</v>
      </c>
      <c r="E15450" s="86" t="s">
        <v>19412</v>
      </c>
      <c r="F15450" s="85" t="s">
        <v>32</v>
      </c>
      <c r="G15450" s="86" t="s">
        <v>19413</v>
      </c>
      <c r="H15450" s="85" t="s">
        <v>1</v>
      </c>
      <c r="I15450" s="85">
        <v>-1</v>
      </c>
      <c r="J15450" s="88">
        <v>2.9119282177820591</v>
      </c>
      <c r="K15450" s="146">
        <v>2.2524329733865249</v>
      </c>
      <c r="L15450" s="147">
        <v>1.1505442956524231E-8</v>
      </c>
      <c r="M15450" s="147">
        <v>4.1626646504376117E-3</v>
      </c>
      <c r="N15450" s="87">
        <v>0.52094449208591798</v>
      </c>
      <c r="O15450" s="88">
        <v>2.8569852635334811</v>
      </c>
      <c r="P15450" s="89">
        <v>5484.2412328687915</v>
      </c>
    </row>
    <row r="15451" spans="1:16">
      <c r="A15451" s="75" t="s">
        <v>19414</v>
      </c>
      <c r="B15451" s="85">
        <v>15447</v>
      </c>
      <c r="C15451" s="85">
        <v>12362</v>
      </c>
      <c r="D15451" s="85">
        <v>15447</v>
      </c>
      <c r="E15451" s="86" t="s">
        <v>19412</v>
      </c>
      <c r="F15451" s="85" t="s">
        <v>38</v>
      </c>
      <c r="G15451" s="86" t="s">
        <v>19413</v>
      </c>
      <c r="H15451" s="85" t="s">
        <v>1</v>
      </c>
      <c r="I15451" s="85">
        <v>-1</v>
      </c>
      <c r="J15451" s="88">
        <v>2.922868258454391</v>
      </c>
      <c r="K15451" s="146">
        <v>2.3508155533847446</v>
      </c>
      <c r="L15451" s="147">
        <v>1.1991520224592401E-8</v>
      </c>
      <c r="M15451" s="147">
        <v>4.8903313433687331E-3</v>
      </c>
      <c r="N15451" s="87">
        <v>0.64099699119767284</v>
      </c>
      <c r="O15451" s="88">
        <v>2.867981378026903</v>
      </c>
      <c r="P15451" s="89">
        <v>4474.2509206918658</v>
      </c>
    </row>
    <row r="15452" spans="1:16">
      <c r="A15452" s="75" t="s">
        <v>29809</v>
      </c>
      <c r="B15452" s="85">
        <v>15448</v>
      </c>
      <c r="C15452" s="85">
        <v>19031</v>
      </c>
      <c r="D15452" s="85">
        <v>15448</v>
      </c>
      <c r="E15452" s="86" t="s">
        <v>29807</v>
      </c>
      <c r="F15452" s="85" t="s">
        <v>32</v>
      </c>
      <c r="G15452" s="86" t="s">
        <v>19413</v>
      </c>
      <c r="H15452" s="85" t="s">
        <v>1</v>
      </c>
      <c r="I15452" s="85">
        <v>-1</v>
      </c>
      <c r="J15452" s="88">
        <v>2.9080405400246678</v>
      </c>
      <c r="K15452" s="146">
        <v>2.2481990943883932</v>
      </c>
      <c r="L15452" s="147">
        <v>1.14866022675319E-8</v>
      </c>
      <c r="M15452" s="147">
        <v>3.6061727674961581E-3</v>
      </c>
      <c r="N15452" s="87">
        <v>0.46059251480458419</v>
      </c>
      <c r="O15452" s="88">
        <v>2.8535020119600332</v>
      </c>
      <c r="P15452" s="89">
        <v>6195.2852472443883</v>
      </c>
    </row>
    <row r="15453" spans="1:16">
      <c r="A15453" s="75" t="s">
        <v>29810</v>
      </c>
      <c r="B15453" s="85">
        <v>15449</v>
      </c>
      <c r="C15453" s="85">
        <v>19032</v>
      </c>
      <c r="D15453" s="85">
        <v>15449</v>
      </c>
      <c r="E15453" s="86" t="s">
        <v>29811</v>
      </c>
      <c r="F15453" s="85" t="s">
        <v>32</v>
      </c>
      <c r="G15453" s="86" t="s">
        <v>19413</v>
      </c>
      <c r="H15453" s="85" t="s">
        <v>1</v>
      </c>
      <c r="I15453" s="85">
        <v>-1</v>
      </c>
      <c r="J15453" s="88">
        <v>2.8492524356306572</v>
      </c>
      <c r="K15453" s="146">
        <v>2.112878594674227</v>
      </c>
      <c r="L15453" s="147">
        <v>1.247752386473636E-8</v>
      </c>
      <c r="M15453" s="147">
        <v>2.5193615998780881E-3</v>
      </c>
      <c r="N15453" s="87">
        <v>0.34399477384754529</v>
      </c>
      <c r="O15453" s="88">
        <v>2.8320066798354779</v>
      </c>
      <c r="P15453" s="89">
        <v>8232.7026313794868</v>
      </c>
    </row>
    <row r="15454" spans="1:16">
      <c r="A15454" s="75" t="s">
        <v>29814</v>
      </c>
      <c r="B15454" s="85">
        <v>15450</v>
      </c>
      <c r="C15454" s="85">
        <v>19035</v>
      </c>
      <c r="D15454" s="85">
        <v>15450</v>
      </c>
      <c r="E15454" s="86" t="s">
        <v>29811</v>
      </c>
      <c r="F15454" s="85" t="s">
        <v>38</v>
      </c>
      <c r="G15454" s="86" t="s">
        <v>19413</v>
      </c>
      <c r="H15454" s="85" t="s">
        <v>1</v>
      </c>
      <c r="I15454" s="85">
        <v>-1</v>
      </c>
      <c r="J15454" s="88">
        <v>2.9194097128320382</v>
      </c>
      <c r="K15454" s="146">
        <v>2.3467521933359179</v>
      </c>
      <c r="L15454" s="147">
        <v>1.197419240554985E-8</v>
      </c>
      <c r="M15454" s="147">
        <v>4.4248357217961526E-3</v>
      </c>
      <c r="N15454" s="87">
        <v>0.58929720163185639</v>
      </c>
      <c r="O15454" s="88">
        <v>2.8648425779244722</v>
      </c>
      <c r="P15454" s="89">
        <v>4861.4562736616999</v>
      </c>
    </row>
    <row r="15455" spans="1:16">
      <c r="A15455" s="75" t="s">
        <v>19427</v>
      </c>
      <c r="B15455" s="85">
        <v>15451</v>
      </c>
      <c r="C15455" s="85">
        <v>12369</v>
      </c>
      <c r="D15455" s="85">
        <v>15451</v>
      </c>
      <c r="E15455" s="86" t="s">
        <v>19428</v>
      </c>
      <c r="F15455" s="85" t="s">
        <v>32</v>
      </c>
      <c r="G15455" s="86" t="s">
        <v>19429</v>
      </c>
      <c r="H15455" s="85" t="s">
        <v>1</v>
      </c>
      <c r="I15455" s="85">
        <v>-1</v>
      </c>
      <c r="J15455" s="88">
        <v>2.8302011713313839</v>
      </c>
      <c r="K15455" s="146">
        <v>2.1913655081365078</v>
      </c>
      <c r="L15455" s="147">
        <v>1.1019445310273121E-8</v>
      </c>
      <c r="M15455" s="147">
        <v>4.1424051270213102E-3</v>
      </c>
      <c r="N15455" s="87">
        <v>0.51696269686582375</v>
      </c>
      <c r="O15455" s="88">
        <v>2.7767244800744231</v>
      </c>
      <c r="P15455" s="89">
        <v>5371.2279375451999</v>
      </c>
    </row>
    <row r="15456" spans="1:16">
      <c r="A15456" s="75" t="s">
        <v>19430</v>
      </c>
      <c r="B15456" s="85">
        <v>15452</v>
      </c>
      <c r="C15456" s="85">
        <v>12370</v>
      </c>
      <c r="D15456" s="85">
        <v>15452</v>
      </c>
      <c r="E15456" s="86" t="s">
        <v>19428</v>
      </c>
      <c r="F15456" s="85" t="s">
        <v>38</v>
      </c>
      <c r="G15456" s="86" t="s">
        <v>19429</v>
      </c>
      <c r="H15456" s="85" t="s">
        <v>1</v>
      </c>
      <c r="I15456" s="85">
        <v>-1</v>
      </c>
      <c r="J15456" s="88">
        <v>2.8407124824412899</v>
      </c>
      <c r="K15456" s="146">
        <v>2.2867875909644892</v>
      </c>
      <c r="L15456" s="147">
        <v>1.149035709055845E-8</v>
      </c>
      <c r="M15456" s="147">
        <v>4.8311084930860847E-3</v>
      </c>
      <c r="N15456" s="87">
        <v>0.6314704921607488</v>
      </c>
      <c r="O15456" s="88">
        <v>2.7873224020884622</v>
      </c>
      <c r="P15456" s="89">
        <v>4414.0184485119444</v>
      </c>
    </row>
    <row r="15457" spans="1:16">
      <c r="A15457" s="75" t="s">
        <v>29845</v>
      </c>
      <c r="B15457" s="85">
        <v>15453</v>
      </c>
      <c r="C15457" s="85">
        <v>19059</v>
      </c>
      <c r="D15457" s="85">
        <v>15453</v>
      </c>
      <c r="E15457" s="86" t="s">
        <v>29843</v>
      </c>
      <c r="F15457" s="85" t="s">
        <v>32</v>
      </c>
      <c r="G15457" s="86" t="s">
        <v>19429</v>
      </c>
      <c r="H15457" s="85" t="s">
        <v>1</v>
      </c>
      <c r="I15457" s="85">
        <v>-1</v>
      </c>
      <c r="J15457" s="88">
        <v>2.826313493573998</v>
      </c>
      <c r="K15457" s="146">
        <v>2.1871316291383778</v>
      </c>
      <c r="L15457" s="147">
        <v>1.1000604621280839E-8</v>
      </c>
      <c r="M15457" s="147">
        <v>3.5859132440798601E-3</v>
      </c>
      <c r="N15457" s="87">
        <v>0.45661071958449018</v>
      </c>
      <c r="O15457" s="88">
        <v>2.7732412285009809</v>
      </c>
      <c r="P15457" s="89">
        <v>6073.5350913894317</v>
      </c>
    </row>
    <row r="15458" spans="1:16">
      <c r="A15458" s="75" t="s">
        <v>29846</v>
      </c>
      <c r="B15458" s="85">
        <v>15454</v>
      </c>
      <c r="C15458" s="85">
        <v>19060</v>
      </c>
      <c r="D15458" s="85">
        <v>15454</v>
      </c>
      <c r="E15458" s="86" t="s">
        <v>29847</v>
      </c>
      <c r="F15458" s="85" t="s">
        <v>32</v>
      </c>
      <c r="G15458" s="86" t="s">
        <v>19429</v>
      </c>
      <c r="H15458" s="85" t="s">
        <v>1</v>
      </c>
      <c r="I15458" s="85">
        <v>-1</v>
      </c>
      <c r="J15458" s="88">
        <v>2.7693907926511829</v>
      </c>
      <c r="K15458" s="146">
        <v>2.0606003954028949</v>
      </c>
      <c r="L15458" s="147">
        <v>1.188374488479315E-8</v>
      </c>
      <c r="M15458" s="147">
        <v>2.5478731620805191E-3</v>
      </c>
      <c r="N15458" s="87">
        <v>0.34527168321862423</v>
      </c>
      <c r="O15458" s="88">
        <v>2.7525324877289519</v>
      </c>
      <c r="P15458" s="89">
        <v>7972.0771250912649</v>
      </c>
    </row>
    <row r="15459" spans="1:16">
      <c r="A15459" s="75" t="s">
        <v>29850</v>
      </c>
      <c r="B15459" s="85">
        <v>15455</v>
      </c>
      <c r="C15459" s="85">
        <v>19063</v>
      </c>
      <c r="D15459" s="85">
        <v>15455</v>
      </c>
      <c r="E15459" s="86" t="s">
        <v>29847</v>
      </c>
      <c r="F15459" s="85" t="s">
        <v>38</v>
      </c>
      <c r="G15459" s="86" t="s">
        <v>19429</v>
      </c>
      <c r="H15459" s="85" t="s">
        <v>1</v>
      </c>
      <c r="I15459" s="85">
        <v>-1</v>
      </c>
      <c r="J15459" s="88">
        <v>2.8372539368189358</v>
      </c>
      <c r="K15459" s="146">
        <v>2.2827242309156626</v>
      </c>
      <c r="L15459" s="147">
        <v>1.1473029271515881E-8</v>
      </c>
      <c r="M15459" s="147">
        <v>4.3656128715134938E-3</v>
      </c>
      <c r="N15459" s="87">
        <v>0.57977070259493102</v>
      </c>
      <c r="O15459" s="88">
        <v>2.784183601986026</v>
      </c>
      <c r="P15459" s="89">
        <v>4802.2150645498459</v>
      </c>
    </row>
    <row r="15460" spans="1:16">
      <c r="A15460" s="75" t="s">
        <v>19431</v>
      </c>
      <c r="B15460" s="85">
        <v>15456</v>
      </c>
      <c r="C15460" s="85">
        <v>12371</v>
      </c>
      <c r="D15460" s="85">
        <v>15456</v>
      </c>
      <c r="E15460" s="86" t="s">
        <v>19432</v>
      </c>
      <c r="F15460" s="85" t="s">
        <v>32</v>
      </c>
      <c r="G15460" s="86" t="s">
        <v>19433</v>
      </c>
      <c r="H15460" s="85" t="s">
        <v>1</v>
      </c>
      <c r="I15460" s="85">
        <v>-1</v>
      </c>
      <c r="J15460" s="88">
        <v>2.9482878486441031</v>
      </c>
      <c r="K15460" s="146">
        <v>2.2455237025845376</v>
      </c>
      <c r="L15460" s="147">
        <v>1.181539246948012E-8</v>
      </c>
      <c r="M15460" s="147">
        <v>4.1677053834718453E-3</v>
      </c>
      <c r="N15460" s="87">
        <v>0.52243708239595565</v>
      </c>
      <c r="O15460" s="88">
        <v>2.8926944768450968</v>
      </c>
      <c r="P15460" s="89">
        <v>5536.9241087919563</v>
      </c>
    </row>
    <row r="15461" spans="1:16">
      <c r="A15461" s="75" t="s">
        <v>19434</v>
      </c>
      <c r="B15461" s="85">
        <v>15457</v>
      </c>
      <c r="C15461" s="85">
        <v>12372</v>
      </c>
      <c r="D15461" s="85">
        <v>15457</v>
      </c>
      <c r="E15461" s="86" t="s">
        <v>19432</v>
      </c>
      <c r="F15461" s="85" t="s">
        <v>38</v>
      </c>
      <c r="G15461" s="86" t="s">
        <v>19433</v>
      </c>
      <c r="H15461" s="85" t="s">
        <v>1</v>
      </c>
      <c r="I15461" s="85">
        <v>-1</v>
      </c>
      <c r="J15461" s="88">
        <v>2.9593535865674991</v>
      </c>
      <c r="K15461" s="146">
        <v>2.3450922561849121</v>
      </c>
      <c r="L15461" s="147">
        <v>1.230742397970346E-8</v>
      </c>
      <c r="M15461" s="147">
        <v>4.9042097755236666E-3</v>
      </c>
      <c r="N15461" s="87">
        <v>0.64387621205011858</v>
      </c>
      <c r="O15461" s="88">
        <v>2.9038094246425832</v>
      </c>
      <c r="P15461" s="89">
        <v>4509.8877242207445</v>
      </c>
    </row>
    <row r="15462" spans="1:16">
      <c r="A15462" s="75" t="s">
        <v>29854</v>
      </c>
      <c r="B15462" s="85">
        <v>15458</v>
      </c>
      <c r="C15462" s="85">
        <v>19066</v>
      </c>
      <c r="D15462" s="85">
        <v>15458</v>
      </c>
      <c r="E15462" s="86" t="s">
        <v>29852</v>
      </c>
      <c r="F15462" s="85" t="s">
        <v>32</v>
      </c>
      <c r="G15462" s="86" t="s">
        <v>19433</v>
      </c>
      <c r="H15462" s="85" t="s">
        <v>1</v>
      </c>
      <c r="I15462" s="85">
        <v>-1</v>
      </c>
      <c r="J15462" s="88">
        <v>2.9444001708867158</v>
      </c>
      <c r="K15462" s="146">
        <v>2.2412898235864014</v>
      </c>
      <c r="L15462" s="147">
        <v>1.1796551780487829E-8</v>
      </c>
      <c r="M15462" s="147">
        <v>3.6112135005303908E-3</v>
      </c>
      <c r="N15462" s="87">
        <v>0.46208510511462159</v>
      </c>
      <c r="O15462" s="88">
        <v>2.8892112252716542</v>
      </c>
      <c r="P15462" s="89">
        <v>6252.552166889207</v>
      </c>
    </row>
    <row r="15463" spans="1:16">
      <c r="A15463" s="75" t="s">
        <v>29855</v>
      </c>
      <c r="B15463" s="85">
        <v>15459</v>
      </c>
      <c r="C15463" s="85">
        <v>19067</v>
      </c>
      <c r="D15463" s="85">
        <v>15459</v>
      </c>
      <c r="E15463" s="86" t="s">
        <v>29856</v>
      </c>
      <c r="F15463" s="85" t="s">
        <v>32</v>
      </c>
      <c r="G15463" s="86" t="s">
        <v>19433</v>
      </c>
      <c r="H15463" s="85" t="s">
        <v>1</v>
      </c>
      <c r="I15463" s="85">
        <v>-1</v>
      </c>
      <c r="J15463" s="88">
        <v>2.884618712100488</v>
      </c>
      <c r="K15463" s="146">
        <v>2.0994670545750878</v>
      </c>
      <c r="L15463" s="147">
        <v>1.012007363894688E-8</v>
      </c>
      <c r="M15463" s="147">
        <v>2.4739597866754938E-3</v>
      </c>
      <c r="N15463" s="87">
        <v>0.33987788711892858</v>
      </c>
      <c r="O15463" s="88">
        <v>2.8672308684323848</v>
      </c>
      <c r="P15463" s="89">
        <v>8436.0618242548262</v>
      </c>
    </row>
    <row r="15464" spans="1:16">
      <c r="A15464" s="75" t="s">
        <v>29859</v>
      </c>
      <c r="B15464" s="85">
        <v>15460</v>
      </c>
      <c r="C15464" s="85">
        <v>19070</v>
      </c>
      <c r="D15464" s="85">
        <v>15460</v>
      </c>
      <c r="E15464" s="86" t="s">
        <v>29856</v>
      </c>
      <c r="F15464" s="85" t="s">
        <v>38</v>
      </c>
      <c r="G15464" s="86" t="s">
        <v>19433</v>
      </c>
      <c r="H15464" s="85" t="s">
        <v>1</v>
      </c>
      <c r="I15464" s="85">
        <v>-1</v>
      </c>
      <c r="J15464" s="88">
        <v>2.955895040945145</v>
      </c>
      <c r="K15464" s="146">
        <v>2.3410288961361028</v>
      </c>
      <c r="L15464" s="147">
        <v>1.229009616066088E-8</v>
      </c>
      <c r="M15464" s="147">
        <v>4.4387141539510922E-3</v>
      </c>
      <c r="N15464" s="87">
        <v>0.59217642248430225</v>
      </c>
      <c r="O15464" s="88">
        <v>2.900670624540151</v>
      </c>
      <c r="P15464" s="89">
        <v>4898.3217068508729</v>
      </c>
    </row>
    <row r="15465" spans="1:16">
      <c r="A15465" s="75" t="s">
        <v>19435</v>
      </c>
      <c r="B15465" s="85">
        <v>15461</v>
      </c>
      <c r="C15465" s="85">
        <v>12373</v>
      </c>
      <c r="D15465" s="85">
        <v>15461</v>
      </c>
      <c r="E15465" s="86" t="s">
        <v>19436</v>
      </c>
      <c r="F15465" s="85" t="s">
        <v>32</v>
      </c>
      <c r="G15465" s="86" t="s">
        <v>19437</v>
      </c>
      <c r="H15465" s="85" t="s">
        <v>1</v>
      </c>
      <c r="I15465" s="85">
        <v>-1</v>
      </c>
      <c r="J15465" s="88">
        <v>2.9845453010746108</v>
      </c>
      <c r="K15465" s="146">
        <v>2.2690937542301581</v>
      </c>
      <c r="L15465" s="147">
        <v>1.018956762208922E-8</v>
      </c>
      <c r="M15465" s="147">
        <v>4.1917347570324722E-3</v>
      </c>
      <c r="N15465" s="87">
        <v>0.52603619449534289</v>
      </c>
      <c r="O15465" s="88">
        <v>2.9282872826763282</v>
      </c>
      <c r="P15465" s="89">
        <v>5566.7030392948618</v>
      </c>
    </row>
    <row r="15466" spans="1:16">
      <c r="A15466" s="75" t="s">
        <v>19438</v>
      </c>
      <c r="B15466" s="85">
        <v>15462</v>
      </c>
      <c r="C15466" s="85">
        <v>12374</v>
      </c>
      <c r="D15466" s="85">
        <v>15462</v>
      </c>
      <c r="E15466" s="86" t="s">
        <v>19436</v>
      </c>
      <c r="F15466" s="85" t="s">
        <v>38</v>
      </c>
      <c r="G15466" s="86" t="s">
        <v>19437</v>
      </c>
      <c r="H15466" s="85" t="s">
        <v>1</v>
      </c>
      <c r="I15466" s="85">
        <v>-1</v>
      </c>
      <c r="J15466" s="88">
        <v>2.9957396092458808</v>
      </c>
      <c r="K15466" s="146">
        <v>2.3698334617903862</v>
      </c>
      <c r="L15466" s="147">
        <v>1.0687431670705841E-8</v>
      </c>
      <c r="M15466" s="147">
        <v>4.9387414359106999E-3</v>
      </c>
      <c r="N15466" s="87">
        <v>0.64901591830215932</v>
      </c>
      <c r="O15466" s="88">
        <v>2.939527587318548</v>
      </c>
      <c r="P15466" s="89">
        <v>4529.2072265475717</v>
      </c>
    </row>
    <row r="15467" spans="1:16">
      <c r="A15467" s="75" t="s">
        <v>29863</v>
      </c>
      <c r="B15467" s="85">
        <v>15463</v>
      </c>
      <c r="C15467" s="85">
        <v>19073</v>
      </c>
      <c r="D15467" s="85">
        <v>15463</v>
      </c>
      <c r="E15467" s="86" t="s">
        <v>29861</v>
      </c>
      <c r="F15467" s="85" t="s">
        <v>32</v>
      </c>
      <c r="G15467" s="86" t="s">
        <v>19437</v>
      </c>
      <c r="H15467" s="85" t="s">
        <v>1</v>
      </c>
      <c r="I15467" s="85">
        <v>-1</v>
      </c>
      <c r="J15467" s="88">
        <v>2.9806576233172231</v>
      </c>
      <c r="K15467" s="146">
        <v>2.2648598752320295</v>
      </c>
      <c r="L15467" s="147">
        <v>1.01707269330969E-8</v>
      </c>
      <c r="M15467" s="147">
        <v>3.635242874091023E-3</v>
      </c>
      <c r="N15467" s="87">
        <v>0.46568421721400932</v>
      </c>
      <c r="O15467" s="88">
        <v>2.9248040311028878</v>
      </c>
      <c r="P15467" s="89">
        <v>6280.6595606798683</v>
      </c>
    </row>
    <row r="15468" spans="1:16">
      <c r="A15468" s="75" t="s">
        <v>29864</v>
      </c>
      <c r="B15468" s="85">
        <v>15464</v>
      </c>
      <c r="C15468" s="85">
        <v>19074</v>
      </c>
      <c r="D15468" s="85">
        <v>15464</v>
      </c>
      <c r="E15468" s="86" t="s">
        <v>29865</v>
      </c>
      <c r="F15468" s="85" t="s">
        <v>32</v>
      </c>
      <c r="G15468" s="86" t="s">
        <v>19437</v>
      </c>
      <c r="H15468" s="85" t="s">
        <v>1</v>
      </c>
      <c r="I15468" s="85">
        <v>-1</v>
      </c>
      <c r="J15468" s="88">
        <v>2.9203407131299319</v>
      </c>
      <c r="K15468" s="146">
        <v>2.1259925072946104</v>
      </c>
      <c r="L15468" s="147">
        <v>1.049377073340854E-8</v>
      </c>
      <c r="M15468" s="147">
        <v>2.5455096098010461E-3</v>
      </c>
      <c r="N15468" s="87">
        <v>0.34844121658183119</v>
      </c>
      <c r="O15468" s="88">
        <v>2.9027037377798628</v>
      </c>
      <c r="P15468" s="89">
        <v>8330.5407042687348</v>
      </c>
    </row>
    <row r="15469" spans="1:16">
      <c r="A15469" s="75" t="s">
        <v>29868</v>
      </c>
      <c r="B15469" s="85">
        <v>15465</v>
      </c>
      <c r="C15469" s="85">
        <v>19077</v>
      </c>
      <c r="D15469" s="85">
        <v>15465</v>
      </c>
      <c r="E15469" s="86" t="s">
        <v>29865</v>
      </c>
      <c r="F15469" s="85" t="s">
        <v>38</v>
      </c>
      <c r="G15469" s="86" t="s">
        <v>19437</v>
      </c>
      <c r="H15469" s="85" t="s">
        <v>1</v>
      </c>
      <c r="I15469" s="85">
        <v>-1</v>
      </c>
      <c r="J15469" s="88">
        <v>2.9922810636235271</v>
      </c>
      <c r="K15469" s="146">
        <v>2.3657701017415675</v>
      </c>
      <c r="L15469" s="147">
        <v>1.067010385166329E-8</v>
      </c>
      <c r="M15469" s="147">
        <v>4.4732458143381714E-3</v>
      </c>
      <c r="N15469" s="87">
        <v>0.59731612873634909</v>
      </c>
      <c r="O15469" s="88">
        <v>2.9363887872161172</v>
      </c>
      <c r="P15469" s="89">
        <v>4915.9710343469023</v>
      </c>
    </row>
    <row r="15470" spans="1:16">
      <c r="A15470" s="75" t="s">
        <v>19398</v>
      </c>
      <c r="B15470" s="85">
        <v>15466</v>
      </c>
      <c r="C15470" s="85">
        <v>12356</v>
      </c>
      <c r="D15470" s="85">
        <v>15466</v>
      </c>
      <c r="E15470" s="86" t="s">
        <v>19399</v>
      </c>
      <c r="F15470" s="85" t="s">
        <v>55</v>
      </c>
      <c r="G15470" s="86" t="s">
        <v>19400</v>
      </c>
      <c r="H15470" s="85" t="s">
        <v>1</v>
      </c>
      <c r="I15470" s="85">
        <v>-1</v>
      </c>
      <c r="J15470" s="88">
        <v>0.35774863742469021</v>
      </c>
      <c r="K15470" s="146">
        <v>147.98617283255041</v>
      </c>
      <c r="L15470" s="147">
        <v>2.4856637223351659E-9</v>
      </c>
      <c r="M15470" s="147">
        <v>1.656872734595562E-2</v>
      </c>
      <c r="N15470" s="87">
        <v>2.372133637815792</v>
      </c>
      <c r="O15470" s="88">
        <v>0.33980926500311159</v>
      </c>
      <c r="P15470" s="89">
        <v>143.25047273306254</v>
      </c>
    </row>
    <row r="15471" spans="1:16">
      <c r="A15471" s="75" t="s">
        <v>29794</v>
      </c>
      <c r="B15471" s="85">
        <v>15467</v>
      </c>
      <c r="C15471" s="85">
        <v>19021</v>
      </c>
      <c r="D15471" s="85">
        <v>15467</v>
      </c>
      <c r="E15471" s="86" t="s">
        <v>29795</v>
      </c>
      <c r="F15471" s="85" t="s">
        <v>32</v>
      </c>
      <c r="G15471" s="86" t="s">
        <v>19400</v>
      </c>
      <c r="H15471" s="85" t="s">
        <v>1</v>
      </c>
      <c r="I15471" s="85">
        <v>-1</v>
      </c>
      <c r="J15471" s="88">
        <v>0.27857336228769231</v>
      </c>
      <c r="K15471" s="146">
        <v>147.88267726979529</v>
      </c>
      <c r="L15471" s="147">
        <v>2.1083108185916229E-9</v>
      </c>
      <c r="M15471" s="147">
        <v>1.001027394085811E-2</v>
      </c>
      <c r="N15471" s="87">
        <v>1.505964928704925</v>
      </c>
      <c r="O15471" s="88">
        <v>0.26849003055746729</v>
      </c>
      <c r="P15471" s="89">
        <v>178.2843846093806</v>
      </c>
    </row>
    <row r="15472" spans="1:16">
      <c r="A15472" s="75" t="s">
        <v>29796</v>
      </c>
      <c r="B15472" s="85">
        <v>15468</v>
      </c>
      <c r="C15472" s="85">
        <v>19022</v>
      </c>
      <c r="D15472" s="85">
        <v>15468</v>
      </c>
      <c r="E15472" s="86" t="s">
        <v>29795</v>
      </c>
      <c r="F15472" s="85" t="s">
        <v>38</v>
      </c>
      <c r="G15472" s="86" t="s">
        <v>19400</v>
      </c>
      <c r="H15472" s="85" t="s">
        <v>1</v>
      </c>
      <c r="I15472" s="85">
        <v>-1</v>
      </c>
      <c r="J15472" s="88">
        <v>0.3549341434545229</v>
      </c>
      <c r="K15472" s="146">
        <v>147.98296159103114</v>
      </c>
      <c r="L15472" s="147">
        <v>2.471410263332576E-9</v>
      </c>
      <c r="M15472" s="147">
        <v>1.615423608454547E-2</v>
      </c>
      <c r="N15472" s="87">
        <v>2.327320590541369</v>
      </c>
      <c r="O15472" s="88">
        <v>0.33725333608413521</v>
      </c>
      <c r="P15472" s="89">
        <v>144.91056258204853</v>
      </c>
    </row>
    <row r="15473" spans="1:16">
      <c r="A15473" s="75" t="s">
        <v>19439</v>
      </c>
      <c r="B15473" s="85">
        <v>15469</v>
      </c>
      <c r="C15473" s="85">
        <v>12375</v>
      </c>
      <c r="D15473" s="85">
        <v>15469</v>
      </c>
      <c r="E15473" s="86" t="s">
        <v>19440</v>
      </c>
      <c r="F15473" s="85" t="s">
        <v>55</v>
      </c>
      <c r="G15473" s="86" t="s">
        <v>19441</v>
      </c>
      <c r="H15473" s="85" t="s">
        <v>1</v>
      </c>
      <c r="I15473" s="85">
        <v>-1</v>
      </c>
      <c r="J15473" s="88">
        <v>1.297619300627658E-2</v>
      </c>
      <c r="K15473" s="146">
        <v>4.5793297044637547E-2</v>
      </c>
      <c r="L15473" s="147">
        <v>2.6460371098770161E-10</v>
      </c>
      <c r="M15473" s="147">
        <v>3.071806408918925E-3</v>
      </c>
      <c r="N15473" s="87">
        <v>0.33395146849069129</v>
      </c>
      <c r="O15473" s="88">
        <v>1.0965200683457429E-2</v>
      </c>
      <c r="P15473" s="89">
        <v>32.834713178579953</v>
      </c>
    </row>
    <row r="15474" spans="1:16">
      <c r="A15474" s="75" t="s">
        <v>29869</v>
      </c>
      <c r="B15474" s="85">
        <v>15470</v>
      </c>
      <c r="C15474" s="85">
        <v>19078</v>
      </c>
      <c r="D15474" s="85">
        <v>15470</v>
      </c>
      <c r="E15474" s="86" t="s">
        <v>29870</v>
      </c>
      <c r="F15474" s="85" t="s">
        <v>55</v>
      </c>
      <c r="G15474" s="86" t="s">
        <v>19441</v>
      </c>
      <c r="H15474" s="85" t="s">
        <v>1</v>
      </c>
      <c r="I15474" s="85">
        <v>-1</v>
      </c>
      <c r="J15474" s="88">
        <v>9.51897907978092E-3</v>
      </c>
      <c r="K15474" s="146">
        <v>4.1737973870441904E-2</v>
      </c>
      <c r="L15474" s="147">
        <v>2.472940855119477E-10</v>
      </c>
      <c r="M15474" s="147">
        <v>2.6056021212623988E-3</v>
      </c>
      <c r="N15474" s="87">
        <v>0.28222516460680003</v>
      </c>
      <c r="O15474" s="88">
        <v>7.8304988911583173E-3</v>
      </c>
      <c r="P15474" s="89">
        <v>27.745572943744673</v>
      </c>
    </row>
    <row r="15475" spans="1:16">
      <c r="A15475" s="75" t="s">
        <v>19442</v>
      </c>
      <c r="B15475" s="85">
        <v>15471</v>
      </c>
      <c r="C15475" s="85">
        <v>12376</v>
      </c>
      <c r="D15475" s="85">
        <v>15471</v>
      </c>
      <c r="E15475" s="86" t="s">
        <v>19443</v>
      </c>
      <c r="F15475" s="85" t="s">
        <v>32</v>
      </c>
      <c r="G15475" s="86" t="s">
        <v>19444</v>
      </c>
      <c r="H15475" s="85" t="s">
        <v>1</v>
      </c>
      <c r="I15475" s="85">
        <v>-1</v>
      </c>
      <c r="J15475" s="88">
        <v>2.4613265980046868</v>
      </c>
      <c r="K15475" s="146">
        <v>2.0813896940304311</v>
      </c>
      <c r="L15475" s="147">
        <v>1.157774855816189E-8</v>
      </c>
      <c r="M15475" s="147">
        <v>4.073376175546743E-3</v>
      </c>
      <c r="N15475" s="87">
        <v>0.50015750303847406</v>
      </c>
      <c r="O15475" s="88">
        <v>2.4144663643752828</v>
      </c>
      <c r="P15475" s="89">
        <v>4827.4120646142792</v>
      </c>
    </row>
    <row r="15476" spans="1:16">
      <c r="A15476" s="75" t="s">
        <v>19445</v>
      </c>
      <c r="B15476" s="85">
        <v>15472</v>
      </c>
      <c r="C15476" s="85">
        <v>12377</v>
      </c>
      <c r="D15476" s="85">
        <v>15472</v>
      </c>
      <c r="E15476" s="86" t="s">
        <v>19443</v>
      </c>
      <c r="F15476" s="85" t="s">
        <v>38</v>
      </c>
      <c r="G15476" s="86" t="s">
        <v>19444</v>
      </c>
      <c r="H15476" s="85" t="s">
        <v>1</v>
      </c>
      <c r="I15476" s="85">
        <v>-1</v>
      </c>
      <c r="J15476" s="88">
        <v>2.470458530434489</v>
      </c>
      <c r="K15476" s="146">
        <v>2.1646231009560806</v>
      </c>
      <c r="L15476" s="147">
        <v>1.1987093717515139E-8</v>
      </c>
      <c r="M15476" s="147">
        <v>4.6594300627088078E-3</v>
      </c>
      <c r="N15476" s="87">
        <v>0.59890862198810813</v>
      </c>
      <c r="O15476" s="88">
        <v>2.4237626804581089</v>
      </c>
      <c r="P15476" s="89">
        <v>4046.9657498205711</v>
      </c>
    </row>
    <row r="15477" spans="1:16">
      <c r="A15477" s="75" t="s">
        <v>29874</v>
      </c>
      <c r="B15477" s="85">
        <v>15473</v>
      </c>
      <c r="C15477" s="85">
        <v>19081</v>
      </c>
      <c r="D15477" s="85">
        <v>15473</v>
      </c>
      <c r="E15477" s="86" t="s">
        <v>29872</v>
      </c>
      <c r="F15477" s="85" t="s">
        <v>32</v>
      </c>
      <c r="G15477" s="86" t="s">
        <v>19444</v>
      </c>
      <c r="H15477" s="85" t="s">
        <v>1</v>
      </c>
      <c r="I15477" s="85">
        <v>-1</v>
      </c>
      <c r="J15477" s="88">
        <v>2.4574389202472982</v>
      </c>
      <c r="K15477" s="146">
        <v>2.0771558150322975</v>
      </c>
      <c r="L15477" s="147">
        <v>1.1558907869169571E-8</v>
      </c>
      <c r="M15477" s="147">
        <v>3.5168842926052929E-3</v>
      </c>
      <c r="N15477" s="87">
        <v>0.43980552575714033</v>
      </c>
      <c r="O15477" s="88">
        <v>2.410983112801838</v>
      </c>
      <c r="P15477" s="89">
        <v>5481.9300158888354</v>
      </c>
    </row>
    <row r="15478" spans="1:16">
      <c r="A15478" s="75" t="s">
        <v>29875</v>
      </c>
      <c r="B15478" s="85">
        <v>15474</v>
      </c>
      <c r="C15478" s="85">
        <v>19082</v>
      </c>
      <c r="D15478" s="85">
        <v>15474</v>
      </c>
      <c r="E15478" s="86" t="s">
        <v>29876</v>
      </c>
      <c r="F15478" s="85" t="s">
        <v>32</v>
      </c>
      <c r="G15478" s="86" t="s">
        <v>19444</v>
      </c>
      <c r="H15478" s="85" t="s">
        <v>1</v>
      </c>
      <c r="I15478" s="85">
        <v>-1</v>
      </c>
      <c r="J15478" s="88">
        <v>2.8488081428561451</v>
      </c>
      <c r="K15478" s="146">
        <v>2.1068661805424362</v>
      </c>
      <c r="L15478" s="147">
        <v>1.030575537021092E-8</v>
      </c>
      <c r="M15478" s="147">
        <v>2.4830417941004118E-3</v>
      </c>
      <c r="N15478" s="87">
        <v>0.34004991197203599</v>
      </c>
      <c r="O15478" s="88">
        <v>2.8315970381896278</v>
      </c>
      <c r="P15478" s="89">
        <v>8327.0041793820092</v>
      </c>
    </row>
    <row r="15479" spans="1:16">
      <c r="A15479" s="75" t="s">
        <v>29879</v>
      </c>
      <c r="B15479" s="85">
        <v>15475</v>
      </c>
      <c r="C15479" s="85">
        <v>19085</v>
      </c>
      <c r="D15479" s="85">
        <v>15475</v>
      </c>
      <c r="E15479" s="86" t="s">
        <v>29876</v>
      </c>
      <c r="F15479" s="85" t="s">
        <v>38</v>
      </c>
      <c r="G15479" s="86" t="s">
        <v>19444</v>
      </c>
      <c r="H15479" s="85" t="s">
        <v>1</v>
      </c>
      <c r="I15479" s="85">
        <v>-1</v>
      </c>
      <c r="J15479" s="88">
        <v>2.4669999848121389</v>
      </c>
      <c r="K15479" s="146">
        <v>2.1605597409072539</v>
      </c>
      <c r="L15479" s="147">
        <v>1.196976589847256E-8</v>
      </c>
      <c r="M15479" s="147">
        <v>4.1939344411361882E-3</v>
      </c>
      <c r="N15479" s="87">
        <v>0.54720883242228735</v>
      </c>
      <c r="O15479" s="88">
        <v>2.420623880355679</v>
      </c>
      <c r="P15479" s="89">
        <v>4423.5833505107894</v>
      </c>
    </row>
    <row r="15480" spans="1:16">
      <c r="A15480" s="75" t="s">
        <v>19401</v>
      </c>
      <c r="B15480" s="85">
        <v>15476</v>
      </c>
      <c r="C15480" s="85">
        <v>12357</v>
      </c>
      <c r="D15480" s="85">
        <v>15476</v>
      </c>
      <c r="E15480" s="86" t="s">
        <v>19402</v>
      </c>
      <c r="F15480" s="85" t="s">
        <v>55</v>
      </c>
      <c r="G15480" s="86" t="s">
        <v>19403</v>
      </c>
      <c r="H15480" s="85" t="s">
        <v>1</v>
      </c>
      <c r="I15480" s="85">
        <v>-1</v>
      </c>
      <c r="J15480" s="88">
        <v>1.297129672918425E-2</v>
      </c>
      <c r="K15480" s="146">
        <v>4.577731272870636E-2</v>
      </c>
      <c r="L15480" s="147">
        <v>2.645651360047269E-10</v>
      </c>
      <c r="M15480" s="147">
        <v>3.0708264722450851E-3</v>
      </c>
      <c r="N15480" s="87">
        <v>0.33383366709339268</v>
      </c>
      <c r="O15480" s="88">
        <v>1.0953039313632189E-2</v>
      </c>
      <c r="P15480" s="89">
        <v>32.809870283598414</v>
      </c>
    </row>
    <row r="15481" spans="1:16">
      <c r="A15481" s="75" t="s">
        <v>29797</v>
      </c>
      <c r="B15481" s="85">
        <v>15477</v>
      </c>
      <c r="C15481" s="85">
        <v>19023</v>
      </c>
      <c r="D15481" s="85">
        <v>15477</v>
      </c>
      <c r="E15481" s="86" t="s">
        <v>29798</v>
      </c>
      <c r="F15481" s="85" t="s">
        <v>32</v>
      </c>
      <c r="G15481" s="86" t="s">
        <v>19403</v>
      </c>
      <c r="H15481" s="85" t="s">
        <v>1</v>
      </c>
      <c r="I15481" s="85">
        <v>-1</v>
      </c>
      <c r="J15481" s="88">
        <v>8.5223929324284211E-3</v>
      </c>
      <c r="K15481" s="146">
        <v>3.9380328880294885E-2</v>
      </c>
      <c r="L15481" s="147">
        <v>2.4157331260790788E-10</v>
      </c>
      <c r="M15481" s="147">
        <v>2.506635638229792E-3</v>
      </c>
      <c r="N15481" s="87">
        <v>0.26596062904104262</v>
      </c>
      <c r="O15481" s="88">
        <v>6.0291830093304006E-3</v>
      </c>
      <c r="P15481" s="89">
        <v>22.669456870625716</v>
      </c>
    </row>
    <row r="15482" spans="1:16">
      <c r="A15482" s="75" t="s">
        <v>29799</v>
      </c>
      <c r="B15482" s="85">
        <v>15478</v>
      </c>
      <c r="C15482" s="85">
        <v>19024</v>
      </c>
      <c r="D15482" s="85">
        <v>15478</v>
      </c>
      <c r="E15482" s="86" t="s">
        <v>29798</v>
      </c>
      <c r="F15482" s="85" t="s">
        <v>38</v>
      </c>
      <c r="G15482" s="86" t="s">
        <v>19403</v>
      </c>
      <c r="H15482" s="85" t="s">
        <v>1</v>
      </c>
      <c r="I15482" s="85">
        <v>-1</v>
      </c>
      <c r="J15482" s="88">
        <v>9.5225005944269327E-3</v>
      </c>
      <c r="K15482" s="146">
        <v>4.1741866345095496E-2</v>
      </c>
      <c r="L15482" s="147">
        <v>2.473037429049916E-10</v>
      </c>
      <c r="M15482" s="147">
        <v>2.6054539268147779E-3</v>
      </c>
      <c r="N15482" s="87">
        <v>0.28224442203157979</v>
      </c>
      <c r="O15482" s="88">
        <v>7.8335244568070225E-3</v>
      </c>
      <c r="P15482" s="89">
        <v>27.754399539313283</v>
      </c>
    </row>
    <row r="15483" spans="1:16">
      <c r="A15483" s="75" t="s">
        <v>19404</v>
      </c>
      <c r="B15483" s="85">
        <v>15479</v>
      </c>
      <c r="C15483" s="85">
        <v>12358</v>
      </c>
      <c r="D15483" s="85">
        <v>15479</v>
      </c>
      <c r="E15483" s="86" t="s">
        <v>19405</v>
      </c>
      <c r="F15483" s="85" t="s">
        <v>55</v>
      </c>
      <c r="G15483" s="86" t="s">
        <v>19406</v>
      </c>
      <c r="H15483" s="85" t="s">
        <v>1</v>
      </c>
      <c r="I15483" s="85">
        <v>-1</v>
      </c>
      <c r="J15483" s="88">
        <v>0.35773900357442517</v>
      </c>
      <c r="K15483" s="146">
        <v>0.41870639113773389</v>
      </c>
      <c r="L15483" s="147">
        <v>1.4586312255414391E-9</v>
      </c>
      <c r="M15483" s="147">
        <v>1.656522353240204E-2</v>
      </c>
      <c r="N15483" s="87">
        <v>2.3717581847924549</v>
      </c>
      <c r="O15483" s="88">
        <v>0.33980178543733391</v>
      </c>
      <c r="P15483" s="89">
        <v>143.26999591110041</v>
      </c>
    </row>
    <row r="15484" spans="1:16">
      <c r="A15484" s="75" t="s">
        <v>29800</v>
      </c>
      <c r="B15484" s="85">
        <v>15480</v>
      </c>
      <c r="C15484" s="85">
        <v>19025</v>
      </c>
      <c r="D15484" s="85">
        <v>15480</v>
      </c>
      <c r="E15484" s="86" t="s">
        <v>29801</v>
      </c>
      <c r="F15484" s="85" t="s">
        <v>32</v>
      </c>
      <c r="G15484" s="86" t="s">
        <v>19406</v>
      </c>
      <c r="H15484" s="85" t="s">
        <v>1</v>
      </c>
      <c r="I15484" s="85">
        <v>-1</v>
      </c>
      <c r="J15484" s="88">
        <v>0.27856463921293101</v>
      </c>
      <c r="K15484" s="146">
        <v>0.31521380168756613</v>
      </c>
      <c r="L15484" s="147">
        <v>1.0812854972801881E-9</v>
      </c>
      <c r="M15484" s="147">
        <v>1.0006952409128401E-2</v>
      </c>
      <c r="N15484" s="87">
        <v>1.5056113883766891</v>
      </c>
      <c r="O15484" s="88">
        <v>0.26848481317528827</v>
      </c>
      <c r="P15484" s="89">
        <v>178.32278318827119</v>
      </c>
    </row>
    <row r="15485" spans="1:16">
      <c r="A15485" s="75" t="s">
        <v>29802</v>
      </c>
      <c r="B15485" s="85">
        <v>15481</v>
      </c>
      <c r="C15485" s="85">
        <v>19026</v>
      </c>
      <c r="D15485" s="85">
        <v>15481</v>
      </c>
      <c r="E15485" s="86" t="s">
        <v>29801</v>
      </c>
      <c r="F15485" s="85" t="s">
        <v>38</v>
      </c>
      <c r="G15485" s="86" t="s">
        <v>19406</v>
      </c>
      <c r="H15485" s="85" t="s">
        <v>1</v>
      </c>
      <c r="I15485" s="85">
        <v>-1</v>
      </c>
      <c r="J15485" s="88">
        <v>0.35492450187329477</v>
      </c>
      <c r="K15485" s="146">
        <v>0.41549512438040848</v>
      </c>
      <c r="L15485" s="147">
        <v>1.444377705630982E-9</v>
      </c>
      <c r="M15485" s="147">
        <v>1.615073072372351E-2</v>
      </c>
      <c r="N15485" s="87">
        <v>2.3269449515158289</v>
      </c>
      <c r="O15485" s="88">
        <v>0.33724583731619479</v>
      </c>
      <c r="P15485" s="89">
        <v>144.93073293225288</v>
      </c>
    </row>
    <row r="15486" spans="1:16">
      <c r="A15486" s="75" t="s">
        <v>19595</v>
      </c>
      <c r="B15486" s="85">
        <v>15482</v>
      </c>
      <c r="C15486" s="85">
        <v>12433</v>
      </c>
      <c r="D15486" s="85">
        <v>15482</v>
      </c>
      <c r="E15486" s="86" t="s">
        <v>19596</v>
      </c>
      <c r="F15486" s="85" t="s">
        <v>32</v>
      </c>
      <c r="G15486" s="86" t="s">
        <v>19597</v>
      </c>
      <c r="H15486" s="85" t="s">
        <v>1</v>
      </c>
      <c r="I15486" s="85">
        <v>-1</v>
      </c>
      <c r="J15486" s="88">
        <v>0.28304089596190962</v>
      </c>
      <c r="K15486" s="146">
        <v>88.664373736731122</v>
      </c>
      <c r="L15486" s="147">
        <v>1.7428545419739001E-9</v>
      </c>
      <c r="M15486" s="147">
        <v>1.0682817686822971E-2</v>
      </c>
      <c r="N15486" s="87">
        <v>1.580267880562688</v>
      </c>
      <c r="O15486" s="88">
        <v>0.27341352787618312</v>
      </c>
      <c r="P15486" s="89">
        <v>173.01720248773796</v>
      </c>
    </row>
    <row r="15487" spans="1:16">
      <c r="A15487" s="75" t="s">
        <v>29982</v>
      </c>
      <c r="B15487" s="85">
        <v>15483</v>
      </c>
      <c r="C15487" s="85">
        <v>19141</v>
      </c>
      <c r="D15487" s="85">
        <v>15483</v>
      </c>
      <c r="E15487" s="86" t="s">
        <v>29983</v>
      </c>
      <c r="F15487" s="85" t="s">
        <v>32</v>
      </c>
      <c r="G15487" s="86" t="s">
        <v>19597</v>
      </c>
      <c r="H15487" s="85" t="s">
        <v>1</v>
      </c>
      <c r="I15487" s="85">
        <v>-1</v>
      </c>
      <c r="J15487" s="88">
        <v>0.27915321820452021</v>
      </c>
      <c r="K15487" s="146">
        <v>88.6601398577331</v>
      </c>
      <c r="L15487" s="147">
        <v>1.724013852981584E-9</v>
      </c>
      <c r="M15487" s="147">
        <v>1.012632580388151E-2</v>
      </c>
      <c r="N15487" s="87">
        <v>1.5199159032813541</v>
      </c>
      <c r="O15487" s="88">
        <v>0.26993027630273891</v>
      </c>
      <c r="P15487" s="89">
        <v>177.59553388446366</v>
      </c>
    </row>
    <row r="15488" spans="1:16">
      <c r="A15488" s="75" t="s">
        <v>19598</v>
      </c>
      <c r="B15488" s="85">
        <v>15484</v>
      </c>
      <c r="C15488" s="85">
        <v>12434</v>
      </c>
      <c r="D15488" s="85">
        <v>15484</v>
      </c>
      <c r="E15488" s="86" t="s">
        <v>19599</v>
      </c>
      <c r="F15488" s="85" t="s">
        <v>32</v>
      </c>
      <c r="G15488" s="86" t="s">
        <v>19600</v>
      </c>
      <c r="H15488" s="85" t="s">
        <v>1</v>
      </c>
      <c r="I15488" s="85">
        <v>-1</v>
      </c>
      <c r="J15488" s="88">
        <v>0.28304089596190962</v>
      </c>
      <c r="K15488" s="146">
        <v>0.31439096206595463</v>
      </c>
      <c r="L15488" s="147">
        <v>1.104741362636799E-9</v>
      </c>
      <c r="M15488" s="147">
        <v>1.0682817686822971E-2</v>
      </c>
      <c r="N15488" s="87">
        <v>1.580267880562688</v>
      </c>
      <c r="O15488" s="88">
        <v>0.27341352787618312</v>
      </c>
      <c r="P15488" s="89">
        <v>173.01720248773796</v>
      </c>
    </row>
    <row r="15489" spans="1:16">
      <c r="A15489" s="75" t="s">
        <v>29984</v>
      </c>
      <c r="B15489" s="85">
        <v>15485</v>
      </c>
      <c r="C15489" s="85">
        <v>19142</v>
      </c>
      <c r="D15489" s="85">
        <v>15485</v>
      </c>
      <c r="E15489" s="86" t="s">
        <v>29985</v>
      </c>
      <c r="F15489" s="85" t="s">
        <v>32</v>
      </c>
      <c r="G15489" s="86" t="s">
        <v>19600</v>
      </c>
      <c r="H15489" s="85" t="s">
        <v>1</v>
      </c>
      <c r="I15489" s="85">
        <v>-1</v>
      </c>
      <c r="J15489" s="88">
        <v>0.27915321820452021</v>
      </c>
      <c r="K15489" s="146">
        <v>0.31015708306782247</v>
      </c>
      <c r="L15489" s="147">
        <v>1.085900673644484E-9</v>
      </c>
      <c r="M15489" s="147">
        <v>1.012632580388151E-2</v>
      </c>
      <c r="N15489" s="87">
        <v>1.5199159032813541</v>
      </c>
      <c r="O15489" s="88">
        <v>0.26993027630273891</v>
      </c>
      <c r="P15489" s="89">
        <v>177.59553388446366</v>
      </c>
    </row>
    <row r="15490" spans="1:16">
      <c r="A15490" s="75" t="s">
        <v>19601</v>
      </c>
      <c r="B15490" s="85">
        <v>15486</v>
      </c>
      <c r="C15490" s="85">
        <v>12435</v>
      </c>
      <c r="D15490" s="85">
        <v>15486</v>
      </c>
      <c r="E15490" s="86" t="s">
        <v>19602</v>
      </c>
      <c r="F15490" s="85" t="s">
        <v>32</v>
      </c>
      <c r="G15490" s="86" t="s">
        <v>19603</v>
      </c>
      <c r="H15490" s="85" t="s">
        <v>1</v>
      </c>
      <c r="I15490" s="85">
        <v>-1</v>
      </c>
      <c r="J15490" s="88">
        <v>0.28304089596190962</v>
      </c>
      <c r="K15490" s="146">
        <v>3.0022050141909253</v>
      </c>
      <c r="L15490" s="147">
        <v>3.6149029302284731E-9</v>
      </c>
      <c r="M15490" s="147">
        <v>1.0682817686822971E-2</v>
      </c>
      <c r="N15490" s="87">
        <v>1.580267880562688</v>
      </c>
      <c r="O15490" s="88">
        <v>0.27341352787618312</v>
      </c>
      <c r="P15490" s="89">
        <v>173.01720248773796</v>
      </c>
    </row>
    <row r="15491" spans="1:16">
      <c r="A15491" s="75" t="s">
        <v>29986</v>
      </c>
      <c r="B15491" s="85">
        <v>15487</v>
      </c>
      <c r="C15491" s="85">
        <v>19143</v>
      </c>
      <c r="D15491" s="85">
        <v>15487</v>
      </c>
      <c r="E15491" s="86" t="s">
        <v>29987</v>
      </c>
      <c r="F15491" s="85" t="s">
        <v>32</v>
      </c>
      <c r="G15491" s="86" t="s">
        <v>19603</v>
      </c>
      <c r="H15491" s="85" t="s">
        <v>1</v>
      </c>
      <c r="I15491" s="85">
        <v>-1</v>
      </c>
      <c r="J15491" s="88">
        <v>0.27915321820452021</v>
      </c>
      <c r="K15491" s="146">
        <v>2.9979711351927936</v>
      </c>
      <c r="L15491" s="147">
        <v>3.5960622412361579E-9</v>
      </c>
      <c r="M15491" s="147">
        <v>1.012632580388151E-2</v>
      </c>
      <c r="N15491" s="87">
        <v>1.5199159032813541</v>
      </c>
      <c r="O15491" s="88">
        <v>0.26993027630273891</v>
      </c>
      <c r="P15491" s="89">
        <v>177.59553388446366</v>
      </c>
    </row>
    <row r="15492" spans="1:16">
      <c r="A15492" s="75" t="s">
        <v>19553</v>
      </c>
      <c r="B15492" s="85">
        <v>15488</v>
      </c>
      <c r="C15492" s="85">
        <v>12419</v>
      </c>
      <c r="D15492" s="85">
        <v>15488</v>
      </c>
      <c r="E15492" s="86" t="s">
        <v>19554</v>
      </c>
      <c r="F15492" s="85" t="s">
        <v>32</v>
      </c>
      <c r="G15492" s="86" t="s">
        <v>19555</v>
      </c>
      <c r="H15492" s="85" t="s">
        <v>1</v>
      </c>
      <c r="I15492" s="85">
        <v>-1</v>
      </c>
      <c r="J15492" s="88">
        <v>0.28304089596190962</v>
      </c>
      <c r="K15492" s="146">
        <v>1011.0751755314219</v>
      </c>
      <c r="L15492" s="147">
        <v>8.2262547947062431E-9</v>
      </c>
      <c r="M15492" s="147">
        <v>1.0682817686822971E-2</v>
      </c>
      <c r="N15492" s="87">
        <v>1.580267880562688</v>
      </c>
      <c r="O15492" s="88">
        <v>0.27341352787618312</v>
      </c>
      <c r="P15492" s="89">
        <v>173.01720248773796</v>
      </c>
    </row>
    <row r="15493" spans="1:16">
      <c r="A15493" s="75" t="s">
        <v>29954</v>
      </c>
      <c r="B15493" s="85">
        <v>15489</v>
      </c>
      <c r="C15493" s="85">
        <v>19127</v>
      </c>
      <c r="D15493" s="85">
        <v>15489</v>
      </c>
      <c r="E15493" s="86" t="s">
        <v>29955</v>
      </c>
      <c r="F15493" s="85" t="s">
        <v>32</v>
      </c>
      <c r="G15493" s="86" t="s">
        <v>19555</v>
      </c>
      <c r="H15493" s="85" t="s">
        <v>1</v>
      </c>
      <c r="I15493" s="85">
        <v>-1</v>
      </c>
      <c r="J15493" s="88">
        <v>0.27915321820452021</v>
      </c>
      <c r="K15493" s="146">
        <v>1011.0709416524238</v>
      </c>
      <c r="L15493" s="147">
        <v>8.2074141057139353E-9</v>
      </c>
      <c r="M15493" s="147">
        <v>1.012632580388151E-2</v>
      </c>
      <c r="N15493" s="87">
        <v>1.5199159032813541</v>
      </c>
      <c r="O15493" s="88">
        <v>0.26993027630273891</v>
      </c>
      <c r="P15493" s="89">
        <v>177.59553388446366</v>
      </c>
    </row>
    <row r="15494" spans="1:16">
      <c r="A15494" s="75" t="s">
        <v>19556</v>
      </c>
      <c r="B15494" s="85">
        <v>15490</v>
      </c>
      <c r="C15494" s="85">
        <v>12420</v>
      </c>
      <c r="D15494" s="85">
        <v>15490</v>
      </c>
      <c r="E15494" s="86" t="s">
        <v>19557</v>
      </c>
      <c r="F15494" s="85" t="s">
        <v>32</v>
      </c>
      <c r="G15494" s="86" t="s">
        <v>19558</v>
      </c>
      <c r="H15494" s="85" t="s">
        <v>1</v>
      </c>
      <c r="I15494" s="85">
        <v>-1</v>
      </c>
      <c r="J15494" s="88">
        <v>0.28304089596190962</v>
      </c>
      <c r="K15494" s="146">
        <v>131.69283192174925</v>
      </c>
      <c r="L15494" s="147">
        <v>1.9879235210360262E-9</v>
      </c>
      <c r="M15494" s="147">
        <v>1.0682817686822971E-2</v>
      </c>
      <c r="N15494" s="87">
        <v>1.580267880562688</v>
      </c>
      <c r="O15494" s="88">
        <v>0.27341352787618312</v>
      </c>
      <c r="P15494" s="89">
        <v>173.01720248773796</v>
      </c>
    </row>
    <row r="15495" spans="1:16">
      <c r="A15495" s="75" t="s">
        <v>29956</v>
      </c>
      <c r="B15495" s="85">
        <v>15491</v>
      </c>
      <c r="C15495" s="85">
        <v>19128</v>
      </c>
      <c r="D15495" s="85">
        <v>15491</v>
      </c>
      <c r="E15495" s="86" t="s">
        <v>29957</v>
      </c>
      <c r="F15495" s="85" t="s">
        <v>32</v>
      </c>
      <c r="G15495" s="86" t="s">
        <v>19558</v>
      </c>
      <c r="H15495" s="85" t="s">
        <v>1</v>
      </c>
      <c r="I15495" s="85">
        <v>-1</v>
      </c>
      <c r="J15495" s="88">
        <v>0.27915321820452021</v>
      </c>
      <c r="K15495" s="146">
        <v>131.68859804275064</v>
      </c>
      <c r="L15495" s="147">
        <v>1.9690828320437089E-9</v>
      </c>
      <c r="M15495" s="147">
        <v>1.012632580388151E-2</v>
      </c>
      <c r="N15495" s="87">
        <v>1.5199159032813541</v>
      </c>
      <c r="O15495" s="88">
        <v>0.26993027630273891</v>
      </c>
      <c r="P15495" s="89">
        <v>177.59553388446366</v>
      </c>
    </row>
    <row r="15496" spans="1:16">
      <c r="A15496" s="75" t="s">
        <v>19559</v>
      </c>
      <c r="B15496" s="85">
        <v>15492</v>
      </c>
      <c r="C15496" s="85">
        <v>12421</v>
      </c>
      <c r="D15496" s="85">
        <v>15492</v>
      </c>
      <c r="E15496" s="86" t="s">
        <v>19560</v>
      </c>
      <c r="F15496" s="85" t="s">
        <v>32</v>
      </c>
      <c r="G15496" s="86" t="s">
        <v>19561</v>
      </c>
      <c r="H15496" s="85" t="s">
        <v>1</v>
      </c>
      <c r="I15496" s="85">
        <v>-1</v>
      </c>
      <c r="J15496" s="88">
        <v>0.28304089596190962</v>
      </c>
      <c r="K15496" s="146">
        <v>3.3176167951716349</v>
      </c>
      <c r="L15496" s="147">
        <v>1.229674711965363E-9</v>
      </c>
      <c r="M15496" s="147">
        <v>1.0682817686822971E-2</v>
      </c>
      <c r="N15496" s="87">
        <v>1.580267880562688</v>
      </c>
      <c r="O15496" s="88">
        <v>0.27341352787618312</v>
      </c>
      <c r="P15496" s="89">
        <v>173.01720248773796</v>
      </c>
    </row>
    <row r="15497" spans="1:16">
      <c r="A15497" s="75" t="s">
        <v>29958</v>
      </c>
      <c r="B15497" s="85">
        <v>15493</v>
      </c>
      <c r="C15497" s="85">
        <v>19129</v>
      </c>
      <c r="D15497" s="85">
        <v>15493</v>
      </c>
      <c r="E15497" s="86" t="s">
        <v>29959</v>
      </c>
      <c r="F15497" s="85" t="s">
        <v>32</v>
      </c>
      <c r="G15497" s="86" t="s">
        <v>19561</v>
      </c>
      <c r="H15497" s="85" t="s">
        <v>1</v>
      </c>
      <c r="I15497" s="85">
        <v>-1</v>
      </c>
      <c r="J15497" s="88">
        <v>0.27915321820452021</v>
      </c>
      <c r="K15497" s="146">
        <v>3.3133829161735031</v>
      </c>
      <c r="L15497" s="147">
        <v>1.210834022973048E-9</v>
      </c>
      <c r="M15497" s="147">
        <v>1.012632580388151E-2</v>
      </c>
      <c r="N15497" s="87">
        <v>1.5199159032813541</v>
      </c>
      <c r="O15497" s="88">
        <v>0.26993027630273891</v>
      </c>
      <c r="P15497" s="89">
        <v>177.59553388446366</v>
      </c>
    </row>
    <row r="15498" spans="1:16">
      <c r="A15498" s="75" t="s">
        <v>19541</v>
      </c>
      <c r="B15498" s="85">
        <v>15494</v>
      </c>
      <c r="C15498" s="85">
        <v>12415</v>
      </c>
      <c r="D15498" s="85">
        <v>15494</v>
      </c>
      <c r="E15498" s="86" t="s">
        <v>19542</v>
      </c>
      <c r="F15498" s="85" t="s">
        <v>32</v>
      </c>
      <c r="G15498" s="86" t="s">
        <v>19543</v>
      </c>
      <c r="H15498" s="85" t="s">
        <v>1</v>
      </c>
      <c r="I15498" s="85">
        <v>-1</v>
      </c>
      <c r="J15498" s="88">
        <v>0.28304089596190962</v>
      </c>
      <c r="K15498" s="146">
        <v>292.97219355311825</v>
      </c>
      <c r="L15498" s="147">
        <v>3.0371056822269111E-9</v>
      </c>
      <c r="M15498" s="147">
        <v>1.0682817686822971E-2</v>
      </c>
      <c r="N15498" s="87">
        <v>1.580267880562688</v>
      </c>
      <c r="O15498" s="88">
        <v>0.27341352787618312</v>
      </c>
      <c r="P15498" s="89">
        <v>173.01720248773796</v>
      </c>
    </row>
    <row r="15499" spans="1:16">
      <c r="A15499" s="75" t="s">
        <v>29946</v>
      </c>
      <c r="B15499" s="85">
        <v>15495</v>
      </c>
      <c r="C15499" s="85">
        <v>19123</v>
      </c>
      <c r="D15499" s="85">
        <v>15495</v>
      </c>
      <c r="E15499" s="86" t="s">
        <v>29947</v>
      </c>
      <c r="F15499" s="85" t="s">
        <v>32</v>
      </c>
      <c r="G15499" s="86" t="s">
        <v>19543</v>
      </c>
      <c r="H15499" s="85" t="s">
        <v>1</v>
      </c>
      <c r="I15499" s="85">
        <v>-1</v>
      </c>
      <c r="J15499" s="88">
        <v>0.27915321820452021</v>
      </c>
      <c r="K15499" s="146">
        <v>292.96795967412066</v>
      </c>
      <c r="L15499" s="147">
        <v>3.0182649932345959E-9</v>
      </c>
      <c r="M15499" s="147">
        <v>1.012632580388151E-2</v>
      </c>
      <c r="N15499" s="87">
        <v>1.5199159032813541</v>
      </c>
      <c r="O15499" s="88">
        <v>0.26993027630273891</v>
      </c>
      <c r="P15499" s="89">
        <v>177.59553388446366</v>
      </c>
    </row>
    <row r="15500" spans="1:16">
      <c r="A15500" s="75" t="s">
        <v>19562</v>
      </c>
      <c r="B15500" s="85">
        <v>15496</v>
      </c>
      <c r="C15500" s="85">
        <v>12422</v>
      </c>
      <c r="D15500" s="85">
        <v>15496</v>
      </c>
      <c r="E15500" s="86" t="s">
        <v>19563</v>
      </c>
      <c r="F15500" s="85" t="s">
        <v>32</v>
      </c>
      <c r="G15500" s="86" t="s">
        <v>19564</v>
      </c>
      <c r="H15500" s="85" t="s">
        <v>1</v>
      </c>
      <c r="I15500" s="85">
        <v>-1</v>
      </c>
      <c r="J15500" s="88">
        <v>0.28304089596190962</v>
      </c>
      <c r="K15500" s="146">
        <v>148.6341518406999</v>
      </c>
      <c r="L15500" s="147">
        <v>4.2747778092346044E-9</v>
      </c>
      <c r="M15500" s="147">
        <v>1.0682817686822971E-2</v>
      </c>
      <c r="N15500" s="87">
        <v>1.580267880562688</v>
      </c>
      <c r="O15500" s="88">
        <v>0.27341352787618312</v>
      </c>
      <c r="P15500" s="89">
        <v>173.01720248773796</v>
      </c>
    </row>
    <row r="15501" spans="1:16">
      <c r="A15501" s="75" t="s">
        <v>29960</v>
      </c>
      <c r="B15501" s="85">
        <v>15497</v>
      </c>
      <c r="C15501" s="85">
        <v>19130</v>
      </c>
      <c r="D15501" s="85">
        <v>15497</v>
      </c>
      <c r="E15501" s="86" t="s">
        <v>29961</v>
      </c>
      <c r="F15501" s="85" t="s">
        <v>32</v>
      </c>
      <c r="G15501" s="86" t="s">
        <v>19564</v>
      </c>
      <c r="H15501" s="85" t="s">
        <v>1</v>
      </c>
      <c r="I15501" s="85">
        <v>-1</v>
      </c>
      <c r="J15501" s="88">
        <v>0.27915321820452021</v>
      </c>
      <c r="K15501" s="146">
        <v>148.62991796170138</v>
      </c>
      <c r="L15501" s="147">
        <v>4.2559371202423024E-9</v>
      </c>
      <c r="M15501" s="147">
        <v>1.012632580388151E-2</v>
      </c>
      <c r="N15501" s="87">
        <v>1.5199159032813541</v>
      </c>
      <c r="O15501" s="88">
        <v>0.26993027630273891</v>
      </c>
      <c r="P15501" s="89">
        <v>177.59553388446366</v>
      </c>
    </row>
    <row r="15502" spans="1:16">
      <c r="A15502" s="75" t="s">
        <v>19565</v>
      </c>
      <c r="B15502" s="85">
        <v>15498</v>
      </c>
      <c r="C15502" s="85">
        <v>12423</v>
      </c>
      <c r="D15502" s="85">
        <v>15498</v>
      </c>
      <c r="E15502" s="86" t="s">
        <v>19566</v>
      </c>
      <c r="F15502" s="85" t="s">
        <v>32</v>
      </c>
      <c r="G15502" s="86" t="s">
        <v>19567</v>
      </c>
      <c r="H15502" s="85" t="s">
        <v>1</v>
      </c>
      <c r="I15502" s="85">
        <v>-1</v>
      </c>
      <c r="J15502" s="88">
        <v>0.28304089596190962</v>
      </c>
      <c r="K15502" s="146">
        <v>0.31439096206595463</v>
      </c>
      <c r="L15502" s="147">
        <v>1.104741362636799E-9</v>
      </c>
      <c r="M15502" s="147">
        <v>1.0682817686822971E-2</v>
      </c>
      <c r="N15502" s="87">
        <v>1.580267880562688</v>
      </c>
      <c r="O15502" s="88">
        <v>0.27341352787618312</v>
      </c>
      <c r="P15502" s="89">
        <v>173.01720248773796</v>
      </c>
    </row>
    <row r="15503" spans="1:16">
      <c r="A15503" s="75" t="s">
        <v>29962</v>
      </c>
      <c r="B15503" s="85">
        <v>15499</v>
      </c>
      <c r="C15503" s="85">
        <v>19131</v>
      </c>
      <c r="D15503" s="85">
        <v>15499</v>
      </c>
      <c r="E15503" s="86" t="s">
        <v>29963</v>
      </c>
      <c r="F15503" s="85" t="s">
        <v>32</v>
      </c>
      <c r="G15503" s="86" t="s">
        <v>19567</v>
      </c>
      <c r="H15503" s="85" t="s">
        <v>1</v>
      </c>
      <c r="I15503" s="85">
        <v>-1</v>
      </c>
      <c r="J15503" s="88">
        <v>0.27915321820452021</v>
      </c>
      <c r="K15503" s="146">
        <v>0.31015708306782247</v>
      </c>
      <c r="L15503" s="147">
        <v>1.085900673644484E-9</v>
      </c>
      <c r="M15503" s="147">
        <v>1.012632580388151E-2</v>
      </c>
      <c r="N15503" s="87">
        <v>1.5199159032813541</v>
      </c>
      <c r="O15503" s="88">
        <v>0.26993027630273891</v>
      </c>
      <c r="P15503" s="89">
        <v>177.59553388446366</v>
      </c>
    </row>
    <row r="15504" spans="1:16">
      <c r="A15504" s="75" t="s">
        <v>19544</v>
      </c>
      <c r="B15504" s="85">
        <v>15500</v>
      </c>
      <c r="C15504" s="85">
        <v>12416</v>
      </c>
      <c r="D15504" s="85">
        <v>15500</v>
      </c>
      <c r="E15504" s="86" t="s">
        <v>19545</v>
      </c>
      <c r="F15504" s="85" t="s">
        <v>32</v>
      </c>
      <c r="G15504" s="86" t="s">
        <v>19546</v>
      </c>
      <c r="H15504" s="85" t="s">
        <v>1</v>
      </c>
      <c r="I15504" s="85">
        <v>-1</v>
      </c>
      <c r="J15504" s="88">
        <v>0.28304089596190962</v>
      </c>
      <c r="K15504" s="146">
        <v>4.562315617808868</v>
      </c>
      <c r="L15504" s="147">
        <v>1.3594001098724181E-9</v>
      </c>
      <c r="M15504" s="147">
        <v>1.0682817686822971E-2</v>
      </c>
      <c r="N15504" s="87">
        <v>1.580267880562688</v>
      </c>
      <c r="O15504" s="88">
        <v>0.27341352787618312</v>
      </c>
      <c r="P15504" s="89">
        <v>173.01720248773796</v>
      </c>
    </row>
    <row r="15505" spans="1:16">
      <c r="A15505" s="75" t="s">
        <v>29948</v>
      </c>
      <c r="B15505" s="85">
        <v>15501</v>
      </c>
      <c r="C15505" s="85">
        <v>19124</v>
      </c>
      <c r="D15505" s="85">
        <v>15501</v>
      </c>
      <c r="E15505" s="86" t="s">
        <v>29949</v>
      </c>
      <c r="F15505" s="85" t="s">
        <v>32</v>
      </c>
      <c r="G15505" s="86" t="s">
        <v>19546</v>
      </c>
      <c r="H15505" s="85" t="s">
        <v>1</v>
      </c>
      <c r="I15505" s="85">
        <v>-1</v>
      </c>
      <c r="J15505" s="88">
        <v>0.27915321820452021</v>
      </c>
      <c r="K15505" s="146">
        <v>4.5580817388107322</v>
      </c>
      <c r="L15505" s="147">
        <v>1.340559420880102E-9</v>
      </c>
      <c r="M15505" s="147">
        <v>1.012632580388151E-2</v>
      </c>
      <c r="N15505" s="87">
        <v>1.5199159032813541</v>
      </c>
      <c r="O15505" s="88">
        <v>0.26993027630273891</v>
      </c>
      <c r="P15505" s="89">
        <v>177.59553388446366</v>
      </c>
    </row>
    <row r="15506" spans="1:16">
      <c r="A15506" s="75" t="s">
        <v>19547</v>
      </c>
      <c r="B15506" s="85">
        <v>15502</v>
      </c>
      <c r="C15506" s="85">
        <v>12417</v>
      </c>
      <c r="D15506" s="85">
        <v>15502</v>
      </c>
      <c r="E15506" s="86" t="s">
        <v>19548</v>
      </c>
      <c r="F15506" s="85" t="s">
        <v>32</v>
      </c>
      <c r="G15506" s="86" t="s">
        <v>19549</v>
      </c>
      <c r="H15506" s="85" t="s">
        <v>1</v>
      </c>
      <c r="I15506" s="85">
        <v>-1</v>
      </c>
      <c r="J15506" s="88">
        <v>0.28304089596190962</v>
      </c>
      <c r="K15506" s="146">
        <v>0.31439096206595463</v>
      </c>
      <c r="L15506" s="147">
        <v>1.106011788212799E-9</v>
      </c>
      <c r="M15506" s="147">
        <v>1.0682817686822971E-2</v>
      </c>
      <c r="N15506" s="87">
        <v>1.580267880562688</v>
      </c>
      <c r="O15506" s="88">
        <v>0.27341352787618312</v>
      </c>
      <c r="P15506" s="89">
        <v>173.01720248773796</v>
      </c>
    </row>
    <row r="15507" spans="1:16">
      <c r="A15507" s="75" t="s">
        <v>29950</v>
      </c>
      <c r="B15507" s="85">
        <v>15503</v>
      </c>
      <c r="C15507" s="85">
        <v>19125</v>
      </c>
      <c r="D15507" s="85">
        <v>15503</v>
      </c>
      <c r="E15507" s="86" t="s">
        <v>29951</v>
      </c>
      <c r="F15507" s="85" t="s">
        <v>32</v>
      </c>
      <c r="G15507" s="86" t="s">
        <v>19549</v>
      </c>
      <c r="H15507" s="85" t="s">
        <v>1</v>
      </c>
      <c r="I15507" s="85">
        <v>-1</v>
      </c>
      <c r="J15507" s="88">
        <v>0.27915321820452021</v>
      </c>
      <c r="K15507" s="146">
        <v>0.31015708306782247</v>
      </c>
      <c r="L15507" s="147">
        <v>1.087171099220484E-9</v>
      </c>
      <c r="M15507" s="147">
        <v>1.012632580388151E-2</v>
      </c>
      <c r="N15507" s="87">
        <v>1.5199159032813541</v>
      </c>
      <c r="O15507" s="88">
        <v>0.26993027630273891</v>
      </c>
      <c r="P15507" s="89">
        <v>177.59553388446366</v>
      </c>
    </row>
    <row r="15508" spans="1:16">
      <c r="A15508" s="75" t="s">
        <v>19568</v>
      </c>
      <c r="B15508" s="85">
        <v>15504</v>
      </c>
      <c r="C15508" s="85">
        <v>12424</v>
      </c>
      <c r="D15508" s="85">
        <v>15504</v>
      </c>
      <c r="E15508" s="86" t="s">
        <v>19569</v>
      </c>
      <c r="F15508" s="85" t="s">
        <v>32</v>
      </c>
      <c r="G15508" s="86" t="s">
        <v>19570</v>
      </c>
      <c r="H15508" s="85" t="s">
        <v>1</v>
      </c>
      <c r="I15508" s="85">
        <v>-1</v>
      </c>
      <c r="J15508" s="88">
        <v>0.28304089596190962</v>
      </c>
      <c r="K15508" s="146">
        <v>0.31439096206595463</v>
      </c>
      <c r="L15508" s="147">
        <v>1.1047406825127989E-9</v>
      </c>
      <c r="M15508" s="147">
        <v>1.0682817686822971E-2</v>
      </c>
      <c r="N15508" s="87">
        <v>1.580267880562688</v>
      </c>
      <c r="O15508" s="88">
        <v>0.27341352787618312</v>
      </c>
      <c r="P15508" s="89">
        <v>173.01720248773796</v>
      </c>
    </row>
    <row r="15509" spans="1:16">
      <c r="A15509" s="75" t="s">
        <v>29964</v>
      </c>
      <c r="B15509" s="85">
        <v>15505</v>
      </c>
      <c r="C15509" s="85">
        <v>19132</v>
      </c>
      <c r="D15509" s="85">
        <v>15505</v>
      </c>
      <c r="E15509" s="86" t="s">
        <v>29965</v>
      </c>
      <c r="F15509" s="85" t="s">
        <v>32</v>
      </c>
      <c r="G15509" s="86" t="s">
        <v>19570</v>
      </c>
      <c r="H15509" s="85" t="s">
        <v>1</v>
      </c>
      <c r="I15509" s="85">
        <v>-1</v>
      </c>
      <c r="J15509" s="88">
        <v>0.27915321820452021</v>
      </c>
      <c r="K15509" s="146">
        <v>0.31015708306782247</v>
      </c>
      <c r="L15509" s="147">
        <v>1.0858999935204841E-9</v>
      </c>
      <c r="M15509" s="147">
        <v>1.012632580388151E-2</v>
      </c>
      <c r="N15509" s="87">
        <v>1.5199159032813541</v>
      </c>
      <c r="O15509" s="88">
        <v>0.26993027630273891</v>
      </c>
      <c r="P15509" s="89">
        <v>177.59553388446366</v>
      </c>
    </row>
    <row r="15510" spans="1:16">
      <c r="A15510" s="75" t="s">
        <v>19571</v>
      </c>
      <c r="B15510" s="85">
        <v>15506</v>
      </c>
      <c r="C15510" s="85">
        <v>12425</v>
      </c>
      <c r="D15510" s="85">
        <v>15506</v>
      </c>
      <c r="E15510" s="86" t="s">
        <v>19572</v>
      </c>
      <c r="F15510" s="85" t="s">
        <v>32</v>
      </c>
      <c r="G15510" s="86" t="s">
        <v>19573</v>
      </c>
      <c r="H15510" s="85" t="s">
        <v>1</v>
      </c>
      <c r="I15510" s="85">
        <v>-1</v>
      </c>
      <c r="J15510" s="88">
        <v>0.28304089596190962</v>
      </c>
      <c r="K15510" s="146">
        <v>0.31439096206595463</v>
      </c>
      <c r="L15510" s="147">
        <v>5.7024788481332707E-8</v>
      </c>
      <c r="M15510" s="147">
        <v>1.0682817686822971E-2</v>
      </c>
      <c r="N15510" s="87">
        <v>1.580267880562688</v>
      </c>
      <c r="O15510" s="88">
        <v>0.27341352787618312</v>
      </c>
      <c r="P15510" s="89">
        <v>173.01720248773796</v>
      </c>
    </row>
    <row r="15511" spans="1:16">
      <c r="A15511" s="75" t="s">
        <v>29966</v>
      </c>
      <c r="B15511" s="85">
        <v>15507</v>
      </c>
      <c r="C15511" s="85">
        <v>19133</v>
      </c>
      <c r="D15511" s="85">
        <v>15507</v>
      </c>
      <c r="E15511" s="86" t="s">
        <v>29967</v>
      </c>
      <c r="F15511" s="85" t="s">
        <v>32</v>
      </c>
      <c r="G15511" s="86" t="s">
        <v>19573</v>
      </c>
      <c r="H15511" s="85" t="s">
        <v>1</v>
      </c>
      <c r="I15511" s="85">
        <v>-1</v>
      </c>
      <c r="J15511" s="88">
        <v>0.27915321820452021</v>
      </c>
      <c r="K15511" s="146">
        <v>0.31015708306782247</v>
      </c>
      <c r="L15511" s="147">
        <v>5.7005947792340428E-8</v>
      </c>
      <c r="M15511" s="147">
        <v>1.012632580388151E-2</v>
      </c>
      <c r="N15511" s="87">
        <v>1.5199159032813541</v>
      </c>
      <c r="O15511" s="88">
        <v>0.26993027630273891</v>
      </c>
      <c r="P15511" s="89">
        <v>177.59553388446366</v>
      </c>
    </row>
    <row r="15512" spans="1:16">
      <c r="A15512" s="75" t="s">
        <v>19574</v>
      </c>
      <c r="B15512" s="85">
        <v>15508</v>
      </c>
      <c r="C15512" s="85">
        <v>12426</v>
      </c>
      <c r="D15512" s="85">
        <v>15508</v>
      </c>
      <c r="E15512" s="86" t="s">
        <v>19575</v>
      </c>
      <c r="F15512" s="85" t="s">
        <v>32</v>
      </c>
      <c r="G15512" s="86" t="s">
        <v>19576</v>
      </c>
      <c r="H15512" s="85" t="s">
        <v>1</v>
      </c>
      <c r="I15512" s="85">
        <v>-1</v>
      </c>
      <c r="J15512" s="88">
        <v>0.28304089596190962</v>
      </c>
      <c r="K15512" s="146">
        <v>162.50724771191119</v>
      </c>
      <c r="L15512" s="147">
        <v>3.631003252931611E-9</v>
      </c>
      <c r="M15512" s="147">
        <v>1.0682817686822971E-2</v>
      </c>
      <c r="N15512" s="87">
        <v>1.580267880562688</v>
      </c>
      <c r="O15512" s="88">
        <v>0.27341352787618312</v>
      </c>
      <c r="P15512" s="89">
        <v>173.01720248773796</v>
      </c>
    </row>
    <row r="15513" spans="1:16">
      <c r="A15513" s="75" t="s">
        <v>29968</v>
      </c>
      <c r="B15513" s="85">
        <v>15509</v>
      </c>
      <c r="C15513" s="85">
        <v>19134</v>
      </c>
      <c r="D15513" s="85">
        <v>15509</v>
      </c>
      <c r="E15513" s="86" t="s">
        <v>29969</v>
      </c>
      <c r="F15513" s="85" t="s">
        <v>32</v>
      </c>
      <c r="G15513" s="86" t="s">
        <v>19576</v>
      </c>
      <c r="H15513" s="85" t="s">
        <v>1</v>
      </c>
      <c r="I15513" s="85">
        <v>-1</v>
      </c>
      <c r="J15513" s="88">
        <v>0.27915321820452021</v>
      </c>
      <c r="K15513" s="146">
        <v>162.50301383291225</v>
      </c>
      <c r="L15513" s="147">
        <v>3.6121625639392978E-9</v>
      </c>
      <c r="M15513" s="147">
        <v>1.012632580388151E-2</v>
      </c>
      <c r="N15513" s="87">
        <v>1.5199159032813541</v>
      </c>
      <c r="O15513" s="88">
        <v>0.26993027630273891</v>
      </c>
      <c r="P15513" s="89">
        <v>177.59553388446366</v>
      </c>
    </row>
    <row r="15514" spans="1:16">
      <c r="A15514" s="75" t="s">
        <v>19577</v>
      </c>
      <c r="B15514" s="85">
        <v>15510</v>
      </c>
      <c r="C15514" s="85">
        <v>12427</v>
      </c>
      <c r="D15514" s="85">
        <v>15510</v>
      </c>
      <c r="E15514" s="86" t="s">
        <v>19578</v>
      </c>
      <c r="F15514" s="85" t="s">
        <v>32</v>
      </c>
      <c r="G15514" s="86" t="s">
        <v>19579</v>
      </c>
      <c r="H15514" s="85" t="s">
        <v>1</v>
      </c>
      <c r="I15514" s="85">
        <v>-1</v>
      </c>
      <c r="J15514" s="88">
        <v>0.28304089596190962</v>
      </c>
      <c r="K15514" s="146">
        <v>0.66221354713810066</v>
      </c>
      <c r="L15514" s="147">
        <v>8.7423280590939088E-9</v>
      </c>
      <c r="M15514" s="147">
        <v>1.0682817686822971E-2</v>
      </c>
      <c r="N15514" s="87">
        <v>1.580267880562688</v>
      </c>
      <c r="O15514" s="88">
        <v>0.27341352787618312</v>
      </c>
      <c r="P15514" s="89">
        <v>173.01720248773796</v>
      </c>
    </row>
    <row r="15515" spans="1:16">
      <c r="A15515" s="75" t="s">
        <v>29970</v>
      </c>
      <c r="B15515" s="85">
        <v>15511</v>
      </c>
      <c r="C15515" s="85">
        <v>19135</v>
      </c>
      <c r="D15515" s="85">
        <v>15511</v>
      </c>
      <c r="E15515" s="86" t="s">
        <v>29971</v>
      </c>
      <c r="F15515" s="85" t="s">
        <v>32</v>
      </c>
      <c r="G15515" s="86" t="s">
        <v>19579</v>
      </c>
      <c r="H15515" s="85" t="s">
        <v>1</v>
      </c>
      <c r="I15515" s="85">
        <v>-1</v>
      </c>
      <c r="J15515" s="88">
        <v>0.27915321820452021</v>
      </c>
      <c r="K15515" s="146">
        <v>0.657979668139969</v>
      </c>
      <c r="L15515" s="147">
        <v>8.7234873701015845E-9</v>
      </c>
      <c r="M15515" s="147">
        <v>1.012632580388151E-2</v>
      </c>
      <c r="N15515" s="87">
        <v>1.5199159032813541</v>
      </c>
      <c r="O15515" s="88">
        <v>0.26993027630273891</v>
      </c>
      <c r="P15515" s="89">
        <v>177.59553388446366</v>
      </c>
    </row>
    <row r="15516" spans="1:16">
      <c r="A15516" s="75" t="s">
        <v>19580</v>
      </c>
      <c r="B15516" s="85">
        <v>15512</v>
      </c>
      <c r="C15516" s="85">
        <v>12428</v>
      </c>
      <c r="D15516" s="85">
        <v>15512</v>
      </c>
      <c r="E15516" s="86" t="s">
        <v>19581</v>
      </c>
      <c r="F15516" s="85" t="s">
        <v>32</v>
      </c>
      <c r="G15516" s="86" t="s">
        <v>19582</v>
      </c>
      <c r="H15516" s="85" t="s">
        <v>1</v>
      </c>
      <c r="I15516" s="85">
        <v>-1</v>
      </c>
      <c r="J15516" s="88">
        <v>0.28304089596190962</v>
      </c>
      <c r="K15516" s="146">
        <v>0.31439096206595463</v>
      </c>
      <c r="L15516" s="147">
        <v>1.1047715151807991E-9</v>
      </c>
      <c r="M15516" s="147">
        <v>1.0682817686822971E-2</v>
      </c>
      <c r="N15516" s="87">
        <v>1.580267880562688</v>
      </c>
      <c r="O15516" s="88">
        <v>0.27341352787618312</v>
      </c>
      <c r="P15516" s="89">
        <v>173.01720248773796</v>
      </c>
    </row>
    <row r="15517" spans="1:16">
      <c r="A15517" s="75" t="s">
        <v>29972</v>
      </c>
      <c r="B15517" s="85">
        <v>15513</v>
      </c>
      <c r="C15517" s="85">
        <v>19136</v>
      </c>
      <c r="D15517" s="85">
        <v>15513</v>
      </c>
      <c r="E15517" s="86" t="s">
        <v>29973</v>
      </c>
      <c r="F15517" s="85" t="s">
        <v>32</v>
      </c>
      <c r="G15517" s="86" t="s">
        <v>19582</v>
      </c>
      <c r="H15517" s="85" t="s">
        <v>1</v>
      </c>
      <c r="I15517" s="85">
        <v>-1</v>
      </c>
      <c r="J15517" s="88">
        <v>0.27915321820452021</v>
      </c>
      <c r="K15517" s="146">
        <v>0.31015708306782247</v>
      </c>
      <c r="L15517" s="147">
        <v>1.0859308261884841E-9</v>
      </c>
      <c r="M15517" s="147">
        <v>1.012632580388151E-2</v>
      </c>
      <c r="N15517" s="87">
        <v>1.5199159032813541</v>
      </c>
      <c r="O15517" s="88">
        <v>0.26993027630273891</v>
      </c>
      <c r="P15517" s="89">
        <v>177.59553388446366</v>
      </c>
    </row>
    <row r="15518" spans="1:16">
      <c r="A15518" s="75" t="s">
        <v>19550</v>
      </c>
      <c r="B15518" s="85">
        <v>15514</v>
      </c>
      <c r="C15518" s="85">
        <v>12418</v>
      </c>
      <c r="D15518" s="85">
        <v>15514</v>
      </c>
      <c r="E15518" s="86" t="s">
        <v>19551</v>
      </c>
      <c r="F15518" s="85" t="s">
        <v>32</v>
      </c>
      <c r="G15518" s="86" t="s">
        <v>19552</v>
      </c>
      <c r="H15518" s="85" t="s">
        <v>1</v>
      </c>
      <c r="I15518" s="85">
        <v>-1</v>
      </c>
      <c r="J15518" s="88">
        <v>0.28304089596190962</v>
      </c>
      <c r="K15518" s="146">
        <v>0.31439096206595463</v>
      </c>
      <c r="L15518" s="147">
        <v>1.392198745677881E-8</v>
      </c>
      <c r="M15518" s="147">
        <v>1.0682817686822971E-2</v>
      </c>
      <c r="N15518" s="87">
        <v>1.580267880562688</v>
      </c>
      <c r="O15518" s="88">
        <v>0.27341352787618312</v>
      </c>
      <c r="P15518" s="89">
        <v>173.01720248773796</v>
      </c>
    </row>
    <row r="15519" spans="1:16">
      <c r="A15519" s="75" t="s">
        <v>29952</v>
      </c>
      <c r="B15519" s="85">
        <v>15515</v>
      </c>
      <c r="C15519" s="85">
        <v>19126</v>
      </c>
      <c r="D15519" s="85">
        <v>15515</v>
      </c>
      <c r="E15519" s="86" t="s">
        <v>29953</v>
      </c>
      <c r="F15519" s="85" t="s">
        <v>32</v>
      </c>
      <c r="G15519" s="86" t="s">
        <v>19552</v>
      </c>
      <c r="H15519" s="85" t="s">
        <v>1</v>
      </c>
      <c r="I15519" s="85">
        <v>-1</v>
      </c>
      <c r="J15519" s="88">
        <v>0.27915321820452021</v>
      </c>
      <c r="K15519" s="146">
        <v>0.31015708306782247</v>
      </c>
      <c r="L15519" s="147">
        <v>1.3903146767786479E-8</v>
      </c>
      <c r="M15519" s="147">
        <v>1.012632580388151E-2</v>
      </c>
      <c r="N15519" s="87">
        <v>1.5199159032813541</v>
      </c>
      <c r="O15519" s="88">
        <v>0.26993027630273891</v>
      </c>
      <c r="P15519" s="89">
        <v>177.59553388446366</v>
      </c>
    </row>
    <row r="15520" spans="1:16">
      <c r="A15520" s="75" t="s">
        <v>19583</v>
      </c>
      <c r="B15520" s="85">
        <v>15516</v>
      </c>
      <c r="C15520" s="85">
        <v>12429</v>
      </c>
      <c r="D15520" s="85">
        <v>15516</v>
      </c>
      <c r="E15520" s="86" t="s">
        <v>19584</v>
      </c>
      <c r="F15520" s="85" t="s">
        <v>32</v>
      </c>
      <c r="G15520" s="86" t="s">
        <v>19585</v>
      </c>
      <c r="H15520" s="85" t="s">
        <v>1</v>
      </c>
      <c r="I15520" s="85">
        <v>-1</v>
      </c>
      <c r="J15520" s="88">
        <v>0.28304089596190962</v>
      </c>
      <c r="K15520" s="146">
        <v>0.31439096206595463</v>
      </c>
      <c r="L15520" s="147">
        <v>1.6733956653368001E-9</v>
      </c>
      <c r="M15520" s="147">
        <v>1.0682817686822971E-2</v>
      </c>
      <c r="N15520" s="87">
        <v>1.580267880562688</v>
      </c>
      <c r="O15520" s="88">
        <v>0.27341352787618312</v>
      </c>
      <c r="P15520" s="89">
        <v>173.01720248773796</v>
      </c>
    </row>
    <row r="15521" spans="1:16">
      <c r="A15521" s="75" t="s">
        <v>29974</v>
      </c>
      <c r="B15521" s="85">
        <v>15517</v>
      </c>
      <c r="C15521" s="85">
        <v>19137</v>
      </c>
      <c r="D15521" s="85">
        <v>15517</v>
      </c>
      <c r="E15521" s="86" t="s">
        <v>29975</v>
      </c>
      <c r="F15521" s="85" t="s">
        <v>32</v>
      </c>
      <c r="G15521" s="86" t="s">
        <v>19585</v>
      </c>
      <c r="H15521" s="85" t="s">
        <v>1</v>
      </c>
      <c r="I15521" s="85">
        <v>-1</v>
      </c>
      <c r="J15521" s="88">
        <v>0.27915321820452021</v>
      </c>
      <c r="K15521" s="146">
        <v>0.31015708306782247</v>
      </c>
      <c r="L15521" s="147">
        <v>1.654554976344483E-9</v>
      </c>
      <c r="M15521" s="147">
        <v>1.012632580388151E-2</v>
      </c>
      <c r="N15521" s="87">
        <v>1.5199159032813541</v>
      </c>
      <c r="O15521" s="88">
        <v>0.26993027630273891</v>
      </c>
      <c r="P15521" s="89">
        <v>177.59553388446366</v>
      </c>
    </row>
    <row r="15522" spans="1:16">
      <c r="A15522" s="75" t="s">
        <v>19586</v>
      </c>
      <c r="B15522" s="85">
        <v>15518</v>
      </c>
      <c r="C15522" s="85">
        <v>12430</v>
      </c>
      <c r="D15522" s="85">
        <v>15518</v>
      </c>
      <c r="E15522" s="86" t="s">
        <v>19587</v>
      </c>
      <c r="F15522" s="85" t="s">
        <v>32</v>
      </c>
      <c r="G15522" s="86" t="s">
        <v>19588</v>
      </c>
      <c r="H15522" s="85" t="s">
        <v>1</v>
      </c>
      <c r="I15522" s="85">
        <v>-1</v>
      </c>
      <c r="J15522" s="88">
        <v>0.28304089596190962</v>
      </c>
      <c r="K15522" s="146">
        <v>0.51613764904979431</v>
      </c>
      <c r="L15522" s="147">
        <v>2.122497228463033E-9</v>
      </c>
      <c r="M15522" s="147">
        <v>1.0682817686822971E-2</v>
      </c>
      <c r="N15522" s="87">
        <v>1.580267880562688</v>
      </c>
      <c r="O15522" s="88">
        <v>0.27341352787618312</v>
      </c>
      <c r="P15522" s="89">
        <v>173.01720248773796</v>
      </c>
    </row>
    <row r="15523" spans="1:16">
      <c r="A15523" s="75" t="s">
        <v>29976</v>
      </c>
      <c r="B15523" s="85">
        <v>15519</v>
      </c>
      <c r="C15523" s="85">
        <v>19138</v>
      </c>
      <c r="D15523" s="85">
        <v>15519</v>
      </c>
      <c r="E15523" s="86" t="s">
        <v>29977</v>
      </c>
      <c r="F15523" s="85" t="s">
        <v>32</v>
      </c>
      <c r="G15523" s="86" t="s">
        <v>19588</v>
      </c>
      <c r="H15523" s="85" t="s">
        <v>1</v>
      </c>
      <c r="I15523" s="85">
        <v>-1</v>
      </c>
      <c r="J15523" s="88">
        <v>0.27915321820452021</v>
      </c>
      <c r="K15523" s="146">
        <v>0.51190377005166288</v>
      </c>
      <c r="L15523" s="147">
        <v>2.103656539470717E-9</v>
      </c>
      <c r="M15523" s="147">
        <v>1.012632580388151E-2</v>
      </c>
      <c r="N15523" s="87">
        <v>1.5199159032813541</v>
      </c>
      <c r="O15523" s="88">
        <v>0.26993027630273891</v>
      </c>
      <c r="P15523" s="89">
        <v>177.59553388446366</v>
      </c>
    </row>
    <row r="15524" spans="1:16">
      <c r="A15524" s="75" t="s">
        <v>19589</v>
      </c>
      <c r="B15524" s="85">
        <v>15520</v>
      </c>
      <c r="C15524" s="85">
        <v>12431</v>
      </c>
      <c r="D15524" s="85">
        <v>15520</v>
      </c>
      <c r="E15524" s="86" t="s">
        <v>19590</v>
      </c>
      <c r="F15524" s="85" t="s">
        <v>32</v>
      </c>
      <c r="G15524" s="86" t="s">
        <v>19591</v>
      </c>
      <c r="H15524" s="85" t="s">
        <v>1</v>
      </c>
      <c r="I15524" s="85">
        <v>-1</v>
      </c>
      <c r="J15524" s="88">
        <v>0.28304089596190962</v>
      </c>
      <c r="K15524" s="146">
        <v>518.32770654436843</v>
      </c>
      <c r="L15524" s="147">
        <v>3.8523966196601182E-8</v>
      </c>
      <c r="M15524" s="147">
        <v>1.0682817686822971E-2</v>
      </c>
      <c r="N15524" s="87">
        <v>1.580267880562688</v>
      </c>
      <c r="O15524" s="88">
        <v>0.27341352787618312</v>
      </c>
      <c r="P15524" s="89">
        <v>173.01720248773796</v>
      </c>
    </row>
    <row r="15525" spans="1:16">
      <c r="A15525" s="75" t="s">
        <v>29978</v>
      </c>
      <c r="B15525" s="85">
        <v>15521</v>
      </c>
      <c r="C15525" s="85">
        <v>19139</v>
      </c>
      <c r="D15525" s="85">
        <v>15521</v>
      </c>
      <c r="E15525" s="86" t="s">
        <v>29979</v>
      </c>
      <c r="F15525" s="85" t="s">
        <v>32</v>
      </c>
      <c r="G15525" s="86" t="s">
        <v>19591</v>
      </c>
      <c r="H15525" s="85" t="s">
        <v>1</v>
      </c>
      <c r="I15525" s="85">
        <v>-1</v>
      </c>
      <c r="J15525" s="88">
        <v>0.27915321820452021</v>
      </c>
      <c r="K15525" s="146">
        <v>518.32347266536931</v>
      </c>
      <c r="L15525" s="147">
        <v>3.8505125507608849E-8</v>
      </c>
      <c r="M15525" s="147">
        <v>1.012632580388151E-2</v>
      </c>
      <c r="N15525" s="87">
        <v>1.5199159032813541</v>
      </c>
      <c r="O15525" s="88">
        <v>0.26993027630273891</v>
      </c>
      <c r="P15525" s="89">
        <v>177.59553388446366</v>
      </c>
    </row>
    <row r="15526" spans="1:16">
      <c r="A15526" s="75" t="s">
        <v>19592</v>
      </c>
      <c r="B15526" s="85">
        <v>15522</v>
      </c>
      <c r="C15526" s="85">
        <v>12432</v>
      </c>
      <c r="D15526" s="85">
        <v>15522</v>
      </c>
      <c r="E15526" s="86" t="s">
        <v>19593</v>
      </c>
      <c r="F15526" s="85" t="s">
        <v>32</v>
      </c>
      <c r="G15526" s="86" t="s">
        <v>19594</v>
      </c>
      <c r="H15526" s="85" t="s">
        <v>1</v>
      </c>
      <c r="I15526" s="85">
        <v>-1</v>
      </c>
      <c r="J15526" s="88">
        <v>0.28304089596190962</v>
      </c>
      <c r="K15526" s="146">
        <v>2.5560777426297339</v>
      </c>
      <c r="L15526" s="147">
        <v>1.4380411925121269E-8</v>
      </c>
      <c r="M15526" s="147">
        <v>1.0682817686822971E-2</v>
      </c>
      <c r="N15526" s="87">
        <v>1.580267880562688</v>
      </c>
      <c r="O15526" s="88">
        <v>0.27341352787618312</v>
      </c>
      <c r="P15526" s="89">
        <v>173.01720248773796</v>
      </c>
    </row>
    <row r="15527" spans="1:16">
      <c r="A15527" s="75" t="s">
        <v>29980</v>
      </c>
      <c r="B15527" s="85">
        <v>15523</v>
      </c>
      <c r="C15527" s="85">
        <v>19140</v>
      </c>
      <c r="D15527" s="85">
        <v>15523</v>
      </c>
      <c r="E15527" s="86" t="s">
        <v>29981</v>
      </c>
      <c r="F15527" s="85" t="s">
        <v>32</v>
      </c>
      <c r="G15527" s="86" t="s">
        <v>19594</v>
      </c>
      <c r="H15527" s="85" t="s">
        <v>1</v>
      </c>
      <c r="I15527" s="85">
        <v>-1</v>
      </c>
      <c r="J15527" s="88">
        <v>0.27915321820452021</v>
      </c>
      <c r="K15527" s="146">
        <v>2.5518438636316008</v>
      </c>
      <c r="L15527" s="147">
        <v>1.436157123612895E-8</v>
      </c>
      <c r="M15527" s="147">
        <v>1.012632580388151E-2</v>
      </c>
      <c r="N15527" s="87">
        <v>1.5199159032813541</v>
      </c>
      <c r="O15527" s="88">
        <v>0.26993027630273891</v>
      </c>
      <c r="P15527" s="89">
        <v>177.59553388446366</v>
      </c>
    </row>
    <row r="15528" spans="1:16">
      <c r="A15528" s="75" t="s">
        <v>19604</v>
      </c>
      <c r="B15528" s="85">
        <v>15524</v>
      </c>
      <c r="C15528" s="85">
        <v>12436</v>
      </c>
      <c r="D15528" s="85">
        <v>15524</v>
      </c>
      <c r="E15528" s="86" t="s">
        <v>19605</v>
      </c>
      <c r="F15528" s="85" t="s">
        <v>32</v>
      </c>
      <c r="G15528" s="86" t="s">
        <v>19606</v>
      </c>
      <c r="H15528" s="85" t="s">
        <v>1</v>
      </c>
      <c r="I15528" s="85">
        <v>-1</v>
      </c>
      <c r="J15528" s="88">
        <v>0.28304089596190962</v>
      </c>
      <c r="K15528" s="146">
        <v>0.31439096206595463</v>
      </c>
      <c r="L15528" s="147">
        <v>2.2849581277834789E-8</v>
      </c>
      <c r="M15528" s="147">
        <v>1.0682817686822971E-2</v>
      </c>
      <c r="N15528" s="87">
        <v>1.580267880562688</v>
      </c>
      <c r="O15528" s="88">
        <v>0.27341352787618312</v>
      </c>
      <c r="P15528" s="89">
        <v>173.01720248773796</v>
      </c>
    </row>
    <row r="15529" spans="1:16">
      <c r="A15529" s="75" t="s">
        <v>29988</v>
      </c>
      <c r="B15529" s="85">
        <v>15525</v>
      </c>
      <c r="C15529" s="85">
        <v>19144</v>
      </c>
      <c r="D15529" s="85">
        <v>15525</v>
      </c>
      <c r="E15529" s="86" t="s">
        <v>29989</v>
      </c>
      <c r="F15529" s="85" t="s">
        <v>32</v>
      </c>
      <c r="G15529" s="86" t="s">
        <v>19606</v>
      </c>
      <c r="H15529" s="85" t="s">
        <v>1</v>
      </c>
      <c r="I15529" s="85">
        <v>-1</v>
      </c>
      <c r="J15529" s="88">
        <v>0.27915321820452021</v>
      </c>
      <c r="K15529" s="146">
        <v>0.31015708306782247</v>
      </c>
      <c r="L15529" s="147">
        <v>2.2830740588842489E-8</v>
      </c>
      <c r="M15529" s="147">
        <v>1.012632580388151E-2</v>
      </c>
      <c r="N15529" s="87">
        <v>1.5199159032813541</v>
      </c>
      <c r="O15529" s="88">
        <v>0.26993027630273891</v>
      </c>
      <c r="P15529" s="89">
        <v>177.59553388446366</v>
      </c>
    </row>
    <row r="15530" spans="1:16">
      <c r="A15530" s="75" t="s">
        <v>19607</v>
      </c>
      <c r="B15530" s="85">
        <v>15526</v>
      </c>
      <c r="C15530" s="85">
        <v>12437</v>
      </c>
      <c r="D15530" s="85">
        <v>15526</v>
      </c>
      <c r="E15530" s="86" t="s">
        <v>19608</v>
      </c>
      <c r="F15530" s="85" t="s">
        <v>32</v>
      </c>
      <c r="G15530" s="86" t="s">
        <v>19609</v>
      </c>
      <c r="H15530" s="85" t="s">
        <v>1</v>
      </c>
      <c r="I15530" s="85">
        <v>-1</v>
      </c>
      <c r="J15530" s="88">
        <v>0.28304089596190962</v>
      </c>
      <c r="K15530" s="146">
        <v>9.4745457446228389</v>
      </c>
      <c r="L15530" s="147">
        <v>2.9683430152088631E-9</v>
      </c>
      <c r="M15530" s="147">
        <v>1.0682817686822971E-2</v>
      </c>
      <c r="N15530" s="87">
        <v>1.580267880562688</v>
      </c>
      <c r="O15530" s="88">
        <v>0.27341352787618312</v>
      </c>
      <c r="P15530" s="89">
        <v>173.01720248773796</v>
      </c>
    </row>
    <row r="15531" spans="1:16">
      <c r="A15531" s="75" t="s">
        <v>29990</v>
      </c>
      <c r="B15531" s="85">
        <v>15527</v>
      </c>
      <c r="C15531" s="85">
        <v>19145</v>
      </c>
      <c r="D15531" s="85">
        <v>15527</v>
      </c>
      <c r="E15531" s="86" t="s">
        <v>29991</v>
      </c>
      <c r="F15531" s="85" t="s">
        <v>32</v>
      </c>
      <c r="G15531" s="86" t="s">
        <v>19609</v>
      </c>
      <c r="H15531" s="85" t="s">
        <v>1</v>
      </c>
      <c r="I15531" s="85">
        <v>-1</v>
      </c>
      <c r="J15531" s="88">
        <v>0.27915321820452021</v>
      </c>
      <c r="K15531" s="146">
        <v>9.4703118656247209</v>
      </c>
      <c r="L15531" s="147">
        <v>2.9495023262165479E-9</v>
      </c>
      <c r="M15531" s="147">
        <v>1.012632580388151E-2</v>
      </c>
      <c r="N15531" s="87">
        <v>1.5199159032813541</v>
      </c>
      <c r="O15531" s="88">
        <v>0.26993027630273891</v>
      </c>
      <c r="P15531" s="89">
        <v>177.59553388446366</v>
      </c>
    </row>
    <row r="15532" spans="1:16">
      <c r="A15532" s="75" t="s">
        <v>19525</v>
      </c>
      <c r="B15532" s="85">
        <v>15528</v>
      </c>
      <c r="C15532" s="85">
        <v>12409</v>
      </c>
      <c r="D15532" s="85">
        <v>15528</v>
      </c>
      <c r="E15532" s="86" t="s">
        <v>19526</v>
      </c>
      <c r="F15532" s="85" t="s">
        <v>55</v>
      </c>
      <c r="G15532" s="86" t="s">
        <v>19527</v>
      </c>
      <c r="H15532" s="85" t="s">
        <v>1</v>
      </c>
      <c r="I15532" s="85">
        <v>-1</v>
      </c>
      <c r="J15532" s="88">
        <v>0.36631190455871238</v>
      </c>
      <c r="K15532" s="146">
        <v>86.985681389481385</v>
      </c>
      <c r="L15532" s="147">
        <v>2.1250267940123339E-9</v>
      </c>
      <c r="M15532" s="147">
        <v>1.7762237927890941E-2</v>
      </c>
      <c r="N15532" s="87">
        <v>2.5018500403988861</v>
      </c>
      <c r="O15532" s="88">
        <v>0.34756030175695868</v>
      </c>
      <c r="P15532" s="89">
        <v>138.92131668353107</v>
      </c>
    </row>
    <row r="15533" spans="1:16">
      <c r="A15533" s="75" t="s">
        <v>29935</v>
      </c>
      <c r="B15533" s="85">
        <v>15529</v>
      </c>
      <c r="C15533" s="85">
        <v>19117</v>
      </c>
      <c r="D15533" s="85">
        <v>15529</v>
      </c>
      <c r="E15533" s="86" t="s">
        <v>29936</v>
      </c>
      <c r="F15533" s="85" t="s">
        <v>55</v>
      </c>
      <c r="G15533" s="86" t="s">
        <v>19527</v>
      </c>
      <c r="H15533" s="85" t="s">
        <v>1</v>
      </c>
      <c r="I15533" s="85">
        <v>-1</v>
      </c>
      <c r="J15533" s="88">
        <v>0.35483900893597897</v>
      </c>
      <c r="K15533" s="146">
        <v>86.97309380008835</v>
      </c>
      <c r="L15533" s="147">
        <v>2.0692013157538399E-9</v>
      </c>
      <c r="M15533" s="147">
        <v>1.614730139530831E-2</v>
      </c>
      <c r="N15533" s="87">
        <v>2.3263089461429711</v>
      </c>
      <c r="O15533" s="88">
        <v>0.33716208872898751</v>
      </c>
      <c r="P15533" s="89">
        <v>144.93435589800035</v>
      </c>
    </row>
    <row r="15534" spans="1:16">
      <c r="A15534" s="75" t="s">
        <v>19528</v>
      </c>
      <c r="B15534" s="85">
        <v>15530</v>
      </c>
      <c r="C15534" s="85">
        <v>12410</v>
      </c>
      <c r="D15534" s="85">
        <v>15530</v>
      </c>
      <c r="E15534" s="86" t="s">
        <v>19529</v>
      </c>
      <c r="F15534" s="85" t="s">
        <v>55</v>
      </c>
      <c r="G15534" s="86" t="s">
        <v>19530</v>
      </c>
      <c r="H15534" s="85" t="s">
        <v>1</v>
      </c>
      <c r="I15534" s="85">
        <v>-1</v>
      </c>
      <c r="J15534" s="88">
        <v>0.36631190455871238</v>
      </c>
      <c r="K15534" s="146">
        <v>0.42100280740869983</v>
      </c>
      <c r="L15534" s="147">
        <v>1.4998020429340329E-9</v>
      </c>
      <c r="M15534" s="147">
        <v>1.7762237927890941E-2</v>
      </c>
      <c r="N15534" s="87">
        <v>2.5018500403988861</v>
      </c>
      <c r="O15534" s="88">
        <v>0.34756030175695868</v>
      </c>
      <c r="P15534" s="89">
        <v>138.92131668353107</v>
      </c>
    </row>
    <row r="15535" spans="1:16">
      <c r="A15535" s="75" t="s">
        <v>29937</v>
      </c>
      <c r="B15535" s="85">
        <v>15531</v>
      </c>
      <c r="C15535" s="85">
        <v>19118</v>
      </c>
      <c r="D15535" s="85">
        <v>15531</v>
      </c>
      <c r="E15535" s="86" t="s">
        <v>29938</v>
      </c>
      <c r="F15535" s="85" t="s">
        <v>55</v>
      </c>
      <c r="G15535" s="86" t="s">
        <v>19530</v>
      </c>
      <c r="H15535" s="85" t="s">
        <v>1</v>
      </c>
      <c r="I15535" s="85">
        <v>-1</v>
      </c>
      <c r="J15535" s="88">
        <v>0.35483900893597897</v>
      </c>
      <c r="K15535" s="146">
        <v>0.40841521801566322</v>
      </c>
      <c r="L15535" s="147">
        <v>1.4439765646755439E-9</v>
      </c>
      <c r="M15535" s="147">
        <v>1.614730139530831E-2</v>
      </c>
      <c r="N15535" s="87">
        <v>2.3263089461429711</v>
      </c>
      <c r="O15535" s="88">
        <v>0.33716208872898751</v>
      </c>
      <c r="P15535" s="89">
        <v>144.93435589800035</v>
      </c>
    </row>
    <row r="15536" spans="1:16">
      <c r="A15536" s="75" t="s">
        <v>19531</v>
      </c>
      <c r="B15536" s="85">
        <v>15532</v>
      </c>
      <c r="C15536" s="85">
        <v>12411</v>
      </c>
      <c r="D15536" s="85">
        <v>15532</v>
      </c>
      <c r="E15536" s="86" t="s">
        <v>19532</v>
      </c>
      <c r="F15536" s="85" t="s">
        <v>31</v>
      </c>
      <c r="G15536" s="86" t="s">
        <v>19533</v>
      </c>
      <c r="H15536" s="85" t="s">
        <v>1</v>
      </c>
      <c r="I15536" s="85">
        <v>-1</v>
      </c>
      <c r="J15536" s="88">
        <v>0.3433246286287267</v>
      </c>
      <c r="K15536" s="146">
        <v>3.0552871762422331</v>
      </c>
      <c r="L15536" s="147">
        <v>3.7119563833831709E-9</v>
      </c>
      <c r="M15536" s="147">
        <v>1.645478331104288E-2</v>
      </c>
      <c r="N15536" s="87">
        <v>2.25974475988281</v>
      </c>
      <c r="O15536" s="88">
        <v>0.32953952053832419</v>
      </c>
      <c r="P15536" s="89">
        <v>145.83041695178622</v>
      </c>
    </row>
    <row r="15537" spans="1:16">
      <c r="A15537" s="75" t="s">
        <v>19534</v>
      </c>
      <c r="B15537" s="85">
        <v>15533</v>
      </c>
      <c r="C15537" s="85">
        <v>12412</v>
      </c>
      <c r="D15537" s="85">
        <v>15533</v>
      </c>
      <c r="E15537" s="86" t="s">
        <v>19532</v>
      </c>
      <c r="F15537" s="85" t="s">
        <v>38</v>
      </c>
      <c r="G15537" s="86" t="s">
        <v>19533</v>
      </c>
      <c r="H15537" s="85" t="s">
        <v>1</v>
      </c>
      <c r="I15537" s="85">
        <v>-1</v>
      </c>
      <c r="J15537" s="88">
        <v>0.36759492895008078</v>
      </c>
      <c r="K15537" s="146">
        <v>3.1110751328016883</v>
      </c>
      <c r="L15537" s="147">
        <v>3.6096604787165699E-9</v>
      </c>
      <c r="M15537" s="147">
        <v>1.7829763858719181E-2</v>
      </c>
      <c r="N15537" s="87">
        <v>2.5144784224708649</v>
      </c>
      <c r="O15537" s="88">
        <v>0.34858339876918393</v>
      </c>
      <c r="P15537" s="89">
        <v>138.63049913414912</v>
      </c>
    </row>
    <row r="15538" spans="1:16">
      <c r="A15538" s="75" t="s">
        <v>29939</v>
      </c>
      <c r="B15538" s="85">
        <v>15534</v>
      </c>
      <c r="C15538" s="85">
        <v>19119</v>
      </c>
      <c r="D15538" s="85">
        <v>15534</v>
      </c>
      <c r="E15538" s="86" t="s">
        <v>29940</v>
      </c>
      <c r="F15538" s="85" t="s">
        <v>31</v>
      </c>
      <c r="G15538" s="86" t="s">
        <v>19533</v>
      </c>
      <c r="H15538" s="85" t="s">
        <v>1</v>
      </c>
      <c r="I15538" s="85">
        <v>-1</v>
      </c>
      <c r="J15538" s="88">
        <v>0.33187399276715313</v>
      </c>
      <c r="K15538" s="146">
        <v>3.0429787216897717</v>
      </c>
      <c r="L15538" s="147">
        <v>3.6566860552912942E-9</v>
      </c>
      <c r="M15538" s="147">
        <v>1.480829538479775E-2</v>
      </c>
      <c r="N15538" s="87">
        <v>2.0828377212656299</v>
      </c>
      <c r="O15538" s="88">
        <v>0.31927603499186219</v>
      </c>
      <c r="P15538" s="89">
        <v>153.28896328891869</v>
      </c>
    </row>
    <row r="15539" spans="1:16">
      <c r="A15539" s="75" t="s">
        <v>29941</v>
      </c>
      <c r="B15539" s="85">
        <v>15535</v>
      </c>
      <c r="C15539" s="85">
        <v>19120</v>
      </c>
      <c r="D15539" s="85">
        <v>15535</v>
      </c>
      <c r="E15539" s="86" t="s">
        <v>29940</v>
      </c>
      <c r="F15539" s="85" t="s">
        <v>38</v>
      </c>
      <c r="G15539" s="86" t="s">
        <v>19533</v>
      </c>
      <c r="H15539" s="85" t="s">
        <v>1</v>
      </c>
      <c r="I15539" s="85">
        <v>-1</v>
      </c>
      <c r="J15539" s="88">
        <v>0.35611980502061152</v>
      </c>
      <c r="K15539" s="146">
        <v>3.0984596006988934</v>
      </c>
      <c r="L15539" s="147">
        <v>3.5537794273166441E-9</v>
      </c>
      <c r="M15539" s="147">
        <v>1.6217985768965219E-2</v>
      </c>
      <c r="N15539" s="87">
        <v>2.339074065666813</v>
      </c>
      <c r="O15539" s="88">
        <v>0.33817169888695919</v>
      </c>
      <c r="P15539" s="89">
        <v>144.57502814924962</v>
      </c>
    </row>
    <row r="15540" spans="1:16">
      <c r="A15540" s="75" t="s">
        <v>19462</v>
      </c>
      <c r="B15540" s="85">
        <v>15536</v>
      </c>
      <c r="C15540" s="85">
        <v>12384</v>
      </c>
      <c r="D15540" s="85">
        <v>15536</v>
      </c>
      <c r="E15540" s="86" t="s">
        <v>19463</v>
      </c>
      <c r="F15540" s="85" t="s">
        <v>283</v>
      </c>
      <c r="G15540" s="86" t="s">
        <v>19464</v>
      </c>
      <c r="H15540" s="85" t="s">
        <v>1</v>
      </c>
      <c r="I15540" s="85">
        <v>-1</v>
      </c>
      <c r="J15540" s="88">
        <v>0.37235419604559522</v>
      </c>
      <c r="K15540" s="146">
        <v>175.05755356680129</v>
      </c>
      <c r="L15540" s="147">
        <v>4.132848572646783E-8</v>
      </c>
      <c r="M15540" s="147">
        <v>1.7967853159511861E-2</v>
      </c>
      <c r="N15540" s="87">
        <v>2.5105565438106949</v>
      </c>
      <c r="O15540" s="88">
        <v>0.35239856659022573</v>
      </c>
      <c r="P15540" s="89">
        <v>140.36671169944296</v>
      </c>
    </row>
    <row r="15541" spans="1:16">
      <c r="A15541" s="75" t="s">
        <v>19465</v>
      </c>
      <c r="B15541" s="85">
        <v>15537</v>
      </c>
      <c r="C15541" s="85">
        <v>12385</v>
      </c>
      <c r="D15541" s="85">
        <v>15537</v>
      </c>
      <c r="E15541" s="86" t="s">
        <v>19463</v>
      </c>
      <c r="F15541" s="85" t="s">
        <v>38</v>
      </c>
      <c r="G15541" s="86" t="s">
        <v>19464</v>
      </c>
      <c r="H15541" s="85" t="s">
        <v>1</v>
      </c>
      <c r="I15541" s="85">
        <v>-1</v>
      </c>
      <c r="J15541" s="88">
        <v>0.36631190455871238</v>
      </c>
      <c r="K15541" s="146">
        <v>167.5622045265437</v>
      </c>
      <c r="L15541" s="147">
        <v>4.1960343170142893E-8</v>
      </c>
      <c r="M15541" s="147">
        <v>1.7762237927890941E-2</v>
      </c>
      <c r="N15541" s="87">
        <v>2.5018500403988861</v>
      </c>
      <c r="O15541" s="88">
        <v>0.34756030175695862</v>
      </c>
      <c r="P15541" s="89">
        <v>138.92131668353105</v>
      </c>
    </row>
    <row r="15542" spans="1:16">
      <c r="A15542" s="75" t="s">
        <v>29891</v>
      </c>
      <c r="B15542" s="85">
        <v>15538</v>
      </c>
      <c r="C15542" s="85">
        <v>19092</v>
      </c>
      <c r="D15542" s="85">
        <v>15538</v>
      </c>
      <c r="E15542" s="86" t="s">
        <v>29892</v>
      </c>
      <c r="F15542" s="85" t="s">
        <v>283</v>
      </c>
      <c r="G15542" s="86" t="s">
        <v>19464</v>
      </c>
      <c r="H15542" s="85" t="s">
        <v>1</v>
      </c>
      <c r="I15542" s="85">
        <v>-1</v>
      </c>
      <c r="J15542" s="88">
        <v>0.36054906584079138</v>
      </c>
      <c r="K15542" s="146">
        <v>175.04467257916275</v>
      </c>
      <c r="L15542" s="147">
        <v>4.1271712437833337E-8</v>
      </c>
      <c r="M15542" s="147">
        <v>1.6303585264611179E-2</v>
      </c>
      <c r="N15542" s="87">
        <v>2.330094880863101</v>
      </c>
      <c r="O15542" s="88">
        <v>0.34168925712095088</v>
      </c>
      <c r="P15542" s="89">
        <v>146.64177837873461</v>
      </c>
    </row>
    <row r="15543" spans="1:16">
      <c r="A15543" s="75" t="s">
        <v>29893</v>
      </c>
      <c r="B15543" s="85">
        <v>15539</v>
      </c>
      <c r="C15543" s="85">
        <v>19093</v>
      </c>
      <c r="D15543" s="85">
        <v>15539</v>
      </c>
      <c r="E15543" s="86" t="s">
        <v>29892</v>
      </c>
      <c r="F15543" s="85" t="s">
        <v>38</v>
      </c>
      <c r="G15543" s="86" t="s">
        <v>19464</v>
      </c>
      <c r="H15543" s="85" t="s">
        <v>1</v>
      </c>
      <c r="I15543" s="85">
        <v>-1</v>
      </c>
      <c r="J15543" s="88">
        <v>0.35483900893597897</v>
      </c>
      <c r="K15543" s="146">
        <v>167.54961693715086</v>
      </c>
      <c r="L15543" s="147">
        <v>4.1904517691884383E-8</v>
      </c>
      <c r="M15543" s="147">
        <v>1.614730139530831E-2</v>
      </c>
      <c r="N15543" s="87">
        <v>2.3263089461429711</v>
      </c>
      <c r="O15543" s="88">
        <v>0.33716208872898751</v>
      </c>
      <c r="P15543" s="89">
        <v>144.93435589800035</v>
      </c>
    </row>
    <row r="15544" spans="1:16">
      <c r="A15544" s="75" t="s">
        <v>19466</v>
      </c>
      <c r="B15544" s="85">
        <v>15540</v>
      </c>
      <c r="C15544" s="85">
        <v>12386</v>
      </c>
      <c r="D15544" s="85">
        <v>15540</v>
      </c>
      <c r="E15544" s="86" t="s">
        <v>19467</v>
      </c>
      <c r="F15544" s="85" t="s">
        <v>55</v>
      </c>
      <c r="G15544" s="86" t="s">
        <v>19468</v>
      </c>
      <c r="H15544" s="85" t="s">
        <v>1</v>
      </c>
      <c r="I15544" s="85">
        <v>-1</v>
      </c>
      <c r="J15544" s="88">
        <v>0.36631190455871238</v>
      </c>
      <c r="K15544" s="146">
        <v>1009.8252178675034</v>
      </c>
      <c r="L15544" s="147">
        <v>8.611744829752925E-9</v>
      </c>
      <c r="M15544" s="147">
        <v>1.7762237927890941E-2</v>
      </c>
      <c r="N15544" s="87">
        <v>2.5018500403988861</v>
      </c>
      <c r="O15544" s="88">
        <v>0.34756030175695868</v>
      </c>
      <c r="P15544" s="89">
        <v>138.92131668353107</v>
      </c>
    </row>
    <row r="15545" spans="1:16">
      <c r="A15545" s="75" t="s">
        <v>29894</v>
      </c>
      <c r="B15545" s="85">
        <v>15541</v>
      </c>
      <c r="C15545" s="85">
        <v>19094</v>
      </c>
      <c r="D15545" s="85">
        <v>15541</v>
      </c>
      <c r="E15545" s="86" t="s">
        <v>29895</v>
      </c>
      <c r="F15545" s="85" t="s">
        <v>55</v>
      </c>
      <c r="G15545" s="86" t="s">
        <v>19468</v>
      </c>
      <c r="H15545" s="85" t="s">
        <v>1</v>
      </c>
      <c r="I15545" s="85">
        <v>-1</v>
      </c>
      <c r="J15545" s="88">
        <v>0.35483900893597897</v>
      </c>
      <c r="K15545" s="146">
        <v>1009.8126302781116</v>
      </c>
      <c r="L15545" s="147">
        <v>8.5559193514944281E-9</v>
      </c>
      <c r="M15545" s="147">
        <v>1.614730139530831E-2</v>
      </c>
      <c r="N15545" s="87">
        <v>2.3263089461429711</v>
      </c>
      <c r="O15545" s="88">
        <v>0.33716208872898751</v>
      </c>
      <c r="P15545" s="89">
        <v>144.93435589800035</v>
      </c>
    </row>
    <row r="15546" spans="1:16">
      <c r="A15546" s="75" t="s">
        <v>19469</v>
      </c>
      <c r="B15546" s="85">
        <v>15542</v>
      </c>
      <c r="C15546" s="85">
        <v>12387</v>
      </c>
      <c r="D15546" s="85">
        <v>15542</v>
      </c>
      <c r="E15546" s="86" t="s">
        <v>19470</v>
      </c>
      <c r="F15546" s="85" t="s">
        <v>55</v>
      </c>
      <c r="G15546" s="86" t="s">
        <v>19471</v>
      </c>
      <c r="H15546" s="85" t="s">
        <v>1</v>
      </c>
      <c r="I15546" s="85">
        <v>-1</v>
      </c>
      <c r="J15546" s="88">
        <v>0.36631190455871238</v>
      </c>
      <c r="K15546" s="146">
        <v>131.79552953756848</v>
      </c>
      <c r="L15546" s="147">
        <v>2.3829597680745062E-9</v>
      </c>
      <c r="M15546" s="147">
        <v>1.7762237927890941E-2</v>
      </c>
      <c r="N15546" s="87">
        <v>2.5018500403988861</v>
      </c>
      <c r="O15546" s="88">
        <v>0.34756030175695868</v>
      </c>
      <c r="P15546" s="89">
        <v>138.92131668353107</v>
      </c>
    </row>
    <row r="15547" spans="1:16">
      <c r="A15547" s="75" t="s">
        <v>29896</v>
      </c>
      <c r="B15547" s="85">
        <v>15543</v>
      </c>
      <c r="C15547" s="85">
        <v>19095</v>
      </c>
      <c r="D15547" s="85">
        <v>15543</v>
      </c>
      <c r="E15547" s="86" t="s">
        <v>29897</v>
      </c>
      <c r="F15547" s="85" t="s">
        <v>55</v>
      </c>
      <c r="G15547" s="86" t="s">
        <v>19471</v>
      </c>
      <c r="H15547" s="85" t="s">
        <v>1</v>
      </c>
      <c r="I15547" s="85">
        <v>-1</v>
      </c>
      <c r="J15547" s="88">
        <v>0.35483900893597897</v>
      </c>
      <c r="K15547" s="146">
        <v>131.78294194817573</v>
      </c>
      <c r="L15547" s="147">
        <v>2.3271342898160109E-9</v>
      </c>
      <c r="M15547" s="147">
        <v>1.614730139530831E-2</v>
      </c>
      <c r="N15547" s="87">
        <v>2.3263089461429711</v>
      </c>
      <c r="O15547" s="88">
        <v>0.33716208872898751</v>
      </c>
      <c r="P15547" s="89">
        <v>144.93435589800035</v>
      </c>
    </row>
    <row r="15548" spans="1:16">
      <c r="A15548" s="75" t="s">
        <v>19472</v>
      </c>
      <c r="B15548" s="85">
        <v>15544</v>
      </c>
      <c r="C15548" s="85">
        <v>12388</v>
      </c>
      <c r="D15548" s="85">
        <v>15544</v>
      </c>
      <c r="E15548" s="86" t="s">
        <v>19473</v>
      </c>
      <c r="F15548" s="85" t="s">
        <v>55</v>
      </c>
      <c r="G15548" s="86" t="s">
        <v>19474</v>
      </c>
      <c r="H15548" s="85" t="s">
        <v>1</v>
      </c>
      <c r="I15548" s="85">
        <v>-1</v>
      </c>
      <c r="J15548" s="88">
        <v>0.36631190455871238</v>
      </c>
      <c r="K15548" s="146">
        <v>3.421024662921607</v>
      </c>
      <c r="L15548" s="147">
        <v>1.606994051368735E-9</v>
      </c>
      <c r="M15548" s="147">
        <v>1.7762237927890941E-2</v>
      </c>
      <c r="N15548" s="87">
        <v>2.5018500403988861</v>
      </c>
      <c r="O15548" s="88">
        <v>0.34756030175695868</v>
      </c>
      <c r="P15548" s="89">
        <v>138.92131668353107</v>
      </c>
    </row>
    <row r="15549" spans="1:16">
      <c r="A15549" s="75" t="s">
        <v>29898</v>
      </c>
      <c r="B15549" s="85">
        <v>15545</v>
      </c>
      <c r="C15549" s="85">
        <v>19096</v>
      </c>
      <c r="D15549" s="85">
        <v>15545</v>
      </c>
      <c r="E15549" s="86" t="s">
        <v>29899</v>
      </c>
      <c r="F15549" s="85" t="s">
        <v>55</v>
      </c>
      <c r="G15549" s="86" t="s">
        <v>19474</v>
      </c>
      <c r="H15549" s="85" t="s">
        <v>1</v>
      </c>
      <c r="I15549" s="85">
        <v>-1</v>
      </c>
      <c r="J15549" s="88">
        <v>0.35483900893597897</v>
      </c>
      <c r="K15549" s="146">
        <v>3.4084370735285709</v>
      </c>
      <c r="L15549" s="147">
        <v>1.551168573110247E-9</v>
      </c>
      <c r="M15549" s="147">
        <v>1.614730139530831E-2</v>
      </c>
      <c r="N15549" s="87">
        <v>2.3263089461429711</v>
      </c>
      <c r="O15549" s="88">
        <v>0.33716208872898751</v>
      </c>
      <c r="P15549" s="89">
        <v>144.93435589800035</v>
      </c>
    </row>
    <row r="15550" spans="1:16">
      <c r="A15550" s="75" t="s">
        <v>19446</v>
      </c>
      <c r="B15550" s="85">
        <v>15546</v>
      </c>
      <c r="C15550" s="85">
        <v>12378</v>
      </c>
      <c r="D15550" s="85">
        <v>15546</v>
      </c>
      <c r="E15550" s="86" t="s">
        <v>19447</v>
      </c>
      <c r="F15550" s="85" t="s">
        <v>55</v>
      </c>
      <c r="G15550" s="86" t="s">
        <v>19448</v>
      </c>
      <c r="H15550" s="85" t="s">
        <v>1</v>
      </c>
      <c r="I15550" s="85">
        <v>-1</v>
      </c>
      <c r="J15550" s="88">
        <v>0.36631190455871238</v>
      </c>
      <c r="K15550" s="146">
        <v>190.96931937070164</v>
      </c>
      <c r="L15550" s="147">
        <v>2.7579544106403399E-9</v>
      </c>
      <c r="M15550" s="147">
        <v>1.7762237927890941E-2</v>
      </c>
      <c r="N15550" s="87">
        <v>2.5018500403988861</v>
      </c>
      <c r="O15550" s="88">
        <v>0.34756030175695868</v>
      </c>
      <c r="P15550" s="89">
        <v>138.92131668353107</v>
      </c>
    </row>
    <row r="15551" spans="1:16">
      <c r="A15551" s="75" t="s">
        <v>29880</v>
      </c>
      <c r="B15551" s="85">
        <v>15547</v>
      </c>
      <c r="C15551" s="85">
        <v>19086</v>
      </c>
      <c r="D15551" s="85">
        <v>15547</v>
      </c>
      <c r="E15551" s="86" t="s">
        <v>29881</v>
      </c>
      <c r="F15551" s="85" t="s">
        <v>55</v>
      </c>
      <c r="G15551" s="86" t="s">
        <v>19448</v>
      </c>
      <c r="H15551" s="85" t="s">
        <v>1</v>
      </c>
      <c r="I15551" s="85">
        <v>-1</v>
      </c>
      <c r="J15551" s="88">
        <v>0.35483900893597897</v>
      </c>
      <c r="K15551" s="146">
        <v>190.95673178130855</v>
      </c>
      <c r="L15551" s="147">
        <v>2.702128932381843E-9</v>
      </c>
      <c r="M15551" s="147">
        <v>1.614730139530831E-2</v>
      </c>
      <c r="N15551" s="87">
        <v>2.3263089461429711</v>
      </c>
      <c r="O15551" s="88">
        <v>0.33716208872898751</v>
      </c>
      <c r="P15551" s="89">
        <v>144.93435589800035</v>
      </c>
    </row>
    <row r="15552" spans="1:16">
      <c r="A15552" s="75" t="s">
        <v>19449</v>
      </c>
      <c r="B15552" s="85">
        <v>15548</v>
      </c>
      <c r="C15552" s="85">
        <v>12379</v>
      </c>
      <c r="D15552" s="85">
        <v>15548</v>
      </c>
      <c r="E15552" s="86" t="s">
        <v>19450</v>
      </c>
      <c r="F15552" s="85" t="s">
        <v>38</v>
      </c>
      <c r="G15552" s="86" t="s">
        <v>19451</v>
      </c>
      <c r="H15552" s="85" t="s">
        <v>1</v>
      </c>
      <c r="I15552" s="85">
        <v>-1</v>
      </c>
      <c r="J15552" s="88">
        <v>0.36565857132284851</v>
      </c>
      <c r="K15552" s="146">
        <v>66.557920854756986</v>
      </c>
      <c r="L15552" s="147">
        <v>2.4487059802491822E-9</v>
      </c>
      <c r="M15552" s="147">
        <v>1.7753069545522339E-2</v>
      </c>
      <c r="N15552" s="87">
        <v>2.502561701336028</v>
      </c>
      <c r="O15552" s="88">
        <v>0.34679421233761232</v>
      </c>
      <c r="P15552" s="89">
        <v>138.5756891238571</v>
      </c>
    </row>
    <row r="15553" spans="1:16">
      <c r="A15553" s="75" t="s">
        <v>19452</v>
      </c>
      <c r="B15553" s="85">
        <v>15549</v>
      </c>
      <c r="C15553" s="85">
        <v>12380</v>
      </c>
      <c r="D15553" s="85">
        <v>15549</v>
      </c>
      <c r="E15553" s="86" t="s">
        <v>19450</v>
      </c>
      <c r="F15553" s="85" t="s">
        <v>139</v>
      </c>
      <c r="G15553" s="86" t="s">
        <v>19451</v>
      </c>
      <c r="H15553" s="85" t="s">
        <v>1</v>
      </c>
      <c r="I15553" s="85">
        <v>-1</v>
      </c>
      <c r="J15553" s="88">
        <v>0.39642100420912779</v>
      </c>
      <c r="K15553" s="146">
        <v>72.946925250148297</v>
      </c>
      <c r="L15553" s="147">
        <v>2.568125436681508E-9</v>
      </c>
      <c r="M15553" s="147">
        <v>1.8228781340246591E-2</v>
      </c>
      <c r="N15553" s="87">
        <v>2.4746480044749419</v>
      </c>
      <c r="O15553" s="88">
        <v>0.38277095249710641</v>
      </c>
      <c r="P15553" s="89">
        <v>154.67692851869685</v>
      </c>
    </row>
    <row r="15554" spans="1:16">
      <c r="A15554" s="75" t="s">
        <v>29882</v>
      </c>
      <c r="B15554" s="85">
        <v>15550</v>
      </c>
      <c r="C15554" s="85">
        <v>19087</v>
      </c>
      <c r="D15554" s="85">
        <v>15550</v>
      </c>
      <c r="E15554" s="86" t="s">
        <v>29883</v>
      </c>
      <c r="F15554" s="85" t="s">
        <v>38</v>
      </c>
      <c r="G15554" s="86" t="s">
        <v>19451</v>
      </c>
      <c r="H15554" s="85" t="s">
        <v>1</v>
      </c>
      <c r="I15554" s="85">
        <v>-1</v>
      </c>
      <c r="J15554" s="88">
        <v>0.35418567570011511</v>
      </c>
      <c r="K15554" s="146">
        <v>66.545333265363837</v>
      </c>
      <c r="L15554" s="147">
        <v>2.3928805019906919E-9</v>
      </c>
      <c r="M15554" s="147">
        <v>1.613813301293969E-2</v>
      </c>
      <c r="N15554" s="87">
        <v>2.327020607080112</v>
      </c>
      <c r="O15554" s="88">
        <v>0.33639599930964098</v>
      </c>
      <c r="P15554" s="89">
        <v>144.56081664517032</v>
      </c>
    </row>
    <row r="15555" spans="1:16">
      <c r="A15555" s="75" t="s">
        <v>29884</v>
      </c>
      <c r="B15555" s="85">
        <v>15551</v>
      </c>
      <c r="C15555" s="85">
        <v>19088</v>
      </c>
      <c r="D15555" s="85">
        <v>15551</v>
      </c>
      <c r="E15555" s="86" t="s">
        <v>29883</v>
      </c>
      <c r="F15555" s="85" t="s">
        <v>139</v>
      </c>
      <c r="G15555" s="86" t="s">
        <v>19451</v>
      </c>
      <c r="H15555" s="85" t="s">
        <v>1</v>
      </c>
      <c r="I15555" s="85">
        <v>-1</v>
      </c>
      <c r="J15555" s="88">
        <v>0.38461587400432262</v>
      </c>
      <c r="K15555" s="146">
        <v>72.934044262509374</v>
      </c>
      <c r="L15555" s="147">
        <v>2.5113521480469872E-9</v>
      </c>
      <c r="M15555" s="147">
        <v>1.6564513445345871E-2</v>
      </c>
      <c r="N15555" s="87">
        <v>2.2941863415273471</v>
      </c>
      <c r="O15555" s="88">
        <v>0.37206164302783029</v>
      </c>
      <c r="P15555" s="89">
        <v>162.17586003939482</v>
      </c>
    </row>
    <row r="15556" spans="1:16">
      <c r="A15556" s="75" t="s">
        <v>19475</v>
      </c>
      <c r="B15556" s="85">
        <v>15552</v>
      </c>
      <c r="C15556" s="85">
        <v>12389</v>
      </c>
      <c r="D15556" s="85">
        <v>15552</v>
      </c>
      <c r="E15556" s="86" t="s">
        <v>19476</v>
      </c>
      <c r="F15556" s="85" t="s">
        <v>55</v>
      </c>
      <c r="G15556" s="86" t="s">
        <v>19477</v>
      </c>
      <c r="H15556" s="85" t="s">
        <v>1</v>
      </c>
      <c r="I15556" s="85">
        <v>-1</v>
      </c>
      <c r="J15556" s="88">
        <v>0.36631190455871238</v>
      </c>
      <c r="K15556" s="146">
        <v>144.60283478215922</v>
      </c>
      <c r="L15556" s="147">
        <v>4.5801069696711156E-9</v>
      </c>
      <c r="M15556" s="147">
        <v>1.7762237927890941E-2</v>
      </c>
      <c r="N15556" s="87">
        <v>2.5018500403988861</v>
      </c>
      <c r="O15556" s="88">
        <v>0.34756030175695868</v>
      </c>
      <c r="P15556" s="89">
        <v>138.92131668353107</v>
      </c>
    </row>
    <row r="15557" spans="1:16">
      <c r="A15557" s="75" t="s">
        <v>29900</v>
      </c>
      <c r="B15557" s="85">
        <v>15553</v>
      </c>
      <c r="C15557" s="85">
        <v>19097</v>
      </c>
      <c r="D15557" s="85">
        <v>15553</v>
      </c>
      <c r="E15557" s="86" t="s">
        <v>29901</v>
      </c>
      <c r="F15557" s="85" t="s">
        <v>55</v>
      </c>
      <c r="G15557" s="86" t="s">
        <v>19477</v>
      </c>
      <c r="H15557" s="85" t="s">
        <v>1</v>
      </c>
      <c r="I15557" s="85">
        <v>-1</v>
      </c>
      <c r="J15557" s="88">
        <v>0.35483900893597897</v>
      </c>
      <c r="K15557" s="146">
        <v>144.59024719276641</v>
      </c>
      <c r="L15557" s="147">
        <v>4.5242814914126279E-9</v>
      </c>
      <c r="M15557" s="147">
        <v>1.614730139530831E-2</v>
      </c>
      <c r="N15557" s="87">
        <v>2.3263089461429711</v>
      </c>
      <c r="O15557" s="88">
        <v>0.33716208872898751</v>
      </c>
      <c r="P15557" s="89">
        <v>144.93435589800035</v>
      </c>
    </row>
    <row r="15558" spans="1:16">
      <c r="A15558" s="75" t="s">
        <v>19478</v>
      </c>
      <c r="B15558" s="85">
        <v>15554</v>
      </c>
      <c r="C15558" s="85">
        <v>12390</v>
      </c>
      <c r="D15558" s="85">
        <v>15554</v>
      </c>
      <c r="E15558" s="86" t="s">
        <v>19479</v>
      </c>
      <c r="F15558" s="85" t="s">
        <v>55</v>
      </c>
      <c r="G15558" s="86" t="s">
        <v>19480</v>
      </c>
      <c r="H15558" s="85" t="s">
        <v>1</v>
      </c>
      <c r="I15558" s="85">
        <v>-1</v>
      </c>
      <c r="J15558" s="88">
        <v>0.36631190455871238</v>
      </c>
      <c r="K15558" s="146">
        <v>0.42100280740869983</v>
      </c>
      <c r="L15558" s="147">
        <v>1.4998020429340329E-9</v>
      </c>
      <c r="M15558" s="147">
        <v>1.7762237927890941E-2</v>
      </c>
      <c r="N15558" s="87">
        <v>2.5018500403988861</v>
      </c>
      <c r="O15558" s="88">
        <v>0.34756030175695868</v>
      </c>
      <c r="P15558" s="89">
        <v>138.92131668353107</v>
      </c>
    </row>
    <row r="15559" spans="1:16">
      <c r="A15559" s="75" t="s">
        <v>29902</v>
      </c>
      <c r="B15559" s="85">
        <v>15555</v>
      </c>
      <c r="C15559" s="85">
        <v>19098</v>
      </c>
      <c r="D15559" s="85">
        <v>15555</v>
      </c>
      <c r="E15559" s="86" t="s">
        <v>29903</v>
      </c>
      <c r="F15559" s="85" t="s">
        <v>55</v>
      </c>
      <c r="G15559" s="86" t="s">
        <v>19480</v>
      </c>
      <c r="H15559" s="85" t="s">
        <v>1</v>
      </c>
      <c r="I15559" s="85">
        <v>-1</v>
      </c>
      <c r="J15559" s="88">
        <v>0.35483900893597897</v>
      </c>
      <c r="K15559" s="146">
        <v>0.40841521801566322</v>
      </c>
      <c r="L15559" s="147">
        <v>1.4439765646755439E-9</v>
      </c>
      <c r="M15559" s="147">
        <v>1.614730139530831E-2</v>
      </c>
      <c r="N15559" s="87">
        <v>2.3263089461429711</v>
      </c>
      <c r="O15559" s="88">
        <v>0.33716208872898751</v>
      </c>
      <c r="P15559" s="89">
        <v>144.93435589800035</v>
      </c>
    </row>
    <row r="15560" spans="1:16">
      <c r="A15560" s="75" t="s">
        <v>19481</v>
      </c>
      <c r="B15560" s="85">
        <v>15556</v>
      </c>
      <c r="C15560" s="85">
        <v>12391</v>
      </c>
      <c r="D15560" s="85">
        <v>15556</v>
      </c>
      <c r="E15560" s="86" t="s">
        <v>19482</v>
      </c>
      <c r="F15560" s="85" t="s">
        <v>38</v>
      </c>
      <c r="G15560" s="86" t="s">
        <v>19483</v>
      </c>
      <c r="H15560" s="85" t="s">
        <v>1</v>
      </c>
      <c r="I15560" s="85">
        <v>-1</v>
      </c>
      <c r="J15560" s="88">
        <v>0.36770041686831401</v>
      </c>
      <c r="K15560" s="146">
        <v>0.42380104852905998</v>
      </c>
      <c r="L15560" s="147">
        <v>2.0951148167281319E-8</v>
      </c>
      <c r="M15560" s="147">
        <v>1.7837129139998041E-2</v>
      </c>
      <c r="N15560" s="87">
        <v>2.5155883942615929</v>
      </c>
      <c r="O15560" s="88">
        <v>0.34868674767712932</v>
      </c>
      <c r="P15560" s="89">
        <v>138.610413560713</v>
      </c>
    </row>
    <row r="15561" spans="1:16">
      <c r="A15561" s="75" t="s">
        <v>19484</v>
      </c>
      <c r="B15561" s="85">
        <v>15557</v>
      </c>
      <c r="C15561" s="85">
        <v>12392</v>
      </c>
      <c r="D15561" s="85">
        <v>15557</v>
      </c>
      <c r="E15561" s="86" t="s">
        <v>19482</v>
      </c>
      <c r="F15561" s="85" t="s">
        <v>11</v>
      </c>
      <c r="G15561" s="86" t="s">
        <v>19483</v>
      </c>
      <c r="H15561" s="85" t="s">
        <v>1</v>
      </c>
      <c r="I15561" s="85">
        <v>-1</v>
      </c>
      <c r="J15561" s="88">
        <v>0.34211242720230078</v>
      </c>
      <c r="K15561" s="146">
        <v>0.37177132178700295</v>
      </c>
      <c r="L15561" s="147">
        <v>2.5199298090718091E-8</v>
      </c>
      <c r="M15561" s="147">
        <v>1.6347605123364979E-2</v>
      </c>
      <c r="N15561" s="87">
        <v>2.246788268867284</v>
      </c>
      <c r="O15561" s="88">
        <v>0.32839946140892601</v>
      </c>
      <c r="P15561" s="89">
        <v>146.163955882896</v>
      </c>
    </row>
    <row r="15562" spans="1:16">
      <c r="A15562" s="75" t="s">
        <v>29904</v>
      </c>
      <c r="B15562" s="85">
        <v>15558</v>
      </c>
      <c r="C15562" s="85">
        <v>19099</v>
      </c>
      <c r="D15562" s="85">
        <v>15558</v>
      </c>
      <c r="E15562" s="86" t="s">
        <v>29905</v>
      </c>
      <c r="F15562" s="85" t="s">
        <v>38</v>
      </c>
      <c r="G15562" s="86" t="s">
        <v>19483</v>
      </c>
      <c r="H15562" s="85" t="s">
        <v>1</v>
      </c>
      <c r="I15562" s="85">
        <v>-1</v>
      </c>
      <c r="J15562" s="88">
        <v>0.35622529293884497</v>
      </c>
      <c r="K15562" s="146">
        <v>0.41118551642626933</v>
      </c>
      <c r="L15562" s="147">
        <v>2.0895267115881411E-8</v>
      </c>
      <c r="M15562" s="147">
        <v>1.6225351050244079E-2</v>
      </c>
      <c r="N15562" s="87">
        <v>2.3401840374575409</v>
      </c>
      <c r="O15562" s="88">
        <v>0.3382750477949048</v>
      </c>
      <c r="P15562" s="89">
        <v>144.55061754989956</v>
      </c>
    </row>
    <row r="15563" spans="1:16">
      <c r="A15563" s="75" t="s">
        <v>29906</v>
      </c>
      <c r="B15563" s="85">
        <v>15559</v>
      </c>
      <c r="C15563" s="85">
        <v>19100</v>
      </c>
      <c r="D15563" s="85">
        <v>15559</v>
      </c>
      <c r="E15563" s="86" t="s">
        <v>29905</v>
      </c>
      <c r="F15563" s="85" t="s">
        <v>11</v>
      </c>
      <c r="G15563" s="86" t="s">
        <v>19483</v>
      </c>
      <c r="H15563" s="85" t="s">
        <v>1</v>
      </c>
      <c r="I15563" s="85">
        <v>-1</v>
      </c>
      <c r="J15563" s="88">
        <v>0.33066179134072549</v>
      </c>
      <c r="K15563" s="146">
        <v>0.35946286723454474</v>
      </c>
      <c r="L15563" s="147">
        <v>2.5144027762626199E-8</v>
      </c>
      <c r="M15563" s="147">
        <v>1.4701117197119839E-2</v>
      </c>
      <c r="N15563" s="87">
        <v>2.0698812302501031</v>
      </c>
      <c r="O15563" s="88">
        <v>0.31813597586246273</v>
      </c>
      <c r="P15563" s="89">
        <v>153.69769589341243</v>
      </c>
    </row>
    <row r="15564" spans="1:16">
      <c r="A15564" s="75" t="s">
        <v>19453</v>
      </c>
      <c r="B15564" s="85">
        <v>15560</v>
      </c>
      <c r="C15564" s="85">
        <v>12381</v>
      </c>
      <c r="D15564" s="85">
        <v>15560</v>
      </c>
      <c r="E15564" s="86" t="s">
        <v>19454</v>
      </c>
      <c r="F15564" s="85" t="s">
        <v>55</v>
      </c>
      <c r="G15564" s="86" t="s">
        <v>19455</v>
      </c>
      <c r="H15564" s="85" t="s">
        <v>1</v>
      </c>
      <c r="I15564" s="85">
        <v>-1</v>
      </c>
      <c r="J15564" s="88">
        <v>0.36631190455871238</v>
      </c>
      <c r="K15564" s="146">
        <v>3.6069264878801408</v>
      </c>
      <c r="L15564" s="147">
        <v>1.69079513366608E-9</v>
      </c>
      <c r="M15564" s="147">
        <v>1.7762237927890941E-2</v>
      </c>
      <c r="N15564" s="87">
        <v>2.5018500403988861</v>
      </c>
      <c r="O15564" s="88">
        <v>0.34756030175695868</v>
      </c>
      <c r="P15564" s="89">
        <v>138.92131668353107</v>
      </c>
    </row>
    <row r="15565" spans="1:16">
      <c r="A15565" s="75" t="s">
        <v>29885</v>
      </c>
      <c r="B15565" s="85">
        <v>15561</v>
      </c>
      <c r="C15565" s="85">
        <v>19089</v>
      </c>
      <c r="D15565" s="85">
        <v>15561</v>
      </c>
      <c r="E15565" s="86" t="s">
        <v>29886</v>
      </c>
      <c r="F15565" s="85" t="s">
        <v>55</v>
      </c>
      <c r="G15565" s="86" t="s">
        <v>19455</v>
      </c>
      <c r="H15565" s="85" t="s">
        <v>1</v>
      </c>
      <c r="I15565" s="85">
        <v>-1</v>
      </c>
      <c r="J15565" s="88">
        <v>0.35483900893597897</v>
      </c>
      <c r="K15565" s="146">
        <v>3.594338898487107</v>
      </c>
      <c r="L15565" s="147">
        <v>1.634969655407591E-9</v>
      </c>
      <c r="M15565" s="147">
        <v>1.614730139530831E-2</v>
      </c>
      <c r="N15565" s="87">
        <v>2.3263089461429711</v>
      </c>
      <c r="O15565" s="88">
        <v>0.33716208872898751</v>
      </c>
      <c r="P15565" s="89">
        <v>144.93435589800035</v>
      </c>
    </row>
    <row r="15566" spans="1:16">
      <c r="A15566" s="75" t="s">
        <v>19456</v>
      </c>
      <c r="B15566" s="85">
        <v>15562</v>
      </c>
      <c r="C15566" s="85">
        <v>12382</v>
      </c>
      <c r="D15566" s="85">
        <v>15562</v>
      </c>
      <c r="E15566" s="86" t="s">
        <v>19457</v>
      </c>
      <c r="F15566" s="85" t="s">
        <v>55</v>
      </c>
      <c r="G15566" s="86" t="s">
        <v>19458</v>
      </c>
      <c r="H15566" s="85" t="s">
        <v>1</v>
      </c>
      <c r="I15566" s="85">
        <v>-1</v>
      </c>
      <c r="J15566" s="88">
        <v>0.36631190455871238</v>
      </c>
      <c r="K15566" s="146">
        <v>0.42100280740869983</v>
      </c>
      <c r="L15566" s="147">
        <v>1.501072393042033E-9</v>
      </c>
      <c r="M15566" s="147">
        <v>1.7762237927890941E-2</v>
      </c>
      <c r="N15566" s="87">
        <v>2.5018500403988861</v>
      </c>
      <c r="O15566" s="88">
        <v>0.34756030175695868</v>
      </c>
      <c r="P15566" s="89">
        <v>138.92131668353107</v>
      </c>
    </row>
    <row r="15567" spans="1:16">
      <c r="A15567" s="75" t="s">
        <v>29887</v>
      </c>
      <c r="B15567" s="85">
        <v>15563</v>
      </c>
      <c r="C15567" s="85">
        <v>19090</v>
      </c>
      <c r="D15567" s="85">
        <v>15563</v>
      </c>
      <c r="E15567" s="86" t="s">
        <v>29888</v>
      </c>
      <c r="F15567" s="85" t="s">
        <v>55</v>
      </c>
      <c r="G15567" s="86" t="s">
        <v>19458</v>
      </c>
      <c r="H15567" s="85" t="s">
        <v>1</v>
      </c>
      <c r="I15567" s="85">
        <v>-1</v>
      </c>
      <c r="J15567" s="88">
        <v>0.35483900893597897</v>
      </c>
      <c r="K15567" s="146">
        <v>0.40841521801566322</v>
      </c>
      <c r="L15567" s="147">
        <v>1.445246914783544E-9</v>
      </c>
      <c r="M15567" s="147">
        <v>1.614730139530831E-2</v>
      </c>
      <c r="N15567" s="87">
        <v>2.3263089461429711</v>
      </c>
      <c r="O15567" s="88">
        <v>0.33716208872898751</v>
      </c>
      <c r="P15567" s="89">
        <v>144.93435589800035</v>
      </c>
    </row>
    <row r="15568" spans="1:16">
      <c r="A15568" s="75" t="s">
        <v>19485</v>
      </c>
      <c r="B15568" s="85">
        <v>15564</v>
      </c>
      <c r="C15568" s="85">
        <v>12393</v>
      </c>
      <c r="D15568" s="85">
        <v>15564</v>
      </c>
      <c r="E15568" s="86" t="s">
        <v>19486</v>
      </c>
      <c r="F15568" s="85" t="s">
        <v>55</v>
      </c>
      <c r="G15568" s="86" t="s">
        <v>19487</v>
      </c>
      <c r="H15568" s="85" t="s">
        <v>1</v>
      </c>
      <c r="I15568" s="85">
        <v>-1</v>
      </c>
      <c r="J15568" s="88">
        <v>0.36631190455871238</v>
      </c>
      <c r="K15568" s="146">
        <v>0.42100280740869983</v>
      </c>
      <c r="L15568" s="147">
        <v>1.4998017070900321E-9</v>
      </c>
      <c r="M15568" s="147">
        <v>1.7762237927890941E-2</v>
      </c>
      <c r="N15568" s="87">
        <v>2.5018500403988861</v>
      </c>
      <c r="O15568" s="88">
        <v>0.34756030175695868</v>
      </c>
      <c r="P15568" s="89">
        <v>138.92131668353107</v>
      </c>
    </row>
    <row r="15569" spans="1:16">
      <c r="A15569" s="75" t="s">
        <v>29907</v>
      </c>
      <c r="B15569" s="85">
        <v>15565</v>
      </c>
      <c r="C15569" s="85">
        <v>19101</v>
      </c>
      <c r="D15569" s="85">
        <v>15565</v>
      </c>
      <c r="E15569" s="86" t="s">
        <v>29908</v>
      </c>
      <c r="F15569" s="85" t="s">
        <v>55</v>
      </c>
      <c r="G15569" s="86" t="s">
        <v>19487</v>
      </c>
      <c r="H15569" s="85" t="s">
        <v>1</v>
      </c>
      <c r="I15569" s="85">
        <v>-1</v>
      </c>
      <c r="J15569" s="88">
        <v>0.35483900893597897</v>
      </c>
      <c r="K15569" s="146">
        <v>0.40841521801566322</v>
      </c>
      <c r="L15569" s="147">
        <v>1.4439762288315441E-9</v>
      </c>
      <c r="M15569" s="147">
        <v>1.614730139530831E-2</v>
      </c>
      <c r="N15569" s="87">
        <v>2.3263089461429711</v>
      </c>
      <c r="O15569" s="88">
        <v>0.33716208872898751</v>
      </c>
      <c r="P15569" s="89">
        <v>144.93435589800035</v>
      </c>
    </row>
    <row r="15570" spans="1:16">
      <c r="A15570" s="75" t="s">
        <v>19488</v>
      </c>
      <c r="B15570" s="85">
        <v>15566</v>
      </c>
      <c r="C15570" s="85">
        <v>12394</v>
      </c>
      <c r="D15570" s="85">
        <v>15566</v>
      </c>
      <c r="E15570" s="86" t="s">
        <v>19489</v>
      </c>
      <c r="F15570" s="85" t="s">
        <v>55</v>
      </c>
      <c r="G15570" s="86" t="s">
        <v>19490</v>
      </c>
      <c r="H15570" s="85" t="s">
        <v>1</v>
      </c>
      <c r="I15570" s="85">
        <v>-1</v>
      </c>
      <c r="J15570" s="88">
        <v>0.36631190455871238</v>
      </c>
      <c r="K15570" s="146">
        <v>0.42100280740869983</v>
      </c>
      <c r="L15570" s="147">
        <v>5.3331230898142052E-8</v>
      </c>
      <c r="M15570" s="147">
        <v>1.7762237927890941E-2</v>
      </c>
      <c r="N15570" s="87">
        <v>2.5018500403988861</v>
      </c>
      <c r="O15570" s="88">
        <v>0.34756030175695868</v>
      </c>
      <c r="P15570" s="89">
        <v>138.92131668353107</v>
      </c>
    </row>
    <row r="15571" spans="1:16">
      <c r="A15571" s="75" t="s">
        <v>29909</v>
      </c>
      <c r="B15571" s="85">
        <v>15567</v>
      </c>
      <c r="C15571" s="85">
        <v>19102</v>
      </c>
      <c r="D15571" s="85">
        <v>15567</v>
      </c>
      <c r="E15571" s="86" t="s">
        <v>29910</v>
      </c>
      <c r="F15571" s="85" t="s">
        <v>55</v>
      </c>
      <c r="G15571" s="86" t="s">
        <v>19490</v>
      </c>
      <c r="H15571" s="85" t="s">
        <v>1</v>
      </c>
      <c r="I15571" s="85">
        <v>-1</v>
      </c>
      <c r="J15571" s="88">
        <v>0.35483900893597897</v>
      </c>
      <c r="K15571" s="146">
        <v>0.40841521801566322</v>
      </c>
      <c r="L15571" s="147">
        <v>5.3275405419883542E-8</v>
      </c>
      <c r="M15571" s="147">
        <v>1.614730139530831E-2</v>
      </c>
      <c r="N15571" s="87">
        <v>2.3263089461429711</v>
      </c>
      <c r="O15571" s="88">
        <v>0.33716208872898751</v>
      </c>
      <c r="P15571" s="89">
        <v>144.93435589800035</v>
      </c>
    </row>
    <row r="15572" spans="1:16">
      <c r="A15572" s="75" t="s">
        <v>19491</v>
      </c>
      <c r="B15572" s="85">
        <v>15568</v>
      </c>
      <c r="C15572" s="85">
        <v>12395</v>
      </c>
      <c r="D15572" s="85">
        <v>15568</v>
      </c>
      <c r="E15572" s="86" t="s">
        <v>19492</v>
      </c>
      <c r="F15572" s="85" t="s">
        <v>38</v>
      </c>
      <c r="G15572" s="86" t="s">
        <v>19493</v>
      </c>
      <c r="H15572" s="85" t="s">
        <v>1</v>
      </c>
      <c r="I15572" s="85">
        <v>-1</v>
      </c>
      <c r="J15572" s="88">
        <v>0.36770041686831401</v>
      </c>
      <c r="K15572" s="146">
        <v>292.29601242369949</v>
      </c>
      <c r="L15572" s="147">
        <v>3.9012746501823358E-9</v>
      </c>
      <c r="M15572" s="147">
        <v>1.7837129139998041E-2</v>
      </c>
      <c r="N15572" s="87">
        <v>2.5155883942615929</v>
      </c>
      <c r="O15572" s="88">
        <v>0.34868674767712932</v>
      </c>
      <c r="P15572" s="89">
        <v>138.610413560713</v>
      </c>
    </row>
    <row r="15573" spans="1:16">
      <c r="A15573" s="75" t="s">
        <v>19494</v>
      </c>
      <c r="B15573" s="85">
        <v>15569</v>
      </c>
      <c r="C15573" s="85">
        <v>12396</v>
      </c>
      <c r="D15573" s="85">
        <v>15569</v>
      </c>
      <c r="E15573" s="86" t="s">
        <v>19492</v>
      </c>
      <c r="F15573" s="85" t="s">
        <v>11</v>
      </c>
      <c r="G15573" s="86" t="s">
        <v>19493</v>
      </c>
      <c r="H15573" s="85" t="s">
        <v>1</v>
      </c>
      <c r="I15573" s="85">
        <v>-1</v>
      </c>
      <c r="J15573" s="88">
        <v>0.34211242720230078</v>
      </c>
      <c r="K15573" s="146">
        <v>336.77029825195325</v>
      </c>
      <c r="L15573" s="147">
        <v>4.1781603579580789E-9</v>
      </c>
      <c r="M15573" s="147">
        <v>1.6347605123364979E-2</v>
      </c>
      <c r="N15573" s="87">
        <v>2.246788268867284</v>
      </c>
      <c r="O15573" s="88">
        <v>0.32839946140892601</v>
      </c>
      <c r="P15573" s="89">
        <v>146.163955882896</v>
      </c>
    </row>
    <row r="15574" spans="1:16">
      <c r="A15574" s="75" t="s">
        <v>29911</v>
      </c>
      <c r="B15574" s="85">
        <v>15570</v>
      </c>
      <c r="C15574" s="85">
        <v>19103</v>
      </c>
      <c r="D15574" s="85">
        <v>15570</v>
      </c>
      <c r="E15574" s="86" t="s">
        <v>29912</v>
      </c>
      <c r="F15574" s="85" t="s">
        <v>38</v>
      </c>
      <c r="G15574" s="86" t="s">
        <v>19493</v>
      </c>
      <c r="H15574" s="85" t="s">
        <v>1</v>
      </c>
      <c r="I15574" s="85">
        <v>-1</v>
      </c>
      <c r="J15574" s="88">
        <v>0.35622529293884497</v>
      </c>
      <c r="K15574" s="146">
        <v>292.28339689159662</v>
      </c>
      <c r="L15574" s="147">
        <v>3.8453935987824013E-9</v>
      </c>
      <c r="M15574" s="147">
        <v>1.6225351050244079E-2</v>
      </c>
      <c r="N15574" s="87">
        <v>2.3401840374575409</v>
      </c>
      <c r="O15574" s="88">
        <v>0.3382750477949048</v>
      </c>
      <c r="P15574" s="89">
        <v>144.55061754989956</v>
      </c>
    </row>
    <row r="15575" spans="1:16">
      <c r="A15575" s="75" t="s">
        <v>29913</v>
      </c>
      <c r="B15575" s="85">
        <v>15571</v>
      </c>
      <c r="C15575" s="85">
        <v>19104</v>
      </c>
      <c r="D15575" s="85">
        <v>15571</v>
      </c>
      <c r="E15575" s="86" t="s">
        <v>29912</v>
      </c>
      <c r="F15575" s="85" t="s">
        <v>11</v>
      </c>
      <c r="G15575" s="86" t="s">
        <v>19493</v>
      </c>
      <c r="H15575" s="85" t="s">
        <v>1</v>
      </c>
      <c r="I15575" s="85">
        <v>-1</v>
      </c>
      <c r="J15575" s="88">
        <v>0.33066179134072549</v>
      </c>
      <c r="K15575" s="146">
        <v>336.75798979740051</v>
      </c>
      <c r="L15575" s="147">
        <v>4.122890029866206E-9</v>
      </c>
      <c r="M15575" s="147">
        <v>1.4701117197119839E-2</v>
      </c>
      <c r="N15575" s="87">
        <v>2.0698812302501031</v>
      </c>
      <c r="O15575" s="88">
        <v>0.31813597586246273</v>
      </c>
      <c r="P15575" s="89">
        <v>153.69769589341243</v>
      </c>
    </row>
    <row r="15576" spans="1:16">
      <c r="A15576" s="75" t="s">
        <v>19495</v>
      </c>
      <c r="B15576" s="85">
        <v>15572</v>
      </c>
      <c r="C15576" s="85">
        <v>12397</v>
      </c>
      <c r="D15576" s="85">
        <v>15572</v>
      </c>
      <c r="E15576" s="86" t="s">
        <v>19496</v>
      </c>
      <c r="F15576" s="85" t="s">
        <v>38</v>
      </c>
      <c r="G15576" s="86" t="s">
        <v>19497</v>
      </c>
      <c r="H15576" s="85" t="s">
        <v>1</v>
      </c>
      <c r="I15576" s="85">
        <v>-1</v>
      </c>
      <c r="J15576" s="88">
        <v>0.36770041686831401</v>
      </c>
      <c r="K15576" s="146">
        <v>0.42380104852905998</v>
      </c>
      <c r="L15576" s="147">
        <v>1.508507510485332E-9</v>
      </c>
      <c r="M15576" s="147">
        <v>1.7837129139998041E-2</v>
      </c>
      <c r="N15576" s="87">
        <v>2.5155883942615929</v>
      </c>
      <c r="O15576" s="88">
        <v>0.34868674767712932</v>
      </c>
      <c r="P15576" s="89">
        <v>138.610413560713</v>
      </c>
    </row>
    <row r="15577" spans="1:16">
      <c r="A15577" s="75" t="s">
        <v>19498</v>
      </c>
      <c r="B15577" s="85">
        <v>15573</v>
      </c>
      <c r="C15577" s="85">
        <v>12398</v>
      </c>
      <c r="D15577" s="85">
        <v>15573</v>
      </c>
      <c r="E15577" s="86" t="s">
        <v>19496</v>
      </c>
      <c r="F15577" s="85" t="s">
        <v>11</v>
      </c>
      <c r="G15577" s="86" t="s">
        <v>19497</v>
      </c>
      <c r="H15577" s="85" t="s">
        <v>1</v>
      </c>
      <c r="I15577" s="85">
        <v>-1</v>
      </c>
      <c r="J15577" s="88">
        <v>0.34211242720230078</v>
      </c>
      <c r="K15577" s="146">
        <v>0.37177132178700295</v>
      </c>
      <c r="L15577" s="147">
        <v>1.346776579106085E-9</v>
      </c>
      <c r="M15577" s="147">
        <v>1.6347605123364979E-2</v>
      </c>
      <c r="N15577" s="87">
        <v>2.246788268867284</v>
      </c>
      <c r="O15577" s="88">
        <v>0.32839946140892601</v>
      </c>
      <c r="P15577" s="89">
        <v>146.163955882896</v>
      </c>
    </row>
    <row r="15578" spans="1:16">
      <c r="A15578" s="75" t="s">
        <v>29914</v>
      </c>
      <c r="B15578" s="85">
        <v>15574</v>
      </c>
      <c r="C15578" s="85">
        <v>19105</v>
      </c>
      <c r="D15578" s="85">
        <v>15574</v>
      </c>
      <c r="E15578" s="86" t="s">
        <v>29915</v>
      </c>
      <c r="F15578" s="85" t="s">
        <v>38</v>
      </c>
      <c r="G15578" s="86" t="s">
        <v>19497</v>
      </c>
      <c r="H15578" s="85" t="s">
        <v>1</v>
      </c>
      <c r="I15578" s="85">
        <v>-1</v>
      </c>
      <c r="J15578" s="88">
        <v>0.35622529293884497</v>
      </c>
      <c r="K15578" s="146">
        <v>0.41118551642626933</v>
      </c>
      <c r="L15578" s="147">
        <v>1.4526264590854049E-9</v>
      </c>
      <c r="M15578" s="147">
        <v>1.6225351050244079E-2</v>
      </c>
      <c r="N15578" s="87">
        <v>2.3401840374575409</v>
      </c>
      <c r="O15578" s="88">
        <v>0.3382750477949048</v>
      </c>
      <c r="P15578" s="89">
        <v>144.55061754989956</v>
      </c>
    </row>
    <row r="15579" spans="1:16">
      <c r="A15579" s="75" t="s">
        <v>29916</v>
      </c>
      <c r="B15579" s="85">
        <v>15575</v>
      </c>
      <c r="C15579" s="85">
        <v>19106</v>
      </c>
      <c r="D15579" s="85">
        <v>15575</v>
      </c>
      <c r="E15579" s="86" t="s">
        <v>29915</v>
      </c>
      <c r="F15579" s="85" t="s">
        <v>11</v>
      </c>
      <c r="G15579" s="86" t="s">
        <v>19497</v>
      </c>
      <c r="H15579" s="85" t="s">
        <v>1</v>
      </c>
      <c r="I15579" s="85">
        <v>-1</v>
      </c>
      <c r="J15579" s="88">
        <v>0.33066179134072549</v>
      </c>
      <c r="K15579" s="146">
        <v>0.35946286723454474</v>
      </c>
      <c r="L15579" s="147">
        <v>1.291506251014201E-9</v>
      </c>
      <c r="M15579" s="147">
        <v>1.4701117197119839E-2</v>
      </c>
      <c r="N15579" s="87">
        <v>2.0698812302501031</v>
      </c>
      <c r="O15579" s="88">
        <v>0.31813597586246273</v>
      </c>
      <c r="P15579" s="89">
        <v>153.69769589341243</v>
      </c>
    </row>
    <row r="15580" spans="1:16">
      <c r="A15580" s="75" t="s">
        <v>19499</v>
      </c>
      <c r="B15580" s="85">
        <v>15576</v>
      </c>
      <c r="C15580" s="85">
        <v>12399</v>
      </c>
      <c r="D15580" s="85">
        <v>15576</v>
      </c>
      <c r="E15580" s="86" t="s">
        <v>19500</v>
      </c>
      <c r="F15580" s="85" t="s">
        <v>31</v>
      </c>
      <c r="G15580" s="86" t="s">
        <v>19501</v>
      </c>
      <c r="H15580" s="85" t="s">
        <v>1</v>
      </c>
      <c r="I15580" s="85">
        <v>-1</v>
      </c>
      <c r="J15580" s="88">
        <v>0.3433246286287267</v>
      </c>
      <c r="K15580" s="146">
        <v>162.5343977177491</v>
      </c>
      <c r="L15580" s="147">
        <v>3.8774093018798088E-9</v>
      </c>
      <c r="M15580" s="147">
        <v>1.645478331104288E-2</v>
      </c>
      <c r="N15580" s="87">
        <v>2.25974475988281</v>
      </c>
      <c r="O15580" s="88">
        <v>0.32953952053832419</v>
      </c>
      <c r="P15580" s="89">
        <v>145.83041695178622</v>
      </c>
    </row>
    <row r="15581" spans="1:16">
      <c r="A15581" s="75" t="s">
        <v>19502</v>
      </c>
      <c r="B15581" s="85">
        <v>15577</v>
      </c>
      <c r="C15581" s="85">
        <v>12400</v>
      </c>
      <c r="D15581" s="85">
        <v>15577</v>
      </c>
      <c r="E15581" s="86" t="s">
        <v>19500</v>
      </c>
      <c r="F15581" s="85" t="s">
        <v>38</v>
      </c>
      <c r="G15581" s="86" t="s">
        <v>19501</v>
      </c>
      <c r="H15581" s="85" t="s">
        <v>1</v>
      </c>
      <c r="I15581" s="85">
        <v>-1</v>
      </c>
      <c r="J15581" s="88">
        <v>0.36759492895008078</v>
      </c>
      <c r="K15581" s="146">
        <v>162.56720774279265</v>
      </c>
      <c r="L15581" s="147">
        <v>4.0334926828045127E-9</v>
      </c>
      <c r="M15581" s="147">
        <v>1.7829763858719181E-2</v>
      </c>
      <c r="N15581" s="87">
        <v>2.5144784224708649</v>
      </c>
      <c r="O15581" s="88">
        <v>0.34858339876918393</v>
      </c>
      <c r="P15581" s="89">
        <v>138.63049913414912</v>
      </c>
    </row>
    <row r="15582" spans="1:16">
      <c r="A15582" s="75" t="s">
        <v>29917</v>
      </c>
      <c r="B15582" s="85">
        <v>15578</v>
      </c>
      <c r="C15582" s="85">
        <v>19107</v>
      </c>
      <c r="D15582" s="85">
        <v>15578</v>
      </c>
      <c r="E15582" s="86" t="s">
        <v>29918</v>
      </c>
      <c r="F15582" s="85" t="s">
        <v>31</v>
      </c>
      <c r="G15582" s="86" t="s">
        <v>19501</v>
      </c>
      <c r="H15582" s="85" t="s">
        <v>1</v>
      </c>
      <c r="I15582" s="85">
        <v>-1</v>
      </c>
      <c r="J15582" s="88">
        <v>0.33187399276715313</v>
      </c>
      <c r="K15582" s="146">
        <v>162.52208926319619</v>
      </c>
      <c r="L15582" s="147">
        <v>3.8221389737879342E-9</v>
      </c>
      <c r="M15582" s="147">
        <v>1.480829538479775E-2</v>
      </c>
      <c r="N15582" s="87">
        <v>2.0828377212656299</v>
      </c>
      <c r="O15582" s="88">
        <v>0.31927603499186219</v>
      </c>
      <c r="P15582" s="89">
        <v>153.28896328891869</v>
      </c>
    </row>
    <row r="15583" spans="1:16">
      <c r="A15583" s="75" t="s">
        <v>29919</v>
      </c>
      <c r="B15583" s="85">
        <v>15579</v>
      </c>
      <c r="C15583" s="85">
        <v>19108</v>
      </c>
      <c r="D15583" s="85">
        <v>15579</v>
      </c>
      <c r="E15583" s="86" t="s">
        <v>29918</v>
      </c>
      <c r="F15583" s="85" t="s">
        <v>38</v>
      </c>
      <c r="G15583" s="86" t="s">
        <v>19501</v>
      </c>
      <c r="H15583" s="85" t="s">
        <v>1</v>
      </c>
      <c r="I15583" s="85">
        <v>-1</v>
      </c>
      <c r="J15583" s="88">
        <v>0.35611980502061152</v>
      </c>
      <c r="K15583" s="146">
        <v>162.55459221068955</v>
      </c>
      <c r="L15583" s="147">
        <v>3.9776116314045881E-9</v>
      </c>
      <c r="M15583" s="147">
        <v>1.6217985768965219E-2</v>
      </c>
      <c r="N15583" s="87">
        <v>2.339074065666813</v>
      </c>
      <c r="O15583" s="88">
        <v>0.33817169888695919</v>
      </c>
      <c r="P15583" s="89">
        <v>144.57502814924962</v>
      </c>
    </row>
    <row r="15584" spans="1:16">
      <c r="A15584" s="75" t="s">
        <v>19503</v>
      </c>
      <c r="B15584" s="85">
        <v>15580</v>
      </c>
      <c r="C15584" s="85">
        <v>12401</v>
      </c>
      <c r="D15584" s="85">
        <v>15580</v>
      </c>
      <c r="E15584" s="86" t="s">
        <v>19504</v>
      </c>
      <c r="F15584" s="85" t="s">
        <v>55</v>
      </c>
      <c r="G15584" s="86" t="s">
        <v>19505</v>
      </c>
      <c r="H15584" s="85" t="s">
        <v>1</v>
      </c>
      <c r="I15584" s="85">
        <v>-1</v>
      </c>
      <c r="J15584" s="88">
        <v>0.36631190455871238</v>
      </c>
      <c r="K15584" s="146">
        <v>0.62285599204496811</v>
      </c>
      <c r="L15584" s="147">
        <v>5.1911163905612363E-9</v>
      </c>
      <c r="M15584" s="147">
        <v>1.7762237927890941E-2</v>
      </c>
      <c r="N15584" s="87">
        <v>2.5018500403988861</v>
      </c>
      <c r="O15584" s="88">
        <v>0.34756030175695868</v>
      </c>
      <c r="P15584" s="89">
        <v>138.92131668353107</v>
      </c>
    </row>
    <row r="15585" spans="1:16">
      <c r="A15585" s="75" t="s">
        <v>29920</v>
      </c>
      <c r="B15585" s="85">
        <v>15581</v>
      </c>
      <c r="C15585" s="85">
        <v>19109</v>
      </c>
      <c r="D15585" s="85">
        <v>15581</v>
      </c>
      <c r="E15585" s="86" t="s">
        <v>29921</v>
      </c>
      <c r="F15585" s="85" t="s">
        <v>55</v>
      </c>
      <c r="G15585" s="86" t="s">
        <v>19505</v>
      </c>
      <c r="H15585" s="85" t="s">
        <v>1</v>
      </c>
      <c r="I15585" s="85">
        <v>-1</v>
      </c>
      <c r="J15585" s="88">
        <v>0.35483900893597897</v>
      </c>
      <c r="K15585" s="146">
        <v>0.6102684026519315</v>
      </c>
      <c r="L15585" s="147">
        <v>5.1352909123027452E-9</v>
      </c>
      <c r="M15585" s="147">
        <v>1.614730139530831E-2</v>
      </c>
      <c r="N15585" s="87">
        <v>2.3263089461429711</v>
      </c>
      <c r="O15585" s="88">
        <v>0.33716208872898751</v>
      </c>
      <c r="P15585" s="89">
        <v>144.93435589800035</v>
      </c>
    </row>
    <row r="15586" spans="1:16">
      <c r="A15586" s="75" t="s">
        <v>19506</v>
      </c>
      <c r="B15586" s="85">
        <v>15582</v>
      </c>
      <c r="C15586" s="85">
        <v>12402</v>
      </c>
      <c r="D15586" s="85">
        <v>15582</v>
      </c>
      <c r="E15586" s="86" t="s">
        <v>19507</v>
      </c>
      <c r="F15586" s="85" t="s">
        <v>55</v>
      </c>
      <c r="G15586" s="86" t="s">
        <v>19508</v>
      </c>
      <c r="H15586" s="85" t="s">
        <v>1</v>
      </c>
      <c r="I15586" s="85">
        <v>-1</v>
      </c>
      <c r="J15586" s="88">
        <v>0.36631190455871238</v>
      </c>
      <c r="K15586" s="146">
        <v>0.42100280740869983</v>
      </c>
      <c r="L15586" s="147">
        <v>1.499832182824033E-9</v>
      </c>
      <c r="M15586" s="147">
        <v>1.7762237927890941E-2</v>
      </c>
      <c r="N15586" s="87">
        <v>2.5018500403988861</v>
      </c>
      <c r="O15586" s="88">
        <v>0.34756030175695868</v>
      </c>
      <c r="P15586" s="89">
        <v>138.92131668353107</v>
      </c>
    </row>
    <row r="15587" spans="1:16">
      <c r="A15587" s="75" t="s">
        <v>29922</v>
      </c>
      <c r="B15587" s="85">
        <v>15583</v>
      </c>
      <c r="C15587" s="85">
        <v>19110</v>
      </c>
      <c r="D15587" s="85">
        <v>15583</v>
      </c>
      <c r="E15587" s="86" t="s">
        <v>29923</v>
      </c>
      <c r="F15587" s="85" t="s">
        <v>55</v>
      </c>
      <c r="G15587" s="86" t="s">
        <v>19508</v>
      </c>
      <c r="H15587" s="85" t="s">
        <v>1</v>
      </c>
      <c r="I15587" s="85">
        <v>-1</v>
      </c>
      <c r="J15587" s="88">
        <v>0.35483900893597897</v>
      </c>
      <c r="K15587" s="146">
        <v>0.40841521801566322</v>
      </c>
      <c r="L15587" s="147">
        <v>1.444006704565544E-9</v>
      </c>
      <c r="M15587" s="147">
        <v>1.614730139530831E-2</v>
      </c>
      <c r="N15587" s="87">
        <v>2.3263089461429711</v>
      </c>
      <c r="O15587" s="88">
        <v>0.33716208872898751</v>
      </c>
      <c r="P15587" s="89">
        <v>144.93435589800035</v>
      </c>
    </row>
    <row r="15588" spans="1:16">
      <c r="A15588" s="75" t="s">
        <v>19459</v>
      </c>
      <c r="B15588" s="85">
        <v>15584</v>
      </c>
      <c r="C15588" s="85">
        <v>12383</v>
      </c>
      <c r="D15588" s="85">
        <v>15584</v>
      </c>
      <c r="E15588" s="86" t="s">
        <v>19460</v>
      </c>
      <c r="F15588" s="85" t="s">
        <v>55</v>
      </c>
      <c r="G15588" s="86" t="s">
        <v>19461</v>
      </c>
      <c r="H15588" s="85" t="s">
        <v>1</v>
      </c>
      <c r="I15588" s="85">
        <v>-1</v>
      </c>
      <c r="J15588" s="88">
        <v>0.36631190455871238</v>
      </c>
      <c r="K15588" s="146">
        <v>0.42100280740869983</v>
      </c>
      <c r="L15588" s="147">
        <v>1.251356743252004E-8</v>
      </c>
      <c r="M15588" s="147">
        <v>1.7762237927890941E-2</v>
      </c>
      <c r="N15588" s="87">
        <v>2.5018500403988861</v>
      </c>
      <c r="O15588" s="88">
        <v>0.34756030175695868</v>
      </c>
      <c r="P15588" s="89">
        <v>138.92131668353107</v>
      </c>
    </row>
    <row r="15589" spans="1:16">
      <c r="A15589" s="75" t="s">
        <v>29889</v>
      </c>
      <c r="B15589" s="85">
        <v>15585</v>
      </c>
      <c r="C15589" s="85">
        <v>19091</v>
      </c>
      <c r="D15589" s="85">
        <v>15585</v>
      </c>
      <c r="E15589" s="86" t="s">
        <v>29890</v>
      </c>
      <c r="F15589" s="85" t="s">
        <v>55</v>
      </c>
      <c r="G15589" s="86" t="s">
        <v>19461</v>
      </c>
      <c r="H15589" s="85" t="s">
        <v>1</v>
      </c>
      <c r="I15589" s="85">
        <v>-1</v>
      </c>
      <c r="J15589" s="88">
        <v>0.35483900893597897</v>
      </c>
      <c r="K15589" s="146">
        <v>0.40841521801566322</v>
      </c>
      <c r="L15589" s="147">
        <v>1.245774195426155E-8</v>
      </c>
      <c r="M15589" s="147">
        <v>1.614730139530831E-2</v>
      </c>
      <c r="N15589" s="87">
        <v>2.3263089461429711</v>
      </c>
      <c r="O15589" s="88">
        <v>0.33716208872898751</v>
      </c>
      <c r="P15589" s="89">
        <v>144.93435589800035</v>
      </c>
    </row>
    <row r="15590" spans="1:16">
      <c r="A15590" s="75" t="s">
        <v>19509</v>
      </c>
      <c r="B15590" s="85">
        <v>15586</v>
      </c>
      <c r="C15590" s="85">
        <v>12403</v>
      </c>
      <c r="D15590" s="85">
        <v>15586</v>
      </c>
      <c r="E15590" s="86" t="s">
        <v>19510</v>
      </c>
      <c r="F15590" s="85" t="s">
        <v>55</v>
      </c>
      <c r="G15590" s="86" t="s">
        <v>19511</v>
      </c>
      <c r="H15590" s="85" t="s">
        <v>1</v>
      </c>
      <c r="I15590" s="85">
        <v>-1</v>
      </c>
      <c r="J15590" s="88">
        <v>0.36631190455871238</v>
      </c>
      <c r="K15590" s="146">
        <v>0.42100280740869983</v>
      </c>
      <c r="L15590" s="147">
        <v>1.751190518990033E-9</v>
      </c>
      <c r="M15590" s="147">
        <v>1.7762237927890941E-2</v>
      </c>
      <c r="N15590" s="87">
        <v>2.5018500403988861</v>
      </c>
      <c r="O15590" s="88">
        <v>0.34756030175695868</v>
      </c>
      <c r="P15590" s="89">
        <v>138.92131668353107</v>
      </c>
    </row>
    <row r="15591" spans="1:16">
      <c r="A15591" s="75" t="s">
        <v>29924</v>
      </c>
      <c r="B15591" s="85">
        <v>15587</v>
      </c>
      <c r="C15591" s="85">
        <v>19111</v>
      </c>
      <c r="D15591" s="85">
        <v>15587</v>
      </c>
      <c r="E15591" s="86" t="s">
        <v>29925</v>
      </c>
      <c r="F15591" s="85" t="s">
        <v>55</v>
      </c>
      <c r="G15591" s="86" t="s">
        <v>19511</v>
      </c>
      <c r="H15591" s="85" t="s">
        <v>1</v>
      </c>
      <c r="I15591" s="85">
        <v>-1</v>
      </c>
      <c r="J15591" s="88">
        <v>0.35483900893597897</v>
      </c>
      <c r="K15591" s="146">
        <v>0.40841521801566322</v>
      </c>
      <c r="L15591" s="147">
        <v>1.695365040731544E-9</v>
      </c>
      <c r="M15591" s="147">
        <v>1.614730139530831E-2</v>
      </c>
      <c r="N15591" s="87">
        <v>2.3263089461429711</v>
      </c>
      <c r="O15591" s="88">
        <v>0.33716208872898751</v>
      </c>
      <c r="P15591" s="89">
        <v>144.93435589800035</v>
      </c>
    </row>
    <row r="15592" spans="1:16">
      <c r="A15592" s="75" t="s">
        <v>19512</v>
      </c>
      <c r="B15592" s="85">
        <v>15588</v>
      </c>
      <c r="C15592" s="85">
        <v>12404</v>
      </c>
      <c r="D15592" s="85">
        <v>15588</v>
      </c>
      <c r="E15592" s="86" t="s">
        <v>19513</v>
      </c>
      <c r="F15592" s="85" t="s">
        <v>55</v>
      </c>
      <c r="G15592" s="86" t="s">
        <v>19514</v>
      </c>
      <c r="H15592" s="85" t="s">
        <v>1</v>
      </c>
      <c r="I15592" s="85">
        <v>-1</v>
      </c>
      <c r="J15592" s="88">
        <v>0.36631190455871238</v>
      </c>
      <c r="K15592" s="146">
        <v>0.6227494943925399</v>
      </c>
      <c r="L15592" s="147">
        <v>2.5175586385471109E-9</v>
      </c>
      <c r="M15592" s="147">
        <v>1.7762237927890941E-2</v>
      </c>
      <c r="N15592" s="87">
        <v>2.5018500403988861</v>
      </c>
      <c r="O15592" s="88">
        <v>0.34756030175695868</v>
      </c>
      <c r="P15592" s="89">
        <v>138.92131668353107</v>
      </c>
    </row>
    <row r="15593" spans="1:16">
      <c r="A15593" s="75" t="s">
        <v>29926</v>
      </c>
      <c r="B15593" s="85">
        <v>15589</v>
      </c>
      <c r="C15593" s="85">
        <v>19112</v>
      </c>
      <c r="D15593" s="85">
        <v>15589</v>
      </c>
      <c r="E15593" s="86" t="s">
        <v>29927</v>
      </c>
      <c r="F15593" s="85" t="s">
        <v>55</v>
      </c>
      <c r="G15593" s="86" t="s">
        <v>19514</v>
      </c>
      <c r="H15593" s="85" t="s">
        <v>1</v>
      </c>
      <c r="I15593" s="85">
        <v>-1</v>
      </c>
      <c r="J15593" s="88">
        <v>0.35483900893597897</v>
      </c>
      <c r="K15593" s="146">
        <v>0.61016190499950318</v>
      </c>
      <c r="L15593" s="147">
        <v>2.4617331602886198E-9</v>
      </c>
      <c r="M15593" s="147">
        <v>1.614730139530831E-2</v>
      </c>
      <c r="N15593" s="87">
        <v>2.3263089461429711</v>
      </c>
      <c r="O15593" s="88">
        <v>0.33716208872898751</v>
      </c>
      <c r="P15593" s="89">
        <v>144.93435589800035</v>
      </c>
    </row>
    <row r="15594" spans="1:16">
      <c r="A15594" s="75" t="s">
        <v>19515</v>
      </c>
      <c r="B15594" s="85">
        <v>15590</v>
      </c>
      <c r="C15594" s="85">
        <v>12405</v>
      </c>
      <c r="D15594" s="85">
        <v>15590</v>
      </c>
      <c r="E15594" s="86" t="s">
        <v>19516</v>
      </c>
      <c r="F15594" s="85" t="s">
        <v>55</v>
      </c>
      <c r="G15594" s="86" t="s">
        <v>19517</v>
      </c>
      <c r="H15594" s="85" t="s">
        <v>1</v>
      </c>
      <c r="I15594" s="85">
        <v>-1</v>
      </c>
      <c r="J15594" s="88">
        <v>0.36631190455871238</v>
      </c>
      <c r="K15594" s="146">
        <v>0.47818827527339625</v>
      </c>
      <c r="L15594" s="147">
        <v>5.2095621857796089E-8</v>
      </c>
      <c r="M15594" s="147">
        <v>1.7762237927890941E-2</v>
      </c>
      <c r="N15594" s="87">
        <v>2.5018500403988861</v>
      </c>
      <c r="O15594" s="88">
        <v>0.34756030175695868</v>
      </c>
      <c r="P15594" s="89">
        <v>138.92131668353107</v>
      </c>
    </row>
    <row r="15595" spans="1:16">
      <c r="A15595" s="75" t="s">
        <v>29928</v>
      </c>
      <c r="B15595" s="85">
        <v>15591</v>
      </c>
      <c r="C15595" s="85">
        <v>19113</v>
      </c>
      <c r="D15595" s="85">
        <v>15591</v>
      </c>
      <c r="E15595" s="86" t="s">
        <v>29929</v>
      </c>
      <c r="F15595" s="85" t="s">
        <v>55</v>
      </c>
      <c r="G15595" s="86" t="s">
        <v>19517</v>
      </c>
      <c r="H15595" s="85" t="s">
        <v>1</v>
      </c>
      <c r="I15595" s="85">
        <v>-1</v>
      </c>
      <c r="J15595" s="88">
        <v>0.35483900893597897</v>
      </c>
      <c r="K15595" s="146">
        <v>0.46560068588035974</v>
      </c>
      <c r="L15595" s="147">
        <v>5.2039796379537573E-8</v>
      </c>
      <c r="M15595" s="147">
        <v>1.614730139530831E-2</v>
      </c>
      <c r="N15595" s="87">
        <v>2.3263089461429711</v>
      </c>
      <c r="O15595" s="88">
        <v>0.33716208872898751</v>
      </c>
      <c r="P15595" s="89">
        <v>144.93435589800035</v>
      </c>
    </row>
    <row r="15596" spans="1:16">
      <c r="A15596" s="75" t="s">
        <v>19518</v>
      </c>
      <c r="B15596" s="85">
        <v>15592</v>
      </c>
      <c r="C15596" s="85">
        <v>12406</v>
      </c>
      <c r="D15596" s="85">
        <v>15592</v>
      </c>
      <c r="E15596" s="86" t="s">
        <v>19519</v>
      </c>
      <c r="F15596" s="85" t="s">
        <v>55</v>
      </c>
      <c r="G15596" s="86" t="s">
        <v>19520</v>
      </c>
      <c r="H15596" s="85" t="s">
        <v>1</v>
      </c>
      <c r="I15596" s="85">
        <v>-1</v>
      </c>
      <c r="J15596" s="88">
        <v>0.36631190455871238</v>
      </c>
      <c r="K15596" s="146">
        <v>577.50034558864024</v>
      </c>
      <c r="L15596" s="147">
        <v>3.6748598011482337E-8</v>
      </c>
      <c r="M15596" s="147">
        <v>1.7762237927890941E-2</v>
      </c>
      <c r="N15596" s="87">
        <v>2.5018500403988861</v>
      </c>
      <c r="O15596" s="88">
        <v>0.34756030175695868</v>
      </c>
      <c r="P15596" s="89">
        <v>138.92131668353107</v>
      </c>
    </row>
    <row r="15597" spans="1:16">
      <c r="A15597" s="75" t="s">
        <v>29930</v>
      </c>
      <c r="B15597" s="85">
        <v>15593</v>
      </c>
      <c r="C15597" s="85">
        <v>19114</v>
      </c>
      <c r="D15597" s="85">
        <v>15593</v>
      </c>
      <c r="E15597" s="86" t="s">
        <v>29931</v>
      </c>
      <c r="F15597" s="85" t="s">
        <v>55</v>
      </c>
      <c r="G15597" s="86" t="s">
        <v>19520</v>
      </c>
      <c r="H15597" s="85" t="s">
        <v>1</v>
      </c>
      <c r="I15597" s="85">
        <v>-1</v>
      </c>
      <c r="J15597" s="88">
        <v>0.35483900893597897</v>
      </c>
      <c r="K15597" s="146">
        <v>577.48775799924783</v>
      </c>
      <c r="L15597" s="147">
        <v>3.6692772533223827E-8</v>
      </c>
      <c r="M15597" s="147">
        <v>1.614730139530831E-2</v>
      </c>
      <c r="N15597" s="87">
        <v>2.3263089461429711</v>
      </c>
      <c r="O15597" s="88">
        <v>0.33716208872898751</v>
      </c>
      <c r="P15597" s="89">
        <v>144.93435589800035</v>
      </c>
    </row>
    <row r="15598" spans="1:16">
      <c r="A15598" s="75" t="s">
        <v>19521</v>
      </c>
      <c r="B15598" s="85">
        <v>15594</v>
      </c>
      <c r="C15598" s="85">
        <v>12407</v>
      </c>
      <c r="D15598" s="85">
        <v>15594</v>
      </c>
      <c r="E15598" s="86" t="s">
        <v>19522</v>
      </c>
      <c r="F15598" s="85" t="s">
        <v>31</v>
      </c>
      <c r="G15598" s="86" t="s">
        <v>19523</v>
      </c>
      <c r="H15598" s="85" t="s">
        <v>1</v>
      </c>
      <c r="I15598" s="85">
        <v>-1</v>
      </c>
      <c r="J15598" s="88">
        <v>0.3433246286287267</v>
      </c>
      <c r="K15598" s="146">
        <v>2.6124021561715227</v>
      </c>
      <c r="L15598" s="147">
        <v>1.3824492021670709E-8</v>
      </c>
      <c r="M15598" s="147">
        <v>1.645478331104288E-2</v>
      </c>
      <c r="N15598" s="87">
        <v>2.25974475988281</v>
      </c>
      <c r="O15598" s="88">
        <v>0.32953952053832419</v>
      </c>
      <c r="P15598" s="89">
        <v>145.83041695178622</v>
      </c>
    </row>
    <row r="15599" spans="1:16">
      <c r="A15599" s="75" t="s">
        <v>19524</v>
      </c>
      <c r="B15599" s="85">
        <v>15595</v>
      </c>
      <c r="C15599" s="85">
        <v>12408</v>
      </c>
      <c r="D15599" s="85">
        <v>15595</v>
      </c>
      <c r="E15599" s="86" t="s">
        <v>19522</v>
      </c>
      <c r="F15599" s="85" t="s">
        <v>38</v>
      </c>
      <c r="G15599" s="86" t="s">
        <v>19523</v>
      </c>
      <c r="H15599" s="85" t="s">
        <v>1</v>
      </c>
      <c r="I15599" s="85">
        <v>-1</v>
      </c>
      <c r="J15599" s="88">
        <v>0.36759492895008078</v>
      </c>
      <c r="K15599" s="146">
        <v>2.7006961576093134</v>
      </c>
      <c r="L15599" s="147">
        <v>1.2735592047188E-8</v>
      </c>
      <c r="M15599" s="147">
        <v>1.7829763858719181E-2</v>
      </c>
      <c r="N15599" s="87">
        <v>2.5144784224708649</v>
      </c>
      <c r="O15599" s="88">
        <v>0.34858339876918393</v>
      </c>
      <c r="P15599" s="89">
        <v>138.63049913414912</v>
      </c>
    </row>
    <row r="15600" spans="1:16">
      <c r="A15600" s="75" t="s">
        <v>29932</v>
      </c>
      <c r="B15600" s="85">
        <v>15596</v>
      </c>
      <c r="C15600" s="85">
        <v>19115</v>
      </c>
      <c r="D15600" s="85">
        <v>15596</v>
      </c>
      <c r="E15600" s="86" t="s">
        <v>29933</v>
      </c>
      <c r="F15600" s="85" t="s">
        <v>31</v>
      </c>
      <c r="G15600" s="86" t="s">
        <v>19523</v>
      </c>
      <c r="H15600" s="85" t="s">
        <v>1</v>
      </c>
      <c r="I15600" s="85">
        <v>-1</v>
      </c>
      <c r="J15600" s="88">
        <v>0.33187399276715313</v>
      </c>
      <c r="K15600" s="146">
        <v>2.6000937016190551</v>
      </c>
      <c r="L15600" s="147">
        <v>1.3769221693578821E-8</v>
      </c>
      <c r="M15600" s="147">
        <v>1.480829538479775E-2</v>
      </c>
      <c r="N15600" s="87">
        <v>2.0828377212656299</v>
      </c>
      <c r="O15600" s="88">
        <v>0.31927603499186219</v>
      </c>
      <c r="P15600" s="89">
        <v>153.28896328891869</v>
      </c>
    </row>
    <row r="15601" spans="1:16">
      <c r="A15601" s="75" t="s">
        <v>29934</v>
      </c>
      <c r="B15601" s="85">
        <v>15597</v>
      </c>
      <c r="C15601" s="85">
        <v>19116</v>
      </c>
      <c r="D15601" s="85">
        <v>15597</v>
      </c>
      <c r="E15601" s="86" t="s">
        <v>29933</v>
      </c>
      <c r="F15601" s="85" t="s">
        <v>38</v>
      </c>
      <c r="G15601" s="86" t="s">
        <v>19523</v>
      </c>
      <c r="H15601" s="85" t="s">
        <v>1</v>
      </c>
      <c r="I15601" s="85">
        <v>-1</v>
      </c>
      <c r="J15601" s="88">
        <v>0.35611980502061152</v>
      </c>
      <c r="K15601" s="146">
        <v>2.6880806255065162</v>
      </c>
      <c r="L15601" s="147">
        <v>1.267971099578807E-8</v>
      </c>
      <c r="M15601" s="147">
        <v>1.6217985768965219E-2</v>
      </c>
      <c r="N15601" s="87">
        <v>2.339074065666813</v>
      </c>
      <c r="O15601" s="88">
        <v>0.33817169888695919</v>
      </c>
      <c r="P15601" s="89">
        <v>144.57502814924962</v>
      </c>
    </row>
    <row r="15602" spans="1:16">
      <c r="A15602" s="75" t="s">
        <v>19535</v>
      </c>
      <c r="B15602" s="85">
        <v>15598</v>
      </c>
      <c r="C15602" s="85">
        <v>12413</v>
      </c>
      <c r="D15602" s="85">
        <v>15598</v>
      </c>
      <c r="E15602" s="86" t="s">
        <v>19536</v>
      </c>
      <c r="F15602" s="85" t="s">
        <v>55</v>
      </c>
      <c r="G15602" s="86" t="s">
        <v>19537</v>
      </c>
      <c r="H15602" s="85" t="s">
        <v>1</v>
      </c>
      <c r="I15602" s="85">
        <v>-1</v>
      </c>
      <c r="J15602" s="88">
        <v>0.36631190455871238</v>
      </c>
      <c r="K15602" s="146">
        <v>0.42100280740869983</v>
      </c>
      <c r="L15602" s="147">
        <v>2.0259719915957991E-8</v>
      </c>
      <c r="M15602" s="147">
        <v>1.7762237927890941E-2</v>
      </c>
      <c r="N15602" s="87">
        <v>2.5018500403988861</v>
      </c>
      <c r="O15602" s="88">
        <v>0.34756030175695868</v>
      </c>
      <c r="P15602" s="89">
        <v>138.92131668353107</v>
      </c>
    </row>
    <row r="15603" spans="1:16">
      <c r="A15603" s="75" t="s">
        <v>29942</v>
      </c>
      <c r="B15603" s="85">
        <v>15599</v>
      </c>
      <c r="C15603" s="85">
        <v>19121</v>
      </c>
      <c r="D15603" s="85">
        <v>15599</v>
      </c>
      <c r="E15603" s="86" t="s">
        <v>29943</v>
      </c>
      <c r="F15603" s="85" t="s">
        <v>55</v>
      </c>
      <c r="G15603" s="86" t="s">
        <v>19537</v>
      </c>
      <c r="H15603" s="85" t="s">
        <v>1</v>
      </c>
      <c r="I15603" s="85">
        <v>-1</v>
      </c>
      <c r="J15603" s="88">
        <v>0.35483900893597897</v>
      </c>
      <c r="K15603" s="146">
        <v>0.40841521801566322</v>
      </c>
      <c r="L15603" s="147">
        <v>2.02038944376995E-8</v>
      </c>
      <c r="M15603" s="147">
        <v>1.614730139530831E-2</v>
      </c>
      <c r="N15603" s="87">
        <v>2.3263089461429711</v>
      </c>
      <c r="O15603" s="88">
        <v>0.33716208872898751</v>
      </c>
      <c r="P15603" s="89">
        <v>144.93435589800035</v>
      </c>
    </row>
    <row r="15604" spans="1:16">
      <c r="A15604" s="75" t="s">
        <v>19538</v>
      </c>
      <c r="B15604" s="85">
        <v>15600</v>
      </c>
      <c r="C15604" s="85">
        <v>12414</v>
      </c>
      <c r="D15604" s="85">
        <v>15600</v>
      </c>
      <c r="E15604" s="86" t="s">
        <v>19539</v>
      </c>
      <c r="F15604" s="85" t="s">
        <v>55</v>
      </c>
      <c r="G15604" s="86" t="s">
        <v>19540</v>
      </c>
      <c r="H15604" s="85" t="s">
        <v>1</v>
      </c>
      <c r="I15604" s="85">
        <v>-1</v>
      </c>
      <c r="J15604" s="88">
        <v>0.36631190455871238</v>
      </c>
      <c r="K15604" s="146">
        <v>9.5778786410315231</v>
      </c>
      <c r="L15604" s="147">
        <v>3.362736923174664E-9</v>
      </c>
      <c r="M15604" s="147">
        <v>1.7762237927890941E-2</v>
      </c>
      <c r="N15604" s="87">
        <v>2.5018500403988861</v>
      </c>
      <c r="O15604" s="88">
        <v>0.34756030175695868</v>
      </c>
      <c r="P15604" s="89">
        <v>138.92131668353107</v>
      </c>
    </row>
    <row r="15605" spans="1:16">
      <c r="A15605" s="75" t="s">
        <v>29944</v>
      </c>
      <c r="B15605" s="85">
        <v>15601</v>
      </c>
      <c r="C15605" s="85">
        <v>19122</v>
      </c>
      <c r="D15605" s="85">
        <v>15601</v>
      </c>
      <c r="E15605" s="86" t="s">
        <v>29945</v>
      </c>
      <c r="F15605" s="85" t="s">
        <v>55</v>
      </c>
      <c r="G15605" s="86" t="s">
        <v>19540</v>
      </c>
      <c r="H15605" s="85" t="s">
        <v>1</v>
      </c>
      <c r="I15605" s="85">
        <v>-1</v>
      </c>
      <c r="J15605" s="88">
        <v>0.35483900893597897</v>
      </c>
      <c r="K15605" s="146">
        <v>9.5652910516384999</v>
      </c>
      <c r="L15605" s="147">
        <v>3.3069114449161791E-9</v>
      </c>
      <c r="M15605" s="147">
        <v>1.614730139530831E-2</v>
      </c>
      <c r="N15605" s="87">
        <v>2.3263089461429711</v>
      </c>
      <c r="O15605" s="88">
        <v>0.33716208872898751</v>
      </c>
      <c r="P15605" s="89">
        <v>144.93435589800035</v>
      </c>
    </row>
    <row r="15606" spans="1:16">
      <c r="A15606" s="75" t="s">
        <v>19610</v>
      </c>
      <c r="B15606" s="85">
        <v>15602</v>
      </c>
      <c r="C15606" s="85">
        <v>12438</v>
      </c>
      <c r="D15606" s="85">
        <v>15602</v>
      </c>
      <c r="E15606" s="86" t="s">
        <v>19611</v>
      </c>
      <c r="F15606" s="85" t="s">
        <v>55</v>
      </c>
      <c r="G15606" s="86" t="s">
        <v>19612</v>
      </c>
      <c r="H15606" s="85" t="s">
        <v>1</v>
      </c>
      <c r="I15606" s="85">
        <v>1</v>
      </c>
      <c r="J15606" s="88">
        <v>28.407402481515501</v>
      </c>
      <c r="K15606" s="146">
        <v>38.165154155867519</v>
      </c>
      <c r="L15606" s="147">
        <v>1.236264368642357E-7</v>
      </c>
      <c r="M15606" s="147">
        <v>1.3323199745407781</v>
      </c>
      <c r="N15606" s="87">
        <v>387.51336580756458</v>
      </c>
      <c r="O15606" s="88">
        <v>25.197107127486749</v>
      </c>
      <c r="P15606" s="89">
        <v>65.022549802835428</v>
      </c>
    </row>
    <row r="15607" spans="1:16">
      <c r="A15607" s="75" t="s">
        <v>26955</v>
      </c>
      <c r="B15607" s="85">
        <v>15603</v>
      </c>
      <c r="C15607" s="85">
        <v>16823</v>
      </c>
      <c r="D15607" s="85">
        <v>15603</v>
      </c>
      <c r="E15607" s="86" t="s">
        <v>26956</v>
      </c>
      <c r="F15607" s="85" t="s">
        <v>55</v>
      </c>
      <c r="G15607" s="86" t="s">
        <v>19612</v>
      </c>
      <c r="H15607" s="85" t="s">
        <v>1</v>
      </c>
      <c r="I15607" s="85">
        <v>1</v>
      </c>
      <c r="J15607" s="88">
        <v>28.407402481515501</v>
      </c>
      <c r="K15607" s="146">
        <v>38.165154155867519</v>
      </c>
      <c r="L15607" s="147">
        <v>1.236264368642357E-7</v>
      </c>
      <c r="M15607" s="147">
        <v>1.3323199745407781</v>
      </c>
      <c r="N15607" s="87">
        <v>387.51336580756458</v>
      </c>
      <c r="O15607" s="88">
        <v>25.197107127486749</v>
      </c>
      <c r="P15607" s="89">
        <v>65.022549802835428</v>
      </c>
    </row>
    <row r="15608" spans="1:16">
      <c r="A15608" s="75" t="s">
        <v>19613</v>
      </c>
      <c r="B15608" s="85">
        <v>15604</v>
      </c>
      <c r="C15608" s="85">
        <v>12439</v>
      </c>
      <c r="D15608" s="85">
        <v>15604</v>
      </c>
      <c r="E15608" s="86" t="s">
        <v>19614</v>
      </c>
      <c r="F15608" s="85" t="s">
        <v>55</v>
      </c>
      <c r="G15608" s="86" t="s">
        <v>19615</v>
      </c>
      <c r="H15608" s="85" t="s">
        <v>1</v>
      </c>
      <c r="I15608" s="85">
        <v>1</v>
      </c>
      <c r="J15608" s="88">
        <v>34.06529905646817</v>
      </c>
      <c r="K15608" s="146">
        <v>111.92479903463705</v>
      </c>
      <c r="L15608" s="147">
        <v>2.5246126421417128E-7</v>
      </c>
      <c r="M15608" s="147">
        <v>2.1822645559453382</v>
      </c>
      <c r="N15608" s="87">
        <v>464.42571813925639</v>
      </c>
      <c r="O15608" s="88">
        <v>30.15993139729586</v>
      </c>
      <c r="P15608" s="89">
        <v>64.940269712308478</v>
      </c>
    </row>
    <row r="15609" spans="1:16">
      <c r="A15609" s="75" t="s">
        <v>26957</v>
      </c>
      <c r="B15609" s="85">
        <v>15605</v>
      </c>
      <c r="C15609" s="85">
        <v>16824</v>
      </c>
      <c r="D15609" s="85">
        <v>15605</v>
      </c>
      <c r="E15609" s="86" t="s">
        <v>26958</v>
      </c>
      <c r="F15609" s="85" t="s">
        <v>55</v>
      </c>
      <c r="G15609" s="86" t="s">
        <v>19615</v>
      </c>
      <c r="H15609" s="85" t="s">
        <v>1</v>
      </c>
      <c r="I15609" s="85">
        <v>1</v>
      </c>
      <c r="J15609" s="88">
        <v>34.061285940515418</v>
      </c>
      <c r="K15609" s="146">
        <v>111.91992777632217</v>
      </c>
      <c r="L15609" s="147">
        <v>2.5244086675874042E-7</v>
      </c>
      <c r="M15609" s="147">
        <v>2.181736159713775</v>
      </c>
      <c r="N15609" s="87">
        <v>464.36640617929112</v>
      </c>
      <c r="O15609" s="88">
        <v>30.156291820574641</v>
      </c>
      <c r="P15609" s="89">
        <v>64.940726588502073</v>
      </c>
    </row>
    <row r="15610" spans="1:16">
      <c r="A15610" s="75" t="s">
        <v>19616</v>
      </c>
      <c r="B15610" s="85">
        <v>15606</v>
      </c>
      <c r="C15610" s="85">
        <v>12440</v>
      </c>
      <c r="D15610" s="85">
        <v>15606</v>
      </c>
      <c r="E15610" s="86" t="s">
        <v>19617</v>
      </c>
      <c r="F15610" s="85" t="s">
        <v>55</v>
      </c>
      <c r="G15610" s="86" t="s">
        <v>19618</v>
      </c>
      <c r="H15610" s="85" t="s">
        <v>1</v>
      </c>
      <c r="I15610" s="85">
        <v>1</v>
      </c>
      <c r="J15610" s="88">
        <v>55.517326617757867</v>
      </c>
      <c r="K15610" s="146">
        <v>420.6975049912275</v>
      </c>
      <c r="L15610" s="147">
        <v>9.3674514215631498E-7</v>
      </c>
      <c r="M15610" s="147">
        <v>4.3269384818298349</v>
      </c>
      <c r="N15610" s="87">
        <v>800.94556948908428</v>
      </c>
      <c r="O15610" s="88">
        <v>49.582318687750202</v>
      </c>
      <c r="P15610" s="89">
        <v>61.904729330581475</v>
      </c>
    </row>
    <row r="15611" spans="1:16">
      <c r="A15611" s="75" t="s">
        <v>26959</v>
      </c>
      <c r="B15611" s="85">
        <v>15607</v>
      </c>
      <c r="C15611" s="85">
        <v>16825</v>
      </c>
      <c r="D15611" s="85">
        <v>15607</v>
      </c>
      <c r="E15611" s="86" t="s">
        <v>26960</v>
      </c>
      <c r="F15611" s="85" t="s">
        <v>55</v>
      </c>
      <c r="G15611" s="86" t="s">
        <v>19618</v>
      </c>
      <c r="H15611" s="85" t="s">
        <v>1</v>
      </c>
      <c r="I15611" s="85">
        <v>1</v>
      </c>
      <c r="J15611" s="88">
        <v>55.51331350180498</v>
      </c>
      <c r="K15611" s="146">
        <v>420.69263373291261</v>
      </c>
      <c r="L15611" s="147">
        <v>9.3672474470088381E-7</v>
      </c>
      <c r="M15611" s="147">
        <v>4.3264100855982726</v>
      </c>
      <c r="N15611" s="87">
        <v>800.88625752911889</v>
      </c>
      <c r="O15611" s="88">
        <v>49.578679111028848</v>
      </c>
      <c r="P15611" s="89">
        <v>61.904769428792761</v>
      </c>
    </row>
    <row r="15612" spans="1:16">
      <c r="A15612" s="75" t="s">
        <v>19619</v>
      </c>
      <c r="B15612" s="85">
        <v>15608</v>
      </c>
      <c r="C15612" s="85">
        <v>12441</v>
      </c>
      <c r="D15612" s="85">
        <v>15608</v>
      </c>
      <c r="E15612" s="86" t="s">
        <v>19620</v>
      </c>
      <c r="F15612" s="85" t="s">
        <v>55</v>
      </c>
      <c r="G15612" s="86" t="s">
        <v>19621</v>
      </c>
      <c r="H15612" s="85" t="s">
        <v>1</v>
      </c>
      <c r="I15612" s="85">
        <v>1</v>
      </c>
      <c r="J15612" s="88">
        <v>30.224893094779041</v>
      </c>
      <c r="K15612" s="146">
        <v>51.044345096036743</v>
      </c>
      <c r="L15612" s="147">
        <v>1.458548917739955E-7</v>
      </c>
      <c r="M15612" s="147">
        <v>1.566784919051313</v>
      </c>
      <c r="N15612" s="87">
        <v>410.53221839687552</v>
      </c>
      <c r="O15612" s="88">
        <v>26.799759514571289</v>
      </c>
      <c r="P15612" s="89">
        <v>65.280526871250444</v>
      </c>
    </row>
    <row r="15613" spans="1:16">
      <c r="A15613" s="75" t="s">
        <v>26961</v>
      </c>
      <c r="B15613" s="85">
        <v>15609</v>
      </c>
      <c r="C15613" s="85">
        <v>16826</v>
      </c>
      <c r="D15613" s="85">
        <v>15609</v>
      </c>
      <c r="E15613" s="86" t="s">
        <v>26962</v>
      </c>
      <c r="F15613" s="85" t="s">
        <v>55</v>
      </c>
      <c r="G15613" s="86" t="s">
        <v>19621</v>
      </c>
      <c r="H15613" s="85" t="s">
        <v>1</v>
      </c>
      <c r="I15613" s="85">
        <v>1</v>
      </c>
      <c r="J15613" s="88">
        <v>30.220879978826371</v>
      </c>
      <c r="K15613" s="146">
        <v>51.03947383772185</v>
      </c>
      <c r="L15613" s="147">
        <v>1.458344943185657E-7</v>
      </c>
      <c r="M15613" s="147">
        <v>1.5662565228197509</v>
      </c>
      <c r="N15613" s="87">
        <v>410.47290643691059</v>
      </c>
      <c r="O15613" s="88">
        <v>26.79611993785014</v>
      </c>
      <c r="P15613" s="89">
        <v>65.281092899535096</v>
      </c>
    </row>
    <row r="15614" spans="1:16">
      <c r="A15614" s="75" t="s">
        <v>19622</v>
      </c>
      <c r="B15614" s="85">
        <v>15610</v>
      </c>
      <c r="C15614" s="85">
        <v>12442</v>
      </c>
      <c r="D15614" s="85">
        <v>15610</v>
      </c>
      <c r="E15614" s="86" t="s">
        <v>19623</v>
      </c>
      <c r="F15614" s="85" t="s">
        <v>55</v>
      </c>
      <c r="G15614" s="86" t="s">
        <v>19624</v>
      </c>
      <c r="H15614" s="85" t="s">
        <v>1</v>
      </c>
      <c r="I15614" s="85">
        <v>1</v>
      </c>
      <c r="J15614" s="88">
        <v>13.82757525740525</v>
      </c>
      <c r="K15614" s="146">
        <v>13.876491627115527</v>
      </c>
      <c r="L15614" s="147">
        <v>5.5302412172744568E-8</v>
      </c>
      <c r="M15614" s="147">
        <v>1.750308294319521</v>
      </c>
      <c r="N15614" s="87">
        <v>239.98102912922289</v>
      </c>
      <c r="O15614" s="88">
        <v>12.15517982394133</v>
      </c>
      <c r="P15614" s="89">
        <v>50.650586290285943</v>
      </c>
    </row>
    <row r="15615" spans="1:16">
      <c r="A15615" s="75" t="s">
        <v>26963</v>
      </c>
      <c r="B15615" s="85">
        <v>15611</v>
      </c>
      <c r="C15615" s="85">
        <v>16827</v>
      </c>
      <c r="D15615" s="85">
        <v>15611</v>
      </c>
      <c r="E15615" s="86" t="s">
        <v>26964</v>
      </c>
      <c r="F15615" s="85" t="s">
        <v>429</v>
      </c>
      <c r="G15615" s="86" t="s">
        <v>19624</v>
      </c>
      <c r="H15615" s="85" t="s">
        <v>1</v>
      </c>
      <c r="I15615" s="85">
        <v>1</v>
      </c>
      <c r="J15615" s="88">
        <v>12.15799864263442</v>
      </c>
      <c r="K15615" s="146">
        <v>14.517291434573162</v>
      </c>
      <c r="L15615" s="147">
        <v>5.3329624478547438E-8</v>
      </c>
      <c r="M15615" s="147">
        <v>1.4957252761327009</v>
      </c>
      <c r="N15615" s="87">
        <v>210.55100485853279</v>
      </c>
      <c r="O15615" s="88">
        <v>10.799055964660999</v>
      </c>
      <c r="P15615" s="89">
        <v>51.289500954492155</v>
      </c>
    </row>
    <row r="15616" spans="1:16">
      <c r="A15616" s="75" t="s">
        <v>26969</v>
      </c>
      <c r="B15616" s="85">
        <v>15612</v>
      </c>
      <c r="C15616" s="85">
        <v>16831</v>
      </c>
      <c r="D15616" s="85">
        <v>15612</v>
      </c>
      <c r="E15616" s="86" t="s">
        <v>26967</v>
      </c>
      <c r="F15616" s="85" t="s">
        <v>55</v>
      </c>
      <c r="G15616" s="86" t="s">
        <v>19624</v>
      </c>
      <c r="H15616" s="85" t="s">
        <v>1</v>
      </c>
      <c r="I15616" s="85">
        <v>1</v>
      </c>
      <c r="J15616" s="88">
        <v>22.711084276065929</v>
      </c>
      <c r="K15616" s="146">
        <v>20.605832152306185</v>
      </c>
      <c r="L15616" s="147">
        <v>8.5534566742232835E-8</v>
      </c>
      <c r="M15616" s="147">
        <v>2.044113466535554</v>
      </c>
      <c r="N15616" s="87">
        <v>293.81123629980249</v>
      </c>
      <c r="O15616" s="88">
        <v>19.215978550748421</v>
      </c>
      <c r="P15616" s="89">
        <v>65.402463135006187</v>
      </c>
    </row>
    <row r="15617" spans="1:16">
      <c r="A15617" s="75" t="s">
        <v>26972</v>
      </c>
      <c r="B15617" s="85">
        <v>15613</v>
      </c>
      <c r="C15617" s="85">
        <v>16833</v>
      </c>
      <c r="D15617" s="85">
        <v>15613</v>
      </c>
      <c r="E15617" s="86" t="s">
        <v>26971</v>
      </c>
      <c r="F15617" s="85" t="s">
        <v>55</v>
      </c>
      <c r="G15617" s="86" t="s">
        <v>19624</v>
      </c>
      <c r="H15617" s="85" t="s">
        <v>1</v>
      </c>
      <c r="I15617" s="85">
        <v>1</v>
      </c>
      <c r="J15617" s="88">
        <v>13.40210519954179</v>
      </c>
      <c r="K15617" s="146">
        <v>11.570800273744339</v>
      </c>
      <c r="L15617" s="147">
        <v>4.9874213619566E-8</v>
      </c>
      <c r="M15617" s="147">
        <v>1.9240953422002449</v>
      </c>
      <c r="N15617" s="87">
        <v>255.7064096119062</v>
      </c>
      <c r="O15617" s="88">
        <v>11.832434804426111</v>
      </c>
      <c r="P15617" s="89">
        <v>46.273516656796268</v>
      </c>
    </row>
    <row r="15618" spans="1:16">
      <c r="A15618" s="75" t="s">
        <v>19625</v>
      </c>
      <c r="B15618" s="85">
        <v>15614</v>
      </c>
      <c r="C15618" s="85">
        <v>12443</v>
      </c>
      <c r="D15618" s="85">
        <v>15614</v>
      </c>
      <c r="E15618" s="86" t="s">
        <v>19626</v>
      </c>
      <c r="F15618" s="85" t="s">
        <v>38</v>
      </c>
      <c r="G15618" s="86" t="s">
        <v>19627</v>
      </c>
      <c r="H15618" s="85" t="s">
        <v>1</v>
      </c>
      <c r="I15618" s="85">
        <v>1</v>
      </c>
      <c r="J15618" s="88">
        <v>2.8665693220503479</v>
      </c>
      <c r="K15618" s="146">
        <v>2.8261782072458925</v>
      </c>
      <c r="L15618" s="147">
        <v>1.109711481228502E-8</v>
      </c>
      <c r="M15618" s="147">
        <v>0.4740743430450971</v>
      </c>
      <c r="N15618" s="87">
        <v>61.212742360041737</v>
      </c>
      <c r="O15618" s="88">
        <v>2.52393887236556</v>
      </c>
      <c r="P15618" s="89">
        <v>41.232246343747029</v>
      </c>
    </row>
    <row r="15619" spans="1:16">
      <c r="A15619" s="75" t="s">
        <v>19628</v>
      </c>
      <c r="B15619" s="85">
        <v>15615</v>
      </c>
      <c r="C15619" s="85">
        <v>12444</v>
      </c>
      <c r="D15619" s="85">
        <v>15615</v>
      </c>
      <c r="E15619" s="86" t="s">
        <v>19626</v>
      </c>
      <c r="F15619" s="85" t="s">
        <v>11</v>
      </c>
      <c r="G15619" s="86" t="s">
        <v>19627</v>
      </c>
      <c r="H15619" s="85" t="s">
        <v>1</v>
      </c>
      <c r="I15619" s="85">
        <v>1</v>
      </c>
      <c r="J15619" s="88">
        <v>2.368041689478138</v>
      </c>
      <c r="K15619" s="146">
        <v>2.0671318858017766</v>
      </c>
      <c r="L15619" s="147">
        <v>8.7823722984060975E-9</v>
      </c>
      <c r="M15619" s="147">
        <v>0.45982476511228948</v>
      </c>
      <c r="N15619" s="87">
        <v>58.169015804567017</v>
      </c>
      <c r="O15619" s="88">
        <v>2.0821522868205689</v>
      </c>
      <c r="P15619" s="89">
        <v>35.79486876339918</v>
      </c>
    </row>
    <row r="15620" spans="1:16">
      <c r="A15620" s="75" t="s">
        <v>26973</v>
      </c>
      <c r="B15620" s="85">
        <v>15616</v>
      </c>
      <c r="C15620" s="85">
        <v>16834</v>
      </c>
      <c r="D15620" s="85">
        <v>15616</v>
      </c>
      <c r="E15620" s="86" t="s">
        <v>26974</v>
      </c>
      <c r="F15620" s="85" t="s">
        <v>38</v>
      </c>
      <c r="G15620" s="86" t="s">
        <v>19627</v>
      </c>
      <c r="H15620" s="85" t="s">
        <v>1</v>
      </c>
      <c r="I15620" s="85">
        <v>1</v>
      </c>
      <c r="J15620" s="88">
        <v>2.812021154761033</v>
      </c>
      <c r="K15620" s="146">
        <v>2.7495896827322261</v>
      </c>
      <c r="L15620" s="147">
        <v>1.0788888533702221E-8</v>
      </c>
      <c r="M15620" s="147">
        <v>0.46708784891640909</v>
      </c>
      <c r="N15620" s="87">
        <v>60.429519979269948</v>
      </c>
      <c r="O15620" s="88">
        <v>2.4743739992265459</v>
      </c>
      <c r="P15620" s="89">
        <v>40.946444718994428</v>
      </c>
    </row>
    <row r="15621" spans="1:16">
      <c r="A15621" s="75" t="s">
        <v>26975</v>
      </c>
      <c r="B15621" s="85">
        <v>15617</v>
      </c>
      <c r="C15621" s="85">
        <v>16835</v>
      </c>
      <c r="D15621" s="85">
        <v>15617</v>
      </c>
      <c r="E15621" s="86" t="s">
        <v>26974</v>
      </c>
      <c r="F15621" s="85" t="s">
        <v>11</v>
      </c>
      <c r="G15621" s="86" t="s">
        <v>19627</v>
      </c>
      <c r="H15621" s="85" t="s">
        <v>1</v>
      </c>
      <c r="I15621" s="85">
        <v>1</v>
      </c>
      <c r="J15621" s="88">
        <v>2.3394685979087351</v>
      </c>
      <c r="K15621" s="146">
        <v>2.0354363124282697</v>
      </c>
      <c r="L15621" s="147">
        <v>8.6420946732906914E-9</v>
      </c>
      <c r="M15621" s="147">
        <v>0.45583335969551719</v>
      </c>
      <c r="N15621" s="87">
        <v>57.729759178658867</v>
      </c>
      <c r="O15621" s="88">
        <v>2.0565212539180329</v>
      </c>
      <c r="P15621" s="89">
        <v>35.623243248835053</v>
      </c>
    </row>
    <row r="15622" spans="1:16">
      <c r="A15622" s="75" t="s">
        <v>19629</v>
      </c>
      <c r="B15622" s="85">
        <v>15618</v>
      </c>
      <c r="C15622" s="85">
        <v>12445</v>
      </c>
      <c r="D15622" s="85">
        <v>15618</v>
      </c>
      <c r="E15622" s="86" t="s">
        <v>19630</v>
      </c>
      <c r="F15622" s="85" t="s">
        <v>55</v>
      </c>
      <c r="G15622" s="86" t="s">
        <v>19631</v>
      </c>
      <c r="H15622" s="85" t="s">
        <v>1</v>
      </c>
      <c r="I15622" s="85">
        <v>1</v>
      </c>
      <c r="J15622" s="88">
        <v>80708.451435758252</v>
      </c>
      <c r="K15622" s="146">
        <v>549122.15717312414</v>
      </c>
      <c r="L15622" s="147">
        <v>1.135767283481833E-3</v>
      </c>
      <c r="M15622" s="147">
        <v>7314.2054690826981</v>
      </c>
      <c r="N15622" s="87">
        <v>1280826.555603795</v>
      </c>
      <c r="O15622" s="88">
        <v>73557.684415179348</v>
      </c>
      <c r="P15622" s="89">
        <v>57.429855817209763</v>
      </c>
    </row>
    <row r="15623" spans="1:16">
      <c r="A15623" s="75" t="s">
        <v>26228</v>
      </c>
      <c r="B15623" s="85">
        <v>15619</v>
      </c>
      <c r="C15623" s="85">
        <v>16303</v>
      </c>
      <c r="D15623" s="85">
        <v>15619</v>
      </c>
      <c r="E15623" s="86" t="s">
        <v>26224</v>
      </c>
      <c r="F15623" s="85" t="s">
        <v>891</v>
      </c>
      <c r="G15623" s="86" t="s">
        <v>19631</v>
      </c>
      <c r="H15623" s="85" t="s">
        <v>1</v>
      </c>
      <c r="I15623" s="85">
        <v>1</v>
      </c>
      <c r="J15623" s="88">
        <v>16848.289362327581</v>
      </c>
      <c r="K15623" s="146">
        <v>1406216.8829794363</v>
      </c>
      <c r="L15623" s="147">
        <v>3.1154791800299111E-3</v>
      </c>
      <c r="M15623" s="147">
        <v>3806.9458043269001</v>
      </c>
      <c r="N15623" s="87">
        <v>270761.6465608282</v>
      </c>
      <c r="O15623" s="88">
        <v>14704.86330602144</v>
      </c>
      <c r="P15623" s="89">
        <v>54.30925499530786</v>
      </c>
    </row>
    <row r="15624" spans="1:16">
      <c r="A15624" s="75" t="s">
        <v>26235</v>
      </c>
      <c r="B15624" s="85">
        <v>15620</v>
      </c>
      <c r="C15624" s="85">
        <v>16309</v>
      </c>
      <c r="D15624" s="85">
        <v>15620</v>
      </c>
      <c r="E15624" s="86" t="s">
        <v>26230</v>
      </c>
      <c r="F15624" s="85" t="s">
        <v>243</v>
      </c>
      <c r="G15624" s="86" t="s">
        <v>19631</v>
      </c>
      <c r="H15624" s="85" t="s">
        <v>1</v>
      </c>
      <c r="I15624" s="85">
        <v>1</v>
      </c>
      <c r="J15624" s="88">
        <v>99605.652454523952</v>
      </c>
      <c r="K15624" s="146">
        <v>528016.89105923299</v>
      </c>
      <c r="L15624" s="147">
        <v>1.0677163704713799E-3</v>
      </c>
      <c r="M15624" s="147">
        <v>8767.6433426245112</v>
      </c>
      <c r="N15624" s="87">
        <v>1580707.8621568079</v>
      </c>
      <c r="O15624" s="88">
        <v>90858.154428385431</v>
      </c>
      <c r="P15624" s="89">
        <v>57.479409449139695</v>
      </c>
    </row>
    <row r="15625" spans="1:16">
      <c r="A15625" s="75" t="s">
        <v>28965</v>
      </c>
      <c r="B15625" s="85">
        <v>15621</v>
      </c>
      <c r="C15625" s="85">
        <v>18362</v>
      </c>
      <c r="D15625" s="85">
        <v>15621</v>
      </c>
      <c r="E15625" s="86" t="s">
        <v>28963</v>
      </c>
      <c r="F15625" s="85" t="s">
        <v>38</v>
      </c>
      <c r="G15625" s="86" t="s">
        <v>19631</v>
      </c>
      <c r="H15625" s="85" t="s">
        <v>1</v>
      </c>
      <c r="I15625" s="85">
        <v>1</v>
      </c>
      <c r="J15625" s="88">
        <v>1341.600519268459</v>
      </c>
      <c r="K15625" s="146">
        <v>1811.3982966088306</v>
      </c>
      <c r="L15625" s="147">
        <v>5.8043061290788039E-6</v>
      </c>
      <c r="M15625" s="147">
        <v>63.456434139998898</v>
      </c>
      <c r="N15625" s="87">
        <v>16110.26737022761</v>
      </c>
      <c r="O15625" s="88">
        <v>1201.14396106647</v>
      </c>
      <c r="P15625" s="89">
        <v>74.557667694965133</v>
      </c>
    </row>
    <row r="15626" spans="1:16">
      <c r="A15626" s="75" t="s">
        <v>28968</v>
      </c>
      <c r="B15626" s="85">
        <v>15622</v>
      </c>
      <c r="C15626" s="85">
        <v>18365</v>
      </c>
      <c r="D15626" s="85">
        <v>15622</v>
      </c>
      <c r="E15626" s="86" t="s">
        <v>28963</v>
      </c>
      <c r="F15626" s="85" t="s">
        <v>11</v>
      </c>
      <c r="G15626" s="86" t="s">
        <v>19631</v>
      </c>
      <c r="H15626" s="85" t="s">
        <v>1</v>
      </c>
      <c r="I15626" s="85">
        <v>1</v>
      </c>
      <c r="J15626" s="88">
        <v>739.8844429195666</v>
      </c>
      <c r="K15626" s="146">
        <v>929.19966576775278</v>
      </c>
      <c r="L15626" s="147">
        <v>3.4343436322077312E-6</v>
      </c>
      <c r="M15626" s="147">
        <v>43.905446752678067</v>
      </c>
      <c r="N15626" s="87">
        <v>14229.745489838429</v>
      </c>
      <c r="O15626" s="88">
        <v>682.26626451023628</v>
      </c>
      <c r="P15626" s="89">
        <v>47.946484004049672</v>
      </c>
    </row>
    <row r="15627" spans="1:16">
      <c r="A15627" s="75" t="s">
        <v>19632</v>
      </c>
      <c r="B15627" s="85">
        <v>15623</v>
      </c>
      <c r="C15627" s="85">
        <v>12446</v>
      </c>
      <c r="D15627" s="85">
        <v>15623</v>
      </c>
      <c r="E15627" s="86" t="s">
        <v>19633</v>
      </c>
      <c r="F15627" s="85" t="s">
        <v>55</v>
      </c>
      <c r="G15627" s="86" t="s">
        <v>19634</v>
      </c>
      <c r="H15627" s="85" t="s">
        <v>1</v>
      </c>
      <c r="I15627" s="85">
        <v>1</v>
      </c>
      <c r="J15627" s="88">
        <v>1.4917936845251101</v>
      </c>
      <c r="K15627" s="146">
        <v>2.6393800728189949</v>
      </c>
      <c r="L15627" s="147">
        <v>1.7967938080628801E-8</v>
      </c>
      <c r="M15627" s="147">
        <v>4.7213483398894633E-2</v>
      </c>
      <c r="N15627" s="87">
        <v>7.8203896178761703</v>
      </c>
      <c r="O15627" s="88">
        <v>0.54181770949643393</v>
      </c>
      <c r="P15627" s="89">
        <v>69.282700219682738</v>
      </c>
    </row>
    <row r="15628" spans="1:16">
      <c r="A15628" s="75" t="s">
        <v>26988</v>
      </c>
      <c r="B15628" s="85">
        <v>15624</v>
      </c>
      <c r="C15628" s="85">
        <v>16845</v>
      </c>
      <c r="D15628" s="85">
        <v>15624</v>
      </c>
      <c r="E15628" s="86" t="s">
        <v>26989</v>
      </c>
      <c r="F15628" s="85" t="s">
        <v>38</v>
      </c>
      <c r="G15628" s="86" t="s">
        <v>19634</v>
      </c>
      <c r="H15628" s="85" t="s">
        <v>1</v>
      </c>
      <c r="I15628" s="85">
        <v>1</v>
      </c>
      <c r="J15628" s="88">
        <v>1.4295111769519599</v>
      </c>
      <c r="K15628" s="146">
        <v>2.5679518993906068</v>
      </c>
      <c r="L15628" s="147">
        <v>1.7656953728877121E-8</v>
      </c>
      <c r="M15628" s="147">
        <v>3.8730221979319177E-2</v>
      </c>
      <c r="N15628" s="87">
        <v>6.8867009345088164</v>
      </c>
      <c r="O15628" s="88">
        <v>0.48535747770510901</v>
      </c>
      <c r="P15628" s="89">
        <v>70.477501828635226</v>
      </c>
    </row>
    <row r="15629" spans="1:16">
      <c r="A15629" s="75" t="s">
        <v>26990</v>
      </c>
      <c r="B15629" s="85">
        <v>15625</v>
      </c>
      <c r="C15629" s="85">
        <v>16846</v>
      </c>
      <c r="D15629" s="85">
        <v>15625</v>
      </c>
      <c r="E15629" s="86" t="s">
        <v>26989</v>
      </c>
      <c r="F15629" s="85" t="s">
        <v>139</v>
      </c>
      <c r="G15629" s="86" t="s">
        <v>19634</v>
      </c>
      <c r="H15629" s="85" t="s">
        <v>1</v>
      </c>
      <c r="I15629" s="85">
        <v>1</v>
      </c>
      <c r="J15629" s="88">
        <v>1.4223384451889891</v>
      </c>
      <c r="K15629" s="146">
        <v>2.5582860355595005</v>
      </c>
      <c r="L15629" s="147">
        <v>1.7622452092367159E-8</v>
      </c>
      <c r="M15629" s="147">
        <v>3.8695283373603007E-2</v>
      </c>
      <c r="N15629" s="87">
        <v>6.8647780209803351</v>
      </c>
      <c r="O15629" s="88">
        <v>0.47945249006175722</v>
      </c>
      <c r="P15629" s="89">
        <v>69.842387998044586</v>
      </c>
    </row>
    <row r="15630" spans="1:16">
      <c r="A15630" s="75" t="s">
        <v>19635</v>
      </c>
      <c r="B15630" s="85">
        <v>15626</v>
      </c>
      <c r="C15630" s="85">
        <v>12447</v>
      </c>
      <c r="D15630" s="85">
        <v>15626</v>
      </c>
      <c r="E15630" s="86" t="s">
        <v>19636</v>
      </c>
      <c r="F15630" s="85" t="s">
        <v>55</v>
      </c>
      <c r="G15630" s="86" t="s">
        <v>19637</v>
      </c>
      <c r="H15630" s="85" t="s">
        <v>1</v>
      </c>
      <c r="I15630" s="85">
        <v>1</v>
      </c>
      <c r="J15630" s="88">
        <v>3.4197768205428831</v>
      </c>
      <c r="K15630" s="146">
        <v>37.746624652345311</v>
      </c>
      <c r="L15630" s="147">
        <v>2.820378382677483E-8</v>
      </c>
      <c r="M15630" s="147">
        <v>9.4330337383937563E-2</v>
      </c>
      <c r="N15630" s="87">
        <v>18.759935242757809</v>
      </c>
      <c r="O15630" s="88">
        <v>1.326321888083364</v>
      </c>
      <c r="P15630" s="89">
        <v>70.699705032051469</v>
      </c>
    </row>
    <row r="15631" spans="1:16">
      <c r="A15631" s="75" t="s">
        <v>26978</v>
      </c>
      <c r="B15631" s="85">
        <v>15627</v>
      </c>
      <c r="C15631" s="85">
        <v>16837</v>
      </c>
      <c r="D15631" s="85">
        <v>15627</v>
      </c>
      <c r="E15631" s="86" t="s">
        <v>26979</v>
      </c>
      <c r="F15631" s="85" t="s">
        <v>38</v>
      </c>
      <c r="G15631" s="86" t="s">
        <v>19637</v>
      </c>
      <c r="H15631" s="85" t="s">
        <v>1</v>
      </c>
      <c r="I15631" s="85">
        <v>1</v>
      </c>
      <c r="J15631" s="88">
        <v>3.13491479746585</v>
      </c>
      <c r="K15631" s="146">
        <v>37.328362851127558</v>
      </c>
      <c r="L15631" s="147">
        <v>2.6794670324790429E-8</v>
      </c>
      <c r="M15631" s="147">
        <v>0.1030409283236305</v>
      </c>
      <c r="N15631" s="87">
        <v>16.832802777084321</v>
      </c>
      <c r="O15631" s="88">
        <v>1.0236405125272201</v>
      </c>
      <c r="P15631" s="89">
        <v>60.812244168913686</v>
      </c>
    </row>
    <row r="15632" spans="1:16">
      <c r="A15632" s="75" t="s">
        <v>26980</v>
      </c>
      <c r="B15632" s="85">
        <v>15628</v>
      </c>
      <c r="C15632" s="85">
        <v>16838</v>
      </c>
      <c r="D15632" s="85">
        <v>15628</v>
      </c>
      <c r="E15632" s="86" t="s">
        <v>26979</v>
      </c>
      <c r="F15632" s="85" t="s">
        <v>238</v>
      </c>
      <c r="G15632" s="86" t="s">
        <v>19637</v>
      </c>
      <c r="H15632" s="85" t="s">
        <v>1</v>
      </c>
      <c r="I15632" s="85">
        <v>1</v>
      </c>
      <c r="J15632" s="88">
        <v>3.489859656604799</v>
      </c>
      <c r="K15632" s="146">
        <v>37.847262614474147</v>
      </c>
      <c r="L15632" s="147">
        <v>2.849822934673093E-8</v>
      </c>
      <c r="M15632" s="147">
        <v>8.4191834961366896E-2</v>
      </c>
      <c r="N15632" s="87">
        <v>18.8613603751851</v>
      </c>
      <c r="O15632" s="88">
        <v>1.4087571441913631</v>
      </c>
      <c r="P15632" s="89">
        <v>74.690113341177167</v>
      </c>
    </row>
    <row r="15633" spans="1:16">
      <c r="A15633" s="75" t="s">
        <v>19638</v>
      </c>
      <c r="B15633" s="85">
        <v>15629</v>
      </c>
      <c r="C15633" s="85">
        <v>12448</v>
      </c>
      <c r="D15633" s="85">
        <v>15629</v>
      </c>
      <c r="E15633" s="86" t="s">
        <v>19639</v>
      </c>
      <c r="F15633" s="85" t="s">
        <v>55</v>
      </c>
      <c r="G15633" s="86" t="s">
        <v>19640</v>
      </c>
      <c r="H15633" s="85" t="s">
        <v>1</v>
      </c>
      <c r="I15633" s="85">
        <v>1</v>
      </c>
      <c r="J15633" s="88">
        <v>1.403095627897776</v>
      </c>
      <c r="K15633" s="146">
        <v>2.5109299254927167</v>
      </c>
      <c r="L15633" s="147">
        <v>1.7491967828329829E-8</v>
      </c>
      <c r="M15633" s="147">
        <v>3.7174492235127678E-2</v>
      </c>
      <c r="N15633" s="87">
        <v>6.5492145341201429</v>
      </c>
      <c r="O15633" s="88">
        <v>0.46214096072122618</v>
      </c>
      <c r="P15633" s="89">
        <v>70.564333831723033</v>
      </c>
    </row>
    <row r="15634" spans="1:16">
      <c r="A15634" s="75" t="s">
        <v>26981</v>
      </c>
      <c r="B15634" s="85">
        <v>15630</v>
      </c>
      <c r="C15634" s="85">
        <v>16839</v>
      </c>
      <c r="D15634" s="85">
        <v>15630</v>
      </c>
      <c r="E15634" s="86" t="s">
        <v>26982</v>
      </c>
      <c r="F15634" s="85" t="s">
        <v>283</v>
      </c>
      <c r="G15634" s="86" t="s">
        <v>19640</v>
      </c>
      <c r="H15634" s="85" t="s">
        <v>1</v>
      </c>
      <c r="I15634" s="85">
        <v>1</v>
      </c>
      <c r="J15634" s="88">
        <v>0.58201198986532787</v>
      </c>
      <c r="K15634" s="146">
        <v>0.93406522605258069</v>
      </c>
      <c r="L15634" s="147">
        <v>1.350102234379494E-8</v>
      </c>
      <c r="M15634" s="147">
        <v>1.337155932187745E-2</v>
      </c>
      <c r="N15634" s="87">
        <v>2.2540206935659999</v>
      </c>
      <c r="O15634" s="88">
        <v>0.17652238533090489</v>
      </c>
      <c r="P15634" s="89">
        <v>78.314447526937116</v>
      </c>
    </row>
    <row r="15635" spans="1:16">
      <c r="A15635" s="75" t="s">
        <v>26984</v>
      </c>
      <c r="B15635" s="85">
        <v>15631</v>
      </c>
      <c r="C15635" s="85">
        <v>16841</v>
      </c>
      <c r="D15635" s="85">
        <v>15631</v>
      </c>
      <c r="E15635" s="86" t="s">
        <v>26982</v>
      </c>
      <c r="F15635" s="85" t="s">
        <v>38</v>
      </c>
      <c r="G15635" s="86" t="s">
        <v>19640</v>
      </c>
      <c r="H15635" s="85" t="s">
        <v>1</v>
      </c>
      <c r="I15635" s="85">
        <v>1</v>
      </c>
      <c r="J15635" s="88">
        <v>1.7491514155783969</v>
      </c>
      <c r="K15635" s="146">
        <v>2.3221814674581687</v>
      </c>
      <c r="L15635" s="147">
        <v>2.0980240043023279E-8</v>
      </c>
      <c r="M15635" s="147">
        <v>3.7325025946839903E-2</v>
      </c>
      <c r="N15635" s="87">
        <v>6.33611192687495</v>
      </c>
      <c r="O15635" s="88">
        <v>0.43107947450456408</v>
      </c>
      <c r="P15635" s="89">
        <v>68.035331364036992</v>
      </c>
    </row>
    <row r="15636" spans="1:16">
      <c r="A15636" s="75" t="s">
        <v>26986</v>
      </c>
      <c r="B15636" s="85">
        <v>15632</v>
      </c>
      <c r="C15636" s="85">
        <v>16843</v>
      </c>
      <c r="D15636" s="85">
        <v>15632</v>
      </c>
      <c r="E15636" s="86" t="s">
        <v>26982</v>
      </c>
      <c r="F15636" s="85" t="s">
        <v>238</v>
      </c>
      <c r="G15636" s="86" t="s">
        <v>19640</v>
      </c>
      <c r="H15636" s="85" t="s">
        <v>1</v>
      </c>
      <c r="I15636" s="85">
        <v>1</v>
      </c>
      <c r="J15636" s="88">
        <v>1.5142083454731421</v>
      </c>
      <c r="K15636" s="146">
        <v>4.7899881567472056</v>
      </c>
      <c r="L15636" s="147">
        <v>1.361386968463376E-8</v>
      </c>
      <c r="M15636" s="147">
        <v>4.7321616189057142E-2</v>
      </c>
      <c r="N15636" s="87">
        <v>10.3567913271182</v>
      </c>
      <c r="O15636" s="88">
        <v>0.76015833271166988</v>
      </c>
      <c r="P15636" s="89">
        <v>73.39708879923775</v>
      </c>
    </row>
    <row r="15637" spans="1:16">
      <c r="A15637" s="75" t="s">
        <v>26987</v>
      </c>
      <c r="B15637" s="85">
        <v>15633</v>
      </c>
      <c r="C15637" s="85">
        <v>16844</v>
      </c>
      <c r="D15637" s="85">
        <v>15633</v>
      </c>
      <c r="E15637" s="86" t="s">
        <v>26982</v>
      </c>
      <c r="F15637" s="85" t="s">
        <v>139</v>
      </c>
      <c r="G15637" s="86" t="s">
        <v>19640</v>
      </c>
      <c r="H15637" s="85" t="s">
        <v>1</v>
      </c>
      <c r="I15637" s="85">
        <v>1</v>
      </c>
      <c r="J15637" s="88">
        <v>1.789656946586867</v>
      </c>
      <c r="K15637" s="146">
        <v>2.3713933897486181</v>
      </c>
      <c r="L15637" s="147">
        <v>2.1341905103713701E-8</v>
      </c>
      <c r="M15637" s="147">
        <v>4.0156970668999099E-2</v>
      </c>
      <c r="N15637" s="87">
        <v>6.9488601024088172</v>
      </c>
      <c r="O15637" s="88">
        <v>0.44264849878277113</v>
      </c>
      <c r="P15637" s="89">
        <v>63.700879318224779</v>
      </c>
    </row>
    <row r="15638" spans="1:16">
      <c r="A15638" s="75" t="s">
        <v>19641</v>
      </c>
      <c r="B15638" s="85">
        <v>15634</v>
      </c>
      <c r="C15638" s="85">
        <v>12449</v>
      </c>
      <c r="D15638" s="85">
        <v>15634</v>
      </c>
      <c r="E15638" s="86" t="s">
        <v>19642</v>
      </c>
      <c r="F15638" s="85" t="s">
        <v>55</v>
      </c>
      <c r="G15638" s="86" t="s">
        <v>19643</v>
      </c>
      <c r="H15638" s="85" t="s">
        <v>2067</v>
      </c>
      <c r="I15638" s="85">
        <v>1</v>
      </c>
      <c r="J15638" s="88">
        <v>14.5169145901148</v>
      </c>
      <c r="K15638" s="146">
        <v>19.270720216084122</v>
      </c>
      <c r="L15638" s="147">
        <v>1.220219182189581E-7</v>
      </c>
      <c r="M15638" s="147">
        <v>2.9220074838065901</v>
      </c>
      <c r="N15638" s="87">
        <v>336.76448620890193</v>
      </c>
      <c r="O15638" s="88">
        <v>12.37650638061127</v>
      </c>
      <c r="P15638" s="89">
        <v>36.751221959116762</v>
      </c>
    </row>
    <row r="15639" spans="1:16">
      <c r="A15639" s="75" t="s">
        <v>26991</v>
      </c>
      <c r="B15639" s="85">
        <v>15635</v>
      </c>
      <c r="C15639" s="85">
        <v>16847</v>
      </c>
      <c r="D15639" s="85">
        <v>15635</v>
      </c>
      <c r="E15639" s="86" t="s">
        <v>26992</v>
      </c>
      <c r="F15639" s="85" t="s">
        <v>32</v>
      </c>
      <c r="G15639" s="86" t="s">
        <v>19643</v>
      </c>
      <c r="H15639" s="85" t="s">
        <v>2067</v>
      </c>
      <c r="I15639" s="85">
        <v>1</v>
      </c>
      <c r="J15639" s="88">
        <v>9.9453686390514751</v>
      </c>
      <c r="K15639" s="146">
        <v>13.252660453636647</v>
      </c>
      <c r="L15639" s="147">
        <v>1.0134985155813731E-7</v>
      </c>
      <c r="M15639" s="147">
        <v>2.6059201076051428</v>
      </c>
      <c r="N15639" s="87">
        <v>285.13465691661298</v>
      </c>
      <c r="O15639" s="88">
        <v>8.2219686644982595</v>
      </c>
      <c r="P15639" s="89">
        <v>28.835388701636354</v>
      </c>
    </row>
    <row r="15640" spans="1:16">
      <c r="A15640" s="75" t="s">
        <v>26993</v>
      </c>
      <c r="B15640" s="85">
        <v>15636</v>
      </c>
      <c r="C15640" s="85">
        <v>16848</v>
      </c>
      <c r="D15640" s="85">
        <v>15636</v>
      </c>
      <c r="E15640" s="86" t="s">
        <v>26992</v>
      </c>
      <c r="F15640" s="85" t="s">
        <v>38</v>
      </c>
      <c r="G15640" s="86" t="s">
        <v>19643</v>
      </c>
      <c r="H15640" s="85" t="s">
        <v>2067</v>
      </c>
      <c r="I15640" s="85">
        <v>1</v>
      </c>
      <c r="J15640" s="88">
        <v>14.55212900484883</v>
      </c>
      <c r="K15640" s="146">
        <v>19.3170770622446</v>
      </c>
      <c r="L15640" s="147">
        <v>1.2218115422721381E-7</v>
      </c>
      <c r="M15640" s="147">
        <v>2.9244422907793091</v>
      </c>
      <c r="N15640" s="87">
        <v>337.16218848310149</v>
      </c>
      <c r="O15640" s="88">
        <v>12.408508599495089</v>
      </c>
      <c r="P15640" s="89">
        <v>36.802788163528014</v>
      </c>
    </row>
    <row r="15641" spans="1:16">
      <c r="A15641" s="75" t="s">
        <v>19644</v>
      </c>
      <c r="B15641" s="85">
        <v>15637</v>
      </c>
      <c r="C15641" s="85">
        <v>12450</v>
      </c>
      <c r="D15641" s="85">
        <v>15637</v>
      </c>
      <c r="E15641" s="86" t="s">
        <v>19645</v>
      </c>
      <c r="F15641" s="85" t="s">
        <v>38</v>
      </c>
      <c r="G15641" s="86" t="s">
        <v>19646</v>
      </c>
      <c r="H15641" s="85" t="s">
        <v>2067</v>
      </c>
      <c r="I15641" s="85">
        <v>1</v>
      </c>
      <c r="J15641" s="88">
        <v>15.69145453669571</v>
      </c>
      <c r="K15641" s="146">
        <v>21.304366873854089</v>
      </c>
      <c r="L15641" s="147">
        <v>6.8408681698300283E-8</v>
      </c>
      <c r="M15641" s="147">
        <v>0.86598649729906196</v>
      </c>
      <c r="N15641" s="87">
        <v>202.86047212582329</v>
      </c>
      <c r="O15641" s="88">
        <v>13.89567582394934</v>
      </c>
      <c r="P15641" s="89">
        <v>68.498686206993597</v>
      </c>
    </row>
    <row r="15642" spans="1:16">
      <c r="A15642" s="75" t="s">
        <v>19647</v>
      </c>
      <c r="B15642" s="85">
        <v>15638</v>
      </c>
      <c r="C15642" s="85">
        <v>12451</v>
      </c>
      <c r="D15642" s="85">
        <v>15638</v>
      </c>
      <c r="E15642" s="86" t="s">
        <v>19645</v>
      </c>
      <c r="F15642" s="85" t="s">
        <v>11</v>
      </c>
      <c r="G15642" s="86" t="s">
        <v>19646</v>
      </c>
      <c r="H15642" s="85" t="s">
        <v>2067</v>
      </c>
      <c r="I15642" s="85">
        <v>1</v>
      </c>
      <c r="J15642" s="88">
        <v>5.7160918775223744</v>
      </c>
      <c r="K15642" s="146">
        <v>7.5792414851462109</v>
      </c>
      <c r="L15642" s="147">
        <v>2.8079023867014021E-8</v>
      </c>
      <c r="M15642" s="147">
        <v>0.47724329231886559</v>
      </c>
      <c r="N15642" s="87">
        <v>142.76535723685231</v>
      </c>
      <c r="O15642" s="88">
        <v>5.1726094765709449</v>
      </c>
      <c r="P15642" s="89">
        <v>36.231545079871303</v>
      </c>
    </row>
    <row r="15643" spans="1:16">
      <c r="A15643" s="75" t="s">
        <v>26997</v>
      </c>
      <c r="B15643" s="85">
        <v>15639</v>
      </c>
      <c r="C15643" s="85">
        <v>16851</v>
      </c>
      <c r="D15643" s="85">
        <v>15639</v>
      </c>
      <c r="E15643" s="86" t="s">
        <v>19646</v>
      </c>
      <c r="F15643" s="85" t="s">
        <v>32</v>
      </c>
      <c r="G15643" s="86" t="s">
        <v>19646</v>
      </c>
      <c r="H15643" s="85" t="s">
        <v>2067</v>
      </c>
      <c r="I15643" s="85">
        <v>1</v>
      </c>
      <c r="J15643" s="88">
        <v>1.6281504085159071</v>
      </c>
      <c r="K15643" s="146">
        <v>2.8168119966409537</v>
      </c>
      <c r="L15643" s="147">
        <v>9.0256572218090345E-9</v>
      </c>
      <c r="M15643" s="147">
        <v>0.24448243272512779</v>
      </c>
      <c r="N15643" s="87">
        <v>76.289127785734848</v>
      </c>
      <c r="O15643" s="88">
        <v>1.3671363904020259</v>
      </c>
      <c r="P15643" s="89">
        <v>17.920461671049068</v>
      </c>
    </row>
    <row r="15644" spans="1:16">
      <c r="A15644" s="75" t="s">
        <v>26998</v>
      </c>
      <c r="B15644" s="85">
        <v>15640</v>
      </c>
      <c r="C15644" s="85">
        <v>16852</v>
      </c>
      <c r="D15644" s="85">
        <v>15640</v>
      </c>
      <c r="E15644" s="86" t="s">
        <v>19646</v>
      </c>
      <c r="F15644" s="85" t="s">
        <v>31</v>
      </c>
      <c r="G15644" s="86" t="s">
        <v>19646</v>
      </c>
      <c r="H15644" s="85" t="s">
        <v>2067</v>
      </c>
      <c r="I15644" s="85">
        <v>1</v>
      </c>
      <c r="J15644" s="88">
        <v>7.866274593525211</v>
      </c>
      <c r="K15644" s="146">
        <v>10.084192607857608</v>
      </c>
      <c r="L15644" s="147">
        <v>3.8100747502930187E-8</v>
      </c>
      <c r="M15644" s="147">
        <v>0.59967126274234039</v>
      </c>
      <c r="N15644" s="87">
        <v>177.73064249705729</v>
      </c>
      <c r="O15644" s="88">
        <v>7.1742189707702373</v>
      </c>
      <c r="P15644" s="89">
        <v>40.365684104748688</v>
      </c>
    </row>
    <row r="15645" spans="1:16">
      <c r="A15645" s="75" t="s">
        <v>26999</v>
      </c>
      <c r="B15645" s="85">
        <v>15641</v>
      </c>
      <c r="C15645" s="85">
        <v>16853</v>
      </c>
      <c r="D15645" s="85">
        <v>15641</v>
      </c>
      <c r="E15645" s="86" t="s">
        <v>19646</v>
      </c>
      <c r="F15645" s="85" t="s">
        <v>38</v>
      </c>
      <c r="G15645" s="86" t="s">
        <v>19646</v>
      </c>
      <c r="H15645" s="85" t="s">
        <v>2067</v>
      </c>
      <c r="I15645" s="85">
        <v>1</v>
      </c>
      <c r="J15645" s="88">
        <v>15.6914545366957</v>
      </c>
      <c r="K15645" s="146">
        <v>21.304366873854086</v>
      </c>
      <c r="L15645" s="147">
        <v>6.8408681698300243E-8</v>
      </c>
      <c r="M15645" s="147">
        <v>0.86598649729906174</v>
      </c>
      <c r="N15645" s="87">
        <v>202.86047212582321</v>
      </c>
      <c r="O15645" s="88">
        <v>13.895675823949331</v>
      </c>
      <c r="P15645" s="89">
        <v>68.498686206993582</v>
      </c>
    </row>
    <row r="15646" spans="1:16">
      <c r="A15646" s="75" t="s">
        <v>19648</v>
      </c>
      <c r="B15646" s="85">
        <v>15642</v>
      </c>
      <c r="C15646" s="85">
        <v>12452</v>
      </c>
      <c r="D15646" s="85">
        <v>15642</v>
      </c>
      <c r="E15646" s="86" t="s">
        <v>19649</v>
      </c>
      <c r="F15646" s="85" t="s">
        <v>55</v>
      </c>
      <c r="G15646" s="86" t="s">
        <v>19650</v>
      </c>
      <c r="H15646" s="85" t="s">
        <v>260</v>
      </c>
      <c r="I15646" s="85">
        <v>1</v>
      </c>
      <c r="J15646" s="88">
        <v>260700129.3770847</v>
      </c>
      <c r="K15646" s="146">
        <v>737027268.17557502</v>
      </c>
      <c r="L15646" s="147">
        <v>2.4342632658779828</v>
      </c>
      <c r="M15646" s="147">
        <v>30452565.19138512</v>
      </c>
      <c r="N15646" s="87">
        <v>3685976298.359767</v>
      </c>
      <c r="O15646" s="88">
        <v>228630408.5709272</v>
      </c>
      <c r="P15646" s="89">
        <v>62.027096775599475</v>
      </c>
    </row>
    <row r="15647" spans="1:16">
      <c r="A15647" s="75" t="s">
        <v>27000</v>
      </c>
      <c r="B15647" s="85">
        <v>15643</v>
      </c>
      <c r="C15647" s="85">
        <v>16854</v>
      </c>
      <c r="D15647" s="85">
        <v>15643</v>
      </c>
      <c r="E15647" s="86" t="s">
        <v>27001</v>
      </c>
      <c r="F15647" s="85" t="s">
        <v>38</v>
      </c>
      <c r="G15647" s="86" t="s">
        <v>19650</v>
      </c>
      <c r="H15647" s="85" t="s">
        <v>260</v>
      </c>
      <c r="I15647" s="85">
        <v>1</v>
      </c>
      <c r="J15647" s="88">
        <v>261841041.50100029</v>
      </c>
      <c r="K15647" s="146">
        <v>739252731.75093758</v>
      </c>
      <c r="L15647" s="147">
        <v>2.4456336956821509</v>
      </c>
      <c r="M15647" s="147">
        <v>30537867.685825661</v>
      </c>
      <c r="N15647" s="87">
        <v>3696172045.9047918</v>
      </c>
      <c r="O15647" s="88">
        <v>229475994.31401539</v>
      </c>
      <c r="P15647" s="89">
        <v>62.084770801798975</v>
      </c>
    </row>
    <row r="15648" spans="1:16">
      <c r="A15648" s="75" t="s">
        <v>27002</v>
      </c>
      <c r="B15648" s="85">
        <v>15644</v>
      </c>
      <c r="C15648" s="85">
        <v>16855</v>
      </c>
      <c r="D15648" s="85">
        <v>15644</v>
      </c>
      <c r="E15648" s="86" t="s">
        <v>27001</v>
      </c>
      <c r="F15648" s="85" t="s">
        <v>11</v>
      </c>
      <c r="G15648" s="86" t="s">
        <v>19650</v>
      </c>
      <c r="H15648" s="85" t="s">
        <v>260</v>
      </c>
      <c r="I15648" s="85">
        <v>1</v>
      </c>
      <c r="J15648" s="88">
        <v>258389919.02244729</v>
      </c>
      <c r="K15648" s="146">
        <v>732520971.07529676</v>
      </c>
      <c r="L15648" s="147">
        <v>2.4112395078517328</v>
      </c>
      <c r="M15648" s="147">
        <v>30279837.860504799</v>
      </c>
      <c r="N15648" s="87">
        <v>3665331131.1658711</v>
      </c>
      <c r="O15648" s="88">
        <v>226918198.75347701</v>
      </c>
      <c r="P15648" s="89">
        <v>61.909331144468439</v>
      </c>
    </row>
    <row r="15649" spans="1:16">
      <c r="A15649" s="75" t="s">
        <v>19651</v>
      </c>
      <c r="B15649" s="85">
        <v>15645</v>
      </c>
      <c r="C15649" s="85">
        <v>12453</v>
      </c>
      <c r="D15649" s="85">
        <v>15645</v>
      </c>
      <c r="E15649" s="86" t="s">
        <v>19652</v>
      </c>
      <c r="F15649" s="85" t="s">
        <v>55</v>
      </c>
      <c r="G15649" s="86" t="s">
        <v>19653</v>
      </c>
      <c r="H15649" s="85" t="s">
        <v>1</v>
      </c>
      <c r="I15649" s="85">
        <v>-1</v>
      </c>
      <c r="J15649" s="88">
        <v>0</v>
      </c>
      <c r="K15649" s="146">
        <v>89.323786799999993</v>
      </c>
      <c r="L15649" s="147">
        <v>0</v>
      </c>
      <c r="M15649" s="147">
        <v>0</v>
      </c>
      <c r="N15649" s="87">
        <v>0</v>
      </c>
      <c r="O15649" s="88">
        <v>0</v>
      </c>
      <c r="P15649" s="89" t="e">
        <v>#DIV/0!</v>
      </c>
    </row>
    <row r="15650" spans="1:16">
      <c r="A15650" s="75" t="s">
        <v>29992</v>
      </c>
      <c r="B15650" s="85">
        <v>15646</v>
      </c>
      <c r="C15650" s="85">
        <v>19146</v>
      </c>
      <c r="D15650" s="85">
        <v>15646</v>
      </c>
      <c r="E15650" s="86" t="s">
        <v>29993</v>
      </c>
      <c r="F15650" s="85" t="s">
        <v>38</v>
      </c>
      <c r="G15650" s="86" t="s">
        <v>19653</v>
      </c>
      <c r="H15650" s="85" t="s">
        <v>1</v>
      </c>
      <c r="I15650" s="85">
        <v>-1</v>
      </c>
      <c r="J15650" s="88">
        <v>0</v>
      </c>
      <c r="K15650" s="146">
        <v>89.323786799999993</v>
      </c>
      <c r="L15650" s="147">
        <v>0</v>
      </c>
      <c r="M15650" s="147">
        <v>0</v>
      </c>
      <c r="N15650" s="87">
        <v>0</v>
      </c>
      <c r="O15650" s="88">
        <v>0</v>
      </c>
      <c r="P15650" s="89" t="e">
        <v>#DIV/0!</v>
      </c>
    </row>
    <row r="15651" spans="1:16">
      <c r="A15651" s="75" t="s">
        <v>29994</v>
      </c>
      <c r="B15651" s="85">
        <v>15647</v>
      </c>
      <c r="C15651" s="85">
        <v>19147</v>
      </c>
      <c r="D15651" s="85">
        <v>15647</v>
      </c>
      <c r="E15651" s="86" t="s">
        <v>29993</v>
      </c>
      <c r="F15651" s="85" t="s">
        <v>11</v>
      </c>
      <c r="G15651" s="86" t="s">
        <v>19653</v>
      </c>
      <c r="H15651" s="85" t="s">
        <v>1</v>
      </c>
      <c r="I15651" s="85">
        <v>-1</v>
      </c>
      <c r="J15651" s="88">
        <v>0</v>
      </c>
      <c r="K15651" s="146">
        <v>89.323786799999993</v>
      </c>
      <c r="L15651" s="147">
        <v>0</v>
      </c>
      <c r="M15651" s="147">
        <v>0</v>
      </c>
      <c r="N15651" s="87">
        <v>0</v>
      </c>
      <c r="O15651" s="88">
        <v>0</v>
      </c>
      <c r="P15651" s="89" t="e">
        <v>#DIV/0!</v>
      </c>
    </row>
    <row r="15652" spans="1:16">
      <c r="A15652" s="75" t="s">
        <v>19654</v>
      </c>
      <c r="B15652" s="85">
        <v>15648</v>
      </c>
      <c r="C15652" s="85">
        <v>12454</v>
      </c>
      <c r="D15652" s="85">
        <v>15648</v>
      </c>
      <c r="E15652" s="86" t="s">
        <v>19655</v>
      </c>
      <c r="F15652" s="85" t="s">
        <v>55</v>
      </c>
      <c r="G15652" s="86" t="s">
        <v>19656</v>
      </c>
      <c r="H15652" s="85" t="s">
        <v>1</v>
      </c>
      <c r="I15652" s="85">
        <v>-1</v>
      </c>
      <c r="J15652" s="88">
        <v>0</v>
      </c>
      <c r="K15652" s="146">
        <v>89.323786799999993</v>
      </c>
      <c r="L15652" s="147">
        <v>0</v>
      </c>
      <c r="M15652" s="147">
        <v>0</v>
      </c>
      <c r="N15652" s="87">
        <v>0</v>
      </c>
      <c r="O15652" s="88">
        <v>0</v>
      </c>
      <c r="P15652" s="89" t="e">
        <v>#DIV/0!</v>
      </c>
    </row>
    <row r="15653" spans="1:16">
      <c r="A15653" s="75" t="s">
        <v>29995</v>
      </c>
      <c r="B15653" s="85">
        <v>15649</v>
      </c>
      <c r="C15653" s="85">
        <v>19148</v>
      </c>
      <c r="D15653" s="85">
        <v>15649</v>
      </c>
      <c r="E15653" s="86" t="s">
        <v>29996</v>
      </c>
      <c r="F15653" s="85" t="s">
        <v>38</v>
      </c>
      <c r="G15653" s="86" t="s">
        <v>19656</v>
      </c>
      <c r="H15653" s="85" t="s">
        <v>1</v>
      </c>
      <c r="I15653" s="85">
        <v>-1</v>
      </c>
      <c r="J15653" s="88">
        <v>0</v>
      </c>
      <c r="K15653" s="146">
        <v>89.323786799999993</v>
      </c>
      <c r="L15653" s="147">
        <v>0</v>
      </c>
      <c r="M15653" s="147">
        <v>0</v>
      </c>
      <c r="N15653" s="87">
        <v>0</v>
      </c>
      <c r="O15653" s="88">
        <v>0</v>
      </c>
      <c r="P15653" s="89" t="e">
        <v>#DIV/0!</v>
      </c>
    </row>
    <row r="15654" spans="1:16">
      <c r="A15654" s="75" t="s">
        <v>29997</v>
      </c>
      <c r="B15654" s="85">
        <v>15650</v>
      </c>
      <c r="C15654" s="85">
        <v>19149</v>
      </c>
      <c r="D15654" s="85">
        <v>15650</v>
      </c>
      <c r="E15654" s="86" t="s">
        <v>29996</v>
      </c>
      <c r="F15654" s="85" t="s">
        <v>11</v>
      </c>
      <c r="G15654" s="86" t="s">
        <v>19656</v>
      </c>
      <c r="H15654" s="85" t="s">
        <v>1</v>
      </c>
      <c r="I15654" s="85">
        <v>-1</v>
      </c>
      <c r="J15654" s="88">
        <v>0</v>
      </c>
      <c r="K15654" s="146">
        <v>89.323786799999993</v>
      </c>
      <c r="L15654" s="147">
        <v>0</v>
      </c>
      <c r="M15654" s="147">
        <v>0</v>
      </c>
      <c r="N15654" s="87">
        <v>0</v>
      </c>
      <c r="O15654" s="88">
        <v>0</v>
      </c>
      <c r="P15654" s="89" t="e">
        <v>#DIV/0!</v>
      </c>
    </row>
    <row r="15655" spans="1:16">
      <c r="A15655" s="75" t="s">
        <v>19657</v>
      </c>
      <c r="B15655" s="85">
        <v>15651</v>
      </c>
      <c r="C15655" s="85">
        <v>12455</v>
      </c>
      <c r="D15655" s="85">
        <v>15651</v>
      </c>
      <c r="E15655" s="86" t="s">
        <v>19658</v>
      </c>
      <c r="F15655" s="85" t="s">
        <v>55</v>
      </c>
      <c r="G15655" s="86" t="s">
        <v>19659</v>
      </c>
      <c r="H15655" s="85" t="s">
        <v>8874</v>
      </c>
      <c r="I15655" s="85">
        <v>1</v>
      </c>
      <c r="J15655" s="88">
        <v>1.757061802884466</v>
      </c>
      <c r="K15655" s="146">
        <v>2.6147973417406418</v>
      </c>
      <c r="L15655" s="147">
        <v>8.9210231631995304E-9</v>
      </c>
      <c r="M15655" s="147">
        <v>0.44115578268030647</v>
      </c>
      <c r="N15655" s="87">
        <v>46.326551993439672</v>
      </c>
      <c r="O15655" s="88">
        <v>1.4710667500210171</v>
      </c>
      <c r="P15655" s="89">
        <v>31.754289639974406</v>
      </c>
    </row>
    <row r="15656" spans="1:16">
      <c r="A15656" s="75" t="s">
        <v>26994</v>
      </c>
      <c r="B15656" s="85">
        <v>15652</v>
      </c>
      <c r="C15656" s="85">
        <v>16849</v>
      </c>
      <c r="D15656" s="85">
        <v>15652</v>
      </c>
      <c r="E15656" s="86" t="s">
        <v>26995</v>
      </c>
      <c r="F15656" s="85" t="s">
        <v>32</v>
      </c>
      <c r="G15656" s="86" t="s">
        <v>19659</v>
      </c>
      <c r="H15656" s="85" t="s">
        <v>8874</v>
      </c>
      <c r="I15656" s="85">
        <v>1</v>
      </c>
      <c r="J15656" s="88">
        <v>1.5384362521106529</v>
      </c>
      <c r="K15656" s="146">
        <v>2.1714499577380395</v>
      </c>
      <c r="L15656" s="147">
        <v>7.6480884939831413E-9</v>
      </c>
      <c r="M15656" s="147">
        <v>0.41407460532266122</v>
      </c>
      <c r="N15656" s="87">
        <v>42.500684959911283</v>
      </c>
      <c r="O15656" s="88">
        <v>1.1293356545509889</v>
      </c>
      <c r="P15656" s="89">
        <v>26.572175380614063</v>
      </c>
    </row>
    <row r="15657" spans="1:16">
      <c r="A15657" s="75" t="s">
        <v>26996</v>
      </c>
      <c r="B15657" s="85">
        <v>15653</v>
      </c>
      <c r="C15657" s="85">
        <v>16850</v>
      </c>
      <c r="D15657" s="85">
        <v>15653</v>
      </c>
      <c r="E15657" s="86" t="s">
        <v>26995</v>
      </c>
      <c r="F15657" s="85" t="s">
        <v>38</v>
      </c>
      <c r="G15657" s="86" t="s">
        <v>19659</v>
      </c>
      <c r="H15657" s="85" t="s">
        <v>8874</v>
      </c>
      <c r="I15657" s="85">
        <v>1</v>
      </c>
      <c r="J15657" s="88">
        <v>1.758917568895894</v>
      </c>
      <c r="K15657" s="146">
        <v>2.6185606210260479</v>
      </c>
      <c r="L15657" s="147">
        <v>8.9318282538466852E-9</v>
      </c>
      <c r="M15657" s="147">
        <v>0.44138565667404511</v>
      </c>
      <c r="N15657" s="87">
        <v>46.359027218681767</v>
      </c>
      <c r="O15657" s="88">
        <v>1.473967476627658</v>
      </c>
      <c r="P15657" s="89">
        <v>31.794616174208215</v>
      </c>
    </row>
    <row r="15658" spans="1:16">
      <c r="A15658" s="75" t="s">
        <v>19660</v>
      </c>
      <c r="B15658" s="85">
        <v>15654</v>
      </c>
      <c r="C15658" s="85">
        <v>12456</v>
      </c>
      <c r="D15658" s="85">
        <v>15654</v>
      </c>
      <c r="E15658" s="86" t="s">
        <v>19661</v>
      </c>
      <c r="F15658" s="85" t="s">
        <v>55</v>
      </c>
      <c r="G15658" s="86" t="s">
        <v>19662</v>
      </c>
      <c r="H15658" s="85" t="s">
        <v>1</v>
      </c>
      <c r="I15658" s="85">
        <v>1</v>
      </c>
      <c r="J15658" s="88">
        <v>4.6367395677695389E-4</v>
      </c>
      <c r="K15658" s="146">
        <v>6.7338903058222852E-4</v>
      </c>
      <c r="L15658" s="147">
        <v>2.025078807376864E-12</v>
      </c>
      <c r="M15658" s="147">
        <v>2.3415291142959539E-5</v>
      </c>
      <c r="N15658" s="87">
        <v>6.9367782011185292E-3</v>
      </c>
      <c r="O15658" s="88">
        <v>4.1242910925003178E-4</v>
      </c>
      <c r="P15658" s="89">
        <v>59.455426898834553</v>
      </c>
    </row>
    <row r="15659" spans="1:16">
      <c r="A15659" s="75" t="s">
        <v>27003</v>
      </c>
      <c r="B15659" s="85">
        <v>15655</v>
      </c>
      <c r="C15659" s="85">
        <v>16856</v>
      </c>
      <c r="D15659" s="85">
        <v>15655</v>
      </c>
      <c r="E15659" s="86" t="s">
        <v>19662</v>
      </c>
      <c r="F15659" s="85" t="s">
        <v>38</v>
      </c>
      <c r="G15659" s="86" t="s">
        <v>19662</v>
      </c>
      <c r="H15659" s="85" t="s">
        <v>1</v>
      </c>
      <c r="I15659" s="85">
        <v>1</v>
      </c>
      <c r="J15659" s="88">
        <v>5.6166623537781972E-4</v>
      </c>
      <c r="K15659" s="146">
        <v>8.1414237393582091E-4</v>
      </c>
      <c r="L15659" s="147">
        <v>2.4068827495076049E-12</v>
      </c>
      <c r="M15659" s="147">
        <v>2.6762758653335051E-5</v>
      </c>
      <c r="N15659" s="87">
        <v>7.2669660418982927E-3</v>
      </c>
      <c r="O15659" s="88">
        <v>4.9669521969932656E-4</v>
      </c>
      <c r="P15659" s="89">
        <v>68.349737268013811</v>
      </c>
    </row>
    <row r="15660" spans="1:16">
      <c r="A15660" s="75" t="s">
        <v>27004</v>
      </c>
      <c r="B15660" s="85">
        <v>15656</v>
      </c>
      <c r="C15660" s="85">
        <v>16857</v>
      </c>
      <c r="D15660" s="85">
        <v>15656</v>
      </c>
      <c r="E15660" s="86" t="s">
        <v>19662</v>
      </c>
      <c r="F15660" s="85" t="s">
        <v>11</v>
      </c>
      <c r="G15660" s="86" t="s">
        <v>19662</v>
      </c>
      <c r="H15660" s="85" t="s">
        <v>1</v>
      </c>
      <c r="I15660" s="85">
        <v>1</v>
      </c>
      <c r="J15660" s="88">
        <v>2.6525200160939968E-4</v>
      </c>
      <c r="K15660" s="146">
        <v>3.8838133422743157E-4</v>
      </c>
      <c r="L15660" s="147">
        <v>1.2519741733185171E-12</v>
      </c>
      <c r="M15660" s="147">
        <v>1.6637093332354439E-5</v>
      </c>
      <c r="N15660" s="87">
        <v>6.2681896360242224E-3</v>
      </c>
      <c r="O15660" s="88">
        <v>2.4180090641154019E-4</v>
      </c>
      <c r="P15660" s="89">
        <v>38.575876042721212</v>
      </c>
    </row>
    <row r="15661" spans="1:16">
      <c r="A15661" s="75" t="s">
        <v>19663</v>
      </c>
      <c r="B15661" s="85">
        <v>15657</v>
      </c>
      <c r="C15661" s="85">
        <v>12457</v>
      </c>
      <c r="D15661" s="85">
        <v>15657</v>
      </c>
      <c r="E15661" s="86" t="s">
        <v>19664</v>
      </c>
      <c r="F15661" s="85" t="s">
        <v>55</v>
      </c>
      <c r="G15661" s="86" t="s">
        <v>19665</v>
      </c>
      <c r="H15661" s="85" t="s">
        <v>260</v>
      </c>
      <c r="I15661" s="85">
        <v>1</v>
      </c>
      <c r="J15661" s="88">
        <v>164792.76249745779</v>
      </c>
      <c r="K15661" s="146">
        <v>545754.21773664607</v>
      </c>
      <c r="L15661" s="147">
        <v>9.3801234789853507E-4</v>
      </c>
      <c r="M15661" s="147">
        <v>16967.025363459499</v>
      </c>
      <c r="N15661" s="87">
        <v>1815653.4543708069</v>
      </c>
      <c r="O15661" s="88">
        <v>147708.2419415951</v>
      </c>
      <c r="P15661" s="89">
        <v>81.35266208759073</v>
      </c>
    </row>
    <row r="15662" spans="1:16">
      <c r="A15662" s="75" t="s">
        <v>27005</v>
      </c>
      <c r="B15662" s="85">
        <v>15658</v>
      </c>
      <c r="C15662" s="85">
        <v>16858</v>
      </c>
      <c r="D15662" s="85">
        <v>15658</v>
      </c>
      <c r="E15662" s="86" t="s">
        <v>27006</v>
      </c>
      <c r="F15662" s="85" t="s">
        <v>38</v>
      </c>
      <c r="G15662" s="86" t="s">
        <v>19665</v>
      </c>
      <c r="H15662" s="85" t="s">
        <v>260</v>
      </c>
      <c r="I15662" s="85">
        <v>1</v>
      </c>
      <c r="J15662" s="88">
        <v>164999.8071366584</v>
      </c>
      <c r="K15662" s="146">
        <v>546011.91476919164</v>
      </c>
      <c r="L15662" s="147">
        <v>9.3923524287780594E-4</v>
      </c>
      <c r="M15662" s="147">
        <v>16986.89528368973</v>
      </c>
      <c r="N15662" s="87">
        <v>1818059.2844209999</v>
      </c>
      <c r="O15662" s="88">
        <v>147885.9624705952</v>
      </c>
      <c r="P15662" s="89">
        <v>81.342761337781496</v>
      </c>
    </row>
    <row r="15663" spans="1:16">
      <c r="A15663" s="75" t="s">
        <v>27007</v>
      </c>
      <c r="B15663" s="85">
        <v>15659</v>
      </c>
      <c r="C15663" s="85">
        <v>16859</v>
      </c>
      <c r="D15663" s="85">
        <v>15659</v>
      </c>
      <c r="E15663" s="86" t="s">
        <v>27006</v>
      </c>
      <c r="F15663" s="85" t="s">
        <v>11</v>
      </c>
      <c r="G15663" s="86" t="s">
        <v>19665</v>
      </c>
      <c r="H15663" s="85" t="s">
        <v>260</v>
      </c>
      <c r="I15663" s="85">
        <v>1</v>
      </c>
      <c r="J15663" s="88">
        <v>162804.9348074983</v>
      </c>
      <c r="K15663" s="146">
        <v>543280.07834868797</v>
      </c>
      <c r="L15663" s="147">
        <v>9.2627137981024727E-4</v>
      </c>
      <c r="M15663" s="147">
        <v>16776.25501662309</v>
      </c>
      <c r="N15663" s="87">
        <v>1792555.1717512929</v>
      </c>
      <c r="O15663" s="88">
        <v>146001.95391605509</v>
      </c>
      <c r="P15663" s="89">
        <v>81.44907125698893</v>
      </c>
    </row>
    <row r="15664" spans="1:16">
      <c r="A15664" s="75" t="s">
        <v>19666</v>
      </c>
      <c r="B15664" s="85">
        <v>15660</v>
      </c>
      <c r="C15664" s="85">
        <v>12458</v>
      </c>
      <c r="D15664" s="85">
        <v>15660</v>
      </c>
      <c r="E15664" s="86" t="s">
        <v>19667</v>
      </c>
      <c r="F15664" s="85" t="s">
        <v>55</v>
      </c>
      <c r="G15664" s="86" t="s">
        <v>19668</v>
      </c>
      <c r="H15664" s="85" t="s">
        <v>1</v>
      </c>
      <c r="I15664" s="85">
        <v>1</v>
      </c>
      <c r="J15664" s="88">
        <v>0.45391375067072082</v>
      </c>
      <c r="K15664" s="146">
        <v>0.40714098057903636</v>
      </c>
      <c r="L15664" s="147">
        <v>1.7357620117951139E-9</v>
      </c>
      <c r="M15664" s="147">
        <v>3.985014046415164E-2</v>
      </c>
      <c r="N15664" s="87">
        <v>4.8695933954645234</v>
      </c>
      <c r="O15664" s="88">
        <v>0.42400690778056632</v>
      </c>
      <c r="P15664" s="89">
        <v>87.072343283420935</v>
      </c>
    </row>
    <row r="15665" spans="1:16">
      <c r="A15665" s="75" t="s">
        <v>27008</v>
      </c>
      <c r="B15665" s="85">
        <v>15661</v>
      </c>
      <c r="C15665" s="85">
        <v>16860</v>
      </c>
      <c r="D15665" s="85">
        <v>15661</v>
      </c>
      <c r="E15665" s="86" t="s">
        <v>27009</v>
      </c>
      <c r="F15665" s="85" t="s">
        <v>38</v>
      </c>
      <c r="G15665" s="86" t="s">
        <v>19668</v>
      </c>
      <c r="H15665" s="85" t="s">
        <v>1</v>
      </c>
      <c r="I15665" s="85">
        <v>1</v>
      </c>
      <c r="J15665" s="88">
        <v>0.39504651671585023</v>
      </c>
      <c r="K15665" s="146">
        <v>0.34266776687433387</v>
      </c>
      <c r="L15665" s="147">
        <v>1.445913512592933E-9</v>
      </c>
      <c r="M15665" s="147">
        <v>3.0792315405005981E-2</v>
      </c>
      <c r="N15665" s="87">
        <v>3.8596636473994121</v>
      </c>
      <c r="O15665" s="88">
        <v>0.37080602273121582</v>
      </c>
      <c r="P15665" s="89">
        <v>96.072107988233583</v>
      </c>
    </row>
    <row r="15666" spans="1:16">
      <c r="A15666" s="75" t="s">
        <v>27010</v>
      </c>
      <c r="B15666" s="85">
        <v>15662</v>
      </c>
      <c r="C15666" s="85">
        <v>16861</v>
      </c>
      <c r="D15666" s="85">
        <v>15662</v>
      </c>
      <c r="E15666" s="86" t="s">
        <v>27009</v>
      </c>
      <c r="F15666" s="85" t="s">
        <v>11</v>
      </c>
      <c r="G15666" s="86" t="s">
        <v>19668</v>
      </c>
      <c r="H15666" s="85" t="s">
        <v>1</v>
      </c>
      <c r="I15666" s="85">
        <v>1</v>
      </c>
      <c r="J15666" s="88">
        <v>0.36558537443025879</v>
      </c>
      <c r="K15666" s="146">
        <v>0.29486675360230119</v>
      </c>
      <c r="L15666" s="147">
        <v>1.323593602597664E-9</v>
      </c>
      <c r="M15666" s="147">
        <v>2.9972524097853979E-2</v>
      </c>
      <c r="N15666" s="87">
        <v>3.791918189035552</v>
      </c>
      <c r="O15666" s="88">
        <v>0.34375213311216091</v>
      </c>
      <c r="P15666" s="89">
        <v>90.653889660945424</v>
      </c>
    </row>
    <row r="15667" spans="1:16">
      <c r="A15667" s="75" t="s">
        <v>19669</v>
      </c>
      <c r="B15667" s="85">
        <v>15663</v>
      </c>
      <c r="C15667" s="85">
        <v>12459</v>
      </c>
      <c r="D15667" s="85">
        <v>15663</v>
      </c>
      <c r="E15667" s="86" t="s">
        <v>19670</v>
      </c>
      <c r="F15667" s="85" t="s">
        <v>55</v>
      </c>
      <c r="G15667" s="86" t="s">
        <v>19671</v>
      </c>
      <c r="H15667" s="85" t="s">
        <v>260</v>
      </c>
      <c r="I15667" s="85">
        <v>1</v>
      </c>
      <c r="J15667" s="88">
        <v>5.0337489083196694</v>
      </c>
      <c r="K15667" s="146">
        <v>13.857421454884561</v>
      </c>
      <c r="L15667" s="147">
        <v>3.4793348518556241E-8</v>
      </c>
      <c r="M15667" s="147">
        <v>0.62128662291414516</v>
      </c>
      <c r="N15667" s="87">
        <v>79.13760030961447</v>
      </c>
      <c r="O15667" s="88">
        <v>4.4499375532206544</v>
      </c>
      <c r="P15667" s="89">
        <v>56.230382723394627</v>
      </c>
    </row>
    <row r="15668" spans="1:16">
      <c r="A15668" s="75" t="s">
        <v>27011</v>
      </c>
      <c r="B15668" s="85">
        <v>15664</v>
      </c>
      <c r="C15668" s="85">
        <v>16862</v>
      </c>
      <c r="D15668" s="85">
        <v>15664</v>
      </c>
      <c r="E15668" s="86" t="s">
        <v>27012</v>
      </c>
      <c r="F15668" s="85" t="s">
        <v>38</v>
      </c>
      <c r="G15668" s="86" t="s">
        <v>19671</v>
      </c>
      <c r="H15668" s="85" t="s">
        <v>260</v>
      </c>
      <c r="I15668" s="85">
        <v>1</v>
      </c>
      <c r="J15668" s="88">
        <v>5.0854205440153857</v>
      </c>
      <c r="K15668" s="146">
        <v>13.982776231369195</v>
      </c>
      <c r="L15668" s="147">
        <v>3.4973716870700168E-8</v>
      </c>
      <c r="M15668" s="147">
        <v>0.61022703060234473</v>
      </c>
      <c r="N15668" s="87">
        <v>77.980307571228096</v>
      </c>
      <c r="O15668" s="88">
        <v>4.4888783340567242</v>
      </c>
      <c r="P15668" s="89">
        <v>57.564255308387082</v>
      </c>
    </row>
    <row r="15669" spans="1:16">
      <c r="A15669" s="75" t="s">
        <v>27013</v>
      </c>
      <c r="B15669" s="85">
        <v>15665</v>
      </c>
      <c r="C15669" s="85">
        <v>16863</v>
      </c>
      <c r="D15669" s="85">
        <v>15665</v>
      </c>
      <c r="E15669" s="86" t="s">
        <v>27012</v>
      </c>
      <c r="F15669" s="85" t="s">
        <v>11</v>
      </c>
      <c r="G15669" s="86" t="s">
        <v>19671</v>
      </c>
      <c r="H15669" s="85" t="s">
        <v>260</v>
      </c>
      <c r="I15669" s="85">
        <v>1</v>
      </c>
      <c r="J15669" s="88">
        <v>4.6792526340489244</v>
      </c>
      <c r="K15669" s="146">
        <v>13.27912066054</v>
      </c>
      <c r="L15669" s="147">
        <v>3.3118077435154998E-8</v>
      </c>
      <c r="M15669" s="147">
        <v>0.60966274870302006</v>
      </c>
      <c r="N15669" s="87">
        <v>77.753381120510809</v>
      </c>
      <c r="O15669" s="88">
        <v>4.1445472363900651</v>
      </c>
      <c r="P15669" s="89">
        <v>53.303755755217722</v>
      </c>
    </row>
    <row r="15670" spans="1:16">
      <c r="A15670" s="75" t="s">
        <v>19672</v>
      </c>
      <c r="B15670" s="85">
        <v>15666</v>
      </c>
      <c r="C15670" s="85">
        <v>12460</v>
      </c>
      <c r="D15670" s="85">
        <v>15666</v>
      </c>
      <c r="E15670" s="86" t="s">
        <v>19673</v>
      </c>
      <c r="F15670" s="85" t="s">
        <v>38</v>
      </c>
      <c r="G15670" s="86" t="s">
        <v>19674</v>
      </c>
      <c r="H15670" s="85" t="s">
        <v>1</v>
      </c>
      <c r="I15670" s="85">
        <v>1</v>
      </c>
      <c r="J15670" s="88">
        <v>4.3285448329582668</v>
      </c>
      <c r="K15670" s="146">
        <v>4.7869236409343596</v>
      </c>
      <c r="L15670" s="147">
        <v>5.7767403222081957E-8</v>
      </c>
      <c r="M15670" s="147">
        <v>0.13935748598793271</v>
      </c>
      <c r="N15670" s="87">
        <v>24.012070104644629</v>
      </c>
      <c r="O15670" s="88">
        <v>3.7320534491720401</v>
      </c>
      <c r="P15670" s="89">
        <v>155.42406102046792</v>
      </c>
    </row>
    <row r="15671" spans="1:16">
      <c r="A15671" s="75" t="s">
        <v>19675</v>
      </c>
      <c r="B15671" s="85">
        <v>15667</v>
      </c>
      <c r="C15671" s="85">
        <v>12461</v>
      </c>
      <c r="D15671" s="85">
        <v>15667</v>
      </c>
      <c r="E15671" s="86" t="s">
        <v>19673</v>
      </c>
      <c r="F15671" s="85" t="s">
        <v>11</v>
      </c>
      <c r="G15671" s="86" t="s">
        <v>19674</v>
      </c>
      <c r="H15671" s="85" t="s">
        <v>1</v>
      </c>
      <c r="I15671" s="85">
        <v>1</v>
      </c>
      <c r="J15671" s="88">
        <v>4.2896020580721492</v>
      </c>
      <c r="K15671" s="146">
        <v>4.7273031618787078</v>
      </c>
      <c r="L15671" s="147">
        <v>5.7570585824168818E-8</v>
      </c>
      <c r="M15671" s="147">
        <v>0.12897871074080311</v>
      </c>
      <c r="N15671" s="87">
        <v>23.16827005845257</v>
      </c>
      <c r="O15671" s="88">
        <v>3.6958289097701931</v>
      </c>
      <c r="P15671" s="89">
        <v>159.52114251283209</v>
      </c>
    </row>
    <row r="15672" spans="1:16">
      <c r="A15672" s="75" t="s">
        <v>27014</v>
      </c>
      <c r="B15672" s="85">
        <v>15668</v>
      </c>
      <c r="C15672" s="85">
        <v>16864</v>
      </c>
      <c r="D15672" s="85">
        <v>15668</v>
      </c>
      <c r="E15672" s="86" t="s">
        <v>27015</v>
      </c>
      <c r="F15672" s="85" t="s">
        <v>38</v>
      </c>
      <c r="G15672" s="86" t="s">
        <v>19674</v>
      </c>
      <c r="H15672" s="85" t="s">
        <v>1</v>
      </c>
      <c r="I15672" s="85">
        <v>1</v>
      </c>
      <c r="J15672" s="88">
        <v>4.2610289665027263</v>
      </c>
      <c r="K15672" s="146">
        <v>4.6956075885052195</v>
      </c>
      <c r="L15672" s="147">
        <v>5.743030819905325E-8</v>
      </c>
      <c r="M15672" s="147">
        <v>0.12498730532403041</v>
      </c>
      <c r="N15672" s="87">
        <v>22.72901343254437</v>
      </c>
      <c r="O15672" s="88">
        <v>3.67019787686765</v>
      </c>
      <c r="P15672" s="89">
        <v>161.47633894274111</v>
      </c>
    </row>
    <row r="15673" spans="1:16">
      <c r="A15673" s="75" t="s">
        <v>27016</v>
      </c>
      <c r="B15673" s="85">
        <v>15669</v>
      </c>
      <c r="C15673" s="85">
        <v>16865</v>
      </c>
      <c r="D15673" s="85">
        <v>15669</v>
      </c>
      <c r="E15673" s="86" t="s">
        <v>27015</v>
      </c>
      <c r="F15673" s="85" t="s">
        <v>11</v>
      </c>
      <c r="G15673" s="86" t="s">
        <v>19674</v>
      </c>
      <c r="H15673" s="85" t="s">
        <v>1</v>
      </c>
      <c r="I15673" s="85">
        <v>1</v>
      </c>
      <c r="J15673" s="88">
        <v>4.2610289665027263</v>
      </c>
      <c r="K15673" s="146">
        <v>4.6956075885052195</v>
      </c>
      <c r="L15673" s="147">
        <v>5.743030819905325E-8</v>
      </c>
      <c r="M15673" s="147">
        <v>0.12498730532403041</v>
      </c>
      <c r="N15673" s="87">
        <v>22.72901343254437</v>
      </c>
      <c r="O15673" s="88">
        <v>3.67019787686765</v>
      </c>
      <c r="P15673" s="89">
        <v>161.47633894274111</v>
      </c>
    </row>
    <row r="15674" spans="1:16">
      <c r="A15674" s="75" t="s">
        <v>28161</v>
      </c>
      <c r="B15674" s="85">
        <v>15670</v>
      </c>
      <c r="C15674" s="85">
        <v>17717</v>
      </c>
      <c r="D15674" s="85">
        <v>15670</v>
      </c>
      <c r="E15674" s="86" t="s">
        <v>28159</v>
      </c>
      <c r="F15674" s="85" t="s">
        <v>55</v>
      </c>
      <c r="G15674" s="86" t="s">
        <v>19674</v>
      </c>
      <c r="H15674" s="85" t="s">
        <v>1</v>
      </c>
      <c r="I15674" s="85">
        <v>1</v>
      </c>
      <c r="J15674" s="88">
        <v>1.930635787150107</v>
      </c>
      <c r="K15674" s="146">
        <v>2.6596859669244508</v>
      </c>
      <c r="L15674" s="147">
        <v>4.4669856570378907E-8</v>
      </c>
      <c r="M15674" s="147">
        <v>0.53539627932872336</v>
      </c>
      <c r="N15674" s="87">
        <v>26.218449375191149</v>
      </c>
      <c r="O15674" s="88">
        <v>1.6393076098076289</v>
      </c>
      <c r="P15674" s="89">
        <v>62.52496424745857</v>
      </c>
    </row>
    <row r="15675" spans="1:16">
      <c r="A15675" s="75" t="s">
        <v>19676</v>
      </c>
      <c r="B15675" s="85">
        <v>15671</v>
      </c>
      <c r="C15675" s="85">
        <v>12462</v>
      </c>
      <c r="D15675" s="85">
        <v>15671</v>
      </c>
      <c r="E15675" s="86" t="s">
        <v>19677</v>
      </c>
      <c r="F15675" s="85" t="s">
        <v>55</v>
      </c>
      <c r="G15675" s="86" t="s">
        <v>19678</v>
      </c>
      <c r="H15675" s="85" t="s">
        <v>260</v>
      </c>
      <c r="I15675" s="85">
        <v>1</v>
      </c>
      <c r="J15675" s="88">
        <v>107.52849467965309</v>
      </c>
      <c r="K15675" s="146">
        <v>325.50292937579854</v>
      </c>
      <c r="L15675" s="147">
        <v>7.2330249983751906E-7</v>
      </c>
      <c r="M15675" s="147">
        <v>7.0903975322647206</v>
      </c>
      <c r="N15675" s="87">
        <v>1465.0959039287061</v>
      </c>
      <c r="O15675" s="88">
        <v>94.096356335594834</v>
      </c>
      <c r="P15675" s="89">
        <v>64.225390353813808</v>
      </c>
    </row>
    <row r="15676" spans="1:16">
      <c r="A15676" s="75" t="s">
        <v>27017</v>
      </c>
      <c r="B15676" s="85">
        <v>15672</v>
      </c>
      <c r="C15676" s="85">
        <v>16866</v>
      </c>
      <c r="D15676" s="85">
        <v>15672</v>
      </c>
      <c r="E15676" s="86" t="s">
        <v>19678</v>
      </c>
      <c r="F15676" s="85" t="s">
        <v>32</v>
      </c>
      <c r="G15676" s="86" t="s">
        <v>19678</v>
      </c>
      <c r="H15676" s="85" t="s">
        <v>260</v>
      </c>
      <c r="I15676" s="85">
        <v>1</v>
      </c>
      <c r="J15676" s="88">
        <v>107.52849467965309</v>
      </c>
      <c r="K15676" s="146">
        <v>325.50292937579849</v>
      </c>
      <c r="L15676" s="147">
        <v>7.2330249983751906E-7</v>
      </c>
      <c r="M15676" s="147">
        <v>7.0903975322647206</v>
      </c>
      <c r="N15676" s="87">
        <v>1465.0959039287061</v>
      </c>
      <c r="O15676" s="88">
        <v>94.096356335594834</v>
      </c>
      <c r="P15676" s="89">
        <v>64.225390353813808</v>
      </c>
    </row>
    <row r="15677" spans="1:16">
      <c r="A15677" s="75" t="s">
        <v>27018</v>
      </c>
      <c r="B15677" s="85">
        <v>15673</v>
      </c>
      <c r="C15677" s="85">
        <v>16867</v>
      </c>
      <c r="D15677" s="85">
        <v>15673</v>
      </c>
      <c r="E15677" s="86" t="s">
        <v>19678</v>
      </c>
      <c r="F15677" s="85" t="s">
        <v>38</v>
      </c>
      <c r="G15677" s="86" t="s">
        <v>19678</v>
      </c>
      <c r="H15677" s="85" t="s">
        <v>260</v>
      </c>
      <c r="I15677" s="85">
        <v>1</v>
      </c>
      <c r="J15677" s="88">
        <v>107.52849467965309</v>
      </c>
      <c r="K15677" s="146">
        <v>325.50292937579849</v>
      </c>
      <c r="L15677" s="147">
        <v>7.2330249983751906E-7</v>
      </c>
      <c r="M15677" s="147">
        <v>7.0903975322647206</v>
      </c>
      <c r="N15677" s="87">
        <v>1465.0959039287061</v>
      </c>
      <c r="O15677" s="88">
        <v>94.096356335594834</v>
      </c>
      <c r="P15677" s="89">
        <v>64.225390353813808</v>
      </c>
    </row>
    <row r="15678" spans="1:16">
      <c r="A15678" s="75" t="s">
        <v>10309</v>
      </c>
      <c r="B15678" s="85">
        <v>15674</v>
      </c>
      <c r="C15678" s="85">
        <v>6973</v>
      </c>
      <c r="D15678" s="85">
        <v>15674</v>
      </c>
      <c r="E15678" s="86" t="s">
        <v>10307</v>
      </c>
      <c r="F15678" s="85" t="s">
        <v>2804</v>
      </c>
      <c r="G15678" s="86" t="s">
        <v>10310</v>
      </c>
      <c r="H15678" s="85" t="s">
        <v>1</v>
      </c>
      <c r="I15678" s="85">
        <v>1</v>
      </c>
      <c r="J15678" s="88">
        <v>0.48181316364067839</v>
      </c>
      <c r="K15678" s="146">
        <v>0.64047084071503257</v>
      </c>
      <c r="L15678" s="147">
        <v>6.1139607269314283E-9</v>
      </c>
      <c r="M15678" s="147">
        <v>0.31086050454378827</v>
      </c>
      <c r="N15678" s="87">
        <v>6.0374109991902456</v>
      </c>
      <c r="O15678" s="88">
        <v>0.44996675516607471</v>
      </c>
      <c r="P15678" s="89">
        <v>74.529753768034936</v>
      </c>
    </row>
    <row r="15679" spans="1:16">
      <c r="A15679" s="75" t="s">
        <v>10314</v>
      </c>
      <c r="B15679" s="85">
        <v>15675</v>
      </c>
      <c r="C15679" s="85">
        <v>6976</v>
      </c>
      <c r="D15679" s="85">
        <v>15675</v>
      </c>
      <c r="E15679" s="86" t="s">
        <v>10307</v>
      </c>
      <c r="F15679" s="85" t="s">
        <v>38</v>
      </c>
      <c r="G15679" s="86" t="s">
        <v>10310</v>
      </c>
      <c r="H15679" s="85" t="s">
        <v>1</v>
      </c>
      <c r="I15679" s="85">
        <v>1</v>
      </c>
      <c r="J15679" s="88">
        <v>0.39777496989033911</v>
      </c>
      <c r="K15679" s="146">
        <v>0.56237113029848462</v>
      </c>
      <c r="L15679" s="147">
        <v>5.5549278610136262E-9</v>
      </c>
      <c r="M15679" s="147">
        <v>0.31347374293858038</v>
      </c>
      <c r="N15679" s="87">
        <v>5.6406196867036806</v>
      </c>
      <c r="O15679" s="88">
        <v>0.35582899557732972</v>
      </c>
      <c r="P15679" s="89">
        <v>63.083316256209514</v>
      </c>
    </row>
    <row r="15680" spans="1:16">
      <c r="A15680" s="75" t="s">
        <v>10319</v>
      </c>
      <c r="B15680" s="85">
        <v>15676</v>
      </c>
      <c r="C15680" s="85">
        <v>6979</v>
      </c>
      <c r="D15680" s="85">
        <v>15676</v>
      </c>
      <c r="E15680" s="86" t="s">
        <v>10317</v>
      </c>
      <c r="F15680" s="85" t="s">
        <v>243</v>
      </c>
      <c r="G15680" s="86" t="s">
        <v>10310</v>
      </c>
      <c r="H15680" s="85" t="s">
        <v>1</v>
      </c>
      <c r="I15680" s="85">
        <v>1</v>
      </c>
      <c r="J15680" s="88">
        <v>2.192017907269284</v>
      </c>
      <c r="K15680" s="146">
        <v>3.3947534443322214</v>
      </c>
      <c r="L15680" s="147">
        <v>1.2486644700319679E-8</v>
      </c>
      <c r="M15680" s="147">
        <v>0.1921152286720825</v>
      </c>
      <c r="N15680" s="87">
        <v>29.124242822060161</v>
      </c>
      <c r="O15680" s="88">
        <v>2.1336613401394668</v>
      </c>
      <c r="P15680" s="89">
        <v>73.260663055704399</v>
      </c>
    </row>
    <row r="15681" spans="1:16">
      <c r="A15681" s="75" t="s">
        <v>19679</v>
      </c>
      <c r="B15681" s="85">
        <v>15677</v>
      </c>
      <c r="C15681" s="85">
        <v>12463</v>
      </c>
      <c r="D15681" s="85">
        <v>15677</v>
      </c>
      <c r="E15681" s="86" t="s">
        <v>19680</v>
      </c>
      <c r="F15681" s="85" t="s">
        <v>55</v>
      </c>
      <c r="G15681" s="86" t="s">
        <v>10310</v>
      </c>
      <c r="H15681" s="85" t="s">
        <v>1</v>
      </c>
      <c r="I15681" s="85">
        <v>1</v>
      </c>
      <c r="J15681" s="88">
        <v>1.792895153763008</v>
      </c>
      <c r="K15681" s="146">
        <v>2.5780078712598438</v>
      </c>
      <c r="L15681" s="147">
        <v>1.0657533894056791E-8</v>
      </c>
      <c r="M15681" s="147">
        <v>0.31842991679589272</v>
      </c>
      <c r="N15681" s="87">
        <v>21.937967815114021</v>
      </c>
      <c r="O15681" s="88">
        <v>1.629264868686835</v>
      </c>
      <c r="P15681" s="89">
        <v>74.266900308075193</v>
      </c>
    </row>
    <row r="15682" spans="1:16">
      <c r="A15682" s="75" t="s">
        <v>27019</v>
      </c>
      <c r="B15682" s="85">
        <v>15678</v>
      </c>
      <c r="C15682" s="85">
        <v>16868</v>
      </c>
      <c r="D15682" s="85">
        <v>15678</v>
      </c>
      <c r="E15682" s="86" t="s">
        <v>27020</v>
      </c>
      <c r="F15682" s="85" t="s">
        <v>2804</v>
      </c>
      <c r="G15682" s="86" t="s">
        <v>10310</v>
      </c>
      <c r="H15682" s="85" t="s">
        <v>1</v>
      </c>
      <c r="I15682" s="85">
        <v>1</v>
      </c>
      <c r="J15682" s="88">
        <v>3.0353521222200022</v>
      </c>
      <c r="K15682" s="146">
        <v>4.0934384615415604</v>
      </c>
      <c r="L15682" s="147">
        <v>1.502314844453278E-8</v>
      </c>
      <c r="M15682" s="147">
        <v>0.2927394467465288</v>
      </c>
      <c r="N15682" s="87">
        <v>31.554040308777029</v>
      </c>
      <c r="O15682" s="88">
        <v>2.7508301855407931</v>
      </c>
      <c r="P15682" s="89">
        <v>87.178382185676099</v>
      </c>
    </row>
    <row r="15683" spans="1:16">
      <c r="A15683" s="75" t="s">
        <v>27021</v>
      </c>
      <c r="B15683" s="85">
        <v>15679</v>
      </c>
      <c r="C15683" s="85">
        <v>16869</v>
      </c>
      <c r="D15683" s="85">
        <v>15679</v>
      </c>
      <c r="E15683" s="86" t="s">
        <v>27022</v>
      </c>
      <c r="F15683" s="85" t="s">
        <v>238</v>
      </c>
      <c r="G15683" s="86" t="s">
        <v>10310</v>
      </c>
      <c r="H15683" s="85" t="s">
        <v>1</v>
      </c>
      <c r="I15683" s="85">
        <v>1</v>
      </c>
      <c r="J15683" s="88">
        <v>1.822019346478152</v>
      </c>
      <c r="K15683" s="146">
        <v>3.111998296292998</v>
      </c>
      <c r="L15683" s="147">
        <v>1.00697347356523E-8</v>
      </c>
      <c r="M15683" s="147">
        <v>0.36751080826105842</v>
      </c>
      <c r="N15683" s="87">
        <v>29.036549821882819</v>
      </c>
      <c r="O15683" s="88">
        <v>1.61381973789124</v>
      </c>
      <c r="P15683" s="89">
        <v>55.578908230860712</v>
      </c>
    </row>
    <row r="15684" spans="1:16">
      <c r="A15684" s="75" t="s">
        <v>19681</v>
      </c>
      <c r="B15684" s="85">
        <v>15680</v>
      </c>
      <c r="C15684" s="85">
        <v>12464</v>
      </c>
      <c r="D15684" s="85">
        <v>15680</v>
      </c>
      <c r="E15684" s="86" t="s">
        <v>19682</v>
      </c>
      <c r="F15684" s="85" t="s">
        <v>55</v>
      </c>
      <c r="G15684" s="86" t="s">
        <v>19683</v>
      </c>
      <c r="H15684" s="85" t="s">
        <v>1</v>
      </c>
      <c r="I15684" s="85">
        <v>1</v>
      </c>
      <c r="J15684" s="88">
        <v>0.72678770521424396</v>
      </c>
      <c r="K15684" s="146">
        <v>1.2242853099500373</v>
      </c>
      <c r="L15684" s="147">
        <v>2.655347393037791E-8</v>
      </c>
      <c r="M15684" s="147">
        <v>6.2225078759600913E-2</v>
      </c>
      <c r="N15684" s="87">
        <v>8.0701616998852632</v>
      </c>
      <c r="O15684" s="88">
        <v>0.45984384888690122</v>
      </c>
      <c r="P15684" s="89">
        <v>56.980747844673175</v>
      </c>
    </row>
    <row r="15685" spans="1:16">
      <c r="A15685" s="75" t="s">
        <v>27028</v>
      </c>
      <c r="B15685" s="85">
        <v>15681</v>
      </c>
      <c r="C15685" s="85">
        <v>16873</v>
      </c>
      <c r="D15685" s="85">
        <v>15681</v>
      </c>
      <c r="E15685" s="86" t="s">
        <v>27029</v>
      </c>
      <c r="F15685" s="85" t="s">
        <v>38</v>
      </c>
      <c r="G15685" s="86" t="s">
        <v>19683</v>
      </c>
      <c r="H15685" s="85" t="s">
        <v>1</v>
      </c>
      <c r="I15685" s="85">
        <v>1</v>
      </c>
      <c r="J15685" s="88">
        <v>0.74771521538109786</v>
      </c>
      <c r="K15685" s="146">
        <v>1.25714036500293</v>
      </c>
      <c r="L15685" s="147">
        <v>2.657307648794756E-8</v>
      </c>
      <c r="M15685" s="147">
        <v>5.529182408496567E-2</v>
      </c>
      <c r="N15685" s="87">
        <v>7.4601123534341793</v>
      </c>
      <c r="O15685" s="88">
        <v>0.45979939576287032</v>
      </c>
      <c r="P15685" s="89">
        <v>61.634379481055241</v>
      </c>
    </row>
    <row r="15686" spans="1:16">
      <c r="A15686" s="75" t="s">
        <v>27031</v>
      </c>
      <c r="B15686" s="85">
        <v>15682</v>
      </c>
      <c r="C15686" s="85">
        <v>16875</v>
      </c>
      <c r="D15686" s="85">
        <v>15682</v>
      </c>
      <c r="E15686" s="86" t="s">
        <v>27029</v>
      </c>
      <c r="F15686" s="85" t="s">
        <v>11</v>
      </c>
      <c r="G15686" s="86" t="s">
        <v>19683</v>
      </c>
      <c r="H15686" s="85" t="s">
        <v>1</v>
      </c>
      <c r="I15686" s="85">
        <v>1</v>
      </c>
      <c r="J15686" s="88">
        <v>0.68798957621046497</v>
      </c>
      <c r="K15686" s="146">
        <v>1.1690810014308772</v>
      </c>
      <c r="L15686" s="147">
        <v>2.6344731397927611E-8</v>
      </c>
      <c r="M15686" s="147">
        <v>5.8497446124457918E-2</v>
      </c>
      <c r="N15686" s="87">
        <v>7.6266744914723166</v>
      </c>
      <c r="O15686" s="88">
        <v>0.42677628624725977</v>
      </c>
      <c r="P15686" s="89">
        <v>55.958371728655138</v>
      </c>
    </row>
    <row r="15687" spans="1:16">
      <c r="A15687" s="75" t="s">
        <v>19690</v>
      </c>
      <c r="B15687" s="85">
        <v>15683</v>
      </c>
      <c r="C15687" s="85">
        <v>12467</v>
      </c>
      <c r="D15687" s="85">
        <v>15683</v>
      </c>
      <c r="E15687" s="86" t="s">
        <v>19691</v>
      </c>
      <c r="F15687" s="85" t="s">
        <v>55</v>
      </c>
      <c r="G15687" s="86" t="s">
        <v>19692</v>
      </c>
      <c r="H15687" s="85" t="s">
        <v>1</v>
      </c>
      <c r="I15687" s="85">
        <v>1</v>
      </c>
      <c r="J15687" s="88">
        <v>0.4362223875026594</v>
      </c>
      <c r="K15687" s="146">
        <v>1.4011850242188921</v>
      </c>
      <c r="L15687" s="147">
        <v>2.1362292534293289E-8</v>
      </c>
      <c r="M15687" s="147">
        <v>2.9347123757148479E-2</v>
      </c>
      <c r="N15687" s="87">
        <v>3.670390101916821</v>
      </c>
      <c r="O15687" s="88">
        <v>0.2386133236541548</v>
      </c>
      <c r="P15687" s="89">
        <v>65.010344140134208</v>
      </c>
    </row>
    <row r="15688" spans="1:16">
      <c r="A15688" s="75" t="s">
        <v>27025</v>
      </c>
      <c r="B15688" s="85">
        <v>15684</v>
      </c>
      <c r="C15688" s="85">
        <v>16871</v>
      </c>
      <c r="D15688" s="85">
        <v>15684</v>
      </c>
      <c r="E15688" s="86" t="s">
        <v>27026</v>
      </c>
      <c r="F15688" s="85" t="s">
        <v>32</v>
      </c>
      <c r="G15688" s="86" t="s">
        <v>19692</v>
      </c>
      <c r="H15688" s="85" t="s">
        <v>1</v>
      </c>
      <c r="I15688" s="85">
        <v>1</v>
      </c>
      <c r="J15688" s="88">
        <v>0.37605119451494651</v>
      </c>
      <c r="K15688" s="146">
        <v>1.317434233200061</v>
      </c>
      <c r="L15688" s="147">
        <v>2.1051082952341381E-8</v>
      </c>
      <c r="M15688" s="147">
        <v>2.3671208408382091E-2</v>
      </c>
      <c r="N15688" s="87">
        <v>2.915207696469202</v>
      </c>
      <c r="O15688" s="88">
        <v>0.18413558187095941</v>
      </c>
      <c r="P15688" s="89">
        <v>63.163795188239256</v>
      </c>
    </row>
    <row r="15689" spans="1:16">
      <c r="A15689" s="75" t="s">
        <v>27027</v>
      </c>
      <c r="B15689" s="85">
        <v>15685</v>
      </c>
      <c r="C15689" s="85">
        <v>16872</v>
      </c>
      <c r="D15689" s="85">
        <v>15685</v>
      </c>
      <c r="E15689" s="86" t="s">
        <v>27026</v>
      </c>
      <c r="F15689" s="85" t="s">
        <v>38</v>
      </c>
      <c r="G15689" s="86" t="s">
        <v>19692</v>
      </c>
      <c r="H15689" s="85" t="s">
        <v>1</v>
      </c>
      <c r="I15689" s="85">
        <v>1</v>
      </c>
      <c r="J15689" s="88">
        <v>0.4021550316911483</v>
      </c>
      <c r="K15689" s="146">
        <v>1.3506218438853348</v>
      </c>
      <c r="L15689" s="147">
        <v>2.1160311314964439E-8</v>
      </c>
      <c r="M15689" s="147">
        <v>2.5109879377675271E-2</v>
      </c>
      <c r="N15689" s="87">
        <v>3.191942725646665</v>
      </c>
      <c r="O15689" s="88">
        <v>0.20767403219811251</v>
      </c>
      <c r="P15689" s="89">
        <v>65.061954442192956</v>
      </c>
    </row>
    <row r="15690" spans="1:16">
      <c r="A15690" s="75" t="s">
        <v>19687</v>
      </c>
      <c r="B15690" s="85">
        <v>15686</v>
      </c>
      <c r="C15690" s="85">
        <v>12466</v>
      </c>
      <c r="D15690" s="85">
        <v>15686</v>
      </c>
      <c r="E15690" s="86" t="s">
        <v>19688</v>
      </c>
      <c r="F15690" s="85" t="s">
        <v>32</v>
      </c>
      <c r="G15690" s="86" t="s">
        <v>19689</v>
      </c>
      <c r="H15690" s="85" t="s">
        <v>1</v>
      </c>
      <c r="I15690" s="85">
        <v>1</v>
      </c>
      <c r="J15690" s="88">
        <v>0.33156141533018862</v>
      </c>
      <c r="K15690" s="146">
        <v>0.49089417027810539</v>
      </c>
      <c r="L15690" s="147">
        <v>1.2745109999659699E-8</v>
      </c>
      <c r="M15690" s="147">
        <v>2.6071009044121268E-2</v>
      </c>
      <c r="N15690" s="87">
        <v>3.3356682159711339</v>
      </c>
      <c r="O15690" s="88">
        <v>0.19206041053238471</v>
      </c>
      <c r="P15690" s="89">
        <v>57.577791943695743</v>
      </c>
    </row>
    <row r="15691" spans="1:16">
      <c r="A15691" s="75" t="s">
        <v>27023</v>
      </c>
      <c r="B15691" s="85">
        <v>15687</v>
      </c>
      <c r="C15691" s="85">
        <v>16870</v>
      </c>
      <c r="D15691" s="85">
        <v>15687</v>
      </c>
      <c r="E15691" s="86" t="s">
        <v>27024</v>
      </c>
      <c r="F15691" s="85" t="s">
        <v>32</v>
      </c>
      <c r="G15691" s="86" t="s">
        <v>19689</v>
      </c>
      <c r="H15691" s="85" t="s">
        <v>1</v>
      </c>
      <c r="I15691" s="85">
        <v>1</v>
      </c>
      <c r="J15691" s="88">
        <v>0.32275110176769861</v>
      </c>
      <c r="K15691" s="146">
        <v>0.48128767697582814</v>
      </c>
      <c r="L15691" s="147">
        <v>1.270239699170373E-8</v>
      </c>
      <c r="M15691" s="147">
        <v>2.4810410814311439E-2</v>
      </c>
      <c r="N15691" s="87">
        <v>3.1988365598428761</v>
      </c>
      <c r="O15691" s="88">
        <v>0.18416690299149879</v>
      </c>
      <c r="P15691" s="89">
        <v>57.573089323621119</v>
      </c>
    </row>
    <row r="15692" spans="1:16">
      <c r="A15692" s="75" t="s">
        <v>19693</v>
      </c>
      <c r="B15692" s="85">
        <v>15688</v>
      </c>
      <c r="C15692" s="85">
        <v>12468</v>
      </c>
      <c r="D15692" s="85">
        <v>15688</v>
      </c>
      <c r="E15692" s="86" t="s">
        <v>19694</v>
      </c>
      <c r="F15692" s="85" t="s">
        <v>55</v>
      </c>
      <c r="G15692" s="86" t="s">
        <v>19695</v>
      </c>
      <c r="H15692" s="85" t="s">
        <v>1</v>
      </c>
      <c r="I15692" s="85">
        <v>1</v>
      </c>
      <c r="J15692" s="88">
        <v>0.36777717084484313</v>
      </c>
      <c r="K15692" s="146">
        <v>1.2988093612563762</v>
      </c>
      <c r="L15692" s="147">
        <v>2.0997302390988079E-8</v>
      </c>
      <c r="M15692" s="147">
        <v>2.286728486751613E-2</v>
      </c>
      <c r="N15692" s="87">
        <v>2.7013572382744071</v>
      </c>
      <c r="O15692" s="88">
        <v>0.17720081591682699</v>
      </c>
      <c r="P15692" s="89">
        <v>65.596957487200257</v>
      </c>
    </row>
    <row r="15693" spans="1:16">
      <c r="A15693" s="75" t="s">
        <v>27039</v>
      </c>
      <c r="B15693" s="85">
        <v>15689</v>
      </c>
      <c r="C15693" s="85">
        <v>16881</v>
      </c>
      <c r="D15693" s="85">
        <v>15689</v>
      </c>
      <c r="E15693" s="86" t="s">
        <v>27040</v>
      </c>
      <c r="F15693" s="85" t="s">
        <v>32</v>
      </c>
      <c r="G15693" s="86" t="s">
        <v>19695</v>
      </c>
      <c r="H15693" s="85" t="s">
        <v>1</v>
      </c>
      <c r="I15693" s="85">
        <v>1</v>
      </c>
      <c r="J15693" s="88">
        <v>0.32515399010273438</v>
      </c>
      <c r="K15693" s="146">
        <v>1.2307160929617442</v>
      </c>
      <c r="L15693" s="147">
        <v>2.0751597130216069E-8</v>
      </c>
      <c r="M15693" s="147">
        <v>1.782553983687761E-2</v>
      </c>
      <c r="N15693" s="87">
        <v>2.0669398222519111</v>
      </c>
      <c r="O15693" s="88">
        <v>0.13228660968118081</v>
      </c>
      <c r="P15693" s="89">
        <v>64.001190676686377</v>
      </c>
    </row>
    <row r="15694" spans="1:16">
      <c r="A15694" s="75" t="s">
        <v>27042</v>
      </c>
      <c r="B15694" s="85">
        <v>15690</v>
      </c>
      <c r="C15694" s="85">
        <v>16883</v>
      </c>
      <c r="D15694" s="85">
        <v>15690</v>
      </c>
      <c r="E15694" s="86" t="s">
        <v>27040</v>
      </c>
      <c r="F15694" s="85" t="s">
        <v>38</v>
      </c>
      <c r="G15694" s="86" t="s">
        <v>19695</v>
      </c>
      <c r="H15694" s="85" t="s">
        <v>1</v>
      </c>
      <c r="I15694" s="85">
        <v>1</v>
      </c>
      <c r="J15694" s="88">
        <v>0.33511650572702478</v>
      </c>
      <c r="K15694" s="146">
        <v>1.2527057791359335</v>
      </c>
      <c r="L15694" s="147">
        <v>2.0812184014051559E-8</v>
      </c>
      <c r="M15694" s="147">
        <v>1.8821067457801099E-2</v>
      </c>
      <c r="N15694" s="87">
        <v>2.2421906193473551</v>
      </c>
      <c r="O15694" s="88">
        <v>0.14759609226671561</v>
      </c>
      <c r="P15694" s="89">
        <v>65.826737028128818</v>
      </c>
    </row>
    <row r="15695" spans="1:16">
      <c r="A15695" s="75" t="s">
        <v>19684</v>
      </c>
      <c r="B15695" s="85">
        <v>15691</v>
      </c>
      <c r="C15695" s="85">
        <v>12465</v>
      </c>
      <c r="D15695" s="85">
        <v>15691</v>
      </c>
      <c r="E15695" s="86" t="s">
        <v>19685</v>
      </c>
      <c r="F15695" s="85" t="s">
        <v>32</v>
      </c>
      <c r="G15695" s="86" t="s">
        <v>19686</v>
      </c>
      <c r="H15695" s="85" t="s">
        <v>1</v>
      </c>
      <c r="I15695" s="85">
        <v>1</v>
      </c>
      <c r="J15695" s="88">
        <v>0.31447707809759512</v>
      </c>
      <c r="K15695" s="146">
        <v>0.46266280503214291</v>
      </c>
      <c r="L15695" s="147">
        <v>1.2648616430350501E-8</v>
      </c>
      <c r="M15695" s="147">
        <v>2.400648727344544E-2</v>
      </c>
      <c r="N15695" s="87">
        <v>2.9849861016480781</v>
      </c>
      <c r="O15695" s="88">
        <v>0.17723213703736659</v>
      </c>
      <c r="P15695" s="89">
        <v>59.374526715388299</v>
      </c>
    </row>
    <row r="15696" spans="1:16">
      <c r="A15696" s="75" t="s">
        <v>27033</v>
      </c>
      <c r="B15696" s="85">
        <v>15692</v>
      </c>
      <c r="C15696" s="85">
        <v>16877</v>
      </c>
      <c r="D15696" s="85">
        <v>15692</v>
      </c>
      <c r="E15696" s="86" t="s">
        <v>27034</v>
      </c>
      <c r="F15696" s="85" t="s">
        <v>32</v>
      </c>
      <c r="G15696" s="86" t="s">
        <v>19686</v>
      </c>
      <c r="H15696" s="85" t="s">
        <v>1</v>
      </c>
      <c r="I15696" s="85">
        <v>1</v>
      </c>
      <c r="J15696" s="88">
        <v>0.33533643527720342</v>
      </c>
      <c r="K15696" s="146">
        <v>0.49438103947253237</v>
      </c>
      <c r="L15696" s="147">
        <v>1.421284441596058E-8</v>
      </c>
      <c r="M15696" s="147">
        <v>2.483012384921264E-2</v>
      </c>
      <c r="N15696" s="87">
        <v>3.1036169883879792</v>
      </c>
      <c r="O15696" s="88">
        <v>0.1850504615123808</v>
      </c>
      <c r="P15696" s="89">
        <v>59.624129589681147</v>
      </c>
    </row>
    <row r="15697" spans="1:16">
      <c r="A15697" s="75" t="s">
        <v>27036</v>
      </c>
      <c r="B15697" s="85">
        <v>15693</v>
      </c>
      <c r="C15697" s="85">
        <v>16879</v>
      </c>
      <c r="D15697" s="85">
        <v>15693</v>
      </c>
      <c r="E15697" s="86" t="s">
        <v>27037</v>
      </c>
      <c r="F15697" s="85" t="s">
        <v>32</v>
      </c>
      <c r="G15697" s="86" t="s">
        <v>19686</v>
      </c>
      <c r="H15697" s="85" t="s">
        <v>1</v>
      </c>
      <c r="I15697" s="85">
        <v>1</v>
      </c>
      <c r="J15697" s="88">
        <v>0.28303839844538459</v>
      </c>
      <c r="K15697" s="146">
        <v>0.42153890541796296</v>
      </c>
      <c r="L15697" s="147">
        <v>1.1380326994429719E-8</v>
      </c>
      <c r="M15697" s="147">
        <v>2.1156291753948921E-2</v>
      </c>
      <c r="N15697" s="87">
        <v>2.6533191205012119</v>
      </c>
      <c r="O15697" s="88">
        <v>0.1573555815588612</v>
      </c>
      <c r="P15697" s="89">
        <v>59.305185095540537</v>
      </c>
    </row>
    <row r="15698" spans="1:16">
      <c r="A15698" s="75" t="s">
        <v>19699</v>
      </c>
      <c r="B15698" s="85">
        <v>15694</v>
      </c>
      <c r="C15698" s="85">
        <v>12470</v>
      </c>
      <c r="D15698" s="85">
        <v>15694</v>
      </c>
      <c r="E15698" s="86" t="s">
        <v>19700</v>
      </c>
      <c r="F15698" s="85" t="s">
        <v>55</v>
      </c>
      <c r="G15698" s="86" t="s">
        <v>19701</v>
      </c>
      <c r="H15698" s="85" t="s">
        <v>1</v>
      </c>
      <c r="I15698" s="85">
        <v>1</v>
      </c>
      <c r="J15698" s="88">
        <v>0.75198134171282793</v>
      </c>
      <c r="K15698" s="146">
        <v>1.2796606531406538</v>
      </c>
      <c r="L15698" s="147">
        <v>2.6712582295805618E-8</v>
      </c>
      <c r="M15698" s="147">
        <v>6.3774856528671903E-2</v>
      </c>
      <c r="N15698" s="87">
        <v>8.4039134167278409</v>
      </c>
      <c r="O15698" s="88">
        <v>0.4820544201892068</v>
      </c>
      <c r="P15698" s="89">
        <v>57.360707599591166</v>
      </c>
    </row>
    <row r="15699" spans="1:16">
      <c r="A15699" s="75" t="s">
        <v>27046</v>
      </c>
      <c r="B15699" s="85">
        <v>15695</v>
      </c>
      <c r="C15699" s="85">
        <v>16886</v>
      </c>
      <c r="D15699" s="85">
        <v>15695</v>
      </c>
      <c r="E15699" s="86" t="s">
        <v>27047</v>
      </c>
      <c r="F15699" s="85" t="s">
        <v>55</v>
      </c>
      <c r="G15699" s="86" t="s">
        <v>19701</v>
      </c>
      <c r="H15699" s="85" t="s">
        <v>1</v>
      </c>
      <c r="I15699" s="85">
        <v>1</v>
      </c>
      <c r="J15699" s="88">
        <v>0.75198134171282793</v>
      </c>
      <c r="K15699" s="146">
        <v>1.2796606531406538</v>
      </c>
      <c r="L15699" s="147">
        <v>2.6712582295805618E-8</v>
      </c>
      <c r="M15699" s="147">
        <v>6.3774856528671903E-2</v>
      </c>
      <c r="N15699" s="87">
        <v>8.4039134167278409</v>
      </c>
      <c r="O15699" s="88">
        <v>0.4820544201892068</v>
      </c>
      <c r="P15699" s="89">
        <v>57.360707599591166</v>
      </c>
    </row>
    <row r="15700" spans="1:16">
      <c r="A15700" s="75" t="s">
        <v>19702</v>
      </c>
      <c r="B15700" s="85">
        <v>15696</v>
      </c>
      <c r="C15700" s="85">
        <v>12471</v>
      </c>
      <c r="D15700" s="85">
        <v>15696</v>
      </c>
      <c r="E15700" s="86" t="s">
        <v>19703</v>
      </c>
      <c r="F15700" s="85" t="s">
        <v>55</v>
      </c>
      <c r="G15700" s="86" t="s">
        <v>19704</v>
      </c>
      <c r="H15700" s="85" t="s">
        <v>1</v>
      </c>
      <c r="I15700" s="85">
        <v>1</v>
      </c>
      <c r="J15700" s="88">
        <v>0.39167543743792249</v>
      </c>
      <c r="K15700" s="146">
        <v>1.3513359170736889</v>
      </c>
      <c r="L15700" s="147">
        <v>2.114610348652014E-8</v>
      </c>
      <c r="M15700" s="147">
        <v>2.4213935547368809E-2</v>
      </c>
      <c r="N15700" s="87">
        <v>3.0147634617375858</v>
      </c>
      <c r="O15700" s="88">
        <v>0.19835186306560371</v>
      </c>
      <c r="P15700" s="89">
        <v>65.793507710645343</v>
      </c>
    </row>
    <row r="15701" spans="1:16">
      <c r="A15701" s="75" t="s">
        <v>27048</v>
      </c>
      <c r="B15701" s="85">
        <v>15697</v>
      </c>
      <c r="C15701" s="85">
        <v>16887</v>
      </c>
      <c r="D15701" s="85">
        <v>15697</v>
      </c>
      <c r="E15701" s="86" t="s">
        <v>27049</v>
      </c>
      <c r="F15701" s="85" t="s">
        <v>32</v>
      </c>
      <c r="G15701" s="86" t="s">
        <v>19704</v>
      </c>
      <c r="H15701" s="85" t="s">
        <v>1</v>
      </c>
      <c r="I15701" s="85">
        <v>1</v>
      </c>
      <c r="J15701" s="88">
        <v>0.374977307908896</v>
      </c>
      <c r="K15701" s="146">
        <v>1.3292184853757087</v>
      </c>
      <c r="L15701" s="147">
        <v>2.1074011383515039E-8</v>
      </c>
      <c r="M15701" s="147">
        <v>2.3425375680905951E-2</v>
      </c>
      <c r="N15701" s="87">
        <v>2.8519897006542152</v>
      </c>
      <c r="O15701" s="88">
        <v>0.18346161230726851</v>
      </c>
      <c r="P15701" s="89">
        <v>64.32758584828845</v>
      </c>
    </row>
    <row r="15702" spans="1:16">
      <c r="A15702" s="75" t="s">
        <v>27050</v>
      </c>
      <c r="B15702" s="85">
        <v>15698</v>
      </c>
      <c r="C15702" s="85">
        <v>16888</v>
      </c>
      <c r="D15702" s="85">
        <v>15698</v>
      </c>
      <c r="E15702" s="86" t="s">
        <v>27049</v>
      </c>
      <c r="F15702" s="85" t="s">
        <v>38</v>
      </c>
      <c r="G15702" s="86" t="s">
        <v>19704</v>
      </c>
      <c r="H15702" s="85" t="s">
        <v>1</v>
      </c>
      <c r="I15702" s="85">
        <v>1</v>
      </c>
      <c r="J15702" s="88">
        <v>0.39179443582846479</v>
      </c>
      <c r="K15702" s="146">
        <v>1.3514935358519133</v>
      </c>
      <c r="L15702" s="147">
        <v>2.1146617247310699E-8</v>
      </c>
      <c r="M15702" s="147">
        <v>2.42195551800823E-2</v>
      </c>
      <c r="N15702" s="87">
        <v>3.0159234608595078</v>
      </c>
      <c r="O15702" s="88">
        <v>0.19845797769790019</v>
      </c>
      <c r="P15702" s="89">
        <v>65.803386681882728</v>
      </c>
    </row>
    <row r="15703" spans="1:16">
      <c r="A15703" s="75" t="s">
        <v>19696</v>
      </c>
      <c r="B15703" s="85">
        <v>15699</v>
      </c>
      <c r="C15703" s="85">
        <v>12469</v>
      </c>
      <c r="D15703" s="85">
        <v>15699</v>
      </c>
      <c r="E15703" s="86" t="s">
        <v>19697</v>
      </c>
      <c r="F15703" s="85" t="s">
        <v>32</v>
      </c>
      <c r="G15703" s="86" t="s">
        <v>19698</v>
      </c>
      <c r="H15703" s="85" t="s">
        <v>1</v>
      </c>
      <c r="I15703" s="85">
        <v>1</v>
      </c>
      <c r="J15703" s="88">
        <v>0.42597176678419729</v>
      </c>
      <c r="K15703" s="146">
        <v>0.68622210721421439</v>
      </c>
      <c r="L15703" s="147">
        <v>1.6211505629034391E-8</v>
      </c>
      <c r="M15703" s="147">
        <v>3.4318634271210083E-2</v>
      </c>
      <c r="N15703" s="87">
        <v>4.4264933583972281</v>
      </c>
      <c r="O15703" s="88">
        <v>0.25513547702056211</v>
      </c>
      <c r="P15703" s="89">
        <v>57.638283029739625</v>
      </c>
    </row>
    <row r="15704" spans="1:16">
      <c r="A15704" s="75" t="s">
        <v>27044</v>
      </c>
      <c r="B15704" s="85">
        <v>15700</v>
      </c>
      <c r="C15704" s="85">
        <v>16885</v>
      </c>
      <c r="D15704" s="85">
        <v>15700</v>
      </c>
      <c r="E15704" s="86" t="s">
        <v>27045</v>
      </c>
      <c r="F15704" s="85" t="s">
        <v>32</v>
      </c>
      <c r="G15704" s="86" t="s">
        <v>19698</v>
      </c>
      <c r="H15704" s="85" t="s">
        <v>1</v>
      </c>
      <c r="I15704" s="85">
        <v>1</v>
      </c>
      <c r="J15704" s="88">
        <v>0.42597176678419729</v>
      </c>
      <c r="K15704" s="146">
        <v>0.68622210721421439</v>
      </c>
      <c r="L15704" s="147">
        <v>1.6211505629034391E-8</v>
      </c>
      <c r="M15704" s="147">
        <v>3.4318634271210083E-2</v>
      </c>
      <c r="N15704" s="87">
        <v>4.4264933583972281</v>
      </c>
      <c r="O15704" s="88">
        <v>0.25513547702056211</v>
      </c>
      <c r="P15704" s="89">
        <v>57.638283029739625</v>
      </c>
    </row>
    <row r="15705" spans="1:16">
      <c r="A15705" s="75" t="s">
        <v>2236</v>
      </c>
      <c r="B15705" s="85">
        <v>15701</v>
      </c>
      <c r="C15705" s="85">
        <v>1117</v>
      </c>
      <c r="D15705" s="85">
        <v>15701</v>
      </c>
      <c r="E15705" s="86" t="s">
        <v>2237</v>
      </c>
      <c r="F15705" s="85" t="s">
        <v>32</v>
      </c>
      <c r="G15705" s="86" t="s">
        <v>2238</v>
      </c>
      <c r="H15705" s="85" t="s">
        <v>1</v>
      </c>
      <c r="I15705" s="85">
        <v>1</v>
      </c>
      <c r="J15705" s="88">
        <v>0.24805681868373369</v>
      </c>
      <c r="K15705" s="146">
        <v>0.71588816398147015</v>
      </c>
      <c r="L15705" s="147">
        <v>1.373767684419292E-8</v>
      </c>
      <c r="M15705" s="147">
        <v>1.449672890420017E-2</v>
      </c>
      <c r="N15705" s="87">
        <v>1.7062610891572469</v>
      </c>
      <c r="O15705" s="88">
        <v>9.8958799709961978E-2</v>
      </c>
      <c r="P15705" s="89">
        <v>57.997454398282919</v>
      </c>
    </row>
    <row r="15706" spans="1:16">
      <c r="A15706" s="75" t="s">
        <v>2239</v>
      </c>
      <c r="B15706" s="85">
        <v>15702</v>
      </c>
      <c r="C15706" s="85">
        <v>1118</v>
      </c>
      <c r="D15706" s="85">
        <v>15702</v>
      </c>
      <c r="E15706" s="86" t="s">
        <v>2240</v>
      </c>
      <c r="F15706" s="85" t="s">
        <v>32</v>
      </c>
      <c r="G15706" s="86" t="s">
        <v>2238</v>
      </c>
      <c r="H15706" s="85" t="s">
        <v>1</v>
      </c>
      <c r="I15706" s="85">
        <v>1</v>
      </c>
      <c r="J15706" s="88">
        <v>0.25658527590477742</v>
      </c>
      <c r="K15706" s="146">
        <v>0.82357541410162816</v>
      </c>
      <c r="L15706" s="147">
        <v>1.304201985557203E-8</v>
      </c>
      <c r="M15706" s="147">
        <v>1.3903545547214621E-2</v>
      </c>
      <c r="N15706" s="87">
        <v>1.6370963327691559</v>
      </c>
      <c r="O15706" s="88">
        <v>9.437776618946507E-2</v>
      </c>
      <c r="P15706" s="89">
        <v>57.649488487842774</v>
      </c>
    </row>
    <row r="15707" spans="1:16">
      <c r="A15707" s="75" t="s">
        <v>2241</v>
      </c>
      <c r="B15707" s="85">
        <v>15703</v>
      </c>
      <c r="C15707" s="85">
        <v>1119</v>
      </c>
      <c r="D15707" s="85">
        <v>15703</v>
      </c>
      <c r="E15707" s="86" t="s">
        <v>2242</v>
      </c>
      <c r="F15707" s="85" t="s">
        <v>32</v>
      </c>
      <c r="G15707" s="86" t="s">
        <v>2238</v>
      </c>
      <c r="H15707" s="85" t="s">
        <v>1</v>
      </c>
      <c r="I15707" s="85">
        <v>1</v>
      </c>
      <c r="J15707" s="88">
        <v>0.27960943212983669</v>
      </c>
      <c r="K15707" s="146">
        <v>0.85480930517836806</v>
      </c>
      <c r="L15707" s="147">
        <v>2.0592647893571321E-8</v>
      </c>
      <c r="M15707" s="147">
        <v>1.683218068584548E-2</v>
      </c>
      <c r="N15707" s="87">
        <v>1.9845765540824989</v>
      </c>
      <c r="O15707" s="88">
        <v>0.1169553515220253</v>
      </c>
      <c r="P15707" s="89">
        <v>58.932144129907655</v>
      </c>
    </row>
    <row r="15708" spans="1:16">
      <c r="A15708" s="75" t="s">
        <v>2243</v>
      </c>
      <c r="B15708" s="85">
        <v>15704</v>
      </c>
      <c r="C15708" s="85">
        <v>1120</v>
      </c>
      <c r="D15708" s="85">
        <v>15704</v>
      </c>
      <c r="E15708" s="86" t="s">
        <v>2244</v>
      </c>
      <c r="F15708" s="85" t="s">
        <v>32</v>
      </c>
      <c r="G15708" s="86" t="s">
        <v>2238</v>
      </c>
      <c r="H15708" s="85" t="s">
        <v>1</v>
      </c>
      <c r="I15708" s="85">
        <v>1</v>
      </c>
      <c r="J15708" s="88">
        <v>0.30638602722500818</v>
      </c>
      <c r="K15708" s="146">
        <v>1.1101686966234623</v>
      </c>
      <c r="L15708" s="147">
        <v>1.992051550841281E-8</v>
      </c>
      <c r="M15708" s="147">
        <v>1.6391015614794811E-2</v>
      </c>
      <c r="N15708" s="87">
        <v>1.931914549969642</v>
      </c>
      <c r="O15708" s="88">
        <v>0.1135308975320493</v>
      </c>
      <c r="P15708" s="89">
        <v>58.766003669175383</v>
      </c>
    </row>
    <row r="15709" spans="1:16">
      <c r="A15709" s="75" t="s">
        <v>19705</v>
      </c>
      <c r="B15709" s="85">
        <v>15705</v>
      </c>
      <c r="C15709" s="85">
        <v>12472</v>
      </c>
      <c r="D15709" s="85">
        <v>15705</v>
      </c>
      <c r="E15709" s="86" t="s">
        <v>19706</v>
      </c>
      <c r="F15709" s="85" t="s">
        <v>55</v>
      </c>
      <c r="G15709" s="86" t="s">
        <v>2238</v>
      </c>
      <c r="H15709" s="85" t="s">
        <v>1</v>
      </c>
      <c r="I15709" s="85">
        <v>1</v>
      </c>
      <c r="J15709" s="88">
        <v>0.26722635551765739</v>
      </c>
      <c r="K15709" s="146">
        <v>0.84981240997874408</v>
      </c>
      <c r="L15709" s="147">
        <v>1.582220830506481E-8</v>
      </c>
      <c r="M15709" s="147">
        <v>1.5046675058472731E-2</v>
      </c>
      <c r="N15709" s="87">
        <v>1.7722969234758481</v>
      </c>
      <c r="O15709" s="88">
        <v>0.10318849625757701</v>
      </c>
      <c r="P15709" s="89">
        <v>58.223029612443604</v>
      </c>
    </row>
    <row r="15710" spans="1:16">
      <c r="A15710" s="75" t="s">
        <v>2245</v>
      </c>
      <c r="B15710" s="85">
        <v>15706</v>
      </c>
      <c r="C15710" s="85">
        <v>1121</v>
      </c>
      <c r="D15710" s="85">
        <v>15706</v>
      </c>
      <c r="E15710" s="86" t="s">
        <v>2246</v>
      </c>
      <c r="F15710" s="85" t="s">
        <v>32</v>
      </c>
      <c r="G15710" s="86" t="s">
        <v>2247</v>
      </c>
      <c r="H15710" s="85" t="s">
        <v>1</v>
      </c>
      <c r="I15710" s="85">
        <v>1</v>
      </c>
      <c r="J15710" s="88">
        <v>0.31340269444052599</v>
      </c>
      <c r="K15710" s="146">
        <v>0.41065920269154055</v>
      </c>
      <c r="L15710" s="147">
        <v>1.432556839284279E-8</v>
      </c>
      <c r="M15710" s="147">
        <v>2.7476350172427631E-2</v>
      </c>
      <c r="N15710" s="87">
        <v>3.218904013806005</v>
      </c>
      <c r="O15710" s="88">
        <v>0.19880333604044539</v>
      </c>
      <c r="P15710" s="89">
        <v>61.76118802790333</v>
      </c>
    </row>
    <row r="15711" spans="1:16">
      <c r="A15711" s="75" t="s">
        <v>2248</v>
      </c>
      <c r="B15711" s="85">
        <v>15707</v>
      </c>
      <c r="C15711" s="85">
        <v>1122</v>
      </c>
      <c r="D15711" s="85">
        <v>15707</v>
      </c>
      <c r="E15711" s="86" t="s">
        <v>2249</v>
      </c>
      <c r="F15711" s="85" t="s">
        <v>32</v>
      </c>
      <c r="G15711" s="86" t="s">
        <v>2247</v>
      </c>
      <c r="H15711" s="85" t="s">
        <v>1</v>
      </c>
      <c r="I15711" s="85">
        <v>1</v>
      </c>
      <c r="J15711" s="88">
        <v>0.45818379052773661</v>
      </c>
      <c r="K15711" s="146">
        <v>1.4310668381072202</v>
      </c>
      <c r="L15711" s="147">
        <v>1.6575196367637019E-8</v>
      </c>
      <c r="M15711" s="147">
        <v>2.6016984932771561E-2</v>
      </c>
      <c r="N15711" s="87">
        <v>3.0458622781982632</v>
      </c>
      <c r="O15711" s="88">
        <v>0.18749695744198899</v>
      </c>
      <c r="P15711" s="89">
        <v>61.557923608056292</v>
      </c>
    </row>
    <row r="15712" spans="1:16">
      <c r="A15712" s="75" t="s">
        <v>2250</v>
      </c>
      <c r="B15712" s="85">
        <v>15708</v>
      </c>
      <c r="C15712" s="85">
        <v>1123</v>
      </c>
      <c r="D15712" s="85">
        <v>15708</v>
      </c>
      <c r="E15712" s="86" t="s">
        <v>2251</v>
      </c>
      <c r="F15712" s="85" t="s">
        <v>32</v>
      </c>
      <c r="G15712" s="86" t="s">
        <v>2247</v>
      </c>
      <c r="H15712" s="85" t="s">
        <v>1</v>
      </c>
      <c r="I15712" s="85">
        <v>1</v>
      </c>
      <c r="J15712" s="88">
        <v>0.32828868578266263</v>
      </c>
      <c r="K15712" s="146">
        <v>0.82174348382399087</v>
      </c>
      <c r="L15712" s="147">
        <v>1.0963181030758561E-8</v>
      </c>
      <c r="M15712" s="147">
        <v>1.9798430725801799E-2</v>
      </c>
      <c r="N15712" s="87">
        <v>2.3197121657851429</v>
      </c>
      <c r="O15712" s="88">
        <v>0.13969253715153529</v>
      </c>
      <c r="P15712" s="89">
        <v>60.219771750972455</v>
      </c>
    </row>
    <row r="15713" spans="1:16">
      <c r="A15713" s="75" t="s">
        <v>2252</v>
      </c>
      <c r="B15713" s="85">
        <v>15709</v>
      </c>
      <c r="C15713" s="85">
        <v>1124</v>
      </c>
      <c r="D15713" s="85">
        <v>15709</v>
      </c>
      <c r="E15713" s="86" t="s">
        <v>2253</v>
      </c>
      <c r="F15713" s="85" t="s">
        <v>32</v>
      </c>
      <c r="G15713" s="86" t="s">
        <v>2247</v>
      </c>
      <c r="H15713" s="85" t="s">
        <v>1</v>
      </c>
      <c r="I15713" s="85">
        <v>1</v>
      </c>
      <c r="J15713" s="88">
        <v>0.38420164848692429</v>
      </c>
      <c r="K15713" s="146">
        <v>1.2708919179097491</v>
      </c>
      <c r="L15713" s="147">
        <v>1.161626327867302E-8</v>
      </c>
      <c r="M15713" s="147">
        <v>1.8851060104686321E-2</v>
      </c>
      <c r="N15713" s="87">
        <v>2.2087384668494141</v>
      </c>
      <c r="O15713" s="88">
        <v>0.13236782096648511</v>
      </c>
      <c r="P15713" s="89">
        <v>59.9291509398562</v>
      </c>
    </row>
    <row r="15714" spans="1:16">
      <c r="A15714" s="75" t="s">
        <v>19707</v>
      </c>
      <c r="B15714" s="85">
        <v>15710</v>
      </c>
      <c r="C15714" s="85">
        <v>12473</v>
      </c>
      <c r="D15714" s="85">
        <v>15710</v>
      </c>
      <c r="E15714" s="86" t="s">
        <v>19708</v>
      </c>
      <c r="F15714" s="85" t="s">
        <v>55</v>
      </c>
      <c r="G15714" s="86" t="s">
        <v>2247</v>
      </c>
      <c r="H15714" s="85" t="s">
        <v>1</v>
      </c>
      <c r="I15714" s="85">
        <v>1</v>
      </c>
      <c r="J15714" s="88">
        <v>0.37013689674717271</v>
      </c>
      <c r="K15714" s="146">
        <v>1.0325047631922006</v>
      </c>
      <c r="L15714" s="147">
        <v>1.275484852517594E-8</v>
      </c>
      <c r="M15714" s="147">
        <v>2.1791830526697999E-2</v>
      </c>
      <c r="N15714" s="87">
        <v>2.552761830040768</v>
      </c>
      <c r="O15714" s="88">
        <v>0.15501502483474089</v>
      </c>
      <c r="P15714" s="89">
        <v>60.724436964910772</v>
      </c>
    </row>
    <row r="15715" spans="1:16">
      <c r="A15715" s="75" t="s">
        <v>2254</v>
      </c>
      <c r="B15715" s="85">
        <v>15711</v>
      </c>
      <c r="C15715" s="85">
        <v>1125</v>
      </c>
      <c r="D15715" s="85">
        <v>15711</v>
      </c>
      <c r="E15715" s="86" t="s">
        <v>2255</v>
      </c>
      <c r="F15715" s="85" t="s">
        <v>32</v>
      </c>
      <c r="G15715" s="86" t="s">
        <v>2256</v>
      </c>
      <c r="H15715" s="85" t="s">
        <v>1</v>
      </c>
      <c r="I15715" s="85">
        <v>1</v>
      </c>
      <c r="J15715" s="88">
        <v>0.26409695461025617</v>
      </c>
      <c r="K15715" s="146">
        <v>0.77377453328119838</v>
      </c>
      <c r="L15715" s="147">
        <v>1.482451989735127E-8</v>
      </c>
      <c r="M15715" s="147">
        <v>1.503111171436607E-2</v>
      </c>
      <c r="N15715" s="87">
        <v>1.762612255256865</v>
      </c>
      <c r="O15715" s="88">
        <v>0.1030449764486555</v>
      </c>
      <c r="P15715" s="89">
        <v>58.461511396696132</v>
      </c>
    </row>
    <row r="15716" spans="1:16">
      <c r="A15716" s="75" t="s">
        <v>2257</v>
      </c>
      <c r="B15716" s="85">
        <v>15712</v>
      </c>
      <c r="C15716" s="85">
        <v>1126</v>
      </c>
      <c r="D15716" s="85">
        <v>15712</v>
      </c>
      <c r="E15716" s="86" t="s">
        <v>2258</v>
      </c>
      <c r="F15716" s="85" t="s">
        <v>32</v>
      </c>
      <c r="G15716" s="86" t="s">
        <v>2256</v>
      </c>
      <c r="H15716" s="85" t="s">
        <v>1</v>
      </c>
      <c r="I15716" s="85">
        <v>1</v>
      </c>
      <c r="J15716" s="88">
        <v>0.27602696783554709</v>
      </c>
      <c r="K15716" s="146">
        <v>0.90059504605179475</v>
      </c>
      <c r="L15716" s="147">
        <v>1.4211242562400261E-8</v>
      </c>
      <c r="M15716" s="147">
        <v>1.450345476318054E-2</v>
      </c>
      <c r="N15716" s="87">
        <v>1.701497907556347</v>
      </c>
      <c r="O15716" s="88">
        <v>9.8969731975336844E-2</v>
      </c>
      <c r="P15716" s="89">
        <v>58.166237840089352</v>
      </c>
    </row>
    <row r="15717" spans="1:16">
      <c r="A15717" s="75" t="s">
        <v>2259</v>
      </c>
      <c r="B15717" s="85">
        <v>15713</v>
      </c>
      <c r="C15717" s="85">
        <v>1127</v>
      </c>
      <c r="D15717" s="85">
        <v>15713</v>
      </c>
      <c r="E15717" s="86" t="s">
        <v>2260</v>
      </c>
      <c r="F15717" s="85" t="s">
        <v>32</v>
      </c>
      <c r="G15717" s="86" t="s">
        <v>2256</v>
      </c>
      <c r="H15717" s="85" t="s">
        <v>1</v>
      </c>
      <c r="I15717" s="85">
        <v>1</v>
      </c>
      <c r="J15717" s="88">
        <v>0.33140377915214692</v>
      </c>
      <c r="K15717" s="146">
        <v>1.0457825157322052</v>
      </c>
      <c r="L15717" s="147">
        <v>2.501931504565971E-8</v>
      </c>
      <c r="M15717" s="147">
        <v>1.8947490326618889E-2</v>
      </c>
      <c r="N15717" s="87">
        <v>2.2199764513618709</v>
      </c>
      <c r="O15717" s="88">
        <v>0.1331868935697906</v>
      </c>
      <c r="P15717" s="89">
        <v>59.994732596413584</v>
      </c>
    </row>
    <row r="15718" spans="1:16">
      <c r="A15718" s="75" t="s">
        <v>2261</v>
      </c>
      <c r="B15718" s="85">
        <v>15714</v>
      </c>
      <c r="C15718" s="85">
        <v>1128</v>
      </c>
      <c r="D15718" s="85">
        <v>15714</v>
      </c>
      <c r="E15718" s="86" t="s">
        <v>2262</v>
      </c>
      <c r="F15718" s="85" t="s">
        <v>32</v>
      </c>
      <c r="G15718" s="86" t="s">
        <v>2256</v>
      </c>
      <c r="H15718" s="85" t="s">
        <v>1</v>
      </c>
      <c r="I15718" s="85">
        <v>1</v>
      </c>
      <c r="J15718" s="88">
        <v>0.36427401610940818</v>
      </c>
      <c r="K15718" s="146">
        <v>1.3581591038152654</v>
      </c>
      <c r="L15718" s="147">
        <v>2.4195197134558141E-8</v>
      </c>
      <c r="M15718" s="147">
        <v>1.8444623639722161E-2</v>
      </c>
      <c r="N15718" s="87">
        <v>2.16085995608436</v>
      </c>
      <c r="O15718" s="88">
        <v>0.12928585406699891</v>
      </c>
      <c r="P15718" s="89">
        <v>59.830741785448488</v>
      </c>
    </row>
    <row r="15719" spans="1:16">
      <c r="A15719" s="75" t="s">
        <v>19709</v>
      </c>
      <c r="B15719" s="85">
        <v>15715</v>
      </c>
      <c r="C15719" s="85">
        <v>12474</v>
      </c>
      <c r="D15719" s="85">
        <v>15715</v>
      </c>
      <c r="E15719" s="86" t="s">
        <v>19710</v>
      </c>
      <c r="F15719" s="85" t="s">
        <v>55</v>
      </c>
      <c r="G15719" s="86" t="s">
        <v>2256</v>
      </c>
      <c r="H15719" s="85" t="s">
        <v>1</v>
      </c>
      <c r="I15719" s="85">
        <v>1</v>
      </c>
      <c r="J15719" s="88">
        <v>0.29622876796720232</v>
      </c>
      <c r="K15719" s="146">
        <v>0.9624792755003303</v>
      </c>
      <c r="L15719" s="147">
        <v>1.7831422116617519E-8</v>
      </c>
      <c r="M15719" s="147">
        <v>1.605159348339303E-2</v>
      </c>
      <c r="N15719" s="87">
        <v>1.8818954517166371</v>
      </c>
      <c r="O15719" s="88">
        <v>0.110888643147965</v>
      </c>
      <c r="P15719" s="89">
        <v>58.923912615238017</v>
      </c>
    </row>
    <row r="15720" spans="1:16">
      <c r="A15720" s="75" t="s">
        <v>19711</v>
      </c>
      <c r="B15720" s="85">
        <v>15716</v>
      </c>
      <c r="C15720" s="85">
        <v>12475</v>
      </c>
      <c r="D15720" s="85">
        <v>15716</v>
      </c>
      <c r="E15720" s="86" t="s">
        <v>19712</v>
      </c>
      <c r="F15720" s="85" t="s">
        <v>55</v>
      </c>
      <c r="G15720" s="86" t="s">
        <v>19713</v>
      </c>
      <c r="H15720" s="85" t="s">
        <v>1</v>
      </c>
      <c r="I15720" s="85">
        <v>1</v>
      </c>
      <c r="J15720" s="88">
        <v>4.7796367576140346</v>
      </c>
      <c r="K15720" s="146">
        <v>7.4919941567807653</v>
      </c>
      <c r="L15720" s="147">
        <v>2.3635567705888639E-8</v>
      </c>
      <c r="M15720" s="147">
        <v>0.71108316994023291</v>
      </c>
      <c r="N15720" s="87">
        <v>98.810965479182769</v>
      </c>
      <c r="O15720" s="88">
        <v>4.0371853615122104</v>
      </c>
      <c r="P15720" s="89">
        <v>40.857665360660334</v>
      </c>
    </row>
    <row r="15721" spans="1:16">
      <c r="A15721" s="75" t="s">
        <v>27053</v>
      </c>
      <c r="B15721" s="85">
        <v>15717</v>
      </c>
      <c r="C15721" s="85">
        <v>16890</v>
      </c>
      <c r="D15721" s="85">
        <v>15717</v>
      </c>
      <c r="E15721" s="86" t="s">
        <v>27052</v>
      </c>
      <c r="F15721" s="85" t="s">
        <v>55</v>
      </c>
      <c r="G15721" s="86" t="s">
        <v>19713</v>
      </c>
      <c r="H15721" s="85" t="s">
        <v>1</v>
      </c>
      <c r="I15721" s="85">
        <v>1</v>
      </c>
      <c r="J15721" s="88">
        <v>4.7796367576140346</v>
      </c>
      <c r="K15721" s="146">
        <v>7.4919941567807653</v>
      </c>
      <c r="L15721" s="147">
        <v>2.3635567705888639E-8</v>
      </c>
      <c r="M15721" s="147">
        <v>0.71108316994023291</v>
      </c>
      <c r="N15721" s="87">
        <v>98.810965479182769</v>
      </c>
      <c r="O15721" s="88">
        <v>4.0371853615122104</v>
      </c>
      <c r="P15721" s="89">
        <v>40.857665360660334</v>
      </c>
    </row>
    <row r="15722" spans="1:16">
      <c r="A15722" s="75" t="s">
        <v>19714</v>
      </c>
      <c r="B15722" s="85">
        <v>15718</v>
      </c>
      <c r="C15722" s="85">
        <v>12476</v>
      </c>
      <c r="D15722" s="85">
        <v>15718</v>
      </c>
      <c r="E15722" s="86" t="s">
        <v>19715</v>
      </c>
      <c r="F15722" s="85" t="s">
        <v>55</v>
      </c>
      <c r="G15722" s="86" t="s">
        <v>19716</v>
      </c>
      <c r="H15722" s="85" t="s">
        <v>1</v>
      </c>
      <c r="I15722" s="85">
        <v>1</v>
      </c>
      <c r="J15722" s="88">
        <v>4.2563982541996948E-2</v>
      </c>
      <c r="K15722" s="146">
        <v>9.1820358963612445E-2</v>
      </c>
      <c r="L15722" s="147">
        <v>2.4106706686957711E-10</v>
      </c>
      <c r="M15722" s="147">
        <v>5.5495549619903588E-3</v>
      </c>
      <c r="N15722" s="87">
        <v>0.61736978617940796</v>
      </c>
      <c r="O15722" s="88">
        <v>3.8640908857518322E-2</v>
      </c>
      <c r="P15722" s="89">
        <v>62.589569043615704</v>
      </c>
    </row>
    <row r="15723" spans="1:16">
      <c r="A15723" s="75" t="s">
        <v>27054</v>
      </c>
      <c r="B15723" s="85">
        <v>15719</v>
      </c>
      <c r="C15723" s="85">
        <v>16891</v>
      </c>
      <c r="D15723" s="85">
        <v>15719</v>
      </c>
      <c r="E15723" s="86" t="s">
        <v>27055</v>
      </c>
      <c r="F15723" s="85" t="s">
        <v>55</v>
      </c>
      <c r="G15723" s="86" t="s">
        <v>19716</v>
      </c>
      <c r="H15723" s="85" t="s">
        <v>1</v>
      </c>
      <c r="I15723" s="85">
        <v>1</v>
      </c>
      <c r="J15723" s="88">
        <v>5.5879264786758663E-4</v>
      </c>
      <c r="K15723" s="146">
        <v>3.3363377832733389E-2</v>
      </c>
      <c r="L15723" s="147">
        <v>2.5211507248645738E-12</v>
      </c>
      <c r="M15723" s="147">
        <v>4.6277390378338783E-5</v>
      </c>
      <c r="N15723" s="87">
        <v>7.4808552038783194E-3</v>
      </c>
      <c r="O15723" s="88">
        <v>5.0502507161912067E-4</v>
      </c>
      <c r="P15723" s="89">
        <v>67.509002360759396</v>
      </c>
    </row>
    <row r="15724" spans="1:16">
      <c r="A15724" s="75" t="s">
        <v>19717</v>
      </c>
      <c r="B15724" s="85">
        <v>15720</v>
      </c>
      <c r="C15724" s="85">
        <v>12477</v>
      </c>
      <c r="D15724" s="85">
        <v>15720</v>
      </c>
      <c r="E15724" s="86" t="s">
        <v>19718</v>
      </c>
      <c r="F15724" s="85" t="s">
        <v>55</v>
      </c>
      <c r="G15724" s="86" t="s">
        <v>19719</v>
      </c>
      <c r="H15724" s="85" t="s">
        <v>1</v>
      </c>
      <c r="I15724" s="85">
        <v>-1</v>
      </c>
      <c r="J15724" s="88">
        <v>1.295173709379824E-2</v>
      </c>
      <c r="K15724" s="146">
        <v>1.5907804067542282E-2</v>
      </c>
      <c r="L15724" s="147">
        <v>9.7532743496825173E-11</v>
      </c>
      <c r="M15724" s="147">
        <v>3.0637126689696619E-3</v>
      </c>
      <c r="N15724" s="87">
        <v>0.33307138368237488</v>
      </c>
      <c r="O15724" s="88">
        <v>1.0937853528567959E-2</v>
      </c>
      <c r="P15724" s="89">
        <v>32.839367368163238</v>
      </c>
    </row>
    <row r="15725" spans="1:16">
      <c r="A15725" s="75" t="s">
        <v>29998</v>
      </c>
      <c r="B15725" s="85">
        <v>15721</v>
      </c>
      <c r="C15725" s="85">
        <v>19150</v>
      </c>
      <c r="D15725" s="85">
        <v>15721</v>
      </c>
      <c r="E15725" s="86" t="s">
        <v>29999</v>
      </c>
      <c r="F15725" s="85" t="s">
        <v>32</v>
      </c>
      <c r="G15725" s="86" t="s">
        <v>19719</v>
      </c>
      <c r="H15725" s="85" t="s">
        <v>1</v>
      </c>
      <c r="I15725" s="85">
        <v>-1</v>
      </c>
      <c r="J15725" s="88">
        <v>8.5046824473093349E-3</v>
      </c>
      <c r="K15725" s="146">
        <v>9.5168569285584339E-3</v>
      </c>
      <c r="L15725" s="147">
        <v>7.4555488503451181E-11</v>
      </c>
      <c r="M15725" s="147">
        <v>2.4998919222937298E-3</v>
      </c>
      <c r="N15725" s="87">
        <v>0.26524283504129342</v>
      </c>
      <c r="O15725" s="88">
        <v>6.0185901424840869E-3</v>
      </c>
      <c r="P15725" s="89">
        <v>22.690867942001535</v>
      </c>
    </row>
    <row r="15726" spans="1:16">
      <c r="A15726" s="75" t="s">
        <v>30000</v>
      </c>
      <c r="B15726" s="85">
        <v>15722</v>
      </c>
      <c r="C15726" s="85">
        <v>19151</v>
      </c>
      <c r="D15726" s="85">
        <v>15722</v>
      </c>
      <c r="E15726" s="86" t="s">
        <v>29999</v>
      </c>
      <c r="F15726" s="85" t="s">
        <v>38</v>
      </c>
      <c r="G15726" s="86" t="s">
        <v>19719</v>
      </c>
      <c r="H15726" s="85" t="s">
        <v>1</v>
      </c>
      <c r="I15726" s="85">
        <v>-1</v>
      </c>
      <c r="J15726" s="88">
        <v>9.5029252628417334E-3</v>
      </c>
      <c r="K15726" s="146">
        <v>1.1872306442347257E-2</v>
      </c>
      <c r="L15726" s="147">
        <v>8.0271226735661461E-11</v>
      </c>
      <c r="M15726" s="147">
        <v>2.598336982115567E-3</v>
      </c>
      <c r="N15726" s="87">
        <v>0.28148176097971939</v>
      </c>
      <c r="O15726" s="88">
        <v>7.8182996855334034E-3</v>
      </c>
      <c r="P15726" s="89">
        <v>27.775510776688325</v>
      </c>
    </row>
    <row r="15727" spans="1:16">
      <c r="A15727" s="75" t="s">
        <v>19720</v>
      </c>
      <c r="B15727" s="85">
        <v>15723</v>
      </c>
      <c r="C15727" s="85">
        <v>12478</v>
      </c>
      <c r="D15727" s="85">
        <v>15723</v>
      </c>
      <c r="E15727" s="86" t="s">
        <v>19721</v>
      </c>
      <c r="F15727" s="85" t="s">
        <v>55</v>
      </c>
      <c r="G15727" s="86" t="s">
        <v>19722</v>
      </c>
      <c r="H15727" s="85" t="s">
        <v>1</v>
      </c>
      <c r="I15727" s="85">
        <v>1</v>
      </c>
      <c r="J15727" s="88">
        <v>21.809545070087161</v>
      </c>
      <c r="K15727" s="146">
        <v>41.482084261865609</v>
      </c>
      <c r="L15727" s="147">
        <v>1.7917249831818159E-7</v>
      </c>
      <c r="M15727" s="147">
        <v>32.956782210317478</v>
      </c>
      <c r="N15727" s="87">
        <v>264.70231602485927</v>
      </c>
      <c r="O15727" s="88">
        <v>18.985135525523241</v>
      </c>
      <c r="P15727" s="89">
        <v>71.722589400163272</v>
      </c>
    </row>
    <row r="15728" spans="1:16">
      <c r="A15728" s="75" t="s">
        <v>26830</v>
      </c>
      <c r="B15728" s="85">
        <v>15724</v>
      </c>
      <c r="C15728" s="85">
        <v>16721</v>
      </c>
      <c r="D15728" s="85">
        <v>15724</v>
      </c>
      <c r="E15728" s="86" t="s">
        <v>26820</v>
      </c>
      <c r="F15728" s="85" t="s">
        <v>4432</v>
      </c>
      <c r="G15728" s="86" t="s">
        <v>19722</v>
      </c>
      <c r="H15728" s="85" t="s">
        <v>1</v>
      </c>
      <c r="I15728" s="85">
        <v>1</v>
      </c>
      <c r="J15728" s="88">
        <v>21.72457304561145</v>
      </c>
      <c r="K15728" s="146">
        <v>41.148889397298476</v>
      </c>
      <c r="L15728" s="147">
        <v>1.8053400072921971E-7</v>
      </c>
      <c r="M15728" s="147">
        <v>4.8849020085150832</v>
      </c>
      <c r="N15728" s="87">
        <v>265.27656138801768</v>
      </c>
      <c r="O15728" s="88">
        <v>18.888697984424621</v>
      </c>
      <c r="P15728" s="89">
        <v>71.203795335677214</v>
      </c>
    </row>
    <row r="15729" spans="1:16">
      <c r="A15729" s="75" t="s">
        <v>26845</v>
      </c>
      <c r="B15729" s="85">
        <v>15725</v>
      </c>
      <c r="C15729" s="85">
        <v>16736</v>
      </c>
      <c r="D15729" s="85">
        <v>15725</v>
      </c>
      <c r="E15729" s="86" t="s">
        <v>26820</v>
      </c>
      <c r="F15729" s="85" t="s">
        <v>38</v>
      </c>
      <c r="G15729" s="86" t="s">
        <v>19722</v>
      </c>
      <c r="H15729" s="85" t="s">
        <v>1</v>
      </c>
      <c r="I15729" s="85">
        <v>1</v>
      </c>
      <c r="J15729" s="88">
        <v>21.71864575041749</v>
      </c>
      <c r="K15729" s="146">
        <v>41.09904244946943</v>
      </c>
      <c r="L15729" s="147">
        <v>1.804108568605594E-7</v>
      </c>
      <c r="M15729" s="147">
        <v>4.8870906617364076</v>
      </c>
      <c r="N15729" s="87">
        <v>265.25113601673741</v>
      </c>
      <c r="O15729" s="88">
        <v>18.902049185975191</v>
      </c>
      <c r="P15729" s="89">
        <v>71.260954693074211</v>
      </c>
    </row>
    <row r="15730" spans="1:16">
      <c r="A15730" s="75" t="s">
        <v>26869</v>
      </c>
      <c r="B15730" s="85">
        <v>15726</v>
      </c>
      <c r="C15730" s="85">
        <v>16758</v>
      </c>
      <c r="D15730" s="85">
        <v>15726</v>
      </c>
      <c r="E15730" s="86" t="s">
        <v>26859</v>
      </c>
      <c r="F15730" s="85" t="s">
        <v>4469</v>
      </c>
      <c r="G15730" s="86" t="s">
        <v>19722</v>
      </c>
      <c r="H15730" s="85" t="s">
        <v>1</v>
      </c>
      <c r="I15730" s="85">
        <v>1</v>
      </c>
      <c r="J15730" s="88">
        <v>22.112951048073139</v>
      </c>
      <c r="K15730" s="146">
        <v>51.415645624375259</v>
      </c>
      <c r="L15730" s="147">
        <v>1.0514024121085741E-7</v>
      </c>
      <c r="M15730" s="147">
        <v>1195.4735560679881</v>
      </c>
      <c r="N15730" s="87">
        <v>194.77629987132681</v>
      </c>
      <c r="O15730" s="88">
        <v>19.523795715316641</v>
      </c>
      <c r="P15730" s="89">
        <v>100.23701922777288</v>
      </c>
    </row>
    <row r="15731" spans="1:16">
      <c r="A15731" s="75" t="s">
        <v>19723</v>
      </c>
      <c r="B15731" s="85">
        <v>15727</v>
      </c>
      <c r="C15731" s="85">
        <v>12479</v>
      </c>
      <c r="D15731" s="85">
        <v>15727</v>
      </c>
      <c r="E15731" s="86" t="s">
        <v>19724</v>
      </c>
      <c r="F15731" s="85" t="s">
        <v>55</v>
      </c>
      <c r="G15731" s="86" t="s">
        <v>19725</v>
      </c>
      <c r="H15731" s="85" t="s">
        <v>1</v>
      </c>
      <c r="I15731" s="85">
        <v>1</v>
      </c>
      <c r="J15731" s="88">
        <v>32.135019120192567</v>
      </c>
      <c r="K15731" s="146">
        <v>57.349965931109239</v>
      </c>
      <c r="L15731" s="147">
        <v>1.6800763622387611E-7</v>
      </c>
      <c r="M15731" s="147">
        <v>4653.4698151827188</v>
      </c>
      <c r="N15731" s="87">
        <v>432.58371805805268</v>
      </c>
      <c r="O15731" s="88">
        <v>28.46180337417999</v>
      </c>
      <c r="P15731" s="89">
        <v>65.794902087277393</v>
      </c>
    </row>
    <row r="15732" spans="1:16">
      <c r="A15732" s="75" t="s">
        <v>26857</v>
      </c>
      <c r="B15732" s="85">
        <v>15728</v>
      </c>
      <c r="C15732" s="85">
        <v>16747</v>
      </c>
      <c r="D15732" s="85">
        <v>15728</v>
      </c>
      <c r="E15732" s="86" t="s">
        <v>26851</v>
      </c>
      <c r="F15732" s="85" t="s">
        <v>4461</v>
      </c>
      <c r="G15732" s="86" t="s">
        <v>19725</v>
      </c>
      <c r="H15732" s="85" t="s">
        <v>1</v>
      </c>
      <c r="I15732" s="85">
        <v>1</v>
      </c>
      <c r="J15732" s="88">
        <v>32.080599019373153</v>
      </c>
      <c r="K15732" s="146">
        <v>57.273698787967049</v>
      </c>
      <c r="L15732" s="147">
        <v>1.677004078695056E-7</v>
      </c>
      <c r="M15732" s="147">
        <v>4653.4628375133061</v>
      </c>
      <c r="N15732" s="87">
        <v>431.79964907050783</v>
      </c>
      <c r="O15732" s="88">
        <v>28.41239225140265</v>
      </c>
      <c r="P15732" s="89">
        <v>65.799942896116704</v>
      </c>
    </row>
    <row r="15733" spans="1:16">
      <c r="A15733" s="75" t="s">
        <v>8825</v>
      </c>
      <c r="B15733" s="85">
        <v>15729</v>
      </c>
      <c r="C15733" s="85">
        <v>5805</v>
      </c>
      <c r="D15733" s="85">
        <v>15729</v>
      </c>
      <c r="E15733" s="86" t="s">
        <v>8823</v>
      </c>
      <c r="F15733" s="85" t="s">
        <v>32</v>
      </c>
      <c r="G15733" s="86" t="s">
        <v>8826</v>
      </c>
      <c r="H15733" s="85" t="s">
        <v>1</v>
      </c>
      <c r="I15733" s="85">
        <v>1</v>
      </c>
      <c r="J15733" s="88">
        <v>2.2192183754108441E-3</v>
      </c>
      <c r="K15733" s="146">
        <v>3.8280538892663529E-3</v>
      </c>
      <c r="L15733" s="147">
        <v>1.498577757109924E-11</v>
      </c>
      <c r="M15733" s="147">
        <v>2.7319588763224191E-4</v>
      </c>
      <c r="N15733" s="87">
        <v>3.7327805936451033E-2</v>
      </c>
      <c r="O15733" s="88">
        <v>1.999086868532863E-3</v>
      </c>
      <c r="P15733" s="89">
        <v>53.554898778037511</v>
      </c>
    </row>
    <row r="15734" spans="1:16">
      <c r="A15734" s="75" t="s">
        <v>8828</v>
      </c>
      <c r="B15734" s="85">
        <v>15730</v>
      </c>
      <c r="C15734" s="85">
        <v>5807</v>
      </c>
      <c r="D15734" s="85">
        <v>15730</v>
      </c>
      <c r="E15734" s="86" t="s">
        <v>8823</v>
      </c>
      <c r="F15734" s="85" t="s">
        <v>38</v>
      </c>
      <c r="G15734" s="86" t="s">
        <v>8826</v>
      </c>
      <c r="H15734" s="85" t="s">
        <v>1</v>
      </c>
      <c r="I15734" s="85">
        <v>1</v>
      </c>
      <c r="J15734" s="88">
        <v>4.2689074021279036E-3</v>
      </c>
      <c r="K15734" s="146">
        <v>6.503349020326502E-3</v>
      </c>
      <c r="L15734" s="147">
        <v>2.3475848626672081E-11</v>
      </c>
      <c r="M15734" s="147">
        <v>3.5363335999849332E-4</v>
      </c>
      <c r="N15734" s="87">
        <v>5.6458535511765988E-2</v>
      </c>
      <c r="O15734" s="88">
        <v>3.8197617493546171E-3</v>
      </c>
      <c r="P15734" s="89">
        <v>67.656054389837607</v>
      </c>
    </row>
    <row r="15735" spans="1:16">
      <c r="A15735" s="75" t="s">
        <v>19726</v>
      </c>
      <c r="B15735" s="85">
        <v>15731</v>
      </c>
      <c r="C15735" s="85">
        <v>12480</v>
      </c>
      <c r="D15735" s="85">
        <v>15731</v>
      </c>
      <c r="E15735" s="86" t="s">
        <v>19727</v>
      </c>
      <c r="F15735" s="85" t="s">
        <v>232</v>
      </c>
      <c r="G15735" s="86" t="s">
        <v>8826</v>
      </c>
      <c r="H15735" s="85" t="s">
        <v>1</v>
      </c>
      <c r="I15735" s="85">
        <v>1</v>
      </c>
      <c r="J15735" s="88">
        <v>1.4163153183101081E-2</v>
      </c>
      <c r="K15735" s="146">
        <v>1.8597791434188785E-2</v>
      </c>
      <c r="L15735" s="147">
        <v>1.568672862741879E-10</v>
      </c>
      <c r="M15735" s="147">
        <v>1.9182018376675261E-3</v>
      </c>
      <c r="N15735" s="87">
        <v>0.206161296484692</v>
      </c>
      <c r="O15735" s="88">
        <v>1.292496978707343E-2</v>
      </c>
      <c r="P15735" s="89">
        <v>62.693483245693223</v>
      </c>
    </row>
    <row r="15736" spans="1:16">
      <c r="A15736" s="75" t="s">
        <v>19728</v>
      </c>
      <c r="B15736" s="85">
        <v>15732</v>
      </c>
      <c r="C15736" s="85">
        <v>12481</v>
      </c>
      <c r="D15736" s="85">
        <v>15732</v>
      </c>
      <c r="E15736" s="86" t="s">
        <v>19727</v>
      </c>
      <c r="F15736" s="85" t="s">
        <v>32</v>
      </c>
      <c r="G15736" s="86" t="s">
        <v>8826</v>
      </c>
      <c r="H15736" s="85" t="s">
        <v>1</v>
      </c>
      <c r="I15736" s="85">
        <v>1</v>
      </c>
      <c r="J15736" s="88">
        <v>5.2899978232283946E-3</v>
      </c>
      <c r="K15736" s="146">
        <v>7.1863070604881469E-3</v>
      </c>
      <c r="L15736" s="147">
        <v>2.9886827076610712E-11</v>
      </c>
      <c r="M15736" s="147">
        <v>7.1211273925270374E-4</v>
      </c>
      <c r="N15736" s="87">
        <v>8.5072076927767498E-2</v>
      </c>
      <c r="O15736" s="88">
        <v>4.7500709266347649E-3</v>
      </c>
      <c r="P15736" s="89">
        <v>55.835840597472746</v>
      </c>
    </row>
    <row r="15737" spans="1:16">
      <c r="A15737" s="75" t="s">
        <v>19729</v>
      </c>
      <c r="B15737" s="85">
        <v>15733</v>
      </c>
      <c r="C15737" s="85">
        <v>12482</v>
      </c>
      <c r="D15737" s="85">
        <v>15733</v>
      </c>
      <c r="E15737" s="86" t="s">
        <v>19727</v>
      </c>
      <c r="F15737" s="85" t="s">
        <v>38</v>
      </c>
      <c r="G15737" s="86" t="s">
        <v>8826</v>
      </c>
      <c r="H15737" s="85" t="s">
        <v>1</v>
      </c>
      <c r="I15737" s="85">
        <v>1</v>
      </c>
      <c r="J15737" s="88">
        <v>1.273099630771894E-2</v>
      </c>
      <c r="K15737" s="146">
        <v>1.7141113800844605E-2</v>
      </c>
      <c r="L15737" s="147">
        <v>9.6466612763987813E-11</v>
      </c>
      <c r="M15737" s="147">
        <v>1.552386123578564E-3</v>
      </c>
      <c r="N15737" s="87">
        <v>0.18271995516094711</v>
      </c>
      <c r="O15737" s="88">
        <v>1.151643862949879E-2</v>
      </c>
      <c r="P15737" s="89">
        <v>63.027810067896773</v>
      </c>
    </row>
    <row r="15738" spans="1:16">
      <c r="A15738" s="75" t="s">
        <v>19730</v>
      </c>
      <c r="B15738" s="85">
        <v>15734</v>
      </c>
      <c r="C15738" s="85">
        <v>12483</v>
      </c>
      <c r="D15738" s="85">
        <v>15734</v>
      </c>
      <c r="E15738" s="86" t="s">
        <v>19727</v>
      </c>
      <c r="F15738" s="85" t="s">
        <v>238</v>
      </c>
      <c r="G15738" s="86" t="s">
        <v>8826</v>
      </c>
      <c r="H15738" s="85" t="s">
        <v>1</v>
      </c>
      <c r="I15738" s="85">
        <v>1</v>
      </c>
      <c r="J15738" s="88">
        <v>3.5923296022702847E-2</v>
      </c>
      <c r="K15738" s="146">
        <v>4.0992810750747254E-2</v>
      </c>
      <c r="L15738" s="147">
        <v>2.0831079833022411E-10</v>
      </c>
      <c r="M15738" s="147">
        <v>5.0116312877740527E-3</v>
      </c>
      <c r="N15738" s="87">
        <v>0.54193374302710529</v>
      </c>
      <c r="O15738" s="88">
        <v>3.2623351655989168E-2</v>
      </c>
      <c r="P15738" s="89">
        <v>60.198044642437928</v>
      </c>
    </row>
    <row r="15739" spans="1:16">
      <c r="A15739" s="75" t="s">
        <v>27060</v>
      </c>
      <c r="B15739" s="85">
        <v>15735</v>
      </c>
      <c r="C15739" s="85">
        <v>16894</v>
      </c>
      <c r="D15739" s="85">
        <v>15735</v>
      </c>
      <c r="E15739" s="86" t="s">
        <v>27061</v>
      </c>
      <c r="F15739" s="85" t="s">
        <v>232</v>
      </c>
      <c r="G15739" s="86" t="s">
        <v>8826</v>
      </c>
      <c r="H15739" s="85" t="s">
        <v>1</v>
      </c>
      <c r="I15739" s="85">
        <v>1</v>
      </c>
      <c r="J15739" s="88">
        <v>5.0801530161768988E-3</v>
      </c>
      <c r="K15739" s="146">
        <v>7.4285286358067347E-3</v>
      </c>
      <c r="L15739" s="147">
        <v>1.3046823554799339E-10</v>
      </c>
      <c r="M15739" s="147">
        <v>6.8233540823743621E-4</v>
      </c>
      <c r="N15739" s="87">
        <v>7.0943774788229691E-2</v>
      </c>
      <c r="O15739" s="88">
        <v>4.6297935079763312E-3</v>
      </c>
      <c r="P15739" s="89">
        <v>65.260038978704898</v>
      </c>
    </row>
    <row r="15740" spans="1:16">
      <c r="A15740" s="75" t="s">
        <v>27062</v>
      </c>
      <c r="B15740" s="85">
        <v>15736</v>
      </c>
      <c r="C15740" s="85">
        <v>16895</v>
      </c>
      <c r="D15740" s="85">
        <v>15736</v>
      </c>
      <c r="E15740" s="86" t="s">
        <v>27061</v>
      </c>
      <c r="F15740" s="85" t="s">
        <v>38</v>
      </c>
      <c r="G15740" s="86" t="s">
        <v>8826</v>
      </c>
      <c r="H15740" s="85" t="s">
        <v>1</v>
      </c>
      <c r="I15740" s="85">
        <v>1</v>
      </c>
      <c r="J15740" s="88">
        <v>5.1477720677193528E-3</v>
      </c>
      <c r="K15740" s="146">
        <v>7.5161545033410292E-3</v>
      </c>
      <c r="L15740" s="147">
        <v>1.3074413340780739E-10</v>
      </c>
      <c r="M15740" s="147">
        <v>6.853189078944265E-4</v>
      </c>
      <c r="N15740" s="87">
        <v>7.1956171003623615E-2</v>
      </c>
      <c r="O15740" s="88">
        <v>4.6926259690951329E-3</v>
      </c>
      <c r="P15740" s="89">
        <v>65.215059440264241</v>
      </c>
    </row>
    <row r="15741" spans="1:16">
      <c r="A15741" s="75" t="s">
        <v>27063</v>
      </c>
      <c r="B15741" s="85">
        <v>15737</v>
      </c>
      <c r="C15741" s="85">
        <v>16896</v>
      </c>
      <c r="D15741" s="85">
        <v>15737</v>
      </c>
      <c r="E15741" s="86" t="s">
        <v>27061</v>
      </c>
      <c r="F15741" s="85" t="s">
        <v>238</v>
      </c>
      <c r="G15741" s="86" t="s">
        <v>8826</v>
      </c>
      <c r="H15741" s="85" t="s">
        <v>1</v>
      </c>
      <c r="I15741" s="85">
        <v>1</v>
      </c>
      <c r="J15741" s="88">
        <v>5.260620166067622E-3</v>
      </c>
      <c r="K15741" s="146">
        <v>7.5356999997095494E-3</v>
      </c>
      <c r="L15741" s="147">
        <v>6.0847710967843281E-11</v>
      </c>
      <c r="M15741" s="147">
        <v>6.8885753478524817E-4</v>
      </c>
      <c r="N15741" s="87">
        <v>7.3202150955435447E-2</v>
      </c>
      <c r="O15741" s="88">
        <v>4.806963424105035E-3</v>
      </c>
      <c r="P15741" s="89">
        <v>65.666969636335594</v>
      </c>
    </row>
    <row r="15742" spans="1:16">
      <c r="A15742" s="75" t="s">
        <v>27064</v>
      </c>
      <c r="B15742" s="85">
        <v>15738</v>
      </c>
      <c r="C15742" s="85">
        <v>16897</v>
      </c>
      <c r="D15742" s="85">
        <v>15738</v>
      </c>
      <c r="E15742" s="86" t="s">
        <v>27065</v>
      </c>
      <c r="F15742" s="85" t="s">
        <v>232</v>
      </c>
      <c r="G15742" s="86" t="s">
        <v>8826</v>
      </c>
      <c r="H15742" s="85" t="s">
        <v>1</v>
      </c>
      <c r="I15742" s="85">
        <v>1</v>
      </c>
      <c r="J15742" s="88">
        <v>7.54850169714713E-3</v>
      </c>
      <c r="K15742" s="146">
        <v>1.0903166453173055E-2</v>
      </c>
      <c r="L15742" s="147">
        <v>6.6001270138521515E-11</v>
      </c>
      <c r="M15742" s="147">
        <v>1.016260125244572E-3</v>
      </c>
      <c r="N15742" s="87">
        <v>0.1055526541483828</v>
      </c>
      <c r="O15742" s="88">
        <v>6.8820622530072779E-3</v>
      </c>
      <c r="P15742" s="89">
        <v>65.200276663177775</v>
      </c>
    </row>
    <row r="15743" spans="1:16">
      <c r="A15743" s="75" t="s">
        <v>32905</v>
      </c>
      <c r="B15743" s="85">
        <v>15739</v>
      </c>
      <c r="C15743" s="85">
        <v>21207</v>
      </c>
      <c r="D15743" s="85">
        <v>15739</v>
      </c>
      <c r="E15743" s="86" t="s">
        <v>32899</v>
      </c>
      <c r="F15743" s="85" t="s">
        <v>55</v>
      </c>
      <c r="G15743" s="86" t="s">
        <v>8826</v>
      </c>
      <c r="H15743" s="85" t="s">
        <v>1</v>
      </c>
      <c r="I15743" s="85">
        <v>1</v>
      </c>
      <c r="J15743" s="88">
        <v>4.6025165778866839E-3</v>
      </c>
      <c r="K15743" s="146">
        <v>0.10020611469697877</v>
      </c>
      <c r="L15743" s="147">
        <v>6.280725197235135E-11</v>
      </c>
      <c r="M15743" s="147">
        <v>8.3119126751051613E-4</v>
      </c>
      <c r="N15743" s="87">
        <v>6.7270557294054387E-2</v>
      </c>
      <c r="O15743" s="88">
        <v>4.196494318437975E-3</v>
      </c>
      <c r="P15743" s="89">
        <v>62.382333181724306</v>
      </c>
    </row>
    <row r="15744" spans="1:16">
      <c r="A15744" s="75" t="s">
        <v>19731</v>
      </c>
      <c r="B15744" s="85">
        <v>15740</v>
      </c>
      <c r="C15744" s="85">
        <v>12484</v>
      </c>
      <c r="D15744" s="85">
        <v>15740</v>
      </c>
      <c r="E15744" s="86" t="s">
        <v>19732</v>
      </c>
      <c r="F15744" s="85" t="s">
        <v>55</v>
      </c>
      <c r="G15744" s="86" t="s">
        <v>19733</v>
      </c>
      <c r="H15744" s="85" t="s">
        <v>1</v>
      </c>
      <c r="I15744" s="85">
        <v>1</v>
      </c>
      <c r="J15744" s="88">
        <v>0.1846781114538317</v>
      </c>
      <c r="K15744" s="146">
        <v>0.18981845681828882</v>
      </c>
      <c r="L15744" s="147">
        <v>8.0752503938321746E-10</v>
      </c>
      <c r="M15744" s="147">
        <v>1.1209732151076301E-2</v>
      </c>
      <c r="N15744" s="87">
        <v>1.4891978029557631</v>
      </c>
      <c r="O15744" s="88">
        <v>0.17218880535572731</v>
      </c>
      <c r="P15744" s="89">
        <v>115.62520775545504</v>
      </c>
    </row>
    <row r="15745" spans="1:16">
      <c r="A15745" s="75" t="s">
        <v>27068</v>
      </c>
      <c r="B15745" s="85">
        <v>15741</v>
      </c>
      <c r="C15745" s="85">
        <v>16899</v>
      </c>
      <c r="D15745" s="85">
        <v>15741</v>
      </c>
      <c r="E15745" s="86" t="s">
        <v>27069</v>
      </c>
      <c r="F15745" s="85" t="s">
        <v>429</v>
      </c>
      <c r="G15745" s="86" t="s">
        <v>19733</v>
      </c>
      <c r="H15745" s="85" t="s">
        <v>1</v>
      </c>
      <c r="I15745" s="85">
        <v>1</v>
      </c>
      <c r="J15745" s="88">
        <v>0.15421064380806171</v>
      </c>
      <c r="K15745" s="146">
        <v>0.13680280655014174</v>
      </c>
      <c r="L15745" s="147">
        <v>6.2870137378397557E-10</v>
      </c>
      <c r="M15745" s="147">
        <v>8.6018586268595872E-3</v>
      </c>
      <c r="N15745" s="87">
        <v>1.140710727617658</v>
      </c>
      <c r="O15745" s="88">
        <v>0.14422053127690179</v>
      </c>
      <c r="P15745" s="89">
        <v>126.43041551656334</v>
      </c>
    </row>
    <row r="15746" spans="1:16">
      <c r="A15746" s="75" t="s">
        <v>27070</v>
      </c>
      <c r="B15746" s="85">
        <v>15742</v>
      </c>
      <c r="C15746" s="85">
        <v>16900</v>
      </c>
      <c r="D15746" s="85">
        <v>15742</v>
      </c>
      <c r="E15746" s="86" t="s">
        <v>27069</v>
      </c>
      <c r="F15746" s="85" t="s">
        <v>38</v>
      </c>
      <c r="G15746" s="86" t="s">
        <v>19733</v>
      </c>
      <c r="H15746" s="85" t="s">
        <v>1</v>
      </c>
      <c r="I15746" s="85">
        <v>1</v>
      </c>
      <c r="J15746" s="88">
        <v>0.16797649254424241</v>
      </c>
      <c r="K15746" s="146">
        <v>0.16454133467917353</v>
      </c>
      <c r="L15746" s="147">
        <v>7.0694488215690185E-10</v>
      </c>
      <c r="M15746" s="147">
        <v>8.8875202629119764E-3</v>
      </c>
      <c r="N15746" s="87">
        <v>1.2402341242110779</v>
      </c>
      <c r="O15746" s="88">
        <v>0.15703901758991329</v>
      </c>
      <c r="P15746" s="89">
        <v>126.62046183401618</v>
      </c>
    </row>
    <row r="15747" spans="1:16">
      <c r="A15747" s="75" t="s">
        <v>19734</v>
      </c>
      <c r="B15747" s="85">
        <v>15743</v>
      </c>
      <c r="C15747" s="85">
        <v>12485</v>
      </c>
      <c r="D15747" s="85">
        <v>15743</v>
      </c>
      <c r="E15747" s="86" t="s">
        <v>19735</v>
      </c>
      <c r="F15747" s="85" t="s">
        <v>55</v>
      </c>
      <c r="G15747" s="86" t="s">
        <v>19736</v>
      </c>
      <c r="H15747" s="85" t="s">
        <v>1</v>
      </c>
      <c r="I15747" s="85">
        <v>1</v>
      </c>
      <c r="J15747" s="88">
        <v>0.52527731790405563</v>
      </c>
      <c r="K15747" s="146">
        <v>0.70967565585101189</v>
      </c>
      <c r="L15747" s="147">
        <v>2.6807900024111771E-9</v>
      </c>
      <c r="M15747" s="147">
        <v>1.517123705483445E-2</v>
      </c>
      <c r="N15747" s="87">
        <v>4.6715214017173539</v>
      </c>
      <c r="O15747" s="88">
        <v>0.47116907799060442</v>
      </c>
      <c r="P15747" s="89">
        <v>100.859877858505</v>
      </c>
    </row>
    <row r="15748" spans="1:16">
      <c r="A15748" s="75" t="s">
        <v>27071</v>
      </c>
      <c r="B15748" s="85">
        <v>15744</v>
      </c>
      <c r="C15748" s="85">
        <v>16901</v>
      </c>
      <c r="D15748" s="85">
        <v>15744</v>
      </c>
      <c r="E15748" s="86" t="s">
        <v>19736</v>
      </c>
      <c r="F15748" s="85" t="s">
        <v>55</v>
      </c>
      <c r="G15748" s="86" t="s">
        <v>19736</v>
      </c>
      <c r="H15748" s="85" t="s">
        <v>1</v>
      </c>
      <c r="I15748" s="85">
        <v>1</v>
      </c>
      <c r="J15748" s="88">
        <v>0.52527731790405563</v>
      </c>
      <c r="K15748" s="146">
        <v>0.70967565585101189</v>
      </c>
      <c r="L15748" s="147">
        <v>2.6807900024111771E-9</v>
      </c>
      <c r="M15748" s="147">
        <v>1.517123705483445E-2</v>
      </c>
      <c r="N15748" s="87">
        <v>4.6715214017173539</v>
      </c>
      <c r="O15748" s="88">
        <v>0.47116907799060442</v>
      </c>
      <c r="P15748" s="89">
        <v>100.859877858505</v>
      </c>
    </row>
    <row r="15749" spans="1:16">
      <c r="A15749" s="75" t="s">
        <v>19737</v>
      </c>
      <c r="B15749" s="85">
        <v>15745</v>
      </c>
      <c r="C15749" s="85">
        <v>12486</v>
      </c>
      <c r="D15749" s="85">
        <v>15745</v>
      </c>
      <c r="E15749" s="86" t="s">
        <v>19738</v>
      </c>
      <c r="F15749" s="85" t="s">
        <v>55</v>
      </c>
      <c r="G15749" s="86" t="s">
        <v>19739</v>
      </c>
      <c r="H15749" s="85" t="s">
        <v>1</v>
      </c>
      <c r="I15749" s="85">
        <v>1</v>
      </c>
      <c r="J15749" s="88">
        <v>1.930549047811954</v>
      </c>
      <c r="K15749" s="146">
        <v>4.8867332818096711</v>
      </c>
      <c r="L15749" s="147">
        <v>7.6889854271800735E-9</v>
      </c>
      <c r="M15749" s="147">
        <v>0.18886250566021531</v>
      </c>
      <c r="N15749" s="87">
        <v>29.79952272800946</v>
      </c>
      <c r="O15749" s="88">
        <v>1.6902876193858409</v>
      </c>
      <c r="P15749" s="89">
        <v>56.721969503125266</v>
      </c>
    </row>
    <row r="15750" spans="1:16">
      <c r="A15750" s="75" t="s">
        <v>27072</v>
      </c>
      <c r="B15750" s="85">
        <v>15746</v>
      </c>
      <c r="C15750" s="85">
        <v>16902</v>
      </c>
      <c r="D15750" s="85">
        <v>15746</v>
      </c>
      <c r="E15750" s="86" t="s">
        <v>27073</v>
      </c>
      <c r="F15750" s="85" t="s">
        <v>32</v>
      </c>
      <c r="G15750" s="86" t="s">
        <v>19739</v>
      </c>
      <c r="H15750" s="85" t="s">
        <v>1</v>
      </c>
      <c r="I15750" s="85">
        <v>1</v>
      </c>
      <c r="J15750" s="88">
        <v>0.96876903050075469</v>
      </c>
      <c r="K15750" s="146">
        <v>3.8204295641118056</v>
      </c>
      <c r="L15750" s="147">
        <v>3.9007300920365681E-9</v>
      </c>
      <c r="M15750" s="147">
        <v>0.1035884842151386</v>
      </c>
      <c r="N15750" s="87">
        <v>16.60171776847643</v>
      </c>
      <c r="O15750" s="88">
        <v>0.82004858814283044</v>
      </c>
      <c r="P15750" s="89">
        <v>49.395405919979552</v>
      </c>
    </row>
    <row r="15751" spans="1:16">
      <c r="A15751" s="75" t="s">
        <v>27074</v>
      </c>
      <c r="B15751" s="85">
        <v>15747</v>
      </c>
      <c r="C15751" s="85">
        <v>16903</v>
      </c>
      <c r="D15751" s="85">
        <v>15747</v>
      </c>
      <c r="E15751" s="86" t="s">
        <v>27073</v>
      </c>
      <c r="F15751" s="85" t="s">
        <v>38</v>
      </c>
      <c r="G15751" s="86" t="s">
        <v>19739</v>
      </c>
      <c r="H15751" s="85" t="s">
        <v>1</v>
      </c>
      <c r="I15751" s="85">
        <v>1</v>
      </c>
      <c r="J15751" s="88">
        <v>1.8695237348104241</v>
      </c>
      <c r="K15751" s="146">
        <v>4.8148271493927668</v>
      </c>
      <c r="L15751" s="147">
        <v>7.3880512846684724E-9</v>
      </c>
      <c r="M15751" s="147">
        <v>0.18017831167777359</v>
      </c>
      <c r="N15751" s="87">
        <v>28.870461461173441</v>
      </c>
      <c r="O15751" s="88">
        <v>1.6350022974540439</v>
      </c>
      <c r="P15751" s="89">
        <v>56.632357596808191</v>
      </c>
    </row>
    <row r="15752" spans="1:16">
      <c r="A15752" s="75" t="s">
        <v>19740</v>
      </c>
      <c r="B15752" s="85">
        <v>15748</v>
      </c>
      <c r="C15752" s="85">
        <v>12487</v>
      </c>
      <c r="D15752" s="85">
        <v>15748</v>
      </c>
      <c r="E15752" s="86" t="s">
        <v>19741</v>
      </c>
      <c r="F15752" s="85" t="s">
        <v>55</v>
      </c>
      <c r="G15752" s="86" t="s">
        <v>19742</v>
      </c>
      <c r="H15752" s="85" t="s">
        <v>260</v>
      </c>
      <c r="I15752" s="85">
        <v>1</v>
      </c>
      <c r="J15752" s="88">
        <v>9226567.1624465678</v>
      </c>
      <c r="K15752" s="146">
        <v>11301033.099430652</v>
      </c>
      <c r="L15752" s="147">
        <v>6.6028438869854725E-2</v>
      </c>
      <c r="M15752" s="147">
        <v>3045450.8507462698</v>
      </c>
      <c r="N15752" s="87">
        <v>329758664.84148067</v>
      </c>
      <c r="O15752" s="88">
        <v>7349397.899889322</v>
      </c>
      <c r="P15752" s="89">
        <v>22.287201773522082</v>
      </c>
    </row>
    <row r="15753" spans="1:16">
      <c r="A15753" s="75" t="s">
        <v>27075</v>
      </c>
      <c r="B15753" s="85">
        <v>15749</v>
      </c>
      <c r="C15753" s="85">
        <v>16904</v>
      </c>
      <c r="D15753" s="85">
        <v>15749</v>
      </c>
      <c r="E15753" s="86" t="s">
        <v>27076</v>
      </c>
      <c r="F15753" s="85" t="s">
        <v>32</v>
      </c>
      <c r="G15753" s="86" t="s">
        <v>19742</v>
      </c>
      <c r="H15753" s="85" t="s">
        <v>260</v>
      </c>
      <c r="I15753" s="85">
        <v>1</v>
      </c>
      <c r="J15753" s="88">
        <v>8181597.0824173121</v>
      </c>
      <c r="K15753" s="146">
        <v>8460421.4190585949</v>
      </c>
      <c r="L15753" s="147">
        <v>5.867235528102642E-2</v>
      </c>
      <c r="M15753" s="147">
        <v>2866179.06192991</v>
      </c>
      <c r="N15753" s="87">
        <v>308070661.87364691</v>
      </c>
      <c r="O15753" s="88">
        <v>5241531.4599526217</v>
      </c>
      <c r="P15753" s="89">
        <v>17.014055892483526</v>
      </c>
    </row>
    <row r="15754" spans="1:16">
      <c r="A15754" s="75" t="s">
        <v>27077</v>
      </c>
      <c r="B15754" s="85">
        <v>15750</v>
      </c>
      <c r="C15754" s="85">
        <v>16905</v>
      </c>
      <c r="D15754" s="85">
        <v>15750</v>
      </c>
      <c r="E15754" s="86" t="s">
        <v>27076</v>
      </c>
      <c r="F15754" s="85" t="s">
        <v>38</v>
      </c>
      <c r="G15754" s="86" t="s">
        <v>19742</v>
      </c>
      <c r="H15754" s="85" t="s">
        <v>260</v>
      </c>
      <c r="I15754" s="85">
        <v>1</v>
      </c>
      <c r="J15754" s="88">
        <v>9226567.1624465678</v>
      </c>
      <c r="K15754" s="146">
        <v>11301033.099430652</v>
      </c>
      <c r="L15754" s="147">
        <v>6.6028438869854725E-2</v>
      </c>
      <c r="M15754" s="147">
        <v>3045450.8507462698</v>
      </c>
      <c r="N15754" s="87">
        <v>329758664.84148067</v>
      </c>
      <c r="O15754" s="88">
        <v>7349397.899889322</v>
      </c>
      <c r="P15754" s="89">
        <v>22.287201773522082</v>
      </c>
    </row>
    <row r="15755" spans="1:16">
      <c r="A15755" s="75" t="s">
        <v>19743</v>
      </c>
      <c r="B15755" s="85">
        <v>15751</v>
      </c>
      <c r="C15755" s="85">
        <v>12488</v>
      </c>
      <c r="D15755" s="85">
        <v>15751</v>
      </c>
      <c r="E15755" s="86" t="s">
        <v>19744</v>
      </c>
      <c r="F15755" s="85" t="s">
        <v>55</v>
      </c>
      <c r="G15755" s="86" t="s">
        <v>19745</v>
      </c>
      <c r="H15755" s="85" t="s">
        <v>1</v>
      </c>
      <c r="I15755" s="85">
        <v>1</v>
      </c>
      <c r="J15755" s="88">
        <v>7.5797323623710694E-3</v>
      </c>
      <c r="K15755" s="146">
        <v>1.0055936781653561E-2</v>
      </c>
      <c r="L15755" s="147">
        <v>1.2886935014080329E-9</v>
      </c>
      <c r="M15755" s="147">
        <v>7.8192278375921833E-4</v>
      </c>
      <c r="N15755" s="87">
        <v>0.1067771683936789</v>
      </c>
      <c r="O15755" s="88">
        <v>6.7477628671611762E-3</v>
      </c>
      <c r="P15755" s="89">
        <v>63.194809982998549</v>
      </c>
    </row>
    <row r="15756" spans="1:16">
      <c r="A15756" s="75" t="s">
        <v>27101</v>
      </c>
      <c r="B15756" s="85">
        <v>15752</v>
      </c>
      <c r="C15756" s="85">
        <v>16925</v>
      </c>
      <c r="D15756" s="85">
        <v>15752</v>
      </c>
      <c r="E15756" s="86" t="s">
        <v>27100</v>
      </c>
      <c r="F15756" s="85" t="s">
        <v>509</v>
      </c>
      <c r="G15756" s="86" t="s">
        <v>19745</v>
      </c>
      <c r="H15756" s="85" t="s">
        <v>1</v>
      </c>
      <c r="I15756" s="85">
        <v>1</v>
      </c>
      <c r="J15756" s="88">
        <v>3.9592070813719207E-3</v>
      </c>
      <c r="K15756" s="146">
        <v>5.2787124710288518E-3</v>
      </c>
      <c r="L15756" s="147">
        <v>8.6216665113472709E-10</v>
      </c>
      <c r="M15756" s="147">
        <v>4.9146398452069233E-4</v>
      </c>
      <c r="N15756" s="87">
        <v>5.5291188057018659E-2</v>
      </c>
      <c r="O15756" s="88">
        <v>3.485696818322997E-3</v>
      </c>
      <c r="P15756" s="89">
        <v>63.042537894617055</v>
      </c>
    </row>
    <row r="15757" spans="1:16">
      <c r="A15757" s="75" t="s">
        <v>27105</v>
      </c>
      <c r="B15757" s="85">
        <v>15753</v>
      </c>
      <c r="C15757" s="85">
        <v>16929</v>
      </c>
      <c r="D15757" s="85">
        <v>15753</v>
      </c>
      <c r="E15757" s="86" t="s">
        <v>27100</v>
      </c>
      <c r="F15757" s="85" t="s">
        <v>32</v>
      </c>
      <c r="G15757" s="86" t="s">
        <v>19745</v>
      </c>
      <c r="H15757" s="85" t="s">
        <v>1</v>
      </c>
      <c r="I15757" s="85">
        <v>1</v>
      </c>
      <c r="J15757" s="88">
        <v>6.2551162890616234E-3</v>
      </c>
      <c r="K15757" s="146">
        <v>7.0543888037372833E-3</v>
      </c>
      <c r="L15757" s="147">
        <v>6.6769786685020945E-10</v>
      </c>
      <c r="M15757" s="147">
        <v>8.5594822997891843E-4</v>
      </c>
      <c r="N15757" s="87">
        <v>9.9767430089313172E-2</v>
      </c>
      <c r="O15757" s="88">
        <v>5.5003363800244258E-3</v>
      </c>
      <c r="P15757" s="89">
        <v>55.131583274225356</v>
      </c>
    </row>
    <row r="15758" spans="1:16">
      <c r="A15758" s="75" t="s">
        <v>27109</v>
      </c>
      <c r="B15758" s="85">
        <v>15754</v>
      </c>
      <c r="C15758" s="85">
        <v>16933</v>
      </c>
      <c r="D15758" s="85">
        <v>15754</v>
      </c>
      <c r="E15758" s="86" t="s">
        <v>27100</v>
      </c>
      <c r="F15758" s="85" t="s">
        <v>31</v>
      </c>
      <c r="G15758" s="86" t="s">
        <v>19745</v>
      </c>
      <c r="H15758" s="85" t="s">
        <v>1</v>
      </c>
      <c r="I15758" s="85">
        <v>1</v>
      </c>
      <c r="J15758" s="88">
        <v>6.6274672181521072E-3</v>
      </c>
      <c r="K15758" s="146">
        <v>7.939864253541427E-3</v>
      </c>
      <c r="L15758" s="147">
        <v>9.4327086854807731E-10</v>
      </c>
      <c r="M15758" s="147">
        <v>8.119491065337218E-4</v>
      </c>
      <c r="N15758" s="87">
        <v>0.1051356375362115</v>
      </c>
      <c r="O15758" s="88">
        <v>5.853231168060663E-3</v>
      </c>
      <c r="P15758" s="89">
        <v>55.673140956078335</v>
      </c>
    </row>
    <row r="15759" spans="1:16">
      <c r="A15759" s="75" t="s">
        <v>27113</v>
      </c>
      <c r="B15759" s="85">
        <v>15755</v>
      </c>
      <c r="C15759" s="85">
        <v>16937</v>
      </c>
      <c r="D15759" s="85">
        <v>15755</v>
      </c>
      <c r="E15759" s="86" t="s">
        <v>27100</v>
      </c>
      <c r="F15759" s="85" t="s">
        <v>38</v>
      </c>
      <c r="G15759" s="86" t="s">
        <v>19745</v>
      </c>
      <c r="H15759" s="85" t="s">
        <v>1</v>
      </c>
      <c r="I15759" s="85">
        <v>1</v>
      </c>
      <c r="J15759" s="88">
        <v>5.8152359935126864E-3</v>
      </c>
      <c r="K15759" s="146">
        <v>7.726371585167301E-3</v>
      </c>
      <c r="L15759" s="147">
        <v>8.6992183773876713E-10</v>
      </c>
      <c r="M15759" s="147">
        <v>5.758888473243951E-4</v>
      </c>
      <c r="N15759" s="87">
        <v>7.9370559293712617E-2</v>
      </c>
      <c r="O15759" s="88">
        <v>5.1294127912375033E-3</v>
      </c>
      <c r="P15759" s="89">
        <v>64.626138922065437</v>
      </c>
    </row>
    <row r="15760" spans="1:16">
      <c r="A15760" s="75" t="s">
        <v>27118</v>
      </c>
      <c r="B15760" s="85">
        <v>15756</v>
      </c>
      <c r="C15760" s="85">
        <v>16941</v>
      </c>
      <c r="D15760" s="85">
        <v>15756</v>
      </c>
      <c r="E15760" s="86" t="s">
        <v>27117</v>
      </c>
      <c r="F15760" s="85" t="s">
        <v>509</v>
      </c>
      <c r="G15760" s="86" t="s">
        <v>19745</v>
      </c>
      <c r="H15760" s="85" t="s">
        <v>1</v>
      </c>
      <c r="I15760" s="85">
        <v>1</v>
      </c>
      <c r="J15760" s="88">
        <v>1.703192892712652E-2</v>
      </c>
      <c r="K15760" s="146">
        <v>2.4195229056045518E-2</v>
      </c>
      <c r="L15760" s="147">
        <v>7.3170429871386674E-9</v>
      </c>
      <c r="M15760" s="147">
        <v>2.2950627968344041E-3</v>
      </c>
      <c r="N15760" s="87">
        <v>0.2429092948615956</v>
      </c>
      <c r="O15760" s="88">
        <v>1.549357797230865E-2</v>
      </c>
      <c r="P15760" s="89">
        <v>63.783388697153612</v>
      </c>
    </row>
    <row r="15761" spans="1:16">
      <c r="A15761" s="75" t="s">
        <v>27122</v>
      </c>
      <c r="B15761" s="85">
        <v>15757</v>
      </c>
      <c r="C15761" s="85">
        <v>16945</v>
      </c>
      <c r="D15761" s="85">
        <v>15757</v>
      </c>
      <c r="E15761" s="86" t="s">
        <v>27117</v>
      </c>
      <c r="F15761" s="85" t="s">
        <v>32</v>
      </c>
      <c r="G15761" s="86" t="s">
        <v>19745</v>
      </c>
      <c r="H15761" s="85" t="s">
        <v>1</v>
      </c>
      <c r="I15761" s="85">
        <v>1</v>
      </c>
      <c r="J15761" s="88">
        <v>7.6554120154702114E-3</v>
      </c>
      <c r="K15761" s="146">
        <v>8.5851198146320636E-3</v>
      </c>
      <c r="L15761" s="147">
        <v>8.5675403415263726E-10</v>
      </c>
      <c r="M15761" s="147">
        <v>1.0232251724151889E-3</v>
      </c>
      <c r="N15761" s="87">
        <v>0.1214632049753062</v>
      </c>
      <c r="O15761" s="88">
        <v>6.5890413278842444E-3</v>
      </c>
      <c r="P15761" s="89">
        <v>54.247221034747227</v>
      </c>
    </row>
    <row r="15762" spans="1:16">
      <c r="A15762" s="75" t="s">
        <v>27126</v>
      </c>
      <c r="B15762" s="85">
        <v>15758</v>
      </c>
      <c r="C15762" s="85">
        <v>16949</v>
      </c>
      <c r="D15762" s="85">
        <v>15758</v>
      </c>
      <c r="E15762" s="86" t="s">
        <v>27117</v>
      </c>
      <c r="F15762" s="85" t="s">
        <v>31</v>
      </c>
      <c r="G15762" s="86" t="s">
        <v>19745</v>
      </c>
      <c r="H15762" s="85" t="s">
        <v>1</v>
      </c>
      <c r="I15762" s="85">
        <v>1</v>
      </c>
      <c r="J15762" s="88">
        <v>8.5406890300773388E-3</v>
      </c>
      <c r="K15762" s="146">
        <v>1.0458457313163349E-2</v>
      </c>
      <c r="L15762" s="147">
        <v>1.245153593595488E-9</v>
      </c>
      <c r="M15762" s="147">
        <v>1.03049061836606E-3</v>
      </c>
      <c r="N15762" s="87">
        <v>0.1367321093564258</v>
      </c>
      <c r="O15762" s="88">
        <v>7.5855026096490179E-3</v>
      </c>
      <c r="P15762" s="89">
        <v>55.477112474550829</v>
      </c>
    </row>
    <row r="15763" spans="1:16">
      <c r="A15763" s="75" t="s">
        <v>27130</v>
      </c>
      <c r="B15763" s="85">
        <v>15759</v>
      </c>
      <c r="C15763" s="85">
        <v>16953</v>
      </c>
      <c r="D15763" s="85">
        <v>15759</v>
      </c>
      <c r="E15763" s="86" t="s">
        <v>27117</v>
      </c>
      <c r="F15763" s="85" t="s">
        <v>38</v>
      </c>
      <c r="G15763" s="86" t="s">
        <v>19745</v>
      </c>
      <c r="H15763" s="85" t="s">
        <v>1</v>
      </c>
      <c r="I15763" s="85">
        <v>1</v>
      </c>
      <c r="J15763" s="88">
        <v>8.1328666079150333E-3</v>
      </c>
      <c r="K15763" s="146">
        <v>1.1041518530728269E-2</v>
      </c>
      <c r="L15763" s="147">
        <v>1.399696059066481E-9</v>
      </c>
      <c r="M15763" s="147">
        <v>7.8702766638847439E-4</v>
      </c>
      <c r="N15763" s="87">
        <v>0.1105738681308229</v>
      </c>
      <c r="O15763" s="88">
        <v>7.2671507779014629E-3</v>
      </c>
      <c r="P15763" s="89">
        <v>65.722135806115617</v>
      </c>
    </row>
    <row r="15764" spans="1:16">
      <c r="A15764" s="75" t="s">
        <v>19746</v>
      </c>
      <c r="B15764" s="85">
        <v>15760</v>
      </c>
      <c r="C15764" s="85">
        <v>12489</v>
      </c>
      <c r="D15764" s="85">
        <v>15760</v>
      </c>
      <c r="E15764" s="86" t="s">
        <v>19747</v>
      </c>
      <c r="F15764" s="85" t="s">
        <v>509</v>
      </c>
      <c r="G15764" s="86" t="s">
        <v>19748</v>
      </c>
      <c r="H15764" s="85" t="s">
        <v>1</v>
      </c>
      <c r="I15764" s="85">
        <v>1</v>
      </c>
      <c r="J15764" s="88">
        <v>2.1358910602445429E-2</v>
      </c>
      <c r="K15764" s="146">
        <v>2.5785786174264993E-2</v>
      </c>
      <c r="L15764" s="147">
        <v>1.356837421282311E-9</v>
      </c>
      <c r="M15764" s="147">
        <v>2.648780087716416E-3</v>
      </c>
      <c r="N15764" s="87">
        <v>0.314530347524272</v>
      </c>
      <c r="O15764" s="88">
        <v>1.920643259482803E-2</v>
      </c>
      <c r="P15764" s="89">
        <v>61.063845654339879</v>
      </c>
    </row>
    <row r="15765" spans="1:16">
      <c r="A15765" s="75" t="s">
        <v>19749</v>
      </c>
      <c r="B15765" s="85">
        <v>15761</v>
      </c>
      <c r="C15765" s="85">
        <v>12490</v>
      </c>
      <c r="D15765" s="85">
        <v>15761</v>
      </c>
      <c r="E15765" s="86" t="s">
        <v>19747</v>
      </c>
      <c r="F15765" s="85" t="s">
        <v>32</v>
      </c>
      <c r="G15765" s="86" t="s">
        <v>19748</v>
      </c>
      <c r="H15765" s="85" t="s">
        <v>1</v>
      </c>
      <c r="I15765" s="85">
        <v>1</v>
      </c>
      <c r="J15765" s="88">
        <v>2.16420582311063E-2</v>
      </c>
      <c r="K15765" s="146">
        <v>2.6161187750851158E-2</v>
      </c>
      <c r="L15765" s="147">
        <v>1.380990716661933E-9</v>
      </c>
      <c r="M15765" s="147">
        <v>2.8479216170608588E-3</v>
      </c>
      <c r="N15765" s="87">
        <v>0.40738718385893841</v>
      </c>
      <c r="O15765" s="88">
        <v>1.920658856462781E-2</v>
      </c>
      <c r="P15765" s="89">
        <v>47.1457849574332</v>
      </c>
    </row>
    <row r="15766" spans="1:16">
      <c r="A15766" s="75" t="s">
        <v>19750</v>
      </c>
      <c r="B15766" s="85">
        <v>15762</v>
      </c>
      <c r="C15766" s="85">
        <v>12491</v>
      </c>
      <c r="D15766" s="85">
        <v>15762</v>
      </c>
      <c r="E15766" s="86" t="s">
        <v>19747</v>
      </c>
      <c r="F15766" s="85" t="s">
        <v>31</v>
      </c>
      <c r="G15766" s="86" t="s">
        <v>19748</v>
      </c>
      <c r="H15766" s="85" t="s">
        <v>1</v>
      </c>
      <c r="I15766" s="85">
        <v>1</v>
      </c>
      <c r="J15766" s="88">
        <v>3.1070913151545941E-2</v>
      </c>
      <c r="K15766" s="146">
        <v>3.7032001620009622E-2</v>
      </c>
      <c r="L15766" s="147">
        <v>1.409965202409075E-9</v>
      </c>
      <c r="M15766" s="147">
        <v>3.2893451178467128E-3</v>
      </c>
      <c r="N15766" s="87">
        <v>0.56160044373887863</v>
      </c>
      <c r="O15766" s="88">
        <v>2.799250949661064E-2</v>
      </c>
      <c r="P15766" s="89">
        <v>49.844172683072202</v>
      </c>
    </row>
    <row r="15767" spans="1:16">
      <c r="A15767" s="75" t="s">
        <v>19751</v>
      </c>
      <c r="B15767" s="85">
        <v>15763</v>
      </c>
      <c r="C15767" s="85">
        <v>12492</v>
      </c>
      <c r="D15767" s="85">
        <v>15763</v>
      </c>
      <c r="E15767" s="86" t="s">
        <v>19747</v>
      </c>
      <c r="F15767" s="85" t="s">
        <v>38</v>
      </c>
      <c r="G15767" s="86" t="s">
        <v>19748</v>
      </c>
      <c r="H15767" s="85" t="s">
        <v>1</v>
      </c>
      <c r="I15767" s="85">
        <v>1</v>
      </c>
      <c r="J15767" s="88">
        <v>4.3436214767852289E-2</v>
      </c>
      <c r="K15767" s="146">
        <v>5.5118755378686504E-2</v>
      </c>
      <c r="L15767" s="147">
        <v>1.452241500008388E-9</v>
      </c>
      <c r="M15767" s="147">
        <v>3.6473754882557401E-3</v>
      </c>
      <c r="N15767" s="87">
        <v>0.6000854200491883</v>
      </c>
      <c r="O15767" s="88">
        <v>3.8752402773572031E-2</v>
      </c>
      <c r="P15767" s="89">
        <v>64.578144175533453</v>
      </c>
    </row>
    <row r="15768" spans="1:16">
      <c r="A15768" s="75" t="s">
        <v>27916</v>
      </c>
      <c r="B15768" s="85">
        <v>15764</v>
      </c>
      <c r="C15768" s="85">
        <v>17517</v>
      </c>
      <c r="D15768" s="85">
        <v>15764</v>
      </c>
      <c r="E15768" s="86" t="s">
        <v>27917</v>
      </c>
      <c r="F15768" s="85" t="s">
        <v>509</v>
      </c>
      <c r="G15768" s="86" t="s">
        <v>19748</v>
      </c>
      <c r="H15768" s="85" t="s">
        <v>1</v>
      </c>
      <c r="I15768" s="85">
        <v>1</v>
      </c>
      <c r="J15768" s="88">
        <v>8.3272733633754613E-3</v>
      </c>
      <c r="K15768" s="146">
        <v>1.1566514105073991E-2</v>
      </c>
      <c r="L15768" s="147">
        <v>1.2941656091532971E-9</v>
      </c>
      <c r="M15768" s="147">
        <v>8.1160124269617708E-4</v>
      </c>
      <c r="N15768" s="87">
        <v>0.1153194208938125</v>
      </c>
      <c r="O15768" s="88">
        <v>7.3844675962772702E-3</v>
      </c>
      <c r="P15768" s="89">
        <v>64.03490009785061</v>
      </c>
    </row>
    <row r="15769" spans="1:16">
      <c r="A15769" s="75" t="s">
        <v>27918</v>
      </c>
      <c r="B15769" s="85">
        <v>15765</v>
      </c>
      <c r="C15769" s="85">
        <v>17518</v>
      </c>
      <c r="D15769" s="85">
        <v>15765</v>
      </c>
      <c r="E15769" s="86" t="s">
        <v>27917</v>
      </c>
      <c r="F15769" s="85" t="s">
        <v>32</v>
      </c>
      <c r="G15769" s="86" t="s">
        <v>19748</v>
      </c>
      <c r="H15769" s="85" t="s">
        <v>1</v>
      </c>
      <c r="I15769" s="85">
        <v>1</v>
      </c>
      <c r="J15769" s="88">
        <v>8.5157682861615753E-3</v>
      </c>
      <c r="K15769" s="146">
        <v>1.1836401754188824E-2</v>
      </c>
      <c r="L15769" s="147">
        <v>1.293837963466285E-9</v>
      </c>
      <c r="M15769" s="147">
        <v>8.5208124034388854E-4</v>
      </c>
      <c r="N15769" s="87">
        <v>0.20540735590515541</v>
      </c>
      <c r="O15769" s="88">
        <v>7.4357910774546926E-3</v>
      </c>
      <c r="P15769" s="89">
        <v>36.200218072463223</v>
      </c>
    </row>
    <row r="15770" spans="1:16">
      <c r="A15770" s="75" t="s">
        <v>27919</v>
      </c>
      <c r="B15770" s="85">
        <v>15766</v>
      </c>
      <c r="C15770" s="85">
        <v>17519</v>
      </c>
      <c r="D15770" s="85">
        <v>15766</v>
      </c>
      <c r="E15770" s="86" t="s">
        <v>27917</v>
      </c>
      <c r="F15770" s="85" t="s">
        <v>31</v>
      </c>
      <c r="G15770" s="86" t="s">
        <v>19748</v>
      </c>
      <c r="H15770" s="85" t="s">
        <v>1</v>
      </c>
      <c r="I15770" s="85">
        <v>1</v>
      </c>
      <c r="J15770" s="88">
        <v>1.8274901851593951E-2</v>
      </c>
      <c r="K15770" s="146">
        <v>2.3199447151966604E-2</v>
      </c>
      <c r="L15770" s="147">
        <v>1.339325118931325E-9</v>
      </c>
      <c r="M15770" s="147">
        <v>1.4067683505500079E-3</v>
      </c>
      <c r="N15770" s="87">
        <v>0.3642329891975985</v>
      </c>
      <c r="O15770" s="88">
        <v>1.6522009569356538E-2</v>
      </c>
      <c r="P15770" s="89">
        <v>45.361101436073525</v>
      </c>
    </row>
    <row r="15771" spans="1:16">
      <c r="A15771" s="75" t="s">
        <v>27920</v>
      </c>
      <c r="B15771" s="85">
        <v>15767</v>
      </c>
      <c r="C15771" s="85">
        <v>17520</v>
      </c>
      <c r="D15771" s="85">
        <v>15767</v>
      </c>
      <c r="E15771" s="86" t="s">
        <v>27917</v>
      </c>
      <c r="F15771" s="85" t="s">
        <v>38</v>
      </c>
      <c r="G15771" s="86" t="s">
        <v>19748</v>
      </c>
      <c r="H15771" s="85" t="s">
        <v>1</v>
      </c>
      <c r="I15771" s="85">
        <v>1</v>
      </c>
      <c r="J15771" s="88">
        <v>3.0725184122897011E-2</v>
      </c>
      <c r="K15771" s="146">
        <v>4.1104012173985779E-2</v>
      </c>
      <c r="L15771" s="147">
        <v>1.3877525012240379E-9</v>
      </c>
      <c r="M15771" s="147">
        <v>1.830411095599364E-3</v>
      </c>
      <c r="N15771" s="87">
        <v>0.40590089006004249</v>
      </c>
      <c r="O15771" s="88">
        <v>2.722025971918951E-2</v>
      </c>
      <c r="P15771" s="89">
        <v>67.06134523420971</v>
      </c>
    </row>
    <row r="15772" spans="1:16">
      <c r="A15772" s="75" t="s">
        <v>28014</v>
      </c>
      <c r="B15772" s="85">
        <v>15768</v>
      </c>
      <c r="C15772" s="85">
        <v>17598</v>
      </c>
      <c r="D15772" s="85">
        <v>15768</v>
      </c>
      <c r="E15772" s="86" t="s">
        <v>28010</v>
      </c>
      <c r="F15772" s="85" t="s">
        <v>38</v>
      </c>
      <c r="G15772" s="86" t="s">
        <v>19748</v>
      </c>
      <c r="H15772" s="85" t="s">
        <v>1</v>
      </c>
      <c r="I15772" s="85">
        <v>1</v>
      </c>
      <c r="J15772" s="88">
        <v>0.10670780665593591</v>
      </c>
      <c r="K15772" s="146">
        <v>0.19718435393902028</v>
      </c>
      <c r="L15772" s="147">
        <v>6.1904399948441501E-9</v>
      </c>
      <c r="M15772" s="147">
        <v>0.10364177989073731</v>
      </c>
      <c r="N15772" s="87">
        <v>1.3918087117440061</v>
      </c>
      <c r="O15772" s="88">
        <v>9.3717418261072119E-2</v>
      </c>
      <c r="P15772" s="89">
        <v>67.334984664408012</v>
      </c>
    </row>
    <row r="15773" spans="1:16">
      <c r="A15773" s="75" t="s">
        <v>28022</v>
      </c>
      <c r="B15773" s="85">
        <v>15769</v>
      </c>
      <c r="C15773" s="85">
        <v>17606</v>
      </c>
      <c r="D15773" s="85">
        <v>15769</v>
      </c>
      <c r="E15773" s="86" t="s">
        <v>28010</v>
      </c>
      <c r="F15773" s="85" t="s">
        <v>11</v>
      </c>
      <c r="G15773" s="86" t="s">
        <v>19748</v>
      </c>
      <c r="H15773" s="85" t="s">
        <v>1</v>
      </c>
      <c r="I15773" s="85">
        <v>1</v>
      </c>
      <c r="J15773" s="88">
        <v>8.6604837651080832E-2</v>
      </c>
      <c r="K15773" s="146">
        <v>0.16228676798237582</v>
      </c>
      <c r="L15773" s="147">
        <v>5.3665255051406002E-9</v>
      </c>
      <c r="M15773" s="147">
        <v>0.1029588309631974</v>
      </c>
      <c r="N15773" s="87">
        <v>1.3537711353759501</v>
      </c>
      <c r="O15773" s="88">
        <v>7.6527195008927643E-2</v>
      </c>
      <c r="P15773" s="89">
        <v>56.528901384557585</v>
      </c>
    </row>
    <row r="15774" spans="1:16">
      <c r="A15774" s="75" t="s">
        <v>28030</v>
      </c>
      <c r="B15774" s="85">
        <v>15770</v>
      </c>
      <c r="C15774" s="85">
        <v>17613</v>
      </c>
      <c r="D15774" s="85">
        <v>15770</v>
      </c>
      <c r="E15774" s="86" t="s">
        <v>28027</v>
      </c>
      <c r="F15774" s="85" t="s">
        <v>38</v>
      </c>
      <c r="G15774" s="86" t="s">
        <v>19748</v>
      </c>
      <c r="H15774" s="85" t="s">
        <v>1</v>
      </c>
      <c r="I15774" s="85">
        <v>1</v>
      </c>
      <c r="J15774" s="88">
        <v>9.6064102622266168E-2</v>
      </c>
      <c r="K15774" s="146">
        <v>0.17058904440211825</v>
      </c>
      <c r="L15774" s="147">
        <v>5.6745296304718764E-9</v>
      </c>
      <c r="M15774" s="147">
        <v>9.4434695253960803E-3</v>
      </c>
      <c r="N15774" s="87">
        <v>1.2133572258716629</v>
      </c>
      <c r="O15774" s="88">
        <v>8.6230033262032116E-2</v>
      </c>
      <c r="P15774" s="89">
        <v>71.067309299687381</v>
      </c>
    </row>
    <row r="15775" spans="1:16">
      <c r="A15775" s="75" t="s">
        <v>28037</v>
      </c>
      <c r="B15775" s="85">
        <v>15771</v>
      </c>
      <c r="C15775" s="85">
        <v>17620</v>
      </c>
      <c r="D15775" s="85">
        <v>15771</v>
      </c>
      <c r="E15775" s="86" t="s">
        <v>28027</v>
      </c>
      <c r="F15775" s="85" t="s">
        <v>11</v>
      </c>
      <c r="G15775" s="86" t="s">
        <v>19748</v>
      </c>
      <c r="H15775" s="85" t="s">
        <v>1</v>
      </c>
      <c r="I15775" s="85">
        <v>1</v>
      </c>
      <c r="J15775" s="88">
        <v>7.5755798743680755E-2</v>
      </c>
      <c r="K15775" s="146">
        <v>0.10614071765312148</v>
      </c>
      <c r="L15775" s="147">
        <v>4.9415115161997221E-9</v>
      </c>
      <c r="M15775" s="147">
        <v>7.7176859030198414E-3</v>
      </c>
      <c r="N15775" s="87">
        <v>1.1137565296643199</v>
      </c>
      <c r="O15775" s="88">
        <v>6.8877473153663119E-2</v>
      </c>
      <c r="P15775" s="89">
        <v>61.842486503241794</v>
      </c>
    </row>
    <row r="15776" spans="1:16">
      <c r="A15776" s="75" t="s">
        <v>3840</v>
      </c>
      <c r="B15776" s="85">
        <v>15772</v>
      </c>
      <c r="C15776" s="85">
        <v>2086</v>
      </c>
      <c r="D15776" s="85">
        <v>15772</v>
      </c>
      <c r="E15776" s="86" t="s">
        <v>3841</v>
      </c>
      <c r="F15776" s="85" t="s">
        <v>3842</v>
      </c>
      <c r="G15776" s="86" t="s">
        <v>3843</v>
      </c>
      <c r="H15776" s="85" t="s">
        <v>945</v>
      </c>
      <c r="I15776" s="85">
        <v>1</v>
      </c>
      <c r="J15776" s="88">
        <v>107.1207952057016</v>
      </c>
      <c r="K15776" s="146">
        <v>2095.3899691592292</v>
      </c>
      <c r="L15776" s="147">
        <v>4.8209036994750632E-5</v>
      </c>
      <c r="M15776" s="147">
        <v>8.1000116967688385</v>
      </c>
      <c r="N15776" s="87">
        <v>845.0110211027669</v>
      </c>
      <c r="O15776" s="88">
        <v>51.979676024589253</v>
      </c>
      <c r="P15776" s="89">
        <v>61.513607191482642</v>
      </c>
    </row>
    <row r="15777" spans="1:16">
      <c r="A15777" s="75" t="s">
        <v>3844</v>
      </c>
      <c r="B15777" s="85">
        <v>15773</v>
      </c>
      <c r="C15777" s="85">
        <v>2087</v>
      </c>
      <c r="D15777" s="85">
        <v>15773</v>
      </c>
      <c r="E15777" s="86" t="s">
        <v>3841</v>
      </c>
      <c r="F15777" s="85" t="s">
        <v>38</v>
      </c>
      <c r="G15777" s="86" t="s">
        <v>3843</v>
      </c>
      <c r="H15777" s="85" t="s">
        <v>945</v>
      </c>
      <c r="I15777" s="85">
        <v>1</v>
      </c>
      <c r="J15777" s="88">
        <v>107.0990270287375</v>
      </c>
      <c r="K15777" s="146">
        <v>2095.3393526872323</v>
      </c>
      <c r="L15777" s="147">
        <v>4.8208922306582503E-5</v>
      </c>
      <c r="M15777" s="147">
        <v>8.0997962855055476</v>
      </c>
      <c r="N15777" s="87">
        <v>845.01979408978639</v>
      </c>
      <c r="O15777" s="88">
        <v>51.954407306335852</v>
      </c>
      <c r="P15777" s="89">
        <v>61.483065449725444</v>
      </c>
    </row>
    <row r="15778" spans="1:16">
      <c r="A15778" s="75" t="s">
        <v>19752</v>
      </c>
      <c r="B15778" s="85">
        <v>15774</v>
      </c>
      <c r="C15778" s="85">
        <v>12493</v>
      </c>
      <c r="D15778" s="85">
        <v>15774</v>
      </c>
      <c r="E15778" s="86" t="s">
        <v>19753</v>
      </c>
      <c r="F15778" s="85" t="s">
        <v>38</v>
      </c>
      <c r="G15778" s="86" t="s">
        <v>3843</v>
      </c>
      <c r="H15778" s="85" t="s">
        <v>945</v>
      </c>
      <c r="I15778" s="85">
        <v>1</v>
      </c>
      <c r="J15778" s="88">
        <v>213.75534785477211</v>
      </c>
      <c r="K15778" s="146">
        <v>2298.7749652846896</v>
      </c>
      <c r="L15778" s="147">
        <v>4.8971825691999178E-5</v>
      </c>
      <c r="M15778" s="147">
        <v>22.121448420111431</v>
      </c>
      <c r="N15778" s="87">
        <v>2332.7759172432279</v>
      </c>
      <c r="O15778" s="88">
        <v>149.22835095133959</v>
      </c>
      <c r="P15778" s="89">
        <v>63.97028958001723</v>
      </c>
    </row>
    <row r="15779" spans="1:16">
      <c r="A15779" s="75" t="s">
        <v>19754</v>
      </c>
      <c r="B15779" s="85">
        <v>15775</v>
      </c>
      <c r="C15779" s="85">
        <v>12494</v>
      </c>
      <c r="D15779" s="85">
        <v>15775</v>
      </c>
      <c r="E15779" s="86" t="s">
        <v>19753</v>
      </c>
      <c r="F15779" s="85" t="s">
        <v>11</v>
      </c>
      <c r="G15779" s="86" t="s">
        <v>3843</v>
      </c>
      <c r="H15779" s="85" t="s">
        <v>945</v>
      </c>
      <c r="I15779" s="85">
        <v>1</v>
      </c>
      <c r="J15779" s="88">
        <v>213.67402326707449</v>
      </c>
      <c r="K15779" s="146">
        <v>2297.6665318173705</v>
      </c>
      <c r="L15779" s="147">
        <v>4.8969626801403232E-5</v>
      </c>
      <c r="M15779" s="147">
        <v>22.249104203722279</v>
      </c>
      <c r="N15779" s="87">
        <v>2338.2952637900521</v>
      </c>
      <c r="O15779" s="88">
        <v>148.69368750903979</v>
      </c>
      <c r="P15779" s="89">
        <v>63.590637936813827</v>
      </c>
    </row>
    <row r="15780" spans="1:16">
      <c r="A15780" s="75" t="s">
        <v>27133</v>
      </c>
      <c r="B15780" s="85">
        <v>15776</v>
      </c>
      <c r="C15780" s="85">
        <v>16956</v>
      </c>
      <c r="D15780" s="85">
        <v>15776</v>
      </c>
      <c r="E15780" s="86" t="s">
        <v>27134</v>
      </c>
      <c r="F15780" s="85" t="s">
        <v>11</v>
      </c>
      <c r="G15780" s="86" t="s">
        <v>3843</v>
      </c>
      <c r="H15780" s="85" t="s">
        <v>945</v>
      </c>
      <c r="I15780" s="85">
        <v>1</v>
      </c>
      <c r="J15780" s="88">
        <v>213.67402326707449</v>
      </c>
      <c r="K15780" s="146">
        <v>2297.6665318173705</v>
      </c>
      <c r="L15780" s="147">
        <v>4.8969626801403232E-5</v>
      </c>
      <c r="M15780" s="147">
        <v>22.249104203722279</v>
      </c>
      <c r="N15780" s="87">
        <v>2338.2952637900521</v>
      </c>
      <c r="O15780" s="88">
        <v>148.69368750903979</v>
      </c>
      <c r="P15780" s="89">
        <v>63.590637936813827</v>
      </c>
    </row>
    <row r="15781" spans="1:16">
      <c r="A15781" s="75" t="s">
        <v>9032</v>
      </c>
      <c r="B15781" s="85">
        <v>15777</v>
      </c>
      <c r="C15781" s="85">
        <v>5927</v>
      </c>
      <c r="D15781" s="85">
        <v>15777</v>
      </c>
      <c r="E15781" s="86" t="s">
        <v>9033</v>
      </c>
      <c r="F15781" s="85" t="s">
        <v>3842</v>
      </c>
      <c r="G15781" s="86" t="s">
        <v>9034</v>
      </c>
      <c r="H15781" s="85" t="s">
        <v>945</v>
      </c>
      <c r="I15781" s="85">
        <v>1</v>
      </c>
      <c r="J15781" s="88">
        <v>106.7967001082221</v>
      </c>
      <c r="K15781" s="146">
        <v>2094.9418033285947</v>
      </c>
      <c r="L15781" s="147">
        <v>4.8207293463735362E-5</v>
      </c>
      <c r="M15781" s="147">
        <v>8.0466993843158221</v>
      </c>
      <c r="N15781" s="87">
        <v>839.35062544026505</v>
      </c>
      <c r="O15781" s="88">
        <v>51.689715851425397</v>
      </c>
      <c r="P15781" s="89">
        <v>61.582983659912756</v>
      </c>
    </row>
    <row r="15782" spans="1:16">
      <c r="A15782" s="75" t="s">
        <v>9035</v>
      </c>
      <c r="B15782" s="85">
        <v>15778</v>
      </c>
      <c r="C15782" s="85">
        <v>5928</v>
      </c>
      <c r="D15782" s="85">
        <v>15778</v>
      </c>
      <c r="E15782" s="86" t="s">
        <v>9033</v>
      </c>
      <c r="F15782" s="85" t="s">
        <v>38</v>
      </c>
      <c r="G15782" s="86" t="s">
        <v>9034</v>
      </c>
      <c r="H15782" s="85" t="s">
        <v>945</v>
      </c>
      <c r="I15782" s="85">
        <v>1</v>
      </c>
      <c r="J15782" s="88">
        <v>106.7755184989005</v>
      </c>
      <c r="K15782" s="146">
        <v>2094.8925507735112</v>
      </c>
      <c r="L15782" s="147">
        <v>4.8207181865966949E-5</v>
      </c>
      <c r="M15782" s="147">
        <v>8.0464897775476523</v>
      </c>
      <c r="N15782" s="87">
        <v>839.35916202943008</v>
      </c>
      <c r="O15782" s="88">
        <v>51.665128026777452</v>
      </c>
      <c r="P15782" s="89">
        <v>61.553063770531573</v>
      </c>
    </row>
    <row r="15783" spans="1:16">
      <c r="A15783" s="75" t="s">
        <v>19755</v>
      </c>
      <c r="B15783" s="85">
        <v>15779</v>
      </c>
      <c r="C15783" s="85">
        <v>12495</v>
      </c>
      <c r="D15783" s="85">
        <v>15779</v>
      </c>
      <c r="E15783" s="86" t="s">
        <v>19756</v>
      </c>
      <c r="F15783" s="85" t="s">
        <v>3842</v>
      </c>
      <c r="G15783" s="86" t="s">
        <v>9034</v>
      </c>
      <c r="H15783" s="85" t="s">
        <v>945</v>
      </c>
      <c r="I15783" s="85">
        <v>1</v>
      </c>
      <c r="J15783" s="88">
        <v>106.7967001082221</v>
      </c>
      <c r="K15783" s="146">
        <v>2094.9418033285942</v>
      </c>
      <c r="L15783" s="147">
        <v>4.8207293463735349E-5</v>
      </c>
      <c r="M15783" s="147">
        <v>8.0466993843158203</v>
      </c>
      <c r="N15783" s="87">
        <v>839.35062544026471</v>
      </c>
      <c r="O15783" s="88">
        <v>51.689715851425397</v>
      </c>
      <c r="P15783" s="89">
        <v>61.582983659912784</v>
      </c>
    </row>
    <row r="15784" spans="1:16">
      <c r="A15784" s="75" t="s">
        <v>19757</v>
      </c>
      <c r="B15784" s="85">
        <v>15780</v>
      </c>
      <c r="C15784" s="85">
        <v>12496</v>
      </c>
      <c r="D15784" s="85">
        <v>15780</v>
      </c>
      <c r="E15784" s="86" t="s">
        <v>19756</v>
      </c>
      <c r="F15784" s="85" t="s">
        <v>38</v>
      </c>
      <c r="G15784" s="86" t="s">
        <v>9034</v>
      </c>
      <c r="H15784" s="85" t="s">
        <v>945</v>
      </c>
      <c r="I15784" s="85">
        <v>1</v>
      </c>
      <c r="J15784" s="88">
        <v>106.7755184989005</v>
      </c>
      <c r="K15784" s="146">
        <v>2094.8925507735107</v>
      </c>
      <c r="L15784" s="147">
        <v>4.8207181865966942E-5</v>
      </c>
      <c r="M15784" s="147">
        <v>8.0464897775476487</v>
      </c>
      <c r="N15784" s="87">
        <v>839.35916202942963</v>
      </c>
      <c r="O15784" s="88">
        <v>51.665128026777417</v>
      </c>
      <c r="P15784" s="89">
        <v>61.553063770531558</v>
      </c>
    </row>
    <row r="15785" spans="1:16">
      <c r="A15785" s="75" t="s">
        <v>9065</v>
      </c>
      <c r="B15785" s="85">
        <v>15781</v>
      </c>
      <c r="C15785" s="85">
        <v>5951</v>
      </c>
      <c r="D15785" s="85">
        <v>15781</v>
      </c>
      <c r="E15785" s="86" t="s">
        <v>9066</v>
      </c>
      <c r="F15785" s="85" t="s">
        <v>38</v>
      </c>
      <c r="G15785" s="86" t="s">
        <v>9067</v>
      </c>
      <c r="H15785" s="85" t="s">
        <v>945</v>
      </c>
      <c r="I15785" s="85">
        <v>1</v>
      </c>
      <c r="J15785" s="88">
        <v>17.180102637699449</v>
      </c>
      <c r="K15785" s="146">
        <v>344.00035364319103</v>
      </c>
      <c r="L15785" s="147">
        <v>1.042715335837615E-6</v>
      </c>
      <c r="M15785" s="147">
        <v>1.2879032202332019</v>
      </c>
      <c r="N15785" s="87">
        <v>136.3358385866164</v>
      </c>
      <c r="O15785" s="88">
        <v>7.6757900232893972</v>
      </c>
      <c r="P15785" s="89">
        <v>56.300603736066371</v>
      </c>
    </row>
    <row r="15786" spans="1:16">
      <c r="A15786" s="75" t="s">
        <v>9068</v>
      </c>
      <c r="B15786" s="85">
        <v>15782</v>
      </c>
      <c r="C15786" s="85">
        <v>5952</v>
      </c>
      <c r="D15786" s="85">
        <v>15782</v>
      </c>
      <c r="E15786" s="86" t="s">
        <v>9066</v>
      </c>
      <c r="F15786" s="85" t="s">
        <v>2923</v>
      </c>
      <c r="G15786" s="86" t="s">
        <v>9067</v>
      </c>
      <c r="H15786" s="85" t="s">
        <v>945</v>
      </c>
      <c r="I15786" s="85">
        <v>1</v>
      </c>
      <c r="J15786" s="88">
        <v>17.187085585827411</v>
      </c>
      <c r="K15786" s="146">
        <v>344.0165907492626</v>
      </c>
      <c r="L15786" s="147">
        <v>1.0427521263107289E-6</v>
      </c>
      <c r="M15786" s="147">
        <v>1.2879723213655649</v>
      </c>
      <c r="N15786" s="87">
        <v>136.33302432645181</v>
      </c>
      <c r="O15786" s="88">
        <v>7.6838958995469282</v>
      </c>
      <c r="P15786" s="89">
        <v>56.3612223634657</v>
      </c>
    </row>
    <row r="15787" spans="1:16">
      <c r="A15787" s="75" t="s">
        <v>19758</v>
      </c>
      <c r="B15787" s="85">
        <v>15783</v>
      </c>
      <c r="C15787" s="85">
        <v>12497</v>
      </c>
      <c r="D15787" s="85">
        <v>15783</v>
      </c>
      <c r="E15787" s="86" t="s">
        <v>19759</v>
      </c>
      <c r="F15787" s="85" t="s">
        <v>38</v>
      </c>
      <c r="G15787" s="86" t="s">
        <v>9067</v>
      </c>
      <c r="H15787" s="85" t="s">
        <v>945</v>
      </c>
      <c r="I15787" s="85">
        <v>1</v>
      </c>
      <c r="J15787" s="88">
        <v>20.867819087863602</v>
      </c>
      <c r="K15787" s="146">
        <v>348.04636451952302</v>
      </c>
      <c r="L15787" s="147">
        <v>1.060659239563558E-6</v>
      </c>
      <c r="M15787" s="147">
        <v>1.8069899628490531</v>
      </c>
      <c r="N15787" s="87">
        <v>192.75976174030379</v>
      </c>
      <c r="O15787" s="88">
        <v>11.018072782280029</v>
      </c>
      <c r="P15787" s="89">
        <v>57.159609883333239</v>
      </c>
    </row>
    <row r="15788" spans="1:16">
      <c r="A15788" s="75" t="s">
        <v>19760</v>
      </c>
      <c r="B15788" s="85">
        <v>15784</v>
      </c>
      <c r="C15788" s="85">
        <v>12498</v>
      </c>
      <c r="D15788" s="85">
        <v>15784</v>
      </c>
      <c r="E15788" s="86" t="s">
        <v>19759</v>
      </c>
      <c r="F15788" s="85" t="s">
        <v>2923</v>
      </c>
      <c r="G15788" s="86" t="s">
        <v>9067</v>
      </c>
      <c r="H15788" s="85" t="s">
        <v>945</v>
      </c>
      <c r="I15788" s="85">
        <v>1</v>
      </c>
      <c r="J15788" s="88">
        <v>20.98159172308603</v>
      </c>
      <c r="K15788" s="146">
        <v>348.15690820470365</v>
      </c>
      <c r="L15788" s="147">
        <v>1.061000683371822E-6</v>
      </c>
      <c r="M15788" s="147">
        <v>1.822915573297929</v>
      </c>
      <c r="N15788" s="87">
        <v>194.33855884532099</v>
      </c>
      <c r="O15788" s="88">
        <v>11.1261739432426</v>
      </c>
      <c r="P15788" s="89">
        <v>57.251499699028876</v>
      </c>
    </row>
    <row r="15789" spans="1:16">
      <c r="A15789" s="75" t="s">
        <v>9040</v>
      </c>
      <c r="B15789" s="85">
        <v>15785</v>
      </c>
      <c r="C15789" s="85">
        <v>5931</v>
      </c>
      <c r="D15789" s="85">
        <v>15785</v>
      </c>
      <c r="E15789" s="86" t="s">
        <v>9037</v>
      </c>
      <c r="F15789" s="85" t="s">
        <v>429</v>
      </c>
      <c r="G15789" s="86" t="s">
        <v>9041</v>
      </c>
      <c r="H15789" s="85" t="s">
        <v>945</v>
      </c>
      <c r="I15789" s="85">
        <v>1</v>
      </c>
      <c r="J15789" s="88">
        <v>14.538572590059809</v>
      </c>
      <c r="K15789" s="146">
        <v>15.670386958330594</v>
      </c>
      <c r="L15789" s="147">
        <v>4.7536520643630837E-6</v>
      </c>
      <c r="M15789" s="147">
        <v>1.801967178244033</v>
      </c>
      <c r="N15789" s="87">
        <v>205.2500950180484</v>
      </c>
      <c r="O15789" s="88">
        <v>12.44716660364098</v>
      </c>
      <c r="P15789" s="89">
        <v>60.643901785022095</v>
      </c>
    </row>
    <row r="15790" spans="1:16">
      <c r="A15790" s="75" t="s">
        <v>9046</v>
      </c>
      <c r="B15790" s="85">
        <v>15786</v>
      </c>
      <c r="C15790" s="85">
        <v>5935</v>
      </c>
      <c r="D15790" s="85">
        <v>15786</v>
      </c>
      <c r="E15790" s="86" t="s">
        <v>9037</v>
      </c>
      <c r="F15790" s="85" t="s">
        <v>38</v>
      </c>
      <c r="G15790" s="86" t="s">
        <v>9041</v>
      </c>
      <c r="H15790" s="85" t="s">
        <v>945</v>
      </c>
      <c r="I15790" s="85">
        <v>1</v>
      </c>
      <c r="J15790" s="88">
        <v>15.1550711612858</v>
      </c>
      <c r="K15790" s="146">
        <v>17.10115123650386</v>
      </c>
      <c r="L15790" s="147">
        <v>4.759068398308756E-6</v>
      </c>
      <c r="M15790" s="147">
        <v>1.8652546838332451</v>
      </c>
      <c r="N15790" s="87">
        <v>211.9082789467522</v>
      </c>
      <c r="O15790" s="88">
        <v>13.08089939061322</v>
      </c>
      <c r="P15790" s="89">
        <v>61.729062477545568</v>
      </c>
    </row>
    <row r="15791" spans="1:16">
      <c r="A15791" s="75" t="s">
        <v>9053</v>
      </c>
      <c r="B15791" s="85">
        <v>15787</v>
      </c>
      <c r="C15791" s="85">
        <v>5940</v>
      </c>
      <c r="D15791" s="85">
        <v>15787</v>
      </c>
      <c r="E15791" s="86" t="s">
        <v>9049</v>
      </c>
      <c r="F15791" s="85" t="s">
        <v>38</v>
      </c>
      <c r="G15791" s="86" t="s">
        <v>9041</v>
      </c>
      <c r="H15791" s="85" t="s">
        <v>945</v>
      </c>
      <c r="I15791" s="85">
        <v>1</v>
      </c>
      <c r="J15791" s="88">
        <v>10.59940449108287</v>
      </c>
      <c r="K15791" s="146">
        <v>11.831686065453964</v>
      </c>
      <c r="L15791" s="147">
        <v>3.3569386813616941E-6</v>
      </c>
      <c r="M15791" s="147">
        <v>1.3764498246608341</v>
      </c>
      <c r="N15791" s="87">
        <v>149.51694616183579</v>
      </c>
      <c r="O15791" s="88">
        <v>9.4507236812502917</v>
      </c>
      <c r="P15791" s="89">
        <v>63.208378206313242</v>
      </c>
    </row>
    <row r="15792" spans="1:16">
      <c r="A15792" s="75" t="s">
        <v>9058</v>
      </c>
      <c r="B15792" s="85">
        <v>15788</v>
      </c>
      <c r="C15792" s="85">
        <v>5945</v>
      </c>
      <c r="D15792" s="85">
        <v>15788</v>
      </c>
      <c r="E15792" s="86" t="s">
        <v>9049</v>
      </c>
      <c r="F15792" s="85" t="s">
        <v>1039</v>
      </c>
      <c r="G15792" s="86" t="s">
        <v>9041</v>
      </c>
      <c r="H15792" s="85" t="s">
        <v>945</v>
      </c>
      <c r="I15792" s="85">
        <v>1</v>
      </c>
      <c r="J15792" s="88">
        <v>10.60125384561983</v>
      </c>
      <c r="K15792" s="146">
        <v>11.081134256402001</v>
      </c>
      <c r="L15792" s="147">
        <v>3.3538263327783172E-6</v>
      </c>
      <c r="M15792" s="147">
        <v>1.3789492957826139</v>
      </c>
      <c r="N15792" s="87">
        <v>148.96328610634919</v>
      </c>
      <c r="O15792" s="88">
        <v>9.3516893250111295</v>
      </c>
      <c r="P15792" s="89">
        <v>62.778484346368998</v>
      </c>
    </row>
    <row r="15793" spans="1:16">
      <c r="A15793" s="75" t="s">
        <v>9076</v>
      </c>
      <c r="B15793" s="85">
        <v>15789</v>
      </c>
      <c r="C15793" s="85">
        <v>5957</v>
      </c>
      <c r="D15793" s="85">
        <v>15789</v>
      </c>
      <c r="E15793" s="86" t="s">
        <v>9074</v>
      </c>
      <c r="F15793" s="85" t="s">
        <v>32</v>
      </c>
      <c r="G15793" s="86" t="s">
        <v>9041</v>
      </c>
      <c r="H15793" s="85" t="s">
        <v>945</v>
      </c>
      <c r="I15793" s="85">
        <v>1</v>
      </c>
      <c r="J15793" s="88">
        <v>11.12813576570848</v>
      </c>
      <c r="K15793" s="146">
        <v>10.976164080271108</v>
      </c>
      <c r="L15793" s="147">
        <v>3.139025404980739E-6</v>
      </c>
      <c r="M15793" s="147">
        <v>1.4462918515729271</v>
      </c>
      <c r="N15793" s="87">
        <v>155.8478274634374</v>
      </c>
      <c r="O15793" s="88">
        <v>9.4691702853564284</v>
      </c>
      <c r="P15793" s="89">
        <v>60.759077874075196</v>
      </c>
    </row>
    <row r="15794" spans="1:16">
      <c r="A15794" s="75" t="s">
        <v>9081</v>
      </c>
      <c r="B15794" s="85">
        <v>15790</v>
      </c>
      <c r="C15794" s="85">
        <v>5961</v>
      </c>
      <c r="D15794" s="85">
        <v>15790</v>
      </c>
      <c r="E15794" s="86" t="s">
        <v>9079</v>
      </c>
      <c r="F15794" s="85" t="s">
        <v>429</v>
      </c>
      <c r="G15794" s="86" t="s">
        <v>9041</v>
      </c>
      <c r="H15794" s="85" t="s">
        <v>945</v>
      </c>
      <c r="I15794" s="85">
        <v>1</v>
      </c>
      <c r="J15794" s="88">
        <v>14.4582664858254</v>
      </c>
      <c r="K15794" s="146">
        <v>15.787624180539067</v>
      </c>
      <c r="L15794" s="147">
        <v>4.7907488782026418E-6</v>
      </c>
      <c r="M15794" s="147">
        <v>1.792240969288067</v>
      </c>
      <c r="N15794" s="87">
        <v>205.38949746918581</v>
      </c>
      <c r="O15794" s="88">
        <v>12.484276397802571</v>
      </c>
      <c r="P15794" s="89">
        <v>60.783421507107796</v>
      </c>
    </row>
    <row r="15795" spans="1:16">
      <c r="A15795" s="75" t="s">
        <v>9085</v>
      </c>
      <c r="B15795" s="85">
        <v>15791</v>
      </c>
      <c r="C15795" s="85">
        <v>5965</v>
      </c>
      <c r="D15795" s="85">
        <v>15791</v>
      </c>
      <c r="E15795" s="86" t="s">
        <v>9079</v>
      </c>
      <c r="F15795" s="85" t="s">
        <v>38</v>
      </c>
      <c r="G15795" s="86" t="s">
        <v>9041</v>
      </c>
      <c r="H15795" s="85" t="s">
        <v>945</v>
      </c>
      <c r="I15795" s="85">
        <v>1</v>
      </c>
      <c r="J15795" s="88">
        <v>15.136770666462519</v>
      </c>
      <c r="K15795" s="146">
        <v>17.334580770838649</v>
      </c>
      <c r="L15795" s="147">
        <v>4.7965737711880352E-6</v>
      </c>
      <c r="M15795" s="147">
        <v>1.856553388490203</v>
      </c>
      <c r="N15795" s="87">
        <v>212.14581121332131</v>
      </c>
      <c r="O15795" s="88">
        <v>13.170666219694869</v>
      </c>
      <c r="P15795" s="89">
        <v>62.083084008909438</v>
      </c>
    </row>
    <row r="15796" spans="1:16">
      <c r="A15796" s="75" t="s">
        <v>19761</v>
      </c>
      <c r="B15796" s="85">
        <v>15792</v>
      </c>
      <c r="C15796" s="85">
        <v>12499</v>
      </c>
      <c r="D15796" s="85">
        <v>15792</v>
      </c>
      <c r="E15796" s="86" t="s">
        <v>19762</v>
      </c>
      <c r="F15796" s="85" t="s">
        <v>32</v>
      </c>
      <c r="G15796" s="86" t="s">
        <v>9041</v>
      </c>
      <c r="H15796" s="85" t="s">
        <v>945</v>
      </c>
      <c r="I15796" s="85">
        <v>1</v>
      </c>
      <c r="J15796" s="88">
        <v>29.207798445753539</v>
      </c>
      <c r="K15796" s="146">
        <v>30.567014435759699</v>
      </c>
      <c r="L15796" s="147">
        <v>3.4554410347431541E-6</v>
      </c>
      <c r="M15796" s="147">
        <v>4.0270121943870869</v>
      </c>
      <c r="N15796" s="87">
        <v>434.75266065433391</v>
      </c>
      <c r="O15796" s="88">
        <v>25.669179508156251</v>
      </c>
      <c r="P15796" s="89">
        <v>59.043179792211731</v>
      </c>
    </row>
    <row r="15797" spans="1:16">
      <c r="A15797" s="75" t="s">
        <v>19763</v>
      </c>
      <c r="B15797" s="85">
        <v>15793</v>
      </c>
      <c r="C15797" s="85">
        <v>12500</v>
      </c>
      <c r="D15797" s="85">
        <v>15793</v>
      </c>
      <c r="E15797" s="86" t="s">
        <v>19762</v>
      </c>
      <c r="F15797" s="85" t="s">
        <v>31</v>
      </c>
      <c r="G15797" s="86" t="s">
        <v>9041</v>
      </c>
      <c r="H15797" s="85" t="s">
        <v>945</v>
      </c>
      <c r="I15797" s="85">
        <v>1</v>
      </c>
      <c r="J15797" s="88">
        <v>25.61041316083563</v>
      </c>
      <c r="K15797" s="146">
        <v>27.588432332285475</v>
      </c>
      <c r="L15797" s="147">
        <v>4.736582859924369E-6</v>
      </c>
      <c r="M15797" s="147">
        <v>3.4023269369026128</v>
      </c>
      <c r="N15797" s="87">
        <v>376.80826234033373</v>
      </c>
      <c r="O15797" s="88">
        <v>22.41508696654126</v>
      </c>
      <c r="P15797" s="89">
        <v>59.486718330756567</v>
      </c>
    </row>
    <row r="15798" spans="1:16">
      <c r="A15798" s="75" t="s">
        <v>19764</v>
      </c>
      <c r="B15798" s="85">
        <v>15794</v>
      </c>
      <c r="C15798" s="85">
        <v>12501</v>
      </c>
      <c r="D15798" s="85">
        <v>15794</v>
      </c>
      <c r="E15798" s="86" t="s">
        <v>19762</v>
      </c>
      <c r="F15798" s="85" t="s">
        <v>38</v>
      </c>
      <c r="G15798" s="86" t="s">
        <v>9041</v>
      </c>
      <c r="H15798" s="85" t="s">
        <v>945</v>
      </c>
      <c r="I15798" s="85">
        <v>1</v>
      </c>
      <c r="J15798" s="88">
        <v>16.404561098549461</v>
      </c>
      <c r="K15798" s="146">
        <v>19.143674421361329</v>
      </c>
      <c r="L15798" s="147">
        <v>4.3747507452966254E-6</v>
      </c>
      <c r="M15798" s="147">
        <v>2.0440915008438698</v>
      </c>
      <c r="N15798" s="87">
        <v>230.5264127397032</v>
      </c>
      <c r="O15798" s="88">
        <v>14.37680031980239</v>
      </c>
      <c r="P15798" s="89">
        <v>62.365089314237601</v>
      </c>
    </row>
    <row r="15799" spans="1:16">
      <c r="A15799" s="75" t="s">
        <v>27135</v>
      </c>
      <c r="B15799" s="85">
        <v>15795</v>
      </c>
      <c r="C15799" s="85">
        <v>16957</v>
      </c>
      <c r="D15799" s="85">
        <v>15795</v>
      </c>
      <c r="E15799" s="86" t="s">
        <v>27136</v>
      </c>
      <c r="F15799" s="85" t="s">
        <v>32</v>
      </c>
      <c r="G15799" s="86" t="s">
        <v>9041</v>
      </c>
      <c r="H15799" s="85" t="s">
        <v>945</v>
      </c>
      <c r="I15799" s="85">
        <v>1</v>
      </c>
      <c r="J15799" s="88">
        <v>56.281320227716982</v>
      </c>
      <c r="K15799" s="146">
        <v>60.55703514867659</v>
      </c>
      <c r="L15799" s="147">
        <v>4.8846262626624488E-6</v>
      </c>
      <c r="M15799" s="147">
        <v>7.8124993310897413</v>
      </c>
      <c r="N15799" s="87">
        <v>850.6596192865909</v>
      </c>
      <c r="O15799" s="88">
        <v>49.906172630542997</v>
      </c>
      <c r="P15799" s="89">
        <v>58.667616869361929</v>
      </c>
    </row>
    <row r="15800" spans="1:16">
      <c r="A15800" s="75" t="s">
        <v>3845</v>
      </c>
      <c r="B15800" s="85">
        <v>15796</v>
      </c>
      <c r="C15800" s="85">
        <v>2088</v>
      </c>
      <c r="D15800" s="85">
        <v>15796</v>
      </c>
      <c r="E15800" s="86" t="s">
        <v>3846</v>
      </c>
      <c r="F15800" s="85" t="s">
        <v>38</v>
      </c>
      <c r="G15800" s="86" t="s">
        <v>3847</v>
      </c>
      <c r="H15800" s="85" t="s">
        <v>945</v>
      </c>
      <c r="I15800" s="85">
        <v>1</v>
      </c>
      <c r="J15800" s="88">
        <v>61.870495933302692</v>
      </c>
      <c r="K15800" s="146">
        <v>1253.8758127788956</v>
      </c>
      <c r="L15800" s="147">
        <v>8.6996029238755939E-5</v>
      </c>
      <c r="M15800" s="147">
        <v>4.518382650936954</v>
      </c>
      <c r="N15800" s="87">
        <v>471.32925699153373</v>
      </c>
      <c r="O15800" s="88">
        <v>29.011748392585169</v>
      </c>
      <c r="P15800" s="89">
        <v>61.553039541329156</v>
      </c>
    </row>
    <row r="15801" spans="1:16">
      <c r="A15801" s="75" t="s">
        <v>3848</v>
      </c>
      <c r="B15801" s="85">
        <v>15797</v>
      </c>
      <c r="C15801" s="85">
        <v>2089</v>
      </c>
      <c r="D15801" s="85">
        <v>15797</v>
      </c>
      <c r="E15801" s="86" t="s">
        <v>3846</v>
      </c>
      <c r="F15801" s="85" t="s">
        <v>2981</v>
      </c>
      <c r="G15801" s="86" t="s">
        <v>3847</v>
      </c>
      <c r="H15801" s="85" t="s">
        <v>945</v>
      </c>
      <c r="I15801" s="85">
        <v>1</v>
      </c>
      <c r="J15801" s="88">
        <v>61.882390221614124</v>
      </c>
      <c r="K15801" s="146">
        <v>1253.9034699829026</v>
      </c>
      <c r="L15801" s="147">
        <v>8.6996091905195184E-5</v>
      </c>
      <c r="M15801" s="147">
        <v>4.5185003531990748</v>
      </c>
      <c r="N15801" s="87">
        <v>471.32446336838632</v>
      </c>
      <c r="O15801" s="88">
        <v>29.025555401810539</v>
      </c>
      <c r="P15801" s="89">
        <v>61.582959633317863</v>
      </c>
    </row>
    <row r="15802" spans="1:16">
      <c r="A15802" s="75" t="s">
        <v>19765</v>
      </c>
      <c r="B15802" s="85">
        <v>15798</v>
      </c>
      <c r="C15802" s="85">
        <v>12502</v>
      </c>
      <c r="D15802" s="85">
        <v>15798</v>
      </c>
      <c r="E15802" s="86" t="s">
        <v>19766</v>
      </c>
      <c r="F15802" s="85" t="s">
        <v>38</v>
      </c>
      <c r="G15802" s="86" t="s">
        <v>3847</v>
      </c>
      <c r="H15802" s="85" t="s">
        <v>945</v>
      </c>
      <c r="I15802" s="85">
        <v>1</v>
      </c>
      <c r="J15802" s="88">
        <v>233.64415667624181</v>
      </c>
      <c r="K15802" s="146">
        <v>1588.1949015511486</v>
      </c>
      <c r="L15802" s="147">
        <v>8.8243071148886847E-5</v>
      </c>
      <c r="M15802" s="147">
        <v>26.9894255605039</v>
      </c>
      <c r="N15802" s="87">
        <v>2854.8216225937931</v>
      </c>
      <c r="O15802" s="88">
        <v>185.70669545579051</v>
      </c>
      <c r="P15802" s="89">
        <v>65.050192273331518</v>
      </c>
    </row>
    <row r="15803" spans="1:16">
      <c r="A15803" s="75" t="s">
        <v>19767</v>
      </c>
      <c r="B15803" s="85">
        <v>15799</v>
      </c>
      <c r="C15803" s="85">
        <v>12503</v>
      </c>
      <c r="D15803" s="85">
        <v>15799</v>
      </c>
      <c r="E15803" s="86" t="s">
        <v>19766</v>
      </c>
      <c r="F15803" s="85" t="s">
        <v>11</v>
      </c>
      <c r="G15803" s="86" t="s">
        <v>3847</v>
      </c>
      <c r="H15803" s="85" t="s">
        <v>945</v>
      </c>
      <c r="I15803" s="85">
        <v>1</v>
      </c>
      <c r="J15803" s="88">
        <v>233.3623550259436</v>
      </c>
      <c r="K15803" s="146">
        <v>1586.2376069773761</v>
      </c>
      <c r="L15803" s="147">
        <v>8.8238676693326636E-5</v>
      </c>
      <c r="M15803" s="147">
        <v>27.152729464556909</v>
      </c>
      <c r="N15803" s="87">
        <v>2863.685959914194</v>
      </c>
      <c r="O15803" s="88">
        <v>184.7681330778241</v>
      </c>
      <c r="P15803" s="89">
        <v>64.521087739439281</v>
      </c>
    </row>
    <row r="15804" spans="1:16">
      <c r="A15804" s="75" t="s">
        <v>27137</v>
      </c>
      <c r="B15804" s="85">
        <v>15800</v>
      </c>
      <c r="C15804" s="85">
        <v>16958</v>
      </c>
      <c r="D15804" s="85">
        <v>15800</v>
      </c>
      <c r="E15804" s="86" t="s">
        <v>27138</v>
      </c>
      <c r="F15804" s="85" t="s">
        <v>11</v>
      </c>
      <c r="G15804" s="86" t="s">
        <v>3847</v>
      </c>
      <c r="H15804" s="85" t="s">
        <v>945</v>
      </c>
      <c r="I15804" s="85">
        <v>1</v>
      </c>
      <c r="J15804" s="88">
        <v>203.88271486123861</v>
      </c>
      <c r="K15804" s="146">
        <v>1554.0621808911992</v>
      </c>
      <c r="L15804" s="147">
        <v>8.8095570732605195E-5</v>
      </c>
      <c r="M15804" s="147">
        <v>22.96588850748584</v>
      </c>
      <c r="N15804" s="87">
        <v>2408.0668572908198</v>
      </c>
      <c r="O15804" s="88">
        <v>158.33452534195129</v>
      </c>
      <c r="P15804" s="89">
        <v>65.751714850676748</v>
      </c>
    </row>
    <row r="15805" spans="1:16">
      <c r="A15805" s="75" t="s">
        <v>9069</v>
      </c>
      <c r="B15805" s="85">
        <v>15801</v>
      </c>
      <c r="C15805" s="85">
        <v>5953</v>
      </c>
      <c r="D15805" s="85">
        <v>15801</v>
      </c>
      <c r="E15805" s="86" t="s">
        <v>9070</v>
      </c>
      <c r="F15805" s="85" t="s">
        <v>38</v>
      </c>
      <c r="G15805" s="86" t="s">
        <v>9071</v>
      </c>
      <c r="H15805" s="85" t="s">
        <v>945</v>
      </c>
      <c r="I15805" s="85">
        <v>1</v>
      </c>
      <c r="J15805" s="88">
        <v>61.870495933302692</v>
      </c>
      <c r="K15805" s="146">
        <v>1253.8758127788956</v>
      </c>
      <c r="L15805" s="147">
        <v>8.6996029238755939E-5</v>
      </c>
      <c r="M15805" s="147">
        <v>4.518382650936954</v>
      </c>
      <c r="N15805" s="87">
        <v>471.32925699153373</v>
      </c>
      <c r="O15805" s="88">
        <v>29.011748392585169</v>
      </c>
      <c r="P15805" s="89">
        <v>61.553039541329156</v>
      </c>
    </row>
    <row r="15806" spans="1:16">
      <c r="A15806" s="75" t="s">
        <v>9072</v>
      </c>
      <c r="B15806" s="85">
        <v>15802</v>
      </c>
      <c r="C15806" s="85">
        <v>5954</v>
      </c>
      <c r="D15806" s="85">
        <v>15802</v>
      </c>
      <c r="E15806" s="86" t="s">
        <v>9070</v>
      </c>
      <c r="F15806" s="85" t="s">
        <v>2981</v>
      </c>
      <c r="G15806" s="86" t="s">
        <v>9071</v>
      </c>
      <c r="H15806" s="85" t="s">
        <v>945</v>
      </c>
      <c r="I15806" s="85">
        <v>1</v>
      </c>
      <c r="J15806" s="88">
        <v>61.882390221614124</v>
      </c>
      <c r="K15806" s="146">
        <v>1253.9034699829026</v>
      </c>
      <c r="L15806" s="147">
        <v>8.6996091905195184E-5</v>
      </c>
      <c r="M15806" s="147">
        <v>4.5185003531990757</v>
      </c>
      <c r="N15806" s="87">
        <v>471.32446336838632</v>
      </c>
      <c r="O15806" s="88">
        <v>29.025555401810529</v>
      </c>
      <c r="P15806" s="89">
        <v>61.582959633317842</v>
      </c>
    </row>
    <row r="15807" spans="1:16">
      <c r="A15807" s="75" t="s">
        <v>19768</v>
      </c>
      <c r="B15807" s="85">
        <v>15803</v>
      </c>
      <c r="C15807" s="85">
        <v>12504</v>
      </c>
      <c r="D15807" s="85">
        <v>15803</v>
      </c>
      <c r="E15807" s="86" t="s">
        <v>19769</v>
      </c>
      <c r="F15807" s="85" t="s">
        <v>38</v>
      </c>
      <c r="G15807" s="86" t="s">
        <v>9071</v>
      </c>
      <c r="H15807" s="85" t="s">
        <v>945</v>
      </c>
      <c r="I15807" s="85">
        <v>1</v>
      </c>
      <c r="J15807" s="88">
        <v>61.870495933302692</v>
      </c>
      <c r="K15807" s="146">
        <v>1253.8758127788956</v>
      </c>
      <c r="L15807" s="147">
        <v>8.6996029238755939E-5</v>
      </c>
      <c r="M15807" s="147">
        <v>4.518382650936954</v>
      </c>
      <c r="N15807" s="87">
        <v>471.32925699153373</v>
      </c>
      <c r="O15807" s="88">
        <v>29.011748392585169</v>
      </c>
      <c r="P15807" s="89">
        <v>61.553039541329156</v>
      </c>
    </row>
    <row r="15808" spans="1:16">
      <c r="A15808" s="75" t="s">
        <v>19770</v>
      </c>
      <c r="B15808" s="85">
        <v>15804</v>
      </c>
      <c r="C15808" s="85">
        <v>12505</v>
      </c>
      <c r="D15808" s="85">
        <v>15804</v>
      </c>
      <c r="E15808" s="86" t="s">
        <v>19769</v>
      </c>
      <c r="F15808" s="85" t="s">
        <v>2981</v>
      </c>
      <c r="G15808" s="86" t="s">
        <v>9071</v>
      </c>
      <c r="H15808" s="85" t="s">
        <v>945</v>
      </c>
      <c r="I15808" s="85">
        <v>1</v>
      </c>
      <c r="J15808" s="88">
        <v>61.882390221614124</v>
      </c>
      <c r="K15808" s="146">
        <v>1253.9034699829026</v>
      </c>
      <c r="L15808" s="147">
        <v>8.6996091905195184E-5</v>
      </c>
      <c r="M15808" s="147">
        <v>4.5185003531990757</v>
      </c>
      <c r="N15808" s="87">
        <v>471.32446336838632</v>
      </c>
      <c r="O15808" s="88">
        <v>29.025555401810529</v>
      </c>
      <c r="P15808" s="89">
        <v>61.582959633317842</v>
      </c>
    </row>
    <row r="15809" spans="1:16">
      <c r="A15809" s="75" t="s">
        <v>19771</v>
      </c>
      <c r="B15809" s="85">
        <v>15805</v>
      </c>
      <c r="C15809" s="85">
        <v>12506</v>
      </c>
      <c r="D15809" s="85">
        <v>15805</v>
      </c>
      <c r="E15809" s="86" t="s">
        <v>19772</v>
      </c>
      <c r="F15809" s="85" t="s">
        <v>232</v>
      </c>
      <c r="G15809" s="86" t="s">
        <v>19773</v>
      </c>
      <c r="H15809" s="85" t="s">
        <v>945</v>
      </c>
      <c r="I15809" s="85">
        <v>1</v>
      </c>
      <c r="J15809" s="88">
        <v>220.5780650631786</v>
      </c>
      <c r="K15809" s="146">
        <v>1272.2900963358688</v>
      </c>
      <c r="L15809" s="147">
        <v>1.7431595350925351E-5</v>
      </c>
      <c r="M15809" s="147">
        <v>25.8595687865486</v>
      </c>
      <c r="N15809" s="87">
        <v>2701.5325419797318</v>
      </c>
      <c r="O15809" s="88">
        <v>173.33129322080151</v>
      </c>
      <c r="P15809" s="89">
        <v>64.160357325838916</v>
      </c>
    </row>
    <row r="15810" spans="1:16">
      <c r="A15810" s="75" t="s">
        <v>19774</v>
      </c>
      <c r="B15810" s="85">
        <v>15806</v>
      </c>
      <c r="C15810" s="85">
        <v>12507</v>
      </c>
      <c r="D15810" s="85">
        <v>15806</v>
      </c>
      <c r="E15810" s="86" t="s">
        <v>19772</v>
      </c>
      <c r="F15810" s="85" t="s">
        <v>38</v>
      </c>
      <c r="G15810" s="86" t="s">
        <v>19773</v>
      </c>
      <c r="H15810" s="85" t="s">
        <v>945</v>
      </c>
      <c r="I15810" s="85">
        <v>1</v>
      </c>
      <c r="J15810" s="88">
        <v>226.35678899232971</v>
      </c>
      <c r="K15810" s="146">
        <v>1277.4536727864606</v>
      </c>
      <c r="L15810" s="147">
        <v>1.7449740524348441E-5</v>
      </c>
      <c r="M15810" s="147">
        <v>26.702732158910429</v>
      </c>
      <c r="N15810" s="87">
        <v>2789.2555446077808</v>
      </c>
      <c r="O15810" s="88">
        <v>178.52288572475189</v>
      </c>
      <c r="P15810" s="89">
        <v>64.003775512743644</v>
      </c>
    </row>
    <row r="15811" spans="1:16">
      <c r="A15811" s="75" t="s">
        <v>27574</v>
      </c>
      <c r="B15811" s="85">
        <v>15807</v>
      </c>
      <c r="C15811" s="85">
        <v>17263</v>
      </c>
      <c r="D15811" s="85">
        <v>15807</v>
      </c>
      <c r="E15811" s="86" t="s">
        <v>27575</v>
      </c>
      <c r="F15811" s="85" t="s">
        <v>232</v>
      </c>
      <c r="G15811" s="86" t="s">
        <v>19773</v>
      </c>
      <c r="H15811" s="85" t="s">
        <v>945</v>
      </c>
      <c r="I15811" s="85">
        <v>1</v>
      </c>
      <c r="J15811" s="88">
        <v>200.41042385478249</v>
      </c>
      <c r="K15811" s="146">
        <v>1249.1393778419842</v>
      </c>
      <c r="L15811" s="147">
        <v>1.7324577137941471E-5</v>
      </c>
      <c r="M15811" s="147">
        <v>23.049559621202651</v>
      </c>
      <c r="N15811" s="87">
        <v>2392.2886424152261</v>
      </c>
      <c r="O15811" s="88">
        <v>155.0111117076552</v>
      </c>
      <c r="P15811" s="89">
        <v>64.796157520171917</v>
      </c>
    </row>
    <row r="15812" spans="1:16">
      <c r="A15812" s="75" t="s">
        <v>27576</v>
      </c>
      <c r="B15812" s="85">
        <v>15808</v>
      </c>
      <c r="C15812" s="85">
        <v>17264</v>
      </c>
      <c r="D15812" s="85">
        <v>15808</v>
      </c>
      <c r="E15812" s="86" t="s">
        <v>27575</v>
      </c>
      <c r="F15812" s="85" t="s">
        <v>38</v>
      </c>
      <c r="G15812" s="86" t="s">
        <v>19773</v>
      </c>
      <c r="H15812" s="85" t="s">
        <v>945</v>
      </c>
      <c r="I15812" s="85">
        <v>1</v>
      </c>
      <c r="J15812" s="88">
        <v>200.4276688556555</v>
      </c>
      <c r="K15812" s="146">
        <v>1249.1241549627548</v>
      </c>
      <c r="L15812" s="147">
        <v>1.7324604748981299E-5</v>
      </c>
      <c r="M15812" s="147">
        <v>23.049577826617689</v>
      </c>
      <c r="N15812" s="87">
        <v>2392.6045704317571</v>
      </c>
      <c r="O15812" s="88">
        <v>155.0274218390058</v>
      </c>
      <c r="P15812" s="89">
        <v>64.794418498929119</v>
      </c>
    </row>
    <row r="15813" spans="1:16">
      <c r="A15813" s="75" t="s">
        <v>3851</v>
      </c>
      <c r="B15813" s="85">
        <v>15809</v>
      </c>
      <c r="C15813" s="85">
        <v>2091</v>
      </c>
      <c r="D15813" s="85">
        <v>15809</v>
      </c>
      <c r="E15813" s="86" t="s">
        <v>3850</v>
      </c>
      <c r="F15813" s="85" t="s">
        <v>38</v>
      </c>
      <c r="G15813" s="86" t="s">
        <v>3852</v>
      </c>
      <c r="H15813" s="85" t="s">
        <v>945</v>
      </c>
      <c r="I15813" s="85">
        <v>1</v>
      </c>
      <c r="J15813" s="88">
        <v>15.857553240766221</v>
      </c>
      <c r="K15813" s="146">
        <v>19.276305891697849</v>
      </c>
      <c r="L15813" s="147">
        <v>4.5021367433875994E-6</v>
      </c>
      <c r="M15813" s="147">
        <v>2.023163530258274</v>
      </c>
      <c r="N15813" s="87">
        <v>223.65723204343311</v>
      </c>
      <c r="O15813" s="88">
        <v>14.27429679873798</v>
      </c>
      <c r="P15813" s="89">
        <v>63.822200911285456</v>
      </c>
    </row>
    <row r="15814" spans="1:16">
      <c r="A15814" s="75" t="s">
        <v>3854</v>
      </c>
      <c r="B15814" s="85">
        <v>15810</v>
      </c>
      <c r="C15814" s="85">
        <v>2093</v>
      </c>
      <c r="D15814" s="85">
        <v>15810</v>
      </c>
      <c r="E15814" s="86" t="s">
        <v>3850</v>
      </c>
      <c r="F15814" s="85" t="s">
        <v>11</v>
      </c>
      <c r="G15814" s="86" t="s">
        <v>3852</v>
      </c>
      <c r="H15814" s="85" t="s">
        <v>945</v>
      </c>
      <c r="I15814" s="85">
        <v>1</v>
      </c>
      <c r="J15814" s="88">
        <v>21.932437846811219</v>
      </c>
      <c r="K15814" s="146">
        <v>24.297655418470768</v>
      </c>
      <c r="L15814" s="147">
        <v>3.8482633640741634E-6</v>
      </c>
      <c r="M15814" s="147">
        <v>2.9364293013695382</v>
      </c>
      <c r="N15814" s="87">
        <v>319.96682485413447</v>
      </c>
      <c r="O15814" s="88">
        <v>19.358042273597508</v>
      </c>
      <c r="P15814" s="89">
        <v>60.500154297003746</v>
      </c>
    </row>
    <row r="15815" spans="1:16">
      <c r="A15815" s="75" t="s">
        <v>19775</v>
      </c>
      <c r="B15815" s="85">
        <v>15811</v>
      </c>
      <c r="C15815" s="85">
        <v>12508</v>
      </c>
      <c r="D15815" s="85">
        <v>15811</v>
      </c>
      <c r="E15815" s="86" t="s">
        <v>19776</v>
      </c>
      <c r="F15815" s="85" t="s">
        <v>38</v>
      </c>
      <c r="G15815" s="86" t="s">
        <v>3852</v>
      </c>
      <c r="H15815" s="85" t="s">
        <v>945</v>
      </c>
      <c r="I15815" s="85">
        <v>1</v>
      </c>
      <c r="J15815" s="88">
        <v>15.857553240766221</v>
      </c>
      <c r="K15815" s="146">
        <v>19.276305891697849</v>
      </c>
      <c r="L15815" s="147">
        <v>4.5021367433875994E-6</v>
      </c>
      <c r="M15815" s="147">
        <v>2.023163530258274</v>
      </c>
      <c r="N15815" s="87">
        <v>223.65723204343311</v>
      </c>
      <c r="O15815" s="88">
        <v>14.27429679873798</v>
      </c>
      <c r="P15815" s="89">
        <v>63.822200911285456</v>
      </c>
    </row>
    <row r="15816" spans="1:16">
      <c r="A15816" s="75" t="s">
        <v>19777</v>
      </c>
      <c r="B15816" s="85">
        <v>15812</v>
      </c>
      <c r="C15816" s="85">
        <v>12509</v>
      </c>
      <c r="D15816" s="85">
        <v>15812</v>
      </c>
      <c r="E15816" s="86" t="s">
        <v>19776</v>
      </c>
      <c r="F15816" s="85" t="s">
        <v>11</v>
      </c>
      <c r="G15816" s="86" t="s">
        <v>3852</v>
      </c>
      <c r="H15816" s="85" t="s">
        <v>945</v>
      </c>
      <c r="I15816" s="85">
        <v>1</v>
      </c>
      <c r="J15816" s="88">
        <v>21.932437846811219</v>
      </c>
      <c r="K15816" s="146">
        <v>24.297655418470768</v>
      </c>
      <c r="L15816" s="147">
        <v>3.8482633640741634E-6</v>
      </c>
      <c r="M15816" s="147">
        <v>2.9364293013695382</v>
      </c>
      <c r="N15816" s="87">
        <v>319.96682485413447</v>
      </c>
      <c r="O15816" s="88">
        <v>19.358042273597508</v>
      </c>
      <c r="P15816" s="89">
        <v>60.500154297003746</v>
      </c>
    </row>
    <row r="15817" spans="1:16">
      <c r="A15817" s="75" t="s">
        <v>19778</v>
      </c>
      <c r="B15817" s="85">
        <v>15813</v>
      </c>
      <c r="C15817" s="85">
        <v>12510</v>
      </c>
      <c r="D15817" s="85">
        <v>15813</v>
      </c>
      <c r="E15817" s="86" t="s">
        <v>19779</v>
      </c>
      <c r="F15817" s="85" t="s">
        <v>509</v>
      </c>
      <c r="G15817" s="86" t="s">
        <v>19780</v>
      </c>
      <c r="H15817" s="85" t="s">
        <v>945</v>
      </c>
      <c r="I15817" s="85">
        <v>1</v>
      </c>
      <c r="J15817" s="88">
        <v>36.259437277676653</v>
      </c>
      <c r="K15817" s="146">
        <v>46.096186726813599</v>
      </c>
      <c r="L15817" s="147">
        <v>2.0442240549006941E-5</v>
      </c>
      <c r="M15817" s="147">
        <v>4.9490723832015808</v>
      </c>
      <c r="N15817" s="87">
        <v>523.03455033818909</v>
      </c>
      <c r="O15817" s="88">
        <v>32.991679493595718</v>
      </c>
      <c r="P15817" s="89">
        <v>63.077438139150885</v>
      </c>
    </row>
    <row r="15818" spans="1:16">
      <c r="A15818" s="75" t="s">
        <v>19781</v>
      </c>
      <c r="B15818" s="85">
        <v>15814</v>
      </c>
      <c r="C15818" s="85">
        <v>12511</v>
      </c>
      <c r="D15818" s="85">
        <v>15814</v>
      </c>
      <c r="E15818" s="86" t="s">
        <v>19779</v>
      </c>
      <c r="F15818" s="85" t="s">
        <v>32</v>
      </c>
      <c r="G15818" s="86" t="s">
        <v>19780</v>
      </c>
      <c r="H15818" s="85" t="s">
        <v>945</v>
      </c>
      <c r="I15818" s="85">
        <v>1</v>
      </c>
      <c r="J15818" s="88">
        <v>20.710626405926071</v>
      </c>
      <c r="K15818" s="146">
        <v>20.843802415170355</v>
      </c>
      <c r="L15818" s="147">
        <v>2.6712587066317092E-6</v>
      </c>
      <c r="M15818" s="147">
        <v>2.7860758233106782</v>
      </c>
      <c r="N15818" s="87">
        <v>299.85172282254928</v>
      </c>
      <c r="O15818" s="88">
        <v>17.745003783166091</v>
      </c>
      <c r="P15818" s="89">
        <v>59.179262390523242</v>
      </c>
    </row>
    <row r="15819" spans="1:16">
      <c r="A15819" s="75" t="s">
        <v>19782</v>
      </c>
      <c r="B15819" s="85">
        <v>15815</v>
      </c>
      <c r="C15819" s="85">
        <v>12512</v>
      </c>
      <c r="D15819" s="85">
        <v>15815</v>
      </c>
      <c r="E15819" s="86" t="s">
        <v>19779</v>
      </c>
      <c r="F15819" s="85" t="s">
        <v>31</v>
      </c>
      <c r="G15819" s="86" t="s">
        <v>19780</v>
      </c>
      <c r="H15819" s="85" t="s">
        <v>945</v>
      </c>
      <c r="I15819" s="85">
        <v>1</v>
      </c>
      <c r="J15819" s="88">
        <v>19.434718905880558</v>
      </c>
      <c r="K15819" s="146">
        <v>20.748415991564503</v>
      </c>
      <c r="L15819" s="147">
        <v>3.9668223209778753E-6</v>
      </c>
      <c r="M15819" s="147">
        <v>2.5868091859640381</v>
      </c>
      <c r="N15819" s="87">
        <v>284.12011530433909</v>
      </c>
      <c r="O15819" s="88">
        <v>17.097171923035059</v>
      </c>
      <c r="P15819" s="89">
        <v>60.175858737496263</v>
      </c>
    </row>
    <row r="15820" spans="1:16">
      <c r="A15820" s="75" t="s">
        <v>19783</v>
      </c>
      <c r="B15820" s="85">
        <v>15816</v>
      </c>
      <c r="C15820" s="85">
        <v>12513</v>
      </c>
      <c r="D15820" s="85">
        <v>15816</v>
      </c>
      <c r="E15820" s="86" t="s">
        <v>19779</v>
      </c>
      <c r="F15820" s="85" t="s">
        <v>38</v>
      </c>
      <c r="G15820" s="86" t="s">
        <v>19780</v>
      </c>
      <c r="H15820" s="85" t="s">
        <v>945</v>
      </c>
      <c r="I15820" s="85">
        <v>1</v>
      </c>
      <c r="J15820" s="88">
        <v>13.189952553906799</v>
      </c>
      <c r="K15820" s="146">
        <v>15.481794270217257</v>
      </c>
      <c r="L15820" s="147">
        <v>4.4967168262952659E-6</v>
      </c>
      <c r="M15820" s="147">
        <v>1.6496295112690991</v>
      </c>
      <c r="N15820" s="87">
        <v>185.09453920356989</v>
      </c>
      <c r="O15820" s="88">
        <v>11.84177466290442</v>
      </c>
      <c r="P15820" s="89">
        <v>63.976899123321246</v>
      </c>
    </row>
    <row r="15821" spans="1:16">
      <c r="A15821" s="75" t="s">
        <v>27139</v>
      </c>
      <c r="B15821" s="85">
        <v>15817</v>
      </c>
      <c r="C15821" s="85">
        <v>16959</v>
      </c>
      <c r="D15821" s="85">
        <v>15817</v>
      </c>
      <c r="E15821" s="86" t="s">
        <v>27140</v>
      </c>
      <c r="F15821" s="85" t="s">
        <v>32</v>
      </c>
      <c r="G15821" s="86" t="s">
        <v>19780</v>
      </c>
      <c r="H15821" s="85" t="s">
        <v>945</v>
      </c>
      <c r="I15821" s="85">
        <v>1</v>
      </c>
      <c r="J15821" s="88">
        <v>42.270519355132549</v>
      </c>
      <c r="K15821" s="146">
        <v>45.294949074660153</v>
      </c>
      <c r="L15821" s="147">
        <v>4.0770469581359094E-6</v>
      </c>
      <c r="M15821" s="147">
        <v>5.87037091828737</v>
      </c>
      <c r="N15821" s="87">
        <v>636.92269157755027</v>
      </c>
      <c r="O15821" s="88">
        <v>37.565459508644743</v>
      </c>
      <c r="P15821" s="89">
        <v>58.979621868395711</v>
      </c>
    </row>
    <row r="15822" spans="1:16">
      <c r="A15822" s="75" t="s">
        <v>27567</v>
      </c>
      <c r="B15822" s="85">
        <v>15818</v>
      </c>
      <c r="C15822" s="85">
        <v>17258</v>
      </c>
      <c r="D15822" s="85">
        <v>15818</v>
      </c>
      <c r="E15822" s="86" t="s">
        <v>27568</v>
      </c>
      <c r="F15822" s="85" t="s">
        <v>509</v>
      </c>
      <c r="G15822" s="86" t="s">
        <v>19780</v>
      </c>
      <c r="H15822" s="85" t="s">
        <v>945</v>
      </c>
      <c r="I15822" s="85">
        <v>1</v>
      </c>
      <c r="J15822" s="88">
        <v>26.167737399740901</v>
      </c>
      <c r="K15822" s="146">
        <v>35.084782436432143</v>
      </c>
      <c r="L15822" s="147">
        <v>2.0393707497694229E-5</v>
      </c>
      <c r="M15822" s="147">
        <v>3.5263610856179062</v>
      </c>
      <c r="N15822" s="87">
        <v>368.7656087555614</v>
      </c>
      <c r="O15822" s="88">
        <v>23.83674979871806</v>
      </c>
      <c r="P15822" s="89">
        <v>64.63929724671911</v>
      </c>
    </row>
    <row r="15823" spans="1:16">
      <c r="A15823" s="75" t="s">
        <v>27572</v>
      </c>
      <c r="B15823" s="85">
        <v>15819</v>
      </c>
      <c r="C15823" s="85">
        <v>17261</v>
      </c>
      <c r="D15823" s="85">
        <v>15819</v>
      </c>
      <c r="E15823" s="86" t="s">
        <v>27570</v>
      </c>
      <c r="F15823" s="85" t="s">
        <v>32</v>
      </c>
      <c r="G15823" s="86" t="s">
        <v>19780</v>
      </c>
      <c r="H15823" s="85" t="s">
        <v>945</v>
      </c>
      <c r="I15823" s="85">
        <v>1</v>
      </c>
      <c r="J15823" s="88">
        <v>12.77930880248041</v>
      </c>
      <c r="K15823" s="146">
        <v>12.292271137653893</v>
      </c>
      <c r="L15823" s="147">
        <v>2.6064097871438099E-6</v>
      </c>
      <c r="M15823" s="147">
        <v>1.6459535016947959</v>
      </c>
      <c r="N15823" s="87">
        <v>177.2352906156087</v>
      </c>
      <c r="O15823" s="88">
        <v>10.625851168866809</v>
      </c>
      <c r="P15823" s="89">
        <v>59.95335992035784</v>
      </c>
    </row>
    <row r="15824" spans="1:16">
      <c r="A15824" s="75" t="s">
        <v>27580</v>
      </c>
      <c r="B15824" s="85">
        <v>15820</v>
      </c>
      <c r="C15824" s="85">
        <v>17267</v>
      </c>
      <c r="D15824" s="85">
        <v>15820</v>
      </c>
      <c r="E15824" s="86" t="s">
        <v>27578</v>
      </c>
      <c r="F15824" s="85" t="s">
        <v>429</v>
      </c>
      <c r="G15824" s="86" t="s">
        <v>19780</v>
      </c>
      <c r="H15824" s="85" t="s">
        <v>945</v>
      </c>
      <c r="I15824" s="85">
        <v>1</v>
      </c>
      <c r="J15824" s="88">
        <v>14.531087669971329</v>
      </c>
      <c r="K15824" s="146">
        <v>15.840537159443983</v>
      </c>
      <c r="L15824" s="147">
        <v>4.3690425551877189E-6</v>
      </c>
      <c r="M15824" s="147">
        <v>1.805255830560127</v>
      </c>
      <c r="N15824" s="87">
        <v>205.11959599865071</v>
      </c>
      <c r="O15824" s="88">
        <v>12.43662487689511</v>
      </c>
      <c r="P15824" s="89">
        <v>60.631090931833342</v>
      </c>
    </row>
    <row r="15825" spans="1:16">
      <c r="A15825" s="75" t="s">
        <v>27585</v>
      </c>
      <c r="B15825" s="85">
        <v>15821</v>
      </c>
      <c r="C15825" s="85">
        <v>17272</v>
      </c>
      <c r="D15825" s="85">
        <v>15821</v>
      </c>
      <c r="E15825" s="86" t="s">
        <v>27578</v>
      </c>
      <c r="F15825" s="85" t="s">
        <v>38</v>
      </c>
      <c r="G15825" s="86" t="s">
        <v>19780</v>
      </c>
      <c r="H15825" s="85" t="s">
        <v>945</v>
      </c>
      <c r="I15825" s="85">
        <v>1</v>
      </c>
      <c r="J15825" s="88">
        <v>12.369876915381351</v>
      </c>
      <c r="K15825" s="146">
        <v>14.21284858866945</v>
      </c>
      <c r="L15825" s="147">
        <v>5.0855146394120224E-6</v>
      </c>
      <c r="M15825" s="147">
        <v>1.5261494274102769</v>
      </c>
      <c r="N15825" s="87">
        <v>172.4550408578917</v>
      </c>
      <c r="O15825" s="88">
        <v>11.04605481411205</v>
      </c>
      <c r="P15825" s="89">
        <v>64.05179436427342</v>
      </c>
    </row>
    <row r="15826" spans="1:16">
      <c r="A15826" s="75" t="s">
        <v>27590</v>
      </c>
      <c r="B15826" s="85">
        <v>15822</v>
      </c>
      <c r="C15826" s="85">
        <v>17277</v>
      </c>
      <c r="D15826" s="85">
        <v>15822</v>
      </c>
      <c r="E15826" s="86" t="s">
        <v>27578</v>
      </c>
      <c r="F15826" s="85" t="s">
        <v>1039</v>
      </c>
      <c r="G15826" s="86" t="s">
        <v>19780</v>
      </c>
      <c r="H15826" s="85" t="s">
        <v>945</v>
      </c>
      <c r="I15826" s="85">
        <v>1</v>
      </c>
      <c r="J15826" s="88">
        <v>12.01773454752797</v>
      </c>
      <c r="K15826" s="146">
        <v>12.940510104150386</v>
      </c>
      <c r="L15826" s="147">
        <v>5.0810484151347156E-6</v>
      </c>
      <c r="M15826" s="147">
        <v>1.5264231433135871</v>
      </c>
      <c r="N15826" s="87">
        <v>171.2115094499143</v>
      </c>
      <c r="O15826" s="88">
        <v>10.65211978987063</v>
      </c>
      <c r="P15826" s="89">
        <v>62.216143202608521</v>
      </c>
    </row>
    <row r="15827" spans="1:16">
      <c r="A15827" s="75" t="s">
        <v>27595</v>
      </c>
      <c r="B15827" s="85">
        <v>15823</v>
      </c>
      <c r="C15827" s="85">
        <v>17281</v>
      </c>
      <c r="D15827" s="85">
        <v>15823</v>
      </c>
      <c r="E15827" s="86" t="s">
        <v>27593</v>
      </c>
      <c r="F15827" s="85" t="s">
        <v>429</v>
      </c>
      <c r="G15827" s="86" t="s">
        <v>19780</v>
      </c>
      <c r="H15827" s="85" t="s">
        <v>945</v>
      </c>
      <c r="I15827" s="85">
        <v>1</v>
      </c>
      <c r="J15827" s="88">
        <v>12.595345421364421</v>
      </c>
      <c r="K15827" s="146">
        <v>13.121857326395727</v>
      </c>
      <c r="L15827" s="147">
        <v>2.8811554641487138E-6</v>
      </c>
      <c r="M15827" s="147">
        <v>1.581940221010204</v>
      </c>
      <c r="N15827" s="87">
        <v>175.81452593128441</v>
      </c>
      <c r="O15827" s="88">
        <v>10.669843566562889</v>
      </c>
      <c r="P15827" s="89">
        <v>60.688066074432925</v>
      </c>
    </row>
    <row r="15828" spans="1:16">
      <c r="A15828" s="75" t="s">
        <v>27600</v>
      </c>
      <c r="B15828" s="85">
        <v>15824</v>
      </c>
      <c r="C15828" s="85">
        <v>17286</v>
      </c>
      <c r="D15828" s="85">
        <v>15824</v>
      </c>
      <c r="E15828" s="86" t="s">
        <v>27593</v>
      </c>
      <c r="F15828" s="85" t="s">
        <v>38</v>
      </c>
      <c r="G15828" s="86" t="s">
        <v>19780</v>
      </c>
      <c r="H15828" s="85" t="s">
        <v>945</v>
      </c>
      <c r="I15828" s="85">
        <v>1</v>
      </c>
      <c r="J15828" s="88">
        <v>10.83941979673542</v>
      </c>
      <c r="K15828" s="146">
        <v>12.361148630660091</v>
      </c>
      <c r="L15828" s="147">
        <v>4.0012938530534374E-6</v>
      </c>
      <c r="M15828" s="147">
        <v>1.3724968683978329</v>
      </c>
      <c r="N15828" s="87">
        <v>152.35380074009811</v>
      </c>
      <c r="O15828" s="88">
        <v>9.7476648507652435</v>
      </c>
      <c r="P15828" s="89">
        <v>63.980450788975617</v>
      </c>
    </row>
    <row r="15829" spans="1:16">
      <c r="A15829" s="75" t="s">
        <v>27605</v>
      </c>
      <c r="B15829" s="85">
        <v>15825</v>
      </c>
      <c r="C15829" s="85">
        <v>17291</v>
      </c>
      <c r="D15829" s="85">
        <v>15825</v>
      </c>
      <c r="E15829" s="86" t="s">
        <v>27593</v>
      </c>
      <c r="F15829" s="85" t="s">
        <v>1039</v>
      </c>
      <c r="G15829" s="86" t="s">
        <v>19780</v>
      </c>
      <c r="H15829" s="85" t="s">
        <v>945</v>
      </c>
      <c r="I15829" s="85">
        <v>1</v>
      </c>
      <c r="J15829" s="88">
        <v>10.67210262319932</v>
      </c>
      <c r="K15829" s="146">
        <v>11.362429642249179</v>
      </c>
      <c r="L15829" s="147">
        <v>3.9975572637095732E-6</v>
      </c>
      <c r="M15829" s="147">
        <v>1.374677453756195</v>
      </c>
      <c r="N15829" s="87">
        <v>151.53720032155351</v>
      </c>
      <c r="O15829" s="88">
        <v>9.5084605119356738</v>
      </c>
      <c r="P15829" s="89">
        <v>62.746708344612742</v>
      </c>
    </row>
    <row r="15830" spans="1:16">
      <c r="A15830" s="75" t="s">
        <v>19784</v>
      </c>
      <c r="B15830" s="85">
        <v>15826</v>
      </c>
      <c r="C15830" s="85">
        <v>12514</v>
      </c>
      <c r="D15830" s="85">
        <v>15826</v>
      </c>
      <c r="E15830" s="86" t="s">
        <v>19785</v>
      </c>
      <c r="F15830" s="85" t="s">
        <v>55</v>
      </c>
      <c r="G15830" s="86" t="s">
        <v>19786</v>
      </c>
      <c r="H15830" s="85" t="s">
        <v>260</v>
      </c>
      <c r="I15830" s="85">
        <v>1</v>
      </c>
      <c r="J15830" s="88">
        <v>9864668.712471053</v>
      </c>
      <c r="K15830" s="146">
        <v>31444931.241239171</v>
      </c>
      <c r="L15830" s="147">
        <v>7.3677424186571333E-2</v>
      </c>
      <c r="M15830" s="147">
        <v>1016211.747678159</v>
      </c>
      <c r="N15830" s="87">
        <v>112165115.7447948</v>
      </c>
      <c r="O15830" s="88">
        <v>8820555.3645678815</v>
      </c>
      <c r="P15830" s="89">
        <v>78.639025208487894</v>
      </c>
    </row>
    <row r="15831" spans="1:16">
      <c r="A15831" s="75" t="s">
        <v>27141</v>
      </c>
      <c r="B15831" s="85">
        <v>15827</v>
      </c>
      <c r="C15831" s="85">
        <v>16960</v>
      </c>
      <c r="D15831" s="85">
        <v>15827</v>
      </c>
      <c r="E15831" s="86" t="s">
        <v>27142</v>
      </c>
      <c r="F15831" s="85" t="s">
        <v>32</v>
      </c>
      <c r="G15831" s="86" t="s">
        <v>19786</v>
      </c>
      <c r="H15831" s="85" t="s">
        <v>260</v>
      </c>
      <c r="I15831" s="85">
        <v>1</v>
      </c>
      <c r="J15831" s="88">
        <v>5260816.8859263472</v>
      </c>
      <c r="K15831" s="146">
        <v>17114552.694396693</v>
      </c>
      <c r="L15831" s="147">
        <v>3.1777749012493577E-2</v>
      </c>
      <c r="M15831" s="147">
        <v>539221.38335466897</v>
      </c>
      <c r="N15831" s="87">
        <v>58777315.446056612</v>
      </c>
      <c r="O15831" s="88">
        <v>4726706.1089037834</v>
      </c>
      <c r="P15831" s="89">
        <v>80.417182598986827</v>
      </c>
    </row>
    <row r="15832" spans="1:16">
      <c r="A15832" s="75" t="s">
        <v>27143</v>
      </c>
      <c r="B15832" s="85">
        <v>15828</v>
      </c>
      <c r="C15832" s="85">
        <v>16961</v>
      </c>
      <c r="D15832" s="85">
        <v>15828</v>
      </c>
      <c r="E15832" s="86" t="s">
        <v>27142</v>
      </c>
      <c r="F15832" s="85" t="s">
        <v>31</v>
      </c>
      <c r="G15832" s="86" t="s">
        <v>19786</v>
      </c>
      <c r="H15832" s="85" t="s">
        <v>260</v>
      </c>
      <c r="I15832" s="85">
        <v>1</v>
      </c>
      <c r="J15832" s="88">
        <v>10085952.064599751</v>
      </c>
      <c r="K15832" s="146">
        <v>31759194.076282524</v>
      </c>
      <c r="L15832" s="147">
        <v>7.5356721180921418E-2</v>
      </c>
      <c r="M15832" s="147">
        <v>1029951.095951324</v>
      </c>
      <c r="N15832" s="87">
        <v>113523337.4905317</v>
      </c>
      <c r="O15832" s="88">
        <v>9035934.8336752038</v>
      </c>
      <c r="P15832" s="89">
        <v>79.595394510215471</v>
      </c>
    </row>
    <row r="15833" spans="1:16">
      <c r="A15833" s="75" t="s">
        <v>27144</v>
      </c>
      <c r="B15833" s="85">
        <v>15829</v>
      </c>
      <c r="C15833" s="85">
        <v>16962</v>
      </c>
      <c r="D15833" s="85">
        <v>15829</v>
      </c>
      <c r="E15833" s="86" t="s">
        <v>27142</v>
      </c>
      <c r="F15833" s="85" t="s">
        <v>38</v>
      </c>
      <c r="G15833" s="86" t="s">
        <v>19786</v>
      </c>
      <c r="H15833" s="85" t="s">
        <v>260</v>
      </c>
      <c r="I15833" s="85">
        <v>1</v>
      </c>
      <c r="J15833" s="88">
        <v>9839691.4740100484</v>
      </c>
      <c r="K15833" s="146">
        <v>31555615.987064451</v>
      </c>
      <c r="L15833" s="147">
        <v>7.3618452539641735E-2</v>
      </c>
      <c r="M15833" s="147">
        <v>1018246.168748331</v>
      </c>
      <c r="N15833" s="87">
        <v>112483168.45586909</v>
      </c>
      <c r="O15833" s="88">
        <v>8788982.29965326</v>
      </c>
      <c r="P15833" s="89">
        <v>78.135977322700256</v>
      </c>
    </row>
    <row r="15834" spans="1:16">
      <c r="A15834" s="75" t="s">
        <v>19787</v>
      </c>
      <c r="B15834" s="85">
        <v>15830</v>
      </c>
      <c r="C15834" s="85">
        <v>12515</v>
      </c>
      <c r="D15834" s="85">
        <v>15830</v>
      </c>
      <c r="E15834" s="86" t="s">
        <v>19788</v>
      </c>
      <c r="F15834" s="85" t="s">
        <v>38</v>
      </c>
      <c r="G15834" s="86" t="s">
        <v>19789</v>
      </c>
      <c r="H15834" s="85" t="s">
        <v>945</v>
      </c>
      <c r="I15834" s="85">
        <v>1</v>
      </c>
      <c r="J15834" s="88">
        <v>399.02199224299198</v>
      </c>
      <c r="K15834" s="146">
        <v>3074.8159905652528</v>
      </c>
      <c r="L15834" s="147">
        <v>6.2383090152922808E-5</v>
      </c>
      <c r="M15834" s="147">
        <v>38.025390355122823</v>
      </c>
      <c r="N15834" s="87">
        <v>4685.451240643516</v>
      </c>
      <c r="O15834" s="88">
        <v>302.78346691057283</v>
      </c>
      <c r="P15834" s="89">
        <v>64.622050547470323</v>
      </c>
    </row>
    <row r="15835" spans="1:16">
      <c r="A15835" s="75" t="s">
        <v>19790</v>
      </c>
      <c r="B15835" s="85">
        <v>15831</v>
      </c>
      <c r="C15835" s="85">
        <v>12516</v>
      </c>
      <c r="D15835" s="85">
        <v>15831</v>
      </c>
      <c r="E15835" s="86" t="s">
        <v>19788</v>
      </c>
      <c r="F15835" s="85" t="s">
        <v>11</v>
      </c>
      <c r="G15835" s="86" t="s">
        <v>19789</v>
      </c>
      <c r="H15835" s="85" t="s">
        <v>945</v>
      </c>
      <c r="I15835" s="85">
        <v>1</v>
      </c>
      <c r="J15835" s="88">
        <v>346.55437378615022</v>
      </c>
      <c r="K15835" s="146">
        <v>2997.1660516275851</v>
      </c>
      <c r="L15835" s="147">
        <v>6.2159969460850233E-5</v>
      </c>
      <c r="M15835" s="147">
        <v>35.709459065253419</v>
      </c>
      <c r="N15835" s="87">
        <v>4425.5362016950276</v>
      </c>
      <c r="O15835" s="88">
        <v>256.83692561313899</v>
      </c>
      <c r="P15835" s="89">
        <v>58.035210629339716</v>
      </c>
    </row>
    <row r="15836" spans="1:16">
      <c r="A15836" s="75" t="s">
        <v>27089</v>
      </c>
      <c r="B15836" s="85">
        <v>15832</v>
      </c>
      <c r="C15836" s="85">
        <v>16915</v>
      </c>
      <c r="D15836" s="85">
        <v>15832</v>
      </c>
      <c r="E15836" s="86" t="s">
        <v>27088</v>
      </c>
      <c r="F15836" s="85" t="s">
        <v>38</v>
      </c>
      <c r="G15836" s="86" t="s">
        <v>19789</v>
      </c>
      <c r="H15836" s="85" t="s">
        <v>945</v>
      </c>
      <c r="I15836" s="85">
        <v>1</v>
      </c>
      <c r="J15836" s="88">
        <v>356.1822408172581</v>
      </c>
      <c r="K15836" s="146">
        <v>3024.4632200309234</v>
      </c>
      <c r="L15836" s="147">
        <v>6.2168389533946161E-5</v>
      </c>
      <c r="M15836" s="147">
        <v>32.256918057046953</v>
      </c>
      <c r="N15836" s="87">
        <v>4045.9032229425211</v>
      </c>
      <c r="O15836" s="88">
        <v>263.90310253160021</v>
      </c>
      <c r="P15836" s="89">
        <v>65.227240492338737</v>
      </c>
    </row>
    <row r="15837" spans="1:16">
      <c r="A15837" s="75" t="s">
        <v>27091</v>
      </c>
      <c r="B15837" s="85">
        <v>15833</v>
      </c>
      <c r="C15837" s="85">
        <v>16917</v>
      </c>
      <c r="D15837" s="85">
        <v>15833</v>
      </c>
      <c r="E15837" s="86" t="s">
        <v>27088</v>
      </c>
      <c r="F15837" s="85" t="s">
        <v>11</v>
      </c>
      <c r="G15837" s="86" t="s">
        <v>19789</v>
      </c>
      <c r="H15837" s="85" t="s">
        <v>945</v>
      </c>
      <c r="I15837" s="85">
        <v>1</v>
      </c>
      <c r="J15837" s="88">
        <v>313.31752464973948</v>
      </c>
      <c r="K15837" s="146">
        <v>2960.8898360131548</v>
      </c>
      <c r="L15837" s="147">
        <v>6.1998624505462288E-5</v>
      </c>
      <c r="M15837" s="147">
        <v>30.989001133695009</v>
      </c>
      <c r="N15837" s="87">
        <v>3911.8479988201998</v>
      </c>
      <c r="O15837" s="88">
        <v>227.03432871771329</v>
      </c>
      <c r="P15837" s="89">
        <v>58.03761515943004</v>
      </c>
    </row>
    <row r="15838" spans="1:16">
      <c r="A15838" s="75" t="s">
        <v>19791</v>
      </c>
      <c r="B15838" s="85">
        <v>15834</v>
      </c>
      <c r="C15838" s="85">
        <v>12517</v>
      </c>
      <c r="D15838" s="85">
        <v>15834</v>
      </c>
      <c r="E15838" s="86" t="s">
        <v>19792</v>
      </c>
      <c r="F15838" s="85" t="s">
        <v>32</v>
      </c>
      <c r="G15838" s="86" t="s">
        <v>19793</v>
      </c>
      <c r="H15838" s="85" t="s">
        <v>945</v>
      </c>
      <c r="I15838" s="85">
        <v>1</v>
      </c>
      <c r="J15838" s="88">
        <v>83.825841479579367</v>
      </c>
      <c r="K15838" s="146">
        <v>170.20291032227132</v>
      </c>
      <c r="L15838" s="147">
        <v>6.2775785376692706E-6</v>
      </c>
      <c r="M15838" s="147">
        <v>11.103510970051619</v>
      </c>
      <c r="N15838" s="87">
        <v>1415.8056083897741</v>
      </c>
      <c r="O15838" s="88">
        <v>72.83057070982008</v>
      </c>
      <c r="P15838" s="89">
        <v>51.441080808156876</v>
      </c>
    </row>
    <row r="15839" spans="1:16">
      <c r="A15839" s="75" t="s">
        <v>19794</v>
      </c>
      <c r="B15839" s="85">
        <v>15835</v>
      </c>
      <c r="C15839" s="85">
        <v>12518</v>
      </c>
      <c r="D15839" s="85">
        <v>15835</v>
      </c>
      <c r="E15839" s="86" t="s">
        <v>19792</v>
      </c>
      <c r="F15839" s="85" t="s">
        <v>31</v>
      </c>
      <c r="G15839" s="86" t="s">
        <v>19793</v>
      </c>
      <c r="H15839" s="85" t="s">
        <v>945</v>
      </c>
      <c r="I15839" s="85">
        <v>1</v>
      </c>
      <c r="J15839" s="88">
        <v>103.1434629363292</v>
      </c>
      <c r="K15839" s="146">
        <v>195.99128859303684</v>
      </c>
      <c r="L15839" s="147">
        <v>8.7952439927843165E-6</v>
      </c>
      <c r="M15839" s="147">
        <v>11.64472496482407</v>
      </c>
      <c r="N15839" s="87">
        <v>1721.293221334276</v>
      </c>
      <c r="O15839" s="88">
        <v>90.865003646162236</v>
      </c>
      <c r="P15839" s="89">
        <v>52.788800025440992</v>
      </c>
    </row>
    <row r="15840" spans="1:16">
      <c r="A15840" s="75" t="s">
        <v>19795</v>
      </c>
      <c r="B15840" s="85">
        <v>15836</v>
      </c>
      <c r="C15840" s="85">
        <v>12519</v>
      </c>
      <c r="D15840" s="85">
        <v>15836</v>
      </c>
      <c r="E15840" s="86" t="s">
        <v>19792</v>
      </c>
      <c r="F15840" s="85" t="s">
        <v>38</v>
      </c>
      <c r="G15840" s="86" t="s">
        <v>19793</v>
      </c>
      <c r="H15840" s="85" t="s">
        <v>945</v>
      </c>
      <c r="I15840" s="85">
        <v>1</v>
      </c>
      <c r="J15840" s="88">
        <v>121.11775508125331</v>
      </c>
      <c r="K15840" s="146">
        <v>230.35933923974491</v>
      </c>
      <c r="L15840" s="147">
        <v>8.2973039984757137E-6</v>
      </c>
      <c r="M15840" s="147">
        <v>10.8738559742962</v>
      </c>
      <c r="N15840" s="87">
        <v>1630.0738870413991</v>
      </c>
      <c r="O15840" s="88">
        <v>106.7290269489468</v>
      </c>
      <c r="P15840" s="89">
        <v>65.474962697955419</v>
      </c>
    </row>
    <row r="15841" spans="1:16">
      <c r="A15841" s="75" t="s">
        <v>26077</v>
      </c>
      <c r="B15841" s="85">
        <v>15837</v>
      </c>
      <c r="C15841" s="85">
        <v>16175</v>
      </c>
      <c r="D15841" s="85">
        <v>15837</v>
      </c>
      <c r="E15841" s="86" t="s">
        <v>26078</v>
      </c>
      <c r="F15841" s="85" t="s">
        <v>509</v>
      </c>
      <c r="G15841" s="86" t="s">
        <v>19793</v>
      </c>
      <c r="H15841" s="85" t="s">
        <v>945</v>
      </c>
      <c r="I15841" s="85">
        <v>1</v>
      </c>
      <c r="J15841" s="88">
        <v>43.547088664894552</v>
      </c>
      <c r="K15841" s="146">
        <v>130.10592408260868</v>
      </c>
      <c r="L15841" s="147">
        <v>7.9457718588989133E-6</v>
      </c>
      <c r="M15841" s="147">
        <v>5.0025123801248048</v>
      </c>
      <c r="N15841" s="87">
        <v>574.33379067051192</v>
      </c>
      <c r="O15841" s="88">
        <v>37.44260390307268</v>
      </c>
      <c r="P15841" s="89">
        <v>65.193106363043569</v>
      </c>
    </row>
    <row r="15842" spans="1:16">
      <c r="A15842" s="75" t="s">
        <v>26080</v>
      </c>
      <c r="B15842" s="85">
        <v>15838</v>
      </c>
      <c r="C15842" s="85">
        <v>16177</v>
      </c>
      <c r="D15842" s="85">
        <v>15838</v>
      </c>
      <c r="E15842" s="86" t="s">
        <v>26078</v>
      </c>
      <c r="F15842" s="85" t="s">
        <v>32</v>
      </c>
      <c r="G15842" s="86" t="s">
        <v>19793</v>
      </c>
      <c r="H15842" s="85" t="s">
        <v>945</v>
      </c>
      <c r="I15842" s="85">
        <v>1</v>
      </c>
      <c r="J15842" s="88">
        <v>64.805381482579818</v>
      </c>
      <c r="K15842" s="146">
        <v>149.49523853408874</v>
      </c>
      <c r="L15842" s="147">
        <v>6.1854095206765556E-6</v>
      </c>
      <c r="M15842" s="147">
        <v>8.3805736070352754</v>
      </c>
      <c r="N15842" s="87">
        <v>1120.568218982751</v>
      </c>
      <c r="O15842" s="88">
        <v>55.788601582690497</v>
      </c>
      <c r="P15842" s="89">
        <v>49.785993068173262</v>
      </c>
    </row>
    <row r="15843" spans="1:16">
      <c r="A15843" s="75" t="s">
        <v>26082</v>
      </c>
      <c r="B15843" s="85">
        <v>15839</v>
      </c>
      <c r="C15843" s="85">
        <v>16179</v>
      </c>
      <c r="D15843" s="85">
        <v>15839</v>
      </c>
      <c r="E15843" s="86" t="s">
        <v>26078</v>
      </c>
      <c r="F15843" s="85" t="s">
        <v>31</v>
      </c>
      <c r="G15843" s="86" t="s">
        <v>19793</v>
      </c>
      <c r="H15843" s="85" t="s">
        <v>945</v>
      </c>
      <c r="I15843" s="85">
        <v>1</v>
      </c>
      <c r="J15843" s="88">
        <v>83.592877478953639</v>
      </c>
      <c r="K15843" s="146">
        <v>174.65108407572023</v>
      </c>
      <c r="L15843" s="147">
        <v>8.7003319665316136E-6</v>
      </c>
      <c r="M15843" s="147">
        <v>8.868801816413832</v>
      </c>
      <c r="N15843" s="87">
        <v>1419.175329112521</v>
      </c>
      <c r="O15843" s="88">
        <v>73.334059264909129</v>
      </c>
      <c r="P15843" s="89">
        <v>51.67371343100254</v>
      </c>
    </row>
    <row r="15844" spans="1:16">
      <c r="A15844" s="75" t="s">
        <v>26084</v>
      </c>
      <c r="B15844" s="85">
        <v>15840</v>
      </c>
      <c r="C15844" s="85">
        <v>16181</v>
      </c>
      <c r="D15844" s="85">
        <v>15840</v>
      </c>
      <c r="E15844" s="86" t="s">
        <v>26078</v>
      </c>
      <c r="F15844" s="85" t="s">
        <v>38</v>
      </c>
      <c r="G15844" s="86" t="s">
        <v>19793</v>
      </c>
      <c r="H15844" s="85" t="s">
        <v>945</v>
      </c>
      <c r="I15844" s="85">
        <v>1</v>
      </c>
      <c r="J15844" s="88">
        <v>95.73286085991495</v>
      </c>
      <c r="K15844" s="146">
        <v>198.92650123308258</v>
      </c>
      <c r="L15844" s="147">
        <v>8.1638236353561163E-6</v>
      </c>
      <c r="M15844" s="147">
        <v>7.3762774810079756</v>
      </c>
      <c r="N15844" s="87">
        <v>1251.3709713618739</v>
      </c>
      <c r="O15844" s="88">
        <v>83.65879523216924</v>
      </c>
      <c r="P15844" s="89">
        <v>66.853712565445662</v>
      </c>
    </row>
    <row r="15845" spans="1:16">
      <c r="A15845" s="75" t="s">
        <v>19796</v>
      </c>
      <c r="B15845" s="85">
        <v>15841</v>
      </c>
      <c r="C15845" s="85">
        <v>12520</v>
      </c>
      <c r="D15845" s="85">
        <v>15841</v>
      </c>
      <c r="E15845" s="86" t="s">
        <v>19797</v>
      </c>
      <c r="F15845" s="85" t="s">
        <v>32</v>
      </c>
      <c r="G15845" s="86" t="s">
        <v>19798</v>
      </c>
      <c r="H15845" s="85" t="s">
        <v>945</v>
      </c>
      <c r="I15845" s="85">
        <v>1</v>
      </c>
      <c r="J15845" s="88">
        <v>80.313276508806709</v>
      </c>
      <c r="K15845" s="146">
        <v>133.02211671461319</v>
      </c>
      <c r="L15845" s="147">
        <v>5.9287429152380658E-6</v>
      </c>
      <c r="M15845" s="147">
        <v>10.751416081747539</v>
      </c>
      <c r="N15845" s="87">
        <v>1319.440540247339</v>
      </c>
      <c r="O15845" s="88">
        <v>70.330703165276262</v>
      </c>
      <c r="P15845" s="89">
        <v>53.303427490633453</v>
      </c>
    </row>
    <row r="15846" spans="1:16">
      <c r="A15846" s="75" t="s">
        <v>19799</v>
      </c>
      <c r="B15846" s="85">
        <v>15842</v>
      </c>
      <c r="C15846" s="85">
        <v>12521</v>
      </c>
      <c r="D15846" s="85">
        <v>15842</v>
      </c>
      <c r="E15846" s="86" t="s">
        <v>19797</v>
      </c>
      <c r="F15846" s="85" t="s">
        <v>31</v>
      </c>
      <c r="G15846" s="86" t="s">
        <v>19798</v>
      </c>
      <c r="H15846" s="85" t="s">
        <v>945</v>
      </c>
      <c r="I15846" s="85">
        <v>1</v>
      </c>
      <c r="J15846" s="88">
        <v>93.60818732615401</v>
      </c>
      <c r="K15846" s="146">
        <v>151.97263507997968</v>
      </c>
      <c r="L15846" s="147">
        <v>8.3188246485742167E-6</v>
      </c>
      <c r="M15846" s="147">
        <v>10.975963709857229</v>
      </c>
      <c r="N15846" s="87">
        <v>1527.5589720051451</v>
      </c>
      <c r="O15846" s="88">
        <v>82.756037355007024</v>
      </c>
      <c r="P15846" s="89">
        <v>54.175346989306469</v>
      </c>
    </row>
    <row r="15847" spans="1:16">
      <c r="A15847" s="75" t="s">
        <v>19800</v>
      </c>
      <c r="B15847" s="85">
        <v>15843</v>
      </c>
      <c r="C15847" s="85">
        <v>12522</v>
      </c>
      <c r="D15847" s="85">
        <v>15843</v>
      </c>
      <c r="E15847" s="86" t="s">
        <v>19797</v>
      </c>
      <c r="F15847" s="85" t="s">
        <v>38</v>
      </c>
      <c r="G15847" s="86" t="s">
        <v>19798</v>
      </c>
      <c r="H15847" s="85" t="s">
        <v>945</v>
      </c>
      <c r="I15847" s="85">
        <v>1</v>
      </c>
      <c r="J15847" s="88">
        <v>101.7400125847533</v>
      </c>
      <c r="K15847" s="146">
        <v>174.08627793726666</v>
      </c>
      <c r="L15847" s="147">
        <v>7.7943743881078401E-6</v>
      </c>
      <c r="M15847" s="147">
        <v>9.9614512141253222</v>
      </c>
      <c r="N15847" s="87">
        <v>1385.786815278416</v>
      </c>
      <c r="O15847" s="88">
        <v>89.991057547632579</v>
      </c>
      <c r="P15847" s="89">
        <v>64.938601345801246</v>
      </c>
    </row>
    <row r="15848" spans="1:16">
      <c r="A15848" s="75" t="s">
        <v>26086</v>
      </c>
      <c r="B15848" s="85">
        <v>15844</v>
      </c>
      <c r="C15848" s="85">
        <v>16183</v>
      </c>
      <c r="D15848" s="85">
        <v>15844</v>
      </c>
      <c r="E15848" s="86" t="s">
        <v>26087</v>
      </c>
      <c r="F15848" s="85" t="s">
        <v>509</v>
      </c>
      <c r="G15848" s="86" t="s">
        <v>19798</v>
      </c>
      <c r="H15848" s="85" t="s">
        <v>945</v>
      </c>
      <c r="I15848" s="85">
        <v>1</v>
      </c>
      <c r="J15848" s="88">
        <v>40.541189946817873</v>
      </c>
      <c r="K15848" s="146">
        <v>95.516315893115575</v>
      </c>
      <c r="L15848" s="147">
        <v>7.5100039339077642E-6</v>
      </c>
      <c r="M15848" s="147">
        <v>4.7283153513747491</v>
      </c>
      <c r="N15848" s="87">
        <v>540.20435381460652</v>
      </c>
      <c r="O15848" s="88">
        <v>35.176908170242889</v>
      </c>
      <c r="P15848" s="89">
        <v>65.117779821366085</v>
      </c>
    </row>
    <row r="15849" spans="1:16">
      <c r="A15849" s="75" t="s">
        <v>26089</v>
      </c>
      <c r="B15849" s="85">
        <v>15845</v>
      </c>
      <c r="C15849" s="85">
        <v>16185</v>
      </c>
      <c r="D15849" s="85">
        <v>15845</v>
      </c>
      <c r="E15849" s="86" t="s">
        <v>26087</v>
      </c>
      <c r="F15849" s="85" t="s">
        <v>32</v>
      </c>
      <c r="G15849" s="86" t="s">
        <v>19798</v>
      </c>
      <c r="H15849" s="85" t="s">
        <v>945</v>
      </c>
      <c r="I15849" s="85">
        <v>1</v>
      </c>
      <c r="J15849" s="88">
        <v>60.428260084484883</v>
      </c>
      <c r="K15849" s="146">
        <v>111.37320764950888</v>
      </c>
      <c r="L15849" s="147">
        <v>5.8323844589683827E-6</v>
      </c>
      <c r="M15849" s="147">
        <v>7.9047098160352833</v>
      </c>
      <c r="N15849" s="87">
        <v>1010.78347484271</v>
      </c>
      <c r="O15849" s="88">
        <v>52.514107738421622</v>
      </c>
      <c r="P15849" s="89">
        <v>51.953864547096444</v>
      </c>
    </row>
    <row r="15850" spans="1:16">
      <c r="A15850" s="75" t="s">
        <v>26091</v>
      </c>
      <c r="B15850" s="85">
        <v>15846</v>
      </c>
      <c r="C15850" s="85">
        <v>16187</v>
      </c>
      <c r="D15850" s="85">
        <v>15846</v>
      </c>
      <c r="E15850" s="86" t="s">
        <v>26087</v>
      </c>
      <c r="F15850" s="85" t="s">
        <v>31</v>
      </c>
      <c r="G15850" s="86" t="s">
        <v>19798</v>
      </c>
      <c r="H15850" s="85" t="s">
        <v>945</v>
      </c>
      <c r="I15850" s="85">
        <v>1</v>
      </c>
      <c r="J15850" s="88">
        <v>73.168968739054733</v>
      </c>
      <c r="K15850" s="146">
        <v>129.6624655535031</v>
      </c>
      <c r="L15850" s="147">
        <v>8.2195986038221032E-6</v>
      </c>
      <c r="M15850" s="147">
        <v>8.0738652038988423</v>
      </c>
      <c r="N15850" s="87">
        <v>1211.7089120625551</v>
      </c>
      <c r="O15850" s="88">
        <v>64.428258890107557</v>
      </c>
      <c r="P15850" s="89">
        <v>53.171399705593167</v>
      </c>
    </row>
    <row r="15851" spans="1:16">
      <c r="A15851" s="75" t="s">
        <v>26093</v>
      </c>
      <c r="B15851" s="85">
        <v>15847</v>
      </c>
      <c r="C15851" s="85">
        <v>16189</v>
      </c>
      <c r="D15851" s="85">
        <v>15847</v>
      </c>
      <c r="E15851" s="86" t="s">
        <v>26087</v>
      </c>
      <c r="F15851" s="85" t="s">
        <v>38</v>
      </c>
      <c r="G15851" s="86" t="s">
        <v>19798</v>
      </c>
      <c r="H15851" s="85" t="s">
        <v>945</v>
      </c>
      <c r="I15851" s="85">
        <v>1</v>
      </c>
      <c r="J15851" s="88">
        <v>78.396584978966928</v>
      </c>
      <c r="K15851" s="146">
        <v>145.43854612544465</v>
      </c>
      <c r="L15851" s="147">
        <v>7.6681780068026321E-6</v>
      </c>
      <c r="M15851" s="147">
        <v>6.4502370903432134</v>
      </c>
      <c r="N15851" s="87">
        <v>1031.324995485779</v>
      </c>
      <c r="O15851" s="88">
        <v>68.701988015880872</v>
      </c>
      <c r="P15851" s="89">
        <v>66.615265136205267</v>
      </c>
    </row>
    <row r="15852" spans="1:16">
      <c r="A15852" s="75" t="s">
        <v>1417</v>
      </c>
      <c r="B15852" s="85">
        <v>15848</v>
      </c>
      <c r="C15852" s="85">
        <v>684</v>
      </c>
      <c r="D15852" s="85">
        <v>15848</v>
      </c>
      <c r="E15852" s="86" t="s">
        <v>1418</v>
      </c>
      <c r="F15852" s="85" t="s">
        <v>509</v>
      </c>
      <c r="G15852" s="86" t="s">
        <v>1419</v>
      </c>
      <c r="H15852" s="85" t="s">
        <v>945</v>
      </c>
      <c r="I15852" s="85">
        <v>1</v>
      </c>
      <c r="J15852" s="88">
        <v>37.035165133029409</v>
      </c>
      <c r="K15852" s="146">
        <v>114.43880726356767</v>
      </c>
      <c r="L15852" s="147">
        <v>7.5650425938297664E-6</v>
      </c>
      <c r="M15852" s="147">
        <v>4.3702372791267026</v>
      </c>
      <c r="N15852" s="87">
        <v>498.55068111280809</v>
      </c>
      <c r="O15852" s="88">
        <v>31.6887444164228</v>
      </c>
      <c r="P15852" s="89">
        <v>63.561731268104566</v>
      </c>
    </row>
    <row r="15853" spans="1:16">
      <c r="A15853" s="75" t="s">
        <v>1420</v>
      </c>
      <c r="B15853" s="85">
        <v>15849</v>
      </c>
      <c r="C15853" s="85">
        <v>685</v>
      </c>
      <c r="D15853" s="85">
        <v>15849</v>
      </c>
      <c r="E15853" s="86" t="s">
        <v>1418</v>
      </c>
      <c r="F15853" s="85" t="s">
        <v>32</v>
      </c>
      <c r="G15853" s="86" t="s">
        <v>1419</v>
      </c>
      <c r="H15853" s="85" t="s">
        <v>945</v>
      </c>
      <c r="I15853" s="85">
        <v>1</v>
      </c>
      <c r="J15853" s="88">
        <v>57.336744084336907</v>
      </c>
      <c r="K15853" s="146">
        <v>132.93578752244417</v>
      </c>
      <c r="L15853" s="147">
        <v>5.8829067203536209E-6</v>
      </c>
      <c r="M15853" s="147">
        <v>7.5912122280372367</v>
      </c>
      <c r="N15853" s="87">
        <v>996.12406707681328</v>
      </c>
      <c r="O15853" s="88">
        <v>49.240635807189733</v>
      </c>
      <c r="P15853" s="89">
        <v>49.43223182197513</v>
      </c>
    </row>
    <row r="15854" spans="1:16">
      <c r="A15854" s="75" t="s">
        <v>1421</v>
      </c>
      <c r="B15854" s="85">
        <v>15850</v>
      </c>
      <c r="C15854" s="85">
        <v>686</v>
      </c>
      <c r="D15854" s="85">
        <v>15850</v>
      </c>
      <c r="E15854" s="86" t="s">
        <v>1418</v>
      </c>
      <c r="F15854" s="85" t="s">
        <v>31</v>
      </c>
      <c r="G15854" s="86" t="s">
        <v>1419</v>
      </c>
      <c r="H15854" s="85" t="s">
        <v>945</v>
      </c>
      <c r="I15854" s="85">
        <v>1</v>
      </c>
      <c r="J15854" s="88">
        <v>72.592531619619393</v>
      </c>
      <c r="K15854" s="146">
        <v>153.83422067070359</v>
      </c>
      <c r="L15854" s="147">
        <v>8.2738831482781325E-6</v>
      </c>
      <c r="M15854" s="147">
        <v>7.9043716312446266</v>
      </c>
      <c r="N15854" s="87">
        <v>1237.570824219112</v>
      </c>
      <c r="O15854" s="88">
        <v>63.495539844044913</v>
      </c>
      <c r="P15854" s="89">
        <v>51.306590783690801</v>
      </c>
    </row>
    <row r="15855" spans="1:16">
      <c r="A15855" s="75" t="s">
        <v>1422</v>
      </c>
      <c r="B15855" s="85">
        <v>15851</v>
      </c>
      <c r="C15855" s="85">
        <v>687</v>
      </c>
      <c r="D15855" s="85">
        <v>15851</v>
      </c>
      <c r="E15855" s="86" t="s">
        <v>1418</v>
      </c>
      <c r="F15855" s="85" t="s">
        <v>38</v>
      </c>
      <c r="G15855" s="86" t="s">
        <v>1419</v>
      </c>
      <c r="H15855" s="85" t="s">
        <v>945</v>
      </c>
      <c r="I15855" s="85">
        <v>1</v>
      </c>
      <c r="J15855" s="88">
        <v>80.713915423108247</v>
      </c>
      <c r="K15855" s="146">
        <v>172.04065308738996</v>
      </c>
      <c r="L15855" s="147">
        <v>7.7475488343926199E-6</v>
      </c>
      <c r="M15855" s="147">
        <v>6.3570449611384223</v>
      </c>
      <c r="N15855" s="87">
        <v>1065.2211874340489</v>
      </c>
      <c r="O15855" s="88">
        <v>70.371040289678831</v>
      </c>
      <c r="P15855" s="89">
        <v>66.062373824155387</v>
      </c>
    </row>
    <row r="15856" spans="1:16">
      <c r="A15856" s="75" t="s">
        <v>19801</v>
      </c>
      <c r="B15856" s="85">
        <v>15852</v>
      </c>
      <c r="C15856" s="85">
        <v>12523</v>
      </c>
      <c r="D15856" s="85">
        <v>15852</v>
      </c>
      <c r="E15856" s="86" t="s">
        <v>19802</v>
      </c>
      <c r="F15856" s="85" t="s">
        <v>32</v>
      </c>
      <c r="G15856" s="86" t="s">
        <v>1419</v>
      </c>
      <c r="H15856" s="85" t="s">
        <v>945</v>
      </c>
      <c r="I15856" s="85">
        <v>1</v>
      </c>
      <c r="J15856" s="88">
        <v>76.357204081336462</v>
      </c>
      <c r="K15856" s="146">
        <v>153.64345931062735</v>
      </c>
      <c r="L15856" s="147">
        <v>5.9750757373463274E-6</v>
      </c>
      <c r="M15856" s="147">
        <v>10.314149591053599</v>
      </c>
      <c r="N15856" s="87">
        <v>1291.3614564838381</v>
      </c>
      <c r="O15856" s="88">
        <v>66.282604934319309</v>
      </c>
      <c r="P15856" s="89">
        <v>51.327693421171006</v>
      </c>
    </row>
    <row r="15857" spans="1:16">
      <c r="A15857" s="75" t="s">
        <v>19803</v>
      </c>
      <c r="B15857" s="85">
        <v>15853</v>
      </c>
      <c r="C15857" s="85">
        <v>12524</v>
      </c>
      <c r="D15857" s="85">
        <v>15853</v>
      </c>
      <c r="E15857" s="86" t="s">
        <v>19802</v>
      </c>
      <c r="F15857" s="85" t="s">
        <v>31</v>
      </c>
      <c r="G15857" s="86" t="s">
        <v>1419</v>
      </c>
      <c r="H15857" s="85" t="s">
        <v>945</v>
      </c>
      <c r="I15857" s="85">
        <v>1</v>
      </c>
      <c r="J15857" s="88">
        <v>92.143117076994983</v>
      </c>
      <c r="K15857" s="146">
        <v>175.17442518802014</v>
      </c>
      <c r="L15857" s="147">
        <v>8.3687951745308439E-6</v>
      </c>
      <c r="M15857" s="147">
        <v>10.68029477965486</v>
      </c>
      <c r="N15857" s="87">
        <v>1539.6887164408661</v>
      </c>
      <c r="O15857" s="88">
        <v>81.02648422529812</v>
      </c>
      <c r="P15857" s="89">
        <v>52.625237400322305</v>
      </c>
    </row>
    <row r="15858" spans="1:16">
      <c r="A15858" s="75" t="s">
        <v>19804</v>
      </c>
      <c r="B15858" s="85">
        <v>15854</v>
      </c>
      <c r="C15858" s="85">
        <v>12525</v>
      </c>
      <c r="D15858" s="85">
        <v>15854</v>
      </c>
      <c r="E15858" s="86" t="s">
        <v>19802</v>
      </c>
      <c r="F15858" s="85" t="s">
        <v>38</v>
      </c>
      <c r="G15858" s="86" t="s">
        <v>1419</v>
      </c>
      <c r="H15858" s="85" t="s">
        <v>945</v>
      </c>
      <c r="I15858" s="85">
        <v>1</v>
      </c>
      <c r="J15858" s="88">
        <v>106.4896794126564</v>
      </c>
      <c r="K15858" s="146">
        <v>203.98895502047108</v>
      </c>
      <c r="L15858" s="147">
        <v>7.8826623983586932E-6</v>
      </c>
      <c r="M15858" s="147">
        <v>9.8724028792725296</v>
      </c>
      <c r="N15858" s="87">
        <v>1448.995089989023</v>
      </c>
      <c r="O15858" s="88">
        <v>93.787429804502011</v>
      </c>
      <c r="P15858" s="89">
        <v>64.725843760597215</v>
      </c>
    </row>
    <row r="15859" spans="1:16">
      <c r="A15859" s="75" t="s">
        <v>1411</v>
      </c>
      <c r="B15859" s="85">
        <v>15855</v>
      </c>
      <c r="C15859" s="85">
        <v>680</v>
      </c>
      <c r="D15859" s="85">
        <v>15855</v>
      </c>
      <c r="E15859" s="86" t="s">
        <v>1412</v>
      </c>
      <c r="F15859" s="85" t="s">
        <v>509</v>
      </c>
      <c r="G15859" s="86" t="s">
        <v>1413</v>
      </c>
      <c r="H15859" s="85" t="s">
        <v>945</v>
      </c>
      <c r="I15859" s="85">
        <v>1</v>
      </c>
      <c r="J15859" s="88">
        <v>32.144297688834698</v>
      </c>
      <c r="K15859" s="146">
        <v>43.199200737891886</v>
      </c>
      <c r="L15859" s="147">
        <v>6.9998768994935719E-6</v>
      </c>
      <c r="M15859" s="147">
        <v>3.9901334567111029</v>
      </c>
      <c r="N15859" s="87">
        <v>448.90210891881162</v>
      </c>
      <c r="O15859" s="88">
        <v>28.299928212487711</v>
      </c>
      <c r="P15859" s="89">
        <v>63.042537894617084</v>
      </c>
    </row>
    <row r="15860" spans="1:16">
      <c r="A15860" s="75" t="s">
        <v>1414</v>
      </c>
      <c r="B15860" s="85">
        <v>15856</v>
      </c>
      <c r="C15860" s="85">
        <v>681</v>
      </c>
      <c r="D15860" s="85">
        <v>15856</v>
      </c>
      <c r="E15860" s="86" t="s">
        <v>1412</v>
      </c>
      <c r="F15860" s="85" t="s">
        <v>32</v>
      </c>
      <c r="G15860" s="86" t="s">
        <v>1413</v>
      </c>
      <c r="H15860" s="85" t="s">
        <v>945</v>
      </c>
      <c r="I15860" s="85">
        <v>1</v>
      </c>
      <c r="J15860" s="88">
        <v>50.784491930187983</v>
      </c>
      <c r="K15860" s="146">
        <v>57.615690571462018</v>
      </c>
      <c r="L15860" s="147">
        <v>5.4210096251247603E-6</v>
      </c>
      <c r="M15860" s="147">
        <v>6.9493345917120291</v>
      </c>
      <c r="N15860" s="87">
        <v>809.99904943836032</v>
      </c>
      <c r="O15860" s="88">
        <v>44.656530046154337</v>
      </c>
      <c r="P15860" s="89">
        <v>55.131583274225349</v>
      </c>
    </row>
    <row r="15861" spans="1:16">
      <c r="A15861" s="75" t="s">
        <v>1415</v>
      </c>
      <c r="B15861" s="85">
        <v>15857</v>
      </c>
      <c r="C15861" s="85">
        <v>682</v>
      </c>
      <c r="D15861" s="85">
        <v>15857</v>
      </c>
      <c r="E15861" s="86" t="s">
        <v>1412</v>
      </c>
      <c r="F15861" s="85" t="s">
        <v>31</v>
      </c>
      <c r="G15861" s="86" t="s">
        <v>1413</v>
      </c>
      <c r="H15861" s="85" t="s">
        <v>945</v>
      </c>
      <c r="I15861" s="85">
        <v>1</v>
      </c>
      <c r="J15861" s="88">
        <v>53.807561666982657</v>
      </c>
      <c r="K15861" s="146">
        <v>64.804752893707757</v>
      </c>
      <c r="L15861" s="147">
        <v>7.6583517038605118E-6</v>
      </c>
      <c r="M15861" s="147">
        <v>6.5921113161918914</v>
      </c>
      <c r="N15861" s="87">
        <v>853.5828415164259</v>
      </c>
      <c r="O15861" s="88">
        <v>47.521637853433859</v>
      </c>
      <c r="P15861" s="89">
        <v>55.673140956078342</v>
      </c>
    </row>
    <row r="15862" spans="1:16">
      <c r="A15862" s="75" t="s">
        <v>1416</v>
      </c>
      <c r="B15862" s="85">
        <v>15858</v>
      </c>
      <c r="C15862" s="85">
        <v>683</v>
      </c>
      <c r="D15862" s="85">
        <v>15858</v>
      </c>
      <c r="E15862" s="86" t="s">
        <v>1412</v>
      </c>
      <c r="F15862" s="85" t="s">
        <v>38</v>
      </c>
      <c r="G15862" s="86" t="s">
        <v>1413</v>
      </c>
      <c r="H15862" s="85" t="s">
        <v>945</v>
      </c>
      <c r="I15862" s="85">
        <v>1</v>
      </c>
      <c r="J15862" s="88">
        <v>47.213159873801082</v>
      </c>
      <c r="K15862" s="146">
        <v>63.071433129028136</v>
      </c>
      <c r="L15862" s="147">
        <v>7.0628402711256256E-6</v>
      </c>
      <c r="M15862" s="147">
        <v>4.6755681577828359</v>
      </c>
      <c r="N15862" s="87">
        <v>644.39945505005937</v>
      </c>
      <c r="O15862" s="88">
        <v>41.645048703368339</v>
      </c>
      <c r="P15862" s="89">
        <v>64.626138922065337</v>
      </c>
    </row>
    <row r="15863" spans="1:16">
      <c r="A15863" s="75" t="s">
        <v>1423</v>
      </c>
      <c r="B15863" s="85">
        <v>15859</v>
      </c>
      <c r="C15863" s="85">
        <v>688</v>
      </c>
      <c r="D15863" s="85">
        <v>15859</v>
      </c>
      <c r="E15863" s="86" t="s">
        <v>1424</v>
      </c>
      <c r="F15863" s="85" t="s">
        <v>509</v>
      </c>
      <c r="G15863" s="86" t="s">
        <v>1413</v>
      </c>
      <c r="H15863" s="85" t="s">
        <v>945</v>
      </c>
      <c r="I15863" s="85">
        <v>1</v>
      </c>
      <c r="J15863" s="88">
        <v>34.633695711915877</v>
      </c>
      <c r="K15863" s="146">
        <v>90.848060052244676</v>
      </c>
      <c r="L15863" s="147">
        <v>7.1795956433996024E-6</v>
      </c>
      <c r="M15863" s="147">
        <v>4.1338228195522246</v>
      </c>
      <c r="N15863" s="87">
        <v>469.74784498961782</v>
      </c>
      <c r="O15863" s="88">
        <v>29.800436923575671</v>
      </c>
      <c r="P15863" s="89">
        <v>63.439220086755924</v>
      </c>
    </row>
    <row r="15864" spans="1:16">
      <c r="A15864" s="75" t="s">
        <v>1425</v>
      </c>
      <c r="B15864" s="85">
        <v>15860</v>
      </c>
      <c r="C15864" s="85">
        <v>689</v>
      </c>
      <c r="D15864" s="85">
        <v>15860</v>
      </c>
      <c r="E15864" s="86" t="s">
        <v>1424</v>
      </c>
      <c r="F15864" s="85" t="s">
        <v>32</v>
      </c>
      <c r="G15864" s="86" t="s">
        <v>1413</v>
      </c>
      <c r="H15864" s="85" t="s">
        <v>945</v>
      </c>
      <c r="I15864" s="85">
        <v>1</v>
      </c>
      <c r="J15864" s="88">
        <v>53.696208870630727</v>
      </c>
      <c r="K15864" s="146">
        <v>106.13217463749166</v>
      </c>
      <c r="L15864" s="147">
        <v>5.5718648117498041E-6</v>
      </c>
      <c r="M15864" s="147">
        <v>7.1767196161426874</v>
      </c>
      <c r="N15864" s="87">
        <v>910.67351830365419</v>
      </c>
      <c r="O15864" s="88">
        <v>46.431796579520153</v>
      </c>
      <c r="P15864" s="89">
        <v>50.986215857039966</v>
      </c>
    </row>
    <row r="15865" spans="1:16">
      <c r="A15865" s="75" t="s">
        <v>1426</v>
      </c>
      <c r="B15865" s="85">
        <v>15861</v>
      </c>
      <c r="C15865" s="85">
        <v>690</v>
      </c>
      <c r="D15865" s="85">
        <v>15861</v>
      </c>
      <c r="E15865" s="86" t="s">
        <v>1424</v>
      </c>
      <c r="F15865" s="85" t="s">
        <v>31</v>
      </c>
      <c r="G15865" s="86" t="s">
        <v>1413</v>
      </c>
      <c r="H15865" s="85" t="s">
        <v>945</v>
      </c>
      <c r="I15865" s="85">
        <v>1</v>
      </c>
      <c r="J15865" s="88">
        <v>64.775955114915661</v>
      </c>
      <c r="K15865" s="146">
        <v>122.23981328637942</v>
      </c>
      <c r="L15865" s="147">
        <v>7.8467287536250648E-6</v>
      </c>
      <c r="M15865" s="147">
        <v>7.276156105270716</v>
      </c>
      <c r="N15865" s="87">
        <v>1084.726182510891</v>
      </c>
      <c r="O15865" s="88">
        <v>56.796959471749489</v>
      </c>
      <c r="P15865" s="89">
        <v>52.360642148673527</v>
      </c>
    </row>
    <row r="15866" spans="1:16">
      <c r="A15866" s="75" t="s">
        <v>1427</v>
      </c>
      <c r="B15866" s="85">
        <v>15862</v>
      </c>
      <c r="C15866" s="85">
        <v>691</v>
      </c>
      <c r="D15866" s="85">
        <v>15862</v>
      </c>
      <c r="E15866" s="86" t="s">
        <v>1424</v>
      </c>
      <c r="F15866" s="85" t="s">
        <v>38</v>
      </c>
      <c r="G15866" s="86" t="s">
        <v>1413</v>
      </c>
      <c r="H15866" s="85" t="s">
        <v>945</v>
      </c>
      <c r="I15866" s="85">
        <v>1</v>
      </c>
      <c r="J15866" s="88">
        <v>68.31415145205662</v>
      </c>
      <c r="K15866" s="146">
        <v>135.26454188689806</v>
      </c>
      <c r="L15866" s="147">
        <v>7.3203252502851883E-6</v>
      </c>
      <c r="M15866" s="147">
        <v>5.6658398244747792</v>
      </c>
      <c r="N15866" s="87">
        <v>906.70450653885337</v>
      </c>
      <c r="O15866" s="88">
        <v>59.628152813655802</v>
      </c>
      <c r="P15866" s="89">
        <v>65.763600361128965</v>
      </c>
    </row>
    <row r="15867" spans="1:16">
      <c r="A15867" s="75" t="s">
        <v>19805</v>
      </c>
      <c r="B15867" s="85">
        <v>15863</v>
      </c>
      <c r="C15867" s="85">
        <v>12526</v>
      </c>
      <c r="D15867" s="85">
        <v>15863</v>
      </c>
      <c r="E15867" s="86" t="s">
        <v>19806</v>
      </c>
      <c r="F15867" s="85" t="s">
        <v>32</v>
      </c>
      <c r="G15867" s="86" t="s">
        <v>1413</v>
      </c>
      <c r="H15867" s="85" t="s">
        <v>945</v>
      </c>
      <c r="I15867" s="85">
        <v>1</v>
      </c>
      <c r="J15867" s="88">
        <v>71.341443033073475</v>
      </c>
      <c r="K15867" s="146">
        <v>90.460711344111758</v>
      </c>
      <c r="L15867" s="147">
        <v>5.5521808167694539E-6</v>
      </c>
      <c r="M15867" s="147">
        <v>9.8485143246005862</v>
      </c>
      <c r="N15867" s="87">
        <v>1141.8886845811339</v>
      </c>
      <c r="O15867" s="88">
        <v>62.88280236532416</v>
      </c>
      <c r="P15867" s="89">
        <v>55.069117694594503</v>
      </c>
    </row>
    <row r="15868" spans="1:16">
      <c r="A15868" s="75" t="s">
        <v>19807</v>
      </c>
      <c r="B15868" s="85">
        <v>15864</v>
      </c>
      <c r="C15868" s="85">
        <v>12527</v>
      </c>
      <c r="D15868" s="85">
        <v>15864</v>
      </c>
      <c r="E15868" s="86" t="s">
        <v>19806</v>
      </c>
      <c r="F15868" s="85" t="s">
        <v>31</v>
      </c>
      <c r="G15868" s="86" t="s">
        <v>1413</v>
      </c>
      <c r="H15868" s="85" t="s">
        <v>945</v>
      </c>
      <c r="I15868" s="85">
        <v>1</v>
      </c>
      <c r="J15868" s="88">
        <v>75.342421233735507</v>
      </c>
      <c r="K15868" s="146">
        <v>92.85215332221351</v>
      </c>
      <c r="L15868" s="147">
        <v>7.7763948722258459E-6</v>
      </c>
      <c r="M15868" s="147">
        <v>9.5625395649144327</v>
      </c>
      <c r="N15868" s="87">
        <v>1192.5219817121799</v>
      </c>
      <c r="O15868" s="88">
        <v>66.775935093643</v>
      </c>
      <c r="P15868" s="89">
        <v>55.995559090465171</v>
      </c>
    </row>
    <row r="15869" spans="1:16">
      <c r="A15869" s="75" t="s">
        <v>19808</v>
      </c>
      <c r="B15869" s="85">
        <v>15865</v>
      </c>
      <c r="C15869" s="85">
        <v>12528</v>
      </c>
      <c r="D15869" s="85">
        <v>15865</v>
      </c>
      <c r="E15869" s="86" t="s">
        <v>19806</v>
      </c>
      <c r="F15869" s="85" t="s">
        <v>38</v>
      </c>
      <c r="G15869" s="86" t="s">
        <v>1413</v>
      </c>
      <c r="H15869" s="85" t="s">
        <v>945</v>
      </c>
      <c r="I15869" s="85">
        <v>1</v>
      </c>
      <c r="J15869" s="88">
        <v>91.151005344113329</v>
      </c>
      <c r="K15869" s="146">
        <v>153.31334930070472</v>
      </c>
      <c r="L15869" s="147">
        <v>7.4065050238715802E-6</v>
      </c>
      <c r="M15869" s="147">
        <v>9.1471945696470502</v>
      </c>
      <c r="N15869" s="87">
        <v>1257.157371002213</v>
      </c>
      <c r="O15869" s="88">
        <v>80.626207403386729</v>
      </c>
      <c r="P15869" s="89">
        <v>64.133742730324258</v>
      </c>
    </row>
    <row r="15870" spans="1:16">
      <c r="A15870" s="75" t="s">
        <v>19809</v>
      </c>
      <c r="B15870" s="85">
        <v>15866</v>
      </c>
      <c r="C15870" s="85">
        <v>12529</v>
      </c>
      <c r="D15870" s="85">
        <v>15866</v>
      </c>
      <c r="E15870" s="86" t="s">
        <v>19810</v>
      </c>
      <c r="F15870" s="85" t="s">
        <v>32</v>
      </c>
      <c r="G15870" s="86" t="s">
        <v>19811</v>
      </c>
      <c r="H15870" s="85" t="s">
        <v>945</v>
      </c>
      <c r="I15870" s="85">
        <v>1</v>
      </c>
      <c r="J15870" s="88">
        <v>61.663213349550873</v>
      </c>
      <c r="K15870" s="146">
        <v>122.14642065484175</v>
      </c>
      <c r="L15870" s="147">
        <v>4.8142040240246688E-6</v>
      </c>
      <c r="M15870" s="147">
        <v>7.9914739481151944</v>
      </c>
      <c r="N15870" s="87">
        <v>1039.209735833525</v>
      </c>
      <c r="O15870" s="88">
        <v>52.912173348039659</v>
      </c>
      <c r="P15870" s="89">
        <v>50.915779099779208</v>
      </c>
    </row>
    <row r="15871" spans="1:16">
      <c r="A15871" s="75" t="s">
        <v>19812</v>
      </c>
      <c r="B15871" s="85">
        <v>15867</v>
      </c>
      <c r="C15871" s="85">
        <v>12530</v>
      </c>
      <c r="D15871" s="85">
        <v>15867</v>
      </c>
      <c r="E15871" s="86" t="s">
        <v>19810</v>
      </c>
      <c r="F15871" s="85" t="s">
        <v>31</v>
      </c>
      <c r="G15871" s="86" t="s">
        <v>19811</v>
      </c>
      <c r="H15871" s="85" t="s">
        <v>945</v>
      </c>
      <c r="I15871" s="85">
        <v>1</v>
      </c>
      <c r="J15871" s="88">
        <v>78.670363273871658</v>
      </c>
      <c r="K15871" s="146">
        <v>145.98744967879327</v>
      </c>
      <c r="L15871" s="147">
        <v>6.9456129062094323E-6</v>
      </c>
      <c r="M15871" s="147">
        <v>8.742598544995742</v>
      </c>
      <c r="N15871" s="87">
        <v>1318.7007848028979</v>
      </c>
      <c r="O15871" s="88">
        <v>69.662040989371789</v>
      </c>
      <c r="P15871" s="89">
        <v>52.82626793900328</v>
      </c>
    </row>
    <row r="15872" spans="1:16">
      <c r="A15872" s="75" t="s">
        <v>19813</v>
      </c>
      <c r="B15872" s="85">
        <v>15868</v>
      </c>
      <c r="C15872" s="85">
        <v>12531</v>
      </c>
      <c r="D15872" s="85">
        <v>15868</v>
      </c>
      <c r="E15872" s="86" t="s">
        <v>19810</v>
      </c>
      <c r="F15872" s="85" t="s">
        <v>38</v>
      </c>
      <c r="G15872" s="86" t="s">
        <v>19811</v>
      </c>
      <c r="H15872" s="85" t="s">
        <v>945</v>
      </c>
      <c r="I15872" s="85">
        <v>1</v>
      </c>
      <c r="J15872" s="88">
        <v>96.994932588842772</v>
      </c>
      <c r="K15872" s="146">
        <v>174.11191649092387</v>
      </c>
      <c r="L15872" s="147">
        <v>9.8153929055908869E-6</v>
      </c>
      <c r="M15872" s="147">
        <v>8.8581442718242602</v>
      </c>
      <c r="N15872" s="87">
        <v>1309.7663133448659</v>
      </c>
      <c r="O15872" s="88">
        <v>86.482535247311688</v>
      </c>
      <c r="P15872" s="89">
        <v>66.028981174858288</v>
      </c>
    </row>
    <row r="15873" spans="1:16">
      <c r="A15873" s="75" t="s">
        <v>26095</v>
      </c>
      <c r="B15873" s="85">
        <v>15869</v>
      </c>
      <c r="C15873" s="85">
        <v>16191</v>
      </c>
      <c r="D15873" s="85">
        <v>15869</v>
      </c>
      <c r="E15873" s="86" t="s">
        <v>26096</v>
      </c>
      <c r="F15873" s="85" t="s">
        <v>509</v>
      </c>
      <c r="G15873" s="86" t="s">
        <v>19811</v>
      </c>
      <c r="H15873" s="85" t="s">
        <v>945</v>
      </c>
      <c r="I15873" s="85">
        <v>1</v>
      </c>
      <c r="J15873" s="88">
        <v>98.828722990699518</v>
      </c>
      <c r="K15873" s="146">
        <v>185.19039739943722</v>
      </c>
      <c r="L15873" s="147">
        <v>3.9890066484480118E-5</v>
      </c>
      <c r="M15873" s="147">
        <v>12.97556727528743</v>
      </c>
      <c r="N15873" s="87">
        <v>1385.9953377064071</v>
      </c>
      <c r="O15873" s="88">
        <v>89.468440740740675</v>
      </c>
      <c r="P15873" s="89">
        <v>64.551761688315736</v>
      </c>
    </row>
    <row r="15874" spans="1:16">
      <c r="A15874" s="75" t="s">
        <v>26098</v>
      </c>
      <c r="B15874" s="85">
        <v>15870</v>
      </c>
      <c r="C15874" s="85">
        <v>16193</v>
      </c>
      <c r="D15874" s="85">
        <v>15870</v>
      </c>
      <c r="E15874" s="86" t="s">
        <v>26096</v>
      </c>
      <c r="F15874" s="85" t="s">
        <v>32</v>
      </c>
      <c r="G15874" s="86" t="s">
        <v>19811</v>
      </c>
      <c r="H15874" s="85" t="s">
        <v>945</v>
      </c>
      <c r="I15874" s="85">
        <v>1</v>
      </c>
      <c r="J15874" s="88">
        <v>48.586647101613728</v>
      </c>
      <c r="K15874" s="146">
        <v>107.9098963004659</v>
      </c>
      <c r="L15874" s="147">
        <v>4.7508378248421806E-6</v>
      </c>
      <c r="M15874" s="147">
        <v>6.1194545110414449</v>
      </c>
      <c r="N15874" s="87">
        <v>836.23403061619661</v>
      </c>
      <c r="O15874" s="88">
        <v>41.195819573138067</v>
      </c>
      <c r="P15874" s="89">
        <v>49.263505268712947</v>
      </c>
    </row>
    <row r="15875" spans="1:16">
      <c r="A15875" s="75" t="s">
        <v>26100</v>
      </c>
      <c r="B15875" s="85">
        <v>15871</v>
      </c>
      <c r="C15875" s="85">
        <v>16195</v>
      </c>
      <c r="D15875" s="85">
        <v>15871</v>
      </c>
      <c r="E15875" s="86" t="s">
        <v>26096</v>
      </c>
      <c r="F15875" s="85" t="s">
        <v>31</v>
      </c>
      <c r="G15875" s="86" t="s">
        <v>19811</v>
      </c>
      <c r="H15875" s="85" t="s">
        <v>945</v>
      </c>
      <c r="I15875" s="85">
        <v>1</v>
      </c>
      <c r="J15875" s="88">
        <v>65.22933577192596</v>
      </c>
      <c r="K15875" s="146">
        <v>131.31605907313821</v>
      </c>
      <c r="L15875" s="147">
        <v>6.8803608881606938E-6</v>
      </c>
      <c r="M15875" s="147">
        <v>6.8341513804637204</v>
      </c>
      <c r="N15875" s="87">
        <v>1110.9947339004441</v>
      </c>
      <c r="O15875" s="88">
        <v>57.609516727260292</v>
      </c>
      <c r="P15875" s="89">
        <v>51.853996215631625</v>
      </c>
    </row>
    <row r="15876" spans="1:16">
      <c r="A15876" s="75" t="s">
        <v>26102</v>
      </c>
      <c r="B15876" s="85">
        <v>15872</v>
      </c>
      <c r="C15876" s="85">
        <v>16197</v>
      </c>
      <c r="D15876" s="85">
        <v>15872</v>
      </c>
      <c r="E15876" s="86" t="s">
        <v>26096</v>
      </c>
      <c r="F15876" s="85" t="s">
        <v>38</v>
      </c>
      <c r="G15876" s="86" t="s">
        <v>19811</v>
      </c>
      <c r="H15876" s="85" t="s">
        <v>945</v>
      </c>
      <c r="I15876" s="85">
        <v>1</v>
      </c>
      <c r="J15876" s="88">
        <v>77.574173388877867</v>
      </c>
      <c r="K15876" s="146">
        <v>149.44193805092814</v>
      </c>
      <c r="L15876" s="147">
        <v>7.7923639641396455E-6</v>
      </c>
      <c r="M15876" s="147">
        <v>6.0032088829710917</v>
      </c>
      <c r="N15876" s="87">
        <v>1018.346418769245</v>
      </c>
      <c r="O15876" s="88">
        <v>68.765363347977384</v>
      </c>
      <c r="P15876" s="89">
        <v>67.526494010835677</v>
      </c>
    </row>
    <row r="15877" spans="1:16">
      <c r="A15877" s="75" t="s">
        <v>19814</v>
      </c>
      <c r="B15877" s="85">
        <v>15873</v>
      </c>
      <c r="C15877" s="85">
        <v>12532</v>
      </c>
      <c r="D15877" s="85">
        <v>15873</v>
      </c>
      <c r="E15877" s="86" t="s">
        <v>19815</v>
      </c>
      <c r="F15877" s="85" t="s">
        <v>32</v>
      </c>
      <c r="G15877" s="86" t="s">
        <v>19816</v>
      </c>
      <c r="H15877" s="85" t="s">
        <v>945</v>
      </c>
      <c r="I15877" s="85">
        <v>1</v>
      </c>
      <c r="J15877" s="88">
        <v>59.247598409157924</v>
      </c>
      <c r="K15877" s="146">
        <v>96.912126232096881</v>
      </c>
      <c r="L15877" s="147">
        <v>4.5618626358561678E-6</v>
      </c>
      <c r="M15877" s="147">
        <v>7.7520994820916203</v>
      </c>
      <c r="N15877" s="87">
        <v>971.12666202019523</v>
      </c>
      <c r="O15877" s="88">
        <v>51.202706300387021</v>
      </c>
      <c r="P15877" s="89">
        <v>52.725054622506313</v>
      </c>
    </row>
    <row r="15878" spans="1:16">
      <c r="A15878" s="75" t="s">
        <v>19817</v>
      </c>
      <c r="B15878" s="85">
        <v>15874</v>
      </c>
      <c r="C15878" s="85">
        <v>12533</v>
      </c>
      <c r="D15878" s="85">
        <v>15874</v>
      </c>
      <c r="E15878" s="86" t="s">
        <v>19815</v>
      </c>
      <c r="F15878" s="85" t="s">
        <v>31</v>
      </c>
      <c r="G15878" s="86" t="s">
        <v>19816</v>
      </c>
      <c r="H15878" s="85" t="s">
        <v>945</v>
      </c>
      <c r="I15878" s="85">
        <v>1</v>
      </c>
      <c r="J15878" s="88">
        <v>71.847481563777009</v>
      </c>
      <c r="K15878" s="146">
        <v>115.65766017925858</v>
      </c>
      <c r="L15878" s="147">
        <v>6.588785111549767E-6</v>
      </c>
      <c r="M15878" s="147">
        <v>8.2634734384559732</v>
      </c>
      <c r="N15878" s="87">
        <v>1178.9712321471461</v>
      </c>
      <c r="O15878" s="88">
        <v>63.811940079257951</v>
      </c>
      <c r="P15878" s="89">
        <v>54.125103598196752</v>
      </c>
    </row>
    <row r="15879" spans="1:16">
      <c r="A15879" s="75" t="s">
        <v>19818</v>
      </c>
      <c r="B15879" s="85">
        <v>15875</v>
      </c>
      <c r="C15879" s="85">
        <v>12534</v>
      </c>
      <c r="D15879" s="85">
        <v>15875</v>
      </c>
      <c r="E15879" s="86" t="s">
        <v>19815</v>
      </c>
      <c r="F15879" s="85" t="s">
        <v>38</v>
      </c>
      <c r="G15879" s="86" t="s">
        <v>19816</v>
      </c>
      <c r="H15879" s="85" t="s">
        <v>945</v>
      </c>
      <c r="I15879" s="85">
        <v>1</v>
      </c>
      <c r="J15879" s="88">
        <v>86.270841509324526</v>
      </c>
      <c r="K15879" s="146">
        <v>143.85488225974188</v>
      </c>
      <c r="L15879" s="147">
        <v>9.378752300929335E-6</v>
      </c>
      <c r="M15879" s="147">
        <v>8.3267057353091456</v>
      </c>
      <c r="N15879" s="87">
        <v>1170.3903055355461</v>
      </c>
      <c r="O15879" s="88">
        <v>76.94055731780486</v>
      </c>
      <c r="P15879" s="89">
        <v>65.739229856828388</v>
      </c>
    </row>
    <row r="15880" spans="1:16">
      <c r="A15880" s="75" t="s">
        <v>26104</v>
      </c>
      <c r="B15880" s="85">
        <v>15876</v>
      </c>
      <c r="C15880" s="85">
        <v>16199</v>
      </c>
      <c r="D15880" s="85">
        <v>15876</v>
      </c>
      <c r="E15880" s="86" t="s">
        <v>26105</v>
      </c>
      <c r="F15880" s="85" t="s">
        <v>509</v>
      </c>
      <c r="G15880" s="86" t="s">
        <v>19816</v>
      </c>
      <c r="H15880" s="85" t="s">
        <v>945</v>
      </c>
      <c r="I15880" s="85">
        <v>1</v>
      </c>
      <c r="J15880" s="88">
        <v>94.044463053736038</v>
      </c>
      <c r="K15880" s="146">
        <v>162.45949095615092</v>
      </c>
      <c r="L15880" s="147">
        <v>3.7939060940953751E-5</v>
      </c>
      <c r="M15880" s="147">
        <v>12.35247392754102</v>
      </c>
      <c r="N15880" s="87">
        <v>1317.7208062214791</v>
      </c>
      <c r="O15880" s="88">
        <v>85.078075606799175</v>
      </c>
      <c r="P15880" s="89">
        <v>64.564568765334855</v>
      </c>
    </row>
    <row r="15881" spans="1:16">
      <c r="A15881" s="75" t="s">
        <v>26107</v>
      </c>
      <c r="B15881" s="85">
        <v>15877</v>
      </c>
      <c r="C15881" s="85">
        <v>16201</v>
      </c>
      <c r="D15881" s="85">
        <v>15877</v>
      </c>
      <c r="E15881" s="86" t="s">
        <v>26105</v>
      </c>
      <c r="F15881" s="85" t="s">
        <v>32</v>
      </c>
      <c r="G15881" s="86" t="s">
        <v>19816</v>
      </c>
      <c r="H15881" s="85" t="s">
        <v>945</v>
      </c>
      <c r="I15881" s="85">
        <v>1</v>
      </c>
      <c r="J15881" s="88">
        <v>45.576642786314487</v>
      </c>
      <c r="K15881" s="146">
        <v>82.028487134340367</v>
      </c>
      <c r="L15881" s="147">
        <v>4.4956161548926598E-6</v>
      </c>
      <c r="M15881" s="147">
        <v>5.794988252423618</v>
      </c>
      <c r="N15881" s="87">
        <v>758.92478838389752</v>
      </c>
      <c r="O15881" s="88">
        <v>38.953790990262611</v>
      </c>
      <c r="P15881" s="89">
        <v>51.327603981961474</v>
      </c>
    </row>
    <row r="15882" spans="1:16">
      <c r="A15882" s="75" t="s">
        <v>26109</v>
      </c>
      <c r="B15882" s="85">
        <v>15878</v>
      </c>
      <c r="C15882" s="85">
        <v>16203</v>
      </c>
      <c r="D15882" s="85">
        <v>15878</v>
      </c>
      <c r="E15882" s="86" t="s">
        <v>26105</v>
      </c>
      <c r="F15882" s="85" t="s">
        <v>31</v>
      </c>
      <c r="G15882" s="86" t="s">
        <v>19816</v>
      </c>
      <c r="H15882" s="85" t="s">
        <v>945</v>
      </c>
      <c r="I15882" s="85">
        <v>1</v>
      </c>
      <c r="J15882" s="88">
        <v>57.79549826628832</v>
      </c>
      <c r="K15882" s="146">
        <v>100.31938818243727</v>
      </c>
      <c r="L15882" s="147">
        <v>6.5205670926806328E-6</v>
      </c>
      <c r="M15882" s="147">
        <v>6.2682786755361217</v>
      </c>
      <c r="N15882" s="87">
        <v>961.82399711276071</v>
      </c>
      <c r="O15882" s="88">
        <v>51.21157380523222</v>
      </c>
      <c r="P15882" s="89">
        <v>53.244225512111406</v>
      </c>
    </row>
    <row r="15883" spans="1:16">
      <c r="A15883" s="75" t="s">
        <v>26111</v>
      </c>
      <c r="B15883" s="85">
        <v>15879</v>
      </c>
      <c r="C15883" s="85">
        <v>16205</v>
      </c>
      <c r="D15883" s="85">
        <v>15879</v>
      </c>
      <c r="E15883" s="86" t="s">
        <v>26105</v>
      </c>
      <c r="F15883" s="85" t="s">
        <v>38</v>
      </c>
      <c r="G15883" s="86" t="s">
        <v>19816</v>
      </c>
      <c r="H15883" s="85" t="s">
        <v>945</v>
      </c>
      <c r="I15883" s="85">
        <v>1</v>
      </c>
      <c r="J15883" s="88">
        <v>65.529780622300635</v>
      </c>
      <c r="K15883" s="146">
        <v>117.51504991492641</v>
      </c>
      <c r="L15883" s="147">
        <v>7.3802061405405221E-6</v>
      </c>
      <c r="M15883" s="147">
        <v>5.3442876578921679</v>
      </c>
      <c r="N15883" s="87">
        <v>860.38714246313907</v>
      </c>
      <c r="O15883" s="88">
        <v>58.037515845764688</v>
      </c>
      <c r="P15883" s="89">
        <v>67.455117564417975</v>
      </c>
    </row>
    <row r="15884" spans="1:16">
      <c r="A15884" s="75" t="s">
        <v>1434</v>
      </c>
      <c r="B15884" s="85">
        <v>15880</v>
      </c>
      <c r="C15884" s="85">
        <v>696</v>
      </c>
      <c r="D15884" s="85">
        <v>15880</v>
      </c>
      <c r="E15884" s="86" t="s">
        <v>1435</v>
      </c>
      <c r="F15884" s="85" t="s">
        <v>509</v>
      </c>
      <c r="G15884" s="86" t="s">
        <v>1436</v>
      </c>
      <c r="H15884" s="85" t="s">
        <v>945</v>
      </c>
      <c r="I15884" s="85">
        <v>1</v>
      </c>
      <c r="J15884" s="88">
        <v>90.084323851240072</v>
      </c>
      <c r="K15884" s="146">
        <v>167.48778949818623</v>
      </c>
      <c r="L15884" s="147">
        <v>3.81817773235927E-5</v>
      </c>
      <c r="M15884" s="147">
        <v>12.01852483114191</v>
      </c>
      <c r="N15884" s="87">
        <v>1277.2925799918351</v>
      </c>
      <c r="O15884" s="88">
        <v>81.605870562179149</v>
      </c>
      <c r="P15884" s="89">
        <v>63.889724124680036</v>
      </c>
    </row>
    <row r="15885" spans="1:16">
      <c r="A15885" s="75" t="s">
        <v>1437</v>
      </c>
      <c r="B15885" s="85">
        <v>15881</v>
      </c>
      <c r="C15885" s="85">
        <v>697</v>
      </c>
      <c r="D15885" s="85">
        <v>15881</v>
      </c>
      <c r="E15885" s="86" t="s">
        <v>1435</v>
      </c>
      <c r="F15885" s="85" t="s">
        <v>32</v>
      </c>
      <c r="G15885" s="86" t="s">
        <v>1436</v>
      </c>
      <c r="H15885" s="85" t="s">
        <v>945</v>
      </c>
      <c r="I15885" s="85">
        <v>1</v>
      </c>
      <c r="J15885" s="88">
        <v>41.942096367290148</v>
      </c>
      <c r="K15885" s="146">
        <v>93.427096263284241</v>
      </c>
      <c r="L15885" s="147">
        <v>4.5222148063149042E-6</v>
      </c>
      <c r="M15885" s="147">
        <v>5.4435563138518992</v>
      </c>
      <c r="N15885" s="87">
        <v>726.20322816861403</v>
      </c>
      <c r="O15885" s="88">
        <v>35.383831482902252</v>
      </c>
      <c r="P15885" s="89">
        <v>48.724420534642178</v>
      </c>
    </row>
    <row r="15886" spans="1:16">
      <c r="A15886" s="75" t="s">
        <v>1438</v>
      </c>
      <c r="B15886" s="85">
        <v>15882</v>
      </c>
      <c r="C15886" s="85">
        <v>698</v>
      </c>
      <c r="D15886" s="85">
        <v>15882</v>
      </c>
      <c r="E15886" s="86" t="s">
        <v>1435</v>
      </c>
      <c r="F15886" s="85" t="s">
        <v>31</v>
      </c>
      <c r="G15886" s="86" t="s">
        <v>1436</v>
      </c>
      <c r="H15886" s="85" t="s">
        <v>945</v>
      </c>
      <c r="I15886" s="85">
        <v>1</v>
      </c>
      <c r="J15886" s="88">
        <v>55.184328302623022</v>
      </c>
      <c r="K15886" s="146">
        <v>112.70434525336462</v>
      </c>
      <c r="L15886" s="147">
        <v>6.5494995873871009E-6</v>
      </c>
      <c r="M15886" s="147">
        <v>5.9747141217723572</v>
      </c>
      <c r="N15886" s="87">
        <v>945.45844519074399</v>
      </c>
      <c r="O15886" s="88">
        <v>48.592869199841488</v>
      </c>
      <c r="P15886" s="89">
        <v>51.396091966832024</v>
      </c>
    </row>
    <row r="15887" spans="1:16">
      <c r="A15887" s="75" t="s">
        <v>1439</v>
      </c>
      <c r="B15887" s="85">
        <v>15883</v>
      </c>
      <c r="C15887" s="85">
        <v>699</v>
      </c>
      <c r="D15887" s="85">
        <v>15883</v>
      </c>
      <c r="E15887" s="86" t="s">
        <v>1435</v>
      </c>
      <c r="F15887" s="85" t="s">
        <v>38</v>
      </c>
      <c r="G15887" s="86" t="s">
        <v>1436</v>
      </c>
      <c r="H15887" s="85" t="s">
        <v>945</v>
      </c>
      <c r="I15887" s="85">
        <v>1</v>
      </c>
      <c r="J15887" s="88">
        <v>63.528404962959257</v>
      </c>
      <c r="K15887" s="146">
        <v>125.07305634623708</v>
      </c>
      <c r="L15887" s="147">
        <v>7.4095236925243887E-6</v>
      </c>
      <c r="M15887" s="147">
        <v>5.0578627097019559</v>
      </c>
      <c r="N15887" s="87">
        <v>844.73493586797804</v>
      </c>
      <c r="O15887" s="88">
        <v>56.286996085646422</v>
      </c>
      <c r="P15887" s="89">
        <v>66.632731399714956</v>
      </c>
    </row>
    <row r="15888" spans="1:16">
      <c r="A15888" s="75" t="s">
        <v>19819</v>
      </c>
      <c r="B15888" s="85">
        <v>15884</v>
      </c>
      <c r="C15888" s="85">
        <v>12535</v>
      </c>
      <c r="D15888" s="85">
        <v>15884</v>
      </c>
      <c r="E15888" s="86" t="s">
        <v>19820</v>
      </c>
      <c r="F15888" s="85" t="s">
        <v>32</v>
      </c>
      <c r="G15888" s="86" t="s">
        <v>1436</v>
      </c>
      <c r="H15888" s="85" t="s">
        <v>945</v>
      </c>
      <c r="I15888" s="85">
        <v>1</v>
      </c>
      <c r="J15888" s="88">
        <v>55.018662615227328</v>
      </c>
      <c r="K15888" s="146">
        <v>107.66362061766002</v>
      </c>
      <c r="L15888" s="147">
        <v>4.5855810054973881E-6</v>
      </c>
      <c r="M15888" s="147">
        <v>7.3155757509256478</v>
      </c>
      <c r="N15888" s="87">
        <v>929.17893338594308</v>
      </c>
      <c r="O15888" s="88">
        <v>47.100185257803837</v>
      </c>
      <c r="P15888" s="89">
        <v>50.69011313694984</v>
      </c>
    </row>
    <row r="15889" spans="1:16">
      <c r="A15889" s="75" t="s">
        <v>19821</v>
      </c>
      <c r="B15889" s="85">
        <v>15885</v>
      </c>
      <c r="C15889" s="85">
        <v>12536</v>
      </c>
      <c r="D15889" s="85">
        <v>15885</v>
      </c>
      <c r="E15889" s="86" t="s">
        <v>19820</v>
      </c>
      <c r="F15889" s="85" t="s">
        <v>31</v>
      </c>
      <c r="G15889" s="86" t="s">
        <v>1436</v>
      </c>
      <c r="H15889" s="85" t="s">
        <v>945</v>
      </c>
      <c r="I15889" s="85">
        <v>1</v>
      </c>
      <c r="J15889" s="88">
        <v>68.625355804568741</v>
      </c>
      <c r="K15889" s="146">
        <v>127.37573585901994</v>
      </c>
      <c r="L15889" s="147">
        <v>6.6147516054358394E-6</v>
      </c>
      <c r="M15889" s="147">
        <v>7.8831612863043894</v>
      </c>
      <c r="N15889" s="87">
        <v>1153.1644960931999</v>
      </c>
      <c r="O15889" s="88">
        <v>60.645393461953077</v>
      </c>
      <c r="P15889" s="89">
        <v>52.5904098395444</v>
      </c>
    </row>
    <row r="15890" spans="1:16">
      <c r="A15890" s="75" t="s">
        <v>19822</v>
      </c>
      <c r="B15890" s="85">
        <v>15886</v>
      </c>
      <c r="C15890" s="85">
        <v>12537</v>
      </c>
      <c r="D15890" s="85">
        <v>15886</v>
      </c>
      <c r="E15890" s="86" t="s">
        <v>19820</v>
      </c>
      <c r="F15890" s="85" t="s">
        <v>38</v>
      </c>
      <c r="G15890" s="86" t="s">
        <v>1436</v>
      </c>
      <c r="H15890" s="85" t="s">
        <v>945</v>
      </c>
      <c r="I15890" s="85">
        <v>1</v>
      </c>
      <c r="J15890" s="88">
        <v>87.600304516186085</v>
      </c>
      <c r="K15890" s="146">
        <v>157.06356891136778</v>
      </c>
      <c r="L15890" s="147">
        <v>1.4373468195941711E-5</v>
      </c>
      <c r="M15890" s="147">
        <v>9.0477394025352904</v>
      </c>
      <c r="N15890" s="87">
        <v>1210.6269507907059</v>
      </c>
      <c r="O15890" s="88">
        <v>78.412294497539023</v>
      </c>
      <c r="P15890" s="89">
        <v>64.769989174885794</v>
      </c>
    </row>
    <row r="15891" spans="1:16">
      <c r="A15891" s="75" t="s">
        <v>1428</v>
      </c>
      <c r="B15891" s="85">
        <v>15887</v>
      </c>
      <c r="C15891" s="85">
        <v>692</v>
      </c>
      <c r="D15891" s="85">
        <v>15887</v>
      </c>
      <c r="E15891" s="86" t="s">
        <v>1429</v>
      </c>
      <c r="F15891" s="85" t="s">
        <v>509</v>
      </c>
      <c r="G15891" s="86" t="s">
        <v>1430</v>
      </c>
      <c r="H15891" s="85" t="s">
        <v>945</v>
      </c>
      <c r="I15891" s="85">
        <v>1</v>
      </c>
      <c r="J15891" s="88">
        <v>83.489847681993012</v>
      </c>
      <c r="K15891" s="146">
        <v>118.83919378707144</v>
      </c>
      <c r="L15891" s="147">
        <v>3.5867880128121121E-5</v>
      </c>
      <c r="M15891" s="147">
        <v>11.250307830338199</v>
      </c>
      <c r="N15891" s="87">
        <v>1190.731837556845</v>
      </c>
      <c r="O15891" s="88">
        <v>75.94891162896424</v>
      </c>
      <c r="P15891" s="89">
        <v>63.78338869715364</v>
      </c>
    </row>
    <row r="15892" spans="1:16">
      <c r="A15892" s="75" t="s">
        <v>1431</v>
      </c>
      <c r="B15892" s="85">
        <v>15888</v>
      </c>
      <c r="C15892" s="85">
        <v>693</v>
      </c>
      <c r="D15892" s="85">
        <v>15888</v>
      </c>
      <c r="E15892" s="86" t="s">
        <v>1429</v>
      </c>
      <c r="F15892" s="85" t="s">
        <v>32</v>
      </c>
      <c r="G15892" s="86" t="s">
        <v>1430</v>
      </c>
      <c r="H15892" s="85" t="s">
        <v>945</v>
      </c>
      <c r="I15892" s="85">
        <v>1</v>
      </c>
      <c r="J15892" s="88">
        <v>37.526529487599142</v>
      </c>
      <c r="K15892" s="146">
        <v>42.319050446809065</v>
      </c>
      <c r="L15892" s="147">
        <v>4.1997970252483193E-6</v>
      </c>
      <c r="M15892" s="147">
        <v>5.0158096714204623</v>
      </c>
      <c r="N15892" s="87">
        <v>595.40786752601218</v>
      </c>
      <c r="O15892" s="88">
        <v>32.299222195511042</v>
      </c>
      <c r="P15892" s="89">
        <v>54.24722103474717</v>
      </c>
    </row>
    <row r="15893" spans="1:16">
      <c r="A15893" s="75" t="s">
        <v>1432</v>
      </c>
      <c r="B15893" s="85">
        <v>15889</v>
      </c>
      <c r="C15893" s="85">
        <v>694</v>
      </c>
      <c r="D15893" s="85">
        <v>15889</v>
      </c>
      <c r="E15893" s="86" t="s">
        <v>1429</v>
      </c>
      <c r="F15893" s="85" t="s">
        <v>31</v>
      </c>
      <c r="G15893" s="86" t="s">
        <v>1430</v>
      </c>
      <c r="H15893" s="85" t="s">
        <v>945</v>
      </c>
      <c r="I15893" s="85">
        <v>1</v>
      </c>
      <c r="J15893" s="88">
        <v>41.866122696457673</v>
      </c>
      <c r="K15893" s="146">
        <v>51.502077400393993</v>
      </c>
      <c r="L15893" s="147">
        <v>6.1037164342818983E-6</v>
      </c>
      <c r="M15893" s="147">
        <v>5.0514246025521743</v>
      </c>
      <c r="N15893" s="87">
        <v>670.25543802169636</v>
      </c>
      <c r="O15893" s="88">
        <v>37.183836321808997</v>
      </c>
      <c r="P15893" s="89">
        <v>55.47711247455085</v>
      </c>
    </row>
    <row r="15894" spans="1:16">
      <c r="A15894" s="75" t="s">
        <v>1433</v>
      </c>
      <c r="B15894" s="85">
        <v>15890</v>
      </c>
      <c r="C15894" s="85">
        <v>695</v>
      </c>
      <c r="D15894" s="85">
        <v>15890</v>
      </c>
      <c r="E15894" s="86" t="s">
        <v>1429</v>
      </c>
      <c r="F15894" s="85" t="s">
        <v>38</v>
      </c>
      <c r="G15894" s="86" t="s">
        <v>1430</v>
      </c>
      <c r="H15894" s="85" t="s">
        <v>945</v>
      </c>
      <c r="I15894" s="85">
        <v>1</v>
      </c>
      <c r="J15894" s="88">
        <v>39.866993176054223</v>
      </c>
      <c r="K15894" s="146">
        <v>54.360220623751381</v>
      </c>
      <c r="L15894" s="147">
        <v>6.8612775395318806E-6</v>
      </c>
      <c r="M15894" s="147">
        <v>3.857978759524801</v>
      </c>
      <c r="N15894" s="87">
        <v>542.02876534717325</v>
      </c>
      <c r="O15894" s="88">
        <v>35.623288126968113</v>
      </c>
      <c r="P15894" s="89">
        <v>65.722135806115645</v>
      </c>
    </row>
    <row r="15895" spans="1:16">
      <c r="A15895" s="75" t="s">
        <v>1440</v>
      </c>
      <c r="B15895" s="85">
        <v>15891</v>
      </c>
      <c r="C15895" s="85">
        <v>700</v>
      </c>
      <c r="D15895" s="85">
        <v>15891</v>
      </c>
      <c r="E15895" s="86" t="s">
        <v>1441</v>
      </c>
      <c r="F15895" s="85" t="s">
        <v>509</v>
      </c>
      <c r="G15895" s="86" t="s">
        <v>1430</v>
      </c>
      <c r="H15895" s="85" t="s">
        <v>945</v>
      </c>
      <c r="I15895" s="85">
        <v>1</v>
      </c>
      <c r="J15895" s="88">
        <v>85.916721485108084</v>
      </c>
      <c r="K15895" s="146">
        <v>152.28108919389715</v>
      </c>
      <c r="L15895" s="147">
        <v>3.6388799621224118E-5</v>
      </c>
      <c r="M15895" s="147">
        <v>11.452987713359359</v>
      </c>
      <c r="N15895" s="87">
        <v>1215.9541715167461</v>
      </c>
      <c r="O15895" s="88">
        <v>77.683887197610048</v>
      </c>
      <c r="P15895" s="89">
        <v>63.8871834295444</v>
      </c>
    </row>
    <row r="15896" spans="1:16">
      <c r="A15896" s="75" t="s">
        <v>1442</v>
      </c>
      <c r="B15896" s="85">
        <v>15892</v>
      </c>
      <c r="C15896" s="85">
        <v>701</v>
      </c>
      <c r="D15896" s="85">
        <v>15892</v>
      </c>
      <c r="E15896" s="86" t="s">
        <v>1441</v>
      </c>
      <c r="F15896" s="85" t="s">
        <v>32</v>
      </c>
      <c r="G15896" s="86" t="s">
        <v>1430</v>
      </c>
      <c r="H15896" s="85" t="s">
        <v>945</v>
      </c>
      <c r="I15896" s="85">
        <v>1</v>
      </c>
      <c r="J15896" s="88">
        <v>39.399398354948147</v>
      </c>
      <c r="K15896" s="146">
        <v>75.137910241391481</v>
      </c>
      <c r="L15896" s="147">
        <v>4.2930324215869921E-6</v>
      </c>
      <c r="M15896" s="147">
        <v>5.1565831347151514</v>
      </c>
      <c r="N15896" s="87">
        <v>665.62648408663381</v>
      </c>
      <c r="O15896" s="88">
        <v>33.434122400707331</v>
      </c>
      <c r="P15896" s="89">
        <v>50.229555463955599</v>
      </c>
    </row>
    <row r="15897" spans="1:16">
      <c r="A15897" s="75" t="s">
        <v>1443</v>
      </c>
      <c r="B15897" s="85">
        <v>15893</v>
      </c>
      <c r="C15897" s="85">
        <v>702</v>
      </c>
      <c r="D15897" s="85">
        <v>15893</v>
      </c>
      <c r="E15897" s="86" t="s">
        <v>1441</v>
      </c>
      <c r="F15897" s="85" t="s">
        <v>31</v>
      </c>
      <c r="G15897" s="86" t="s">
        <v>1430</v>
      </c>
      <c r="H15897" s="85" t="s">
        <v>945</v>
      </c>
      <c r="I15897" s="85">
        <v>1</v>
      </c>
      <c r="J15897" s="88">
        <v>49.558916101430079</v>
      </c>
      <c r="K15897" s="146">
        <v>90.796781655891721</v>
      </c>
      <c r="L15897" s="147">
        <v>6.2240588409221021E-6</v>
      </c>
      <c r="M15897" s="147">
        <v>5.5221316345921334</v>
      </c>
      <c r="N15897" s="87">
        <v>834.74937477127958</v>
      </c>
      <c r="O15897" s="88">
        <v>43.736654921349171</v>
      </c>
      <c r="P15897" s="89">
        <v>52.394953794763808</v>
      </c>
    </row>
    <row r="15898" spans="1:16">
      <c r="A15898" s="75" t="s">
        <v>1444</v>
      </c>
      <c r="B15898" s="85">
        <v>15894</v>
      </c>
      <c r="C15898" s="85">
        <v>703</v>
      </c>
      <c r="D15898" s="85">
        <v>15894</v>
      </c>
      <c r="E15898" s="86" t="s">
        <v>1441</v>
      </c>
      <c r="F15898" s="85" t="s">
        <v>38</v>
      </c>
      <c r="G15898" s="86" t="s">
        <v>1430</v>
      </c>
      <c r="H15898" s="85" t="s">
        <v>945</v>
      </c>
      <c r="I15898" s="85">
        <v>1</v>
      </c>
      <c r="J15898" s="88">
        <v>54.961025027212628</v>
      </c>
      <c r="K15898" s="146">
        <v>104.41328611661829</v>
      </c>
      <c r="L15898" s="147">
        <v>7.046197971723798E-6</v>
      </c>
      <c r="M15898" s="147">
        <v>4.563876342119511</v>
      </c>
      <c r="N15898" s="87">
        <v>730.47305207686895</v>
      </c>
      <c r="O15898" s="88">
        <v>48.553571926054254</v>
      </c>
      <c r="P15898" s="89">
        <v>66.468669566943689</v>
      </c>
    </row>
    <row r="15899" spans="1:16">
      <c r="A15899" s="75" t="s">
        <v>19823</v>
      </c>
      <c r="B15899" s="85">
        <v>15895</v>
      </c>
      <c r="C15899" s="85">
        <v>12538</v>
      </c>
      <c r="D15899" s="85">
        <v>15895</v>
      </c>
      <c r="E15899" s="86" t="s">
        <v>19824</v>
      </c>
      <c r="F15899" s="85" t="s">
        <v>32</v>
      </c>
      <c r="G15899" s="86" t="s">
        <v>1430</v>
      </c>
      <c r="H15899" s="85" t="s">
        <v>945</v>
      </c>
      <c r="I15899" s="85">
        <v>1</v>
      </c>
      <c r="J15899" s="88">
        <v>51.197485110442521</v>
      </c>
      <c r="K15899" s="146">
        <v>57.202689544565587</v>
      </c>
      <c r="L15899" s="147">
        <v>4.266043506211834E-6</v>
      </c>
      <c r="M15899" s="147">
        <v>6.972920901088477</v>
      </c>
      <c r="N15899" s="87">
        <v>807.60974116231125</v>
      </c>
      <c r="O15899" s="88">
        <v>44.548137505635466</v>
      </c>
      <c r="P15899" s="89">
        <v>55.160475703923318</v>
      </c>
    </row>
    <row r="15900" spans="1:16">
      <c r="A15900" s="75" t="s">
        <v>19825</v>
      </c>
      <c r="B15900" s="85">
        <v>15896</v>
      </c>
      <c r="C15900" s="85">
        <v>12539</v>
      </c>
      <c r="D15900" s="85">
        <v>15896</v>
      </c>
      <c r="E15900" s="86" t="s">
        <v>19824</v>
      </c>
      <c r="F15900" s="85" t="s">
        <v>31</v>
      </c>
      <c r="G15900" s="86" t="s">
        <v>1430</v>
      </c>
      <c r="H15900" s="85" t="s">
        <v>945</v>
      </c>
      <c r="I15900" s="85">
        <v>1</v>
      </c>
      <c r="J15900" s="88">
        <v>55.918105993946462</v>
      </c>
      <c r="K15900" s="146">
        <v>66.840349397215448</v>
      </c>
      <c r="L15900" s="147">
        <v>6.171934453151035E-6</v>
      </c>
      <c r="M15900" s="147">
        <v>7.0466193654720346</v>
      </c>
      <c r="N15900" s="87">
        <v>887.40267305608268</v>
      </c>
      <c r="O15900" s="88">
        <v>49.784202595834799</v>
      </c>
      <c r="P15900" s="89">
        <v>56.101028436600735</v>
      </c>
    </row>
    <row r="15901" spans="1:16">
      <c r="A15901" s="75" t="s">
        <v>19826</v>
      </c>
      <c r="B15901" s="85">
        <v>15897</v>
      </c>
      <c r="C15901" s="85">
        <v>12540</v>
      </c>
      <c r="D15901" s="85">
        <v>15897</v>
      </c>
      <c r="E15901" s="86" t="s">
        <v>19824</v>
      </c>
      <c r="F15901" s="85" t="s">
        <v>38</v>
      </c>
      <c r="G15901" s="86" t="s">
        <v>1430</v>
      </c>
      <c r="H15901" s="85" t="s">
        <v>945</v>
      </c>
      <c r="I15901" s="85">
        <v>1</v>
      </c>
      <c r="J15901" s="88">
        <v>61.682073443438931</v>
      </c>
      <c r="K15901" s="146">
        <v>82.19187399906879</v>
      </c>
      <c r="L15901" s="147">
        <v>8.8501538891054415E-6</v>
      </c>
      <c r="M15901" s="147">
        <v>6.8865850440638647</v>
      </c>
      <c r="N15901" s="87">
        <v>865.9049371625299</v>
      </c>
      <c r="O15901" s="88">
        <v>55.475496123932622</v>
      </c>
      <c r="P15901" s="89">
        <v>64.066497074978457</v>
      </c>
    </row>
    <row r="15902" spans="1:16">
      <c r="A15902" s="75" t="s">
        <v>19827</v>
      </c>
      <c r="B15902" s="85">
        <v>15898</v>
      </c>
      <c r="C15902" s="85">
        <v>12541</v>
      </c>
      <c r="D15902" s="85">
        <v>15898</v>
      </c>
      <c r="E15902" s="86" t="s">
        <v>19828</v>
      </c>
      <c r="F15902" s="85" t="s">
        <v>32</v>
      </c>
      <c r="G15902" s="86" t="s">
        <v>19829</v>
      </c>
      <c r="H15902" s="85" t="s">
        <v>945</v>
      </c>
      <c r="I15902" s="85">
        <v>1</v>
      </c>
      <c r="J15902" s="88">
        <v>85.340046381259398</v>
      </c>
      <c r="K15902" s="146">
        <v>160.10039951291273</v>
      </c>
      <c r="L15902" s="147">
        <v>6.4283298827953289E-6</v>
      </c>
      <c r="M15902" s="147">
        <v>11.326101145233279</v>
      </c>
      <c r="N15902" s="87">
        <v>1458.1526407011891</v>
      </c>
      <c r="O15902" s="88">
        <v>74.322810931891766</v>
      </c>
      <c r="P15902" s="89">
        <v>50.970528638313056</v>
      </c>
    </row>
    <row r="15903" spans="1:16">
      <c r="A15903" s="75" t="s">
        <v>19830</v>
      </c>
      <c r="B15903" s="85">
        <v>15899</v>
      </c>
      <c r="C15903" s="85">
        <v>12542</v>
      </c>
      <c r="D15903" s="85">
        <v>15899</v>
      </c>
      <c r="E15903" s="86" t="s">
        <v>19828</v>
      </c>
      <c r="F15903" s="85" t="s">
        <v>31</v>
      </c>
      <c r="G15903" s="86" t="s">
        <v>19829</v>
      </c>
      <c r="H15903" s="85" t="s">
        <v>945</v>
      </c>
      <c r="I15903" s="85">
        <v>1</v>
      </c>
      <c r="J15903" s="88">
        <v>106.5076308933333</v>
      </c>
      <c r="K15903" s="146">
        <v>188.29586909977166</v>
      </c>
      <c r="L15903" s="147">
        <v>9.0319939115384789E-6</v>
      </c>
      <c r="M15903" s="147">
        <v>11.95439514552192</v>
      </c>
      <c r="N15903" s="87">
        <v>1793.728539151922</v>
      </c>
      <c r="O15903" s="88">
        <v>94.081701534228841</v>
      </c>
      <c r="P15903" s="89">
        <v>52.450356606753232</v>
      </c>
    </row>
    <row r="15904" spans="1:16">
      <c r="A15904" s="75" t="s">
        <v>19831</v>
      </c>
      <c r="B15904" s="85">
        <v>15900</v>
      </c>
      <c r="C15904" s="85">
        <v>12543</v>
      </c>
      <c r="D15904" s="85">
        <v>15900</v>
      </c>
      <c r="E15904" s="86" t="s">
        <v>19828</v>
      </c>
      <c r="F15904" s="85" t="s">
        <v>38</v>
      </c>
      <c r="G15904" s="86" t="s">
        <v>19829</v>
      </c>
      <c r="H15904" s="85" t="s">
        <v>945</v>
      </c>
      <c r="I15904" s="85">
        <v>1</v>
      </c>
      <c r="J15904" s="88">
        <v>127.1139032326661</v>
      </c>
      <c r="K15904" s="146">
        <v>229.91917077315182</v>
      </c>
      <c r="L15904" s="147">
        <v>8.5304091069211808E-6</v>
      </c>
      <c r="M15904" s="147">
        <v>11.2273027759753</v>
      </c>
      <c r="N15904" s="87">
        <v>1707.846973628763</v>
      </c>
      <c r="O15904" s="88">
        <v>112.0009852040336</v>
      </c>
      <c r="P15904" s="89">
        <v>65.580222896702807</v>
      </c>
    </row>
    <row r="15905" spans="1:16">
      <c r="A15905" s="75" t="s">
        <v>26113</v>
      </c>
      <c r="B15905" s="85">
        <v>15901</v>
      </c>
      <c r="C15905" s="85">
        <v>16207</v>
      </c>
      <c r="D15905" s="85">
        <v>15901</v>
      </c>
      <c r="E15905" s="86" t="s">
        <v>26114</v>
      </c>
      <c r="F15905" s="85" t="s">
        <v>509</v>
      </c>
      <c r="G15905" s="86" t="s">
        <v>19829</v>
      </c>
      <c r="H15905" s="85" t="s">
        <v>945</v>
      </c>
      <c r="I15905" s="85">
        <v>1</v>
      </c>
      <c r="J15905" s="88">
        <v>44.838647700982499</v>
      </c>
      <c r="K15905" s="146">
        <v>123.46152552505285</v>
      </c>
      <c r="L15905" s="147">
        <v>8.1592194252414156E-6</v>
      </c>
      <c r="M15905" s="147">
        <v>5.1419623587959258</v>
      </c>
      <c r="N15905" s="87">
        <v>591.07143374565487</v>
      </c>
      <c r="O15905" s="88">
        <v>38.548135533942983</v>
      </c>
      <c r="P15905" s="89">
        <v>65.217388852073526</v>
      </c>
    </row>
    <row r="15906" spans="1:16">
      <c r="A15906" s="75" t="s">
        <v>26116</v>
      </c>
      <c r="B15906" s="85">
        <v>15902</v>
      </c>
      <c r="C15906" s="85">
        <v>16209</v>
      </c>
      <c r="D15906" s="85">
        <v>15902</v>
      </c>
      <c r="E15906" s="86" t="s">
        <v>26114</v>
      </c>
      <c r="F15906" s="85" t="s">
        <v>32</v>
      </c>
      <c r="G15906" s="86" t="s">
        <v>19829</v>
      </c>
      <c r="H15906" s="85" t="s">
        <v>945</v>
      </c>
      <c r="I15906" s="85">
        <v>1</v>
      </c>
      <c r="J15906" s="88">
        <v>66.31958638425985</v>
      </c>
      <c r="K15906" s="146">
        <v>139.39272772473041</v>
      </c>
      <c r="L15906" s="147">
        <v>6.3361608658026224E-6</v>
      </c>
      <c r="M15906" s="147">
        <v>8.6031637822169138</v>
      </c>
      <c r="N15906" s="87">
        <v>1162.9152512941639</v>
      </c>
      <c r="O15906" s="88">
        <v>57.280841804762119</v>
      </c>
      <c r="P15906" s="89">
        <v>49.25624781428953</v>
      </c>
    </row>
    <row r="15907" spans="1:16">
      <c r="A15907" s="75" t="s">
        <v>26118</v>
      </c>
      <c r="B15907" s="85">
        <v>15903</v>
      </c>
      <c r="C15907" s="85">
        <v>16211</v>
      </c>
      <c r="D15907" s="85">
        <v>15903</v>
      </c>
      <c r="E15907" s="86" t="s">
        <v>26114</v>
      </c>
      <c r="F15907" s="85" t="s">
        <v>31</v>
      </c>
      <c r="G15907" s="86" t="s">
        <v>19829</v>
      </c>
      <c r="H15907" s="85" t="s">
        <v>945</v>
      </c>
      <c r="I15907" s="85">
        <v>1</v>
      </c>
      <c r="J15907" s="88">
        <v>86.957045435957639</v>
      </c>
      <c r="K15907" s="146">
        <v>166.95566458245486</v>
      </c>
      <c r="L15907" s="147">
        <v>8.9370818852857726E-6</v>
      </c>
      <c r="M15907" s="147">
        <v>9.178471997111691</v>
      </c>
      <c r="N15907" s="87">
        <v>1491.6106469301681</v>
      </c>
      <c r="O15907" s="88">
        <v>76.550757152975663</v>
      </c>
      <c r="P15907" s="89">
        <v>51.320870704779502</v>
      </c>
    </row>
    <row r="15908" spans="1:16">
      <c r="A15908" s="75" t="s">
        <v>26120</v>
      </c>
      <c r="B15908" s="85">
        <v>15904</v>
      </c>
      <c r="C15908" s="85">
        <v>16213</v>
      </c>
      <c r="D15908" s="85">
        <v>15904</v>
      </c>
      <c r="E15908" s="86" t="s">
        <v>26114</v>
      </c>
      <c r="F15908" s="85" t="s">
        <v>38</v>
      </c>
      <c r="G15908" s="86" t="s">
        <v>19829</v>
      </c>
      <c r="H15908" s="85" t="s">
        <v>945</v>
      </c>
      <c r="I15908" s="85">
        <v>1</v>
      </c>
      <c r="J15908" s="88">
        <v>101.5203476547178</v>
      </c>
      <c r="K15908" s="146">
        <v>198.21115824311178</v>
      </c>
      <c r="L15908" s="147">
        <v>8.3960568782034552E-6</v>
      </c>
      <c r="M15908" s="147">
        <v>7.7202329400204901</v>
      </c>
      <c r="N15908" s="87">
        <v>1326.4369695867149</v>
      </c>
      <c r="O15908" s="88">
        <v>88.745961104688149</v>
      </c>
      <c r="P15908" s="89">
        <v>66.905524453483224</v>
      </c>
    </row>
    <row r="15909" spans="1:16">
      <c r="A15909" s="75" t="s">
        <v>19832</v>
      </c>
      <c r="B15909" s="85">
        <v>15905</v>
      </c>
      <c r="C15909" s="85">
        <v>12544</v>
      </c>
      <c r="D15909" s="85">
        <v>15905</v>
      </c>
      <c r="E15909" s="86" t="s">
        <v>19833</v>
      </c>
      <c r="F15909" s="85" t="s">
        <v>32</v>
      </c>
      <c r="G15909" s="86" t="s">
        <v>19834</v>
      </c>
      <c r="H15909" s="85" t="s">
        <v>945</v>
      </c>
      <c r="I15909" s="85">
        <v>1</v>
      </c>
      <c r="J15909" s="88">
        <v>82.115311836013717</v>
      </c>
      <c r="K15909" s="146">
        <v>128.89657378340613</v>
      </c>
      <c r="L15909" s="147">
        <v>6.0934115859905906E-6</v>
      </c>
      <c r="M15909" s="147">
        <v>10.99406689448546</v>
      </c>
      <c r="N15909" s="87">
        <v>1370.6996568867919</v>
      </c>
      <c r="O15909" s="88">
        <v>71.981706852857087</v>
      </c>
      <c r="P15909" s="89">
        <v>52.514572752097919</v>
      </c>
    </row>
    <row r="15910" spans="1:16">
      <c r="A15910" s="75" t="s">
        <v>19835</v>
      </c>
      <c r="B15910" s="85">
        <v>15906</v>
      </c>
      <c r="C15910" s="85">
        <v>12545</v>
      </c>
      <c r="D15910" s="85">
        <v>15906</v>
      </c>
      <c r="E15910" s="86" t="s">
        <v>19833</v>
      </c>
      <c r="F15910" s="85" t="s">
        <v>31</v>
      </c>
      <c r="G15910" s="86" t="s">
        <v>19834</v>
      </c>
      <c r="H15910" s="85" t="s">
        <v>945</v>
      </c>
      <c r="I15910" s="85">
        <v>1</v>
      </c>
      <c r="J15910" s="88">
        <v>97.976288099552363</v>
      </c>
      <c r="K15910" s="146">
        <v>151.02670002734715</v>
      </c>
      <c r="L15910" s="147">
        <v>8.5708393432596218E-6</v>
      </c>
      <c r="M15910" s="147">
        <v>11.346711192808391</v>
      </c>
      <c r="N15910" s="87">
        <v>1620.4840143024151</v>
      </c>
      <c r="O15910" s="88">
        <v>86.798041512935171</v>
      </c>
      <c r="P15910" s="89">
        <v>53.563034714847177</v>
      </c>
    </row>
    <row r="15911" spans="1:16">
      <c r="A15911" s="75" t="s">
        <v>19836</v>
      </c>
      <c r="B15911" s="85">
        <v>15907</v>
      </c>
      <c r="C15911" s="85">
        <v>12546</v>
      </c>
      <c r="D15911" s="85">
        <v>15907</v>
      </c>
      <c r="E15911" s="86" t="s">
        <v>19833</v>
      </c>
      <c r="F15911" s="85" t="s">
        <v>38</v>
      </c>
      <c r="G15911" s="86" t="s">
        <v>19834</v>
      </c>
      <c r="H15911" s="85" t="s">
        <v>945</v>
      </c>
      <c r="I15911" s="85">
        <v>1</v>
      </c>
      <c r="J15911" s="88">
        <v>112.8125237345368</v>
      </c>
      <c r="K15911" s="146">
        <v>182.56803115623211</v>
      </c>
      <c r="L15911" s="147">
        <v>8.0499027347587329E-6</v>
      </c>
      <c r="M15911" s="147">
        <v>10.551783563231719</v>
      </c>
      <c r="N15911" s="87">
        <v>1531.438937096646</v>
      </c>
      <c r="O15911" s="88">
        <v>99.885831796422977</v>
      </c>
      <c r="P15911" s="89">
        <v>65.223515856133275</v>
      </c>
    </row>
    <row r="15912" spans="1:16">
      <c r="A15912" s="75" t="s">
        <v>26122</v>
      </c>
      <c r="B15912" s="85">
        <v>15908</v>
      </c>
      <c r="C15912" s="85">
        <v>16215</v>
      </c>
      <c r="D15912" s="85">
        <v>15908</v>
      </c>
      <c r="E15912" s="86" t="s">
        <v>26123</v>
      </c>
      <c r="F15912" s="85" t="s">
        <v>509</v>
      </c>
      <c r="G15912" s="86" t="s">
        <v>19834</v>
      </c>
      <c r="H15912" s="85" t="s">
        <v>945</v>
      </c>
      <c r="I15912" s="85">
        <v>1</v>
      </c>
      <c r="J15912" s="88">
        <v>41.703944758163843</v>
      </c>
      <c r="K15912" s="146">
        <v>90.929465890436688</v>
      </c>
      <c r="L15912" s="147">
        <v>7.7241255928166634E-6</v>
      </c>
      <c r="M15912" s="147">
        <v>4.8678843455473322</v>
      </c>
      <c r="N15912" s="87">
        <v>557.29128994120151</v>
      </c>
      <c r="O15912" s="88">
        <v>36.29551267586222</v>
      </c>
      <c r="P15912" s="89">
        <v>65.128440603641366</v>
      </c>
    </row>
    <row r="15913" spans="1:16">
      <c r="A15913" s="75" t="s">
        <v>26125</v>
      </c>
      <c r="B15913" s="85">
        <v>15909</v>
      </c>
      <c r="C15913" s="85">
        <v>16217</v>
      </c>
      <c r="D15913" s="85">
        <v>15909</v>
      </c>
      <c r="E15913" s="86" t="s">
        <v>26123</v>
      </c>
      <c r="F15913" s="85" t="s">
        <v>32</v>
      </c>
      <c r="G15913" s="86" t="s">
        <v>19834</v>
      </c>
      <c r="H15913" s="85" t="s">
        <v>945</v>
      </c>
      <c r="I15913" s="85">
        <v>1</v>
      </c>
      <c r="J15913" s="88">
        <v>62.230285475514187</v>
      </c>
      <c r="K15913" s="146">
        <v>107.24764418666962</v>
      </c>
      <c r="L15913" s="147">
        <v>5.9970530682254896E-6</v>
      </c>
      <c r="M15913" s="147">
        <v>8.1473596513319979</v>
      </c>
      <c r="N15913" s="87">
        <v>1062.0423861430861</v>
      </c>
      <c r="O15913" s="88">
        <v>54.165102765403411</v>
      </c>
      <c r="P15913" s="89">
        <v>51.000886096561018</v>
      </c>
    </row>
    <row r="15914" spans="1:16">
      <c r="A15914" s="75" t="s">
        <v>26127</v>
      </c>
      <c r="B15914" s="85">
        <v>15910</v>
      </c>
      <c r="C15914" s="85">
        <v>16219</v>
      </c>
      <c r="D15914" s="85">
        <v>15910</v>
      </c>
      <c r="E15914" s="86" t="s">
        <v>26123</v>
      </c>
      <c r="F15914" s="85" t="s">
        <v>31</v>
      </c>
      <c r="G15914" s="86" t="s">
        <v>19834</v>
      </c>
      <c r="H15914" s="85" t="s">
        <v>945</v>
      </c>
      <c r="I15914" s="85">
        <v>1</v>
      </c>
      <c r="J15914" s="88">
        <v>77.537039666841522</v>
      </c>
      <c r="K15914" s="146">
        <v>128.71648621378881</v>
      </c>
      <c r="L15914" s="147">
        <v>8.4716131339954463E-6</v>
      </c>
      <c r="M15914" s="147">
        <v>8.4446097194704048</v>
      </c>
      <c r="N15914" s="87">
        <v>1304.6334906160339</v>
      </c>
      <c r="O15914" s="88">
        <v>68.470236023443164</v>
      </c>
      <c r="P15914" s="89">
        <v>52.482353485431574</v>
      </c>
    </row>
    <row r="15915" spans="1:16">
      <c r="A15915" s="75" t="s">
        <v>26129</v>
      </c>
      <c r="B15915" s="85">
        <v>15911</v>
      </c>
      <c r="C15915" s="85">
        <v>16221</v>
      </c>
      <c r="D15915" s="85">
        <v>15911</v>
      </c>
      <c r="E15915" s="86" t="s">
        <v>26123</v>
      </c>
      <c r="F15915" s="85" t="s">
        <v>38</v>
      </c>
      <c r="G15915" s="86" t="s">
        <v>19834</v>
      </c>
      <c r="H15915" s="85" t="s">
        <v>945</v>
      </c>
      <c r="I15915" s="85">
        <v>1</v>
      </c>
      <c r="J15915" s="88">
        <v>85.706639423420384</v>
      </c>
      <c r="K15915" s="146">
        <v>148.95851702188659</v>
      </c>
      <c r="L15915" s="147">
        <v>7.9079853947720024E-6</v>
      </c>
      <c r="M15915" s="147">
        <v>6.8694272287466553</v>
      </c>
      <c r="N15915" s="87">
        <v>1128.164520055652</v>
      </c>
      <c r="O15915" s="88">
        <v>75.264696614456156</v>
      </c>
      <c r="P15915" s="89">
        <v>66.714291467651691</v>
      </c>
    </row>
    <row r="15916" spans="1:16">
      <c r="A15916" s="75" t="s">
        <v>1743</v>
      </c>
      <c r="B15916" s="85">
        <v>15912</v>
      </c>
      <c r="C15916" s="85">
        <v>870</v>
      </c>
      <c r="D15916" s="85">
        <v>15912</v>
      </c>
      <c r="E15916" s="86" t="s">
        <v>1744</v>
      </c>
      <c r="F15916" s="85" t="s">
        <v>509</v>
      </c>
      <c r="G15916" s="86" t="s">
        <v>1745</v>
      </c>
      <c r="H15916" s="85" t="s">
        <v>945</v>
      </c>
      <c r="I15916" s="85">
        <v>1</v>
      </c>
      <c r="J15916" s="88">
        <v>36.721646381813692</v>
      </c>
      <c r="K15916" s="146">
        <v>103.99088072019481</v>
      </c>
      <c r="L15916" s="147">
        <v>7.5265335582639124E-6</v>
      </c>
      <c r="M15916" s="147">
        <v>4.3428171311120334</v>
      </c>
      <c r="N15916" s="87">
        <v>494.53617523061951</v>
      </c>
      <c r="O15916" s="88">
        <v>31.41638047567243</v>
      </c>
      <c r="P15916" s="89">
        <v>63.526961320922325</v>
      </c>
    </row>
    <row r="15917" spans="1:16">
      <c r="A15917" s="75" t="s">
        <v>1746</v>
      </c>
      <c r="B15917" s="85">
        <v>15913</v>
      </c>
      <c r="C15917" s="85">
        <v>871</v>
      </c>
      <c r="D15917" s="85">
        <v>15913</v>
      </c>
      <c r="E15917" s="86" t="s">
        <v>1744</v>
      </c>
      <c r="F15917" s="85" t="s">
        <v>32</v>
      </c>
      <c r="G15917" s="86" t="s">
        <v>1745</v>
      </c>
      <c r="H15917" s="85" t="s">
        <v>945</v>
      </c>
      <c r="I15917" s="85">
        <v>1</v>
      </c>
      <c r="J15917" s="88">
        <v>56.545345349919913</v>
      </c>
      <c r="K15917" s="146">
        <v>118.63162534851602</v>
      </c>
      <c r="L15917" s="147">
        <v>5.838393431113673E-6</v>
      </c>
      <c r="M15917" s="147">
        <v>7.528932347922666</v>
      </c>
      <c r="N15917" s="87">
        <v>972.68128245102787</v>
      </c>
      <c r="O15917" s="88">
        <v>48.769464460962759</v>
      </c>
      <c r="P15917" s="89">
        <v>50.139203191070123</v>
      </c>
    </row>
    <row r="15918" spans="1:16">
      <c r="A15918" s="75" t="s">
        <v>1747</v>
      </c>
      <c r="B15918" s="85">
        <v>15914</v>
      </c>
      <c r="C15918" s="85">
        <v>872</v>
      </c>
      <c r="D15918" s="85">
        <v>15914</v>
      </c>
      <c r="E15918" s="86" t="s">
        <v>1744</v>
      </c>
      <c r="F15918" s="85" t="s">
        <v>31</v>
      </c>
      <c r="G15918" s="86" t="s">
        <v>1745</v>
      </c>
      <c r="H15918" s="85" t="s">
        <v>945</v>
      </c>
      <c r="I15918" s="85">
        <v>1</v>
      </c>
      <c r="J15918" s="88">
        <v>70.032621704156838</v>
      </c>
      <c r="K15918" s="146">
        <v>137.60845636667884</v>
      </c>
      <c r="L15918" s="147">
        <v>8.2211358373748581E-6</v>
      </c>
      <c r="M15918" s="147">
        <v>7.7419496209405159</v>
      </c>
      <c r="N15918" s="87">
        <v>1185.539750431876</v>
      </c>
      <c r="O15918" s="88">
        <v>61.378126113382123</v>
      </c>
      <c r="P15918" s="89">
        <v>51.77230547606937</v>
      </c>
    </row>
    <row r="15919" spans="1:16">
      <c r="A15919" s="75" t="s">
        <v>1748</v>
      </c>
      <c r="B15919" s="85">
        <v>15915</v>
      </c>
      <c r="C15919" s="85">
        <v>873</v>
      </c>
      <c r="D15919" s="85">
        <v>15915</v>
      </c>
      <c r="E15919" s="86" t="s">
        <v>1744</v>
      </c>
      <c r="F15919" s="85" t="s">
        <v>38</v>
      </c>
      <c r="G15919" s="86" t="s">
        <v>1745</v>
      </c>
      <c r="H15919" s="85" t="s">
        <v>945</v>
      </c>
      <c r="I15919" s="85">
        <v>1</v>
      </c>
      <c r="J15919" s="88">
        <v>76.305541644924872</v>
      </c>
      <c r="K15919" s="146">
        <v>156.19259017638251</v>
      </c>
      <c r="L15919" s="147">
        <v>7.6919299549860184E-6</v>
      </c>
      <c r="M15919" s="147">
        <v>6.1433628580478228</v>
      </c>
      <c r="N15919" s="87">
        <v>1008.081682415361</v>
      </c>
      <c r="O15919" s="88">
        <v>66.472235742013225</v>
      </c>
      <c r="P15919" s="89">
        <v>65.939334978040591</v>
      </c>
    </row>
    <row r="15920" spans="1:16">
      <c r="A15920" s="75" t="s">
        <v>19837</v>
      </c>
      <c r="B15920" s="85">
        <v>15916</v>
      </c>
      <c r="C15920" s="85">
        <v>12547</v>
      </c>
      <c r="D15920" s="85">
        <v>15916</v>
      </c>
      <c r="E15920" s="86" t="s">
        <v>19838</v>
      </c>
      <c r="F15920" s="85" t="s">
        <v>32</v>
      </c>
      <c r="G15920" s="86" t="s">
        <v>1745</v>
      </c>
      <c r="H15920" s="85" t="s">
        <v>945</v>
      </c>
      <c r="I15920" s="85">
        <v>1</v>
      </c>
      <c r="J15920" s="88">
        <v>75.565805346919518</v>
      </c>
      <c r="K15920" s="146">
        <v>139.33929713669878</v>
      </c>
      <c r="L15920" s="147">
        <v>5.9305624481063862E-6</v>
      </c>
      <c r="M15920" s="147">
        <v>10.25186971093903</v>
      </c>
      <c r="N15920" s="87">
        <v>1267.9186718580529</v>
      </c>
      <c r="O15920" s="88">
        <v>65.811433588092441</v>
      </c>
      <c r="P15920" s="89">
        <v>51.905090640908412</v>
      </c>
    </row>
    <row r="15921" spans="1:16">
      <c r="A15921" s="75" t="s">
        <v>19839</v>
      </c>
      <c r="B15921" s="85">
        <v>15917</v>
      </c>
      <c r="C15921" s="85">
        <v>12548</v>
      </c>
      <c r="D15921" s="85">
        <v>15917</v>
      </c>
      <c r="E15921" s="86" t="s">
        <v>19838</v>
      </c>
      <c r="F15921" s="85" t="s">
        <v>31</v>
      </c>
      <c r="G15921" s="86" t="s">
        <v>1745</v>
      </c>
      <c r="H15921" s="85" t="s">
        <v>945</v>
      </c>
      <c r="I15921" s="85">
        <v>1</v>
      </c>
      <c r="J15921" s="88">
        <v>89.583207161532428</v>
      </c>
      <c r="K15921" s="146">
        <v>158.94866088399539</v>
      </c>
      <c r="L15921" s="147">
        <v>8.3160478636275813E-6</v>
      </c>
      <c r="M15921" s="147">
        <v>10.517872769350751</v>
      </c>
      <c r="N15921" s="87">
        <v>1487.6576426536301</v>
      </c>
      <c r="O15921" s="88">
        <v>78.909070494635301</v>
      </c>
      <c r="P15921" s="89">
        <v>53.042493267389226</v>
      </c>
    </row>
    <row r="15922" spans="1:16">
      <c r="A15922" s="75" t="s">
        <v>19840</v>
      </c>
      <c r="B15922" s="85">
        <v>15918</v>
      </c>
      <c r="C15922" s="85">
        <v>12549</v>
      </c>
      <c r="D15922" s="85">
        <v>15918</v>
      </c>
      <c r="E15922" s="86" t="s">
        <v>19838</v>
      </c>
      <c r="F15922" s="85" t="s">
        <v>38</v>
      </c>
      <c r="G15922" s="86" t="s">
        <v>1745</v>
      </c>
      <c r="H15922" s="85" t="s">
        <v>945</v>
      </c>
      <c r="I15922" s="85">
        <v>1</v>
      </c>
      <c r="J15922" s="88">
        <v>102.3167181631383</v>
      </c>
      <c r="K15922" s="146">
        <v>188.4513450434674</v>
      </c>
      <c r="L15922" s="147">
        <v>7.8280271610046265E-6</v>
      </c>
      <c r="M15922" s="147">
        <v>9.6694289447372963</v>
      </c>
      <c r="N15922" s="87">
        <v>1394.90973225997</v>
      </c>
      <c r="O15922" s="88">
        <v>90.097108719060572</v>
      </c>
      <c r="P15922" s="89">
        <v>64.589920505529264</v>
      </c>
    </row>
    <row r="15923" spans="1:16">
      <c r="A15923" s="75" t="s">
        <v>1737</v>
      </c>
      <c r="B15923" s="85">
        <v>15919</v>
      </c>
      <c r="C15923" s="85">
        <v>866</v>
      </c>
      <c r="D15923" s="85">
        <v>15919</v>
      </c>
      <c r="E15923" s="86" t="s">
        <v>1738</v>
      </c>
      <c r="F15923" s="85" t="s">
        <v>509</v>
      </c>
      <c r="G15923" s="86" t="s">
        <v>1739</v>
      </c>
      <c r="H15923" s="85" t="s">
        <v>945</v>
      </c>
      <c r="I15923" s="85">
        <v>1</v>
      </c>
      <c r="J15923" s="88">
        <v>32.144297688834698</v>
      </c>
      <c r="K15923" s="146">
        <v>43.199200737891886</v>
      </c>
      <c r="L15923" s="147">
        <v>6.9998467350935718E-6</v>
      </c>
      <c r="M15923" s="147">
        <v>3.9901334567111029</v>
      </c>
      <c r="N15923" s="87">
        <v>448.90210891881162</v>
      </c>
      <c r="O15923" s="88">
        <v>28.299928212487711</v>
      </c>
      <c r="P15923" s="89">
        <v>63.042537894617084</v>
      </c>
    </row>
    <row r="15924" spans="1:16">
      <c r="A15924" s="75" t="s">
        <v>1740</v>
      </c>
      <c r="B15924" s="85">
        <v>15920</v>
      </c>
      <c r="C15924" s="85">
        <v>867</v>
      </c>
      <c r="D15924" s="85">
        <v>15920</v>
      </c>
      <c r="E15924" s="86" t="s">
        <v>1738</v>
      </c>
      <c r="F15924" s="85" t="s">
        <v>32</v>
      </c>
      <c r="G15924" s="86" t="s">
        <v>1739</v>
      </c>
      <c r="H15924" s="85" t="s">
        <v>945</v>
      </c>
      <c r="I15924" s="85">
        <v>1</v>
      </c>
      <c r="J15924" s="88">
        <v>50.784491930187983</v>
      </c>
      <c r="K15924" s="146">
        <v>57.615690571462018</v>
      </c>
      <c r="L15924" s="147">
        <v>5.4209794607247602E-6</v>
      </c>
      <c r="M15924" s="147">
        <v>6.9493345917120291</v>
      </c>
      <c r="N15924" s="87">
        <v>809.99904943836032</v>
      </c>
      <c r="O15924" s="88">
        <v>44.656530046154337</v>
      </c>
      <c r="P15924" s="89">
        <v>55.131583274225349</v>
      </c>
    </row>
    <row r="15925" spans="1:16">
      <c r="A15925" s="75" t="s">
        <v>1741</v>
      </c>
      <c r="B15925" s="85">
        <v>15921</v>
      </c>
      <c r="C15925" s="85">
        <v>868</v>
      </c>
      <c r="D15925" s="85">
        <v>15921</v>
      </c>
      <c r="E15925" s="86" t="s">
        <v>1738</v>
      </c>
      <c r="F15925" s="85" t="s">
        <v>31</v>
      </c>
      <c r="G15925" s="86" t="s">
        <v>1739</v>
      </c>
      <c r="H15925" s="85" t="s">
        <v>945</v>
      </c>
      <c r="I15925" s="85">
        <v>1</v>
      </c>
      <c r="J15925" s="88">
        <v>53.807561666982657</v>
      </c>
      <c r="K15925" s="146">
        <v>64.804752893707757</v>
      </c>
      <c r="L15925" s="147">
        <v>7.6583215394605118E-6</v>
      </c>
      <c r="M15925" s="147">
        <v>6.5921113161918914</v>
      </c>
      <c r="N15925" s="87">
        <v>853.5828415164259</v>
      </c>
      <c r="O15925" s="88">
        <v>47.521637853433859</v>
      </c>
      <c r="P15925" s="89">
        <v>55.673140956078342</v>
      </c>
    </row>
    <row r="15926" spans="1:16">
      <c r="A15926" s="75" t="s">
        <v>1742</v>
      </c>
      <c r="B15926" s="85">
        <v>15922</v>
      </c>
      <c r="C15926" s="85">
        <v>869</v>
      </c>
      <c r="D15926" s="85">
        <v>15922</v>
      </c>
      <c r="E15926" s="86" t="s">
        <v>1738</v>
      </c>
      <c r="F15926" s="85" t="s">
        <v>38</v>
      </c>
      <c r="G15926" s="86" t="s">
        <v>1739</v>
      </c>
      <c r="H15926" s="85" t="s">
        <v>945</v>
      </c>
      <c r="I15926" s="85">
        <v>1</v>
      </c>
      <c r="J15926" s="88">
        <v>47.213159873801082</v>
      </c>
      <c r="K15926" s="146">
        <v>63.071433129028136</v>
      </c>
      <c r="L15926" s="147">
        <v>7.0628101067256256E-6</v>
      </c>
      <c r="M15926" s="147">
        <v>4.6755681577828359</v>
      </c>
      <c r="N15926" s="87">
        <v>644.39945505005937</v>
      </c>
      <c r="O15926" s="88">
        <v>41.645048703368339</v>
      </c>
      <c r="P15926" s="89">
        <v>64.626138922065337</v>
      </c>
    </row>
    <row r="15927" spans="1:16">
      <c r="A15927" s="75" t="s">
        <v>1749</v>
      </c>
      <c r="B15927" s="85">
        <v>15923</v>
      </c>
      <c r="C15927" s="85">
        <v>874</v>
      </c>
      <c r="D15927" s="85">
        <v>15923</v>
      </c>
      <c r="E15927" s="86" t="s">
        <v>1750</v>
      </c>
      <c r="F15927" s="85" t="s">
        <v>509</v>
      </c>
      <c r="G15927" s="86" t="s">
        <v>1739</v>
      </c>
      <c r="H15927" s="85" t="s">
        <v>945</v>
      </c>
      <c r="I15927" s="85">
        <v>1</v>
      </c>
      <c r="J15927" s="88">
        <v>34.179879150260923</v>
      </c>
      <c r="K15927" s="146">
        <v>81.400775810981955</v>
      </c>
      <c r="L15927" s="147">
        <v>7.143936166240258E-6</v>
      </c>
      <c r="M15927" s="147">
        <v>4.1070322259037164</v>
      </c>
      <c r="N15927" s="87">
        <v>466.07533519672938</v>
      </c>
      <c r="O15927" s="88">
        <v>29.537996148410102</v>
      </c>
      <c r="P15927" s="89">
        <v>63.376012240472193</v>
      </c>
    </row>
    <row r="15928" spans="1:16">
      <c r="A15928" s="75" t="s">
        <v>1751</v>
      </c>
      <c r="B15928" s="85">
        <v>15924</v>
      </c>
      <c r="C15928" s="85">
        <v>875</v>
      </c>
      <c r="D15928" s="85">
        <v>15924</v>
      </c>
      <c r="E15928" s="86" t="s">
        <v>1750</v>
      </c>
      <c r="F15928" s="85" t="s">
        <v>32</v>
      </c>
      <c r="G15928" s="86" t="s">
        <v>1739</v>
      </c>
      <c r="H15928" s="85" t="s">
        <v>945</v>
      </c>
      <c r="I15928" s="85">
        <v>1</v>
      </c>
      <c r="J15928" s="88">
        <v>53.166260992950157</v>
      </c>
      <c r="K15928" s="146">
        <v>96.523338586556974</v>
      </c>
      <c r="L15928" s="147">
        <v>5.5419621703046899E-6</v>
      </c>
      <c r="M15928" s="147">
        <v>7.1350078536188741</v>
      </c>
      <c r="N15928" s="87">
        <v>895.11722741015001</v>
      </c>
      <c r="O15928" s="88">
        <v>46.116545491276277</v>
      </c>
      <c r="P15928" s="89">
        <v>51.520118347744969</v>
      </c>
    </row>
    <row r="15929" spans="1:16">
      <c r="A15929" s="75" t="s">
        <v>1752</v>
      </c>
      <c r="B15929" s="85">
        <v>15925</v>
      </c>
      <c r="C15929" s="85">
        <v>876</v>
      </c>
      <c r="D15929" s="85">
        <v>15925</v>
      </c>
      <c r="E15929" s="86" t="s">
        <v>1750</v>
      </c>
      <c r="F15929" s="85" t="s">
        <v>31</v>
      </c>
      <c r="G15929" s="86" t="s">
        <v>1739</v>
      </c>
      <c r="H15929" s="85" t="s">
        <v>945</v>
      </c>
      <c r="I15929" s="85">
        <v>1</v>
      </c>
      <c r="J15929" s="88">
        <v>63.07708599070331</v>
      </c>
      <c r="K15929" s="146">
        <v>111.36238669481536</v>
      </c>
      <c r="L15929" s="147">
        <v>7.8113838239331404E-6</v>
      </c>
      <c r="M15929" s="147">
        <v>7.168258205479936</v>
      </c>
      <c r="N15929" s="87">
        <v>1050.2762125674751</v>
      </c>
      <c r="O15929" s="88">
        <v>55.393605938148532</v>
      </c>
      <c r="P15929" s="89">
        <v>52.741940905940268</v>
      </c>
    </row>
    <row r="15930" spans="1:16">
      <c r="A15930" s="75" t="s">
        <v>1753</v>
      </c>
      <c r="B15930" s="85">
        <v>15926</v>
      </c>
      <c r="C15930" s="85">
        <v>877</v>
      </c>
      <c r="D15930" s="85">
        <v>15926</v>
      </c>
      <c r="E15930" s="86" t="s">
        <v>1750</v>
      </c>
      <c r="F15930" s="85" t="s">
        <v>38</v>
      </c>
      <c r="G15930" s="86" t="s">
        <v>1739</v>
      </c>
      <c r="H15930" s="85" t="s">
        <v>945</v>
      </c>
      <c r="I15930" s="85">
        <v>1</v>
      </c>
      <c r="J15930" s="88">
        <v>65.15338813379843</v>
      </c>
      <c r="K15930" s="146">
        <v>122.24744100272264</v>
      </c>
      <c r="L15930" s="147">
        <v>7.2733551318490053E-6</v>
      </c>
      <c r="M15930" s="147">
        <v>5.5159188167210562</v>
      </c>
      <c r="N15930" s="87">
        <v>867.9131602645698</v>
      </c>
      <c r="O15930" s="88">
        <v>56.968415534889097</v>
      </c>
      <c r="P15930" s="89">
        <v>65.638381975361639</v>
      </c>
    </row>
    <row r="15931" spans="1:16">
      <c r="A15931" s="75" t="s">
        <v>19841</v>
      </c>
      <c r="B15931" s="85">
        <v>15927</v>
      </c>
      <c r="C15931" s="85">
        <v>12550</v>
      </c>
      <c r="D15931" s="85">
        <v>15927</v>
      </c>
      <c r="E15931" s="86" t="s">
        <v>19842</v>
      </c>
      <c r="F15931" s="85" t="s">
        <v>32</v>
      </c>
      <c r="G15931" s="86" t="s">
        <v>1739</v>
      </c>
      <c r="H15931" s="85" t="s">
        <v>945</v>
      </c>
      <c r="I15931" s="85">
        <v>1</v>
      </c>
      <c r="J15931" s="88">
        <v>71.219157305171095</v>
      </c>
      <c r="K15931" s="146">
        <v>88.243308171682287</v>
      </c>
      <c r="L15931" s="147">
        <v>5.5452570653160124E-6</v>
      </c>
      <c r="M15931" s="147">
        <v>9.8388895106901462</v>
      </c>
      <c r="N15931" s="87">
        <v>1138.2989766370949</v>
      </c>
      <c r="O15931" s="88">
        <v>62.810060774790031</v>
      </c>
      <c r="P15931" s="89">
        <v>55.178878364936566</v>
      </c>
    </row>
    <row r="15932" spans="1:16">
      <c r="A15932" s="75" t="s">
        <v>19843</v>
      </c>
      <c r="B15932" s="85">
        <v>15928</v>
      </c>
      <c r="C15932" s="85">
        <v>12551</v>
      </c>
      <c r="D15932" s="85">
        <v>15928</v>
      </c>
      <c r="E15932" s="86" t="s">
        <v>19842</v>
      </c>
      <c r="F15932" s="85" t="s">
        <v>31</v>
      </c>
      <c r="G15932" s="86" t="s">
        <v>1739</v>
      </c>
      <c r="H15932" s="85" t="s">
        <v>945</v>
      </c>
      <c r="I15932" s="85">
        <v>1</v>
      </c>
      <c r="J15932" s="88">
        <v>76.385931097475208</v>
      </c>
      <c r="K15932" s="146">
        <v>97.859036045983459</v>
      </c>
      <c r="L15932" s="147">
        <v>7.7928698143722171E-6</v>
      </c>
      <c r="M15932" s="147">
        <v>9.6271697639809606</v>
      </c>
      <c r="N15932" s="87">
        <v>1214.8241431376639</v>
      </c>
      <c r="O15932" s="88">
        <v>67.666051362475386</v>
      </c>
      <c r="P15932" s="89">
        <v>55.700285300312366</v>
      </c>
    </row>
    <row r="15933" spans="1:16">
      <c r="A15933" s="75" t="s">
        <v>19844</v>
      </c>
      <c r="B15933" s="85">
        <v>15929</v>
      </c>
      <c r="C15933" s="85">
        <v>12552</v>
      </c>
      <c r="D15933" s="85">
        <v>15929</v>
      </c>
      <c r="E15933" s="86" t="s">
        <v>19842</v>
      </c>
      <c r="F15933" s="85" t="s">
        <v>38</v>
      </c>
      <c r="G15933" s="86" t="s">
        <v>1739</v>
      </c>
      <c r="H15933" s="85" t="s">
        <v>945</v>
      </c>
      <c r="I15933" s="85">
        <v>1</v>
      </c>
      <c r="J15933" s="88">
        <v>74.684376788381527</v>
      </c>
      <c r="K15933" s="146">
        <v>97.162733765033579</v>
      </c>
      <c r="L15933" s="147">
        <v>7.2062539436832941E-6</v>
      </c>
      <c r="M15933" s="147">
        <v>8.3745423125633796</v>
      </c>
      <c r="N15933" s="87">
        <v>1052.413550081053</v>
      </c>
      <c r="O15933" s="88">
        <v>66.589725739566049</v>
      </c>
      <c r="P15933" s="89">
        <v>63.273345097502364</v>
      </c>
    </row>
    <row r="15934" spans="1:16">
      <c r="A15934" s="75" t="s">
        <v>19845</v>
      </c>
      <c r="B15934" s="85">
        <v>15930</v>
      </c>
      <c r="C15934" s="85">
        <v>12553</v>
      </c>
      <c r="D15934" s="85">
        <v>15930</v>
      </c>
      <c r="E15934" s="86" t="s">
        <v>19846</v>
      </c>
      <c r="F15934" s="85" t="s">
        <v>32</v>
      </c>
      <c r="G15934" s="86" t="s">
        <v>19847</v>
      </c>
      <c r="H15934" s="85" t="s">
        <v>945</v>
      </c>
      <c r="I15934" s="85">
        <v>1</v>
      </c>
      <c r="J15934" s="88">
        <v>62.883886659384707</v>
      </c>
      <c r="K15934" s="146">
        <v>116.38726267107405</v>
      </c>
      <c r="L15934" s="147">
        <v>4.9320247746692711E-6</v>
      </c>
      <c r="M15934" s="147">
        <v>8.1574058342421196</v>
      </c>
      <c r="N15934" s="87">
        <v>1074.276076645732</v>
      </c>
      <c r="O15934" s="88">
        <v>54.047367264853072</v>
      </c>
      <c r="P15934" s="89">
        <v>50.310500661625063</v>
      </c>
    </row>
    <row r="15935" spans="1:16">
      <c r="A15935" s="75" t="s">
        <v>19848</v>
      </c>
      <c r="B15935" s="85">
        <v>15931</v>
      </c>
      <c r="C15935" s="85">
        <v>12554</v>
      </c>
      <c r="D15935" s="85">
        <v>15931</v>
      </c>
      <c r="E15935" s="86" t="s">
        <v>19846</v>
      </c>
      <c r="F15935" s="85" t="s">
        <v>31</v>
      </c>
      <c r="G15935" s="86" t="s">
        <v>19847</v>
      </c>
      <c r="H15935" s="85" t="s">
        <v>945</v>
      </c>
      <c r="I15935" s="85">
        <v>1</v>
      </c>
      <c r="J15935" s="88">
        <v>81.679294889779271</v>
      </c>
      <c r="K15935" s="146">
        <v>142.51979523147503</v>
      </c>
      <c r="L15935" s="147">
        <v>7.1337130611334287E-6</v>
      </c>
      <c r="M15935" s="147">
        <v>9.0034417940551084</v>
      </c>
      <c r="N15935" s="87">
        <v>1383.11707962122</v>
      </c>
      <c r="O15935" s="88">
        <v>72.490122390383505</v>
      </c>
      <c r="P15935" s="89">
        <v>52.410691371286966</v>
      </c>
    </row>
    <row r="15936" spans="1:16">
      <c r="A15936" s="75" t="s">
        <v>19849</v>
      </c>
      <c r="B15936" s="85">
        <v>15932</v>
      </c>
      <c r="C15936" s="85">
        <v>12555</v>
      </c>
      <c r="D15936" s="85">
        <v>15932</v>
      </c>
      <c r="E15936" s="86" t="s">
        <v>19846</v>
      </c>
      <c r="F15936" s="85" t="s">
        <v>38</v>
      </c>
      <c r="G15936" s="86" t="s">
        <v>19847</v>
      </c>
      <c r="H15936" s="85" t="s">
        <v>945</v>
      </c>
      <c r="I15936" s="85">
        <v>1</v>
      </c>
      <c r="J15936" s="88">
        <v>102.0546740877823</v>
      </c>
      <c r="K15936" s="146">
        <v>175.63675724479512</v>
      </c>
      <c r="L15936" s="147">
        <v>1.000064264481753E-5</v>
      </c>
      <c r="M15936" s="147">
        <v>9.1474884601738626</v>
      </c>
      <c r="N15936" s="87">
        <v>1375.4268233539731</v>
      </c>
      <c r="O15936" s="88">
        <v>90.95867761763148</v>
      </c>
      <c r="P15936" s="89">
        <v>66.13123728082391</v>
      </c>
    </row>
    <row r="15937" spans="1:16">
      <c r="A15937" s="75" t="s">
        <v>26131</v>
      </c>
      <c r="B15937" s="85">
        <v>15933</v>
      </c>
      <c r="C15937" s="85">
        <v>16223</v>
      </c>
      <c r="D15937" s="85">
        <v>15933</v>
      </c>
      <c r="E15937" s="86" t="s">
        <v>26132</v>
      </c>
      <c r="F15937" s="85" t="s">
        <v>509</v>
      </c>
      <c r="G15937" s="86" t="s">
        <v>19847</v>
      </c>
      <c r="H15937" s="85" t="s">
        <v>945</v>
      </c>
      <c r="I15937" s="85">
        <v>1</v>
      </c>
      <c r="J15937" s="88">
        <v>101.5775334978036</v>
      </c>
      <c r="K15937" s="146">
        <v>183.88176706126313</v>
      </c>
      <c r="L15937" s="147">
        <v>4.0953488605162561E-5</v>
      </c>
      <c r="M15937" s="147">
        <v>13.32637022741673</v>
      </c>
      <c r="N15937" s="87">
        <v>1424.223810297156</v>
      </c>
      <c r="O15937" s="88">
        <v>91.950143181336401</v>
      </c>
      <c r="P15937" s="89">
        <v>64.56158260839041</v>
      </c>
    </row>
    <row r="15938" spans="1:16">
      <c r="A15938" s="75" t="s">
        <v>26134</v>
      </c>
      <c r="B15938" s="85">
        <v>15934</v>
      </c>
      <c r="C15938" s="85">
        <v>16225</v>
      </c>
      <c r="D15938" s="85">
        <v>15934</v>
      </c>
      <c r="E15938" s="86" t="s">
        <v>26132</v>
      </c>
      <c r="F15938" s="85" t="s">
        <v>32</v>
      </c>
      <c r="G15938" s="86" t="s">
        <v>19847</v>
      </c>
      <c r="H15938" s="85" t="s">
        <v>945</v>
      </c>
      <c r="I15938" s="85">
        <v>1</v>
      </c>
      <c r="J15938" s="88">
        <v>49.807323729101462</v>
      </c>
      <c r="K15938" s="146">
        <v>102.15074188391036</v>
      </c>
      <c r="L15938" s="147">
        <v>4.868658591501944E-6</v>
      </c>
      <c r="M15938" s="147">
        <v>6.2853868741675027</v>
      </c>
      <c r="N15938" s="87">
        <v>871.30042268997909</v>
      </c>
      <c r="O15938" s="88">
        <v>42.3310164636206</v>
      </c>
      <c r="P15938" s="89">
        <v>48.583720793950043</v>
      </c>
    </row>
    <row r="15939" spans="1:16">
      <c r="A15939" s="75" t="s">
        <v>26136</v>
      </c>
      <c r="B15939" s="85">
        <v>15935</v>
      </c>
      <c r="C15939" s="85">
        <v>16227</v>
      </c>
      <c r="D15939" s="85">
        <v>15935</v>
      </c>
      <c r="E15939" s="86" t="s">
        <v>26132</v>
      </c>
      <c r="F15939" s="85" t="s">
        <v>31</v>
      </c>
      <c r="G15939" s="86" t="s">
        <v>19847</v>
      </c>
      <c r="H15939" s="85" t="s">
        <v>945</v>
      </c>
      <c r="I15939" s="85">
        <v>1</v>
      </c>
      <c r="J15939" s="88">
        <v>68.238267387833346</v>
      </c>
      <c r="K15939" s="146">
        <v>127.84840462581954</v>
      </c>
      <c r="L15939" s="147">
        <v>7.0684610430846851E-6</v>
      </c>
      <c r="M15939" s="147">
        <v>7.0949946295230566</v>
      </c>
      <c r="N15939" s="87">
        <v>1175.4110287187621</v>
      </c>
      <c r="O15939" s="88">
        <v>60.437598128271823</v>
      </c>
      <c r="P15939" s="89">
        <v>51.418267016050429</v>
      </c>
    </row>
    <row r="15940" spans="1:16">
      <c r="A15940" s="75" t="s">
        <v>26138</v>
      </c>
      <c r="B15940" s="85">
        <v>15936</v>
      </c>
      <c r="C15940" s="85">
        <v>16229</v>
      </c>
      <c r="D15940" s="85">
        <v>15936</v>
      </c>
      <c r="E15940" s="86" t="s">
        <v>26132</v>
      </c>
      <c r="F15940" s="85" t="s">
        <v>38</v>
      </c>
      <c r="G15940" s="86" t="s">
        <v>19847</v>
      </c>
      <c r="H15940" s="85" t="s">
        <v>945</v>
      </c>
      <c r="I15940" s="85">
        <v>1</v>
      </c>
      <c r="J15940" s="88">
        <v>82.834056608055079</v>
      </c>
      <c r="K15940" s="146">
        <v>151.23920024071271</v>
      </c>
      <c r="L15940" s="147">
        <v>8.0136249997750474E-6</v>
      </c>
      <c r="M15940" s="147">
        <v>6.3082564743655274</v>
      </c>
      <c r="N15940" s="87">
        <v>1086.7044780835331</v>
      </c>
      <c r="O15940" s="88">
        <v>73.420818834757057</v>
      </c>
      <c r="P15940" s="89">
        <v>67.562819805655877</v>
      </c>
    </row>
    <row r="15941" spans="1:16">
      <c r="A15941" s="75" t="s">
        <v>19850</v>
      </c>
      <c r="B15941" s="85">
        <v>15937</v>
      </c>
      <c r="C15941" s="85">
        <v>12556</v>
      </c>
      <c r="D15941" s="85">
        <v>15937</v>
      </c>
      <c r="E15941" s="86" t="s">
        <v>19851</v>
      </c>
      <c r="F15941" s="85" t="s">
        <v>32</v>
      </c>
      <c r="G15941" s="86" t="s">
        <v>19852</v>
      </c>
      <c r="H15941" s="85" t="s">
        <v>945</v>
      </c>
      <c r="I15941" s="85">
        <v>1</v>
      </c>
      <c r="J15941" s="88">
        <v>60.658216478740897</v>
      </c>
      <c r="K15941" s="146">
        <v>94.901166512831082</v>
      </c>
      <c r="L15941" s="147">
        <v>4.6872983099106499E-6</v>
      </c>
      <c r="M15941" s="147">
        <v>7.9308190160483942</v>
      </c>
      <c r="N15941" s="87">
        <v>1014.405377949629</v>
      </c>
      <c r="O15941" s="88">
        <v>52.445881257892538</v>
      </c>
      <c r="P15941" s="89">
        <v>51.701107267292869</v>
      </c>
    </row>
    <row r="15942" spans="1:16">
      <c r="A15942" s="75" t="s">
        <v>19853</v>
      </c>
      <c r="B15942" s="85">
        <v>15938</v>
      </c>
      <c r="C15942" s="85">
        <v>12557</v>
      </c>
      <c r="D15942" s="85">
        <v>15938</v>
      </c>
      <c r="E15942" s="86" t="s">
        <v>19851</v>
      </c>
      <c r="F15942" s="85" t="s">
        <v>31</v>
      </c>
      <c r="G15942" s="86" t="s">
        <v>19852</v>
      </c>
      <c r="H15942" s="85" t="s">
        <v>945</v>
      </c>
      <c r="I15942" s="85">
        <v>1</v>
      </c>
      <c r="J15942" s="88">
        <v>75.773345855775858</v>
      </c>
      <c r="K15942" s="146">
        <v>116.74704871932452</v>
      </c>
      <c r="L15942" s="147">
        <v>6.7864851204555762E-6</v>
      </c>
      <c r="M15942" s="147">
        <v>8.5784827897790326</v>
      </c>
      <c r="N15942" s="87">
        <v>1263.377435484912</v>
      </c>
      <c r="O15942" s="88">
        <v>67.424153524696393</v>
      </c>
      <c r="P15942" s="89">
        <v>53.368179319126057</v>
      </c>
    </row>
    <row r="15943" spans="1:16">
      <c r="A15943" s="75" t="s">
        <v>19854</v>
      </c>
      <c r="B15943" s="85">
        <v>15939</v>
      </c>
      <c r="C15943" s="85">
        <v>12558</v>
      </c>
      <c r="D15943" s="85">
        <v>15939</v>
      </c>
      <c r="E15943" s="86" t="s">
        <v>19851</v>
      </c>
      <c r="F15943" s="85" t="s">
        <v>38</v>
      </c>
      <c r="G15943" s="86" t="s">
        <v>19852</v>
      </c>
      <c r="H15943" s="85" t="s">
        <v>945</v>
      </c>
      <c r="I15943" s="85">
        <v>1</v>
      </c>
      <c r="J15943" s="88">
        <v>92.8637399363773</v>
      </c>
      <c r="K15943" s="146">
        <v>148.98358683775317</v>
      </c>
      <c r="L15943" s="147">
        <v>9.6011661671444008E-6</v>
      </c>
      <c r="M15943" s="147">
        <v>8.6940207478046556</v>
      </c>
      <c r="N15943" s="87">
        <v>1256.9914305175721</v>
      </c>
      <c r="O15943" s="88">
        <v>82.838946011727941</v>
      </c>
      <c r="P15943" s="89">
        <v>65.902554305894213</v>
      </c>
    </row>
    <row r="15944" spans="1:16">
      <c r="A15944" s="75" t="s">
        <v>26140</v>
      </c>
      <c r="B15944" s="85">
        <v>15940</v>
      </c>
      <c r="C15944" s="85">
        <v>16231</v>
      </c>
      <c r="D15944" s="85">
        <v>15940</v>
      </c>
      <c r="E15944" s="86" t="s">
        <v>26141</v>
      </c>
      <c r="F15944" s="85" t="s">
        <v>509</v>
      </c>
      <c r="G15944" s="86" t="s">
        <v>19852</v>
      </c>
      <c r="H15944" s="85" t="s">
        <v>945</v>
      </c>
      <c r="I15944" s="85">
        <v>1</v>
      </c>
      <c r="J15944" s="88">
        <v>96.801282412868403</v>
      </c>
      <c r="K15944" s="146">
        <v>162.74187891348288</v>
      </c>
      <c r="L15944" s="147">
        <v>3.902689142067131E-5</v>
      </c>
      <c r="M15944" s="147">
        <v>12.71067594815371</v>
      </c>
      <c r="N15944" s="87">
        <v>1357.084910552725</v>
      </c>
      <c r="O15944" s="88">
        <v>87.630964580053615</v>
      </c>
      <c r="P15944" s="89">
        <v>64.572941529769523</v>
      </c>
    </row>
    <row r="15945" spans="1:16">
      <c r="A15945" s="75" t="s">
        <v>26143</v>
      </c>
      <c r="B15945" s="85">
        <v>15941</v>
      </c>
      <c r="C15945" s="85">
        <v>16233</v>
      </c>
      <c r="D15945" s="85">
        <v>15941</v>
      </c>
      <c r="E15945" s="86" t="s">
        <v>26141</v>
      </c>
      <c r="F15945" s="85" t="s">
        <v>32</v>
      </c>
      <c r="G15945" s="86" t="s">
        <v>19852</v>
      </c>
      <c r="H15945" s="85" t="s">
        <v>945</v>
      </c>
      <c r="I15945" s="85">
        <v>1</v>
      </c>
      <c r="J15945" s="88">
        <v>46.987260855897482</v>
      </c>
      <c r="K15945" s="146">
        <v>80.017527415074667</v>
      </c>
      <c r="L15945" s="147">
        <v>4.6210518289471394E-6</v>
      </c>
      <c r="M15945" s="147">
        <v>5.9737077863803831</v>
      </c>
      <c r="N15945" s="87">
        <v>802.20350431333077</v>
      </c>
      <c r="O15945" s="88">
        <v>40.19696594776812</v>
      </c>
      <c r="P15945" s="89">
        <v>50.108190417562277</v>
      </c>
    </row>
    <row r="15946" spans="1:16">
      <c r="A15946" s="75" t="s">
        <v>26145</v>
      </c>
      <c r="B15946" s="85">
        <v>15942</v>
      </c>
      <c r="C15946" s="85">
        <v>16235</v>
      </c>
      <c r="D15946" s="85">
        <v>15942</v>
      </c>
      <c r="E15946" s="86" t="s">
        <v>26141</v>
      </c>
      <c r="F15946" s="85" t="s">
        <v>31</v>
      </c>
      <c r="G15946" s="86" t="s">
        <v>19852</v>
      </c>
      <c r="H15946" s="85" t="s">
        <v>945</v>
      </c>
      <c r="I15946" s="85">
        <v>1</v>
      </c>
      <c r="J15946" s="88">
        <v>61.721362558287147</v>
      </c>
      <c r="K15946" s="146">
        <v>101.40877672250305</v>
      </c>
      <c r="L15946" s="147">
        <v>6.7182671015864294E-6</v>
      </c>
      <c r="M15946" s="147">
        <v>6.583288026859174</v>
      </c>
      <c r="N15946" s="87">
        <v>1046.2302004505259</v>
      </c>
      <c r="O15946" s="88">
        <v>54.82378725067062</v>
      </c>
      <c r="P15946" s="89">
        <v>52.401266209924444</v>
      </c>
    </row>
    <row r="15947" spans="1:16">
      <c r="A15947" s="75" t="s">
        <v>26147</v>
      </c>
      <c r="B15947" s="85">
        <v>15943</v>
      </c>
      <c r="C15947" s="85">
        <v>16237</v>
      </c>
      <c r="D15947" s="85">
        <v>15943</v>
      </c>
      <c r="E15947" s="86" t="s">
        <v>26141</v>
      </c>
      <c r="F15947" s="85" t="s">
        <v>38</v>
      </c>
      <c r="G15947" s="86" t="s">
        <v>19852</v>
      </c>
      <c r="H15947" s="85" t="s">
        <v>945</v>
      </c>
      <c r="I15947" s="85">
        <v>1</v>
      </c>
      <c r="J15947" s="88">
        <v>72.42671820945607</v>
      </c>
      <c r="K15947" s="146">
        <v>123.04604273236617</v>
      </c>
      <c r="L15947" s="147">
        <v>7.6094188535339018E-6</v>
      </c>
      <c r="M15947" s="147">
        <v>5.7264697038842263</v>
      </c>
      <c r="N15947" s="87">
        <v>950.94862178978087</v>
      </c>
      <c r="O15947" s="88">
        <v>64.205489048494016</v>
      </c>
      <c r="P15947" s="89">
        <v>67.51730595881493</v>
      </c>
    </row>
    <row r="15948" spans="1:16">
      <c r="A15948" s="75" t="s">
        <v>1760</v>
      </c>
      <c r="B15948" s="85">
        <v>15944</v>
      </c>
      <c r="C15948" s="85">
        <v>882</v>
      </c>
      <c r="D15948" s="85">
        <v>15944</v>
      </c>
      <c r="E15948" s="86" t="s">
        <v>1761</v>
      </c>
      <c r="F15948" s="85" t="s">
        <v>509</v>
      </c>
      <c r="G15948" s="86" t="s">
        <v>1762</v>
      </c>
      <c r="H15948" s="85" t="s">
        <v>945</v>
      </c>
      <c r="I15948" s="85">
        <v>1</v>
      </c>
      <c r="J15948" s="88">
        <v>89.642179385177769</v>
      </c>
      <c r="K15948" s="146">
        <v>160.62009745891319</v>
      </c>
      <c r="L15948" s="147">
        <v>3.8049337364382823E-5</v>
      </c>
      <c r="M15948" s="147">
        <v>11.971622508711439</v>
      </c>
      <c r="N15948" s="87">
        <v>1271.375311799927</v>
      </c>
      <c r="O15948" s="88">
        <v>81.211323608828337</v>
      </c>
      <c r="P15948" s="89">
        <v>63.876750519761828</v>
      </c>
    </row>
    <row r="15949" spans="1:16">
      <c r="A15949" s="75" t="s">
        <v>1763</v>
      </c>
      <c r="B15949" s="85">
        <v>15945</v>
      </c>
      <c r="C15949" s="85">
        <v>883</v>
      </c>
      <c r="D15949" s="85">
        <v>15945</v>
      </c>
      <c r="E15949" s="86" t="s">
        <v>1761</v>
      </c>
      <c r="F15949" s="85" t="s">
        <v>32</v>
      </c>
      <c r="G15949" s="86" t="s">
        <v>1762</v>
      </c>
      <c r="H15949" s="85" t="s">
        <v>945</v>
      </c>
      <c r="I15949" s="85">
        <v>1</v>
      </c>
      <c r="J15949" s="88">
        <v>41.432657952021408</v>
      </c>
      <c r="K15949" s="146">
        <v>84.509256840153</v>
      </c>
      <c r="L15949" s="147">
        <v>4.4968824874722079E-6</v>
      </c>
      <c r="M15949" s="147">
        <v>5.4050449909495812</v>
      </c>
      <c r="N15949" s="87">
        <v>705.75342007368295</v>
      </c>
      <c r="O15949" s="88">
        <v>35.07674300494687</v>
      </c>
      <c r="P15949" s="89">
        <v>49.701130745189651</v>
      </c>
    </row>
    <row r="15950" spans="1:16">
      <c r="A15950" s="75" t="s">
        <v>1764</v>
      </c>
      <c r="B15950" s="85">
        <v>15946</v>
      </c>
      <c r="C15950" s="85">
        <v>884</v>
      </c>
      <c r="D15950" s="85">
        <v>15946</v>
      </c>
      <c r="E15950" s="86" t="s">
        <v>1761</v>
      </c>
      <c r="F15950" s="85" t="s">
        <v>31</v>
      </c>
      <c r="G15950" s="86" t="s">
        <v>1762</v>
      </c>
      <c r="H15950" s="85" t="s">
        <v>945</v>
      </c>
      <c r="I15950" s="85">
        <v>1</v>
      </c>
      <c r="J15950" s="88">
        <v>52.943222742279232</v>
      </c>
      <c r="K15950" s="146">
        <v>101.85183400642924</v>
      </c>
      <c r="L15950" s="147">
        <v>6.5161013067911369E-6</v>
      </c>
      <c r="M15950" s="147">
        <v>5.8380116015825063</v>
      </c>
      <c r="N15950" s="87">
        <v>896.94633294221626</v>
      </c>
      <c r="O15950" s="88">
        <v>46.673708464922314</v>
      </c>
      <c r="P15950" s="89">
        <v>52.036233106411686</v>
      </c>
    </row>
    <row r="15951" spans="1:16">
      <c r="A15951" s="75" t="s">
        <v>1765</v>
      </c>
      <c r="B15951" s="85">
        <v>15947</v>
      </c>
      <c r="C15951" s="85">
        <v>885</v>
      </c>
      <c r="D15951" s="85">
        <v>15947</v>
      </c>
      <c r="E15951" s="86" t="s">
        <v>1761</v>
      </c>
      <c r="F15951" s="85" t="s">
        <v>38</v>
      </c>
      <c r="G15951" s="86" t="s">
        <v>1762</v>
      </c>
      <c r="H15951" s="85" t="s">
        <v>945</v>
      </c>
      <c r="I15951" s="85">
        <v>1</v>
      </c>
      <c r="J15951" s="88">
        <v>59.299259437888779</v>
      </c>
      <c r="K15951" s="146">
        <v>113.23667288049265</v>
      </c>
      <c r="L15951" s="147">
        <v>7.3668359064901923E-6</v>
      </c>
      <c r="M15951" s="147">
        <v>4.8585100003003374</v>
      </c>
      <c r="N15951" s="87">
        <v>789.98976096781962</v>
      </c>
      <c r="O15951" s="88">
        <v>52.544847154928348</v>
      </c>
      <c r="P15951" s="89">
        <v>66.51332681901529</v>
      </c>
    </row>
    <row r="15952" spans="1:16">
      <c r="A15952" s="75" t="s">
        <v>19855</v>
      </c>
      <c r="B15952" s="85">
        <v>15948</v>
      </c>
      <c r="C15952" s="85">
        <v>12559</v>
      </c>
      <c r="D15952" s="85">
        <v>15948</v>
      </c>
      <c r="E15952" s="86" t="s">
        <v>19856</v>
      </c>
      <c r="F15952" s="85" t="s">
        <v>32</v>
      </c>
      <c r="G15952" s="86" t="s">
        <v>1762</v>
      </c>
      <c r="H15952" s="85" t="s">
        <v>945</v>
      </c>
      <c r="I15952" s="85">
        <v>1</v>
      </c>
      <c r="J15952" s="88">
        <v>54.509224199958602</v>
      </c>
      <c r="K15952" s="146">
        <v>98.745781194528675</v>
      </c>
      <c r="L15952" s="147">
        <v>4.5602486866546868E-6</v>
      </c>
      <c r="M15952" s="147">
        <v>7.2770644280233316</v>
      </c>
      <c r="N15952" s="87">
        <v>908.72912529101177</v>
      </c>
      <c r="O15952" s="88">
        <v>46.793096779848462</v>
      </c>
      <c r="P15952" s="89">
        <v>51.492898684042309</v>
      </c>
    </row>
    <row r="15953" spans="1:16">
      <c r="A15953" s="75" t="s">
        <v>19857</v>
      </c>
      <c r="B15953" s="85">
        <v>15949</v>
      </c>
      <c r="C15953" s="85">
        <v>12560</v>
      </c>
      <c r="D15953" s="85">
        <v>15949</v>
      </c>
      <c r="E15953" s="86" t="s">
        <v>19856</v>
      </c>
      <c r="F15953" s="85" t="s">
        <v>31</v>
      </c>
      <c r="G15953" s="86" t="s">
        <v>1762</v>
      </c>
      <c r="H15953" s="85" t="s">
        <v>945</v>
      </c>
      <c r="I15953" s="85">
        <v>1</v>
      </c>
      <c r="J15953" s="88">
        <v>66.384250244224845</v>
      </c>
      <c r="K15953" s="146">
        <v>116.52322461208455</v>
      </c>
      <c r="L15953" s="147">
        <v>6.5813533248398652E-6</v>
      </c>
      <c r="M15953" s="147">
        <v>7.7464587661145439</v>
      </c>
      <c r="N15953" s="87">
        <v>1104.6523838446731</v>
      </c>
      <c r="O15953" s="88">
        <v>58.726232727033803</v>
      </c>
      <c r="P15953" s="89">
        <v>53.162636125077512</v>
      </c>
    </row>
    <row r="15954" spans="1:16">
      <c r="A15954" s="75" t="s">
        <v>19858</v>
      </c>
      <c r="B15954" s="85">
        <v>15950</v>
      </c>
      <c r="C15954" s="85">
        <v>12561</v>
      </c>
      <c r="D15954" s="85">
        <v>15950</v>
      </c>
      <c r="E15954" s="86" t="s">
        <v>19856</v>
      </c>
      <c r="F15954" s="85" t="s">
        <v>38</v>
      </c>
      <c r="G15954" s="86" t="s">
        <v>1762</v>
      </c>
      <c r="H15954" s="85" t="s">
        <v>945</v>
      </c>
      <c r="I15954" s="85">
        <v>1</v>
      </c>
      <c r="J15954" s="88">
        <v>89.623094512975371</v>
      </c>
      <c r="K15954" s="146">
        <v>154.77922164176354</v>
      </c>
      <c r="L15954" s="147">
        <v>1.9777816097710949E-5</v>
      </c>
      <c r="M15954" s="147">
        <v>10.149847154203879</v>
      </c>
      <c r="N15954" s="87">
        <v>1252.5558887218931</v>
      </c>
      <c r="O15954" s="88">
        <v>80.525281942927478</v>
      </c>
      <c r="P15954" s="89">
        <v>64.288773593244926</v>
      </c>
    </row>
    <row r="15955" spans="1:16">
      <c r="A15955" s="75" t="s">
        <v>1754</v>
      </c>
      <c r="B15955" s="85">
        <v>15951</v>
      </c>
      <c r="C15955" s="85">
        <v>878</v>
      </c>
      <c r="D15955" s="85">
        <v>15951</v>
      </c>
      <c r="E15955" s="86" t="s">
        <v>1755</v>
      </c>
      <c r="F15955" s="85" t="s">
        <v>509</v>
      </c>
      <c r="G15955" s="86" t="s">
        <v>1756</v>
      </c>
      <c r="H15955" s="85" t="s">
        <v>945</v>
      </c>
      <c r="I15955" s="85">
        <v>1</v>
      </c>
      <c r="J15955" s="88">
        <v>83.489847681993012</v>
      </c>
      <c r="K15955" s="146">
        <v>118.83919378707144</v>
      </c>
      <c r="L15955" s="147">
        <v>3.5867870602521119E-5</v>
      </c>
      <c r="M15955" s="147">
        <v>11.250307830338199</v>
      </c>
      <c r="N15955" s="87">
        <v>1190.731837556845</v>
      </c>
      <c r="O15955" s="88">
        <v>75.94891162896424</v>
      </c>
      <c r="P15955" s="89">
        <v>63.78338869715364</v>
      </c>
    </row>
    <row r="15956" spans="1:16">
      <c r="A15956" s="75" t="s">
        <v>1757</v>
      </c>
      <c r="B15956" s="85">
        <v>15952</v>
      </c>
      <c r="C15956" s="85">
        <v>879</v>
      </c>
      <c r="D15956" s="85">
        <v>15952</v>
      </c>
      <c r="E15956" s="86" t="s">
        <v>1755</v>
      </c>
      <c r="F15956" s="85" t="s">
        <v>32</v>
      </c>
      <c r="G15956" s="86" t="s">
        <v>1756</v>
      </c>
      <c r="H15956" s="85" t="s">
        <v>945</v>
      </c>
      <c r="I15956" s="85">
        <v>1</v>
      </c>
      <c r="J15956" s="88">
        <v>37.526529487599142</v>
      </c>
      <c r="K15956" s="146">
        <v>42.319050446809065</v>
      </c>
      <c r="L15956" s="147">
        <v>4.1997874996483187E-6</v>
      </c>
      <c r="M15956" s="147">
        <v>5.0158096714204623</v>
      </c>
      <c r="N15956" s="87">
        <v>595.40786752601218</v>
      </c>
      <c r="O15956" s="88">
        <v>32.299222195511042</v>
      </c>
      <c r="P15956" s="89">
        <v>54.24722103474717</v>
      </c>
    </row>
    <row r="15957" spans="1:16">
      <c r="A15957" s="75" t="s">
        <v>1758</v>
      </c>
      <c r="B15957" s="85">
        <v>15953</v>
      </c>
      <c r="C15957" s="85">
        <v>880</v>
      </c>
      <c r="D15957" s="85">
        <v>15953</v>
      </c>
      <c r="E15957" s="86" t="s">
        <v>1755</v>
      </c>
      <c r="F15957" s="85" t="s">
        <v>31</v>
      </c>
      <c r="G15957" s="86" t="s">
        <v>1756</v>
      </c>
      <c r="H15957" s="85" t="s">
        <v>945</v>
      </c>
      <c r="I15957" s="85">
        <v>1</v>
      </c>
      <c r="J15957" s="88">
        <v>41.866122696457673</v>
      </c>
      <c r="K15957" s="146">
        <v>51.502077400393993</v>
      </c>
      <c r="L15957" s="147">
        <v>6.1037069086818994E-6</v>
      </c>
      <c r="M15957" s="147">
        <v>5.0514246025521743</v>
      </c>
      <c r="N15957" s="87">
        <v>670.25543802169636</v>
      </c>
      <c r="O15957" s="88">
        <v>37.183836321808997</v>
      </c>
      <c r="P15957" s="89">
        <v>55.47711247455085</v>
      </c>
    </row>
    <row r="15958" spans="1:16">
      <c r="A15958" s="75" t="s">
        <v>1759</v>
      </c>
      <c r="B15958" s="85">
        <v>15954</v>
      </c>
      <c r="C15958" s="85">
        <v>881</v>
      </c>
      <c r="D15958" s="85">
        <v>15954</v>
      </c>
      <c r="E15958" s="86" t="s">
        <v>1755</v>
      </c>
      <c r="F15958" s="85" t="s">
        <v>38</v>
      </c>
      <c r="G15958" s="86" t="s">
        <v>1756</v>
      </c>
      <c r="H15958" s="85" t="s">
        <v>945</v>
      </c>
      <c r="I15958" s="85">
        <v>1</v>
      </c>
      <c r="J15958" s="88">
        <v>39.866993176054223</v>
      </c>
      <c r="K15958" s="146">
        <v>54.360220623751381</v>
      </c>
      <c r="L15958" s="147">
        <v>6.8612680139318817E-6</v>
      </c>
      <c r="M15958" s="147">
        <v>3.857978759524801</v>
      </c>
      <c r="N15958" s="87">
        <v>542.02876534717325</v>
      </c>
      <c r="O15958" s="88">
        <v>35.623288126968113</v>
      </c>
      <c r="P15958" s="89">
        <v>65.722135806115645</v>
      </c>
    </row>
    <row r="15959" spans="1:16">
      <c r="A15959" s="75" t="s">
        <v>1766</v>
      </c>
      <c r="B15959" s="85">
        <v>15955</v>
      </c>
      <c r="C15959" s="85">
        <v>886</v>
      </c>
      <c r="D15959" s="85">
        <v>15955</v>
      </c>
      <c r="E15959" s="86" t="s">
        <v>1767</v>
      </c>
      <c r="F15959" s="85" t="s">
        <v>509</v>
      </c>
      <c r="G15959" s="86" t="s">
        <v>1756</v>
      </c>
      <c r="H15959" s="85" t="s">
        <v>945</v>
      </c>
      <c r="I15959" s="85">
        <v>1</v>
      </c>
      <c r="J15959" s="88">
        <v>85.478468444915478</v>
      </c>
      <c r="K15959" s="146">
        <v>146.24178258722782</v>
      </c>
      <c r="L15959" s="147">
        <v>3.6294801380740998E-5</v>
      </c>
      <c r="M15959" s="147">
        <v>11.41658666170566</v>
      </c>
      <c r="N15959" s="87">
        <v>1211.3927378969679</v>
      </c>
      <c r="O15959" s="88">
        <v>77.370631896092945</v>
      </c>
      <c r="P15959" s="89">
        <v>63.869156117290117</v>
      </c>
    </row>
    <row r="15960" spans="1:16">
      <c r="A15960" s="75" t="s">
        <v>1768</v>
      </c>
      <c r="B15960" s="85">
        <v>15956</v>
      </c>
      <c r="C15960" s="85">
        <v>887</v>
      </c>
      <c r="D15960" s="85">
        <v>15956</v>
      </c>
      <c r="E15960" s="86" t="s">
        <v>1767</v>
      </c>
      <c r="F15960" s="85" t="s">
        <v>32</v>
      </c>
      <c r="G15960" s="86" t="s">
        <v>1756</v>
      </c>
      <c r="H15960" s="85" t="s">
        <v>945</v>
      </c>
      <c r="I15960" s="85">
        <v>1</v>
      </c>
      <c r="J15960" s="88">
        <v>39.058452734675932</v>
      </c>
      <c r="K15960" s="146">
        <v>69.207267360284703</v>
      </c>
      <c r="L15960" s="147">
        <v>4.2761854110991159E-6</v>
      </c>
      <c r="M15960" s="147">
        <v>5.1308106854146818</v>
      </c>
      <c r="N15960" s="87">
        <v>651.78272725577904</v>
      </c>
      <c r="O15960" s="88">
        <v>33.228281597394322</v>
      </c>
      <c r="P15960" s="89">
        <v>50.980610881322953</v>
      </c>
    </row>
    <row r="15961" spans="1:16">
      <c r="A15961" s="75" t="s">
        <v>1769</v>
      </c>
      <c r="B15961" s="85">
        <v>15957</v>
      </c>
      <c r="C15961" s="85">
        <v>888</v>
      </c>
      <c r="D15961" s="85">
        <v>15957</v>
      </c>
      <c r="E15961" s="86" t="s">
        <v>1767</v>
      </c>
      <c r="F15961" s="85" t="s">
        <v>31</v>
      </c>
      <c r="G15961" s="86" t="s">
        <v>1756</v>
      </c>
      <c r="H15961" s="85" t="s">
        <v>945</v>
      </c>
      <c r="I15961" s="85">
        <v>1</v>
      </c>
      <c r="J15961" s="88">
        <v>48.042064872326257</v>
      </c>
      <c r="K15961" s="146">
        <v>83.551194155359681</v>
      </c>
      <c r="L15961" s="147">
        <v>6.201734482545356E-6</v>
      </c>
      <c r="M15961" s="147">
        <v>5.4296781003581369</v>
      </c>
      <c r="N15961" s="87">
        <v>801.84789161050674</v>
      </c>
      <c r="O15961" s="88">
        <v>42.436117796332738</v>
      </c>
      <c r="P15961" s="89">
        <v>52.922902510973806</v>
      </c>
    </row>
    <row r="15962" spans="1:16">
      <c r="A15962" s="75" t="s">
        <v>1770</v>
      </c>
      <c r="B15962" s="85">
        <v>15958</v>
      </c>
      <c r="C15962" s="85">
        <v>889</v>
      </c>
      <c r="D15962" s="85">
        <v>15958</v>
      </c>
      <c r="E15962" s="86" t="s">
        <v>1767</v>
      </c>
      <c r="F15962" s="85" t="s">
        <v>38</v>
      </c>
      <c r="G15962" s="86" t="s">
        <v>1756</v>
      </c>
      <c r="H15962" s="85" t="s">
        <v>945</v>
      </c>
      <c r="I15962" s="85">
        <v>1</v>
      </c>
      <c r="J15962" s="88">
        <v>51.948447642622057</v>
      </c>
      <c r="K15962" s="146">
        <v>94.995978115406317</v>
      </c>
      <c r="L15962" s="147">
        <v>7.0115999833714802E-6</v>
      </c>
      <c r="M15962" s="147">
        <v>4.4235403627291019</v>
      </c>
      <c r="N15962" s="87">
        <v>692.71479924021082</v>
      </c>
      <c r="O15962" s="88">
        <v>45.96459197603383</v>
      </c>
      <c r="P15962" s="89">
        <v>66.354280327847903</v>
      </c>
    </row>
    <row r="15963" spans="1:16">
      <c r="A15963" s="75" t="s">
        <v>19859</v>
      </c>
      <c r="B15963" s="85">
        <v>15959</v>
      </c>
      <c r="C15963" s="85">
        <v>12562</v>
      </c>
      <c r="D15963" s="85">
        <v>15959</v>
      </c>
      <c r="E15963" s="86" t="s">
        <v>19860</v>
      </c>
      <c r="F15963" s="85" t="s">
        <v>32</v>
      </c>
      <c r="G15963" s="86" t="s">
        <v>1756</v>
      </c>
      <c r="H15963" s="85" t="s">
        <v>945</v>
      </c>
      <c r="I15963" s="85">
        <v>1</v>
      </c>
      <c r="J15963" s="88">
        <v>51.197485110442521</v>
      </c>
      <c r="K15963" s="146">
        <v>57.202689544565587</v>
      </c>
      <c r="L15963" s="147">
        <v>4.2660339806118334E-6</v>
      </c>
      <c r="M15963" s="147">
        <v>6.972920901088477</v>
      </c>
      <c r="N15963" s="87">
        <v>807.60974116231125</v>
      </c>
      <c r="O15963" s="88">
        <v>44.548137505635466</v>
      </c>
      <c r="P15963" s="89">
        <v>55.160475703923318</v>
      </c>
    </row>
    <row r="15964" spans="1:16">
      <c r="A15964" s="75" t="s">
        <v>19861</v>
      </c>
      <c r="B15964" s="85">
        <v>15960</v>
      </c>
      <c r="C15964" s="85">
        <v>12563</v>
      </c>
      <c r="D15964" s="85">
        <v>15960</v>
      </c>
      <c r="E15964" s="86" t="s">
        <v>19860</v>
      </c>
      <c r="F15964" s="85" t="s">
        <v>31</v>
      </c>
      <c r="G15964" s="86" t="s">
        <v>1756</v>
      </c>
      <c r="H15964" s="85" t="s">
        <v>945</v>
      </c>
      <c r="I15964" s="85">
        <v>1</v>
      </c>
      <c r="J15964" s="88">
        <v>55.918105993946462</v>
      </c>
      <c r="K15964" s="146">
        <v>66.840349397215448</v>
      </c>
      <c r="L15964" s="147">
        <v>6.1719249275510344E-6</v>
      </c>
      <c r="M15964" s="147">
        <v>7.0466193654720346</v>
      </c>
      <c r="N15964" s="87">
        <v>887.40267305608268</v>
      </c>
      <c r="O15964" s="88">
        <v>49.784202595834799</v>
      </c>
      <c r="P15964" s="89">
        <v>56.101028436600735</v>
      </c>
    </row>
    <row r="15965" spans="1:16">
      <c r="A15965" s="75" t="s">
        <v>19862</v>
      </c>
      <c r="B15965" s="85">
        <v>15961</v>
      </c>
      <c r="C15965" s="85">
        <v>12564</v>
      </c>
      <c r="D15965" s="85">
        <v>15961</v>
      </c>
      <c r="E15965" s="86" t="s">
        <v>19860</v>
      </c>
      <c r="F15965" s="85" t="s">
        <v>38</v>
      </c>
      <c r="G15965" s="86" t="s">
        <v>1756</v>
      </c>
      <c r="H15965" s="85" t="s">
        <v>945</v>
      </c>
      <c r="I15965" s="85">
        <v>1</v>
      </c>
      <c r="J15965" s="88">
        <v>70.739491224892873</v>
      </c>
      <c r="K15965" s="146">
        <v>111.76262115839049</v>
      </c>
      <c r="L15965" s="147">
        <v>9.5327676598047788E-6</v>
      </c>
      <c r="M15965" s="147">
        <v>7.4176277702722313</v>
      </c>
      <c r="N15965" s="87">
        <v>980.77485270701754</v>
      </c>
      <c r="O15965" s="88">
        <v>63.277010051103858</v>
      </c>
      <c r="P15965" s="89">
        <v>64.517365913750965</v>
      </c>
    </row>
    <row r="15966" spans="1:16">
      <c r="A15966" s="75" t="s">
        <v>19863</v>
      </c>
      <c r="B15966" s="85">
        <v>15962</v>
      </c>
      <c r="C15966" s="85">
        <v>12565</v>
      </c>
      <c r="D15966" s="85">
        <v>15962</v>
      </c>
      <c r="E15966" s="86" t="s">
        <v>19864</v>
      </c>
      <c r="F15966" s="85" t="s">
        <v>38</v>
      </c>
      <c r="G15966" s="86" t="s">
        <v>19865</v>
      </c>
      <c r="H15966" s="85" t="s">
        <v>945</v>
      </c>
      <c r="I15966" s="85">
        <v>1</v>
      </c>
      <c r="J15966" s="88">
        <v>100.3919017592842</v>
      </c>
      <c r="K15966" s="146">
        <v>199.70594229135671</v>
      </c>
      <c r="L15966" s="147">
        <v>8.3593573111814588E-6</v>
      </c>
      <c r="M15966" s="147">
        <v>7.6551220692625046</v>
      </c>
      <c r="N15966" s="87">
        <v>1311.8876726220431</v>
      </c>
      <c r="O15966" s="88">
        <v>87.753194414451713</v>
      </c>
      <c r="P15966" s="89">
        <v>66.890783598157597</v>
      </c>
    </row>
    <row r="15967" spans="1:16">
      <c r="A15967" s="75" t="s">
        <v>19866</v>
      </c>
      <c r="B15967" s="85">
        <v>15963</v>
      </c>
      <c r="C15967" s="85">
        <v>12566</v>
      </c>
      <c r="D15967" s="85">
        <v>15963</v>
      </c>
      <c r="E15967" s="86" t="s">
        <v>19864</v>
      </c>
      <c r="F15967" s="85" t="s">
        <v>11</v>
      </c>
      <c r="G15967" s="86" t="s">
        <v>19865</v>
      </c>
      <c r="H15967" s="85" t="s">
        <v>945</v>
      </c>
      <c r="I15967" s="85">
        <v>1</v>
      </c>
      <c r="J15967" s="88">
        <v>86.214565318202617</v>
      </c>
      <c r="K15967" s="146">
        <v>170.08125837831787</v>
      </c>
      <c r="L15967" s="147">
        <v>8.8845687343228253E-6</v>
      </c>
      <c r="M15967" s="147">
        <v>9.1183177529620458</v>
      </c>
      <c r="N15967" s="87">
        <v>1475.694234414213</v>
      </c>
      <c r="O15967" s="88">
        <v>75.811661048375996</v>
      </c>
      <c r="P15967" s="89">
        <v>51.373556445770056</v>
      </c>
    </row>
    <row r="15968" spans="1:16">
      <c r="A15968" s="75" t="s">
        <v>27145</v>
      </c>
      <c r="B15968" s="85">
        <v>15964</v>
      </c>
      <c r="C15968" s="85">
        <v>16963</v>
      </c>
      <c r="D15968" s="85">
        <v>15964</v>
      </c>
      <c r="E15968" s="86" t="s">
        <v>27146</v>
      </c>
      <c r="F15968" s="85" t="s">
        <v>32</v>
      </c>
      <c r="G15968" s="86" t="s">
        <v>19865</v>
      </c>
      <c r="H15968" s="85" t="s">
        <v>945</v>
      </c>
      <c r="I15968" s="85">
        <v>1</v>
      </c>
      <c r="J15968" s="88">
        <v>66.072092800272003</v>
      </c>
      <c r="K15968" s="146">
        <v>143.18236612402492</v>
      </c>
      <c r="L15968" s="147">
        <v>6.3151733188180569E-6</v>
      </c>
      <c r="M15968" s="147">
        <v>8.564299155437773</v>
      </c>
      <c r="N15968" s="87">
        <v>1155.036272665044</v>
      </c>
      <c r="O15968" s="88">
        <v>57.003358725147159</v>
      </c>
      <c r="P15968" s="89">
        <v>49.352007442694322</v>
      </c>
    </row>
    <row r="15969" spans="1:16">
      <c r="A15969" s="75" t="s">
        <v>27147</v>
      </c>
      <c r="B15969" s="85">
        <v>15965</v>
      </c>
      <c r="C15969" s="85">
        <v>16964</v>
      </c>
      <c r="D15969" s="85">
        <v>15965</v>
      </c>
      <c r="E15969" s="86" t="s">
        <v>27146</v>
      </c>
      <c r="F15969" s="85" t="s">
        <v>31</v>
      </c>
      <c r="G15969" s="86" t="s">
        <v>19865</v>
      </c>
      <c r="H15969" s="85" t="s">
        <v>945</v>
      </c>
      <c r="I15969" s="85">
        <v>1</v>
      </c>
      <c r="J15969" s="88">
        <v>86.338859770261706</v>
      </c>
      <c r="K15969" s="146">
        <v>170.24724510466282</v>
      </c>
      <c r="L15969" s="147">
        <v>8.9004238680463032E-6</v>
      </c>
      <c r="M15969" s="147">
        <v>9.1217364711928219</v>
      </c>
      <c r="N15969" s="87">
        <v>1477.672939144652</v>
      </c>
      <c r="O15969" s="88">
        <v>75.927722650512806</v>
      </c>
      <c r="P15969" s="89">
        <v>51.383307252322979</v>
      </c>
    </row>
    <row r="15970" spans="1:16">
      <c r="A15970" s="75" t="s">
        <v>27148</v>
      </c>
      <c r="B15970" s="85">
        <v>15966</v>
      </c>
      <c r="C15970" s="85">
        <v>16965</v>
      </c>
      <c r="D15970" s="85">
        <v>15966</v>
      </c>
      <c r="E15970" s="86" t="s">
        <v>27146</v>
      </c>
      <c r="F15970" s="85" t="s">
        <v>38</v>
      </c>
      <c r="G15970" s="86" t="s">
        <v>19865</v>
      </c>
      <c r="H15970" s="85" t="s">
        <v>945</v>
      </c>
      <c r="I15970" s="85">
        <v>1</v>
      </c>
      <c r="J15970" s="88">
        <v>100.3919017592842</v>
      </c>
      <c r="K15970" s="146">
        <v>199.70594229135662</v>
      </c>
      <c r="L15970" s="147">
        <v>8.3593573111814605E-6</v>
      </c>
      <c r="M15970" s="147">
        <v>7.6551220692625028</v>
      </c>
      <c r="N15970" s="87">
        <v>1311.8876726220419</v>
      </c>
      <c r="O15970" s="88">
        <v>87.753194414451713</v>
      </c>
      <c r="P15970" s="89">
        <v>66.890783598157654</v>
      </c>
    </row>
    <row r="15971" spans="1:16">
      <c r="A15971" s="75" t="s">
        <v>19867</v>
      </c>
      <c r="B15971" s="85">
        <v>15967</v>
      </c>
      <c r="C15971" s="85">
        <v>12567</v>
      </c>
      <c r="D15971" s="85">
        <v>15967</v>
      </c>
      <c r="E15971" s="86" t="s">
        <v>19868</v>
      </c>
      <c r="F15971" s="85" t="s">
        <v>38</v>
      </c>
      <c r="G15971" s="86" t="s">
        <v>19869</v>
      </c>
      <c r="H15971" s="85" t="s">
        <v>945</v>
      </c>
      <c r="I15971" s="85">
        <v>1</v>
      </c>
      <c r="J15971" s="88">
        <v>82.692378637822927</v>
      </c>
      <c r="K15971" s="146">
        <v>148.17919470405803</v>
      </c>
      <c r="L15971" s="147">
        <v>7.8226803866165768E-6</v>
      </c>
      <c r="M15971" s="147">
        <v>6.7002155862144779</v>
      </c>
      <c r="N15971" s="87">
        <v>1088.1664799812611</v>
      </c>
      <c r="O15971" s="88">
        <v>72.547503755856923</v>
      </c>
      <c r="P15971" s="89">
        <v>66.669489540889217</v>
      </c>
    </row>
    <row r="15972" spans="1:16">
      <c r="A15972" s="75" t="s">
        <v>19870</v>
      </c>
      <c r="B15972" s="85">
        <v>15968</v>
      </c>
      <c r="C15972" s="85">
        <v>12568</v>
      </c>
      <c r="D15972" s="85">
        <v>15968</v>
      </c>
      <c r="E15972" s="86" t="s">
        <v>19868</v>
      </c>
      <c r="F15972" s="85" t="s">
        <v>11</v>
      </c>
      <c r="G15972" s="86" t="s">
        <v>19869</v>
      </c>
      <c r="H15972" s="85" t="s">
        <v>945</v>
      </c>
      <c r="I15972" s="85">
        <v>1</v>
      </c>
      <c r="J15972" s="88">
        <v>75.756375246205209</v>
      </c>
      <c r="K15972" s="146">
        <v>129.7680092917814</v>
      </c>
      <c r="L15972" s="147">
        <v>8.38087169892119E-6</v>
      </c>
      <c r="M15972" s="147">
        <v>8.2975403346902183</v>
      </c>
      <c r="N15972" s="87">
        <v>1266.344026672585</v>
      </c>
      <c r="O15972" s="88">
        <v>66.808774296553892</v>
      </c>
      <c r="P15972" s="89">
        <v>52.757207274944882</v>
      </c>
    </row>
    <row r="15973" spans="1:16">
      <c r="A15973" s="75" t="s">
        <v>27149</v>
      </c>
      <c r="B15973" s="85">
        <v>15969</v>
      </c>
      <c r="C15973" s="85">
        <v>16966</v>
      </c>
      <c r="D15973" s="85">
        <v>15969</v>
      </c>
      <c r="E15973" s="86" t="s">
        <v>27150</v>
      </c>
      <c r="F15973" s="85" t="s">
        <v>32</v>
      </c>
      <c r="G15973" s="86" t="s">
        <v>19869</v>
      </c>
      <c r="H15973" s="85" t="s">
        <v>945</v>
      </c>
      <c r="I15973" s="85">
        <v>1</v>
      </c>
      <c r="J15973" s="88">
        <v>61.544088956533074</v>
      </c>
      <c r="K15973" s="146">
        <v>109.65525467701026</v>
      </c>
      <c r="L15973" s="147">
        <v>5.9397819807494452E-6</v>
      </c>
      <c r="M15973" s="147">
        <v>8.0558426406911465</v>
      </c>
      <c r="N15973" s="87">
        <v>1041.5423826288591</v>
      </c>
      <c r="O15973" s="88">
        <v>53.523369702864358</v>
      </c>
      <c r="P15973" s="89">
        <v>51.388566222116722</v>
      </c>
    </row>
    <row r="15974" spans="1:16">
      <c r="A15974" s="75" t="s">
        <v>27151</v>
      </c>
      <c r="B15974" s="85">
        <v>15970</v>
      </c>
      <c r="C15974" s="85">
        <v>16967</v>
      </c>
      <c r="D15974" s="85">
        <v>15970</v>
      </c>
      <c r="E15974" s="86" t="s">
        <v>27150</v>
      </c>
      <c r="F15974" s="85" t="s">
        <v>31</v>
      </c>
      <c r="G15974" s="86" t="s">
        <v>19869</v>
      </c>
      <c r="H15974" s="85" t="s">
        <v>945</v>
      </c>
      <c r="I15974" s="85">
        <v>1</v>
      </c>
      <c r="J15974" s="88">
        <v>75.761434936389662</v>
      </c>
      <c r="K15974" s="146">
        <v>129.77516959695905</v>
      </c>
      <c r="L15974" s="147">
        <v>8.3817407468304802E-6</v>
      </c>
      <c r="M15974" s="147">
        <v>8.2976263810465127</v>
      </c>
      <c r="N15974" s="87">
        <v>1266.4240578968811</v>
      </c>
      <c r="O15974" s="88">
        <v>66.813504009272052</v>
      </c>
      <c r="P15974" s="89">
        <v>52.757608000773118</v>
      </c>
    </row>
    <row r="15975" spans="1:16">
      <c r="A15975" s="75" t="s">
        <v>27152</v>
      </c>
      <c r="B15975" s="85">
        <v>15971</v>
      </c>
      <c r="C15975" s="85">
        <v>16968</v>
      </c>
      <c r="D15975" s="85">
        <v>15971</v>
      </c>
      <c r="E15975" s="86" t="s">
        <v>27150</v>
      </c>
      <c r="F15975" s="85" t="s">
        <v>38</v>
      </c>
      <c r="G15975" s="86" t="s">
        <v>19869</v>
      </c>
      <c r="H15975" s="85" t="s">
        <v>945</v>
      </c>
      <c r="I15975" s="85">
        <v>1</v>
      </c>
      <c r="J15975" s="88">
        <v>82.692378637822927</v>
      </c>
      <c r="K15975" s="146">
        <v>148.17919470405803</v>
      </c>
      <c r="L15975" s="147">
        <v>7.8226803866165768E-6</v>
      </c>
      <c r="M15975" s="147">
        <v>6.7002155862144779</v>
      </c>
      <c r="N15975" s="87">
        <v>1088.1664799812611</v>
      </c>
      <c r="O15975" s="88">
        <v>72.547503755856923</v>
      </c>
      <c r="P15975" s="89">
        <v>66.669489540889217</v>
      </c>
    </row>
    <row r="15976" spans="1:16">
      <c r="A15976" s="75" t="s">
        <v>19871</v>
      </c>
      <c r="B15976" s="85">
        <v>15972</v>
      </c>
      <c r="C15976" s="85">
        <v>12569</v>
      </c>
      <c r="D15976" s="85">
        <v>15972</v>
      </c>
      <c r="E15976" s="86" t="s">
        <v>19872</v>
      </c>
      <c r="F15976" s="85" t="s">
        <v>55</v>
      </c>
      <c r="G15976" s="86" t="s">
        <v>19873</v>
      </c>
      <c r="H15976" s="85" t="s">
        <v>945</v>
      </c>
      <c r="I15976" s="85">
        <v>1</v>
      </c>
      <c r="J15976" s="88">
        <v>83.195511236013274</v>
      </c>
      <c r="K15976" s="146">
        <v>106.49976752365195</v>
      </c>
      <c r="L15976" s="147">
        <v>7.0309868584790468E-6</v>
      </c>
      <c r="M15976" s="147">
        <v>9.6908211553280363</v>
      </c>
      <c r="N15976" s="87">
        <v>1192.98617188968</v>
      </c>
      <c r="O15976" s="88">
        <v>74.324236655206178</v>
      </c>
      <c r="P15976" s="89">
        <v>62.301004325538173</v>
      </c>
    </row>
    <row r="15977" spans="1:16">
      <c r="A15977" s="75" t="s">
        <v>27102</v>
      </c>
      <c r="B15977" s="85">
        <v>15973</v>
      </c>
      <c r="C15977" s="85">
        <v>16926</v>
      </c>
      <c r="D15977" s="85">
        <v>15973</v>
      </c>
      <c r="E15977" s="86" t="s">
        <v>27100</v>
      </c>
      <c r="F15977" s="85" t="s">
        <v>509</v>
      </c>
      <c r="G15977" s="86" t="s">
        <v>19873</v>
      </c>
      <c r="H15977" s="85" t="s">
        <v>945</v>
      </c>
      <c r="I15977" s="85">
        <v>1</v>
      </c>
      <c r="J15977" s="88">
        <v>30.858525781281131</v>
      </c>
      <c r="K15977" s="146">
        <v>41.142906024195504</v>
      </c>
      <c r="L15977" s="147">
        <v>6.7198283103147973E-6</v>
      </c>
      <c r="M15977" s="147">
        <v>3.8305281146465759</v>
      </c>
      <c r="N15977" s="87">
        <v>430.94602456205752</v>
      </c>
      <c r="O15977" s="88">
        <v>27.167931083988051</v>
      </c>
      <c r="P15977" s="89">
        <v>63.042537894616984</v>
      </c>
    </row>
    <row r="15978" spans="1:16">
      <c r="A15978" s="75" t="s">
        <v>27106</v>
      </c>
      <c r="B15978" s="85">
        <v>15974</v>
      </c>
      <c r="C15978" s="85">
        <v>16930</v>
      </c>
      <c r="D15978" s="85">
        <v>15974</v>
      </c>
      <c r="E15978" s="86" t="s">
        <v>27100</v>
      </c>
      <c r="F15978" s="85" t="s">
        <v>32</v>
      </c>
      <c r="G15978" s="86" t="s">
        <v>19873</v>
      </c>
      <c r="H15978" s="85" t="s">
        <v>945</v>
      </c>
      <c r="I15978" s="85">
        <v>1</v>
      </c>
      <c r="J15978" s="88">
        <v>48.753112252980323</v>
      </c>
      <c r="K15978" s="146">
        <v>54.982736264423046</v>
      </c>
      <c r="L15978" s="147">
        <v>5.2041157269207447E-6</v>
      </c>
      <c r="M15978" s="147">
        <v>6.6713612042474493</v>
      </c>
      <c r="N15978" s="87">
        <v>777.5990874608226</v>
      </c>
      <c r="O15978" s="88">
        <v>42.870268844308043</v>
      </c>
      <c r="P15978" s="89">
        <v>55.131583274225427</v>
      </c>
    </row>
    <row r="15979" spans="1:16">
      <c r="A15979" s="75" t="s">
        <v>27110</v>
      </c>
      <c r="B15979" s="85">
        <v>15975</v>
      </c>
      <c r="C15979" s="85">
        <v>16934</v>
      </c>
      <c r="D15979" s="85">
        <v>15975</v>
      </c>
      <c r="E15979" s="86" t="s">
        <v>27100</v>
      </c>
      <c r="F15979" s="85" t="s">
        <v>31</v>
      </c>
      <c r="G15979" s="86" t="s">
        <v>19873</v>
      </c>
      <c r="H15979" s="85" t="s">
        <v>945</v>
      </c>
      <c r="I15979" s="85">
        <v>1</v>
      </c>
      <c r="J15979" s="88">
        <v>51.655259200303178</v>
      </c>
      <c r="K15979" s="146">
        <v>61.884236093778767</v>
      </c>
      <c r="L15979" s="147">
        <v>7.3519641225070747E-6</v>
      </c>
      <c r="M15979" s="147">
        <v>6.3284268597481246</v>
      </c>
      <c r="N15979" s="87">
        <v>819.4395278557663</v>
      </c>
      <c r="O15979" s="88">
        <v>45.620772339296359</v>
      </c>
      <c r="P15979" s="89">
        <v>55.673140956078335</v>
      </c>
    </row>
    <row r="15980" spans="1:16">
      <c r="A15980" s="75" t="s">
        <v>27114</v>
      </c>
      <c r="B15980" s="85">
        <v>15976</v>
      </c>
      <c r="C15980" s="85">
        <v>16938</v>
      </c>
      <c r="D15980" s="85">
        <v>15976</v>
      </c>
      <c r="E15980" s="86" t="s">
        <v>27100</v>
      </c>
      <c r="F15980" s="85" t="s">
        <v>38</v>
      </c>
      <c r="G15980" s="86" t="s">
        <v>19873</v>
      </c>
      <c r="H15980" s="85" t="s">
        <v>945</v>
      </c>
      <c r="I15980" s="85">
        <v>1</v>
      </c>
      <c r="J15980" s="88">
        <v>45.324633478848817</v>
      </c>
      <c r="K15980" s="146">
        <v>60.220249119686223</v>
      </c>
      <c r="L15980" s="147">
        <v>6.7802731470815686E-6</v>
      </c>
      <c r="M15980" s="147">
        <v>4.4885454276754331</v>
      </c>
      <c r="N15980" s="87">
        <v>618.62347684805445</v>
      </c>
      <c r="O15980" s="88">
        <v>39.979246755233412</v>
      </c>
      <c r="P15980" s="89">
        <v>64.626138922065294</v>
      </c>
    </row>
    <row r="15981" spans="1:16">
      <c r="A15981" s="75" t="s">
        <v>19874</v>
      </c>
      <c r="B15981" s="85">
        <v>15977</v>
      </c>
      <c r="C15981" s="85">
        <v>12570</v>
      </c>
      <c r="D15981" s="85">
        <v>15977</v>
      </c>
      <c r="E15981" s="86" t="s">
        <v>19875</v>
      </c>
      <c r="F15981" s="85" t="s">
        <v>38</v>
      </c>
      <c r="G15981" s="86" t="s">
        <v>19876</v>
      </c>
      <c r="H15981" s="85" t="s">
        <v>945</v>
      </c>
      <c r="I15981" s="85">
        <v>1</v>
      </c>
      <c r="J15981" s="88">
        <v>78.509728534016844</v>
      </c>
      <c r="K15981" s="146">
        <v>164.11662163188606</v>
      </c>
      <c r="L15981" s="147">
        <v>7.7197393946893369E-6</v>
      </c>
      <c r="M15981" s="147">
        <v>6.2502039095931199</v>
      </c>
      <c r="N15981" s="87">
        <v>1036.651434924705</v>
      </c>
      <c r="O15981" s="88">
        <v>68.421638015846284</v>
      </c>
      <c r="P15981" s="89">
        <v>66.002549854972173</v>
      </c>
    </row>
    <row r="15982" spans="1:16">
      <c r="A15982" s="75" t="s">
        <v>19877</v>
      </c>
      <c r="B15982" s="85">
        <v>15978</v>
      </c>
      <c r="C15982" s="85">
        <v>12571</v>
      </c>
      <c r="D15982" s="85">
        <v>15978</v>
      </c>
      <c r="E15982" s="86" t="s">
        <v>19875</v>
      </c>
      <c r="F15982" s="85" t="s">
        <v>11</v>
      </c>
      <c r="G15982" s="86" t="s">
        <v>19876</v>
      </c>
      <c r="H15982" s="85" t="s">
        <v>945</v>
      </c>
      <c r="I15982" s="85">
        <v>1</v>
      </c>
      <c r="J15982" s="88">
        <v>71.257363373085042</v>
      </c>
      <c r="K15982" s="146">
        <v>145.64474110078979</v>
      </c>
      <c r="L15982" s="147">
        <v>8.2383395338524155E-6</v>
      </c>
      <c r="M15982" s="147">
        <v>7.8221498798166209</v>
      </c>
      <c r="N15982" s="87">
        <v>1210.6826007637601</v>
      </c>
      <c r="O15982" s="88">
        <v>62.385230066220117</v>
      </c>
      <c r="P15982" s="89">
        <v>51.52897219045218</v>
      </c>
    </row>
    <row r="15983" spans="1:16">
      <c r="A15983" s="75" t="s">
        <v>27153</v>
      </c>
      <c r="B15983" s="85">
        <v>15979</v>
      </c>
      <c r="C15983" s="85">
        <v>16969</v>
      </c>
      <c r="D15983" s="85">
        <v>15979</v>
      </c>
      <c r="E15983" s="86" t="s">
        <v>27154</v>
      </c>
      <c r="F15983" s="85" t="s">
        <v>32</v>
      </c>
      <c r="G15983" s="86" t="s">
        <v>19876</v>
      </c>
      <c r="H15983" s="85" t="s">
        <v>945</v>
      </c>
      <c r="I15983" s="85">
        <v>1</v>
      </c>
      <c r="J15983" s="88">
        <v>56.941044717128463</v>
      </c>
      <c r="K15983" s="146">
        <v>125.7837064354802</v>
      </c>
      <c r="L15983" s="147">
        <v>5.8606500757336397E-6</v>
      </c>
      <c r="M15983" s="147">
        <v>7.5600722879799518</v>
      </c>
      <c r="N15983" s="87">
        <v>984.40267476392091</v>
      </c>
      <c r="O15983" s="88">
        <v>49.005050134076271</v>
      </c>
      <c r="P15983" s="89">
        <v>49.781508513097698</v>
      </c>
    </row>
    <row r="15984" spans="1:16">
      <c r="A15984" s="75" t="s">
        <v>27155</v>
      </c>
      <c r="B15984" s="85">
        <v>15980</v>
      </c>
      <c r="C15984" s="85">
        <v>16970</v>
      </c>
      <c r="D15984" s="85">
        <v>15980</v>
      </c>
      <c r="E15984" s="86" t="s">
        <v>27154</v>
      </c>
      <c r="F15984" s="85" t="s">
        <v>31</v>
      </c>
      <c r="G15984" s="86" t="s">
        <v>19876</v>
      </c>
      <c r="H15984" s="85" t="s">
        <v>945</v>
      </c>
      <c r="I15984" s="85">
        <v>1</v>
      </c>
      <c r="J15984" s="88">
        <v>71.312576661888144</v>
      </c>
      <c r="K15984" s="146">
        <v>145.7213385186908</v>
      </c>
      <c r="L15984" s="147">
        <v>8.2475094928264995E-6</v>
      </c>
      <c r="M15984" s="147">
        <v>7.823160626092573</v>
      </c>
      <c r="N15984" s="87">
        <v>1211.555287325494</v>
      </c>
      <c r="O15984" s="88">
        <v>62.436832978713532</v>
      </c>
      <c r="P15984" s="89">
        <v>51.534448020562664</v>
      </c>
    </row>
    <row r="15985" spans="1:16">
      <c r="A15985" s="75" t="s">
        <v>27156</v>
      </c>
      <c r="B15985" s="85">
        <v>15981</v>
      </c>
      <c r="C15985" s="85">
        <v>16971</v>
      </c>
      <c r="D15985" s="85">
        <v>15981</v>
      </c>
      <c r="E15985" s="86" t="s">
        <v>27154</v>
      </c>
      <c r="F15985" s="85" t="s">
        <v>38</v>
      </c>
      <c r="G15985" s="86" t="s">
        <v>19876</v>
      </c>
      <c r="H15985" s="85" t="s">
        <v>945</v>
      </c>
      <c r="I15985" s="85">
        <v>1</v>
      </c>
      <c r="J15985" s="88">
        <v>78.509728534016844</v>
      </c>
      <c r="K15985" s="146">
        <v>164.11662163188606</v>
      </c>
      <c r="L15985" s="147">
        <v>7.7197393946893369E-6</v>
      </c>
      <c r="M15985" s="147">
        <v>6.2502039095931199</v>
      </c>
      <c r="N15985" s="87">
        <v>1036.651434924705</v>
      </c>
      <c r="O15985" s="88">
        <v>68.421638015846284</v>
      </c>
      <c r="P15985" s="89">
        <v>66.002549854972173</v>
      </c>
    </row>
    <row r="15986" spans="1:16">
      <c r="A15986" s="75" t="s">
        <v>19878</v>
      </c>
      <c r="B15986" s="85">
        <v>15982</v>
      </c>
      <c r="C15986" s="85">
        <v>12572</v>
      </c>
      <c r="D15986" s="85">
        <v>15982</v>
      </c>
      <c r="E15986" s="86" t="s">
        <v>19879</v>
      </c>
      <c r="F15986" s="85" t="s">
        <v>38</v>
      </c>
      <c r="G15986" s="86" t="s">
        <v>19880</v>
      </c>
      <c r="H15986" s="85" t="s">
        <v>945</v>
      </c>
      <c r="I15986" s="85">
        <v>1</v>
      </c>
      <c r="J15986" s="88">
        <v>56.391884382804719</v>
      </c>
      <c r="K15986" s="146">
        <v>93.518565724230839</v>
      </c>
      <c r="L15986" s="147">
        <v>7.1711906105057046E-6</v>
      </c>
      <c r="M15986" s="147">
        <v>5.1056382737636872</v>
      </c>
      <c r="N15986" s="87">
        <v>758.71653651141696</v>
      </c>
      <c r="O15986" s="88">
        <v>49.482274779527231</v>
      </c>
      <c r="P15986" s="89">
        <v>65.218395010931246</v>
      </c>
    </row>
    <row r="15987" spans="1:16">
      <c r="A15987" s="75" t="s">
        <v>19881</v>
      </c>
      <c r="B15987" s="85">
        <v>15983</v>
      </c>
      <c r="C15987" s="85">
        <v>12573</v>
      </c>
      <c r="D15987" s="85">
        <v>15983</v>
      </c>
      <c r="E15987" s="86" t="s">
        <v>19879</v>
      </c>
      <c r="F15987" s="85" t="s">
        <v>11</v>
      </c>
      <c r="G15987" s="86" t="s">
        <v>19880</v>
      </c>
      <c r="H15987" s="85" t="s">
        <v>945</v>
      </c>
      <c r="I15987" s="85">
        <v>1</v>
      </c>
      <c r="J15987" s="88">
        <v>60.672366740727931</v>
      </c>
      <c r="K15987" s="146">
        <v>100.11299006334066</v>
      </c>
      <c r="L15987" s="147">
        <v>7.7591632873665176E-6</v>
      </c>
      <c r="M15987" s="147">
        <v>7.0233340373695103</v>
      </c>
      <c r="N15987" s="87">
        <v>999.16685260641611</v>
      </c>
      <c r="O15987" s="88">
        <v>53.33577762264126</v>
      </c>
      <c r="P15987" s="89">
        <v>53.380251239830578</v>
      </c>
    </row>
    <row r="15988" spans="1:16">
      <c r="A15988" s="75" t="s">
        <v>27157</v>
      </c>
      <c r="B15988" s="85">
        <v>15984</v>
      </c>
      <c r="C15988" s="85">
        <v>16972</v>
      </c>
      <c r="D15988" s="85">
        <v>15984</v>
      </c>
      <c r="E15988" s="86" t="s">
        <v>27158</v>
      </c>
      <c r="F15988" s="85" t="s">
        <v>32</v>
      </c>
      <c r="G15988" s="86" t="s">
        <v>19880</v>
      </c>
      <c r="H15988" s="85" t="s">
        <v>945</v>
      </c>
      <c r="I15988" s="85">
        <v>1</v>
      </c>
      <c r="J15988" s="88">
        <v>52.829813420105403</v>
      </c>
      <c r="K15988" s="146">
        <v>91.278541700984746</v>
      </c>
      <c r="L15988" s="147">
        <v>5.5256619165806121E-6</v>
      </c>
      <c r="M15988" s="147">
        <v>7.1088851065437746</v>
      </c>
      <c r="N15988" s="87">
        <v>882.20045261167547</v>
      </c>
      <c r="O15988" s="88">
        <v>45.907768689548263</v>
      </c>
      <c r="P15988" s="89">
        <v>52.037797706453695</v>
      </c>
    </row>
    <row r="15989" spans="1:16">
      <c r="A15989" s="75" t="s">
        <v>27159</v>
      </c>
      <c r="B15989" s="85">
        <v>15985</v>
      </c>
      <c r="C15989" s="85">
        <v>16973</v>
      </c>
      <c r="D15989" s="85">
        <v>15985</v>
      </c>
      <c r="E15989" s="86" t="s">
        <v>27158</v>
      </c>
      <c r="F15989" s="85" t="s">
        <v>31</v>
      </c>
      <c r="G15989" s="86" t="s">
        <v>19880</v>
      </c>
      <c r="H15989" s="85" t="s">
        <v>945</v>
      </c>
      <c r="I15989" s="85">
        <v>1</v>
      </c>
      <c r="J15989" s="88">
        <v>60.726191093731792</v>
      </c>
      <c r="K15989" s="146">
        <v>100.17362190705386</v>
      </c>
      <c r="L15989" s="147">
        <v>7.7744920663114715E-6</v>
      </c>
      <c r="M15989" s="147">
        <v>7.0227468904597181</v>
      </c>
      <c r="N15989" s="87">
        <v>999.96960657512079</v>
      </c>
      <c r="O15989" s="88">
        <v>53.386756909435377</v>
      </c>
      <c r="P15989" s="89">
        <v>53.388379565139118</v>
      </c>
    </row>
    <row r="15990" spans="1:16">
      <c r="A15990" s="75" t="s">
        <v>27160</v>
      </c>
      <c r="B15990" s="85">
        <v>15986</v>
      </c>
      <c r="C15990" s="85">
        <v>16974</v>
      </c>
      <c r="D15990" s="85">
        <v>15986</v>
      </c>
      <c r="E15990" s="86" t="s">
        <v>27158</v>
      </c>
      <c r="F15990" s="85" t="s">
        <v>38</v>
      </c>
      <c r="G15990" s="86" t="s">
        <v>19880</v>
      </c>
      <c r="H15990" s="85" t="s">
        <v>945</v>
      </c>
      <c r="I15990" s="85">
        <v>1</v>
      </c>
      <c r="J15990" s="88">
        <v>56.391884382804719</v>
      </c>
      <c r="K15990" s="146">
        <v>93.518565724230839</v>
      </c>
      <c r="L15990" s="147">
        <v>7.1711906105057046E-6</v>
      </c>
      <c r="M15990" s="147">
        <v>5.1056382737636872</v>
      </c>
      <c r="N15990" s="87">
        <v>758.71653651141696</v>
      </c>
      <c r="O15990" s="88">
        <v>49.482274779527231</v>
      </c>
      <c r="P15990" s="89">
        <v>65.218395010931246</v>
      </c>
    </row>
    <row r="15991" spans="1:16">
      <c r="A15991" s="75" t="s">
        <v>19882</v>
      </c>
      <c r="B15991" s="85">
        <v>15987</v>
      </c>
      <c r="C15991" s="85">
        <v>12574</v>
      </c>
      <c r="D15991" s="85">
        <v>15987</v>
      </c>
      <c r="E15991" s="86" t="s">
        <v>19883</v>
      </c>
      <c r="F15991" s="85" t="s">
        <v>32</v>
      </c>
      <c r="G15991" s="86" t="s">
        <v>19884</v>
      </c>
      <c r="H15991" s="85" t="s">
        <v>945</v>
      </c>
      <c r="I15991" s="85">
        <v>1</v>
      </c>
      <c r="J15991" s="88">
        <v>86.679295623561003</v>
      </c>
      <c r="K15991" s="146">
        <v>162.8740088978688</v>
      </c>
      <c r="L15991" s="147">
        <v>6.5816615167575521E-6</v>
      </c>
      <c r="M15991" s="147">
        <v>11.509378224446101</v>
      </c>
      <c r="N15991" s="87">
        <v>1490.364258968933</v>
      </c>
      <c r="O15991" s="88">
        <v>75.458768272849269</v>
      </c>
      <c r="P15991" s="89">
        <v>50.63109090193381</v>
      </c>
    </row>
    <row r="15992" spans="1:16">
      <c r="A15992" s="75" t="s">
        <v>19885</v>
      </c>
      <c r="B15992" s="85">
        <v>15988</v>
      </c>
      <c r="C15992" s="85">
        <v>12575</v>
      </c>
      <c r="D15992" s="85">
        <v>15988</v>
      </c>
      <c r="E15992" s="86" t="s">
        <v>19883</v>
      </c>
      <c r="F15992" s="85" t="s">
        <v>31</v>
      </c>
      <c r="G15992" s="86" t="s">
        <v>19884</v>
      </c>
      <c r="H15992" s="85" t="s">
        <v>945</v>
      </c>
      <c r="I15992" s="85">
        <v>1</v>
      </c>
      <c r="J15992" s="88">
        <v>109.1089728435102</v>
      </c>
      <c r="K15992" s="146">
        <v>192.62552362373202</v>
      </c>
      <c r="L15992" s="147">
        <v>9.2525487315540533E-6</v>
      </c>
      <c r="M15992" s="147">
        <v>12.194768254751899</v>
      </c>
      <c r="N15992" s="87">
        <v>1846.3045701292881</v>
      </c>
      <c r="O15992" s="88">
        <v>96.394086448464734</v>
      </c>
      <c r="P15992" s="89">
        <v>52.209201021321583</v>
      </c>
    </row>
    <row r="15993" spans="1:16">
      <c r="A15993" s="75" t="s">
        <v>19886</v>
      </c>
      <c r="B15993" s="85">
        <v>15989</v>
      </c>
      <c r="C15993" s="85">
        <v>12576</v>
      </c>
      <c r="D15993" s="85">
        <v>15989</v>
      </c>
      <c r="E15993" s="86" t="s">
        <v>19883</v>
      </c>
      <c r="F15993" s="85" t="s">
        <v>38</v>
      </c>
      <c r="G15993" s="86" t="s">
        <v>19884</v>
      </c>
      <c r="H15993" s="85" t="s">
        <v>945</v>
      </c>
      <c r="I15993" s="85">
        <v>1</v>
      </c>
      <c r="J15993" s="88">
        <v>131.48139003114031</v>
      </c>
      <c r="K15993" s="146">
        <v>237.15795535232132</v>
      </c>
      <c r="L15993" s="147">
        <v>8.7437356190777038E-6</v>
      </c>
      <c r="M15993" s="147">
        <v>11.494106106299929</v>
      </c>
      <c r="N15993" s="87">
        <v>1764.9726831439209</v>
      </c>
      <c r="O15993" s="88">
        <v>115.8368585860985</v>
      </c>
      <c r="P15993" s="89">
        <v>65.630963976031595</v>
      </c>
    </row>
    <row r="15994" spans="1:16">
      <c r="A15994" s="75" t="s">
        <v>26149</v>
      </c>
      <c r="B15994" s="85">
        <v>15990</v>
      </c>
      <c r="C15994" s="85">
        <v>16239</v>
      </c>
      <c r="D15994" s="85">
        <v>15990</v>
      </c>
      <c r="E15994" s="86" t="s">
        <v>26150</v>
      </c>
      <c r="F15994" s="85" t="s">
        <v>509</v>
      </c>
      <c r="G15994" s="86" t="s">
        <v>19884</v>
      </c>
      <c r="H15994" s="85" t="s">
        <v>945</v>
      </c>
      <c r="I15994" s="85">
        <v>1</v>
      </c>
      <c r="J15994" s="88">
        <v>45.833328964971862</v>
      </c>
      <c r="K15994" s="146">
        <v>126.25238466906498</v>
      </c>
      <c r="L15994" s="147">
        <v>8.3584530878049442E-6</v>
      </c>
      <c r="M15994" s="147">
        <v>5.2553474731381016</v>
      </c>
      <c r="N15994" s="87">
        <v>604.4397232967209</v>
      </c>
      <c r="O15994" s="88">
        <v>39.397021863002877</v>
      </c>
      <c r="P15994" s="89">
        <v>65.179405562765751</v>
      </c>
    </row>
    <row r="15995" spans="1:16">
      <c r="A15995" s="75" t="s">
        <v>26152</v>
      </c>
      <c r="B15995" s="85">
        <v>15991</v>
      </c>
      <c r="C15995" s="85">
        <v>16241</v>
      </c>
      <c r="D15995" s="85">
        <v>15991</v>
      </c>
      <c r="E15995" s="86" t="s">
        <v>26150</v>
      </c>
      <c r="F15995" s="85" t="s">
        <v>32</v>
      </c>
      <c r="G15995" s="86" t="s">
        <v>19884</v>
      </c>
      <c r="H15995" s="85" t="s">
        <v>945</v>
      </c>
      <c r="I15995" s="85">
        <v>1</v>
      </c>
      <c r="J15995" s="88">
        <v>67.658831711891011</v>
      </c>
      <c r="K15995" s="146">
        <v>142.16632902060215</v>
      </c>
      <c r="L15995" s="147">
        <v>6.4894924755367811E-6</v>
      </c>
      <c r="M15995" s="147">
        <v>8.7864404763359598</v>
      </c>
      <c r="N15995" s="87">
        <v>1195.126788662106</v>
      </c>
      <c r="O15995" s="88">
        <v>58.416795733603642</v>
      </c>
      <c r="P15995" s="89">
        <v>48.879161849429195</v>
      </c>
    </row>
    <row r="15996" spans="1:16">
      <c r="A15996" s="75" t="s">
        <v>26154</v>
      </c>
      <c r="B15996" s="85">
        <v>15992</v>
      </c>
      <c r="C15996" s="85">
        <v>16243</v>
      </c>
      <c r="D15996" s="85">
        <v>15992</v>
      </c>
      <c r="E15996" s="86" t="s">
        <v>26150</v>
      </c>
      <c r="F15996" s="85" t="s">
        <v>31</v>
      </c>
      <c r="G15996" s="86" t="s">
        <v>19884</v>
      </c>
      <c r="H15996" s="85" t="s">
        <v>945</v>
      </c>
      <c r="I15996" s="85">
        <v>1</v>
      </c>
      <c r="J15996" s="88">
        <v>89.558415934111068</v>
      </c>
      <c r="K15996" s="146">
        <v>171.28536146797197</v>
      </c>
      <c r="L15996" s="147">
        <v>9.1576368626607546E-6</v>
      </c>
      <c r="M15996" s="147">
        <v>9.4188479447047619</v>
      </c>
      <c r="N15996" s="87">
        <v>1544.1871214885509</v>
      </c>
      <c r="O15996" s="88">
        <v>78.863167916822022</v>
      </c>
      <c r="P15996" s="89">
        <v>51.070991863214253</v>
      </c>
    </row>
    <row r="15997" spans="1:16">
      <c r="A15997" s="75" t="s">
        <v>26156</v>
      </c>
      <c r="B15997" s="85">
        <v>15993</v>
      </c>
      <c r="C15997" s="85">
        <v>16245</v>
      </c>
      <c r="D15997" s="85">
        <v>15993</v>
      </c>
      <c r="E15997" s="86" t="s">
        <v>26150</v>
      </c>
      <c r="F15997" s="85" t="s">
        <v>38</v>
      </c>
      <c r="G15997" s="86" t="s">
        <v>19884</v>
      </c>
      <c r="H15997" s="85" t="s">
        <v>945</v>
      </c>
      <c r="I15997" s="85">
        <v>1</v>
      </c>
      <c r="J15997" s="88">
        <v>105.63987532324801</v>
      </c>
      <c r="K15997" s="146">
        <v>205.12294391597581</v>
      </c>
      <c r="L15997" s="147">
        <v>8.6083473238901682E-6</v>
      </c>
      <c r="M15997" s="147">
        <v>7.9757573967297768</v>
      </c>
      <c r="N15997" s="87">
        <v>1380.345757262784</v>
      </c>
      <c r="O15997" s="88">
        <v>92.362239641083832</v>
      </c>
      <c r="P15997" s="89">
        <v>66.91239434403559</v>
      </c>
    </row>
    <row r="15998" spans="1:16">
      <c r="A15998" s="75" t="s">
        <v>19887</v>
      </c>
      <c r="B15998" s="85">
        <v>15994</v>
      </c>
      <c r="C15998" s="85">
        <v>12577</v>
      </c>
      <c r="D15998" s="85">
        <v>15994</v>
      </c>
      <c r="E15998" s="86" t="s">
        <v>19888</v>
      </c>
      <c r="F15998" s="85" t="s">
        <v>32</v>
      </c>
      <c r="G15998" s="86" t="s">
        <v>19889</v>
      </c>
      <c r="H15998" s="85" t="s">
        <v>945</v>
      </c>
      <c r="I15998" s="85">
        <v>1</v>
      </c>
      <c r="J15998" s="88">
        <v>83.378926467679534</v>
      </c>
      <c r="K15998" s="146">
        <v>130.92495771601429</v>
      </c>
      <c r="L15998" s="147">
        <v>6.2408422136275321E-6</v>
      </c>
      <c r="M15998" s="147">
        <v>11.169406546500131</v>
      </c>
      <c r="N15998" s="87">
        <v>1400.8726994063011</v>
      </c>
      <c r="O15998" s="88">
        <v>73.062665550797789</v>
      </c>
      <c r="P15998" s="89">
        <v>52.155107014193518</v>
      </c>
    </row>
    <row r="15999" spans="1:16">
      <c r="A15999" s="75" t="s">
        <v>19890</v>
      </c>
      <c r="B15999" s="85">
        <v>15995</v>
      </c>
      <c r="C15999" s="85">
        <v>12578</v>
      </c>
      <c r="D15999" s="85">
        <v>15995</v>
      </c>
      <c r="E15999" s="86" t="s">
        <v>19888</v>
      </c>
      <c r="F15999" s="85" t="s">
        <v>31</v>
      </c>
      <c r="G15999" s="86" t="s">
        <v>19889</v>
      </c>
      <c r="H15999" s="85" t="s">
        <v>945</v>
      </c>
      <c r="I15999" s="85">
        <v>1</v>
      </c>
      <c r="J15999" s="88">
        <v>100.3787919800674</v>
      </c>
      <c r="K15999" s="146">
        <v>154.47191287740145</v>
      </c>
      <c r="L15999" s="147">
        <v>8.7833972841693858E-6</v>
      </c>
      <c r="M15999" s="147">
        <v>11.572525398145769</v>
      </c>
      <c r="N15999" s="87">
        <v>1669.0297656032501</v>
      </c>
      <c r="O15999" s="88">
        <v>88.940700091264304</v>
      </c>
      <c r="P15999" s="89">
        <v>53.288863940133382</v>
      </c>
    </row>
    <row r="16000" spans="1:16">
      <c r="A16000" s="75" t="s">
        <v>19891</v>
      </c>
      <c r="B16000" s="85">
        <v>15996</v>
      </c>
      <c r="C16000" s="85">
        <v>12579</v>
      </c>
      <c r="D16000" s="85">
        <v>15996</v>
      </c>
      <c r="E16000" s="86" t="s">
        <v>19888</v>
      </c>
      <c r="F16000" s="85" t="s">
        <v>38</v>
      </c>
      <c r="G16000" s="86" t="s">
        <v>19889</v>
      </c>
      <c r="H16000" s="85" t="s">
        <v>945</v>
      </c>
      <c r="I16000" s="85">
        <v>1</v>
      </c>
      <c r="J16000" s="88">
        <v>116.6419366974575</v>
      </c>
      <c r="K16000" s="146">
        <v>188.41602542932685</v>
      </c>
      <c r="L16000" s="147">
        <v>8.2536759486154574E-6</v>
      </c>
      <c r="M16000" s="147">
        <v>10.792071376431039</v>
      </c>
      <c r="N16000" s="87">
        <v>1581.759472278274</v>
      </c>
      <c r="O16000" s="88">
        <v>103.2577409567776</v>
      </c>
      <c r="P16000" s="89">
        <v>65.280305107356924</v>
      </c>
    </row>
    <row r="16001" spans="1:16">
      <c r="A16001" s="75" t="s">
        <v>26158</v>
      </c>
      <c r="B16001" s="85">
        <v>15997</v>
      </c>
      <c r="C16001" s="85">
        <v>16247</v>
      </c>
      <c r="D16001" s="85">
        <v>15997</v>
      </c>
      <c r="E16001" s="86" t="s">
        <v>26159</v>
      </c>
      <c r="F16001" s="85" t="s">
        <v>509</v>
      </c>
      <c r="G16001" s="86" t="s">
        <v>19889</v>
      </c>
      <c r="H16001" s="85" t="s">
        <v>945</v>
      </c>
      <c r="I16001" s="85">
        <v>1</v>
      </c>
      <c r="J16001" s="88">
        <v>42.638431156864733</v>
      </c>
      <c r="K16001" s="146">
        <v>92.959743023823322</v>
      </c>
      <c r="L16001" s="147">
        <v>7.9158027150857548E-6</v>
      </c>
      <c r="M16001" s="147">
        <v>4.9764911399800074</v>
      </c>
      <c r="N16001" s="87">
        <v>570.05421436211691</v>
      </c>
      <c r="O16001" s="88">
        <v>37.103648716683757</v>
      </c>
      <c r="P16001" s="89">
        <v>65.087929852781201</v>
      </c>
    </row>
    <row r="16002" spans="1:16">
      <c r="A16002" s="75" t="s">
        <v>26161</v>
      </c>
      <c r="B16002" s="85">
        <v>15998</v>
      </c>
      <c r="C16002" s="85">
        <v>16249</v>
      </c>
      <c r="D16002" s="85">
        <v>15998</v>
      </c>
      <c r="E16002" s="86" t="s">
        <v>26159</v>
      </c>
      <c r="F16002" s="85" t="s">
        <v>32</v>
      </c>
      <c r="G16002" s="86" t="s">
        <v>19889</v>
      </c>
      <c r="H16002" s="85" t="s">
        <v>945</v>
      </c>
      <c r="I16002" s="85">
        <v>1</v>
      </c>
      <c r="J16002" s="88">
        <v>63.493910043357893</v>
      </c>
      <c r="K16002" s="146">
        <v>109.27604865091003</v>
      </c>
      <c r="L16002" s="147">
        <v>6.1444837573578541E-6</v>
      </c>
      <c r="M16002" s="147">
        <v>8.3227002807878918</v>
      </c>
      <c r="N16002" s="87">
        <v>1092.2156340016729</v>
      </c>
      <c r="O16002" s="88">
        <v>55.246070123943333</v>
      </c>
      <c r="P16002" s="89">
        <v>50.581651098997831</v>
      </c>
    </row>
    <row r="16003" spans="1:16">
      <c r="A16003" s="75" t="s">
        <v>26163</v>
      </c>
      <c r="B16003" s="85">
        <v>15999</v>
      </c>
      <c r="C16003" s="85">
        <v>16251</v>
      </c>
      <c r="D16003" s="85">
        <v>15999</v>
      </c>
      <c r="E16003" s="86" t="s">
        <v>26159</v>
      </c>
      <c r="F16003" s="85" t="s">
        <v>31</v>
      </c>
      <c r="G16003" s="86" t="s">
        <v>19889</v>
      </c>
      <c r="H16003" s="85" t="s">
        <v>945</v>
      </c>
      <c r="I16003" s="85">
        <v>1</v>
      </c>
      <c r="J16003" s="88">
        <v>79.939573392968327</v>
      </c>
      <c r="K16003" s="146">
        <v>132.16174335092467</v>
      </c>
      <c r="L16003" s="147">
        <v>8.6841712394172927E-6</v>
      </c>
      <c r="M16003" s="147">
        <v>8.6704268921873915</v>
      </c>
      <c r="N16003" s="87">
        <v>1353.1797056606599</v>
      </c>
      <c r="O16003" s="88">
        <v>70.612921626364994</v>
      </c>
      <c r="P16003" s="89">
        <v>52.182959388893437</v>
      </c>
    </row>
    <row r="16004" spans="1:16">
      <c r="A16004" s="75" t="s">
        <v>26165</v>
      </c>
      <c r="B16004" s="85">
        <v>16000</v>
      </c>
      <c r="C16004" s="85">
        <v>16253</v>
      </c>
      <c r="D16004" s="85">
        <v>16000</v>
      </c>
      <c r="E16004" s="86" t="s">
        <v>26159</v>
      </c>
      <c r="F16004" s="85" t="s">
        <v>38</v>
      </c>
      <c r="G16004" s="86" t="s">
        <v>19889</v>
      </c>
      <c r="H16004" s="85" t="s">
        <v>945</v>
      </c>
      <c r="I16004" s="85">
        <v>1</v>
      </c>
      <c r="J16004" s="88">
        <v>89.475853756533112</v>
      </c>
      <c r="K16004" s="146">
        <v>154.727123671252</v>
      </c>
      <c r="L16004" s="147">
        <v>8.1115070761205667E-6</v>
      </c>
      <c r="M16004" s="147">
        <v>7.1069767973910238</v>
      </c>
      <c r="N16004" s="87">
        <v>1177.704062470626</v>
      </c>
      <c r="O16004" s="88">
        <v>78.583293324387355</v>
      </c>
      <c r="P16004" s="89">
        <v>66.725840411497572</v>
      </c>
    </row>
    <row r="16005" spans="1:16">
      <c r="A16005" s="75" t="s">
        <v>11483</v>
      </c>
      <c r="B16005" s="85">
        <v>16001</v>
      </c>
      <c r="C16005" s="85">
        <v>7820</v>
      </c>
      <c r="D16005" s="85">
        <v>16001</v>
      </c>
      <c r="E16005" s="86" t="s">
        <v>11484</v>
      </c>
      <c r="F16005" s="85" t="s">
        <v>509</v>
      </c>
      <c r="G16005" s="86" t="s">
        <v>11485</v>
      </c>
      <c r="H16005" s="85" t="s">
        <v>945</v>
      </c>
      <c r="I16005" s="85">
        <v>1</v>
      </c>
      <c r="J16005" s="88">
        <v>36.721646381813699</v>
      </c>
      <c r="K16005" s="146">
        <v>103.99088072019481</v>
      </c>
      <c r="L16005" s="147">
        <v>7.5265335582639124E-6</v>
      </c>
      <c r="M16005" s="147">
        <v>4.3428171311120334</v>
      </c>
      <c r="N16005" s="87">
        <v>494.53617523061951</v>
      </c>
      <c r="O16005" s="88">
        <v>31.41638047567243</v>
      </c>
      <c r="P16005" s="89">
        <v>63.526961320922325</v>
      </c>
    </row>
    <row r="16006" spans="1:16">
      <c r="A16006" s="75" t="s">
        <v>11486</v>
      </c>
      <c r="B16006" s="85">
        <v>16002</v>
      </c>
      <c r="C16006" s="85">
        <v>7821</v>
      </c>
      <c r="D16006" s="85">
        <v>16002</v>
      </c>
      <c r="E16006" s="86" t="s">
        <v>11484</v>
      </c>
      <c r="F16006" s="85" t="s">
        <v>32</v>
      </c>
      <c r="G16006" s="86" t="s">
        <v>11485</v>
      </c>
      <c r="H16006" s="85" t="s">
        <v>945</v>
      </c>
      <c r="I16006" s="85">
        <v>1</v>
      </c>
      <c r="J16006" s="88">
        <v>56.545345349919913</v>
      </c>
      <c r="K16006" s="146">
        <v>118.63162534851595</v>
      </c>
      <c r="L16006" s="147">
        <v>5.838393431113673E-6</v>
      </c>
      <c r="M16006" s="147">
        <v>7.528932347922666</v>
      </c>
      <c r="N16006" s="87">
        <v>972.68128245102787</v>
      </c>
      <c r="O16006" s="88">
        <v>48.769464460962759</v>
      </c>
      <c r="P16006" s="89">
        <v>50.139203191070123</v>
      </c>
    </row>
    <row r="16007" spans="1:16">
      <c r="A16007" s="75" t="s">
        <v>11487</v>
      </c>
      <c r="B16007" s="85">
        <v>16003</v>
      </c>
      <c r="C16007" s="85">
        <v>7822</v>
      </c>
      <c r="D16007" s="85">
        <v>16003</v>
      </c>
      <c r="E16007" s="86" t="s">
        <v>11484</v>
      </c>
      <c r="F16007" s="85" t="s">
        <v>31</v>
      </c>
      <c r="G16007" s="86" t="s">
        <v>11485</v>
      </c>
      <c r="H16007" s="85" t="s">
        <v>945</v>
      </c>
      <c r="I16007" s="85">
        <v>1</v>
      </c>
      <c r="J16007" s="88">
        <v>70.032621704156838</v>
      </c>
      <c r="K16007" s="146">
        <v>137.60845636667884</v>
      </c>
      <c r="L16007" s="147">
        <v>8.2211358373748581E-6</v>
      </c>
      <c r="M16007" s="147">
        <v>7.7419496209405159</v>
      </c>
      <c r="N16007" s="87">
        <v>1185.539750431876</v>
      </c>
      <c r="O16007" s="88">
        <v>61.378126113382123</v>
      </c>
      <c r="P16007" s="89">
        <v>51.77230547606937</v>
      </c>
    </row>
    <row r="16008" spans="1:16">
      <c r="A16008" s="75" t="s">
        <v>11488</v>
      </c>
      <c r="B16008" s="85">
        <v>16004</v>
      </c>
      <c r="C16008" s="85">
        <v>7823</v>
      </c>
      <c r="D16008" s="85">
        <v>16004</v>
      </c>
      <c r="E16008" s="86" t="s">
        <v>11484</v>
      </c>
      <c r="F16008" s="85" t="s">
        <v>38</v>
      </c>
      <c r="G16008" s="86" t="s">
        <v>11485</v>
      </c>
      <c r="H16008" s="85" t="s">
        <v>945</v>
      </c>
      <c r="I16008" s="85">
        <v>1</v>
      </c>
      <c r="J16008" s="88">
        <v>76.305541644924872</v>
      </c>
      <c r="K16008" s="146">
        <v>156.1925901763824</v>
      </c>
      <c r="L16008" s="147">
        <v>7.6919299549860184E-6</v>
      </c>
      <c r="M16008" s="147">
        <v>6.1433628580478228</v>
      </c>
      <c r="N16008" s="87">
        <v>1008.081682415361</v>
      </c>
      <c r="O16008" s="88">
        <v>66.472235742013225</v>
      </c>
      <c r="P16008" s="89">
        <v>65.939334978040591</v>
      </c>
    </row>
    <row r="16009" spans="1:16">
      <c r="A16009" s="75" t="s">
        <v>19892</v>
      </c>
      <c r="B16009" s="85">
        <v>16005</v>
      </c>
      <c r="C16009" s="85">
        <v>12580</v>
      </c>
      <c r="D16009" s="85">
        <v>16005</v>
      </c>
      <c r="E16009" s="86" t="s">
        <v>19893</v>
      </c>
      <c r="F16009" s="85" t="s">
        <v>32</v>
      </c>
      <c r="G16009" s="86" t="s">
        <v>11485</v>
      </c>
      <c r="H16009" s="85" t="s">
        <v>945</v>
      </c>
      <c r="I16009" s="85">
        <v>1</v>
      </c>
      <c r="J16009" s="88">
        <v>75.565805346919518</v>
      </c>
      <c r="K16009" s="146">
        <v>139.33929713669878</v>
      </c>
      <c r="L16009" s="147">
        <v>5.9305624481063862E-6</v>
      </c>
      <c r="M16009" s="147">
        <v>10.25186971093903</v>
      </c>
      <c r="N16009" s="87">
        <v>1267.9186718580529</v>
      </c>
      <c r="O16009" s="88">
        <v>65.811433588092441</v>
      </c>
      <c r="P16009" s="89">
        <v>51.905090640908412</v>
      </c>
    </row>
    <row r="16010" spans="1:16">
      <c r="A16010" s="75" t="s">
        <v>19894</v>
      </c>
      <c r="B16010" s="85">
        <v>16006</v>
      </c>
      <c r="C16010" s="85">
        <v>12581</v>
      </c>
      <c r="D16010" s="85">
        <v>16006</v>
      </c>
      <c r="E16010" s="86" t="s">
        <v>19893</v>
      </c>
      <c r="F16010" s="85" t="s">
        <v>31</v>
      </c>
      <c r="G16010" s="86" t="s">
        <v>11485</v>
      </c>
      <c r="H16010" s="85" t="s">
        <v>945</v>
      </c>
      <c r="I16010" s="85">
        <v>1</v>
      </c>
      <c r="J16010" s="88">
        <v>89.583207161532428</v>
      </c>
      <c r="K16010" s="146">
        <v>158.94866088399533</v>
      </c>
      <c r="L16010" s="147">
        <v>8.3160478636275813E-6</v>
      </c>
      <c r="M16010" s="147">
        <v>10.517872769350751</v>
      </c>
      <c r="N16010" s="87">
        <v>1487.6576426536301</v>
      </c>
      <c r="O16010" s="88">
        <v>78.909070494635301</v>
      </c>
      <c r="P16010" s="89">
        <v>53.042493267389226</v>
      </c>
    </row>
    <row r="16011" spans="1:16">
      <c r="A16011" s="75" t="s">
        <v>19895</v>
      </c>
      <c r="B16011" s="85">
        <v>16007</v>
      </c>
      <c r="C16011" s="85">
        <v>12582</v>
      </c>
      <c r="D16011" s="85">
        <v>16007</v>
      </c>
      <c r="E16011" s="86" t="s">
        <v>19893</v>
      </c>
      <c r="F16011" s="85" t="s">
        <v>38</v>
      </c>
      <c r="G16011" s="86" t="s">
        <v>11485</v>
      </c>
      <c r="H16011" s="85" t="s">
        <v>945</v>
      </c>
      <c r="I16011" s="85">
        <v>1</v>
      </c>
      <c r="J16011" s="88">
        <v>102.3427058748062</v>
      </c>
      <c r="K16011" s="146">
        <v>188.48561663207431</v>
      </c>
      <c r="L16011" s="147">
        <v>7.8281357474345404E-6</v>
      </c>
      <c r="M16011" s="147">
        <v>9.6706110432368284</v>
      </c>
      <c r="N16011" s="87">
        <v>1395.2468863596439</v>
      </c>
      <c r="O16011" s="88">
        <v>90.120123671300064</v>
      </c>
      <c r="P16011" s="89">
        <v>64.590807943985894</v>
      </c>
    </row>
    <row r="16012" spans="1:16">
      <c r="A16012" s="75" t="s">
        <v>11477</v>
      </c>
      <c r="B16012" s="85">
        <v>16008</v>
      </c>
      <c r="C16012" s="85">
        <v>7816</v>
      </c>
      <c r="D16012" s="85">
        <v>16008</v>
      </c>
      <c r="E16012" s="86" t="s">
        <v>11478</v>
      </c>
      <c r="F16012" s="85" t="s">
        <v>509</v>
      </c>
      <c r="G16012" s="86" t="s">
        <v>11479</v>
      </c>
      <c r="H16012" s="85" t="s">
        <v>945</v>
      </c>
      <c r="I16012" s="85">
        <v>1</v>
      </c>
      <c r="J16012" s="88">
        <v>32.144297688834698</v>
      </c>
      <c r="K16012" s="146">
        <v>43.199200737891886</v>
      </c>
      <c r="L16012" s="147">
        <v>6.9998467350935718E-6</v>
      </c>
      <c r="M16012" s="147">
        <v>3.9901334567111029</v>
      </c>
      <c r="N16012" s="87">
        <v>448.90210891881162</v>
      </c>
      <c r="O16012" s="88">
        <v>28.299928212487711</v>
      </c>
      <c r="P16012" s="89">
        <v>63.042537894617084</v>
      </c>
    </row>
    <row r="16013" spans="1:16">
      <c r="A16013" s="75" t="s">
        <v>11480</v>
      </c>
      <c r="B16013" s="85">
        <v>16009</v>
      </c>
      <c r="C16013" s="85">
        <v>7817</v>
      </c>
      <c r="D16013" s="85">
        <v>16009</v>
      </c>
      <c r="E16013" s="86" t="s">
        <v>11478</v>
      </c>
      <c r="F16013" s="85" t="s">
        <v>32</v>
      </c>
      <c r="G16013" s="86" t="s">
        <v>11479</v>
      </c>
      <c r="H16013" s="85" t="s">
        <v>945</v>
      </c>
      <c r="I16013" s="85">
        <v>1</v>
      </c>
      <c r="J16013" s="88">
        <v>50.784491930187983</v>
      </c>
      <c r="K16013" s="146">
        <v>57.615690571462018</v>
      </c>
      <c r="L16013" s="147">
        <v>5.4209794607247602E-6</v>
      </c>
      <c r="M16013" s="147">
        <v>6.9493345917120291</v>
      </c>
      <c r="N16013" s="87">
        <v>809.99904943836032</v>
      </c>
      <c r="O16013" s="88">
        <v>44.656530046154337</v>
      </c>
      <c r="P16013" s="89">
        <v>55.131583274225349</v>
      </c>
    </row>
    <row r="16014" spans="1:16">
      <c r="A16014" s="75" t="s">
        <v>11481</v>
      </c>
      <c r="B16014" s="85">
        <v>16010</v>
      </c>
      <c r="C16014" s="85">
        <v>7818</v>
      </c>
      <c r="D16014" s="85">
        <v>16010</v>
      </c>
      <c r="E16014" s="86" t="s">
        <v>11478</v>
      </c>
      <c r="F16014" s="85" t="s">
        <v>31</v>
      </c>
      <c r="G16014" s="86" t="s">
        <v>11479</v>
      </c>
      <c r="H16014" s="85" t="s">
        <v>945</v>
      </c>
      <c r="I16014" s="85">
        <v>1</v>
      </c>
      <c r="J16014" s="88">
        <v>53.807561666982657</v>
      </c>
      <c r="K16014" s="146">
        <v>64.804752893707757</v>
      </c>
      <c r="L16014" s="147">
        <v>7.6583215394605118E-6</v>
      </c>
      <c r="M16014" s="147">
        <v>6.5921113161918914</v>
      </c>
      <c r="N16014" s="87">
        <v>853.5828415164259</v>
      </c>
      <c r="O16014" s="88">
        <v>47.521637853433859</v>
      </c>
      <c r="P16014" s="89">
        <v>55.673140956078342</v>
      </c>
    </row>
    <row r="16015" spans="1:16">
      <c r="A16015" s="75" t="s">
        <v>11482</v>
      </c>
      <c r="B16015" s="85">
        <v>16011</v>
      </c>
      <c r="C16015" s="85">
        <v>7819</v>
      </c>
      <c r="D16015" s="85">
        <v>16011</v>
      </c>
      <c r="E16015" s="86" t="s">
        <v>11478</v>
      </c>
      <c r="F16015" s="85" t="s">
        <v>38</v>
      </c>
      <c r="G16015" s="86" t="s">
        <v>11479</v>
      </c>
      <c r="H16015" s="85" t="s">
        <v>945</v>
      </c>
      <c r="I16015" s="85">
        <v>1</v>
      </c>
      <c r="J16015" s="88">
        <v>47.213159873801082</v>
      </c>
      <c r="K16015" s="146">
        <v>63.071433129028136</v>
      </c>
      <c r="L16015" s="147">
        <v>7.0628101067256256E-6</v>
      </c>
      <c r="M16015" s="147">
        <v>4.6755681577828359</v>
      </c>
      <c r="N16015" s="87">
        <v>644.39945505005937</v>
      </c>
      <c r="O16015" s="88">
        <v>41.645048703368339</v>
      </c>
      <c r="P16015" s="89">
        <v>64.626138922065337</v>
      </c>
    </row>
    <row r="16016" spans="1:16">
      <c r="A16016" s="75" t="s">
        <v>11489</v>
      </c>
      <c r="B16016" s="85">
        <v>16012</v>
      </c>
      <c r="C16016" s="85">
        <v>7824</v>
      </c>
      <c r="D16016" s="85">
        <v>16012</v>
      </c>
      <c r="E16016" s="86" t="s">
        <v>11490</v>
      </c>
      <c r="F16016" s="85" t="s">
        <v>509</v>
      </c>
      <c r="G16016" s="86" t="s">
        <v>11479</v>
      </c>
      <c r="H16016" s="85" t="s">
        <v>945</v>
      </c>
      <c r="I16016" s="85">
        <v>1</v>
      </c>
      <c r="J16016" s="88">
        <v>34.179879150260923</v>
      </c>
      <c r="K16016" s="146">
        <v>81.400775810982054</v>
      </c>
      <c r="L16016" s="147">
        <v>7.143936166240258E-6</v>
      </c>
      <c r="M16016" s="147">
        <v>4.1070322259037164</v>
      </c>
      <c r="N16016" s="87">
        <v>466.07533519672938</v>
      </c>
      <c r="O16016" s="88">
        <v>29.537996148410102</v>
      </c>
      <c r="P16016" s="89">
        <v>63.376012240472193</v>
      </c>
    </row>
    <row r="16017" spans="1:16">
      <c r="A16017" s="75" t="s">
        <v>11491</v>
      </c>
      <c r="B16017" s="85">
        <v>16013</v>
      </c>
      <c r="C16017" s="85">
        <v>7825</v>
      </c>
      <c r="D16017" s="85">
        <v>16013</v>
      </c>
      <c r="E16017" s="86" t="s">
        <v>11490</v>
      </c>
      <c r="F16017" s="85" t="s">
        <v>32</v>
      </c>
      <c r="G16017" s="86" t="s">
        <v>11479</v>
      </c>
      <c r="H16017" s="85" t="s">
        <v>945</v>
      </c>
      <c r="I16017" s="85">
        <v>1</v>
      </c>
      <c r="J16017" s="88">
        <v>53.166260992950157</v>
      </c>
      <c r="K16017" s="146">
        <v>96.523338586556932</v>
      </c>
      <c r="L16017" s="147">
        <v>5.5419621703046899E-6</v>
      </c>
      <c r="M16017" s="147">
        <v>7.1350078536188741</v>
      </c>
      <c r="N16017" s="87">
        <v>895.11722741015001</v>
      </c>
      <c r="O16017" s="88">
        <v>46.116545491276277</v>
      </c>
      <c r="P16017" s="89">
        <v>51.520118347744969</v>
      </c>
    </row>
    <row r="16018" spans="1:16">
      <c r="A16018" s="75" t="s">
        <v>11492</v>
      </c>
      <c r="B16018" s="85">
        <v>16014</v>
      </c>
      <c r="C16018" s="85">
        <v>7826</v>
      </c>
      <c r="D16018" s="85">
        <v>16014</v>
      </c>
      <c r="E16018" s="86" t="s">
        <v>11490</v>
      </c>
      <c r="F16018" s="85" t="s">
        <v>31</v>
      </c>
      <c r="G16018" s="86" t="s">
        <v>11479</v>
      </c>
      <c r="H16018" s="85" t="s">
        <v>945</v>
      </c>
      <c r="I16018" s="85">
        <v>1</v>
      </c>
      <c r="J16018" s="88">
        <v>63.07708599070331</v>
      </c>
      <c r="K16018" s="146">
        <v>111.36238669481536</v>
      </c>
      <c r="L16018" s="147">
        <v>7.8113838239331404E-6</v>
      </c>
      <c r="M16018" s="147">
        <v>7.168258205479936</v>
      </c>
      <c r="N16018" s="87">
        <v>1050.2762125674751</v>
      </c>
      <c r="O16018" s="88">
        <v>55.393605938148532</v>
      </c>
      <c r="P16018" s="89">
        <v>52.741940905940268</v>
      </c>
    </row>
    <row r="16019" spans="1:16">
      <c r="A16019" s="75" t="s">
        <v>11493</v>
      </c>
      <c r="B16019" s="85">
        <v>16015</v>
      </c>
      <c r="C16019" s="85">
        <v>7827</v>
      </c>
      <c r="D16019" s="85">
        <v>16015</v>
      </c>
      <c r="E16019" s="86" t="s">
        <v>11490</v>
      </c>
      <c r="F16019" s="85" t="s">
        <v>38</v>
      </c>
      <c r="G16019" s="86" t="s">
        <v>11479</v>
      </c>
      <c r="H16019" s="85" t="s">
        <v>945</v>
      </c>
      <c r="I16019" s="85">
        <v>1</v>
      </c>
      <c r="J16019" s="88">
        <v>65.15338813379843</v>
      </c>
      <c r="K16019" s="146">
        <v>122.24744100272274</v>
      </c>
      <c r="L16019" s="147">
        <v>7.2733551318490062E-6</v>
      </c>
      <c r="M16019" s="147">
        <v>5.5159188167210562</v>
      </c>
      <c r="N16019" s="87">
        <v>867.9131602645698</v>
      </c>
      <c r="O16019" s="88">
        <v>56.968415534889097</v>
      </c>
      <c r="P16019" s="89">
        <v>65.638381975361639</v>
      </c>
    </row>
    <row r="16020" spans="1:16">
      <c r="A16020" s="75" t="s">
        <v>19896</v>
      </c>
      <c r="B16020" s="85">
        <v>16016</v>
      </c>
      <c r="C16020" s="85">
        <v>12583</v>
      </c>
      <c r="D16020" s="85">
        <v>16016</v>
      </c>
      <c r="E16020" s="86" t="s">
        <v>19897</v>
      </c>
      <c r="F16020" s="85" t="s">
        <v>32</v>
      </c>
      <c r="G16020" s="86" t="s">
        <v>11479</v>
      </c>
      <c r="H16020" s="85" t="s">
        <v>945</v>
      </c>
      <c r="I16020" s="85">
        <v>1</v>
      </c>
      <c r="J16020" s="88">
        <v>70.669518290687563</v>
      </c>
      <c r="K16020" s="146">
        <v>79.264620168198789</v>
      </c>
      <c r="L16020" s="147">
        <v>5.5173379784898688E-6</v>
      </c>
      <c r="M16020" s="147">
        <v>9.7960418348654983</v>
      </c>
      <c r="N16020" s="87">
        <v>1118.656320182067</v>
      </c>
      <c r="O16020" s="88">
        <v>62.473134133608063</v>
      </c>
      <c r="P16020" s="89">
        <v>55.846583983399157</v>
      </c>
    </row>
    <row r="16021" spans="1:16">
      <c r="A16021" s="75" t="s">
        <v>19898</v>
      </c>
      <c r="B16021" s="85">
        <v>16017</v>
      </c>
      <c r="C16021" s="85">
        <v>12584</v>
      </c>
      <c r="D16021" s="85">
        <v>16017</v>
      </c>
      <c r="E16021" s="86" t="s">
        <v>19897</v>
      </c>
      <c r="F16021" s="85" t="s">
        <v>31</v>
      </c>
      <c r="G16021" s="86" t="s">
        <v>11479</v>
      </c>
      <c r="H16021" s="85" t="s">
        <v>945</v>
      </c>
      <c r="I16021" s="85">
        <v>1</v>
      </c>
      <c r="J16021" s="88">
        <v>74.246810099693519</v>
      </c>
      <c r="K16021" s="146">
        <v>87.114966707266191</v>
      </c>
      <c r="L16021" s="147">
        <v>7.7575477487247229E-6</v>
      </c>
      <c r="M16021" s="147">
        <v>9.4942127895298647</v>
      </c>
      <c r="N16021" s="87">
        <v>1169.4333652028049</v>
      </c>
      <c r="O16021" s="88">
        <v>65.849443342925866</v>
      </c>
      <c r="P16021" s="89">
        <v>56.308846063671318</v>
      </c>
    </row>
    <row r="16022" spans="1:16">
      <c r="A16022" s="75" t="s">
        <v>19899</v>
      </c>
      <c r="B16022" s="85">
        <v>16018</v>
      </c>
      <c r="C16022" s="85">
        <v>12585</v>
      </c>
      <c r="D16022" s="85">
        <v>16018</v>
      </c>
      <c r="E16022" s="86" t="s">
        <v>19897</v>
      </c>
      <c r="F16022" s="85" t="s">
        <v>38</v>
      </c>
      <c r="G16022" s="86" t="s">
        <v>11479</v>
      </c>
      <c r="H16022" s="85" t="s">
        <v>945</v>
      </c>
      <c r="I16022" s="85">
        <v>1</v>
      </c>
      <c r="J16022" s="88">
        <v>74.683027172105142</v>
      </c>
      <c r="K16022" s="146">
        <v>97.160953943309011</v>
      </c>
      <c r="L16022" s="147">
        <v>7.2062483044790933E-6</v>
      </c>
      <c r="M16022" s="147">
        <v>8.3744809228036434</v>
      </c>
      <c r="N16022" s="87">
        <v>1052.396040703298</v>
      </c>
      <c r="O16022" s="88">
        <v>66.588530507198598</v>
      </c>
      <c r="P16022" s="89">
        <v>63.273262091235765</v>
      </c>
    </row>
    <row r="16023" spans="1:16">
      <c r="A16023" s="75" t="s">
        <v>19900</v>
      </c>
      <c r="B16023" s="85">
        <v>16019</v>
      </c>
      <c r="C16023" s="85">
        <v>12586</v>
      </c>
      <c r="D16023" s="85">
        <v>16019</v>
      </c>
      <c r="E16023" s="86" t="s">
        <v>19901</v>
      </c>
      <c r="F16023" s="85" t="s">
        <v>32</v>
      </c>
      <c r="G16023" s="86" t="s">
        <v>19902</v>
      </c>
      <c r="H16023" s="85" t="s">
        <v>945</v>
      </c>
      <c r="I16023" s="85">
        <v>1</v>
      </c>
      <c r="J16023" s="88">
        <v>63.754151628537343</v>
      </c>
      <c r="K16023" s="146">
        <v>118.11661541069751</v>
      </c>
      <c r="L16023" s="147">
        <v>5.0429681994566416E-6</v>
      </c>
      <c r="M16023" s="147">
        <v>8.2757245373972381</v>
      </c>
      <c r="N16023" s="87">
        <v>1098.170653989521</v>
      </c>
      <c r="O16023" s="88">
        <v>54.762429398248749</v>
      </c>
      <c r="P16023" s="89">
        <v>49.866957561926711</v>
      </c>
    </row>
    <row r="16024" spans="1:16">
      <c r="A16024" s="75" t="s">
        <v>19903</v>
      </c>
      <c r="B16024" s="85">
        <v>16020</v>
      </c>
      <c r="C16024" s="85">
        <v>12587</v>
      </c>
      <c r="D16024" s="85">
        <v>16020</v>
      </c>
      <c r="E16024" s="86" t="s">
        <v>19901</v>
      </c>
      <c r="F16024" s="85" t="s">
        <v>31</v>
      </c>
      <c r="G16024" s="86" t="s">
        <v>19902</v>
      </c>
      <c r="H16024" s="85" t="s">
        <v>945</v>
      </c>
      <c r="I16024" s="85">
        <v>1</v>
      </c>
      <c r="J16024" s="88">
        <v>83.729248230679644</v>
      </c>
      <c r="K16024" s="146">
        <v>145.72087464729245</v>
      </c>
      <c r="L16024" s="147">
        <v>7.2991198410387954E-6</v>
      </c>
      <c r="M16024" s="147">
        <v>9.1832983967434441</v>
      </c>
      <c r="N16024" s="87">
        <v>1426.306860323939</v>
      </c>
      <c r="O16024" s="88">
        <v>74.325454812923454</v>
      </c>
      <c r="P16024" s="89">
        <v>52.110423696653086</v>
      </c>
    </row>
    <row r="16025" spans="1:16">
      <c r="A16025" s="75" t="s">
        <v>19904</v>
      </c>
      <c r="B16025" s="85">
        <v>16021</v>
      </c>
      <c r="C16025" s="85">
        <v>12588</v>
      </c>
      <c r="D16025" s="85">
        <v>16021</v>
      </c>
      <c r="E16025" s="86" t="s">
        <v>19901</v>
      </c>
      <c r="F16025" s="85" t="s">
        <v>38</v>
      </c>
      <c r="G16025" s="86" t="s">
        <v>19902</v>
      </c>
      <c r="H16025" s="85" t="s">
        <v>945</v>
      </c>
      <c r="I16025" s="85">
        <v>1</v>
      </c>
      <c r="J16025" s="88">
        <v>105.4816915110506</v>
      </c>
      <c r="K16025" s="146">
        <v>181.02416808705658</v>
      </c>
      <c r="L16025" s="147">
        <v>1.015483780455366E-5</v>
      </c>
      <c r="M16025" s="147">
        <v>9.3473699379967723</v>
      </c>
      <c r="N16025" s="87">
        <v>1420.292193334752</v>
      </c>
      <c r="O16025" s="88">
        <v>93.989357946043228</v>
      </c>
      <c r="P16025" s="89">
        <v>66.176071647174538</v>
      </c>
    </row>
    <row r="16026" spans="1:16">
      <c r="A16026" s="75" t="s">
        <v>26167</v>
      </c>
      <c r="B16026" s="85">
        <v>16022</v>
      </c>
      <c r="C16026" s="85">
        <v>16255</v>
      </c>
      <c r="D16026" s="85">
        <v>16022</v>
      </c>
      <c r="E16026" s="86" t="s">
        <v>26168</v>
      </c>
      <c r="F16026" s="85" t="s">
        <v>509</v>
      </c>
      <c r="G16026" s="86" t="s">
        <v>19902</v>
      </c>
      <c r="H16026" s="85" t="s">
        <v>945</v>
      </c>
      <c r="I16026" s="85">
        <v>1</v>
      </c>
      <c r="J16026" s="88">
        <v>103.8275306536442</v>
      </c>
      <c r="K16026" s="146">
        <v>187.909585982224</v>
      </c>
      <c r="L16026" s="147">
        <v>4.1901525541048401E-5</v>
      </c>
      <c r="M16026" s="147">
        <v>13.62257730074934</v>
      </c>
      <c r="N16026" s="87">
        <v>1456.1123184752639</v>
      </c>
      <c r="O16026" s="88">
        <v>93.985354240741458</v>
      </c>
      <c r="P16026" s="89">
        <v>64.545401510754445</v>
      </c>
    </row>
    <row r="16027" spans="1:16">
      <c r="A16027" s="75" t="s">
        <v>26170</v>
      </c>
      <c r="B16027" s="85">
        <v>16023</v>
      </c>
      <c r="C16027" s="85">
        <v>16257</v>
      </c>
      <c r="D16027" s="85">
        <v>16023</v>
      </c>
      <c r="E16027" s="86" t="s">
        <v>26168</v>
      </c>
      <c r="F16027" s="85" t="s">
        <v>32</v>
      </c>
      <c r="G16027" s="86" t="s">
        <v>19902</v>
      </c>
      <c r="H16027" s="85" t="s">
        <v>945</v>
      </c>
      <c r="I16027" s="85">
        <v>1</v>
      </c>
      <c r="J16027" s="88">
        <v>50.677591914717148</v>
      </c>
      <c r="K16027" s="146">
        <v>103.88010455810182</v>
      </c>
      <c r="L16027" s="147">
        <v>4.9796020407140754E-6</v>
      </c>
      <c r="M16027" s="147">
        <v>6.4037057430973467</v>
      </c>
      <c r="N16027" s="87">
        <v>895.1950838049562</v>
      </c>
      <c r="O16027" s="88">
        <v>43.046081318632467</v>
      </c>
      <c r="P16027" s="89">
        <v>48.085698969288899</v>
      </c>
    </row>
    <row r="16028" spans="1:16">
      <c r="A16028" s="75" t="s">
        <v>26172</v>
      </c>
      <c r="B16028" s="85">
        <v>16024</v>
      </c>
      <c r="C16028" s="85">
        <v>16259</v>
      </c>
      <c r="D16028" s="85">
        <v>16024</v>
      </c>
      <c r="E16028" s="86" t="s">
        <v>26168</v>
      </c>
      <c r="F16028" s="85" t="s">
        <v>31</v>
      </c>
      <c r="G16028" s="86" t="s">
        <v>19902</v>
      </c>
      <c r="H16028" s="85" t="s">
        <v>945</v>
      </c>
      <c r="I16028" s="85">
        <v>1</v>
      </c>
      <c r="J16028" s="88">
        <v>70.288240355467707</v>
      </c>
      <c r="K16028" s="146">
        <v>131.04951316520749</v>
      </c>
      <c r="L16028" s="147">
        <v>7.2338679311746439E-6</v>
      </c>
      <c r="M16028" s="147">
        <v>7.2748531835860426</v>
      </c>
      <c r="N16028" s="87">
        <v>1218.6011143834321</v>
      </c>
      <c r="O16028" s="88">
        <v>62.272948322418962</v>
      </c>
      <c r="P16028" s="89">
        <v>51.10199522009038</v>
      </c>
    </row>
    <row r="16029" spans="1:16">
      <c r="A16029" s="75" t="s">
        <v>26174</v>
      </c>
      <c r="B16029" s="85">
        <v>16025</v>
      </c>
      <c r="C16029" s="85">
        <v>16261</v>
      </c>
      <c r="D16029" s="85">
        <v>16025</v>
      </c>
      <c r="E16029" s="86" t="s">
        <v>26168</v>
      </c>
      <c r="F16029" s="85" t="s">
        <v>38</v>
      </c>
      <c r="G16029" s="86" t="s">
        <v>19902</v>
      </c>
      <c r="H16029" s="85" t="s">
        <v>945</v>
      </c>
      <c r="I16029" s="85">
        <v>1</v>
      </c>
      <c r="J16029" s="88">
        <v>86.377583318545803</v>
      </c>
      <c r="K16029" s="146">
        <v>156.78932058814553</v>
      </c>
      <c r="L16029" s="147">
        <v>8.2058842397825506E-6</v>
      </c>
      <c r="M16029" s="147">
        <v>6.5204878916563391</v>
      </c>
      <c r="N16029" s="87">
        <v>1133.18928094644</v>
      </c>
      <c r="O16029" s="88">
        <v>76.556887722479317</v>
      </c>
      <c r="P16029" s="89">
        <v>67.558782111439484</v>
      </c>
    </row>
    <row r="16030" spans="1:16">
      <c r="A16030" s="75" t="s">
        <v>19905</v>
      </c>
      <c r="B16030" s="85">
        <v>16026</v>
      </c>
      <c r="C16030" s="85">
        <v>12589</v>
      </c>
      <c r="D16030" s="85">
        <v>16026</v>
      </c>
      <c r="E16030" s="86" t="s">
        <v>19906</v>
      </c>
      <c r="F16030" s="85" t="s">
        <v>32</v>
      </c>
      <c r="G16030" s="86" t="s">
        <v>19907</v>
      </c>
      <c r="H16030" s="85" t="s">
        <v>945</v>
      </c>
      <c r="I16030" s="85">
        <v>1</v>
      </c>
      <c r="J16030" s="88">
        <v>61.483904239268448</v>
      </c>
      <c r="K16030" s="146">
        <v>96.152895597226149</v>
      </c>
      <c r="L16030" s="147">
        <v>4.7945932569790921E-6</v>
      </c>
      <c r="M16030" s="147">
        <v>8.0445711426700406</v>
      </c>
      <c r="N16030" s="87">
        <v>1037.0688496952539</v>
      </c>
      <c r="O16030" s="88">
        <v>53.129217514161013</v>
      </c>
      <c r="P16030" s="89">
        <v>51.230173898071676</v>
      </c>
    </row>
    <row r="16031" spans="1:16">
      <c r="A16031" s="75" t="s">
        <v>19908</v>
      </c>
      <c r="B16031" s="85">
        <v>16027</v>
      </c>
      <c r="C16031" s="85">
        <v>12590</v>
      </c>
      <c r="D16031" s="85">
        <v>16027</v>
      </c>
      <c r="E16031" s="86" t="s">
        <v>19906</v>
      </c>
      <c r="F16031" s="85" t="s">
        <v>31</v>
      </c>
      <c r="G16031" s="86" t="s">
        <v>19907</v>
      </c>
      <c r="H16031" s="85" t="s">
        <v>945</v>
      </c>
      <c r="I16031" s="85">
        <v>1</v>
      </c>
      <c r="J16031" s="88">
        <v>77.70109901283773</v>
      </c>
      <c r="K16031" s="146">
        <v>119.38199348080956</v>
      </c>
      <c r="L16031" s="147">
        <v>6.9468220391278301E-6</v>
      </c>
      <c r="M16031" s="147">
        <v>8.7494918714571099</v>
      </c>
      <c r="N16031" s="87">
        <v>1304.0766121213071</v>
      </c>
      <c r="O16031" s="88">
        <v>69.155024144213911</v>
      </c>
      <c r="P16031" s="89">
        <v>53.029878384001726</v>
      </c>
    </row>
    <row r="16032" spans="1:16">
      <c r="A16032" s="75" t="s">
        <v>19909</v>
      </c>
      <c r="B16032" s="85">
        <v>16028</v>
      </c>
      <c r="C16032" s="85">
        <v>12591</v>
      </c>
      <c r="D16032" s="85">
        <v>16028</v>
      </c>
      <c r="E16032" s="86" t="s">
        <v>19906</v>
      </c>
      <c r="F16032" s="85" t="s">
        <v>38</v>
      </c>
      <c r="G16032" s="86" t="s">
        <v>19907</v>
      </c>
      <c r="H16032" s="85" t="s">
        <v>945</v>
      </c>
      <c r="I16032" s="85">
        <v>1</v>
      </c>
      <c r="J16032" s="88">
        <v>96.024823047827311</v>
      </c>
      <c r="K16032" s="146">
        <v>153.68148058350567</v>
      </c>
      <c r="L16032" s="147">
        <v>9.6830121858426876E-6</v>
      </c>
      <c r="M16032" s="147">
        <v>8.8679630590568728</v>
      </c>
      <c r="N16032" s="87">
        <v>1298.205147795873</v>
      </c>
      <c r="O16032" s="88">
        <v>85.630282707418345</v>
      </c>
      <c r="P16032" s="89">
        <v>65.960516989786797</v>
      </c>
    </row>
    <row r="16033" spans="1:16">
      <c r="A16033" s="75" t="s">
        <v>26176</v>
      </c>
      <c r="B16033" s="85">
        <v>16029</v>
      </c>
      <c r="C16033" s="85">
        <v>16263</v>
      </c>
      <c r="D16033" s="85">
        <v>16029</v>
      </c>
      <c r="E16033" s="86" t="s">
        <v>26177</v>
      </c>
      <c r="F16033" s="85" t="s">
        <v>509</v>
      </c>
      <c r="G16033" s="86" t="s">
        <v>19907</v>
      </c>
      <c r="H16033" s="85" t="s">
        <v>945</v>
      </c>
      <c r="I16033" s="85">
        <v>1</v>
      </c>
      <c r="J16033" s="88">
        <v>98.9842476833294</v>
      </c>
      <c r="K16033" s="146">
        <v>166.35322694910835</v>
      </c>
      <c r="L16033" s="147">
        <v>3.9947953592545533E-5</v>
      </c>
      <c r="M16033" s="147">
        <v>12.998348573165201</v>
      </c>
      <c r="N16033" s="87">
        <v>1388.0301345086989</v>
      </c>
      <c r="O16033" s="88">
        <v>89.605597783631623</v>
      </c>
      <c r="P16033" s="89">
        <v>64.55594554894013</v>
      </c>
    </row>
    <row r="16034" spans="1:16">
      <c r="A16034" s="75" t="s">
        <v>26179</v>
      </c>
      <c r="B16034" s="85">
        <v>16030</v>
      </c>
      <c r="C16034" s="85">
        <v>16265</v>
      </c>
      <c r="D16034" s="85">
        <v>16030</v>
      </c>
      <c r="E16034" s="86" t="s">
        <v>26177</v>
      </c>
      <c r="F16034" s="85" t="s">
        <v>32</v>
      </c>
      <c r="G16034" s="86" t="s">
        <v>19907</v>
      </c>
      <c r="H16034" s="85" t="s">
        <v>945</v>
      </c>
      <c r="I16034" s="85">
        <v>1</v>
      </c>
      <c r="J16034" s="88">
        <v>47.812955447547132</v>
      </c>
      <c r="K16034" s="146">
        <v>81.269270614966985</v>
      </c>
      <c r="L16034" s="147">
        <v>4.7283468182936878E-6</v>
      </c>
      <c r="M16034" s="147">
        <v>6.0874605849928587</v>
      </c>
      <c r="N16034" s="87">
        <v>824.86711722957114</v>
      </c>
      <c r="O16034" s="88">
        <v>40.88030815819841</v>
      </c>
      <c r="P16034" s="89">
        <v>49.559871286299433</v>
      </c>
    </row>
    <row r="16035" spans="1:16">
      <c r="A16035" s="75" t="s">
        <v>26181</v>
      </c>
      <c r="B16035" s="85">
        <v>16031</v>
      </c>
      <c r="C16035" s="85">
        <v>16267</v>
      </c>
      <c r="D16035" s="85">
        <v>16031</v>
      </c>
      <c r="E16035" s="86" t="s">
        <v>26177</v>
      </c>
      <c r="F16035" s="85" t="s">
        <v>31</v>
      </c>
      <c r="G16035" s="86" t="s">
        <v>19907</v>
      </c>
      <c r="H16035" s="85" t="s">
        <v>945</v>
      </c>
      <c r="I16035" s="85">
        <v>1</v>
      </c>
      <c r="J16035" s="88">
        <v>63.649136234207234</v>
      </c>
      <c r="K16035" s="146">
        <v>104.04375193135691</v>
      </c>
      <c r="L16035" s="147">
        <v>6.8786041333607871E-6</v>
      </c>
      <c r="M16035" s="147">
        <v>6.7542991486107322</v>
      </c>
      <c r="N16035" s="87">
        <v>1086.929695910778</v>
      </c>
      <c r="O16035" s="88">
        <v>56.554676449595682</v>
      </c>
      <c r="P16035" s="89">
        <v>52.031586460802743</v>
      </c>
    </row>
    <row r="16036" spans="1:16">
      <c r="A16036" s="75" t="s">
        <v>26183</v>
      </c>
      <c r="B16036" s="85">
        <v>16032</v>
      </c>
      <c r="C16036" s="85">
        <v>16269</v>
      </c>
      <c r="D16036" s="85">
        <v>16032</v>
      </c>
      <c r="E16036" s="86" t="s">
        <v>26177</v>
      </c>
      <c r="F16036" s="85" t="s">
        <v>38</v>
      </c>
      <c r="G16036" s="86" t="s">
        <v>19907</v>
      </c>
      <c r="H16036" s="85" t="s">
        <v>945</v>
      </c>
      <c r="I16036" s="85">
        <v>1</v>
      </c>
      <c r="J16036" s="88">
        <v>75.7648307070925</v>
      </c>
      <c r="K16036" s="146">
        <v>128.00241826117394</v>
      </c>
      <c r="L16036" s="147">
        <v>7.7957690550224075E-6</v>
      </c>
      <c r="M16036" s="147">
        <v>5.9279329683077533</v>
      </c>
      <c r="N16036" s="87">
        <v>994.75696593812893</v>
      </c>
      <c r="O16036" s="88">
        <v>67.159698571878891</v>
      </c>
      <c r="P16036" s="89">
        <v>67.513675069912537</v>
      </c>
    </row>
    <row r="16037" spans="1:16">
      <c r="A16037" s="75" t="s">
        <v>11500</v>
      </c>
      <c r="B16037" s="85">
        <v>16033</v>
      </c>
      <c r="C16037" s="85">
        <v>7832</v>
      </c>
      <c r="D16037" s="85">
        <v>16033</v>
      </c>
      <c r="E16037" s="86" t="s">
        <v>11501</v>
      </c>
      <c r="F16037" s="85" t="s">
        <v>509</v>
      </c>
      <c r="G16037" s="86" t="s">
        <v>11502</v>
      </c>
      <c r="H16037" s="85" t="s">
        <v>945</v>
      </c>
      <c r="I16037" s="85">
        <v>1</v>
      </c>
      <c r="J16037" s="88">
        <v>89.642179385177769</v>
      </c>
      <c r="K16037" s="146">
        <v>160.62009745891316</v>
      </c>
      <c r="L16037" s="147">
        <v>3.8049337364382823E-5</v>
      </c>
      <c r="M16037" s="147">
        <v>11.971622508711439</v>
      </c>
      <c r="N16037" s="87">
        <v>1271.375311799927</v>
      </c>
      <c r="O16037" s="88">
        <v>81.211323608828337</v>
      </c>
      <c r="P16037" s="89">
        <v>63.876750519761828</v>
      </c>
    </row>
    <row r="16038" spans="1:16">
      <c r="A16038" s="75" t="s">
        <v>11503</v>
      </c>
      <c r="B16038" s="85">
        <v>16034</v>
      </c>
      <c r="C16038" s="85">
        <v>7833</v>
      </c>
      <c r="D16038" s="85">
        <v>16034</v>
      </c>
      <c r="E16038" s="86" t="s">
        <v>11501</v>
      </c>
      <c r="F16038" s="85" t="s">
        <v>32</v>
      </c>
      <c r="G16038" s="86" t="s">
        <v>11502</v>
      </c>
      <c r="H16038" s="85" t="s">
        <v>945</v>
      </c>
      <c r="I16038" s="85">
        <v>1</v>
      </c>
      <c r="J16038" s="88">
        <v>41.432657952021408</v>
      </c>
      <c r="K16038" s="146">
        <v>84.509256840152901</v>
      </c>
      <c r="L16038" s="147">
        <v>4.4968824874722079E-6</v>
      </c>
      <c r="M16038" s="147">
        <v>5.4050449909495812</v>
      </c>
      <c r="N16038" s="87">
        <v>705.75342007368295</v>
      </c>
      <c r="O16038" s="88">
        <v>35.07674300494687</v>
      </c>
      <c r="P16038" s="89">
        <v>49.701130745189651</v>
      </c>
    </row>
    <row r="16039" spans="1:16">
      <c r="A16039" s="75" t="s">
        <v>11504</v>
      </c>
      <c r="B16039" s="85">
        <v>16035</v>
      </c>
      <c r="C16039" s="85">
        <v>7834</v>
      </c>
      <c r="D16039" s="85">
        <v>16035</v>
      </c>
      <c r="E16039" s="86" t="s">
        <v>11501</v>
      </c>
      <c r="F16039" s="85" t="s">
        <v>31</v>
      </c>
      <c r="G16039" s="86" t="s">
        <v>11502</v>
      </c>
      <c r="H16039" s="85" t="s">
        <v>945</v>
      </c>
      <c r="I16039" s="85">
        <v>1</v>
      </c>
      <c r="J16039" s="88">
        <v>52.943222742279232</v>
      </c>
      <c r="K16039" s="146">
        <v>101.85183400642924</v>
      </c>
      <c r="L16039" s="147">
        <v>6.5161013067911369E-6</v>
      </c>
      <c r="M16039" s="147">
        <v>5.8380116015825063</v>
      </c>
      <c r="N16039" s="87">
        <v>896.94633294221626</v>
      </c>
      <c r="O16039" s="88">
        <v>46.673708464922314</v>
      </c>
      <c r="P16039" s="89">
        <v>52.036233106411686</v>
      </c>
    </row>
    <row r="16040" spans="1:16">
      <c r="A16040" s="75" t="s">
        <v>11505</v>
      </c>
      <c r="B16040" s="85">
        <v>16036</v>
      </c>
      <c r="C16040" s="85">
        <v>7835</v>
      </c>
      <c r="D16040" s="85">
        <v>16036</v>
      </c>
      <c r="E16040" s="86" t="s">
        <v>11501</v>
      </c>
      <c r="F16040" s="85" t="s">
        <v>38</v>
      </c>
      <c r="G16040" s="86" t="s">
        <v>11502</v>
      </c>
      <c r="H16040" s="85" t="s">
        <v>945</v>
      </c>
      <c r="I16040" s="85">
        <v>1</v>
      </c>
      <c r="J16040" s="88">
        <v>59.299259437888779</v>
      </c>
      <c r="K16040" s="146">
        <v>113.23667288049259</v>
      </c>
      <c r="L16040" s="147">
        <v>7.3668359064901923E-6</v>
      </c>
      <c r="M16040" s="147">
        <v>4.8585100003003374</v>
      </c>
      <c r="N16040" s="87">
        <v>789.98976096781962</v>
      </c>
      <c r="O16040" s="88">
        <v>52.544847154928348</v>
      </c>
      <c r="P16040" s="89">
        <v>66.51332681901529</v>
      </c>
    </row>
    <row r="16041" spans="1:16">
      <c r="A16041" s="75" t="s">
        <v>19910</v>
      </c>
      <c r="B16041" s="85">
        <v>16037</v>
      </c>
      <c r="C16041" s="85">
        <v>12592</v>
      </c>
      <c r="D16041" s="85">
        <v>16037</v>
      </c>
      <c r="E16041" s="86" t="s">
        <v>19911</v>
      </c>
      <c r="F16041" s="85" t="s">
        <v>32</v>
      </c>
      <c r="G16041" s="86" t="s">
        <v>11502</v>
      </c>
      <c r="H16041" s="85" t="s">
        <v>945</v>
      </c>
      <c r="I16041" s="85">
        <v>1</v>
      </c>
      <c r="J16041" s="88">
        <v>54.509224199958602</v>
      </c>
      <c r="K16041" s="146">
        <v>98.745781194528618</v>
      </c>
      <c r="L16041" s="147">
        <v>4.5602486866546868E-6</v>
      </c>
      <c r="M16041" s="147">
        <v>7.2770644280233316</v>
      </c>
      <c r="N16041" s="87">
        <v>908.72912529101177</v>
      </c>
      <c r="O16041" s="88">
        <v>46.793096779848462</v>
      </c>
      <c r="P16041" s="89">
        <v>51.492898684042309</v>
      </c>
    </row>
    <row r="16042" spans="1:16">
      <c r="A16042" s="75" t="s">
        <v>19912</v>
      </c>
      <c r="B16042" s="85">
        <v>16038</v>
      </c>
      <c r="C16042" s="85">
        <v>12593</v>
      </c>
      <c r="D16042" s="85">
        <v>16038</v>
      </c>
      <c r="E16042" s="86" t="s">
        <v>19911</v>
      </c>
      <c r="F16042" s="85" t="s">
        <v>31</v>
      </c>
      <c r="G16042" s="86" t="s">
        <v>11502</v>
      </c>
      <c r="H16042" s="85" t="s">
        <v>945</v>
      </c>
      <c r="I16042" s="85">
        <v>1</v>
      </c>
      <c r="J16042" s="88">
        <v>66.384250244224759</v>
      </c>
      <c r="K16042" s="146">
        <v>116.52322461208445</v>
      </c>
      <c r="L16042" s="147">
        <v>6.5813533248398618E-6</v>
      </c>
      <c r="M16042" s="147">
        <v>7.7464587661145377</v>
      </c>
      <c r="N16042" s="87">
        <v>1104.652383844671</v>
      </c>
      <c r="O16042" s="88">
        <v>58.726232727033747</v>
      </c>
      <c r="P16042" s="89">
        <v>53.162636125077562</v>
      </c>
    </row>
    <row r="16043" spans="1:16">
      <c r="A16043" s="75" t="s">
        <v>19913</v>
      </c>
      <c r="B16043" s="85">
        <v>16039</v>
      </c>
      <c r="C16043" s="85">
        <v>12594</v>
      </c>
      <c r="D16043" s="85">
        <v>16039</v>
      </c>
      <c r="E16043" s="86" t="s">
        <v>19911</v>
      </c>
      <c r="F16043" s="85" t="s">
        <v>38</v>
      </c>
      <c r="G16043" s="86" t="s">
        <v>11502</v>
      </c>
      <c r="H16043" s="85" t="s">
        <v>945</v>
      </c>
      <c r="I16043" s="85">
        <v>1</v>
      </c>
      <c r="J16043" s="88">
        <v>83.277722088437116</v>
      </c>
      <c r="K16043" s="146">
        <v>144.8703046284235</v>
      </c>
      <c r="L16043" s="147">
        <v>1.336142970493863E-5</v>
      </c>
      <c r="M16043" s="147">
        <v>8.662338765363339</v>
      </c>
      <c r="N16043" s="87">
        <v>1151.8875744948009</v>
      </c>
      <c r="O16043" s="88">
        <v>74.530490752256199</v>
      </c>
      <c r="P16043" s="89">
        <v>64.702921016353585</v>
      </c>
    </row>
    <row r="16044" spans="1:16">
      <c r="A16044" s="75" t="s">
        <v>11494</v>
      </c>
      <c r="B16044" s="85">
        <v>16040</v>
      </c>
      <c r="C16044" s="85">
        <v>7828</v>
      </c>
      <c r="D16044" s="85">
        <v>16040</v>
      </c>
      <c r="E16044" s="86" t="s">
        <v>11495</v>
      </c>
      <c r="F16044" s="85" t="s">
        <v>509</v>
      </c>
      <c r="G16044" s="86" t="s">
        <v>11496</v>
      </c>
      <c r="H16044" s="85" t="s">
        <v>945</v>
      </c>
      <c r="I16044" s="85">
        <v>1</v>
      </c>
      <c r="J16044" s="88">
        <v>83.489847681993012</v>
      </c>
      <c r="K16044" s="146">
        <v>118.83919378707144</v>
      </c>
      <c r="L16044" s="147">
        <v>3.5867870602521119E-5</v>
      </c>
      <c r="M16044" s="147">
        <v>11.250307830338199</v>
      </c>
      <c r="N16044" s="87">
        <v>1190.731837556845</v>
      </c>
      <c r="O16044" s="88">
        <v>75.94891162896424</v>
      </c>
      <c r="P16044" s="89">
        <v>63.78338869715364</v>
      </c>
    </row>
    <row r="16045" spans="1:16">
      <c r="A16045" s="75" t="s">
        <v>11497</v>
      </c>
      <c r="B16045" s="85">
        <v>16041</v>
      </c>
      <c r="C16045" s="85">
        <v>7829</v>
      </c>
      <c r="D16045" s="85">
        <v>16041</v>
      </c>
      <c r="E16045" s="86" t="s">
        <v>11495</v>
      </c>
      <c r="F16045" s="85" t="s">
        <v>32</v>
      </c>
      <c r="G16045" s="86" t="s">
        <v>11496</v>
      </c>
      <c r="H16045" s="85" t="s">
        <v>945</v>
      </c>
      <c r="I16045" s="85">
        <v>1</v>
      </c>
      <c r="J16045" s="88">
        <v>37.526529487599142</v>
      </c>
      <c r="K16045" s="146">
        <v>42.319050446809065</v>
      </c>
      <c r="L16045" s="147">
        <v>4.1997874996483187E-6</v>
      </c>
      <c r="M16045" s="147">
        <v>5.0158096714204623</v>
      </c>
      <c r="N16045" s="87">
        <v>595.40786752601218</v>
      </c>
      <c r="O16045" s="88">
        <v>32.299222195511042</v>
      </c>
      <c r="P16045" s="89">
        <v>54.24722103474717</v>
      </c>
    </row>
    <row r="16046" spans="1:16">
      <c r="A16046" s="75" t="s">
        <v>11498</v>
      </c>
      <c r="B16046" s="85">
        <v>16042</v>
      </c>
      <c r="C16046" s="85">
        <v>7830</v>
      </c>
      <c r="D16046" s="85">
        <v>16042</v>
      </c>
      <c r="E16046" s="86" t="s">
        <v>11495</v>
      </c>
      <c r="F16046" s="85" t="s">
        <v>31</v>
      </c>
      <c r="G16046" s="86" t="s">
        <v>11496</v>
      </c>
      <c r="H16046" s="85" t="s">
        <v>945</v>
      </c>
      <c r="I16046" s="85">
        <v>1</v>
      </c>
      <c r="J16046" s="88">
        <v>41.866122696457673</v>
      </c>
      <c r="K16046" s="146">
        <v>51.502077400393993</v>
      </c>
      <c r="L16046" s="147">
        <v>6.1037069086818994E-6</v>
      </c>
      <c r="M16046" s="147">
        <v>5.0514246025521743</v>
      </c>
      <c r="N16046" s="87">
        <v>670.25543802169636</v>
      </c>
      <c r="O16046" s="88">
        <v>37.183836321808997</v>
      </c>
      <c r="P16046" s="89">
        <v>55.47711247455085</v>
      </c>
    </row>
    <row r="16047" spans="1:16">
      <c r="A16047" s="75" t="s">
        <v>11499</v>
      </c>
      <c r="B16047" s="85">
        <v>16043</v>
      </c>
      <c r="C16047" s="85">
        <v>7831</v>
      </c>
      <c r="D16047" s="85">
        <v>16043</v>
      </c>
      <c r="E16047" s="86" t="s">
        <v>11495</v>
      </c>
      <c r="F16047" s="85" t="s">
        <v>38</v>
      </c>
      <c r="G16047" s="86" t="s">
        <v>11496</v>
      </c>
      <c r="H16047" s="85" t="s">
        <v>945</v>
      </c>
      <c r="I16047" s="85">
        <v>1</v>
      </c>
      <c r="J16047" s="88">
        <v>39.866993176054223</v>
      </c>
      <c r="K16047" s="146">
        <v>54.360220623751381</v>
      </c>
      <c r="L16047" s="147">
        <v>6.8612680139318817E-6</v>
      </c>
      <c r="M16047" s="147">
        <v>3.857978759524801</v>
      </c>
      <c r="N16047" s="87">
        <v>542.02876534717325</v>
      </c>
      <c r="O16047" s="88">
        <v>35.623288126968113</v>
      </c>
      <c r="P16047" s="89">
        <v>65.722135806115645</v>
      </c>
    </row>
    <row r="16048" spans="1:16">
      <c r="A16048" s="75" t="s">
        <v>11506</v>
      </c>
      <c r="B16048" s="85">
        <v>16044</v>
      </c>
      <c r="C16048" s="85">
        <v>7836</v>
      </c>
      <c r="D16048" s="85">
        <v>16044</v>
      </c>
      <c r="E16048" s="86" t="s">
        <v>11507</v>
      </c>
      <c r="F16048" s="85" t="s">
        <v>509</v>
      </c>
      <c r="G16048" s="86" t="s">
        <v>11496</v>
      </c>
      <c r="H16048" s="85" t="s">
        <v>945</v>
      </c>
      <c r="I16048" s="85">
        <v>1</v>
      </c>
      <c r="J16048" s="88">
        <v>85.478468444915478</v>
      </c>
      <c r="K16048" s="146">
        <v>146.24178258722782</v>
      </c>
      <c r="L16048" s="147">
        <v>3.6294801380740998E-5</v>
      </c>
      <c r="M16048" s="147">
        <v>11.41658666170566</v>
      </c>
      <c r="N16048" s="87">
        <v>1211.3927378969679</v>
      </c>
      <c r="O16048" s="88">
        <v>77.370631896092945</v>
      </c>
      <c r="P16048" s="89">
        <v>63.869156117290117</v>
      </c>
    </row>
    <row r="16049" spans="1:16">
      <c r="A16049" s="75" t="s">
        <v>11508</v>
      </c>
      <c r="B16049" s="85">
        <v>16045</v>
      </c>
      <c r="C16049" s="85">
        <v>7837</v>
      </c>
      <c r="D16049" s="85">
        <v>16045</v>
      </c>
      <c r="E16049" s="86" t="s">
        <v>11507</v>
      </c>
      <c r="F16049" s="85" t="s">
        <v>32</v>
      </c>
      <c r="G16049" s="86" t="s">
        <v>11496</v>
      </c>
      <c r="H16049" s="85" t="s">
        <v>945</v>
      </c>
      <c r="I16049" s="85">
        <v>1</v>
      </c>
      <c r="J16049" s="88">
        <v>39.058452734675932</v>
      </c>
      <c r="K16049" s="146">
        <v>69.207267360284703</v>
      </c>
      <c r="L16049" s="147">
        <v>4.2761854110991159E-6</v>
      </c>
      <c r="M16049" s="147">
        <v>5.1308106854146818</v>
      </c>
      <c r="N16049" s="87">
        <v>651.78272725577904</v>
      </c>
      <c r="O16049" s="88">
        <v>33.228281597394322</v>
      </c>
      <c r="P16049" s="89">
        <v>50.980610881322953</v>
      </c>
    </row>
    <row r="16050" spans="1:16">
      <c r="A16050" s="75" t="s">
        <v>11509</v>
      </c>
      <c r="B16050" s="85">
        <v>16046</v>
      </c>
      <c r="C16050" s="85">
        <v>7838</v>
      </c>
      <c r="D16050" s="85">
        <v>16046</v>
      </c>
      <c r="E16050" s="86" t="s">
        <v>11507</v>
      </c>
      <c r="F16050" s="85" t="s">
        <v>31</v>
      </c>
      <c r="G16050" s="86" t="s">
        <v>11496</v>
      </c>
      <c r="H16050" s="85" t="s">
        <v>945</v>
      </c>
      <c r="I16050" s="85">
        <v>1</v>
      </c>
      <c r="J16050" s="88">
        <v>48.042064872326257</v>
      </c>
      <c r="K16050" s="146">
        <v>83.551194155359681</v>
      </c>
      <c r="L16050" s="147">
        <v>6.201734482545356E-6</v>
      </c>
      <c r="M16050" s="147">
        <v>5.4296781003581369</v>
      </c>
      <c r="N16050" s="87">
        <v>801.84789161050674</v>
      </c>
      <c r="O16050" s="88">
        <v>42.436117796332738</v>
      </c>
      <c r="P16050" s="89">
        <v>52.922902510973806</v>
      </c>
    </row>
    <row r="16051" spans="1:16">
      <c r="A16051" s="75" t="s">
        <v>11510</v>
      </c>
      <c r="B16051" s="85">
        <v>16047</v>
      </c>
      <c r="C16051" s="85">
        <v>7839</v>
      </c>
      <c r="D16051" s="85">
        <v>16047</v>
      </c>
      <c r="E16051" s="86" t="s">
        <v>11507</v>
      </c>
      <c r="F16051" s="85" t="s">
        <v>38</v>
      </c>
      <c r="G16051" s="86" t="s">
        <v>11496</v>
      </c>
      <c r="H16051" s="85" t="s">
        <v>945</v>
      </c>
      <c r="I16051" s="85">
        <v>1</v>
      </c>
      <c r="J16051" s="88">
        <v>51.948447642622057</v>
      </c>
      <c r="K16051" s="146">
        <v>94.995978115406288</v>
      </c>
      <c r="L16051" s="147">
        <v>7.0115999833714802E-6</v>
      </c>
      <c r="M16051" s="147">
        <v>4.4235403627291019</v>
      </c>
      <c r="N16051" s="87">
        <v>692.71479924021082</v>
      </c>
      <c r="O16051" s="88">
        <v>45.96459197603383</v>
      </c>
      <c r="P16051" s="89">
        <v>66.354280327847903</v>
      </c>
    </row>
    <row r="16052" spans="1:16">
      <c r="A16052" s="75" t="s">
        <v>19914</v>
      </c>
      <c r="B16052" s="85">
        <v>16048</v>
      </c>
      <c r="C16052" s="85">
        <v>12595</v>
      </c>
      <c r="D16052" s="85">
        <v>16048</v>
      </c>
      <c r="E16052" s="86" t="s">
        <v>19915</v>
      </c>
      <c r="F16052" s="85" t="s">
        <v>32</v>
      </c>
      <c r="G16052" s="86" t="s">
        <v>11496</v>
      </c>
      <c r="H16052" s="85" t="s">
        <v>945</v>
      </c>
      <c r="I16052" s="85">
        <v>1</v>
      </c>
      <c r="J16052" s="88">
        <v>51.197485110442521</v>
      </c>
      <c r="K16052" s="146">
        <v>57.202689544565587</v>
      </c>
      <c r="L16052" s="147">
        <v>4.2660339806118334E-6</v>
      </c>
      <c r="M16052" s="147">
        <v>6.972920901088477</v>
      </c>
      <c r="N16052" s="87">
        <v>807.60974116231125</v>
      </c>
      <c r="O16052" s="88">
        <v>44.548137505635466</v>
      </c>
      <c r="P16052" s="89">
        <v>55.160475703923318</v>
      </c>
    </row>
    <row r="16053" spans="1:16">
      <c r="A16053" s="75" t="s">
        <v>19916</v>
      </c>
      <c r="B16053" s="85">
        <v>16049</v>
      </c>
      <c r="C16053" s="85">
        <v>12596</v>
      </c>
      <c r="D16053" s="85">
        <v>16049</v>
      </c>
      <c r="E16053" s="86" t="s">
        <v>19915</v>
      </c>
      <c r="F16053" s="85" t="s">
        <v>31</v>
      </c>
      <c r="G16053" s="86" t="s">
        <v>11496</v>
      </c>
      <c r="H16053" s="85" t="s">
        <v>945</v>
      </c>
      <c r="I16053" s="85">
        <v>1</v>
      </c>
      <c r="J16053" s="88">
        <v>55.918105993946462</v>
      </c>
      <c r="K16053" s="146">
        <v>66.840349397215448</v>
      </c>
      <c r="L16053" s="147">
        <v>6.1719249275510344E-6</v>
      </c>
      <c r="M16053" s="147">
        <v>7.0466193654720346</v>
      </c>
      <c r="N16053" s="87">
        <v>887.40267305608268</v>
      </c>
      <c r="O16053" s="88">
        <v>49.784202595834799</v>
      </c>
      <c r="P16053" s="89">
        <v>56.101028436600735</v>
      </c>
    </row>
    <row r="16054" spans="1:16">
      <c r="A16054" s="75" t="s">
        <v>19917</v>
      </c>
      <c r="B16054" s="85">
        <v>16050</v>
      </c>
      <c r="C16054" s="85">
        <v>12597</v>
      </c>
      <c r="D16054" s="85">
        <v>16050</v>
      </c>
      <c r="E16054" s="86" t="s">
        <v>19915</v>
      </c>
      <c r="F16054" s="85" t="s">
        <v>38</v>
      </c>
      <c r="G16054" s="86" t="s">
        <v>11496</v>
      </c>
      <c r="H16054" s="85" t="s">
        <v>945</v>
      </c>
      <c r="I16054" s="85">
        <v>1</v>
      </c>
      <c r="J16054" s="88">
        <v>61.507443219805907</v>
      </c>
      <c r="K16054" s="146">
        <v>81.855583105533455</v>
      </c>
      <c r="L16054" s="147">
        <v>8.7368869962392758E-6</v>
      </c>
      <c r="M16054" s="147">
        <v>6.8575383342829994</v>
      </c>
      <c r="N16054" s="87">
        <v>863.33651427740915</v>
      </c>
      <c r="O16054" s="88">
        <v>55.315396645149526</v>
      </c>
      <c r="P16054" s="89">
        <v>64.0716519345265</v>
      </c>
    </row>
    <row r="16055" spans="1:16">
      <c r="A16055" s="75" t="s">
        <v>19918</v>
      </c>
      <c r="B16055" s="85">
        <v>16051</v>
      </c>
      <c r="C16055" s="85">
        <v>12598</v>
      </c>
      <c r="D16055" s="85">
        <v>16051</v>
      </c>
      <c r="E16055" s="86" t="s">
        <v>19919</v>
      </c>
      <c r="F16055" s="85" t="s">
        <v>38</v>
      </c>
      <c r="G16055" s="86" t="s">
        <v>19920</v>
      </c>
      <c r="H16055" s="85" t="s">
        <v>945</v>
      </c>
      <c r="I16055" s="85">
        <v>1</v>
      </c>
      <c r="J16055" s="88">
        <v>780.33559522703604</v>
      </c>
      <c r="K16055" s="146">
        <v>2814.7581128790689</v>
      </c>
      <c r="L16055" s="147">
        <v>3.2702852102549388E-5</v>
      </c>
      <c r="M16055" s="147">
        <v>72.863865709162042</v>
      </c>
      <c r="N16055" s="87">
        <v>10006.237559313269</v>
      </c>
      <c r="O16055" s="88">
        <v>641.49488099439884</v>
      </c>
      <c r="P16055" s="89">
        <v>64.109499418922923</v>
      </c>
    </row>
    <row r="16056" spans="1:16">
      <c r="A16056" s="75" t="s">
        <v>19921</v>
      </c>
      <c r="B16056" s="85">
        <v>16052</v>
      </c>
      <c r="C16056" s="85">
        <v>12599</v>
      </c>
      <c r="D16056" s="85">
        <v>16052</v>
      </c>
      <c r="E16056" s="86" t="s">
        <v>19919</v>
      </c>
      <c r="F16056" s="85" t="s">
        <v>11</v>
      </c>
      <c r="G16056" s="86" t="s">
        <v>19920</v>
      </c>
      <c r="H16056" s="85" t="s">
        <v>945</v>
      </c>
      <c r="I16056" s="85">
        <v>1</v>
      </c>
      <c r="J16056" s="88">
        <v>597.66281677717211</v>
      </c>
      <c r="K16056" s="146">
        <v>2571.3102573018314</v>
      </c>
      <c r="L16056" s="147">
        <v>3.1942106551074387E-5</v>
      </c>
      <c r="M16056" s="147">
        <v>64.995990788459963</v>
      </c>
      <c r="N16056" s="87">
        <v>7342.4050931184847</v>
      </c>
      <c r="O16056" s="88">
        <v>469.95672466208521</v>
      </c>
      <c r="P16056" s="89">
        <v>64.005828975922668</v>
      </c>
    </row>
    <row r="16057" spans="1:16">
      <c r="A16057" s="75" t="s">
        <v>27095</v>
      </c>
      <c r="B16057" s="85">
        <v>16053</v>
      </c>
      <c r="C16057" s="85">
        <v>16920</v>
      </c>
      <c r="D16057" s="85">
        <v>16053</v>
      </c>
      <c r="E16057" s="86" t="s">
        <v>27093</v>
      </c>
      <c r="F16057" s="85" t="s">
        <v>232</v>
      </c>
      <c r="G16057" s="86" t="s">
        <v>19920</v>
      </c>
      <c r="H16057" s="85" t="s">
        <v>945</v>
      </c>
      <c r="I16057" s="85">
        <v>1</v>
      </c>
      <c r="J16057" s="88">
        <v>505.83120668602533</v>
      </c>
      <c r="K16057" s="146">
        <v>2422.3795556959235</v>
      </c>
      <c r="L16057" s="147">
        <v>3.1358205156707148E-5</v>
      </c>
      <c r="M16057" s="147">
        <v>52.488106729663073</v>
      </c>
      <c r="N16057" s="87">
        <v>6010.5953165888204</v>
      </c>
      <c r="O16057" s="88">
        <v>386.95252094139352</v>
      </c>
      <c r="P16057" s="89">
        <v>64.378401898632532</v>
      </c>
    </row>
    <row r="16058" spans="1:16">
      <c r="A16058" s="75" t="s">
        <v>27098</v>
      </c>
      <c r="B16058" s="85">
        <v>16054</v>
      </c>
      <c r="C16058" s="85">
        <v>16923</v>
      </c>
      <c r="D16058" s="85">
        <v>16054</v>
      </c>
      <c r="E16058" s="86" t="s">
        <v>27093</v>
      </c>
      <c r="F16058" s="85" t="s">
        <v>38</v>
      </c>
      <c r="G16058" s="86" t="s">
        <v>19920</v>
      </c>
      <c r="H16058" s="85" t="s">
        <v>945</v>
      </c>
      <c r="I16058" s="85">
        <v>1</v>
      </c>
      <c r="J16058" s="88">
        <v>946.94675928519644</v>
      </c>
      <c r="K16058" s="146">
        <v>3006.3770976393066</v>
      </c>
      <c r="L16058" s="147">
        <v>3.317441764086989E-5</v>
      </c>
      <c r="M16058" s="147">
        <v>70.998789887808655</v>
      </c>
      <c r="N16058" s="87">
        <v>12476.28468095081</v>
      </c>
      <c r="O16058" s="88">
        <v>800.06064492205564</v>
      </c>
      <c r="P16058" s="89">
        <v>64.126514052986764</v>
      </c>
    </row>
    <row r="16059" spans="1:16">
      <c r="A16059" s="75" t="s">
        <v>27177</v>
      </c>
      <c r="B16059" s="85">
        <v>16055</v>
      </c>
      <c r="C16059" s="85">
        <v>16987</v>
      </c>
      <c r="D16059" s="85">
        <v>16055</v>
      </c>
      <c r="E16059" s="86" t="s">
        <v>27178</v>
      </c>
      <c r="F16059" s="85" t="s">
        <v>11</v>
      </c>
      <c r="G16059" s="86" t="s">
        <v>19920</v>
      </c>
      <c r="H16059" s="85" t="s">
        <v>945</v>
      </c>
      <c r="I16059" s="85">
        <v>1</v>
      </c>
      <c r="J16059" s="88">
        <v>581.04439217451988</v>
      </c>
      <c r="K16059" s="146">
        <v>2553.1721494591302</v>
      </c>
      <c r="L16059" s="147">
        <v>3.1861434073216633E-5</v>
      </c>
      <c r="M16059" s="147">
        <v>62.635761817562049</v>
      </c>
      <c r="N16059" s="87">
        <v>7085.5609911494203</v>
      </c>
      <c r="O16059" s="88">
        <v>455.05542618352939</v>
      </c>
      <c r="P16059" s="89">
        <v>64.222921339882546</v>
      </c>
    </row>
    <row r="16060" spans="1:16">
      <c r="A16060" s="75" t="s">
        <v>19922</v>
      </c>
      <c r="B16060" s="85">
        <v>16056</v>
      </c>
      <c r="C16060" s="85">
        <v>12600</v>
      </c>
      <c r="D16060" s="85">
        <v>16056</v>
      </c>
      <c r="E16060" s="86" t="s">
        <v>19923</v>
      </c>
      <c r="F16060" s="85" t="s">
        <v>38</v>
      </c>
      <c r="G16060" s="86" t="s">
        <v>19924</v>
      </c>
      <c r="H16060" s="85" t="s">
        <v>945</v>
      </c>
      <c r="I16060" s="85">
        <v>1</v>
      </c>
      <c r="J16060" s="88">
        <v>81.03407343310387</v>
      </c>
      <c r="K16060" s="146">
        <v>151.31845151089911</v>
      </c>
      <c r="L16060" s="147">
        <v>7.944819012140309E-6</v>
      </c>
      <c r="M16060" s="147">
        <v>6.2049420850045633</v>
      </c>
      <c r="N16060" s="87">
        <v>1063.380919850169</v>
      </c>
      <c r="O16060" s="88">
        <v>71.827634887741752</v>
      </c>
      <c r="P16060" s="89">
        <v>67.546477040289858</v>
      </c>
    </row>
    <row r="16061" spans="1:16">
      <c r="A16061" s="75" t="s">
        <v>19925</v>
      </c>
      <c r="B16061" s="85">
        <v>16057</v>
      </c>
      <c r="C16061" s="85">
        <v>12601</v>
      </c>
      <c r="D16061" s="85">
        <v>16057</v>
      </c>
      <c r="E16061" s="86" t="s">
        <v>19923</v>
      </c>
      <c r="F16061" s="85" t="s">
        <v>11</v>
      </c>
      <c r="G16061" s="86" t="s">
        <v>19924</v>
      </c>
      <c r="H16061" s="85" t="s">
        <v>945</v>
      </c>
      <c r="I16061" s="85">
        <v>1</v>
      </c>
      <c r="J16061" s="88">
        <v>64.349585769156718</v>
      </c>
      <c r="K16061" s="146">
        <v>125.91957320796698</v>
      </c>
      <c r="L16061" s="147">
        <v>6.6604803099564853E-6</v>
      </c>
      <c r="M16061" s="147">
        <v>6.8815788760139274</v>
      </c>
      <c r="N16061" s="87">
        <v>1106.093306713743</v>
      </c>
      <c r="O16061" s="88">
        <v>56.642712090235868</v>
      </c>
      <c r="P16061" s="89">
        <v>51.209705136471818</v>
      </c>
    </row>
    <row r="16062" spans="1:16">
      <c r="A16062" s="75" t="s">
        <v>27161</v>
      </c>
      <c r="B16062" s="85">
        <v>16058</v>
      </c>
      <c r="C16062" s="85">
        <v>16975</v>
      </c>
      <c r="D16062" s="85">
        <v>16058</v>
      </c>
      <c r="E16062" s="86" t="s">
        <v>27162</v>
      </c>
      <c r="F16062" s="85" t="s">
        <v>32</v>
      </c>
      <c r="G16062" s="86" t="s">
        <v>19924</v>
      </c>
      <c r="H16062" s="85" t="s">
        <v>945</v>
      </c>
      <c r="I16062" s="85">
        <v>1</v>
      </c>
      <c r="J16062" s="88">
        <v>49.3972621564305</v>
      </c>
      <c r="K16062" s="146">
        <v>105.01905939923091</v>
      </c>
      <c r="L16062" s="147">
        <v>4.8333901983789909E-6</v>
      </c>
      <c r="M16062" s="147">
        <v>6.2296483297895522</v>
      </c>
      <c r="N16062" s="87">
        <v>859.34369203517315</v>
      </c>
      <c r="O16062" s="88">
        <v>41.934588239705377</v>
      </c>
      <c r="P16062" s="89">
        <v>48.798389548182058</v>
      </c>
    </row>
    <row r="16063" spans="1:16">
      <c r="A16063" s="75" t="s">
        <v>27163</v>
      </c>
      <c r="B16063" s="85">
        <v>16059</v>
      </c>
      <c r="C16063" s="85">
        <v>16976</v>
      </c>
      <c r="D16063" s="85">
        <v>16059</v>
      </c>
      <c r="E16063" s="86" t="s">
        <v>27162</v>
      </c>
      <c r="F16063" s="85" t="s">
        <v>31</v>
      </c>
      <c r="G16063" s="86" t="s">
        <v>19924</v>
      </c>
      <c r="H16063" s="85" t="s">
        <v>945</v>
      </c>
      <c r="I16063" s="85">
        <v>1</v>
      </c>
      <c r="J16063" s="88">
        <v>67.212243835496523</v>
      </c>
      <c r="K16063" s="146">
        <v>129.92102649341513</v>
      </c>
      <c r="L16063" s="147">
        <v>7.010281075463275E-6</v>
      </c>
      <c r="M16063" s="147">
        <v>7.0063925360964339</v>
      </c>
      <c r="N16063" s="87">
        <v>1153.3341097568659</v>
      </c>
      <c r="O16063" s="88">
        <v>59.458617528880133</v>
      </c>
      <c r="P16063" s="89">
        <v>51.553679914499874</v>
      </c>
    </row>
    <row r="16064" spans="1:16">
      <c r="A16064" s="75" t="s">
        <v>27164</v>
      </c>
      <c r="B16064" s="85">
        <v>16060</v>
      </c>
      <c r="C16064" s="85">
        <v>16977</v>
      </c>
      <c r="D16064" s="85">
        <v>16060</v>
      </c>
      <c r="E16064" s="86" t="s">
        <v>27162</v>
      </c>
      <c r="F16064" s="85" t="s">
        <v>38</v>
      </c>
      <c r="G16064" s="86" t="s">
        <v>19924</v>
      </c>
      <c r="H16064" s="85" t="s">
        <v>945</v>
      </c>
      <c r="I16064" s="85">
        <v>1</v>
      </c>
      <c r="J16064" s="88">
        <v>81.03407343310387</v>
      </c>
      <c r="K16064" s="146">
        <v>151.31845151089919</v>
      </c>
      <c r="L16064" s="147">
        <v>7.944819012140309E-6</v>
      </c>
      <c r="M16064" s="147">
        <v>6.2049420850045651</v>
      </c>
      <c r="N16064" s="87">
        <v>1063.380919850169</v>
      </c>
      <c r="O16064" s="88">
        <v>71.827634887741752</v>
      </c>
      <c r="P16064" s="89">
        <v>67.546477040289858</v>
      </c>
    </row>
    <row r="16065" spans="1:16">
      <c r="A16065" s="75" t="s">
        <v>19926</v>
      </c>
      <c r="B16065" s="85">
        <v>16061</v>
      </c>
      <c r="C16065" s="85">
        <v>12602</v>
      </c>
      <c r="D16065" s="85">
        <v>16061</v>
      </c>
      <c r="E16065" s="86" t="s">
        <v>19927</v>
      </c>
      <c r="F16065" s="85" t="s">
        <v>38</v>
      </c>
      <c r="G16065" s="86" t="s">
        <v>19928</v>
      </c>
      <c r="H16065" s="85" t="s">
        <v>945</v>
      </c>
      <c r="I16065" s="85">
        <v>1</v>
      </c>
      <c r="J16065" s="88">
        <v>80.601148207293676</v>
      </c>
      <c r="K16065" s="146">
        <v>140.01362046279377</v>
      </c>
      <c r="L16065" s="147">
        <v>8.6951307708783948E-6</v>
      </c>
      <c r="M16065" s="147">
        <v>6.445953131117883</v>
      </c>
      <c r="N16065" s="87">
        <v>1058.27038081406</v>
      </c>
      <c r="O16065" s="88">
        <v>71.42311744138442</v>
      </c>
      <c r="P16065" s="89">
        <v>67.490424693208524</v>
      </c>
    </row>
    <row r="16066" spans="1:16">
      <c r="A16066" s="75" t="s">
        <v>19929</v>
      </c>
      <c r="B16066" s="85">
        <v>16062</v>
      </c>
      <c r="C16066" s="85">
        <v>12603</v>
      </c>
      <c r="D16066" s="85">
        <v>16062</v>
      </c>
      <c r="E16066" s="86" t="s">
        <v>19927</v>
      </c>
      <c r="F16066" s="85" t="s">
        <v>11</v>
      </c>
      <c r="G16066" s="86" t="s">
        <v>19928</v>
      </c>
      <c r="H16066" s="85" t="s">
        <v>945</v>
      </c>
      <c r="I16066" s="85">
        <v>1</v>
      </c>
      <c r="J16066" s="88">
        <v>69.200887237526544</v>
      </c>
      <c r="K16066" s="146">
        <v>116.44092749533908</v>
      </c>
      <c r="L16066" s="147">
        <v>7.6287242509112626E-6</v>
      </c>
      <c r="M16066" s="147">
        <v>7.4504262949196898</v>
      </c>
      <c r="N16066" s="87">
        <v>1165.3464195189131</v>
      </c>
      <c r="O16066" s="88">
        <v>61.37018216061329</v>
      </c>
      <c r="P16066" s="89">
        <v>52.662608416430011</v>
      </c>
    </row>
    <row r="16067" spans="1:16">
      <c r="A16067" s="75" t="s">
        <v>27165</v>
      </c>
      <c r="B16067" s="85">
        <v>16063</v>
      </c>
      <c r="C16067" s="85">
        <v>16978</v>
      </c>
      <c r="D16067" s="85">
        <v>16063</v>
      </c>
      <c r="E16067" s="86" t="s">
        <v>27166</v>
      </c>
      <c r="F16067" s="85" t="s">
        <v>32</v>
      </c>
      <c r="G16067" s="86" t="s">
        <v>19928</v>
      </c>
      <c r="H16067" s="85" t="s">
        <v>945</v>
      </c>
      <c r="I16067" s="85">
        <v>1</v>
      </c>
      <c r="J16067" s="88">
        <v>53.633869450251801</v>
      </c>
      <c r="K16067" s="146">
        <v>93.599319448871441</v>
      </c>
      <c r="L16067" s="147">
        <v>5.2864442416764233E-6</v>
      </c>
      <c r="M16067" s="147">
        <v>6.8206637640031591</v>
      </c>
      <c r="N16067" s="87">
        <v>907.29461596855356</v>
      </c>
      <c r="O16067" s="88">
        <v>45.8598938990352</v>
      </c>
      <c r="P16067" s="89">
        <v>50.54575778572093</v>
      </c>
    </row>
    <row r="16068" spans="1:16">
      <c r="A16068" s="75" t="s">
        <v>27167</v>
      </c>
      <c r="B16068" s="85">
        <v>16064</v>
      </c>
      <c r="C16068" s="85">
        <v>16979</v>
      </c>
      <c r="D16068" s="85">
        <v>16064</v>
      </c>
      <c r="E16068" s="86" t="s">
        <v>27166</v>
      </c>
      <c r="F16068" s="85" t="s">
        <v>31</v>
      </c>
      <c r="G16068" s="86" t="s">
        <v>19928</v>
      </c>
      <c r="H16068" s="85" t="s">
        <v>945</v>
      </c>
      <c r="I16068" s="85">
        <v>1</v>
      </c>
      <c r="J16068" s="88">
        <v>69.531571333027458</v>
      </c>
      <c r="K16068" s="146">
        <v>116.92614287826288</v>
      </c>
      <c r="L16068" s="147">
        <v>7.6784803928292421E-6</v>
      </c>
      <c r="M16068" s="147">
        <v>7.4638040950714206</v>
      </c>
      <c r="N16068" s="87">
        <v>1170.8281134705419</v>
      </c>
      <c r="O16068" s="88">
        <v>61.699661172895958</v>
      </c>
      <c r="P16068" s="89">
        <v>52.697454445304729</v>
      </c>
    </row>
    <row r="16069" spans="1:16">
      <c r="A16069" s="75" t="s">
        <v>27168</v>
      </c>
      <c r="B16069" s="85">
        <v>16065</v>
      </c>
      <c r="C16069" s="85">
        <v>16980</v>
      </c>
      <c r="D16069" s="85">
        <v>16065</v>
      </c>
      <c r="E16069" s="86" t="s">
        <v>27166</v>
      </c>
      <c r="F16069" s="85" t="s">
        <v>38</v>
      </c>
      <c r="G16069" s="86" t="s">
        <v>19928</v>
      </c>
      <c r="H16069" s="85" t="s">
        <v>945</v>
      </c>
      <c r="I16069" s="85">
        <v>1</v>
      </c>
      <c r="J16069" s="88">
        <v>80.601148207293676</v>
      </c>
      <c r="K16069" s="146">
        <v>140.01362046279377</v>
      </c>
      <c r="L16069" s="147">
        <v>8.6951307708783948E-6</v>
      </c>
      <c r="M16069" s="147">
        <v>6.4459531311178822</v>
      </c>
      <c r="N16069" s="87">
        <v>1058.27038081406</v>
      </c>
      <c r="O16069" s="88">
        <v>71.42311744138442</v>
      </c>
      <c r="P16069" s="89">
        <v>67.490424693208524</v>
      </c>
    </row>
    <row r="16070" spans="1:16">
      <c r="A16070" s="75" t="s">
        <v>19930</v>
      </c>
      <c r="B16070" s="85">
        <v>16066</v>
      </c>
      <c r="C16070" s="85">
        <v>12604</v>
      </c>
      <c r="D16070" s="85">
        <v>16066</v>
      </c>
      <c r="E16070" s="86" t="s">
        <v>19931</v>
      </c>
      <c r="F16070" s="85" t="s">
        <v>55</v>
      </c>
      <c r="G16070" s="86" t="s">
        <v>19932</v>
      </c>
      <c r="H16070" s="85" t="s">
        <v>945</v>
      </c>
      <c r="I16070" s="85">
        <v>1</v>
      </c>
      <c r="J16070" s="88">
        <v>40.755583313414363</v>
      </c>
      <c r="K16070" s="146">
        <v>54.019761658957933</v>
      </c>
      <c r="L16070" s="147">
        <v>7.6666446281072218E-6</v>
      </c>
      <c r="M16070" s="147">
        <v>4.3623343076113894</v>
      </c>
      <c r="N16070" s="87">
        <v>584.37041474074067</v>
      </c>
      <c r="O16070" s="88">
        <v>36.411694997537367</v>
      </c>
      <c r="P16070" s="89">
        <v>62.309271789010104</v>
      </c>
    </row>
    <row r="16071" spans="1:16">
      <c r="A16071" s="75" t="s">
        <v>27119</v>
      </c>
      <c r="B16071" s="85">
        <v>16067</v>
      </c>
      <c r="C16071" s="85">
        <v>16942</v>
      </c>
      <c r="D16071" s="85">
        <v>16067</v>
      </c>
      <c r="E16071" s="86" t="s">
        <v>27117</v>
      </c>
      <c r="F16071" s="85" t="s">
        <v>509</v>
      </c>
      <c r="G16071" s="86" t="s">
        <v>19932</v>
      </c>
      <c r="H16071" s="85" t="s">
        <v>945</v>
      </c>
      <c r="I16071" s="85">
        <v>1</v>
      </c>
      <c r="J16071" s="88">
        <v>80.15025377471288</v>
      </c>
      <c r="K16071" s="146">
        <v>113.85990144021412</v>
      </c>
      <c r="L16071" s="147">
        <v>3.4433143468887887E-5</v>
      </c>
      <c r="M16071" s="147">
        <v>10.80029551451484</v>
      </c>
      <c r="N16071" s="87">
        <v>1143.1025640545679</v>
      </c>
      <c r="O16071" s="88">
        <v>72.91095516380534</v>
      </c>
      <c r="P16071" s="89">
        <v>63.783388697153526</v>
      </c>
    </row>
    <row r="16072" spans="1:16">
      <c r="A16072" s="75" t="s">
        <v>27123</v>
      </c>
      <c r="B16072" s="85">
        <v>16068</v>
      </c>
      <c r="C16072" s="85">
        <v>16946</v>
      </c>
      <c r="D16072" s="85">
        <v>16068</v>
      </c>
      <c r="E16072" s="86" t="s">
        <v>27117</v>
      </c>
      <c r="F16072" s="85" t="s">
        <v>32</v>
      </c>
      <c r="G16072" s="86" t="s">
        <v>19932</v>
      </c>
      <c r="H16072" s="85" t="s">
        <v>945</v>
      </c>
      <c r="I16072" s="85">
        <v>1</v>
      </c>
      <c r="J16072" s="88">
        <v>36.025468308095057</v>
      </c>
      <c r="K16072" s="146">
        <v>40.400563833562494</v>
      </c>
      <c r="L16072" s="147">
        <v>4.0317836901300594E-6</v>
      </c>
      <c r="M16072" s="147">
        <v>4.8151772819538321</v>
      </c>
      <c r="N16072" s="87">
        <v>571.59155282496999</v>
      </c>
      <c r="O16072" s="88">
        <v>31.007253307690529</v>
      </c>
      <c r="P16072" s="89">
        <v>54.247221034747206</v>
      </c>
    </row>
    <row r="16073" spans="1:16">
      <c r="A16073" s="75" t="s">
        <v>27127</v>
      </c>
      <c r="B16073" s="85">
        <v>16069</v>
      </c>
      <c r="C16073" s="85">
        <v>16950</v>
      </c>
      <c r="D16073" s="85">
        <v>16069</v>
      </c>
      <c r="E16073" s="86" t="s">
        <v>27117</v>
      </c>
      <c r="F16073" s="85" t="s">
        <v>31</v>
      </c>
      <c r="G16073" s="86" t="s">
        <v>19932</v>
      </c>
      <c r="H16073" s="85" t="s">
        <v>945</v>
      </c>
      <c r="I16073" s="85">
        <v>1</v>
      </c>
      <c r="J16073" s="88">
        <v>40.191477788599308</v>
      </c>
      <c r="K16073" s="146">
        <v>49.216269709004003</v>
      </c>
      <c r="L16073" s="147">
        <v>5.8595463228022957E-6</v>
      </c>
      <c r="M16073" s="147">
        <v>4.8493676158402783</v>
      </c>
      <c r="N16073" s="87">
        <v>643.44522050082685</v>
      </c>
      <c r="O16073" s="88">
        <v>35.696482868936613</v>
      </c>
      <c r="P16073" s="89">
        <v>55.477112474550957</v>
      </c>
    </row>
    <row r="16074" spans="1:16">
      <c r="A16074" s="75" t="s">
        <v>27131</v>
      </c>
      <c r="B16074" s="85">
        <v>16070</v>
      </c>
      <c r="C16074" s="85">
        <v>16954</v>
      </c>
      <c r="D16074" s="85">
        <v>16070</v>
      </c>
      <c r="E16074" s="86" t="s">
        <v>27117</v>
      </c>
      <c r="F16074" s="85" t="s">
        <v>38</v>
      </c>
      <c r="G16074" s="86" t="s">
        <v>19932</v>
      </c>
      <c r="H16074" s="85" t="s">
        <v>945</v>
      </c>
      <c r="I16074" s="85">
        <v>1</v>
      </c>
      <c r="J16074" s="88">
        <v>38.272313449012003</v>
      </c>
      <c r="K16074" s="146">
        <v>51.960087203427129</v>
      </c>
      <c r="L16074" s="147">
        <v>6.5868049838422643E-6</v>
      </c>
      <c r="M16074" s="147">
        <v>3.703659606533992</v>
      </c>
      <c r="N16074" s="87">
        <v>520.34761473328365</v>
      </c>
      <c r="O16074" s="88">
        <v>34.198356601889301</v>
      </c>
      <c r="P16074" s="89">
        <v>65.722135806115816</v>
      </c>
    </row>
    <row r="16075" spans="1:16">
      <c r="A16075" s="75" t="s">
        <v>19933</v>
      </c>
      <c r="B16075" s="85">
        <v>16071</v>
      </c>
      <c r="C16075" s="85">
        <v>12605</v>
      </c>
      <c r="D16075" s="85">
        <v>16071</v>
      </c>
      <c r="E16075" s="86" t="s">
        <v>19934</v>
      </c>
      <c r="F16075" s="85" t="s">
        <v>38</v>
      </c>
      <c r="G16075" s="86" t="s">
        <v>19935</v>
      </c>
      <c r="H16075" s="85" t="s">
        <v>945</v>
      </c>
      <c r="I16075" s="85">
        <v>1</v>
      </c>
      <c r="J16075" s="88">
        <v>60.948626192666303</v>
      </c>
      <c r="K16075" s="146">
        <v>117.85286243213287</v>
      </c>
      <c r="L16075" s="147">
        <v>7.3834841430435276E-6</v>
      </c>
      <c r="M16075" s="147">
        <v>4.9362575569669689</v>
      </c>
      <c r="N16075" s="87">
        <v>811.34037917888111</v>
      </c>
      <c r="O16075" s="88">
        <v>54.004285237908441</v>
      </c>
      <c r="P16075" s="89">
        <v>66.561811323335846</v>
      </c>
    </row>
    <row r="16076" spans="1:16">
      <c r="A16076" s="75" t="s">
        <v>19936</v>
      </c>
      <c r="B16076" s="85">
        <v>16072</v>
      </c>
      <c r="C16076" s="85">
        <v>12606</v>
      </c>
      <c r="D16076" s="85">
        <v>16072</v>
      </c>
      <c r="E16076" s="86" t="s">
        <v>19934</v>
      </c>
      <c r="F16076" s="85" t="s">
        <v>11</v>
      </c>
      <c r="G16076" s="86" t="s">
        <v>19935</v>
      </c>
      <c r="H16076" s="85" t="s">
        <v>945</v>
      </c>
      <c r="I16076" s="85">
        <v>1</v>
      </c>
      <c r="J16076" s="88">
        <v>53.532544740539002</v>
      </c>
      <c r="K16076" s="146">
        <v>105.66149655041995</v>
      </c>
      <c r="L16076" s="147">
        <v>6.4818765337467824E-6</v>
      </c>
      <c r="M16076" s="147">
        <v>5.880315136812297</v>
      </c>
      <c r="N16076" s="87">
        <v>911.14336516304593</v>
      </c>
      <c r="O16076" s="88">
        <v>47.136543068166723</v>
      </c>
      <c r="P16076" s="89">
        <v>51.733398793648469</v>
      </c>
    </row>
    <row r="16077" spans="1:16">
      <c r="A16077" s="75" t="s">
        <v>27169</v>
      </c>
      <c r="B16077" s="85">
        <v>16073</v>
      </c>
      <c r="C16077" s="85">
        <v>16981</v>
      </c>
      <c r="D16077" s="85">
        <v>16073</v>
      </c>
      <c r="E16077" s="86" t="s">
        <v>27170</v>
      </c>
      <c r="F16077" s="85" t="s">
        <v>32</v>
      </c>
      <c r="G16077" s="86" t="s">
        <v>19935</v>
      </c>
      <c r="H16077" s="85" t="s">
        <v>945</v>
      </c>
      <c r="I16077" s="85">
        <v>1</v>
      </c>
      <c r="J16077" s="88">
        <v>41.631338933976217</v>
      </c>
      <c r="K16077" s="146">
        <v>87.987214215174106</v>
      </c>
      <c r="L16077" s="147">
        <v>4.5067620918208601E-6</v>
      </c>
      <c r="M16077" s="147">
        <v>5.4200644068814849</v>
      </c>
      <c r="N16077" s="87">
        <v>713.72884523070616</v>
      </c>
      <c r="O16077" s="88">
        <v>35.196507511349481</v>
      </c>
      <c r="P16077" s="89">
        <v>49.313556186695159</v>
      </c>
    </row>
    <row r="16078" spans="1:16">
      <c r="A16078" s="75" t="s">
        <v>27171</v>
      </c>
      <c r="B16078" s="85">
        <v>16074</v>
      </c>
      <c r="C16078" s="85">
        <v>16982</v>
      </c>
      <c r="D16078" s="85">
        <v>16074</v>
      </c>
      <c r="E16078" s="86" t="s">
        <v>27170</v>
      </c>
      <c r="F16078" s="85" t="s">
        <v>31</v>
      </c>
      <c r="G16078" s="86" t="s">
        <v>19935</v>
      </c>
      <c r="H16078" s="85" t="s">
        <v>945</v>
      </c>
      <c r="I16078" s="85">
        <v>1</v>
      </c>
      <c r="J16078" s="88">
        <v>53.817253910813392</v>
      </c>
      <c r="K16078" s="146">
        <v>106.08431339273424</v>
      </c>
      <c r="L16078" s="147">
        <v>6.5291266362235612E-6</v>
      </c>
      <c r="M16078" s="147">
        <v>5.8913255844565597</v>
      </c>
      <c r="N16078" s="87">
        <v>915.86605671914378</v>
      </c>
      <c r="O16078" s="88">
        <v>47.422181151540883</v>
      </c>
      <c r="P16078" s="89">
        <v>51.778511501363781</v>
      </c>
    </row>
    <row r="16079" spans="1:16">
      <c r="A16079" s="75" t="s">
        <v>27172</v>
      </c>
      <c r="B16079" s="85">
        <v>16075</v>
      </c>
      <c r="C16079" s="85">
        <v>16983</v>
      </c>
      <c r="D16079" s="85">
        <v>16075</v>
      </c>
      <c r="E16079" s="86" t="s">
        <v>27170</v>
      </c>
      <c r="F16079" s="85" t="s">
        <v>38</v>
      </c>
      <c r="G16079" s="86" t="s">
        <v>19935</v>
      </c>
      <c r="H16079" s="85" t="s">
        <v>945</v>
      </c>
      <c r="I16079" s="85">
        <v>1</v>
      </c>
      <c r="J16079" s="88">
        <v>60.948626192666318</v>
      </c>
      <c r="K16079" s="146">
        <v>117.85286243213287</v>
      </c>
      <c r="L16079" s="147">
        <v>7.3834841430435276E-6</v>
      </c>
      <c r="M16079" s="147">
        <v>4.936257556966968</v>
      </c>
      <c r="N16079" s="87">
        <v>811.34037917888134</v>
      </c>
      <c r="O16079" s="88">
        <v>54.004285237908448</v>
      </c>
      <c r="P16079" s="89">
        <v>66.561811323335832</v>
      </c>
    </row>
    <row r="16080" spans="1:16">
      <c r="A16080" s="75" t="s">
        <v>19937</v>
      </c>
      <c r="B16080" s="85">
        <v>16076</v>
      </c>
      <c r="C16080" s="85">
        <v>12607</v>
      </c>
      <c r="D16080" s="85">
        <v>16076</v>
      </c>
      <c r="E16080" s="86" t="s">
        <v>19938</v>
      </c>
      <c r="F16080" s="85" t="s">
        <v>38</v>
      </c>
      <c r="G16080" s="86" t="s">
        <v>19939</v>
      </c>
      <c r="H16080" s="85" t="s">
        <v>945</v>
      </c>
      <c r="I16080" s="85">
        <v>1</v>
      </c>
      <c r="J16080" s="88">
        <v>50.472268917292993</v>
      </c>
      <c r="K16080" s="146">
        <v>89.807614475897623</v>
      </c>
      <c r="L16080" s="147">
        <v>6.9923310643591547E-6</v>
      </c>
      <c r="M16080" s="147">
        <v>4.3542216264475364</v>
      </c>
      <c r="N16080" s="87">
        <v>674.36052395247521</v>
      </c>
      <c r="O16080" s="88">
        <v>44.704254536632611</v>
      </c>
      <c r="P16080" s="89">
        <v>66.29132778208573</v>
      </c>
    </row>
    <row r="16081" spans="1:16">
      <c r="A16081" s="75" t="s">
        <v>19940</v>
      </c>
      <c r="B16081" s="85">
        <v>16077</v>
      </c>
      <c r="C16081" s="85">
        <v>12608</v>
      </c>
      <c r="D16081" s="85">
        <v>16077</v>
      </c>
      <c r="E16081" s="86" t="s">
        <v>19938</v>
      </c>
      <c r="F16081" s="85" t="s">
        <v>11</v>
      </c>
      <c r="G16081" s="86" t="s">
        <v>19939</v>
      </c>
      <c r="H16081" s="85" t="s">
        <v>945</v>
      </c>
      <c r="I16081" s="85">
        <v>1</v>
      </c>
      <c r="J16081" s="88">
        <v>47.191628358721417</v>
      </c>
      <c r="K16081" s="146">
        <v>79.258084424095188</v>
      </c>
      <c r="L16081" s="147">
        <v>6.1688662849704266E-6</v>
      </c>
      <c r="M16081" s="147">
        <v>5.3800694577557797</v>
      </c>
      <c r="N16081" s="87">
        <v>784.31366840725627</v>
      </c>
      <c r="O16081" s="88">
        <v>41.700142624347059</v>
      </c>
      <c r="P16081" s="89">
        <v>53.167685715626448</v>
      </c>
    </row>
    <row r="16082" spans="1:16">
      <c r="A16082" s="75" t="s">
        <v>27173</v>
      </c>
      <c r="B16082" s="85">
        <v>16078</v>
      </c>
      <c r="C16082" s="85">
        <v>16984</v>
      </c>
      <c r="D16082" s="85">
        <v>16078</v>
      </c>
      <c r="E16082" s="86" t="s">
        <v>27174</v>
      </c>
      <c r="F16082" s="85" t="s">
        <v>32</v>
      </c>
      <c r="G16082" s="86" t="s">
        <v>19939</v>
      </c>
      <c r="H16082" s="85" t="s">
        <v>945</v>
      </c>
      <c r="I16082" s="85">
        <v>1</v>
      </c>
      <c r="J16082" s="88">
        <v>38.858464398224477</v>
      </c>
      <c r="K16082" s="146">
        <v>65.68035470570905</v>
      </c>
      <c r="L16082" s="147">
        <v>4.2661638906990656E-6</v>
      </c>
      <c r="M16082" s="147">
        <v>5.1158530953334598</v>
      </c>
      <c r="N16082" s="87">
        <v>644.82787147144745</v>
      </c>
      <c r="O16082" s="88">
        <v>33.106704894793381</v>
      </c>
      <c r="P16082" s="89">
        <v>51.341926054229688</v>
      </c>
    </row>
    <row r="16083" spans="1:16">
      <c r="A16083" s="75" t="s">
        <v>27175</v>
      </c>
      <c r="B16083" s="85">
        <v>16079</v>
      </c>
      <c r="C16083" s="85">
        <v>16985</v>
      </c>
      <c r="D16083" s="85">
        <v>16079</v>
      </c>
      <c r="E16083" s="86" t="s">
        <v>27174</v>
      </c>
      <c r="F16083" s="85" t="s">
        <v>31</v>
      </c>
      <c r="G16083" s="86" t="s">
        <v>19939</v>
      </c>
      <c r="H16083" s="85" t="s">
        <v>945</v>
      </c>
      <c r="I16083" s="85">
        <v>1</v>
      </c>
      <c r="J16083" s="88">
        <v>47.280228691868651</v>
      </c>
      <c r="K16083" s="146">
        <v>79.402446323385192</v>
      </c>
      <c r="L16083" s="147">
        <v>6.1890963040618096E-6</v>
      </c>
      <c r="M16083" s="147">
        <v>5.3828786737803824</v>
      </c>
      <c r="N16083" s="87">
        <v>785.7967171191741</v>
      </c>
      <c r="O16083" s="88">
        <v>41.791510254856647</v>
      </c>
      <c r="P16083" s="89">
        <v>53.183615233300266</v>
      </c>
    </row>
    <row r="16084" spans="1:16">
      <c r="A16084" s="75" t="s">
        <v>27176</v>
      </c>
      <c r="B16084" s="85">
        <v>16080</v>
      </c>
      <c r="C16084" s="85">
        <v>16986</v>
      </c>
      <c r="D16084" s="85">
        <v>16080</v>
      </c>
      <c r="E16084" s="86" t="s">
        <v>27174</v>
      </c>
      <c r="F16084" s="85" t="s">
        <v>38</v>
      </c>
      <c r="G16084" s="86" t="s">
        <v>19939</v>
      </c>
      <c r="H16084" s="85" t="s">
        <v>945</v>
      </c>
      <c r="I16084" s="85">
        <v>1</v>
      </c>
      <c r="J16084" s="88">
        <v>50.472268917292979</v>
      </c>
      <c r="K16084" s="146">
        <v>89.807614475897623</v>
      </c>
      <c r="L16084" s="147">
        <v>6.9923310643591547E-6</v>
      </c>
      <c r="M16084" s="147">
        <v>4.3542216264475364</v>
      </c>
      <c r="N16084" s="87">
        <v>674.36052395247521</v>
      </c>
      <c r="O16084" s="88">
        <v>44.704254536632597</v>
      </c>
      <c r="P16084" s="89">
        <v>66.291327782085716</v>
      </c>
    </row>
    <row r="16085" spans="1:16">
      <c r="A16085" s="75" t="s">
        <v>19941</v>
      </c>
      <c r="B16085" s="85">
        <v>16081</v>
      </c>
      <c r="C16085" s="85">
        <v>12609</v>
      </c>
      <c r="D16085" s="85">
        <v>16081</v>
      </c>
      <c r="E16085" s="86" t="s">
        <v>19942</v>
      </c>
      <c r="F16085" s="85" t="s">
        <v>55</v>
      </c>
      <c r="G16085" s="86" t="s">
        <v>19943</v>
      </c>
      <c r="H16085" s="85" t="s">
        <v>1</v>
      </c>
      <c r="I16085" s="85">
        <v>1</v>
      </c>
      <c r="J16085" s="88">
        <v>2033.985424282394</v>
      </c>
      <c r="K16085" s="146">
        <v>6111.2069578577302</v>
      </c>
      <c r="L16085" s="147">
        <v>1.0274680448599999E-5</v>
      </c>
      <c r="M16085" s="147">
        <v>186.37439637743219</v>
      </c>
      <c r="N16085" s="87">
        <v>26930.55330944751</v>
      </c>
      <c r="O16085" s="88">
        <v>1817.3126616252689</v>
      </c>
      <c r="P16085" s="89">
        <v>67.481445358485715</v>
      </c>
    </row>
    <row r="16086" spans="1:16">
      <c r="A16086" s="75" t="s">
        <v>27184</v>
      </c>
      <c r="B16086" s="85">
        <v>16082</v>
      </c>
      <c r="C16086" s="85">
        <v>16992</v>
      </c>
      <c r="D16086" s="85">
        <v>16082</v>
      </c>
      <c r="E16086" s="86" t="s">
        <v>27180</v>
      </c>
      <c r="F16086" s="85" t="s">
        <v>4461</v>
      </c>
      <c r="G16086" s="86" t="s">
        <v>19943</v>
      </c>
      <c r="H16086" s="85" t="s">
        <v>1</v>
      </c>
      <c r="I16086" s="85">
        <v>1</v>
      </c>
      <c r="J16086" s="88">
        <v>2033.9082219470299</v>
      </c>
      <c r="K16086" s="146">
        <v>6111.1083874002516</v>
      </c>
      <c r="L16086" s="147">
        <v>1.027427130949787E-5</v>
      </c>
      <c r="M16086" s="147">
        <v>186.36425649588099</v>
      </c>
      <c r="N16086" s="87">
        <v>26929.420486194991</v>
      </c>
      <c r="O16086" s="88">
        <v>1817.2426207026811</v>
      </c>
      <c r="P16086" s="89">
        <v>67.481683151490998</v>
      </c>
    </row>
    <row r="16087" spans="1:16">
      <c r="A16087" s="75" t="s">
        <v>19944</v>
      </c>
      <c r="B16087" s="85">
        <v>16083</v>
      </c>
      <c r="C16087" s="85">
        <v>12610</v>
      </c>
      <c r="D16087" s="85">
        <v>16083</v>
      </c>
      <c r="E16087" s="86" t="s">
        <v>19945</v>
      </c>
      <c r="F16087" s="85" t="s">
        <v>32</v>
      </c>
      <c r="G16087" s="86" t="s">
        <v>19946</v>
      </c>
      <c r="H16087" s="85" t="s">
        <v>1</v>
      </c>
      <c r="I16087" s="85">
        <v>-1</v>
      </c>
      <c r="J16087" s="88">
        <v>2.243780109469308E-2</v>
      </c>
      <c r="K16087" s="146">
        <v>6.4950349970212415E-2</v>
      </c>
      <c r="L16087" s="147">
        <v>1.460933193719257E-10</v>
      </c>
      <c r="M16087" s="147">
        <v>3.647191651924462E-3</v>
      </c>
      <c r="N16087" s="87">
        <v>0.40024245371998118</v>
      </c>
      <c r="O16087" s="88">
        <v>1.89681757507375E-2</v>
      </c>
      <c r="P16087" s="89">
        <v>47.391713633676829</v>
      </c>
    </row>
    <row r="16088" spans="1:16">
      <c r="A16088" s="75" t="s">
        <v>19947</v>
      </c>
      <c r="B16088" s="85">
        <v>16084</v>
      </c>
      <c r="C16088" s="85">
        <v>12611</v>
      </c>
      <c r="D16088" s="85">
        <v>16084</v>
      </c>
      <c r="E16088" s="86" t="s">
        <v>19945</v>
      </c>
      <c r="F16088" s="85" t="s">
        <v>31</v>
      </c>
      <c r="G16088" s="86" t="s">
        <v>19946</v>
      </c>
      <c r="H16088" s="85" t="s">
        <v>1</v>
      </c>
      <c r="I16088" s="85">
        <v>-1</v>
      </c>
      <c r="J16088" s="88">
        <v>1.8793541238589642E-2</v>
      </c>
      <c r="K16088" s="146">
        <v>5.8280511587437876E-2</v>
      </c>
      <c r="L16088" s="147">
        <v>1.087295207898692E-10</v>
      </c>
      <c r="M16088" s="147">
        <v>3.154361238948483E-3</v>
      </c>
      <c r="N16088" s="87">
        <v>0.34320472975758909</v>
      </c>
      <c r="O16088" s="88">
        <v>1.6555817336376979E-2</v>
      </c>
      <c r="P16088" s="89">
        <v>48.238896206560483</v>
      </c>
    </row>
    <row r="16089" spans="1:16">
      <c r="A16089" s="75" t="s">
        <v>19948</v>
      </c>
      <c r="B16089" s="85">
        <v>16085</v>
      </c>
      <c r="C16089" s="85">
        <v>12612</v>
      </c>
      <c r="D16089" s="85">
        <v>16085</v>
      </c>
      <c r="E16089" s="86" t="s">
        <v>19945</v>
      </c>
      <c r="F16089" s="85" t="s">
        <v>38</v>
      </c>
      <c r="G16089" s="86" t="s">
        <v>19946</v>
      </c>
      <c r="H16089" s="85" t="s">
        <v>1</v>
      </c>
      <c r="I16089" s="85">
        <v>-1</v>
      </c>
      <c r="J16089" s="88">
        <v>1.9235971158274991E-2</v>
      </c>
      <c r="K16089" s="146">
        <v>5.9780114427381847E-2</v>
      </c>
      <c r="L16089" s="147">
        <v>1.1207381206324369E-10</v>
      </c>
      <c r="M16089" s="147">
        <v>3.1644150137909561E-3</v>
      </c>
      <c r="N16089" s="87">
        <v>0.34476358741995528</v>
      </c>
      <c r="O16089" s="88">
        <v>1.694325476518482E-2</v>
      </c>
      <c r="P16089" s="89">
        <v>49.144559876464861</v>
      </c>
    </row>
    <row r="16090" spans="1:16">
      <c r="A16090" s="75" t="s">
        <v>30001</v>
      </c>
      <c r="B16090" s="85">
        <v>16086</v>
      </c>
      <c r="C16090" s="85">
        <v>19152</v>
      </c>
      <c r="D16090" s="85">
        <v>16086</v>
      </c>
      <c r="E16090" s="86" t="s">
        <v>30002</v>
      </c>
      <c r="F16090" s="85" t="s">
        <v>32</v>
      </c>
      <c r="G16090" s="86" t="s">
        <v>19946</v>
      </c>
      <c r="H16090" s="85" t="s">
        <v>1</v>
      </c>
      <c r="I16090" s="85">
        <v>-1</v>
      </c>
      <c r="J16090" s="88">
        <v>1.8614063865611881E-2</v>
      </c>
      <c r="K16090" s="146">
        <v>7.2184631372303854E-2</v>
      </c>
      <c r="L16090" s="147">
        <v>1.868951174345974E-10</v>
      </c>
      <c r="M16090" s="147">
        <v>3.5892672620798372E-3</v>
      </c>
      <c r="N16090" s="87">
        <v>0.39643345069295449</v>
      </c>
      <c r="O16090" s="88">
        <v>1.47207493021537E-2</v>
      </c>
      <c r="P16090" s="89">
        <v>37.132964628545459</v>
      </c>
    </row>
    <row r="16091" spans="1:16">
      <c r="A16091" s="75" t="s">
        <v>30003</v>
      </c>
      <c r="B16091" s="85">
        <v>16087</v>
      </c>
      <c r="C16091" s="85">
        <v>19153</v>
      </c>
      <c r="D16091" s="85">
        <v>16087</v>
      </c>
      <c r="E16091" s="86" t="s">
        <v>30002</v>
      </c>
      <c r="F16091" s="85" t="s">
        <v>31</v>
      </c>
      <c r="G16091" s="86" t="s">
        <v>19946</v>
      </c>
      <c r="H16091" s="85" t="s">
        <v>1</v>
      </c>
      <c r="I16091" s="85">
        <v>-1</v>
      </c>
      <c r="J16091" s="88">
        <v>1.5396638838696601E-2</v>
      </c>
      <c r="K16091" s="146">
        <v>5.4414905937334362E-2</v>
      </c>
      <c r="L16091" s="147">
        <v>9.1974267083179985E-11</v>
      </c>
      <c r="M16091" s="147">
        <v>2.6891606352111379E-3</v>
      </c>
      <c r="N16091" s="87">
        <v>0.29067776952365032</v>
      </c>
      <c r="O16091" s="88">
        <v>1.3506294718419491E-2</v>
      </c>
      <c r="P16091" s="89">
        <v>46.46483541054068</v>
      </c>
    </row>
    <row r="16092" spans="1:16">
      <c r="A16092" s="75" t="s">
        <v>30004</v>
      </c>
      <c r="B16092" s="85">
        <v>16088</v>
      </c>
      <c r="C16092" s="85">
        <v>19154</v>
      </c>
      <c r="D16092" s="85">
        <v>16088</v>
      </c>
      <c r="E16092" s="86" t="s">
        <v>30002</v>
      </c>
      <c r="F16092" s="85" t="s">
        <v>38</v>
      </c>
      <c r="G16092" s="86" t="s">
        <v>19946</v>
      </c>
      <c r="H16092" s="85" t="s">
        <v>1</v>
      </c>
      <c r="I16092" s="85">
        <v>-1</v>
      </c>
      <c r="J16092" s="88">
        <v>1.5774177815826601E-2</v>
      </c>
      <c r="K16092" s="146">
        <v>5.5709690842058263E-2</v>
      </c>
      <c r="L16092" s="147">
        <v>9.472145445967574E-11</v>
      </c>
      <c r="M16092" s="147">
        <v>2.698392488971683E-3</v>
      </c>
      <c r="N16092" s="87">
        <v>0.29309013907072662</v>
      </c>
      <c r="O16092" s="88">
        <v>1.380140647838349E-2</v>
      </c>
      <c r="P16092" s="89">
        <v>47.089289739130471</v>
      </c>
    </row>
    <row r="16093" spans="1:16">
      <c r="A16093" s="75" t="s">
        <v>30005</v>
      </c>
      <c r="B16093" s="85">
        <v>16089</v>
      </c>
      <c r="C16093" s="85">
        <v>19155</v>
      </c>
      <c r="D16093" s="85">
        <v>16089</v>
      </c>
      <c r="E16093" s="86" t="s">
        <v>30006</v>
      </c>
      <c r="F16093" s="85" t="s">
        <v>32</v>
      </c>
      <c r="G16093" s="86" t="s">
        <v>19946</v>
      </c>
      <c r="H16093" s="85" t="s">
        <v>1</v>
      </c>
      <c r="I16093" s="85">
        <v>-1</v>
      </c>
      <c r="J16093" s="88">
        <v>1.854503921372077E-2</v>
      </c>
      <c r="K16093" s="146">
        <v>6.0710388470591681E-2</v>
      </c>
      <c r="L16093" s="147">
        <v>1.2722724172158099E-10</v>
      </c>
      <c r="M16093" s="147">
        <v>3.0899970104991022E-3</v>
      </c>
      <c r="N16093" s="87">
        <v>0.33980868019487032</v>
      </c>
      <c r="O16093" s="88">
        <v>1.548038253786096E-2</v>
      </c>
      <c r="P16093" s="89">
        <v>45.556171575674327</v>
      </c>
    </row>
    <row r="16094" spans="1:16">
      <c r="A16094" s="75" t="s">
        <v>19949</v>
      </c>
      <c r="B16094" s="85">
        <v>16090</v>
      </c>
      <c r="C16094" s="85">
        <v>12613</v>
      </c>
      <c r="D16094" s="85">
        <v>16090</v>
      </c>
      <c r="E16094" s="86" t="s">
        <v>19950</v>
      </c>
      <c r="F16094" s="85" t="s">
        <v>32</v>
      </c>
      <c r="G16094" s="86" t="s">
        <v>19951</v>
      </c>
      <c r="H16094" s="85" t="s">
        <v>1</v>
      </c>
      <c r="I16094" s="85">
        <v>-1</v>
      </c>
      <c r="J16094" s="88">
        <v>2.0339024543109149E-2</v>
      </c>
      <c r="K16094" s="146">
        <v>0.2663268327231359</v>
      </c>
      <c r="L16094" s="147">
        <v>9.140325966871679E-8</v>
      </c>
      <c r="M16094" s="147">
        <v>3.4082554924512922E-3</v>
      </c>
      <c r="N16094" s="87">
        <v>0.3689884758033069</v>
      </c>
      <c r="O16094" s="88">
        <v>1.7241502634776518E-2</v>
      </c>
      <c r="P16094" s="89">
        <v>46.726398696438629</v>
      </c>
    </row>
    <row r="16095" spans="1:16">
      <c r="A16095" s="75" t="s">
        <v>19952</v>
      </c>
      <c r="B16095" s="85">
        <v>16091</v>
      </c>
      <c r="C16095" s="85">
        <v>12614</v>
      </c>
      <c r="D16095" s="85">
        <v>16091</v>
      </c>
      <c r="E16095" s="86" t="s">
        <v>19950</v>
      </c>
      <c r="F16095" s="85" t="s">
        <v>31</v>
      </c>
      <c r="G16095" s="86" t="s">
        <v>19951</v>
      </c>
      <c r="H16095" s="85" t="s">
        <v>1</v>
      </c>
      <c r="I16095" s="85">
        <v>-1</v>
      </c>
      <c r="J16095" s="88">
        <v>1.8724323520538811E-2</v>
      </c>
      <c r="K16095" s="146">
        <v>0.26448982926805431</v>
      </c>
      <c r="L16095" s="147">
        <v>9.1389482305585771E-8</v>
      </c>
      <c r="M16095" s="147">
        <v>3.1411590855915058E-3</v>
      </c>
      <c r="N16095" s="87">
        <v>0.34173982669282238</v>
      </c>
      <c r="O16095" s="88">
        <v>1.6495521084386889E-2</v>
      </c>
      <c r="P16095" s="89">
        <v>48.269238162908415</v>
      </c>
    </row>
    <row r="16096" spans="1:16">
      <c r="A16096" s="75" t="s">
        <v>19953</v>
      </c>
      <c r="B16096" s="85">
        <v>16092</v>
      </c>
      <c r="C16096" s="85">
        <v>12615</v>
      </c>
      <c r="D16096" s="85">
        <v>16092</v>
      </c>
      <c r="E16096" s="86" t="s">
        <v>19950</v>
      </c>
      <c r="F16096" s="85" t="s">
        <v>38</v>
      </c>
      <c r="G16096" s="86" t="s">
        <v>19951</v>
      </c>
      <c r="H16096" s="85" t="s">
        <v>1</v>
      </c>
      <c r="I16096" s="85">
        <v>-1</v>
      </c>
      <c r="J16096" s="88">
        <v>1.9168347052508829E-2</v>
      </c>
      <c r="K16096" s="146">
        <v>0.2659895686484986</v>
      </c>
      <c r="L16096" s="147">
        <v>9.1392829516768824E-8</v>
      </c>
      <c r="M16096" s="147">
        <v>3.1516312713486738E-3</v>
      </c>
      <c r="N16096" s="87">
        <v>0.34333933271935191</v>
      </c>
      <c r="O16096" s="88">
        <v>1.6884072014699741E-2</v>
      </c>
      <c r="P16096" s="89">
        <v>49.176049481347668</v>
      </c>
    </row>
    <row r="16097" spans="1:16">
      <c r="A16097" s="75" t="s">
        <v>30007</v>
      </c>
      <c r="B16097" s="85">
        <v>16093</v>
      </c>
      <c r="C16097" s="85">
        <v>19156</v>
      </c>
      <c r="D16097" s="85">
        <v>16093</v>
      </c>
      <c r="E16097" s="86" t="s">
        <v>30008</v>
      </c>
      <c r="F16097" s="85" t="s">
        <v>32</v>
      </c>
      <c r="G16097" s="86" t="s">
        <v>19951</v>
      </c>
      <c r="H16097" s="85" t="s">
        <v>1</v>
      </c>
      <c r="I16097" s="85">
        <v>-1</v>
      </c>
      <c r="J16097" s="88">
        <v>1.6342268114348701E-2</v>
      </c>
      <c r="K16097" s="146">
        <v>0.38211731856763698</v>
      </c>
      <c r="L16097" s="147">
        <v>1.3246898290330569E-7</v>
      </c>
      <c r="M16097" s="147">
        <v>3.005714475292195E-3</v>
      </c>
      <c r="N16097" s="87">
        <v>0.33315974109986363</v>
      </c>
      <c r="O16097" s="88">
        <v>1.2983255022294129E-2</v>
      </c>
      <c r="P16097" s="89">
        <v>38.970059766022082</v>
      </c>
    </row>
    <row r="16098" spans="1:16">
      <c r="A16098" s="75" t="s">
        <v>30009</v>
      </c>
      <c r="B16098" s="85">
        <v>16094</v>
      </c>
      <c r="C16098" s="85">
        <v>19157</v>
      </c>
      <c r="D16098" s="85">
        <v>16094</v>
      </c>
      <c r="E16098" s="86" t="s">
        <v>30008</v>
      </c>
      <c r="F16098" s="85" t="s">
        <v>31</v>
      </c>
      <c r="G16098" s="86" t="s">
        <v>19951</v>
      </c>
      <c r="H16098" s="85" t="s">
        <v>1</v>
      </c>
      <c r="I16098" s="85">
        <v>-1</v>
      </c>
      <c r="J16098" s="88">
        <v>1.5327421120645749E-2</v>
      </c>
      <c r="K16098" s="146">
        <v>0.2606242236179509</v>
      </c>
      <c r="L16098" s="147">
        <v>9.1372727051879044E-8</v>
      </c>
      <c r="M16098" s="147">
        <v>2.675958481854159E-3</v>
      </c>
      <c r="N16098" s="87">
        <v>0.28921286645888322</v>
      </c>
      <c r="O16098" s="88">
        <v>1.3445998466429391E-2</v>
      </c>
      <c r="P16098" s="89">
        <v>46.491702222871126</v>
      </c>
    </row>
    <row r="16099" spans="1:16">
      <c r="A16099" s="75" t="s">
        <v>30010</v>
      </c>
      <c r="B16099" s="85">
        <v>16095</v>
      </c>
      <c r="C16099" s="85">
        <v>19158</v>
      </c>
      <c r="D16099" s="85">
        <v>16095</v>
      </c>
      <c r="E16099" s="86" t="s">
        <v>30008</v>
      </c>
      <c r="F16099" s="85" t="s">
        <v>38</v>
      </c>
      <c r="G16099" s="86" t="s">
        <v>19951</v>
      </c>
      <c r="H16099" s="85" t="s">
        <v>1</v>
      </c>
      <c r="I16099" s="85">
        <v>-1</v>
      </c>
      <c r="J16099" s="88">
        <v>1.570655371006045E-2</v>
      </c>
      <c r="K16099" s="146">
        <v>0.26191914506317632</v>
      </c>
      <c r="L16099" s="147">
        <v>9.1375477159165504E-8</v>
      </c>
      <c r="M16099" s="147">
        <v>2.6856087465293998E-3</v>
      </c>
      <c r="N16099" s="87">
        <v>0.29166588437012281</v>
      </c>
      <c r="O16099" s="88">
        <v>1.3742223727898441E-2</v>
      </c>
      <c r="P16099" s="89">
        <v>47.116322012003351</v>
      </c>
    </row>
    <row r="16100" spans="1:16">
      <c r="A16100" s="75" t="s">
        <v>30011</v>
      </c>
      <c r="B16100" s="85">
        <v>16096</v>
      </c>
      <c r="C16100" s="85">
        <v>19159</v>
      </c>
      <c r="D16100" s="85">
        <v>16096</v>
      </c>
      <c r="E16100" s="86" t="s">
        <v>30012</v>
      </c>
      <c r="F16100" s="85" t="s">
        <v>32</v>
      </c>
      <c r="G16100" s="86" t="s">
        <v>19951</v>
      </c>
      <c r="H16100" s="85" t="s">
        <v>1</v>
      </c>
      <c r="I16100" s="85">
        <v>-1</v>
      </c>
      <c r="J16100" s="88">
        <v>1.6446262662136821E-2</v>
      </c>
      <c r="K16100" s="146">
        <v>0.26208687122351476</v>
      </c>
      <c r="L16100" s="147">
        <v>9.1384393591066581E-8</v>
      </c>
      <c r="M16100" s="147">
        <v>2.8510608510259319E-3</v>
      </c>
      <c r="N16100" s="87">
        <v>0.30855470227819598</v>
      </c>
      <c r="O16100" s="88">
        <v>1.37537094219E-2</v>
      </c>
      <c r="P16100" s="89">
        <v>44.574622653131762</v>
      </c>
    </row>
    <row r="16101" spans="1:16">
      <c r="A16101" s="75" t="s">
        <v>19954</v>
      </c>
      <c r="B16101" s="85">
        <v>16097</v>
      </c>
      <c r="C16101" s="85">
        <v>12616</v>
      </c>
      <c r="D16101" s="85">
        <v>16097</v>
      </c>
      <c r="E16101" s="86" t="s">
        <v>19955</v>
      </c>
      <c r="F16101" s="85" t="s">
        <v>55</v>
      </c>
      <c r="G16101" s="86" t="s">
        <v>19956</v>
      </c>
      <c r="H16101" s="85" t="s">
        <v>1</v>
      </c>
      <c r="I16101" s="85">
        <v>1</v>
      </c>
      <c r="J16101" s="88">
        <v>0</v>
      </c>
      <c r="K16101" s="146">
        <v>0</v>
      </c>
      <c r="L16101" s="147">
        <v>0</v>
      </c>
      <c r="M16101" s="147">
        <v>0</v>
      </c>
      <c r="N16101" s="87">
        <v>0</v>
      </c>
      <c r="O16101" s="88">
        <v>0</v>
      </c>
      <c r="P16101" s="89" t="e">
        <v>#DIV/0!</v>
      </c>
    </row>
    <row r="16102" spans="1:16">
      <c r="A16102" s="75" t="s">
        <v>27188</v>
      </c>
      <c r="B16102" s="85">
        <v>16098</v>
      </c>
      <c r="C16102" s="85">
        <v>16995</v>
      </c>
      <c r="D16102" s="85">
        <v>16098</v>
      </c>
      <c r="E16102" s="86" t="s">
        <v>27189</v>
      </c>
      <c r="F16102" s="85" t="s">
        <v>55</v>
      </c>
      <c r="G16102" s="86" t="s">
        <v>19956</v>
      </c>
      <c r="H16102" s="85" t="s">
        <v>1</v>
      </c>
      <c r="I16102" s="85">
        <v>1</v>
      </c>
      <c r="J16102" s="88">
        <v>0</v>
      </c>
      <c r="K16102" s="146">
        <v>0</v>
      </c>
      <c r="L16102" s="147">
        <v>0</v>
      </c>
      <c r="M16102" s="147">
        <v>0</v>
      </c>
      <c r="N16102" s="87">
        <v>0</v>
      </c>
      <c r="O16102" s="88">
        <v>0</v>
      </c>
      <c r="P16102" s="89" t="e">
        <v>#DIV/0!</v>
      </c>
    </row>
    <row r="16103" spans="1:16">
      <c r="A16103" s="75" t="s">
        <v>19957</v>
      </c>
      <c r="B16103" s="85">
        <v>16099</v>
      </c>
      <c r="C16103" s="85">
        <v>12617</v>
      </c>
      <c r="D16103" s="85">
        <v>16099</v>
      </c>
      <c r="E16103" s="86" t="s">
        <v>19958</v>
      </c>
      <c r="F16103" s="85" t="s">
        <v>55</v>
      </c>
      <c r="G16103" s="86" t="s">
        <v>19959</v>
      </c>
      <c r="H16103" s="85" t="s">
        <v>260</v>
      </c>
      <c r="I16103" s="85">
        <v>1</v>
      </c>
      <c r="J16103" s="88">
        <v>9302535.7191051133</v>
      </c>
      <c r="K16103" s="146">
        <v>38374886.437365338</v>
      </c>
      <c r="L16103" s="147">
        <v>0.1062413639978219</v>
      </c>
      <c r="M16103" s="147">
        <v>747618.31875006622</v>
      </c>
      <c r="N16103" s="87">
        <v>101981846.24357191</v>
      </c>
      <c r="O16103" s="88">
        <v>8228347.1525043286</v>
      </c>
      <c r="P16103" s="89">
        <v>80.684430176444025</v>
      </c>
    </row>
    <row r="16104" spans="1:16">
      <c r="A16104" s="75" t="s">
        <v>27190</v>
      </c>
      <c r="B16104" s="85">
        <v>16100</v>
      </c>
      <c r="C16104" s="85">
        <v>16996</v>
      </c>
      <c r="D16104" s="85">
        <v>16100</v>
      </c>
      <c r="E16104" s="86" t="s">
        <v>27191</v>
      </c>
      <c r="F16104" s="85" t="s">
        <v>38</v>
      </c>
      <c r="G16104" s="86" t="s">
        <v>19959</v>
      </c>
      <c r="H16104" s="85" t="s">
        <v>260</v>
      </c>
      <c r="I16104" s="85">
        <v>1</v>
      </c>
      <c r="J16104" s="88">
        <v>9385605.0613225643</v>
      </c>
      <c r="K16104" s="146">
        <v>38534940.419131435</v>
      </c>
      <c r="L16104" s="147">
        <v>0.1070509691914308</v>
      </c>
      <c r="M16104" s="147">
        <v>753955.06670953776</v>
      </c>
      <c r="N16104" s="87">
        <v>102736573.6063555</v>
      </c>
      <c r="O16104" s="88">
        <v>8290459.8197583156</v>
      </c>
      <c r="P16104" s="89">
        <v>80.696284962003546</v>
      </c>
    </row>
    <row r="16105" spans="1:16">
      <c r="A16105" s="75" t="s">
        <v>27192</v>
      </c>
      <c r="B16105" s="85">
        <v>16101</v>
      </c>
      <c r="C16105" s="85">
        <v>16997</v>
      </c>
      <c r="D16105" s="85">
        <v>16101</v>
      </c>
      <c r="E16105" s="86" t="s">
        <v>27191</v>
      </c>
      <c r="F16105" s="85" t="s">
        <v>11</v>
      </c>
      <c r="G16105" s="86" t="s">
        <v>19959</v>
      </c>
      <c r="H16105" s="85" t="s">
        <v>260</v>
      </c>
      <c r="I16105" s="85">
        <v>1</v>
      </c>
      <c r="J16105" s="88">
        <v>9134330.8203864731</v>
      </c>
      <c r="K16105" s="146">
        <v>38050797.392311901</v>
      </c>
      <c r="L16105" s="147">
        <v>0.1046020160030275</v>
      </c>
      <c r="M16105" s="147">
        <v>734787.20656985557</v>
      </c>
      <c r="N16105" s="87">
        <v>100453618.9068861</v>
      </c>
      <c r="O16105" s="88">
        <v>8102576.8667922588</v>
      </c>
      <c r="P16105" s="89">
        <v>80.659880201058911</v>
      </c>
    </row>
    <row r="16106" spans="1:16">
      <c r="A16106" s="75" t="s">
        <v>3020</v>
      </c>
      <c r="B16106" s="85">
        <v>16102</v>
      </c>
      <c r="C16106" s="85">
        <v>1591</v>
      </c>
      <c r="D16106" s="85">
        <v>16102</v>
      </c>
      <c r="E16106" s="86" t="s">
        <v>3010</v>
      </c>
      <c r="F16106" s="85" t="s">
        <v>232</v>
      </c>
      <c r="G16106" s="86" t="s">
        <v>3021</v>
      </c>
      <c r="H16106" s="85" t="s">
        <v>1</v>
      </c>
      <c r="I16106" s="85">
        <v>-1</v>
      </c>
      <c r="J16106" s="88">
        <v>0</v>
      </c>
      <c r="K16106" s="146">
        <v>0</v>
      </c>
      <c r="L16106" s="147">
        <v>0</v>
      </c>
      <c r="M16106" s="147">
        <v>0</v>
      </c>
      <c r="N16106" s="87">
        <v>0</v>
      </c>
      <c r="O16106" s="88">
        <v>0</v>
      </c>
      <c r="P16106" s="89" t="e">
        <v>#DIV/0!</v>
      </c>
    </row>
    <row r="16107" spans="1:16">
      <c r="A16107" s="75" t="s">
        <v>3087</v>
      </c>
      <c r="B16107" s="85">
        <v>16103</v>
      </c>
      <c r="C16107" s="85">
        <v>1644</v>
      </c>
      <c r="D16107" s="85">
        <v>16103</v>
      </c>
      <c r="E16107" s="86" t="s">
        <v>3010</v>
      </c>
      <c r="F16107" s="85" t="s">
        <v>38</v>
      </c>
      <c r="G16107" s="86" t="s">
        <v>3021</v>
      </c>
      <c r="H16107" s="85" t="s">
        <v>1</v>
      </c>
      <c r="I16107" s="85">
        <v>-1</v>
      </c>
      <c r="J16107" s="88">
        <v>0</v>
      </c>
      <c r="K16107" s="146">
        <v>0</v>
      </c>
      <c r="L16107" s="147">
        <v>0</v>
      </c>
      <c r="M16107" s="147">
        <v>0</v>
      </c>
      <c r="N16107" s="87">
        <v>0</v>
      </c>
      <c r="O16107" s="88">
        <v>0</v>
      </c>
      <c r="P16107" s="89" t="e">
        <v>#DIV/0!</v>
      </c>
    </row>
    <row r="16108" spans="1:16">
      <c r="A16108" s="75" t="s">
        <v>19960</v>
      </c>
      <c r="B16108" s="85">
        <v>16104</v>
      </c>
      <c r="C16108" s="85">
        <v>12618</v>
      </c>
      <c r="D16108" s="85">
        <v>16104</v>
      </c>
      <c r="E16108" s="86" t="s">
        <v>19961</v>
      </c>
      <c r="F16108" s="85" t="s">
        <v>32</v>
      </c>
      <c r="G16108" s="86" t="s">
        <v>3021</v>
      </c>
      <c r="H16108" s="85" t="s">
        <v>1</v>
      </c>
      <c r="I16108" s="85">
        <v>-1</v>
      </c>
      <c r="J16108" s="88">
        <v>1.130834057826815E-2</v>
      </c>
      <c r="K16108" s="146">
        <v>0.10012534124457183</v>
      </c>
      <c r="L16108" s="147">
        <v>4.991927183393025E-10</v>
      </c>
      <c r="M16108" s="147">
        <v>2.192906176186513E-3</v>
      </c>
      <c r="N16108" s="87">
        <v>0.23423154108590061</v>
      </c>
      <c r="O16108" s="88">
        <v>9.3259427085487911E-3</v>
      </c>
      <c r="P16108" s="89">
        <v>39.815059343902163</v>
      </c>
    </row>
    <row r="16109" spans="1:16">
      <c r="A16109" s="75" t="s">
        <v>19962</v>
      </c>
      <c r="B16109" s="85">
        <v>16105</v>
      </c>
      <c r="C16109" s="85">
        <v>12619</v>
      </c>
      <c r="D16109" s="85">
        <v>16105</v>
      </c>
      <c r="E16109" s="86" t="s">
        <v>19961</v>
      </c>
      <c r="F16109" s="85" t="s">
        <v>31</v>
      </c>
      <c r="G16109" s="86" t="s">
        <v>3021</v>
      </c>
      <c r="H16109" s="85" t="s">
        <v>1</v>
      </c>
      <c r="I16109" s="85">
        <v>-1</v>
      </c>
      <c r="J16109" s="88">
        <v>9.5136762856485729E-3</v>
      </c>
      <c r="K16109" s="146">
        <v>1.4126394105197011E-2</v>
      </c>
      <c r="L16109" s="147">
        <v>6.6214029190013458E-11</v>
      </c>
      <c r="M16109" s="147">
        <v>1.9874142340182942E-3</v>
      </c>
      <c r="N16109" s="87">
        <v>0.2150419770567033</v>
      </c>
      <c r="O16109" s="88">
        <v>8.2039769500462326E-3</v>
      </c>
      <c r="P16109" s="89">
        <v>38.150583724790479</v>
      </c>
    </row>
    <row r="16110" spans="1:16">
      <c r="A16110" s="75" t="s">
        <v>19963</v>
      </c>
      <c r="B16110" s="85">
        <v>16106</v>
      </c>
      <c r="C16110" s="85">
        <v>12620</v>
      </c>
      <c r="D16110" s="85">
        <v>16106</v>
      </c>
      <c r="E16110" s="86" t="s">
        <v>19961</v>
      </c>
      <c r="F16110" s="85" t="s">
        <v>38</v>
      </c>
      <c r="G16110" s="86" t="s">
        <v>3021</v>
      </c>
      <c r="H16110" s="85" t="s">
        <v>1</v>
      </c>
      <c r="I16110" s="85">
        <v>-1</v>
      </c>
      <c r="J16110" s="88">
        <v>9.5815961616218352E-3</v>
      </c>
      <c r="K16110" s="146">
        <v>1.4341350558762813E-2</v>
      </c>
      <c r="L16110" s="147">
        <v>6.6832568478881765E-11</v>
      </c>
      <c r="M16110" s="147">
        <v>1.9883789340454879E-3</v>
      </c>
      <c r="N16110" s="87">
        <v>0.21421127479057481</v>
      </c>
      <c r="O16110" s="88">
        <v>8.2984286542536461E-3</v>
      </c>
      <c r="P16110" s="89">
        <v>38.739457866382914</v>
      </c>
    </row>
    <row r="16111" spans="1:16">
      <c r="A16111" s="75" t="s">
        <v>30019</v>
      </c>
      <c r="B16111" s="85">
        <v>16107</v>
      </c>
      <c r="C16111" s="85">
        <v>19164</v>
      </c>
      <c r="D16111" s="85">
        <v>16107</v>
      </c>
      <c r="E16111" s="86" t="s">
        <v>30020</v>
      </c>
      <c r="F16111" s="85" t="s">
        <v>32</v>
      </c>
      <c r="G16111" s="86" t="s">
        <v>3021</v>
      </c>
      <c r="H16111" s="85" t="s">
        <v>1</v>
      </c>
      <c r="I16111" s="85">
        <v>-1</v>
      </c>
      <c r="J16111" s="88">
        <v>5.6607780784623642E-3</v>
      </c>
      <c r="K16111" s="146">
        <v>6.7425636997321828E-3</v>
      </c>
      <c r="L16111" s="147">
        <v>3.4762451217051893E-11</v>
      </c>
      <c r="M16111" s="147">
        <v>1.461453947998472E-3</v>
      </c>
      <c r="N16111" s="87">
        <v>0.15415624564912081</v>
      </c>
      <c r="O16111" s="88">
        <v>4.2610832732488408E-3</v>
      </c>
      <c r="P16111" s="89">
        <v>27.641327507077509</v>
      </c>
    </row>
    <row r="16112" spans="1:16">
      <c r="A16112" s="75" t="s">
        <v>30021</v>
      </c>
      <c r="B16112" s="85">
        <v>16108</v>
      </c>
      <c r="C16112" s="85">
        <v>19165</v>
      </c>
      <c r="D16112" s="85">
        <v>16108</v>
      </c>
      <c r="E16112" s="86" t="s">
        <v>30020</v>
      </c>
      <c r="F16112" s="85" t="s">
        <v>31</v>
      </c>
      <c r="G16112" s="86" t="s">
        <v>3021</v>
      </c>
      <c r="H16112" s="85" t="s">
        <v>1</v>
      </c>
      <c r="I16112" s="85">
        <v>-1</v>
      </c>
      <c r="J16112" s="88">
        <v>6.0825285149338467E-3</v>
      </c>
      <c r="K16112" s="146">
        <v>7.8744598638829967E-3</v>
      </c>
      <c r="L16112" s="147">
        <v>3.7528856088561547E-11</v>
      </c>
      <c r="M16112" s="147">
        <v>1.519698218444897E-3</v>
      </c>
      <c r="N16112" s="87">
        <v>0.16223382116041829</v>
      </c>
      <c r="O16112" s="88">
        <v>5.1228466472753647E-3</v>
      </c>
      <c r="P16112" s="89">
        <v>31.576933900914824</v>
      </c>
    </row>
    <row r="16113" spans="1:16">
      <c r="A16113" s="75" t="s">
        <v>30022</v>
      </c>
      <c r="B16113" s="85">
        <v>16109</v>
      </c>
      <c r="C16113" s="85">
        <v>19166</v>
      </c>
      <c r="D16113" s="85">
        <v>16109</v>
      </c>
      <c r="E16113" s="86" t="s">
        <v>30020</v>
      </c>
      <c r="F16113" s="85" t="s">
        <v>38</v>
      </c>
      <c r="G16113" s="86" t="s">
        <v>3021</v>
      </c>
      <c r="H16113" s="85" t="s">
        <v>1</v>
      </c>
      <c r="I16113" s="85">
        <v>-1</v>
      </c>
      <c r="J16113" s="88">
        <v>6.0825285149338467E-3</v>
      </c>
      <c r="K16113" s="146">
        <v>7.8744598638829967E-3</v>
      </c>
      <c r="L16113" s="147">
        <v>3.7528856088561547E-11</v>
      </c>
      <c r="M16113" s="147">
        <v>1.519698218444897E-3</v>
      </c>
      <c r="N16113" s="87">
        <v>0.16223382116041829</v>
      </c>
      <c r="O16113" s="88">
        <v>5.1228466472753647E-3</v>
      </c>
      <c r="P16113" s="89">
        <v>31.576933900914824</v>
      </c>
    </row>
    <row r="16114" spans="1:16">
      <c r="A16114" s="75" t="s">
        <v>30023</v>
      </c>
      <c r="B16114" s="85">
        <v>16110</v>
      </c>
      <c r="C16114" s="85">
        <v>19167</v>
      </c>
      <c r="D16114" s="85">
        <v>16110</v>
      </c>
      <c r="E16114" s="86" t="s">
        <v>30024</v>
      </c>
      <c r="F16114" s="85" t="s">
        <v>32</v>
      </c>
      <c r="G16114" s="86" t="s">
        <v>3021</v>
      </c>
      <c r="H16114" s="85" t="s">
        <v>1</v>
      </c>
      <c r="I16114" s="85">
        <v>-1</v>
      </c>
      <c r="J16114" s="88">
        <v>1.138606509009784E-2</v>
      </c>
      <c r="K16114" s="146">
        <v>0.40569963762737093</v>
      </c>
      <c r="L16114" s="147">
        <v>2.027144089878497E-9</v>
      </c>
      <c r="M16114" s="147">
        <v>1.7188745442303941E-3</v>
      </c>
      <c r="N16114" s="87">
        <v>0.19369401154186361</v>
      </c>
      <c r="O16114" s="88">
        <v>9.1761101589948046E-3</v>
      </c>
      <c r="P16114" s="89">
        <v>47.374258429314146</v>
      </c>
    </row>
    <row r="16115" spans="1:16">
      <c r="A16115" s="75" t="s">
        <v>30025</v>
      </c>
      <c r="B16115" s="85">
        <v>16111</v>
      </c>
      <c r="C16115" s="85">
        <v>19168</v>
      </c>
      <c r="D16115" s="85">
        <v>16111</v>
      </c>
      <c r="E16115" s="86" t="s">
        <v>30024</v>
      </c>
      <c r="F16115" s="85" t="s">
        <v>31</v>
      </c>
      <c r="G16115" s="86" t="s">
        <v>3021</v>
      </c>
      <c r="H16115" s="85" t="s">
        <v>1</v>
      </c>
      <c r="I16115" s="85">
        <v>-1</v>
      </c>
      <c r="J16115" s="88">
        <v>1.159123518386492E-2</v>
      </c>
      <c r="K16115" s="146">
        <v>0.39173902051552623</v>
      </c>
      <c r="L16115" s="147">
        <v>1.956574407463432E-9</v>
      </c>
      <c r="M16115" s="147">
        <v>1.924327095979171E-3</v>
      </c>
      <c r="N16115" s="87">
        <v>0.207466925176027</v>
      </c>
      <c r="O16115" s="88">
        <v>1.0207255428467539E-2</v>
      </c>
      <c r="P16115" s="89">
        <v>49.199434655943882</v>
      </c>
    </row>
    <row r="16116" spans="1:16">
      <c r="A16116" s="75" t="s">
        <v>30026</v>
      </c>
      <c r="B16116" s="85">
        <v>16112</v>
      </c>
      <c r="C16116" s="85">
        <v>19169</v>
      </c>
      <c r="D16116" s="85">
        <v>16112</v>
      </c>
      <c r="E16116" s="86" t="s">
        <v>30024</v>
      </c>
      <c r="F16116" s="85" t="s">
        <v>38</v>
      </c>
      <c r="G16116" s="86" t="s">
        <v>3021</v>
      </c>
      <c r="H16116" s="85" t="s">
        <v>1</v>
      </c>
      <c r="I16116" s="85">
        <v>-1</v>
      </c>
      <c r="J16116" s="88">
        <v>1.2078469087868131E-2</v>
      </c>
      <c r="K16116" s="146">
        <v>0.39336990148677403</v>
      </c>
      <c r="L16116" s="147">
        <v>1.9600225023146581E-9</v>
      </c>
      <c r="M16116" s="147">
        <v>1.947294501767722E-3</v>
      </c>
      <c r="N16116" s="87">
        <v>0.21113607796923781</v>
      </c>
      <c r="O16116" s="88">
        <v>1.0549249248512299E-2</v>
      </c>
      <c r="P16116" s="89">
        <v>49.964219047629129</v>
      </c>
    </row>
    <row r="16117" spans="1:16">
      <c r="A16117" s="75" t="s">
        <v>30027</v>
      </c>
      <c r="B16117" s="85">
        <v>16113</v>
      </c>
      <c r="C16117" s="85">
        <v>19170</v>
      </c>
      <c r="D16117" s="85">
        <v>16113</v>
      </c>
      <c r="E16117" s="86" t="s">
        <v>30028</v>
      </c>
      <c r="F16117" s="85" t="s">
        <v>32</v>
      </c>
      <c r="G16117" s="86" t="s">
        <v>3021</v>
      </c>
      <c r="H16117" s="85" t="s">
        <v>1</v>
      </c>
      <c r="I16117" s="85">
        <v>-1</v>
      </c>
      <c r="J16117" s="88">
        <v>1.3283378916152101E-2</v>
      </c>
      <c r="K16117" s="146">
        <v>0.39396610178579039</v>
      </c>
      <c r="L16117" s="147">
        <v>1.970229037826099E-9</v>
      </c>
      <c r="M16117" s="147">
        <v>2.218403776129938E-3</v>
      </c>
      <c r="N16117" s="87">
        <v>0.23947618443334179</v>
      </c>
      <c r="O16117" s="88">
        <v>1.111163152307122E-2</v>
      </c>
      <c r="P16117" s="89">
        <v>46.399735110879654</v>
      </c>
    </row>
    <row r="16118" spans="1:16">
      <c r="A16118" s="75" t="s">
        <v>19964</v>
      </c>
      <c r="B16118" s="85">
        <v>16114</v>
      </c>
      <c r="C16118" s="85">
        <v>12621</v>
      </c>
      <c r="D16118" s="85">
        <v>16114</v>
      </c>
      <c r="E16118" s="86" t="s">
        <v>19965</v>
      </c>
      <c r="F16118" s="85" t="s">
        <v>32</v>
      </c>
      <c r="G16118" s="86" t="s">
        <v>19966</v>
      </c>
      <c r="H16118" s="85" t="s">
        <v>1</v>
      </c>
      <c r="I16118" s="85">
        <v>-1</v>
      </c>
      <c r="J16118" s="88">
        <v>1.8021296034085831E-2</v>
      </c>
      <c r="K16118" s="146">
        <v>0.2504733395032322</v>
      </c>
      <c r="L16118" s="147">
        <v>1.7971199129142269E-10</v>
      </c>
      <c r="M16118" s="147">
        <v>2.8107208172580209E-3</v>
      </c>
      <c r="N16118" s="87">
        <v>0.3070187519553072</v>
      </c>
      <c r="O16118" s="88">
        <v>1.531090335521817E-2</v>
      </c>
      <c r="P16118" s="89">
        <v>49.869603265949635</v>
      </c>
    </row>
    <row r="16119" spans="1:16">
      <c r="A16119" s="75" t="s">
        <v>19967</v>
      </c>
      <c r="B16119" s="85">
        <v>16115</v>
      </c>
      <c r="C16119" s="85">
        <v>12622</v>
      </c>
      <c r="D16119" s="85">
        <v>16115</v>
      </c>
      <c r="E16119" s="86" t="s">
        <v>19965</v>
      </c>
      <c r="F16119" s="85" t="s">
        <v>38</v>
      </c>
      <c r="G16119" s="86" t="s">
        <v>19966</v>
      </c>
      <c r="H16119" s="85" t="s">
        <v>1</v>
      </c>
      <c r="I16119" s="85">
        <v>-1</v>
      </c>
      <c r="J16119" s="88">
        <v>1.5535748051771809E-2</v>
      </c>
      <c r="K16119" s="146">
        <v>0.24735832375031</v>
      </c>
      <c r="L16119" s="147">
        <v>1.554140366699634E-10</v>
      </c>
      <c r="M16119" s="147">
        <v>2.3271491602975028E-3</v>
      </c>
      <c r="N16119" s="87">
        <v>0.25436511649546079</v>
      </c>
      <c r="O16119" s="88">
        <v>1.3730148052730149E-2</v>
      </c>
      <c r="P16119" s="89">
        <v>53.978109270243301</v>
      </c>
    </row>
    <row r="16120" spans="1:16">
      <c r="A16120" s="75" t="s">
        <v>30029</v>
      </c>
      <c r="B16120" s="85">
        <v>16116</v>
      </c>
      <c r="C16120" s="85">
        <v>19171</v>
      </c>
      <c r="D16120" s="85">
        <v>16116</v>
      </c>
      <c r="E16120" s="86" t="s">
        <v>30030</v>
      </c>
      <c r="F16120" s="85" t="s">
        <v>32</v>
      </c>
      <c r="G16120" s="86" t="s">
        <v>19966</v>
      </c>
      <c r="H16120" s="85" t="s">
        <v>1</v>
      </c>
      <c r="I16120" s="85">
        <v>-1</v>
      </c>
      <c r="J16120" s="88">
        <v>1.1658897543570581E-2</v>
      </c>
      <c r="K16120" s="146">
        <v>0.25598697784154101</v>
      </c>
      <c r="L16120" s="147">
        <v>2.0562402142566939E-10</v>
      </c>
      <c r="M16120" s="147">
        <v>1.704781645608069E-3</v>
      </c>
      <c r="N16120" s="87">
        <v>0.19282880533455821</v>
      </c>
      <c r="O16120" s="88">
        <v>9.4543368897273324E-3</v>
      </c>
      <c r="P16120" s="89">
        <v>49.029691768945241</v>
      </c>
    </row>
    <row r="16121" spans="1:16">
      <c r="A16121" s="75" t="s">
        <v>30031</v>
      </c>
      <c r="B16121" s="85">
        <v>16117</v>
      </c>
      <c r="C16121" s="85">
        <v>19172</v>
      </c>
      <c r="D16121" s="85">
        <v>16117</v>
      </c>
      <c r="E16121" s="86" t="s">
        <v>30030</v>
      </c>
      <c r="F16121" s="85" t="s">
        <v>38</v>
      </c>
      <c r="G16121" s="86" t="s">
        <v>19966</v>
      </c>
      <c r="H16121" s="85" t="s">
        <v>1</v>
      </c>
      <c r="I16121" s="85">
        <v>-1</v>
      </c>
      <c r="J16121" s="88">
        <v>1.2077202429419259E-2</v>
      </c>
      <c r="K16121" s="146">
        <v>0.24329496370148626</v>
      </c>
      <c r="L16121" s="147">
        <v>1.3808621762740111E-10</v>
      </c>
      <c r="M16121" s="147">
        <v>1.8616535387249349E-3</v>
      </c>
      <c r="N16121" s="87">
        <v>0.20266532692964581</v>
      </c>
      <c r="O16121" s="88">
        <v>1.059134795029879E-2</v>
      </c>
      <c r="P16121" s="89">
        <v>52.260286013184292</v>
      </c>
    </row>
    <row r="16122" spans="1:16">
      <c r="A16122" s="75" t="s">
        <v>30032</v>
      </c>
      <c r="B16122" s="85">
        <v>16118</v>
      </c>
      <c r="C16122" s="85">
        <v>19173</v>
      </c>
      <c r="D16122" s="85">
        <v>16118</v>
      </c>
      <c r="E16122" s="86" t="s">
        <v>30033</v>
      </c>
      <c r="F16122" s="85" t="s">
        <v>32</v>
      </c>
      <c r="G16122" s="86" t="s">
        <v>19966</v>
      </c>
      <c r="H16122" s="85" t="s">
        <v>1</v>
      </c>
      <c r="I16122" s="85">
        <v>-1</v>
      </c>
      <c r="J16122" s="88">
        <v>1.4133622768703389E-2</v>
      </c>
      <c r="K16122" s="146">
        <v>0.24623952229649318</v>
      </c>
      <c r="L16122" s="147">
        <v>1.608713179535875E-10</v>
      </c>
      <c r="M16122" s="147">
        <v>2.2542288074071598E-3</v>
      </c>
      <c r="N16122" s="87">
        <v>0.2466667563039642</v>
      </c>
      <c r="O16122" s="88">
        <v>1.182765613062417E-2</v>
      </c>
      <c r="P16122" s="89">
        <v>47.949939861572204</v>
      </c>
    </row>
    <row r="16123" spans="1:16">
      <c r="A16123" s="75" t="s">
        <v>30034</v>
      </c>
      <c r="B16123" s="85">
        <v>16119</v>
      </c>
      <c r="C16123" s="85">
        <v>19174</v>
      </c>
      <c r="D16123" s="85">
        <v>16119</v>
      </c>
      <c r="E16123" s="86" t="s">
        <v>30035</v>
      </c>
      <c r="F16123" s="85" t="s">
        <v>32</v>
      </c>
      <c r="G16123" s="86" t="s">
        <v>19966</v>
      </c>
      <c r="H16123" s="85" t="s">
        <v>1</v>
      </c>
      <c r="I16123" s="85">
        <v>-1</v>
      </c>
      <c r="J16123" s="88">
        <v>1.065905122544086E-2</v>
      </c>
      <c r="K16123" s="146">
        <v>0.19844381714081982</v>
      </c>
      <c r="L16123" s="147">
        <v>1.487625631498911E-10</v>
      </c>
      <c r="M16123" s="147">
        <v>2.352393363679775E-3</v>
      </c>
      <c r="N16123" s="87">
        <v>0.26087597691199982</v>
      </c>
      <c r="O16123" s="88">
        <v>8.4638163972716052E-3</v>
      </c>
      <c r="P16123" s="89">
        <v>32.443832113091304</v>
      </c>
    </row>
    <row r="16124" spans="1:16">
      <c r="A16124" s="75" t="s">
        <v>19968</v>
      </c>
      <c r="B16124" s="85">
        <v>16120</v>
      </c>
      <c r="C16124" s="85">
        <v>12623</v>
      </c>
      <c r="D16124" s="85">
        <v>16120</v>
      </c>
      <c r="E16124" s="86" t="s">
        <v>19969</v>
      </c>
      <c r="F16124" s="85" t="s">
        <v>55</v>
      </c>
      <c r="G16124" s="86" t="s">
        <v>19970</v>
      </c>
      <c r="H16124" s="85" t="s">
        <v>1</v>
      </c>
      <c r="I16124" s="85">
        <v>1</v>
      </c>
      <c r="J16124" s="88">
        <v>2.0723485491854401</v>
      </c>
      <c r="K16124" s="146">
        <v>2.3946086220176608</v>
      </c>
      <c r="L16124" s="147">
        <v>1.7628272522691361E-8</v>
      </c>
      <c r="M16124" s="147">
        <v>0.64756181845930549</v>
      </c>
      <c r="N16124" s="87">
        <v>76.784834638290988</v>
      </c>
      <c r="O16124" s="88">
        <v>1.6279194664207339</v>
      </c>
      <c r="P16124" s="89">
        <v>21.201054532308969</v>
      </c>
    </row>
    <row r="16125" spans="1:16">
      <c r="A16125" s="75" t="s">
        <v>27193</v>
      </c>
      <c r="B16125" s="85">
        <v>16121</v>
      </c>
      <c r="C16125" s="85">
        <v>16998</v>
      </c>
      <c r="D16125" s="85">
        <v>16121</v>
      </c>
      <c r="E16125" s="86" t="s">
        <v>27194</v>
      </c>
      <c r="F16125" s="85" t="s">
        <v>429</v>
      </c>
      <c r="G16125" s="86" t="s">
        <v>19970</v>
      </c>
      <c r="H16125" s="85" t="s">
        <v>1</v>
      </c>
      <c r="I16125" s="85">
        <v>1</v>
      </c>
      <c r="J16125" s="88">
        <v>1.9821120396766909</v>
      </c>
      <c r="K16125" s="146">
        <v>2.280102622961925</v>
      </c>
      <c r="L16125" s="147">
        <v>1.717353487010402E-8</v>
      </c>
      <c r="M16125" s="147">
        <v>0.63594690840880452</v>
      </c>
      <c r="N16125" s="87">
        <v>75.502393758486065</v>
      </c>
      <c r="O16125" s="88">
        <v>1.546443943230092</v>
      </c>
      <c r="P16125" s="89">
        <v>20.482051842975906</v>
      </c>
    </row>
    <row r="16126" spans="1:16">
      <c r="A16126" s="75" t="s">
        <v>27195</v>
      </c>
      <c r="B16126" s="85">
        <v>16122</v>
      </c>
      <c r="C16126" s="85">
        <v>16999</v>
      </c>
      <c r="D16126" s="85">
        <v>16122</v>
      </c>
      <c r="E16126" s="86" t="s">
        <v>27194</v>
      </c>
      <c r="F16126" s="85" t="s">
        <v>38</v>
      </c>
      <c r="G16126" s="86" t="s">
        <v>19970</v>
      </c>
      <c r="H16126" s="85" t="s">
        <v>1</v>
      </c>
      <c r="I16126" s="85">
        <v>1</v>
      </c>
      <c r="J16126" s="88">
        <v>1.988360465506013</v>
      </c>
      <c r="K16126" s="146">
        <v>2.2893337212807925</v>
      </c>
      <c r="L16126" s="147">
        <v>1.7200847402975019E-8</v>
      </c>
      <c r="M16126" s="147">
        <v>0.63615914894220726</v>
      </c>
      <c r="N16126" s="87">
        <v>75.526881565047205</v>
      </c>
      <c r="O16126" s="88">
        <v>1.5517755575847221</v>
      </c>
      <c r="P16126" s="89">
        <v>20.54600329616763</v>
      </c>
    </row>
    <row r="16127" spans="1:16">
      <c r="A16127" s="75" t="s">
        <v>19971</v>
      </c>
      <c r="B16127" s="85">
        <v>16123</v>
      </c>
      <c r="C16127" s="85">
        <v>12624</v>
      </c>
      <c r="D16127" s="85">
        <v>16123</v>
      </c>
      <c r="E16127" s="86" t="s">
        <v>19972</v>
      </c>
      <c r="F16127" s="85" t="s">
        <v>55</v>
      </c>
      <c r="G16127" s="86" t="s">
        <v>19973</v>
      </c>
      <c r="H16127" s="85" t="s">
        <v>646</v>
      </c>
      <c r="I16127" s="85">
        <v>1</v>
      </c>
      <c r="J16127" s="88">
        <v>0.28000399423626487</v>
      </c>
      <c r="K16127" s="146">
        <v>0.45704834507830544</v>
      </c>
      <c r="L16127" s="147">
        <v>1.325138895981007E-9</v>
      </c>
      <c r="M16127" s="147">
        <v>3.1024760731023771E-2</v>
      </c>
      <c r="N16127" s="87">
        <v>4.7423813218632072</v>
      </c>
      <c r="O16127" s="88">
        <v>0.24077539965532591</v>
      </c>
      <c r="P16127" s="89">
        <v>50.770991051543916</v>
      </c>
    </row>
    <row r="16128" spans="1:16">
      <c r="A16128" s="75" t="s">
        <v>27196</v>
      </c>
      <c r="B16128" s="85">
        <v>16124</v>
      </c>
      <c r="C16128" s="85">
        <v>17000</v>
      </c>
      <c r="D16128" s="85">
        <v>16124</v>
      </c>
      <c r="E16128" s="86" t="s">
        <v>27197</v>
      </c>
      <c r="F16128" s="85" t="s">
        <v>38</v>
      </c>
      <c r="G16128" s="86" t="s">
        <v>19973</v>
      </c>
      <c r="H16128" s="85" t="s">
        <v>646</v>
      </c>
      <c r="I16128" s="85">
        <v>1</v>
      </c>
      <c r="J16128" s="88">
        <v>0.28231527430951991</v>
      </c>
      <c r="K16128" s="146">
        <v>0.46571951075649343</v>
      </c>
      <c r="L16128" s="147">
        <v>1.3412515163268851E-9</v>
      </c>
      <c r="M16128" s="147">
        <v>3.0586306592526251E-2</v>
      </c>
      <c r="N16128" s="87">
        <v>4.7282470184881316</v>
      </c>
      <c r="O16128" s="88">
        <v>0.24228163224266039</v>
      </c>
      <c r="P16128" s="89">
        <v>51.241322903668966</v>
      </c>
    </row>
    <row r="16129" spans="1:16">
      <c r="A16129" s="75" t="s">
        <v>27198</v>
      </c>
      <c r="B16129" s="85">
        <v>16125</v>
      </c>
      <c r="C16129" s="85">
        <v>17001</v>
      </c>
      <c r="D16129" s="85">
        <v>16125</v>
      </c>
      <c r="E16129" s="86" t="s">
        <v>27197</v>
      </c>
      <c r="F16129" s="85" t="s">
        <v>11</v>
      </c>
      <c r="G16129" s="86" t="s">
        <v>19973</v>
      </c>
      <c r="H16129" s="85" t="s">
        <v>646</v>
      </c>
      <c r="I16129" s="85">
        <v>1</v>
      </c>
      <c r="J16129" s="88">
        <v>0.26056112269850029</v>
      </c>
      <c r="K16129" s="146">
        <v>0.4208908203573255</v>
      </c>
      <c r="L16129" s="147">
        <v>1.2175895876788379E-9</v>
      </c>
      <c r="M16129" s="147">
        <v>2.995000860499715E-2</v>
      </c>
      <c r="N16129" s="87">
        <v>4.5522715279136889</v>
      </c>
      <c r="O16129" s="88">
        <v>0.2243440710558357</v>
      </c>
      <c r="P16129" s="89">
        <v>49.281785956790856</v>
      </c>
    </row>
    <row r="16130" spans="1:16">
      <c r="A16130" s="75" t="s">
        <v>19974</v>
      </c>
      <c r="B16130" s="85">
        <v>16126</v>
      </c>
      <c r="C16130" s="85">
        <v>12625</v>
      </c>
      <c r="D16130" s="85">
        <v>16126</v>
      </c>
      <c r="E16130" s="86" t="s">
        <v>19975</v>
      </c>
      <c r="F16130" s="85" t="s">
        <v>55</v>
      </c>
      <c r="G16130" s="86" t="s">
        <v>19976</v>
      </c>
      <c r="H16130" s="85" t="s">
        <v>1042</v>
      </c>
      <c r="I16130" s="85">
        <v>1</v>
      </c>
      <c r="J16130" s="88">
        <v>93.056059077667797</v>
      </c>
      <c r="K16130" s="146">
        <v>2.9316454688106472</v>
      </c>
      <c r="L16130" s="147">
        <v>1.119805613202309E-8</v>
      </c>
      <c r="M16130" s="147">
        <v>0.39483769236135657</v>
      </c>
      <c r="N16130" s="87">
        <v>49.71618340079506</v>
      </c>
      <c r="O16130" s="88">
        <v>1.979422634332584</v>
      </c>
      <c r="P16130" s="89">
        <v>39.814452738158678</v>
      </c>
    </row>
    <row r="16131" spans="1:16">
      <c r="A16131" s="75" t="s">
        <v>27199</v>
      </c>
      <c r="B16131" s="85">
        <v>16127</v>
      </c>
      <c r="C16131" s="85">
        <v>17002</v>
      </c>
      <c r="D16131" s="85">
        <v>16127</v>
      </c>
      <c r="E16131" s="86" t="s">
        <v>27200</v>
      </c>
      <c r="F16131" s="85" t="s">
        <v>55</v>
      </c>
      <c r="G16131" s="86" t="s">
        <v>19976</v>
      </c>
      <c r="H16131" s="85" t="s">
        <v>1042</v>
      </c>
      <c r="I16131" s="85">
        <v>1</v>
      </c>
      <c r="J16131" s="88">
        <v>93.073647327622126</v>
      </c>
      <c r="K16131" s="146">
        <v>2.9548915712854398</v>
      </c>
      <c r="L16131" s="147">
        <v>1.1278256926954881E-8</v>
      </c>
      <c r="M16131" s="147">
        <v>0.396801994518173</v>
      </c>
      <c r="N16131" s="87">
        <v>50.013467628377278</v>
      </c>
      <c r="O16131" s="88">
        <v>1.9943736939062069</v>
      </c>
      <c r="P16131" s="89">
        <v>39.876732977711264</v>
      </c>
    </row>
    <row r="16132" spans="1:16">
      <c r="A16132" s="75" t="s">
        <v>27201</v>
      </c>
      <c r="B16132" s="85">
        <v>16128</v>
      </c>
      <c r="C16132" s="85">
        <v>17003</v>
      </c>
      <c r="D16132" s="85">
        <v>16128</v>
      </c>
      <c r="E16132" s="86" t="s">
        <v>27202</v>
      </c>
      <c r="F16132" s="85" t="s">
        <v>55</v>
      </c>
      <c r="G16132" s="86" t="s">
        <v>19976</v>
      </c>
      <c r="H16132" s="85" t="s">
        <v>1042</v>
      </c>
      <c r="I16132" s="85">
        <v>1</v>
      </c>
      <c r="J16132" s="88">
        <v>92.99488551962645</v>
      </c>
      <c r="K16132" s="146">
        <v>2.8507933770634453</v>
      </c>
      <c r="L16132" s="147">
        <v>1.091911035876694E-8</v>
      </c>
      <c r="M16132" s="147">
        <v>0.38800566800912889</v>
      </c>
      <c r="N16132" s="87">
        <v>48.682201395874529</v>
      </c>
      <c r="O16132" s="88">
        <v>1.927421468043514</v>
      </c>
      <c r="P16132" s="89">
        <v>39.591912706865578</v>
      </c>
    </row>
    <row r="16133" spans="1:16">
      <c r="A16133" s="75" t="s">
        <v>19977</v>
      </c>
      <c r="B16133" s="85">
        <v>16129</v>
      </c>
      <c r="C16133" s="85">
        <v>12626</v>
      </c>
      <c r="D16133" s="85">
        <v>16129</v>
      </c>
      <c r="E16133" s="86" t="s">
        <v>19978</v>
      </c>
      <c r="F16133" s="85" t="s">
        <v>55</v>
      </c>
      <c r="G16133" s="86" t="s">
        <v>19979</v>
      </c>
      <c r="H16133" s="85" t="s">
        <v>1</v>
      </c>
      <c r="I16133" s="85">
        <v>1</v>
      </c>
      <c r="J16133" s="88">
        <v>0.89232256594746773</v>
      </c>
      <c r="K16133" s="146">
        <v>1.1448729514700338</v>
      </c>
      <c r="L16133" s="147">
        <v>4.2113428235708148E-9</v>
      </c>
      <c r="M16133" s="147">
        <v>5.6425526366396181E-2</v>
      </c>
      <c r="N16133" s="87">
        <v>14.791101258959831</v>
      </c>
      <c r="O16133" s="88">
        <v>0.78491722010533294</v>
      </c>
      <c r="P16133" s="89">
        <v>53.066854615024887</v>
      </c>
    </row>
    <row r="16134" spans="1:16">
      <c r="A16134" s="75" t="s">
        <v>27203</v>
      </c>
      <c r="B16134" s="85">
        <v>16130</v>
      </c>
      <c r="C16134" s="85">
        <v>17004</v>
      </c>
      <c r="D16134" s="85">
        <v>16130</v>
      </c>
      <c r="E16134" s="86" t="s">
        <v>19979</v>
      </c>
      <c r="F16134" s="85" t="s">
        <v>38</v>
      </c>
      <c r="G16134" s="86" t="s">
        <v>19979</v>
      </c>
      <c r="H16134" s="85" t="s">
        <v>1</v>
      </c>
      <c r="I16134" s="85">
        <v>1</v>
      </c>
      <c r="J16134" s="88">
        <v>1.217307945210635</v>
      </c>
      <c r="K16134" s="146">
        <v>1.6485976189509228</v>
      </c>
      <c r="L16134" s="147">
        <v>5.553024264422471E-9</v>
      </c>
      <c r="M16134" s="147">
        <v>6.4530954516406697E-2</v>
      </c>
      <c r="N16134" s="87">
        <v>15.459166196582389</v>
      </c>
      <c r="O16134" s="88">
        <v>1.055868296430684</v>
      </c>
      <c r="P16134" s="89">
        <v>68.300468667198132</v>
      </c>
    </row>
    <row r="16135" spans="1:16">
      <c r="A16135" s="75" t="s">
        <v>27204</v>
      </c>
      <c r="B16135" s="85">
        <v>16131</v>
      </c>
      <c r="C16135" s="85">
        <v>17005</v>
      </c>
      <c r="D16135" s="85">
        <v>16131</v>
      </c>
      <c r="E16135" s="86" t="s">
        <v>19979</v>
      </c>
      <c r="F16135" s="85" t="s">
        <v>11</v>
      </c>
      <c r="G16135" s="86" t="s">
        <v>19979</v>
      </c>
      <c r="H16135" s="85" t="s">
        <v>1</v>
      </c>
      <c r="I16135" s="85">
        <v>1</v>
      </c>
      <c r="J16135" s="88">
        <v>0.78339716719120023</v>
      </c>
      <c r="K16135" s="146">
        <v>0.97603947842848071</v>
      </c>
      <c r="L16135" s="147">
        <v>3.7616512519685092E-9</v>
      </c>
      <c r="M16135" s="147">
        <v>5.3708828786548188E-2</v>
      </c>
      <c r="N16135" s="87">
        <v>14.56718583270094</v>
      </c>
      <c r="O16135" s="88">
        <v>0.6941025068431661</v>
      </c>
      <c r="P16135" s="89">
        <v>47.648359457666828</v>
      </c>
    </row>
    <row r="16136" spans="1:16">
      <c r="A16136" s="75" t="s">
        <v>19980</v>
      </c>
      <c r="B16136" s="85">
        <v>16132</v>
      </c>
      <c r="C16136" s="85">
        <v>12627</v>
      </c>
      <c r="D16136" s="85">
        <v>16132</v>
      </c>
      <c r="E16136" s="86" t="s">
        <v>19981</v>
      </c>
      <c r="F16136" s="85" t="s">
        <v>55</v>
      </c>
      <c r="G16136" s="86" t="s">
        <v>63</v>
      </c>
      <c r="H16136" s="85" t="s">
        <v>1</v>
      </c>
      <c r="I16136" s="85">
        <v>1</v>
      </c>
      <c r="J16136" s="88">
        <v>0.178482049468836</v>
      </c>
      <c r="K16136" s="146">
        <v>0.44170894762653434</v>
      </c>
      <c r="L16136" s="147">
        <v>7.7188462364016217E-10</v>
      </c>
      <c r="M16136" s="147">
        <v>1.051149345087039E-2</v>
      </c>
      <c r="N16136" s="87">
        <v>1.5377629636696699</v>
      </c>
      <c r="O16136" s="88">
        <v>0.16511339718477719</v>
      </c>
      <c r="P16136" s="89">
        <v>107.37246317257875</v>
      </c>
    </row>
    <row r="16137" spans="1:16">
      <c r="A16137" s="75" t="s">
        <v>27205</v>
      </c>
      <c r="B16137" s="85">
        <v>16133</v>
      </c>
      <c r="C16137" s="85">
        <v>17006</v>
      </c>
      <c r="D16137" s="85">
        <v>16133</v>
      </c>
      <c r="E16137" s="86" t="s">
        <v>63</v>
      </c>
      <c r="F16137" s="85" t="s">
        <v>38</v>
      </c>
      <c r="G16137" s="86" t="s">
        <v>63</v>
      </c>
      <c r="H16137" s="85" t="s">
        <v>1</v>
      </c>
      <c r="I16137" s="85">
        <v>1</v>
      </c>
      <c r="J16137" s="88">
        <v>0.18275618220106499</v>
      </c>
      <c r="K16137" s="146">
        <v>0.45391193142163333</v>
      </c>
      <c r="L16137" s="147">
        <v>7.9460111764338275E-10</v>
      </c>
      <c r="M16137" s="147">
        <v>1.073087471250978E-2</v>
      </c>
      <c r="N16137" s="87">
        <v>1.5558533439450171</v>
      </c>
      <c r="O16137" s="88">
        <v>0.16815581427843301</v>
      </c>
      <c r="P16137" s="89">
        <v>108.07947608484592</v>
      </c>
    </row>
    <row r="16138" spans="1:16">
      <c r="A16138" s="75" t="s">
        <v>27206</v>
      </c>
      <c r="B16138" s="85">
        <v>16134</v>
      </c>
      <c r="C16138" s="85">
        <v>17007</v>
      </c>
      <c r="D16138" s="85">
        <v>16134</v>
      </c>
      <c r="E16138" s="86" t="s">
        <v>63</v>
      </c>
      <c r="F16138" s="85" t="s">
        <v>11</v>
      </c>
      <c r="G16138" s="86" t="s">
        <v>63</v>
      </c>
      <c r="H16138" s="85" t="s">
        <v>1</v>
      </c>
      <c r="I16138" s="85">
        <v>1</v>
      </c>
      <c r="J16138" s="88">
        <v>0.16783047589836439</v>
      </c>
      <c r="K16138" s="146">
        <v>0.41129787061607426</v>
      </c>
      <c r="L16138" s="147">
        <v>7.1527280966585611E-10</v>
      </c>
      <c r="M16138" s="147">
        <v>9.9647730295053128E-3</v>
      </c>
      <c r="N16138" s="87">
        <v>1.492679895713529</v>
      </c>
      <c r="O16138" s="88">
        <v>0.15753138428640021</v>
      </c>
      <c r="P16138" s="89">
        <v>105.53594560948866</v>
      </c>
    </row>
    <row r="16139" spans="1:16">
      <c r="A16139" s="75" t="s">
        <v>19982</v>
      </c>
      <c r="B16139" s="85">
        <v>16135</v>
      </c>
      <c r="C16139" s="85">
        <v>12628</v>
      </c>
      <c r="D16139" s="85">
        <v>16135</v>
      </c>
      <c r="E16139" s="86" t="s">
        <v>19983</v>
      </c>
      <c r="F16139" s="85" t="s">
        <v>55</v>
      </c>
      <c r="G16139" s="86" t="s">
        <v>19984</v>
      </c>
      <c r="H16139" s="85" t="s">
        <v>1</v>
      </c>
      <c r="I16139" s="85">
        <v>1</v>
      </c>
      <c r="J16139" s="88">
        <v>1.319057975740457</v>
      </c>
      <c r="K16139" s="146">
        <v>2.5771753205246331</v>
      </c>
      <c r="L16139" s="147">
        <v>2.551715027927358E-8</v>
      </c>
      <c r="M16139" s="147">
        <v>7.9812865968441504E-2</v>
      </c>
      <c r="N16139" s="87">
        <v>10.42323329089584</v>
      </c>
      <c r="O16139" s="88">
        <v>0.9744329433793808</v>
      </c>
      <c r="P16139" s="89">
        <v>93.48662897437957</v>
      </c>
    </row>
    <row r="16140" spans="1:16">
      <c r="A16140" s="75" t="s">
        <v>27207</v>
      </c>
      <c r="B16140" s="85">
        <v>16136</v>
      </c>
      <c r="C16140" s="85">
        <v>17008</v>
      </c>
      <c r="D16140" s="85">
        <v>16136</v>
      </c>
      <c r="E16140" s="86" t="s">
        <v>27208</v>
      </c>
      <c r="F16140" s="85" t="s">
        <v>1341</v>
      </c>
      <c r="G16140" s="86" t="s">
        <v>19984</v>
      </c>
      <c r="H16140" s="85" t="s">
        <v>1</v>
      </c>
      <c r="I16140" s="85">
        <v>1</v>
      </c>
      <c r="J16140" s="88">
        <v>3.1854500271436081</v>
      </c>
      <c r="K16140" s="146">
        <v>-2.1267406398547584</v>
      </c>
      <c r="L16140" s="147">
        <v>9.999196156341326E-8</v>
      </c>
      <c r="M16140" s="147">
        <v>0.15300728984568451</v>
      </c>
      <c r="N16140" s="87">
        <v>20.288493259333521</v>
      </c>
      <c r="O16140" s="88">
        <v>1.2311991056888349</v>
      </c>
      <c r="P16140" s="89">
        <v>60.684600376739851</v>
      </c>
    </row>
    <row r="16141" spans="1:16">
      <c r="A16141" s="75" t="s">
        <v>27209</v>
      </c>
      <c r="B16141" s="85">
        <v>16137</v>
      </c>
      <c r="C16141" s="85">
        <v>17009</v>
      </c>
      <c r="D16141" s="85">
        <v>16137</v>
      </c>
      <c r="E16141" s="86" t="s">
        <v>27208</v>
      </c>
      <c r="F16141" s="85" t="s">
        <v>38</v>
      </c>
      <c r="G16141" s="86" t="s">
        <v>19984</v>
      </c>
      <c r="H16141" s="85" t="s">
        <v>1</v>
      </c>
      <c r="I16141" s="85">
        <v>1</v>
      </c>
      <c r="J16141" s="88">
        <v>1.3165846559548371</v>
      </c>
      <c r="K16141" s="146">
        <v>2.5753228562331003</v>
      </c>
      <c r="L16141" s="147">
        <v>2.54967746667149E-8</v>
      </c>
      <c r="M16141" s="147">
        <v>7.9488891995072558E-2</v>
      </c>
      <c r="N16141" s="87">
        <v>10.387774315448819</v>
      </c>
      <c r="O16141" s="88">
        <v>0.97237430902359634</v>
      </c>
      <c r="P16141" s="89">
        <v>93.607569773389272</v>
      </c>
    </row>
    <row r="16142" spans="1:16">
      <c r="A16142" s="75" t="s">
        <v>27210</v>
      </c>
      <c r="B16142" s="85">
        <v>16138</v>
      </c>
      <c r="C16142" s="85">
        <v>17010</v>
      </c>
      <c r="D16142" s="85">
        <v>16138</v>
      </c>
      <c r="E16142" s="86" t="s">
        <v>27208</v>
      </c>
      <c r="F16142" s="85" t="s">
        <v>4510</v>
      </c>
      <c r="G16142" s="86" t="s">
        <v>19984</v>
      </c>
      <c r="H16142" s="85" t="s">
        <v>1</v>
      </c>
      <c r="I16142" s="85">
        <v>1</v>
      </c>
      <c r="J16142" s="88">
        <v>4.8470935353215143</v>
      </c>
      <c r="K16142" s="146">
        <v>17.382004177818121</v>
      </c>
      <c r="L16142" s="147">
        <v>8.5315437927810579E-8</v>
      </c>
      <c r="M16142" s="147">
        <v>0.1855201256130819</v>
      </c>
      <c r="N16142" s="87">
        <v>38.393299896747628</v>
      </c>
      <c r="O16142" s="88">
        <v>3.075273383284495</v>
      </c>
      <c r="P16142" s="89">
        <v>80.099220216937056</v>
      </c>
    </row>
    <row r="16143" spans="1:16">
      <c r="A16143" s="75" t="s">
        <v>19985</v>
      </c>
      <c r="B16143" s="85">
        <v>16139</v>
      </c>
      <c r="C16143" s="85">
        <v>12629</v>
      </c>
      <c r="D16143" s="85">
        <v>16139</v>
      </c>
      <c r="E16143" s="86" t="s">
        <v>19986</v>
      </c>
      <c r="F16143" s="85" t="s">
        <v>55</v>
      </c>
      <c r="G16143" s="86" t="s">
        <v>19987</v>
      </c>
      <c r="H16143" s="85" t="s">
        <v>1</v>
      </c>
      <c r="I16143" s="85">
        <v>1</v>
      </c>
      <c r="J16143" s="88">
        <v>0.29621105309635432</v>
      </c>
      <c r="K16143" s="146">
        <v>0.57058353359538394</v>
      </c>
      <c r="L16143" s="147">
        <v>6.9479425636034872E-8</v>
      </c>
      <c r="M16143" s="147">
        <v>2.769438733247719E-3</v>
      </c>
      <c r="N16143" s="87">
        <v>0.3075430231944225</v>
      </c>
      <c r="O16143" s="88">
        <v>1.8725098423005411E-2</v>
      </c>
      <c r="P16143" s="89">
        <v>60.886110270067093</v>
      </c>
    </row>
    <row r="16144" spans="1:16">
      <c r="A16144" s="75" t="s">
        <v>27211</v>
      </c>
      <c r="B16144" s="85">
        <v>16140</v>
      </c>
      <c r="C16144" s="85">
        <v>17011</v>
      </c>
      <c r="D16144" s="85">
        <v>16140</v>
      </c>
      <c r="E16144" s="86" t="s">
        <v>27212</v>
      </c>
      <c r="F16144" s="85" t="s">
        <v>38</v>
      </c>
      <c r="G16144" s="86" t="s">
        <v>19987</v>
      </c>
      <c r="H16144" s="85" t="s">
        <v>1</v>
      </c>
      <c r="I16144" s="85">
        <v>1</v>
      </c>
      <c r="J16144" s="88">
        <v>0.29397607342958781</v>
      </c>
      <c r="K16144" s="146">
        <v>0.5681314057915452</v>
      </c>
      <c r="L16144" s="147">
        <v>6.9468550542867764E-8</v>
      </c>
      <c r="M16144" s="147">
        <v>2.4548407074199302E-3</v>
      </c>
      <c r="N16144" s="87">
        <v>0.27334670613158168</v>
      </c>
      <c r="O16144" s="88">
        <v>1.6699472508465641E-2</v>
      </c>
      <c r="P16144" s="89">
        <v>61.092642178856067</v>
      </c>
    </row>
    <row r="16145" spans="1:16">
      <c r="A16145" s="75" t="s">
        <v>27213</v>
      </c>
      <c r="B16145" s="85">
        <v>16141</v>
      </c>
      <c r="C16145" s="85">
        <v>17012</v>
      </c>
      <c r="D16145" s="85">
        <v>16141</v>
      </c>
      <c r="E16145" s="86" t="s">
        <v>27212</v>
      </c>
      <c r="F16145" s="85" t="s">
        <v>3764</v>
      </c>
      <c r="G16145" s="86" t="s">
        <v>19987</v>
      </c>
      <c r="H16145" s="85" t="s">
        <v>1</v>
      </c>
      <c r="I16145" s="85">
        <v>1</v>
      </c>
      <c r="J16145" s="88">
        <v>0.70535670239065351</v>
      </c>
      <c r="K16145" s="146">
        <v>0.77029597738386268</v>
      </c>
      <c r="L16145" s="147">
        <v>7.1890338724884496E-8</v>
      </c>
      <c r="M16145" s="147">
        <v>2.4548407074199302E-3</v>
      </c>
      <c r="N16145" s="87">
        <v>0.27334670613158168</v>
      </c>
      <c r="O16145" s="88">
        <v>0.40391125140222128</v>
      </c>
      <c r="P16145" s="89">
        <v>1477.6517965714552</v>
      </c>
    </row>
    <row r="16146" spans="1:16">
      <c r="A16146" s="75" t="s">
        <v>19988</v>
      </c>
      <c r="B16146" s="85">
        <v>16142</v>
      </c>
      <c r="C16146" s="85">
        <v>12630</v>
      </c>
      <c r="D16146" s="85">
        <v>16142</v>
      </c>
      <c r="E16146" s="86" t="s">
        <v>19989</v>
      </c>
      <c r="F16146" s="85" t="s">
        <v>55</v>
      </c>
      <c r="G16146" s="86" t="s">
        <v>19990</v>
      </c>
      <c r="H16146" s="85" t="s">
        <v>1042</v>
      </c>
      <c r="I16146" s="85">
        <v>1</v>
      </c>
      <c r="J16146" s="88">
        <v>6.024754398146853</v>
      </c>
      <c r="K16146" s="146">
        <v>12.286032027118416</v>
      </c>
      <c r="L16146" s="147">
        <v>3.9890365638211369E-8</v>
      </c>
      <c r="M16146" s="147">
        <v>0.29237640121718539</v>
      </c>
      <c r="N16146" s="87">
        <v>67.786717492037994</v>
      </c>
      <c r="O16146" s="88">
        <v>5.3408247075130841</v>
      </c>
      <c r="P16146" s="89">
        <v>78.788661040275329</v>
      </c>
    </row>
    <row r="16147" spans="1:16">
      <c r="A16147" s="75" t="s">
        <v>27216</v>
      </c>
      <c r="B16147" s="85">
        <v>16143</v>
      </c>
      <c r="C16147" s="85">
        <v>17014</v>
      </c>
      <c r="D16147" s="85">
        <v>16143</v>
      </c>
      <c r="E16147" s="86" t="s">
        <v>27217</v>
      </c>
      <c r="F16147" s="85" t="s">
        <v>38</v>
      </c>
      <c r="G16147" s="86" t="s">
        <v>19990</v>
      </c>
      <c r="H16147" s="85" t="s">
        <v>1042</v>
      </c>
      <c r="I16147" s="85">
        <v>1</v>
      </c>
      <c r="J16147" s="88">
        <v>6.71673786874483</v>
      </c>
      <c r="K16147" s="146">
        <v>12.99647414581813</v>
      </c>
      <c r="L16147" s="147">
        <v>4.2374496860881419E-8</v>
      </c>
      <c r="M16147" s="147">
        <v>0.29792773922007137</v>
      </c>
      <c r="N16147" s="87">
        <v>69.573089519148226</v>
      </c>
      <c r="O16147" s="88">
        <v>5.9021841431062354</v>
      </c>
      <c r="P16147" s="89">
        <v>84.834297052192994</v>
      </c>
    </row>
    <row r="16148" spans="1:16">
      <c r="A16148" s="75" t="s">
        <v>27218</v>
      </c>
      <c r="B16148" s="85">
        <v>16144</v>
      </c>
      <c r="C16148" s="85">
        <v>17015</v>
      </c>
      <c r="D16148" s="85">
        <v>16144</v>
      </c>
      <c r="E16148" s="86" t="s">
        <v>27217</v>
      </c>
      <c r="F16148" s="85" t="s">
        <v>4655</v>
      </c>
      <c r="G16148" s="86" t="s">
        <v>19990</v>
      </c>
      <c r="H16148" s="85" t="s">
        <v>1042</v>
      </c>
      <c r="I16148" s="85">
        <v>1</v>
      </c>
      <c r="J16148" s="88">
        <v>4.5162304322432334</v>
      </c>
      <c r="K16148" s="146">
        <v>10.737268208352894</v>
      </c>
      <c r="L16148" s="147">
        <v>3.4474959572790572E-8</v>
      </c>
      <c r="M16148" s="147">
        <v>0.28027448437089097</v>
      </c>
      <c r="N16148" s="87">
        <v>63.89242647293716</v>
      </c>
      <c r="O16148" s="88">
        <v>4.1170611379199862</v>
      </c>
      <c r="P16148" s="89">
        <v>64.437388986374529</v>
      </c>
    </row>
    <row r="16149" spans="1:16">
      <c r="A16149" s="75" t="s">
        <v>19991</v>
      </c>
      <c r="B16149" s="85">
        <v>16145</v>
      </c>
      <c r="C16149" s="85">
        <v>12631</v>
      </c>
      <c r="D16149" s="85">
        <v>16145</v>
      </c>
      <c r="E16149" s="86" t="s">
        <v>19992</v>
      </c>
      <c r="F16149" s="85" t="s">
        <v>55</v>
      </c>
      <c r="G16149" s="86" t="s">
        <v>19993</v>
      </c>
      <c r="H16149" s="85" t="s">
        <v>1042</v>
      </c>
      <c r="I16149" s="85">
        <v>1</v>
      </c>
      <c r="J16149" s="88">
        <v>2.4658363927969971</v>
      </c>
      <c r="K16149" s="146">
        <v>8.7083744915048644</v>
      </c>
      <c r="L16149" s="147">
        <v>1.822451389999659E-8</v>
      </c>
      <c r="M16149" s="147">
        <v>0.1822077982356636</v>
      </c>
      <c r="N16149" s="87">
        <v>36.804465685062993</v>
      </c>
      <c r="O16149" s="88">
        <v>2.1833399054459308</v>
      </c>
      <c r="P16149" s="89">
        <v>59.322689918360481</v>
      </c>
    </row>
    <row r="16150" spans="1:16">
      <c r="A16150" s="75" t="s">
        <v>27219</v>
      </c>
      <c r="B16150" s="85">
        <v>16146</v>
      </c>
      <c r="C16150" s="85">
        <v>17016</v>
      </c>
      <c r="D16150" s="85">
        <v>16146</v>
      </c>
      <c r="E16150" s="86" t="s">
        <v>27220</v>
      </c>
      <c r="F16150" s="85" t="s">
        <v>509</v>
      </c>
      <c r="G16150" s="86" t="s">
        <v>19993</v>
      </c>
      <c r="H16150" s="85" t="s">
        <v>1042</v>
      </c>
      <c r="I16150" s="85">
        <v>1</v>
      </c>
      <c r="J16150" s="88">
        <v>0.97789625515129897</v>
      </c>
      <c r="K16150" s="146">
        <v>6.6673965632181948</v>
      </c>
      <c r="L16150" s="147">
        <v>1.172778988765917E-8</v>
      </c>
      <c r="M16150" s="147">
        <v>0.12130851984375041</v>
      </c>
      <c r="N16150" s="87">
        <v>14.60376834649704</v>
      </c>
      <c r="O16150" s="88">
        <v>0.86542498184609984</v>
      </c>
      <c r="P16150" s="89">
        <v>59.260388230801176</v>
      </c>
    </row>
    <row r="16151" spans="1:16">
      <c r="A16151" s="75" t="s">
        <v>27221</v>
      </c>
      <c r="B16151" s="85">
        <v>16147</v>
      </c>
      <c r="C16151" s="85">
        <v>17017</v>
      </c>
      <c r="D16151" s="85">
        <v>16147</v>
      </c>
      <c r="E16151" s="86" t="s">
        <v>27220</v>
      </c>
      <c r="F16151" s="85" t="s">
        <v>38</v>
      </c>
      <c r="G16151" s="86" t="s">
        <v>19993</v>
      </c>
      <c r="H16151" s="85" t="s">
        <v>1042</v>
      </c>
      <c r="I16151" s="85">
        <v>1</v>
      </c>
      <c r="J16151" s="88">
        <v>2.8026168743149431</v>
      </c>
      <c r="K16151" s="146">
        <v>9.2171203257048049</v>
      </c>
      <c r="L16151" s="147">
        <v>1.957318300859281E-8</v>
      </c>
      <c r="M16151" s="147">
        <v>0.19174864056109781</v>
      </c>
      <c r="N16151" s="87">
        <v>37.768937318099383</v>
      </c>
      <c r="O16151" s="88">
        <v>2.471908714731939</v>
      </c>
      <c r="P16151" s="89">
        <v>65.448193416534579</v>
      </c>
    </row>
    <row r="16152" spans="1:16">
      <c r="A16152" s="75" t="s">
        <v>27222</v>
      </c>
      <c r="B16152" s="85">
        <v>16148</v>
      </c>
      <c r="C16152" s="85">
        <v>17018</v>
      </c>
      <c r="D16152" s="85">
        <v>16148</v>
      </c>
      <c r="E16152" s="86" t="s">
        <v>27220</v>
      </c>
      <c r="F16152" s="85" t="s">
        <v>11</v>
      </c>
      <c r="G16152" s="86" t="s">
        <v>19993</v>
      </c>
      <c r="H16152" s="85" t="s">
        <v>1042</v>
      </c>
      <c r="I16152" s="85">
        <v>1</v>
      </c>
      <c r="J16152" s="88">
        <v>1.7574349980935009</v>
      </c>
      <c r="K16152" s="146">
        <v>7.6353316181243081</v>
      </c>
      <c r="L16152" s="147">
        <v>1.5395256722539739E-8</v>
      </c>
      <c r="M16152" s="147">
        <v>0.16240395678372621</v>
      </c>
      <c r="N16152" s="87">
        <v>35.029201352049981</v>
      </c>
      <c r="O16152" s="88">
        <v>1.5769566602988121</v>
      </c>
      <c r="P16152" s="89">
        <v>45.018344679060903</v>
      </c>
    </row>
    <row r="16153" spans="1:16">
      <c r="A16153" s="75" t="s">
        <v>19994</v>
      </c>
      <c r="B16153" s="85">
        <v>16149</v>
      </c>
      <c r="C16153" s="85">
        <v>12632</v>
      </c>
      <c r="D16153" s="85">
        <v>16149</v>
      </c>
      <c r="E16153" s="86" t="s">
        <v>19995</v>
      </c>
      <c r="F16153" s="85" t="s">
        <v>55</v>
      </c>
      <c r="G16153" s="86" t="s">
        <v>19996</v>
      </c>
      <c r="H16153" s="85" t="s">
        <v>1042</v>
      </c>
      <c r="I16153" s="85">
        <v>1</v>
      </c>
      <c r="J16153" s="88">
        <v>1.63837085568142</v>
      </c>
      <c r="K16153" s="146">
        <v>6.8262447284575272</v>
      </c>
      <c r="L16153" s="147">
        <v>1.6138161581284659E-8</v>
      </c>
      <c r="M16153" s="147">
        <v>0.21438306255324971</v>
      </c>
      <c r="N16153" s="87">
        <v>19.84472249875768</v>
      </c>
      <c r="O16153" s="88">
        <v>1.4721318028710959</v>
      </c>
      <c r="P16153" s="89">
        <v>74.182534069864388</v>
      </c>
    </row>
    <row r="16154" spans="1:16">
      <c r="A16154" s="75" t="s">
        <v>27223</v>
      </c>
      <c r="B16154" s="85">
        <v>16150</v>
      </c>
      <c r="C16154" s="85">
        <v>17019</v>
      </c>
      <c r="D16154" s="85">
        <v>16150</v>
      </c>
      <c r="E16154" s="86" t="s">
        <v>27224</v>
      </c>
      <c r="F16154" s="85" t="s">
        <v>509</v>
      </c>
      <c r="G16154" s="86" t="s">
        <v>19996</v>
      </c>
      <c r="H16154" s="85" t="s">
        <v>1042</v>
      </c>
      <c r="I16154" s="85">
        <v>1</v>
      </c>
      <c r="J16154" s="88">
        <v>1.2070580959873809</v>
      </c>
      <c r="K16154" s="146">
        <v>6.2604131160896515</v>
      </c>
      <c r="L16154" s="147">
        <v>1.433126506636311E-8</v>
      </c>
      <c r="M16154" s="147">
        <v>0.20895615228068659</v>
      </c>
      <c r="N16154" s="87">
        <v>13.789609776294689</v>
      </c>
      <c r="O16154" s="88">
        <v>1.0883075958520669</v>
      </c>
      <c r="P16154" s="89">
        <v>78.922291022545409</v>
      </c>
    </row>
    <row r="16155" spans="1:16">
      <c r="A16155" s="75" t="s">
        <v>27225</v>
      </c>
      <c r="B16155" s="85">
        <v>16151</v>
      </c>
      <c r="C16155" s="85">
        <v>17020</v>
      </c>
      <c r="D16155" s="85">
        <v>16151</v>
      </c>
      <c r="E16155" s="86" t="s">
        <v>27224</v>
      </c>
      <c r="F16155" s="85" t="s">
        <v>38</v>
      </c>
      <c r="G16155" s="86" t="s">
        <v>19996</v>
      </c>
      <c r="H16155" s="85" t="s">
        <v>1042</v>
      </c>
      <c r="I16155" s="85">
        <v>1</v>
      </c>
      <c r="J16155" s="88">
        <v>1.6846905451570069</v>
      </c>
      <c r="K16155" s="146">
        <v>6.8866436713005221</v>
      </c>
      <c r="L16155" s="147">
        <v>1.6360555467510939E-8</v>
      </c>
      <c r="M16155" s="147">
        <v>0.20960686704218409</v>
      </c>
      <c r="N16155" s="87">
        <v>19.97199039728622</v>
      </c>
      <c r="O16155" s="88">
        <v>1.5104325590304779</v>
      </c>
      <c r="P16155" s="89">
        <v>75.627542822958418</v>
      </c>
    </row>
    <row r="16156" spans="1:16">
      <c r="A16156" s="75" t="s">
        <v>27226</v>
      </c>
      <c r="B16156" s="85">
        <v>16152</v>
      </c>
      <c r="C16156" s="85">
        <v>17021</v>
      </c>
      <c r="D16156" s="85">
        <v>16152</v>
      </c>
      <c r="E16156" s="86" t="s">
        <v>27224</v>
      </c>
      <c r="F16156" s="85" t="s">
        <v>139</v>
      </c>
      <c r="G16156" s="86" t="s">
        <v>19996</v>
      </c>
      <c r="H16156" s="85" t="s">
        <v>1042</v>
      </c>
      <c r="I16156" s="85">
        <v>1</v>
      </c>
      <c r="J16156" s="88">
        <v>1.4972925653915219</v>
      </c>
      <c r="K16156" s="146">
        <v>6.6423489059221428</v>
      </c>
      <c r="L16156" s="147">
        <v>1.5455832582690639E-8</v>
      </c>
      <c r="M16156" s="147">
        <v>0.2298701939878586</v>
      </c>
      <c r="N16156" s="87">
        <v>19.548836427268519</v>
      </c>
      <c r="O16156" s="88">
        <v>1.355989222363889</v>
      </c>
      <c r="P16156" s="89">
        <v>69.3641909281327</v>
      </c>
    </row>
    <row r="16157" spans="1:16">
      <c r="A16157" s="75" t="s">
        <v>19997</v>
      </c>
      <c r="B16157" s="85">
        <v>16153</v>
      </c>
      <c r="C16157" s="85">
        <v>12633</v>
      </c>
      <c r="D16157" s="85">
        <v>16153</v>
      </c>
      <c r="E16157" s="86" t="s">
        <v>19998</v>
      </c>
      <c r="F16157" s="85" t="s">
        <v>55</v>
      </c>
      <c r="G16157" s="86" t="s">
        <v>19999</v>
      </c>
      <c r="H16157" s="85" t="s">
        <v>1042</v>
      </c>
      <c r="I16157" s="85">
        <v>1</v>
      </c>
      <c r="J16157" s="88">
        <v>0.83943317352763425</v>
      </c>
      <c r="K16157" s="146">
        <v>1.0951016349245064</v>
      </c>
      <c r="L16157" s="147">
        <v>3.8842773885925798E-9</v>
      </c>
      <c r="M16157" s="147">
        <v>4.0086873810103861E-2</v>
      </c>
      <c r="N16157" s="87">
        <v>11.81356323970622</v>
      </c>
      <c r="O16157" s="88">
        <v>0.75096726366116628</v>
      </c>
      <c r="P16157" s="89">
        <v>63.568226488779636</v>
      </c>
    </row>
    <row r="16158" spans="1:16">
      <c r="A16158" s="75" t="s">
        <v>27227</v>
      </c>
      <c r="B16158" s="85">
        <v>16154</v>
      </c>
      <c r="C16158" s="85">
        <v>17022</v>
      </c>
      <c r="D16158" s="85">
        <v>16154</v>
      </c>
      <c r="E16158" s="86" t="s">
        <v>27228</v>
      </c>
      <c r="F16158" s="85" t="s">
        <v>509</v>
      </c>
      <c r="G16158" s="86" t="s">
        <v>19999</v>
      </c>
      <c r="H16158" s="85" t="s">
        <v>1042</v>
      </c>
      <c r="I16158" s="85">
        <v>1</v>
      </c>
      <c r="J16158" s="88">
        <v>0.1052009292874532</v>
      </c>
      <c r="K16158" s="146">
        <v>0.18820412298588141</v>
      </c>
      <c r="L16158" s="147">
        <v>7.8602454888736509E-10</v>
      </c>
      <c r="M16158" s="147">
        <v>7.7434434819109331E-3</v>
      </c>
      <c r="N16158" s="87">
        <v>1.176050327114484</v>
      </c>
      <c r="O16158" s="88">
        <v>9.2782333512861567E-2</v>
      </c>
      <c r="P16158" s="89">
        <v>78.893165856693457</v>
      </c>
    </row>
    <row r="16159" spans="1:16">
      <c r="A16159" s="75" t="s">
        <v>27229</v>
      </c>
      <c r="B16159" s="85">
        <v>16155</v>
      </c>
      <c r="C16159" s="85">
        <v>17023</v>
      </c>
      <c r="D16159" s="85">
        <v>16155</v>
      </c>
      <c r="E16159" s="86" t="s">
        <v>27228</v>
      </c>
      <c r="F16159" s="85" t="s">
        <v>429</v>
      </c>
      <c r="G16159" s="86" t="s">
        <v>19999</v>
      </c>
      <c r="H16159" s="85" t="s">
        <v>1042</v>
      </c>
      <c r="I16159" s="85">
        <v>1</v>
      </c>
      <c r="J16159" s="88">
        <v>0.63805134065839686</v>
      </c>
      <c r="K16159" s="146">
        <v>0.69145100343620247</v>
      </c>
      <c r="L16159" s="147">
        <v>3.078664351885329E-9</v>
      </c>
      <c r="M16159" s="147">
        <v>2.3979404700509788E-2</v>
      </c>
      <c r="N16159" s="87">
        <v>9.8961214978584238</v>
      </c>
      <c r="O16159" s="88">
        <v>0.58718317294043743</v>
      </c>
      <c r="P16159" s="89">
        <v>59.334677031552935</v>
      </c>
    </row>
    <row r="16160" spans="1:16">
      <c r="A16160" s="75" t="s">
        <v>27230</v>
      </c>
      <c r="B16160" s="85">
        <v>16156</v>
      </c>
      <c r="C16160" s="85">
        <v>17024</v>
      </c>
      <c r="D16160" s="85">
        <v>16156</v>
      </c>
      <c r="E16160" s="86" t="s">
        <v>27228</v>
      </c>
      <c r="F16160" s="85" t="s">
        <v>38</v>
      </c>
      <c r="G16160" s="86" t="s">
        <v>19999</v>
      </c>
      <c r="H16160" s="85" t="s">
        <v>1042</v>
      </c>
      <c r="I16160" s="85">
        <v>1</v>
      </c>
      <c r="J16160" s="88">
        <v>0.9372022493227542</v>
      </c>
      <c r="K16160" s="146">
        <v>1.2873861252309426</v>
      </c>
      <c r="L16160" s="147">
        <v>4.2764456007906179E-9</v>
      </c>
      <c r="M16160" s="147">
        <v>4.7734799689090529E-2</v>
      </c>
      <c r="N16160" s="87">
        <v>12.76825116047638</v>
      </c>
      <c r="O16160" s="88">
        <v>0.83088109896594398</v>
      </c>
      <c r="P16160" s="89">
        <v>65.073993965430731</v>
      </c>
    </row>
    <row r="16161" spans="1:16">
      <c r="A16161" s="75" t="s">
        <v>20000</v>
      </c>
      <c r="B16161" s="85">
        <v>16157</v>
      </c>
      <c r="C16161" s="85">
        <v>12634</v>
      </c>
      <c r="D16161" s="85">
        <v>16157</v>
      </c>
      <c r="E16161" s="86" t="s">
        <v>20001</v>
      </c>
      <c r="F16161" s="85" t="s">
        <v>55</v>
      </c>
      <c r="G16161" s="86" t="s">
        <v>20002</v>
      </c>
      <c r="H16161" s="85" t="s">
        <v>1042</v>
      </c>
      <c r="I16161" s="85">
        <v>1</v>
      </c>
      <c r="J16161" s="88">
        <v>3.2040430639160542</v>
      </c>
      <c r="K16161" s="146">
        <v>14.430346637558825</v>
      </c>
      <c r="L16161" s="147">
        <v>3.0461503876076101E-8</v>
      </c>
      <c r="M16161" s="147">
        <v>0.2150551268068972</v>
      </c>
      <c r="N16161" s="87">
        <v>45.122986723333362</v>
      </c>
      <c r="O16161" s="88">
        <v>2.8488792879291891</v>
      </c>
      <c r="P16161" s="89">
        <v>63.135875854069226</v>
      </c>
    </row>
    <row r="16162" spans="1:16">
      <c r="A16162" s="75" t="s">
        <v>27231</v>
      </c>
      <c r="B16162" s="85">
        <v>16158</v>
      </c>
      <c r="C16162" s="85">
        <v>17025</v>
      </c>
      <c r="D16162" s="85">
        <v>16158</v>
      </c>
      <c r="E16162" s="86" t="s">
        <v>27232</v>
      </c>
      <c r="F16162" s="85" t="s">
        <v>509</v>
      </c>
      <c r="G16162" s="86" t="s">
        <v>20002</v>
      </c>
      <c r="H16162" s="85" t="s">
        <v>1042</v>
      </c>
      <c r="I16162" s="85">
        <v>1</v>
      </c>
      <c r="J16162" s="88">
        <v>1.0622953806269519</v>
      </c>
      <c r="K16162" s="146">
        <v>11.7919097463725</v>
      </c>
      <c r="L16162" s="147">
        <v>2.143401544564832E-8</v>
      </c>
      <c r="M16162" s="147">
        <v>0.1203214798841948</v>
      </c>
      <c r="N16162" s="87">
        <v>14.113301197496551</v>
      </c>
      <c r="O16162" s="88">
        <v>0.92972110714779432</v>
      </c>
      <c r="P16162" s="89">
        <v>65.875523673561958</v>
      </c>
    </row>
    <row r="16163" spans="1:16">
      <c r="A16163" s="75" t="s">
        <v>27233</v>
      </c>
      <c r="B16163" s="85">
        <v>16159</v>
      </c>
      <c r="C16163" s="85">
        <v>17026</v>
      </c>
      <c r="D16163" s="85">
        <v>16159</v>
      </c>
      <c r="E16163" s="86" t="s">
        <v>27232</v>
      </c>
      <c r="F16163" s="85" t="s">
        <v>429</v>
      </c>
      <c r="G16163" s="86" t="s">
        <v>20002</v>
      </c>
      <c r="H16163" s="85" t="s">
        <v>1042</v>
      </c>
      <c r="I16163" s="85">
        <v>1</v>
      </c>
      <c r="J16163" s="88">
        <v>2.6156512888218639</v>
      </c>
      <c r="K16163" s="146">
        <v>13.239101994189971</v>
      </c>
      <c r="L16163" s="147">
        <v>2.8047866584462869E-8</v>
      </c>
      <c r="M16163" s="147">
        <v>0.1681562761849566</v>
      </c>
      <c r="N16163" s="87">
        <v>39.520008861370783</v>
      </c>
      <c r="O16163" s="88">
        <v>2.3716377116501981</v>
      </c>
      <c r="P16163" s="89">
        <v>60.011062243672178</v>
      </c>
    </row>
    <row r="16164" spans="1:16">
      <c r="A16164" s="75" t="s">
        <v>27234</v>
      </c>
      <c r="B16164" s="85">
        <v>16160</v>
      </c>
      <c r="C16164" s="85">
        <v>17027</v>
      </c>
      <c r="D16164" s="85">
        <v>16160</v>
      </c>
      <c r="E16164" s="86" t="s">
        <v>27232</v>
      </c>
      <c r="F16164" s="85" t="s">
        <v>38</v>
      </c>
      <c r="G16164" s="86" t="s">
        <v>20002</v>
      </c>
      <c r="H16164" s="85" t="s">
        <v>1042</v>
      </c>
      <c r="I16164" s="85">
        <v>1</v>
      </c>
      <c r="J16164" s="88">
        <v>3.4896790940701572</v>
      </c>
      <c r="K16164" s="146">
        <v>14.997564550560575</v>
      </c>
      <c r="L16164" s="147">
        <v>3.1634786767523298E-8</v>
      </c>
      <c r="M16164" s="147">
        <v>0.23732665578724171</v>
      </c>
      <c r="N16164" s="87">
        <v>47.912206195168238</v>
      </c>
      <c r="O16164" s="88">
        <v>3.081744414733032</v>
      </c>
      <c r="P16164" s="89">
        <v>64.320653534084471</v>
      </c>
    </row>
    <row r="16165" spans="1:16">
      <c r="A16165" s="75" t="s">
        <v>20003</v>
      </c>
      <c r="B16165" s="85">
        <v>16161</v>
      </c>
      <c r="C16165" s="85">
        <v>12635</v>
      </c>
      <c r="D16165" s="85">
        <v>16161</v>
      </c>
      <c r="E16165" s="86" t="s">
        <v>20004</v>
      </c>
      <c r="F16165" s="85" t="s">
        <v>55</v>
      </c>
      <c r="G16165" s="86" t="s">
        <v>20005</v>
      </c>
      <c r="H16165" s="85" t="s">
        <v>1042</v>
      </c>
      <c r="I16165" s="85">
        <v>1</v>
      </c>
      <c r="J16165" s="88">
        <v>1.1350580940017669</v>
      </c>
      <c r="K16165" s="146">
        <v>9.9331180226606985</v>
      </c>
      <c r="L16165" s="147">
        <v>5.4325752706569689E-9</v>
      </c>
      <c r="M16165" s="147">
        <v>6.6977205409882515E-2</v>
      </c>
      <c r="N16165" s="87">
        <v>15.797952302264839</v>
      </c>
      <c r="O16165" s="88">
        <v>1.0132247572515221</v>
      </c>
      <c r="P16165" s="89">
        <v>64.136461350517138</v>
      </c>
    </row>
    <row r="16166" spans="1:16">
      <c r="A16166" s="75" t="s">
        <v>27235</v>
      </c>
      <c r="B16166" s="85">
        <v>16162</v>
      </c>
      <c r="C16166" s="85">
        <v>17028</v>
      </c>
      <c r="D16166" s="85">
        <v>16162</v>
      </c>
      <c r="E16166" s="86" t="s">
        <v>27236</v>
      </c>
      <c r="F16166" s="85" t="s">
        <v>32</v>
      </c>
      <c r="G16166" s="86" t="s">
        <v>20005</v>
      </c>
      <c r="H16166" s="85" t="s">
        <v>1042</v>
      </c>
      <c r="I16166" s="85">
        <v>1</v>
      </c>
      <c r="J16166" s="88">
        <v>0.49330946494889749</v>
      </c>
      <c r="K16166" s="146">
        <v>9.0775886574319511</v>
      </c>
      <c r="L16166" s="147">
        <v>2.6952111129240649E-9</v>
      </c>
      <c r="M16166" s="147">
        <v>3.7511677899548707E-2</v>
      </c>
      <c r="N16166" s="87">
        <v>9.7086287002888305</v>
      </c>
      <c r="O16166" s="88">
        <v>0.44056397851555179</v>
      </c>
      <c r="P16166" s="89">
        <v>45.378600018192586</v>
      </c>
    </row>
    <row r="16167" spans="1:16">
      <c r="A16167" s="75" t="s">
        <v>27237</v>
      </c>
      <c r="B16167" s="85">
        <v>16163</v>
      </c>
      <c r="C16167" s="85">
        <v>17029</v>
      </c>
      <c r="D16167" s="85">
        <v>16163</v>
      </c>
      <c r="E16167" s="86" t="s">
        <v>27236</v>
      </c>
      <c r="F16167" s="85" t="s">
        <v>38</v>
      </c>
      <c r="G16167" s="86" t="s">
        <v>20005</v>
      </c>
      <c r="H16167" s="85" t="s">
        <v>1042</v>
      </c>
      <c r="I16167" s="85">
        <v>1</v>
      </c>
      <c r="J16167" s="88">
        <v>1.429438199071889</v>
      </c>
      <c r="K16167" s="146">
        <v>10.325562685609681</v>
      </c>
      <c r="L16167" s="147">
        <v>6.6882469026444867E-9</v>
      </c>
      <c r="M16167" s="147">
        <v>8.0493502432971278E-2</v>
      </c>
      <c r="N16167" s="87">
        <v>18.591220009593261</v>
      </c>
      <c r="O16167" s="88">
        <v>1.2759131878643519</v>
      </c>
      <c r="P16167" s="89">
        <v>68.629879438034052</v>
      </c>
    </row>
    <row r="16168" spans="1:16">
      <c r="A16168" s="75" t="s">
        <v>20006</v>
      </c>
      <c r="B16168" s="85">
        <v>16164</v>
      </c>
      <c r="C16168" s="85">
        <v>12636</v>
      </c>
      <c r="D16168" s="85">
        <v>16164</v>
      </c>
      <c r="E16168" s="86" t="s">
        <v>20007</v>
      </c>
      <c r="F16168" s="85" t="s">
        <v>55</v>
      </c>
      <c r="G16168" s="86" t="s">
        <v>20008</v>
      </c>
      <c r="H16168" s="85" t="s">
        <v>1</v>
      </c>
      <c r="I16168" s="85">
        <v>1</v>
      </c>
      <c r="J16168" s="88">
        <v>3.4426352247146901</v>
      </c>
      <c r="K16168" s="146">
        <v>41.35119863936211</v>
      </c>
      <c r="L16168" s="147">
        <v>8.0146584724403947E-8</v>
      </c>
      <c r="M16168" s="147">
        <v>0.35725129196134903</v>
      </c>
      <c r="N16168" s="87">
        <v>47.204650532841789</v>
      </c>
      <c r="O16168" s="88">
        <v>3.0450066901720092</v>
      </c>
      <c r="P16168" s="89">
        <v>64.506497893750961</v>
      </c>
    </row>
    <row r="16169" spans="1:16">
      <c r="A16169" s="75" t="s">
        <v>26659</v>
      </c>
      <c r="B16169" s="85">
        <v>16165</v>
      </c>
      <c r="C16169" s="85">
        <v>16601</v>
      </c>
      <c r="D16169" s="85">
        <v>16165</v>
      </c>
      <c r="E16169" s="86" t="s">
        <v>26657</v>
      </c>
      <c r="F16169" s="85" t="s">
        <v>55</v>
      </c>
      <c r="G16169" s="86" t="s">
        <v>20008</v>
      </c>
      <c r="H16169" s="85" t="s">
        <v>1</v>
      </c>
      <c r="I16169" s="85">
        <v>1</v>
      </c>
      <c r="J16169" s="88">
        <v>4.4521551127419956</v>
      </c>
      <c r="K16169" s="146">
        <v>73.130686778525018</v>
      </c>
      <c r="L16169" s="147">
        <v>1.3531354471353871E-7</v>
      </c>
      <c r="M16169" s="147">
        <v>0.51991411056782688</v>
      </c>
      <c r="N16169" s="87">
        <v>59.29815874285331</v>
      </c>
      <c r="O16169" s="88">
        <v>3.9305364263159981</v>
      </c>
      <c r="P16169" s="89">
        <v>66.284291277251697</v>
      </c>
    </row>
    <row r="16170" spans="1:16">
      <c r="A16170" s="75" t="s">
        <v>27238</v>
      </c>
      <c r="B16170" s="85">
        <v>16166</v>
      </c>
      <c r="C16170" s="85">
        <v>17030</v>
      </c>
      <c r="D16170" s="85">
        <v>16166</v>
      </c>
      <c r="E16170" s="86" t="s">
        <v>27239</v>
      </c>
      <c r="F16170" s="85" t="s">
        <v>38</v>
      </c>
      <c r="G16170" s="86" t="s">
        <v>20008</v>
      </c>
      <c r="H16170" s="85" t="s">
        <v>1</v>
      </c>
      <c r="I16170" s="85">
        <v>1</v>
      </c>
      <c r="J16170" s="88">
        <v>2.6515045258635248</v>
      </c>
      <c r="K16170" s="146">
        <v>9.4217301726202134</v>
      </c>
      <c r="L16170" s="147">
        <v>2.4412059695097619E-8</v>
      </c>
      <c r="M16170" s="147">
        <v>0.1905634024419717</v>
      </c>
      <c r="N16170" s="87">
        <v>34.507131563916367</v>
      </c>
      <c r="O16170" s="88">
        <v>2.339185204175473</v>
      </c>
      <c r="P16170" s="89">
        <v>67.788456998886772</v>
      </c>
    </row>
    <row r="16171" spans="1:16">
      <c r="A16171" s="75" t="s">
        <v>27240</v>
      </c>
      <c r="B16171" s="85">
        <v>16167</v>
      </c>
      <c r="C16171" s="85">
        <v>17031</v>
      </c>
      <c r="D16171" s="85">
        <v>16167</v>
      </c>
      <c r="E16171" s="86" t="s">
        <v>27239</v>
      </c>
      <c r="F16171" s="85" t="s">
        <v>11</v>
      </c>
      <c r="G16171" s="86" t="s">
        <v>20008</v>
      </c>
      <c r="H16171" s="85" t="s">
        <v>1</v>
      </c>
      <c r="I16171" s="85">
        <v>1</v>
      </c>
      <c r="J16171" s="88">
        <v>1.982427105962975</v>
      </c>
      <c r="K16171" s="146">
        <v>9.0863630236547337</v>
      </c>
      <c r="L16171" s="147">
        <v>2.374269139292214E-8</v>
      </c>
      <c r="M16171" s="147">
        <v>0.1688353719827623</v>
      </c>
      <c r="N16171" s="87">
        <v>32.43480688604344</v>
      </c>
      <c r="O16171" s="88">
        <v>1.7693770123815371</v>
      </c>
      <c r="P16171" s="89">
        <v>54.551797351470974</v>
      </c>
    </row>
    <row r="16172" spans="1:16">
      <c r="A16172" s="75" t="s">
        <v>20009</v>
      </c>
      <c r="B16172" s="85">
        <v>16168</v>
      </c>
      <c r="C16172" s="85">
        <v>12637</v>
      </c>
      <c r="D16172" s="85">
        <v>16168</v>
      </c>
      <c r="E16172" s="86" t="s">
        <v>20010</v>
      </c>
      <c r="F16172" s="85" t="s">
        <v>55</v>
      </c>
      <c r="G16172" s="86" t="s">
        <v>20011</v>
      </c>
      <c r="H16172" s="85" t="s">
        <v>1</v>
      </c>
      <c r="I16172" s="85">
        <v>1</v>
      </c>
      <c r="J16172" s="88">
        <v>2.8015869955077068</v>
      </c>
      <c r="K16172" s="146">
        <v>4.9040120707004622</v>
      </c>
      <c r="L16172" s="147">
        <v>2.432855575218496E-8</v>
      </c>
      <c r="M16172" s="147">
        <v>0.30937996626382491</v>
      </c>
      <c r="N16172" s="87">
        <v>35.449251261222251</v>
      </c>
      <c r="O16172" s="88">
        <v>2.321717571514557</v>
      </c>
      <c r="P16172" s="89">
        <v>65.494121565672444</v>
      </c>
    </row>
    <row r="16173" spans="1:16">
      <c r="A16173" s="75" t="s">
        <v>27241</v>
      </c>
      <c r="B16173" s="85">
        <v>16169</v>
      </c>
      <c r="C16173" s="85">
        <v>17032</v>
      </c>
      <c r="D16173" s="85">
        <v>16169</v>
      </c>
      <c r="E16173" s="86" t="s">
        <v>27242</v>
      </c>
      <c r="F16173" s="85" t="s">
        <v>38</v>
      </c>
      <c r="G16173" s="86" t="s">
        <v>20011</v>
      </c>
      <c r="H16173" s="85" t="s">
        <v>1</v>
      </c>
      <c r="I16173" s="85">
        <v>1</v>
      </c>
      <c r="J16173" s="88">
        <v>2.7687456038652472</v>
      </c>
      <c r="K16173" s="146">
        <v>4.852504714714037</v>
      </c>
      <c r="L16173" s="147">
        <v>2.4125672195527172E-8</v>
      </c>
      <c r="M16173" s="147">
        <v>0.30476318408791719</v>
      </c>
      <c r="N16173" s="87">
        <v>34.93996920298536</v>
      </c>
      <c r="O16173" s="88">
        <v>2.290557289616411</v>
      </c>
      <c r="P16173" s="89">
        <v>65.556934990678243</v>
      </c>
    </row>
    <row r="16174" spans="1:16">
      <c r="A16174" s="75" t="s">
        <v>27243</v>
      </c>
      <c r="B16174" s="85">
        <v>16170</v>
      </c>
      <c r="C16174" s="85">
        <v>17033</v>
      </c>
      <c r="D16174" s="85">
        <v>16170</v>
      </c>
      <c r="E16174" s="86" t="s">
        <v>27242</v>
      </c>
      <c r="F16174" s="85" t="s">
        <v>238</v>
      </c>
      <c r="G16174" s="86" t="s">
        <v>20011</v>
      </c>
      <c r="H16174" s="85" t="s">
        <v>1</v>
      </c>
      <c r="I16174" s="85">
        <v>1</v>
      </c>
      <c r="J16174" s="88">
        <v>2.744937761879922</v>
      </c>
      <c r="K16174" s="146">
        <v>4.8294920187468318</v>
      </c>
      <c r="L16174" s="147">
        <v>2.403489654499591E-8</v>
      </c>
      <c r="M16174" s="147">
        <v>0.30563407722051827</v>
      </c>
      <c r="N16174" s="87">
        <v>34.961830726062722</v>
      </c>
      <c r="O16174" s="88">
        <v>2.2782295891546691</v>
      </c>
      <c r="P16174" s="89">
        <v>65.163337898559618</v>
      </c>
    </row>
    <row r="16175" spans="1:16">
      <c r="A16175" s="75" t="s">
        <v>20012</v>
      </c>
      <c r="B16175" s="85">
        <v>16171</v>
      </c>
      <c r="C16175" s="85">
        <v>12638</v>
      </c>
      <c r="D16175" s="85">
        <v>16171</v>
      </c>
      <c r="E16175" s="86" t="s">
        <v>20013</v>
      </c>
      <c r="F16175" s="85" t="s">
        <v>32</v>
      </c>
      <c r="G16175" s="86" t="s">
        <v>20014</v>
      </c>
      <c r="H16175" s="85" t="s">
        <v>945</v>
      </c>
      <c r="I16175" s="85">
        <v>-1</v>
      </c>
      <c r="J16175" s="88">
        <v>3.689832057017373</v>
      </c>
      <c r="K16175" s="146">
        <v>2.8630482575428409</v>
      </c>
      <c r="L16175" s="147">
        <v>1.368636035165193E-8</v>
      </c>
      <c r="M16175" s="147">
        <v>0.25425993317133411</v>
      </c>
      <c r="N16175" s="87">
        <v>41.357563159170567</v>
      </c>
      <c r="O16175" s="88">
        <v>1.8007414157031689</v>
      </c>
      <c r="P16175" s="89">
        <v>43.540800718184364</v>
      </c>
    </row>
    <row r="16176" spans="1:16">
      <c r="A16176" s="75" t="s">
        <v>20015</v>
      </c>
      <c r="B16176" s="85">
        <v>16172</v>
      </c>
      <c r="C16176" s="85">
        <v>12639</v>
      </c>
      <c r="D16176" s="85">
        <v>16172</v>
      </c>
      <c r="E16176" s="86" t="s">
        <v>20013</v>
      </c>
      <c r="F16176" s="85" t="s">
        <v>38</v>
      </c>
      <c r="G16176" s="86" t="s">
        <v>20014</v>
      </c>
      <c r="H16176" s="85" t="s">
        <v>945</v>
      </c>
      <c r="I16176" s="85">
        <v>-1</v>
      </c>
      <c r="J16176" s="88">
        <v>7.7280444740596961</v>
      </c>
      <c r="K16176" s="146">
        <v>7.4529730387260154</v>
      </c>
      <c r="L16176" s="147">
        <v>2.964555030526611E-8</v>
      </c>
      <c r="M16176" s="147">
        <v>0.56573396853651814</v>
      </c>
      <c r="N16176" s="87">
        <v>95.700062069415765</v>
      </c>
      <c r="O16176" s="88">
        <v>5.5150104870755579</v>
      </c>
      <c r="P16176" s="89">
        <v>57.628076385940695</v>
      </c>
    </row>
    <row r="16177" spans="1:16">
      <c r="A16177" s="75" t="s">
        <v>30038</v>
      </c>
      <c r="B16177" s="85">
        <v>16173</v>
      </c>
      <c r="C16177" s="85">
        <v>19176</v>
      </c>
      <c r="D16177" s="85">
        <v>16173</v>
      </c>
      <c r="E16177" s="86" t="s">
        <v>30037</v>
      </c>
      <c r="F16177" s="85" t="s">
        <v>32</v>
      </c>
      <c r="G16177" s="86" t="s">
        <v>20014</v>
      </c>
      <c r="H16177" s="85" t="s">
        <v>945</v>
      </c>
      <c r="I16177" s="85">
        <v>-1</v>
      </c>
      <c r="J16177" s="88">
        <v>3.689832057017373</v>
      </c>
      <c r="K16177" s="146">
        <v>2.8630482575428409</v>
      </c>
      <c r="L16177" s="147">
        <v>1.368636035165193E-8</v>
      </c>
      <c r="M16177" s="147">
        <v>0.25425993317133411</v>
      </c>
      <c r="N16177" s="87">
        <v>41.357563159170567</v>
      </c>
      <c r="O16177" s="88">
        <v>1.8007414157031689</v>
      </c>
      <c r="P16177" s="89">
        <v>43.540800718184364</v>
      </c>
    </row>
    <row r="16178" spans="1:16">
      <c r="A16178" s="75" t="s">
        <v>30040</v>
      </c>
      <c r="B16178" s="85">
        <v>16174</v>
      </c>
      <c r="C16178" s="85">
        <v>19178</v>
      </c>
      <c r="D16178" s="85">
        <v>16174</v>
      </c>
      <c r="E16178" s="86" t="s">
        <v>30037</v>
      </c>
      <c r="F16178" s="85" t="s">
        <v>38</v>
      </c>
      <c r="G16178" s="86" t="s">
        <v>20014</v>
      </c>
      <c r="H16178" s="85" t="s">
        <v>945</v>
      </c>
      <c r="I16178" s="85">
        <v>-1</v>
      </c>
      <c r="J16178" s="88">
        <v>7.7280444740596801</v>
      </c>
      <c r="K16178" s="146">
        <v>7.4529730387259256</v>
      </c>
      <c r="L16178" s="147">
        <v>2.9645550305265931E-8</v>
      </c>
      <c r="M16178" s="147">
        <v>0.56573396853651714</v>
      </c>
      <c r="N16178" s="87">
        <v>95.700062069415594</v>
      </c>
      <c r="O16178" s="88">
        <v>5.5150104870755436</v>
      </c>
      <c r="P16178" s="89">
        <v>57.628076385940652</v>
      </c>
    </row>
    <row r="16179" spans="1:16">
      <c r="A16179" s="75" t="s">
        <v>20113</v>
      </c>
      <c r="B16179" s="85">
        <v>16175</v>
      </c>
      <c r="C16179" s="85">
        <v>12689</v>
      </c>
      <c r="D16179" s="85">
        <v>16175</v>
      </c>
      <c r="E16179" s="86" t="s">
        <v>20114</v>
      </c>
      <c r="F16179" s="85" t="s">
        <v>32</v>
      </c>
      <c r="G16179" s="86" t="s">
        <v>20115</v>
      </c>
      <c r="H16179" s="85" t="s">
        <v>1</v>
      </c>
      <c r="I16179" s="85">
        <v>-1</v>
      </c>
      <c r="J16179" s="88">
        <v>0.23940602733375821</v>
      </c>
      <c r="K16179" s="146">
        <v>2.5445852033537744</v>
      </c>
      <c r="L16179" s="147">
        <v>1.0993730563331161E-9</v>
      </c>
      <c r="M16179" s="147">
        <v>3.1520114536198029E-3</v>
      </c>
      <c r="N16179" s="87">
        <v>0.41736082853006629</v>
      </c>
      <c r="O16179" s="88">
        <v>0.22266137917261761</v>
      </c>
      <c r="P16179" s="89">
        <v>533.49850765062229</v>
      </c>
    </row>
    <row r="16180" spans="1:16">
      <c r="A16180" s="75" t="s">
        <v>20116</v>
      </c>
      <c r="B16180" s="85">
        <v>16176</v>
      </c>
      <c r="C16180" s="85">
        <v>12690</v>
      </c>
      <c r="D16180" s="85">
        <v>16176</v>
      </c>
      <c r="E16180" s="86" t="s">
        <v>20114</v>
      </c>
      <c r="F16180" s="85" t="s">
        <v>38</v>
      </c>
      <c r="G16180" s="86" t="s">
        <v>20115</v>
      </c>
      <c r="H16180" s="85" t="s">
        <v>1</v>
      </c>
      <c r="I16180" s="85">
        <v>-1</v>
      </c>
      <c r="J16180" s="88">
        <v>0.34716643451837409</v>
      </c>
      <c r="K16180" s="146">
        <v>3.2891261113753214</v>
      </c>
      <c r="L16180" s="147">
        <v>1.3592944640786429E-9</v>
      </c>
      <c r="M16180" s="147">
        <v>4.4681099354857536E-3</v>
      </c>
      <c r="N16180" s="87">
        <v>0.56094437900389549</v>
      </c>
      <c r="O16180" s="88">
        <v>0.323802629177603</v>
      </c>
      <c r="P16180" s="89">
        <v>577.2455189810438</v>
      </c>
    </row>
    <row r="16181" spans="1:16">
      <c r="A16181" s="75" t="s">
        <v>30199</v>
      </c>
      <c r="B16181" s="85">
        <v>16177</v>
      </c>
      <c r="C16181" s="85">
        <v>19294</v>
      </c>
      <c r="D16181" s="85">
        <v>16177</v>
      </c>
      <c r="E16181" s="86" t="s">
        <v>30197</v>
      </c>
      <c r="F16181" s="85" t="s">
        <v>55</v>
      </c>
      <c r="G16181" s="86" t="s">
        <v>20115</v>
      </c>
      <c r="H16181" s="85" t="s">
        <v>1</v>
      </c>
      <c r="I16181" s="85">
        <v>-1</v>
      </c>
      <c r="J16181" s="88">
        <v>0.33569131058890572</v>
      </c>
      <c r="K16181" s="146">
        <v>3.2765105792725304</v>
      </c>
      <c r="L16181" s="147">
        <v>1.3034134126787169E-9</v>
      </c>
      <c r="M16181" s="147">
        <v>2.8563318457318081E-3</v>
      </c>
      <c r="N16181" s="87">
        <v>0.38554002219984751</v>
      </c>
      <c r="O16181" s="88">
        <v>0.31339092929537932</v>
      </c>
      <c r="P16181" s="89">
        <v>812.86224840473449</v>
      </c>
    </row>
    <row r="16182" spans="1:16">
      <c r="A16182" s="75" t="s">
        <v>30200</v>
      </c>
      <c r="B16182" s="85">
        <v>16178</v>
      </c>
      <c r="C16182" s="85">
        <v>19295</v>
      </c>
      <c r="D16182" s="85">
        <v>16178</v>
      </c>
      <c r="E16182" s="86" t="s">
        <v>30201</v>
      </c>
      <c r="F16182" s="85" t="s">
        <v>32</v>
      </c>
      <c r="G16182" s="86" t="s">
        <v>20115</v>
      </c>
      <c r="H16182" s="85" t="s">
        <v>1</v>
      </c>
      <c r="I16182" s="85">
        <v>-1</v>
      </c>
      <c r="J16182" s="88">
        <v>0.23551834957636919</v>
      </c>
      <c r="K16182" s="146">
        <v>2.5403513243556515</v>
      </c>
      <c r="L16182" s="147">
        <v>1.0805323673408021E-9</v>
      </c>
      <c r="M16182" s="147">
        <v>2.5955195706783519E-3</v>
      </c>
      <c r="N16182" s="87">
        <v>0.35700885124873272</v>
      </c>
      <c r="O16182" s="88">
        <v>0.21917812759917371</v>
      </c>
      <c r="P16182" s="89">
        <v>613.92911361312281</v>
      </c>
    </row>
    <row r="16183" spans="1:16">
      <c r="A16183" s="75" t="s">
        <v>20117</v>
      </c>
      <c r="B16183" s="85">
        <v>16179</v>
      </c>
      <c r="C16183" s="85">
        <v>12691</v>
      </c>
      <c r="D16183" s="85">
        <v>16179</v>
      </c>
      <c r="E16183" s="86" t="s">
        <v>20118</v>
      </c>
      <c r="F16183" s="85" t="s">
        <v>32</v>
      </c>
      <c r="G16183" s="86" t="s">
        <v>20119</v>
      </c>
      <c r="H16183" s="85" t="s">
        <v>1</v>
      </c>
      <c r="I16183" s="85">
        <v>-1</v>
      </c>
      <c r="J16183" s="88">
        <v>0.62800243425910907</v>
      </c>
      <c r="K16183" s="146">
        <v>0.32160443432062547</v>
      </c>
      <c r="L16183" s="147">
        <v>1.793510201796591E-9</v>
      </c>
      <c r="M16183" s="147">
        <v>1.2671162622484419E-3</v>
      </c>
      <c r="N16183" s="87">
        <v>0.1421475697691692</v>
      </c>
      <c r="O16183" s="88">
        <v>0.62407233260595996</v>
      </c>
      <c r="P16183" s="89">
        <v>4390.3130642288115</v>
      </c>
    </row>
    <row r="16184" spans="1:16">
      <c r="A16184" s="75" t="s">
        <v>20120</v>
      </c>
      <c r="B16184" s="85">
        <v>16180</v>
      </c>
      <c r="C16184" s="85">
        <v>12692</v>
      </c>
      <c r="D16184" s="85">
        <v>16180</v>
      </c>
      <c r="E16184" s="86" t="s">
        <v>20118</v>
      </c>
      <c r="F16184" s="85" t="s">
        <v>38</v>
      </c>
      <c r="G16184" s="86" t="s">
        <v>20119</v>
      </c>
      <c r="H16184" s="85" t="s">
        <v>1</v>
      </c>
      <c r="I16184" s="85">
        <v>-1</v>
      </c>
      <c r="J16184" s="88">
        <v>0.64017566336218379</v>
      </c>
      <c r="K16184" s="146">
        <v>0.33251116051518226</v>
      </c>
      <c r="L16184" s="147">
        <v>1.844003686671244E-9</v>
      </c>
      <c r="M16184" s="147">
        <v>2.40571680619126E-3</v>
      </c>
      <c r="N16184" s="87">
        <v>0.27043351142727851</v>
      </c>
      <c r="O16184" s="88">
        <v>0.63563736672835991</v>
      </c>
      <c r="P16184" s="89">
        <v>2350.4386101176196</v>
      </c>
    </row>
    <row r="16185" spans="1:16">
      <c r="A16185" s="75" t="s">
        <v>30205</v>
      </c>
      <c r="B16185" s="85">
        <v>16181</v>
      </c>
      <c r="C16185" s="85">
        <v>19298</v>
      </c>
      <c r="D16185" s="85">
        <v>16181</v>
      </c>
      <c r="E16185" s="86" t="s">
        <v>30203</v>
      </c>
      <c r="F16185" s="85" t="s">
        <v>55</v>
      </c>
      <c r="G16185" s="86" t="s">
        <v>20119</v>
      </c>
      <c r="H16185" s="85" t="s">
        <v>1</v>
      </c>
      <c r="I16185" s="85">
        <v>-1</v>
      </c>
      <c r="J16185" s="88">
        <v>0.62870053943271453</v>
      </c>
      <c r="K16185" s="146">
        <v>0.31989562841239344</v>
      </c>
      <c r="L16185" s="147">
        <v>1.788122635271317E-9</v>
      </c>
      <c r="M16185" s="147">
        <v>7.9393871643729773E-4</v>
      </c>
      <c r="N16185" s="87">
        <v>9.5029154623228557E-2</v>
      </c>
      <c r="O16185" s="88">
        <v>0.62522566684613523</v>
      </c>
      <c r="P16185" s="89">
        <v>6579.3036813284198</v>
      </c>
    </row>
    <row r="16186" spans="1:16">
      <c r="A16186" s="75" t="s">
        <v>30209</v>
      </c>
      <c r="B16186" s="85">
        <v>16182</v>
      </c>
      <c r="C16186" s="85">
        <v>19301</v>
      </c>
      <c r="D16186" s="85">
        <v>16182</v>
      </c>
      <c r="E16186" s="86" t="s">
        <v>30207</v>
      </c>
      <c r="F16186" s="85" t="s">
        <v>32</v>
      </c>
      <c r="G16186" s="86" t="s">
        <v>20119</v>
      </c>
      <c r="H16186" s="85" t="s">
        <v>1</v>
      </c>
      <c r="I16186" s="85">
        <v>-1</v>
      </c>
      <c r="J16186" s="88">
        <v>0.62411475650172099</v>
      </c>
      <c r="K16186" s="146">
        <v>0.31737055532249309</v>
      </c>
      <c r="L16186" s="147">
        <v>1.774669512804282E-9</v>
      </c>
      <c r="M16186" s="147">
        <v>7.1062437930699063E-4</v>
      </c>
      <c r="N16186" s="87">
        <v>8.1795592487835522E-2</v>
      </c>
      <c r="O16186" s="88">
        <v>0.62058908103251686</v>
      </c>
      <c r="P16186" s="89">
        <v>7587.0723856521927</v>
      </c>
    </row>
    <row r="16187" spans="1:16">
      <c r="A16187" s="75" t="s">
        <v>20121</v>
      </c>
      <c r="B16187" s="85">
        <v>16183</v>
      </c>
      <c r="C16187" s="85">
        <v>12693</v>
      </c>
      <c r="D16187" s="85">
        <v>16183</v>
      </c>
      <c r="E16187" s="86" t="s">
        <v>20122</v>
      </c>
      <c r="F16187" s="85" t="s">
        <v>32</v>
      </c>
      <c r="G16187" s="86" t="s">
        <v>20123</v>
      </c>
      <c r="H16187" s="85" t="s">
        <v>1</v>
      </c>
      <c r="I16187" s="85">
        <v>-1</v>
      </c>
      <c r="J16187" s="88">
        <v>0.26664251150319862</v>
      </c>
      <c r="K16187" s="146">
        <v>1.3033531105456841</v>
      </c>
      <c r="L16187" s="147">
        <v>1.160990072723856E-9</v>
      </c>
      <c r="M16187" s="147">
        <v>2.7561049555418732E-3</v>
      </c>
      <c r="N16187" s="87">
        <v>0.34830939357371621</v>
      </c>
      <c r="O16187" s="88">
        <v>0.24699680740100011</v>
      </c>
      <c r="P16187" s="89">
        <v>709.13047984944944</v>
      </c>
    </row>
    <row r="16188" spans="1:16">
      <c r="A16188" s="75" t="s">
        <v>20124</v>
      </c>
      <c r="B16188" s="85">
        <v>16184</v>
      </c>
      <c r="C16188" s="85">
        <v>12694</v>
      </c>
      <c r="D16188" s="85">
        <v>16184</v>
      </c>
      <c r="E16188" s="86" t="s">
        <v>20122</v>
      </c>
      <c r="F16188" s="85" t="s">
        <v>31</v>
      </c>
      <c r="G16188" s="86" t="s">
        <v>20123</v>
      </c>
      <c r="H16188" s="85" t="s">
        <v>1</v>
      </c>
      <c r="I16188" s="85">
        <v>-1</v>
      </c>
      <c r="J16188" s="88">
        <v>0.35328012549510418</v>
      </c>
      <c r="K16188" s="146">
        <v>0.92140435178791424</v>
      </c>
      <c r="L16188" s="147">
        <v>1.3647614521550551E-9</v>
      </c>
      <c r="M16188" s="147">
        <v>4.4816008014593716E-3</v>
      </c>
      <c r="N16188" s="87">
        <v>0.53712092367239661</v>
      </c>
      <c r="O16188" s="88">
        <v>0.32769376590930982</v>
      </c>
      <c r="P16188" s="89">
        <v>610.09309350454282</v>
      </c>
    </row>
    <row r="16189" spans="1:16">
      <c r="A16189" s="75" t="s">
        <v>20125</v>
      </c>
      <c r="B16189" s="85">
        <v>16185</v>
      </c>
      <c r="C16189" s="85">
        <v>12695</v>
      </c>
      <c r="D16189" s="85">
        <v>16185</v>
      </c>
      <c r="E16189" s="86" t="s">
        <v>20122</v>
      </c>
      <c r="F16189" s="85" t="s">
        <v>38</v>
      </c>
      <c r="G16189" s="86" t="s">
        <v>20123</v>
      </c>
      <c r="H16189" s="85" t="s">
        <v>1</v>
      </c>
      <c r="I16189" s="85">
        <v>-1</v>
      </c>
      <c r="J16189" s="88">
        <v>0.38710851229216492</v>
      </c>
      <c r="K16189" s="146">
        <v>0.87904777949997859</v>
      </c>
      <c r="L16189" s="147">
        <v>1.432554985315388E-9</v>
      </c>
      <c r="M16189" s="147">
        <v>4.1609368616830891E-3</v>
      </c>
      <c r="N16189" s="87">
        <v>0.5085917097375906</v>
      </c>
      <c r="O16189" s="88">
        <v>0.35937749652803092</v>
      </c>
      <c r="P16189" s="89">
        <v>706.6129660537581</v>
      </c>
    </row>
    <row r="16190" spans="1:16">
      <c r="A16190" s="75" t="s">
        <v>30213</v>
      </c>
      <c r="B16190" s="85">
        <v>16186</v>
      </c>
      <c r="C16190" s="85">
        <v>19304</v>
      </c>
      <c r="D16190" s="85">
        <v>16186</v>
      </c>
      <c r="E16190" s="86" t="s">
        <v>30211</v>
      </c>
      <c r="F16190" s="85" t="s">
        <v>31</v>
      </c>
      <c r="G16190" s="86" t="s">
        <v>20123</v>
      </c>
      <c r="H16190" s="85" t="s">
        <v>1</v>
      </c>
      <c r="I16190" s="85">
        <v>-1</v>
      </c>
      <c r="J16190" s="88">
        <v>0.34182948963352922</v>
      </c>
      <c r="K16190" s="146">
        <v>0.90909589723545381</v>
      </c>
      <c r="L16190" s="147">
        <v>1.3094911240631769E-9</v>
      </c>
      <c r="M16190" s="147">
        <v>2.8351128752142308E-3</v>
      </c>
      <c r="N16190" s="87">
        <v>0.36021388505521518</v>
      </c>
      <c r="O16190" s="88">
        <v>0.31743028036284687</v>
      </c>
      <c r="P16190" s="89">
        <v>881.22721952872462</v>
      </c>
    </row>
    <row r="16191" spans="1:16">
      <c r="A16191" s="75" t="s">
        <v>30216</v>
      </c>
      <c r="B16191" s="85">
        <v>16187</v>
      </c>
      <c r="C16191" s="85">
        <v>19307</v>
      </c>
      <c r="D16191" s="85">
        <v>16187</v>
      </c>
      <c r="E16191" s="86" t="s">
        <v>30211</v>
      </c>
      <c r="F16191" s="85" t="s">
        <v>38</v>
      </c>
      <c r="G16191" s="86" t="s">
        <v>20123</v>
      </c>
      <c r="H16191" s="85" t="s">
        <v>1</v>
      </c>
      <c r="I16191" s="85">
        <v>-1</v>
      </c>
      <c r="J16191" s="88">
        <v>0.37563338836269672</v>
      </c>
      <c r="K16191" s="146">
        <v>0.86643224739719171</v>
      </c>
      <c r="L16191" s="147">
        <v>1.376673933915462E-9</v>
      </c>
      <c r="M16191" s="147">
        <v>2.549158771929118E-3</v>
      </c>
      <c r="N16191" s="87">
        <v>0.33318735293353979</v>
      </c>
      <c r="O16191" s="88">
        <v>0.34896579664580751</v>
      </c>
      <c r="P16191" s="89">
        <v>1047.3560703110331</v>
      </c>
    </row>
    <row r="16192" spans="1:16">
      <c r="A16192" s="75" t="s">
        <v>30219</v>
      </c>
      <c r="B16192" s="85">
        <v>16188</v>
      </c>
      <c r="C16192" s="85">
        <v>19309</v>
      </c>
      <c r="D16192" s="85">
        <v>16188</v>
      </c>
      <c r="E16192" s="86" t="s">
        <v>30218</v>
      </c>
      <c r="F16192" s="85" t="s">
        <v>32</v>
      </c>
      <c r="G16192" s="86" t="s">
        <v>20123</v>
      </c>
      <c r="H16192" s="85" t="s">
        <v>1</v>
      </c>
      <c r="I16192" s="85">
        <v>-1</v>
      </c>
      <c r="J16192" s="88">
        <v>0.2627548337458096</v>
      </c>
      <c r="K16192" s="146">
        <v>1.2991192315475519</v>
      </c>
      <c r="L16192" s="147">
        <v>1.142149383731543E-9</v>
      </c>
      <c r="M16192" s="147">
        <v>2.1996130726004209E-3</v>
      </c>
      <c r="N16192" s="87">
        <v>0.28795741629238242</v>
      </c>
      <c r="O16192" s="88">
        <v>0.2435135558275561</v>
      </c>
      <c r="P16192" s="89">
        <v>845.65821906215649</v>
      </c>
    </row>
    <row r="16193" spans="1:16">
      <c r="A16193" s="75" t="s">
        <v>20036</v>
      </c>
      <c r="B16193" s="85">
        <v>16189</v>
      </c>
      <c r="C16193" s="85">
        <v>12650</v>
      </c>
      <c r="D16193" s="85">
        <v>16189</v>
      </c>
      <c r="E16193" s="86" t="s">
        <v>20037</v>
      </c>
      <c r="F16193" s="85" t="s">
        <v>283</v>
      </c>
      <c r="G16193" s="86" t="s">
        <v>20038</v>
      </c>
      <c r="H16193" s="85" t="s">
        <v>1</v>
      </c>
      <c r="I16193" s="85">
        <v>-1</v>
      </c>
      <c r="J16193" s="88">
        <v>0.22013438482675271</v>
      </c>
      <c r="K16193" s="146">
        <v>5.1837198635990624</v>
      </c>
      <c r="L16193" s="147">
        <v>2.047010821659586E-9</v>
      </c>
      <c r="M16193" s="147">
        <v>6.5872440327528776E-3</v>
      </c>
      <c r="N16193" s="87">
        <v>0.89375479183018358</v>
      </c>
      <c r="O16193" s="88">
        <v>9.256984325916226E-2</v>
      </c>
      <c r="P16193" s="89">
        <v>103.57409448916368</v>
      </c>
    </row>
    <row r="16194" spans="1:16">
      <c r="A16194" s="75" t="s">
        <v>20039</v>
      </c>
      <c r="B16194" s="85">
        <v>16190</v>
      </c>
      <c r="C16194" s="85">
        <v>12651</v>
      </c>
      <c r="D16194" s="85">
        <v>16190</v>
      </c>
      <c r="E16194" s="86" t="s">
        <v>20037</v>
      </c>
      <c r="F16194" s="85" t="s">
        <v>38</v>
      </c>
      <c r="G16194" s="86" t="s">
        <v>20038</v>
      </c>
      <c r="H16194" s="85" t="s">
        <v>1</v>
      </c>
      <c r="I16194" s="85">
        <v>-1</v>
      </c>
      <c r="J16194" s="88">
        <v>0.19623166618530871</v>
      </c>
      <c r="K16194" s="146">
        <v>5.2557557083383912</v>
      </c>
      <c r="L16194" s="147">
        <v>2.02734714920673E-9</v>
      </c>
      <c r="M16194" s="147">
        <v>6.9081912771047759E-3</v>
      </c>
      <c r="N16194" s="87">
        <v>0.87303929855147466</v>
      </c>
      <c r="O16194" s="88">
        <v>8.2860155709910871E-2</v>
      </c>
      <c r="P16194" s="89">
        <v>94.909995285882786</v>
      </c>
    </row>
    <row r="16195" spans="1:16">
      <c r="A16195" s="75" t="s">
        <v>30076</v>
      </c>
      <c r="B16195" s="85">
        <v>16191</v>
      </c>
      <c r="C16195" s="85">
        <v>19205</v>
      </c>
      <c r="D16195" s="85">
        <v>16191</v>
      </c>
      <c r="E16195" s="86" t="s">
        <v>30077</v>
      </c>
      <c r="F16195" s="85" t="s">
        <v>283</v>
      </c>
      <c r="G16195" s="86" t="s">
        <v>20038</v>
      </c>
      <c r="H16195" s="85" t="s">
        <v>1</v>
      </c>
      <c r="I16195" s="85">
        <v>-1</v>
      </c>
      <c r="J16195" s="88">
        <v>0.20832925462194829</v>
      </c>
      <c r="K16195" s="146">
        <v>5.1708388759599151</v>
      </c>
      <c r="L16195" s="147">
        <v>1.990237533025066E-9</v>
      </c>
      <c r="M16195" s="147">
        <v>4.9229761378521914E-3</v>
      </c>
      <c r="N16195" s="87">
        <v>0.71329312888259144</v>
      </c>
      <c r="O16195" s="88">
        <v>8.1860533789886794E-2</v>
      </c>
      <c r="P16195" s="89">
        <v>114.76422591946921</v>
      </c>
    </row>
    <row r="16196" spans="1:16">
      <c r="A16196" s="75" t="s">
        <v>30078</v>
      </c>
      <c r="B16196" s="85">
        <v>16192</v>
      </c>
      <c r="C16196" s="85">
        <v>19206</v>
      </c>
      <c r="D16196" s="85">
        <v>16192</v>
      </c>
      <c r="E16196" s="86" t="s">
        <v>30077</v>
      </c>
      <c r="F16196" s="85" t="s">
        <v>38</v>
      </c>
      <c r="G16196" s="86" t="s">
        <v>20038</v>
      </c>
      <c r="H16196" s="85" t="s">
        <v>1</v>
      </c>
      <c r="I16196" s="85">
        <v>-1</v>
      </c>
      <c r="J16196" s="88">
        <v>0.18475877056257561</v>
      </c>
      <c r="K16196" s="146">
        <v>5.2431681189453494</v>
      </c>
      <c r="L16196" s="147">
        <v>1.9715216709482381E-9</v>
      </c>
      <c r="M16196" s="147">
        <v>5.2932547445221313E-3</v>
      </c>
      <c r="N16196" s="87">
        <v>0.69749820429555898</v>
      </c>
      <c r="O16196" s="88">
        <v>7.2461942681939964E-2</v>
      </c>
      <c r="P16196" s="89">
        <v>103.88835732577</v>
      </c>
    </row>
    <row r="16197" spans="1:16">
      <c r="A16197" s="75" t="s">
        <v>20040</v>
      </c>
      <c r="B16197" s="85">
        <v>16193</v>
      </c>
      <c r="C16197" s="85">
        <v>12652</v>
      </c>
      <c r="D16197" s="85">
        <v>16193</v>
      </c>
      <c r="E16197" s="86" t="s">
        <v>20041</v>
      </c>
      <c r="F16197" s="85" t="s">
        <v>32</v>
      </c>
      <c r="G16197" s="86" t="s">
        <v>20042</v>
      </c>
      <c r="H16197" s="85" t="s">
        <v>1</v>
      </c>
      <c r="I16197" s="85">
        <v>-1</v>
      </c>
      <c r="J16197" s="88">
        <v>0.13137303700912509</v>
      </c>
      <c r="K16197" s="146">
        <v>62.373545835202705</v>
      </c>
      <c r="L16197" s="147">
        <v>1.365627366577366E-8</v>
      </c>
      <c r="M16197" s="147">
        <v>2.90908707022849E-3</v>
      </c>
      <c r="N16197" s="87">
        <v>0.37225878606848789</v>
      </c>
      <c r="O16197" s="88">
        <v>0.1270168773153669</v>
      </c>
      <c r="P16197" s="89">
        <v>341.20585482164665</v>
      </c>
    </row>
    <row r="16198" spans="1:16">
      <c r="A16198" s="75" t="s">
        <v>20043</v>
      </c>
      <c r="B16198" s="85">
        <v>16194</v>
      </c>
      <c r="C16198" s="85">
        <v>12653</v>
      </c>
      <c r="D16198" s="85">
        <v>16194</v>
      </c>
      <c r="E16198" s="86" t="s">
        <v>20041</v>
      </c>
      <c r="F16198" s="85" t="s">
        <v>38</v>
      </c>
      <c r="G16198" s="86" t="s">
        <v>20042</v>
      </c>
      <c r="H16198" s="85" t="s">
        <v>1</v>
      </c>
      <c r="I16198" s="85">
        <v>-1</v>
      </c>
      <c r="J16198" s="88">
        <v>0.21547038534989499</v>
      </c>
      <c r="K16198" s="146">
        <v>83.15128009941246</v>
      </c>
      <c r="L16198" s="147">
        <v>1.132750650613504E-8</v>
      </c>
      <c r="M16198" s="147">
        <v>4.3208996156252674E-3</v>
      </c>
      <c r="N16198" s="87">
        <v>0.52409002302276098</v>
      </c>
      <c r="O16198" s="88">
        <v>0.2090971737602996</v>
      </c>
      <c r="P16198" s="89">
        <v>398.97186470809544</v>
      </c>
    </row>
    <row r="16199" spans="1:16">
      <c r="A16199" s="75" t="s">
        <v>30079</v>
      </c>
      <c r="B16199" s="85">
        <v>16195</v>
      </c>
      <c r="C16199" s="85">
        <v>19207</v>
      </c>
      <c r="D16199" s="85">
        <v>16195</v>
      </c>
      <c r="E16199" s="86" t="s">
        <v>30080</v>
      </c>
      <c r="F16199" s="85" t="s">
        <v>55</v>
      </c>
      <c r="G16199" s="86" t="s">
        <v>20042</v>
      </c>
      <c r="H16199" s="85" t="s">
        <v>1</v>
      </c>
      <c r="I16199" s="85">
        <v>-1</v>
      </c>
      <c r="J16199" s="88">
        <v>0.2039952614204267</v>
      </c>
      <c r="K16199" s="146">
        <v>83.13866456730932</v>
      </c>
      <c r="L16199" s="147">
        <v>1.127162545473515E-8</v>
      </c>
      <c r="M16199" s="147">
        <v>2.7091215258713071E-3</v>
      </c>
      <c r="N16199" s="87">
        <v>0.34868566621871111</v>
      </c>
      <c r="O16199" s="88">
        <v>0.198685473878076</v>
      </c>
      <c r="P16199" s="89">
        <v>569.81256508964623</v>
      </c>
    </row>
    <row r="16200" spans="1:16">
      <c r="A16200" s="75" t="s">
        <v>30081</v>
      </c>
      <c r="B16200" s="85">
        <v>16196</v>
      </c>
      <c r="C16200" s="85">
        <v>19208</v>
      </c>
      <c r="D16200" s="85">
        <v>16196</v>
      </c>
      <c r="E16200" s="86" t="s">
        <v>30082</v>
      </c>
      <c r="F16200" s="85" t="s">
        <v>32</v>
      </c>
      <c r="G16200" s="86" t="s">
        <v>20042</v>
      </c>
      <c r="H16200" s="85" t="s">
        <v>1</v>
      </c>
      <c r="I16200" s="85">
        <v>-1</v>
      </c>
      <c r="J16200" s="88">
        <v>0.1274853592517361</v>
      </c>
      <c r="K16200" s="146">
        <v>62.369311956204683</v>
      </c>
      <c r="L16200" s="147">
        <v>1.3637432976781311E-8</v>
      </c>
      <c r="M16200" s="147">
        <v>2.3525951872870382E-3</v>
      </c>
      <c r="N16200" s="87">
        <v>0.31190680878715421</v>
      </c>
      <c r="O16200" s="88">
        <v>0.123533625741923</v>
      </c>
      <c r="P16200" s="89">
        <v>396.05940704623276</v>
      </c>
    </row>
    <row r="16201" spans="1:16">
      <c r="A16201" s="75" t="s">
        <v>20044</v>
      </c>
      <c r="B16201" s="85">
        <v>16197</v>
      </c>
      <c r="C16201" s="85">
        <v>12654</v>
      </c>
      <c r="D16201" s="85">
        <v>16197</v>
      </c>
      <c r="E16201" s="86" t="s">
        <v>20045</v>
      </c>
      <c r="F16201" s="85" t="s">
        <v>32</v>
      </c>
      <c r="G16201" s="86" t="s">
        <v>20046</v>
      </c>
      <c r="H16201" s="85" t="s">
        <v>1</v>
      </c>
      <c r="I16201" s="85">
        <v>-1</v>
      </c>
      <c r="J16201" s="88">
        <v>6.0863578495343247E-2</v>
      </c>
      <c r="K16201" s="146">
        <v>17.498172353963653</v>
      </c>
      <c r="L16201" s="147">
        <v>1.7957220486565289E-9</v>
      </c>
      <c r="M16201" s="147">
        <v>4.8558444346898308E-3</v>
      </c>
      <c r="N16201" s="87">
        <v>0.66769273883142222</v>
      </c>
      <c r="O16201" s="88">
        <v>5.4249367525275011E-2</v>
      </c>
      <c r="P16201" s="89">
        <v>81.249000281507918</v>
      </c>
    </row>
    <row r="16202" spans="1:16">
      <c r="A16202" s="75" t="s">
        <v>20047</v>
      </c>
      <c r="B16202" s="85">
        <v>16198</v>
      </c>
      <c r="C16202" s="85">
        <v>12655</v>
      </c>
      <c r="D16202" s="85">
        <v>16198</v>
      </c>
      <c r="E16202" s="86" t="s">
        <v>20045</v>
      </c>
      <c r="F16202" s="85" t="s">
        <v>38</v>
      </c>
      <c r="G16202" s="86" t="s">
        <v>20046</v>
      </c>
      <c r="H16202" s="85" t="s">
        <v>1</v>
      </c>
      <c r="I16202" s="85">
        <v>-1</v>
      </c>
      <c r="J16202" s="88">
        <v>0.10618378911989521</v>
      </c>
      <c r="K16202" s="146">
        <v>23.847631052972847</v>
      </c>
      <c r="L16202" s="147">
        <v>1.7563093425755231E-9</v>
      </c>
      <c r="M16202" s="147">
        <v>7.6662351988468708E-3</v>
      </c>
      <c r="N16202" s="87">
        <v>1.02123050073249</v>
      </c>
      <c r="O16202" s="88">
        <v>9.5438116149056479E-2</v>
      </c>
      <c r="P16202" s="89">
        <v>93.454040082628083</v>
      </c>
    </row>
    <row r="16203" spans="1:16">
      <c r="A16203" s="75" t="s">
        <v>30083</v>
      </c>
      <c r="B16203" s="85">
        <v>16199</v>
      </c>
      <c r="C16203" s="85">
        <v>19209</v>
      </c>
      <c r="D16203" s="85">
        <v>16199</v>
      </c>
      <c r="E16203" s="86" t="s">
        <v>30084</v>
      </c>
      <c r="F16203" s="85" t="s">
        <v>55</v>
      </c>
      <c r="G16203" s="86" t="s">
        <v>20046</v>
      </c>
      <c r="H16203" s="85" t="s">
        <v>1</v>
      </c>
      <c r="I16203" s="85">
        <v>-1</v>
      </c>
      <c r="J16203" s="88">
        <v>9.4708665190426811E-2</v>
      </c>
      <c r="K16203" s="146">
        <v>23.835015520870058</v>
      </c>
      <c r="L16203" s="147">
        <v>1.700428291175595E-9</v>
      </c>
      <c r="M16203" s="147">
        <v>6.0544571090928876E-3</v>
      </c>
      <c r="N16203" s="87">
        <v>0.84582614392843769</v>
      </c>
      <c r="O16203" s="88">
        <v>8.5026416266832591E-2</v>
      </c>
      <c r="P16203" s="89">
        <v>100.52469633053381</v>
      </c>
    </row>
    <row r="16204" spans="1:16">
      <c r="A16204" s="75" t="s">
        <v>30085</v>
      </c>
      <c r="B16204" s="85">
        <v>16200</v>
      </c>
      <c r="C16204" s="85">
        <v>19210</v>
      </c>
      <c r="D16204" s="85">
        <v>16200</v>
      </c>
      <c r="E16204" s="86" t="s">
        <v>30086</v>
      </c>
      <c r="F16204" s="85" t="s">
        <v>32</v>
      </c>
      <c r="G16204" s="86" t="s">
        <v>20046</v>
      </c>
      <c r="H16204" s="85" t="s">
        <v>1</v>
      </c>
      <c r="I16204" s="85">
        <v>-1</v>
      </c>
      <c r="J16204" s="88">
        <v>5.697590073795427E-2</v>
      </c>
      <c r="K16204" s="146">
        <v>17.493938474965514</v>
      </c>
      <c r="L16204" s="147">
        <v>1.77688135966421E-9</v>
      </c>
      <c r="M16204" s="147">
        <v>4.2993525517483807E-3</v>
      </c>
      <c r="N16204" s="87">
        <v>0.60734076155008843</v>
      </c>
      <c r="O16204" s="88">
        <v>5.0766115951831128E-2</v>
      </c>
      <c r="P16204" s="89">
        <v>83.587533005792423</v>
      </c>
    </row>
    <row r="16205" spans="1:16">
      <c r="A16205" s="75" t="s">
        <v>20048</v>
      </c>
      <c r="B16205" s="85">
        <v>16201</v>
      </c>
      <c r="C16205" s="85">
        <v>12656</v>
      </c>
      <c r="D16205" s="85">
        <v>16201</v>
      </c>
      <c r="E16205" s="86" t="s">
        <v>20049</v>
      </c>
      <c r="F16205" s="85" t="s">
        <v>32</v>
      </c>
      <c r="G16205" s="86" t="s">
        <v>20050</v>
      </c>
      <c r="H16205" s="85" t="s">
        <v>1</v>
      </c>
      <c r="I16205" s="85">
        <v>-1</v>
      </c>
      <c r="J16205" s="88">
        <v>0.2369445205884578</v>
      </c>
      <c r="K16205" s="146">
        <v>0.59752436926937458</v>
      </c>
      <c r="L16205" s="147">
        <v>8.2674327884611108E-10</v>
      </c>
      <c r="M16205" s="147">
        <v>3.9377966301077311E-3</v>
      </c>
      <c r="N16205" s="87">
        <v>0.52539106771734012</v>
      </c>
      <c r="O16205" s="88">
        <v>0.21028241693363039</v>
      </c>
      <c r="P16205" s="89">
        <v>400.23980203401959</v>
      </c>
    </row>
    <row r="16206" spans="1:16">
      <c r="A16206" s="75" t="s">
        <v>20051</v>
      </c>
      <c r="B16206" s="85">
        <v>16202</v>
      </c>
      <c r="C16206" s="85">
        <v>12657</v>
      </c>
      <c r="D16206" s="85">
        <v>16202</v>
      </c>
      <c r="E16206" s="86" t="s">
        <v>20049</v>
      </c>
      <c r="F16206" s="85" t="s">
        <v>38</v>
      </c>
      <c r="G16206" s="86" t="s">
        <v>20050</v>
      </c>
      <c r="H16206" s="85" t="s">
        <v>1</v>
      </c>
      <c r="I16206" s="85">
        <v>-1</v>
      </c>
      <c r="J16206" s="88">
        <v>0.3477893593925046</v>
      </c>
      <c r="K16206" s="146">
        <v>0.65118309496496085</v>
      </c>
      <c r="L16206" s="147">
        <v>1.1784211840268261E-9</v>
      </c>
      <c r="M16206" s="147">
        <v>5.5618665905879496E-3</v>
      </c>
      <c r="N16206" s="87">
        <v>0.7030512070006113</v>
      </c>
      <c r="O16206" s="88">
        <v>0.30965553485901842</v>
      </c>
      <c r="P16206" s="89">
        <v>440.4452076543397</v>
      </c>
    </row>
    <row r="16207" spans="1:16">
      <c r="A16207" s="75" t="s">
        <v>30089</v>
      </c>
      <c r="B16207" s="85">
        <v>16203</v>
      </c>
      <c r="C16207" s="85">
        <v>19212</v>
      </c>
      <c r="D16207" s="85">
        <v>16203</v>
      </c>
      <c r="E16207" s="86" t="s">
        <v>30088</v>
      </c>
      <c r="F16207" s="85" t="s">
        <v>55</v>
      </c>
      <c r="G16207" s="86" t="s">
        <v>20050</v>
      </c>
      <c r="H16207" s="85" t="s">
        <v>1</v>
      </c>
      <c r="I16207" s="85">
        <v>-1</v>
      </c>
      <c r="J16207" s="88">
        <v>0.3363142354630374</v>
      </c>
      <c r="K16207" s="146">
        <v>0.63856756286217131</v>
      </c>
      <c r="L16207" s="147">
        <v>1.122540132626902E-9</v>
      </c>
      <c r="M16207" s="147">
        <v>3.9500885008339837E-3</v>
      </c>
      <c r="N16207" s="87">
        <v>0.52764685019656077</v>
      </c>
      <c r="O16207" s="88">
        <v>0.29924383497679541</v>
      </c>
      <c r="P16207" s="89">
        <v>567.12900847474043</v>
      </c>
    </row>
    <row r="16208" spans="1:16">
      <c r="A16208" s="75" t="s">
        <v>30090</v>
      </c>
      <c r="B16208" s="85">
        <v>16204</v>
      </c>
      <c r="C16208" s="85">
        <v>19213</v>
      </c>
      <c r="D16208" s="85">
        <v>16204</v>
      </c>
      <c r="E16208" s="86" t="s">
        <v>30091</v>
      </c>
      <c r="F16208" s="85" t="s">
        <v>32</v>
      </c>
      <c r="G16208" s="86" t="s">
        <v>20050</v>
      </c>
      <c r="H16208" s="85" t="s">
        <v>1</v>
      </c>
      <c r="I16208" s="85">
        <v>-1</v>
      </c>
      <c r="J16208" s="88">
        <v>0.23305684283106889</v>
      </c>
      <c r="K16208" s="146">
        <v>0.59329049027124137</v>
      </c>
      <c r="L16208" s="147">
        <v>8.0790258985379813E-10</v>
      </c>
      <c r="M16208" s="147">
        <v>3.381304747166284E-3</v>
      </c>
      <c r="N16208" s="87">
        <v>0.46503909043600661</v>
      </c>
      <c r="O16208" s="88">
        <v>0.20679916536018669</v>
      </c>
      <c r="P16208" s="89">
        <v>444.6920046362082</v>
      </c>
    </row>
    <row r="16209" spans="1:16">
      <c r="A16209" s="75" t="s">
        <v>20016</v>
      </c>
      <c r="B16209" s="85">
        <v>16205</v>
      </c>
      <c r="C16209" s="85">
        <v>12640</v>
      </c>
      <c r="D16209" s="85">
        <v>16205</v>
      </c>
      <c r="E16209" s="86" t="s">
        <v>20017</v>
      </c>
      <c r="F16209" s="85" t="s">
        <v>32</v>
      </c>
      <c r="G16209" s="86" t="s">
        <v>20018</v>
      </c>
      <c r="H16209" s="85" t="s">
        <v>1</v>
      </c>
      <c r="I16209" s="85">
        <v>-1</v>
      </c>
      <c r="J16209" s="88">
        <v>0.62625122012849299</v>
      </c>
      <c r="K16209" s="146">
        <v>0.64381846739526361</v>
      </c>
      <c r="L16209" s="147">
        <v>1.808579032070754E-9</v>
      </c>
      <c r="M16209" s="147">
        <v>1.2752869731431789E-3</v>
      </c>
      <c r="N16209" s="87">
        <v>0.14334275637336549</v>
      </c>
      <c r="O16209" s="88">
        <v>0.62231809468046251</v>
      </c>
      <c r="P16209" s="89">
        <v>4341.4687314893536</v>
      </c>
    </row>
    <row r="16210" spans="1:16">
      <c r="A16210" s="75" t="s">
        <v>20019</v>
      </c>
      <c r="B16210" s="85">
        <v>16206</v>
      </c>
      <c r="C16210" s="85">
        <v>12641</v>
      </c>
      <c r="D16210" s="85">
        <v>16206</v>
      </c>
      <c r="E16210" s="86" t="s">
        <v>20017</v>
      </c>
      <c r="F16210" s="85" t="s">
        <v>38</v>
      </c>
      <c r="G16210" s="86" t="s">
        <v>20018</v>
      </c>
      <c r="H16210" s="85" t="s">
        <v>1</v>
      </c>
      <c r="I16210" s="85">
        <v>-1</v>
      </c>
      <c r="J16210" s="88">
        <v>0.63928052480215647</v>
      </c>
      <c r="K16210" s="146">
        <v>0.57371113427951204</v>
      </c>
      <c r="L16210" s="147">
        <v>1.8495567666087101E-9</v>
      </c>
      <c r="M16210" s="147">
        <v>2.4112184289785399E-3</v>
      </c>
      <c r="N16210" s="87">
        <v>0.27118708552052129</v>
      </c>
      <c r="O16210" s="88">
        <v>0.6347374336950844</v>
      </c>
      <c r="P16210" s="89">
        <v>2340.5887211655308</v>
      </c>
    </row>
    <row r="16211" spans="1:16">
      <c r="A16211" s="75" t="s">
        <v>30044</v>
      </c>
      <c r="B16211" s="85">
        <v>16207</v>
      </c>
      <c r="C16211" s="85">
        <v>19181</v>
      </c>
      <c r="D16211" s="85">
        <v>16207</v>
      </c>
      <c r="E16211" s="86" t="s">
        <v>30042</v>
      </c>
      <c r="F16211" s="85" t="s">
        <v>55</v>
      </c>
      <c r="G16211" s="86" t="s">
        <v>20018</v>
      </c>
      <c r="H16211" s="85" t="s">
        <v>1</v>
      </c>
      <c r="I16211" s="85">
        <v>-1</v>
      </c>
      <c r="J16211" s="88">
        <v>0.62780540087268877</v>
      </c>
      <c r="K16211" s="146">
        <v>0.56109560217672294</v>
      </c>
      <c r="L16211" s="147">
        <v>1.7936757152087831E-9</v>
      </c>
      <c r="M16211" s="147">
        <v>7.9944033922457899E-4</v>
      </c>
      <c r="N16211" s="87">
        <v>9.5782728716471532E-2</v>
      </c>
      <c r="O16211" s="88">
        <v>0.62432573381286094</v>
      </c>
      <c r="P16211" s="89">
        <v>6518.1452040371569</v>
      </c>
    </row>
    <row r="16212" spans="1:16">
      <c r="A16212" s="75" t="s">
        <v>30048</v>
      </c>
      <c r="B16212" s="85">
        <v>16208</v>
      </c>
      <c r="C16212" s="85">
        <v>19184</v>
      </c>
      <c r="D16212" s="85">
        <v>16208</v>
      </c>
      <c r="E16212" s="86" t="s">
        <v>30046</v>
      </c>
      <c r="F16212" s="85" t="s">
        <v>32</v>
      </c>
      <c r="G16212" s="86" t="s">
        <v>20018</v>
      </c>
      <c r="H16212" s="85" t="s">
        <v>1</v>
      </c>
      <c r="I16212" s="85">
        <v>-1</v>
      </c>
      <c r="J16212" s="88">
        <v>0.62236354237110525</v>
      </c>
      <c r="K16212" s="146">
        <v>0.63958458839713139</v>
      </c>
      <c r="L16212" s="147">
        <v>1.789738343078446E-9</v>
      </c>
      <c r="M16212" s="147">
        <v>7.1879509020172851E-4</v>
      </c>
      <c r="N16212" s="87">
        <v>8.2990779092031855E-2</v>
      </c>
      <c r="O16212" s="88">
        <v>0.61883484310701986</v>
      </c>
      <c r="P16212" s="89">
        <v>7456.6698840213166</v>
      </c>
    </row>
    <row r="16213" spans="1:16">
      <c r="A16213" s="75" t="s">
        <v>20020</v>
      </c>
      <c r="B16213" s="85">
        <v>16209</v>
      </c>
      <c r="C16213" s="85">
        <v>12642</v>
      </c>
      <c r="D16213" s="85">
        <v>16209</v>
      </c>
      <c r="E16213" s="86" t="s">
        <v>20021</v>
      </c>
      <c r="F16213" s="85" t="s">
        <v>38</v>
      </c>
      <c r="G16213" s="86" t="s">
        <v>20022</v>
      </c>
      <c r="H16213" s="85" t="s">
        <v>1</v>
      </c>
      <c r="I16213" s="85">
        <v>-1</v>
      </c>
      <c r="J16213" s="88">
        <v>0.62928624672591049</v>
      </c>
      <c r="K16213" s="146">
        <v>0.70562597547411832</v>
      </c>
      <c r="L16213" s="147">
        <v>1.974805077115659E-9</v>
      </c>
      <c r="M16213" s="147">
        <v>3.9384136822069029E-3</v>
      </c>
      <c r="N16213" s="87">
        <v>0.48221354264216137</v>
      </c>
      <c r="O16213" s="88">
        <v>0.58351458257139655</v>
      </c>
      <c r="P16213" s="89">
        <v>1210.0750621274196</v>
      </c>
    </row>
    <row r="16214" spans="1:16">
      <c r="A16214" s="75" t="s">
        <v>20023</v>
      </c>
      <c r="B16214" s="85">
        <v>16210</v>
      </c>
      <c r="C16214" s="85">
        <v>12643</v>
      </c>
      <c r="D16214" s="85">
        <v>16210</v>
      </c>
      <c r="E16214" s="86" t="s">
        <v>20021</v>
      </c>
      <c r="F16214" s="85" t="s">
        <v>139</v>
      </c>
      <c r="G16214" s="86" t="s">
        <v>20022</v>
      </c>
      <c r="H16214" s="85" t="s">
        <v>1</v>
      </c>
      <c r="I16214" s="85">
        <v>-1</v>
      </c>
      <c r="J16214" s="88">
        <v>0.59055455975369586</v>
      </c>
      <c r="K16214" s="146">
        <v>0.78520564312048013</v>
      </c>
      <c r="L16214" s="147">
        <v>1.8754198519581318E-9</v>
      </c>
      <c r="M16214" s="147">
        <v>3.9066113729506538E-3</v>
      </c>
      <c r="N16214" s="87">
        <v>0.46200562967601272</v>
      </c>
      <c r="O16214" s="88">
        <v>0.54681017393022424</v>
      </c>
      <c r="P16214" s="89">
        <v>1183.5573828692991</v>
      </c>
    </row>
    <row r="16215" spans="1:16">
      <c r="A16215" s="75" t="s">
        <v>30052</v>
      </c>
      <c r="B16215" s="85">
        <v>16211</v>
      </c>
      <c r="C16215" s="85">
        <v>19187</v>
      </c>
      <c r="D16215" s="85">
        <v>16211</v>
      </c>
      <c r="E16215" s="86" t="s">
        <v>30050</v>
      </c>
      <c r="F16215" s="85" t="s">
        <v>38</v>
      </c>
      <c r="G16215" s="86" t="s">
        <v>20022</v>
      </c>
      <c r="H16215" s="85" t="s">
        <v>1</v>
      </c>
      <c r="I16215" s="85">
        <v>-1</v>
      </c>
      <c r="J16215" s="88">
        <v>0.61781335110317859</v>
      </c>
      <c r="K16215" s="146">
        <v>0.69303838608108437</v>
      </c>
      <c r="L16215" s="147">
        <v>1.9189795988571741E-9</v>
      </c>
      <c r="M16215" s="147">
        <v>2.3234771496242622E-3</v>
      </c>
      <c r="N16215" s="87">
        <v>0.30667244838624619</v>
      </c>
      <c r="O16215" s="88">
        <v>0.57311636954342637</v>
      </c>
      <c r="P16215" s="89">
        <v>1868.8224930516119</v>
      </c>
    </row>
    <row r="16216" spans="1:16">
      <c r="A16216" s="75" t="s">
        <v>30055</v>
      </c>
      <c r="B16216" s="85">
        <v>16212</v>
      </c>
      <c r="C16216" s="85">
        <v>19190</v>
      </c>
      <c r="D16216" s="85">
        <v>16212</v>
      </c>
      <c r="E16216" s="86" t="s">
        <v>30050</v>
      </c>
      <c r="F16216" s="85" t="s">
        <v>139</v>
      </c>
      <c r="G16216" s="86" t="s">
        <v>20022</v>
      </c>
      <c r="H16216" s="85" t="s">
        <v>1</v>
      </c>
      <c r="I16216" s="85">
        <v>-1</v>
      </c>
      <c r="J16216" s="88">
        <v>0.57874942954889019</v>
      </c>
      <c r="K16216" s="146">
        <v>0.77232465548133089</v>
      </c>
      <c r="L16216" s="147">
        <v>1.8186465633236149E-9</v>
      </c>
      <c r="M16216" s="147">
        <v>2.2423434780499672E-3</v>
      </c>
      <c r="N16216" s="87">
        <v>0.28154396672842008</v>
      </c>
      <c r="O16216" s="88">
        <v>0.53610086446094762</v>
      </c>
      <c r="P16216" s="89">
        <v>1904.1461647731755</v>
      </c>
    </row>
    <row r="16217" spans="1:16">
      <c r="A16217" s="75" t="s">
        <v>20052</v>
      </c>
      <c r="B16217" s="85">
        <v>16213</v>
      </c>
      <c r="C16217" s="85">
        <v>12658</v>
      </c>
      <c r="D16217" s="85">
        <v>16213</v>
      </c>
      <c r="E16217" s="86" t="s">
        <v>20053</v>
      </c>
      <c r="F16217" s="85" t="s">
        <v>32</v>
      </c>
      <c r="G16217" s="86" t="s">
        <v>20054</v>
      </c>
      <c r="H16217" s="85" t="s">
        <v>1</v>
      </c>
      <c r="I16217" s="85">
        <v>-1</v>
      </c>
      <c r="J16217" s="88">
        <v>0.25983681643413742</v>
      </c>
      <c r="K16217" s="146">
        <v>11.864500518868764</v>
      </c>
      <c r="L16217" s="147">
        <v>1.6085050264547149E-9</v>
      </c>
      <c r="M16217" s="147">
        <v>5.0760187746837727E-3</v>
      </c>
      <c r="N16217" s="87">
        <v>0.72147134027138671</v>
      </c>
      <c r="O16217" s="88">
        <v>0.2214213289650945</v>
      </c>
      <c r="P16217" s="89">
        <v>306.90245974539368</v>
      </c>
    </row>
    <row r="16218" spans="1:16">
      <c r="A16218" s="75" t="s">
        <v>20055</v>
      </c>
      <c r="B16218" s="85">
        <v>16214</v>
      </c>
      <c r="C16218" s="85">
        <v>12659</v>
      </c>
      <c r="D16218" s="85">
        <v>16214</v>
      </c>
      <c r="E16218" s="86" t="s">
        <v>20053</v>
      </c>
      <c r="F16218" s="85" t="s">
        <v>38</v>
      </c>
      <c r="G16218" s="86" t="s">
        <v>20054</v>
      </c>
      <c r="H16218" s="85" t="s">
        <v>1</v>
      </c>
      <c r="I16218" s="85">
        <v>-1</v>
      </c>
      <c r="J16218" s="88">
        <v>0.36776704115855191</v>
      </c>
      <c r="K16218" s="146">
        <v>10.104052267140238</v>
      </c>
      <c r="L16218" s="147">
        <v>1.8006568606547161E-9</v>
      </c>
      <c r="M16218" s="147">
        <v>6.6813582634733786E-3</v>
      </c>
      <c r="N16218" s="87">
        <v>0.89945878639864052</v>
      </c>
      <c r="O16218" s="88">
        <v>0.31420456413153641</v>
      </c>
      <c r="P16218" s="89">
        <v>349.32624916544069</v>
      </c>
    </row>
    <row r="16219" spans="1:16">
      <c r="A16219" s="75" t="s">
        <v>30095</v>
      </c>
      <c r="B16219" s="85">
        <v>16215</v>
      </c>
      <c r="C16219" s="85">
        <v>19216</v>
      </c>
      <c r="D16219" s="85">
        <v>16215</v>
      </c>
      <c r="E16219" s="86" t="s">
        <v>30093</v>
      </c>
      <c r="F16219" s="85" t="s">
        <v>55</v>
      </c>
      <c r="G16219" s="86" t="s">
        <v>20054</v>
      </c>
      <c r="H16219" s="85" t="s">
        <v>1</v>
      </c>
      <c r="I16219" s="85">
        <v>-1</v>
      </c>
      <c r="J16219" s="88">
        <v>0.35629191722908382</v>
      </c>
      <c r="K16219" s="146">
        <v>10.091436735037446</v>
      </c>
      <c r="L16219" s="147">
        <v>1.7447758092547919E-9</v>
      </c>
      <c r="M16219" s="147">
        <v>5.0695801737194032E-3</v>
      </c>
      <c r="N16219" s="87">
        <v>0.72405442959458899</v>
      </c>
      <c r="O16219" s="88">
        <v>0.30379286424931279</v>
      </c>
      <c r="P16219" s="89">
        <v>419.57186066717645</v>
      </c>
    </row>
    <row r="16220" spans="1:16">
      <c r="A16220" s="75" t="s">
        <v>30098</v>
      </c>
      <c r="B16220" s="85">
        <v>16216</v>
      </c>
      <c r="C16220" s="85">
        <v>19218</v>
      </c>
      <c r="D16220" s="85">
        <v>16216</v>
      </c>
      <c r="E16220" s="86" t="s">
        <v>30097</v>
      </c>
      <c r="F16220" s="85" t="s">
        <v>32</v>
      </c>
      <c r="G16220" s="86" t="s">
        <v>20054</v>
      </c>
      <c r="H16220" s="85" t="s">
        <v>1</v>
      </c>
      <c r="I16220" s="85">
        <v>-1</v>
      </c>
      <c r="J16220" s="88">
        <v>0.25594913867674818</v>
      </c>
      <c r="K16220" s="146">
        <v>11.860266639870645</v>
      </c>
      <c r="L16220" s="147">
        <v>1.5896643374624009E-9</v>
      </c>
      <c r="M16220" s="147">
        <v>4.5195268917423226E-3</v>
      </c>
      <c r="N16220" s="87">
        <v>0.66111936299005281</v>
      </c>
      <c r="O16220" s="88">
        <v>0.2179380773916505</v>
      </c>
      <c r="P16220" s="89">
        <v>329.65012007208384</v>
      </c>
    </row>
    <row r="16221" spans="1:16">
      <c r="A16221" s="75" t="s">
        <v>20056</v>
      </c>
      <c r="B16221" s="85">
        <v>16217</v>
      </c>
      <c r="C16221" s="85">
        <v>12660</v>
      </c>
      <c r="D16221" s="85">
        <v>16217</v>
      </c>
      <c r="E16221" s="86" t="s">
        <v>20057</v>
      </c>
      <c r="F16221" s="85" t="s">
        <v>32</v>
      </c>
      <c r="G16221" s="86" t="s">
        <v>20058</v>
      </c>
      <c r="H16221" s="85" t="s">
        <v>1</v>
      </c>
      <c r="I16221" s="85">
        <v>-1</v>
      </c>
      <c r="J16221" s="88">
        <v>1.9712486611162969E-2</v>
      </c>
      <c r="K16221" s="146">
        <v>2.4703913932441885E-2</v>
      </c>
      <c r="L16221" s="147">
        <v>9.0253055236472931E-11</v>
      </c>
      <c r="M16221" s="147">
        <v>1.2671162622484419E-3</v>
      </c>
      <c r="N16221" s="87">
        <v>0.1421475697691692</v>
      </c>
      <c r="O16221" s="88">
        <v>1.5784088285960032E-2</v>
      </c>
      <c r="P16221" s="89">
        <v>111.04015574512823</v>
      </c>
    </row>
    <row r="16222" spans="1:16">
      <c r="A16222" s="75" t="s">
        <v>20059</v>
      </c>
      <c r="B16222" s="85">
        <v>16218</v>
      </c>
      <c r="C16222" s="85">
        <v>12661</v>
      </c>
      <c r="D16222" s="85">
        <v>16218</v>
      </c>
      <c r="E16222" s="86" t="s">
        <v>20057</v>
      </c>
      <c r="F16222" s="85" t="s">
        <v>38</v>
      </c>
      <c r="G16222" s="86" t="s">
        <v>20058</v>
      </c>
      <c r="H16222" s="85" t="s">
        <v>1</v>
      </c>
      <c r="I16222" s="85">
        <v>-1</v>
      </c>
      <c r="J16222" s="88">
        <v>2.8024697519083319E-2</v>
      </c>
      <c r="K16222" s="146">
        <v>3.3726112005265776E-2</v>
      </c>
      <c r="L16222" s="147">
        <v>1.2993539208107949E-10</v>
      </c>
      <c r="M16222" s="147">
        <v>2.40571680619126E-3</v>
      </c>
      <c r="N16222" s="87">
        <v>0.27043351142727851</v>
      </c>
      <c r="O16222" s="88">
        <v>2.3488101858359641E-2</v>
      </c>
      <c r="P16222" s="89">
        <v>86.853518021474045</v>
      </c>
    </row>
    <row r="16223" spans="1:16">
      <c r="A16223" s="75" t="s">
        <v>30102</v>
      </c>
      <c r="B16223" s="85">
        <v>16219</v>
      </c>
      <c r="C16223" s="85">
        <v>19221</v>
      </c>
      <c r="D16223" s="85">
        <v>16219</v>
      </c>
      <c r="E16223" s="86" t="s">
        <v>30100</v>
      </c>
      <c r="F16223" s="85" t="s">
        <v>55</v>
      </c>
      <c r="G16223" s="86" t="s">
        <v>20058</v>
      </c>
      <c r="H16223" s="85" t="s">
        <v>1</v>
      </c>
      <c r="I16223" s="85">
        <v>-1</v>
      </c>
      <c r="J16223" s="88">
        <v>1.6549573589615309E-2</v>
      </c>
      <c r="K16223" s="146">
        <v>2.1110579902477351E-2</v>
      </c>
      <c r="L16223" s="147">
        <v>7.4054340681154144E-11</v>
      </c>
      <c r="M16223" s="147">
        <v>7.9393871643729773E-4</v>
      </c>
      <c r="N16223" s="87">
        <v>9.5029154623228557E-2</v>
      </c>
      <c r="O16223" s="88">
        <v>1.30764019761361E-2</v>
      </c>
      <c r="P16223" s="89">
        <v>137.60410716039092</v>
      </c>
    </row>
    <row r="16224" spans="1:16">
      <c r="A16224" s="75" t="s">
        <v>30106</v>
      </c>
      <c r="B16224" s="85">
        <v>16220</v>
      </c>
      <c r="C16224" s="85">
        <v>19224</v>
      </c>
      <c r="D16224" s="85">
        <v>16220</v>
      </c>
      <c r="E16224" s="86" t="s">
        <v>30104</v>
      </c>
      <c r="F16224" s="85" t="s">
        <v>32</v>
      </c>
      <c r="G16224" s="86" t="s">
        <v>20058</v>
      </c>
      <c r="H16224" s="85" t="s">
        <v>1</v>
      </c>
      <c r="I16224" s="85">
        <v>-1</v>
      </c>
      <c r="J16224" s="88">
        <v>1.5824808853773971E-2</v>
      </c>
      <c r="K16224" s="146">
        <v>2.0470034934308802E-2</v>
      </c>
      <c r="L16224" s="147">
        <v>7.1412366244159261E-11</v>
      </c>
      <c r="M16224" s="147">
        <v>7.1062437930699063E-4</v>
      </c>
      <c r="N16224" s="87">
        <v>8.1795592487835522E-2</v>
      </c>
      <c r="O16224" s="88">
        <v>1.2300836712516141E-2</v>
      </c>
      <c r="P16224" s="89">
        <v>150.38507990935449</v>
      </c>
    </row>
    <row r="16225" spans="1:16">
      <c r="A16225" s="75" t="s">
        <v>20060</v>
      </c>
      <c r="B16225" s="85">
        <v>16221</v>
      </c>
      <c r="C16225" s="85">
        <v>12662</v>
      </c>
      <c r="D16225" s="85">
        <v>16221</v>
      </c>
      <c r="E16225" s="86" t="s">
        <v>20061</v>
      </c>
      <c r="F16225" s="85" t="s">
        <v>38</v>
      </c>
      <c r="G16225" s="86" t="s">
        <v>20062</v>
      </c>
      <c r="H16225" s="85" t="s">
        <v>1</v>
      </c>
      <c r="I16225" s="85">
        <v>-1</v>
      </c>
      <c r="J16225" s="88">
        <v>3.4549971960272201E-2</v>
      </c>
      <c r="K16225" s="146">
        <v>3.945237639916227E-2</v>
      </c>
      <c r="L16225" s="147">
        <v>1.8890279864770751E-10</v>
      </c>
      <c r="M16225" s="147">
        <v>2.553971654777101E-3</v>
      </c>
      <c r="N16225" s="87">
        <v>0.2914923217109337</v>
      </c>
      <c r="O16225" s="88">
        <v>2.4902542569477829E-2</v>
      </c>
      <c r="P16225" s="89">
        <v>85.431212813122102</v>
      </c>
    </row>
    <row r="16226" spans="1:16">
      <c r="A16226" s="75" t="s">
        <v>20063</v>
      </c>
      <c r="B16226" s="85">
        <v>16222</v>
      </c>
      <c r="C16226" s="85">
        <v>12663</v>
      </c>
      <c r="D16226" s="85">
        <v>16222</v>
      </c>
      <c r="E16226" s="86" t="s">
        <v>20061</v>
      </c>
      <c r="F16226" s="85" t="s">
        <v>11</v>
      </c>
      <c r="G16226" s="86" t="s">
        <v>20062</v>
      </c>
      <c r="H16226" s="85" t="s">
        <v>1</v>
      </c>
      <c r="I16226" s="85">
        <v>-1</v>
      </c>
      <c r="J16226" s="88">
        <v>3.5478676730229849E-2</v>
      </c>
      <c r="K16226" s="146">
        <v>3.9436444516525705E-2</v>
      </c>
      <c r="L16226" s="147">
        <v>2.0116969099357099E-10</v>
      </c>
      <c r="M16226" s="147">
        <v>2.7624126363242889E-3</v>
      </c>
      <c r="N16226" s="87">
        <v>0.31209859145810892</v>
      </c>
      <c r="O16226" s="88">
        <v>2.562494524581603E-2</v>
      </c>
      <c r="P16226" s="89">
        <v>82.10528963330971</v>
      </c>
    </row>
    <row r="16227" spans="1:16">
      <c r="A16227" s="75" t="s">
        <v>30110</v>
      </c>
      <c r="B16227" s="85">
        <v>16223</v>
      </c>
      <c r="C16227" s="85">
        <v>19227</v>
      </c>
      <c r="D16227" s="85">
        <v>16223</v>
      </c>
      <c r="E16227" s="86" t="s">
        <v>30108</v>
      </c>
      <c r="F16227" s="85" t="s">
        <v>38</v>
      </c>
      <c r="G16227" s="86" t="s">
        <v>20062</v>
      </c>
      <c r="H16227" s="85" t="s">
        <v>1</v>
      </c>
      <c r="I16227" s="85">
        <v>-1</v>
      </c>
      <c r="J16227" s="88">
        <v>2.3074848030804181E-2</v>
      </c>
      <c r="K16227" s="146">
        <v>2.6836844296373744E-2</v>
      </c>
      <c r="L16227" s="147">
        <v>1.330217472477819E-10</v>
      </c>
      <c r="M16227" s="147">
        <v>9.4219356502314093E-4</v>
      </c>
      <c r="N16227" s="87">
        <v>0.116087964906884</v>
      </c>
      <c r="O16227" s="88">
        <v>1.4490842687254301E-2</v>
      </c>
      <c r="P16227" s="89">
        <v>124.82639952278977</v>
      </c>
    </row>
    <row r="16228" spans="1:16">
      <c r="A16228" s="75" t="s">
        <v>30113</v>
      </c>
      <c r="B16228" s="85">
        <v>16224</v>
      </c>
      <c r="C16228" s="85">
        <v>19230</v>
      </c>
      <c r="D16228" s="85">
        <v>16224</v>
      </c>
      <c r="E16228" s="86" t="s">
        <v>30108</v>
      </c>
      <c r="F16228" s="85" t="s">
        <v>11</v>
      </c>
      <c r="G16228" s="86" t="s">
        <v>20062</v>
      </c>
      <c r="H16228" s="85" t="s">
        <v>1</v>
      </c>
      <c r="I16228" s="85">
        <v>-1</v>
      </c>
      <c r="J16228" s="88">
        <v>2.4028040868654909E-2</v>
      </c>
      <c r="K16228" s="146">
        <v>2.7127989964067085E-2</v>
      </c>
      <c r="L16228" s="147">
        <v>1.45899362901689E-10</v>
      </c>
      <c r="M16228" s="147">
        <v>1.1159247100791471E-3</v>
      </c>
      <c r="N16228" s="87">
        <v>0.1351915528409276</v>
      </c>
      <c r="O16228" s="88">
        <v>1.536145969935301E-2</v>
      </c>
      <c r="P16228" s="89">
        <v>113.62736337105312</v>
      </c>
    </row>
    <row r="16229" spans="1:16">
      <c r="A16229" s="75" t="s">
        <v>20024</v>
      </c>
      <c r="B16229" s="85">
        <v>16225</v>
      </c>
      <c r="C16229" s="85">
        <v>12644</v>
      </c>
      <c r="D16229" s="85">
        <v>16225</v>
      </c>
      <c r="E16229" s="86" t="s">
        <v>20025</v>
      </c>
      <c r="F16229" s="85" t="s">
        <v>32</v>
      </c>
      <c r="G16229" s="86" t="s">
        <v>20026</v>
      </c>
      <c r="H16229" s="85" t="s">
        <v>1</v>
      </c>
      <c r="I16229" s="85">
        <v>-1</v>
      </c>
      <c r="J16229" s="88">
        <v>0.56473424825303842</v>
      </c>
      <c r="K16229" s="146">
        <v>0.35760391607482955</v>
      </c>
      <c r="L16229" s="147">
        <v>1.650732362565965E-9</v>
      </c>
      <c r="M16229" s="147">
        <v>1.591449081721891E-3</v>
      </c>
      <c r="N16229" s="87">
        <v>0.186937130885309</v>
      </c>
      <c r="O16229" s="88">
        <v>0.56045477088905993</v>
      </c>
      <c r="P16229" s="89">
        <v>2998.0922903589126</v>
      </c>
    </row>
    <row r="16230" spans="1:16">
      <c r="A16230" s="75" t="s">
        <v>20027</v>
      </c>
      <c r="B16230" s="85">
        <v>16226</v>
      </c>
      <c r="C16230" s="85">
        <v>12645</v>
      </c>
      <c r="D16230" s="85">
        <v>16226</v>
      </c>
      <c r="E16230" s="86" t="s">
        <v>20025</v>
      </c>
      <c r="F16230" s="85" t="s">
        <v>38</v>
      </c>
      <c r="G16230" s="86" t="s">
        <v>20026</v>
      </c>
      <c r="H16230" s="85" t="s">
        <v>1</v>
      </c>
      <c r="I16230" s="85">
        <v>-1</v>
      </c>
      <c r="J16230" s="88">
        <v>0.60561973852055384</v>
      </c>
      <c r="K16230" s="146">
        <v>0.33878665418222581</v>
      </c>
      <c r="L16230" s="147">
        <v>1.7682455558699689E-9</v>
      </c>
      <c r="M16230" s="147">
        <v>2.696175136672752E-3</v>
      </c>
      <c r="N16230" s="87">
        <v>0.3112380000516875</v>
      </c>
      <c r="O16230" s="88">
        <v>0.60061088391304984</v>
      </c>
      <c r="P16230" s="89">
        <v>1929.7479222116388</v>
      </c>
    </row>
    <row r="16231" spans="1:16">
      <c r="A16231" s="75" t="s">
        <v>30059</v>
      </c>
      <c r="B16231" s="85">
        <v>16227</v>
      </c>
      <c r="C16231" s="85">
        <v>19193</v>
      </c>
      <c r="D16231" s="85">
        <v>16227</v>
      </c>
      <c r="E16231" s="86" t="s">
        <v>30057</v>
      </c>
      <c r="F16231" s="85" t="s">
        <v>55</v>
      </c>
      <c r="G16231" s="86" t="s">
        <v>20026</v>
      </c>
      <c r="H16231" s="85" t="s">
        <v>1</v>
      </c>
      <c r="I16231" s="85">
        <v>-1</v>
      </c>
      <c r="J16231" s="88">
        <v>0.59414461459108603</v>
      </c>
      <c r="K16231" s="146">
        <v>0.32617112207943616</v>
      </c>
      <c r="L16231" s="147">
        <v>1.712364504470045E-9</v>
      </c>
      <c r="M16231" s="147">
        <v>1.084397046918787E-3</v>
      </c>
      <c r="N16231" s="87">
        <v>0.13583364324763739</v>
      </c>
      <c r="O16231" s="88">
        <v>0.59019918403082638</v>
      </c>
      <c r="P16231" s="89">
        <v>4345.0147542228424</v>
      </c>
    </row>
    <row r="16232" spans="1:16">
      <c r="A16232" s="75" t="s">
        <v>30063</v>
      </c>
      <c r="B16232" s="85">
        <v>16228</v>
      </c>
      <c r="C16232" s="85">
        <v>19196</v>
      </c>
      <c r="D16232" s="85">
        <v>16228</v>
      </c>
      <c r="E16232" s="86" t="s">
        <v>30061</v>
      </c>
      <c r="F16232" s="85" t="s">
        <v>32</v>
      </c>
      <c r="G16232" s="86" t="s">
        <v>20026</v>
      </c>
      <c r="H16232" s="85" t="s">
        <v>1</v>
      </c>
      <c r="I16232" s="85">
        <v>-1</v>
      </c>
      <c r="J16232" s="88">
        <v>0.56084657049564945</v>
      </c>
      <c r="K16232" s="146">
        <v>0.3533700370766964</v>
      </c>
      <c r="L16232" s="147">
        <v>1.6318916735736469E-9</v>
      </c>
      <c r="M16232" s="147">
        <v>1.03495719878044E-3</v>
      </c>
      <c r="N16232" s="87">
        <v>0.1265851536039754</v>
      </c>
      <c r="O16232" s="88">
        <v>0.55697151931561628</v>
      </c>
      <c r="P16232" s="89">
        <v>4399.9750638855694</v>
      </c>
    </row>
    <row r="16233" spans="1:16">
      <c r="A16233" s="75" t="s">
        <v>20028</v>
      </c>
      <c r="B16233" s="85">
        <v>16229</v>
      </c>
      <c r="C16233" s="85">
        <v>12646</v>
      </c>
      <c r="D16233" s="85">
        <v>16229</v>
      </c>
      <c r="E16233" s="86" t="s">
        <v>20029</v>
      </c>
      <c r="F16233" s="85" t="s">
        <v>32</v>
      </c>
      <c r="G16233" s="86" t="s">
        <v>20030</v>
      </c>
      <c r="H16233" s="85" t="s">
        <v>1</v>
      </c>
      <c r="I16233" s="85">
        <v>-1</v>
      </c>
      <c r="J16233" s="88">
        <v>0.53931468338900401</v>
      </c>
      <c r="K16233" s="146">
        <v>0.32030396378560771</v>
      </c>
      <c r="L16233" s="147">
        <v>1.756805891935087E-9</v>
      </c>
      <c r="M16233" s="147">
        <v>3.65141056087807E-3</v>
      </c>
      <c r="N16233" s="87">
        <v>0.45778414288592251</v>
      </c>
      <c r="O16233" s="88">
        <v>0.44443640403074308</v>
      </c>
      <c r="P16233" s="89">
        <v>970.84272344814349</v>
      </c>
    </row>
    <row r="16234" spans="1:16">
      <c r="A16234" s="75" t="s">
        <v>20031</v>
      </c>
      <c r="B16234" s="85">
        <v>16230</v>
      </c>
      <c r="C16234" s="85">
        <v>12647</v>
      </c>
      <c r="D16234" s="85">
        <v>16230</v>
      </c>
      <c r="E16234" s="86" t="s">
        <v>20029</v>
      </c>
      <c r="F16234" s="85" t="s">
        <v>38</v>
      </c>
      <c r="G16234" s="86" t="s">
        <v>20030</v>
      </c>
      <c r="H16234" s="85" t="s">
        <v>1</v>
      </c>
      <c r="I16234" s="85">
        <v>-1</v>
      </c>
      <c r="J16234" s="88">
        <v>0.5597255854986618</v>
      </c>
      <c r="K16234" s="146">
        <v>0.33741769223427481</v>
      </c>
      <c r="L16234" s="147">
        <v>1.836206420692389E-9</v>
      </c>
      <c r="M16234" s="147">
        <v>5.5269897642749493E-3</v>
      </c>
      <c r="N16234" s="87">
        <v>0.70600632022747656</v>
      </c>
      <c r="O16234" s="88">
        <v>0.46341297999939002</v>
      </c>
      <c r="P16234" s="89">
        <v>656.38644686647774</v>
      </c>
    </row>
    <row r="16235" spans="1:16">
      <c r="A16235" s="75" t="s">
        <v>30067</v>
      </c>
      <c r="B16235" s="85">
        <v>16231</v>
      </c>
      <c r="C16235" s="85">
        <v>19199</v>
      </c>
      <c r="D16235" s="85">
        <v>16231</v>
      </c>
      <c r="E16235" s="86" t="s">
        <v>30065</v>
      </c>
      <c r="F16235" s="85" t="s">
        <v>55</v>
      </c>
      <c r="G16235" s="86" t="s">
        <v>20030</v>
      </c>
      <c r="H16235" s="85" t="s">
        <v>1</v>
      </c>
      <c r="I16235" s="85">
        <v>-1</v>
      </c>
      <c r="J16235" s="88">
        <v>0.54825046156919388</v>
      </c>
      <c r="K16235" s="146">
        <v>0.32480216013148611</v>
      </c>
      <c r="L16235" s="147">
        <v>1.780325369292462E-9</v>
      </c>
      <c r="M16235" s="147">
        <v>3.9152116745209886E-3</v>
      </c>
      <c r="N16235" s="87">
        <v>0.53060196342342703</v>
      </c>
      <c r="O16235" s="88">
        <v>0.45300128011716639</v>
      </c>
      <c r="P16235" s="89">
        <v>853.74972454759973</v>
      </c>
    </row>
    <row r="16236" spans="1:16">
      <c r="A16236" s="75" t="s">
        <v>30071</v>
      </c>
      <c r="B16236" s="85">
        <v>16232</v>
      </c>
      <c r="C16236" s="85">
        <v>19202</v>
      </c>
      <c r="D16236" s="85">
        <v>16232</v>
      </c>
      <c r="E16236" s="86" t="s">
        <v>30069</v>
      </c>
      <c r="F16236" s="85" t="s">
        <v>32</v>
      </c>
      <c r="G16236" s="86" t="s">
        <v>20030</v>
      </c>
      <c r="H16236" s="85" t="s">
        <v>1</v>
      </c>
      <c r="I16236" s="85">
        <v>-1</v>
      </c>
      <c r="J16236" s="88">
        <v>0.53542700563161583</v>
      </c>
      <c r="K16236" s="146">
        <v>0.31607008478747467</v>
      </c>
      <c r="L16236" s="147">
        <v>1.737965202942776E-9</v>
      </c>
      <c r="M16236" s="147">
        <v>3.0949186779366208E-3</v>
      </c>
      <c r="N16236" s="87">
        <v>0.39743216560458899</v>
      </c>
      <c r="O16236" s="88">
        <v>0.44095315245729999</v>
      </c>
      <c r="P16236" s="89">
        <v>1109.5054467634877</v>
      </c>
    </row>
    <row r="16237" spans="1:16">
      <c r="A16237" s="75" t="s">
        <v>20064</v>
      </c>
      <c r="B16237" s="85">
        <v>16233</v>
      </c>
      <c r="C16237" s="85">
        <v>12664</v>
      </c>
      <c r="D16237" s="85">
        <v>16233</v>
      </c>
      <c r="E16237" s="86" t="s">
        <v>20065</v>
      </c>
      <c r="F16237" s="85" t="s">
        <v>32</v>
      </c>
      <c r="G16237" s="86" t="s">
        <v>20066</v>
      </c>
      <c r="H16237" s="85" t="s">
        <v>1</v>
      </c>
      <c r="I16237" s="85">
        <v>-1</v>
      </c>
      <c r="J16237" s="88">
        <v>0.62765751597910602</v>
      </c>
      <c r="K16237" s="146">
        <v>0.32144038779151501</v>
      </c>
      <c r="L16237" s="147">
        <v>1.792555175852332E-9</v>
      </c>
      <c r="M16237" s="147">
        <v>1.2677592269556559E-3</v>
      </c>
      <c r="N16237" s="87">
        <v>0.14222929691286579</v>
      </c>
      <c r="O16237" s="88">
        <v>0.62372422176273368</v>
      </c>
      <c r="P16237" s="89">
        <v>4385.3427901344903</v>
      </c>
    </row>
    <row r="16238" spans="1:16">
      <c r="A16238" s="75" t="s">
        <v>20067</v>
      </c>
      <c r="B16238" s="85">
        <v>16234</v>
      </c>
      <c r="C16238" s="85">
        <v>12665</v>
      </c>
      <c r="D16238" s="85">
        <v>16234</v>
      </c>
      <c r="E16238" s="86" t="s">
        <v>20065</v>
      </c>
      <c r="F16238" s="85" t="s">
        <v>38</v>
      </c>
      <c r="G16238" s="86" t="s">
        <v>20066</v>
      </c>
      <c r="H16238" s="85" t="s">
        <v>1</v>
      </c>
      <c r="I16238" s="85">
        <v>-1</v>
      </c>
      <c r="J16238" s="88">
        <v>0.63999774867781811</v>
      </c>
      <c r="K16238" s="146">
        <v>0.33242884813815771</v>
      </c>
      <c r="L16238" s="147">
        <v>1.8435193860480291E-9</v>
      </c>
      <c r="M16238" s="147">
        <v>2.4062475005523832E-3</v>
      </c>
      <c r="N16238" s="87">
        <v>0.27049906299005749</v>
      </c>
      <c r="O16238" s="88">
        <v>0.63545563768761171</v>
      </c>
      <c r="P16238" s="89">
        <v>2349.1971863539084</v>
      </c>
    </row>
    <row r="16239" spans="1:16">
      <c r="A16239" s="75" t="s">
        <v>30117</v>
      </c>
      <c r="B16239" s="85">
        <v>16235</v>
      </c>
      <c r="C16239" s="85">
        <v>19233</v>
      </c>
      <c r="D16239" s="85">
        <v>16235</v>
      </c>
      <c r="E16239" s="86" t="s">
        <v>30115</v>
      </c>
      <c r="F16239" s="85" t="s">
        <v>55</v>
      </c>
      <c r="G16239" s="86" t="s">
        <v>20066</v>
      </c>
      <c r="H16239" s="85" t="s">
        <v>1</v>
      </c>
      <c r="I16239" s="85">
        <v>-1</v>
      </c>
      <c r="J16239" s="88">
        <v>0.62852262474835119</v>
      </c>
      <c r="K16239" s="146">
        <v>0.31981331603536961</v>
      </c>
      <c r="L16239" s="147">
        <v>1.787638334648101E-9</v>
      </c>
      <c r="M16239" s="147">
        <v>7.944694107984222E-4</v>
      </c>
      <c r="N16239" s="87">
        <v>9.5094706186007752E-2</v>
      </c>
      <c r="O16239" s="88">
        <v>0.62504393780538892</v>
      </c>
      <c r="P16239" s="89">
        <v>6572.8573426872626</v>
      </c>
    </row>
    <row r="16240" spans="1:16">
      <c r="A16240" s="75" t="s">
        <v>30121</v>
      </c>
      <c r="B16240" s="85">
        <v>16236</v>
      </c>
      <c r="C16240" s="85">
        <v>19236</v>
      </c>
      <c r="D16240" s="85">
        <v>16236</v>
      </c>
      <c r="E16240" s="86" t="s">
        <v>30119</v>
      </c>
      <c r="F16240" s="85" t="s">
        <v>32</v>
      </c>
      <c r="G16240" s="86" t="s">
        <v>20066</v>
      </c>
      <c r="H16240" s="85" t="s">
        <v>1</v>
      </c>
      <c r="I16240" s="85">
        <v>-1</v>
      </c>
      <c r="J16240" s="88">
        <v>0.62376983822171828</v>
      </c>
      <c r="K16240" s="146">
        <v>0.31720650879338219</v>
      </c>
      <c r="L16240" s="147">
        <v>1.773714486860028E-9</v>
      </c>
      <c r="M16240" s="147">
        <v>7.1126734401420527E-4</v>
      </c>
      <c r="N16240" s="87">
        <v>8.1877319631532261E-2</v>
      </c>
      <c r="O16240" s="88">
        <v>0.62024097018929114</v>
      </c>
      <c r="P16240" s="89">
        <v>7575.2476141198258</v>
      </c>
    </row>
    <row r="16241" spans="1:16">
      <c r="A16241" s="75" t="s">
        <v>20068</v>
      </c>
      <c r="B16241" s="85">
        <v>16237</v>
      </c>
      <c r="C16241" s="85">
        <v>12666</v>
      </c>
      <c r="D16241" s="85">
        <v>16237</v>
      </c>
      <c r="E16241" s="86" t="s">
        <v>20069</v>
      </c>
      <c r="F16241" s="85" t="s">
        <v>32</v>
      </c>
      <c r="G16241" s="86" t="s">
        <v>20070</v>
      </c>
      <c r="H16241" s="85" t="s">
        <v>1</v>
      </c>
      <c r="I16241" s="85">
        <v>-1</v>
      </c>
      <c r="J16241" s="88">
        <v>8.0350379256083238E-2</v>
      </c>
      <c r="K16241" s="146">
        <v>7.7708495562428551E-2</v>
      </c>
      <c r="L16241" s="147">
        <v>6.8512982038153821E-10</v>
      </c>
      <c r="M16241" s="147">
        <v>2.7174585644902599E-3</v>
      </c>
      <c r="N16241" s="87">
        <v>0.33279293715749197</v>
      </c>
      <c r="O16241" s="88">
        <v>2.7184441745832361E-2</v>
      </c>
      <c r="P16241" s="89">
        <v>81.685753243517638</v>
      </c>
    </row>
    <row r="16242" spans="1:16">
      <c r="A16242" s="75" t="s">
        <v>20071</v>
      </c>
      <c r="B16242" s="85">
        <v>16238</v>
      </c>
      <c r="C16242" s="85">
        <v>12667</v>
      </c>
      <c r="D16242" s="85">
        <v>16238</v>
      </c>
      <c r="E16242" s="86" t="s">
        <v>20069</v>
      </c>
      <c r="F16242" s="85" t="s">
        <v>38</v>
      </c>
      <c r="G16242" s="86" t="s">
        <v>20070</v>
      </c>
      <c r="H16242" s="85" t="s">
        <v>1</v>
      </c>
      <c r="I16242" s="85">
        <v>-1</v>
      </c>
      <c r="J16242" s="88">
        <v>0.1029885908462773</v>
      </c>
      <c r="K16242" s="146">
        <v>9.8330835047278076E-2</v>
      </c>
      <c r="L16242" s="147">
        <v>7.0607257534205957E-10</v>
      </c>
      <c r="M16242" s="147">
        <v>4.4442226259198336E-3</v>
      </c>
      <c r="N16242" s="87">
        <v>0.55247720594124727</v>
      </c>
      <c r="O16242" s="88">
        <v>4.1575173927280891E-2</v>
      </c>
      <c r="P16242" s="89">
        <v>75.252288203365566</v>
      </c>
    </row>
    <row r="16243" spans="1:16">
      <c r="A16243" s="75" t="s">
        <v>30125</v>
      </c>
      <c r="B16243" s="85">
        <v>16239</v>
      </c>
      <c r="C16243" s="85">
        <v>19239</v>
      </c>
      <c r="D16243" s="85">
        <v>16239</v>
      </c>
      <c r="E16243" s="86" t="s">
        <v>30123</v>
      </c>
      <c r="F16243" s="85" t="s">
        <v>55</v>
      </c>
      <c r="G16243" s="86" t="s">
        <v>20070</v>
      </c>
      <c r="H16243" s="85" t="s">
        <v>1</v>
      </c>
      <c r="I16243" s="85">
        <v>-1</v>
      </c>
      <c r="J16243" s="88">
        <v>9.1513466916809366E-2</v>
      </c>
      <c r="K16243" s="146">
        <v>8.5715302944489744E-2</v>
      </c>
      <c r="L16243" s="147">
        <v>6.5019152394213575E-10</v>
      </c>
      <c r="M16243" s="147">
        <v>2.8324445361658729E-3</v>
      </c>
      <c r="N16243" s="87">
        <v>0.3770728491371978</v>
      </c>
      <c r="O16243" s="88">
        <v>3.116347404505735E-2</v>
      </c>
      <c r="P16243" s="89">
        <v>82.645764913502262</v>
      </c>
    </row>
    <row r="16244" spans="1:16">
      <c r="A16244" s="75" t="s">
        <v>30129</v>
      </c>
      <c r="B16244" s="85">
        <v>16240</v>
      </c>
      <c r="C16244" s="85">
        <v>19242</v>
      </c>
      <c r="D16244" s="85">
        <v>16240</v>
      </c>
      <c r="E16244" s="86" t="s">
        <v>30127</v>
      </c>
      <c r="F16244" s="85" t="s">
        <v>32</v>
      </c>
      <c r="G16244" s="86" t="s">
        <v>20070</v>
      </c>
      <c r="H16244" s="85" t="s">
        <v>1</v>
      </c>
      <c r="I16244" s="85">
        <v>-1</v>
      </c>
      <c r="J16244" s="88">
        <v>7.6462701498694358E-2</v>
      </c>
      <c r="K16244" s="146">
        <v>7.3474616564295325E-2</v>
      </c>
      <c r="L16244" s="147">
        <v>6.6628913138922351E-10</v>
      </c>
      <c r="M16244" s="147">
        <v>2.160966681548809E-3</v>
      </c>
      <c r="N16244" s="87">
        <v>0.27244095987615818</v>
      </c>
      <c r="O16244" s="88">
        <v>2.3701190172388441E-2</v>
      </c>
      <c r="P16244" s="89">
        <v>86.995693243637604</v>
      </c>
    </row>
    <row r="16245" spans="1:16">
      <c r="A16245" s="75" t="s">
        <v>20072</v>
      </c>
      <c r="B16245" s="85">
        <v>16241</v>
      </c>
      <c r="C16245" s="85">
        <v>12668</v>
      </c>
      <c r="D16245" s="85">
        <v>16241</v>
      </c>
      <c r="E16245" s="86" t="s">
        <v>20073</v>
      </c>
      <c r="F16245" s="85" t="s">
        <v>38</v>
      </c>
      <c r="G16245" s="86" t="s">
        <v>20074</v>
      </c>
      <c r="H16245" s="85" t="s">
        <v>1</v>
      </c>
      <c r="I16245" s="85">
        <v>-1</v>
      </c>
      <c r="J16245" s="88">
        <v>5.2580281341215118E-2</v>
      </c>
      <c r="K16245" s="146">
        <v>0.38478816950263012</v>
      </c>
      <c r="L16245" s="147">
        <v>2.6415869243534608E-10</v>
      </c>
      <c r="M16245" s="147">
        <v>2.9843379373495692E-3</v>
      </c>
      <c r="N16245" s="87">
        <v>0.35245217270872048</v>
      </c>
      <c r="O16245" s="88">
        <v>2.897901210600402E-2</v>
      </c>
      <c r="P16245" s="89">
        <v>82.221119204032675</v>
      </c>
    </row>
    <row r="16246" spans="1:16">
      <c r="A16246" s="75" t="s">
        <v>20075</v>
      </c>
      <c r="B16246" s="85">
        <v>16242</v>
      </c>
      <c r="C16246" s="85">
        <v>12669</v>
      </c>
      <c r="D16246" s="85">
        <v>16242</v>
      </c>
      <c r="E16246" s="86" t="s">
        <v>20073</v>
      </c>
      <c r="F16246" s="85" t="s">
        <v>11</v>
      </c>
      <c r="G16246" s="86" t="s">
        <v>20074</v>
      </c>
      <c r="H16246" s="85" t="s">
        <v>1</v>
      </c>
      <c r="I16246" s="85">
        <v>-1</v>
      </c>
      <c r="J16246" s="88">
        <v>5.4325179286547419E-2</v>
      </c>
      <c r="K16246" s="146">
        <v>0.45736795403844122</v>
      </c>
      <c r="L16246" s="147">
        <v>2.723539284675265E-10</v>
      </c>
      <c r="M16246" s="147">
        <v>3.3522775073589698E-3</v>
      </c>
      <c r="N16246" s="87">
        <v>0.39073789346461912</v>
      </c>
      <c r="O16246" s="88">
        <v>3.0433360966502669E-2</v>
      </c>
      <c r="P16246" s="89">
        <v>77.886894195631356</v>
      </c>
    </row>
    <row r="16247" spans="1:16">
      <c r="A16247" s="75" t="s">
        <v>30133</v>
      </c>
      <c r="B16247" s="85">
        <v>16243</v>
      </c>
      <c r="C16247" s="85">
        <v>19245</v>
      </c>
      <c r="D16247" s="85">
        <v>16243</v>
      </c>
      <c r="E16247" s="86" t="s">
        <v>30131</v>
      </c>
      <c r="F16247" s="85" t="s">
        <v>38</v>
      </c>
      <c r="G16247" s="86" t="s">
        <v>20074</v>
      </c>
      <c r="H16247" s="85" t="s">
        <v>1</v>
      </c>
      <c r="I16247" s="85">
        <v>-1</v>
      </c>
      <c r="J16247" s="88">
        <v>4.1105157411747133E-2</v>
      </c>
      <c r="K16247" s="146">
        <v>0.37217263739984052</v>
      </c>
      <c r="L16247" s="147">
        <v>2.0827764103542169E-10</v>
      </c>
      <c r="M16247" s="147">
        <v>1.37255984759561E-3</v>
      </c>
      <c r="N16247" s="87">
        <v>0.177047815904671</v>
      </c>
      <c r="O16247" s="88">
        <v>1.8567312223780479E-2</v>
      </c>
      <c r="P16247" s="89">
        <v>104.87173834314792</v>
      </c>
    </row>
    <row r="16248" spans="1:16">
      <c r="A16248" s="75" t="s">
        <v>30136</v>
      </c>
      <c r="B16248" s="85">
        <v>16244</v>
      </c>
      <c r="C16248" s="85">
        <v>19248</v>
      </c>
      <c r="D16248" s="85">
        <v>16244</v>
      </c>
      <c r="E16248" s="86" t="s">
        <v>30131</v>
      </c>
      <c r="F16248" s="85" t="s">
        <v>11</v>
      </c>
      <c r="G16248" s="86" t="s">
        <v>20074</v>
      </c>
      <c r="H16248" s="85" t="s">
        <v>1</v>
      </c>
      <c r="I16248" s="85">
        <v>-1</v>
      </c>
      <c r="J16248" s="88">
        <v>4.2874543424972399E-2</v>
      </c>
      <c r="K16248" s="146">
        <v>0.44505949948598256</v>
      </c>
      <c r="L16248" s="147">
        <v>2.1708360037564409E-10</v>
      </c>
      <c r="M16248" s="147">
        <v>1.705789581113824E-3</v>
      </c>
      <c r="N16248" s="87">
        <v>0.21383085484743719</v>
      </c>
      <c r="O16248" s="88">
        <v>2.0169875420039611E-2</v>
      </c>
      <c r="P16248" s="89">
        <v>94.326309617151821</v>
      </c>
    </row>
    <row r="16249" spans="1:16">
      <c r="A16249" s="75" t="s">
        <v>20076</v>
      </c>
      <c r="B16249" s="85">
        <v>16245</v>
      </c>
      <c r="C16249" s="85">
        <v>12670</v>
      </c>
      <c r="D16249" s="85">
        <v>16245</v>
      </c>
      <c r="E16249" s="86" t="s">
        <v>20077</v>
      </c>
      <c r="F16249" s="85" t="s">
        <v>38</v>
      </c>
      <c r="G16249" s="86" t="s">
        <v>20078</v>
      </c>
      <c r="H16249" s="85" t="s">
        <v>1</v>
      </c>
      <c r="I16249" s="85">
        <v>-1</v>
      </c>
      <c r="J16249" s="88">
        <v>2.785222242899503E-2</v>
      </c>
      <c r="K16249" s="146">
        <v>3.3636239054240444E-2</v>
      </c>
      <c r="L16249" s="147">
        <v>1.294299622793565E-10</v>
      </c>
      <c r="M16249" s="147">
        <v>2.3799308406647519E-3</v>
      </c>
      <c r="N16249" s="87">
        <v>0.26727491106182172</v>
      </c>
      <c r="O16249" s="88">
        <v>2.3331143207276549E-2</v>
      </c>
      <c r="P16249" s="89">
        <v>87.292679715381013</v>
      </c>
    </row>
    <row r="16250" spans="1:16">
      <c r="A16250" s="75" t="s">
        <v>20079</v>
      </c>
      <c r="B16250" s="85">
        <v>16246</v>
      </c>
      <c r="C16250" s="85">
        <v>12671</v>
      </c>
      <c r="D16250" s="85">
        <v>16246</v>
      </c>
      <c r="E16250" s="86" t="s">
        <v>20077</v>
      </c>
      <c r="F16250" s="85" t="s">
        <v>11</v>
      </c>
      <c r="G16250" s="86" t="s">
        <v>20078</v>
      </c>
      <c r="H16250" s="85" t="s">
        <v>1</v>
      </c>
      <c r="I16250" s="85">
        <v>-1</v>
      </c>
      <c r="J16250" s="88">
        <v>2.8542671112078331E-2</v>
      </c>
      <c r="K16250" s="146">
        <v>3.3564856721469437E-2</v>
      </c>
      <c r="L16250" s="147">
        <v>1.30644912026437E-10</v>
      </c>
      <c r="M16250" s="147">
        <v>2.5273501608878641E-3</v>
      </c>
      <c r="N16250" s="87">
        <v>0.28120912802238318</v>
      </c>
      <c r="O16250" s="88">
        <v>2.379427836934371E-2</v>
      </c>
      <c r="P16250" s="89">
        <v>84.614174997369844</v>
      </c>
    </row>
    <row r="16251" spans="1:16">
      <c r="A16251" s="75" t="s">
        <v>30140</v>
      </c>
      <c r="B16251" s="85">
        <v>16247</v>
      </c>
      <c r="C16251" s="85">
        <v>19251</v>
      </c>
      <c r="D16251" s="85">
        <v>16247</v>
      </c>
      <c r="E16251" s="86" t="s">
        <v>30138</v>
      </c>
      <c r="F16251" s="85" t="s">
        <v>38</v>
      </c>
      <c r="G16251" s="86" t="s">
        <v>20078</v>
      </c>
      <c r="H16251" s="85" t="s">
        <v>1</v>
      </c>
      <c r="I16251" s="85">
        <v>-1</v>
      </c>
      <c r="J16251" s="88">
        <v>1.6377098499526978E-2</v>
      </c>
      <c r="K16251" s="146">
        <v>2.1020706951451903E-2</v>
      </c>
      <c r="L16251" s="147">
        <v>7.3548910879431258E-11</v>
      </c>
      <c r="M16251" s="147">
        <v>7.6815275091078887E-4</v>
      </c>
      <c r="N16251" s="87">
        <v>9.1870554257771755E-2</v>
      </c>
      <c r="O16251" s="88">
        <v>1.2919443325052991E-2</v>
      </c>
      <c r="P16251" s="89">
        <v>140.62659607781865</v>
      </c>
    </row>
    <row r="16252" spans="1:16">
      <c r="A16252" s="75" t="s">
        <v>30143</v>
      </c>
      <c r="B16252" s="85">
        <v>16248</v>
      </c>
      <c r="C16252" s="85">
        <v>19254</v>
      </c>
      <c r="D16252" s="85">
        <v>16248</v>
      </c>
      <c r="E16252" s="86" t="s">
        <v>30138</v>
      </c>
      <c r="F16252" s="85" t="s">
        <v>11</v>
      </c>
      <c r="G16252" s="86" t="s">
        <v>20078</v>
      </c>
      <c r="H16252" s="85" t="s">
        <v>1</v>
      </c>
      <c r="I16252" s="85">
        <v>-1</v>
      </c>
      <c r="J16252" s="88">
        <v>1.7092035250503349E-2</v>
      </c>
      <c r="K16252" s="146">
        <v>2.1256402169010771E-2</v>
      </c>
      <c r="L16252" s="147">
        <v>7.5374583934554986E-11</v>
      </c>
      <c r="M16252" s="147">
        <v>8.8086223464271796E-4</v>
      </c>
      <c r="N16252" s="87">
        <v>0.1043020894052013</v>
      </c>
      <c r="O16252" s="88">
        <v>1.353079282288063E-2</v>
      </c>
      <c r="P16252" s="89">
        <v>129.72695849183899</v>
      </c>
    </row>
    <row r="16253" spans="1:16">
      <c r="A16253" s="75" t="s">
        <v>20080</v>
      </c>
      <c r="B16253" s="85">
        <v>16249</v>
      </c>
      <c r="C16253" s="85">
        <v>12672</v>
      </c>
      <c r="D16253" s="85">
        <v>16249</v>
      </c>
      <c r="E16253" s="86" t="s">
        <v>20081</v>
      </c>
      <c r="F16253" s="85" t="s">
        <v>32</v>
      </c>
      <c r="G16253" s="86" t="s">
        <v>20082</v>
      </c>
      <c r="H16253" s="85" t="s">
        <v>1</v>
      </c>
      <c r="I16253" s="85">
        <v>-1</v>
      </c>
      <c r="J16253" s="88">
        <v>8.9299106229751624E-2</v>
      </c>
      <c r="K16253" s="146">
        <v>80.059736291052431</v>
      </c>
      <c r="L16253" s="147">
        <v>1.6761417809050039E-8</v>
      </c>
      <c r="M16253" s="147">
        <v>3.7152996242394171E-3</v>
      </c>
      <c r="N16253" s="87">
        <v>0.50215258570282872</v>
      </c>
      <c r="O16253" s="88">
        <v>8.4199698958746363E-2</v>
      </c>
      <c r="P16253" s="89">
        <v>167.67751746393537</v>
      </c>
    </row>
    <row r="16254" spans="1:16">
      <c r="A16254" s="75" t="s">
        <v>20083</v>
      </c>
      <c r="B16254" s="85">
        <v>16250</v>
      </c>
      <c r="C16254" s="85">
        <v>12673</v>
      </c>
      <c r="D16254" s="85">
        <v>16250</v>
      </c>
      <c r="E16254" s="86" t="s">
        <v>20081</v>
      </c>
      <c r="F16254" s="85" t="s">
        <v>31</v>
      </c>
      <c r="G16254" s="86" t="s">
        <v>20082</v>
      </c>
      <c r="H16254" s="85" t="s">
        <v>1</v>
      </c>
      <c r="I16254" s="85">
        <v>-1</v>
      </c>
      <c r="J16254" s="88">
        <v>0.13709711911650271</v>
      </c>
      <c r="K16254" s="146">
        <v>67.153128680169218</v>
      </c>
      <c r="L16254" s="147">
        <v>1.257348361901942E-8</v>
      </c>
      <c r="M16254" s="147">
        <v>5.3246317206419426E-3</v>
      </c>
      <c r="N16254" s="87">
        <v>0.65629761683036214</v>
      </c>
      <c r="O16254" s="88">
        <v>0.13054985933814839</v>
      </c>
      <c r="P16254" s="89">
        <v>198.91868565460985</v>
      </c>
    </row>
    <row r="16255" spans="1:16">
      <c r="A16255" s="75" t="s">
        <v>20084</v>
      </c>
      <c r="B16255" s="85">
        <v>16251</v>
      </c>
      <c r="C16255" s="85">
        <v>12674</v>
      </c>
      <c r="D16255" s="85">
        <v>16251</v>
      </c>
      <c r="E16255" s="86" t="s">
        <v>20081</v>
      </c>
      <c r="F16255" s="85" t="s">
        <v>38</v>
      </c>
      <c r="G16255" s="86" t="s">
        <v>20082</v>
      </c>
      <c r="H16255" s="85" t="s">
        <v>1</v>
      </c>
      <c r="I16255" s="85">
        <v>-1</v>
      </c>
      <c r="J16255" s="88">
        <v>0.15225639651602099</v>
      </c>
      <c r="K16255" s="146">
        <v>65.761553185153147</v>
      </c>
      <c r="L16255" s="147">
        <v>1.237670265007627E-8</v>
      </c>
      <c r="M16255" s="147">
        <v>5.4157846293998056E-3</v>
      </c>
      <c r="N16255" s="87">
        <v>0.68303902498608959</v>
      </c>
      <c r="O16255" s="88">
        <v>0.14468844881039691</v>
      </c>
      <c r="P16255" s="89">
        <v>211.83042771727949</v>
      </c>
    </row>
    <row r="16256" spans="1:16">
      <c r="A16256" s="75" t="s">
        <v>30144</v>
      </c>
      <c r="B16256" s="85">
        <v>16252</v>
      </c>
      <c r="C16256" s="85">
        <v>19255</v>
      </c>
      <c r="D16256" s="85">
        <v>16252</v>
      </c>
      <c r="E16256" s="86" t="s">
        <v>30145</v>
      </c>
      <c r="F16256" s="85" t="s">
        <v>31</v>
      </c>
      <c r="G16256" s="86" t="s">
        <v>20082</v>
      </c>
      <c r="H16256" s="85" t="s">
        <v>1</v>
      </c>
      <c r="I16256" s="85">
        <v>-1</v>
      </c>
      <c r="J16256" s="88">
        <v>0.12564648325492789</v>
      </c>
      <c r="K16256" s="146">
        <v>67.140820225616764</v>
      </c>
      <c r="L16256" s="147">
        <v>1.2518213290927539E-8</v>
      </c>
      <c r="M16256" s="147">
        <v>3.6781437943968062E-3</v>
      </c>
      <c r="N16256" s="87">
        <v>0.47939057821318121</v>
      </c>
      <c r="O16256" s="88">
        <v>0.12028637379168559</v>
      </c>
      <c r="P16256" s="89">
        <v>250.91518118696777</v>
      </c>
    </row>
    <row r="16257" spans="1:16">
      <c r="A16257" s="75" t="s">
        <v>30146</v>
      </c>
      <c r="B16257" s="85">
        <v>16253</v>
      </c>
      <c r="C16257" s="85">
        <v>19256</v>
      </c>
      <c r="D16257" s="85">
        <v>16253</v>
      </c>
      <c r="E16257" s="86" t="s">
        <v>30145</v>
      </c>
      <c r="F16257" s="85" t="s">
        <v>38</v>
      </c>
      <c r="G16257" s="86" t="s">
        <v>20082</v>
      </c>
      <c r="H16257" s="85" t="s">
        <v>1</v>
      </c>
      <c r="I16257" s="85">
        <v>-1</v>
      </c>
      <c r="J16257" s="88">
        <v>0.14078127258655271</v>
      </c>
      <c r="K16257" s="146">
        <v>65.74893765305022</v>
      </c>
      <c r="L16257" s="147">
        <v>1.232082159867633E-8</v>
      </c>
      <c r="M16257" s="147">
        <v>3.804006539645828E-3</v>
      </c>
      <c r="N16257" s="87">
        <v>0.50763466818203717</v>
      </c>
      <c r="O16257" s="88">
        <v>0.1342767489281731</v>
      </c>
      <c r="P16257" s="89">
        <v>264.51453642646334</v>
      </c>
    </row>
    <row r="16258" spans="1:16">
      <c r="A16258" s="75" t="s">
        <v>30147</v>
      </c>
      <c r="B16258" s="85">
        <v>16254</v>
      </c>
      <c r="C16258" s="85">
        <v>19257</v>
      </c>
      <c r="D16258" s="85">
        <v>16254</v>
      </c>
      <c r="E16258" s="86" t="s">
        <v>30148</v>
      </c>
      <c r="F16258" s="85" t="s">
        <v>32</v>
      </c>
      <c r="G16258" s="86" t="s">
        <v>20082</v>
      </c>
      <c r="H16258" s="85" t="s">
        <v>1</v>
      </c>
      <c r="I16258" s="85">
        <v>-1</v>
      </c>
      <c r="J16258" s="88">
        <v>8.541142847236273E-2</v>
      </c>
      <c r="K16258" s="146">
        <v>80.055502412054352</v>
      </c>
      <c r="L16258" s="147">
        <v>1.6742577120057739E-8</v>
      </c>
      <c r="M16258" s="147">
        <v>3.158807741297967E-3</v>
      </c>
      <c r="N16258" s="87">
        <v>0.44180060842149532</v>
      </c>
      <c r="O16258" s="88">
        <v>8.0716447385302578E-2</v>
      </c>
      <c r="P16258" s="89">
        <v>182.69881445771094</v>
      </c>
    </row>
    <row r="16259" spans="1:16">
      <c r="A16259" s="75" t="s">
        <v>20085</v>
      </c>
      <c r="B16259" s="85">
        <v>16255</v>
      </c>
      <c r="C16259" s="85">
        <v>12675</v>
      </c>
      <c r="D16259" s="85">
        <v>16255</v>
      </c>
      <c r="E16259" s="86" t="s">
        <v>20086</v>
      </c>
      <c r="F16259" s="85" t="s">
        <v>32</v>
      </c>
      <c r="G16259" s="86" t="s">
        <v>20087</v>
      </c>
      <c r="H16259" s="85" t="s">
        <v>1</v>
      </c>
      <c r="I16259" s="85">
        <v>-1</v>
      </c>
      <c r="J16259" s="88">
        <v>1.9708001665950079E-2</v>
      </c>
      <c r="K16259" s="146">
        <v>4.1113924521524375E-2</v>
      </c>
      <c r="L16259" s="147">
        <v>1.006004680825323E-10</v>
      </c>
      <c r="M16259" s="147">
        <v>1.270572178156014E-3</v>
      </c>
      <c r="N16259" s="87">
        <v>0.14258694825607091</v>
      </c>
      <c r="O16259" s="88">
        <v>1.5789056623110181E-2</v>
      </c>
      <c r="P16259" s="89">
        <v>110.73283225582978</v>
      </c>
    </row>
    <row r="16260" spans="1:16">
      <c r="A16260" s="75" t="s">
        <v>20088</v>
      </c>
      <c r="B16260" s="85">
        <v>16256</v>
      </c>
      <c r="C16260" s="85">
        <v>12676</v>
      </c>
      <c r="D16260" s="85">
        <v>16256</v>
      </c>
      <c r="E16260" s="86" t="s">
        <v>20086</v>
      </c>
      <c r="F16260" s="85" t="s">
        <v>38</v>
      </c>
      <c r="G16260" s="86" t="s">
        <v>20087</v>
      </c>
      <c r="H16260" s="85" t="s">
        <v>1</v>
      </c>
      <c r="I16260" s="85">
        <v>-1</v>
      </c>
      <c r="J16260" s="88">
        <v>2.8038225790955811E-2</v>
      </c>
      <c r="K16260" s="146">
        <v>3.9677550566112288E-2</v>
      </c>
      <c r="L16260" s="147">
        <v>1.357364036475497E-10</v>
      </c>
      <c r="M16260" s="147">
        <v>2.407823612842583E-3</v>
      </c>
      <c r="N16260" s="87">
        <v>0.27068354729828059</v>
      </c>
      <c r="O16260" s="88">
        <v>2.350450806239884E-2</v>
      </c>
      <c r="P16260" s="89">
        <v>86.833899943308978</v>
      </c>
    </row>
    <row r="16261" spans="1:16">
      <c r="A16261" s="75" t="s">
        <v>30152</v>
      </c>
      <c r="B16261" s="85">
        <v>16257</v>
      </c>
      <c r="C16261" s="85">
        <v>19260</v>
      </c>
      <c r="D16261" s="85">
        <v>16257</v>
      </c>
      <c r="E16261" s="86" t="s">
        <v>30150</v>
      </c>
      <c r="F16261" s="85" t="s">
        <v>55</v>
      </c>
      <c r="G16261" s="86" t="s">
        <v>20087</v>
      </c>
      <c r="H16261" s="85" t="s">
        <v>1</v>
      </c>
      <c r="I16261" s="85">
        <v>-1</v>
      </c>
      <c r="J16261" s="88">
        <v>1.656310186148777E-2</v>
      </c>
      <c r="K16261" s="146">
        <v>2.706201846332382E-2</v>
      </c>
      <c r="L16261" s="147">
        <v>7.9855352247624311E-11</v>
      </c>
      <c r="M16261" s="147">
        <v>7.9604552308862103E-4</v>
      </c>
      <c r="N16261" s="87">
        <v>9.5279190494230739E-2</v>
      </c>
      <c r="O16261" s="88">
        <v>1.309280818017528E-2</v>
      </c>
      <c r="P16261" s="89">
        <v>137.41519121080341</v>
      </c>
    </row>
    <row r="16262" spans="1:16">
      <c r="A16262" s="75" t="s">
        <v>30156</v>
      </c>
      <c r="B16262" s="85">
        <v>16258</v>
      </c>
      <c r="C16262" s="85">
        <v>19263</v>
      </c>
      <c r="D16262" s="85">
        <v>16258</v>
      </c>
      <c r="E16262" s="86" t="s">
        <v>30154</v>
      </c>
      <c r="F16262" s="85" t="s">
        <v>32</v>
      </c>
      <c r="G16262" s="86" t="s">
        <v>20087</v>
      </c>
      <c r="H16262" s="85" t="s">
        <v>1</v>
      </c>
      <c r="I16262" s="85">
        <v>-1</v>
      </c>
      <c r="J16262" s="88">
        <v>1.5820323908561099E-2</v>
      </c>
      <c r="K16262" s="146">
        <v>3.688004552339131E-2</v>
      </c>
      <c r="L16262" s="147">
        <v>8.1759779090218514E-11</v>
      </c>
      <c r="M16262" s="147">
        <v>7.1408029521456283E-4</v>
      </c>
      <c r="N16262" s="87">
        <v>8.223497097473724E-2</v>
      </c>
      <c r="O16262" s="88">
        <v>1.230580504966629E-2</v>
      </c>
      <c r="P16262" s="89">
        <v>149.6419942003343</v>
      </c>
    </row>
    <row r="16263" spans="1:16">
      <c r="A16263" s="75" t="s">
        <v>20089</v>
      </c>
      <c r="B16263" s="85">
        <v>16259</v>
      </c>
      <c r="C16263" s="85">
        <v>12677</v>
      </c>
      <c r="D16263" s="85">
        <v>16259</v>
      </c>
      <c r="E16263" s="86" t="s">
        <v>20090</v>
      </c>
      <c r="F16263" s="85" t="s">
        <v>32</v>
      </c>
      <c r="G16263" s="86" t="s">
        <v>20091</v>
      </c>
      <c r="H16263" s="85" t="s">
        <v>1</v>
      </c>
      <c r="I16263" s="85">
        <v>-1</v>
      </c>
      <c r="J16263" s="88">
        <v>2.35332079443967E-2</v>
      </c>
      <c r="K16263" s="146">
        <v>2.8003426417038155E-2</v>
      </c>
      <c r="L16263" s="147">
        <v>1.081825927710095E-10</v>
      </c>
      <c r="M16263" s="147">
        <v>1.348531450595557E-3</v>
      </c>
      <c r="N16263" s="87">
        <v>0.15292689821688199</v>
      </c>
      <c r="O16263" s="88">
        <v>1.649700252544143E-2</v>
      </c>
      <c r="P16263" s="89">
        <v>107.87508749471442</v>
      </c>
    </row>
    <row r="16264" spans="1:16">
      <c r="A16264" s="75" t="s">
        <v>20092</v>
      </c>
      <c r="B16264" s="85">
        <v>16260</v>
      </c>
      <c r="C16264" s="85">
        <v>12678</v>
      </c>
      <c r="D16264" s="85">
        <v>16260</v>
      </c>
      <c r="E16264" s="86" t="s">
        <v>20090</v>
      </c>
      <c r="F16264" s="85" t="s">
        <v>38</v>
      </c>
      <c r="G16264" s="86" t="s">
        <v>20091</v>
      </c>
      <c r="H16264" s="85" t="s">
        <v>1</v>
      </c>
      <c r="I16264" s="85">
        <v>-1</v>
      </c>
      <c r="J16264" s="88">
        <v>3.2110667451375148E-2</v>
      </c>
      <c r="K16264" s="146">
        <v>3.7224980742808916E-2</v>
      </c>
      <c r="L16264" s="147">
        <v>1.4878339522816389E-10</v>
      </c>
      <c r="M16264" s="147">
        <v>2.5120269981859559E-3</v>
      </c>
      <c r="N16264" s="87">
        <v>0.28526907037138027</v>
      </c>
      <c r="O16264" s="88">
        <v>2.4448252775500629E-2</v>
      </c>
      <c r="P16264" s="89">
        <v>85.702430844228701</v>
      </c>
    </row>
    <row r="16265" spans="1:16">
      <c r="A16265" s="75" t="s">
        <v>30160</v>
      </c>
      <c r="B16265" s="85">
        <v>16261</v>
      </c>
      <c r="C16265" s="85">
        <v>19266</v>
      </c>
      <c r="D16265" s="85">
        <v>16261</v>
      </c>
      <c r="E16265" s="86" t="s">
        <v>30158</v>
      </c>
      <c r="F16265" s="85" t="s">
        <v>55</v>
      </c>
      <c r="G16265" s="86" t="s">
        <v>20091</v>
      </c>
      <c r="H16265" s="85" t="s">
        <v>1</v>
      </c>
      <c r="I16265" s="85">
        <v>-1</v>
      </c>
      <c r="J16265" s="88">
        <v>2.0635543521907111E-2</v>
      </c>
      <c r="K16265" s="146">
        <v>2.4609448640020418E-2</v>
      </c>
      <c r="L16265" s="147">
        <v>9.2902343828238705E-11</v>
      </c>
      <c r="M16265" s="147">
        <v>9.0024890843199497E-4</v>
      </c>
      <c r="N16265" s="87">
        <v>0.1098647135673303</v>
      </c>
      <c r="O16265" s="88">
        <v>1.4036552893277069E-2</v>
      </c>
      <c r="P16265" s="89">
        <v>127.76215799875368</v>
      </c>
    </row>
    <row r="16266" spans="1:16">
      <c r="A16266" s="75" t="s">
        <v>30164</v>
      </c>
      <c r="B16266" s="85">
        <v>16262</v>
      </c>
      <c r="C16266" s="85">
        <v>19269</v>
      </c>
      <c r="D16266" s="85">
        <v>16262</v>
      </c>
      <c r="E16266" s="86" t="s">
        <v>30162</v>
      </c>
      <c r="F16266" s="85" t="s">
        <v>32</v>
      </c>
      <c r="G16266" s="86" t="s">
        <v>20091</v>
      </c>
      <c r="H16266" s="85" t="s">
        <v>1</v>
      </c>
      <c r="I16266" s="85">
        <v>-1</v>
      </c>
      <c r="J16266" s="88">
        <v>1.964553018700773E-2</v>
      </c>
      <c r="K16266" s="146">
        <v>2.3769547418905163E-2</v>
      </c>
      <c r="L16266" s="147">
        <v>8.9341903778696137E-11</v>
      </c>
      <c r="M16266" s="147">
        <v>7.9203956765410712E-4</v>
      </c>
      <c r="N16266" s="87">
        <v>9.257492093554838E-2</v>
      </c>
      <c r="O16266" s="88">
        <v>1.301375095199755E-2</v>
      </c>
      <c r="P16266" s="89">
        <v>140.5753396328349</v>
      </c>
    </row>
    <row r="16267" spans="1:16">
      <c r="A16267" s="75" t="s">
        <v>20032</v>
      </c>
      <c r="B16267" s="85">
        <v>16263</v>
      </c>
      <c r="C16267" s="85">
        <v>12648</v>
      </c>
      <c r="D16267" s="85">
        <v>16263</v>
      </c>
      <c r="E16267" s="86" t="s">
        <v>20033</v>
      </c>
      <c r="F16267" s="85" t="s">
        <v>32</v>
      </c>
      <c r="G16267" s="86" t="s">
        <v>20034</v>
      </c>
      <c r="H16267" s="85" t="s">
        <v>1</v>
      </c>
      <c r="I16267" s="85">
        <v>-1</v>
      </c>
      <c r="J16267" s="88">
        <v>0.17871765950627291</v>
      </c>
      <c r="K16267" s="146">
        <v>0.11934493133436451</v>
      </c>
      <c r="L16267" s="147">
        <v>8.40722281293112E-10</v>
      </c>
      <c r="M16267" s="147">
        <v>2.6782150271070409E-3</v>
      </c>
      <c r="N16267" s="87">
        <v>0.32287479236889421</v>
      </c>
      <c r="O16267" s="88">
        <v>0.1450203808760224</v>
      </c>
      <c r="P16267" s="89">
        <v>449.15361714064142</v>
      </c>
    </row>
    <row r="16268" spans="1:16">
      <c r="A16268" s="75" t="s">
        <v>20035</v>
      </c>
      <c r="B16268" s="85">
        <v>16264</v>
      </c>
      <c r="C16268" s="85">
        <v>12649</v>
      </c>
      <c r="D16268" s="85">
        <v>16264</v>
      </c>
      <c r="E16268" s="86" t="s">
        <v>20033</v>
      </c>
      <c r="F16268" s="85" t="s">
        <v>38</v>
      </c>
      <c r="G16268" s="86" t="s">
        <v>20034</v>
      </c>
      <c r="H16268" s="85" t="s">
        <v>1</v>
      </c>
      <c r="I16268" s="85">
        <v>-1</v>
      </c>
      <c r="J16268" s="88">
        <v>0.27957701753644693</v>
      </c>
      <c r="K16268" s="146">
        <v>0.18339902224045829</v>
      </c>
      <c r="L16268" s="147">
        <v>1.183639524296781E-9</v>
      </c>
      <c r="M16268" s="147">
        <v>4.6593935732168693E-3</v>
      </c>
      <c r="N16268" s="87">
        <v>0.56920892249417909</v>
      </c>
      <c r="O16268" s="88">
        <v>0.2281189076579489</v>
      </c>
      <c r="P16268" s="89">
        <v>400.76481348600385</v>
      </c>
    </row>
    <row r="16269" spans="1:16">
      <c r="A16269" s="75" t="s">
        <v>30072</v>
      </c>
      <c r="B16269" s="85">
        <v>16265</v>
      </c>
      <c r="C16269" s="85">
        <v>19203</v>
      </c>
      <c r="D16269" s="85">
        <v>16265</v>
      </c>
      <c r="E16269" s="86" t="s">
        <v>30073</v>
      </c>
      <c r="F16269" s="85" t="s">
        <v>55</v>
      </c>
      <c r="G16269" s="86" t="s">
        <v>20034</v>
      </c>
      <c r="H16269" s="85" t="s">
        <v>1</v>
      </c>
      <c r="I16269" s="85">
        <v>-1</v>
      </c>
      <c r="J16269" s="88">
        <v>0.26810189360697889</v>
      </c>
      <c r="K16269" s="146">
        <v>0.17078349013767016</v>
      </c>
      <c r="L16269" s="147">
        <v>1.127758472896854E-9</v>
      </c>
      <c r="M16269" s="147">
        <v>3.0476154834629082E-3</v>
      </c>
      <c r="N16269" s="87">
        <v>0.39380456569012928</v>
      </c>
      <c r="O16269" s="88">
        <v>0.2177072077757253</v>
      </c>
      <c r="P16269" s="89">
        <v>552.83058334836915</v>
      </c>
    </row>
    <row r="16270" spans="1:16">
      <c r="A16270" s="75" t="s">
        <v>30074</v>
      </c>
      <c r="B16270" s="85">
        <v>16266</v>
      </c>
      <c r="C16270" s="85">
        <v>19204</v>
      </c>
      <c r="D16270" s="85">
        <v>16266</v>
      </c>
      <c r="E16270" s="86" t="s">
        <v>30075</v>
      </c>
      <c r="F16270" s="85" t="s">
        <v>32</v>
      </c>
      <c r="G16270" s="86" t="s">
        <v>20034</v>
      </c>
      <c r="H16270" s="85" t="s">
        <v>1</v>
      </c>
      <c r="I16270" s="85">
        <v>-1</v>
      </c>
      <c r="J16270" s="88">
        <v>0.17482998174888359</v>
      </c>
      <c r="K16270" s="146">
        <v>0.11511105233623145</v>
      </c>
      <c r="L16270" s="147">
        <v>8.218815923007974E-10</v>
      </c>
      <c r="M16270" s="147">
        <v>2.121723144165589E-3</v>
      </c>
      <c r="N16270" s="87">
        <v>0.26252281508756042</v>
      </c>
      <c r="O16270" s="88">
        <v>0.14153712930257831</v>
      </c>
      <c r="P16270" s="89">
        <v>539.1422046703666</v>
      </c>
    </row>
    <row r="16271" spans="1:16">
      <c r="A16271" s="75" t="s">
        <v>20093</v>
      </c>
      <c r="B16271" s="85">
        <v>16267</v>
      </c>
      <c r="C16271" s="85">
        <v>12679</v>
      </c>
      <c r="D16271" s="85">
        <v>16267</v>
      </c>
      <c r="E16271" s="86" t="s">
        <v>20094</v>
      </c>
      <c r="F16271" s="85" t="s">
        <v>32</v>
      </c>
      <c r="G16271" s="86" t="s">
        <v>20095</v>
      </c>
      <c r="H16271" s="85" t="s">
        <v>1</v>
      </c>
      <c r="I16271" s="85">
        <v>-1</v>
      </c>
      <c r="J16271" s="88">
        <v>1.9970443345252682E-2</v>
      </c>
      <c r="K16271" s="146">
        <v>2.4927535557591508E-2</v>
      </c>
      <c r="L16271" s="147">
        <v>9.1864907456677151E-11</v>
      </c>
      <c r="M16271" s="147">
        <v>1.272815625374069E-3</v>
      </c>
      <c r="N16271" s="87">
        <v>0.1429004773572263</v>
      </c>
      <c r="O16271" s="88">
        <v>1.583225486484988E-2</v>
      </c>
      <c r="P16271" s="89">
        <v>110.79217618897101</v>
      </c>
    </row>
    <row r="16272" spans="1:16">
      <c r="A16272" s="75" t="s">
        <v>20096</v>
      </c>
      <c r="B16272" s="85">
        <v>16268</v>
      </c>
      <c r="C16272" s="85">
        <v>12680</v>
      </c>
      <c r="D16272" s="85">
        <v>16268</v>
      </c>
      <c r="E16272" s="86" t="s">
        <v>20094</v>
      </c>
      <c r="F16272" s="85" t="s">
        <v>38</v>
      </c>
      <c r="G16272" s="86" t="s">
        <v>20095</v>
      </c>
      <c r="H16272" s="85" t="s">
        <v>1</v>
      </c>
      <c r="I16272" s="85">
        <v>-1</v>
      </c>
      <c r="J16272" s="88">
        <v>2.830177404666788E-2</v>
      </c>
      <c r="K16272" s="146">
        <v>3.3963843049878734E-2</v>
      </c>
      <c r="L16272" s="147">
        <v>1.3147446096359761E-10</v>
      </c>
      <c r="M16272" s="147">
        <v>2.4130256476583359E-3</v>
      </c>
      <c r="N16272" s="87">
        <v>0.27145070612351052</v>
      </c>
      <c r="O16272" s="88">
        <v>2.355374578350836E-2</v>
      </c>
      <c r="P16272" s="89">
        <v>86.769882163398634</v>
      </c>
    </row>
    <row r="16273" spans="1:16">
      <c r="A16273" s="75" t="s">
        <v>30168</v>
      </c>
      <c r="B16273" s="85">
        <v>16269</v>
      </c>
      <c r="C16273" s="85">
        <v>19272</v>
      </c>
      <c r="D16273" s="85">
        <v>16269</v>
      </c>
      <c r="E16273" s="86" t="s">
        <v>30166</v>
      </c>
      <c r="F16273" s="85" t="s">
        <v>55</v>
      </c>
      <c r="G16273" s="86" t="s">
        <v>20095</v>
      </c>
      <c r="H16273" s="85" t="s">
        <v>1</v>
      </c>
      <c r="I16273" s="85">
        <v>-1</v>
      </c>
      <c r="J16273" s="88">
        <v>1.6826650117199821E-2</v>
      </c>
      <c r="K16273" s="146">
        <v>2.1348310947090249E-2</v>
      </c>
      <c r="L16273" s="147">
        <v>7.5593409563672268E-11</v>
      </c>
      <c r="M16273" s="147">
        <v>8.0124755790437433E-4</v>
      </c>
      <c r="N16273" s="87">
        <v>9.6046349319460544E-2</v>
      </c>
      <c r="O16273" s="88">
        <v>1.31420459012848E-2</v>
      </c>
      <c r="P16273" s="89">
        <v>136.83024908706247</v>
      </c>
    </row>
    <row r="16274" spans="1:16">
      <c r="A16274" s="75" t="s">
        <v>30172</v>
      </c>
      <c r="B16274" s="85">
        <v>16270</v>
      </c>
      <c r="C16274" s="85">
        <v>19275</v>
      </c>
      <c r="D16274" s="85">
        <v>16270</v>
      </c>
      <c r="E16274" s="86" t="s">
        <v>30170</v>
      </c>
      <c r="F16274" s="85" t="s">
        <v>32</v>
      </c>
      <c r="G16274" s="86" t="s">
        <v>20095</v>
      </c>
      <c r="H16274" s="85" t="s">
        <v>1</v>
      </c>
      <c r="I16274" s="85">
        <v>-1</v>
      </c>
      <c r="J16274" s="88">
        <v>1.6082765587863659E-2</v>
      </c>
      <c r="K16274" s="146">
        <v>2.069365655945854E-2</v>
      </c>
      <c r="L16274" s="147">
        <v>7.3024218464363365E-11</v>
      </c>
      <c r="M16274" s="147">
        <v>7.1632374243261912E-4</v>
      </c>
      <c r="N16274" s="87">
        <v>8.2548500075892775E-2</v>
      </c>
      <c r="O16274" s="88">
        <v>1.234900329140599E-2</v>
      </c>
      <c r="P16274" s="89">
        <v>149.59694337332192</v>
      </c>
    </row>
    <row r="16275" spans="1:16">
      <c r="A16275" s="75" t="s">
        <v>20097</v>
      </c>
      <c r="B16275" s="85">
        <v>16271</v>
      </c>
      <c r="C16275" s="85">
        <v>12681</v>
      </c>
      <c r="D16275" s="85">
        <v>16271</v>
      </c>
      <c r="E16275" s="86" t="s">
        <v>20098</v>
      </c>
      <c r="F16275" s="85" t="s">
        <v>32</v>
      </c>
      <c r="G16275" s="86" t="s">
        <v>20099</v>
      </c>
      <c r="H16275" s="85" t="s">
        <v>1</v>
      </c>
      <c r="I16275" s="85">
        <v>-1</v>
      </c>
      <c r="J16275" s="88">
        <v>5.2699515639239941E-2</v>
      </c>
      <c r="K16275" s="146">
        <v>2.1772808908018288</v>
      </c>
      <c r="L16275" s="147">
        <v>1.083654925653283E-8</v>
      </c>
      <c r="M16275" s="147">
        <v>4.1179690007476354E-3</v>
      </c>
      <c r="N16275" s="87">
        <v>0.55695116419093538</v>
      </c>
      <c r="O16275" s="88">
        <v>4.8254590792305298E-2</v>
      </c>
      <c r="P16275" s="89">
        <v>86.640613926004008</v>
      </c>
    </row>
    <row r="16276" spans="1:16">
      <c r="A16276" s="75" t="s">
        <v>20100</v>
      </c>
      <c r="B16276" s="85">
        <v>16272</v>
      </c>
      <c r="C16276" s="85">
        <v>12682</v>
      </c>
      <c r="D16276" s="85">
        <v>16272</v>
      </c>
      <c r="E16276" s="86" t="s">
        <v>20098</v>
      </c>
      <c r="F16276" s="85" t="s">
        <v>38</v>
      </c>
      <c r="G16276" s="86" t="s">
        <v>20099</v>
      </c>
      <c r="H16276" s="85" t="s">
        <v>1</v>
      </c>
      <c r="I16276" s="85">
        <v>-1</v>
      </c>
      <c r="J16276" s="88">
        <v>8.7499408314411928E-2</v>
      </c>
      <c r="K16276" s="146">
        <v>1.8004445304127512</v>
      </c>
      <c r="L16276" s="147">
        <v>8.7814079099705525E-9</v>
      </c>
      <c r="M16276" s="147">
        <v>5.7741517909531562E-3</v>
      </c>
      <c r="N16276" s="87">
        <v>0.73052755960671045</v>
      </c>
      <c r="O16276" s="88">
        <v>8.12830111188768E-2</v>
      </c>
      <c r="P16276" s="89">
        <v>111.26618024190165</v>
      </c>
    </row>
    <row r="16277" spans="1:16">
      <c r="A16277" s="75" t="s">
        <v>30173</v>
      </c>
      <c r="B16277" s="85">
        <v>16273</v>
      </c>
      <c r="C16277" s="85">
        <v>19276</v>
      </c>
      <c r="D16277" s="85">
        <v>16273</v>
      </c>
      <c r="E16277" s="86" t="s">
        <v>30174</v>
      </c>
      <c r="F16277" s="85" t="s">
        <v>55</v>
      </c>
      <c r="G16277" s="86" t="s">
        <v>20099</v>
      </c>
      <c r="H16277" s="85" t="s">
        <v>1</v>
      </c>
      <c r="I16277" s="85">
        <v>-1</v>
      </c>
      <c r="J16277" s="88">
        <v>7.602428438494381E-2</v>
      </c>
      <c r="K16277" s="146">
        <v>1.7878289983099611</v>
      </c>
      <c r="L16277" s="147">
        <v>8.7255268585706305E-9</v>
      </c>
      <c r="M16277" s="147">
        <v>4.1623737011991938E-3</v>
      </c>
      <c r="N16277" s="87">
        <v>0.55512320280266059</v>
      </c>
      <c r="O16277" s="88">
        <v>7.0871311236653134E-2</v>
      </c>
      <c r="P16277" s="89">
        <v>127.66771570498919</v>
      </c>
    </row>
    <row r="16278" spans="1:16">
      <c r="A16278" s="75" t="s">
        <v>30175</v>
      </c>
      <c r="B16278" s="85">
        <v>16274</v>
      </c>
      <c r="C16278" s="85">
        <v>19277</v>
      </c>
      <c r="D16278" s="85">
        <v>16274</v>
      </c>
      <c r="E16278" s="86" t="s">
        <v>30176</v>
      </c>
      <c r="F16278" s="85" t="s">
        <v>32</v>
      </c>
      <c r="G16278" s="86" t="s">
        <v>20099</v>
      </c>
      <c r="H16278" s="85" t="s">
        <v>1</v>
      </c>
      <c r="I16278" s="85">
        <v>-1</v>
      </c>
      <c r="J16278" s="88">
        <v>4.8811837881850929E-2</v>
      </c>
      <c r="K16278" s="146">
        <v>2.1730470118036966</v>
      </c>
      <c r="L16278" s="147">
        <v>1.0817708567540521E-8</v>
      </c>
      <c r="M16278" s="147">
        <v>3.561477117806184E-3</v>
      </c>
      <c r="N16278" s="87">
        <v>0.4965991869096017</v>
      </c>
      <c r="O16278" s="88">
        <v>4.4771339218861401E-2</v>
      </c>
      <c r="P16278" s="89">
        <v>90.155885065940183</v>
      </c>
    </row>
    <row r="16279" spans="1:16">
      <c r="A16279" s="75" t="s">
        <v>20101</v>
      </c>
      <c r="B16279" s="85">
        <v>16275</v>
      </c>
      <c r="C16279" s="85">
        <v>12683</v>
      </c>
      <c r="D16279" s="85">
        <v>16275</v>
      </c>
      <c r="E16279" s="86" t="s">
        <v>20102</v>
      </c>
      <c r="F16279" s="85" t="s">
        <v>55</v>
      </c>
      <c r="G16279" s="86" t="s">
        <v>20103</v>
      </c>
      <c r="H16279" s="85" t="s">
        <v>1</v>
      </c>
      <c r="I16279" s="85">
        <v>-1</v>
      </c>
      <c r="J16279" s="88">
        <v>2.9242523573007759E-2</v>
      </c>
      <c r="K16279" s="146">
        <v>4.3405802180149132E-2</v>
      </c>
      <c r="L16279" s="147">
        <v>4.1222562234140779E-10</v>
      </c>
      <c r="M16279" s="147">
        <v>2.5480880502899471E-3</v>
      </c>
      <c r="N16279" s="87">
        <v>0.28703954772230672</v>
      </c>
      <c r="O16279" s="88">
        <v>2.4357952476211739E-2</v>
      </c>
      <c r="P16279" s="89">
        <v>84.859221210091135</v>
      </c>
    </row>
    <row r="16280" spans="1:16">
      <c r="A16280" s="75" t="s">
        <v>30180</v>
      </c>
      <c r="B16280" s="85">
        <v>16276</v>
      </c>
      <c r="C16280" s="85">
        <v>19280</v>
      </c>
      <c r="D16280" s="85">
        <v>16276</v>
      </c>
      <c r="E16280" s="86" t="s">
        <v>30178</v>
      </c>
      <c r="F16280" s="85" t="s">
        <v>55</v>
      </c>
      <c r="G16280" s="86" t="s">
        <v>20103</v>
      </c>
      <c r="H16280" s="85" t="s">
        <v>1</v>
      </c>
      <c r="I16280" s="85">
        <v>-1</v>
      </c>
      <c r="J16280" s="88">
        <v>1.7769627950274761E-2</v>
      </c>
      <c r="K16280" s="146">
        <v>3.0818212787114916E-2</v>
      </c>
      <c r="L16280" s="147">
        <v>3.5640014408292011E-10</v>
      </c>
      <c r="M16280" s="147">
        <v>9.3315151770730076E-4</v>
      </c>
      <c r="N16280" s="87">
        <v>0.11149845346639101</v>
      </c>
      <c r="O16280" s="88">
        <v>1.395973944824087E-2</v>
      </c>
      <c r="P16280" s="89">
        <v>125.20119350757413</v>
      </c>
    </row>
    <row r="16281" spans="1:16">
      <c r="A16281" s="75" t="s">
        <v>20104</v>
      </c>
      <c r="B16281" s="85">
        <v>16277</v>
      </c>
      <c r="C16281" s="85">
        <v>12684</v>
      </c>
      <c r="D16281" s="85">
        <v>16277</v>
      </c>
      <c r="E16281" s="86" t="s">
        <v>20105</v>
      </c>
      <c r="F16281" s="85" t="s">
        <v>32</v>
      </c>
      <c r="G16281" s="86" t="s">
        <v>20106</v>
      </c>
      <c r="H16281" s="85" t="s">
        <v>1</v>
      </c>
      <c r="I16281" s="85">
        <v>-1</v>
      </c>
      <c r="J16281" s="88">
        <v>0.13580131018476929</v>
      </c>
      <c r="K16281" s="146">
        <v>17.416402442199892</v>
      </c>
      <c r="L16281" s="147">
        <v>4.0855086086633941E-9</v>
      </c>
      <c r="M16281" s="147">
        <v>2.8541758322650191E-3</v>
      </c>
      <c r="N16281" s="87">
        <v>0.35321693494535839</v>
      </c>
      <c r="O16281" s="88">
        <v>0.10855522129590151</v>
      </c>
      <c r="P16281" s="89">
        <v>307.33300291135441</v>
      </c>
    </row>
    <row r="16282" spans="1:16">
      <c r="A16282" s="75" t="s">
        <v>20107</v>
      </c>
      <c r="B16282" s="85">
        <v>16278</v>
      </c>
      <c r="C16282" s="85">
        <v>12685</v>
      </c>
      <c r="D16282" s="85">
        <v>16278</v>
      </c>
      <c r="E16282" s="86" t="s">
        <v>20105</v>
      </c>
      <c r="F16282" s="85" t="s">
        <v>38</v>
      </c>
      <c r="G16282" s="86" t="s">
        <v>20106</v>
      </c>
      <c r="H16282" s="85" t="s">
        <v>1</v>
      </c>
      <c r="I16282" s="85">
        <v>-1</v>
      </c>
      <c r="J16282" s="88">
        <v>0.240988316195242</v>
      </c>
      <c r="K16282" s="146">
        <v>17.649136169487573</v>
      </c>
      <c r="L16282" s="147">
        <v>4.2634202913544197E-9</v>
      </c>
      <c r="M16282" s="147">
        <v>5.1026149393591409E-3</v>
      </c>
      <c r="N16282" s="87">
        <v>0.63616801077329377</v>
      </c>
      <c r="O16282" s="88">
        <v>0.19357413616102959</v>
      </c>
      <c r="P16282" s="89">
        <v>304.2814679187195</v>
      </c>
    </row>
    <row r="16283" spans="1:16">
      <c r="A16283" s="75" t="s">
        <v>30181</v>
      </c>
      <c r="B16283" s="85">
        <v>16279</v>
      </c>
      <c r="C16283" s="85">
        <v>19281</v>
      </c>
      <c r="D16283" s="85">
        <v>16279</v>
      </c>
      <c r="E16283" s="86" t="s">
        <v>30182</v>
      </c>
      <c r="F16283" s="85" t="s">
        <v>55</v>
      </c>
      <c r="G16283" s="86" t="s">
        <v>20106</v>
      </c>
      <c r="H16283" s="85" t="s">
        <v>1</v>
      </c>
      <c r="I16283" s="85">
        <v>-1</v>
      </c>
      <c r="J16283" s="88">
        <v>0.2295131922657741</v>
      </c>
      <c r="K16283" s="146">
        <v>17.636520637384802</v>
      </c>
      <c r="L16283" s="147">
        <v>4.2075392399545026E-9</v>
      </c>
      <c r="M16283" s="147">
        <v>3.4908368496051798E-3</v>
      </c>
      <c r="N16283" s="87">
        <v>0.46076365396924412</v>
      </c>
      <c r="O16283" s="88">
        <v>0.18316243627880599</v>
      </c>
      <c r="P16283" s="89">
        <v>397.51928065713281</v>
      </c>
    </row>
    <row r="16284" spans="1:16">
      <c r="A16284" s="75" t="s">
        <v>30183</v>
      </c>
      <c r="B16284" s="85">
        <v>16280</v>
      </c>
      <c r="C16284" s="85">
        <v>19282</v>
      </c>
      <c r="D16284" s="85">
        <v>16280</v>
      </c>
      <c r="E16284" s="86" t="s">
        <v>30184</v>
      </c>
      <c r="F16284" s="85" t="s">
        <v>32</v>
      </c>
      <c r="G16284" s="86" t="s">
        <v>20106</v>
      </c>
      <c r="H16284" s="85" t="s">
        <v>1</v>
      </c>
      <c r="I16284" s="85">
        <v>-1</v>
      </c>
      <c r="J16284" s="88">
        <v>0.1319136324273803</v>
      </c>
      <c r="K16284" s="146">
        <v>17.412168563201732</v>
      </c>
      <c r="L16284" s="147">
        <v>4.0666679196710549E-9</v>
      </c>
      <c r="M16284" s="147">
        <v>2.2976839493235668E-3</v>
      </c>
      <c r="N16284" s="87">
        <v>0.29286495766402448</v>
      </c>
      <c r="O16284" s="88">
        <v>0.10507196972245771</v>
      </c>
      <c r="P16284" s="89">
        <v>358.77276189183607</v>
      </c>
    </row>
    <row r="16285" spans="1:16">
      <c r="A16285" s="75" t="s">
        <v>20108</v>
      </c>
      <c r="B16285" s="85">
        <v>16281</v>
      </c>
      <c r="C16285" s="85">
        <v>12686</v>
      </c>
      <c r="D16285" s="85">
        <v>16281</v>
      </c>
      <c r="E16285" s="86" t="s">
        <v>20109</v>
      </c>
      <c r="F16285" s="85" t="s">
        <v>32</v>
      </c>
      <c r="G16285" s="86" t="s">
        <v>20110</v>
      </c>
      <c r="H16285" s="85" t="s">
        <v>1</v>
      </c>
      <c r="I16285" s="85">
        <v>-1</v>
      </c>
      <c r="J16285" s="88">
        <v>7.522516945298284E-2</v>
      </c>
      <c r="K16285" s="146">
        <v>0.24680873809985748</v>
      </c>
      <c r="L16285" s="147">
        <v>5.9287702537405356E-10</v>
      </c>
      <c r="M16285" s="147">
        <v>2.7648517899081151E-3</v>
      </c>
      <c r="N16285" s="87">
        <v>0.34195770832899852</v>
      </c>
      <c r="O16285" s="88">
        <v>3.003643377156329E-2</v>
      </c>
      <c r="P16285" s="89">
        <v>87.836691614113732</v>
      </c>
    </row>
    <row r="16286" spans="1:16">
      <c r="A16286" s="75" t="s">
        <v>20111</v>
      </c>
      <c r="B16286" s="85">
        <v>16282</v>
      </c>
      <c r="C16286" s="85">
        <v>12687</v>
      </c>
      <c r="D16286" s="85">
        <v>16282</v>
      </c>
      <c r="E16286" s="86" t="s">
        <v>20109</v>
      </c>
      <c r="F16286" s="85" t="s">
        <v>31</v>
      </c>
      <c r="G16286" s="86" t="s">
        <v>20110</v>
      </c>
      <c r="H16286" s="85" t="s">
        <v>1</v>
      </c>
      <c r="I16286" s="85">
        <v>-1</v>
      </c>
      <c r="J16286" s="88">
        <v>9.850544057223623E-2</v>
      </c>
      <c r="K16286" s="146">
        <v>0.19486377765136056</v>
      </c>
      <c r="L16286" s="147">
        <v>6.7450364134109705E-10</v>
      </c>
      <c r="M16286" s="147">
        <v>4.9206288474369642E-3</v>
      </c>
      <c r="N16286" s="87">
        <v>0.59635833682859885</v>
      </c>
      <c r="O16286" s="88">
        <v>4.6246452775775111E-2</v>
      </c>
      <c r="P16286" s="89">
        <v>77.548094693722618</v>
      </c>
    </row>
    <row r="16287" spans="1:16">
      <c r="A16287" s="75" t="s">
        <v>20112</v>
      </c>
      <c r="B16287" s="85">
        <v>16283</v>
      </c>
      <c r="C16287" s="85">
        <v>12688</v>
      </c>
      <c r="D16287" s="85">
        <v>16283</v>
      </c>
      <c r="E16287" s="86" t="s">
        <v>20109</v>
      </c>
      <c r="F16287" s="85" t="s">
        <v>38</v>
      </c>
      <c r="G16287" s="86" t="s">
        <v>20110</v>
      </c>
      <c r="H16287" s="85" t="s">
        <v>1</v>
      </c>
      <c r="I16287" s="85">
        <v>-1</v>
      </c>
      <c r="J16287" s="88">
        <v>9.8673259095267876E-2</v>
      </c>
      <c r="K16287" s="146">
        <v>0.18342284119174668</v>
      </c>
      <c r="L16287" s="147">
        <v>6.3196942789900114E-10</v>
      </c>
      <c r="M16287" s="147">
        <v>4.2815758296130433E-3</v>
      </c>
      <c r="N16287" s="87">
        <v>0.53107939339157273</v>
      </c>
      <c r="O16287" s="88">
        <v>4.4055678219675168E-2</v>
      </c>
      <c r="P16287" s="89">
        <v>82.954975786816618</v>
      </c>
    </row>
    <row r="16288" spans="1:16">
      <c r="A16288" s="75" t="s">
        <v>30188</v>
      </c>
      <c r="B16288" s="85">
        <v>16284</v>
      </c>
      <c r="C16288" s="85">
        <v>19285</v>
      </c>
      <c r="D16288" s="85">
        <v>16284</v>
      </c>
      <c r="E16288" s="86" t="s">
        <v>30186</v>
      </c>
      <c r="F16288" s="85" t="s">
        <v>31</v>
      </c>
      <c r="G16288" s="86" t="s">
        <v>20110</v>
      </c>
      <c r="H16288" s="85" t="s">
        <v>1</v>
      </c>
      <c r="I16288" s="85">
        <v>-1</v>
      </c>
      <c r="J16288" s="88">
        <v>8.7054804710661279E-2</v>
      </c>
      <c r="K16288" s="146">
        <v>0.18255532309890207</v>
      </c>
      <c r="L16288" s="147">
        <v>6.1923331324921456E-10</v>
      </c>
      <c r="M16288" s="147">
        <v>3.2741409211918229E-3</v>
      </c>
      <c r="N16288" s="87">
        <v>0.41945129821141769</v>
      </c>
      <c r="O16288" s="88">
        <v>3.5982967229312102E-2</v>
      </c>
      <c r="P16288" s="89">
        <v>85.78580489021509</v>
      </c>
    </row>
    <row r="16289" spans="1:16">
      <c r="A16289" s="75" t="s">
        <v>30191</v>
      </c>
      <c r="B16289" s="85">
        <v>16285</v>
      </c>
      <c r="C16289" s="85">
        <v>19288</v>
      </c>
      <c r="D16289" s="85">
        <v>16285</v>
      </c>
      <c r="E16289" s="86" t="s">
        <v>30186</v>
      </c>
      <c r="F16289" s="85" t="s">
        <v>38</v>
      </c>
      <c r="G16289" s="86" t="s">
        <v>20110</v>
      </c>
      <c r="H16289" s="85" t="s">
        <v>1</v>
      </c>
      <c r="I16289" s="85">
        <v>-1</v>
      </c>
      <c r="J16289" s="88">
        <v>8.7198135165799828E-2</v>
      </c>
      <c r="K16289" s="146">
        <v>0.17080730908895789</v>
      </c>
      <c r="L16289" s="147">
        <v>5.7608837649907453E-10</v>
      </c>
      <c r="M16289" s="147">
        <v>2.6697977398590761E-3</v>
      </c>
      <c r="N16289" s="87">
        <v>0.35567503658752231</v>
      </c>
      <c r="O16289" s="88">
        <v>3.3643978337451613E-2</v>
      </c>
      <c r="P16289" s="89">
        <v>94.591902373144805</v>
      </c>
    </row>
    <row r="16290" spans="1:16">
      <c r="A16290" s="75" t="s">
        <v>30195</v>
      </c>
      <c r="B16290" s="85">
        <v>16286</v>
      </c>
      <c r="C16290" s="85">
        <v>19291</v>
      </c>
      <c r="D16290" s="85">
        <v>16286</v>
      </c>
      <c r="E16290" s="86" t="s">
        <v>30193</v>
      </c>
      <c r="F16290" s="85" t="s">
        <v>32</v>
      </c>
      <c r="G16290" s="86" t="s">
        <v>20110</v>
      </c>
      <c r="H16290" s="85" t="s">
        <v>1</v>
      </c>
      <c r="I16290" s="85">
        <v>-1</v>
      </c>
      <c r="J16290" s="88">
        <v>7.133749169559378E-2</v>
      </c>
      <c r="K16290" s="146">
        <v>0.24257485910172483</v>
      </c>
      <c r="L16290" s="147">
        <v>5.740363363817401E-10</v>
      </c>
      <c r="M16290" s="147">
        <v>2.208359906966665E-3</v>
      </c>
      <c r="N16290" s="87">
        <v>0.28160573104766479</v>
      </c>
      <c r="O16290" s="88">
        <v>2.6553182198119411E-2</v>
      </c>
      <c r="P16290" s="89">
        <v>94.292051867456493</v>
      </c>
    </row>
    <row r="16291" spans="1:16">
      <c r="A16291" s="75" t="s">
        <v>20126</v>
      </c>
      <c r="B16291" s="85">
        <v>16287</v>
      </c>
      <c r="C16291" s="85">
        <v>12696</v>
      </c>
      <c r="D16291" s="85">
        <v>16287</v>
      </c>
      <c r="E16291" s="86" t="s">
        <v>20127</v>
      </c>
      <c r="F16291" s="85" t="s">
        <v>32</v>
      </c>
      <c r="G16291" s="86" t="s">
        <v>20128</v>
      </c>
      <c r="H16291" s="85" t="s">
        <v>1</v>
      </c>
      <c r="I16291" s="85">
        <v>-1</v>
      </c>
      <c r="J16291" s="88">
        <v>5.8050864937482141E-2</v>
      </c>
      <c r="K16291" s="146">
        <v>5.8962887296210222E-2</v>
      </c>
      <c r="L16291" s="147">
        <v>5.475087043186254E-10</v>
      </c>
      <c r="M16291" s="147">
        <v>2.3319027414554412E-3</v>
      </c>
      <c r="N16291" s="87">
        <v>0.28309885489367342</v>
      </c>
      <c r="O16291" s="88">
        <v>2.460958504729888E-2</v>
      </c>
      <c r="P16291" s="89">
        <v>86.929299154324639</v>
      </c>
    </row>
    <row r="16292" spans="1:16">
      <c r="A16292" s="75" t="s">
        <v>20129</v>
      </c>
      <c r="B16292" s="85">
        <v>16288</v>
      </c>
      <c r="C16292" s="85">
        <v>12697</v>
      </c>
      <c r="D16292" s="85">
        <v>16288</v>
      </c>
      <c r="E16292" s="86" t="s">
        <v>20127</v>
      </c>
      <c r="F16292" s="85" t="s">
        <v>38</v>
      </c>
      <c r="G16292" s="86" t="s">
        <v>20128</v>
      </c>
      <c r="H16292" s="85" t="s">
        <v>1</v>
      </c>
      <c r="I16292" s="85">
        <v>-1</v>
      </c>
      <c r="J16292" s="88">
        <v>7.699210023083651E-2</v>
      </c>
      <c r="K16292" s="146">
        <v>7.6439298407202511E-2</v>
      </c>
      <c r="L16292" s="147">
        <v>5.6646443354959735E-10</v>
      </c>
      <c r="M16292" s="147">
        <v>3.8173012556018669E-3</v>
      </c>
      <c r="N16292" s="87">
        <v>0.46403607071965569</v>
      </c>
      <c r="O16292" s="88">
        <v>3.7265047356445098E-2</v>
      </c>
      <c r="P16292" s="89">
        <v>80.306359155770309</v>
      </c>
    </row>
    <row r="16293" spans="1:16">
      <c r="A16293" s="75" t="s">
        <v>30223</v>
      </c>
      <c r="B16293" s="85">
        <v>16289</v>
      </c>
      <c r="C16293" s="85">
        <v>19312</v>
      </c>
      <c r="D16293" s="85">
        <v>16289</v>
      </c>
      <c r="E16293" s="86" t="s">
        <v>30221</v>
      </c>
      <c r="F16293" s="85" t="s">
        <v>55</v>
      </c>
      <c r="G16293" s="86" t="s">
        <v>20128</v>
      </c>
      <c r="H16293" s="85" t="s">
        <v>1</v>
      </c>
      <c r="I16293" s="85">
        <v>-1</v>
      </c>
      <c r="J16293" s="88">
        <v>6.5516976301368407E-2</v>
      </c>
      <c r="K16293" s="146">
        <v>6.3823766304413956E-2</v>
      </c>
      <c r="L16293" s="147">
        <v>5.1058338214967136E-10</v>
      </c>
      <c r="M16293" s="147">
        <v>2.2055231658479032E-3</v>
      </c>
      <c r="N16293" s="87">
        <v>0.28863171391560583</v>
      </c>
      <c r="O16293" s="88">
        <v>2.6853347474221509E-2</v>
      </c>
      <c r="P16293" s="89">
        <v>93.036718349229162</v>
      </c>
    </row>
    <row r="16294" spans="1:16">
      <c r="A16294" s="75" t="s">
        <v>30227</v>
      </c>
      <c r="B16294" s="85">
        <v>16290</v>
      </c>
      <c r="C16294" s="85">
        <v>19315</v>
      </c>
      <c r="D16294" s="85">
        <v>16290</v>
      </c>
      <c r="E16294" s="86" t="s">
        <v>30225</v>
      </c>
      <c r="F16294" s="85" t="s">
        <v>32</v>
      </c>
      <c r="G16294" s="86" t="s">
        <v>20128</v>
      </c>
      <c r="H16294" s="85" t="s">
        <v>1</v>
      </c>
      <c r="I16294" s="85">
        <v>-1</v>
      </c>
      <c r="J16294" s="88">
        <v>5.416318718009315E-2</v>
      </c>
      <c r="K16294" s="146">
        <v>5.4729008298077218E-2</v>
      </c>
      <c r="L16294" s="147">
        <v>5.2866801532631029E-10</v>
      </c>
      <c r="M16294" s="147">
        <v>1.7754108585139911E-3</v>
      </c>
      <c r="N16294" s="87">
        <v>0.22274687761233999</v>
      </c>
      <c r="O16294" s="88">
        <v>2.112633347385498E-2</v>
      </c>
      <c r="P16294" s="89">
        <v>94.844577397948669</v>
      </c>
    </row>
    <row r="16295" spans="1:16">
      <c r="A16295" s="75" t="s">
        <v>20130</v>
      </c>
      <c r="B16295" s="85">
        <v>16291</v>
      </c>
      <c r="C16295" s="85">
        <v>12698</v>
      </c>
      <c r="D16295" s="85">
        <v>16291</v>
      </c>
      <c r="E16295" s="86" t="s">
        <v>20131</v>
      </c>
      <c r="F16295" s="85" t="s">
        <v>32</v>
      </c>
      <c r="G16295" s="86" t="s">
        <v>20132</v>
      </c>
      <c r="H16295" s="85" t="s">
        <v>1</v>
      </c>
      <c r="I16295" s="85">
        <v>-1</v>
      </c>
      <c r="J16295" s="88">
        <v>5.5190743353332641E-2</v>
      </c>
      <c r="K16295" s="146">
        <v>76.251522103924273</v>
      </c>
      <c r="L16295" s="147">
        <v>1.56975577795323E-8</v>
      </c>
      <c r="M16295" s="147">
        <v>3.892050332042118E-3</v>
      </c>
      <c r="N16295" s="87">
        <v>0.52907407835505271</v>
      </c>
      <c r="O16295" s="88">
        <v>4.926820625472899E-2</v>
      </c>
      <c r="P16295" s="89">
        <v>93.121565146243896</v>
      </c>
    </row>
    <row r="16296" spans="1:16">
      <c r="A16296" s="75" t="s">
        <v>20133</v>
      </c>
      <c r="B16296" s="85">
        <v>16292</v>
      </c>
      <c r="C16296" s="85">
        <v>12699</v>
      </c>
      <c r="D16296" s="85">
        <v>16292</v>
      </c>
      <c r="E16296" s="86" t="s">
        <v>20131</v>
      </c>
      <c r="F16296" s="85" t="s">
        <v>38</v>
      </c>
      <c r="G16296" s="86" t="s">
        <v>20132</v>
      </c>
      <c r="H16296" s="85" t="s">
        <v>1</v>
      </c>
      <c r="I16296" s="85">
        <v>-1</v>
      </c>
      <c r="J16296" s="88">
        <v>9.4228426401860993E-2</v>
      </c>
      <c r="K16296" s="146">
        <v>52.200078726119067</v>
      </c>
      <c r="L16296" s="147">
        <v>1.153261844890993E-8</v>
      </c>
      <c r="M16296" s="147">
        <v>5.8363615791877238E-3</v>
      </c>
      <c r="N16296" s="87">
        <v>0.74143583346890563</v>
      </c>
      <c r="O16296" s="88">
        <v>8.4974705354065455E-2</v>
      </c>
      <c r="P16296" s="89">
        <v>114.6083066372717</v>
      </c>
    </row>
    <row r="16297" spans="1:16">
      <c r="A16297" s="75" t="s">
        <v>30228</v>
      </c>
      <c r="B16297" s="85">
        <v>16293</v>
      </c>
      <c r="C16297" s="85">
        <v>19316</v>
      </c>
      <c r="D16297" s="85">
        <v>16293</v>
      </c>
      <c r="E16297" s="86" t="s">
        <v>30229</v>
      </c>
      <c r="F16297" s="85" t="s">
        <v>55</v>
      </c>
      <c r="G16297" s="86" t="s">
        <v>20132</v>
      </c>
      <c r="H16297" s="85" t="s">
        <v>1</v>
      </c>
      <c r="I16297" s="85">
        <v>-1</v>
      </c>
      <c r="J16297" s="88">
        <v>8.2753302472392945E-2</v>
      </c>
      <c r="K16297" s="146">
        <v>52.187463194016317</v>
      </c>
      <c r="L16297" s="147">
        <v>1.1476737397510011E-8</v>
      </c>
      <c r="M16297" s="147">
        <v>4.2245834894337649E-3</v>
      </c>
      <c r="N16297" s="87">
        <v>0.56603147666485576</v>
      </c>
      <c r="O16297" s="88">
        <v>7.4563005471841928E-2</v>
      </c>
      <c r="P16297" s="89">
        <v>131.72943298344217</v>
      </c>
    </row>
    <row r="16298" spans="1:16">
      <c r="A16298" s="75" t="s">
        <v>30230</v>
      </c>
      <c r="B16298" s="85">
        <v>16294</v>
      </c>
      <c r="C16298" s="85">
        <v>19317</v>
      </c>
      <c r="D16298" s="85">
        <v>16294</v>
      </c>
      <c r="E16298" s="86" t="s">
        <v>30231</v>
      </c>
      <c r="F16298" s="85" t="s">
        <v>32</v>
      </c>
      <c r="G16298" s="86" t="s">
        <v>20132</v>
      </c>
      <c r="H16298" s="85" t="s">
        <v>1</v>
      </c>
      <c r="I16298" s="85">
        <v>-1</v>
      </c>
      <c r="J16298" s="88">
        <v>5.1303065595943761E-2</v>
      </c>
      <c r="K16298" s="146">
        <v>76.247288224926066</v>
      </c>
      <c r="L16298" s="147">
        <v>1.567871709053999E-8</v>
      </c>
      <c r="M16298" s="147">
        <v>3.33555844910067E-3</v>
      </c>
      <c r="N16298" s="87">
        <v>0.46872210107371942</v>
      </c>
      <c r="O16298" s="88">
        <v>4.5784954681285191E-2</v>
      </c>
      <c r="P16298" s="89">
        <v>97.680383699432696</v>
      </c>
    </row>
    <row r="16299" spans="1:16">
      <c r="A16299" s="75" t="s">
        <v>20213</v>
      </c>
      <c r="B16299" s="85">
        <v>16295</v>
      </c>
      <c r="C16299" s="85">
        <v>12731</v>
      </c>
      <c r="D16299" s="85">
        <v>16295</v>
      </c>
      <c r="E16299" s="86" t="s">
        <v>20214</v>
      </c>
      <c r="F16299" s="85" t="s">
        <v>55</v>
      </c>
      <c r="G16299" s="86" t="s">
        <v>20215</v>
      </c>
      <c r="H16299" s="85" t="s">
        <v>1</v>
      </c>
      <c r="I16299" s="85">
        <v>-1</v>
      </c>
      <c r="J16299" s="88">
        <v>0.51576276350102213</v>
      </c>
      <c r="K16299" s="146">
        <v>0.69342582383033535</v>
      </c>
      <c r="L16299" s="147">
        <v>2.145385122639714E-9</v>
      </c>
      <c r="M16299" s="147">
        <v>3.9264305414451663E-3</v>
      </c>
      <c r="N16299" s="87">
        <v>0.42371585799334899</v>
      </c>
      <c r="O16299" s="88">
        <v>0.1204046304582246</v>
      </c>
      <c r="P16299" s="89">
        <v>284.16361622253606</v>
      </c>
    </row>
    <row r="16300" spans="1:16">
      <c r="A16300" s="75" t="s">
        <v>30352</v>
      </c>
      <c r="B16300" s="85">
        <v>16296</v>
      </c>
      <c r="C16300" s="85">
        <v>19413</v>
      </c>
      <c r="D16300" s="85">
        <v>16296</v>
      </c>
      <c r="E16300" s="86" t="s">
        <v>30350</v>
      </c>
      <c r="F16300" s="85" t="s">
        <v>55</v>
      </c>
      <c r="G16300" s="86" t="s">
        <v>20215</v>
      </c>
      <c r="H16300" s="85" t="s">
        <v>1</v>
      </c>
      <c r="I16300" s="85">
        <v>-1</v>
      </c>
      <c r="J16300" s="88">
        <v>0.50428986787828933</v>
      </c>
      <c r="K16300" s="146">
        <v>0.68083823443730229</v>
      </c>
      <c r="L16300" s="147">
        <v>2.0895596443812291E-9</v>
      </c>
      <c r="M16300" s="147">
        <v>2.311494008862526E-3</v>
      </c>
      <c r="N16300" s="87">
        <v>0.24817476373743391</v>
      </c>
      <c r="O16300" s="88">
        <v>0.1100064174302537</v>
      </c>
      <c r="P16300" s="89">
        <v>443.26190049943693</v>
      </c>
    </row>
    <row r="16301" spans="1:16">
      <c r="A16301" s="75" t="s">
        <v>20216</v>
      </c>
      <c r="B16301" s="85">
        <v>16297</v>
      </c>
      <c r="C16301" s="85">
        <v>12732</v>
      </c>
      <c r="D16301" s="85">
        <v>16297</v>
      </c>
      <c r="E16301" s="86" t="s">
        <v>20217</v>
      </c>
      <c r="F16301" s="85" t="s">
        <v>55</v>
      </c>
      <c r="G16301" s="86" t="s">
        <v>20218</v>
      </c>
      <c r="H16301" s="85" t="s">
        <v>1</v>
      </c>
      <c r="I16301" s="85">
        <v>-1</v>
      </c>
      <c r="J16301" s="88">
        <v>1.104054209201023</v>
      </c>
      <c r="K16301" s="146">
        <v>0.64277990454311307</v>
      </c>
      <c r="L16301" s="147">
        <v>3.6690592625362021E-9</v>
      </c>
      <c r="M16301" s="147">
        <v>3.9264305414451663E-3</v>
      </c>
      <c r="N16301" s="87">
        <v>0.42371585799334899</v>
      </c>
      <c r="O16301" s="88">
        <v>0.2412723034582247</v>
      </c>
      <c r="P16301" s="89">
        <v>569.42004625659285</v>
      </c>
    </row>
    <row r="16302" spans="1:16">
      <c r="A16302" s="75" t="s">
        <v>30356</v>
      </c>
      <c r="B16302" s="85">
        <v>16298</v>
      </c>
      <c r="C16302" s="85">
        <v>19416</v>
      </c>
      <c r="D16302" s="85">
        <v>16298</v>
      </c>
      <c r="E16302" s="86" t="s">
        <v>30354</v>
      </c>
      <c r="F16302" s="85" t="s">
        <v>55</v>
      </c>
      <c r="G16302" s="86" t="s">
        <v>20218</v>
      </c>
      <c r="H16302" s="85" t="s">
        <v>1</v>
      </c>
      <c r="I16302" s="85">
        <v>-1</v>
      </c>
      <c r="J16302" s="88">
        <v>1.0925813135782889</v>
      </c>
      <c r="K16302" s="146">
        <v>0.63019231515007923</v>
      </c>
      <c r="L16302" s="147">
        <v>3.6132337842777189E-9</v>
      </c>
      <c r="M16302" s="147">
        <v>2.311494008862526E-3</v>
      </c>
      <c r="N16302" s="87">
        <v>0.24817476373743391</v>
      </c>
      <c r="O16302" s="88">
        <v>0.23087409043025381</v>
      </c>
      <c r="P16302" s="89">
        <v>930.28834581470971</v>
      </c>
    </row>
    <row r="16303" spans="1:16">
      <c r="A16303" s="75" t="s">
        <v>20219</v>
      </c>
      <c r="B16303" s="85">
        <v>16299</v>
      </c>
      <c r="C16303" s="85">
        <v>12733</v>
      </c>
      <c r="D16303" s="85">
        <v>16299</v>
      </c>
      <c r="E16303" s="86" t="s">
        <v>20220</v>
      </c>
      <c r="F16303" s="85" t="s">
        <v>31</v>
      </c>
      <c r="G16303" s="86" t="s">
        <v>20221</v>
      </c>
      <c r="H16303" s="85" t="s">
        <v>1</v>
      </c>
      <c r="I16303" s="85">
        <v>-1</v>
      </c>
      <c r="J16303" s="88">
        <v>0.51614475267208115</v>
      </c>
      <c r="K16303" s="146">
        <v>1.9350555741757929</v>
      </c>
      <c r="L16303" s="147">
        <v>2.2483762593653278E-9</v>
      </c>
      <c r="M16303" s="147">
        <v>3.9627945961186071E-3</v>
      </c>
      <c r="N16303" s="87">
        <v>0.42520139272868362</v>
      </c>
      <c r="O16303" s="88">
        <v>0.1202661225995334</v>
      </c>
      <c r="P16303" s="89">
        <v>282.84508154533233</v>
      </c>
    </row>
    <row r="16304" spans="1:16">
      <c r="A16304" s="75" t="s">
        <v>20222</v>
      </c>
      <c r="B16304" s="85">
        <v>16300</v>
      </c>
      <c r="C16304" s="85">
        <v>12734</v>
      </c>
      <c r="D16304" s="85">
        <v>16300</v>
      </c>
      <c r="E16304" s="86" t="s">
        <v>20220</v>
      </c>
      <c r="F16304" s="85" t="s">
        <v>38</v>
      </c>
      <c r="G16304" s="86" t="s">
        <v>20221</v>
      </c>
      <c r="H16304" s="85" t="s">
        <v>1</v>
      </c>
      <c r="I16304" s="85">
        <v>-1</v>
      </c>
      <c r="J16304" s="88">
        <v>0.58033135069420494</v>
      </c>
      <c r="K16304" s="146">
        <v>1.8368063319754728</v>
      </c>
      <c r="L16304" s="147">
        <v>2.4022776260685049E-9</v>
      </c>
      <c r="M16304" s="147">
        <v>3.922525731159694E-3</v>
      </c>
      <c r="N16304" s="87">
        <v>0.42350554368037968</v>
      </c>
      <c r="O16304" s="88">
        <v>0.1336930504022793</v>
      </c>
      <c r="P16304" s="89">
        <v>315.68193710157823</v>
      </c>
    </row>
    <row r="16305" spans="1:16">
      <c r="A16305" s="75" t="s">
        <v>30360</v>
      </c>
      <c r="B16305" s="85">
        <v>16301</v>
      </c>
      <c r="C16305" s="85">
        <v>19419</v>
      </c>
      <c r="D16305" s="85">
        <v>16301</v>
      </c>
      <c r="E16305" s="86" t="s">
        <v>30358</v>
      </c>
      <c r="F16305" s="85" t="s">
        <v>31</v>
      </c>
      <c r="G16305" s="86" t="s">
        <v>20221</v>
      </c>
      <c r="H16305" s="85" t="s">
        <v>1</v>
      </c>
      <c r="I16305" s="85">
        <v>-1</v>
      </c>
      <c r="J16305" s="88">
        <v>0.50469411681050635</v>
      </c>
      <c r="K16305" s="146">
        <v>1.9227471196233323</v>
      </c>
      <c r="L16305" s="147">
        <v>2.19310593127344E-9</v>
      </c>
      <c r="M16305" s="147">
        <v>2.316306669873462E-3</v>
      </c>
      <c r="N16305" s="87">
        <v>0.2482943541115018</v>
      </c>
      <c r="O16305" s="88">
        <v>0.11000263705307051</v>
      </c>
      <c r="P16305" s="89">
        <v>443.03317909384083</v>
      </c>
    </row>
    <row r="16306" spans="1:16">
      <c r="A16306" s="75" t="s">
        <v>30363</v>
      </c>
      <c r="B16306" s="85">
        <v>16302</v>
      </c>
      <c r="C16306" s="85">
        <v>19422</v>
      </c>
      <c r="D16306" s="85">
        <v>16302</v>
      </c>
      <c r="E16306" s="86" t="s">
        <v>30358</v>
      </c>
      <c r="F16306" s="85" t="s">
        <v>38</v>
      </c>
      <c r="G16306" s="86" t="s">
        <v>20221</v>
      </c>
      <c r="H16306" s="85" t="s">
        <v>1</v>
      </c>
      <c r="I16306" s="85">
        <v>-1</v>
      </c>
      <c r="J16306" s="88">
        <v>0.56885622676473691</v>
      </c>
      <c r="K16306" s="146">
        <v>1.8241907998726852</v>
      </c>
      <c r="L16306" s="147">
        <v>2.3463965746685849E-9</v>
      </c>
      <c r="M16306" s="147">
        <v>2.310747641405729E-3</v>
      </c>
      <c r="N16306" s="87">
        <v>0.24810118687632959</v>
      </c>
      <c r="O16306" s="88">
        <v>0.1232813505200557</v>
      </c>
      <c r="P16306" s="89">
        <v>496.89947908837479</v>
      </c>
    </row>
    <row r="16307" spans="1:16">
      <c r="A16307" s="75" t="s">
        <v>20150</v>
      </c>
      <c r="B16307" s="85">
        <v>16303</v>
      </c>
      <c r="C16307" s="85">
        <v>12706</v>
      </c>
      <c r="D16307" s="85">
        <v>16303</v>
      </c>
      <c r="E16307" s="86" t="s">
        <v>20151</v>
      </c>
      <c r="F16307" s="85" t="s">
        <v>283</v>
      </c>
      <c r="G16307" s="86" t="s">
        <v>20152</v>
      </c>
      <c r="H16307" s="85" t="s">
        <v>1</v>
      </c>
      <c r="I16307" s="85">
        <v>-1</v>
      </c>
      <c r="J16307" s="88">
        <v>7.6109077896092142E-2</v>
      </c>
      <c r="K16307" s="146">
        <v>1.044279438541025</v>
      </c>
      <c r="L16307" s="147">
        <v>1.5305605425280259E-9</v>
      </c>
      <c r="M16307" s="147">
        <v>3.9807703408430038E-3</v>
      </c>
      <c r="N16307" s="87">
        <v>0.4288230544765867</v>
      </c>
      <c r="O16307" s="88">
        <v>3.0324352452639289E-2</v>
      </c>
      <c r="P16307" s="89">
        <v>70.715303517560685</v>
      </c>
    </row>
    <row r="16308" spans="1:16">
      <c r="A16308" s="75" t="s">
        <v>20153</v>
      </c>
      <c r="B16308" s="85">
        <v>16304</v>
      </c>
      <c r="C16308" s="85">
        <v>12707</v>
      </c>
      <c r="D16308" s="85">
        <v>16304</v>
      </c>
      <c r="E16308" s="86" t="s">
        <v>20151</v>
      </c>
      <c r="F16308" s="85" t="s">
        <v>38</v>
      </c>
      <c r="G16308" s="86" t="s">
        <v>20152</v>
      </c>
      <c r="H16308" s="85" t="s">
        <v>1</v>
      </c>
      <c r="I16308" s="85">
        <v>-1</v>
      </c>
      <c r="J16308" s="88">
        <v>7.0699372498889634E-2</v>
      </c>
      <c r="K16308" s="146">
        <v>0.55885787535016851</v>
      </c>
      <c r="L16308" s="147">
        <v>1.655770332642237E-9</v>
      </c>
      <c r="M16308" s="147">
        <v>3.9265059161271909E-3</v>
      </c>
      <c r="N16308" s="87">
        <v>0.42371721515979188</v>
      </c>
      <c r="O16308" s="88">
        <v>2.896314840497085E-2</v>
      </c>
      <c r="P16308" s="89">
        <v>68.35490126132423</v>
      </c>
    </row>
    <row r="16309" spans="1:16">
      <c r="A16309" s="75" t="s">
        <v>30258</v>
      </c>
      <c r="B16309" s="85">
        <v>16305</v>
      </c>
      <c r="C16309" s="85">
        <v>19338</v>
      </c>
      <c r="D16309" s="85">
        <v>16305</v>
      </c>
      <c r="E16309" s="86" t="s">
        <v>30256</v>
      </c>
      <c r="F16309" s="85" t="s">
        <v>283</v>
      </c>
      <c r="G16309" s="86" t="s">
        <v>20152</v>
      </c>
      <c r="H16309" s="85" t="s">
        <v>1</v>
      </c>
      <c r="I16309" s="85">
        <v>-1</v>
      </c>
      <c r="J16309" s="88">
        <v>6.4303947691287666E-2</v>
      </c>
      <c r="K16309" s="146">
        <v>1.0313984509018741</v>
      </c>
      <c r="L16309" s="147">
        <v>1.473787253893508E-9</v>
      </c>
      <c r="M16309" s="147">
        <v>2.3165024459423189E-3</v>
      </c>
      <c r="N16309" s="87">
        <v>0.248361391528994</v>
      </c>
      <c r="O16309" s="88">
        <v>1.9615042983363869E-2</v>
      </c>
      <c r="P16309" s="89">
        <v>78.977826878031422</v>
      </c>
    </row>
    <row r="16310" spans="1:16">
      <c r="A16310" s="75" t="s">
        <v>30261</v>
      </c>
      <c r="B16310" s="85">
        <v>16306</v>
      </c>
      <c r="C16310" s="85">
        <v>19341</v>
      </c>
      <c r="D16310" s="85">
        <v>16306</v>
      </c>
      <c r="E16310" s="86" t="s">
        <v>30256</v>
      </c>
      <c r="F16310" s="85" t="s">
        <v>38</v>
      </c>
      <c r="G16310" s="86" t="s">
        <v>20152</v>
      </c>
      <c r="H16310" s="85" t="s">
        <v>1</v>
      </c>
      <c r="I16310" s="85">
        <v>-1</v>
      </c>
      <c r="J16310" s="88">
        <v>5.9226476876156731E-2</v>
      </c>
      <c r="K16310" s="146">
        <v>0.54627028595713389</v>
      </c>
      <c r="L16310" s="147">
        <v>1.599944854383751E-9</v>
      </c>
      <c r="M16310" s="147">
        <v>2.3115693835445449E-3</v>
      </c>
      <c r="N16310" s="87">
        <v>0.24817612090387639</v>
      </c>
      <c r="O16310" s="88">
        <v>1.8564935377000009E-2</v>
      </c>
      <c r="P16310" s="89">
        <v>74.805486157915169</v>
      </c>
    </row>
    <row r="16311" spans="1:16">
      <c r="A16311" s="75" t="s">
        <v>20154</v>
      </c>
      <c r="B16311" s="85">
        <v>16307</v>
      </c>
      <c r="C16311" s="85">
        <v>12708</v>
      </c>
      <c r="D16311" s="85">
        <v>16307</v>
      </c>
      <c r="E16311" s="86" t="s">
        <v>20155</v>
      </c>
      <c r="F16311" s="85" t="s">
        <v>55</v>
      </c>
      <c r="G16311" s="86" t="s">
        <v>20156</v>
      </c>
      <c r="H16311" s="85" t="s">
        <v>1</v>
      </c>
      <c r="I16311" s="85">
        <v>-1</v>
      </c>
      <c r="J16311" s="88">
        <v>0.30854078905902249</v>
      </c>
      <c r="K16311" s="146">
        <v>24.308336435449011</v>
      </c>
      <c r="L16311" s="147">
        <v>1.2891677921895939E-8</v>
      </c>
      <c r="M16311" s="147">
        <v>3.9264305414451663E-3</v>
      </c>
      <c r="N16311" s="87">
        <v>0.42371585799334899</v>
      </c>
      <c r="O16311" s="88">
        <v>7.7829750658224645E-2</v>
      </c>
      <c r="P16311" s="89">
        <v>183.68382771136768</v>
      </c>
    </row>
    <row r="16312" spans="1:16">
      <c r="A16312" s="75" t="s">
        <v>30265</v>
      </c>
      <c r="B16312" s="85">
        <v>16308</v>
      </c>
      <c r="C16312" s="85">
        <v>19344</v>
      </c>
      <c r="D16312" s="85">
        <v>16308</v>
      </c>
      <c r="E16312" s="86" t="s">
        <v>30263</v>
      </c>
      <c r="F16312" s="85" t="s">
        <v>55</v>
      </c>
      <c r="G16312" s="86" t="s">
        <v>20156</v>
      </c>
      <c r="H16312" s="85" t="s">
        <v>1</v>
      </c>
      <c r="I16312" s="85">
        <v>-1</v>
      </c>
      <c r="J16312" s="88">
        <v>0.29706789343628959</v>
      </c>
      <c r="K16312" s="146">
        <v>24.295748846056036</v>
      </c>
      <c r="L16312" s="147">
        <v>1.2835852443637461E-8</v>
      </c>
      <c r="M16312" s="147">
        <v>2.311494008862526E-3</v>
      </c>
      <c r="N16312" s="87">
        <v>0.24817476373743391</v>
      </c>
      <c r="O16312" s="88">
        <v>6.7431537630253793E-2</v>
      </c>
      <c r="P16312" s="89">
        <v>271.70988949382297</v>
      </c>
    </row>
    <row r="16313" spans="1:16">
      <c r="A16313" s="75" t="s">
        <v>20157</v>
      </c>
      <c r="B16313" s="85">
        <v>16309</v>
      </c>
      <c r="C16313" s="85">
        <v>12709</v>
      </c>
      <c r="D16313" s="85">
        <v>16309</v>
      </c>
      <c r="E16313" s="86" t="s">
        <v>20158</v>
      </c>
      <c r="F16313" s="85" t="s">
        <v>55</v>
      </c>
      <c r="G16313" s="86" t="s">
        <v>20159</v>
      </c>
      <c r="H16313" s="85" t="s">
        <v>1</v>
      </c>
      <c r="I16313" s="85">
        <v>-1</v>
      </c>
      <c r="J16313" s="88">
        <v>3.2598288315822538E-2</v>
      </c>
      <c r="K16313" s="146">
        <v>6.4191543031210507</v>
      </c>
      <c r="L16313" s="147">
        <v>1.464379967296838E-9</v>
      </c>
      <c r="M16313" s="147">
        <v>3.9264305414451663E-3</v>
      </c>
      <c r="N16313" s="87">
        <v>0.42371585799334899</v>
      </c>
      <c r="O16313" s="88">
        <v>2.113586521822464E-2</v>
      </c>
      <c r="P16313" s="89">
        <v>49.882167069037116</v>
      </c>
    </row>
    <row r="16314" spans="1:16">
      <c r="A16314" s="75" t="s">
        <v>30269</v>
      </c>
      <c r="B16314" s="85">
        <v>16310</v>
      </c>
      <c r="C16314" s="85">
        <v>19347</v>
      </c>
      <c r="D16314" s="85">
        <v>16310</v>
      </c>
      <c r="E16314" s="86" t="s">
        <v>30267</v>
      </c>
      <c r="F16314" s="85" t="s">
        <v>55</v>
      </c>
      <c r="G16314" s="86" t="s">
        <v>20159</v>
      </c>
      <c r="H16314" s="85" t="s">
        <v>1</v>
      </c>
      <c r="I16314" s="85">
        <v>-1</v>
      </c>
      <c r="J16314" s="88">
        <v>2.1125392693089561E-2</v>
      </c>
      <c r="K16314" s="146">
        <v>6.406566713728008</v>
      </c>
      <c r="L16314" s="147">
        <v>1.4085544890383479E-9</v>
      </c>
      <c r="M16314" s="147">
        <v>2.311494008862526E-3</v>
      </c>
      <c r="N16314" s="87">
        <v>0.24817476373743391</v>
      </c>
      <c r="O16314" s="88">
        <v>1.0737652190253799E-2</v>
      </c>
      <c r="P16314" s="89">
        <v>43.266495063994959</v>
      </c>
    </row>
    <row r="16315" spans="1:16">
      <c r="A16315" s="75" t="s">
        <v>20160</v>
      </c>
      <c r="B16315" s="85">
        <v>16311</v>
      </c>
      <c r="C16315" s="85">
        <v>12710</v>
      </c>
      <c r="D16315" s="85">
        <v>16311</v>
      </c>
      <c r="E16315" s="86" t="s">
        <v>20161</v>
      </c>
      <c r="F16315" s="85" t="s">
        <v>55</v>
      </c>
      <c r="G16315" s="86" t="s">
        <v>20162</v>
      </c>
      <c r="H16315" s="85" t="s">
        <v>1</v>
      </c>
      <c r="I16315" s="85">
        <v>-1</v>
      </c>
      <c r="J16315" s="88">
        <v>0.45016968610102243</v>
      </c>
      <c r="K16315" s="146">
        <v>0.49900883590319495</v>
      </c>
      <c r="L16315" s="147">
        <v>1.591079042565678E-9</v>
      </c>
      <c r="M16315" s="147">
        <v>3.9264305414451663E-3</v>
      </c>
      <c r="N16315" s="87">
        <v>0.42371585799334899</v>
      </c>
      <c r="O16315" s="88">
        <v>0.1069281770582246</v>
      </c>
      <c r="P16315" s="89">
        <v>252.35821374403938</v>
      </c>
    </row>
    <row r="16316" spans="1:16">
      <c r="A16316" s="75" t="s">
        <v>30273</v>
      </c>
      <c r="B16316" s="85">
        <v>16312</v>
      </c>
      <c r="C16316" s="85">
        <v>19350</v>
      </c>
      <c r="D16316" s="85">
        <v>16312</v>
      </c>
      <c r="E16316" s="86" t="s">
        <v>30271</v>
      </c>
      <c r="F16316" s="85" t="s">
        <v>55</v>
      </c>
      <c r="G16316" s="86" t="s">
        <v>20162</v>
      </c>
      <c r="H16316" s="85" t="s">
        <v>1</v>
      </c>
      <c r="I16316" s="85">
        <v>-1</v>
      </c>
      <c r="J16316" s="88">
        <v>0.43869679047828952</v>
      </c>
      <c r="K16316" s="146">
        <v>0.48642124651016078</v>
      </c>
      <c r="L16316" s="147">
        <v>1.5352535643071911E-9</v>
      </c>
      <c r="M16316" s="147">
        <v>2.311494008862526E-3</v>
      </c>
      <c r="N16316" s="87">
        <v>0.24817476373743391</v>
      </c>
      <c r="O16316" s="88">
        <v>9.6529964030253781E-2</v>
      </c>
      <c r="P16316" s="89">
        <v>388.95962899910887</v>
      </c>
    </row>
    <row r="16317" spans="1:16">
      <c r="A16317" s="75" t="s">
        <v>20134</v>
      </c>
      <c r="B16317" s="85">
        <v>16313</v>
      </c>
      <c r="C16317" s="85">
        <v>12700</v>
      </c>
      <c r="D16317" s="85">
        <v>16313</v>
      </c>
      <c r="E16317" s="86" t="s">
        <v>20135</v>
      </c>
      <c r="F16317" s="85" t="s">
        <v>55</v>
      </c>
      <c r="G16317" s="86" t="s">
        <v>20136</v>
      </c>
      <c r="H16317" s="85" t="s">
        <v>1</v>
      </c>
      <c r="I16317" s="85">
        <v>-1</v>
      </c>
      <c r="J16317" s="88">
        <v>1.102308960761023</v>
      </c>
      <c r="K16317" s="146">
        <v>0.74880697577946909</v>
      </c>
      <c r="L16317" s="147">
        <v>3.680986532092868E-9</v>
      </c>
      <c r="M16317" s="147">
        <v>3.9264305414451663E-3</v>
      </c>
      <c r="N16317" s="87">
        <v>0.42371585799334899</v>
      </c>
      <c r="O16317" s="88">
        <v>0.2409137324582247</v>
      </c>
      <c r="P16317" s="89">
        <v>568.5737928222793</v>
      </c>
    </row>
    <row r="16318" spans="1:16">
      <c r="A16318" s="75" t="s">
        <v>30235</v>
      </c>
      <c r="B16318" s="85">
        <v>16314</v>
      </c>
      <c r="C16318" s="85">
        <v>19320</v>
      </c>
      <c r="D16318" s="85">
        <v>16314</v>
      </c>
      <c r="E16318" s="86" t="s">
        <v>30233</v>
      </c>
      <c r="F16318" s="85" t="s">
        <v>55</v>
      </c>
      <c r="G16318" s="86" t="s">
        <v>20136</v>
      </c>
      <c r="H16318" s="85" t="s">
        <v>1</v>
      </c>
      <c r="I16318" s="85">
        <v>-1</v>
      </c>
      <c r="J16318" s="88">
        <v>1.0908360651382889</v>
      </c>
      <c r="K16318" s="146">
        <v>0.73621938638643514</v>
      </c>
      <c r="L16318" s="147">
        <v>3.625161053834384E-9</v>
      </c>
      <c r="M16318" s="147">
        <v>2.311494008862526E-3</v>
      </c>
      <c r="N16318" s="87">
        <v>0.24817476373743391</v>
      </c>
      <c r="O16318" s="88">
        <v>0.23051551943025381</v>
      </c>
      <c r="P16318" s="89">
        <v>928.84351317097105</v>
      </c>
    </row>
    <row r="16319" spans="1:16">
      <c r="A16319" s="75" t="s">
        <v>20137</v>
      </c>
      <c r="B16319" s="85">
        <v>16315</v>
      </c>
      <c r="C16319" s="85">
        <v>12701</v>
      </c>
      <c r="D16319" s="85">
        <v>16315</v>
      </c>
      <c r="E16319" s="86" t="s">
        <v>20138</v>
      </c>
      <c r="F16319" s="85" t="s">
        <v>38</v>
      </c>
      <c r="G16319" s="86" t="s">
        <v>20139</v>
      </c>
      <c r="H16319" s="85" t="s">
        <v>1</v>
      </c>
      <c r="I16319" s="85">
        <v>-1</v>
      </c>
      <c r="J16319" s="88">
        <v>0.98204866721636874</v>
      </c>
      <c r="K16319" s="146">
        <v>1.1524696413668452</v>
      </c>
      <c r="L16319" s="147">
        <v>3.3913798775632601E-9</v>
      </c>
      <c r="M16319" s="147">
        <v>3.9264342614296196E-3</v>
      </c>
      <c r="N16319" s="87">
        <v>0.42371819217056561</v>
      </c>
      <c r="O16319" s="88">
        <v>0.2162060741742754</v>
      </c>
      <c r="P16319" s="89">
        <v>510.25912545015939</v>
      </c>
    </row>
    <row r="16320" spans="1:16">
      <c r="A16320" s="75" t="s">
        <v>20140</v>
      </c>
      <c r="B16320" s="85">
        <v>16316</v>
      </c>
      <c r="C16320" s="85">
        <v>12702</v>
      </c>
      <c r="D16320" s="85">
        <v>16316</v>
      </c>
      <c r="E16320" s="86" t="s">
        <v>20138</v>
      </c>
      <c r="F16320" s="85" t="s">
        <v>139</v>
      </c>
      <c r="G16320" s="86" t="s">
        <v>20139</v>
      </c>
      <c r="H16320" s="85" t="s">
        <v>1</v>
      </c>
      <c r="I16320" s="85">
        <v>-1</v>
      </c>
      <c r="J16320" s="88">
        <v>0.91216807813700418</v>
      </c>
      <c r="K16320" s="146">
        <v>1.2757326593661906</v>
      </c>
      <c r="L16320" s="147">
        <v>3.1962805308816361E-9</v>
      </c>
      <c r="M16320" s="147">
        <v>3.9809189998282471E-3</v>
      </c>
      <c r="N16320" s="87">
        <v>0.42881468972827053</v>
      </c>
      <c r="O16320" s="88">
        <v>0.202093165707011</v>
      </c>
      <c r="P16320" s="89">
        <v>471.28321521604715</v>
      </c>
    </row>
    <row r="16321" spans="1:16">
      <c r="A16321" s="75" t="s">
        <v>30239</v>
      </c>
      <c r="B16321" s="85">
        <v>16317</v>
      </c>
      <c r="C16321" s="85">
        <v>19323</v>
      </c>
      <c r="D16321" s="85">
        <v>16317</v>
      </c>
      <c r="E16321" s="86" t="s">
        <v>30237</v>
      </c>
      <c r="F16321" s="85" t="s">
        <v>38</v>
      </c>
      <c r="G16321" s="86" t="s">
        <v>20139</v>
      </c>
      <c r="H16321" s="85" t="s">
        <v>1</v>
      </c>
      <c r="I16321" s="85">
        <v>-1</v>
      </c>
      <c r="J16321" s="88">
        <v>0.9705757715936365</v>
      </c>
      <c r="K16321" s="146">
        <v>1.1398820519738098</v>
      </c>
      <c r="L16321" s="147">
        <v>3.3355543993047732E-9</v>
      </c>
      <c r="M16321" s="147">
        <v>2.3114977288469741E-3</v>
      </c>
      <c r="N16321" s="87">
        <v>0.2481770979146499</v>
      </c>
      <c r="O16321" s="88">
        <v>0.2058078611463047</v>
      </c>
      <c r="P16321" s="89">
        <v>829.27821654632976</v>
      </c>
    </row>
    <row r="16322" spans="1:16">
      <c r="A16322" s="75" t="s">
        <v>30242</v>
      </c>
      <c r="B16322" s="85">
        <v>16318</v>
      </c>
      <c r="C16322" s="85">
        <v>19326</v>
      </c>
      <c r="D16322" s="85">
        <v>16318</v>
      </c>
      <c r="E16322" s="86" t="s">
        <v>30237</v>
      </c>
      <c r="F16322" s="85" t="s">
        <v>139</v>
      </c>
      <c r="G16322" s="86" t="s">
        <v>20139</v>
      </c>
      <c r="H16322" s="85" t="s">
        <v>1</v>
      </c>
      <c r="I16322" s="85">
        <v>-1</v>
      </c>
      <c r="J16322" s="88">
        <v>0.90036294793219918</v>
      </c>
      <c r="K16322" s="146">
        <v>1.2628516717270419</v>
      </c>
      <c r="L16322" s="147">
        <v>3.1395072422471182E-9</v>
      </c>
      <c r="M16322" s="147">
        <v>2.31665110492756E-3</v>
      </c>
      <c r="N16322" s="87">
        <v>0.24835302678067789</v>
      </c>
      <c r="O16322" s="88">
        <v>0.19138385623773541</v>
      </c>
      <c r="P16322" s="89">
        <v>770.61213514723011</v>
      </c>
    </row>
    <row r="16323" spans="1:16">
      <c r="A16323" s="75" t="s">
        <v>20163</v>
      </c>
      <c r="B16323" s="85">
        <v>16319</v>
      </c>
      <c r="C16323" s="85">
        <v>12711</v>
      </c>
      <c r="D16323" s="85">
        <v>16319</v>
      </c>
      <c r="E16323" s="86" t="s">
        <v>20164</v>
      </c>
      <c r="F16323" s="85" t="s">
        <v>55</v>
      </c>
      <c r="G16323" s="86" t="s">
        <v>20165</v>
      </c>
      <c r="H16323" s="85" t="s">
        <v>1</v>
      </c>
      <c r="I16323" s="85">
        <v>-1</v>
      </c>
      <c r="J16323" s="88">
        <v>0.45156140852102239</v>
      </c>
      <c r="K16323" s="146">
        <v>2.5144721399930012</v>
      </c>
      <c r="L16323" s="147">
        <v>2.510076407157769E-9</v>
      </c>
      <c r="M16323" s="147">
        <v>3.9264305414451663E-3</v>
      </c>
      <c r="N16323" s="87">
        <v>0.42371585799334899</v>
      </c>
      <c r="O16323" s="88">
        <v>0.1072141138582246</v>
      </c>
      <c r="P16323" s="89">
        <v>253.03304522510351</v>
      </c>
    </row>
    <row r="16324" spans="1:16">
      <c r="A16324" s="75" t="s">
        <v>30277</v>
      </c>
      <c r="B16324" s="85">
        <v>16320</v>
      </c>
      <c r="C16324" s="85">
        <v>19353</v>
      </c>
      <c r="D16324" s="85">
        <v>16320</v>
      </c>
      <c r="E16324" s="86" t="s">
        <v>30275</v>
      </c>
      <c r="F16324" s="85" t="s">
        <v>55</v>
      </c>
      <c r="G16324" s="86" t="s">
        <v>20165</v>
      </c>
      <c r="H16324" s="85" t="s">
        <v>1</v>
      </c>
      <c r="I16324" s="85">
        <v>-1</v>
      </c>
      <c r="J16324" s="88">
        <v>0.44008851289828949</v>
      </c>
      <c r="K16324" s="146">
        <v>2.5018845505999678</v>
      </c>
      <c r="L16324" s="147">
        <v>2.454250928899282E-9</v>
      </c>
      <c r="M16324" s="147">
        <v>2.311494008862526E-3</v>
      </c>
      <c r="N16324" s="87">
        <v>0.24817476373743391</v>
      </c>
      <c r="O16324" s="88">
        <v>9.6815900830253779E-2</v>
      </c>
      <c r="P16324" s="89">
        <v>390.11178804902141</v>
      </c>
    </row>
    <row r="16325" spans="1:16">
      <c r="A16325" s="75" t="s">
        <v>20166</v>
      </c>
      <c r="B16325" s="85">
        <v>16321</v>
      </c>
      <c r="C16325" s="85">
        <v>12712</v>
      </c>
      <c r="D16325" s="85">
        <v>16321</v>
      </c>
      <c r="E16325" s="86" t="s">
        <v>20167</v>
      </c>
      <c r="F16325" s="85" t="s">
        <v>55</v>
      </c>
      <c r="G16325" s="86" t="s">
        <v>20168</v>
      </c>
      <c r="H16325" s="85" t="s">
        <v>1</v>
      </c>
      <c r="I16325" s="85">
        <v>-1</v>
      </c>
      <c r="J16325" s="88">
        <v>0.80389804751082228</v>
      </c>
      <c r="K16325" s="146">
        <v>0.50827397949324782</v>
      </c>
      <c r="L16325" s="147">
        <v>2.8868849500307312E-9</v>
      </c>
      <c r="M16325" s="147">
        <v>3.9264305414451663E-3</v>
      </c>
      <c r="N16325" s="87">
        <v>0.42371585799334899</v>
      </c>
      <c r="O16325" s="88">
        <v>2.1113879328224641E-2</v>
      </c>
      <c r="P16325" s="89">
        <v>49.830278782145704</v>
      </c>
    </row>
    <row r="16326" spans="1:16">
      <c r="A16326" s="75" t="s">
        <v>30281</v>
      </c>
      <c r="B16326" s="85">
        <v>16322</v>
      </c>
      <c r="C16326" s="85">
        <v>19356</v>
      </c>
      <c r="D16326" s="85">
        <v>16322</v>
      </c>
      <c r="E16326" s="86" t="s">
        <v>30279</v>
      </c>
      <c r="F16326" s="85" t="s">
        <v>55</v>
      </c>
      <c r="G16326" s="86" t="s">
        <v>20168</v>
      </c>
      <c r="H16326" s="85" t="s">
        <v>1</v>
      </c>
      <c r="I16326" s="85">
        <v>-1</v>
      </c>
      <c r="J16326" s="88">
        <v>0.79242515188808926</v>
      </c>
      <c r="K16326" s="146">
        <v>0.49568639010021404</v>
      </c>
      <c r="L16326" s="147">
        <v>2.831059471772248E-9</v>
      </c>
      <c r="M16326" s="147">
        <v>2.311494008862526E-3</v>
      </c>
      <c r="N16326" s="87">
        <v>0.24817476373743391</v>
      </c>
      <c r="O16326" s="88">
        <v>1.07156663002538E-2</v>
      </c>
      <c r="P16326" s="89">
        <v>43.177904710693518</v>
      </c>
    </row>
    <row r="16327" spans="1:16">
      <c r="A16327" s="75" t="s">
        <v>20169</v>
      </c>
      <c r="B16327" s="85">
        <v>16323</v>
      </c>
      <c r="C16327" s="85">
        <v>12713</v>
      </c>
      <c r="D16327" s="85">
        <v>16323</v>
      </c>
      <c r="E16327" s="86" t="s">
        <v>20170</v>
      </c>
      <c r="F16327" s="85" t="s">
        <v>38</v>
      </c>
      <c r="G16327" s="86" t="s">
        <v>20171</v>
      </c>
      <c r="H16327" s="85" t="s">
        <v>1</v>
      </c>
      <c r="I16327" s="85">
        <v>-1</v>
      </c>
      <c r="J16327" s="88">
        <v>0.77966187934711806</v>
      </c>
      <c r="K16327" s="146">
        <v>0.4933671415161468</v>
      </c>
      <c r="L16327" s="147">
        <v>2.8367907234296951E-9</v>
      </c>
      <c r="M16327" s="147">
        <v>3.9225406877722744E-3</v>
      </c>
      <c r="N16327" s="87">
        <v>0.42350705173149261</v>
      </c>
      <c r="O16327" s="88">
        <v>2.1182362953712289E-2</v>
      </c>
      <c r="P16327" s="89">
        <v>50.01655312965628</v>
      </c>
    </row>
    <row r="16328" spans="1:16">
      <c r="A16328" s="75" t="s">
        <v>20172</v>
      </c>
      <c r="B16328" s="85">
        <v>16324</v>
      </c>
      <c r="C16328" s="85">
        <v>12714</v>
      </c>
      <c r="D16328" s="85">
        <v>16324</v>
      </c>
      <c r="E16328" s="86" t="s">
        <v>20170</v>
      </c>
      <c r="F16328" s="85" t="s">
        <v>11</v>
      </c>
      <c r="G16328" s="86" t="s">
        <v>20171</v>
      </c>
      <c r="H16328" s="85" t="s">
        <v>1</v>
      </c>
      <c r="I16328" s="85">
        <v>-1</v>
      </c>
      <c r="J16328" s="88">
        <v>0.77073052384018781</v>
      </c>
      <c r="K16328" s="146">
        <v>0.48653359559178422</v>
      </c>
      <c r="L16328" s="147">
        <v>2.8162756235256192E-9</v>
      </c>
      <c r="M16328" s="147">
        <v>3.847013570476131E-3</v>
      </c>
      <c r="N16328" s="87">
        <v>0.41061219005578281</v>
      </c>
      <c r="O16328" s="88">
        <v>1.99674748403358E-2</v>
      </c>
      <c r="P16328" s="89">
        <v>48.628548601109877</v>
      </c>
    </row>
    <row r="16329" spans="1:16">
      <c r="A16329" s="75" t="s">
        <v>30285</v>
      </c>
      <c r="B16329" s="85">
        <v>16325</v>
      </c>
      <c r="C16329" s="85">
        <v>19359</v>
      </c>
      <c r="D16329" s="85">
        <v>16325</v>
      </c>
      <c r="E16329" s="86" t="s">
        <v>30283</v>
      </c>
      <c r="F16329" s="85" t="s">
        <v>38</v>
      </c>
      <c r="G16329" s="86" t="s">
        <v>20171</v>
      </c>
      <c r="H16329" s="85" t="s">
        <v>1</v>
      </c>
      <c r="I16329" s="85">
        <v>-1</v>
      </c>
      <c r="J16329" s="88">
        <v>0.7681867554176498</v>
      </c>
      <c r="K16329" s="146">
        <v>0.48075160941335893</v>
      </c>
      <c r="L16329" s="147">
        <v>2.780909672029764E-9</v>
      </c>
      <c r="M16329" s="147">
        <v>2.310762598018312E-3</v>
      </c>
      <c r="N16329" s="87">
        <v>0.2481026949274428</v>
      </c>
      <c r="O16329" s="88">
        <v>1.0770663071488761E-2</v>
      </c>
      <c r="P16329" s="89">
        <v>43.412116400584132</v>
      </c>
    </row>
    <row r="16330" spans="1:16">
      <c r="A16330" s="75" t="s">
        <v>30288</v>
      </c>
      <c r="B16330" s="85">
        <v>16326</v>
      </c>
      <c r="C16330" s="85">
        <v>19362</v>
      </c>
      <c r="D16330" s="85">
        <v>16326</v>
      </c>
      <c r="E16330" s="86" t="s">
        <v>30283</v>
      </c>
      <c r="F16330" s="85" t="s">
        <v>11</v>
      </c>
      <c r="G16330" s="86" t="s">
        <v>20171</v>
      </c>
      <c r="H16330" s="85" t="s">
        <v>1</v>
      </c>
      <c r="I16330" s="85">
        <v>-1</v>
      </c>
      <c r="J16330" s="88">
        <v>0.75927988797861301</v>
      </c>
      <c r="K16330" s="146">
        <v>0.47422514103932484</v>
      </c>
      <c r="L16330" s="147">
        <v>2.761005295433735E-9</v>
      </c>
      <c r="M16330" s="147">
        <v>2.2005256442309889E-3</v>
      </c>
      <c r="N16330" s="87">
        <v>0.23370515143860121</v>
      </c>
      <c r="O16330" s="88">
        <v>9.7039892938727765E-3</v>
      </c>
      <c r="P16330" s="89">
        <v>41.522359409446736</v>
      </c>
    </row>
    <row r="16331" spans="1:16">
      <c r="A16331" s="75" t="s">
        <v>20141</v>
      </c>
      <c r="B16331" s="85">
        <v>16327</v>
      </c>
      <c r="C16331" s="85">
        <v>12703</v>
      </c>
      <c r="D16331" s="85">
        <v>16327</v>
      </c>
      <c r="E16331" s="86" t="s">
        <v>20142</v>
      </c>
      <c r="F16331" s="85" t="s">
        <v>55</v>
      </c>
      <c r="G16331" s="86" t="s">
        <v>20143</v>
      </c>
      <c r="H16331" s="85" t="s">
        <v>1</v>
      </c>
      <c r="I16331" s="85">
        <v>-1</v>
      </c>
      <c r="J16331" s="88">
        <v>1.0390145212410229</v>
      </c>
      <c r="K16331" s="146">
        <v>0.69221332710576666</v>
      </c>
      <c r="L16331" s="147">
        <v>3.4698281042362972E-9</v>
      </c>
      <c r="M16331" s="147">
        <v>3.9264305414451663E-3</v>
      </c>
      <c r="N16331" s="87">
        <v>0.42371585799334899</v>
      </c>
      <c r="O16331" s="88">
        <v>0.2279095464582247</v>
      </c>
      <c r="P16331" s="89">
        <v>537.88297548637456</v>
      </c>
    </row>
    <row r="16332" spans="1:16">
      <c r="A16332" s="75" t="s">
        <v>30246</v>
      </c>
      <c r="B16332" s="85">
        <v>16328</v>
      </c>
      <c r="C16332" s="85">
        <v>19329</v>
      </c>
      <c r="D16332" s="85">
        <v>16328</v>
      </c>
      <c r="E16332" s="86" t="s">
        <v>30244</v>
      </c>
      <c r="F16332" s="85" t="s">
        <v>55</v>
      </c>
      <c r="G16332" s="86" t="s">
        <v>20143</v>
      </c>
      <c r="H16332" s="85" t="s">
        <v>1</v>
      </c>
      <c r="I16332" s="85">
        <v>-1</v>
      </c>
      <c r="J16332" s="88">
        <v>1.027541625618289</v>
      </c>
      <c r="K16332" s="146">
        <v>0.67962573771273271</v>
      </c>
      <c r="L16332" s="147">
        <v>3.4140026259778131E-9</v>
      </c>
      <c r="M16332" s="147">
        <v>2.311494008862526E-3</v>
      </c>
      <c r="N16332" s="87">
        <v>0.24817476373743391</v>
      </c>
      <c r="O16332" s="88">
        <v>0.21751133343025381</v>
      </c>
      <c r="P16332" s="89">
        <v>876.44420469914633</v>
      </c>
    </row>
    <row r="16333" spans="1:16">
      <c r="A16333" s="75" t="s">
        <v>20144</v>
      </c>
      <c r="B16333" s="85">
        <v>16329</v>
      </c>
      <c r="C16333" s="85">
        <v>12704</v>
      </c>
      <c r="D16333" s="85">
        <v>16329</v>
      </c>
      <c r="E16333" s="86" t="s">
        <v>20145</v>
      </c>
      <c r="F16333" s="85" t="s">
        <v>55</v>
      </c>
      <c r="G16333" s="86" t="s">
        <v>20146</v>
      </c>
      <c r="H16333" s="85" t="s">
        <v>1</v>
      </c>
      <c r="I16333" s="85">
        <v>-1</v>
      </c>
      <c r="J16333" s="88">
        <v>0.74428097994102238</v>
      </c>
      <c r="K16333" s="146">
        <v>0.43807308309879633</v>
      </c>
      <c r="L16333" s="147">
        <v>2.4953537407490991E-9</v>
      </c>
      <c r="M16333" s="147">
        <v>3.9264305414451663E-3</v>
      </c>
      <c r="N16333" s="87">
        <v>0.42371585799334899</v>
      </c>
      <c r="O16333" s="88">
        <v>0.16735493945822469</v>
      </c>
      <c r="P16333" s="89">
        <v>394.96973337460417</v>
      </c>
    </row>
    <row r="16334" spans="1:16">
      <c r="A16334" s="75" t="s">
        <v>30250</v>
      </c>
      <c r="B16334" s="85">
        <v>16330</v>
      </c>
      <c r="C16334" s="85">
        <v>19332</v>
      </c>
      <c r="D16334" s="85">
        <v>16330</v>
      </c>
      <c r="E16334" s="86" t="s">
        <v>30248</v>
      </c>
      <c r="F16334" s="85" t="s">
        <v>55</v>
      </c>
      <c r="G16334" s="86" t="s">
        <v>20146</v>
      </c>
      <c r="H16334" s="85" t="s">
        <v>1</v>
      </c>
      <c r="I16334" s="85">
        <v>-1</v>
      </c>
      <c r="J16334" s="88">
        <v>0.73280808431828937</v>
      </c>
      <c r="K16334" s="146">
        <v>0.42548549370576222</v>
      </c>
      <c r="L16334" s="147">
        <v>2.4395282624906142E-9</v>
      </c>
      <c r="M16334" s="147">
        <v>2.311494008862526E-3</v>
      </c>
      <c r="N16334" s="87">
        <v>0.24817476373743391</v>
      </c>
      <c r="O16334" s="88">
        <v>0.1569567264302538</v>
      </c>
      <c r="P16334" s="89">
        <v>632.44434714688487</v>
      </c>
    </row>
    <row r="16335" spans="1:16">
      <c r="A16335" s="75" t="s">
        <v>20173</v>
      </c>
      <c r="B16335" s="85">
        <v>16331</v>
      </c>
      <c r="C16335" s="85">
        <v>12715</v>
      </c>
      <c r="D16335" s="85">
        <v>16331</v>
      </c>
      <c r="E16335" s="86" t="s">
        <v>20174</v>
      </c>
      <c r="F16335" s="85" t="s">
        <v>55</v>
      </c>
      <c r="G16335" s="86" t="s">
        <v>20175</v>
      </c>
      <c r="H16335" s="85" t="s">
        <v>1</v>
      </c>
      <c r="I16335" s="85">
        <v>-1</v>
      </c>
      <c r="J16335" s="88">
        <v>1.1037187082610229</v>
      </c>
      <c r="K16335" s="146">
        <v>0.64258866528376113</v>
      </c>
      <c r="L16335" s="147">
        <v>3.6679628315535649E-9</v>
      </c>
      <c r="M16335" s="147">
        <v>3.9264305414451672E-3</v>
      </c>
      <c r="N16335" s="87">
        <v>0.42371585799334921</v>
      </c>
      <c r="O16335" s="88">
        <v>0.24120337245822471</v>
      </c>
      <c r="P16335" s="89">
        <v>569.25736412256424</v>
      </c>
    </row>
    <row r="16336" spans="1:16">
      <c r="A16336" s="75" t="s">
        <v>30292</v>
      </c>
      <c r="B16336" s="85">
        <v>16332</v>
      </c>
      <c r="C16336" s="85">
        <v>19365</v>
      </c>
      <c r="D16336" s="85">
        <v>16332</v>
      </c>
      <c r="E16336" s="86" t="s">
        <v>30290</v>
      </c>
      <c r="F16336" s="85" t="s">
        <v>55</v>
      </c>
      <c r="G16336" s="86" t="s">
        <v>20175</v>
      </c>
      <c r="H16336" s="85" t="s">
        <v>1</v>
      </c>
      <c r="I16336" s="85">
        <v>-1</v>
      </c>
      <c r="J16336" s="88">
        <v>1.092245812638289</v>
      </c>
      <c r="K16336" s="146">
        <v>0.63000107589072785</v>
      </c>
      <c r="L16336" s="147">
        <v>3.6121373532950809E-9</v>
      </c>
      <c r="M16336" s="147">
        <v>2.311494008862526E-3</v>
      </c>
      <c r="N16336" s="87">
        <v>0.2481747637374338</v>
      </c>
      <c r="O16336" s="88">
        <v>0.23080515943025379</v>
      </c>
      <c r="P16336" s="89">
        <v>930.01059396370829</v>
      </c>
    </row>
    <row r="16337" spans="1:16">
      <c r="A16337" s="75" t="s">
        <v>20176</v>
      </c>
      <c r="B16337" s="85">
        <v>16333</v>
      </c>
      <c r="C16337" s="85">
        <v>12716</v>
      </c>
      <c r="D16337" s="85">
        <v>16333</v>
      </c>
      <c r="E16337" s="86" t="s">
        <v>20177</v>
      </c>
      <c r="F16337" s="85" t="s">
        <v>55</v>
      </c>
      <c r="G16337" s="86" t="s">
        <v>20178</v>
      </c>
      <c r="H16337" s="85" t="s">
        <v>1</v>
      </c>
      <c r="I16337" s="85">
        <v>-1</v>
      </c>
      <c r="J16337" s="88">
        <v>0.56688171127042231</v>
      </c>
      <c r="K16337" s="146">
        <v>0.36201828766019439</v>
      </c>
      <c r="L16337" s="147">
        <v>2.333506586577982E-9</v>
      </c>
      <c r="M16337" s="147">
        <v>3.9264305414451663E-3</v>
      </c>
      <c r="N16337" s="87">
        <v>0.42371585799334899</v>
      </c>
      <c r="O16337" s="88">
        <v>2.1707940858224639E-2</v>
      </c>
      <c r="P16337" s="89">
        <v>51.232306860144433</v>
      </c>
    </row>
    <row r="16338" spans="1:16">
      <c r="A16338" s="75" t="s">
        <v>30296</v>
      </c>
      <c r="B16338" s="85">
        <v>16334</v>
      </c>
      <c r="C16338" s="85">
        <v>19368</v>
      </c>
      <c r="D16338" s="85">
        <v>16334</v>
      </c>
      <c r="E16338" s="86" t="s">
        <v>30294</v>
      </c>
      <c r="F16338" s="85" t="s">
        <v>55</v>
      </c>
      <c r="G16338" s="86" t="s">
        <v>20178</v>
      </c>
      <c r="H16338" s="85" t="s">
        <v>1</v>
      </c>
      <c r="I16338" s="85">
        <v>-1</v>
      </c>
      <c r="J16338" s="88">
        <v>0.55540881564768918</v>
      </c>
      <c r="K16338" s="146">
        <v>0.34943069826716028</v>
      </c>
      <c r="L16338" s="147">
        <v>2.2776811083194992E-9</v>
      </c>
      <c r="M16338" s="147">
        <v>2.311494008862526E-3</v>
      </c>
      <c r="N16338" s="87">
        <v>0.24817476373743391</v>
      </c>
      <c r="O16338" s="88">
        <v>1.13097278302538E-2</v>
      </c>
      <c r="P16338" s="89">
        <v>45.571627267546688</v>
      </c>
    </row>
    <row r="16339" spans="1:16">
      <c r="A16339" s="75" t="s">
        <v>20179</v>
      </c>
      <c r="B16339" s="85">
        <v>16335</v>
      </c>
      <c r="C16339" s="85">
        <v>12717</v>
      </c>
      <c r="D16339" s="85">
        <v>16335</v>
      </c>
      <c r="E16339" s="86" t="s">
        <v>20180</v>
      </c>
      <c r="F16339" s="85" t="s">
        <v>38</v>
      </c>
      <c r="G16339" s="86" t="s">
        <v>20181</v>
      </c>
      <c r="H16339" s="85" t="s">
        <v>1</v>
      </c>
      <c r="I16339" s="85">
        <v>-1</v>
      </c>
      <c r="J16339" s="88">
        <v>0.74779283663651808</v>
      </c>
      <c r="K16339" s="146">
        <v>0.58066157213100256</v>
      </c>
      <c r="L16339" s="147">
        <v>2.7180920601268098E-9</v>
      </c>
      <c r="M16339" s="147">
        <v>3.9225406877722744E-3</v>
      </c>
      <c r="N16339" s="87">
        <v>0.42350705173149261</v>
      </c>
      <c r="O16339" s="88">
        <v>2.1406619543712289E-2</v>
      </c>
      <c r="P16339" s="89">
        <v>50.546075811942522</v>
      </c>
    </row>
    <row r="16340" spans="1:16">
      <c r="A16340" s="75" t="s">
        <v>20182</v>
      </c>
      <c r="B16340" s="85">
        <v>16336</v>
      </c>
      <c r="C16340" s="85">
        <v>12718</v>
      </c>
      <c r="D16340" s="85">
        <v>16336</v>
      </c>
      <c r="E16340" s="86" t="s">
        <v>20180</v>
      </c>
      <c r="F16340" s="85" t="s">
        <v>11</v>
      </c>
      <c r="G16340" s="86" t="s">
        <v>20181</v>
      </c>
      <c r="H16340" s="85" t="s">
        <v>1</v>
      </c>
      <c r="I16340" s="85">
        <v>-1</v>
      </c>
      <c r="J16340" s="88">
        <v>0.73942512566698793</v>
      </c>
      <c r="K16340" s="146">
        <v>0.60118446443134677</v>
      </c>
      <c r="L16340" s="147">
        <v>2.692447050299769E-9</v>
      </c>
      <c r="M16340" s="147">
        <v>3.847013570476131E-3</v>
      </c>
      <c r="N16340" s="87">
        <v>0.41061219005578281</v>
      </c>
      <c r="O16340" s="88">
        <v>2.0224926030335801E-2</v>
      </c>
      <c r="P16340" s="89">
        <v>49.255542139623735</v>
      </c>
    </row>
    <row r="16341" spans="1:16">
      <c r="A16341" s="75" t="s">
        <v>30300</v>
      </c>
      <c r="B16341" s="85">
        <v>16337</v>
      </c>
      <c r="C16341" s="85">
        <v>19371</v>
      </c>
      <c r="D16341" s="85">
        <v>16337</v>
      </c>
      <c r="E16341" s="86" t="s">
        <v>30298</v>
      </c>
      <c r="F16341" s="85" t="s">
        <v>38</v>
      </c>
      <c r="G16341" s="86" t="s">
        <v>20181</v>
      </c>
      <c r="H16341" s="85" t="s">
        <v>1</v>
      </c>
      <c r="I16341" s="85">
        <v>-1</v>
      </c>
      <c r="J16341" s="88">
        <v>0.73631771270704971</v>
      </c>
      <c r="K16341" s="146">
        <v>0.56804604002821502</v>
      </c>
      <c r="L16341" s="147">
        <v>2.6622110087268791E-9</v>
      </c>
      <c r="M16341" s="147">
        <v>2.310762598018312E-3</v>
      </c>
      <c r="N16341" s="87">
        <v>0.2481026949274428</v>
      </c>
      <c r="O16341" s="88">
        <v>1.099491966148876E-2</v>
      </c>
      <c r="P16341" s="89">
        <v>44.316002551702255</v>
      </c>
    </row>
    <row r="16342" spans="1:16">
      <c r="A16342" s="75" t="s">
        <v>30303</v>
      </c>
      <c r="B16342" s="85">
        <v>16338</v>
      </c>
      <c r="C16342" s="85">
        <v>19374</v>
      </c>
      <c r="D16342" s="85">
        <v>16338</v>
      </c>
      <c r="E16342" s="86" t="s">
        <v>30298</v>
      </c>
      <c r="F16342" s="85" t="s">
        <v>11</v>
      </c>
      <c r="G16342" s="86" t="s">
        <v>20181</v>
      </c>
      <c r="H16342" s="85" t="s">
        <v>1</v>
      </c>
      <c r="I16342" s="85">
        <v>-1</v>
      </c>
      <c r="J16342" s="88">
        <v>0.72797448980541291</v>
      </c>
      <c r="K16342" s="146">
        <v>0.588876009878887</v>
      </c>
      <c r="L16342" s="147">
        <v>2.6371767222078841E-9</v>
      </c>
      <c r="M16342" s="147">
        <v>2.2005256442309889E-3</v>
      </c>
      <c r="N16342" s="87">
        <v>0.23370515143860121</v>
      </c>
      <c r="O16342" s="88">
        <v>9.9614404838727771E-3</v>
      </c>
      <c r="P16342" s="89">
        <v>42.623966235035418</v>
      </c>
    </row>
    <row r="16343" spans="1:16">
      <c r="A16343" s="75" t="s">
        <v>20183</v>
      </c>
      <c r="B16343" s="85">
        <v>16339</v>
      </c>
      <c r="C16343" s="85">
        <v>12719</v>
      </c>
      <c r="D16343" s="85">
        <v>16339</v>
      </c>
      <c r="E16343" s="86" t="s">
        <v>20184</v>
      </c>
      <c r="F16343" s="85" t="s">
        <v>38</v>
      </c>
      <c r="G16343" s="86" t="s">
        <v>20185</v>
      </c>
      <c r="H16343" s="85" t="s">
        <v>1</v>
      </c>
      <c r="I16343" s="85">
        <v>-1</v>
      </c>
      <c r="J16343" s="88">
        <v>0.803889425950718</v>
      </c>
      <c r="K16343" s="146">
        <v>0.50831672843642162</v>
      </c>
      <c r="L16343" s="147">
        <v>2.8869455508470698E-9</v>
      </c>
      <c r="M16343" s="147">
        <v>3.9225406877722744E-3</v>
      </c>
      <c r="N16343" s="87">
        <v>0.42350705173149261</v>
      </c>
      <c r="O16343" s="88">
        <v>2.1135102983712292E-2</v>
      </c>
      <c r="P16343" s="89">
        <v>49.904961197935712</v>
      </c>
    </row>
    <row r="16344" spans="1:16">
      <c r="A16344" s="75" t="s">
        <v>20186</v>
      </c>
      <c r="B16344" s="85">
        <v>16340</v>
      </c>
      <c r="C16344" s="85">
        <v>12720</v>
      </c>
      <c r="D16344" s="85">
        <v>16340</v>
      </c>
      <c r="E16344" s="86" t="s">
        <v>20184</v>
      </c>
      <c r="F16344" s="85" t="s">
        <v>11</v>
      </c>
      <c r="G16344" s="86" t="s">
        <v>20185</v>
      </c>
      <c r="H16344" s="85" t="s">
        <v>1</v>
      </c>
      <c r="I16344" s="85">
        <v>-1</v>
      </c>
      <c r="J16344" s="88">
        <v>0.8004349041503882</v>
      </c>
      <c r="K16344" s="146">
        <v>0.50486212457559199</v>
      </c>
      <c r="L16344" s="147">
        <v>2.872226559368415E-9</v>
      </c>
      <c r="M16344" s="147">
        <v>3.847013570476131E-3</v>
      </c>
      <c r="N16344" s="87">
        <v>0.41061219005578281</v>
      </c>
      <c r="O16344" s="88">
        <v>1.9925921890335801E-2</v>
      </c>
      <c r="P16344" s="89">
        <v>48.527351045347217</v>
      </c>
    </row>
    <row r="16345" spans="1:16">
      <c r="A16345" s="75" t="s">
        <v>30307</v>
      </c>
      <c r="B16345" s="85">
        <v>16341</v>
      </c>
      <c r="C16345" s="85">
        <v>19377</v>
      </c>
      <c r="D16345" s="85">
        <v>16341</v>
      </c>
      <c r="E16345" s="86" t="s">
        <v>30305</v>
      </c>
      <c r="F16345" s="85" t="s">
        <v>38</v>
      </c>
      <c r="G16345" s="86" t="s">
        <v>20185</v>
      </c>
      <c r="H16345" s="85" t="s">
        <v>1</v>
      </c>
      <c r="I16345" s="85">
        <v>-1</v>
      </c>
      <c r="J16345" s="88">
        <v>0.79241430202124974</v>
      </c>
      <c r="K16345" s="146">
        <v>0.49570119633363363</v>
      </c>
      <c r="L16345" s="147">
        <v>2.8310644994471391E-9</v>
      </c>
      <c r="M16345" s="147">
        <v>2.310762598018312E-3</v>
      </c>
      <c r="N16345" s="87">
        <v>0.2481026949274428</v>
      </c>
      <c r="O16345" s="88">
        <v>1.072340310148876E-2</v>
      </c>
      <c r="P16345" s="89">
        <v>43.221630884036955</v>
      </c>
    </row>
    <row r="16346" spans="1:16">
      <c r="A16346" s="75" t="s">
        <v>30310</v>
      </c>
      <c r="B16346" s="85">
        <v>16342</v>
      </c>
      <c r="C16346" s="85">
        <v>19380</v>
      </c>
      <c r="D16346" s="85">
        <v>16342</v>
      </c>
      <c r="E16346" s="86" t="s">
        <v>30305</v>
      </c>
      <c r="F16346" s="85" t="s">
        <v>11</v>
      </c>
      <c r="G16346" s="86" t="s">
        <v>20185</v>
      </c>
      <c r="H16346" s="85" t="s">
        <v>1</v>
      </c>
      <c r="I16346" s="85">
        <v>-1</v>
      </c>
      <c r="J16346" s="88">
        <v>0.78898426828881318</v>
      </c>
      <c r="K16346" s="146">
        <v>0.49255367002313305</v>
      </c>
      <c r="L16346" s="147">
        <v>2.8169562312765309E-9</v>
      </c>
      <c r="M16346" s="147">
        <v>2.2005256442309889E-3</v>
      </c>
      <c r="N16346" s="87">
        <v>0.23370515143860121</v>
      </c>
      <c r="O16346" s="88">
        <v>9.6624363438727774E-3</v>
      </c>
      <c r="P16346" s="89">
        <v>41.344558664601294</v>
      </c>
    </row>
    <row r="16347" spans="1:16">
      <c r="A16347" s="75" t="s">
        <v>20187</v>
      </c>
      <c r="B16347" s="85">
        <v>16343</v>
      </c>
      <c r="C16347" s="85">
        <v>12721</v>
      </c>
      <c r="D16347" s="85">
        <v>16343</v>
      </c>
      <c r="E16347" s="86" t="s">
        <v>20188</v>
      </c>
      <c r="F16347" s="85" t="s">
        <v>31</v>
      </c>
      <c r="G16347" s="86" t="s">
        <v>20189</v>
      </c>
      <c r="H16347" s="85" t="s">
        <v>1</v>
      </c>
      <c r="I16347" s="85">
        <v>-1</v>
      </c>
      <c r="J16347" s="88">
        <v>0.1301232283120814</v>
      </c>
      <c r="K16347" s="146">
        <v>115.74051382530527</v>
      </c>
      <c r="L16347" s="147">
        <v>2.464285202844915E-8</v>
      </c>
      <c r="M16347" s="147">
        <v>3.9627945961186071E-3</v>
      </c>
      <c r="N16347" s="87">
        <v>0.42520139272868362</v>
      </c>
      <c r="O16347" s="88">
        <v>4.0955904099533418E-2</v>
      </c>
      <c r="P16347" s="89">
        <v>96.321189911216806</v>
      </c>
    </row>
    <row r="16348" spans="1:16">
      <c r="A16348" s="75" t="s">
        <v>20190</v>
      </c>
      <c r="B16348" s="85">
        <v>16344</v>
      </c>
      <c r="C16348" s="85">
        <v>12722</v>
      </c>
      <c r="D16348" s="85">
        <v>16344</v>
      </c>
      <c r="E16348" s="86" t="s">
        <v>20188</v>
      </c>
      <c r="F16348" s="85" t="s">
        <v>38</v>
      </c>
      <c r="G16348" s="86" t="s">
        <v>20189</v>
      </c>
      <c r="H16348" s="85" t="s">
        <v>1</v>
      </c>
      <c r="I16348" s="85">
        <v>-1</v>
      </c>
      <c r="J16348" s="88">
        <v>0.15209315641420509</v>
      </c>
      <c r="K16348" s="146">
        <v>112.74862135553853</v>
      </c>
      <c r="L16348" s="147">
        <v>2.4171393268840199E-8</v>
      </c>
      <c r="M16348" s="147">
        <v>3.922525731159694E-3</v>
      </c>
      <c r="N16348" s="87">
        <v>0.42350554368037968</v>
      </c>
      <c r="O16348" s="88">
        <v>4.5709188002279279E-2</v>
      </c>
      <c r="P16348" s="89">
        <v>107.93055411991507</v>
      </c>
    </row>
    <row r="16349" spans="1:16">
      <c r="A16349" s="75" t="s">
        <v>30314</v>
      </c>
      <c r="B16349" s="85">
        <v>16345</v>
      </c>
      <c r="C16349" s="85">
        <v>19383</v>
      </c>
      <c r="D16349" s="85">
        <v>16345</v>
      </c>
      <c r="E16349" s="86" t="s">
        <v>30312</v>
      </c>
      <c r="F16349" s="85" t="s">
        <v>31</v>
      </c>
      <c r="G16349" s="86" t="s">
        <v>20189</v>
      </c>
      <c r="H16349" s="85" t="s">
        <v>1</v>
      </c>
      <c r="I16349" s="85">
        <v>-1</v>
      </c>
      <c r="J16349" s="88">
        <v>0.1186725924505065</v>
      </c>
      <c r="K16349" s="146">
        <v>115.72820537075269</v>
      </c>
      <c r="L16349" s="147">
        <v>2.4587581700357242E-8</v>
      </c>
      <c r="M16349" s="147">
        <v>2.316306669873462E-3</v>
      </c>
      <c r="N16349" s="87">
        <v>0.2482943541115018</v>
      </c>
      <c r="O16349" s="88">
        <v>3.069241855307037E-2</v>
      </c>
      <c r="P16349" s="89">
        <v>123.61303446830408</v>
      </c>
    </row>
    <row r="16350" spans="1:16">
      <c r="A16350" s="75" t="s">
        <v>30317</v>
      </c>
      <c r="B16350" s="85">
        <v>16346</v>
      </c>
      <c r="C16350" s="85">
        <v>19386</v>
      </c>
      <c r="D16350" s="85">
        <v>16346</v>
      </c>
      <c r="E16350" s="86" t="s">
        <v>30312</v>
      </c>
      <c r="F16350" s="85" t="s">
        <v>38</v>
      </c>
      <c r="G16350" s="86" t="s">
        <v>20189</v>
      </c>
      <c r="H16350" s="85" t="s">
        <v>1</v>
      </c>
      <c r="I16350" s="85">
        <v>-1</v>
      </c>
      <c r="J16350" s="88">
        <v>0.140618032484737</v>
      </c>
      <c r="K16350" s="146">
        <v>112.7360058234357</v>
      </c>
      <c r="L16350" s="147">
        <v>2.4115512217440268E-8</v>
      </c>
      <c r="M16350" s="147">
        <v>2.310747641405729E-3</v>
      </c>
      <c r="N16350" s="87">
        <v>0.24810118687632959</v>
      </c>
      <c r="O16350" s="88">
        <v>3.5297488120055738E-2</v>
      </c>
      <c r="P16350" s="89">
        <v>142.27053310168318</v>
      </c>
    </row>
    <row r="16351" spans="1:16">
      <c r="A16351" s="75" t="s">
        <v>20191</v>
      </c>
      <c r="B16351" s="85">
        <v>16347</v>
      </c>
      <c r="C16351" s="85">
        <v>12723</v>
      </c>
      <c r="D16351" s="85">
        <v>16347</v>
      </c>
      <c r="E16351" s="86" t="s">
        <v>20192</v>
      </c>
      <c r="F16351" s="85" t="s">
        <v>55</v>
      </c>
      <c r="G16351" s="86" t="s">
        <v>20193</v>
      </c>
      <c r="H16351" s="85" t="s">
        <v>1</v>
      </c>
      <c r="I16351" s="85">
        <v>-1</v>
      </c>
      <c r="J16351" s="88">
        <v>0.80244960417742239</v>
      </c>
      <c r="K16351" s="146">
        <v>0.52318891939829071</v>
      </c>
      <c r="L16351" s="147">
        <v>2.8902180033373981E-9</v>
      </c>
      <c r="M16351" s="147">
        <v>3.9264305414451672E-3</v>
      </c>
      <c r="N16351" s="87">
        <v>0.42371585799334921</v>
      </c>
      <c r="O16351" s="88">
        <v>2.1110028128224639E-2</v>
      </c>
      <c r="P16351" s="89">
        <v>49.821189672244905</v>
      </c>
    </row>
    <row r="16352" spans="1:16">
      <c r="A16352" s="75" t="s">
        <v>30321</v>
      </c>
      <c r="B16352" s="85">
        <v>16348</v>
      </c>
      <c r="C16352" s="85">
        <v>19389</v>
      </c>
      <c r="D16352" s="85">
        <v>16348</v>
      </c>
      <c r="E16352" s="86" t="s">
        <v>30319</v>
      </c>
      <c r="F16352" s="85" t="s">
        <v>55</v>
      </c>
      <c r="G16352" s="86" t="s">
        <v>20193</v>
      </c>
      <c r="H16352" s="85" t="s">
        <v>1</v>
      </c>
      <c r="I16352" s="85">
        <v>-1</v>
      </c>
      <c r="J16352" s="88">
        <v>0.79097670855468916</v>
      </c>
      <c r="K16352" s="146">
        <v>0.51060133000525665</v>
      </c>
      <c r="L16352" s="147">
        <v>2.834392525078914E-9</v>
      </c>
      <c r="M16352" s="147">
        <v>2.311494008862526E-3</v>
      </c>
      <c r="N16352" s="87">
        <v>0.2481747637374338</v>
      </c>
      <c r="O16352" s="88">
        <v>1.07118151002538E-2</v>
      </c>
      <c r="P16352" s="89">
        <v>43.162386613921726</v>
      </c>
    </row>
    <row r="16353" spans="1:16">
      <c r="A16353" s="75" t="s">
        <v>20194</v>
      </c>
      <c r="B16353" s="85">
        <v>16349</v>
      </c>
      <c r="C16353" s="85">
        <v>12724</v>
      </c>
      <c r="D16353" s="85">
        <v>16349</v>
      </c>
      <c r="E16353" s="86" t="s">
        <v>20195</v>
      </c>
      <c r="F16353" s="85" t="s">
        <v>55</v>
      </c>
      <c r="G16353" s="86" t="s">
        <v>20196</v>
      </c>
      <c r="H16353" s="85" t="s">
        <v>1</v>
      </c>
      <c r="I16353" s="85">
        <v>-1</v>
      </c>
      <c r="J16353" s="88">
        <v>0.79495317516322239</v>
      </c>
      <c r="K16353" s="146">
        <v>0.50275352433613252</v>
      </c>
      <c r="L16353" s="147">
        <v>2.8553632355342731E-9</v>
      </c>
      <c r="M16353" s="147">
        <v>3.9264305414451672E-3</v>
      </c>
      <c r="N16353" s="87">
        <v>0.42371585799334921</v>
      </c>
      <c r="O16353" s="88">
        <v>2.1158640088224639E-2</v>
      </c>
      <c r="P16353" s="89">
        <v>49.935917405660923</v>
      </c>
    </row>
    <row r="16354" spans="1:16">
      <c r="A16354" s="75" t="s">
        <v>30325</v>
      </c>
      <c r="B16354" s="85">
        <v>16350</v>
      </c>
      <c r="C16354" s="85">
        <v>19392</v>
      </c>
      <c r="D16354" s="85">
        <v>16350</v>
      </c>
      <c r="E16354" s="86" t="s">
        <v>30323</v>
      </c>
      <c r="F16354" s="85" t="s">
        <v>55</v>
      </c>
      <c r="G16354" s="86" t="s">
        <v>20196</v>
      </c>
      <c r="H16354" s="85" t="s">
        <v>1</v>
      </c>
      <c r="I16354" s="85">
        <v>-1</v>
      </c>
      <c r="J16354" s="88">
        <v>0.78348027954048916</v>
      </c>
      <c r="K16354" s="146">
        <v>0.49016593494309874</v>
      </c>
      <c r="L16354" s="147">
        <v>2.7995377572757898E-9</v>
      </c>
      <c r="M16354" s="147">
        <v>2.311494008862526E-3</v>
      </c>
      <c r="N16354" s="87">
        <v>0.2481747637374338</v>
      </c>
      <c r="O16354" s="88">
        <v>1.07604270602538E-2</v>
      </c>
      <c r="P16354" s="89">
        <v>43.358264547954661</v>
      </c>
    </row>
    <row r="16355" spans="1:16">
      <c r="A16355" s="75" t="s">
        <v>20147</v>
      </c>
      <c r="B16355" s="85">
        <v>16351</v>
      </c>
      <c r="C16355" s="85">
        <v>12705</v>
      </c>
      <c r="D16355" s="85">
        <v>16351</v>
      </c>
      <c r="E16355" s="86" t="s">
        <v>20148</v>
      </c>
      <c r="F16355" s="85" t="s">
        <v>55</v>
      </c>
      <c r="G16355" s="86" t="s">
        <v>20149</v>
      </c>
      <c r="H16355" s="85" t="s">
        <v>1</v>
      </c>
      <c r="I16355" s="85">
        <v>-1</v>
      </c>
      <c r="J16355" s="88">
        <v>0.35313878413102251</v>
      </c>
      <c r="K16355" s="146">
        <v>0.21491167980559719</v>
      </c>
      <c r="L16355" s="147">
        <v>1.4986447074574321E-9</v>
      </c>
      <c r="M16355" s="147">
        <v>3.9264305414451663E-3</v>
      </c>
      <c r="N16355" s="87">
        <v>0.42371585799334899</v>
      </c>
      <c r="O16355" s="88">
        <v>8.6992650958224615E-2</v>
      </c>
      <c r="P16355" s="89">
        <v>205.3089336099149</v>
      </c>
    </row>
    <row r="16356" spans="1:16">
      <c r="A16356" s="75" t="s">
        <v>30254</v>
      </c>
      <c r="B16356" s="85">
        <v>16352</v>
      </c>
      <c r="C16356" s="85">
        <v>19335</v>
      </c>
      <c r="D16356" s="85">
        <v>16352</v>
      </c>
      <c r="E16356" s="86" t="s">
        <v>30252</v>
      </c>
      <c r="F16356" s="85" t="s">
        <v>55</v>
      </c>
      <c r="G16356" s="86" t="s">
        <v>20149</v>
      </c>
      <c r="H16356" s="85" t="s">
        <v>1</v>
      </c>
      <c r="I16356" s="85">
        <v>-1</v>
      </c>
      <c r="J16356" s="88">
        <v>0.34166588850828961</v>
      </c>
      <c r="K16356" s="146">
        <v>0.20232409041256291</v>
      </c>
      <c r="L16356" s="147">
        <v>1.4428192291989441E-9</v>
      </c>
      <c r="M16356" s="147">
        <v>2.311494008862526E-3</v>
      </c>
      <c r="N16356" s="87">
        <v>0.24817476373743391</v>
      </c>
      <c r="O16356" s="88">
        <v>7.6594437930253778E-2</v>
      </c>
      <c r="P16356" s="89">
        <v>308.63105005829613</v>
      </c>
    </row>
    <row r="16357" spans="1:16">
      <c r="A16357" s="75" t="s">
        <v>20197</v>
      </c>
      <c r="B16357" s="85">
        <v>16353</v>
      </c>
      <c r="C16357" s="85">
        <v>12725</v>
      </c>
      <c r="D16357" s="85">
        <v>16353</v>
      </c>
      <c r="E16357" s="86" t="s">
        <v>20198</v>
      </c>
      <c r="F16357" s="85" t="s">
        <v>55</v>
      </c>
      <c r="G16357" s="86" t="s">
        <v>20199</v>
      </c>
      <c r="H16357" s="85" t="s">
        <v>1</v>
      </c>
      <c r="I16357" s="85">
        <v>-1</v>
      </c>
      <c r="J16357" s="88">
        <v>0.80320488760162245</v>
      </c>
      <c r="K16357" s="146">
        <v>0.50784621162165589</v>
      </c>
      <c r="L16357" s="147">
        <v>2.8847659981594219E-9</v>
      </c>
      <c r="M16357" s="147">
        <v>3.9264305414451672E-3</v>
      </c>
      <c r="N16357" s="87">
        <v>0.42371585799334921</v>
      </c>
      <c r="O16357" s="88">
        <v>2.1116668018224639E-2</v>
      </c>
      <c r="P16357" s="89">
        <v>49.836860291776226</v>
      </c>
    </row>
    <row r="16358" spans="1:16">
      <c r="A16358" s="75" t="s">
        <v>30329</v>
      </c>
      <c r="B16358" s="85">
        <v>16354</v>
      </c>
      <c r="C16358" s="85">
        <v>19395</v>
      </c>
      <c r="D16358" s="85">
        <v>16354</v>
      </c>
      <c r="E16358" s="86" t="s">
        <v>30327</v>
      </c>
      <c r="F16358" s="85" t="s">
        <v>55</v>
      </c>
      <c r="G16358" s="86" t="s">
        <v>20199</v>
      </c>
      <c r="H16358" s="85" t="s">
        <v>1</v>
      </c>
      <c r="I16358" s="85">
        <v>-1</v>
      </c>
      <c r="J16358" s="88">
        <v>0.7917319919788891</v>
      </c>
      <c r="K16358" s="146">
        <v>0.49525862222862183</v>
      </c>
      <c r="L16358" s="147">
        <v>2.8289405199009391E-9</v>
      </c>
      <c r="M16358" s="147">
        <v>2.311494008862526E-3</v>
      </c>
      <c r="N16358" s="87">
        <v>0.2481747637374338</v>
      </c>
      <c r="O16358" s="88">
        <v>1.07184549902538E-2</v>
      </c>
      <c r="P16358" s="89">
        <v>43.189141509947433</v>
      </c>
    </row>
    <row r="16359" spans="1:16">
      <c r="A16359" s="75" t="s">
        <v>20200</v>
      </c>
      <c r="B16359" s="85">
        <v>16355</v>
      </c>
      <c r="C16359" s="85">
        <v>12726</v>
      </c>
      <c r="D16359" s="85">
        <v>16355</v>
      </c>
      <c r="E16359" s="86" t="s">
        <v>20201</v>
      </c>
      <c r="F16359" s="85" t="s">
        <v>55</v>
      </c>
      <c r="G16359" s="86" t="s">
        <v>20202</v>
      </c>
      <c r="H16359" s="85" t="s">
        <v>1</v>
      </c>
      <c r="I16359" s="85">
        <v>-1</v>
      </c>
      <c r="J16359" s="88">
        <v>2.5298679943822538E-2</v>
      </c>
      <c r="K16359" s="146">
        <v>2.1814385764672202</v>
      </c>
      <c r="L16359" s="147">
        <v>1.1105188807289311E-8</v>
      </c>
      <c r="M16359" s="147">
        <v>3.9264305414451663E-3</v>
      </c>
      <c r="N16359" s="87">
        <v>0.42371585799334899</v>
      </c>
      <c r="O16359" s="88">
        <v>1.9636121033224652E-2</v>
      </c>
      <c r="P16359" s="89">
        <v>46.342662571606837</v>
      </c>
    </row>
    <row r="16360" spans="1:16">
      <c r="A16360" s="75" t="s">
        <v>30333</v>
      </c>
      <c r="B16360" s="85">
        <v>16356</v>
      </c>
      <c r="C16360" s="85">
        <v>19398</v>
      </c>
      <c r="D16360" s="85">
        <v>16356</v>
      </c>
      <c r="E16360" s="86" t="s">
        <v>30331</v>
      </c>
      <c r="F16360" s="85" t="s">
        <v>55</v>
      </c>
      <c r="G16360" s="86" t="s">
        <v>20202</v>
      </c>
      <c r="H16360" s="85" t="s">
        <v>1</v>
      </c>
      <c r="I16360" s="85">
        <v>-1</v>
      </c>
      <c r="J16360" s="88">
        <v>1.3825784321089579E-2</v>
      </c>
      <c r="K16360" s="146">
        <v>2.1688509870741846</v>
      </c>
      <c r="L16360" s="147">
        <v>1.104936332903084E-8</v>
      </c>
      <c r="M16360" s="147">
        <v>2.311494008862526E-3</v>
      </c>
      <c r="N16360" s="87">
        <v>0.24817476373743391</v>
      </c>
      <c r="O16360" s="88">
        <v>9.2379080052537917E-3</v>
      </c>
      <c r="P16360" s="89">
        <v>37.223398004429626</v>
      </c>
    </row>
    <row r="16361" spans="1:16">
      <c r="A16361" s="75" t="s">
        <v>20203</v>
      </c>
      <c r="B16361" s="85">
        <v>16357</v>
      </c>
      <c r="C16361" s="85">
        <v>12727</v>
      </c>
      <c r="D16361" s="85">
        <v>16357</v>
      </c>
      <c r="E16361" s="86" t="s">
        <v>20204</v>
      </c>
      <c r="F16361" s="85" t="s">
        <v>55</v>
      </c>
      <c r="G16361" s="86" t="s">
        <v>20205</v>
      </c>
      <c r="H16361" s="85" t="s">
        <v>1</v>
      </c>
      <c r="I16361" s="85">
        <v>-1</v>
      </c>
      <c r="J16361" s="88">
        <v>0.70886542640262262</v>
      </c>
      <c r="K16361" s="146">
        <v>0.47125807687553595</v>
      </c>
      <c r="L16361" s="147">
        <v>2.8971849396746271E-9</v>
      </c>
      <c r="M16361" s="147">
        <v>3.9264305414451663E-3</v>
      </c>
      <c r="N16361" s="87">
        <v>0.42371585799334899</v>
      </c>
      <c r="O16361" s="88">
        <v>2.0867536048224639E-2</v>
      </c>
      <c r="P16361" s="89">
        <v>49.248890865331255</v>
      </c>
    </row>
    <row r="16362" spans="1:16">
      <c r="A16362" s="75" t="s">
        <v>30337</v>
      </c>
      <c r="B16362" s="85">
        <v>16358</v>
      </c>
      <c r="C16362" s="85">
        <v>19401</v>
      </c>
      <c r="D16362" s="85">
        <v>16358</v>
      </c>
      <c r="E16362" s="86" t="s">
        <v>30335</v>
      </c>
      <c r="F16362" s="85" t="s">
        <v>55</v>
      </c>
      <c r="G16362" s="86" t="s">
        <v>20205</v>
      </c>
      <c r="H16362" s="85" t="s">
        <v>1</v>
      </c>
      <c r="I16362" s="85">
        <v>-1</v>
      </c>
      <c r="J16362" s="88">
        <v>0.69739253077988916</v>
      </c>
      <c r="K16362" s="146">
        <v>0.45867048748250167</v>
      </c>
      <c r="L16362" s="147">
        <v>2.8413594614161422E-9</v>
      </c>
      <c r="M16362" s="147">
        <v>2.311494008862526E-3</v>
      </c>
      <c r="N16362" s="87">
        <v>0.24817476373743391</v>
      </c>
      <c r="O16362" s="88">
        <v>1.0469323020253791E-2</v>
      </c>
      <c r="P16362" s="89">
        <v>42.185284525263882</v>
      </c>
    </row>
    <row r="16363" spans="1:16">
      <c r="A16363" s="75" t="s">
        <v>20206</v>
      </c>
      <c r="B16363" s="85">
        <v>16359</v>
      </c>
      <c r="C16363" s="85">
        <v>12728</v>
      </c>
      <c r="D16363" s="85">
        <v>16359</v>
      </c>
      <c r="E16363" s="86" t="s">
        <v>20207</v>
      </c>
      <c r="F16363" s="85" t="s">
        <v>55</v>
      </c>
      <c r="G16363" s="86" t="s">
        <v>20208</v>
      </c>
      <c r="H16363" s="85" t="s">
        <v>1</v>
      </c>
      <c r="I16363" s="85">
        <v>-1</v>
      </c>
      <c r="J16363" s="88">
        <v>0.2850236808650225</v>
      </c>
      <c r="K16363" s="146">
        <v>2.2303635589925119</v>
      </c>
      <c r="L16363" s="147">
        <v>4.284617216366706E-9</v>
      </c>
      <c r="M16363" s="147">
        <v>3.9264305414451663E-3</v>
      </c>
      <c r="N16363" s="87">
        <v>0.42371585799334899</v>
      </c>
      <c r="O16363" s="88">
        <v>7.2998033058224651E-2</v>
      </c>
      <c r="P16363" s="89">
        <v>172.28062552091333</v>
      </c>
    </row>
    <row r="16364" spans="1:16">
      <c r="A16364" s="75" t="s">
        <v>30341</v>
      </c>
      <c r="B16364" s="85">
        <v>16360</v>
      </c>
      <c r="C16364" s="85">
        <v>19404</v>
      </c>
      <c r="D16364" s="85">
        <v>16360</v>
      </c>
      <c r="E16364" s="86" t="s">
        <v>30339</v>
      </c>
      <c r="F16364" s="85" t="s">
        <v>55</v>
      </c>
      <c r="G16364" s="86" t="s">
        <v>20208</v>
      </c>
      <c r="H16364" s="85" t="s">
        <v>1</v>
      </c>
      <c r="I16364" s="85">
        <v>-1</v>
      </c>
      <c r="J16364" s="88">
        <v>0.27355078524228971</v>
      </c>
      <c r="K16364" s="146">
        <v>2.2177759695994763</v>
      </c>
      <c r="L16364" s="147">
        <v>4.2287917381082224E-9</v>
      </c>
      <c r="M16364" s="147">
        <v>2.311494008862526E-3</v>
      </c>
      <c r="N16364" s="87">
        <v>0.24817476373743391</v>
      </c>
      <c r="O16364" s="88">
        <v>6.2599820030253814E-2</v>
      </c>
      <c r="P16364" s="89">
        <v>252.24087690271247</v>
      </c>
    </row>
    <row r="16365" spans="1:16">
      <c r="A16365" s="75" t="s">
        <v>20209</v>
      </c>
      <c r="B16365" s="85">
        <v>16361</v>
      </c>
      <c r="C16365" s="85">
        <v>12729</v>
      </c>
      <c r="D16365" s="85">
        <v>16361</v>
      </c>
      <c r="E16365" s="86" t="s">
        <v>20210</v>
      </c>
      <c r="F16365" s="85" t="s">
        <v>31</v>
      </c>
      <c r="G16365" s="86" t="s">
        <v>20211</v>
      </c>
      <c r="H16365" s="85" t="s">
        <v>1</v>
      </c>
      <c r="I16365" s="85">
        <v>-1</v>
      </c>
      <c r="J16365" s="88">
        <v>0.4894046458114818</v>
      </c>
      <c r="K16365" s="146">
        <v>0.50837817004659447</v>
      </c>
      <c r="L16365" s="147">
        <v>2.083227907859408E-9</v>
      </c>
      <c r="M16365" s="147">
        <v>3.9627945961186071E-3</v>
      </c>
      <c r="N16365" s="87">
        <v>0.42520139272868362</v>
      </c>
      <c r="O16365" s="88">
        <v>2.219042558953346E-2</v>
      </c>
      <c r="P16365" s="89">
        <v>52.188035996610502</v>
      </c>
    </row>
    <row r="16366" spans="1:16">
      <c r="A16366" s="75" t="s">
        <v>20212</v>
      </c>
      <c r="B16366" s="85">
        <v>16362</v>
      </c>
      <c r="C16366" s="85">
        <v>12730</v>
      </c>
      <c r="D16366" s="85">
        <v>16362</v>
      </c>
      <c r="E16366" s="86" t="s">
        <v>20210</v>
      </c>
      <c r="F16366" s="85" t="s">
        <v>38</v>
      </c>
      <c r="G16366" s="86" t="s">
        <v>20211</v>
      </c>
      <c r="H16366" s="85" t="s">
        <v>1</v>
      </c>
      <c r="I16366" s="85">
        <v>-1</v>
      </c>
      <c r="J16366" s="88">
        <v>0.52530206031660498</v>
      </c>
      <c r="K16366" s="146">
        <v>0.50564447710793159</v>
      </c>
      <c r="L16366" s="147">
        <v>2.1470150943679931E-9</v>
      </c>
      <c r="M16366" s="147">
        <v>3.922525731159694E-3</v>
      </c>
      <c r="N16366" s="87">
        <v>0.42350554368037968</v>
      </c>
      <c r="O16366" s="88">
        <v>2.25043452122793E-2</v>
      </c>
      <c r="P16366" s="89">
        <v>53.138254145885199</v>
      </c>
    </row>
    <row r="16367" spans="1:16">
      <c r="A16367" s="75" t="s">
        <v>30345</v>
      </c>
      <c r="B16367" s="85">
        <v>16363</v>
      </c>
      <c r="C16367" s="85">
        <v>19407</v>
      </c>
      <c r="D16367" s="85">
        <v>16363</v>
      </c>
      <c r="E16367" s="86" t="s">
        <v>30343</v>
      </c>
      <c r="F16367" s="85" t="s">
        <v>31</v>
      </c>
      <c r="G16367" s="86" t="s">
        <v>20211</v>
      </c>
      <c r="H16367" s="85" t="s">
        <v>1</v>
      </c>
      <c r="I16367" s="85">
        <v>-1</v>
      </c>
      <c r="J16367" s="88">
        <v>0.47795400994990661</v>
      </c>
      <c r="K16367" s="146">
        <v>0.49606971549413581</v>
      </c>
      <c r="L16367" s="147">
        <v>2.0279575797675181E-9</v>
      </c>
      <c r="M16367" s="147">
        <v>2.316306669873462E-3</v>
      </c>
      <c r="N16367" s="87">
        <v>0.2482943541115018</v>
      </c>
      <c r="O16367" s="88">
        <v>1.1926940043070379E-2</v>
      </c>
      <c r="P16367" s="89">
        <v>48.035486291058945</v>
      </c>
    </row>
    <row r="16368" spans="1:16">
      <c r="A16368" s="75" t="s">
        <v>30348</v>
      </c>
      <c r="B16368" s="85">
        <v>16364</v>
      </c>
      <c r="C16368" s="85">
        <v>19410</v>
      </c>
      <c r="D16368" s="85">
        <v>16364</v>
      </c>
      <c r="E16368" s="86" t="s">
        <v>30343</v>
      </c>
      <c r="F16368" s="85" t="s">
        <v>38</v>
      </c>
      <c r="G16368" s="86" t="s">
        <v>20211</v>
      </c>
      <c r="H16368" s="85" t="s">
        <v>1</v>
      </c>
      <c r="I16368" s="85">
        <v>-1</v>
      </c>
      <c r="J16368" s="88">
        <v>0.51382693638713717</v>
      </c>
      <c r="K16368" s="146">
        <v>0.49302894500514349</v>
      </c>
      <c r="L16368" s="147">
        <v>2.0911340429680711E-9</v>
      </c>
      <c r="M16368" s="147">
        <v>2.310747641405729E-3</v>
      </c>
      <c r="N16368" s="87">
        <v>0.24810118687632959</v>
      </c>
      <c r="O16368" s="88">
        <v>1.2092645330055749E-2</v>
      </c>
      <c r="P16368" s="89">
        <v>48.740779849971219</v>
      </c>
    </row>
    <row r="16369" spans="1:16">
      <c r="A16369" s="75" t="s">
        <v>20223</v>
      </c>
      <c r="B16369" s="85">
        <v>16365</v>
      </c>
      <c r="C16369" s="85">
        <v>12735</v>
      </c>
      <c r="D16369" s="85">
        <v>16365</v>
      </c>
      <c r="E16369" s="86" t="s">
        <v>20224</v>
      </c>
      <c r="F16369" s="85" t="s">
        <v>55</v>
      </c>
      <c r="G16369" s="86" t="s">
        <v>20225</v>
      </c>
      <c r="H16369" s="85" t="s">
        <v>1</v>
      </c>
      <c r="I16369" s="85">
        <v>-1</v>
      </c>
      <c r="J16369" s="88">
        <v>0.59966071451642267</v>
      </c>
      <c r="K16369" s="146">
        <v>0.38219430936704696</v>
      </c>
      <c r="L16369" s="147">
        <v>2.4290826900892692E-9</v>
      </c>
      <c r="M16369" s="147">
        <v>3.9264305414451663E-3</v>
      </c>
      <c r="N16369" s="87">
        <v>0.42371585799334899</v>
      </c>
      <c r="O16369" s="88">
        <v>2.158123592822464E-2</v>
      </c>
      <c r="P16369" s="89">
        <v>50.933274082376684</v>
      </c>
    </row>
    <row r="16370" spans="1:16">
      <c r="A16370" s="75" t="s">
        <v>30367</v>
      </c>
      <c r="B16370" s="85">
        <v>16366</v>
      </c>
      <c r="C16370" s="85">
        <v>19425</v>
      </c>
      <c r="D16370" s="85">
        <v>16366</v>
      </c>
      <c r="E16370" s="86" t="s">
        <v>30365</v>
      </c>
      <c r="F16370" s="85" t="s">
        <v>55</v>
      </c>
      <c r="G16370" s="86" t="s">
        <v>20225</v>
      </c>
      <c r="H16370" s="85" t="s">
        <v>1</v>
      </c>
      <c r="I16370" s="85">
        <v>-1</v>
      </c>
      <c r="J16370" s="88">
        <v>0.58818781889368932</v>
      </c>
      <c r="K16370" s="146">
        <v>0.36960671997401268</v>
      </c>
      <c r="L16370" s="147">
        <v>2.3732572118307851E-9</v>
      </c>
      <c r="M16370" s="147">
        <v>2.311494008862526E-3</v>
      </c>
      <c r="N16370" s="87">
        <v>0.24817476373743391</v>
      </c>
      <c r="O16370" s="88">
        <v>1.1183022900253799E-2</v>
      </c>
      <c r="P16370" s="89">
        <v>45.061080070515594</v>
      </c>
    </row>
    <row r="16371" spans="1:16">
      <c r="A16371" s="75" t="s">
        <v>20226</v>
      </c>
      <c r="B16371" s="85">
        <v>16367</v>
      </c>
      <c r="C16371" s="85">
        <v>12736</v>
      </c>
      <c r="D16371" s="85">
        <v>16367</v>
      </c>
      <c r="E16371" s="86" t="s">
        <v>20227</v>
      </c>
      <c r="F16371" s="85" t="s">
        <v>55</v>
      </c>
      <c r="G16371" s="86" t="s">
        <v>20228</v>
      </c>
      <c r="H16371" s="85" t="s">
        <v>1</v>
      </c>
      <c r="I16371" s="85">
        <v>-1</v>
      </c>
      <c r="J16371" s="88">
        <v>3.7145231935822552E-2</v>
      </c>
      <c r="K16371" s="146">
        <v>134.17407994176341</v>
      </c>
      <c r="L16371" s="147">
        <v>2.5472143272458789E-8</v>
      </c>
      <c r="M16371" s="147">
        <v>3.9264305414451663E-3</v>
      </c>
      <c r="N16371" s="87">
        <v>0.42371585799334899</v>
      </c>
      <c r="O16371" s="88">
        <v>2.207005947822464E-2</v>
      </c>
      <c r="P16371" s="89">
        <v>52.086932933652605</v>
      </c>
    </row>
    <row r="16372" spans="1:16">
      <c r="A16372" s="75" t="s">
        <v>30371</v>
      </c>
      <c r="B16372" s="85">
        <v>16368</v>
      </c>
      <c r="C16372" s="85">
        <v>19428</v>
      </c>
      <c r="D16372" s="85">
        <v>16368</v>
      </c>
      <c r="E16372" s="86" t="s">
        <v>30369</v>
      </c>
      <c r="F16372" s="85" t="s">
        <v>55</v>
      </c>
      <c r="G16372" s="86" t="s">
        <v>20228</v>
      </c>
      <c r="H16372" s="85" t="s">
        <v>1</v>
      </c>
      <c r="I16372" s="85">
        <v>-1</v>
      </c>
      <c r="J16372" s="88">
        <v>2.5672336313089569E-2</v>
      </c>
      <c r="K16372" s="146">
        <v>134.16149235237023</v>
      </c>
      <c r="L16372" s="147">
        <v>2.5416317794200259E-8</v>
      </c>
      <c r="M16372" s="147">
        <v>2.311494008862526E-3</v>
      </c>
      <c r="N16372" s="87">
        <v>0.24817476373743391</v>
      </c>
      <c r="O16372" s="88">
        <v>1.1671846450253801E-2</v>
      </c>
      <c r="P16372" s="89">
        <v>47.03075475716976</v>
      </c>
    </row>
    <row r="16373" spans="1:16">
      <c r="A16373" s="75" t="s">
        <v>20327</v>
      </c>
      <c r="B16373" s="85">
        <v>16369</v>
      </c>
      <c r="C16373" s="85">
        <v>12787</v>
      </c>
      <c r="D16373" s="85">
        <v>16369</v>
      </c>
      <c r="E16373" s="86" t="s">
        <v>20328</v>
      </c>
      <c r="F16373" s="85" t="s">
        <v>32</v>
      </c>
      <c r="G16373" s="86" t="s">
        <v>20329</v>
      </c>
      <c r="H16373" s="85" t="s">
        <v>1</v>
      </c>
      <c r="I16373" s="85">
        <v>-1</v>
      </c>
      <c r="J16373" s="88">
        <v>2.640898356323431E-2</v>
      </c>
      <c r="K16373" s="146">
        <v>0.12212986457950027</v>
      </c>
      <c r="L16373" s="147">
        <v>9.3211904094504346E-11</v>
      </c>
      <c r="M16373" s="147">
        <v>7.18058853207886E-4</v>
      </c>
      <c r="N16373" s="87">
        <v>7.8676304917064371E-2</v>
      </c>
      <c r="O16373" s="88">
        <v>2.4242883409152712E-2</v>
      </c>
      <c r="P16373" s="89">
        <v>308.13449404757938</v>
      </c>
    </row>
    <row r="16374" spans="1:16">
      <c r="A16374" s="75" t="s">
        <v>20330</v>
      </c>
      <c r="B16374" s="85">
        <v>16370</v>
      </c>
      <c r="C16374" s="85">
        <v>12788</v>
      </c>
      <c r="D16374" s="85">
        <v>16370</v>
      </c>
      <c r="E16374" s="86" t="s">
        <v>20328</v>
      </c>
      <c r="F16374" s="85" t="s">
        <v>38</v>
      </c>
      <c r="G16374" s="86" t="s">
        <v>20329</v>
      </c>
      <c r="H16374" s="85" t="s">
        <v>1</v>
      </c>
      <c r="I16374" s="85">
        <v>-1</v>
      </c>
      <c r="J16374" s="88">
        <v>4.3700869735313341E-2</v>
      </c>
      <c r="K16374" s="146">
        <v>0.11239862585736556</v>
      </c>
      <c r="L16374" s="147">
        <v>1.6013367686088059E-10</v>
      </c>
      <c r="M16374" s="147">
        <v>1.773345060174432E-3</v>
      </c>
      <c r="N16374" s="87">
        <v>0.1937286844397807</v>
      </c>
      <c r="O16374" s="88">
        <v>4.0157781717932342E-2</v>
      </c>
      <c r="P16374" s="89">
        <v>207.28877519640167</v>
      </c>
    </row>
    <row r="16375" spans="1:16">
      <c r="A16375" s="75" t="s">
        <v>30527</v>
      </c>
      <c r="B16375" s="85">
        <v>16371</v>
      </c>
      <c r="C16375" s="85">
        <v>19559</v>
      </c>
      <c r="D16375" s="85">
        <v>16371</v>
      </c>
      <c r="E16375" s="86" t="s">
        <v>30526</v>
      </c>
      <c r="F16375" s="85" t="s">
        <v>32</v>
      </c>
      <c r="G16375" s="86" t="s">
        <v>20329</v>
      </c>
      <c r="H16375" s="85" t="s">
        <v>1</v>
      </c>
      <c r="I16375" s="85">
        <v>-1</v>
      </c>
      <c r="J16375" s="88">
        <v>2.252130580584533E-2</v>
      </c>
      <c r="K16375" s="146">
        <v>0.11789598558136735</v>
      </c>
      <c r="L16375" s="147">
        <v>7.4371215102190366E-11</v>
      </c>
      <c r="M16375" s="147">
        <v>1.6156697026643499E-4</v>
      </c>
      <c r="N16375" s="87">
        <v>1.832432763573074E-2</v>
      </c>
      <c r="O16375" s="88">
        <v>2.0759631835708808E-2</v>
      </c>
      <c r="P16375" s="89">
        <v>1132.9000576932194</v>
      </c>
    </row>
    <row r="16376" spans="1:16">
      <c r="A16376" s="75" t="s">
        <v>30529</v>
      </c>
      <c r="B16376" s="85">
        <v>16372</v>
      </c>
      <c r="C16376" s="85">
        <v>19561</v>
      </c>
      <c r="D16376" s="85">
        <v>16372</v>
      </c>
      <c r="E16376" s="86" t="s">
        <v>30526</v>
      </c>
      <c r="F16376" s="85" t="s">
        <v>38</v>
      </c>
      <c r="G16376" s="86" t="s">
        <v>20329</v>
      </c>
      <c r="H16376" s="85" t="s">
        <v>1</v>
      </c>
      <c r="I16376" s="85">
        <v>-1</v>
      </c>
      <c r="J16376" s="88">
        <v>3.2225745805845307E-2</v>
      </c>
      <c r="K16376" s="146">
        <v>9.978309375457721E-2</v>
      </c>
      <c r="L16376" s="147">
        <v>1.042526254609554E-10</v>
      </c>
      <c r="M16376" s="147">
        <v>1.6156697042047001E-4</v>
      </c>
      <c r="N16376" s="87">
        <v>1.832432763573074E-2</v>
      </c>
      <c r="O16376" s="88">
        <v>2.9746081835708808E-2</v>
      </c>
      <c r="P16376" s="89">
        <v>1623.3109572711801</v>
      </c>
    </row>
    <row r="16377" spans="1:16">
      <c r="A16377" s="75" t="s">
        <v>20331</v>
      </c>
      <c r="B16377" s="85">
        <v>16373</v>
      </c>
      <c r="C16377" s="85">
        <v>12789</v>
      </c>
      <c r="D16377" s="85">
        <v>16373</v>
      </c>
      <c r="E16377" s="86" t="s">
        <v>20332</v>
      </c>
      <c r="F16377" s="85" t="s">
        <v>32</v>
      </c>
      <c r="G16377" s="86" t="s">
        <v>20333</v>
      </c>
      <c r="H16377" s="85" t="s">
        <v>1</v>
      </c>
      <c r="I16377" s="85">
        <v>-1</v>
      </c>
      <c r="J16377" s="88">
        <v>6.74328677632344E-2</v>
      </c>
      <c r="K16377" s="146">
        <v>3.7636284456268272E-2</v>
      </c>
      <c r="L16377" s="147">
        <v>2.0189014311767451E-10</v>
      </c>
      <c r="M16377" s="147">
        <v>7.18058853207886E-4</v>
      </c>
      <c r="N16377" s="87">
        <v>7.8676304917064371E-2</v>
      </c>
      <c r="O16377" s="88">
        <v>6.6556583409152742E-2</v>
      </c>
      <c r="P16377" s="89">
        <v>845.95461720415722</v>
      </c>
    </row>
    <row r="16378" spans="1:16">
      <c r="A16378" s="75" t="s">
        <v>20334</v>
      </c>
      <c r="B16378" s="85">
        <v>16374</v>
      </c>
      <c r="C16378" s="85">
        <v>12790</v>
      </c>
      <c r="D16378" s="85">
        <v>16374</v>
      </c>
      <c r="E16378" s="86" t="s">
        <v>20332</v>
      </c>
      <c r="F16378" s="85" t="s">
        <v>38</v>
      </c>
      <c r="G16378" s="86" t="s">
        <v>20333</v>
      </c>
      <c r="H16378" s="85" t="s">
        <v>1</v>
      </c>
      <c r="I16378" s="85">
        <v>-1</v>
      </c>
      <c r="J16378" s="88">
        <v>7.5388755135313373E-2</v>
      </c>
      <c r="K16378" s="146">
        <v>4.6205817625190986E-2</v>
      </c>
      <c r="L16378" s="147">
        <v>2.3993456305664098E-10</v>
      </c>
      <c r="M16378" s="147">
        <v>1.773345060174432E-3</v>
      </c>
      <c r="N16378" s="87">
        <v>0.1937286844397807</v>
      </c>
      <c r="O16378" s="88">
        <v>7.386046171793241E-2</v>
      </c>
      <c r="P16378" s="89">
        <v>381.25723060330517</v>
      </c>
    </row>
    <row r="16379" spans="1:16">
      <c r="A16379" s="75" t="s">
        <v>30532</v>
      </c>
      <c r="B16379" s="85">
        <v>16375</v>
      </c>
      <c r="C16379" s="85">
        <v>19563</v>
      </c>
      <c r="D16379" s="85">
        <v>16375</v>
      </c>
      <c r="E16379" s="86" t="s">
        <v>30531</v>
      </c>
      <c r="F16379" s="85" t="s">
        <v>32</v>
      </c>
      <c r="G16379" s="86" t="s">
        <v>20333</v>
      </c>
      <c r="H16379" s="85" t="s">
        <v>1</v>
      </c>
      <c r="I16379" s="85">
        <v>-1</v>
      </c>
      <c r="J16379" s="88">
        <v>6.3545190005845381E-2</v>
      </c>
      <c r="K16379" s="146">
        <v>3.3402405458135331E-2</v>
      </c>
      <c r="L16379" s="147">
        <v>1.830494541253604E-10</v>
      </c>
      <c r="M16379" s="147">
        <v>1.6156697026643499E-4</v>
      </c>
      <c r="N16379" s="87">
        <v>1.832432763573074E-2</v>
      </c>
      <c r="O16379" s="88">
        <v>6.3073331835708818E-2</v>
      </c>
      <c r="P16379" s="89">
        <v>3442.0543601677186</v>
      </c>
    </row>
    <row r="16380" spans="1:16">
      <c r="A16380" s="75" t="s">
        <v>30534</v>
      </c>
      <c r="B16380" s="85">
        <v>16376</v>
      </c>
      <c r="C16380" s="85">
        <v>19565</v>
      </c>
      <c r="D16380" s="85">
        <v>16376</v>
      </c>
      <c r="E16380" s="86" t="s">
        <v>30531</v>
      </c>
      <c r="F16380" s="85" t="s">
        <v>38</v>
      </c>
      <c r="G16380" s="86" t="s">
        <v>20333</v>
      </c>
      <c r="H16380" s="85" t="s">
        <v>1</v>
      </c>
      <c r="I16380" s="85">
        <v>-1</v>
      </c>
      <c r="J16380" s="88">
        <v>6.3913631205845381E-2</v>
      </c>
      <c r="K16380" s="146">
        <v>3.3590285522402404E-2</v>
      </c>
      <c r="L16380" s="147">
        <v>1.840535116567154E-10</v>
      </c>
      <c r="M16380" s="147">
        <v>1.6156697042047001E-4</v>
      </c>
      <c r="N16380" s="87">
        <v>1.832432763573074E-2</v>
      </c>
      <c r="O16380" s="88">
        <v>6.3448761835708814E-2</v>
      </c>
      <c r="P16380" s="89">
        <v>3462.5424243119082</v>
      </c>
    </row>
    <row r="16381" spans="1:16">
      <c r="A16381" s="75" t="s">
        <v>20335</v>
      </c>
      <c r="B16381" s="85">
        <v>16377</v>
      </c>
      <c r="C16381" s="85">
        <v>12791</v>
      </c>
      <c r="D16381" s="85">
        <v>16377</v>
      </c>
      <c r="E16381" s="86" t="s">
        <v>20336</v>
      </c>
      <c r="F16381" s="85" t="s">
        <v>32</v>
      </c>
      <c r="G16381" s="86" t="s">
        <v>20337</v>
      </c>
      <c r="H16381" s="85" t="s">
        <v>1</v>
      </c>
      <c r="I16381" s="85">
        <v>-1</v>
      </c>
      <c r="J16381" s="88">
        <v>2.9683491063234309E-2</v>
      </c>
      <c r="K16381" s="146">
        <v>1.1125616957003639</v>
      </c>
      <c r="L16381" s="147">
        <v>1.4323390563753E-10</v>
      </c>
      <c r="M16381" s="147">
        <v>7.18058853207886E-4</v>
      </c>
      <c r="N16381" s="87">
        <v>7.8676304917064371E-2</v>
      </c>
      <c r="O16381" s="88">
        <v>2.7089463409152699E-2</v>
      </c>
      <c r="P16381" s="89">
        <v>344.31540014123328</v>
      </c>
    </row>
    <row r="16382" spans="1:16">
      <c r="A16382" s="75" t="s">
        <v>20338</v>
      </c>
      <c r="B16382" s="85">
        <v>16378</v>
      </c>
      <c r="C16382" s="85">
        <v>12792</v>
      </c>
      <c r="D16382" s="85">
        <v>16378</v>
      </c>
      <c r="E16382" s="86" t="s">
        <v>20336</v>
      </c>
      <c r="F16382" s="85" t="s">
        <v>31</v>
      </c>
      <c r="G16382" s="86" t="s">
        <v>20337</v>
      </c>
      <c r="H16382" s="85" t="s">
        <v>1</v>
      </c>
      <c r="I16382" s="85">
        <v>-1</v>
      </c>
      <c r="J16382" s="88">
        <v>4.4478756367420283E-2</v>
      </c>
      <c r="K16382" s="146">
        <v>0.94833818557460758</v>
      </c>
      <c r="L16382" s="147">
        <v>1.938984311265628E-10</v>
      </c>
      <c r="M16382" s="147">
        <v>1.8080548979799709E-3</v>
      </c>
      <c r="N16382" s="87">
        <v>0.19523136625291221</v>
      </c>
      <c r="O16382" s="88">
        <v>4.0505117382171857E-2</v>
      </c>
      <c r="P16382" s="89">
        <v>207.47238601864598</v>
      </c>
    </row>
    <row r="16383" spans="1:16">
      <c r="A16383" s="75" t="s">
        <v>20339</v>
      </c>
      <c r="B16383" s="85">
        <v>16379</v>
      </c>
      <c r="C16383" s="85">
        <v>12793</v>
      </c>
      <c r="D16383" s="85">
        <v>16379</v>
      </c>
      <c r="E16383" s="86" t="s">
        <v>20336</v>
      </c>
      <c r="F16383" s="85" t="s">
        <v>38</v>
      </c>
      <c r="G16383" s="86" t="s">
        <v>20337</v>
      </c>
      <c r="H16383" s="85" t="s">
        <v>1</v>
      </c>
      <c r="I16383" s="85">
        <v>-1</v>
      </c>
      <c r="J16383" s="88">
        <v>4.8092111735313338E-2</v>
      </c>
      <c r="K16383" s="146">
        <v>0.87147257954881407</v>
      </c>
      <c r="L16383" s="147">
        <v>1.9964447539975349E-10</v>
      </c>
      <c r="M16383" s="147">
        <v>1.773345060174432E-3</v>
      </c>
      <c r="N16383" s="87">
        <v>0.1937286844397807</v>
      </c>
      <c r="O16383" s="88">
        <v>4.3969171717932333E-2</v>
      </c>
      <c r="P16383" s="89">
        <v>226.96262995374784</v>
      </c>
    </row>
    <row r="16384" spans="1:16">
      <c r="A16384" s="75" t="s">
        <v>30539</v>
      </c>
      <c r="B16384" s="85">
        <v>16380</v>
      </c>
      <c r="C16384" s="85">
        <v>19569</v>
      </c>
      <c r="D16384" s="85">
        <v>16380</v>
      </c>
      <c r="E16384" s="86" t="s">
        <v>30536</v>
      </c>
      <c r="F16384" s="85" t="s">
        <v>32</v>
      </c>
      <c r="G16384" s="86" t="s">
        <v>20337</v>
      </c>
      <c r="H16384" s="85" t="s">
        <v>1</v>
      </c>
      <c r="I16384" s="85">
        <v>-1</v>
      </c>
      <c r="J16384" s="88">
        <v>2.5795813305845329E-2</v>
      </c>
      <c r="K16384" s="146">
        <v>1.1083278167022295</v>
      </c>
      <c r="L16384" s="147">
        <v>1.2439321664521651E-10</v>
      </c>
      <c r="M16384" s="147">
        <v>1.6156697026643499E-4</v>
      </c>
      <c r="N16384" s="87">
        <v>1.832432763573074E-2</v>
      </c>
      <c r="O16384" s="88">
        <v>2.360621183570881E-2</v>
      </c>
      <c r="P16384" s="89">
        <v>1288.2443659039845</v>
      </c>
    </row>
    <row r="16385" spans="1:16">
      <c r="A16385" s="75" t="s">
        <v>30543</v>
      </c>
      <c r="B16385" s="85">
        <v>16381</v>
      </c>
      <c r="C16385" s="85">
        <v>19573</v>
      </c>
      <c r="D16385" s="85">
        <v>16381</v>
      </c>
      <c r="E16385" s="86" t="s">
        <v>30536</v>
      </c>
      <c r="F16385" s="85" t="s">
        <v>31</v>
      </c>
      <c r="G16385" s="86" t="s">
        <v>20337</v>
      </c>
      <c r="H16385" s="85" t="s">
        <v>1</v>
      </c>
      <c r="I16385" s="85">
        <v>-1</v>
      </c>
      <c r="J16385" s="88">
        <v>3.3028120505845332E-2</v>
      </c>
      <c r="K16385" s="146">
        <v>0.93602973102214881</v>
      </c>
      <c r="L16385" s="147">
        <v>1.3862810303468049E-10</v>
      </c>
      <c r="M16385" s="147">
        <v>1.6156697173483E-4</v>
      </c>
      <c r="N16385" s="87">
        <v>1.832432763573074E-2</v>
      </c>
      <c r="O16385" s="88">
        <v>3.024163183570882E-2</v>
      </c>
      <c r="P16385" s="89">
        <v>1650.3542414697083</v>
      </c>
    </row>
    <row r="16386" spans="1:16">
      <c r="A16386" s="75" t="s">
        <v>30547</v>
      </c>
      <c r="B16386" s="85">
        <v>16382</v>
      </c>
      <c r="C16386" s="85">
        <v>19577</v>
      </c>
      <c r="D16386" s="85">
        <v>16382</v>
      </c>
      <c r="E16386" s="86" t="s">
        <v>30536</v>
      </c>
      <c r="F16386" s="85" t="s">
        <v>38</v>
      </c>
      <c r="G16386" s="86" t="s">
        <v>20337</v>
      </c>
      <c r="H16386" s="85" t="s">
        <v>1</v>
      </c>
      <c r="I16386" s="85">
        <v>-1</v>
      </c>
      <c r="J16386" s="88">
        <v>3.6616987805845297E-2</v>
      </c>
      <c r="K16386" s="146">
        <v>0.85885704744602542</v>
      </c>
      <c r="L16386" s="147">
        <v>1.4376342399982861E-10</v>
      </c>
      <c r="M16386" s="147">
        <v>1.6156697042047001E-4</v>
      </c>
      <c r="N16386" s="87">
        <v>1.832432763573074E-2</v>
      </c>
      <c r="O16386" s="88">
        <v>3.3557471835708792E-2</v>
      </c>
      <c r="P16386" s="89">
        <v>1831.3071291235174</v>
      </c>
    </row>
    <row r="16387" spans="1:16">
      <c r="A16387" s="75" t="s">
        <v>20249</v>
      </c>
      <c r="B16387" s="85">
        <v>16383</v>
      </c>
      <c r="C16387" s="85">
        <v>12747</v>
      </c>
      <c r="D16387" s="85">
        <v>16383</v>
      </c>
      <c r="E16387" s="86" t="s">
        <v>20250</v>
      </c>
      <c r="F16387" s="85" t="s">
        <v>283</v>
      </c>
      <c r="G16387" s="86" t="s">
        <v>20251</v>
      </c>
      <c r="H16387" s="85" t="s">
        <v>1</v>
      </c>
      <c r="I16387" s="85">
        <v>-1</v>
      </c>
      <c r="J16387" s="88">
        <v>3.092231601064991E-2</v>
      </c>
      <c r="K16387" s="146">
        <v>0.10194035028949278</v>
      </c>
      <c r="L16387" s="147">
        <v>4.2945191610643183E-10</v>
      </c>
      <c r="M16387" s="147">
        <v>1.8258348690320409E-3</v>
      </c>
      <c r="N16387" s="87">
        <v>0.19878599058332391</v>
      </c>
      <c r="O16387" s="88">
        <v>1.5146734304984231E-2</v>
      </c>
      <c r="P16387" s="89">
        <v>76.196185961280136</v>
      </c>
    </row>
    <row r="16388" spans="1:16">
      <c r="A16388" s="75" t="s">
        <v>20252</v>
      </c>
      <c r="B16388" s="85">
        <v>16384</v>
      </c>
      <c r="C16388" s="85">
        <v>12748</v>
      </c>
      <c r="D16388" s="85">
        <v>16384</v>
      </c>
      <c r="E16388" s="86" t="s">
        <v>20250</v>
      </c>
      <c r="F16388" s="85" t="s">
        <v>38</v>
      </c>
      <c r="G16388" s="86" t="s">
        <v>20251</v>
      </c>
      <c r="H16388" s="85" t="s">
        <v>1</v>
      </c>
      <c r="I16388" s="85">
        <v>-1</v>
      </c>
      <c r="J16388" s="88">
        <v>2.8694325428578329E-2</v>
      </c>
      <c r="K16388" s="146">
        <v>0.10045162705072948</v>
      </c>
      <c r="L16388" s="147">
        <v>4.3820848820176552E-10</v>
      </c>
      <c r="M16388" s="147">
        <v>1.7765035030031129E-3</v>
      </c>
      <c r="N16388" s="87">
        <v>0.19386542189164621</v>
      </c>
      <c r="O16388" s="88">
        <v>1.44842428636797E-2</v>
      </c>
      <c r="P16388" s="89">
        <v>74.712874128606188</v>
      </c>
    </row>
    <row r="16389" spans="1:16">
      <c r="A16389" s="75" t="s">
        <v>30402</v>
      </c>
      <c r="B16389" s="85">
        <v>16385</v>
      </c>
      <c r="C16389" s="85">
        <v>19453</v>
      </c>
      <c r="D16389" s="85">
        <v>16385</v>
      </c>
      <c r="E16389" s="86" t="s">
        <v>30400</v>
      </c>
      <c r="F16389" s="85" t="s">
        <v>283</v>
      </c>
      <c r="G16389" s="86" t="s">
        <v>20251</v>
      </c>
      <c r="H16389" s="85" t="s">
        <v>1</v>
      </c>
      <c r="I16389" s="85">
        <v>-1</v>
      </c>
      <c r="J16389" s="88">
        <v>1.9117185805845351E-2</v>
      </c>
      <c r="K16389" s="146">
        <v>8.9059362650343241E-2</v>
      </c>
      <c r="L16389" s="147">
        <v>3.7267862747191472E-10</v>
      </c>
      <c r="M16389" s="147">
        <v>1.6156697413135011E-4</v>
      </c>
      <c r="N16389" s="87">
        <v>1.832432763573074E-2</v>
      </c>
      <c r="O16389" s="88">
        <v>4.4374248357088248E-3</v>
      </c>
      <c r="P16389" s="89">
        <v>242.16030863016539</v>
      </c>
    </row>
    <row r="16390" spans="1:16">
      <c r="A16390" s="75" t="s">
        <v>30405</v>
      </c>
      <c r="B16390" s="85">
        <v>16386</v>
      </c>
      <c r="C16390" s="85">
        <v>19456</v>
      </c>
      <c r="D16390" s="85">
        <v>16386</v>
      </c>
      <c r="E16390" s="86" t="s">
        <v>30400</v>
      </c>
      <c r="F16390" s="85" t="s">
        <v>38</v>
      </c>
      <c r="G16390" s="86" t="s">
        <v>20251</v>
      </c>
      <c r="H16390" s="85" t="s">
        <v>1</v>
      </c>
      <c r="I16390" s="85">
        <v>-1</v>
      </c>
      <c r="J16390" s="88">
        <v>1.7221429805845359E-2</v>
      </c>
      <c r="K16390" s="146">
        <v>8.7864037657695224E-2</v>
      </c>
      <c r="L16390" s="147">
        <v>3.8238300994327722E-10</v>
      </c>
      <c r="M16390" s="147">
        <v>1.6156697042047001E-4</v>
      </c>
      <c r="N16390" s="87">
        <v>1.832432763573074E-2</v>
      </c>
      <c r="O16390" s="88">
        <v>4.0860298357088282E-3</v>
      </c>
      <c r="P16390" s="89">
        <v>222.98388879172018</v>
      </c>
    </row>
    <row r="16391" spans="1:16">
      <c r="A16391" s="75" t="s">
        <v>20253</v>
      </c>
      <c r="B16391" s="85">
        <v>16387</v>
      </c>
      <c r="C16391" s="85">
        <v>12749</v>
      </c>
      <c r="D16391" s="85">
        <v>16387</v>
      </c>
      <c r="E16391" s="86" t="s">
        <v>20254</v>
      </c>
      <c r="F16391" s="85" t="s">
        <v>32</v>
      </c>
      <c r="G16391" s="86" t="s">
        <v>20255</v>
      </c>
      <c r="H16391" s="85" t="s">
        <v>1</v>
      </c>
      <c r="I16391" s="85">
        <v>-1</v>
      </c>
      <c r="J16391" s="88">
        <v>1.5385697223234339E-2</v>
      </c>
      <c r="K16391" s="146">
        <v>15.467388818364713</v>
      </c>
      <c r="L16391" s="147">
        <v>8.6543485130606424E-11</v>
      </c>
      <c r="M16391" s="147">
        <v>7.18058853207886E-4</v>
      </c>
      <c r="N16391" s="87">
        <v>7.8676304917064371E-2</v>
      </c>
      <c r="O16391" s="88">
        <v>1.4651367409152729E-2</v>
      </c>
      <c r="P16391" s="89">
        <v>186.22337976595728</v>
      </c>
    </row>
    <row r="16392" spans="1:16">
      <c r="A16392" s="75" t="s">
        <v>20256</v>
      </c>
      <c r="B16392" s="85">
        <v>16388</v>
      </c>
      <c r="C16392" s="85">
        <v>12750</v>
      </c>
      <c r="D16392" s="85">
        <v>16388</v>
      </c>
      <c r="E16392" s="86" t="s">
        <v>20254</v>
      </c>
      <c r="F16392" s="85" t="s">
        <v>38</v>
      </c>
      <c r="G16392" s="86" t="s">
        <v>20255</v>
      </c>
      <c r="H16392" s="85" t="s">
        <v>1</v>
      </c>
      <c r="I16392" s="85">
        <v>-1</v>
      </c>
      <c r="J16392" s="88">
        <v>2.9643541335313339E-2</v>
      </c>
      <c r="K16392" s="146">
        <v>13.587738498083842</v>
      </c>
      <c r="L16392" s="147">
        <v>1.3896436269806051E-10</v>
      </c>
      <c r="M16392" s="147">
        <v>1.773345060174432E-3</v>
      </c>
      <c r="N16392" s="87">
        <v>0.1937286844397807</v>
      </c>
      <c r="O16392" s="88">
        <v>2.8129061717932329E-2</v>
      </c>
      <c r="P16392" s="89">
        <v>145.19822812649133</v>
      </c>
    </row>
    <row r="16393" spans="1:16">
      <c r="A16393" s="75" t="s">
        <v>30408</v>
      </c>
      <c r="B16393" s="85">
        <v>16389</v>
      </c>
      <c r="C16393" s="85">
        <v>19458</v>
      </c>
      <c r="D16393" s="85">
        <v>16389</v>
      </c>
      <c r="E16393" s="86" t="s">
        <v>30407</v>
      </c>
      <c r="F16393" s="85" t="s">
        <v>32</v>
      </c>
      <c r="G16393" s="86" t="s">
        <v>20255</v>
      </c>
      <c r="H16393" s="85" t="s">
        <v>1</v>
      </c>
      <c r="I16393" s="85">
        <v>-1</v>
      </c>
      <c r="J16393" s="88">
        <v>1.149801946584534E-2</v>
      </c>
      <c r="K16393" s="146">
        <v>15.463154939366577</v>
      </c>
      <c r="L16393" s="147">
        <v>6.770279613829247E-11</v>
      </c>
      <c r="M16393" s="147">
        <v>1.6156697026643499E-4</v>
      </c>
      <c r="N16393" s="87">
        <v>1.832432763573074E-2</v>
      </c>
      <c r="O16393" s="88">
        <v>1.116811583570883E-2</v>
      </c>
      <c r="P16393" s="89">
        <v>609.46933812360123</v>
      </c>
    </row>
    <row r="16394" spans="1:16">
      <c r="A16394" s="75" t="s">
        <v>30410</v>
      </c>
      <c r="B16394" s="85">
        <v>16390</v>
      </c>
      <c r="C16394" s="85">
        <v>19460</v>
      </c>
      <c r="D16394" s="85">
        <v>16390</v>
      </c>
      <c r="E16394" s="86" t="s">
        <v>30407</v>
      </c>
      <c r="F16394" s="85" t="s">
        <v>38</v>
      </c>
      <c r="G16394" s="86" t="s">
        <v>20255</v>
      </c>
      <c r="H16394" s="85" t="s">
        <v>1</v>
      </c>
      <c r="I16394" s="85">
        <v>-1</v>
      </c>
      <c r="J16394" s="88">
        <v>1.8168417405845318E-2</v>
      </c>
      <c r="K16394" s="146">
        <v>13.575122965981052</v>
      </c>
      <c r="L16394" s="147">
        <v>8.3083311298135284E-11</v>
      </c>
      <c r="M16394" s="147">
        <v>1.6156697042047001E-4</v>
      </c>
      <c r="N16394" s="87">
        <v>1.832432763573074E-2</v>
      </c>
      <c r="O16394" s="88">
        <v>1.7717361835708802E-2</v>
      </c>
      <c r="P16394" s="89">
        <v>966.87650362469992</v>
      </c>
    </row>
    <row r="16395" spans="1:16">
      <c r="A16395" s="75" t="s">
        <v>20257</v>
      </c>
      <c r="B16395" s="85">
        <v>16391</v>
      </c>
      <c r="C16395" s="85">
        <v>12751</v>
      </c>
      <c r="D16395" s="85">
        <v>16391</v>
      </c>
      <c r="E16395" s="86" t="s">
        <v>20258</v>
      </c>
      <c r="F16395" s="85" t="s">
        <v>32</v>
      </c>
      <c r="G16395" s="86" t="s">
        <v>20259</v>
      </c>
      <c r="H16395" s="85" t="s">
        <v>1</v>
      </c>
      <c r="I16395" s="85">
        <v>-1</v>
      </c>
      <c r="J16395" s="88">
        <v>5.7664837332343294E-3</v>
      </c>
      <c r="K16395" s="146">
        <v>7.6555974374939089</v>
      </c>
      <c r="L16395" s="147">
        <v>5.2334970719906753E-11</v>
      </c>
      <c r="M16395" s="147">
        <v>7.18058853207886E-4</v>
      </c>
      <c r="N16395" s="87">
        <v>7.8676304917064371E-2</v>
      </c>
      <c r="O16395" s="88">
        <v>5.047313609152719E-3</v>
      </c>
      <c r="P16395" s="89">
        <v>64.152906195496598</v>
      </c>
    </row>
    <row r="16396" spans="1:16">
      <c r="A16396" s="75" t="s">
        <v>20260</v>
      </c>
      <c r="B16396" s="85">
        <v>16392</v>
      </c>
      <c r="C16396" s="85">
        <v>12752</v>
      </c>
      <c r="D16396" s="85">
        <v>16392</v>
      </c>
      <c r="E16396" s="86" t="s">
        <v>20258</v>
      </c>
      <c r="F16396" s="85" t="s">
        <v>38</v>
      </c>
      <c r="G16396" s="86" t="s">
        <v>20259</v>
      </c>
      <c r="H16396" s="85" t="s">
        <v>1</v>
      </c>
      <c r="I16396" s="85">
        <v>-1</v>
      </c>
      <c r="J16396" s="88">
        <v>1.3797685635313349E-2</v>
      </c>
      <c r="K16396" s="146">
        <v>7.6457024832232996</v>
      </c>
      <c r="L16396" s="147">
        <v>9.1178469321849388E-11</v>
      </c>
      <c r="M16396" s="147">
        <v>1.773345060174432E-3</v>
      </c>
      <c r="N16396" s="87">
        <v>0.1937286844397807</v>
      </c>
      <c r="O16396" s="88">
        <v>1.226753581793235E-2</v>
      </c>
      <c r="P16396" s="89">
        <v>63.323280460027249</v>
      </c>
    </row>
    <row r="16397" spans="1:16">
      <c r="A16397" s="75" t="s">
        <v>30413</v>
      </c>
      <c r="B16397" s="85">
        <v>16393</v>
      </c>
      <c r="C16397" s="85">
        <v>19462</v>
      </c>
      <c r="D16397" s="85">
        <v>16393</v>
      </c>
      <c r="E16397" s="86" t="s">
        <v>30412</v>
      </c>
      <c r="F16397" s="85" t="s">
        <v>32</v>
      </c>
      <c r="G16397" s="86" t="s">
        <v>20259</v>
      </c>
      <c r="H16397" s="85" t="s">
        <v>1</v>
      </c>
      <c r="I16397" s="85">
        <v>-1</v>
      </c>
      <c r="J16397" s="88">
        <v>1.8788059758453441E-3</v>
      </c>
      <c r="K16397" s="146">
        <v>7.6513635584957855</v>
      </c>
      <c r="L16397" s="147">
        <v>3.3494281727592812E-11</v>
      </c>
      <c r="M16397" s="147">
        <v>1.6156697026643499E-4</v>
      </c>
      <c r="N16397" s="87">
        <v>1.832432763573074E-2</v>
      </c>
      <c r="O16397" s="88">
        <v>1.5640620357088269E-3</v>
      </c>
      <c r="P16397" s="89">
        <v>85.35440245343851</v>
      </c>
    </row>
    <row r="16398" spans="1:16">
      <c r="A16398" s="75" t="s">
        <v>30415</v>
      </c>
      <c r="B16398" s="85">
        <v>16394</v>
      </c>
      <c r="C16398" s="85">
        <v>19464</v>
      </c>
      <c r="D16398" s="85">
        <v>16394</v>
      </c>
      <c r="E16398" s="86" t="s">
        <v>30412</v>
      </c>
      <c r="F16398" s="85" t="s">
        <v>38</v>
      </c>
      <c r="G16398" s="86" t="s">
        <v>20259</v>
      </c>
      <c r="H16398" s="85" t="s">
        <v>1</v>
      </c>
      <c r="I16398" s="85">
        <v>-1</v>
      </c>
      <c r="J16398" s="88">
        <v>2.322561705845343E-3</v>
      </c>
      <c r="K16398" s="146">
        <v>7.6330869511205135</v>
      </c>
      <c r="L16398" s="147">
        <v>3.5297417921924192E-11</v>
      </c>
      <c r="M16398" s="147">
        <v>1.6156697042047001E-4</v>
      </c>
      <c r="N16398" s="87">
        <v>1.832432763573074E-2</v>
      </c>
      <c r="O16398" s="88">
        <v>1.855835935708827E-3</v>
      </c>
      <c r="P16398" s="89">
        <v>101.27716403029811</v>
      </c>
    </row>
    <row r="16399" spans="1:16">
      <c r="A16399" s="75" t="s">
        <v>20261</v>
      </c>
      <c r="B16399" s="85">
        <v>16395</v>
      </c>
      <c r="C16399" s="85">
        <v>12753</v>
      </c>
      <c r="D16399" s="85">
        <v>16395</v>
      </c>
      <c r="E16399" s="86" t="s">
        <v>20262</v>
      </c>
      <c r="F16399" s="85" t="s">
        <v>32</v>
      </c>
      <c r="G16399" s="86" t="s">
        <v>20263</v>
      </c>
      <c r="H16399" s="85" t="s">
        <v>1</v>
      </c>
      <c r="I16399" s="85">
        <v>-1</v>
      </c>
      <c r="J16399" s="88">
        <v>2.4938305563234311E-2</v>
      </c>
      <c r="K16399" s="146">
        <v>0.17637166935424944</v>
      </c>
      <c r="L16399" s="147">
        <v>9.7487652814724338E-11</v>
      </c>
      <c r="M16399" s="147">
        <v>7.18058853207886E-4</v>
      </c>
      <c r="N16399" s="87">
        <v>7.8676304917064371E-2</v>
      </c>
      <c r="O16399" s="88">
        <v>2.1649083409152711E-2</v>
      </c>
      <c r="P16399" s="89">
        <v>275.16649939233696</v>
      </c>
    </row>
    <row r="16400" spans="1:16">
      <c r="A16400" s="75" t="s">
        <v>20264</v>
      </c>
      <c r="B16400" s="85">
        <v>16396</v>
      </c>
      <c r="C16400" s="85">
        <v>12754</v>
      </c>
      <c r="D16400" s="85">
        <v>16396</v>
      </c>
      <c r="E16400" s="86" t="s">
        <v>20262</v>
      </c>
      <c r="F16400" s="85" t="s">
        <v>38</v>
      </c>
      <c r="G16400" s="86" t="s">
        <v>20263</v>
      </c>
      <c r="H16400" s="85" t="s">
        <v>1</v>
      </c>
      <c r="I16400" s="85">
        <v>-1</v>
      </c>
      <c r="J16400" s="88">
        <v>4.169698573531333E-2</v>
      </c>
      <c r="K16400" s="146">
        <v>0.15508124342226043</v>
      </c>
      <c r="L16400" s="147">
        <v>1.636706831595975E-10</v>
      </c>
      <c r="M16400" s="147">
        <v>1.773345060174432E-3</v>
      </c>
      <c r="N16400" s="87">
        <v>0.1937286844397807</v>
      </c>
      <c r="O16400" s="88">
        <v>3.6485321717932333E-2</v>
      </c>
      <c r="P16400" s="89">
        <v>188.33205739996421</v>
      </c>
    </row>
    <row r="16401" spans="1:16">
      <c r="A16401" s="75" t="s">
        <v>30420</v>
      </c>
      <c r="B16401" s="85">
        <v>16397</v>
      </c>
      <c r="C16401" s="85">
        <v>19468</v>
      </c>
      <c r="D16401" s="85">
        <v>16397</v>
      </c>
      <c r="E16401" s="86" t="s">
        <v>30417</v>
      </c>
      <c r="F16401" s="85" t="s">
        <v>32</v>
      </c>
      <c r="G16401" s="86" t="s">
        <v>20263</v>
      </c>
      <c r="H16401" s="85" t="s">
        <v>1</v>
      </c>
      <c r="I16401" s="85">
        <v>-1</v>
      </c>
      <c r="J16401" s="88">
        <v>2.105062780584532E-2</v>
      </c>
      <c r="K16401" s="146">
        <v>0.17213779035611637</v>
      </c>
      <c r="L16401" s="147">
        <v>7.8646963822410332E-11</v>
      </c>
      <c r="M16401" s="147">
        <v>1.6156697026643499E-4</v>
      </c>
      <c r="N16401" s="87">
        <v>1.832432763573074E-2</v>
      </c>
      <c r="O16401" s="88">
        <v>1.8165831835708801E-2</v>
      </c>
      <c r="P16401" s="89">
        <v>991.35052575064822</v>
      </c>
    </row>
    <row r="16402" spans="1:16">
      <c r="A16402" s="75" t="s">
        <v>30424</v>
      </c>
      <c r="B16402" s="85">
        <v>16398</v>
      </c>
      <c r="C16402" s="85">
        <v>19472</v>
      </c>
      <c r="D16402" s="85">
        <v>16398</v>
      </c>
      <c r="E16402" s="86" t="s">
        <v>30417</v>
      </c>
      <c r="F16402" s="85" t="s">
        <v>38</v>
      </c>
      <c r="G16402" s="86" t="s">
        <v>20263</v>
      </c>
      <c r="H16402" s="85" t="s">
        <v>1</v>
      </c>
      <c r="I16402" s="85">
        <v>-1</v>
      </c>
      <c r="J16402" s="88">
        <v>3.022186180584532E-2</v>
      </c>
      <c r="K16402" s="146">
        <v>0.14246571131947194</v>
      </c>
      <c r="L16402" s="147">
        <v>1.0778963175967231E-10</v>
      </c>
      <c r="M16402" s="147">
        <v>1.6156697042047001E-4</v>
      </c>
      <c r="N16402" s="87">
        <v>1.832432763573074E-2</v>
      </c>
      <c r="O16402" s="88">
        <v>2.6073621835708799E-2</v>
      </c>
      <c r="P16402" s="89">
        <v>1422.8965097124576</v>
      </c>
    </row>
    <row r="16403" spans="1:16">
      <c r="A16403" s="75" t="s">
        <v>20229</v>
      </c>
      <c r="B16403" s="85">
        <v>16399</v>
      </c>
      <c r="C16403" s="85">
        <v>12737</v>
      </c>
      <c r="D16403" s="85">
        <v>16399</v>
      </c>
      <c r="E16403" s="86" t="s">
        <v>20230</v>
      </c>
      <c r="F16403" s="85" t="s">
        <v>32</v>
      </c>
      <c r="G16403" s="86" t="s">
        <v>20231</v>
      </c>
      <c r="H16403" s="85" t="s">
        <v>1</v>
      </c>
      <c r="I16403" s="85">
        <v>-1</v>
      </c>
      <c r="J16403" s="88">
        <v>6.7244854463234374E-2</v>
      </c>
      <c r="K16403" s="146">
        <v>0.14401681915176232</v>
      </c>
      <c r="L16403" s="147">
        <v>2.014197774594344E-10</v>
      </c>
      <c r="M16403" s="147">
        <v>7.18058853207886E-4</v>
      </c>
      <c r="N16403" s="87">
        <v>7.8676304917064371E-2</v>
      </c>
      <c r="O16403" s="88">
        <v>6.6369143409152717E-2</v>
      </c>
      <c r="P16403" s="89">
        <v>843.57219723415972</v>
      </c>
    </row>
    <row r="16404" spans="1:16">
      <c r="A16404" s="75" t="s">
        <v>20232</v>
      </c>
      <c r="B16404" s="85">
        <v>16400</v>
      </c>
      <c r="C16404" s="85">
        <v>12738</v>
      </c>
      <c r="D16404" s="85">
        <v>16400</v>
      </c>
      <c r="E16404" s="86" t="s">
        <v>20230</v>
      </c>
      <c r="F16404" s="85" t="s">
        <v>38</v>
      </c>
      <c r="G16404" s="86" t="s">
        <v>20231</v>
      </c>
      <c r="H16404" s="85" t="s">
        <v>1</v>
      </c>
      <c r="I16404" s="85">
        <v>-1</v>
      </c>
      <c r="J16404" s="88">
        <v>7.5288325935313385E-2</v>
      </c>
      <c r="K16404" s="146">
        <v>0.10289548899390227</v>
      </c>
      <c r="L16404" s="147">
        <v>2.3968409632394102E-10</v>
      </c>
      <c r="M16404" s="147">
        <v>1.773345060174432E-3</v>
      </c>
      <c r="N16404" s="87">
        <v>0.1937286844397807</v>
      </c>
      <c r="O16404" s="88">
        <v>7.3760141717932423E-2</v>
      </c>
      <c r="P16404" s="89">
        <v>380.73939298782716</v>
      </c>
    </row>
    <row r="16405" spans="1:16">
      <c r="A16405" s="75" t="s">
        <v>30374</v>
      </c>
      <c r="B16405" s="85">
        <v>16401</v>
      </c>
      <c r="C16405" s="85">
        <v>19430</v>
      </c>
      <c r="D16405" s="85">
        <v>16401</v>
      </c>
      <c r="E16405" s="86" t="s">
        <v>30373</v>
      </c>
      <c r="F16405" s="85" t="s">
        <v>32</v>
      </c>
      <c r="G16405" s="86" t="s">
        <v>20231</v>
      </c>
      <c r="H16405" s="85" t="s">
        <v>1</v>
      </c>
      <c r="I16405" s="85">
        <v>-1</v>
      </c>
      <c r="J16405" s="88">
        <v>6.3357176705845383E-2</v>
      </c>
      <c r="K16405" s="146">
        <v>0.13978294015362935</v>
      </c>
      <c r="L16405" s="147">
        <v>1.8257908846712039E-10</v>
      </c>
      <c r="M16405" s="147">
        <v>1.6156697026643499E-4</v>
      </c>
      <c r="N16405" s="87">
        <v>1.832432763573074E-2</v>
      </c>
      <c r="O16405" s="88">
        <v>6.2885891835708821E-2</v>
      </c>
      <c r="P16405" s="89">
        <v>3431.8253354675435</v>
      </c>
    </row>
    <row r="16406" spans="1:16">
      <c r="A16406" s="75" t="s">
        <v>30376</v>
      </c>
      <c r="B16406" s="85">
        <v>16402</v>
      </c>
      <c r="C16406" s="85">
        <v>19432</v>
      </c>
      <c r="D16406" s="85">
        <v>16402</v>
      </c>
      <c r="E16406" s="86" t="s">
        <v>30373</v>
      </c>
      <c r="F16406" s="85" t="s">
        <v>38</v>
      </c>
      <c r="G16406" s="86" t="s">
        <v>20231</v>
      </c>
      <c r="H16406" s="85" t="s">
        <v>1</v>
      </c>
      <c r="I16406" s="85">
        <v>-1</v>
      </c>
      <c r="J16406" s="88">
        <v>6.3813202005845393E-2</v>
      </c>
      <c r="K16406" s="146">
        <v>9.0279956891113788E-2</v>
      </c>
      <c r="L16406" s="147">
        <v>1.8380304492401539E-10</v>
      </c>
      <c r="M16406" s="147">
        <v>1.6156697042047001E-4</v>
      </c>
      <c r="N16406" s="87">
        <v>1.832432763573074E-2</v>
      </c>
      <c r="O16406" s="88">
        <v>6.3348441835708827E-2</v>
      </c>
      <c r="P16406" s="89">
        <v>3457.0677350357582</v>
      </c>
    </row>
    <row r="16407" spans="1:16">
      <c r="A16407" s="75" t="s">
        <v>20233</v>
      </c>
      <c r="B16407" s="85">
        <v>16403</v>
      </c>
      <c r="C16407" s="85">
        <v>12739</v>
      </c>
      <c r="D16407" s="85">
        <v>16403</v>
      </c>
      <c r="E16407" s="86" t="s">
        <v>20234</v>
      </c>
      <c r="F16407" s="85" t="s">
        <v>38</v>
      </c>
      <c r="G16407" s="86" t="s">
        <v>20235</v>
      </c>
      <c r="H16407" s="85" t="s">
        <v>1</v>
      </c>
      <c r="I16407" s="85">
        <v>-1</v>
      </c>
      <c r="J16407" s="88">
        <v>7.371709542857828E-2</v>
      </c>
      <c r="K16407" s="146">
        <v>0.38342293608640066</v>
      </c>
      <c r="L16407" s="147">
        <v>2.5495835147566701E-10</v>
      </c>
      <c r="M16407" s="147">
        <v>1.7765035030031129E-3</v>
      </c>
      <c r="N16407" s="87">
        <v>0.19386542189164621</v>
      </c>
      <c r="O16407" s="88">
        <v>6.7370504863679653E-2</v>
      </c>
      <c r="P16407" s="89">
        <v>347.51171305491431</v>
      </c>
    </row>
    <row r="16408" spans="1:16">
      <c r="A16408" s="75" t="s">
        <v>20236</v>
      </c>
      <c r="B16408" s="85">
        <v>16404</v>
      </c>
      <c r="C16408" s="85">
        <v>12740</v>
      </c>
      <c r="D16408" s="85">
        <v>16404</v>
      </c>
      <c r="E16408" s="86" t="s">
        <v>20234</v>
      </c>
      <c r="F16408" s="85" t="s">
        <v>139</v>
      </c>
      <c r="G16408" s="86" t="s">
        <v>20235</v>
      </c>
      <c r="H16408" s="85" t="s">
        <v>1</v>
      </c>
      <c r="I16408" s="85">
        <v>-1</v>
      </c>
      <c r="J16408" s="88">
        <v>7.033591601064991E-2</v>
      </c>
      <c r="K16408" s="146">
        <v>0.47562927523521636</v>
      </c>
      <c r="L16408" s="147">
        <v>2.4468452736286429E-10</v>
      </c>
      <c r="M16408" s="147">
        <v>1.825834865122036E-3</v>
      </c>
      <c r="N16408" s="87">
        <v>0.19878599058332391</v>
      </c>
      <c r="O16408" s="88">
        <v>6.4188771304984224E-2</v>
      </c>
      <c r="P16408" s="89">
        <v>322.90389839156501</v>
      </c>
    </row>
    <row r="16409" spans="1:16">
      <c r="A16409" s="75" t="s">
        <v>30379</v>
      </c>
      <c r="B16409" s="85">
        <v>16405</v>
      </c>
      <c r="C16409" s="85">
        <v>19434</v>
      </c>
      <c r="D16409" s="85">
        <v>16405</v>
      </c>
      <c r="E16409" s="86" t="s">
        <v>30378</v>
      </c>
      <c r="F16409" s="85" t="s">
        <v>38</v>
      </c>
      <c r="G16409" s="86" t="s">
        <v>20235</v>
      </c>
      <c r="H16409" s="85" t="s">
        <v>1</v>
      </c>
      <c r="I16409" s="85">
        <v>-1</v>
      </c>
      <c r="J16409" s="88">
        <v>6.2244199805845273E-2</v>
      </c>
      <c r="K16409" s="146">
        <v>0.37083534669336626</v>
      </c>
      <c r="L16409" s="147">
        <v>1.991328732171792E-10</v>
      </c>
      <c r="M16409" s="147">
        <v>1.6156697042047001E-4</v>
      </c>
      <c r="N16409" s="87">
        <v>1.832432763573074E-2</v>
      </c>
      <c r="O16409" s="88">
        <v>5.6972291835708767E-2</v>
      </c>
      <c r="P16409" s="89">
        <v>3109.1068097155216</v>
      </c>
    </row>
    <row r="16410" spans="1:16">
      <c r="A16410" s="75" t="s">
        <v>30381</v>
      </c>
      <c r="B16410" s="85">
        <v>16406</v>
      </c>
      <c r="C16410" s="85">
        <v>19436</v>
      </c>
      <c r="D16410" s="85">
        <v>16406</v>
      </c>
      <c r="E16410" s="86" t="s">
        <v>30378</v>
      </c>
      <c r="F16410" s="85" t="s">
        <v>139</v>
      </c>
      <c r="G16410" s="86" t="s">
        <v>20235</v>
      </c>
      <c r="H16410" s="85" t="s">
        <v>1</v>
      </c>
      <c r="I16410" s="85">
        <v>-1</v>
      </c>
      <c r="J16410" s="88">
        <v>5.8530785805845281E-2</v>
      </c>
      <c r="K16410" s="146">
        <v>0.46274828759606695</v>
      </c>
      <c r="L16410" s="147">
        <v>1.8791123872834719E-10</v>
      </c>
      <c r="M16410" s="147">
        <v>1.6156697022134511E-4</v>
      </c>
      <c r="N16410" s="87">
        <v>1.832432763573074E-2</v>
      </c>
      <c r="O16410" s="88">
        <v>5.3479461835708779E-2</v>
      </c>
      <c r="P16410" s="89">
        <v>2918.4951774944684</v>
      </c>
    </row>
    <row r="16411" spans="1:16">
      <c r="A16411" s="75" t="s">
        <v>20265</v>
      </c>
      <c r="B16411" s="85">
        <v>16407</v>
      </c>
      <c r="C16411" s="85">
        <v>12755</v>
      </c>
      <c r="D16411" s="85">
        <v>16407</v>
      </c>
      <c r="E16411" s="86" t="s">
        <v>20266</v>
      </c>
      <c r="F16411" s="85" t="s">
        <v>32</v>
      </c>
      <c r="G16411" s="86" t="s">
        <v>20267</v>
      </c>
      <c r="H16411" s="85" t="s">
        <v>1</v>
      </c>
      <c r="I16411" s="85">
        <v>-1</v>
      </c>
      <c r="J16411" s="88">
        <v>2.6488884563234311E-2</v>
      </c>
      <c r="K16411" s="146">
        <v>1.1904051305878172</v>
      </c>
      <c r="L16411" s="147">
        <v>1.0592611025322441E-10</v>
      </c>
      <c r="M16411" s="147">
        <v>7.18058853207886E-4</v>
      </c>
      <c r="N16411" s="87">
        <v>7.8676304917064371E-2</v>
      </c>
      <c r="O16411" s="88">
        <v>2.200856340915271E-2</v>
      </c>
      <c r="P16411" s="89">
        <v>279.73560060240192</v>
      </c>
    </row>
    <row r="16412" spans="1:16">
      <c r="A16412" s="75" t="s">
        <v>20268</v>
      </c>
      <c r="B16412" s="85">
        <v>16408</v>
      </c>
      <c r="C16412" s="85">
        <v>12756</v>
      </c>
      <c r="D16412" s="85">
        <v>16408</v>
      </c>
      <c r="E16412" s="86" t="s">
        <v>20266</v>
      </c>
      <c r="F16412" s="85" t="s">
        <v>38</v>
      </c>
      <c r="G16412" s="86" t="s">
        <v>20267</v>
      </c>
      <c r="H16412" s="85" t="s">
        <v>1</v>
      </c>
      <c r="I16412" s="85">
        <v>-1</v>
      </c>
      <c r="J16412" s="88">
        <v>4.3618821735313333E-2</v>
      </c>
      <c r="K16412" s="146">
        <v>0.93728365534782943</v>
      </c>
      <c r="L16412" s="147">
        <v>1.7582908032747061E-10</v>
      </c>
      <c r="M16412" s="147">
        <v>1.773345060174432E-3</v>
      </c>
      <c r="N16412" s="87">
        <v>0.1937286844397807</v>
      </c>
      <c r="O16412" s="88">
        <v>3.6744041717932323E-2</v>
      </c>
      <c r="P16412" s="89">
        <v>189.66753335567077</v>
      </c>
    </row>
    <row r="16413" spans="1:16">
      <c r="A16413" s="75" t="s">
        <v>30427</v>
      </c>
      <c r="B16413" s="85">
        <v>16409</v>
      </c>
      <c r="C16413" s="85">
        <v>19474</v>
      </c>
      <c r="D16413" s="85">
        <v>16409</v>
      </c>
      <c r="E16413" s="86" t="s">
        <v>30426</v>
      </c>
      <c r="F16413" s="85" t="s">
        <v>32</v>
      </c>
      <c r="G16413" s="86" t="s">
        <v>20267</v>
      </c>
      <c r="H16413" s="85" t="s">
        <v>1</v>
      </c>
      <c r="I16413" s="85">
        <v>-1</v>
      </c>
      <c r="J16413" s="88">
        <v>2.260120680584532E-2</v>
      </c>
      <c r="K16413" s="146">
        <v>1.186171251589683</v>
      </c>
      <c r="L16413" s="147">
        <v>8.708542126091031E-11</v>
      </c>
      <c r="M16413" s="147">
        <v>1.6156697026643499E-4</v>
      </c>
      <c r="N16413" s="87">
        <v>1.832432763573074E-2</v>
      </c>
      <c r="O16413" s="88">
        <v>1.85253118357088E-2</v>
      </c>
      <c r="P16413" s="89">
        <v>1010.96816232352</v>
      </c>
    </row>
    <row r="16414" spans="1:16">
      <c r="A16414" s="75" t="s">
        <v>30429</v>
      </c>
      <c r="B16414" s="85">
        <v>16410</v>
      </c>
      <c r="C16414" s="85">
        <v>19476</v>
      </c>
      <c r="D16414" s="85">
        <v>16410</v>
      </c>
      <c r="E16414" s="86" t="s">
        <v>30426</v>
      </c>
      <c r="F16414" s="85" t="s">
        <v>38</v>
      </c>
      <c r="G16414" s="86" t="s">
        <v>20267</v>
      </c>
      <c r="H16414" s="85" t="s">
        <v>1</v>
      </c>
      <c r="I16414" s="85">
        <v>-1</v>
      </c>
      <c r="J16414" s="88">
        <v>3.2143697805845299E-2</v>
      </c>
      <c r="K16414" s="146">
        <v>0.92466812324503989</v>
      </c>
      <c r="L16414" s="147">
        <v>1.199480289275455E-10</v>
      </c>
      <c r="M16414" s="147">
        <v>1.6156697042047001E-4</v>
      </c>
      <c r="N16414" s="87">
        <v>1.832432763573074E-2</v>
      </c>
      <c r="O16414" s="88">
        <v>2.6332341835708799E-2</v>
      </c>
      <c r="P16414" s="89">
        <v>1437.0154452141085</v>
      </c>
    </row>
    <row r="16415" spans="1:16">
      <c r="A16415" s="75" t="s">
        <v>20269</v>
      </c>
      <c r="B16415" s="85">
        <v>16411</v>
      </c>
      <c r="C16415" s="85">
        <v>12757</v>
      </c>
      <c r="D16415" s="85">
        <v>16411</v>
      </c>
      <c r="E16415" s="86" t="s">
        <v>20270</v>
      </c>
      <c r="F16415" s="85" t="s">
        <v>32</v>
      </c>
      <c r="G16415" s="86" t="s">
        <v>20271</v>
      </c>
      <c r="H16415" s="85" t="s">
        <v>1</v>
      </c>
      <c r="I16415" s="85">
        <v>-1</v>
      </c>
      <c r="J16415" s="88">
        <v>6.2247724632343302E-3</v>
      </c>
      <c r="K16415" s="146">
        <v>7.7611713581674912E-3</v>
      </c>
      <c r="L16415" s="147">
        <v>3.0502793858384012E-11</v>
      </c>
      <c r="M16415" s="147">
        <v>7.18058853207886E-4</v>
      </c>
      <c r="N16415" s="87">
        <v>7.8676304917064371E-2</v>
      </c>
      <c r="O16415" s="88">
        <v>5.34848810915272E-3</v>
      </c>
      <c r="P16415" s="89">
        <v>67.980926592711256</v>
      </c>
    </row>
    <row r="16416" spans="1:16">
      <c r="A16416" s="75" t="s">
        <v>20272</v>
      </c>
      <c r="B16416" s="85">
        <v>16412</v>
      </c>
      <c r="C16416" s="85">
        <v>12758</v>
      </c>
      <c r="D16416" s="85">
        <v>16412</v>
      </c>
      <c r="E16416" s="86" t="s">
        <v>20270</v>
      </c>
      <c r="F16416" s="85" t="s">
        <v>38</v>
      </c>
      <c r="G16416" s="86" t="s">
        <v>20271</v>
      </c>
      <c r="H16416" s="85" t="s">
        <v>1</v>
      </c>
      <c r="I16416" s="85">
        <v>-1</v>
      </c>
      <c r="J16416" s="88">
        <v>1.3792282835313349E-2</v>
      </c>
      <c r="K16416" s="146">
        <v>1.6141141255388253E-2</v>
      </c>
      <c r="L16416" s="147">
        <v>6.7459728486509745E-11</v>
      </c>
      <c r="M16416" s="147">
        <v>1.773345060174432E-3</v>
      </c>
      <c r="N16416" s="87">
        <v>0.1937286844397807</v>
      </c>
      <c r="O16416" s="88">
        <v>1.226398941793235E-2</v>
      </c>
      <c r="P16416" s="89">
        <v>63.304974446076578</v>
      </c>
    </row>
    <row r="16417" spans="1:16">
      <c r="A16417" s="75" t="s">
        <v>30432</v>
      </c>
      <c r="B16417" s="85">
        <v>16413</v>
      </c>
      <c r="C16417" s="85">
        <v>19478</v>
      </c>
      <c r="D16417" s="85">
        <v>16413</v>
      </c>
      <c r="E16417" s="86" t="s">
        <v>30431</v>
      </c>
      <c r="F16417" s="85" t="s">
        <v>32</v>
      </c>
      <c r="G16417" s="86" t="s">
        <v>20271</v>
      </c>
      <c r="H16417" s="85" t="s">
        <v>1</v>
      </c>
      <c r="I16417" s="85">
        <v>-1</v>
      </c>
      <c r="J16417" s="88">
        <v>2.337094705845344E-3</v>
      </c>
      <c r="K16417" s="146">
        <v>3.5272923600344727E-3</v>
      </c>
      <c r="L16417" s="147">
        <v>1.166210486607009E-11</v>
      </c>
      <c r="M16417" s="147">
        <v>1.6156697026643499E-4</v>
      </c>
      <c r="N16417" s="87">
        <v>1.832432763573074E-2</v>
      </c>
      <c r="O16417" s="88">
        <v>1.8652365357088271E-3</v>
      </c>
      <c r="P16417" s="89">
        <v>101.7901760319865</v>
      </c>
    </row>
    <row r="16418" spans="1:16">
      <c r="A16418" s="75" t="s">
        <v>30434</v>
      </c>
      <c r="B16418" s="85">
        <v>16414</v>
      </c>
      <c r="C16418" s="85">
        <v>19480</v>
      </c>
      <c r="D16418" s="85">
        <v>16414</v>
      </c>
      <c r="E16418" s="86" t="s">
        <v>30431</v>
      </c>
      <c r="F16418" s="85" t="s">
        <v>38</v>
      </c>
      <c r="G16418" s="86" t="s">
        <v>20271</v>
      </c>
      <c r="H16418" s="85" t="s">
        <v>1</v>
      </c>
      <c r="I16418" s="85">
        <v>-1</v>
      </c>
      <c r="J16418" s="88">
        <v>2.3171589058453442E-3</v>
      </c>
      <c r="K16418" s="146">
        <v>3.5256091525997721E-3</v>
      </c>
      <c r="L16418" s="147">
        <v>1.157867708658459E-11</v>
      </c>
      <c r="M16418" s="147">
        <v>1.6156697042047001E-4</v>
      </c>
      <c r="N16418" s="87">
        <v>1.832432763573074E-2</v>
      </c>
      <c r="O16418" s="88">
        <v>1.8522895357088269E-3</v>
      </c>
      <c r="P16418" s="89">
        <v>101.08362896202718</v>
      </c>
    </row>
    <row r="16419" spans="1:16">
      <c r="A16419" s="75" t="s">
        <v>20273</v>
      </c>
      <c r="B16419" s="85">
        <v>16415</v>
      </c>
      <c r="C16419" s="85">
        <v>12759</v>
      </c>
      <c r="D16419" s="85">
        <v>16415</v>
      </c>
      <c r="E16419" s="86" t="s">
        <v>20274</v>
      </c>
      <c r="F16419" s="85" t="s">
        <v>38</v>
      </c>
      <c r="G16419" s="86" t="s">
        <v>20275</v>
      </c>
      <c r="H16419" s="85" t="s">
        <v>1</v>
      </c>
      <c r="I16419" s="85">
        <v>-1</v>
      </c>
      <c r="J16419" s="88">
        <v>1.440342243531335E-2</v>
      </c>
      <c r="K16419" s="146">
        <v>1.6905469684696126E-2</v>
      </c>
      <c r="L16419" s="147">
        <v>7.8661941170828518E-11</v>
      </c>
      <c r="M16419" s="147">
        <v>1.773345060174432E-3</v>
      </c>
      <c r="N16419" s="87">
        <v>0.1937286844397807</v>
      </c>
      <c r="O16419" s="88">
        <v>1.2275948617932349E-2</v>
      </c>
      <c r="P16419" s="89">
        <v>63.366706140763824</v>
      </c>
    </row>
    <row r="16420" spans="1:16">
      <c r="A16420" s="75" t="s">
        <v>20276</v>
      </c>
      <c r="B16420" s="85">
        <v>16416</v>
      </c>
      <c r="C16420" s="85">
        <v>12760</v>
      </c>
      <c r="D16420" s="85">
        <v>16416</v>
      </c>
      <c r="E16420" s="86" t="s">
        <v>20274</v>
      </c>
      <c r="F16420" s="85" t="s">
        <v>11</v>
      </c>
      <c r="G16420" s="86" t="s">
        <v>20275</v>
      </c>
      <c r="H16420" s="85" t="s">
        <v>1</v>
      </c>
      <c r="I16420" s="85">
        <v>-1</v>
      </c>
      <c r="J16420" s="88">
        <v>1.4387256167420299E-2</v>
      </c>
      <c r="K16420" s="146">
        <v>1.6716307395833876E-2</v>
      </c>
      <c r="L16420" s="147">
        <v>8.0702087421395142E-11</v>
      </c>
      <c r="M16420" s="147">
        <v>1.8080548979799709E-3</v>
      </c>
      <c r="N16420" s="87">
        <v>0.19523136625291221</v>
      </c>
      <c r="O16420" s="88">
        <v>1.2136547482171861E-2</v>
      </c>
      <c r="P16420" s="89">
        <v>62.164946725054349</v>
      </c>
    </row>
    <row r="16421" spans="1:16">
      <c r="A16421" s="75" t="s">
        <v>30438</v>
      </c>
      <c r="B16421" s="85">
        <v>16417</v>
      </c>
      <c r="C16421" s="85">
        <v>19483</v>
      </c>
      <c r="D16421" s="85">
        <v>16417</v>
      </c>
      <c r="E16421" s="86" t="s">
        <v>30436</v>
      </c>
      <c r="F16421" s="85" t="s">
        <v>38</v>
      </c>
      <c r="G16421" s="86" t="s">
        <v>20275</v>
      </c>
      <c r="H16421" s="85" t="s">
        <v>1</v>
      </c>
      <c r="I16421" s="85">
        <v>-1</v>
      </c>
      <c r="J16421" s="88">
        <v>2.928298505845345E-3</v>
      </c>
      <c r="K16421" s="146">
        <v>4.2899375819076459E-3</v>
      </c>
      <c r="L16421" s="147">
        <v>2.278088977090338E-11</v>
      </c>
      <c r="M16421" s="147">
        <v>1.6156697042047001E-4</v>
      </c>
      <c r="N16421" s="87">
        <v>1.832432763573074E-2</v>
      </c>
      <c r="O16421" s="88">
        <v>1.864248735708827E-3</v>
      </c>
      <c r="P16421" s="89">
        <v>101.73626955205248</v>
      </c>
    </row>
    <row r="16422" spans="1:16">
      <c r="A16422" s="75" t="s">
        <v>30441</v>
      </c>
      <c r="B16422" s="85">
        <v>16418</v>
      </c>
      <c r="C16422" s="85">
        <v>19486</v>
      </c>
      <c r="D16422" s="85">
        <v>16418</v>
      </c>
      <c r="E16422" s="86" t="s">
        <v>30436</v>
      </c>
      <c r="F16422" s="85" t="s">
        <v>11</v>
      </c>
      <c r="G16422" s="86" t="s">
        <v>20275</v>
      </c>
      <c r="H16422" s="85" t="s">
        <v>1</v>
      </c>
      <c r="I16422" s="85">
        <v>-1</v>
      </c>
      <c r="J16422" s="88">
        <v>2.9366203058453439E-3</v>
      </c>
      <c r="K16422" s="146">
        <v>4.4078528433752623E-3</v>
      </c>
      <c r="L16422" s="147">
        <v>2.5431759329513191E-11</v>
      </c>
      <c r="M16422" s="147">
        <v>1.6156697173483E-4</v>
      </c>
      <c r="N16422" s="87">
        <v>1.832432763573074E-2</v>
      </c>
      <c r="O16422" s="88">
        <v>1.873061935708828E-3</v>
      </c>
      <c r="P16422" s="89">
        <v>102.21722580732134</v>
      </c>
    </row>
    <row r="16423" spans="1:16">
      <c r="A16423" s="75" t="s">
        <v>20237</v>
      </c>
      <c r="B16423" s="85">
        <v>16419</v>
      </c>
      <c r="C16423" s="85">
        <v>12741</v>
      </c>
      <c r="D16423" s="85">
        <v>16419</v>
      </c>
      <c r="E16423" s="86" t="s">
        <v>20238</v>
      </c>
      <c r="F16423" s="85" t="s">
        <v>32</v>
      </c>
      <c r="G16423" s="86" t="s">
        <v>20239</v>
      </c>
      <c r="H16423" s="85" t="s">
        <v>1</v>
      </c>
      <c r="I16423" s="85">
        <v>-1</v>
      </c>
      <c r="J16423" s="88">
        <v>6.0809497063234269E-2</v>
      </c>
      <c r="K16423" s="146">
        <v>4.5096404321732113E-2</v>
      </c>
      <c r="L16423" s="147">
        <v>1.8339166870441939E-10</v>
      </c>
      <c r="M16423" s="147">
        <v>7.18058853207886E-4</v>
      </c>
      <c r="N16423" s="87">
        <v>7.8676304917064371E-2</v>
      </c>
      <c r="O16423" s="88">
        <v>5.9937553409152702E-2</v>
      </c>
      <c r="P16423" s="89">
        <v>761.8247129467394</v>
      </c>
    </row>
    <row r="16424" spans="1:16">
      <c r="A16424" s="75" t="s">
        <v>20240</v>
      </c>
      <c r="B16424" s="85">
        <v>16420</v>
      </c>
      <c r="C16424" s="85">
        <v>12742</v>
      </c>
      <c r="D16424" s="85">
        <v>16420</v>
      </c>
      <c r="E16424" s="86" t="s">
        <v>20238</v>
      </c>
      <c r="F16424" s="85" t="s">
        <v>38</v>
      </c>
      <c r="G16424" s="86" t="s">
        <v>20239</v>
      </c>
      <c r="H16424" s="85" t="s">
        <v>1</v>
      </c>
      <c r="I16424" s="85">
        <v>-1</v>
      </c>
      <c r="J16424" s="88">
        <v>7.1662736735313287E-2</v>
      </c>
      <c r="K16424" s="146">
        <v>5.0388620724456927E-2</v>
      </c>
      <c r="L16424" s="147">
        <v>2.2959252964393551E-10</v>
      </c>
      <c r="M16424" s="147">
        <v>1.773345060174432E-3</v>
      </c>
      <c r="N16424" s="87">
        <v>0.1937286844397807</v>
      </c>
      <c r="O16424" s="88">
        <v>7.0121011717932322E-2</v>
      </c>
      <c r="P16424" s="89">
        <v>361.95471992547903</v>
      </c>
    </row>
    <row r="16425" spans="1:16">
      <c r="A16425" s="75" t="s">
        <v>30384</v>
      </c>
      <c r="B16425" s="85">
        <v>16421</v>
      </c>
      <c r="C16425" s="85">
        <v>19438</v>
      </c>
      <c r="D16425" s="85">
        <v>16421</v>
      </c>
      <c r="E16425" s="86" t="s">
        <v>30383</v>
      </c>
      <c r="F16425" s="85" t="s">
        <v>32</v>
      </c>
      <c r="G16425" s="86" t="s">
        <v>20239</v>
      </c>
      <c r="H16425" s="85" t="s">
        <v>1</v>
      </c>
      <c r="I16425" s="85">
        <v>-1</v>
      </c>
      <c r="J16425" s="88">
        <v>5.6921819305845271E-2</v>
      </c>
      <c r="K16425" s="146">
        <v>4.0862525323599137E-2</v>
      </c>
      <c r="L16425" s="147">
        <v>1.645509797121052E-10</v>
      </c>
      <c r="M16425" s="147">
        <v>1.6156697026643499E-4</v>
      </c>
      <c r="N16425" s="87">
        <v>1.832432763573074E-2</v>
      </c>
      <c r="O16425" s="88">
        <v>5.6454301835708758E-2</v>
      </c>
      <c r="P16425" s="89">
        <v>3080.8389239683811</v>
      </c>
    </row>
    <row r="16426" spans="1:16">
      <c r="A16426" s="75" t="s">
        <v>30386</v>
      </c>
      <c r="B16426" s="85">
        <v>16422</v>
      </c>
      <c r="C16426" s="85">
        <v>19440</v>
      </c>
      <c r="D16426" s="85">
        <v>16422</v>
      </c>
      <c r="E16426" s="86" t="s">
        <v>30383</v>
      </c>
      <c r="F16426" s="85" t="s">
        <v>38</v>
      </c>
      <c r="G16426" s="86" t="s">
        <v>20239</v>
      </c>
      <c r="H16426" s="85" t="s">
        <v>1</v>
      </c>
      <c r="I16426" s="85">
        <v>-1</v>
      </c>
      <c r="J16426" s="88">
        <v>6.0187612805845267E-2</v>
      </c>
      <c r="K16426" s="146">
        <v>3.7773088621668373E-2</v>
      </c>
      <c r="L16426" s="147">
        <v>1.7371147824401019E-10</v>
      </c>
      <c r="M16426" s="147">
        <v>1.6156697042047001E-4</v>
      </c>
      <c r="N16426" s="87">
        <v>1.832432763573074E-2</v>
      </c>
      <c r="O16426" s="88">
        <v>5.9709311835708767E-2</v>
      </c>
      <c r="P16426" s="89">
        <v>3258.4721809536486</v>
      </c>
    </row>
    <row r="16427" spans="1:16">
      <c r="A16427" s="75" t="s">
        <v>20241</v>
      </c>
      <c r="B16427" s="85">
        <v>16423</v>
      </c>
      <c r="C16427" s="85">
        <v>12743</v>
      </c>
      <c r="D16427" s="85">
        <v>16423</v>
      </c>
      <c r="E16427" s="86" t="s">
        <v>20242</v>
      </c>
      <c r="F16427" s="85" t="s">
        <v>32</v>
      </c>
      <c r="G16427" s="86" t="s">
        <v>20243</v>
      </c>
      <c r="H16427" s="85" t="s">
        <v>1</v>
      </c>
      <c r="I16427" s="85">
        <v>-1</v>
      </c>
      <c r="J16427" s="88">
        <v>5.8244834563234267E-2</v>
      </c>
      <c r="K16427" s="146">
        <v>4.1421567670756304E-2</v>
      </c>
      <c r="L16427" s="147">
        <v>2.1939840419423441E-10</v>
      </c>
      <c r="M16427" s="147">
        <v>7.18058853207886E-4</v>
      </c>
      <c r="N16427" s="87">
        <v>7.8676304917064371E-2</v>
      </c>
      <c r="O16427" s="88">
        <v>4.6729303409152691E-2</v>
      </c>
      <c r="P16427" s="89">
        <v>593.94379868769636</v>
      </c>
    </row>
    <row r="16428" spans="1:16">
      <c r="A16428" s="75" t="s">
        <v>20244</v>
      </c>
      <c r="B16428" s="85">
        <v>16424</v>
      </c>
      <c r="C16428" s="85">
        <v>12744</v>
      </c>
      <c r="D16428" s="85">
        <v>16424</v>
      </c>
      <c r="E16428" s="86" t="s">
        <v>20242</v>
      </c>
      <c r="F16428" s="85" t="s">
        <v>38</v>
      </c>
      <c r="G16428" s="86" t="s">
        <v>20243</v>
      </c>
      <c r="H16428" s="85" t="s">
        <v>1</v>
      </c>
      <c r="I16428" s="85">
        <v>-1</v>
      </c>
      <c r="J16428" s="88">
        <v>6.6302562735313292E-2</v>
      </c>
      <c r="K16428" s="146">
        <v>5.0117912016019117E-2</v>
      </c>
      <c r="L16428" s="147">
        <v>2.5813004327152578E-10</v>
      </c>
      <c r="M16428" s="147">
        <v>1.773345060174432E-3</v>
      </c>
      <c r="N16428" s="87">
        <v>0.1937286844397807</v>
      </c>
      <c r="O16428" s="88">
        <v>5.4042311717932327E-2</v>
      </c>
      <c r="P16428" s="89">
        <v>278.95875034825332</v>
      </c>
    </row>
    <row r="16429" spans="1:16">
      <c r="A16429" s="75" t="s">
        <v>30389</v>
      </c>
      <c r="B16429" s="85">
        <v>16425</v>
      </c>
      <c r="C16429" s="85">
        <v>19442</v>
      </c>
      <c r="D16429" s="85">
        <v>16425</v>
      </c>
      <c r="E16429" s="86" t="s">
        <v>30388</v>
      </c>
      <c r="F16429" s="85" t="s">
        <v>32</v>
      </c>
      <c r="G16429" s="86" t="s">
        <v>20243</v>
      </c>
      <c r="H16429" s="85" t="s">
        <v>1</v>
      </c>
      <c r="I16429" s="85">
        <v>-1</v>
      </c>
      <c r="J16429" s="88">
        <v>5.4357156805845283E-2</v>
      </c>
      <c r="K16429" s="146">
        <v>3.7187688672623349E-2</v>
      </c>
      <c r="L16429" s="147">
        <v>2.005577152019203E-10</v>
      </c>
      <c r="M16429" s="147">
        <v>1.6156697026643499E-4</v>
      </c>
      <c r="N16429" s="87">
        <v>1.832432763573074E-2</v>
      </c>
      <c r="O16429" s="88">
        <v>4.3246051835708767E-2</v>
      </c>
      <c r="P16429" s="89">
        <v>2360.0348506857613</v>
      </c>
    </row>
    <row r="16430" spans="1:16">
      <c r="A16430" s="75" t="s">
        <v>30391</v>
      </c>
      <c r="B16430" s="85">
        <v>16426</v>
      </c>
      <c r="C16430" s="85">
        <v>19444</v>
      </c>
      <c r="D16430" s="85">
        <v>16426</v>
      </c>
      <c r="E16430" s="86" t="s">
        <v>30388</v>
      </c>
      <c r="F16430" s="85" t="s">
        <v>38</v>
      </c>
      <c r="G16430" s="86" t="s">
        <v>20243</v>
      </c>
      <c r="H16430" s="85" t="s">
        <v>1</v>
      </c>
      <c r="I16430" s="85">
        <v>-1</v>
      </c>
      <c r="J16430" s="88">
        <v>5.4827438805845279E-2</v>
      </c>
      <c r="K16430" s="146">
        <v>3.7502379913230549E-2</v>
      </c>
      <c r="L16430" s="147">
        <v>2.0224899187160031E-10</v>
      </c>
      <c r="M16430" s="147">
        <v>1.6156697042047001E-4</v>
      </c>
      <c r="N16430" s="87">
        <v>1.832432763573074E-2</v>
      </c>
      <c r="O16430" s="88">
        <v>4.3630611835708773E-2</v>
      </c>
      <c r="P16430" s="89">
        <v>2381.0211595776709</v>
      </c>
    </row>
    <row r="16431" spans="1:16">
      <c r="A16431" s="75" t="s">
        <v>20277</v>
      </c>
      <c r="B16431" s="85">
        <v>16427</v>
      </c>
      <c r="C16431" s="85">
        <v>12761</v>
      </c>
      <c r="D16431" s="85">
        <v>16427</v>
      </c>
      <c r="E16431" s="86" t="s">
        <v>20278</v>
      </c>
      <c r="F16431" s="85" t="s">
        <v>32</v>
      </c>
      <c r="G16431" s="86" t="s">
        <v>20279</v>
      </c>
      <c r="H16431" s="85" t="s">
        <v>1</v>
      </c>
      <c r="I16431" s="85">
        <v>-1</v>
      </c>
      <c r="J16431" s="88">
        <v>6.7397555363234371E-2</v>
      </c>
      <c r="K16431" s="146">
        <v>3.7619301021257649E-2</v>
      </c>
      <c r="L16431" s="147">
        <v>2.017925841905744E-10</v>
      </c>
      <c r="M16431" s="147">
        <v>7.18058853207886E-4</v>
      </c>
      <c r="N16431" s="87">
        <v>7.8676304917064371E-2</v>
      </c>
      <c r="O16431" s="88">
        <v>6.6520943409152725E-2</v>
      </c>
      <c r="P16431" s="89">
        <v>845.50162185774911</v>
      </c>
    </row>
    <row r="16432" spans="1:16">
      <c r="A16432" s="75" t="s">
        <v>20280</v>
      </c>
      <c r="B16432" s="85">
        <v>16428</v>
      </c>
      <c r="C16432" s="85">
        <v>12762</v>
      </c>
      <c r="D16432" s="85">
        <v>16428</v>
      </c>
      <c r="E16432" s="86" t="s">
        <v>20278</v>
      </c>
      <c r="F16432" s="85" t="s">
        <v>38</v>
      </c>
      <c r="G16432" s="86" t="s">
        <v>20279</v>
      </c>
      <c r="H16432" s="85" t="s">
        <v>1</v>
      </c>
      <c r="I16432" s="85">
        <v>-1</v>
      </c>
      <c r="J16432" s="88">
        <v>7.5370354635313386E-2</v>
      </c>
      <c r="K16432" s="146">
        <v>4.6197154144928483E-2</v>
      </c>
      <c r="L16432" s="147">
        <v>2.3988470081987599E-10</v>
      </c>
      <c r="M16432" s="147">
        <v>1.773345060174432E-3</v>
      </c>
      <c r="N16432" s="87">
        <v>0.1937286844397807</v>
      </c>
      <c r="O16432" s="88">
        <v>7.3841651717932416E-2</v>
      </c>
      <c r="P16432" s="89">
        <v>381.16013605040303</v>
      </c>
    </row>
    <row r="16433" spans="1:16">
      <c r="A16433" s="75" t="s">
        <v>30444</v>
      </c>
      <c r="B16433" s="85">
        <v>16429</v>
      </c>
      <c r="C16433" s="85">
        <v>19488</v>
      </c>
      <c r="D16433" s="85">
        <v>16429</v>
      </c>
      <c r="E16433" s="86" t="s">
        <v>30443</v>
      </c>
      <c r="F16433" s="85" t="s">
        <v>32</v>
      </c>
      <c r="G16433" s="86" t="s">
        <v>20279</v>
      </c>
      <c r="H16433" s="85" t="s">
        <v>1</v>
      </c>
      <c r="I16433" s="85">
        <v>-1</v>
      </c>
      <c r="J16433" s="88">
        <v>6.3509877605845422E-2</v>
      </c>
      <c r="K16433" s="146">
        <v>3.3385422023124743E-2</v>
      </c>
      <c r="L16433" s="147">
        <v>1.829518951982605E-10</v>
      </c>
      <c r="M16433" s="147">
        <v>1.6156697026643499E-4</v>
      </c>
      <c r="N16433" s="87">
        <v>1.832432763573074E-2</v>
      </c>
      <c r="O16433" s="88">
        <v>6.3037691835708856E-2</v>
      </c>
      <c r="P16433" s="89">
        <v>3440.1094047669831</v>
      </c>
    </row>
    <row r="16434" spans="1:16">
      <c r="A16434" s="75" t="s">
        <v>30446</v>
      </c>
      <c r="B16434" s="85">
        <v>16430</v>
      </c>
      <c r="C16434" s="85">
        <v>19490</v>
      </c>
      <c r="D16434" s="85">
        <v>16430</v>
      </c>
      <c r="E16434" s="86" t="s">
        <v>30443</v>
      </c>
      <c r="F16434" s="85" t="s">
        <v>38</v>
      </c>
      <c r="G16434" s="86" t="s">
        <v>20279</v>
      </c>
      <c r="H16434" s="85" t="s">
        <v>1</v>
      </c>
      <c r="I16434" s="85">
        <v>-1</v>
      </c>
      <c r="J16434" s="88">
        <v>6.3895230705845407E-2</v>
      </c>
      <c r="K16434" s="146">
        <v>3.3581622042139915E-2</v>
      </c>
      <c r="L16434" s="147">
        <v>1.8400364941995049E-10</v>
      </c>
      <c r="M16434" s="147">
        <v>1.6156697042047001E-4</v>
      </c>
      <c r="N16434" s="87">
        <v>1.832432763573074E-2</v>
      </c>
      <c r="O16434" s="88">
        <v>6.3429951835708848E-2</v>
      </c>
      <c r="P16434" s="89">
        <v>3461.5159200726316</v>
      </c>
    </row>
    <row r="16435" spans="1:16">
      <c r="A16435" s="75" t="s">
        <v>20281</v>
      </c>
      <c r="B16435" s="85">
        <v>16431</v>
      </c>
      <c r="C16435" s="85">
        <v>12763</v>
      </c>
      <c r="D16435" s="85">
        <v>16431</v>
      </c>
      <c r="E16435" s="86" t="s">
        <v>20282</v>
      </c>
      <c r="F16435" s="85" t="s">
        <v>32</v>
      </c>
      <c r="G16435" s="86" t="s">
        <v>20283</v>
      </c>
      <c r="H16435" s="85" t="s">
        <v>1</v>
      </c>
      <c r="I16435" s="85">
        <v>-1</v>
      </c>
      <c r="J16435" s="88">
        <v>1.202842726323433E-2</v>
      </c>
      <c r="K16435" s="146">
        <v>1.5060506945801083E-2</v>
      </c>
      <c r="L16435" s="147">
        <v>1.833255667175694E-10</v>
      </c>
      <c r="M16435" s="147">
        <v>7.18058853207886E-4</v>
      </c>
      <c r="N16435" s="87">
        <v>7.8676304917064371E-2</v>
      </c>
      <c r="O16435" s="88">
        <v>5.4058751091527191E-3</v>
      </c>
      <c r="P16435" s="89">
        <v>68.710332988455079</v>
      </c>
    </row>
    <row r="16436" spans="1:16">
      <c r="A16436" s="75" t="s">
        <v>20284</v>
      </c>
      <c r="B16436" s="85">
        <v>16432</v>
      </c>
      <c r="C16436" s="85">
        <v>12764</v>
      </c>
      <c r="D16436" s="85">
        <v>16432</v>
      </c>
      <c r="E16436" s="86" t="s">
        <v>20282</v>
      </c>
      <c r="F16436" s="85" t="s">
        <v>38</v>
      </c>
      <c r="G16436" s="86" t="s">
        <v>20283</v>
      </c>
      <c r="H16436" s="85" t="s">
        <v>1</v>
      </c>
      <c r="I16436" s="85">
        <v>-1</v>
      </c>
      <c r="J16436" s="88">
        <v>2.0587485035313359E-2</v>
      </c>
      <c r="K16436" s="146">
        <v>2.4623135792812015E-2</v>
      </c>
      <c r="L16436" s="147">
        <v>1.7065309454431399E-10</v>
      </c>
      <c r="M16436" s="147">
        <v>1.773345060174432E-3</v>
      </c>
      <c r="N16436" s="87">
        <v>0.1937286844397807</v>
      </c>
      <c r="O16436" s="88">
        <v>1.241813901793235E-2</v>
      </c>
      <c r="P16436" s="89">
        <v>64.100672824175646</v>
      </c>
    </row>
    <row r="16437" spans="1:16">
      <c r="A16437" s="75" t="s">
        <v>30450</v>
      </c>
      <c r="B16437" s="85">
        <v>16433</v>
      </c>
      <c r="C16437" s="85">
        <v>19493</v>
      </c>
      <c r="D16437" s="85">
        <v>16433</v>
      </c>
      <c r="E16437" s="86" t="s">
        <v>30448</v>
      </c>
      <c r="F16437" s="85" t="s">
        <v>32</v>
      </c>
      <c r="G16437" s="86" t="s">
        <v>20283</v>
      </c>
      <c r="H16437" s="85" t="s">
        <v>1</v>
      </c>
      <c r="I16437" s="85">
        <v>-1</v>
      </c>
      <c r="J16437" s="88">
        <v>8.1407495058453336E-3</v>
      </c>
      <c r="K16437" s="146">
        <v>1.0826627947668074E-2</v>
      </c>
      <c r="L16437" s="147">
        <v>1.644848777252557E-10</v>
      </c>
      <c r="M16437" s="147">
        <v>1.6156697026643499E-4</v>
      </c>
      <c r="N16437" s="87">
        <v>1.832432763573074E-2</v>
      </c>
      <c r="O16437" s="88">
        <v>1.9226235357088269E-3</v>
      </c>
      <c r="P16437" s="89">
        <v>104.92191440410012</v>
      </c>
    </row>
    <row r="16438" spans="1:16">
      <c r="A16438" s="75" t="s">
        <v>30453</v>
      </c>
      <c r="B16438" s="85">
        <v>16434</v>
      </c>
      <c r="C16438" s="85">
        <v>19496</v>
      </c>
      <c r="D16438" s="85">
        <v>16434</v>
      </c>
      <c r="E16438" s="86" t="s">
        <v>30448</v>
      </c>
      <c r="F16438" s="85" t="s">
        <v>38</v>
      </c>
      <c r="G16438" s="86" t="s">
        <v>20283</v>
      </c>
      <c r="H16438" s="85" t="s">
        <v>1</v>
      </c>
      <c r="I16438" s="85">
        <v>-1</v>
      </c>
      <c r="J16438" s="88">
        <v>9.1123611058453336E-3</v>
      </c>
      <c r="K16438" s="146">
        <v>1.2007603690023608E-2</v>
      </c>
      <c r="L16438" s="147">
        <v>1.147720431443889E-10</v>
      </c>
      <c r="M16438" s="147">
        <v>1.6156697042047001E-4</v>
      </c>
      <c r="N16438" s="87">
        <v>1.832432763573074E-2</v>
      </c>
      <c r="O16438" s="88">
        <v>2.0064391357088279E-3</v>
      </c>
      <c r="P16438" s="89">
        <v>109.49592124714347</v>
      </c>
    </row>
    <row r="16439" spans="1:16">
      <c r="A16439" s="75" t="s">
        <v>20285</v>
      </c>
      <c r="B16439" s="85">
        <v>16435</v>
      </c>
      <c r="C16439" s="85">
        <v>12765</v>
      </c>
      <c r="D16439" s="85">
        <v>16435</v>
      </c>
      <c r="E16439" s="86" t="s">
        <v>20286</v>
      </c>
      <c r="F16439" s="85" t="s">
        <v>38</v>
      </c>
      <c r="G16439" s="86" t="s">
        <v>20287</v>
      </c>
      <c r="H16439" s="85" t="s">
        <v>1</v>
      </c>
      <c r="I16439" s="85">
        <v>-1</v>
      </c>
      <c r="J16439" s="88">
        <v>1.6097790835313361E-2</v>
      </c>
      <c r="K16439" s="146">
        <v>7.6116907763229338E-2</v>
      </c>
      <c r="L16439" s="147">
        <v>8.3215937833640607E-11</v>
      </c>
      <c r="M16439" s="147">
        <v>1.773345060174432E-3</v>
      </c>
      <c r="N16439" s="87">
        <v>0.1937286844397807</v>
      </c>
      <c r="O16439" s="88">
        <v>1.233532001793235E-2</v>
      </c>
      <c r="P16439" s="89">
        <v>63.673172889204764</v>
      </c>
    </row>
    <row r="16440" spans="1:16">
      <c r="A16440" s="75" t="s">
        <v>20288</v>
      </c>
      <c r="B16440" s="85">
        <v>16436</v>
      </c>
      <c r="C16440" s="85">
        <v>12766</v>
      </c>
      <c r="D16440" s="85">
        <v>16436</v>
      </c>
      <c r="E16440" s="86" t="s">
        <v>20286</v>
      </c>
      <c r="F16440" s="85" t="s">
        <v>11</v>
      </c>
      <c r="G16440" s="86" t="s">
        <v>20287</v>
      </c>
      <c r="H16440" s="85" t="s">
        <v>1</v>
      </c>
      <c r="I16440" s="85">
        <v>-1</v>
      </c>
      <c r="J16440" s="88">
        <v>1.60853635674203E-2</v>
      </c>
      <c r="K16440" s="146">
        <v>8.8459493118093924E-2</v>
      </c>
      <c r="L16440" s="147">
        <v>8.2715496296284409E-11</v>
      </c>
      <c r="M16440" s="147">
        <v>1.8080548979799709E-3</v>
      </c>
      <c r="N16440" s="87">
        <v>0.19523136625291221</v>
      </c>
      <c r="O16440" s="88">
        <v>1.2200121982171861E-2</v>
      </c>
      <c r="P16440" s="89">
        <v>62.49058343610232</v>
      </c>
    </row>
    <row r="16441" spans="1:16">
      <c r="A16441" s="75" t="s">
        <v>30457</v>
      </c>
      <c r="B16441" s="85">
        <v>16437</v>
      </c>
      <c r="C16441" s="85">
        <v>19499</v>
      </c>
      <c r="D16441" s="85">
        <v>16437</v>
      </c>
      <c r="E16441" s="86" t="s">
        <v>30455</v>
      </c>
      <c r="F16441" s="85" t="s">
        <v>38</v>
      </c>
      <c r="G16441" s="86" t="s">
        <v>20287</v>
      </c>
      <c r="H16441" s="85" t="s">
        <v>1</v>
      </c>
      <c r="I16441" s="85">
        <v>-1</v>
      </c>
      <c r="J16441" s="88">
        <v>4.622666905845345E-3</v>
      </c>
      <c r="K16441" s="146">
        <v>6.3501375660440937E-2</v>
      </c>
      <c r="L16441" s="147">
        <v>2.7334886433715479E-11</v>
      </c>
      <c r="M16441" s="147">
        <v>1.6156697042047001E-4</v>
      </c>
      <c r="N16441" s="87">
        <v>1.832432763573074E-2</v>
      </c>
      <c r="O16441" s="88">
        <v>1.9236201357088281E-3</v>
      </c>
      <c r="P16441" s="89">
        <v>104.97630111993561</v>
      </c>
    </row>
    <row r="16442" spans="1:16">
      <c r="A16442" s="75" t="s">
        <v>30460</v>
      </c>
      <c r="B16442" s="85">
        <v>16438</v>
      </c>
      <c r="C16442" s="85">
        <v>19502</v>
      </c>
      <c r="D16442" s="85">
        <v>16438</v>
      </c>
      <c r="E16442" s="86" t="s">
        <v>30455</v>
      </c>
      <c r="F16442" s="85" t="s">
        <v>11</v>
      </c>
      <c r="G16442" s="86" t="s">
        <v>20287</v>
      </c>
      <c r="H16442" s="85" t="s">
        <v>1</v>
      </c>
      <c r="I16442" s="85">
        <v>-1</v>
      </c>
      <c r="J16442" s="88">
        <v>4.6347277058453431E-3</v>
      </c>
      <c r="K16442" s="146">
        <v>7.6151038565635459E-2</v>
      </c>
      <c r="L16442" s="147">
        <v>2.7445168204402429E-11</v>
      </c>
      <c r="M16442" s="147">
        <v>1.6156697173483E-4</v>
      </c>
      <c r="N16442" s="87">
        <v>1.832432763573074E-2</v>
      </c>
      <c r="O16442" s="88">
        <v>1.936636435708828E-3</v>
      </c>
      <c r="P16442" s="89">
        <v>105.68663004761858</v>
      </c>
    </row>
    <row r="16443" spans="1:16">
      <c r="A16443" s="75" t="s">
        <v>20289</v>
      </c>
      <c r="B16443" s="85">
        <v>16439</v>
      </c>
      <c r="C16443" s="85">
        <v>12767</v>
      </c>
      <c r="D16443" s="85">
        <v>16439</v>
      </c>
      <c r="E16443" s="86" t="s">
        <v>20290</v>
      </c>
      <c r="F16443" s="85" t="s">
        <v>38</v>
      </c>
      <c r="G16443" s="86" t="s">
        <v>20291</v>
      </c>
      <c r="H16443" s="85" t="s">
        <v>1</v>
      </c>
      <c r="I16443" s="85">
        <v>-1</v>
      </c>
      <c r="J16443" s="88">
        <v>1.3792282835313349E-2</v>
      </c>
      <c r="K16443" s="146">
        <v>1.6141141255388253E-2</v>
      </c>
      <c r="L16443" s="147">
        <v>6.7459728486509745E-11</v>
      </c>
      <c r="M16443" s="147">
        <v>1.773345060174432E-3</v>
      </c>
      <c r="N16443" s="87">
        <v>0.1937286844397807</v>
      </c>
      <c r="O16443" s="88">
        <v>1.226398941793235E-2</v>
      </c>
      <c r="P16443" s="89">
        <v>63.304974446076578</v>
      </c>
    </row>
    <row r="16444" spans="1:16">
      <c r="A16444" s="75" t="s">
        <v>20292</v>
      </c>
      <c r="B16444" s="85">
        <v>16440</v>
      </c>
      <c r="C16444" s="85">
        <v>12768</v>
      </c>
      <c r="D16444" s="85">
        <v>16440</v>
      </c>
      <c r="E16444" s="86" t="s">
        <v>20290</v>
      </c>
      <c r="F16444" s="85" t="s">
        <v>11</v>
      </c>
      <c r="G16444" s="86" t="s">
        <v>20291</v>
      </c>
      <c r="H16444" s="85" t="s">
        <v>1</v>
      </c>
      <c r="I16444" s="85">
        <v>-1</v>
      </c>
      <c r="J16444" s="88">
        <v>1.37860017674203E-2</v>
      </c>
      <c r="K16444" s="146">
        <v>1.5961533543894121E-2</v>
      </c>
      <c r="L16444" s="147">
        <v>6.6925634799074575E-11</v>
      </c>
      <c r="M16444" s="147">
        <v>1.8080548979799709E-3</v>
      </c>
      <c r="N16444" s="87">
        <v>0.19523136625291221</v>
      </c>
      <c r="O16444" s="88">
        <v>1.212794878217186E-2</v>
      </c>
      <c r="P16444" s="89">
        <v>62.120903085115557</v>
      </c>
    </row>
    <row r="16445" spans="1:16">
      <c r="A16445" s="75" t="s">
        <v>30463</v>
      </c>
      <c r="B16445" s="85">
        <v>16441</v>
      </c>
      <c r="C16445" s="85">
        <v>19504</v>
      </c>
      <c r="D16445" s="85">
        <v>16441</v>
      </c>
      <c r="E16445" s="86" t="s">
        <v>30462</v>
      </c>
      <c r="F16445" s="85" t="s">
        <v>38</v>
      </c>
      <c r="G16445" s="86" t="s">
        <v>20291</v>
      </c>
      <c r="H16445" s="85" t="s">
        <v>1</v>
      </c>
      <c r="I16445" s="85">
        <v>-1</v>
      </c>
      <c r="J16445" s="88">
        <v>2.3171589058453442E-3</v>
      </c>
      <c r="K16445" s="146">
        <v>3.5256091525997721E-3</v>
      </c>
      <c r="L16445" s="147">
        <v>1.157867708658459E-11</v>
      </c>
      <c r="M16445" s="147">
        <v>1.6156697042047001E-4</v>
      </c>
      <c r="N16445" s="87">
        <v>1.832432763573074E-2</v>
      </c>
      <c r="O16445" s="88">
        <v>1.8522895357088269E-3</v>
      </c>
      <c r="P16445" s="89">
        <v>101.08362896202718</v>
      </c>
    </row>
    <row r="16446" spans="1:16">
      <c r="A16446" s="75" t="s">
        <v>30465</v>
      </c>
      <c r="B16446" s="85">
        <v>16442</v>
      </c>
      <c r="C16446" s="85">
        <v>19506</v>
      </c>
      <c r="D16446" s="85">
        <v>16442</v>
      </c>
      <c r="E16446" s="86" t="s">
        <v>30462</v>
      </c>
      <c r="F16446" s="85" t="s">
        <v>11</v>
      </c>
      <c r="G16446" s="86" t="s">
        <v>20291</v>
      </c>
      <c r="H16446" s="85" t="s">
        <v>1</v>
      </c>
      <c r="I16446" s="85">
        <v>-1</v>
      </c>
      <c r="J16446" s="88">
        <v>2.3353659058453439E-3</v>
      </c>
      <c r="K16446" s="146">
        <v>3.6530789914354998E-3</v>
      </c>
      <c r="L16446" s="147">
        <v>1.1655306707192639E-11</v>
      </c>
      <c r="M16446" s="147">
        <v>1.6156697173483E-4</v>
      </c>
      <c r="N16446" s="87">
        <v>1.832432763573074E-2</v>
      </c>
      <c r="O16446" s="88">
        <v>1.8644632357088279E-3</v>
      </c>
      <c r="P16446" s="89">
        <v>101.74797530214956</v>
      </c>
    </row>
    <row r="16447" spans="1:16">
      <c r="A16447" s="75" t="s">
        <v>20293</v>
      </c>
      <c r="B16447" s="85">
        <v>16443</v>
      </c>
      <c r="C16447" s="85">
        <v>12769</v>
      </c>
      <c r="D16447" s="85">
        <v>16443</v>
      </c>
      <c r="E16447" s="86" t="s">
        <v>20294</v>
      </c>
      <c r="F16447" s="85" t="s">
        <v>32</v>
      </c>
      <c r="G16447" s="86" t="s">
        <v>20295</v>
      </c>
      <c r="H16447" s="85" t="s">
        <v>1</v>
      </c>
      <c r="I16447" s="85">
        <v>-1</v>
      </c>
      <c r="J16447" s="88">
        <v>9.6371622432343245E-3</v>
      </c>
      <c r="K16447" s="146">
        <v>66.675951935316775</v>
      </c>
      <c r="L16447" s="147">
        <v>8.2004183342498933E-11</v>
      </c>
      <c r="M16447" s="147">
        <v>7.18058853207886E-4</v>
      </c>
      <c r="N16447" s="87">
        <v>7.8676304917064371E-2</v>
      </c>
      <c r="O16447" s="88">
        <v>8.9184644091527109E-3</v>
      </c>
      <c r="P16447" s="89">
        <v>113.35642184205267</v>
      </c>
    </row>
    <row r="16448" spans="1:16">
      <c r="A16448" s="75" t="s">
        <v>20296</v>
      </c>
      <c r="B16448" s="85">
        <v>16444</v>
      </c>
      <c r="C16448" s="85">
        <v>12770</v>
      </c>
      <c r="D16448" s="85">
        <v>16444</v>
      </c>
      <c r="E16448" s="86" t="s">
        <v>20294</v>
      </c>
      <c r="F16448" s="85" t="s">
        <v>31</v>
      </c>
      <c r="G16448" s="86" t="s">
        <v>20295</v>
      </c>
      <c r="H16448" s="85" t="s">
        <v>1</v>
      </c>
      <c r="I16448" s="85">
        <v>-1</v>
      </c>
      <c r="J16448" s="88">
        <v>1.9368975827420289E-2</v>
      </c>
      <c r="K16448" s="146">
        <v>64.394725893999549</v>
      </c>
      <c r="L16448" s="147">
        <v>1.2340059707700719E-10</v>
      </c>
      <c r="M16448" s="147">
        <v>1.8080548979799709E-3</v>
      </c>
      <c r="N16448" s="87">
        <v>0.19523136625291221</v>
      </c>
      <c r="O16448" s="88">
        <v>1.7779986382171861E-2</v>
      </c>
      <c r="P16448" s="89">
        <v>91.071361756178064</v>
      </c>
    </row>
    <row r="16449" spans="1:16">
      <c r="A16449" s="75" t="s">
        <v>20297</v>
      </c>
      <c r="B16449" s="85">
        <v>16445</v>
      </c>
      <c r="C16449" s="85">
        <v>12771</v>
      </c>
      <c r="D16449" s="85">
        <v>16445</v>
      </c>
      <c r="E16449" s="86" t="s">
        <v>20294</v>
      </c>
      <c r="F16449" s="85" t="s">
        <v>38</v>
      </c>
      <c r="G16449" s="86" t="s">
        <v>20295</v>
      </c>
      <c r="H16449" s="85" t="s">
        <v>1</v>
      </c>
      <c r="I16449" s="85">
        <v>-1</v>
      </c>
      <c r="J16449" s="88">
        <v>2.0667175535313369E-2</v>
      </c>
      <c r="K16449" s="146">
        <v>63.050324557185078</v>
      </c>
      <c r="L16449" s="147">
        <v>1.2690661049248819E-10</v>
      </c>
      <c r="M16449" s="147">
        <v>1.773345060174432E-3</v>
      </c>
      <c r="N16449" s="87">
        <v>0.1937286844397807</v>
      </c>
      <c r="O16449" s="88">
        <v>1.9155316717932361E-2</v>
      </c>
      <c r="P16449" s="89">
        <v>98.877028837134688</v>
      </c>
    </row>
    <row r="16450" spans="1:16">
      <c r="A16450" s="75" t="s">
        <v>30468</v>
      </c>
      <c r="B16450" s="85">
        <v>16446</v>
      </c>
      <c r="C16450" s="85">
        <v>19508</v>
      </c>
      <c r="D16450" s="85">
        <v>16446</v>
      </c>
      <c r="E16450" s="86" t="s">
        <v>30467</v>
      </c>
      <c r="F16450" s="85" t="s">
        <v>32</v>
      </c>
      <c r="G16450" s="86" t="s">
        <v>20295</v>
      </c>
      <c r="H16450" s="85" t="s">
        <v>1</v>
      </c>
      <c r="I16450" s="85">
        <v>-1</v>
      </c>
      <c r="J16450" s="88">
        <v>5.7494844858453414E-3</v>
      </c>
      <c r="K16450" s="146">
        <v>66.671718056318596</v>
      </c>
      <c r="L16450" s="147">
        <v>6.3163494350185005E-11</v>
      </c>
      <c r="M16450" s="147">
        <v>1.6156697026643499E-4</v>
      </c>
      <c r="N16450" s="87">
        <v>1.832432763573074E-2</v>
      </c>
      <c r="O16450" s="88">
        <v>5.4352128357088242E-3</v>
      </c>
      <c r="P16450" s="89">
        <v>296.61185631229728</v>
      </c>
    </row>
    <row r="16451" spans="1:16">
      <c r="A16451" s="75" t="s">
        <v>30470</v>
      </c>
      <c r="B16451" s="85">
        <v>16447</v>
      </c>
      <c r="C16451" s="85">
        <v>19510</v>
      </c>
      <c r="D16451" s="85">
        <v>16447</v>
      </c>
      <c r="E16451" s="86" t="s">
        <v>30467</v>
      </c>
      <c r="F16451" s="85" t="s">
        <v>31</v>
      </c>
      <c r="G16451" s="86" t="s">
        <v>20295</v>
      </c>
      <c r="H16451" s="85" t="s">
        <v>1</v>
      </c>
      <c r="I16451" s="85">
        <v>-1</v>
      </c>
      <c r="J16451" s="88">
        <v>7.9183399658453394E-3</v>
      </c>
      <c r="K16451" s="146">
        <v>64.382417439447096</v>
      </c>
      <c r="L16451" s="147">
        <v>6.8130268985125065E-11</v>
      </c>
      <c r="M16451" s="147">
        <v>1.6156697173483E-4</v>
      </c>
      <c r="N16451" s="87">
        <v>1.832432763573074E-2</v>
      </c>
      <c r="O16451" s="88">
        <v>7.5165008357088274E-3</v>
      </c>
      <c r="P16451" s="89">
        <v>410.19244935635987</v>
      </c>
    </row>
    <row r="16452" spans="1:16">
      <c r="A16452" s="75" t="s">
        <v>30472</v>
      </c>
      <c r="B16452" s="85">
        <v>16448</v>
      </c>
      <c r="C16452" s="85">
        <v>19512</v>
      </c>
      <c r="D16452" s="85">
        <v>16448</v>
      </c>
      <c r="E16452" s="86" t="s">
        <v>30467</v>
      </c>
      <c r="F16452" s="85" t="s">
        <v>38</v>
      </c>
      <c r="G16452" s="86" t="s">
        <v>20295</v>
      </c>
      <c r="H16452" s="85" t="s">
        <v>1</v>
      </c>
      <c r="I16452" s="85">
        <v>-1</v>
      </c>
      <c r="J16452" s="88">
        <v>9.1920516058453458E-3</v>
      </c>
      <c r="K16452" s="146">
        <v>63.03770902508225</v>
      </c>
      <c r="L16452" s="147">
        <v>7.1025559092563076E-11</v>
      </c>
      <c r="M16452" s="147">
        <v>1.6156697042047001E-4</v>
      </c>
      <c r="N16452" s="87">
        <v>1.832432763573074E-2</v>
      </c>
      <c r="O16452" s="88">
        <v>8.7436168357088347E-3</v>
      </c>
      <c r="P16452" s="89">
        <v>477.15894462941128</v>
      </c>
    </row>
    <row r="16453" spans="1:16">
      <c r="A16453" s="75" t="s">
        <v>20298</v>
      </c>
      <c r="B16453" s="85">
        <v>16449</v>
      </c>
      <c r="C16453" s="85">
        <v>12772</v>
      </c>
      <c r="D16453" s="85">
        <v>16449</v>
      </c>
      <c r="E16453" s="86" t="s">
        <v>20299</v>
      </c>
      <c r="F16453" s="85" t="s">
        <v>32</v>
      </c>
      <c r="G16453" s="86" t="s">
        <v>20300</v>
      </c>
      <c r="H16453" s="85" t="s">
        <v>1</v>
      </c>
      <c r="I16453" s="85">
        <v>-1</v>
      </c>
      <c r="J16453" s="88">
        <v>6.22060176323433E-3</v>
      </c>
      <c r="K16453" s="146">
        <v>2.4435418154553367E-2</v>
      </c>
      <c r="L16453" s="147">
        <v>3.2790513193334853E-11</v>
      </c>
      <c r="M16453" s="147">
        <v>7.18058853207886E-4</v>
      </c>
      <c r="N16453" s="87">
        <v>7.8676304917064371E-2</v>
      </c>
      <c r="O16453" s="88">
        <v>5.34573700915272E-3</v>
      </c>
      <c r="P16453" s="89">
        <v>67.945959266743159</v>
      </c>
    </row>
    <row r="16454" spans="1:16">
      <c r="A16454" s="75" t="s">
        <v>20301</v>
      </c>
      <c r="B16454" s="85">
        <v>16450</v>
      </c>
      <c r="C16454" s="85">
        <v>12773</v>
      </c>
      <c r="D16454" s="85">
        <v>16450</v>
      </c>
      <c r="E16454" s="86" t="s">
        <v>20299</v>
      </c>
      <c r="F16454" s="85" t="s">
        <v>38</v>
      </c>
      <c r="G16454" s="86" t="s">
        <v>20300</v>
      </c>
      <c r="H16454" s="85" t="s">
        <v>1</v>
      </c>
      <c r="I16454" s="85">
        <v>-1</v>
      </c>
      <c r="J16454" s="88">
        <v>1.3790668735313351E-2</v>
      </c>
      <c r="K16454" s="146">
        <v>2.503730847031865E-2</v>
      </c>
      <c r="L16454" s="147">
        <v>6.8476273619690104E-11</v>
      </c>
      <c r="M16454" s="147">
        <v>1.773345060174432E-3</v>
      </c>
      <c r="N16454" s="87">
        <v>0.1937286844397807</v>
      </c>
      <c r="O16454" s="88">
        <v>1.226292131793235E-2</v>
      </c>
      <c r="P16454" s="89">
        <v>63.299461065324067</v>
      </c>
    </row>
    <row r="16455" spans="1:16">
      <c r="A16455" s="75" t="s">
        <v>30476</v>
      </c>
      <c r="B16455" s="85">
        <v>16451</v>
      </c>
      <c r="C16455" s="85">
        <v>19515</v>
      </c>
      <c r="D16455" s="85">
        <v>16451</v>
      </c>
      <c r="E16455" s="86" t="s">
        <v>30474</v>
      </c>
      <c r="F16455" s="85" t="s">
        <v>32</v>
      </c>
      <c r="G16455" s="86" t="s">
        <v>20300</v>
      </c>
      <c r="H16455" s="85" t="s">
        <v>1</v>
      </c>
      <c r="I16455" s="85">
        <v>-1</v>
      </c>
      <c r="J16455" s="88">
        <v>2.3329240058453438E-3</v>
      </c>
      <c r="K16455" s="146">
        <v>2.0201539156420346E-2</v>
      </c>
      <c r="L16455" s="147">
        <v>1.3949824201020939E-11</v>
      </c>
      <c r="M16455" s="147">
        <v>1.6156697026643499E-4</v>
      </c>
      <c r="N16455" s="87">
        <v>1.832432763573074E-2</v>
      </c>
      <c r="O16455" s="88">
        <v>1.8624854357088281E-3</v>
      </c>
      <c r="P16455" s="89">
        <v>101.64004228330616</v>
      </c>
    </row>
    <row r="16456" spans="1:16">
      <c r="A16456" s="75" t="s">
        <v>30479</v>
      </c>
      <c r="B16456" s="85">
        <v>16452</v>
      </c>
      <c r="C16456" s="85">
        <v>19518</v>
      </c>
      <c r="D16456" s="85">
        <v>16452</v>
      </c>
      <c r="E16456" s="86" t="s">
        <v>30474</v>
      </c>
      <c r="F16456" s="85" t="s">
        <v>38</v>
      </c>
      <c r="G16456" s="86" t="s">
        <v>20300</v>
      </c>
      <c r="H16456" s="85" t="s">
        <v>1</v>
      </c>
      <c r="I16456" s="85">
        <v>-1</v>
      </c>
      <c r="J16456" s="88">
        <v>2.3155448058453441E-3</v>
      </c>
      <c r="K16456" s="146">
        <v>1.2421776367530179E-2</v>
      </c>
      <c r="L16456" s="147">
        <v>1.259522221976494E-11</v>
      </c>
      <c r="M16456" s="147">
        <v>1.6156697042047001E-4</v>
      </c>
      <c r="N16456" s="87">
        <v>1.832432763573074E-2</v>
      </c>
      <c r="O16456" s="88">
        <v>1.8512214357088281E-3</v>
      </c>
      <c r="P16456" s="89">
        <v>101.02534032949281</v>
      </c>
    </row>
    <row r="16457" spans="1:16">
      <c r="A16457" s="75" t="s">
        <v>20302</v>
      </c>
      <c r="B16457" s="85">
        <v>16453</v>
      </c>
      <c r="C16457" s="85">
        <v>12774</v>
      </c>
      <c r="D16457" s="85">
        <v>16453</v>
      </c>
      <c r="E16457" s="86" t="s">
        <v>20303</v>
      </c>
      <c r="F16457" s="85" t="s">
        <v>32</v>
      </c>
      <c r="G16457" s="86" t="s">
        <v>20304</v>
      </c>
      <c r="H16457" s="85" t="s">
        <v>1</v>
      </c>
      <c r="I16457" s="85">
        <v>-1</v>
      </c>
      <c r="J16457" s="88">
        <v>6.6002327632343292E-3</v>
      </c>
      <c r="K16457" s="146">
        <v>8.2270365677788795E-3</v>
      </c>
      <c r="L16457" s="147">
        <v>3.3031596373159823E-11</v>
      </c>
      <c r="M16457" s="147">
        <v>7.18058853207886E-4</v>
      </c>
      <c r="N16457" s="87">
        <v>7.8676304917064371E-2</v>
      </c>
      <c r="O16457" s="88">
        <v>5.3603670091527189E-3</v>
      </c>
      <c r="P16457" s="89">
        <v>68.131911060176023</v>
      </c>
    </row>
    <row r="16458" spans="1:16">
      <c r="A16458" s="75" t="s">
        <v>20305</v>
      </c>
      <c r="B16458" s="85">
        <v>16454</v>
      </c>
      <c r="C16458" s="85">
        <v>12775</v>
      </c>
      <c r="D16458" s="85">
        <v>16454</v>
      </c>
      <c r="E16458" s="86" t="s">
        <v>20303</v>
      </c>
      <c r="F16458" s="85" t="s">
        <v>38</v>
      </c>
      <c r="G16458" s="86" t="s">
        <v>20304</v>
      </c>
      <c r="H16458" s="85" t="s">
        <v>1</v>
      </c>
      <c r="I16458" s="85">
        <v>-1</v>
      </c>
      <c r="J16458" s="88">
        <v>1.4169520835313349E-2</v>
      </c>
      <c r="K16458" s="146">
        <v>1.6609569717226883E-2</v>
      </c>
      <c r="L16458" s="147">
        <v>7.0002338383879668E-11</v>
      </c>
      <c r="M16458" s="147">
        <v>1.773345060174432E-3</v>
      </c>
      <c r="N16458" s="87">
        <v>0.1937286844397807</v>
      </c>
      <c r="O16458" s="88">
        <v>1.2275707717932349E-2</v>
      </c>
      <c r="P16458" s="89">
        <v>63.36546264912139</v>
      </c>
    </row>
    <row r="16459" spans="1:16">
      <c r="A16459" s="75" t="s">
        <v>30482</v>
      </c>
      <c r="B16459" s="85">
        <v>16455</v>
      </c>
      <c r="C16459" s="85">
        <v>19520</v>
      </c>
      <c r="D16459" s="85">
        <v>16455</v>
      </c>
      <c r="E16459" s="86" t="s">
        <v>30481</v>
      </c>
      <c r="F16459" s="85" t="s">
        <v>32</v>
      </c>
      <c r="G16459" s="86" t="s">
        <v>20304</v>
      </c>
      <c r="H16459" s="85" t="s">
        <v>1</v>
      </c>
      <c r="I16459" s="85">
        <v>-1</v>
      </c>
      <c r="J16459" s="88">
        <v>2.7125550058453452E-3</v>
      </c>
      <c r="K16459" s="146">
        <v>3.9931575696458589E-3</v>
      </c>
      <c r="L16459" s="147">
        <v>1.419090738084595E-11</v>
      </c>
      <c r="M16459" s="147">
        <v>1.6156697026643499E-4</v>
      </c>
      <c r="N16459" s="87">
        <v>1.832432763573074E-2</v>
      </c>
      <c r="O16459" s="88">
        <v>1.8771154357088279E-3</v>
      </c>
      <c r="P16459" s="89">
        <v>102.4384344694114</v>
      </c>
    </row>
    <row r="16460" spans="1:16">
      <c r="A16460" s="75" t="s">
        <v>30484</v>
      </c>
      <c r="B16460" s="85">
        <v>16456</v>
      </c>
      <c r="C16460" s="85">
        <v>19522</v>
      </c>
      <c r="D16460" s="85">
        <v>16456</v>
      </c>
      <c r="E16460" s="86" t="s">
        <v>30481</v>
      </c>
      <c r="F16460" s="85" t="s">
        <v>38</v>
      </c>
      <c r="G16460" s="86" t="s">
        <v>20304</v>
      </c>
      <c r="H16460" s="85" t="s">
        <v>1</v>
      </c>
      <c r="I16460" s="85">
        <v>-1</v>
      </c>
      <c r="J16460" s="88">
        <v>2.694396905845344E-3</v>
      </c>
      <c r="K16460" s="146">
        <v>3.9940376144384105E-3</v>
      </c>
      <c r="L16460" s="147">
        <v>1.4121286983954549E-11</v>
      </c>
      <c r="M16460" s="147">
        <v>1.6156697042047001E-4</v>
      </c>
      <c r="N16460" s="87">
        <v>1.832432763573074E-2</v>
      </c>
      <c r="O16460" s="88">
        <v>1.8640078357088281E-3</v>
      </c>
      <c r="P16460" s="89">
        <v>101.72312309425125</v>
      </c>
    </row>
    <row r="16461" spans="1:16">
      <c r="A16461" s="75" t="s">
        <v>20245</v>
      </c>
      <c r="B16461" s="85">
        <v>16457</v>
      </c>
      <c r="C16461" s="85">
        <v>12745</v>
      </c>
      <c r="D16461" s="85">
        <v>16457</v>
      </c>
      <c r="E16461" s="86" t="s">
        <v>20246</v>
      </c>
      <c r="F16461" s="85" t="s">
        <v>32</v>
      </c>
      <c r="G16461" s="86" t="s">
        <v>20247</v>
      </c>
      <c r="H16461" s="85" t="s">
        <v>1</v>
      </c>
      <c r="I16461" s="85">
        <v>-1</v>
      </c>
      <c r="J16461" s="88">
        <v>2.1576699563234328E-2</v>
      </c>
      <c r="K16461" s="146">
        <v>1.7912531442736995E-2</v>
      </c>
      <c r="L16461" s="147">
        <v>1.7228035061650919E-10</v>
      </c>
      <c r="M16461" s="147">
        <v>7.18058853207886E-4</v>
      </c>
      <c r="N16461" s="87">
        <v>7.8676304917064371E-2</v>
      </c>
      <c r="O16461" s="88">
        <v>1.7280653409152729E-2</v>
      </c>
      <c r="P16461" s="89">
        <v>219.64241238030829</v>
      </c>
    </row>
    <row r="16462" spans="1:16">
      <c r="A16462" s="75" t="s">
        <v>20248</v>
      </c>
      <c r="B16462" s="85">
        <v>16458</v>
      </c>
      <c r="C16462" s="85">
        <v>12746</v>
      </c>
      <c r="D16462" s="85">
        <v>16458</v>
      </c>
      <c r="E16462" s="86" t="s">
        <v>20246</v>
      </c>
      <c r="F16462" s="85" t="s">
        <v>38</v>
      </c>
      <c r="G16462" s="86" t="s">
        <v>20247</v>
      </c>
      <c r="H16462" s="85" t="s">
        <v>1</v>
      </c>
      <c r="I16462" s="85">
        <v>-1</v>
      </c>
      <c r="J16462" s="88">
        <v>3.7855063735313332E-2</v>
      </c>
      <c r="K16462" s="146">
        <v>3.2100344983130163E-2</v>
      </c>
      <c r="L16462" s="147">
        <v>2.141303120364756E-10</v>
      </c>
      <c r="M16462" s="147">
        <v>1.773345060174432E-3</v>
      </c>
      <c r="N16462" s="87">
        <v>0.1937286844397807</v>
      </c>
      <c r="O16462" s="88">
        <v>3.090821171793233E-2</v>
      </c>
      <c r="P16462" s="89">
        <v>159.54380636668159</v>
      </c>
    </row>
    <row r="16463" spans="1:16">
      <c r="A16463" s="75" t="s">
        <v>30395</v>
      </c>
      <c r="B16463" s="85">
        <v>16459</v>
      </c>
      <c r="C16463" s="85">
        <v>19447</v>
      </c>
      <c r="D16463" s="85">
        <v>16459</v>
      </c>
      <c r="E16463" s="86" t="s">
        <v>30393</v>
      </c>
      <c r="F16463" s="85" t="s">
        <v>32</v>
      </c>
      <c r="G16463" s="86" t="s">
        <v>20247</v>
      </c>
      <c r="H16463" s="85" t="s">
        <v>1</v>
      </c>
      <c r="I16463" s="85">
        <v>-1</v>
      </c>
      <c r="J16463" s="88">
        <v>1.7689021805845351E-2</v>
      </c>
      <c r="K16463" s="146">
        <v>1.367865244460398E-2</v>
      </c>
      <c r="L16463" s="147">
        <v>1.5343966162419571E-10</v>
      </c>
      <c r="M16463" s="147">
        <v>1.6156697026643499E-4</v>
      </c>
      <c r="N16463" s="87">
        <v>1.832432763573074E-2</v>
      </c>
      <c r="O16463" s="88">
        <v>1.3797401835708829E-2</v>
      </c>
      <c r="P16463" s="89">
        <v>752.95542133863478</v>
      </c>
    </row>
    <row r="16464" spans="1:16">
      <c r="A16464" s="75" t="s">
        <v>30398</v>
      </c>
      <c r="B16464" s="85">
        <v>16460</v>
      </c>
      <c r="C16464" s="85">
        <v>19450</v>
      </c>
      <c r="D16464" s="85">
        <v>16460</v>
      </c>
      <c r="E16464" s="86" t="s">
        <v>30393</v>
      </c>
      <c r="F16464" s="85" t="s">
        <v>38</v>
      </c>
      <c r="G16464" s="86" t="s">
        <v>20247</v>
      </c>
      <c r="H16464" s="85" t="s">
        <v>1</v>
      </c>
      <c r="I16464" s="85">
        <v>-1</v>
      </c>
      <c r="J16464" s="88">
        <v>2.6379939805845309E-2</v>
      </c>
      <c r="K16464" s="146">
        <v>1.9484812880341724E-2</v>
      </c>
      <c r="L16464" s="147">
        <v>1.5824926063655059E-10</v>
      </c>
      <c r="M16464" s="147">
        <v>1.6156697042047001E-4</v>
      </c>
      <c r="N16464" s="87">
        <v>1.832432763573074E-2</v>
      </c>
      <c r="O16464" s="88">
        <v>2.0496511835708799E-2</v>
      </c>
      <c r="P16464" s="89">
        <v>1118.5410042408596</v>
      </c>
    </row>
    <row r="16465" spans="1:16">
      <c r="A16465" s="75" t="s">
        <v>20306</v>
      </c>
      <c r="B16465" s="85">
        <v>16461</v>
      </c>
      <c r="C16465" s="85">
        <v>12776</v>
      </c>
      <c r="D16465" s="85">
        <v>16461</v>
      </c>
      <c r="E16465" s="86" t="s">
        <v>20307</v>
      </c>
      <c r="F16465" s="85" t="s">
        <v>32</v>
      </c>
      <c r="G16465" s="86" t="s">
        <v>20308</v>
      </c>
      <c r="H16465" s="85" t="s">
        <v>1</v>
      </c>
      <c r="I16465" s="85">
        <v>-1</v>
      </c>
      <c r="J16465" s="88">
        <v>6.2499203632343306E-3</v>
      </c>
      <c r="K16465" s="146">
        <v>7.7925112272952323E-3</v>
      </c>
      <c r="L16465" s="147">
        <v>3.0819254787210262E-11</v>
      </c>
      <c r="M16465" s="147">
        <v>7.18058853207886E-4</v>
      </c>
      <c r="N16465" s="87">
        <v>7.8676304917064371E-2</v>
      </c>
      <c r="O16465" s="88">
        <v>5.3491206091527202E-3</v>
      </c>
      <c r="P16465" s="89">
        <v>67.988965861976212</v>
      </c>
    </row>
    <row r="16466" spans="1:16">
      <c r="A16466" s="75" t="s">
        <v>20309</v>
      </c>
      <c r="B16466" s="85">
        <v>16462</v>
      </c>
      <c r="C16466" s="85">
        <v>12777</v>
      </c>
      <c r="D16466" s="85">
        <v>16462</v>
      </c>
      <c r="E16466" s="86" t="s">
        <v>20307</v>
      </c>
      <c r="F16466" s="85" t="s">
        <v>38</v>
      </c>
      <c r="G16466" s="86" t="s">
        <v>20308</v>
      </c>
      <c r="H16466" s="85" t="s">
        <v>1</v>
      </c>
      <c r="I16466" s="85">
        <v>-1</v>
      </c>
      <c r="J16466" s="88">
        <v>1.381771533531335E-2</v>
      </c>
      <c r="K16466" s="146">
        <v>1.6172776971230422E-2</v>
      </c>
      <c r="L16466" s="147">
        <v>6.7696196384448744E-11</v>
      </c>
      <c r="M16466" s="147">
        <v>1.773345060174432E-3</v>
      </c>
      <c r="N16466" s="87">
        <v>0.1937286844397807</v>
      </c>
      <c r="O16466" s="88">
        <v>1.2264715417932349E-2</v>
      </c>
      <c r="P16466" s="89">
        <v>63.308721955135958</v>
      </c>
    </row>
    <row r="16467" spans="1:16">
      <c r="A16467" s="75" t="s">
        <v>30488</v>
      </c>
      <c r="B16467" s="85">
        <v>16463</v>
      </c>
      <c r="C16467" s="85">
        <v>19525</v>
      </c>
      <c r="D16467" s="85">
        <v>16463</v>
      </c>
      <c r="E16467" s="86" t="s">
        <v>30486</v>
      </c>
      <c r="F16467" s="85" t="s">
        <v>32</v>
      </c>
      <c r="G16467" s="86" t="s">
        <v>20308</v>
      </c>
      <c r="H16467" s="85" t="s">
        <v>1</v>
      </c>
      <c r="I16467" s="85">
        <v>-1</v>
      </c>
      <c r="J16467" s="88">
        <v>2.362242605845344E-3</v>
      </c>
      <c r="K16467" s="146">
        <v>3.5586322291622122E-3</v>
      </c>
      <c r="L16467" s="147">
        <v>1.197856579489634E-11</v>
      </c>
      <c r="M16467" s="147">
        <v>1.6156697026643499E-4</v>
      </c>
      <c r="N16467" s="87">
        <v>1.832432763573074E-2</v>
      </c>
      <c r="O16467" s="88">
        <v>1.8658690357088281E-3</v>
      </c>
      <c r="P16467" s="89">
        <v>101.82469298740088</v>
      </c>
    </row>
    <row r="16468" spans="1:16">
      <c r="A16468" s="75" t="s">
        <v>30491</v>
      </c>
      <c r="B16468" s="85">
        <v>16464</v>
      </c>
      <c r="C16468" s="85">
        <v>19528</v>
      </c>
      <c r="D16468" s="85">
        <v>16464</v>
      </c>
      <c r="E16468" s="86" t="s">
        <v>30486</v>
      </c>
      <c r="F16468" s="85" t="s">
        <v>38</v>
      </c>
      <c r="G16468" s="86" t="s">
        <v>20308</v>
      </c>
      <c r="H16468" s="85" t="s">
        <v>1</v>
      </c>
      <c r="I16468" s="85">
        <v>-1</v>
      </c>
      <c r="J16468" s="88">
        <v>2.3425914058453449E-3</v>
      </c>
      <c r="K16468" s="146">
        <v>3.5572448684419522E-3</v>
      </c>
      <c r="L16468" s="147">
        <v>1.1815144984523589E-11</v>
      </c>
      <c r="M16468" s="147">
        <v>1.6156697042047001E-4</v>
      </c>
      <c r="N16468" s="87">
        <v>1.832432763573074E-2</v>
      </c>
      <c r="O16468" s="88">
        <v>1.8530155357088279E-3</v>
      </c>
      <c r="P16468" s="89">
        <v>101.12324842389411</v>
      </c>
    </row>
    <row r="16469" spans="1:16">
      <c r="A16469" s="75" t="s">
        <v>20310</v>
      </c>
      <c r="B16469" s="85">
        <v>16465</v>
      </c>
      <c r="C16469" s="85">
        <v>12778</v>
      </c>
      <c r="D16469" s="85">
        <v>16465</v>
      </c>
      <c r="E16469" s="86" t="s">
        <v>20311</v>
      </c>
      <c r="F16469" s="85" t="s">
        <v>32</v>
      </c>
      <c r="G16469" s="86" t="s">
        <v>20312</v>
      </c>
      <c r="H16469" s="85" t="s">
        <v>1</v>
      </c>
      <c r="I16469" s="85">
        <v>-1</v>
      </c>
      <c r="J16469" s="88">
        <v>5.4224691732343297E-3</v>
      </c>
      <c r="K16469" s="146">
        <v>17.197127494544276</v>
      </c>
      <c r="L16469" s="147">
        <v>5.9182114835058618E-11</v>
      </c>
      <c r="M16469" s="147">
        <v>7.18058853207886E-4</v>
      </c>
      <c r="N16469" s="87">
        <v>7.8676304917064371E-2</v>
      </c>
      <c r="O16469" s="88">
        <v>4.8212405091527192E-3</v>
      </c>
      <c r="P16469" s="89">
        <v>61.279447658795981</v>
      </c>
    </row>
    <row r="16470" spans="1:16">
      <c r="A16470" s="75" t="s">
        <v>20313</v>
      </c>
      <c r="B16470" s="85">
        <v>16466</v>
      </c>
      <c r="C16470" s="85">
        <v>12779</v>
      </c>
      <c r="D16470" s="85">
        <v>16466</v>
      </c>
      <c r="E16470" s="86" t="s">
        <v>20311</v>
      </c>
      <c r="F16470" s="85" t="s">
        <v>38</v>
      </c>
      <c r="G16470" s="86" t="s">
        <v>20312</v>
      </c>
      <c r="H16470" s="85" t="s">
        <v>1</v>
      </c>
      <c r="I16470" s="85">
        <v>-1</v>
      </c>
      <c r="J16470" s="88">
        <v>1.316631034531335E-2</v>
      </c>
      <c r="K16470" s="146">
        <v>17.190871538025394</v>
      </c>
      <c r="L16470" s="147">
        <v>9.6850813918548441E-11</v>
      </c>
      <c r="M16470" s="147">
        <v>1.773345060174432E-3</v>
      </c>
      <c r="N16470" s="87">
        <v>0.1937286844397807</v>
      </c>
      <c r="O16470" s="88">
        <v>1.1852521217932351E-2</v>
      </c>
      <c r="P16470" s="89">
        <v>61.181033940364308</v>
      </c>
    </row>
    <row r="16471" spans="1:16">
      <c r="A16471" s="75" t="s">
        <v>30494</v>
      </c>
      <c r="B16471" s="85">
        <v>16467</v>
      </c>
      <c r="C16471" s="85">
        <v>19530</v>
      </c>
      <c r="D16471" s="85">
        <v>16467</v>
      </c>
      <c r="E16471" s="86" t="s">
        <v>30493</v>
      </c>
      <c r="F16471" s="85" t="s">
        <v>32</v>
      </c>
      <c r="G16471" s="86" t="s">
        <v>20312</v>
      </c>
      <c r="H16471" s="85" t="s">
        <v>1</v>
      </c>
      <c r="I16471" s="85">
        <v>-1</v>
      </c>
      <c r="J16471" s="88">
        <v>1.534791415845344E-3</v>
      </c>
      <c r="K16471" s="146">
        <v>17.192893615546147</v>
      </c>
      <c r="L16471" s="147">
        <v>4.0341425842744683E-11</v>
      </c>
      <c r="M16471" s="147">
        <v>1.6156697026643499E-4</v>
      </c>
      <c r="N16471" s="87">
        <v>1.832432763573074E-2</v>
      </c>
      <c r="O16471" s="88">
        <v>1.3379889357088279E-3</v>
      </c>
      <c r="P16471" s="89">
        <v>73.017082116555997</v>
      </c>
    </row>
    <row r="16472" spans="1:16">
      <c r="A16472" s="75" t="s">
        <v>30496</v>
      </c>
      <c r="B16472" s="85">
        <v>16468</v>
      </c>
      <c r="C16472" s="85">
        <v>19532</v>
      </c>
      <c r="D16472" s="85">
        <v>16468</v>
      </c>
      <c r="E16472" s="86" t="s">
        <v>30493</v>
      </c>
      <c r="F16472" s="85" t="s">
        <v>38</v>
      </c>
      <c r="G16472" s="86" t="s">
        <v>20312</v>
      </c>
      <c r="H16472" s="85" t="s">
        <v>1</v>
      </c>
      <c r="I16472" s="85">
        <v>-1</v>
      </c>
      <c r="J16472" s="88">
        <v>1.691186415845344E-3</v>
      </c>
      <c r="K16472" s="146">
        <v>17.178256005922602</v>
      </c>
      <c r="L16472" s="147">
        <v>4.0969762518623277E-11</v>
      </c>
      <c r="M16472" s="147">
        <v>1.6156697042047001E-4</v>
      </c>
      <c r="N16472" s="87">
        <v>1.832432763573074E-2</v>
      </c>
      <c r="O16472" s="88">
        <v>1.440821335708828E-3</v>
      </c>
      <c r="P16472" s="89">
        <v>78.628878742560786</v>
      </c>
    </row>
    <row r="16473" spans="1:16">
      <c r="A16473" s="75" t="s">
        <v>20314</v>
      </c>
      <c r="B16473" s="85">
        <v>16469</v>
      </c>
      <c r="C16473" s="85">
        <v>12780</v>
      </c>
      <c r="D16473" s="85">
        <v>16469</v>
      </c>
      <c r="E16473" s="86" t="s">
        <v>20315</v>
      </c>
      <c r="F16473" s="85" t="s">
        <v>55</v>
      </c>
      <c r="G16473" s="86" t="s">
        <v>20316</v>
      </c>
      <c r="H16473" s="85" t="s">
        <v>1</v>
      </c>
      <c r="I16473" s="85">
        <v>-1</v>
      </c>
      <c r="J16473" s="88">
        <v>1.374872212857833E-2</v>
      </c>
      <c r="K16473" s="146">
        <v>2.8968662420852543E-2</v>
      </c>
      <c r="L16473" s="147">
        <v>1.356718530847007E-10</v>
      </c>
      <c r="M16473" s="147">
        <v>1.776503503003114E-3</v>
      </c>
      <c r="N16473" s="87">
        <v>0.19386542189164629</v>
      </c>
      <c r="O16473" s="88">
        <v>1.218200666367969E-2</v>
      </c>
      <c r="P16473" s="89">
        <v>62.837439213313445</v>
      </c>
    </row>
    <row r="16474" spans="1:16">
      <c r="A16474" s="75" t="s">
        <v>30500</v>
      </c>
      <c r="B16474" s="85">
        <v>16470</v>
      </c>
      <c r="C16474" s="85">
        <v>19535</v>
      </c>
      <c r="D16474" s="85">
        <v>16470</v>
      </c>
      <c r="E16474" s="86" t="s">
        <v>30498</v>
      </c>
      <c r="F16474" s="85" t="s">
        <v>55</v>
      </c>
      <c r="G16474" s="86" t="s">
        <v>20316</v>
      </c>
      <c r="H16474" s="85" t="s">
        <v>1</v>
      </c>
      <c r="I16474" s="85">
        <v>-1</v>
      </c>
      <c r="J16474" s="88">
        <v>2.2758265058453438E-3</v>
      </c>
      <c r="K16474" s="146">
        <v>1.6381073027818247E-2</v>
      </c>
      <c r="L16474" s="147">
        <v>7.984637482621311E-11</v>
      </c>
      <c r="M16474" s="147">
        <v>1.6156697042047001E-4</v>
      </c>
      <c r="N16474" s="87">
        <v>1.832432763573074E-2</v>
      </c>
      <c r="O16474" s="88">
        <v>1.783793635708827E-3</v>
      </c>
      <c r="P16474" s="89">
        <v>97.345652793862669</v>
      </c>
    </row>
    <row r="16475" spans="1:16">
      <c r="A16475" s="75" t="s">
        <v>20317</v>
      </c>
      <c r="B16475" s="85">
        <v>16471</v>
      </c>
      <c r="C16475" s="85">
        <v>12781</v>
      </c>
      <c r="D16475" s="85">
        <v>16471</v>
      </c>
      <c r="E16475" s="86" t="s">
        <v>20318</v>
      </c>
      <c r="F16475" s="85" t="s">
        <v>32</v>
      </c>
      <c r="G16475" s="86" t="s">
        <v>20319</v>
      </c>
      <c r="H16475" s="85" t="s">
        <v>1</v>
      </c>
      <c r="I16475" s="85">
        <v>-1</v>
      </c>
      <c r="J16475" s="88">
        <v>1.6890746563234329E-2</v>
      </c>
      <c r="K16475" s="146">
        <v>2.6413047861864278</v>
      </c>
      <c r="L16475" s="147">
        <v>3.7517797754273171E-10</v>
      </c>
      <c r="M16475" s="147">
        <v>7.18058853207886E-4</v>
      </c>
      <c r="N16475" s="87">
        <v>7.8676304917064371E-2</v>
      </c>
      <c r="O16475" s="88">
        <v>1.340441840915272E-2</v>
      </c>
      <c r="P16475" s="89">
        <v>170.37427499019961</v>
      </c>
    </row>
    <row r="16476" spans="1:16">
      <c r="A16476" s="75" t="s">
        <v>20320</v>
      </c>
      <c r="B16476" s="85">
        <v>16472</v>
      </c>
      <c r="C16476" s="85">
        <v>12782</v>
      </c>
      <c r="D16476" s="85">
        <v>16472</v>
      </c>
      <c r="E16476" s="86" t="s">
        <v>20318</v>
      </c>
      <c r="F16476" s="85" t="s">
        <v>38</v>
      </c>
      <c r="G16476" s="86" t="s">
        <v>20319</v>
      </c>
      <c r="H16476" s="85" t="s">
        <v>1</v>
      </c>
      <c r="I16476" s="85">
        <v>-1</v>
      </c>
      <c r="J16476" s="88">
        <v>3.3322224735313329E-2</v>
      </c>
      <c r="K16476" s="146">
        <v>2.4753295550277157</v>
      </c>
      <c r="L16476" s="147">
        <v>3.7835317317530592E-10</v>
      </c>
      <c r="M16476" s="147">
        <v>1.773345060174432E-3</v>
      </c>
      <c r="N16476" s="87">
        <v>0.1937286844397807</v>
      </c>
      <c r="O16476" s="88">
        <v>2.6944031717932328E-2</v>
      </c>
      <c r="P16476" s="89">
        <v>139.08127129365661</v>
      </c>
    </row>
    <row r="16477" spans="1:16">
      <c r="A16477" s="75" t="s">
        <v>30504</v>
      </c>
      <c r="B16477" s="85">
        <v>16473</v>
      </c>
      <c r="C16477" s="85">
        <v>19538</v>
      </c>
      <c r="D16477" s="85">
        <v>16473</v>
      </c>
      <c r="E16477" s="86" t="s">
        <v>30502</v>
      </c>
      <c r="F16477" s="85" t="s">
        <v>32</v>
      </c>
      <c r="G16477" s="86" t="s">
        <v>20319</v>
      </c>
      <c r="H16477" s="85" t="s">
        <v>1</v>
      </c>
      <c r="I16477" s="85">
        <v>-1</v>
      </c>
      <c r="J16477" s="88">
        <v>1.300306880584535E-2</v>
      </c>
      <c r="K16477" s="146">
        <v>2.6370709071882974</v>
      </c>
      <c r="L16477" s="147">
        <v>3.5633728855041779E-10</v>
      </c>
      <c r="M16477" s="147">
        <v>1.6156697026643499E-4</v>
      </c>
      <c r="N16477" s="87">
        <v>1.832432763573074E-2</v>
      </c>
      <c r="O16477" s="88">
        <v>9.9211668357088358E-3</v>
      </c>
      <c r="P16477" s="89">
        <v>541.4205111877327</v>
      </c>
    </row>
    <row r="16478" spans="1:16">
      <c r="A16478" s="75" t="s">
        <v>30507</v>
      </c>
      <c r="B16478" s="85">
        <v>16474</v>
      </c>
      <c r="C16478" s="85">
        <v>19541</v>
      </c>
      <c r="D16478" s="85">
        <v>16474</v>
      </c>
      <c r="E16478" s="86" t="s">
        <v>30502</v>
      </c>
      <c r="F16478" s="85" t="s">
        <v>38</v>
      </c>
      <c r="G16478" s="86" t="s">
        <v>20319</v>
      </c>
      <c r="H16478" s="85" t="s">
        <v>1</v>
      </c>
      <c r="I16478" s="85">
        <v>-1</v>
      </c>
      <c r="J16478" s="88">
        <v>2.1847100805845319E-2</v>
      </c>
      <c r="K16478" s="146">
        <v>2.4627140229249211</v>
      </c>
      <c r="L16478" s="147">
        <v>3.2247212177538008E-10</v>
      </c>
      <c r="M16478" s="147">
        <v>1.6156697042047001E-4</v>
      </c>
      <c r="N16478" s="87">
        <v>1.832432763573074E-2</v>
      </c>
      <c r="O16478" s="88">
        <v>1.6532331835708809E-2</v>
      </c>
      <c r="P16478" s="89">
        <v>902.2067365501747</v>
      </c>
    </row>
    <row r="16479" spans="1:16">
      <c r="A16479" s="75" t="s">
        <v>20321</v>
      </c>
      <c r="B16479" s="85">
        <v>16475</v>
      </c>
      <c r="C16479" s="85">
        <v>12783</v>
      </c>
      <c r="D16479" s="85">
        <v>16475</v>
      </c>
      <c r="E16479" s="86" t="s">
        <v>20322</v>
      </c>
      <c r="F16479" s="85" t="s">
        <v>509</v>
      </c>
      <c r="G16479" s="86" t="s">
        <v>20323</v>
      </c>
      <c r="H16479" s="85" t="s">
        <v>1</v>
      </c>
      <c r="I16479" s="85">
        <v>-1</v>
      </c>
      <c r="J16479" s="88">
        <v>2.0317344310649899E-2</v>
      </c>
      <c r="K16479" s="146">
        <v>0.12414060759240172</v>
      </c>
      <c r="L16479" s="147">
        <v>1.428930237639089E-10</v>
      </c>
      <c r="M16479" s="147">
        <v>1.825834864873366E-3</v>
      </c>
      <c r="N16479" s="87">
        <v>0.19878599058332391</v>
      </c>
      <c r="O16479" s="88">
        <v>1.2902660604984229E-2</v>
      </c>
      <c r="P16479" s="89">
        <v>64.907293351620268</v>
      </c>
    </row>
    <row r="16480" spans="1:16">
      <c r="A16480" s="75" t="s">
        <v>20324</v>
      </c>
      <c r="B16480" s="85">
        <v>16476</v>
      </c>
      <c r="C16480" s="85">
        <v>12784</v>
      </c>
      <c r="D16480" s="85">
        <v>16476</v>
      </c>
      <c r="E16480" s="86" t="s">
        <v>20322</v>
      </c>
      <c r="F16480" s="85" t="s">
        <v>32</v>
      </c>
      <c r="G16480" s="86" t="s">
        <v>20323</v>
      </c>
      <c r="H16480" s="85" t="s">
        <v>1</v>
      </c>
      <c r="I16480" s="85">
        <v>-1</v>
      </c>
      <c r="J16480" s="88">
        <v>1.1218337063234329E-2</v>
      </c>
      <c r="K16480" s="146">
        <v>0.16056796260898923</v>
      </c>
      <c r="L16480" s="147">
        <v>1.3655263452173561E-10</v>
      </c>
      <c r="M16480" s="147">
        <v>7.18058853207886E-4</v>
      </c>
      <c r="N16480" s="87">
        <v>7.8676304917064371E-2</v>
      </c>
      <c r="O16480" s="88">
        <v>5.559201909152719E-3</v>
      </c>
      <c r="P16480" s="89">
        <v>70.659163708983044</v>
      </c>
    </row>
    <row r="16481" spans="1:16">
      <c r="A16481" s="75" t="s">
        <v>20325</v>
      </c>
      <c r="B16481" s="85">
        <v>16477</v>
      </c>
      <c r="C16481" s="85">
        <v>12785</v>
      </c>
      <c r="D16481" s="85">
        <v>16477</v>
      </c>
      <c r="E16481" s="86" t="s">
        <v>20322</v>
      </c>
      <c r="F16481" s="85" t="s">
        <v>31</v>
      </c>
      <c r="G16481" s="86" t="s">
        <v>20323</v>
      </c>
      <c r="H16481" s="85" t="s">
        <v>1</v>
      </c>
      <c r="I16481" s="85">
        <v>-1</v>
      </c>
      <c r="J16481" s="88">
        <v>1.960579266742029E-2</v>
      </c>
      <c r="K16481" s="146">
        <v>0.13121666459047751</v>
      </c>
      <c r="L16481" s="147">
        <v>1.5592577848875981E-10</v>
      </c>
      <c r="M16481" s="147">
        <v>1.8080548979799709E-3</v>
      </c>
      <c r="N16481" s="87">
        <v>0.19523136625291221</v>
      </c>
      <c r="O16481" s="88">
        <v>1.245495238217186E-2</v>
      </c>
      <c r="P16481" s="89">
        <v>63.795857301111688</v>
      </c>
    </row>
    <row r="16482" spans="1:16">
      <c r="A16482" s="75" t="s">
        <v>20326</v>
      </c>
      <c r="B16482" s="85">
        <v>16478</v>
      </c>
      <c r="C16482" s="85">
        <v>12786</v>
      </c>
      <c r="D16482" s="85">
        <v>16478</v>
      </c>
      <c r="E16482" s="86" t="s">
        <v>20322</v>
      </c>
      <c r="F16482" s="85" t="s">
        <v>38</v>
      </c>
      <c r="G16482" s="86" t="s">
        <v>20323</v>
      </c>
      <c r="H16482" s="85" t="s">
        <v>1</v>
      </c>
      <c r="I16482" s="85">
        <v>-1</v>
      </c>
      <c r="J16482" s="88">
        <v>1.9997606035313361E-2</v>
      </c>
      <c r="K16482" s="146">
        <v>0.11729223441488527</v>
      </c>
      <c r="L16482" s="147">
        <v>1.470915156532288E-10</v>
      </c>
      <c r="M16482" s="147">
        <v>1.773345060174432E-3</v>
      </c>
      <c r="N16482" s="87">
        <v>0.1937286844397807</v>
      </c>
      <c r="O16482" s="88">
        <v>1.263852401793235E-2</v>
      </c>
      <c r="P16482" s="89">
        <v>65.238268945458898</v>
      </c>
    </row>
    <row r="16483" spans="1:16">
      <c r="A16483" s="75" t="s">
        <v>30512</v>
      </c>
      <c r="B16483" s="85">
        <v>16479</v>
      </c>
      <c r="C16483" s="85">
        <v>19545</v>
      </c>
      <c r="D16483" s="85">
        <v>16479</v>
      </c>
      <c r="E16483" s="86" t="s">
        <v>30509</v>
      </c>
      <c r="F16483" s="85" t="s">
        <v>509</v>
      </c>
      <c r="G16483" s="86" t="s">
        <v>20323</v>
      </c>
      <c r="H16483" s="85" t="s">
        <v>1</v>
      </c>
      <c r="I16483" s="85">
        <v>-1</v>
      </c>
      <c r="J16483" s="88">
        <v>8.5122141058453348E-3</v>
      </c>
      <c r="K16483" s="146">
        <v>0.11125961995325226</v>
      </c>
      <c r="L16483" s="147">
        <v>8.6119735129392326E-11</v>
      </c>
      <c r="M16483" s="147">
        <v>1.6156696997267499E-4</v>
      </c>
      <c r="N16483" s="87">
        <v>1.832432763573074E-2</v>
      </c>
      <c r="O16483" s="88">
        <v>2.1933511357088279E-3</v>
      </c>
      <c r="P16483" s="89">
        <v>119.69613179323407</v>
      </c>
    </row>
    <row r="16484" spans="1:16">
      <c r="A16484" s="75" t="s">
        <v>30516</v>
      </c>
      <c r="B16484" s="85">
        <v>16480</v>
      </c>
      <c r="C16484" s="85">
        <v>19549</v>
      </c>
      <c r="D16484" s="85">
        <v>16480</v>
      </c>
      <c r="E16484" s="86" t="s">
        <v>30509</v>
      </c>
      <c r="F16484" s="85" t="s">
        <v>32</v>
      </c>
      <c r="G16484" s="86" t="s">
        <v>20323</v>
      </c>
      <c r="H16484" s="85" t="s">
        <v>1</v>
      </c>
      <c r="I16484" s="85">
        <v>-1</v>
      </c>
      <c r="J16484" s="88">
        <v>7.3306593058453384E-3</v>
      </c>
      <c r="K16484" s="146">
        <v>0.15633408361085627</v>
      </c>
      <c r="L16484" s="147">
        <v>1.1771194552942191E-10</v>
      </c>
      <c r="M16484" s="147">
        <v>1.6156697026643499E-4</v>
      </c>
      <c r="N16484" s="87">
        <v>1.832432763573074E-2</v>
      </c>
      <c r="O16484" s="88">
        <v>2.0759503357088279E-3</v>
      </c>
      <c r="P16484" s="89">
        <v>113.28930463243394</v>
      </c>
    </row>
    <row r="16485" spans="1:16">
      <c r="A16485" s="75" t="s">
        <v>30520</v>
      </c>
      <c r="B16485" s="85">
        <v>16481</v>
      </c>
      <c r="C16485" s="85">
        <v>19553</v>
      </c>
      <c r="D16485" s="85">
        <v>16481</v>
      </c>
      <c r="E16485" s="86" t="s">
        <v>30509</v>
      </c>
      <c r="F16485" s="85" t="s">
        <v>31</v>
      </c>
      <c r="G16485" s="86" t="s">
        <v>20323</v>
      </c>
      <c r="H16485" s="85" t="s">
        <v>1</v>
      </c>
      <c r="I16485" s="85">
        <v>-1</v>
      </c>
      <c r="J16485" s="88">
        <v>8.1551568058453334E-3</v>
      </c>
      <c r="K16485" s="146">
        <v>0.11890821003801894</v>
      </c>
      <c r="L16485" s="147">
        <v>1.006554503968774E-10</v>
      </c>
      <c r="M16485" s="147">
        <v>1.6156697173483E-4</v>
      </c>
      <c r="N16485" s="87">
        <v>1.832432763573074E-2</v>
      </c>
      <c r="O16485" s="88">
        <v>2.1914668357088281E-3</v>
      </c>
      <c r="P16485" s="89">
        <v>119.59330128084322</v>
      </c>
    </row>
    <row r="16486" spans="1:16">
      <c r="A16486" s="75" t="s">
        <v>30524</v>
      </c>
      <c r="B16486" s="85">
        <v>16482</v>
      </c>
      <c r="C16486" s="85">
        <v>19557</v>
      </c>
      <c r="D16486" s="85">
        <v>16482</v>
      </c>
      <c r="E16486" s="86" t="s">
        <v>30509</v>
      </c>
      <c r="F16486" s="85" t="s">
        <v>38</v>
      </c>
      <c r="G16486" s="86" t="s">
        <v>20323</v>
      </c>
      <c r="H16486" s="85" t="s">
        <v>1</v>
      </c>
      <c r="I16486" s="85">
        <v>-1</v>
      </c>
      <c r="J16486" s="88">
        <v>8.5224821058453339E-3</v>
      </c>
      <c r="K16486" s="146">
        <v>0.10467670231209693</v>
      </c>
      <c r="L16486" s="147">
        <v>9.1210464253303536E-11</v>
      </c>
      <c r="M16486" s="147">
        <v>1.6156697042047001E-4</v>
      </c>
      <c r="N16486" s="87">
        <v>1.832432763573074E-2</v>
      </c>
      <c r="O16486" s="88">
        <v>2.2268241357088279E-3</v>
      </c>
      <c r="P16486" s="89">
        <v>121.52282910324783</v>
      </c>
    </row>
    <row r="16487" spans="1:16">
      <c r="A16487" s="75" t="s">
        <v>20340</v>
      </c>
      <c r="B16487" s="85">
        <v>16483</v>
      </c>
      <c r="C16487" s="85">
        <v>12794</v>
      </c>
      <c r="D16487" s="85">
        <v>16483</v>
      </c>
      <c r="E16487" s="86" t="s">
        <v>20341</v>
      </c>
      <c r="F16487" s="85" t="s">
        <v>32</v>
      </c>
      <c r="G16487" s="86" t="s">
        <v>20342</v>
      </c>
      <c r="H16487" s="85" t="s">
        <v>1</v>
      </c>
      <c r="I16487" s="85">
        <v>-1</v>
      </c>
      <c r="J16487" s="88">
        <v>9.6642342632343343E-3</v>
      </c>
      <c r="K16487" s="146">
        <v>1.2101720338556688E-2</v>
      </c>
      <c r="L16487" s="147">
        <v>1.5591105560547729E-10</v>
      </c>
      <c r="M16487" s="147">
        <v>7.18058853207886E-4</v>
      </c>
      <c r="N16487" s="87">
        <v>7.8676304917064371E-2</v>
      </c>
      <c r="O16487" s="88">
        <v>5.3635471091527196E-3</v>
      </c>
      <c r="P16487" s="89">
        <v>68.17233110790643</v>
      </c>
    </row>
    <row r="16488" spans="1:16">
      <c r="A16488" s="75" t="s">
        <v>20343</v>
      </c>
      <c r="B16488" s="85">
        <v>16484</v>
      </c>
      <c r="C16488" s="85">
        <v>12795</v>
      </c>
      <c r="D16488" s="85">
        <v>16484</v>
      </c>
      <c r="E16488" s="86" t="s">
        <v>20341</v>
      </c>
      <c r="F16488" s="85" t="s">
        <v>38</v>
      </c>
      <c r="G16488" s="86" t="s">
        <v>20342</v>
      </c>
      <c r="H16488" s="85" t="s">
        <v>1</v>
      </c>
      <c r="I16488" s="85">
        <v>-1</v>
      </c>
      <c r="J16488" s="88">
        <v>1.8011337335313359E-2</v>
      </c>
      <c r="K16488" s="146">
        <v>2.1383351257294909E-2</v>
      </c>
      <c r="L16488" s="147">
        <v>1.4871841510590701E-10</v>
      </c>
      <c r="M16488" s="147">
        <v>1.773345060174432E-3</v>
      </c>
      <c r="N16488" s="87">
        <v>0.1937286844397807</v>
      </c>
      <c r="O16488" s="88">
        <v>1.239071931793235E-2</v>
      </c>
      <c r="P16488" s="89">
        <v>63.959136220655672</v>
      </c>
    </row>
    <row r="16489" spans="1:16">
      <c r="A16489" s="75" t="s">
        <v>30552</v>
      </c>
      <c r="B16489" s="85">
        <v>16485</v>
      </c>
      <c r="C16489" s="85">
        <v>19581</v>
      </c>
      <c r="D16489" s="85">
        <v>16485</v>
      </c>
      <c r="E16489" s="86" t="s">
        <v>30549</v>
      </c>
      <c r="F16489" s="85" t="s">
        <v>32</v>
      </c>
      <c r="G16489" s="86" t="s">
        <v>20342</v>
      </c>
      <c r="H16489" s="85" t="s">
        <v>1</v>
      </c>
      <c r="I16489" s="85">
        <v>-1</v>
      </c>
      <c r="J16489" s="88">
        <v>5.7765565058453443E-3</v>
      </c>
      <c r="K16489" s="146">
        <v>7.867841340423674E-3</v>
      </c>
      <c r="L16489" s="147">
        <v>1.370703666131638E-10</v>
      </c>
      <c r="M16489" s="147">
        <v>1.6156697026643499E-4</v>
      </c>
      <c r="N16489" s="87">
        <v>1.832432763573074E-2</v>
      </c>
      <c r="O16489" s="88">
        <v>1.8802955357088279E-3</v>
      </c>
      <c r="P16489" s="89">
        <v>102.61197971828587</v>
      </c>
    </row>
    <row r="16490" spans="1:16">
      <c r="A16490" s="75" t="s">
        <v>30556</v>
      </c>
      <c r="B16490" s="85">
        <v>16486</v>
      </c>
      <c r="C16490" s="85">
        <v>19585</v>
      </c>
      <c r="D16490" s="85">
        <v>16486</v>
      </c>
      <c r="E16490" s="86" t="s">
        <v>30549</v>
      </c>
      <c r="F16490" s="85" t="s">
        <v>38</v>
      </c>
      <c r="G16490" s="86" t="s">
        <v>20342</v>
      </c>
      <c r="H16490" s="85" t="s">
        <v>1</v>
      </c>
      <c r="I16490" s="85">
        <v>-1</v>
      </c>
      <c r="J16490" s="88">
        <v>6.5362134058453382E-3</v>
      </c>
      <c r="K16490" s="146">
        <v>8.7678191545064663E-3</v>
      </c>
      <c r="L16490" s="147">
        <v>9.2837363705981756E-11</v>
      </c>
      <c r="M16490" s="147">
        <v>1.6156697042047001E-4</v>
      </c>
      <c r="N16490" s="87">
        <v>1.832432763573074E-2</v>
      </c>
      <c r="O16490" s="88">
        <v>1.9790194357088278E-3</v>
      </c>
      <c r="P16490" s="89">
        <v>107.99956620781673</v>
      </c>
    </row>
    <row r="16491" spans="1:16">
      <c r="A16491" s="75" t="s">
        <v>20344</v>
      </c>
      <c r="B16491" s="85">
        <v>16487</v>
      </c>
      <c r="C16491" s="85">
        <v>12796</v>
      </c>
      <c r="D16491" s="85">
        <v>16487</v>
      </c>
      <c r="E16491" s="86" t="s">
        <v>20345</v>
      </c>
      <c r="F16491" s="85" t="s">
        <v>32</v>
      </c>
      <c r="G16491" s="86" t="s">
        <v>20346</v>
      </c>
      <c r="H16491" s="85" t="s">
        <v>1</v>
      </c>
      <c r="I16491" s="85">
        <v>-1</v>
      </c>
      <c r="J16491" s="88">
        <v>5.9856818432343284E-3</v>
      </c>
      <c r="K16491" s="146">
        <v>75.424615372188171</v>
      </c>
      <c r="L16491" s="147">
        <v>7.2813810006841851E-11</v>
      </c>
      <c r="M16491" s="147">
        <v>7.18058853207886E-4</v>
      </c>
      <c r="N16491" s="87">
        <v>7.8676304917064371E-2</v>
      </c>
      <c r="O16491" s="88">
        <v>5.1913630091527186E-3</v>
      </c>
      <c r="P16491" s="89">
        <v>65.98381831257997</v>
      </c>
    </row>
    <row r="16492" spans="1:16">
      <c r="A16492" s="75" t="s">
        <v>20347</v>
      </c>
      <c r="B16492" s="85">
        <v>16488</v>
      </c>
      <c r="C16492" s="85">
        <v>12797</v>
      </c>
      <c r="D16492" s="85">
        <v>16488</v>
      </c>
      <c r="E16492" s="86" t="s">
        <v>20345</v>
      </c>
      <c r="F16492" s="85" t="s">
        <v>38</v>
      </c>
      <c r="G16492" s="86" t="s">
        <v>20346</v>
      </c>
      <c r="H16492" s="85" t="s">
        <v>1</v>
      </c>
      <c r="I16492" s="85">
        <v>-1</v>
      </c>
      <c r="J16492" s="88">
        <v>1.4198174735313349E-2</v>
      </c>
      <c r="K16492" s="146">
        <v>75.132351763981433</v>
      </c>
      <c r="L16492" s="147">
        <v>1.123023952571873E-10</v>
      </c>
      <c r="M16492" s="147">
        <v>1.773345060174432E-3</v>
      </c>
      <c r="N16492" s="87">
        <v>0.1937286844397807</v>
      </c>
      <c r="O16492" s="88">
        <v>1.253078781793235E-2</v>
      </c>
      <c r="P16492" s="89">
        <v>64.68214995713484</v>
      </c>
    </row>
    <row r="16493" spans="1:16">
      <c r="A16493" s="75" t="s">
        <v>30559</v>
      </c>
      <c r="B16493" s="85">
        <v>16489</v>
      </c>
      <c r="C16493" s="85">
        <v>19587</v>
      </c>
      <c r="D16493" s="85">
        <v>16489</v>
      </c>
      <c r="E16493" s="86" t="s">
        <v>30558</v>
      </c>
      <c r="F16493" s="85" t="s">
        <v>32</v>
      </c>
      <c r="G16493" s="86" t="s">
        <v>20346</v>
      </c>
      <c r="H16493" s="85" t="s">
        <v>1</v>
      </c>
      <c r="I16493" s="85">
        <v>-1</v>
      </c>
      <c r="J16493" s="88">
        <v>2.098004085845344E-3</v>
      </c>
      <c r="K16493" s="146">
        <v>75.42038149319005</v>
      </c>
      <c r="L16493" s="147">
        <v>5.3973121014527922E-11</v>
      </c>
      <c r="M16493" s="147">
        <v>1.6156697026643499E-4</v>
      </c>
      <c r="N16493" s="87">
        <v>1.832432763573074E-2</v>
      </c>
      <c r="O16493" s="88">
        <v>1.708111435708828E-3</v>
      </c>
      <c r="P16493" s="89">
        <v>93.21550398270378</v>
      </c>
    </row>
    <row r="16494" spans="1:16">
      <c r="A16494" s="75" t="s">
        <v>30561</v>
      </c>
      <c r="B16494" s="85">
        <v>16490</v>
      </c>
      <c r="C16494" s="85">
        <v>19589</v>
      </c>
      <c r="D16494" s="85">
        <v>16490</v>
      </c>
      <c r="E16494" s="86" t="s">
        <v>30558</v>
      </c>
      <c r="F16494" s="85" t="s">
        <v>38</v>
      </c>
      <c r="G16494" s="86" t="s">
        <v>20346</v>
      </c>
      <c r="H16494" s="85" t="s">
        <v>1</v>
      </c>
      <c r="I16494" s="85">
        <v>-1</v>
      </c>
      <c r="J16494" s="88">
        <v>2.7230508058453439E-3</v>
      </c>
      <c r="K16494" s="146">
        <v>75.119736231878605</v>
      </c>
      <c r="L16494" s="147">
        <v>5.642134385726219E-11</v>
      </c>
      <c r="M16494" s="147">
        <v>1.6156697042047001E-4</v>
      </c>
      <c r="N16494" s="87">
        <v>1.832432763573074E-2</v>
      </c>
      <c r="O16494" s="88">
        <v>2.1190879357088281E-3</v>
      </c>
      <c r="P16494" s="89">
        <v>115.6434210211786</v>
      </c>
    </row>
    <row r="16495" spans="1:16">
      <c r="A16495" s="75" t="s">
        <v>3022</v>
      </c>
      <c r="B16495" s="85">
        <v>16491</v>
      </c>
      <c r="C16495" s="85">
        <v>1592</v>
      </c>
      <c r="D16495" s="85">
        <v>16491</v>
      </c>
      <c r="E16495" s="86" t="s">
        <v>3010</v>
      </c>
      <c r="F16495" s="85" t="s">
        <v>232</v>
      </c>
      <c r="G16495" s="86" t="s">
        <v>3023</v>
      </c>
      <c r="H16495" s="85" t="s">
        <v>1</v>
      </c>
      <c r="I16495" s="85">
        <v>-1</v>
      </c>
      <c r="J16495" s="88">
        <v>0</v>
      </c>
      <c r="K16495" s="146">
        <v>0</v>
      </c>
      <c r="L16495" s="147">
        <v>0</v>
      </c>
      <c r="M16495" s="147">
        <v>0</v>
      </c>
      <c r="N16495" s="87">
        <v>0</v>
      </c>
      <c r="O16495" s="88">
        <v>0</v>
      </c>
      <c r="P16495" s="89" t="e">
        <v>#DIV/0!</v>
      </c>
    </row>
    <row r="16496" spans="1:16">
      <c r="A16496" s="75" t="s">
        <v>3044</v>
      </c>
      <c r="B16496" s="85">
        <v>16492</v>
      </c>
      <c r="C16496" s="85">
        <v>1606</v>
      </c>
      <c r="D16496" s="85">
        <v>16492</v>
      </c>
      <c r="E16496" s="86" t="s">
        <v>3010</v>
      </c>
      <c r="F16496" s="85" t="s">
        <v>32</v>
      </c>
      <c r="G16496" s="86" t="s">
        <v>3023</v>
      </c>
      <c r="H16496" s="85" t="s">
        <v>1</v>
      </c>
      <c r="I16496" s="85">
        <v>-1</v>
      </c>
      <c r="J16496" s="88">
        <v>0</v>
      </c>
      <c r="K16496" s="146">
        <v>0</v>
      </c>
      <c r="L16496" s="147">
        <v>0</v>
      </c>
      <c r="M16496" s="147">
        <v>0</v>
      </c>
      <c r="N16496" s="87">
        <v>0</v>
      </c>
      <c r="O16496" s="88">
        <v>0</v>
      </c>
      <c r="P16496" s="89" t="e">
        <v>#DIV/0!</v>
      </c>
    </row>
    <row r="16497" spans="1:16">
      <c r="A16497" s="75" t="s">
        <v>3056</v>
      </c>
      <c r="B16497" s="85">
        <v>16493</v>
      </c>
      <c r="C16497" s="85">
        <v>1616</v>
      </c>
      <c r="D16497" s="85">
        <v>16493</v>
      </c>
      <c r="E16497" s="86" t="s">
        <v>3010</v>
      </c>
      <c r="F16497" s="85" t="s">
        <v>235</v>
      </c>
      <c r="G16497" s="86" t="s">
        <v>3023</v>
      </c>
      <c r="H16497" s="85" t="s">
        <v>1</v>
      </c>
      <c r="I16497" s="85">
        <v>-1</v>
      </c>
      <c r="J16497" s="88">
        <v>0</v>
      </c>
      <c r="K16497" s="146">
        <v>0</v>
      </c>
      <c r="L16497" s="147">
        <v>0</v>
      </c>
      <c r="M16497" s="147">
        <v>0</v>
      </c>
      <c r="N16497" s="87">
        <v>0</v>
      </c>
      <c r="O16497" s="88">
        <v>0</v>
      </c>
      <c r="P16497" s="89" t="e">
        <v>#DIV/0!</v>
      </c>
    </row>
    <row r="16498" spans="1:16">
      <c r="A16498" s="75" t="s">
        <v>3067</v>
      </c>
      <c r="B16498" s="85">
        <v>16494</v>
      </c>
      <c r="C16498" s="85">
        <v>1625</v>
      </c>
      <c r="D16498" s="85">
        <v>16494</v>
      </c>
      <c r="E16498" s="86" t="s">
        <v>3010</v>
      </c>
      <c r="F16498" s="85" t="s">
        <v>31</v>
      </c>
      <c r="G16498" s="86" t="s">
        <v>3023</v>
      </c>
      <c r="H16498" s="85" t="s">
        <v>1</v>
      </c>
      <c r="I16498" s="85">
        <v>-1</v>
      </c>
      <c r="J16498" s="88">
        <v>0</v>
      </c>
      <c r="K16498" s="146">
        <v>0</v>
      </c>
      <c r="L16498" s="147">
        <v>0</v>
      </c>
      <c r="M16498" s="147">
        <v>0</v>
      </c>
      <c r="N16498" s="87">
        <v>0</v>
      </c>
      <c r="O16498" s="88">
        <v>0</v>
      </c>
      <c r="P16498" s="89" t="e">
        <v>#DIV/0!</v>
      </c>
    </row>
    <row r="16499" spans="1:16">
      <c r="A16499" s="75" t="s">
        <v>3088</v>
      </c>
      <c r="B16499" s="85">
        <v>16495</v>
      </c>
      <c r="C16499" s="85">
        <v>1645</v>
      </c>
      <c r="D16499" s="85">
        <v>16495</v>
      </c>
      <c r="E16499" s="86" t="s">
        <v>3010</v>
      </c>
      <c r="F16499" s="85" t="s">
        <v>38</v>
      </c>
      <c r="G16499" s="86" t="s">
        <v>3023</v>
      </c>
      <c r="H16499" s="85" t="s">
        <v>1</v>
      </c>
      <c r="I16499" s="85">
        <v>-1</v>
      </c>
      <c r="J16499" s="88">
        <v>0</v>
      </c>
      <c r="K16499" s="146">
        <v>0</v>
      </c>
      <c r="L16499" s="147">
        <v>0</v>
      </c>
      <c r="M16499" s="147">
        <v>0</v>
      </c>
      <c r="N16499" s="87">
        <v>0</v>
      </c>
      <c r="O16499" s="88">
        <v>0</v>
      </c>
      <c r="P16499" s="89" t="e">
        <v>#DIV/0!</v>
      </c>
    </row>
    <row r="16500" spans="1:16">
      <c r="A16500" s="75" t="s">
        <v>3105</v>
      </c>
      <c r="B16500" s="85">
        <v>16496</v>
      </c>
      <c r="C16500" s="85">
        <v>1662</v>
      </c>
      <c r="D16500" s="85">
        <v>16496</v>
      </c>
      <c r="E16500" s="86" t="s">
        <v>3010</v>
      </c>
      <c r="F16500" s="85" t="s">
        <v>139</v>
      </c>
      <c r="G16500" s="86" t="s">
        <v>3023</v>
      </c>
      <c r="H16500" s="85" t="s">
        <v>1</v>
      </c>
      <c r="I16500" s="85">
        <v>-1</v>
      </c>
      <c r="J16500" s="88">
        <v>0</v>
      </c>
      <c r="K16500" s="146">
        <v>0</v>
      </c>
      <c r="L16500" s="147">
        <v>0</v>
      </c>
      <c r="M16500" s="147">
        <v>0</v>
      </c>
      <c r="N16500" s="87">
        <v>0</v>
      </c>
      <c r="O16500" s="88">
        <v>0</v>
      </c>
      <c r="P16500" s="89" t="e">
        <v>#DIV/0!</v>
      </c>
    </row>
    <row r="16501" spans="1:16">
      <c r="A16501" s="75" t="s">
        <v>20348</v>
      </c>
      <c r="B16501" s="85">
        <v>16497</v>
      </c>
      <c r="C16501" s="85">
        <v>12798</v>
      </c>
      <c r="D16501" s="85">
        <v>16497</v>
      </c>
      <c r="E16501" s="86" t="s">
        <v>20349</v>
      </c>
      <c r="F16501" s="85" t="s">
        <v>32</v>
      </c>
      <c r="G16501" s="86" t="s">
        <v>3023</v>
      </c>
      <c r="H16501" s="85" t="s">
        <v>1</v>
      </c>
      <c r="I16501" s="85">
        <v>-1</v>
      </c>
      <c r="J16501" s="88">
        <v>3.8876777573889792E-3</v>
      </c>
      <c r="K16501" s="146">
        <v>4.233878998133005E-3</v>
      </c>
      <c r="L16501" s="147">
        <v>1.884068899231386E-11</v>
      </c>
      <c r="M16501" s="147">
        <v>5.5649188294145031E-4</v>
      </c>
      <c r="N16501" s="87">
        <v>6.0351977281333603E-2</v>
      </c>
      <c r="O16501" s="88">
        <v>3.483251573443885E-3</v>
      </c>
      <c r="P16501" s="89">
        <v>57.715616461189711</v>
      </c>
    </row>
    <row r="16502" spans="1:16">
      <c r="A16502" s="75" t="s">
        <v>20350</v>
      </c>
      <c r="B16502" s="85">
        <v>16498</v>
      </c>
      <c r="C16502" s="85">
        <v>12799</v>
      </c>
      <c r="D16502" s="85">
        <v>16498</v>
      </c>
      <c r="E16502" s="86" t="s">
        <v>20349</v>
      </c>
      <c r="F16502" s="85" t="s">
        <v>38</v>
      </c>
      <c r="G16502" s="86" t="s">
        <v>3023</v>
      </c>
      <c r="H16502" s="85" t="s">
        <v>1</v>
      </c>
      <c r="I16502" s="85">
        <v>-1</v>
      </c>
      <c r="J16502" s="88">
        <v>1.147512392946802E-2</v>
      </c>
      <c r="K16502" s="146">
        <v>1.2615532102788471E-2</v>
      </c>
      <c r="L16502" s="147">
        <v>5.5881051399925222E-11</v>
      </c>
      <c r="M16502" s="147">
        <v>1.611778089753962E-3</v>
      </c>
      <c r="N16502" s="87">
        <v>0.17540435680404981</v>
      </c>
      <c r="O16502" s="88">
        <v>1.0411699882223541E-2</v>
      </c>
      <c r="P16502" s="89">
        <v>59.358274058464836</v>
      </c>
    </row>
    <row r="16503" spans="1:16">
      <c r="A16503" s="75" t="s">
        <v>20351</v>
      </c>
      <c r="B16503" s="85">
        <v>16499</v>
      </c>
      <c r="C16503" s="85">
        <v>12800</v>
      </c>
      <c r="D16503" s="85">
        <v>16499</v>
      </c>
      <c r="E16503" s="86" t="s">
        <v>20352</v>
      </c>
      <c r="F16503" s="85" t="s">
        <v>55</v>
      </c>
      <c r="G16503" s="86" t="s">
        <v>20353</v>
      </c>
      <c r="H16503" s="85" t="s">
        <v>4166</v>
      </c>
      <c r="I16503" s="85">
        <v>1</v>
      </c>
      <c r="J16503" s="88">
        <v>696721.56309485238</v>
      </c>
      <c r="K16503" s="146">
        <v>1361969.8518931028</v>
      </c>
      <c r="L16503" s="147">
        <v>2.9648146517798849E-3</v>
      </c>
      <c r="M16503" s="147">
        <v>70276.100271774922</v>
      </c>
      <c r="N16503" s="87">
        <v>8822824.5273098685</v>
      </c>
      <c r="O16503" s="88">
        <v>628753.33127350698</v>
      </c>
      <c r="P16503" s="89">
        <v>71.264403970325546</v>
      </c>
    </row>
    <row r="16504" spans="1:16">
      <c r="A16504" s="75" t="s">
        <v>27244</v>
      </c>
      <c r="B16504" s="85">
        <v>16500</v>
      </c>
      <c r="C16504" s="85">
        <v>17034</v>
      </c>
      <c r="D16504" s="85">
        <v>16500</v>
      </c>
      <c r="E16504" s="86" t="s">
        <v>27245</v>
      </c>
      <c r="F16504" s="85" t="s">
        <v>32</v>
      </c>
      <c r="G16504" s="86" t="s">
        <v>20353</v>
      </c>
      <c r="H16504" s="85" t="s">
        <v>4166</v>
      </c>
      <c r="I16504" s="85">
        <v>1</v>
      </c>
      <c r="J16504" s="88">
        <v>701140.42892621655</v>
      </c>
      <c r="K16504" s="146">
        <v>1230051.7376835921</v>
      </c>
      <c r="L16504" s="147">
        <v>2.7411514220089419E-3</v>
      </c>
      <c r="M16504" s="147">
        <v>59934.626959766429</v>
      </c>
      <c r="N16504" s="87">
        <v>7486956.2423642408</v>
      </c>
      <c r="O16504" s="88">
        <v>651021.86323963269</v>
      </c>
      <c r="P16504" s="89">
        <v>86.954142934065302</v>
      </c>
    </row>
    <row r="16505" spans="1:16">
      <c r="A16505" s="75" t="s">
        <v>27246</v>
      </c>
      <c r="B16505" s="85">
        <v>16501</v>
      </c>
      <c r="C16505" s="85">
        <v>17035</v>
      </c>
      <c r="D16505" s="85">
        <v>16501</v>
      </c>
      <c r="E16505" s="86" t="s">
        <v>27245</v>
      </c>
      <c r="F16505" s="85" t="s">
        <v>38</v>
      </c>
      <c r="G16505" s="86" t="s">
        <v>20353</v>
      </c>
      <c r="H16505" s="85" t="s">
        <v>4166</v>
      </c>
      <c r="I16505" s="85">
        <v>1</v>
      </c>
      <c r="J16505" s="88">
        <v>696684.05429962405</v>
      </c>
      <c r="K16505" s="146">
        <v>1363089.6164941837</v>
      </c>
      <c r="L16505" s="147">
        <v>2.96671317927754E-3</v>
      </c>
      <c r="M16505" s="147">
        <v>70363.882118923138</v>
      </c>
      <c r="N16505" s="87">
        <v>8834163.8193103485</v>
      </c>
      <c r="O16505" s="88">
        <v>628564.30860622018</v>
      </c>
      <c r="P16505" s="89">
        <v>71.151534142060996</v>
      </c>
    </row>
    <row r="16506" spans="1:16">
      <c r="A16506" s="75" t="s">
        <v>20354</v>
      </c>
      <c r="B16506" s="85">
        <v>16502</v>
      </c>
      <c r="C16506" s="85">
        <v>12801</v>
      </c>
      <c r="D16506" s="85">
        <v>16502</v>
      </c>
      <c r="E16506" s="86" t="s">
        <v>20355</v>
      </c>
      <c r="F16506" s="85" t="s">
        <v>55</v>
      </c>
      <c r="G16506" s="86" t="s">
        <v>20356</v>
      </c>
      <c r="H16506" s="85" t="s">
        <v>4166</v>
      </c>
      <c r="I16506" s="85">
        <v>1</v>
      </c>
      <c r="J16506" s="88">
        <v>601042.94862238131</v>
      </c>
      <c r="K16506" s="146">
        <v>1245538.7510396349</v>
      </c>
      <c r="L16506" s="147">
        <v>2.5728245326405441E-3</v>
      </c>
      <c r="M16506" s="147">
        <v>57286.464530551137</v>
      </c>
      <c r="N16506" s="87">
        <v>7145329.1521404618</v>
      </c>
      <c r="O16506" s="88">
        <v>544781.55013124377</v>
      </c>
      <c r="P16506" s="89">
        <v>76.243030731208307</v>
      </c>
    </row>
    <row r="16507" spans="1:16">
      <c r="A16507" s="75" t="s">
        <v>27247</v>
      </c>
      <c r="B16507" s="85">
        <v>16503</v>
      </c>
      <c r="C16507" s="85">
        <v>17036</v>
      </c>
      <c r="D16507" s="85">
        <v>16503</v>
      </c>
      <c r="E16507" s="86" t="s">
        <v>27248</v>
      </c>
      <c r="F16507" s="85" t="s">
        <v>32</v>
      </c>
      <c r="G16507" s="86" t="s">
        <v>20356</v>
      </c>
      <c r="H16507" s="85" t="s">
        <v>4166</v>
      </c>
      <c r="I16507" s="85">
        <v>1</v>
      </c>
      <c r="J16507" s="88">
        <v>590328.6253064028</v>
      </c>
      <c r="K16507" s="146">
        <v>1137635.6866578425</v>
      </c>
      <c r="L16507" s="147">
        <v>2.3473042776664668E-3</v>
      </c>
      <c r="M16507" s="147">
        <v>48620.559299496643</v>
      </c>
      <c r="N16507" s="87">
        <v>6051485.4114372684</v>
      </c>
      <c r="O16507" s="88">
        <v>547732.5496092285</v>
      </c>
      <c r="P16507" s="89">
        <v>90.512082962972613</v>
      </c>
    </row>
    <row r="16508" spans="1:16">
      <c r="A16508" s="75" t="s">
        <v>27249</v>
      </c>
      <c r="B16508" s="85">
        <v>16504</v>
      </c>
      <c r="C16508" s="85">
        <v>17037</v>
      </c>
      <c r="D16508" s="85">
        <v>16504</v>
      </c>
      <c r="E16508" s="86" t="s">
        <v>27248</v>
      </c>
      <c r="F16508" s="85" t="s">
        <v>38</v>
      </c>
      <c r="G16508" s="86" t="s">
        <v>20356</v>
      </c>
      <c r="H16508" s="85" t="s">
        <v>4166</v>
      </c>
      <c r="I16508" s="85">
        <v>1</v>
      </c>
      <c r="J16508" s="88">
        <v>601133.89534373162</v>
      </c>
      <c r="K16508" s="146">
        <v>1246454.6679519203</v>
      </c>
      <c r="L16508" s="147">
        <v>2.574738823182507E-3</v>
      </c>
      <c r="M16508" s="147">
        <v>57360.023601433757</v>
      </c>
      <c r="N16508" s="87">
        <v>7154614.0597308204</v>
      </c>
      <c r="O16508" s="88">
        <v>544756.50107128441</v>
      </c>
      <c r="P16508" s="89">
        <v>76.140585155725361</v>
      </c>
    </row>
    <row r="16509" spans="1:16">
      <c r="A16509" s="75" t="s">
        <v>20357</v>
      </c>
      <c r="B16509" s="85">
        <v>16505</v>
      </c>
      <c r="C16509" s="85">
        <v>12802</v>
      </c>
      <c r="D16509" s="85">
        <v>16505</v>
      </c>
      <c r="E16509" s="86" t="s">
        <v>20358</v>
      </c>
      <c r="F16509" s="85" t="s">
        <v>55</v>
      </c>
      <c r="G16509" s="86" t="s">
        <v>20359</v>
      </c>
      <c r="H16509" s="85" t="s">
        <v>4166</v>
      </c>
      <c r="I16509" s="85">
        <v>1</v>
      </c>
      <c r="J16509" s="88">
        <v>635952.77505131473</v>
      </c>
      <c r="K16509" s="146">
        <v>1288051.0890210667</v>
      </c>
      <c r="L16509" s="147">
        <v>2.716477130382559E-3</v>
      </c>
      <c r="M16509" s="147">
        <v>61975.909130697401</v>
      </c>
      <c r="N16509" s="87">
        <v>7748116.6671137363</v>
      </c>
      <c r="O16509" s="88">
        <v>575488.40210883215</v>
      </c>
      <c r="P16509" s="89">
        <v>74.274617540472363</v>
      </c>
    </row>
    <row r="16510" spans="1:16">
      <c r="A16510" s="75" t="s">
        <v>27250</v>
      </c>
      <c r="B16510" s="85">
        <v>16506</v>
      </c>
      <c r="C16510" s="85">
        <v>17038</v>
      </c>
      <c r="D16510" s="85">
        <v>16506</v>
      </c>
      <c r="E16510" s="86" t="s">
        <v>27251</v>
      </c>
      <c r="F16510" s="85" t="s">
        <v>32</v>
      </c>
      <c r="G16510" s="86" t="s">
        <v>20359</v>
      </c>
      <c r="H16510" s="85" t="s">
        <v>4166</v>
      </c>
      <c r="I16510" s="85">
        <v>1</v>
      </c>
      <c r="J16510" s="88">
        <v>630875.69229921652</v>
      </c>
      <c r="K16510" s="146">
        <v>1171391.1909576966</v>
      </c>
      <c r="L16510" s="147">
        <v>2.491650405855847E-3</v>
      </c>
      <c r="M16510" s="147">
        <v>52674.00436337568</v>
      </c>
      <c r="N16510" s="87">
        <v>6566201.8829153981</v>
      </c>
      <c r="O16510" s="88">
        <v>585567.88284129871</v>
      </c>
      <c r="P16510" s="89">
        <v>89.179086065703814</v>
      </c>
    </row>
    <row r="16511" spans="1:16">
      <c r="A16511" s="75" t="s">
        <v>27252</v>
      </c>
      <c r="B16511" s="85">
        <v>16507</v>
      </c>
      <c r="C16511" s="85">
        <v>17039</v>
      </c>
      <c r="D16511" s="85">
        <v>16507</v>
      </c>
      <c r="E16511" s="86" t="s">
        <v>27251</v>
      </c>
      <c r="F16511" s="85" t="s">
        <v>38</v>
      </c>
      <c r="G16511" s="86" t="s">
        <v>20359</v>
      </c>
      <c r="H16511" s="85" t="s">
        <v>4166</v>
      </c>
      <c r="I16511" s="85">
        <v>1</v>
      </c>
      <c r="J16511" s="88">
        <v>635995.8710095688</v>
      </c>
      <c r="K16511" s="146">
        <v>1289041.336835009</v>
      </c>
      <c r="L16511" s="147">
        <v>2.7183855340086088E-3</v>
      </c>
      <c r="M16511" s="147">
        <v>62054.866776076597</v>
      </c>
      <c r="N16511" s="87">
        <v>7758149.150861294</v>
      </c>
      <c r="O16511" s="88">
        <v>575402.84414138889</v>
      </c>
      <c r="P16511" s="89">
        <v>74.167540859601658</v>
      </c>
    </row>
    <row r="16512" spans="1:16">
      <c r="A16512" s="75" t="s">
        <v>20360</v>
      </c>
      <c r="B16512" s="85">
        <v>16508</v>
      </c>
      <c r="C16512" s="85">
        <v>12803</v>
      </c>
      <c r="D16512" s="85">
        <v>16508</v>
      </c>
      <c r="E16512" s="86" t="s">
        <v>20361</v>
      </c>
      <c r="F16512" s="85" t="s">
        <v>55</v>
      </c>
      <c r="G16512" s="86" t="s">
        <v>20362</v>
      </c>
      <c r="H16512" s="85" t="s">
        <v>4166</v>
      </c>
      <c r="I16512" s="85">
        <v>1</v>
      </c>
      <c r="J16512" s="88">
        <v>724975.22114702465</v>
      </c>
      <c r="K16512" s="146">
        <v>1395985.6294739223</v>
      </c>
      <c r="L16512" s="147">
        <v>3.0782296717703468E-3</v>
      </c>
      <c r="M16512" s="147">
        <v>74338.094540975624</v>
      </c>
      <c r="N16512" s="87">
        <v>9350687.5638623331</v>
      </c>
      <c r="O16512" s="88">
        <v>653318.30600434716</v>
      </c>
      <c r="P16512" s="89">
        <v>69.868477750152934</v>
      </c>
    </row>
    <row r="16513" spans="1:16">
      <c r="A16513" s="75" t="s">
        <v>27253</v>
      </c>
      <c r="B16513" s="85">
        <v>16509</v>
      </c>
      <c r="C16513" s="85">
        <v>17040</v>
      </c>
      <c r="D16513" s="85">
        <v>16509</v>
      </c>
      <c r="E16513" s="86" t="s">
        <v>27254</v>
      </c>
      <c r="F16513" s="85" t="s">
        <v>32</v>
      </c>
      <c r="G16513" s="86" t="s">
        <v>20362</v>
      </c>
      <c r="H16513" s="85" t="s">
        <v>4166</v>
      </c>
      <c r="I16513" s="85">
        <v>1</v>
      </c>
      <c r="J16513" s="88">
        <v>734954.76426208857</v>
      </c>
      <c r="K16513" s="146">
        <v>1257908.4731332469</v>
      </c>
      <c r="L16513" s="147">
        <v>2.85975532132428E-3</v>
      </c>
      <c r="M16513" s="147">
        <v>63579.406353012957</v>
      </c>
      <c r="N16513" s="87">
        <v>7947724.3950081952</v>
      </c>
      <c r="O16513" s="88">
        <v>682457.08872596663</v>
      </c>
      <c r="P16513" s="89">
        <v>85.868237851151974</v>
      </c>
    </row>
    <row r="16514" spans="1:16">
      <c r="A16514" s="75" t="s">
        <v>27255</v>
      </c>
      <c r="B16514" s="85">
        <v>16510</v>
      </c>
      <c r="C16514" s="85">
        <v>17041</v>
      </c>
      <c r="D16514" s="85">
        <v>16510</v>
      </c>
      <c r="E16514" s="86" t="s">
        <v>27254</v>
      </c>
      <c r="F16514" s="85" t="s">
        <v>38</v>
      </c>
      <c r="G16514" s="86" t="s">
        <v>20362</v>
      </c>
      <c r="H16514" s="85" t="s">
        <v>4166</v>
      </c>
      <c r="I16514" s="85">
        <v>1</v>
      </c>
      <c r="J16514" s="88">
        <v>724890.5114831524</v>
      </c>
      <c r="K16514" s="146">
        <v>1397157.6740624513</v>
      </c>
      <c r="L16514" s="147">
        <v>3.080084154343429E-3</v>
      </c>
      <c r="M16514" s="147">
        <v>74429.417846034354</v>
      </c>
      <c r="N16514" s="87">
        <v>9362596.3794370163</v>
      </c>
      <c r="O16514" s="88">
        <v>653070.96637549065</v>
      </c>
      <c r="P16514" s="89">
        <v>69.753190237894302</v>
      </c>
    </row>
    <row r="16515" spans="1:16">
      <c r="A16515" s="75" t="s">
        <v>20363</v>
      </c>
      <c r="B16515" s="85">
        <v>16511</v>
      </c>
      <c r="C16515" s="85">
        <v>12804</v>
      </c>
      <c r="D16515" s="85">
        <v>16511</v>
      </c>
      <c r="E16515" s="86" t="s">
        <v>20364</v>
      </c>
      <c r="F16515" s="85" t="s">
        <v>55</v>
      </c>
      <c r="G16515" s="86" t="s">
        <v>20365</v>
      </c>
      <c r="H16515" s="85" t="s">
        <v>4166</v>
      </c>
      <c r="I16515" s="85">
        <v>1</v>
      </c>
      <c r="J16515" s="88">
        <v>665458.38468153041</v>
      </c>
      <c r="K16515" s="146">
        <v>1322759.0220700724</v>
      </c>
      <c r="L16515" s="147">
        <v>2.837234779981648E-3</v>
      </c>
      <c r="M16515" s="147">
        <v>65904.231045807916</v>
      </c>
      <c r="N16515" s="87">
        <v>8255601.9208274772</v>
      </c>
      <c r="O16515" s="88">
        <v>601453.97695134406</v>
      </c>
      <c r="P16515" s="89">
        <v>72.854042954030774</v>
      </c>
    </row>
    <row r="16516" spans="1:16">
      <c r="A16516" s="75" t="s">
        <v>27256</v>
      </c>
      <c r="B16516" s="85">
        <v>16512</v>
      </c>
      <c r="C16516" s="85">
        <v>17042</v>
      </c>
      <c r="D16516" s="85">
        <v>16512</v>
      </c>
      <c r="E16516" s="86" t="s">
        <v>27257</v>
      </c>
      <c r="F16516" s="85" t="s">
        <v>32</v>
      </c>
      <c r="G16516" s="86" t="s">
        <v>20365</v>
      </c>
      <c r="H16516" s="85" t="s">
        <v>4166</v>
      </c>
      <c r="I16516" s="85">
        <v>1</v>
      </c>
      <c r="J16516" s="88">
        <v>664579.80285986816</v>
      </c>
      <c r="K16516" s="146">
        <v>1199438.1815855475</v>
      </c>
      <c r="L16516" s="147">
        <v>2.6115023619526011E-3</v>
      </c>
      <c r="M16516" s="147">
        <v>56071.549518273052</v>
      </c>
      <c r="N16516" s="87">
        <v>6997408.1114978353</v>
      </c>
      <c r="O16516" s="88">
        <v>617018.36793738266</v>
      </c>
      <c r="P16516" s="89">
        <v>88.178130831546753</v>
      </c>
    </row>
    <row r="16517" spans="1:16">
      <c r="A16517" s="75" t="s">
        <v>27258</v>
      </c>
      <c r="B16517" s="85">
        <v>16513</v>
      </c>
      <c r="C16517" s="85">
        <v>17043</v>
      </c>
      <c r="D16517" s="85">
        <v>16513</v>
      </c>
      <c r="E16517" s="86" t="s">
        <v>27257</v>
      </c>
      <c r="F16517" s="85" t="s">
        <v>38</v>
      </c>
      <c r="G16517" s="86" t="s">
        <v>20365</v>
      </c>
      <c r="H16517" s="85" t="s">
        <v>4166</v>
      </c>
      <c r="I16517" s="85">
        <v>1</v>
      </c>
      <c r="J16517" s="88">
        <v>665465.84237471339</v>
      </c>
      <c r="K16517" s="146">
        <v>1323805.8101671287</v>
      </c>
      <c r="L16517" s="147">
        <v>2.8391508714336812E-3</v>
      </c>
      <c r="M16517" s="147">
        <v>65987.694099943939</v>
      </c>
      <c r="N16517" s="87">
        <v>8266281.8861784218</v>
      </c>
      <c r="O16517" s="88">
        <v>601321.86125086399</v>
      </c>
      <c r="P16517" s="89">
        <v>72.743933673045916</v>
      </c>
    </row>
    <row r="16518" spans="1:16">
      <c r="A16518" s="75" t="s">
        <v>20366</v>
      </c>
      <c r="B16518" s="85">
        <v>16514</v>
      </c>
      <c r="C16518" s="85">
        <v>12805</v>
      </c>
      <c r="D16518" s="85">
        <v>16514</v>
      </c>
      <c r="E16518" s="86" t="s">
        <v>20367</v>
      </c>
      <c r="F16518" s="85" t="s">
        <v>55</v>
      </c>
      <c r="G16518" s="86" t="s">
        <v>20368</v>
      </c>
      <c r="H16518" s="85" t="s">
        <v>945</v>
      </c>
      <c r="I16518" s="85">
        <v>1</v>
      </c>
      <c r="J16518" s="88">
        <v>0.16979752325919389</v>
      </c>
      <c r="K16518" s="146">
        <v>0.34473150910924472</v>
      </c>
      <c r="L16518" s="147">
        <v>7.2646155163899187E-10</v>
      </c>
      <c r="M16518" s="147">
        <v>1.6302713544752569E-2</v>
      </c>
      <c r="N16518" s="87">
        <v>2.0767760884943578</v>
      </c>
      <c r="O16518" s="88">
        <v>0.15348906551131869</v>
      </c>
      <c r="P16518" s="89">
        <v>73.907373241472925</v>
      </c>
    </row>
    <row r="16519" spans="1:16">
      <c r="A16519" s="75" t="s">
        <v>27259</v>
      </c>
      <c r="B16519" s="85">
        <v>16515</v>
      </c>
      <c r="C16519" s="85">
        <v>17044</v>
      </c>
      <c r="D16519" s="85">
        <v>16515</v>
      </c>
      <c r="E16519" s="86" t="s">
        <v>27260</v>
      </c>
      <c r="F16519" s="85" t="s">
        <v>55</v>
      </c>
      <c r="G16519" s="86" t="s">
        <v>20368</v>
      </c>
      <c r="H16519" s="85" t="s">
        <v>945</v>
      </c>
      <c r="I16519" s="85">
        <v>1</v>
      </c>
      <c r="J16519" s="88">
        <v>0.16979752325919389</v>
      </c>
      <c r="K16519" s="146">
        <v>0.34473150910924472</v>
      </c>
      <c r="L16519" s="147">
        <v>7.2646155163899187E-10</v>
      </c>
      <c r="M16519" s="147">
        <v>1.6302713544752569E-2</v>
      </c>
      <c r="N16519" s="87">
        <v>2.0767760884943578</v>
      </c>
      <c r="O16519" s="88">
        <v>0.15348906551131869</v>
      </c>
      <c r="P16519" s="89">
        <v>73.907373241472925</v>
      </c>
    </row>
    <row r="16520" spans="1:16">
      <c r="A16520" s="75" t="s">
        <v>20369</v>
      </c>
      <c r="B16520" s="85">
        <v>16516</v>
      </c>
      <c r="C16520" s="85">
        <v>12806</v>
      </c>
      <c r="D16520" s="85">
        <v>16516</v>
      </c>
      <c r="E16520" s="86" t="s">
        <v>20370</v>
      </c>
      <c r="F16520" s="85" t="s">
        <v>55</v>
      </c>
      <c r="G16520" s="86" t="s">
        <v>20371</v>
      </c>
      <c r="H16520" s="85" t="s">
        <v>945</v>
      </c>
      <c r="I16520" s="85">
        <v>1</v>
      </c>
      <c r="J16520" s="88">
        <v>6.7220472191588637E-2</v>
      </c>
      <c r="K16520" s="146">
        <v>0.12118654922505674</v>
      </c>
      <c r="L16520" s="147">
        <v>2.8467005334755101E-10</v>
      </c>
      <c r="M16520" s="147">
        <v>7.1213739566543116E-3</v>
      </c>
      <c r="N16520" s="87">
        <v>0.92350034680526327</v>
      </c>
      <c r="O16520" s="88">
        <v>6.0236146691817448E-2</v>
      </c>
      <c r="P16520" s="89">
        <v>65.225905870200322</v>
      </c>
    </row>
    <row r="16521" spans="1:16">
      <c r="A16521" s="75" t="s">
        <v>27261</v>
      </c>
      <c r="B16521" s="85">
        <v>16517</v>
      </c>
      <c r="C16521" s="85">
        <v>17045</v>
      </c>
      <c r="D16521" s="85">
        <v>16517</v>
      </c>
      <c r="E16521" s="86" t="s">
        <v>27262</v>
      </c>
      <c r="F16521" s="85" t="s">
        <v>55</v>
      </c>
      <c r="G16521" s="86" t="s">
        <v>20371</v>
      </c>
      <c r="H16521" s="85" t="s">
        <v>945</v>
      </c>
      <c r="I16521" s="85">
        <v>1</v>
      </c>
      <c r="J16521" s="88">
        <v>6.7220472191588637E-2</v>
      </c>
      <c r="K16521" s="146">
        <v>0.12118654922505674</v>
      </c>
      <c r="L16521" s="147">
        <v>2.8467005334755101E-10</v>
      </c>
      <c r="M16521" s="147">
        <v>7.1213739566543116E-3</v>
      </c>
      <c r="N16521" s="87">
        <v>0.92350034680526327</v>
      </c>
      <c r="O16521" s="88">
        <v>6.0236146691817448E-2</v>
      </c>
      <c r="P16521" s="89">
        <v>65.225905870200322</v>
      </c>
    </row>
    <row r="16522" spans="1:16">
      <c r="A16522" s="75" t="s">
        <v>20372</v>
      </c>
      <c r="B16522" s="85">
        <v>16518</v>
      </c>
      <c r="C16522" s="85">
        <v>12807</v>
      </c>
      <c r="D16522" s="85">
        <v>16518</v>
      </c>
      <c r="E16522" s="86" t="s">
        <v>20373</v>
      </c>
      <c r="F16522" s="85" t="s">
        <v>55</v>
      </c>
      <c r="G16522" s="86" t="s">
        <v>20374</v>
      </c>
      <c r="H16522" s="85" t="s">
        <v>1</v>
      </c>
      <c r="I16522" s="85">
        <v>1</v>
      </c>
      <c r="J16522" s="88">
        <v>9.3037243865815526E-3</v>
      </c>
      <c r="K16522" s="146">
        <v>1.1928973129769383E-2</v>
      </c>
      <c r="L16522" s="147">
        <v>8.3286010321314058E-11</v>
      </c>
      <c r="M16522" s="147">
        <v>1.2495856279273519E-3</v>
      </c>
      <c r="N16522" s="87">
        <v>0.13706555832219469</v>
      </c>
      <c r="O16522" s="88">
        <v>8.4409215947417252E-3</v>
      </c>
      <c r="P16522" s="89">
        <v>61.583097154866422</v>
      </c>
    </row>
    <row r="16523" spans="1:16">
      <c r="A16523" s="75" t="s">
        <v>27266</v>
      </c>
      <c r="B16523" s="85">
        <v>16519</v>
      </c>
      <c r="C16523" s="85">
        <v>17048</v>
      </c>
      <c r="D16523" s="85">
        <v>16519</v>
      </c>
      <c r="E16523" s="86" t="s">
        <v>27267</v>
      </c>
      <c r="F16523" s="85" t="s">
        <v>509</v>
      </c>
      <c r="G16523" s="86" t="s">
        <v>20374</v>
      </c>
      <c r="H16523" s="85" t="s">
        <v>1</v>
      </c>
      <c r="I16523" s="85">
        <v>1</v>
      </c>
      <c r="J16523" s="88">
        <v>1.2438087442202159E-3</v>
      </c>
      <c r="K16523" s="146">
        <v>1.7499265782387999E-3</v>
      </c>
      <c r="L16523" s="147">
        <v>4.2207257844053632E-11</v>
      </c>
      <c r="M16523" s="147">
        <v>1.6826599027897879E-4</v>
      </c>
      <c r="N16523" s="87">
        <v>1.743955112583033E-2</v>
      </c>
      <c r="O16523" s="88">
        <v>1.1349256148057579E-3</v>
      </c>
      <c r="P16523" s="89">
        <v>65.077685005595114</v>
      </c>
    </row>
    <row r="16524" spans="1:16">
      <c r="A16524" s="75" t="s">
        <v>27268</v>
      </c>
      <c r="B16524" s="85">
        <v>16520</v>
      </c>
      <c r="C16524" s="85">
        <v>17049</v>
      </c>
      <c r="D16524" s="85">
        <v>16520</v>
      </c>
      <c r="E16524" s="86" t="s">
        <v>27267</v>
      </c>
      <c r="F16524" s="85" t="s">
        <v>38</v>
      </c>
      <c r="G16524" s="86" t="s">
        <v>20374</v>
      </c>
      <c r="H16524" s="85" t="s">
        <v>1</v>
      </c>
      <c r="I16524" s="85">
        <v>1</v>
      </c>
      <c r="J16524" s="88">
        <v>1.2438087442202159E-3</v>
      </c>
      <c r="K16524" s="146">
        <v>1.7499265782387999E-3</v>
      </c>
      <c r="L16524" s="147">
        <v>4.2207257844053632E-11</v>
      </c>
      <c r="M16524" s="147">
        <v>1.6826599027897879E-4</v>
      </c>
      <c r="N16524" s="87">
        <v>1.743955112583033E-2</v>
      </c>
      <c r="O16524" s="88">
        <v>1.1349256148057579E-3</v>
      </c>
      <c r="P16524" s="89">
        <v>65.077685005595114</v>
      </c>
    </row>
    <row r="16525" spans="1:16">
      <c r="A16525" s="75" t="s">
        <v>20375</v>
      </c>
      <c r="B16525" s="85">
        <v>16521</v>
      </c>
      <c r="C16525" s="85">
        <v>12808</v>
      </c>
      <c r="D16525" s="85">
        <v>16521</v>
      </c>
      <c r="E16525" s="86" t="s">
        <v>20376</v>
      </c>
      <c r="F16525" s="85" t="s">
        <v>55</v>
      </c>
      <c r="G16525" s="86" t="s">
        <v>20377</v>
      </c>
      <c r="H16525" s="85" t="s">
        <v>1</v>
      </c>
      <c r="I16525" s="85">
        <v>1</v>
      </c>
      <c r="J16525" s="88">
        <v>0.25453220624587269</v>
      </c>
      <c r="K16525" s="146">
        <v>0.67947444303886395</v>
      </c>
      <c r="L16525" s="147">
        <v>1.121750923991779E-9</v>
      </c>
      <c r="M16525" s="147">
        <v>2.7743319222043029E-2</v>
      </c>
      <c r="N16525" s="87">
        <v>3.9387999140530501</v>
      </c>
      <c r="O16525" s="88">
        <v>0.2276399566427065</v>
      </c>
      <c r="P16525" s="89">
        <v>57.794242309826686</v>
      </c>
    </row>
    <row r="16526" spans="1:16">
      <c r="A16526" s="75" t="s">
        <v>27263</v>
      </c>
      <c r="B16526" s="85">
        <v>16522</v>
      </c>
      <c r="C16526" s="85">
        <v>17046</v>
      </c>
      <c r="D16526" s="85">
        <v>16522</v>
      </c>
      <c r="E16526" s="86" t="s">
        <v>27264</v>
      </c>
      <c r="F16526" s="85" t="s">
        <v>509</v>
      </c>
      <c r="G16526" s="86" t="s">
        <v>20377</v>
      </c>
      <c r="H16526" s="85" t="s">
        <v>1</v>
      </c>
      <c r="I16526" s="85">
        <v>1</v>
      </c>
      <c r="J16526" s="88">
        <v>0.1800277802830122</v>
      </c>
      <c r="K16526" s="146">
        <v>0.54096784688496857</v>
      </c>
      <c r="L16526" s="147">
        <v>6.7773904187853394E-10</v>
      </c>
      <c r="M16526" s="147">
        <v>2.1866376002285252E-2</v>
      </c>
      <c r="N16526" s="87">
        <v>2.9427703213634802</v>
      </c>
      <c r="O16526" s="88">
        <v>0.16370005491912709</v>
      </c>
      <c r="P16526" s="89">
        <v>55.627873412587491</v>
      </c>
    </row>
    <row r="16527" spans="1:16">
      <c r="A16527" s="75" t="s">
        <v>27265</v>
      </c>
      <c r="B16527" s="85">
        <v>16523</v>
      </c>
      <c r="C16527" s="85">
        <v>17047</v>
      </c>
      <c r="D16527" s="85">
        <v>16523</v>
      </c>
      <c r="E16527" s="86" t="s">
        <v>27264</v>
      </c>
      <c r="F16527" s="85" t="s">
        <v>38</v>
      </c>
      <c r="G16527" s="86" t="s">
        <v>20377</v>
      </c>
      <c r="H16527" s="85" t="s">
        <v>1</v>
      </c>
      <c r="I16527" s="85">
        <v>1</v>
      </c>
      <c r="J16527" s="88">
        <v>0.1859516629452288</v>
      </c>
      <c r="K16527" s="146">
        <v>0.59945844531886605</v>
      </c>
      <c r="L16527" s="147">
        <v>7.9197191844356267E-10</v>
      </c>
      <c r="M16527" s="147">
        <v>1.8399072693540911E-2</v>
      </c>
      <c r="N16527" s="87">
        <v>2.90631205673313</v>
      </c>
      <c r="O16527" s="88">
        <v>0.16550327404819129</v>
      </c>
      <c r="P16527" s="89">
        <v>56.946147150566809</v>
      </c>
    </row>
    <row r="16528" spans="1:16">
      <c r="A16528" s="75" t="s">
        <v>20378</v>
      </c>
      <c r="B16528" s="85">
        <v>16524</v>
      </c>
      <c r="C16528" s="85">
        <v>12809</v>
      </c>
      <c r="D16528" s="85">
        <v>16524</v>
      </c>
      <c r="E16528" s="86" t="s">
        <v>20379</v>
      </c>
      <c r="F16528" s="85" t="s">
        <v>55</v>
      </c>
      <c r="G16528" s="86" t="s">
        <v>20380</v>
      </c>
      <c r="H16528" s="85" t="s">
        <v>1</v>
      </c>
      <c r="I16528" s="85">
        <v>1</v>
      </c>
      <c r="J16528" s="88">
        <v>4.0046293035730873E-2</v>
      </c>
      <c r="K16528" s="146">
        <v>7.4465082446941347E-2</v>
      </c>
      <c r="L16528" s="147">
        <v>3.5175374685180049E-9</v>
      </c>
      <c r="M16528" s="147">
        <v>3.1631664985086461E-3</v>
      </c>
      <c r="N16528" s="87">
        <v>0.53084884365460505</v>
      </c>
      <c r="O16528" s="88">
        <v>3.5087067744176893E-2</v>
      </c>
      <c r="P16528" s="89">
        <v>66.09615555083731</v>
      </c>
    </row>
    <row r="16529" spans="1:16">
      <c r="A16529" s="75" t="s">
        <v>26079</v>
      </c>
      <c r="B16529" s="85">
        <v>16525</v>
      </c>
      <c r="C16529" s="85">
        <v>16176</v>
      </c>
      <c r="D16529" s="85">
        <v>16525</v>
      </c>
      <c r="E16529" s="86" t="s">
        <v>26078</v>
      </c>
      <c r="F16529" s="85" t="s">
        <v>509</v>
      </c>
      <c r="G16529" s="86" t="s">
        <v>20380</v>
      </c>
      <c r="H16529" s="85" t="s">
        <v>1</v>
      </c>
      <c r="I16529" s="85">
        <v>1</v>
      </c>
      <c r="J16529" s="88">
        <v>1.8569135921256939E-2</v>
      </c>
      <c r="K16529" s="146">
        <v>5.5479129891829182E-2</v>
      </c>
      <c r="L16529" s="147">
        <v>3.3881970568134981E-9</v>
      </c>
      <c r="M16529" s="147">
        <v>2.1331467885060502E-3</v>
      </c>
      <c r="N16529" s="87">
        <v>0.24490459753119939</v>
      </c>
      <c r="O16529" s="88">
        <v>1.5966091475649879E-2</v>
      </c>
      <c r="P16529" s="89">
        <v>65.193106363043654</v>
      </c>
    </row>
    <row r="16530" spans="1:16">
      <c r="A16530" s="75" t="s">
        <v>26081</v>
      </c>
      <c r="B16530" s="85">
        <v>16526</v>
      </c>
      <c r="C16530" s="85">
        <v>16178</v>
      </c>
      <c r="D16530" s="85">
        <v>16526</v>
      </c>
      <c r="E16530" s="86" t="s">
        <v>26078</v>
      </c>
      <c r="F16530" s="85" t="s">
        <v>32</v>
      </c>
      <c r="G16530" s="86" t="s">
        <v>20380</v>
      </c>
      <c r="H16530" s="85" t="s">
        <v>1</v>
      </c>
      <c r="I16530" s="85">
        <v>1</v>
      </c>
      <c r="J16530" s="88">
        <v>2.7633992858609509E-2</v>
      </c>
      <c r="K16530" s="146">
        <v>6.3747026242837887E-2</v>
      </c>
      <c r="L16530" s="147">
        <v>2.6375519842884931E-9</v>
      </c>
      <c r="M16530" s="147">
        <v>3.573603085264099E-3</v>
      </c>
      <c r="N16530" s="87">
        <v>0.47782720281151292</v>
      </c>
      <c r="O16530" s="88">
        <v>2.378910180695858E-2</v>
      </c>
      <c r="P16530" s="89">
        <v>49.785993068173219</v>
      </c>
    </row>
    <row r="16531" spans="1:16">
      <c r="A16531" s="75" t="s">
        <v>26083</v>
      </c>
      <c r="B16531" s="85">
        <v>16527</v>
      </c>
      <c r="C16531" s="85">
        <v>16180</v>
      </c>
      <c r="D16531" s="85">
        <v>16527</v>
      </c>
      <c r="E16531" s="86" t="s">
        <v>26078</v>
      </c>
      <c r="F16531" s="85" t="s">
        <v>31</v>
      </c>
      <c r="G16531" s="86" t="s">
        <v>20380</v>
      </c>
      <c r="H16531" s="85" t="s">
        <v>1</v>
      </c>
      <c r="I16531" s="85">
        <v>1</v>
      </c>
      <c r="J16531" s="88">
        <v>3.5645264736308531E-2</v>
      </c>
      <c r="K16531" s="146">
        <v>7.4473858492665551E-2</v>
      </c>
      <c r="L16531" s="147">
        <v>3.7099528762946122E-9</v>
      </c>
      <c r="M16531" s="147">
        <v>3.7817909632255238E-3</v>
      </c>
      <c r="N16531" s="87">
        <v>0.6051577818479813</v>
      </c>
      <c r="O16531" s="88">
        <v>3.1270749799753667E-2</v>
      </c>
      <c r="P16531" s="89">
        <v>51.673713431002426</v>
      </c>
    </row>
    <row r="16532" spans="1:16">
      <c r="A16532" s="75" t="s">
        <v>26085</v>
      </c>
      <c r="B16532" s="85">
        <v>16528</v>
      </c>
      <c r="C16532" s="85">
        <v>16182</v>
      </c>
      <c r="D16532" s="85">
        <v>16528</v>
      </c>
      <c r="E16532" s="86" t="s">
        <v>26078</v>
      </c>
      <c r="F16532" s="85" t="s">
        <v>38</v>
      </c>
      <c r="G16532" s="86" t="s">
        <v>20380</v>
      </c>
      <c r="H16532" s="85" t="s">
        <v>1</v>
      </c>
      <c r="I16532" s="85">
        <v>1</v>
      </c>
      <c r="J16532" s="88">
        <v>4.0821936894982529E-2</v>
      </c>
      <c r="K16532" s="146">
        <v>8.4825262789956044E-2</v>
      </c>
      <c r="L16532" s="147">
        <v>3.4811776256424201E-9</v>
      </c>
      <c r="M16532" s="147">
        <v>3.1453560579392499E-3</v>
      </c>
      <c r="N16532" s="87">
        <v>0.53360347080713866</v>
      </c>
      <c r="O16532" s="88">
        <v>3.567337306126455E-2</v>
      </c>
      <c r="P16532" s="89">
        <v>66.85371256544552</v>
      </c>
    </row>
    <row r="16533" spans="1:16">
      <c r="A16533" s="75" t="s">
        <v>26088</v>
      </c>
      <c r="B16533" s="85">
        <v>16529</v>
      </c>
      <c r="C16533" s="85">
        <v>16184</v>
      </c>
      <c r="D16533" s="85">
        <v>16529</v>
      </c>
      <c r="E16533" s="86" t="s">
        <v>26087</v>
      </c>
      <c r="F16533" s="85" t="s">
        <v>509</v>
      </c>
      <c r="G16533" s="86" t="s">
        <v>20380</v>
      </c>
      <c r="H16533" s="85" t="s">
        <v>1</v>
      </c>
      <c r="I16533" s="85">
        <v>1</v>
      </c>
      <c r="J16533" s="88">
        <v>1.7287375335812909E-2</v>
      </c>
      <c r="K16533" s="146">
        <v>4.072959885253602E-2</v>
      </c>
      <c r="L16533" s="147">
        <v>3.202379035968218E-9</v>
      </c>
      <c r="M16533" s="147">
        <v>2.0162250366239499E-3</v>
      </c>
      <c r="N16533" s="87">
        <v>0.23035129049453029</v>
      </c>
      <c r="O16533" s="88">
        <v>1.499996461599036E-2</v>
      </c>
      <c r="P16533" s="89">
        <v>65.117779821366071</v>
      </c>
    </row>
    <row r="16534" spans="1:16">
      <c r="A16534" s="75" t="s">
        <v>26090</v>
      </c>
      <c r="B16534" s="85">
        <v>16530</v>
      </c>
      <c r="C16534" s="85">
        <v>16186</v>
      </c>
      <c r="D16534" s="85">
        <v>16530</v>
      </c>
      <c r="E16534" s="86" t="s">
        <v>26087</v>
      </c>
      <c r="F16534" s="85" t="s">
        <v>32</v>
      </c>
      <c r="G16534" s="86" t="s">
        <v>20380</v>
      </c>
      <c r="H16534" s="85" t="s">
        <v>1</v>
      </c>
      <c r="I16534" s="85">
        <v>1</v>
      </c>
      <c r="J16534" s="88">
        <v>2.5767522224704891E-2</v>
      </c>
      <c r="K16534" s="146">
        <v>4.7491216846771711E-2</v>
      </c>
      <c r="L16534" s="147">
        <v>2.4870167692959521E-9</v>
      </c>
      <c r="M16534" s="147">
        <v>3.370687581932025E-3</v>
      </c>
      <c r="N16534" s="87">
        <v>0.4310133307819855</v>
      </c>
      <c r="O16534" s="88">
        <v>2.2392808205440151E-2</v>
      </c>
      <c r="P16534" s="89">
        <v>51.953864547096444</v>
      </c>
    </row>
    <row r="16535" spans="1:16">
      <c r="A16535" s="75" t="s">
        <v>26092</v>
      </c>
      <c r="B16535" s="85">
        <v>16531</v>
      </c>
      <c r="C16535" s="85">
        <v>16188</v>
      </c>
      <c r="D16535" s="85">
        <v>16531</v>
      </c>
      <c r="E16535" s="86" t="s">
        <v>26087</v>
      </c>
      <c r="F16535" s="85" t="s">
        <v>31</v>
      </c>
      <c r="G16535" s="86" t="s">
        <v>20380</v>
      </c>
      <c r="H16535" s="85" t="s">
        <v>1</v>
      </c>
      <c r="I16535" s="85">
        <v>1</v>
      </c>
      <c r="J16535" s="88">
        <v>3.1200352707596971E-2</v>
      </c>
      <c r="K16535" s="146">
        <v>5.529003248130502E-2</v>
      </c>
      <c r="L16535" s="147">
        <v>3.504960914082633E-9</v>
      </c>
      <c r="M16535" s="147">
        <v>3.4428179926059249E-3</v>
      </c>
      <c r="N16535" s="87">
        <v>0.51669097004931597</v>
      </c>
      <c r="O16535" s="88">
        <v>2.7473182092762879E-2</v>
      </c>
      <c r="P16535" s="89">
        <v>53.171399705593231</v>
      </c>
    </row>
    <row r="16536" spans="1:16">
      <c r="A16536" s="75" t="s">
        <v>26094</v>
      </c>
      <c r="B16536" s="85">
        <v>16532</v>
      </c>
      <c r="C16536" s="85">
        <v>16190</v>
      </c>
      <c r="D16536" s="85">
        <v>16532</v>
      </c>
      <c r="E16536" s="86" t="s">
        <v>26087</v>
      </c>
      <c r="F16536" s="85" t="s">
        <v>38</v>
      </c>
      <c r="G16536" s="86" t="s">
        <v>20380</v>
      </c>
      <c r="H16536" s="85" t="s">
        <v>1</v>
      </c>
      <c r="I16536" s="85">
        <v>1</v>
      </c>
      <c r="J16536" s="88">
        <v>3.3429487179710393E-2</v>
      </c>
      <c r="K16536" s="146">
        <v>6.2017191366699122E-2</v>
      </c>
      <c r="L16536" s="147">
        <v>3.2698268481837561E-9</v>
      </c>
      <c r="M16536" s="147">
        <v>2.750478457391633E-3</v>
      </c>
      <c r="N16536" s="87">
        <v>0.43977254524487919</v>
      </c>
      <c r="O16536" s="88">
        <v>2.9295564701111419E-2</v>
      </c>
      <c r="P16536" s="89">
        <v>66.615265136205196</v>
      </c>
    </row>
    <row r="16537" spans="1:16">
      <c r="A16537" s="75" t="s">
        <v>26115</v>
      </c>
      <c r="B16537" s="85">
        <v>16533</v>
      </c>
      <c r="C16537" s="85">
        <v>16208</v>
      </c>
      <c r="D16537" s="85">
        <v>16533</v>
      </c>
      <c r="E16537" s="86" t="s">
        <v>26114</v>
      </c>
      <c r="F16537" s="85" t="s">
        <v>509</v>
      </c>
      <c r="G16537" s="86" t="s">
        <v>20380</v>
      </c>
      <c r="H16537" s="85" t="s">
        <v>1</v>
      </c>
      <c r="I16537" s="85">
        <v>1</v>
      </c>
      <c r="J16537" s="88">
        <v>1.9119876189475579E-2</v>
      </c>
      <c r="K16537" s="146">
        <v>5.2645858054079092E-2</v>
      </c>
      <c r="L16537" s="147">
        <v>3.479214320951997E-9</v>
      </c>
      <c r="M16537" s="147">
        <v>2.1926103643167549E-3</v>
      </c>
      <c r="N16537" s="87">
        <v>0.25204178118210951</v>
      </c>
      <c r="O16537" s="88">
        <v>1.6437506850322869E-2</v>
      </c>
      <c r="P16537" s="89">
        <v>65.21738885207354</v>
      </c>
    </row>
    <row r="16538" spans="1:16">
      <c r="A16538" s="75" t="s">
        <v>26117</v>
      </c>
      <c r="B16538" s="85">
        <v>16534</v>
      </c>
      <c r="C16538" s="85">
        <v>16210</v>
      </c>
      <c r="D16538" s="85">
        <v>16534</v>
      </c>
      <c r="E16538" s="86" t="s">
        <v>26114</v>
      </c>
      <c r="F16538" s="85" t="s">
        <v>32</v>
      </c>
      <c r="G16538" s="86" t="s">
        <v>20380</v>
      </c>
      <c r="H16538" s="85" t="s">
        <v>1</v>
      </c>
      <c r="I16538" s="85">
        <v>1</v>
      </c>
      <c r="J16538" s="88">
        <v>2.8279672684609031E-2</v>
      </c>
      <c r="K16538" s="146">
        <v>5.9439163142998103E-2</v>
      </c>
      <c r="L16538" s="147">
        <v>2.701834633342247E-9</v>
      </c>
      <c r="M16538" s="147">
        <v>3.6685188958132612E-3</v>
      </c>
      <c r="N16538" s="87">
        <v>0.49588461658958799</v>
      </c>
      <c r="O16538" s="88">
        <v>2.442541556203072E-2</v>
      </c>
      <c r="P16538" s="89">
        <v>49.256247814289573</v>
      </c>
    </row>
    <row r="16539" spans="1:16">
      <c r="A16539" s="75" t="s">
        <v>26119</v>
      </c>
      <c r="B16539" s="85">
        <v>16535</v>
      </c>
      <c r="C16539" s="85">
        <v>16212</v>
      </c>
      <c r="D16539" s="85">
        <v>16535</v>
      </c>
      <c r="E16539" s="86" t="s">
        <v>26114</v>
      </c>
      <c r="F16539" s="85" t="s">
        <v>31</v>
      </c>
      <c r="G16539" s="86" t="s">
        <v>20380</v>
      </c>
      <c r="H16539" s="85" t="s">
        <v>1</v>
      </c>
      <c r="I16539" s="85">
        <v>1</v>
      </c>
      <c r="J16539" s="88">
        <v>3.707979673306868E-2</v>
      </c>
      <c r="K16539" s="146">
        <v>7.1192415463461958E-2</v>
      </c>
      <c r="L16539" s="147">
        <v>3.810906615235069E-9</v>
      </c>
      <c r="M16539" s="147">
        <v>3.9138390025419663E-3</v>
      </c>
      <c r="N16539" s="87">
        <v>0.63604529472871341</v>
      </c>
      <c r="O16539" s="88">
        <v>3.2642398333155631E-2</v>
      </c>
      <c r="P16539" s="89">
        <v>51.320870704779438</v>
      </c>
    </row>
    <row r="16540" spans="1:16">
      <c r="A16540" s="75" t="s">
        <v>26121</v>
      </c>
      <c r="B16540" s="85">
        <v>16536</v>
      </c>
      <c r="C16540" s="85">
        <v>16214</v>
      </c>
      <c r="D16540" s="85">
        <v>16536</v>
      </c>
      <c r="E16540" s="86" t="s">
        <v>26114</v>
      </c>
      <c r="F16540" s="85" t="s">
        <v>38</v>
      </c>
      <c r="G16540" s="86" t="s">
        <v>20380</v>
      </c>
      <c r="H16540" s="85" t="s">
        <v>1</v>
      </c>
      <c r="I16540" s="85">
        <v>1</v>
      </c>
      <c r="J16540" s="88">
        <v>4.3289808622577752E-2</v>
      </c>
      <c r="K16540" s="146">
        <v>8.4520229741402275E-2</v>
      </c>
      <c r="L16540" s="147">
        <v>3.5802053857999581E-9</v>
      </c>
      <c r="M16540" s="147">
        <v>3.2920238574427009E-3</v>
      </c>
      <c r="N16540" s="87">
        <v>0.56561274552188212</v>
      </c>
      <c r="O16540" s="88">
        <v>3.7842617376716042E-2</v>
      </c>
      <c r="P16540" s="89">
        <v>66.905524453483181</v>
      </c>
    </row>
    <row r="16541" spans="1:16">
      <c r="A16541" s="75" t="s">
        <v>26124</v>
      </c>
      <c r="B16541" s="85">
        <v>16537</v>
      </c>
      <c r="C16541" s="85">
        <v>16216</v>
      </c>
      <c r="D16541" s="85">
        <v>16537</v>
      </c>
      <c r="E16541" s="86" t="s">
        <v>26123</v>
      </c>
      <c r="F16541" s="85" t="s">
        <v>509</v>
      </c>
      <c r="G16541" s="86" t="s">
        <v>20380</v>
      </c>
      <c r="H16541" s="85" t="s">
        <v>1</v>
      </c>
      <c r="I16541" s="85">
        <v>1</v>
      </c>
      <c r="J16541" s="88">
        <v>1.7783191538386849E-2</v>
      </c>
      <c r="K16541" s="146">
        <v>3.8773696775922052E-2</v>
      </c>
      <c r="L16541" s="147">
        <v>3.293683743352014E-9</v>
      </c>
      <c r="M16541" s="147">
        <v>2.0757393624409371E-3</v>
      </c>
      <c r="N16541" s="87">
        <v>0.23763741797492749</v>
      </c>
      <c r="O16541" s="88">
        <v>1.547695446178275E-2</v>
      </c>
      <c r="P16541" s="89">
        <v>65.128440603641309</v>
      </c>
    </row>
    <row r="16542" spans="1:16">
      <c r="A16542" s="75" t="s">
        <v>26126</v>
      </c>
      <c r="B16542" s="85">
        <v>16538</v>
      </c>
      <c r="C16542" s="85">
        <v>16218</v>
      </c>
      <c r="D16542" s="85">
        <v>16538</v>
      </c>
      <c r="E16542" s="86" t="s">
        <v>26123</v>
      </c>
      <c r="F16542" s="85" t="s">
        <v>32</v>
      </c>
      <c r="G16542" s="86" t="s">
        <v>20380</v>
      </c>
      <c r="H16542" s="85" t="s">
        <v>1</v>
      </c>
      <c r="I16542" s="85">
        <v>1</v>
      </c>
      <c r="J16542" s="88">
        <v>2.6535933051823061E-2</v>
      </c>
      <c r="K16542" s="146">
        <v>4.5732014313560998E-2</v>
      </c>
      <c r="L16542" s="147">
        <v>2.5572339498470972E-9</v>
      </c>
      <c r="M16542" s="147">
        <v>3.474157134341572E-3</v>
      </c>
      <c r="N16542" s="87">
        <v>0.45287090427988241</v>
      </c>
      <c r="O16542" s="88">
        <v>2.3096817405624869E-2</v>
      </c>
      <c r="P16542" s="89">
        <v>51.000886096561011</v>
      </c>
    </row>
    <row r="16543" spans="1:16">
      <c r="A16543" s="75" t="s">
        <v>26128</v>
      </c>
      <c r="B16543" s="85">
        <v>16539</v>
      </c>
      <c r="C16543" s="85">
        <v>16220</v>
      </c>
      <c r="D16543" s="85">
        <v>16539</v>
      </c>
      <c r="E16543" s="86" t="s">
        <v>26123</v>
      </c>
      <c r="F16543" s="85" t="s">
        <v>31</v>
      </c>
      <c r="G16543" s="86" t="s">
        <v>20380</v>
      </c>
      <c r="H16543" s="85" t="s">
        <v>1</v>
      </c>
      <c r="I16543" s="85">
        <v>1</v>
      </c>
      <c r="J16543" s="88">
        <v>3.3062964084351297E-2</v>
      </c>
      <c r="K16543" s="146">
        <v>5.4886652611917552E-2</v>
      </c>
      <c r="L16543" s="147">
        <v>3.6124237137414479E-9</v>
      </c>
      <c r="M16543" s="147">
        <v>3.6009090501892718E-3</v>
      </c>
      <c r="N16543" s="87">
        <v>0.55631541297966824</v>
      </c>
      <c r="O16543" s="88">
        <v>2.9196742153392779E-2</v>
      </c>
      <c r="P16543" s="89">
        <v>52.482353485431538</v>
      </c>
    </row>
    <row r="16544" spans="1:16">
      <c r="A16544" s="75" t="s">
        <v>26130</v>
      </c>
      <c r="B16544" s="85">
        <v>16540</v>
      </c>
      <c r="C16544" s="85">
        <v>16222</v>
      </c>
      <c r="D16544" s="85">
        <v>16540</v>
      </c>
      <c r="E16544" s="86" t="s">
        <v>26123</v>
      </c>
      <c r="F16544" s="85" t="s">
        <v>38</v>
      </c>
      <c r="G16544" s="86" t="s">
        <v>20380</v>
      </c>
      <c r="H16544" s="85" t="s">
        <v>1</v>
      </c>
      <c r="I16544" s="85">
        <v>1</v>
      </c>
      <c r="J16544" s="88">
        <v>3.6546604735269821E-2</v>
      </c>
      <c r="K16544" s="146">
        <v>6.3518160088578093E-2</v>
      </c>
      <c r="L16544" s="147">
        <v>3.3720843381480651E-9</v>
      </c>
      <c r="M16544" s="147">
        <v>2.9292274598051778E-3</v>
      </c>
      <c r="N16544" s="87">
        <v>0.48106638025014598</v>
      </c>
      <c r="O16544" s="88">
        <v>3.2094002707296378E-2</v>
      </c>
      <c r="P16544" s="89">
        <v>66.714291467651648</v>
      </c>
    </row>
    <row r="16545" spans="1:16">
      <c r="A16545" s="75" t="s">
        <v>26151</v>
      </c>
      <c r="B16545" s="85">
        <v>16541</v>
      </c>
      <c r="C16545" s="85">
        <v>16240</v>
      </c>
      <c r="D16545" s="85">
        <v>16541</v>
      </c>
      <c r="E16545" s="86" t="s">
        <v>26150</v>
      </c>
      <c r="F16545" s="85" t="s">
        <v>509</v>
      </c>
      <c r="G16545" s="86" t="s">
        <v>20380</v>
      </c>
      <c r="H16545" s="85" t="s">
        <v>1</v>
      </c>
      <c r="I16545" s="85">
        <v>1</v>
      </c>
      <c r="J16545" s="88">
        <v>1.9544023294497458E-2</v>
      </c>
      <c r="K16545" s="146">
        <v>5.3835922519261649E-2</v>
      </c>
      <c r="L16545" s="147">
        <v>3.564170561969659E-9</v>
      </c>
      <c r="M16545" s="147">
        <v>2.2409594885456851E-3</v>
      </c>
      <c r="N16545" s="87">
        <v>0.25774222163218702</v>
      </c>
      <c r="O16545" s="88">
        <v>1.679948479441257E-2</v>
      </c>
      <c r="P16545" s="89">
        <v>65.179405562765737</v>
      </c>
    </row>
    <row r="16546" spans="1:16">
      <c r="A16546" s="75" t="s">
        <v>26153</v>
      </c>
      <c r="B16546" s="85">
        <v>16542</v>
      </c>
      <c r="C16546" s="85">
        <v>16242</v>
      </c>
      <c r="D16546" s="85">
        <v>16542</v>
      </c>
      <c r="E16546" s="86" t="s">
        <v>26150</v>
      </c>
      <c r="F16546" s="85" t="s">
        <v>32</v>
      </c>
      <c r="G16546" s="86" t="s">
        <v>20380</v>
      </c>
      <c r="H16546" s="85" t="s">
        <v>1</v>
      </c>
      <c r="I16546" s="85">
        <v>1</v>
      </c>
      <c r="J16546" s="88">
        <v>2.8850747107334679E-2</v>
      </c>
      <c r="K16546" s="146">
        <v>6.0621868601237971E-2</v>
      </c>
      <c r="L16546" s="147">
        <v>2.7672175461722829E-9</v>
      </c>
      <c r="M16546" s="147">
        <v>3.7466708446262779E-3</v>
      </c>
      <c r="N16546" s="87">
        <v>0.50962010233516275</v>
      </c>
      <c r="O16546" s="88">
        <v>2.490980346376304E-2</v>
      </c>
      <c r="P16546" s="89">
        <v>48.879161849429103</v>
      </c>
    </row>
    <row r="16547" spans="1:16">
      <c r="A16547" s="75" t="s">
        <v>26155</v>
      </c>
      <c r="B16547" s="85">
        <v>16543</v>
      </c>
      <c r="C16547" s="85">
        <v>16244</v>
      </c>
      <c r="D16547" s="85">
        <v>16543</v>
      </c>
      <c r="E16547" s="86" t="s">
        <v>26150</v>
      </c>
      <c r="F16547" s="85" t="s">
        <v>31</v>
      </c>
      <c r="G16547" s="86" t="s">
        <v>20380</v>
      </c>
      <c r="H16547" s="85" t="s">
        <v>1</v>
      </c>
      <c r="I16547" s="85">
        <v>1</v>
      </c>
      <c r="J16547" s="88">
        <v>3.8189060379451141E-2</v>
      </c>
      <c r="K16547" s="146">
        <v>7.3038663569361631E-2</v>
      </c>
      <c r="L16547" s="147">
        <v>3.904954586719485E-9</v>
      </c>
      <c r="M16547" s="147">
        <v>4.016338934911841E-3</v>
      </c>
      <c r="N16547" s="87">
        <v>0.65846469708757061</v>
      </c>
      <c r="O16547" s="88">
        <v>3.3628445187173152E-2</v>
      </c>
      <c r="P16547" s="89">
        <v>51.070991863214246</v>
      </c>
    </row>
    <row r="16548" spans="1:16">
      <c r="A16548" s="75" t="s">
        <v>26157</v>
      </c>
      <c r="B16548" s="85">
        <v>16544</v>
      </c>
      <c r="C16548" s="85">
        <v>16246</v>
      </c>
      <c r="D16548" s="85">
        <v>16544</v>
      </c>
      <c r="E16548" s="86" t="s">
        <v>26150</v>
      </c>
      <c r="F16548" s="85" t="s">
        <v>38</v>
      </c>
      <c r="G16548" s="86" t="s">
        <v>20380</v>
      </c>
      <c r="H16548" s="85" t="s">
        <v>1</v>
      </c>
      <c r="I16548" s="85">
        <v>1</v>
      </c>
      <c r="J16548" s="88">
        <v>4.504643740198884E-2</v>
      </c>
      <c r="K16548" s="146">
        <v>8.7467519481151931E-2</v>
      </c>
      <c r="L16548" s="147">
        <v>3.6707292362248669E-9</v>
      </c>
      <c r="M16548" s="147">
        <v>3.4009833427564719E-3</v>
      </c>
      <c r="N16548" s="87">
        <v>0.58860026630450779</v>
      </c>
      <c r="O16548" s="88">
        <v>3.9384653129971643E-2</v>
      </c>
      <c r="P16548" s="89">
        <v>66.912394344035675</v>
      </c>
    </row>
    <row r="16549" spans="1:16">
      <c r="A16549" s="75" t="s">
        <v>26160</v>
      </c>
      <c r="B16549" s="85">
        <v>16545</v>
      </c>
      <c r="C16549" s="85">
        <v>16248</v>
      </c>
      <c r="D16549" s="85">
        <v>16545</v>
      </c>
      <c r="E16549" s="86" t="s">
        <v>26159</v>
      </c>
      <c r="F16549" s="85" t="s">
        <v>509</v>
      </c>
      <c r="G16549" s="86" t="s">
        <v>20380</v>
      </c>
      <c r="H16549" s="85" t="s">
        <v>1</v>
      </c>
      <c r="I16549" s="85">
        <v>1</v>
      </c>
      <c r="J16549" s="88">
        <v>1.8181670644247999E-2</v>
      </c>
      <c r="K16549" s="146">
        <v>3.9639437591290731E-2</v>
      </c>
      <c r="L16549" s="147">
        <v>3.3754177615271362E-9</v>
      </c>
      <c r="M16549" s="147">
        <v>2.122050938934872E-3</v>
      </c>
      <c r="N16549" s="87">
        <v>0.24307972159592181</v>
      </c>
      <c r="O16549" s="88">
        <v>1.5821555867868951E-2</v>
      </c>
      <c r="P16549" s="89">
        <v>65.087929852781244</v>
      </c>
    </row>
    <row r="16550" spans="1:16">
      <c r="A16550" s="75" t="s">
        <v>26162</v>
      </c>
      <c r="B16550" s="85">
        <v>16546</v>
      </c>
      <c r="C16550" s="85">
        <v>16250</v>
      </c>
      <c r="D16550" s="85">
        <v>16546</v>
      </c>
      <c r="E16550" s="86" t="s">
        <v>26159</v>
      </c>
      <c r="F16550" s="85" t="s">
        <v>32</v>
      </c>
      <c r="G16550" s="86" t="s">
        <v>20380</v>
      </c>
      <c r="H16550" s="85" t="s">
        <v>1</v>
      </c>
      <c r="I16550" s="85">
        <v>1</v>
      </c>
      <c r="J16550" s="88">
        <v>2.707476164112993E-2</v>
      </c>
      <c r="K16550" s="146">
        <v>4.6596956594538941E-2</v>
      </c>
      <c r="L16550" s="147">
        <v>2.6201006210620258E-9</v>
      </c>
      <c r="M16550" s="147">
        <v>3.5489250253925709E-3</v>
      </c>
      <c r="N16550" s="87">
        <v>0.4657372326120342</v>
      </c>
      <c r="O16550" s="88">
        <v>2.355775820379466E-2</v>
      </c>
      <c r="P16550" s="89">
        <v>50.581651098997725</v>
      </c>
    </row>
    <row r="16551" spans="1:16">
      <c r="A16551" s="75" t="s">
        <v>26164</v>
      </c>
      <c r="B16551" s="85">
        <v>16547</v>
      </c>
      <c r="C16551" s="85">
        <v>16252</v>
      </c>
      <c r="D16551" s="85">
        <v>16547</v>
      </c>
      <c r="E16551" s="86" t="s">
        <v>26159</v>
      </c>
      <c r="F16551" s="85" t="s">
        <v>31</v>
      </c>
      <c r="G16551" s="86" t="s">
        <v>20380</v>
      </c>
      <c r="H16551" s="85" t="s">
        <v>1</v>
      </c>
      <c r="I16551" s="85">
        <v>1</v>
      </c>
      <c r="J16551" s="88">
        <v>3.4087440729831719E-2</v>
      </c>
      <c r="K16551" s="146">
        <v>5.6355762259073509E-2</v>
      </c>
      <c r="L16551" s="147">
        <v>3.7030616983175559E-9</v>
      </c>
      <c r="M16551" s="147">
        <v>3.6972009011968861E-3</v>
      </c>
      <c r="N16551" s="87">
        <v>0.57701625184775296</v>
      </c>
      <c r="O16551" s="88">
        <v>3.0110415636902799E-2</v>
      </c>
      <c r="P16551" s="89">
        <v>52.18295938889343</v>
      </c>
    </row>
    <row r="16552" spans="1:16">
      <c r="A16552" s="75" t="s">
        <v>26166</v>
      </c>
      <c r="B16552" s="85">
        <v>16548</v>
      </c>
      <c r="C16552" s="85">
        <v>16254</v>
      </c>
      <c r="D16552" s="85">
        <v>16548</v>
      </c>
      <c r="E16552" s="86" t="s">
        <v>26159</v>
      </c>
      <c r="F16552" s="85" t="s">
        <v>38</v>
      </c>
      <c r="G16552" s="86" t="s">
        <v>20380</v>
      </c>
      <c r="H16552" s="85" t="s">
        <v>1</v>
      </c>
      <c r="I16552" s="85">
        <v>1</v>
      </c>
      <c r="J16552" s="88">
        <v>3.8153854620710373E-2</v>
      </c>
      <c r="K16552" s="146">
        <v>6.5977981037175476E-2</v>
      </c>
      <c r="L16552" s="147">
        <v>3.4588690551004719E-9</v>
      </c>
      <c r="M16552" s="147">
        <v>3.0305221815290009E-3</v>
      </c>
      <c r="N16552" s="87">
        <v>0.50219078890256874</v>
      </c>
      <c r="O16552" s="88">
        <v>3.3509102436436872E-2</v>
      </c>
      <c r="P16552" s="89">
        <v>66.725840411497586</v>
      </c>
    </row>
    <row r="16553" spans="1:16">
      <c r="A16553" s="75" t="s">
        <v>20381</v>
      </c>
      <c r="B16553" s="85">
        <v>16549</v>
      </c>
      <c r="C16553" s="85">
        <v>12810</v>
      </c>
      <c r="D16553" s="85">
        <v>16549</v>
      </c>
      <c r="E16553" s="86" t="s">
        <v>20382</v>
      </c>
      <c r="F16553" s="85" t="s">
        <v>509</v>
      </c>
      <c r="G16553" s="86" t="s">
        <v>20383</v>
      </c>
      <c r="H16553" s="85" t="s">
        <v>1</v>
      </c>
      <c r="I16553" s="85">
        <v>1</v>
      </c>
      <c r="J16553" s="88">
        <v>4.934816826080729E-2</v>
      </c>
      <c r="K16553" s="146">
        <v>8.5423092856389146E-2</v>
      </c>
      <c r="L16553" s="147">
        <v>3.5644557028863191E-9</v>
      </c>
      <c r="M16553" s="147">
        <v>4.3864552211438992E-3</v>
      </c>
      <c r="N16553" s="87">
        <v>0.66968751854946995</v>
      </c>
      <c r="O16553" s="88">
        <v>4.347727434281673E-2</v>
      </c>
      <c r="P16553" s="89">
        <v>64.921733104698831</v>
      </c>
    </row>
    <row r="16554" spans="1:16">
      <c r="A16554" s="75" t="s">
        <v>20384</v>
      </c>
      <c r="B16554" s="85">
        <v>16550</v>
      </c>
      <c r="C16554" s="85">
        <v>12811</v>
      </c>
      <c r="D16554" s="85">
        <v>16550</v>
      </c>
      <c r="E16554" s="86" t="s">
        <v>20382</v>
      </c>
      <c r="F16554" s="85" t="s">
        <v>32</v>
      </c>
      <c r="G16554" s="86" t="s">
        <v>20383</v>
      </c>
      <c r="H16554" s="85" t="s">
        <v>1</v>
      </c>
      <c r="I16554" s="85">
        <v>1</v>
      </c>
      <c r="J16554" s="88">
        <v>4.9314240442484482E-2</v>
      </c>
      <c r="K16554" s="146">
        <v>8.5328109950079917E-2</v>
      </c>
      <c r="L16554" s="147">
        <v>3.563000998492353E-9</v>
      </c>
      <c r="M16554" s="147">
        <v>4.4208469741296346E-3</v>
      </c>
      <c r="N16554" s="87">
        <v>0.77195079890046736</v>
      </c>
      <c r="O16554" s="88">
        <v>4.3218535000101421E-2</v>
      </c>
      <c r="P16554" s="89">
        <v>55.98612639777042</v>
      </c>
    </row>
    <row r="16555" spans="1:16">
      <c r="A16555" s="75" t="s">
        <v>20385</v>
      </c>
      <c r="B16555" s="85">
        <v>16551</v>
      </c>
      <c r="C16555" s="85">
        <v>12812</v>
      </c>
      <c r="D16555" s="85">
        <v>16551</v>
      </c>
      <c r="E16555" s="86" t="s">
        <v>20382</v>
      </c>
      <c r="F16555" s="85" t="s">
        <v>31</v>
      </c>
      <c r="G16555" s="86" t="s">
        <v>20383</v>
      </c>
      <c r="H16555" s="85" t="s">
        <v>1</v>
      </c>
      <c r="I16555" s="85">
        <v>1</v>
      </c>
      <c r="J16555" s="88">
        <v>6.0667365823604241E-2</v>
      </c>
      <c r="K16555" s="146">
        <v>9.854711942949497E-2</v>
      </c>
      <c r="L16555" s="147">
        <v>3.6159177226833551E-9</v>
      </c>
      <c r="M16555" s="147">
        <v>5.0661329790027514E-3</v>
      </c>
      <c r="N16555" s="87">
        <v>0.95671795229734224</v>
      </c>
      <c r="O16555" s="88">
        <v>5.3788835845680637E-2</v>
      </c>
      <c r="P16555" s="89">
        <v>56.2222499499658</v>
      </c>
    </row>
    <row r="16556" spans="1:16">
      <c r="A16556" s="75" t="s">
        <v>20386</v>
      </c>
      <c r="B16556" s="85">
        <v>16552</v>
      </c>
      <c r="C16556" s="85">
        <v>12813</v>
      </c>
      <c r="D16556" s="85">
        <v>16552</v>
      </c>
      <c r="E16556" s="86" t="s">
        <v>20382</v>
      </c>
      <c r="F16556" s="85" t="s">
        <v>38</v>
      </c>
      <c r="G16556" s="86" t="s">
        <v>20383</v>
      </c>
      <c r="H16556" s="85" t="s">
        <v>1</v>
      </c>
      <c r="I16556" s="85">
        <v>1</v>
      </c>
      <c r="J16556" s="88">
        <v>7.516868567628672E-2</v>
      </c>
      <c r="K16556" s="146">
        <v>0.11959543784582236</v>
      </c>
      <c r="L16556" s="147">
        <v>3.6726911416848571E-9</v>
      </c>
      <c r="M16556" s="147">
        <v>5.5341779653926568E-3</v>
      </c>
      <c r="N16556" s="87">
        <v>1.0041182661484149</v>
      </c>
      <c r="O16556" s="88">
        <v>6.6340334236005868E-2</v>
      </c>
      <c r="P16556" s="89">
        <v>66.068247608395126</v>
      </c>
    </row>
    <row r="16557" spans="1:16">
      <c r="A16557" s="75" t="s">
        <v>27921</v>
      </c>
      <c r="B16557" s="85">
        <v>16553</v>
      </c>
      <c r="C16557" s="85">
        <v>17521</v>
      </c>
      <c r="D16557" s="85">
        <v>16553</v>
      </c>
      <c r="E16557" s="86" t="s">
        <v>27922</v>
      </c>
      <c r="F16557" s="85" t="s">
        <v>509</v>
      </c>
      <c r="G16557" s="86" t="s">
        <v>20383</v>
      </c>
      <c r="H16557" s="85" t="s">
        <v>1</v>
      </c>
      <c r="I16557" s="85">
        <v>1</v>
      </c>
      <c r="J16557" s="88">
        <v>4.0915932400232599E-2</v>
      </c>
      <c r="K16557" s="146">
        <v>7.6222387399853653E-2</v>
      </c>
      <c r="L16557" s="147">
        <v>3.5239033538616658E-9</v>
      </c>
      <c r="M16557" s="147">
        <v>3.1976924390719778E-3</v>
      </c>
      <c r="N16557" s="87">
        <v>0.5407863307297609</v>
      </c>
      <c r="O16557" s="88">
        <v>3.5827767579048563E-2</v>
      </c>
      <c r="P16557" s="89">
        <v>66.251244795150413</v>
      </c>
    </row>
    <row r="16558" spans="1:16">
      <c r="A16558" s="75" t="s">
        <v>27923</v>
      </c>
      <c r="B16558" s="85">
        <v>16554</v>
      </c>
      <c r="C16558" s="85">
        <v>17522</v>
      </c>
      <c r="D16558" s="85">
        <v>16554</v>
      </c>
      <c r="E16558" s="86" t="s">
        <v>27922</v>
      </c>
      <c r="F16558" s="85" t="s">
        <v>32</v>
      </c>
      <c r="G16558" s="86" t="s">
        <v>20383</v>
      </c>
      <c r="H16558" s="85" t="s">
        <v>1</v>
      </c>
      <c r="I16558" s="85">
        <v>1</v>
      </c>
      <c r="J16558" s="88">
        <v>4.1135214827073732E-2</v>
      </c>
      <c r="K16558" s="146">
        <v>7.6536356698323885E-2</v>
      </c>
      <c r="L16558" s="147">
        <v>3.523522192712438E-9</v>
      </c>
      <c r="M16558" s="147">
        <v>3.2447841696688151E-3</v>
      </c>
      <c r="N16558" s="87">
        <v>0.64558862845962295</v>
      </c>
      <c r="O16558" s="88">
        <v>3.5887473895484877E-2</v>
      </c>
      <c r="P16558" s="89">
        <v>55.588763979800156</v>
      </c>
    </row>
    <row r="16559" spans="1:16">
      <c r="A16559" s="75" t="s">
        <v>27924</v>
      </c>
      <c r="B16559" s="85">
        <v>16555</v>
      </c>
      <c r="C16559" s="85">
        <v>17523</v>
      </c>
      <c r="D16559" s="85">
        <v>16555</v>
      </c>
      <c r="E16559" s="86" t="s">
        <v>27922</v>
      </c>
      <c r="F16559" s="85" t="s">
        <v>31</v>
      </c>
      <c r="G16559" s="86" t="s">
        <v>20383</v>
      </c>
      <c r="H16559" s="85" t="s">
        <v>1</v>
      </c>
      <c r="I16559" s="85">
        <v>1</v>
      </c>
      <c r="J16559" s="88">
        <v>5.2488340208193422E-2</v>
      </c>
      <c r="K16559" s="146">
        <v>8.9755366177738757E-2</v>
      </c>
      <c r="L16559" s="147">
        <v>3.5764389169034422E-9</v>
      </c>
      <c r="M16559" s="147">
        <v>3.8900701745419328E-3</v>
      </c>
      <c r="N16559" s="87">
        <v>0.8303557818564985</v>
      </c>
      <c r="O16559" s="88">
        <v>4.6457774741064058E-2</v>
      </c>
      <c r="P16559" s="89">
        <v>55.949239779115381</v>
      </c>
    </row>
    <row r="16560" spans="1:16">
      <c r="A16560" s="75" t="s">
        <v>27925</v>
      </c>
      <c r="B16560" s="85">
        <v>16556</v>
      </c>
      <c r="C16560" s="85">
        <v>17524</v>
      </c>
      <c r="D16560" s="85">
        <v>16556</v>
      </c>
      <c r="E16560" s="86" t="s">
        <v>27922</v>
      </c>
      <c r="F16560" s="85" t="s">
        <v>38</v>
      </c>
      <c r="G16560" s="86" t="s">
        <v>20383</v>
      </c>
      <c r="H16560" s="85" t="s">
        <v>1</v>
      </c>
      <c r="I16560" s="85">
        <v>1</v>
      </c>
      <c r="J16560" s="88">
        <v>6.6972168583809374E-2</v>
      </c>
      <c r="K16560" s="146">
        <v>0.11058434348668779</v>
      </c>
      <c r="L16560" s="147">
        <v>3.6327761049706292E-9</v>
      </c>
      <c r="M16560" s="147">
        <v>4.3829079012826858E-3</v>
      </c>
      <c r="N16560" s="87">
        <v>0.87882943985980844</v>
      </c>
      <c r="O16560" s="88">
        <v>5.8903405748703161E-2</v>
      </c>
      <c r="P16560" s="89">
        <v>67.024843589786286</v>
      </c>
    </row>
    <row r="16561" spans="1:16">
      <c r="A16561" s="75" t="s">
        <v>8683</v>
      </c>
      <c r="B16561" s="85">
        <v>16557</v>
      </c>
      <c r="C16561" s="85">
        <v>5727</v>
      </c>
      <c r="D16561" s="85">
        <v>16557</v>
      </c>
      <c r="E16561" s="86" t="s">
        <v>8680</v>
      </c>
      <c r="F16561" s="85" t="s">
        <v>32</v>
      </c>
      <c r="G16561" s="86" t="s">
        <v>8684</v>
      </c>
      <c r="H16561" s="85" t="s">
        <v>1</v>
      </c>
      <c r="I16561" s="85">
        <v>1</v>
      </c>
      <c r="J16561" s="88">
        <v>3.1584260473775723E-2</v>
      </c>
      <c r="K16561" s="146">
        <v>6.7305600104992702E-2</v>
      </c>
      <c r="L16561" s="147">
        <v>2.2351104012338539E-9</v>
      </c>
      <c r="M16561" s="147">
        <v>3.7982304930647358E-3</v>
      </c>
      <c r="N16561" s="87">
        <v>0.5519528438868182</v>
      </c>
      <c r="O16561" s="88">
        <v>2.6788898030399921E-2</v>
      </c>
      <c r="P16561" s="89">
        <v>48.534758588712286</v>
      </c>
    </row>
    <row r="16562" spans="1:16">
      <c r="A16562" s="75" t="s">
        <v>8689</v>
      </c>
      <c r="B16562" s="85">
        <v>16558</v>
      </c>
      <c r="C16562" s="85">
        <v>5730</v>
      </c>
      <c r="D16562" s="85">
        <v>16558</v>
      </c>
      <c r="E16562" s="86" t="s">
        <v>8686</v>
      </c>
      <c r="F16562" s="85" t="s">
        <v>32</v>
      </c>
      <c r="G16562" s="86" t="s">
        <v>8684</v>
      </c>
      <c r="H16562" s="85" t="s">
        <v>1</v>
      </c>
      <c r="I16562" s="85">
        <v>1</v>
      </c>
      <c r="J16562" s="88">
        <v>3.0593651254422701E-2</v>
      </c>
      <c r="K16562" s="146">
        <v>6.7076851716340341E-2</v>
      </c>
      <c r="L16562" s="147">
        <v>2.2313653590729141E-9</v>
      </c>
      <c r="M16562" s="147">
        <v>3.9922437017578197E-3</v>
      </c>
      <c r="N16562" s="87">
        <v>0.55731943437290299</v>
      </c>
      <c r="O16562" s="88">
        <v>2.5297441709901301E-2</v>
      </c>
      <c r="P16562" s="89">
        <v>45.391278591183593</v>
      </c>
    </row>
    <row r="16563" spans="1:16">
      <c r="A16563" s="75" t="s">
        <v>20387</v>
      </c>
      <c r="B16563" s="85">
        <v>16559</v>
      </c>
      <c r="C16563" s="85">
        <v>12814</v>
      </c>
      <c r="D16563" s="85">
        <v>16559</v>
      </c>
      <c r="E16563" s="86" t="s">
        <v>20388</v>
      </c>
      <c r="F16563" s="85" t="s">
        <v>55</v>
      </c>
      <c r="G16563" s="86" t="s">
        <v>8684</v>
      </c>
      <c r="H16563" s="85" t="s">
        <v>1</v>
      </c>
      <c r="I16563" s="85">
        <v>1</v>
      </c>
      <c r="J16563" s="88">
        <v>5.4476966709538187E-2</v>
      </c>
      <c r="K16563" s="146">
        <v>9.8169764650498342E-2</v>
      </c>
      <c r="L16563" s="147">
        <v>6.0792814860421367E-9</v>
      </c>
      <c r="M16563" s="147">
        <v>4.5927857512351698E-3</v>
      </c>
      <c r="N16563" s="87">
        <v>0.75781149456409636</v>
      </c>
      <c r="O16563" s="88">
        <v>4.8311914590590033E-2</v>
      </c>
      <c r="P16563" s="89">
        <v>63.751889404078931</v>
      </c>
    </row>
    <row r="16564" spans="1:16">
      <c r="A16564" s="75" t="s">
        <v>26097</v>
      </c>
      <c r="B16564" s="85">
        <v>16560</v>
      </c>
      <c r="C16564" s="85">
        <v>16192</v>
      </c>
      <c r="D16564" s="85">
        <v>16560</v>
      </c>
      <c r="E16564" s="86" t="s">
        <v>26096</v>
      </c>
      <c r="F16564" s="85" t="s">
        <v>509</v>
      </c>
      <c r="G16564" s="86" t="s">
        <v>8684</v>
      </c>
      <c r="H16564" s="85" t="s">
        <v>1</v>
      </c>
      <c r="I16564" s="85">
        <v>1</v>
      </c>
      <c r="J16564" s="88">
        <v>6.9797785612181446E-2</v>
      </c>
      <c r="K16564" s="146">
        <v>0.13079071816335255</v>
      </c>
      <c r="L16564" s="147">
        <v>2.817235945466401E-8</v>
      </c>
      <c r="M16564" s="147">
        <v>9.1639943881717378E-3</v>
      </c>
      <c r="N16564" s="87">
        <v>0.97885920725514841</v>
      </c>
      <c r="O16564" s="88">
        <v>6.3187086273148035E-2</v>
      </c>
      <c r="P16564" s="89">
        <v>64.551761688315764</v>
      </c>
    </row>
    <row r="16565" spans="1:16">
      <c r="A16565" s="75" t="s">
        <v>26099</v>
      </c>
      <c r="B16565" s="85">
        <v>16561</v>
      </c>
      <c r="C16565" s="85">
        <v>16194</v>
      </c>
      <c r="D16565" s="85">
        <v>16561</v>
      </c>
      <c r="E16565" s="86" t="s">
        <v>26096</v>
      </c>
      <c r="F16565" s="85" t="s">
        <v>32</v>
      </c>
      <c r="G16565" s="86" t="s">
        <v>8684</v>
      </c>
      <c r="H16565" s="85" t="s">
        <v>1</v>
      </c>
      <c r="I16565" s="85">
        <v>1</v>
      </c>
      <c r="J16565" s="88">
        <v>3.431431951551471E-2</v>
      </c>
      <c r="K16565" s="146">
        <v>7.6211364262204109E-2</v>
      </c>
      <c r="L16565" s="147">
        <v>3.3552792137947899E-9</v>
      </c>
      <c r="M16565" s="147">
        <v>4.3218647484230214E-3</v>
      </c>
      <c r="N16565" s="87">
        <v>0.5905902841226891</v>
      </c>
      <c r="O16565" s="88">
        <v>2.9094547573528789E-2</v>
      </c>
      <c r="P16565" s="89">
        <v>49.263505268712976</v>
      </c>
    </row>
    <row r="16566" spans="1:16">
      <c r="A16566" s="75" t="s">
        <v>26101</v>
      </c>
      <c r="B16566" s="85">
        <v>16562</v>
      </c>
      <c r="C16566" s="85">
        <v>16196</v>
      </c>
      <c r="D16566" s="85">
        <v>16562</v>
      </c>
      <c r="E16566" s="86" t="s">
        <v>26096</v>
      </c>
      <c r="F16566" s="85" t="s">
        <v>31</v>
      </c>
      <c r="G16566" s="86" t="s">
        <v>8684</v>
      </c>
      <c r="H16566" s="85" t="s">
        <v>1</v>
      </c>
      <c r="I16566" s="85">
        <v>1</v>
      </c>
      <c r="J16566" s="88">
        <v>4.6068218388922708E-2</v>
      </c>
      <c r="K16566" s="146">
        <v>9.2741966720403982E-2</v>
      </c>
      <c r="L16566" s="147">
        <v>4.8592548772634967E-9</v>
      </c>
      <c r="M16566" s="147">
        <v>4.8266194124524982E-3</v>
      </c>
      <c r="N16566" s="87">
        <v>0.78464003081718814</v>
      </c>
      <c r="O16566" s="88">
        <v>4.068672118862756E-2</v>
      </c>
      <c r="P16566" s="89">
        <v>51.853996215631632</v>
      </c>
    </row>
    <row r="16567" spans="1:16">
      <c r="A16567" s="75" t="s">
        <v>26103</v>
      </c>
      <c r="B16567" s="85">
        <v>16563</v>
      </c>
      <c r="C16567" s="85">
        <v>16198</v>
      </c>
      <c r="D16567" s="85">
        <v>16563</v>
      </c>
      <c r="E16567" s="86" t="s">
        <v>26096</v>
      </c>
      <c r="F16567" s="85" t="s">
        <v>38</v>
      </c>
      <c r="G16567" s="86" t="s">
        <v>8684</v>
      </c>
      <c r="H16567" s="85" t="s">
        <v>1</v>
      </c>
      <c r="I16567" s="85">
        <v>1</v>
      </c>
      <c r="J16567" s="88">
        <v>5.4786759955895069E-2</v>
      </c>
      <c r="K16567" s="146">
        <v>0.10554336874846808</v>
      </c>
      <c r="L16567" s="147">
        <v>5.5033570496736204E-9</v>
      </c>
      <c r="M16567" s="147">
        <v>4.2397662735983391E-3</v>
      </c>
      <c r="N16567" s="87">
        <v>0.71920715825577997</v>
      </c>
      <c r="O16567" s="88">
        <v>4.8565537864509102E-2</v>
      </c>
      <c r="P16567" s="89">
        <v>67.526494010835719</v>
      </c>
    </row>
    <row r="16568" spans="1:16">
      <c r="A16568" s="75" t="s">
        <v>26106</v>
      </c>
      <c r="B16568" s="85">
        <v>16564</v>
      </c>
      <c r="C16568" s="85">
        <v>16200</v>
      </c>
      <c r="D16568" s="85">
        <v>16564</v>
      </c>
      <c r="E16568" s="86" t="s">
        <v>26105</v>
      </c>
      <c r="F16568" s="85" t="s">
        <v>509</v>
      </c>
      <c r="G16568" s="86" t="s">
        <v>8684</v>
      </c>
      <c r="H16568" s="85" t="s">
        <v>1</v>
      </c>
      <c r="I16568" s="85">
        <v>1</v>
      </c>
      <c r="J16568" s="88">
        <v>6.6418902031701088E-2</v>
      </c>
      <c r="K16568" s="146">
        <v>0.11473701548778149</v>
      </c>
      <c r="L16568" s="147">
        <v>2.6794461789548589E-8</v>
      </c>
      <c r="M16568" s="147">
        <v>8.7239347113258568E-3</v>
      </c>
      <c r="N16568" s="87">
        <v>0.93064031939392056</v>
      </c>
      <c r="O16568" s="88">
        <v>6.0086390897301889E-2</v>
      </c>
      <c r="P16568" s="89">
        <v>64.564568765334755</v>
      </c>
    </row>
    <row r="16569" spans="1:16">
      <c r="A16569" s="75" t="s">
        <v>26108</v>
      </c>
      <c r="B16569" s="85">
        <v>16565</v>
      </c>
      <c r="C16569" s="85">
        <v>16202</v>
      </c>
      <c r="D16569" s="85">
        <v>16565</v>
      </c>
      <c r="E16569" s="86" t="s">
        <v>26105</v>
      </c>
      <c r="F16569" s="85" t="s">
        <v>32</v>
      </c>
      <c r="G16569" s="86" t="s">
        <v>8684</v>
      </c>
      <c r="H16569" s="85" t="s">
        <v>1</v>
      </c>
      <c r="I16569" s="85">
        <v>1</v>
      </c>
      <c r="J16569" s="88">
        <v>3.2188503967834639E-2</v>
      </c>
      <c r="K16569" s="146">
        <v>5.7932619038627967E-2</v>
      </c>
      <c r="L16569" s="147">
        <v>3.1750289093929349E-9</v>
      </c>
      <c r="M16569" s="147">
        <v>4.0927104532741754E-3</v>
      </c>
      <c r="N16569" s="87">
        <v>0.53599063179612738</v>
      </c>
      <c r="O16569" s="88">
        <v>2.7511114886872991E-2</v>
      </c>
      <c r="P16569" s="89">
        <v>51.327603981961545</v>
      </c>
    </row>
    <row r="16570" spans="1:16">
      <c r="A16570" s="75" t="s">
        <v>26110</v>
      </c>
      <c r="B16570" s="85">
        <v>16566</v>
      </c>
      <c r="C16570" s="85">
        <v>16204</v>
      </c>
      <c r="D16570" s="85">
        <v>16566</v>
      </c>
      <c r="E16570" s="86" t="s">
        <v>26105</v>
      </c>
      <c r="F16570" s="85" t="s">
        <v>31</v>
      </c>
      <c r="G16570" s="86" t="s">
        <v>8684</v>
      </c>
      <c r="H16570" s="85" t="s">
        <v>1</v>
      </c>
      <c r="I16570" s="85">
        <v>1</v>
      </c>
      <c r="J16570" s="88">
        <v>4.0818070650566189E-2</v>
      </c>
      <c r="K16570" s="146">
        <v>7.0850567903846154E-2</v>
      </c>
      <c r="L16570" s="147">
        <v>4.605150509205706E-9</v>
      </c>
      <c r="M16570" s="147">
        <v>4.4269718145973913E-3</v>
      </c>
      <c r="N16570" s="87">
        <v>0.67928819796088813</v>
      </c>
      <c r="O16570" s="88">
        <v>3.6168173999945333E-2</v>
      </c>
      <c r="P16570" s="89">
        <v>53.244225512111448</v>
      </c>
    </row>
    <row r="16571" spans="1:16">
      <c r="A16571" s="75" t="s">
        <v>26112</v>
      </c>
      <c r="B16571" s="85">
        <v>16567</v>
      </c>
      <c r="C16571" s="85">
        <v>16206</v>
      </c>
      <c r="D16571" s="85">
        <v>16567</v>
      </c>
      <c r="E16571" s="86" t="s">
        <v>26105</v>
      </c>
      <c r="F16571" s="85" t="s">
        <v>38</v>
      </c>
      <c r="G16571" s="86" t="s">
        <v>8684</v>
      </c>
      <c r="H16571" s="85" t="s">
        <v>1</v>
      </c>
      <c r="I16571" s="85">
        <v>1</v>
      </c>
      <c r="J16571" s="88">
        <v>4.6280407564499887E-2</v>
      </c>
      <c r="K16571" s="146">
        <v>8.2995004002416925E-2</v>
      </c>
      <c r="L16571" s="147">
        <v>5.2122705867567532E-9</v>
      </c>
      <c r="M16571" s="147">
        <v>3.7744031583863461E-3</v>
      </c>
      <c r="N16571" s="87">
        <v>0.60764841936459246</v>
      </c>
      <c r="O16571" s="88">
        <v>4.0988995566071371E-2</v>
      </c>
      <c r="P16571" s="89">
        <v>67.455117564418018</v>
      </c>
    </row>
    <row r="16572" spans="1:16">
      <c r="A16572" s="75" t="s">
        <v>26133</v>
      </c>
      <c r="B16572" s="85">
        <v>16568</v>
      </c>
      <c r="C16572" s="85">
        <v>16224</v>
      </c>
      <c r="D16572" s="85">
        <v>16568</v>
      </c>
      <c r="E16572" s="86" t="s">
        <v>26132</v>
      </c>
      <c r="F16572" s="85" t="s">
        <v>509</v>
      </c>
      <c r="G16572" s="86" t="s">
        <v>8684</v>
      </c>
      <c r="H16572" s="85" t="s">
        <v>1</v>
      </c>
      <c r="I16572" s="85">
        <v>1</v>
      </c>
      <c r="J16572" s="88">
        <v>7.173913303282374E-2</v>
      </c>
      <c r="K16572" s="146">
        <v>0.12986649798701699</v>
      </c>
      <c r="L16572" s="147">
        <v>2.8923401327396021E-8</v>
      </c>
      <c r="M16572" s="147">
        <v>9.4117489731130599E-3</v>
      </c>
      <c r="N16572" s="87">
        <v>1.0058580660223659</v>
      </c>
      <c r="O16572" s="88">
        <v>6.4939788621818803E-2</v>
      </c>
      <c r="P16572" s="89">
        <v>64.56158260839041</v>
      </c>
    </row>
    <row r="16573" spans="1:16">
      <c r="A16573" s="75" t="s">
        <v>26135</v>
      </c>
      <c r="B16573" s="85">
        <v>16569</v>
      </c>
      <c r="C16573" s="85">
        <v>16226</v>
      </c>
      <c r="D16573" s="85">
        <v>16569</v>
      </c>
      <c r="E16573" s="86" t="s">
        <v>26132</v>
      </c>
      <c r="F16573" s="85" t="s">
        <v>32</v>
      </c>
      <c r="G16573" s="86" t="s">
        <v>8684</v>
      </c>
      <c r="H16573" s="85" t="s">
        <v>1</v>
      </c>
      <c r="I16573" s="85">
        <v>1</v>
      </c>
      <c r="J16573" s="88">
        <v>3.5176422383677852E-2</v>
      </c>
      <c r="K16573" s="146">
        <v>7.2143961455511454E-2</v>
      </c>
      <c r="L16573" s="147">
        <v>3.438490130248247E-9</v>
      </c>
      <c r="M16573" s="147">
        <v>4.4390544798807927E-3</v>
      </c>
      <c r="N16573" s="87">
        <v>0.61535592352479707</v>
      </c>
      <c r="O16573" s="88">
        <v>2.9896280377432031E-2</v>
      </c>
      <c r="P16573" s="89">
        <v>48.583720793950071</v>
      </c>
    </row>
    <row r="16574" spans="1:16">
      <c r="A16574" s="75" t="s">
        <v>26137</v>
      </c>
      <c r="B16574" s="85">
        <v>16570</v>
      </c>
      <c r="C16574" s="85">
        <v>16228</v>
      </c>
      <c r="D16574" s="85">
        <v>16570</v>
      </c>
      <c r="E16574" s="86" t="s">
        <v>26132</v>
      </c>
      <c r="F16574" s="85" t="s">
        <v>31</v>
      </c>
      <c r="G16574" s="86" t="s">
        <v>8684</v>
      </c>
      <c r="H16574" s="85" t="s">
        <v>1</v>
      </c>
      <c r="I16574" s="85">
        <v>1</v>
      </c>
      <c r="J16574" s="88">
        <v>4.819327634265743E-2</v>
      </c>
      <c r="K16574" s="146">
        <v>9.0292935766985216E-2</v>
      </c>
      <c r="L16574" s="147">
        <v>4.9921006116785593E-9</v>
      </c>
      <c r="M16574" s="147">
        <v>5.0108399571006717E-3</v>
      </c>
      <c r="N16574" s="87">
        <v>0.83013403903262695</v>
      </c>
      <c r="O16574" s="88">
        <v>4.2684053678092082E-2</v>
      </c>
      <c r="P16574" s="89">
        <v>51.418267016050478</v>
      </c>
    </row>
    <row r="16575" spans="1:16">
      <c r="A16575" s="75" t="s">
        <v>26139</v>
      </c>
      <c r="B16575" s="85">
        <v>16571</v>
      </c>
      <c r="C16575" s="85">
        <v>16230</v>
      </c>
      <c r="D16575" s="85">
        <v>16571</v>
      </c>
      <c r="E16575" s="86" t="s">
        <v>26132</v>
      </c>
      <c r="F16575" s="85" t="s">
        <v>38</v>
      </c>
      <c r="G16575" s="86" t="s">
        <v>8684</v>
      </c>
      <c r="H16575" s="85" t="s">
        <v>1</v>
      </c>
      <c r="I16575" s="85">
        <v>1</v>
      </c>
      <c r="J16575" s="88">
        <v>5.8501552479438813E-2</v>
      </c>
      <c r="K16575" s="146">
        <v>0.10681268517000354</v>
      </c>
      <c r="L16575" s="147">
        <v>5.6596226560911227E-9</v>
      </c>
      <c r="M16575" s="147">
        <v>4.4552061350206481E-3</v>
      </c>
      <c r="N16575" s="87">
        <v>0.76748503764649445</v>
      </c>
      <c r="O16575" s="88">
        <v>5.1853453302047083E-2</v>
      </c>
      <c r="P16575" s="89">
        <v>67.562819805655835</v>
      </c>
    </row>
    <row r="16576" spans="1:16">
      <c r="A16576" s="75" t="s">
        <v>26142</v>
      </c>
      <c r="B16576" s="85">
        <v>16572</v>
      </c>
      <c r="C16576" s="85">
        <v>16232</v>
      </c>
      <c r="D16576" s="85">
        <v>16572</v>
      </c>
      <c r="E16576" s="86" t="s">
        <v>26141</v>
      </c>
      <c r="F16576" s="85" t="s">
        <v>509</v>
      </c>
      <c r="G16576" s="86" t="s">
        <v>8684</v>
      </c>
      <c r="H16576" s="85" t="s">
        <v>1</v>
      </c>
      <c r="I16576" s="85">
        <v>1</v>
      </c>
      <c r="J16576" s="88">
        <v>6.8365905704088209E-2</v>
      </c>
      <c r="K16576" s="146">
        <v>0.11493645198264699</v>
      </c>
      <c r="L16576" s="147">
        <v>2.756274206584907E-8</v>
      </c>
      <c r="M16576" s="147">
        <v>8.9769148883835428E-3</v>
      </c>
      <c r="N16576" s="87">
        <v>0.95844121807786031</v>
      </c>
      <c r="O16576" s="88">
        <v>6.1889368734662789E-2</v>
      </c>
      <c r="P16576" s="89">
        <v>64.572941529769551</v>
      </c>
    </row>
    <row r="16577" spans="1:16">
      <c r="A16577" s="75" t="s">
        <v>26144</v>
      </c>
      <c r="B16577" s="85">
        <v>16573</v>
      </c>
      <c r="C16577" s="85">
        <v>16234</v>
      </c>
      <c r="D16577" s="85">
        <v>16573</v>
      </c>
      <c r="E16577" s="86" t="s">
        <v>26141</v>
      </c>
      <c r="F16577" s="85" t="s">
        <v>32</v>
      </c>
      <c r="G16577" s="86" t="s">
        <v>8684</v>
      </c>
      <c r="H16577" s="85" t="s">
        <v>1</v>
      </c>
      <c r="I16577" s="85">
        <v>1</v>
      </c>
      <c r="J16577" s="88">
        <v>3.3184752979477587E-2</v>
      </c>
      <c r="K16577" s="146">
        <v>5.6512378736896379E-2</v>
      </c>
      <c r="L16577" s="147">
        <v>3.2636178541939129E-9</v>
      </c>
      <c r="M16577" s="147">
        <v>4.2189311241311476E-3</v>
      </c>
      <c r="N16577" s="87">
        <v>0.5665562249212901</v>
      </c>
      <c r="O16577" s="88">
        <v>2.8389107200611229E-2</v>
      </c>
      <c r="P16577" s="89">
        <v>50.108190417562248</v>
      </c>
    </row>
    <row r="16578" spans="1:16">
      <c r="A16578" s="75" t="s">
        <v>26146</v>
      </c>
      <c r="B16578" s="85">
        <v>16574</v>
      </c>
      <c r="C16578" s="85">
        <v>16236</v>
      </c>
      <c r="D16578" s="85">
        <v>16574</v>
      </c>
      <c r="E16578" s="86" t="s">
        <v>26141</v>
      </c>
      <c r="F16578" s="85" t="s">
        <v>31</v>
      </c>
      <c r="G16578" s="86" t="s">
        <v>8684</v>
      </c>
      <c r="H16578" s="85" t="s">
        <v>1</v>
      </c>
      <c r="I16578" s="85">
        <v>1</v>
      </c>
      <c r="J16578" s="88">
        <v>4.3590712306790208E-2</v>
      </c>
      <c r="K16578" s="146">
        <v>7.1619948560267779E-2</v>
      </c>
      <c r="L16578" s="147">
        <v>4.7447761404954237E-9</v>
      </c>
      <c r="M16578" s="147">
        <v>4.6494471689692866E-3</v>
      </c>
      <c r="N16578" s="87">
        <v>0.73890007906818411</v>
      </c>
      <c r="O16578" s="88">
        <v>3.8719299745786098E-2</v>
      </c>
      <c r="P16578" s="89">
        <v>52.401266209924394</v>
      </c>
    </row>
    <row r="16579" spans="1:16">
      <c r="A16579" s="75" t="s">
        <v>26148</v>
      </c>
      <c r="B16579" s="85">
        <v>16575</v>
      </c>
      <c r="C16579" s="85">
        <v>16238</v>
      </c>
      <c r="D16579" s="85">
        <v>16575</v>
      </c>
      <c r="E16579" s="86" t="s">
        <v>26141</v>
      </c>
      <c r="F16579" s="85" t="s">
        <v>38</v>
      </c>
      <c r="G16579" s="86" t="s">
        <v>8684</v>
      </c>
      <c r="H16579" s="85" t="s">
        <v>1</v>
      </c>
      <c r="I16579" s="85">
        <v>1</v>
      </c>
      <c r="J16579" s="88">
        <v>5.1151369735428387E-2</v>
      </c>
      <c r="K16579" s="146">
        <v>8.6901267679733621E-2</v>
      </c>
      <c r="L16579" s="147">
        <v>5.3741520653083143E-9</v>
      </c>
      <c r="M16579" s="147">
        <v>4.0443192283682334E-3</v>
      </c>
      <c r="N16579" s="87">
        <v>0.67160746413903283</v>
      </c>
      <c r="O16579" s="88">
        <v>4.534512664049891E-2</v>
      </c>
      <c r="P16579" s="89">
        <v>67.517305958814944</v>
      </c>
    </row>
    <row r="16580" spans="1:16">
      <c r="A16580" s="75" t="s">
        <v>26169</v>
      </c>
      <c r="B16580" s="85">
        <v>16576</v>
      </c>
      <c r="C16580" s="85">
        <v>16256</v>
      </c>
      <c r="D16580" s="85">
        <v>16576</v>
      </c>
      <c r="E16580" s="86" t="s">
        <v>26168</v>
      </c>
      <c r="F16580" s="85" t="s">
        <v>509</v>
      </c>
      <c r="G16580" s="86" t="s">
        <v>8684</v>
      </c>
      <c r="H16580" s="85" t="s">
        <v>1</v>
      </c>
      <c r="I16580" s="85">
        <v>1</v>
      </c>
      <c r="J16580" s="88">
        <v>7.3328193524136151E-2</v>
      </c>
      <c r="K16580" s="146">
        <v>0.13271114509994564</v>
      </c>
      <c r="L16580" s="147">
        <v>2.9592952413365419E-8</v>
      </c>
      <c r="M16580" s="147">
        <v>9.6209452186542203E-3</v>
      </c>
      <c r="N16580" s="87">
        <v>1.028379324923155</v>
      </c>
      <c r="O16580" s="88">
        <v>6.6377156432523593E-2</v>
      </c>
      <c r="P16580" s="89">
        <v>64.545401510754402</v>
      </c>
    </row>
    <row r="16581" spans="1:16">
      <c r="A16581" s="75" t="s">
        <v>26171</v>
      </c>
      <c r="B16581" s="85">
        <v>16577</v>
      </c>
      <c r="C16581" s="85">
        <v>16258</v>
      </c>
      <c r="D16581" s="85">
        <v>16577</v>
      </c>
      <c r="E16581" s="86" t="s">
        <v>26168</v>
      </c>
      <c r="F16581" s="85" t="s">
        <v>32</v>
      </c>
      <c r="G16581" s="86" t="s">
        <v>8684</v>
      </c>
      <c r="H16581" s="85" t="s">
        <v>1</v>
      </c>
      <c r="I16581" s="85">
        <v>1</v>
      </c>
      <c r="J16581" s="88">
        <v>3.5791049289769013E-2</v>
      </c>
      <c r="K16581" s="146">
        <v>7.3365323844159558E-2</v>
      </c>
      <c r="L16581" s="147">
        <v>3.5168439412543191E-9</v>
      </c>
      <c r="M16581" s="147">
        <v>4.5226171810625014E-3</v>
      </c>
      <c r="N16581" s="87">
        <v>0.63223152793725068</v>
      </c>
      <c r="O16581" s="88">
        <v>3.0401294931284191E-2</v>
      </c>
      <c r="P16581" s="89">
        <v>48.085698969288885</v>
      </c>
    </row>
    <row r="16582" spans="1:16">
      <c r="A16582" s="75" t="s">
        <v>26173</v>
      </c>
      <c r="B16582" s="85">
        <v>16578</v>
      </c>
      <c r="C16582" s="85">
        <v>16260</v>
      </c>
      <c r="D16582" s="85">
        <v>16578</v>
      </c>
      <c r="E16582" s="86" t="s">
        <v>26168</v>
      </c>
      <c r="F16582" s="85" t="s">
        <v>31</v>
      </c>
      <c r="G16582" s="86" t="s">
        <v>8684</v>
      </c>
      <c r="H16582" s="85" t="s">
        <v>1</v>
      </c>
      <c r="I16582" s="85">
        <v>1</v>
      </c>
      <c r="J16582" s="88">
        <v>4.9641069751049087E-2</v>
      </c>
      <c r="K16582" s="146">
        <v>9.2553718672927887E-2</v>
      </c>
      <c r="L16582" s="147">
        <v>5.1089192263920903E-9</v>
      </c>
      <c r="M16582" s="147">
        <v>5.1378650609076523E-3</v>
      </c>
      <c r="N16582" s="87">
        <v>0.86063703703330008</v>
      </c>
      <c r="O16582" s="88">
        <v>4.3980269752708377E-2</v>
      </c>
      <c r="P16582" s="89">
        <v>51.101995220090295</v>
      </c>
    </row>
    <row r="16583" spans="1:16">
      <c r="A16583" s="75" t="s">
        <v>26175</v>
      </c>
      <c r="B16583" s="85">
        <v>16579</v>
      </c>
      <c r="C16583" s="85">
        <v>16262</v>
      </c>
      <c r="D16583" s="85">
        <v>16579</v>
      </c>
      <c r="E16583" s="86" t="s">
        <v>26168</v>
      </c>
      <c r="F16583" s="85" t="s">
        <v>38</v>
      </c>
      <c r="G16583" s="86" t="s">
        <v>8684</v>
      </c>
      <c r="H16583" s="85" t="s">
        <v>1</v>
      </c>
      <c r="I16583" s="85">
        <v>1</v>
      </c>
      <c r="J16583" s="88">
        <v>6.1004168218722989E-2</v>
      </c>
      <c r="K16583" s="146">
        <v>0.11073245766537786</v>
      </c>
      <c r="L16583" s="147">
        <v>5.7954057443464284E-9</v>
      </c>
      <c r="M16583" s="147">
        <v>4.6050945734822856E-3</v>
      </c>
      <c r="N16583" s="87">
        <v>0.80031492966842244</v>
      </c>
      <c r="O16583" s="88">
        <v>5.4068301954001058E-2</v>
      </c>
      <c r="P16583" s="89">
        <v>67.558782111439598</v>
      </c>
    </row>
    <row r="16584" spans="1:16">
      <c r="A16584" s="75" t="s">
        <v>26178</v>
      </c>
      <c r="B16584" s="85">
        <v>16580</v>
      </c>
      <c r="C16584" s="85">
        <v>16264</v>
      </c>
      <c r="D16584" s="85">
        <v>16580</v>
      </c>
      <c r="E16584" s="86" t="s">
        <v>26177</v>
      </c>
      <c r="F16584" s="85" t="s">
        <v>509</v>
      </c>
      <c r="G16584" s="86" t="s">
        <v>8684</v>
      </c>
      <c r="H16584" s="85" t="s">
        <v>1</v>
      </c>
      <c r="I16584" s="85">
        <v>1</v>
      </c>
      <c r="J16584" s="88">
        <v>6.9907624926351455E-2</v>
      </c>
      <c r="K16584" s="146">
        <v>0.11748696653280773</v>
      </c>
      <c r="L16584" s="147">
        <v>2.8213242224735301E-8</v>
      </c>
      <c r="M16584" s="147">
        <v>9.1800836797979232E-3</v>
      </c>
      <c r="N16584" s="87">
        <v>0.98029628249676848</v>
      </c>
      <c r="O16584" s="88">
        <v>6.3283953434689899E-2</v>
      </c>
      <c r="P16584" s="89">
        <v>64.555945548940215</v>
      </c>
    </row>
    <row r="16585" spans="1:16">
      <c r="A16585" s="75" t="s">
        <v>26180</v>
      </c>
      <c r="B16585" s="85">
        <v>16581</v>
      </c>
      <c r="C16585" s="85">
        <v>16266</v>
      </c>
      <c r="D16585" s="85">
        <v>16581</v>
      </c>
      <c r="E16585" s="86" t="s">
        <v>26177</v>
      </c>
      <c r="F16585" s="85" t="s">
        <v>32</v>
      </c>
      <c r="G16585" s="86" t="s">
        <v>8684</v>
      </c>
      <c r="H16585" s="85" t="s">
        <v>1</v>
      </c>
      <c r="I16585" s="85">
        <v>1</v>
      </c>
      <c r="J16585" s="88">
        <v>3.376789978483017E-2</v>
      </c>
      <c r="K16585" s="146">
        <v>5.7396422371820383E-2</v>
      </c>
      <c r="L16585" s="147">
        <v>3.339394940419915E-9</v>
      </c>
      <c r="M16585" s="147">
        <v>4.2992690381512058E-3</v>
      </c>
      <c r="N16585" s="87">
        <v>0.58256240154338479</v>
      </c>
      <c r="O16585" s="88">
        <v>2.8871717636727631E-2</v>
      </c>
      <c r="P16585" s="89">
        <v>49.559871286299419</v>
      </c>
    </row>
    <row r="16586" spans="1:16">
      <c r="A16586" s="75" t="s">
        <v>26182</v>
      </c>
      <c r="B16586" s="85">
        <v>16582</v>
      </c>
      <c r="C16586" s="85">
        <v>16268</v>
      </c>
      <c r="D16586" s="85">
        <v>16582</v>
      </c>
      <c r="E16586" s="86" t="s">
        <v>26177</v>
      </c>
      <c r="F16586" s="85" t="s">
        <v>31</v>
      </c>
      <c r="G16586" s="86" t="s">
        <v>8684</v>
      </c>
      <c r="H16586" s="85" t="s">
        <v>1</v>
      </c>
      <c r="I16586" s="85">
        <v>1</v>
      </c>
      <c r="J16586" s="88">
        <v>4.4952202465408882E-2</v>
      </c>
      <c r="K16586" s="146">
        <v>7.3480899801520796E-2</v>
      </c>
      <c r="L16586" s="147">
        <v>4.8580141691860448E-9</v>
      </c>
      <c r="M16586" s="147">
        <v>4.7702237737063348E-3</v>
      </c>
      <c r="N16586" s="87">
        <v>0.7676440977369875</v>
      </c>
      <c r="O16586" s="88">
        <v>3.9941740242526967E-2</v>
      </c>
      <c r="P16586" s="89">
        <v>52.031586460802735</v>
      </c>
    </row>
    <row r="16587" spans="1:16">
      <c r="A16587" s="75" t="s">
        <v>26184</v>
      </c>
      <c r="B16587" s="85">
        <v>16583</v>
      </c>
      <c r="C16587" s="85">
        <v>16270</v>
      </c>
      <c r="D16587" s="85">
        <v>16583</v>
      </c>
      <c r="E16587" s="86" t="s">
        <v>26177</v>
      </c>
      <c r="F16587" s="85" t="s">
        <v>38</v>
      </c>
      <c r="G16587" s="86" t="s">
        <v>8684</v>
      </c>
      <c r="H16587" s="85" t="s">
        <v>1</v>
      </c>
      <c r="I16587" s="85">
        <v>1</v>
      </c>
      <c r="J16587" s="88">
        <v>5.3508911686884153E-2</v>
      </c>
      <c r="K16587" s="146">
        <v>9.0401707896954134E-2</v>
      </c>
      <c r="L16587" s="147">
        <v>5.5057618951095709E-9</v>
      </c>
      <c r="M16587" s="147">
        <v>4.1866026588673506E-3</v>
      </c>
      <c r="N16587" s="87">
        <v>0.70254710719380353</v>
      </c>
      <c r="O16587" s="88">
        <v>4.7431537116389498E-2</v>
      </c>
      <c r="P16587" s="89">
        <v>67.51367506991258</v>
      </c>
    </row>
    <row r="16588" spans="1:16">
      <c r="A16588" s="75" t="s">
        <v>20389</v>
      </c>
      <c r="B16588" s="85">
        <v>16584</v>
      </c>
      <c r="C16588" s="85">
        <v>12815</v>
      </c>
      <c r="D16588" s="85">
        <v>16584</v>
      </c>
      <c r="E16588" s="86" t="s">
        <v>20390</v>
      </c>
      <c r="F16588" s="85" t="s">
        <v>509</v>
      </c>
      <c r="G16588" s="86" t="s">
        <v>20391</v>
      </c>
      <c r="H16588" s="85" t="s">
        <v>1</v>
      </c>
      <c r="I16588" s="85">
        <v>1</v>
      </c>
      <c r="J16588" s="88">
        <v>6.3749848825856575E-2</v>
      </c>
      <c r="K16588" s="146">
        <v>0.10978178358361171</v>
      </c>
      <c r="L16588" s="147">
        <v>6.1279122895350507E-9</v>
      </c>
      <c r="M16588" s="147">
        <v>5.7372878761968284E-3</v>
      </c>
      <c r="N16588" s="87">
        <v>0.89336023545730026</v>
      </c>
      <c r="O16588" s="88">
        <v>5.6634926816160787E-2</v>
      </c>
      <c r="P16588" s="89">
        <v>63.395397028355589</v>
      </c>
    </row>
    <row r="16589" spans="1:16">
      <c r="A16589" s="75" t="s">
        <v>20392</v>
      </c>
      <c r="B16589" s="85">
        <v>16585</v>
      </c>
      <c r="C16589" s="85">
        <v>12816</v>
      </c>
      <c r="D16589" s="85">
        <v>16585</v>
      </c>
      <c r="E16589" s="86" t="s">
        <v>20390</v>
      </c>
      <c r="F16589" s="85" t="s">
        <v>32</v>
      </c>
      <c r="G16589" s="86" t="s">
        <v>20391</v>
      </c>
      <c r="H16589" s="85" t="s">
        <v>1</v>
      </c>
      <c r="I16589" s="85">
        <v>1</v>
      </c>
      <c r="J16589" s="88">
        <v>6.3924921777879271E-2</v>
      </c>
      <c r="K16589" s="146">
        <v>0.10999026729759115</v>
      </c>
      <c r="L16589" s="147">
        <v>6.1262319029036654E-9</v>
      </c>
      <c r="M16589" s="147">
        <v>5.8127744369475031E-3</v>
      </c>
      <c r="N16589" s="87">
        <v>1.0847410981145389</v>
      </c>
      <c r="O16589" s="88">
        <v>5.6455776246917833E-2</v>
      </c>
      <c r="P16589" s="89">
        <v>52.045392531957532</v>
      </c>
    </row>
    <row r="16590" spans="1:16">
      <c r="A16590" s="75" t="s">
        <v>20393</v>
      </c>
      <c r="B16590" s="85">
        <v>16586</v>
      </c>
      <c r="C16590" s="85">
        <v>12817</v>
      </c>
      <c r="D16590" s="85">
        <v>16586</v>
      </c>
      <c r="E16590" s="86" t="s">
        <v>20390</v>
      </c>
      <c r="F16590" s="85" t="s">
        <v>31</v>
      </c>
      <c r="G16590" s="86" t="s">
        <v>20391</v>
      </c>
      <c r="H16590" s="85" t="s">
        <v>1</v>
      </c>
      <c r="I16590" s="85">
        <v>1</v>
      </c>
      <c r="J16590" s="88">
        <v>8.490705894355903E-2</v>
      </c>
      <c r="K16590" s="146">
        <v>0.13442081490281332</v>
      </c>
      <c r="L16590" s="147">
        <v>6.2240292871535106E-9</v>
      </c>
      <c r="M16590" s="147">
        <v>7.0053517238906609E-3</v>
      </c>
      <c r="N16590" s="87">
        <v>1.426216209693292</v>
      </c>
      <c r="O16590" s="88">
        <v>7.5991146004506918E-2</v>
      </c>
      <c r="P16590" s="89">
        <v>53.281645158730051</v>
      </c>
    </row>
    <row r="16591" spans="1:16">
      <c r="A16591" s="75" t="s">
        <v>20394</v>
      </c>
      <c r="B16591" s="85">
        <v>16587</v>
      </c>
      <c r="C16591" s="85">
        <v>12818</v>
      </c>
      <c r="D16591" s="85">
        <v>16587</v>
      </c>
      <c r="E16591" s="86" t="s">
        <v>20390</v>
      </c>
      <c r="F16591" s="85" t="s">
        <v>38</v>
      </c>
      <c r="G16591" s="86" t="s">
        <v>20391</v>
      </c>
      <c r="H16591" s="85" t="s">
        <v>1</v>
      </c>
      <c r="I16591" s="85">
        <v>1</v>
      </c>
      <c r="J16591" s="88">
        <v>0.1116910671696484</v>
      </c>
      <c r="K16591" s="146">
        <v>0.17311503070686243</v>
      </c>
      <c r="L16591" s="147">
        <v>6.3285447326594956E-9</v>
      </c>
      <c r="M16591" s="147">
        <v>7.8936447708823701E-3</v>
      </c>
      <c r="N16591" s="87">
        <v>1.5148264291364211</v>
      </c>
      <c r="O16591" s="88">
        <v>9.9088626901817037E-2</v>
      </c>
      <c r="P16591" s="89">
        <v>65.412528456019814</v>
      </c>
    </row>
    <row r="16592" spans="1:16">
      <c r="A16592" s="75" t="s">
        <v>27926</v>
      </c>
      <c r="B16592" s="85">
        <v>16588</v>
      </c>
      <c r="C16592" s="85">
        <v>17525</v>
      </c>
      <c r="D16592" s="85">
        <v>16588</v>
      </c>
      <c r="E16592" s="86" t="s">
        <v>27927</v>
      </c>
      <c r="F16592" s="85" t="s">
        <v>509</v>
      </c>
      <c r="G16592" s="86" t="s">
        <v>20391</v>
      </c>
      <c r="H16592" s="85" t="s">
        <v>1</v>
      </c>
      <c r="I16592" s="85">
        <v>1</v>
      </c>
      <c r="J16592" s="88">
        <v>5.6084179861697753E-2</v>
      </c>
      <c r="K16592" s="146">
        <v>0.10141750589585236</v>
      </c>
      <c r="L16592" s="147">
        <v>6.0910465176944617E-9</v>
      </c>
      <c r="M16592" s="147">
        <v>4.6565944379496323E-3</v>
      </c>
      <c r="N16592" s="87">
        <v>0.77617733743938355</v>
      </c>
      <c r="O16592" s="88">
        <v>4.9680829758189722E-2</v>
      </c>
      <c r="P16592" s="89">
        <v>64.007060451014013</v>
      </c>
    </row>
    <row r="16593" spans="1:16">
      <c r="A16593" s="75" t="s">
        <v>27928</v>
      </c>
      <c r="B16593" s="85">
        <v>16589</v>
      </c>
      <c r="C16593" s="85">
        <v>17526</v>
      </c>
      <c r="D16593" s="85">
        <v>16589</v>
      </c>
      <c r="E16593" s="86" t="s">
        <v>27927</v>
      </c>
      <c r="F16593" s="85" t="s">
        <v>32</v>
      </c>
      <c r="G16593" s="86" t="s">
        <v>20391</v>
      </c>
      <c r="H16593" s="85" t="s">
        <v>1</v>
      </c>
      <c r="I16593" s="85">
        <v>1</v>
      </c>
      <c r="J16593" s="88">
        <v>5.6489443945687813E-2</v>
      </c>
      <c r="K16593" s="146">
        <v>0.101997764341449</v>
      </c>
      <c r="L16593" s="147">
        <v>6.0903420794673722E-9</v>
      </c>
      <c r="M16593" s="147">
        <v>4.7436264328922116E-3</v>
      </c>
      <c r="N16593" s="87">
        <v>0.9698663977137707</v>
      </c>
      <c r="O16593" s="88">
        <v>4.9791175242721093E-2</v>
      </c>
      <c r="P16593" s="89">
        <v>51.338179526677017</v>
      </c>
    </row>
    <row r="16594" spans="1:16">
      <c r="A16594" s="75" t="s">
        <v>27929</v>
      </c>
      <c r="B16594" s="85">
        <v>16590</v>
      </c>
      <c r="C16594" s="85">
        <v>17527</v>
      </c>
      <c r="D16594" s="85">
        <v>16590</v>
      </c>
      <c r="E16594" s="86" t="s">
        <v>27927</v>
      </c>
      <c r="F16594" s="85" t="s">
        <v>31</v>
      </c>
      <c r="G16594" s="86" t="s">
        <v>20391</v>
      </c>
      <c r="H16594" s="85" t="s">
        <v>1</v>
      </c>
      <c r="I16594" s="85">
        <v>1</v>
      </c>
      <c r="J16594" s="88">
        <v>7.7471581111367691E-2</v>
      </c>
      <c r="K16594" s="146">
        <v>0.12642831194667159</v>
      </c>
      <c r="L16594" s="147">
        <v>6.1881394637172216E-9</v>
      </c>
      <c r="M16594" s="147">
        <v>5.9362037198353677E-3</v>
      </c>
      <c r="N16594" s="87">
        <v>1.311341509292524</v>
      </c>
      <c r="O16594" s="88">
        <v>6.9326545000310269E-2</v>
      </c>
      <c r="P16594" s="89">
        <v>52.866888227851739</v>
      </c>
    </row>
    <row r="16595" spans="1:16">
      <c r="A16595" s="75" t="s">
        <v>27930</v>
      </c>
      <c r="B16595" s="85">
        <v>16591</v>
      </c>
      <c r="C16595" s="85">
        <v>17528</v>
      </c>
      <c r="D16595" s="85">
        <v>16591</v>
      </c>
      <c r="E16595" s="86" t="s">
        <v>27927</v>
      </c>
      <c r="F16595" s="85" t="s">
        <v>38</v>
      </c>
      <c r="G16595" s="86" t="s">
        <v>20391</v>
      </c>
      <c r="H16595" s="85" t="s">
        <v>1</v>
      </c>
      <c r="I16595" s="85">
        <v>1</v>
      </c>
      <c r="J16595" s="88">
        <v>0.10423968799466909</v>
      </c>
      <c r="K16595" s="146">
        <v>0.16492312674401294</v>
      </c>
      <c r="L16595" s="147">
        <v>6.2922583356465559E-9</v>
      </c>
      <c r="M16595" s="147">
        <v>6.8470356216914861E-3</v>
      </c>
      <c r="N16595" s="87">
        <v>1.4009274961467779</v>
      </c>
      <c r="O16595" s="88">
        <v>9.2327782822451104E-2</v>
      </c>
      <c r="P16595" s="89">
        <v>65.904754583229149</v>
      </c>
    </row>
    <row r="16596" spans="1:16">
      <c r="A16596" s="75" t="s">
        <v>20395</v>
      </c>
      <c r="B16596" s="85">
        <v>16592</v>
      </c>
      <c r="C16596" s="85">
        <v>12819</v>
      </c>
      <c r="D16596" s="85">
        <v>16592</v>
      </c>
      <c r="E16596" s="86" t="s">
        <v>20396</v>
      </c>
      <c r="F16596" s="85" t="s">
        <v>55</v>
      </c>
      <c r="G16596" s="86" t="s">
        <v>20397</v>
      </c>
      <c r="H16596" s="85" t="s">
        <v>1042</v>
      </c>
      <c r="I16596" s="85">
        <v>1</v>
      </c>
      <c r="J16596" s="88">
        <v>231.43251763164059</v>
      </c>
      <c r="K16596" s="146">
        <v>390.34723109192515</v>
      </c>
      <c r="L16596" s="147">
        <v>3.7037034112605189E-6</v>
      </c>
      <c r="M16596" s="147">
        <v>15.31945301126563</v>
      </c>
      <c r="N16596" s="87">
        <v>2055.3450920564842</v>
      </c>
      <c r="O16596" s="88">
        <v>207.0135811726384</v>
      </c>
      <c r="P16596" s="89">
        <v>100.71962220490677</v>
      </c>
    </row>
    <row r="16597" spans="1:16">
      <c r="A16597" s="75" t="s">
        <v>27279</v>
      </c>
      <c r="B16597" s="85">
        <v>16593</v>
      </c>
      <c r="C16597" s="85">
        <v>17058</v>
      </c>
      <c r="D16597" s="85">
        <v>16593</v>
      </c>
      <c r="E16597" s="86" t="s">
        <v>27280</v>
      </c>
      <c r="F16597" s="85" t="s">
        <v>32</v>
      </c>
      <c r="G16597" s="86" t="s">
        <v>20397</v>
      </c>
      <c r="H16597" s="85" t="s">
        <v>1042</v>
      </c>
      <c r="I16597" s="85">
        <v>1</v>
      </c>
      <c r="J16597" s="88">
        <v>166.90398697472179</v>
      </c>
      <c r="K16597" s="146">
        <v>290.28222691209675</v>
      </c>
      <c r="L16597" s="147">
        <v>3.205226636174152E-6</v>
      </c>
      <c r="M16597" s="147">
        <v>11.256849404130829</v>
      </c>
      <c r="N16597" s="87">
        <v>1523.2807521764221</v>
      </c>
      <c r="O16597" s="88">
        <v>154.58488610489849</v>
      </c>
      <c r="P16597" s="89">
        <v>101.48154625076947</v>
      </c>
    </row>
    <row r="16598" spans="1:16">
      <c r="A16598" s="75" t="s">
        <v>27281</v>
      </c>
      <c r="B16598" s="85">
        <v>16594</v>
      </c>
      <c r="C16598" s="85">
        <v>17059</v>
      </c>
      <c r="D16598" s="85">
        <v>16594</v>
      </c>
      <c r="E16598" s="86" t="s">
        <v>27280</v>
      </c>
      <c r="F16598" s="85" t="s">
        <v>38</v>
      </c>
      <c r="G16598" s="86" t="s">
        <v>20397</v>
      </c>
      <c r="H16598" s="85" t="s">
        <v>1042</v>
      </c>
      <c r="I16598" s="85">
        <v>1</v>
      </c>
      <c r="J16598" s="88">
        <v>231.98025715035931</v>
      </c>
      <c r="K16598" s="146">
        <v>391.19661595583023</v>
      </c>
      <c r="L16598" s="147">
        <v>3.7079346470580549E-6</v>
      </c>
      <c r="M16598" s="147">
        <v>15.35393773487338</v>
      </c>
      <c r="N16598" s="87">
        <v>2059.8614302170849</v>
      </c>
      <c r="O16598" s="88">
        <v>207.45861328341331</v>
      </c>
      <c r="P16598" s="89">
        <v>100.71483947420174</v>
      </c>
    </row>
    <row r="16599" spans="1:16">
      <c r="A16599" s="75" t="s">
        <v>20398</v>
      </c>
      <c r="B16599" s="85">
        <v>16595</v>
      </c>
      <c r="C16599" s="85">
        <v>12820</v>
      </c>
      <c r="D16599" s="85">
        <v>16595</v>
      </c>
      <c r="E16599" s="86" t="s">
        <v>20399</v>
      </c>
      <c r="F16599" s="85" t="s">
        <v>55</v>
      </c>
      <c r="G16599" s="86" t="s">
        <v>20400</v>
      </c>
      <c r="H16599" s="85" t="s">
        <v>1042</v>
      </c>
      <c r="I16599" s="85">
        <v>1</v>
      </c>
      <c r="J16599" s="88">
        <v>199.42293016680441</v>
      </c>
      <c r="K16599" s="146">
        <v>390.0685796045185</v>
      </c>
      <c r="L16599" s="147">
        <v>2.4683173476053021E-6</v>
      </c>
      <c r="M16599" s="147">
        <v>14.03228602050558</v>
      </c>
      <c r="N16599" s="87">
        <v>1864.945017206998</v>
      </c>
      <c r="O16599" s="88">
        <v>178.51310214100349</v>
      </c>
      <c r="P16599" s="89">
        <v>95.72030300836991</v>
      </c>
    </row>
    <row r="16600" spans="1:16">
      <c r="A16600" s="75" t="s">
        <v>27282</v>
      </c>
      <c r="B16600" s="85">
        <v>16596</v>
      </c>
      <c r="C16600" s="85">
        <v>17060</v>
      </c>
      <c r="D16600" s="85">
        <v>16596</v>
      </c>
      <c r="E16600" s="86" t="s">
        <v>27283</v>
      </c>
      <c r="F16600" s="85" t="s">
        <v>32</v>
      </c>
      <c r="G16600" s="86" t="s">
        <v>20400</v>
      </c>
      <c r="H16600" s="85" t="s">
        <v>1042</v>
      </c>
      <c r="I16600" s="85">
        <v>1</v>
      </c>
      <c r="J16600" s="88">
        <v>143.94639319796551</v>
      </c>
      <c r="K16600" s="146">
        <v>290.941632973384</v>
      </c>
      <c r="L16600" s="147">
        <v>2.0532867883494339E-6</v>
      </c>
      <c r="M16600" s="147">
        <v>10.51002266072482</v>
      </c>
      <c r="N16600" s="87">
        <v>1399.7031599170241</v>
      </c>
      <c r="O16600" s="88">
        <v>132.42951795553751</v>
      </c>
      <c r="P16600" s="89">
        <v>94.612573399768607</v>
      </c>
    </row>
    <row r="16601" spans="1:16">
      <c r="A16601" s="75" t="s">
        <v>27284</v>
      </c>
      <c r="B16601" s="85">
        <v>16597</v>
      </c>
      <c r="C16601" s="85">
        <v>17061</v>
      </c>
      <c r="D16601" s="85">
        <v>16597</v>
      </c>
      <c r="E16601" s="86" t="s">
        <v>27283</v>
      </c>
      <c r="F16601" s="85" t="s">
        <v>38</v>
      </c>
      <c r="G16601" s="86" t="s">
        <v>20400</v>
      </c>
      <c r="H16601" s="85" t="s">
        <v>1042</v>
      </c>
      <c r="I16601" s="85">
        <v>1</v>
      </c>
      <c r="J16601" s="88">
        <v>199.91994510108751</v>
      </c>
      <c r="K16601" s="146">
        <v>390.95665906220461</v>
      </c>
      <c r="L16601" s="147">
        <v>2.4720356111704882E-6</v>
      </c>
      <c r="M16601" s="147">
        <v>14.0638420185534</v>
      </c>
      <c r="N16601" s="87">
        <v>1869.1131243701491</v>
      </c>
      <c r="O16601" s="88">
        <v>178.9259655030107</v>
      </c>
      <c r="P16601" s="89">
        <v>95.727734811826807</v>
      </c>
    </row>
    <row r="16602" spans="1:16">
      <c r="A16602" s="75" t="s">
        <v>20401</v>
      </c>
      <c r="B16602" s="85">
        <v>16598</v>
      </c>
      <c r="C16602" s="85">
        <v>12821</v>
      </c>
      <c r="D16602" s="85">
        <v>16598</v>
      </c>
      <c r="E16602" s="86" t="s">
        <v>20402</v>
      </c>
      <c r="F16602" s="85" t="s">
        <v>55</v>
      </c>
      <c r="G16602" s="86" t="s">
        <v>20403</v>
      </c>
      <c r="H16602" s="85" t="s">
        <v>1</v>
      </c>
      <c r="I16602" s="85">
        <v>1</v>
      </c>
      <c r="J16602" s="88">
        <v>37.57280308081679</v>
      </c>
      <c r="K16602" s="146">
        <v>52.009712012624561</v>
      </c>
      <c r="L16602" s="147">
        <v>6.9285871324334707E-7</v>
      </c>
      <c r="M16602" s="147">
        <v>0.40246954772076049</v>
      </c>
      <c r="N16602" s="87">
        <v>59.415777381135179</v>
      </c>
      <c r="O16602" s="88">
        <v>8.875158804589752</v>
      </c>
      <c r="P16602" s="89">
        <v>149.37377235103992</v>
      </c>
    </row>
    <row r="16603" spans="1:16">
      <c r="A16603" s="75" t="s">
        <v>27287</v>
      </c>
      <c r="B16603" s="85">
        <v>16599</v>
      </c>
      <c r="C16603" s="85">
        <v>17063</v>
      </c>
      <c r="D16603" s="85">
        <v>16599</v>
      </c>
      <c r="E16603" s="86" t="s">
        <v>27288</v>
      </c>
      <c r="F16603" s="85" t="s">
        <v>38</v>
      </c>
      <c r="G16603" s="86" t="s">
        <v>20403</v>
      </c>
      <c r="H16603" s="85" t="s">
        <v>1</v>
      </c>
      <c r="I16603" s="85">
        <v>1</v>
      </c>
      <c r="J16603" s="88">
        <v>9.3140461856419634</v>
      </c>
      <c r="K16603" s="146">
        <v>12.902401562777923</v>
      </c>
      <c r="L16603" s="147">
        <v>1.721293146357158E-7</v>
      </c>
      <c r="M16603" s="147">
        <v>9.6178439814103067E-2</v>
      </c>
      <c r="N16603" s="87">
        <v>14.359523841612139</v>
      </c>
      <c r="O16603" s="88">
        <v>2.1811767526548098</v>
      </c>
      <c r="P16603" s="89">
        <v>151.89756824206293</v>
      </c>
    </row>
    <row r="16604" spans="1:16">
      <c r="A16604" s="75" t="s">
        <v>27290</v>
      </c>
      <c r="B16604" s="85">
        <v>16600</v>
      </c>
      <c r="C16604" s="85">
        <v>17065</v>
      </c>
      <c r="D16604" s="85">
        <v>16600</v>
      </c>
      <c r="E16604" s="86" t="s">
        <v>27288</v>
      </c>
      <c r="F16604" s="85" t="s">
        <v>139</v>
      </c>
      <c r="G16604" s="86" t="s">
        <v>20403</v>
      </c>
      <c r="H16604" s="85" t="s">
        <v>1</v>
      </c>
      <c r="I16604" s="85">
        <v>1</v>
      </c>
      <c r="J16604" s="88">
        <v>9.440222832903066</v>
      </c>
      <c r="K16604" s="146">
        <v>12.854010031825952</v>
      </c>
      <c r="L16604" s="147">
        <v>1.7417260952721699E-7</v>
      </c>
      <c r="M16604" s="147">
        <v>0.1009551185573795</v>
      </c>
      <c r="N16604" s="87">
        <v>13.64240467843987</v>
      </c>
      <c r="O16604" s="88">
        <v>2.2835520145370758</v>
      </c>
      <c r="P16604" s="89">
        <v>167.38632729066794</v>
      </c>
    </row>
    <row r="16605" spans="1:16">
      <c r="A16605" s="75" t="s">
        <v>27292</v>
      </c>
      <c r="B16605" s="85">
        <v>16601</v>
      </c>
      <c r="C16605" s="85">
        <v>17067</v>
      </c>
      <c r="D16605" s="85">
        <v>16601</v>
      </c>
      <c r="E16605" s="86" t="s">
        <v>27293</v>
      </c>
      <c r="F16605" s="85" t="s">
        <v>38</v>
      </c>
      <c r="G16605" s="86" t="s">
        <v>20403</v>
      </c>
      <c r="H16605" s="85" t="s">
        <v>1</v>
      </c>
      <c r="I16605" s="85">
        <v>1</v>
      </c>
      <c r="J16605" s="88">
        <v>45.396987562759939</v>
      </c>
      <c r="K16605" s="146">
        <v>62.886757441475254</v>
      </c>
      <c r="L16605" s="147">
        <v>8.3896431260453246E-7</v>
      </c>
      <c r="M16605" s="147">
        <v>0.46877708667337381</v>
      </c>
      <c r="N16605" s="87">
        <v>69.988822500120605</v>
      </c>
      <c r="O16605" s="88">
        <v>10.631131941893701</v>
      </c>
      <c r="P16605" s="89">
        <v>151.89756824206296</v>
      </c>
    </row>
    <row r="16606" spans="1:16">
      <c r="A16606" s="75" t="s">
        <v>27295</v>
      </c>
      <c r="B16606" s="85">
        <v>16602</v>
      </c>
      <c r="C16606" s="85">
        <v>17069</v>
      </c>
      <c r="D16606" s="85">
        <v>16602</v>
      </c>
      <c r="E16606" s="86" t="s">
        <v>27293</v>
      </c>
      <c r="F16606" s="85" t="s">
        <v>139</v>
      </c>
      <c r="G16606" s="86" t="s">
        <v>20403</v>
      </c>
      <c r="H16606" s="85" t="s">
        <v>1</v>
      </c>
      <c r="I16606" s="85">
        <v>1</v>
      </c>
      <c r="J16606" s="88">
        <v>46.011976963956258</v>
      </c>
      <c r="K16606" s="146">
        <v>62.650895423509496</v>
      </c>
      <c r="L16606" s="147">
        <v>8.4892340352245407E-7</v>
      </c>
      <c r="M16606" s="147">
        <v>0.49205878628896083</v>
      </c>
      <c r="N16606" s="87">
        <v>66.49355856405235</v>
      </c>
      <c r="O16606" s="88">
        <v>11.13011255652367</v>
      </c>
      <c r="P16606" s="89">
        <v>167.38632729066805</v>
      </c>
    </row>
    <row r="16607" spans="1:16">
      <c r="A16607" s="75" t="s">
        <v>20404</v>
      </c>
      <c r="B16607" s="85">
        <v>16603</v>
      </c>
      <c r="C16607" s="85">
        <v>12822</v>
      </c>
      <c r="D16607" s="85">
        <v>16603</v>
      </c>
      <c r="E16607" s="86" t="s">
        <v>20405</v>
      </c>
      <c r="F16607" s="85" t="s">
        <v>55</v>
      </c>
      <c r="G16607" s="86" t="s">
        <v>20406</v>
      </c>
      <c r="H16607" s="85" t="s">
        <v>1</v>
      </c>
      <c r="I16607" s="85">
        <v>1</v>
      </c>
      <c r="J16607" s="88">
        <v>8.7004768970772073</v>
      </c>
      <c r="K16607" s="146">
        <v>12.017281754616487</v>
      </c>
      <c r="L16607" s="147">
        <v>1.5928463203255529E-7</v>
      </c>
      <c r="M16607" s="147">
        <v>0.10427713986985131</v>
      </c>
      <c r="N16607" s="87">
        <v>14.916726977817291</v>
      </c>
      <c r="O16607" s="88">
        <v>2.112709648707833</v>
      </c>
      <c r="P16607" s="89">
        <v>141.6335937400778</v>
      </c>
    </row>
    <row r="16608" spans="1:16">
      <c r="A16608" s="75" t="s">
        <v>27289</v>
      </c>
      <c r="B16608" s="85">
        <v>16604</v>
      </c>
      <c r="C16608" s="85">
        <v>17064</v>
      </c>
      <c r="D16608" s="85">
        <v>16604</v>
      </c>
      <c r="E16608" s="86" t="s">
        <v>27288</v>
      </c>
      <c r="F16608" s="85" t="s">
        <v>38</v>
      </c>
      <c r="G16608" s="86" t="s">
        <v>20406</v>
      </c>
      <c r="H16608" s="85" t="s">
        <v>1</v>
      </c>
      <c r="I16608" s="85">
        <v>1</v>
      </c>
      <c r="J16608" s="88">
        <v>6.1102785260417081</v>
      </c>
      <c r="K16608" s="146">
        <v>8.4643414507585675</v>
      </c>
      <c r="L16608" s="147">
        <v>1.129217135021538E-7</v>
      </c>
      <c r="M16608" s="147">
        <v>6.3095784984429373E-2</v>
      </c>
      <c r="N16608" s="87">
        <v>9.4202550024760559</v>
      </c>
      <c r="O16608" s="88">
        <v>1.4309138270962409</v>
      </c>
      <c r="P16608" s="89">
        <v>151.89756824206287</v>
      </c>
    </row>
    <row r="16609" spans="1:16">
      <c r="A16609" s="75" t="s">
        <v>27291</v>
      </c>
      <c r="B16609" s="85">
        <v>16605</v>
      </c>
      <c r="C16609" s="85">
        <v>17066</v>
      </c>
      <c r="D16609" s="85">
        <v>16605</v>
      </c>
      <c r="E16609" s="86" t="s">
        <v>27288</v>
      </c>
      <c r="F16609" s="85" t="s">
        <v>139</v>
      </c>
      <c r="G16609" s="86" t="s">
        <v>20406</v>
      </c>
      <c r="H16609" s="85" t="s">
        <v>1</v>
      </c>
      <c r="I16609" s="85">
        <v>1</v>
      </c>
      <c r="J16609" s="88">
        <v>6.1930539861243519</v>
      </c>
      <c r="K16609" s="146">
        <v>8.4325952336446868</v>
      </c>
      <c r="L16609" s="147">
        <v>1.142621729167914E-7</v>
      </c>
      <c r="M16609" s="147">
        <v>6.6229421748635595E-2</v>
      </c>
      <c r="N16609" s="87">
        <v>8.9498044876289971</v>
      </c>
      <c r="O16609" s="88">
        <v>1.498074903153757</v>
      </c>
      <c r="P16609" s="89">
        <v>167.38632729066805</v>
      </c>
    </row>
    <row r="16610" spans="1:16">
      <c r="A16610" s="75" t="s">
        <v>27294</v>
      </c>
      <c r="B16610" s="85">
        <v>16606</v>
      </c>
      <c r="C16610" s="85">
        <v>17068</v>
      </c>
      <c r="D16610" s="85">
        <v>16606</v>
      </c>
      <c r="E16610" s="86" t="s">
        <v>27293</v>
      </c>
      <c r="F16610" s="85" t="s">
        <v>38</v>
      </c>
      <c r="G16610" s="86" t="s">
        <v>20406</v>
      </c>
      <c r="H16610" s="85" t="s">
        <v>1</v>
      </c>
      <c r="I16610" s="85">
        <v>1</v>
      </c>
      <c r="J16610" s="88">
        <v>29.781711698973709</v>
      </c>
      <c r="K16610" s="146">
        <v>41.255496903095505</v>
      </c>
      <c r="L16610" s="147">
        <v>5.5038438947460418E-7</v>
      </c>
      <c r="M16610" s="147">
        <v>0.30753106749849018</v>
      </c>
      <c r="N16610" s="87">
        <v>45.914653058589778</v>
      </c>
      <c r="O16610" s="88">
        <v>6.9743241462777856</v>
      </c>
      <c r="P16610" s="89">
        <v>151.89756824206296</v>
      </c>
    </row>
    <row r="16611" spans="1:16">
      <c r="A16611" s="75" t="s">
        <v>27296</v>
      </c>
      <c r="B16611" s="85">
        <v>16607</v>
      </c>
      <c r="C16611" s="85">
        <v>17070</v>
      </c>
      <c r="D16611" s="85">
        <v>16607</v>
      </c>
      <c r="E16611" s="86" t="s">
        <v>27293</v>
      </c>
      <c r="F16611" s="85" t="s">
        <v>139</v>
      </c>
      <c r="G16611" s="86" t="s">
        <v>20406</v>
      </c>
      <c r="H16611" s="85" t="s">
        <v>1</v>
      </c>
      <c r="I16611" s="85">
        <v>1</v>
      </c>
      <c r="J16611" s="88">
        <v>30.185162192666361</v>
      </c>
      <c r="K16611" s="146">
        <v>41.100764728189013</v>
      </c>
      <c r="L16611" s="147">
        <v>5.5691783564416392E-7</v>
      </c>
      <c r="M16611" s="147">
        <v>0.32280452292006312</v>
      </c>
      <c r="N16611" s="87">
        <v>43.621660760105293</v>
      </c>
      <c r="O16611" s="88">
        <v>7.3016695849534718</v>
      </c>
      <c r="P16611" s="89">
        <v>167.38632729066796</v>
      </c>
    </row>
    <row r="16612" spans="1:16">
      <c r="A16612" s="75" t="s">
        <v>20407</v>
      </c>
      <c r="B16612" s="85">
        <v>16608</v>
      </c>
      <c r="C16612" s="85">
        <v>12823</v>
      </c>
      <c r="D16612" s="85">
        <v>16608</v>
      </c>
      <c r="E16612" s="86" t="s">
        <v>20408</v>
      </c>
      <c r="F16612" s="85" t="s">
        <v>55</v>
      </c>
      <c r="G16612" s="86" t="s">
        <v>20409</v>
      </c>
      <c r="H16612" s="85" t="s">
        <v>1</v>
      </c>
      <c r="I16612" s="85">
        <v>1</v>
      </c>
      <c r="J16612" s="88">
        <v>0.65251494722086645</v>
      </c>
      <c r="K16612" s="146">
        <v>0.87215691348708979</v>
      </c>
      <c r="L16612" s="147">
        <v>2.794218086847433E-9</v>
      </c>
      <c r="M16612" s="147">
        <v>3.8258967330949398E-2</v>
      </c>
      <c r="N16612" s="87">
        <v>8.6968717168349468</v>
      </c>
      <c r="O16612" s="88">
        <v>0.56818384459049587</v>
      </c>
      <c r="P16612" s="89">
        <v>65.331979485294184</v>
      </c>
    </row>
    <row r="16613" spans="1:16">
      <c r="A16613" s="75" t="s">
        <v>27297</v>
      </c>
      <c r="B16613" s="85">
        <v>16609</v>
      </c>
      <c r="C16613" s="85">
        <v>17071</v>
      </c>
      <c r="D16613" s="85">
        <v>16609</v>
      </c>
      <c r="E16613" s="86" t="s">
        <v>20409</v>
      </c>
      <c r="F16613" s="85" t="s">
        <v>38</v>
      </c>
      <c r="G16613" s="86" t="s">
        <v>20409</v>
      </c>
      <c r="H16613" s="85" t="s">
        <v>1</v>
      </c>
      <c r="I16613" s="85">
        <v>1</v>
      </c>
      <c r="J16613" s="88">
        <v>0.67986753173799996</v>
      </c>
      <c r="K16613" s="146">
        <v>0.91585544889461501</v>
      </c>
      <c r="L16613" s="147">
        <v>2.9054835098103261E-9</v>
      </c>
      <c r="M16613" s="147">
        <v>3.8824041750824712E-2</v>
      </c>
      <c r="N16613" s="87">
        <v>8.734943883626201</v>
      </c>
      <c r="O16613" s="88">
        <v>0.59111927351920568</v>
      </c>
      <c r="P16613" s="89">
        <v>67.672933151553337</v>
      </c>
    </row>
    <row r="16614" spans="1:16">
      <c r="A16614" s="75" t="s">
        <v>27298</v>
      </c>
      <c r="B16614" s="85">
        <v>16610</v>
      </c>
      <c r="C16614" s="85">
        <v>17072</v>
      </c>
      <c r="D16614" s="85">
        <v>16610</v>
      </c>
      <c r="E16614" s="86" t="s">
        <v>20409</v>
      </c>
      <c r="F16614" s="85" t="s">
        <v>11</v>
      </c>
      <c r="G16614" s="86" t="s">
        <v>20409</v>
      </c>
      <c r="H16614" s="85" t="s">
        <v>1</v>
      </c>
      <c r="I16614" s="85">
        <v>1</v>
      </c>
      <c r="J16614" s="88">
        <v>0.48318831237899462</v>
      </c>
      <c r="K16614" s="146">
        <v>0.60164039452926221</v>
      </c>
      <c r="L16614" s="147">
        <v>2.105427613217365E-9</v>
      </c>
      <c r="M16614" s="147">
        <v>3.4760864623587663E-2</v>
      </c>
      <c r="N16614" s="87">
        <v>8.4611853274969722</v>
      </c>
      <c r="O16614" s="88">
        <v>0.42620168576668599</v>
      </c>
      <c r="P16614" s="89">
        <v>50.371392336913502</v>
      </c>
    </row>
    <row r="16615" spans="1:16">
      <c r="A16615" s="75" t="s">
        <v>20410</v>
      </c>
      <c r="B16615" s="85">
        <v>16611</v>
      </c>
      <c r="C16615" s="85">
        <v>12824</v>
      </c>
      <c r="D16615" s="85">
        <v>16611</v>
      </c>
      <c r="E16615" s="86" t="s">
        <v>20411</v>
      </c>
      <c r="F16615" s="85" t="s">
        <v>55</v>
      </c>
      <c r="G16615" s="86" t="s">
        <v>20412</v>
      </c>
      <c r="H16615" s="85" t="s">
        <v>1</v>
      </c>
      <c r="I16615" s="85">
        <v>1</v>
      </c>
      <c r="J16615" s="88">
        <v>0.62280411759830734</v>
      </c>
      <c r="K16615" s="146">
        <v>1.9636913860058913</v>
      </c>
      <c r="L16615" s="147">
        <v>2.9622734038429018E-9</v>
      </c>
      <c r="M16615" s="147">
        <v>5.842539784836636E-2</v>
      </c>
      <c r="N16615" s="87">
        <v>8.6597431119028379</v>
      </c>
      <c r="O16615" s="88">
        <v>0.54791884825280524</v>
      </c>
      <c r="P16615" s="89">
        <v>63.27195173950247</v>
      </c>
    </row>
    <row r="16616" spans="1:16">
      <c r="A16616" s="75" t="s">
        <v>27299</v>
      </c>
      <c r="B16616" s="85">
        <v>16612</v>
      </c>
      <c r="C16616" s="85">
        <v>17073</v>
      </c>
      <c r="D16616" s="85">
        <v>16612</v>
      </c>
      <c r="E16616" s="86" t="s">
        <v>20412</v>
      </c>
      <c r="F16616" s="85" t="s">
        <v>38</v>
      </c>
      <c r="G16616" s="86" t="s">
        <v>20412</v>
      </c>
      <c r="H16616" s="85" t="s">
        <v>1</v>
      </c>
      <c r="I16616" s="85">
        <v>1</v>
      </c>
      <c r="J16616" s="88">
        <v>0.68980437878237388</v>
      </c>
      <c r="K16616" s="146">
        <v>2.0603902137169521</v>
      </c>
      <c r="L16616" s="147">
        <v>3.2244282037127671E-9</v>
      </c>
      <c r="M16616" s="147">
        <v>6.8346856657885216E-2</v>
      </c>
      <c r="N16616" s="87">
        <v>8.8710582149351591</v>
      </c>
      <c r="O16616" s="88">
        <v>0.6028372447144128</v>
      </c>
      <c r="P16616" s="89">
        <v>67.955505432202713</v>
      </c>
    </row>
    <row r="16617" spans="1:16">
      <c r="A16617" s="75" t="s">
        <v>27300</v>
      </c>
      <c r="B16617" s="85">
        <v>16613</v>
      </c>
      <c r="C16617" s="85">
        <v>17074</v>
      </c>
      <c r="D16617" s="85">
        <v>16613</v>
      </c>
      <c r="E16617" s="86" t="s">
        <v>20412</v>
      </c>
      <c r="F16617" s="85" t="s">
        <v>11</v>
      </c>
      <c r="G16617" s="86" t="s">
        <v>20412</v>
      </c>
      <c r="H16617" s="85" t="s">
        <v>1</v>
      </c>
      <c r="I16617" s="85">
        <v>1</v>
      </c>
      <c r="J16617" s="88">
        <v>0.48713707310565763</v>
      </c>
      <c r="K16617" s="146">
        <v>1.7678885050973685</v>
      </c>
      <c r="L16617" s="147">
        <v>2.431443131402721E-9</v>
      </c>
      <c r="M16617" s="147">
        <v>3.8335700137410687E-2</v>
      </c>
      <c r="N16617" s="87">
        <v>8.2318567876048689</v>
      </c>
      <c r="O16617" s="88">
        <v>0.43671604986739188</v>
      </c>
      <c r="P16617" s="89">
        <v>53.051949412552673</v>
      </c>
    </row>
    <row r="16618" spans="1:16">
      <c r="A16618" s="75" t="s">
        <v>20413</v>
      </c>
      <c r="B16618" s="85">
        <v>16614</v>
      </c>
      <c r="C16618" s="85">
        <v>12825</v>
      </c>
      <c r="D16618" s="85">
        <v>16614</v>
      </c>
      <c r="E16618" s="86" t="s">
        <v>20414</v>
      </c>
      <c r="F16618" s="85" t="s">
        <v>55</v>
      </c>
      <c r="G16618" s="86" t="s">
        <v>42</v>
      </c>
      <c r="H16618" s="85" t="s">
        <v>1</v>
      </c>
      <c r="I16618" s="85">
        <v>1</v>
      </c>
      <c r="J16618" s="88">
        <v>0.53967963630731419</v>
      </c>
      <c r="K16618" s="146">
        <v>5.0578344027592976</v>
      </c>
      <c r="L16618" s="147">
        <v>1.00488759388351E-8</v>
      </c>
      <c r="M16618" s="147">
        <v>4.989306547279259E-2</v>
      </c>
      <c r="N16618" s="87">
        <v>7.3412762272536209</v>
      </c>
      <c r="O16618" s="88">
        <v>0.46710891788659747</v>
      </c>
      <c r="P16618" s="89">
        <v>63.627754007199833</v>
      </c>
    </row>
    <row r="16619" spans="1:16">
      <c r="A16619" s="75" t="s">
        <v>27301</v>
      </c>
      <c r="B16619" s="85">
        <v>16615</v>
      </c>
      <c r="C16619" s="85">
        <v>17075</v>
      </c>
      <c r="D16619" s="85">
        <v>16615</v>
      </c>
      <c r="E16619" s="86" t="s">
        <v>42</v>
      </c>
      <c r="F16619" s="85" t="s">
        <v>38</v>
      </c>
      <c r="G16619" s="86" t="s">
        <v>42</v>
      </c>
      <c r="H16619" s="85" t="s">
        <v>1</v>
      </c>
      <c r="I16619" s="85">
        <v>1</v>
      </c>
      <c r="J16619" s="88">
        <v>0.59770376214619181</v>
      </c>
      <c r="K16619" s="146">
        <v>5.1531861550964413</v>
      </c>
      <c r="L16619" s="147">
        <v>1.030363455335919E-8</v>
      </c>
      <c r="M16619" s="147">
        <v>5.0615804181535287E-2</v>
      </c>
      <c r="N16619" s="87">
        <v>7.488623472188177</v>
      </c>
      <c r="O16619" s="88">
        <v>0.51229777757594086</v>
      </c>
      <c r="P16619" s="89">
        <v>68.410139657648898</v>
      </c>
    </row>
    <row r="16620" spans="1:16">
      <c r="A16620" s="75" t="s">
        <v>27302</v>
      </c>
      <c r="B16620" s="85">
        <v>16616</v>
      </c>
      <c r="C16620" s="85">
        <v>17076</v>
      </c>
      <c r="D16620" s="85">
        <v>16616</v>
      </c>
      <c r="E16620" s="86" t="s">
        <v>42</v>
      </c>
      <c r="F16620" s="85" t="s">
        <v>11</v>
      </c>
      <c r="G16620" s="86" t="s">
        <v>42</v>
      </c>
      <c r="H16620" s="85" t="s">
        <v>1</v>
      </c>
      <c r="I16620" s="85">
        <v>1</v>
      </c>
      <c r="J16620" s="88">
        <v>0.48163006250506718</v>
      </c>
      <c r="K16620" s="146">
        <v>4.9624408314741713</v>
      </c>
      <c r="L16620" s="147">
        <v>9.7940055934094782E-9</v>
      </c>
      <c r="M16620" s="147">
        <v>4.9170009788517641E-2</v>
      </c>
      <c r="N16620" s="87">
        <v>7.1938643594189164</v>
      </c>
      <c r="O16620" s="88">
        <v>0.42190023946789851</v>
      </c>
      <c r="P16620" s="89">
        <v>58.647233029283505</v>
      </c>
    </row>
    <row r="16621" spans="1:16">
      <c r="A16621" s="75" t="s">
        <v>20415</v>
      </c>
      <c r="B16621" s="85">
        <v>16617</v>
      </c>
      <c r="C16621" s="85">
        <v>12826</v>
      </c>
      <c r="D16621" s="85">
        <v>16617</v>
      </c>
      <c r="E16621" s="86" t="s">
        <v>20416</v>
      </c>
      <c r="F16621" s="85" t="s">
        <v>55</v>
      </c>
      <c r="G16621" s="86" t="s">
        <v>64</v>
      </c>
      <c r="H16621" s="85" t="s">
        <v>1</v>
      </c>
      <c r="I16621" s="85">
        <v>1</v>
      </c>
      <c r="J16621" s="88">
        <v>0.3707985486758934</v>
      </c>
      <c r="K16621" s="146">
        <v>0.83319604715618512</v>
      </c>
      <c r="L16621" s="147">
        <v>1.6225643521746979E-9</v>
      </c>
      <c r="M16621" s="147">
        <v>3.6119003394557828E-2</v>
      </c>
      <c r="N16621" s="87">
        <v>4.9877406388327037</v>
      </c>
      <c r="O16621" s="88">
        <v>0.32900940481119118</v>
      </c>
      <c r="P16621" s="89">
        <v>65.963615319057624</v>
      </c>
    </row>
    <row r="16622" spans="1:16">
      <c r="A16622" s="75" t="s">
        <v>27303</v>
      </c>
      <c r="B16622" s="85">
        <v>16618</v>
      </c>
      <c r="C16622" s="85">
        <v>17077</v>
      </c>
      <c r="D16622" s="85">
        <v>16618</v>
      </c>
      <c r="E16622" s="86" t="s">
        <v>64</v>
      </c>
      <c r="F16622" s="85" t="s">
        <v>38</v>
      </c>
      <c r="G16622" s="86" t="s">
        <v>64</v>
      </c>
      <c r="H16622" s="85" t="s">
        <v>1</v>
      </c>
      <c r="I16622" s="85">
        <v>1</v>
      </c>
      <c r="J16622" s="88">
        <v>0.39212670738494282</v>
      </c>
      <c r="K16622" s="146">
        <v>0.86928273749138651</v>
      </c>
      <c r="L16622" s="147">
        <v>1.7117216368118379E-9</v>
      </c>
      <c r="M16622" s="147">
        <v>3.646178355151785E-2</v>
      </c>
      <c r="N16622" s="87">
        <v>5.0083466814735011</v>
      </c>
      <c r="O16622" s="88">
        <v>0.34713690277613801</v>
      </c>
      <c r="P16622" s="89">
        <v>69.311676058736253</v>
      </c>
    </row>
    <row r="16623" spans="1:16">
      <c r="A16623" s="75" t="s">
        <v>27304</v>
      </c>
      <c r="B16623" s="85">
        <v>16619</v>
      </c>
      <c r="C16623" s="85">
        <v>17078</v>
      </c>
      <c r="D16623" s="85">
        <v>16619</v>
      </c>
      <c r="E16623" s="86" t="s">
        <v>64</v>
      </c>
      <c r="F16623" s="85" t="s">
        <v>11</v>
      </c>
      <c r="G16623" s="86" t="s">
        <v>64</v>
      </c>
      <c r="H16623" s="85" t="s">
        <v>1</v>
      </c>
      <c r="I16623" s="85">
        <v>1</v>
      </c>
      <c r="J16623" s="88">
        <v>0.31200612512710679</v>
      </c>
      <c r="K16623" s="146">
        <v>0.73372079420051761</v>
      </c>
      <c r="L16623" s="147">
        <v>1.3767966367168161E-9</v>
      </c>
      <c r="M16623" s="147">
        <v>3.5174108129709419E-2</v>
      </c>
      <c r="N16623" s="87">
        <v>4.9309387740712403</v>
      </c>
      <c r="O16623" s="88">
        <v>0.27903980580484478</v>
      </c>
      <c r="P16623" s="89">
        <v>56.589590459354852</v>
      </c>
    </row>
    <row r="16624" spans="1:16">
      <c r="A16624" s="75" t="s">
        <v>20417</v>
      </c>
      <c r="B16624" s="85">
        <v>16620</v>
      </c>
      <c r="C16624" s="85">
        <v>12827</v>
      </c>
      <c r="D16624" s="85">
        <v>16620</v>
      </c>
      <c r="E16624" s="86" t="s">
        <v>20418</v>
      </c>
      <c r="F16624" s="85" t="s">
        <v>55</v>
      </c>
      <c r="G16624" s="86" t="s">
        <v>20419</v>
      </c>
      <c r="H16624" s="85" t="s">
        <v>1</v>
      </c>
      <c r="I16624" s="85">
        <v>-1</v>
      </c>
      <c r="J16624" s="88">
        <v>0.95898156011853342</v>
      </c>
      <c r="K16624" s="146">
        <v>0.87443470338594664</v>
      </c>
      <c r="L16624" s="147">
        <v>4.649585380949964E-9</v>
      </c>
      <c r="M16624" s="147">
        <v>5.1577813802315244E-3</v>
      </c>
      <c r="N16624" s="87">
        <v>1.011019828772308</v>
      </c>
      <c r="O16624" s="88">
        <v>0.93556642723135441</v>
      </c>
      <c r="P16624" s="89">
        <v>925.36901908978632</v>
      </c>
    </row>
    <row r="16625" spans="1:16">
      <c r="A16625" s="75" t="s">
        <v>30562</v>
      </c>
      <c r="B16625" s="85">
        <v>16621</v>
      </c>
      <c r="C16625" s="85">
        <v>19590</v>
      </c>
      <c r="D16625" s="85">
        <v>16621</v>
      </c>
      <c r="E16625" s="86" t="s">
        <v>30563</v>
      </c>
      <c r="F16625" s="85" t="s">
        <v>55</v>
      </c>
      <c r="G16625" s="86" t="s">
        <v>20419</v>
      </c>
      <c r="H16625" s="85" t="s">
        <v>1</v>
      </c>
      <c r="I16625" s="85">
        <v>-1</v>
      </c>
      <c r="J16625" s="88">
        <v>0.95552434619203763</v>
      </c>
      <c r="K16625" s="146">
        <v>0.87037938021175065</v>
      </c>
      <c r="L16625" s="147">
        <v>4.6322757554742051E-9</v>
      </c>
      <c r="M16625" s="147">
        <v>4.6915770925749969E-3</v>
      </c>
      <c r="N16625" s="87">
        <v>0.9592935248884159</v>
      </c>
      <c r="O16625" s="88">
        <v>0.93243172543905495</v>
      </c>
      <c r="P16625" s="89">
        <v>971.99835217017073</v>
      </c>
    </row>
    <row r="16626" spans="1:16">
      <c r="A16626" s="75" t="s">
        <v>20420</v>
      </c>
      <c r="B16626" s="85">
        <v>16622</v>
      </c>
      <c r="C16626" s="85">
        <v>12828</v>
      </c>
      <c r="D16626" s="85">
        <v>16622</v>
      </c>
      <c r="E16626" s="86" t="s">
        <v>20421</v>
      </c>
      <c r="F16626" s="85" t="s">
        <v>55</v>
      </c>
      <c r="G16626" s="86" t="s">
        <v>20422</v>
      </c>
      <c r="H16626" s="85" t="s">
        <v>260</v>
      </c>
      <c r="I16626" s="85">
        <v>1</v>
      </c>
      <c r="J16626" s="88">
        <v>33.387935443622027</v>
      </c>
      <c r="K16626" s="146">
        <v>96.942524968446335</v>
      </c>
      <c r="L16626" s="147">
        <v>2.3072273004421559E-7</v>
      </c>
      <c r="M16626" s="147">
        <v>3.3785177630052701</v>
      </c>
      <c r="N16626" s="87">
        <v>432.83668624730802</v>
      </c>
      <c r="O16626" s="88">
        <v>29.675928920851259</v>
      </c>
      <c r="P16626" s="89">
        <v>68.561491813786446</v>
      </c>
    </row>
    <row r="16627" spans="1:16">
      <c r="A16627" s="75" t="s">
        <v>27305</v>
      </c>
      <c r="B16627" s="85">
        <v>16623</v>
      </c>
      <c r="C16627" s="85">
        <v>17079</v>
      </c>
      <c r="D16627" s="85">
        <v>16623</v>
      </c>
      <c r="E16627" s="86" t="s">
        <v>27306</v>
      </c>
      <c r="F16627" s="85" t="s">
        <v>32</v>
      </c>
      <c r="G16627" s="86" t="s">
        <v>20422</v>
      </c>
      <c r="H16627" s="85" t="s">
        <v>260</v>
      </c>
      <c r="I16627" s="85">
        <v>1</v>
      </c>
      <c r="J16627" s="88">
        <v>28.655901195425621</v>
      </c>
      <c r="K16627" s="146">
        <v>90.34402245269176</v>
      </c>
      <c r="L16627" s="147">
        <v>2.0830201543546211E-7</v>
      </c>
      <c r="M16627" s="147">
        <v>3.1506468325842172</v>
      </c>
      <c r="N16627" s="87">
        <v>390.68927236904892</v>
      </c>
      <c r="O16627" s="88">
        <v>25.427983976179561</v>
      </c>
      <c r="P16627" s="89">
        <v>65.084930082646451</v>
      </c>
    </row>
    <row r="16628" spans="1:16">
      <c r="A16628" s="75" t="s">
        <v>27307</v>
      </c>
      <c r="B16628" s="85">
        <v>16624</v>
      </c>
      <c r="C16628" s="85">
        <v>17080</v>
      </c>
      <c r="D16628" s="85">
        <v>16624</v>
      </c>
      <c r="E16628" s="86" t="s">
        <v>27306</v>
      </c>
      <c r="F16628" s="85" t="s">
        <v>38</v>
      </c>
      <c r="G16628" s="86" t="s">
        <v>20422</v>
      </c>
      <c r="H16628" s="85" t="s">
        <v>260</v>
      </c>
      <c r="I16628" s="85">
        <v>1</v>
      </c>
      <c r="J16628" s="88">
        <v>32.799524335200843</v>
      </c>
      <c r="K16628" s="146">
        <v>96.18227624669457</v>
      </c>
      <c r="L16628" s="147">
        <v>2.2761743079669139E-7</v>
      </c>
      <c r="M16628" s="147">
        <v>3.2948744754675592</v>
      </c>
      <c r="N16628" s="87">
        <v>423.81715900042929</v>
      </c>
      <c r="O16628" s="88">
        <v>29.142092597328059</v>
      </c>
      <c r="P16628" s="89">
        <v>68.761002187970732</v>
      </c>
    </row>
    <row r="16629" spans="1:16">
      <c r="A16629" s="75" t="s">
        <v>20423</v>
      </c>
      <c r="B16629" s="85">
        <v>16625</v>
      </c>
      <c r="C16629" s="85">
        <v>12829</v>
      </c>
      <c r="D16629" s="85">
        <v>16625</v>
      </c>
      <c r="E16629" s="86" t="s">
        <v>20424</v>
      </c>
      <c r="F16629" s="85" t="s">
        <v>55</v>
      </c>
      <c r="G16629" s="86" t="s">
        <v>20425</v>
      </c>
      <c r="H16629" s="85" t="s">
        <v>260</v>
      </c>
      <c r="I16629" s="85">
        <v>1</v>
      </c>
      <c r="J16629" s="88">
        <v>73.075312250700591</v>
      </c>
      <c r="K16629" s="146">
        <v>193.41426693183342</v>
      </c>
      <c r="L16629" s="147">
        <v>4.2708505116888862E-7</v>
      </c>
      <c r="M16629" s="147">
        <v>7.5018203725517889</v>
      </c>
      <c r="N16629" s="87">
        <v>910.56213099543584</v>
      </c>
      <c r="O16629" s="88">
        <v>64.936207854746513</v>
      </c>
      <c r="P16629" s="89">
        <v>71.314417373977093</v>
      </c>
    </row>
    <row r="16630" spans="1:16">
      <c r="A16630" s="75" t="s">
        <v>27308</v>
      </c>
      <c r="B16630" s="85">
        <v>16626</v>
      </c>
      <c r="C16630" s="85">
        <v>17081</v>
      </c>
      <c r="D16630" s="85">
        <v>16626</v>
      </c>
      <c r="E16630" s="86" t="s">
        <v>27309</v>
      </c>
      <c r="F16630" s="85" t="s">
        <v>32</v>
      </c>
      <c r="G16630" s="86" t="s">
        <v>20425</v>
      </c>
      <c r="H16630" s="85" t="s">
        <v>260</v>
      </c>
      <c r="I16630" s="85">
        <v>1</v>
      </c>
      <c r="J16630" s="88">
        <v>62.418735336279433</v>
      </c>
      <c r="K16630" s="146">
        <v>178.85833260458264</v>
      </c>
      <c r="L16630" s="147">
        <v>3.7661663853478878E-7</v>
      </c>
      <c r="M16630" s="147">
        <v>6.95622537660212</v>
      </c>
      <c r="N16630" s="87">
        <v>811.56329812185038</v>
      </c>
      <c r="O16630" s="88">
        <v>55.347346505032867</v>
      </c>
      <c r="P16630" s="89">
        <v>68.198434592988292</v>
      </c>
    </row>
    <row r="16631" spans="1:16">
      <c r="A16631" s="75" t="s">
        <v>27310</v>
      </c>
      <c r="B16631" s="85">
        <v>16627</v>
      </c>
      <c r="C16631" s="85">
        <v>17082</v>
      </c>
      <c r="D16631" s="85">
        <v>16627</v>
      </c>
      <c r="E16631" s="86" t="s">
        <v>27309</v>
      </c>
      <c r="F16631" s="85" t="s">
        <v>38</v>
      </c>
      <c r="G16631" s="86" t="s">
        <v>20425</v>
      </c>
      <c r="H16631" s="85" t="s">
        <v>260</v>
      </c>
      <c r="I16631" s="85">
        <v>1</v>
      </c>
      <c r="J16631" s="88">
        <v>71.651122582677885</v>
      </c>
      <c r="K16631" s="146">
        <v>191.57093337550924</v>
      </c>
      <c r="L16631" s="147">
        <v>4.1957220594305191E-7</v>
      </c>
      <c r="M16631" s="147">
        <v>7.3002406443844974</v>
      </c>
      <c r="N16631" s="87">
        <v>888.80659008270334</v>
      </c>
      <c r="O16631" s="88">
        <v>63.644362039824507</v>
      </c>
      <c r="P16631" s="89">
        <v>71.606537068882901</v>
      </c>
    </row>
    <row r="16632" spans="1:16">
      <c r="A16632" s="75" t="s">
        <v>20426</v>
      </c>
      <c r="B16632" s="85">
        <v>16628</v>
      </c>
      <c r="C16632" s="85">
        <v>12830</v>
      </c>
      <c r="D16632" s="85">
        <v>16628</v>
      </c>
      <c r="E16632" s="86" t="s">
        <v>20427</v>
      </c>
      <c r="F16632" s="85" t="s">
        <v>55</v>
      </c>
      <c r="G16632" s="86" t="s">
        <v>20428</v>
      </c>
      <c r="H16632" s="85" t="s">
        <v>1</v>
      </c>
      <c r="I16632" s="85">
        <v>1</v>
      </c>
      <c r="J16632" s="88">
        <v>3.4572139264956898E-3</v>
      </c>
      <c r="K16632" s="146">
        <v>4.0553231741970001E-3</v>
      </c>
      <c r="L16632" s="147">
        <v>1.7309625475753601E-11</v>
      </c>
      <c r="M16632" s="147">
        <v>4.6620428765652979E-4</v>
      </c>
      <c r="N16632" s="87">
        <v>5.1726303883891607E-2</v>
      </c>
      <c r="O16632" s="88">
        <v>3.1347017922991392E-3</v>
      </c>
      <c r="P16632" s="89">
        <v>60.601696949689362</v>
      </c>
    </row>
    <row r="16633" spans="1:16">
      <c r="A16633" s="75" t="s">
        <v>27311</v>
      </c>
      <c r="B16633" s="85">
        <v>16629</v>
      </c>
      <c r="C16633" s="85">
        <v>17083</v>
      </c>
      <c r="D16633" s="85">
        <v>16629</v>
      </c>
      <c r="E16633" s="86" t="s">
        <v>27312</v>
      </c>
      <c r="F16633" s="85" t="s">
        <v>55</v>
      </c>
      <c r="G16633" s="86" t="s">
        <v>20428</v>
      </c>
      <c r="H16633" s="85" t="s">
        <v>1</v>
      </c>
      <c r="I16633" s="85">
        <v>1</v>
      </c>
      <c r="J16633" s="88">
        <v>0</v>
      </c>
      <c r="K16633" s="146">
        <v>0</v>
      </c>
      <c r="L16633" s="147">
        <v>0</v>
      </c>
      <c r="M16633" s="147">
        <v>0</v>
      </c>
      <c r="N16633" s="87">
        <v>0</v>
      </c>
      <c r="O16633" s="88">
        <v>0</v>
      </c>
      <c r="P16633" s="89" t="e">
        <v>#DIV/0!</v>
      </c>
    </row>
    <row r="16634" spans="1:16">
      <c r="A16634" s="75" t="s">
        <v>3798</v>
      </c>
      <c r="B16634" s="85">
        <v>16630</v>
      </c>
      <c r="C16634" s="85">
        <v>2067</v>
      </c>
      <c r="D16634" s="85">
        <v>16630</v>
      </c>
      <c r="E16634" s="86" t="s">
        <v>3797</v>
      </c>
      <c r="F16634" s="85" t="s">
        <v>55</v>
      </c>
      <c r="G16634" s="86" t="s">
        <v>3799</v>
      </c>
      <c r="H16634" s="85" t="s">
        <v>1</v>
      </c>
      <c r="I16634" s="85">
        <v>1</v>
      </c>
      <c r="J16634" s="88">
        <v>9.9670434484887965E-2</v>
      </c>
      <c r="K16634" s="146">
        <v>0.27608927890172819</v>
      </c>
      <c r="L16634" s="147">
        <v>8.6187639279181167E-10</v>
      </c>
      <c r="M16634" s="147">
        <v>8.9021026870550451E-3</v>
      </c>
      <c r="N16634" s="87">
        <v>1.291728385030281</v>
      </c>
      <c r="O16634" s="88">
        <v>8.9605867671512116E-2</v>
      </c>
      <c r="P16634" s="89">
        <v>69.368970063634194</v>
      </c>
    </row>
    <row r="16635" spans="1:16">
      <c r="A16635" s="75" t="s">
        <v>20429</v>
      </c>
      <c r="B16635" s="85">
        <v>16631</v>
      </c>
      <c r="C16635" s="85">
        <v>12831</v>
      </c>
      <c r="D16635" s="85">
        <v>16631</v>
      </c>
      <c r="E16635" s="86" t="s">
        <v>20430</v>
      </c>
      <c r="F16635" s="85" t="s">
        <v>55</v>
      </c>
      <c r="G16635" s="86" t="s">
        <v>3799</v>
      </c>
      <c r="H16635" s="85" t="s">
        <v>1</v>
      </c>
      <c r="I16635" s="85">
        <v>1</v>
      </c>
      <c r="J16635" s="88">
        <v>4.2679197611750791E-2</v>
      </c>
      <c r="K16635" s="146">
        <v>5.6724322089638381E-2</v>
      </c>
      <c r="L16635" s="147">
        <v>2.5232039367383888E-10</v>
      </c>
      <c r="M16635" s="147">
        <v>3.3164068863027231E-3</v>
      </c>
      <c r="N16635" s="87">
        <v>0.49857840193818509</v>
      </c>
      <c r="O16635" s="88">
        <v>3.8679778771017012E-2</v>
      </c>
      <c r="P16635" s="89">
        <v>77.580133075665444</v>
      </c>
    </row>
    <row r="16636" spans="1:16">
      <c r="A16636" s="75" t="s">
        <v>27313</v>
      </c>
      <c r="B16636" s="85">
        <v>16632</v>
      </c>
      <c r="C16636" s="85">
        <v>17084</v>
      </c>
      <c r="D16636" s="85">
        <v>16632</v>
      </c>
      <c r="E16636" s="86" t="s">
        <v>27314</v>
      </c>
      <c r="F16636" s="85" t="s">
        <v>429</v>
      </c>
      <c r="G16636" s="86" t="s">
        <v>3799</v>
      </c>
      <c r="H16636" s="85" t="s">
        <v>1</v>
      </c>
      <c r="I16636" s="85">
        <v>1</v>
      </c>
      <c r="J16636" s="88">
        <v>2.733174803353431E-2</v>
      </c>
      <c r="K16636" s="146">
        <v>3.515041282677947E-2</v>
      </c>
      <c r="L16636" s="147">
        <v>1.7349134733979279E-10</v>
      </c>
      <c r="M16636" s="147">
        <v>2.30812463222523E-3</v>
      </c>
      <c r="N16636" s="87">
        <v>0.33680729836127432</v>
      </c>
      <c r="O16636" s="88">
        <v>2.4996902197203189E-2</v>
      </c>
      <c r="P16636" s="89">
        <v>74.217222485453433</v>
      </c>
    </row>
    <row r="16637" spans="1:16">
      <c r="A16637" s="75" t="s">
        <v>27315</v>
      </c>
      <c r="B16637" s="85">
        <v>16633</v>
      </c>
      <c r="C16637" s="85">
        <v>17085</v>
      </c>
      <c r="D16637" s="85">
        <v>16633</v>
      </c>
      <c r="E16637" s="86" t="s">
        <v>27314</v>
      </c>
      <c r="F16637" s="85" t="s">
        <v>38</v>
      </c>
      <c r="G16637" s="86" t="s">
        <v>3799</v>
      </c>
      <c r="H16637" s="85" t="s">
        <v>1</v>
      </c>
      <c r="I16637" s="85">
        <v>1</v>
      </c>
      <c r="J16637" s="88">
        <v>3.5116873561255972E-2</v>
      </c>
      <c r="K16637" s="146">
        <v>4.7285636515711396E-2</v>
      </c>
      <c r="L16637" s="147">
        <v>2.137267714837436E-10</v>
      </c>
      <c r="M16637" s="147">
        <v>2.227942964888836E-3</v>
      </c>
      <c r="N16637" s="87">
        <v>0.38167189709918681</v>
      </c>
      <c r="O16637" s="88">
        <v>3.180880906999016E-2</v>
      </c>
      <c r="P16637" s="89">
        <v>83.340715708298163</v>
      </c>
    </row>
    <row r="16638" spans="1:16">
      <c r="A16638" s="75" t="s">
        <v>20431</v>
      </c>
      <c r="B16638" s="85">
        <v>16634</v>
      </c>
      <c r="C16638" s="85">
        <v>12832</v>
      </c>
      <c r="D16638" s="85">
        <v>16634</v>
      </c>
      <c r="E16638" s="86" t="s">
        <v>20432</v>
      </c>
      <c r="F16638" s="85" t="s">
        <v>55</v>
      </c>
      <c r="G16638" s="86" t="s">
        <v>20433</v>
      </c>
      <c r="H16638" s="85" t="s">
        <v>1</v>
      </c>
      <c r="I16638" s="85">
        <v>1</v>
      </c>
      <c r="J16638" s="88">
        <v>7.0876417825250089</v>
      </c>
      <c r="K16638" s="146">
        <v>8.5069302937398241</v>
      </c>
      <c r="L16638" s="147">
        <v>3.039824365613512E-8</v>
      </c>
      <c r="M16638" s="147">
        <v>0.60923912900123667</v>
      </c>
      <c r="N16638" s="87">
        <v>109.6752817166298</v>
      </c>
      <c r="O16638" s="88">
        <v>6.3476312631218157</v>
      </c>
      <c r="P16638" s="89">
        <v>57.876589544782902</v>
      </c>
    </row>
    <row r="16639" spans="1:16">
      <c r="A16639" s="75" t="s">
        <v>27316</v>
      </c>
      <c r="B16639" s="85">
        <v>16635</v>
      </c>
      <c r="C16639" s="85">
        <v>17086</v>
      </c>
      <c r="D16639" s="85">
        <v>16635</v>
      </c>
      <c r="E16639" s="86" t="s">
        <v>27317</v>
      </c>
      <c r="F16639" s="85" t="s">
        <v>38</v>
      </c>
      <c r="G16639" s="86" t="s">
        <v>20433</v>
      </c>
      <c r="H16639" s="85" t="s">
        <v>1</v>
      </c>
      <c r="I16639" s="85">
        <v>1</v>
      </c>
      <c r="J16639" s="88">
        <v>9.3304412017585268</v>
      </c>
      <c r="K16639" s="146">
        <v>11.462435616788245</v>
      </c>
      <c r="L16639" s="147">
        <v>3.9563280425072233E-8</v>
      </c>
      <c r="M16639" s="147">
        <v>0.73936098274481199</v>
      </c>
      <c r="N16639" s="87">
        <v>130.93798115815019</v>
      </c>
      <c r="O16639" s="88">
        <v>8.3154538613003357</v>
      </c>
      <c r="P16639" s="89">
        <v>63.506812826575668</v>
      </c>
    </row>
    <row r="16640" spans="1:16">
      <c r="A16640" s="75" t="s">
        <v>27318</v>
      </c>
      <c r="B16640" s="85">
        <v>16636</v>
      </c>
      <c r="C16640" s="85">
        <v>17087</v>
      </c>
      <c r="D16640" s="85">
        <v>16636</v>
      </c>
      <c r="E16640" s="86" t="s">
        <v>27317</v>
      </c>
      <c r="F16640" s="85" t="s">
        <v>11</v>
      </c>
      <c r="G16640" s="86" t="s">
        <v>20433</v>
      </c>
      <c r="H16640" s="85" t="s">
        <v>1</v>
      </c>
      <c r="I16640" s="85">
        <v>1</v>
      </c>
      <c r="J16640" s="88">
        <v>5.7652286673988931</v>
      </c>
      <c r="K16640" s="146">
        <v>6.342321539863077</v>
      </c>
      <c r="L16640" s="147">
        <v>2.5576368042810169E-8</v>
      </c>
      <c r="M16640" s="147">
        <v>0.61753198027986855</v>
      </c>
      <c r="N16640" s="87">
        <v>118.9219297524207</v>
      </c>
      <c r="O16640" s="88">
        <v>5.249819740539496</v>
      </c>
      <c r="P16640" s="89">
        <v>44.145093772602813</v>
      </c>
    </row>
    <row r="16641" spans="1:16">
      <c r="A16641" s="75" t="s">
        <v>30653</v>
      </c>
      <c r="B16641" s="85">
        <v>16637</v>
      </c>
      <c r="C16641" s="85">
        <v>19653</v>
      </c>
      <c r="D16641" s="85">
        <v>16637</v>
      </c>
      <c r="E16641" s="86" t="s">
        <v>30654</v>
      </c>
      <c r="F16641" s="85" t="s">
        <v>38</v>
      </c>
      <c r="G16641" s="86" t="s">
        <v>20433</v>
      </c>
      <c r="H16641" s="85" t="s">
        <v>1</v>
      </c>
      <c r="I16641" s="85">
        <v>1</v>
      </c>
      <c r="J16641" s="88">
        <v>0</v>
      </c>
      <c r="K16641" s="146">
        <v>0</v>
      </c>
      <c r="L16641" s="147">
        <v>0</v>
      </c>
      <c r="M16641" s="147">
        <v>0</v>
      </c>
      <c r="N16641" s="87">
        <v>0</v>
      </c>
      <c r="O16641" s="88">
        <v>0</v>
      </c>
      <c r="P16641" s="89" t="e">
        <v>#DIV/0!</v>
      </c>
    </row>
    <row r="16642" spans="1:16">
      <c r="A16642" s="75" t="s">
        <v>30657</v>
      </c>
      <c r="B16642" s="85">
        <v>16638</v>
      </c>
      <c r="C16642" s="85">
        <v>19656</v>
      </c>
      <c r="D16642" s="85">
        <v>16638</v>
      </c>
      <c r="E16642" s="86" t="s">
        <v>30654</v>
      </c>
      <c r="F16642" s="85" t="s">
        <v>11</v>
      </c>
      <c r="G16642" s="86" t="s">
        <v>20433</v>
      </c>
      <c r="H16642" s="85" t="s">
        <v>1</v>
      </c>
      <c r="I16642" s="85">
        <v>1</v>
      </c>
      <c r="J16642" s="88">
        <v>0</v>
      </c>
      <c r="K16642" s="146">
        <v>0</v>
      </c>
      <c r="L16642" s="147">
        <v>0</v>
      </c>
      <c r="M16642" s="147">
        <v>0</v>
      </c>
      <c r="N16642" s="87">
        <v>0</v>
      </c>
      <c r="O16642" s="88">
        <v>0</v>
      </c>
      <c r="P16642" s="89" t="e">
        <v>#DIV/0!</v>
      </c>
    </row>
    <row r="16643" spans="1:16">
      <c r="A16643" s="75" t="s">
        <v>20434</v>
      </c>
      <c r="B16643" s="85">
        <v>16639</v>
      </c>
      <c r="C16643" s="85">
        <v>12833</v>
      </c>
      <c r="D16643" s="85">
        <v>16639</v>
      </c>
      <c r="E16643" s="86" t="s">
        <v>20435</v>
      </c>
      <c r="F16643" s="85" t="s">
        <v>429</v>
      </c>
      <c r="G16643" s="86" t="s">
        <v>20436</v>
      </c>
      <c r="H16643" s="85" t="s">
        <v>1</v>
      </c>
      <c r="I16643" s="85">
        <v>1</v>
      </c>
      <c r="J16643" s="88">
        <v>0.62417978892940751</v>
      </c>
      <c r="K16643" s="146">
        <v>0.83190647473610868</v>
      </c>
      <c r="L16643" s="147">
        <v>2.7367282008442211E-9</v>
      </c>
      <c r="M16643" s="147">
        <v>3.012013024809054E-2</v>
      </c>
      <c r="N16643" s="87">
        <v>9.7157155129331443</v>
      </c>
      <c r="O16643" s="88">
        <v>0.5702791400173689</v>
      </c>
      <c r="P16643" s="89">
        <v>58.696566326817383</v>
      </c>
    </row>
    <row r="16644" spans="1:16">
      <c r="A16644" s="75" t="s">
        <v>20437</v>
      </c>
      <c r="B16644" s="85">
        <v>16640</v>
      </c>
      <c r="C16644" s="85">
        <v>12834</v>
      </c>
      <c r="D16644" s="85">
        <v>16640</v>
      </c>
      <c r="E16644" s="86" t="s">
        <v>20435</v>
      </c>
      <c r="F16644" s="85" t="s">
        <v>38</v>
      </c>
      <c r="G16644" s="86" t="s">
        <v>20436</v>
      </c>
      <c r="H16644" s="85" t="s">
        <v>1</v>
      </c>
      <c r="I16644" s="85">
        <v>1</v>
      </c>
      <c r="J16644" s="88">
        <v>0.77038135337271008</v>
      </c>
      <c r="K16644" s="146">
        <v>1.1867454867212925</v>
      </c>
      <c r="L16644" s="147">
        <v>3.4097595828303691E-9</v>
      </c>
      <c r="M16644" s="147">
        <v>6.35303565474932E-2</v>
      </c>
      <c r="N16644" s="87">
        <v>11.77905061820114</v>
      </c>
      <c r="O16644" s="88">
        <v>0.68122289184870977</v>
      </c>
      <c r="P16644" s="89">
        <v>57.833429359415042</v>
      </c>
    </row>
    <row r="16645" spans="1:16">
      <c r="A16645" s="75" t="s">
        <v>27319</v>
      </c>
      <c r="B16645" s="85">
        <v>16641</v>
      </c>
      <c r="C16645" s="85">
        <v>17088</v>
      </c>
      <c r="D16645" s="85">
        <v>16641</v>
      </c>
      <c r="E16645" s="86" t="s">
        <v>27320</v>
      </c>
      <c r="F16645" s="85" t="s">
        <v>55</v>
      </c>
      <c r="G16645" s="86" t="s">
        <v>20436</v>
      </c>
      <c r="H16645" s="85" t="s">
        <v>1</v>
      </c>
      <c r="I16645" s="85">
        <v>1</v>
      </c>
      <c r="J16645" s="88">
        <v>33.900755986926498</v>
      </c>
      <c r="K16645" s="146">
        <v>52.023878595093819</v>
      </c>
      <c r="L16645" s="147">
        <v>1.4612600761643489E-7</v>
      </c>
      <c r="M16645" s="147">
        <v>1.845655634471673</v>
      </c>
      <c r="N16645" s="87">
        <v>471.35226304966221</v>
      </c>
      <c r="O16645" s="88">
        <v>30.13811645618388</v>
      </c>
      <c r="P16645" s="89">
        <v>63.939687615350415</v>
      </c>
    </row>
    <row r="16646" spans="1:16">
      <c r="A16646" s="75" t="s">
        <v>27322</v>
      </c>
      <c r="B16646" s="85">
        <v>16642</v>
      </c>
      <c r="C16646" s="85">
        <v>17090</v>
      </c>
      <c r="D16646" s="85">
        <v>16642</v>
      </c>
      <c r="E16646" s="86" t="s">
        <v>27323</v>
      </c>
      <c r="F16646" s="85" t="s">
        <v>429</v>
      </c>
      <c r="G16646" s="86" t="s">
        <v>20436</v>
      </c>
      <c r="H16646" s="85" t="s">
        <v>1</v>
      </c>
      <c r="I16646" s="85">
        <v>1</v>
      </c>
      <c r="J16646" s="88">
        <v>0.62417978892940751</v>
      </c>
      <c r="K16646" s="146">
        <v>0.83190647473610868</v>
      </c>
      <c r="L16646" s="147">
        <v>2.7367282008442211E-9</v>
      </c>
      <c r="M16646" s="147">
        <v>3.012013024809054E-2</v>
      </c>
      <c r="N16646" s="87">
        <v>9.7157155129331443</v>
      </c>
      <c r="O16646" s="88">
        <v>0.5702791400173689</v>
      </c>
      <c r="P16646" s="89">
        <v>58.696566326817383</v>
      </c>
    </row>
    <row r="16647" spans="1:16">
      <c r="A16647" s="75" t="s">
        <v>27326</v>
      </c>
      <c r="B16647" s="85">
        <v>16643</v>
      </c>
      <c r="C16647" s="85">
        <v>17093</v>
      </c>
      <c r="D16647" s="85">
        <v>16643</v>
      </c>
      <c r="E16647" s="86" t="s">
        <v>27323</v>
      </c>
      <c r="F16647" s="85" t="s">
        <v>38</v>
      </c>
      <c r="G16647" s="86" t="s">
        <v>20436</v>
      </c>
      <c r="H16647" s="85" t="s">
        <v>1</v>
      </c>
      <c r="I16647" s="85">
        <v>1</v>
      </c>
      <c r="J16647" s="88">
        <v>0.81057013405508604</v>
      </c>
      <c r="K16647" s="146">
        <v>1.2513416088233329</v>
      </c>
      <c r="L16647" s="147">
        <v>3.5074808821885501E-9</v>
      </c>
      <c r="M16647" s="147">
        <v>4.4714062712853109E-2</v>
      </c>
      <c r="N16647" s="87">
        <v>11.257109696118199</v>
      </c>
      <c r="O16647" s="88">
        <v>0.71895893352237061</v>
      </c>
      <c r="P16647" s="89">
        <v>63.867098476466836</v>
      </c>
    </row>
    <row r="16648" spans="1:16">
      <c r="A16648" s="75" t="s">
        <v>27347</v>
      </c>
      <c r="B16648" s="85">
        <v>16644</v>
      </c>
      <c r="C16648" s="85">
        <v>17108</v>
      </c>
      <c r="D16648" s="85">
        <v>16644</v>
      </c>
      <c r="E16648" s="86" t="s">
        <v>27346</v>
      </c>
      <c r="F16648" s="85" t="s">
        <v>55</v>
      </c>
      <c r="G16648" s="86" t="s">
        <v>20436</v>
      </c>
      <c r="H16648" s="85" t="s">
        <v>1</v>
      </c>
      <c r="I16648" s="85">
        <v>1</v>
      </c>
      <c r="J16648" s="88">
        <v>0.2454840901427332</v>
      </c>
      <c r="K16648" s="146">
        <v>0.33763852353441426</v>
      </c>
      <c r="L16648" s="147">
        <v>1.0886478043731971E-9</v>
      </c>
      <c r="M16648" s="147">
        <v>3.4961036485942669E-2</v>
      </c>
      <c r="N16648" s="87">
        <v>4.6313153893532872</v>
      </c>
      <c r="O16648" s="88">
        <v>0.21360001038277851</v>
      </c>
      <c r="P16648" s="89">
        <v>46.120808544763229</v>
      </c>
    </row>
    <row r="16649" spans="1:16">
      <c r="A16649" s="75" t="s">
        <v>32928</v>
      </c>
      <c r="B16649" s="85">
        <v>16645</v>
      </c>
      <c r="C16649" s="85">
        <v>21222</v>
      </c>
      <c r="D16649" s="85">
        <v>16645</v>
      </c>
      <c r="E16649" s="86" t="s">
        <v>32926</v>
      </c>
      <c r="F16649" s="85" t="s">
        <v>1084</v>
      </c>
      <c r="G16649" s="86" t="s">
        <v>20436</v>
      </c>
      <c r="H16649" s="85" t="s">
        <v>1</v>
      </c>
      <c r="I16649" s="85">
        <v>1</v>
      </c>
      <c r="J16649" s="88">
        <v>0.75599181812827909</v>
      </c>
      <c r="K16649" s="146">
        <v>1.9454252479390697</v>
      </c>
      <c r="L16649" s="147">
        <v>4.4066017624991703E-9</v>
      </c>
      <c r="M16649" s="147">
        <v>9.7076104722169737E-2</v>
      </c>
      <c r="N16649" s="87">
        <v>12.38043778893638</v>
      </c>
      <c r="O16649" s="88">
        <v>0.68376379306099155</v>
      </c>
      <c r="P16649" s="89">
        <v>55.229371102856184</v>
      </c>
    </row>
    <row r="16650" spans="1:16">
      <c r="A16650" s="75" t="s">
        <v>32932</v>
      </c>
      <c r="B16650" s="85">
        <v>16646</v>
      </c>
      <c r="C16650" s="85">
        <v>21226</v>
      </c>
      <c r="D16650" s="85">
        <v>16646</v>
      </c>
      <c r="E16650" s="86" t="s">
        <v>32926</v>
      </c>
      <c r="F16650" s="85" t="s">
        <v>38</v>
      </c>
      <c r="G16650" s="86" t="s">
        <v>20436</v>
      </c>
      <c r="H16650" s="85" t="s">
        <v>1</v>
      </c>
      <c r="I16650" s="85">
        <v>1</v>
      </c>
      <c r="J16650" s="88">
        <v>1.0645206019453739</v>
      </c>
      <c r="K16650" s="146">
        <v>2.4027630243390536</v>
      </c>
      <c r="L16650" s="147">
        <v>5.8502342599723973E-9</v>
      </c>
      <c r="M16650" s="147">
        <v>0.1005388383410781</v>
      </c>
      <c r="N16650" s="87">
        <v>13.35584638981544</v>
      </c>
      <c r="O16650" s="88">
        <v>0.9536422432458469</v>
      </c>
      <c r="P16650" s="89">
        <v>71.402606425082197</v>
      </c>
    </row>
    <row r="16651" spans="1:16">
      <c r="A16651" s="75" t="s">
        <v>32936</v>
      </c>
      <c r="B16651" s="85">
        <v>16647</v>
      </c>
      <c r="C16651" s="85">
        <v>21230</v>
      </c>
      <c r="D16651" s="85">
        <v>16647</v>
      </c>
      <c r="E16651" s="86" t="s">
        <v>32926</v>
      </c>
      <c r="F16651" s="85" t="s">
        <v>139</v>
      </c>
      <c r="G16651" s="86" t="s">
        <v>20436</v>
      </c>
      <c r="H16651" s="85" t="s">
        <v>1</v>
      </c>
      <c r="I16651" s="85">
        <v>1</v>
      </c>
      <c r="J16651" s="88">
        <v>1.1054174979117251</v>
      </c>
      <c r="K16651" s="146">
        <v>2.4774979269585109</v>
      </c>
      <c r="L16651" s="147">
        <v>5.9511921032716348E-9</v>
      </c>
      <c r="M16651" s="147">
        <v>9.3754876871688625E-2</v>
      </c>
      <c r="N16651" s="87">
        <v>14.28939768241332</v>
      </c>
      <c r="O16651" s="88">
        <v>1.0004247919714331</v>
      </c>
      <c r="P16651" s="89">
        <v>70.011683781654853</v>
      </c>
    </row>
    <row r="16652" spans="1:16">
      <c r="A16652" s="75" t="s">
        <v>20438</v>
      </c>
      <c r="B16652" s="85">
        <v>16648</v>
      </c>
      <c r="C16652" s="85">
        <v>12835</v>
      </c>
      <c r="D16652" s="85">
        <v>16648</v>
      </c>
      <c r="E16652" s="86" t="s">
        <v>20439</v>
      </c>
      <c r="F16652" s="85" t="s">
        <v>55</v>
      </c>
      <c r="G16652" s="86" t="s">
        <v>20440</v>
      </c>
      <c r="H16652" s="85" t="s">
        <v>1</v>
      </c>
      <c r="I16652" s="85">
        <v>1</v>
      </c>
      <c r="J16652" s="88">
        <v>793.277690094082</v>
      </c>
      <c r="K16652" s="146">
        <v>1217.3587591251951</v>
      </c>
      <c r="L16652" s="147">
        <v>3.4193485782245809E-6</v>
      </c>
      <c r="M16652" s="147">
        <v>43.188341846637137</v>
      </c>
      <c r="N16652" s="87">
        <v>11029.6429553621</v>
      </c>
      <c r="O16652" s="88">
        <v>705.23192507470458</v>
      </c>
      <c r="P16652" s="89">
        <v>63.939687615350557</v>
      </c>
    </row>
    <row r="16653" spans="1:16">
      <c r="A16653" s="75" t="s">
        <v>27321</v>
      </c>
      <c r="B16653" s="85">
        <v>16649</v>
      </c>
      <c r="C16653" s="85">
        <v>17089</v>
      </c>
      <c r="D16653" s="85">
        <v>16649</v>
      </c>
      <c r="E16653" s="86" t="s">
        <v>27320</v>
      </c>
      <c r="F16653" s="85" t="s">
        <v>55</v>
      </c>
      <c r="G16653" s="86" t="s">
        <v>20440</v>
      </c>
      <c r="H16653" s="85" t="s">
        <v>1</v>
      </c>
      <c r="I16653" s="85">
        <v>1</v>
      </c>
      <c r="J16653" s="88">
        <v>793.277690094082</v>
      </c>
      <c r="K16653" s="146">
        <v>1217.3587591251951</v>
      </c>
      <c r="L16653" s="147">
        <v>3.4193485782245809E-6</v>
      </c>
      <c r="M16653" s="147">
        <v>43.188341846637137</v>
      </c>
      <c r="N16653" s="87">
        <v>11029.6429553621</v>
      </c>
      <c r="O16653" s="88">
        <v>705.23192507470458</v>
      </c>
      <c r="P16653" s="89">
        <v>63.939687615350557</v>
      </c>
    </row>
    <row r="16654" spans="1:16">
      <c r="A16654" s="75" t="s">
        <v>20441</v>
      </c>
      <c r="B16654" s="85">
        <v>16650</v>
      </c>
      <c r="C16654" s="85">
        <v>12836</v>
      </c>
      <c r="D16654" s="85">
        <v>16650</v>
      </c>
      <c r="E16654" s="86" t="s">
        <v>20442</v>
      </c>
      <c r="F16654" s="85" t="s">
        <v>55</v>
      </c>
      <c r="G16654" s="86" t="s">
        <v>20443</v>
      </c>
      <c r="H16654" s="85" t="s">
        <v>1</v>
      </c>
      <c r="I16654" s="85">
        <v>1</v>
      </c>
      <c r="J16654" s="88">
        <v>98.908689794450964</v>
      </c>
      <c r="K16654" s="146">
        <v>143.61206010038771</v>
      </c>
      <c r="L16654" s="147">
        <v>4.3053323417532889E-7</v>
      </c>
      <c r="M16654" s="147">
        <v>5.1630535644251596</v>
      </c>
      <c r="N16654" s="87">
        <v>1445.811725891183</v>
      </c>
      <c r="O16654" s="88">
        <v>88.877914389665364</v>
      </c>
      <c r="P16654" s="89">
        <v>61.472675036496859</v>
      </c>
    </row>
    <row r="16655" spans="1:16">
      <c r="A16655" s="75" t="s">
        <v>27324</v>
      </c>
      <c r="B16655" s="85">
        <v>16651</v>
      </c>
      <c r="C16655" s="85">
        <v>17091</v>
      </c>
      <c r="D16655" s="85">
        <v>16651</v>
      </c>
      <c r="E16655" s="86" t="s">
        <v>27323</v>
      </c>
      <c r="F16655" s="85" t="s">
        <v>429</v>
      </c>
      <c r="G16655" s="86" t="s">
        <v>20443</v>
      </c>
      <c r="H16655" s="85" t="s">
        <v>1</v>
      </c>
      <c r="I16655" s="85">
        <v>1</v>
      </c>
      <c r="J16655" s="88">
        <v>86.011974914472574</v>
      </c>
      <c r="K16655" s="146">
        <v>114.63671221863596</v>
      </c>
      <c r="L16655" s="147">
        <v>3.7712114607633541E-7</v>
      </c>
      <c r="M16655" s="147">
        <v>4.1505539481868761</v>
      </c>
      <c r="N16655" s="87">
        <v>1338.8255976821879</v>
      </c>
      <c r="O16655" s="88">
        <v>78.584465494393683</v>
      </c>
      <c r="P16655" s="89">
        <v>58.696566326817546</v>
      </c>
    </row>
    <row r="16656" spans="1:16">
      <c r="A16656" s="75" t="s">
        <v>27327</v>
      </c>
      <c r="B16656" s="85">
        <v>16652</v>
      </c>
      <c r="C16656" s="85">
        <v>17094</v>
      </c>
      <c r="D16656" s="85">
        <v>16652</v>
      </c>
      <c r="E16656" s="86" t="s">
        <v>27323</v>
      </c>
      <c r="F16656" s="85" t="s">
        <v>38</v>
      </c>
      <c r="G16656" s="86" t="s">
        <v>20443</v>
      </c>
      <c r="H16656" s="85" t="s">
        <v>1</v>
      </c>
      <c r="I16656" s="85">
        <v>1</v>
      </c>
      <c r="J16656" s="88">
        <v>111.6965644727908</v>
      </c>
      <c r="K16656" s="146">
        <v>172.43487369585537</v>
      </c>
      <c r="L16656" s="147">
        <v>4.8333086556558258E-7</v>
      </c>
      <c r="M16656" s="147">
        <v>6.1615978418311563</v>
      </c>
      <c r="N16656" s="87">
        <v>1551.229716125087</v>
      </c>
      <c r="O16656" s="88">
        <v>99.072541039382727</v>
      </c>
      <c r="P16656" s="89">
        <v>63.867098476466907</v>
      </c>
    </row>
    <row r="16657" spans="1:16">
      <c r="A16657" s="75" t="s">
        <v>20444</v>
      </c>
      <c r="B16657" s="85">
        <v>16653</v>
      </c>
      <c r="C16657" s="85">
        <v>12837</v>
      </c>
      <c r="D16657" s="85">
        <v>16653</v>
      </c>
      <c r="E16657" s="86" t="s">
        <v>20445</v>
      </c>
      <c r="F16657" s="85" t="s">
        <v>55</v>
      </c>
      <c r="G16657" s="86" t="s">
        <v>20446</v>
      </c>
      <c r="H16657" s="85" t="s">
        <v>1</v>
      </c>
      <c r="I16657" s="85">
        <v>1</v>
      </c>
      <c r="J16657" s="88">
        <v>10.894915562044901</v>
      </c>
      <c r="K16657" s="146">
        <v>13.717571603689564</v>
      </c>
      <c r="L16657" s="147">
        <v>5.3330597024903672E-8</v>
      </c>
      <c r="M16657" s="147">
        <v>0.56344562264614317</v>
      </c>
      <c r="N16657" s="87">
        <v>130.21643612765999</v>
      </c>
      <c r="O16657" s="88">
        <v>9.5816730870859654</v>
      </c>
      <c r="P16657" s="89">
        <v>73.582670298950603</v>
      </c>
    </row>
    <row r="16658" spans="1:16">
      <c r="A16658" s="75" t="s">
        <v>27329</v>
      </c>
      <c r="B16658" s="85">
        <v>16654</v>
      </c>
      <c r="C16658" s="85">
        <v>17096</v>
      </c>
      <c r="D16658" s="85">
        <v>16654</v>
      </c>
      <c r="E16658" s="86" t="s">
        <v>27330</v>
      </c>
      <c r="F16658" s="85" t="s">
        <v>38</v>
      </c>
      <c r="G16658" s="86" t="s">
        <v>20446</v>
      </c>
      <c r="H16658" s="85" t="s">
        <v>1</v>
      </c>
      <c r="I16658" s="85">
        <v>1</v>
      </c>
      <c r="J16658" s="88">
        <v>12.72678646922868</v>
      </c>
      <c r="K16658" s="146">
        <v>16.083994037137526</v>
      </c>
      <c r="L16658" s="147">
        <v>6.1514993048877579E-8</v>
      </c>
      <c r="M16658" s="147">
        <v>0.64606541800852091</v>
      </c>
      <c r="N16658" s="87">
        <v>154.99902724239249</v>
      </c>
      <c r="O16658" s="88">
        <v>11.213791355426739</v>
      </c>
      <c r="P16658" s="89">
        <v>72.347495045180196</v>
      </c>
    </row>
    <row r="16659" spans="1:16">
      <c r="A16659" s="75" t="s">
        <v>27331</v>
      </c>
      <c r="B16659" s="85">
        <v>16655</v>
      </c>
      <c r="C16659" s="85">
        <v>17097</v>
      </c>
      <c r="D16659" s="85">
        <v>16655</v>
      </c>
      <c r="E16659" s="86" t="s">
        <v>27330</v>
      </c>
      <c r="F16659" s="85" t="s">
        <v>4253</v>
      </c>
      <c r="G16659" s="86" t="s">
        <v>20446</v>
      </c>
      <c r="H16659" s="85" t="s">
        <v>1</v>
      </c>
      <c r="I16659" s="85">
        <v>1</v>
      </c>
      <c r="J16659" s="88">
        <v>5.1816224372160207</v>
      </c>
      <c r="K16659" s="146">
        <v>6.3132357307775795</v>
      </c>
      <c r="L16659" s="147">
        <v>2.7548495535501441E-8</v>
      </c>
      <c r="M16659" s="147">
        <v>0.28767555889444962</v>
      </c>
      <c r="N16659" s="87">
        <v>52.732386833281943</v>
      </c>
      <c r="O16659" s="88">
        <v>4.4876737909544291</v>
      </c>
      <c r="P16659" s="89">
        <v>85.102800393667039</v>
      </c>
    </row>
    <row r="16660" spans="1:16">
      <c r="A16660" s="75" t="s">
        <v>20447</v>
      </c>
      <c r="B16660" s="85">
        <v>16656</v>
      </c>
      <c r="C16660" s="85">
        <v>12838</v>
      </c>
      <c r="D16660" s="85">
        <v>16656</v>
      </c>
      <c r="E16660" s="86" t="s">
        <v>20448</v>
      </c>
      <c r="F16660" s="85" t="s">
        <v>509</v>
      </c>
      <c r="G16660" s="86" t="s">
        <v>20449</v>
      </c>
      <c r="H16660" s="85" t="s">
        <v>1</v>
      </c>
      <c r="I16660" s="85">
        <v>1</v>
      </c>
      <c r="J16660" s="88">
        <v>67.002977470497328</v>
      </c>
      <c r="K16660" s="146">
        <v>90.898177691848787</v>
      </c>
      <c r="L16660" s="147">
        <v>2.9067005824394469E-7</v>
      </c>
      <c r="M16660" s="147">
        <v>3.8954877080794472</v>
      </c>
      <c r="N16660" s="87">
        <v>931.45979239598182</v>
      </c>
      <c r="O16660" s="88">
        <v>59.619335635817841</v>
      </c>
      <c r="P16660" s="89">
        <v>64.006343722534496</v>
      </c>
    </row>
    <row r="16661" spans="1:16">
      <c r="A16661" s="75" t="s">
        <v>20450</v>
      </c>
      <c r="B16661" s="85">
        <v>16657</v>
      </c>
      <c r="C16661" s="85">
        <v>12839</v>
      </c>
      <c r="D16661" s="85">
        <v>16657</v>
      </c>
      <c r="E16661" s="86" t="s">
        <v>20448</v>
      </c>
      <c r="F16661" s="85" t="s">
        <v>38</v>
      </c>
      <c r="G16661" s="86" t="s">
        <v>20449</v>
      </c>
      <c r="H16661" s="85" t="s">
        <v>1</v>
      </c>
      <c r="I16661" s="85">
        <v>1</v>
      </c>
      <c r="J16661" s="88">
        <v>81.408567073996196</v>
      </c>
      <c r="K16661" s="146">
        <v>109.89571186650404</v>
      </c>
      <c r="L16661" s="147">
        <v>3.5086202766077549E-7</v>
      </c>
      <c r="M16661" s="147">
        <v>4.5507522451383489</v>
      </c>
      <c r="N16661" s="87">
        <v>1118.352107314729</v>
      </c>
      <c r="O16661" s="88">
        <v>72.377055936204172</v>
      </c>
      <c r="P16661" s="89">
        <v>64.717592485240132</v>
      </c>
    </row>
    <row r="16662" spans="1:16">
      <c r="A16662" s="75" t="s">
        <v>20451</v>
      </c>
      <c r="B16662" s="85">
        <v>16658</v>
      </c>
      <c r="C16662" s="85">
        <v>12840</v>
      </c>
      <c r="D16662" s="85">
        <v>16658</v>
      </c>
      <c r="E16662" s="86" t="s">
        <v>20448</v>
      </c>
      <c r="F16662" s="85" t="s">
        <v>11</v>
      </c>
      <c r="G16662" s="86" t="s">
        <v>20449</v>
      </c>
      <c r="H16662" s="85" t="s">
        <v>1</v>
      </c>
      <c r="I16662" s="85">
        <v>1</v>
      </c>
      <c r="J16662" s="88">
        <v>72.956552819135538</v>
      </c>
      <c r="K16662" s="146">
        <v>97.773286286317344</v>
      </c>
      <c r="L16662" s="147">
        <v>3.1789428238736708E-7</v>
      </c>
      <c r="M16662" s="147">
        <v>4.2604272749353926</v>
      </c>
      <c r="N16662" s="87">
        <v>1088.5465613993249</v>
      </c>
      <c r="O16662" s="88">
        <v>65.105898785036004</v>
      </c>
      <c r="P16662" s="89">
        <v>59.809934727406123</v>
      </c>
    </row>
    <row r="16663" spans="1:16">
      <c r="A16663" s="75" t="s">
        <v>27332</v>
      </c>
      <c r="B16663" s="85">
        <v>16659</v>
      </c>
      <c r="C16663" s="85">
        <v>17098</v>
      </c>
      <c r="D16663" s="85">
        <v>16659</v>
      </c>
      <c r="E16663" s="86" t="s">
        <v>27333</v>
      </c>
      <c r="F16663" s="85" t="s">
        <v>509</v>
      </c>
      <c r="G16663" s="86" t="s">
        <v>20449</v>
      </c>
      <c r="H16663" s="85" t="s">
        <v>1</v>
      </c>
      <c r="I16663" s="85">
        <v>1</v>
      </c>
      <c r="J16663" s="88">
        <v>67.002977470497328</v>
      </c>
      <c r="K16663" s="146">
        <v>90.898177691848787</v>
      </c>
      <c r="L16663" s="147">
        <v>2.9067005824394469E-7</v>
      </c>
      <c r="M16663" s="147">
        <v>3.8954877080794472</v>
      </c>
      <c r="N16663" s="87">
        <v>931.45979239598182</v>
      </c>
      <c r="O16663" s="88">
        <v>59.619335635817841</v>
      </c>
      <c r="P16663" s="89">
        <v>64.006343722534496</v>
      </c>
    </row>
    <row r="16664" spans="1:16">
      <c r="A16664" s="75" t="s">
        <v>27334</v>
      </c>
      <c r="B16664" s="85">
        <v>16660</v>
      </c>
      <c r="C16664" s="85">
        <v>17099</v>
      </c>
      <c r="D16664" s="85">
        <v>16660</v>
      </c>
      <c r="E16664" s="86" t="s">
        <v>27333</v>
      </c>
      <c r="F16664" s="85" t="s">
        <v>38</v>
      </c>
      <c r="G16664" s="86" t="s">
        <v>20449</v>
      </c>
      <c r="H16664" s="85" t="s">
        <v>1</v>
      </c>
      <c r="I16664" s="85">
        <v>1</v>
      </c>
      <c r="J16664" s="88">
        <v>81.408567073996196</v>
      </c>
      <c r="K16664" s="146">
        <v>109.89571186650404</v>
      </c>
      <c r="L16664" s="147">
        <v>3.5086202766077549E-7</v>
      </c>
      <c r="M16664" s="147">
        <v>4.5507522451383489</v>
      </c>
      <c r="N16664" s="87">
        <v>1118.352107314729</v>
      </c>
      <c r="O16664" s="88">
        <v>72.377055936204172</v>
      </c>
      <c r="P16664" s="89">
        <v>64.717592485240132</v>
      </c>
    </row>
    <row r="16665" spans="1:16">
      <c r="A16665" s="75" t="s">
        <v>27335</v>
      </c>
      <c r="B16665" s="85">
        <v>16661</v>
      </c>
      <c r="C16665" s="85">
        <v>17100</v>
      </c>
      <c r="D16665" s="85">
        <v>16661</v>
      </c>
      <c r="E16665" s="86" t="s">
        <v>27333</v>
      </c>
      <c r="F16665" s="85" t="s">
        <v>11</v>
      </c>
      <c r="G16665" s="86" t="s">
        <v>20449</v>
      </c>
      <c r="H16665" s="85" t="s">
        <v>1</v>
      </c>
      <c r="I16665" s="85">
        <v>1</v>
      </c>
      <c r="J16665" s="88">
        <v>72.956552819135538</v>
      </c>
      <c r="K16665" s="146">
        <v>97.773286286317344</v>
      </c>
      <c r="L16665" s="147">
        <v>3.1789428238736708E-7</v>
      </c>
      <c r="M16665" s="147">
        <v>4.2604272749353926</v>
      </c>
      <c r="N16665" s="87">
        <v>1088.5465613993249</v>
      </c>
      <c r="O16665" s="88">
        <v>65.105898785036004</v>
      </c>
      <c r="P16665" s="89">
        <v>59.809934727406123</v>
      </c>
    </row>
    <row r="16666" spans="1:16">
      <c r="A16666" s="75" t="s">
        <v>20452</v>
      </c>
      <c r="B16666" s="85">
        <v>16662</v>
      </c>
      <c r="C16666" s="85">
        <v>12841</v>
      </c>
      <c r="D16666" s="85">
        <v>16662</v>
      </c>
      <c r="E16666" s="86" t="s">
        <v>20453</v>
      </c>
      <c r="F16666" s="85" t="s">
        <v>38</v>
      </c>
      <c r="G16666" s="86" t="s">
        <v>20454</v>
      </c>
      <c r="H16666" s="85" t="s">
        <v>1</v>
      </c>
      <c r="I16666" s="85">
        <v>1</v>
      </c>
      <c r="J16666" s="88">
        <v>320.32277865056278</v>
      </c>
      <c r="K16666" s="146">
        <v>440.8243557855979</v>
      </c>
      <c r="L16666" s="147">
        <v>1.3717244148732211E-6</v>
      </c>
      <c r="M16666" s="147">
        <v>16.68426923110566</v>
      </c>
      <c r="N16666" s="87">
        <v>4433.1529910677436</v>
      </c>
      <c r="O16666" s="88">
        <v>285.32424300817559</v>
      </c>
      <c r="P16666" s="89">
        <v>64.361469947702858</v>
      </c>
    </row>
    <row r="16667" spans="1:16">
      <c r="A16667" s="75" t="s">
        <v>20455</v>
      </c>
      <c r="B16667" s="85">
        <v>16663</v>
      </c>
      <c r="C16667" s="85">
        <v>12842</v>
      </c>
      <c r="D16667" s="85">
        <v>16663</v>
      </c>
      <c r="E16667" s="86" t="s">
        <v>20453</v>
      </c>
      <c r="F16667" s="85" t="s">
        <v>11</v>
      </c>
      <c r="G16667" s="86" t="s">
        <v>20454</v>
      </c>
      <c r="H16667" s="85" t="s">
        <v>1</v>
      </c>
      <c r="I16667" s="85">
        <v>1</v>
      </c>
      <c r="J16667" s="88">
        <v>234.3977252906582</v>
      </c>
      <c r="K16667" s="146">
        <v>313.87704198905169</v>
      </c>
      <c r="L16667" s="147">
        <v>1.033247795032796E-6</v>
      </c>
      <c r="M16667" s="147">
        <v>13.805768652472629</v>
      </c>
      <c r="N16667" s="87">
        <v>4191.9859656132903</v>
      </c>
      <c r="O16667" s="88">
        <v>211.74148769225221</v>
      </c>
      <c r="P16667" s="89">
        <v>50.511020177347916</v>
      </c>
    </row>
    <row r="16668" spans="1:16">
      <c r="A16668" s="75" t="s">
        <v>27336</v>
      </c>
      <c r="B16668" s="85">
        <v>16664</v>
      </c>
      <c r="C16668" s="85">
        <v>17101</v>
      </c>
      <c r="D16668" s="85">
        <v>16664</v>
      </c>
      <c r="E16668" s="86" t="s">
        <v>27337</v>
      </c>
      <c r="F16668" s="85" t="s">
        <v>38</v>
      </c>
      <c r="G16668" s="86" t="s">
        <v>20454</v>
      </c>
      <c r="H16668" s="85" t="s">
        <v>1</v>
      </c>
      <c r="I16668" s="85">
        <v>1</v>
      </c>
      <c r="J16668" s="88">
        <v>320.32277865056278</v>
      </c>
      <c r="K16668" s="146">
        <v>440.8243557855979</v>
      </c>
      <c r="L16668" s="147">
        <v>1.3717244148732211E-6</v>
      </c>
      <c r="M16668" s="147">
        <v>16.68426923110566</v>
      </c>
      <c r="N16668" s="87">
        <v>4433.1529910677436</v>
      </c>
      <c r="O16668" s="88">
        <v>285.32424300817559</v>
      </c>
      <c r="P16668" s="89">
        <v>64.361469947702858</v>
      </c>
    </row>
    <row r="16669" spans="1:16">
      <c r="A16669" s="75" t="s">
        <v>27338</v>
      </c>
      <c r="B16669" s="85">
        <v>16665</v>
      </c>
      <c r="C16669" s="85">
        <v>17102</v>
      </c>
      <c r="D16669" s="85">
        <v>16665</v>
      </c>
      <c r="E16669" s="86" t="s">
        <v>27337</v>
      </c>
      <c r="F16669" s="85" t="s">
        <v>11</v>
      </c>
      <c r="G16669" s="86" t="s">
        <v>20454</v>
      </c>
      <c r="H16669" s="85" t="s">
        <v>1</v>
      </c>
      <c r="I16669" s="85">
        <v>1</v>
      </c>
      <c r="J16669" s="88">
        <v>234.3977252906582</v>
      </c>
      <c r="K16669" s="146">
        <v>313.87704198905169</v>
      </c>
      <c r="L16669" s="147">
        <v>1.033247795032796E-6</v>
      </c>
      <c r="M16669" s="147">
        <v>13.805768652472629</v>
      </c>
      <c r="N16669" s="87">
        <v>4191.9859656132903</v>
      </c>
      <c r="O16669" s="88">
        <v>211.74148769225221</v>
      </c>
      <c r="P16669" s="89">
        <v>50.511020177347916</v>
      </c>
    </row>
    <row r="16670" spans="1:16">
      <c r="A16670" s="75" t="s">
        <v>20456</v>
      </c>
      <c r="B16670" s="85">
        <v>16666</v>
      </c>
      <c r="C16670" s="85">
        <v>12843</v>
      </c>
      <c r="D16670" s="85">
        <v>16666</v>
      </c>
      <c r="E16670" s="86" t="s">
        <v>20457</v>
      </c>
      <c r="F16670" s="85" t="s">
        <v>38</v>
      </c>
      <c r="G16670" s="86" t="s">
        <v>20458</v>
      </c>
      <c r="H16670" s="85" t="s">
        <v>1</v>
      </c>
      <c r="I16670" s="85">
        <v>1</v>
      </c>
      <c r="J16670" s="88">
        <v>146.07240753090261</v>
      </c>
      <c r="K16670" s="146">
        <v>194.14285002445075</v>
      </c>
      <c r="L16670" s="147">
        <v>6.2541911024156326E-7</v>
      </c>
      <c r="M16670" s="147">
        <v>7.9926921556832342</v>
      </c>
      <c r="N16670" s="87">
        <v>1969.7672581667489</v>
      </c>
      <c r="O16670" s="88">
        <v>129.5399758377232</v>
      </c>
      <c r="P16670" s="89">
        <v>65.76410248502421</v>
      </c>
    </row>
    <row r="16671" spans="1:16">
      <c r="A16671" s="75" t="s">
        <v>20459</v>
      </c>
      <c r="B16671" s="85">
        <v>16667</v>
      </c>
      <c r="C16671" s="85">
        <v>12844</v>
      </c>
      <c r="D16671" s="85">
        <v>16667</v>
      </c>
      <c r="E16671" s="86" t="s">
        <v>20457</v>
      </c>
      <c r="F16671" s="85" t="s">
        <v>11</v>
      </c>
      <c r="G16671" s="86" t="s">
        <v>20458</v>
      </c>
      <c r="H16671" s="85" t="s">
        <v>1</v>
      </c>
      <c r="I16671" s="85">
        <v>1</v>
      </c>
      <c r="J16671" s="88">
        <v>104.4860685891036</v>
      </c>
      <c r="K16671" s="146">
        <v>133.54177401627121</v>
      </c>
      <c r="L16671" s="147">
        <v>4.6240195848734789E-7</v>
      </c>
      <c r="M16671" s="147">
        <v>6.3808925153012934</v>
      </c>
      <c r="N16671" s="87">
        <v>1841.1278011068171</v>
      </c>
      <c r="O16671" s="88">
        <v>93.927785211405293</v>
      </c>
      <c r="P16671" s="89">
        <v>51.016439573037474</v>
      </c>
    </row>
    <row r="16672" spans="1:16">
      <c r="A16672" s="75" t="s">
        <v>27339</v>
      </c>
      <c r="B16672" s="85">
        <v>16668</v>
      </c>
      <c r="C16672" s="85">
        <v>17103</v>
      </c>
      <c r="D16672" s="85">
        <v>16668</v>
      </c>
      <c r="E16672" s="86" t="s">
        <v>27340</v>
      </c>
      <c r="F16672" s="85" t="s">
        <v>38</v>
      </c>
      <c r="G16672" s="86" t="s">
        <v>20458</v>
      </c>
      <c r="H16672" s="85" t="s">
        <v>1</v>
      </c>
      <c r="I16672" s="85">
        <v>1</v>
      </c>
      <c r="J16672" s="88">
        <v>146.07240753090261</v>
      </c>
      <c r="K16672" s="146">
        <v>194.14285002445075</v>
      </c>
      <c r="L16672" s="147">
        <v>6.2541911024156326E-7</v>
      </c>
      <c r="M16672" s="147">
        <v>7.9926921556832342</v>
      </c>
      <c r="N16672" s="87">
        <v>1969.7672581667489</v>
      </c>
      <c r="O16672" s="88">
        <v>129.5399758377232</v>
      </c>
      <c r="P16672" s="89">
        <v>65.76410248502421</v>
      </c>
    </row>
    <row r="16673" spans="1:16">
      <c r="A16673" s="75" t="s">
        <v>27341</v>
      </c>
      <c r="B16673" s="85">
        <v>16669</v>
      </c>
      <c r="C16673" s="85">
        <v>17104</v>
      </c>
      <c r="D16673" s="85">
        <v>16669</v>
      </c>
      <c r="E16673" s="86" t="s">
        <v>27340</v>
      </c>
      <c r="F16673" s="85" t="s">
        <v>11</v>
      </c>
      <c r="G16673" s="86" t="s">
        <v>20458</v>
      </c>
      <c r="H16673" s="85" t="s">
        <v>1</v>
      </c>
      <c r="I16673" s="85">
        <v>1</v>
      </c>
      <c r="J16673" s="88">
        <v>104.4860685891036</v>
      </c>
      <c r="K16673" s="146">
        <v>133.54177401627121</v>
      </c>
      <c r="L16673" s="147">
        <v>4.6240195848734789E-7</v>
      </c>
      <c r="M16673" s="147">
        <v>6.3808925153012934</v>
      </c>
      <c r="N16673" s="87">
        <v>1841.1278011068171</v>
      </c>
      <c r="O16673" s="88">
        <v>93.927785211405293</v>
      </c>
      <c r="P16673" s="89">
        <v>51.016439573037474</v>
      </c>
    </row>
    <row r="16674" spans="1:16">
      <c r="A16674" s="75" t="s">
        <v>20460</v>
      </c>
      <c r="B16674" s="85">
        <v>16670</v>
      </c>
      <c r="C16674" s="85">
        <v>12845</v>
      </c>
      <c r="D16674" s="85">
        <v>16670</v>
      </c>
      <c r="E16674" s="86" t="s">
        <v>20461</v>
      </c>
      <c r="F16674" s="85" t="s">
        <v>55</v>
      </c>
      <c r="G16674" s="86" t="s">
        <v>20462</v>
      </c>
      <c r="H16674" s="85" t="s">
        <v>1</v>
      </c>
      <c r="I16674" s="85">
        <v>1</v>
      </c>
      <c r="J16674" s="88">
        <v>50.445394149673952</v>
      </c>
      <c r="K16674" s="146">
        <v>63.134835799211999</v>
      </c>
      <c r="L16674" s="147">
        <v>2.169448171912245E-7</v>
      </c>
      <c r="M16674" s="147">
        <v>3.0370207650182852</v>
      </c>
      <c r="N16674" s="87">
        <v>690.13399862609072</v>
      </c>
      <c r="O16674" s="88">
        <v>44.759016028482797</v>
      </c>
      <c r="P16674" s="89">
        <v>64.85554416618865</v>
      </c>
    </row>
    <row r="16675" spans="1:16">
      <c r="A16675" s="75" t="s">
        <v>27325</v>
      </c>
      <c r="B16675" s="85">
        <v>16671</v>
      </c>
      <c r="C16675" s="85">
        <v>17092</v>
      </c>
      <c r="D16675" s="85">
        <v>16671</v>
      </c>
      <c r="E16675" s="86" t="s">
        <v>27323</v>
      </c>
      <c r="F16675" s="85" t="s">
        <v>429</v>
      </c>
      <c r="G16675" s="86" t="s">
        <v>20462</v>
      </c>
      <c r="H16675" s="85" t="s">
        <v>1</v>
      </c>
      <c r="I16675" s="85">
        <v>1</v>
      </c>
      <c r="J16675" s="88">
        <v>22.969816232602248</v>
      </c>
      <c r="K16675" s="146">
        <v>30.614158270288854</v>
      </c>
      <c r="L16675" s="147">
        <v>1.007115977910677E-7</v>
      </c>
      <c r="M16675" s="147">
        <v>1.1084207931297321</v>
      </c>
      <c r="N16675" s="87">
        <v>357.53833087593978</v>
      </c>
      <c r="O16675" s="88">
        <v>20.986272352639229</v>
      </c>
      <c r="P16675" s="89">
        <v>58.696566326817525</v>
      </c>
    </row>
    <row r="16676" spans="1:16">
      <c r="A16676" s="75" t="s">
        <v>27328</v>
      </c>
      <c r="B16676" s="85">
        <v>16672</v>
      </c>
      <c r="C16676" s="85">
        <v>17095</v>
      </c>
      <c r="D16676" s="85">
        <v>16672</v>
      </c>
      <c r="E16676" s="86" t="s">
        <v>27323</v>
      </c>
      <c r="F16676" s="85" t="s">
        <v>38</v>
      </c>
      <c r="G16676" s="86" t="s">
        <v>20462</v>
      </c>
      <c r="H16676" s="85" t="s">
        <v>1</v>
      </c>
      <c r="I16676" s="85">
        <v>1</v>
      </c>
      <c r="J16676" s="88">
        <v>29.82898093322725</v>
      </c>
      <c r="K16676" s="146">
        <v>46.049371204698659</v>
      </c>
      <c r="L16676" s="147">
        <v>1.2907529646453891E-7</v>
      </c>
      <c r="M16676" s="147">
        <v>1.645477507832994</v>
      </c>
      <c r="N16676" s="87">
        <v>414.26163681714962</v>
      </c>
      <c r="O16676" s="88">
        <v>26.457688753623319</v>
      </c>
      <c r="P16676" s="89">
        <v>63.867098476467042</v>
      </c>
    </row>
    <row r="16677" spans="1:16">
      <c r="A16677" s="75" t="s">
        <v>27342</v>
      </c>
      <c r="B16677" s="85">
        <v>16673</v>
      </c>
      <c r="C16677" s="85">
        <v>17105</v>
      </c>
      <c r="D16677" s="85">
        <v>16673</v>
      </c>
      <c r="E16677" s="86" t="s">
        <v>27343</v>
      </c>
      <c r="F16677" s="85" t="s">
        <v>38</v>
      </c>
      <c r="G16677" s="86" t="s">
        <v>20462</v>
      </c>
      <c r="H16677" s="85" t="s">
        <v>1</v>
      </c>
      <c r="I16677" s="85">
        <v>1</v>
      </c>
      <c r="J16677" s="88">
        <v>55.502129644879567</v>
      </c>
      <c r="K16677" s="146">
        <v>68.79016278006992</v>
      </c>
      <c r="L16677" s="147">
        <v>2.3818792538879739E-7</v>
      </c>
      <c r="M16677" s="147">
        <v>3.3422905170911061</v>
      </c>
      <c r="N16677" s="87">
        <v>744.7161208291501</v>
      </c>
      <c r="O16677" s="88">
        <v>49.162698768375307</v>
      </c>
      <c r="P16677" s="89">
        <v>66.01535456710495</v>
      </c>
    </row>
    <row r="16678" spans="1:16">
      <c r="A16678" s="75" t="s">
        <v>27344</v>
      </c>
      <c r="B16678" s="85">
        <v>16674</v>
      </c>
      <c r="C16678" s="85">
        <v>17106</v>
      </c>
      <c r="D16678" s="85">
        <v>16674</v>
      </c>
      <c r="E16678" s="86" t="s">
        <v>27343</v>
      </c>
      <c r="F16678" s="85" t="s">
        <v>11</v>
      </c>
      <c r="G16678" s="86" t="s">
        <v>20462</v>
      </c>
      <c r="H16678" s="85" t="s">
        <v>1</v>
      </c>
      <c r="I16678" s="85">
        <v>1</v>
      </c>
      <c r="J16678" s="88">
        <v>39.804986553073718</v>
      </c>
      <c r="K16678" s="146">
        <v>43.335861327607823</v>
      </c>
      <c r="L16678" s="147">
        <v>1.7412293381668341E-7</v>
      </c>
      <c r="M16678" s="147">
        <v>3.059249648134224</v>
      </c>
      <c r="N16678" s="87">
        <v>731.7889775495014</v>
      </c>
      <c r="O16678" s="88">
        <v>35.792996591072033</v>
      </c>
      <c r="P16678" s="89">
        <v>48.911636672815064</v>
      </c>
    </row>
    <row r="16679" spans="1:16">
      <c r="A16679" s="75" t="s">
        <v>20463</v>
      </c>
      <c r="B16679" s="85">
        <v>16675</v>
      </c>
      <c r="C16679" s="85">
        <v>12846</v>
      </c>
      <c r="D16679" s="85">
        <v>16675</v>
      </c>
      <c r="E16679" s="86" t="s">
        <v>20464</v>
      </c>
      <c r="F16679" s="85" t="s">
        <v>55</v>
      </c>
      <c r="G16679" s="86" t="s">
        <v>20465</v>
      </c>
      <c r="H16679" s="85" t="s">
        <v>260</v>
      </c>
      <c r="I16679" s="85">
        <v>1</v>
      </c>
      <c r="J16679" s="88">
        <v>1294652239.091357</v>
      </c>
      <c r="K16679" s="146">
        <v>2583449994.9566269</v>
      </c>
      <c r="L16679" s="147">
        <v>10.00152318626038</v>
      </c>
      <c r="M16679" s="147">
        <v>114346739.5030672</v>
      </c>
      <c r="N16679" s="87">
        <v>15252939670.94294</v>
      </c>
      <c r="O16679" s="88">
        <v>1157178840.9051299</v>
      </c>
      <c r="P16679" s="89">
        <v>75.865955407243334</v>
      </c>
    </row>
    <row r="16680" spans="1:16">
      <c r="A16680" s="75" t="s">
        <v>27348</v>
      </c>
      <c r="B16680" s="85">
        <v>16676</v>
      </c>
      <c r="C16680" s="85">
        <v>17109</v>
      </c>
      <c r="D16680" s="85">
        <v>16676</v>
      </c>
      <c r="E16680" s="86" t="s">
        <v>27349</v>
      </c>
      <c r="F16680" s="85" t="s">
        <v>38</v>
      </c>
      <c r="G16680" s="86" t="s">
        <v>20465</v>
      </c>
      <c r="H16680" s="85" t="s">
        <v>260</v>
      </c>
      <c r="I16680" s="85">
        <v>1</v>
      </c>
      <c r="J16680" s="88">
        <v>1313308219.342149</v>
      </c>
      <c r="K16680" s="146">
        <v>2610641299.9745121</v>
      </c>
      <c r="L16680" s="147">
        <v>10.077490219410301</v>
      </c>
      <c r="M16680" s="147">
        <v>114953089.61408439</v>
      </c>
      <c r="N16680" s="87">
        <v>15322228442.908171</v>
      </c>
      <c r="O16680" s="88">
        <v>1173202104.650203</v>
      </c>
      <c r="P16680" s="89">
        <v>76.568634191928837</v>
      </c>
    </row>
    <row r="16681" spans="1:16">
      <c r="A16681" s="75" t="s">
        <v>27350</v>
      </c>
      <c r="B16681" s="85">
        <v>16677</v>
      </c>
      <c r="C16681" s="85">
        <v>17110</v>
      </c>
      <c r="D16681" s="85">
        <v>16677</v>
      </c>
      <c r="E16681" s="86" t="s">
        <v>27349</v>
      </c>
      <c r="F16681" s="85" t="s">
        <v>11</v>
      </c>
      <c r="G16681" s="86" t="s">
        <v>20465</v>
      </c>
      <c r="H16681" s="85" t="s">
        <v>260</v>
      </c>
      <c r="I16681" s="85">
        <v>1</v>
      </c>
      <c r="J16681" s="88">
        <v>1256459256.509949</v>
      </c>
      <c r="K16681" s="146">
        <v>2527783285.1427641</v>
      </c>
      <c r="L16681" s="147">
        <v>9.8460016036443712</v>
      </c>
      <c r="M16681" s="147">
        <v>113105404.6111448</v>
      </c>
      <c r="N16681" s="87">
        <v>15111089989.222601</v>
      </c>
      <c r="O16681" s="88">
        <v>1124375620.4425149</v>
      </c>
      <c r="P16681" s="89">
        <v>74.407314180805756</v>
      </c>
    </row>
    <row r="16682" spans="1:16">
      <c r="A16682" s="75" t="s">
        <v>20466</v>
      </c>
      <c r="B16682" s="85">
        <v>16678</v>
      </c>
      <c r="C16682" s="85">
        <v>12847</v>
      </c>
      <c r="D16682" s="85">
        <v>16678</v>
      </c>
      <c r="E16682" s="86" t="s">
        <v>20467</v>
      </c>
      <c r="F16682" s="85" t="s">
        <v>38</v>
      </c>
      <c r="G16682" s="86" t="s">
        <v>20468</v>
      </c>
      <c r="H16682" s="85" t="s">
        <v>1</v>
      </c>
      <c r="I16682" s="85">
        <v>1</v>
      </c>
      <c r="J16682" s="88">
        <v>3.291070153810939</v>
      </c>
      <c r="K16682" s="146">
        <v>4.0590547094426226</v>
      </c>
      <c r="L16682" s="147">
        <v>1.4659562186468121E-8</v>
      </c>
      <c r="M16682" s="147">
        <v>0.3578234723983767</v>
      </c>
      <c r="N16682" s="87">
        <v>55.642449003300207</v>
      </c>
      <c r="O16682" s="88">
        <v>2.8057747270648079</v>
      </c>
      <c r="P16682" s="89">
        <v>50.425076130247156</v>
      </c>
    </row>
    <row r="16683" spans="1:16">
      <c r="A16683" s="75" t="s">
        <v>20469</v>
      </c>
      <c r="B16683" s="85">
        <v>16679</v>
      </c>
      <c r="C16683" s="85">
        <v>12848</v>
      </c>
      <c r="D16683" s="85">
        <v>16679</v>
      </c>
      <c r="E16683" s="86" t="s">
        <v>20467</v>
      </c>
      <c r="F16683" s="85" t="s">
        <v>11</v>
      </c>
      <c r="G16683" s="86" t="s">
        <v>20468</v>
      </c>
      <c r="H16683" s="85" t="s">
        <v>1</v>
      </c>
      <c r="I16683" s="85">
        <v>1</v>
      </c>
      <c r="J16683" s="88">
        <v>2.979015478672244</v>
      </c>
      <c r="K16683" s="146">
        <v>3.4440918549147845</v>
      </c>
      <c r="L16683" s="147">
        <v>1.310725602401275E-8</v>
      </c>
      <c r="M16683" s="147">
        <v>0.35725528568109088</v>
      </c>
      <c r="N16683" s="87">
        <v>55.770646280046194</v>
      </c>
      <c r="O16683" s="88">
        <v>2.549848025242754</v>
      </c>
      <c r="P16683" s="89">
        <v>45.720252414486488</v>
      </c>
    </row>
    <row r="16684" spans="1:16">
      <c r="A16684" s="75" t="s">
        <v>27351</v>
      </c>
      <c r="B16684" s="85">
        <v>16680</v>
      </c>
      <c r="C16684" s="85">
        <v>17111</v>
      </c>
      <c r="D16684" s="85">
        <v>16680</v>
      </c>
      <c r="E16684" s="86" t="s">
        <v>27352</v>
      </c>
      <c r="F16684" s="85" t="s">
        <v>38</v>
      </c>
      <c r="G16684" s="86" t="s">
        <v>20468</v>
      </c>
      <c r="H16684" s="85" t="s">
        <v>1</v>
      </c>
      <c r="I16684" s="85">
        <v>1</v>
      </c>
      <c r="J16684" s="88">
        <v>3.2035972676792812</v>
      </c>
      <c r="K16684" s="146">
        <v>3.948053392439884</v>
      </c>
      <c r="L16684" s="147">
        <v>1.4196394046078539E-8</v>
      </c>
      <c r="M16684" s="147">
        <v>0.34613415142695708</v>
      </c>
      <c r="N16684" s="87">
        <v>54.349053085232967</v>
      </c>
      <c r="O16684" s="88">
        <v>2.7263434210509851</v>
      </c>
      <c r="P16684" s="89">
        <v>50.163586415671197</v>
      </c>
    </row>
    <row r="16685" spans="1:16">
      <c r="A16685" s="75" t="s">
        <v>27353</v>
      </c>
      <c r="B16685" s="85">
        <v>16681</v>
      </c>
      <c r="C16685" s="85">
        <v>17112</v>
      </c>
      <c r="D16685" s="85">
        <v>16681</v>
      </c>
      <c r="E16685" s="86" t="s">
        <v>27352</v>
      </c>
      <c r="F16685" s="85" t="s">
        <v>11</v>
      </c>
      <c r="G16685" s="86" t="s">
        <v>20468</v>
      </c>
      <c r="H16685" s="85" t="s">
        <v>1</v>
      </c>
      <c r="I16685" s="85">
        <v>1</v>
      </c>
      <c r="J16685" s="88">
        <v>2.9504423871028238</v>
      </c>
      <c r="K16685" s="146">
        <v>3.4123962815412643</v>
      </c>
      <c r="L16685" s="147">
        <v>1.296697839889725E-8</v>
      </c>
      <c r="M16685" s="147">
        <v>0.35326388026431799</v>
      </c>
      <c r="N16685" s="87">
        <v>55.331389654137979</v>
      </c>
      <c r="O16685" s="88">
        <v>2.524216992340214</v>
      </c>
      <c r="P16685" s="89">
        <v>45.619981860539433</v>
      </c>
    </row>
    <row r="16686" spans="1:16">
      <c r="A16686" s="75" t="s">
        <v>8119</v>
      </c>
      <c r="B16686" s="85">
        <v>16682</v>
      </c>
      <c r="C16686" s="85">
        <v>5436</v>
      </c>
      <c r="D16686" s="85">
        <v>16682</v>
      </c>
      <c r="E16686" s="86" t="s">
        <v>8120</v>
      </c>
      <c r="F16686" s="85" t="s">
        <v>55</v>
      </c>
      <c r="G16686" s="86" t="s">
        <v>8121</v>
      </c>
      <c r="H16686" s="85" t="s">
        <v>1</v>
      </c>
      <c r="I16686" s="85">
        <v>1</v>
      </c>
      <c r="J16686" s="88">
        <v>1.042990511157545E-2</v>
      </c>
      <c r="K16686" s="146">
        <v>1.1443263084576601E-2</v>
      </c>
      <c r="L16686" s="147">
        <v>5.075043478044329E-11</v>
      </c>
      <c r="M16686" s="147">
        <v>1.4681241205296771E-3</v>
      </c>
      <c r="N16686" s="87">
        <v>0.15958281295992319</v>
      </c>
      <c r="O16686" s="88">
        <v>9.4529209345189588E-3</v>
      </c>
      <c r="P16686" s="89">
        <v>59.235206844567386</v>
      </c>
    </row>
    <row r="16687" spans="1:16">
      <c r="A16687" s="75" t="s">
        <v>8125</v>
      </c>
      <c r="B16687" s="85">
        <v>16683</v>
      </c>
      <c r="C16687" s="85">
        <v>5438</v>
      </c>
      <c r="D16687" s="85">
        <v>16683</v>
      </c>
      <c r="E16687" s="86" t="s">
        <v>8126</v>
      </c>
      <c r="F16687" s="85" t="s">
        <v>55</v>
      </c>
      <c r="G16687" s="86" t="s">
        <v>8121</v>
      </c>
      <c r="H16687" s="85" t="s">
        <v>1</v>
      </c>
      <c r="I16687" s="85">
        <v>1</v>
      </c>
      <c r="J16687" s="88">
        <v>3.2538543198350811</v>
      </c>
      <c r="K16687" s="146">
        <v>5.8963159985598335</v>
      </c>
      <c r="L16687" s="147">
        <v>2.572065620186997E-8</v>
      </c>
      <c r="M16687" s="147">
        <v>0.34270477736488347</v>
      </c>
      <c r="N16687" s="87">
        <v>40.841714323896049</v>
      </c>
      <c r="O16687" s="88">
        <v>2.8872076515333629</v>
      </c>
      <c r="P16687" s="89">
        <v>70.692616588919449</v>
      </c>
    </row>
    <row r="16688" spans="1:16">
      <c r="A16688" s="75" t="s">
        <v>20470</v>
      </c>
      <c r="B16688" s="85">
        <v>16684</v>
      </c>
      <c r="C16688" s="85">
        <v>12849</v>
      </c>
      <c r="D16688" s="85">
        <v>16684</v>
      </c>
      <c r="E16688" s="86" t="s">
        <v>20471</v>
      </c>
      <c r="F16688" s="85" t="s">
        <v>55</v>
      </c>
      <c r="G16688" s="86" t="s">
        <v>8121</v>
      </c>
      <c r="H16688" s="85" t="s">
        <v>1</v>
      </c>
      <c r="I16688" s="85">
        <v>1</v>
      </c>
      <c r="J16688" s="88">
        <v>2.7086247010335409</v>
      </c>
      <c r="K16688" s="146">
        <v>4.9070507936445233</v>
      </c>
      <c r="L16688" s="147">
        <v>2.1405466098309329E-8</v>
      </c>
      <c r="M16688" s="147">
        <v>0.28534184653013089</v>
      </c>
      <c r="N16688" s="87">
        <v>34.002922904848027</v>
      </c>
      <c r="O16688" s="88">
        <v>2.4034482311978378</v>
      </c>
      <c r="P16688" s="89">
        <v>70.683577347850942</v>
      </c>
    </row>
    <row r="16689" spans="1:16">
      <c r="A16689" s="75" t="s">
        <v>8735</v>
      </c>
      <c r="B16689" s="85">
        <v>16685</v>
      </c>
      <c r="C16689" s="85">
        <v>5757</v>
      </c>
      <c r="D16689" s="85">
        <v>16685</v>
      </c>
      <c r="E16689" s="86" t="s">
        <v>8731</v>
      </c>
      <c r="F16689" s="85" t="s">
        <v>1039</v>
      </c>
      <c r="G16689" s="86" t="s">
        <v>8736</v>
      </c>
      <c r="H16689" s="85" t="s">
        <v>1</v>
      </c>
      <c r="I16689" s="85">
        <v>1</v>
      </c>
      <c r="J16689" s="88">
        <v>157.86272774454909</v>
      </c>
      <c r="K16689" s="146">
        <v>721.15668574278436</v>
      </c>
      <c r="L16689" s="147">
        <v>2.1679834408267439E-6</v>
      </c>
      <c r="M16689" s="147">
        <v>32.044291704740822</v>
      </c>
      <c r="N16689" s="87">
        <v>4104.7972585463567</v>
      </c>
      <c r="O16689" s="88">
        <v>113.9762554106313</v>
      </c>
      <c r="P16689" s="89">
        <v>27.766598014878333</v>
      </c>
    </row>
    <row r="16690" spans="1:16">
      <c r="A16690" s="75" t="s">
        <v>8756</v>
      </c>
      <c r="B16690" s="85">
        <v>16686</v>
      </c>
      <c r="C16690" s="85">
        <v>5771</v>
      </c>
      <c r="D16690" s="85">
        <v>16686</v>
      </c>
      <c r="E16690" s="86" t="s">
        <v>8755</v>
      </c>
      <c r="F16690" s="85" t="s">
        <v>509</v>
      </c>
      <c r="G16690" s="86" t="s">
        <v>8736</v>
      </c>
      <c r="H16690" s="85" t="s">
        <v>1</v>
      </c>
      <c r="I16690" s="85">
        <v>1</v>
      </c>
      <c r="J16690" s="88">
        <v>300.81432020783183</v>
      </c>
      <c r="K16690" s="146">
        <v>3145.1586248719582</v>
      </c>
      <c r="L16690" s="147">
        <v>4.1825468678237946E-6</v>
      </c>
      <c r="M16690" s="147">
        <v>43.38243824132865</v>
      </c>
      <c r="N16690" s="87">
        <v>3933.7100398911289</v>
      </c>
      <c r="O16690" s="88">
        <v>259.78815269069241</v>
      </c>
      <c r="P16690" s="89">
        <v>66.041510445920522</v>
      </c>
    </row>
    <row r="16691" spans="1:16">
      <c r="A16691" s="75" t="s">
        <v>8758</v>
      </c>
      <c r="B16691" s="85">
        <v>16687</v>
      </c>
      <c r="C16691" s="85">
        <v>5773</v>
      </c>
      <c r="D16691" s="85">
        <v>16687</v>
      </c>
      <c r="E16691" s="86" t="s">
        <v>8755</v>
      </c>
      <c r="F16691" s="85" t="s">
        <v>38</v>
      </c>
      <c r="G16691" s="86" t="s">
        <v>8736</v>
      </c>
      <c r="H16691" s="85" t="s">
        <v>1</v>
      </c>
      <c r="I16691" s="85">
        <v>1</v>
      </c>
      <c r="J16691" s="88">
        <v>178.77192555209939</v>
      </c>
      <c r="K16691" s="146">
        <v>2878.7183783457344</v>
      </c>
      <c r="L16691" s="147">
        <v>3.5687826271921522E-6</v>
      </c>
      <c r="M16691" s="147">
        <v>31.461743731502288</v>
      </c>
      <c r="N16691" s="87">
        <v>2403.2734153049578</v>
      </c>
      <c r="O16691" s="88">
        <v>155.8498128677337</v>
      </c>
      <c r="P16691" s="89">
        <v>64.848973019558628</v>
      </c>
    </row>
    <row r="16692" spans="1:16">
      <c r="A16692" s="75" t="s">
        <v>8761</v>
      </c>
      <c r="B16692" s="85">
        <v>16688</v>
      </c>
      <c r="C16692" s="85">
        <v>5775</v>
      </c>
      <c r="D16692" s="85">
        <v>16688</v>
      </c>
      <c r="E16692" s="86" t="s">
        <v>8755</v>
      </c>
      <c r="F16692" s="85" t="s">
        <v>8760</v>
      </c>
      <c r="G16692" s="86" t="s">
        <v>8736</v>
      </c>
      <c r="H16692" s="85" t="s">
        <v>1</v>
      </c>
      <c r="I16692" s="85">
        <v>1</v>
      </c>
      <c r="J16692" s="88">
        <v>400.31471985010438</v>
      </c>
      <c r="K16692" s="146">
        <v>2035.4818432323837</v>
      </c>
      <c r="L16692" s="147">
        <v>3.3456049718871388E-6</v>
      </c>
      <c r="M16692" s="147">
        <v>58.366653276154203</v>
      </c>
      <c r="N16692" s="87">
        <v>5620.0091705725517</v>
      </c>
      <c r="O16692" s="88">
        <v>357.53091057422012</v>
      </c>
      <c r="P16692" s="89">
        <v>63.617495936896461</v>
      </c>
    </row>
    <row r="16693" spans="1:16">
      <c r="A16693" s="75" t="s">
        <v>20472</v>
      </c>
      <c r="B16693" s="85">
        <v>16689</v>
      </c>
      <c r="C16693" s="85">
        <v>12850</v>
      </c>
      <c r="D16693" s="85">
        <v>16689</v>
      </c>
      <c r="E16693" s="86" t="s">
        <v>20473</v>
      </c>
      <c r="F16693" s="85" t="s">
        <v>55</v>
      </c>
      <c r="G16693" s="86" t="s">
        <v>8736</v>
      </c>
      <c r="H16693" s="85" t="s">
        <v>1</v>
      </c>
      <c r="I16693" s="85">
        <v>1</v>
      </c>
      <c r="J16693" s="88">
        <v>457.59365214306177</v>
      </c>
      <c r="K16693" s="146">
        <v>2541.3214077134021</v>
      </c>
      <c r="L16693" s="147">
        <v>4.5250562633769114E-6</v>
      </c>
      <c r="M16693" s="147">
        <v>52.865193261957629</v>
      </c>
      <c r="N16693" s="87">
        <v>6431.2183672039801</v>
      </c>
      <c r="O16693" s="88">
        <v>403.21863073948072</v>
      </c>
      <c r="P16693" s="89">
        <v>62.697082841362608</v>
      </c>
    </row>
    <row r="16694" spans="1:16">
      <c r="A16694" s="75" t="s">
        <v>26588</v>
      </c>
      <c r="B16694" s="85">
        <v>16690</v>
      </c>
      <c r="C16694" s="85">
        <v>16553</v>
      </c>
      <c r="D16694" s="85">
        <v>16690</v>
      </c>
      <c r="E16694" s="86" t="s">
        <v>26569</v>
      </c>
      <c r="F16694" s="85" t="s">
        <v>38</v>
      </c>
      <c r="G16694" s="86" t="s">
        <v>8736</v>
      </c>
      <c r="H16694" s="85" t="s">
        <v>1</v>
      </c>
      <c r="I16694" s="85">
        <v>1</v>
      </c>
      <c r="J16694" s="88">
        <v>824.60275958091017</v>
      </c>
      <c r="K16694" s="146">
        <v>5245.1472548114652</v>
      </c>
      <c r="L16694" s="147">
        <v>6.0743536972879089E-6</v>
      </c>
      <c r="M16694" s="147">
        <v>76.19987940875086</v>
      </c>
      <c r="N16694" s="87">
        <v>13353.76237100162</v>
      </c>
      <c r="O16694" s="88">
        <v>753.30544909839443</v>
      </c>
      <c r="P16694" s="89">
        <v>56.411476269357308</v>
      </c>
    </row>
    <row r="16695" spans="1:16">
      <c r="A16695" s="75" t="s">
        <v>26660</v>
      </c>
      <c r="B16695" s="85">
        <v>16691</v>
      </c>
      <c r="C16695" s="85">
        <v>16602</v>
      </c>
      <c r="D16695" s="85">
        <v>16691</v>
      </c>
      <c r="E16695" s="86" t="s">
        <v>26657</v>
      </c>
      <c r="F16695" s="85" t="s">
        <v>55</v>
      </c>
      <c r="G16695" s="86" t="s">
        <v>8736</v>
      </c>
      <c r="H16695" s="85" t="s">
        <v>1</v>
      </c>
      <c r="I16695" s="85">
        <v>1</v>
      </c>
      <c r="J16695" s="88">
        <v>55.690689263043467</v>
      </c>
      <c r="K16695" s="146">
        <v>914.7700944470223</v>
      </c>
      <c r="L16695" s="147">
        <v>1.6925970414093499E-6</v>
      </c>
      <c r="M16695" s="147">
        <v>6.5034515738765419</v>
      </c>
      <c r="N16695" s="87">
        <v>741.74309941888055</v>
      </c>
      <c r="O16695" s="88">
        <v>49.16591565477259</v>
      </c>
      <c r="P16695" s="89">
        <v>66.284291277251754</v>
      </c>
    </row>
    <row r="16696" spans="1:16">
      <c r="A16696" s="75" t="s">
        <v>27360</v>
      </c>
      <c r="B16696" s="85">
        <v>16692</v>
      </c>
      <c r="C16696" s="85">
        <v>17117</v>
      </c>
      <c r="D16696" s="85">
        <v>16692</v>
      </c>
      <c r="E16696" s="86" t="s">
        <v>27359</v>
      </c>
      <c r="F16696" s="85" t="s">
        <v>1063</v>
      </c>
      <c r="G16696" s="86" t="s">
        <v>8736</v>
      </c>
      <c r="H16696" s="85" t="s">
        <v>1</v>
      </c>
      <c r="I16696" s="85">
        <v>1</v>
      </c>
      <c r="J16696" s="88">
        <v>468.75424994158999</v>
      </c>
      <c r="K16696" s="146">
        <v>3676.7273832988772</v>
      </c>
      <c r="L16696" s="147">
        <v>5.0854821888643421E-6</v>
      </c>
      <c r="M16696" s="147">
        <v>61.018666071743233</v>
      </c>
      <c r="N16696" s="87">
        <v>6230.20450770548</v>
      </c>
      <c r="O16696" s="88">
        <v>428.04535263314199</v>
      </c>
      <c r="P16696" s="89">
        <v>68.704863877861158</v>
      </c>
    </row>
    <row r="16697" spans="1:16">
      <c r="A16697" s="75" t="s">
        <v>27362</v>
      </c>
      <c r="B16697" s="85">
        <v>16693</v>
      </c>
      <c r="C16697" s="85">
        <v>17119</v>
      </c>
      <c r="D16697" s="85">
        <v>16693</v>
      </c>
      <c r="E16697" s="86" t="s">
        <v>27359</v>
      </c>
      <c r="F16697" s="85" t="s">
        <v>38</v>
      </c>
      <c r="G16697" s="86" t="s">
        <v>8736</v>
      </c>
      <c r="H16697" s="85" t="s">
        <v>1</v>
      </c>
      <c r="I16697" s="85">
        <v>1</v>
      </c>
      <c r="J16697" s="88">
        <v>530.52180208824745</v>
      </c>
      <c r="K16697" s="146">
        <v>2795.1061992908712</v>
      </c>
      <c r="L16697" s="147">
        <v>5.2536856286266512E-6</v>
      </c>
      <c r="M16697" s="147">
        <v>62.504403520927717</v>
      </c>
      <c r="N16697" s="87">
        <v>7320.5153076655261</v>
      </c>
      <c r="O16697" s="88">
        <v>465.53182142153668</v>
      </c>
      <c r="P16697" s="89">
        <v>63.592766609485082</v>
      </c>
    </row>
    <row r="16698" spans="1:16">
      <c r="A16698" s="75" t="s">
        <v>29402</v>
      </c>
      <c r="B16698" s="85">
        <v>16694</v>
      </c>
      <c r="C16698" s="85">
        <v>18715</v>
      </c>
      <c r="D16698" s="85">
        <v>16694</v>
      </c>
      <c r="E16698" s="86" t="s">
        <v>29403</v>
      </c>
      <c r="F16698" s="85" t="s">
        <v>55</v>
      </c>
      <c r="G16698" s="86" t="s">
        <v>8736</v>
      </c>
      <c r="H16698" s="85" t="s">
        <v>1</v>
      </c>
      <c r="I16698" s="85">
        <v>1</v>
      </c>
      <c r="J16698" s="88">
        <v>32.599264041913159</v>
      </c>
      <c r="K16698" s="146">
        <v>336.52587265882443</v>
      </c>
      <c r="L16698" s="147">
        <v>3.1803312856824599E-7</v>
      </c>
      <c r="M16698" s="147">
        <v>3.9788430457614719</v>
      </c>
      <c r="N16698" s="87">
        <v>390.30981415161813</v>
      </c>
      <c r="O16698" s="88">
        <v>29.14687514425091</v>
      </c>
      <c r="P16698" s="89">
        <v>74.676254830037749</v>
      </c>
    </row>
    <row r="16699" spans="1:16">
      <c r="A16699" s="75" t="s">
        <v>29749</v>
      </c>
      <c r="B16699" s="85">
        <v>16695</v>
      </c>
      <c r="C16699" s="85">
        <v>18985</v>
      </c>
      <c r="D16699" s="85">
        <v>16695</v>
      </c>
      <c r="E16699" s="86" t="s">
        <v>29747</v>
      </c>
      <c r="F16699" s="85" t="s">
        <v>38</v>
      </c>
      <c r="G16699" s="86" t="s">
        <v>8736</v>
      </c>
      <c r="H16699" s="85" t="s">
        <v>1</v>
      </c>
      <c r="I16699" s="85">
        <v>1</v>
      </c>
      <c r="J16699" s="88">
        <v>20.421346377280688</v>
      </c>
      <c r="K16699" s="146">
        <v>184.13633680361247</v>
      </c>
      <c r="L16699" s="147">
        <v>7.7807460008811781E-8</v>
      </c>
      <c r="M16699" s="147">
        <v>1.1014878362799501</v>
      </c>
      <c r="N16699" s="87">
        <v>149.19558771997271</v>
      </c>
      <c r="O16699" s="88">
        <v>19.430159320321849</v>
      </c>
      <c r="P16699" s="89">
        <v>130.23280123263825</v>
      </c>
    </row>
    <row r="16700" spans="1:16">
      <c r="A16700" s="75" t="s">
        <v>29752</v>
      </c>
      <c r="B16700" s="85">
        <v>16696</v>
      </c>
      <c r="C16700" s="85">
        <v>18988</v>
      </c>
      <c r="D16700" s="85">
        <v>16696</v>
      </c>
      <c r="E16700" s="86" t="s">
        <v>29747</v>
      </c>
      <c r="F16700" s="85" t="s">
        <v>1039</v>
      </c>
      <c r="G16700" s="86" t="s">
        <v>8736</v>
      </c>
      <c r="H16700" s="85" t="s">
        <v>1</v>
      </c>
      <c r="I16700" s="85">
        <v>1</v>
      </c>
      <c r="J16700" s="88">
        <v>20.182855185451459</v>
      </c>
      <c r="K16700" s="146">
        <v>183.82032472967285</v>
      </c>
      <c r="L16700" s="147">
        <v>7.6825481877743727E-8</v>
      </c>
      <c r="M16700" s="147">
        <v>1.090315037359582</v>
      </c>
      <c r="N16700" s="87">
        <v>147.80196672271151</v>
      </c>
      <c r="O16700" s="88">
        <v>19.21773402605189</v>
      </c>
      <c r="P16700" s="89">
        <v>130.02353386884167</v>
      </c>
    </row>
    <row r="16701" spans="1:16">
      <c r="A16701" s="75" t="s">
        <v>31913</v>
      </c>
      <c r="B16701" s="85">
        <v>16697</v>
      </c>
      <c r="C16701" s="85">
        <v>20502</v>
      </c>
      <c r="D16701" s="85">
        <v>16697</v>
      </c>
      <c r="E16701" s="86" t="s">
        <v>31914</v>
      </c>
      <c r="F16701" s="85" t="s">
        <v>55</v>
      </c>
      <c r="G16701" s="86" t="s">
        <v>8736</v>
      </c>
      <c r="H16701" s="85" t="s">
        <v>1</v>
      </c>
      <c r="I16701" s="85">
        <v>1</v>
      </c>
      <c r="J16701" s="88">
        <v>0</v>
      </c>
      <c r="K16701" s="146">
        <v>0</v>
      </c>
      <c r="L16701" s="147">
        <v>0</v>
      </c>
      <c r="M16701" s="147">
        <v>0</v>
      </c>
      <c r="N16701" s="87">
        <v>0</v>
      </c>
      <c r="O16701" s="88">
        <v>0</v>
      </c>
      <c r="P16701" s="89" t="e">
        <v>#DIV/0!</v>
      </c>
    </row>
    <row r="16702" spans="1:16">
      <c r="A16702" s="75" t="s">
        <v>20474</v>
      </c>
      <c r="B16702" s="85">
        <v>16698</v>
      </c>
      <c r="C16702" s="85">
        <v>12851</v>
      </c>
      <c r="D16702" s="85">
        <v>16698</v>
      </c>
      <c r="E16702" s="86" t="s">
        <v>20475</v>
      </c>
      <c r="F16702" s="85" t="s">
        <v>55</v>
      </c>
      <c r="G16702" s="86" t="s">
        <v>20476</v>
      </c>
      <c r="H16702" s="85" t="s">
        <v>1</v>
      </c>
      <c r="I16702" s="85">
        <v>1</v>
      </c>
      <c r="J16702" s="88">
        <v>1410.2443494093129</v>
      </c>
      <c r="K16702" s="146">
        <v>11996.290128779407</v>
      </c>
      <c r="L16702" s="147">
        <v>1.208064710242124E-5</v>
      </c>
      <c r="M16702" s="147">
        <v>478.34083265618142</v>
      </c>
      <c r="N16702" s="87">
        <v>22872.019074562832</v>
      </c>
      <c r="O16702" s="88">
        <v>1145.1744531454549</v>
      </c>
      <c r="P16702" s="89">
        <v>50.06879582481038</v>
      </c>
    </row>
    <row r="16703" spans="1:16">
      <c r="A16703" s="75" t="s">
        <v>27356</v>
      </c>
      <c r="B16703" s="85">
        <v>16699</v>
      </c>
      <c r="C16703" s="85">
        <v>17114</v>
      </c>
      <c r="D16703" s="85">
        <v>16699</v>
      </c>
      <c r="E16703" s="86" t="s">
        <v>27355</v>
      </c>
      <c r="F16703" s="85" t="s">
        <v>240</v>
      </c>
      <c r="G16703" s="86" t="s">
        <v>20476</v>
      </c>
      <c r="H16703" s="85" t="s">
        <v>1</v>
      </c>
      <c r="I16703" s="85">
        <v>1</v>
      </c>
      <c r="J16703" s="88">
        <v>1410.164546510443</v>
      </c>
      <c r="K16703" s="146">
        <v>11996.165399397574</v>
      </c>
      <c r="L16703" s="147">
        <v>1.2080148899006221E-5</v>
      </c>
      <c r="M16703" s="147">
        <v>478.33095504010771</v>
      </c>
      <c r="N16703" s="87">
        <v>22870.914634787521</v>
      </c>
      <c r="O16703" s="88">
        <v>1145.101958839311</v>
      </c>
      <c r="P16703" s="89">
        <v>50.068043938110279</v>
      </c>
    </row>
    <row r="16704" spans="1:16">
      <c r="A16704" s="75" t="s">
        <v>20477</v>
      </c>
      <c r="B16704" s="85">
        <v>16700</v>
      </c>
      <c r="C16704" s="85">
        <v>12852</v>
      </c>
      <c r="D16704" s="85">
        <v>16700</v>
      </c>
      <c r="E16704" s="86" t="s">
        <v>20478</v>
      </c>
      <c r="F16704" s="85" t="s">
        <v>38</v>
      </c>
      <c r="G16704" s="86" t="s">
        <v>20479</v>
      </c>
      <c r="H16704" s="85" t="s">
        <v>1</v>
      </c>
      <c r="I16704" s="85">
        <v>1</v>
      </c>
      <c r="J16704" s="88">
        <v>0.56783983884643374</v>
      </c>
      <c r="K16704" s="146">
        <v>1.4770904853174411</v>
      </c>
      <c r="L16704" s="147">
        <v>3.9850636660328036E-9</v>
      </c>
      <c r="M16704" s="147">
        <v>4.3403501993063691E-2</v>
      </c>
      <c r="N16704" s="87">
        <v>7.4318855538250741</v>
      </c>
      <c r="O16704" s="88">
        <v>0.50585710766467462</v>
      </c>
      <c r="P16704" s="89">
        <v>68.065782768185656</v>
      </c>
    </row>
    <row r="16705" spans="1:16">
      <c r="A16705" s="75" t="s">
        <v>20480</v>
      </c>
      <c r="B16705" s="85">
        <v>16701</v>
      </c>
      <c r="C16705" s="85">
        <v>12853</v>
      </c>
      <c r="D16705" s="85">
        <v>16701</v>
      </c>
      <c r="E16705" s="86" t="s">
        <v>20478</v>
      </c>
      <c r="F16705" s="85" t="s">
        <v>11</v>
      </c>
      <c r="G16705" s="86" t="s">
        <v>20479</v>
      </c>
      <c r="H16705" s="85" t="s">
        <v>1</v>
      </c>
      <c r="I16705" s="85">
        <v>1</v>
      </c>
      <c r="J16705" s="88">
        <v>0.38914181375309848</v>
      </c>
      <c r="K16705" s="146">
        <v>1.0153736109744265</v>
      </c>
      <c r="L16705" s="147">
        <v>3.1535815097111102E-9</v>
      </c>
      <c r="M16705" s="147">
        <v>3.5458509336077533E-2</v>
      </c>
      <c r="N16705" s="87">
        <v>6.8390823083674173</v>
      </c>
      <c r="O16705" s="88">
        <v>0.35390964138843511</v>
      </c>
      <c r="P16705" s="89">
        <v>51.748118450839087</v>
      </c>
    </row>
    <row r="16706" spans="1:16">
      <c r="A16706" s="75" t="s">
        <v>27363</v>
      </c>
      <c r="B16706" s="85">
        <v>16702</v>
      </c>
      <c r="C16706" s="85">
        <v>17120</v>
      </c>
      <c r="D16706" s="85">
        <v>16702</v>
      </c>
      <c r="E16706" s="86" t="s">
        <v>27364</v>
      </c>
      <c r="F16706" s="85" t="s">
        <v>38</v>
      </c>
      <c r="G16706" s="86" t="s">
        <v>20479</v>
      </c>
      <c r="H16706" s="85" t="s">
        <v>1</v>
      </c>
      <c r="I16706" s="85">
        <v>1</v>
      </c>
      <c r="J16706" s="88">
        <v>0.52046276528400903</v>
      </c>
      <c r="K16706" s="146">
        <v>1.405318026579442</v>
      </c>
      <c r="L16706" s="147">
        <v>3.700999463786655E-9</v>
      </c>
      <c r="M16706" s="147">
        <v>3.7427473292424789E-2</v>
      </c>
      <c r="N16706" s="87">
        <v>6.762704306291945</v>
      </c>
      <c r="O16706" s="88">
        <v>0.46278223169185578</v>
      </c>
      <c r="P16706" s="89">
        <v>68.431534299272613</v>
      </c>
    </row>
    <row r="16707" spans="1:16">
      <c r="A16707" s="75" t="s">
        <v>27365</v>
      </c>
      <c r="B16707" s="85">
        <v>16703</v>
      </c>
      <c r="C16707" s="85">
        <v>17121</v>
      </c>
      <c r="D16707" s="85">
        <v>16703</v>
      </c>
      <c r="E16707" s="86" t="s">
        <v>27364</v>
      </c>
      <c r="F16707" s="85" t="s">
        <v>11</v>
      </c>
      <c r="G16707" s="86" t="s">
        <v>20479</v>
      </c>
      <c r="H16707" s="85" t="s">
        <v>1</v>
      </c>
      <c r="I16707" s="85">
        <v>1</v>
      </c>
      <c r="J16707" s="88">
        <v>0.36056952658341862</v>
      </c>
      <c r="K16707" s="146">
        <v>0.98367873993165245</v>
      </c>
      <c r="L16707" s="147">
        <v>3.0133085184593379E-9</v>
      </c>
      <c r="M16707" s="147">
        <v>3.1467219573593407E-2</v>
      </c>
      <c r="N16707" s="87">
        <v>6.3998344731937236</v>
      </c>
      <c r="O16707" s="88">
        <v>0.32827932542667498</v>
      </c>
      <c r="P16707" s="89">
        <v>51.294971268663616</v>
      </c>
    </row>
    <row r="16708" spans="1:16">
      <c r="A16708" s="75" t="s">
        <v>20481</v>
      </c>
      <c r="B16708" s="85">
        <v>16704</v>
      </c>
      <c r="C16708" s="85">
        <v>12854</v>
      </c>
      <c r="D16708" s="85">
        <v>16704</v>
      </c>
      <c r="E16708" s="86" t="s">
        <v>20482</v>
      </c>
      <c r="F16708" s="85" t="s">
        <v>55</v>
      </c>
      <c r="G16708" s="86" t="s">
        <v>20483</v>
      </c>
      <c r="H16708" s="85" t="s">
        <v>1042</v>
      </c>
      <c r="I16708" s="85">
        <v>1</v>
      </c>
      <c r="J16708" s="88">
        <v>370.65850668229552</v>
      </c>
      <c r="K16708" s="146">
        <v>524.53437239975358</v>
      </c>
      <c r="L16708" s="147">
        <v>1.6789383515139739E-6</v>
      </c>
      <c r="M16708" s="147">
        <v>21.88717777324015</v>
      </c>
      <c r="N16708" s="87">
        <v>5574.2577653744283</v>
      </c>
      <c r="O16708" s="88">
        <v>329.78850925957789</v>
      </c>
      <c r="P16708" s="89">
        <v>59.16276626246502</v>
      </c>
    </row>
    <row r="16709" spans="1:16">
      <c r="A16709" s="75" t="s">
        <v>27366</v>
      </c>
      <c r="B16709" s="85">
        <v>16705</v>
      </c>
      <c r="C16709" s="85">
        <v>17122</v>
      </c>
      <c r="D16709" s="85">
        <v>16705</v>
      </c>
      <c r="E16709" s="86" t="s">
        <v>27367</v>
      </c>
      <c r="F16709" s="85" t="s">
        <v>38</v>
      </c>
      <c r="G16709" s="86" t="s">
        <v>20483</v>
      </c>
      <c r="H16709" s="85" t="s">
        <v>1042</v>
      </c>
      <c r="I16709" s="85">
        <v>1</v>
      </c>
      <c r="J16709" s="88">
        <v>407.2171212512269</v>
      </c>
      <c r="K16709" s="146">
        <v>578.29811714142784</v>
      </c>
      <c r="L16709" s="147">
        <v>1.823204011895097E-6</v>
      </c>
      <c r="M16709" s="147">
        <v>23.215754021715309</v>
      </c>
      <c r="N16709" s="87">
        <v>5697.0580979679644</v>
      </c>
      <c r="O16709" s="88">
        <v>360.76552643512707</v>
      </c>
      <c r="P16709" s="89">
        <v>63.324881058138672</v>
      </c>
    </row>
    <row r="16710" spans="1:16">
      <c r="A16710" s="75" t="s">
        <v>27368</v>
      </c>
      <c r="B16710" s="85">
        <v>16706</v>
      </c>
      <c r="C16710" s="85">
        <v>17123</v>
      </c>
      <c r="D16710" s="85">
        <v>16706</v>
      </c>
      <c r="E16710" s="86" t="s">
        <v>27367</v>
      </c>
      <c r="F16710" s="85" t="s">
        <v>11</v>
      </c>
      <c r="G16710" s="86" t="s">
        <v>20483</v>
      </c>
      <c r="H16710" s="85" t="s">
        <v>1042</v>
      </c>
      <c r="I16710" s="85">
        <v>1</v>
      </c>
      <c r="J16710" s="88">
        <v>296.62430614957469</v>
      </c>
      <c r="K16710" s="146">
        <v>415.66032925389356</v>
      </c>
      <c r="L16710" s="147">
        <v>1.386779848827959E-6</v>
      </c>
      <c r="M16710" s="147">
        <v>19.195973760268998</v>
      </c>
      <c r="N16710" s="87">
        <v>5325.48979275087</v>
      </c>
      <c r="O16710" s="88">
        <v>267.05704734996613</v>
      </c>
      <c r="P16710" s="89">
        <v>50.146945678778287</v>
      </c>
    </row>
    <row r="16711" spans="1:16">
      <c r="A16711" s="75" t="s">
        <v>20484</v>
      </c>
      <c r="B16711" s="85">
        <v>16707</v>
      </c>
      <c r="C16711" s="85">
        <v>12855</v>
      </c>
      <c r="D16711" s="85">
        <v>16707</v>
      </c>
      <c r="E16711" s="86" t="s">
        <v>20485</v>
      </c>
      <c r="F16711" s="85" t="s">
        <v>55</v>
      </c>
      <c r="G16711" s="86" t="s">
        <v>20486</v>
      </c>
      <c r="H16711" s="85" t="s">
        <v>1042</v>
      </c>
      <c r="I16711" s="85">
        <v>1</v>
      </c>
      <c r="J16711" s="88">
        <v>193.70131650606149</v>
      </c>
      <c r="K16711" s="146">
        <v>262.92961228352823</v>
      </c>
      <c r="L16711" s="147">
        <v>8.3434675963534724E-7</v>
      </c>
      <c r="M16711" s="147">
        <v>12.744393770459959</v>
      </c>
      <c r="N16711" s="87">
        <v>2770.7001491358401</v>
      </c>
      <c r="O16711" s="88">
        <v>171.65079526779621</v>
      </c>
      <c r="P16711" s="89">
        <v>61.952137015379584</v>
      </c>
    </row>
    <row r="16712" spans="1:16">
      <c r="A16712" s="75" t="s">
        <v>27369</v>
      </c>
      <c r="B16712" s="85">
        <v>16708</v>
      </c>
      <c r="C16712" s="85">
        <v>17124</v>
      </c>
      <c r="D16712" s="85">
        <v>16708</v>
      </c>
      <c r="E16712" s="86" t="s">
        <v>27370</v>
      </c>
      <c r="F16712" s="85" t="s">
        <v>38</v>
      </c>
      <c r="G16712" s="86" t="s">
        <v>20486</v>
      </c>
      <c r="H16712" s="85" t="s">
        <v>1042</v>
      </c>
      <c r="I16712" s="85">
        <v>1</v>
      </c>
      <c r="J16712" s="88">
        <v>195.8782898132788</v>
      </c>
      <c r="K16712" s="146">
        <v>266.07695516548745</v>
      </c>
      <c r="L16712" s="147">
        <v>8.4291510210740902E-7</v>
      </c>
      <c r="M16712" s="147">
        <v>12.841211337134331</v>
      </c>
      <c r="N16712" s="87">
        <v>2779.598714260324</v>
      </c>
      <c r="O16712" s="88">
        <v>173.5157826176243</v>
      </c>
      <c r="P16712" s="89">
        <v>62.424759994105258</v>
      </c>
    </row>
    <row r="16713" spans="1:16">
      <c r="A16713" s="75" t="s">
        <v>27371</v>
      </c>
      <c r="B16713" s="85">
        <v>16709</v>
      </c>
      <c r="C16713" s="85">
        <v>17125</v>
      </c>
      <c r="D16713" s="85">
        <v>16709</v>
      </c>
      <c r="E16713" s="86" t="s">
        <v>27370</v>
      </c>
      <c r="F16713" s="85" t="s">
        <v>11</v>
      </c>
      <c r="G16713" s="86" t="s">
        <v>20486</v>
      </c>
      <c r="H16713" s="85" t="s">
        <v>1042</v>
      </c>
      <c r="I16713" s="85">
        <v>1</v>
      </c>
      <c r="J16713" s="88">
        <v>144.29597582832281</v>
      </c>
      <c r="K16713" s="146">
        <v>191.5160649546404</v>
      </c>
      <c r="L16713" s="147">
        <v>6.3982392114550242E-7</v>
      </c>
      <c r="M16713" s="147">
        <v>10.54195751676737</v>
      </c>
      <c r="N16713" s="87">
        <v>2568.1128276918098</v>
      </c>
      <c r="O16713" s="88">
        <v>129.32282180875839</v>
      </c>
      <c r="P16713" s="89">
        <v>50.357141794658709</v>
      </c>
    </row>
    <row r="16714" spans="1:16">
      <c r="A16714" s="75" t="s">
        <v>20487</v>
      </c>
      <c r="B16714" s="85">
        <v>16710</v>
      </c>
      <c r="C16714" s="85">
        <v>12856</v>
      </c>
      <c r="D16714" s="85">
        <v>16710</v>
      </c>
      <c r="E16714" s="86" t="s">
        <v>20488</v>
      </c>
      <c r="F16714" s="85" t="s">
        <v>55</v>
      </c>
      <c r="G16714" s="86" t="s">
        <v>20489</v>
      </c>
      <c r="H16714" s="85" t="s">
        <v>260</v>
      </c>
      <c r="I16714" s="85">
        <v>1</v>
      </c>
      <c r="J16714" s="88">
        <v>69903.001853832349</v>
      </c>
      <c r="K16714" s="146">
        <v>191880.80142188721</v>
      </c>
      <c r="L16714" s="147">
        <v>3.3144123019613068E-4</v>
      </c>
      <c r="M16714" s="147">
        <v>5959.8066791074189</v>
      </c>
      <c r="N16714" s="87">
        <v>905043.29441184667</v>
      </c>
      <c r="O16714" s="88">
        <v>62280.15075279856</v>
      </c>
      <c r="P16714" s="89">
        <v>68.814554107350261</v>
      </c>
    </row>
    <row r="16715" spans="1:16">
      <c r="A16715" s="75" t="s">
        <v>27372</v>
      </c>
      <c r="B16715" s="85">
        <v>16711</v>
      </c>
      <c r="C16715" s="85">
        <v>17126</v>
      </c>
      <c r="D16715" s="85">
        <v>16711</v>
      </c>
      <c r="E16715" s="86" t="s">
        <v>27373</v>
      </c>
      <c r="F16715" s="85" t="s">
        <v>55</v>
      </c>
      <c r="G16715" s="86" t="s">
        <v>20489</v>
      </c>
      <c r="H16715" s="85" t="s">
        <v>260</v>
      </c>
      <c r="I16715" s="85">
        <v>1</v>
      </c>
      <c r="J16715" s="88">
        <v>69001.863284881329</v>
      </c>
      <c r="K16715" s="146">
        <v>190710.60098457983</v>
      </c>
      <c r="L16715" s="147">
        <v>3.2671659180361328E-4</v>
      </c>
      <c r="M16715" s="147">
        <v>5837.1215199232183</v>
      </c>
      <c r="N16715" s="87">
        <v>891599.88109499484</v>
      </c>
      <c r="O16715" s="88">
        <v>61463.142245699339</v>
      </c>
      <c r="P16715" s="89">
        <v>68.935790088054972</v>
      </c>
    </row>
    <row r="16716" spans="1:16">
      <c r="A16716" s="75" t="s">
        <v>20490</v>
      </c>
      <c r="B16716" s="85">
        <v>16712</v>
      </c>
      <c r="C16716" s="85">
        <v>12857</v>
      </c>
      <c r="D16716" s="85">
        <v>16712</v>
      </c>
      <c r="E16716" s="86" t="s">
        <v>20491</v>
      </c>
      <c r="F16716" s="85" t="s">
        <v>55</v>
      </c>
      <c r="G16716" s="86" t="s">
        <v>20492</v>
      </c>
      <c r="H16716" s="85" t="s">
        <v>3007</v>
      </c>
      <c r="I16716" s="85">
        <v>1</v>
      </c>
      <c r="J16716" s="88">
        <v>59.114537259255833</v>
      </c>
      <c r="K16716" s="146">
        <v>63.876399980127218</v>
      </c>
      <c r="L16716" s="147">
        <v>2.5427749581677337E-7</v>
      </c>
      <c r="M16716" s="147">
        <v>7.8811242027939823</v>
      </c>
      <c r="N16716" s="87">
        <v>849.81649558914887</v>
      </c>
      <c r="O16716" s="88">
        <v>53.840382964909217</v>
      </c>
      <c r="P16716" s="89">
        <v>63.355304638542592</v>
      </c>
    </row>
    <row r="16717" spans="1:16">
      <c r="A16717" s="75" t="s">
        <v>27374</v>
      </c>
      <c r="B16717" s="85">
        <v>16713</v>
      </c>
      <c r="C16717" s="85">
        <v>17127</v>
      </c>
      <c r="D16717" s="85">
        <v>16713</v>
      </c>
      <c r="E16717" s="86" t="s">
        <v>20492</v>
      </c>
      <c r="F16717" s="85" t="s">
        <v>38</v>
      </c>
      <c r="G16717" s="86" t="s">
        <v>20492</v>
      </c>
      <c r="H16717" s="85" t="s">
        <v>3007</v>
      </c>
      <c r="I16717" s="85">
        <v>1</v>
      </c>
      <c r="J16717" s="88">
        <v>59.114537259255833</v>
      </c>
      <c r="K16717" s="146">
        <v>63.876399980127218</v>
      </c>
      <c r="L16717" s="147">
        <v>2.5427749581677337E-7</v>
      </c>
      <c r="M16717" s="147">
        <v>7.8811242027939823</v>
      </c>
      <c r="N16717" s="87">
        <v>849.81649558914887</v>
      </c>
      <c r="O16717" s="88">
        <v>53.840382964909217</v>
      </c>
      <c r="P16717" s="89">
        <v>63.355304638542592</v>
      </c>
    </row>
    <row r="16718" spans="1:16">
      <c r="A16718" s="75" t="s">
        <v>27375</v>
      </c>
      <c r="B16718" s="85">
        <v>16714</v>
      </c>
      <c r="C16718" s="85">
        <v>17128</v>
      </c>
      <c r="D16718" s="85">
        <v>16714</v>
      </c>
      <c r="E16718" s="86" t="s">
        <v>20492</v>
      </c>
      <c r="F16718" s="85" t="s">
        <v>11</v>
      </c>
      <c r="G16718" s="86" t="s">
        <v>20492</v>
      </c>
      <c r="H16718" s="85" t="s">
        <v>3007</v>
      </c>
      <c r="I16718" s="85">
        <v>1</v>
      </c>
      <c r="J16718" s="88">
        <v>59.253664899931152</v>
      </c>
      <c r="K16718" s="146">
        <v>58.252240997199493</v>
      </c>
      <c r="L16718" s="147">
        <v>2.3547241441386271E-7</v>
      </c>
      <c r="M16718" s="147">
        <v>7.9311444517791534</v>
      </c>
      <c r="N16718" s="87">
        <v>848.49683305625149</v>
      </c>
      <c r="O16718" s="88">
        <v>53.208314373145747</v>
      </c>
      <c r="P16718" s="89">
        <v>62.708913339713405</v>
      </c>
    </row>
    <row r="16719" spans="1:16">
      <c r="A16719" s="75" t="s">
        <v>1945</v>
      </c>
      <c r="B16719" s="85">
        <v>16715</v>
      </c>
      <c r="C16719" s="85">
        <v>974</v>
      </c>
      <c r="D16719" s="85">
        <v>16715</v>
      </c>
      <c r="E16719" s="86" t="s">
        <v>1941</v>
      </c>
      <c r="F16719" s="85" t="s">
        <v>55</v>
      </c>
      <c r="G16719" s="86" t="s">
        <v>1946</v>
      </c>
      <c r="H16719" s="85" t="s">
        <v>1</v>
      </c>
      <c r="I16719" s="85">
        <v>1</v>
      </c>
      <c r="J16719" s="88">
        <v>1.1553704169067229</v>
      </c>
      <c r="K16719" s="146">
        <v>1.4122783174629874</v>
      </c>
      <c r="L16719" s="147">
        <v>5.9611256838457194E-8</v>
      </c>
      <c r="M16719" s="147">
        <v>4.3216734148150492E-2</v>
      </c>
      <c r="N16719" s="87">
        <v>6.6371012559155611</v>
      </c>
      <c r="O16719" s="88">
        <v>0.59602515339627637</v>
      </c>
      <c r="P16719" s="89">
        <v>89.802028086440146</v>
      </c>
    </row>
    <row r="16720" spans="1:16">
      <c r="A16720" s="75" t="s">
        <v>1950</v>
      </c>
      <c r="B16720" s="85">
        <v>16716</v>
      </c>
      <c r="C16720" s="85">
        <v>977</v>
      </c>
      <c r="D16720" s="85">
        <v>16716</v>
      </c>
      <c r="E16720" s="86" t="s">
        <v>1948</v>
      </c>
      <c r="F16720" s="85" t="s">
        <v>55</v>
      </c>
      <c r="G16720" s="86" t="s">
        <v>1946</v>
      </c>
      <c r="H16720" s="85" t="s">
        <v>1</v>
      </c>
      <c r="I16720" s="85">
        <v>1</v>
      </c>
      <c r="J16720" s="88">
        <v>0.7617431270111964</v>
      </c>
      <c r="K16720" s="146">
        <v>0.98851322813393494</v>
      </c>
      <c r="L16720" s="147">
        <v>3.2825868541924258E-8</v>
      </c>
      <c r="M16720" s="147">
        <v>3.3687361106368018E-2</v>
      </c>
      <c r="N16720" s="87">
        <v>5.5303077157766847</v>
      </c>
      <c r="O16720" s="88">
        <v>0.44078429970644017</v>
      </c>
      <c r="P16720" s="89">
        <v>79.703394885059438</v>
      </c>
    </row>
    <row r="16721" spans="1:16">
      <c r="A16721" s="75" t="s">
        <v>20493</v>
      </c>
      <c r="B16721" s="85">
        <v>16717</v>
      </c>
      <c r="C16721" s="85">
        <v>12858</v>
      </c>
      <c r="D16721" s="85">
        <v>16717</v>
      </c>
      <c r="E16721" s="86" t="s">
        <v>20494</v>
      </c>
      <c r="F16721" s="85" t="s">
        <v>55</v>
      </c>
      <c r="G16721" s="86" t="s">
        <v>1946</v>
      </c>
      <c r="H16721" s="85" t="s">
        <v>1</v>
      </c>
      <c r="I16721" s="85">
        <v>1</v>
      </c>
      <c r="J16721" s="88">
        <v>1.041438748649204</v>
      </c>
      <c r="K16721" s="146">
        <v>1.2896235503370357</v>
      </c>
      <c r="L16721" s="147">
        <v>5.1858481429111541E-8</v>
      </c>
      <c r="M16721" s="147">
        <v>4.0458547924866382E-2</v>
      </c>
      <c r="N16721" s="87">
        <v>6.3167504121564004</v>
      </c>
      <c r="O16721" s="88">
        <v>0.5510921675575694</v>
      </c>
      <c r="P16721" s="89">
        <v>87.242985965854956</v>
      </c>
    </row>
    <row r="16722" spans="1:16">
      <c r="A16722" s="75" t="s">
        <v>20495</v>
      </c>
      <c r="B16722" s="85">
        <v>16718</v>
      </c>
      <c r="C16722" s="85">
        <v>12859</v>
      </c>
      <c r="D16722" s="85">
        <v>16718</v>
      </c>
      <c r="E16722" s="86" t="s">
        <v>20496</v>
      </c>
      <c r="F16722" s="85" t="s">
        <v>509</v>
      </c>
      <c r="G16722" s="86" t="s">
        <v>20497</v>
      </c>
      <c r="H16722" s="85" t="s">
        <v>1</v>
      </c>
      <c r="I16722" s="85">
        <v>1</v>
      </c>
      <c r="J16722" s="88">
        <v>2.1998076805706351E-2</v>
      </c>
      <c r="K16722" s="146">
        <v>2.6174003253579929E-2</v>
      </c>
      <c r="L16722" s="147">
        <v>2.015225698522371E-9</v>
      </c>
      <c r="M16722" s="147">
        <v>2.9502002217288679E-3</v>
      </c>
      <c r="N16722" s="87">
        <v>0.32442920546547238</v>
      </c>
      <c r="O16722" s="88">
        <v>1.971604308710577E-2</v>
      </c>
      <c r="P16722" s="89">
        <v>60.771480356764805</v>
      </c>
    </row>
    <row r="16723" spans="1:16">
      <c r="A16723" s="75" t="s">
        <v>20498</v>
      </c>
      <c r="B16723" s="85">
        <v>16719</v>
      </c>
      <c r="C16723" s="85">
        <v>12860</v>
      </c>
      <c r="D16723" s="85">
        <v>16719</v>
      </c>
      <c r="E16723" s="86" t="s">
        <v>20496</v>
      </c>
      <c r="F16723" s="85" t="s">
        <v>32</v>
      </c>
      <c r="G16723" s="86" t="s">
        <v>20497</v>
      </c>
      <c r="H16723" s="85" t="s">
        <v>1</v>
      </c>
      <c r="I16723" s="85">
        <v>1</v>
      </c>
      <c r="J16723" s="88">
        <v>2.680631096936514E-2</v>
      </c>
      <c r="K16723" s="146">
        <v>2.9563370845669856E-2</v>
      </c>
      <c r="L16723" s="147">
        <v>1.5731519865318679E-9</v>
      </c>
      <c r="M16723" s="147">
        <v>3.7560225983168309E-3</v>
      </c>
      <c r="N16723" s="87">
        <v>0.42123087647180729</v>
      </c>
      <c r="O16723" s="88">
        <v>2.3786465861895711E-2</v>
      </c>
      <c r="P16723" s="89">
        <v>56.468951329325741</v>
      </c>
    </row>
    <row r="16724" spans="1:16">
      <c r="A16724" s="75" t="s">
        <v>20499</v>
      </c>
      <c r="B16724" s="85">
        <v>16720</v>
      </c>
      <c r="C16724" s="85">
        <v>12861</v>
      </c>
      <c r="D16724" s="85">
        <v>16720</v>
      </c>
      <c r="E16724" s="86" t="s">
        <v>20496</v>
      </c>
      <c r="F16724" s="85" t="s">
        <v>31</v>
      </c>
      <c r="G16724" s="86" t="s">
        <v>20497</v>
      </c>
      <c r="H16724" s="85" t="s">
        <v>1</v>
      </c>
      <c r="I16724" s="85">
        <v>1</v>
      </c>
      <c r="J16724" s="88">
        <v>2.764957630877599E-2</v>
      </c>
      <c r="K16724" s="146">
        <v>3.1568712305520413E-2</v>
      </c>
      <c r="L16724" s="147">
        <v>2.197243784494684E-9</v>
      </c>
      <c r="M16724" s="147">
        <v>3.6563775246321231E-3</v>
      </c>
      <c r="N16724" s="87">
        <v>0.43338828745448932</v>
      </c>
      <c r="O16724" s="88">
        <v>2.4585668764213101E-2</v>
      </c>
      <c r="P16724" s="89">
        <v>56.728964478060277</v>
      </c>
    </row>
    <row r="16725" spans="1:16">
      <c r="A16725" s="75" t="s">
        <v>20500</v>
      </c>
      <c r="B16725" s="85">
        <v>16721</v>
      </c>
      <c r="C16725" s="85">
        <v>12862</v>
      </c>
      <c r="D16725" s="85">
        <v>16721</v>
      </c>
      <c r="E16725" s="86" t="s">
        <v>20496</v>
      </c>
      <c r="F16725" s="85" t="s">
        <v>38</v>
      </c>
      <c r="G16725" s="86" t="s">
        <v>20497</v>
      </c>
      <c r="H16725" s="85" t="s">
        <v>1</v>
      </c>
      <c r="I16725" s="85">
        <v>1</v>
      </c>
      <c r="J16725" s="88">
        <v>2.5837143759243428E-2</v>
      </c>
      <c r="K16725" s="146">
        <v>3.1424195915017411E-2</v>
      </c>
      <c r="L16725" s="147">
        <v>2.031803978036262E-9</v>
      </c>
      <c r="M16725" s="147">
        <v>3.0834544137415161E-3</v>
      </c>
      <c r="N16725" s="87">
        <v>0.37337915860050669</v>
      </c>
      <c r="O16725" s="88">
        <v>2.3110046256254051E-2</v>
      </c>
      <c r="P16725" s="89">
        <v>61.894312320148579</v>
      </c>
    </row>
    <row r="16726" spans="1:16">
      <c r="A16726" s="75" t="s">
        <v>27103</v>
      </c>
      <c r="B16726" s="85">
        <v>16722</v>
      </c>
      <c r="C16726" s="85">
        <v>16927</v>
      </c>
      <c r="D16726" s="85">
        <v>16722</v>
      </c>
      <c r="E16726" s="86" t="s">
        <v>27100</v>
      </c>
      <c r="F16726" s="85" t="s">
        <v>509</v>
      </c>
      <c r="G16726" s="86" t="s">
        <v>20497</v>
      </c>
      <c r="H16726" s="85" t="s">
        <v>1</v>
      </c>
      <c r="I16726" s="85">
        <v>1</v>
      </c>
      <c r="J16726" s="88">
        <v>8.9664395666364145E-3</v>
      </c>
      <c r="K16726" s="146">
        <v>1.1954731184388886E-2</v>
      </c>
      <c r="L16726" s="147">
        <v>1.952553886393361E-9</v>
      </c>
      <c r="M16726" s="147">
        <v>1.113021376708627E-3</v>
      </c>
      <c r="N16726" s="87">
        <v>0.12521827883501291</v>
      </c>
      <c r="O16726" s="88">
        <v>7.8940780885550284E-3</v>
      </c>
      <c r="P16726" s="89">
        <v>63.04253789461707</v>
      </c>
    </row>
    <row r="16727" spans="1:16">
      <c r="A16727" s="75" t="s">
        <v>27107</v>
      </c>
      <c r="B16727" s="85">
        <v>16723</v>
      </c>
      <c r="C16727" s="85">
        <v>16931</v>
      </c>
      <c r="D16727" s="85">
        <v>16723</v>
      </c>
      <c r="E16727" s="86" t="s">
        <v>27100</v>
      </c>
      <c r="F16727" s="85" t="s">
        <v>32</v>
      </c>
      <c r="G16727" s="86" t="s">
        <v>20497</v>
      </c>
      <c r="H16727" s="85" t="s">
        <v>1</v>
      </c>
      <c r="I16727" s="85">
        <v>1</v>
      </c>
      <c r="J16727" s="88">
        <v>1.416599865463954E-2</v>
      </c>
      <c r="K16727" s="146">
        <v>1.5976115820228558E-2</v>
      </c>
      <c r="L16727" s="147">
        <v>1.5121392866901799E-9</v>
      </c>
      <c r="M16727" s="147">
        <v>1.938470991422843E-3</v>
      </c>
      <c r="N16727" s="87">
        <v>0.22594388579050301</v>
      </c>
      <c r="O16727" s="88">
        <v>1.2456644154761181E-2</v>
      </c>
      <c r="P16727" s="89">
        <v>55.131583274225363</v>
      </c>
    </row>
    <row r="16728" spans="1:16">
      <c r="A16728" s="75" t="s">
        <v>27111</v>
      </c>
      <c r="B16728" s="85">
        <v>16724</v>
      </c>
      <c r="C16728" s="85">
        <v>16935</v>
      </c>
      <c r="D16728" s="85">
        <v>16724</v>
      </c>
      <c r="E16728" s="86" t="s">
        <v>27100</v>
      </c>
      <c r="F16728" s="85" t="s">
        <v>31</v>
      </c>
      <c r="G16728" s="86" t="s">
        <v>20497</v>
      </c>
      <c r="H16728" s="85" t="s">
        <v>1</v>
      </c>
      <c r="I16728" s="85">
        <v>1</v>
      </c>
      <c r="J16728" s="88">
        <v>1.500926399405036E-2</v>
      </c>
      <c r="K16728" s="146">
        <v>1.7981457280079154E-2</v>
      </c>
      <c r="L16728" s="147">
        <v>2.1362310846529989E-9</v>
      </c>
      <c r="M16728" s="147">
        <v>1.8388259177381341E-3</v>
      </c>
      <c r="N16728" s="87">
        <v>0.2381012967731849</v>
      </c>
      <c r="O16728" s="88">
        <v>1.325584705707857E-2</v>
      </c>
      <c r="P16728" s="89">
        <v>55.67314095607837</v>
      </c>
    </row>
    <row r="16729" spans="1:16">
      <c r="A16729" s="75" t="s">
        <v>27115</v>
      </c>
      <c r="B16729" s="85">
        <v>16725</v>
      </c>
      <c r="C16729" s="85">
        <v>16939</v>
      </c>
      <c r="D16729" s="85">
        <v>16725</v>
      </c>
      <c r="E16729" s="86" t="s">
        <v>27100</v>
      </c>
      <c r="F16729" s="85" t="s">
        <v>38</v>
      </c>
      <c r="G16729" s="86" t="s">
        <v>20497</v>
      </c>
      <c r="H16729" s="85" t="s">
        <v>1</v>
      </c>
      <c r="I16729" s="85">
        <v>1</v>
      </c>
      <c r="J16729" s="88">
        <v>1.316979916177873E-2</v>
      </c>
      <c r="K16729" s="146">
        <v>1.7497959178172991E-2</v>
      </c>
      <c r="L16729" s="147">
        <v>1.9701171031142661E-9</v>
      </c>
      <c r="M16729" s="147">
        <v>1.304218860117013E-3</v>
      </c>
      <c r="N16729" s="87">
        <v>0.17975097251811409</v>
      </c>
      <c r="O16729" s="88">
        <v>1.1616611321331981E-2</v>
      </c>
      <c r="P16729" s="89">
        <v>64.62613892206528</v>
      </c>
    </row>
    <row r="16730" spans="1:16">
      <c r="A16730" s="75" t="s">
        <v>20501</v>
      </c>
      <c r="B16730" s="85">
        <v>16726</v>
      </c>
      <c r="C16730" s="85">
        <v>12863</v>
      </c>
      <c r="D16730" s="85">
        <v>16726</v>
      </c>
      <c r="E16730" s="86" t="s">
        <v>20502</v>
      </c>
      <c r="F16730" s="85" t="s">
        <v>509</v>
      </c>
      <c r="G16730" s="86" t="s">
        <v>20503</v>
      </c>
      <c r="H16730" s="85" t="s">
        <v>1</v>
      </c>
      <c r="I16730" s="85">
        <v>1</v>
      </c>
      <c r="J16730" s="88">
        <v>4.0583286974127601E-2</v>
      </c>
      <c r="K16730" s="146">
        <v>5.3358613189264707E-2</v>
      </c>
      <c r="L16730" s="147">
        <v>1.1899064879559209E-8</v>
      </c>
      <c r="M16730" s="147">
        <v>5.5497804281347219E-3</v>
      </c>
      <c r="N16730" s="87">
        <v>0.59215243302421783</v>
      </c>
      <c r="O16730" s="88">
        <v>3.6885105836108899E-2</v>
      </c>
      <c r="P16730" s="89">
        <v>62.289883109541108</v>
      </c>
    </row>
    <row r="16731" spans="1:16">
      <c r="A16731" s="75" t="s">
        <v>20504</v>
      </c>
      <c r="B16731" s="85">
        <v>16727</v>
      </c>
      <c r="C16731" s="85">
        <v>12864</v>
      </c>
      <c r="D16731" s="85">
        <v>16727</v>
      </c>
      <c r="E16731" s="86" t="s">
        <v>20502</v>
      </c>
      <c r="F16731" s="85" t="s">
        <v>32</v>
      </c>
      <c r="G16731" s="86" t="s">
        <v>20503</v>
      </c>
      <c r="H16731" s="85" t="s">
        <v>1</v>
      </c>
      <c r="I16731" s="85">
        <v>1</v>
      </c>
      <c r="J16731" s="88">
        <v>2.5024067045633289E-2</v>
      </c>
      <c r="K16731" s="146">
        <v>2.7474948843228451E-2</v>
      </c>
      <c r="L16731" s="147">
        <v>1.446938343323895E-9</v>
      </c>
      <c r="M16731" s="147">
        <v>3.4727687975656188E-3</v>
      </c>
      <c r="N16731" s="87">
        <v>0.39177158696488779</v>
      </c>
      <c r="O16731" s="88">
        <v>2.1988565031653161E-2</v>
      </c>
      <c r="P16731" s="89">
        <v>56.125981983537429</v>
      </c>
    </row>
    <row r="16732" spans="1:16">
      <c r="A16732" s="75" t="s">
        <v>20505</v>
      </c>
      <c r="B16732" s="85">
        <v>16728</v>
      </c>
      <c r="C16732" s="85">
        <v>12865</v>
      </c>
      <c r="D16732" s="85">
        <v>16728</v>
      </c>
      <c r="E16732" s="86" t="s">
        <v>20502</v>
      </c>
      <c r="F16732" s="85" t="s">
        <v>31</v>
      </c>
      <c r="G16732" s="86" t="s">
        <v>20503</v>
      </c>
      <c r="H16732" s="85" t="s">
        <v>1</v>
      </c>
      <c r="I16732" s="85">
        <v>1</v>
      </c>
      <c r="J16732" s="88">
        <v>2.645613280455662E-2</v>
      </c>
      <c r="K16732" s="146">
        <v>3.0505347737911435E-2</v>
      </c>
      <c r="L16732" s="147">
        <v>2.075231748304981E-9</v>
      </c>
      <c r="M16732" s="147">
        <v>3.4845217248390859E-3</v>
      </c>
      <c r="N16732" s="87">
        <v>0.41647128522846377</v>
      </c>
      <c r="O16732" s="88">
        <v>2.3600487693331489E-2</v>
      </c>
      <c r="P16732" s="89">
        <v>56.667742844227455</v>
      </c>
    </row>
    <row r="16733" spans="1:16">
      <c r="A16733" s="75" t="s">
        <v>20506</v>
      </c>
      <c r="B16733" s="85">
        <v>16729</v>
      </c>
      <c r="C16733" s="85">
        <v>12866</v>
      </c>
      <c r="D16733" s="85">
        <v>16729</v>
      </c>
      <c r="E16733" s="86" t="s">
        <v>20502</v>
      </c>
      <c r="F16733" s="85" t="s">
        <v>38</v>
      </c>
      <c r="G16733" s="86" t="s">
        <v>20503</v>
      </c>
      <c r="H16733" s="85" t="s">
        <v>1</v>
      </c>
      <c r="I16733" s="85">
        <v>1</v>
      </c>
      <c r="J16733" s="88">
        <v>2.5823452345562489E-2</v>
      </c>
      <c r="K16733" s="146">
        <v>3.1787516713022469E-2</v>
      </c>
      <c r="L16733" s="147">
        <v>2.3259010881177742E-9</v>
      </c>
      <c r="M16733" s="147">
        <v>3.0523685433705631E-3</v>
      </c>
      <c r="N16733" s="87">
        <v>0.37249767864695921</v>
      </c>
      <c r="O16733" s="88">
        <v>2.3249120016821459E-2</v>
      </c>
      <c r="P16733" s="89">
        <v>62.414133965264774</v>
      </c>
    </row>
    <row r="16734" spans="1:16">
      <c r="A16734" s="75" t="s">
        <v>27120</v>
      </c>
      <c r="B16734" s="85">
        <v>16730</v>
      </c>
      <c r="C16734" s="85">
        <v>16943</v>
      </c>
      <c r="D16734" s="85">
        <v>16730</v>
      </c>
      <c r="E16734" s="86" t="s">
        <v>27117</v>
      </c>
      <c r="F16734" s="85" t="s">
        <v>509</v>
      </c>
      <c r="G16734" s="86" t="s">
        <v>20503</v>
      </c>
      <c r="H16734" s="85" t="s">
        <v>1</v>
      </c>
      <c r="I16734" s="85">
        <v>1</v>
      </c>
      <c r="J16734" s="88">
        <v>2.7551649735057589E-2</v>
      </c>
      <c r="K16734" s="146">
        <v>3.9139341120073633E-2</v>
      </c>
      <c r="L16734" s="147">
        <v>1.1836393067430201E-8</v>
      </c>
      <c r="M16734" s="147">
        <v>3.7126015831144771E-3</v>
      </c>
      <c r="N16734" s="87">
        <v>0.39294150639375791</v>
      </c>
      <c r="O16734" s="88">
        <v>2.5063140837558111E-2</v>
      </c>
      <c r="P16734" s="89">
        <v>63.783388697153555</v>
      </c>
    </row>
    <row r="16735" spans="1:16">
      <c r="A16735" s="75" t="s">
        <v>27124</v>
      </c>
      <c r="B16735" s="85">
        <v>16731</v>
      </c>
      <c r="C16735" s="85">
        <v>16947</v>
      </c>
      <c r="D16735" s="85">
        <v>16731</v>
      </c>
      <c r="E16735" s="86" t="s">
        <v>27117</v>
      </c>
      <c r="F16735" s="85" t="s">
        <v>32</v>
      </c>
      <c r="G16735" s="86" t="s">
        <v>20503</v>
      </c>
      <c r="H16735" s="85" t="s">
        <v>1</v>
      </c>
      <c r="I16735" s="85">
        <v>1</v>
      </c>
      <c r="J16735" s="88">
        <v>1.238375473090767E-2</v>
      </c>
      <c r="K16735" s="146">
        <v>1.3887693817787093E-2</v>
      </c>
      <c r="L16735" s="147">
        <v>1.385925643482205E-9</v>
      </c>
      <c r="M16735" s="147">
        <v>1.6552171906716281E-3</v>
      </c>
      <c r="N16735" s="87">
        <v>0.1964845962835832</v>
      </c>
      <c r="O16735" s="88">
        <v>1.065874332451861E-2</v>
      </c>
      <c r="P16735" s="89">
        <v>54.24722103474722</v>
      </c>
    </row>
    <row r="16736" spans="1:16">
      <c r="A16736" s="75" t="s">
        <v>27128</v>
      </c>
      <c r="B16736" s="85">
        <v>16732</v>
      </c>
      <c r="C16736" s="85">
        <v>16951</v>
      </c>
      <c r="D16736" s="85">
        <v>16732</v>
      </c>
      <c r="E16736" s="86" t="s">
        <v>27117</v>
      </c>
      <c r="F16736" s="85" t="s">
        <v>31</v>
      </c>
      <c r="G16736" s="86" t="s">
        <v>20503</v>
      </c>
      <c r="H16736" s="85" t="s">
        <v>1</v>
      </c>
      <c r="I16736" s="85">
        <v>1</v>
      </c>
      <c r="J16736" s="88">
        <v>1.3815820489831E-2</v>
      </c>
      <c r="K16736" s="146">
        <v>1.6918092712470082E-2</v>
      </c>
      <c r="L16736" s="147">
        <v>2.014219048463286E-9</v>
      </c>
      <c r="M16736" s="147">
        <v>1.6669701179450971E-3</v>
      </c>
      <c r="N16736" s="87">
        <v>0.22118429454715929</v>
      </c>
      <c r="O16736" s="88">
        <v>1.2270665986196951E-2</v>
      </c>
      <c r="P16736" s="89">
        <v>55.477112474550893</v>
      </c>
    </row>
    <row r="16737" spans="1:16">
      <c r="A16737" s="75" t="s">
        <v>27132</v>
      </c>
      <c r="B16737" s="85">
        <v>16733</v>
      </c>
      <c r="C16737" s="85">
        <v>16955</v>
      </c>
      <c r="D16737" s="85">
        <v>16733</v>
      </c>
      <c r="E16737" s="86" t="s">
        <v>27117</v>
      </c>
      <c r="F16737" s="85" t="s">
        <v>38</v>
      </c>
      <c r="G16737" s="86" t="s">
        <v>20503</v>
      </c>
      <c r="H16737" s="85" t="s">
        <v>1</v>
      </c>
      <c r="I16737" s="85">
        <v>1</v>
      </c>
      <c r="J16737" s="88">
        <v>1.3156107748097841E-2</v>
      </c>
      <c r="K16737" s="146">
        <v>1.7861279976178052E-2</v>
      </c>
      <c r="L16737" s="147">
        <v>2.2642142131957771E-9</v>
      </c>
      <c r="M16737" s="147">
        <v>1.2731329897460611E-3</v>
      </c>
      <c r="N16737" s="87">
        <v>0.17886949256456641</v>
      </c>
      <c r="O16737" s="88">
        <v>1.175568508189942E-2</v>
      </c>
      <c r="P16737" s="89">
        <v>65.722135806115602</v>
      </c>
    </row>
    <row r="16738" spans="1:16">
      <c r="A16738" s="75" t="s">
        <v>20507</v>
      </c>
      <c r="B16738" s="85">
        <v>16734</v>
      </c>
      <c r="C16738" s="85">
        <v>12867</v>
      </c>
      <c r="D16738" s="85">
        <v>16734</v>
      </c>
      <c r="E16738" s="86" t="s">
        <v>20508</v>
      </c>
      <c r="F16738" s="85" t="s">
        <v>55</v>
      </c>
      <c r="G16738" s="86" t="s">
        <v>20509</v>
      </c>
      <c r="H16738" s="85" t="s">
        <v>1</v>
      </c>
      <c r="I16738" s="85">
        <v>-1</v>
      </c>
      <c r="J16738" s="88">
        <v>9.536192616271269E-3</v>
      </c>
      <c r="K16738" s="146">
        <v>1.1920255997601353E-2</v>
      </c>
      <c r="L16738" s="147">
        <v>5.4815197051101057E-11</v>
      </c>
      <c r="M16738" s="147">
        <v>1.9854122707425922E-3</v>
      </c>
      <c r="N16738" s="87">
        <v>0.21389213701563459</v>
      </c>
      <c r="O16738" s="88">
        <v>8.2502950758760324E-3</v>
      </c>
      <c r="P16738" s="89">
        <v>38.572222387366075</v>
      </c>
    </row>
    <row r="16739" spans="1:16">
      <c r="A16739" s="75" t="s">
        <v>30564</v>
      </c>
      <c r="B16739" s="85">
        <v>16735</v>
      </c>
      <c r="C16739" s="85">
        <v>19591</v>
      </c>
      <c r="D16739" s="85">
        <v>16735</v>
      </c>
      <c r="E16739" s="86" t="s">
        <v>30565</v>
      </c>
      <c r="F16739" s="85" t="s">
        <v>32</v>
      </c>
      <c r="G16739" s="86" t="s">
        <v>20509</v>
      </c>
      <c r="H16739" s="85" t="s">
        <v>1</v>
      </c>
      <c r="I16739" s="85">
        <v>-1</v>
      </c>
      <c r="J16739" s="88">
        <v>5.6607780784623642E-3</v>
      </c>
      <c r="K16739" s="146">
        <v>6.7425636997321828E-3</v>
      </c>
      <c r="L16739" s="147">
        <v>3.4762451217051893E-11</v>
      </c>
      <c r="M16739" s="147">
        <v>1.461453947998472E-3</v>
      </c>
      <c r="N16739" s="87">
        <v>0.15415624564912081</v>
      </c>
      <c r="O16739" s="88">
        <v>4.2610832732488408E-3</v>
      </c>
      <c r="P16739" s="89">
        <v>27.641327507077509</v>
      </c>
    </row>
    <row r="16740" spans="1:16">
      <c r="A16740" s="75" t="s">
        <v>30566</v>
      </c>
      <c r="B16740" s="85">
        <v>16736</v>
      </c>
      <c r="C16740" s="85">
        <v>19592</v>
      </c>
      <c r="D16740" s="85">
        <v>16736</v>
      </c>
      <c r="E16740" s="86" t="s">
        <v>30565</v>
      </c>
      <c r="F16740" s="85" t="s">
        <v>38</v>
      </c>
      <c r="G16740" s="86" t="s">
        <v>20509</v>
      </c>
      <c r="H16740" s="85" t="s">
        <v>1</v>
      </c>
      <c r="I16740" s="85">
        <v>-1</v>
      </c>
      <c r="J16740" s="88">
        <v>6.0825285149338467E-3</v>
      </c>
      <c r="K16740" s="146">
        <v>7.8744598638829967E-3</v>
      </c>
      <c r="L16740" s="147">
        <v>3.7528856088561547E-11</v>
      </c>
      <c r="M16740" s="147">
        <v>1.519698218444897E-3</v>
      </c>
      <c r="N16740" s="87">
        <v>0.16223382116041829</v>
      </c>
      <c r="O16740" s="88">
        <v>5.1228466472753647E-3</v>
      </c>
      <c r="P16740" s="89">
        <v>31.576933900914824</v>
      </c>
    </row>
    <row r="16741" spans="1:16">
      <c r="A16741" s="75" t="s">
        <v>20510</v>
      </c>
      <c r="B16741" s="85">
        <v>16737</v>
      </c>
      <c r="C16741" s="85">
        <v>12868</v>
      </c>
      <c r="D16741" s="85">
        <v>16737</v>
      </c>
      <c r="E16741" s="86" t="s">
        <v>20511</v>
      </c>
      <c r="F16741" s="85" t="s">
        <v>55</v>
      </c>
      <c r="G16741" s="86" t="s">
        <v>20512</v>
      </c>
      <c r="H16741" s="85" t="s">
        <v>260</v>
      </c>
      <c r="I16741" s="85">
        <v>1</v>
      </c>
      <c r="J16741" s="88">
        <v>2622273.5398753202</v>
      </c>
      <c r="K16741" s="146">
        <v>3158333.3770880601</v>
      </c>
      <c r="L16741" s="147">
        <v>1.5128109655717609E-2</v>
      </c>
      <c r="M16741" s="147">
        <v>829377.31449839962</v>
      </c>
      <c r="N16741" s="87">
        <v>91484217.628832385</v>
      </c>
      <c r="O16741" s="88">
        <v>2105541.7493927758</v>
      </c>
      <c r="P16741" s="89">
        <v>23.015355041186776</v>
      </c>
    </row>
    <row r="16742" spans="1:16">
      <c r="A16742" s="75" t="s">
        <v>27389</v>
      </c>
      <c r="B16742" s="85">
        <v>16738</v>
      </c>
      <c r="C16742" s="85">
        <v>17139</v>
      </c>
      <c r="D16742" s="85">
        <v>16738</v>
      </c>
      <c r="E16742" s="86" t="s">
        <v>27390</v>
      </c>
      <c r="F16742" s="85" t="s">
        <v>32</v>
      </c>
      <c r="G16742" s="86" t="s">
        <v>20512</v>
      </c>
      <c r="H16742" s="85" t="s">
        <v>260</v>
      </c>
      <c r="I16742" s="85">
        <v>1</v>
      </c>
      <c r="J16742" s="88">
        <v>2320124.7863447792</v>
      </c>
      <c r="K16742" s="146">
        <v>2396058.8916591583</v>
      </c>
      <c r="L16742" s="147">
        <v>1.3105243044091349E-2</v>
      </c>
      <c r="M16742" s="147">
        <v>782291.45064108586</v>
      </c>
      <c r="N16742" s="87">
        <v>85784045.440894052</v>
      </c>
      <c r="O16742" s="88">
        <v>1549540.0501415359</v>
      </c>
      <c r="P16742" s="89">
        <v>18.063266218998525</v>
      </c>
    </row>
    <row r="16743" spans="1:16">
      <c r="A16743" s="75" t="s">
        <v>27391</v>
      </c>
      <c r="B16743" s="85">
        <v>16739</v>
      </c>
      <c r="C16743" s="85">
        <v>17140</v>
      </c>
      <c r="D16743" s="85">
        <v>16739</v>
      </c>
      <c r="E16743" s="86" t="s">
        <v>27390</v>
      </c>
      <c r="F16743" s="85" t="s">
        <v>38</v>
      </c>
      <c r="G16743" s="86" t="s">
        <v>20512</v>
      </c>
      <c r="H16743" s="85" t="s">
        <v>260</v>
      </c>
      <c r="I16743" s="85">
        <v>1</v>
      </c>
      <c r="J16743" s="88">
        <v>2622273.5398753211</v>
      </c>
      <c r="K16743" s="146">
        <v>3158333.3770880606</v>
      </c>
      <c r="L16743" s="147">
        <v>1.5128109655717609E-2</v>
      </c>
      <c r="M16743" s="147">
        <v>829377.3144983995</v>
      </c>
      <c r="N16743" s="87">
        <v>91484217.62883237</v>
      </c>
      <c r="O16743" s="88">
        <v>2105541.7493927758</v>
      </c>
      <c r="P16743" s="89">
        <v>23.01535504118678</v>
      </c>
    </row>
    <row r="16744" spans="1:16">
      <c r="A16744" s="75" t="s">
        <v>20513</v>
      </c>
      <c r="B16744" s="85">
        <v>16740</v>
      </c>
      <c r="C16744" s="85">
        <v>12869</v>
      </c>
      <c r="D16744" s="85">
        <v>16740</v>
      </c>
      <c r="E16744" s="86" t="s">
        <v>20514</v>
      </c>
      <c r="F16744" s="85" t="s">
        <v>55</v>
      </c>
      <c r="G16744" s="86" t="s">
        <v>20515</v>
      </c>
      <c r="H16744" s="85" t="s">
        <v>1</v>
      </c>
      <c r="I16744" s="85">
        <v>-1</v>
      </c>
      <c r="J16744" s="88">
        <v>3.6868334581073962E-2</v>
      </c>
      <c r="K16744" s="146">
        <v>3.3664801139540977E-2</v>
      </c>
      <c r="L16744" s="147">
        <v>1.384997736913701E-10</v>
      </c>
      <c r="M16744" s="147">
        <v>4.1027174784587176E-3</v>
      </c>
      <c r="N16744" s="87">
        <v>0.5995317157699448</v>
      </c>
      <c r="O16744" s="88">
        <v>3.2777894803855373E-2</v>
      </c>
      <c r="P16744" s="89">
        <v>54.67249511856194</v>
      </c>
    </row>
    <row r="16745" spans="1:16">
      <c r="A16745" s="75" t="s">
        <v>30569</v>
      </c>
      <c r="B16745" s="85">
        <v>16741</v>
      </c>
      <c r="C16745" s="85">
        <v>19594</v>
      </c>
      <c r="D16745" s="85">
        <v>16741</v>
      </c>
      <c r="E16745" s="86" t="s">
        <v>30568</v>
      </c>
      <c r="F16745" s="85" t="s">
        <v>32</v>
      </c>
      <c r="G16745" s="86" t="s">
        <v>20515</v>
      </c>
      <c r="H16745" s="85" t="s">
        <v>1</v>
      </c>
      <c r="I16745" s="85">
        <v>-1</v>
      </c>
      <c r="J16745" s="88">
        <v>0.1120233930051287</v>
      </c>
      <c r="K16745" s="146">
        <v>8.8742531010129522E-2</v>
      </c>
      <c r="L16745" s="147">
        <v>3.992409096359138E-10</v>
      </c>
      <c r="M16745" s="147">
        <v>1.276478420419153E-2</v>
      </c>
      <c r="N16745" s="87">
        <v>1.9145852103302641</v>
      </c>
      <c r="O16745" s="88">
        <v>9.3149632309961858E-2</v>
      </c>
      <c r="P16745" s="89">
        <v>48.652643824556463</v>
      </c>
    </row>
    <row r="16746" spans="1:16">
      <c r="A16746" s="75" t="s">
        <v>30571</v>
      </c>
      <c r="B16746" s="85">
        <v>16742</v>
      </c>
      <c r="C16746" s="85">
        <v>19596</v>
      </c>
      <c r="D16746" s="85">
        <v>16742</v>
      </c>
      <c r="E16746" s="86" t="s">
        <v>30568</v>
      </c>
      <c r="F16746" s="85" t="s">
        <v>38</v>
      </c>
      <c r="G16746" s="86" t="s">
        <v>20515</v>
      </c>
      <c r="H16746" s="85" t="s">
        <v>1</v>
      </c>
      <c r="I16746" s="85">
        <v>-1</v>
      </c>
      <c r="J16746" s="88">
        <v>3.3278576899224609E-2</v>
      </c>
      <c r="K16746" s="146">
        <v>2.950977703212241E-2</v>
      </c>
      <c r="L16746" s="147">
        <v>1.2072134237912829E-10</v>
      </c>
      <c r="M16746" s="147">
        <v>3.621122523622317E-3</v>
      </c>
      <c r="N16746" s="87">
        <v>0.54550096091662248</v>
      </c>
      <c r="O16746" s="88">
        <v>2.9536118356390278E-2</v>
      </c>
      <c r="P16746" s="89">
        <v>54.144942855388933</v>
      </c>
    </row>
    <row r="16747" spans="1:16">
      <c r="A16747" s="75" t="s">
        <v>20516</v>
      </c>
      <c r="B16747" s="85">
        <v>16743</v>
      </c>
      <c r="C16747" s="85">
        <v>12870</v>
      </c>
      <c r="D16747" s="85">
        <v>16743</v>
      </c>
      <c r="E16747" s="86" t="s">
        <v>20517</v>
      </c>
      <c r="F16747" s="85" t="s">
        <v>55</v>
      </c>
      <c r="G16747" s="86" t="s">
        <v>20518</v>
      </c>
      <c r="H16747" s="85" t="s">
        <v>1</v>
      </c>
      <c r="I16747" s="85">
        <v>-1</v>
      </c>
      <c r="J16747" s="88">
        <v>0.65429465012727717</v>
      </c>
      <c r="K16747" s="146">
        <v>0.83748223305842617</v>
      </c>
      <c r="L16747" s="147">
        <v>3.0387830516454412E-9</v>
      </c>
      <c r="M16747" s="147">
        <v>4.8376192861660033E-2</v>
      </c>
      <c r="N16747" s="87">
        <v>5.2406642583341423</v>
      </c>
      <c r="O16747" s="88">
        <v>0.60704262112586638</v>
      </c>
      <c r="P16747" s="89">
        <v>115.83314465537389</v>
      </c>
    </row>
    <row r="16748" spans="1:16">
      <c r="A16748" s="75" t="s">
        <v>30572</v>
      </c>
      <c r="B16748" s="85">
        <v>16744</v>
      </c>
      <c r="C16748" s="85">
        <v>19597</v>
      </c>
      <c r="D16748" s="85">
        <v>16744</v>
      </c>
      <c r="E16748" s="86" t="s">
        <v>30573</v>
      </c>
      <c r="F16748" s="85" t="s">
        <v>429</v>
      </c>
      <c r="G16748" s="86" t="s">
        <v>20518</v>
      </c>
      <c r="H16748" s="85" t="s">
        <v>1</v>
      </c>
      <c r="I16748" s="85">
        <v>-1</v>
      </c>
      <c r="J16748" s="88">
        <v>0.62298845851971263</v>
      </c>
      <c r="K16748" s="146">
        <v>0.77987855660227012</v>
      </c>
      <c r="L16748" s="147">
        <v>2.8029907794921192E-9</v>
      </c>
      <c r="M16748" s="147">
        <v>4.6358742116822282E-2</v>
      </c>
      <c r="N16748" s="87">
        <v>4.9047030240753688</v>
      </c>
      <c r="O16748" s="88">
        <v>0.58203884098722836</v>
      </c>
      <c r="P16748" s="89">
        <v>118.66953781507574</v>
      </c>
    </row>
    <row r="16749" spans="1:16">
      <c r="A16749" s="75" t="s">
        <v>30574</v>
      </c>
      <c r="B16749" s="85">
        <v>16745</v>
      </c>
      <c r="C16749" s="85">
        <v>19598</v>
      </c>
      <c r="D16749" s="85">
        <v>16745</v>
      </c>
      <c r="E16749" s="86" t="s">
        <v>30573</v>
      </c>
      <c r="F16749" s="85" t="s">
        <v>38</v>
      </c>
      <c r="G16749" s="86" t="s">
        <v>20518</v>
      </c>
      <c r="H16749" s="85" t="s">
        <v>1</v>
      </c>
      <c r="I16749" s="85">
        <v>-1</v>
      </c>
      <c r="J16749" s="88">
        <v>0.65263125912853426</v>
      </c>
      <c r="K16749" s="146">
        <v>0.83687609444534983</v>
      </c>
      <c r="L16749" s="147">
        <v>3.0355464447707561E-9</v>
      </c>
      <c r="M16749" s="147">
        <v>4.8009908272792903E-2</v>
      </c>
      <c r="N16749" s="87">
        <v>5.207246243566412</v>
      </c>
      <c r="O16749" s="88">
        <v>0.60531656185523353</v>
      </c>
      <c r="P16749" s="89">
        <v>116.24504268510563</v>
      </c>
    </row>
    <row r="16750" spans="1:16">
      <c r="A16750" s="75" t="s">
        <v>20519</v>
      </c>
      <c r="B16750" s="85">
        <v>16746</v>
      </c>
      <c r="C16750" s="85">
        <v>12871</v>
      </c>
      <c r="D16750" s="85">
        <v>16746</v>
      </c>
      <c r="E16750" s="86" t="s">
        <v>20520</v>
      </c>
      <c r="F16750" s="85" t="s">
        <v>32</v>
      </c>
      <c r="G16750" s="86" t="s">
        <v>20521</v>
      </c>
      <c r="H16750" s="85" t="s">
        <v>1</v>
      </c>
      <c r="I16750" s="85">
        <v>-1</v>
      </c>
      <c r="J16750" s="88">
        <v>1.0211474597832679</v>
      </c>
      <c r="K16750" s="146">
        <v>0.81733444782669107</v>
      </c>
      <c r="L16750" s="147">
        <v>3.9771032948173161E-9</v>
      </c>
      <c r="M16750" s="147">
        <v>3.5668930317595778E-3</v>
      </c>
      <c r="N16750" s="87">
        <v>0.79893248901920455</v>
      </c>
      <c r="O16750" s="88">
        <v>1.8629952282621629E-2</v>
      </c>
      <c r="P16750" s="89">
        <v>23.318556372006306</v>
      </c>
    </row>
    <row r="16751" spans="1:16">
      <c r="A16751" s="75" t="s">
        <v>20522</v>
      </c>
      <c r="B16751" s="85">
        <v>16747</v>
      </c>
      <c r="C16751" s="85">
        <v>12872</v>
      </c>
      <c r="D16751" s="85">
        <v>16747</v>
      </c>
      <c r="E16751" s="86" t="s">
        <v>20520</v>
      </c>
      <c r="F16751" s="85" t="s">
        <v>31</v>
      </c>
      <c r="G16751" s="86" t="s">
        <v>20521</v>
      </c>
      <c r="H16751" s="85" t="s">
        <v>1</v>
      </c>
      <c r="I16751" s="85">
        <v>-1</v>
      </c>
      <c r="J16751" s="88">
        <v>1.06542869488083</v>
      </c>
      <c r="K16751" s="146">
        <v>0.87061809076625019</v>
      </c>
      <c r="L16751" s="147">
        <v>4.1851896468796712E-9</v>
      </c>
      <c r="M16751" s="147">
        <v>6.0654962998833396E-3</v>
      </c>
      <c r="N16751" s="87">
        <v>1.508482958490184</v>
      </c>
      <c r="O16751" s="88">
        <v>6.0419723263108377E-2</v>
      </c>
      <c r="P16751" s="89">
        <v>40.0533018441133</v>
      </c>
    </row>
    <row r="16752" spans="1:16">
      <c r="A16752" s="75" t="s">
        <v>20523</v>
      </c>
      <c r="B16752" s="85">
        <v>16748</v>
      </c>
      <c r="C16752" s="85">
        <v>12873</v>
      </c>
      <c r="D16752" s="85">
        <v>16748</v>
      </c>
      <c r="E16752" s="86" t="s">
        <v>20520</v>
      </c>
      <c r="F16752" s="85" t="s">
        <v>38</v>
      </c>
      <c r="G16752" s="86" t="s">
        <v>20521</v>
      </c>
      <c r="H16752" s="85" t="s">
        <v>1</v>
      </c>
      <c r="I16752" s="85">
        <v>-1</v>
      </c>
      <c r="J16752" s="88">
        <v>1.121868715107242</v>
      </c>
      <c r="K16752" s="146">
        <v>0.95152196745224227</v>
      </c>
      <c r="L16752" s="147">
        <v>4.4056525602693017E-9</v>
      </c>
      <c r="M16752" s="147">
        <v>8.0294121115633225E-3</v>
      </c>
      <c r="N16752" s="87">
        <v>1.72073698730808</v>
      </c>
      <c r="O16752" s="88">
        <v>0.1090113640412126</v>
      </c>
      <c r="P16752" s="89">
        <v>63.351555086724744</v>
      </c>
    </row>
    <row r="16753" spans="1:16">
      <c r="A16753" s="75" t="s">
        <v>30575</v>
      </c>
      <c r="B16753" s="85">
        <v>16749</v>
      </c>
      <c r="C16753" s="85">
        <v>19599</v>
      </c>
      <c r="D16753" s="85">
        <v>16749</v>
      </c>
      <c r="E16753" s="86" t="s">
        <v>30576</v>
      </c>
      <c r="F16753" s="85" t="s">
        <v>32</v>
      </c>
      <c r="G16753" s="86" t="s">
        <v>20521</v>
      </c>
      <c r="H16753" s="85" t="s">
        <v>1</v>
      </c>
      <c r="I16753" s="85">
        <v>-1</v>
      </c>
      <c r="J16753" s="88">
        <v>1.0172546979022949</v>
      </c>
      <c r="K16753" s="146">
        <v>0.81309448632706927</v>
      </c>
      <c r="L16753" s="147">
        <v>3.9582372171669699E-9</v>
      </c>
      <c r="M16753" s="147">
        <v>3.0096983903342149E-3</v>
      </c>
      <c r="N16753" s="87">
        <v>0.73849871549409341</v>
      </c>
      <c r="O16753" s="88">
        <v>1.514215906974508E-2</v>
      </c>
      <c r="P16753" s="89">
        <v>20.503974823590859</v>
      </c>
    </row>
    <row r="16754" spans="1:16">
      <c r="A16754" s="75" t="s">
        <v>30577</v>
      </c>
      <c r="B16754" s="85">
        <v>16750</v>
      </c>
      <c r="C16754" s="85">
        <v>19600</v>
      </c>
      <c r="D16754" s="85">
        <v>16750</v>
      </c>
      <c r="E16754" s="86" t="s">
        <v>30576</v>
      </c>
      <c r="F16754" s="85" t="s">
        <v>31</v>
      </c>
      <c r="G16754" s="86" t="s">
        <v>20521</v>
      </c>
      <c r="H16754" s="85" t="s">
        <v>1</v>
      </c>
      <c r="I16754" s="85">
        <v>-1</v>
      </c>
      <c r="J16754" s="88">
        <v>1.062031792480937</v>
      </c>
      <c r="K16754" s="146">
        <v>0.86675248511614689</v>
      </c>
      <c r="L16754" s="147">
        <v>4.1684343931729922E-9</v>
      </c>
      <c r="M16754" s="147">
        <v>5.6002956961459984E-3</v>
      </c>
      <c r="N16754" s="87">
        <v>1.4559559982562451</v>
      </c>
      <c r="O16754" s="88">
        <v>5.7370200645150901E-2</v>
      </c>
      <c r="P16754" s="89">
        <v>39.403801154610079</v>
      </c>
    </row>
    <row r="16755" spans="1:16">
      <c r="A16755" s="75" t="s">
        <v>30578</v>
      </c>
      <c r="B16755" s="85">
        <v>16751</v>
      </c>
      <c r="C16755" s="85">
        <v>19601</v>
      </c>
      <c r="D16755" s="85">
        <v>16751</v>
      </c>
      <c r="E16755" s="86" t="s">
        <v>30576</v>
      </c>
      <c r="F16755" s="85" t="s">
        <v>38</v>
      </c>
      <c r="G16755" s="86" t="s">
        <v>20521</v>
      </c>
      <c r="H16755" s="85" t="s">
        <v>1</v>
      </c>
      <c r="I16755" s="85">
        <v>-1</v>
      </c>
      <c r="J16755" s="88">
        <v>1.1184069217647941</v>
      </c>
      <c r="K16755" s="146">
        <v>0.94745154386691965</v>
      </c>
      <c r="L16755" s="147">
        <v>4.3883002026657226E-9</v>
      </c>
      <c r="M16755" s="147">
        <v>7.5633895867440546E-3</v>
      </c>
      <c r="N16755" s="87">
        <v>1.669063538958852</v>
      </c>
      <c r="O16755" s="88">
        <v>0.1058695157544112</v>
      </c>
      <c r="P16755" s="89">
        <v>63.430488584306218</v>
      </c>
    </row>
    <row r="16756" spans="1:16">
      <c r="A16756" s="75" t="s">
        <v>32060</v>
      </c>
      <c r="B16756" s="85">
        <v>16752</v>
      </c>
      <c r="C16756" s="85">
        <v>20606</v>
      </c>
      <c r="D16756" s="85">
        <v>16752</v>
      </c>
      <c r="E16756" s="86" t="s">
        <v>32057</v>
      </c>
      <c r="F16756" s="85" t="s">
        <v>509</v>
      </c>
      <c r="G16756" s="86" t="s">
        <v>20521</v>
      </c>
      <c r="H16756" s="85" t="s">
        <v>1</v>
      </c>
      <c r="I16756" s="85">
        <v>-1</v>
      </c>
      <c r="J16756" s="88">
        <v>0.10800178441022711</v>
      </c>
      <c r="K16756" s="146">
        <v>0.20083653582901492</v>
      </c>
      <c r="L16756" s="147">
        <v>5.2471890461373323E-10</v>
      </c>
      <c r="M16756" s="147">
        <v>9.3684522077659455E-4</v>
      </c>
      <c r="N16756" s="87">
        <v>0.1014248336671712</v>
      </c>
      <c r="O16756" s="88">
        <v>5.7595190875680137E-2</v>
      </c>
      <c r="P16756" s="89">
        <v>567.86083637741604</v>
      </c>
    </row>
    <row r="16757" spans="1:16">
      <c r="A16757" s="75" t="s">
        <v>32065</v>
      </c>
      <c r="B16757" s="85">
        <v>16753</v>
      </c>
      <c r="C16757" s="85">
        <v>20611</v>
      </c>
      <c r="D16757" s="85">
        <v>16753</v>
      </c>
      <c r="E16757" s="86" t="s">
        <v>32057</v>
      </c>
      <c r="F16757" s="85" t="s">
        <v>31</v>
      </c>
      <c r="G16757" s="86" t="s">
        <v>20521</v>
      </c>
      <c r="H16757" s="85" t="s">
        <v>1</v>
      </c>
      <c r="I16757" s="85">
        <v>-1</v>
      </c>
      <c r="J16757" s="88">
        <v>0.1044202417075034</v>
      </c>
      <c r="K16757" s="146">
        <v>0.19576280945055141</v>
      </c>
      <c r="L16757" s="147">
        <v>5.0462591639173225E-10</v>
      </c>
      <c r="M16757" s="147">
        <v>4.4692411011799861E-4</v>
      </c>
      <c r="N16757" s="87">
        <v>5.1050656828510767E-2</v>
      </c>
      <c r="O16757" s="88">
        <v>5.4309727086484447E-2</v>
      </c>
      <c r="P16757" s="89">
        <v>1063.8399280330816</v>
      </c>
    </row>
    <row r="16758" spans="1:16">
      <c r="A16758" s="75" t="s">
        <v>32070</v>
      </c>
      <c r="B16758" s="85">
        <v>16754</v>
      </c>
      <c r="C16758" s="85">
        <v>20616</v>
      </c>
      <c r="D16758" s="85">
        <v>16754</v>
      </c>
      <c r="E16758" s="86" t="s">
        <v>32057</v>
      </c>
      <c r="F16758" s="85" t="s">
        <v>38</v>
      </c>
      <c r="G16758" s="86" t="s">
        <v>20521</v>
      </c>
      <c r="H16758" s="85" t="s">
        <v>1</v>
      </c>
      <c r="I16758" s="85">
        <v>-1</v>
      </c>
      <c r="J16758" s="88">
        <v>0.10442024170759789</v>
      </c>
      <c r="K16758" s="146">
        <v>0.19576280945057237</v>
      </c>
      <c r="L16758" s="147">
        <v>5.0462591639184961E-10</v>
      </c>
      <c r="M16758" s="147">
        <v>4.4692411011799861E-4</v>
      </c>
      <c r="N16758" s="87">
        <v>5.1050656828510767E-2</v>
      </c>
      <c r="O16758" s="88">
        <v>5.4309727086493252E-2</v>
      </c>
      <c r="P16758" s="89">
        <v>1063.8399280332542</v>
      </c>
    </row>
    <row r="16759" spans="1:16">
      <c r="A16759" s="75" t="s">
        <v>20524</v>
      </c>
      <c r="B16759" s="85">
        <v>16755</v>
      </c>
      <c r="C16759" s="85">
        <v>12874</v>
      </c>
      <c r="D16759" s="85">
        <v>16755</v>
      </c>
      <c r="E16759" s="86" t="s">
        <v>20525</v>
      </c>
      <c r="F16759" s="85" t="s">
        <v>55</v>
      </c>
      <c r="G16759" s="86" t="s">
        <v>20526</v>
      </c>
      <c r="H16759" s="85" t="s">
        <v>1</v>
      </c>
      <c r="I16759" s="85">
        <v>-1</v>
      </c>
      <c r="J16759" s="88">
        <v>0.35429142349819398</v>
      </c>
      <c r="K16759" s="146">
        <v>10.786438524247492</v>
      </c>
      <c r="L16759" s="147">
        <v>1.5795977026815089E-9</v>
      </c>
      <c r="M16759" s="147">
        <v>1.6102523058299088E-2</v>
      </c>
      <c r="N16759" s="87">
        <v>2.3204073339318998</v>
      </c>
      <c r="O16759" s="88">
        <v>0.33667456321081207</v>
      </c>
      <c r="P16759" s="89">
        <v>145.09287153489618</v>
      </c>
    </row>
    <row r="16760" spans="1:16">
      <c r="A16760" s="75" t="s">
        <v>30579</v>
      </c>
      <c r="B16760" s="85">
        <v>16756</v>
      </c>
      <c r="C16760" s="85">
        <v>19602</v>
      </c>
      <c r="D16760" s="85">
        <v>16756</v>
      </c>
      <c r="E16760" s="86" t="s">
        <v>30580</v>
      </c>
      <c r="F16760" s="85" t="s">
        <v>32</v>
      </c>
      <c r="G16760" s="86" t="s">
        <v>20526</v>
      </c>
      <c r="H16760" s="85" t="s">
        <v>1</v>
      </c>
      <c r="I16760" s="85">
        <v>-1</v>
      </c>
      <c r="J16760" s="88">
        <v>0.27857336228769231</v>
      </c>
      <c r="K16760" s="146">
        <v>10.686998284666869</v>
      </c>
      <c r="L16760" s="147">
        <v>1.219554424413721E-9</v>
      </c>
      <c r="M16760" s="147">
        <v>1.001027394085811E-2</v>
      </c>
      <c r="N16760" s="87">
        <v>1.505964928704925</v>
      </c>
      <c r="O16760" s="88">
        <v>0.26849003055746729</v>
      </c>
      <c r="P16760" s="89">
        <v>178.2843846093806</v>
      </c>
    </row>
    <row r="16761" spans="1:16">
      <c r="A16761" s="75" t="s">
        <v>30581</v>
      </c>
      <c r="B16761" s="85">
        <v>16757</v>
      </c>
      <c r="C16761" s="85">
        <v>19603</v>
      </c>
      <c r="D16761" s="85">
        <v>16757</v>
      </c>
      <c r="E16761" s="86" t="s">
        <v>30580</v>
      </c>
      <c r="F16761" s="85" t="s">
        <v>38</v>
      </c>
      <c r="G16761" s="86" t="s">
        <v>20526</v>
      </c>
      <c r="H16761" s="85" t="s">
        <v>1</v>
      </c>
      <c r="I16761" s="85">
        <v>-1</v>
      </c>
      <c r="J16761" s="88">
        <v>0.3549341434545229</v>
      </c>
      <c r="K16761" s="146">
        <v>10.787282605902737</v>
      </c>
      <c r="L16761" s="147">
        <v>1.5826538691546739E-9</v>
      </c>
      <c r="M16761" s="147">
        <v>1.615423608454547E-2</v>
      </c>
      <c r="N16761" s="87">
        <v>2.327320590541369</v>
      </c>
      <c r="O16761" s="88">
        <v>0.33725333608413521</v>
      </c>
      <c r="P16761" s="89">
        <v>144.91056258204853</v>
      </c>
    </row>
    <row r="16762" spans="1:16">
      <c r="A16762" s="75" t="s">
        <v>20527</v>
      </c>
      <c r="B16762" s="85">
        <v>16758</v>
      </c>
      <c r="C16762" s="85">
        <v>12875</v>
      </c>
      <c r="D16762" s="85">
        <v>16758</v>
      </c>
      <c r="E16762" s="86" t="s">
        <v>20528</v>
      </c>
      <c r="F16762" s="85" t="s">
        <v>55</v>
      </c>
      <c r="G16762" s="86" t="s">
        <v>20529</v>
      </c>
      <c r="H16762" s="85" t="s">
        <v>1</v>
      </c>
      <c r="I16762" s="85">
        <v>-1</v>
      </c>
      <c r="J16762" s="88">
        <v>0.35774863742469021</v>
      </c>
      <c r="K16762" s="146">
        <v>0.41713855710029396</v>
      </c>
      <c r="L16762" s="147">
        <v>1.459230391695269E-9</v>
      </c>
      <c r="M16762" s="147">
        <v>1.656872734595562E-2</v>
      </c>
      <c r="N16762" s="87">
        <v>2.372133637815792</v>
      </c>
      <c r="O16762" s="88">
        <v>0.33980926500311159</v>
      </c>
      <c r="P16762" s="89">
        <v>143.25047273306254</v>
      </c>
    </row>
    <row r="16763" spans="1:16">
      <c r="A16763" s="75" t="s">
        <v>30585</v>
      </c>
      <c r="B16763" s="85">
        <v>16759</v>
      </c>
      <c r="C16763" s="85">
        <v>19606</v>
      </c>
      <c r="D16763" s="85">
        <v>16759</v>
      </c>
      <c r="E16763" s="86" t="s">
        <v>30586</v>
      </c>
      <c r="F16763" s="85" t="s">
        <v>32</v>
      </c>
      <c r="G16763" s="86" t="s">
        <v>20529</v>
      </c>
      <c r="H16763" s="85" t="s">
        <v>1</v>
      </c>
      <c r="I16763" s="85">
        <v>-1</v>
      </c>
      <c r="J16763" s="88">
        <v>0.27857336228769231</v>
      </c>
      <c r="K16763" s="146">
        <v>0.31364299434548676</v>
      </c>
      <c r="L16763" s="147">
        <v>1.081877487951726E-9</v>
      </c>
      <c r="M16763" s="147">
        <v>1.001027394085811E-2</v>
      </c>
      <c r="N16763" s="87">
        <v>1.505964928704925</v>
      </c>
      <c r="O16763" s="88">
        <v>0.26849003055746729</v>
      </c>
      <c r="P16763" s="89">
        <v>178.2843846093806</v>
      </c>
    </row>
    <row r="16764" spans="1:16">
      <c r="A16764" s="75" t="s">
        <v>30587</v>
      </c>
      <c r="B16764" s="85">
        <v>16760</v>
      </c>
      <c r="C16764" s="85">
        <v>19607</v>
      </c>
      <c r="D16764" s="85">
        <v>16760</v>
      </c>
      <c r="E16764" s="86" t="s">
        <v>30586</v>
      </c>
      <c r="F16764" s="85" t="s">
        <v>38</v>
      </c>
      <c r="G16764" s="86" t="s">
        <v>20529</v>
      </c>
      <c r="H16764" s="85" t="s">
        <v>1</v>
      </c>
      <c r="I16764" s="85">
        <v>-1</v>
      </c>
      <c r="J16764" s="88">
        <v>0.3549341434545229</v>
      </c>
      <c r="K16764" s="146">
        <v>0.41392731558137213</v>
      </c>
      <c r="L16764" s="147">
        <v>1.4449769326926789E-9</v>
      </c>
      <c r="M16764" s="147">
        <v>1.615423608454547E-2</v>
      </c>
      <c r="N16764" s="87">
        <v>2.327320590541369</v>
      </c>
      <c r="O16764" s="88">
        <v>0.33725333608413521</v>
      </c>
      <c r="P16764" s="89">
        <v>144.91056258204853</v>
      </c>
    </row>
    <row r="16765" spans="1:16">
      <c r="A16765" s="75" t="s">
        <v>20530</v>
      </c>
      <c r="B16765" s="85">
        <v>16761</v>
      </c>
      <c r="C16765" s="85">
        <v>12876</v>
      </c>
      <c r="D16765" s="85">
        <v>16761</v>
      </c>
      <c r="E16765" s="86" t="s">
        <v>20531</v>
      </c>
      <c r="F16765" s="85" t="s">
        <v>55</v>
      </c>
      <c r="G16765" s="86" t="s">
        <v>20532</v>
      </c>
      <c r="H16765" s="85" t="s">
        <v>1</v>
      </c>
      <c r="I16765" s="85">
        <v>-1</v>
      </c>
      <c r="J16765" s="88">
        <v>0.35774863742469021</v>
      </c>
      <c r="K16765" s="146">
        <v>0.44186880323250327</v>
      </c>
      <c r="L16765" s="147">
        <v>1.459372184988709E-9</v>
      </c>
      <c r="M16765" s="147">
        <v>1.656872734595562E-2</v>
      </c>
      <c r="N16765" s="87">
        <v>2.372133637815792</v>
      </c>
      <c r="O16765" s="88">
        <v>0.33980926500311159</v>
      </c>
      <c r="P16765" s="89">
        <v>143.25047273306254</v>
      </c>
    </row>
    <row r="16766" spans="1:16">
      <c r="A16766" s="75" t="s">
        <v>30582</v>
      </c>
      <c r="B16766" s="85">
        <v>16762</v>
      </c>
      <c r="C16766" s="85">
        <v>19604</v>
      </c>
      <c r="D16766" s="85">
        <v>16762</v>
      </c>
      <c r="E16766" s="86" t="s">
        <v>30583</v>
      </c>
      <c r="F16766" s="85" t="s">
        <v>32</v>
      </c>
      <c r="G16766" s="86" t="s">
        <v>20532</v>
      </c>
      <c r="H16766" s="85" t="s">
        <v>1</v>
      </c>
      <c r="I16766" s="85">
        <v>-1</v>
      </c>
      <c r="J16766" s="88">
        <v>0.27857336228769231</v>
      </c>
      <c r="K16766" s="146">
        <v>0.33837324047769612</v>
      </c>
      <c r="L16766" s="147">
        <v>1.082019281245166E-9</v>
      </c>
      <c r="M16766" s="147">
        <v>1.001027394085811E-2</v>
      </c>
      <c r="N16766" s="87">
        <v>1.505964928704925</v>
      </c>
      <c r="O16766" s="88">
        <v>0.26849003055746729</v>
      </c>
      <c r="P16766" s="89">
        <v>178.2843846093806</v>
      </c>
    </row>
    <row r="16767" spans="1:16">
      <c r="A16767" s="75" t="s">
        <v>30584</v>
      </c>
      <c r="B16767" s="85">
        <v>16763</v>
      </c>
      <c r="C16767" s="85">
        <v>19605</v>
      </c>
      <c r="D16767" s="85">
        <v>16763</v>
      </c>
      <c r="E16767" s="86" t="s">
        <v>30583</v>
      </c>
      <c r="F16767" s="85" t="s">
        <v>38</v>
      </c>
      <c r="G16767" s="86" t="s">
        <v>20532</v>
      </c>
      <c r="H16767" s="85" t="s">
        <v>1</v>
      </c>
      <c r="I16767" s="85">
        <v>-1</v>
      </c>
      <c r="J16767" s="88">
        <v>0.3549341434545229</v>
      </c>
      <c r="K16767" s="146">
        <v>0.43865756171358156</v>
      </c>
      <c r="L16767" s="147">
        <v>1.4451187259861189E-9</v>
      </c>
      <c r="M16767" s="147">
        <v>1.615423608454547E-2</v>
      </c>
      <c r="N16767" s="87">
        <v>2.327320590541369</v>
      </c>
      <c r="O16767" s="88">
        <v>0.33725333608413521</v>
      </c>
      <c r="P16767" s="89">
        <v>144.91056258204853</v>
      </c>
    </row>
    <row r="16768" spans="1:16">
      <c r="A16768" s="75" t="s">
        <v>20533</v>
      </c>
      <c r="B16768" s="85">
        <v>16764</v>
      </c>
      <c r="C16768" s="85">
        <v>12877</v>
      </c>
      <c r="D16768" s="85">
        <v>16764</v>
      </c>
      <c r="E16768" s="86" t="s">
        <v>20534</v>
      </c>
      <c r="F16768" s="85" t="s">
        <v>55</v>
      </c>
      <c r="G16768" s="86" t="s">
        <v>20535</v>
      </c>
      <c r="H16768" s="85" t="s">
        <v>1</v>
      </c>
      <c r="I16768" s="85">
        <v>1</v>
      </c>
      <c r="J16768" s="88">
        <v>1.845645900407372</v>
      </c>
      <c r="K16768" s="146">
        <v>4.2184247374518771</v>
      </c>
      <c r="L16768" s="147">
        <v>1.5826193715075181E-8</v>
      </c>
      <c r="M16768" s="147">
        <v>0.2455911291963461</v>
      </c>
      <c r="N16768" s="87">
        <v>25.674323386905829</v>
      </c>
      <c r="O16768" s="88">
        <v>1.667416715502998</v>
      </c>
      <c r="P16768" s="89">
        <v>64.944913654604719</v>
      </c>
    </row>
    <row r="16769" spans="1:16">
      <c r="A16769" s="75" t="s">
        <v>32145</v>
      </c>
      <c r="B16769" s="85">
        <v>16765</v>
      </c>
      <c r="C16769" s="85">
        <v>20664</v>
      </c>
      <c r="D16769" s="85">
        <v>16765</v>
      </c>
      <c r="E16769" s="86" t="s">
        <v>32144</v>
      </c>
      <c r="F16769" s="85" t="s">
        <v>1185</v>
      </c>
      <c r="G16769" s="86" t="s">
        <v>20535</v>
      </c>
      <c r="H16769" s="85" t="s">
        <v>1</v>
      </c>
      <c r="I16769" s="85">
        <v>1</v>
      </c>
      <c r="J16769" s="88">
        <v>1.4627127098999479</v>
      </c>
      <c r="K16769" s="146">
        <v>3.8402070280815046</v>
      </c>
      <c r="L16769" s="147">
        <v>1.415641147075425E-8</v>
      </c>
      <c r="M16769" s="147">
        <v>0.19812770073568009</v>
      </c>
      <c r="N16769" s="87">
        <v>20.50898731476553</v>
      </c>
      <c r="O16769" s="88">
        <v>1.347048049304205</v>
      </c>
      <c r="P16769" s="89">
        <v>65.680866082275642</v>
      </c>
    </row>
    <row r="16770" spans="1:16">
      <c r="A16770" s="75" t="s">
        <v>32147</v>
      </c>
      <c r="B16770" s="85">
        <v>16766</v>
      </c>
      <c r="C16770" s="85">
        <v>20666</v>
      </c>
      <c r="D16770" s="85">
        <v>16766</v>
      </c>
      <c r="E16770" s="86" t="s">
        <v>32144</v>
      </c>
      <c r="F16770" s="85" t="s">
        <v>38</v>
      </c>
      <c r="G16770" s="86" t="s">
        <v>20535</v>
      </c>
      <c r="H16770" s="85" t="s">
        <v>1</v>
      </c>
      <c r="I16770" s="85">
        <v>1</v>
      </c>
      <c r="J16770" s="88">
        <v>1.4640990005242229</v>
      </c>
      <c r="K16770" s="146">
        <v>3.8414983023665084</v>
      </c>
      <c r="L16770" s="147">
        <v>1.416030065111745E-8</v>
      </c>
      <c r="M16770" s="147">
        <v>0.19811944615497301</v>
      </c>
      <c r="N16770" s="87">
        <v>20.508209924449389</v>
      </c>
      <c r="O16770" s="88">
        <v>1.3484640841686499</v>
      </c>
      <c r="P16770" s="89">
        <v>65.752403019877619</v>
      </c>
    </row>
    <row r="16771" spans="1:16">
      <c r="A16771" s="75" t="s">
        <v>3749</v>
      </c>
      <c r="B16771" s="85">
        <v>16767</v>
      </c>
      <c r="C16771" s="85">
        <v>2038</v>
      </c>
      <c r="D16771" s="85">
        <v>16767</v>
      </c>
      <c r="E16771" s="86" t="s">
        <v>3747</v>
      </c>
      <c r="F16771" s="85" t="s">
        <v>38</v>
      </c>
      <c r="G16771" s="86" t="s">
        <v>3750</v>
      </c>
      <c r="H16771" s="85" t="s">
        <v>1</v>
      </c>
      <c r="I16771" s="85">
        <v>1</v>
      </c>
      <c r="J16771" s="88">
        <v>7.3844395561022811</v>
      </c>
      <c r="K16771" s="146">
        <v>16.180053411648444</v>
      </c>
      <c r="L16771" s="147">
        <v>1.544006209271506E-7</v>
      </c>
      <c r="M16771" s="147">
        <v>0.39334592597895268</v>
      </c>
      <c r="N16771" s="87">
        <v>64.704810526376406</v>
      </c>
      <c r="O16771" s="88">
        <v>4.959578495303286</v>
      </c>
      <c r="P16771" s="89">
        <v>76.64930095547615</v>
      </c>
    </row>
    <row r="16772" spans="1:16">
      <c r="A16772" s="75" t="s">
        <v>3752</v>
      </c>
      <c r="B16772" s="85">
        <v>16768</v>
      </c>
      <c r="C16772" s="85">
        <v>2040</v>
      </c>
      <c r="D16772" s="85">
        <v>16768</v>
      </c>
      <c r="E16772" s="86" t="s">
        <v>3747</v>
      </c>
      <c r="F16772" s="85" t="s">
        <v>139</v>
      </c>
      <c r="G16772" s="86" t="s">
        <v>3750</v>
      </c>
      <c r="H16772" s="85" t="s">
        <v>1</v>
      </c>
      <c r="I16772" s="85">
        <v>1</v>
      </c>
      <c r="J16772" s="88">
        <v>7.5143425767095504</v>
      </c>
      <c r="K16772" s="146">
        <v>16.413702093500874</v>
      </c>
      <c r="L16772" s="147">
        <v>1.54949029020112E-7</v>
      </c>
      <c r="M16772" s="147">
        <v>0.4014353621550516</v>
      </c>
      <c r="N16772" s="87">
        <v>66.157567153102647</v>
      </c>
      <c r="O16772" s="88">
        <v>5.0712391908817871</v>
      </c>
      <c r="P16772" s="89">
        <v>76.653955233055399</v>
      </c>
    </row>
    <row r="16773" spans="1:16">
      <c r="A16773" s="75" t="s">
        <v>20536</v>
      </c>
      <c r="B16773" s="85">
        <v>16769</v>
      </c>
      <c r="C16773" s="85">
        <v>12878</v>
      </c>
      <c r="D16773" s="85">
        <v>16769</v>
      </c>
      <c r="E16773" s="86" t="s">
        <v>20537</v>
      </c>
      <c r="F16773" s="85" t="s">
        <v>55</v>
      </c>
      <c r="G16773" s="86" t="s">
        <v>3750</v>
      </c>
      <c r="H16773" s="85" t="s">
        <v>1</v>
      </c>
      <c r="I16773" s="85">
        <v>1</v>
      </c>
      <c r="J16773" s="88">
        <v>5.2511747746924611</v>
      </c>
      <c r="K16773" s="146">
        <v>5.6240456435422725</v>
      </c>
      <c r="L16773" s="147">
        <v>7.4583956389138941E-8</v>
      </c>
      <c r="M16773" s="147">
        <v>0.13167177338300931</v>
      </c>
      <c r="N16773" s="87">
        <v>24.424944216100219</v>
      </c>
      <c r="O16773" s="88">
        <v>4.5115488136754047</v>
      </c>
      <c r="P16773" s="89">
        <v>184.71071105667139</v>
      </c>
    </row>
    <row r="16774" spans="1:16">
      <c r="A16774" s="75" t="s">
        <v>25548</v>
      </c>
      <c r="B16774" s="85">
        <v>16770</v>
      </c>
      <c r="C16774" s="85">
        <v>15766</v>
      </c>
      <c r="D16774" s="85">
        <v>16770</v>
      </c>
      <c r="E16774" s="86" t="s">
        <v>25547</v>
      </c>
      <c r="F16774" s="85" t="s">
        <v>55</v>
      </c>
      <c r="G16774" s="86" t="s">
        <v>3750</v>
      </c>
      <c r="H16774" s="85" t="s">
        <v>1</v>
      </c>
      <c r="I16774" s="85">
        <v>1</v>
      </c>
      <c r="J16774" s="88">
        <v>15.20953157073302</v>
      </c>
      <c r="K16774" s="146">
        <v>16.330064381353342</v>
      </c>
      <c r="L16774" s="147">
        <v>2.4068376038032541E-7</v>
      </c>
      <c r="M16774" s="147">
        <v>0.31846369911818878</v>
      </c>
      <c r="N16774" s="87">
        <v>65.123678257628484</v>
      </c>
      <c r="O16774" s="88">
        <v>12.711141001613591</v>
      </c>
      <c r="P16774" s="89">
        <v>195.18462933448677</v>
      </c>
    </row>
    <row r="16775" spans="1:16">
      <c r="A16775" s="75" t="s">
        <v>27417</v>
      </c>
      <c r="B16775" s="85">
        <v>16771</v>
      </c>
      <c r="C16775" s="85">
        <v>17162</v>
      </c>
      <c r="D16775" s="85">
        <v>16771</v>
      </c>
      <c r="E16775" s="86" t="s">
        <v>27418</v>
      </c>
      <c r="F16775" s="85" t="s">
        <v>38</v>
      </c>
      <c r="G16775" s="86" t="s">
        <v>3750</v>
      </c>
      <c r="H16775" s="85" t="s">
        <v>1</v>
      </c>
      <c r="I16775" s="85">
        <v>1</v>
      </c>
      <c r="J16775" s="88">
        <v>2.4628531006861438</v>
      </c>
      <c r="K16775" s="146">
        <v>2.9076128227856608</v>
      </c>
      <c r="L16775" s="147">
        <v>2.63607363757619E-8</v>
      </c>
      <c r="M16775" s="147">
        <v>6.8458406211189926E-2</v>
      </c>
      <c r="N16775" s="87">
        <v>13.205562633704981</v>
      </c>
      <c r="O16775" s="88">
        <v>2.1644550830017151</v>
      </c>
      <c r="P16775" s="89">
        <v>163.90479853371087</v>
      </c>
    </row>
    <row r="16776" spans="1:16">
      <c r="A16776" s="75" t="s">
        <v>27419</v>
      </c>
      <c r="B16776" s="85">
        <v>16772</v>
      </c>
      <c r="C16776" s="85">
        <v>17163</v>
      </c>
      <c r="D16776" s="85">
        <v>16772</v>
      </c>
      <c r="E16776" s="86" t="s">
        <v>27418</v>
      </c>
      <c r="F16776" s="85" t="s">
        <v>11</v>
      </c>
      <c r="G16776" s="86" t="s">
        <v>3750</v>
      </c>
      <c r="H16776" s="85" t="s">
        <v>1</v>
      </c>
      <c r="I16776" s="85">
        <v>1</v>
      </c>
      <c r="J16776" s="88">
        <v>2.4204086918925189</v>
      </c>
      <c r="K16776" s="146">
        <v>2.7946793728493824</v>
      </c>
      <c r="L16776" s="147">
        <v>2.6071915522167572E-8</v>
      </c>
      <c r="M16776" s="147">
        <v>7.3992154638429064E-2</v>
      </c>
      <c r="N16776" s="87">
        <v>13.508471279083089</v>
      </c>
      <c r="O16776" s="88">
        <v>2.129549804631842</v>
      </c>
      <c r="P16776" s="89">
        <v>157.64550707742177</v>
      </c>
    </row>
    <row r="16777" spans="1:16">
      <c r="A16777" s="75" t="s">
        <v>27695</v>
      </c>
      <c r="B16777" s="85">
        <v>16773</v>
      </c>
      <c r="C16777" s="85">
        <v>17359</v>
      </c>
      <c r="D16777" s="85">
        <v>16773</v>
      </c>
      <c r="E16777" s="86" t="s">
        <v>27696</v>
      </c>
      <c r="F16777" s="85" t="s">
        <v>38</v>
      </c>
      <c r="G16777" s="86" t="s">
        <v>3750</v>
      </c>
      <c r="H16777" s="85" t="s">
        <v>1</v>
      </c>
      <c r="I16777" s="85">
        <v>1</v>
      </c>
      <c r="J16777" s="88">
        <v>8.3904154388207957</v>
      </c>
      <c r="K16777" s="146">
        <v>6.932144645360065</v>
      </c>
      <c r="L16777" s="147">
        <v>1.1718526650519469E-7</v>
      </c>
      <c r="M16777" s="147">
        <v>0.1229561057196235</v>
      </c>
      <c r="N16777" s="87">
        <v>24.578217388788339</v>
      </c>
      <c r="O16777" s="88">
        <v>7.5154855908090052</v>
      </c>
      <c r="P16777" s="89">
        <v>305.77830246701649</v>
      </c>
    </row>
    <row r="16778" spans="1:16">
      <c r="A16778" s="75" t="s">
        <v>27698</v>
      </c>
      <c r="B16778" s="85">
        <v>16774</v>
      </c>
      <c r="C16778" s="85">
        <v>17361</v>
      </c>
      <c r="D16778" s="85">
        <v>16774</v>
      </c>
      <c r="E16778" s="86" t="s">
        <v>27696</v>
      </c>
      <c r="F16778" s="85" t="s">
        <v>139</v>
      </c>
      <c r="G16778" s="86" t="s">
        <v>3750</v>
      </c>
      <c r="H16778" s="85" t="s">
        <v>1</v>
      </c>
      <c r="I16778" s="85">
        <v>1</v>
      </c>
      <c r="J16778" s="88">
        <v>1.932890976321771</v>
      </c>
      <c r="K16778" s="146">
        <v>2.53026348962864</v>
      </c>
      <c r="L16778" s="147">
        <v>9.6987199756479911E-8</v>
      </c>
      <c r="M16778" s="147">
        <v>0.1052504763199978</v>
      </c>
      <c r="N16778" s="87">
        <v>17.571947674770019</v>
      </c>
      <c r="O16778" s="88">
        <v>1.207452331692427</v>
      </c>
      <c r="P16778" s="89">
        <v>68.714769360831838</v>
      </c>
    </row>
    <row r="16779" spans="1:16">
      <c r="A16779" s="75" t="s">
        <v>20538</v>
      </c>
      <c r="B16779" s="85">
        <v>16775</v>
      </c>
      <c r="C16779" s="85">
        <v>12879</v>
      </c>
      <c r="D16779" s="85">
        <v>16775</v>
      </c>
      <c r="E16779" s="86" t="s">
        <v>20539</v>
      </c>
      <c r="F16779" s="85" t="s">
        <v>55</v>
      </c>
      <c r="G16779" s="86" t="s">
        <v>20540</v>
      </c>
      <c r="H16779" s="85" t="s">
        <v>1</v>
      </c>
      <c r="I16779" s="85">
        <v>1</v>
      </c>
      <c r="J16779" s="88">
        <v>1.255674551114998</v>
      </c>
      <c r="K16779" s="146">
        <v>1.5302554517895335</v>
      </c>
      <c r="L16779" s="147">
        <v>5.4519070360471273E-9</v>
      </c>
      <c r="M16779" s="147">
        <v>0.1102379531218132</v>
      </c>
      <c r="N16779" s="87">
        <v>15.81241269994398</v>
      </c>
      <c r="O16779" s="88">
        <v>1.07795671247116</v>
      </c>
      <c r="P16779" s="89">
        <v>68.171551864123742</v>
      </c>
    </row>
    <row r="16780" spans="1:16">
      <c r="A16780" s="75" t="s">
        <v>24472</v>
      </c>
      <c r="B16780" s="85">
        <v>16776</v>
      </c>
      <c r="C16780" s="85">
        <v>14938</v>
      </c>
      <c r="D16780" s="85">
        <v>16776</v>
      </c>
      <c r="E16780" s="86" t="s">
        <v>24471</v>
      </c>
      <c r="F16780" s="85" t="s">
        <v>55</v>
      </c>
      <c r="G16780" s="86" t="s">
        <v>20540</v>
      </c>
      <c r="H16780" s="85" t="s">
        <v>1</v>
      </c>
      <c r="I16780" s="85">
        <v>1</v>
      </c>
      <c r="J16780" s="88">
        <v>1.201254450295633</v>
      </c>
      <c r="K16780" s="146">
        <v>1.4539883086475214</v>
      </c>
      <c r="L16780" s="147">
        <v>5.14467868167699E-9</v>
      </c>
      <c r="M16780" s="147">
        <v>0.10326028370567331</v>
      </c>
      <c r="N16780" s="87">
        <v>15.02834371239892</v>
      </c>
      <c r="O16780" s="88">
        <v>1.0285455896938771</v>
      </c>
      <c r="P16780" s="89">
        <v>68.440382345347231</v>
      </c>
    </row>
    <row r="16781" spans="1:16">
      <c r="A16781" s="75" t="s">
        <v>20541</v>
      </c>
      <c r="B16781" s="85">
        <v>16777</v>
      </c>
      <c r="C16781" s="85">
        <v>12880</v>
      </c>
      <c r="D16781" s="85">
        <v>16777</v>
      </c>
      <c r="E16781" s="86" t="s">
        <v>20542</v>
      </c>
      <c r="F16781" s="85" t="s">
        <v>55</v>
      </c>
      <c r="G16781" s="86" t="s">
        <v>20543</v>
      </c>
      <c r="H16781" s="85" t="s">
        <v>1</v>
      </c>
      <c r="I16781" s="85">
        <v>1</v>
      </c>
      <c r="J16781" s="88">
        <v>0.44110062106493247</v>
      </c>
      <c r="K16781" s="146">
        <v>0.82930851887967882</v>
      </c>
      <c r="L16781" s="147">
        <v>2.8015806397344929E-9</v>
      </c>
      <c r="M16781" s="147">
        <v>2.2265466036148721E-2</v>
      </c>
      <c r="N16781" s="87">
        <v>4.757150804055585</v>
      </c>
      <c r="O16781" s="88">
        <v>0.39396103126674481</v>
      </c>
      <c r="P16781" s="89">
        <v>82.814492853765245</v>
      </c>
    </row>
    <row r="16782" spans="1:16">
      <c r="A16782" s="75" t="s">
        <v>27426</v>
      </c>
      <c r="B16782" s="85">
        <v>16778</v>
      </c>
      <c r="C16782" s="85">
        <v>17167</v>
      </c>
      <c r="D16782" s="85">
        <v>16778</v>
      </c>
      <c r="E16782" s="86" t="s">
        <v>27425</v>
      </c>
      <c r="F16782" s="85" t="s">
        <v>38</v>
      </c>
      <c r="G16782" s="86" t="s">
        <v>20543</v>
      </c>
      <c r="H16782" s="85" t="s">
        <v>1</v>
      </c>
      <c r="I16782" s="85">
        <v>1</v>
      </c>
      <c r="J16782" s="88">
        <v>0.43749009142915668</v>
      </c>
      <c r="K16782" s="146">
        <v>0.82737031513101256</v>
      </c>
      <c r="L16782" s="147">
        <v>2.7508220204844529E-9</v>
      </c>
      <c r="M16782" s="147">
        <v>1.8352345941755829E-2</v>
      </c>
      <c r="N16782" s="87">
        <v>4.4727048370321141</v>
      </c>
      <c r="O16782" s="88">
        <v>0.38975437549146341</v>
      </c>
      <c r="P16782" s="89">
        <v>87.140643009675301</v>
      </c>
    </row>
    <row r="16783" spans="1:16">
      <c r="A16783" s="75" t="s">
        <v>27429</v>
      </c>
      <c r="B16783" s="85">
        <v>16779</v>
      </c>
      <c r="C16783" s="85">
        <v>17170</v>
      </c>
      <c r="D16783" s="85">
        <v>16779</v>
      </c>
      <c r="E16783" s="86" t="s">
        <v>27425</v>
      </c>
      <c r="F16783" s="85" t="s">
        <v>11</v>
      </c>
      <c r="G16783" s="86" t="s">
        <v>20543</v>
      </c>
      <c r="H16783" s="85" t="s">
        <v>1</v>
      </c>
      <c r="I16783" s="85">
        <v>1</v>
      </c>
      <c r="J16783" s="88">
        <v>0.31557133252250869</v>
      </c>
      <c r="K16783" s="146">
        <v>0.62670508264522151</v>
      </c>
      <c r="L16783" s="147">
        <v>2.146338711467548E-9</v>
      </c>
      <c r="M16783" s="147">
        <v>1.820283313185023E-2</v>
      </c>
      <c r="N16783" s="87">
        <v>3.776886108097639</v>
      </c>
      <c r="O16783" s="88">
        <v>0.28311846495392801</v>
      </c>
      <c r="P16783" s="89">
        <v>74.960816093162677</v>
      </c>
    </row>
    <row r="16784" spans="1:16">
      <c r="A16784" s="75" t="s">
        <v>20544</v>
      </c>
      <c r="B16784" s="85">
        <v>16780</v>
      </c>
      <c r="C16784" s="85">
        <v>12881</v>
      </c>
      <c r="D16784" s="85">
        <v>16780</v>
      </c>
      <c r="E16784" s="86" t="s">
        <v>20545</v>
      </c>
      <c r="F16784" s="85" t="s">
        <v>55</v>
      </c>
      <c r="G16784" s="86" t="s">
        <v>20546</v>
      </c>
      <c r="H16784" s="85" t="s">
        <v>1</v>
      </c>
      <c r="I16784" s="85">
        <v>1</v>
      </c>
      <c r="J16784" s="88">
        <v>2.0230525263569721</v>
      </c>
      <c r="K16784" s="146">
        <v>2.805770726058034</v>
      </c>
      <c r="L16784" s="147">
        <v>9.2674098494374282E-9</v>
      </c>
      <c r="M16784" s="147">
        <v>0.24894899489687611</v>
      </c>
      <c r="N16784" s="87">
        <v>28.120321781703868</v>
      </c>
      <c r="O16784" s="88">
        <v>1.8175505705057831</v>
      </c>
      <c r="P16784" s="89">
        <v>64.634771416035122</v>
      </c>
    </row>
    <row r="16785" spans="1:16">
      <c r="A16785" s="75" t="s">
        <v>27449</v>
      </c>
      <c r="B16785" s="85">
        <v>16781</v>
      </c>
      <c r="C16785" s="85">
        <v>17183</v>
      </c>
      <c r="D16785" s="85">
        <v>16781</v>
      </c>
      <c r="E16785" s="86" t="s">
        <v>27448</v>
      </c>
      <c r="F16785" s="85" t="s">
        <v>38</v>
      </c>
      <c r="G16785" s="86" t="s">
        <v>20546</v>
      </c>
      <c r="H16785" s="85" t="s">
        <v>1</v>
      </c>
      <c r="I16785" s="85">
        <v>1</v>
      </c>
      <c r="J16785" s="88">
        <v>2.1380480486858602</v>
      </c>
      <c r="K16785" s="146">
        <v>2.9719788507737963</v>
      </c>
      <c r="L16785" s="147">
        <v>9.6351756433625444E-9</v>
      </c>
      <c r="M16785" s="147">
        <v>0.2465208654852514</v>
      </c>
      <c r="N16785" s="87">
        <v>27.85643653351207</v>
      </c>
      <c r="O16785" s="88">
        <v>1.9160377627285901</v>
      </c>
      <c r="P16785" s="89">
        <v>68.782586761359198</v>
      </c>
    </row>
    <row r="16786" spans="1:16">
      <c r="A16786" s="75" t="s">
        <v>27451</v>
      </c>
      <c r="B16786" s="85">
        <v>16782</v>
      </c>
      <c r="C16786" s="85">
        <v>17185</v>
      </c>
      <c r="D16786" s="85">
        <v>16782</v>
      </c>
      <c r="E16786" s="86" t="s">
        <v>27448</v>
      </c>
      <c r="F16786" s="85" t="s">
        <v>11</v>
      </c>
      <c r="G16786" s="86" t="s">
        <v>20546</v>
      </c>
      <c r="H16786" s="85" t="s">
        <v>1</v>
      </c>
      <c r="I16786" s="85">
        <v>1</v>
      </c>
      <c r="J16786" s="88">
        <v>1.595918054611474</v>
      </c>
      <c r="K16786" s="146">
        <v>2.1960579936289184</v>
      </c>
      <c r="L16786" s="147">
        <v>7.4751943688180172E-9</v>
      </c>
      <c r="M16786" s="147">
        <v>0.23196233747080339</v>
      </c>
      <c r="N16786" s="87">
        <v>26.19184856758168</v>
      </c>
      <c r="O16786" s="88">
        <v>1.4427631547283171</v>
      </c>
      <c r="P16786" s="89">
        <v>55.084434037010347</v>
      </c>
    </row>
    <row r="16787" spans="1:16">
      <c r="A16787" s="75" t="s">
        <v>20547</v>
      </c>
      <c r="B16787" s="85">
        <v>16783</v>
      </c>
      <c r="C16787" s="85">
        <v>12882</v>
      </c>
      <c r="D16787" s="85">
        <v>16783</v>
      </c>
      <c r="E16787" s="86" t="s">
        <v>20548</v>
      </c>
      <c r="F16787" s="85" t="s">
        <v>55</v>
      </c>
      <c r="G16787" s="86" t="s">
        <v>20549</v>
      </c>
      <c r="H16787" s="85" t="s">
        <v>1</v>
      </c>
      <c r="I16787" s="85">
        <v>1</v>
      </c>
      <c r="J16787" s="88">
        <v>3.1865772672505028</v>
      </c>
      <c r="K16787" s="146">
        <v>5.9928213992554271</v>
      </c>
      <c r="L16787" s="147">
        <v>1.427413143399547E-8</v>
      </c>
      <c r="M16787" s="147">
        <v>0.25768421175536788</v>
      </c>
      <c r="N16787" s="87">
        <v>40.256747573968269</v>
      </c>
      <c r="O16787" s="88">
        <v>2.8711788242444189</v>
      </c>
      <c r="P16787" s="89">
        <v>71.321678905353139</v>
      </c>
    </row>
    <row r="16788" spans="1:16">
      <c r="A16788" s="75" t="s">
        <v>27431</v>
      </c>
      <c r="B16788" s="85">
        <v>16784</v>
      </c>
      <c r="C16788" s="85">
        <v>17172</v>
      </c>
      <c r="D16788" s="85">
        <v>16784</v>
      </c>
      <c r="E16788" s="86" t="s">
        <v>27432</v>
      </c>
      <c r="F16788" s="85" t="s">
        <v>55</v>
      </c>
      <c r="G16788" s="86" t="s">
        <v>20549</v>
      </c>
      <c r="H16788" s="85" t="s">
        <v>1</v>
      </c>
      <c r="I16788" s="85">
        <v>1</v>
      </c>
      <c r="J16788" s="88">
        <v>3.1321571664311398</v>
      </c>
      <c r="K16788" s="146">
        <v>5.9165542561134261</v>
      </c>
      <c r="L16788" s="147">
        <v>1.396690307962532E-8</v>
      </c>
      <c r="M16788" s="147">
        <v>0.25070654233922801</v>
      </c>
      <c r="N16788" s="87">
        <v>39.472678586423179</v>
      </c>
      <c r="O16788" s="88">
        <v>2.821767701467135</v>
      </c>
      <c r="P16788" s="89">
        <v>71.486602949658845</v>
      </c>
    </row>
    <row r="16789" spans="1:16">
      <c r="A16789" s="75" t="s">
        <v>20550</v>
      </c>
      <c r="B16789" s="85">
        <v>16785</v>
      </c>
      <c r="C16789" s="85">
        <v>12883</v>
      </c>
      <c r="D16789" s="85">
        <v>16785</v>
      </c>
      <c r="E16789" s="86" t="s">
        <v>20551</v>
      </c>
      <c r="F16789" s="85" t="s">
        <v>38</v>
      </c>
      <c r="G16789" s="86" t="s">
        <v>20552</v>
      </c>
      <c r="H16789" s="85" t="s">
        <v>1</v>
      </c>
      <c r="I16789" s="85">
        <v>1</v>
      </c>
      <c r="J16789" s="88">
        <v>3.422593760675837</v>
      </c>
      <c r="K16789" s="146">
        <v>3.9850103424041552</v>
      </c>
      <c r="L16789" s="147">
        <v>1.458174719588429E-8</v>
      </c>
      <c r="M16789" s="147">
        <v>0.30009042987135498</v>
      </c>
      <c r="N16789" s="87">
        <v>43.933230076933917</v>
      </c>
      <c r="O16789" s="88">
        <v>3.0947076905383999</v>
      </c>
      <c r="P16789" s="89">
        <v>70.441160031235711</v>
      </c>
    </row>
    <row r="16790" spans="1:16">
      <c r="A16790" s="75" t="s">
        <v>20553</v>
      </c>
      <c r="B16790" s="85">
        <v>16786</v>
      </c>
      <c r="C16790" s="85">
        <v>12884</v>
      </c>
      <c r="D16790" s="85">
        <v>16786</v>
      </c>
      <c r="E16790" s="86" t="s">
        <v>20551</v>
      </c>
      <c r="F16790" s="85" t="s">
        <v>11</v>
      </c>
      <c r="G16790" s="86" t="s">
        <v>20552</v>
      </c>
      <c r="H16790" s="85" t="s">
        <v>1</v>
      </c>
      <c r="I16790" s="85">
        <v>1</v>
      </c>
      <c r="J16790" s="88">
        <v>2.886439613924169</v>
      </c>
      <c r="K16790" s="146">
        <v>3.1678338815303246</v>
      </c>
      <c r="L16790" s="147">
        <v>1.1931984660328141E-8</v>
      </c>
      <c r="M16790" s="147">
        <v>0.33898392954392281</v>
      </c>
      <c r="N16790" s="87">
        <v>44.532551003371253</v>
      </c>
      <c r="O16790" s="88">
        <v>2.6013233354896119</v>
      </c>
      <c r="P16790" s="89">
        <v>58.413975325435182</v>
      </c>
    </row>
    <row r="16791" spans="1:16">
      <c r="A16791" s="75" t="s">
        <v>27433</v>
      </c>
      <c r="B16791" s="85">
        <v>16787</v>
      </c>
      <c r="C16791" s="85">
        <v>17173</v>
      </c>
      <c r="D16791" s="85">
        <v>16787</v>
      </c>
      <c r="E16791" s="86" t="s">
        <v>27434</v>
      </c>
      <c r="F16791" s="85" t="s">
        <v>38</v>
      </c>
      <c r="G16791" s="86" t="s">
        <v>20552</v>
      </c>
      <c r="H16791" s="85" t="s">
        <v>1</v>
      </c>
      <c r="I16791" s="85">
        <v>1</v>
      </c>
      <c r="J16791" s="88">
        <v>3.3680455933865252</v>
      </c>
      <c r="K16791" s="146">
        <v>3.9084218178904901</v>
      </c>
      <c r="L16791" s="147">
        <v>1.427352091730154E-8</v>
      </c>
      <c r="M16791" s="147">
        <v>0.29310393574266691</v>
      </c>
      <c r="N16791" s="87">
        <v>43.150007696162128</v>
      </c>
      <c r="O16791" s="88">
        <v>3.0451428173993911</v>
      </c>
      <c r="P16791" s="89">
        <v>70.571083992419162</v>
      </c>
    </row>
    <row r="16792" spans="1:16">
      <c r="A16792" s="75" t="s">
        <v>27435</v>
      </c>
      <c r="B16792" s="85">
        <v>16788</v>
      </c>
      <c r="C16792" s="85">
        <v>17174</v>
      </c>
      <c r="D16792" s="85">
        <v>16788</v>
      </c>
      <c r="E16792" s="86" t="s">
        <v>27434</v>
      </c>
      <c r="F16792" s="85" t="s">
        <v>11</v>
      </c>
      <c r="G16792" s="86" t="s">
        <v>20552</v>
      </c>
      <c r="H16792" s="85" t="s">
        <v>1</v>
      </c>
      <c r="I16792" s="85">
        <v>1</v>
      </c>
      <c r="J16792" s="88">
        <v>2.8578665223547461</v>
      </c>
      <c r="K16792" s="146">
        <v>3.1361383081568048</v>
      </c>
      <c r="L16792" s="147">
        <v>1.179170703521261E-8</v>
      </c>
      <c r="M16792" s="147">
        <v>0.33499252412714953</v>
      </c>
      <c r="N16792" s="87">
        <v>44.093294377463017</v>
      </c>
      <c r="O16792" s="88">
        <v>2.575692302587079</v>
      </c>
      <c r="P16792" s="89">
        <v>58.414603375690795</v>
      </c>
    </row>
    <row r="16793" spans="1:16">
      <c r="A16793" s="75" t="s">
        <v>20554</v>
      </c>
      <c r="B16793" s="85">
        <v>16789</v>
      </c>
      <c r="C16793" s="85">
        <v>12885</v>
      </c>
      <c r="D16793" s="85">
        <v>16789</v>
      </c>
      <c r="E16793" s="86" t="s">
        <v>20555</v>
      </c>
      <c r="F16793" s="85" t="s">
        <v>55</v>
      </c>
      <c r="G16793" s="86" t="s">
        <v>20556</v>
      </c>
      <c r="H16793" s="85" t="s">
        <v>1</v>
      </c>
      <c r="I16793" s="85">
        <v>1</v>
      </c>
      <c r="J16793" s="88">
        <v>2.4193528162449649</v>
      </c>
      <c r="K16793" s="146">
        <v>10.220943935589988</v>
      </c>
      <c r="L16793" s="147">
        <v>1.488477914739904E-8</v>
      </c>
      <c r="M16793" s="147">
        <v>0.2148636187901512</v>
      </c>
      <c r="N16793" s="87">
        <v>36.962919486643372</v>
      </c>
      <c r="O16793" s="88">
        <v>2.1849370359574389</v>
      </c>
      <c r="P16793" s="89">
        <v>59.111592544711478</v>
      </c>
    </row>
    <row r="16794" spans="1:16">
      <c r="A16794" s="75" t="s">
        <v>27436</v>
      </c>
      <c r="B16794" s="85">
        <v>16790</v>
      </c>
      <c r="C16794" s="85">
        <v>17175</v>
      </c>
      <c r="D16794" s="85">
        <v>16790</v>
      </c>
      <c r="E16794" s="86" t="s">
        <v>27437</v>
      </c>
      <c r="F16794" s="85" t="s">
        <v>55</v>
      </c>
      <c r="G16794" s="86" t="s">
        <v>20556</v>
      </c>
      <c r="H16794" s="85" t="s">
        <v>1</v>
      </c>
      <c r="I16794" s="85">
        <v>1</v>
      </c>
      <c r="J16794" s="88">
        <v>2.342150480878102</v>
      </c>
      <c r="K16794" s="146">
        <v>10.1223734781258</v>
      </c>
      <c r="L16794" s="147">
        <v>1.447564004534926E-8</v>
      </c>
      <c r="M16794" s="147">
        <v>0.20472373723884429</v>
      </c>
      <c r="N16794" s="87">
        <v>35.830096234098043</v>
      </c>
      <c r="O16794" s="88">
        <v>2.1148961133660902</v>
      </c>
      <c r="P16794" s="89">
        <v>59.025688894282943</v>
      </c>
    </row>
    <row r="16795" spans="1:16">
      <c r="A16795" s="75" t="s">
        <v>20557</v>
      </c>
      <c r="B16795" s="85">
        <v>16791</v>
      </c>
      <c r="C16795" s="85">
        <v>12886</v>
      </c>
      <c r="D16795" s="85">
        <v>16791</v>
      </c>
      <c r="E16795" s="86" t="s">
        <v>20558</v>
      </c>
      <c r="F16795" s="85" t="s">
        <v>55</v>
      </c>
      <c r="G16795" s="86" t="s">
        <v>20559</v>
      </c>
      <c r="H16795" s="85" t="s">
        <v>1</v>
      </c>
      <c r="I16795" s="85">
        <v>1</v>
      </c>
      <c r="J16795" s="88">
        <v>1.2448926780200109</v>
      </c>
      <c r="K16795" s="146">
        <v>2.347072674525803</v>
      </c>
      <c r="L16795" s="147">
        <v>7.8978445112405647E-9</v>
      </c>
      <c r="M16795" s="147">
        <v>6.0140136461070227E-2</v>
      </c>
      <c r="N16795" s="87">
        <v>13.31239113966717</v>
      </c>
      <c r="O16795" s="88">
        <v>1.111273414742854</v>
      </c>
      <c r="P16795" s="89">
        <v>83.476619871209522</v>
      </c>
    </row>
    <row r="16796" spans="1:16">
      <c r="A16796" s="75" t="s">
        <v>27427</v>
      </c>
      <c r="B16796" s="85">
        <v>16792</v>
      </c>
      <c r="C16796" s="85">
        <v>17168</v>
      </c>
      <c r="D16796" s="85">
        <v>16792</v>
      </c>
      <c r="E16796" s="86" t="s">
        <v>27425</v>
      </c>
      <c r="F16796" s="85" t="s">
        <v>38</v>
      </c>
      <c r="G16796" s="86" t="s">
        <v>20559</v>
      </c>
      <c r="H16796" s="85" t="s">
        <v>1</v>
      </c>
      <c r="I16796" s="85">
        <v>1</v>
      </c>
      <c r="J16796" s="88">
        <v>1.2696205797218549</v>
      </c>
      <c r="K16796" s="146">
        <v>2.4010746751081333</v>
      </c>
      <c r="L16796" s="147">
        <v>7.9830385116840206E-9</v>
      </c>
      <c r="M16796" s="147">
        <v>5.3259528730609303E-2</v>
      </c>
      <c r="N16796" s="87">
        <v>12.98003822113307</v>
      </c>
      <c r="O16796" s="88">
        <v>1.1310888768796989</v>
      </c>
      <c r="P16796" s="89">
        <v>87.140643009675401</v>
      </c>
    </row>
    <row r="16797" spans="1:16">
      <c r="A16797" s="75" t="s">
        <v>27430</v>
      </c>
      <c r="B16797" s="85">
        <v>16793</v>
      </c>
      <c r="C16797" s="85">
        <v>17171</v>
      </c>
      <c r="D16797" s="85">
        <v>16793</v>
      </c>
      <c r="E16797" s="86" t="s">
        <v>27425</v>
      </c>
      <c r="F16797" s="85" t="s">
        <v>11</v>
      </c>
      <c r="G16797" s="86" t="s">
        <v>20559</v>
      </c>
      <c r="H16797" s="85" t="s">
        <v>1</v>
      </c>
      <c r="I16797" s="85">
        <v>1</v>
      </c>
      <c r="J16797" s="88">
        <v>0.91580555992021762</v>
      </c>
      <c r="K16797" s="146">
        <v>1.8187330088857696</v>
      </c>
      <c r="L16797" s="147">
        <v>6.2287943259034087E-9</v>
      </c>
      <c r="M16797" s="147">
        <v>5.2825634239952263E-2</v>
      </c>
      <c r="N16797" s="87">
        <v>10.960733566426031</v>
      </c>
      <c r="O16797" s="88">
        <v>0.82162553311901687</v>
      </c>
      <c r="P16797" s="89">
        <v>74.960816093162691</v>
      </c>
    </row>
    <row r="16798" spans="1:16">
      <c r="A16798" s="75" t="s">
        <v>20560</v>
      </c>
      <c r="B16798" s="85">
        <v>16794</v>
      </c>
      <c r="C16798" s="85">
        <v>12887</v>
      </c>
      <c r="D16798" s="85">
        <v>16794</v>
      </c>
      <c r="E16798" s="86" t="s">
        <v>20561</v>
      </c>
      <c r="F16798" s="85" t="s">
        <v>55</v>
      </c>
      <c r="G16798" s="86" t="s">
        <v>20562</v>
      </c>
      <c r="H16798" s="85" t="s">
        <v>1</v>
      </c>
      <c r="I16798" s="85">
        <v>1</v>
      </c>
      <c r="J16798" s="88">
        <v>0.39734298481870739</v>
      </c>
      <c r="K16798" s="146">
        <v>0.49660230355898244</v>
      </c>
      <c r="L16798" s="147">
        <v>1.9408836104000392E-9</v>
      </c>
      <c r="M16798" s="147">
        <v>4.4569040252141708E-2</v>
      </c>
      <c r="N16798" s="87">
        <v>6.008198158247338</v>
      </c>
      <c r="O16798" s="88">
        <v>0.35538906843972973</v>
      </c>
      <c r="P16798" s="89">
        <v>59.150690286719986</v>
      </c>
    </row>
    <row r="16799" spans="1:16">
      <c r="A16799" s="75" t="s">
        <v>27440</v>
      </c>
      <c r="B16799" s="85">
        <v>16795</v>
      </c>
      <c r="C16799" s="85">
        <v>17177</v>
      </c>
      <c r="D16799" s="85">
        <v>16795</v>
      </c>
      <c r="E16799" s="86" t="s">
        <v>27441</v>
      </c>
      <c r="F16799" s="85" t="s">
        <v>38</v>
      </c>
      <c r="G16799" s="86" t="s">
        <v>20562</v>
      </c>
      <c r="H16799" s="85" t="s">
        <v>1</v>
      </c>
      <c r="I16799" s="85">
        <v>1</v>
      </c>
      <c r="J16799" s="88">
        <v>0.37315769326203141</v>
      </c>
      <c r="K16799" s="146">
        <v>0.4263853655641357</v>
      </c>
      <c r="L16799" s="147">
        <v>1.6912122243618809E-9</v>
      </c>
      <c r="M16799" s="147">
        <v>4.0091616533028132E-2</v>
      </c>
      <c r="N16799" s="87">
        <v>5.5735938895198958</v>
      </c>
      <c r="O16799" s="88">
        <v>0.3322504860992081</v>
      </c>
      <c r="P16799" s="89">
        <v>59.61153479874865</v>
      </c>
    </row>
    <row r="16800" spans="1:16">
      <c r="A16800" s="75" t="s">
        <v>27442</v>
      </c>
      <c r="B16800" s="85">
        <v>16796</v>
      </c>
      <c r="C16800" s="85">
        <v>17178</v>
      </c>
      <c r="D16800" s="85">
        <v>16796</v>
      </c>
      <c r="E16800" s="86" t="s">
        <v>27441</v>
      </c>
      <c r="F16800" s="85" t="s">
        <v>139</v>
      </c>
      <c r="G16800" s="86" t="s">
        <v>20562</v>
      </c>
      <c r="H16800" s="85" t="s">
        <v>1</v>
      </c>
      <c r="I16800" s="85">
        <v>1</v>
      </c>
      <c r="J16800" s="88">
        <v>0.30402480723661041</v>
      </c>
      <c r="K16800" s="146">
        <v>0.34717836774605787</v>
      </c>
      <c r="L16800" s="147">
        <v>1.388505477041539E-9</v>
      </c>
      <c r="M16800" s="147">
        <v>3.8086872544018248E-2</v>
      </c>
      <c r="N16800" s="87">
        <v>5.1852207310464786</v>
      </c>
      <c r="O16800" s="88">
        <v>0.27402691824407083</v>
      </c>
      <c r="P16800" s="89">
        <v>52.84768623316964</v>
      </c>
    </row>
    <row r="16801" spans="1:16">
      <c r="A16801" s="75" t="s">
        <v>20563</v>
      </c>
      <c r="B16801" s="85">
        <v>16797</v>
      </c>
      <c r="C16801" s="85">
        <v>12888</v>
      </c>
      <c r="D16801" s="85">
        <v>16797</v>
      </c>
      <c r="E16801" s="86" t="s">
        <v>20564</v>
      </c>
      <c r="F16801" s="85" t="s">
        <v>38</v>
      </c>
      <c r="G16801" s="86" t="s">
        <v>20565</v>
      </c>
      <c r="H16801" s="85" t="s">
        <v>1</v>
      </c>
      <c r="I16801" s="85">
        <v>1</v>
      </c>
      <c r="J16801" s="88">
        <v>4.6507086364587336</v>
      </c>
      <c r="K16801" s="146">
        <v>7.0744146384526623</v>
      </c>
      <c r="L16801" s="147">
        <v>2.035247400596447E-8</v>
      </c>
      <c r="M16801" s="147">
        <v>0.24315524242137271</v>
      </c>
      <c r="N16801" s="87">
        <v>58.988900028544712</v>
      </c>
      <c r="O16801" s="88">
        <v>4.0430395051346757</v>
      </c>
      <c r="P16801" s="89">
        <v>68.538987897354417</v>
      </c>
    </row>
    <row r="16802" spans="1:16">
      <c r="A16802" s="75" t="s">
        <v>20566</v>
      </c>
      <c r="B16802" s="85">
        <v>16798</v>
      </c>
      <c r="C16802" s="85">
        <v>12889</v>
      </c>
      <c r="D16802" s="85">
        <v>16798</v>
      </c>
      <c r="E16802" s="86" t="s">
        <v>20564</v>
      </c>
      <c r="F16802" s="85" t="s">
        <v>11</v>
      </c>
      <c r="G16802" s="86" t="s">
        <v>20565</v>
      </c>
      <c r="H16802" s="85" t="s">
        <v>1</v>
      </c>
      <c r="I16802" s="85">
        <v>1</v>
      </c>
      <c r="J16802" s="88">
        <v>2.2789055722918889</v>
      </c>
      <c r="K16802" s="146">
        <v>3.6240596092852444</v>
      </c>
      <c r="L16802" s="147">
        <v>1.0997873698243139E-8</v>
      </c>
      <c r="M16802" s="147">
        <v>0.1609293306939884</v>
      </c>
      <c r="N16802" s="87">
        <v>50.578819147233382</v>
      </c>
      <c r="O16802" s="88">
        <v>2.0441620220762342</v>
      </c>
      <c r="P16802" s="89">
        <v>40.415376565548947</v>
      </c>
    </row>
    <row r="16803" spans="1:16">
      <c r="A16803" s="75" t="s">
        <v>27443</v>
      </c>
      <c r="B16803" s="85">
        <v>16799</v>
      </c>
      <c r="C16803" s="85">
        <v>17179</v>
      </c>
      <c r="D16803" s="85">
        <v>16799</v>
      </c>
      <c r="E16803" s="86" t="s">
        <v>27444</v>
      </c>
      <c r="F16803" s="85" t="s">
        <v>509</v>
      </c>
      <c r="G16803" s="86" t="s">
        <v>20565</v>
      </c>
      <c r="H16803" s="85" t="s">
        <v>1</v>
      </c>
      <c r="I16803" s="85">
        <v>1</v>
      </c>
      <c r="J16803" s="88">
        <v>0.47127104163160932</v>
      </c>
      <c r="K16803" s="146">
        <v>1.5441373320077929</v>
      </c>
      <c r="L16803" s="147">
        <v>2.807978271737392E-9</v>
      </c>
      <c r="M16803" s="147">
        <v>5.0474975007052149E-2</v>
      </c>
      <c r="N16803" s="87">
        <v>5.121746917917525</v>
      </c>
      <c r="O16803" s="88">
        <v>0.35907935906322019</v>
      </c>
      <c r="P16803" s="89">
        <v>70.108766563034308</v>
      </c>
    </row>
    <row r="16804" spans="1:16">
      <c r="A16804" s="75" t="s">
        <v>27445</v>
      </c>
      <c r="B16804" s="85">
        <v>16800</v>
      </c>
      <c r="C16804" s="85">
        <v>17180</v>
      </c>
      <c r="D16804" s="85">
        <v>16800</v>
      </c>
      <c r="E16804" s="86" t="s">
        <v>27444</v>
      </c>
      <c r="F16804" s="85" t="s">
        <v>38</v>
      </c>
      <c r="G16804" s="86" t="s">
        <v>20565</v>
      </c>
      <c r="H16804" s="85" t="s">
        <v>1</v>
      </c>
      <c r="I16804" s="85">
        <v>1</v>
      </c>
      <c r="J16804" s="88">
        <v>4.6052522139103909</v>
      </c>
      <c r="K16804" s="146">
        <v>7.0098466898048635</v>
      </c>
      <c r="L16804" s="147">
        <v>2.008223850626927E-8</v>
      </c>
      <c r="M16804" s="147">
        <v>0.2365780393576595</v>
      </c>
      <c r="N16804" s="87">
        <v>58.322680916956692</v>
      </c>
      <c r="O16804" s="88">
        <v>4.0014852695387422</v>
      </c>
      <c r="P16804" s="89">
        <v>68.609419296693432</v>
      </c>
    </row>
    <row r="16805" spans="1:16">
      <c r="A16805" s="75" t="s">
        <v>27446</v>
      </c>
      <c r="B16805" s="85">
        <v>16801</v>
      </c>
      <c r="C16805" s="85">
        <v>17181</v>
      </c>
      <c r="D16805" s="85">
        <v>16801</v>
      </c>
      <c r="E16805" s="86" t="s">
        <v>27444</v>
      </c>
      <c r="F16805" s="85" t="s">
        <v>11</v>
      </c>
      <c r="G16805" s="86" t="s">
        <v>20565</v>
      </c>
      <c r="H16805" s="85" t="s">
        <v>1</v>
      </c>
      <c r="I16805" s="85">
        <v>1</v>
      </c>
      <c r="J16805" s="88">
        <v>2.2503324807224732</v>
      </c>
      <c r="K16805" s="146">
        <v>3.5923640359117375</v>
      </c>
      <c r="L16805" s="147">
        <v>1.085759607312794E-8</v>
      </c>
      <c r="M16805" s="147">
        <v>0.1569379252772157</v>
      </c>
      <c r="N16805" s="87">
        <v>50.139562521325161</v>
      </c>
      <c r="O16805" s="88">
        <v>2.0185309891737009</v>
      </c>
      <c r="P16805" s="89">
        <v>40.258248928980727</v>
      </c>
    </row>
    <row r="16806" spans="1:16">
      <c r="A16806" s="75" t="s">
        <v>20567</v>
      </c>
      <c r="B16806" s="85">
        <v>16802</v>
      </c>
      <c r="C16806" s="85">
        <v>12890</v>
      </c>
      <c r="D16806" s="85">
        <v>16802</v>
      </c>
      <c r="E16806" s="86" t="s">
        <v>20568</v>
      </c>
      <c r="F16806" s="85" t="s">
        <v>55</v>
      </c>
      <c r="G16806" s="86" t="s">
        <v>20569</v>
      </c>
      <c r="H16806" s="85" t="s">
        <v>1</v>
      </c>
      <c r="I16806" s="85">
        <v>1</v>
      </c>
      <c r="J16806" s="88">
        <v>0.1240270275513589</v>
      </c>
      <c r="K16806" s="146">
        <v>0.28285397995969036</v>
      </c>
      <c r="L16806" s="147">
        <v>7.3710014766989117E-10</v>
      </c>
      <c r="M16806" s="147">
        <v>7.8610182483626057E-3</v>
      </c>
      <c r="N16806" s="87">
        <v>1.687207699728354</v>
      </c>
      <c r="O16806" s="88">
        <v>0.11072925762543161</v>
      </c>
      <c r="P16806" s="89">
        <v>65.628705726781234</v>
      </c>
    </row>
    <row r="16807" spans="1:16">
      <c r="A16807" s="75" t="s">
        <v>27452</v>
      </c>
      <c r="B16807" s="85">
        <v>16803</v>
      </c>
      <c r="C16807" s="85">
        <v>17186</v>
      </c>
      <c r="D16807" s="85">
        <v>16803</v>
      </c>
      <c r="E16807" s="86" t="s">
        <v>27453</v>
      </c>
      <c r="F16807" s="85" t="s">
        <v>38</v>
      </c>
      <c r="G16807" s="86" t="s">
        <v>20569</v>
      </c>
      <c r="H16807" s="85" t="s">
        <v>1</v>
      </c>
      <c r="I16807" s="85">
        <v>1</v>
      </c>
      <c r="J16807" s="88">
        <v>0.13651714679268209</v>
      </c>
      <c r="K16807" s="146">
        <v>0.30196436417234218</v>
      </c>
      <c r="L16807" s="147">
        <v>7.9012676075903373E-10</v>
      </c>
      <c r="M16807" s="147">
        <v>8.1130627845500611E-3</v>
      </c>
      <c r="N16807" s="87">
        <v>1.724310581642446</v>
      </c>
      <c r="O16807" s="88">
        <v>0.1214409959097839</v>
      </c>
      <c r="P16807" s="89">
        <v>70.428725081596681</v>
      </c>
    </row>
    <row r="16808" spans="1:16">
      <c r="A16808" s="75" t="s">
        <v>27454</v>
      </c>
      <c r="B16808" s="85">
        <v>16804</v>
      </c>
      <c r="C16808" s="85">
        <v>17187</v>
      </c>
      <c r="D16808" s="85">
        <v>16804</v>
      </c>
      <c r="E16808" s="86" t="s">
        <v>27453</v>
      </c>
      <c r="F16808" s="85" t="s">
        <v>11</v>
      </c>
      <c r="G16808" s="86" t="s">
        <v>20569</v>
      </c>
      <c r="H16808" s="85" t="s">
        <v>1</v>
      </c>
      <c r="I16808" s="85">
        <v>1</v>
      </c>
      <c r="J16808" s="88">
        <v>9.8736117741682519E-2</v>
      </c>
      <c r="K16808" s="146">
        <v>0.24415787192323618</v>
      </c>
      <c r="L16808" s="147">
        <v>6.2972797105262094E-10</v>
      </c>
      <c r="M16808" s="147">
        <v>7.3506599795921269E-3</v>
      </c>
      <c r="N16808" s="87">
        <v>1.6120790622799801</v>
      </c>
      <c r="O16808" s="88">
        <v>8.903934405293934E-2</v>
      </c>
      <c r="P16808" s="89">
        <v>55.23261615159872</v>
      </c>
    </row>
    <row r="16809" spans="1:16">
      <c r="A16809" s="75" t="s">
        <v>149</v>
      </c>
      <c r="B16809" s="85">
        <v>16805</v>
      </c>
      <c r="C16809" s="85">
        <v>6</v>
      </c>
      <c r="D16809" s="85">
        <v>16805</v>
      </c>
      <c r="E16809" s="86" t="s">
        <v>147</v>
      </c>
      <c r="F16809" s="85" t="s">
        <v>55</v>
      </c>
      <c r="G16809" s="86" t="s">
        <v>150</v>
      </c>
      <c r="H16809" s="85" t="s">
        <v>1</v>
      </c>
      <c r="I16809" s="85">
        <v>1</v>
      </c>
      <c r="J16809" s="88">
        <v>0.14636093065307659</v>
      </c>
      <c r="K16809" s="146">
        <v>0.1837164589200847</v>
      </c>
      <c r="L16809" s="147">
        <v>6.413608639893538E-10</v>
      </c>
      <c r="M16809" s="147">
        <v>2.0428538088389309E-2</v>
      </c>
      <c r="N16809" s="87">
        <v>2.8244089306312601</v>
      </c>
      <c r="O16809" s="88">
        <v>0.12628259765187619</v>
      </c>
      <c r="P16809" s="89">
        <v>44.711159309233537</v>
      </c>
    </row>
    <row r="16810" spans="1:16">
      <c r="A16810" s="75" t="s">
        <v>20570</v>
      </c>
      <c r="B16810" s="85">
        <v>16806</v>
      </c>
      <c r="C16810" s="85">
        <v>12891</v>
      </c>
      <c r="D16810" s="85">
        <v>16806</v>
      </c>
      <c r="E16810" s="86" t="s">
        <v>20571</v>
      </c>
      <c r="F16810" s="85" t="s">
        <v>55</v>
      </c>
      <c r="G16810" s="86" t="s">
        <v>150</v>
      </c>
      <c r="H16810" s="85" t="s">
        <v>1</v>
      </c>
      <c r="I16810" s="85">
        <v>1</v>
      </c>
      <c r="J16810" s="88">
        <v>0.27159193535092202</v>
      </c>
      <c r="K16810" s="146">
        <v>0.48188702146464357</v>
      </c>
      <c r="L16810" s="147">
        <v>1.4367549057194929E-9</v>
      </c>
      <c r="M16810" s="147">
        <v>6.272921950806816E-2</v>
      </c>
      <c r="N16810" s="87">
        <v>3.4967559273421149</v>
      </c>
      <c r="O16810" s="88">
        <v>0.24368420497334181</v>
      </c>
      <c r="P16810" s="89">
        <v>69.688651434864738</v>
      </c>
    </row>
    <row r="16811" spans="1:16">
      <c r="A16811" s="75" t="s">
        <v>26870</v>
      </c>
      <c r="B16811" s="85">
        <v>16807</v>
      </c>
      <c r="C16811" s="85">
        <v>16759</v>
      </c>
      <c r="D16811" s="85">
        <v>16807</v>
      </c>
      <c r="E16811" s="86" t="s">
        <v>26859</v>
      </c>
      <c r="F16811" s="85" t="s">
        <v>4469</v>
      </c>
      <c r="G16811" s="86" t="s">
        <v>150</v>
      </c>
      <c r="H16811" s="85" t="s">
        <v>1</v>
      </c>
      <c r="I16811" s="85">
        <v>1</v>
      </c>
      <c r="J16811" s="88">
        <v>0.59439593468364404</v>
      </c>
      <c r="K16811" s="146">
        <v>1.3820521137962989</v>
      </c>
      <c r="L16811" s="147">
        <v>2.8261687827883608E-9</v>
      </c>
      <c r="M16811" s="147">
        <v>32.13431894294952</v>
      </c>
      <c r="N16811" s="87">
        <v>5.2355852714795121</v>
      </c>
      <c r="O16811" s="88">
        <v>0.52479946152593571</v>
      </c>
      <c r="P16811" s="89">
        <v>100.23701922777276</v>
      </c>
    </row>
    <row r="16812" spans="1:16">
      <c r="A16812" s="75" t="s">
        <v>27455</v>
      </c>
      <c r="B16812" s="85">
        <v>16808</v>
      </c>
      <c r="C16812" s="85">
        <v>17188</v>
      </c>
      <c r="D16812" s="85">
        <v>16808</v>
      </c>
      <c r="E16812" s="86" t="s">
        <v>27456</v>
      </c>
      <c r="F16812" s="85" t="s">
        <v>38</v>
      </c>
      <c r="G16812" s="86" t="s">
        <v>150</v>
      </c>
      <c r="H16812" s="85" t="s">
        <v>1</v>
      </c>
      <c r="I16812" s="85">
        <v>1</v>
      </c>
      <c r="J16812" s="88">
        <v>0.23565163168090059</v>
      </c>
      <c r="K16812" s="146">
        <v>0.43599558107233405</v>
      </c>
      <c r="L16812" s="147">
        <v>1.2315769823577619E-9</v>
      </c>
      <c r="M16812" s="147">
        <v>1.2064719006152171E-2</v>
      </c>
      <c r="N16812" s="87">
        <v>2.815420649393249</v>
      </c>
      <c r="O16812" s="88">
        <v>0.21050998697640669</v>
      </c>
      <c r="P16812" s="89">
        <v>74.770349866466191</v>
      </c>
    </row>
    <row r="16813" spans="1:16">
      <c r="A16813" s="75" t="s">
        <v>27457</v>
      </c>
      <c r="B16813" s="85">
        <v>16809</v>
      </c>
      <c r="C16813" s="85">
        <v>17189</v>
      </c>
      <c r="D16813" s="85">
        <v>16809</v>
      </c>
      <c r="E16813" s="86" t="s">
        <v>27456</v>
      </c>
      <c r="F16813" s="85" t="s">
        <v>11</v>
      </c>
      <c r="G16813" s="86" t="s">
        <v>150</v>
      </c>
      <c r="H16813" s="85" t="s">
        <v>1</v>
      </c>
      <c r="I16813" s="85">
        <v>1</v>
      </c>
      <c r="J16813" s="88">
        <v>0.15159083861738151</v>
      </c>
      <c r="K16813" s="146">
        <v>0.3132633913300415</v>
      </c>
      <c r="L16813" s="147">
        <v>8.865126377458695E-10</v>
      </c>
      <c r="M16813" s="147">
        <v>9.5253673723888245E-3</v>
      </c>
      <c r="N16813" s="87">
        <v>2.509301117701253</v>
      </c>
      <c r="O16813" s="88">
        <v>0.1377243786726576</v>
      </c>
      <c r="P16813" s="89">
        <v>54.885552674852192</v>
      </c>
    </row>
    <row r="16814" spans="1:16">
      <c r="A16814" s="75" t="s">
        <v>20572</v>
      </c>
      <c r="B16814" s="85">
        <v>16810</v>
      </c>
      <c r="C16814" s="85">
        <v>12892</v>
      </c>
      <c r="D16814" s="85">
        <v>16810</v>
      </c>
      <c r="E16814" s="86" t="s">
        <v>20573</v>
      </c>
      <c r="F16814" s="85" t="s">
        <v>55</v>
      </c>
      <c r="G16814" s="86" t="s">
        <v>20574</v>
      </c>
      <c r="H16814" s="85" t="s">
        <v>1</v>
      </c>
      <c r="I16814" s="85">
        <v>1</v>
      </c>
      <c r="J16814" s="88">
        <v>3.4545740352227519</v>
      </c>
      <c r="K16814" s="146">
        <v>4.5769507983789106</v>
      </c>
      <c r="L16814" s="147">
        <v>1.575903927775716E-8</v>
      </c>
      <c r="M16814" s="147">
        <v>0.34617798984519571</v>
      </c>
      <c r="N16814" s="87">
        <v>55.358879380124677</v>
      </c>
      <c r="O16814" s="88">
        <v>2.9836505067674932</v>
      </c>
      <c r="P16814" s="89">
        <v>53.896511999097726</v>
      </c>
    </row>
    <row r="16815" spans="1:16">
      <c r="A16815" s="75" t="s">
        <v>27460</v>
      </c>
      <c r="B16815" s="85">
        <v>16811</v>
      </c>
      <c r="C16815" s="85">
        <v>17191</v>
      </c>
      <c r="D16815" s="85">
        <v>16811</v>
      </c>
      <c r="E16815" s="86" t="s">
        <v>27461</v>
      </c>
      <c r="F16815" s="85" t="s">
        <v>55</v>
      </c>
      <c r="G16815" s="86" t="s">
        <v>20574</v>
      </c>
      <c r="H16815" s="85" t="s">
        <v>1</v>
      </c>
      <c r="I16815" s="85">
        <v>1</v>
      </c>
      <c r="J16815" s="88">
        <v>3.4001539344034022</v>
      </c>
      <c r="K16815" s="146">
        <v>4.5006836552369034</v>
      </c>
      <c r="L16815" s="147">
        <v>1.5451810923387122E-8</v>
      </c>
      <c r="M16815" s="147">
        <v>0.33920032042905601</v>
      </c>
      <c r="N16815" s="87">
        <v>54.574810392579643</v>
      </c>
      <c r="O16815" s="88">
        <v>2.934239383990215</v>
      </c>
      <c r="P16815" s="89">
        <v>53.765452648996721</v>
      </c>
    </row>
    <row r="16816" spans="1:16">
      <c r="A16816" s="75" t="s">
        <v>20575</v>
      </c>
      <c r="B16816" s="85">
        <v>16812</v>
      </c>
      <c r="C16816" s="85">
        <v>12893</v>
      </c>
      <c r="D16816" s="85">
        <v>16812</v>
      </c>
      <c r="E16816" s="86" t="s">
        <v>20576</v>
      </c>
      <c r="F16816" s="85" t="s">
        <v>55</v>
      </c>
      <c r="G16816" s="86" t="s">
        <v>20577</v>
      </c>
      <c r="H16816" s="85" t="s">
        <v>1</v>
      </c>
      <c r="I16816" s="85">
        <v>1</v>
      </c>
      <c r="J16816" s="88">
        <v>2.339329549647327</v>
      </c>
      <c r="K16816" s="146">
        <v>3.3320203288136816</v>
      </c>
      <c r="L16816" s="147">
        <v>1.101265453738275E-8</v>
      </c>
      <c r="M16816" s="147">
        <v>0.43337496423572791</v>
      </c>
      <c r="N16816" s="87">
        <v>58.345098404352967</v>
      </c>
      <c r="O16816" s="88">
        <v>1.9679135453286321</v>
      </c>
      <c r="P16816" s="89">
        <v>33.728858107158693</v>
      </c>
    </row>
    <row r="16817" spans="1:16">
      <c r="A16817" s="75" t="s">
        <v>27462</v>
      </c>
      <c r="B16817" s="85">
        <v>16813</v>
      </c>
      <c r="C16817" s="85">
        <v>17192</v>
      </c>
      <c r="D16817" s="85">
        <v>16813</v>
      </c>
      <c r="E16817" s="86" t="s">
        <v>27463</v>
      </c>
      <c r="F16817" s="85" t="s">
        <v>38</v>
      </c>
      <c r="G16817" s="86" t="s">
        <v>20577</v>
      </c>
      <c r="H16817" s="85" t="s">
        <v>1</v>
      </c>
      <c r="I16817" s="85">
        <v>1</v>
      </c>
      <c r="J16817" s="88">
        <v>2.3155456288506739</v>
      </c>
      <c r="K16817" s="146">
        <v>3.3309652548289823</v>
      </c>
      <c r="L16817" s="147">
        <v>1.085721706637714E-8</v>
      </c>
      <c r="M16817" s="147">
        <v>0.4272932730217095</v>
      </c>
      <c r="N16817" s="87">
        <v>57.618049760002343</v>
      </c>
      <c r="O16817" s="88">
        <v>1.9446573795879269</v>
      </c>
      <c r="P16817" s="89">
        <v>33.750836546673284</v>
      </c>
    </row>
    <row r="16818" spans="1:16">
      <c r="A16818" s="75" t="s">
        <v>27464</v>
      </c>
      <c r="B16818" s="85">
        <v>16814</v>
      </c>
      <c r="C16818" s="85">
        <v>17193</v>
      </c>
      <c r="D16818" s="85">
        <v>16814</v>
      </c>
      <c r="E16818" s="86" t="s">
        <v>27463</v>
      </c>
      <c r="F16818" s="85" t="s">
        <v>11</v>
      </c>
      <c r="G16818" s="86" t="s">
        <v>20577</v>
      </c>
      <c r="H16818" s="85" t="s">
        <v>1</v>
      </c>
      <c r="I16818" s="85">
        <v>1</v>
      </c>
      <c r="J16818" s="88">
        <v>2.139475628720148</v>
      </c>
      <c r="K16818" s="146">
        <v>2.8987119838099011</v>
      </c>
      <c r="L16818" s="147">
        <v>9.9848556677305528E-9</v>
      </c>
      <c r="M16818" s="147">
        <v>0.42214397300951739</v>
      </c>
      <c r="N16818" s="87">
        <v>57.290346638195267</v>
      </c>
      <c r="O16818" s="88">
        <v>1.7943415345501319</v>
      </c>
      <c r="P16818" s="89">
        <v>31.320137507317</v>
      </c>
    </row>
    <row r="16819" spans="1:16">
      <c r="A16819" s="75" t="s">
        <v>20578</v>
      </c>
      <c r="B16819" s="85">
        <v>16815</v>
      </c>
      <c r="C16819" s="85">
        <v>12894</v>
      </c>
      <c r="D16819" s="85">
        <v>16815</v>
      </c>
      <c r="E16819" s="86" t="s">
        <v>20579</v>
      </c>
      <c r="F16819" s="85" t="s">
        <v>38</v>
      </c>
      <c r="G16819" s="86" t="s">
        <v>20580</v>
      </c>
      <c r="H16819" s="85" t="s">
        <v>1</v>
      </c>
      <c r="I16819" s="85">
        <v>1</v>
      </c>
      <c r="J16819" s="88">
        <v>4.4813041019872024</v>
      </c>
      <c r="K16819" s="146">
        <v>4.8513082506706802</v>
      </c>
      <c r="L16819" s="147">
        <v>1.8528409743863358E-8</v>
      </c>
      <c r="M16819" s="147">
        <v>0.54674741918598646</v>
      </c>
      <c r="N16819" s="87">
        <v>77.110024953195335</v>
      </c>
      <c r="O16819" s="88">
        <v>3.5901961773816971</v>
      </c>
      <c r="P16819" s="89">
        <v>46.559395870522593</v>
      </c>
    </row>
    <row r="16820" spans="1:16">
      <c r="A16820" s="75" t="s">
        <v>20581</v>
      </c>
      <c r="B16820" s="85">
        <v>16816</v>
      </c>
      <c r="C16820" s="85">
        <v>12895</v>
      </c>
      <c r="D16820" s="85">
        <v>16816</v>
      </c>
      <c r="E16820" s="86" t="s">
        <v>20579</v>
      </c>
      <c r="F16820" s="85" t="s">
        <v>11</v>
      </c>
      <c r="G16820" s="86" t="s">
        <v>20580</v>
      </c>
      <c r="H16820" s="85" t="s">
        <v>1</v>
      </c>
      <c r="I16820" s="85">
        <v>1</v>
      </c>
      <c r="J16820" s="88">
        <v>4.734449353272435</v>
      </c>
      <c r="K16820" s="146">
        <v>4.6448650797109758</v>
      </c>
      <c r="L16820" s="147">
        <v>1.8664105201533571E-8</v>
      </c>
      <c r="M16820" s="147">
        <v>0.58158592988710134</v>
      </c>
      <c r="N16820" s="87">
        <v>80.859251023882578</v>
      </c>
      <c r="O16820" s="88">
        <v>3.5190170979019331</v>
      </c>
      <c r="P16820" s="89">
        <v>43.520278178962563</v>
      </c>
    </row>
    <row r="16821" spans="1:16">
      <c r="A16821" s="75" t="s">
        <v>27465</v>
      </c>
      <c r="B16821" s="85">
        <v>16817</v>
      </c>
      <c r="C16821" s="85">
        <v>17194</v>
      </c>
      <c r="D16821" s="85">
        <v>16817</v>
      </c>
      <c r="E16821" s="86" t="s">
        <v>27466</v>
      </c>
      <c r="F16821" s="85" t="s">
        <v>38</v>
      </c>
      <c r="G16821" s="86" t="s">
        <v>20580</v>
      </c>
      <c r="H16821" s="85" t="s">
        <v>1</v>
      </c>
      <c r="I16821" s="85">
        <v>1</v>
      </c>
      <c r="J16821" s="88">
        <v>4.4267559346978889</v>
      </c>
      <c r="K16821" s="146">
        <v>4.7747197261570209</v>
      </c>
      <c r="L16821" s="147">
        <v>1.82201834652806E-8</v>
      </c>
      <c r="M16821" s="147">
        <v>0.53976092505729845</v>
      </c>
      <c r="N16821" s="87">
        <v>76.32680257242356</v>
      </c>
      <c r="O16821" s="88">
        <v>3.540631304242682</v>
      </c>
      <c r="P16821" s="89">
        <v>46.387784957756011</v>
      </c>
    </row>
    <row r="16822" spans="1:16">
      <c r="A16822" s="75" t="s">
        <v>27467</v>
      </c>
      <c r="B16822" s="85">
        <v>16818</v>
      </c>
      <c r="C16822" s="85">
        <v>17195</v>
      </c>
      <c r="D16822" s="85">
        <v>16818</v>
      </c>
      <c r="E16822" s="86" t="s">
        <v>27466</v>
      </c>
      <c r="F16822" s="85" t="s">
        <v>11</v>
      </c>
      <c r="G16822" s="86" t="s">
        <v>20580</v>
      </c>
      <c r="H16822" s="85" t="s">
        <v>1</v>
      </c>
      <c r="I16822" s="85">
        <v>1</v>
      </c>
      <c r="J16822" s="88">
        <v>4.7058762617030192</v>
      </c>
      <c r="K16822" s="146">
        <v>4.61316950633746</v>
      </c>
      <c r="L16822" s="147">
        <v>1.8523827576418099E-8</v>
      </c>
      <c r="M16822" s="147">
        <v>0.57759452447032844</v>
      </c>
      <c r="N16822" s="87">
        <v>80.419994397974378</v>
      </c>
      <c r="O16822" s="88">
        <v>3.4933860649993909</v>
      </c>
      <c r="P16822" s="89">
        <v>43.439272672809125</v>
      </c>
    </row>
    <row r="16823" spans="1:16">
      <c r="A16823" s="75" t="s">
        <v>20582</v>
      </c>
      <c r="B16823" s="85">
        <v>16819</v>
      </c>
      <c r="C16823" s="85">
        <v>12896</v>
      </c>
      <c r="D16823" s="85">
        <v>16819</v>
      </c>
      <c r="E16823" s="86" t="s">
        <v>20583</v>
      </c>
      <c r="F16823" s="85" t="s">
        <v>55</v>
      </c>
      <c r="G16823" s="86" t="s">
        <v>20584</v>
      </c>
      <c r="H16823" s="85" t="s">
        <v>1</v>
      </c>
      <c r="I16823" s="85">
        <v>1</v>
      </c>
      <c r="J16823" s="88">
        <v>4.048194066345955</v>
      </c>
      <c r="K16823" s="146">
        <v>181.74867355171989</v>
      </c>
      <c r="L16823" s="147">
        <v>1.887418431591049E-8</v>
      </c>
      <c r="M16823" s="147">
        <v>0.22558667404449981</v>
      </c>
      <c r="N16823" s="87">
        <v>34.646685209320161</v>
      </c>
      <c r="O16823" s="88">
        <v>3.7757557273053788</v>
      </c>
      <c r="P16823" s="89">
        <v>108.97884471469375</v>
      </c>
    </row>
    <row r="16824" spans="1:16">
      <c r="A16824" s="75" t="s">
        <v>27468</v>
      </c>
      <c r="B16824" s="85">
        <v>16820</v>
      </c>
      <c r="C16824" s="85">
        <v>17196</v>
      </c>
      <c r="D16824" s="85">
        <v>16820</v>
      </c>
      <c r="E16824" s="86" t="s">
        <v>27469</v>
      </c>
      <c r="F16824" s="85" t="s">
        <v>38</v>
      </c>
      <c r="G16824" s="86" t="s">
        <v>20584</v>
      </c>
      <c r="H16824" s="85" t="s">
        <v>1</v>
      </c>
      <c r="I16824" s="85">
        <v>1</v>
      </c>
      <c r="J16824" s="88">
        <v>3.9991032655562968</v>
      </c>
      <c r="K16824" s="146">
        <v>181.76727173143817</v>
      </c>
      <c r="L16824" s="147">
        <v>1.871139171643438E-8</v>
      </c>
      <c r="M16824" s="147">
        <v>0.21269811725622731</v>
      </c>
      <c r="N16824" s="87">
        <v>33.265045008462153</v>
      </c>
      <c r="O16824" s="88">
        <v>3.7285432459611871</v>
      </c>
      <c r="P16824" s="89">
        <v>112.08592217484447</v>
      </c>
    </row>
    <row r="16825" spans="1:16">
      <c r="A16825" s="75" t="s">
        <v>27470</v>
      </c>
      <c r="B16825" s="85">
        <v>16821</v>
      </c>
      <c r="C16825" s="85">
        <v>17197</v>
      </c>
      <c r="D16825" s="85">
        <v>16821</v>
      </c>
      <c r="E16825" s="86" t="s">
        <v>27469</v>
      </c>
      <c r="F16825" s="85" t="s">
        <v>11</v>
      </c>
      <c r="G16825" s="86" t="s">
        <v>20584</v>
      </c>
      <c r="H16825" s="85" t="s">
        <v>1</v>
      </c>
      <c r="I16825" s="85">
        <v>1</v>
      </c>
      <c r="J16825" s="88">
        <v>3.968475104466028</v>
      </c>
      <c r="K16825" s="146">
        <v>181.22206872649213</v>
      </c>
      <c r="L16825" s="147">
        <v>1.788130117106645E-8</v>
      </c>
      <c r="M16825" s="147">
        <v>0.24666873433744471</v>
      </c>
      <c r="N16825" s="87">
        <v>36.699362326351888</v>
      </c>
      <c r="O16825" s="88">
        <v>3.7159073756560592</v>
      </c>
      <c r="P16825" s="89">
        <v>101.25264146586713</v>
      </c>
    </row>
    <row r="16826" spans="1:16">
      <c r="A16826" s="75" t="s">
        <v>20585</v>
      </c>
      <c r="B16826" s="85">
        <v>16822</v>
      </c>
      <c r="C16826" s="85">
        <v>12897</v>
      </c>
      <c r="D16826" s="85">
        <v>16822</v>
      </c>
      <c r="E16826" s="86" t="s">
        <v>20586</v>
      </c>
      <c r="F16826" s="85" t="s">
        <v>38</v>
      </c>
      <c r="G16826" s="86" t="s">
        <v>20587</v>
      </c>
      <c r="H16826" s="85" t="s">
        <v>1</v>
      </c>
      <c r="I16826" s="85">
        <v>1</v>
      </c>
      <c r="J16826" s="88">
        <v>4.0970971446710021</v>
      </c>
      <c r="K16826" s="146">
        <v>16.778538199876955</v>
      </c>
      <c r="L16826" s="147">
        <v>3.6926088527712032E-8</v>
      </c>
      <c r="M16826" s="147">
        <v>0.34846811479676659</v>
      </c>
      <c r="N16826" s="87">
        <v>59.901113140762682</v>
      </c>
      <c r="O16826" s="88">
        <v>3.6475354116908081</v>
      </c>
      <c r="P16826" s="89">
        <v>60.892614852071283</v>
      </c>
    </row>
    <row r="16827" spans="1:16">
      <c r="A16827" s="75" t="s">
        <v>20588</v>
      </c>
      <c r="B16827" s="85">
        <v>16823</v>
      </c>
      <c r="C16827" s="85">
        <v>12898</v>
      </c>
      <c r="D16827" s="85">
        <v>16823</v>
      </c>
      <c r="E16827" s="86" t="s">
        <v>20586</v>
      </c>
      <c r="F16827" s="85" t="s">
        <v>11</v>
      </c>
      <c r="G16827" s="86" t="s">
        <v>20587</v>
      </c>
      <c r="H16827" s="85" t="s">
        <v>1</v>
      </c>
      <c r="I16827" s="85">
        <v>1</v>
      </c>
      <c r="J16827" s="88">
        <v>3.3814434587061521</v>
      </c>
      <c r="K16827" s="146">
        <v>16.897764207351187</v>
      </c>
      <c r="L16827" s="147">
        <v>3.7490934314794792E-8</v>
      </c>
      <c r="M16827" s="147">
        <v>0.32344217425655752</v>
      </c>
      <c r="N16827" s="87">
        <v>57.783625186015549</v>
      </c>
      <c r="O16827" s="88">
        <v>3.0254579543246232</v>
      </c>
      <c r="P16827" s="89">
        <v>52.358396424335567</v>
      </c>
    </row>
    <row r="16828" spans="1:16">
      <c r="A16828" s="75" t="s">
        <v>27471</v>
      </c>
      <c r="B16828" s="85">
        <v>16824</v>
      </c>
      <c r="C16828" s="85">
        <v>17198</v>
      </c>
      <c r="D16828" s="85">
        <v>16824</v>
      </c>
      <c r="E16828" s="86" t="s">
        <v>27472</v>
      </c>
      <c r="F16828" s="85" t="s">
        <v>38</v>
      </c>
      <c r="G16828" s="86" t="s">
        <v>20587</v>
      </c>
      <c r="H16828" s="85" t="s">
        <v>1</v>
      </c>
      <c r="I16828" s="85">
        <v>1</v>
      </c>
      <c r="J16828" s="88">
        <v>4.0425489773816823</v>
      </c>
      <c r="K16828" s="146">
        <v>16.701949675363281</v>
      </c>
      <c r="L16828" s="147">
        <v>3.6617862249129211E-8</v>
      </c>
      <c r="M16828" s="147">
        <v>0.34148162066807852</v>
      </c>
      <c r="N16828" s="87">
        <v>59.117890759990907</v>
      </c>
      <c r="O16828" s="88">
        <v>3.5979705385517882</v>
      </c>
      <c r="P16828" s="89">
        <v>60.8609423018654</v>
      </c>
    </row>
    <row r="16829" spans="1:16">
      <c r="A16829" s="75" t="s">
        <v>27473</v>
      </c>
      <c r="B16829" s="85">
        <v>16825</v>
      </c>
      <c r="C16829" s="85">
        <v>17199</v>
      </c>
      <c r="D16829" s="85">
        <v>16825</v>
      </c>
      <c r="E16829" s="86" t="s">
        <v>27472</v>
      </c>
      <c r="F16829" s="85" t="s">
        <v>11</v>
      </c>
      <c r="G16829" s="86" t="s">
        <v>20587</v>
      </c>
      <c r="H16829" s="85" t="s">
        <v>1</v>
      </c>
      <c r="I16829" s="85">
        <v>1</v>
      </c>
      <c r="J16829" s="88">
        <v>3.3528703671367119</v>
      </c>
      <c r="K16829" s="146">
        <v>16.866068633977651</v>
      </c>
      <c r="L16829" s="147">
        <v>3.7350656689678787E-8</v>
      </c>
      <c r="M16829" s="147">
        <v>0.31945076883978429</v>
      </c>
      <c r="N16829" s="87">
        <v>57.344368560107327</v>
      </c>
      <c r="O16829" s="88">
        <v>2.9998269214220841</v>
      </c>
      <c r="P16829" s="89">
        <v>52.312493741695313</v>
      </c>
    </row>
    <row r="16830" spans="1:16">
      <c r="A16830" s="75" t="s">
        <v>20589</v>
      </c>
      <c r="B16830" s="85">
        <v>16826</v>
      </c>
      <c r="C16830" s="85">
        <v>12899</v>
      </c>
      <c r="D16830" s="85">
        <v>16826</v>
      </c>
      <c r="E16830" s="86" t="s">
        <v>20590</v>
      </c>
      <c r="F16830" s="85" t="s">
        <v>55</v>
      </c>
      <c r="G16830" s="86" t="s">
        <v>20591</v>
      </c>
      <c r="H16830" s="85" t="s">
        <v>1</v>
      </c>
      <c r="I16830" s="85">
        <v>1</v>
      </c>
      <c r="J16830" s="88">
        <v>2.6374649643330241</v>
      </c>
      <c r="K16830" s="146">
        <v>3.3096781243617515</v>
      </c>
      <c r="L16830" s="147">
        <v>1.196422861344713E-8</v>
      </c>
      <c r="M16830" s="147">
        <v>0.39338430100606953</v>
      </c>
      <c r="N16830" s="87">
        <v>55.808956412798118</v>
      </c>
      <c r="O16830" s="88">
        <v>2.308754367023492</v>
      </c>
      <c r="P16830" s="89">
        <v>41.3688862043306</v>
      </c>
    </row>
    <row r="16831" spans="1:16">
      <c r="A16831" s="75" t="s">
        <v>27474</v>
      </c>
      <c r="B16831" s="85">
        <v>16827</v>
      </c>
      <c r="C16831" s="85">
        <v>17200</v>
      </c>
      <c r="D16831" s="85">
        <v>16827</v>
      </c>
      <c r="E16831" s="86" t="s">
        <v>27475</v>
      </c>
      <c r="F16831" s="85" t="s">
        <v>38</v>
      </c>
      <c r="G16831" s="86" t="s">
        <v>20591</v>
      </c>
      <c r="H16831" s="85" t="s">
        <v>1</v>
      </c>
      <c r="I16831" s="85">
        <v>1</v>
      </c>
      <c r="J16831" s="88">
        <v>2.8032847399497798</v>
      </c>
      <c r="K16831" s="146">
        <v>3.5563820100426922</v>
      </c>
      <c r="L16831" s="147">
        <v>1.275360491340707E-8</v>
      </c>
      <c r="M16831" s="147">
        <v>0.3866800815826113</v>
      </c>
      <c r="N16831" s="87">
        <v>56.855204391900351</v>
      </c>
      <c r="O16831" s="88">
        <v>2.4624715346495352</v>
      </c>
      <c r="P16831" s="89">
        <v>43.311277498464875</v>
      </c>
    </row>
    <row r="16832" spans="1:16">
      <c r="A16832" s="75" t="s">
        <v>27476</v>
      </c>
      <c r="B16832" s="85">
        <v>16828</v>
      </c>
      <c r="C16832" s="85">
        <v>17201</v>
      </c>
      <c r="D16832" s="85">
        <v>16828</v>
      </c>
      <c r="E16832" s="86" t="s">
        <v>27475</v>
      </c>
      <c r="F16832" s="85" t="s">
        <v>11</v>
      </c>
      <c r="G16832" s="86" t="s">
        <v>20591</v>
      </c>
      <c r="H16832" s="85" t="s">
        <v>1</v>
      </c>
      <c r="I16832" s="85">
        <v>1</v>
      </c>
      <c r="J16832" s="88">
        <v>2.135891174991865</v>
      </c>
      <c r="K16832" s="146">
        <v>2.5776819227004291</v>
      </c>
      <c r="L16832" s="147">
        <v>9.4305605063461122E-9</v>
      </c>
      <c r="M16832" s="147">
        <v>0.38585144524115128</v>
      </c>
      <c r="N16832" s="87">
        <v>51.308789341453917</v>
      </c>
      <c r="O16832" s="88">
        <v>1.846931260700081</v>
      </c>
      <c r="P16832" s="89">
        <v>35.996391347474059</v>
      </c>
    </row>
    <row r="16833" spans="1:16">
      <c r="A16833" s="75" t="s">
        <v>20592</v>
      </c>
      <c r="B16833" s="85">
        <v>16829</v>
      </c>
      <c r="C16833" s="85">
        <v>12900</v>
      </c>
      <c r="D16833" s="85">
        <v>16829</v>
      </c>
      <c r="E16833" s="86" t="s">
        <v>20593</v>
      </c>
      <c r="F16833" s="85" t="s">
        <v>55</v>
      </c>
      <c r="G16833" s="86" t="s">
        <v>20594</v>
      </c>
      <c r="H16833" s="85" t="s">
        <v>1</v>
      </c>
      <c r="I16833" s="85">
        <v>1</v>
      </c>
      <c r="J16833" s="88">
        <v>2.8121859039609589</v>
      </c>
      <c r="K16833" s="146">
        <v>5.952694307335908</v>
      </c>
      <c r="L16833" s="147">
        <v>1.8139119698557521E-8</v>
      </c>
      <c r="M16833" s="147">
        <v>0.33577322218314681</v>
      </c>
      <c r="N16833" s="87">
        <v>48.33531776959844</v>
      </c>
      <c r="O16833" s="88">
        <v>2.48895488861432</v>
      </c>
      <c r="P16833" s="89">
        <v>51.493504200768967</v>
      </c>
    </row>
    <row r="16834" spans="1:16">
      <c r="A16834" s="75" t="s">
        <v>27477</v>
      </c>
      <c r="B16834" s="85">
        <v>16830</v>
      </c>
      <c r="C16834" s="85">
        <v>17202</v>
      </c>
      <c r="D16834" s="85">
        <v>16830</v>
      </c>
      <c r="E16834" s="86" t="s">
        <v>27478</v>
      </c>
      <c r="F16834" s="85" t="s">
        <v>38</v>
      </c>
      <c r="G16834" s="86" t="s">
        <v>20594</v>
      </c>
      <c r="H16834" s="85" t="s">
        <v>1</v>
      </c>
      <c r="I16834" s="85">
        <v>1</v>
      </c>
      <c r="J16834" s="88">
        <v>2.7573244645791051</v>
      </c>
      <c r="K16834" s="146">
        <v>5.875503629089363</v>
      </c>
      <c r="L16834" s="147">
        <v>1.7828541761989251E-8</v>
      </c>
      <c r="M16834" s="147">
        <v>0.32880935375231191</v>
      </c>
      <c r="N16834" s="87">
        <v>47.54602281728922</v>
      </c>
      <c r="O16834" s="88">
        <v>2.439077294904588</v>
      </c>
      <c r="P16834" s="89">
        <v>51.299291725777394</v>
      </c>
    </row>
    <row r="16835" spans="1:16">
      <c r="A16835" s="75" t="s">
        <v>27479</v>
      </c>
      <c r="B16835" s="85">
        <v>16831</v>
      </c>
      <c r="C16835" s="85">
        <v>17203</v>
      </c>
      <c r="D16835" s="85">
        <v>16831</v>
      </c>
      <c r="E16835" s="86" t="s">
        <v>27478</v>
      </c>
      <c r="F16835" s="85" t="s">
        <v>243</v>
      </c>
      <c r="G16835" s="86" t="s">
        <v>20594</v>
      </c>
      <c r="H16835" s="85" t="s">
        <v>1</v>
      </c>
      <c r="I16835" s="85">
        <v>1</v>
      </c>
      <c r="J16835" s="88">
        <v>2.8858067195894161</v>
      </c>
      <c r="K16835" s="146">
        <v>6.1216565464817272</v>
      </c>
      <c r="L16835" s="147">
        <v>1.8755516456072331E-8</v>
      </c>
      <c r="M16835" s="147">
        <v>0.32765809365310589</v>
      </c>
      <c r="N16835" s="87">
        <v>49.136321452244559</v>
      </c>
      <c r="O16835" s="88">
        <v>2.5716106610674481</v>
      </c>
      <c r="P16835" s="89">
        <v>52.336247099140067</v>
      </c>
    </row>
    <row r="16836" spans="1:16">
      <c r="A16836" s="75" t="s">
        <v>20595</v>
      </c>
      <c r="B16836" s="85">
        <v>16832</v>
      </c>
      <c r="C16836" s="85">
        <v>12901</v>
      </c>
      <c r="D16836" s="85">
        <v>16832</v>
      </c>
      <c r="E16836" s="86" t="s">
        <v>20596</v>
      </c>
      <c r="F16836" s="85" t="s">
        <v>55</v>
      </c>
      <c r="G16836" s="86" t="s">
        <v>20597</v>
      </c>
      <c r="H16836" s="85" t="s">
        <v>1</v>
      </c>
      <c r="I16836" s="85">
        <v>1</v>
      </c>
      <c r="J16836" s="88">
        <v>2.452282475156335</v>
      </c>
      <c r="K16836" s="146">
        <v>5.2642182782872808</v>
      </c>
      <c r="L16836" s="147">
        <v>1.456637327466375E-8</v>
      </c>
      <c r="M16836" s="147">
        <v>2.249623082309792</v>
      </c>
      <c r="N16836" s="87">
        <v>34.137573024772337</v>
      </c>
      <c r="O16836" s="88">
        <v>2.1727846145161531</v>
      </c>
      <c r="P16836" s="89">
        <v>63.647893566992771</v>
      </c>
    </row>
    <row r="16837" spans="1:16">
      <c r="A16837" s="75" t="s">
        <v>27480</v>
      </c>
      <c r="B16837" s="85">
        <v>16833</v>
      </c>
      <c r="C16837" s="85">
        <v>17204</v>
      </c>
      <c r="D16837" s="85">
        <v>16833</v>
      </c>
      <c r="E16837" s="86" t="s">
        <v>27481</v>
      </c>
      <c r="F16837" s="85" t="s">
        <v>55</v>
      </c>
      <c r="G16837" s="86" t="s">
        <v>20597</v>
      </c>
      <c r="H16837" s="85" t="s">
        <v>1</v>
      </c>
      <c r="I16837" s="85">
        <v>1</v>
      </c>
      <c r="J16837" s="88">
        <v>2.3978623743369791</v>
      </c>
      <c r="K16837" s="146">
        <v>5.1879511351452612</v>
      </c>
      <c r="L16837" s="147">
        <v>1.4259144920293639E-8</v>
      </c>
      <c r="M16837" s="147">
        <v>2.2426454128936499</v>
      </c>
      <c r="N16837" s="87">
        <v>33.353504037227289</v>
      </c>
      <c r="O16837" s="88">
        <v>2.1233734917388789</v>
      </c>
      <c r="P16837" s="89">
        <v>63.662681119467685</v>
      </c>
    </row>
    <row r="16838" spans="1:16">
      <c r="A16838" s="75" t="s">
        <v>20598</v>
      </c>
      <c r="B16838" s="85">
        <v>16834</v>
      </c>
      <c r="C16838" s="85">
        <v>12902</v>
      </c>
      <c r="D16838" s="85">
        <v>16834</v>
      </c>
      <c r="E16838" s="86" t="s">
        <v>20599</v>
      </c>
      <c r="F16838" s="85" t="s">
        <v>38</v>
      </c>
      <c r="G16838" s="86" t="s">
        <v>20600</v>
      </c>
      <c r="H16838" s="85" t="s">
        <v>1</v>
      </c>
      <c r="I16838" s="85">
        <v>1</v>
      </c>
      <c r="J16838" s="88">
        <v>2.679616799120291</v>
      </c>
      <c r="K16838" s="146">
        <v>3.7026737932276692</v>
      </c>
      <c r="L16838" s="147">
        <v>1.203255814441348E-8</v>
      </c>
      <c r="M16838" s="147">
        <v>0.29844386432291081</v>
      </c>
      <c r="N16838" s="87">
        <v>49.213589269917932</v>
      </c>
      <c r="O16838" s="88">
        <v>2.326596915052626</v>
      </c>
      <c r="P16838" s="89">
        <v>47.27549747067058</v>
      </c>
    </row>
    <row r="16839" spans="1:16">
      <c r="A16839" s="75" t="s">
        <v>20601</v>
      </c>
      <c r="B16839" s="85">
        <v>16835</v>
      </c>
      <c r="C16839" s="85">
        <v>12903</v>
      </c>
      <c r="D16839" s="85">
        <v>16835</v>
      </c>
      <c r="E16839" s="86" t="s">
        <v>20599</v>
      </c>
      <c r="F16839" s="85" t="s">
        <v>11</v>
      </c>
      <c r="G16839" s="86" t="s">
        <v>20600</v>
      </c>
      <c r="H16839" s="85" t="s">
        <v>1</v>
      </c>
      <c r="I16839" s="85">
        <v>1</v>
      </c>
      <c r="J16839" s="88">
        <v>1.1367533336302369</v>
      </c>
      <c r="K16839" s="146">
        <v>1.297019653385816</v>
      </c>
      <c r="L16839" s="147">
        <v>4.9398914843452132E-9</v>
      </c>
      <c r="M16839" s="147">
        <v>0.21267077752173269</v>
      </c>
      <c r="N16839" s="87">
        <v>30.164143826986042</v>
      </c>
      <c r="O16839" s="88">
        <v>0.9501915992096428</v>
      </c>
      <c r="P16839" s="89">
        <v>31.500698467017774</v>
      </c>
    </row>
    <row r="16840" spans="1:16">
      <c r="A16840" s="75" t="s">
        <v>25675</v>
      </c>
      <c r="B16840" s="85">
        <v>16836</v>
      </c>
      <c r="C16840" s="85">
        <v>15853</v>
      </c>
      <c r="D16840" s="85">
        <v>16836</v>
      </c>
      <c r="E16840" s="86" t="s">
        <v>25674</v>
      </c>
      <c r="F16840" s="85" t="s">
        <v>38</v>
      </c>
      <c r="G16840" s="86" t="s">
        <v>20600</v>
      </c>
      <c r="H16840" s="85" t="s">
        <v>1</v>
      </c>
      <c r="I16840" s="85">
        <v>1</v>
      </c>
      <c r="J16840" s="88">
        <v>1.217057873688342</v>
      </c>
      <c r="K16840" s="146">
        <v>1.450905944341905</v>
      </c>
      <c r="L16840" s="147">
        <v>5.3096336443396013E-9</v>
      </c>
      <c r="M16840" s="147">
        <v>0.2097597104250046</v>
      </c>
      <c r="N16840" s="87">
        <v>29.94875092129536</v>
      </c>
      <c r="O16840" s="88">
        <v>1.0179679409376849</v>
      </c>
      <c r="P16840" s="89">
        <v>33.990330468635619</v>
      </c>
    </row>
    <row r="16841" spans="1:16">
      <c r="A16841" s="75" t="s">
        <v>25677</v>
      </c>
      <c r="B16841" s="85">
        <v>16837</v>
      </c>
      <c r="C16841" s="85">
        <v>15855</v>
      </c>
      <c r="D16841" s="85">
        <v>16837</v>
      </c>
      <c r="E16841" s="86" t="s">
        <v>25674</v>
      </c>
      <c r="F16841" s="85" t="s">
        <v>11</v>
      </c>
      <c r="G16841" s="86" t="s">
        <v>20600</v>
      </c>
      <c r="H16841" s="85" t="s">
        <v>1</v>
      </c>
      <c r="I16841" s="85">
        <v>1</v>
      </c>
      <c r="J16841" s="88">
        <v>1.1081802420608231</v>
      </c>
      <c r="K16841" s="146">
        <v>1.2653240800123045</v>
      </c>
      <c r="L16841" s="147">
        <v>4.799613859229693E-9</v>
      </c>
      <c r="M16841" s="147">
        <v>0.20867937210495999</v>
      </c>
      <c r="N16841" s="87">
        <v>29.724887201077859</v>
      </c>
      <c r="O16841" s="88">
        <v>0.9245605663071057</v>
      </c>
      <c r="P16841" s="89">
        <v>31.103921776146557</v>
      </c>
    </row>
    <row r="16842" spans="1:16">
      <c r="A16842" s="75" t="s">
        <v>27482</v>
      </c>
      <c r="B16842" s="85">
        <v>16838</v>
      </c>
      <c r="C16842" s="85">
        <v>17205</v>
      </c>
      <c r="D16842" s="85">
        <v>16838</v>
      </c>
      <c r="E16842" s="86" t="s">
        <v>27483</v>
      </c>
      <c r="F16842" s="85" t="s">
        <v>55</v>
      </c>
      <c r="G16842" s="86" t="s">
        <v>20600</v>
      </c>
      <c r="H16842" s="85" t="s">
        <v>1</v>
      </c>
      <c r="I16842" s="85">
        <v>1</v>
      </c>
      <c r="J16842" s="88">
        <v>2.6605905105345911</v>
      </c>
      <c r="K16842" s="146">
        <v>3.6809615938217024</v>
      </c>
      <c r="L16842" s="147">
        <v>1.188616452998216E-8</v>
      </c>
      <c r="M16842" s="147">
        <v>0.29351847259980368</v>
      </c>
      <c r="N16842" s="87">
        <v>48.896628753169757</v>
      </c>
      <c r="O16842" s="88">
        <v>2.3087962326460341</v>
      </c>
      <c r="P16842" s="89">
        <v>47.217902164601981</v>
      </c>
    </row>
    <row r="16843" spans="1:16">
      <c r="A16843" s="75" t="s">
        <v>20602</v>
      </c>
      <c r="B16843" s="85">
        <v>16839</v>
      </c>
      <c r="C16843" s="85">
        <v>12904</v>
      </c>
      <c r="D16843" s="85">
        <v>16839</v>
      </c>
      <c r="E16843" s="86" t="s">
        <v>20603</v>
      </c>
      <c r="F16843" s="85" t="s">
        <v>55</v>
      </c>
      <c r="G16843" s="86" t="s">
        <v>20604</v>
      </c>
      <c r="H16843" s="85" t="s">
        <v>1</v>
      </c>
      <c r="I16843" s="85">
        <v>1</v>
      </c>
      <c r="J16843" s="88">
        <v>0.79412243366009239</v>
      </c>
      <c r="K16843" s="146">
        <v>2.3839964973269714</v>
      </c>
      <c r="L16843" s="147">
        <v>5.9769125440729074E-9</v>
      </c>
      <c r="M16843" s="147">
        <v>6.8596657689130078E-2</v>
      </c>
      <c r="N16843" s="87">
        <v>10.92291006905214</v>
      </c>
      <c r="O16843" s="88">
        <v>0.70749253303851989</v>
      </c>
      <c r="P16843" s="89">
        <v>64.771432572996929</v>
      </c>
    </row>
    <row r="16844" spans="1:16">
      <c r="A16844" s="75" t="s">
        <v>27484</v>
      </c>
      <c r="B16844" s="85">
        <v>16840</v>
      </c>
      <c r="C16844" s="85">
        <v>17206</v>
      </c>
      <c r="D16844" s="85">
        <v>16840</v>
      </c>
      <c r="E16844" s="86" t="s">
        <v>27485</v>
      </c>
      <c r="F16844" s="85" t="s">
        <v>55</v>
      </c>
      <c r="G16844" s="86" t="s">
        <v>20604</v>
      </c>
      <c r="H16844" s="85" t="s">
        <v>1</v>
      </c>
      <c r="I16844" s="85">
        <v>1</v>
      </c>
      <c r="J16844" s="88">
        <v>0.73970233284073028</v>
      </c>
      <c r="K16844" s="146">
        <v>2.3077293541849606</v>
      </c>
      <c r="L16844" s="147">
        <v>5.6696841897027701E-9</v>
      </c>
      <c r="M16844" s="147">
        <v>6.161898827299031E-2</v>
      </c>
      <c r="N16844" s="87">
        <v>10.138841081507071</v>
      </c>
      <c r="O16844" s="88">
        <v>0.65808141026123845</v>
      </c>
      <c r="P16844" s="89">
        <v>64.906965694684615</v>
      </c>
    </row>
    <row r="16845" spans="1:16">
      <c r="A16845" s="75" t="s">
        <v>20605</v>
      </c>
      <c r="B16845" s="85">
        <v>16841</v>
      </c>
      <c r="C16845" s="85">
        <v>12905</v>
      </c>
      <c r="D16845" s="85">
        <v>16841</v>
      </c>
      <c r="E16845" s="86" t="s">
        <v>20606</v>
      </c>
      <c r="F16845" s="85" t="s">
        <v>55</v>
      </c>
      <c r="G16845" s="86" t="s">
        <v>20607</v>
      </c>
      <c r="H16845" s="85" t="s">
        <v>1</v>
      </c>
      <c r="I16845" s="85">
        <v>1</v>
      </c>
      <c r="J16845" s="88">
        <v>1.34539350977058</v>
      </c>
      <c r="K16845" s="146">
        <v>5.2449009971144296</v>
      </c>
      <c r="L16845" s="147">
        <v>1.3217561109635581E-8</v>
      </c>
      <c r="M16845" s="147">
        <v>0.1042199442348682</v>
      </c>
      <c r="N16845" s="87">
        <v>18.98814479009059</v>
      </c>
      <c r="O16845" s="88">
        <v>1.198542561762008</v>
      </c>
      <c r="P16845" s="89">
        <v>63.120572073344192</v>
      </c>
    </row>
    <row r="16846" spans="1:16">
      <c r="A16846" s="75" t="s">
        <v>27486</v>
      </c>
      <c r="B16846" s="85">
        <v>16842</v>
      </c>
      <c r="C16846" s="85">
        <v>17207</v>
      </c>
      <c r="D16846" s="85">
        <v>16842</v>
      </c>
      <c r="E16846" s="86" t="s">
        <v>27487</v>
      </c>
      <c r="F16846" s="85" t="s">
        <v>38</v>
      </c>
      <c r="G16846" s="86" t="s">
        <v>20607</v>
      </c>
      <c r="H16846" s="85" t="s">
        <v>1</v>
      </c>
      <c r="I16846" s="85">
        <v>1</v>
      </c>
      <c r="J16846" s="88">
        <v>1.335334445456323</v>
      </c>
      <c r="K16846" s="146">
        <v>5.1568178434862837</v>
      </c>
      <c r="L16846" s="147">
        <v>1.285426148274218E-8</v>
      </c>
      <c r="M16846" s="147">
        <v>9.8318450999725651E-2</v>
      </c>
      <c r="N16846" s="87">
        <v>18.270485465482292</v>
      </c>
      <c r="O16846" s="88">
        <v>1.1870489219566971</v>
      </c>
      <c r="P16846" s="89">
        <v>64.970847337326745</v>
      </c>
    </row>
    <row r="16847" spans="1:16">
      <c r="A16847" s="75" t="s">
        <v>27488</v>
      </c>
      <c r="B16847" s="85">
        <v>16843</v>
      </c>
      <c r="C16847" s="85">
        <v>17208</v>
      </c>
      <c r="D16847" s="85">
        <v>16843</v>
      </c>
      <c r="E16847" s="86" t="s">
        <v>27487</v>
      </c>
      <c r="F16847" s="85" t="s">
        <v>11</v>
      </c>
      <c r="G16847" s="86" t="s">
        <v>20607</v>
      </c>
      <c r="H16847" s="85" t="s">
        <v>1</v>
      </c>
      <c r="I16847" s="85">
        <v>1</v>
      </c>
      <c r="J16847" s="88">
        <v>1.080385959794788</v>
      </c>
      <c r="K16847" s="146">
        <v>5.2247259497284713</v>
      </c>
      <c r="L16847" s="147">
        <v>1.3176510175404811E-8</v>
      </c>
      <c r="M16847" s="147">
        <v>9.2133530419282822E-2</v>
      </c>
      <c r="N16847" s="87">
        <v>17.88882073596076</v>
      </c>
      <c r="O16847" s="88">
        <v>0.96913235315228108</v>
      </c>
      <c r="P16847" s="89">
        <v>54.175306883370794</v>
      </c>
    </row>
    <row r="16848" spans="1:16">
      <c r="A16848" s="75" t="s">
        <v>20608</v>
      </c>
      <c r="B16848" s="85">
        <v>16844</v>
      </c>
      <c r="C16848" s="85">
        <v>12906</v>
      </c>
      <c r="D16848" s="85">
        <v>16844</v>
      </c>
      <c r="E16848" s="86" t="s">
        <v>20609</v>
      </c>
      <c r="F16848" s="85" t="s">
        <v>55</v>
      </c>
      <c r="G16848" s="86" t="s">
        <v>20610</v>
      </c>
      <c r="H16848" s="85" t="s">
        <v>1</v>
      </c>
      <c r="I16848" s="85">
        <v>1</v>
      </c>
      <c r="J16848" s="88">
        <v>2.004504340427518</v>
      </c>
      <c r="K16848" s="146">
        <v>4.0389483952229819</v>
      </c>
      <c r="L16848" s="147">
        <v>1.1852421201435609E-8</v>
      </c>
      <c r="M16848" s="147">
        <v>0.18806483913798491</v>
      </c>
      <c r="N16848" s="87">
        <v>30.151605069446049</v>
      </c>
      <c r="O16848" s="88">
        <v>1.7773655667591119</v>
      </c>
      <c r="P16848" s="89">
        <v>58.947626922859733</v>
      </c>
    </row>
    <row r="16849" spans="1:16">
      <c r="A16849" s="75" t="s">
        <v>27489</v>
      </c>
      <c r="B16849" s="85">
        <v>16845</v>
      </c>
      <c r="C16849" s="85">
        <v>17209</v>
      </c>
      <c r="D16849" s="85">
        <v>16845</v>
      </c>
      <c r="E16849" s="86" t="s">
        <v>27490</v>
      </c>
      <c r="F16849" s="85" t="s">
        <v>38</v>
      </c>
      <c r="G16849" s="86" t="s">
        <v>20610</v>
      </c>
      <c r="H16849" s="85" t="s">
        <v>1</v>
      </c>
      <c r="I16849" s="85">
        <v>1</v>
      </c>
      <c r="J16849" s="88">
        <v>2.050813331958115</v>
      </c>
      <c r="K16849" s="146">
        <v>4.1100056827705505</v>
      </c>
      <c r="L16849" s="147">
        <v>1.1963373745522559E-8</v>
      </c>
      <c r="M16849" s="147">
        <v>0.18431037244627449</v>
      </c>
      <c r="N16849" s="87">
        <v>29.736460883755061</v>
      </c>
      <c r="O16849" s="88">
        <v>1.8159926696454181</v>
      </c>
      <c r="P16849" s="89">
        <v>61.069562943096876</v>
      </c>
    </row>
    <row r="16850" spans="1:16">
      <c r="A16850" s="75" t="s">
        <v>27491</v>
      </c>
      <c r="B16850" s="85">
        <v>16846</v>
      </c>
      <c r="C16850" s="85">
        <v>17210</v>
      </c>
      <c r="D16850" s="85">
        <v>16846</v>
      </c>
      <c r="E16850" s="86" t="s">
        <v>27490</v>
      </c>
      <c r="F16850" s="85" t="s">
        <v>11</v>
      </c>
      <c r="G16850" s="86" t="s">
        <v>20610</v>
      </c>
      <c r="H16850" s="85" t="s">
        <v>1</v>
      </c>
      <c r="I16850" s="85">
        <v>1</v>
      </c>
      <c r="J16850" s="88">
        <v>1.7521811993441281</v>
      </c>
      <c r="K16850" s="146">
        <v>3.6732320764908448</v>
      </c>
      <c r="L16850" s="147">
        <v>1.072359037597917E-8</v>
      </c>
      <c r="M16850" s="147">
        <v>0.17475452436914241</v>
      </c>
      <c r="N16850" s="87">
        <v>28.642707353552399</v>
      </c>
      <c r="O16850" s="88">
        <v>1.554985224148685</v>
      </c>
      <c r="P16850" s="89">
        <v>54.289044850218339</v>
      </c>
    </row>
    <row r="16851" spans="1:16">
      <c r="A16851" s="75" t="s">
        <v>2604</v>
      </c>
      <c r="B16851" s="85">
        <v>16847</v>
      </c>
      <c r="C16851" s="85">
        <v>1311</v>
      </c>
      <c r="D16851" s="85">
        <v>16847</v>
      </c>
      <c r="E16851" s="86" t="s">
        <v>2601</v>
      </c>
      <c r="F16851" s="85" t="s">
        <v>38</v>
      </c>
      <c r="G16851" s="86" t="s">
        <v>2605</v>
      </c>
      <c r="H16851" s="85" t="s">
        <v>1</v>
      </c>
      <c r="I16851" s="85">
        <v>1</v>
      </c>
      <c r="J16851" s="88">
        <v>1.4725027985309269</v>
      </c>
      <c r="K16851" s="146">
        <v>2.1894321450803127</v>
      </c>
      <c r="L16851" s="147">
        <v>6.6301135637802097E-9</v>
      </c>
      <c r="M16851" s="147">
        <v>0.1069376160954055</v>
      </c>
      <c r="N16851" s="87">
        <v>18.955336742232969</v>
      </c>
      <c r="O16851" s="88">
        <v>1.303511778912724</v>
      </c>
      <c r="P16851" s="89">
        <v>68.767534791849243</v>
      </c>
    </row>
    <row r="16852" spans="1:16">
      <c r="A16852" s="75" t="s">
        <v>2608</v>
      </c>
      <c r="B16852" s="85">
        <v>16848</v>
      </c>
      <c r="C16852" s="85">
        <v>1314</v>
      </c>
      <c r="D16852" s="85">
        <v>16848</v>
      </c>
      <c r="E16852" s="86" t="s">
        <v>2601</v>
      </c>
      <c r="F16852" s="85" t="s">
        <v>11</v>
      </c>
      <c r="G16852" s="86" t="s">
        <v>2605</v>
      </c>
      <c r="H16852" s="85" t="s">
        <v>1</v>
      </c>
      <c r="I16852" s="85">
        <v>1</v>
      </c>
      <c r="J16852" s="88">
        <v>0.80884901006848875</v>
      </c>
      <c r="K16852" s="146">
        <v>1.2339365461051675</v>
      </c>
      <c r="L16852" s="147">
        <v>4.0386703587815253E-9</v>
      </c>
      <c r="M16852" s="147">
        <v>8.4214375552371823E-2</v>
      </c>
      <c r="N16852" s="87">
        <v>16.707456139556971</v>
      </c>
      <c r="O16852" s="88">
        <v>0.7328825952172684</v>
      </c>
      <c r="P16852" s="89">
        <v>43.865600429863051</v>
      </c>
    </row>
    <row r="16853" spans="1:16">
      <c r="A16853" s="75" t="s">
        <v>2612</v>
      </c>
      <c r="B16853" s="85">
        <v>16849</v>
      </c>
      <c r="C16853" s="85">
        <v>1317</v>
      </c>
      <c r="D16853" s="85">
        <v>16849</v>
      </c>
      <c r="E16853" s="86" t="s">
        <v>2610</v>
      </c>
      <c r="F16853" s="85" t="s">
        <v>509</v>
      </c>
      <c r="G16853" s="86" t="s">
        <v>2605</v>
      </c>
      <c r="H16853" s="85" t="s">
        <v>1</v>
      </c>
      <c r="I16853" s="85">
        <v>1</v>
      </c>
      <c r="J16853" s="88">
        <v>0.31805758763586589</v>
      </c>
      <c r="K16853" s="146">
        <v>0.62813532087421564</v>
      </c>
      <c r="L16853" s="147">
        <v>1.7959511428286019E-9</v>
      </c>
      <c r="M16853" s="147">
        <v>5.5259031718292072E-2</v>
      </c>
      <c r="N16853" s="87">
        <v>3.9990304636394711</v>
      </c>
      <c r="O16853" s="88">
        <v>0.28104585017204331</v>
      </c>
      <c r="P16853" s="89">
        <v>70.278496932545693</v>
      </c>
    </row>
    <row r="16854" spans="1:16">
      <c r="A16854" s="75" t="s">
        <v>2615</v>
      </c>
      <c r="B16854" s="85">
        <v>16850</v>
      </c>
      <c r="C16854" s="85">
        <v>1320</v>
      </c>
      <c r="D16854" s="85">
        <v>16850</v>
      </c>
      <c r="E16854" s="86" t="s">
        <v>2610</v>
      </c>
      <c r="F16854" s="85" t="s">
        <v>38</v>
      </c>
      <c r="G16854" s="86" t="s">
        <v>2605</v>
      </c>
      <c r="H16854" s="85" t="s">
        <v>1</v>
      </c>
      <c r="I16854" s="85">
        <v>1</v>
      </c>
      <c r="J16854" s="88">
        <v>1.298733662600511</v>
      </c>
      <c r="K16854" s="146">
        <v>1.9214045631466743</v>
      </c>
      <c r="L16854" s="147">
        <v>5.8935813053788547E-9</v>
      </c>
      <c r="M16854" s="147">
        <v>9.9866629982535579E-2</v>
      </c>
      <c r="N16854" s="87">
        <v>16.721854033651379</v>
      </c>
      <c r="O16854" s="88">
        <v>1.149536450711574</v>
      </c>
      <c r="P16854" s="89">
        <v>68.744557176388753</v>
      </c>
    </row>
    <row r="16855" spans="1:16">
      <c r="A16855" s="75" t="s">
        <v>2618</v>
      </c>
      <c r="B16855" s="85">
        <v>16851</v>
      </c>
      <c r="C16855" s="85">
        <v>1323</v>
      </c>
      <c r="D16855" s="85">
        <v>16851</v>
      </c>
      <c r="E16855" s="86" t="s">
        <v>2610</v>
      </c>
      <c r="F16855" s="85" t="s">
        <v>11</v>
      </c>
      <c r="G16855" s="86" t="s">
        <v>2605</v>
      </c>
      <c r="H16855" s="85" t="s">
        <v>1</v>
      </c>
      <c r="I16855" s="85">
        <v>1</v>
      </c>
      <c r="J16855" s="88">
        <v>0.73729245074658833</v>
      </c>
      <c r="K16855" s="146">
        <v>1.1138351999329703</v>
      </c>
      <c r="L16855" s="147">
        <v>3.697729678046704E-9</v>
      </c>
      <c r="M16855" s="147">
        <v>8.0538921739592081E-2</v>
      </c>
      <c r="N16855" s="87">
        <v>14.73090712947719</v>
      </c>
      <c r="O16855" s="88">
        <v>0.66678115535922966</v>
      </c>
      <c r="P16855" s="89">
        <v>45.264093344595963</v>
      </c>
    </row>
    <row r="16856" spans="1:16">
      <c r="A16856" s="75" t="s">
        <v>2622</v>
      </c>
      <c r="B16856" s="85">
        <v>16852</v>
      </c>
      <c r="C16856" s="85">
        <v>1326</v>
      </c>
      <c r="D16856" s="85">
        <v>16852</v>
      </c>
      <c r="E16856" s="86" t="s">
        <v>2620</v>
      </c>
      <c r="F16856" s="85" t="s">
        <v>38</v>
      </c>
      <c r="G16856" s="86" t="s">
        <v>2605</v>
      </c>
      <c r="H16856" s="85" t="s">
        <v>1</v>
      </c>
      <c r="I16856" s="85">
        <v>1</v>
      </c>
      <c r="J16856" s="88">
        <v>1.4680402712403571</v>
      </c>
      <c r="K16856" s="146">
        <v>2.149635822685942</v>
      </c>
      <c r="L16856" s="147">
        <v>6.6257666955906527E-9</v>
      </c>
      <c r="M16856" s="147">
        <v>0.1068157012201626</v>
      </c>
      <c r="N16856" s="87">
        <v>18.89926359875756</v>
      </c>
      <c r="O16856" s="88">
        <v>1.299573427694602</v>
      </c>
      <c r="P16856" s="89">
        <v>68.763178041499785</v>
      </c>
    </row>
    <row r="16857" spans="1:16">
      <c r="A16857" s="75" t="s">
        <v>2625</v>
      </c>
      <c r="B16857" s="85">
        <v>16853</v>
      </c>
      <c r="C16857" s="85">
        <v>1329</v>
      </c>
      <c r="D16857" s="85">
        <v>16853</v>
      </c>
      <c r="E16857" s="86" t="s">
        <v>2620</v>
      </c>
      <c r="F16857" s="85" t="s">
        <v>11</v>
      </c>
      <c r="G16857" s="86" t="s">
        <v>2605</v>
      </c>
      <c r="H16857" s="85" t="s">
        <v>1</v>
      </c>
      <c r="I16857" s="85">
        <v>1</v>
      </c>
      <c r="J16857" s="88">
        <v>0.8080513105345275</v>
      </c>
      <c r="K16857" s="146">
        <v>1.1994145170749519</v>
      </c>
      <c r="L16857" s="147">
        <v>4.0486160114669951E-9</v>
      </c>
      <c r="M16857" s="147">
        <v>8.4217942452873992E-2</v>
      </c>
      <c r="N16857" s="87">
        <v>16.663759783213759</v>
      </c>
      <c r="O16857" s="88">
        <v>0.73209560183071032</v>
      </c>
      <c r="P16857" s="89">
        <v>43.933398666019357</v>
      </c>
    </row>
    <row r="16858" spans="1:16">
      <c r="A16858" s="75" t="s">
        <v>20611</v>
      </c>
      <c r="B16858" s="85">
        <v>16854</v>
      </c>
      <c r="C16858" s="85">
        <v>12907</v>
      </c>
      <c r="D16858" s="85">
        <v>16854</v>
      </c>
      <c r="E16858" s="86" t="s">
        <v>20612</v>
      </c>
      <c r="F16858" s="85" t="s">
        <v>55</v>
      </c>
      <c r="G16858" s="86" t="s">
        <v>2605</v>
      </c>
      <c r="H16858" s="85" t="s">
        <v>1</v>
      </c>
      <c r="I16858" s="85">
        <v>1</v>
      </c>
      <c r="J16858" s="88">
        <v>1.2905915419334779</v>
      </c>
      <c r="K16858" s="146">
        <v>1.9102934233938167</v>
      </c>
      <c r="L16858" s="147">
        <v>5.9693636287957226E-9</v>
      </c>
      <c r="M16858" s="147">
        <v>0.1049339011470885</v>
      </c>
      <c r="N16858" s="87">
        <v>17.641221081876019</v>
      </c>
      <c r="O16858" s="88">
        <v>1.1461450664443349</v>
      </c>
      <c r="P16858" s="89">
        <v>64.96971276108799</v>
      </c>
    </row>
    <row r="16859" spans="1:16">
      <c r="A16859" s="75" t="s">
        <v>20613</v>
      </c>
      <c r="B16859" s="85">
        <v>16855</v>
      </c>
      <c r="C16859" s="85">
        <v>12908</v>
      </c>
      <c r="D16859" s="85">
        <v>16855</v>
      </c>
      <c r="E16859" s="86" t="s">
        <v>20614</v>
      </c>
      <c r="F16859" s="85" t="s">
        <v>38</v>
      </c>
      <c r="G16859" s="86" t="s">
        <v>20615</v>
      </c>
      <c r="H16859" s="85" t="s">
        <v>1</v>
      </c>
      <c r="I16859" s="85">
        <v>1</v>
      </c>
      <c r="J16859" s="88">
        <v>2.579347039025464</v>
      </c>
      <c r="K16859" s="146">
        <v>3.8618918692215929</v>
      </c>
      <c r="L16859" s="147">
        <v>1.1967602178437E-8</v>
      </c>
      <c r="M16859" s="147">
        <v>0.20240705009986251</v>
      </c>
      <c r="N16859" s="87">
        <v>34.345425192139899</v>
      </c>
      <c r="O16859" s="88">
        <v>2.2887618457026631</v>
      </c>
      <c r="P16859" s="89">
        <v>66.63949661122426</v>
      </c>
    </row>
    <row r="16860" spans="1:16">
      <c r="A16860" s="75" t="s">
        <v>20616</v>
      </c>
      <c r="B16860" s="85">
        <v>16856</v>
      </c>
      <c r="C16860" s="85">
        <v>12909</v>
      </c>
      <c r="D16860" s="85">
        <v>16856</v>
      </c>
      <c r="E16860" s="86" t="s">
        <v>20614</v>
      </c>
      <c r="F16860" s="85" t="s">
        <v>11</v>
      </c>
      <c r="G16860" s="86" t="s">
        <v>20615</v>
      </c>
      <c r="H16860" s="85" t="s">
        <v>1</v>
      </c>
      <c r="I16860" s="85">
        <v>1</v>
      </c>
      <c r="J16860" s="88">
        <v>2.120122032198847</v>
      </c>
      <c r="K16860" s="146">
        <v>3.1893546029368087</v>
      </c>
      <c r="L16860" s="147">
        <v>1.013182398373515E-8</v>
      </c>
      <c r="M16860" s="147">
        <v>0.18762780212302671</v>
      </c>
      <c r="N16860" s="87">
        <v>32.91495817747834</v>
      </c>
      <c r="O16860" s="88">
        <v>1.894877912946187</v>
      </c>
      <c r="P16860" s="89">
        <v>57.56889930495899</v>
      </c>
    </row>
    <row r="16861" spans="1:16">
      <c r="A16861" s="75" t="s">
        <v>27494</v>
      </c>
      <c r="B16861" s="85">
        <v>16857</v>
      </c>
      <c r="C16861" s="85">
        <v>17212</v>
      </c>
      <c r="D16861" s="85">
        <v>16857</v>
      </c>
      <c r="E16861" s="86" t="s">
        <v>27495</v>
      </c>
      <c r="F16861" s="85" t="s">
        <v>509</v>
      </c>
      <c r="G16861" s="86" t="s">
        <v>20615</v>
      </c>
      <c r="H16861" s="85" t="s">
        <v>1</v>
      </c>
      <c r="I16861" s="85">
        <v>1</v>
      </c>
      <c r="J16861" s="88">
        <v>0.75442127765330214</v>
      </c>
      <c r="K16861" s="146">
        <v>1.4244425955150097</v>
      </c>
      <c r="L16861" s="147">
        <v>4.1566204023029438E-9</v>
      </c>
      <c r="M16861" s="147">
        <v>0.1171018209998681</v>
      </c>
      <c r="N16861" s="87">
        <v>9.792818199336276</v>
      </c>
      <c r="O16861" s="88">
        <v>0.67140874789472571</v>
      </c>
      <c r="P16861" s="89">
        <v>68.561340997858153</v>
      </c>
    </row>
    <row r="16862" spans="1:16">
      <c r="A16862" s="75" t="s">
        <v>27496</v>
      </c>
      <c r="B16862" s="85">
        <v>16858</v>
      </c>
      <c r="C16862" s="85">
        <v>17213</v>
      </c>
      <c r="D16862" s="85">
        <v>16858</v>
      </c>
      <c r="E16862" s="86" t="s">
        <v>27495</v>
      </c>
      <c r="F16862" s="85" t="s">
        <v>38</v>
      </c>
      <c r="G16862" s="86" t="s">
        <v>20615</v>
      </c>
      <c r="H16862" s="85" t="s">
        <v>1</v>
      </c>
      <c r="I16862" s="85">
        <v>1</v>
      </c>
      <c r="J16862" s="88">
        <v>2.5695911032477352</v>
      </c>
      <c r="K16862" s="146">
        <v>3.8500175822586957</v>
      </c>
      <c r="L16862" s="147">
        <v>1.191338070640827E-8</v>
      </c>
      <c r="M16862" s="147">
        <v>0.2007893732179496</v>
      </c>
      <c r="N16862" s="87">
        <v>34.198493185507253</v>
      </c>
      <c r="O16862" s="88">
        <v>2.2798094901811101</v>
      </c>
      <c r="P16862" s="89">
        <v>66.664033348324679</v>
      </c>
    </row>
    <row r="16863" spans="1:16">
      <c r="A16863" s="75" t="s">
        <v>27497</v>
      </c>
      <c r="B16863" s="85">
        <v>16859</v>
      </c>
      <c r="C16863" s="85">
        <v>17214</v>
      </c>
      <c r="D16863" s="85">
        <v>16859</v>
      </c>
      <c r="E16863" s="86" t="s">
        <v>27495</v>
      </c>
      <c r="F16863" s="85" t="s">
        <v>11</v>
      </c>
      <c r="G16863" s="86" t="s">
        <v>20615</v>
      </c>
      <c r="H16863" s="85" t="s">
        <v>1</v>
      </c>
      <c r="I16863" s="85">
        <v>1</v>
      </c>
      <c r="J16863" s="88">
        <v>2.1118793227998629</v>
      </c>
      <c r="K16863" s="146">
        <v>3.1802454426295776</v>
      </c>
      <c r="L16863" s="147">
        <v>1.0091622669792329E-8</v>
      </c>
      <c r="M16863" s="147">
        <v>0.18646916618589479</v>
      </c>
      <c r="N16863" s="87">
        <v>32.787524118768673</v>
      </c>
      <c r="O16863" s="88">
        <v>1.887484517069079</v>
      </c>
      <c r="P16863" s="89">
        <v>57.567156038739135</v>
      </c>
    </row>
    <row r="16864" spans="1:16">
      <c r="A16864" s="75" t="s">
        <v>20617</v>
      </c>
      <c r="B16864" s="85">
        <v>16860</v>
      </c>
      <c r="C16864" s="85">
        <v>12910</v>
      </c>
      <c r="D16864" s="85">
        <v>16860</v>
      </c>
      <c r="E16864" s="86" t="s">
        <v>20618</v>
      </c>
      <c r="F16864" s="85" t="s">
        <v>38</v>
      </c>
      <c r="G16864" s="86" t="s">
        <v>20619</v>
      </c>
      <c r="H16864" s="85" t="s">
        <v>1</v>
      </c>
      <c r="I16864" s="85">
        <v>1</v>
      </c>
      <c r="J16864" s="88">
        <v>1.517943054102709</v>
      </c>
      <c r="K16864" s="146">
        <v>4.1514622884828283</v>
      </c>
      <c r="L16864" s="147">
        <v>7.1134426260014194E-9</v>
      </c>
      <c r="M16864" s="147">
        <v>0.13157034820724209</v>
      </c>
      <c r="N16864" s="87">
        <v>20.896238998279149</v>
      </c>
      <c r="O16864" s="88">
        <v>1.355772138898883</v>
      </c>
      <c r="P16864" s="89">
        <v>64.881155839121774</v>
      </c>
    </row>
    <row r="16865" spans="1:16">
      <c r="A16865" s="75" t="s">
        <v>20620</v>
      </c>
      <c r="B16865" s="85">
        <v>16861</v>
      </c>
      <c r="C16865" s="85">
        <v>12911</v>
      </c>
      <c r="D16865" s="85">
        <v>16861</v>
      </c>
      <c r="E16865" s="86" t="s">
        <v>20618</v>
      </c>
      <c r="F16865" s="85" t="s">
        <v>11</v>
      </c>
      <c r="G16865" s="86" t="s">
        <v>20619</v>
      </c>
      <c r="H16865" s="85" t="s">
        <v>1</v>
      </c>
      <c r="I16865" s="85">
        <v>1</v>
      </c>
      <c r="J16865" s="88">
        <v>1.3472531263875791</v>
      </c>
      <c r="K16865" s="146">
        <v>3.8902369679824771</v>
      </c>
      <c r="L16865" s="147">
        <v>6.2728481749905653E-9</v>
      </c>
      <c r="M16865" s="147">
        <v>0.12067995095289311</v>
      </c>
      <c r="N16865" s="87">
        <v>19.678970006790141</v>
      </c>
      <c r="O16865" s="88">
        <v>1.202983157013122</v>
      </c>
      <c r="P16865" s="89">
        <v>61.130392322262701</v>
      </c>
    </row>
    <row r="16866" spans="1:16">
      <c r="A16866" s="75" t="s">
        <v>27498</v>
      </c>
      <c r="B16866" s="85">
        <v>16862</v>
      </c>
      <c r="C16866" s="85">
        <v>17215</v>
      </c>
      <c r="D16866" s="85">
        <v>16862</v>
      </c>
      <c r="E16866" s="86" t="s">
        <v>27499</v>
      </c>
      <c r="F16866" s="85" t="s">
        <v>38</v>
      </c>
      <c r="G16866" s="86" t="s">
        <v>20619</v>
      </c>
      <c r="H16866" s="85" t="s">
        <v>1</v>
      </c>
      <c r="I16866" s="85">
        <v>1</v>
      </c>
      <c r="J16866" s="88">
        <v>1.417644952049141</v>
      </c>
      <c r="K16866" s="146">
        <v>4.0292288252304793</v>
      </c>
      <c r="L16866" s="147">
        <v>6.615265345401465E-9</v>
      </c>
      <c r="M16866" s="147">
        <v>0.11800581376152949</v>
      </c>
      <c r="N16866" s="87">
        <v>19.3966530905284</v>
      </c>
      <c r="O16866" s="88">
        <v>1.264802256063597</v>
      </c>
      <c r="P16866" s="89">
        <v>65.207242206193484</v>
      </c>
    </row>
    <row r="16867" spans="1:16">
      <c r="A16867" s="75" t="s">
        <v>27500</v>
      </c>
      <c r="B16867" s="85">
        <v>16863</v>
      </c>
      <c r="C16867" s="85">
        <v>17216</v>
      </c>
      <c r="D16867" s="85">
        <v>16863</v>
      </c>
      <c r="E16867" s="86" t="s">
        <v>27499</v>
      </c>
      <c r="F16867" s="85" t="s">
        <v>11</v>
      </c>
      <c r="G16867" s="86" t="s">
        <v>20619</v>
      </c>
      <c r="H16867" s="85" t="s">
        <v>1</v>
      </c>
      <c r="I16867" s="85">
        <v>1</v>
      </c>
      <c r="J16867" s="88">
        <v>1.31868003481816</v>
      </c>
      <c r="K16867" s="146">
        <v>3.8585413946089626</v>
      </c>
      <c r="L16867" s="147">
        <v>6.1325705498750443E-9</v>
      </c>
      <c r="M16867" s="147">
        <v>0.11668854553612031</v>
      </c>
      <c r="N16867" s="87">
        <v>19.239713380881959</v>
      </c>
      <c r="O16867" s="88">
        <v>1.1773521241105851</v>
      </c>
      <c r="P16867" s="89">
        <v>61.19384945102621</v>
      </c>
    </row>
    <row r="16868" spans="1:16">
      <c r="A16868" s="75" t="s">
        <v>225</v>
      </c>
      <c r="B16868" s="85">
        <v>16864</v>
      </c>
      <c r="C16868" s="85">
        <v>42</v>
      </c>
      <c r="D16868" s="85">
        <v>16864</v>
      </c>
      <c r="E16868" s="86" t="s">
        <v>226</v>
      </c>
      <c r="F16868" s="85" t="s">
        <v>55</v>
      </c>
      <c r="G16868" s="86" t="s">
        <v>227</v>
      </c>
      <c r="H16868" s="85" t="s">
        <v>1</v>
      </c>
      <c r="I16868" s="85">
        <v>1</v>
      </c>
      <c r="J16868" s="88">
        <v>0.58723612215360499</v>
      </c>
      <c r="K16868" s="146">
        <v>0.81964552704776283</v>
      </c>
      <c r="L16868" s="147">
        <v>2.6444069628854699E-9</v>
      </c>
      <c r="M16868" s="147">
        <v>4.8059723229379493E-2</v>
      </c>
      <c r="N16868" s="87">
        <v>9.2910163896055806</v>
      </c>
      <c r="O16868" s="88">
        <v>0.51613269140174522</v>
      </c>
      <c r="P16868" s="89">
        <v>55.551800767370722</v>
      </c>
    </row>
    <row r="16869" spans="1:16">
      <c r="A16869" s="75" t="s">
        <v>20621</v>
      </c>
      <c r="B16869" s="85">
        <v>16865</v>
      </c>
      <c r="C16869" s="85">
        <v>12912</v>
      </c>
      <c r="D16869" s="85">
        <v>16865</v>
      </c>
      <c r="E16869" s="86" t="s">
        <v>20622</v>
      </c>
      <c r="F16869" s="85" t="s">
        <v>55</v>
      </c>
      <c r="G16869" s="86" t="s">
        <v>227</v>
      </c>
      <c r="H16869" s="85" t="s">
        <v>1</v>
      </c>
      <c r="I16869" s="85">
        <v>1</v>
      </c>
      <c r="J16869" s="88">
        <v>1.695378404010802</v>
      </c>
      <c r="K16869" s="146">
        <v>2.2450721589291649</v>
      </c>
      <c r="L16869" s="147">
        <v>7.5121472145991574E-9</v>
      </c>
      <c r="M16869" s="147">
        <v>0.23727362910661831</v>
      </c>
      <c r="N16869" s="87">
        <v>36.014328379851868</v>
      </c>
      <c r="O16869" s="88">
        <v>1.4359760116578979</v>
      </c>
      <c r="P16869" s="89">
        <v>39.872352928876253</v>
      </c>
    </row>
    <row r="16870" spans="1:16">
      <c r="A16870" s="75" t="s">
        <v>27501</v>
      </c>
      <c r="B16870" s="85">
        <v>16866</v>
      </c>
      <c r="C16870" s="85">
        <v>17217</v>
      </c>
      <c r="D16870" s="85">
        <v>16866</v>
      </c>
      <c r="E16870" s="86" t="s">
        <v>27502</v>
      </c>
      <c r="F16870" s="85" t="s">
        <v>55</v>
      </c>
      <c r="G16870" s="86" t="s">
        <v>227</v>
      </c>
      <c r="H16870" s="85" t="s">
        <v>1</v>
      </c>
      <c r="I16870" s="85">
        <v>1</v>
      </c>
      <c r="J16870" s="88">
        <v>1.9043888484509011</v>
      </c>
      <c r="K16870" s="146">
        <v>2.506094887972004</v>
      </c>
      <c r="L16870" s="147">
        <v>8.3450468345648963E-9</v>
      </c>
      <c r="M16870" s="147">
        <v>0.27585501880575308</v>
      </c>
      <c r="N16870" s="87">
        <v>41.715070142982107</v>
      </c>
      <c r="O16870" s="88">
        <v>1.604172938250336</v>
      </c>
      <c r="P16870" s="89">
        <v>38.455477427027951</v>
      </c>
    </row>
    <row r="16871" spans="1:16">
      <c r="A16871" s="75" t="s">
        <v>8365</v>
      </c>
      <c r="B16871" s="85">
        <v>16867</v>
      </c>
      <c r="C16871" s="85">
        <v>5569</v>
      </c>
      <c r="D16871" s="85">
        <v>16867</v>
      </c>
      <c r="E16871" s="86" t="s">
        <v>8363</v>
      </c>
      <c r="F16871" s="85" t="s">
        <v>38</v>
      </c>
      <c r="G16871" s="86" t="s">
        <v>8366</v>
      </c>
      <c r="H16871" s="85" t="s">
        <v>1</v>
      </c>
      <c r="I16871" s="85">
        <v>1</v>
      </c>
      <c r="J16871" s="88">
        <v>0.82841958056623488</v>
      </c>
      <c r="K16871" s="146">
        <v>1.2811835943453274</v>
      </c>
      <c r="L16871" s="147">
        <v>4.634288033351988E-9</v>
      </c>
      <c r="M16871" s="147">
        <v>6.7804860014795965E-2</v>
      </c>
      <c r="N16871" s="87">
        <v>11.64118743476728</v>
      </c>
      <c r="O16871" s="88">
        <v>0.67024857237963531</v>
      </c>
      <c r="P16871" s="89">
        <v>57.575618993805357</v>
      </c>
    </row>
    <row r="16872" spans="1:16">
      <c r="A16872" s="75" t="s">
        <v>8368</v>
      </c>
      <c r="B16872" s="85">
        <v>16868</v>
      </c>
      <c r="C16872" s="85">
        <v>5571</v>
      </c>
      <c r="D16872" s="85">
        <v>16868</v>
      </c>
      <c r="E16872" s="86" t="s">
        <v>8363</v>
      </c>
      <c r="F16872" s="85" t="s">
        <v>11</v>
      </c>
      <c r="G16872" s="86" t="s">
        <v>8366</v>
      </c>
      <c r="H16872" s="85" t="s">
        <v>1</v>
      </c>
      <c r="I16872" s="85">
        <v>1</v>
      </c>
      <c r="J16872" s="88">
        <v>0.71973152461767631</v>
      </c>
      <c r="K16872" s="146">
        <v>1.1750279892367339</v>
      </c>
      <c r="L16872" s="147">
        <v>4.2345172537192914E-9</v>
      </c>
      <c r="M16872" s="147">
        <v>6.809587493809191E-2</v>
      </c>
      <c r="N16872" s="87">
        <v>11.540176463154451</v>
      </c>
      <c r="O16872" s="88">
        <v>0.63051615002454664</v>
      </c>
      <c r="P16872" s="89">
        <v>54.636612536876072</v>
      </c>
    </row>
    <row r="16873" spans="1:16">
      <c r="A16873" s="75" t="s">
        <v>20623</v>
      </c>
      <c r="B16873" s="85">
        <v>16869</v>
      </c>
      <c r="C16873" s="85">
        <v>12913</v>
      </c>
      <c r="D16873" s="85">
        <v>16869</v>
      </c>
      <c r="E16873" s="86" t="s">
        <v>20624</v>
      </c>
      <c r="F16873" s="85" t="s">
        <v>55</v>
      </c>
      <c r="G16873" s="86" t="s">
        <v>8366</v>
      </c>
      <c r="H16873" s="85" t="s">
        <v>1</v>
      </c>
      <c r="I16873" s="85">
        <v>1</v>
      </c>
      <c r="J16873" s="88">
        <v>4.3819450280179426</v>
      </c>
      <c r="K16873" s="146">
        <v>4.415994689634152</v>
      </c>
      <c r="L16873" s="147">
        <v>1.759384005455645E-8</v>
      </c>
      <c r="M16873" s="147">
        <v>0.25347689301113729</v>
      </c>
      <c r="N16873" s="87">
        <v>38.823773622577498</v>
      </c>
      <c r="O16873" s="88">
        <v>3.0874847674468029</v>
      </c>
      <c r="P16873" s="89">
        <v>79.525622559557519</v>
      </c>
    </row>
    <row r="16874" spans="1:16">
      <c r="A16874" s="75" t="s">
        <v>27503</v>
      </c>
      <c r="B16874" s="85">
        <v>16870</v>
      </c>
      <c r="C16874" s="85">
        <v>17218</v>
      </c>
      <c r="D16874" s="85">
        <v>16870</v>
      </c>
      <c r="E16874" s="86" t="s">
        <v>27504</v>
      </c>
      <c r="F16874" s="85" t="s">
        <v>38</v>
      </c>
      <c r="G16874" s="86" t="s">
        <v>8366</v>
      </c>
      <c r="H16874" s="85" t="s">
        <v>1</v>
      </c>
      <c r="I16874" s="85">
        <v>1</v>
      </c>
      <c r="J16874" s="88">
        <v>4.5426290756565422</v>
      </c>
      <c r="K16874" s="146">
        <v>4.5073899687710499</v>
      </c>
      <c r="L16874" s="147">
        <v>1.801774528164101E-8</v>
      </c>
      <c r="M16874" s="147">
        <v>0.245194172307106</v>
      </c>
      <c r="N16874" s="87">
        <v>38.04189995489817</v>
      </c>
      <c r="O16874" s="88">
        <v>3.080879315966945</v>
      </c>
      <c r="P16874" s="89">
        <v>80.986473325979588</v>
      </c>
    </row>
    <row r="16875" spans="1:16">
      <c r="A16875" s="75" t="s">
        <v>27505</v>
      </c>
      <c r="B16875" s="85">
        <v>16871</v>
      </c>
      <c r="C16875" s="85">
        <v>17219</v>
      </c>
      <c r="D16875" s="85">
        <v>16871</v>
      </c>
      <c r="E16875" s="86" t="s">
        <v>27504</v>
      </c>
      <c r="F16875" s="85" t="s">
        <v>11</v>
      </c>
      <c r="G16875" s="86" t="s">
        <v>8366</v>
      </c>
      <c r="H16875" s="85" t="s">
        <v>1</v>
      </c>
      <c r="I16875" s="85">
        <v>1</v>
      </c>
      <c r="J16875" s="88">
        <v>3.3102343325378252</v>
      </c>
      <c r="K16875" s="146">
        <v>3.5471716837633784</v>
      </c>
      <c r="L16875" s="147">
        <v>1.382970216445882E-8</v>
      </c>
      <c r="M16875" s="147">
        <v>0.25288730818293309</v>
      </c>
      <c r="N16875" s="87">
        <v>38.057846968521488</v>
      </c>
      <c r="O16875" s="88">
        <v>2.837447806442901</v>
      </c>
      <c r="P16875" s="89">
        <v>74.556183085969593</v>
      </c>
    </row>
    <row r="16876" spans="1:16">
      <c r="A16876" s="75" t="s">
        <v>20625</v>
      </c>
      <c r="B16876" s="85">
        <v>16872</v>
      </c>
      <c r="C16876" s="85">
        <v>12914</v>
      </c>
      <c r="D16876" s="85">
        <v>16872</v>
      </c>
      <c r="E16876" s="86" t="s">
        <v>20626</v>
      </c>
      <c r="F16876" s="85" t="s">
        <v>55</v>
      </c>
      <c r="G16876" s="86" t="s">
        <v>20627</v>
      </c>
      <c r="H16876" s="85" t="s">
        <v>1</v>
      </c>
      <c r="I16876" s="85">
        <v>1</v>
      </c>
      <c r="J16876" s="88">
        <v>0.87655081763066045</v>
      </c>
      <c r="K16876" s="146">
        <v>1.0593840383774691</v>
      </c>
      <c r="L16876" s="147">
        <v>3.7910579206947703E-9</v>
      </c>
      <c r="M16876" s="147">
        <v>0.18137925045471251</v>
      </c>
      <c r="N16876" s="87">
        <v>13.464248550250391</v>
      </c>
      <c r="O16876" s="88">
        <v>0.78366420633841227</v>
      </c>
      <c r="P16876" s="89">
        <v>58.203337781063077</v>
      </c>
    </row>
    <row r="16877" spans="1:16">
      <c r="A16877" s="75" t="s">
        <v>27506</v>
      </c>
      <c r="B16877" s="85">
        <v>16873</v>
      </c>
      <c r="C16877" s="85">
        <v>17220</v>
      </c>
      <c r="D16877" s="85">
        <v>16873</v>
      </c>
      <c r="E16877" s="86" t="s">
        <v>27507</v>
      </c>
      <c r="F16877" s="85" t="s">
        <v>1063</v>
      </c>
      <c r="G16877" s="86" t="s">
        <v>20627</v>
      </c>
      <c r="H16877" s="85" t="s">
        <v>1</v>
      </c>
      <c r="I16877" s="85">
        <v>1</v>
      </c>
      <c r="J16877" s="88">
        <v>0.82926582041100771</v>
      </c>
      <c r="K16877" s="146">
        <v>0.987885288289297</v>
      </c>
      <c r="L16877" s="147">
        <v>3.5077918933354891E-9</v>
      </c>
      <c r="M16877" s="147">
        <v>0.17540742378156871</v>
      </c>
      <c r="N16877" s="87">
        <v>12.793829339468219</v>
      </c>
      <c r="O16877" s="88">
        <v>0.74070408175298008</v>
      </c>
      <c r="P16877" s="89">
        <v>57.895416774706462</v>
      </c>
    </row>
    <row r="16878" spans="1:16">
      <c r="A16878" s="75" t="s">
        <v>20628</v>
      </c>
      <c r="B16878" s="85">
        <v>16874</v>
      </c>
      <c r="C16878" s="85">
        <v>12915</v>
      </c>
      <c r="D16878" s="85">
        <v>16874</v>
      </c>
      <c r="E16878" s="86" t="s">
        <v>20629</v>
      </c>
      <c r="F16878" s="85" t="s">
        <v>55</v>
      </c>
      <c r="G16878" s="86" t="s">
        <v>20630</v>
      </c>
      <c r="H16878" s="85" t="s">
        <v>1</v>
      </c>
      <c r="I16878" s="85">
        <v>1</v>
      </c>
      <c r="J16878" s="88">
        <v>0.30692274204802589</v>
      </c>
      <c r="K16878" s="146">
        <v>0.30740498660188198</v>
      </c>
      <c r="L16878" s="147">
        <v>1.2294610272948281E-9</v>
      </c>
      <c r="M16878" s="147">
        <v>8.1533234950440708E-2</v>
      </c>
      <c r="N16878" s="87">
        <v>5.2427241036173662</v>
      </c>
      <c r="O16878" s="88">
        <v>0.27246170266787118</v>
      </c>
      <c r="P16878" s="89">
        <v>51.96949091406097</v>
      </c>
    </row>
    <row r="16879" spans="1:16">
      <c r="A16879" s="75" t="s">
        <v>26727</v>
      </c>
      <c r="B16879" s="85">
        <v>16875</v>
      </c>
      <c r="C16879" s="85">
        <v>16647</v>
      </c>
      <c r="D16879" s="85">
        <v>16875</v>
      </c>
      <c r="E16879" s="86" t="s">
        <v>26728</v>
      </c>
      <c r="F16879" s="85" t="s">
        <v>1063</v>
      </c>
      <c r="G16879" s="86" t="s">
        <v>20630</v>
      </c>
      <c r="H16879" s="85" t="s">
        <v>1</v>
      </c>
      <c r="I16879" s="85">
        <v>1</v>
      </c>
      <c r="J16879" s="88">
        <v>0</v>
      </c>
      <c r="K16879" s="146">
        <v>0</v>
      </c>
      <c r="L16879" s="147">
        <v>0</v>
      </c>
      <c r="M16879" s="147">
        <v>0</v>
      </c>
      <c r="N16879" s="87">
        <v>0</v>
      </c>
      <c r="O16879" s="88">
        <v>0</v>
      </c>
      <c r="P16879" s="89" t="e">
        <v>#DIV/0!</v>
      </c>
    </row>
    <row r="16880" spans="1:16">
      <c r="A16880" s="75" t="s">
        <v>27508</v>
      </c>
      <c r="B16880" s="85">
        <v>16876</v>
      </c>
      <c r="C16880" s="85">
        <v>17221</v>
      </c>
      <c r="D16880" s="85">
        <v>16876</v>
      </c>
      <c r="E16880" s="86" t="s">
        <v>27509</v>
      </c>
      <c r="F16880" s="85" t="s">
        <v>1063</v>
      </c>
      <c r="G16880" s="86" t="s">
        <v>20630</v>
      </c>
      <c r="H16880" s="85" t="s">
        <v>1</v>
      </c>
      <c r="I16880" s="85">
        <v>1</v>
      </c>
      <c r="J16880" s="88">
        <v>0.3097039138348</v>
      </c>
      <c r="K16880" s="146">
        <v>0.31019052823411836</v>
      </c>
      <c r="L16880" s="147">
        <v>1.2406017537826609E-9</v>
      </c>
      <c r="M16880" s="147">
        <v>8.2272046063670987E-2</v>
      </c>
      <c r="N16880" s="87">
        <v>5.2902309004924222</v>
      </c>
      <c r="O16880" s="88">
        <v>0.27493060671642738</v>
      </c>
      <c r="P16880" s="89">
        <v>51.969490914061318</v>
      </c>
    </row>
    <row r="16881" spans="1:16">
      <c r="A16881" s="75" t="s">
        <v>20631</v>
      </c>
      <c r="B16881" s="85">
        <v>16877</v>
      </c>
      <c r="C16881" s="85">
        <v>12916</v>
      </c>
      <c r="D16881" s="85">
        <v>16877</v>
      </c>
      <c r="E16881" s="86" t="s">
        <v>20632</v>
      </c>
      <c r="F16881" s="85" t="s">
        <v>38</v>
      </c>
      <c r="G16881" s="86" t="s">
        <v>20633</v>
      </c>
      <c r="H16881" s="85" t="s">
        <v>1</v>
      </c>
      <c r="I16881" s="85">
        <v>1</v>
      </c>
      <c r="J16881" s="88">
        <v>3.3916486225180189</v>
      </c>
      <c r="K16881" s="146">
        <v>4.2546129512125006</v>
      </c>
      <c r="L16881" s="147">
        <v>1.4928977967798002E-8</v>
      </c>
      <c r="M16881" s="147">
        <v>0.2596179240864378</v>
      </c>
      <c r="N16881" s="87">
        <v>46.571167993374686</v>
      </c>
      <c r="O16881" s="88">
        <v>3.0471246774034251</v>
      </c>
      <c r="P16881" s="89">
        <v>65.429423583211729</v>
      </c>
    </row>
    <row r="16882" spans="1:16">
      <c r="A16882" s="75" t="s">
        <v>20634</v>
      </c>
      <c r="B16882" s="85">
        <v>16878</v>
      </c>
      <c r="C16882" s="85">
        <v>12917</v>
      </c>
      <c r="D16882" s="85">
        <v>16878</v>
      </c>
      <c r="E16882" s="86" t="s">
        <v>20632</v>
      </c>
      <c r="F16882" s="85" t="s">
        <v>11</v>
      </c>
      <c r="G16882" s="86" t="s">
        <v>20633</v>
      </c>
      <c r="H16882" s="85" t="s">
        <v>1</v>
      </c>
      <c r="I16882" s="85">
        <v>1</v>
      </c>
      <c r="J16882" s="88">
        <v>3.1963745877547849</v>
      </c>
      <c r="K16882" s="146">
        <v>3.9665125288922209</v>
      </c>
      <c r="L16882" s="147">
        <v>1.4048530997311479E-8</v>
      </c>
      <c r="M16882" s="147">
        <v>0.2533283651287086</v>
      </c>
      <c r="N16882" s="87">
        <v>45.701306243218681</v>
      </c>
      <c r="O16882" s="88">
        <v>2.8718714951265758</v>
      </c>
      <c r="P16882" s="89">
        <v>62.840030870074187</v>
      </c>
    </row>
    <row r="16883" spans="1:16">
      <c r="A16883" s="75" t="s">
        <v>27510</v>
      </c>
      <c r="B16883" s="85">
        <v>16879</v>
      </c>
      <c r="C16883" s="85">
        <v>17222</v>
      </c>
      <c r="D16883" s="85">
        <v>16879</v>
      </c>
      <c r="E16883" s="86" t="s">
        <v>27511</v>
      </c>
      <c r="F16883" s="85" t="s">
        <v>38</v>
      </c>
      <c r="G16883" s="86" t="s">
        <v>20633</v>
      </c>
      <c r="H16883" s="85" t="s">
        <v>1</v>
      </c>
      <c r="I16883" s="85">
        <v>1</v>
      </c>
      <c r="J16883" s="88">
        <v>3.3371004552287018</v>
      </c>
      <c r="K16883" s="146">
        <v>4.1780244266988378</v>
      </c>
      <c r="L16883" s="147">
        <v>1.4620751689215119E-8</v>
      </c>
      <c r="M16883" s="147">
        <v>0.25263142995775001</v>
      </c>
      <c r="N16883" s="87">
        <v>45.787945612602918</v>
      </c>
      <c r="O16883" s="88">
        <v>2.997559804264406</v>
      </c>
      <c r="P16883" s="89">
        <v>65.466134463113832</v>
      </c>
    </row>
    <row r="16884" spans="1:16">
      <c r="A16884" s="75" t="s">
        <v>27512</v>
      </c>
      <c r="B16884" s="85">
        <v>16880</v>
      </c>
      <c r="C16884" s="85">
        <v>17223</v>
      </c>
      <c r="D16884" s="85">
        <v>16880</v>
      </c>
      <c r="E16884" s="86" t="s">
        <v>27511</v>
      </c>
      <c r="F16884" s="85" t="s">
        <v>11</v>
      </c>
      <c r="G16884" s="86" t="s">
        <v>20633</v>
      </c>
      <c r="H16884" s="85" t="s">
        <v>1</v>
      </c>
      <c r="I16884" s="85">
        <v>1</v>
      </c>
      <c r="J16884" s="88">
        <v>3.167801496185362</v>
      </c>
      <c r="K16884" s="146">
        <v>3.9348169555187087</v>
      </c>
      <c r="L16884" s="147">
        <v>1.3908253372195961E-8</v>
      </c>
      <c r="M16884" s="147">
        <v>0.2493369597119359</v>
      </c>
      <c r="N16884" s="87">
        <v>45.26204961731051</v>
      </c>
      <c r="O16884" s="88">
        <v>2.8462404622240349</v>
      </c>
      <c r="P16884" s="89">
        <v>62.883596440924045</v>
      </c>
    </row>
    <row r="16885" spans="1:16">
      <c r="A16885" s="75" t="s">
        <v>20635</v>
      </c>
      <c r="B16885" s="85">
        <v>16881</v>
      </c>
      <c r="C16885" s="85">
        <v>12918</v>
      </c>
      <c r="D16885" s="85">
        <v>16881</v>
      </c>
      <c r="E16885" s="86" t="s">
        <v>20636</v>
      </c>
      <c r="F16885" s="85" t="s">
        <v>38</v>
      </c>
      <c r="G16885" s="86" t="s">
        <v>20637</v>
      </c>
      <c r="H16885" s="85" t="s">
        <v>1</v>
      </c>
      <c r="I16885" s="85">
        <v>1</v>
      </c>
      <c r="J16885" s="88">
        <v>3.6670971898761868</v>
      </c>
      <c r="K16885" s="146">
        <v>4.8508007997776774</v>
      </c>
      <c r="L16885" s="147">
        <v>1.638738588077296E-8</v>
      </c>
      <c r="M16885" s="147">
        <v>0.33058135748454498</v>
      </c>
      <c r="N16885" s="87">
        <v>50.562735836975797</v>
      </c>
      <c r="O16885" s="88">
        <v>3.28884773131327</v>
      </c>
      <c r="P16885" s="89">
        <v>65.044892782644553</v>
      </c>
    </row>
    <row r="16886" spans="1:16">
      <c r="A16886" s="75" t="s">
        <v>20638</v>
      </c>
      <c r="B16886" s="85">
        <v>16882</v>
      </c>
      <c r="C16886" s="85">
        <v>12919</v>
      </c>
      <c r="D16886" s="85">
        <v>16882</v>
      </c>
      <c r="E16886" s="86" t="s">
        <v>20636</v>
      </c>
      <c r="F16886" s="85" t="s">
        <v>11</v>
      </c>
      <c r="G16886" s="86" t="s">
        <v>20637</v>
      </c>
      <c r="H16886" s="85" t="s">
        <v>1</v>
      </c>
      <c r="I16886" s="85">
        <v>1</v>
      </c>
      <c r="J16886" s="88">
        <v>3.4021836249663622</v>
      </c>
      <c r="K16886" s="146">
        <v>4.4341201313340779</v>
      </c>
      <c r="L16886" s="147">
        <v>1.5248042884727342E-8</v>
      </c>
      <c r="M16886" s="147">
        <v>0.32485893006290678</v>
      </c>
      <c r="N16886" s="87">
        <v>49.985785307253828</v>
      </c>
      <c r="O16886" s="88">
        <v>3.0583220290790192</v>
      </c>
      <c r="P16886" s="89">
        <v>61.183834769826099</v>
      </c>
    </row>
    <row r="16887" spans="1:16">
      <c r="A16887" s="75" t="s">
        <v>27513</v>
      </c>
      <c r="B16887" s="85">
        <v>16883</v>
      </c>
      <c r="C16887" s="85">
        <v>17224</v>
      </c>
      <c r="D16887" s="85">
        <v>16883</v>
      </c>
      <c r="E16887" s="86" t="s">
        <v>27514</v>
      </c>
      <c r="F16887" s="85" t="s">
        <v>38</v>
      </c>
      <c r="G16887" s="86" t="s">
        <v>20637</v>
      </c>
      <c r="H16887" s="85" t="s">
        <v>1</v>
      </c>
      <c r="I16887" s="85">
        <v>1</v>
      </c>
      <c r="J16887" s="88">
        <v>3.6670971898761868</v>
      </c>
      <c r="K16887" s="146">
        <v>4.8508007997776774</v>
      </c>
      <c r="L16887" s="147">
        <v>1.638738588077296E-8</v>
      </c>
      <c r="M16887" s="147">
        <v>0.33058135748454498</v>
      </c>
      <c r="N16887" s="87">
        <v>50.562735836975797</v>
      </c>
      <c r="O16887" s="88">
        <v>3.28884773131327</v>
      </c>
      <c r="P16887" s="89">
        <v>65.044892782644553</v>
      </c>
    </row>
    <row r="16888" spans="1:16">
      <c r="A16888" s="75" t="s">
        <v>27515</v>
      </c>
      <c r="B16888" s="85">
        <v>16884</v>
      </c>
      <c r="C16888" s="85">
        <v>17225</v>
      </c>
      <c r="D16888" s="85">
        <v>16884</v>
      </c>
      <c r="E16888" s="86" t="s">
        <v>27514</v>
      </c>
      <c r="F16888" s="85" t="s">
        <v>11</v>
      </c>
      <c r="G16888" s="86" t="s">
        <v>20637</v>
      </c>
      <c r="H16888" s="85" t="s">
        <v>1</v>
      </c>
      <c r="I16888" s="85">
        <v>1</v>
      </c>
      <c r="J16888" s="88">
        <v>3.4021836249663622</v>
      </c>
      <c r="K16888" s="146">
        <v>4.4341201313340779</v>
      </c>
      <c r="L16888" s="147">
        <v>1.5248042884727342E-8</v>
      </c>
      <c r="M16888" s="147">
        <v>0.32485893006290678</v>
      </c>
      <c r="N16888" s="87">
        <v>49.985785307253828</v>
      </c>
      <c r="O16888" s="88">
        <v>3.0583220290790192</v>
      </c>
      <c r="P16888" s="89">
        <v>61.183834769826099</v>
      </c>
    </row>
    <row r="16889" spans="1:16">
      <c r="A16889" s="75" t="s">
        <v>20639</v>
      </c>
      <c r="B16889" s="85">
        <v>16885</v>
      </c>
      <c r="C16889" s="85">
        <v>12920</v>
      </c>
      <c r="D16889" s="85">
        <v>16885</v>
      </c>
      <c r="E16889" s="86" t="s">
        <v>20640</v>
      </c>
      <c r="F16889" s="85" t="s">
        <v>55</v>
      </c>
      <c r="G16889" s="86" t="s">
        <v>20641</v>
      </c>
      <c r="H16889" s="85" t="s">
        <v>1</v>
      </c>
      <c r="I16889" s="85">
        <v>1</v>
      </c>
      <c r="J16889" s="88">
        <v>4.4074031274344652</v>
      </c>
      <c r="K16889" s="146">
        <v>5.41901670423041</v>
      </c>
      <c r="L16889" s="147">
        <v>1.9172993280031531E-8</v>
      </c>
      <c r="M16889" s="147">
        <v>0.40113722740592977</v>
      </c>
      <c r="N16889" s="87">
        <v>63.756275812955863</v>
      </c>
      <c r="O16889" s="88">
        <v>3.922803192469948</v>
      </c>
      <c r="P16889" s="89">
        <v>61.528110644015975</v>
      </c>
    </row>
    <row r="16890" spans="1:16">
      <c r="A16890" s="75" t="s">
        <v>27516</v>
      </c>
      <c r="B16890" s="85">
        <v>16886</v>
      </c>
      <c r="C16890" s="85">
        <v>17226</v>
      </c>
      <c r="D16890" s="85">
        <v>16886</v>
      </c>
      <c r="E16890" s="86" t="s">
        <v>27517</v>
      </c>
      <c r="F16890" s="85" t="s">
        <v>38</v>
      </c>
      <c r="G16890" s="86" t="s">
        <v>20641</v>
      </c>
      <c r="H16890" s="85" t="s">
        <v>1</v>
      </c>
      <c r="I16890" s="85">
        <v>1</v>
      </c>
      <c r="J16890" s="88">
        <v>4.5213758744490606</v>
      </c>
      <c r="K16890" s="146">
        <v>5.6405856709004958</v>
      </c>
      <c r="L16890" s="147">
        <v>1.9677136885483001E-8</v>
      </c>
      <c r="M16890" s="147">
        <v>0.39169109135721247</v>
      </c>
      <c r="N16890" s="87">
        <v>63.034645330825931</v>
      </c>
      <c r="O16890" s="88">
        <v>4.0169348329700618</v>
      </c>
      <c r="P16890" s="89">
        <v>63.725825883336157</v>
      </c>
    </row>
    <row r="16891" spans="1:16">
      <c r="A16891" s="75" t="s">
        <v>27518</v>
      </c>
      <c r="B16891" s="85">
        <v>16887</v>
      </c>
      <c r="C16891" s="85">
        <v>17227</v>
      </c>
      <c r="D16891" s="85">
        <v>16887</v>
      </c>
      <c r="E16891" s="86" t="s">
        <v>27517</v>
      </c>
      <c r="F16891" s="85" t="s">
        <v>11</v>
      </c>
      <c r="G16891" s="86" t="s">
        <v>20641</v>
      </c>
      <c r="H16891" s="85" t="s">
        <v>1</v>
      </c>
      <c r="I16891" s="85">
        <v>1</v>
      </c>
      <c r="J16891" s="88">
        <v>3.8734012167580358</v>
      </c>
      <c r="K16891" s="146">
        <v>4.6015258391158609</v>
      </c>
      <c r="L16891" s="147">
        <v>1.664721020669573E-8</v>
      </c>
      <c r="M16891" s="147">
        <v>0.3791564863610094</v>
      </c>
      <c r="N16891" s="87">
        <v>60.675237604151647</v>
      </c>
      <c r="O16891" s="88">
        <v>3.4574447185950978</v>
      </c>
      <c r="P16891" s="89">
        <v>56.982796526511258</v>
      </c>
    </row>
    <row r="16892" spans="1:16">
      <c r="A16892" s="75" t="s">
        <v>20642</v>
      </c>
      <c r="B16892" s="85">
        <v>16888</v>
      </c>
      <c r="C16892" s="85">
        <v>12921</v>
      </c>
      <c r="D16892" s="85">
        <v>16888</v>
      </c>
      <c r="E16892" s="86" t="s">
        <v>20643</v>
      </c>
      <c r="F16892" s="85" t="s">
        <v>38</v>
      </c>
      <c r="G16892" s="86" t="s">
        <v>20644</v>
      </c>
      <c r="H16892" s="85" t="s">
        <v>1</v>
      </c>
      <c r="I16892" s="85">
        <v>1</v>
      </c>
      <c r="J16892" s="88">
        <v>2.046155591792437</v>
      </c>
      <c r="K16892" s="146">
        <v>2.6292199646979895</v>
      </c>
      <c r="L16892" s="147">
        <v>8.9952530706009853E-9</v>
      </c>
      <c r="M16892" s="147">
        <v>0.18699800506242659</v>
      </c>
      <c r="N16892" s="87">
        <v>29.387581258370481</v>
      </c>
      <c r="O16892" s="88">
        <v>1.808110687367533</v>
      </c>
      <c r="P16892" s="89">
        <v>61.526352627354385</v>
      </c>
    </row>
    <row r="16893" spans="1:16">
      <c r="A16893" s="75" t="s">
        <v>20645</v>
      </c>
      <c r="B16893" s="85">
        <v>16889</v>
      </c>
      <c r="C16893" s="85">
        <v>12922</v>
      </c>
      <c r="D16893" s="85">
        <v>16889</v>
      </c>
      <c r="E16893" s="86" t="s">
        <v>20643</v>
      </c>
      <c r="F16893" s="85" t="s">
        <v>11</v>
      </c>
      <c r="G16893" s="86" t="s">
        <v>20644</v>
      </c>
      <c r="H16893" s="85" t="s">
        <v>1</v>
      </c>
      <c r="I16893" s="85">
        <v>1</v>
      </c>
      <c r="J16893" s="88">
        <v>1.791849091848456</v>
      </c>
      <c r="K16893" s="146">
        <v>2.2402058858344924</v>
      </c>
      <c r="L16893" s="147">
        <v>7.8197148036640362E-9</v>
      </c>
      <c r="M16893" s="147">
        <v>0.1760288595513794</v>
      </c>
      <c r="N16893" s="87">
        <v>27.937316814110879</v>
      </c>
      <c r="O16893" s="88">
        <v>1.5904799057077761</v>
      </c>
      <c r="P16893" s="89">
        <v>56.930302802180321</v>
      </c>
    </row>
    <row r="16894" spans="1:16">
      <c r="A16894" s="75" t="s">
        <v>27519</v>
      </c>
      <c r="B16894" s="85">
        <v>16890</v>
      </c>
      <c r="C16894" s="85">
        <v>17228</v>
      </c>
      <c r="D16894" s="85">
        <v>16890</v>
      </c>
      <c r="E16894" s="86" t="s">
        <v>27520</v>
      </c>
      <c r="F16894" s="85" t="s">
        <v>38</v>
      </c>
      <c r="G16894" s="86" t="s">
        <v>20644</v>
      </c>
      <c r="H16894" s="85" t="s">
        <v>1</v>
      </c>
      <c r="I16894" s="85">
        <v>1</v>
      </c>
      <c r="J16894" s="88">
        <v>1.945857489738871</v>
      </c>
      <c r="K16894" s="146">
        <v>2.5069865014456338</v>
      </c>
      <c r="L16894" s="147">
        <v>8.4970757900009772E-9</v>
      </c>
      <c r="M16894" s="147">
        <v>0.17343347061671399</v>
      </c>
      <c r="N16894" s="87">
        <v>27.8879953506197</v>
      </c>
      <c r="O16894" s="88">
        <v>1.717140804532246</v>
      </c>
      <c r="P16894" s="89">
        <v>61.572758563088662</v>
      </c>
    </row>
    <row r="16895" spans="1:16">
      <c r="A16895" s="75" t="s">
        <v>27521</v>
      </c>
      <c r="B16895" s="85">
        <v>16891</v>
      </c>
      <c r="C16895" s="85">
        <v>17229</v>
      </c>
      <c r="D16895" s="85">
        <v>16891</v>
      </c>
      <c r="E16895" s="86" t="s">
        <v>27520</v>
      </c>
      <c r="F16895" s="85" t="s">
        <v>11</v>
      </c>
      <c r="G16895" s="86" t="s">
        <v>20644</v>
      </c>
      <c r="H16895" s="85" t="s">
        <v>1</v>
      </c>
      <c r="I16895" s="85">
        <v>1</v>
      </c>
      <c r="J16895" s="88">
        <v>1.763276000279038</v>
      </c>
      <c r="K16895" s="146">
        <v>2.2085103124609775</v>
      </c>
      <c r="L16895" s="147">
        <v>7.679437178548511E-9</v>
      </c>
      <c r="M16895" s="147">
        <v>0.17203745413460661</v>
      </c>
      <c r="N16895" s="87">
        <v>27.4980601882027</v>
      </c>
      <c r="O16895" s="88">
        <v>1.5648488728052381</v>
      </c>
      <c r="P16895" s="89">
        <v>56.907609558458759</v>
      </c>
    </row>
    <row r="16896" spans="1:16">
      <c r="A16896" s="75" t="s">
        <v>20646</v>
      </c>
      <c r="B16896" s="85">
        <v>16892</v>
      </c>
      <c r="C16896" s="85">
        <v>12923</v>
      </c>
      <c r="D16896" s="85">
        <v>16892</v>
      </c>
      <c r="E16896" s="86" t="s">
        <v>20647</v>
      </c>
      <c r="F16896" s="85" t="s">
        <v>38</v>
      </c>
      <c r="G16896" s="86" t="s">
        <v>20648</v>
      </c>
      <c r="H16896" s="85" t="s">
        <v>1</v>
      </c>
      <c r="I16896" s="85">
        <v>1</v>
      </c>
      <c r="J16896" s="88">
        <v>2.0567143955405709</v>
      </c>
      <c r="K16896" s="146">
        <v>3.1027179109647434</v>
      </c>
      <c r="L16896" s="147">
        <v>9.835711188808397E-9</v>
      </c>
      <c r="M16896" s="147">
        <v>0.18015817613124041</v>
      </c>
      <c r="N16896" s="87">
        <v>28.482869877978452</v>
      </c>
      <c r="O16896" s="88">
        <v>1.777379016563408</v>
      </c>
      <c r="P16896" s="89">
        <v>62.401682982710597</v>
      </c>
    </row>
    <row r="16897" spans="1:16">
      <c r="A16897" s="75" t="s">
        <v>20649</v>
      </c>
      <c r="B16897" s="85">
        <v>16893</v>
      </c>
      <c r="C16897" s="85">
        <v>12924</v>
      </c>
      <c r="D16897" s="85">
        <v>16893</v>
      </c>
      <c r="E16897" s="86" t="s">
        <v>20647</v>
      </c>
      <c r="F16897" s="85" t="s">
        <v>11</v>
      </c>
      <c r="G16897" s="86" t="s">
        <v>20648</v>
      </c>
      <c r="H16897" s="85" t="s">
        <v>1</v>
      </c>
      <c r="I16897" s="85">
        <v>1</v>
      </c>
      <c r="J16897" s="88">
        <v>1.5640598805901731</v>
      </c>
      <c r="K16897" s="146">
        <v>2.3476344274412972</v>
      </c>
      <c r="L16897" s="147">
        <v>7.6578563657145998E-9</v>
      </c>
      <c r="M16897" s="147">
        <v>0.16263924631080359</v>
      </c>
      <c r="N16897" s="87">
        <v>26.394674550335392</v>
      </c>
      <c r="O16897" s="88">
        <v>1.3708164188388181</v>
      </c>
      <c r="P16897" s="89">
        <v>51.935340828871837</v>
      </c>
    </row>
    <row r="16898" spans="1:16">
      <c r="A16898" s="75" t="s">
        <v>27522</v>
      </c>
      <c r="B16898" s="85">
        <v>16894</v>
      </c>
      <c r="C16898" s="85">
        <v>17230</v>
      </c>
      <c r="D16898" s="85">
        <v>16894</v>
      </c>
      <c r="E16898" s="86" t="s">
        <v>27523</v>
      </c>
      <c r="F16898" s="85" t="s">
        <v>38</v>
      </c>
      <c r="G16898" s="86" t="s">
        <v>20648</v>
      </c>
      <c r="H16898" s="85" t="s">
        <v>1</v>
      </c>
      <c r="I16898" s="85">
        <v>1</v>
      </c>
      <c r="J16898" s="88">
        <v>1.95641629348701</v>
      </c>
      <c r="K16898" s="146">
        <v>2.9804844477124073</v>
      </c>
      <c r="L16898" s="147">
        <v>9.3375339082084235E-9</v>
      </c>
      <c r="M16898" s="147">
        <v>0.16659364168552809</v>
      </c>
      <c r="N16898" s="87">
        <v>26.983283970227721</v>
      </c>
      <c r="O16898" s="88">
        <v>1.6864091337281251</v>
      </c>
      <c r="P16898" s="89">
        <v>62.498291000785585</v>
      </c>
    </row>
    <row r="16899" spans="1:16">
      <c r="A16899" s="75" t="s">
        <v>27524</v>
      </c>
      <c r="B16899" s="85">
        <v>16895</v>
      </c>
      <c r="C16899" s="85">
        <v>17231</v>
      </c>
      <c r="D16899" s="85">
        <v>16895</v>
      </c>
      <c r="E16899" s="86" t="s">
        <v>27523</v>
      </c>
      <c r="F16899" s="85" t="s">
        <v>11</v>
      </c>
      <c r="G16899" s="86" t="s">
        <v>20648</v>
      </c>
      <c r="H16899" s="85" t="s">
        <v>1</v>
      </c>
      <c r="I16899" s="85">
        <v>1</v>
      </c>
      <c r="J16899" s="88">
        <v>1.535486789020756</v>
      </c>
      <c r="K16899" s="146">
        <v>2.3159388540677837</v>
      </c>
      <c r="L16899" s="147">
        <v>7.5175787405990878E-9</v>
      </c>
      <c r="M16899" s="147">
        <v>0.15864784089403081</v>
      </c>
      <c r="N16899" s="87">
        <v>25.955417924427199</v>
      </c>
      <c r="O16899" s="88">
        <v>1.345185385936277</v>
      </c>
      <c r="P16899" s="89">
        <v>51.826766567695842</v>
      </c>
    </row>
    <row r="16900" spans="1:16">
      <c r="A16900" s="75" t="s">
        <v>20650</v>
      </c>
      <c r="B16900" s="85">
        <v>16896</v>
      </c>
      <c r="C16900" s="85">
        <v>12925</v>
      </c>
      <c r="D16900" s="85">
        <v>16896</v>
      </c>
      <c r="E16900" s="86" t="s">
        <v>20651</v>
      </c>
      <c r="F16900" s="85" t="s">
        <v>55</v>
      </c>
      <c r="G16900" s="86" t="s">
        <v>20652</v>
      </c>
      <c r="H16900" s="85" t="s">
        <v>1</v>
      </c>
      <c r="I16900" s="85">
        <v>1</v>
      </c>
      <c r="J16900" s="88">
        <v>6.4303467861144776</v>
      </c>
      <c r="K16900" s="146">
        <v>11.657339232407768</v>
      </c>
      <c r="L16900" s="147">
        <v>3.2373472728674578E-8</v>
      </c>
      <c r="M16900" s="147">
        <v>0.34862297272112031</v>
      </c>
      <c r="N16900" s="87">
        <v>86.741352031184945</v>
      </c>
      <c r="O16900" s="88">
        <v>5.6445750573556364</v>
      </c>
      <c r="P16900" s="89">
        <v>65.073634721837394</v>
      </c>
    </row>
    <row r="16901" spans="1:16">
      <c r="A16901" s="75" t="s">
        <v>27525</v>
      </c>
      <c r="B16901" s="85">
        <v>16897</v>
      </c>
      <c r="C16901" s="85">
        <v>17232</v>
      </c>
      <c r="D16901" s="85">
        <v>16897</v>
      </c>
      <c r="E16901" s="86" t="s">
        <v>27526</v>
      </c>
      <c r="F16901" s="85" t="s">
        <v>55</v>
      </c>
      <c r="G16901" s="86" t="s">
        <v>20652</v>
      </c>
      <c r="H16901" s="85" t="s">
        <v>1</v>
      </c>
      <c r="I16901" s="85">
        <v>1</v>
      </c>
      <c r="J16901" s="88">
        <v>6.3759266852951182</v>
      </c>
      <c r="K16901" s="146">
        <v>11.581072089265765</v>
      </c>
      <c r="L16901" s="147">
        <v>3.2066244374304312E-8</v>
      </c>
      <c r="M16901" s="147">
        <v>0.34164530330498072</v>
      </c>
      <c r="N16901" s="87">
        <v>85.957283043639904</v>
      </c>
      <c r="O16901" s="88">
        <v>5.5951639345783626</v>
      </c>
      <c r="P16901" s="89">
        <v>65.092377707398427</v>
      </c>
    </row>
    <row r="16902" spans="1:16">
      <c r="A16902" s="75" t="s">
        <v>20653</v>
      </c>
      <c r="B16902" s="85">
        <v>16898</v>
      </c>
      <c r="C16902" s="85">
        <v>12926</v>
      </c>
      <c r="D16902" s="85">
        <v>16898</v>
      </c>
      <c r="E16902" s="86" t="s">
        <v>20654</v>
      </c>
      <c r="F16902" s="85" t="s">
        <v>55</v>
      </c>
      <c r="G16902" s="86" t="s">
        <v>20655</v>
      </c>
      <c r="H16902" s="85" t="s">
        <v>1</v>
      </c>
      <c r="I16902" s="85">
        <v>1</v>
      </c>
      <c r="J16902" s="88">
        <v>1.5791366228384101</v>
      </c>
      <c r="K16902" s="146">
        <v>3.3964157700901842</v>
      </c>
      <c r="L16902" s="147">
        <v>9.2008601148638409E-9</v>
      </c>
      <c r="M16902" s="147">
        <v>0.1373235207696365</v>
      </c>
      <c r="N16902" s="87">
        <v>22.814766627586149</v>
      </c>
      <c r="O16902" s="88">
        <v>1.3856965413675579</v>
      </c>
      <c r="P16902" s="89">
        <v>60.736827335856361</v>
      </c>
    </row>
    <row r="16903" spans="1:16">
      <c r="A16903" s="75" t="s">
        <v>27527</v>
      </c>
      <c r="B16903" s="85">
        <v>16899</v>
      </c>
      <c r="C16903" s="85">
        <v>17233</v>
      </c>
      <c r="D16903" s="85">
        <v>16899</v>
      </c>
      <c r="E16903" s="86" t="s">
        <v>27528</v>
      </c>
      <c r="F16903" s="85" t="s">
        <v>55</v>
      </c>
      <c r="G16903" s="86" t="s">
        <v>20655</v>
      </c>
      <c r="H16903" s="85" t="s">
        <v>1</v>
      </c>
      <c r="I16903" s="85">
        <v>1</v>
      </c>
      <c r="J16903" s="88">
        <v>1.5247165220190471</v>
      </c>
      <c r="K16903" s="146">
        <v>3.3201486269481695</v>
      </c>
      <c r="L16903" s="147">
        <v>8.8936317604936854E-9</v>
      </c>
      <c r="M16903" s="147">
        <v>0.13034585135349669</v>
      </c>
      <c r="N16903" s="87">
        <v>22.03069764004109</v>
      </c>
      <c r="O16903" s="88">
        <v>1.3362854185902791</v>
      </c>
      <c r="P16903" s="89">
        <v>60.655610658536858</v>
      </c>
    </row>
    <row r="16904" spans="1:16">
      <c r="A16904" s="75" t="s">
        <v>20656</v>
      </c>
      <c r="B16904" s="85">
        <v>16900</v>
      </c>
      <c r="C16904" s="85">
        <v>12927</v>
      </c>
      <c r="D16904" s="85">
        <v>16900</v>
      </c>
      <c r="E16904" s="86" t="s">
        <v>20657</v>
      </c>
      <c r="F16904" s="85" t="s">
        <v>55</v>
      </c>
      <c r="G16904" s="86" t="s">
        <v>20658</v>
      </c>
      <c r="H16904" s="85" t="s">
        <v>1</v>
      </c>
      <c r="I16904" s="85">
        <v>1</v>
      </c>
      <c r="J16904" s="88">
        <v>3.9072762542019781</v>
      </c>
      <c r="K16904" s="146">
        <v>4.4680033530500056</v>
      </c>
      <c r="L16904" s="147">
        <v>1.6342491358472121E-8</v>
      </c>
      <c r="M16904" s="147">
        <v>0.70229436262040768</v>
      </c>
      <c r="N16904" s="87">
        <v>94.749277471713327</v>
      </c>
      <c r="O16904" s="88">
        <v>3.3093417503302929</v>
      </c>
      <c r="P16904" s="89">
        <v>34.927356056285198</v>
      </c>
    </row>
    <row r="16905" spans="1:16">
      <c r="A16905" s="75" t="s">
        <v>27529</v>
      </c>
      <c r="B16905" s="85">
        <v>16901</v>
      </c>
      <c r="C16905" s="85">
        <v>17234</v>
      </c>
      <c r="D16905" s="85">
        <v>16901</v>
      </c>
      <c r="E16905" s="86" t="s">
        <v>27530</v>
      </c>
      <c r="F16905" s="85" t="s">
        <v>38</v>
      </c>
      <c r="G16905" s="86" t="s">
        <v>20658</v>
      </c>
      <c r="H16905" s="85" t="s">
        <v>1</v>
      </c>
      <c r="I16905" s="85">
        <v>1</v>
      </c>
      <c r="J16905" s="88">
        <v>3.954170294380932</v>
      </c>
      <c r="K16905" s="146">
        <v>4.5467699747430226</v>
      </c>
      <c r="L16905" s="147">
        <v>1.6465367990750771E-8</v>
      </c>
      <c r="M16905" s="147">
        <v>0.69806567913597317</v>
      </c>
      <c r="N16905" s="87">
        <v>94.252180587166592</v>
      </c>
      <c r="O16905" s="88">
        <v>3.348124296897057</v>
      </c>
      <c r="P16905" s="89">
        <v>35.52304335071203</v>
      </c>
    </row>
    <row r="16906" spans="1:16">
      <c r="A16906" s="75" t="s">
        <v>27531</v>
      </c>
      <c r="B16906" s="85">
        <v>16902</v>
      </c>
      <c r="C16906" s="85">
        <v>17235</v>
      </c>
      <c r="D16906" s="85">
        <v>16902</v>
      </c>
      <c r="E16906" s="86" t="s">
        <v>27530</v>
      </c>
      <c r="F16906" s="85" t="s">
        <v>11</v>
      </c>
      <c r="G16906" s="86" t="s">
        <v>20658</v>
      </c>
      <c r="H16906" s="85" t="s">
        <v>1</v>
      </c>
      <c r="I16906" s="85">
        <v>1</v>
      </c>
      <c r="J16906" s="88">
        <v>3.647157745901199</v>
      </c>
      <c r="K16906" s="146">
        <v>4.0769706873641605</v>
      </c>
      <c r="L16906" s="147">
        <v>1.5162019546360471E-8</v>
      </c>
      <c r="M16906" s="147">
        <v>0.68973541873686539</v>
      </c>
      <c r="N16906" s="87">
        <v>93.382568153838349</v>
      </c>
      <c r="O16906" s="88">
        <v>3.080870753430264</v>
      </c>
      <c r="P16906" s="89">
        <v>32.991925734520827</v>
      </c>
    </row>
    <row r="16907" spans="1:16">
      <c r="A16907" s="75" t="s">
        <v>20659</v>
      </c>
      <c r="B16907" s="85">
        <v>16903</v>
      </c>
      <c r="C16907" s="85">
        <v>12928</v>
      </c>
      <c r="D16907" s="85">
        <v>16903</v>
      </c>
      <c r="E16907" s="86" t="s">
        <v>20660</v>
      </c>
      <c r="F16907" s="85" t="s">
        <v>38</v>
      </c>
      <c r="G16907" s="86" t="s">
        <v>20661</v>
      </c>
      <c r="H16907" s="85" t="s">
        <v>1</v>
      </c>
      <c r="I16907" s="85">
        <v>1</v>
      </c>
      <c r="J16907" s="88">
        <v>2.8268352788674749</v>
      </c>
      <c r="K16907" s="146">
        <v>7.9256610465690551</v>
      </c>
      <c r="L16907" s="147">
        <v>2.0748988843474111E-8</v>
      </c>
      <c r="M16907" s="147">
        <v>0.15455534694789</v>
      </c>
      <c r="N16907" s="87">
        <v>21.78554580707408</v>
      </c>
      <c r="O16907" s="88">
        <v>2.6588454262729888</v>
      </c>
      <c r="P16907" s="89">
        <v>122.04630766742706</v>
      </c>
    </row>
    <row r="16908" spans="1:16">
      <c r="A16908" s="75" t="s">
        <v>20662</v>
      </c>
      <c r="B16908" s="85">
        <v>16904</v>
      </c>
      <c r="C16908" s="85">
        <v>12929</v>
      </c>
      <c r="D16908" s="85">
        <v>16904</v>
      </c>
      <c r="E16908" s="86" t="s">
        <v>20660</v>
      </c>
      <c r="F16908" s="85" t="s">
        <v>11</v>
      </c>
      <c r="G16908" s="86" t="s">
        <v>20661</v>
      </c>
      <c r="H16908" s="85" t="s">
        <v>1</v>
      </c>
      <c r="I16908" s="85">
        <v>1</v>
      </c>
      <c r="J16908" s="88">
        <v>2.778860454271137</v>
      </c>
      <c r="K16908" s="146">
        <v>7.8434410478228269</v>
      </c>
      <c r="L16908" s="147">
        <v>2.0470746446550261E-8</v>
      </c>
      <c r="M16908" s="147">
        <v>0.15183283400774009</v>
      </c>
      <c r="N16908" s="87">
        <v>21.37676051135568</v>
      </c>
      <c r="O16908" s="88">
        <v>2.6160098583385181</v>
      </c>
      <c r="P16908" s="89">
        <v>122.37634682527558</v>
      </c>
    </row>
    <row r="16909" spans="1:16">
      <c r="A16909" s="75" t="s">
        <v>27532</v>
      </c>
      <c r="B16909" s="85">
        <v>16905</v>
      </c>
      <c r="C16909" s="85">
        <v>17236</v>
      </c>
      <c r="D16909" s="85">
        <v>16905</v>
      </c>
      <c r="E16909" s="86" t="s">
        <v>27533</v>
      </c>
      <c r="F16909" s="85" t="s">
        <v>38</v>
      </c>
      <c r="G16909" s="86" t="s">
        <v>20661</v>
      </c>
      <c r="H16909" s="85" t="s">
        <v>1</v>
      </c>
      <c r="I16909" s="85">
        <v>1</v>
      </c>
      <c r="J16909" s="88">
        <v>2.772287111578156</v>
      </c>
      <c r="K16909" s="146">
        <v>7.8490725220554092</v>
      </c>
      <c r="L16909" s="147">
        <v>2.0440762564891319E-8</v>
      </c>
      <c r="M16909" s="147">
        <v>0.14756885281920151</v>
      </c>
      <c r="N16909" s="87">
        <v>21.002323426302301</v>
      </c>
      <c r="O16909" s="88">
        <v>2.6092805531339729</v>
      </c>
      <c r="P16909" s="89">
        <v>124.23770933201777</v>
      </c>
    </row>
    <row r="16910" spans="1:16">
      <c r="A16910" s="75" t="s">
        <v>27534</v>
      </c>
      <c r="B16910" s="85">
        <v>16906</v>
      </c>
      <c r="C16910" s="85">
        <v>17237</v>
      </c>
      <c r="D16910" s="85">
        <v>16906</v>
      </c>
      <c r="E16910" s="86" t="s">
        <v>27533</v>
      </c>
      <c r="F16910" s="85" t="s">
        <v>11</v>
      </c>
      <c r="G16910" s="86" t="s">
        <v>20661</v>
      </c>
      <c r="H16910" s="85" t="s">
        <v>1</v>
      </c>
      <c r="I16910" s="85">
        <v>1</v>
      </c>
      <c r="J16910" s="88">
        <v>2.7502873627017208</v>
      </c>
      <c r="K16910" s="146">
        <v>7.8117454744493049</v>
      </c>
      <c r="L16910" s="147">
        <v>2.0330468821434759E-8</v>
      </c>
      <c r="M16910" s="147">
        <v>0.14784142859096719</v>
      </c>
      <c r="N16910" s="87">
        <v>20.937503885447491</v>
      </c>
      <c r="O16910" s="88">
        <v>2.5903788254359821</v>
      </c>
      <c r="P16910" s="89">
        <v>123.71956273337875</v>
      </c>
    </row>
    <row r="16911" spans="1:16">
      <c r="A16911" s="75" t="s">
        <v>20663</v>
      </c>
      <c r="B16911" s="85">
        <v>16907</v>
      </c>
      <c r="C16911" s="85">
        <v>12930</v>
      </c>
      <c r="D16911" s="85">
        <v>16907</v>
      </c>
      <c r="E16911" s="86" t="s">
        <v>20664</v>
      </c>
      <c r="F16911" s="85" t="s">
        <v>55</v>
      </c>
      <c r="G16911" s="86" t="s">
        <v>20665</v>
      </c>
      <c r="H16911" s="85" t="s">
        <v>1</v>
      </c>
      <c r="I16911" s="85">
        <v>1</v>
      </c>
      <c r="J16911" s="88">
        <v>2.2287287812937842</v>
      </c>
      <c r="K16911" s="146">
        <v>6.415856350178565</v>
      </c>
      <c r="L16911" s="147">
        <v>1.6720245820969679E-8</v>
      </c>
      <c r="M16911" s="147">
        <v>0.15033803776380511</v>
      </c>
      <c r="N16911" s="87">
        <v>23.462669717005681</v>
      </c>
      <c r="O16911" s="88">
        <v>2.0466639363223398</v>
      </c>
      <c r="P16911" s="89">
        <v>87.230650263082509</v>
      </c>
    </row>
    <row r="16912" spans="1:16">
      <c r="A16912" s="75" t="s">
        <v>27535</v>
      </c>
      <c r="B16912" s="85">
        <v>16908</v>
      </c>
      <c r="C16912" s="85">
        <v>17238</v>
      </c>
      <c r="D16912" s="85">
        <v>16908</v>
      </c>
      <c r="E16912" s="86" t="s">
        <v>27536</v>
      </c>
      <c r="F16912" s="85" t="s">
        <v>55</v>
      </c>
      <c r="G16912" s="86" t="s">
        <v>20665</v>
      </c>
      <c r="H16912" s="85" t="s">
        <v>1</v>
      </c>
      <c r="I16912" s="85">
        <v>1</v>
      </c>
      <c r="J16912" s="88">
        <v>2.1743086804744221</v>
      </c>
      <c r="K16912" s="146">
        <v>6.3395892070365552</v>
      </c>
      <c r="L16912" s="147">
        <v>1.6413017466599549E-8</v>
      </c>
      <c r="M16912" s="147">
        <v>0.14336036834766541</v>
      </c>
      <c r="N16912" s="87">
        <v>22.678600729460619</v>
      </c>
      <c r="O16912" s="88">
        <v>1.997252813545058</v>
      </c>
      <c r="P16912" s="89">
        <v>88.067726813080142</v>
      </c>
    </row>
    <row r="16913" spans="1:16">
      <c r="A16913" s="75" t="s">
        <v>20666</v>
      </c>
      <c r="B16913" s="85">
        <v>16909</v>
      </c>
      <c r="C16913" s="85">
        <v>12931</v>
      </c>
      <c r="D16913" s="85">
        <v>16909</v>
      </c>
      <c r="E16913" s="86" t="s">
        <v>20667</v>
      </c>
      <c r="F16913" s="85" t="s">
        <v>38</v>
      </c>
      <c r="G16913" s="86" t="s">
        <v>20668</v>
      </c>
      <c r="H16913" s="85" t="s">
        <v>1</v>
      </c>
      <c r="I16913" s="85">
        <v>1</v>
      </c>
      <c r="J16913" s="88">
        <v>0.8488262325538376</v>
      </c>
      <c r="K16913" s="146">
        <v>1.16131332003704</v>
      </c>
      <c r="L16913" s="147">
        <v>4.1977244884267916E-9</v>
      </c>
      <c r="M16913" s="147">
        <v>4.2522595458956869E-2</v>
      </c>
      <c r="N16913" s="87">
        <v>7.8844454781707549</v>
      </c>
      <c r="O16913" s="88">
        <v>0.77931502416841436</v>
      </c>
      <c r="P16913" s="89">
        <v>98.842084243725509</v>
      </c>
    </row>
    <row r="16914" spans="1:16">
      <c r="A16914" s="75" t="s">
        <v>20669</v>
      </c>
      <c r="B16914" s="85">
        <v>16910</v>
      </c>
      <c r="C16914" s="85">
        <v>12932</v>
      </c>
      <c r="D16914" s="85">
        <v>16910</v>
      </c>
      <c r="E16914" s="86" t="s">
        <v>20667</v>
      </c>
      <c r="F16914" s="85" t="s">
        <v>11</v>
      </c>
      <c r="G16914" s="86" t="s">
        <v>20668</v>
      </c>
      <c r="H16914" s="85" t="s">
        <v>1</v>
      </c>
      <c r="I16914" s="85">
        <v>1</v>
      </c>
      <c r="J16914" s="88">
        <v>0.75125824676591835</v>
      </c>
      <c r="K16914" s="146">
        <v>0.97015701288505019</v>
      </c>
      <c r="L16914" s="147">
        <v>3.611930847991671E-9</v>
      </c>
      <c r="M16914" s="147">
        <v>4.4059612459011098E-2</v>
      </c>
      <c r="N16914" s="87">
        <v>7.5345128844312663</v>
      </c>
      <c r="O16914" s="88">
        <v>0.69437771503104939</v>
      </c>
      <c r="P16914" s="89">
        <v>92.159602841194655</v>
      </c>
    </row>
    <row r="16915" spans="1:16">
      <c r="A16915" s="75" t="s">
        <v>27540</v>
      </c>
      <c r="B16915" s="85">
        <v>16911</v>
      </c>
      <c r="C16915" s="85">
        <v>17241</v>
      </c>
      <c r="D16915" s="85">
        <v>16911</v>
      </c>
      <c r="E16915" s="86" t="s">
        <v>27541</v>
      </c>
      <c r="F16915" s="85" t="s">
        <v>38</v>
      </c>
      <c r="G16915" s="86" t="s">
        <v>20668</v>
      </c>
      <c r="H16915" s="85" t="s">
        <v>1</v>
      </c>
      <c r="I16915" s="85">
        <v>1</v>
      </c>
      <c r="J16915" s="88">
        <v>0.79427806526451694</v>
      </c>
      <c r="K16915" s="146">
        <v>1.0847247955233759</v>
      </c>
      <c r="L16915" s="147">
        <v>3.8894982098439887E-9</v>
      </c>
      <c r="M16915" s="147">
        <v>3.5536101330268723E-2</v>
      </c>
      <c r="N16915" s="87">
        <v>7.1012230973989796</v>
      </c>
      <c r="O16915" s="88">
        <v>0.72975015102939433</v>
      </c>
      <c r="P16915" s="89">
        <v>102.7640085405408</v>
      </c>
    </row>
    <row r="16916" spans="1:16">
      <c r="A16916" s="75" t="s">
        <v>27542</v>
      </c>
      <c r="B16916" s="85">
        <v>16912</v>
      </c>
      <c r="C16916" s="85">
        <v>17242</v>
      </c>
      <c r="D16916" s="85">
        <v>16912</v>
      </c>
      <c r="E16916" s="86" t="s">
        <v>27541</v>
      </c>
      <c r="F16916" s="85" t="s">
        <v>11</v>
      </c>
      <c r="G16916" s="86" t="s">
        <v>20668</v>
      </c>
      <c r="H16916" s="85" t="s">
        <v>1</v>
      </c>
      <c r="I16916" s="85">
        <v>1</v>
      </c>
      <c r="J16916" s="88">
        <v>0.72268515519649756</v>
      </c>
      <c r="K16916" s="146">
        <v>0.93846143951153527</v>
      </c>
      <c r="L16916" s="147">
        <v>3.4716532228761429E-9</v>
      </c>
      <c r="M16916" s="147">
        <v>4.006820704223827E-2</v>
      </c>
      <c r="N16916" s="87">
        <v>7.0952562585230758</v>
      </c>
      <c r="O16916" s="88">
        <v>0.66874668212850974</v>
      </c>
      <c r="P16916" s="89">
        <v>94.252646805418379</v>
      </c>
    </row>
    <row r="16917" spans="1:16">
      <c r="A16917" s="75" t="s">
        <v>20670</v>
      </c>
      <c r="B16917" s="85">
        <v>16913</v>
      </c>
      <c r="C16917" s="85">
        <v>12933</v>
      </c>
      <c r="D16917" s="85">
        <v>16913</v>
      </c>
      <c r="E16917" s="86" t="s">
        <v>20671</v>
      </c>
      <c r="F16917" s="85" t="s">
        <v>38</v>
      </c>
      <c r="G16917" s="86" t="s">
        <v>20672</v>
      </c>
      <c r="H16917" s="85" t="s">
        <v>1</v>
      </c>
      <c r="I16917" s="85">
        <v>1</v>
      </c>
      <c r="J16917" s="88">
        <v>1.6593024167961921</v>
      </c>
      <c r="K16917" s="146">
        <v>2.1954924454550278</v>
      </c>
      <c r="L16917" s="147">
        <v>7.4197235462933822E-9</v>
      </c>
      <c r="M16917" s="147">
        <v>0.1515738052154445</v>
      </c>
      <c r="N16917" s="87">
        <v>23.444365253184468</v>
      </c>
      <c r="O16917" s="88">
        <v>1.4841000165939959</v>
      </c>
      <c r="P16917" s="89">
        <v>63.303058136428298</v>
      </c>
    </row>
    <row r="16918" spans="1:16">
      <c r="A16918" s="75" t="s">
        <v>20673</v>
      </c>
      <c r="B16918" s="85">
        <v>16914</v>
      </c>
      <c r="C16918" s="85">
        <v>12934</v>
      </c>
      <c r="D16918" s="85">
        <v>16914</v>
      </c>
      <c r="E16918" s="86" t="s">
        <v>20671</v>
      </c>
      <c r="F16918" s="85" t="s">
        <v>11</v>
      </c>
      <c r="G16918" s="86" t="s">
        <v>20672</v>
      </c>
      <c r="H16918" s="85" t="s">
        <v>1</v>
      </c>
      <c r="I16918" s="85">
        <v>1</v>
      </c>
      <c r="J16918" s="88">
        <v>1.568460023974765</v>
      </c>
      <c r="K16918" s="146">
        <v>1.9469408495876506</v>
      </c>
      <c r="L16918" s="147">
        <v>6.7855792059158189E-9</v>
      </c>
      <c r="M16918" s="147">
        <v>0.1563385638906275</v>
      </c>
      <c r="N16918" s="87">
        <v>24.120556963702459</v>
      </c>
      <c r="O16918" s="88">
        <v>1.404450741210383</v>
      </c>
      <c r="P16918" s="89">
        <v>58.226298145762328</v>
      </c>
    </row>
    <row r="16919" spans="1:16">
      <c r="A16919" s="75" t="s">
        <v>27546</v>
      </c>
      <c r="B16919" s="85">
        <v>16915</v>
      </c>
      <c r="C16919" s="85">
        <v>17245</v>
      </c>
      <c r="D16919" s="85">
        <v>16915</v>
      </c>
      <c r="E16919" s="86" t="s">
        <v>27547</v>
      </c>
      <c r="F16919" s="85" t="s">
        <v>38</v>
      </c>
      <c r="G16919" s="86" t="s">
        <v>20672</v>
      </c>
      <c r="H16919" s="85" t="s">
        <v>1</v>
      </c>
      <c r="I16919" s="85">
        <v>1</v>
      </c>
      <c r="J16919" s="88">
        <v>1.604754249506873</v>
      </c>
      <c r="K16919" s="146">
        <v>2.1189039209413636</v>
      </c>
      <c r="L16919" s="147">
        <v>7.1114972677105586E-9</v>
      </c>
      <c r="M16919" s="147">
        <v>0.14458731108675649</v>
      </c>
      <c r="N16919" s="87">
        <v>22.661142872412679</v>
      </c>
      <c r="O16919" s="88">
        <v>1.4345351434549789</v>
      </c>
      <c r="P16919" s="89">
        <v>63.303742072133502</v>
      </c>
    </row>
    <row r="16920" spans="1:16">
      <c r="A16920" s="75" t="s">
        <v>27548</v>
      </c>
      <c r="B16920" s="85">
        <v>16916</v>
      </c>
      <c r="C16920" s="85">
        <v>17246</v>
      </c>
      <c r="D16920" s="85">
        <v>16916</v>
      </c>
      <c r="E16920" s="86" t="s">
        <v>27547</v>
      </c>
      <c r="F16920" s="85" t="s">
        <v>11</v>
      </c>
      <c r="G16920" s="86" t="s">
        <v>20672</v>
      </c>
      <c r="H16920" s="85" t="s">
        <v>1</v>
      </c>
      <c r="I16920" s="85">
        <v>1</v>
      </c>
      <c r="J16920" s="88">
        <v>1.5398869324053539</v>
      </c>
      <c r="K16920" s="146">
        <v>1.915245276214143</v>
      </c>
      <c r="L16920" s="147">
        <v>6.645301580800331E-9</v>
      </c>
      <c r="M16920" s="147">
        <v>0.15234715847385469</v>
      </c>
      <c r="N16920" s="87">
        <v>23.681300337794269</v>
      </c>
      <c r="O16920" s="88">
        <v>1.3788197083078451</v>
      </c>
      <c r="P16920" s="89">
        <v>58.223986379131048</v>
      </c>
    </row>
    <row r="16921" spans="1:16">
      <c r="A16921" s="75" t="s">
        <v>20674</v>
      </c>
      <c r="B16921" s="85">
        <v>16917</v>
      </c>
      <c r="C16921" s="85">
        <v>12935</v>
      </c>
      <c r="D16921" s="85">
        <v>16917</v>
      </c>
      <c r="E16921" s="86" t="s">
        <v>20675</v>
      </c>
      <c r="F16921" s="85" t="s">
        <v>38</v>
      </c>
      <c r="G16921" s="86" t="s">
        <v>20676</v>
      </c>
      <c r="H16921" s="85" t="s">
        <v>1</v>
      </c>
      <c r="I16921" s="85">
        <v>1</v>
      </c>
      <c r="J16921" s="88">
        <v>1.14589291677865</v>
      </c>
      <c r="K16921" s="146">
        <v>1.6167229822117652</v>
      </c>
      <c r="L16921" s="147">
        <v>5.6840514061279737E-9</v>
      </c>
      <c r="M16921" s="147">
        <v>7.0089540394431174E-2</v>
      </c>
      <c r="N16921" s="87">
        <v>11.894307776526739</v>
      </c>
      <c r="O16921" s="88">
        <v>1.0473286915741229</v>
      </c>
      <c r="P16921" s="89">
        <v>88.052933491515361</v>
      </c>
    </row>
    <row r="16922" spans="1:16">
      <c r="A16922" s="75" t="s">
        <v>20677</v>
      </c>
      <c r="B16922" s="85">
        <v>16918</v>
      </c>
      <c r="C16922" s="85">
        <v>12936</v>
      </c>
      <c r="D16922" s="85">
        <v>16918</v>
      </c>
      <c r="E16922" s="86" t="s">
        <v>20675</v>
      </c>
      <c r="F16922" s="85" t="s">
        <v>11</v>
      </c>
      <c r="G16922" s="86" t="s">
        <v>20676</v>
      </c>
      <c r="H16922" s="85" t="s">
        <v>1</v>
      </c>
      <c r="I16922" s="85">
        <v>1</v>
      </c>
      <c r="J16922" s="88">
        <v>0.99918924005852217</v>
      </c>
      <c r="K16922" s="146">
        <v>1.3352945819205233</v>
      </c>
      <c r="L16922" s="147">
        <v>4.8035109536196621E-9</v>
      </c>
      <c r="M16922" s="147">
        <v>7.0060376639609706E-2</v>
      </c>
      <c r="N16922" s="87">
        <v>11.26713763305804</v>
      </c>
      <c r="O16922" s="88">
        <v>0.91774922765730094</v>
      </c>
      <c r="P16922" s="89">
        <v>81.45362713637256</v>
      </c>
    </row>
    <row r="16923" spans="1:16">
      <c r="A16923" s="75" t="s">
        <v>27537</v>
      </c>
      <c r="B16923" s="85">
        <v>16919</v>
      </c>
      <c r="C16923" s="85">
        <v>17239</v>
      </c>
      <c r="D16923" s="85">
        <v>16919</v>
      </c>
      <c r="E16923" s="86" t="s">
        <v>27538</v>
      </c>
      <c r="F16923" s="85" t="s">
        <v>38</v>
      </c>
      <c r="G16923" s="86" t="s">
        <v>20676</v>
      </c>
      <c r="H16923" s="85" t="s">
        <v>1</v>
      </c>
      <c r="I16923" s="85">
        <v>1</v>
      </c>
      <c r="J16923" s="88">
        <v>1.0913447494893289</v>
      </c>
      <c r="K16923" s="146">
        <v>1.5401344576981002</v>
      </c>
      <c r="L16923" s="147">
        <v>5.3758251275451691E-9</v>
      </c>
      <c r="M16923" s="147">
        <v>6.3103046265743132E-2</v>
      </c>
      <c r="N16923" s="87">
        <v>11.11108539575496</v>
      </c>
      <c r="O16923" s="88">
        <v>0.99776381843510342</v>
      </c>
      <c r="P16923" s="89">
        <v>89.798951488241059</v>
      </c>
    </row>
    <row r="16924" spans="1:16">
      <c r="A16924" s="75" t="s">
        <v>27539</v>
      </c>
      <c r="B16924" s="85">
        <v>16920</v>
      </c>
      <c r="C16924" s="85">
        <v>17240</v>
      </c>
      <c r="D16924" s="85">
        <v>16920</v>
      </c>
      <c r="E16924" s="86" t="s">
        <v>27538</v>
      </c>
      <c r="F16924" s="85" t="s">
        <v>11</v>
      </c>
      <c r="G16924" s="86" t="s">
        <v>20676</v>
      </c>
      <c r="H16924" s="85" t="s">
        <v>1</v>
      </c>
      <c r="I16924" s="85">
        <v>1</v>
      </c>
      <c r="J16924" s="88">
        <v>0.97061614848910105</v>
      </c>
      <c r="K16924" s="146">
        <v>1.3035990085470086</v>
      </c>
      <c r="L16924" s="147">
        <v>4.6632333285041328E-9</v>
      </c>
      <c r="M16924" s="147">
        <v>6.606897122283685E-2</v>
      </c>
      <c r="N16924" s="87">
        <v>10.827881007149839</v>
      </c>
      <c r="O16924" s="88">
        <v>0.89211819475476006</v>
      </c>
      <c r="P16924" s="89">
        <v>82.390838444352937</v>
      </c>
    </row>
    <row r="16925" spans="1:16">
      <c r="A16925" s="75" t="s">
        <v>20678</v>
      </c>
      <c r="B16925" s="85">
        <v>16921</v>
      </c>
      <c r="C16925" s="85">
        <v>12937</v>
      </c>
      <c r="D16925" s="85">
        <v>16921</v>
      </c>
      <c r="E16925" s="86" t="s">
        <v>20679</v>
      </c>
      <c r="F16925" s="85" t="s">
        <v>38</v>
      </c>
      <c r="G16925" s="86" t="s">
        <v>20680</v>
      </c>
      <c r="H16925" s="85" t="s">
        <v>1</v>
      </c>
      <c r="I16925" s="85">
        <v>1</v>
      </c>
      <c r="J16925" s="88">
        <v>0.87062981552898266</v>
      </c>
      <c r="K16925" s="146">
        <v>1.3033896788048085</v>
      </c>
      <c r="L16925" s="147">
        <v>4.1567940623781029E-9</v>
      </c>
      <c r="M16925" s="147">
        <v>7.4880941474686671E-2</v>
      </c>
      <c r="N16925" s="87">
        <v>11.922913405846851</v>
      </c>
      <c r="O16925" s="88">
        <v>0.77715970693622916</v>
      </c>
      <c r="P16925" s="89">
        <v>65.18203063985348</v>
      </c>
    </row>
    <row r="16926" spans="1:16">
      <c r="A16926" s="75" t="s">
        <v>20681</v>
      </c>
      <c r="B16926" s="85">
        <v>16922</v>
      </c>
      <c r="C16926" s="85">
        <v>12938</v>
      </c>
      <c r="D16926" s="85">
        <v>16922</v>
      </c>
      <c r="E16926" s="86" t="s">
        <v>20679</v>
      </c>
      <c r="F16926" s="85" t="s">
        <v>11</v>
      </c>
      <c r="G16926" s="86" t="s">
        <v>20680</v>
      </c>
      <c r="H16926" s="85" t="s">
        <v>1</v>
      </c>
      <c r="I16926" s="85">
        <v>1</v>
      </c>
      <c r="J16926" s="88">
        <v>0.82190352959013802</v>
      </c>
      <c r="K16926" s="146">
        <v>1.2149923841851955</v>
      </c>
      <c r="L16926" s="147">
        <v>3.8755255677831527E-9</v>
      </c>
      <c r="M16926" s="147">
        <v>7.2906592186674987E-2</v>
      </c>
      <c r="N16926" s="87">
        <v>11.670305798903319</v>
      </c>
      <c r="O16926" s="88">
        <v>0.73303840255358621</v>
      </c>
      <c r="P16926" s="89">
        <v>62.812270319640746</v>
      </c>
    </row>
    <row r="16927" spans="1:16">
      <c r="A16927" s="75" t="s">
        <v>27543</v>
      </c>
      <c r="B16927" s="85">
        <v>16923</v>
      </c>
      <c r="C16927" s="85">
        <v>17243</v>
      </c>
      <c r="D16927" s="85">
        <v>16923</v>
      </c>
      <c r="E16927" s="86" t="s">
        <v>27544</v>
      </c>
      <c r="F16927" s="85" t="s">
        <v>38</v>
      </c>
      <c r="G16927" s="86" t="s">
        <v>20680</v>
      </c>
      <c r="H16927" s="85" t="s">
        <v>1</v>
      </c>
      <c r="I16927" s="85">
        <v>1</v>
      </c>
      <c r="J16927" s="88">
        <v>0.81608164823966289</v>
      </c>
      <c r="K16927" s="146">
        <v>1.2268011542911472</v>
      </c>
      <c r="L16927" s="147">
        <v>3.8485677837953066E-9</v>
      </c>
      <c r="M16927" s="147">
        <v>6.7894447345998449E-2</v>
      </c>
      <c r="N16927" s="87">
        <v>11.13969102507507</v>
      </c>
      <c r="O16927" s="88">
        <v>0.72759483379721135</v>
      </c>
      <c r="P16927" s="89">
        <v>65.315530938822249</v>
      </c>
    </row>
    <row r="16928" spans="1:16">
      <c r="A16928" s="75" t="s">
        <v>27545</v>
      </c>
      <c r="B16928" s="85">
        <v>16924</v>
      </c>
      <c r="C16928" s="85">
        <v>17244</v>
      </c>
      <c r="D16928" s="85">
        <v>16924</v>
      </c>
      <c r="E16928" s="86" t="s">
        <v>27544</v>
      </c>
      <c r="F16928" s="85" t="s">
        <v>11</v>
      </c>
      <c r="G16928" s="86" t="s">
        <v>20680</v>
      </c>
      <c r="H16928" s="85" t="s">
        <v>1</v>
      </c>
      <c r="I16928" s="85">
        <v>1</v>
      </c>
      <c r="J16928" s="88">
        <v>0.79333043802071967</v>
      </c>
      <c r="K16928" s="146">
        <v>1.1832968108116857</v>
      </c>
      <c r="L16928" s="147">
        <v>3.7352479426676358E-9</v>
      </c>
      <c r="M16928" s="147">
        <v>6.891518676990227E-2</v>
      </c>
      <c r="N16928" s="87">
        <v>11.23104917299514</v>
      </c>
      <c r="O16928" s="88">
        <v>0.70740736965104845</v>
      </c>
      <c r="P16928" s="89">
        <v>62.986757403929545</v>
      </c>
    </row>
    <row r="16929" spans="1:16">
      <c r="A16929" s="75" t="s">
        <v>20682</v>
      </c>
      <c r="B16929" s="85">
        <v>16925</v>
      </c>
      <c r="C16929" s="85">
        <v>12939</v>
      </c>
      <c r="D16929" s="85">
        <v>16925</v>
      </c>
      <c r="E16929" s="86" t="s">
        <v>20683</v>
      </c>
      <c r="F16929" s="85" t="s">
        <v>55</v>
      </c>
      <c r="G16929" s="86" t="s">
        <v>20684</v>
      </c>
      <c r="H16929" s="85" t="s">
        <v>1</v>
      </c>
      <c r="I16929" s="85">
        <v>1</v>
      </c>
      <c r="J16929" s="88">
        <v>136.42321071571931</v>
      </c>
      <c r="K16929" s="146">
        <v>748.91559753263232</v>
      </c>
      <c r="L16929" s="147">
        <v>1.34372737828648E-6</v>
      </c>
      <c r="M16929" s="147">
        <v>15.62777504964326</v>
      </c>
      <c r="N16929" s="87">
        <v>1914.091945799981</v>
      </c>
      <c r="O16929" s="88">
        <v>120.0224263860824</v>
      </c>
      <c r="P16929" s="89">
        <v>62.704629550029217</v>
      </c>
    </row>
    <row r="16930" spans="1:16">
      <c r="A16930" s="75" t="s">
        <v>27549</v>
      </c>
      <c r="B16930" s="85">
        <v>16926</v>
      </c>
      <c r="C16930" s="85">
        <v>17247</v>
      </c>
      <c r="D16930" s="85">
        <v>16926</v>
      </c>
      <c r="E16930" s="86" t="s">
        <v>27550</v>
      </c>
      <c r="F16930" s="85" t="s">
        <v>55</v>
      </c>
      <c r="G16930" s="86" t="s">
        <v>20684</v>
      </c>
      <c r="H16930" s="85" t="s">
        <v>1</v>
      </c>
      <c r="I16930" s="85">
        <v>1</v>
      </c>
      <c r="J16930" s="88">
        <v>136.36879061489981</v>
      </c>
      <c r="K16930" s="146">
        <v>748.8393303894901</v>
      </c>
      <c r="L16930" s="147">
        <v>1.3434201499321071E-6</v>
      </c>
      <c r="M16930" s="147">
        <v>15.620797380227129</v>
      </c>
      <c r="N16930" s="87">
        <v>1913.307876812436</v>
      </c>
      <c r="O16930" s="88">
        <v>119.9730152633049</v>
      </c>
      <c r="P16930" s="89">
        <v>62.704500784881269</v>
      </c>
    </row>
    <row r="16931" spans="1:16">
      <c r="A16931" s="75" t="s">
        <v>269</v>
      </c>
      <c r="B16931" s="85">
        <v>16927</v>
      </c>
      <c r="C16931" s="85">
        <v>62</v>
      </c>
      <c r="D16931" s="85">
        <v>16927</v>
      </c>
      <c r="E16931" s="86" t="s">
        <v>267</v>
      </c>
      <c r="F16931" s="85" t="s">
        <v>38</v>
      </c>
      <c r="G16931" s="86" t="s">
        <v>270</v>
      </c>
      <c r="H16931" s="85" t="s">
        <v>1</v>
      </c>
      <c r="I16931" s="85">
        <v>1</v>
      </c>
      <c r="J16931" s="88">
        <v>0.54134540561322175</v>
      </c>
      <c r="K16931" s="146">
        <v>1.5987047674627859</v>
      </c>
      <c r="L16931" s="147">
        <v>4.080086519973885E-9</v>
      </c>
      <c r="M16931" s="147">
        <v>6.6766266845077069E-2</v>
      </c>
      <c r="N16931" s="87">
        <v>6.7327018922784072</v>
      </c>
      <c r="O16931" s="88">
        <v>0.4855053192921388</v>
      </c>
      <c r="P16931" s="89">
        <v>72.11151289038277</v>
      </c>
    </row>
    <row r="16932" spans="1:16">
      <c r="A16932" s="75" t="s">
        <v>272</v>
      </c>
      <c r="B16932" s="85">
        <v>16928</v>
      </c>
      <c r="C16932" s="85">
        <v>64</v>
      </c>
      <c r="D16932" s="85">
        <v>16928</v>
      </c>
      <c r="E16932" s="86" t="s">
        <v>267</v>
      </c>
      <c r="F16932" s="85" t="s">
        <v>11</v>
      </c>
      <c r="G16932" s="86" t="s">
        <v>270</v>
      </c>
      <c r="H16932" s="85" t="s">
        <v>1</v>
      </c>
      <c r="I16932" s="85">
        <v>1</v>
      </c>
      <c r="J16932" s="88">
        <v>0.45813811755098771</v>
      </c>
      <c r="K16932" s="146">
        <v>1.2818992234260513</v>
      </c>
      <c r="L16932" s="147">
        <v>3.5022748128335699E-9</v>
      </c>
      <c r="M16932" s="147">
        <v>6.528882751077536E-2</v>
      </c>
      <c r="N16932" s="87">
        <v>6.3861104058275391</v>
      </c>
      <c r="O16932" s="88">
        <v>0.41375137199067041</v>
      </c>
      <c r="P16932" s="89">
        <v>64.789260707598871</v>
      </c>
    </row>
    <row r="16933" spans="1:16">
      <c r="A16933" s="75" t="s">
        <v>285</v>
      </c>
      <c r="B16933" s="85">
        <v>16929</v>
      </c>
      <c r="C16933" s="85">
        <v>70</v>
      </c>
      <c r="D16933" s="85">
        <v>16929</v>
      </c>
      <c r="E16933" s="86" t="s">
        <v>282</v>
      </c>
      <c r="F16933" s="85" t="s">
        <v>283</v>
      </c>
      <c r="G16933" s="86" t="s">
        <v>270</v>
      </c>
      <c r="H16933" s="85" t="s">
        <v>1</v>
      </c>
      <c r="I16933" s="85">
        <v>1</v>
      </c>
      <c r="J16933" s="88">
        <v>0.37957042960041432</v>
      </c>
      <c r="K16933" s="146">
        <v>0.99496672678181797</v>
      </c>
      <c r="L16933" s="147">
        <v>2.5244526031897051E-9</v>
      </c>
      <c r="M16933" s="147">
        <v>6.6788751205727109E-2</v>
      </c>
      <c r="N16933" s="87">
        <v>7.2073932843419257</v>
      </c>
      <c r="O16933" s="88">
        <v>0.32356844351487207</v>
      </c>
      <c r="P16933" s="89">
        <v>44.893962456277372</v>
      </c>
    </row>
    <row r="16934" spans="1:16">
      <c r="A16934" s="75" t="s">
        <v>287</v>
      </c>
      <c r="B16934" s="85">
        <v>16930</v>
      </c>
      <c r="C16934" s="85">
        <v>72</v>
      </c>
      <c r="D16934" s="85">
        <v>16930</v>
      </c>
      <c r="E16934" s="86" t="s">
        <v>282</v>
      </c>
      <c r="F16934" s="85" t="s">
        <v>38</v>
      </c>
      <c r="G16934" s="86" t="s">
        <v>270</v>
      </c>
      <c r="H16934" s="85" t="s">
        <v>1</v>
      </c>
      <c r="I16934" s="85">
        <v>1</v>
      </c>
      <c r="J16934" s="88">
        <v>0.38146313824105332</v>
      </c>
      <c r="K16934" s="146">
        <v>0.99522022452561665</v>
      </c>
      <c r="L16934" s="147">
        <v>2.526781644915116E-9</v>
      </c>
      <c r="M16934" s="147">
        <v>6.7495470141518521E-2</v>
      </c>
      <c r="N16934" s="87">
        <v>7.2852010003194287</v>
      </c>
      <c r="O16934" s="88">
        <v>0.32581522901358517</v>
      </c>
      <c r="P16934" s="89">
        <v>44.722888084940884</v>
      </c>
    </row>
    <row r="16935" spans="1:16">
      <c r="A16935" s="75" t="s">
        <v>295</v>
      </c>
      <c r="B16935" s="85">
        <v>16931</v>
      </c>
      <c r="C16935" s="85">
        <v>76</v>
      </c>
      <c r="D16935" s="85">
        <v>16931</v>
      </c>
      <c r="E16935" s="86" t="s">
        <v>293</v>
      </c>
      <c r="F16935" s="85" t="s">
        <v>283</v>
      </c>
      <c r="G16935" s="86" t="s">
        <v>270</v>
      </c>
      <c r="H16935" s="85" t="s">
        <v>1</v>
      </c>
      <c r="I16935" s="85">
        <v>1</v>
      </c>
      <c r="J16935" s="88">
        <v>0.41731184326542942</v>
      </c>
      <c r="K16935" s="146">
        <v>0.96493774917292796</v>
      </c>
      <c r="L16935" s="147">
        <v>2.4978280005169941E-9</v>
      </c>
      <c r="M16935" s="147">
        <v>6.8611780898992308E-2</v>
      </c>
      <c r="N16935" s="87">
        <v>7.5024893711808627</v>
      </c>
      <c r="O16935" s="88">
        <v>0.35868625932481651</v>
      </c>
      <c r="P16935" s="89">
        <v>47.808966008353131</v>
      </c>
    </row>
    <row r="16936" spans="1:16">
      <c r="A16936" s="75" t="s">
        <v>297</v>
      </c>
      <c r="B16936" s="85">
        <v>16932</v>
      </c>
      <c r="C16936" s="85">
        <v>78</v>
      </c>
      <c r="D16936" s="85">
        <v>16932</v>
      </c>
      <c r="E16936" s="86" t="s">
        <v>293</v>
      </c>
      <c r="F16936" s="85" t="s">
        <v>38</v>
      </c>
      <c r="G16936" s="86" t="s">
        <v>270</v>
      </c>
      <c r="H16936" s="85" t="s">
        <v>1</v>
      </c>
      <c r="I16936" s="85">
        <v>1</v>
      </c>
      <c r="J16936" s="88">
        <v>0.41680839834196642</v>
      </c>
      <c r="K16936" s="146">
        <v>0.96369733805698488</v>
      </c>
      <c r="L16936" s="147">
        <v>2.4909067428948141E-9</v>
      </c>
      <c r="M16936" s="147">
        <v>6.9381380028036926E-2</v>
      </c>
      <c r="N16936" s="87">
        <v>7.5770243781072981</v>
      </c>
      <c r="O16936" s="88">
        <v>0.35914040594902003</v>
      </c>
      <c r="P16936" s="89">
        <v>47.398607689148214</v>
      </c>
    </row>
    <row r="16937" spans="1:16">
      <c r="A16937" s="75" t="s">
        <v>305</v>
      </c>
      <c r="B16937" s="85">
        <v>16933</v>
      </c>
      <c r="C16937" s="85">
        <v>82</v>
      </c>
      <c r="D16937" s="85">
        <v>16933</v>
      </c>
      <c r="E16937" s="86" t="s">
        <v>303</v>
      </c>
      <c r="F16937" s="85" t="s">
        <v>283</v>
      </c>
      <c r="G16937" s="86" t="s">
        <v>270</v>
      </c>
      <c r="H16937" s="85" t="s">
        <v>1</v>
      </c>
      <c r="I16937" s="85">
        <v>1</v>
      </c>
      <c r="J16937" s="88">
        <v>0.37353310420446451</v>
      </c>
      <c r="K16937" s="146">
        <v>1.0068947240372019</v>
      </c>
      <c r="L16937" s="147">
        <v>2.561444747030827E-9</v>
      </c>
      <c r="M16937" s="147">
        <v>6.6076154629531647E-2</v>
      </c>
      <c r="N16937" s="87">
        <v>7.1580712238765054</v>
      </c>
      <c r="O16937" s="88">
        <v>0.31814430823050383</v>
      </c>
      <c r="P16937" s="89">
        <v>44.445535435481524</v>
      </c>
    </row>
    <row r="16938" spans="1:16">
      <c r="A16938" s="75" t="s">
        <v>307</v>
      </c>
      <c r="B16938" s="85">
        <v>16934</v>
      </c>
      <c r="C16938" s="85">
        <v>84</v>
      </c>
      <c r="D16938" s="85">
        <v>16934</v>
      </c>
      <c r="E16938" s="86" t="s">
        <v>303</v>
      </c>
      <c r="F16938" s="85" t="s">
        <v>38</v>
      </c>
      <c r="G16938" s="86" t="s">
        <v>270</v>
      </c>
      <c r="H16938" s="85" t="s">
        <v>1</v>
      </c>
      <c r="I16938" s="85">
        <v>1</v>
      </c>
      <c r="J16938" s="88">
        <v>0.37676156035663172</v>
      </c>
      <c r="K16938" s="146">
        <v>1.00808899557986</v>
      </c>
      <c r="L16938" s="147">
        <v>2.568554122416977E-9</v>
      </c>
      <c r="M16938" s="147">
        <v>6.683497908478632E-2</v>
      </c>
      <c r="N16938" s="87">
        <v>7.245809430511609</v>
      </c>
      <c r="O16938" s="88">
        <v>0.32149098790747471</v>
      </c>
      <c r="P16938" s="89">
        <v>44.369230379382891</v>
      </c>
    </row>
    <row r="16939" spans="1:16">
      <c r="A16939" s="75" t="s">
        <v>439</v>
      </c>
      <c r="B16939" s="85">
        <v>16935</v>
      </c>
      <c r="C16939" s="85">
        <v>153</v>
      </c>
      <c r="D16939" s="85">
        <v>16935</v>
      </c>
      <c r="E16939" s="86" t="s">
        <v>437</v>
      </c>
      <c r="F16939" s="85" t="s">
        <v>55</v>
      </c>
      <c r="G16939" s="86" t="s">
        <v>270</v>
      </c>
      <c r="H16939" s="85" t="s">
        <v>1</v>
      </c>
      <c r="I16939" s="85">
        <v>1</v>
      </c>
      <c r="J16939" s="88">
        <v>0.41730303999089219</v>
      </c>
      <c r="K16939" s="146">
        <v>0.8008704234517835</v>
      </c>
      <c r="L16939" s="147">
        <v>2.4118068063933112E-9</v>
      </c>
      <c r="M16939" s="147">
        <v>3.1617984200976439E-2</v>
      </c>
      <c r="N16939" s="87">
        <v>5.0769384506491253</v>
      </c>
      <c r="O16939" s="88">
        <v>0.37871163929555202</v>
      </c>
      <c r="P16939" s="89">
        <v>74.59449094702552</v>
      </c>
    </row>
    <row r="16940" spans="1:16">
      <c r="A16940" s="75" t="s">
        <v>8117</v>
      </c>
      <c r="B16940" s="85">
        <v>16936</v>
      </c>
      <c r="C16940" s="85">
        <v>5434</v>
      </c>
      <c r="D16940" s="85">
        <v>16936</v>
      </c>
      <c r="E16940" s="86" t="s">
        <v>8115</v>
      </c>
      <c r="F16940" s="85" t="s">
        <v>55</v>
      </c>
      <c r="G16940" s="86" t="s">
        <v>270</v>
      </c>
      <c r="H16940" s="85" t="s">
        <v>1</v>
      </c>
      <c r="I16940" s="85">
        <v>1</v>
      </c>
      <c r="J16940" s="88">
        <v>2.2765061358553118</v>
      </c>
      <c r="K16940" s="146">
        <v>4.1252613762817845</v>
      </c>
      <c r="L16940" s="147">
        <v>1.7995037855520739E-8</v>
      </c>
      <c r="M16940" s="147">
        <v>0.23976781126993679</v>
      </c>
      <c r="N16940" s="87">
        <v>28.57423969181005</v>
      </c>
      <c r="O16940" s="88">
        <v>2.0199877708530112</v>
      </c>
      <c r="P16940" s="89">
        <v>70.692616588919421</v>
      </c>
    </row>
    <row r="16941" spans="1:16">
      <c r="A16941" s="75" t="s">
        <v>11773</v>
      </c>
      <c r="B16941" s="85">
        <v>16937</v>
      </c>
      <c r="C16941" s="85">
        <v>7989</v>
      </c>
      <c r="D16941" s="85">
        <v>16937</v>
      </c>
      <c r="E16941" s="86" t="s">
        <v>11772</v>
      </c>
      <c r="F16941" s="85" t="s">
        <v>283</v>
      </c>
      <c r="G16941" s="86" t="s">
        <v>270</v>
      </c>
      <c r="H16941" s="85" t="s">
        <v>1</v>
      </c>
      <c r="I16941" s="85">
        <v>1</v>
      </c>
      <c r="J16941" s="88">
        <v>0.3020857956948137</v>
      </c>
      <c r="K16941" s="146">
        <v>0.49193870426867942</v>
      </c>
      <c r="L16941" s="147">
        <v>1.6575259163303209E-9</v>
      </c>
      <c r="M16941" s="147">
        <v>0.28055462781021601</v>
      </c>
      <c r="N16941" s="87">
        <v>3.7074637661096821</v>
      </c>
      <c r="O16941" s="88">
        <v>0.26595353832034307</v>
      </c>
      <c r="P16941" s="89">
        <v>71.734629142286551</v>
      </c>
    </row>
    <row r="16942" spans="1:16">
      <c r="A16942" s="75" t="s">
        <v>11775</v>
      </c>
      <c r="B16942" s="85">
        <v>16938</v>
      </c>
      <c r="C16942" s="85">
        <v>7991</v>
      </c>
      <c r="D16942" s="85">
        <v>16938</v>
      </c>
      <c r="E16942" s="86" t="s">
        <v>11772</v>
      </c>
      <c r="F16942" s="85" t="s">
        <v>38</v>
      </c>
      <c r="G16942" s="86" t="s">
        <v>270</v>
      </c>
      <c r="H16942" s="85" t="s">
        <v>1</v>
      </c>
      <c r="I16942" s="85">
        <v>1</v>
      </c>
      <c r="J16942" s="88">
        <v>0.26963296990559682</v>
      </c>
      <c r="K16942" s="146">
        <v>0.47039400313924074</v>
      </c>
      <c r="L16942" s="147">
        <v>1.5161527219302501E-9</v>
      </c>
      <c r="M16942" s="147">
        <v>0.28277651357238343</v>
      </c>
      <c r="N16942" s="87">
        <v>3.8079299091654071</v>
      </c>
      <c r="O16942" s="88">
        <v>0.244310204243365</v>
      </c>
      <c r="P16942" s="89">
        <v>64.158272360877319</v>
      </c>
    </row>
    <row r="16943" spans="1:16">
      <c r="A16943" s="75" t="s">
        <v>20685</v>
      </c>
      <c r="B16943" s="85">
        <v>16939</v>
      </c>
      <c r="C16943" s="85">
        <v>12940</v>
      </c>
      <c r="D16943" s="85">
        <v>16939</v>
      </c>
      <c r="E16943" s="86" t="s">
        <v>20686</v>
      </c>
      <c r="F16943" s="85" t="s">
        <v>38</v>
      </c>
      <c r="G16943" s="86" t="s">
        <v>270</v>
      </c>
      <c r="H16943" s="85" t="s">
        <v>1</v>
      </c>
      <c r="I16943" s="85">
        <v>1</v>
      </c>
      <c r="J16943" s="88">
        <v>0.5967243966796516</v>
      </c>
      <c r="K16943" s="146">
        <v>1.5021708151649387</v>
      </c>
      <c r="L16943" s="147">
        <v>4.3137670111634872E-9</v>
      </c>
      <c r="M16943" s="147">
        <v>7.1284252718304117E-2</v>
      </c>
      <c r="N16943" s="87">
        <v>7.5512777914706746</v>
      </c>
      <c r="O16943" s="88">
        <v>0.53451980627957718</v>
      </c>
      <c r="P16943" s="89">
        <v>70.785345346893266</v>
      </c>
    </row>
    <row r="16944" spans="1:16">
      <c r="A16944" s="75" t="s">
        <v>20687</v>
      </c>
      <c r="B16944" s="85">
        <v>16940</v>
      </c>
      <c r="C16944" s="85">
        <v>12941</v>
      </c>
      <c r="D16944" s="85">
        <v>16940</v>
      </c>
      <c r="E16944" s="86" t="s">
        <v>20686</v>
      </c>
      <c r="F16944" s="85" t="s">
        <v>11</v>
      </c>
      <c r="G16944" s="86" t="s">
        <v>270</v>
      </c>
      <c r="H16944" s="85" t="s">
        <v>1</v>
      </c>
      <c r="I16944" s="85">
        <v>1</v>
      </c>
      <c r="J16944" s="88">
        <v>0.70137907206198624</v>
      </c>
      <c r="K16944" s="146">
        <v>1.4674211895195237</v>
      </c>
      <c r="L16944" s="147">
        <v>4.4133562546463337E-9</v>
      </c>
      <c r="M16944" s="147">
        <v>8.7483900973622242E-2</v>
      </c>
      <c r="N16944" s="87">
        <v>11.408419355838859</v>
      </c>
      <c r="O16944" s="88">
        <v>0.6335382066382792</v>
      </c>
      <c r="P16944" s="89">
        <v>55.532513916052068</v>
      </c>
    </row>
    <row r="16945" spans="1:16">
      <c r="A16945" s="75" t="s">
        <v>27551</v>
      </c>
      <c r="B16945" s="85">
        <v>16941</v>
      </c>
      <c r="C16945" s="85">
        <v>17248</v>
      </c>
      <c r="D16945" s="85">
        <v>16941</v>
      </c>
      <c r="E16945" s="86" t="s">
        <v>27552</v>
      </c>
      <c r="F16945" s="85" t="s">
        <v>38</v>
      </c>
      <c r="G16945" s="86" t="s">
        <v>270</v>
      </c>
      <c r="H16945" s="85" t="s">
        <v>1</v>
      </c>
      <c r="I16945" s="85">
        <v>1</v>
      </c>
      <c r="J16945" s="88">
        <v>0.18065678172008229</v>
      </c>
      <c r="K16945" s="146">
        <v>0.30346920247132775</v>
      </c>
      <c r="L16945" s="147">
        <v>8.899140458276822E-10</v>
      </c>
      <c r="M16945" s="147">
        <v>8.7603876663512412E-3</v>
      </c>
      <c r="N16945" s="87">
        <v>2.2582771414255158</v>
      </c>
      <c r="O16945" s="88">
        <v>0.16036971359682761</v>
      </c>
      <c r="P16945" s="89">
        <v>71.014186281669467</v>
      </c>
    </row>
    <row r="16946" spans="1:16">
      <c r="A16946" s="75" t="s">
        <v>27553</v>
      </c>
      <c r="B16946" s="85">
        <v>16942</v>
      </c>
      <c r="C16946" s="85">
        <v>17249</v>
      </c>
      <c r="D16946" s="85">
        <v>16942</v>
      </c>
      <c r="E16946" s="86" t="s">
        <v>27552</v>
      </c>
      <c r="F16946" s="85" t="s">
        <v>11</v>
      </c>
      <c r="G16946" s="86" t="s">
        <v>270</v>
      </c>
      <c r="H16946" s="85" t="s">
        <v>1</v>
      </c>
      <c r="I16946" s="85">
        <v>1</v>
      </c>
      <c r="J16946" s="88">
        <v>0.10006697175493739</v>
      </c>
      <c r="K16946" s="146">
        <v>0.18670555553686255</v>
      </c>
      <c r="L16946" s="147">
        <v>5.6614931336994672E-10</v>
      </c>
      <c r="M16946" s="147">
        <v>6.3270580254395307E-3</v>
      </c>
      <c r="N16946" s="87">
        <v>1.968031832843647</v>
      </c>
      <c r="O16946" s="88">
        <v>9.0970645810944481E-2</v>
      </c>
      <c r="P16946" s="89">
        <v>46.224173965468452</v>
      </c>
    </row>
    <row r="16947" spans="1:16">
      <c r="A16947" s="75" t="s">
        <v>20688</v>
      </c>
      <c r="B16947" s="85">
        <v>16943</v>
      </c>
      <c r="C16947" s="85">
        <v>12942</v>
      </c>
      <c r="D16947" s="85">
        <v>16943</v>
      </c>
      <c r="E16947" s="86" t="s">
        <v>20689</v>
      </c>
      <c r="F16947" s="85" t="s">
        <v>55</v>
      </c>
      <c r="G16947" s="86" t="s">
        <v>20690</v>
      </c>
      <c r="H16947" s="85" t="s">
        <v>1</v>
      </c>
      <c r="I16947" s="85">
        <v>1</v>
      </c>
      <c r="J16947" s="88">
        <v>3.0960607690650011</v>
      </c>
      <c r="K16947" s="146">
        <v>4.6408224887211853</v>
      </c>
      <c r="L16947" s="147">
        <v>1.816616481577781E-8</v>
      </c>
      <c r="M16947" s="147">
        <v>0.20761321375286759</v>
      </c>
      <c r="N16947" s="87">
        <v>35.874415784599599</v>
      </c>
      <c r="O16947" s="88">
        <v>2.7784712238872351</v>
      </c>
      <c r="P16947" s="89">
        <v>77.449936483146729</v>
      </c>
    </row>
    <row r="16948" spans="1:16">
      <c r="A16948" s="75" t="s">
        <v>27554</v>
      </c>
      <c r="B16948" s="85">
        <v>16944</v>
      </c>
      <c r="C16948" s="85">
        <v>17250</v>
      </c>
      <c r="D16948" s="85">
        <v>16944</v>
      </c>
      <c r="E16948" s="86" t="s">
        <v>27555</v>
      </c>
      <c r="F16948" s="85" t="s">
        <v>55</v>
      </c>
      <c r="G16948" s="86" t="s">
        <v>20690</v>
      </c>
      <c r="H16948" s="85" t="s">
        <v>1</v>
      </c>
      <c r="I16948" s="85">
        <v>1</v>
      </c>
      <c r="J16948" s="88">
        <v>2.939603361687154</v>
      </c>
      <c r="K16948" s="146">
        <v>4.3546178900605179</v>
      </c>
      <c r="L16948" s="147">
        <v>1.4479581262441409E-8</v>
      </c>
      <c r="M16948" s="147">
        <v>0.19484051249757209</v>
      </c>
      <c r="N16948" s="87">
        <v>32.003926084624183</v>
      </c>
      <c r="O16948" s="88">
        <v>2.6729362271553541</v>
      </c>
      <c r="P16948" s="89">
        <v>83.519010139181859</v>
      </c>
    </row>
    <row r="16949" spans="1:16">
      <c r="A16949" s="75" t="s">
        <v>27893</v>
      </c>
      <c r="B16949" s="85">
        <v>16945</v>
      </c>
      <c r="C16949" s="85">
        <v>17501</v>
      </c>
      <c r="D16949" s="85">
        <v>16945</v>
      </c>
      <c r="E16949" s="86" t="s">
        <v>27894</v>
      </c>
      <c r="F16949" s="85" t="s">
        <v>55</v>
      </c>
      <c r="G16949" s="86" t="s">
        <v>20690</v>
      </c>
      <c r="H16949" s="85" t="s">
        <v>1</v>
      </c>
      <c r="I16949" s="85">
        <v>1</v>
      </c>
      <c r="J16949" s="88">
        <v>3.3301675812265601</v>
      </c>
      <c r="K16949" s="146">
        <v>5.1581873023885247</v>
      </c>
      <c r="L16949" s="147">
        <v>2.7414607385207378E-8</v>
      </c>
      <c r="M16949" s="147">
        <v>0.2170219299007114</v>
      </c>
      <c r="N16949" s="87">
        <v>43.817698295768281</v>
      </c>
      <c r="O16949" s="88">
        <v>2.887759391034554</v>
      </c>
      <c r="P16949" s="89">
        <v>65.90394985017825</v>
      </c>
    </row>
    <row r="16950" spans="1:16">
      <c r="A16950" s="75" t="s">
        <v>20691</v>
      </c>
      <c r="B16950" s="85">
        <v>16946</v>
      </c>
      <c r="C16950" s="85">
        <v>12943</v>
      </c>
      <c r="D16950" s="85">
        <v>16946</v>
      </c>
      <c r="E16950" s="86" t="s">
        <v>20692</v>
      </c>
      <c r="F16950" s="85" t="s">
        <v>38</v>
      </c>
      <c r="G16950" s="86" t="s">
        <v>20693</v>
      </c>
      <c r="H16950" s="85" t="s">
        <v>1</v>
      </c>
      <c r="I16950" s="85">
        <v>1</v>
      </c>
      <c r="J16950" s="88">
        <v>1.687006944118999</v>
      </c>
      <c r="K16950" s="146">
        <v>5.1178827560216797</v>
      </c>
      <c r="L16950" s="147">
        <v>1.336236205242767E-8</v>
      </c>
      <c r="M16950" s="147">
        <v>0.13005449929553611</v>
      </c>
      <c r="N16950" s="87">
        <v>23.124306245445361</v>
      </c>
      <c r="O16950" s="88">
        <v>1.4998791599007799</v>
      </c>
      <c r="P16950" s="89">
        <v>64.86158520739194</v>
      </c>
    </row>
    <row r="16951" spans="1:16">
      <c r="A16951" s="75" t="s">
        <v>20694</v>
      </c>
      <c r="B16951" s="85">
        <v>16947</v>
      </c>
      <c r="C16951" s="85">
        <v>12944</v>
      </c>
      <c r="D16951" s="85">
        <v>16947</v>
      </c>
      <c r="E16951" s="86" t="s">
        <v>20692</v>
      </c>
      <c r="F16951" s="85" t="s">
        <v>11</v>
      </c>
      <c r="G16951" s="86" t="s">
        <v>20693</v>
      </c>
      <c r="H16951" s="85" t="s">
        <v>1</v>
      </c>
      <c r="I16951" s="85">
        <v>1</v>
      </c>
      <c r="J16951" s="88">
        <v>0.68321828238932303</v>
      </c>
      <c r="K16951" s="146">
        <v>1.4904480141411318</v>
      </c>
      <c r="L16951" s="147">
        <v>4.4297116577257897E-9</v>
      </c>
      <c r="M16951" s="147">
        <v>7.3791545031295064E-2</v>
      </c>
      <c r="N16951" s="87">
        <v>11.35765476984071</v>
      </c>
      <c r="O16951" s="88">
        <v>0.60882065405835639</v>
      </c>
      <c r="P16951" s="89">
        <v>53.604433872653715</v>
      </c>
    </row>
    <row r="16952" spans="1:16">
      <c r="A16952" s="75" t="s">
        <v>26965</v>
      </c>
      <c r="B16952" s="85">
        <v>16948</v>
      </c>
      <c r="C16952" s="85">
        <v>16828</v>
      </c>
      <c r="D16952" s="85">
        <v>16948</v>
      </c>
      <c r="E16952" s="86" t="s">
        <v>26964</v>
      </c>
      <c r="F16952" s="85" t="s">
        <v>429</v>
      </c>
      <c r="G16952" s="86" t="s">
        <v>20693</v>
      </c>
      <c r="H16952" s="85" t="s">
        <v>1</v>
      </c>
      <c r="I16952" s="85">
        <v>1</v>
      </c>
      <c r="J16952" s="88">
        <v>0.47058798828710219</v>
      </c>
      <c r="K16952" s="146">
        <v>0.56190687072597423</v>
      </c>
      <c r="L16952" s="147">
        <v>2.0641786067865828E-9</v>
      </c>
      <c r="M16952" s="147">
        <v>5.7893603167317058E-2</v>
      </c>
      <c r="N16952" s="87">
        <v>8.1495957287535266</v>
      </c>
      <c r="O16952" s="88">
        <v>0.41798869790863008</v>
      </c>
      <c r="P16952" s="89">
        <v>51.289500954492262</v>
      </c>
    </row>
    <row r="16953" spans="1:16">
      <c r="A16953" s="75" t="s">
        <v>27556</v>
      </c>
      <c r="B16953" s="85">
        <v>16949</v>
      </c>
      <c r="C16953" s="85">
        <v>17251</v>
      </c>
      <c r="D16953" s="85">
        <v>16949</v>
      </c>
      <c r="E16953" s="86" t="s">
        <v>27557</v>
      </c>
      <c r="F16953" s="85" t="s">
        <v>38</v>
      </c>
      <c r="G16953" s="86" t="s">
        <v>20693</v>
      </c>
      <c r="H16953" s="85" t="s">
        <v>1</v>
      </c>
      <c r="I16953" s="85">
        <v>1</v>
      </c>
      <c r="J16953" s="88">
        <v>1.632458776829677</v>
      </c>
      <c r="K16953" s="146">
        <v>5.0412942315080151</v>
      </c>
      <c r="L16953" s="147">
        <v>1.3054135773844869E-8</v>
      </c>
      <c r="M16953" s="147">
        <v>0.1230680051668479</v>
      </c>
      <c r="N16953" s="87">
        <v>22.341083864673571</v>
      </c>
      <c r="O16953" s="88">
        <v>1.45031428676176</v>
      </c>
      <c r="P16953" s="89">
        <v>64.916916992332801</v>
      </c>
    </row>
    <row r="16954" spans="1:16">
      <c r="A16954" s="75" t="s">
        <v>27558</v>
      </c>
      <c r="B16954" s="85">
        <v>16950</v>
      </c>
      <c r="C16954" s="85">
        <v>17252</v>
      </c>
      <c r="D16954" s="85">
        <v>16950</v>
      </c>
      <c r="E16954" s="86" t="s">
        <v>27557</v>
      </c>
      <c r="F16954" s="85" t="s">
        <v>11</v>
      </c>
      <c r="G16954" s="86" t="s">
        <v>20693</v>
      </c>
      <c r="H16954" s="85" t="s">
        <v>1</v>
      </c>
      <c r="I16954" s="85">
        <v>1</v>
      </c>
      <c r="J16954" s="88">
        <v>1.3908740009511049</v>
      </c>
      <c r="K16954" s="146">
        <v>5.0461347209341856</v>
      </c>
      <c r="L16954" s="147">
        <v>1.319045573590495E-8</v>
      </c>
      <c r="M16954" s="147">
        <v>0.11742628540334291</v>
      </c>
      <c r="N16954" s="87">
        <v>21.993607804648519</v>
      </c>
      <c r="O16954" s="88">
        <v>1.243993314144562</v>
      </c>
      <c r="P16954" s="89">
        <v>56.561584856561566</v>
      </c>
    </row>
    <row r="16955" spans="1:16">
      <c r="A16955" s="75" t="s">
        <v>8283</v>
      </c>
      <c r="B16955" s="85">
        <v>16951</v>
      </c>
      <c r="C16955" s="85">
        <v>5528</v>
      </c>
      <c r="D16955" s="85">
        <v>16951</v>
      </c>
      <c r="E16955" s="86" t="s">
        <v>8281</v>
      </c>
      <c r="F16955" s="85" t="s">
        <v>55</v>
      </c>
      <c r="G16955" s="86" t="s">
        <v>8284</v>
      </c>
      <c r="H16955" s="85" t="s">
        <v>1</v>
      </c>
      <c r="I16955" s="85">
        <v>1</v>
      </c>
      <c r="J16955" s="88">
        <v>10.9110753791375</v>
      </c>
      <c r="K16955" s="146">
        <v>18.404918325482438</v>
      </c>
      <c r="L16955" s="147">
        <v>5.5481279639267907E-8</v>
      </c>
      <c r="M16955" s="147">
        <v>3.4119887152455068</v>
      </c>
      <c r="N16955" s="87">
        <v>168.63195842162571</v>
      </c>
      <c r="O16955" s="88">
        <v>9.6126798793887698</v>
      </c>
      <c r="P16955" s="89">
        <v>57.003903467422575</v>
      </c>
    </row>
    <row r="16956" spans="1:16">
      <c r="A16956" s="75" t="s">
        <v>20695</v>
      </c>
      <c r="B16956" s="85">
        <v>16952</v>
      </c>
      <c r="C16956" s="85">
        <v>12945</v>
      </c>
      <c r="D16956" s="85">
        <v>16952</v>
      </c>
      <c r="E16956" s="86" t="s">
        <v>20696</v>
      </c>
      <c r="F16956" s="85" t="s">
        <v>55</v>
      </c>
      <c r="G16956" s="86" t="s">
        <v>8284</v>
      </c>
      <c r="H16956" s="85" t="s">
        <v>1</v>
      </c>
      <c r="I16956" s="85">
        <v>1</v>
      </c>
      <c r="J16956" s="88">
        <v>10.61522948111549</v>
      </c>
      <c r="K16956" s="146">
        <v>18.028146005091493</v>
      </c>
      <c r="L16956" s="147">
        <v>5.4281256230802413E-8</v>
      </c>
      <c r="M16956" s="147">
        <v>3.428284426076833</v>
      </c>
      <c r="N16956" s="87">
        <v>163.86612741925501</v>
      </c>
      <c r="O16956" s="88">
        <v>9.354330005200671</v>
      </c>
      <c r="P16956" s="89">
        <v>57.085196022649733</v>
      </c>
    </row>
    <row r="16957" spans="1:16">
      <c r="A16957" s="75" t="s">
        <v>27559</v>
      </c>
      <c r="B16957" s="85">
        <v>16953</v>
      </c>
      <c r="C16957" s="85">
        <v>17253</v>
      </c>
      <c r="D16957" s="85">
        <v>16953</v>
      </c>
      <c r="E16957" s="86" t="s">
        <v>27560</v>
      </c>
      <c r="F16957" s="85" t="s">
        <v>55</v>
      </c>
      <c r="G16957" s="86" t="s">
        <v>8284</v>
      </c>
      <c r="H16957" s="85" t="s">
        <v>1</v>
      </c>
      <c r="I16957" s="85">
        <v>1</v>
      </c>
      <c r="J16957" s="88">
        <v>3.5555459234673839</v>
      </c>
      <c r="K16957" s="146">
        <v>8.8911626951308396</v>
      </c>
      <c r="L16957" s="147">
        <v>2.3829235834496039E-8</v>
      </c>
      <c r="M16957" s="147">
        <v>3.607666081376649</v>
      </c>
      <c r="N16957" s="87">
        <v>52.084954182322669</v>
      </c>
      <c r="O16957" s="88">
        <v>3.1497486043762168</v>
      </c>
      <c r="P16957" s="89">
        <v>60.473291257021458</v>
      </c>
    </row>
    <row r="16958" spans="1:16">
      <c r="A16958" s="75" t="s">
        <v>228</v>
      </c>
      <c r="B16958" s="85">
        <v>16954</v>
      </c>
      <c r="C16958" s="85">
        <v>43</v>
      </c>
      <c r="D16958" s="85">
        <v>16954</v>
      </c>
      <c r="E16958" s="86" t="s">
        <v>226</v>
      </c>
      <c r="F16958" s="85" t="s">
        <v>55</v>
      </c>
      <c r="G16958" s="86" t="s">
        <v>229</v>
      </c>
      <c r="H16958" s="85" t="s">
        <v>1</v>
      </c>
      <c r="I16958" s="85">
        <v>1</v>
      </c>
      <c r="J16958" s="88">
        <v>30.368726756091881</v>
      </c>
      <c r="K16958" s="146">
        <v>42.387704210837811</v>
      </c>
      <c r="L16958" s="147">
        <v>1.3675465363619101E-7</v>
      </c>
      <c r="M16958" s="147">
        <v>2.485393094303987</v>
      </c>
      <c r="N16958" s="87">
        <v>480.48191754201702</v>
      </c>
      <c r="O16958" s="88">
        <v>26.691635755618421</v>
      </c>
      <c r="P16958" s="89">
        <v>55.551800767370814</v>
      </c>
    </row>
    <row r="16959" spans="1:16">
      <c r="A16959" s="75" t="s">
        <v>20697</v>
      </c>
      <c r="B16959" s="85">
        <v>16955</v>
      </c>
      <c r="C16959" s="85">
        <v>12946</v>
      </c>
      <c r="D16959" s="85">
        <v>16955</v>
      </c>
      <c r="E16959" s="86" t="s">
        <v>20698</v>
      </c>
      <c r="F16959" s="85" t="s">
        <v>55</v>
      </c>
      <c r="G16959" s="86" t="s">
        <v>229</v>
      </c>
      <c r="H16959" s="85" t="s">
        <v>1</v>
      </c>
      <c r="I16959" s="85">
        <v>1</v>
      </c>
      <c r="J16959" s="88">
        <v>30.38285019899531</v>
      </c>
      <c r="K16959" s="146">
        <v>42.40537083164061</v>
      </c>
      <c r="L16959" s="147">
        <v>1.3682741100140149E-7</v>
      </c>
      <c r="M16959" s="147">
        <v>2.4872119197918172</v>
      </c>
      <c r="N16959" s="87">
        <v>480.68831963236789</v>
      </c>
      <c r="O16959" s="88">
        <v>26.704447247501829</v>
      </c>
      <c r="P16959" s="89">
        <v>55.554599845333215</v>
      </c>
    </row>
    <row r="16960" spans="1:16">
      <c r="A16960" s="75" t="s">
        <v>20699</v>
      </c>
      <c r="B16960" s="85">
        <v>16956</v>
      </c>
      <c r="C16960" s="85">
        <v>12947</v>
      </c>
      <c r="D16960" s="85">
        <v>16956</v>
      </c>
      <c r="E16960" s="86" t="s">
        <v>20700</v>
      </c>
      <c r="F16960" s="85" t="s">
        <v>55</v>
      </c>
      <c r="G16960" s="86" t="s">
        <v>20701</v>
      </c>
      <c r="H16960" s="85" t="s">
        <v>1</v>
      </c>
      <c r="I16960" s="85">
        <v>1</v>
      </c>
      <c r="J16960" s="88">
        <v>5.815042324143687</v>
      </c>
      <c r="K16960" s="146">
        <v>15.396165441152473</v>
      </c>
      <c r="L16960" s="147">
        <v>4.1063208561152037E-8</v>
      </c>
      <c r="M16960" s="147">
        <v>0.33305377022054022</v>
      </c>
      <c r="N16960" s="87">
        <v>48.271028941361067</v>
      </c>
      <c r="O16960" s="88">
        <v>5.4433447059550319</v>
      </c>
      <c r="P16960" s="89">
        <v>112.76628705320384</v>
      </c>
    </row>
    <row r="16961" spans="1:16">
      <c r="A16961" s="75" t="s">
        <v>27561</v>
      </c>
      <c r="B16961" s="85">
        <v>16957</v>
      </c>
      <c r="C16961" s="85">
        <v>17254</v>
      </c>
      <c r="D16961" s="85">
        <v>16957</v>
      </c>
      <c r="E16961" s="86" t="s">
        <v>27562</v>
      </c>
      <c r="F16961" s="85" t="s">
        <v>38</v>
      </c>
      <c r="G16961" s="86" t="s">
        <v>20701</v>
      </c>
      <c r="H16961" s="85" t="s">
        <v>1</v>
      </c>
      <c r="I16961" s="85">
        <v>1</v>
      </c>
      <c r="J16961" s="88">
        <v>5.7453640587838084</v>
      </c>
      <c r="K16961" s="146">
        <v>15.333634645198025</v>
      </c>
      <c r="L16961" s="147">
        <v>4.0740613223910129E-8</v>
      </c>
      <c r="M16961" s="147">
        <v>0.31934205043266323</v>
      </c>
      <c r="N16961" s="87">
        <v>46.854731075203837</v>
      </c>
      <c r="O16961" s="88">
        <v>5.378958233381546</v>
      </c>
      <c r="P16961" s="89">
        <v>114.80074925087264</v>
      </c>
    </row>
    <row r="16962" spans="1:16">
      <c r="A16962" s="75" t="s">
        <v>27563</v>
      </c>
      <c r="B16962" s="85">
        <v>16958</v>
      </c>
      <c r="C16962" s="85">
        <v>17255</v>
      </c>
      <c r="D16962" s="85">
        <v>16958</v>
      </c>
      <c r="E16962" s="86" t="s">
        <v>27562</v>
      </c>
      <c r="F16962" s="85" t="s">
        <v>11</v>
      </c>
      <c r="G16962" s="86" t="s">
        <v>20701</v>
      </c>
      <c r="H16962" s="85" t="s">
        <v>1</v>
      </c>
      <c r="I16962" s="85">
        <v>1</v>
      </c>
      <c r="J16962" s="88">
        <v>5.5697062799661738</v>
      </c>
      <c r="K16962" s="146">
        <v>14.992223894283917</v>
      </c>
      <c r="L16962" s="147">
        <v>3.9735258951832907E-8</v>
      </c>
      <c r="M16962" s="147">
        <v>0.32004170098781598</v>
      </c>
      <c r="N16962" s="87">
        <v>46.364301392389322</v>
      </c>
      <c r="O16962" s="88">
        <v>5.2269752474243374</v>
      </c>
      <c r="P16962" s="89">
        <v>112.73706473408316</v>
      </c>
    </row>
    <row r="16963" spans="1:16">
      <c r="A16963" s="75" t="s">
        <v>20702</v>
      </c>
      <c r="B16963" s="85">
        <v>16959</v>
      </c>
      <c r="C16963" s="85">
        <v>12948</v>
      </c>
      <c r="D16963" s="85">
        <v>16959</v>
      </c>
      <c r="E16963" s="86" t="s">
        <v>20703</v>
      </c>
      <c r="F16963" s="85" t="s">
        <v>38</v>
      </c>
      <c r="G16963" s="86" t="s">
        <v>20704</v>
      </c>
      <c r="H16963" s="85" t="s">
        <v>1</v>
      </c>
      <c r="I16963" s="85">
        <v>1</v>
      </c>
      <c r="J16963" s="88">
        <v>10.247412295048701</v>
      </c>
      <c r="K16963" s="146">
        <v>99.995610409735264</v>
      </c>
      <c r="L16963" s="147">
        <v>8.9160277847255702E-8</v>
      </c>
      <c r="M16963" s="147">
        <v>2.447979440262356</v>
      </c>
      <c r="N16963" s="87">
        <v>143.19639573626151</v>
      </c>
      <c r="O16963" s="88">
        <v>9.0013671736575329</v>
      </c>
      <c r="P16963" s="89">
        <v>62.860291471554987</v>
      </c>
    </row>
    <row r="16964" spans="1:16">
      <c r="A16964" s="75" t="s">
        <v>20705</v>
      </c>
      <c r="B16964" s="85">
        <v>16960</v>
      </c>
      <c r="C16964" s="85">
        <v>12949</v>
      </c>
      <c r="D16964" s="85">
        <v>16960</v>
      </c>
      <c r="E16964" s="86" t="s">
        <v>20703</v>
      </c>
      <c r="F16964" s="85" t="s">
        <v>11</v>
      </c>
      <c r="G16964" s="86" t="s">
        <v>20704</v>
      </c>
      <c r="H16964" s="85" t="s">
        <v>1</v>
      </c>
      <c r="I16964" s="85">
        <v>1</v>
      </c>
      <c r="J16964" s="88">
        <v>9.9131826491661297</v>
      </c>
      <c r="K16964" s="146">
        <v>99.500508012313929</v>
      </c>
      <c r="L16964" s="147">
        <v>8.7765250776257044E-8</v>
      </c>
      <c r="M16964" s="147">
        <v>2.4323993106549069</v>
      </c>
      <c r="N16964" s="87">
        <v>141.6199395304161</v>
      </c>
      <c r="O16964" s="88">
        <v>8.7214292071944399</v>
      </c>
      <c r="P16964" s="89">
        <v>61.583342261781681</v>
      </c>
    </row>
    <row r="16965" spans="1:16">
      <c r="A16965" s="75" t="s">
        <v>27564</v>
      </c>
      <c r="B16965" s="85">
        <v>16961</v>
      </c>
      <c r="C16965" s="85">
        <v>17256</v>
      </c>
      <c r="D16965" s="85">
        <v>16961</v>
      </c>
      <c r="E16965" s="86" t="s">
        <v>27565</v>
      </c>
      <c r="F16965" s="85" t="s">
        <v>38</v>
      </c>
      <c r="G16965" s="86" t="s">
        <v>20704</v>
      </c>
      <c r="H16965" s="85" t="s">
        <v>1</v>
      </c>
      <c r="I16965" s="85">
        <v>1</v>
      </c>
      <c r="J16965" s="88">
        <v>10.16300078472138</v>
      </c>
      <c r="K16965" s="146">
        <v>99.889533669292746</v>
      </c>
      <c r="L16965" s="147">
        <v>8.8730667943788606E-8</v>
      </c>
      <c r="M16965" s="147">
        <v>2.4365847763172681</v>
      </c>
      <c r="N16965" s="87">
        <v>141.93863791395319</v>
      </c>
      <c r="O16965" s="88">
        <v>8.9247873912932576</v>
      </c>
      <c r="P16965" s="89">
        <v>62.877786643998164</v>
      </c>
    </row>
    <row r="16966" spans="1:16">
      <c r="A16966" s="75" t="s">
        <v>27566</v>
      </c>
      <c r="B16966" s="85">
        <v>16962</v>
      </c>
      <c r="C16966" s="85">
        <v>17257</v>
      </c>
      <c r="D16966" s="85">
        <v>16962</v>
      </c>
      <c r="E16966" s="86" t="s">
        <v>27565</v>
      </c>
      <c r="F16966" s="85" t="s">
        <v>11</v>
      </c>
      <c r="G16966" s="86" t="s">
        <v>20704</v>
      </c>
      <c r="H16966" s="85" t="s">
        <v>1</v>
      </c>
      <c r="I16966" s="85">
        <v>1</v>
      </c>
      <c r="J16966" s="88">
        <v>9.8846095575967237</v>
      </c>
      <c r="K16966" s="146">
        <v>99.46881243894039</v>
      </c>
      <c r="L16966" s="147">
        <v>8.7624973151141833E-8</v>
      </c>
      <c r="M16966" s="147">
        <v>2.4284079052381342</v>
      </c>
      <c r="N16966" s="87">
        <v>141.18068290450799</v>
      </c>
      <c r="O16966" s="88">
        <v>8.6957981742918946</v>
      </c>
      <c r="P16966" s="89">
        <v>61.59339929084755</v>
      </c>
    </row>
    <row r="16967" spans="1:16">
      <c r="A16967" s="75" t="s">
        <v>11659</v>
      </c>
      <c r="B16967" s="85">
        <v>16963</v>
      </c>
      <c r="C16967" s="85">
        <v>7922</v>
      </c>
      <c r="D16967" s="85">
        <v>16963</v>
      </c>
      <c r="E16967" s="86" t="s">
        <v>11660</v>
      </c>
      <c r="F16967" s="85" t="s">
        <v>55</v>
      </c>
      <c r="G16967" s="86" t="s">
        <v>11661</v>
      </c>
      <c r="H16967" s="85" t="s">
        <v>1</v>
      </c>
      <c r="I16967" s="85">
        <v>1</v>
      </c>
      <c r="J16967" s="88">
        <v>3.9821353515346193E-2</v>
      </c>
      <c r="K16967" s="146">
        <v>8.75986074704624E-2</v>
      </c>
      <c r="L16967" s="147">
        <v>1.99744193033669E-10</v>
      </c>
      <c r="M16967" s="147">
        <v>3.1799366794164588E-3</v>
      </c>
      <c r="N16967" s="87">
        <v>0.52352733460608025</v>
      </c>
      <c r="O16967" s="88">
        <v>3.5849333161847789E-2</v>
      </c>
      <c r="P16967" s="89">
        <v>68.476526041991761</v>
      </c>
    </row>
    <row r="16968" spans="1:16">
      <c r="A16968" s="75" t="s">
        <v>11662</v>
      </c>
      <c r="B16968" s="85">
        <v>16964</v>
      </c>
      <c r="C16968" s="85">
        <v>7923</v>
      </c>
      <c r="D16968" s="85">
        <v>16964</v>
      </c>
      <c r="E16968" s="86" t="s">
        <v>11663</v>
      </c>
      <c r="F16968" s="85" t="s">
        <v>55</v>
      </c>
      <c r="G16968" s="86" t="s">
        <v>11661</v>
      </c>
      <c r="H16968" s="85" t="s">
        <v>1</v>
      </c>
      <c r="I16968" s="85">
        <v>1</v>
      </c>
      <c r="J16968" s="88">
        <v>0.14556281355735551</v>
      </c>
      <c r="K16968" s="146">
        <v>0.19440387116708721</v>
      </c>
      <c r="L16968" s="147">
        <v>3.202782201855409E-9</v>
      </c>
      <c r="M16968" s="147">
        <v>1.5515644384804831E-2</v>
      </c>
      <c r="N16968" s="87">
        <v>2.1627806278776269</v>
      </c>
      <c r="O16968" s="88">
        <v>0.1236680552529522</v>
      </c>
      <c r="P16968" s="89">
        <v>57.180119730547865</v>
      </c>
    </row>
    <row r="16969" spans="1:16">
      <c r="A16969" s="75" t="s">
        <v>20706</v>
      </c>
      <c r="B16969" s="85">
        <v>16965</v>
      </c>
      <c r="C16969" s="85">
        <v>12950</v>
      </c>
      <c r="D16969" s="85">
        <v>16965</v>
      </c>
      <c r="E16969" s="86" t="s">
        <v>20707</v>
      </c>
      <c r="F16969" s="85" t="s">
        <v>55</v>
      </c>
      <c r="G16969" s="86" t="s">
        <v>11661</v>
      </c>
      <c r="H16969" s="85" t="s">
        <v>1</v>
      </c>
      <c r="I16969" s="85">
        <v>1</v>
      </c>
      <c r="J16969" s="88">
        <v>9.059419795712205E-2</v>
      </c>
      <c r="K16969" s="146">
        <v>0.21206848816103238</v>
      </c>
      <c r="L16969" s="147">
        <v>6.6437258320992541E-10</v>
      </c>
      <c r="M16969" s="147">
        <v>9.7233162673030053E-3</v>
      </c>
      <c r="N16969" s="87">
        <v>1.198544943165605</v>
      </c>
      <c r="O16969" s="88">
        <v>8.2296690939278896E-2</v>
      </c>
      <c r="P16969" s="89">
        <v>68.663833933432926</v>
      </c>
    </row>
    <row r="16970" spans="1:16">
      <c r="A16970" s="75" t="s">
        <v>32061</v>
      </c>
      <c r="B16970" s="85">
        <v>16966</v>
      </c>
      <c r="C16970" s="85">
        <v>20607</v>
      </c>
      <c r="D16970" s="85">
        <v>16966</v>
      </c>
      <c r="E16970" s="86" t="s">
        <v>32057</v>
      </c>
      <c r="F16970" s="85" t="s">
        <v>509</v>
      </c>
      <c r="G16970" s="86" t="s">
        <v>11661</v>
      </c>
      <c r="H16970" s="85" t="s">
        <v>1</v>
      </c>
      <c r="I16970" s="85">
        <v>1</v>
      </c>
      <c r="J16970" s="88">
        <v>0</v>
      </c>
      <c r="K16970" s="146">
        <v>0</v>
      </c>
      <c r="L16970" s="147">
        <v>0</v>
      </c>
      <c r="M16970" s="147">
        <v>0</v>
      </c>
      <c r="N16970" s="87">
        <v>0</v>
      </c>
      <c r="O16970" s="88">
        <v>0</v>
      </c>
      <c r="P16970" s="89" t="e">
        <v>#DIV/0!</v>
      </c>
    </row>
    <row r="16971" spans="1:16">
      <c r="A16971" s="75" t="s">
        <v>32066</v>
      </c>
      <c r="B16971" s="85">
        <v>16967</v>
      </c>
      <c r="C16971" s="85">
        <v>20612</v>
      </c>
      <c r="D16971" s="85">
        <v>16967</v>
      </c>
      <c r="E16971" s="86" t="s">
        <v>32057</v>
      </c>
      <c r="F16971" s="85" t="s">
        <v>31</v>
      </c>
      <c r="G16971" s="86" t="s">
        <v>11661</v>
      </c>
      <c r="H16971" s="85" t="s">
        <v>1</v>
      </c>
      <c r="I16971" s="85">
        <v>1</v>
      </c>
      <c r="J16971" s="88">
        <v>0</v>
      </c>
      <c r="K16971" s="146">
        <v>0</v>
      </c>
      <c r="L16971" s="147">
        <v>0</v>
      </c>
      <c r="M16971" s="147">
        <v>0</v>
      </c>
      <c r="N16971" s="87">
        <v>0</v>
      </c>
      <c r="O16971" s="88">
        <v>0</v>
      </c>
      <c r="P16971" s="89" t="e">
        <v>#DIV/0!</v>
      </c>
    </row>
    <row r="16972" spans="1:16">
      <c r="A16972" s="75" t="s">
        <v>32071</v>
      </c>
      <c r="B16972" s="85">
        <v>16968</v>
      </c>
      <c r="C16972" s="85">
        <v>20617</v>
      </c>
      <c r="D16972" s="85">
        <v>16968</v>
      </c>
      <c r="E16972" s="86" t="s">
        <v>32057</v>
      </c>
      <c r="F16972" s="85" t="s">
        <v>38</v>
      </c>
      <c r="G16972" s="86" t="s">
        <v>11661</v>
      </c>
      <c r="H16972" s="85" t="s">
        <v>1</v>
      </c>
      <c r="I16972" s="85">
        <v>1</v>
      </c>
      <c r="J16972" s="88">
        <v>0</v>
      </c>
      <c r="K16972" s="146">
        <v>0</v>
      </c>
      <c r="L16972" s="147">
        <v>0</v>
      </c>
      <c r="M16972" s="147">
        <v>0</v>
      </c>
      <c r="N16972" s="87">
        <v>0</v>
      </c>
      <c r="O16972" s="88">
        <v>0</v>
      </c>
      <c r="P16972" s="89" t="e">
        <v>#DIV/0!</v>
      </c>
    </row>
    <row r="16973" spans="1:16">
      <c r="A16973" s="75" t="s">
        <v>3024</v>
      </c>
      <c r="B16973" s="85">
        <v>16969</v>
      </c>
      <c r="C16973" s="85">
        <v>1593</v>
      </c>
      <c r="D16973" s="85">
        <v>16969</v>
      </c>
      <c r="E16973" s="86" t="s">
        <v>3010</v>
      </c>
      <c r="F16973" s="85" t="s">
        <v>232</v>
      </c>
      <c r="G16973" s="86" t="s">
        <v>3025</v>
      </c>
      <c r="H16973" s="85" t="s">
        <v>1</v>
      </c>
      <c r="I16973" s="85">
        <v>-1</v>
      </c>
      <c r="J16973" s="88">
        <v>0</v>
      </c>
      <c r="K16973" s="146">
        <v>0</v>
      </c>
      <c r="L16973" s="147">
        <v>0</v>
      </c>
      <c r="M16973" s="147">
        <v>0</v>
      </c>
      <c r="N16973" s="87">
        <v>0</v>
      </c>
      <c r="O16973" s="88">
        <v>0</v>
      </c>
      <c r="P16973" s="89" t="e">
        <v>#DIV/0!</v>
      </c>
    </row>
    <row r="16974" spans="1:16">
      <c r="A16974" s="75" t="s">
        <v>3089</v>
      </c>
      <c r="B16974" s="85">
        <v>16970</v>
      </c>
      <c r="C16974" s="85">
        <v>1646</v>
      </c>
      <c r="D16974" s="85">
        <v>16970</v>
      </c>
      <c r="E16974" s="86" t="s">
        <v>3010</v>
      </c>
      <c r="F16974" s="85" t="s">
        <v>38</v>
      </c>
      <c r="G16974" s="86" t="s">
        <v>3025</v>
      </c>
      <c r="H16974" s="85" t="s">
        <v>1</v>
      </c>
      <c r="I16974" s="85">
        <v>-1</v>
      </c>
      <c r="J16974" s="88">
        <v>0</v>
      </c>
      <c r="K16974" s="146">
        <v>0</v>
      </c>
      <c r="L16974" s="147">
        <v>0</v>
      </c>
      <c r="M16974" s="147">
        <v>0</v>
      </c>
      <c r="N16974" s="87">
        <v>0</v>
      </c>
      <c r="O16974" s="88">
        <v>0</v>
      </c>
      <c r="P16974" s="89" t="e">
        <v>#DIV/0!</v>
      </c>
    </row>
    <row r="16975" spans="1:16">
      <c r="A16975" s="75" t="s">
        <v>20708</v>
      </c>
      <c r="B16975" s="85">
        <v>16971</v>
      </c>
      <c r="C16975" s="85">
        <v>12951</v>
      </c>
      <c r="D16975" s="85">
        <v>16971</v>
      </c>
      <c r="E16975" s="86" t="s">
        <v>20709</v>
      </c>
      <c r="F16975" s="85" t="s">
        <v>55</v>
      </c>
      <c r="G16975" s="86" t="s">
        <v>3025</v>
      </c>
      <c r="H16975" s="85" t="s">
        <v>1</v>
      </c>
      <c r="I16975" s="85">
        <v>-1</v>
      </c>
      <c r="J16975" s="88">
        <v>5.7364478113664963E-2</v>
      </c>
      <c r="K16975" s="146">
        <v>6.2937946965171285E-2</v>
      </c>
      <c r="L16975" s="147">
        <v>2.7912739129243859E-10</v>
      </c>
      <c r="M16975" s="147">
        <v>8.0746826629132223E-3</v>
      </c>
      <c r="N16975" s="87">
        <v>0.87770547127957765</v>
      </c>
      <c r="O16975" s="88">
        <v>5.1991065139854319E-2</v>
      </c>
      <c r="P16975" s="89">
        <v>59.235206844567429</v>
      </c>
    </row>
    <row r="16976" spans="1:16">
      <c r="A16976" s="75" t="s">
        <v>20710</v>
      </c>
      <c r="B16976" s="85">
        <v>16972</v>
      </c>
      <c r="C16976" s="85">
        <v>12952</v>
      </c>
      <c r="D16976" s="85">
        <v>16972</v>
      </c>
      <c r="E16976" s="86" t="s">
        <v>20711</v>
      </c>
      <c r="F16976" s="85" t="s">
        <v>55</v>
      </c>
      <c r="G16976" s="86" t="s">
        <v>20712</v>
      </c>
      <c r="H16976" s="85" t="s">
        <v>260</v>
      </c>
      <c r="I16976" s="85">
        <v>1</v>
      </c>
      <c r="J16976" s="88">
        <v>2468911.7441308452</v>
      </c>
      <c r="K16976" s="146">
        <v>9237613.4236842077</v>
      </c>
      <c r="L16976" s="147">
        <v>2.765317973565767E-2</v>
      </c>
      <c r="M16976" s="147">
        <v>196528.63998592869</v>
      </c>
      <c r="N16976" s="87">
        <v>26979865.52144723</v>
      </c>
      <c r="O16976" s="88">
        <v>2185506.3965656701</v>
      </c>
      <c r="P16976" s="89">
        <v>81.00508858460897</v>
      </c>
    </row>
    <row r="16977" spans="1:16">
      <c r="A16977" s="75" t="s">
        <v>27607</v>
      </c>
      <c r="B16977" s="85">
        <v>16973</v>
      </c>
      <c r="C16977" s="85">
        <v>17293</v>
      </c>
      <c r="D16977" s="85">
        <v>16973</v>
      </c>
      <c r="E16977" s="86" t="s">
        <v>27608</v>
      </c>
      <c r="F16977" s="85" t="s">
        <v>38</v>
      </c>
      <c r="G16977" s="86" t="s">
        <v>20712</v>
      </c>
      <c r="H16977" s="85" t="s">
        <v>260</v>
      </c>
      <c r="I16977" s="85">
        <v>1</v>
      </c>
      <c r="J16977" s="88">
        <v>2487747.897667022</v>
      </c>
      <c r="K16977" s="146">
        <v>9274355.2311521154</v>
      </c>
      <c r="L16977" s="147">
        <v>2.78409024857924E-2</v>
      </c>
      <c r="M16977" s="147">
        <v>197936.9613181504</v>
      </c>
      <c r="N16977" s="87">
        <v>27148194.582159661</v>
      </c>
      <c r="O16977" s="88">
        <v>2199466.790666969</v>
      </c>
      <c r="P16977" s="89">
        <v>81.017055628161032</v>
      </c>
    </row>
    <row r="16978" spans="1:16">
      <c r="A16978" s="75" t="s">
        <v>27609</v>
      </c>
      <c r="B16978" s="85">
        <v>16974</v>
      </c>
      <c r="C16978" s="85">
        <v>17294</v>
      </c>
      <c r="D16978" s="85">
        <v>16974</v>
      </c>
      <c r="E16978" s="86" t="s">
        <v>27608</v>
      </c>
      <c r="F16978" s="85" t="s">
        <v>11</v>
      </c>
      <c r="G16978" s="86" t="s">
        <v>20712</v>
      </c>
      <c r="H16978" s="85" t="s">
        <v>260</v>
      </c>
      <c r="I16978" s="85">
        <v>1</v>
      </c>
      <c r="J16978" s="88">
        <v>2430770.9171346612</v>
      </c>
      <c r="K16978" s="146">
        <v>9163215.9136262573</v>
      </c>
      <c r="L16978" s="147">
        <v>2.727306492493559E-2</v>
      </c>
      <c r="M16978" s="147">
        <v>193676.96752614871</v>
      </c>
      <c r="N16978" s="87">
        <v>26639020.477328621</v>
      </c>
      <c r="O16978" s="88">
        <v>2157238.3653461542</v>
      </c>
      <c r="P16978" s="89">
        <v>80.980393674087665</v>
      </c>
    </row>
    <row r="16979" spans="1:16">
      <c r="A16979" s="75" t="s">
        <v>20713</v>
      </c>
      <c r="B16979" s="85">
        <v>16975</v>
      </c>
      <c r="C16979" s="85">
        <v>12953</v>
      </c>
      <c r="D16979" s="85">
        <v>16975</v>
      </c>
      <c r="E16979" s="86" t="s">
        <v>20714</v>
      </c>
      <c r="F16979" s="85" t="s">
        <v>55</v>
      </c>
      <c r="G16979" s="86" t="s">
        <v>20715</v>
      </c>
      <c r="H16979" s="85" t="s">
        <v>1</v>
      </c>
      <c r="I16979" s="85">
        <v>1</v>
      </c>
      <c r="J16979" s="88">
        <v>7.8302963351874046</v>
      </c>
      <c r="K16979" s="146">
        <v>11.459099666629712</v>
      </c>
      <c r="L16979" s="147">
        <v>3.7417255048979153E-8</v>
      </c>
      <c r="M16979" s="147">
        <v>0.45476285799376498</v>
      </c>
      <c r="N16979" s="87">
        <v>104.20605319502759</v>
      </c>
      <c r="O16979" s="88">
        <v>6.9575690942084032</v>
      </c>
      <c r="P16979" s="89">
        <v>66.767417831159136</v>
      </c>
    </row>
    <row r="16980" spans="1:16">
      <c r="A16980" s="75" t="s">
        <v>27610</v>
      </c>
      <c r="B16980" s="85">
        <v>16976</v>
      </c>
      <c r="C16980" s="85">
        <v>17295</v>
      </c>
      <c r="D16980" s="85">
        <v>16976</v>
      </c>
      <c r="E16980" s="86" t="s">
        <v>27611</v>
      </c>
      <c r="F16980" s="85" t="s">
        <v>429</v>
      </c>
      <c r="G16980" s="86" t="s">
        <v>20715</v>
      </c>
      <c r="H16980" s="85" t="s">
        <v>1</v>
      </c>
      <c r="I16980" s="85">
        <v>1</v>
      </c>
      <c r="J16980" s="88">
        <v>5.3705336541949871</v>
      </c>
      <c r="K16980" s="146">
        <v>7.7709899741054951</v>
      </c>
      <c r="L16980" s="147">
        <v>2.7687512273047929E-8</v>
      </c>
      <c r="M16980" s="147">
        <v>0.35193872221164763</v>
      </c>
      <c r="N16980" s="87">
        <v>93.459073806447094</v>
      </c>
      <c r="O16980" s="88">
        <v>4.8529527653652416</v>
      </c>
      <c r="P16980" s="89">
        <v>51.925966818542022</v>
      </c>
    </row>
    <row r="16981" spans="1:16">
      <c r="A16981" s="75" t="s">
        <v>27612</v>
      </c>
      <c r="B16981" s="85">
        <v>16977</v>
      </c>
      <c r="C16981" s="85">
        <v>17296</v>
      </c>
      <c r="D16981" s="85">
        <v>16977</v>
      </c>
      <c r="E16981" s="86" t="s">
        <v>27611</v>
      </c>
      <c r="F16981" s="85" t="s">
        <v>38</v>
      </c>
      <c r="G16981" s="86" t="s">
        <v>20715</v>
      </c>
      <c r="H16981" s="85" t="s">
        <v>1</v>
      </c>
      <c r="I16981" s="85">
        <v>1</v>
      </c>
      <c r="J16981" s="88">
        <v>7.9016955203077623</v>
      </c>
      <c r="K16981" s="146">
        <v>11.591152621734555</v>
      </c>
      <c r="L16981" s="147">
        <v>3.7613091693352967E-8</v>
      </c>
      <c r="M16981" s="147">
        <v>0.44957582123399381</v>
      </c>
      <c r="N16981" s="87">
        <v>103.5935882676504</v>
      </c>
      <c r="O16981" s="88">
        <v>7.0142667075134479</v>
      </c>
      <c r="P16981" s="89">
        <v>67.709467591671611</v>
      </c>
    </row>
    <row r="16982" spans="1:16">
      <c r="A16982" s="75" t="s">
        <v>20716</v>
      </c>
      <c r="B16982" s="85">
        <v>16978</v>
      </c>
      <c r="C16982" s="85">
        <v>12954</v>
      </c>
      <c r="D16982" s="85">
        <v>16978</v>
      </c>
      <c r="E16982" s="86" t="s">
        <v>20717</v>
      </c>
      <c r="F16982" s="85" t="s">
        <v>55</v>
      </c>
      <c r="G16982" s="86" t="s">
        <v>20718</v>
      </c>
      <c r="H16982" s="85" t="s">
        <v>260</v>
      </c>
      <c r="I16982" s="85">
        <v>1</v>
      </c>
      <c r="J16982" s="88">
        <v>10409.56312181306</v>
      </c>
      <c r="K16982" s="146">
        <v>51236.695886368092</v>
      </c>
      <c r="L16982" s="147">
        <v>1.0195655639572609E-4</v>
      </c>
      <c r="M16982" s="147">
        <v>901.42466513071872</v>
      </c>
      <c r="N16982" s="87">
        <v>131716.27208576741</v>
      </c>
      <c r="O16982" s="88">
        <v>9077.5644882973284</v>
      </c>
      <c r="P16982" s="89">
        <v>68.917563066061021</v>
      </c>
    </row>
    <row r="16983" spans="1:16">
      <c r="A16983" s="75" t="s">
        <v>27613</v>
      </c>
      <c r="B16983" s="85">
        <v>16979</v>
      </c>
      <c r="C16983" s="85">
        <v>17297</v>
      </c>
      <c r="D16983" s="85">
        <v>16979</v>
      </c>
      <c r="E16983" s="86" t="s">
        <v>27614</v>
      </c>
      <c r="F16983" s="85" t="s">
        <v>32</v>
      </c>
      <c r="G16983" s="86" t="s">
        <v>20718</v>
      </c>
      <c r="H16983" s="85" t="s">
        <v>260</v>
      </c>
      <c r="I16983" s="85">
        <v>1</v>
      </c>
      <c r="J16983" s="88">
        <v>10341.82866305431</v>
      </c>
      <c r="K16983" s="146">
        <v>50959.885317169217</v>
      </c>
      <c r="L16983" s="147">
        <v>1.013087000133438E-4</v>
      </c>
      <c r="M16983" s="147">
        <v>892.14963151972154</v>
      </c>
      <c r="N16983" s="87">
        <v>130233.4667179688</v>
      </c>
      <c r="O16983" s="88">
        <v>9055.9928090045578</v>
      </c>
      <c r="P16983" s="89">
        <v>69.536602512594158</v>
      </c>
    </row>
    <row r="16984" spans="1:16">
      <c r="A16984" s="75" t="s">
        <v>27615</v>
      </c>
      <c r="B16984" s="85">
        <v>16980</v>
      </c>
      <c r="C16984" s="85">
        <v>17298</v>
      </c>
      <c r="D16984" s="85">
        <v>16980</v>
      </c>
      <c r="E16984" s="86" t="s">
        <v>27614</v>
      </c>
      <c r="F16984" s="85" t="s">
        <v>38</v>
      </c>
      <c r="G16984" s="86" t="s">
        <v>20718</v>
      </c>
      <c r="H16984" s="85" t="s">
        <v>260</v>
      </c>
      <c r="I16984" s="85">
        <v>1</v>
      </c>
      <c r="J16984" s="88">
        <v>10410.138074310231</v>
      </c>
      <c r="K16984" s="146">
        <v>51239.045546067515</v>
      </c>
      <c r="L16984" s="147">
        <v>1.019620556150554E-4</v>
      </c>
      <c r="M16984" s="147">
        <v>901.50339468483014</v>
      </c>
      <c r="N16984" s="87">
        <v>131728.8586283437</v>
      </c>
      <c r="O16984" s="88">
        <v>9077.7475958485502</v>
      </c>
      <c r="P16984" s="89">
        <v>68.912368105004731</v>
      </c>
    </row>
    <row r="16985" spans="1:16">
      <c r="A16985" s="75" t="s">
        <v>20719</v>
      </c>
      <c r="B16985" s="85">
        <v>16981</v>
      </c>
      <c r="C16985" s="85">
        <v>12955</v>
      </c>
      <c r="D16985" s="85">
        <v>16981</v>
      </c>
      <c r="E16985" s="86" t="s">
        <v>20720</v>
      </c>
      <c r="F16985" s="85" t="s">
        <v>55</v>
      </c>
      <c r="G16985" s="86" t="s">
        <v>20721</v>
      </c>
      <c r="H16985" s="85" t="s">
        <v>260</v>
      </c>
      <c r="I16985" s="85">
        <v>1</v>
      </c>
      <c r="J16985" s="88">
        <v>2944.750417132816</v>
      </c>
      <c r="K16985" s="146">
        <v>12993.291607860823</v>
      </c>
      <c r="L16985" s="147">
        <v>2.4716862337368659E-5</v>
      </c>
      <c r="M16985" s="147">
        <v>263.52144120236483</v>
      </c>
      <c r="N16985" s="87">
        <v>37001.294597068641</v>
      </c>
      <c r="O16985" s="88">
        <v>2581.3382849422101</v>
      </c>
      <c r="P16985" s="89">
        <v>69.763458631707209</v>
      </c>
    </row>
    <row r="16986" spans="1:16">
      <c r="A16986" s="75" t="s">
        <v>27616</v>
      </c>
      <c r="B16986" s="85">
        <v>16982</v>
      </c>
      <c r="C16986" s="85">
        <v>17299</v>
      </c>
      <c r="D16986" s="85">
        <v>16982</v>
      </c>
      <c r="E16986" s="86" t="s">
        <v>27617</v>
      </c>
      <c r="F16986" s="85" t="s">
        <v>32</v>
      </c>
      <c r="G16986" s="86" t="s">
        <v>20721</v>
      </c>
      <c r="H16986" s="85" t="s">
        <v>260</v>
      </c>
      <c r="I16986" s="85">
        <v>1</v>
      </c>
      <c r="J16986" s="88">
        <v>2874.7086682184822</v>
      </c>
      <c r="K16986" s="146">
        <v>12849.64363236998</v>
      </c>
      <c r="L16986" s="147">
        <v>2.4270286168040361E-5</v>
      </c>
      <c r="M16986" s="147">
        <v>258.53954967531598</v>
      </c>
      <c r="N16986" s="87">
        <v>36055.172690651023</v>
      </c>
      <c r="O16986" s="88">
        <v>2528.87748631574</v>
      </c>
      <c r="P16986" s="89">
        <v>70.139103423888713</v>
      </c>
    </row>
    <row r="16987" spans="1:16">
      <c r="A16987" s="75" t="s">
        <v>27618</v>
      </c>
      <c r="B16987" s="85">
        <v>16983</v>
      </c>
      <c r="C16987" s="85">
        <v>17300</v>
      </c>
      <c r="D16987" s="85">
        <v>16983</v>
      </c>
      <c r="E16987" s="86" t="s">
        <v>27617</v>
      </c>
      <c r="F16987" s="85" t="s">
        <v>38</v>
      </c>
      <c r="G16987" s="86" t="s">
        <v>20721</v>
      </c>
      <c r="H16987" s="85" t="s">
        <v>260</v>
      </c>
      <c r="I16987" s="85">
        <v>1</v>
      </c>
      <c r="J16987" s="88">
        <v>2945.3449546722609</v>
      </c>
      <c r="K16987" s="146">
        <v>12994.510939405489</v>
      </c>
      <c r="L16987" s="147">
        <v>2.472065302365223E-5</v>
      </c>
      <c r="M16987" s="147">
        <v>263.56372914600138</v>
      </c>
      <c r="N16987" s="87">
        <v>37009.325592852947</v>
      </c>
      <c r="O16987" s="88">
        <v>2581.7835895586149</v>
      </c>
      <c r="P16987" s="89">
        <v>69.760352240982087</v>
      </c>
    </row>
    <row r="16988" spans="1:16">
      <c r="A16988" s="75" t="s">
        <v>20722</v>
      </c>
      <c r="B16988" s="85">
        <v>16984</v>
      </c>
      <c r="C16988" s="85">
        <v>12956</v>
      </c>
      <c r="D16988" s="85">
        <v>16984</v>
      </c>
      <c r="E16988" s="86" t="s">
        <v>20723</v>
      </c>
      <c r="F16988" s="85" t="s">
        <v>55</v>
      </c>
      <c r="G16988" s="86" t="s">
        <v>20724</v>
      </c>
      <c r="H16988" s="85" t="s">
        <v>260</v>
      </c>
      <c r="I16988" s="85">
        <v>1</v>
      </c>
      <c r="J16988" s="88">
        <v>1533.071301616872</v>
      </c>
      <c r="K16988" s="146">
        <v>6559.869975000729</v>
      </c>
      <c r="L16988" s="147">
        <v>1.1370360591045101E-5</v>
      </c>
      <c r="M16988" s="147">
        <v>141.23522823501699</v>
      </c>
      <c r="N16988" s="87">
        <v>19168.28996778739</v>
      </c>
      <c r="O16988" s="88">
        <v>1351.577860555102</v>
      </c>
      <c r="P16988" s="89">
        <v>70.511133900126183</v>
      </c>
    </row>
    <row r="16989" spans="1:16">
      <c r="A16989" s="75" t="s">
        <v>27619</v>
      </c>
      <c r="B16989" s="85">
        <v>16985</v>
      </c>
      <c r="C16989" s="85">
        <v>17301</v>
      </c>
      <c r="D16989" s="85">
        <v>16985</v>
      </c>
      <c r="E16989" s="86" t="s">
        <v>27620</v>
      </c>
      <c r="F16989" s="85" t="s">
        <v>32</v>
      </c>
      <c r="G16989" s="86" t="s">
        <v>20724</v>
      </c>
      <c r="H16989" s="85" t="s">
        <v>260</v>
      </c>
      <c r="I16989" s="85">
        <v>1</v>
      </c>
      <c r="J16989" s="88">
        <v>1525.603483893811</v>
      </c>
      <c r="K16989" s="146">
        <v>6534.8569054416394</v>
      </c>
      <c r="L16989" s="147">
        <v>1.131266936599512E-5</v>
      </c>
      <c r="M16989" s="147">
        <v>140.4796407823155</v>
      </c>
      <c r="N16989" s="87">
        <v>19030.79562733338</v>
      </c>
      <c r="O16989" s="88">
        <v>1347.8006043656239</v>
      </c>
      <c r="P16989" s="89">
        <v>70.822083887539463</v>
      </c>
    </row>
    <row r="16990" spans="1:16">
      <c r="A16990" s="75" t="s">
        <v>27621</v>
      </c>
      <c r="B16990" s="85">
        <v>16986</v>
      </c>
      <c r="C16990" s="85">
        <v>17302</v>
      </c>
      <c r="D16990" s="85">
        <v>16986</v>
      </c>
      <c r="E16990" s="86" t="s">
        <v>27620</v>
      </c>
      <c r="F16990" s="85" t="s">
        <v>38</v>
      </c>
      <c r="G16990" s="86" t="s">
        <v>20724</v>
      </c>
      <c r="H16990" s="85" t="s">
        <v>260</v>
      </c>
      <c r="I16990" s="85">
        <v>1</v>
      </c>
      <c r="J16990" s="88">
        <v>1533.1346909245749</v>
      </c>
      <c r="K16990" s="146">
        <v>6560.0822942112045</v>
      </c>
      <c r="L16990" s="147">
        <v>1.1370850293251559E-5</v>
      </c>
      <c r="M16990" s="147">
        <v>141.24164191131621</v>
      </c>
      <c r="N16990" s="87">
        <v>19169.457065241819</v>
      </c>
      <c r="O16990" s="88">
        <v>1351.6099231554149</v>
      </c>
      <c r="P16990" s="89">
        <v>70.508513546070247</v>
      </c>
    </row>
    <row r="16991" spans="1:16">
      <c r="A16991" s="75" t="s">
        <v>20725</v>
      </c>
      <c r="B16991" s="85">
        <v>16987</v>
      </c>
      <c r="C16991" s="85">
        <v>12957</v>
      </c>
      <c r="D16991" s="85">
        <v>16987</v>
      </c>
      <c r="E16991" s="86" t="s">
        <v>20726</v>
      </c>
      <c r="F16991" s="85" t="s">
        <v>55</v>
      </c>
      <c r="G16991" s="86" t="s">
        <v>20727</v>
      </c>
      <c r="H16991" s="85" t="s">
        <v>260</v>
      </c>
      <c r="I16991" s="85">
        <v>1</v>
      </c>
      <c r="J16991" s="88">
        <v>2465.3770309587298</v>
      </c>
      <c r="K16991" s="146">
        <v>11392.714657847226</v>
      </c>
      <c r="L16991" s="147">
        <v>2.1669787123366051E-5</v>
      </c>
      <c r="M16991" s="147">
        <v>238.2527344695321</v>
      </c>
      <c r="N16991" s="87">
        <v>32807.520546663261</v>
      </c>
      <c r="O16991" s="88">
        <v>2181.0007279787851</v>
      </c>
      <c r="P16991" s="89">
        <v>66.478682071590057</v>
      </c>
    </row>
    <row r="16992" spans="1:16">
      <c r="A16992" s="75" t="s">
        <v>27622</v>
      </c>
      <c r="B16992" s="85">
        <v>16988</v>
      </c>
      <c r="C16992" s="85">
        <v>17303</v>
      </c>
      <c r="D16992" s="85">
        <v>16988</v>
      </c>
      <c r="E16992" s="86" t="s">
        <v>27623</v>
      </c>
      <c r="F16992" s="85" t="s">
        <v>32</v>
      </c>
      <c r="G16992" s="86" t="s">
        <v>20727</v>
      </c>
      <c r="H16992" s="85" t="s">
        <v>260</v>
      </c>
      <c r="I16992" s="85">
        <v>1</v>
      </c>
      <c r="J16992" s="88">
        <v>2395.2062269710059</v>
      </c>
      <c r="K16992" s="146">
        <v>11251.117511824283</v>
      </c>
      <c r="L16992" s="147">
        <v>2.1226173031422991E-5</v>
      </c>
      <c r="M16992" s="147">
        <v>233.33997799515669</v>
      </c>
      <c r="N16992" s="87">
        <v>31870.42706653634</v>
      </c>
      <c r="O16992" s="88">
        <v>2127.950387504497</v>
      </c>
      <c r="P16992" s="89">
        <v>66.768806802053348</v>
      </c>
    </row>
    <row r="16993" spans="1:16">
      <c r="A16993" s="75" t="s">
        <v>27624</v>
      </c>
      <c r="B16993" s="85">
        <v>16989</v>
      </c>
      <c r="C16993" s="85">
        <v>17304</v>
      </c>
      <c r="D16993" s="85">
        <v>16989</v>
      </c>
      <c r="E16993" s="86" t="s">
        <v>27623</v>
      </c>
      <c r="F16993" s="85" t="s">
        <v>38</v>
      </c>
      <c r="G16993" s="86" t="s">
        <v>20727</v>
      </c>
      <c r="H16993" s="85" t="s">
        <v>260</v>
      </c>
      <c r="I16993" s="85">
        <v>1</v>
      </c>
      <c r="J16993" s="88">
        <v>2465.9726639603332</v>
      </c>
      <c r="K16993" s="146">
        <v>11393.916581272821</v>
      </c>
      <c r="L16993" s="147">
        <v>2.1673552666556651E-5</v>
      </c>
      <c r="M16993" s="147">
        <v>238.2944355719664</v>
      </c>
      <c r="N16993" s="87">
        <v>32815.474906177937</v>
      </c>
      <c r="O16993" s="88">
        <v>2181.4510368214528</v>
      </c>
      <c r="P16993" s="89">
        <v>66.476290319076455</v>
      </c>
    </row>
    <row r="16994" spans="1:16">
      <c r="A16994" s="75" t="s">
        <v>20728</v>
      </c>
      <c r="B16994" s="85">
        <v>16990</v>
      </c>
      <c r="C16994" s="85">
        <v>12958</v>
      </c>
      <c r="D16994" s="85">
        <v>16990</v>
      </c>
      <c r="E16994" s="86" t="s">
        <v>20729</v>
      </c>
      <c r="F16994" s="85" t="s">
        <v>55</v>
      </c>
      <c r="G16994" s="86" t="s">
        <v>20730</v>
      </c>
      <c r="H16994" s="85" t="s">
        <v>1</v>
      </c>
      <c r="I16994" s="85">
        <v>1</v>
      </c>
      <c r="J16994" s="88">
        <v>1.1230535627941061</v>
      </c>
      <c r="K16994" s="146">
        <v>1.5172851698162269</v>
      </c>
      <c r="L16994" s="147">
        <v>5.7345339666499083E-9</v>
      </c>
      <c r="M16994" s="147">
        <v>0.1006937403551016</v>
      </c>
      <c r="N16994" s="87">
        <v>13.138986346733651</v>
      </c>
      <c r="O16994" s="88">
        <v>1.0356216389672379</v>
      </c>
      <c r="P16994" s="89">
        <v>78.820512605578074</v>
      </c>
    </row>
    <row r="16995" spans="1:16">
      <c r="A16995" s="75" t="s">
        <v>27625</v>
      </c>
      <c r="B16995" s="85">
        <v>16991</v>
      </c>
      <c r="C16995" s="85">
        <v>17305</v>
      </c>
      <c r="D16995" s="85">
        <v>16991</v>
      </c>
      <c r="E16995" s="86" t="s">
        <v>27626</v>
      </c>
      <c r="F16995" s="85" t="s">
        <v>38</v>
      </c>
      <c r="G16995" s="86" t="s">
        <v>20730</v>
      </c>
      <c r="H16995" s="85" t="s">
        <v>1</v>
      </c>
      <c r="I16995" s="85">
        <v>1</v>
      </c>
      <c r="J16995" s="88">
        <v>1.055954574463833</v>
      </c>
      <c r="K16995" s="146">
        <v>1.4484756675187047</v>
      </c>
      <c r="L16995" s="147">
        <v>5.3957040091326E-9</v>
      </c>
      <c r="M16995" s="147">
        <v>9.0123511524284647E-2</v>
      </c>
      <c r="N16995" s="87">
        <v>11.94772268559351</v>
      </c>
      <c r="O16995" s="88">
        <v>0.97625709678802175</v>
      </c>
      <c r="P16995" s="89">
        <v>81.710726175891779</v>
      </c>
    </row>
    <row r="16996" spans="1:16">
      <c r="A16996" s="75" t="s">
        <v>27627</v>
      </c>
      <c r="B16996" s="85">
        <v>16992</v>
      </c>
      <c r="C16996" s="85">
        <v>17306</v>
      </c>
      <c r="D16996" s="85">
        <v>16992</v>
      </c>
      <c r="E16996" s="86" t="s">
        <v>27626</v>
      </c>
      <c r="F16996" s="85" t="s">
        <v>11</v>
      </c>
      <c r="G16996" s="86" t="s">
        <v>20730</v>
      </c>
      <c r="H16996" s="85" t="s">
        <v>1</v>
      </c>
      <c r="I16996" s="85">
        <v>1</v>
      </c>
      <c r="J16996" s="88">
        <v>1.0115671752190689</v>
      </c>
      <c r="K16996" s="146">
        <v>1.3567819305284303</v>
      </c>
      <c r="L16996" s="147">
        <v>5.1961346525625598E-9</v>
      </c>
      <c r="M16996" s="147">
        <v>8.8534605294722207E-2</v>
      </c>
      <c r="N16996" s="87">
        <v>11.843402073628029</v>
      </c>
      <c r="O16996" s="88">
        <v>0.93170390430109806</v>
      </c>
      <c r="P16996" s="89">
        <v>78.668603709380449</v>
      </c>
    </row>
    <row r="16997" spans="1:16">
      <c r="A16997" s="75" t="s">
        <v>20731</v>
      </c>
      <c r="B16997" s="85">
        <v>16993</v>
      </c>
      <c r="C16997" s="85">
        <v>12959</v>
      </c>
      <c r="D16997" s="85">
        <v>16993</v>
      </c>
      <c r="E16997" s="86" t="s">
        <v>20732</v>
      </c>
      <c r="F16997" s="85" t="s">
        <v>55</v>
      </c>
      <c r="G16997" s="86" t="s">
        <v>20733</v>
      </c>
      <c r="H16997" s="85" t="s">
        <v>260</v>
      </c>
      <c r="I16997" s="85">
        <v>1</v>
      </c>
      <c r="J16997" s="88">
        <v>229466.95596103559</v>
      </c>
      <c r="K16997" s="146">
        <v>390084.99788122607</v>
      </c>
      <c r="L16997" s="147">
        <v>2.168134872002932E-3</v>
      </c>
      <c r="M16997" s="147">
        <v>19958.39598826216</v>
      </c>
      <c r="N16997" s="87">
        <v>2514083.46480001</v>
      </c>
      <c r="O16997" s="88">
        <v>204946.7657866356</v>
      </c>
      <c r="P16997" s="89">
        <v>81.519475648330825</v>
      </c>
    </row>
    <row r="16998" spans="1:16">
      <c r="A16998" s="75" t="s">
        <v>27628</v>
      </c>
      <c r="B16998" s="85">
        <v>16994</v>
      </c>
      <c r="C16998" s="85">
        <v>17307</v>
      </c>
      <c r="D16998" s="85">
        <v>16994</v>
      </c>
      <c r="E16998" s="86" t="s">
        <v>27629</v>
      </c>
      <c r="F16998" s="85" t="s">
        <v>38</v>
      </c>
      <c r="G16998" s="86" t="s">
        <v>20733</v>
      </c>
      <c r="H16998" s="85" t="s">
        <v>260</v>
      </c>
      <c r="I16998" s="85">
        <v>1</v>
      </c>
      <c r="J16998" s="88">
        <v>229466.95596103571</v>
      </c>
      <c r="K16998" s="146">
        <v>390084.99788122636</v>
      </c>
      <c r="L16998" s="147">
        <v>2.168134872002932E-3</v>
      </c>
      <c r="M16998" s="147">
        <v>19958.39598826216</v>
      </c>
      <c r="N16998" s="87">
        <v>2514083.46480001</v>
      </c>
      <c r="O16998" s="88">
        <v>204946.7657866356</v>
      </c>
      <c r="P16998" s="89">
        <v>81.519475648330825</v>
      </c>
    </row>
    <row r="16999" spans="1:16">
      <c r="A16999" s="75" t="s">
        <v>27630</v>
      </c>
      <c r="B16999" s="85">
        <v>16995</v>
      </c>
      <c r="C16999" s="85">
        <v>17308</v>
      </c>
      <c r="D16999" s="85">
        <v>16995</v>
      </c>
      <c r="E16999" s="86" t="s">
        <v>27629</v>
      </c>
      <c r="F16999" s="85" t="s">
        <v>11</v>
      </c>
      <c r="G16999" s="86" t="s">
        <v>20733</v>
      </c>
      <c r="H16999" s="85" t="s">
        <v>260</v>
      </c>
      <c r="I16999" s="85">
        <v>1</v>
      </c>
      <c r="J16999" s="88">
        <v>229466.95596103571</v>
      </c>
      <c r="K16999" s="146">
        <v>390084.99788122636</v>
      </c>
      <c r="L16999" s="147">
        <v>2.168134872002932E-3</v>
      </c>
      <c r="M16999" s="147">
        <v>19958.39598826216</v>
      </c>
      <c r="N16999" s="87">
        <v>2514083.46480001</v>
      </c>
      <c r="O16999" s="88">
        <v>204946.7657866356</v>
      </c>
      <c r="P16999" s="89">
        <v>81.519475648330825</v>
      </c>
    </row>
    <row r="17000" spans="1:16">
      <c r="A17000" s="75" t="s">
        <v>20734</v>
      </c>
      <c r="B17000" s="85">
        <v>16996</v>
      </c>
      <c r="C17000" s="85">
        <v>12960</v>
      </c>
      <c r="D17000" s="85">
        <v>16996</v>
      </c>
      <c r="E17000" s="86" t="s">
        <v>20735</v>
      </c>
      <c r="F17000" s="85" t="s">
        <v>55</v>
      </c>
      <c r="G17000" s="86" t="s">
        <v>20736</v>
      </c>
      <c r="H17000" s="85" t="s">
        <v>1</v>
      </c>
      <c r="I17000" s="85">
        <v>1</v>
      </c>
      <c r="J17000" s="88">
        <v>7.3136968664344426</v>
      </c>
      <c r="K17000" s="146">
        <v>73.157451539879474</v>
      </c>
      <c r="L17000" s="147">
        <v>6.263845929545685E-8</v>
      </c>
      <c r="M17000" s="147">
        <v>1.7504576656650701</v>
      </c>
      <c r="N17000" s="87">
        <v>99.654442372688877</v>
      </c>
      <c r="O17000" s="88">
        <v>6.4541323224432414</v>
      </c>
      <c r="P17000" s="89">
        <v>64.765124050426166</v>
      </c>
    </row>
    <row r="17001" spans="1:16">
      <c r="A17001" s="75" t="s">
        <v>27631</v>
      </c>
      <c r="B17001" s="85">
        <v>16997</v>
      </c>
      <c r="C17001" s="85">
        <v>17309</v>
      </c>
      <c r="D17001" s="85">
        <v>16997</v>
      </c>
      <c r="E17001" s="86" t="s">
        <v>27632</v>
      </c>
      <c r="F17001" s="85" t="s">
        <v>55</v>
      </c>
      <c r="G17001" s="86" t="s">
        <v>20736</v>
      </c>
      <c r="H17001" s="85" t="s">
        <v>1</v>
      </c>
      <c r="I17001" s="85">
        <v>1</v>
      </c>
      <c r="J17001" s="88">
        <v>7.2293306616164799</v>
      </c>
      <c r="K17001" s="146">
        <v>73.051618022700339</v>
      </c>
      <c r="L17001" s="147">
        <v>6.2209381368088243E-8</v>
      </c>
      <c r="M17001" s="147">
        <v>1.7390421524919331</v>
      </c>
      <c r="N17001" s="87">
        <v>98.395007429042749</v>
      </c>
      <c r="O17001" s="88">
        <v>6.3776657729701931</v>
      </c>
      <c r="P17001" s="89">
        <v>64.816965205977823</v>
      </c>
    </row>
    <row r="17002" spans="1:16">
      <c r="A17002" s="75" t="s">
        <v>20737</v>
      </c>
      <c r="B17002" s="85">
        <v>16998</v>
      </c>
      <c r="C17002" s="85">
        <v>12961</v>
      </c>
      <c r="D17002" s="85">
        <v>16998</v>
      </c>
      <c r="E17002" s="86" t="s">
        <v>20738</v>
      </c>
      <c r="F17002" s="85" t="s">
        <v>55</v>
      </c>
      <c r="G17002" s="86" t="s">
        <v>20739</v>
      </c>
      <c r="H17002" s="85" t="s">
        <v>1</v>
      </c>
      <c r="I17002" s="85">
        <v>1</v>
      </c>
      <c r="J17002" s="88">
        <v>28.104494725005559</v>
      </c>
      <c r="K17002" s="146">
        <v>203.67185482057536</v>
      </c>
      <c r="L17002" s="147">
        <v>2.6483665280692463E-7</v>
      </c>
      <c r="M17002" s="147">
        <v>4.6195888448990434</v>
      </c>
      <c r="N17002" s="87">
        <v>391.30246620727178</v>
      </c>
      <c r="O17002" s="88">
        <v>24.7671094559167</v>
      </c>
      <c r="P17002" s="89">
        <v>63.294028519609775</v>
      </c>
    </row>
    <row r="17003" spans="1:16">
      <c r="A17003" s="75" t="s">
        <v>27633</v>
      </c>
      <c r="B17003" s="85">
        <v>16999</v>
      </c>
      <c r="C17003" s="85">
        <v>17310</v>
      </c>
      <c r="D17003" s="85">
        <v>16999</v>
      </c>
      <c r="E17003" s="86" t="s">
        <v>27634</v>
      </c>
      <c r="F17003" s="85" t="s">
        <v>55</v>
      </c>
      <c r="G17003" s="86" t="s">
        <v>20739</v>
      </c>
      <c r="H17003" s="85" t="s">
        <v>1</v>
      </c>
      <c r="I17003" s="85">
        <v>1</v>
      </c>
      <c r="J17003" s="88">
        <v>28.02012852018764</v>
      </c>
      <c r="K17003" s="146">
        <v>203.56602130339641</v>
      </c>
      <c r="L17003" s="147">
        <v>2.6440757487955669E-7</v>
      </c>
      <c r="M17003" s="147">
        <v>4.608173331725907</v>
      </c>
      <c r="N17003" s="87">
        <v>390.04303126362578</v>
      </c>
      <c r="O17003" s="88">
        <v>24.690642906443699</v>
      </c>
      <c r="P17003" s="89">
        <v>63.302356220679577</v>
      </c>
    </row>
    <row r="17004" spans="1:16">
      <c r="A17004" s="75" t="s">
        <v>20740</v>
      </c>
      <c r="B17004" s="85">
        <v>17000</v>
      </c>
      <c r="C17004" s="85">
        <v>12962</v>
      </c>
      <c r="D17004" s="85">
        <v>17000</v>
      </c>
      <c r="E17004" s="86" t="s">
        <v>20741</v>
      </c>
      <c r="F17004" s="85" t="s">
        <v>55</v>
      </c>
      <c r="G17004" s="86" t="s">
        <v>20742</v>
      </c>
      <c r="H17004" s="85" t="s">
        <v>1</v>
      </c>
      <c r="I17004" s="85">
        <v>1</v>
      </c>
      <c r="J17004" s="88">
        <v>12.324877480212731</v>
      </c>
      <c r="K17004" s="146">
        <v>79.257578956752468</v>
      </c>
      <c r="L17004" s="147">
        <v>8.3740742725859655E-8</v>
      </c>
      <c r="M17004" s="147">
        <v>2.2120897459146489</v>
      </c>
      <c r="N17004" s="87">
        <v>177.72927813639231</v>
      </c>
      <c r="O17004" s="88">
        <v>10.89436889975844</v>
      </c>
      <c r="P17004" s="89">
        <v>61.297547674716405</v>
      </c>
    </row>
    <row r="17005" spans="1:16">
      <c r="A17005" s="75" t="s">
        <v>27635</v>
      </c>
      <c r="B17005" s="85">
        <v>17001</v>
      </c>
      <c r="C17005" s="85">
        <v>17311</v>
      </c>
      <c r="D17005" s="85">
        <v>17001</v>
      </c>
      <c r="E17005" s="86" t="s">
        <v>27636</v>
      </c>
      <c r="F17005" s="85" t="s">
        <v>55</v>
      </c>
      <c r="G17005" s="86" t="s">
        <v>20742</v>
      </c>
      <c r="H17005" s="85" t="s">
        <v>1</v>
      </c>
      <c r="I17005" s="85">
        <v>1</v>
      </c>
      <c r="J17005" s="88">
        <v>12.2405112753948</v>
      </c>
      <c r="K17005" s="146">
        <v>79.151745439573574</v>
      </c>
      <c r="L17005" s="147">
        <v>8.3311664798491749E-8</v>
      </c>
      <c r="M17005" s="147">
        <v>2.2006742327415139</v>
      </c>
      <c r="N17005" s="87">
        <v>176.46984319274631</v>
      </c>
      <c r="O17005" s="88">
        <v>10.81790235028542</v>
      </c>
      <c r="P17005" s="89">
        <v>61.301705461764044</v>
      </c>
    </row>
    <row r="17006" spans="1:16">
      <c r="A17006" s="75" t="s">
        <v>20743</v>
      </c>
      <c r="B17006" s="85">
        <v>17002</v>
      </c>
      <c r="C17006" s="85">
        <v>12963</v>
      </c>
      <c r="D17006" s="85">
        <v>17002</v>
      </c>
      <c r="E17006" s="86" t="s">
        <v>20744</v>
      </c>
      <c r="F17006" s="85" t="s">
        <v>55</v>
      </c>
      <c r="G17006" s="86" t="s">
        <v>20745</v>
      </c>
      <c r="H17006" s="85" t="s">
        <v>1</v>
      </c>
      <c r="I17006" s="85">
        <v>1</v>
      </c>
      <c r="J17006" s="88">
        <v>33.048918761887421</v>
      </c>
      <c r="K17006" s="146">
        <v>206.8344784779548</v>
      </c>
      <c r="L17006" s="147">
        <v>2.8406623502687713E-7</v>
      </c>
      <c r="M17006" s="147">
        <v>5.0433689042492791</v>
      </c>
      <c r="N17006" s="87">
        <v>468.42670197710407</v>
      </c>
      <c r="O17006" s="88">
        <v>29.148801620022301</v>
      </c>
      <c r="P17006" s="89">
        <v>62.227028256487067</v>
      </c>
    </row>
    <row r="17007" spans="1:16">
      <c r="A17007" s="75" t="s">
        <v>27637</v>
      </c>
      <c r="B17007" s="85">
        <v>17003</v>
      </c>
      <c r="C17007" s="85">
        <v>17312</v>
      </c>
      <c r="D17007" s="85">
        <v>17003</v>
      </c>
      <c r="E17007" s="86" t="s">
        <v>27638</v>
      </c>
      <c r="F17007" s="85" t="s">
        <v>55</v>
      </c>
      <c r="G17007" s="86" t="s">
        <v>20745</v>
      </c>
      <c r="H17007" s="85" t="s">
        <v>1</v>
      </c>
      <c r="I17007" s="85">
        <v>1</v>
      </c>
      <c r="J17007" s="88">
        <v>32.964552557069538</v>
      </c>
      <c r="K17007" s="146">
        <v>206.72864496077582</v>
      </c>
      <c r="L17007" s="147">
        <v>2.8363715709950798E-7</v>
      </c>
      <c r="M17007" s="147">
        <v>5.03195339107614</v>
      </c>
      <c r="N17007" s="87">
        <v>467.1672670334579</v>
      </c>
      <c r="O17007" s="88">
        <v>29.072335070549311</v>
      </c>
      <c r="P17007" s="89">
        <v>62.231104621606946</v>
      </c>
    </row>
    <row r="17008" spans="1:16">
      <c r="A17008" s="75" t="s">
        <v>20746</v>
      </c>
      <c r="B17008" s="85">
        <v>17004</v>
      </c>
      <c r="C17008" s="85">
        <v>12964</v>
      </c>
      <c r="D17008" s="85">
        <v>17004</v>
      </c>
      <c r="E17008" s="86" t="s">
        <v>20747</v>
      </c>
      <c r="F17008" s="85" t="s">
        <v>38</v>
      </c>
      <c r="G17008" s="86" t="s">
        <v>20748</v>
      </c>
      <c r="H17008" s="85" t="s">
        <v>1</v>
      </c>
      <c r="I17008" s="85">
        <v>1</v>
      </c>
      <c r="J17008" s="88">
        <v>1.383177921743308</v>
      </c>
      <c r="K17008" s="146">
        <v>1.9444357832033416</v>
      </c>
      <c r="L17008" s="147">
        <v>2.2745609173429941E-8</v>
      </c>
      <c r="M17008" s="147">
        <v>0.1101608721591474</v>
      </c>
      <c r="N17008" s="87">
        <v>19.28593860700315</v>
      </c>
      <c r="O17008" s="88">
        <v>1.2248668742335369</v>
      </c>
      <c r="P17008" s="89">
        <v>63.510876975868868</v>
      </c>
    </row>
    <row r="17009" spans="1:16">
      <c r="A17009" s="75" t="s">
        <v>20749</v>
      </c>
      <c r="B17009" s="85">
        <v>17005</v>
      </c>
      <c r="C17009" s="85">
        <v>12965</v>
      </c>
      <c r="D17009" s="85">
        <v>17005</v>
      </c>
      <c r="E17009" s="86" t="s">
        <v>20747</v>
      </c>
      <c r="F17009" s="85" t="s">
        <v>11</v>
      </c>
      <c r="G17009" s="86" t="s">
        <v>20748</v>
      </c>
      <c r="H17009" s="85" t="s">
        <v>1</v>
      </c>
      <c r="I17009" s="85">
        <v>1</v>
      </c>
      <c r="J17009" s="88">
        <v>0.62165725637984348</v>
      </c>
      <c r="K17009" s="146">
        <v>0.88675352995951462</v>
      </c>
      <c r="L17009" s="147">
        <v>1.899535191541106E-8</v>
      </c>
      <c r="M17009" s="147">
        <v>7.312812297176885E-2</v>
      </c>
      <c r="N17009" s="87">
        <v>15.061842296531371</v>
      </c>
      <c r="O17009" s="88">
        <v>0.55238856434589667</v>
      </c>
      <c r="P17009" s="89">
        <v>36.674701106989254</v>
      </c>
    </row>
    <row r="17010" spans="1:16">
      <c r="A17010" s="75" t="s">
        <v>27639</v>
      </c>
      <c r="B17010" s="85">
        <v>17006</v>
      </c>
      <c r="C17010" s="85">
        <v>17313</v>
      </c>
      <c r="D17010" s="85">
        <v>17006</v>
      </c>
      <c r="E17010" s="86" t="s">
        <v>27640</v>
      </c>
      <c r="F17010" s="85" t="s">
        <v>509</v>
      </c>
      <c r="G17010" s="86" t="s">
        <v>20748</v>
      </c>
      <c r="H17010" s="85" t="s">
        <v>1</v>
      </c>
      <c r="I17010" s="85">
        <v>1</v>
      </c>
      <c r="J17010" s="88">
        <v>0.48549831385762859</v>
      </c>
      <c r="K17010" s="146">
        <v>0.76622230939375868</v>
      </c>
      <c r="L17010" s="147">
        <v>2.0079963992623541E-8</v>
      </c>
      <c r="M17010" s="147">
        <v>6.3369883438772007E-2</v>
      </c>
      <c r="N17010" s="87">
        <v>7.5983482496764712</v>
      </c>
      <c r="O17010" s="88">
        <v>0.4295080216298659</v>
      </c>
      <c r="P17010" s="89">
        <v>56.526498591079168</v>
      </c>
    </row>
    <row r="17011" spans="1:16">
      <c r="A17011" s="75" t="s">
        <v>27642</v>
      </c>
      <c r="B17011" s="85">
        <v>17007</v>
      </c>
      <c r="C17011" s="85">
        <v>17315</v>
      </c>
      <c r="D17011" s="85">
        <v>17007</v>
      </c>
      <c r="E17011" s="86" t="s">
        <v>27640</v>
      </c>
      <c r="F17011" s="85" t="s">
        <v>38</v>
      </c>
      <c r="G17011" s="86" t="s">
        <v>20748</v>
      </c>
      <c r="H17011" s="85" t="s">
        <v>1</v>
      </c>
      <c r="I17011" s="85">
        <v>1</v>
      </c>
      <c r="J17011" s="88">
        <v>1.3131178102701559</v>
      </c>
      <c r="K17011" s="146">
        <v>1.8517575922032805</v>
      </c>
      <c r="L17011" s="147">
        <v>2.2356079307035091E-8</v>
      </c>
      <c r="M17011" s="147">
        <v>0.1006477938525394</v>
      </c>
      <c r="N17011" s="87">
        <v>18.25461840299619</v>
      </c>
      <c r="O17011" s="88">
        <v>1.1611493103209189</v>
      </c>
      <c r="P17011" s="89">
        <v>63.608522768700311</v>
      </c>
    </row>
    <row r="17012" spans="1:16">
      <c r="A17012" s="75" t="s">
        <v>27644</v>
      </c>
      <c r="B17012" s="85">
        <v>17008</v>
      </c>
      <c r="C17012" s="85">
        <v>17317</v>
      </c>
      <c r="D17012" s="85">
        <v>17008</v>
      </c>
      <c r="E17012" s="86" t="s">
        <v>27640</v>
      </c>
      <c r="F17012" s="85" t="s">
        <v>11</v>
      </c>
      <c r="G17012" s="86" t="s">
        <v>20748</v>
      </c>
      <c r="H17012" s="85" t="s">
        <v>1</v>
      </c>
      <c r="I17012" s="85">
        <v>1</v>
      </c>
      <c r="J17012" s="88">
        <v>0.59266400388772733</v>
      </c>
      <c r="K17012" s="146">
        <v>0.85509798104846491</v>
      </c>
      <c r="L17012" s="147">
        <v>1.8854528336988151E-8</v>
      </c>
      <c r="M17012" s="147">
        <v>6.9012560015618563E-2</v>
      </c>
      <c r="N17012" s="87">
        <v>14.613948250154641</v>
      </c>
      <c r="O17012" s="88">
        <v>0.52639089324829458</v>
      </c>
      <c r="P17012" s="89">
        <v>36.01975894794375</v>
      </c>
    </row>
    <row r="17013" spans="1:16">
      <c r="A17013" s="75" t="s">
        <v>20750</v>
      </c>
      <c r="B17013" s="85">
        <v>17009</v>
      </c>
      <c r="C17013" s="85">
        <v>12966</v>
      </c>
      <c r="D17013" s="85">
        <v>17009</v>
      </c>
      <c r="E17013" s="86" t="s">
        <v>20751</v>
      </c>
      <c r="F17013" s="85" t="s">
        <v>55</v>
      </c>
      <c r="G17013" s="86" t="s">
        <v>20752</v>
      </c>
      <c r="H17013" s="85" t="s">
        <v>1</v>
      </c>
      <c r="I17013" s="85">
        <v>1</v>
      </c>
      <c r="J17013" s="88">
        <v>3.8261661837074388E-3</v>
      </c>
      <c r="K17013" s="146">
        <v>6.6089466360962643E-3</v>
      </c>
      <c r="L17013" s="147">
        <v>2.115832895526116E-11</v>
      </c>
      <c r="M17013" s="147">
        <v>4.4692410861949861E-4</v>
      </c>
      <c r="N17013" s="87">
        <v>5.1050656828510767E-2</v>
      </c>
      <c r="O17013" s="88">
        <v>3.445727235784441E-3</v>
      </c>
      <c r="P17013" s="89">
        <v>67.496237068199122</v>
      </c>
    </row>
    <row r="17014" spans="1:16">
      <c r="A17014" s="75" t="s">
        <v>27646</v>
      </c>
      <c r="B17014" s="85">
        <v>17010</v>
      </c>
      <c r="C17014" s="85">
        <v>17319</v>
      </c>
      <c r="D17014" s="85">
        <v>17010</v>
      </c>
      <c r="E17014" s="86" t="s">
        <v>20752</v>
      </c>
      <c r="F17014" s="85" t="s">
        <v>509</v>
      </c>
      <c r="G17014" s="86" t="s">
        <v>20752</v>
      </c>
      <c r="H17014" s="85" t="s">
        <v>1</v>
      </c>
      <c r="I17014" s="85">
        <v>1</v>
      </c>
      <c r="J17014" s="88">
        <v>7.4077088863365864E-3</v>
      </c>
      <c r="K17014" s="146">
        <v>1.1682673014539015E-2</v>
      </c>
      <c r="L17014" s="147">
        <v>4.1251317177144047E-11</v>
      </c>
      <c r="M17014" s="147">
        <v>9.3684521927809455E-4</v>
      </c>
      <c r="N17014" s="87">
        <v>0.1014248336671712</v>
      </c>
      <c r="O17014" s="88">
        <v>6.7311910249713289E-3</v>
      </c>
      <c r="P17014" s="89">
        <v>66.366300851524642</v>
      </c>
    </row>
    <row r="17015" spans="1:16">
      <c r="A17015" s="75" t="s">
        <v>27647</v>
      </c>
      <c r="B17015" s="85">
        <v>17011</v>
      </c>
      <c r="C17015" s="85">
        <v>17320</v>
      </c>
      <c r="D17015" s="85">
        <v>17011</v>
      </c>
      <c r="E17015" s="86" t="s">
        <v>20752</v>
      </c>
      <c r="F17015" s="85" t="s">
        <v>32</v>
      </c>
      <c r="G17015" s="86" t="s">
        <v>20752</v>
      </c>
      <c r="H17015" s="85" t="s">
        <v>1</v>
      </c>
      <c r="I17015" s="85">
        <v>1</v>
      </c>
      <c r="J17015" s="88">
        <v>3.7738509215920679E-3</v>
      </c>
      <c r="K17015" s="146">
        <v>6.336964652544518E-3</v>
      </c>
      <c r="L17015" s="147">
        <v>2.0432694444915198E-11</v>
      </c>
      <c r="M17015" s="147">
        <v>4.1356584660352612E-4</v>
      </c>
      <c r="N17015" s="87">
        <v>4.7847821170282322E-2</v>
      </c>
      <c r="O17015" s="88">
        <v>3.260417832068398E-3</v>
      </c>
      <c r="P17015" s="89">
        <v>68.141406490906263</v>
      </c>
    </row>
    <row r="17016" spans="1:16">
      <c r="A17016" s="75" t="s">
        <v>27648</v>
      </c>
      <c r="B17016" s="85">
        <v>17012</v>
      </c>
      <c r="C17016" s="85">
        <v>17321</v>
      </c>
      <c r="D17016" s="85">
        <v>17012</v>
      </c>
      <c r="E17016" s="86" t="s">
        <v>20752</v>
      </c>
      <c r="F17016" s="85" t="s">
        <v>38</v>
      </c>
      <c r="G17016" s="86" t="s">
        <v>20752</v>
      </c>
      <c r="H17016" s="85" t="s">
        <v>1</v>
      </c>
      <c r="I17016" s="85">
        <v>1</v>
      </c>
      <c r="J17016" s="88">
        <v>3.6932650233090702E-3</v>
      </c>
      <c r="K17016" s="146">
        <v>6.4206746596812215E-3</v>
      </c>
      <c r="L17016" s="147">
        <v>2.0412733642772232E-11</v>
      </c>
      <c r="M17016" s="147">
        <v>4.2874448896498829E-4</v>
      </c>
      <c r="N17016" s="87">
        <v>4.9181410218368173E-2</v>
      </c>
      <c r="O17016" s="88">
        <v>3.3238127463357391E-3</v>
      </c>
      <c r="P17016" s="89">
        <v>67.582705163959872</v>
      </c>
    </row>
    <row r="17017" spans="1:16">
      <c r="A17017" s="75" t="s">
        <v>384</v>
      </c>
      <c r="B17017" s="85">
        <v>17013</v>
      </c>
      <c r="C17017" s="85">
        <v>127</v>
      </c>
      <c r="D17017" s="85">
        <v>17013</v>
      </c>
      <c r="E17017" s="86" t="s">
        <v>385</v>
      </c>
      <c r="F17017" s="85" t="s">
        <v>55</v>
      </c>
      <c r="G17017" s="86" t="s">
        <v>386</v>
      </c>
      <c r="H17017" s="85" t="s">
        <v>1</v>
      </c>
      <c r="I17017" s="85">
        <v>1</v>
      </c>
      <c r="J17017" s="88">
        <v>4.9010455503765771</v>
      </c>
      <c r="K17017" s="146">
        <v>4.7157096022194214</v>
      </c>
      <c r="L17017" s="147">
        <v>2.032566654544754E-8</v>
      </c>
      <c r="M17017" s="147">
        <v>0.90288918833464793</v>
      </c>
      <c r="N17017" s="87">
        <v>115.0307281513204</v>
      </c>
      <c r="O17017" s="88">
        <v>4.2687837120413068</v>
      </c>
      <c r="P17017" s="89">
        <v>37.10994254009951</v>
      </c>
    </row>
    <row r="17018" spans="1:16">
      <c r="A17018" s="75" t="s">
        <v>20753</v>
      </c>
      <c r="B17018" s="85">
        <v>17014</v>
      </c>
      <c r="C17018" s="85">
        <v>12967</v>
      </c>
      <c r="D17018" s="85">
        <v>17014</v>
      </c>
      <c r="E17018" s="86" t="s">
        <v>20754</v>
      </c>
      <c r="F17018" s="85" t="s">
        <v>55</v>
      </c>
      <c r="G17018" s="86" t="s">
        <v>386</v>
      </c>
      <c r="H17018" s="85" t="s">
        <v>1</v>
      </c>
      <c r="I17018" s="85">
        <v>1</v>
      </c>
      <c r="J17018" s="88">
        <v>0.93440271557486976</v>
      </c>
      <c r="K17018" s="146">
        <v>0.85623043874418903</v>
      </c>
      <c r="L17018" s="147">
        <v>3.722828526465702E-9</v>
      </c>
      <c r="M17018" s="147">
        <v>0.29241702638986222</v>
      </c>
      <c r="N17018" s="87">
        <v>38.887276222627413</v>
      </c>
      <c r="O17018" s="88">
        <v>0.68658319039414539</v>
      </c>
      <c r="P17018" s="89">
        <v>17.655728482074604</v>
      </c>
    </row>
    <row r="17019" spans="1:16">
      <c r="A17019" s="75" t="s">
        <v>24314</v>
      </c>
      <c r="B17019" s="85">
        <v>17015</v>
      </c>
      <c r="C17019" s="85">
        <v>14834</v>
      </c>
      <c r="D17019" s="85">
        <v>17015</v>
      </c>
      <c r="E17019" s="86" t="s">
        <v>24315</v>
      </c>
      <c r="F17019" s="85" t="s">
        <v>55</v>
      </c>
      <c r="G17019" s="86" t="s">
        <v>386</v>
      </c>
      <c r="H17019" s="85" t="s">
        <v>1</v>
      </c>
      <c r="I17019" s="85">
        <v>1</v>
      </c>
      <c r="J17019" s="88">
        <v>0.76442996407923935</v>
      </c>
      <c r="K17019" s="146">
        <v>0.6668623754225429</v>
      </c>
      <c r="L17019" s="147">
        <v>2.9296582647350491E-9</v>
      </c>
      <c r="M17019" s="147">
        <v>0.26769579866198229</v>
      </c>
      <c r="N17019" s="87">
        <v>35.892553212963108</v>
      </c>
      <c r="O17019" s="88">
        <v>0.53281101720340429</v>
      </c>
      <c r="P17019" s="89">
        <v>14.844611751135385</v>
      </c>
    </row>
    <row r="17020" spans="1:16">
      <c r="A17020" s="75" t="s">
        <v>20755</v>
      </c>
      <c r="B17020" s="85">
        <v>17016</v>
      </c>
      <c r="C17020" s="85">
        <v>12968</v>
      </c>
      <c r="D17020" s="85">
        <v>17016</v>
      </c>
      <c r="E17020" s="86" t="s">
        <v>20756</v>
      </c>
      <c r="F17020" s="85" t="s">
        <v>55</v>
      </c>
      <c r="G17020" s="86" t="s">
        <v>20757</v>
      </c>
      <c r="H17020" s="85" t="s">
        <v>1</v>
      </c>
      <c r="I17020" s="85">
        <v>1</v>
      </c>
      <c r="J17020" s="88">
        <v>0.8775585312741373</v>
      </c>
      <c r="K17020" s="146">
        <v>0.98477282043476777</v>
      </c>
      <c r="L17020" s="147">
        <v>4.3878495036422269E-9</v>
      </c>
      <c r="M17020" s="147">
        <v>0.54375220307707717</v>
      </c>
      <c r="N17020" s="87">
        <v>57.012713804080327</v>
      </c>
      <c r="O17020" s="88">
        <v>0.55947035718973559</v>
      </c>
      <c r="P17020" s="89">
        <v>9.8130806246534963</v>
      </c>
    </row>
    <row r="17021" spans="1:16">
      <c r="A17021" s="75" t="s">
        <v>32154</v>
      </c>
      <c r="B17021" s="85">
        <v>17017</v>
      </c>
      <c r="C17021" s="85">
        <v>20671</v>
      </c>
      <c r="D17021" s="85">
        <v>17017</v>
      </c>
      <c r="E17021" s="86" t="s">
        <v>32155</v>
      </c>
      <c r="F17021" s="85" t="s">
        <v>55</v>
      </c>
      <c r="G17021" s="86" t="s">
        <v>20757</v>
      </c>
      <c r="H17021" s="85" t="s">
        <v>1</v>
      </c>
      <c r="I17021" s="85">
        <v>1</v>
      </c>
      <c r="J17021" s="88">
        <v>2.9587448677077322</v>
      </c>
      <c r="K17021" s="146">
        <v>4.2518158114682443</v>
      </c>
      <c r="L17021" s="147">
        <v>5.917334204904461E-8</v>
      </c>
      <c r="M17021" s="147">
        <v>0.38453779152928669</v>
      </c>
      <c r="N17021" s="87">
        <v>39.61332808860643</v>
      </c>
      <c r="O17021" s="88">
        <v>2.5752356865322099</v>
      </c>
      <c r="P17021" s="89">
        <v>65.009324154031333</v>
      </c>
    </row>
    <row r="17022" spans="1:16">
      <c r="A17022" s="75" t="s">
        <v>32647</v>
      </c>
      <c r="B17022" s="85">
        <v>17018</v>
      </c>
      <c r="C17022" s="85">
        <v>21028</v>
      </c>
      <c r="D17022" s="85">
        <v>17018</v>
      </c>
      <c r="E17022" s="86" t="s">
        <v>32648</v>
      </c>
      <c r="F17022" s="85" t="s">
        <v>55</v>
      </c>
      <c r="G17022" s="86" t="s">
        <v>20757</v>
      </c>
      <c r="H17022" s="85" t="s">
        <v>1</v>
      </c>
      <c r="I17022" s="85">
        <v>1</v>
      </c>
      <c r="J17022" s="88">
        <v>0.86344097377139462</v>
      </c>
      <c r="K17022" s="146">
        <v>0.9626111011872347</v>
      </c>
      <c r="L17022" s="147">
        <v>4.0162165903437704E-9</v>
      </c>
      <c r="M17022" s="147">
        <v>0.54483222103171314</v>
      </c>
      <c r="N17022" s="87">
        <v>57.130741115739283</v>
      </c>
      <c r="O17022" s="88">
        <v>0.54579657774440549</v>
      </c>
      <c r="P17022" s="89">
        <v>9.5534657364009021</v>
      </c>
    </row>
    <row r="17023" spans="1:16">
      <c r="A17023" s="75" t="s">
        <v>140</v>
      </c>
      <c r="B17023" s="85">
        <v>17019</v>
      </c>
      <c r="C17023" s="85">
        <v>3</v>
      </c>
      <c r="D17023" s="85">
        <v>17019</v>
      </c>
      <c r="E17023" s="86" t="s">
        <v>141</v>
      </c>
      <c r="F17023" s="85" t="s">
        <v>55</v>
      </c>
      <c r="G17023" s="86" t="s">
        <v>142</v>
      </c>
      <c r="H17023" s="85" t="s">
        <v>1</v>
      </c>
      <c r="I17023" s="85">
        <v>1</v>
      </c>
      <c r="J17023" s="88">
        <v>1.274187572619309</v>
      </c>
      <c r="K17023" s="146">
        <v>1.4549727176651377</v>
      </c>
      <c r="L17023" s="147">
        <v>6.1231367092178726E-9</v>
      </c>
      <c r="M17023" s="147">
        <v>0.63869103755774703</v>
      </c>
      <c r="N17023" s="87">
        <v>67.659528858910434</v>
      </c>
      <c r="O17023" s="88">
        <v>0.88045713289648997</v>
      </c>
      <c r="P17023" s="89">
        <v>13.013054446957444</v>
      </c>
    </row>
    <row r="17024" spans="1:16">
      <c r="A17024" s="75" t="s">
        <v>158</v>
      </c>
      <c r="B17024" s="85">
        <v>17020</v>
      </c>
      <c r="C17024" s="85">
        <v>10</v>
      </c>
      <c r="D17024" s="85">
        <v>17020</v>
      </c>
      <c r="E17024" s="86" t="s">
        <v>159</v>
      </c>
      <c r="F17024" s="85" t="s">
        <v>55</v>
      </c>
      <c r="G17024" s="86" t="s">
        <v>142</v>
      </c>
      <c r="H17024" s="85" t="s">
        <v>1</v>
      </c>
      <c r="I17024" s="85">
        <v>1</v>
      </c>
      <c r="J17024" s="88">
        <v>1.2741875726193099</v>
      </c>
      <c r="K17024" s="146">
        <v>1.4549727176651381</v>
      </c>
      <c r="L17024" s="147">
        <v>6.1231367092178726E-9</v>
      </c>
      <c r="M17024" s="147">
        <v>0.63869103755774703</v>
      </c>
      <c r="N17024" s="87">
        <v>67.659528858910448</v>
      </c>
      <c r="O17024" s="88">
        <v>0.88045713289648997</v>
      </c>
      <c r="P17024" s="89">
        <v>13.01305444695744</v>
      </c>
    </row>
    <row r="17025" spans="1:16">
      <c r="A17025" s="75" t="s">
        <v>192</v>
      </c>
      <c r="B17025" s="85">
        <v>17021</v>
      </c>
      <c r="C17025" s="85">
        <v>26</v>
      </c>
      <c r="D17025" s="85">
        <v>17021</v>
      </c>
      <c r="E17025" s="86" t="s">
        <v>193</v>
      </c>
      <c r="F17025" s="85" t="s">
        <v>55</v>
      </c>
      <c r="G17025" s="86" t="s">
        <v>142</v>
      </c>
      <c r="H17025" s="85" t="s">
        <v>1</v>
      </c>
      <c r="I17025" s="85">
        <v>1</v>
      </c>
      <c r="J17025" s="88">
        <v>1.2741875726193099</v>
      </c>
      <c r="K17025" s="146">
        <v>1.4549727176651377</v>
      </c>
      <c r="L17025" s="147">
        <v>6.1231367092178726E-9</v>
      </c>
      <c r="M17025" s="147">
        <v>0.63869103755774725</v>
      </c>
      <c r="N17025" s="87">
        <v>67.659528858910448</v>
      </c>
      <c r="O17025" s="88">
        <v>0.88045713289649019</v>
      </c>
      <c r="P17025" s="89">
        <v>13.013054446957444</v>
      </c>
    </row>
    <row r="17026" spans="1:16">
      <c r="A17026" s="75" t="s">
        <v>9160</v>
      </c>
      <c r="B17026" s="85">
        <v>17022</v>
      </c>
      <c r="C17026" s="85">
        <v>6006</v>
      </c>
      <c r="D17026" s="85">
        <v>17022</v>
      </c>
      <c r="E17026" s="86" t="s">
        <v>9158</v>
      </c>
      <c r="F17026" s="85" t="s">
        <v>32</v>
      </c>
      <c r="G17026" s="86" t="s">
        <v>142</v>
      </c>
      <c r="H17026" s="85" t="s">
        <v>1</v>
      </c>
      <c r="I17026" s="85">
        <v>1</v>
      </c>
      <c r="J17026" s="88">
        <v>4.1692561584299446</v>
      </c>
      <c r="K17026" s="146">
        <v>11.536830267588446</v>
      </c>
      <c r="L17026" s="147">
        <v>2.379929890709505E-8</v>
      </c>
      <c r="M17026" s="147">
        <v>0.40424492001192203</v>
      </c>
      <c r="N17026" s="87">
        <v>47.01460574722185</v>
      </c>
      <c r="O17026" s="88">
        <v>3.7552750116463591</v>
      </c>
      <c r="P17026" s="89">
        <v>79.87464644151062</v>
      </c>
    </row>
    <row r="17027" spans="1:16">
      <c r="A17027" s="75" t="s">
        <v>9162</v>
      </c>
      <c r="B17027" s="85">
        <v>17023</v>
      </c>
      <c r="C17027" s="85">
        <v>6008</v>
      </c>
      <c r="D17027" s="85">
        <v>17023</v>
      </c>
      <c r="E17027" s="86" t="s">
        <v>9158</v>
      </c>
      <c r="F17027" s="85" t="s">
        <v>38</v>
      </c>
      <c r="G17027" s="86" t="s">
        <v>142</v>
      </c>
      <c r="H17027" s="85" t="s">
        <v>1</v>
      </c>
      <c r="I17027" s="85">
        <v>1</v>
      </c>
      <c r="J17027" s="88">
        <v>4.3943581658162936</v>
      </c>
      <c r="K17027" s="146">
        <v>11.955181451884279</v>
      </c>
      <c r="L17027" s="147">
        <v>2.5431300304760262E-8</v>
      </c>
      <c r="M17027" s="147">
        <v>0.43073765383555912</v>
      </c>
      <c r="N17027" s="87">
        <v>50.277817930000147</v>
      </c>
      <c r="O17027" s="88">
        <v>3.920468878133613</v>
      </c>
      <c r="P17027" s="89">
        <v>77.976114309334775</v>
      </c>
    </row>
    <row r="17028" spans="1:16">
      <c r="A17028" s="75" t="s">
        <v>10336</v>
      </c>
      <c r="B17028" s="85">
        <v>17024</v>
      </c>
      <c r="C17028" s="85">
        <v>6988</v>
      </c>
      <c r="D17028" s="85">
        <v>17024</v>
      </c>
      <c r="E17028" s="86" t="s">
        <v>10337</v>
      </c>
      <c r="F17028" s="85" t="s">
        <v>55</v>
      </c>
      <c r="G17028" s="86" t="s">
        <v>142</v>
      </c>
      <c r="H17028" s="85" t="s">
        <v>1</v>
      </c>
      <c r="I17028" s="85">
        <v>1</v>
      </c>
      <c r="J17028" s="88">
        <v>0.92286801514952599</v>
      </c>
      <c r="K17028" s="146">
        <v>1.0537114787619679</v>
      </c>
      <c r="L17028" s="147">
        <v>4.4355136421884021E-9</v>
      </c>
      <c r="M17028" s="147">
        <v>0.4589425251578404</v>
      </c>
      <c r="N17028" s="87">
        <v>48.624835639885397</v>
      </c>
      <c r="O17028" s="88">
        <v>0.63984022811772157</v>
      </c>
      <c r="P17028" s="89">
        <v>13.158712408950151</v>
      </c>
    </row>
    <row r="17029" spans="1:16">
      <c r="A17029" s="75" t="s">
        <v>20758</v>
      </c>
      <c r="B17029" s="85">
        <v>17025</v>
      </c>
      <c r="C17029" s="85">
        <v>12969</v>
      </c>
      <c r="D17029" s="85">
        <v>17025</v>
      </c>
      <c r="E17029" s="86" t="s">
        <v>20759</v>
      </c>
      <c r="F17029" s="85" t="s">
        <v>55</v>
      </c>
      <c r="G17029" s="86" t="s">
        <v>142</v>
      </c>
      <c r="H17029" s="85" t="s">
        <v>1</v>
      </c>
      <c r="I17029" s="85">
        <v>1</v>
      </c>
      <c r="J17029" s="88">
        <v>1.115337994925393</v>
      </c>
      <c r="K17029" s="146">
        <v>1.2710211192851995</v>
      </c>
      <c r="L17029" s="147">
        <v>5.3335889094383893E-9</v>
      </c>
      <c r="M17029" s="147">
        <v>0.54442273635969241</v>
      </c>
      <c r="N17029" s="87">
        <v>57.885327793370926</v>
      </c>
      <c r="O17029" s="88">
        <v>0.7744191132823639</v>
      </c>
      <c r="P17029" s="89">
        <v>13.378504412150034</v>
      </c>
    </row>
    <row r="17030" spans="1:16">
      <c r="A17030" s="75" t="s">
        <v>24316</v>
      </c>
      <c r="B17030" s="85">
        <v>17026</v>
      </c>
      <c r="C17030" s="85">
        <v>14835</v>
      </c>
      <c r="D17030" s="85">
        <v>17026</v>
      </c>
      <c r="E17030" s="86" t="s">
        <v>24317</v>
      </c>
      <c r="F17030" s="85" t="s">
        <v>55</v>
      </c>
      <c r="G17030" s="86" t="s">
        <v>142</v>
      </c>
      <c r="H17030" s="85" t="s">
        <v>1</v>
      </c>
      <c r="I17030" s="85">
        <v>1</v>
      </c>
      <c r="J17030" s="88">
        <v>1.351577032304784</v>
      </c>
      <c r="K17030" s="146">
        <v>1.696818240157296</v>
      </c>
      <c r="L17030" s="147">
        <v>6.2498558984524362E-9</v>
      </c>
      <c r="M17030" s="147">
        <v>0.43186851107109148</v>
      </c>
      <c r="N17030" s="87">
        <v>48.388345963979013</v>
      </c>
      <c r="O17030" s="88">
        <v>1.0639621868088081</v>
      </c>
      <c r="P17030" s="89">
        <v>21.987984205966388</v>
      </c>
    </row>
    <row r="17031" spans="1:16">
      <c r="A17031" s="75" t="s">
        <v>24347</v>
      </c>
      <c r="B17031" s="85">
        <v>17027</v>
      </c>
      <c r="C17031" s="85">
        <v>14854</v>
      </c>
      <c r="D17031" s="85">
        <v>17027</v>
      </c>
      <c r="E17031" s="86" t="s">
        <v>24348</v>
      </c>
      <c r="F17031" s="85" t="s">
        <v>55</v>
      </c>
      <c r="G17031" s="86" t="s">
        <v>142</v>
      </c>
      <c r="H17031" s="85" t="s">
        <v>1</v>
      </c>
      <c r="I17031" s="85">
        <v>1</v>
      </c>
      <c r="J17031" s="88">
        <v>1.2741875726193099</v>
      </c>
      <c r="K17031" s="146">
        <v>1.4549727176651377</v>
      </c>
      <c r="L17031" s="147">
        <v>6.1231367092178726E-9</v>
      </c>
      <c r="M17031" s="147">
        <v>0.63869103755774725</v>
      </c>
      <c r="N17031" s="87">
        <v>67.659528858910448</v>
      </c>
      <c r="O17031" s="88">
        <v>0.88045713289649019</v>
      </c>
      <c r="P17031" s="89">
        <v>13.013054446957444</v>
      </c>
    </row>
    <row r="17032" spans="1:16">
      <c r="A17032" s="75" t="s">
        <v>27649</v>
      </c>
      <c r="B17032" s="85">
        <v>17028</v>
      </c>
      <c r="C17032" s="85">
        <v>17322</v>
      </c>
      <c r="D17032" s="85">
        <v>17028</v>
      </c>
      <c r="E17032" s="86" t="s">
        <v>27650</v>
      </c>
      <c r="F17032" s="85" t="s">
        <v>55</v>
      </c>
      <c r="G17032" s="86" t="s">
        <v>142</v>
      </c>
      <c r="H17032" s="85" t="s">
        <v>1</v>
      </c>
      <c r="I17032" s="85">
        <v>1</v>
      </c>
      <c r="J17032" s="88">
        <v>2.5081874258320518</v>
      </c>
      <c r="K17032" s="146">
        <v>2.7122679083355239</v>
      </c>
      <c r="L17032" s="147">
        <v>1.045508518631216E-8</v>
      </c>
      <c r="M17032" s="147">
        <v>0.48732273866050718</v>
      </c>
      <c r="N17032" s="87">
        <v>64.188370479661828</v>
      </c>
      <c r="O17032" s="88">
        <v>1.89158544126468</v>
      </c>
      <c r="P17032" s="89">
        <v>29.469285902249712</v>
      </c>
    </row>
    <row r="17033" spans="1:16">
      <c r="A17033" s="75" t="s">
        <v>20760</v>
      </c>
      <c r="B17033" s="85">
        <v>17029</v>
      </c>
      <c r="C17033" s="85">
        <v>12970</v>
      </c>
      <c r="D17033" s="85">
        <v>17029</v>
      </c>
      <c r="E17033" s="86" t="s">
        <v>20761</v>
      </c>
      <c r="F17033" s="85" t="s">
        <v>55</v>
      </c>
      <c r="G17033" s="86" t="s">
        <v>20762</v>
      </c>
      <c r="H17033" s="85" t="s">
        <v>260</v>
      </c>
      <c r="I17033" s="85">
        <v>1</v>
      </c>
      <c r="J17033" s="88">
        <v>272521.4268117749</v>
      </c>
      <c r="K17033" s="146">
        <v>2342876.5363995293</v>
      </c>
      <c r="L17033" s="147">
        <v>6.1924231840435892E-3</v>
      </c>
      <c r="M17033" s="147">
        <v>30985.120175356009</v>
      </c>
      <c r="N17033" s="87">
        <v>3012048.170259594</v>
      </c>
      <c r="O17033" s="88">
        <v>242488.0419662745</v>
      </c>
      <c r="P17033" s="89">
        <v>80.506030534490293</v>
      </c>
    </row>
    <row r="17034" spans="1:16">
      <c r="A17034" s="75" t="s">
        <v>27654</v>
      </c>
      <c r="B17034" s="85">
        <v>17030</v>
      </c>
      <c r="C17034" s="85">
        <v>17325</v>
      </c>
      <c r="D17034" s="85">
        <v>17030</v>
      </c>
      <c r="E17034" s="86" t="s">
        <v>27655</v>
      </c>
      <c r="F17034" s="85" t="s">
        <v>32</v>
      </c>
      <c r="G17034" s="86" t="s">
        <v>20762</v>
      </c>
      <c r="H17034" s="85" t="s">
        <v>260</v>
      </c>
      <c r="I17034" s="85">
        <v>1</v>
      </c>
      <c r="J17034" s="88">
        <v>263817.09013801039</v>
      </c>
      <c r="K17034" s="146">
        <v>2330665.527118003</v>
      </c>
      <c r="L17034" s="147">
        <v>6.1670239338945439E-3</v>
      </c>
      <c r="M17034" s="147">
        <v>31488.224880792699</v>
      </c>
      <c r="N17034" s="87">
        <v>2957036.238406945</v>
      </c>
      <c r="O17034" s="88">
        <v>235297.74131097391</v>
      </c>
      <c r="P17034" s="89">
        <v>79.572153447039511</v>
      </c>
    </row>
    <row r="17035" spans="1:16">
      <c r="A17035" s="75" t="s">
        <v>27656</v>
      </c>
      <c r="B17035" s="85">
        <v>17031</v>
      </c>
      <c r="C17035" s="85">
        <v>17326</v>
      </c>
      <c r="D17035" s="85">
        <v>17031</v>
      </c>
      <c r="E17035" s="86" t="s">
        <v>27655</v>
      </c>
      <c r="F17035" s="85" t="s">
        <v>38</v>
      </c>
      <c r="G17035" s="86" t="s">
        <v>20762</v>
      </c>
      <c r="H17035" s="85" t="s">
        <v>260</v>
      </c>
      <c r="I17035" s="85">
        <v>1</v>
      </c>
      <c r="J17035" s="88">
        <v>272521.4268117749</v>
      </c>
      <c r="K17035" s="146">
        <v>2342876.5363995293</v>
      </c>
      <c r="L17035" s="147">
        <v>6.1924231840435892E-3</v>
      </c>
      <c r="M17035" s="147">
        <v>30985.120175356009</v>
      </c>
      <c r="N17035" s="87">
        <v>3012048.170259594</v>
      </c>
      <c r="O17035" s="88">
        <v>242488.0419662745</v>
      </c>
      <c r="P17035" s="89">
        <v>80.506030534490293</v>
      </c>
    </row>
    <row r="17036" spans="1:16">
      <c r="A17036" s="75" t="s">
        <v>20763</v>
      </c>
      <c r="B17036" s="85">
        <v>17032</v>
      </c>
      <c r="C17036" s="85">
        <v>12971</v>
      </c>
      <c r="D17036" s="85">
        <v>17032</v>
      </c>
      <c r="E17036" s="86" t="s">
        <v>20764</v>
      </c>
      <c r="F17036" s="85" t="s">
        <v>55</v>
      </c>
      <c r="G17036" s="86" t="s">
        <v>20765</v>
      </c>
      <c r="H17036" s="85" t="s">
        <v>260</v>
      </c>
      <c r="I17036" s="85">
        <v>1</v>
      </c>
      <c r="J17036" s="88">
        <v>4767.3438825939129</v>
      </c>
      <c r="K17036" s="146">
        <v>11869.390207901781</v>
      </c>
      <c r="L17036" s="147">
        <v>2.1217343378604298E-5</v>
      </c>
      <c r="M17036" s="147">
        <v>600.49415910750815</v>
      </c>
      <c r="N17036" s="87">
        <v>55022.377317316153</v>
      </c>
      <c r="O17036" s="88">
        <v>4237.1650627918689</v>
      </c>
      <c r="P17036" s="89">
        <v>77.008033265374493</v>
      </c>
    </row>
    <row r="17037" spans="1:16">
      <c r="A17037" s="75" t="s">
        <v>27657</v>
      </c>
      <c r="B17037" s="85">
        <v>17033</v>
      </c>
      <c r="C17037" s="85">
        <v>17327</v>
      </c>
      <c r="D17037" s="85">
        <v>17033</v>
      </c>
      <c r="E17037" s="86" t="s">
        <v>27658</v>
      </c>
      <c r="F17037" s="85" t="s">
        <v>38</v>
      </c>
      <c r="G17037" s="86" t="s">
        <v>20765</v>
      </c>
      <c r="H17037" s="85" t="s">
        <v>260</v>
      </c>
      <c r="I17037" s="85">
        <v>1</v>
      </c>
      <c r="J17037" s="88">
        <v>4767.3246953406133</v>
      </c>
      <c r="K17037" s="146">
        <v>11869.352471797109</v>
      </c>
      <c r="L17037" s="147">
        <v>2.121725661928981E-5</v>
      </c>
      <c r="M17037" s="147">
        <v>600.49262712220298</v>
      </c>
      <c r="N17037" s="87">
        <v>55022.021420118333</v>
      </c>
      <c r="O17037" s="88">
        <v>4237.145880071751</v>
      </c>
      <c r="P17037" s="89">
        <v>77.008182736857336</v>
      </c>
    </row>
    <row r="17038" spans="1:16">
      <c r="A17038" s="75" t="s">
        <v>27659</v>
      </c>
      <c r="B17038" s="85">
        <v>17034</v>
      </c>
      <c r="C17038" s="85">
        <v>17328</v>
      </c>
      <c r="D17038" s="85">
        <v>17034</v>
      </c>
      <c r="E17038" s="86" t="s">
        <v>27658</v>
      </c>
      <c r="F17038" s="85" t="s">
        <v>11</v>
      </c>
      <c r="G17038" s="86" t="s">
        <v>20765</v>
      </c>
      <c r="H17038" s="85" t="s">
        <v>260</v>
      </c>
      <c r="I17038" s="85">
        <v>1</v>
      </c>
      <c r="J17038" s="88">
        <v>4767.3827343521443</v>
      </c>
      <c r="K17038" s="146">
        <v>11869.466618735121</v>
      </c>
      <c r="L17038" s="147">
        <v>2.1217519055229631E-5</v>
      </c>
      <c r="M17038" s="147">
        <v>600.49726118375463</v>
      </c>
      <c r="N17038" s="87">
        <v>55023.097964073808</v>
      </c>
      <c r="O17038" s="88">
        <v>4237.2039053709823</v>
      </c>
      <c r="P17038" s="89">
        <v>77.007730610471569</v>
      </c>
    </row>
    <row r="17039" spans="1:16">
      <c r="A17039" s="75" t="s">
        <v>20766</v>
      </c>
      <c r="B17039" s="85">
        <v>17035</v>
      </c>
      <c r="C17039" s="85">
        <v>12972</v>
      </c>
      <c r="D17039" s="85">
        <v>17035</v>
      </c>
      <c r="E17039" s="86" t="s">
        <v>20767</v>
      </c>
      <c r="F17039" s="85" t="s">
        <v>55</v>
      </c>
      <c r="G17039" s="86" t="s">
        <v>20768</v>
      </c>
      <c r="H17039" s="85" t="s">
        <v>53</v>
      </c>
      <c r="I17039" s="85">
        <v>1</v>
      </c>
      <c r="J17039" s="88">
        <v>6.7823552869865134E-2</v>
      </c>
      <c r="K17039" s="146">
        <v>0.50610408642089177</v>
      </c>
      <c r="L17039" s="147">
        <v>1.2623162653572219E-9</v>
      </c>
      <c r="M17039" s="147">
        <v>8.3819994337302629E-3</v>
      </c>
      <c r="N17039" s="87">
        <v>1.1137855169174791</v>
      </c>
      <c r="O17039" s="88">
        <v>6.7017058362520796E-2</v>
      </c>
      <c r="P17039" s="89">
        <v>60.170524166984769</v>
      </c>
    </row>
    <row r="17040" spans="1:16">
      <c r="A17040" s="75" t="s">
        <v>27660</v>
      </c>
      <c r="B17040" s="85">
        <v>17036</v>
      </c>
      <c r="C17040" s="85">
        <v>17329</v>
      </c>
      <c r="D17040" s="85">
        <v>17036</v>
      </c>
      <c r="E17040" s="86" t="s">
        <v>20768</v>
      </c>
      <c r="F17040" s="85" t="s">
        <v>38</v>
      </c>
      <c r="G17040" s="86" t="s">
        <v>20768</v>
      </c>
      <c r="H17040" s="85" t="s">
        <v>53</v>
      </c>
      <c r="I17040" s="85">
        <v>1</v>
      </c>
      <c r="J17040" s="88">
        <v>6.7823667745013569E-2</v>
      </c>
      <c r="K17040" s="146">
        <v>0.50610425820140703</v>
      </c>
      <c r="L17040" s="147">
        <v>1.262316796509623E-9</v>
      </c>
      <c r="M17040" s="147">
        <v>8.3820010596092343E-3</v>
      </c>
      <c r="N17040" s="87">
        <v>1.113786129068727</v>
      </c>
      <c r="O17040" s="88">
        <v>6.7017158286047609E-2</v>
      </c>
      <c r="P17040" s="89">
        <v>60.17058081167059</v>
      </c>
    </row>
    <row r="17041" spans="1:16">
      <c r="A17041" s="75" t="s">
        <v>27661</v>
      </c>
      <c r="B17041" s="85">
        <v>17037</v>
      </c>
      <c r="C17041" s="85">
        <v>17330</v>
      </c>
      <c r="D17041" s="85">
        <v>17037</v>
      </c>
      <c r="E17041" s="86" t="s">
        <v>20768</v>
      </c>
      <c r="F17041" s="85" t="s">
        <v>4253</v>
      </c>
      <c r="G17041" s="86" t="s">
        <v>20768</v>
      </c>
      <c r="H17041" s="85" t="s">
        <v>53</v>
      </c>
      <c r="I17041" s="85">
        <v>1</v>
      </c>
      <c r="J17041" s="88">
        <v>6.7806398480379518E-2</v>
      </c>
      <c r="K17041" s="146">
        <v>0.50607843431163946</v>
      </c>
      <c r="L17041" s="147">
        <v>1.2622369479829611E-9</v>
      </c>
      <c r="M17041" s="147">
        <v>8.3817566400392514E-3</v>
      </c>
      <c r="N17041" s="87">
        <v>1.1136941039261521</v>
      </c>
      <c r="O17041" s="88">
        <v>6.7002136709574056E-2</v>
      </c>
      <c r="P17041" s="89">
        <v>60.162064675900361</v>
      </c>
    </row>
    <row r="17042" spans="1:16">
      <c r="A17042" s="75" t="s">
        <v>20769</v>
      </c>
      <c r="B17042" s="85">
        <v>17038</v>
      </c>
      <c r="C17042" s="85">
        <v>12973</v>
      </c>
      <c r="D17042" s="85">
        <v>17038</v>
      </c>
      <c r="E17042" s="86" t="s">
        <v>20770</v>
      </c>
      <c r="F17042" s="85" t="s">
        <v>55</v>
      </c>
      <c r="G17042" s="86" t="s">
        <v>20771</v>
      </c>
      <c r="H17042" s="85" t="s">
        <v>1073</v>
      </c>
      <c r="I17042" s="85">
        <v>1</v>
      </c>
      <c r="J17042" s="88">
        <v>26.142825905347571</v>
      </c>
      <c r="K17042" s="146">
        <v>44.809344451568556</v>
      </c>
      <c r="L17042" s="147">
        <v>1.5049173251247701E-7</v>
      </c>
      <c r="M17042" s="147">
        <v>3.0431637721264169</v>
      </c>
      <c r="N17042" s="87">
        <v>349.74678501156819</v>
      </c>
      <c r="O17042" s="88">
        <v>23.52385093872731</v>
      </c>
      <c r="P17042" s="89">
        <v>67.259663124420811</v>
      </c>
    </row>
    <row r="17043" spans="1:16">
      <c r="A17043" s="75" t="s">
        <v>27662</v>
      </c>
      <c r="B17043" s="85">
        <v>17039</v>
      </c>
      <c r="C17043" s="85">
        <v>17331</v>
      </c>
      <c r="D17043" s="85">
        <v>17039</v>
      </c>
      <c r="E17043" s="86" t="s">
        <v>20771</v>
      </c>
      <c r="F17043" s="85" t="s">
        <v>232</v>
      </c>
      <c r="G17043" s="86" t="s">
        <v>20771</v>
      </c>
      <c r="H17043" s="85" t="s">
        <v>1073</v>
      </c>
      <c r="I17043" s="85">
        <v>1</v>
      </c>
      <c r="J17043" s="88">
        <v>5.4657992775233746</v>
      </c>
      <c r="K17043" s="146">
        <v>15.702105884660973</v>
      </c>
      <c r="L17043" s="147">
        <v>3.1881831426399519E-8</v>
      </c>
      <c r="M17043" s="147">
        <v>0.67369311523274844</v>
      </c>
      <c r="N17043" s="87">
        <v>74.559352622407076</v>
      </c>
      <c r="O17043" s="88">
        <v>4.9923495118696311</v>
      </c>
      <c r="P17043" s="89">
        <v>66.958058731444737</v>
      </c>
    </row>
    <row r="17044" spans="1:16">
      <c r="A17044" s="75" t="s">
        <v>27663</v>
      </c>
      <c r="B17044" s="85">
        <v>17040</v>
      </c>
      <c r="C17044" s="85">
        <v>17332</v>
      </c>
      <c r="D17044" s="85">
        <v>17040</v>
      </c>
      <c r="E17044" s="86" t="s">
        <v>20771</v>
      </c>
      <c r="F17044" s="85" t="s">
        <v>509</v>
      </c>
      <c r="G17044" s="86" t="s">
        <v>20771</v>
      </c>
      <c r="H17044" s="85" t="s">
        <v>1073</v>
      </c>
      <c r="I17044" s="85">
        <v>1</v>
      </c>
      <c r="J17044" s="88">
        <v>36.257371168976583</v>
      </c>
      <c r="K17044" s="146">
        <v>58.366854368887616</v>
      </c>
      <c r="L17044" s="147">
        <v>2.0692715533007629E-7</v>
      </c>
      <c r="M17044" s="147">
        <v>4.4205064743299092</v>
      </c>
      <c r="N17044" s="87">
        <v>491.79495328849828</v>
      </c>
      <c r="O17044" s="88">
        <v>32.825248854726652</v>
      </c>
      <c r="P17044" s="89">
        <v>66.745802565140607</v>
      </c>
    </row>
    <row r="17045" spans="1:16">
      <c r="A17045" s="75" t="s">
        <v>27664</v>
      </c>
      <c r="B17045" s="85">
        <v>17041</v>
      </c>
      <c r="C17045" s="85">
        <v>17333</v>
      </c>
      <c r="D17045" s="85">
        <v>17041</v>
      </c>
      <c r="E17045" s="86" t="s">
        <v>20771</v>
      </c>
      <c r="F17045" s="85" t="s">
        <v>32</v>
      </c>
      <c r="G17045" s="86" t="s">
        <v>20771</v>
      </c>
      <c r="H17045" s="85" t="s">
        <v>1073</v>
      </c>
      <c r="I17045" s="85">
        <v>1</v>
      </c>
      <c r="J17045" s="88">
        <v>26.846161322726239</v>
      </c>
      <c r="K17045" s="146">
        <v>44.367013507253873</v>
      </c>
      <c r="L17045" s="147">
        <v>1.510824554612152E-7</v>
      </c>
      <c r="M17045" s="147">
        <v>2.9557348568354871</v>
      </c>
      <c r="N17045" s="87">
        <v>342.56073235706998</v>
      </c>
      <c r="O17045" s="88">
        <v>23.196764348486621</v>
      </c>
      <c r="P17045" s="89">
        <v>67.715771708204301</v>
      </c>
    </row>
    <row r="17046" spans="1:16">
      <c r="A17046" s="75" t="s">
        <v>27665</v>
      </c>
      <c r="B17046" s="85">
        <v>17042</v>
      </c>
      <c r="C17046" s="85">
        <v>17334</v>
      </c>
      <c r="D17046" s="85">
        <v>17042</v>
      </c>
      <c r="E17046" s="86" t="s">
        <v>20771</v>
      </c>
      <c r="F17046" s="85" t="s">
        <v>1077</v>
      </c>
      <c r="G17046" s="86" t="s">
        <v>20771</v>
      </c>
      <c r="H17046" s="85" t="s">
        <v>1073</v>
      </c>
      <c r="I17046" s="85">
        <v>1</v>
      </c>
      <c r="J17046" s="88">
        <v>24.796185669031669</v>
      </c>
      <c r="K17046" s="146">
        <v>43.125491945749353</v>
      </c>
      <c r="L17046" s="147">
        <v>1.4325481758895701E-7</v>
      </c>
      <c r="M17046" s="147">
        <v>2.8575452332890099</v>
      </c>
      <c r="N17046" s="87">
        <v>331.08719883464209</v>
      </c>
      <c r="O17046" s="88">
        <v>22.324334382713179</v>
      </c>
      <c r="P17046" s="89">
        <v>67.427355878723745</v>
      </c>
    </row>
    <row r="17047" spans="1:16">
      <c r="A17047" s="75" t="s">
        <v>27666</v>
      </c>
      <c r="B17047" s="85">
        <v>17043</v>
      </c>
      <c r="C17047" s="85">
        <v>17335</v>
      </c>
      <c r="D17047" s="85">
        <v>17043</v>
      </c>
      <c r="E17047" s="86" t="s">
        <v>20771</v>
      </c>
      <c r="F17047" s="85" t="s">
        <v>38</v>
      </c>
      <c r="G17047" s="86" t="s">
        <v>20771</v>
      </c>
      <c r="H17047" s="85" t="s">
        <v>1073</v>
      </c>
      <c r="I17047" s="85">
        <v>1</v>
      </c>
      <c r="J17047" s="88">
        <v>26.440764139280759</v>
      </c>
      <c r="K17047" s="146">
        <v>45.22959206451889</v>
      </c>
      <c r="L17047" s="147">
        <v>1.5219954783631229E-7</v>
      </c>
      <c r="M17047" s="147">
        <v>3.076279232595593</v>
      </c>
      <c r="N17047" s="87">
        <v>353.6853332439307</v>
      </c>
      <c r="O17047" s="88">
        <v>23.789657986979162</v>
      </c>
      <c r="P17047" s="89">
        <v>67.262212342211669</v>
      </c>
    </row>
    <row r="17048" spans="1:16">
      <c r="A17048" s="75" t="s">
        <v>27667</v>
      </c>
      <c r="B17048" s="85">
        <v>17044</v>
      </c>
      <c r="C17048" s="85">
        <v>17336</v>
      </c>
      <c r="D17048" s="85">
        <v>17044</v>
      </c>
      <c r="E17048" s="86" t="s">
        <v>20771</v>
      </c>
      <c r="F17048" s="85" t="s">
        <v>243</v>
      </c>
      <c r="G17048" s="86" t="s">
        <v>20771</v>
      </c>
      <c r="H17048" s="85" t="s">
        <v>1073</v>
      </c>
      <c r="I17048" s="85">
        <v>1</v>
      </c>
      <c r="J17048" s="88">
        <v>36.349898160358983</v>
      </c>
      <c r="K17048" s="146">
        <v>58.524705891908575</v>
      </c>
      <c r="L17048" s="147">
        <v>2.0790697272700109E-7</v>
      </c>
      <c r="M17048" s="147">
        <v>4.4077979761440007</v>
      </c>
      <c r="N17048" s="87">
        <v>490.39084386308389</v>
      </c>
      <c r="O17048" s="88">
        <v>32.780460040297847</v>
      </c>
      <c r="P17048" s="89">
        <v>66.845579297663392</v>
      </c>
    </row>
    <row r="17049" spans="1:16">
      <c r="A17049" s="75" t="s">
        <v>3946</v>
      </c>
      <c r="B17049" s="85">
        <v>17045</v>
      </c>
      <c r="C17049" s="85">
        <v>2150</v>
      </c>
      <c r="D17049" s="85">
        <v>17045</v>
      </c>
      <c r="E17049" s="86" t="s">
        <v>3947</v>
      </c>
      <c r="F17049" s="85" t="s">
        <v>38</v>
      </c>
      <c r="G17049" s="86" t="s">
        <v>3948</v>
      </c>
      <c r="H17049" s="85" t="s">
        <v>1</v>
      </c>
      <c r="I17049" s="85">
        <v>1</v>
      </c>
      <c r="J17049" s="88">
        <v>0.9678670254296512</v>
      </c>
      <c r="K17049" s="146">
        <v>2.1250342885367739</v>
      </c>
      <c r="L17049" s="147">
        <v>5.9519243337630583E-9</v>
      </c>
      <c r="M17049" s="147">
        <v>2.3990559268276139E-2</v>
      </c>
      <c r="N17049" s="87">
        <v>3.0350108124720712</v>
      </c>
      <c r="O17049" s="88">
        <v>0.89928699489540853</v>
      </c>
      <c r="P17049" s="89">
        <v>296.30437927926948</v>
      </c>
    </row>
    <row r="17050" spans="1:16">
      <c r="A17050" s="75" t="s">
        <v>3949</v>
      </c>
      <c r="B17050" s="85">
        <v>17046</v>
      </c>
      <c r="C17050" s="85">
        <v>2151</v>
      </c>
      <c r="D17050" s="85">
        <v>17046</v>
      </c>
      <c r="E17050" s="86" t="s">
        <v>3947</v>
      </c>
      <c r="F17050" s="85" t="s">
        <v>11</v>
      </c>
      <c r="G17050" s="86" t="s">
        <v>3948</v>
      </c>
      <c r="H17050" s="85" t="s">
        <v>1</v>
      </c>
      <c r="I17050" s="85">
        <v>1</v>
      </c>
      <c r="J17050" s="88">
        <v>0.93584184403741655</v>
      </c>
      <c r="K17050" s="146">
        <v>5.3404974861811771</v>
      </c>
      <c r="L17050" s="147">
        <v>1.3121634953589741E-8</v>
      </c>
      <c r="M17050" s="147">
        <v>2.276875120472072E-2</v>
      </c>
      <c r="N17050" s="87">
        <v>3.0240362566004668</v>
      </c>
      <c r="O17050" s="88">
        <v>0.89093204427566952</v>
      </c>
      <c r="P17050" s="89">
        <v>294.61685266870091</v>
      </c>
    </row>
    <row r="17051" spans="1:16">
      <c r="A17051" s="75" t="s">
        <v>12362</v>
      </c>
      <c r="B17051" s="85">
        <v>17047</v>
      </c>
      <c r="C17051" s="85">
        <v>8314</v>
      </c>
      <c r="D17051" s="85">
        <v>17047</v>
      </c>
      <c r="E17051" s="86" t="s">
        <v>12363</v>
      </c>
      <c r="F17051" s="85" t="s">
        <v>38</v>
      </c>
      <c r="G17051" s="86" t="s">
        <v>3948</v>
      </c>
      <c r="H17051" s="85" t="s">
        <v>1</v>
      </c>
      <c r="I17051" s="85">
        <v>1</v>
      </c>
      <c r="J17051" s="88">
        <v>0.9678670254296512</v>
      </c>
      <c r="K17051" s="146">
        <v>2.1250342885367739</v>
      </c>
      <c r="L17051" s="147">
        <v>5.9519243337630583E-9</v>
      </c>
      <c r="M17051" s="147">
        <v>2.3990559268276139E-2</v>
      </c>
      <c r="N17051" s="87">
        <v>3.0350108124720712</v>
      </c>
      <c r="O17051" s="88">
        <v>0.89928699489540853</v>
      </c>
      <c r="P17051" s="89">
        <v>296.30437927926948</v>
      </c>
    </row>
    <row r="17052" spans="1:16">
      <c r="A17052" s="75" t="s">
        <v>12364</v>
      </c>
      <c r="B17052" s="85">
        <v>17048</v>
      </c>
      <c r="C17052" s="85">
        <v>8315</v>
      </c>
      <c r="D17052" s="85">
        <v>17048</v>
      </c>
      <c r="E17052" s="86" t="s">
        <v>12363</v>
      </c>
      <c r="F17052" s="85" t="s">
        <v>11</v>
      </c>
      <c r="G17052" s="86" t="s">
        <v>3948</v>
      </c>
      <c r="H17052" s="85" t="s">
        <v>1</v>
      </c>
      <c r="I17052" s="85">
        <v>1</v>
      </c>
      <c r="J17052" s="88">
        <v>0.93584184403741655</v>
      </c>
      <c r="K17052" s="146">
        <v>5.3404974861811771</v>
      </c>
      <c r="L17052" s="147">
        <v>1.3121634953589741E-8</v>
      </c>
      <c r="M17052" s="147">
        <v>2.276875120472072E-2</v>
      </c>
      <c r="N17052" s="87">
        <v>3.0240362566004668</v>
      </c>
      <c r="O17052" s="88">
        <v>0.89093204427566952</v>
      </c>
      <c r="P17052" s="89">
        <v>294.61685266870091</v>
      </c>
    </row>
    <row r="17053" spans="1:16">
      <c r="A17053" s="75" t="s">
        <v>3950</v>
      </c>
      <c r="B17053" s="85">
        <v>17049</v>
      </c>
      <c r="C17053" s="85">
        <v>2152</v>
      </c>
      <c r="D17053" s="85">
        <v>17049</v>
      </c>
      <c r="E17053" s="86" t="s">
        <v>3951</v>
      </c>
      <c r="F17053" s="85" t="s">
        <v>55</v>
      </c>
      <c r="G17053" s="86" t="s">
        <v>3952</v>
      </c>
      <c r="H17053" s="85" t="s">
        <v>1</v>
      </c>
      <c r="I17053" s="85">
        <v>1</v>
      </c>
      <c r="J17053" s="88">
        <v>0.83086571340579851</v>
      </c>
      <c r="K17053" s="146">
        <v>3.5163166459451203</v>
      </c>
      <c r="L17053" s="147">
        <v>9.0624834850867167E-9</v>
      </c>
      <c r="M17053" s="147">
        <v>1.5942835879256149E-2</v>
      </c>
      <c r="N17053" s="87">
        <v>2.1317322069268489</v>
      </c>
      <c r="O17053" s="88">
        <v>0.81606353872608994</v>
      </c>
      <c r="P17053" s="89">
        <v>382.81709873049425</v>
      </c>
    </row>
    <row r="17054" spans="1:16">
      <c r="A17054" s="75" t="s">
        <v>12365</v>
      </c>
      <c r="B17054" s="85">
        <v>17050</v>
      </c>
      <c r="C17054" s="85">
        <v>8316</v>
      </c>
      <c r="D17054" s="85">
        <v>17050</v>
      </c>
      <c r="E17054" s="86" t="s">
        <v>12366</v>
      </c>
      <c r="F17054" s="85" t="s">
        <v>55</v>
      </c>
      <c r="G17054" s="86" t="s">
        <v>3952</v>
      </c>
      <c r="H17054" s="85" t="s">
        <v>1</v>
      </c>
      <c r="I17054" s="85">
        <v>1</v>
      </c>
      <c r="J17054" s="88">
        <v>0.83086571340579851</v>
      </c>
      <c r="K17054" s="146">
        <v>3.5163166459451203</v>
      </c>
      <c r="L17054" s="147">
        <v>9.0624834850867167E-9</v>
      </c>
      <c r="M17054" s="147">
        <v>1.5942835879256149E-2</v>
      </c>
      <c r="N17054" s="87">
        <v>2.1317322069268489</v>
      </c>
      <c r="O17054" s="88">
        <v>0.81606353872608994</v>
      </c>
      <c r="P17054" s="89">
        <v>382.81709873049425</v>
      </c>
    </row>
    <row r="17055" spans="1:16">
      <c r="A17055" s="75" t="s">
        <v>20772</v>
      </c>
      <c r="B17055" s="85">
        <v>17051</v>
      </c>
      <c r="C17055" s="85">
        <v>12974</v>
      </c>
      <c r="D17055" s="85">
        <v>17051</v>
      </c>
      <c r="E17055" s="86" t="s">
        <v>20773</v>
      </c>
      <c r="F17055" s="85" t="s">
        <v>232</v>
      </c>
      <c r="G17055" s="86" t="s">
        <v>20774</v>
      </c>
      <c r="H17055" s="85" t="s">
        <v>1</v>
      </c>
      <c r="I17055" s="85">
        <v>1</v>
      </c>
      <c r="J17055" s="88">
        <v>1.5624251515256129</v>
      </c>
      <c r="K17055" s="146">
        <v>2.2495068879800071</v>
      </c>
      <c r="L17055" s="147">
        <v>1.467192283704722E-8</v>
      </c>
      <c r="M17055" s="147">
        <v>2.7413524887061259E-2</v>
      </c>
      <c r="N17055" s="87">
        <v>11.263299287649509</v>
      </c>
      <c r="O17055" s="88">
        <v>1.3326091799818469</v>
      </c>
      <c r="P17055" s="89">
        <v>118.31428304875875</v>
      </c>
    </row>
    <row r="17056" spans="1:16">
      <c r="A17056" s="75" t="s">
        <v>20775</v>
      </c>
      <c r="B17056" s="85">
        <v>17052</v>
      </c>
      <c r="C17056" s="85">
        <v>12975</v>
      </c>
      <c r="D17056" s="85">
        <v>17052</v>
      </c>
      <c r="E17056" s="86" t="s">
        <v>20773</v>
      </c>
      <c r="F17056" s="85" t="s">
        <v>38</v>
      </c>
      <c r="G17056" s="86" t="s">
        <v>20774</v>
      </c>
      <c r="H17056" s="85" t="s">
        <v>1</v>
      </c>
      <c r="I17056" s="85">
        <v>1</v>
      </c>
      <c r="J17056" s="88">
        <v>4.0074147888897951</v>
      </c>
      <c r="K17056" s="146">
        <v>2.5914543101055831</v>
      </c>
      <c r="L17056" s="147">
        <v>4.3334152460517697E-8</v>
      </c>
      <c r="M17056" s="147">
        <v>2.2160590039902211E-2</v>
      </c>
      <c r="N17056" s="87">
        <v>3.9048717569834901</v>
      </c>
      <c r="O17056" s="88">
        <v>3.774301892410278</v>
      </c>
      <c r="P17056" s="89">
        <v>966.56231684441354</v>
      </c>
    </row>
    <row r="17057" spans="1:16">
      <c r="A17057" s="75" t="s">
        <v>27702</v>
      </c>
      <c r="B17057" s="85">
        <v>17053</v>
      </c>
      <c r="C17057" s="85">
        <v>17364</v>
      </c>
      <c r="D17057" s="85">
        <v>17053</v>
      </c>
      <c r="E17057" s="86" t="s">
        <v>27703</v>
      </c>
      <c r="F17057" s="85" t="s">
        <v>2901</v>
      </c>
      <c r="G17057" s="86" t="s">
        <v>20774</v>
      </c>
      <c r="H17057" s="85" t="s">
        <v>1</v>
      </c>
      <c r="I17057" s="85">
        <v>1</v>
      </c>
      <c r="J17057" s="88">
        <v>5.5059389331693707</v>
      </c>
      <c r="K17057" s="146">
        <v>4.6946133969624935</v>
      </c>
      <c r="L17057" s="147">
        <v>7.629930918829951E-8</v>
      </c>
      <c r="M17057" s="147">
        <v>1.7923456516274781E-2</v>
      </c>
      <c r="N17057" s="87">
        <v>6.5587863816050662</v>
      </c>
      <c r="O17057" s="88">
        <v>5.2119774840268276</v>
      </c>
      <c r="P17057" s="89">
        <v>794.65577635589239</v>
      </c>
    </row>
    <row r="17058" spans="1:16">
      <c r="A17058" s="75" t="s">
        <v>27704</v>
      </c>
      <c r="B17058" s="85">
        <v>17054</v>
      </c>
      <c r="C17058" s="85">
        <v>17365</v>
      </c>
      <c r="D17058" s="85">
        <v>17054</v>
      </c>
      <c r="E17058" s="86" t="s">
        <v>27703</v>
      </c>
      <c r="F17058" s="85" t="s">
        <v>2813</v>
      </c>
      <c r="G17058" s="86" t="s">
        <v>20774</v>
      </c>
      <c r="H17058" s="85" t="s">
        <v>1</v>
      </c>
      <c r="I17058" s="85">
        <v>1</v>
      </c>
      <c r="J17058" s="88">
        <v>1.6168710010905829</v>
      </c>
      <c r="K17058" s="146">
        <v>2.3557522123652848</v>
      </c>
      <c r="L17058" s="147">
        <v>2.1715330161161441E-8</v>
      </c>
      <c r="M17058" s="147">
        <v>1.9843089665063929E-2</v>
      </c>
      <c r="N17058" s="87">
        <v>12.43852519292974</v>
      </c>
      <c r="O17058" s="88">
        <v>1.381118531752261</v>
      </c>
      <c r="P17058" s="89">
        <v>111.03555367941138</v>
      </c>
    </row>
    <row r="17059" spans="1:16">
      <c r="A17059" s="75" t="s">
        <v>27705</v>
      </c>
      <c r="B17059" s="85">
        <v>17055</v>
      </c>
      <c r="C17059" s="85">
        <v>17366</v>
      </c>
      <c r="D17059" s="85">
        <v>17055</v>
      </c>
      <c r="E17059" s="86" t="s">
        <v>27703</v>
      </c>
      <c r="F17059" s="85" t="s">
        <v>2821</v>
      </c>
      <c r="G17059" s="86" t="s">
        <v>20774</v>
      </c>
      <c r="H17059" s="85" t="s">
        <v>1</v>
      </c>
      <c r="I17059" s="85">
        <v>1</v>
      </c>
      <c r="J17059" s="88">
        <v>1.110655947629277</v>
      </c>
      <c r="K17059" s="146">
        <v>1.9046477645422808</v>
      </c>
      <c r="L17059" s="147">
        <v>1.56027666404152E-8</v>
      </c>
      <c r="M17059" s="147">
        <v>1.9469532909707019E-2</v>
      </c>
      <c r="N17059" s="87">
        <v>6.2654150346779858</v>
      </c>
      <c r="O17059" s="88">
        <v>0.90990380026435991</v>
      </c>
      <c r="P17059" s="89">
        <v>145.22642079226998</v>
      </c>
    </row>
    <row r="17060" spans="1:16">
      <c r="A17060" s="75" t="s">
        <v>27706</v>
      </c>
      <c r="B17060" s="85">
        <v>17056</v>
      </c>
      <c r="C17060" s="85">
        <v>17367</v>
      </c>
      <c r="D17060" s="85">
        <v>17056</v>
      </c>
      <c r="E17060" s="86" t="s">
        <v>27703</v>
      </c>
      <c r="F17060" s="85" t="s">
        <v>2823</v>
      </c>
      <c r="G17060" s="86" t="s">
        <v>20774</v>
      </c>
      <c r="H17060" s="85" t="s">
        <v>1</v>
      </c>
      <c r="I17060" s="85">
        <v>1</v>
      </c>
      <c r="J17060" s="88">
        <v>3.0160428874662948</v>
      </c>
      <c r="K17060" s="146">
        <v>3.7420996195598852</v>
      </c>
      <c r="L17060" s="147">
        <v>3.1294264859091322E-8</v>
      </c>
      <c r="M17060" s="147">
        <v>2.6085704929028931E-2</v>
      </c>
      <c r="N17060" s="87">
        <v>25.768024619940899</v>
      </c>
      <c r="O17060" s="88">
        <v>2.6692737733057661</v>
      </c>
      <c r="P17060" s="89">
        <v>103.58860691401685</v>
      </c>
    </row>
    <row r="17061" spans="1:16">
      <c r="A17061" s="75" t="s">
        <v>27707</v>
      </c>
      <c r="B17061" s="85">
        <v>17057</v>
      </c>
      <c r="C17061" s="85">
        <v>17368</v>
      </c>
      <c r="D17061" s="85">
        <v>17057</v>
      </c>
      <c r="E17061" s="86" t="s">
        <v>27703</v>
      </c>
      <c r="F17061" s="85" t="s">
        <v>2825</v>
      </c>
      <c r="G17061" s="86" t="s">
        <v>20774</v>
      </c>
      <c r="H17061" s="85" t="s">
        <v>1</v>
      </c>
      <c r="I17061" s="85">
        <v>1</v>
      </c>
      <c r="J17061" s="88">
        <v>1.1429078882381849</v>
      </c>
      <c r="K17061" s="146">
        <v>1.7361235309137879</v>
      </c>
      <c r="L17061" s="147">
        <v>8.5714861199389096E-9</v>
      </c>
      <c r="M17061" s="147">
        <v>1.9251571700960451E-2</v>
      </c>
      <c r="N17061" s="87">
        <v>7.1642885927709967</v>
      </c>
      <c r="O17061" s="88">
        <v>0.9616747836289411</v>
      </c>
      <c r="P17061" s="89">
        <v>134.23172045292853</v>
      </c>
    </row>
    <row r="17062" spans="1:16">
      <c r="A17062" s="75" t="s">
        <v>27708</v>
      </c>
      <c r="B17062" s="85">
        <v>17058</v>
      </c>
      <c r="C17062" s="85">
        <v>17369</v>
      </c>
      <c r="D17062" s="85">
        <v>17058</v>
      </c>
      <c r="E17062" s="86" t="s">
        <v>27703</v>
      </c>
      <c r="F17062" s="85" t="s">
        <v>10976</v>
      </c>
      <c r="G17062" s="86" t="s">
        <v>20774</v>
      </c>
      <c r="H17062" s="85" t="s">
        <v>1</v>
      </c>
      <c r="I17062" s="85">
        <v>1</v>
      </c>
      <c r="J17062" s="88">
        <v>0.81458604858185879</v>
      </c>
      <c r="K17062" s="146">
        <v>1.33703211073205</v>
      </c>
      <c r="L17062" s="147">
        <v>3.3968606731854941E-9</v>
      </c>
      <c r="M17062" s="147">
        <v>1.9788101719359779E-2</v>
      </c>
      <c r="N17062" s="87">
        <v>2.7117549792527109</v>
      </c>
      <c r="O17062" s="88">
        <v>0.63330744121234839</v>
      </c>
      <c r="P17062" s="89">
        <v>233.54154267539005</v>
      </c>
    </row>
    <row r="17063" spans="1:16">
      <c r="A17063" s="75" t="s">
        <v>27709</v>
      </c>
      <c r="B17063" s="85">
        <v>17059</v>
      </c>
      <c r="C17063" s="85">
        <v>17370</v>
      </c>
      <c r="D17063" s="85">
        <v>17059</v>
      </c>
      <c r="E17063" s="86" t="s">
        <v>27703</v>
      </c>
      <c r="F17063" s="85" t="s">
        <v>2827</v>
      </c>
      <c r="G17063" s="86" t="s">
        <v>20774</v>
      </c>
      <c r="H17063" s="85" t="s">
        <v>1</v>
      </c>
      <c r="I17063" s="85">
        <v>1</v>
      </c>
      <c r="J17063" s="88">
        <v>2.401707745776076</v>
      </c>
      <c r="K17063" s="146">
        <v>3.2216460581318267</v>
      </c>
      <c r="L17063" s="147">
        <v>2.249237284104501E-8</v>
      </c>
      <c r="M17063" s="147">
        <v>2.1621354545605109E-2</v>
      </c>
      <c r="N17063" s="87">
        <v>19.029399437719121</v>
      </c>
      <c r="O17063" s="88">
        <v>2.1153146622754591</v>
      </c>
      <c r="P17063" s="89">
        <v>111.16034792367586</v>
      </c>
    </row>
    <row r="17064" spans="1:16">
      <c r="A17064" s="75" t="s">
        <v>27710</v>
      </c>
      <c r="B17064" s="85">
        <v>17060</v>
      </c>
      <c r="C17064" s="85">
        <v>17371</v>
      </c>
      <c r="D17064" s="85">
        <v>17060</v>
      </c>
      <c r="E17064" s="86" t="s">
        <v>27703</v>
      </c>
      <c r="F17064" s="85" t="s">
        <v>2831</v>
      </c>
      <c r="G17064" s="86" t="s">
        <v>20774</v>
      </c>
      <c r="H17064" s="85" t="s">
        <v>1</v>
      </c>
      <c r="I17064" s="85">
        <v>1</v>
      </c>
      <c r="J17064" s="88">
        <v>1.5722257807771629</v>
      </c>
      <c r="K17064" s="146">
        <v>2.1346054053491974</v>
      </c>
      <c r="L17064" s="147">
        <v>3.1280178086025669E-8</v>
      </c>
      <c r="M17064" s="147">
        <v>1.8089372000724711E-2</v>
      </c>
      <c r="N17064" s="87">
        <v>11.391174944899619</v>
      </c>
      <c r="O17064" s="88">
        <v>1.36173267521957</v>
      </c>
      <c r="P17064" s="89">
        <v>119.54277603552069</v>
      </c>
    </row>
    <row r="17065" spans="1:16">
      <c r="A17065" s="75" t="s">
        <v>27711</v>
      </c>
      <c r="B17065" s="85">
        <v>17061</v>
      </c>
      <c r="C17065" s="85">
        <v>17372</v>
      </c>
      <c r="D17065" s="85">
        <v>17061</v>
      </c>
      <c r="E17065" s="86" t="s">
        <v>27703</v>
      </c>
      <c r="F17065" s="85" t="s">
        <v>10983</v>
      </c>
      <c r="G17065" s="86" t="s">
        <v>20774</v>
      </c>
      <c r="H17065" s="85" t="s">
        <v>1</v>
      </c>
      <c r="I17065" s="85">
        <v>1</v>
      </c>
      <c r="J17065" s="88">
        <v>0.63345901964558704</v>
      </c>
      <c r="K17065" s="146">
        <v>1.1274400758649188</v>
      </c>
      <c r="L17065" s="147">
        <v>3.0573689893995041E-9</v>
      </c>
      <c r="M17065" s="147">
        <v>2.1201767395263339E-2</v>
      </c>
      <c r="N17065" s="87">
        <v>2.88301209515505</v>
      </c>
      <c r="O17065" s="88">
        <v>0.46025894179204191</v>
      </c>
      <c r="P17065" s="89">
        <v>159.64516505689127</v>
      </c>
    </row>
    <row r="17066" spans="1:16">
      <c r="A17066" s="75" t="s">
        <v>27712</v>
      </c>
      <c r="B17066" s="85">
        <v>17062</v>
      </c>
      <c r="C17066" s="85">
        <v>17373</v>
      </c>
      <c r="D17066" s="85">
        <v>17062</v>
      </c>
      <c r="E17066" s="86" t="s">
        <v>27703</v>
      </c>
      <c r="F17066" s="85" t="s">
        <v>2837</v>
      </c>
      <c r="G17066" s="86" t="s">
        <v>20774</v>
      </c>
      <c r="H17066" s="85" t="s">
        <v>1</v>
      </c>
      <c r="I17066" s="85">
        <v>1</v>
      </c>
      <c r="J17066" s="88">
        <v>1.242972239149934</v>
      </c>
      <c r="K17066" s="146">
        <v>1.945435120002506</v>
      </c>
      <c r="L17066" s="147">
        <v>9.9721418501102297E-9</v>
      </c>
      <c r="M17066" s="147">
        <v>2.16509065381955E-2</v>
      </c>
      <c r="N17066" s="87">
        <v>8.3366972958451893</v>
      </c>
      <c r="O17066" s="88">
        <v>1.0545196161441419</v>
      </c>
      <c r="P17066" s="89">
        <v>126.49129250137092</v>
      </c>
    </row>
    <row r="17067" spans="1:16">
      <c r="A17067" s="75" t="s">
        <v>27713</v>
      </c>
      <c r="B17067" s="85">
        <v>17063</v>
      </c>
      <c r="C17067" s="85">
        <v>17374</v>
      </c>
      <c r="D17067" s="85">
        <v>17063</v>
      </c>
      <c r="E17067" s="86" t="s">
        <v>27703</v>
      </c>
      <c r="F17067" s="85" t="s">
        <v>3208</v>
      </c>
      <c r="G17067" s="86" t="s">
        <v>20774</v>
      </c>
      <c r="H17067" s="85" t="s">
        <v>1</v>
      </c>
      <c r="I17067" s="85">
        <v>1</v>
      </c>
      <c r="J17067" s="88">
        <v>0.90286492620629466</v>
      </c>
      <c r="K17067" s="146">
        <v>1.1971205829467948</v>
      </c>
      <c r="L17067" s="147">
        <v>3.7992293604204749E-9</v>
      </c>
      <c r="M17067" s="147">
        <v>2.6273046509043059E-2</v>
      </c>
      <c r="N17067" s="87">
        <v>3.7039732075717802</v>
      </c>
      <c r="O17067" s="88">
        <v>0.71251585323997213</v>
      </c>
      <c r="P17067" s="89">
        <v>192.36528271409321</v>
      </c>
    </row>
    <row r="17068" spans="1:16">
      <c r="A17068" s="75" t="s">
        <v>27714</v>
      </c>
      <c r="B17068" s="85">
        <v>17064</v>
      </c>
      <c r="C17068" s="85">
        <v>17375</v>
      </c>
      <c r="D17068" s="85">
        <v>17064</v>
      </c>
      <c r="E17068" s="86" t="s">
        <v>27703</v>
      </c>
      <c r="F17068" s="85" t="s">
        <v>2841</v>
      </c>
      <c r="G17068" s="86" t="s">
        <v>20774</v>
      </c>
      <c r="H17068" s="85" t="s">
        <v>1</v>
      </c>
      <c r="I17068" s="85">
        <v>1</v>
      </c>
      <c r="J17068" s="88">
        <v>2.69508304131298</v>
      </c>
      <c r="K17068" s="146">
        <v>3.566340912140439</v>
      </c>
      <c r="L17068" s="147">
        <v>3.2083411578320518E-8</v>
      </c>
      <c r="M17068" s="147">
        <v>5.0744933748259002E-2</v>
      </c>
      <c r="N17068" s="87">
        <v>20.021769738404249</v>
      </c>
      <c r="O17068" s="88">
        <v>2.373952494057173</v>
      </c>
      <c r="P17068" s="89">
        <v>118.56856437139203</v>
      </c>
    </row>
    <row r="17069" spans="1:16">
      <c r="A17069" s="75" t="s">
        <v>27715</v>
      </c>
      <c r="B17069" s="85">
        <v>17065</v>
      </c>
      <c r="C17069" s="85">
        <v>17376</v>
      </c>
      <c r="D17069" s="85">
        <v>17065</v>
      </c>
      <c r="E17069" s="86" t="s">
        <v>27703</v>
      </c>
      <c r="F17069" s="85" t="s">
        <v>509</v>
      </c>
      <c r="G17069" s="86" t="s">
        <v>20774</v>
      </c>
      <c r="H17069" s="85" t="s">
        <v>1</v>
      </c>
      <c r="I17069" s="85">
        <v>1</v>
      </c>
      <c r="J17069" s="88">
        <v>0.4735103115914972</v>
      </c>
      <c r="K17069" s="146">
        <v>0.15534633568666262</v>
      </c>
      <c r="L17069" s="147">
        <v>2.7173877107834361E-8</v>
      </c>
      <c r="M17069" s="147">
        <v>2.5263114065552459E-2</v>
      </c>
      <c r="N17069" s="87">
        <v>3.100361672920747</v>
      </c>
      <c r="O17069" s="88">
        <v>0.30107605306737312</v>
      </c>
      <c r="P17069" s="89">
        <v>97.109977747770117</v>
      </c>
    </row>
    <row r="17070" spans="1:16">
      <c r="A17070" s="75" t="s">
        <v>27716</v>
      </c>
      <c r="B17070" s="85">
        <v>17066</v>
      </c>
      <c r="C17070" s="85">
        <v>17377</v>
      </c>
      <c r="D17070" s="85">
        <v>17066</v>
      </c>
      <c r="E17070" s="86" t="s">
        <v>27703</v>
      </c>
      <c r="F17070" s="85" t="s">
        <v>32</v>
      </c>
      <c r="G17070" s="86" t="s">
        <v>20774</v>
      </c>
      <c r="H17070" s="85" t="s">
        <v>1</v>
      </c>
      <c r="I17070" s="85">
        <v>1</v>
      </c>
      <c r="J17070" s="88">
        <v>0.81358691342422274</v>
      </c>
      <c r="K17070" s="146">
        <v>0.74286571151798264</v>
      </c>
      <c r="L17070" s="147">
        <v>2.706313006965597E-8</v>
      </c>
      <c r="M17070" s="147">
        <v>2.3763333841112951E-2</v>
      </c>
      <c r="N17070" s="87">
        <v>3.1896528411621752</v>
      </c>
      <c r="O17070" s="88">
        <v>0.34777698288029602</v>
      </c>
      <c r="P17070" s="89">
        <v>109.03286351174842</v>
      </c>
    </row>
    <row r="17071" spans="1:16">
      <c r="A17071" s="75" t="s">
        <v>27717</v>
      </c>
      <c r="B17071" s="85">
        <v>17067</v>
      </c>
      <c r="C17071" s="85">
        <v>17378</v>
      </c>
      <c r="D17071" s="85">
        <v>17067</v>
      </c>
      <c r="E17071" s="86" t="s">
        <v>27703</v>
      </c>
      <c r="F17071" s="85" t="s">
        <v>238</v>
      </c>
      <c r="G17071" s="86" t="s">
        <v>20774</v>
      </c>
      <c r="H17071" s="85" t="s">
        <v>1</v>
      </c>
      <c r="I17071" s="85">
        <v>1</v>
      </c>
      <c r="J17071" s="88">
        <v>0.10370290318538621</v>
      </c>
      <c r="K17071" s="146">
        <v>3.0684075391817708E-3</v>
      </c>
      <c r="L17071" s="147">
        <v>2.4526851819456861E-9</v>
      </c>
      <c r="M17071" s="147">
        <v>2.0821425956319669E-3</v>
      </c>
      <c r="N17071" s="87">
        <v>0.28061526586327151</v>
      </c>
      <c r="O17071" s="88">
        <v>4.5599062952139932E-2</v>
      </c>
      <c r="P17071" s="89">
        <v>162.49672950564945</v>
      </c>
    </row>
    <row r="17072" spans="1:16">
      <c r="A17072" s="75" t="s">
        <v>27718</v>
      </c>
      <c r="B17072" s="85">
        <v>17068</v>
      </c>
      <c r="C17072" s="85">
        <v>17379</v>
      </c>
      <c r="D17072" s="85">
        <v>17068</v>
      </c>
      <c r="E17072" s="86" t="s">
        <v>27703</v>
      </c>
      <c r="F17072" s="85" t="s">
        <v>38</v>
      </c>
      <c r="G17072" s="86" t="s">
        <v>20774</v>
      </c>
      <c r="H17072" s="85" t="s">
        <v>1</v>
      </c>
      <c r="I17072" s="85">
        <v>1</v>
      </c>
      <c r="J17072" s="88">
        <v>5.0128613138918112</v>
      </c>
      <c r="K17072" s="146">
        <v>2.4604372846402427</v>
      </c>
      <c r="L17072" s="147">
        <v>3.2715159060360263E-8</v>
      </c>
      <c r="M17072" s="147">
        <v>1.2791960122594769E-2</v>
      </c>
      <c r="N17072" s="87">
        <v>1.777809487712277</v>
      </c>
      <c r="O17072" s="88">
        <v>4.7931910660611674</v>
      </c>
      <c r="P17072" s="89">
        <v>2696.121884369707</v>
      </c>
    </row>
    <row r="17073" spans="1:16">
      <c r="A17073" s="75" t="s">
        <v>27719</v>
      </c>
      <c r="B17073" s="85">
        <v>17069</v>
      </c>
      <c r="C17073" s="85">
        <v>17380</v>
      </c>
      <c r="D17073" s="85">
        <v>17069</v>
      </c>
      <c r="E17073" s="86" t="s">
        <v>27703</v>
      </c>
      <c r="F17073" s="85" t="s">
        <v>139</v>
      </c>
      <c r="G17073" s="86" t="s">
        <v>20774</v>
      </c>
      <c r="H17073" s="85" t="s">
        <v>1</v>
      </c>
      <c r="I17073" s="85">
        <v>1</v>
      </c>
      <c r="J17073" s="88">
        <v>0.40500467274926238</v>
      </c>
      <c r="K17073" s="146">
        <v>0.40635561224298611</v>
      </c>
      <c r="L17073" s="147">
        <v>3.3769254438779893E-8</v>
      </c>
      <c r="M17073" s="147">
        <v>1.9352169443528459E-2</v>
      </c>
      <c r="N17073" s="87">
        <v>2.4222190336659102</v>
      </c>
      <c r="O17073" s="88">
        <v>0.19871838516806931</v>
      </c>
      <c r="P17073" s="89">
        <v>82.039808294016552</v>
      </c>
    </row>
    <row r="17074" spans="1:16">
      <c r="A17074" s="75" t="s">
        <v>20776</v>
      </c>
      <c r="B17074" s="85">
        <v>17070</v>
      </c>
      <c r="C17074" s="85">
        <v>12976</v>
      </c>
      <c r="D17074" s="85">
        <v>17070</v>
      </c>
      <c r="E17074" s="86" t="s">
        <v>20777</v>
      </c>
      <c r="F17074" s="85" t="s">
        <v>55</v>
      </c>
      <c r="G17074" s="86" t="s">
        <v>20778</v>
      </c>
      <c r="H17074" s="85" t="s">
        <v>4222</v>
      </c>
      <c r="I17074" s="85">
        <v>1</v>
      </c>
      <c r="J17074" s="88">
        <v>0.3478715919102941</v>
      </c>
      <c r="K17074" s="146">
        <v>0.40722355271368038</v>
      </c>
      <c r="L17074" s="147">
        <v>6.1123174997313167E-9</v>
      </c>
      <c r="M17074" s="147">
        <v>3.3813381835359653E-2</v>
      </c>
      <c r="N17074" s="87">
        <v>4.2685408155015914</v>
      </c>
      <c r="O17074" s="88">
        <v>0.2734067578862962</v>
      </c>
      <c r="P17074" s="89">
        <v>64.051573993012994</v>
      </c>
    </row>
    <row r="17075" spans="1:16">
      <c r="A17075" s="75" t="s">
        <v>27673</v>
      </c>
      <c r="B17075" s="85">
        <v>17071</v>
      </c>
      <c r="C17075" s="85">
        <v>17340</v>
      </c>
      <c r="D17075" s="85">
        <v>17071</v>
      </c>
      <c r="E17075" s="86" t="s">
        <v>27672</v>
      </c>
      <c r="F17075" s="85" t="s">
        <v>509</v>
      </c>
      <c r="G17075" s="86" t="s">
        <v>20778</v>
      </c>
      <c r="H17075" s="85" t="s">
        <v>4222</v>
      </c>
      <c r="I17075" s="85">
        <v>1</v>
      </c>
      <c r="J17075" s="88">
        <v>0.19541653671510309</v>
      </c>
      <c r="K17075" s="146">
        <v>0.21555295771091393</v>
      </c>
      <c r="L17075" s="147">
        <v>5.3691934273651451E-9</v>
      </c>
      <c r="M17075" s="147">
        <v>1.433044828398311E-2</v>
      </c>
      <c r="N17075" s="87">
        <v>1.982559951593182</v>
      </c>
      <c r="O17075" s="88">
        <v>0.13568004288758309</v>
      </c>
      <c r="P17075" s="89">
        <v>68.436791925788086</v>
      </c>
    </row>
    <row r="17076" spans="1:16">
      <c r="A17076" s="75" t="s">
        <v>27675</v>
      </c>
      <c r="B17076" s="85">
        <v>17072</v>
      </c>
      <c r="C17076" s="85">
        <v>17342</v>
      </c>
      <c r="D17076" s="85">
        <v>17072</v>
      </c>
      <c r="E17076" s="86" t="s">
        <v>27672</v>
      </c>
      <c r="F17076" s="85" t="s">
        <v>38</v>
      </c>
      <c r="G17076" s="86" t="s">
        <v>20778</v>
      </c>
      <c r="H17076" s="85" t="s">
        <v>4222</v>
      </c>
      <c r="I17076" s="85">
        <v>1</v>
      </c>
      <c r="J17076" s="88">
        <v>0.20846931000928379</v>
      </c>
      <c r="K17076" s="146">
        <v>0.23272819471231446</v>
      </c>
      <c r="L17076" s="147">
        <v>5.4235540857977701E-9</v>
      </c>
      <c r="M17076" s="147">
        <v>1.508942337208422E-2</v>
      </c>
      <c r="N17076" s="87">
        <v>2.190562385401849</v>
      </c>
      <c r="O17076" s="88">
        <v>0.14713509935931951</v>
      </c>
      <c r="P17076" s="89">
        <v>67.167728406113497</v>
      </c>
    </row>
    <row r="17077" spans="1:16">
      <c r="A17077" s="75" t="s">
        <v>20779</v>
      </c>
      <c r="B17077" s="85">
        <v>17073</v>
      </c>
      <c r="C17077" s="85">
        <v>12977</v>
      </c>
      <c r="D17077" s="85">
        <v>17073</v>
      </c>
      <c r="E17077" s="86" t="s">
        <v>20780</v>
      </c>
      <c r="F17077" s="85" t="s">
        <v>232</v>
      </c>
      <c r="G17077" s="86" t="s">
        <v>20781</v>
      </c>
      <c r="H17077" s="85" t="s">
        <v>1</v>
      </c>
      <c r="I17077" s="85">
        <v>1</v>
      </c>
      <c r="J17077" s="88">
        <v>1.31458272341178</v>
      </c>
      <c r="K17077" s="146">
        <v>1.8889305434098693</v>
      </c>
      <c r="L17077" s="147">
        <v>1.226697772267566E-8</v>
      </c>
      <c r="M17077" s="147">
        <v>2.7280189467534809E-2</v>
      </c>
      <c r="N17077" s="87">
        <v>9.7259922869216275</v>
      </c>
      <c r="O17077" s="88">
        <v>1.1212386855627341</v>
      </c>
      <c r="P17077" s="89">
        <v>115.2827035520524</v>
      </c>
    </row>
    <row r="17078" spans="1:16">
      <c r="A17078" s="75" t="s">
        <v>20782</v>
      </c>
      <c r="B17078" s="85">
        <v>17074</v>
      </c>
      <c r="C17078" s="85">
        <v>12978</v>
      </c>
      <c r="D17078" s="85">
        <v>17074</v>
      </c>
      <c r="E17078" s="86" t="s">
        <v>20780</v>
      </c>
      <c r="F17078" s="85" t="s">
        <v>38</v>
      </c>
      <c r="G17078" s="86" t="s">
        <v>20781</v>
      </c>
      <c r="H17078" s="85" t="s">
        <v>1</v>
      </c>
      <c r="I17078" s="85">
        <v>1</v>
      </c>
      <c r="J17078" s="88">
        <v>2.7567822685634198</v>
      </c>
      <c r="K17078" s="146">
        <v>1.9049179685796713</v>
      </c>
      <c r="L17078" s="147">
        <v>3.4287548420830569E-8</v>
      </c>
      <c r="M17078" s="147">
        <v>3.3552437273614941E-2</v>
      </c>
      <c r="N17078" s="87">
        <v>5.2151295092696106</v>
      </c>
      <c r="O17078" s="88">
        <v>2.554722107269102</v>
      </c>
      <c r="P17078" s="89">
        <v>489.86743334527387</v>
      </c>
    </row>
    <row r="17079" spans="1:16">
      <c r="A17079" s="75" t="s">
        <v>27676</v>
      </c>
      <c r="B17079" s="85">
        <v>17075</v>
      </c>
      <c r="C17079" s="85">
        <v>17343</v>
      </c>
      <c r="D17079" s="85">
        <v>17075</v>
      </c>
      <c r="E17079" s="86" t="s">
        <v>27677</v>
      </c>
      <c r="F17079" s="85" t="s">
        <v>232</v>
      </c>
      <c r="G17079" s="86" t="s">
        <v>20781</v>
      </c>
      <c r="H17079" s="85" t="s">
        <v>1</v>
      </c>
      <c r="I17079" s="85">
        <v>1</v>
      </c>
      <c r="J17079" s="88">
        <v>1.3136591675693781</v>
      </c>
      <c r="K17079" s="146">
        <v>1.8877911855115681</v>
      </c>
      <c r="L17079" s="147">
        <v>1.226159976880363E-8</v>
      </c>
      <c r="M17079" s="147">
        <v>2.714919562403096E-2</v>
      </c>
      <c r="N17079" s="87">
        <v>9.7116646733373262</v>
      </c>
      <c r="O17079" s="88">
        <v>1.1203976618105169</v>
      </c>
      <c r="P17079" s="89">
        <v>115.36618072146661</v>
      </c>
    </row>
    <row r="17080" spans="1:16">
      <c r="A17080" s="75" t="s">
        <v>27679</v>
      </c>
      <c r="B17080" s="85">
        <v>17076</v>
      </c>
      <c r="C17080" s="85">
        <v>17345</v>
      </c>
      <c r="D17080" s="85">
        <v>17076</v>
      </c>
      <c r="E17080" s="86" t="s">
        <v>27677</v>
      </c>
      <c r="F17080" s="85" t="s">
        <v>38</v>
      </c>
      <c r="G17080" s="86" t="s">
        <v>20781</v>
      </c>
      <c r="H17080" s="85" t="s">
        <v>1</v>
      </c>
      <c r="I17080" s="85">
        <v>1</v>
      </c>
      <c r="J17080" s="88">
        <v>3.382273493483233</v>
      </c>
      <c r="K17080" s="146">
        <v>2.2382494860862145</v>
      </c>
      <c r="L17080" s="147">
        <v>3.5985762940781812E-8</v>
      </c>
      <c r="M17080" s="147">
        <v>2.454733734876097E-2</v>
      </c>
      <c r="N17080" s="87">
        <v>4.4175973135683657</v>
      </c>
      <c r="O17080" s="88">
        <v>3.180428993311748</v>
      </c>
      <c r="P17080" s="89">
        <v>719.94542905557842</v>
      </c>
    </row>
    <row r="17081" spans="1:16">
      <c r="A17081" s="75" t="s">
        <v>27681</v>
      </c>
      <c r="B17081" s="85">
        <v>17077</v>
      </c>
      <c r="C17081" s="85">
        <v>17347</v>
      </c>
      <c r="D17081" s="85">
        <v>17077</v>
      </c>
      <c r="E17081" s="86" t="s">
        <v>27677</v>
      </c>
      <c r="F17081" s="85" t="s">
        <v>11</v>
      </c>
      <c r="G17081" s="86" t="s">
        <v>20781</v>
      </c>
      <c r="H17081" s="85" t="s">
        <v>1</v>
      </c>
      <c r="I17081" s="85">
        <v>1</v>
      </c>
      <c r="J17081" s="88">
        <v>3.2908949277059492</v>
      </c>
      <c r="K17081" s="146">
        <v>2.1435344602021442</v>
      </c>
      <c r="L17081" s="147">
        <v>3.5309766555999892E-8</v>
      </c>
      <c r="M17081" s="147">
        <v>2.1746082848869339E-2</v>
      </c>
      <c r="N17081" s="87">
        <v>3.925550314895069</v>
      </c>
      <c r="O17081" s="88">
        <v>3.097945436582132</v>
      </c>
      <c r="P17081" s="89">
        <v>789.17481322996127</v>
      </c>
    </row>
    <row r="17082" spans="1:16">
      <c r="A17082" s="75" t="s">
        <v>27683</v>
      </c>
      <c r="B17082" s="85">
        <v>17078</v>
      </c>
      <c r="C17082" s="85">
        <v>17349</v>
      </c>
      <c r="D17082" s="85">
        <v>17078</v>
      </c>
      <c r="E17082" s="86" t="s">
        <v>27677</v>
      </c>
      <c r="F17082" s="85" t="s">
        <v>139</v>
      </c>
      <c r="G17082" s="86" t="s">
        <v>20781</v>
      </c>
      <c r="H17082" s="85" t="s">
        <v>1</v>
      </c>
      <c r="I17082" s="85">
        <v>1</v>
      </c>
      <c r="J17082" s="88">
        <v>0.41399365901149782</v>
      </c>
      <c r="K17082" s="146">
        <v>0.42707776683840831</v>
      </c>
      <c r="L17082" s="147">
        <v>2.7812716785192128E-8</v>
      </c>
      <c r="M17082" s="147">
        <v>2.18011414441849E-2</v>
      </c>
      <c r="N17082" s="87">
        <v>3.1767935121495832</v>
      </c>
      <c r="O17082" s="88">
        <v>0.2379869951960204</v>
      </c>
      <c r="P17082" s="89">
        <v>74.914215949460967</v>
      </c>
    </row>
    <row r="17083" spans="1:16">
      <c r="A17083" s="75" t="s">
        <v>27687</v>
      </c>
      <c r="B17083" s="85">
        <v>17079</v>
      </c>
      <c r="C17083" s="85">
        <v>17352</v>
      </c>
      <c r="D17083" s="85">
        <v>17079</v>
      </c>
      <c r="E17083" s="86" t="s">
        <v>27686</v>
      </c>
      <c r="F17083" s="85" t="s">
        <v>509</v>
      </c>
      <c r="G17083" s="86" t="s">
        <v>20781</v>
      </c>
      <c r="H17083" s="85" t="s">
        <v>1</v>
      </c>
      <c r="I17083" s="85">
        <v>1</v>
      </c>
      <c r="J17083" s="88">
        <v>0.41810527188373819</v>
      </c>
      <c r="K17083" s="146">
        <v>0.14184616008237172</v>
      </c>
      <c r="L17083" s="147">
        <v>2.3744005917622621E-8</v>
      </c>
      <c r="M17083" s="147">
        <v>2.2174456677222659E-2</v>
      </c>
      <c r="N17083" s="87">
        <v>2.730871822846598</v>
      </c>
      <c r="O17083" s="88">
        <v>0.26460082973604421</v>
      </c>
      <c r="P17083" s="89">
        <v>96.892438349680731</v>
      </c>
    </row>
    <row r="17084" spans="1:16">
      <c r="A17084" s="75" t="s">
        <v>27690</v>
      </c>
      <c r="B17084" s="85">
        <v>17080</v>
      </c>
      <c r="C17084" s="85">
        <v>17355</v>
      </c>
      <c r="D17084" s="85">
        <v>17080</v>
      </c>
      <c r="E17084" s="86" t="s">
        <v>27686</v>
      </c>
      <c r="F17084" s="85" t="s">
        <v>38</v>
      </c>
      <c r="G17084" s="86" t="s">
        <v>20781</v>
      </c>
      <c r="H17084" s="85" t="s">
        <v>1</v>
      </c>
      <c r="I17084" s="85">
        <v>1</v>
      </c>
      <c r="J17084" s="88">
        <v>2.645759623929604</v>
      </c>
      <c r="K17084" s="146">
        <v>2.1966999506158458</v>
      </c>
      <c r="L17084" s="147">
        <v>2.7517950576664109E-8</v>
      </c>
      <c r="M17084" s="147">
        <v>2.3286008749431531E-2</v>
      </c>
      <c r="N17084" s="87">
        <v>6.6710811168217017</v>
      </c>
      <c r="O17084" s="88">
        <v>2.436167451307687</v>
      </c>
      <c r="P17084" s="89">
        <v>365.18330517143352</v>
      </c>
    </row>
    <row r="17085" spans="1:16">
      <c r="A17085" s="75" t="s">
        <v>20783</v>
      </c>
      <c r="B17085" s="85">
        <v>17081</v>
      </c>
      <c r="C17085" s="85">
        <v>12979</v>
      </c>
      <c r="D17085" s="85">
        <v>17081</v>
      </c>
      <c r="E17085" s="86" t="s">
        <v>20784</v>
      </c>
      <c r="F17085" s="85" t="s">
        <v>55</v>
      </c>
      <c r="G17085" s="86" t="s">
        <v>20785</v>
      </c>
      <c r="H17085" s="85" t="s">
        <v>1</v>
      </c>
      <c r="I17085" s="85">
        <v>1</v>
      </c>
      <c r="J17085" s="88">
        <v>6.9278785628641044</v>
      </c>
      <c r="K17085" s="146">
        <v>4.9741993582251478</v>
      </c>
      <c r="L17085" s="147">
        <v>7.3690870217633032E-8</v>
      </c>
      <c r="M17085" s="147">
        <v>5.6970366680018689E-2</v>
      </c>
      <c r="N17085" s="87">
        <v>12.11209901341817</v>
      </c>
      <c r="O17085" s="88">
        <v>6.4670550832981091</v>
      </c>
      <c r="P17085" s="89">
        <v>533.93347231835696</v>
      </c>
    </row>
    <row r="17086" spans="1:16">
      <c r="A17086" s="75" t="s">
        <v>27678</v>
      </c>
      <c r="B17086" s="85">
        <v>17082</v>
      </c>
      <c r="C17086" s="85">
        <v>17344</v>
      </c>
      <c r="D17086" s="85">
        <v>17082</v>
      </c>
      <c r="E17086" s="86" t="s">
        <v>27677</v>
      </c>
      <c r="F17086" s="85" t="s">
        <v>232</v>
      </c>
      <c r="G17086" s="86" t="s">
        <v>20785</v>
      </c>
      <c r="H17086" s="85" t="s">
        <v>1</v>
      </c>
      <c r="I17086" s="85">
        <v>1</v>
      </c>
      <c r="J17086" s="88">
        <v>3.0353985902324152</v>
      </c>
      <c r="K17086" s="146">
        <v>4.3620132562675291</v>
      </c>
      <c r="L17086" s="147">
        <v>2.8332191158141531E-8</v>
      </c>
      <c r="M17086" s="147">
        <v>6.2732124250771723E-2</v>
      </c>
      <c r="N17086" s="87">
        <v>22.440199091216119</v>
      </c>
      <c r="O17086" s="88">
        <v>2.588840063782929</v>
      </c>
      <c r="P17086" s="89">
        <v>115.36618072146658</v>
      </c>
    </row>
    <row r="17087" spans="1:16">
      <c r="A17087" s="75" t="s">
        <v>27680</v>
      </c>
      <c r="B17087" s="85">
        <v>17083</v>
      </c>
      <c r="C17087" s="85">
        <v>17346</v>
      </c>
      <c r="D17087" s="85">
        <v>17083</v>
      </c>
      <c r="E17087" s="86" t="s">
        <v>27677</v>
      </c>
      <c r="F17087" s="85" t="s">
        <v>38</v>
      </c>
      <c r="G17087" s="86" t="s">
        <v>20785</v>
      </c>
      <c r="H17087" s="85" t="s">
        <v>1</v>
      </c>
      <c r="I17087" s="85">
        <v>1</v>
      </c>
      <c r="J17087" s="88">
        <v>7.8152297394577106</v>
      </c>
      <c r="K17087" s="146">
        <v>5.1717976035025952</v>
      </c>
      <c r="L17087" s="147">
        <v>8.3150284941103882E-8</v>
      </c>
      <c r="M17087" s="147">
        <v>5.6720156203266828E-2</v>
      </c>
      <c r="N17087" s="87">
        <v>10.207494446699201</v>
      </c>
      <c r="O17087" s="88">
        <v>7.3488389690112914</v>
      </c>
      <c r="P17087" s="89">
        <v>719.94542905557853</v>
      </c>
    </row>
    <row r="17088" spans="1:16">
      <c r="A17088" s="75" t="s">
        <v>27682</v>
      </c>
      <c r="B17088" s="85">
        <v>17084</v>
      </c>
      <c r="C17088" s="85">
        <v>17348</v>
      </c>
      <c r="D17088" s="85">
        <v>17084</v>
      </c>
      <c r="E17088" s="86" t="s">
        <v>27677</v>
      </c>
      <c r="F17088" s="85" t="s">
        <v>11</v>
      </c>
      <c r="G17088" s="86" t="s">
        <v>20785</v>
      </c>
      <c r="H17088" s="85" t="s">
        <v>1</v>
      </c>
      <c r="I17088" s="85">
        <v>1</v>
      </c>
      <c r="J17088" s="88">
        <v>7.6040864105141486</v>
      </c>
      <c r="K17088" s="146">
        <v>4.9529449032437629</v>
      </c>
      <c r="L17088" s="147">
        <v>8.1588297993480425E-8</v>
      </c>
      <c r="M17088" s="147">
        <v>5.0247454478369598E-2</v>
      </c>
      <c r="N17088" s="87">
        <v>9.0705490327190255</v>
      </c>
      <c r="O17088" s="88">
        <v>7.1582488387892456</v>
      </c>
      <c r="P17088" s="89">
        <v>789.1748132299615</v>
      </c>
    </row>
    <row r="17089" spans="1:16">
      <c r="A17089" s="75" t="s">
        <v>27684</v>
      </c>
      <c r="B17089" s="85">
        <v>17085</v>
      </c>
      <c r="C17089" s="85">
        <v>17350</v>
      </c>
      <c r="D17089" s="85">
        <v>17085</v>
      </c>
      <c r="E17089" s="86" t="s">
        <v>27677</v>
      </c>
      <c r="F17089" s="85" t="s">
        <v>139</v>
      </c>
      <c r="G17089" s="86" t="s">
        <v>20785</v>
      </c>
      <c r="H17089" s="85" t="s">
        <v>1</v>
      </c>
      <c r="I17089" s="85">
        <v>1</v>
      </c>
      <c r="J17089" s="88">
        <v>0.95659193796346453</v>
      </c>
      <c r="K17089" s="146">
        <v>0.98682465237883543</v>
      </c>
      <c r="L17089" s="147">
        <v>6.4265285398578978E-8</v>
      </c>
      <c r="M17089" s="147">
        <v>5.0374675287790521E-2</v>
      </c>
      <c r="N17089" s="87">
        <v>7.3404386665075414</v>
      </c>
      <c r="O17089" s="88">
        <v>0.54990320742651844</v>
      </c>
      <c r="P17089" s="89">
        <v>74.914215949460853</v>
      </c>
    </row>
    <row r="17090" spans="1:16">
      <c r="A17090" s="75" t="s">
        <v>27688</v>
      </c>
      <c r="B17090" s="85">
        <v>17086</v>
      </c>
      <c r="C17090" s="85">
        <v>17353</v>
      </c>
      <c r="D17090" s="85">
        <v>17086</v>
      </c>
      <c r="E17090" s="86" t="s">
        <v>27686</v>
      </c>
      <c r="F17090" s="85" t="s">
        <v>509</v>
      </c>
      <c r="G17090" s="86" t="s">
        <v>20785</v>
      </c>
      <c r="H17090" s="85" t="s">
        <v>1</v>
      </c>
      <c r="I17090" s="85">
        <v>1</v>
      </c>
      <c r="J17090" s="88">
        <v>0.96609241131612889</v>
      </c>
      <c r="K17090" s="146">
        <v>0.32775596971668347</v>
      </c>
      <c r="L17090" s="147">
        <v>5.4863943302870063E-8</v>
      </c>
      <c r="M17090" s="147">
        <v>5.1237273867429288E-2</v>
      </c>
      <c r="N17090" s="87">
        <v>6.3100724189451558</v>
      </c>
      <c r="O17090" s="88">
        <v>0.61139830283466445</v>
      </c>
      <c r="P17090" s="89">
        <v>96.892438349680759</v>
      </c>
    </row>
    <row r="17091" spans="1:16">
      <c r="A17091" s="75" t="s">
        <v>27691</v>
      </c>
      <c r="B17091" s="85">
        <v>17087</v>
      </c>
      <c r="C17091" s="85">
        <v>17356</v>
      </c>
      <c r="D17091" s="85">
        <v>17087</v>
      </c>
      <c r="E17091" s="86" t="s">
        <v>27686</v>
      </c>
      <c r="F17091" s="85" t="s">
        <v>38</v>
      </c>
      <c r="G17091" s="86" t="s">
        <v>20785</v>
      </c>
      <c r="H17091" s="85" t="s">
        <v>1</v>
      </c>
      <c r="I17091" s="85">
        <v>1</v>
      </c>
      <c r="J17091" s="88">
        <v>6.1134084325915037</v>
      </c>
      <c r="K17091" s="146">
        <v>5.0757914213016857</v>
      </c>
      <c r="L17091" s="147">
        <v>6.3584185646144861E-8</v>
      </c>
      <c r="M17091" s="147">
        <v>5.3805674923233987E-2</v>
      </c>
      <c r="N17091" s="87">
        <v>15.41449313279143</v>
      </c>
      <c r="O17091" s="88">
        <v>5.6291155497751424</v>
      </c>
      <c r="P17091" s="89">
        <v>365.18330517143374</v>
      </c>
    </row>
    <row r="17092" spans="1:16">
      <c r="A17092" s="75" t="s">
        <v>20786</v>
      </c>
      <c r="B17092" s="85">
        <v>17088</v>
      </c>
      <c r="C17092" s="85">
        <v>12980</v>
      </c>
      <c r="D17092" s="85">
        <v>17088</v>
      </c>
      <c r="E17092" s="86" t="s">
        <v>20787</v>
      </c>
      <c r="F17092" s="85" t="s">
        <v>55</v>
      </c>
      <c r="G17092" s="86" t="s">
        <v>20788</v>
      </c>
      <c r="H17092" s="85" t="s">
        <v>1</v>
      </c>
      <c r="I17092" s="85">
        <v>1</v>
      </c>
      <c r="J17092" s="88">
        <v>7.1279787952738944</v>
      </c>
      <c r="K17092" s="146">
        <v>6.0781821708156887</v>
      </c>
      <c r="L17092" s="147">
        <v>1.122652876761002E-7</v>
      </c>
      <c r="M17092" s="147">
        <v>0.1232372617606632</v>
      </c>
      <c r="N17092" s="87">
        <v>23.542592980873572</v>
      </c>
      <c r="O17092" s="88">
        <v>6.2875186521021789</v>
      </c>
      <c r="P17092" s="89">
        <v>267.06992968914989</v>
      </c>
    </row>
    <row r="17093" spans="1:16">
      <c r="A17093" s="75" t="s">
        <v>27697</v>
      </c>
      <c r="B17093" s="85">
        <v>17089</v>
      </c>
      <c r="C17093" s="85">
        <v>17360</v>
      </c>
      <c r="D17093" s="85">
        <v>17089</v>
      </c>
      <c r="E17093" s="86" t="s">
        <v>27696</v>
      </c>
      <c r="F17093" s="85" t="s">
        <v>38</v>
      </c>
      <c r="G17093" s="86" t="s">
        <v>20788</v>
      </c>
      <c r="H17093" s="85" t="s">
        <v>1</v>
      </c>
      <c r="I17093" s="85">
        <v>1</v>
      </c>
      <c r="J17093" s="88">
        <v>8.2936675254463292</v>
      </c>
      <c r="K17093" s="146">
        <v>6.8522117106277598</v>
      </c>
      <c r="L17093" s="147">
        <v>1.1583403067005891E-7</v>
      </c>
      <c r="M17093" s="147">
        <v>0.12153832769042471</v>
      </c>
      <c r="N17093" s="87">
        <v>24.294811726200429</v>
      </c>
      <c r="O17093" s="88">
        <v>7.4288262883932461</v>
      </c>
      <c r="P17093" s="89">
        <v>305.77830246701285</v>
      </c>
    </row>
    <row r="17094" spans="1:16">
      <c r="A17094" s="75" t="s">
        <v>27699</v>
      </c>
      <c r="B17094" s="85">
        <v>17090</v>
      </c>
      <c r="C17094" s="85">
        <v>17362</v>
      </c>
      <c r="D17094" s="85">
        <v>17090</v>
      </c>
      <c r="E17094" s="86" t="s">
        <v>27696</v>
      </c>
      <c r="F17094" s="85" t="s">
        <v>139</v>
      </c>
      <c r="G17094" s="86" t="s">
        <v>20788</v>
      </c>
      <c r="H17094" s="85" t="s">
        <v>1</v>
      </c>
      <c r="I17094" s="85">
        <v>1</v>
      </c>
      <c r="J17094" s="88">
        <v>1.9106032636210839</v>
      </c>
      <c r="K17094" s="146">
        <v>2.5010876145249443</v>
      </c>
      <c r="L17094" s="147">
        <v>9.5868863093784668E-8</v>
      </c>
      <c r="M17094" s="147">
        <v>0.1040368577524874</v>
      </c>
      <c r="N17094" s="87">
        <v>17.369329665702232</v>
      </c>
      <c r="O17094" s="88">
        <v>1.1935294819309941</v>
      </c>
      <c r="P17094" s="89">
        <v>68.714769360832463</v>
      </c>
    </row>
    <row r="17095" spans="1:16">
      <c r="A17095" s="75" t="s">
        <v>20789</v>
      </c>
      <c r="B17095" s="85">
        <v>17091</v>
      </c>
      <c r="C17095" s="85">
        <v>12981</v>
      </c>
      <c r="D17095" s="85">
        <v>17091</v>
      </c>
      <c r="E17095" s="86" t="s">
        <v>20790</v>
      </c>
      <c r="F17095" s="85" t="s">
        <v>55</v>
      </c>
      <c r="G17095" s="86" t="s">
        <v>20791</v>
      </c>
      <c r="H17095" s="85" t="s">
        <v>1</v>
      </c>
      <c r="I17095" s="85">
        <v>1</v>
      </c>
      <c r="J17095" s="88">
        <v>3.0471526930598261</v>
      </c>
      <c r="K17095" s="146">
        <v>2.5641760063907322</v>
      </c>
      <c r="L17095" s="147">
        <v>3.1658467610035992E-8</v>
      </c>
      <c r="M17095" s="147">
        <v>2.9049344022545401E-2</v>
      </c>
      <c r="N17095" s="87">
        <v>7.9388234935737509</v>
      </c>
      <c r="O17095" s="88">
        <v>2.8072988659453308</v>
      </c>
      <c r="P17095" s="89">
        <v>353.61648589589612</v>
      </c>
    </row>
    <row r="17096" spans="1:16">
      <c r="A17096" s="75" t="s">
        <v>27725</v>
      </c>
      <c r="B17096" s="85">
        <v>17092</v>
      </c>
      <c r="C17096" s="85">
        <v>17384</v>
      </c>
      <c r="D17096" s="85">
        <v>17092</v>
      </c>
      <c r="E17096" s="86" t="s">
        <v>27726</v>
      </c>
      <c r="F17096" s="85" t="s">
        <v>32</v>
      </c>
      <c r="G17096" s="86" t="s">
        <v>20791</v>
      </c>
      <c r="H17096" s="85" t="s">
        <v>1</v>
      </c>
      <c r="I17096" s="85">
        <v>1</v>
      </c>
      <c r="J17096" s="88">
        <v>2.3967155468440868</v>
      </c>
      <c r="K17096" s="146">
        <v>1.8753491021171775</v>
      </c>
      <c r="L17096" s="147">
        <v>4.0884135338803773E-8</v>
      </c>
      <c r="M17096" s="147">
        <v>2.9723521298605199E-2</v>
      </c>
      <c r="N17096" s="87">
        <v>4.5622150882789656</v>
      </c>
      <c r="O17096" s="88">
        <v>2.0757150891835958</v>
      </c>
      <c r="P17096" s="89">
        <v>454.97966426800616</v>
      </c>
    </row>
    <row r="17097" spans="1:16">
      <c r="A17097" s="75" t="s">
        <v>27727</v>
      </c>
      <c r="B17097" s="85">
        <v>17093</v>
      </c>
      <c r="C17097" s="85">
        <v>17385</v>
      </c>
      <c r="D17097" s="85">
        <v>17093</v>
      </c>
      <c r="E17097" s="86" t="s">
        <v>27726</v>
      </c>
      <c r="F17097" s="85" t="s">
        <v>38</v>
      </c>
      <c r="G17097" s="86" t="s">
        <v>20791</v>
      </c>
      <c r="H17097" s="85" t="s">
        <v>1</v>
      </c>
      <c r="I17097" s="85">
        <v>1</v>
      </c>
      <c r="J17097" s="88">
        <v>3.047163638420153</v>
      </c>
      <c r="K17097" s="146">
        <v>2.5641875977623454</v>
      </c>
      <c r="L17097" s="147">
        <v>3.1658312363279002E-8</v>
      </c>
      <c r="M17097" s="147">
        <v>2.9049332677693319E-2</v>
      </c>
      <c r="N17097" s="87">
        <v>7.9388803141226676</v>
      </c>
      <c r="O17097" s="88">
        <v>2.8073111768167092</v>
      </c>
      <c r="P17097" s="89">
        <v>353.61550568065815</v>
      </c>
    </row>
    <row r="17098" spans="1:16">
      <c r="A17098" s="75" t="s">
        <v>20792</v>
      </c>
      <c r="B17098" s="85">
        <v>17094</v>
      </c>
      <c r="C17098" s="85">
        <v>12982</v>
      </c>
      <c r="D17098" s="85">
        <v>17094</v>
      </c>
      <c r="E17098" s="86" t="s">
        <v>20793</v>
      </c>
      <c r="F17098" s="85" t="s">
        <v>55</v>
      </c>
      <c r="G17098" s="86" t="s">
        <v>20794</v>
      </c>
      <c r="H17098" s="85" t="s">
        <v>1</v>
      </c>
      <c r="I17098" s="85">
        <v>1</v>
      </c>
      <c r="J17098" s="88">
        <v>0.78150996847306398</v>
      </c>
      <c r="K17098" s="146">
        <v>1.0911062877143027</v>
      </c>
      <c r="L17098" s="147">
        <v>4.0495671801107269E-8</v>
      </c>
      <c r="M17098" s="147">
        <v>3.8749743538091477E-2</v>
      </c>
      <c r="N17098" s="87">
        <v>5.4370423221354924</v>
      </c>
      <c r="O17098" s="88">
        <v>0.37069273063452968</v>
      </c>
      <c r="P17098" s="89">
        <v>68.179114428694334</v>
      </c>
    </row>
    <row r="17099" spans="1:16">
      <c r="A17099" s="75" t="s">
        <v>27728</v>
      </c>
      <c r="B17099" s="85">
        <v>17095</v>
      </c>
      <c r="C17099" s="85">
        <v>17386</v>
      </c>
      <c r="D17099" s="85">
        <v>17095</v>
      </c>
      <c r="E17099" s="86" t="s">
        <v>27729</v>
      </c>
      <c r="F17099" s="85" t="s">
        <v>32</v>
      </c>
      <c r="G17099" s="86" t="s">
        <v>20794</v>
      </c>
      <c r="H17099" s="85" t="s">
        <v>1</v>
      </c>
      <c r="I17099" s="85">
        <v>1</v>
      </c>
      <c r="J17099" s="88">
        <v>0.74114365672722426</v>
      </c>
      <c r="K17099" s="146">
        <v>1.0378088304985484</v>
      </c>
      <c r="L17099" s="147">
        <v>4.0322925128330828E-8</v>
      </c>
      <c r="M17099" s="147">
        <v>3.6850926429839122E-2</v>
      </c>
      <c r="N17099" s="87">
        <v>5.0433307691375164</v>
      </c>
      <c r="O17099" s="88">
        <v>0.33465602931505528</v>
      </c>
      <c r="P17099" s="89">
        <v>66.356153231703729</v>
      </c>
    </row>
    <row r="17100" spans="1:16">
      <c r="A17100" s="75" t="s">
        <v>27730</v>
      </c>
      <c r="B17100" s="85">
        <v>17096</v>
      </c>
      <c r="C17100" s="85">
        <v>17387</v>
      </c>
      <c r="D17100" s="85">
        <v>17096</v>
      </c>
      <c r="E17100" s="86" t="s">
        <v>27729</v>
      </c>
      <c r="F17100" s="85" t="s">
        <v>38</v>
      </c>
      <c r="G17100" s="86" t="s">
        <v>20794</v>
      </c>
      <c r="H17100" s="85" t="s">
        <v>1</v>
      </c>
      <c r="I17100" s="85">
        <v>1</v>
      </c>
      <c r="J17100" s="88">
        <v>0.78151418547774409</v>
      </c>
      <c r="K17100" s="146">
        <v>1.0911118556152768</v>
      </c>
      <c r="L17100" s="147">
        <v>4.0495689847678669E-8</v>
      </c>
      <c r="M17100" s="147">
        <v>3.8749941904508513E-2</v>
      </c>
      <c r="N17100" s="87">
        <v>5.4370834525580971</v>
      </c>
      <c r="O17100" s="88">
        <v>0.3706964953316626</v>
      </c>
      <c r="P17100" s="89">
        <v>68.179291078795799</v>
      </c>
    </row>
    <row r="17101" spans="1:16">
      <c r="A17101" s="75" t="s">
        <v>20798</v>
      </c>
      <c r="B17101" s="85">
        <v>17097</v>
      </c>
      <c r="C17101" s="85">
        <v>12984</v>
      </c>
      <c r="D17101" s="85">
        <v>17097</v>
      </c>
      <c r="E17101" s="86" t="s">
        <v>20799</v>
      </c>
      <c r="F17101" s="85" t="s">
        <v>55</v>
      </c>
      <c r="G17101" s="86" t="s">
        <v>20800</v>
      </c>
      <c r="H17101" s="85" t="s">
        <v>1</v>
      </c>
      <c r="I17101" s="85">
        <v>1</v>
      </c>
      <c r="J17101" s="88">
        <v>3.0458570493042632</v>
      </c>
      <c r="K17101" s="146">
        <v>2.5522464997054399</v>
      </c>
      <c r="L17101" s="147">
        <v>3.1680538499751003E-8</v>
      </c>
      <c r="M17101" s="147">
        <v>3.089119036192493E-2</v>
      </c>
      <c r="N17101" s="87">
        <v>7.8967763671558204</v>
      </c>
      <c r="O17101" s="88">
        <v>2.807679219165331</v>
      </c>
      <c r="P17101" s="89">
        <v>355.5475156727241</v>
      </c>
    </row>
    <row r="17102" spans="1:16">
      <c r="A17102" s="75" t="s">
        <v>27731</v>
      </c>
      <c r="B17102" s="85">
        <v>17098</v>
      </c>
      <c r="C17102" s="85">
        <v>17388</v>
      </c>
      <c r="D17102" s="85">
        <v>17098</v>
      </c>
      <c r="E17102" s="86" t="s">
        <v>27732</v>
      </c>
      <c r="F17102" s="85" t="s">
        <v>509</v>
      </c>
      <c r="G17102" s="86" t="s">
        <v>20800</v>
      </c>
      <c r="H17102" s="85" t="s">
        <v>1</v>
      </c>
      <c r="I17102" s="85">
        <v>1</v>
      </c>
      <c r="J17102" s="88">
        <v>0.48367035325803021</v>
      </c>
      <c r="K17102" s="146">
        <v>0.17239124661847866</v>
      </c>
      <c r="L17102" s="147">
        <v>2.7229452963542339E-8</v>
      </c>
      <c r="M17102" s="147">
        <v>2.6360889002247562E-2</v>
      </c>
      <c r="N17102" s="87">
        <v>3.2517961418663668</v>
      </c>
      <c r="O17102" s="88">
        <v>0.31021321950673469</v>
      </c>
      <c r="P17102" s="89">
        <v>95.397499096818521</v>
      </c>
    </row>
    <row r="17103" spans="1:16">
      <c r="A17103" s="75" t="s">
        <v>27733</v>
      </c>
      <c r="B17103" s="85">
        <v>17099</v>
      </c>
      <c r="C17103" s="85">
        <v>17389</v>
      </c>
      <c r="D17103" s="85">
        <v>17099</v>
      </c>
      <c r="E17103" s="86" t="s">
        <v>27732</v>
      </c>
      <c r="F17103" s="85" t="s">
        <v>38</v>
      </c>
      <c r="G17103" s="86" t="s">
        <v>20800</v>
      </c>
      <c r="H17103" s="85" t="s">
        <v>1</v>
      </c>
      <c r="I17103" s="85">
        <v>1</v>
      </c>
      <c r="J17103" s="88">
        <v>3.0065847148695508</v>
      </c>
      <c r="K17103" s="146">
        <v>2.4883855368605086</v>
      </c>
      <c r="L17103" s="147">
        <v>3.1430318653944057E-8</v>
      </c>
      <c r="M17103" s="147">
        <v>2.6010057511284091E-2</v>
      </c>
      <c r="N17103" s="87">
        <v>7.3506086480700112</v>
      </c>
      <c r="O17103" s="88">
        <v>2.7719784541118688</v>
      </c>
      <c r="P17103" s="89">
        <v>377.10869763685275</v>
      </c>
    </row>
    <row r="17104" spans="1:16">
      <c r="A17104" s="75" t="s">
        <v>20801</v>
      </c>
      <c r="B17104" s="85">
        <v>17100</v>
      </c>
      <c r="C17104" s="85">
        <v>12985</v>
      </c>
      <c r="D17104" s="85">
        <v>17100</v>
      </c>
      <c r="E17104" s="86" t="s">
        <v>20802</v>
      </c>
      <c r="F17104" s="85" t="s">
        <v>55</v>
      </c>
      <c r="G17104" s="86" t="s">
        <v>20803</v>
      </c>
      <c r="H17104" s="85" t="s">
        <v>1</v>
      </c>
      <c r="I17104" s="85">
        <v>1</v>
      </c>
      <c r="J17104" s="88">
        <v>0.73257183778298429</v>
      </c>
      <c r="K17104" s="146">
        <v>1.0032451860585088</v>
      </c>
      <c r="L17104" s="147">
        <v>4.0235677677460052E-8</v>
      </c>
      <c r="M17104" s="147">
        <v>3.6185729508454341E-2</v>
      </c>
      <c r="N17104" s="87">
        <v>4.7760626094547014</v>
      </c>
      <c r="O17104" s="88">
        <v>0.32734535041649743</v>
      </c>
      <c r="P17104" s="89">
        <v>68.538747747670641</v>
      </c>
    </row>
    <row r="17105" spans="1:16">
      <c r="A17105" s="75" t="s">
        <v>27722</v>
      </c>
      <c r="B17105" s="85">
        <v>17101</v>
      </c>
      <c r="C17105" s="85">
        <v>17382</v>
      </c>
      <c r="D17105" s="85">
        <v>17101</v>
      </c>
      <c r="E17105" s="86" t="s">
        <v>27723</v>
      </c>
      <c r="F17105" s="85" t="s">
        <v>32</v>
      </c>
      <c r="G17105" s="86" t="s">
        <v>20803</v>
      </c>
      <c r="H17105" s="85" t="s">
        <v>1</v>
      </c>
      <c r="I17105" s="85">
        <v>1</v>
      </c>
      <c r="J17105" s="88">
        <v>0.60123132361617815</v>
      </c>
      <c r="K17105" s="146">
        <v>0.81210887143517263</v>
      </c>
      <c r="L17105" s="147">
        <v>3.9549005427983319E-8</v>
      </c>
      <c r="M17105" s="147">
        <v>2.5679301271301819E-2</v>
      </c>
      <c r="N17105" s="87">
        <v>3.2037775266098878</v>
      </c>
      <c r="O17105" s="88">
        <v>0.19974381775054231</v>
      </c>
      <c r="P17105" s="89">
        <v>62.34634461710062</v>
      </c>
    </row>
    <row r="17106" spans="1:16">
      <c r="A17106" s="75" t="s">
        <v>27724</v>
      </c>
      <c r="B17106" s="85">
        <v>17102</v>
      </c>
      <c r="C17106" s="85">
        <v>17383</v>
      </c>
      <c r="D17106" s="85">
        <v>17102</v>
      </c>
      <c r="E17106" s="86" t="s">
        <v>27723</v>
      </c>
      <c r="F17106" s="85" t="s">
        <v>38</v>
      </c>
      <c r="G17106" s="86" t="s">
        <v>20803</v>
      </c>
      <c r="H17106" s="85" t="s">
        <v>1</v>
      </c>
      <c r="I17106" s="85">
        <v>1</v>
      </c>
      <c r="J17106" s="88">
        <v>0.67969296758822417</v>
      </c>
      <c r="K17106" s="146">
        <v>0.9284941646002004</v>
      </c>
      <c r="L17106" s="147">
        <v>3.9931656466872377E-8</v>
      </c>
      <c r="M17106" s="147">
        <v>2.9101347757893529E-2</v>
      </c>
      <c r="N17106" s="87">
        <v>4.0046250040426417</v>
      </c>
      <c r="O17106" s="88">
        <v>0.27932487753123209</v>
      </c>
      <c r="P17106" s="89">
        <v>69.750570215502208</v>
      </c>
    </row>
    <row r="17107" spans="1:16">
      <c r="A17107" s="75" t="s">
        <v>20795</v>
      </c>
      <c r="B17107" s="85">
        <v>17103</v>
      </c>
      <c r="C17107" s="85">
        <v>12983</v>
      </c>
      <c r="D17107" s="85">
        <v>17103</v>
      </c>
      <c r="E17107" s="86" t="s">
        <v>20796</v>
      </c>
      <c r="F17107" s="85" t="s">
        <v>32</v>
      </c>
      <c r="G17107" s="86" t="s">
        <v>20797</v>
      </c>
      <c r="H17107" s="85" t="s">
        <v>1</v>
      </c>
      <c r="I17107" s="85">
        <v>1</v>
      </c>
      <c r="J17107" s="88">
        <v>0.73506041563375146</v>
      </c>
      <c r="K17107" s="146">
        <v>1.0333701925171803</v>
      </c>
      <c r="L17107" s="147">
        <v>3.8073718292711608E-8</v>
      </c>
      <c r="M17107" s="147">
        <v>3.1716043069667507E-2</v>
      </c>
      <c r="N17107" s="87">
        <v>4.1153343795436053</v>
      </c>
      <c r="O17107" s="88">
        <v>0.3337586717354164</v>
      </c>
      <c r="P17107" s="89">
        <v>81.101227981486787</v>
      </c>
    </row>
    <row r="17108" spans="1:16">
      <c r="A17108" s="75" t="s">
        <v>27720</v>
      </c>
      <c r="B17108" s="85">
        <v>17104</v>
      </c>
      <c r="C17108" s="85">
        <v>17381</v>
      </c>
      <c r="D17108" s="85">
        <v>17104</v>
      </c>
      <c r="E17108" s="86" t="s">
        <v>27721</v>
      </c>
      <c r="F17108" s="85" t="s">
        <v>32</v>
      </c>
      <c r="G17108" s="86" t="s">
        <v>20797</v>
      </c>
      <c r="H17108" s="85" t="s">
        <v>1</v>
      </c>
      <c r="I17108" s="85">
        <v>1</v>
      </c>
      <c r="J17108" s="88">
        <v>0.72625010207126139</v>
      </c>
      <c r="K17108" s="146">
        <v>1.0237636992149035</v>
      </c>
      <c r="L17108" s="147">
        <v>3.8031005284755698E-8</v>
      </c>
      <c r="M17108" s="147">
        <v>3.045544483985765E-2</v>
      </c>
      <c r="N17108" s="87">
        <v>3.9785027234153452</v>
      </c>
      <c r="O17108" s="88">
        <v>0.32586516419453099</v>
      </c>
      <c r="P17108" s="89">
        <v>81.90648262640677</v>
      </c>
    </row>
    <row r="17109" spans="1:16">
      <c r="A17109" s="75" t="s">
        <v>20807</v>
      </c>
      <c r="B17109" s="85">
        <v>17105</v>
      </c>
      <c r="C17109" s="85">
        <v>12987</v>
      </c>
      <c r="D17109" s="85">
        <v>17105</v>
      </c>
      <c r="E17109" s="86" t="s">
        <v>20808</v>
      </c>
      <c r="F17109" s="85" t="s">
        <v>55</v>
      </c>
      <c r="G17109" s="86" t="s">
        <v>20809</v>
      </c>
      <c r="H17109" s="85" t="s">
        <v>1</v>
      </c>
      <c r="I17109" s="85">
        <v>-1</v>
      </c>
      <c r="J17109" s="88">
        <v>5.4635889659849488E-2</v>
      </c>
      <c r="K17109" s="146">
        <v>6.6351770937330093E-2</v>
      </c>
      <c r="L17109" s="147">
        <v>3.4981029423909881E-10</v>
      </c>
      <c r="M17109" s="147">
        <v>8.4277134015540989E-3</v>
      </c>
      <c r="N17109" s="87">
        <v>1.0029251227952709</v>
      </c>
      <c r="O17109" s="88">
        <v>4.870893792037935E-2</v>
      </c>
      <c r="P17109" s="89">
        <v>48.56687385058396</v>
      </c>
    </row>
    <row r="17110" spans="1:16">
      <c r="A17110" s="75" t="s">
        <v>30591</v>
      </c>
      <c r="B17110" s="85">
        <v>17106</v>
      </c>
      <c r="C17110" s="85">
        <v>19610</v>
      </c>
      <c r="D17110" s="85">
        <v>17106</v>
      </c>
      <c r="E17110" s="86" t="s">
        <v>30592</v>
      </c>
      <c r="F17110" s="85" t="s">
        <v>429</v>
      </c>
      <c r="G17110" s="86" t="s">
        <v>20809</v>
      </c>
      <c r="H17110" s="85" t="s">
        <v>1</v>
      </c>
      <c r="I17110" s="85">
        <v>-1</v>
      </c>
      <c r="J17110" s="88">
        <v>1.6664702920256659E-2</v>
      </c>
      <c r="K17110" s="146">
        <v>1.8560023503396441E-2</v>
      </c>
      <c r="L17110" s="147">
        <v>1.4058360998197529E-10</v>
      </c>
      <c r="M17110" s="147">
        <v>3.3706714937950279E-3</v>
      </c>
      <c r="N17110" s="87">
        <v>0.44359758508723213</v>
      </c>
      <c r="O17110" s="88">
        <v>1.4271855991781541E-2</v>
      </c>
      <c r="P17110" s="89">
        <v>32.172979456087482</v>
      </c>
    </row>
    <row r="17111" spans="1:16">
      <c r="A17111" s="75" t="s">
        <v>30593</v>
      </c>
      <c r="B17111" s="85">
        <v>17107</v>
      </c>
      <c r="C17111" s="85">
        <v>19611</v>
      </c>
      <c r="D17111" s="85">
        <v>17107</v>
      </c>
      <c r="E17111" s="86" t="s">
        <v>30592</v>
      </c>
      <c r="F17111" s="85" t="s">
        <v>38</v>
      </c>
      <c r="G17111" s="86" t="s">
        <v>20809</v>
      </c>
      <c r="H17111" s="85" t="s">
        <v>1</v>
      </c>
      <c r="I17111" s="85">
        <v>-1</v>
      </c>
      <c r="J17111" s="88">
        <v>1.6914881281113941E-2</v>
      </c>
      <c r="K17111" s="146">
        <v>1.8987497655152931E-2</v>
      </c>
      <c r="L17111" s="147">
        <v>1.51257450089951E-10</v>
      </c>
      <c r="M17111" s="147">
        <v>3.3762046770184971E-3</v>
      </c>
      <c r="N17111" s="87">
        <v>0.44435256578498011</v>
      </c>
      <c r="O17111" s="88">
        <v>1.4490328793397639E-2</v>
      </c>
      <c r="P17111" s="89">
        <v>32.609981148189057</v>
      </c>
    </row>
    <row r="17112" spans="1:16">
      <c r="A17112" s="75" t="s">
        <v>20810</v>
      </c>
      <c r="B17112" s="85">
        <v>17108</v>
      </c>
      <c r="C17112" s="85">
        <v>12988</v>
      </c>
      <c r="D17112" s="85">
        <v>17108</v>
      </c>
      <c r="E17112" s="86" t="s">
        <v>20811</v>
      </c>
      <c r="F17112" s="85" t="s">
        <v>55</v>
      </c>
      <c r="G17112" s="86" t="s">
        <v>20812</v>
      </c>
      <c r="H17112" s="85" t="s">
        <v>1</v>
      </c>
      <c r="I17112" s="85">
        <v>1</v>
      </c>
      <c r="J17112" s="88">
        <v>3.7736147828130243E-2</v>
      </c>
      <c r="K17112" s="146">
        <v>4.739014171966268E-2</v>
      </c>
      <c r="L17112" s="147">
        <v>1.99198767567975E-10</v>
      </c>
      <c r="M17112" s="147">
        <v>5.0518435630368856E-3</v>
      </c>
      <c r="N17112" s="87">
        <v>0.55861824438320551</v>
      </c>
      <c r="O17112" s="88">
        <v>3.423182992638598E-2</v>
      </c>
      <c r="P17112" s="89">
        <v>61.279469961069424</v>
      </c>
    </row>
    <row r="17113" spans="1:16">
      <c r="A17113" s="75" t="s">
        <v>27734</v>
      </c>
      <c r="B17113" s="85">
        <v>17109</v>
      </c>
      <c r="C17113" s="85">
        <v>17390</v>
      </c>
      <c r="D17113" s="85">
        <v>17109</v>
      </c>
      <c r="E17113" s="86" t="s">
        <v>27735</v>
      </c>
      <c r="F17113" s="85" t="s">
        <v>55</v>
      </c>
      <c r="G17113" s="86" t="s">
        <v>20812</v>
      </c>
      <c r="H17113" s="85" t="s">
        <v>1</v>
      </c>
      <c r="I17113" s="85">
        <v>1</v>
      </c>
      <c r="J17113" s="88">
        <v>0</v>
      </c>
      <c r="K17113" s="146">
        <v>0</v>
      </c>
      <c r="L17113" s="147">
        <v>0</v>
      </c>
      <c r="M17113" s="147">
        <v>0</v>
      </c>
      <c r="N17113" s="87">
        <v>0</v>
      </c>
      <c r="O17113" s="88">
        <v>0</v>
      </c>
      <c r="P17113" s="89" t="e">
        <v>#DIV/0!</v>
      </c>
    </row>
    <row r="17114" spans="1:16">
      <c r="A17114" s="75" t="s">
        <v>20813</v>
      </c>
      <c r="B17114" s="85">
        <v>17110</v>
      </c>
      <c r="C17114" s="85">
        <v>12989</v>
      </c>
      <c r="D17114" s="85">
        <v>17110</v>
      </c>
      <c r="E17114" s="86" t="s">
        <v>20814</v>
      </c>
      <c r="F17114" s="85" t="s">
        <v>32</v>
      </c>
      <c r="G17114" s="86" t="s">
        <v>20815</v>
      </c>
      <c r="H17114" s="85" t="s">
        <v>1</v>
      </c>
      <c r="I17114" s="85">
        <v>-1</v>
      </c>
      <c r="J17114" s="88">
        <v>1.371241262344705</v>
      </c>
      <c r="K17114" s="146">
        <v>0.8035465559347631</v>
      </c>
      <c r="L17114" s="147">
        <v>4.2672656016549267E-9</v>
      </c>
      <c r="M17114" s="147">
        <v>6.3854338775165484E-3</v>
      </c>
      <c r="N17114" s="87">
        <v>0.8481515826135132</v>
      </c>
      <c r="O17114" s="88">
        <v>1.2472330586818079</v>
      </c>
      <c r="P17114" s="89">
        <v>1470.5308393560454</v>
      </c>
    </row>
    <row r="17115" spans="1:16">
      <c r="A17115" s="75" t="s">
        <v>20816</v>
      </c>
      <c r="B17115" s="85">
        <v>17111</v>
      </c>
      <c r="C17115" s="85">
        <v>12990</v>
      </c>
      <c r="D17115" s="85">
        <v>17111</v>
      </c>
      <c r="E17115" s="86" t="s">
        <v>20814</v>
      </c>
      <c r="F17115" s="85" t="s">
        <v>38</v>
      </c>
      <c r="G17115" s="86" t="s">
        <v>20815</v>
      </c>
      <c r="H17115" s="85" t="s">
        <v>1</v>
      </c>
      <c r="I17115" s="85">
        <v>-1</v>
      </c>
      <c r="J17115" s="88">
        <v>1.38766822944087</v>
      </c>
      <c r="K17115" s="146">
        <v>0.81090027037736612</v>
      </c>
      <c r="L17115" s="147">
        <v>4.3251084523580782E-9</v>
      </c>
      <c r="M17115" s="147">
        <v>7.5561161817746707E-3</v>
      </c>
      <c r="N17115" s="87">
        <v>1.03991748766487</v>
      </c>
      <c r="O17115" s="88">
        <v>1.263648334087162</v>
      </c>
      <c r="P17115" s="89">
        <v>1215.1428830422676</v>
      </c>
    </row>
    <row r="17116" spans="1:16">
      <c r="A17116" s="75" t="s">
        <v>30597</v>
      </c>
      <c r="B17116" s="85">
        <v>17112</v>
      </c>
      <c r="C17116" s="85">
        <v>19614</v>
      </c>
      <c r="D17116" s="85">
        <v>17112</v>
      </c>
      <c r="E17116" s="86" t="s">
        <v>30598</v>
      </c>
      <c r="F17116" s="85" t="s">
        <v>32</v>
      </c>
      <c r="G17116" s="86" t="s">
        <v>20815</v>
      </c>
      <c r="H17116" s="85" t="s">
        <v>1</v>
      </c>
      <c r="I17116" s="85">
        <v>-1</v>
      </c>
      <c r="J17116" s="88">
        <v>1.268175336654453</v>
      </c>
      <c r="K17116" s="146">
        <v>0.7171520546584057</v>
      </c>
      <c r="L17116" s="147">
        <v>3.911111919049237E-9</v>
      </c>
      <c r="M17116" s="147">
        <v>3.8373407383440051E-3</v>
      </c>
      <c r="N17116" s="87">
        <v>0.55946023875371276</v>
      </c>
      <c r="O17116" s="88">
        <v>1.2303308863818281</v>
      </c>
      <c r="P17116" s="89">
        <v>2199.1391007921975</v>
      </c>
    </row>
    <row r="17117" spans="1:16">
      <c r="A17117" s="75" t="s">
        <v>30601</v>
      </c>
      <c r="B17117" s="85">
        <v>17113</v>
      </c>
      <c r="C17117" s="85">
        <v>19617</v>
      </c>
      <c r="D17117" s="85">
        <v>17113</v>
      </c>
      <c r="E17117" s="86" t="s">
        <v>30598</v>
      </c>
      <c r="F17117" s="85" t="s">
        <v>38</v>
      </c>
      <c r="G17117" s="86" t="s">
        <v>20815</v>
      </c>
      <c r="H17117" s="85" t="s">
        <v>1</v>
      </c>
      <c r="I17117" s="85">
        <v>-1</v>
      </c>
      <c r="J17117" s="88">
        <v>1.3842096838185169</v>
      </c>
      <c r="K17117" s="146">
        <v>0.80683691032854377</v>
      </c>
      <c r="L17117" s="147">
        <v>4.3077806333155023E-9</v>
      </c>
      <c r="M17117" s="147">
        <v>7.0906205602021639E-3</v>
      </c>
      <c r="N17117" s="87">
        <v>0.98821769809906235</v>
      </c>
      <c r="O17117" s="88">
        <v>1.260509533984729</v>
      </c>
      <c r="P17117" s="89">
        <v>1275.538311456522</v>
      </c>
    </row>
    <row r="17118" spans="1:16">
      <c r="A17118" s="75" t="s">
        <v>30605</v>
      </c>
      <c r="B17118" s="85">
        <v>17114</v>
      </c>
      <c r="C17118" s="85">
        <v>19620</v>
      </c>
      <c r="D17118" s="85">
        <v>17114</v>
      </c>
      <c r="E17118" s="86" t="s">
        <v>30603</v>
      </c>
      <c r="F17118" s="85" t="s">
        <v>32</v>
      </c>
      <c r="G17118" s="86" t="s">
        <v>20815</v>
      </c>
      <c r="H17118" s="85" t="s">
        <v>1</v>
      </c>
      <c r="I17118" s="85">
        <v>-1</v>
      </c>
      <c r="J17118" s="88">
        <v>1.3673535845873159</v>
      </c>
      <c r="K17118" s="146">
        <v>0.79931267693663033</v>
      </c>
      <c r="L17118" s="147">
        <v>4.2484249126626157E-9</v>
      </c>
      <c r="M17118" s="147">
        <v>5.828941994575094E-3</v>
      </c>
      <c r="N17118" s="87">
        <v>0.78779960533217908</v>
      </c>
      <c r="O17118" s="88">
        <v>1.243749807108365</v>
      </c>
      <c r="P17118" s="89">
        <v>1578.7641916676673</v>
      </c>
    </row>
    <row r="17119" spans="1:16">
      <c r="A17119" s="75" t="s">
        <v>20817</v>
      </c>
      <c r="B17119" s="85">
        <v>17115</v>
      </c>
      <c r="C17119" s="85">
        <v>12991</v>
      </c>
      <c r="D17119" s="85">
        <v>17115</v>
      </c>
      <c r="E17119" s="86" t="s">
        <v>20818</v>
      </c>
      <c r="F17119" s="85" t="s">
        <v>55</v>
      </c>
      <c r="G17119" s="86" t="s">
        <v>20819</v>
      </c>
      <c r="H17119" s="85" t="s">
        <v>1</v>
      </c>
      <c r="I17119" s="85">
        <v>-1</v>
      </c>
      <c r="J17119" s="88">
        <v>2.9041920876556659</v>
      </c>
      <c r="K17119" s="146">
        <v>1.893957820028247</v>
      </c>
      <c r="L17119" s="147">
        <v>9.3610161662628767E-9</v>
      </c>
      <c r="M17119" s="147">
        <v>0.28749039185390618</v>
      </c>
      <c r="N17119" s="87">
        <v>29.823788609617051</v>
      </c>
      <c r="O17119" s="88">
        <v>2.7377571775484588</v>
      </c>
      <c r="P17119" s="89">
        <v>91.797766319522367</v>
      </c>
    </row>
    <row r="17120" spans="1:16">
      <c r="A17120" s="75" t="s">
        <v>30606</v>
      </c>
      <c r="B17120" s="85">
        <v>17116</v>
      </c>
      <c r="C17120" s="85">
        <v>19621</v>
      </c>
      <c r="D17120" s="85">
        <v>17116</v>
      </c>
      <c r="E17120" s="86" t="s">
        <v>30607</v>
      </c>
      <c r="F17120" s="85" t="s">
        <v>32</v>
      </c>
      <c r="G17120" s="86" t="s">
        <v>20819</v>
      </c>
      <c r="H17120" s="85" t="s">
        <v>1</v>
      </c>
      <c r="I17120" s="85">
        <v>-1</v>
      </c>
      <c r="J17120" s="88">
        <v>2.925320936050515</v>
      </c>
      <c r="K17120" s="146">
        <v>1.8370768049126467</v>
      </c>
      <c r="L17120" s="147">
        <v>9.3417225157609946E-9</v>
      </c>
      <c r="M17120" s="147">
        <v>0.28202838455828028</v>
      </c>
      <c r="N17120" s="87">
        <v>29.291932234702131</v>
      </c>
      <c r="O17120" s="88">
        <v>2.698031409491485</v>
      </c>
      <c r="P17120" s="89">
        <v>92.108345324352797</v>
      </c>
    </row>
    <row r="17121" spans="1:16">
      <c r="A17121" s="75" t="s">
        <v>30608</v>
      </c>
      <c r="B17121" s="85">
        <v>17117</v>
      </c>
      <c r="C17121" s="85">
        <v>19622</v>
      </c>
      <c r="D17121" s="85">
        <v>17117</v>
      </c>
      <c r="E17121" s="86" t="s">
        <v>30607</v>
      </c>
      <c r="F17121" s="85" t="s">
        <v>38</v>
      </c>
      <c r="G17121" s="86" t="s">
        <v>20819</v>
      </c>
      <c r="H17121" s="85" t="s">
        <v>1</v>
      </c>
      <c r="I17121" s="85">
        <v>-1</v>
      </c>
      <c r="J17121" s="88">
        <v>2.9005261790974188</v>
      </c>
      <c r="K17121" s="146">
        <v>1.8903508988056432</v>
      </c>
      <c r="L17121" s="147">
        <v>9.3437233818480346E-9</v>
      </c>
      <c r="M17121" s="147">
        <v>0.28706659359513859</v>
      </c>
      <c r="N17121" s="87">
        <v>29.77613780863631</v>
      </c>
      <c r="O17121" s="88">
        <v>2.7349330728334742</v>
      </c>
      <c r="P17121" s="89">
        <v>91.849825870977483</v>
      </c>
    </row>
    <row r="17122" spans="1:16">
      <c r="A17122" s="75" t="s">
        <v>30612</v>
      </c>
      <c r="B17122" s="85">
        <v>17118</v>
      </c>
      <c r="C17122" s="85">
        <v>19625</v>
      </c>
      <c r="D17122" s="85">
        <v>17118</v>
      </c>
      <c r="E17122" s="86" t="s">
        <v>30610</v>
      </c>
      <c r="F17122" s="85" t="s">
        <v>32</v>
      </c>
      <c r="G17122" s="86" t="s">
        <v>20819</v>
      </c>
      <c r="H17122" s="85" t="s">
        <v>1</v>
      </c>
      <c r="I17122" s="85">
        <v>-1</v>
      </c>
      <c r="J17122" s="88">
        <v>2.925320936050515</v>
      </c>
      <c r="K17122" s="146">
        <v>1.8370768049126467</v>
      </c>
      <c r="L17122" s="147">
        <v>9.3417225157609946E-9</v>
      </c>
      <c r="M17122" s="147">
        <v>0.28202838455828028</v>
      </c>
      <c r="N17122" s="87">
        <v>29.291932234702131</v>
      </c>
      <c r="O17122" s="88">
        <v>2.698031409491485</v>
      </c>
      <c r="P17122" s="89">
        <v>92.108345324352797</v>
      </c>
    </row>
    <row r="17123" spans="1:16">
      <c r="A17123" s="75" t="s">
        <v>30615</v>
      </c>
      <c r="B17123" s="85">
        <v>17119</v>
      </c>
      <c r="C17123" s="85">
        <v>19628</v>
      </c>
      <c r="D17123" s="85">
        <v>17119</v>
      </c>
      <c r="E17123" s="86" t="s">
        <v>30610</v>
      </c>
      <c r="F17123" s="85" t="s">
        <v>38</v>
      </c>
      <c r="G17123" s="86" t="s">
        <v>20819</v>
      </c>
      <c r="H17123" s="85" t="s">
        <v>1</v>
      </c>
      <c r="I17123" s="85">
        <v>-1</v>
      </c>
      <c r="J17123" s="88">
        <v>2.9005261790974188</v>
      </c>
      <c r="K17123" s="146">
        <v>1.8903508988056432</v>
      </c>
      <c r="L17123" s="147">
        <v>9.3437233818480346E-9</v>
      </c>
      <c r="M17123" s="147">
        <v>0.28706659359513859</v>
      </c>
      <c r="N17123" s="87">
        <v>29.77613780863631</v>
      </c>
      <c r="O17123" s="88">
        <v>2.7349330728334742</v>
      </c>
      <c r="P17123" s="89">
        <v>91.849825870977483</v>
      </c>
    </row>
    <row r="17124" spans="1:16">
      <c r="A17124" s="75" t="s">
        <v>20820</v>
      </c>
      <c r="B17124" s="85">
        <v>17120</v>
      </c>
      <c r="C17124" s="85">
        <v>12992</v>
      </c>
      <c r="D17124" s="85">
        <v>17120</v>
      </c>
      <c r="E17124" s="86" t="s">
        <v>20821</v>
      </c>
      <c r="F17124" s="85" t="s">
        <v>55</v>
      </c>
      <c r="G17124" s="86" t="s">
        <v>20822</v>
      </c>
      <c r="H17124" s="85" t="s">
        <v>1</v>
      </c>
      <c r="I17124" s="85">
        <v>1</v>
      </c>
      <c r="J17124" s="88">
        <v>0</v>
      </c>
      <c r="K17124" s="146">
        <v>0</v>
      </c>
      <c r="L17124" s="147">
        <v>0</v>
      </c>
      <c r="M17124" s="147">
        <v>0</v>
      </c>
      <c r="N17124" s="87">
        <v>0</v>
      </c>
      <c r="O17124" s="88">
        <v>0</v>
      </c>
      <c r="P17124" s="89" t="e">
        <v>#DIV/0!</v>
      </c>
    </row>
    <row r="17125" spans="1:16">
      <c r="A17125" s="75" t="s">
        <v>27736</v>
      </c>
      <c r="B17125" s="85">
        <v>17121</v>
      </c>
      <c r="C17125" s="85">
        <v>17391</v>
      </c>
      <c r="D17125" s="85">
        <v>17121</v>
      </c>
      <c r="E17125" s="86" t="s">
        <v>27737</v>
      </c>
      <c r="F17125" s="85" t="s">
        <v>55</v>
      </c>
      <c r="G17125" s="86" t="s">
        <v>20822</v>
      </c>
      <c r="H17125" s="85" t="s">
        <v>1</v>
      </c>
      <c r="I17125" s="85">
        <v>1</v>
      </c>
      <c r="J17125" s="88">
        <v>0</v>
      </c>
      <c r="K17125" s="146">
        <v>0</v>
      </c>
      <c r="L17125" s="147">
        <v>0</v>
      </c>
      <c r="M17125" s="147">
        <v>0</v>
      </c>
      <c r="N17125" s="87">
        <v>0</v>
      </c>
      <c r="O17125" s="88">
        <v>0</v>
      </c>
      <c r="P17125" s="89" t="e">
        <v>#DIV/0!</v>
      </c>
    </row>
    <row r="17126" spans="1:16">
      <c r="A17126" s="75" t="s">
        <v>20823</v>
      </c>
      <c r="B17126" s="85">
        <v>17122</v>
      </c>
      <c r="C17126" s="85">
        <v>12993</v>
      </c>
      <c r="D17126" s="85">
        <v>17122</v>
      </c>
      <c r="E17126" s="86" t="s">
        <v>20824</v>
      </c>
      <c r="F17126" s="85" t="s">
        <v>55</v>
      </c>
      <c r="G17126" s="86" t="s">
        <v>20825</v>
      </c>
      <c r="H17126" s="85" t="s">
        <v>1</v>
      </c>
      <c r="I17126" s="85">
        <v>-1</v>
      </c>
      <c r="J17126" s="88">
        <v>1.295173709379824E-2</v>
      </c>
      <c r="K17126" s="146">
        <v>1.5923723949601034E-2</v>
      </c>
      <c r="L17126" s="147">
        <v>9.7608780393433175E-11</v>
      </c>
      <c r="M17126" s="147">
        <v>3.0637126689696619E-3</v>
      </c>
      <c r="N17126" s="87">
        <v>0.33307138368237488</v>
      </c>
      <c r="O17126" s="88">
        <v>1.0937853528567959E-2</v>
      </c>
      <c r="P17126" s="89">
        <v>32.839367368163238</v>
      </c>
    </row>
    <row r="17127" spans="1:16">
      <c r="A17127" s="75" t="s">
        <v>30616</v>
      </c>
      <c r="B17127" s="85">
        <v>17123</v>
      </c>
      <c r="C17127" s="85">
        <v>19629</v>
      </c>
      <c r="D17127" s="85">
        <v>17123</v>
      </c>
      <c r="E17127" s="86" t="s">
        <v>30617</v>
      </c>
      <c r="F17127" s="85" t="s">
        <v>32</v>
      </c>
      <c r="G17127" s="86" t="s">
        <v>20825</v>
      </c>
      <c r="H17127" s="85" t="s">
        <v>1</v>
      </c>
      <c r="I17127" s="85">
        <v>-1</v>
      </c>
      <c r="J17127" s="88">
        <v>8.5046824473093349E-3</v>
      </c>
      <c r="K17127" s="146">
        <v>9.5327768106171825E-3</v>
      </c>
      <c r="L17127" s="147">
        <v>7.4631525400059182E-11</v>
      </c>
      <c r="M17127" s="147">
        <v>2.4998919222937298E-3</v>
      </c>
      <c r="N17127" s="87">
        <v>0.26524283504129342</v>
      </c>
      <c r="O17127" s="88">
        <v>6.0185901424840869E-3</v>
      </c>
      <c r="P17127" s="89">
        <v>22.690867942001535</v>
      </c>
    </row>
    <row r="17128" spans="1:16">
      <c r="A17128" s="75" t="s">
        <v>30618</v>
      </c>
      <c r="B17128" s="85">
        <v>17124</v>
      </c>
      <c r="C17128" s="85">
        <v>19630</v>
      </c>
      <c r="D17128" s="85">
        <v>17124</v>
      </c>
      <c r="E17128" s="86" t="s">
        <v>30617</v>
      </c>
      <c r="F17128" s="85" t="s">
        <v>38</v>
      </c>
      <c r="G17128" s="86" t="s">
        <v>20825</v>
      </c>
      <c r="H17128" s="85" t="s">
        <v>1</v>
      </c>
      <c r="I17128" s="85">
        <v>-1</v>
      </c>
      <c r="J17128" s="88">
        <v>9.5029252628417334E-3</v>
      </c>
      <c r="K17128" s="146">
        <v>1.1888226324406006E-2</v>
      </c>
      <c r="L17128" s="147">
        <v>8.0347263632269462E-11</v>
      </c>
      <c r="M17128" s="147">
        <v>2.598336982115567E-3</v>
      </c>
      <c r="N17128" s="87">
        <v>0.28148176097971939</v>
      </c>
      <c r="O17128" s="88">
        <v>7.8182996855334034E-3</v>
      </c>
      <c r="P17128" s="89">
        <v>27.775510776688325</v>
      </c>
    </row>
    <row r="17129" spans="1:16">
      <c r="A17129" s="75" t="s">
        <v>20828</v>
      </c>
      <c r="B17129" s="85">
        <v>17125</v>
      </c>
      <c r="C17129" s="85">
        <v>12995</v>
      </c>
      <c r="D17129" s="85">
        <v>17125</v>
      </c>
      <c r="E17129" s="86" t="s">
        <v>20829</v>
      </c>
      <c r="F17129" s="85" t="s">
        <v>55</v>
      </c>
      <c r="G17129" s="86" t="s">
        <v>20830</v>
      </c>
      <c r="H17129" s="85" t="s">
        <v>1</v>
      </c>
      <c r="I17129" s="85">
        <v>-1</v>
      </c>
      <c r="J17129" s="88">
        <v>0.2059422301784368</v>
      </c>
      <c r="K17129" s="146">
        <v>0.3959716487258122</v>
      </c>
      <c r="L17129" s="147">
        <v>1.2292698783654509E-9</v>
      </c>
      <c r="M17129" s="147">
        <v>2.73535460282541E-2</v>
      </c>
      <c r="N17129" s="87">
        <v>2.4717518600874988</v>
      </c>
      <c r="O17129" s="88">
        <v>0.18241936596986011</v>
      </c>
      <c r="P17129" s="89">
        <v>73.801650123326922</v>
      </c>
    </row>
    <row r="17130" spans="1:16">
      <c r="A17130" s="75" t="s">
        <v>30622</v>
      </c>
      <c r="B17130" s="85">
        <v>17126</v>
      </c>
      <c r="C17130" s="85">
        <v>19633</v>
      </c>
      <c r="D17130" s="85">
        <v>17126</v>
      </c>
      <c r="E17130" s="86" t="s">
        <v>30623</v>
      </c>
      <c r="F17130" s="85" t="s">
        <v>429</v>
      </c>
      <c r="G17130" s="86" t="s">
        <v>20830</v>
      </c>
      <c r="H17130" s="85" t="s">
        <v>1</v>
      </c>
      <c r="I17130" s="85">
        <v>-1</v>
      </c>
      <c r="J17130" s="88">
        <v>0.2008813310370908</v>
      </c>
      <c r="K17130" s="146">
        <v>0.39200178864389001</v>
      </c>
      <c r="L17130" s="147">
        <v>1.172283599143783E-9</v>
      </c>
      <c r="M17130" s="147">
        <v>2.6858326797038281E-2</v>
      </c>
      <c r="N17130" s="87">
        <v>2.413340782893965</v>
      </c>
      <c r="O17130" s="88">
        <v>0.17787063362110861</v>
      </c>
      <c r="P17130" s="89">
        <v>73.703073715024402</v>
      </c>
    </row>
    <row r="17131" spans="1:16">
      <c r="A17131" s="75" t="s">
        <v>30624</v>
      </c>
      <c r="B17131" s="85">
        <v>17127</v>
      </c>
      <c r="C17131" s="85">
        <v>19634</v>
      </c>
      <c r="D17131" s="85">
        <v>17127</v>
      </c>
      <c r="E17131" s="86" t="s">
        <v>30623</v>
      </c>
      <c r="F17131" s="85" t="s">
        <v>38</v>
      </c>
      <c r="G17131" s="86" t="s">
        <v>20830</v>
      </c>
      <c r="H17131" s="85" t="s">
        <v>1</v>
      </c>
      <c r="I17131" s="85">
        <v>-1</v>
      </c>
      <c r="J17131" s="88">
        <v>0.2025883136634381</v>
      </c>
      <c r="K17131" s="146">
        <v>0.391910820658181</v>
      </c>
      <c r="L17131" s="147">
        <v>1.2145159262792559E-9</v>
      </c>
      <c r="M17131" s="147">
        <v>2.688921066632978E-2</v>
      </c>
      <c r="N17131" s="87">
        <v>2.4204561393211281</v>
      </c>
      <c r="O17131" s="88">
        <v>0.17937574545392779</v>
      </c>
      <c r="P17131" s="89">
        <v>74.108240401430194</v>
      </c>
    </row>
    <row r="17132" spans="1:16">
      <c r="A17132" s="75" t="s">
        <v>3026</v>
      </c>
      <c r="B17132" s="85">
        <v>17128</v>
      </c>
      <c r="C17132" s="85">
        <v>1594</v>
      </c>
      <c r="D17132" s="85">
        <v>17128</v>
      </c>
      <c r="E17132" s="86" t="s">
        <v>3010</v>
      </c>
      <c r="F17132" s="85" t="s">
        <v>232</v>
      </c>
      <c r="G17132" s="86" t="s">
        <v>3027</v>
      </c>
      <c r="H17132" s="85" t="s">
        <v>1</v>
      </c>
      <c r="I17132" s="85">
        <v>-1</v>
      </c>
      <c r="J17132" s="88">
        <v>0</v>
      </c>
      <c r="K17132" s="146">
        <v>0</v>
      </c>
      <c r="L17132" s="147">
        <v>0</v>
      </c>
      <c r="M17132" s="147">
        <v>0</v>
      </c>
      <c r="N17132" s="87">
        <v>0</v>
      </c>
      <c r="O17132" s="88">
        <v>0</v>
      </c>
      <c r="P17132" s="89" t="e">
        <v>#DIV/0!</v>
      </c>
    </row>
    <row r="17133" spans="1:16">
      <c r="A17133" s="75" t="s">
        <v>3090</v>
      </c>
      <c r="B17133" s="85">
        <v>17129</v>
      </c>
      <c r="C17133" s="85">
        <v>1647</v>
      </c>
      <c r="D17133" s="85">
        <v>17129</v>
      </c>
      <c r="E17133" s="86" t="s">
        <v>3010</v>
      </c>
      <c r="F17133" s="85" t="s">
        <v>38</v>
      </c>
      <c r="G17133" s="86" t="s">
        <v>3027</v>
      </c>
      <c r="H17133" s="85" t="s">
        <v>1</v>
      </c>
      <c r="I17133" s="85">
        <v>-1</v>
      </c>
      <c r="J17133" s="88">
        <v>0</v>
      </c>
      <c r="K17133" s="146">
        <v>0</v>
      </c>
      <c r="L17133" s="147">
        <v>0</v>
      </c>
      <c r="M17133" s="147">
        <v>0</v>
      </c>
      <c r="N17133" s="87">
        <v>0</v>
      </c>
      <c r="O17133" s="88">
        <v>0</v>
      </c>
      <c r="P17133" s="89" t="e">
        <v>#DIV/0!</v>
      </c>
    </row>
    <row r="17134" spans="1:16">
      <c r="A17134" s="75" t="s">
        <v>20826</v>
      </c>
      <c r="B17134" s="85">
        <v>17130</v>
      </c>
      <c r="C17134" s="85">
        <v>12994</v>
      </c>
      <c r="D17134" s="85">
        <v>17130</v>
      </c>
      <c r="E17134" s="86" t="s">
        <v>20827</v>
      </c>
      <c r="F17134" s="85" t="s">
        <v>55</v>
      </c>
      <c r="G17134" s="86" t="s">
        <v>3027</v>
      </c>
      <c r="H17134" s="85" t="s">
        <v>1</v>
      </c>
      <c r="I17134" s="85">
        <v>-1</v>
      </c>
      <c r="J17134" s="88">
        <v>3.7741053247752322E-2</v>
      </c>
      <c r="K17134" s="146">
        <v>4.7399636318666442E-2</v>
      </c>
      <c r="L17134" s="147">
        <v>1.9922812862251501E-10</v>
      </c>
      <c r="M17134" s="147">
        <v>5.0524949381174026E-3</v>
      </c>
      <c r="N17134" s="87">
        <v>0.55867687213289807</v>
      </c>
      <c r="O17134" s="88">
        <v>3.4236173292260037E-2</v>
      </c>
      <c r="P17134" s="89">
        <v>61.280813650929034</v>
      </c>
    </row>
    <row r="17135" spans="1:16">
      <c r="A17135" s="75" t="s">
        <v>30619</v>
      </c>
      <c r="B17135" s="85">
        <v>17131</v>
      </c>
      <c r="C17135" s="85">
        <v>19631</v>
      </c>
      <c r="D17135" s="85">
        <v>17131</v>
      </c>
      <c r="E17135" s="86" t="s">
        <v>30620</v>
      </c>
      <c r="F17135" s="85" t="s">
        <v>429</v>
      </c>
      <c r="G17135" s="86" t="s">
        <v>3027</v>
      </c>
      <c r="H17135" s="85" t="s">
        <v>1</v>
      </c>
      <c r="I17135" s="85">
        <v>-1</v>
      </c>
      <c r="J17135" s="88">
        <v>0.2008813310370908</v>
      </c>
      <c r="K17135" s="146">
        <v>0.39200178864389001</v>
      </c>
      <c r="L17135" s="147">
        <v>1.172283599143783E-9</v>
      </c>
      <c r="M17135" s="147">
        <v>2.6858326797038281E-2</v>
      </c>
      <c r="N17135" s="87">
        <v>2.413340782893965</v>
      </c>
      <c r="O17135" s="88">
        <v>0.17787063362110861</v>
      </c>
      <c r="P17135" s="89">
        <v>73.703073715024402</v>
      </c>
    </row>
    <row r="17136" spans="1:16">
      <c r="A17136" s="75" t="s">
        <v>30621</v>
      </c>
      <c r="B17136" s="85">
        <v>17132</v>
      </c>
      <c r="C17136" s="85">
        <v>19632</v>
      </c>
      <c r="D17136" s="85">
        <v>17132</v>
      </c>
      <c r="E17136" s="86" t="s">
        <v>30620</v>
      </c>
      <c r="F17136" s="85" t="s">
        <v>38</v>
      </c>
      <c r="G17136" s="86" t="s">
        <v>3027</v>
      </c>
      <c r="H17136" s="85" t="s">
        <v>1</v>
      </c>
      <c r="I17136" s="85">
        <v>-1</v>
      </c>
      <c r="J17136" s="88">
        <v>0.2025883136634381</v>
      </c>
      <c r="K17136" s="146">
        <v>0.391910820658181</v>
      </c>
      <c r="L17136" s="147">
        <v>1.2145159262792559E-9</v>
      </c>
      <c r="M17136" s="147">
        <v>2.688921066632978E-2</v>
      </c>
      <c r="N17136" s="87">
        <v>2.4204561393211281</v>
      </c>
      <c r="O17136" s="88">
        <v>0.17937574545392779</v>
      </c>
      <c r="P17136" s="89">
        <v>74.108240401430194</v>
      </c>
    </row>
    <row r="17137" spans="1:16">
      <c r="A17137" s="75" t="s">
        <v>20831</v>
      </c>
      <c r="B17137" s="85">
        <v>17133</v>
      </c>
      <c r="C17137" s="85">
        <v>12996</v>
      </c>
      <c r="D17137" s="85">
        <v>17133</v>
      </c>
      <c r="E17137" s="86" t="s">
        <v>20832</v>
      </c>
      <c r="F17137" s="85" t="s">
        <v>32</v>
      </c>
      <c r="G17137" s="86" t="s">
        <v>20833</v>
      </c>
      <c r="H17137" s="85" t="s">
        <v>1</v>
      </c>
      <c r="I17137" s="85">
        <v>-1</v>
      </c>
      <c r="J17137" s="88">
        <v>0.99629190995733496</v>
      </c>
      <c r="K17137" s="146">
        <v>0.7615287159090196</v>
      </c>
      <c r="L17137" s="147">
        <v>3.12749773204802E-9</v>
      </c>
      <c r="M17137" s="147">
        <v>5.8887288331099207E-3</v>
      </c>
      <c r="N17137" s="87">
        <v>0.85048109802979788</v>
      </c>
      <c r="O17137" s="88">
        <v>0.98714894853180857</v>
      </c>
      <c r="P17137" s="89">
        <v>1160.6947536148798</v>
      </c>
    </row>
    <row r="17138" spans="1:16">
      <c r="A17138" s="75" t="s">
        <v>20834</v>
      </c>
      <c r="B17138" s="85">
        <v>17134</v>
      </c>
      <c r="C17138" s="85">
        <v>12997</v>
      </c>
      <c r="D17138" s="85">
        <v>17134</v>
      </c>
      <c r="E17138" s="86" t="s">
        <v>20832</v>
      </c>
      <c r="F17138" s="85" t="s">
        <v>38</v>
      </c>
      <c r="G17138" s="86" t="s">
        <v>20833</v>
      </c>
      <c r="H17138" s="85" t="s">
        <v>1</v>
      </c>
      <c r="I17138" s="85">
        <v>-1</v>
      </c>
      <c r="J17138" s="88">
        <v>1.0102870263020181</v>
      </c>
      <c r="K17138" s="146">
        <v>0.74547459783638126</v>
      </c>
      <c r="L17138" s="147">
        <v>3.179725809708556E-9</v>
      </c>
      <c r="M17138" s="147">
        <v>6.199886776697556E-3</v>
      </c>
      <c r="N17138" s="87">
        <v>0.89165852470398343</v>
      </c>
      <c r="O17138" s="88">
        <v>1.0010251245569171</v>
      </c>
      <c r="P17138" s="89">
        <v>1122.655250662513</v>
      </c>
    </row>
    <row r="17139" spans="1:16">
      <c r="A17139" s="75" t="s">
        <v>30625</v>
      </c>
      <c r="B17139" s="85">
        <v>17135</v>
      </c>
      <c r="C17139" s="85">
        <v>19635</v>
      </c>
      <c r="D17139" s="85">
        <v>17135</v>
      </c>
      <c r="E17139" s="86" t="s">
        <v>30626</v>
      </c>
      <c r="F17139" s="85" t="s">
        <v>32</v>
      </c>
      <c r="G17139" s="86" t="s">
        <v>20833</v>
      </c>
      <c r="H17139" s="85" t="s">
        <v>1</v>
      </c>
      <c r="I17139" s="85">
        <v>-1</v>
      </c>
      <c r="J17139" s="88">
        <v>0.99001505708697779</v>
      </c>
      <c r="K17139" s="146">
        <v>0.62258428256707277</v>
      </c>
      <c r="L17139" s="147">
        <v>3.0262723620028689E-9</v>
      </c>
      <c r="M17139" s="147">
        <v>4.7605683554232314E-3</v>
      </c>
      <c r="N17139" s="87">
        <v>0.72764562583163717</v>
      </c>
      <c r="O17139" s="88">
        <v>0.98311922535318608</v>
      </c>
      <c r="P17139" s="89">
        <v>1351.0961798603055</v>
      </c>
    </row>
    <row r="17140" spans="1:16">
      <c r="A17140" s="75" t="s">
        <v>30628</v>
      </c>
      <c r="B17140" s="85">
        <v>17136</v>
      </c>
      <c r="C17140" s="85">
        <v>19637</v>
      </c>
      <c r="D17140" s="85">
        <v>17136</v>
      </c>
      <c r="E17140" s="86" t="s">
        <v>30626</v>
      </c>
      <c r="F17140" s="85" t="s">
        <v>38</v>
      </c>
      <c r="G17140" s="86" t="s">
        <v>20833</v>
      </c>
      <c r="H17140" s="85" t="s">
        <v>1</v>
      </c>
      <c r="I17140" s="85">
        <v>-1</v>
      </c>
      <c r="J17140" s="88">
        <v>1.0068284806796659</v>
      </c>
      <c r="K17140" s="146">
        <v>0.74141123778755569</v>
      </c>
      <c r="L17140" s="147">
        <v>3.1623979906659922E-9</v>
      </c>
      <c r="M17140" s="147">
        <v>5.7343911551250154E-3</v>
      </c>
      <c r="N17140" s="87">
        <v>0.83995873513817099</v>
      </c>
      <c r="O17140" s="88">
        <v>0.99788632445448489</v>
      </c>
      <c r="P17140" s="89">
        <v>1188.0182712670226</v>
      </c>
    </row>
    <row r="17141" spans="1:16">
      <c r="A17141" s="75" t="s">
        <v>30631</v>
      </c>
      <c r="B17141" s="85">
        <v>17137</v>
      </c>
      <c r="C17141" s="85">
        <v>19639</v>
      </c>
      <c r="D17141" s="85">
        <v>17137</v>
      </c>
      <c r="E17141" s="86" t="s">
        <v>30630</v>
      </c>
      <c r="F17141" s="85" t="s">
        <v>32</v>
      </c>
      <c r="G17141" s="86" t="s">
        <v>20833</v>
      </c>
      <c r="H17141" s="85" t="s">
        <v>1</v>
      </c>
      <c r="I17141" s="85">
        <v>-1</v>
      </c>
      <c r="J17141" s="88">
        <v>0.99240423219994478</v>
      </c>
      <c r="K17141" s="146">
        <v>0.75729483691088639</v>
      </c>
      <c r="L17141" s="147">
        <v>3.1086570430557118E-9</v>
      </c>
      <c r="M17141" s="147">
        <v>5.3322369501684697E-3</v>
      </c>
      <c r="N17141" s="87">
        <v>0.7901291207484642</v>
      </c>
      <c r="O17141" s="88">
        <v>0.98366569695836392</v>
      </c>
      <c r="P17141" s="89">
        <v>1244.942973404864</v>
      </c>
    </row>
    <row r="17142" spans="1:16">
      <c r="A17142" s="75" t="s">
        <v>20804</v>
      </c>
      <c r="B17142" s="85">
        <v>17138</v>
      </c>
      <c r="C17142" s="85">
        <v>12986</v>
      </c>
      <c r="D17142" s="85">
        <v>17138</v>
      </c>
      <c r="E17142" s="86" t="s">
        <v>20805</v>
      </c>
      <c r="F17142" s="85" t="s">
        <v>55</v>
      </c>
      <c r="G17142" s="86" t="s">
        <v>20806</v>
      </c>
      <c r="H17142" s="85" t="s">
        <v>1</v>
      </c>
      <c r="I17142" s="85">
        <v>-1</v>
      </c>
      <c r="J17142" s="88">
        <v>1.2951737093798221E-2</v>
      </c>
      <c r="K17142" s="146">
        <v>1.6238917094512438E-2</v>
      </c>
      <c r="L17142" s="147">
        <v>9.8114695316858565E-11</v>
      </c>
      <c r="M17142" s="147">
        <v>3.0637126689696602E-3</v>
      </c>
      <c r="N17142" s="87">
        <v>0.33307138368237471</v>
      </c>
      <c r="O17142" s="88">
        <v>1.0937853528567951E-2</v>
      </c>
      <c r="P17142" s="89">
        <v>32.839367368163231</v>
      </c>
    </row>
    <row r="17143" spans="1:16">
      <c r="A17143" s="75" t="s">
        <v>30588</v>
      </c>
      <c r="B17143" s="85">
        <v>17139</v>
      </c>
      <c r="C17143" s="85">
        <v>19608</v>
      </c>
      <c r="D17143" s="85">
        <v>17139</v>
      </c>
      <c r="E17143" s="86" t="s">
        <v>30589</v>
      </c>
      <c r="F17143" s="85" t="s">
        <v>32</v>
      </c>
      <c r="G17143" s="86" t="s">
        <v>20806</v>
      </c>
      <c r="H17143" s="85" t="s">
        <v>1</v>
      </c>
      <c r="I17143" s="85">
        <v>-1</v>
      </c>
      <c r="J17143" s="88">
        <v>8.5046824473093349E-3</v>
      </c>
      <c r="K17143" s="146">
        <v>9.8479699555286127E-3</v>
      </c>
      <c r="L17143" s="147">
        <v>7.5137440323484676E-11</v>
      </c>
      <c r="M17143" s="147">
        <v>2.4998919222937298E-3</v>
      </c>
      <c r="N17143" s="87">
        <v>0.26524283504129342</v>
      </c>
      <c r="O17143" s="88">
        <v>6.0185901424840869E-3</v>
      </c>
      <c r="P17143" s="89">
        <v>22.690867942001535</v>
      </c>
    </row>
    <row r="17144" spans="1:16">
      <c r="A17144" s="75" t="s">
        <v>30590</v>
      </c>
      <c r="B17144" s="85">
        <v>17140</v>
      </c>
      <c r="C17144" s="85">
        <v>19609</v>
      </c>
      <c r="D17144" s="85">
        <v>17140</v>
      </c>
      <c r="E17144" s="86" t="s">
        <v>30589</v>
      </c>
      <c r="F17144" s="85" t="s">
        <v>38</v>
      </c>
      <c r="G17144" s="86" t="s">
        <v>20806</v>
      </c>
      <c r="H17144" s="85" t="s">
        <v>1</v>
      </c>
      <c r="I17144" s="85">
        <v>-1</v>
      </c>
      <c r="J17144" s="88">
        <v>9.5029252628417334E-3</v>
      </c>
      <c r="K17144" s="146">
        <v>1.2203419469317436E-2</v>
      </c>
      <c r="L17144" s="147">
        <v>8.0853178555694956E-11</v>
      </c>
      <c r="M17144" s="147">
        <v>2.598336982115567E-3</v>
      </c>
      <c r="N17144" s="87">
        <v>0.28148176097971939</v>
      </c>
      <c r="O17144" s="88">
        <v>7.8182996855334034E-3</v>
      </c>
      <c r="P17144" s="89">
        <v>27.775510776688325</v>
      </c>
    </row>
    <row r="17145" spans="1:16">
      <c r="A17145" s="75" t="s">
        <v>20835</v>
      </c>
      <c r="B17145" s="85">
        <v>17141</v>
      </c>
      <c r="C17145" s="85">
        <v>12998</v>
      </c>
      <c r="D17145" s="85">
        <v>17141</v>
      </c>
      <c r="E17145" s="86" t="s">
        <v>20836</v>
      </c>
      <c r="F17145" s="85" t="s">
        <v>55</v>
      </c>
      <c r="G17145" s="86" t="s">
        <v>20837</v>
      </c>
      <c r="H17145" s="85" t="s">
        <v>1</v>
      </c>
      <c r="I17145" s="85">
        <v>-1</v>
      </c>
      <c r="J17145" s="88">
        <v>235.73753543478711</v>
      </c>
      <c r="K17145" s="146">
        <v>696.28617339138088</v>
      </c>
      <c r="L17145" s="147">
        <v>1.275537968411809E-6</v>
      </c>
      <c r="M17145" s="147">
        <v>16.747554535270801</v>
      </c>
      <c r="N17145" s="87">
        <v>2961.6491195765871</v>
      </c>
      <c r="O17145" s="88">
        <v>205.94379779274001</v>
      </c>
      <c r="P17145" s="89">
        <v>69.536865941156066</v>
      </c>
    </row>
    <row r="17146" spans="1:16">
      <c r="A17146" s="75" t="s">
        <v>30632</v>
      </c>
      <c r="B17146" s="85">
        <v>17142</v>
      </c>
      <c r="C17146" s="85">
        <v>19640</v>
      </c>
      <c r="D17146" s="85">
        <v>17142</v>
      </c>
      <c r="E17146" s="86" t="s">
        <v>30633</v>
      </c>
      <c r="F17146" s="85" t="s">
        <v>32</v>
      </c>
      <c r="G17146" s="86" t="s">
        <v>20837</v>
      </c>
      <c r="H17146" s="85" t="s">
        <v>1</v>
      </c>
      <c r="I17146" s="85">
        <v>-1</v>
      </c>
      <c r="J17146" s="88">
        <v>140.8165103567666</v>
      </c>
      <c r="K17146" s="146">
        <v>574.47553417594702</v>
      </c>
      <c r="L17146" s="147">
        <v>8.6720721966821452E-7</v>
      </c>
      <c r="M17146" s="147">
        <v>12.00180240947217</v>
      </c>
      <c r="N17146" s="87">
        <v>1806.910889466835</v>
      </c>
      <c r="O17146" s="88">
        <v>125.4483600665982</v>
      </c>
      <c r="P17146" s="89">
        <v>69.426976614001276</v>
      </c>
    </row>
    <row r="17147" spans="1:16">
      <c r="A17147" s="75" t="s">
        <v>30634</v>
      </c>
      <c r="B17147" s="85">
        <v>17143</v>
      </c>
      <c r="C17147" s="85">
        <v>19641</v>
      </c>
      <c r="D17147" s="85">
        <v>17143</v>
      </c>
      <c r="E17147" s="86" t="s">
        <v>30633</v>
      </c>
      <c r="F17147" s="85" t="s">
        <v>283</v>
      </c>
      <c r="G17147" s="86" t="s">
        <v>20837</v>
      </c>
      <c r="H17147" s="85" t="s">
        <v>1</v>
      </c>
      <c r="I17147" s="85">
        <v>-1</v>
      </c>
      <c r="J17147" s="88">
        <v>161.27407012656309</v>
      </c>
      <c r="K17147" s="146">
        <v>599.4564921523471</v>
      </c>
      <c r="L17147" s="147">
        <v>9.5773064979623983E-7</v>
      </c>
      <c r="M17147" s="147">
        <v>12.996445246543599</v>
      </c>
      <c r="N17147" s="87">
        <v>1994.0505745414589</v>
      </c>
      <c r="O17147" s="88">
        <v>143.75250611683151</v>
      </c>
      <c r="P17147" s="89">
        <v>72.090702187876076</v>
      </c>
    </row>
    <row r="17148" spans="1:16">
      <c r="A17148" s="75" t="s">
        <v>30635</v>
      </c>
      <c r="B17148" s="85">
        <v>17144</v>
      </c>
      <c r="C17148" s="85">
        <v>19642</v>
      </c>
      <c r="D17148" s="85">
        <v>17144</v>
      </c>
      <c r="E17148" s="86" t="s">
        <v>30633</v>
      </c>
      <c r="F17148" s="85" t="s">
        <v>38</v>
      </c>
      <c r="G17148" s="86" t="s">
        <v>20837</v>
      </c>
      <c r="H17148" s="85" t="s">
        <v>1</v>
      </c>
      <c r="I17148" s="85">
        <v>-1</v>
      </c>
      <c r="J17148" s="88">
        <v>162.48805718956231</v>
      </c>
      <c r="K17148" s="146">
        <v>601.85348774043871</v>
      </c>
      <c r="L17148" s="147">
        <v>9.6416178915139634E-7</v>
      </c>
      <c r="M17148" s="147">
        <v>13.103327016237911</v>
      </c>
      <c r="N17148" s="87">
        <v>2010.409335473086</v>
      </c>
      <c r="O17148" s="88">
        <v>144.83182407516409</v>
      </c>
      <c r="P17148" s="89">
        <v>72.040962762980072</v>
      </c>
    </row>
    <row r="17149" spans="1:16">
      <c r="A17149" s="75" t="s">
        <v>30636</v>
      </c>
      <c r="B17149" s="85">
        <v>17145</v>
      </c>
      <c r="C17149" s="85">
        <v>19643</v>
      </c>
      <c r="D17149" s="85">
        <v>17145</v>
      </c>
      <c r="E17149" s="86" t="s">
        <v>30637</v>
      </c>
      <c r="F17149" s="85" t="s">
        <v>38</v>
      </c>
      <c r="G17149" s="86" t="s">
        <v>20837</v>
      </c>
      <c r="H17149" s="85" t="s">
        <v>1</v>
      </c>
      <c r="I17149" s="85">
        <v>-1</v>
      </c>
      <c r="J17149" s="88">
        <v>546.84978899654914</v>
      </c>
      <c r="K17149" s="146">
        <v>1097.3764123710571</v>
      </c>
      <c r="L17149" s="147">
        <v>2.5978412992686809E-6</v>
      </c>
      <c r="M17149" s="147">
        <v>32.209001521477298</v>
      </c>
      <c r="N17149" s="87">
        <v>7001.4858444658312</v>
      </c>
      <c r="O17149" s="88">
        <v>465.49003972253922</v>
      </c>
      <c r="P17149" s="89">
        <v>66.484464878333725</v>
      </c>
    </row>
    <row r="17150" spans="1:16">
      <c r="A17150" s="75" t="s">
        <v>30638</v>
      </c>
      <c r="B17150" s="85">
        <v>17146</v>
      </c>
      <c r="C17150" s="85">
        <v>19644</v>
      </c>
      <c r="D17150" s="85">
        <v>17146</v>
      </c>
      <c r="E17150" s="86" t="s">
        <v>30637</v>
      </c>
      <c r="F17150" s="85" t="s">
        <v>11</v>
      </c>
      <c r="G17150" s="86" t="s">
        <v>20837</v>
      </c>
      <c r="H17150" s="85" t="s">
        <v>1</v>
      </c>
      <c r="I17150" s="85">
        <v>-1</v>
      </c>
      <c r="J17150" s="88">
        <v>398.14401482500489</v>
      </c>
      <c r="K17150" s="146">
        <v>880.73697146541565</v>
      </c>
      <c r="L17150" s="147">
        <v>1.9761673104798709E-6</v>
      </c>
      <c r="M17150" s="147">
        <v>28.99936275365647</v>
      </c>
      <c r="N17150" s="87">
        <v>6444.8783228985849</v>
      </c>
      <c r="O17150" s="88">
        <v>344.47839111796452</v>
      </c>
      <c r="P17150" s="89">
        <v>53.449944880113009</v>
      </c>
    </row>
    <row r="17151" spans="1:16">
      <c r="A17151" s="75" t="s">
        <v>30639</v>
      </c>
      <c r="B17151" s="85">
        <v>17147</v>
      </c>
      <c r="C17151" s="85">
        <v>19645</v>
      </c>
      <c r="D17151" s="85">
        <v>17147</v>
      </c>
      <c r="E17151" s="86" t="s">
        <v>30640</v>
      </c>
      <c r="F17151" s="85" t="s">
        <v>32</v>
      </c>
      <c r="G17151" s="86" t="s">
        <v>30641</v>
      </c>
      <c r="H17151" s="85" t="s">
        <v>1</v>
      </c>
      <c r="I17151" s="85">
        <v>-1</v>
      </c>
      <c r="J17151" s="88">
        <v>2.5340880422524359</v>
      </c>
      <c r="K17151" s="146">
        <v>1.8688595659326608</v>
      </c>
      <c r="L17151" s="147">
        <v>9.7608787593361948E-9</v>
      </c>
      <c r="M17151" s="147">
        <v>0.3016881739219337</v>
      </c>
      <c r="N17151" s="87">
        <v>31.907345103674309</v>
      </c>
      <c r="O17151" s="88">
        <v>2.2875521781795292</v>
      </c>
      <c r="P17151" s="89">
        <v>71.693591890730659</v>
      </c>
    </row>
    <row r="17152" spans="1:16">
      <c r="A17152" s="75" t="s">
        <v>30645</v>
      </c>
      <c r="B17152" s="85">
        <v>17148</v>
      </c>
      <c r="C17152" s="85">
        <v>19648</v>
      </c>
      <c r="D17152" s="85">
        <v>17148</v>
      </c>
      <c r="E17152" s="86" t="s">
        <v>30643</v>
      </c>
      <c r="F17152" s="85" t="s">
        <v>32</v>
      </c>
      <c r="G17152" s="86" t="s">
        <v>30641</v>
      </c>
      <c r="H17152" s="85" t="s">
        <v>1</v>
      </c>
      <c r="I17152" s="85">
        <v>-1</v>
      </c>
      <c r="J17152" s="88">
        <v>2.5340880422524359</v>
      </c>
      <c r="K17152" s="146">
        <v>1.8688595659326608</v>
      </c>
      <c r="L17152" s="147">
        <v>9.7608787593361948E-9</v>
      </c>
      <c r="M17152" s="147">
        <v>0.3016881739219337</v>
      </c>
      <c r="N17152" s="87">
        <v>31.907345103674309</v>
      </c>
      <c r="O17152" s="88">
        <v>2.2875521781795292</v>
      </c>
      <c r="P17152" s="89">
        <v>71.693591890730659</v>
      </c>
    </row>
    <row r="17153" spans="1:16">
      <c r="A17153" s="75" t="s">
        <v>30646</v>
      </c>
      <c r="B17153" s="85">
        <v>17149</v>
      </c>
      <c r="C17153" s="85">
        <v>19649</v>
      </c>
      <c r="D17153" s="85">
        <v>17149</v>
      </c>
      <c r="E17153" s="86" t="s">
        <v>30647</v>
      </c>
      <c r="F17153" s="85" t="s">
        <v>429</v>
      </c>
      <c r="G17153" s="86" t="s">
        <v>30641</v>
      </c>
      <c r="H17153" s="85" t="s">
        <v>1</v>
      </c>
      <c r="I17153" s="85">
        <v>-1</v>
      </c>
      <c r="J17153" s="88">
        <v>0.2008813310370908</v>
      </c>
      <c r="K17153" s="146">
        <v>0.39200178864389001</v>
      </c>
      <c r="L17153" s="147">
        <v>1.172283599143783E-9</v>
      </c>
      <c r="M17153" s="147">
        <v>2.6858326797038281E-2</v>
      </c>
      <c r="N17153" s="87">
        <v>2.413340782893965</v>
      </c>
      <c r="O17153" s="88">
        <v>0.17787063362110861</v>
      </c>
      <c r="P17153" s="89">
        <v>73.703073715024402</v>
      </c>
    </row>
    <row r="17154" spans="1:16">
      <c r="A17154" s="75" t="s">
        <v>20838</v>
      </c>
      <c r="B17154" s="85">
        <v>17150</v>
      </c>
      <c r="C17154" s="85">
        <v>12999</v>
      </c>
      <c r="D17154" s="85">
        <v>17150</v>
      </c>
      <c r="E17154" s="86" t="s">
        <v>20839</v>
      </c>
      <c r="F17154" s="85" t="s">
        <v>55</v>
      </c>
      <c r="G17154" s="86" t="s">
        <v>20840</v>
      </c>
      <c r="H17154" s="85" t="s">
        <v>1</v>
      </c>
      <c r="I17154" s="85">
        <v>-1</v>
      </c>
      <c r="J17154" s="88">
        <v>0.35771323260051358</v>
      </c>
      <c r="K17154" s="146">
        <v>0.41171891515380232</v>
      </c>
      <c r="L17154" s="147">
        <v>1.4864759139825471E-9</v>
      </c>
      <c r="M17154" s="147">
        <v>1.6567125938124601E-2</v>
      </c>
      <c r="N17154" s="87">
        <v>2.3719025448168471</v>
      </c>
      <c r="O17154" s="88">
        <v>0.33977561642702742</v>
      </c>
      <c r="P17154" s="89">
        <v>143.25024321488897</v>
      </c>
    </row>
    <row r="17155" spans="1:16">
      <c r="A17155" s="75" t="s">
        <v>30650</v>
      </c>
      <c r="B17155" s="85">
        <v>17151</v>
      </c>
      <c r="C17155" s="85">
        <v>19651</v>
      </c>
      <c r="D17155" s="85">
        <v>17151</v>
      </c>
      <c r="E17155" s="86" t="s">
        <v>30651</v>
      </c>
      <c r="F17155" s="85" t="s">
        <v>32</v>
      </c>
      <c r="G17155" s="86" t="s">
        <v>20840</v>
      </c>
      <c r="H17155" s="85" t="s">
        <v>1</v>
      </c>
      <c r="I17155" s="85">
        <v>-1</v>
      </c>
      <c r="J17155" s="88">
        <v>0.27854552697061791</v>
      </c>
      <c r="K17155" s="146">
        <v>0.30823328891761537</v>
      </c>
      <c r="L17155" s="147">
        <v>1.1091589964541731E-9</v>
      </c>
      <c r="M17155" s="147">
        <v>1.000928129781533E-2</v>
      </c>
      <c r="N17155" s="87">
        <v>1.505815224633549</v>
      </c>
      <c r="O17155" s="88">
        <v>0.26846319472434821</v>
      </c>
      <c r="P17155" s="89">
        <v>178.28428769517899</v>
      </c>
    </row>
    <row r="17156" spans="1:16">
      <c r="A17156" s="75" t="s">
        <v>30652</v>
      </c>
      <c r="B17156" s="85">
        <v>17152</v>
      </c>
      <c r="C17156" s="85">
        <v>19652</v>
      </c>
      <c r="D17156" s="85">
        <v>17152</v>
      </c>
      <c r="E17156" s="86" t="s">
        <v>30651</v>
      </c>
      <c r="F17156" s="85" t="s">
        <v>38</v>
      </c>
      <c r="G17156" s="86" t="s">
        <v>20840</v>
      </c>
      <c r="H17156" s="85" t="s">
        <v>1</v>
      </c>
      <c r="I17156" s="85">
        <v>-1</v>
      </c>
      <c r="J17156" s="88">
        <v>0.35489867437786587</v>
      </c>
      <c r="K17156" s="146">
        <v>0.40850758929041492</v>
      </c>
      <c r="L17156" s="147">
        <v>1.4722221495170609E-9</v>
      </c>
      <c r="M17156" s="147">
        <v>1.6152629509317531E-2</v>
      </c>
      <c r="N17156" s="87">
        <v>2.3270888066862789</v>
      </c>
      <c r="O17156" s="88">
        <v>0.33721962967923502</v>
      </c>
      <c r="P17156" s="89">
        <v>144.91051167034232</v>
      </c>
    </row>
    <row r="17157" spans="1:16">
      <c r="A17157" s="75" t="s">
        <v>20841</v>
      </c>
      <c r="B17157" s="85">
        <v>17153</v>
      </c>
      <c r="C17157" s="85">
        <v>13000</v>
      </c>
      <c r="D17157" s="85">
        <v>17153</v>
      </c>
      <c r="E17157" s="86" t="s">
        <v>20842</v>
      </c>
      <c r="F17157" s="85" t="s">
        <v>55</v>
      </c>
      <c r="G17157" s="86" t="s">
        <v>20843</v>
      </c>
      <c r="H17157" s="85" t="s">
        <v>4222</v>
      </c>
      <c r="I17157" s="85">
        <v>-1</v>
      </c>
      <c r="J17157" s="88">
        <v>1.224310579060099</v>
      </c>
      <c r="K17157" s="146">
        <v>1.4431663406808335</v>
      </c>
      <c r="L17157" s="147">
        <v>5.1494707731292916E-9</v>
      </c>
      <c r="M17157" s="147">
        <v>7.5956172784897774E-2</v>
      </c>
      <c r="N17157" s="87">
        <v>17.95938234960148</v>
      </c>
      <c r="O17157" s="88">
        <v>1.110066214780038</v>
      </c>
      <c r="P17157" s="89">
        <v>61.809821360848211</v>
      </c>
    </row>
    <row r="17158" spans="1:16">
      <c r="A17158" s="75" t="s">
        <v>30655</v>
      </c>
      <c r="B17158" s="85">
        <v>17154</v>
      </c>
      <c r="C17158" s="85">
        <v>19654</v>
      </c>
      <c r="D17158" s="85">
        <v>17154</v>
      </c>
      <c r="E17158" s="86" t="s">
        <v>30654</v>
      </c>
      <c r="F17158" s="85" t="s">
        <v>38</v>
      </c>
      <c r="G17158" s="86" t="s">
        <v>20843</v>
      </c>
      <c r="H17158" s="85" t="s">
        <v>4222</v>
      </c>
      <c r="I17158" s="85">
        <v>-1</v>
      </c>
      <c r="J17158" s="88">
        <v>1.5521929698549419</v>
      </c>
      <c r="K17158" s="146">
        <v>1.9154164119004433</v>
      </c>
      <c r="L17158" s="147">
        <v>6.4283336958258417E-9</v>
      </c>
      <c r="M17158" s="147">
        <v>8.7225704386034275E-2</v>
      </c>
      <c r="N17158" s="87">
        <v>19.07434879654598</v>
      </c>
      <c r="O17158" s="88">
        <v>1.3921040438323771</v>
      </c>
      <c r="P17158" s="89">
        <v>72.983044332525893</v>
      </c>
    </row>
    <row r="17159" spans="1:16">
      <c r="A17159" s="75" t="s">
        <v>30658</v>
      </c>
      <c r="B17159" s="85">
        <v>17155</v>
      </c>
      <c r="C17159" s="85">
        <v>19657</v>
      </c>
      <c r="D17159" s="85">
        <v>17155</v>
      </c>
      <c r="E17159" s="86" t="s">
        <v>30654</v>
      </c>
      <c r="F17159" s="85" t="s">
        <v>11</v>
      </c>
      <c r="G17159" s="86" t="s">
        <v>20843</v>
      </c>
      <c r="H17159" s="85" t="s">
        <v>4222</v>
      </c>
      <c r="I17159" s="85">
        <v>-1</v>
      </c>
      <c r="J17159" s="88">
        <v>0.89642818826526605</v>
      </c>
      <c r="K17159" s="146">
        <v>0.97091626946123</v>
      </c>
      <c r="L17159" s="147">
        <v>3.8706078504328019E-9</v>
      </c>
      <c r="M17159" s="147">
        <v>6.468664118376144E-2</v>
      </c>
      <c r="N17159" s="87">
        <v>16.844415902657001</v>
      </c>
      <c r="O17159" s="88">
        <v>0.82802838572770199</v>
      </c>
      <c r="P17159" s="89">
        <v>49.157441285755162</v>
      </c>
    </row>
    <row r="17160" spans="1:16">
      <c r="A17160" s="75" t="s">
        <v>3045</v>
      </c>
      <c r="B17160" s="85">
        <v>17156</v>
      </c>
      <c r="C17160" s="85">
        <v>1607</v>
      </c>
      <c r="D17160" s="85">
        <v>17156</v>
      </c>
      <c r="E17160" s="86" t="s">
        <v>3010</v>
      </c>
      <c r="F17160" s="85" t="s">
        <v>32</v>
      </c>
      <c r="G17160" s="86" t="s">
        <v>3046</v>
      </c>
      <c r="H17160" s="85" t="s">
        <v>1</v>
      </c>
      <c r="I17160" s="85">
        <v>-1</v>
      </c>
      <c r="J17160" s="88">
        <v>0</v>
      </c>
      <c r="K17160" s="146">
        <v>0</v>
      </c>
      <c r="L17160" s="147">
        <v>0</v>
      </c>
      <c r="M17160" s="147">
        <v>0</v>
      </c>
      <c r="N17160" s="87">
        <v>0</v>
      </c>
      <c r="O17160" s="88">
        <v>0</v>
      </c>
      <c r="P17160" s="89" t="e">
        <v>#DIV/0!</v>
      </c>
    </row>
    <row r="17161" spans="1:16">
      <c r="A17161" s="75" t="s">
        <v>3068</v>
      </c>
      <c r="B17161" s="85">
        <v>17157</v>
      </c>
      <c r="C17161" s="85">
        <v>1626</v>
      </c>
      <c r="D17161" s="85">
        <v>17157</v>
      </c>
      <c r="E17161" s="86" t="s">
        <v>3010</v>
      </c>
      <c r="F17161" s="85" t="s">
        <v>31</v>
      </c>
      <c r="G17161" s="86" t="s">
        <v>3046</v>
      </c>
      <c r="H17161" s="85" t="s">
        <v>1</v>
      </c>
      <c r="I17161" s="85">
        <v>-1</v>
      </c>
      <c r="J17161" s="88">
        <v>0</v>
      </c>
      <c r="K17161" s="146">
        <v>0</v>
      </c>
      <c r="L17161" s="147">
        <v>0</v>
      </c>
      <c r="M17161" s="147">
        <v>0</v>
      </c>
      <c r="N17161" s="87">
        <v>0</v>
      </c>
      <c r="O17161" s="88">
        <v>0</v>
      </c>
      <c r="P17161" s="89" t="e">
        <v>#DIV/0!</v>
      </c>
    </row>
    <row r="17162" spans="1:16">
      <c r="A17162" s="75" t="s">
        <v>3091</v>
      </c>
      <c r="B17162" s="85">
        <v>17158</v>
      </c>
      <c r="C17162" s="85">
        <v>1648</v>
      </c>
      <c r="D17162" s="85">
        <v>17158</v>
      </c>
      <c r="E17162" s="86" t="s">
        <v>3010</v>
      </c>
      <c r="F17162" s="85" t="s">
        <v>38</v>
      </c>
      <c r="G17162" s="86" t="s">
        <v>3046</v>
      </c>
      <c r="H17162" s="85" t="s">
        <v>1</v>
      </c>
      <c r="I17162" s="85">
        <v>-1</v>
      </c>
      <c r="J17162" s="88">
        <v>0</v>
      </c>
      <c r="K17162" s="146">
        <v>0</v>
      </c>
      <c r="L17162" s="147">
        <v>0</v>
      </c>
      <c r="M17162" s="147">
        <v>0</v>
      </c>
      <c r="N17162" s="87">
        <v>0</v>
      </c>
      <c r="O17162" s="88">
        <v>0</v>
      </c>
      <c r="P17162" s="89" t="e">
        <v>#DIV/0!</v>
      </c>
    </row>
    <row r="17163" spans="1:16">
      <c r="A17163" s="75" t="s">
        <v>3106</v>
      </c>
      <c r="B17163" s="85">
        <v>17159</v>
      </c>
      <c r="C17163" s="85">
        <v>1663</v>
      </c>
      <c r="D17163" s="85">
        <v>17159</v>
      </c>
      <c r="E17163" s="86" t="s">
        <v>3010</v>
      </c>
      <c r="F17163" s="85" t="s">
        <v>139</v>
      </c>
      <c r="G17163" s="86" t="s">
        <v>3046</v>
      </c>
      <c r="H17163" s="85" t="s">
        <v>1</v>
      </c>
      <c r="I17163" s="85">
        <v>-1</v>
      </c>
      <c r="J17163" s="88">
        <v>0</v>
      </c>
      <c r="K17163" s="146">
        <v>0</v>
      </c>
      <c r="L17163" s="147">
        <v>0</v>
      </c>
      <c r="M17163" s="147">
        <v>0</v>
      </c>
      <c r="N17163" s="87">
        <v>0</v>
      </c>
      <c r="O17163" s="88">
        <v>0</v>
      </c>
      <c r="P17163" s="89" t="e">
        <v>#DIV/0!</v>
      </c>
    </row>
    <row r="17164" spans="1:16">
      <c r="A17164" s="75" t="s">
        <v>20844</v>
      </c>
      <c r="B17164" s="85">
        <v>17160</v>
      </c>
      <c r="C17164" s="85">
        <v>13001</v>
      </c>
      <c r="D17164" s="85">
        <v>17160</v>
      </c>
      <c r="E17164" s="86" t="s">
        <v>20845</v>
      </c>
      <c r="F17164" s="85" t="s">
        <v>32</v>
      </c>
      <c r="G17164" s="86" t="s">
        <v>3046</v>
      </c>
      <c r="H17164" s="85" t="s">
        <v>1</v>
      </c>
      <c r="I17164" s="85">
        <v>-1</v>
      </c>
      <c r="J17164" s="88">
        <v>1.6765424960351749</v>
      </c>
      <c r="K17164" s="146">
        <v>0.94320211216204453</v>
      </c>
      <c r="L17164" s="147">
        <v>5.1140253273189857E-9</v>
      </c>
      <c r="M17164" s="147">
        <v>2.1431237317454759E-2</v>
      </c>
      <c r="N17164" s="87">
        <v>2.5649111818811359</v>
      </c>
      <c r="O17164" s="88">
        <v>1.647369439302226</v>
      </c>
      <c r="P17164" s="89">
        <v>642.27153397726079</v>
      </c>
    </row>
    <row r="17165" spans="1:16">
      <c r="A17165" s="75" t="s">
        <v>20846</v>
      </c>
      <c r="B17165" s="85">
        <v>17161</v>
      </c>
      <c r="C17165" s="85">
        <v>13002</v>
      </c>
      <c r="D17165" s="85">
        <v>17161</v>
      </c>
      <c r="E17165" s="86" t="s">
        <v>20845</v>
      </c>
      <c r="F17165" s="85" t="s">
        <v>31</v>
      </c>
      <c r="G17165" s="86" t="s">
        <v>3046</v>
      </c>
      <c r="H17165" s="85" t="s">
        <v>1</v>
      </c>
      <c r="I17165" s="85">
        <v>-1</v>
      </c>
      <c r="J17165" s="88">
        <v>1.521631078666678</v>
      </c>
      <c r="K17165" s="146">
        <v>0.85930043066426787</v>
      </c>
      <c r="L17165" s="147">
        <v>4.6463955334738109E-9</v>
      </c>
      <c r="M17165" s="147">
        <v>2.0579647924392229E-2</v>
      </c>
      <c r="N17165" s="87">
        <v>2.4797312314976989</v>
      </c>
      <c r="O17165" s="88">
        <v>1.496673648082893</v>
      </c>
      <c r="P17165" s="89">
        <v>603.56284950241866</v>
      </c>
    </row>
    <row r="17166" spans="1:16">
      <c r="A17166" s="75" t="s">
        <v>20847</v>
      </c>
      <c r="B17166" s="85">
        <v>17162</v>
      </c>
      <c r="C17166" s="85">
        <v>13003</v>
      </c>
      <c r="D17166" s="85">
        <v>17162</v>
      </c>
      <c r="E17166" s="86" t="s">
        <v>20845</v>
      </c>
      <c r="F17166" s="85" t="s">
        <v>38</v>
      </c>
      <c r="G17166" s="86" t="s">
        <v>3046</v>
      </c>
      <c r="H17166" s="85" t="s">
        <v>1</v>
      </c>
      <c r="I17166" s="85">
        <v>-1</v>
      </c>
      <c r="J17166" s="88">
        <v>1.2120983006582731</v>
      </c>
      <c r="K17166" s="146">
        <v>0.68907754261410803</v>
      </c>
      <c r="L17166" s="147">
        <v>3.7106499508593172E-9</v>
      </c>
      <c r="M17166" s="147">
        <v>1.636392573957561E-2</v>
      </c>
      <c r="N17166" s="87">
        <v>1.96919088431043</v>
      </c>
      <c r="O17166" s="88">
        <v>1.192986049942192</v>
      </c>
      <c r="P17166" s="89">
        <v>605.82549891294627</v>
      </c>
    </row>
    <row r="17167" spans="1:16">
      <c r="A17167" s="75" t="s">
        <v>30660</v>
      </c>
      <c r="B17167" s="85">
        <v>17163</v>
      </c>
      <c r="C17167" s="85">
        <v>19659</v>
      </c>
      <c r="D17167" s="85">
        <v>17163</v>
      </c>
      <c r="E17167" s="86" t="s">
        <v>30661</v>
      </c>
      <c r="F17167" s="85" t="s">
        <v>32</v>
      </c>
      <c r="G17167" s="86" t="s">
        <v>3046</v>
      </c>
      <c r="H17167" s="85" t="s">
        <v>1</v>
      </c>
      <c r="I17167" s="85">
        <v>-1</v>
      </c>
      <c r="J17167" s="88">
        <v>1.9754662420254849</v>
      </c>
      <c r="K17167" s="146">
        <v>1.1089518584183506</v>
      </c>
      <c r="L17167" s="147">
        <v>6.0175868802286797E-9</v>
      </c>
      <c r="M17167" s="147">
        <v>2.4653079362097791E-2</v>
      </c>
      <c r="N17167" s="87">
        <v>2.9578879983648032</v>
      </c>
      <c r="O17167" s="88">
        <v>1.941489979297369</v>
      </c>
      <c r="P17167" s="89">
        <v>656.37711109097938</v>
      </c>
    </row>
    <row r="17168" spans="1:16">
      <c r="A17168" s="75" t="s">
        <v>30662</v>
      </c>
      <c r="B17168" s="85">
        <v>17164</v>
      </c>
      <c r="C17168" s="85">
        <v>19660</v>
      </c>
      <c r="D17168" s="85">
        <v>17164</v>
      </c>
      <c r="E17168" s="86" t="s">
        <v>30661</v>
      </c>
      <c r="F17168" s="85" t="s">
        <v>31</v>
      </c>
      <c r="G17168" s="86" t="s">
        <v>3046</v>
      </c>
      <c r="H17168" s="85" t="s">
        <v>1</v>
      </c>
      <c r="I17168" s="85">
        <v>-1</v>
      </c>
      <c r="J17168" s="88">
        <v>1.9859718697932329</v>
      </c>
      <c r="K17168" s="146">
        <v>1.1189772470390658</v>
      </c>
      <c r="L17168" s="147">
        <v>6.0559401880198387E-9</v>
      </c>
      <c r="M17168" s="147">
        <v>2.631130768870207E-2</v>
      </c>
      <c r="N17168" s="87">
        <v>3.174977536617368</v>
      </c>
      <c r="O17168" s="88">
        <v>1.9537799527815669</v>
      </c>
      <c r="P17168" s="89">
        <v>615.36811843498299</v>
      </c>
    </row>
    <row r="17169" spans="1:16">
      <c r="A17169" s="75" t="s">
        <v>30663</v>
      </c>
      <c r="B17169" s="85">
        <v>17165</v>
      </c>
      <c r="C17169" s="85">
        <v>19661</v>
      </c>
      <c r="D17169" s="85">
        <v>17165</v>
      </c>
      <c r="E17169" s="86" t="s">
        <v>30661</v>
      </c>
      <c r="F17169" s="85" t="s">
        <v>38</v>
      </c>
      <c r="G17169" s="86" t="s">
        <v>3046</v>
      </c>
      <c r="H17169" s="85" t="s">
        <v>1</v>
      </c>
      <c r="I17169" s="85">
        <v>-1</v>
      </c>
      <c r="J17169" s="88">
        <v>1.985734048925339</v>
      </c>
      <c r="K17169" s="146">
        <v>1.1254351095455279</v>
      </c>
      <c r="L17169" s="147">
        <v>6.0679176405396589E-9</v>
      </c>
      <c r="M17169" s="147">
        <v>2.611952189841648E-2</v>
      </c>
      <c r="N17169" s="87">
        <v>3.1503927268028531</v>
      </c>
      <c r="O17169" s="88">
        <v>1.9548591572752361</v>
      </c>
      <c r="P17169" s="89">
        <v>620.51284611081076</v>
      </c>
    </row>
    <row r="17170" spans="1:16">
      <c r="A17170" s="75" t="s">
        <v>30667</v>
      </c>
      <c r="B17170" s="85">
        <v>17166</v>
      </c>
      <c r="C17170" s="85">
        <v>19664</v>
      </c>
      <c r="D17170" s="85">
        <v>17166</v>
      </c>
      <c r="E17170" s="86" t="s">
        <v>30665</v>
      </c>
      <c r="F17170" s="85" t="s">
        <v>32</v>
      </c>
      <c r="G17170" s="86" t="s">
        <v>3046</v>
      </c>
      <c r="H17170" s="85" t="s">
        <v>1</v>
      </c>
      <c r="I17170" s="85">
        <v>-1</v>
      </c>
      <c r="J17170" s="88">
        <v>1.9754662420254849</v>
      </c>
      <c r="K17170" s="146">
        <v>1.1089518584183506</v>
      </c>
      <c r="L17170" s="147">
        <v>6.0175868802286789E-9</v>
      </c>
      <c r="M17170" s="147">
        <v>2.4653079362097791E-2</v>
      </c>
      <c r="N17170" s="87">
        <v>2.9578879983648032</v>
      </c>
      <c r="O17170" s="88">
        <v>1.941489979297369</v>
      </c>
      <c r="P17170" s="89">
        <v>656.37711109097938</v>
      </c>
    </row>
    <row r="17171" spans="1:16">
      <c r="A17171" s="75" t="s">
        <v>30670</v>
      </c>
      <c r="B17171" s="85">
        <v>17167</v>
      </c>
      <c r="C17171" s="85">
        <v>19667</v>
      </c>
      <c r="D17171" s="85">
        <v>17167</v>
      </c>
      <c r="E17171" s="86" t="s">
        <v>30665</v>
      </c>
      <c r="F17171" s="85" t="s">
        <v>31</v>
      </c>
      <c r="G17171" s="86" t="s">
        <v>3046</v>
      </c>
      <c r="H17171" s="85" t="s">
        <v>1</v>
      </c>
      <c r="I17171" s="85">
        <v>-1</v>
      </c>
      <c r="J17171" s="88">
        <v>1.9859718697932329</v>
      </c>
      <c r="K17171" s="146">
        <v>1.1189772470390658</v>
      </c>
      <c r="L17171" s="147">
        <v>6.0559401880198403E-9</v>
      </c>
      <c r="M17171" s="147">
        <v>2.631130768870207E-2</v>
      </c>
      <c r="N17171" s="87">
        <v>3.174977536617368</v>
      </c>
      <c r="O17171" s="88">
        <v>1.9537799527815669</v>
      </c>
      <c r="P17171" s="89">
        <v>615.36811843498299</v>
      </c>
    </row>
    <row r="17172" spans="1:16">
      <c r="A17172" s="75" t="s">
        <v>30673</v>
      </c>
      <c r="B17172" s="85">
        <v>17168</v>
      </c>
      <c r="C17172" s="85">
        <v>19670</v>
      </c>
      <c r="D17172" s="85">
        <v>17168</v>
      </c>
      <c r="E17172" s="86" t="s">
        <v>30665</v>
      </c>
      <c r="F17172" s="85" t="s">
        <v>38</v>
      </c>
      <c r="G17172" s="86" t="s">
        <v>3046</v>
      </c>
      <c r="H17172" s="85" t="s">
        <v>1</v>
      </c>
      <c r="I17172" s="85">
        <v>-1</v>
      </c>
      <c r="J17172" s="88">
        <v>1.985734048925339</v>
      </c>
      <c r="K17172" s="146">
        <v>1.1254351095455279</v>
      </c>
      <c r="L17172" s="147">
        <v>6.0679176405396598E-9</v>
      </c>
      <c r="M17172" s="147">
        <v>2.611952189841648E-2</v>
      </c>
      <c r="N17172" s="87">
        <v>3.1503927268028531</v>
      </c>
      <c r="O17172" s="88">
        <v>1.9548591572752361</v>
      </c>
      <c r="P17172" s="89">
        <v>620.51284611081076</v>
      </c>
    </row>
    <row r="17173" spans="1:16">
      <c r="A17173" s="75" t="s">
        <v>20848</v>
      </c>
      <c r="B17173" s="85">
        <v>17169</v>
      </c>
      <c r="C17173" s="85">
        <v>13004</v>
      </c>
      <c r="D17173" s="85">
        <v>17169</v>
      </c>
      <c r="E17173" s="86" t="s">
        <v>20849</v>
      </c>
      <c r="F17173" s="85" t="s">
        <v>55</v>
      </c>
      <c r="G17173" s="86" t="s">
        <v>20850</v>
      </c>
      <c r="H17173" s="85" t="s">
        <v>1</v>
      </c>
      <c r="I17173" s="85">
        <v>1</v>
      </c>
      <c r="J17173" s="88">
        <v>0.2263114298528224</v>
      </c>
      <c r="K17173" s="146">
        <v>0.26873589618612204</v>
      </c>
      <c r="L17173" s="147">
        <v>1.5042776929640089E-9</v>
      </c>
      <c r="M17173" s="147">
        <v>1.784801741431425E-2</v>
      </c>
      <c r="N17173" s="87">
        <v>2.1888104684229268</v>
      </c>
      <c r="O17173" s="88">
        <v>0.15025117987351719</v>
      </c>
      <c r="P17173" s="89">
        <v>68.645130330437226</v>
      </c>
    </row>
    <row r="17174" spans="1:16">
      <c r="A17174" s="75" t="s">
        <v>27738</v>
      </c>
      <c r="B17174" s="85">
        <v>17170</v>
      </c>
      <c r="C17174" s="85">
        <v>17392</v>
      </c>
      <c r="D17174" s="85">
        <v>17170</v>
      </c>
      <c r="E17174" s="86" t="s">
        <v>27739</v>
      </c>
      <c r="F17174" s="85" t="s">
        <v>55</v>
      </c>
      <c r="G17174" s="86" t="s">
        <v>20850</v>
      </c>
      <c r="H17174" s="85" t="s">
        <v>1</v>
      </c>
      <c r="I17174" s="85">
        <v>1</v>
      </c>
      <c r="J17174" s="88">
        <v>0.1052127445225134</v>
      </c>
      <c r="K17174" s="146">
        <v>0.13193986806415692</v>
      </c>
      <c r="L17174" s="147">
        <v>8.7307994067255387E-10</v>
      </c>
      <c r="M17174" s="147">
        <v>5.7729254086129412E-3</v>
      </c>
      <c r="N17174" s="87">
        <v>0.83104907968893005</v>
      </c>
      <c r="O17174" s="88">
        <v>6.5250534146226391E-2</v>
      </c>
      <c r="P17174" s="89">
        <v>78.515861145830655</v>
      </c>
    </row>
    <row r="17175" spans="1:16">
      <c r="A17175" s="75" t="s">
        <v>20851</v>
      </c>
      <c r="B17175" s="85">
        <v>17171</v>
      </c>
      <c r="C17175" s="85">
        <v>13005</v>
      </c>
      <c r="D17175" s="85">
        <v>17171</v>
      </c>
      <c r="E17175" s="86" t="s">
        <v>20852</v>
      </c>
      <c r="F17175" s="85" t="s">
        <v>55</v>
      </c>
      <c r="G17175" s="86" t="s">
        <v>20853</v>
      </c>
      <c r="H17175" s="85" t="s">
        <v>646</v>
      </c>
      <c r="I17175" s="85">
        <v>1</v>
      </c>
      <c r="J17175" s="88">
        <v>9.3456103874668415</v>
      </c>
      <c r="K17175" s="146">
        <v>34.304506857468489</v>
      </c>
      <c r="L17175" s="147">
        <v>8.3482468131444898E-8</v>
      </c>
      <c r="M17175" s="147">
        <v>1.0008333260476421</v>
      </c>
      <c r="N17175" s="87">
        <v>124.8896693623863</v>
      </c>
      <c r="O17175" s="88">
        <v>8.3454836327375936</v>
      </c>
      <c r="P17175" s="89">
        <v>66.822849923014118</v>
      </c>
    </row>
    <row r="17176" spans="1:16">
      <c r="A17176" s="75" t="s">
        <v>27740</v>
      </c>
      <c r="B17176" s="85">
        <v>17172</v>
      </c>
      <c r="C17176" s="85">
        <v>17393</v>
      </c>
      <c r="D17176" s="85">
        <v>17172</v>
      </c>
      <c r="E17176" s="86" t="s">
        <v>27741</v>
      </c>
      <c r="F17176" s="85" t="s">
        <v>38</v>
      </c>
      <c r="G17176" s="86" t="s">
        <v>20853</v>
      </c>
      <c r="H17176" s="85" t="s">
        <v>646</v>
      </c>
      <c r="I17176" s="85">
        <v>1</v>
      </c>
      <c r="J17176" s="88">
        <v>9.3889427899687501</v>
      </c>
      <c r="K17176" s="146">
        <v>34.480402318288384</v>
      </c>
      <c r="L17176" s="147">
        <v>8.3652209780927509E-8</v>
      </c>
      <c r="M17176" s="147">
        <v>0.97928951847831958</v>
      </c>
      <c r="N17176" s="87">
        <v>122.5926183620152</v>
      </c>
      <c r="O17176" s="88">
        <v>8.3728060367646062</v>
      </c>
      <c r="P17176" s="89">
        <v>68.297799236490448</v>
      </c>
    </row>
    <row r="17177" spans="1:16">
      <c r="A17177" s="75" t="s">
        <v>27742</v>
      </c>
      <c r="B17177" s="85">
        <v>17173</v>
      </c>
      <c r="C17177" s="85">
        <v>17394</v>
      </c>
      <c r="D17177" s="85">
        <v>17173</v>
      </c>
      <c r="E17177" s="86" t="s">
        <v>27741</v>
      </c>
      <c r="F17177" s="85" t="s">
        <v>11</v>
      </c>
      <c r="G17177" s="86" t="s">
        <v>20853</v>
      </c>
      <c r="H17177" s="85" t="s">
        <v>646</v>
      </c>
      <c r="I17177" s="85">
        <v>1</v>
      </c>
      <c r="J17177" s="88">
        <v>8.8393165747587954</v>
      </c>
      <c r="K17177" s="146">
        <v>33.42679798372528</v>
      </c>
      <c r="L17177" s="147">
        <v>8.1023466625977617E-8</v>
      </c>
      <c r="M17177" s="147">
        <v>0.98736272453644502</v>
      </c>
      <c r="N17177" s="87">
        <v>123.27378957717011</v>
      </c>
      <c r="O17177" s="88">
        <v>7.9108028659478284</v>
      </c>
      <c r="P17177" s="89">
        <v>64.172626582519555</v>
      </c>
    </row>
    <row r="17178" spans="1:16">
      <c r="A17178" s="75" t="s">
        <v>20854</v>
      </c>
      <c r="B17178" s="85">
        <v>17174</v>
      </c>
      <c r="C17178" s="85">
        <v>13006</v>
      </c>
      <c r="D17178" s="85">
        <v>17174</v>
      </c>
      <c r="E17178" s="86" t="s">
        <v>20855</v>
      </c>
      <c r="F17178" s="85" t="s">
        <v>55</v>
      </c>
      <c r="G17178" s="86" t="s">
        <v>20856</v>
      </c>
      <c r="H17178" s="85" t="s">
        <v>646</v>
      </c>
      <c r="I17178" s="85">
        <v>1</v>
      </c>
      <c r="J17178" s="88">
        <v>28.60158515316645</v>
      </c>
      <c r="K17178" s="146">
        <v>105.54769343892643</v>
      </c>
      <c r="L17178" s="147">
        <v>2.5961774501428787E-7</v>
      </c>
      <c r="M17178" s="147">
        <v>3.077116344891841</v>
      </c>
      <c r="N17178" s="87">
        <v>382.15952996006581</v>
      </c>
      <c r="O17178" s="88">
        <v>25.54633779974386</v>
      </c>
      <c r="P17178" s="89">
        <v>66.847313221296218</v>
      </c>
    </row>
    <row r="17179" spans="1:16">
      <c r="A17179" s="75" t="s">
        <v>27743</v>
      </c>
      <c r="B17179" s="85">
        <v>17175</v>
      </c>
      <c r="C17179" s="85">
        <v>17395</v>
      </c>
      <c r="D17179" s="85">
        <v>17175</v>
      </c>
      <c r="E17179" s="86" t="s">
        <v>27744</v>
      </c>
      <c r="F17179" s="85" t="s">
        <v>38</v>
      </c>
      <c r="G17179" s="86" t="s">
        <v>20856</v>
      </c>
      <c r="H17179" s="85" t="s">
        <v>646</v>
      </c>
      <c r="I17179" s="85">
        <v>1</v>
      </c>
      <c r="J17179" s="88">
        <v>28.692530124016699</v>
      </c>
      <c r="K17179" s="146">
        <v>106.03739852911161</v>
      </c>
      <c r="L17179" s="147">
        <v>2.599748934597477E-7</v>
      </c>
      <c r="M17179" s="147">
        <v>3.0075019277498192</v>
      </c>
      <c r="N17179" s="87">
        <v>374.74680058587512</v>
      </c>
      <c r="O17179" s="88">
        <v>25.593140584337181</v>
      </c>
      <c r="P17179" s="89">
        <v>68.294487222639773</v>
      </c>
    </row>
    <row r="17180" spans="1:16">
      <c r="A17180" s="75" t="s">
        <v>27745</v>
      </c>
      <c r="B17180" s="85">
        <v>17176</v>
      </c>
      <c r="C17180" s="85">
        <v>17396</v>
      </c>
      <c r="D17180" s="85">
        <v>17176</v>
      </c>
      <c r="E17180" s="86" t="s">
        <v>27744</v>
      </c>
      <c r="F17180" s="85" t="s">
        <v>11</v>
      </c>
      <c r="G17180" s="86" t="s">
        <v>20856</v>
      </c>
      <c r="H17180" s="85" t="s">
        <v>646</v>
      </c>
      <c r="I17180" s="85">
        <v>1</v>
      </c>
      <c r="J17180" s="88">
        <v>27.095692519791079</v>
      </c>
      <c r="K17180" s="146">
        <v>102.90912525547054</v>
      </c>
      <c r="L17180" s="147">
        <v>2.522146820280866E-7</v>
      </c>
      <c r="M17180" s="147">
        <v>3.0377796177583538</v>
      </c>
      <c r="N17180" s="87">
        <v>377.37847189355051</v>
      </c>
      <c r="O17180" s="88">
        <v>24.25360063968002</v>
      </c>
      <c r="P17180" s="89">
        <v>64.268638637450906</v>
      </c>
    </row>
    <row r="17181" spans="1:16">
      <c r="A17181" s="75" t="s">
        <v>20857</v>
      </c>
      <c r="B17181" s="85">
        <v>17177</v>
      </c>
      <c r="C17181" s="85">
        <v>13007</v>
      </c>
      <c r="D17181" s="85">
        <v>17177</v>
      </c>
      <c r="E17181" s="86" t="s">
        <v>20858</v>
      </c>
      <c r="F17181" s="85" t="s">
        <v>55</v>
      </c>
      <c r="G17181" s="86" t="s">
        <v>20859</v>
      </c>
      <c r="H17181" s="85" t="s">
        <v>1</v>
      </c>
      <c r="I17181" s="85">
        <v>1</v>
      </c>
      <c r="J17181" s="88">
        <v>0.1222916580416438</v>
      </c>
      <c r="K17181" s="146">
        <v>0.30913931199986755</v>
      </c>
      <c r="L17181" s="147">
        <v>1.0276395749008261E-9</v>
      </c>
      <c r="M17181" s="147">
        <v>1.1145135742606409</v>
      </c>
      <c r="N17181" s="87">
        <v>1.508146227574231</v>
      </c>
      <c r="O17181" s="88">
        <v>0.1124605395741</v>
      </c>
      <c r="P17181" s="89">
        <v>74.568723853115031</v>
      </c>
    </row>
    <row r="17182" spans="1:16">
      <c r="A17182" s="75" t="s">
        <v>27746</v>
      </c>
      <c r="B17182" s="85">
        <v>17178</v>
      </c>
      <c r="C17182" s="85">
        <v>17397</v>
      </c>
      <c r="D17182" s="85">
        <v>17178</v>
      </c>
      <c r="E17182" s="86" t="s">
        <v>27747</v>
      </c>
      <c r="F17182" s="85" t="s">
        <v>2804</v>
      </c>
      <c r="G17182" s="86" t="s">
        <v>20859</v>
      </c>
      <c r="H17182" s="85" t="s">
        <v>1</v>
      </c>
      <c r="I17182" s="85">
        <v>1</v>
      </c>
      <c r="J17182" s="88">
        <v>4.8725508047217328E-2</v>
      </c>
      <c r="K17182" s="146">
        <v>0.11626127536297413</v>
      </c>
      <c r="L17182" s="147">
        <v>3.2959522882383471E-10</v>
      </c>
      <c r="M17182" s="147">
        <v>1.10509315760334</v>
      </c>
      <c r="N17182" s="87">
        <v>0.53742587043428602</v>
      </c>
      <c r="O17182" s="88">
        <v>4.5300628763019518E-2</v>
      </c>
      <c r="P17182" s="89">
        <v>84.291864711337283</v>
      </c>
    </row>
    <row r="17183" spans="1:16">
      <c r="A17183" s="75" t="s">
        <v>27748</v>
      </c>
      <c r="B17183" s="85">
        <v>17179</v>
      </c>
      <c r="C17183" s="85">
        <v>17398</v>
      </c>
      <c r="D17183" s="85">
        <v>17179</v>
      </c>
      <c r="E17183" s="86" t="s">
        <v>27747</v>
      </c>
      <c r="F17183" s="85" t="s">
        <v>38</v>
      </c>
      <c r="G17183" s="86" t="s">
        <v>20859</v>
      </c>
      <c r="H17183" s="85" t="s">
        <v>1</v>
      </c>
      <c r="I17183" s="85">
        <v>1</v>
      </c>
      <c r="J17183" s="88">
        <v>3.96617183575367E-2</v>
      </c>
      <c r="K17183" s="146">
        <v>0.10799790711095195</v>
      </c>
      <c r="L17183" s="147">
        <v>2.7009938909119279E-10</v>
      </c>
      <c r="M17183" s="147">
        <v>1.1053609307801071</v>
      </c>
      <c r="N17183" s="87">
        <v>0.49291898298534209</v>
      </c>
      <c r="O17183" s="88">
        <v>3.5182059912098919E-2</v>
      </c>
      <c r="P17183" s="89">
        <v>71.374934069327836</v>
      </c>
    </row>
    <row r="17184" spans="1:16">
      <c r="A17184" s="75" t="s">
        <v>20860</v>
      </c>
      <c r="B17184" s="85">
        <v>17180</v>
      </c>
      <c r="C17184" s="85">
        <v>13008</v>
      </c>
      <c r="D17184" s="85">
        <v>17180</v>
      </c>
      <c r="E17184" s="86" t="s">
        <v>20861</v>
      </c>
      <c r="F17184" s="85" t="s">
        <v>55</v>
      </c>
      <c r="G17184" s="86" t="s">
        <v>20862</v>
      </c>
      <c r="H17184" s="85" t="s">
        <v>1</v>
      </c>
      <c r="I17184" s="85">
        <v>-1</v>
      </c>
      <c r="J17184" s="88">
        <v>0</v>
      </c>
      <c r="K17184" s="146">
        <v>4.4400085293817906E-2</v>
      </c>
      <c r="L17184" s="147">
        <v>1.438005932665364E-10</v>
      </c>
      <c r="M17184" s="147">
        <v>0</v>
      </c>
      <c r="N17184" s="87">
        <v>0</v>
      </c>
      <c r="O17184" s="88">
        <v>0</v>
      </c>
      <c r="P17184" s="89" t="e">
        <v>#DIV/0!</v>
      </c>
    </row>
    <row r="17185" spans="1:16">
      <c r="A17185" s="75" t="s">
        <v>30674</v>
      </c>
      <c r="B17185" s="85">
        <v>17181</v>
      </c>
      <c r="C17185" s="85">
        <v>19671</v>
      </c>
      <c r="D17185" s="85">
        <v>17181</v>
      </c>
      <c r="E17185" s="86" t="s">
        <v>30675</v>
      </c>
      <c r="F17185" s="85" t="s">
        <v>55</v>
      </c>
      <c r="G17185" s="86" t="s">
        <v>20862</v>
      </c>
      <c r="H17185" s="85" t="s">
        <v>1</v>
      </c>
      <c r="I17185" s="85">
        <v>-1</v>
      </c>
      <c r="J17185" s="88">
        <v>0</v>
      </c>
      <c r="K17185" s="146">
        <v>4.4400085293817906E-2</v>
      </c>
      <c r="L17185" s="147">
        <v>1.438005932665364E-10</v>
      </c>
      <c r="M17185" s="147">
        <v>0</v>
      </c>
      <c r="N17185" s="87">
        <v>0</v>
      </c>
      <c r="O17185" s="88">
        <v>0</v>
      </c>
      <c r="P17185" s="89" t="e">
        <v>#DIV/0!</v>
      </c>
    </row>
    <row r="17186" spans="1:16">
      <c r="A17186" s="75" t="s">
        <v>20863</v>
      </c>
      <c r="B17186" s="85">
        <v>17182</v>
      </c>
      <c r="C17186" s="85">
        <v>13009</v>
      </c>
      <c r="D17186" s="85">
        <v>17182</v>
      </c>
      <c r="E17186" s="86" t="s">
        <v>20864</v>
      </c>
      <c r="F17186" s="85" t="s">
        <v>55</v>
      </c>
      <c r="G17186" s="86" t="s">
        <v>20865</v>
      </c>
      <c r="H17186" s="85" t="s">
        <v>1</v>
      </c>
      <c r="I17186" s="85">
        <v>-1</v>
      </c>
      <c r="J17186" s="88">
        <v>0</v>
      </c>
      <c r="K17186" s="146">
        <v>3.7204695321830905E-2</v>
      </c>
      <c r="L17186" s="147">
        <v>1.4318985405088971E-10</v>
      </c>
      <c r="M17186" s="147">
        <v>0</v>
      </c>
      <c r="N17186" s="87">
        <v>0</v>
      </c>
      <c r="O17186" s="88">
        <v>0</v>
      </c>
      <c r="P17186" s="89" t="e">
        <v>#DIV/0!</v>
      </c>
    </row>
    <row r="17187" spans="1:16">
      <c r="A17187" s="75" t="s">
        <v>30676</v>
      </c>
      <c r="B17187" s="85">
        <v>17183</v>
      </c>
      <c r="C17187" s="85">
        <v>19672</v>
      </c>
      <c r="D17187" s="85">
        <v>17183</v>
      </c>
      <c r="E17187" s="86" t="s">
        <v>30677</v>
      </c>
      <c r="F17187" s="85" t="s">
        <v>55</v>
      </c>
      <c r="G17187" s="86" t="s">
        <v>20865</v>
      </c>
      <c r="H17187" s="85" t="s">
        <v>1</v>
      </c>
      <c r="I17187" s="85">
        <v>-1</v>
      </c>
      <c r="J17187" s="88">
        <v>0</v>
      </c>
      <c r="K17187" s="146">
        <v>3.7204695321830905E-2</v>
      </c>
      <c r="L17187" s="147">
        <v>1.4318985405088971E-10</v>
      </c>
      <c r="M17187" s="147">
        <v>0</v>
      </c>
      <c r="N17187" s="87">
        <v>0</v>
      </c>
      <c r="O17187" s="88">
        <v>0</v>
      </c>
      <c r="P17187" s="89" t="e">
        <v>#DIV/0!</v>
      </c>
    </row>
    <row r="17188" spans="1:16">
      <c r="A17188" s="75" t="s">
        <v>20866</v>
      </c>
      <c r="B17188" s="85">
        <v>17184</v>
      </c>
      <c r="C17188" s="85">
        <v>13010</v>
      </c>
      <c r="D17188" s="85">
        <v>17184</v>
      </c>
      <c r="E17188" s="86" t="s">
        <v>20867</v>
      </c>
      <c r="F17188" s="85" t="s">
        <v>55</v>
      </c>
      <c r="G17188" s="86" t="s">
        <v>20868</v>
      </c>
      <c r="H17188" s="85" t="s">
        <v>1</v>
      </c>
      <c r="I17188" s="85">
        <v>1</v>
      </c>
      <c r="J17188" s="88">
        <v>2.024000167551486</v>
      </c>
      <c r="K17188" s="146">
        <v>2.0287332968118688</v>
      </c>
      <c r="L17188" s="147">
        <v>7.7160677939327803E-9</v>
      </c>
      <c r="M17188" s="147">
        <v>6.8998653803231072E-2</v>
      </c>
      <c r="N17188" s="87">
        <v>17.96964614403435</v>
      </c>
      <c r="O17188" s="88">
        <v>1.9523418751656409</v>
      </c>
      <c r="P17188" s="89">
        <v>108.64665110914213</v>
      </c>
    </row>
    <row r="17189" spans="1:16">
      <c r="A17189" s="75" t="s">
        <v>27749</v>
      </c>
      <c r="B17189" s="85">
        <v>17185</v>
      </c>
      <c r="C17189" s="85">
        <v>17399</v>
      </c>
      <c r="D17189" s="85">
        <v>17185</v>
      </c>
      <c r="E17189" s="86" t="s">
        <v>27750</v>
      </c>
      <c r="F17189" s="85" t="s">
        <v>238</v>
      </c>
      <c r="G17189" s="86" t="s">
        <v>20868</v>
      </c>
      <c r="H17189" s="85" t="s">
        <v>1</v>
      </c>
      <c r="I17189" s="85">
        <v>1</v>
      </c>
      <c r="J17189" s="88">
        <v>1.979253439889195</v>
      </c>
      <c r="K17189" s="146">
        <v>1.9708702469978781</v>
      </c>
      <c r="L17189" s="147">
        <v>7.4773953126664397E-9</v>
      </c>
      <c r="M17189" s="147">
        <v>6.3119209724152345E-2</v>
      </c>
      <c r="N17189" s="87">
        <v>17.314182748963528</v>
      </c>
      <c r="O17189" s="88">
        <v>1.911738837517464</v>
      </c>
      <c r="P17189" s="89">
        <v>110.41461588083939</v>
      </c>
    </row>
    <row r="17190" spans="1:16">
      <c r="A17190" s="75" t="s">
        <v>20869</v>
      </c>
      <c r="B17190" s="85">
        <v>17186</v>
      </c>
      <c r="C17190" s="85">
        <v>13011</v>
      </c>
      <c r="D17190" s="85">
        <v>17186</v>
      </c>
      <c r="E17190" s="86" t="s">
        <v>20870</v>
      </c>
      <c r="F17190" s="85" t="s">
        <v>55</v>
      </c>
      <c r="G17190" s="86" t="s">
        <v>20871</v>
      </c>
      <c r="H17190" s="85" t="s">
        <v>1</v>
      </c>
      <c r="I17190" s="85">
        <v>1</v>
      </c>
      <c r="J17190" s="88">
        <v>0.61061891144585956</v>
      </c>
      <c r="K17190" s="146">
        <v>0.81350925704431754</v>
      </c>
      <c r="L17190" s="147">
        <v>3.0691637215442401E-9</v>
      </c>
      <c r="M17190" s="147">
        <v>1.980779531253506E-2</v>
      </c>
      <c r="N17190" s="87">
        <v>5.7857622521952834</v>
      </c>
      <c r="O17190" s="88">
        <v>0.55223428533247021</v>
      </c>
      <c r="P17190" s="89">
        <v>95.44710986403507</v>
      </c>
    </row>
    <row r="17191" spans="1:16">
      <c r="A17191" s="75" t="s">
        <v>24372</v>
      </c>
      <c r="B17191" s="85">
        <v>17187</v>
      </c>
      <c r="C17191" s="85">
        <v>14872</v>
      </c>
      <c r="D17191" s="85">
        <v>17187</v>
      </c>
      <c r="E17191" s="86" t="s">
        <v>24373</v>
      </c>
      <c r="F17191" s="85" t="s">
        <v>509</v>
      </c>
      <c r="G17191" s="86" t="s">
        <v>20871</v>
      </c>
      <c r="H17191" s="85" t="s">
        <v>1</v>
      </c>
      <c r="I17191" s="85">
        <v>1</v>
      </c>
      <c r="J17191" s="88">
        <v>0.47785723575851302</v>
      </c>
      <c r="K17191" s="146">
        <v>0.54566040508101354</v>
      </c>
      <c r="L17191" s="147">
        <v>2.4363641649046619E-9</v>
      </c>
      <c r="M17191" s="147">
        <v>4.4909482962323118E-2</v>
      </c>
      <c r="N17191" s="87">
        <v>5.7586439297451273</v>
      </c>
      <c r="O17191" s="88">
        <v>0.44306990175345418</v>
      </c>
      <c r="P17191" s="89">
        <v>76.939971833449349</v>
      </c>
    </row>
    <row r="17192" spans="1:16">
      <c r="A17192" s="75" t="s">
        <v>24374</v>
      </c>
      <c r="B17192" s="85">
        <v>17188</v>
      </c>
      <c r="C17192" s="85">
        <v>14873</v>
      </c>
      <c r="D17192" s="85">
        <v>17188</v>
      </c>
      <c r="E17192" s="86" t="s">
        <v>24373</v>
      </c>
      <c r="F17192" s="85" t="s">
        <v>38</v>
      </c>
      <c r="G17192" s="86" t="s">
        <v>20871</v>
      </c>
      <c r="H17192" s="85" t="s">
        <v>1</v>
      </c>
      <c r="I17192" s="85">
        <v>1</v>
      </c>
      <c r="J17192" s="88">
        <v>0.61121138487981241</v>
      </c>
      <c r="K17192" s="146">
        <v>0.8147045818869818</v>
      </c>
      <c r="L17192" s="147">
        <v>3.071987706134555E-9</v>
      </c>
      <c r="M17192" s="147">
        <v>1.9695774407383761E-2</v>
      </c>
      <c r="N17192" s="87">
        <v>5.7858832727047034</v>
      </c>
      <c r="O17192" s="88">
        <v>0.55272145150350172</v>
      </c>
      <c r="P17192" s="89">
        <v>95.529312544378953</v>
      </c>
    </row>
    <row r="17193" spans="1:16">
      <c r="A17193" s="75" t="s">
        <v>20872</v>
      </c>
      <c r="B17193" s="85">
        <v>17189</v>
      </c>
      <c r="C17193" s="85">
        <v>13012</v>
      </c>
      <c r="D17193" s="85">
        <v>17189</v>
      </c>
      <c r="E17193" s="86" t="s">
        <v>20873</v>
      </c>
      <c r="F17193" s="85" t="s">
        <v>55</v>
      </c>
      <c r="G17193" s="86" t="s">
        <v>20874</v>
      </c>
      <c r="H17193" s="85" t="s">
        <v>1</v>
      </c>
      <c r="I17193" s="85">
        <v>1</v>
      </c>
      <c r="J17193" s="88">
        <v>27.620358252890629</v>
      </c>
      <c r="K17193" s="146">
        <v>191.93166457953515</v>
      </c>
      <c r="L17193" s="147">
        <v>3.1856227153698908E-7</v>
      </c>
      <c r="M17193" s="147">
        <v>2.4435832871960979</v>
      </c>
      <c r="N17193" s="87">
        <v>414.23630027518539</v>
      </c>
      <c r="O17193" s="88">
        <v>24.80892415289437</v>
      </c>
      <c r="P17193" s="89">
        <v>59.890753505700275</v>
      </c>
    </row>
    <row r="17194" spans="1:16">
      <c r="A17194" s="75" t="s">
        <v>27751</v>
      </c>
      <c r="B17194" s="85">
        <v>17190</v>
      </c>
      <c r="C17194" s="85">
        <v>17400</v>
      </c>
      <c r="D17194" s="85">
        <v>17190</v>
      </c>
      <c r="E17194" s="86" t="s">
        <v>27752</v>
      </c>
      <c r="F17194" s="85" t="s">
        <v>38</v>
      </c>
      <c r="G17194" s="86" t="s">
        <v>20874</v>
      </c>
      <c r="H17194" s="85" t="s">
        <v>1</v>
      </c>
      <c r="I17194" s="85">
        <v>1</v>
      </c>
      <c r="J17194" s="88">
        <v>28.895014411640819</v>
      </c>
      <c r="K17194" s="146">
        <v>193.78883053867517</v>
      </c>
      <c r="L17194" s="147">
        <v>3.2370390873617582E-7</v>
      </c>
      <c r="M17194" s="147">
        <v>2.4741084384152141</v>
      </c>
      <c r="N17194" s="87">
        <v>418.04880980018788</v>
      </c>
      <c r="O17194" s="88">
        <v>25.9104258648333</v>
      </c>
      <c r="P17194" s="89">
        <v>61.979427419533955</v>
      </c>
    </row>
    <row r="17195" spans="1:16">
      <c r="A17195" s="75" t="s">
        <v>27753</v>
      </c>
      <c r="B17195" s="85">
        <v>17191</v>
      </c>
      <c r="C17195" s="85">
        <v>17401</v>
      </c>
      <c r="D17195" s="85">
        <v>17191</v>
      </c>
      <c r="E17195" s="86" t="s">
        <v>27752</v>
      </c>
      <c r="F17195" s="85" t="s">
        <v>11</v>
      </c>
      <c r="G17195" s="86" t="s">
        <v>20874</v>
      </c>
      <c r="H17195" s="85" t="s">
        <v>1</v>
      </c>
      <c r="I17195" s="85">
        <v>1</v>
      </c>
      <c r="J17195" s="88">
        <v>25.039340944212999</v>
      </c>
      <c r="K17195" s="146">
        <v>188.17113868969383</v>
      </c>
      <c r="L17195" s="147">
        <v>3.0815110730658951E-7</v>
      </c>
      <c r="M17195" s="147">
        <v>2.381773721451109</v>
      </c>
      <c r="N17195" s="87">
        <v>406.5164512743562</v>
      </c>
      <c r="O17195" s="88">
        <v>22.57852267204327</v>
      </c>
      <c r="P17195" s="89">
        <v>55.541473417037984</v>
      </c>
    </row>
    <row r="17196" spans="1:16">
      <c r="A17196" s="75" t="s">
        <v>20875</v>
      </c>
      <c r="B17196" s="85">
        <v>17192</v>
      </c>
      <c r="C17196" s="85">
        <v>13013</v>
      </c>
      <c r="D17196" s="85">
        <v>17192</v>
      </c>
      <c r="E17196" s="86" t="s">
        <v>20876</v>
      </c>
      <c r="F17196" s="85" t="s">
        <v>55</v>
      </c>
      <c r="G17196" s="86" t="s">
        <v>20877</v>
      </c>
      <c r="H17196" s="85" t="s">
        <v>945</v>
      </c>
      <c r="I17196" s="85">
        <v>1</v>
      </c>
      <c r="J17196" s="88">
        <v>19747333.376535691</v>
      </c>
      <c r="K17196" s="146">
        <v>33663095.676598266</v>
      </c>
      <c r="L17196" s="147">
        <v>9.5969787666551468E-2</v>
      </c>
      <c r="M17196" s="147">
        <v>997757.79843731096</v>
      </c>
      <c r="N17196" s="87">
        <v>296117975.60574663</v>
      </c>
      <c r="O17196" s="88">
        <v>17583364.87126489</v>
      </c>
      <c r="P17196" s="89">
        <v>59.379592999364199</v>
      </c>
    </row>
    <row r="17197" spans="1:16">
      <c r="A17197" s="75" t="s">
        <v>27754</v>
      </c>
      <c r="B17197" s="85">
        <v>17193</v>
      </c>
      <c r="C17197" s="85">
        <v>17402</v>
      </c>
      <c r="D17197" s="85">
        <v>17193</v>
      </c>
      <c r="E17197" s="86" t="s">
        <v>20877</v>
      </c>
      <c r="F17197" s="85" t="s">
        <v>38</v>
      </c>
      <c r="G17197" s="86" t="s">
        <v>20877</v>
      </c>
      <c r="H17197" s="85" t="s">
        <v>945</v>
      </c>
      <c r="I17197" s="85">
        <v>1</v>
      </c>
      <c r="J17197" s="88">
        <v>23754514.312755831</v>
      </c>
      <c r="K17197" s="146">
        <v>39418325.618152</v>
      </c>
      <c r="L17197" s="147">
        <v>0.111584179237759</v>
      </c>
      <c r="M17197" s="147">
        <v>1134665.693981861</v>
      </c>
      <c r="N17197" s="87">
        <v>309624102.54348612</v>
      </c>
      <c r="O17197" s="88">
        <v>21028940.451753192</v>
      </c>
      <c r="P17197" s="89">
        <v>67.917646846629836</v>
      </c>
    </row>
    <row r="17198" spans="1:16">
      <c r="A17198" s="75" t="s">
        <v>27755</v>
      </c>
      <c r="B17198" s="85">
        <v>17194</v>
      </c>
      <c r="C17198" s="85">
        <v>17403</v>
      </c>
      <c r="D17198" s="85">
        <v>17194</v>
      </c>
      <c r="E17198" s="86" t="s">
        <v>20877</v>
      </c>
      <c r="F17198" s="85" t="s">
        <v>11</v>
      </c>
      <c r="G17198" s="86" t="s">
        <v>20877</v>
      </c>
      <c r="H17198" s="85" t="s">
        <v>945</v>
      </c>
      <c r="I17198" s="85">
        <v>1</v>
      </c>
      <c r="J17198" s="88">
        <v>11633299.4197015</v>
      </c>
      <c r="K17198" s="146">
        <v>22009483.843636218</v>
      </c>
      <c r="L17198" s="147">
        <v>6.4352622023016809E-2</v>
      </c>
      <c r="M17198" s="147">
        <v>720536.64693746681</v>
      </c>
      <c r="N17198" s="87">
        <v>268769778.87033772</v>
      </c>
      <c r="O17198" s="88">
        <v>10606510.64234354</v>
      </c>
      <c r="P17198" s="89">
        <v>39.463181786745544</v>
      </c>
    </row>
    <row r="17199" spans="1:16">
      <c r="A17199" s="75" t="s">
        <v>8102</v>
      </c>
      <c r="B17199" s="85">
        <v>17195</v>
      </c>
      <c r="C17199" s="85">
        <v>5424</v>
      </c>
      <c r="D17199" s="85">
        <v>17195</v>
      </c>
      <c r="E17199" s="86" t="s">
        <v>8100</v>
      </c>
      <c r="F17199" s="85" t="s">
        <v>1341</v>
      </c>
      <c r="G17199" s="86" t="s">
        <v>8103</v>
      </c>
      <c r="H17199" s="85" t="s">
        <v>1</v>
      </c>
      <c r="I17199" s="85">
        <v>1</v>
      </c>
      <c r="J17199" s="88">
        <v>1.8005135957305012E-2</v>
      </c>
      <c r="K17199" s="146">
        <v>2.6291485161529935E-2</v>
      </c>
      <c r="L17199" s="147">
        <v>6.0730859449687235E-10</v>
      </c>
      <c r="M17199" s="147">
        <v>8.9881262668551926E-4</v>
      </c>
      <c r="N17199" s="87">
        <v>0.1252215994835183</v>
      </c>
      <c r="O17199" s="88">
        <v>1.131886055755672E-2</v>
      </c>
      <c r="P17199" s="89">
        <v>90.390640306798758</v>
      </c>
    </row>
    <row r="17200" spans="1:16">
      <c r="A17200" s="75" t="s">
        <v>8105</v>
      </c>
      <c r="B17200" s="85">
        <v>17196</v>
      </c>
      <c r="C17200" s="85">
        <v>5426</v>
      </c>
      <c r="D17200" s="85">
        <v>17196</v>
      </c>
      <c r="E17200" s="86" t="s">
        <v>8100</v>
      </c>
      <c r="F17200" s="85" t="s">
        <v>38</v>
      </c>
      <c r="G17200" s="86" t="s">
        <v>8103</v>
      </c>
      <c r="H17200" s="85" t="s">
        <v>1</v>
      </c>
      <c r="I17200" s="85">
        <v>1</v>
      </c>
      <c r="J17200" s="88">
        <v>6.3906212271981178E-2</v>
      </c>
      <c r="K17200" s="146">
        <v>9.0587380421710106E-2</v>
      </c>
      <c r="L17200" s="147">
        <v>1.9476478705589671E-9</v>
      </c>
      <c r="M17200" s="147">
        <v>2.9537661090542119E-3</v>
      </c>
      <c r="N17200" s="87">
        <v>0.43656850500207661</v>
      </c>
      <c r="O17200" s="88">
        <v>4.0603766845589098E-2</v>
      </c>
      <c r="P17200" s="89">
        <v>93.00663327831208</v>
      </c>
    </row>
    <row r="17201" spans="1:16">
      <c r="A17201" s="75" t="s">
        <v>8107</v>
      </c>
      <c r="B17201" s="85">
        <v>17197</v>
      </c>
      <c r="C17201" s="85">
        <v>5428</v>
      </c>
      <c r="D17201" s="85">
        <v>17197</v>
      </c>
      <c r="E17201" s="86" t="s">
        <v>8100</v>
      </c>
      <c r="F17201" s="85" t="s">
        <v>238</v>
      </c>
      <c r="G17201" s="86" t="s">
        <v>8103</v>
      </c>
      <c r="H17201" s="85" t="s">
        <v>1</v>
      </c>
      <c r="I17201" s="85">
        <v>1</v>
      </c>
      <c r="J17201" s="88">
        <v>3.7906529242186557E-2</v>
      </c>
      <c r="K17201" s="146">
        <v>5.3189628385054692E-2</v>
      </c>
      <c r="L17201" s="147">
        <v>9.6627770770680949E-10</v>
      </c>
      <c r="M17201" s="147">
        <v>1.5680296133436949E-3</v>
      </c>
      <c r="N17201" s="87">
        <v>0.2826127148989252</v>
      </c>
      <c r="O17201" s="88">
        <v>2.0107368963010169E-2</v>
      </c>
      <c r="P17201" s="89">
        <v>71.148139849976147</v>
      </c>
    </row>
    <row r="17202" spans="1:16">
      <c r="A17202" s="75" t="s">
        <v>8111</v>
      </c>
      <c r="B17202" s="85">
        <v>17198</v>
      </c>
      <c r="C17202" s="85">
        <v>5430</v>
      </c>
      <c r="D17202" s="85">
        <v>17198</v>
      </c>
      <c r="E17202" s="86" t="s">
        <v>8109</v>
      </c>
      <c r="F17202" s="85" t="s">
        <v>38</v>
      </c>
      <c r="G17202" s="86" t="s">
        <v>8103</v>
      </c>
      <c r="H17202" s="85" t="s">
        <v>1</v>
      </c>
      <c r="I17202" s="85">
        <v>1</v>
      </c>
      <c r="J17202" s="88">
        <v>4.022442551947937E-2</v>
      </c>
      <c r="K17202" s="146">
        <v>7.4630947714708448E-2</v>
      </c>
      <c r="L17202" s="147">
        <v>9.8284995545221745E-10</v>
      </c>
      <c r="M17202" s="147">
        <v>1.7388348732087439E-3</v>
      </c>
      <c r="N17202" s="87">
        <v>0.2619685409504191</v>
      </c>
      <c r="O17202" s="88">
        <v>1.7094110619720819E-2</v>
      </c>
      <c r="P17202" s="89">
        <v>65.252532070085849</v>
      </c>
    </row>
    <row r="17203" spans="1:16">
      <c r="A17203" s="75" t="s">
        <v>8113</v>
      </c>
      <c r="B17203" s="85">
        <v>17199</v>
      </c>
      <c r="C17203" s="85">
        <v>5432</v>
      </c>
      <c r="D17203" s="85">
        <v>17199</v>
      </c>
      <c r="E17203" s="86" t="s">
        <v>8109</v>
      </c>
      <c r="F17203" s="85" t="s">
        <v>238</v>
      </c>
      <c r="G17203" s="86" t="s">
        <v>8103</v>
      </c>
      <c r="H17203" s="85" t="s">
        <v>1</v>
      </c>
      <c r="I17203" s="85">
        <v>1</v>
      </c>
      <c r="J17203" s="88">
        <v>4.5973697396073578E-2</v>
      </c>
      <c r="K17203" s="146">
        <v>5.5435550418826328E-2</v>
      </c>
      <c r="L17203" s="147">
        <v>1.0196851517397909E-9</v>
      </c>
      <c r="M17203" s="147">
        <v>1.7650762831838049E-3</v>
      </c>
      <c r="N17203" s="87">
        <v>0.29384263400080218</v>
      </c>
      <c r="O17203" s="88">
        <v>2.0862462502286329E-2</v>
      </c>
      <c r="P17203" s="89">
        <v>70.998759500057346</v>
      </c>
    </row>
    <row r="17204" spans="1:16">
      <c r="A17204" s="75" t="s">
        <v>20878</v>
      </c>
      <c r="B17204" s="85">
        <v>17200</v>
      </c>
      <c r="C17204" s="85">
        <v>13014</v>
      </c>
      <c r="D17204" s="85">
        <v>17200</v>
      </c>
      <c r="E17204" s="86" t="s">
        <v>20879</v>
      </c>
      <c r="F17204" s="85" t="s">
        <v>55</v>
      </c>
      <c r="G17204" s="86" t="s">
        <v>8103</v>
      </c>
      <c r="H17204" s="85" t="s">
        <v>1</v>
      </c>
      <c r="I17204" s="85">
        <v>1</v>
      </c>
      <c r="J17204" s="88">
        <v>3.1035680259327521E-2</v>
      </c>
      <c r="K17204" s="146">
        <v>4.4349462967591034E-2</v>
      </c>
      <c r="L17204" s="147">
        <v>8.5073357683203623E-10</v>
      </c>
      <c r="M17204" s="147">
        <v>1.350116111291518E-3</v>
      </c>
      <c r="N17204" s="87">
        <v>0.22407344440193019</v>
      </c>
      <c r="O17204" s="88">
        <v>1.7056368759171939E-2</v>
      </c>
      <c r="P17204" s="89">
        <v>76.119545556577407</v>
      </c>
    </row>
    <row r="17205" spans="1:16">
      <c r="A17205" s="75" t="s">
        <v>20880</v>
      </c>
      <c r="B17205" s="85">
        <v>17201</v>
      </c>
      <c r="C17205" s="85">
        <v>13015</v>
      </c>
      <c r="D17205" s="85">
        <v>17201</v>
      </c>
      <c r="E17205" s="86" t="s">
        <v>20881</v>
      </c>
      <c r="F17205" s="85" t="s">
        <v>55</v>
      </c>
      <c r="G17205" s="86" t="s">
        <v>20882</v>
      </c>
      <c r="H17205" s="85" t="s">
        <v>260</v>
      </c>
      <c r="I17205" s="85">
        <v>1</v>
      </c>
      <c r="J17205" s="88">
        <v>107.6685589174741</v>
      </c>
      <c r="K17205" s="146">
        <v>117.02360431507836</v>
      </c>
      <c r="L17205" s="147">
        <v>4.4022223637453718E-7</v>
      </c>
      <c r="M17205" s="147">
        <v>13.470528081639729</v>
      </c>
      <c r="N17205" s="87">
        <v>1514.86536457181</v>
      </c>
      <c r="O17205" s="88">
        <v>97.058920229204276</v>
      </c>
      <c r="P17205" s="89">
        <v>64.070987758465805</v>
      </c>
    </row>
    <row r="17206" spans="1:16">
      <c r="A17206" s="75" t="s">
        <v>27756</v>
      </c>
      <c r="B17206" s="85">
        <v>17202</v>
      </c>
      <c r="C17206" s="85">
        <v>17404</v>
      </c>
      <c r="D17206" s="85">
        <v>17202</v>
      </c>
      <c r="E17206" s="86" t="s">
        <v>20882</v>
      </c>
      <c r="F17206" s="85" t="s">
        <v>38</v>
      </c>
      <c r="G17206" s="86" t="s">
        <v>20882</v>
      </c>
      <c r="H17206" s="85" t="s">
        <v>260</v>
      </c>
      <c r="I17206" s="85">
        <v>1</v>
      </c>
      <c r="J17206" s="88">
        <v>107.8848569363161</v>
      </c>
      <c r="K17206" s="146">
        <v>117.26967072749194</v>
      </c>
      <c r="L17206" s="147">
        <v>4.4110599141055811E-7</v>
      </c>
      <c r="M17206" s="147">
        <v>13.49747183923345</v>
      </c>
      <c r="N17206" s="87">
        <v>1517.954539479161</v>
      </c>
      <c r="O17206" s="88">
        <v>97.254192839191191</v>
      </c>
      <c r="P17206" s="89">
        <v>64.069239433587342</v>
      </c>
    </row>
    <row r="17207" spans="1:16">
      <c r="A17207" s="75" t="s">
        <v>27757</v>
      </c>
      <c r="B17207" s="85">
        <v>17203</v>
      </c>
      <c r="C17207" s="85">
        <v>17405</v>
      </c>
      <c r="D17207" s="85">
        <v>17203</v>
      </c>
      <c r="E17207" s="86" t="s">
        <v>20882</v>
      </c>
      <c r="F17207" s="85" t="s">
        <v>11</v>
      </c>
      <c r="G17207" s="86" t="s">
        <v>20882</v>
      </c>
      <c r="H17207" s="85" t="s">
        <v>260</v>
      </c>
      <c r="I17207" s="85">
        <v>1</v>
      </c>
      <c r="J17207" s="88">
        <v>107.2305828196599</v>
      </c>
      <c r="K17207" s="146">
        <v>116.52535098992524</v>
      </c>
      <c r="L17207" s="147">
        <v>4.3843274433863137E-7</v>
      </c>
      <c r="M17207" s="147">
        <v>13.4159703844656</v>
      </c>
      <c r="N17207" s="87">
        <v>1508.6101765741089</v>
      </c>
      <c r="O17207" s="88">
        <v>96.663517921823555</v>
      </c>
      <c r="P17207" s="89">
        <v>64.07454982262945</v>
      </c>
    </row>
    <row r="17208" spans="1:16">
      <c r="A17208" s="75" t="s">
        <v>20883</v>
      </c>
      <c r="B17208" s="85">
        <v>17204</v>
      </c>
      <c r="C17208" s="85">
        <v>13016</v>
      </c>
      <c r="D17208" s="85">
        <v>17204</v>
      </c>
      <c r="E17208" s="86" t="s">
        <v>20884</v>
      </c>
      <c r="F17208" s="85" t="s">
        <v>55</v>
      </c>
      <c r="G17208" s="86" t="s">
        <v>20885</v>
      </c>
      <c r="H17208" s="85" t="s">
        <v>260</v>
      </c>
      <c r="I17208" s="85">
        <v>1</v>
      </c>
      <c r="J17208" s="88">
        <v>580825.85299013497</v>
      </c>
      <c r="K17208" s="146">
        <v>1946022.888329244</v>
      </c>
      <c r="L17208" s="147">
        <v>3.6483358425062071E-3</v>
      </c>
      <c r="M17208" s="147">
        <v>66826.123186348574</v>
      </c>
      <c r="N17208" s="87">
        <v>6867005.8708868306</v>
      </c>
      <c r="O17208" s="88">
        <v>515826.49841874669</v>
      </c>
      <c r="P17208" s="89">
        <v>75.116653184414844</v>
      </c>
    </row>
    <row r="17209" spans="1:16">
      <c r="A17209" s="75" t="s">
        <v>27758</v>
      </c>
      <c r="B17209" s="85">
        <v>17205</v>
      </c>
      <c r="C17209" s="85">
        <v>17406</v>
      </c>
      <c r="D17209" s="85">
        <v>17205</v>
      </c>
      <c r="E17209" s="86" t="s">
        <v>27759</v>
      </c>
      <c r="F17209" s="85" t="s">
        <v>38</v>
      </c>
      <c r="G17209" s="86" t="s">
        <v>20885</v>
      </c>
      <c r="H17209" s="85" t="s">
        <v>260</v>
      </c>
      <c r="I17209" s="85">
        <v>1</v>
      </c>
      <c r="J17209" s="88">
        <v>580825.85299013497</v>
      </c>
      <c r="K17209" s="146">
        <v>1946022.888329244</v>
      </c>
      <c r="L17209" s="147">
        <v>3.6483358425062071E-3</v>
      </c>
      <c r="M17209" s="147">
        <v>66826.123186348574</v>
      </c>
      <c r="N17209" s="87">
        <v>6867005.8708868306</v>
      </c>
      <c r="O17209" s="88">
        <v>515826.49841874669</v>
      </c>
      <c r="P17209" s="89">
        <v>75.116653184414844</v>
      </c>
    </row>
    <row r="17210" spans="1:16">
      <c r="A17210" s="75" t="s">
        <v>27760</v>
      </c>
      <c r="B17210" s="85">
        <v>17206</v>
      </c>
      <c r="C17210" s="85">
        <v>17407</v>
      </c>
      <c r="D17210" s="85">
        <v>17206</v>
      </c>
      <c r="E17210" s="86" t="s">
        <v>27759</v>
      </c>
      <c r="F17210" s="85" t="s">
        <v>243</v>
      </c>
      <c r="G17210" s="86" t="s">
        <v>20885</v>
      </c>
      <c r="H17210" s="85" t="s">
        <v>260</v>
      </c>
      <c r="I17210" s="85">
        <v>1</v>
      </c>
      <c r="J17210" s="88">
        <v>580415.79921751528</v>
      </c>
      <c r="K17210" s="146">
        <v>1945782.9543395722</v>
      </c>
      <c r="L17210" s="147">
        <v>3.6478407061845139E-3</v>
      </c>
      <c r="M17210" s="147">
        <v>66787.929978496279</v>
      </c>
      <c r="N17210" s="87">
        <v>6867076.0344960634</v>
      </c>
      <c r="O17210" s="88">
        <v>515485.23048794601</v>
      </c>
      <c r="P17210" s="89">
        <v>75.066189437608955</v>
      </c>
    </row>
    <row r="17211" spans="1:16">
      <c r="A17211" s="75" t="s">
        <v>884</v>
      </c>
      <c r="B17211" s="85">
        <v>17207</v>
      </c>
      <c r="C17211" s="85">
        <v>393</v>
      </c>
      <c r="D17211" s="85">
        <v>17207</v>
      </c>
      <c r="E17211" s="86" t="s">
        <v>877</v>
      </c>
      <c r="F17211" s="85" t="s">
        <v>882</v>
      </c>
      <c r="G17211" s="86" t="s">
        <v>885</v>
      </c>
      <c r="H17211" s="85" t="s">
        <v>1</v>
      </c>
      <c r="I17211" s="85">
        <v>1</v>
      </c>
      <c r="J17211" s="88">
        <v>0.1198611630636707</v>
      </c>
      <c r="K17211" s="146">
        <v>8.5141608412997422E-2</v>
      </c>
      <c r="L17211" s="147">
        <v>3.9532508686148611E-10</v>
      </c>
      <c r="M17211" s="147">
        <v>1.423825494538174E-2</v>
      </c>
      <c r="N17211" s="87">
        <v>1.9538874356206419</v>
      </c>
      <c r="O17211" s="88">
        <v>0.1083359429848593</v>
      </c>
      <c r="P17211" s="89">
        <v>55.446358377573041</v>
      </c>
    </row>
    <row r="17212" spans="1:16">
      <c r="A17212" s="75" t="s">
        <v>894</v>
      </c>
      <c r="B17212" s="85">
        <v>17208</v>
      </c>
      <c r="C17212" s="85">
        <v>400</v>
      </c>
      <c r="D17212" s="85">
        <v>17208</v>
      </c>
      <c r="E17212" s="86" t="s">
        <v>877</v>
      </c>
      <c r="F17212" s="85" t="s">
        <v>38</v>
      </c>
      <c r="G17212" s="86" t="s">
        <v>885</v>
      </c>
      <c r="H17212" s="85" t="s">
        <v>1</v>
      </c>
      <c r="I17212" s="85">
        <v>1</v>
      </c>
      <c r="J17212" s="88">
        <v>0.10880014816508821</v>
      </c>
      <c r="K17212" s="146">
        <v>7.9583990199875262E-2</v>
      </c>
      <c r="L17212" s="147">
        <v>3.6168967482469951E-10</v>
      </c>
      <c r="M17212" s="147">
        <v>1.326466523773609E-2</v>
      </c>
      <c r="N17212" s="87">
        <v>1.7701357533181401</v>
      </c>
      <c r="O17212" s="88">
        <v>9.8852795589689138E-2</v>
      </c>
      <c r="P17212" s="89">
        <v>55.844753942960821</v>
      </c>
    </row>
    <row r="17213" spans="1:16">
      <c r="A17213" s="75" t="s">
        <v>12146</v>
      </c>
      <c r="B17213" s="85">
        <v>17209</v>
      </c>
      <c r="C17213" s="85">
        <v>8201</v>
      </c>
      <c r="D17213" s="85">
        <v>17209</v>
      </c>
      <c r="E17213" s="86" t="s">
        <v>12144</v>
      </c>
      <c r="F17213" s="85" t="s">
        <v>38</v>
      </c>
      <c r="G17213" s="86" t="s">
        <v>885</v>
      </c>
      <c r="H17213" s="85" t="s">
        <v>1</v>
      </c>
      <c r="I17213" s="85">
        <v>1</v>
      </c>
      <c r="J17213" s="88">
        <v>7.9132520572413156E-2</v>
      </c>
      <c r="K17213" s="146">
        <v>6.9300833375249352E-2</v>
      </c>
      <c r="L17213" s="147">
        <v>2.858878114777547E-10</v>
      </c>
      <c r="M17213" s="147">
        <v>1.120273745611769E-2</v>
      </c>
      <c r="N17213" s="87">
        <v>1.4864790340267371</v>
      </c>
      <c r="O17213" s="88">
        <v>6.9198266129510105E-2</v>
      </c>
      <c r="P17213" s="89">
        <v>46.551794236921232</v>
      </c>
    </row>
    <row r="17214" spans="1:16">
      <c r="A17214" s="75" t="s">
        <v>12148</v>
      </c>
      <c r="B17214" s="85">
        <v>17210</v>
      </c>
      <c r="C17214" s="85">
        <v>8203</v>
      </c>
      <c r="D17214" s="85">
        <v>17210</v>
      </c>
      <c r="E17214" s="86" t="s">
        <v>12144</v>
      </c>
      <c r="F17214" s="85" t="s">
        <v>11</v>
      </c>
      <c r="G17214" s="86" t="s">
        <v>885</v>
      </c>
      <c r="H17214" s="85" t="s">
        <v>1</v>
      </c>
      <c r="I17214" s="85">
        <v>1</v>
      </c>
      <c r="J17214" s="88">
        <v>7.4838289784239023E-2</v>
      </c>
      <c r="K17214" s="146">
        <v>6.3129107963108652E-2</v>
      </c>
      <c r="L17214" s="147">
        <v>2.691077465039055E-10</v>
      </c>
      <c r="M17214" s="147">
        <v>1.1056054636882289E-2</v>
      </c>
      <c r="N17214" s="87">
        <v>1.4719475190198059</v>
      </c>
      <c r="O17214" s="88">
        <v>6.550649570565524E-2</v>
      </c>
      <c r="P17214" s="89">
        <v>44.503282120599714</v>
      </c>
    </row>
    <row r="17215" spans="1:16">
      <c r="A17215" s="75" t="s">
        <v>12151</v>
      </c>
      <c r="B17215" s="85">
        <v>17211</v>
      </c>
      <c r="C17215" s="85">
        <v>8205</v>
      </c>
      <c r="D17215" s="85">
        <v>17211</v>
      </c>
      <c r="E17215" s="86" t="s">
        <v>12150</v>
      </c>
      <c r="F17215" s="85" t="s">
        <v>38</v>
      </c>
      <c r="G17215" s="86" t="s">
        <v>885</v>
      </c>
      <c r="H17215" s="85" t="s">
        <v>1</v>
      </c>
      <c r="I17215" s="85">
        <v>1</v>
      </c>
      <c r="J17215" s="88">
        <v>5.5521421492437592E-2</v>
      </c>
      <c r="K17215" s="146">
        <v>5.4301850494676014E-2</v>
      </c>
      <c r="L17215" s="147">
        <v>2.153129884219099E-10</v>
      </c>
      <c r="M17215" s="147">
        <v>1.174344386487319E-2</v>
      </c>
      <c r="N17215" s="87">
        <v>1.339179081320234</v>
      </c>
      <c r="O17215" s="88">
        <v>4.7544932813004592E-2</v>
      </c>
      <c r="P17215" s="89">
        <v>35.503043227147984</v>
      </c>
    </row>
    <row r="17216" spans="1:16">
      <c r="A17216" s="75" t="s">
        <v>12153</v>
      </c>
      <c r="B17216" s="85">
        <v>17212</v>
      </c>
      <c r="C17216" s="85">
        <v>8207</v>
      </c>
      <c r="D17216" s="85">
        <v>17212</v>
      </c>
      <c r="E17216" s="86" t="s">
        <v>12150</v>
      </c>
      <c r="F17216" s="85" t="s">
        <v>11</v>
      </c>
      <c r="G17216" s="86" t="s">
        <v>885</v>
      </c>
      <c r="H17216" s="85" t="s">
        <v>1</v>
      </c>
      <c r="I17216" s="85">
        <v>1</v>
      </c>
      <c r="J17216" s="88">
        <v>4.8027621214655182E-2</v>
      </c>
      <c r="K17216" s="146">
        <v>4.361114302946336E-2</v>
      </c>
      <c r="L17216" s="147">
        <v>1.8871564147125041E-10</v>
      </c>
      <c r="M17216" s="147">
        <v>1.147663122575329E-2</v>
      </c>
      <c r="N17216" s="87">
        <v>1.314531734146676</v>
      </c>
      <c r="O17216" s="88">
        <v>4.0678891906888628E-2</v>
      </c>
      <c r="P17216" s="89">
        <v>30.945538133619266</v>
      </c>
    </row>
    <row r="17217" spans="1:16">
      <c r="A17217" s="75" t="s">
        <v>20886</v>
      </c>
      <c r="B17217" s="85">
        <v>17213</v>
      </c>
      <c r="C17217" s="85">
        <v>13017</v>
      </c>
      <c r="D17217" s="85">
        <v>17213</v>
      </c>
      <c r="E17217" s="86" t="s">
        <v>20887</v>
      </c>
      <c r="F17217" s="85" t="s">
        <v>38</v>
      </c>
      <c r="G17217" s="86" t="s">
        <v>885</v>
      </c>
      <c r="H17217" s="85" t="s">
        <v>1</v>
      </c>
      <c r="I17217" s="85">
        <v>1</v>
      </c>
      <c r="J17217" s="88">
        <v>0.34899760501088678</v>
      </c>
      <c r="K17217" s="146">
        <v>0.29816843790325548</v>
      </c>
      <c r="L17217" s="147">
        <v>1.296729120894116E-9</v>
      </c>
      <c r="M17217" s="147">
        <v>3.3025565852385898E-2</v>
      </c>
      <c r="N17217" s="87">
        <v>4.6569149677500832</v>
      </c>
      <c r="O17217" s="88">
        <v>0.31834957253657958</v>
      </c>
      <c r="P17217" s="89">
        <v>68.360615287417474</v>
      </c>
    </row>
    <row r="17218" spans="1:16">
      <c r="A17218" s="75" t="s">
        <v>20888</v>
      </c>
      <c r="B17218" s="85">
        <v>17214</v>
      </c>
      <c r="C17218" s="85">
        <v>13018</v>
      </c>
      <c r="D17218" s="85">
        <v>17214</v>
      </c>
      <c r="E17218" s="86" t="s">
        <v>20887</v>
      </c>
      <c r="F17218" s="85" t="s">
        <v>11</v>
      </c>
      <c r="G17218" s="86" t="s">
        <v>885</v>
      </c>
      <c r="H17218" s="85" t="s">
        <v>1</v>
      </c>
      <c r="I17218" s="85">
        <v>1</v>
      </c>
      <c r="J17218" s="88">
        <v>0.30366849953283392</v>
      </c>
      <c r="K17218" s="146">
        <v>0.23476043533726038</v>
      </c>
      <c r="L17218" s="147">
        <v>1.0936875612417739E-9</v>
      </c>
      <c r="M17218" s="147">
        <v>3.379019087056831E-2</v>
      </c>
      <c r="N17218" s="87">
        <v>4.6007370843018256</v>
      </c>
      <c r="O17218" s="88">
        <v>0.27519460904564269</v>
      </c>
      <c r="P17218" s="89">
        <v>59.815330457511728</v>
      </c>
    </row>
    <row r="17219" spans="1:16">
      <c r="A17219" s="75" t="s">
        <v>24869</v>
      </c>
      <c r="B17219" s="85">
        <v>17215</v>
      </c>
      <c r="C17219" s="85">
        <v>15247</v>
      </c>
      <c r="D17219" s="85">
        <v>17215</v>
      </c>
      <c r="E17219" s="86" t="s">
        <v>24868</v>
      </c>
      <c r="F17219" s="85" t="s">
        <v>283</v>
      </c>
      <c r="G17219" s="86" t="s">
        <v>885</v>
      </c>
      <c r="H17219" s="85" t="s">
        <v>1</v>
      </c>
      <c r="I17219" s="85">
        <v>1</v>
      </c>
      <c r="J17219" s="88">
        <v>0.39767526037324341</v>
      </c>
      <c r="K17219" s="146">
        <v>0.33566558458503948</v>
      </c>
      <c r="L17219" s="147">
        <v>1.5025131707961709E-9</v>
      </c>
      <c r="M17219" s="147">
        <v>4.8412032617287234E-3</v>
      </c>
      <c r="N17219" s="87">
        <v>1.4921265810261179</v>
      </c>
      <c r="O17219" s="88">
        <v>0.15182180888874169</v>
      </c>
      <c r="P17219" s="89">
        <v>101.74861222855209</v>
      </c>
    </row>
    <row r="17220" spans="1:16">
      <c r="A17220" s="75" t="s">
        <v>24871</v>
      </c>
      <c r="B17220" s="85">
        <v>17216</v>
      </c>
      <c r="C17220" s="85">
        <v>15249</v>
      </c>
      <c r="D17220" s="85">
        <v>17216</v>
      </c>
      <c r="E17220" s="86" t="s">
        <v>24868</v>
      </c>
      <c r="F17220" s="85" t="s">
        <v>880</v>
      </c>
      <c r="G17220" s="86" t="s">
        <v>885</v>
      </c>
      <c r="H17220" s="85" t="s">
        <v>1</v>
      </c>
      <c r="I17220" s="85">
        <v>1</v>
      </c>
      <c r="J17220" s="88">
        <v>0.2475816879103854</v>
      </c>
      <c r="K17220" s="146">
        <v>0.19872226878189111</v>
      </c>
      <c r="L17220" s="147">
        <v>9.5294074949270755E-10</v>
      </c>
      <c r="M17220" s="147">
        <v>1.1307702649841451E-2</v>
      </c>
      <c r="N17220" s="87">
        <v>1.6394120719489449</v>
      </c>
      <c r="O17220" s="88">
        <v>9.3816485505840139E-2</v>
      </c>
      <c r="P17220" s="89">
        <v>57.225689081519583</v>
      </c>
    </row>
    <row r="17221" spans="1:16">
      <c r="A17221" s="75" t="s">
        <v>24873</v>
      </c>
      <c r="B17221" s="85">
        <v>17217</v>
      </c>
      <c r="C17221" s="85">
        <v>15251</v>
      </c>
      <c r="D17221" s="85">
        <v>17217</v>
      </c>
      <c r="E17221" s="86" t="s">
        <v>24868</v>
      </c>
      <c r="F17221" s="85" t="s">
        <v>882</v>
      </c>
      <c r="G17221" s="86" t="s">
        <v>885</v>
      </c>
      <c r="H17221" s="85" t="s">
        <v>1</v>
      </c>
      <c r="I17221" s="85">
        <v>1</v>
      </c>
      <c r="J17221" s="88">
        <v>0.11784226013279719</v>
      </c>
      <c r="K17221" s="146">
        <v>0.12040876205826198</v>
      </c>
      <c r="L17221" s="147">
        <v>5.3417670965252845E-10</v>
      </c>
      <c r="M17221" s="147">
        <v>1.1283791300831649E-2</v>
      </c>
      <c r="N17221" s="87">
        <v>1.54891242450124</v>
      </c>
      <c r="O17221" s="88">
        <v>8.6974120550186468E-2</v>
      </c>
      <c r="P17221" s="89">
        <v>56.151735355982254</v>
      </c>
    </row>
    <row r="17222" spans="1:16">
      <c r="A17222" s="75" t="s">
        <v>24875</v>
      </c>
      <c r="B17222" s="85">
        <v>17218</v>
      </c>
      <c r="C17222" s="85">
        <v>15253</v>
      </c>
      <c r="D17222" s="85">
        <v>17218</v>
      </c>
      <c r="E17222" s="86" t="s">
        <v>24868</v>
      </c>
      <c r="F17222" s="85" t="s">
        <v>887</v>
      </c>
      <c r="G17222" s="86" t="s">
        <v>885</v>
      </c>
      <c r="H17222" s="85" t="s">
        <v>1</v>
      </c>
      <c r="I17222" s="85">
        <v>1</v>
      </c>
      <c r="J17222" s="88">
        <v>0.25087587511143122</v>
      </c>
      <c r="K17222" s="146">
        <v>0.19343242885658937</v>
      </c>
      <c r="L17222" s="147">
        <v>9.4074999271534572E-10</v>
      </c>
      <c r="M17222" s="147">
        <v>1.281178490691681E-2</v>
      </c>
      <c r="N17222" s="87">
        <v>1.724915077263881</v>
      </c>
      <c r="O17222" s="88">
        <v>9.8221719005230357E-2</v>
      </c>
      <c r="P17222" s="89">
        <v>56.942930292564306</v>
      </c>
    </row>
    <row r="17223" spans="1:16">
      <c r="A17223" s="75" t="s">
        <v>24877</v>
      </c>
      <c r="B17223" s="85">
        <v>17219</v>
      </c>
      <c r="C17223" s="85">
        <v>15255</v>
      </c>
      <c r="D17223" s="85">
        <v>17219</v>
      </c>
      <c r="E17223" s="86" t="s">
        <v>24868</v>
      </c>
      <c r="F17223" s="85" t="s">
        <v>318</v>
      </c>
      <c r="G17223" s="86" t="s">
        <v>885</v>
      </c>
      <c r="H17223" s="85" t="s">
        <v>1</v>
      </c>
      <c r="I17223" s="85">
        <v>1</v>
      </c>
      <c r="J17223" s="88">
        <v>0.25732895301418529</v>
      </c>
      <c r="K17223" s="146">
        <v>0.1960622849440071</v>
      </c>
      <c r="L17223" s="147">
        <v>9.6003807126440906E-10</v>
      </c>
      <c r="M17223" s="147">
        <v>1.084757441080081E-2</v>
      </c>
      <c r="N17223" s="87">
        <v>1.4685647761593461</v>
      </c>
      <c r="O17223" s="88">
        <v>8.3969911460629557E-2</v>
      </c>
      <c r="P17223" s="89">
        <v>57.178214283629551</v>
      </c>
    </row>
    <row r="17224" spans="1:16">
      <c r="A17224" s="75" t="s">
        <v>24879</v>
      </c>
      <c r="B17224" s="85">
        <v>17220</v>
      </c>
      <c r="C17224" s="85">
        <v>15257</v>
      </c>
      <c r="D17224" s="85">
        <v>17220</v>
      </c>
      <c r="E17224" s="86" t="s">
        <v>24868</v>
      </c>
      <c r="F17224" s="85" t="s">
        <v>891</v>
      </c>
      <c r="G17224" s="86" t="s">
        <v>885</v>
      </c>
      <c r="H17224" s="85" t="s">
        <v>1</v>
      </c>
      <c r="I17224" s="85">
        <v>1</v>
      </c>
      <c r="J17224" s="88">
        <v>0.27316861511450841</v>
      </c>
      <c r="K17224" s="146">
        <v>0.20507427828029801</v>
      </c>
      <c r="L17224" s="147">
        <v>1.005705206917888E-9</v>
      </c>
      <c r="M17224" s="147">
        <v>1.1949232983862379E-2</v>
      </c>
      <c r="N17224" s="87">
        <v>1.617225770416838</v>
      </c>
      <c r="O17224" s="88">
        <v>9.182100103790633E-2</v>
      </c>
      <c r="P17224" s="89">
        <v>56.776859927380194</v>
      </c>
    </row>
    <row r="17225" spans="1:16">
      <c r="A17225" s="75" t="s">
        <v>24881</v>
      </c>
      <c r="B17225" s="85">
        <v>17221</v>
      </c>
      <c r="C17225" s="85">
        <v>15259</v>
      </c>
      <c r="D17225" s="85">
        <v>17221</v>
      </c>
      <c r="E17225" s="86" t="s">
        <v>24868</v>
      </c>
      <c r="F17225" s="85" t="s">
        <v>38</v>
      </c>
      <c r="G17225" s="86" t="s">
        <v>885</v>
      </c>
      <c r="H17225" s="85" t="s">
        <v>1</v>
      </c>
      <c r="I17225" s="85">
        <v>1</v>
      </c>
      <c r="J17225" s="88">
        <v>0.23550662301129199</v>
      </c>
      <c r="K17225" s="146">
        <v>0.20340129956441486</v>
      </c>
      <c r="L17225" s="147">
        <v>9.4376646188547785E-10</v>
      </c>
      <c r="M17225" s="147">
        <v>7.9968396236706971E-3</v>
      </c>
      <c r="N17225" s="87">
        <v>1.383475620198978</v>
      </c>
      <c r="O17225" s="88">
        <v>0.1012586980412328</v>
      </c>
      <c r="P17225" s="89">
        <v>73.191530492361906</v>
      </c>
    </row>
    <row r="17226" spans="1:16">
      <c r="A17226" s="75" t="s">
        <v>24883</v>
      </c>
      <c r="B17226" s="85">
        <v>17222</v>
      </c>
      <c r="C17226" s="85">
        <v>15261</v>
      </c>
      <c r="D17226" s="85">
        <v>17222</v>
      </c>
      <c r="E17226" s="86" t="s">
        <v>24868</v>
      </c>
      <c r="F17226" s="85" t="s">
        <v>896</v>
      </c>
      <c r="G17226" s="86" t="s">
        <v>885</v>
      </c>
      <c r="H17226" s="85" t="s">
        <v>1</v>
      </c>
      <c r="I17226" s="85">
        <v>1</v>
      </c>
      <c r="J17226" s="88">
        <v>0.24772929969226129</v>
      </c>
      <c r="K17226" s="146">
        <v>0.19351853306988467</v>
      </c>
      <c r="L17226" s="147">
        <v>9.3299118143995331E-10</v>
      </c>
      <c r="M17226" s="147">
        <v>1.30392538853199E-2</v>
      </c>
      <c r="N17226" s="87">
        <v>1.763489895407613</v>
      </c>
      <c r="O17226" s="88">
        <v>0.10041371965389111</v>
      </c>
      <c r="P17226" s="89">
        <v>56.940343075048624</v>
      </c>
    </row>
    <row r="17227" spans="1:16">
      <c r="A17227" s="75" t="s">
        <v>24885</v>
      </c>
      <c r="B17227" s="85">
        <v>17223</v>
      </c>
      <c r="C17227" s="85">
        <v>15263</v>
      </c>
      <c r="D17227" s="85">
        <v>17223</v>
      </c>
      <c r="E17227" s="86" t="s">
        <v>24868</v>
      </c>
      <c r="F17227" s="85" t="s">
        <v>696</v>
      </c>
      <c r="G17227" s="86" t="s">
        <v>885</v>
      </c>
      <c r="H17227" s="85" t="s">
        <v>1</v>
      </c>
      <c r="I17227" s="85">
        <v>1</v>
      </c>
      <c r="J17227" s="88">
        <v>0.2472753907015128</v>
      </c>
      <c r="K17227" s="146">
        <v>0.19306484133033627</v>
      </c>
      <c r="L17227" s="147">
        <v>9.3416548831064744E-10</v>
      </c>
      <c r="M17227" s="147">
        <v>1.02683057755202E-2</v>
      </c>
      <c r="N17227" s="87">
        <v>1.3908912458004581</v>
      </c>
      <c r="O17227" s="88">
        <v>8.0303079561831345E-2</v>
      </c>
      <c r="P17227" s="89">
        <v>57.734980937073132</v>
      </c>
    </row>
    <row r="17228" spans="1:16">
      <c r="A17228" s="75" t="s">
        <v>24887</v>
      </c>
      <c r="B17228" s="85">
        <v>17224</v>
      </c>
      <c r="C17228" s="85">
        <v>15265</v>
      </c>
      <c r="D17228" s="85">
        <v>17224</v>
      </c>
      <c r="E17228" s="86" t="s">
        <v>24868</v>
      </c>
      <c r="F17228" s="85" t="s">
        <v>899</v>
      </c>
      <c r="G17228" s="86" t="s">
        <v>885</v>
      </c>
      <c r="H17228" s="85" t="s">
        <v>1</v>
      </c>
      <c r="I17228" s="85">
        <v>1</v>
      </c>
      <c r="J17228" s="88">
        <v>0.27696891021680331</v>
      </c>
      <c r="K17228" s="146">
        <v>0.21130773000099759</v>
      </c>
      <c r="L17228" s="147">
        <v>1.019390037365573E-9</v>
      </c>
      <c r="M17228" s="147">
        <v>1.1491878423191481E-2</v>
      </c>
      <c r="N17228" s="87">
        <v>1.554629028534904</v>
      </c>
      <c r="O17228" s="88">
        <v>8.9406471154025988E-2</v>
      </c>
      <c r="P17228" s="89">
        <v>57.509842871185434</v>
      </c>
    </row>
    <row r="17229" spans="1:16">
      <c r="A17229" s="75" t="s">
        <v>25448</v>
      </c>
      <c r="B17229" s="85">
        <v>17225</v>
      </c>
      <c r="C17229" s="85">
        <v>15696</v>
      </c>
      <c r="D17229" s="85">
        <v>17225</v>
      </c>
      <c r="E17229" s="86" t="s">
        <v>25447</v>
      </c>
      <c r="F17229" s="85" t="s">
        <v>38</v>
      </c>
      <c r="G17229" s="86" t="s">
        <v>885</v>
      </c>
      <c r="H17229" s="85" t="s">
        <v>1</v>
      </c>
      <c r="I17229" s="85">
        <v>1</v>
      </c>
      <c r="J17229" s="88">
        <v>6.6430098990886491E-2</v>
      </c>
      <c r="K17229" s="146">
        <v>6.7969310363955135E-2</v>
      </c>
      <c r="L17229" s="147">
        <v>2.6816033932197318E-10</v>
      </c>
      <c r="M17229" s="147">
        <v>1.8174191279219841E-2</v>
      </c>
      <c r="N17229" s="87">
        <v>2.493383418053563</v>
      </c>
      <c r="O17229" s="88">
        <v>5.0035045725413632E-2</v>
      </c>
      <c r="P17229" s="89">
        <v>20.067128610517923</v>
      </c>
    </row>
    <row r="17230" spans="1:16">
      <c r="A17230" s="75" t="s">
        <v>25450</v>
      </c>
      <c r="B17230" s="85">
        <v>17226</v>
      </c>
      <c r="C17230" s="85">
        <v>15698</v>
      </c>
      <c r="D17230" s="85">
        <v>17226</v>
      </c>
      <c r="E17230" s="86" t="s">
        <v>25447</v>
      </c>
      <c r="F17230" s="85" t="s">
        <v>11</v>
      </c>
      <c r="G17230" s="86" t="s">
        <v>885</v>
      </c>
      <c r="H17230" s="85" t="s">
        <v>1</v>
      </c>
      <c r="I17230" s="85">
        <v>1</v>
      </c>
      <c r="J17230" s="88">
        <v>6.2437224767574413E-2</v>
      </c>
      <c r="K17230" s="146">
        <v>6.2220761062888791E-2</v>
      </c>
      <c r="L17230" s="147">
        <v>2.5244049000402332E-10</v>
      </c>
      <c r="M17230" s="147">
        <v>1.8037825300420231E-2</v>
      </c>
      <c r="N17230" s="87">
        <v>2.479726430757593</v>
      </c>
      <c r="O17230" s="88">
        <v>4.6603880700027078E-2</v>
      </c>
      <c r="P17230" s="89">
        <v>18.793960544183456</v>
      </c>
    </row>
    <row r="17231" spans="1:16">
      <c r="A17231" s="75" t="s">
        <v>26304</v>
      </c>
      <c r="B17231" s="85">
        <v>17227</v>
      </c>
      <c r="C17231" s="85">
        <v>16354</v>
      </c>
      <c r="D17231" s="85">
        <v>17227</v>
      </c>
      <c r="E17231" s="86" t="s">
        <v>26303</v>
      </c>
      <c r="F17231" s="85" t="s">
        <v>38</v>
      </c>
      <c r="G17231" s="86" t="s">
        <v>885</v>
      </c>
      <c r="H17231" s="85" t="s">
        <v>1</v>
      </c>
      <c r="I17231" s="85">
        <v>1</v>
      </c>
      <c r="J17231" s="88">
        <v>2.914846806876497E-2</v>
      </c>
      <c r="K17231" s="146">
        <v>3.0924996164140375E-2</v>
      </c>
      <c r="L17231" s="147">
        <v>1.1936224529216121E-10</v>
      </c>
      <c r="M17231" s="147">
        <v>7.5594706034444372E-3</v>
      </c>
      <c r="N17231" s="87">
        <v>0.95554582130643506</v>
      </c>
      <c r="O17231" s="88">
        <v>2.4143070392472449E-2</v>
      </c>
      <c r="P17231" s="89">
        <v>25.266261286626442</v>
      </c>
    </row>
    <row r="17232" spans="1:16">
      <c r="A17232" s="75" t="s">
        <v>26306</v>
      </c>
      <c r="B17232" s="85">
        <v>17228</v>
      </c>
      <c r="C17232" s="85">
        <v>16356</v>
      </c>
      <c r="D17232" s="85">
        <v>17228</v>
      </c>
      <c r="E17232" s="86" t="s">
        <v>26303</v>
      </c>
      <c r="F17232" s="85" t="s">
        <v>11</v>
      </c>
      <c r="G17232" s="86" t="s">
        <v>885</v>
      </c>
      <c r="H17232" s="85" t="s">
        <v>1</v>
      </c>
      <c r="I17232" s="85">
        <v>1</v>
      </c>
      <c r="J17232" s="88">
        <v>2.2305946899430211E-2</v>
      </c>
      <c r="K17232" s="146">
        <v>2.1138197553925684E-2</v>
      </c>
      <c r="L17232" s="147">
        <v>8.9710610028495322E-11</v>
      </c>
      <c r="M17232" s="147">
        <v>7.383417186803078E-3</v>
      </c>
      <c r="N17232" s="87">
        <v>0.91326056244843712</v>
      </c>
      <c r="O17232" s="88">
        <v>1.80953137491833E-2</v>
      </c>
      <c r="P17232" s="89">
        <v>19.813966017179204</v>
      </c>
    </row>
    <row r="17233" spans="1:16">
      <c r="A17233" s="75" t="s">
        <v>27398</v>
      </c>
      <c r="B17233" s="85">
        <v>17229</v>
      </c>
      <c r="C17233" s="85">
        <v>17145</v>
      </c>
      <c r="D17233" s="85">
        <v>17229</v>
      </c>
      <c r="E17233" s="86" t="s">
        <v>27395</v>
      </c>
      <c r="F17233" s="85" t="s">
        <v>55</v>
      </c>
      <c r="G17233" s="86" t="s">
        <v>885</v>
      </c>
      <c r="H17233" s="85" t="s">
        <v>1</v>
      </c>
      <c r="I17233" s="85">
        <v>1</v>
      </c>
      <c r="J17233" s="88">
        <v>1.303845104119675E-2</v>
      </c>
      <c r="K17233" s="146">
        <v>0.18829217272207435</v>
      </c>
      <c r="L17233" s="147">
        <v>4.283519911356832E-10</v>
      </c>
      <c r="M17233" s="147">
        <v>1.8843305417073849E-3</v>
      </c>
      <c r="N17233" s="87">
        <v>0.13901632739705949</v>
      </c>
      <c r="O17233" s="88">
        <v>1.173088470182067E-2</v>
      </c>
      <c r="P17233" s="89">
        <v>84.384941837190297</v>
      </c>
    </row>
    <row r="17234" spans="1:16">
      <c r="A17234" s="75" t="s">
        <v>27403</v>
      </c>
      <c r="B17234" s="85">
        <v>17230</v>
      </c>
      <c r="C17234" s="85">
        <v>17149</v>
      </c>
      <c r="D17234" s="85">
        <v>17230</v>
      </c>
      <c r="E17234" s="86" t="s">
        <v>27401</v>
      </c>
      <c r="F17234" s="85" t="s">
        <v>283</v>
      </c>
      <c r="G17234" s="86" t="s">
        <v>885</v>
      </c>
      <c r="H17234" s="85" t="s">
        <v>1</v>
      </c>
      <c r="I17234" s="85">
        <v>1</v>
      </c>
      <c r="J17234" s="88">
        <v>4.2146080291751521E-2</v>
      </c>
      <c r="K17234" s="146">
        <v>0.1101311560762307</v>
      </c>
      <c r="L17234" s="147">
        <v>4.6145489436209158E-10</v>
      </c>
      <c r="M17234" s="147">
        <v>2.9139243684004551E-3</v>
      </c>
      <c r="N17234" s="87">
        <v>0.44797646506792921</v>
      </c>
      <c r="O17234" s="88">
        <v>3.5880112251788082E-2</v>
      </c>
      <c r="P17234" s="89">
        <v>80.093743867431471</v>
      </c>
    </row>
    <row r="17235" spans="1:16">
      <c r="A17235" s="75" t="s">
        <v>27764</v>
      </c>
      <c r="B17235" s="85">
        <v>17231</v>
      </c>
      <c r="C17235" s="85">
        <v>17410</v>
      </c>
      <c r="D17235" s="85">
        <v>17231</v>
      </c>
      <c r="E17235" s="86" t="s">
        <v>27765</v>
      </c>
      <c r="F17235" s="85" t="s">
        <v>38</v>
      </c>
      <c r="G17235" s="86" t="s">
        <v>885</v>
      </c>
      <c r="H17235" s="85" t="s">
        <v>1</v>
      </c>
      <c r="I17235" s="85">
        <v>1</v>
      </c>
      <c r="J17235" s="88">
        <v>0.348997605010887</v>
      </c>
      <c r="K17235" s="146">
        <v>0.29816843790325559</v>
      </c>
      <c r="L17235" s="147">
        <v>1.296729120894117E-9</v>
      </c>
      <c r="M17235" s="147">
        <v>3.3025565852385932E-2</v>
      </c>
      <c r="N17235" s="87">
        <v>4.6569149677500867</v>
      </c>
      <c r="O17235" s="88">
        <v>0.31834957253657981</v>
      </c>
      <c r="P17235" s="89">
        <v>68.36061528741746</v>
      </c>
    </row>
    <row r="17236" spans="1:16">
      <c r="A17236" s="75" t="s">
        <v>27766</v>
      </c>
      <c r="B17236" s="85">
        <v>17232</v>
      </c>
      <c r="C17236" s="85">
        <v>17411</v>
      </c>
      <c r="D17236" s="85">
        <v>17232</v>
      </c>
      <c r="E17236" s="86" t="s">
        <v>27765</v>
      </c>
      <c r="F17236" s="85" t="s">
        <v>11</v>
      </c>
      <c r="G17236" s="86" t="s">
        <v>885</v>
      </c>
      <c r="H17236" s="85" t="s">
        <v>1</v>
      </c>
      <c r="I17236" s="85">
        <v>1</v>
      </c>
      <c r="J17236" s="88">
        <v>0.30366849953283381</v>
      </c>
      <c r="K17236" s="146">
        <v>0.23476043533726038</v>
      </c>
      <c r="L17236" s="147">
        <v>1.0936875612417739E-9</v>
      </c>
      <c r="M17236" s="147">
        <v>3.3790190870568337E-2</v>
      </c>
      <c r="N17236" s="87">
        <v>4.6007370843018309</v>
      </c>
      <c r="O17236" s="88">
        <v>0.27519460904564269</v>
      </c>
      <c r="P17236" s="89">
        <v>59.815330457511664</v>
      </c>
    </row>
    <row r="17237" spans="1:16">
      <c r="A17237" s="75" t="s">
        <v>28073</v>
      </c>
      <c r="B17237" s="85">
        <v>17233</v>
      </c>
      <c r="C17237" s="85">
        <v>17648</v>
      </c>
      <c r="D17237" s="85">
        <v>17233</v>
      </c>
      <c r="E17237" s="86" t="s">
        <v>28074</v>
      </c>
      <c r="F17237" s="85" t="s">
        <v>38</v>
      </c>
      <c r="G17237" s="86" t="s">
        <v>885</v>
      </c>
      <c r="H17237" s="85" t="s">
        <v>1</v>
      </c>
      <c r="I17237" s="85">
        <v>1</v>
      </c>
      <c r="J17237" s="88">
        <v>2.695715461939634E-2</v>
      </c>
      <c r="K17237" s="146">
        <v>0.28277899476753848</v>
      </c>
      <c r="L17237" s="147">
        <v>6.4628725980912698E-10</v>
      </c>
      <c r="M17237" s="147">
        <v>2.3661611205127151E-3</v>
      </c>
      <c r="N17237" s="87">
        <v>0.35628394332836011</v>
      </c>
      <c r="O17237" s="88">
        <v>2.4115882179599011E-2</v>
      </c>
      <c r="P17237" s="89">
        <v>67.687255154727012</v>
      </c>
    </row>
    <row r="17238" spans="1:16">
      <c r="A17238" s="75" t="s">
        <v>28076</v>
      </c>
      <c r="B17238" s="85">
        <v>17234</v>
      </c>
      <c r="C17238" s="85">
        <v>17650</v>
      </c>
      <c r="D17238" s="85">
        <v>17234</v>
      </c>
      <c r="E17238" s="86" t="s">
        <v>28074</v>
      </c>
      <c r="F17238" s="85" t="s">
        <v>11</v>
      </c>
      <c r="G17238" s="86" t="s">
        <v>885</v>
      </c>
      <c r="H17238" s="85" t="s">
        <v>1</v>
      </c>
      <c r="I17238" s="85">
        <v>1</v>
      </c>
      <c r="J17238" s="88">
        <v>2.1620035615672949E-2</v>
      </c>
      <c r="K17238" s="146">
        <v>0.27506716071949</v>
      </c>
      <c r="L17238" s="147">
        <v>6.2507957914756739E-10</v>
      </c>
      <c r="M17238" s="147">
        <v>2.1782963319286158E-3</v>
      </c>
      <c r="N17238" s="87">
        <v>0.33518290141087481</v>
      </c>
      <c r="O17238" s="88">
        <v>1.9596056666874549E-2</v>
      </c>
      <c r="P17238" s="89">
        <v>58.46377182245719</v>
      </c>
    </row>
    <row r="17239" spans="1:16">
      <c r="A17239" s="75" t="s">
        <v>20889</v>
      </c>
      <c r="B17239" s="85">
        <v>17235</v>
      </c>
      <c r="C17239" s="85">
        <v>13019</v>
      </c>
      <c r="D17239" s="85">
        <v>17235</v>
      </c>
      <c r="E17239" s="86" t="s">
        <v>20890</v>
      </c>
      <c r="F17239" s="85" t="s">
        <v>55</v>
      </c>
      <c r="G17239" s="86" t="s">
        <v>20891</v>
      </c>
      <c r="H17239" s="85" t="s">
        <v>1</v>
      </c>
      <c r="I17239" s="85">
        <v>1</v>
      </c>
      <c r="J17239" s="88">
        <v>0.54078809908331005</v>
      </c>
      <c r="K17239" s="146">
        <v>0.76480060726494881</v>
      </c>
      <c r="L17239" s="147">
        <v>2.5109237144592832E-9</v>
      </c>
      <c r="M17239" s="147">
        <v>4.3496327112907962E-2</v>
      </c>
      <c r="N17239" s="87">
        <v>7.8242221547827002</v>
      </c>
      <c r="O17239" s="88">
        <v>0.48235076498256563</v>
      </c>
      <c r="P17239" s="89">
        <v>61.648398452965679</v>
      </c>
    </row>
    <row r="17240" spans="1:16">
      <c r="A17240" s="75" t="s">
        <v>27769</v>
      </c>
      <c r="B17240" s="85">
        <v>17236</v>
      </c>
      <c r="C17240" s="85">
        <v>17413</v>
      </c>
      <c r="D17240" s="85">
        <v>17236</v>
      </c>
      <c r="E17240" s="86" t="s">
        <v>27768</v>
      </c>
      <c r="F17240" s="85" t="s">
        <v>55</v>
      </c>
      <c r="G17240" s="86" t="s">
        <v>20891</v>
      </c>
      <c r="H17240" s="85" t="s">
        <v>1</v>
      </c>
      <c r="I17240" s="85">
        <v>1</v>
      </c>
      <c r="J17240" s="88">
        <v>0.48636799826394872</v>
      </c>
      <c r="K17240" s="146">
        <v>0.68853346412293714</v>
      </c>
      <c r="L17240" s="147">
        <v>2.2036953600891781E-9</v>
      </c>
      <c r="M17240" s="147">
        <v>3.6518657696768292E-2</v>
      </c>
      <c r="N17240" s="87">
        <v>7.0401531672376381</v>
      </c>
      <c r="O17240" s="88">
        <v>0.43293964220528502</v>
      </c>
      <c r="P17240" s="89">
        <v>61.495770322161697</v>
      </c>
    </row>
    <row r="17241" spans="1:16">
      <c r="A17241" s="75" t="s">
        <v>20892</v>
      </c>
      <c r="B17241" s="85">
        <v>17237</v>
      </c>
      <c r="C17241" s="85">
        <v>13020</v>
      </c>
      <c r="D17241" s="85">
        <v>17237</v>
      </c>
      <c r="E17241" s="86" t="s">
        <v>20893</v>
      </c>
      <c r="F17241" s="85" t="s">
        <v>55</v>
      </c>
      <c r="G17241" s="86" t="s">
        <v>20894</v>
      </c>
      <c r="H17241" s="85" t="s">
        <v>1</v>
      </c>
      <c r="I17241" s="85">
        <v>1</v>
      </c>
      <c r="J17241" s="88">
        <v>0.55373981932673899</v>
      </c>
      <c r="K17241" s="146">
        <v>0.8254567802140742</v>
      </c>
      <c r="L17241" s="147">
        <v>5.4560703951974451E-9</v>
      </c>
      <c r="M17241" s="147">
        <v>7.238136473936993E-2</v>
      </c>
      <c r="N17241" s="87">
        <v>7.6428775112117631</v>
      </c>
      <c r="O17241" s="88">
        <v>0.50403463978372176</v>
      </c>
      <c r="P17241" s="89">
        <v>65.948281788413496</v>
      </c>
    </row>
    <row r="17242" spans="1:16">
      <c r="A17242" s="75" t="s">
        <v>27770</v>
      </c>
      <c r="B17242" s="85">
        <v>17238</v>
      </c>
      <c r="C17242" s="85">
        <v>17414</v>
      </c>
      <c r="D17242" s="85">
        <v>17238</v>
      </c>
      <c r="E17242" s="86" t="s">
        <v>27771</v>
      </c>
      <c r="F17242" s="85" t="s">
        <v>509</v>
      </c>
      <c r="G17242" s="86" t="s">
        <v>20894</v>
      </c>
      <c r="H17242" s="85" t="s">
        <v>1</v>
      </c>
      <c r="I17242" s="85">
        <v>1</v>
      </c>
      <c r="J17242" s="88">
        <v>0.5430274042564075</v>
      </c>
      <c r="K17242" s="146">
        <v>0.81185860228183215</v>
      </c>
      <c r="L17242" s="147">
        <v>5.4038470890747838E-9</v>
      </c>
      <c r="M17242" s="147">
        <v>7.1162049200337085E-2</v>
      </c>
      <c r="N17242" s="87">
        <v>7.4835236127006466</v>
      </c>
      <c r="O17242" s="88">
        <v>0.49436229303810891</v>
      </c>
      <c r="P17242" s="89">
        <v>66.060096636710412</v>
      </c>
    </row>
    <row r="17243" spans="1:16">
      <c r="A17243" s="75" t="s">
        <v>27772</v>
      </c>
      <c r="B17243" s="85">
        <v>17239</v>
      </c>
      <c r="C17243" s="85">
        <v>17415</v>
      </c>
      <c r="D17243" s="85">
        <v>17239</v>
      </c>
      <c r="E17243" s="86" t="s">
        <v>27771</v>
      </c>
      <c r="F17243" s="85" t="s">
        <v>38</v>
      </c>
      <c r="G17243" s="86" t="s">
        <v>20894</v>
      </c>
      <c r="H17243" s="85" t="s">
        <v>1</v>
      </c>
      <c r="I17243" s="85">
        <v>1</v>
      </c>
      <c r="J17243" s="88">
        <v>0.54568139364333224</v>
      </c>
      <c r="K17243" s="146">
        <v>0.81527965425312388</v>
      </c>
      <c r="L17243" s="147">
        <v>5.414997902826143E-9</v>
      </c>
      <c r="M17243" s="147">
        <v>7.13001226166219E-2</v>
      </c>
      <c r="N17243" s="87">
        <v>7.5232738199212053</v>
      </c>
      <c r="O17243" s="88">
        <v>0.49672997302763983</v>
      </c>
      <c r="P17243" s="89">
        <v>66.025773475415306</v>
      </c>
    </row>
    <row r="17244" spans="1:16">
      <c r="A17244" s="75" t="s">
        <v>20895</v>
      </c>
      <c r="B17244" s="85">
        <v>17240</v>
      </c>
      <c r="C17244" s="85">
        <v>13021</v>
      </c>
      <c r="D17244" s="85">
        <v>17240</v>
      </c>
      <c r="E17244" s="86" t="s">
        <v>20896</v>
      </c>
      <c r="F17244" s="85" t="s">
        <v>32</v>
      </c>
      <c r="G17244" s="86" t="s">
        <v>20897</v>
      </c>
      <c r="H17244" s="85" t="s">
        <v>1</v>
      </c>
      <c r="I17244" s="85">
        <v>-1</v>
      </c>
      <c r="J17244" s="88">
        <v>2.8406420511392479E-2</v>
      </c>
      <c r="K17244" s="146">
        <v>0.83584671402795507</v>
      </c>
      <c r="L17244" s="147">
        <v>2.025407362123647E-9</v>
      </c>
      <c r="M17244" s="147">
        <v>4.2370485425104083E-3</v>
      </c>
      <c r="N17244" s="87">
        <v>0.47481999224150462</v>
      </c>
      <c r="O17244" s="88">
        <v>2.4535399318670069E-2</v>
      </c>
      <c r="P17244" s="89">
        <v>51.673054461849176</v>
      </c>
    </row>
    <row r="17245" spans="1:16">
      <c r="A17245" s="75" t="s">
        <v>20898</v>
      </c>
      <c r="B17245" s="85">
        <v>17241</v>
      </c>
      <c r="C17245" s="85">
        <v>13022</v>
      </c>
      <c r="D17245" s="85">
        <v>17241</v>
      </c>
      <c r="E17245" s="86" t="s">
        <v>20896</v>
      </c>
      <c r="F17245" s="85" t="s">
        <v>38</v>
      </c>
      <c r="G17245" s="86" t="s">
        <v>20897</v>
      </c>
      <c r="H17245" s="85" t="s">
        <v>1</v>
      </c>
      <c r="I17245" s="85">
        <v>-1</v>
      </c>
      <c r="J17245" s="88">
        <v>6.5396491421356173E-2</v>
      </c>
      <c r="K17245" s="146">
        <v>1.2785424906370877</v>
      </c>
      <c r="L17245" s="147">
        <v>2.1871238872403E-9</v>
      </c>
      <c r="M17245" s="147">
        <v>8.5969014044583233E-3</v>
      </c>
      <c r="N17245" s="87">
        <v>0.96076599610367808</v>
      </c>
      <c r="O17245" s="88">
        <v>5.9202304590130303E-2</v>
      </c>
      <c r="P17245" s="89">
        <v>61.619899986283102</v>
      </c>
    </row>
    <row r="17246" spans="1:16">
      <c r="A17246" s="75" t="s">
        <v>30680</v>
      </c>
      <c r="B17246" s="85">
        <v>17242</v>
      </c>
      <c r="C17246" s="85">
        <v>19674</v>
      </c>
      <c r="D17246" s="85">
        <v>17242</v>
      </c>
      <c r="E17246" s="86" t="s">
        <v>30681</v>
      </c>
      <c r="F17246" s="85" t="s">
        <v>32</v>
      </c>
      <c r="G17246" s="86" t="s">
        <v>20897</v>
      </c>
      <c r="H17246" s="85" t="s">
        <v>1</v>
      </c>
      <c r="I17246" s="85">
        <v>-1</v>
      </c>
      <c r="J17246" s="88">
        <v>3.2589499006095819E-2</v>
      </c>
      <c r="K17246" s="146">
        <v>1.3593068287388641</v>
      </c>
      <c r="L17246" s="147">
        <v>1.9654195498953681E-9</v>
      </c>
      <c r="M17246" s="147">
        <v>2.9586963620868299E-3</v>
      </c>
      <c r="N17246" s="87">
        <v>0.35936753628821472</v>
      </c>
      <c r="O17246" s="88">
        <v>2.9170438157036259E-2</v>
      </c>
      <c r="P17246" s="89">
        <v>81.171600691391916</v>
      </c>
    </row>
    <row r="17247" spans="1:16">
      <c r="A17247" s="75" t="s">
        <v>30682</v>
      </c>
      <c r="B17247" s="85">
        <v>17243</v>
      </c>
      <c r="C17247" s="85">
        <v>19675</v>
      </c>
      <c r="D17247" s="85">
        <v>17243</v>
      </c>
      <c r="E17247" s="86" t="s">
        <v>30681</v>
      </c>
      <c r="F17247" s="85" t="s">
        <v>38</v>
      </c>
      <c r="G17247" s="86" t="s">
        <v>20897</v>
      </c>
      <c r="H17247" s="85" t="s">
        <v>1</v>
      </c>
      <c r="I17247" s="85">
        <v>-1</v>
      </c>
      <c r="J17247" s="88">
        <v>2.7638071212243851E-2</v>
      </c>
      <c r="K17247" s="146">
        <v>1.2310538935338604</v>
      </c>
      <c r="L17247" s="147">
        <v>1.987700535787445E-9</v>
      </c>
      <c r="M17247" s="147">
        <v>3.5517119877265611E-3</v>
      </c>
      <c r="N17247" s="87">
        <v>0.40238373822277917</v>
      </c>
      <c r="O17247" s="88">
        <v>2.4918700763960921E-2</v>
      </c>
      <c r="P17247" s="89">
        <v>61.927703326233122</v>
      </c>
    </row>
    <row r="17248" spans="1:16">
      <c r="A17248" s="75" t="s">
        <v>30683</v>
      </c>
      <c r="B17248" s="85">
        <v>17244</v>
      </c>
      <c r="C17248" s="85">
        <v>19676</v>
      </c>
      <c r="D17248" s="85">
        <v>17244</v>
      </c>
      <c r="E17248" s="86" t="s">
        <v>30684</v>
      </c>
      <c r="F17248" s="85" t="s">
        <v>32</v>
      </c>
      <c r="G17248" s="86" t="s">
        <v>20897</v>
      </c>
      <c r="H17248" s="85" t="s">
        <v>1</v>
      </c>
      <c r="I17248" s="85">
        <v>-1</v>
      </c>
      <c r="J17248" s="88">
        <v>2.451874275400347E-2</v>
      </c>
      <c r="K17248" s="146">
        <v>0.83161283502982131</v>
      </c>
      <c r="L17248" s="147">
        <v>2.0065666731313359E-9</v>
      </c>
      <c r="M17248" s="147">
        <v>3.6805566595689552E-3</v>
      </c>
      <c r="N17248" s="87">
        <v>0.41446801496017083</v>
      </c>
      <c r="O17248" s="88">
        <v>2.1052147745226169E-2</v>
      </c>
      <c r="P17248" s="89">
        <v>50.793178207609628</v>
      </c>
    </row>
    <row r="17249" spans="1:16">
      <c r="A17249" s="75" t="s">
        <v>20899</v>
      </c>
      <c r="B17249" s="85">
        <v>17245</v>
      </c>
      <c r="C17249" s="85">
        <v>13023</v>
      </c>
      <c r="D17249" s="85">
        <v>17245</v>
      </c>
      <c r="E17249" s="86" t="s">
        <v>20900</v>
      </c>
      <c r="F17249" s="85" t="s">
        <v>55</v>
      </c>
      <c r="G17249" s="86" t="s">
        <v>20901</v>
      </c>
      <c r="H17249" s="85" t="s">
        <v>1</v>
      </c>
      <c r="I17249" s="85">
        <v>1</v>
      </c>
      <c r="J17249" s="88">
        <v>4.3266106526390216</v>
      </c>
      <c r="K17249" s="146">
        <v>11.247559875639309</v>
      </c>
      <c r="L17249" s="147">
        <v>1.994049783872791E-8</v>
      </c>
      <c r="M17249" s="147">
        <v>0.36086295979152899</v>
      </c>
      <c r="N17249" s="87">
        <v>46.301529618469843</v>
      </c>
      <c r="O17249" s="88">
        <v>3.516857310479256</v>
      </c>
      <c r="P17249" s="89">
        <v>75.955531911333864</v>
      </c>
    </row>
    <row r="17250" spans="1:16">
      <c r="A17250" s="75" t="s">
        <v>27773</v>
      </c>
      <c r="B17250" s="85">
        <v>17246</v>
      </c>
      <c r="C17250" s="85">
        <v>17416</v>
      </c>
      <c r="D17250" s="85">
        <v>17246</v>
      </c>
      <c r="E17250" s="86" t="s">
        <v>27774</v>
      </c>
      <c r="F17250" s="85" t="s">
        <v>38</v>
      </c>
      <c r="G17250" s="86" t="s">
        <v>20901</v>
      </c>
      <c r="H17250" s="85" t="s">
        <v>1</v>
      </c>
      <c r="I17250" s="85">
        <v>1</v>
      </c>
      <c r="J17250" s="88">
        <v>4.5310703472286029</v>
      </c>
      <c r="K17250" s="146">
        <v>11.642759012780795</v>
      </c>
      <c r="L17250" s="147">
        <v>2.0873973669569321E-8</v>
      </c>
      <c r="M17250" s="147">
        <v>0.36327643336103171</v>
      </c>
      <c r="N17250" s="87">
        <v>46.70566508415736</v>
      </c>
      <c r="O17250" s="88">
        <v>3.609715302674934</v>
      </c>
      <c r="P17250" s="89">
        <v>77.286455426139625</v>
      </c>
    </row>
    <row r="17251" spans="1:16">
      <c r="A17251" s="75" t="s">
        <v>27775</v>
      </c>
      <c r="B17251" s="85">
        <v>17247</v>
      </c>
      <c r="C17251" s="85">
        <v>17417</v>
      </c>
      <c r="D17251" s="85">
        <v>17247</v>
      </c>
      <c r="E17251" s="86" t="s">
        <v>27774</v>
      </c>
      <c r="F17251" s="85" t="s">
        <v>11</v>
      </c>
      <c r="G17251" s="86" t="s">
        <v>20901</v>
      </c>
      <c r="H17251" s="85" t="s">
        <v>1</v>
      </c>
      <c r="I17251" s="85">
        <v>1</v>
      </c>
      <c r="J17251" s="88">
        <v>3.9126056623204728</v>
      </c>
      <c r="K17251" s="146">
        <v>10.447331667949825</v>
      </c>
      <c r="L17251" s="147">
        <v>1.8050327489574712E-8</v>
      </c>
      <c r="M17251" s="147">
        <v>0.35597598143726922</v>
      </c>
      <c r="N17251" s="87">
        <v>45.483206477101596</v>
      </c>
      <c r="O17251" s="88">
        <v>3.3288316351149492</v>
      </c>
      <c r="P17251" s="89">
        <v>73.188147735161124</v>
      </c>
    </row>
    <row r="17252" spans="1:16">
      <c r="A17252" s="75" t="s">
        <v>20902</v>
      </c>
      <c r="B17252" s="85">
        <v>17248</v>
      </c>
      <c r="C17252" s="85">
        <v>13024</v>
      </c>
      <c r="D17252" s="85">
        <v>17248</v>
      </c>
      <c r="E17252" s="86" t="s">
        <v>20903</v>
      </c>
      <c r="F17252" s="85" t="s">
        <v>55</v>
      </c>
      <c r="G17252" s="86" t="s">
        <v>20904</v>
      </c>
      <c r="H17252" s="85" t="s">
        <v>1</v>
      </c>
      <c r="I17252" s="85">
        <v>1</v>
      </c>
      <c r="J17252" s="88">
        <v>3.9468505416885789</v>
      </c>
      <c r="K17252" s="146">
        <v>10.714715752681132</v>
      </c>
      <c r="L17252" s="147">
        <v>1.8227430551763049E-8</v>
      </c>
      <c r="M17252" s="147">
        <v>0.34061490562382257</v>
      </c>
      <c r="N17252" s="87">
        <v>40.571240630913437</v>
      </c>
      <c r="O17252" s="88">
        <v>3.178979217657504</v>
      </c>
      <c r="P17252" s="89">
        <v>78.355484530962727</v>
      </c>
    </row>
    <row r="17253" spans="1:16">
      <c r="A17253" s="75" t="s">
        <v>27776</v>
      </c>
      <c r="B17253" s="85">
        <v>17249</v>
      </c>
      <c r="C17253" s="85">
        <v>17418</v>
      </c>
      <c r="D17253" s="85">
        <v>17249</v>
      </c>
      <c r="E17253" s="86" t="s">
        <v>27777</v>
      </c>
      <c r="F17253" s="85" t="s">
        <v>38</v>
      </c>
      <c r="G17253" s="86" t="s">
        <v>20904</v>
      </c>
      <c r="H17253" s="85" t="s">
        <v>1</v>
      </c>
      <c r="I17253" s="85">
        <v>1</v>
      </c>
      <c r="J17253" s="88">
        <v>4.0709429610942021</v>
      </c>
      <c r="K17253" s="146">
        <v>10.994929799828187</v>
      </c>
      <c r="L17253" s="147">
        <v>1.884726049418431E-8</v>
      </c>
      <c r="M17253" s="147">
        <v>0.3401379236434281</v>
      </c>
      <c r="N17253" s="87">
        <v>40.654853770406433</v>
      </c>
      <c r="O17253" s="88">
        <v>3.2025996046218488</v>
      </c>
      <c r="P17253" s="89">
        <v>78.775332035583205</v>
      </c>
    </row>
    <row r="17254" spans="1:16">
      <c r="A17254" s="75" t="s">
        <v>27778</v>
      </c>
      <c r="B17254" s="85">
        <v>17250</v>
      </c>
      <c r="C17254" s="85">
        <v>17419</v>
      </c>
      <c r="D17254" s="85">
        <v>17250</v>
      </c>
      <c r="E17254" s="86" t="s">
        <v>27777</v>
      </c>
      <c r="F17254" s="85" t="s">
        <v>11</v>
      </c>
      <c r="G17254" s="86" t="s">
        <v>20904</v>
      </c>
      <c r="H17254" s="85" t="s">
        <v>1</v>
      </c>
      <c r="I17254" s="85">
        <v>1</v>
      </c>
      <c r="J17254" s="88">
        <v>3.695579106515241</v>
      </c>
      <c r="K17254" s="146">
        <v>10.147317791390517</v>
      </c>
      <c r="L17254" s="147">
        <v>1.6972353408923861E-8</v>
      </c>
      <c r="M17254" s="147">
        <v>0.34158073373273451</v>
      </c>
      <c r="N17254" s="87">
        <v>40.401934611573139</v>
      </c>
      <c r="O17254" s="88">
        <v>3.131150925161347</v>
      </c>
      <c r="P17254" s="89">
        <v>77.500024572200275</v>
      </c>
    </row>
    <row r="17255" spans="1:16">
      <c r="A17255" s="75" t="s">
        <v>20905</v>
      </c>
      <c r="B17255" s="85">
        <v>17251</v>
      </c>
      <c r="C17255" s="85">
        <v>13025</v>
      </c>
      <c r="D17255" s="85">
        <v>17251</v>
      </c>
      <c r="E17255" s="86" t="s">
        <v>20906</v>
      </c>
      <c r="F17255" s="85" t="s">
        <v>55</v>
      </c>
      <c r="G17255" s="86" t="s">
        <v>20907</v>
      </c>
      <c r="H17255" s="85" t="s">
        <v>1</v>
      </c>
      <c r="I17255" s="85">
        <v>1</v>
      </c>
      <c r="J17255" s="88">
        <v>4.2833257346006004</v>
      </c>
      <c r="K17255" s="146">
        <v>11.196621721750414</v>
      </c>
      <c r="L17255" s="147">
        <v>1.9747467169962529E-8</v>
      </c>
      <c r="M17255" s="147">
        <v>0.35878892507150878</v>
      </c>
      <c r="N17255" s="87">
        <v>45.652419619204153</v>
      </c>
      <c r="O17255" s="88">
        <v>3.4783392840128271</v>
      </c>
      <c r="P17255" s="89">
        <v>76.191783765818812</v>
      </c>
    </row>
    <row r="17256" spans="1:16">
      <c r="A17256" s="75" t="s">
        <v>27779</v>
      </c>
      <c r="B17256" s="85">
        <v>17252</v>
      </c>
      <c r="C17256" s="85">
        <v>17420</v>
      </c>
      <c r="D17256" s="85">
        <v>17252</v>
      </c>
      <c r="E17256" s="86" t="s">
        <v>27780</v>
      </c>
      <c r="F17256" s="85" t="s">
        <v>38</v>
      </c>
      <c r="G17256" s="86" t="s">
        <v>20907</v>
      </c>
      <c r="H17256" s="85" t="s">
        <v>1</v>
      </c>
      <c r="I17256" s="85">
        <v>1</v>
      </c>
      <c r="J17256" s="88">
        <v>4.4780281639352388</v>
      </c>
      <c r="K17256" s="146">
        <v>11.577952273490224</v>
      </c>
      <c r="L17256" s="147">
        <v>2.0642975264743711E-8</v>
      </c>
      <c r="M17256" s="147">
        <v>0.3608535839476904</v>
      </c>
      <c r="N17256" s="87">
        <v>46.017843845931942</v>
      </c>
      <c r="O17256" s="88">
        <v>3.5627855920808389</v>
      </c>
      <c r="P17256" s="89">
        <v>77.421828019780108</v>
      </c>
    </row>
    <row r="17257" spans="1:16">
      <c r="A17257" s="75" t="s">
        <v>27781</v>
      </c>
      <c r="B17257" s="85">
        <v>17253</v>
      </c>
      <c r="C17257" s="85">
        <v>17421</v>
      </c>
      <c r="D17257" s="85">
        <v>17253</v>
      </c>
      <c r="E17257" s="86" t="s">
        <v>27780</v>
      </c>
      <c r="F17257" s="85" t="s">
        <v>11</v>
      </c>
      <c r="G17257" s="86" t="s">
        <v>20907</v>
      </c>
      <c r="H17257" s="85" t="s">
        <v>1</v>
      </c>
      <c r="I17257" s="85">
        <v>1</v>
      </c>
      <c r="J17257" s="88">
        <v>3.8890779708373708</v>
      </c>
      <c r="K17257" s="146">
        <v>10.42447564328724</v>
      </c>
      <c r="L17257" s="147">
        <v>1.7934176678385991E-8</v>
      </c>
      <c r="M17257" s="147">
        <v>0.35460825229998572</v>
      </c>
      <c r="N17257" s="87">
        <v>44.912481834633489</v>
      </c>
      <c r="O17257" s="88">
        <v>3.3073462038152739</v>
      </c>
      <c r="P17257" s="89">
        <v>73.639800534578143</v>
      </c>
    </row>
    <row r="17258" spans="1:16">
      <c r="A17258" s="75" t="s">
        <v>20908</v>
      </c>
      <c r="B17258" s="85">
        <v>17254</v>
      </c>
      <c r="C17258" s="85">
        <v>13026</v>
      </c>
      <c r="D17258" s="85">
        <v>17254</v>
      </c>
      <c r="E17258" s="86" t="s">
        <v>20909</v>
      </c>
      <c r="F17258" s="85" t="s">
        <v>55</v>
      </c>
      <c r="G17258" s="86" t="s">
        <v>20910</v>
      </c>
      <c r="H17258" s="85" t="s">
        <v>1</v>
      </c>
      <c r="I17258" s="85">
        <v>1</v>
      </c>
      <c r="J17258" s="88">
        <v>9.2333760135900516</v>
      </c>
      <c r="K17258" s="146">
        <v>18.139769992768134</v>
      </c>
      <c r="L17258" s="147">
        <v>4.2113083098561672E-8</v>
      </c>
      <c r="M17258" s="147">
        <v>0.59993658650281212</v>
      </c>
      <c r="N17258" s="87">
        <v>119.7097331750653</v>
      </c>
      <c r="O17258" s="88">
        <v>7.8820931388853053</v>
      </c>
      <c r="P17258" s="89">
        <v>65.843377391531021</v>
      </c>
    </row>
    <row r="17259" spans="1:16">
      <c r="A17259" s="75" t="s">
        <v>27782</v>
      </c>
      <c r="B17259" s="85">
        <v>17255</v>
      </c>
      <c r="C17259" s="85">
        <v>17422</v>
      </c>
      <c r="D17259" s="85">
        <v>17255</v>
      </c>
      <c r="E17259" s="86" t="s">
        <v>27783</v>
      </c>
      <c r="F17259" s="85" t="s">
        <v>38</v>
      </c>
      <c r="G17259" s="86" t="s">
        <v>20910</v>
      </c>
      <c r="H17259" s="85" t="s">
        <v>1</v>
      </c>
      <c r="I17259" s="85">
        <v>1</v>
      </c>
      <c r="J17259" s="88">
        <v>10.526805132052891</v>
      </c>
      <c r="K17259" s="146">
        <v>20.083681063042032</v>
      </c>
      <c r="L17259" s="147">
        <v>4.7284978327832028E-8</v>
      </c>
      <c r="M17259" s="147">
        <v>0.64129191061350233</v>
      </c>
      <c r="N17259" s="87">
        <v>124.435680516985</v>
      </c>
      <c r="O17259" s="88">
        <v>8.9135394186398553</v>
      </c>
      <c r="P17259" s="89">
        <v>71.631700663405709</v>
      </c>
    </row>
    <row r="17260" spans="1:16">
      <c r="A17260" s="75" t="s">
        <v>27784</v>
      </c>
      <c r="B17260" s="85">
        <v>17256</v>
      </c>
      <c r="C17260" s="85">
        <v>17423</v>
      </c>
      <c r="D17260" s="85">
        <v>17256</v>
      </c>
      <c r="E17260" s="86" t="s">
        <v>27783</v>
      </c>
      <c r="F17260" s="85" t="s">
        <v>11</v>
      </c>
      <c r="G17260" s="86" t="s">
        <v>20910</v>
      </c>
      <c r="H17260" s="85" t="s">
        <v>1</v>
      </c>
      <c r="I17260" s="85">
        <v>1</v>
      </c>
      <c r="J17260" s="88">
        <v>6.6143458387599043</v>
      </c>
      <c r="K17260" s="146">
        <v>14.20359623762338</v>
      </c>
      <c r="L17260" s="147">
        <v>3.1640650188889247E-8</v>
      </c>
      <c r="M17260" s="147">
        <v>0.51619729210336873</v>
      </c>
      <c r="N17260" s="87">
        <v>110.14028826581981</v>
      </c>
      <c r="O17260" s="88">
        <v>5.7935450369190429</v>
      </c>
      <c r="P17260" s="89">
        <v>52.601506025992244</v>
      </c>
    </row>
    <row r="17261" spans="1:16">
      <c r="A17261" s="75" t="s">
        <v>20911</v>
      </c>
      <c r="B17261" s="85">
        <v>17257</v>
      </c>
      <c r="C17261" s="85">
        <v>13027</v>
      </c>
      <c r="D17261" s="85">
        <v>17257</v>
      </c>
      <c r="E17261" s="86" t="s">
        <v>20912</v>
      </c>
      <c r="F17261" s="85" t="s">
        <v>55</v>
      </c>
      <c r="G17261" s="86" t="s">
        <v>20913</v>
      </c>
      <c r="H17261" s="85" t="s">
        <v>1</v>
      </c>
      <c r="I17261" s="85">
        <v>1</v>
      </c>
      <c r="J17261" s="88">
        <v>4.1130585068509147</v>
      </c>
      <c r="K17261" s="146">
        <v>10.957797762127486</v>
      </c>
      <c r="L17261" s="147">
        <v>1.897815550514165E-8</v>
      </c>
      <c r="M17261" s="147">
        <v>0.3504941519932428</v>
      </c>
      <c r="N17261" s="87">
        <v>43.105064993885037</v>
      </c>
      <c r="O17261" s="88">
        <v>3.3268630528028682</v>
      </c>
      <c r="P17261" s="89">
        <v>77.180327956234919</v>
      </c>
    </row>
    <row r="17262" spans="1:16">
      <c r="A17262" s="75" t="s">
        <v>27785</v>
      </c>
      <c r="B17262" s="85">
        <v>17258</v>
      </c>
      <c r="C17262" s="85">
        <v>17424</v>
      </c>
      <c r="D17262" s="85">
        <v>17258</v>
      </c>
      <c r="E17262" s="86" t="s">
        <v>27786</v>
      </c>
      <c r="F17262" s="85" t="s">
        <v>38</v>
      </c>
      <c r="G17262" s="86" t="s">
        <v>20913</v>
      </c>
      <c r="H17262" s="85" t="s">
        <v>1</v>
      </c>
      <c r="I17262" s="85">
        <v>1</v>
      </c>
      <c r="J17262" s="88">
        <v>4.2699679569492677</v>
      </c>
      <c r="K17262" s="146">
        <v>11.285380121822415</v>
      </c>
      <c r="L17262" s="147">
        <v>1.9726568410755869E-8</v>
      </c>
      <c r="M17262" s="147">
        <v>0.35120732709272068</v>
      </c>
      <c r="N17262" s="87">
        <v>43.320500000197598</v>
      </c>
      <c r="O17262" s="88">
        <v>3.3787353362104682</v>
      </c>
      <c r="P17262" s="89">
        <v>77.993913648158653</v>
      </c>
    </row>
    <row r="17263" spans="1:16">
      <c r="A17263" s="75" t="s">
        <v>27787</v>
      </c>
      <c r="B17263" s="85">
        <v>17259</v>
      </c>
      <c r="C17263" s="85">
        <v>17425</v>
      </c>
      <c r="D17263" s="85">
        <v>17259</v>
      </c>
      <c r="E17263" s="86" t="s">
        <v>27786</v>
      </c>
      <c r="F17263" s="85" t="s">
        <v>11</v>
      </c>
      <c r="G17263" s="86" t="s">
        <v>20913</v>
      </c>
      <c r="H17263" s="85" t="s">
        <v>1</v>
      </c>
      <c r="I17263" s="85">
        <v>1</v>
      </c>
      <c r="J17263" s="88">
        <v>3.7953367402248102</v>
      </c>
      <c r="K17263" s="146">
        <v>10.294484966291371</v>
      </c>
      <c r="L17263" s="147">
        <v>1.7462714144608569E-8</v>
      </c>
      <c r="M17263" s="147">
        <v>0.34905006272788408</v>
      </c>
      <c r="N17263" s="87">
        <v>42.668836387157427</v>
      </c>
      <c r="O17263" s="88">
        <v>3.2218282476151292</v>
      </c>
      <c r="P17263" s="89">
        <v>75.507759770661167</v>
      </c>
    </row>
    <row r="17264" spans="1:16">
      <c r="A17264" s="75" t="s">
        <v>20914</v>
      </c>
      <c r="B17264" s="85">
        <v>17260</v>
      </c>
      <c r="C17264" s="85">
        <v>13028</v>
      </c>
      <c r="D17264" s="85">
        <v>17260</v>
      </c>
      <c r="E17264" s="86" t="s">
        <v>20915</v>
      </c>
      <c r="F17264" s="85" t="s">
        <v>55</v>
      </c>
      <c r="G17264" s="86" t="s">
        <v>20916</v>
      </c>
      <c r="H17264" s="85" t="s">
        <v>1</v>
      </c>
      <c r="I17264" s="85">
        <v>1</v>
      </c>
      <c r="J17264" s="88">
        <v>5.4395891139199657</v>
      </c>
      <c r="K17264" s="146">
        <v>12.818445265046259</v>
      </c>
      <c r="L17264" s="147">
        <v>2.4971766156162199E-8</v>
      </c>
      <c r="M17264" s="147">
        <v>0.41511768825701229</v>
      </c>
      <c r="N17264" s="87">
        <v>62.951185249700778</v>
      </c>
      <c r="O17264" s="88">
        <v>4.5069953636365367</v>
      </c>
      <c r="P17264" s="89">
        <v>71.59508348824869</v>
      </c>
    </row>
    <row r="17265" spans="1:16">
      <c r="A17265" s="75" t="s">
        <v>27788</v>
      </c>
      <c r="B17265" s="85">
        <v>17261</v>
      </c>
      <c r="C17265" s="85">
        <v>17426</v>
      </c>
      <c r="D17265" s="85">
        <v>17261</v>
      </c>
      <c r="E17265" s="86" t="s">
        <v>27789</v>
      </c>
      <c r="F17265" s="85" t="s">
        <v>38</v>
      </c>
      <c r="G17265" s="86" t="s">
        <v>20916</v>
      </c>
      <c r="H17265" s="85" t="s">
        <v>1</v>
      </c>
      <c r="I17265" s="85">
        <v>1</v>
      </c>
      <c r="J17265" s="88">
        <v>5.8909389231633584</v>
      </c>
      <c r="K17265" s="146">
        <v>13.564773044892261</v>
      </c>
      <c r="L17265" s="147">
        <v>2.686617922376499E-8</v>
      </c>
      <c r="M17265" s="147">
        <v>0.42636010388297019</v>
      </c>
      <c r="N17265" s="87">
        <v>64.335167452327752</v>
      </c>
      <c r="O17265" s="88">
        <v>4.8126477859383474</v>
      </c>
      <c r="P17265" s="89">
        <v>74.805863985735513</v>
      </c>
    </row>
    <row r="17266" spans="1:16">
      <c r="A17266" s="75" t="s">
        <v>27790</v>
      </c>
      <c r="B17266" s="85">
        <v>17262</v>
      </c>
      <c r="C17266" s="85">
        <v>17427</v>
      </c>
      <c r="D17266" s="85">
        <v>17262</v>
      </c>
      <c r="E17266" s="86" t="s">
        <v>27789</v>
      </c>
      <c r="F17266" s="85" t="s">
        <v>11</v>
      </c>
      <c r="G17266" s="86" t="s">
        <v>20916</v>
      </c>
      <c r="H17266" s="85" t="s">
        <v>1</v>
      </c>
      <c r="I17266" s="85">
        <v>1</v>
      </c>
      <c r="J17266" s="88">
        <v>4.5256629057196163</v>
      </c>
      <c r="K17266" s="146">
        <v>11.307226020148923</v>
      </c>
      <c r="L17266" s="147">
        <v>2.1135819588372769E-8</v>
      </c>
      <c r="M17266" s="147">
        <v>0.39235322026870673</v>
      </c>
      <c r="N17266" s="87">
        <v>60.148796546391083</v>
      </c>
      <c r="O17266" s="88">
        <v>3.8880879139805038</v>
      </c>
      <c r="P17266" s="89">
        <v>64.641158879741354</v>
      </c>
    </row>
    <row r="17267" spans="1:16">
      <c r="A17267" s="75" t="s">
        <v>20917</v>
      </c>
      <c r="B17267" s="85">
        <v>17263</v>
      </c>
      <c r="C17267" s="85">
        <v>13029</v>
      </c>
      <c r="D17267" s="85">
        <v>17263</v>
      </c>
      <c r="E17267" s="86" t="s">
        <v>20918</v>
      </c>
      <c r="F17267" s="85" t="s">
        <v>55</v>
      </c>
      <c r="G17267" s="86" t="s">
        <v>20919</v>
      </c>
      <c r="H17267" s="85" t="s">
        <v>1</v>
      </c>
      <c r="I17267" s="85">
        <v>1</v>
      </c>
      <c r="J17267" s="88">
        <v>5.1288352381790059</v>
      </c>
      <c r="K17267" s="146">
        <v>12.375211658649366</v>
      </c>
      <c r="L17267" s="147">
        <v>2.356769543360841E-8</v>
      </c>
      <c r="M17267" s="147">
        <v>0.39997893882757929</v>
      </c>
      <c r="N17267" s="87">
        <v>58.302020914516561</v>
      </c>
      <c r="O17267" s="88">
        <v>4.2305368427969894</v>
      </c>
      <c r="P17267" s="89">
        <v>72.562439113386418</v>
      </c>
    </row>
    <row r="17268" spans="1:16">
      <c r="A17268" s="75" t="s">
        <v>27816</v>
      </c>
      <c r="B17268" s="85">
        <v>17264</v>
      </c>
      <c r="C17268" s="85">
        <v>17447</v>
      </c>
      <c r="D17268" s="85">
        <v>17264</v>
      </c>
      <c r="E17268" s="86" t="s">
        <v>27817</v>
      </c>
      <c r="F17268" s="85" t="s">
        <v>38</v>
      </c>
      <c r="G17268" s="86" t="s">
        <v>20919</v>
      </c>
      <c r="H17268" s="85" t="s">
        <v>1</v>
      </c>
      <c r="I17268" s="85">
        <v>1</v>
      </c>
      <c r="J17268" s="88">
        <v>5.5112092678276428</v>
      </c>
      <c r="K17268" s="146">
        <v>13.02344387886985</v>
      </c>
      <c r="L17268" s="147">
        <v>2.519364579854897E-8</v>
      </c>
      <c r="M17268" s="147">
        <v>0.40875476809301309</v>
      </c>
      <c r="N17268" s="87">
        <v>59.412258532354997</v>
      </c>
      <c r="O17268" s="88">
        <v>4.4767385737033587</v>
      </c>
      <c r="P17268" s="89">
        <v>75.350418992494568</v>
      </c>
    </row>
    <row r="17269" spans="1:16">
      <c r="A17269" s="75" t="s">
        <v>27818</v>
      </c>
      <c r="B17269" s="85">
        <v>17265</v>
      </c>
      <c r="C17269" s="85">
        <v>17448</v>
      </c>
      <c r="D17269" s="85">
        <v>17265</v>
      </c>
      <c r="E17269" s="86" t="s">
        <v>27817</v>
      </c>
      <c r="F17269" s="85" t="s">
        <v>11</v>
      </c>
      <c r="G17269" s="86" t="s">
        <v>20919</v>
      </c>
      <c r="H17269" s="85" t="s">
        <v>1</v>
      </c>
      <c r="I17269" s="85">
        <v>1</v>
      </c>
      <c r="J17269" s="88">
        <v>4.3545762490883257</v>
      </c>
      <c r="K17269" s="146">
        <v>11.0626234999158</v>
      </c>
      <c r="L17269" s="147">
        <v>2.0275351842628899E-8</v>
      </c>
      <c r="M17269" s="147">
        <v>0.38220899586954188</v>
      </c>
      <c r="N17269" s="87">
        <v>56.053930330465178</v>
      </c>
      <c r="O17269" s="88">
        <v>3.7320095148319492</v>
      </c>
      <c r="P17269" s="89">
        <v>66.578908790693859</v>
      </c>
    </row>
    <row r="17270" spans="1:16">
      <c r="A17270" s="75" t="s">
        <v>20920</v>
      </c>
      <c r="B17270" s="85">
        <v>17266</v>
      </c>
      <c r="C17270" s="85">
        <v>13030</v>
      </c>
      <c r="D17270" s="85">
        <v>17266</v>
      </c>
      <c r="E17270" s="86" t="s">
        <v>20921</v>
      </c>
      <c r="F17270" s="85" t="s">
        <v>55</v>
      </c>
      <c r="G17270" s="86" t="s">
        <v>20922</v>
      </c>
      <c r="H17270" s="85" t="s">
        <v>1</v>
      </c>
      <c r="I17270" s="85">
        <v>1</v>
      </c>
      <c r="J17270" s="88">
        <v>4.0492315029037433</v>
      </c>
      <c r="K17270" s="146">
        <v>10.860737496328081</v>
      </c>
      <c r="L17270" s="147">
        <v>1.8692552444470401E-8</v>
      </c>
      <c r="M17270" s="147">
        <v>0.34563715957391522</v>
      </c>
      <c r="N17270" s="87">
        <v>42.101426413765573</v>
      </c>
      <c r="O17270" s="88">
        <v>3.2700511228346238</v>
      </c>
      <c r="P17270" s="89">
        <v>77.67079173748472</v>
      </c>
    </row>
    <row r="17271" spans="1:16">
      <c r="A17271" s="75" t="s">
        <v>27819</v>
      </c>
      <c r="B17271" s="85">
        <v>17267</v>
      </c>
      <c r="C17271" s="85">
        <v>17449</v>
      </c>
      <c r="D17271" s="85">
        <v>17267</v>
      </c>
      <c r="E17271" s="86" t="s">
        <v>27820</v>
      </c>
      <c r="F17271" s="85" t="s">
        <v>38</v>
      </c>
      <c r="G17271" s="86" t="s">
        <v>20922</v>
      </c>
      <c r="H17271" s="85" t="s">
        <v>1</v>
      </c>
      <c r="I17271" s="85">
        <v>1</v>
      </c>
      <c r="J17271" s="88">
        <v>4.1958990537394234</v>
      </c>
      <c r="K17271" s="146">
        <v>11.173065251647769</v>
      </c>
      <c r="L17271" s="147">
        <v>1.9400256542704058E-8</v>
      </c>
      <c r="M17271" s="147">
        <v>0.34596757525669231</v>
      </c>
      <c r="N17271" s="87">
        <v>42.27464608841774</v>
      </c>
      <c r="O17271" s="88">
        <v>3.3131273372628791</v>
      </c>
      <c r="P17271" s="89">
        <v>78.371497902867091</v>
      </c>
    </row>
    <row r="17272" spans="1:16">
      <c r="A17272" s="75" t="s">
        <v>27821</v>
      </c>
      <c r="B17272" s="85">
        <v>17268</v>
      </c>
      <c r="C17272" s="85">
        <v>17450</v>
      </c>
      <c r="D17272" s="85">
        <v>17268</v>
      </c>
      <c r="E17272" s="86" t="s">
        <v>27820</v>
      </c>
      <c r="F17272" s="85" t="s">
        <v>11</v>
      </c>
      <c r="G17272" s="86" t="s">
        <v>20922</v>
      </c>
      <c r="H17272" s="85" t="s">
        <v>1</v>
      </c>
      <c r="I17272" s="85">
        <v>1</v>
      </c>
      <c r="J17272" s="88">
        <v>3.7522482853280472</v>
      </c>
      <c r="K17272" s="146">
        <v>10.22831334262443</v>
      </c>
      <c r="L17272" s="147">
        <v>1.7259541263828062E-8</v>
      </c>
      <c r="M17272" s="147">
        <v>0.34496810965762309</v>
      </c>
      <c r="N17272" s="87">
        <v>41.750678507820233</v>
      </c>
      <c r="O17272" s="88">
        <v>3.182827243462548</v>
      </c>
      <c r="P17272" s="89">
        <v>76.234144143702451</v>
      </c>
    </row>
    <row r="17273" spans="1:16">
      <c r="A17273" s="75" t="s">
        <v>20923</v>
      </c>
      <c r="B17273" s="85">
        <v>17269</v>
      </c>
      <c r="C17273" s="85">
        <v>13031</v>
      </c>
      <c r="D17273" s="85">
        <v>17269</v>
      </c>
      <c r="E17273" s="86" t="s">
        <v>20924</v>
      </c>
      <c r="F17273" s="85" t="s">
        <v>55</v>
      </c>
      <c r="G17273" s="86" t="s">
        <v>20925</v>
      </c>
      <c r="H17273" s="85" t="s">
        <v>1</v>
      </c>
      <c r="I17273" s="85">
        <v>1</v>
      </c>
      <c r="J17273" s="88">
        <v>6.0481487872458191</v>
      </c>
      <c r="K17273" s="146">
        <v>13.664679425435223</v>
      </c>
      <c r="L17273" s="147">
        <v>2.772139339575977E-8</v>
      </c>
      <c r="M17273" s="147">
        <v>0.44476440563799502</v>
      </c>
      <c r="N17273" s="87">
        <v>72.055798739434209</v>
      </c>
      <c r="O17273" s="88">
        <v>5.0483933002804804</v>
      </c>
      <c r="P17273" s="89">
        <v>70.06227657729967</v>
      </c>
    </row>
    <row r="17274" spans="1:16">
      <c r="A17274" s="75" t="s">
        <v>27822</v>
      </c>
      <c r="B17274" s="85">
        <v>17270</v>
      </c>
      <c r="C17274" s="85">
        <v>17451</v>
      </c>
      <c r="D17274" s="85">
        <v>17270</v>
      </c>
      <c r="E17274" s="86" t="s">
        <v>27823</v>
      </c>
      <c r="F17274" s="85" t="s">
        <v>38</v>
      </c>
      <c r="G17274" s="86" t="s">
        <v>20925</v>
      </c>
      <c r="H17274" s="85" t="s">
        <v>1</v>
      </c>
      <c r="I17274" s="85">
        <v>1</v>
      </c>
      <c r="J17274" s="88">
        <v>6.6345761648623203</v>
      </c>
      <c r="K17274" s="146">
        <v>14.603111009547847</v>
      </c>
      <c r="L17274" s="147">
        <v>3.0141545922742827E-8</v>
      </c>
      <c r="M17274" s="147">
        <v>0.46083721955331369</v>
      </c>
      <c r="N17274" s="87">
        <v>73.975864087272157</v>
      </c>
      <c r="O17274" s="88">
        <v>5.470469993231724</v>
      </c>
      <c r="P17274" s="89">
        <v>73.949389584392023</v>
      </c>
    </row>
    <row r="17275" spans="1:16">
      <c r="A17275" s="75" t="s">
        <v>27824</v>
      </c>
      <c r="B17275" s="85">
        <v>17271</v>
      </c>
      <c r="C17275" s="85">
        <v>17452</v>
      </c>
      <c r="D17275" s="85">
        <v>17271</v>
      </c>
      <c r="E17275" s="86" t="s">
        <v>27823</v>
      </c>
      <c r="F17275" s="85" t="s">
        <v>11</v>
      </c>
      <c r="G17275" s="86" t="s">
        <v>20925</v>
      </c>
      <c r="H17275" s="85" t="s">
        <v>1</v>
      </c>
      <c r="I17275" s="85">
        <v>1</v>
      </c>
      <c r="J17275" s="88">
        <v>4.860707608289216</v>
      </c>
      <c r="K17275" s="146">
        <v>11.764474303467635</v>
      </c>
      <c r="L17275" s="147">
        <v>2.2820890998385421E-8</v>
      </c>
      <c r="M17275" s="147">
        <v>0.41221899279876051</v>
      </c>
      <c r="N17275" s="87">
        <v>68.167909552579346</v>
      </c>
      <c r="O17275" s="88">
        <v>4.1937414456464106</v>
      </c>
      <c r="P17275" s="89">
        <v>61.520757687481812</v>
      </c>
    </row>
    <row r="17276" spans="1:16">
      <c r="A17276" s="75" t="s">
        <v>20926</v>
      </c>
      <c r="B17276" s="85">
        <v>17272</v>
      </c>
      <c r="C17276" s="85">
        <v>13032</v>
      </c>
      <c r="D17276" s="85">
        <v>17272</v>
      </c>
      <c r="E17276" s="86" t="s">
        <v>20927</v>
      </c>
      <c r="F17276" s="85" t="s">
        <v>55</v>
      </c>
      <c r="G17276" s="86" t="s">
        <v>20928</v>
      </c>
      <c r="H17276" s="85" t="s">
        <v>1</v>
      </c>
      <c r="I17276" s="85">
        <v>1</v>
      </c>
      <c r="J17276" s="88">
        <v>4.183244111816979</v>
      </c>
      <c r="K17276" s="146">
        <v>11.048709205993271</v>
      </c>
      <c r="L17276" s="147">
        <v>1.929805630233318E-8</v>
      </c>
      <c r="M17276" s="147">
        <v>0.35216574522867078</v>
      </c>
      <c r="N17276" s="87">
        <v>44.106378533313062</v>
      </c>
      <c r="O17276" s="88">
        <v>3.3892738599466341</v>
      </c>
      <c r="P17276" s="89">
        <v>76.843168100658104</v>
      </c>
    </row>
    <row r="17277" spans="1:16">
      <c r="A17277" s="75" t="s">
        <v>27825</v>
      </c>
      <c r="B17277" s="85">
        <v>17273</v>
      </c>
      <c r="C17277" s="85">
        <v>17453</v>
      </c>
      <c r="D17277" s="85">
        <v>17273</v>
      </c>
      <c r="E17277" s="86" t="s">
        <v>27826</v>
      </c>
      <c r="F17277" s="85" t="s">
        <v>38</v>
      </c>
      <c r="G17277" s="86" t="s">
        <v>20928</v>
      </c>
      <c r="H17277" s="85" t="s">
        <v>1</v>
      </c>
      <c r="I17277" s="85">
        <v>1</v>
      </c>
      <c r="J17277" s="88">
        <v>4.3596574676029656</v>
      </c>
      <c r="K17277" s="146">
        <v>11.403340671401613</v>
      </c>
      <c r="L17277" s="147">
        <v>2.0121534941090331E-8</v>
      </c>
      <c r="M17277" s="147">
        <v>0.35355987627942931</v>
      </c>
      <c r="N17277" s="87">
        <v>44.39765056015618</v>
      </c>
      <c r="O17277" s="88">
        <v>3.45798818503923</v>
      </c>
      <c r="P17277" s="89">
        <v>77.886738181198609</v>
      </c>
    </row>
    <row r="17278" spans="1:16">
      <c r="A17278" s="75" t="s">
        <v>27827</v>
      </c>
      <c r="B17278" s="85">
        <v>17274</v>
      </c>
      <c r="C17278" s="85">
        <v>17454</v>
      </c>
      <c r="D17278" s="85">
        <v>17274</v>
      </c>
      <c r="E17278" s="86" t="s">
        <v>27826</v>
      </c>
      <c r="F17278" s="85" t="s">
        <v>11</v>
      </c>
      <c r="G17278" s="86" t="s">
        <v>20928</v>
      </c>
      <c r="H17278" s="85" t="s">
        <v>1</v>
      </c>
      <c r="I17278" s="85">
        <v>1</v>
      </c>
      <c r="J17278" s="88">
        <v>3.8260294060002931</v>
      </c>
      <c r="K17278" s="146">
        <v>10.330625396381611</v>
      </c>
      <c r="L17278" s="147">
        <v>1.763061633794194E-8</v>
      </c>
      <c r="M17278" s="147">
        <v>0.34934280639307991</v>
      </c>
      <c r="N17278" s="87">
        <v>43.516589563438309</v>
      </c>
      <c r="O17278" s="88">
        <v>3.2501360530953649</v>
      </c>
      <c r="P17278" s="89">
        <v>74.687287898729508</v>
      </c>
    </row>
    <row r="17279" spans="1:16">
      <c r="A17279" s="75" t="s">
        <v>20929</v>
      </c>
      <c r="B17279" s="85">
        <v>17275</v>
      </c>
      <c r="C17279" s="85">
        <v>13033</v>
      </c>
      <c r="D17279" s="85">
        <v>17275</v>
      </c>
      <c r="E17279" s="86" t="s">
        <v>20930</v>
      </c>
      <c r="F17279" s="85" t="s">
        <v>55</v>
      </c>
      <c r="G17279" s="86" t="s">
        <v>20931</v>
      </c>
      <c r="H17279" s="85" t="s">
        <v>1</v>
      </c>
      <c r="I17279" s="85">
        <v>1</v>
      </c>
      <c r="J17279" s="88">
        <v>4.2043424578498252</v>
      </c>
      <c r="K17279" s="146">
        <v>11.078479284726575</v>
      </c>
      <c r="L17279" s="147">
        <v>1.9390596356177101E-8</v>
      </c>
      <c r="M17279" s="147">
        <v>0.35494115952808908</v>
      </c>
      <c r="N17279" s="87">
        <v>44.470757017345541</v>
      </c>
      <c r="O17279" s="88">
        <v>3.4080727432994879</v>
      </c>
      <c r="P17279" s="89">
        <v>76.636265534454253</v>
      </c>
    </row>
    <row r="17280" spans="1:16">
      <c r="A17280" s="75" t="s">
        <v>27828</v>
      </c>
      <c r="B17280" s="85">
        <v>17276</v>
      </c>
      <c r="C17280" s="85">
        <v>17455</v>
      </c>
      <c r="D17280" s="85">
        <v>17276</v>
      </c>
      <c r="E17280" s="86" t="s">
        <v>27829</v>
      </c>
      <c r="F17280" s="85" t="s">
        <v>38</v>
      </c>
      <c r="G17280" s="86" t="s">
        <v>20931</v>
      </c>
      <c r="H17280" s="85" t="s">
        <v>1</v>
      </c>
      <c r="I17280" s="85">
        <v>1</v>
      </c>
      <c r="J17280" s="88">
        <v>4.3815135432041057</v>
      </c>
      <c r="K17280" s="146">
        <v>11.434877215061469</v>
      </c>
      <c r="L17280" s="147">
        <v>2.0217870180698139E-8</v>
      </c>
      <c r="M17280" s="147">
        <v>0.35637889437096842</v>
      </c>
      <c r="N17280" s="87">
        <v>44.766604495439182</v>
      </c>
      <c r="O17280" s="88">
        <v>3.47740866730447</v>
      </c>
      <c r="P17280" s="89">
        <v>77.678633581842192</v>
      </c>
    </row>
    <row r="17281" spans="1:16">
      <c r="A17281" s="75" t="s">
        <v>27830</v>
      </c>
      <c r="B17281" s="85">
        <v>17277</v>
      </c>
      <c r="C17281" s="85">
        <v>17456</v>
      </c>
      <c r="D17281" s="85">
        <v>17277</v>
      </c>
      <c r="E17281" s="86" t="s">
        <v>27829</v>
      </c>
      <c r="F17281" s="85" t="s">
        <v>11</v>
      </c>
      <c r="G17281" s="86" t="s">
        <v>20931</v>
      </c>
      <c r="H17281" s="85" t="s">
        <v>1</v>
      </c>
      <c r="I17281" s="85">
        <v>1</v>
      </c>
      <c r="J17281" s="88">
        <v>3.8455934456102532</v>
      </c>
      <c r="K17281" s="146">
        <v>10.356818607329851</v>
      </c>
      <c r="L17281" s="147">
        <v>1.771547162120609E-8</v>
      </c>
      <c r="M17281" s="147">
        <v>0.35202992853508869</v>
      </c>
      <c r="N17281" s="87">
        <v>43.871703338085652</v>
      </c>
      <c r="O17281" s="88">
        <v>3.2676762773650161</v>
      </c>
      <c r="P17281" s="89">
        <v>74.482548630116668</v>
      </c>
    </row>
    <row r="17282" spans="1:16">
      <c r="A17282" s="75" t="s">
        <v>20932</v>
      </c>
      <c r="B17282" s="85">
        <v>17278</v>
      </c>
      <c r="C17282" s="85">
        <v>13034</v>
      </c>
      <c r="D17282" s="85">
        <v>17278</v>
      </c>
      <c r="E17282" s="86" t="s">
        <v>20933</v>
      </c>
      <c r="F17282" s="85" t="s">
        <v>55</v>
      </c>
      <c r="G17282" s="86" t="s">
        <v>20934</v>
      </c>
      <c r="H17282" s="85" t="s">
        <v>1</v>
      </c>
      <c r="I17282" s="85">
        <v>1</v>
      </c>
      <c r="J17282" s="88">
        <v>3.9145714900826718</v>
      </c>
      <c r="K17282" s="146">
        <v>10.671857710770606</v>
      </c>
      <c r="L17282" s="147">
        <v>1.8084123447197388E-8</v>
      </c>
      <c r="M17282" s="147">
        <v>0.33907703485802121</v>
      </c>
      <c r="N17282" s="87">
        <v>40.086788535185768</v>
      </c>
      <c r="O17282" s="88">
        <v>3.150252430470831</v>
      </c>
      <c r="P17282" s="89">
        <v>78.585802095514069</v>
      </c>
    </row>
    <row r="17283" spans="1:16">
      <c r="A17283" s="75" t="s">
        <v>27831</v>
      </c>
      <c r="B17283" s="85">
        <v>17279</v>
      </c>
      <c r="C17283" s="85">
        <v>17457</v>
      </c>
      <c r="D17283" s="85">
        <v>17279</v>
      </c>
      <c r="E17283" s="86" t="s">
        <v>27832</v>
      </c>
      <c r="F17283" s="85" t="s">
        <v>38</v>
      </c>
      <c r="G17283" s="86" t="s">
        <v>20934</v>
      </c>
      <c r="H17283" s="85" t="s">
        <v>1</v>
      </c>
      <c r="I17283" s="85">
        <v>1</v>
      </c>
      <c r="J17283" s="88">
        <v>4.0313495364272702</v>
      </c>
      <c r="K17283" s="146">
        <v>10.941677390252604</v>
      </c>
      <c r="L17283" s="147">
        <v>1.8675493707610701E-8</v>
      </c>
      <c r="M17283" s="147">
        <v>0.33833859645123798</v>
      </c>
      <c r="N17283" s="87">
        <v>40.141385556429498</v>
      </c>
      <c r="O17283" s="88">
        <v>3.1675666786277108</v>
      </c>
      <c r="P17283" s="89">
        <v>78.910247733597657</v>
      </c>
    </row>
    <row r="17284" spans="1:16">
      <c r="A17284" s="75" t="s">
        <v>27833</v>
      </c>
      <c r="B17284" s="85">
        <v>17280</v>
      </c>
      <c r="C17284" s="85">
        <v>17458</v>
      </c>
      <c r="D17284" s="85">
        <v>17280</v>
      </c>
      <c r="E17284" s="86" t="s">
        <v>27832</v>
      </c>
      <c r="F17284" s="85" t="s">
        <v>11</v>
      </c>
      <c r="G17284" s="86" t="s">
        <v>20934</v>
      </c>
      <c r="H17284" s="85" t="s">
        <v>1</v>
      </c>
      <c r="I17284" s="85">
        <v>1</v>
      </c>
      <c r="J17284" s="88">
        <v>3.6781107341211592</v>
      </c>
      <c r="K17284" s="146">
        <v>10.125507027737951</v>
      </c>
      <c r="L17284" s="147">
        <v>1.6886673556506029E-8</v>
      </c>
      <c r="M17284" s="147">
        <v>0.34057227912151211</v>
      </c>
      <c r="N17284" s="87">
        <v>39.976236480919013</v>
      </c>
      <c r="O17284" s="88">
        <v>3.1151932704981791</v>
      </c>
      <c r="P17284" s="89">
        <v>77.926126737445301</v>
      </c>
    </row>
    <row r="17285" spans="1:16">
      <c r="A17285" s="75" t="s">
        <v>20935</v>
      </c>
      <c r="B17285" s="85">
        <v>17281</v>
      </c>
      <c r="C17285" s="85">
        <v>13035</v>
      </c>
      <c r="D17285" s="85">
        <v>17281</v>
      </c>
      <c r="E17285" s="86" t="s">
        <v>20936</v>
      </c>
      <c r="F17285" s="85" t="s">
        <v>55</v>
      </c>
      <c r="G17285" s="86" t="s">
        <v>20937</v>
      </c>
      <c r="H17285" s="85" t="s">
        <v>1</v>
      </c>
      <c r="I17285" s="85">
        <v>1</v>
      </c>
      <c r="J17285" s="88">
        <v>4.9491176527290053</v>
      </c>
      <c r="K17285" s="146">
        <v>24.110391015488243</v>
      </c>
      <c r="L17285" s="147">
        <v>2.4704380548949939E-8</v>
      </c>
      <c r="M17285" s="147">
        <v>0.37194667839215501</v>
      </c>
      <c r="N17285" s="87">
        <v>59.045939948839752</v>
      </c>
      <c r="O17285" s="88">
        <v>4.4387288794457662</v>
      </c>
      <c r="P17285" s="89">
        <v>75.174159024171601</v>
      </c>
    </row>
    <row r="17286" spans="1:16">
      <c r="A17286" s="75" t="s">
        <v>27801</v>
      </c>
      <c r="B17286" s="85">
        <v>17282</v>
      </c>
      <c r="C17286" s="85">
        <v>17435</v>
      </c>
      <c r="D17286" s="85">
        <v>17282</v>
      </c>
      <c r="E17286" s="86" t="s">
        <v>27802</v>
      </c>
      <c r="F17286" s="85" t="s">
        <v>38</v>
      </c>
      <c r="G17286" s="86" t="s">
        <v>20937</v>
      </c>
      <c r="H17286" s="85" t="s">
        <v>1</v>
      </c>
      <c r="I17286" s="85">
        <v>1</v>
      </c>
      <c r="J17286" s="88">
        <v>4.9491797181723891</v>
      </c>
      <c r="K17286" s="146">
        <v>24.128410637707237</v>
      </c>
      <c r="L17286" s="147">
        <v>2.4644645605746341E-8</v>
      </c>
      <c r="M17286" s="147">
        <v>0.36784369080673301</v>
      </c>
      <c r="N17286" s="87">
        <v>58.569097020552448</v>
      </c>
      <c r="O17286" s="88">
        <v>4.4369442426805614</v>
      </c>
      <c r="P17286" s="89">
        <v>75.755722187821945</v>
      </c>
    </row>
    <row r="17287" spans="1:16">
      <c r="A17287" s="75" t="s">
        <v>27803</v>
      </c>
      <c r="B17287" s="85">
        <v>17283</v>
      </c>
      <c r="C17287" s="85">
        <v>17436</v>
      </c>
      <c r="D17287" s="85">
        <v>17283</v>
      </c>
      <c r="E17287" s="86" t="s">
        <v>27802</v>
      </c>
      <c r="F17287" s="85" t="s">
        <v>11</v>
      </c>
      <c r="G17287" s="86" t="s">
        <v>20937</v>
      </c>
      <c r="H17287" s="85" t="s">
        <v>1</v>
      </c>
      <c r="I17287" s="85">
        <v>1</v>
      </c>
      <c r="J17287" s="88">
        <v>4.6053405472109272</v>
      </c>
      <c r="K17287" s="146">
        <v>23.546126821657801</v>
      </c>
      <c r="L17287" s="147">
        <v>2.327157281183508E-8</v>
      </c>
      <c r="M17287" s="147">
        <v>0.35421209562881029</v>
      </c>
      <c r="N17287" s="87">
        <v>57.1984572652987</v>
      </c>
      <c r="O17287" s="88">
        <v>4.1390721989909736</v>
      </c>
      <c r="P17287" s="89">
        <v>72.363353784055221</v>
      </c>
    </row>
    <row r="17288" spans="1:16">
      <c r="A17288" s="75" t="s">
        <v>20938</v>
      </c>
      <c r="B17288" s="85">
        <v>17284</v>
      </c>
      <c r="C17288" s="85">
        <v>13036</v>
      </c>
      <c r="D17288" s="85">
        <v>17284</v>
      </c>
      <c r="E17288" s="86" t="s">
        <v>20939</v>
      </c>
      <c r="F17288" s="85" t="s">
        <v>55</v>
      </c>
      <c r="G17288" s="86" t="s">
        <v>20940</v>
      </c>
      <c r="H17288" s="85" t="s">
        <v>1</v>
      </c>
      <c r="I17288" s="85">
        <v>1</v>
      </c>
      <c r="J17288" s="88">
        <v>5.2112185284102441</v>
      </c>
      <c r="K17288" s="146">
        <v>24.693882766465649</v>
      </c>
      <c r="L17288" s="147">
        <v>2.5793070372249521E-8</v>
      </c>
      <c r="M17288" s="147">
        <v>0.39859135438801668</v>
      </c>
      <c r="N17288" s="87">
        <v>62.748368440561457</v>
      </c>
      <c r="O17288" s="88">
        <v>4.6703344455787823</v>
      </c>
      <c r="P17288" s="89">
        <v>74.42957580646528</v>
      </c>
    </row>
    <row r="17289" spans="1:16">
      <c r="A17289" s="75" t="s">
        <v>27791</v>
      </c>
      <c r="B17289" s="85">
        <v>17285</v>
      </c>
      <c r="C17289" s="85">
        <v>17428</v>
      </c>
      <c r="D17289" s="85">
        <v>17285</v>
      </c>
      <c r="E17289" s="86" t="s">
        <v>27792</v>
      </c>
      <c r="F17289" s="85" t="s">
        <v>38</v>
      </c>
      <c r="G17289" s="86" t="s">
        <v>20940</v>
      </c>
      <c r="H17289" s="85" t="s">
        <v>1</v>
      </c>
      <c r="I17289" s="85">
        <v>1</v>
      </c>
      <c r="J17289" s="88">
        <v>5.2202204042832898</v>
      </c>
      <c r="K17289" s="146">
        <v>24.706290451106863</v>
      </c>
      <c r="L17289" s="147">
        <v>2.5826771070405561E-8</v>
      </c>
      <c r="M17289" s="147">
        <v>0.3991396074138806</v>
      </c>
      <c r="N17289" s="87">
        <v>62.810852123210957</v>
      </c>
      <c r="O17289" s="88">
        <v>4.6784364431071719</v>
      </c>
      <c r="P17289" s="89">
        <v>74.48452432916946</v>
      </c>
    </row>
    <row r="17290" spans="1:16">
      <c r="A17290" s="75" t="s">
        <v>27793</v>
      </c>
      <c r="B17290" s="85">
        <v>17286</v>
      </c>
      <c r="C17290" s="85">
        <v>17429</v>
      </c>
      <c r="D17290" s="85">
        <v>17286</v>
      </c>
      <c r="E17290" s="86" t="s">
        <v>27792</v>
      </c>
      <c r="F17290" s="85" t="s">
        <v>11</v>
      </c>
      <c r="G17290" s="86" t="s">
        <v>20940</v>
      </c>
      <c r="H17290" s="85" t="s">
        <v>1</v>
      </c>
      <c r="I17290" s="85">
        <v>1</v>
      </c>
      <c r="J17290" s="88">
        <v>5.1511447313458136</v>
      </c>
      <c r="K17290" s="146">
        <v>24.611080388418447</v>
      </c>
      <c r="L17290" s="147">
        <v>2.5568169592622309E-8</v>
      </c>
      <c r="M17290" s="147">
        <v>0.39493260131475288</v>
      </c>
      <c r="N17290" s="87">
        <v>62.331385122389001</v>
      </c>
      <c r="O17290" s="88">
        <v>4.6162659644976358</v>
      </c>
      <c r="P17290" s="89">
        <v>74.0600574723873</v>
      </c>
    </row>
    <row r="17291" spans="1:16">
      <c r="A17291" s="75" t="s">
        <v>20941</v>
      </c>
      <c r="B17291" s="85">
        <v>17287</v>
      </c>
      <c r="C17291" s="85">
        <v>13037</v>
      </c>
      <c r="D17291" s="85">
        <v>17287</v>
      </c>
      <c r="E17291" s="86" t="s">
        <v>20942</v>
      </c>
      <c r="F17291" s="85" t="s">
        <v>55</v>
      </c>
      <c r="G17291" s="86" t="s">
        <v>20943</v>
      </c>
      <c r="H17291" s="85" t="s">
        <v>1</v>
      </c>
      <c r="I17291" s="85">
        <v>1</v>
      </c>
      <c r="J17291" s="88">
        <v>1.9786901640216299</v>
      </c>
      <c r="K17291" s="146">
        <v>7.4956395128924926</v>
      </c>
      <c r="L17291" s="147">
        <v>8.9170298816391705E-9</v>
      </c>
      <c r="M17291" s="147">
        <v>0.22295296327390821</v>
      </c>
      <c r="N17291" s="87">
        <v>22.271207089643379</v>
      </c>
      <c r="O17291" s="88">
        <v>1.7663772132679629</v>
      </c>
      <c r="P17291" s="89">
        <v>79.312145325493773</v>
      </c>
    </row>
    <row r="17292" spans="1:16">
      <c r="A17292" s="75" t="s">
        <v>27794</v>
      </c>
      <c r="B17292" s="85">
        <v>17288</v>
      </c>
      <c r="C17292" s="85">
        <v>17430</v>
      </c>
      <c r="D17292" s="85">
        <v>17288</v>
      </c>
      <c r="E17292" s="86" t="s">
        <v>27795</v>
      </c>
      <c r="F17292" s="85" t="s">
        <v>38</v>
      </c>
      <c r="G17292" s="86" t="s">
        <v>20943</v>
      </c>
      <c r="H17292" s="85" t="s">
        <v>1</v>
      </c>
      <c r="I17292" s="85">
        <v>1</v>
      </c>
      <c r="J17292" s="88">
        <v>2.1819296644347261</v>
      </c>
      <c r="K17292" s="146">
        <v>5.7011636022635441</v>
      </c>
      <c r="L17292" s="147">
        <v>9.7409401065421434E-9</v>
      </c>
      <c r="M17292" s="147">
        <v>0.26550336527509832</v>
      </c>
      <c r="N17292" s="87">
        <v>23.499717395671631</v>
      </c>
      <c r="O17292" s="88">
        <v>1.938672397888088</v>
      </c>
      <c r="P17292" s="89">
        <v>82.497689876269249</v>
      </c>
    </row>
    <row r="17293" spans="1:16">
      <c r="A17293" s="75" t="s">
        <v>27796</v>
      </c>
      <c r="B17293" s="85">
        <v>17289</v>
      </c>
      <c r="C17293" s="85">
        <v>17431</v>
      </c>
      <c r="D17293" s="85">
        <v>17289</v>
      </c>
      <c r="E17293" s="86" t="s">
        <v>27795</v>
      </c>
      <c r="F17293" s="85" t="s">
        <v>238</v>
      </c>
      <c r="G17293" s="86" t="s">
        <v>20943</v>
      </c>
      <c r="H17293" s="85" t="s">
        <v>1</v>
      </c>
      <c r="I17293" s="85">
        <v>1</v>
      </c>
      <c r="J17293" s="88">
        <v>1.743481383413773</v>
      </c>
      <c r="K17293" s="146">
        <v>6.3977585549610687</v>
      </c>
      <c r="L17293" s="147">
        <v>9.2446399963491578E-9</v>
      </c>
      <c r="M17293" s="147">
        <v>9.5082746616634628E-2</v>
      </c>
      <c r="N17293" s="87">
        <v>24.956558024826101</v>
      </c>
      <c r="O17293" s="88">
        <v>1.49259622836763</v>
      </c>
      <c r="P17293" s="89">
        <v>59.807775851254654</v>
      </c>
    </row>
    <row r="17294" spans="1:16">
      <c r="A17294" s="75" t="s">
        <v>27797</v>
      </c>
      <c r="B17294" s="85">
        <v>17290</v>
      </c>
      <c r="C17294" s="85">
        <v>17432</v>
      </c>
      <c r="D17294" s="85">
        <v>17290</v>
      </c>
      <c r="E17294" s="86" t="s">
        <v>27795</v>
      </c>
      <c r="F17294" s="85" t="s">
        <v>11</v>
      </c>
      <c r="G17294" s="86" t="s">
        <v>20943</v>
      </c>
      <c r="H17294" s="85" t="s">
        <v>1</v>
      </c>
      <c r="I17294" s="85">
        <v>1</v>
      </c>
      <c r="J17294" s="88">
        <v>2.080936812474659</v>
      </c>
      <c r="K17294" s="146">
        <v>5.4819380219491238</v>
      </c>
      <c r="L17294" s="147">
        <v>9.2703278124202574E-9</v>
      </c>
      <c r="M17294" s="147">
        <v>0.26989075921703232</v>
      </c>
      <c r="N17294" s="87">
        <v>23.061620130631521</v>
      </c>
      <c r="O17294" s="88">
        <v>1.8620884700471361</v>
      </c>
      <c r="P17294" s="89">
        <v>80.744043978671868</v>
      </c>
    </row>
    <row r="17295" spans="1:16">
      <c r="A17295" s="75" t="s">
        <v>27806</v>
      </c>
      <c r="B17295" s="85">
        <v>17291</v>
      </c>
      <c r="C17295" s="85">
        <v>17438</v>
      </c>
      <c r="D17295" s="85">
        <v>17291</v>
      </c>
      <c r="E17295" s="86" t="s">
        <v>27805</v>
      </c>
      <c r="F17295" s="85" t="s">
        <v>931</v>
      </c>
      <c r="G17295" s="86" t="s">
        <v>20943</v>
      </c>
      <c r="H17295" s="85" t="s">
        <v>1</v>
      </c>
      <c r="I17295" s="85">
        <v>1</v>
      </c>
      <c r="J17295" s="88">
        <v>0.33472121595225501</v>
      </c>
      <c r="K17295" s="146">
        <v>1.8806661011340537</v>
      </c>
      <c r="L17295" s="147">
        <v>1.5248088819224279E-9</v>
      </c>
      <c r="M17295" s="147">
        <v>2.3659661310675741E-2</v>
      </c>
      <c r="N17295" s="87">
        <v>4.4499497063516866</v>
      </c>
      <c r="O17295" s="88">
        <v>0.3061458126379783</v>
      </c>
      <c r="P17295" s="89">
        <v>68.797589375223183</v>
      </c>
    </row>
    <row r="17296" spans="1:16">
      <c r="A17296" s="75" t="s">
        <v>27807</v>
      </c>
      <c r="B17296" s="85">
        <v>17292</v>
      </c>
      <c r="C17296" s="85">
        <v>17439</v>
      </c>
      <c r="D17296" s="85">
        <v>17292</v>
      </c>
      <c r="E17296" s="86" t="s">
        <v>27805</v>
      </c>
      <c r="F17296" s="85" t="s">
        <v>509</v>
      </c>
      <c r="G17296" s="86" t="s">
        <v>20943</v>
      </c>
      <c r="H17296" s="85" t="s">
        <v>1</v>
      </c>
      <c r="I17296" s="85">
        <v>1</v>
      </c>
      <c r="J17296" s="88">
        <v>0.8287621109204768</v>
      </c>
      <c r="K17296" s="146">
        <v>22.906065774401302</v>
      </c>
      <c r="L17296" s="147">
        <v>5.9148820369356409E-9</v>
      </c>
      <c r="M17296" s="147">
        <v>8.3895492042957501E-2</v>
      </c>
      <c r="N17296" s="87">
        <v>10.18019443730158</v>
      </c>
      <c r="O17296" s="88">
        <v>0.75100974931128028</v>
      </c>
      <c r="P17296" s="89">
        <v>73.77165082029093</v>
      </c>
    </row>
    <row r="17297" spans="1:16">
      <c r="A17297" s="75" t="s">
        <v>27808</v>
      </c>
      <c r="B17297" s="85">
        <v>17293</v>
      </c>
      <c r="C17297" s="85">
        <v>17440</v>
      </c>
      <c r="D17297" s="85">
        <v>17293</v>
      </c>
      <c r="E17297" s="86" t="s">
        <v>27805</v>
      </c>
      <c r="F17297" s="85" t="s">
        <v>32</v>
      </c>
      <c r="G17297" s="86" t="s">
        <v>20943</v>
      </c>
      <c r="H17297" s="85" t="s">
        <v>1</v>
      </c>
      <c r="I17297" s="85">
        <v>1</v>
      </c>
      <c r="J17297" s="88">
        <v>0.40638517177187111</v>
      </c>
      <c r="K17297" s="146">
        <v>17.56917995612222</v>
      </c>
      <c r="L17297" s="147">
        <v>1.9208393170731041E-9</v>
      </c>
      <c r="M17297" s="147">
        <v>3.2708435685646527E-2</v>
      </c>
      <c r="N17297" s="87">
        <v>6.129483639270064</v>
      </c>
      <c r="O17297" s="88">
        <v>0.36701345360083071</v>
      </c>
      <c r="P17297" s="89">
        <v>59.876732723368015</v>
      </c>
    </row>
    <row r="17298" spans="1:16">
      <c r="A17298" s="75" t="s">
        <v>27809</v>
      </c>
      <c r="B17298" s="85">
        <v>17294</v>
      </c>
      <c r="C17298" s="85">
        <v>17441</v>
      </c>
      <c r="D17298" s="85">
        <v>17294</v>
      </c>
      <c r="E17298" s="86" t="s">
        <v>27805</v>
      </c>
      <c r="F17298" s="85" t="s">
        <v>27810</v>
      </c>
      <c r="G17298" s="86" t="s">
        <v>20943</v>
      </c>
      <c r="H17298" s="85" t="s">
        <v>1</v>
      </c>
      <c r="I17298" s="85">
        <v>1</v>
      </c>
      <c r="J17298" s="88">
        <v>0.55099398485505802</v>
      </c>
      <c r="K17298" s="146">
        <v>15.251611858360574</v>
      </c>
      <c r="L17298" s="147">
        <v>2.5900151573631939E-9</v>
      </c>
      <c r="M17298" s="147">
        <v>3.9790047986182041E-2</v>
      </c>
      <c r="N17298" s="87">
        <v>8.4070573968748477</v>
      </c>
      <c r="O17298" s="88">
        <v>0.50776410463794297</v>
      </c>
      <c r="P17298" s="89">
        <v>60.397363865589156</v>
      </c>
    </row>
    <row r="17299" spans="1:16">
      <c r="A17299" s="75" t="s">
        <v>27812</v>
      </c>
      <c r="B17299" s="85">
        <v>17295</v>
      </c>
      <c r="C17299" s="85">
        <v>17443</v>
      </c>
      <c r="D17299" s="85">
        <v>17295</v>
      </c>
      <c r="E17299" s="86" t="s">
        <v>27805</v>
      </c>
      <c r="F17299" s="85" t="s">
        <v>38</v>
      </c>
      <c r="G17299" s="86" t="s">
        <v>20943</v>
      </c>
      <c r="H17299" s="85" t="s">
        <v>1</v>
      </c>
      <c r="I17299" s="85">
        <v>1</v>
      </c>
      <c r="J17299" s="88">
        <v>1.405875035023435</v>
      </c>
      <c r="K17299" s="146">
        <v>12.44895438884012</v>
      </c>
      <c r="L17299" s="147">
        <v>6.1823843293748822E-9</v>
      </c>
      <c r="M17299" s="147">
        <v>0.1093782297935357</v>
      </c>
      <c r="N17299" s="87">
        <v>16.270940377882141</v>
      </c>
      <c r="O17299" s="88">
        <v>1.272752964589388</v>
      </c>
      <c r="P17299" s="89">
        <v>78.222458876408965</v>
      </c>
    </row>
    <row r="17300" spans="1:16">
      <c r="A17300" s="75" t="s">
        <v>27813</v>
      </c>
      <c r="B17300" s="85">
        <v>17296</v>
      </c>
      <c r="C17300" s="85">
        <v>17444</v>
      </c>
      <c r="D17300" s="85">
        <v>17296</v>
      </c>
      <c r="E17300" s="86" t="s">
        <v>27805</v>
      </c>
      <c r="F17300" s="85" t="s">
        <v>238</v>
      </c>
      <c r="G17300" s="86" t="s">
        <v>20943</v>
      </c>
      <c r="H17300" s="85" t="s">
        <v>1</v>
      </c>
      <c r="I17300" s="85">
        <v>1</v>
      </c>
      <c r="J17300" s="88">
        <v>2.923860128019852</v>
      </c>
      <c r="K17300" s="146">
        <v>4.5657453974116704</v>
      </c>
      <c r="L17300" s="147">
        <v>1.333364745798756E-8</v>
      </c>
      <c r="M17300" s="147">
        <v>0.1629428567766622</v>
      </c>
      <c r="N17300" s="87">
        <v>37.030551448472373</v>
      </c>
      <c r="O17300" s="88">
        <v>2.6770313968516222</v>
      </c>
      <c r="P17300" s="89">
        <v>72.292506920311013</v>
      </c>
    </row>
    <row r="17301" spans="1:16">
      <c r="A17301" s="75" t="s">
        <v>20944</v>
      </c>
      <c r="B17301" s="85">
        <v>17297</v>
      </c>
      <c r="C17301" s="85">
        <v>13038</v>
      </c>
      <c r="D17301" s="85">
        <v>17297</v>
      </c>
      <c r="E17301" s="86" t="s">
        <v>20945</v>
      </c>
      <c r="F17301" s="85" t="s">
        <v>55</v>
      </c>
      <c r="G17301" s="86" t="s">
        <v>66</v>
      </c>
      <c r="H17301" s="85" t="s">
        <v>1</v>
      </c>
      <c r="I17301" s="85">
        <v>1</v>
      </c>
      <c r="J17301" s="88">
        <v>2.235274125870458</v>
      </c>
      <c r="K17301" s="146">
        <v>8.0715270569256017</v>
      </c>
      <c r="L17301" s="147">
        <v>9.9850658045250213E-9</v>
      </c>
      <c r="M17301" s="147">
        <v>0.24926163544737781</v>
      </c>
      <c r="N17301" s="87">
        <v>25.935341663745021</v>
      </c>
      <c r="O17301" s="88">
        <v>1.993017367428535</v>
      </c>
      <c r="P17301" s="89">
        <v>76.845618356151107</v>
      </c>
    </row>
    <row r="17302" spans="1:16">
      <c r="A17302" s="75" t="s">
        <v>27814</v>
      </c>
      <c r="B17302" s="85">
        <v>17298</v>
      </c>
      <c r="C17302" s="85">
        <v>17445</v>
      </c>
      <c r="D17302" s="85">
        <v>17298</v>
      </c>
      <c r="E17302" s="86" t="s">
        <v>65</v>
      </c>
      <c r="F17302" s="85" t="s">
        <v>38</v>
      </c>
      <c r="G17302" s="86" t="s">
        <v>66</v>
      </c>
      <c r="H17302" s="85" t="s">
        <v>1</v>
      </c>
      <c r="I17302" s="85">
        <v>1</v>
      </c>
      <c r="J17302" s="88">
        <v>2.249792915575938</v>
      </c>
      <c r="K17302" s="146">
        <v>8.0915389485110758</v>
      </c>
      <c r="L17302" s="147">
        <v>1.0039420403094899E-8</v>
      </c>
      <c r="M17302" s="147">
        <v>0.25014589229563411</v>
      </c>
      <c r="N17302" s="87">
        <v>26.036119264014641</v>
      </c>
      <c r="O17302" s="88">
        <v>2.0060847769293848</v>
      </c>
      <c r="P17302" s="89">
        <v>77.050068659888922</v>
      </c>
    </row>
    <row r="17303" spans="1:16">
      <c r="A17303" s="75" t="s">
        <v>27815</v>
      </c>
      <c r="B17303" s="85">
        <v>17299</v>
      </c>
      <c r="C17303" s="85">
        <v>17446</v>
      </c>
      <c r="D17303" s="85">
        <v>17299</v>
      </c>
      <c r="E17303" s="86" t="s">
        <v>65</v>
      </c>
      <c r="F17303" s="85" t="s">
        <v>11</v>
      </c>
      <c r="G17303" s="86" t="s">
        <v>66</v>
      </c>
      <c r="H17303" s="85" t="s">
        <v>1</v>
      </c>
      <c r="I17303" s="85">
        <v>1</v>
      </c>
      <c r="J17303" s="88">
        <v>2.1807172426384409</v>
      </c>
      <c r="K17303" s="146">
        <v>7.9963288858226376</v>
      </c>
      <c r="L17303" s="147">
        <v>9.780818925311545E-9</v>
      </c>
      <c r="M17303" s="147">
        <v>0.24593888619650639</v>
      </c>
      <c r="N17303" s="87">
        <v>25.556652263192639</v>
      </c>
      <c r="O17303" s="88">
        <v>1.943914298319835</v>
      </c>
      <c r="P17303" s="89">
        <v>76.062947458870084</v>
      </c>
    </row>
    <row r="17304" spans="1:16">
      <c r="A17304" s="75" t="s">
        <v>20946</v>
      </c>
      <c r="B17304" s="85">
        <v>17300</v>
      </c>
      <c r="C17304" s="85">
        <v>13039</v>
      </c>
      <c r="D17304" s="85">
        <v>17300</v>
      </c>
      <c r="E17304" s="86" t="s">
        <v>20947</v>
      </c>
      <c r="F17304" s="85" t="s">
        <v>55</v>
      </c>
      <c r="G17304" s="86" t="s">
        <v>20948</v>
      </c>
      <c r="H17304" s="85" t="s">
        <v>1</v>
      </c>
      <c r="I17304" s="85">
        <v>1</v>
      </c>
      <c r="J17304" s="88">
        <v>1.79691482156606</v>
      </c>
      <c r="K17304" s="146">
        <v>3.6673832598205021</v>
      </c>
      <c r="L17304" s="147">
        <v>7.6654626154970978E-9</v>
      </c>
      <c r="M17304" s="147">
        <v>0.23212490627951529</v>
      </c>
      <c r="N17304" s="87">
        <v>19.102038973768749</v>
      </c>
      <c r="O17304" s="88">
        <v>1.5944405994133151</v>
      </c>
      <c r="P17304" s="89">
        <v>83.469654815531925</v>
      </c>
    </row>
    <row r="17305" spans="1:16">
      <c r="A17305" s="75" t="s">
        <v>27798</v>
      </c>
      <c r="B17305" s="85">
        <v>17301</v>
      </c>
      <c r="C17305" s="85">
        <v>17433</v>
      </c>
      <c r="D17305" s="85">
        <v>17301</v>
      </c>
      <c r="E17305" s="86" t="s">
        <v>27799</v>
      </c>
      <c r="F17305" s="85" t="s">
        <v>38</v>
      </c>
      <c r="G17305" s="86" t="s">
        <v>20948</v>
      </c>
      <c r="H17305" s="85" t="s">
        <v>1</v>
      </c>
      <c r="I17305" s="85">
        <v>1</v>
      </c>
      <c r="J17305" s="88">
        <v>1.7595462679478879</v>
      </c>
      <c r="K17305" s="146">
        <v>3.6224793768947992</v>
      </c>
      <c r="L17305" s="147">
        <v>7.4603789095760089E-9</v>
      </c>
      <c r="M17305" s="147">
        <v>0.2259178384748077</v>
      </c>
      <c r="N17305" s="87">
        <v>18.477769881872931</v>
      </c>
      <c r="O17305" s="88">
        <v>1.5594568254809491</v>
      </c>
      <c r="P17305" s="89">
        <v>84.396376589298683</v>
      </c>
    </row>
    <row r="17306" spans="1:16">
      <c r="A17306" s="75" t="s">
        <v>27800</v>
      </c>
      <c r="B17306" s="85">
        <v>17302</v>
      </c>
      <c r="C17306" s="85">
        <v>17434</v>
      </c>
      <c r="D17306" s="85">
        <v>17302</v>
      </c>
      <c r="E17306" s="86" t="s">
        <v>27799</v>
      </c>
      <c r="F17306" s="85" t="s">
        <v>11</v>
      </c>
      <c r="G17306" s="86" t="s">
        <v>20948</v>
      </c>
      <c r="H17306" s="85" t="s">
        <v>1</v>
      </c>
      <c r="I17306" s="85">
        <v>1</v>
      </c>
      <c r="J17306" s="88">
        <v>1.6594648475895599</v>
      </c>
      <c r="K17306" s="146">
        <v>3.4466944440532012</v>
      </c>
      <c r="L17306" s="147">
        <v>7.0047631536247926E-9</v>
      </c>
      <c r="M17306" s="147">
        <v>0.2303618984289392</v>
      </c>
      <c r="N17306" s="87">
        <v>18.054634001616989</v>
      </c>
      <c r="O17306" s="88">
        <v>1.4832341868330301</v>
      </c>
      <c r="P17306" s="89">
        <v>82.152548021753887</v>
      </c>
    </row>
    <row r="17307" spans="1:16">
      <c r="A17307" s="75" t="s">
        <v>20949</v>
      </c>
      <c r="B17307" s="85">
        <v>17303</v>
      </c>
      <c r="C17307" s="85">
        <v>13040</v>
      </c>
      <c r="D17307" s="85">
        <v>17303</v>
      </c>
      <c r="E17307" s="86" t="s">
        <v>20950</v>
      </c>
      <c r="F17307" s="85" t="s">
        <v>55</v>
      </c>
      <c r="G17307" s="86" t="s">
        <v>20951</v>
      </c>
      <c r="H17307" s="85" t="s">
        <v>1</v>
      </c>
      <c r="I17307" s="85">
        <v>1</v>
      </c>
      <c r="J17307" s="88">
        <v>5.3445747933215868</v>
      </c>
      <c r="K17307" s="146">
        <v>29.184180219359575</v>
      </c>
      <c r="L17307" s="147">
        <v>4.1483503166026167E-8</v>
      </c>
      <c r="M17307" s="147">
        <v>0.34098420799862028</v>
      </c>
      <c r="N17307" s="87">
        <v>62.696149840340333</v>
      </c>
      <c r="O17307" s="88">
        <v>4.5117728315730181</v>
      </c>
      <c r="P17307" s="89">
        <v>71.962518321500283</v>
      </c>
    </row>
    <row r="17308" spans="1:16">
      <c r="A17308" s="75" t="s">
        <v>27834</v>
      </c>
      <c r="B17308" s="85">
        <v>17304</v>
      </c>
      <c r="C17308" s="85">
        <v>17459</v>
      </c>
      <c r="D17308" s="85">
        <v>17304</v>
      </c>
      <c r="E17308" s="86" t="s">
        <v>27835</v>
      </c>
      <c r="F17308" s="85" t="s">
        <v>509</v>
      </c>
      <c r="G17308" s="86" t="s">
        <v>20951</v>
      </c>
      <c r="H17308" s="85" t="s">
        <v>1</v>
      </c>
      <c r="I17308" s="85">
        <v>1</v>
      </c>
      <c r="J17308" s="88">
        <v>2.1297693551050578</v>
      </c>
      <c r="K17308" s="146">
        <v>25.268877147290979</v>
      </c>
      <c r="L17308" s="147">
        <v>2.7936197439104169E-8</v>
      </c>
      <c r="M17308" s="147">
        <v>0.21793285651795971</v>
      </c>
      <c r="N17308" s="87">
        <v>23.598058649945671</v>
      </c>
      <c r="O17308" s="88">
        <v>1.733459035259876</v>
      </c>
      <c r="P17308" s="89">
        <v>73.457696710312518</v>
      </c>
    </row>
    <row r="17309" spans="1:16">
      <c r="A17309" s="75" t="s">
        <v>27836</v>
      </c>
      <c r="B17309" s="85">
        <v>17305</v>
      </c>
      <c r="C17309" s="85">
        <v>17460</v>
      </c>
      <c r="D17309" s="85">
        <v>17305</v>
      </c>
      <c r="E17309" s="86" t="s">
        <v>27835</v>
      </c>
      <c r="F17309" s="85" t="s">
        <v>283</v>
      </c>
      <c r="G17309" s="86" t="s">
        <v>20951</v>
      </c>
      <c r="H17309" s="85" t="s">
        <v>1</v>
      </c>
      <c r="I17309" s="85">
        <v>1</v>
      </c>
      <c r="J17309" s="88">
        <v>5.8280637316547237</v>
      </c>
      <c r="K17309" s="146">
        <v>29.350785368272334</v>
      </c>
      <c r="L17309" s="147">
        <v>4.3290915872234411E-8</v>
      </c>
      <c r="M17309" s="147">
        <v>0.30731716557879518</v>
      </c>
      <c r="N17309" s="87">
        <v>61.334171075139643</v>
      </c>
      <c r="O17309" s="88">
        <v>4.8321614455268076</v>
      </c>
      <c r="P17309" s="89">
        <v>78.784164859862429</v>
      </c>
    </row>
    <row r="17310" spans="1:16">
      <c r="A17310" s="75" t="s">
        <v>27837</v>
      </c>
      <c r="B17310" s="85">
        <v>17306</v>
      </c>
      <c r="C17310" s="85">
        <v>17461</v>
      </c>
      <c r="D17310" s="85">
        <v>17306</v>
      </c>
      <c r="E17310" s="86" t="s">
        <v>27835</v>
      </c>
      <c r="F17310" s="85" t="s">
        <v>38</v>
      </c>
      <c r="G17310" s="86" t="s">
        <v>20951</v>
      </c>
      <c r="H17310" s="85" t="s">
        <v>1</v>
      </c>
      <c r="I17310" s="85">
        <v>1</v>
      </c>
      <c r="J17310" s="88">
        <v>4.4329411006033261</v>
      </c>
      <c r="K17310" s="146">
        <v>28.661520844582835</v>
      </c>
      <c r="L17310" s="147">
        <v>3.7674960627909963E-8</v>
      </c>
      <c r="M17310" s="147">
        <v>0.36846221536267421</v>
      </c>
      <c r="N17310" s="87">
        <v>62.150468605984223</v>
      </c>
      <c r="O17310" s="88">
        <v>3.861957305825042</v>
      </c>
      <c r="P17310" s="89">
        <v>62.138828434403621</v>
      </c>
    </row>
    <row r="17311" spans="1:16">
      <c r="A17311" s="75" t="s">
        <v>20952</v>
      </c>
      <c r="B17311" s="85">
        <v>17307</v>
      </c>
      <c r="C17311" s="85">
        <v>13041</v>
      </c>
      <c r="D17311" s="85">
        <v>17307</v>
      </c>
      <c r="E17311" s="86" t="s">
        <v>20953</v>
      </c>
      <c r="F17311" s="85" t="s">
        <v>55</v>
      </c>
      <c r="G17311" s="86" t="s">
        <v>20954</v>
      </c>
      <c r="H17311" s="85" t="s">
        <v>945</v>
      </c>
      <c r="I17311" s="85">
        <v>1</v>
      </c>
      <c r="J17311" s="88">
        <v>69.858364860265397</v>
      </c>
      <c r="K17311" s="146">
        <v>93.338484434239007</v>
      </c>
      <c r="L17311" s="147">
        <v>3.0005121929954581E-7</v>
      </c>
      <c r="M17311" s="147">
        <v>3.3340989420079761</v>
      </c>
      <c r="N17311" s="87">
        <v>973.66807508924762</v>
      </c>
      <c r="O17311" s="88">
        <v>62.238466328282193</v>
      </c>
      <c r="P17311" s="89">
        <v>63.921646319334585</v>
      </c>
    </row>
    <row r="17312" spans="1:16">
      <c r="A17312" s="75" t="s">
        <v>27838</v>
      </c>
      <c r="B17312" s="85">
        <v>17308</v>
      </c>
      <c r="C17312" s="85">
        <v>17462</v>
      </c>
      <c r="D17312" s="85">
        <v>17308</v>
      </c>
      <c r="E17312" s="86" t="s">
        <v>27839</v>
      </c>
      <c r="F17312" s="85" t="s">
        <v>32</v>
      </c>
      <c r="G17312" s="86" t="s">
        <v>20954</v>
      </c>
      <c r="H17312" s="85" t="s">
        <v>945</v>
      </c>
      <c r="I17312" s="85">
        <v>1</v>
      </c>
      <c r="J17312" s="88">
        <v>2.8355136982764448</v>
      </c>
      <c r="K17312" s="146">
        <v>5.0267968981802662</v>
      </c>
      <c r="L17312" s="147">
        <v>1.4849756849422051E-8</v>
      </c>
      <c r="M17312" s="147">
        <v>0.22249807814145711</v>
      </c>
      <c r="N17312" s="87">
        <v>326.46581458850312</v>
      </c>
      <c r="O17312" s="88">
        <v>2.1730909902271982</v>
      </c>
      <c r="P17312" s="89">
        <v>6.6564120747720272</v>
      </c>
    </row>
    <row r="17313" spans="1:16">
      <c r="A17313" s="75" t="s">
        <v>27840</v>
      </c>
      <c r="B17313" s="85">
        <v>17309</v>
      </c>
      <c r="C17313" s="85">
        <v>17463</v>
      </c>
      <c r="D17313" s="85">
        <v>17309</v>
      </c>
      <c r="E17313" s="86" t="s">
        <v>27839</v>
      </c>
      <c r="F17313" s="85" t="s">
        <v>38</v>
      </c>
      <c r="G17313" s="86" t="s">
        <v>20954</v>
      </c>
      <c r="H17313" s="85" t="s">
        <v>945</v>
      </c>
      <c r="I17313" s="85">
        <v>1</v>
      </c>
      <c r="J17313" s="88">
        <v>69.858364860265397</v>
      </c>
      <c r="K17313" s="146">
        <v>93.338484434239007</v>
      </c>
      <c r="L17313" s="147">
        <v>3.0005121929954581E-7</v>
      </c>
      <c r="M17313" s="147">
        <v>3.3340989420079761</v>
      </c>
      <c r="N17313" s="87">
        <v>973.66807508924762</v>
      </c>
      <c r="O17313" s="88">
        <v>62.238466328282193</v>
      </c>
      <c r="P17313" s="89">
        <v>63.921646319334585</v>
      </c>
    </row>
    <row r="17314" spans="1:16">
      <c r="A17314" s="75" t="s">
        <v>20955</v>
      </c>
      <c r="B17314" s="85">
        <v>17310</v>
      </c>
      <c r="C17314" s="85">
        <v>13042</v>
      </c>
      <c r="D17314" s="85">
        <v>17310</v>
      </c>
      <c r="E17314" s="86" t="s">
        <v>20956</v>
      </c>
      <c r="F17314" s="85" t="s">
        <v>55</v>
      </c>
      <c r="G17314" s="86" t="s">
        <v>20957</v>
      </c>
      <c r="H17314" s="85" t="s">
        <v>260</v>
      </c>
      <c r="I17314" s="85">
        <v>1</v>
      </c>
      <c r="J17314" s="88">
        <v>3158.6831911001968</v>
      </c>
      <c r="K17314" s="146">
        <v>7097.9651501525923</v>
      </c>
      <c r="L17314" s="147">
        <v>1.510342177507084E-5</v>
      </c>
      <c r="M17314" s="147">
        <v>246.1673927572179</v>
      </c>
      <c r="N17314" s="87">
        <v>39656.741003427887</v>
      </c>
      <c r="O17314" s="88">
        <v>2807.0186863007661</v>
      </c>
      <c r="P17314" s="89">
        <v>70.782888741617228</v>
      </c>
    </row>
    <row r="17315" spans="1:16">
      <c r="A17315" s="75" t="s">
        <v>27841</v>
      </c>
      <c r="B17315" s="85">
        <v>17311</v>
      </c>
      <c r="C17315" s="85">
        <v>17464</v>
      </c>
      <c r="D17315" s="85">
        <v>17311</v>
      </c>
      <c r="E17315" s="86" t="s">
        <v>27842</v>
      </c>
      <c r="F17315" s="85" t="s">
        <v>32</v>
      </c>
      <c r="G17315" s="86" t="s">
        <v>20957</v>
      </c>
      <c r="H17315" s="85" t="s">
        <v>260</v>
      </c>
      <c r="I17315" s="85">
        <v>1</v>
      </c>
      <c r="J17315" s="88">
        <v>1650.8158613687381</v>
      </c>
      <c r="K17315" s="146">
        <v>5120.7468442710206</v>
      </c>
      <c r="L17315" s="147">
        <v>8.2926129017396073E-6</v>
      </c>
      <c r="M17315" s="147">
        <v>178.34546839994189</v>
      </c>
      <c r="N17315" s="87">
        <v>24531.600647388121</v>
      </c>
      <c r="O17315" s="88">
        <v>1446.640038198577</v>
      </c>
      <c r="P17315" s="89">
        <v>58.970470740668965</v>
      </c>
    </row>
    <row r="17316" spans="1:16">
      <c r="A17316" s="75" t="s">
        <v>27843</v>
      </c>
      <c r="B17316" s="85">
        <v>17312</v>
      </c>
      <c r="C17316" s="85">
        <v>17465</v>
      </c>
      <c r="D17316" s="85">
        <v>17312</v>
      </c>
      <c r="E17316" s="86" t="s">
        <v>27842</v>
      </c>
      <c r="F17316" s="85" t="s">
        <v>38</v>
      </c>
      <c r="G17316" s="86" t="s">
        <v>20957</v>
      </c>
      <c r="H17316" s="85" t="s">
        <v>260</v>
      </c>
      <c r="I17316" s="85">
        <v>1</v>
      </c>
      <c r="J17316" s="88">
        <v>3171.4824679018038</v>
      </c>
      <c r="K17316" s="146">
        <v>7114.7484333335478</v>
      </c>
      <c r="L17316" s="147">
        <v>1.5161234174274501E-5</v>
      </c>
      <c r="M17316" s="147">
        <v>246.74308769134771</v>
      </c>
      <c r="N17316" s="87">
        <v>39785.128199212937</v>
      </c>
      <c r="O17316" s="88">
        <v>2818.566030373242</v>
      </c>
      <c r="P17316" s="89">
        <v>70.844714041388997</v>
      </c>
    </row>
    <row r="17317" spans="1:16">
      <c r="A17317" s="75" t="s">
        <v>20958</v>
      </c>
      <c r="B17317" s="85">
        <v>17313</v>
      </c>
      <c r="C17317" s="85">
        <v>13043</v>
      </c>
      <c r="D17317" s="85">
        <v>17313</v>
      </c>
      <c r="E17317" s="86" t="s">
        <v>20959</v>
      </c>
      <c r="F17317" s="85" t="s">
        <v>55</v>
      </c>
      <c r="G17317" s="86" t="s">
        <v>20960</v>
      </c>
      <c r="H17317" s="85" t="s">
        <v>1</v>
      </c>
      <c r="I17317" s="85">
        <v>1</v>
      </c>
      <c r="J17317" s="88">
        <v>3.4323568961369562</v>
      </c>
      <c r="K17317" s="146">
        <v>59.258162943503436</v>
      </c>
      <c r="L17317" s="147">
        <v>1.1304595213658501E-7</v>
      </c>
      <c r="M17317" s="147">
        <v>0.41957483633870651</v>
      </c>
      <c r="N17317" s="87">
        <v>45.65165807746007</v>
      </c>
      <c r="O17317" s="88">
        <v>3.026434079908467</v>
      </c>
      <c r="P17317" s="89">
        <v>66.294067014462513</v>
      </c>
    </row>
    <row r="17318" spans="1:16">
      <c r="A17318" s="75" t="s">
        <v>27844</v>
      </c>
      <c r="B17318" s="85">
        <v>17314</v>
      </c>
      <c r="C17318" s="85">
        <v>17466</v>
      </c>
      <c r="D17318" s="85">
        <v>17314</v>
      </c>
      <c r="E17318" s="86" t="s">
        <v>20960</v>
      </c>
      <c r="F17318" s="85" t="s">
        <v>38</v>
      </c>
      <c r="G17318" s="86" t="s">
        <v>20960</v>
      </c>
      <c r="H17318" s="85" t="s">
        <v>1</v>
      </c>
      <c r="I17318" s="85">
        <v>1</v>
      </c>
      <c r="J17318" s="88">
        <v>5.4864667753688938E-3</v>
      </c>
      <c r="K17318" s="146">
        <v>1.3565213324431996E-2</v>
      </c>
      <c r="L17318" s="147">
        <v>2.5885226617473681E-11</v>
      </c>
      <c r="M17318" s="147">
        <v>6.1897196274002979E-4</v>
      </c>
      <c r="N17318" s="87">
        <v>6.5971562950935911E-2</v>
      </c>
      <c r="O17318" s="88">
        <v>4.9533581038063278E-3</v>
      </c>
      <c r="P17318" s="89">
        <v>75.083231050478801</v>
      </c>
    </row>
    <row r="17319" spans="1:16">
      <c r="A17319" s="75" t="s">
        <v>27845</v>
      </c>
      <c r="B17319" s="85">
        <v>17315</v>
      </c>
      <c r="C17319" s="85">
        <v>17467</v>
      </c>
      <c r="D17319" s="85">
        <v>17315</v>
      </c>
      <c r="E17319" s="86" t="s">
        <v>20960</v>
      </c>
      <c r="F17319" s="85" t="s">
        <v>139</v>
      </c>
      <c r="G17319" s="86" t="s">
        <v>20960</v>
      </c>
      <c r="H17319" s="85" t="s">
        <v>1</v>
      </c>
      <c r="I17319" s="85">
        <v>1</v>
      </c>
      <c r="J17319" s="88">
        <v>12.47332217783954</v>
      </c>
      <c r="K17319" s="146">
        <v>215.56064424472063</v>
      </c>
      <c r="L17319" s="147">
        <v>4.1122194744524898E-7</v>
      </c>
      <c r="M17319" s="147">
        <v>1.524888125086088</v>
      </c>
      <c r="N17319" s="87">
        <v>165.91841972360581</v>
      </c>
      <c r="O17319" s="88">
        <v>10.997877082572179</v>
      </c>
      <c r="P17319" s="89">
        <v>66.28484710071929</v>
      </c>
    </row>
    <row r="17320" spans="1:16">
      <c r="A17320" s="75" t="s">
        <v>20961</v>
      </c>
      <c r="B17320" s="85">
        <v>17316</v>
      </c>
      <c r="C17320" s="85">
        <v>13044</v>
      </c>
      <c r="D17320" s="85">
        <v>17316</v>
      </c>
      <c r="E17320" s="86" t="s">
        <v>20962</v>
      </c>
      <c r="F17320" s="85" t="s">
        <v>55</v>
      </c>
      <c r="G17320" s="86" t="s">
        <v>20963</v>
      </c>
      <c r="H17320" s="85" t="s">
        <v>1</v>
      </c>
      <c r="I17320" s="85">
        <v>1</v>
      </c>
      <c r="J17320" s="88">
        <v>1.4177440690629259</v>
      </c>
      <c r="K17320" s="146">
        <v>1.9021246047354834</v>
      </c>
      <c r="L17320" s="147">
        <v>1.6179463891152221E-8</v>
      </c>
      <c r="M17320" s="147">
        <v>7.0982565835268491E-2</v>
      </c>
      <c r="N17320" s="87">
        <v>19.865334305398001</v>
      </c>
      <c r="O17320" s="88">
        <v>1.264690124876104</v>
      </c>
      <c r="P17320" s="89">
        <v>63.663168484028489</v>
      </c>
    </row>
    <row r="17321" spans="1:16">
      <c r="A17321" s="75" t="s">
        <v>27846</v>
      </c>
      <c r="B17321" s="85">
        <v>17317</v>
      </c>
      <c r="C17321" s="85">
        <v>17468</v>
      </c>
      <c r="D17321" s="85">
        <v>17317</v>
      </c>
      <c r="E17321" s="86" t="s">
        <v>27847</v>
      </c>
      <c r="F17321" s="85" t="s">
        <v>38</v>
      </c>
      <c r="G17321" s="86" t="s">
        <v>20963</v>
      </c>
      <c r="H17321" s="85" t="s">
        <v>1</v>
      </c>
      <c r="I17321" s="85">
        <v>1</v>
      </c>
      <c r="J17321" s="88">
        <v>1.6803285146319691</v>
      </c>
      <c r="K17321" s="146">
        <v>2.2872272593712637</v>
      </c>
      <c r="L17321" s="147">
        <v>1.7760817189665812E-8</v>
      </c>
      <c r="M17321" s="147">
        <v>7.7912301007153531E-2</v>
      </c>
      <c r="N17321" s="87">
        <v>20.758979034491841</v>
      </c>
      <c r="O17321" s="88">
        <v>1.4908176576568459</v>
      </c>
      <c r="P17321" s="89">
        <v>71.815557748759957</v>
      </c>
    </row>
    <row r="17322" spans="1:16">
      <c r="A17322" s="75" t="s">
        <v>27848</v>
      </c>
      <c r="B17322" s="85">
        <v>17318</v>
      </c>
      <c r="C17322" s="85">
        <v>17469</v>
      </c>
      <c r="D17322" s="85">
        <v>17318</v>
      </c>
      <c r="E17322" s="86" t="s">
        <v>27847</v>
      </c>
      <c r="F17322" s="85" t="s">
        <v>11</v>
      </c>
      <c r="G17322" s="86" t="s">
        <v>20963</v>
      </c>
      <c r="H17322" s="85" t="s">
        <v>1</v>
      </c>
      <c r="I17322" s="85">
        <v>1</v>
      </c>
      <c r="J17322" s="88">
        <v>0.88604381848890434</v>
      </c>
      <c r="K17322" s="146">
        <v>1.1223404955784058</v>
      </c>
      <c r="L17322" s="147">
        <v>1.2977423712254291E-8</v>
      </c>
      <c r="M17322" s="147">
        <v>5.6950729641322827E-2</v>
      </c>
      <c r="N17322" s="87">
        <v>18.05581689337594</v>
      </c>
      <c r="O17322" s="88">
        <v>0.80681050607137539</v>
      </c>
      <c r="P17322" s="89">
        <v>44.684242803069544</v>
      </c>
    </row>
    <row r="17323" spans="1:16">
      <c r="A17323" s="75" t="s">
        <v>20964</v>
      </c>
      <c r="B17323" s="85">
        <v>17319</v>
      </c>
      <c r="C17323" s="85">
        <v>13045</v>
      </c>
      <c r="D17323" s="85">
        <v>17319</v>
      </c>
      <c r="E17323" s="86" t="s">
        <v>20965</v>
      </c>
      <c r="F17323" s="85" t="s">
        <v>55</v>
      </c>
      <c r="G17323" s="86" t="s">
        <v>20966</v>
      </c>
      <c r="H17323" s="85" t="s">
        <v>1</v>
      </c>
      <c r="I17323" s="85">
        <v>1</v>
      </c>
      <c r="J17323" s="88">
        <v>6.3883933978350224E-2</v>
      </c>
      <c r="K17323" s="146">
        <v>0.20792985846734949</v>
      </c>
      <c r="L17323" s="147">
        <v>4.7104827176546636E-10</v>
      </c>
      <c r="M17323" s="147">
        <v>4.5846903005645357E-3</v>
      </c>
      <c r="N17323" s="87">
        <v>0.83600656898191716</v>
      </c>
      <c r="O17323" s="88">
        <v>5.678665361282148E-2</v>
      </c>
      <c r="P17323" s="89">
        <v>67.92608541578312</v>
      </c>
    </row>
    <row r="17324" spans="1:16">
      <c r="A17324" s="75" t="s">
        <v>27849</v>
      </c>
      <c r="B17324" s="85">
        <v>17320</v>
      </c>
      <c r="C17324" s="85">
        <v>17470</v>
      </c>
      <c r="D17324" s="85">
        <v>17320</v>
      </c>
      <c r="E17324" s="86" t="s">
        <v>27850</v>
      </c>
      <c r="F17324" s="85" t="s">
        <v>32</v>
      </c>
      <c r="G17324" s="86" t="s">
        <v>20966</v>
      </c>
      <c r="H17324" s="85" t="s">
        <v>1</v>
      </c>
      <c r="I17324" s="85">
        <v>1</v>
      </c>
      <c r="J17324" s="88">
        <v>5.4253518882452917E-2</v>
      </c>
      <c r="K17324" s="146">
        <v>0.19425192552179343</v>
      </c>
      <c r="L17324" s="147">
        <v>4.2936035625103689E-10</v>
      </c>
      <c r="M17324" s="147">
        <v>4.2131278335717148E-3</v>
      </c>
      <c r="N17324" s="87">
        <v>0.77821243765694237</v>
      </c>
      <c r="O17324" s="88">
        <v>4.8431242075578397E-2</v>
      </c>
      <c r="P17324" s="89">
        <v>62.233960461228499</v>
      </c>
    </row>
    <row r="17325" spans="1:16">
      <c r="A17325" s="75" t="s">
        <v>27851</v>
      </c>
      <c r="B17325" s="85">
        <v>17321</v>
      </c>
      <c r="C17325" s="85">
        <v>17471</v>
      </c>
      <c r="D17325" s="85">
        <v>17321</v>
      </c>
      <c r="E17325" s="86" t="s">
        <v>27850</v>
      </c>
      <c r="F17325" s="85" t="s">
        <v>38</v>
      </c>
      <c r="G17325" s="86" t="s">
        <v>20966</v>
      </c>
      <c r="H17325" s="85" t="s">
        <v>1</v>
      </c>
      <c r="I17325" s="85">
        <v>1</v>
      </c>
      <c r="J17325" s="88">
        <v>6.3965680128092062E-2</v>
      </c>
      <c r="K17325" s="146">
        <v>0.20804596128779831</v>
      </c>
      <c r="L17325" s="147">
        <v>4.7140213258559901E-10</v>
      </c>
      <c r="M17325" s="147">
        <v>4.5878442457229496E-3</v>
      </c>
      <c r="N17325" s="87">
        <v>0.83649714469090197</v>
      </c>
      <c r="O17325" s="88">
        <v>5.685757711049811E-2</v>
      </c>
      <c r="P17325" s="89">
        <v>67.971035491708491</v>
      </c>
    </row>
    <row r="17326" spans="1:16">
      <c r="A17326" s="75" t="s">
        <v>20967</v>
      </c>
      <c r="B17326" s="85">
        <v>17322</v>
      </c>
      <c r="C17326" s="85">
        <v>13046</v>
      </c>
      <c r="D17326" s="85">
        <v>17322</v>
      </c>
      <c r="E17326" s="86" t="s">
        <v>20968</v>
      </c>
      <c r="F17326" s="85" t="s">
        <v>55</v>
      </c>
      <c r="G17326" s="86" t="s">
        <v>20969</v>
      </c>
      <c r="H17326" s="85" t="s">
        <v>1</v>
      </c>
      <c r="I17326" s="85">
        <v>1</v>
      </c>
      <c r="J17326" s="88">
        <v>1.3366484880440781</v>
      </c>
      <c r="K17326" s="146">
        <v>1.9829278049406667</v>
      </c>
      <c r="L17326" s="147">
        <v>6.7213551090199159E-9</v>
      </c>
      <c r="M17326" s="147">
        <v>0.21326071371442709</v>
      </c>
      <c r="N17326" s="87">
        <v>16.746964358817721</v>
      </c>
      <c r="O17326" s="88">
        <v>1.185903252361993</v>
      </c>
      <c r="P17326" s="89">
        <v>70.813027779424615</v>
      </c>
    </row>
    <row r="17327" spans="1:16">
      <c r="A17327" s="75" t="s">
        <v>27855</v>
      </c>
      <c r="B17327" s="85">
        <v>17323</v>
      </c>
      <c r="C17327" s="85">
        <v>17474</v>
      </c>
      <c r="D17327" s="85">
        <v>17323</v>
      </c>
      <c r="E17327" s="86" t="s">
        <v>27856</v>
      </c>
      <c r="F17327" s="85" t="s">
        <v>32</v>
      </c>
      <c r="G17327" s="86" t="s">
        <v>20969</v>
      </c>
      <c r="H17327" s="85" t="s">
        <v>1</v>
      </c>
      <c r="I17327" s="85">
        <v>1</v>
      </c>
      <c r="J17327" s="88">
        <v>1.059465889544609</v>
      </c>
      <c r="K17327" s="146">
        <v>1.6077240347175334</v>
      </c>
      <c r="L17327" s="147">
        <v>5.4761963422797449E-9</v>
      </c>
      <c r="M17327" s="147">
        <v>0.20141669482039551</v>
      </c>
      <c r="N17327" s="87">
        <v>14.31182141247336</v>
      </c>
      <c r="O17327" s="88">
        <v>0.93988569871347272</v>
      </c>
      <c r="P17327" s="89">
        <v>65.671983434220493</v>
      </c>
    </row>
    <row r="17328" spans="1:16">
      <c r="A17328" s="75" t="s">
        <v>27857</v>
      </c>
      <c r="B17328" s="85">
        <v>17324</v>
      </c>
      <c r="C17328" s="85">
        <v>17475</v>
      </c>
      <c r="D17328" s="85">
        <v>17324</v>
      </c>
      <c r="E17328" s="86" t="s">
        <v>27856</v>
      </c>
      <c r="F17328" s="85" t="s">
        <v>38</v>
      </c>
      <c r="G17328" s="86" t="s">
        <v>20969</v>
      </c>
      <c r="H17328" s="85" t="s">
        <v>1</v>
      </c>
      <c r="I17328" s="85">
        <v>1</v>
      </c>
      <c r="J17328" s="88">
        <v>1.325850266251787</v>
      </c>
      <c r="K17328" s="146">
        <v>1.9707217781880333</v>
      </c>
      <c r="L17328" s="147">
        <v>6.6685689892463236E-9</v>
      </c>
      <c r="M17328" s="147">
        <v>0.2115740244377618</v>
      </c>
      <c r="N17328" s="87">
        <v>16.56985608844699</v>
      </c>
      <c r="O17328" s="88">
        <v>1.176079289491873</v>
      </c>
      <c r="P17328" s="89">
        <v>70.977037049336317</v>
      </c>
    </row>
    <row r="17329" spans="1:16">
      <c r="A17329" s="75" t="s">
        <v>20970</v>
      </c>
      <c r="B17329" s="85">
        <v>17325</v>
      </c>
      <c r="C17329" s="85">
        <v>13047</v>
      </c>
      <c r="D17329" s="85">
        <v>17325</v>
      </c>
      <c r="E17329" s="86" t="s">
        <v>20971</v>
      </c>
      <c r="F17329" s="85" t="s">
        <v>55</v>
      </c>
      <c r="G17329" s="86" t="s">
        <v>20972</v>
      </c>
      <c r="H17329" s="85" t="s">
        <v>260</v>
      </c>
      <c r="I17329" s="85">
        <v>1</v>
      </c>
      <c r="J17329" s="88">
        <v>86555540.282105222</v>
      </c>
      <c r="K17329" s="146">
        <v>352168881.50206733</v>
      </c>
      <c r="L17329" s="147">
        <v>0.81488298137898552</v>
      </c>
      <c r="M17329" s="147">
        <v>7458639.1186234131</v>
      </c>
      <c r="N17329" s="87">
        <v>959488634.17024946</v>
      </c>
      <c r="O17329" s="88">
        <v>76639527.032613829</v>
      </c>
      <c r="P17329" s="89">
        <v>79.875388100756894</v>
      </c>
    </row>
    <row r="17330" spans="1:16">
      <c r="A17330" s="75" t="s">
        <v>27852</v>
      </c>
      <c r="B17330" s="85">
        <v>17326</v>
      </c>
      <c r="C17330" s="85">
        <v>17472</v>
      </c>
      <c r="D17330" s="85">
        <v>17326</v>
      </c>
      <c r="E17330" s="86" t="s">
        <v>27853</v>
      </c>
      <c r="F17330" s="85" t="s">
        <v>32</v>
      </c>
      <c r="G17330" s="86" t="s">
        <v>20972</v>
      </c>
      <c r="H17330" s="85" t="s">
        <v>260</v>
      </c>
      <c r="I17330" s="85">
        <v>1</v>
      </c>
      <c r="J17330" s="88">
        <v>84397766.809678778</v>
      </c>
      <c r="K17330" s="146">
        <v>347885626.35573459</v>
      </c>
      <c r="L17330" s="147">
        <v>0.79372683597580718</v>
      </c>
      <c r="M17330" s="147">
        <v>7275694.5090611791</v>
      </c>
      <c r="N17330" s="87">
        <v>937792141.05520141</v>
      </c>
      <c r="O17330" s="88">
        <v>75033604.09645015</v>
      </c>
      <c r="P17330" s="89">
        <v>80.010911599261775</v>
      </c>
    </row>
    <row r="17331" spans="1:16">
      <c r="A17331" s="75" t="s">
        <v>27854</v>
      </c>
      <c r="B17331" s="85">
        <v>17327</v>
      </c>
      <c r="C17331" s="85">
        <v>17473</v>
      </c>
      <c r="D17331" s="85">
        <v>17327</v>
      </c>
      <c r="E17331" s="86" t="s">
        <v>27853</v>
      </c>
      <c r="F17331" s="85" t="s">
        <v>38</v>
      </c>
      <c r="G17331" s="86" t="s">
        <v>20972</v>
      </c>
      <c r="H17331" s="85" t="s">
        <v>260</v>
      </c>
      <c r="I17331" s="85">
        <v>1</v>
      </c>
      <c r="J17331" s="88">
        <v>86555540.282105222</v>
      </c>
      <c r="K17331" s="146">
        <v>352168881.50206733</v>
      </c>
      <c r="L17331" s="147">
        <v>0.81488298137898552</v>
      </c>
      <c r="M17331" s="147">
        <v>7458639.1186234131</v>
      </c>
      <c r="N17331" s="87">
        <v>959488634.17024946</v>
      </c>
      <c r="O17331" s="88">
        <v>76639527.032613829</v>
      </c>
      <c r="P17331" s="89">
        <v>79.875388100756894</v>
      </c>
    </row>
    <row r="17332" spans="1:16">
      <c r="A17332" s="75" t="s">
        <v>20973</v>
      </c>
      <c r="B17332" s="85">
        <v>17328</v>
      </c>
      <c r="C17332" s="85">
        <v>13048</v>
      </c>
      <c r="D17332" s="85">
        <v>17328</v>
      </c>
      <c r="E17332" s="86" t="s">
        <v>20974</v>
      </c>
      <c r="F17332" s="85" t="s">
        <v>55</v>
      </c>
      <c r="G17332" s="86" t="s">
        <v>20975</v>
      </c>
      <c r="H17332" s="85" t="s">
        <v>1</v>
      </c>
      <c r="I17332" s="85">
        <v>1</v>
      </c>
      <c r="J17332" s="88">
        <v>1.3963775265866669</v>
      </c>
      <c r="K17332" s="146">
        <v>2.0599456228970614</v>
      </c>
      <c r="L17332" s="147">
        <v>7.4096354189983338E-9</v>
      </c>
      <c r="M17332" s="147">
        <v>0.2223974202366005</v>
      </c>
      <c r="N17332" s="87">
        <v>17.98608980447899</v>
      </c>
      <c r="O17332" s="88">
        <v>1.237649955584323</v>
      </c>
      <c r="P17332" s="89">
        <v>68.811507617187416</v>
      </c>
    </row>
    <row r="17333" spans="1:16">
      <c r="A17333" s="75" t="s">
        <v>27858</v>
      </c>
      <c r="B17333" s="85">
        <v>17329</v>
      </c>
      <c r="C17333" s="85">
        <v>17476</v>
      </c>
      <c r="D17333" s="85">
        <v>17329</v>
      </c>
      <c r="E17333" s="86" t="s">
        <v>27859</v>
      </c>
      <c r="F17333" s="85" t="s">
        <v>32</v>
      </c>
      <c r="G17333" s="86" t="s">
        <v>20975</v>
      </c>
      <c r="H17333" s="85" t="s">
        <v>1</v>
      </c>
      <c r="I17333" s="85">
        <v>1</v>
      </c>
      <c r="J17333" s="88">
        <v>1.107618351667643</v>
      </c>
      <c r="K17333" s="146">
        <v>1.6737347594176155</v>
      </c>
      <c r="L17333" s="147">
        <v>5.986389240798135E-9</v>
      </c>
      <c r="M17333" s="147">
        <v>0.20978206860847459</v>
      </c>
      <c r="N17333" s="87">
        <v>15.43082037297974</v>
      </c>
      <c r="O17333" s="88">
        <v>0.98121583417264058</v>
      </c>
      <c r="P17333" s="89">
        <v>63.58805367800187</v>
      </c>
    </row>
    <row r="17334" spans="1:16">
      <c r="A17334" s="75" t="s">
        <v>27860</v>
      </c>
      <c r="B17334" s="85">
        <v>17330</v>
      </c>
      <c r="C17334" s="85">
        <v>17477</v>
      </c>
      <c r="D17334" s="85">
        <v>17330</v>
      </c>
      <c r="E17334" s="86" t="s">
        <v>27859</v>
      </c>
      <c r="F17334" s="85" t="s">
        <v>38</v>
      </c>
      <c r="G17334" s="86" t="s">
        <v>20975</v>
      </c>
      <c r="H17334" s="85" t="s">
        <v>1</v>
      </c>
      <c r="I17334" s="85">
        <v>1</v>
      </c>
      <c r="J17334" s="88">
        <v>1.3856775706053539</v>
      </c>
      <c r="K17334" s="146">
        <v>2.0478330279938946</v>
      </c>
      <c r="L17334" s="147">
        <v>7.3583609640968531E-9</v>
      </c>
      <c r="M17334" s="147">
        <v>0.22071727828739229</v>
      </c>
      <c r="N17334" s="87">
        <v>17.81000120746042</v>
      </c>
      <c r="O17334" s="88">
        <v>1.2279144119878951</v>
      </c>
      <c r="P17334" s="89">
        <v>68.945217784349992</v>
      </c>
    </row>
    <row r="17335" spans="1:16">
      <c r="A17335" s="75" t="s">
        <v>20976</v>
      </c>
      <c r="B17335" s="85">
        <v>17331</v>
      </c>
      <c r="C17335" s="85">
        <v>13049</v>
      </c>
      <c r="D17335" s="85">
        <v>17331</v>
      </c>
      <c r="E17335" s="86" t="s">
        <v>20977</v>
      </c>
      <c r="F17335" s="85" t="s">
        <v>55</v>
      </c>
      <c r="G17335" s="86" t="s">
        <v>20978</v>
      </c>
      <c r="H17335" s="85" t="s">
        <v>260</v>
      </c>
      <c r="I17335" s="85">
        <v>1</v>
      </c>
      <c r="J17335" s="88">
        <v>4586696.9116412681</v>
      </c>
      <c r="K17335" s="146">
        <v>7795471.1923840623</v>
      </c>
      <c r="L17335" s="147">
        <v>3.1785829645806993E-2</v>
      </c>
      <c r="M17335" s="147">
        <v>398776.33172435808</v>
      </c>
      <c r="N17335" s="87">
        <v>50234198.467036277</v>
      </c>
      <c r="O17335" s="88">
        <v>4097125.895117491</v>
      </c>
      <c r="P17335" s="89">
        <v>81.560491062797155</v>
      </c>
    </row>
    <row r="17336" spans="1:16">
      <c r="A17336" s="75" t="s">
        <v>27861</v>
      </c>
      <c r="B17336" s="85">
        <v>17332</v>
      </c>
      <c r="C17336" s="85">
        <v>17478</v>
      </c>
      <c r="D17336" s="85">
        <v>17332</v>
      </c>
      <c r="E17336" s="86" t="s">
        <v>27862</v>
      </c>
      <c r="F17336" s="85" t="s">
        <v>32</v>
      </c>
      <c r="G17336" s="86" t="s">
        <v>20978</v>
      </c>
      <c r="H17336" s="85" t="s">
        <v>260</v>
      </c>
      <c r="I17336" s="85">
        <v>1</v>
      </c>
      <c r="J17336" s="88">
        <v>4275421.6302991724</v>
      </c>
      <c r="K17336" s="146">
        <v>7061667.8880070467</v>
      </c>
      <c r="L17336" s="147">
        <v>2.8309552070599219E-2</v>
      </c>
      <c r="M17336" s="147">
        <v>352643.81793342909</v>
      </c>
      <c r="N17336" s="87">
        <v>44641717.483973399</v>
      </c>
      <c r="O17336" s="88">
        <v>3883960.2394548301</v>
      </c>
      <c r="P17336" s="89">
        <v>87.002930405829275</v>
      </c>
    </row>
    <row r="17337" spans="1:16">
      <c r="A17337" s="75" t="s">
        <v>27863</v>
      </c>
      <c r="B17337" s="85">
        <v>17333</v>
      </c>
      <c r="C17337" s="85">
        <v>17479</v>
      </c>
      <c r="D17337" s="85">
        <v>17333</v>
      </c>
      <c r="E17337" s="86" t="s">
        <v>27862</v>
      </c>
      <c r="F17337" s="85" t="s">
        <v>38</v>
      </c>
      <c r="G17337" s="86" t="s">
        <v>20978</v>
      </c>
      <c r="H17337" s="85" t="s">
        <v>260</v>
      </c>
      <c r="I17337" s="85">
        <v>1</v>
      </c>
      <c r="J17337" s="88">
        <v>4589339.119220702</v>
      </c>
      <c r="K17337" s="146">
        <v>7801699.9576245015</v>
      </c>
      <c r="L17337" s="147">
        <v>3.18153374400586E-2</v>
      </c>
      <c r="M17337" s="147">
        <v>399167.91976524272</v>
      </c>
      <c r="N17337" s="87">
        <v>50281669.29600013</v>
      </c>
      <c r="O17337" s="88">
        <v>4098935.315732704</v>
      </c>
      <c r="P17337" s="89">
        <v>81.519475648330769</v>
      </c>
    </row>
    <row r="17338" spans="1:16">
      <c r="A17338" s="75" t="s">
        <v>20979</v>
      </c>
      <c r="B17338" s="85">
        <v>17334</v>
      </c>
      <c r="C17338" s="85">
        <v>13050</v>
      </c>
      <c r="D17338" s="85">
        <v>17334</v>
      </c>
      <c r="E17338" s="86" t="s">
        <v>20980</v>
      </c>
      <c r="F17338" s="85" t="s">
        <v>55</v>
      </c>
      <c r="G17338" s="86" t="s">
        <v>20981</v>
      </c>
      <c r="H17338" s="85" t="s">
        <v>260</v>
      </c>
      <c r="I17338" s="85">
        <v>1</v>
      </c>
      <c r="J17338" s="88">
        <v>5848.0553480849876</v>
      </c>
      <c r="K17338" s="146">
        <v>13859.470126306922</v>
      </c>
      <c r="L17338" s="147">
        <v>2.5969435889913311E-5</v>
      </c>
      <c r="M17338" s="147">
        <v>599.06768700720113</v>
      </c>
      <c r="N17338" s="87">
        <v>67122.385114062679</v>
      </c>
      <c r="O17338" s="88">
        <v>5152.1666092841897</v>
      </c>
      <c r="P17338" s="89">
        <v>76.757799957927432</v>
      </c>
    </row>
    <row r="17339" spans="1:16">
      <c r="A17339" s="75" t="s">
        <v>27864</v>
      </c>
      <c r="B17339" s="85">
        <v>17335</v>
      </c>
      <c r="C17339" s="85">
        <v>17480</v>
      </c>
      <c r="D17339" s="85">
        <v>17335</v>
      </c>
      <c r="E17339" s="86" t="s">
        <v>27865</v>
      </c>
      <c r="F17339" s="85" t="s">
        <v>38</v>
      </c>
      <c r="G17339" s="86" t="s">
        <v>20981</v>
      </c>
      <c r="H17339" s="85" t="s">
        <v>260</v>
      </c>
      <c r="I17339" s="85">
        <v>1</v>
      </c>
      <c r="J17339" s="88">
        <v>5889.009918663699</v>
      </c>
      <c r="K17339" s="146">
        <v>13924.629798673264</v>
      </c>
      <c r="L17339" s="147">
        <v>2.6133621441615769E-5</v>
      </c>
      <c r="M17339" s="147">
        <v>599.77881848604261</v>
      </c>
      <c r="N17339" s="87">
        <v>67172.610239072616</v>
      </c>
      <c r="O17339" s="88">
        <v>5186.9376854051206</v>
      </c>
      <c r="P17339" s="89">
        <v>77.218045672847921</v>
      </c>
    </row>
    <row r="17340" spans="1:16">
      <c r="A17340" s="75" t="s">
        <v>27866</v>
      </c>
      <c r="B17340" s="85">
        <v>17336</v>
      </c>
      <c r="C17340" s="85">
        <v>17481</v>
      </c>
      <c r="D17340" s="85">
        <v>17336</v>
      </c>
      <c r="E17340" s="86" t="s">
        <v>27865</v>
      </c>
      <c r="F17340" s="85" t="s">
        <v>11</v>
      </c>
      <c r="G17340" s="86" t="s">
        <v>20981</v>
      </c>
      <c r="H17340" s="85" t="s">
        <v>260</v>
      </c>
      <c r="I17340" s="85">
        <v>1</v>
      </c>
      <c r="J17340" s="88">
        <v>5765.1275288394354</v>
      </c>
      <c r="K17340" s="146">
        <v>13727.530041091986</v>
      </c>
      <c r="L17340" s="147">
        <v>2.563698093892948E-5</v>
      </c>
      <c r="M17340" s="147">
        <v>597.62773581484498</v>
      </c>
      <c r="N17340" s="87">
        <v>67020.685596046664</v>
      </c>
      <c r="O17340" s="88">
        <v>5081.7595832847674</v>
      </c>
      <c r="P17340" s="89">
        <v>75.823748117320434</v>
      </c>
    </row>
    <row r="17341" spans="1:16">
      <c r="A17341" s="75" t="s">
        <v>20982</v>
      </c>
      <c r="B17341" s="85">
        <v>17337</v>
      </c>
      <c r="C17341" s="85">
        <v>13051</v>
      </c>
      <c r="D17341" s="85">
        <v>17337</v>
      </c>
      <c r="E17341" s="86" t="s">
        <v>20983</v>
      </c>
      <c r="F17341" s="85" t="s">
        <v>55</v>
      </c>
      <c r="G17341" s="86" t="s">
        <v>20984</v>
      </c>
      <c r="H17341" s="85" t="s">
        <v>260</v>
      </c>
      <c r="I17341" s="85">
        <v>1</v>
      </c>
      <c r="J17341" s="88">
        <v>1800.4518560288659</v>
      </c>
      <c r="K17341" s="146">
        <v>3452.4390592142431</v>
      </c>
      <c r="L17341" s="147">
        <v>8.4527780947765557E-6</v>
      </c>
      <c r="M17341" s="147">
        <v>212.74565958892259</v>
      </c>
      <c r="N17341" s="87">
        <v>27624.775037586409</v>
      </c>
      <c r="O17341" s="88">
        <v>1533.473440966874</v>
      </c>
      <c r="P17341" s="89">
        <v>55.510802852889199</v>
      </c>
    </row>
    <row r="17342" spans="1:16">
      <c r="A17342" s="75" t="s">
        <v>27867</v>
      </c>
      <c r="B17342" s="85">
        <v>17338</v>
      </c>
      <c r="C17342" s="85">
        <v>17482</v>
      </c>
      <c r="D17342" s="85">
        <v>17338</v>
      </c>
      <c r="E17342" s="86" t="s">
        <v>27868</v>
      </c>
      <c r="F17342" s="85" t="s">
        <v>32</v>
      </c>
      <c r="G17342" s="86" t="s">
        <v>20984</v>
      </c>
      <c r="H17342" s="85" t="s">
        <v>260</v>
      </c>
      <c r="I17342" s="85">
        <v>1</v>
      </c>
      <c r="J17342" s="88">
        <v>1799.0220408024611</v>
      </c>
      <c r="K17342" s="146">
        <v>3452.6784029299829</v>
      </c>
      <c r="L17342" s="147">
        <v>8.4514719941816548E-6</v>
      </c>
      <c r="M17342" s="147">
        <v>212.6941204504063</v>
      </c>
      <c r="N17342" s="87">
        <v>27615.77885843323</v>
      </c>
      <c r="O17342" s="88">
        <v>1532.239856150785</v>
      </c>
      <c r="P17342" s="89">
        <v>55.484216614186636</v>
      </c>
    </row>
    <row r="17343" spans="1:16">
      <c r="A17343" s="75" t="s">
        <v>27869</v>
      </c>
      <c r="B17343" s="85">
        <v>17339</v>
      </c>
      <c r="C17343" s="85">
        <v>17483</v>
      </c>
      <c r="D17343" s="85">
        <v>17339</v>
      </c>
      <c r="E17343" s="86" t="s">
        <v>27868</v>
      </c>
      <c r="F17343" s="85" t="s">
        <v>38</v>
      </c>
      <c r="G17343" s="86" t="s">
        <v>20984</v>
      </c>
      <c r="H17343" s="85" t="s">
        <v>260</v>
      </c>
      <c r="I17343" s="85">
        <v>1</v>
      </c>
      <c r="J17343" s="88">
        <v>1800.4518560288659</v>
      </c>
      <c r="K17343" s="146">
        <v>3452.4390592142431</v>
      </c>
      <c r="L17343" s="147">
        <v>8.4527780947765557E-6</v>
      </c>
      <c r="M17343" s="147">
        <v>212.74565958892259</v>
      </c>
      <c r="N17343" s="87">
        <v>27624.775037586409</v>
      </c>
      <c r="O17343" s="88">
        <v>1533.473440966874</v>
      </c>
      <c r="P17343" s="89">
        <v>55.510802852889199</v>
      </c>
    </row>
    <row r="17344" spans="1:16">
      <c r="A17344" s="75" t="s">
        <v>1259</v>
      </c>
      <c r="B17344" s="85">
        <v>17340</v>
      </c>
      <c r="C17344" s="85">
        <v>604</v>
      </c>
      <c r="D17344" s="85">
        <v>17340</v>
      </c>
      <c r="E17344" s="86" t="s">
        <v>1257</v>
      </c>
      <c r="F17344" s="85" t="s">
        <v>32</v>
      </c>
      <c r="G17344" s="86" t="s">
        <v>1260</v>
      </c>
      <c r="H17344" s="85" t="s">
        <v>1</v>
      </c>
      <c r="I17344" s="85">
        <v>1</v>
      </c>
      <c r="J17344" s="88">
        <v>4.0175039290140949E-2</v>
      </c>
      <c r="K17344" s="146">
        <v>6.2537512959992686E-2</v>
      </c>
      <c r="L17344" s="147">
        <v>1.59192816161702E-9</v>
      </c>
      <c r="M17344" s="147">
        <v>2.9916278621997432E-3</v>
      </c>
      <c r="N17344" s="87">
        <v>0.3769660228544453</v>
      </c>
      <c r="O17344" s="88">
        <v>2.241448773762279E-2</v>
      </c>
      <c r="P17344" s="89">
        <v>59.460233492389598</v>
      </c>
    </row>
    <row r="17345" spans="1:16">
      <c r="A17345" s="75" t="s">
        <v>1263</v>
      </c>
      <c r="B17345" s="85">
        <v>17341</v>
      </c>
      <c r="C17345" s="85">
        <v>606</v>
      </c>
      <c r="D17345" s="85">
        <v>17341</v>
      </c>
      <c r="E17345" s="86" t="s">
        <v>1262</v>
      </c>
      <c r="F17345" s="85" t="s">
        <v>32</v>
      </c>
      <c r="G17345" s="86" t="s">
        <v>1260</v>
      </c>
      <c r="H17345" s="85" t="s">
        <v>1</v>
      </c>
      <c r="I17345" s="85">
        <v>1</v>
      </c>
      <c r="J17345" s="88">
        <v>3.4974473155970007E-2</v>
      </c>
      <c r="K17345" s="146">
        <v>5.4623471687154625E-2</v>
      </c>
      <c r="L17345" s="147">
        <v>1.2826420134322849E-9</v>
      </c>
      <c r="M17345" s="147">
        <v>2.6139428675525599E-3</v>
      </c>
      <c r="N17345" s="87">
        <v>0.33109812577302522</v>
      </c>
      <c r="O17345" s="88">
        <v>1.957222998713247E-2</v>
      </c>
      <c r="P17345" s="89">
        <v>59.113079971191524</v>
      </c>
    </row>
    <row r="17346" spans="1:16">
      <c r="A17346" s="75" t="s">
        <v>20985</v>
      </c>
      <c r="B17346" s="85">
        <v>17342</v>
      </c>
      <c r="C17346" s="85">
        <v>13052</v>
      </c>
      <c r="D17346" s="85">
        <v>17342</v>
      </c>
      <c r="E17346" s="86" t="s">
        <v>20986</v>
      </c>
      <c r="F17346" s="85" t="s">
        <v>38</v>
      </c>
      <c r="G17346" s="86" t="s">
        <v>1260</v>
      </c>
      <c r="H17346" s="85" t="s">
        <v>1</v>
      </c>
      <c r="I17346" s="85">
        <v>1</v>
      </c>
      <c r="J17346" s="88">
        <v>4.8498483949872093E-2</v>
      </c>
      <c r="K17346" s="146">
        <v>6.8909734655246233E-2</v>
      </c>
      <c r="L17346" s="147">
        <v>9.4137404018123882E-10</v>
      </c>
      <c r="M17346" s="147">
        <v>1.676245770093332E-3</v>
      </c>
      <c r="N17346" s="87">
        <v>0.24343873962743029</v>
      </c>
      <c r="O17346" s="88">
        <v>1.8039736105319809E-2</v>
      </c>
      <c r="P17346" s="89">
        <v>74.103801773409771</v>
      </c>
    </row>
    <row r="17347" spans="1:16">
      <c r="A17347" s="75" t="s">
        <v>20987</v>
      </c>
      <c r="B17347" s="85">
        <v>17343</v>
      </c>
      <c r="C17347" s="85">
        <v>13053</v>
      </c>
      <c r="D17347" s="85">
        <v>17343</v>
      </c>
      <c r="E17347" s="86" t="s">
        <v>20986</v>
      </c>
      <c r="F17347" s="85" t="s">
        <v>11</v>
      </c>
      <c r="G17347" s="86" t="s">
        <v>1260</v>
      </c>
      <c r="H17347" s="85" t="s">
        <v>1</v>
      </c>
      <c r="I17347" s="85">
        <v>1</v>
      </c>
      <c r="J17347" s="88">
        <v>9.5471574607562879E-2</v>
      </c>
      <c r="K17347" s="146">
        <v>0.16317446979799324</v>
      </c>
      <c r="L17347" s="147">
        <v>2.9523182303424141E-9</v>
      </c>
      <c r="M17347" s="147">
        <v>9.2660449716524453E-3</v>
      </c>
      <c r="N17347" s="87">
        <v>1.143437882654819</v>
      </c>
      <c r="O17347" s="88">
        <v>6.5139886212875184E-2</v>
      </c>
      <c r="P17347" s="89">
        <v>56.96845206985293</v>
      </c>
    </row>
    <row r="17348" spans="1:16">
      <c r="A17348" s="75" t="s">
        <v>25187</v>
      </c>
      <c r="B17348" s="85">
        <v>17344</v>
      </c>
      <c r="C17348" s="85">
        <v>15488</v>
      </c>
      <c r="D17348" s="85">
        <v>17344</v>
      </c>
      <c r="E17348" s="86" t="s">
        <v>25185</v>
      </c>
      <c r="F17348" s="85" t="s">
        <v>1077</v>
      </c>
      <c r="G17348" s="86" t="s">
        <v>1260</v>
      </c>
      <c r="H17348" s="85" t="s">
        <v>1</v>
      </c>
      <c r="I17348" s="85">
        <v>1</v>
      </c>
      <c r="J17348" s="88">
        <v>4.6406262864628643E-2</v>
      </c>
      <c r="K17348" s="146">
        <v>7.1909947171213087E-2</v>
      </c>
      <c r="L17348" s="147">
        <v>1.901269628532612E-9</v>
      </c>
      <c r="M17348" s="147">
        <v>2.6721763363342851E-3</v>
      </c>
      <c r="N17348" s="87">
        <v>0.40646823177978419</v>
      </c>
      <c r="O17348" s="88">
        <v>2.696448087921216E-2</v>
      </c>
      <c r="P17348" s="89">
        <v>66.338470687226902</v>
      </c>
    </row>
    <row r="17349" spans="1:16">
      <c r="A17349" s="75" t="s">
        <v>25189</v>
      </c>
      <c r="B17349" s="85">
        <v>17345</v>
      </c>
      <c r="C17349" s="85">
        <v>15490</v>
      </c>
      <c r="D17349" s="85">
        <v>17345</v>
      </c>
      <c r="E17349" s="86" t="s">
        <v>25185</v>
      </c>
      <c r="F17349" s="85" t="s">
        <v>4492</v>
      </c>
      <c r="G17349" s="86" t="s">
        <v>1260</v>
      </c>
      <c r="H17349" s="85" t="s">
        <v>1</v>
      </c>
      <c r="I17349" s="85">
        <v>1</v>
      </c>
      <c r="J17349" s="88">
        <v>5.9042442000916351E-2</v>
      </c>
      <c r="K17349" s="146">
        <v>0.33792066537840587</v>
      </c>
      <c r="L17349" s="147">
        <v>3.0088004333471701E-9</v>
      </c>
      <c r="M17349" s="147">
        <v>3.455216360357085E-3</v>
      </c>
      <c r="N17349" s="87">
        <v>0.52431543658705781</v>
      </c>
      <c r="O17349" s="88">
        <v>3.446167473357134E-2</v>
      </c>
      <c r="P17349" s="89">
        <v>65.726988619472564</v>
      </c>
    </row>
    <row r="17350" spans="1:16">
      <c r="A17350" s="75" t="s">
        <v>26983</v>
      </c>
      <c r="B17350" s="85">
        <v>17346</v>
      </c>
      <c r="C17350" s="85">
        <v>16840</v>
      </c>
      <c r="D17350" s="85">
        <v>17346</v>
      </c>
      <c r="E17350" s="86" t="s">
        <v>26982</v>
      </c>
      <c r="F17350" s="85" t="s">
        <v>283</v>
      </c>
      <c r="G17350" s="86" t="s">
        <v>1260</v>
      </c>
      <c r="H17350" s="85" t="s">
        <v>1</v>
      </c>
      <c r="I17350" s="85">
        <v>1</v>
      </c>
      <c r="J17350" s="88">
        <v>1.8876064536172792E-2</v>
      </c>
      <c r="K17350" s="146">
        <v>3.0294007331435082E-2</v>
      </c>
      <c r="L17350" s="147">
        <v>4.378709949338897E-10</v>
      </c>
      <c r="M17350" s="147">
        <v>4.3367219422305221E-4</v>
      </c>
      <c r="N17350" s="87">
        <v>7.3103373845383762E-2</v>
      </c>
      <c r="O17350" s="88">
        <v>5.7250503350563756E-3</v>
      </c>
      <c r="P17350" s="89">
        <v>78.314447526937144</v>
      </c>
    </row>
    <row r="17351" spans="1:16">
      <c r="A17351" s="75" t="s">
        <v>26985</v>
      </c>
      <c r="B17351" s="85">
        <v>17347</v>
      </c>
      <c r="C17351" s="85">
        <v>16842</v>
      </c>
      <c r="D17351" s="85">
        <v>17347</v>
      </c>
      <c r="E17351" s="86" t="s">
        <v>26982</v>
      </c>
      <c r="F17351" s="85" t="s">
        <v>38</v>
      </c>
      <c r="G17351" s="86" t="s">
        <v>1260</v>
      </c>
      <c r="H17351" s="85" t="s">
        <v>1</v>
      </c>
      <c r="I17351" s="85">
        <v>1</v>
      </c>
      <c r="J17351" s="88">
        <v>5.6729235099839917E-2</v>
      </c>
      <c r="K17351" s="146">
        <v>7.5313993539183791E-2</v>
      </c>
      <c r="L17351" s="147">
        <v>6.8044021761156543E-10</v>
      </c>
      <c r="M17351" s="147">
        <v>1.210541382059672E-3</v>
      </c>
      <c r="N17351" s="87">
        <v>0.20549552195270121</v>
      </c>
      <c r="O17351" s="88">
        <v>1.398095592987777E-2</v>
      </c>
      <c r="P17351" s="89">
        <v>68.03533136403702</v>
      </c>
    </row>
    <row r="17352" spans="1:16">
      <c r="A17352" s="75" t="s">
        <v>27030</v>
      </c>
      <c r="B17352" s="85">
        <v>17348</v>
      </c>
      <c r="C17352" s="85">
        <v>16874</v>
      </c>
      <c r="D17352" s="85">
        <v>17348</v>
      </c>
      <c r="E17352" s="86" t="s">
        <v>27029</v>
      </c>
      <c r="F17352" s="85" t="s">
        <v>38</v>
      </c>
      <c r="G17352" s="86" t="s">
        <v>1260</v>
      </c>
      <c r="H17352" s="85" t="s">
        <v>1</v>
      </c>
      <c r="I17352" s="85">
        <v>1</v>
      </c>
      <c r="J17352" s="88">
        <v>8.2317271418102619E-2</v>
      </c>
      <c r="K17352" s="146">
        <v>0.138400774128763</v>
      </c>
      <c r="L17352" s="147">
        <v>2.9254763105997299E-9</v>
      </c>
      <c r="M17352" s="147">
        <v>6.0871732937576983E-3</v>
      </c>
      <c r="N17352" s="87">
        <v>0.82129677285513847</v>
      </c>
      <c r="O17352" s="88">
        <v>5.062011696471972E-2</v>
      </c>
      <c r="P17352" s="89">
        <v>61.634379481055348</v>
      </c>
    </row>
    <row r="17353" spans="1:16">
      <c r="A17353" s="75" t="s">
        <v>27032</v>
      </c>
      <c r="B17353" s="85">
        <v>17349</v>
      </c>
      <c r="C17353" s="85">
        <v>16876</v>
      </c>
      <c r="D17353" s="85">
        <v>17349</v>
      </c>
      <c r="E17353" s="86" t="s">
        <v>27029</v>
      </c>
      <c r="F17353" s="85" t="s">
        <v>11</v>
      </c>
      <c r="G17353" s="86" t="s">
        <v>1260</v>
      </c>
      <c r="H17353" s="85" t="s">
        <v>1</v>
      </c>
      <c r="I17353" s="85">
        <v>1</v>
      </c>
      <c r="J17353" s="88">
        <v>7.5741971692895274E-2</v>
      </c>
      <c r="K17353" s="146">
        <v>0.12870616529514284</v>
      </c>
      <c r="L17353" s="147">
        <v>2.9003374016067118E-9</v>
      </c>
      <c r="M17353" s="147">
        <v>6.4400858118669191E-3</v>
      </c>
      <c r="N17353" s="87">
        <v>0.83963388896942892</v>
      </c>
      <c r="O17353" s="88">
        <v>4.6984545274927771E-2</v>
      </c>
      <c r="P17353" s="89">
        <v>55.958371728655273</v>
      </c>
    </row>
    <row r="17354" spans="1:16">
      <c r="A17354" s="75" t="s">
        <v>27035</v>
      </c>
      <c r="B17354" s="85">
        <v>17350</v>
      </c>
      <c r="C17354" s="85">
        <v>16878</v>
      </c>
      <c r="D17354" s="85">
        <v>17350</v>
      </c>
      <c r="E17354" s="86" t="s">
        <v>27034</v>
      </c>
      <c r="F17354" s="85" t="s">
        <v>32</v>
      </c>
      <c r="G17354" s="86" t="s">
        <v>1260</v>
      </c>
      <c r="H17354" s="85" t="s">
        <v>1</v>
      </c>
      <c r="I17354" s="85">
        <v>1</v>
      </c>
      <c r="J17354" s="88">
        <v>3.6917772691068267E-2</v>
      </c>
      <c r="K17354" s="146">
        <v>5.4427270400645815E-2</v>
      </c>
      <c r="L17354" s="147">
        <v>1.564716816436026E-9</v>
      </c>
      <c r="M17354" s="147">
        <v>2.733591616427077E-3</v>
      </c>
      <c r="N17354" s="87">
        <v>0.34168260422619928</v>
      </c>
      <c r="O17354" s="88">
        <v>2.037252787292267E-2</v>
      </c>
      <c r="P17354" s="89">
        <v>59.624129589681232</v>
      </c>
    </row>
    <row r="17355" spans="1:16">
      <c r="A17355" s="75" t="s">
        <v>27038</v>
      </c>
      <c r="B17355" s="85">
        <v>17351</v>
      </c>
      <c r="C17355" s="85">
        <v>16880</v>
      </c>
      <c r="D17355" s="85">
        <v>17351</v>
      </c>
      <c r="E17355" s="86" t="s">
        <v>27037</v>
      </c>
      <c r="F17355" s="85" t="s">
        <v>32</v>
      </c>
      <c r="G17355" s="86" t="s">
        <v>1260</v>
      </c>
      <c r="H17355" s="85" t="s">
        <v>1</v>
      </c>
      <c r="I17355" s="85">
        <v>1</v>
      </c>
      <c r="J17355" s="88">
        <v>3.1160190654537762E-2</v>
      </c>
      <c r="K17355" s="146">
        <v>4.6407952890050841E-2</v>
      </c>
      <c r="L17355" s="147">
        <v>1.2528800360840061E-9</v>
      </c>
      <c r="M17355" s="147">
        <v>2.3291330371319899E-3</v>
      </c>
      <c r="N17355" s="87">
        <v>0.29210852702765627</v>
      </c>
      <c r="O17355" s="88">
        <v>1.7323550263360851E-2</v>
      </c>
      <c r="P17355" s="89">
        <v>59.305185095540502</v>
      </c>
    </row>
    <row r="17356" spans="1:16">
      <c r="A17356" s="75" t="s">
        <v>32595</v>
      </c>
      <c r="B17356" s="85">
        <v>17352</v>
      </c>
      <c r="C17356" s="85">
        <v>20987</v>
      </c>
      <c r="D17356" s="85">
        <v>17352</v>
      </c>
      <c r="E17356" s="86" t="s">
        <v>32596</v>
      </c>
      <c r="F17356" s="85" t="s">
        <v>2804</v>
      </c>
      <c r="G17356" s="86" t="s">
        <v>1260</v>
      </c>
      <c r="H17356" s="85" t="s">
        <v>1</v>
      </c>
      <c r="I17356" s="85">
        <v>1</v>
      </c>
      <c r="J17356" s="88">
        <v>9.1910359403894012E-2</v>
      </c>
      <c r="K17356" s="146">
        <v>0.11298363050961592</v>
      </c>
      <c r="L17356" s="147">
        <v>3.4038171151409301E-9</v>
      </c>
      <c r="M17356" s="147">
        <v>2.1722929518316289E-3</v>
      </c>
      <c r="N17356" s="87">
        <v>0.31427287463746079</v>
      </c>
      <c r="O17356" s="88">
        <v>7.4223626674756057E-2</v>
      </c>
      <c r="P17356" s="89">
        <v>236.1757334621355</v>
      </c>
    </row>
    <row r="17357" spans="1:16">
      <c r="A17357" s="75" t="s">
        <v>32599</v>
      </c>
      <c r="B17357" s="85">
        <v>17353</v>
      </c>
      <c r="C17357" s="85">
        <v>20990</v>
      </c>
      <c r="D17357" s="85">
        <v>17353</v>
      </c>
      <c r="E17357" s="86" t="s">
        <v>32596</v>
      </c>
      <c r="F17357" s="85" t="s">
        <v>1077</v>
      </c>
      <c r="G17357" s="86" t="s">
        <v>1260</v>
      </c>
      <c r="H17357" s="85" t="s">
        <v>1</v>
      </c>
      <c r="I17357" s="85">
        <v>1</v>
      </c>
      <c r="J17357" s="88">
        <v>2.7740543413907599E-2</v>
      </c>
      <c r="K17357" s="146">
        <v>8.0308923737277285E-2</v>
      </c>
      <c r="L17357" s="147">
        <v>2.0359253816092821E-9</v>
      </c>
      <c r="M17357" s="147">
        <v>1.695447695116396E-3</v>
      </c>
      <c r="N17357" s="87">
        <v>0.227604525075805</v>
      </c>
      <c r="O17357" s="88">
        <v>1.474466240381176E-2</v>
      </c>
      <c r="P17357" s="89">
        <v>64.781938754956499</v>
      </c>
    </row>
    <row r="17358" spans="1:16">
      <c r="A17358" s="75" t="s">
        <v>32604</v>
      </c>
      <c r="B17358" s="85">
        <v>17354</v>
      </c>
      <c r="C17358" s="85">
        <v>20995</v>
      </c>
      <c r="D17358" s="85">
        <v>17354</v>
      </c>
      <c r="E17358" s="86" t="s">
        <v>32596</v>
      </c>
      <c r="F17358" s="85" t="s">
        <v>38</v>
      </c>
      <c r="G17358" s="86" t="s">
        <v>1260</v>
      </c>
      <c r="H17358" s="85" t="s">
        <v>1</v>
      </c>
      <c r="I17358" s="85">
        <v>1</v>
      </c>
      <c r="J17358" s="88">
        <v>3.6267669955366941E-2</v>
      </c>
      <c r="K17358" s="146">
        <v>6.415717286706217E-2</v>
      </c>
      <c r="L17358" s="147">
        <v>1.65422962320734E-9</v>
      </c>
      <c r="M17358" s="147">
        <v>1.89187569805492E-3</v>
      </c>
      <c r="N17358" s="87">
        <v>0.26487421255120042</v>
      </c>
      <c r="O17358" s="88">
        <v>1.839467403020591E-2</v>
      </c>
      <c r="P17358" s="89">
        <v>69.446828564521752</v>
      </c>
    </row>
    <row r="17359" spans="1:16">
      <c r="A17359" s="75" t="s">
        <v>32608</v>
      </c>
      <c r="B17359" s="85">
        <v>17355</v>
      </c>
      <c r="C17359" s="85">
        <v>20999</v>
      </c>
      <c r="D17359" s="85">
        <v>17355</v>
      </c>
      <c r="E17359" s="86" t="s">
        <v>32596</v>
      </c>
      <c r="F17359" s="85" t="s">
        <v>243</v>
      </c>
      <c r="G17359" s="86" t="s">
        <v>1260</v>
      </c>
      <c r="H17359" s="85" t="s">
        <v>1</v>
      </c>
      <c r="I17359" s="85">
        <v>1</v>
      </c>
      <c r="J17359" s="88">
        <v>2.457728273901583E-2</v>
      </c>
      <c r="K17359" s="146">
        <v>5.7720954456713824E-2</v>
      </c>
      <c r="L17359" s="147">
        <v>1.458938317550538E-9</v>
      </c>
      <c r="M17359" s="147">
        <v>1.646473405139303E-3</v>
      </c>
      <c r="N17359" s="87">
        <v>0.22284404557921481</v>
      </c>
      <c r="O17359" s="88">
        <v>1.7503453006880991E-2</v>
      </c>
      <c r="P17359" s="89">
        <v>78.545751408282541</v>
      </c>
    </row>
    <row r="17360" spans="1:16">
      <c r="A17360" s="75" t="s">
        <v>32610</v>
      </c>
      <c r="B17360" s="85">
        <v>17356</v>
      </c>
      <c r="C17360" s="85">
        <v>21001</v>
      </c>
      <c r="D17360" s="85">
        <v>17356</v>
      </c>
      <c r="E17360" s="86" t="s">
        <v>32611</v>
      </c>
      <c r="F17360" s="85" t="s">
        <v>32</v>
      </c>
      <c r="G17360" s="86" t="s">
        <v>1260</v>
      </c>
      <c r="H17360" s="85" t="s">
        <v>1</v>
      </c>
      <c r="I17360" s="85">
        <v>1</v>
      </c>
      <c r="J17360" s="88">
        <v>4.0484578143532533E-2</v>
      </c>
      <c r="K17360" s="146">
        <v>6.4987576715982875E-2</v>
      </c>
      <c r="L17360" s="147">
        <v>1.452374096297008E-9</v>
      </c>
      <c r="M17360" s="147">
        <v>2.8940738036842932E-3</v>
      </c>
      <c r="N17360" s="87">
        <v>0.36684071761661752</v>
      </c>
      <c r="O17360" s="88">
        <v>2.1723723088567241E-2</v>
      </c>
      <c r="P17360" s="89">
        <v>59.218407459529999</v>
      </c>
    </row>
    <row r="17361" spans="1:16">
      <c r="A17361" s="75" t="s">
        <v>32613</v>
      </c>
      <c r="B17361" s="85">
        <v>17357</v>
      </c>
      <c r="C17361" s="85">
        <v>21003</v>
      </c>
      <c r="D17361" s="85">
        <v>17357</v>
      </c>
      <c r="E17361" s="86" t="s">
        <v>32614</v>
      </c>
      <c r="F17361" s="85" t="s">
        <v>32</v>
      </c>
      <c r="G17361" s="86" t="s">
        <v>1260</v>
      </c>
      <c r="H17361" s="85" t="s">
        <v>1</v>
      </c>
      <c r="I17361" s="85">
        <v>1</v>
      </c>
      <c r="J17361" s="88">
        <v>3.7728983589979267E-2</v>
      </c>
      <c r="K17361" s="146">
        <v>5.5122026933345621E-2</v>
      </c>
      <c r="L17361" s="147">
        <v>1.210641443986402E-9</v>
      </c>
      <c r="M17361" s="147">
        <v>2.808195281886707E-3</v>
      </c>
      <c r="N17361" s="87">
        <v>0.35823193288498362</v>
      </c>
      <c r="O17361" s="88">
        <v>2.1044051845579531E-2</v>
      </c>
      <c r="P17361" s="89">
        <v>58.744209864551856</v>
      </c>
    </row>
    <row r="17362" spans="1:16">
      <c r="A17362" s="75" t="s">
        <v>1267</v>
      </c>
      <c r="B17362" s="85">
        <v>17358</v>
      </c>
      <c r="C17362" s="85">
        <v>608</v>
      </c>
      <c r="D17362" s="85">
        <v>17358</v>
      </c>
      <c r="E17362" s="86" t="s">
        <v>1265</v>
      </c>
      <c r="F17362" s="85" t="s">
        <v>32</v>
      </c>
      <c r="G17362" s="86" t="s">
        <v>1268</v>
      </c>
      <c r="H17362" s="85" t="s">
        <v>1</v>
      </c>
      <c r="I17362" s="85">
        <v>1</v>
      </c>
      <c r="J17362" s="88">
        <v>3.3745720916148407E-2</v>
      </c>
      <c r="K17362" s="146">
        <v>0.13972553966759654</v>
      </c>
      <c r="L17362" s="147">
        <v>2.0570276271746181E-9</v>
      </c>
      <c r="M17362" s="147">
        <v>1.8502827538632971E-3</v>
      </c>
      <c r="N17362" s="87">
        <v>0.21866891420888221</v>
      </c>
      <c r="O17362" s="88">
        <v>1.379712870213594E-2</v>
      </c>
      <c r="P17362" s="89">
        <v>63.095976636881794</v>
      </c>
    </row>
    <row r="17363" spans="1:16">
      <c r="A17363" s="75" t="s">
        <v>1270</v>
      </c>
      <c r="B17363" s="85">
        <v>17359</v>
      </c>
      <c r="C17363" s="85">
        <v>610</v>
      </c>
      <c r="D17363" s="85">
        <v>17359</v>
      </c>
      <c r="E17363" s="86" t="s">
        <v>1265</v>
      </c>
      <c r="F17363" s="85" t="s">
        <v>38</v>
      </c>
      <c r="G17363" s="86" t="s">
        <v>1268</v>
      </c>
      <c r="H17363" s="85" t="s">
        <v>1</v>
      </c>
      <c r="I17363" s="85">
        <v>1</v>
      </c>
      <c r="J17363" s="88">
        <v>3.374845676682265E-2</v>
      </c>
      <c r="K17363" s="146">
        <v>0.13584624235734069</v>
      </c>
      <c r="L17363" s="147">
        <v>2.057875248731148E-9</v>
      </c>
      <c r="M17363" s="147">
        <v>1.859137149655491E-3</v>
      </c>
      <c r="N17363" s="87">
        <v>0.21917760373683759</v>
      </c>
      <c r="O17363" s="88">
        <v>1.444535926246523E-2</v>
      </c>
      <c r="P17363" s="89">
        <v>65.907095506936457</v>
      </c>
    </row>
    <row r="17364" spans="1:16">
      <c r="A17364" s="75" t="s">
        <v>20988</v>
      </c>
      <c r="B17364" s="85">
        <v>17360</v>
      </c>
      <c r="C17364" s="85">
        <v>13054</v>
      </c>
      <c r="D17364" s="85">
        <v>17360</v>
      </c>
      <c r="E17364" s="86" t="s">
        <v>20989</v>
      </c>
      <c r="F17364" s="85" t="s">
        <v>38</v>
      </c>
      <c r="G17364" s="86" t="s">
        <v>1268</v>
      </c>
      <c r="H17364" s="85" t="s">
        <v>1</v>
      </c>
      <c r="I17364" s="85">
        <v>1</v>
      </c>
      <c r="J17364" s="88">
        <v>3.9663004373114409E-2</v>
      </c>
      <c r="K17364" s="146">
        <v>0.16270496906347498</v>
      </c>
      <c r="L17364" s="147">
        <v>1.972037682529102E-9</v>
      </c>
      <c r="M17364" s="147">
        <v>2.344613842870239E-3</v>
      </c>
      <c r="N17364" s="87">
        <v>0.27935874231738761</v>
      </c>
      <c r="O17364" s="88">
        <v>1.8133366693158879E-2</v>
      </c>
      <c r="P17364" s="89">
        <v>64.910682739819293</v>
      </c>
    </row>
    <row r="17365" spans="1:16">
      <c r="A17365" s="75" t="s">
        <v>20990</v>
      </c>
      <c r="B17365" s="85">
        <v>17361</v>
      </c>
      <c r="C17365" s="85">
        <v>13055</v>
      </c>
      <c r="D17365" s="85">
        <v>17361</v>
      </c>
      <c r="E17365" s="86" t="s">
        <v>20989</v>
      </c>
      <c r="F17365" s="85" t="s">
        <v>11</v>
      </c>
      <c r="G17365" s="86" t="s">
        <v>1268</v>
      </c>
      <c r="H17365" s="85" t="s">
        <v>1</v>
      </c>
      <c r="I17365" s="85">
        <v>1</v>
      </c>
      <c r="J17365" s="88">
        <v>5.7263633517772222E-2</v>
      </c>
      <c r="K17365" s="146">
        <v>0.17799779231728169</v>
      </c>
      <c r="L17365" s="147">
        <v>2.0812202497108409E-9</v>
      </c>
      <c r="M17365" s="147">
        <v>4.969244597873089E-3</v>
      </c>
      <c r="N17365" s="87">
        <v>0.5571246098909135</v>
      </c>
      <c r="O17365" s="88">
        <v>3.3494585604075727E-2</v>
      </c>
      <c r="P17365" s="89">
        <v>60.120456015457755</v>
      </c>
    </row>
    <row r="17366" spans="1:16">
      <c r="A17366" s="75" t="s">
        <v>27041</v>
      </c>
      <c r="B17366" s="85">
        <v>17362</v>
      </c>
      <c r="C17366" s="85">
        <v>16882</v>
      </c>
      <c r="D17366" s="85">
        <v>17362</v>
      </c>
      <c r="E17366" s="86" t="s">
        <v>27040</v>
      </c>
      <c r="F17366" s="85" t="s">
        <v>32</v>
      </c>
      <c r="G17366" s="86" t="s">
        <v>1268</v>
      </c>
      <c r="H17366" s="85" t="s">
        <v>1</v>
      </c>
      <c r="I17366" s="85">
        <v>1</v>
      </c>
      <c r="J17366" s="88">
        <v>3.434725247564091E-2</v>
      </c>
      <c r="K17366" s="146">
        <v>0.13000522108750809</v>
      </c>
      <c r="L17366" s="147">
        <v>2.192070119389027E-9</v>
      </c>
      <c r="M17366" s="147">
        <v>1.882979560233553E-3</v>
      </c>
      <c r="N17366" s="87">
        <v>0.21833871361815979</v>
      </c>
      <c r="O17366" s="88">
        <v>1.397393764237825E-2</v>
      </c>
      <c r="P17366" s="89">
        <v>64.001190676686306</v>
      </c>
    </row>
    <row r="17367" spans="1:16">
      <c r="A17367" s="75" t="s">
        <v>27043</v>
      </c>
      <c r="B17367" s="85">
        <v>17363</v>
      </c>
      <c r="C17367" s="85">
        <v>16884</v>
      </c>
      <c r="D17367" s="85">
        <v>17363</v>
      </c>
      <c r="E17367" s="86" t="s">
        <v>27040</v>
      </c>
      <c r="F17367" s="85" t="s">
        <v>38</v>
      </c>
      <c r="G17367" s="86" t="s">
        <v>1268</v>
      </c>
      <c r="H17367" s="85" t="s">
        <v>1</v>
      </c>
      <c r="I17367" s="85">
        <v>1</v>
      </c>
      <c r="J17367" s="88">
        <v>3.5399630886657547E-2</v>
      </c>
      <c r="K17367" s="146">
        <v>0.13232807526083826</v>
      </c>
      <c r="L17367" s="147">
        <v>2.198470142329391E-9</v>
      </c>
      <c r="M17367" s="147">
        <v>1.9881409286409608E-3</v>
      </c>
      <c r="N17367" s="87">
        <v>0.23685112176204451</v>
      </c>
      <c r="O17367" s="88">
        <v>1.5591136507047409E-2</v>
      </c>
      <c r="P17367" s="89">
        <v>65.826737028128761</v>
      </c>
    </row>
    <row r="17368" spans="1:16">
      <c r="A17368" s="75" t="s">
        <v>32616</v>
      </c>
      <c r="B17368" s="85">
        <v>17364</v>
      </c>
      <c r="C17368" s="85">
        <v>21005</v>
      </c>
      <c r="D17368" s="85">
        <v>17364</v>
      </c>
      <c r="E17368" s="86" t="s">
        <v>32617</v>
      </c>
      <c r="F17368" s="85" t="s">
        <v>32</v>
      </c>
      <c r="G17368" s="86" t="s">
        <v>1268</v>
      </c>
      <c r="H17368" s="85" t="s">
        <v>1</v>
      </c>
      <c r="I17368" s="85">
        <v>1</v>
      </c>
      <c r="J17368" s="88">
        <v>3.5419298881385133E-2</v>
      </c>
      <c r="K17368" s="146">
        <v>0.16062369420422853</v>
      </c>
      <c r="L17368" s="147">
        <v>1.9217050742147931E-9</v>
      </c>
      <c r="M17368" s="147">
        <v>1.79029348281006E-3</v>
      </c>
      <c r="N17368" s="87">
        <v>0.21229182878649039</v>
      </c>
      <c r="O17368" s="88">
        <v>1.3370241765107311E-2</v>
      </c>
      <c r="P17368" s="89">
        <v>62.980482298987823</v>
      </c>
    </row>
    <row r="17369" spans="1:16">
      <c r="A17369" s="75" t="s">
        <v>32619</v>
      </c>
      <c r="B17369" s="85">
        <v>17365</v>
      </c>
      <c r="C17369" s="85">
        <v>21007</v>
      </c>
      <c r="D17369" s="85">
        <v>17365</v>
      </c>
      <c r="E17369" s="86" t="s">
        <v>32617</v>
      </c>
      <c r="F17369" s="85" t="s">
        <v>38</v>
      </c>
      <c r="G17369" s="86" t="s">
        <v>1268</v>
      </c>
      <c r="H17369" s="85" t="s">
        <v>1</v>
      </c>
      <c r="I17369" s="85">
        <v>1</v>
      </c>
      <c r="J17369" s="88">
        <v>3.6559551983566668E-2</v>
      </c>
      <c r="K17369" s="146">
        <v>0.16299062967612368</v>
      </c>
      <c r="L17369" s="147">
        <v>1.9281728483996268E-9</v>
      </c>
      <c r="M17369" s="147">
        <v>1.8751229975708611E-3</v>
      </c>
      <c r="N17369" s="87">
        <v>0.22827783935031731</v>
      </c>
      <c r="O17369" s="88">
        <v>1.502894713264011E-2</v>
      </c>
      <c r="P17369" s="89">
        <v>65.83620720878011</v>
      </c>
    </row>
    <row r="17370" spans="1:16">
      <c r="A17370" s="75" t="s">
        <v>20991</v>
      </c>
      <c r="B17370" s="85">
        <v>17366</v>
      </c>
      <c r="C17370" s="85">
        <v>13056</v>
      </c>
      <c r="D17370" s="85">
        <v>17366</v>
      </c>
      <c r="E17370" s="86" t="s">
        <v>20992</v>
      </c>
      <c r="F17370" s="85" t="s">
        <v>38</v>
      </c>
      <c r="G17370" s="86" t="s">
        <v>20993</v>
      </c>
      <c r="H17370" s="85" t="s">
        <v>1</v>
      </c>
      <c r="I17370" s="85">
        <v>1</v>
      </c>
      <c r="J17370" s="88">
        <v>0.1233543775677402</v>
      </c>
      <c r="K17370" s="146">
        <v>-3.3364580484523801E-2</v>
      </c>
      <c r="L17370" s="147">
        <v>2.5011949913668529E-8</v>
      </c>
      <c r="M17370" s="147">
        <v>9.5487819967015816E-3</v>
      </c>
      <c r="N17370" s="87">
        <v>1.08195505284544</v>
      </c>
      <c r="O17370" s="88">
        <v>7.0705581207577251E-2</v>
      </c>
      <c r="P17370" s="89">
        <v>65.349832251929712</v>
      </c>
    </row>
    <row r="17371" spans="1:16">
      <c r="A17371" s="75" t="s">
        <v>20994</v>
      </c>
      <c r="B17371" s="85">
        <v>17367</v>
      </c>
      <c r="C17371" s="85">
        <v>13057</v>
      </c>
      <c r="D17371" s="85">
        <v>17367</v>
      </c>
      <c r="E17371" s="86" t="s">
        <v>20992</v>
      </c>
      <c r="F17371" s="85" t="s">
        <v>11</v>
      </c>
      <c r="G17371" s="86" t="s">
        <v>20993</v>
      </c>
      <c r="H17371" s="85" t="s">
        <v>1</v>
      </c>
      <c r="I17371" s="85">
        <v>1</v>
      </c>
      <c r="J17371" s="88">
        <v>0.1232831672137855</v>
      </c>
      <c r="K17371" s="146">
        <v>-3.8157592376999339E-2</v>
      </c>
      <c r="L17371" s="147">
        <v>2.500278941200987E-8</v>
      </c>
      <c r="M17371" s="147">
        <v>9.3290971411758416E-3</v>
      </c>
      <c r="N17371" s="87">
        <v>1.0554907154443931</v>
      </c>
      <c r="O17371" s="88">
        <v>6.829239414857223E-2</v>
      </c>
      <c r="P17371" s="89">
        <v>64.702032096813937</v>
      </c>
    </row>
    <row r="17372" spans="1:16">
      <c r="A17372" s="75" t="s">
        <v>27870</v>
      </c>
      <c r="B17372" s="85">
        <v>17368</v>
      </c>
      <c r="C17372" s="85">
        <v>17484</v>
      </c>
      <c r="D17372" s="85">
        <v>17368</v>
      </c>
      <c r="E17372" s="86" t="s">
        <v>27871</v>
      </c>
      <c r="F17372" s="85" t="s">
        <v>32</v>
      </c>
      <c r="G17372" s="86" t="s">
        <v>20993</v>
      </c>
      <c r="H17372" s="85" t="s">
        <v>1</v>
      </c>
      <c r="I17372" s="85">
        <v>1</v>
      </c>
      <c r="J17372" s="88">
        <v>0.10099573154742569</v>
      </c>
      <c r="K17372" s="146">
        <v>-6.2479395061033199E-2</v>
      </c>
      <c r="L17372" s="147">
        <v>2.489418207961345E-8</v>
      </c>
      <c r="M17372" s="147">
        <v>6.1704833607982993E-3</v>
      </c>
      <c r="N17372" s="87">
        <v>0.71250741310835608</v>
      </c>
      <c r="O17372" s="88">
        <v>4.830818574716534E-2</v>
      </c>
      <c r="P17372" s="89">
        <v>67.800257033702991</v>
      </c>
    </row>
    <row r="17373" spans="1:16">
      <c r="A17373" s="75" t="s">
        <v>27872</v>
      </c>
      <c r="B17373" s="85">
        <v>17369</v>
      </c>
      <c r="C17373" s="85">
        <v>17485</v>
      </c>
      <c r="D17373" s="85">
        <v>17369</v>
      </c>
      <c r="E17373" s="86" t="s">
        <v>27871</v>
      </c>
      <c r="F17373" s="85" t="s">
        <v>38</v>
      </c>
      <c r="G17373" s="86" t="s">
        <v>20993</v>
      </c>
      <c r="H17373" s="85" t="s">
        <v>1</v>
      </c>
      <c r="I17373" s="85">
        <v>1</v>
      </c>
      <c r="J17373" s="88">
        <v>0.1002757552847493</v>
      </c>
      <c r="K17373" s="146">
        <v>-6.0500737720016927E-2</v>
      </c>
      <c r="L17373" s="147">
        <v>2.4896267529644781E-8</v>
      </c>
      <c r="M17373" s="147">
        <v>6.4419651645729031E-3</v>
      </c>
      <c r="N17373" s="87">
        <v>0.73746539718389081</v>
      </c>
      <c r="O17373" s="88">
        <v>4.9759925962233338E-2</v>
      </c>
      <c r="P17373" s="89">
        <v>67.474251879814574</v>
      </c>
    </row>
    <row r="17374" spans="1:16">
      <c r="A17374" s="75" t="s">
        <v>20995</v>
      </c>
      <c r="B17374" s="85">
        <v>17370</v>
      </c>
      <c r="C17374" s="85">
        <v>13058</v>
      </c>
      <c r="D17374" s="85">
        <v>17370</v>
      </c>
      <c r="E17374" s="86" t="s">
        <v>20996</v>
      </c>
      <c r="F17374" s="85" t="s">
        <v>55</v>
      </c>
      <c r="G17374" s="86" t="s">
        <v>20997</v>
      </c>
      <c r="H17374" s="85" t="s">
        <v>1</v>
      </c>
      <c r="I17374" s="85">
        <v>1</v>
      </c>
      <c r="J17374" s="88">
        <v>0.58761006466150045</v>
      </c>
      <c r="K17374" s="146">
        <v>1.0844728208156722</v>
      </c>
      <c r="L17374" s="147">
        <v>4.8881095050139501E-9</v>
      </c>
      <c r="M17374" s="147">
        <v>6.2661853351424879E-2</v>
      </c>
      <c r="N17374" s="87">
        <v>8.1294786176925271</v>
      </c>
      <c r="O17374" s="88">
        <v>0.4797333916770079</v>
      </c>
      <c r="P17374" s="89">
        <v>59.011581706229464</v>
      </c>
    </row>
    <row r="17375" spans="1:16">
      <c r="A17375" s="75" t="s">
        <v>27873</v>
      </c>
      <c r="B17375" s="85">
        <v>17371</v>
      </c>
      <c r="C17375" s="85">
        <v>17486</v>
      </c>
      <c r="D17375" s="85">
        <v>17371</v>
      </c>
      <c r="E17375" s="86" t="s">
        <v>27874</v>
      </c>
      <c r="F17375" s="85" t="s">
        <v>32</v>
      </c>
      <c r="G17375" s="86" t="s">
        <v>20997</v>
      </c>
      <c r="H17375" s="85" t="s">
        <v>1</v>
      </c>
      <c r="I17375" s="85">
        <v>1</v>
      </c>
      <c r="J17375" s="88">
        <v>2.764599866884383</v>
      </c>
      <c r="K17375" s="146">
        <v>2.5374632957461816</v>
      </c>
      <c r="L17375" s="147">
        <v>1.063246310880934E-8</v>
      </c>
      <c r="M17375" s="147">
        <v>0.33360821980964928</v>
      </c>
      <c r="N17375" s="87">
        <v>49.687128976455128</v>
      </c>
      <c r="O17375" s="88">
        <v>2.3609239261918198</v>
      </c>
      <c r="P17375" s="89">
        <v>47.515804894071728</v>
      </c>
    </row>
    <row r="17376" spans="1:16">
      <c r="A17376" s="75" t="s">
        <v>27875</v>
      </c>
      <c r="B17376" s="85">
        <v>17372</v>
      </c>
      <c r="C17376" s="85">
        <v>17487</v>
      </c>
      <c r="D17376" s="85">
        <v>17372</v>
      </c>
      <c r="E17376" s="86" t="s">
        <v>27874</v>
      </c>
      <c r="F17376" s="85" t="s">
        <v>38</v>
      </c>
      <c r="G17376" s="86" t="s">
        <v>20997</v>
      </c>
      <c r="H17376" s="85" t="s">
        <v>1</v>
      </c>
      <c r="I17376" s="85">
        <v>1</v>
      </c>
      <c r="J17376" s="88">
        <v>4.5172870708027446</v>
      </c>
      <c r="K17376" s="146">
        <v>4.7132556314508305</v>
      </c>
      <c r="L17376" s="147">
        <v>1.7875337126787691E-8</v>
      </c>
      <c r="M17376" s="147">
        <v>0.43754372974638311</v>
      </c>
      <c r="N17376" s="87">
        <v>69.146747863441647</v>
      </c>
      <c r="O17376" s="88">
        <v>3.9812537030260491</v>
      </c>
      <c r="P17376" s="89">
        <v>57.576875645527863</v>
      </c>
    </row>
    <row r="17377" spans="1:16">
      <c r="A17377" s="75" t="s">
        <v>27876</v>
      </c>
      <c r="B17377" s="85">
        <v>17373</v>
      </c>
      <c r="C17377" s="85">
        <v>17488</v>
      </c>
      <c r="D17377" s="85">
        <v>17373</v>
      </c>
      <c r="E17377" s="86" t="s">
        <v>27877</v>
      </c>
      <c r="F17377" s="85" t="s">
        <v>32</v>
      </c>
      <c r="G17377" s="86" t="s">
        <v>20997</v>
      </c>
      <c r="H17377" s="85" t="s">
        <v>1</v>
      </c>
      <c r="I17377" s="85">
        <v>1</v>
      </c>
      <c r="J17377" s="88">
        <v>0.70614643792891929</v>
      </c>
      <c r="K17377" s="146">
        <v>1.711765388275384</v>
      </c>
      <c r="L17377" s="147">
        <v>5.2183503545060507E-9</v>
      </c>
      <c r="M17377" s="147">
        <v>8.5573013877978985E-2</v>
      </c>
      <c r="N17377" s="87">
        <v>16.056686380858999</v>
      </c>
      <c r="O17377" s="88">
        <v>0.56637534679235257</v>
      </c>
      <c r="P17377" s="89">
        <v>35.273488773345065</v>
      </c>
    </row>
    <row r="17378" spans="1:16">
      <c r="A17378" s="75" t="s">
        <v>27878</v>
      </c>
      <c r="B17378" s="85">
        <v>17374</v>
      </c>
      <c r="C17378" s="85">
        <v>17489</v>
      </c>
      <c r="D17378" s="85">
        <v>17374</v>
      </c>
      <c r="E17378" s="86" t="s">
        <v>27877</v>
      </c>
      <c r="F17378" s="85" t="s">
        <v>38</v>
      </c>
      <c r="G17378" s="86" t="s">
        <v>20997</v>
      </c>
      <c r="H17378" s="85" t="s">
        <v>1</v>
      </c>
      <c r="I17378" s="85">
        <v>1</v>
      </c>
      <c r="J17378" s="88">
        <v>2.1212510045326338</v>
      </c>
      <c r="K17378" s="146">
        <v>3.5770233640624789</v>
      </c>
      <c r="L17378" s="147">
        <v>1.1225982194269331E-8</v>
      </c>
      <c r="M17378" s="147">
        <v>0.1509714830841625</v>
      </c>
      <c r="N17378" s="87">
        <v>29.813434557631709</v>
      </c>
      <c r="O17378" s="88">
        <v>1.8348611841074269</v>
      </c>
      <c r="P17378" s="89">
        <v>61.544777089016577</v>
      </c>
    </row>
    <row r="17379" spans="1:16">
      <c r="A17379" s="75" t="s">
        <v>27879</v>
      </c>
      <c r="B17379" s="85">
        <v>17375</v>
      </c>
      <c r="C17379" s="85">
        <v>17490</v>
      </c>
      <c r="D17379" s="85">
        <v>17375</v>
      </c>
      <c r="E17379" s="86" t="s">
        <v>27880</v>
      </c>
      <c r="F17379" s="85" t="s">
        <v>965</v>
      </c>
      <c r="G17379" s="86" t="s">
        <v>20997</v>
      </c>
      <c r="H17379" s="85" t="s">
        <v>1</v>
      </c>
      <c r="I17379" s="85">
        <v>1</v>
      </c>
      <c r="J17379" s="88">
        <v>0.37152888167114528</v>
      </c>
      <c r="K17379" s="146">
        <v>0.84780200862514687</v>
      </c>
      <c r="L17379" s="147">
        <v>3.9506034845454176E-9</v>
      </c>
      <c r="M17379" s="147">
        <v>3.8801661535084277E-2</v>
      </c>
      <c r="N17379" s="87">
        <v>5.4992215286732913</v>
      </c>
      <c r="O17379" s="88">
        <v>0.30049880886189267</v>
      </c>
      <c r="P17379" s="89">
        <v>54.643881373949526</v>
      </c>
    </row>
    <row r="17380" spans="1:16">
      <c r="A17380" s="75" t="s">
        <v>27881</v>
      </c>
      <c r="B17380" s="85">
        <v>17376</v>
      </c>
      <c r="C17380" s="85">
        <v>17491</v>
      </c>
      <c r="D17380" s="85">
        <v>17376</v>
      </c>
      <c r="E17380" s="86" t="s">
        <v>27880</v>
      </c>
      <c r="F17380" s="85" t="s">
        <v>38</v>
      </c>
      <c r="G17380" s="86" t="s">
        <v>20997</v>
      </c>
      <c r="H17380" s="85" t="s">
        <v>1</v>
      </c>
      <c r="I17380" s="85">
        <v>1</v>
      </c>
      <c r="J17380" s="88">
        <v>0.36554971946872877</v>
      </c>
      <c r="K17380" s="146">
        <v>0.78991847227380363</v>
      </c>
      <c r="L17380" s="147">
        <v>3.61196861608377E-9</v>
      </c>
      <c r="M17380" s="147">
        <v>3.8018723302153112E-2</v>
      </c>
      <c r="N17380" s="87">
        <v>5.1733780546306374</v>
      </c>
      <c r="O17380" s="88">
        <v>0.30380566982609519</v>
      </c>
      <c r="P17380" s="89">
        <v>58.724815124261383</v>
      </c>
    </row>
    <row r="17381" spans="1:16">
      <c r="A17381" s="75" t="s">
        <v>27882</v>
      </c>
      <c r="B17381" s="85">
        <v>17377</v>
      </c>
      <c r="C17381" s="85">
        <v>17492</v>
      </c>
      <c r="D17381" s="85">
        <v>17377</v>
      </c>
      <c r="E17381" s="86" t="s">
        <v>27880</v>
      </c>
      <c r="F17381" s="85" t="s">
        <v>139</v>
      </c>
      <c r="G17381" s="86" t="s">
        <v>20997</v>
      </c>
      <c r="H17381" s="85" t="s">
        <v>1</v>
      </c>
      <c r="I17381" s="85">
        <v>1</v>
      </c>
      <c r="J17381" s="88">
        <v>0.36571486137869319</v>
      </c>
      <c r="K17381" s="146">
        <v>0.78544385962166341</v>
      </c>
      <c r="L17381" s="147">
        <v>3.5639990180332059E-9</v>
      </c>
      <c r="M17381" s="147">
        <v>3.9533028196116309E-2</v>
      </c>
      <c r="N17381" s="87">
        <v>5.3076516272034064</v>
      </c>
      <c r="O17381" s="88">
        <v>0.30356883079971558</v>
      </c>
      <c r="P17381" s="89">
        <v>57.194565906290563</v>
      </c>
    </row>
    <row r="17382" spans="1:16">
      <c r="A17382" s="75" t="s">
        <v>20998</v>
      </c>
      <c r="B17382" s="85">
        <v>17378</v>
      </c>
      <c r="C17382" s="85">
        <v>13059</v>
      </c>
      <c r="D17382" s="85">
        <v>17378</v>
      </c>
      <c r="E17382" s="86" t="s">
        <v>20999</v>
      </c>
      <c r="F17382" s="85" t="s">
        <v>55</v>
      </c>
      <c r="G17382" s="86" t="s">
        <v>21000</v>
      </c>
      <c r="H17382" s="85" t="s">
        <v>260</v>
      </c>
      <c r="I17382" s="85">
        <v>1</v>
      </c>
      <c r="J17382" s="88">
        <v>4.1456608173442447E-2</v>
      </c>
      <c r="K17382" s="146">
        <v>2.3134532717672959E-2</v>
      </c>
      <c r="L17382" s="147">
        <v>1.996327872808038E-10</v>
      </c>
      <c r="M17382" s="147">
        <v>4.2685595471552649E-4</v>
      </c>
      <c r="N17382" s="87">
        <v>0.50777488755232303</v>
      </c>
      <c r="O17382" s="88">
        <v>4.4193039766191107E-2</v>
      </c>
      <c r="P17382" s="89">
        <v>87.032739998661881</v>
      </c>
    </row>
    <row r="17383" spans="1:16">
      <c r="A17383" s="75" t="s">
        <v>27883</v>
      </c>
      <c r="B17383" s="85">
        <v>17379</v>
      </c>
      <c r="C17383" s="85">
        <v>17493</v>
      </c>
      <c r="D17383" s="85">
        <v>17379</v>
      </c>
      <c r="E17383" s="86" t="s">
        <v>27884</v>
      </c>
      <c r="F17383" s="85" t="s">
        <v>38</v>
      </c>
      <c r="G17383" s="86" t="s">
        <v>21000</v>
      </c>
      <c r="H17383" s="85" t="s">
        <v>260</v>
      </c>
      <c r="I17383" s="85">
        <v>1</v>
      </c>
      <c r="J17383" s="88">
        <v>4.3633610104073198E-2</v>
      </c>
      <c r="K17383" s="146">
        <v>2.3424684636841771E-2</v>
      </c>
      <c r="L17383" s="147">
        <v>2.0405770518907261E-10</v>
      </c>
      <c r="M17383" s="147">
        <v>7.0311352218777967E-4</v>
      </c>
      <c r="N17383" s="87">
        <v>0.54576047382117643</v>
      </c>
      <c r="O17383" s="88">
        <v>4.6105408528517029E-2</v>
      </c>
      <c r="P17383" s="89">
        <v>84.479200565235331</v>
      </c>
    </row>
    <row r="17384" spans="1:16">
      <c r="A17384" s="75" t="s">
        <v>27885</v>
      </c>
      <c r="B17384" s="85">
        <v>17380</v>
      </c>
      <c r="C17384" s="85">
        <v>17494</v>
      </c>
      <c r="D17384" s="85">
        <v>17380</v>
      </c>
      <c r="E17384" s="86" t="s">
        <v>27884</v>
      </c>
      <c r="F17384" s="85" t="s">
        <v>2124</v>
      </c>
      <c r="G17384" s="86" t="s">
        <v>21000</v>
      </c>
      <c r="H17384" s="85" t="s">
        <v>260</v>
      </c>
      <c r="I17384" s="85">
        <v>1</v>
      </c>
      <c r="J17384" s="88">
        <v>4.3528393497018737E-2</v>
      </c>
      <c r="K17384" s="146">
        <v>2.3248628561791492E-2</v>
      </c>
      <c r="L17384" s="147">
        <v>2.036176768091497E-10</v>
      </c>
      <c r="M17384" s="147">
        <v>6.9783036597592923E-4</v>
      </c>
      <c r="N17384" s="87">
        <v>0.54486638119021058</v>
      </c>
      <c r="O17384" s="88">
        <v>4.597081786604524E-2</v>
      </c>
      <c r="P17384" s="89">
        <v>84.370809895861456</v>
      </c>
    </row>
    <row r="17385" spans="1:16">
      <c r="A17385" s="75" t="s">
        <v>27886</v>
      </c>
      <c r="B17385" s="85">
        <v>17381</v>
      </c>
      <c r="C17385" s="85">
        <v>17495</v>
      </c>
      <c r="D17385" s="85">
        <v>17381</v>
      </c>
      <c r="E17385" s="86" t="s">
        <v>27887</v>
      </c>
      <c r="F17385" s="85" t="s">
        <v>965</v>
      </c>
      <c r="G17385" s="86" t="s">
        <v>21000</v>
      </c>
      <c r="H17385" s="85" t="s">
        <v>260</v>
      </c>
      <c r="I17385" s="85">
        <v>1</v>
      </c>
      <c r="J17385" s="88">
        <v>3.9040007996789423E-2</v>
      </c>
      <c r="K17385" s="146">
        <v>2.0478621164851163E-2</v>
      </c>
      <c r="L17385" s="147">
        <v>1.895045572162952E-10</v>
      </c>
      <c r="M17385" s="147">
        <v>1.5028805540784001E-4</v>
      </c>
      <c r="N17385" s="87">
        <v>0.4711060897024486</v>
      </c>
      <c r="O17385" s="88">
        <v>4.2004739027894138E-2</v>
      </c>
      <c r="P17385" s="89">
        <v>89.161952999640491</v>
      </c>
    </row>
    <row r="17386" spans="1:16">
      <c r="A17386" s="75" t="s">
        <v>27888</v>
      </c>
      <c r="B17386" s="85">
        <v>17382</v>
      </c>
      <c r="C17386" s="85">
        <v>17496</v>
      </c>
      <c r="D17386" s="85">
        <v>17382</v>
      </c>
      <c r="E17386" s="86" t="s">
        <v>27887</v>
      </c>
      <c r="F17386" s="85" t="s">
        <v>38</v>
      </c>
      <c r="G17386" s="86" t="s">
        <v>21000</v>
      </c>
      <c r="H17386" s="85" t="s">
        <v>260</v>
      </c>
      <c r="I17386" s="85">
        <v>1</v>
      </c>
      <c r="J17386" s="88">
        <v>4.0068584998872919E-2</v>
      </c>
      <c r="K17386" s="146">
        <v>2.2209575646697458E-2</v>
      </c>
      <c r="L17386" s="147">
        <v>1.94405338778781E-10</v>
      </c>
      <c r="M17386" s="147">
        <v>2.2239440997969031E-4</v>
      </c>
      <c r="N17386" s="87">
        <v>0.48535395373864643</v>
      </c>
      <c r="O17386" s="88">
        <v>4.2948818128393039E-2</v>
      </c>
      <c r="P17386" s="89">
        <v>88.489684275900913</v>
      </c>
    </row>
    <row r="17387" spans="1:16">
      <c r="A17387" s="75" t="s">
        <v>27889</v>
      </c>
      <c r="B17387" s="85">
        <v>17383</v>
      </c>
      <c r="C17387" s="85">
        <v>17497</v>
      </c>
      <c r="D17387" s="85">
        <v>17383</v>
      </c>
      <c r="E17387" s="86" t="s">
        <v>27887</v>
      </c>
      <c r="F17387" s="85" t="s">
        <v>139</v>
      </c>
      <c r="G17387" s="86" t="s">
        <v>21000</v>
      </c>
      <c r="H17387" s="85" t="s">
        <v>260</v>
      </c>
      <c r="I17387" s="85">
        <v>1</v>
      </c>
      <c r="J17387" s="88">
        <v>3.9179284566647911E-2</v>
      </c>
      <c r="K17387" s="146">
        <v>2.0720260850903276E-2</v>
      </c>
      <c r="L17387" s="147">
        <v>1.9015070424844621E-10</v>
      </c>
      <c r="M17387" s="147">
        <v>1.6122630288240949E-4</v>
      </c>
      <c r="N17387" s="87">
        <v>0.47346710946608822</v>
      </c>
      <c r="O17387" s="88">
        <v>4.2132963499388977E-2</v>
      </c>
      <c r="P17387" s="89">
        <v>88.988152834736084</v>
      </c>
    </row>
    <row r="17388" spans="1:16">
      <c r="A17388" s="75" t="s">
        <v>21001</v>
      </c>
      <c r="B17388" s="85">
        <v>17384</v>
      </c>
      <c r="C17388" s="85">
        <v>13060</v>
      </c>
      <c r="D17388" s="85">
        <v>17384</v>
      </c>
      <c r="E17388" s="86" t="s">
        <v>21002</v>
      </c>
      <c r="F17388" s="85" t="s">
        <v>55</v>
      </c>
      <c r="G17388" s="86" t="s">
        <v>21003</v>
      </c>
      <c r="H17388" s="85" t="s">
        <v>1</v>
      </c>
      <c r="I17388" s="85">
        <v>1</v>
      </c>
      <c r="J17388" s="88">
        <v>1.671358896434372</v>
      </c>
      <c r="K17388" s="146">
        <v>2.279829363256519</v>
      </c>
      <c r="L17388" s="147">
        <v>7.8250393506522293E-9</v>
      </c>
      <c r="M17388" s="147">
        <v>8.1776229647620449E-2</v>
      </c>
      <c r="N17388" s="87">
        <v>24.892224911378712</v>
      </c>
      <c r="O17388" s="88">
        <v>1.4866233405095359</v>
      </c>
      <c r="P17388" s="89">
        <v>59.722397085925898</v>
      </c>
    </row>
    <row r="17389" spans="1:16">
      <c r="A17389" s="75" t="s">
        <v>27890</v>
      </c>
      <c r="B17389" s="85">
        <v>17385</v>
      </c>
      <c r="C17389" s="85">
        <v>17498</v>
      </c>
      <c r="D17389" s="85">
        <v>17385</v>
      </c>
      <c r="E17389" s="86" t="s">
        <v>21003</v>
      </c>
      <c r="F17389" s="85" t="s">
        <v>509</v>
      </c>
      <c r="G17389" s="86" t="s">
        <v>21003</v>
      </c>
      <c r="H17389" s="85" t="s">
        <v>1</v>
      </c>
      <c r="I17389" s="85">
        <v>1</v>
      </c>
      <c r="J17389" s="88">
        <v>0.13420954578293409</v>
      </c>
      <c r="K17389" s="146">
        <v>0.30448004060773587</v>
      </c>
      <c r="L17389" s="147">
        <v>1.31823878768438E-9</v>
      </c>
      <c r="M17389" s="147">
        <v>8.1244766568469868E-3</v>
      </c>
      <c r="N17389" s="87">
        <v>1.5973442272072951</v>
      </c>
      <c r="O17389" s="88">
        <v>0.1153836234517993</v>
      </c>
      <c r="P17389" s="89">
        <v>72.23466394186643</v>
      </c>
    </row>
    <row r="17390" spans="1:16">
      <c r="A17390" s="75" t="s">
        <v>27891</v>
      </c>
      <c r="B17390" s="85">
        <v>17386</v>
      </c>
      <c r="C17390" s="85">
        <v>17499</v>
      </c>
      <c r="D17390" s="85">
        <v>17386</v>
      </c>
      <c r="E17390" s="86" t="s">
        <v>21003</v>
      </c>
      <c r="F17390" s="85" t="s">
        <v>38</v>
      </c>
      <c r="G17390" s="86" t="s">
        <v>21003</v>
      </c>
      <c r="H17390" s="85" t="s">
        <v>1</v>
      </c>
      <c r="I17390" s="85">
        <v>1</v>
      </c>
      <c r="J17390" s="88">
        <v>2.0369716913015661</v>
      </c>
      <c r="K17390" s="146">
        <v>2.8132178984677472</v>
      </c>
      <c r="L17390" s="147">
        <v>9.2696902840565521E-9</v>
      </c>
      <c r="M17390" s="147">
        <v>9.4725357535112784E-2</v>
      </c>
      <c r="N17390" s="87">
        <v>26.29696637743206</v>
      </c>
      <c r="O17390" s="88">
        <v>1.8003178274609559</v>
      </c>
      <c r="P17390" s="89">
        <v>68.461046100206474</v>
      </c>
    </row>
    <row r="17391" spans="1:16">
      <c r="A17391" s="75" t="s">
        <v>27892</v>
      </c>
      <c r="B17391" s="85">
        <v>17387</v>
      </c>
      <c r="C17391" s="85">
        <v>17500</v>
      </c>
      <c r="D17391" s="85">
        <v>17387</v>
      </c>
      <c r="E17391" s="86" t="s">
        <v>21003</v>
      </c>
      <c r="F17391" s="85" t="s">
        <v>11</v>
      </c>
      <c r="G17391" s="86" t="s">
        <v>21003</v>
      </c>
      <c r="H17391" s="85" t="s">
        <v>1</v>
      </c>
      <c r="I17391" s="85">
        <v>1</v>
      </c>
      <c r="J17391" s="88">
        <v>0.95661065842597903</v>
      </c>
      <c r="K17391" s="146">
        <v>1.2335002531252695</v>
      </c>
      <c r="L17391" s="147">
        <v>5.0066643448928714E-9</v>
      </c>
      <c r="M17391" s="147">
        <v>5.6719721642443557E-2</v>
      </c>
      <c r="N17391" s="87">
        <v>22.379741532586639</v>
      </c>
      <c r="O17391" s="88">
        <v>0.87407569430361676</v>
      </c>
      <c r="P17391" s="89">
        <v>39.056558943314641</v>
      </c>
    </row>
    <row r="17392" spans="1:16">
      <c r="A17392" s="75" t="s">
        <v>21004</v>
      </c>
      <c r="B17392" s="85">
        <v>17388</v>
      </c>
      <c r="C17392" s="85">
        <v>13061</v>
      </c>
      <c r="D17392" s="85">
        <v>17388</v>
      </c>
      <c r="E17392" s="86" t="s">
        <v>21005</v>
      </c>
      <c r="F17392" s="85" t="s">
        <v>55</v>
      </c>
      <c r="G17392" s="86" t="s">
        <v>21006</v>
      </c>
      <c r="H17392" s="85" t="s">
        <v>1</v>
      </c>
      <c r="I17392" s="85">
        <v>1</v>
      </c>
      <c r="J17392" s="88">
        <v>2.3880602619061628</v>
      </c>
      <c r="K17392" s="146">
        <v>3.6909059724673074</v>
      </c>
      <c r="L17392" s="147">
        <v>1.9518222165973771E-8</v>
      </c>
      <c r="M17392" s="147">
        <v>0.15905743089959279</v>
      </c>
      <c r="N17392" s="87">
        <v>31.4896530205645</v>
      </c>
      <c r="O17392" s="88">
        <v>2.0730303930098328</v>
      </c>
      <c r="P17392" s="89">
        <v>65.832112905659145</v>
      </c>
    </row>
    <row r="17393" spans="1:16">
      <c r="A17393" s="75" t="s">
        <v>27895</v>
      </c>
      <c r="B17393" s="85">
        <v>17389</v>
      </c>
      <c r="C17393" s="85">
        <v>17502</v>
      </c>
      <c r="D17393" s="85">
        <v>17389</v>
      </c>
      <c r="E17393" s="86" t="s">
        <v>27894</v>
      </c>
      <c r="F17393" s="85" t="s">
        <v>55</v>
      </c>
      <c r="G17393" s="86" t="s">
        <v>21006</v>
      </c>
      <c r="H17393" s="85" t="s">
        <v>1</v>
      </c>
      <c r="I17393" s="85">
        <v>1</v>
      </c>
      <c r="J17393" s="88">
        <v>2.3336401610868012</v>
      </c>
      <c r="K17393" s="146">
        <v>3.6146388293252936</v>
      </c>
      <c r="L17393" s="147">
        <v>1.921099381160369E-8</v>
      </c>
      <c r="M17393" s="147">
        <v>0.15207976148345309</v>
      </c>
      <c r="N17393" s="87">
        <v>30.705584033019441</v>
      </c>
      <c r="O17393" s="88">
        <v>2.0236192702325519</v>
      </c>
      <c r="P17393" s="89">
        <v>65.903949850178407</v>
      </c>
    </row>
    <row r="17394" spans="1:16">
      <c r="A17394" s="75" t="s">
        <v>21007</v>
      </c>
      <c r="B17394" s="85">
        <v>17390</v>
      </c>
      <c r="C17394" s="85">
        <v>13062</v>
      </c>
      <c r="D17394" s="85">
        <v>17390</v>
      </c>
      <c r="E17394" s="86" t="s">
        <v>21008</v>
      </c>
      <c r="F17394" s="85" t="s">
        <v>55</v>
      </c>
      <c r="G17394" s="86" t="s">
        <v>21009</v>
      </c>
      <c r="H17394" s="85" t="s">
        <v>1</v>
      </c>
      <c r="I17394" s="85">
        <v>1</v>
      </c>
      <c r="J17394" s="88">
        <v>1.0640864760367059</v>
      </c>
      <c r="K17394" s="146">
        <v>1.8796919020093446</v>
      </c>
      <c r="L17394" s="147">
        <v>1.374693336353335E-8</v>
      </c>
      <c r="M17394" s="147">
        <v>7.7021294334432347E-2</v>
      </c>
      <c r="N17394" s="87">
        <v>16.233393476609969</v>
      </c>
      <c r="O17394" s="88">
        <v>0.91112084957565942</v>
      </c>
      <c r="P17394" s="89">
        <v>56.126333097787352</v>
      </c>
    </row>
    <row r="17395" spans="1:16">
      <c r="A17395" s="75" t="s">
        <v>27896</v>
      </c>
      <c r="B17395" s="85">
        <v>17391</v>
      </c>
      <c r="C17395" s="85">
        <v>17503</v>
      </c>
      <c r="D17395" s="85">
        <v>17391</v>
      </c>
      <c r="E17395" s="86" t="s">
        <v>27897</v>
      </c>
      <c r="F17395" s="85" t="s">
        <v>283</v>
      </c>
      <c r="G17395" s="86" t="s">
        <v>21009</v>
      </c>
      <c r="H17395" s="85" t="s">
        <v>1</v>
      </c>
      <c r="I17395" s="85">
        <v>1</v>
      </c>
      <c r="J17395" s="88">
        <v>1.5908448399255359</v>
      </c>
      <c r="K17395" s="146">
        <v>2.322357661829884</v>
      </c>
      <c r="L17395" s="147">
        <v>1.590001796940411E-8</v>
      </c>
      <c r="M17395" s="147">
        <v>5.7792550266581942E-2</v>
      </c>
      <c r="N17395" s="87">
        <v>16.25984068768178</v>
      </c>
      <c r="O17395" s="88">
        <v>1.314693744361662</v>
      </c>
      <c r="P17395" s="89">
        <v>80.855266027154556</v>
      </c>
    </row>
    <row r="17396" spans="1:16">
      <c r="A17396" s="75" t="s">
        <v>27898</v>
      </c>
      <c r="B17396" s="85">
        <v>17392</v>
      </c>
      <c r="C17396" s="85">
        <v>17504</v>
      </c>
      <c r="D17396" s="85">
        <v>17392</v>
      </c>
      <c r="E17396" s="86" t="s">
        <v>27897</v>
      </c>
      <c r="F17396" s="85" t="s">
        <v>965</v>
      </c>
      <c r="G17396" s="86" t="s">
        <v>21009</v>
      </c>
      <c r="H17396" s="85" t="s">
        <v>1</v>
      </c>
      <c r="I17396" s="85">
        <v>1</v>
      </c>
      <c r="J17396" s="88">
        <v>0.58774673731846672</v>
      </c>
      <c r="K17396" s="146">
        <v>1.204568716235308</v>
      </c>
      <c r="L17396" s="147">
        <v>1.14439879586849E-8</v>
      </c>
      <c r="M17396" s="147">
        <v>6.2303314342275359E-2</v>
      </c>
      <c r="N17396" s="87">
        <v>13.50014674026691</v>
      </c>
      <c r="O17396" s="88">
        <v>0.48764584533458932</v>
      </c>
      <c r="P17396" s="89">
        <v>36.121521840950606</v>
      </c>
    </row>
    <row r="17397" spans="1:16">
      <c r="A17397" s="75" t="s">
        <v>27899</v>
      </c>
      <c r="B17397" s="85">
        <v>17393</v>
      </c>
      <c r="C17397" s="85">
        <v>17505</v>
      </c>
      <c r="D17397" s="85">
        <v>17393</v>
      </c>
      <c r="E17397" s="86" t="s">
        <v>27897</v>
      </c>
      <c r="F17397" s="85" t="s">
        <v>38</v>
      </c>
      <c r="G17397" s="86" t="s">
        <v>21009</v>
      </c>
      <c r="H17397" s="85" t="s">
        <v>1</v>
      </c>
      <c r="I17397" s="85">
        <v>1</v>
      </c>
      <c r="J17397" s="88">
        <v>1.0656729217072729</v>
      </c>
      <c r="K17397" s="146">
        <v>2.0624662144331003</v>
      </c>
      <c r="L17397" s="147">
        <v>1.3784770173764979E-8</v>
      </c>
      <c r="M17397" s="147">
        <v>8.0270118229019166E-2</v>
      </c>
      <c r="N17397" s="87">
        <v>16.443725469705502</v>
      </c>
      <c r="O17397" s="88">
        <v>0.94911222222814984</v>
      </c>
      <c r="P17397" s="89">
        <v>57.71880733333284</v>
      </c>
    </row>
    <row r="17398" spans="1:16">
      <c r="A17398" s="75" t="s">
        <v>21010</v>
      </c>
      <c r="B17398" s="85">
        <v>17394</v>
      </c>
      <c r="C17398" s="85">
        <v>13063</v>
      </c>
      <c r="D17398" s="85">
        <v>17394</v>
      </c>
      <c r="E17398" s="86" t="s">
        <v>21011</v>
      </c>
      <c r="F17398" s="85" t="s">
        <v>38</v>
      </c>
      <c r="G17398" s="86" t="s">
        <v>21012</v>
      </c>
      <c r="H17398" s="85" t="s">
        <v>945</v>
      </c>
      <c r="I17398" s="85">
        <v>1</v>
      </c>
      <c r="J17398" s="88">
        <v>152.65097071207001</v>
      </c>
      <c r="K17398" s="146">
        <v>265.82464775685617</v>
      </c>
      <c r="L17398" s="147">
        <v>1.560543400383065E-5</v>
      </c>
      <c r="M17398" s="147">
        <v>15.07025175695086</v>
      </c>
      <c r="N17398" s="87">
        <v>2106.9143189950578</v>
      </c>
      <c r="O17398" s="88">
        <v>135.63709716905259</v>
      </c>
      <c r="P17398" s="89">
        <v>64.377130074158828</v>
      </c>
    </row>
    <row r="17399" spans="1:16">
      <c r="A17399" s="75" t="s">
        <v>21013</v>
      </c>
      <c r="B17399" s="85">
        <v>17395</v>
      </c>
      <c r="C17399" s="85">
        <v>13064</v>
      </c>
      <c r="D17399" s="85">
        <v>17395</v>
      </c>
      <c r="E17399" s="86" t="s">
        <v>21011</v>
      </c>
      <c r="F17399" s="85" t="s">
        <v>11</v>
      </c>
      <c r="G17399" s="86" t="s">
        <v>21012</v>
      </c>
      <c r="H17399" s="85" t="s">
        <v>945</v>
      </c>
      <c r="I17399" s="85">
        <v>1</v>
      </c>
      <c r="J17399" s="88">
        <v>106.8660537622517</v>
      </c>
      <c r="K17399" s="146">
        <v>196.87259006840793</v>
      </c>
      <c r="L17399" s="147">
        <v>8.2827416939045811E-6</v>
      </c>
      <c r="M17399" s="147">
        <v>11.740615586379411</v>
      </c>
      <c r="N17399" s="87">
        <v>1799.8983235344631</v>
      </c>
      <c r="O17399" s="88">
        <v>94.510097122530979</v>
      </c>
      <c r="P17399" s="89">
        <v>52.508575560502415</v>
      </c>
    </row>
    <row r="17400" spans="1:16">
      <c r="A17400" s="75" t="s">
        <v>27900</v>
      </c>
      <c r="B17400" s="85">
        <v>17396</v>
      </c>
      <c r="C17400" s="85">
        <v>17506</v>
      </c>
      <c r="D17400" s="85">
        <v>17396</v>
      </c>
      <c r="E17400" s="86" t="s">
        <v>27901</v>
      </c>
      <c r="F17400" s="85" t="s">
        <v>38</v>
      </c>
      <c r="G17400" s="86" t="s">
        <v>21012</v>
      </c>
      <c r="H17400" s="85" t="s">
        <v>945</v>
      </c>
      <c r="I17400" s="85">
        <v>1</v>
      </c>
      <c r="J17400" s="88">
        <v>126.3074070570292</v>
      </c>
      <c r="K17400" s="146">
        <v>233.60452664014298</v>
      </c>
      <c r="L17400" s="147">
        <v>1.5469494721757349E-5</v>
      </c>
      <c r="M17400" s="147">
        <v>11.53047437709805</v>
      </c>
      <c r="N17400" s="87">
        <v>1715.2479962912901</v>
      </c>
      <c r="O17400" s="88">
        <v>111.721512334807</v>
      </c>
      <c r="P17400" s="89">
        <v>65.134320271104414</v>
      </c>
    </row>
    <row r="17401" spans="1:16">
      <c r="A17401" s="75" t="s">
        <v>27903</v>
      </c>
      <c r="B17401" s="85">
        <v>17397</v>
      </c>
      <c r="C17401" s="85">
        <v>17508</v>
      </c>
      <c r="D17401" s="85">
        <v>17397</v>
      </c>
      <c r="E17401" s="86" t="s">
        <v>27901</v>
      </c>
      <c r="F17401" s="85" t="s">
        <v>11</v>
      </c>
      <c r="G17401" s="86" t="s">
        <v>21012</v>
      </c>
      <c r="H17401" s="85" t="s">
        <v>945</v>
      </c>
      <c r="I17401" s="85">
        <v>1</v>
      </c>
      <c r="J17401" s="88">
        <v>94.264970704709867</v>
      </c>
      <c r="K17401" s="146">
        <v>183.11919950872888</v>
      </c>
      <c r="L17401" s="147">
        <v>8.2215710102099302E-6</v>
      </c>
      <c r="M17401" s="147">
        <v>9.950948108467971</v>
      </c>
      <c r="N17401" s="87">
        <v>1605.143772670883</v>
      </c>
      <c r="O17401" s="88">
        <v>83.211041901361455</v>
      </c>
      <c r="P17401" s="89">
        <v>51.840242175255263</v>
      </c>
    </row>
    <row r="17402" spans="1:16">
      <c r="A17402" s="75" t="s">
        <v>21014</v>
      </c>
      <c r="B17402" s="85">
        <v>17398</v>
      </c>
      <c r="C17402" s="85">
        <v>13065</v>
      </c>
      <c r="D17402" s="85">
        <v>17398</v>
      </c>
      <c r="E17402" s="86" t="s">
        <v>21015</v>
      </c>
      <c r="F17402" s="85" t="s">
        <v>55</v>
      </c>
      <c r="G17402" s="86" t="s">
        <v>21016</v>
      </c>
      <c r="H17402" s="85" t="s">
        <v>1</v>
      </c>
      <c r="I17402" s="85">
        <v>1</v>
      </c>
      <c r="J17402" s="88">
        <v>9.9914595028255268E-2</v>
      </c>
      <c r="K17402" s="146">
        <v>0.14777153619221617</v>
      </c>
      <c r="L17402" s="147">
        <v>4.7937277516467845E-10</v>
      </c>
      <c r="M17402" s="147">
        <v>1.033882553812584E-2</v>
      </c>
      <c r="N17402" s="87">
        <v>1.4179484787407071</v>
      </c>
      <c r="O17402" s="88">
        <v>8.9589188432652234E-2</v>
      </c>
      <c r="P17402" s="89">
        <v>63.182259282239379</v>
      </c>
    </row>
    <row r="17403" spans="1:16">
      <c r="A17403" s="75" t="s">
        <v>27905</v>
      </c>
      <c r="B17403" s="85">
        <v>17399</v>
      </c>
      <c r="C17403" s="85">
        <v>17510</v>
      </c>
      <c r="D17403" s="85">
        <v>17399</v>
      </c>
      <c r="E17403" s="86" t="s">
        <v>27906</v>
      </c>
      <c r="F17403" s="85" t="s">
        <v>32</v>
      </c>
      <c r="G17403" s="86" t="s">
        <v>21016</v>
      </c>
      <c r="H17403" s="85" t="s">
        <v>1</v>
      </c>
      <c r="I17403" s="85">
        <v>1</v>
      </c>
      <c r="J17403" s="88">
        <v>3.2648537916820743E-2</v>
      </c>
      <c r="K17403" s="146">
        <v>6.0592031945876326E-2</v>
      </c>
      <c r="L17403" s="147">
        <v>1.3695240501105601E-10</v>
      </c>
      <c r="M17403" s="147">
        <v>4.6796205104900571E-3</v>
      </c>
      <c r="N17403" s="87">
        <v>0.57180480520093202</v>
      </c>
      <c r="O17403" s="88">
        <v>2.7697138775605819E-2</v>
      </c>
      <c r="P17403" s="89">
        <v>48.438100770896902</v>
      </c>
    </row>
    <row r="17404" spans="1:16">
      <c r="A17404" s="75" t="s">
        <v>27907</v>
      </c>
      <c r="B17404" s="85">
        <v>17400</v>
      </c>
      <c r="C17404" s="85">
        <v>17511</v>
      </c>
      <c r="D17404" s="85">
        <v>17400</v>
      </c>
      <c r="E17404" s="86" t="s">
        <v>27906</v>
      </c>
      <c r="F17404" s="85" t="s">
        <v>38</v>
      </c>
      <c r="G17404" s="86" t="s">
        <v>21016</v>
      </c>
      <c r="H17404" s="85" t="s">
        <v>1</v>
      </c>
      <c r="I17404" s="85">
        <v>1</v>
      </c>
      <c r="J17404" s="88">
        <v>8.2802077564488513E-2</v>
      </c>
      <c r="K17404" s="146">
        <v>0.12132702696061448</v>
      </c>
      <c r="L17404" s="147">
        <v>3.7607037000963502E-10</v>
      </c>
      <c r="M17404" s="147">
        <v>8.0275057101086272E-3</v>
      </c>
      <c r="N17404" s="87">
        <v>1.1679801184754179</v>
      </c>
      <c r="O17404" s="88">
        <v>7.4053874126055963E-2</v>
      </c>
      <c r="P17404" s="89">
        <v>63.403368734323656</v>
      </c>
    </row>
    <row r="17405" spans="1:16">
      <c r="A17405" s="75" t="s">
        <v>21017</v>
      </c>
      <c r="B17405" s="85">
        <v>17401</v>
      </c>
      <c r="C17405" s="85">
        <v>13066</v>
      </c>
      <c r="D17405" s="85">
        <v>17401</v>
      </c>
      <c r="E17405" s="86" t="s">
        <v>21018</v>
      </c>
      <c r="F17405" s="85" t="s">
        <v>55</v>
      </c>
      <c r="G17405" s="86" t="s">
        <v>21019</v>
      </c>
      <c r="H17405" s="85" t="s">
        <v>1</v>
      </c>
      <c r="I17405" s="85">
        <v>1</v>
      </c>
      <c r="J17405" s="88">
        <v>3.2898201983534028</v>
      </c>
      <c r="K17405" s="146">
        <v>3.4156399079667663</v>
      </c>
      <c r="L17405" s="147">
        <v>1.348226516942377E-8</v>
      </c>
      <c r="M17405" s="147">
        <v>0.72155826306838788</v>
      </c>
      <c r="N17405" s="87">
        <v>93.021516933509361</v>
      </c>
      <c r="O17405" s="88">
        <v>2.7109377145703588</v>
      </c>
      <c r="P17405" s="89">
        <v>29.143125203044193</v>
      </c>
    </row>
    <row r="17406" spans="1:16">
      <c r="A17406" s="75" t="s">
        <v>27908</v>
      </c>
      <c r="B17406" s="85">
        <v>17402</v>
      </c>
      <c r="C17406" s="85">
        <v>17512</v>
      </c>
      <c r="D17406" s="85">
        <v>17402</v>
      </c>
      <c r="E17406" s="86" t="s">
        <v>27909</v>
      </c>
      <c r="F17406" s="85" t="s">
        <v>38</v>
      </c>
      <c r="G17406" s="86" t="s">
        <v>21019</v>
      </c>
      <c r="H17406" s="85" t="s">
        <v>1</v>
      </c>
      <c r="I17406" s="85">
        <v>1</v>
      </c>
      <c r="J17406" s="88">
        <v>3.2402946571192381</v>
      </c>
      <c r="K17406" s="146">
        <v>3.3626365153375497</v>
      </c>
      <c r="L17406" s="147">
        <v>1.3200139641282659E-8</v>
      </c>
      <c r="M17406" s="147">
        <v>0.7094977654529846</v>
      </c>
      <c r="N17406" s="87">
        <v>91.865827351018623</v>
      </c>
      <c r="O17406" s="88">
        <v>2.6661452765023932</v>
      </c>
      <c r="P17406" s="89">
        <v>29.022165841004973</v>
      </c>
    </row>
    <row r="17407" spans="1:16">
      <c r="A17407" s="75" t="s">
        <v>27910</v>
      </c>
      <c r="B17407" s="85">
        <v>17403</v>
      </c>
      <c r="C17407" s="85">
        <v>17513</v>
      </c>
      <c r="D17407" s="85">
        <v>17403</v>
      </c>
      <c r="E17407" s="86" t="s">
        <v>27909</v>
      </c>
      <c r="F17407" s="85" t="s">
        <v>11</v>
      </c>
      <c r="G17407" s="86" t="s">
        <v>21019</v>
      </c>
      <c r="H17407" s="85" t="s">
        <v>1</v>
      </c>
      <c r="I17407" s="85">
        <v>1</v>
      </c>
      <c r="J17407" s="88">
        <v>2.9636145784335501</v>
      </c>
      <c r="K17407" s="146">
        <v>2.9411808252051128</v>
      </c>
      <c r="L17407" s="147">
        <v>1.1883863311692039E-8</v>
      </c>
      <c r="M17407" s="147">
        <v>0.71219243457480874</v>
      </c>
      <c r="N17407" s="87">
        <v>90.849346274931378</v>
      </c>
      <c r="O17407" s="88">
        <v>2.4140952578849211</v>
      </c>
      <c r="P17407" s="89">
        <v>26.572511051200127</v>
      </c>
    </row>
    <row r="17408" spans="1:16">
      <c r="A17408" s="75" t="s">
        <v>21020</v>
      </c>
      <c r="B17408" s="85">
        <v>17404</v>
      </c>
      <c r="C17408" s="85">
        <v>13067</v>
      </c>
      <c r="D17408" s="85">
        <v>17404</v>
      </c>
      <c r="E17408" s="86" t="s">
        <v>21021</v>
      </c>
      <c r="F17408" s="85" t="s">
        <v>55</v>
      </c>
      <c r="G17408" s="86" t="s">
        <v>21022</v>
      </c>
      <c r="H17408" s="85" t="s">
        <v>1</v>
      </c>
      <c r="I17408" s="85">
        <v>1</v>
      </c>
      <c r="J17408" s="88">
        <v>4.3270199163609773</v>
      </c>
      <c r="K17408" s="146">
        <v>3.4300439552273096</v>
      </c>
      <c r="L17408" s="147">
        <v>1.5411620836410559E-8</v>
      </c>
      <c r="M17408" s="147">
        <v>0.80602527234630905</v>
      </c>
      <c r="N17408" s="87">
        <v>98.7077083094307</v>
      </c>
      <c r="O17408" s="88">
        <v>3.3062550587585822</v>
      </c>
      <c r="P17408" s="89">
        <v>33.495408974485294</v>
      </c>
    </row>
    <row r="17409" spans="1:16">
      <c r="A17409" s="75" t="s">
        <v>27911</v>
      </c>
      <c r="B17409" s="85">
        <v>17405</v>
      </c>
      <c r="C17409" s="85">
        <v>17514</v>
      </c>
      <c r="D17409" s="85">
        <v>17405</v>
      </c>
      <c r="E17409" s="86" t="s">
        <v>27912</v>
      </c>
      <c r="F17409" s="85" t="s">
        <v>38</v>
      </c>
      <c r="G17409" s="86" t="s">
        <v>21022</v>
      </c>
      <c r="H17409" s="85" t="s">
        <v>1</v>
      </c>
      <c r="I17409" s="85">
        <v>1</v>
      </c>
      <c r="J17409" s="88">
        <v>4.2416648789837108</v>
      </c>
      <c r="K17409" s="146">
        <v>3.3256292929207558</v>
      </c>
      <c r="L17409" s="147">
        <v>1.496234794391908E-8</v>
      </c>
      <c r="M17409" s="147">
        <v>0.79437910911299392</v>
      </c>
      <c r="N17409" s="87">
        <v>97.416666977180796</v>
      </c>
      <c r="O17409" s="88">
        <v>3.2272368334572201</v>
      </c>
      <c r="P17409" s="89">
        <v>33.128179536394718</v>
      </c>
    </row>
    <row r="17410" spans="1:16">
      <c r="A17410" s="75" t="s">
        <v>27913</v>
      </c>
      <c r="B17410" s="85">
        <v>17406</v>
      </c>
      <c r="C17410" s="85">
        <v>17515</v>
      </c>
      <c r="D17410" s="85">
        <v>17406</v>
      </c>
      <c r="E17410" s="86" t="s">
        <v>27912</v>
      </c>
      <c r="F17410" s="85" t="s">
        <v>11</v>
      </c>
      <c r="G17410" s="86" t="s">
        <v>21022</v>
      </c>
      <c r="H17410" s="85" t="s">
        <v>1</v>
      </c>
      <c r="I17410" s="85">
        <v>1</v>
      </c>
      <c r="J17410" s="88">
        <v>4.2356115512630366</v>
      </c>
      <c r="K17410" s="146">
        <v>3.3068306395328708</v>
      </c>
      <c r="L17410" s="147">
        <v>1.4923544533461359E-8</v>
      </c>
      <c r="M17410" s="147">
        <v>0.79424029706845944</v>
      </c>
      <c r="N17410" s="87">
        <v>97.405679155881245</v>
      </c>
      <c r="O17410" s="88">
        <v>3.2265193162623329</v>
      </c>
      <c r="P17410" s="89">
        <v>33.124550274926342</v>
      </c>
    </row>
    <row r="17411" spans="1:16">
      <c r="A17411" s="75" t="s">
        <v>451</v>
      </c>
      <c r="B17411" s="85">
        <v>17407</v>
      </c>
      <c r="C17411" s="85">
        <v>159</v>
      </c>
      <c r="D17411" s="85">
        <v>17407</v>
      </c>
      <c r="E17411" s="86" t="s">
        <v>449</v>
      </c>
      <c r="F17411" s="85" t="s">
        <v>38</v>
      </c>
      <c r="G17411" s="86" t="s">
        <v>452</v>
      </c>
      <c r="H17411" s="85" t="s">
        <v>1</v>
      </c>
      <c r="I17411" s="85">
        <v>1</v>
      </c>
      <c r="J17411" s="88">
        <v>12.85989880845159</v>
      </c>
      <c r="K17411" s="146">
        <v>11.141558035637352</v>
      </c>
      <c r="L17411" s="147">
        <v>4.8521268255674917E-8</v>
      </c>
      <c r="M17411" s="147">
        <v>0.8904202027825272</v>
      </c>
      <c r="N17411" s="87">
        <v>130.4982290065021</v>
      </c>
      <c r="O17411" s="88">
        <v>5.7134624499110052</v>
      </c>
      <c r="P17411" s="89">
        <v>43.781915612251957</v>
      </c>
    </row>
    <row r="17412" spans="1:16">
      <c r="A17412" s="75" t="s">
        <v>454</v>
      </c>
      <c r="B17412" s="85">
        <v>17408</v>
      </c>
      <c r="C17412" s="85">
        <v>161</v>
      </c>
      <c r="D17412" s="85">
        <v>17408</v>
      </c>
      <c r="E17412" s="86" t="s">
        <v>449</v>
      </c>
      <c r="F17412" s="85" t="s">
        <v>11</v>
      </c>
      <c r="G17412" s="86" t="s">
        <v>452</v>
      </c>
      <c r="H17412" s="85" t="s">
        <v>1</v>
      </c>
      <c r="I17412" s="85">
        <v>1</v>
      </c>
      <c r="J17412" s="88">
        <v>11.8547348766583</v>
      </c>
      <c r="K17412" s="146">
        <v>9.6304972534603692</v>
      </c>
      <c r="L17412" s="147">
        <v>4.3678054017214978E-8</v>
      </c>
      <c r="M17412" s="147">
        <v>0.95931910563866762</v>
      </c>
      <c r="N17412" s="87">
        <v>134.18876553388259</v>
      </c>
      <c r="O17412" s="88">
        <v>5.3703155685089996</v>
      </c>
      <c r="P17412" s="89">
        <v>40.020604907889982</v>
      </c>
    </row>
    <row r="17413" spans="1:16">
      <c r="A17413" s="75" t="s">
        <v>21023</v>
      </c>
      <c r="B17413" s="85">
        <v>17409</v>
      </c>
      <c r="C17413" s="85">
        <v>13068</v>
      </c>
      <c r="D17413" s="85">
        <v>17409</v>
      </c>
      <c r="E17413" s="86" t="s">
        <v>21024</v>
      </c>
      <c r="F17413" s="85" t="s">
        <v>55</v>
      </c>
      <c r="G17413" s="86" t="s">
        <v>452</v>
      </c>
      <c r="H17413" s="85" t="s">
        <v>1</v>
      </c>
      <c r="I17413" s="85">
        <v>1</v>
      </c>
      <c r="J17413" s="88">
        <v>3.74311774972821</v>
      </c>
      <c r="K17413" s="146">
        <v>3.6781359375908123</v>
      </c>
      <c r="L17413" s="147">
        <v>1.4610350426387459E-8</v>
      </c>
      <c r="M17413" s="147">
        <v>0.59822186718321857</v>
      </c>
      <c r="N17413" s="87">
        <v>75.037597412252609</v>
      </c>
      <c r="O17413" s="88">
        <v>3.086721778857187</v>
      </c>
      <c r="P17413" s="89">
        <v>41.135669121958955</v>
      </c>
    </row>
    <row r="17414" spans="1:16">
      <c r="A17414" s="75" t="s">
        <v>27914</v>
      </c>
      <c r="B17414" s="85">
        <v>17410</v>
      </c>
      <c r="C17414" s="85">
        <v>17516</v>
      </c>
      <c r="D17414" s="85">
        <v>17410</v>
      </c>
      <c r="E17414" s="86" t="s">
        <v>27915</v>
      </c>
      <c r="F17414" s="85" t="s">
        <v>55</v>
      </c>
      <c r="G17414" s="86" t="s">
        <v>452</v>
      </c>
      <c r="H17414" s="85" t="s">
        <v>1</v>
      </c>
      <c r="I17414" s="85">
        <v>1</v>
      </c>
      <c r="J17414" s="88">
        <v>3.408197513439811</v>
      </c>
      <c r="K17414" s="146">
        <v>3.3749829773465843</v>
      </c>
      <c r="L17414" s="147">
        <v>1.326249325505573E-8</v>
      </c>
      <c r="M17414" s="147">
        <v>0.58154224977256308</v>
      </c>
      <c r="N17414" s="87">
        <v>72.479825284365802</v>
      </c>
      <c r="O17414" s="88">
        <v>2.9557312570179559</v>
      </c>
      <c r="P17414" s="89">
        <v>40.780054938343227</v>
      </c>
    </row>
    <row r="17415" spans="1:16">
      <c r="A17415" s="75" t="s">
        <v>21025</v>
      </c>
      <c r="B17415" s="85">
        <v>17411</v>
      </c>
      <c r="C17415" s="85">
        <v>13069</v>
      </c>
      <c r="D17415" s="85">
        <v>17411</v>
      </c>
      <c r="E17415" s="86" t="s">
        <v>21026</v>
      </c>
      <c r="F17415" s="85" t="s">
        <v>32</v>
      </c>
      <c r="G17415" s="86" t="s">
        <v>21027</v>
      </c>
      <c r="H17415" s="85" t="s">
        <v>1</v>
      </c>
      <c r="I17415" s="85">
        <v>1</v>
      </c>
      <c r="J17415" s="88">
        <v>5.1854166224114817E-2</v>
      </c>
      <c r="K17415" s="146">
        <v>5.9745216493151274E-2</v>
      </c>
      <c r="L17415" s="147">
        <v>1.6224778680716441E-9</v>
      </c>
      <c r="M17415" s="147">
        <v>3.521361055417547E-3</v>
      </c>
      <c r="N17415" s="87">
        <v>0.40410158176192162</v>
      </c>
      <c r="O17415" s="88">
        <v>2.4833856491784309E-2</v>
      </c>
      <c r="P17415" s="89">
        <v>61.454489694166291</v>
      </c>
    </row>
    <row r="17416" spans="1:16">
      <c r="A17416" s="75" t="s">
        <v>21028</v>
      </c>
      <c r="B17416" s="85">
        <v>17412</v>
      </c>
      <c r="C17416" s="85">
        <v>13070</v>
      </c>
      <c r="D17416" s="85">
        <v>17412</v>
      </c>
      <c r="E17416" s="86" t="s">
        <v>21026</v>
      </c>
      <c r="F17416" s="85" t="s">
        <v>38</v>
      </c>
      <c r="G17416" s="86" t="s">
        <v>21027</v>
      </c>
      <c r="H17416" s="85" t="s">
        <v>1</v>
      </c>
      <c r="I17416" s="85">
        <v>1</v>
      </c>
      <c r="J17416" s="88">
        <v>6.203573903168199E-2</v>
      </c>
      <c r="K17416" s="146">
        <v>0.15200239770653629</v>
      </c>
      <c r="L17416" s="147">
        <v>1.7386082468371661E-9</v>
      </c>
      <c r="M17416" s="147">
        <v>3.798448902511126E-3</v>
      </c>
      <c r="N17416" s="87">
        <v>0.48668142055486913</v>
      </c>
      <c r="O17416" s="88">
        <v>3.110050474619596E-2</v>
      </c>
      <c r="P17416" s="89">
        <v>63.90320943572911</v>
      </c>
    </row>
    <row r="17417" spans="1:16">
      <c r="A17417" s="75" t="s">
        <v>27931</v>
      </c>
      <c r="B17417" s="85">
        <v>17413</v>
      </c>
      <c r="C17417" s="85">
        <v>17529</v>
      </c>
      <c r="D17417" s="85">
        <v>17413</v>
      </c>
      <c r="E17417" s="86" t="s">
        <v>27932</v>
      </c>
      <c r="F17417" s="85" t="s">
        <v>32</v>
      </c>
      <c r="G17417" s="86" t="s">
        <v>21027</v>
      </c>
      <c r="H17417" s="85" t="s">
        <v>1</v>
      </c>
      <c r="I17417" s="85">
        <v>1</v>
      </c>
      <c r="J17417" s="88">
        <v>4.3044089347720943E-2</v>
      </c>
      <c r="K17417" s="146">
        <v>5.0138977608191408E-2</v>
      </c>
      <c r="L17417" s="147">
        <v>1.579766002560367E-9</v>
      </c>
      <c r="M17417" s="147">
        <v>2.2607968587220252E-3</v>
      </c>
      <c r="N17417" s="87">
        <v>0.26727358232459508</v>
      </c>
      <c r="O17417" s="88">
        <v>1.6940561098447229E-2</v>
      </c>
      <c r="P17417" s="89">
        <v>63.382848956143626</v>
      </c>
    </row>
    <row r="17418" spans="1:16">
      <c r="A17418" s="75" t="s">
        <v>27933</v>
      </c>
      <c r="B17418" s="85">
        <v>17414</v>
      </c>
      <c r="C17418" s="85">
        <v>17530</v>
      </c>
      <c r="D17418" s="85">
        <v>17414</v>
      </c>
      <c r="E17418" s="86" t="s">
        <v>27932</v>
      </c>
      <c r="F17418" s="85" t="s">
        <v>429</v>
      </c>
      <c r="G17418" s="86" t="s">
        <v>21027</v>
      </c>
      <c r="H17418" s="85" t="s">
        <v>1</v>
      </c>
      <c r="I17418" s="85">
        <v>1</v>
      </c>
      <c r="J17418" s="88">
        <v>6.5121971920989688E-2</v>
      </c>
      <c r="K17418" s="146">
        <v>0.33090056939894574</v>
      </c>
      <c r="L17418" s="147">
        <v>2.1838466631487379E-9</v>
      </c>
      <c r="M17418" s="147">
        <v>4.0782876972194817E-3</v>
      </c>
      <c r="N17418" s="87">
        <v>0.54637025245940407</v>
      </c>
      <c r="O17418" s="88">
        <v>3.4209888884415479E-2</v>
      </c>
      <c r="P17418" s="89">
        <v>62.613015131085149</v>
      </c>
    </row>
    <row r="17419" spans="1:16">
      <c r="A17419" s="75" t="s">
        <v>27934</v>
      </c>
      <c r="B17419" s="85">
        <v>17415</v>
      </c>
      <c r="C17419" s="85">
        <v>17531</v>
      </c>
      <c r="D17419" s="85">
        <v>17415</v>
      </c>
      <c r="E17419" s="86" t="s">
        <v>27932</v>
      </c>
      <c r="F17419" s="85" t="s">
        <v>1084</v>
      </c>
      <c r="G17419" s="86" t="s">
        <v>21027</v>
      </c>
      <c r="H17419" s="85" t="s">
        <v>1</v>
      </c>
      <c r="I17419" s="85">
        <v>1</v>
      </c>
      <c r="J17419" s="88">
        <v>4.3266635421960228E-2</v>
      </c>
      <c r="K17419" s="146">
        <v>0.22538714595140091</v>
      </c>
      <c r="L17419" s="147">
        <v>1.6849103994415361E-9</v>
      </c>
      <c r="M17419" s="147">
        <v>2.4179837135258841E-3</v>
      </c>
      <c r="N17419" s="87">
        <v>0.30394106534598819</v>
      </c>
      <c r="O17419" s="88">
        <v>1.9007227349035569E-2</v>
      </c>
      <c r="P17419" s="89">
        <v>62.535897633308899</v>
      </c>
    </row>
    <row r="17420" spans="1:16">
      <c r="A17420" s="75" t="s">
        <v>27935</v>
      </c>
      <c r="B17420" s="85">
        <v>17416</v>
      </c>
      <c r="C17420" s="85">
        <v>17532</v>
      </c>
      <c r="D17420" s="85">
        <v>17416</v>
      </c>
      <c r="E17420" s="86" t="s">
        <v>27932</v>
      </c>
      <c r="F17420" s="85" t="s">
        <v>38</v>
      </c>
      <c r="G17420" s="86" t="s">
        <v>21027</v>
      </c>
      <c r="H17420" s="85" t="s">
        <v>1</v>
      </c>
      <c r="I17420" s="85">
        <v>1</v>
      </c>
      <c r="J17420" s="88">
        <v>4.4175488167621707E-2</v>
      </c>
      <c r="K17420" s="146">
        <v>4.9617928318981555E-2</v>
      </c>
      <c r="L17420" s="147">
        <v>1.585357351706523E-9</v>
      </c>
      <c r="M17420" s="147">
        <v>2.0652296943140789E-3</v>
      </c>
      <c r="N17420" s="87">
        <v>0.25084928192460298</v>
      </c>
      <c r="O17420" s="88">
        <v>1.7131798819269298E-2</v>
      </c>
      <c r="P17420" s="89">
        <v>68.295187802923635</v>
      </c>
    </row>
    <row r="17421" spans="1:16">
      <c r="A17421" s="75" t="s">
        <v>27936</v>
      </c>
      <c r="B17421" s="85">
        <v>17417</v>
      </c>
      <c r="C17421" s="85">
        <v>17533</v>
      </c>
      <c r="D17421" s="85">
        <v>17417</v>
      </c>
      <c r="E17421" s="86" t="s">
        <v>27932</v>
      </c>
      <c r="F17421" s="85" t="s">
        <v>891</v>
      </c>
      <c r="G17421" s="86" t="s">
        <v>21027</v>
      </c>
      <c r="H17421" s="85" t="s">
        <v>1</v>
      </c>
      <c r="I17421" s="85">
        <v>1</v>
      </c>
      <c r="J17421" s="88">
        <v>0.1063668327642792</v>
      </c>
      <c r="K17421" s="146">
        <v>0.21945642925800582</v>
      </c>
      <c r="L17421" s="147">
        <v>2.039983316300647E-9</v>
      </c>
      <c r="M17421" s="147">
        <v>7.1076507124090164E-3</v>
      </c>
      <c r="N17421" s="87">
        <v>0.93261415674773696</v>
      </c>
      <c r="O17421" s="88">
        <v>5.9853169051994268E-2</v>
      </c>
      <c r="P17421" s="89">
        <v>64.177847418398088</v>
      </c>
    </row>
    <row r="17422" spans="1:16">
      <c r="A17422" s="75" t="s">
        <v>27937</v>
      </c>
      <c r="B17422" s="85">
        <v>17418</v>
      </c>
      <c r="C17422" s="85">
        <v>17534</v>
      </c>
      <c r="D17422" s="85">
        <v>17418</v>
      </c>
      <c r="E17422" s="86" t="s">
        <v>27932</v>
      </c>
      <c r="F17422" s="85" t="s">
        <v>139</v>
      </c>
      <c r="G17422" s="86" t="s">
        <v>21027</v>
      </c>
      <c r="H17422" s="85" t="s">
        <v>1</v>
      </c>
      <c r="I17422" s="85">
        <v>1</v>
      </c>
      <c r="J17422" s="88">
        <v>7.9087505301867325E-2</v>
      </c>
      <c r="K17422" s="146">
        <v>0.22812405733191898</v>
      </c>
      <c r="L17422" s="147">
        <v>1.5566849550721449E-9</v>
      </c>
      <c r="M17422" s="147">
        <v>5.025134340066041E-3</v>
      </c>
      <c r="N17422" s="87">
        <v>0.73177639787875393</v>
      </c>
      <c r="O17422" s="88">
        <v>4.4643672457871007E-2</v>
      </c>
      <c r="P17422" s="89">
        <v>61.007259303910892</v>
      </c>
    </row>
    <row r="17423" spans="1:16">
      <c r="A17423" s="75" t="s">
        <v>1469</v>
      </c>
      <c r="B17423" s="85">
        <v>17419</v>
      </c>
      <c r="C17423" s="85">
        <v>719</v>
      </c>
      <c r="D17423" s="85">
        <v>17419</v>
      </c>
      <c r="E17423" s="86" t="s">
        <v>1467</v>
      </c>
      <c r="F17423" s="85" t="s">
        <v>32</v>
      </c>
      <c r="G17423" s="86" t="s">
        <v>1470</v>
      </c>
      <c r="H17423" s="85" t="s">
        <v>1</v>
      </c>
      <c r="I17423" s="85">
        <v>1</v>
      </c>
      <c r="J17423" s="88">
        <v>9.310871007217654E-2</v>
      </c>
      <c r="K17423" s="146">
        <v>0.10766573423649561</v>
      </c>
      <c r="L17423" s="147">
        <v>2.310820005837539E-9</v>
      </c>
      <c r="M17423" s="147">
        <v>7.255691435523519E-3</v>
      </c>
      <c r="N17423" s="87">
        <v>1.015088848851998</v>
      </c>
      <c r="O17423" s="88">
        <v>5.2508749743744407E-2</v>
      </c>
      <c r="P17423" s="89">
        <v>51.728230295435239</v>
      </c>
    </row>
    <row r="17424" spans="1:16">
      <c r="A17424" s="75" t="s">
        <v>1474</v>
      </c>
      <c r="B17424" s="85">
        <v>17420</v>
      </c>
      <c r="C17424" s="85">
        <v>722</v>
      </c>
      <c r="D17424" s="85">
        <v>17420</v>
      </c>
      <c r="E17424" s="86" t="s">
        <v>1467</v>
      </c>
      <c r="F17424" s="85" t="s">
        <v>38</v>
      </c>
      <c r="G17424" s="86" t="s">
        <v>1470</v>
      </c>
      <c r="H17424" s="85" t="s">
        <v>1</v>
      </c>
      <c r="I17424" s="85">
        <v>1</v>
      </c>
      <c r="J17424" s="88">
        <v>0.14452015309508631</v>
      </c>
      <c r="K17424" s="146">
        <v>0.2819073761536548</v>
      </c>
      <c r="L17424" s="147">
        <v>2.6260268733525421E-9</v>
      </c>
      <c r="M17424" s="147">
        <v>1.0000434089603889E-2</v>
      </c>
      <c r="N17424" s="87">
        <v>1.5518253996364439</v>
      </c>
      <c r="O17424" s="88">
        <v>9.5392976004120056E-2</v>
      </c>
      <c r="P17424" s="89">
        <v>61.471461948276122</v>
      </c>
    </row>
    <row r="17425" spans="1:16">
      <c r="A17425" s="75" t="s">
        <v>7663</v>
      </c>
      <c r="B17425" s="85">
        <v>17421</v>
      </c>
      <c r="C17425" s="85">
        <v>5171</v>
      </c>
      <c r="D17425" s="85">
        <v>17421</v>
      </c>
      <c r="E17425" s="86" t="s">
        <v>7662</v>
      </c>
      <c r="F17425" s="85" t="s">
        <v>32</v>
      </c>
      <c r="G17425" s="86" t="s">
        <v>1470</v>
      </c>
      <c r="H17425" s="85" t="s">
        <v>1</v>
      </c>
      <c r="I17425" s="85">
        <v>1</v>
      </c>
      <c r="J17425" s="88">
        <v>0.15917016589814881</v>
      </c>
      <c r="K17425" s="146">
        <v>0.18869026318864976</v>
      </c>
      <c r="L17425" s="147">
        <v>4.4373784097309247E-9</v>
      </c>
      <c r="M17425" s="147">
        <v>1.08960644430819E-2</v>
      </c>
      <c r="N17425" s="87">
        <v>1.4770089120637631</v>
      </c>
      <c r="O17425" s="88">
        <v>8.3001655492946178E-2</v>
      </c>
      <c r="P17425" s="89">
        <v>56.195771613166116</v>
      </c>
    </row>
    <row r="17426" spans="1:16">
      <c r="A17426" s="75" t="s">
        <v>7665</v>
      </c>
      <c r="B17426" s="85">
        <v>17422</v>
      </c>
      <c r="C17426" s="85">
        <v>5173</v>
      </c>
      <c r="D17426" s="85">
        <v>17422</v>
      </c>
      <c r="E17426" s="86" t="s">
        <v>7662</v>
      </c>
      <c r="F17426" s="85" t="s">
        <v>38</v>
      </c>
      <c r="G17426" s="86" t="s">
        <v>1470</v>
      </c>
      <c r="H17426" s="85" t="s">
        <v>1</v>
      </c>
      <c r="I17426" s="85">
        <v>1</v>
      </c>
      <c r="J17426" s="88">
        <v>0.26682116420153351</v>
      </c>
      <c r="K17426" s="146">
        <v>0.52785958794181176</v>
      </c>
      <c r="L17426" s="147">
        <v>5.0745432395020258E-9</v>
      </c>
      <c r="M17426" s="147">
        <v>1.7949156860459479E-2</v>
      </c>
      <c r="N17426" s="87">
        <v>2.698453100015985</v>
      </c>
      <c r="O17426" s="88">
        <v>0.17266418058659899</v>
      </c>
      <c r="P17426" s="89">
        <v>63.986355955408733</v>
      </c>
    </row>
    <row r="17427" spans="1:16">
      <c r="A17427" s="75" t="s">
        <v>21029</v>
      </c>
      <c r="B17427" s="85">
        <v>17423</v>
      </c>
      <c r="C17427" s="85">
        <v>13071</v>
      </c>
      <c r="D17427" s="85">
        <v>17423</v>
      </c>
      <c r="E17427" s="86" t="s">
        <v>21030</v>
      </c>
      <c r="F17427" s="85" t="s">
        <v>55</v>
      </c>
      <c r="G17427" s="86" t="s">
        <v>1470</v>
      </c>
      <c r="H17427" s="85" t="s">
        <v>1</v>
      </c>
      <c r="I17427" s="85">
        <v>1</v>
      </c>
      <c r="J17427" s="88">
        <v>0.1467932319844342</v>
      </c>
      <c r="K17427" s="146">
        <v>0.28607534465652074</v>
      </c>
      <c r="L17427" s="147">
        <v>2.675599327043708E-9</v>
      </c>
      <c r="M17427" s="147">
        <v>1.0151564654673101E-2</v>
      </c>
      <c r="N17427" s="87">
        <v>1.5728250227115339</v>
      </c>
      <c r="O17427" s="88">
        <v>9.6769926421715141E-2</v>
      </c>
      <c r="P17427" s="89">
        <v>61.526186972079572</v>
      </c>
    </row>
    <row r="17428" spans="1:16">
      <c r="A17428" s="75" t="s">
        <v>21031</v>
      </c>
      <c r="B17428" s="85">
        <v>17424</v>
      </c>
      <c r="C17428" s="85">
        <v>13072</v>
      </c>
      <c r="D17428" s="85">
        <v>17424</v>
      </c>
      <c r="E17428" s="86" t="s">
        <v>21032</v>
      </c>
      <c r="F17428" s="85" t="s">
        <v>55</v>
      </c>
      <c r="G17428" s="86" t="s">
        <v>21033</v>
      </c>
      <c r="H17428" s="85" t="s">
        <v>1</v>
      </c>
      <c r="I17428" s="85">
        <v>1</v>
      </c>
      <c r="J17428" s="88">
        <v>2.4325877421159992</v>
      </c>
      <c r="K17428" s="146">
        <v>5.4448388485243271</v>
      </c>
      <c r="L17428" s="147">
        <v>5.3516109376295723E-8</v>
      </c>
      <c r="M17428" s="147">
        <v>0.18480064617994829</v>
      </c>
      <c r="N17428" s="87">
        <v>24.683954559282181</v>
      </c>
      <c r="O17428" s="88">
        <v>1.449020688819779</v>
      </c>
      <c r="P17428" s="89">
        <v>58.70293940704439</v>
      </c>
    </row>
    <row r="17429" spans="1:16">
      <c r="A17429" s="75" t="s">
        <v>27941</v>
      </c>
      <c r="B17429" s="85">
        <v>17425</v>
      </c>
      <c r="C17429" s="85">
        <v>17537</v>
      </c>
      <c r="D17429" s="85">
        <v>17425</v>
      </c>
      <c r="E17429" s="86" t="s">
        <v>27942</v>
      </c>
      <c r="F17429" s="85" t="s">
        <v>55</v>
      </c>
      <c r="G17429" s="86" t="s">
        <v>21033</v>
      </c>
      <c r="H17429" s="85" t="s">
        <v>1</v>
      </c>
      <c r="I17429" s="85">
        <v>1</v>
      </c>
      <c r="J17429" s="88">
        <v>2.4325877421159992</v>
      </c>
      <c r="K17429" s="146">
        <v>5.4448388485243271</v>
      </c>
      <c r="L17429" s="147">
        <v>5.3516109376295723E-8</v>
      </c>
      <c r="M17429" s="147">
        <v>0.18480064617994829</v>
      </c>
      <c r="N17429" s="87">
        <v>24.683954559282181</v>
      </c>
      <c r="O17429" s="88">
        <v>1.449020688819779</v>
      </c>
      <c r="P17429" s="89">
        <v>58.70293940704439</v>
      </c>
    </row>
    <row r="17430" spans="1:16">
      <c r="A17430" s="75" t="s">
        <v>21034</v>
      </c>
      <c r="B17430" s="85">
        <v>17426</v>
      </c>
      <c r="C17430" s="85">
        <v>13073</v>
      </c>
      <c r="D17430" s="85">
        <v>17426</v>
      </c>
      <c r="E17430" s="86" t="s">
        <v>21035</v>
      </c>
      <c r="F17430" s="85" t="s">
        <v>55</v>
      </c>
      <c r="G17430" s="86" t="s">
        <v>21036</v>
      </c>
      <c r="H17430" s="85" t="s">
        <v>260</v>
      </c>
      <c r="I17430" s="85">
        <v>1</v>
      </c>
      <c r="J17430" s="88">
        <v>7826715.8680620203</v>
      </c>
      <c r="K17430" s="146">
        <v>24661339.524235174</v>
      </c>
      <c r="L17430" s="147">
        <v>6.9980094340938381E-2</v>
      </c>
      <c r="M17430" s="147">
        <v>652440.74169124046</v>
      </c>
      <c r="N17430" s="87">
        <v>79093468.837263376</v>
      </c>
      <c r="O17430" s="88">
        <v>7185639.3958102213</v>
      </c>
      <c r="P17430" s="89">
        <v>90.849971577234015</v>
      </c>
    </row>
    <row r="17431" spans="1:16">
      <c r="A17431" s="75" t="s">
        <v>27943</v>
      </c>
      <c r="B17431" s="85">
        <v>17427</v>
      </c>
      <c r="C17431" s="85">
        <v>17538</v>
      </c>
      <c r="D17431" s="85">
        <v>17427</v>
      </c>
      <c r="E17431" s="86" t="s">
        <v>27944</v>
      </c>
      <c r="F17431" s="85" t="s">
        <v>55</v>
      </c>
      <c r="G17431" s="86" t="s">
        <v>21036</v>
      </c>
      <c r="H17431" s="85" t="s">
        <v>260</v>
      </c>
      <c r="I17431" s="85">
        <v>1</v>
      </c>
      <c r="J17431" s="88">
        <v>7826715.8680620203</v>
      </c>
      <c r="K17431" s="146">
        <v>24661339.524235174</v>
      </c>
      <c r="L17431" s="147">
        <v>6.9980094340938381E-2</v>
      </c>
      <c r="M17431" s="147">
        <v>652440.74169124034</v>
      </c>
      <c r="N17431" s="87">
        <v>79093468.837263376</v>
      </c>
      <c r="O17431" s="88">
        <v>7185639.3958102213</v>
      </c>
      <c r="P17431" s="89">
        <v>90.849971577234015</v>
      </c>
    </row>
    <row r="17432" spans="1:16">
      <c r="A17432" s="75" t="s">
        <v>1471</v>
      </c>
      <c r="B17432" s="85">
        <v>17428</v>
      </c>
      <c r="C17432" s="85">
        <v>720</v>
      </c>
      <c r="D17432" s="85">
        <v>17428</v>
      </c>
      <c r="E17432" s="86" t="s">
        <v>1467</v>
      </c>
      <c r="F17432" s="85" t="s">
        <v>32</v>
      </c>
      <c r="G17432" s="86" t="s">
        <v>1472</v>
      </c>
      <c r="H17432" s="85" t="s">
        <v>1</v>
      </c>
      <c r="I17432" s="85">
        <v>1</v>
      </c>
      <c r="J17432" s="88">
        <v>0.30522855331931559</v>
      </c>
      <c r="K17432" s="146">
        <v>0.35294932426400016</v>
      </c>
      <c r="L17432" s="147">
        <v>7.5753197183847088E-9</v>
      </c>
      <c r="M17432" s="147">
        <v>2.3785574931490631E-2</v>
      </c>
      <c r="N17432" s="87">
        <v>3.3276596849584319</v>
      </c>
      <c r="O17432" s="88">
        <v>0.17213394652836489</v>
      </c>
      <c r="P17432" s="89">
        <v>51.728230295435132</v>
      </c>
    </row>
    <row r="17433" spans="1:16">
      <c r="A17433" s="75" t="s">
        <v>1475</v>
      </c>
      <c r="B17433" s="85">
        <v>17429</v>
      </c>
      <c r="C17433" s="85">
        <v>723</v>
      </c>
      <c r="D17433" s="85">
        <v>17429</v>
      </c>
      <c r="E17433" s="86" t="s">
        <v>1467</v>
      </c>
      <c r="F17433" s="85" t="s">
        <v>38</v>
      </c>
      <c r="G17433" s="86" t="s">
        <v>1472</v>
      </c>
      <c r="H17433" s="85" t="s">
        <v>1</v>
      </c>
      <c r="I17433" s="85">
        <v>1</v>
      </c>
      <c r="J17433" s="88">
        <v>0.47376531390569271</v>
      </c>
      <c r="K17433" s="146">
        <v>0.92414748874430341</v>
      </c>
      <c r="L17433" s="147">
        <v>8.6086294494865075E-9</v>
      </c>
      <c r="M17433" s="147">
        <v>3.2783377917799013E-2</v>
      </c>
      <c r="N17433" s="87">
        <v>5.0871870243720503</v>
      </c>
      <c r="O17433" s="88">
        <v>0.31271682359245012</v>
      </c>
      <c r="P17433" s="89">
        <v>61.471461948276044</v>
      </c>
    </row>
    <row r="17434" spans="1:16">
      <c r="A17434" s="75" t="s">
        <v>21037</v>
      </c>
      <c r="B17434" s="85">
        <v>17430</v>
      </c>
      <c r="C17434" s="85">
        <v>13074</v>
      </c>
      <c r="D17434" s="85">
        <v>17430</v>
      </c>
      <c r="E17434" s="86" t="s">
        <v>21038</v>
      </c>
      <c r="F17434" s="85" t="s">
        <v>55</v>
      </c>
      <c r="G17434" s="86" t="s">
        <v>1472</v>
      </c>
      <c r="H17434" s="85" t="s">
        <v>1</v>
      </c>
      <c r="I17434" s="85">
        <v>1</v>
      </c>
      <c r="J17434" s="88">
        <v>0.56356614203942379</v>
      </c>
      <c r="K17434" s="146">
        <v>1.0311787240046497</v>
      </c>
      <c r="L17434" s="147">
        <v>9.0397509623918598E-9</v>
      </c>
      <c r="M17434" s="147">
        <v>4.4940999270885483E-2</v>
      </c>
      <c r="N17434" s="87">
        <v>6.4341653970939943</v>
      </c>
      <c r="O17434" s="88">
        <v>0.3941076479695298</v>
      </c>
      <c r="P17434" s="89">
        <v>61.252334008623627</v>
      </c>
    </row>
    <row r="17435" spans="1:16">
      <c r="A17435" s="75" t="s">
        <v>21039</v>
      </c>
      <c r="B17435" s="85">
        <v>17431</v>
      </c>
      <c r="C17435" s="85">
        <v>13075</v>
      </c>
      <c r="D17435" s="85">
        <v>17431</v>
      </c>
      <c r="E17435" s="86" t="s">
        <v>21040</v>
      </c>
      <c r="F17435" s="85" t="s">
        <v>55</v>
      </c>
      <c r="G17435" s="86" t="s">
        <v>21041</v>
      </c>
      <c r="H17435" s="85" t="s">
        <v>1</v>
      </c>
      <c r="I17435" s="85">
        <v>1</v>
      </c>
      <c r="J17435" s="88">
        <v>0.84426007271068992</v>
      </c>
      <c r="K17435" s="146">
        <v>1.6984148783843915</v>
      </c>
      <c r="L17435" s="147">
        <v>1.6801126210615559E-8</v>
      </c>
      <c r="M17435" s="147">
        <v>4.6715140968373668E-2</v>
      </c>
      <c r="N17435" s="87">
        <v>6.097484548897401</v>
      </c>
      <c r="O17435" s="88">
        <v>0.72265558313541423</v>
      </c>
      <c r="P17435" s="89">
        <v>118.5170011240276</v>
      </c>
    </row>
    <row r="17436" spans="1:16">
      <c r="A17436" s="75" t="s">
        <v>27951</v>
      </c>
      <c r="B17436" s="85">
        <v>17432</v>
      </c>
      <c r="C17436" s="85">
        <v>17544</v>
      </c>
      <c r="D17436" s="85">
        <v>17432</v>
      </c>
      <c r="E17436" s="86" t="s">
        <v>27948</v>
      </c>
      <c r="F17436" s="85" t="s">
        <v>232</v>
      </c>
      <c r="G17436" s="86" t="s">
        <v>21041</v>
      </c>
      <c r="H17436" s="85" t="s">
        <v>1</v>
      </c>
      <c r="I17436" s="85">
        <v>1</v>
      </c>
      <c r="J17436" s="88">
        <v>7.8456851343558232E-2</v>
      </c>
      <c r="K17436" s="146">
        <v>1.0476469634964549</v>
      </c>
      <c r="L17436" s="147">
        <v>1.281428453400711E-8</v>
      </c>
      <c r="M17436" s="147">
        <v>2.1849555312324541E-2</v>
      </c>
      <c r="N17436" s="87">
        <v>3.428794150183696</v>
      </c>
      <c r="O17436" s="88">
        <v>0.2507131703213476</v>
      </c>
      <c r="P17436" s="89">
        <v>73.119924772362253</v>
      </c>
    </row>
    <row r="17437" spans="1:16">
      <c r="A17437" s="75" t="s">
        <v>27960</v>
      </c>
      <c r="B17437" s="85">
        <v>17433</v>
      </c>
      <c r="C17437" s="85">
        <v>17551</v>
      </c>
      <c r="D17437" s="85">
        <v>17433</v>
      </c>
      <c r="E17437" s="86" t="s">
        <v>27957</v>
      </c>
      <c r="F17437" s="85" t="s">
        <v>232</v>
      </c>
      <c r="G17437" s="86" t="s">
        <v>21041</v>
      </c>
      <c r="H17437" s="85" t="s">
        <v>1</v>
      </c>
      <c r="I17437" s="85">
        <v>1</v>
      </c>
      <c r="J17437" s="88">
        <v>6.7934786531286998E-2</v>
      </c>
      <c r="K17437" s="146">
        <v>1.0660125692375861</v>
      </c>
      <c r="L17437" s="147">
        <v>1.58322615871375E-8</v>
      </c>
      <c r="M17437" s="147">
        <v>2.7250619172600798E-2</v>
      </c>
      <c r="N17437" s="87">
        <v>4.2715322768896842</v>
      </c>
      <c r="O17437" s="88">
        <v>0.31257823868161122</v>
      </c>
      <c r="P17437" s="89">
        <v>73.177075208527995</v>
      </c>
    </row>
    <row r="17438" spans="1:16">
      <c r="A17438" s="75" t="s">
        <v>27964</v>
      </c>
      <c r="B17438" s="85">
        <v>17434</v>
      </c>
      <c r="C17438" s="85">
        <v>17555</v>
      </c>
      <c r="D17438" s="85">
        <v>17434</v>
      </c>
      <c r="E17438" s="86" t="s">
        <v>27957</v>
      </c>
      <c r="F17438" s="85" t="s">
        <v>235</v>
      </c>
      <c r="G17438" s="86" t="s">
        <v>21041</v>
      </c>
      <c r="H17438" s="85" t="s">
        <v>1</v>
      </c>
      <c r="I17438" s="85">
        <v>1</v>
      </c>
      <c r="J17438" s="88">
        <v>0.25998846822129051</v>
      </c>
      <c r="K17438" s="146">
        <v>2.0868473811773209</v>
      </c>
      <c r="L17438" s="147">
        <v>9.5678595686467081E-9</v>
      </c>
      <c r="M17438" s="147">
        <v>1.9904992301864561E-2</v>
      </c>
      <c r="N17438" s="87">
        <v>2.5968843451667531</v>
      </c>
      <c r="O17438" s="88">
        <v>6.2418076297359203E-2</v>
      </c>
      <c r="P17438" s="89">
        <v>24.03575515926612</v>
      </c>
    </row>
    <row r="17439" spans="1:16">
      <c r="A17439" s="75" t="s">
        <v>27968</v>
      </c>
      <c r="B17439" s="85">
        <v>17435</v>
      </c>
      <c r="C17439" s="85">
        <v>17559</v>
      </c>
      <c r="D17439" s="85">
        <v>17435</v>
      </c>
      <c r="E17439" s="86" t="s">
        <v>27957</v>
      </c>
      <c r="F17439" s="85" t="s">
        <v>38</v>
      </c>
      <c r="G17439" s="86" t="s">
        <v>21041</v>
      </c>
      <c r="H17439" s="85" t="s">
        <v>1</v>
      </c>
      <c r="I17439" s="85">
        <v>1</v>
      </c>
      <c r="J17439" s="88">
        <v>0.94948116779660929</v>
      </c>
      <c r="K17439" s="146">
        <v>1.7408122091305276</v>
      </c>
      <c r="L17439" s="147">
        <v>1.6916646324243711E-8</v>
      </c>
      <c r="M17439" s="147">
        <v>3.7309114793638139E-2</v>
      </c>
      <c r="N17439" s="87">
        <v>4.9868137870046754</v>
      </c>
      <c r="O17439" s="88">
        <v>0.74304383913650351</v>
      </c>
      <c r="P17439" s="89">
        <v>149.00172151461305</v>
      </c>
    </row>
    <row r="17440" spans="1:16">
      <c r="A17440" s="75" t="s">
        <v>21042</v>
      </c>
      <c r="B17440" s="85">
        <v>17436</v>
      </c>
      <c r="C17440" s="85">
        <v>13076</v>
      </c>
      <c r="D17440" s="85">
        <v>17436</v>
      </c>
      <c r="E17440" s="86" t="s">
        <v>21043</v>
      </c>
      <c r="F17440" s="85" t="s">
        <v>232</v>
      </c>
      <c r="G17440" s="86" t="s">
        <v>21044</v>
      </c>
      <c r="H17440" s="85" t="s">
        <v>1</v>
      </c>
      <c r="I17440" s="85">
        <v>1</v>
      </c>
      <c r="J17440" s="88">
        <v>2.0517574447136378E-3</v>
      </c>
      <c r="K17440" s="146">
        <v>7.3059311374080602E-2</v>
      </c>
      <c r="L17440" s="147">
        <v>1.375712724143208E-9</v>
      </c>
      <c r="M17440" s="147">
        <v>2.2781202340294458E-3</v>
      </c>
      <c r="N17440" s="87">
        <v>0.36133421082405742</v>
      </c>
      <c r="O17440" s="88">
        <v>2.5894980358903731E-2</v>
      </c>
      <c r="P17440" s="89">
        <v>71.66490075724559</v>
      </c>
    </row>
    <row r="17441" spans="1:16">
      <c r="A17441" s="75" t="s">
        <v>21045</v>
      </c>
      <c r="B17441" s="85">
        <v>17437</v>
      </c>
      <c r="C17441" s="85">
        <v>13077</v>
      </c>
      <c r="D17441" s="85">
        <v>17437</v>
      </c>
      <c r="E17441" s="86" t="s">
        <v>21043</v>
      </c>
      <c r="F17441" s="85" t="s">
        <v>235</v>
      </c>
      <c r="G17441" s="86" t="s">
        <v>21044</v>
      </c>
      <c r="H17441" s="85" t="s">
        <v>1</v>
      </c>
      <c r="I17441" s="85">
        <v>1</v>
      </c>
      <c r="J17441" s="88">
        <v>1.9133324666764082E-2</v>
      </c>
      <c r="K17441" s="146">
        <v>0.16391419619549794</v>
      </c>
      <c r="L17441" s="147">
        <v>8.1807770586499522E-10</v>
      </c>
      <c r="M17441" s="147">
        <v>1.6243786401054479E-3</v>
      </c>
      <c r="N17441" s="87">
        <v>0.2121801003105539</v>
      </c>
      <c r="O17441" s="88">
        <v>3.6144540609593209E-3</v>
      </c>
      <c r="P17441" s="89">
        <v>17.034840004642685</v>
      </c>
    </row>
    <row r="17442" spans="1:16">
      <c r="A17442" s="75" t="s">
        <v>21046</v>
      </c>
      <c r="B17442" s="85">
        <v>17438</v>
      </c>
      <c r="C17442" s="85">
        <v>13078</v>
      </c>
      <c r="D17442" s="85">
        <v>17438</v>
      </c>
      <c r="E17442" s="86" t="s">
        <v>21043</v>
      </c>
      <c r="F17442" s="85" t="s">
        <v>38</v>
      </c>
      <c r="G17442" s="86" t="s">
        <v>21044</v>
      </c>
      <c r="H17442" s="85" t="s">
        <v>1</v>
      </c>
      <c r="I17442" s="85">
        <v>1</v>
      </c>
      <c r="J17442" s="88">
        <v>8.0504826252281475E-2</v>
      </c>
      <c r="K17442" s="146">
        <v>0.1331341266608369</v>
      </c>
      <c r="L17442" s="147">
        <v>1.4722219199535819E-9</v>
      </c>
      <c r="M17442" s="147">
        <v>3.1731099877066538E-3</v>
      </c>
      <c r="N17442" s="87">
        <v>0.42484600125536259</v>
      </c>
      <c r="O17442" s="88">
        <v>6.419690786493476E-2</v>
      </c>
      <c r="P17442" s="89">
        <v>151.10630128385714</v>
      </c>
    </row>
    <row r="17443" spans="1:16">
      <c r="A17443" s="75" t="s">
        <v>27973</v>
      </c>
      <c r="B17443" s="85">
        <v>17439</v>
      </c>
      <c r="C17443" s="85">
        <v>17563</v>
      </c>
      <c r="D17443" s="85">
        <v>17439</v>
      </c>
      <c r="E17443" s="86" t="s">
        <v>27974</v>
      </c>
      <c r="F17443" s="85" t="s">
        <v>2821</v>
      </c>
      <c r="G17443" s="86" t="s">
        <v>21044</v>
      </c>
      <c r="H17443" s="85" t="s">
        <v>1</v>
      </c>
      <c r="I17443" s="85">
        <v>1</v>
      </c>
      <c r="J17443" s="88">
        <v>1.94200087110608E-2</v>
      </c>
      <c r="K17443" s="146">
        <v>9.4351541175999212E-2</v>
      </c>
      <c r="L17443" s="147">
        <v>2.1417957553999968E-9</v>
      </c>
      <c r="M17443" s="147">
        <v>2.0900771835419339E-3</v>
      </c>
      <c r="N17443" s="87">
        <v>0.51921805272968302</v>
      </c>
      <c r="O17443" s="88">
        <v>3.9724687149592611E-2</v>
      </c>
      <c r="P17443" s="89">
        <v>76.508678657739594</v>
      </c>
    </row>
    <row r="17444" spans="1:16">
      <c r="A17444" s="75" t="s">
        <v>27975</v>
      </c>
      <c r="B17444" s="85">
        <v>17440</v>
      </c>
      <c r="C17444" s="85">
        <v>17564</v>
      </c>
      <c r="D17444" s="85">
        <v>17440</v>
      </c>
      <c r="E17444" s="86" t="s">
        <v>27974</v>
      </c>
      <c r="F17444" s="85" t="s">
        <v>2825</v>
      </c>
      <c r="G17444" s="86" t="s">
        <v>21044</v>
      </c>
      <c r="H17444" s="85" t="s">
        <v>1</v>
      </c>
      <c r="I17444" s="85">
        <v>1</v>
      </c>
      <c r="J17444" s="88">
        <v>2.4542029992512801E-2</v>
      </c>
      <c r="K17444" s="146">
        <v>9.0122145080286459E-2</v>
      </c>
      <c r="L17444" s="147">
        <v>1.590239858710568E-9</v>
      </c>
      <c r="M17444" s="147">
        <v>1.8700146736806581E-3</v>
      </c>
      <c r="N17444" s="87">
        <v>0.52375019160865866</v>
      </c>
      <c r="O17444" s="88">
        <v>4.1107504008632778E-2</v>
      </c>
      <c r="P17444" s="89">
        <v>78.486852448443457</v>
      </c>
    </row>
    <row r="17445" spans="1:16">
      <c r="A17445" s="75" t="s">
        <v>27976</v>
      </c>
      <c r="B17445" s="85">
        <v>17441</v>
      </c>
      <c r="C17445" s="85">
        <v>17565</v>
      </c>
      <c r="D17445" s="85">
        <v>17441</v>
      </c>
      <c r="E17445" s="86" t="s">
        <v>27974</v>
      </c>
      <c r="F17445" s="85" t="s">
        <v>10976</v>
      </c>
      <c r="G17445" s="86" t="s">
        <v>21044</v>
      </c>
      <c r="H17445" s="85" t="s">
        <v>1</v>
      </c>
      <c r="I17445" s="85">
        <v>1</v>
      </c>
      <c r="J17445" s="88">
        <v>-2.7814520614117419E-2</v>
      </c>
      <c r="K17445" s="146">
        <v>7.6572558046942241E-2</v>
      </c>
      <c r="L17445" s="147">
        <v>1.4553125802507211E-9</v>
      </c>
      <c r="M17445" s="147">
        <v>2.4359352070421579E-3</v>
      </c>
      <c r="N17445" s="87">
        <v>0.30354957386163839</v>
      </c>
      <c r="O17445" s="88">
        <v>2.091477136714074E-2</v>
      </c>
      <c r="P17445" s="89">
        <v>68.900677741270528</v>
      </c>
    </row>
    <row r="17446" spans="1:16">
      <c r="A17446" s="75" t="s">
        <v>27977</v>
      </c>
      <c r="B17446" s="85">
        <v>17442</v>
      </c>
      <c r="C17446" s="85">
        <v>17566</v>
      </c>
      <c r="D17446" s="85">
        <v>17442</v>
      </c>
      <c r="E17446" s="86" t="s">
        <v>27974</v>
      </c>
      <c r="F17446" s="85" t="s">
        <v>2827</v>
      </c>
      <c r="G17446" s="86" t="s">
        <v>21044</v>
      </c>
      <c r="H17446" s="85" t="s">
        <v>1</v>
      </c>
      <c r="I17446" s="85">
        <v>1</v>
      </c>
      <c r="J17446" s="88">
        <v>9.7114529492281707E-2</v>
      </c>
      <c r="K17446" s="146">
        <v>0.15238043441156199</v>
      </c>
      <c r="L17446" s="147">
        <v>2.7314774070426312E-9</v>
      </c>
      <c r="M17446" s="147">
        <v>2.4194607584177349E-3</v>
      </c>
      <c r="N17446" s="87">
        <v>1.042074182300692</v>
      </c>
      <c r="O17446" s="88">
        <v>8.3042047272693861E-2</v>
      </c>
      <c r="P17446" s="89">
        <v>79.689189774717931</v>
      </c>
    </row>
    <row r="17447" spans="1:16">
      <c r="A17447" s="75" t="s">
        <v>27978</v>
      </c>
      <c r="B17447" s="85">
        <v>17443</v>
      </c>
      <c r="C17447" s="85">
        <v>17567</v>
      </c>
      <c r="D17447" s="85">
        <v>17443</v>
      </c>
      <c r="E17447" s="86" t="s">
        <v>27974</v>
      </c>
      <c r="F17447" s="85" t="s">
        <v>10983</v>
      </c>
      <c r="G17447" s="86" t="s">
        <v>21044</v>
      </c>
      <c r="H17447" s="85" t="s">
        <v>1</v>
      </c>
      <c r="I17447" s="85">
        <v>1</v>
      </c>
      <c r="J17447" s="88">
        <v>-3.5551582042658438E-2</v>
      </c>
      <c r="K17447" s="146">
        <v>7.2563817410177381E-2</v>
      </c>
      <c r="L17447" s="147">
        <v>1.336329500701988E-9</v>
      </c>
      <c r="M17447" s="147">
        <v>1.993455546352294E-3</v>
      </c>
      <c r="N17447" s="87">
        <v>0.25135012806602841</v>
      </c>
      <c r="O17447" s="88">
        <v>1.7428119483964919E-2</v>
      </c>
      <c r="P17447" s="89">
        <v>69.338017124012126</v>
      </c>
    </row>
    <row r="17448" spans="1:16">
      <c r="A17448" s="75" t="s">
        <v>27979</v>
      </c>
      <c r="B17448" s="85">
        <v>17444</v>
      </c>
      <c r="C17448" s="85">
        <v>17568</v>
      </c>
      <c r="D17448" s="85">
        <v>17444</v>
      </c>
      <c r="E17448" s="86" t="s">
        <v>27974</v>
      </c>
      <c r="F17448" s="85" t="s">
        <v>3208</v>
      </c>
      <c r="G17448" s="86" t="s">
        <v>21044</v>
      </c>
      <c r="H17448" s="85" t="s">
        <v>1</v>
      </c>
      <c r="I17448" s="85">
        <v>1</v>
      </c>
      <c r="J17448" s="88">
        <v>-5.3829097935835938E-3</v>
      </c>
      <c r="K17448" s="146">
        <v>5.8130425577007344E-2</v>
      </c>
      <c r="L17448" s="147">
        <v>1.121196811719108E-9</v>
      </c>
      <c r="M17448" s="147">
        <v>1.873398274721966E-3</v>
      </c>
      <c r="N17448" s="87">
        <v>0.23800481291819239</v>
      </c>
      <c r="O17448" s="88">
        <v>1.6528211125824491E-2</v>
      </c>
      <c r="P17448" s="89">
        <v>69.444860896597106</v>
      </c>
    </row>
    <row r="17449" spans="1:16">
      <c r="A17449" s="75" t="s">
        <v>27980</v>
      </c>
      <c r="B17449" s="85">
        <v>17445</v>
      </c>
      <c r="C17449" s="85">
        <v>17569</v>
      </c>
      <c r="D17449" s="85">
        <v>17445</v>
      </c>
      <c r="E17449" s="86" t="s">
        <v>27974</v>
      </c>
      <c r="F17449" s="85" t="s">
        <v>235</v>
      </c>
      <c r="G17449" s="86" t="s">
        <v>21044</v>
      </c>
      <c r="H17449" s="85" t="s">
        <v>1</v>
      </c>
      <c r="I17449" s="85">
        <v>1</v>
      </c>
      <c r="J17449" s="88">
        <v>1.6471356170568101E-2</v>
      </c>
      <c r="K17449" s="146">
        <v>0.16078157454313877</v>
      </c>
      <c r="L17449" s="147">
        <v>8.0382212934456989E-10</v>
      </c>
      <c r="M17449" s="147">
        <v>1.2388248814301E-3</v>
      </c>
      <c r="N17449" s="87">
        <v>0.17044386129094169</v>
      </c>
      <c r="O17449" s="88">
        <v>1.198272276969906E-3</v>
      </c>
      <c r="P17449" s="89">
        <v>7.0303046873861721</v>
      </c>
    </row>
    <row r="17450" spans="1:16">
      <c r="A17450" s="75" t="s">
        <v>27981</v>
      </c>
      <c r="B17450" s="85">
        <v>17446</v>
      </c>
      <c r="C17450" s="85">
        <v>17570</v>
      </c>
      <c r="D17450" s="85">
        <v>17446</v>
      </c>
      <c r="E17450" s="86" t="s">
        <v>27974</v>
      </c>
      <c r="F17450" s="85" t="s">
        <v>238</v>
      </c>
      <c r="G17450" s="86" t="s">
        <v>21044</v>
      </c>
      <c r="H17450" s="85" t="s">
        <v>1</v>
      </c>
      <c r="I17450" s="85">
        <v>1</v>
      </c>
      <c r="J17450" s="88">
        <v>4.4919239833441642E-2</v>
      </c>
      <c r="K17450" s="146">
        <v>0.12260195308776183</v>
      </c>
      <c r="L17450" s="147">
        <v>1.21917361399627E-9</v>
      </c>
      <c r="M17450" s="147">
        <v>3.631044835903889E-3</v>
      </c>
      <c r="N17450" s="87">
        <v>0.50033790436001546</v>
      </c>
      <c r="O17450" s="88">
        <v>2.884326560349643E-2</v>
      </c>
      <c r="P17450" s="89">
        <v>57.647572474825758</v>
      </c>
    </row>
    <row r="17451" spans="1:16">
      <c r="A17451" s="75" t="s">
        <v>27982</v>
      </c>
      <c r="B17451" s="85">
        <v>17447</v>
      </c>
      <c r="C17451" s="85">
        <v>17571</v>
      </c>
      <c r="D17451" s="85">
        <v>17447</v>
      </c>
      <c r="E17451" s="86" t="s">
        <v>27974</v>
      </c>
      <c r="F17451" s="85" t="s">
        <v>38</v>
      </c>
      <c r="G17451" s="86" t="s">
        <v>21044</v>
      </c>
      <c r="H17451" s="85" t="s">
        <v>1</v>
      </c>
      <c r="I17451" s="85">
        <v>1</v>
      </c>
      <c r="J17451" s="88">
        <v>0.1028903210797954</v>
      </c>
      <c r="K17451" s="146">
        <v>0.13421728308006603</v>
      </c>
      <c r="L17451" s="147">
        <v>1.6473013931427891E-9</v>
      </c>
      <c r="M17451" s="147">
        <v>1.8153005530531961E-3</v>
      </c>
      <c r="N17451" s="87">
        <v>0.25616874453065508</v>
      </c>
      <c r="O17451" s="88">
        <v>8.7044144863574424E-2</v>
      </c>
      <c r="P17451" s="89">
        <v>339.79221400742773</v>
      </c>
    </row>
    <row r="17452" spans="1:16">
      <c r="A17452" s="75" t="s">
        <v>21047</v>
      </c>
      <c r="B17452" s="85">
        <v>17448</v>
      </c>
      <c r="C17452" s="85">
        <v>13079</v>
      </c>
      <c r="D17452" s="85">
        <v>17448</v>
      </c>
      <c r="E17452" s="86" t="s">
        <v>21048</v>
      </c>
      <c r="F17452" s="85" t="s">
        <v>55</v>
      </c>
      <c r="G17452" s="86" t="s">
        <v>21049</v>
      </c>
      <c r="H17452" s="85" t="s">
        <v>1073</v>
      </c>
      <c r="I17452" s="85">
        <v>1</v>
      </c>
      <c r="J17452" s="88">
        <v>82.602260927644892</v>
      </c>
      <c r="K17452" s="146">
        <v>149.47226683218352</v>
      </c>
      <c r="L17452" s="147">
        <v>4.4824037995534511E-7</v>
      </c>
      <c r="M17452" s="147">
        <v>10.71615694487463</v>
      </c>
      <c r="N17452" s="87">
        <v>1156.2593744748531</v>
      </c>
      <c r="O17452" s="88">
        <v>75.024093659528958</v>
      </c>
      <c r="P17452" s="89">
        <v>64.885176557900948</v>
      </c>
    </row>
    <row r="17453" spans="1:16">
      <c r="A17453" s="75" t="s">
        <v>27945</v>
      </c>
      <c r="B17453" s="85">
        <v>17449</v>
      </c>
      <c r="C17453" s="85">
        <v>17539</v>
      </c>
      <c r="D17453" s="85">
        <v>17449</v>
      </c>
      <c r="E17453" s="86" t="s">
        <v>21049</v>
      </c>
      <c r="F17453" s="85" t="s">
        <v>232</v>
      </c>
      <c r="G17453" s="86" t="s">
        <v>21049</v>
      </c>
      <c r="H17453" s="85" t="s">
        <v>1073</v>
      </c>
      <c r="I17453" s="85">
        <v>1</v>
      </c>
      <c r="J17453" s="88">
        <v>79.566594255482784</v>
      </c>
      <c r="K17453" s="146">
        <v>145.82383603045815</v>
      </c>
      <c r="L17453" s="147">
        <v>4.3429689918280511E-7</v>
      </c>
      <c r="M17453" s="147">
        <v>10.490053033974551</v>
      </c>
      <c r="N17453" s="87">
        <v>1121.496473193552</v>
      </c>
      <c r="O17453" s="88">
        <v>73.144561764390801</v>
      </c>
      <c r="P17453" s="89">
        <v>65.220500922402138</v>
      </c>
    </row>
    <row r="17454" spans="1:16">
      <c r="A17454" s="75" t="s">
        <v>27946</v>
      </c>
      <c r="B17454" s="85">
        <v>17450</v>
      </c>
      <c r="C17454" s="85">
        <v>17540</v>
      </c>
      <c r="D17454" s="85">
        <v>17450</v>
      </c>
      <c r="E17454" s="86" t="s">
        <v>21049</v>
      </c>
      <c r="F17454" s="85" t="s">
        <v>38</v>
      </c>
      <c r="G17454" s="86" t="s">
        <v>21049</v>
      </c>
      <c r="H17454" s="85" t="s">
        <v>1073</v>
      </c>
      <c r="I17454" s="85">
        <v>1</v>
      </c>
      <c r="J17454" s="88">
        <v>82.869122349815015</v>
      </c>
      <c r="K17454" s="146">
        <v>149.79299553450346</v>
      </c>
      <c r="L17454" s="147">
        <v>4.4946613281651521E-7</v>
      </c>
      <c r="M17454" s="147">
        <v>10.736033439146659</v>
      </c>
      <c r="N17454" s="87">
        <v>1159.3153349199699</v>
      </c>
      <c r="O17454" s="88">
        <v>75.189320810174394</v>
      </c>
      <c r="P17454" s="89">
        <v>64.856660259190718</v>
      </c>
    </row>
    <row r="17455" spans="1:16">
      <c r="A17455" s="75" t="s">
        <v>21050</v>
      </c>
      <c r="B17455" s="85">
        <v>17451</v>
      </c>
      <c r="C17455" s="85">
        <v>13080</v>
      </c>
      <c r="D17455" s="85">
        <v>17451</v>
      </c>
      <c r="E17455" s="86" t="s">
        <v>21051</v>
      </c>
      <c r="F17455" s="85" t="s">
        <v>55</v>
      </c>
      <c r="G17455" s="86" t="s">
        <v>21052</v>
      </c>
      <c r="H17455" s="85" t="s">
        <v>1073</v>
      </c>
      <c r="I17455" s="85">
        <v>1</v>
      </c>
      <c r="J17455" s="88">
        <v>231.2162368367463</v>
      </c>
      <c r="K17455" s="146">
        <v>503.44260115975391</v>
      </c>
      <c r="L17455" s="147">
        <v>1.192457171770743E-6</v>
      </c>
      <c r="M17455" s="147">
        <v>25.97926651727451</v>
      </c>
      <c r="N17455" s="87">
        <v>3084.468787875629</v>
      </c>
      <c r="O17455" s="88">
        <v>207.20706574230681</v>
      </c>
      <c r="P17455" s="89">
        <v>67.177553086869409</v>
      </c>
    </row>
    <row r="17456" spans="1:16">
      <c r="A17456" s="75" t="s">
        <v>27983</v>
      </c>
      <c r="B17456" s="85">
        <v>17452</v>
      </c>
      <c r="C17456" s="85">
        <v>17572</v>
      </c>
      <c r="D17456" s="85">
        <v>17452</v>
      </c>
      <c r="E17456" s="86" t="s">
        <v>21052</v>
      </c>
      <c r="F17456" s="85" t="s">
        <v>232</v>
      </c>
      <c r="G17456" s="86" t="s">
        <v>21052</v>
      </c>
      <c r="H17456" s="85" t="s">
        <v>1073</v>
      </c>
      <c r="I17456" s="85">
        <v>1</v>
      </c>
      <c r="J17456" s="88">
        <v>225.38952020956111</v>
      </c>
      <c r="K17456" s="146">
        <v>496.43973335134382</v>
      </c>
      <c r="L17456" s="147">
        <v>1.165693788292832E-6</v>
      </c>
      <c r="M17456" s="147">
        <v>25.545278349471179</v>
      </c>
      <c r="N17456" s="87">
        <v>3017.7442107794509</v>
      </c>
      <c r="O17456" s="88">
        <v>203.59945630179931</v>
      </c>
      <c r="P17456" s="89">
        <v>67.467433314771142</v>
      </c>
    </row>
    <row r="17457" spans="1:16">
      <c r="A17457" s="75" t="s">
        <v>27984</v>
      </c>
      <c r="B17457" s="85">
        <v>17453</v>
      </c>
      <c r="C17457" s="85">
        <v>17573</v>
      </c>
      <c r="D17457" s="85">
        <v>17453</v>
      </c>
      <c r="E17457" s="86" t="s">
        <v>21052</v>
      </c>
      <c r="F17457" s="85" t="s">
        <v>38</v>
      </c>
      <c r="G17457" s="86" t="s">
        <v>21052</v>
      </c>
      <c r="H17457" s="85" t="s">
        <v>1073</v>
      </c>
      <c r="I17457" s="85">
        <v>1</v>
      </c>
      <c r="J17457" s="88">
        <v>231.7819487203887</v>
      </c>
      <c r="K17457" s="146">
        <v>504.12250474736203</v>
      </c>
      <c r="L17457" s="147">
        <v>1.195055610144988E-6</v>
      </c>
      <c r="M17457" s="147">
        <v>26.021402128047342</v>
      </c>
      <c r="N17457" s="87">
        <v>3090.9470308741338</v>
      </c>
      <c r="O17457" s="88">
        <v>207.5573260454272</v>
      </c>
      <c r="P17457" s="89">
        <v>67.150075356266797</v>
      </c>
    </row>
    <row r="17458" spans="1:16">
      <c r="A17458" s="75" t="s">
        <v>21053</v>
      </c>
      <c r="B17458" s="85">
        <v>17454</v>
      </c>
      <c r="C17458" s="85">
        <v>13081</v>
      </c>
      <c r="D17458" s="85">
        <v>17454</v>
      </c>
      <c r="E17458" s="86" t="s">
        <v>21054</v>
      </c>
      <c r="F17458" s="85" t="s">
        <v>55</v>
      </c>
      <c r="G17458" s="86" t="s">
        <v>21055</v>
      </c>
      <c r="H17458" s="85" t="s">
        <v>1073</v>
      </c>
      <c r="I17458" s="85">
        <v>1</v>
      </c>
      <c r="J17458" s="88">
        <v>36.356405193028984</v>
      </c>
      <c r="K17458" s="146">
        <v>74.130816047408899</v>
      </c>
      <c r="L17458" s="147">
        <v>1.9970245770881471E-7</v>
      </c>
      <c r="M17458" s="147">
        <v>4.7323290323796794</v>
      </c>
      <c r="N17458" s="87">
        <v>501.66579286249208</v>
      </c>
      <c r="O17458" s="88">
        <v>33.195356549198607</v>
      </c>
      <c r="P17458" s="89">
        <v>66.170261200762269</v>
      </c>
    </row>
    <row r="17459" spans="1:16">
      <c r="A17459" s="75" t="s">
        <v>27985</v>
      </c>
      <c r="B17459" s="85">
        <v>17455</v>
      </c>
      <c r="C17459" s="85">
        <v>17574</v>
      </c>
      <c r="D17459" s="85">
        <v>17455</v>
      </c>
      <c r="E17459" s="86" t="s">
        <v>27986</v>
      </c>
      <c r="F17459" s="85" t="s">
        <v>232</v>
      </c>
      <c r="G17459" s="86" t="s">
        <v>21055</v>
      </c>
      <c r="H17459" s="85" t="s">
        <v>1073</v>
      </c>
      <c r="I17459" s="85">
        <v>1</v>
      </c>
      <c r="J17459" s="88">
        <v>35.350147124221849</v>
      </c>
      <c r="K17459" s="146">
        <v>72.921439877624735</v>
      </c>
      <c r="L17459" s="147">
        <v>1.9508049438086081E-7</v>
      </c>
      <c r="M17459" s="147">
        <v>4.6573804595279702</v>
      </c>
      <c r="N17459" s="87">
        <v>490.14264039314031</v>
      </c>
      <c r="O17459" s="88">
        <v>32.572332238787062</v>
      </c>
      <c r="P17459" s="89">
        <v>66.454802244222222</v>
      </c>
    </row>
    <row r="17460" spans="1:16">
      <c r="A17460" s="75" t="s">
        <v>27987</v>
      </c>
      <c r="B17460" s="85">
        <v>17456</v>
      </c>
      <c r="C17460" s="85">
        <v>17575</v>
      </c>
      <c r="D17460" s="85">
        <v>17456</v>
      </c>
      <c r="E17460" s="86" t="s">
        <v>27986</v>
      </c>
      <c r="F17460" s="85" t="s">
        <v>38</v>
      </c>
      <c r="G17460" s="86" t="s">
        <v>21055</v>
      </c>
      <c r="H17460" s="85" t="s">
        <v>1073</v>
      </c>
      <c r="I17460" s="85">
        <v>1</v>
      </c>
      <c r="J17460" s="88">
        <v>36.865245154159688</v>
      </c>
      <c r="K17460" s="146">
        <v>74.742367837453003</v>
      </c>
      <c r="L17460" s="147">
        <v>2.0203967090794131E-7</v>
      </c>
      <c r="M17460" s="147">
        <v>4.7702286826571472</v>
      </c>
      <c r="N17460" s="87">
        <v>507.49276770758291</v>
      </c>
      <c r="O17460" s="88">
        <v>33.510404622571208</v>
      </c>
      <c r="P17460" s="89">
        <v>66.031294936364262</v>
      </c>
    </row>
    <row r="17461" spans="1:16">
      <c r="A17461" s="75" t="s">
        <v>21056</v>
      </c>
      <c r="B17461" s="85">
        <v>17457</v>
      </c>
      <c r="C17461" s="85">
        <v>13082</v>
      </c>
      <c r="D17461" s="85">
        <v>17457</v>
      </c>
      <c r="E17461" s="86" t="s">
        <v>21057</v>
      </c>
      <c r="F17461" s="85" t="s">
        <v>55</v>
      </c>
      <c r="G17461" s="86" t="s">
        <v>21058</v>
      </c>
      <c r="H17461" s="85" t="s">
        <v>1</v>
      </c>
      <c r="I17461" s="85">
        <v>1</v>
      </c>
      <c r="J17461" s="88">
        <v>1.7737409848682351</v>
      </c>
      <c r="K17461" s="146">
        <v>4.0914482626751694</v>
      </c>
      <c r="L17461" s="147">
        <v>1.136000499394207E-8</v>
      </c>
      <c r="M17461" s="147">
        <v>0.1280519443122877</v>
      </c>
      <c r="N17461" s="87">
        <v>22.89215595866926</v>
      </c>
      <c r="O17461" s="88">
        <v>1.5920834756757569</v>
      </c>
      <c r="P17461" s="89">
        <v>69.547118172276598</v>
      </c>
    </row>
    <row r="17462" spans="1:16">
      <c r="A17462" s="75" t="s">
        <v>27988</v>
      </c>
      <c r="B17462" s="85">
        <v>17458</v>
      </c>
      <c r="C17462" s="85">
        <v>17576</v>
      </c>
      <c r="D17462" s="85">
        <v>17458</v>
      </c>
      <c r="E17462" s="86" t="s">
        <v>27989</v>
      </c>
      <c r="F17462" s="85" t="s">
        <v>55</v>
      </c>
      <c r="G17462" s="86" t="s">
        <v>21058</v>
      </c>
      <c r="H17462" s="85" t="s">
        <v>1</v>
      </c>
      <c r="I17462" s="85">
        <v>1</v>
      </c>
      <c r="J17462" s="88">
        <v>1.7193208840488721</v>
      </c>
      <c r="K17462" s="146">
        <v>4.0151811195331515</v>
      </c>
      <c r="L17462" s="147">
        <v>1.105277663957194E-8</v>
      </c>
      <c r="M17462" s="147">
        <v>0.121074274896148</v>
      </c>
      <c r="N17462" s="87">
        <v>22.108086971124191</v>
      </c>
      <c r="O17462" s="88">
        <v>1.5426723528984749</v>
      </c>
      <c r="P17462" s="89">
        <v>69.778645023126145</v>
      </c>
    </row>
    <row r="17463" spans="1:16">
      <c r="A17463" s="75" t="s">
        <v>21059</v>
      </c>
      <c r="B17463" s="85">
        <v>17459</v>
      </c>
      <c r="C17463" s="85">
        <v>13083</v>
      </c>
      <c r="D17463" s="85">
        <v>17459</v>
      </c>
      <c r="E17463" s="86" t="s">
        <v>21060</v>
      </c>
      <c r="F17463" s="85" t="s">
        <v>38</v>
      </c>
      <c r="G17463" s="86" t="s">
        <v>21061</v>
      </c>
      <c r="H17463" s="85" t="s">
        <v>1</v>
      </c>
      <c r="I17463" s="85">
        <v>1</v>
      </c>
      <c r="J17463" s="88">
        <v>0.50200587440988653</v>
      </c>
      <c r="K17463" s="146">
        <v>1.1565557134988609</v>
      </c>
      <c r="L17463" s="147">
        <v>1.345424283635074E-8</v>
      </c>
      <c r="M17463" s="147">
        <v>0.2075730786991655</v>
      </c>
      <c r="N17463" s="87">
        <v>6.4226797388009773</v>
      </c>
      <c r="O17463" s="88">
        <v>0.42277950188657071</v>
      </c>
      <c r="P17463" s="89">
        <v>65.82602886649579</v>
      </c>
    </row>
    <row r="17464" spans="1:16">
      <c r="A17464" s="75" t="s">
        <v>21062</v>
      </c>
      <c r="B17464" s="85">
        <v>17460</v>
      </c>
      <c r="C17464" s="85">
        <v>13084</v>
      </c>
      <c r="D17464" s="85">
        <v>17460</v>
      </c>
      <c r="E17464" s="86" t="s">
        <v>21060</v>
      </c>
      <c r="F17464" s="85" t="s">
        <v>11</v>
      </c>
      <c r="G17464" s="86" t="s">
        <v>21061</v>
      </c>
      <c r="H17464" s="85" t="s">
        <v>1</v>
      </c>
      <c r="I17464" s="85">
        <v>1</v>
      </c>
      <c r="J17464" s="88">
        <v>0.37525157065750808</v>
      </c>
      <c r="K17464" s="146">
        <v>0.7882958388260547</v>
      </c>
      <c r="L17464" s="147">
        <v>1.5252821499152158E-8</v>
      </c>
      <c r="M17464" s="147">
        <v>0.29251444401820492</v>
      </c>
      <c r="N17464" s="87">
        <v>5.8960630593690571</v>
      </c>
      <c r="O17464" s="88">
        <v>0.32791780456543479</v>
      </c>
      <c r="P17464" s="89">
        <v>55.616400513960173</v>
      </c>
    </row>
    <row r="17465" spans="1:16">
      <c r="A17465" s="75" t="s">
        <v>27993</v>
      </c>
      <c r="B17465" s="85">
        <v>17461</v>
      </c>
      <c r="C17465" s="85">
        <v>17579</v>
      </c>
      <c r="D17465" s="85">
        <v>17461</v>
      </c>
      <c r="E17465" s="86" t="s">
        <v>27991</v>
      </c>
      <c r="F17465" s="85" t="s">
        <v>38</v>
      </c>
      <c r="G17465" s="86" t="s">
        <v>21061</v>
      </c>
      <c r="H17465" s="85" t="s">
        <v>1</v>
      </c>
      <c r="I17465" s="85">
        <v>1</v>
      </c>
      <c r="J17465" s="88">
        <v>0.47076507048583299</v>
      </c>
      <c r="K17465" s="146">
        <v>1.5411609900923262</v>
      </c>
      <c r="L17465" s="147">
        <v>4.8634326694816768E-9</v>
      </c>
      <c r="M17465" s="147">
        <v>0.1086771245588236</v>
      </c>
      <c r="N17465" s="87">
        <v>5.5322944562717948</v>
      </c>
      <c r="O17465" s="88">
        <v>0.36773693321104961</v>
      </c>
      <c r="P17465" s="89">
        <v>66.470961753338599</v>
      </c>
    </row>
    <row r="17466" spans="1:16">
      <c r="A17466" s="75" t="s">
        <v>27995</v>
      </c>
      <c r="B17466" s="85">
        <v>17462</v>
      </c>
      <c r="C17466" s="85">
        <v>17581</v>
      </c>
      <c r="D17466" s="85">
        <v>17462</v>
      </c>
      <c r="E17466" s="86" t="s">
        <v>27991</v>
      </c>
      <c r="F17466" s="85" t="s">
        <v>11</v>
      </c>
      <c r="G17466" s="86" t="s">
        <v>21061</v>
      </c>
      <c r="H17466" s="85" t="s">
        <v>1</v>
      </c>
      <c r="I17466" s="85">
        <v>1</v>
      </c>
      <c r="J17466" s="88">
        <v>0.51852564412049706</v>
      </c>
      <c r="K17466" s="146">
        <v>1.5547529011588155</v>
      </c>
      <c r="L17466" s="147">
        <v>5.0850698189287251E-9</v>
      </c>
      <c r="M17466" s="147">
        <v>0.18557447943518299</v>
      </c>
      <c r="N17466" s="87">
        <v>8.2845103388372099</v>
      </c>
      <c r="O17466" s="88">
        <v>0.43703350733793228</v>
      </c>
      <c r="P17466" s="89">
        <v>52.753088530670247</v>
      </c>
    </row>
    <row r="17467" spans="1:16">
      <c r="A17467" s="75" t="s">
        <v>27998</v>
      </c>
      <c r="B17467" s="85">
        <v>17463</v>
      </c>
      <c r="C17467" s="85">
        <v>17584</v>
      </c>
      <c r="D17467" s="85">
        <v>17463</v>
      </c>
      <c r="E17467" s="86" t="s">
        <v>27991</v>
      </c>
      <c r="F17467" s="85" t="s">
        <v>887</v>
      </c>
      <c r="G17467" s="86" t="s">
        <v>21061</v>
      </c>
      <c r="H17467" s="85" t="s">
        <v>1</v>
      </c>
      <c r="I17467" s="85">
        <v>1</v>
      </c>
      <c r="J17467" s="88">
        <v>0.47212975022481962</v>
      </c>
      <c r="K17467" s="146">
        <v>1.5354115371703505</v>
      </c>
      <c r="L17467" s="147">
        <v>4.91067173044018E-9</v>
      </c>
      <c r="M17467" s="147">
        <v>0.1041609006521462</v>
      </c>
      <c r="N17467" s="87">
        <v>5.5949692546350844</v>
      </c>
      <c r="O17467" s="88">
        <v>0.36758528242535948</v>
      </c>
      <c r="P17467" s="89">
        <v>65.699249753845905</v>
      </c>
    </row>
    <row r="17468" spans="1:16">
      <c r="A17468" s="75" t="s">
        <v>27999</v>
      </c>
      <c r="B17468" s="85">
        <v>17464</v>
      </c>
      <c r="C17468" s="85">
        <v>17585</v>
      </c>
      <c r="D17468" s="85">
        <v>17464</v>
      </c>
      <c r="E17468" s="86" t="s">
        <v>28000</v>
      </c>
      <c r="F17468" s="85" t="s">
        <v>509</v>
      </c>
      <c r="G17468" s="86" t="s">
        <v>21061</v>
      </c>
      <c r="H17468" s="85" t="s">
        <v>1</v>
      </c>
      <c r="I17468" s="85">
        <v>1</v>
      </c>
      <c r="J17468" s="88">
        <v>0.73521165964837598</v>
      </c>
      <c r="K17468" s="146">
        <v>1.4023508562079936</v>
      </c>
      <c r="L17468" s="147">
        <v>2.683159826300591E-8</v>
      </c>
      <c r="M17468" s="147">
        <v>6.4924113201653588E-2</v>
      </c>
      <c r="N17468" s="87">
        <v>9.2928126297070541</v>
      </c>
      <c r="O17468" s="88">
        <v>0.62343998543594881</v>
      </c>
      <c r="P17468" s="89">
        <v>67.088405876488892</v>
      </c>
    </row>
    <row r="17469" spans="1:16">
      <c r="A17469" s="75" t="s">
        <v>28004</v>
      </c>
      <c r="B17469" s="85">
        <v>17465</v>
      </c>
      <c r="C17469" s="85">
        <v>17589</v>
      </c>
      <c r="D17469" s="85">
        <v>17465</v>
      </c>
      <c r="E17469" s="86" t="s">
        <v>28000</v>
      </c>
      <c r="F17469" s="85" t="s">
        <v>38</v>
      </c>
      <c r="G17469" s="86" t="s">
        <v>21061</v>
      </c>
      <c r="H17469" s="85" t="s">
        <v>1</v>
      </c>
      <c r="I17469" s="85">
        <v>1</v>
      </c>
      <c r="J17469" s="88">
        <v>0.4345617205668354</v>
      </c>
      <c r="K17469" s="146">
        <v>0.77220315426176067</v>
      </c>
      <c r="L17469" s="147">
        <v>1.409416091811574E-8</v>
      </c>
      <c r="M17469" s="147">
        <v>0.10849719860762071</v>
      </c>
      <c r="N17469" s="87">
        <v>5.6419720246393066</v>
      </c>
      <c r="O17469" s="88">
        <v>0.37917521080018701</v>
      </c>
      <c r="P17469" s="89">
        <v>67.206148691321772</v>
      </c>
    </row>
    <row r="17470" spans="1:16">
      <c r="A17470" s="75" t="s">
        <v>28008</v>
      </c>
      <c r="B17470" s="85">
        <v>17466</v>
      </c>
      <c r="C17470" s="85">
        <v>17593</v>
      </c>
      <c r="D17470" s="85">
        <v>17466</v>
      </c>
      <c r="E17470" s="86" t="s">
        <v>28000</v>
      </c>
      <c r="F17470" s="85" t="s">
        <v>11</v>
      </c>
      <c r="G17470" s="86" t="s">
        <v>21061</v>
      </c>
      <c r="H17470" s="85" t="s">
        <v>1</v>
      </c>
      <c r="I17470" s="85">
        <v>1</v>
      </c>
      <c r="J17470" s="88">
        <v>0.30436284562836069</v>
      </c>
      <c r="K17470" s="146">
        <v>0.53122369640530687</v>
      </c>
      <c r="L17470" s="147">
        <v>1.214552626772409E-8</v>
      </c>
      <c r="M17470" s="147">
        <v>0.1140774769199714</v>
      </c>
      <c r="N17470" s="87">
        <v>4.7615128678689951</v>
      </c>
      <c r="O17470" s="88">
        <v>0.26950445226051628</v>
      </c>
      <c r="P17470" s="89">
        <v>56.600593076026364</v>
      </c>
    </row>
    <row r="17471" spans="1:16">
      <c r="A17471" s="75" t="s">
        <v>28015</v>
      </c>
      <c r="B17471" s="85">
        <v>17467</v>
      </c>
      <c r="C17471" s="85">
        <v>17599</v>
      </c>
      <c r="D17471" s="85">
        <v>17467</v>
      </c>
      <c r="E17471" s="86" t="s">
        <v>28010</v>
      </c>
      <c r="F17471" s="85" t="s">
        <v>38</v>
      </c>
      <c r="G17471" s="86" t="s">
        <v>21061</v>
      </c>
      <c r="H17471" s="85" t="s">
        <v>1</v>
      </c>
      <c r="I17471" s="85">
        <v>1</v>
      </c>
      <c r="J17471" s="88">
        <v>0.37506209270155672</v>
      </c>
      <c r="K17471" s="146">
        <v>0.69307371929061523</v>
      </c>
      <c r="L17471" s="147">
        <v>2.175847720960071E-8</v>
      </c>
      <c r="M17471" s="147">
        <v>0.36428546397239392</v>
      </c>
      <c r="N17471" s="87">
        <v>4.8920009175160617</v>
      </c>
      <c r="O17471" s="88">
        <v>0.32940280675921368</v>
      </c>
      <c r="P17471" s="89">
        <v>67.334984664407955</v>
      </c>
    </row>
    <row r="17472" spans="1:16">
      <c r="A17472" s="75" t="s">
        <v>28023</v>
      </c>
      <c r="B17472" s="85">
        <v>17468</v>
      </c>
      <c r="C17472" s="85">
        <v>17607</v>
      </c>
      <c r="D17472" s="85">
        <v>17468</v>
      </c>
      <c r="E17472" s="86" t="s">
        <v>28010</v>
      </c>
      <c r="F17472" s="85" t="s">
        <v>11</v>
      </c>
      <c r="G17472" s="86" t="s">
        <v>21061</v>
      </c>
      <c r="H17472" s="85" t="s">
        <v>1</v>
      </c>
      <c r="I17472" s="85">
        <v>1</v>
      </c>
      <c r="J17472" s="88">
        <v>0.30440314223894532</v>
      </c>
      <c r="K17472" s="146">
        <v>0.57041388746280519</v>
      </c>
      <c r="L17472" s="147">
        <v>1.886254014183083E-8</v>
      </c>
      <c r="M17472" s="147">
        <v>0.36188499992014928</v>
      </c>
      <c r="N17472" s="87">
        <v>4.7583044857273462</v>
      </c>
      <c r="O17472" s="88">
        <v>0.26898172503137929</v>
      </c>
      <c r="P17472" s="89">
        <v>56.528901384557614</v>
      </c>
    </row>
    <row r="17473" spans="1:16">
      <c r="A17473" s="75" t="s">
        <v>21063</v>
      </c>
      <c r="B17473" s="85">
        <v>17469</v>
      </c>
      <c r="C17473" s="85">
        <v>13085</v>
      </c>
      <c r="D17473" s="85">
        <v>17469</v>
      </c>
      <c r="E17473" s="86" t="s">
        <v>21064</v>
      </c>
      <c r="F17473" s="85" t="s">
        <v>38</v>
      </c>
      <c r="G17473" s="86" t="s">
        <v>21065</v>
      </c>
      <c r="H17473" s="85" t="s">
        <v>1</v>
      </c>
      <c r="I17473" s="85">
        <v>1</v>
      </c>
      <c r="J17473" s="88">
        <v>0.39643961202057848</v>
      </c>
      <c r="K17473" s="146">
        <v>0.79279525206850121</v>
      </c>
      <c r="L17473" s="147">
        <v>2.151507210214385E-8</v>
      </c>
      <c r="M17473" s="147">
        <v>4.3768896356276503E-2</v>
      </c>
      <c r="N17473" s="87">
        <v>5.1405539823077806</v>
      </c>
      <c r="O17473" s="88">
        <v>0.35238681773140301</v>
      </c>
      <c r="P17473" s="89">
        <v>68.550358374644247</v>
      </c>
    </row>
    <row r="17474" spans="1:16">
      <c r="A17474" s="75" t="s">
        <v>21066</v>
      </c>
      <c r="B17474" s="85">
        <v>17470</v>
      </c>
      <c r="C17474" s="85">
        <v>13086</v>
      </c>
      <c r="D17474" s="85">
        <v>17470</v>
      </c>
      <c r="E17474" s="86" t="s">
        <v>21064</v>
      </c>
      <c r="F17474" s="85" t="s">
        <v>11</v>
      </c>
      <c r="G17474" s="86" t="s">
        <v>21065</v>
      </c>
      <c r="H17474" s="85" t="s">
        <v>1</v>
      </c>
      <c r="I17474" s="85">
        <v>1</v>
      </c>
      <c r="J17474" s="88">
        <v>0.29527654289348282</v>
      </c>
      <c r="K17474" s="146">
        <v>0.40474158890004008</v>
      </c>
      <c r="L17474" s="147">
        <v>1.7509573769617109E-8</v>
      </c>
      <c r="M17474" s="147">
        <v>3.1243530236268201E-2</v>
      </c>
      <c r="N17474" s="87">
        <v>4.3627719494120276</v>
      </c>
      <c r="O17474" s="88">
        <v>0.26810339797195898</v>
      </c>
      <c r="P17474" s="89">
        <v>61.4525354707324</v>
      </c>
    </row>
    <row r="17475" spans="1:16">
      <c r="A17475" s="75" t="s">
        <v>28031</v>
      </c>
      <c r="B17475" s="85">
        <v>17471</v>
      </c>
      <c r="C17475" s="85">
        <v>17614</v>
      </c>
      <c r="D17475" s="85">
        <v>17471</v>
      </c>
      <c r="E17475" s="86" t="s">
        <v>28027</v>
      </c>
      <c r="F17475" s="85" t="s">
        <v>38</v>
      </c>
      <c r="G17475" s="86" t="s">
        <v>21065</v>
      </c>
      <c r="H17475" s="85" t="s">
        <v>1</v>
      </c>
      <c r="I17475" s="85">
        <v>1</v>
      </c>
      <c r="J17475" s="88">
        <v>0.33765105377133209</v>
      </c>
      <c r="K17475" s="146">
        <v>0.5995951560668521</v>
      </c>
      <c r="L17475" s="147">
        <v>1.9945128899183348E-8</v>
      </c>
      <c r="M17475" s="147">
        <v>3.3192392886293137E-2</v>
      </c>
      <c r="N17475" s="87">
        <v>4.2647704473706947</v>
      </c>
      <c r="O17475" s="88">
        <v>0.30308576047545949</v>
      </c>
      <c r="P17475" s="89">
        <v>71.067309299687423</v>
      </c>
    </row>
    <row r="17476" spans="1:16">
      <c r="A17476" s="75" t="s">
        <v>28038</v>
      </c>
      <c r="B17476" s="85">
        <v>17472</v>
      </c>
      <c r="C17476" s="85">
        <v>17621</v>
      </c>
      <c r="D17476" s="85">
        <v>17472</v>
      </c>
      <c r="E17476" s="86" t="s">
        <v>28027</v>
      </c>
      <c r="F17476" s="85" t="s">
        <v>11</v>
      </c>
      <c r="G17476" s="86" t="s">
        <v>21065</v>
      </c>
      <c r="H17476" s="85" t="s">
        <v>1</v>
      </c>
      <c r="I17476" s="85">
        <v>1</v>
      </c>
      <c r="J17476" s="88">
        <v>0.26627038172283818</v>
      </c>
      <c r="K17476" s="146">
        <v>0.37306885907780268</v>
      </c>
      <c r="L17476" s="147">
        <v>1.7368679091593039E-8</v>
      </c>
      <c r="M17476" s="147">
        <v>2.712651975813906E-2</v>
      </c>
      <c r="N17476" s="87">
        <v>3.9146887923844922</v>
      </c>
      <c r="O17476" s="88">
        <v>0.24209408880742961</v>
      </c>
      <c r="P17476" s="89">
        <v>61.84248650324173</v>
      </c>
    </row>
    <row r="17477" spans="1:16">
      <c r="A17477" s="75" t="s">
        <v>28042</v>
      </c>
      <c r="B17477" s="85">
        <v>17473</v>
      </c>
      <c r="C17477" s="85">
        <v>17625</v>
      </c>
      <c r="D17477" s="85">
        <v>17473</v>
      </c>
      <c r="E17477" s="86" t="s">
        <v>28027</v>
      </c>
      <c r="F17477" s="85" t="s">
        <v>887</v>
      </c>
      <c r="G17477" s="86" t="s">
        <v>21065</v>
      </c>
      <c r="H17477" s="85" t="s">
        <v>1</v>
      </c>
      <c r="I17477" s="85">
        <v>1</v>
      </c>
      <c r="J17477" s="88">
        <v>0.30747450807636367</v>
      </c>
      <c r="K17477" s="146">
        <v>0.83733615921024385</v>
      </c>
      <c r="L17477" s="147">
        <v>2.2736768725905379E-8</v>
      </c>
      <c r="M17477" s="147">
        <v>3.5852675037614169E-2</v>
      </c>
      <c r="N17477" s="87">
        <v>3.8526662706582089</v>
      </c>
      <c r="O17477" s="88">
        <v>0.2661086218478661</v>
      </c>
      <c r="P17477" s="89">
        <v>69.071288077698668</v>
      </c>
    </row>
    <row r="17478" spans="1:16">
      <c r="A17478" s="75" t="s">
        <v>21067</v>
      </c>
      <c r="B17478" s="85">
        <v>17474</v>
      </c>
      <c r="C17478" s="85">
        <v>13087</v>
      </c>
      <c r="D17478" s="85">
        <v>17474</v>
      </c>
      <c r="E17478" s="86" t="s">
        <v>21068</v>
      </c>
      <c r="F17478" s="85" t="s">
        <v>243</v>
      </c>
      <c r="G17478" s="86" t="s">
        <v>21069</v>
      </c>
      <c r="H17478" s="85" t="s">
        <v>1</v>
      </c>
      <c r="I17478" s="85">
        <v>1</v>
      </c>
      <c r="J17478" s="88">
        <v>0</v>
      </c>
      <c r="K17478" s="146">
        <v>0</v>
      </c>
      <c r="L17478" s="147">
        <v>0</v>
      </c>
      <c r="M17478" s="147">
        <v>0</v>
      </c>
      <c r="N17478" s="87">
        <v>0</v>
      </c>
      <c r="O17478" s="88">
        <v>0</v>
      </c>
      <c r="P17478" s="89" t="e">
        <v>#DIV/0!</v>
      </c>
    </row>
    <row r="17479" spans="1:16">
      <c r="A17479" s="75" t="s">
        <v>28043</v>
      </c>
      <c r="B17479" s="85">
        <v>17475</v>
      </c>
      <c r="C17479" s="85">
        <v>17626</v>
      </c>
      <c r="D17479" s="85">
        <v>17475</v>
      </c>
      <c r="E17479" s="86" t="s">
        <v>28044</v>
      </c>
      <c r="F17479" s="85" t="s">
        <v>55</v>
      </c>
      <c r="G17479" s="86" t="s">
        <v>21069</v>
      </c>
      <c r="H17479" s="85" t="s">
        <v>1</v>
      </c>
      <c r="I17479" s="85">
        <v>1</v>
      </c>
      <c r="J17479" s="88">
        <v>0</v>
      </c>
      <c r="K17479" s="146">
        <v>0</v>
      </c>
      <c r="L17479" s="147">
        <v>0</v>
      </c>
      <c r="M17479" s="147">
        <v>0</v>
      </c>
      <c r="N17479" s="87">
        <v>0</v>
      </c>
      <c r="O17479" s="88">
        <v>0</v>
      </c>
      <c r="P17479" s="89" t="e">
        <v>#DIV/0!</v>
      </c>
    </row>
    <row r="17480" spans="1:16">
      <c r="A17480" s="75" t="s">
        <v>21070</v>
      </c>
      <c r="B17480" s="85">
        <v>17476</v>
      </c>
      <c r="C17480" s="85">
        <v>13088</v>
      </c>
      <c r="D17480" s="85">
        <v>17476</v>
      </c>
      <c r="E17480" s="86" t="s">
        <v>21071</v>
      </c>
      <c r="F17480" s="85" t="s">
        <v>283</v>
      </c>
      <c r="G17480" s="86" t="s">
        <v>21072</v>
      </c>
      <c r="H17480" s="85" t="s">
        <v>1</v>
      </c>
      <c r="I17480" s="85">
        <v>-1</v>
      </c>
      <c r="J17480" s="88">
        <v>0</v>
      </c>
      <c r="K17480" s="146">
        <v>0.26931566830843534</v>
      </c>
      <c r="L17480" s="147">
        <v>2.9068597506599941E-10</v>
      </c>
      <c r="M17480" s="147">
        <v>0</v>
      </c>
      <c r="N17480" s="87">
        <v>0</v>
      </c>
      <c r="O17480" s="88">
        <v>0</v>
      </c>
      <c r="P17480" s="89" t="e">
        <v>#DIV/0!</v>
      </c>
    </row>
    <row r="17481" spans="1:16">
      <c r="A17481" s="75" t="s">
        <v>21073</v>
      </c>
      <c r="B17481" s="85">
        <v>17477</v>
      </c>
      <c r="C17481" s="85">
        <v>13089</v>
      </c>
      <c r="D17481" s="85">
        <v>17477</v>
      </c>
      <c r="E17481" s="86" t="s">
        <v>21071</v>
      </c>
      <c r="F17481" s="85" t="s">
        <v>38</v>
      </c>
      <c r="G17481" s="86" t="s">
        <v>21072</v>
      </c>
      <c r="H17481" s="85" t="s">
        <v>1</v>
      </c>
      <c r="I17481" s="85">
        <v>-1</v>
      </c>
      <c r="J17481" s="88">
        <v>0</v>
      </c>
      <c r="K17481" s="146">
        <v>0.26931566830843534</v>
      </c>
      <c r="L17481" s="147">
        <v>2.9068597506599941E-10</v>
      </c>
      <c r="M17481" s="147">
        <v>0</v>
      </c>
      <c r="N17481" s="87">
        <v>0</v>
      </c>
      <c r="O17481" s="88">
        <v>0</v>
      </c>
      <c r="P17481" s="89" t="e">
        <v>#DIV/0!</v>
      </c>
    </row>
    <row r="17482" spans="1:16">
      <c r="A17482" s="75" t="s">
        <v>30687</v>
      </c>
      <c r="B17482" s="85">
        <v>17478</v>
      </c>
      <c r="C17482" s="85">
        <v>19678</v>
      </c>
      <c r="D17482" s="85">
        <v>17478</v>
      </c>
      <c r="E17482" s="86" t="s">
        <v>30688</v>
      </c>
      <c r="F17482" s="85" t="s">
        <v>283</v>
      </c>
      <c r="G17482" s="86" t="s">
        <v>21072</v>
      </c>
      <c r="H17482" s="85" t="s">
        <v>1</v>
      </c>
      <c r="I17482" s="85">
        <v>-1</v>
      </c>
      <c r="J17482" s="88">
        <v>0</v>
      </c>
      <c r="K17482" s="146">
        <v>0.26931566830843534</v>
      </c>
      <c r="L17482" s="147">
        <v>2.9068597506599941E-10</v>
      </c>
      <c r="M17482" s="147">
        <v>0</v>
      </c>
      <c r="N17482" s="87">
        <v>0</v>
      </c>
      <c r="O17482" s="88">
        <v>0</v>
      </c>
      <c r="P17482" s="89" t="e">
        <v>#DIV/0!</v>
      </c>
    </row>
    <row r="17483" spans="1:16">
      <c r="A17483" s="75" t="s">
        <v>30689</v>
      </c>
      <c r="B17483" s="85">
        <v>17479</v>
      </c>
      <c r="C17483" s="85">
        <v>19679</v>
      </c>
      <c r="D17483" s="85">
        <v>17479</v>
      </c>
      <c r="E17483" s="86" t="s">
        <v>30688</v>
      </c>
      <c r="F17483" s="85" t="s">
        <v>38</v>
      </c>
      <c r="G17483" s="86" t="s">
        <v>21072</v>
      </c>
      <c r="H17483" s="85" t="s">
        <v>1</v>
      </c>
      <c r="I17483" s="85">
        <v>-1</v>
      </c>
      <c r="J17483" s="88">
        <v>0</v>
      </c>
      <c r="K17483" s="146">
        <v>0.26931566830843534</v>
      </c>
      <c r="L17483" s="147">
        <v>2.9068597506599941E-10</v>
      </c>
      <c r="M17483" s="147">
        <v>0</v>
      </c>
      <c r="N17483" s="87">
        <v>0</v>
      </c>
      <c r="O17483" s="88">
        <v>0</v>
      </c>
      <c r="P17483" s="89" t="e">
        <v>#DIV/0!</v>
      </c>
    </row>
    <row r="17484" spans="1:16">
      <c r="A17484" s="75" t="s">
        <v>21074</v>
      </c>
      <c r="B17484" s="85">
        <v>17480</v>
      </c>
      <c r="C17484" s="85">
        <v>13090</v>
      </c>
      <c r="D17484" s="85">
        <v>17480</v>
      </c>
      <c r="E17484" s="86" t="s">
        <v>21075</v>
      </c>
      <c r="F17484" s="85" t="s">
        <v>2804</v>
      </c>
      <c r="G17484" s="86" t="s">
        <v>21076</v>
      </c>
      <c r="H17484" s="85" t="s">
        <v>1</v>
      </c>
      <c r="I17484" s="85">
        <v>-1</v>
      </c>
      <c r="J17484" s="88">
        <v>0</v>
      </c>
      <c r="K17484" s="146">
        <v>0.21359276945035902</v>
      </c>
      <c r="L17484" s="147">
        <v>3.038087315862189E-10</v>
      </c>
      <c r="M17484" s="147">
        <v>0</v>
      </c>
      <c r="N17484" s="87">
        <v>0</v>
      </c>
      <c r="O17484" s="88">
        <v>0</v>
      </c>
      <c r="P17484" s="89" t="e">
        <v>#DIV/0!</v>
      </c>
    </row>
    <row r="17485" spans="1:16">
      <c r="A17485" s="75" t="s">
        <v>21077</v>
      </c>
      <c r="B17485" s="85">
        <v>17481</v>
      </c>
      <c r="C17485" s="85">
        <v>13091</v>
      </c>
      <c r="D17485" s="85">
        <v>17481</v>
      </c>
      <c r="E17485" s="86" t="s">
        <v>21075</v>
      </c>
      <c r="F17485" s="85" t="s">
        <v>758</v>
      </c>
      <c r="G17485" s="86" t="s">
        <v>21076</v>
      </c>
      <c r="H17485" s="85" t="s">
        <v>1</v>
      </c>
      <c r="I17485" s="85">
        <v>-1</v>
      </c>
      <c r="J17485" s="88">
        <v>0</v>
      </c>
      <c r="K17485" s="146">
        <v>0.22010478582241416</v>
      </c>
      <c r="L17485" s="147">
        <v>3.0436258800342519E-10</v>
      </c>
      <c r="M17485" s="147">
        <v>0</v>
      </c>
      <c r="N17485" s="87">
        <v>0</v>
      </c>
      <c r="O17485" s="88">
        <v>0</v>
      </c>
      <c r="P17485" s="89" t="e">
        <v>#DIV/0!</v>
      </c>
    </row>
    <row r="17486" spans="1:16">
      <c r="A17486" s="75" t="s">
        <v>21078</v>
      </c>
      <c r="B17486" s="85">
        <v>17482</v>
      </c>
      <c r="C17486" s="85">
        <v>13092</v>
      </c>
      <c r="D17486" s="85">
        <v>17482</v>
      </c>
      <c r="E17486" s="86" t="s">
        <v>21075</v>
      </c>
      <c r="F17486" s="85" t="s">
        <v>1063</v>
      </c>
      <c r="G17486" s="86" t="s">
        <v>21076</v>
      </c>
      <c r="H17486" s="85" t="s">
        <v>1</v>
      </c>
      <c r="I17486" s="85">
        <v>-1</v>
      </c>
      <c r="J17486" s="88">
        <v>0</v>
      </c>
      <c r="K17486" s="146">
        <v>0.21173335546399749</v>
      </c>
      <c r="L17486" s="147">
        <v>3.036517555095523E-10</v>
      </c>
      <c r="M17486" s="147">
        <v>0</v>
      </c>
      <c r="N17486" s="87">
        <v>0</v>
      </c>
      <c r="O17486" s="88">
        <v>0</v>
      </c>
      <c r="P17486" s="89" t="e">
        <v>#DIV/0!</v>
      </c>
    </row>
    <row r="17487" spans="1:16">
      <c r="A17487" s="75" t="s">
        <v>21079</v>
      </c>
      <c r="B17487" s="85">
        <v>17483</v>
      </c>
      <c r="C17487" s="85">
        <v>13093</v>
      </c>
      <c r="D17487" s="85">
        <v>17483</v>
      </c>
      <c r="E17487" s="86" t="s">
        <v>21075</v>
      </c>
      <c r="F17487" s="85" t="s">
        <v>283</v>
      </c>
      <c r="G17487" s="86" t="s">
        <v>21076</v>
      </c>
      <c r="H17487" s="85" t="s">
        <v>1</v>
      </c>
      <c r="I17487" s="85">
        <v>-1</v>
      </c>
      <c r="J17487" s="88">
        <v>0</v>
      </c>
      <c r="K17487" s="146">
        <v>0.21525297224026074</v>
      </c>
      <c r="L17487" s="147">
        <v>3.0395017173607892E-10</v>
      </c>
      <c r="M17487" s="147">
        <v>0</v>
      </c>
      <c r="N17487" s="87">
        <v>0</v>
      </c>
      <c r="O17487" s="88">
        <v>0</v>
      </c>
      <c r="P17487" s="89" t="e">
        <v>#DIV/0!</v>
      </c>
    </row>
    <row r="17488" spans="1:16">
      <c r="A17488" s="75" t="s">
        <v>21080</v>
      </c>
      <c r="B17488" s="85">
        <v>17484</v>
      </c>
      <c r="C17488" s="85">
        <v>13094</v>
      </c>
      <c r="D17488" s="85">
        <v>17484</v>
      </c>
      <c r="E17488" s="86" t="s">
        <v>21075</v>
      </c>
      <c r="F17488" s="85" t="s">
        <v>2897</v>
      </c>
      <c r="G17488" s="86" t="s">
        <v>21076</v>
      </c>
      <c r="H17488" s="85" t="s">
        <v>1</v>
      </c>
      <c r="I17488" s="85">
        <v>-1</v>
      </c>
      <c r="J17488" s="88">
        <v>0</v>
      </c>
      <c r="K17488" s="146">
        <v>0.2236574676862679</v>
      </c>
      <c r="L17488" s="147">
        <v>3.0447407501825871E-10</v>
      </c>
      <c r="M17488" s="147">
        <v>0</v>
      </c>
      <c r="N17488" s="87">
        <v>0</v>
      </c>
      <c r="O17488" s="88">
        <v>0</v>
      </c>
      <c r="P17488" s="89" t="e">
        <v>#DIV/0!</v>
      </c>
    </row>
    <row r="17489" spans="1:16">
      <c r="A17489" s="75" t="s">
        <v>21081</v>
      </c>
      <c r="B17489" s="85">
        <v>17485</v>
      </c>
      <c r="C17489" s="85">
        <v>13095</v>
      </c>
      <c r="D17489" s="85">
        <v>17485</v>
      </c>
      <c r="E17489" s="86" t="s">
        <v>21075</v>
      </c>
      <c r="F17489" s="85" t="s">
        <v>2700</v>
      </c>
      <c r="G17489" s="86" t="s">
        <v>21076</v>
      </c>
      <c r="H17489" s="85" t="s">
        <v>1</v>
      </c>
      <c r="I17489" s="85">
        <v>-1</v>
      </c>
      <c r="J17489" s="88">
        <v>0</v>
      </c>
      <c r="K17489" s="146">
        <v>0.21214116148299314</v>
      </c>
      <c r="L17489" s="147">
        <v>3.0368662631093711E-10</v>
      </c>
      <c r="M17489" s="147">
        <v>0</v>
      </c>
      <c r="N17489" s="87">
        <v>0</v>
      </c>
      <c r="O17489" s="88">
        <v>0</v>
      </c>
      <c r="P17489" s="89" t="e">
        <v>#DIV/0!</v>
      </c>
    </row>
    <row r="17490" spans="1:16">
      <c r="A17490" s="75" t="s">
        <v>21082</v>
      </c>
      <c r="B17490" s="85">
        <v>17486</v>
      </c>
      <c r="C17490" s="85">
        <v>13096</v>
      </c>
      <c r="D17490" s="85">
        <v>17486</v>
      </c>
      <c r="E17490" s="86" t="s">
        <v>21075</v>
      </c>
      <c r="F17490" s="85" t="s">
        <v>240</v>
      </c>
      <c r="G17490" s="86" t="s">
        <v>21076</v>
      </c>
      <c r="H17490" s="85" t="s">
        <v>1</v>
      </c>
      <c r="I17490" s="85">
        <v>-1</v>
      </c>
      <c r="J17490" s="88">
        <v>0</v>
      </c>
      <c r="K17490" s="146">
        <v>0.21690568390057749</v>
      </c>
      <c r="L17490" s="147">
        <v>3.0409229929106722E-10</v>
      </c>
      <c r="M17490" s="147">
        <v>0</v>
      </c>
      <c r="N17490" s="87">
        <v>0</v>
      </c>
      <c r="O17490" s="88">
        <v>0</v>
      </c>
      <c r="P17490" s="89" t="e">
        <v>#DIV/0!</v>
      </c>
    </row>
    <row r="17491" spans="1:16">
      <c r="A17491" s="75" t="s">
        <v>21083</v>
      </c>
      <c r="B17491" s="85">
        <v>17487</v>
      </c>
      <c r="C17491" s="85">
        <v>13097</v>
      </c>
      <c r="D17491" s="85">
        <v>17487</v>
      </c>
      <c r="E17491" s="86" t="s">
        <v>21075</v>
      </c>
      <c r="F17491" s="85" t="s">
        <v>891</v>
      </c>
      <c r="G17491" s="86" t="s">
        <v>21076</v>
      </c>
      <c r="H17491" s="85" t="s">
        <v>1</v>
      </c>
      <c r="I17491" s="85">
        <v>-1</v>
      </c>
      <c r="J17491" s="88">
        <v>0</v>
      </c>
      <c r="K17491" s="146">
        <v>0.2144453291205011</v>
      </c>
      <c r="L17491" s="147">
        <v>3.0388176751883599E-10</v>
      </c>
      <c r="M17491" s="147">
        <v>0</v>
      </c>
      <c r="N17491" s="87">
        <v>0</v>
      </c>
      <c r="O17491" s="88">
        <v>0</v>
      </c>
      <c r="P17491" s="89" t="e">
        <v>#DIV/0!</v>
      </c>
    </row>
    <row r="17492" spans="1:16">
      <c r="A17492" s="75" t="s">
        <v>21084</v>
      </c>
      <c r="B17492" s="85">
        <v>17488</v>
      </c>
      <c r="C17492" s="85">
        <v>13098</v>
      </c>
      <c r="D17492" s="85">
        <v>17488</v>
      </c>
      <c r="E17492" s="86" t="s">
        <v>21075</v>
      </c>
      <c r="F17492" s="85" t="s">
        <v>38</v>
      </c>
      <c r="G17492" s="86" t="s">
        <v>21076</v>
      </c>
      <c r="H17492" s="85" t="s">
        <v>1</v>
      </c>
      <c r="I17492" s="85">
        <v>-1</v>
      </c>
      <c r="J17492" s="88">
        <v>0</v>
      </c>
      <c r="K17492" s="146">
        <v>0.21574449472116319</v>
      </c>
      <c r="L17492" s="147">
        <v>3.0399291180380101E-10</v>
      </c>
      <c r="M17492" s="147">
        <v>0</v>
      </c>
      <c r="N17492" s="87">
        <v>0</v>
      </c>
      <c r="O17492" s="88">
        <v>0</v>
      </c>
      <c r="P17492" s="89" t="e">
        <v>#DIV/0!</v>
      </c>
    </row>
    <row r="17493" spans="1:16">
      <c r="A17493" s="75" t="s">
        <v>21085</v>
      </c>
      <c r="B17493" s="85">
        <v>17489</v>
      </c>
      <c r="C17493" s="85">
        <v>13099</v>
      </c>
      <c r="D17493" s="85">
        <v>17489</v>
      </c>
      <c r="E17493" s="86" t="s">
        <v>21075</v>
      </c>
      <c r="F17493" s="85" t="s">
        <v>139</v>
      </c>
      <c r="G17493" s="86" t="s">
        <v>21076</v>
      </c>
      <c r="H17493" s="85" t="s">
        <v>1</v>
      </c>
      <c r="I17493" s="85">
        <v>-1</v>
      </c>
      <c r="J17493" s="88">
        <v>0</v>
      </c>
      <c r="K17493" s="146">
        <v>0.21514552696696376</v>
      </c>
      <c r="L17493" s="147">
        <v>3.0394157545771649E-10</v>
      </c>
      <c r="M17493" s="147">
        <v>0</v>
      </c>
      <c r="N17493" s="87">
        <v>0</v>
      </c>
      <c r="O17493" s="88">
        <v>0</v>
      </c>
      <c r="P17493" s="89" t="e">
        <v>#DIV/0!</v>
      </c>
    </row>
    <row r="17494" spans="1:16">
      <c r="A17494" s="75" t="s">
        <v>21086</v>
      </c>
      <c r="B17494" s="85">
        <v>17490</v>
      </c>
      <c r="C17494" s="85">
        <v>13100</v>
      </c>
      <c r="D17494" s="85">
        <v>17490</v>
      </c>
      <c r="E17494" s="86" t="s">
        <v>21075</v>
      </c>
      <c r="F17494" s="85" t="s">
        <v>3688</v>
      </c>
      <c r="G17494" s="86" t="s">
        <v>21076</v>
      </c>
      <c r="H17494" s="85" t="s">
        <v>1</v>
      </c>
      <c r="I17494" s="85">
        <v>-1</v>
      </c>
      <c r="J17494" s="88">
        <v>0</v>
      </c>
      <c r="K17494" s="146">
        <v>0.22118757810677744</v>
      </c>
      <c r="L17494" s="147">
        <v>3.0442278703245382E-10</v>
      </c>
      <c r="M17494" s="147">
        <v>0</v>
      </c>
      <c r="N17494" s="87">
        <v>0</v>
      </c>
      <c r="O17494" s="88">
        <v>0</v>
      </c>
      <c r="P17494" s="89" t="e">
        <v>#DIV/0!</v>
      </c>
    </row>
    <row r="17495" spans="1:16">
      <c r="A17495" s="75" t="s">
        <v>30690</v>
      </c>
      <c r="B17495" s="85">
        <v>17491</v>
      </c>
      <c r="C17495" s="85">
        <v>19680</v>
      </c>
      <c r="D17495" s="85">
        <v>17491</v>
      </c>
      <c r="E17495" s="86" t="s">
        <v>30691</v>
      </c>
      <c r="F17495" s="85" t="s">
        <v>2804</v>
      </c>
      <c r="G17495" s="86" t="s">
        <v>21076</v>
      </c>
      <c r="H17495" s="85" t="s">
        <v>1</v>
      </c>
      <c r="I17495" s="85">
        <v>-1</v>
      </c>
      <c r="J17495" s="88">
        <v>0</v>
      </c>
      <c r="K17495" s="146">
        <v>0.21359276945035902</v>
      </c>
      <c r="L17495" s="147">
        <v>3.038087315862189E-10</v>
      </c>
      <c r="M17495" s="147">
        <v>0</v>
      </c>
      <c r="N17495" s="87">
        <v>0</v>
      </c>
      <c r="O17495" s="88">
        <v>0</v>
      </c>
      <c r="P17495" s="89" t="e">
        <v>#DIV/0!</v>
      </c>
    </row>
    <row r="17496" spans="1:16">
      <c r="A17496" s="75" t="s">
        <v>30692</v>
      </c>
      <c r="B17496" s="85">
        <v>17492</v>
      </c>
      <c r="C17496" s="85">
        <v>19681</v>
      </c>
      <c r="D17496" s="85">
        <v>17492</v>
      </c>
      <c r="E17496" s="86" t="s">
        <v>30691</v>
      </c>
      <c r="F17496" s="85" t="s">
        <v>758</v>
      </c>
      <c r="G17496" s="86" t="s">
        <v>21076</v>
      </c>
      <c r="H17496" s="85" t="s">
        <v>1</v>
      </c>
      <c r="I17496" s="85">
        <v>-1</v>
      </c>
      <c r="J17496" s="88">
        <v>0</v>
      </c>
      <c r="K17496" s="146">
        <v>0.22010478582241416</v>
      </c>
      <c r="L17496" s="147">
        <v>3.0436258800342519E-10</v>
      </c>
      <c r="M17496" s="147">
        <v>0</v>
      </c>
      <c r="N17496" s="87">
        <v>0</v>
      </c>
      <c r="O17496" s="88">
        <v>0</v>
      </c>
      <c r="P17496" s="89" t="e">
        <v>#DIV/0!</v>
      </c>
    </row>
    <row r="17497" spans="1:16">
      <c r="A17497" s="75" t="s">
        <v>30693</v>
      </c>
      <c r="B17497" s="85">
        <v>17493</v>
      </c>
      <c r="C17497" s="85">
        <v>19682</v>
      </c>
      <c r="D17497" s="85">
        <v>17493</v>
      </c>
      <c r="E17497" s="86" t="s">
        <v>30691</v>
      </c>
      <c r="F17497" s="85" t="s">
        <v>1063</v>
      </c>
      <c r="G17497" s="86" t="s">
        <v>21076</v>
      </c>
      <c r="H17497" s="85" t="s">
        <v>1</v>
      </c>
      <c r="I17497" s="85">
        <v>-1</v>
      </c>
      <c r="J17497" s="88">
        <v>0</v>
      </c>
      <c r="K17497" s="146">
        <v>0.21173335546399749</v>
      </c>
      <c r="L17497" s="147">
        <v>3.036517555095523E-10</v>
      </c>
      <c r="M17497" s="147">
        <v>0</v>
      </c>
      <c r="N17497" s="87">
        <v>0</v>
      </c>
      <c r="O17497" s="88">
        <v>0</v>
      </c>
      <c r="P17497" s="89" t="e">
        <v>#DIV/0!</v>
      </c>
    </row>
    <row r="17498" spans="1:16">
      <c r="A17498" s="75" t="s">
        <v>30694</v>
      </c>
      <c r="B17498" s="85">
        <v>17494</v>
      </c>
      <c r="C17498" s="85">
        <v>19683</v>
      </c>
      <c r="D17498" s="85">
        <v>17494</v>
      </c>
      <c r="E17498" s="86" t="s">
        <v>30691</v>
      </c>
      <c r="F17498" s="85" t="s">
        <v>283</v>
      </c>
      <c r="G17498" s="86" t="s">
        <v>21076</v>
      </c>
      <c r="H17498" s="85" t="s">
        <v>1</v>
      </c>
      <c r="I17498" s="85">
        <v>-1</v>
      </c>
      <c r="J17498" s="88">
        <v>0</v>
      </c>
      <c r="K17498" s="146">
        <v>0.21525297224026074</v>
      </c>
      <c r="L17498" s="147">
        <v>3.0395017173607892E-10</v>
      </c>
      <c r="M17498" s="147">
        <v>0</v>
      </c>
      <c r="N17498" s="87">
        <v>0</v>
      </c>
      <c r="O17498" s="88">
        <v>0</v>
      </c>
      <c r="P17498" s="89" t="e">
        <v>#DIV/0!</v>
      </c>
    </row>
    <row r="17499" spans="1:16">
      <c r="A17499" s="75" t="s">
        <v>30695</v>
      </c>
      <c r="B17499" s="85">
        <v>17495</v>
      </c>
      <c r="C17499" s="85">
        <v>19684</v>
      </c>
      <c r="D17499" s="85">
        <v>17495</v>
      </c>
      <c r="E17499" s="86" t="s">
        <v>30691</v>
      </c>
      <c r="F17499" s="85" t="s">
        <v>2897</v>
      </c>
      <c r="G17499" s="86" t="s">
        <v>21076</v>
      </c>
      <c r="H17499" s="85" t="s">
        <v>1</v>
      </c>
      <c r="I17499" s="85">
        <v>-1</v>
      </c>
      <c r="J17499" s="88">
        <v>0</v>
      </c>
      <c r="K17499" s="146">
        <v>0.2236574676862679</v>
      </c>
      <c r="L17499" s="147">
        <v>3.0447407501825871E-10</v>
      </c>
      <c r="M17499" s="147">
        <v>0</v>
      </c>
      <c r="N17499" s="87">
        <v>0</v>
      </c>
      <c r="O17499" s="88">
        <v>0</v>
      </c>
      <c r="P17499" s="89" t="e">
        <v>#DIV/0!</v>
      </c>
    </row>
    <row r="17500" spans="1:16">
      <c r="A17500" s="75" t="s">
        <v>30696</v>
      </c>
      <c r="B17500" s="85">
        <v>17496</v>
      </c>
      <c r="C17500" s="85">
        <v>19685</v>
      </c>
      <c r="D17500" s="85">
        <v>17496</v>
      </c>
      <c r="E17500" s="86" t="s">
        <v>30691</v>
      </c>
      <c r="F17500" s="85" t="s">
        <v>2700</v>
      </c>
      <c r="G17500" s="86" t="s">
        <v>21076</v>
      </c>
      <c r="H17500" s="85" t="s">
        <v>1</v>
      </c>
      <c r="I17500" s="85">
        <v>-1</v>
      </c>
      <c r="J17500" s="88">
        <v>0</v>
      </c>
      <c r="K17500" s="146">
        <v>0.21214116148299314</v>
      </c>
      <c r="L17500" s="147">
        <v>3.0368662631093711E-10</v>
      </c>
      <c r="M17500" s="147">
        <v>0</v>
      </c>
      <c r="N17500" s="87">
        <v>0</v>
      </c>
      <c r="O17500" s="88">
        <v>0</v>
      </c>
      <c r="P17500" s="89" t="e">
        <v>#DIV/0!</v>
      </c>
    </row>
    <row r="17501" spans="1:16">
      <c r="A17501" s="75" t="s">
        <v>30697</v>
      </c>
      <c r="B17501" s="85">
        <v>17497</v>
      </c>
      <c r="C17501" s="85">
        <v>19686</v>
      </c>
      <c r="D17501" s="85">
        <v>17497</v>
      </c>
      <c r="E17501" s="86" t="s">
        <v>30691</v>
      </c>
      <c r="F17501" s="85" t="s">
        <v>240</v>
      </c>
      <c r="G17501" s="86" t="s">
        <v>21076</v>
      </c>
      <c r="H17501" s="85" t="s">
        <v>1</v>
      </c>
      <c r="I17501" s="85">
        <v>-1</v>
      </c>
      <c r="J17501" s="88">
        <v>0</v>
      </c>
      <c r="K17501" s="146">
        <v>0.21690568390057749</v>
      </c>
      <c r="L17501" s="147">
        <v>3.0409229929106722E-10</v>
      </c>
      <c r="M17501" s="147">
        <v>0</v>
      </c>
      <c r="N17501" s="87">
        <v>0</v>
      </c>
      <c r="O17501" s="88">
        <v>0</v>
      </c>
      <c r="P17501" s="89" t="e">
        <v>#DIV/0!</v>
      </c>
    </row>
    <row r="17502" spans="1:16">
      <c r="A17502" s="75" t="s">
        <v>30698</v>
      </c>
      <c r="B17502" s="85">
        <v>17498</v>
      </c>
      <c r="C17502" s="85">
        <v>19687</v>
      </c>
      <c r="D17502" s="85">
        <v>17498</v>
      </c>
      <c r="E17502" s="86" t="s">
        <v>30691</v>
      </c>
      <c r="F17502" s="85" t="s">
        <v>891</v>
      </c>
      <c r="G17502" s="86" t="s">
        <v>21076</v>
      </c>
      <c r="H17502" s="85" t="s">
        <v>1</v>
      </c>
      <c r="I17502" s="85">
        <v>-1</v>
      </c>
      <c r="J17502" s="88">
        <v>0</v>
      </c>
      <c r="K17502" s="146">
        <v>0.2144453291205011</v>
      </c>
      <c r="L17502" s="147">
        <v>3.0388176751883599E-10</v>
      </c>
      <c r="M17502" s="147">
        <v>0</v>
      </c>
      <c r="N17502" s="87">
        <v>0</v>
      </c>
      <c r="O17502" s="88">
        <v>0</v>
      </c>
      <c r="P17502" s="89" t="e">
        <v>#DIV/0!</v>
      </c>
    </row>
    <row r="17503" spans="1:16">
      <c r="A17503" s="75" t="s">
        <v>30699</v>
      </c>
      <c r="B17503" s="85">
        <v>17499</v>
      </c>
      <c r="C17503" s="85">
        <v>19688</v>
      </c>
      <c r="D17503" s="85">
        <v>17499</v>
      </c>
      <c r="E17503" s="86" t="s">
        <v>30691</v>
      </c>
      <c r="F17503" s="85" t="s">
        <v>38</v>
      </c>
      <c r="G17503" s="86" t="s">
        <v>21076</v>
      </c>
      <c r="H17503" s="85" t="s">
        <v>1</v>
      </c>
      <c r="I17503" s="85">
        <v>-1</v>
      </c>
      <c r="J17503" s="88">
        <v>0</v>
      </c>
      <c r="K17503" s="146">
        <v>0.21574449472116319</v>
      </c>
      <c r="L17503" s="147">
        <v>3.0399291180380101E-10</v>
      </c>
      <c r="M17503" s="147">
        <v>0</v>
      </c>
      <c r="N17503" s="87">
        <v>0</v>
      </c>
      <c r="O17503" s="88">
        <v>0</v>
      </c>
      <c r="P17503" s="89" t="e">
        <v>#DIV/0!</v>
      </c>
    </row>
    <row r="17504" spans="1:16">
      <c r="A17504" s="75" t="s">
        <v>30700</v>
      </c>
      <c r="B17504" s="85">
        <v>17500</v>
      </c>
      <c r="C17504" s="85">
        <v>19689</v>
      </c>
      <c r="D17504" s="85">
        <v>17500</v>
      </c>
      <c r="E17504" s="86" t="s">
        <v>30691</v>
      </c>
      <c r="F17504" s="85" t="s">
        <v>139</v>
      </c>
      <c r="G17504" s="86" t="s">
        <v>21076</v>
      </c>
      <c r="H17504" s="85" t="s">
        <v>1</v>
      </c>
      <c r="I17504" s="85">
        <v>-1</v>
      </c>
      <c r="J17504" s="88">
        <v>0</v>
      </c>
      <c r="K17504" s="146">
        <v>0.21514552696696376</v>
      </c>
      <c r="L17504" s="147">
        <v>3.0394157545771649E-10</v>
      </c>
      <c r="M17504" s="147">
        <v>0</v>
      </c>
      <c r="N17504" s="87">
        <v>0</v>
      </c>
      <c r="O17504" s="88">
        <v>0</v>
      </c>
      <c r="P17504" s="89" t="e">
        <v>#DIV/0!</v>
      </c>
    </row>
    <row r="17505" spans="1:16">
      <c r="A17505" s="75" t="s">
        <v>30701</v>
      </c>
      <c r="B17505" s="85">
        <v>17501</v>
      </c>
      <c r="C17505" s="85">
        <v>19690</v>
      </c>
      <c r="D17505" s="85">
        <v>17501</v>
      </c>
      <c r="E17505" s="86" t="s">
        <v>30691</v>
      </c>
      <c r="F17505" s="85" t="s">
        <v>3688</v>
      </c>
      <c r="G17505" s="86" t="s">
        <v>21076</v>
      </c>
      <c r="H17505" s="85" t="s">
        <v>1</v>
      </c>
      <c r="I17505" s="85">
        <v>-1</v>
      </c>
      <c r="J17505" s="88">
        <v>0</v>
      </c>
      <c r="K17505" s="146">
        <v>0.22118757810677744</v>
      </c>
      <c r="L17505" s="147">
        <v>3.0442278703245382E-10</v>
      </c>
      <c r="M17505" s="147">
        <v>0</v>
      </c>
      <c r="N17505" s="87">
        <v>0</v>
      </c>
      <c r="O17505" s="88">
        <v>0</v>
      </c>
      <c r="P17505" s="89" t="e">
        <v>#DIV/0!</v>
      </c>
    </row>
    <row r="17506" spans="1:16">
      <c r="A17506" s="75" t="s">
        <v>21087</v>
      </c>
      <c r="B17506" s="85">
        <v>17502</v>
      </c>
      <c r="C17506" s="85">
        <v>13101</v>
      </c>
      <c r="D17506" s="85">
        <v>17502</v>
      </c>
      <c r="E17506" s="86" t="s">
        <v>21088</v>
      </c>
      <c r="F17506" s="85" t="s">
        <v>2901</v>
      </c>
      <c r="G17506" s="86" t="s">
        <v>21089</v>
      </c>
      <c r="H17506" s="85" t="s">
        <v>1</v>
      </c>
      <c r="I17506" s="85">
        <v>-1</v>
      </c>
      <c r="J17506" s="88">
        <v>0</v>
      </c>
      <c r="K17506" s="146">
        <v>4.4246152806380369E-2</v>
      </c>
      <c r="L17506" s="147">
        <v>1.4438396154077809E-10</v>
      </c>
      <c r="M17506" s="147">
        <v>0</v>
      </c>
      <c r="N17506" s="87">
        <v>0</v>
      </c>
      <c r="O17506" s="88">
        <v>0</v>
      </c>
      <c r="P17506" s="89" t="e">
        <v>#DIV/0!</v>
      </c>
    </row>
    <row r="17507" spans="1:16">
      <c r="A17507" s="75" t="s">
        <v>21090</v>
      </c>
      <c r="B17507" s="85">
        <v>17503</v>
      </c>
      <c r="C17507" s="85">
        <v>13102</v>
      </c>
      <c r="D17507" s="85">
        <v>17503</v>
      </c>
      <c r="E17507" s="86" t="s">
        <v>21088</v>
      </c>
      <c r="F17507" s="85" t="s">
        <v>2804</v>
      </c>
      <c r="G17507" s="86" t="s">
        <v>21089</v>
      </c>
      <c r="H17507" s="85" t="s">
        <v>1</v>
      </c>
      <c r="I17507" s="85">
        <v>-1</v>
      </c>
      <c r="J17507" s="88">
        <v>0</v>
      </c>
      <c r="K17507" s="146">
        <v>0.2212123142299271</v>
      </c>
      <c r="L17507" s="147">
        <v>2.4110021535213622E-10</v>
      </c>
      <c r="M17507" s="147">
        <v>0</v>
      </c>
      <c r="N17507" s="87">
        <v>0</v>
      </c>
      <c r="O17507" s="88">
        <v>0</v>
      </c>
      <c r="P17507" s="89" t="e">
        <v>#DIV/0!</v>
      </c>
    </row>
    <row r="17508" spans="1:16">
      <c r="A17508" s="75" t="s">
        <v>21091</v>
      </c>
      <c r="B17508" s="85">
        <v>17504</v>
      </c>
      <c r="C17508" s="85">
        <v>13103</v>
      </c>
      <c r="D17508" s="85">
        <v>17504</v>
      </c>
      <c r="E17508" s="86" t="s">
        <v>21088</v>
      </c>
      <c r="F17508" s="85" t="s">
        <v>232</v>
      </c>
      <c r="G17508" s="86" t="s">
        <v>21089</v>
      </c>
      <c r="H17508" s="85" t="s">
        <v>1</v>
      </c>
      <c r="I17508" s="85">
        <v>-1</v>
      </c>
      <c r="J17508" s="88">
        <v>0</v>
      </c>
      <c r="K17508" s="146">
        <v>0.22635169623996393</v>
      </c>
      <c r="L17508" s="147">
        <v>2.4147332264033828E-10</v>
      </c>
      <c r="M17508" s="147">
        <v>0</v>
      </c>
      <c r="N17508" s="87">
        <v>0</v>
      </c>
      <c r="O17508" s="88">
        <v>0</v>
      </c>
      <c r="P17508" s="89" t="e">
        <v>#DIV/0!</v>
      </c>
    </row>
    <row r="17509" spans="1:16">
      <c r="A17509" s="75" t="s">
        <v>21092</v>
      </c>
      <c r="B17509" s="85">
        <v>17505</v>
      </c>
      <c r="C17509" s="85">
        <v>13104</v>
      </c>
      <c r="D17509" s="85">
        <v>17505</v>
      </c>
      <c r="E17509" s="86" t="s">
        <v>21088</v>
      </c>
      <c r="F17509" s="85" t="s">
        <v>758</v>
      </c>
      <c r="G17509" s="86" t="s">
        <v>21089</v>
      </c>
      <c r="H17509" s="85" t="s">
        <v>1</v>
      </c>
      <c r="I17509" s="85">
        <v>-1</v>
      </c>
      <c r="J17509" s="88">
        <v>0</v>
      </c>
      <c r="K17509" s="146">
        <v>0.22526113491830585</v>
      </c>
      <c r="L17509" s="147">
        <v>2.4144520290808729E-10</v>
      </c>
      <c r="M17509" s="147">
        <v>0</v>
      </c>
      <c r="N17509" s="87">
        <v>0</v>
      </c>
      <c r="O17509" s="88">
        <v>0</v>
      </c>
      <c r="P17509" s="89" t="e">
        <v>#DIV/0!</v>
      </c>
    </row>
    <row r="17510" spans="1:16">
      <c r="A17510" s="75" t="s">
        <v>21093</v>
      </c>
      <c r="B17510" s="85">
        <v>17506</v>
      </c>
      <c r="C17510" s="85">
        <v>13105</v>
      </c>
      <c r="D17510" s="85">
        <v>17506</v>
      </c>
      <c r="E17510" s="86" t="s">
        <v>21088</v>
      </c>
      <c r="F17510" s="85" t="s">
        <v>283</v>
      </c>
      <c r="G17510" s="86" t="s">
        <v>21089</v>
      </c>
      <c r="H17510" s="85" t="s">
        <v>1</v>
      </c>
      <c r="I17510" s="85">
        <v>-1</v>
      </c>
      <c r="J17510" s="88">
        <v>0</v>
      </c>
      <c r="K17510" s="146">
        <v>0.22563860519035148</v>
      </c>
      <c r="L17510" s="147">
        <v>2.4145750772844172E-10</v>
      </c>
      <c r="M17510" s="147">
        <v>0</v>
      </c>
      <c r="N17510" s="87">
        <v>0</v>
      </c>
      <c r="O17510" s="88">
        <v>0</v>
      </c>
      <c r="P17510" s="89" t="e">
        <v>#DIV/0!</v>
      </c>
    </row>
    <row r="17511" spans="1:16">
      <c r="A17511" s="75" t="s">
        <v>21094</v>
      </c>
      <c r="B17511" s="85">
        <v>17507</v>
      </c>
      <c r="C17511" s="85">
        <v>13106</v>
      </c>
      <c r="D17511" s="85">
        <v>17507</v>
      </c>
      <c r="E17511" s="86" t="s">
        <v>21088</v>
      </c>
      <c r="F17511" s="85" t="s">
        <v>235</v>
      </c>
      <c r="G17511" s="86" t="s">
        <v>21089</v>
      </c>
      <c r="H17511" s="85" t="s">
        <v>1</v>
      </c>
      <c r="I17511" s="85">
        <v>-1</v>
      </c>
      <c r="J17511" s="88">
        <v>0</v>
      </c>
      <c r="K17511" s="146">
        <v>0.22953327781637886</v>
      </c>
      <c r="L17511" s="147">
        <v>2.415453192981207E-10</v>
      </c>
      <c r="M17511" s="147">
        <v>0</v>
      </c>
      <c r="N17511" s="87">
        <v>0</v>
      </c>
      <c r="O17511" s="88">
        <v>0</v>
      </c>
      <c r="P17511" s="89" t="e">
        <v>#DIV/0!</v>
      </c>
    </row>
    <row r="17512" spans="1:16">
      <c r="A17512" s="75" t="s">
        <v>21095</v>
      </c>
      <c r="B17512" s="85">
        <v>17508</v>
      </c>
      <c r="C17512" s="85">
        <v>13107</v>
      </c>
      <c r="D17512" s="85">
        <v>17508</v>
      </c>
      <c r="E17512" s="86" t="s">
        <v>21088</v>
      </c>
      <c r="F17512" s="85" t="s">
        <v>2700</v>
      </c>
      <c r="G17512" s="86" t="s">
        <v>21089</v>
      </c>
      <c r="H17512" s="85" t="s">
        <v>1</v>
      </c>
      <c r="I17512" s="85">
        <v>-1</v>
      </c>
      <c r="J17512" s="88">
        <v>0</v>
      </c>
      <c r="K17512" s="146">
        <v>0.2167670608032588</v>
      </c>
      <c r="L17512" s="147">
        <v>2.4072334237953642E-10</v>
      </c>
      <c r="M17512" s="147">
        <v>0</v>
      </c>
      <c r="N17512" s="87">
        <v>0</v>
      </c>
      <c r="O17512" s="88">
        <v>0</v>
      </c>
      <c r="P17512" s="89" t="e">
        <v>#DIV/0!</v>
      </c>
    </row>
    <row r="17513" spans="1:16">
      <c r="A17513" s="75" t="s">
        <v>21096</v>
      </c>
      <c r="B17513" s="85">
        <v>17509</v>
      </c>
      <c r="C17513" s="85">
        <v>13108</v>
      </c>
      <c r="D17513" s="85">
        <v>17509</v>
      </c>
      <c r="E17513" s="86" t="s">
        <v>21088</v>
      </c>
      <c r="F17513" s="85" t="s">
        <v>3906</v>
      </c>
      <c r="G17513" s="86" t="s">
        <v>21089</v>
      </c>
      <c r="H17513" s="85" t="s">
        <v>1</v>
      </c>
      <c r="I17513" s="85">
        <v>-1</v>
      </c>
      <c r="J17513" s="88">
        <v>0</v>
      </c>
      <c r="K17513" s="146">
        <v>0.21938542304505815</v>
      </c>
      <c r="L17513" s="147">
        <v>2.4094576794095121E-10</v>
      </c>
      <c r="M17513" s="147">
        <v>0</v>
      </c>
      <c r="N17513" s="87">
        <v>0</v>
      </c>
      <c r="O17513" s="88">
        <v>0</v>
      </c>
      <c r="P17513" s="89" t="e">
        <v>#DIV/0!</v>
      </c>
    </row>
    <row r="17514" spans="1:16">
      <c r="A17514" s="75" t="s">
        <v>21097</v>
      </c>
      <c r="B17514" s="85">
        <v>17510</v>
      </c>
      <c r="C17514" s="85">
        <v>13109</v>
      </c>
      <c r="D17514" s="85">
        <v>17510</v>
      </c>
      <c r="E17514" s="86" t="s">
        <v>21088</v>
      </c>
      <c r="F17514" s="85" t="s">
        <v>240</v>
      </c>
      <c r="G17514" s="86" t="s">
        <v>21089</v>
      </c>
      <c r="H17514" s="85" t="s">
        <v>1</v>
      </c>
      <c r="I17514" s="85">
        <v>-1</v>
      </c>
      <c r="J17514" s="88">
        <v>0</v>
      </c>
      <c r="K17514" s="146">
        <v>0.22552208160785353</v>
      </c>
      <c r="L17514" s="147">
        <v>2.4145454223268361E-10</v>
      </c>
      <c r="M17514" s="147">
        <v>0</v>
      </c>
      <c r="N17514" s="87">
        <v>0</v>
      </c>
      <c r="O17514" s="88">
        <v>0</v>
      </c>
      <c r="P17514" s="89" t="e">
        <v>#DIV/0!</v>
      </c>
    </row>
    <row r="17515" spans="1:16">
      <c r="A17515" s="75" t="s">
        <v>21098</v>
      </c>
      <c r="B17515" s="85">
        <v>17511</v>
      </c>
      <c r="C17515" s="85">
        <v>13110</v>
      </c>
      <c r="D17515" s="85">
        <v>17511</v>
      </c>
      <c r="E17515" s="86" t="s">
        <v>21088</v>
      </c>
      <c r="F17515" s="85" t="s">
        <v>8760</v>
      </c>
      <c r="G17515" s="86" t="s">
        <v>21089</v>
      </c>
      <c r="H17515" s="85" t="s">
        <v>1</v>
      </c>
      <c r="I17515" s="85">
        <v>-1</v>
      </c>
      <c r="J17515" s="88">
        <v>0</v>
      </c>
      <c r="K17515" s="146">
        <v>0.22758985190648423</v>
      </c>
      <c r="L17515" s="147">
        <v>2.4150012753594859E-10</v>
      </c>
      <c r="M17515" s="147">
        <v>0</v>
      </c>
      <c r="N17515" s="87">
        <v>0</v>
      </c>
      <c r="O17515" s="88">
        <v>0</v>
      </c>
      <c r="P17515" s="89" t="e">
        <v>#DIV/0!</v>
      </c>
    </row>
    <row r="17516" spans="1:16">
      <c r="A17516" s="75" t="s">
        <v>21099</v>
      </c>
      <c r="B17516" s="85">
        <v>17512</v>
      </c>
      <c r="C17516" s="85">
        <v>13111</v>
      </c>
      <c r="D17516" s="85">
        <v>17512</v>
      </c>
      <c r="E17516" s="86" t="s">
        <v>21088</v>
      </c>
      <c r="F17516" s="85" t="s">
        <v>891</v>
      </c>
      <c r="G17516" s="86" t="s">
        <v>21089</v>
      </c>
      <c r="H17516" s="85" t="s">
        <v>1</v>
      </c>
      <c r="I17516" s="85">
        <v>-1</v>
      </c>
      <c r="J17516" s="88">
        <v>0</v>
      </c>
      <c r="K17516" s="146">
        <v>0.21847237355274154</v>
      </c>
      <c r="L17516" s="147">
        <v>2.4086908309857189E-10</v>
      </c>
      <c r="M17516" s="147">
        <v>0</v>
      </c>
      <c r="N17516" s="87">
        <v>0</v>
      </c>
      <c r="O17516" s="88">
        <v>0</v>
      </c>
      <c r="P17516" s="89" t="e">
        <v>#DIV/0!</v>
      </c>
    </row>
    <row r="17517" spans="1:16">
      <c r="A17517" s="75" t="s">
        <v>21100</v>
      </c>
      <c r="B17517" s="85">
        <v>17513</v>
      </c>
      <c r="C17517" s="85">
        <v>13112</v>
      </c>
      <c r="D17517" s="85">
        <v>17513</v>
      </c>
      <c r="E17517" s="86" t="s">
        <v>21088</v>
      </c>
      <c r="F17517" s="85" t="s">
        <v>38</v>
      </c>
      <c r="G17517" s="86" t="s">
        <v>21089</v>
      </c>
      <c r="H17517" s="85" t="s">
        <v>1</v>
      </c>
      <c r="I17517" s="85">
        <v>-1</v>
      </c>
      <c r="J17517" s="88">
        <v>0</v>
      </c>
      <c r="K17517" s="146">
        <v>0.22579044615542185</v>
      </c>
      <c r="L17517" s="147">
        <v>2.4146116896333817E-10</v>
      </c>
      <c r="M17517" s="147">
        <v>0</v>
      </c>
      <c r="N17517" s="87">
        <v>0</v>
      </c>
      <c r="O17517" s="88">
        <v>0</v>
      </c>
      <c r="P17517" s="89" t="e">
        <v>#DIV/0!</v>
      </c>
    </row>
    <row r="17518" spans="1:16">
      <c r="A17518" s="75" t="s">
        <v>21101</v>
      </c>
      <c r="B17518" s="85">
        <v>17514</v>
      </c>
      <c r="C17518" s="85">
        <v>13113</v>
      </c>
      <c r="D17518" s="85">
        <v>17514</v>
      </c>
      <c r="E17518" s="86" t="s">
        <v>21088</v>
      </c>
      <c r="F17518" s="85" t="s">
        <v>139</v>
      </c>
      <c r="G17518" s="86" t="s">
        <v>21089</v>
      </c>
      <c r="H17518" s="85" t="s">
        <v>1</v>
      </c>
      <c r="I17518" s="85">
        <v>-1</v>
      </c>
      <c r="J17518" s="88">
        <v>0</v>
      </c>
      <c r="K17518" s="146">
        <v>0.22807974982483684</v>
      </c>
      <c r="L17518" s="147">
        <v>2.415097973061677E-10</v>
      </c>
      <c r="M17518" s="147">
        <v>0</v>
      </c>
      <c r="N17518" s="87">
        <v>0</v>
      </c>
      <c r="O17518" s="88">
        <v>0</v>
      </c>
      <c r="P17518" s="89" t="e">
        <v>#DIV/0!</v>
      </c>
    </row>
    <row r="17519" spans="1:16">
      <c r="A17519" s="75" t="s">
        <v>30702</v>
      </c>
      <c r="B17519" s="85">
        <v>17515</v>
      </c>
      <c r="C17519" s="85">
        <v>19691</v>
      </c>
      <c r="D17519" s="85">
        <v>17515</v>
      </c>
      <c r="E17519" s="86" t="s">
        <v>30703</v>
      </c>
      <c r="F17519" s="85" t="s">
        <v>2901</v>
      </c>
      <c r="G17519" s="86" t="s">
        <v>21089</v>
      </c>
      <c r="H17519" s="85" t="s">
        <v>1</v>
      </c>
      <c r="I17519" s="85">
        <v>-1</v>
      </c>
      <c r="J17519" s="88">
        <v>0</v>
      </c>
      <c r="K17519" s="146">
        <v>4.4246152806380369E-2</v>
      </c>
      <c r="L17519" s="147">
        <v>1.4438396154077809E-10</v>
      </c>
      <c r="M17519" s="147">
        <v>0</v>
      </c>
      <c r="N17519" s="87">
        <v>0</v>
      </c>
      <c r="O17519" s="88">
        <v>0</v>
      </c>
      <c r="P17519" s="89" t="e">
        <v>#DIV/0!</v>
      </c>
    </row>
    <row r="17520" spans="1:16">
      <c r="A17520" s="75" t="s">
        <v>30704</v>
      </c>
      <c r="B17520" s="85">
        <v>17516</v>
      </c>
      <c r="C17520" s="85">
        <v>19692</v>
      </c>
      <c r="D17520" s="85">
        <v>17516</v>
      </c>
      <c r="E17520" s="86" t="s">
        <v>30703</v>
      </c>
      <c r="F17520" s="85" t="s">
        <v>2804</v>
      </c>
      <c r="G17520" s="86" t="s">
        <v>21089</v>
      </c>
      <c r="H17520" s="85" t="s">
        <v>1</v>
      </c>
      <c r="I17520" s="85">
        <v>-1</v>
      </c>
      <c r="J17520" s="88">
        <v>0</v>
      </c>
      <c r="K17520" s="146">
        <v>0.2212123142299271</v>
      </c>
      <c r="L17520" s="147">
        <v>2.4110021535213622E-10</v>
      </c>
      <c r="M17520" s="147">
        <v>0</v>
      </c>
      <c r="N17520" s="87">
        <v>0</v>
      </c>
      <c r="O17520" s="88">
        <v>0</v>
      </c>
      <c r="P17520" s="89" t="e">
        <v>#DIV/0!</v>
      </c>
    </row>
    <row r="17521" spans="1:16">
      <c r="A17521" s="75" t="s">
        <v>30705</v>
      </c>
      <c r="B17521" s="85">
        <v>17517</v>
      </c>
      <c r="C17521" s="85">
        <v>19693</v>
      </c>
      <c r="D17521" s="85">
        <v>17517</v>
      </c>
      <c r="E17521" s="86" t="s">
        <v>30703</v>
      </c>
      <c r="F17521" s="85" t="s">
        <v>232</v>
      </c>
      <c r="G17521" s="86" t="s">
        <v>21089</v>
      </c>
      <c r="H17521" s="85" t="s">
        <v>1</v>
      </c>
      <c r="I17521" s="85">
        <v>-1</v>
      </c>
      <c r="J17521" s="88">
        <v>0</v>
      </c>
      <c r="K17521" s="146">
        <v>0.22635169623996393</v>
      </c>
      <c r="L17521" s="147">
        <v>2.4147332264033828E-10</v>
      </c>
      <c r="M17521" s="147">
        <v>0</v>
      </c>
      <c r="N17521" s="87">
        <v>0</v>
      </c>
      <c r="O17521" s="88">
        <v>0</v>
      </c>
      <c r="P17521" s="89" t="e">
        <v>#DIV/0!</v>
      </c>
    </row>
    <row r="17522" spans="1:16">
      <c r="A17522" s="75" t="s">
        <v>30706</v>
      </c>
      <c r="B17522" s="85">
        <v>17518</v>
      </c>
      <c r="C17522" s="85">
        <v>19694</v>
      </c>
      <c r="D17522" s="85">
        <v>17518</v>
      </c>
      <c r="E17522" s="86" t="s">
        <v>30703</v>
      </c>
      <c r="F17522" s="85" t="s">
        <v>758</v>
      </c>
      <c r="G17522" s="86" t="s">
        <v>21089</v>
      </c>
      <c r="H17522" s="85" t="s">
        <v>1</v>
      </c>
      <c r="I17522" s="85">
        <v>-1</v>
      </c>
      <c r="J17522" s="88">
        <v>0</v>
      </c>
      <c r="K17522" s="146">
        <v>0.22526113491830585</v>
      </c>
      <c r="L17522" s="147">
        <v>2.4144520290808729E-10</v>
      </c>
      <c r="M17522" s="147">
        <v>0</v>
      </c>
      <c r="N17522" s="87">
        <v>0</v>
      </c>
      <c r="O17522" s="88">
        <v>0</v>
      </c>
      <c r="P17522" s="89" t="e">
        <v>#DIV/0!</v>
      </c>
    </row>
    <row r="17523" spans="1:16">
      <c r="A17523" s="75" t="s">
        <v>30707</v>
      </c>
      <c r="B17523" s="85">
        <v>17519</v>
      </c>
      <c r="C17523" s="85">
        <v>19695</v>
      </c>
      <c r="D17523" s="85">
        <v>17519</v>
      </c>
      <c r="E17523" s="86" t="s">
        <v>30703</v>
      </c>
      <c r="F17523" s="85" t="s">
        <v>283</v>
      </c>
      <c r="G17523" s="86" t="s">
        <v>21089</v>
      </c>
      <c r="H17523" s="85" t="s">
        <v>1</v>
      </c>
      <c r="I17523" s="85">
        <v>-1</v>
      </c>
      <c r="J17523" s="88">
        <v>0</v>
      </c>
      <c r="K17523" s="146">
        <v>0.22563860519035148</v>
      </c>
      <c r="L17523" s="147">
        <v>2.4145750772844172E-10</v>
      </c>
      <c r="M17523" s="147">
        <v>0</v>
      </c>
      <c r="N17523" s="87">
        <v>0</v>
      </c>
      <c r="O17523" s="88">
        <v>0</v>
      </c>
      <c r="P17523" s="89" t="e">
        <v>#DIV/0!</v>
      </c>
    </row>
    <row r="17524" spans="1:16">
      <c r="A17524" s="75" t="s">
        <v>30708</v>
      </c>
      <c r="B17524" s="85">
        <v>17520</v>
      </c>
      <c r="C17524" s="85">
        <v>19696</v>
      </c>
      <c r="D17524" s="85">
        <v>17520</v>
      </c>
      <c r="E17524" s="86" t="s">
        <v>30703</v>
      </c>
      <c r="F17524" s="85" t="s">
        <v>235</v>
      </c>
      <c r="G17524" s="86" t="s">
        <v>21089</v>
      </c>
      <c r="H17524" s="85" t="s">
        <v>1</v>
      </c>
      <c r="I17524" s="85">
        <v>-1</v>
      </c>
      <c r="J17524" s="88">
        <v>0</v>
      </c>
      <c r="K17524" s="146">
        <v>0.22953327781637886</v>
      </c>
      <c r="L17524" s="147">
        <v>2.415453192981207E-10</v>
      </c>
      <c r="M17524" s="147">
        <v>0</v>
      </c>
      <c r="N17524" s="87">
        <v>0</v>
      </c>
      <c r="O17524" s="88">
        <v>0</v>
      </c>
      <c r="P17524" s="89" t="e">
        <v>#DIV/0!</v>
      </c>
    </row>
    <row r="17525" spans="1:16">
      <c r="A17525" s="75" t="s">
        <v>30709</v>
      </c>
      <c r="B17525" s="85">
        <v>17521</v>
      </c>
      <c r="C17525" s="85">
        <v>19697</v>
      </c>
      <c r="D17525" s="85">
        <v>17521</v>
      </c>
      <c r="E17525" s="86" t="s">
        <v>30703</v>
      </c>
      <c r="F17525" s="85" t="s">
        <v>2700</v>
      </c>
      <c r="G17525" s="86" t="s">
        <v>21089</v>
      </c>
      <c r="H17525" s="85" t="s">
        <v>1</v>
      </c>
      <c r="I17525" s="85">
        <v>-1</v>
      </c>
      <c r="J17525" s="88">
        <v>0</v>
      </c>
      <c r="K17525" s="146">
        <v>0.2167670608032588</v>
      </c>
      <c r="L17525" s="147">
        <v>2.4072334237953642E-10</v>
      </c>
      <c r="M17525" s="147">
        <v>0</v>
      </c>
      <c r="N17525" s="87">
        <v>0</v>
      </c>
      <c r="O17525" s="88">
        <v>0</v>
      </c>
      <c r="P17525" s="89" t="e">
        <v>#DIV/0!</v>
      </c>
    </row>
    <row r="17526" spans="1:16">
      <c r="A17526" s="75" t="s">
        <v>30710</v>
      </c>
      <c r="B17526" s="85">
        <v>17522</v>
      </c>
      <c r="C17526" s="85">
        <v>19698</v>
      </c>
      <c r="D17526" s="85">
        <v>17522</v>
      </c>
      <c r="E17526" s="86" t="s">
        <v>30703</v>
      </c>
      <c r="F17526" s="85" t="s">
        <v>3906</v>
      </c>
      <c r="G17526" s="86" t="s">
        <v>21089</v>
      </c>
      <c r="H17526" s="85" t="s">
        <v>1</v>
      </c>
      <c r="I17526" s="85">
        <v>-1</v>
      </c>
      <c r="J17526" s="88">
        <v>0</v>
      </c>
      <c r="K17526" s="146">
        <v>0.21938542304505815</v>
      </c>
      <c r="L17526" s="147">
        <v>2.4094576794095121E-10</v>
      </c>
      <c r="M17526" s="147">
        <v>0</v>
      </c>
      <c r="N17526" s="87">
        <v>0</v>
      </c>
      <c r="O17526" s="88">
        <v>0</v>
      </c>
      <c r="P17526" s="89" t="e">
        <v>#DIV/0!</v>
      </c>
    </row>
    <row r="17527" spans="1:16">
      <c r="A17527" s="75" t="s">
        <v>30711</v>
      </c>
      <c r="B17527" s="85">
        <v>17523</v>
      </c>
      <c r="C17527" s="85">
        <v>19699</v>
      </c>
      <c r="D17527" s="85">
        <v>17523</v>
      </c>
      <c r="E17527" s="86" t="s">
        <v>30703</v>
      </c>
      <c r="F17527" s="85" t="s">
        <v>240</v>
      </c>
      <c r="G17527" s="86" t="s">
        <v>21089</v>
      </c>
      <c r="H17527" s="85" t="s">
        <v>1</v>
      </c>
      <c r="I17527" s="85">
        <v>-1</v>
      </c>
      <c r="J17527" s="88">
        <v>0</v>
      </c>
      <c r="K17527" s="146">
        <v>0.22552208160785353</v>
      </c>
      <c r="L17527" s="147">
        <v>2.4145454223268361E-10</v>
      </c>
      <c r="M17527" s="147">
        <v>0</v>
      </c>
      <c r="N17527" s="87">
        <v>0</v>
      </c>
      <c r="O17527" s="88">
        <v>0</v>
      </c>
      <c r="P17527" s="89" t="e">
        <v>#DIV/0!</v>
      </c>
    </row>
    <row r="17528" spans="1:16">
      <c r="A17528" s="75" t="s">
        <v>30712</v>
      </c>
      <c r="B17528" s="85">
        <v>17524</v>
      </c>
      <c r="C17528" s="85">
        <v>19700</v>
      </c>
      <c r="D17528" s="85">
        <v>17524</v>
      </c>
      <c r="E17528" s="86" t="s">
        <v>30703</v>
      </c>
      <c r="F17528" s="85" t="s">
        <v>8760</v>
      </c>
      <c r="G17528" s="86" t="s">
        <v>21089</v>
      </c>
      <c r="H17528" s="85" t="s">
        <v>1</v>
      </c>
      <c r="I17528" s="85">
        <v>-1</v>
      </c>
      <c r="J17528" s="88">
        <v>0</v>
      </c>
      <c r="K17528" s="146">
        <v>0.22758985190648423</v>
      </c>
      <c r="L17528" s="147">
        <v>2.4150012753594859E-10</v>
      </c>
      <c r="M17528" s="147">
        <v>0</v>
      </c>
      <c r="N17528" s="87">
        <v>0</v>
      </c>
      <c r="O17528" s="88">
        <v>0</v>
      </c>
      <c r="P17528" s="89" t="e">
        <v>#DIV/0!</v>
      </c>
    </row>
    <row r="17529" spans="1:16">
      <c r="A17529" s="75" t="s">
        <v>30713</v>
      </c>
      <c r="B17529" s="85">
        <v>17525</v>
      </c>
      <c r="C17529" s="85">
        <v>19701</v>
      </c>
      <c r="D17529" s="85">
        <v>17525</v>
      </c>
      <c r="E17529" s="86" t="s">
        <v>30703</v>
      </c>
      <c r="F17529" s="85" t="s">
        <v>891</v>
      </c>
      <c r="G17529" s="86" t="s">
        <v>21089</v>
      </c>
      <c r="H17529" s="85" t="s">
        <v>1</v>
      </c>
      <c r="I17529" s="85">
        <v>-1</v>
      </c>
      <c r="J17529" s="88">
        <v>0</v>
      </c>
      <c r="K17529" s="146">
        <v>0.21847237355274154</v>
      </c>
      <c r="L17529" s="147">
        <v>2.4086908309857189E-10</v>
      </c>
      <c r="M17529" s="147">
        <v>0</v>
      </c>
      <c r="N17529" s="87">
        <v>0</v>
      </c>
      <c r="O17529" s="88">
        <v>0</v>
      </c>
      <c r="P17529" s="89" t="e">
        <v>#DIV/0!</v>
      </c>
    </row>
    <row r="17530" spans="1:16">
      <c r="A17530" s="75" t="s">
        <v>30714</v>
      </c>
      <c r="B17530" s="85">
        <v>17526</v>
      </c>
      <c r="C17530" s="85">
        <v>19702</v>
      </c>
      <c r="D17530" s="85">
        <v>17526</v>
      </c>
      <c r="E17530" s="86" t="s">
        <v>30703</v>
      </c>
      <c r="F17530" s="85" t="s">
        <v>38</v>
      </c>
      <c r="G17530" s="86" t="s">
        <v>21089</v>
      </c>
      <c r="H17530" s="85" t="s">
        <v>1</v>
      </c>
      <c r="I17530" s="85">
        <v>-1</v>
      </c>
      <c r="J17530" s="88">
        <v>0</v>
      </c>
      <c r="K17530" s="146">
        <v>0.22579044615542185</v>
      </c>
      <c r="L17530" s="147">
        <v>2.4146116896333817E-10</v>
      </c>
      <c r="M17530" s="147">
        <v>0</v>
      </c>
      <c r="N17530" s="87">
        <v>0</v>
      </c>
      <c r="O17530" s="88">
        <v>0</v>
      </c>
      <c r="P17530" s="89" t="e">
        <v>#DIV/0!</v>
      </c>
    </row>
    <row r="17531" spans="1:16">
      <c r="A17531" s="75" t="s">
        <v>30715</v>
      </c>
      <c r="B17531" s="85">
        <v>17527</v>
      </c>
      <c r="C17531" s="85">
        <v>19703</v>
      </c>
      <c r="D17531" s="85">
        <v>17527</v>
      </c>
      <c r="E17531" s="86" t="s">
        <v>30703</v>
      </c>
      <c r="F17531" s="85" t="s">
        <v>139</v>
      </c>
      <c r="G17531" s="86" t="s">
        <v>21089</v>
      </c>
      <c r="H17531" s="85" t="s">
        <v>1</v>
      </c>
      <c r="I17531" s="85">
        <v>-1</v>
      </c>
      <c r="J17531" s="88">
        <v>0</v>
      </c>
      <c r="K17531" s="146">
        <v>0.22807974982483684</v>
      </c>
      <c r="L17531" s="147">
        <v>2.415097973061677E-10</v>
      </c>
      <c r="M17531" s="147">
        <v>0</v>
      </c>
      <c r="N17531" s="87">
        <v>0</v>
      </c>
      <c r="O17531" s="88">
        <v>0</v>
      </c>
      <c r="P17531" s="89" t="e">
        <v>#DIV/0!</v>
      </c>
    </row>
    <row r="17532" spans="1:16">
      <c r="A17532" s="75" t="s">
        <v>21102</v>
      </c>
      <c r="B17532" s="85">
        <v>17528</v>
      </c>
      <c r="C17532" s="85">
        <v>13114</v>
      </c>
      <c r="D17532" s="85">
        <v>17528</v>
      </c>
      <c r="E17532" s="86" t="s">
        <v>21103</v>
      </c>
      <c r="F17532" s="85" t="s">
        <v>758</v>
      </c>
      <c r="G17532" s="86" t="s">
        <v>21104</v>
      </c>
      <c r="H17532" s="85" t="s">
        <v>1</v>
      </c>
      <c r="I17532" s="85">
        <v>-1</v>
      </c>
      <c r="J17532" s="88">
        <v>0</v>
      </c>
      <c r="K17532" s="146">
        <v>0.29503201510094651</v>
      </c>
      <c r="L17532" s="147">
        <v>3.1718775457306861E-10</v>
      </c>
      <c r="M17532" s="147">
        <v>0</v>
      </c>
      <c r="N17532" s="87">
        <v>0</v>
      </c>
      <c r="O17532" s="88">
        <v>0</v>
      </c>
      <c r="P17532" s="89" t="e">
        <v>#DIV/0!</v>
      </c>
    </row>
    <row r="17533" spans="1:16">
      <c r="A17533" s="75" t="s">
        <v>21105</v>
      </c>
      <c r="B17533" s="85">
        <v>17529</v>
      </c>
      <c r="C17533" s="85">
        <v>13115</v>
      </c>
      <c r="D17533" s="85">
        <v>17529</v>
      </c>
      <c r="E17533" s="86" t="s">
        <v>21103</v>
      </c>
      <c r="F17533" s="85" t="s">
        <v>38</v>
      </c>
      <c r="G17533" s="86" t="s">
        <v>21104</v>
      </c>
      <c r="H17533" s="85" t="s">
        <v>1</v>
      </c>
      <c r="I17533" s="85">
        <v>-1</v>
      </c>
      <c r="J17533" s="88">
        <v>0</v>
      </c>
      <c r="K17533" s="146">
        <v>0.29385694491998354</v>
      </c>
      <c r="L17533" s="147">
        <v>3.1708691669889688E-10</v>
      </c>
      <c r="M17533" s="147">
        <v>0</v>
      </c>
      <c r="N17533" s="87">
        <v>0</v>
      </c>
      <c r="O17533" s="88">
        <v>0</v>
      </c>
      <c r="P17533" s="89" t="e">
        <v>#DIV/0!</v>
      </c>
    </row>
    <row r="17534" spans="1:16">
      <c r="A17534" s="75" t="s">
        <v>21106</v>
      </c>
      <c r="B17534" s="85">
        <v>17530</v>
      </c>
      <c r="C17534" s="85">
        <v>13116</v>
      </c>
      <c r="D17534" s="85">
        <v>17530</v>
      </c>
      <c r="E17534" s="86" t="s">
        <v>21103</v>
      </c>
      <c r="F17534" s="85" t="s">
        <v>891</v>
      </c>
      <c r="G17534" s="86" t="s">
        <v>21104</v>
      </c>
      <c r="H17534" s="85" t="s">
        <v>1</v>
      </c>
      <c r="I17534" s="85">
        <v>-1</v>
      </c>
      <c r="J17534" s="88">
        <v>0</v>
      </c>
      <c r="K17534" s="146">
        <v>0.29350761407135656</v>
      </c>
      <c r="L17534" s="147">
        <v>3.170577131845728E-10</v>
      </c>
      <c r="M17534" s="147">
        <v>0</v>
      </c>
      <c r="N17534" s="87">
        <v>0</v>
      </c>
      <c r="O17534" s="88">
        <v>0</v>
      </c>
      <c r="P17534" s="89" t="e">
        <v>#DIV/0!</v>
      </c>
    </row>
    <row r="17535" spans="1:16">
      <c r="A17535" s="75" t="s">
        <v>21107</v>
      </c>
      <c r="B17535" s="85">
        <v>17531</v>
      </c>
      <c r="C17535" s="85">
        <v>13117</v>
      </c>
      <c r="D17535" s="85">
        <v>17531</v>
      </c>
      <c r="E17535" s="86" t="s">
        <v>21103</v>
      </c>
      <c r="F17535" s="85" t="s">
        <v>243</v>
      </c>
      <c r="G17535" s="86" t="s">
        <v>21104</v>
      </c>
      <c r="H17535" s="85" t="s">
        <v>1</v>
      </c>
      <c r="I17535" s="85">
        <v>-1</v>
      </c>
      <c r="J17535" s="88">
        <v>0</v>
      </c>
      <c r="K17535" s="146">
        <v>0.290945428817173</v>
      </c>
      <c r="L17535" s="147">
        <v>3.1684278687272979E-10</v>
      </c>
      <c r="M17535" s="147">
        <v>0</v>
      </c>
      <c r="N17535" s="87">
        <v>0</v>
      </c>
      <c r="O17535" s="88">
        <v>0</v>
      </c>
      <c r="P17535" s="89" t="e">
        <v>#DIV/0!</v>
      </c>
    </row>
    <row r="17536" spans="1:16">
      <c r="A17536" s="75" t="s">
        <v>30716</v>
      </c>
      <c r="B17536" s="85">
        <v>17532</v>
      </c>
      <c r="C17536" s="85">
        <v>19704</v>
      </c>
      <c r="D17536" s="85">
        <v>17532</v>
      </c>
      <c r="E17536" s="86" t="s">
        <v>30717</v>
      </c>
      <c r="F17536" s="85" t="s">
        <v>758</v>
      </c>
      <c r="G17536" s="86" t="s">
        <v>21104</v>
      </c>
      <c r="H17536" s="85" t="s">
        <v>1</v>
      </c>
      <c r="I17536" s="85">
        <v>-1</v>
      </c>
      <c r="J17536" s="88">
        <v>0</v>
      </c>
      <c r="K17536" s="146">
        <v>0.29503201510094651</v>
      </c>
      <c r="L17536" s="147">
        <v>3.1718775457306861E-10</v>
      </c>
      <c r="M17536" s="147">
        <v>0</v>
      </c>
      <c r="N17536" s="87">
        <v>0</v>
      </c>
      <c r="O17536" s="88">
        <v>0</v>
      </c>
      <c r="P17536" s="89" t="e">
        <v>#DIV/0!</v>
      </c>
    </row>
    <row r="17537" spans="1:16">
      <c r="A17537" s="75" t="s">
        <v>30718</v>
      </c>
      <c r="B17537" s="85">
        <v>17533</v>
      </c>
      <c r="C17537" s="85">
        <v>19705</v>
      </c>
      <c r="D17537" s="85">
        <v>17533</v>
      </c>
      <c r="E17537" s="86" t="s">
        <v>30717</v>
      </c>
      <c r="F17537" s="85" t="s">
        <v>38</v>
      </c>
      <c r="G17537" s="86" t="s">
        <v>21104</v>
      </c>
      <c r="H17537" s="85" t="s">
        <v>1</v>
      </c>
      <c r="I17537" s="85">
        <v>-1</v>
      </c>
      <c r="J17537" s="88">
        <v>0</v>
      </c>
      <c r="K17537" s="146">
        <v>0.29385694491998354</v>
      </c>
      <c r="L17537" s="147">
        <v>3.1708691669889688E-10</v>
      </c>
      <c r="M17537" s="147">
        <v>0</v>
      </c>
      <c r="N17537" s="87">
        <v>0</v>
      </c>
      <c r="O17537" s="88">
        <v>0</v>
      </c>
      <c r="P17537" s="89" t="e">
        <v>#DIV/0!</v>
      </c>
    </row>
    <row r="17538" spans="1:16">
      <c r="A17538" s="75" t="s">
        <v>30719</v>
      </c>
      <c r="B17538" s="85">
        <v>17534</v>
      </c>
      <c r="C17538" s="85">
        <v>19706</v>
      </c>
      <c r="D17538" s="85">
        <v>17534</v>
      </c>
      <c r="E17538" s="86" t="s">
        <v>30717</v>
      </c>
      <c r="F17538" s="85" t="s">
        <v>891</v>
      </c>
      <c r="G17538" s="86" t="s">
        <v>21104</v>
      </c>
      <c r="H17538" s="85" t="s">
        <v>1</v>
      </c>
      <c r="I17538" s="85">
        <v>-1</v>
      </c>
      <c r="J17538" s="88">
        <v>0</v>
      </c>
      <c r="K17538" s="146">
        <v>0.29350761407135656</v>
      </c>
      <c r="L17538" s="147">
        <v>3.170577131845728E-10</v>
      </c>
      <c r="M17538" s="147">
        <v>0</v>
      </c>
      <c r="N17538" s="87">
        <v>0</v>
      </c>
      <c r="O17538" s="88">
        <v>0</v>
      </c>
      <c r="P17538" s="89" t="e">
        <v>#DIV/0!</v>
      </c>
    </row>
    <row r="17539" spans="1:16">
      <c r="A17539" s="75" t="s">
        <v>30720</v>
      </c>
      <c r="B17539" s="85">
        <v>17535</v>
      </c>
      <c r="C17539" s="85">
        <v>19707</v>
      </c>
      <c r="D17539" s="85">
        <v>17535</v>
      </c>
      <c r="E17539" s="86" t="s">
        <v>30717</v>
      </c>
      <c r="F17539" s="85" t="s">
        <v>243</v>
      </c>
      <c r="G17539" s="86" t="s">
        <v>21104</v>
      </c>
      <c r="H17539" s="85" t="s">
        <v>1</v>
      </c>
      <c r="I17539" s="85">
        <v>-1</v>
      </c>
      <c r="J17539" s="88">
        <v>0</v>
      </c>
      <c r="K17539" s="146">
        <v>0.290945428817173</v>
      </c>
      <c r="L17539" s="147">
        <v>3.1684278687272979E-10</v>
      </c>
      <c r="M17539" s="147">
        <v>0</v>
      </c>
      <c r="N17539" s="87">
        <v>0</v>
      </c>
      <c r="O17539" s="88">
        <v>0</v>
      </c>
      <c r="P17539" s="89" t="e">
        <v>#DIV/0!</v>
      </c>
    </row>
    <row r="17540" spans="1:16">
      <c r="A17540" s="75" t="s">
        <v>21108</v>
      </c>
      <c r="B17540" s="85">
        <v>17536</v>
      </c>
      <c r="C17540" s="85">
        <v>13118</v>
      </c>
      <c r="D17540" s="85">
        <v>17536</v>
      </c>
      <c r="E17540" s="86" t="s">
        <v>21109</v>
      </c>
      <c r="F17540" s="85" t="s">
        <v>2804</v>
      </c>
      <c r="G17540" s="86" t="s">
        <v>21110</v>
      </c>
      <c r="H17540" s="85" t="s">
        <v>1</v>
      </c>
      <c r="I17540" s="85">
        <v>-1</v>
      </c>
      <c r="J17540" s="88">
        <v>0</v>
      </c>
      <c r="K17540" s="146">
        <v>0.28702821566099207</v>
      </c>
      <c r="L17540" s="147">
        <v>2.8160898656416302E-10</v>
      </c>
      <c r="M17540" s="147">
        <v>0</v>
      </c>
      <c r="N17540" s="87">
        <v>0</v>
      </c>
      <c r="O17540" s="88">
        <v>0</v>
      </c>
      <c r="P17540" s="89" t="e">
        <v>#DIV/0!</v>
      </c>
    </row>
    <row r="17541" spans="1:16">
      <c r="A17541" s="75" t="s">
        <v>21111</v>
      </c>
      <c r="B17541" s="85">
        <v>17537</v>
      </c>
      <c r="C17541" s="85">
        <v>13119</v>
      </c>
      <c r="D17541" s="85">
        <v>17537</v>
      </c>
      <c r="E17541" s="86" t="s">
        <v>21109</v>
      </c>
      <c r="F17541" s="85" t="s">
        <v>38</v>
      </c>
      <c r="G17541" s="86" t="s">
        <v>21110</v>
      </c>
      <c r="H17541" s="85" t="s">
        <v>1</v>
      </c>
      <c r="I17541" s="85">
        <v>-1</v>
      </c>
      <c r="J17541" s="88">
        <v>0</v>
      </c>
      <c r="K17541" s="146">
        <v>0.29159100365777879</v>
      </c>
      <c r="L17541" s="147">
        <v>2.8197463243390188E-10</v>
      </c>
      <c r="M17541" s="147">
        <v>0</v>
      </c>
      <c r="N17541" s="87">
        <v>0</v>
      </c>
      <c r="O17541" s="88">
        <v>0</v>
      </c>
      <c r="P17541" s="89" t="e">
        <v>#DIV/0!</v>
      </c>
    </row>
    <row r="17542" spans="1:16">
      <c r="A17542" s="75" t="s">
        <v>21112</v>
      </c>
      <c r="B17542" s="85">
        <v>17538</v>
      </c>
      <c r="C17542" s="85">
        <v>13120</v>
      </c>
      <c r="D17542" s="85">
        <v>17538</v>
      </c>
      <c r="E17542" s="86" t="s">
        <v>21109</v>
      </c>
      <c r="F17542" s="85" t="s">
        <v>3906</v>
      </c>
      <c r="G17542" s="86" t="s">
        <v>21110</v>
      </c>
      <c r="H17542" s="85" t="s">
        <v>1</v>
      </c>
      <c r="I17542" s="85">
        <v>-1</v>
      </c>
      <c r="J17542" s="88">
        <v>0</v>
      </c>
      <c r="K17542" s="146">
        <v>0.29244406984605781</v>
      </c>
      <c r="L17542" s="147">
        <v>2.8199297199225941E-10</v>
      </c>
      <c r="M17542" s="147">
        <v>0</v>
      </c>
      <c r="N17542" s="87">
        <v>0</v>
      </c>
      <c r="O17542" s="88">
        <v>0</v>
      </c>
      <c r="P17542" s="89" t="e">
        <v>#DIV/0!</v>
      </c>
    </row>
    <row r="17543" spans="1:16">
      <c r="A17543" s="75" t="s">
        <v>21113</v>
      </c>
      <c r="B17543" s="85">
        <v>17539</v>
      </c>
      <c r="C17543" s="85">
        <v>13121</v>
      </c>
      <c r="D17543" s="85">
        <v>17539</v>
      </c>
      <c r="E17543" s="86" t="s">
        <v>21109</v>
      </c>
      <c r="F17543" s="85" t="s">
        <v>139</v>
      </c>
      <c r="G17543" s="86" t="s">
        <v>21110</v>
      </c>
      <c r="H17543" s="85" t="s">
        <v>1</v>
      </c>
      <c r="I17543" s="85">
        <v>-1</v>
      </c>
      <c r="J17543" s="88">
        <v>0</v>
      </c>
      <c r="K17543" s="146">
        <v>0.28282902759194645</v>
      </c>
      <c r="L17543" s="147">
        <v>2.8126393224045958E-10</v>
      </c>
      <c r="M17543" s="147">
        <v>0</v>
      </c>
      <c r="N17543" s="87">
        <v>0</v>
      </c>
      <c r="O17543" s="88">
        <v>0</v>
      </c>
      <c r="P17543" s="89" t="e">
        <v>#DIV/0!</v>
      </c>
    </row>
    <row r="17544" spans="1:16">
      <c r="A17544" s="75" t="s">
        <v>30721</v>
      </c>
      <c r="B17544" s="85">
        <v>17540</v>
      </c>
      <c r="C17544" s="85">
        <v>19708</v>
      </c>
      <c r="D17544" s="85">
        <v>17540</v>
      </c>
      <c r="E17544" s="86" t="s">
        <v>30722</v>
      </c>
      <c r="F17544" s="85" t="s">
        <v>2804</v>
      </c>
      <c r="G17544" s="86" t="s">
        <v>21110</v>
      </c>
      <c r="H17544" s="85" t="s">
        <v>1</v>
      </c>
      <c r="I17544" s="85">
        <v>-1</v>
      </c>
      <c r="J17544" s="88">
        <v>0</v>
      </c>
      <c r="K17544" s="146">
        <v>0.28702821566099207</v>
      </c>
      <c r="L17544" s="147">
        <v>2.8160898656416302E-10</v>
      </c>
      <c r="M17544" s="147">
        <v>0</v>
      </c>
      <c r="N17544" s="87">
        <v>0</v>
      </c>
      <c r="O17544" s="88">
        <v>0</v>
      </c>
      <c r="P17544" s="89" t="e">
        <v>#DIV/0!</v>
      </c>
    </row>
    <row r="17545" spans="1:16">
      <c r="A17545" s="75" t="s">
        <v>30723</v>
      </c>
      <c r="B17545" s="85">
        <v>17541</v>
      </c>
      <c r="C17545" s="85">
        <v>19709</v>
      </c>
      <c r="D17545" s="85">
        <v>17541</v>
      </c>
      <c r="E17545" s="86" t="s">
        <v>30722</v>
      </c>
      <c r="F17545" s="85" t="s">
        <v>38</v>
      </c>
      <c r="G17545" s="86" t="s">
        <v>21110</v>
      </c>
      <c r="H17545" s="85" t="s">
        <v>1</v>
      </c>
      <c r="I17545" s="85">
        <v>-1</v>
      </c>
      <c r="J17545" s="88">
        <v>0</v>
      </c>
      <c r="K17545" s="146">
        <v>0.29159100365777879</v>
      </c>
      <c r="L17545" s="147">
        <v>2.8197463243390188E-10</v>
      </c>
      <c r="M17545" s="147">
        <v>0</v>
      </c>
      <c r="N17545" s="87">
        <v>0</v>
      </c>
      <c r="O17545" s="88">
        <v>0</v>
      </c>
      <c r="P17545" s="89" t="e">
        <v>#DIV/0!</v>
      </c>
    </row>
    <row r="17546" spans="1:16">
      <c r="A17546" s="75" t="s">
        <v>30724</v>
      </c>
      <c r="B17546" s="85">
        <v>17542</v>
      </c>
      <c r="C17546" s="85">
        <v>19710</v>
      </c>
      <c r="D17546" s="85">
        <v>17542</v>
      </c>
      <c r="E17546" s="86" t="s">
        <v>30722</v>
      </c>
      <c r="F17546" s="85" t="s">
        <v>3906</v>
      </c>
      <c r="G17546" s="86" t="s">
        <v>21110</v>
      </c>
      <c r="H17546" s="85" t="s">
        <v>1</v>
      </c>
      <c r="I17546" s="85">
        <v>-1</v>
      </c>
      <c r="J17546" s="88">
        <v>0</v>
      </c>
      <c r="K17546" s="146">
        <v>0.29244406984605781</v>
      </c>
      <c r="L17546" s="147">
        <v>2.8199297199225941E-10</v>
      </c>
      <c r="M17546" s="147">
        <v>0</v>
      </c>
      <c r="N17546" s="87">
        <v>0</v>
      </c>
      <c r="O17546" s="88">
        <v>0</v>
      </c>
      <c r="P17546" s="89" t="e">
        <v>#DIV/0!</v>
      </c>
    </row>
    <row r="17547" spans="1:16">
      <c r="A17547" s="75" t="s">
        <v>30725</v>
      </c>
      <c r="B17547" s="85">
        <v>17543</v>
      </c>
      <c r="C17547" s="85">
        <v>19711</v>
      </c>
      <c r="D17547" s="85">
        <v>17543</v>
      </c>
      <c r="E17547" s="86" t="s">
        <v>30722</v>
      </c>
      <c r="F17547" s="85" t="s">
        <v>139</v>
      </c>
      <c r="G17547" s="86" t="s">
        <v>21110</v>
      </c>
      <c r="H17547" s="85" t="s">
        <v>1</v>
      </c>
      <c r="I17547" s="85">
        <v>-1</v>
      </c>
      <c r="J17547" s="88">
        <v>0</v>
      </c>
      <c r="K17547" s="146">
        <v>0.28282902759194645</v>
      </c>
      <c r="L17547" s="147">
        <v>2.8126393224045958E-10</v>
      </c>
      <c r="M17547" s="147">
        <v>0</v>
      </c>
      <c r="N17547" s="87">
        <v>0</v>
      </c>
      <c r="O17547" s="88">
        <v>0</v>
      </c>
      <c r="P17547" s="89" t="e">
        <v>#DIV/0!</v>
      </c>
    </row>
    <row r="17548" spans="1:16">
      <c r="A17548" s="75" t="s">
        <v>21114</v>
      </c>
      <c r="B17548" s="85">
        <v>17544</v>
      </c>
      <c r="C17548" s="85">
        <v>13122</v>
      </c>
      <c r="D17548" s="85">
        <v>17544</v>
      </c>
      <c r="E17548" s="86" t="s">
        <v>21115</v>
      </c>
      <c r="F17548" s="85" t="s">
        <v>2804</v>
      </c>
      <c r="G17548" s="86" t="s">
        <v>21116</v>
      </c>
      <c r="H17548" s="85" t="s">
        <v>1</v>
      </c>
      <c r="I17548" s="85">
        <v>-1</v>
      </c>
      <c r="J17548" s="88">
        <v>0</v>
      </c>
      <c r="K17548" s="146">
        <v>1.8983125616836751</v>
      </c>
      <c r="L17548" s="147">
        <v>5.412925661024398E-10</v>
      </c>
      <c r="M17548" s="147">
        <v>0</v>
      </c>
      <c r="N17548" s="87">
        <v>0</v>
      </c>
      <c r="O17548" s="88">
        <v>0</v>
      </c>
      <c r="P17548" s="89" t="e">
        <v>#DIV/0!</v>
      </c>
    </row>
    <row r="17549" spans="1:16">
      <c r="A17549" s="75" t="s">
        <v>21117</v>
      </c>
      <c r="B17549" s="85">
        <v>17545</v>
      </c>
      <c r="C17549" s="85">
        <v>13123</v>
      </c>
      <c r="D17549" s="85">
        <v>17545</v>
      </c>
      <c r="E17549" s="86" t="s">
        <v>21115</v>
      </c>
      <c r="F17549" s="85" t="s">
        <v>283</v>
      </c>
      <c r="G17549" s="86" t="s">
        <v>21116</v>
      </c>
      <c r="H17549" s="85" t="s">
        <v>1</v>
      </c>
      <c r="I17549" s="85">
        <v>-1</v>
      </c>
      <c r="J17549" s="88">
        <v>0</v>
      </c>
      <c r="K17549" s="146">
        <v>1.9075010342359413</v>
      </c>
      <c r="L17549" s="147">
        <v>5.4174593076770796E-10</v>
      </c>
      <c r="M17549" s="147">
        <v>0</v>
      </c>
      <c r="N17549" s="87">
        <v>0</v>
      </c>
      <c r="O17549" s="88">
        <v>0</v>
      </c>
      <c r="P17549" s="89" t="e">
        <v>#DIV/0!</v>
      </c>
    </row>
    <row r="17550" spans="1:16">
      <c r="A17550" s="75" t="s">
        <v>21118</v>
      </c>
      <c r="B17550" s="85">
        <v>17546</v>
      </c>
      <c r="C17550" s="85">
        <v>13124</v>
      </c>
      <c r="D17550" s="85">
        <v>17546</v>
      </c>
      <c r="E17550" s="86" t="s">
        <v>21115</v>
      </c>
      <c r="F17550" s="85" t="s">
        <v>38</v>
      </c>
      <c r="G17550" s="86" t="s">
        <v>21116</v>
      </c>
      <c r="H17550" s="85" t="s">
        <v>1</v>
      </c>
      <c r="I17550" s="85">
        <v>-1</v>
      </c>
      <c r="J17550" s="88">
        <v>0</v>
      </c>
      <c r="K17550" s="146">
        <v>1.9060807349813549</v>
      </c>
      <c r="L17550" s="147">
        <v>5.4167742606375338E-10</v>
      </c>
      <c r="M17550" s="147">
        <v>0</v>
      </c>
      <c r="N17550" s="87">
        <v>0</v>
      </c>
      <c r="O17550" s="88">
        <v>0</v>
      </c>
      <c r="P17550" s="89" t="e">
        <v>#DIV/0!</v>
      </c>
    </row>
    <row r="17551" spans="1:16">
      <c r="A17551" s="75" t="s">
        <v>21119</v>
      </c>
      <c r="B17551" s="85">
        <v>17547</v>
      </c>
      <c r="C17551" s="85">
        <v>13125</v>
      </c>
      <c r="D17551" s="85">
        <v>17547</v>
      </c>
      <c r="E17551" s="86" t="s">
        <v>21115</v>
      </c>
      <c r="F17551" s="85" t="s">
        <v>238</v>
      </c>
      <c r="G17551" s="86" t="s">
        <v>21116</v>
      </c>
      <c r="H17551" s="85" t="s">
        <v>1</v>
      </c>
      <c r="I17551" s="85">
        <v>-1</v>
      </c>
      <c r="J17551" s="88">
        <v>0</v>
      </c>
      <c r="K17551" s="146">
        <v>1.9010654549290069</v>
      </c>
      <c r="L17551" s="147">
        <v>5.414241495872634E-10</v>
      </c>
      <c r="M17551" s="147">
        <v>0</v>
      </c>
      <c r="N17551" s="87">
        <v>0</v>
      </c>
      <c r="O17551" s="88">
        <v>0</v>
      </c>
      <c r="P17551" s="89" t="e">
        <v>#DIV/0!</v>
      </c>
    </row>
    <row r="17552" spans="1:16">
      <c r="A17552" s="75" t="s">
        <v>21120</v>
      </c>
      <c r="B17552" s="85">
        <v>17548</v>
      </c>
      <c r="C17552" s="85">
        <v>13126</v>
      </c>
      <c r="D17552" s="85">
        <v>17548</v>
      </c>
      <c r="E17552" s="86" t="s">
        <v>21115</v>
      </c>
      <c r="F17552" s="85" t="s">
        <v>2700</v>
      </c>
      <c r="G17552" s="86" t="s">
        <v>21116</v>
      </c>
      <c r="H17552" s="85" t="s">
        <v>1</v>
      </c>
      <c r="I17552" s="85">
        <v>-1</v>
      </c>
      <c r="J17552" s="88">
        <v>0</v>
      </c>
      <c r="K17552" s="146">
        <v>1.897410110856218</v>
      </c>
      <c r="L17552" s="147">
        <v>5.4125459277354843E-10</v>
      </c>
      <c r="M17552" s="147">
        <v>0</v>
      </c>
      <c r="N17552" s="87">
        <v>0</v>
      </c>
      <c r="O17552" s="88">
        <v>0</v>
      </c>
      <c r="P17552" s="89" t="e">
        <v>#DIV/0!</v>
      </c>
    </row>
    <row r="17553" spans="1:16">
      <c r="A17553" s="75" t="s">
        <v>21121</v>
      </c>
      <c r="B17553" s="85">
        <v>17549</v>
      </c>
      <c r="C17553" s="85">
        <v>13127</v>
      </c>
      <c r="D17553" s="85">
        <v>17549</v>
      </c>
      <c r="E17553" s="86" t="s">
        <v>21115</v>
      </c>
      <c r="F17553" s="85" t="s">
        <v>3906</v>
      </c>
      <c r="G17553" s="86" t="s">
        <v>21116</v>
      </c>
      <c r="H17553" s="85" t="s">
        <v>1</v>
      </c>
      <c r="I17553" s="85">
        <v>-1</v>
      </c>
      <c r="J17553" s="88">
        <v>0</v>
      </c>
      <c r="K17553" s="146">
        <v>1.9020636177317116</v>
      </c>
      <c r="L17553" s="147">
        <v>5.4147177823012482E-10</v>
      </c>
      <c r="M17553" s="147">
        <v>0</v>
      </c>
      <c r="N17553" s="87">
        <v>0</v>
      </c>
      <c r="O17553" s="88">
        <v>0</v>
      </c>
      <c r="P17553" s="89" t="e">
        <v>#DIV/0!</v>
      </c>
    </row>
    <row r="17554" spans="1:16">
      <c r="A17554" s="75" t="s">
        <v>21122</v>
      </c>
      <c r="B17554" s="85">
        <v>17550</v>
      </c>
      <c r="C17554" s="85">
        <v>13128</v>
      </c>
      <c r="D17554" s="85">
        <v>17550</v>
      </c>
      <c r="E17554" s="86" t="s">
        <v>21115</v>
      </c>
      <c r="F17554" s="85" t="s">
        <v>240</v>
      </c>
      <c r="G17554" s="86" t="s">
        <v>21116</v>
      </c>
      <c r="H17554" s="85" t="s">
        <v>1</v>
      </c>
      <c r="I17554" s="85">
        <v>-1</v>
      </c>
      <c r="J17554" s="88">
        <v>0</v>
      </c>
      <c r="K17554" s="146">
        <v>1.9170765396313048</v>
      </c>
      <c r="L17554" s="147">
        <v>5.4221879221541292E-10</v>
      </c>
      <c r="M17554" s="147">
        <v>0</v>
      </c>
      <c r="N17554" s="87">
        <v>0</v>
      </c>
      <c r="O17554" s="88">
        <v>0</v>
      </c>
      <c r="P17554" s="89" t="e">
        <v>#DIV/0!</v>
      </c>
    </row>
    <row r="17555" spans="1:16">
      <c r="A17555" s="75" t="s">
        <v>21123</v>
      </c>
      <c r="B17555" s="85">
        <v>17551</v>
      </c>
      <c r="C17555" s="85">
        <v>13129</v>
      </c>
      <c r="D17555" s="85">
        <v>17551</v>
      </c>
      <c r="E17555" s="86" t="s">
        <v>21115</v>
      </c>
      <c r="F17555" s="85" t="s">
        <v>139</v>
      </c>
      <c r="G17555" s="86" t="s">
        <v>21116</v>
      </c>
      <c r="H17555" s="85" t="s">
        <v>1</v>
      </c>
      <c r="I17555" s="85">
        <v>-1</v>
      </c>
      <c r="J17555" s="88">
        <v>0</v>
      </c>
      <c r="K17555" s="146">
        <v>1.9060057314983925</v>
      </c>
      <c r="L17555" s="147">
        <v>5.4167764085099015E-10</v>
      </c>
      <c r="M17555" s="147">
        <v>0</v>
      </c>
      <c r="N17555" s="87">
        <v>0</v>
      </c>
      <c r="O17555" s="88">
        <v>0</v>
      </c>
      <c r="P17555" s="89" t="e">
        <v>#DIV/0!</v>
      </c>
    </row>
    <row r="17556" spans="1:16">
      <c r="A17556" s="75" t="s">
        <v>30726</v>
      </c>
      <c r="B17556" s="85">
        <v>17552</v>
      </c>
      <c r="C17556" s="85">
        <v>19712</v>
      </c>
      <c r="D17556" s="85">
        <v>17552</v>
      </c>
      <c r="E17556" s="86" t="s">
        <v>30727</v>
      </c>
      <c r="F17556" s="85" t="s">
        <v>2804</v>
      </c>
      <c r="G17556" s="86" t="s">
        <v>21116</v>
      </c>
      <c r="H17556" s="85" t="s">
        <v>1</v>
      </c>
      <c r="I17556" s="85">
        <v>-1</v>
      </c>
      <c r="J17556" s="88">
        <v>0</v>
      </c>
      <c r="K17556" s="146">
        <v>1.8983125616836751</v>
      </c>
      <c r="L17556" s="147">
        <v>5.412925661024398E-10</v>
      </c>
      <c r="M17556" s="147">
        <v>0</v>
      </c>
      <c r="N17556" s="87">
        <v>0</v>
      </c>
      <c r="O17556" s="88">
        <v>0</v>
      </c>
      <c r="P17556" s="89" t="e">
        <v>#DIV/0!</v>
      </c>
    </row>
    <row r="17557" spans="1:16">
      <c r="A17557" s="75" t="s">
        <v>30728</v>
      </c>
      <c r="B17557" s="85">
        <v>17553</v>
      </c>
      <c r="C17557" s="85">
        <v>19713</v>
      </c>
      <c r="D17557" s="85">
        <v>17553</v>
      </c>
      <c r="E17557" s="86" t="s">
        <v>30727</v>
      </c>
      <c r="F17557" s="85" t="s">
        <v>283</v>
      </c>
      <c r="G17557" s="86" t="s">
        <v>21116</v>
      </c>
      <c r="H17557" s="85" t="s">
        <v>1</v>
      </c>
      <c r="I17557" s="85">
        <v>-1</v>
      </c>
      <c r="J17557" s="88">
        <v>0</v>
      </c>
      <c r="K17557" s="146">
        <v>1.9075010342359413</v>
      </c>
      <c r="L17557" s="147">
        <v>5.4174593076770796E-10</v>
      </c>
      <c r="M17557" s="147">
        <v>0</v>
      </c>
      <c r="N17557" s="87">
        <v>0</v>
      </c>
      <c r="O17557" s="88">
        <v>0</v>
      </c>
      <c r="P17557" s="89" t="e">
        <v>#DIV/0!</v>
      </c>
    </row>
    <row r="17558" spans="1:16">
      <c r="A17558" s="75" t="s">
        <v>30729</v>
      </c>
      <c r="B17558" s="85">
        <v>17554</v>
      </c>
      <c r="C17558" s="85">
        <v>19714</v>
      </c>
      <c r="D17558" s="85">
        <v>17554</v>
      </c>
      <c r="E17558" s="86" t="s">
        <v>30727</v>
      </c>
      <c r="F17558" s="85" t="s">
        <v>38</v>
      </c>
      <c r="G17558" s="86" t="s">
        <v>21116</v>
      </c>
      <c r="H17558" s="85" t="s">
        <v>1</v>
      </c>
      <c r="I17558" s="85">
        <v>-1</v>
      </c>
      <c r="J17558" s="88">
        <v>0</v>
      </c>
      <c r="K17558" s="146">
        <v>1.9060807349813549</v>
      </c>
      <c r="L17558" s="147">
        <v>5.4167742606375338E-10</v>
      </c>
      <c r="M17558" s="147">
        <v>0</v>
      </c>
      <c r="N17558" s="87">
        <v>0</v>
      </c>
      <c r="O17558" s="88">
        <v>0</v>
      </c>
      <c r="P17558" s="89" t="e">
        <v>#DIV/0!</v>
      </c>
    </row>
    <row r="17559" spans="1:16">
      <c r="A17559" s="75" t="s">
        <v>30730</v>
      </c>
      <c r="B17559" s="85">
        <v>17555</v>
      </c>
      <c r="C17559" s="85">
        <v>19715</v>
      </c>
      <c r="D17559" s="85">
        <v>17555</v>
      </c>
      <c r="E17559" s="86" t="s">
        <v>30727</v>
      </c>
      <c r="F17559" s="85" t="s">
        <v>238</v>
      </c>
      <c r="G17559" s="86" t="s">
        <v>21116</v>
      </c>
      <c r="H17559" s="85" t="s">
        <v>1</v>
      </c>
      <c r="I17559" s="85">
        <v>-1</v>
      </c>
      <c r="J17559" s="88">
        <v>0</v>
      </c>
      <c r="K17559" s="146">
        <v>1.9010654549290069</v>
      </c>
      <c r="L17559" s="147">
        <v>5.414241495872634E-10</v>
      </c>
      <c r="M17559" s="147">
        <v>0</v>
      </c>
      <c r="N17559" s="87">
        <v>0</v>
      </c>
      <c r="O17559" s="88">
        <v>0</v>
      </c>
      <c r="P17559" s="89" t="e">
        <v>#DIV/0!</v>
      </c>
    </row>
    <row r="17560" spans="1:16">
      <c r="A17560" s="75" t="s">
        <v>30731</v>
      </c>
      <c r="B17560" s="85">
        <v>17556</v>
      </c>
      <c r="C17560" s="85">
        <v>19716</v>
      </c>
      <c r="D17560" s="85">
        <v>17556</v>
      </c>
      <c r="E17560" s="86" t="s">
        <v>30727</v>
      </c>
      <c r="F17560" s="85" t="s">
        <v>2700</v>
      </c>
      <c r="G17560" s="86" t="s">
        <v>21116</v>
      </c>
      <c r="H17560" s="85" t="s">
        <v>1</v>
      </c>
      <c r="I17560" s="85">
        <v>-1</v>
      </c>
      <c r="J17560" s="88">
        <v>0</v>
      </c>
      <c r="K17560" s="146">
        <v>1.897410110856218</v>
      </c>
      <c r="L17560" s="147">
        <v>5.4125459277354843E-10</v>
      </c>
      <c r="M17560" s="147">
        <v>0</v>
      </c>
      <c r="N17560" s="87">
        <v>0</v>
      </c>
      <c r="O17560" s="88">
        <v>0</v>
      </c>
      <c r="P17560" s="89" t="e">
        <v>#DIV/0!</v>
      </c>
    </row>
    <row r="17561" spans="1:16">
      <c r="A17561" s="75" t="s">
        <v>30732</v>
      </c>
      <c r="B17561" s="85">
        <v>17557</v>
      </c>
      <c r="C17561" s="85">
        <v>19717</v>
      </c>
      <c r="D17561" s="85">
        <v>17557</v>
      </c>
      <c r="E17561" s="86" t="s">
        <v>30727</v>
      </c>
      <c r="F17561" s="85" t="s">
        <v>3906</v>
      </c>
      <c r="G17561" s="86" t="s">
        <v>21116</v>
      </c>
      <c r="H17561" s="85" t="s">
        <v>1</v>
      </c>
      <c r="I17561" s="85">
        <v>-1</v>
      </c>
      <c r="J17561" s="88">
        <v>0</v>
      </c>
      <c r="K17561" s="146">
        <v>1.9020636177317116</v>
      </c>
      <c r="L17561" s="147">
        <v>5.4147177823012482E-10</v>
      </c>
      <c r="M17561" s="147">
        <v>0</v>
      </c>
      <c r="N17561" s="87">
        <v>0</v>
      </c>
      <c r="O17561" s="88">
        <v>0</v>
      </c>
      <c r="P17561" s="89" t="e">
        <v>#DIV/0!</v>
      </c>
    </row>
    <row r="17562" spans="1:16">
      <c r="A17562" s="75" t="s">
        <v>30733</v>
      </c>
      <c r="B17562" s="85">
        <v>17558</v>
      </c>
      <c r="C17562" s="85">
        <v>19718</v>
      </c>
      <c r="D17562" s="85">
        <v>17558</v>
      </c>
      <c r="E17562" s="86" t="s">
        <v>30727</v>
      </c>
      <c r="F17562" s="85" t="s">
        <v>240</v>
      </c>
      <c r="G17562" s="86" t="s">
        <v>21116</v>
      </c>
      <c r="H17562" s="85" t="s">
        <v>1</v>
      </c>
      <c r="I17562" s="85">
        <v>-1</v>
      </c>
      <c r="J17562" s="88">
        <v>0</v>
      </c>
      <c r="K17562" s="146">
        <v>1.9170765396313048</v>
      </c>
      <c r="L17562" s="147">
        <v>5.4221879221541292E-10</v>
      </c>
      <c r="M17562" s="147">
        <v>0</v>
      </c>
      <c r="N17562" s="87">
        <v>0</v>
      </c>
      <c r="O17562" s="88">
        <v>0</v>
      </c>
      <c r="P17562" s="89" t="e">
        <v>#DIV/0!</v>
      </c>
    </row>
    <row r="17563" spans="1:16">
      <c r="A17563" s="75" t="s">
        <v>30734</v>
      </c>
      <c r="B17563" s="85">
        <v>17559</v>
      </c>
      <c r="C17563" s="85">
        <v>19719</v>
      </c>
      <c r="D17563" s="85">
        <v>17559</v>
      </c>
      <c r="E17563" s="86" t="s">
        <v>30727</v>
      </c>
      <c r="F17563" s="85" t="s">
        <v>139</v>
      </c>
      <c r="G17563" s="86" t="s">
        <v>21116</v>
      </c>
      <c r="H17563" s="85" t="s">
        <v>1</v>
      </c>
      <c r="I17563" s="85">
        <v>-1</v>
      </c>
      <c r="J17563" s="88">
        <v>0</v>
      </c>
      <c r="K17563" s="146">
        <v>1.9060057314983925</v>
      </c>
      <c r="L17563" s="147">
        <v>5.4167764085099015E-10</v>
      </c>
      <c r="M17563" s="147">
        <v>0</v>
      </c>
      <c r="N17563" s="87">
        <v>0</v>
      </c>
      <c r="O17563" s="88">
        <v>0</v>
      </c>
      <c r="P17563" s="89" t="e">
        <v>#DIV/0!</v>
      </c>
    </row>
    <row r="17564" spans="1:16">
      <c r="A17564" s="75" t="s">
        <v>21124</v>
      </c>
      <c r="B17564" s="85">
        <v>17560</v>
      </c>
      <c r="C17564" s="85">
        <v>13130</v>
      </c>
      <c r="D17564" s="85">
        <v>17560</v>
      </c>
      <c r="E17564" s="86" t="s">
        <v>21125</v>
      </c>
      <c r="F17564" s="85" t="s">
        <v>55</v>
      </c>
      <c r="G17564" s="86" t="s">
        <v>21126</v>
      </c>
      <c r="H17564" s="85" t="s">
        <v>1</v>
      </c>
      <c r="I17564" s="85">
        <v>-1</v>
      </c>
      <c r="J17564" s="88">
        <v>-3.7115501489817988E-17</v>
      </c>
      <c r="K17564" s="146">
        <v>0.86167624113844454</v>
      </c>
      <c r="L17564" s="147">
        <v>2.9307835796979408E-10</v>
      </c>
      <c r="M17564" s="147">
        <v>-3.7310715510083742E-18</v>
      </c>
      <c r="N17564" s="87">
        <v>-5.5941777329965758E-16</v>
      </c>
      <c r="O17564" s="88">
        <v>-3.4390434510986202E-17</v>
      </c>
      <c r="P17564" s="89">
        <v>61.47540559560418</v>
      </c>
    </row>
    <row r="17565" spans="1:16">
      <c r="A17565" s="75" t="s">
        <v>30735</v>
      </c>
      <c r="B17565" s="85">
        <v>17561</v>
      </c>
      <c r="C17565" s="85">
        <v>19720</v>
      </c>
      <c r="D17565" s="85">
        <v>17561</v>
      </c>
      <c r="E17565" s="86" t="s">
        <v>30736</v>
      </c>
      <c r="F17565" s="85" t="s">
        <v>55</v>
      </c>
      <c r="G17565" s="86" t="s">
        <v>21126</v>
      </c>
      <c r="H17565" s="85" t="s">
        <v>1</v>
      </c>
      <c r="I17565" s="85">
        <v>-1</v>
      </c>
      <c r="J17565" s="88">
        <v>0</v>
      </c>
      <c r="K17565" s="146">
        <v>0.86167624113844499</v>
      </c>
      <c r="L17565" s="147">
        <v>2.9307835796979558E-10</v>
      </c>
      <c r="M17565" s="147">
        <v>0</v>
      </c>
      <c r="N17565" s="87">
        <v>0</v>
      </c>
      <c r="O17565" s="88">
        <v>0</v>
      </c>
      <c r="P17565" s="89" t="e">
        <v>#DIV/0!</v>
      </c>
    </row>
    <row r="17566" spans="1:16">
      <c r="A17566" s="75" t="s">
        <v>21127</v>
      </c>
      <c r="B17566" s="85">
        <v>17562</v>
      </c>
      <c r="C17566" s="85">
        <v>13131</v>
      </c>
      <c r="D17566" s="85">
        <v>17562</v>
      </c>
      <c r="E17566" s="86" t="s">
        <v>21128</v>
      </c>
      <c r="F17566" s="85" t="s">
        <v>38</v>
      </c>
      <c r="G17566" s="86" t="s">
        <v>21129</v>
      </c>
      <c r="H17566" s="85" t="s">
        <v>1</v>
      </c>
      <c r="I17566" s="85">
        <v>1</v>
      </c>
      <c r="J17566" s="88">
        <v>1.581407896497089</v>
      </c>
      <c r="K17566" s="146">
        <v>4.7630249853286735</v>
      </c>
      <c r="L17566" s="147">
        <v>1.2524428600438361E-8</v>
      </c>
      <c r="M17566" s="147">
        <v>0.11799989011808459</v>
      </c>
      <c r="N17566" s="87">
        <v>21.166687373249509</v>
      </c>
      <c r="O17566" s="88">
        <v>1.408318349936484</v>
      </c>
      <c r="P17566" s="89">
        <v>66.534660105403105</v>
      </c>
    </row>
    <row r="17567" spans="1:16">
      <c r="A17567" s="75" t="s">
        <v>21130</v>
      </c>
      <c r="B17567" s="85">
        <v>17563</v>
      </c>
      <c r="C17567" s="85">
        <v>13132</v>
      </c>
      <c r="D17567" s="85">
        <v>17563</v>
      </c>
      <c r="E17567" s="86" t="s">
        <v>21128</v>
      </c>
      <c r="F17567" s="85" t="s">
        <v>11</v>
      </c>
      <c r="G17567" s="86" t="s">
        <v>21129</v>
      </c>
      <c r="H17567" s="85" t="s">
        <v>1</v>
      </c>
      <c r="I17567" s="85">
        <v>1</v>
      </c>
      <c r="J17567" s="88">
        <v>1.338913138262086</v>
      </c>
      <c r="K17567" s="146">
        <v>4.7441941683712612</v>
      </c>
      <c r="L17567" s="147">
        <v>1.250598779157574E-8</v>
      </c>
      <c r="M17567" s="147">
        <v>0.11126413350864781</v>
      </c>
      <c r="N17567" s="87">
        <v>20.387106542069301</v>
      </c>
      <c r="O17567" s="88">
        <v>1.1988959513205091</v>
      </c>
      <c r="P17567" s="89">
        <v>58.806577031740993</v>
      </c>
    </row>
    <row r="17568" spans="1:16">
      <c r="A17568" s="75" t="s">
        <v>28045</v>
      </c>
      <c r="B17568" s="85">
        <v>17564</v>
      </c>
      <c r="C17568" s="85">
        <v>17627</v>
      </c>
      <c r="D17568" s="85">
        <v>17564</v>
      </c>
      <c r="E17568" s="86" t="s">
        <v>28046</v>
      </c>
      <c r="F17568" s="85" t="s">
        <v>38</v>
      </c>
      <c r="G17568" s="86" t="s">
        <v>21129</v>
      </c>
      <c r="H17568" s="85" t="s">
        <v>1</v>
      </c>
      <c r="I17568" s="85">
        <v>1</v>
      </c>
      <c r="J17568" s="88">
        <v>1.5268597292077679</v>
      </c>
      <c r="K17568" s="146">
        <v>4.6864364608150142</v>
      </c>
      <c r="L17568" s="147">
        <v>1.2216202321855591E-8</v>
      </c>
      <c r="M17568" s="147">
        <v>0.1110133959893963</v>
      </c>
      <c r="N17568" s="87">
        <v>20.38346499247772</v>
      </c>
      <c r="O17568" s="88">
        <v>1.3587534767974649</v>
      </c>
      <c r="P17568" s="89">
        <v>66.65959282677882</v>
      </c>
    </row>
    <row r="17569" spans="1:16">
      <c r="A17569" s="75" t="s">
        <v>28047</v>
      </c>
      <c r="B17569" s="85">
        <v>17565</v>
      </c>
      <c r="C17569" s="85">
        <v>17628</v>
      </c>
      <c r="D17569" s="85">
        <v>17565</v>
      </c>
      <c r="E17569" s="86" t="s">
        <v>28046</v>
      </c>
      <c r="F17569" s="85" t="s">
        <v>11</v>
      </c>
      <c r="G17569" s="86" t="s">
        <v>21129</v>
      </c>
      <c r="H17569" s="85" t="s">
        <v>1</v>
      </c>
      <c r="I17569" s="85">
        <v>1</v>
      </c>
      <c r="J17569" s="88">
        <v>1.310340046692672</v>
      </c>
      <c r="K17569" s="146">
        <v>4.7124985949977463</v>
      </c>
      <c r="L17569" s="147">
        <v>1.236571016646018E-8</v>
      </c>
      <c r="M17569" s="147">
        <v>0.10727272809187489</v>
      </c>
      <c r="N17569" s="87">
        <v>19.947849916161118</v>
      </c>
      <c r="O17569" s="88">
        <v>1.173264918417968</v>
      </c>
      <c r="P17569" s="89">
        <v>58.816610479279056</v>
      </c>
    </row>
    <row r="17570" spans="1:16">
      <c r="A17570" s="75" t="s">
        <v>21131</v>
      </c>
      <c r="B17570" s="85">
        <v>17566</v>
      </c>
      <c r="C17570" s="85">
        <v>13133</v>
      </c>
      <c r="D17570" s="85">
        <v>17566</v>
      </c>
      <c r="E17570" s="86" t="s">
        <v>21132</v>
      </c>
      <c r="F17570" s="85" t="s">
        <v>55</v>
      </c>
      <c r="G17570" s="86" t="s">
        <v>21133</v>
      </c>
      <c r="H17570" s="85" t="s">
        <v>1</v>
      </c>
      <c r="I17570" s="85">
        <v>1</v>
      </c>
      <c r="J17570" s="88">
        <v>1.330863421894221</v>
      </c>
      <c r="K17570" s="146">
        <v>2.4182306576925083</v>
      </c>
      <c r="L17570" s="147">
        <v>1.7263489346446981E-8</v>
      </c>
      <c r="M17570" s="147">
        <v>6.7158734099411546E-2</v>
      </c>
      <c r="N17570" s="87">
        <v>14.248202726543401</v>
      </c>
      <c r="O17570" s="88">
        <v>1.1996367553962011</v>
      </c>
      <c r="P17570" s="89">
        <v>84.195654597289106</v>
      </c>
    </row>
    <row r="17571" spans="1:16">
      <c r="A17571" s="75" t="s">
        <v>28048</v>
      </c>
      <c r="B17571" s="85">
        <v>17567</v>
      </c>
      <c r="C17571" s="85">
        <v>17629</v>
      </c>
      <c r="D17571" s="85">
        <v>17567</v>
      </c>
      <c r="E17571" s="86" t="s">
        <v>28049</v>
      </c>
      <c r="F17571" s="85" t="s">
        <v>38</v>
      </c>
      <c r="G17571" s="86" t="s">
        <v>21133</v>
      </c>
      <c r="H17571" s="85" t="s">
        <v>1</v>
      </c>
      <c r="I17571" s="85">
        <v>1</v>
      </c>
      <c r="J17571" s="88">
        <v>1.718531370662187</v>
      </c>
      <c r="K17571" s="146">
        <v>3.0211274801392323</v>
      </c>
      <c r="L17571" s="147">
        <v>1.9131340829331269E-8</v>
      </c>
      <c r="M17571" s="147">
        <v>6.4956441439265877E-2</v>
      </c>
      <c r="N17571" s="87">
        <v>16.298580480604741</v>
      </c>
      <c r="O17571" s="88">
        <v>1.5346408204706621</v>
      </c>
      <c r="P17571" s="89">
        <v>94.157943527467296</v>
      </c>
    </row>
    <row r="17572" spans="1:16">
      <c r="A17572" s="75" t="s">
        <v>28050</v>
      </c>
      <c r="B17572" s="85">
        <v>17568</v>
      </c>
      <c r="C17572" s="85">
        <v>17630</v>
      </c>
      <c r="D17572" s="85">
        <v>17568</v>
      </c>
      <c r="E17572" s="86" t="s">
        <v>28049</v>
      </c>
      <c r="F17572" s="85" t="s">
        <v>11</v>
      </c>
      <c r="G17572" s="86" t="s">
        <v>21133</v>
      </c>
      <c r="H17572" s="85" t="s">
        <v>1</v>
      </c>
      <c r="I17572" s="85">
        <v>1</v>
      </c>
      <c r="J17572" s="88">
        <v>1.1460025357948811</v>
      </c>
      <c r="K17572" s="146">
        <v>2.13073709218579</v>
      </c>
      <c r="L17572" s="147">
        <v>1.637279750224026E-8</v>
      </c>
      <c r="M17572" s="147">
        <v>6.8208905448109328E-2</v>
      </c>
      <c r="N17572" s="87">
        <v>13.27047255911854</v>
      </c>
      <c r="O17572" s="88">
        <v>1.0398888357826219</v>
      </c>
      <c r="P17572" s="89">
        <v>78.361100642801389</v>
      </c>
    </row>
    <row r="17573" spans="1:16">
      <c r="A17573" s="75" t="s">
        <v>3164</v>
      </c>
      <c r="B17573" s="85">
        <v>17569</v>
      </c>
      <c r="C17573" s="85">
        <v>1697</v>
      </c>
      <c r="D17573" s="85">
        <v>17569</v>
      </c>
      <c r="E17573" s="86" t="s">
        <v>3132</v>
      </c>
      <c r="F17573" s="85" t="s">
        <v>55</v>
      </c>
      <c r="G17573" s="86" t="s">
        <v>3165</v>
      </c>
      <c r="H17573" s="85" t="s">
        <v>1</v>
      </c>
      <c r="I17573" s="85">
        <v>1</v>
      </c>
      <c r="J17573" s="88">
        <v>8.5976956837025414E-2</v>
      </c>
      <c r="K17573" s="146">
        <v>0.23700425503818565</v>
      </c>
      <c r="L17573" s="147">
        <v>5.5173657203117634E-10</v>
      </c>
      <c r="M17573" s="147">
        <v>1.932741525830068E-2</v>
      </c>
      <c r="N17573" s="87">
        <v>1.94401982112543</v>
      </c>
      <c r="O17573" s="88">
        <v>7.1006065988251557E-2</v>
      </c>
      <c r="P17573" s="89">
        <v>36.525381694485397</v>
      </c>
    </row>
    <row r="17574" spans="1:16">
      <c r="A17574" s="75" t="s">
        <v>21134</v>
      </c>
      <c r="B17574" s="85">
        <v>17570</v>
      </c>
      <c r="C17574" s="85">
        <v>13134</v>
      </c>
      <c r="D17574" s="85">
        <v>17570</v>
      </c>
      <c r="E17574" s="86" t="s">
        <v>21135</v>
      </c>
      <c r="F17574" s="85" t="s">
        <v>55</v>
      </c>
      <c r="G17574" s="86" t="s">
        <v>3165</v>
      </c>
      <c r="H17574" s="85" t="s">
        <v>1</v>
      </c>
      <c r="I17574" s="85">
        <v>1</v>
      </c>
      <c r="J17574" s="88">
        <v>0.18448935171066169</v>
      </c>
      <c r="K17574" s="146">
        <v>1.9007722901844315</v>
      </c>
      <c r="L17574" s="147">
        <v>4.5574072077876522E-9</v>
      </c>
      <c r="M17574" s="147">
        <v>2.3769281996351421E-2</v>
      </c>
      <c r="N17574" s="87">
        <v>2.5310248481158739</v>
      </c>
      <c r="O17574" s="88">
        <v>0.16919335837115049</v>
      </c>
      <c r="P17574" s="89">
        <v>66.847766625878876</v>
      </c>
    </row>
    <row r="17575" spans="1:16">
      <c r="A17575" s="75" t="s">
        <v>25852</v>
      </c>
      <c r="B17575" s="85">
        <v>17571</v>
      </c>
      <c r="C17575" s="85">
        <v>16009</v>
      </c>
      <c r="D17575" s="85">
        <v>17571</v>
      </c>
      <c r="E17575" s="86" t="s">
        <v>25842</v>
      </c>
      <c r="F17575" s="85" t="s">
        <v>32</v>
      </c>
      <c r="G17575" s="86" t="s">
        <v>3165</v>
      </c>
      <c r="H17575" s="85" t="s">
        <v>1</v>
      </c>
      <c r="I17575" s="85">
        <v>1</v>
      </c>
      <c r="J17575" s="88">
        <v>0.2023868441549172</v>
      </c>
      <c r="K17575" s="146">
        <v>0.15774150658614627</v>
      </c>
      <c r="L17575" s="147">
        <v>8.1298721894872895E-10</v>
      </c>
      <c r="M17575" s="147">
        <v>0.10198308680833749</v>
      </c>
      <c r="N17575" s="87">
        <v>10.59091192506199</v>
      </c>
      <c r="O17575" s="88">
        <v>8.6764339878947383E-2</v>
      </c>
      <c r="P17575" s="89">
        <v>8.1923389121602526</v>
      </c>
    </row>
    <row r="17576" spans="1:16">
      <c r="A17576" s="75" t="s">
        <v>26589</v>
      </c>
      <c r="B17576" s="85">
        <v>17572</v>
      </c>
      <c r="C17576" s="85">
        <v>16554</v>
      </c>
      <c r="D17576" s="85">
        <v>17572</v>
      </c>
      <c r="E17576" s="86" t="s">
        <v>26569</v>
      </c>
      <c r="F17576" s="85" t="s">
        <v>38</v>
      </c>
      <c r="G17576" s="86" t="s">
        <v>3165</v>
      </c>
      <c r="H17576" s="85" t="s">
        <v>1</v>
      </c>
      <c r="I17576" s="85">
        <v>1</v>
      </c>
      <c r="J17576" s="88">
        <v>0.14027655434144221</v>
      </c>
      <c r="K17576" s="146">
        <v>0.89227349213864948</v>
      </c>
      <c r="L17576" s="147">
        <v>1.0333331978415919E-9</v>
      </c>
      <c r="M17576" s="147">
        <v>1.296267372440698E-2</v>
      </c>
      <c r="N17576" s="87">
        <v>2.2716632355809012</v>
      </c>
      <c r="O17576" s="88">
        <v>0.1281478767059436</v>
      </c>
      <c r="P17576" s="89">
        <v>56.411476269357379</v>
      </c>
    </row>
    <row r="17577" spans="1:16">
      <c r="A17577" s="75" t="s">
        <v>26871</v>
      </c>
      <c r="B17577" s="85">
        <v>17573</v>
      </c>
      <c r="C17577" s="85">
        <v>16760</v>
      </c>
      <c r="D17577" s="85">
        <v>17573</v>
      </c>
      <c r="E17577" s="86" t="s">
        <v>26859</v>
      </c>
      <c r="F17577" s="85" t="s">
        <v>4469</v>
      </c>
      <c r="G17577" s="86" t="s">
        <v>3165</v>
      </c>
      <c r="H17577" s="85" t="s">
        <v>1</v>
      </c>
      <c r="I17577" s="85">
        <v>1</v>
      </c>
      <c r="J17577" s="88">
        <v>0.41863765845751061</v>
      </c>
      <c r="K17577" s="146">
        <v>0.97339000323727465</v>
      </c>
      <c r="L17577" s="147">
        <v>1.9904925531866808E-9</v>
      </c>
      <c r="M17577" s="147">
        <v>22.632449607117739</v>
      </c>
      <c r="N17577" s="87">
        <v>3.6874632392520752</v>
      </c>
      <c r="O17577" s="88">
        <v>0.3696203236146155</v>
      </c>
      <c r="P17577" s="89">
        <v>100.23701922777276</v>
      </c>
    </row>
    <row r="17578" spans="1:16">
      <c r="A17578" s="75" t="s">
        <v>27185</v>
      </c>
      <c r="B17578" s="85">
        <v>17574</v>
      </c>
      <c r="C17578" s="85">
        <v>16993</v>
      </c>
      <c r="D17578" s="85">
        <v>17574</v>
      </c>
      <c r="E17578" s="86" t="s">
        <v>27180</v>
      </c>
      <c r="F17578" s="85" t="s">
        <v>4461</v>
      </c>
      <c r="G17578" s="86" t="s">
        <v>3165</v>
      </c>
      <c r="H17578" s="85" t="s">
        <v>1</v>
      </c>
      <c r="I17578" s="85">
        <v>1</v>
      </c>
      <c r="J17578" s="88">
        <v>7.3059638798003965E-2</v>
      </c>
      <c r="K17578" s="146">
        <v>0.21951598731013963</v>
      </c>
      <c r="L17578" s="147">
        <v>3.6906018800889379E-10</v>
      </c>
      <c r="M17578" s="147">
        <v>6.6943557814096036E-3</v>
      </c>
      <c r="N17578" s="87">
        <v>0.96732670261667963</v>
      </c>
      <c r="O17578" s="88">
        <v>6.527683404995531E-2</v>
      </c>
      <c r="P17578" s="89">
        <v>67.481683151490969</v>
      </c>
    </row>
    <row r="17579" spans="1:16">
      <c r="A17579" s="75" t="s">
        <v>28060</v>
      </c>
      <c r="B17579" s="85">
        <v>17575</v>
      </c>
      <c r="C17579" s="85">
        <v>17637</v>
      </c>
      <c r="D17579" s="85">
        <v>17575</v>
      </c>
      <c r="E17579" s="86" t="s">
        <v>28061</v>
      </c>
      <c r="F17579" s="85" t="s">
        <v>232</v>
      </c>
      <c r="G17579" s="86" t="s">
        <v>3165</v>
      </c>
      <c r="H17579" s="85" t="s">
        <v>1</v>
      </c>
      <c r="I17579" s="85">
        <v>1</v>
      </c>
      <c r="J17579" s="88">
        <v>0.13528609492497859</v>
      </c>
      <c r="K17579" s="146">
        <v>1.8604485900258603</v>
      </c>
      <c r="L17579" s="147">
        <v>4.3698728962049719E-9</v>
      </c>
      <c r="M17579" s="147">
        <v>1.8592559249740109E-2</v>
      </c>
      <c r="N17579" s="87">
        <v>1.886080426764728</v>
      </c>
      <c r="O17579" s="88">
        <v>0.1259145248447392</v>
      </c>
      <c r="P17579" s="89">
        <v>66.759891602674443</v>
      </c>
    </row>
    <row r="17580" spans="1:16">
      <c r="A17580" s="75" t="s">
        <v>28062</v>
      </c>
      <c r="B17580" s="85">
        <v>17576</v>
      </c>
      <c r="C17580" s="85">
        <v>17638</v>
      </c>
      <c r="D17580" s="85">
        <v>17576</v>
      </c>
      <c r="E17580" s="86" t="s">
        <v>28061</v>
      </c>
      <c r="F17580" s="85" t="s">
        <v>235</v>
      </c>
      <c r="G17580" s="86" t="s">
        <v>3165</v>
      </c>
      <c r="H17580" s="85" t="s">
        <v>1</v>
      </c>
      <c r="I17580" s="85">
        <v>1</v>
      </c>
      <c r="J17580" s="88">
        <v>0.199060591435856</v>
      </c>
      <c r="K17580" s="146">
        <v>1.8385864488788852</v>
      </c>
      <c r="L17580" s="147">
        <v>4.4428772472560974E-9</v>
      </c>
      <c r="M17580" s="147">
        <v>2.6403240114670091E-2</v>
      </c>
      <c r="N17580" s="87">
        <v>2.708595173619416</v>
      </c>
      <c r="O17580" s="88">
        <v>0.18193000166059439</v>
      </c>
      <c r="P17580" s="89">
        <v>67.167660724096578</v>
      </c>
    </row>
    <row r="17581" spans="1:16">
      <c r="A17581" s="75" t="s">
        <v>28063</v>
      </c>
      <c r="B17581" s="85">
        <v>17577</v>
      </c>
      <c r="C17581" s="85">
        <v>17639</v>
      </c>
      <c r="D17581" s="85">
        <v>17577</v>
      </c>
      <c r="E17581" s="86" t="s">
        <v>28061</v>
      </c>
      <c r="F17581" s="85" t="s">
        <v>31</v>
      </c>
      <c r="G17581" s="86" t="s">
        <v>3165</v>
      </c>
      <c r="H17581" s="85" t="s">
        <v>1</v>
      </c>
      <c r="I17581" s="85">
        <v>1</v>
      </c>
      <c r="J17581" s="88">
        <v>0.1584530671180957</v>
      </c>
      <c r="K17581" s="146">
        <v>1.8948406479339588</v>
      </c>
      <c r="L17581" s="147">
        <v>4.4867656079192134E-9</v>
      </c>
      <c r="M17581" s="147">
        <v>2.0702257656184608E-2</v>
      </c>
      <c r="N17581" s="87">
        <v>2.1347192224856579</v>
      </c>
      <c r="O17581" s="88">
        <v>0.14373367088765129</v>
      </c>
      <c r="P17581" s="89">
        <v>67.331417346909177</v>
      </c>
    </row>
    <row r="17582" spans="1:16">
      <c r="A17582" s="75" t="s">
        <v>28064</v>
      </c>
      <c r="B17582" s="85">
        <v>17578</v>
      </c>
      <c r="C17582" s="85">
        <v>17640</v>
      </c>
      <c r="D17582" s="85">
        <v>17578</v>
      </c>
      <c r="E17582" s="86" t="s">
        <v>28061</v>
      </c>
      <c r="F17582" s="85" t="s">
        <v>238</v>
      </c>
      <c r="G17582" s="86" t="s">
        <v>3165</v>
      </c>
      <c r="H17582" s="85" t="s">
        <v>1</v>
      </c>
      <c r="I17582" s="85">
        <v>1</v>
      </c>
      <c r="J17582" s="88">
        <v>0.22755966193939889</v>
      </c>
      <c r="K17582" s="146">
        <v>1.8393955323657398</v>
      </c>
      <c r="L17582" s="147">
        <v>4.4948948529845109E-9</v>
      </c>
      <c r="M17582" s="147">
        <v>3.0040251868288119E-2</v>
      </c>
      <c r="N17582" s="87">
        <v>3.0785533854833789</v>
      </c>
      <c r="O17582" s="88">
        <v>0.2083546388830454</v>
      </c>
      <c r="P17582" s="89">
        <v>67.679397689031987</v>
      </c>
    </row>
    <row r="17583" spans="1:16">
      <c r="A17583" s="75" t="s">
        <v>28065</v>
      </c>
      <c r="B17583" s="85">
        <v>17579</v>
      </c>
      <c r="C17583" s="85">
        <v>17641</v>
      </c>
      <c r="D17583" s="85">
        <v>17579</v>
      </c>
      <c r="E17583" s="86" t="s">
        <v>28061</v>
      </c>
      <c r="F17583" s="85" t="s">
        <v>240</v>
      </c>
      <c r="G17583" s="86" t="s">
        <v>3165</v>
      </c>
      <c r="H17583" s="85" t="s">
        <v>1</v>
      </c>
      <c r="I17583" s="85">
        <v>1</v>
      </c>
      <c r="J17583" s="88">
        <v>0.14250692390401909</v>
      </c>
      <c r="K17583" s="146">
        <v>1.8644293035772781</v>
      </c>
      <c r="L17583" s="147">
        <v>4.3960872357554079E-9</v>
      </c>
      <c r="M17583" s="147">
        <v>1.9035573008494729E-2</v>
      </c>
      <c r="N17583" s="87">
        <v>1.951362584605993</v>
      </c>
      <c r="O17583" s="88">
        <v>0.1294960372465449</v>
      </c>
      <c r="P17583" s="89">
        <v>66.361853131816574</v>
      </c>
    </row>
    <row r="17584" spans="1:16">
      <c r="A17584" s="75" t="s">
        <v>28066</v>
      </c>
      <c r="B17584" s="85">
        <v>17580</v>
      </c>
      <c r="C17584" s="85">
        <v>17642</v>
      </c>
      <c r="D17584" s="85">
        <v>17580</v>
      </c>
      <c r="E17584" s="86" t="s">
        <v>28061</v>
      </c>
      <c r="F17584" s="85" t="s">
        <v>38</v>
      </c>
      <c r="G17584" s="86" t="s">
        <v>3165</v>
      </c>
      <c r="H17584" s="85" t="s">
        <v>1</v>
      </c>
      <c r="I17584" s="85">
        <v>1</v>
      </c>
      <c r="J17584" s="88">
        <v>0.1567289431982207</v>
      </c>
      <c r="K17584" s="146">
        <v>1.8950979853953767</v>
      </c>
      <c r="L17584" s="147">
        <v>4.4833645648018866E-9</v>
      </c>
      <c r="M17584" s="147">
        <v>2.072143399340929E-2</v>
      </c>
      <c r="N17584" s="87">
        <v>2.1296071137483832</v>
      </c>
      <c r="O17584" s="88">
        <v>0.14417553849410411</v>
      </c>
      <c r="P17584" s="89">
        <v>67.700533851211915</v>
      </c>
    </row>
    <row r="17585" spans="1:16">
      <c r="A17585" s="75" t="s">
        <v>28067</v>
      </c>
      <c r="B17585" s="85">
        <v>17581</v>
      </c>
      <c r="C17585" s="85">
        <v>17643</v>
      </c>
      <c r="D17585" s="85">
        <v>17581</v>
      </c>
      <c r="E17585" s="86" t="s">
        <v>28061</v>
      </c>
      <c r="F17585" s="85" t="s">
        <v>243</v>
      </c>
      <c r="G17585" s="86" t="s">
        <v>3165</v>
      </c>
      <c r="H17585" s="85" t="s">
        <v>1</v>
      </c>
      <c r="I17585" s="85">
        <v>1</v>
      </c>
      <c r="J17585" s="88">
        <v>0.14856000072945449</v>
      </c>
      <c r="K17585" s="146">
        <v>1.8815388859405073</v>
      </c>
      <c r="L17585" s="147">
        <v>4.4435589090418128E-9</v>
      </c>
      <c r="M17585" s="147">
        <v>1.9249827165644599E-2</v>
      </c>
      <c r="N17585" s="87">
        <v>1.974544922738362</v>
      </c>
      <c r="O17585" s="88">
        <v>0.13544801193199829</v>
      </c>
      <c r="P17585" s="89">
        <v>68.597077925254112</v>
      </c>
    </row>
    <row r="17586" spans="1:16">
      <c r="A17586" s="75" t="s">
        <v>28142</v>
      </c>
      <c r="B17586" s="85">
        <v>17582</v>
      </c>
      <c r="C17586" s="85">
        <v>17704</v>
      </c>
      <c r="D17586" s="85">
        <v>17582</v>
      </c>
      <c r="E17586" s="86" t="s">
        <v>28124</v>
      </c>
      <c r="F17586" s="85" t="s">
        <v>243</v>
      </c>
      <c r="G17586" s="86" t="s">
        <v>3165</v>
      </c>
      <c r="H17586" s="85" t="s">
        <v>1</v>
      </c>
      <c r="I17586" s="85">
        <v>1</v>
      </c>
      <c r="J17586" s="88">
        <v>0.96630394206768055</v>
      </c>
      <c r="K17586" s="146">
        <v>1.2792987439554957</v>
      </c>
      <c r="L17586" s="147">
        <v>4.8872039170102321E-9</v>
      </c>
      <c r="M17586" s="147">
        <v>5.0102573485103968E-2</v>
      </c>
      <c r="N17586" s="87">
        <v>15.52787831748326</v>
      </c>
      <c r="O17586" s="88">
        <v>0.89369930835361699</v>
      </c>
      <c r="P17586" s="89">
        <v>57.554502301024385</v>
      </c>
    </row>
    <row r="17587" spans="1:16">
      <c r="A17587" s="75" t="s">
        <v>21136</v>
      </c>
      <c r="B17587" s="85">
        <v>17583</v>
      </c>
      <c r="C17587" s="85">
        <v>13135</v>
      </c>
      <c r="D17587" s="85">
        <v>17583</v>
      </c>
      <c r="E17587" s="86" t="s">
        <v>21137</v>
      </c>
      <c r="F17587" s="85" t="s">
        <v>38</v>
      </c>
      <c r="G17587" s="86" t="s">
        <v>21138</v>
      </c>
      <c r="H17587" s="85" t="s">
        <v>1</v>
      </c>
      <c r="I17587" s="85">
        <v>1</v>
      </c>
      <c r="J17587" s="88">
        <v>0.93312747759856063</v>
      </c>
      <c r="K17587" s="146">
        <v>2.0231629052072351</v>
      </c>
      <c r="L17587" s="147">
        <v>5.6831236169736279E-9</v>
      </c>
      <c r="M17587" s="147">
        <v>7.6596109842737709E-2</v>
      </c>
      <c r="N17587" s="87">
        <v>12.21318517301499</v>
      </c>
      <c r="O17587" s="88">
        <v>0.82916896337368029</v>
      </c>
      <c r="P17587" s="89">
        <v>67.891295483321386</v>
      </c>
    </row>
    <row r="17588" spans="1:16">
      <c r="A17588" s="75" t="s">
        <v>21139</v>
      </c>
      <c r="B17588" s="85">
        <v>17584</v>
      </c>
      <c r="C17588" s="85">
        <v>13136</v>
      </c>
      <c r="D17588" s="85">
        <v>17584</v>
      </c>
      <c r="E17588" s="86" t="s">
        <v>21137</v>
      </c>
      <c r="F17588" s="85" t="s">
        <v>11</v>
      </c>
      <c r="G17588" s="86" t="s">
        <v>21138</v>
      </c>
      <c r="H17588" s="85" t="s">
        <v>1</v>
      </c>
      <c r="I17588" s="85">
        <v>1</v>
      </c>
      <c r="J17588" s="88">
        <v>0.57056297713727011</v>
      </c>
      <c r="K17588" s="146">
        <v>1.4995777846636293</v>
      </c>
      <c r="L17588" s="147">
        <v>4.206534816868058E-9</v>
      </c>
      <c r="M17588" s="147">
        <v>6.1200678704169148E-2</v>
      </c>
      <c r="N17588" s="87">
        <v>10.70987476549246</v>
      </c>
      <c r="O17588" s="88">
        <v>0.51632293403122909</v>
      </c>
      <c r="P17588" s="89">
        <v>48.209988009835293</v>
      </c>
    </row>
    <row r="17589" spans="1:16">
      <c r="A17589" s="75" t="s">
        <v>28051</v>
      </c>
      <c r="B17589" s="85">
        <v>17585</v>
      </c>
      <c r="C17589" s="85">
        <v>17631</v>
      </c>
      <c r="D17589" s="85">
        <v>17585</v>
      </c>
      <c r="E17589" s="86" t="s">
        <v>28052</v>
      </c>
      <c r="F17589" s="85" t="s">
        <v>38</v>
      </c>
      <c r="G17589" s="86" t="s">
        <v>21138</v>
      </c>
      <c r="H17589" s="85" t="s">
        <v>1</v>
      </c>
      <c r="I17589" s="85">
        <v>1</v>
      </c>
      <c r="J17589" s="88">
        <v>0.87857931030924286</v>
      </c>
      <c r="K17589" s="146">
        <v>1.9465743806935736</v>
      </c>
      <c r="L17589" s="147">
        <v>5.3748973383908358E-9</v>
      </c>
      <c r="M17589" s="147">
        <v>6.9609615714049555E-2</v>
      </c>
      <c r="N17589" s="87">
        <v>11.429962792243209</v>
      </c>
      <c r="O17589" s="88">
        <v>0.77960409023466426</v>
      </c>
      <c r="P17589" s="89">
        <v>68.207054074028321</v>
      </c>
    </row>
    <row r="17590" spans="1:16">
      <c r="A17590" s="75" t="s">
        <v>28053</v>
      </c>
      <c r="B17590" s="85">
        <v>17586</v>
      </c>
      <c r="C17590" s="85">
        <v>17632</v>
      </c>
      <c r="D17590" s="85">
        <v>17586</v>
      </c>
      <c r="E17590" s="86" t="s">
        <v>28052</v>
      </c>
      <c r="F17590" s="85" t="s">
        <v>11</v>
      </c>
      <c r="G17590" s="86" t="s">
        <v>21138</v>
      </c>
      <c r="H17590" s="85" t="s">
        <v>1</v>
      </c>
      <c r="I17590" s="85">
        <v>1</v>
      </c>
      <c r="J17590" s="88">
        <v>0.54198988556783956</v>
      </c>
      <c r="K17590" s="146">
        <v>1.4678822112901055</v>
      </c>
      <c r="L17590" s="147">
        <v>4.0662571917525667E-9</v>
      </c>
      <c r="M17590" s="147">
        <v>5.7209273287396327E-2</v>
      </c>
      <c r="N17590" s="87">
        <v>10.27061813958426</v>
      </c>
      <c r="O17590" s="88">
        <v>0.49069190112868938</v>
      </c>
      <c r="P17590" s="89">
        <v>47.776277382711832</v>
      </c>
    </row>
    <row r="17591" spans="1:16">
      <c r="A17591" s="75" t="s">
        <v>21140</v>
      </c>
      <c r="B17591" s="85">
        <v>17587</v>
      </c>
      <c r="C17591" s="85">
        <v>13137</v>
      </c>
      <c r="D17591" s="85">
        <v>17587</v>
      </c>
      <c r="E17591" s="86" t="s">
        <v>21141</v>
      </c>
      <c r="F17591" s="85" t="s">
        <v>38</v>
      </c>
      <c r="G17591" s="86" t="s">
        <v>21142</v>
      </c>
      <c r="H17591" s="85" t="s">
        <v>1</v>
      </c>
      <c r="I17591" s="85">
        <v>1</v>
      </c>
      <c r="J17591" s="88">
        <v>0.46703134617692682</v>
      </c>
      <c r="K17591" s="146">
        <v>5.4314944862815926</v>
      </c>
      <c r="L17591" s="147">
        <v>1.2158396755727099E-8</v>
      </c>
      <c r="M17591" s="147">
        <v>3.3619535576893463E-2</v>
      </c>
      <c r="N17591" s="87">
        <v>6.3395072966864543</v>
      </c>
      <c r="O17591" s="88">
        <v>0.41807285855084952</v>
      </c>
      <c r="P17591" s="89">
        <v>65.947216240190883</v>
      </c>
    </row>
    <row r="17592" spans="1:16">
      <c r="A17592" s="75" t="s">
        <v>21143</v>
      </c>
      <c r="B17592" s="85">
        <v>17588</v>
      </c>
      <c r="C17592" s="85">
        <v>13138</v>
      </c>
      <c r="D17592" s="85">
        <v>17588</v>
      </c>
      <c r="E17592" s="86" t="s">
        <v>21141</v>
      </c>
      <c r="F17592" s="85" t="s">
        <v>11</v>
      </c>
      <c r="G17592" s="86" t="s">
        <v>21142</v>
      </c>
      <c r="H17592" s="85" t="s">
        <v>1</v>
      </c>
      <c r="I17592" s="85">
        <v>1</v>
      </c>
      <c r="J17592" s="88">
        <v>0.3149061784536144</v>
      </c>
      <c r="K17592" s="146">
        <v>5.9338338374310542</v>
      </c>
      <c r="L17592" s="147">
        <v>1.365730146793792E-8</v>
      </c>
      <c r="M17592" s="147">
        <v>2.7555213487387851E-2</v>
      </c>
      <c r="N17592" s="87">
        <v>5.8929211298590101</v>
      </c>
      <c r="O17592" s="88">
        <v>0.28675088070389398</v>
      </c>
      <c r="P17592" s="89">
        <v>48.66022714116226</v>
      </c>
    </row>
    <row r="17593" spans="1:16">
      <c r="A17593" s="75" t="s">
        <v>26571</v>
      </c>
      <c r="B17593" s="85">
        <v>17589</v>
      </c>
      <c r="C17593" s="85">
        <v>16536</v>
      </c>
      <c r="D17593" s="85">
        <v>17589</v>
      </c>
      <c r="E17593" s="86" t="s">
        <v>26569</v>
      </c>
      <c r="F17593" s="85" t="s">
        <v>509</v>
      </c>
      <c r="G17593" s="86" t="s">
        <v>21142</v>
      </c>
      <c r="H17593" s="85" t="s">
        <v>1</v>
      </c>
      <c r="I17593" s="85">
        <v>1</v>
      </c>
      <c r="J17593" s="88">
        <v>0.17687871687715251</v>
      </c>
      <c r="K17593" s="146">
        <v>2.4994991266304409</v>
      </c>
      <c r="L17593" s="147">
        <v>2.2661560467283728E-9</v>
      </c>
      <c r="M17593" s="147">
        <v>2.5074206188052402E-2</v>
      </c>
      <c r="N17593" s="87">
        <v>2.3812817527845631</v>
      </c>
      <c r="O17593" s="88">
        <v>0.16000796233357539</v>
      </c>
      <c r="P17593" s="89">
        <v>67.194048812774611</v>
      </c>
    </row>
    <row r="17594" spans="1:16">
      <c r="A17594" s="75" t="s">
        <v>26590</v>
      </c>
      <c r="B17594" s="85">
        <v>17590</v>
      </c>
      <c r="C17594" s="85">
        <v>16555</v>
      </c>
      <c r="D17594" s="85">
        <v>17590</v>
      </c>
      <c r="E17594" s="86" t="s">
        <v>26569</v>
      </c>
      <c r="F17594" s="85" t="s">
        <v>38</v>
      </c>
      <c r="G17594" s="86" t="s">
        <v>21142</v>
      </c>
      <c r="H17594" s="85" t="s">
        <v>1</v>
      </c>
      <c r="I17594" s="85">
        <v>1</v>
      </c>
      <c r="J17594" s="88">
        <v>0.33303690885694459</v>
      </c>
      <c r="K17594" s="146">
        <v>2.1183868328668911</v>
      </c>
      <c r="L17594" s="147">
        <v>2.4532830567734968E-9</v>
      </c>
      <c r="M17594" s="147">
        <v>3.0775269666160149E-2</v>
      </c>
      <c r="N17594" s="87">
        <v>5.3932583780204997</v>
      </c>
      <c r="O17594" s="88">
        <v>0.3042416670062153</v>
      </c>
      <c r="P17594" s="89">
        <v>56.411476269357202</v>
      </c>
    </row>
    <row r="17595" spans="1:16">
      <c r="A17595" s="75" t="s">
        <v>28054</v>
      </c>
      <c r="B17595" s="85">
        <v>17591</v>
      </c>
      <c r="C17595" s="85">
        <v>17633</v>
      </c>
      <c r="D17595" s="85">
        <v>17591</v>
      </c>
      <c r="E17595" s="86" t="s">
        <v>28055</v>
      </c>
      <c r="F17595" s="85" t="s">
        <v>38</v>
      </c>
      <c r="G17595" s="86" t="s">
        <v>21142</v>
      </c>
      <c r="H17595" s="85" t="s">
        <v>1</v>
      </c>
      <c r="I17595" s="85">
        <v>1</v>
      </c>
      <c r="J17595" s="88">
        <v>0.47980624246298009</v>
      </c>
      <c r="K17595" s="146">
        <v>6.1740499078007813</v>
      </c>
      <c r="L17595" s="147">
        <v>1.4287141963033809E-8</v>
      </c>
      <c r="M17595" s="147">
        <v>3.1889239529968923E-2</v>
      </c>
      <c r="N17595" s="87">
        <v>6.2876633664923087</v>
      </c>
      <c r="O17595" s="88">
        <v>0.42796997229474198</v>
      </c>
      <c r="P17595" s="89">
        <v>68.06502628232991</v>
      </c>
    </row>
    <row r="17596" spans="1:16">
      <c r="A17596" s="75" t="s">
        <v>28056</v>
      </c>
      <c r="B17596" s="85">
        <v>17592</v>
      </c>
      <c r="C17596" s="85">
        <v>17634</v>
      </c>
      <c r="D17596" s="85">
        <v>17592</v>
      </c>
      <c r="E17596" s="86" t="s">
        <v>28055</v>
      </c>
      <c r="F17596" s="85" t="s">
        <v>11</v>
      </c>
      <c r="G17596" s="86" t="s">
        <v>21142</v>
      </c>
      <c r="H17596" s="85" t="s">
        <v>1</v>
      </c>
      <c r="I17596" s="85">
        <v>1</v>
      </c>
      <c r="J17596" s="88">
        <v>0.30135064456396271</v>
      </c>
      <c r="K17596" s="146">
        <v>5.9175005563084655</v>
      </c>
      <c r="L17596" s="147">
        <v>1.3588932686333909E-8</v>
      </c>
      <c r="M17596" s="147">
        <v>2.5794240028933369E-2</v>
      </c>
      <c r="N17596" s="87">
        <v>5.682871446504115</v>
      </c>
      <c r="O17596" s="88">
        <v>0.27456353635716257</v>
      </c>
      <c r="P17596" s="89">
        <v>48.314226169248215</v>
      </c>
    </row>
    <row r="17597" spans="1:16">
      <c r="A17597" s="75" t="s">
        <v>32097</v>
      </c>
      <c r="B17597" s="85">
        <v>17593</v>
      </c>
      <c r="C17597" s="85">
        <v>20635</v>
      </c>
      <c r="D17597" s="85">
        <v>17593</v>
      </c>
      <c r="E17597" s="86" t="s">
        <v>32098</v>
      </c>
      <c r="F17597" s="85" t="s">
        <v>55</v>
      </c>
      <c r="G17597" s="86" t="s">
        <v>21142</v>
      </c>
      <c r="H17597" s="85" t="s">
        <v>1</v>
      </c>
      <c r="I17597" s="85">
        <v>1</v>
      </c>
      <c r="J17597" s="88">
        <v>0.43414294342942411</v>
      </c>
      <c r="K17597" s="146">
        <v>1.3303952439245765</v>
      </c>
      <c r="L17597" s="147">
        <v>3.536304912397045E-9</v>
      </c>
      <c r="M17597" s="147">
        <v>5.4104350304919863E-2</v>
      </c>
      <c r="N17597" s="87">
        <v>8.1254328937114924</v>
      </c>
      <c r="O17597" s="88">
        <v>0.38179106962801079</v>
      </c>
      <c r="P17597" s="89">
        <v>46.987166668189452</v>
      </c>
    </row>
    <row r="17598" spans="1:16">
      <c r="A17598" s="75" t="s">
        <v>21144</v>
      </c>
      <c r="B17598" s="85">
        <v>17594</v>
      </c>
      <c r="C17598" s="85">
        <v>13139</v>
      </c>
      <c r="D17598" s="85">
        <v>17594</v>
      </c>
      <c r="E17598" s="86" t="s">
        <v>21145</v>
      </c>
      <c r="F17598" s="85" t="s">
        <v>38</v>
      </c>
      <c r="G17598" s="86" t="s">
        <v>21146</v>
      </c>
      <c r="H17598" s="85" t="s">
        <v>1</v>
      </c>
      <c r="I17598" s="85">
        <v>1</v>
      </c>
      <c r="J17598" s="88">
        <v>136.66505316117431</v>
      </c>
      <c r="K17598" s="146">
        <v>81.773866374792007</v>
      </c>
      <c r="L17598" s="147">
        <v>4.1817409371387621E-7</v>
      </c>
      <c r="M17598" s="147">
        <v>5.4114028763438196</v>
      </c>
      <c r="N17598" s="87">
        <v>138.87416730784079</v>
      </c>
      <c r="O17598" s="88">
        <v>9.4230642624693655</v>
      </c>
      <c r="P17598" s="89">
        <v>67.853254821549115</v>
      </c>
    </row>
    <row r="17599" spans="1:16">
      <c r="A17599" s="75" t="s">
        <v>21147</v>
      </c>
      <c r="B17599" s="85">
        <v>17595</v>
      </c>
      <c r="C17599" s="85">
        <v>13140</v>
      </c>
      <c r="D17599" s="85">
        <v>17595</v>
      </c>
      <c r="E17599" s="86" t="s">
        <v>21145</v>
      </c>
      <c r="F17599" s="85" t="s">
        <v>11</v>
      </c>
      <c r="G17599" s="86" t="s">
        <v>21146</v>
      </c>
      <c r="H17599" s="85" t="s">
        <v>1</v>
      </c>
      <c r="I17599" s="85">
        <v>1</v>
      </c>
      <c r="J17599" s="88">
        <v>131.49144175694781</v>
      </c>
      <c r="K17599" s="146">
        <v>73.581116361903</v>
      </c>
      <c r="L17599" s="147">
        <v>3.9718277274426478E-7</v>
      </c>
      <c r="M17599" s="147">
        <v>0.37120987926740301</v>
      </c>
      <c r="N17599" s="87">
        <v>121.2291279647219</v>
      </c>
      <c r="O17599" s="88">
        <v>4.9981337707019033</v>
      </c>
      <c r="P17599" s="89">
        <v>41.228818969615766</v>
      </c>
    </row>
    <row r="17600" spans="1:16">
      <c r="A17600" s="75" t="s">
        <v>28057</v>
      </c>
      <c r="B17600" s="85">
        <v>17596</v>
      </c>
      <c r="C17600" s="85">
        <v>17635</v>
      </c>
      <c r="D17600" s="85">
        <v>17596</v>
      </c>
      <c r="E17600" s="86" t="s">
        <v>28058</v>
      </c>
      <c r="F17600" s="85" t="s">
        <v>38</v>
      </c>
      <c r="G17600" s="86" t="s">
        <v>21146</v>
      </c>
      <c r="H17600" s="85" t="s">
        <v>1</v>
      </c>
      <c r="I17600" s="85">
        <v>1</v>
      </c>
      <c r="J17600" s="88">
        <v>136.6178580222147</v>
      </c>
      <c r="K17600" s="146">
        <v>81.71467861576626</v>
      </c>
      <c r="L17600" s="147">
        <v>4.1793062395986988E-7</v>
      </c>
      <c r="M17600" s="147">
        <v>5.4053318346713803</v>
      </c>
      <c r="N17600" s="87">
        <v>138.18704298970709</v>
      </c>
      <c r="O17600" s="88">
        <v>9.3802188785417346</v>
      </c>
      <c r="P17600" s="89">
        <v>67.88059629614061</v>
      </c>
    </row>
    <row r="17601" spans="1:16">
      <c r="A17601" s="75" t="s">
        <v>28059</v>
      </c>
      <c r="B17601" s="85">
        <v>17597</v>
      </c>
      <c r="C17601" s="85">
        <v>17636</v>
      </c>
      <c r="D17601" s="85">
        <v>17597</v>
      </c>
      <c r="E17601" s="86" t="s">
        <v>28058</v>
      </c>
      <c r="F17601" s="85" t="s">
        <v>11</v>
      </c>
      <c r="G17601" s="86" t="s">
        <v>21146</v>
      </c>
      <c r="H17601" s="85" t="s">
        <v>1</v>
      </c>
      <c r="I17601" s="85">
        <v>1</v>
      </c>
      <c r="J17601" s="88">
        <v>131.46286866537841</v>
      </c>
      <c r="K17601" s="146">
        <v>73.549420788529318</v>
      </c>
      <c r="L17601" s="147">
        <v>3.9704249511914949E-7</v>
      </c>
      <c r="M17601" s="147">
        <v>0.36721847385063011</v>
      </c>
      <c r="N17601" s="87">
        <v>120.7898713388137</v>
      </c>
      <c r="O17601" s="88">
        <v>4.9725027377993491</v>
      </c>
      <c r="P17601" s="89">
        <v>41.166553806912809</v>
      </c>
    </row>
    <row r="17602" spans="1:16">
      <c r="A17602" s="75" t="s">
        <v>21148</v>
      </c>
      <c r="B17602" s="85">
        <v>17598</v>
      </c>
      <c r="C17602" s="85">
        <v>13141</v>
      </c>
      <c r="D17602" s="85">
        <v>17598</v>
      </c>
      <c r="E17602" s="86" t="s">
        <v>21149</v>
      </c>
      <c r="F17602" s="85" t="s">
        <v>55</v>
      </c>
      <c r="G17602" s="86" t="s">
        <v>21150</v>
      </c>
      <c r="H17602" s="85" t="s">
        <v>1</v>
      </c>
      <c r="I17602" s="85">
        <v>1</v>
      </c>
      <c r="J17602" s="88">
        <v>2.5948346517522081E-2</v>
      </c>
      <c r="K17602" s="146">
        <v>0.26088922957654898</v>
      </c>
      <c r="L17602" s="147">
        <v>6.3346993463634959E-10</v>
      </c>
      <c r="M17602" s="147">
        <v>3.4455309999408298E-3</v>
      </c>
      <c r="N17602" s="87">
        <v>0.36832408872030009</v>
      </c>
      <c r="O17602" s="88">
        <v>2.3711718035519021E-2</v>
      </c>
      <c r="P17602" s="89">
        <v>64.377320847796497</v>
      </c>
    </row>
    <row r="17603" spans="1:16">
      <c r="A17603" s="75" t="s">
        <v>28068</v>
      </c>
      <c r="B17603" s="85">
        <v>17599</v>
      </c>
      <c r="C17603" s="85">
        <v>17644</v>
      </c>
      <c r="D17603" s="85">
        <v>17599</v>
      </c>
      <c r="E17603" s="86" t="s">
        <v>21150</v>
      </c>
      <c r="F17603" s="85" t="s">
        <v>4233</v>
      </c>
      <c r="G17603" s="86" t="s">
        <v>21150</v>
      </c>
      <c r="H17603" s="85" t="s">
        <v>1</v>
      </c>
      <c r="I17603" s="85">
        <v>1</v>
      </c>
      <c r="J17603" s="88">
        <v>0.18518282286424589</v>
      </c>
      <c r="K17603" s="146">
        <v>1.901646884908289</v>
      </c>
      <c r="L17603" s="147">
        <v>4.5673902873660676E-9</v>
      </c>
      <c r="M17603" s="147">
        <v>2.3960293014197161E-2</v>
      </c>
      <c r="N17603" s="87">
        <v>2.552836083798907</v>
      </c>
      <c r="O17603" s="88">
        <v>0.1697439290804667</v>
      </c>
      <c r="P17603" s="89">
        <v>66.492294651315277</v>
      </c>
    </row>
    <row r="17604" spans="1:16">
      <c r="A17604" s="75" t="s">
        <v>28069</v>
      </c>
      <c r="B17604" s="85">
        <v>17600</v>
      </c>
      <c r="C17604" s="85">
        <v>17645</v>
      </c>
      <c r="D17604" s="85">
        <v>17600</v>
      </c>
      <c r="E17604" s="86" t="s">
        <v>21150</v>
      </c>
      <c r="F17604" s="85" t="s">
        <v>38</v>
      </c>
      <c r="G17604" s="86" t="s">
        <v>21150</v>
      </c>
      <c r="H17604" s="85" t="s">
        <v>1</v>
      </c>
      <c r="I17604" s="85">
        <v>1</v>
      </c>
      <c r="J17604" s="88">
        <v>7.1637314335154403E-4</v>
      </c>
      <c r="K17604" s="146">
        <v>8.9808681264249982E-4</v>
      </c>
      <c r="L17604" s="147">
        <v>1.010886438640112E-11</v>
      </c>
      <c r="M17604" s="147">
        <v>1.9480326310288199E-4</v>
      </c>
      <c r="N17604" s="87">
        <v>2.217073198516694E-2</v>
      </c>
      <c r="O17604" s="88">
        <v>5.7174894469100572E-4</v>
      </c>
      <c r="P17604" s="89">
        <v>25.78845592800127</v>
      </c>
    </row>
    <row r="17605" spans="1:16">
      <c r="A17605" s="75" t="s">
        <v>21151</v>
      </c>
      <c r="B17605" s="85">
        <v>17601</v>
      </c>
      <c r="C17605" s="85">
        <v>13142</v>
      </c>
      <c r="D17605" s="85">
        <v>17601</v>
      </c>
      <c r="E17605" s="86" t="s">
        <v>21152</v>
      </c>
      <c r="F17605" s="85" t="s">
        <v>38</v>
      </c>
      <c r="G17605" s="86" t="s">
        <v>21153</v>
      </c>
      <c r="H17605" s="85" t="s">
        <v>1</v>
      </c>
      <c r="I17605" s="85">
        <v>1</v>
      </c>
      <c r="J17605" s="88">
        <v>0.57702521797125605</v>
      </c>
      <c r="K17605" s="146">
        <v>3.0719940768704586</v>
      </c>
      <c r="L17605" s="147">
        <v>6.7798763896297232E-9</v>
      </c>
      <c r="M17605" s="147">
        <v>4.578495654957427E-2</v>
      </c>
      <c r="N17605" s="87">
        <v>7.7083244822911761</v>
      </c>
      <c r="O17605" s="88">
        <v>0.51364831985058768</v>
      </c>
      <c r="P17605" s="89">
        <v>66.635534224152678</v>
      </c>
    </row>
    <row r="17606" spans="1:16">
      <c r="A17606" s="75" t="s">
        <v>21154</v>
      </c>
      <c r="B17606" s="85">
        <v>17602</v>
      </c>
      <c r="C17606" s="85">
        <v>13143</v>
      </c>
      <c r="D17606" s="85">
        <v>17602</v>
      </c>
      <c r="E17606" s="86" t="s">
        <v>21152</v>
      </c>
      <c r="F17606" s="85" t="s">
        <v>11</v>
      </c>
      <c r="G17606" s="86" t="s">
        <v>21153</v>
      </c>
      <c r="H17606" s="85" t="s">
        <v>1</v>
      </c>
      <c r="I17606" s="85">
        <v>1</v>
      </c>
      <c r="J17606" s="88">
        <v>0.35092421979173338</v>
      </c>
      <c r="K17606" s="146">
        <v>2.2734392090520923</v>
      </c>
      <c r="L17606" s="147">
        <v>5.4172946529026498E-9</v>
      </c>
      <c r="M17606" s="147">
        <v>3.0882504132451319E-2</v>
      </c>
      <c r="N17606" s="87">
        <v>6.3840962055553634</v>
      </c>
      <c r="O17606" s="88">
        <v>0.31771325041749099</v>
      </c>
      <c r="P17606" s="89">
        <v>49.766363191867434</v>
      </c>
    </row>
    <row r="17607" spans="1:16">
      <c r="A17607" s="75" t="s">
        <v>28070</v>
      </c>
      <c r="B17607" s="85">
        <v>17603</v>
      </c>
      <c r="C17607" s="85">
        <v>17646</v>
      </c>
      <c r="D17607" s="85">
        <v>17603</v>
      </c>
      <c r="E17607" s="86" t="s">
        <v>28071</v>
      </c>
      <c r="F17607" s="85" t="s">
        <v>38</v>
      </c>
      <c r="G17607" s="86" t="s">
        <v>21153</v>
      </c>
      <c r="H17607" s="85" t="s">
        <v>1</v>
      </c>
      <c r="I17607" s="85">
        <v>1</v>
      </c>
      <c r="J17607" s="88">
        <v>0.57702521797125605</v>
      </c>
      <c r="K17607" s="146">
        <v>3.0719940768704586</v>
      </c>
      <c r="L17607" s="147">
        <v>6.7798763896297232E-9</v>
      </c>
      <c r="M17607" s="147">
        <v>4.578495654957427E-2</v>
      </c>
      <c r="N17607" s="87">
        <v>7.7083244822911761</v>
      </c>
      <c r="O17607" s="88">
        <v>0.51364831985058768</v>
      </c>
      <c r="P17607" s="89">
        <v>66.635534224152678</v>
      </c>
    </row>
    <row r="17608" spans="1:16">
      <c r="A17608" s="75" t="s">
        <v>28072</v>
      </c>
      <c r="B17608" s="85">
        <v>17604</v>
      </c>
      <c r="C17608" s="85">
        <v>17647</v>
      </c>
      <c r="D17608" s="85">
        <v>17604</v>
      </c>
      <c r="E17608" s="86" t="s">
        <v>28071</v>
      </c>
      <c r="F17608" s="85" t="s">
        <v>11</v>
      </c>
      <c r="G17608" s="86" t="s">
        <v>21153</v>
      </c>
      <c r="H17608" s="85" t="s">
        <v>1</v>
      </c>
      <c r="I17608" s="85">
        <v>1</v>
      </c>
      <c r="J17608" s="88">
        <v>0.35092421979173338</v>
      </c>
      <c r="K17608" s="146">
        <v>2.2734392090520923</v>
      </c>
      <c r="L17608" s="147">
        <v>5.4172946529026498E-9</v>
      </c>
      <c r="M17608" s="147">
        <v>3.0882504132451319E-2</v>
      </c>
      <c r="N17608" s="87">
        <v>6.3840962055553634</v>
      </c>
      <c r="O17608" s="88">
        <v>0.31771325041749099</v>
      </c>
      <c r="P17608" s="89">
        <v>49.766363191867434</v>
      </c>
    </row>
    <row r="17609" spans="1:16">
      <c r="A17609" s="75" t="s">
        <v>3166</v>
      </c>
      <c r="B17609" s="85">
        <v>17605</v>
      </c>
      <c r="C17609" s="85">
        <v>1698</v>
      </c>
      <c r="D17609" s="85">
        <v>17605</v>
      </c>
      <c r="E17609" s="86" t="s">
        <v>3132</v>
      </c>
      <c r="F17609" s="85" t="s">
        <v>55</v>
      </c>
      <c r="G17609" s="86" t="s">
        <v>68</v>
      </c>
      <c r="H17609" s="85" t="s">
        <v>1</v>
      </c>
      <c r="I17609" s="85">
        <v>1</v>
      </c>
      <c r="J17609" s="88">
        <v>9.8165436092314304E-2</v>
      </c>
      <c r="K17609" s="146">
        <v>0.27060304187852335</v>
      </c>
      <c r="L17609" s="147">
        <v>6.2995322460860334E-10</v>
      </c>
      <c r="M17609" s="147">
        <v>2.2067356384394402E-2</v>
      </c>
      <c r="N17609" s="87">
        <v>2.219612795491483</v>
      </c>
      <c r="O17609" s="88">
        <v>8.1072204569290263E-2</v>
      </c>
      <c r="P17609" s="89">
        <v>36.525381694485439</v>
      </c>
    </row>
    <row r="17610" spans="1:16">
      <c r="A17610" s="75" t="s">
        <v>3695</v>
      </c>
      <c r="B17610" s="85">
        <v>17606</v>
      </c>
      <c r="C17610" s="85">
        <v>2010</v>
      </c>
      <c r="D17610" s="85">
        <v>17606</v>
      </c>
      <c r="E17610" s="86" t="s">
        <v>3694</v>
      </c>
      <c r="F17610" s="85" t="s">
        <v>55</v>
      </c>
      <c r="G17610" s="86" t="s">
        <v>68</v>
      </c>
      <c r="H17610" s="85" t="s">
        <v>1</v>
      </c>
      <c r="I17610" s="85">
        <v>1</v>
      </c>
      <c r="J17610" s="88">
        <v>0.1205446496870056</v>
      </c>
      <c r="K17610" s="146">
        <v>2.4192149980840258</v>
      </c>
      <c r="L17610" s="147">
        <v>4.035701266811132E-9</v>
      </c>
      <c r="M17610" s="147">
        <v>1.4168943909853489E-2</v>
      </c>
      <c r="N17610" s="87">
        <v>1.4682686747702209</v>
      </c>
      <c r="O17610" s="88">
        <v>0.10305382673857021</v>
      </c>
      <c r="P17610" s="89">
        <v>70.187308705402842</v>
      </c>
    </row>
    <row r="17611" spans="1:16">
      <c r="A17611" s="75" t="s">
        <v>8118</v>
      </c>
      <c r="B17611" s="85">
        <v>17607</v>
      </c>
      <c r="C17611" s="85">
        <v>5435</v>
      </c>
      <c r="D17611" s="85">
        <v>17607</v>
      </c>
      <c r="E17611" s="86" t="s">
        <v>8115</v>
      </c>
      <c r="F17611" s="85" t="s">
        <v>55</v>
      </c>
      <c r="G17611" s="86" t="s">
        <v>68</v>
      </c>
      <c r="H17611" s="85" t="s">
        <v>1</v>
      </c>
      <c r="I17611" s="85">
        <v>1</v>
      </c>
      <c r="J17611" s="88">
        <v>0.75088945842348065</v>
      </c>
      <c r="K17611" s="146">
        <v>1.3606883073599618</v>
      </c>
      <c r="L17611" s="147">
        <v>5.9355360465853773E-9</v>
      </c>
      <c r="M17611" s="147">
        <v>7.9085717853434601E-2</v>
      </c>
      <c r="N17611" s="87">
        <v>9.4250109978221648</v>
      </c>
      <c r="O17611" s="88">
        <v>0.66627868881539143</v>
      </c>
      <c r="P17611" s="89">
        <v>70.692616588919449</v>
      </c>
    </row>
    <row r="17612" spans="1:16">
      <c r="A17612" s="75" t="s">
        <v>21155</v>
      </c>
      <c r="B17612" s="85">
        <v>17608</v>
      </c>
      <c r="C17612" s="85">
        <v>13144</v>
      </c>
      <c r="D17612" s="85">
        <v>17608</v>
      </c>
      <c r="E17612" s="86" t="s">
        <v>67</v>
      </c>
      <c r="F17612" s="85" t="s">
        <v>38</v>
      </c>
      <c r="G17612" s="86" t="s">
        <v>68</v>
      </c>
      <c r="H17612" s="85" t="s">
        <v>1</v>
      </c>
      <c r="I17612" s="85">
        <v>1</v>
      </c>
      <c r="J17612" s="88">
        <v>0.17593462486812059</v>
      </c>
      <c r="K17612" s="146">
        <v>1.5862720504269856</v>
      </c>
      <c r="L17612" s="147">
        <v>3.285729670773767E-9</v>
      </c>
      <c r="M17612" s="147">
        <v>2.002899273464253E-2</v>
      </c>
      <c r="N17612" s="87">
        <v>2.4380933883791731</v>
      </c>
      <c r="O17612" s="88">
        <v>0.15762448620296049</v>
      </c>
      <c r="P17612" s="89">
        <v>64.650717217911051</v>
      </c>
    </row>
    <row r="17613" spans="1:16">
      <c r="A17613" s="75" t="s">
        <v>21156</v>
      </c>
      <c r="B17613" s="85">
        <v>17609</v>
      </c>
      <c r="C17613" s="85">
        <v>13145</v>
      </c>
      <c r="D17613" s="85">
        <v>17609</v>
      </c>
      <c r="E17613" s="86" t="s">
        <v>67</v>
      </c>
      <c r="F17613" s="85" t="s">
        <v>11</v>
      </c>
      <c r="G17613" s="86" t="s">
        <v>68</v>
      </c>
      <c r="H17613" s="85" t="s">
        <v>1</v>
      </c>
      <c r="I17613" s="85">
        <v>1</v>
      </c>
      <c r="J17613" s="88">
        <v>0.1208983545427546</v>
      </c>
      <c r="K17613" s="146">
        <v>1.189392678645502</v>
      </c>
      <c r="L17613" s="147">
        <v>2.7500053336721002E-9</v>
      </c>
      <c r="M17613" s="147">
        <v>1.3330216586917449E-2</v>
      </c>
      <c r="N17613" s="87">
        <v>1.8775442695397011</v>
      </c>
      <c r="O17613" s="88">
        <v>0.1092537425828005</v>
      </c>
      <c r="P17613" s="89">
        <v>58.189702557365081</v>
      </c>
    </row>
    <row r="17614" spans="1:16">
      <c r="A17614" s="75" t="s">
        <v>26567</v>
      </c>
      <c r="B17614" s="85">
        <v>17610</v>
      </c>
      <c r="C17614" s="85">
        <v>16533</v>
      </c>
      <c r="D17614" s="85">
        <v>17610</v>
      </c>
      <c r="E17614" s="86" t="s">
        <v>26565</v>
      </c>
      <c r="F17614" s="85" t="s">
        <v>55</v>
      </c>
      <c r="G17614" s="86" t="s">
        <v>68</v>
      </c>
      <c r="H17614" s="85" t="s">
        <v>1</v>
      </c>
      <c r="I17614" s="85">
        <v>1</v>
      </c>
      <c r="J17614" s="88">
        <v>0.19150292608894559</v>
      </c>
      <c r="K17614" s="146">
        <v>2.2646924376231592</v>
      </c>
      <c r="L17614" s="147">
        <v>2.04157286943514E-9</v>
      </c>
      <c r="M17614" s="147">
        <v>2.5760823375794401E-2</v>
      </c>
      <c r="N17614" s="87">
        <v>2.2322746788399721</v>
      </c>
      <c r="O17614" s="88">
        <v>0.17146934037952979</v>
      </c>
      <c r="P17614" s="89">
        <v>76.813728169257317</v>
      </c>
    </row>
    <row r="17615" spans="1:16">
      <c r="A17615" s="75" t="s">
        <v>26572</v>
      </c>
      <c r="B17615" s="85">
        <v>17611</v>
      </c>
      <c r="C17615" s="85">
        <v>16537</v>
      </c>
      <c r="D17615" s="85">
        <v>17611</v>
      </c>
      <c r="E17615" s="86" t="s">
        <v>26569</v>
      </c>
      <c r="F17615" s="85" t="s">
        <v>509</v>
      </c>
      <c r="G17615" s="86" t="s">
        <v>68</v>
      </c>
      <c r="H17615" s="85" t="s">
        <v>1</v>
      </c>
      <c r="I17615" s="85">
        <v>1</v>
      </c>
      <c r="J17615" s="88">
        <v>8.5063810406569476E-2</v>
      </c>
      <c r="K17615" s="146">
        <v>1.2020491983031889</v>
      </c>
      <c r="L17615" s="147">
        <v>1.0898307705640281E-9</v>
      </c>
      <c r="M17615" s="147">
        <v>1.205858770875802E-2</v>
      </c>
      <c r="N17615" s="87">
        <v>1.1451965681330341</v>
      </c>
      <c r="O17615" s="88">
        <v>7.6950394099353017E-2</v>
      </c>
      <c r="P17615" s="89">
        <v>67.194048812774582</v>
      </c>
    </row>
    <row r="17616" spans="1:16">
      <c r="A17616" s="75" t="s">
        <v>26591</v>
      </c>
      <c r="B17616" s="85">
        <v>17612</v>
      </c>
      <c r="C17616" s="85">
        <v>16556</v>
      </c>
      <c r="D17616" s="85">
        <v>17612</v>
      </c>
      <c r="E17616" s="86" t="s">
        <v>26569</v>
      </c>
      <c r="F17616" s="85" t="s">
        <v>38</v>
      </c>
      <c r="G17616" s="86" t="s">
        <v>68</v>
      </c>
      <c r="H17616" s="85" t="s">
        <v>1</v>
      </c>
      <c r="I17616" s="85">
        <v>1</v>
      </c>
      <c r="J17616" s="88">
        <v>0.16016278822891231</v>
      </c>
      <c r="K17616" s="146">
        <v>1.0187661867985813</v>
      </c>
      <c r="L17616" s="147">
        <v>1.1798231494406931E-9</v>
      </c>
      <c r="M17616" s="147">
        <v>1.4800320526473971E-2</v>
      </c>
      <c r="N17616" s="87">
        <v>2.593704410803753</v>
      </c>
      <c r="O17616" s="88">
        <v>0.1463146948197831</v>
      </c>
      <c r="P17616" s="89">
        <v>56.41147626935723</v>
      </c>
    </row>
    <row r="17617" spans="1:16">
      <c r="A17617" s="75" t="s">
        <v>27399</v>
      </c>
      <c r="B17617" s="85">
        <v>17613</v>
      </c>
      <c r="C17617" s="85">
        <v>17146</v>
      </c>
      <c r="D17617" s="85">
        <v>17613</v>
      </c>
      <c r="E17617" s="86" t="s">
        <v>27395</v>
      </c>
      <c r="F17617" s="85" t="s">
        <v>55</v>
      </c>
      <c r="G17617" s="86" t="s">
        <v>68</v>
      </c>
      <c r="H17617" s="85" t="s">
        <v>1</v>
      </c>
      <c r="I17617" s="85">
        <v>1</v>
      </c>
      <c r="J17617" s="88">
        <v>5.476149437302618E-2</v>
      </c>
      <c r="K17617" s="146">
        <v>0.79082712543271194</v>
      </c>
      <c r="L17617" s="147">
        <v>1.7990783627698679E-9</v>
      </c>
      <c r="M17617" s="147">
        <v>7.9141882751710187E-3</v>
      </c>
      <c r="N17617" s="87">
        <v>0.58386857506764989</v>
      </c>
      <c r="O17617" s="88">
        <v>4.9269715747646693E-2</v>
      </c>
      <c r="P17617" s="89">
        <v>84.384941837190084</v>
      </c>
    </row>
    <row r="17618" spans="1:16">
      <c r="A17618" s="75" t="s">
        <v>27406</v>
      </c>
      <c r="B17618" s="85">
        <v>17614</v>
      </c>
      <c r="C17618" s="85">
        <v>17151</v>
      </c>
      <c r="D17618" s="85">
        <v>17614</v>
      </c>
      <c r="E17618" s="86" t="s">
        <v>27405</v>
      </c>
      <c r="F17618" s="85" t="s">
        <v>1063</v>
      </c>
      <c r="G17618" s="86" t="s">
        <v>68</v>
      </c>
      <c r="H17618" s="85" t="s">
        <v>1</v>
      </c>
      <c r="I17618" s="85">
        <v>1</v>
      </c>
      <c r="J17618" s="88">
        <v>8.244952083218092E-2</v>
      </c>
      <c r="K17618" s="146">
        <v>2.2976902692021994</v>
      </c>
      <c r="L17618" s="147">
        <v>4.3550305634954523E-9</v>
      </c>
      <c r="M17618" s="147">
        <v>1.203274216545273E-2</v>
      </c>
      <c r="N17618" s="87">
        <v>1.0381806119833921</v>
      </c>
      <c r="O17618" s="88">
        <v>7.3071534267265523E-2</v>
      </c>
      <c r="P17618" s="89">
        <v>70.384221612139356</v>
      </c>
    </row>
    <row r="17619" spans="1:16">
      <c r="A17619" s="75" t="s">
        <v>27408</v>
      </c>
      <c r="B17619" s="85">
        <v>17615</v>
      </c>
      <c r="C17619" s="85">
        <v>17153</v>
      </c>
      <c r="D17619" s="85">
        <v>17615</v>
      </c>
      <c r="E17619" s="86" t="s">
        <v>27405</v>
      </c>
      <c r="F17619" s="85" t="s">
        <v>283</v>
      </c>
      <c r="G17619" s="86" t="s">
        <v>68</v>
      </c>
      <c r="H17619" s="85" t="s">
        <v>1</v>
      </c>
      <c r="I17619" s="85">
        <v>1</v>
      </c>
      <c r="J17619" s="88">
        <v>0.1056311200141492</v>
      </c>
      <c r="K17619" s="146">
        <v>2.50495507852653</v>
      </c>
      <c r="L17619" s="147">
        <v>4.6365489690293013E-9</v>
      </c>
      <c r="M17619" s="147">
        <v>1.5055453273836341E-2</v>
      </c>
      <c r="N17619" s="87">
        <v>1.315412284775094</v>
      </c>
      <c r="O17619" s="88">
        <v>9.2257638917481205E-2</v>
      </c>
      <c r="P17619" s="89">
        <v>70.135910987979855</v>
      </c>
    </row>
    <row r="17620" spans="1:16">
      <c r="A17620" s="75" t="s">
        <v>27410</v>
      </c>
      <c r="B17620" s="85">
        <v>17616</v>
      </c>
      <c r="C17620" s="85">
        <v>17155</v>
      </c>
      <c r="D17620" s="85">
        <v>17616</v>
      </c>
      <c r="E17620" s="86" t="s">
        <v>27405</v>
      </c>
      <c r="F17620" s="85" t="s">
        <v>38</v>
      </c>
      <c r="G17620" s="86" t="s">
        <v>68</v>
      </c>
      <c r="H17620" s="85" t="s">
        <v>1</v>
      </c>
      <c r="I17620" s="85">
        <v>1</v>
      </c>
      <c r="J17620" s="88">
        <v>9.037167242935637E-2</v>
      </c>
      <c r="K17620" s="146">
        <v>2.2407568086506653</v>
      </c>
      <c r="L17620" s="147">
        <v>4.2319901104978249E-9</v>
      </c>
      <c r="M17620" s="147">
        <v>1.3260336841326509E-2</v>
      </c>
      <c r="N17620" s="87">
        <v>1.1711545154431631</v>
      </c>
      <c r="O17620" s="88">
        <v>7.9720037954831013E-2</v>
      </c>
      <c r="P17620" s="89">
        <v>68.069615839430952</v>
      </c>
    </row>
    <row r="17621" spans="1:16">
      <c r="A17621" s="75" t="s">
        <v>27412</v>
      </c>
      <c r="B17621" s="85">
        <v>17617</v>
      </c>
      <c r="C17621" s="85">
        <v>17157</v>
      </c>
      <c r="D17621" s="85">
        <v>17617</v>
      </c>
      <c r="E17621" s="86" t="s">
        <v>27405</v>
      </c>
      <c r="F17621" s="85" t="s">
        <v>238</v>
      </c>
      <c r="G17621" s="86" t="s">
        <v>68</v>
      </c>
      <c r="H17621" s="85" t="s">
        <v>1</v>
      </c>
      <c r="I17621" s="85">
        <v>1</v>
      </c>
      <c r="J17621" s="88">
        <v>0.1144565394320629</v>
      </c>
      <c r="K17621" s="146">
        <v>1.923203337287178</v>
      </c>
      <c r="L17621" s="147">
        <v>3.33296811854398E-9</v>
      </c>
      <c r="M17621" s="147">
        <v>1.531953406767762E-2</v>
      </c>
      <c r="N17621" s="87">
        <v>1.4316823501335749</v>
      </c>
      <c r="O17621" s="88">
        <v>0.1023178052419271</v>
      </c>
      <c r="P17621" s="89">
        <v>71.466834268356337</v>
      </c>
    </row>
    <row r="17622" spans="1:16">
      <c r="A17622" s="75" t="s">
        <v>27414</v>
      </c>
      <c r="B17622" s="85">
        <v>17618</v>
      </c>
      <c r="C17622" s="85">
        <v>17159</v>
      </c>
      <c r="D17622" s="85">
        <v>17618</v>
      </c>
      <c r="E17622" s="86" t="s">
        <v>27405</v>
      </c>
      <c r="F17622" s="85" t="s">
        <v>2641</v>
      </c>
      <c r="G17622" s="86" t="s">
        <v>68</v>
      </c>
      <c r="H17622" s="85" t="s">
        <v>1</v>
      </c>
      <c r="I17622" s="85">
        <v>1</v>
      </c>
      <c r="J17622" s="88">
        <v>0.10425148167299431</v>
      </c>
      <c r="K17622" s="146">
        <v>1.9765903272293421</v>
      </c>
      <c r="L17622" s="147">
        <v>3.5425182658550511E-9</v>
      </c>
      <c r="M17622" s="147">
        <v>1.546266585468337E-2</v>
      </c>
      <c r="N17622" s="87">
        <v>1.3367202671404259</v>
      </c>
      <c r="O17622" s="88">
        <v>9.1834762530956376E-2</v>
      </c>
      <c r="P17622" s="89">
        <v>68.701556180795833</v>
      </c>
    </row>
    <row r="17623" spans="1:16">
      <c r="A17623" s="75" t="s">
        <v>27416</v>
      </c>
      <c r="B17623" s="85">
        <v>17619</v>
      </c>
      <c r="C17623" s="85">
        <v>17161</v>
      </c>
      <c r="D17623" s="85">
        <v>17619</v>
      </c>
      <c r="E17623" s="86" t="s">
        <v>27405</v>
      </c>
      <c r="F17623" s="85" t="s">
        <v>891</v>
      </c>
      <c r="G17623" s="86" t="s">
        <v>68</v>
      </c>
      <c r="H17623" s="85" t="s">
        <v>1</v>
      </c>
      <c r="I17623" s="85">
        <v>1</v>
      </c>
      <c r="J17623" s="88">
        <v>0.1097963027063627</v>
      </c>
      <c r="K17623" s="146">
        <v>3.9944650890511464</v>
      </c>
      <c r="L17623" s="147">
        <v>8.0806995707859361E-9</v>
      </c>
      <c r="M17623" s="147">
        <v>1.549796892546706E-2</v>
      </c>
      <c r="N17623" s="87">
        <v>1.387045060472375</v>
      </c>
      <c r="O17623" s="88">
        <v>9.6784035992834125E-2</v>
      </c>
      <c r="P17623" s="89">
        <v>69.777139006481264</v>
      </c>
    </row>
    <row r="17624" spans="1:16">
      <c r="A17624" s="75" t="s">
        <v>28075</v>
      </c>
      <c r="B17624" s="85">
        <v>17620</v>
      </c>
      <c r="C17624" s="85">
        <v>17649</v>
      </c>
      <c r="D17624" s="85">
        <v>17620</v>
      </c>
      <c r="E17624" s="86" t="s">
        <v>28074</v>
      </c>
      <c r="F17624" s="85" t="s">
        <v>38</v>
      </c>
      <c r="G17624" s="86" t="s">
        <v>68</v>
      </c>
      <c r="H17624" s="85" t="s">
        <v>1</v>
      </c>
      <c r="I17624" s="85">
        <v>1</v>
      </c>
      <c r="J17624" s="88">
        <v>0.1132200494014646</v>
      </c>
      <c r="K17624" s="146">
        <v>1.1876717780236616</v>
      </c>
      <c r="L17624" s="147">
        <v>2.7144064911983318E-9</v>
      </c>
      <c r="M17624" s="147">
        <v>9.9378767061534048E-3</v>
      </c>
      <c r="N17624" s="87">
        <v>1.496392561979113</v>
      </c>
      <c r="O17624" s="88">
        <v>0.1012867051543158</v>
      </c>
      <c r="P17624" s="89">
        <v>67.687255154726969</v>
      </c>
    </row>
    <row r="17625" spans="1:16">
      <c r="A17625" s="75" t="s">
        <v>28077</v>
      </c>
      <c r="B17625" s="85">
        <v>17621</v>
      </c>
      <c r="C17625" s="85">
        <v>17651</v>
      </c>
      <c r="D17625" s="85">
        <v>17621</v>
      </c>
      <c r="E17625" s="86" t="s">
        <v>28074</v>
      </c>
      <c r="F17625" s="85" t="s">
        <v>11</v>
      </c>
      <c r="G17625" s="86" t="s">
        <v>68</v>
      </c>
      <c r="H17625" s="85" t="s">
        <v>1</v>
      </c>
      <c r="I17625" s="85">
        <v>1</v>
      </c>
      <c r="J17625" s="88">
        <v>9.0804149585826416E-2</v>
      </c>
      <c r="K17625" s="146">
        <v>1.1552820750218584</v>
      </c>
      <c r="L17625" s="147">
        <v>2.6253342324197838E-9</v>
      </c>
      <c r="M17625" s="147">
        <v>9.1488445941001872E-3</v>
      </c>
      <c r="N17625" s="87">
        <v>1.4077681859256741</v>
      </c>
      <c r="O17625" s="88">
        <v>8.2303438000873141E-2</v>
      </c>
      <c r="P17625" s="89">
        <v>58.463771822457218</v>
      </c>
    </row>
    <row r="17626" spans="1:16">
      <c r="A17626" s="75" t="s">
        <v>29732</v>
      </c>
      <c r="B17626" s="85">
        <v>17622</v>
      </c>
      <c r="C17626" s="85">
        <v>18974</v>
      </c>
      <c r="D17626" s="85">
        <v>17622</v>
      </c>
      <c r="E17626" s="86" t="s">
        <v>29729</v>
      </c>
      <c r="F17626" s="85" t="s">
        <v>55</v>
      </c>
      <c r="G17626" s="86" t="s">
        <v>68</v>
      </c>
      <c r="H17626" s="85" t="s">
        <v>1</v>
      </c>
      <c r="I17626" s="85">
        <v>1</v>
      </c>
      <c r="J17626" s="88">
        <v>0</v>
      </c>
      <c r="K17626" s="146">
        <v>0</v>
      </c>
      <c r="L17626" s="147">
        <v>0</v>
      </c>
      <c r="M17626" s="147">
        <v>0</v>
      </c>
      <c r="N17626" s="87">
        <v>0</v>
      </c>
      <c r="O17626" s="88">
        <v>0</v>
      </c>
      <c r="P17626" s="89" t="e">
        <v>#DIV/0!</v>
      </c>
    </row>
    <row r="17627" spans="1:16">
      <c r="A17627" s="75" t="s">
        <v>32917</v>
      </c>
      <c r="B17627" s="85">
        <v>17623</v>
      </c>
      <c r="C17627" s="85">
        <v>21215</v>
      </c>
      <c r="D17627" s="85">
        <v>17623</v>
      </c>
      <c r="E17627" s="86" t="s">
        <v>32918</v>
      </c>
      <c r="F17627" s="85" t="s">
        <v>38</v>
      </c>
      <c r="G17627" s="86" t="s">
        <v>68</v>
      </c>
      <c r="H17627" s="85" t="s">
        <v>1</v>
      </c>
      <c r="I17627" s="85">
        <v>1</v>
      </c>
      <c r="J17627" s="88">
        <v>0.16815542571605799</v>
      </c>
      <c r="K17627" s="146">
        <v>1.3159259175255265</v>
      </c>
      <c r="L17627" s="147">
        <v>2.1332919491804501E-9</v>
      </c>
      <c r="M17627" s="147">
        <v>1.6794365292318071E-2</v>
      </c>
      <c r="N17627" s="87">
        <v>2.606244816258835</v>
      </c>
      <c r="O17627" s="88">
        <v>0.14964075237692939</v>
      </c>
      <c r="P17627" s="89">
        <v>57.416230218822264</v>
      </c>
    </row>
    <row r="17628" spans="1:16">
      <c r="A17628" s="75" t="s">
        <v>32921</v>
      </c>
      <c r="B17628" s="85">
        <v>17624</v>
      </c>
      <c r="C17628" s="85">
        <v>21217</v>
      </c>
      <c r="D17628" s="85">
        <v>17624</v>
      </c>
      <c r="E17628" s="86" t="s">
        <v>32920</v>
      </c>
      <c r="F17628" s="85" t="s">
        <v>11</v>
      </c>
      <c r="G17628" s="86" t="s">
        <v>68</v>
      </c>
      <c r="H17628" s="85" t="s">
        <v>1</v>
      </c>
      <c r="I17628" s="85">
        <v>1</v>
      </c>
      <c r="J17628" s="88">
        <v>0.14485129151609721</v>
      </c>
      <c r="K17628" s="146">
        <v>1.241091248596049</v>
      </c>
      <c r="L17628" s="147">
        <v>2.070814091318449E-9</v>
      </c>
      <c r="M17628" s="147">
        <v>1.5898604724931039E-2</v>
      </c>
      <c r="N17628" s="87">
        <v>2.4921643103746982</v>
      </c>
      <c r="O17628" s="88">
        <v>0.12917888087449811</v>
      </c>
      <c r="P17628" s="89">
        <v>51.83401444950313</v>
      </c>
    </row>
    <row r="17629" spans="1:16">
      <c r="A17629" s="75" t="s">
        <v>21157</v>
      </c>
      <c r="B17629" s="85">
        <v>17625</v>
      </c>
      <c r="C17629" s="85">
        <v>13146</v>
      </c>
      <c r="D17629" s="85">
        <v>17625</v>
      </c>
      <c r="E17629" s="86" t="s">
        <v>21158</v>
      </c>
      <c r="F17629" s="85" t="s">
        <v>55</v>
      </c>
      <c r="G17629" s="86" t="s">
        <v>21159</v>
      </c>
      <c r="H17629" s="85" t="s">
        <v>1</v>
      </c>
      <c r="I17629" s="85">
        <v>1</v>
      </c>
      <c r="J17629" s="88">
        <v>1.4477193153867769</v>
      </c>
      <c r="K17629" s="146">
        <v>7.554830452599326</v>
      </c>
      <c r="L17629" s="147">
        <v>1.8322279184515331E-8</v>
      </c>
      <c r="M17629" s="147">
        <v>0.1120470666748617</v>
      </c>
      <c r="N17629" s="87">
        <v>20.624509659388892</v>
      </c>
      <c r="O17629" s="88">
        <v>1.290460921179758</v>
      </c>
      <c r="P17629" s="89">
        <v>62.569289766959471</v>
      </c>
    </row>
    <row r="17630" spans="1:16">
      <c r="A17630" s="75" t="s">
        <v>28078</v>
      </c>
      <c r="B17630" s="85">
        <v>17626</v>
      </c>
      <c r="C17630" s="85">
        <v>17652</v>
      </c>
      <c r="D17630" s="85">
        <v>17626</v>
      </c>
      <c r="E17630" s="86" t="s">
        <v>28079</v>
      </c>
      <c r="F17630" s="85" t="s">
        <v>55</v>
      </c>
      <c r="G17630" s="86" t="s">
        <v>21159</v>
      </c>
      <c r="H17630" s="85" t="s">
        <v>1</v>
      </c>
      <c r="I17630" s="85">
        <v>1</v>
      </c>
      <c r="J17630" s="88">
        <v>1.393299214567417</v>
      </c>
      <c r="K17630" s="146">
        <v>7.478563309457293</v>
      </c>
      <c r="L17630" s="147">
        <v>1.8015050830145131E-8</v>
      </c>
      <c r="M17630" s="147">
        <v>0.105069397258722</v>
      </c>
      <c r="N17630" s="87">
        <v>19.84044067184383</v>
      </c>
      <c r="O17630" s="88">
        <v>1.24104979840248</v>
      </c>
      <c r="P17630" s="89">
        <v>62.551523876366893</v>
      </c>
    </row>
    <row r="17631" spans="1:16">
      <c r="A17631" s="75" t="s">
        <v>21160</v>
      </c>
      <c r="B17631" s="85">
        <v>17627</v>
      </c>
      <c r="C17631" s="85">
        <v>13147</v>
      </c>
      <c r="D17631" s="85">
        <v>17627</v>
      </c>
      <c r="E17631" s="86" t="s">
        <v>21161</v>
      </c>
      <c r="F17631" s="85" t="s">
        <v>55</v>
      </c>
      <c r="G17631" s="86" t="s">
        <v>21162</v>
      </c>
      <c r="H17631" s="85" t="s">
        <v>1</v>
      </c>
      <c r="I17631" s="85">
        <v>1</v>
      </c>
      <c r="J17631" s="88">
        <v>1.421001746189116</v>
      </c>
      <c r="K17631" s="146">
        <v>2.1472900948798794</v>
      </c>
      <c r="L17631" s="147">
        <v>7.9445512235312991E-8</v>
      </c>
      <c r="M17631" s="147">
        <v>7.0341904794472193E-2</v>
      </c>
      <c r="N17631" s="87">
        <v>8.7938738326316805</v>
      </c>
      <c r="O17631" s="88">
        <v>1.0122932206205959</v>
      </c>
      <c r="P17631" s="89">
        <v>115.11345737804997</v>
      </c>
    </row>
    <row r="17632" spans="1:16">
      <c r="A17632" s="75" t="s">
        <v>28080</v>
      </c>
      <c r="B17632" s="85">
        <v>17628</v>
      </c>
      <c r="C17632" s="85">
        <v>17653</v>
      </c>
      <c r="D17632" s="85">
        <v>17628</v>
      </c>
      <c r="E17632" s="86" t="s">
        <v>28081</v>
      </c>
      <c r="F17632" s="85" t="s">
        <v>965</v>
      </c>
      <c r="G17632" s="86" t="s">
        <v>21162</v>
      </c>
      <c r="H17632" s="85" t="s">
        <v>1</v>
      </c>
      <c r="I17632" s="85">
        <v>1</v>
      </c>
      <c r="J17632" s="88">
        <v>0.69264207220079932</v>
      </c>
      <c r="K17632" s="146">
        <v>1.2815452794185653</v>
      </c>
      <c r="L17632" s="147">
        <v>1.114318974262914E-7</v>
      </c>
      <c r="M17632" s="147">
        <v>5.7205059799086848E-2</v>
      </c>
      <c r="N17632" s="87">
        <v>6.6142553573939713</v>
      </c>
      <c r="O17632" s="88">
        <v>0.41297175911743811</v>
      </c>
      <c r="P17632" s="89">
        <v>62.436621630548863</v>
      </c>
    </row>
    <row r="17633" spans="1:16">
      <c r="A17633" s="75" t="s">
        <v>28082</v>
      </c>
      <c r="B17633" s="85">
        <v>17629</v>
      </c>
      <c r="C17633" s="85">
        <v>17654</v>
      </c>
      <c r="D17633" s="85">
        <v>17629</v>
      </c>
      <c r="E17633" s="86" t="s">
        <v>28081</v>
      </c>
      <c r="F17633" s="85" t="s">
        <v>1084</v>
      </c>
      <c r="G17633" s="86" t="s">
        <v>21162</v>
      </c>
      <c r="H17633" s="85" t="s">
        <v>1</v>
      </c>
      <c r="I17633" s="85">
        <v>1</v>
      </c>
      <c r="J17633" s="88">
        <v>0.69078806139295001</v>
      </c>
      <c r="K17633" s="146">
        <v>1.5628456587591946</v>
      </c>
      <c r="L17633" s="147">
        <v>4.3474866161973929E-8</v>
      </c>
      <c r="M17633" s="147">
        <v>3.9077458736175873E-2</v>
      </c>
      <c r="N17633" s="87">
        <v>5.062782802006013</v>
      </c>
      <c r="O17633" s="88">
        <v>0.32257601148350828</v>
      </c>
      <c r="P17633" s="89">
        <v>63.715159053573238</v>
      </c>
    </row>
    <row r="17634" spans="1:16">
      <c r="A17634" s="75" t="s">
        <v>28083</v>
      </c>
      <c r="B17634" s="85">
        <v>17630</v>
      </c>
      <c r="C17634" s="85">
        <v>17655</v>
      </c>
      <c r="D17634" s="85">
        <v>17630</v>
      </c>
      <c r="E17634" s="86" t="s">
        <v>28081</v>
      </c>
      <c r="F17634" s="85" t="s">
        <v>38</v>
      </c>
      <c r="G17634" s="86" t="s">
        <v>21162</v>
      </c>
      <c r="H17634" s="85" t="s">
        <v>1</v>
      </c>
      <c r="I17634" s="85">
        <v>1</v>
      </c>
      <c r="J17634" s="88">
        <v>0.70032534167811833</v>
      </c>
      <c r="K17634" s="146">
        <v>1.2933066654344207</v>
      </c>
      <c r="L17634" s="147">
        <v>1.1145580914031779E-7</v>
      </c>
      <c r="M17634" s="147">
        <v>5.4328267287929097E-2</v>
      </c>
      <c r="N17634" s="87">
        <v>6.3505820843446479</v>
      </c>
      <c r="O17634" s="88">
        <v>0.42194388882238049</v>
      </c>
      <c r="P17634" s="89">
        <v>66.441766001663012</v>
      </c>
    </row>
    <row r="17635" spans="1:16">
      <c r="A17635" s="75" t="s">
        <v>28084</v>
      </c>
      <c r="B17635" s="85">
        <v>17631</v>
      </c>
      <c r="C17635" s="85">
        <v>17656</v>
      </c>
      <c r="D17635" s="85">
        <v>17631</v>
      </c>
      <c r="E17635" s="86" t="s">
        <v>28081</v>
      </c>
      <c r="F17635" s="85" t="s">
        <v>4372</v>
      </c>
      <c r="G17635" s="86" t="s">
        <v>21162</v>
      </c>
      <c r="H17635" s="85" t="s">
        <v>1</v>
      </c>
      <c r="I17635" s="85">
        <v>1</v>
      </c>
      <c r="J17635" s="88">
        <v>0.85124428920398643</v>
      </c>
      <c r="K17635" s="146">
        <v>0.97593908363929216</v>
      </c>
      <c r="L17635" s="147">
        <v>2.3026251970815121E-8</v>
      </c>
      <c r="M17635" s="147">
        <v>4.8844740900531168E-2</v>
      </c>
      <c r="N17635" s="87">
        <v>6.1993528553014876</v>
      </c>
      <c r="O17635" s="88">
        <v>0.55286901018412105</v>
      </c>
      <c r="P17635" s="89">
        <v>89.181729623814718</v>
      </c>
    </row>
    <row r="17636" spans="1:16">
      <c r="A17636" s="75" t="s">
        <v>28085</v>
      </c>
      <c r="B17636" s="85">
        <v>17632</v>
      </c>
      <c r="C17636" s="85">
        <v>17657</v>
      </c>
      <c r="D17636" s="85">
        <v>17632</v>
      </c>
      <c r="E17636" s="86" t="s">
        <v>28081</v>
      </c>
      <c r="F17636" s="85" t="s">
        <v>891</v>
      </c>
      <c r="G17636" s="86" t="s">
        <v>21162</v>
      </c>
      <c r="H17636" s="85" t="s">
        <v>1</v>
      </c>
      <c r="I17636" s="85">
        <v>1</v>
      </c>
      <c r="J17636" s="88">
        <v>1.506996451395731</v>
      </c>
      <c r="K17636" s="146">
        <v>3.1975534507996075</v>
      </c>
      <c r="L17636" s="147">
        <v>4.3614237681524968E-8</v>
      </c>
      <c r="M17636" s="147">
        <v>9.1599773280173657E-2</v>
      </c>
      <c r="N17636" s="87">
        <v>12.01273554481469</v>
      </c>
      <c r="O17636" s="88">
        <v>0.86725897113759753</v>
      </c>
      <c r="P17636" s="89">
        <v>72.194960748299394</v>
      </c>
    </row>
    <row r="17637" spans="1:16">
      <c r="A17637" s="75" t="s">
        <v>28086</v>
      </c>
      <c r="B17637" s="85">
        <v>17633</v>
      </c>
      <c r="C17637" s="85">
        <v>17658</v>
      </c>
      <c r="D17637" s="85">
        <v>17633</v>
      </c>
      <c r="E17637" s="86" t="s">
        <v>28081</v>
      </c>
      <c r="F17637" s="85" t="s">
        <v>2925</v>
      </c>
      <c r="G17637" s="86" t="s">
        <v>21162</v>
      </c>
      <c r="H17637" s="85" t="s">
        <v>1</v>
      </c>
      <c r="I17637" s="85">
        <v>1</v>
      </c>
      <c r="J17637" s="88">
        <v>2.5929970229590942</v>
      </c>
      <c r="K17637" s="146">
        <v>2.5784735087433091</v>
      </c>
      <c r="L17637" s="147">
        <v>7.6655804674959275E-8</v>
      </c>
      <c r="M17637" s="147">
        <v>5.8242047548264453E-2</v>
      </c>
      <c r="N17637" s="87">
        <v>7.8865882460786354</v>
      </c>
      <c r="O17637" s="88">
        <v>2.183308263075924</v>
      </c>
      <c r="P17637" s="89">
        <v>276.83811997684893</v>
      </c>
    </row>
    <row r="17638" spans="1:16">
      <c r="A17638" s="75" t="s">
        <v>21166</v>
      </c>
      <c r="B17638" s="85">
        <v>17634</v>
      </c>
      <c r="C17638" s="85">
        <v>13149</v>
      </c>
      <c r="D17638" s="85">
        <v>17634</v>
      </c>
      <c r="E17638" s="86" t="s">
        <v>21167</v>
      </c>
      <c r="F17638" s="85" t="s">
        <v>55</v>
      </c>
      <c r="G17638" s="86" t="s">
        <v>21168</v>
      </c>
      <c r="H17638" s="85" t="s">
        <v>1</v>
      </c>
      <c r="I17638" s="85">
        <v>1</v>
      </c>
      <c r="J17638" s="88">
        <v>2.28763266743869</v>
      </c>
      <c r="K17638" s="146">
        <v>3.4707932045477352</v>
      </c>
      <c r="L17638" s="147">
        <v>1.254260002520121E-7</v>
      </c>
      <c r="M17638" s="147">
        <v>0.1133832896636115</v>
      </c>
      <c r="N17638" s="87">
        <v>14.514813515079229</v>
      </c>
      <c r="O17638" s="88">
        <v>1.638131615905833</v>
      </c>
      <c r="P17638" s="89">
        <v>112.8592946925568</v>
      </c>
    </row>
    <row r="17639" spans="1:16">
      <c r="A17639" s="75" t="s">
        <v>28089</v>
      </c>
      <c r="B17639" s="85">
        <v>17635</v>
      </c>
      <c r="C17639" s="85">
        <v>17660</v>
      </c>
      <c r="D17639" s="85">
        <v>17635</v>
      </c>
      <c r="E17639" s="86" t="s">
        <v>28090</v>
      </c>
      <c r="F17639" s="85" t="s">
        <v>55</v>
      </c>
      <c r="G17639" s="86" t="s">
        <v>21168</v>
      </c>
      <c r="H17639" s="85" t="s">
        <v>1</v>
      </c>
      <c r="I17639" s="85">
        <v>1</v>
      </c>
      <c r="J17639" s="88">
        <v>2.28763266743869</v>
      </c>
      <c r="K17639" s="146">
        <v>3.4707932045477352</v>
      </c>
      <c r="L17639" s="147">
        <v>1.254260002520121E-7</v>
      </c>
      <c r="M17639" s="147">
        <v>0.1133832896636115</v>
      </c>
      <c r="N17639" s="87">
        <v>14.514813515079229</v>
      </c>
      <c r="O17639" s="88">
        <v>1.638131615905833</v>
      </c>
      <c r="P17639" s="89">
        <v>112.8592946925568</v>
      </c>
    </row>
    <row r="17640" spans="1:16">
      <c r="A17640" s="75" t="s">
        <v>21163</v>
      </c>
      <c r="B17640" s="85">
        <v>17636</v>
      </c>
      <c r="C17640" s="85">
        <v>13148</v>
      </c>
      <c r="D17640" s="85">
        <v>17636</v>
      </c>
      <c r="E17640" s="86" t="s">
        <v>21164</v>
      </c>
      <c r="F17640" s="85" t="s">
        <v>32</v>
      </c>
      <c r="G17640" s="86" t="s">
        <v>21165</v>
      </c>
      <c r="H17640" s="85" t="s">
        <v>1</v>
      </c>
      <c r="I17640" s="85">
        <v>1</v>
      </c>
      <c r="J17640" s="88">
        <v>0.63237145761211233</v>
      </c>
      <c r="K17640" s="146">
        <v>0.75848364036099403</v>
      </c>
      <c r="L17640" s="147">
        <v>3.5461730099602369E-8</v>
      </c>
      <c r="M17640" s="147">
        <v>3.8156072005690343E-2</v>
      </c>
      <c r="N17640" s="87">
        <v>5.0687397975323636</v>
      </c>
      <c r="O17640" s="88">
        <v>0.28911179677433352</v>
      </c>
      <c r="P17640" s="89">
        <v>57.038200484286655</v>
      </c>
    </row>
    <row r="17641" spans="1:16">
      <c r="A17641" s="75" t="s">
        <v>28087</v>
      </c>
      <c r="B17641" s="85">
        <v>17637</v>
      </c>
      <c r="C17641" s="85">
        <v>17659</v>
      </c>
      <c r="D17641" s="85">
        <v>17637</v>
      </c>
      <c r="E17641" s="86" t="s">
        <v>28088</v>
      </c>
      <c r="F17641" s="85" t="s">
        <v>32</v>
      </c>
      <c r="G17641" s="86" t="s">
        <v>21165</v>
      </c>
      <c r="H17641" s="85" t="s">
        <v>1</v>
      </c>
      <c r="I17641" s="85">
        <v>1</v>
      </c>
      <c r="J17641" s="88">
        <v>0.62356114404962248</v>
      </c>
      <c r="K17641" s="146">
        <v>0.74887714705871711</v>
      </c>
      <c r="L17641" s="147">
        <v>3.5419017091646427E-8</v>
      </c>
      <c r="M17641" s="147">
        <v>3.6895473775880483E-2</v>
      </c>
      <c r="N17641" s="87">
        <v>4.9319081414041044</v>
      </c>
      <c r="O17641" s="88">
        <v>0.28121828923344822</v>
      </c>
      <c r="P17641" s="89">
        <v>57.020179851400464</v>
      </c>
    </row>
    <row r="17642" spans="1:16">
      <c r="A17642" s="75" t="s">
        <v>2263</v>
      </c>
      <c r="B17642" s="85">
        <v>17638</v>
      </c>
      <c r="C17642" s="85">
        <v>1129</v>
      </c>
      <c r="D17642" s="85">
        <v>17638</v>
      </c>
      <c r="E17642" s="86" t="s">
        <v>2264</v>
      </c>
      <c r="F17642" s="85" t="s">
        <v>32</v>
      </c>
      <c r="G17642" s="86" t="s">
        <v>2265</v>
      </c>
      <c r="H17642" s="85" t="s">
        <v>1</v>
      </c>
      <c r="I17642" s="85">
        <v>1</v>
      </c>
      <c r="J17642" s="88">
        <v>0.21656388332279411</v>
      </c>
      <c r="K17642" s="146">
        <v>0.59746043955997208</v>
      </c>
      <c r="L17642" s="147">
        <v>9.1196556276438841E-9</v>
      </c>
      <c r="M17642" s="147">
        <v>1.7605281452327721E-2</v>
      </c>
      <c r="N17642" s="87">
        <v>2.0661389689782839</v>
      </c>
      <c r="O17642" s="88">
        <v>0.1254468126069973</v>
      </c>
      <c r="P17642" s="89">
        <v>60.715573584593578</v>
      </c>
    </row>
    <row r="17643" spans="1:16">
      <c r="A17643" s="75" t="s">
        <v>2266</v>
      </c>
      <c r="B17643" s="85">
        <v>17639</v>
      </c>
      <c r="C17643" s="85">
        <v>1130</v>
      </c>
      <c r="D17643" s="85">
        <v>17639</v>
      </c>
      <c r="E17643" s="86" t="s">
        <v>2264</v>
      </c>
      <c r="F17643" s="85" t="s">
        <v>38</v>
      </c>
      <c r="G17643" s="86" t="s">
        <v>2265</v>
      </c>
      <c r="H17643" s="85" t="s">
        <v>1</v>
      </c>
      <c r="I17643" s="85">
        <v>1</v>
      </c>
      <c r="J17643" s="88">
        <v>0.21417853384614341</v>
      </c>
      <c r="K17643" s="146">
        <v>0.60102423915771097</v>
      </c>
      <c r="L17643" s="147">
        <v>9.1197751043207905E-9</v>
      </c>
      <c r="M17643" s="147">
        <v>1.8092187368687871E-2</v>
      </c>
      <c r="N17643" s="87">
        <v>2.1078838817632279</v>
      </c>
      <c r="O17643" s="88">
        <v>0.12791696539802869</v>
      </c>
      <c r="P17643" s="89">
        <v>60.685015196865194</v>
      </c>
    </row>
    <row r="17644" spans="1:16">
      <c r="A17644" s="75" t="s">
        <v>2267</v>
      </c>
      <c r="B17644" s="85">
        <v>17640</v>
      </c>
      <c r="C17644" s="85">
        <v>1131</v>
      </c>
      <c r="D17644" s="85">
        <v>17640</v>
      </c>
      <c r="E17644" s="86" t="s">
        <v>2268</v>
      </c>
      <c r="F17644" s="85" t="s">
        <v>32</v>
      </c>
      <c r="G17644" s="86" t="s">
        <v>2265</v>
      </c>
      <c r="H17644" s="85" t="s">
        <v>1</v>
      </c>
      <c r="I17644" s="85">
        <v>1</v>
      </c>
      <c r="J17644" s="88">
        <v>0.2373501902206672</v>
      </c>
      <c r="K17644" s="146">
        <v>0.77432345866651209</v>
      </c>
      <c r="L17644" s="147">
        <v>9.4828907914342167E-9</v>
      </c>
      <c r="M17644" s="147">
        <v>1.7457505980830571E-2</v>
      </c>
      <c r="N17644" s="87">
        <v>2.0490671227129238</v>
      </c>
      <c r="O17644" s="88">
        <v>0.12393061392117</v>
      </c>
      <c r="P17644" s="89">
        <v>60.481480839479943</v>
      </c>
    </row>
    <row r="17645" spans="1:16">
      <c r="A17645" s="75" t="s">
        <v>2269</v>
      </c>
      <c r="B17645" s="85">
        <v>17641</v>
      </c>
      <c r="C17645" s="85">
        <v>1132</v>
      </c>
      <c r="D17645" s="85">
        <v>17641</v>
      </c>
      <c r="E17645" s="86" t="s">
        <v>2268</v>
      </c>
      <c r="F17645" s="85" t="s">
        <v>38</v>
      </c>
      <c r="G17645" s="86" t="s">
        <v>2265</v>
      </c>
      <c r="H17645" s="85" t="s">
        <v>1</v>
      </c>
      <c r="I17645" s="85">
        <v>1</v>
      </c>
      <c r="J17645" s="88">
        <v>0.2350197522030312</v>
      </c>
      <c r="K17645" s="146">
        <v>0.77790413299193262</v>
      </c>
      <c r="L17645" s="147">
        <v>9.4831923344722372E-9</v>
      </c>
      <c r="M17645" s="147">
        <v>1.7943034387008849E-2</v>
      </c>
      <c r="N17645" s="87">
        <v>2.0907606806112411</v>
      </c>
      <c r="O17645" s="88">
        <v>0.12640696405945259</v>
      </c>
      <c r="P17645" s="89">
        <v>60.459795916239003</v>
      </c>
    </row>
    <row r="17646" spans="1:16">
      <c r="A17646" s="75" t="s">
        <v>21169</v>
      </c>
      <c r="B17646" s="85">
        <v>17642</v>
      </c>
      <c r="C17646" s="85">
        <v>13150</v>
      </c>
      <c r="D17646" s="85">
        <v>17642</v>
      </c>
      <c r="E17646" s="86" t="s">
        <v>21170</v>
      </c>
      <c r="F17646" s="85" t="s">
        <v>55</v>
      </c>
      <c r="G17646" s="86" t="s">
        <v>2265</v>
      </c>
      <c r="H17646" s="85" t="s">
        <v>1</v>
      </c>
      <c r="I17646" s="85">
        <v>1</v>
      </c>
      <c r="J17646" s="88">
        <v>0.22476311961984921</v>
      </c>
      <c r="K17646" s="146">
        <v>0.69072629608845582</v>
      </c>
      <c r="L17646" s="147">
        <v>9.3041160136894395E-9</v>
      </c>
      <c r="M17646" s="147">
        <v>1.801385859112236E-2</v>
      </c>
      <c r="N17646" s="87">
        <v>2.0989689754963652</v>
      </c>
      <c r="O17646" s="88">
        <v>0.1271374331495444</v>
      </c>
      <c r="P17646" s="89">
        <v>60.571373199777227</v>
      </c>
    </row>
    <row r="17647" spans="1:16">
      <c r="A17647" s="75" t="s">
        <v>21171</v>
      </c>
      <c r="B17647" s="85">
        <v>17643</v>
      </c>
      <c r="C17647" s="85">
        <v>13151</v>
      </c>
      <c r="D17647" s="85">
        <v>17643</v>
      </c>
      <c r="E17647" s="86" t="s">
        <v>21172</v>
      </c>
      <c r="F17647" s="85" t="s">
        <v>55</v>
      </c>
      <c r="G17647" s="86" t="s">
        <v>21173</v>
      </c>
      <c r="H17647" s="85" t="s">
        <v>1</v>
      </c>
      <c r="I17647" s="85">
        <v>1</v>
      </c>
      <c r="J17647" s="88">
        <v>0.13760773582509239</v>
      </c>
      <c r="K17647" s="146">
        <v>0.19380053631466315</v>
      </c>
      <c r="L17647" s="147">
        <v>6.9018355987734997E-9</v>
      </c>
      <c r="M17647" s="147">
        <v>8.530022685172169E-3</v>
      </c>
      <c r="N17647" s="87">
        <v>1.0625511079665539</v>
      </c>
      <c r="O17647" s="88">
        <v>8.6592886604960964E-2</v>
      </c>
      <c r="P17647" s="89">
        <v>81.495267338883295</v>
      </c>
    </row>
    <row r="17648" spans="1:16">
      <c r="A17648" s="75" t="s">
        <v>28091</v>
      </c>
      <c r="B17648" s="85">
        <v>17644</v>
      </c>
      <c r="C17648" s="85">
        <v>17661</v>
      </c>
      <c r="D17648" s="85">
        <v>17644</v>
      </c>
      <c r="E17648" s="86" t="s">
        <v>28092</v>
      </c>
      <c r="F17648" s="85" t="s">
        <v>38</v>
      </c>
      <c r="G17648" s="86" t="s">
        <v>21173</v>
      </c>
      <c r="H17648" s="85" t="s">
        <v>1</v>
      </c>
      <c r="I17648" s="85">
        <v>1</v>
      </c>
      <c r="J17648" s="88">
        <v>0.1038055791356458</v>
      </c>
      <c r="K17648" s="146">
        <v>0.15852845987947009</v>
      </c>
      <c r="L17648" s="147">
        <v>6.6951866687026716E-9</v>
      </c>
      <c r="M17648" s="147">
        <v>3.873184021990929E-3</v>
      </c>
      <c r="N17648" s="87">
        <v>0.54795979087065882</v>
      </c>
      <c r="O17648" s="88">
        <v>5.719871905090778E-2</v>
      </c>
      <c r="P17648" s="89">
        <v>104.38488371569045</v>
      </c>
    </row>
    <row r="17649" spans="1:16">
      <c r="A17649" s="75" t="s">
        <v>28093</v>
      </c>
      <c r="B17649" s="85">
        <v>17645</v>
      </c>
      <c r="C17649" s="85">
        <v>17662</v>
      </c>
      <c r="D17649" s="85">
        <v>17645</v>
      </c>
      <c r="E17649" s="86" t="s">
        <v>28092</v>
      </c>
      <c r="F17649" s="85" t="s">
        <v>238</v>
      </c>
      <c r="G17649" s="86" t="s">
        <v>21173</v>
      </c>
      <c r="H17649" s="85" t="s">
        <v>1</v>
      </c>
      <c r="I17649" s="85">
        <v>1</v>
      </c>
      <c r="J17649" s="88">
        <v>0.10005169671771259</v>
      </c>
      <c r="K17649" s="146">
        <v>9.8792802839309454E-2</v>
      </c>
      <c r="L17649" s="147">
        <v>6.7494419287592799E-9</v>
      </c>
      <c r="M17649" s="147">
        <v>3.9079644093188903E-3</v>
      </c>
      <c r="N17649" s="87">
        <v>0.58221068716007263</v>
      </c>
      <c r="O17649" s="88">
        <v>4.7343731538199957E-2</v>
      </c>
      <c r="P17649" s="89">
        <v>81.317180502362191</v>
      </c>
    </row>
    <row r="17650" spans="1:16">
      <c r="A17650" s="75" t="s">
        <v>1302</v>
      </c>
      <c r="B17650" s="85">
        <v>17646</v>
      </c>
      <c r="C17650" s="85">
        <v>628</v>
      </c>
      <c r="D17650" s="85">
        <v>17646</v>
      </c>
      <c r="E17650" s="86" t="s">
        <v>1303</v>
      </c>
      <c r="F17650" s="85" t="s">
        <v>38</v>
      </c>
      <c r="G17650" s="86" t="s">
        <v>1304</v>
      </c>
      <c r="H17650" s="85" t="s">
        <v>1</v>
      </c>
      <c r="I17650" s="85">
        <v>1</v>
      </c>
      <c r="J17650" s="88">
        <v>0</v>
      </c>
      <c r="K17650" s="146">
        <v>0</v>
      </c>
      <c r="L17650" s="147">
        <v>0</v>
      </c>
      <c r="M17650" s="147">
        <v>0</v>
      </c>
      <c r="N17650" s="87">
        <v>0</v>
      </c>
      <c r="O17650" s="88">
        <v>0</v>
      </c>
      <c r="P17650" s="89" t="e">
        <v>#DIV/0!</v>
      </c>
    </row>
    <row r="17651" spans="1:16">
      <c r="A17651" s="75" t="s">
        <v>1305</v>
      </c>
      <c r="B17651" s="85">
        <v>17647</v>
      </c>
      <c r="C17651" s="85">
        <v>629</v>
      </c>
      <c r="D17651" s="85">
        <v>17647</v>
      </c>
      <c r="E17651" s="86" t="s">
        <v>1303</v>
      </c>
      <c r="F17651" s="85" t="s">
        <v>11</v>
      </c>
      <c r="G17651" s="86" t="s">
        <v>1304</v>
      </c>
      <c r="H17651" s="85" t="s">
        <v>1</v>
      </c>
      <c r="I17651" s="85">
        <v>1</v>
      </c>
      <c r="J17651" s="88">
        <v>0</v>
      </c>
      <c r="K17651" s="146">
        <v>0</v>
      </c>
      <c r="L17651" s="147">
        <v>0</v>
      </c>
      <c r="M17651" s="147">
        <v>0</v>
      </c>
      <c r="N17651" s="87">
        <v>0</v>
      </c>
      <c r="O17651" s="88">
        <v>0</v>
      </c>
      <c r="P17651" s="89" t="e">
        <v>#DIV/0!</v>
      </c>
    </row>
    <row r="17652" spans="1:16">
      <c r="A17652" s="75" t="s">
        <v>1313</v>
      </c>
      <c r="B17652" s="85">
        <v>17648</v>
      </c>
      <c r="C17652" s="85">
        <v>633</v>
      </c>
      <c r="D17652" s="85">
        <v>17648</v>
      </c>
      <c r="E17652" s="86" t="s">
        <v>1314</v>
      </c>
      <c r="F17652" s="85" t="s">
        <v>38</v>
      </c>
      <c r="G17652" s="86" t="s">
        <v>1304</v>
      </c>
      <c r="H17652" s="85" t="s">
        <v>1</v>
      </c>
      <c r="I17652" s="85">
        <v>1</v>
      </c>
      <c r="J17652" s="88">
        <v>0</v>
      </c>
      <c r="K17652" s="146">
        <v>0</v>
      </c>
      <c r="L17652" s="147">
        <v>0</v>
      </c>
      <c r="M17652" s="147">
        <v>0</v>
      </c>
      <c r="N17652" s="87">
        <v>0</v>
      </c>
      <c r="O17652" s="88">
        <v>0</v>
      </c>
      <c r="P17652" s="89" t="e">
        <v>#DIV/0!</v>
      </c>
    </row>
    <row r="17653" spans="1:16">
      <c r="A17653" s="75" t="s">
        <v>1315</v>
      </c>
      <c r="B17653" s="85">
        <v>17649</v>
      </c>
      <c r="C17653" s="85">
        <v>634</v>
      </c>
      <c r="D17653" s="85">
        <v>17649</v>
      </c>
      <c r="E17653" s="86" t="s">
        <v>1314</v>
      </c>
      <c r="F17653" s="85" t="s">
        <v>11</v>
      </c>
      <c r="G17653" s="86" t="s">
        <v>1304</v>
      </c>
      <c r="H17653" s="85" t="s">
        <v>1</v>
      </c>
      <c r="I17653" s="85">
        <v>1</v>
      </c>
      <c r="J17653" s="88">
        <v>0</v>
      </c>
      <c r="K17653" s="146">
        <v>0</v>
      </c>
      <c r="L17653" s="147">
        <v>0</v>
      </c>
      <c r="M17653" s="147">
        <v>0</v>
      </c>
      <c r="N17653" s="87">
        <v>0</v>
      </c>
      <c r="O17653" s="88">
        <v>0</v>
      </c>
      <c r="P17653" s="89" t="e">
        <v>#DIV/0!</v>
      </c>
    </row>
    <row r="17654" spans="1:16">
      <c r="A17654" s="75" t="s">
        <v>1323</v>
      </c>
      <c r="B17654" s="85">
        <v>17650</v>
      </c>
      <c r="C17654" s="85">
        <v>638</v>
      </c>
      <c r="D17654" s="85">
        <v>17650</v>
      </c>
      <c r="E17654" s="86" t="s">
        <v>1324</v>
      </c>
      <c r="F17654" s="85" t="s">
        <v>38</v>
      </c>
      <c r="G17654" s="86" t="s">
        <v>1304</v>
      </c>
      <c r="H17654" s="85" t="s">
        <v>1</v>
      </c>
      <c r="I17654" s="85">
        <v>1</v>
      </c>
      <c r="J17654" s="88">
        <v>0</v>
      </c>
      <c r="K17654" s="146">
        <v>0</v>
      </c>
      <c r="L17654" s="147">
        <v>0</v>
      </c>
      <c r="M17654" s="147">
        <v>0</v>
      </c>
      <c r="N17654" s="87">
        <v>0</v>
      </c>
      <c r="O17654" s="88">
        <v>0</v>
      </c>
      <c r="P17654" s="89" t="e">
        <v>#DIV/0!</v>
      </c>
    </row>
    <row r="17655" spans="1:16">
      <c r="A17655" s="75" t="s">
        <v>1325</v>
      </c>
      <c r="B17655" s="85">
        <v>17651</v>
      </c>
      <c r="C17655" s="85">
        <v>639</v>
      </c>
      <c r="D17655" s="85">
        <v>17651</v>
      </c>
      <c r="E17655" s="86" t="s">
        <v>1324</v>
      </c>
      <c r="F17655" s="85" t="s">
        <v>11</v>
      </c>
      <c r="G17655" s="86" t="s">
        <v>1304</v>
      </c>
      <c r="H17655" s="85" t="s">
        <v>1</v>
      </c>
      <c r="I17655" s="85">
        <v>1</v>
      </c>
      <c r="J17655" s="88">
        <v>0</v>
      </c>
      <c r="K17655" s="146">
        <v>0</v>
      </c>
      <c r="L17655" s="147">
        <v>0</v>
      </c>
      <c r="M17655" s="147">
        <v>0</v>
      </c>
      <c r="N17655" s="87">
        <v>0</v>
      </c>
      <c r="O17655" s="88">
        <v>0</v>
      </c>
      <c r="P17655" s="89" t="e">
        <v>#DIV/0!</v>
      </c>
    </row>
    <row r="17656" spans="1:16">
      <c r="A17656" s="75" t="s">
        <v>1333</v>
      </c>
      <c r="B17656" s="85">
        <v>17652</v>
      </c>
      <c r="C17656" s="85">
        <v>643</v>
      </c>
      <c r="D17656" s="85">
        <v>17652</v>
      </c>
      <c r="E17656" s="86" t="s">
        <v>1334</v>
      </c>
      <c r="F17656" s="85" t="s">
        <v>38</v>
      </c>
      <c r="G17656" s="86" t="s">
        <v>1304</v>
      </c>
      <c r="H17656" s="85" t="s">
        <v>1</v>
      </c>
      <c r="I17656" s="85">
        <v>1</v>
      </c>
      <c r="J17656" s="88">
        <v>0</v>
      </c>
      <c r="K17656" s="146">
        <v>0</v>
      </c>
      <c r="L17656" s="147">
        <v>0</v>
      </c>
      <c r="M17656" s="147">
        <v>0</v>
      </c>
      <c r="N17656" s="87">
        <v>0</v>
      </c>
      <c r="O17656" s="88">
        <v>0</v>
      </c>
      <c r="P17656" s="89" t="e">
        <v>#DIV/0!</v>
      </c>
    </row>
    <row r="17657" spans="1:16">
      <c r="A17657" s="75" t="s">
        <v>1335</v>
      </c>
      <c r="B17657" s="85">
        <v>17653</v>
      </c>
      <c r="C17657" s="85">
        <v>644</v>
      </c>
      <c r="D17657" s="85">
        <v>17653</v>
      </c>
      <c r="E17657" s="86" t="s">
        <v>1334</v>
      </c>
      <c r="F17657" s="85" t="s">
        <v>11</v>
      </c>
      <c r="G17657" s="86" t="s">
        <v>1304</v>
      </c>
      <c r="H17657" s="85" t="s">
        <v>1</v>
      </c>
      <c r="I17657" s="85">
        <v>1</v>
      </c>
      <c r="J17657" s="88">
        <v>0</v>
      </c>
      <c r="K17657" s="146">
        <v>0</v>
      </c>
      <c r="L17657" s="147">
        <v>0</v>
      </c>
      <c r="M17657" s="147">
        <v>0</v>
      </c>
      <c r="N17657" s="87">
        <v>0</v>
      </c>
      <c r="O17657" s="88">
        <v>0</v>
      </c>
      <c r="P17657" s="89" t="e">
        <v>#DIV/0!</v>
      </c>
    </row>
    <row r="17658" spans="1:16">
      <c r="A17658" s="75" t="s">
        <v>1660</v>
      </c>
      <c r="B17658" s="85">
        <v>17654</v>
      </c>
      <c r="C17658" s="85">
        <v>825</v>
      </c>
      <c r="D17658" s="85">
        <v>17654</v>
      </c>
      <c r="E17658" s="86" t="s">
        <v>1661</v>
      </c>
      <c r="F17658" s="85" t="s">
        <v>38</v>
      </c>
      <c r="G17658" s="86" t="s">
        <v>1304</v>
      </c>
      <c r="H17658" s="85" t="s">
        <v>1</v>
      </c>
      <c r="I17658" s="85">
        <v>1</v>
      </c>
      <c r="J17658" s="88">
        <v>0</v>
      </c>
      <c r="K17658" s="146">
        <v>0</v>
      </c>
      <c r="L17658" s="147">
        <v>0</v>
      </c>
      <c r="M17658" s="147">
        <v>0</v>
      </c>
      <c r="N17658" s="87">
        <v>0</v>
      </c>
      <c r="O17658" s="88">
        <v>0</v>
      </c>
      <c r="P17658" s="89" t="e">
        <v>#DIV/0!</v>
      </c>
    </row>
    <row r="17659" spans="1:16">
      <c r="A17659" s="75" t="s">
        <v>1662</v>
      </c>
      <c r="B17659" s="85">
        <v>17655</v>
      </c>
      <c r="C17659" s="85">
        <v>826</v>
      </c>
      <c r="D17659" s="85">
        <v>17655</v>
      </c>
      <c r="E17659" s="86" t="s">
        <v>1661</v>
      </c>
      <c r="F17659" s="85" t="s">
        <v>11</v>
      </c>
      <c r="G17659" s="86" t="s">
        <v>1304</v>
      </c>
      <c r="H17659" s="85" t="s">
        <v>1</v>
      </c>
      <c r="I17659" s="85">
        <v>1</v>
      </c>
      <c r="J17659" s="88">
        <v>0</v>
      </c>
      <c r="K17659" s="146">
        <v>0</v>
      </c>
      <c r="L17659" s="147">
        <v>0</v>
      </c>
      <c r="M17659" s="147">
        <v>0</v>
      </c>
      <c r="N17659" s="87">
        <v>0</v>
      </c>
      <c r="O17659" s="88">
        <v>0</v>
      </c>
      <c r="P17659" s="89" t="e">
        <v>#DIV/0!</v>
      </c>
    </row>
    <row r="17660" spans="1:16">
      <c r="A17660" s="75" t="s">
        <v>1680</v>
      </c>
      <c r="B17660" s="85">
        <v>17656</v>
      </c>
      <c r="C17660" s="85">
        <v>834</v>
      </c>
      <c r="D17660" s="85">
        <v>17656</v>
      </c>
      <c r="E17660" s="86" t="s">
        <v>1681</v>
      </c>
      <c r="F17660" s="85" t="s">
        <v>38</v>
      </c>
      <c r="G17660" s="86" t="s">
        <v>1304</v>
      </c>
      <c r="H17660" s="85" t="s">
        <v>1</v>
      </c>
      <c r="I17660" s="85">
        <v>1</v>
      </c>
      <c r="J17660" s="88">
        <v>0</v>
      </c>
      <c r="K17660" s="146">
        <v>0</v>
      </c>
      <c r="L17660" s="147">
        <v>0</v>
      </c>
      <c r="M17660" s="147">
        <v>0</v>
      </c>
      <c r="N17660" s="87">
        <v>0</v>
      </c>
      <c r="O17660" s="88">
        <v>0</v>
      </c>
      <c r="P17660" s="89" t="e">
        <v>#DIV/0!</v>
      </c>
    </row>
    <row r="17661" spans="1:16">
      <c r="A17661" s="75" t="s">
        <v>1682</v>
      </c>
      <c r="B17661" s="85">
        <v>17657</v>
      </c>
      <c r="C17661" s="85">
        <v>835</v>
      </c>
      <c r="D17661" s="85">
        <v>17657</v>
      </c>
      <c r="E17661" s="86" t="s">
        <v>1681</v>
      </c>
      <c r="F17661" s="85" t="s">
        <v>11</v>
      </c>
      <c r="G17661" s="86" t="s">
        <v>1304</v>
      </c>
      <c r="H17661" s="85" t="s">
        <v>1</v>
      </c>
      <c r="I17661" s="85">
        <v>1</v>
      </c>
      <c r="J17661" s="88">
        <v>0</v>
      </c>
      <c r="K17661" s="146">
        <v>0</v>
      </c>
      <c r="L17661" s="147">
        <v>0</v>
      </c>
      <c r="M17661" s="147">
        <v>0</v>
      </c>
      <c r="N17661" s="87">
        <v>0</v>
      </c>
      <c r="O17661" s="88">
        <v>0</v>
      </c>
      <c r="P17661" s="89" t="e">
        <v>#DIV/0!</v>
      </c>
    </row>
    <row r="17662" spans="1:16">
      <c r="A17662" s="75" t="s">
        <v>2034</v>
      </c>
      <c r="B17662" s="85">
        <v>17658</v>
      </c>
      <c r="C17662" s="85">
        <v>1015</v>
      </c>
      <c r="D17662" s="85">
        <v>17658</v>
      </c>
      <c r="E17662" s="86" t="s">
        <v>2035</v>
      </c>
      <c r="F17662" s="85" t="s">
        <v>232</v>
      </c>
      <c r="G17662" s="86" t="s">
        <v>1304</v>
      </c>
      <c r="H17662" s="85" t="s">
        <v>1</v>
      </c>
      <c r="I17662" s="85">
        <v>1</v>
      </c>
      <c r="J17662" s="88">
        <v>0.25871054684097511</v>
      </c>
      <c r="K17662" s="146">
        <v>0.17724591457122196</v>
      </c>
      <c r="L17662" s="147">
        <v>8.4532882164036133E-10</v>
      </c>
      <c r="M17662" s="147">
        <v>3.0034576960163931E-2</v>
      </c>
      <c r="N17662" s="87">
        <v>2.7990671372489149</v>
      </c>
      <c r="O17662" s="88">
        <v>0.24163862884113349</v>
      </c>
      <c r="P17662" s="89">
        <v>86.328271882263564</v>
      </c>
    </row>
    <row r="17663" spans="1:16">
      <c r="A17663" s="75" t="s">
        <v>2036</v>
      </c>
      <c r="B17663" s="85">
        <v>17659</v>
      </c>
      <c r="C17663" s="85">
        <v>1016</v>
      </c>
      <c r="D17663" s="85">
        <v>17659</v>
      </c>
      <c r="E17663" s="86" t="s">
        <v>2035</v>
      </c>
      <c r="F17663" s="85" t="s">
        <v>38</v>
      </c>
      <c r="G17663" s="86" t="s">
        <v>1304</v>
      </c>
      <c r="H17663" s="85" t="s">
        <v>1</v>
      </c>
      <c r="I17663" s="85">
        <v>1</v>
      </c>
      <c r="J17663" s="88">
        <v>0.27259034557433209</v>
      </c>
      <c r="K17663" s="146">
        <v>0.19568564418475856</v>
      </c>
      <c r="L17663" s="147">
        <v>9.0262330212663746E-10</v>
      </c>
      <c r="M17663" s="147">
        <v>3.0601247978937731E-2</v>
      </c>
      <c r="N17663" s="87">
        <v>3.002433995884525</v>
      </c>
      <c r="O17663" s="88">
        <v>0.25464294393204101</v>
      </c>
      <c r="P17663" s="89">
        <v>84.812170486040117</v>
      </c>
    </row>
    <row r="17664" spans="1:16">
      <c r="A17664" s="75" t="s">
        <v>2798</v>
      </c>
      <c r="B17664" s="85">
        <v>17660</v>
      </c>
      <c r="C17664" s="85">
        <v>1423</v>
      </c>
      <c r="D17664" s="85">
        <v>17660</v>
      </c>
      <c r="E17664" s="86" t="s">
        <v>2799</v>
      </c>
      <c r="F17664" s="85" t="s">
        <v>55</v>
      </c>
      <c r="G17664" s="86" t="s">
        <v>1304</v>
      </c>
      <c r="H17664" s="85" t="s">
        <v>1</v>
      </c>
      <c r="I17664" s="85">
        <v>1</v>
      </c>
      <c r="J17664" s="88">
        <v>1.089849474161393E-2</v>
      </c>
      <c r="K17664" s="146">
        <v>2.3229814456863188E-2</v>
      </c>
      <c r="L17664" s="147">
        <v>6.4236398008557265E-11</v>
      </c>
      <c r="M17664" s="147">
        <v>3.7185003161486871E-3</v>
      </c>
      <c r="N17664" s="87">
        <v>0.1430425403363263</v>
      </c>
      <c r="O17664" s="88">
        <v>9.8491844776970646E-3</v>
      </c>
      <c r="P17664" s="89">
        <v>68.854932627310305</v>
      </c>
    </row>
    <row r="17665" spans="1:16">
      <c r="A17665" s="75" t="s">
        <v>4284</v>
      </c>
      <c r="B17665" s="85">
        <v>17661</v>
      </c>
      <c r="C17665" s="85">
        <v>2323</v>
      </c>
      <c r="D17665" s="85">
        <v>17661</v>
      </c>
      <c r="E17665" s="86" t="s">
        <v>4285</v>
      </c>
      <c r="F17665" s="85" t="s">
        <v>38</v>
      </c>
      <c r="G17665" s="86" t="s">
        <v>1304</v>
      </c>
      <c r="H17665" s="85" t="s">
        <v>1</v>
      </c>
      <c r="I17665" s="85">
        <v>1</v>
      </c>
      <c r="J17665" s="88">
        <v>0</v>
      </c>
      <c r="K17665" s="146">
        <v>0</v>
      </c>
      <c r="L17665" s="147">
        <v>0</v>
      </c>
      <c r="M17665" s="147">
        <v>0</v>
      </c>
      <c r="N17665" s="87">
        <v>0</v>
      </c>
      <c r="O17665" s="88">
        <v>0</v>
      </c>
      <c r="P17665" s="89" t="e">
        <v>#DIV/0!</v>
      </c>
    </row>
    <row r="17666" spans="1:16">
      <c r="A17666" s="75" t="s">
        <v>4286</v>
      </c>
      <c r="B17666" s="85">
        <v>17662</v>
      </c>
      <c r="C17666" s="85">
        <v>2324</v>
      </c>
      <c r="D17666" s="85">
        <v>17662</v>
      </c>
      <c r="E17666" s="86" t="s">
        <v>4285</v>
      </c>
      <c r="F17666" s="85" t="s">
        <v>11</v>
      </c>
      <c r="G17666" s="86" t="s">
        <v>1304</v>
      </c>
      <c r="H17666" s="85" t="s">
        <v>1</v>
      </c>
      <c r="I17666" s="85">
        <v>1</v>
      </c>
      <c r="J17666" s="88">
        <v>0</v>
      </c>
      <c r="K17666" s="146">
        <v>0</v>
      </c>
      <c r="L17666" s="147">
        <v>0</v>
      </c>
      <c r="M17666" s="147">
        <v>0</v>
      </c>
      <c r="N17666" s="87">
        <v>0</v>
      </c>
      <c r="O17666" s="88">
        <v>0</v>
      </c>
      <c r="P17666" s="89" t="e">
        <v>#DIV/0!</v>
      </c>
    </row>
    <row r="17667" spans="1:16">
      <c r="A17667" s="75" t="s">
        <v>4294</v>
      </c>
      <c r="B17667" s="85">
        <v>17663</v>
      </c>
      <c r="C17667" s="85">
        <v>2328</v>
      </c>
      <c r="D17667" s="85">
        <v>17663</v>
      </c>
      <c r="E17667" s="86" t="s">
        <v>4295</v>
      </c>
      <c r="F17667" s="85" t="s">
        <v>38</v>
      </c>
      <c r="G17667" s="86" t="s">
        <v>1304</v>
      </c>
      <c r="H17667" s="85" t="s">
        <v>1</v>
      </c>
      <c r="I17667" s="85">
        <v>1</v>
      </c>
      <c r="J17667" s="88">
        <v>0</v>
      </c>
      <c r="K17667" s="146">
        <v>0</v>
      </c>
      <c r="L17667" s="147">
        <v>0</v>
      </c>
      <c r="M17667" s="147">
        <v>0</v>
      </c>
      <c r="N17667" s="87">
        <v>0</v>
      </c>
      <c r="O17667" s="88">
        <v>0</v>
      </c>
      <c r="P17667" s="89" t="e">
        <v>#DIV/0!</v>
      </c>
    </row>
    <row r="17668" spans="1:16">
      <c r="A17668" s="75" t="s">
        <v>4296</v>
      </c>
      <c r="B17668" s="85">
        <v>17664</v>
      </c>
      <c r="C17668" s="85">
        <v>2329</v>
      </c>
      <c r="D17668" s="85">
        <v>17664</v>
      </c>
      <c r="E17668" s="86" t="s">
        <v>4295</v>
      </c>
      <c r="F17668" s="85" t="s">
        <v>11</v>
      </c>
      <c r="G17668" s="86" t="s">
        <v>1304</v>
      </c>
      <c r="H17668" s="85" t="s">
        <v>1</v>
      </c>
      <c r="I17668" s="85">
        <v>1</v>
      </c>
      <c r="J17668" s="88">
        <v>0</v>
      </c>
      <c r="K17668" s="146">
        <v>0</v>
      </c>
      <c r="L17668" s="147">
        <v>0</v>
      </c>
      <c r="M17668" s="147">
        <v>0</v>
      </c>
      <c r="N17668" s="87">
        <v>0</v>
      </c>
      <c r="O17668" s="88">
        <v>0</v>
      </c>
      <c r="P17668" s="89" t="e">
        <v>#DIV/0!</v>
      </c>
    </row>
    <row r="17669" spans="1:16">
      <c r="A17669" s="75" t="s">
        <v>8769</v>
      </c>
      <c r="B17669" s="85">
        <v>17665</v>
      </c>
      <c r="C17669" s="85">
        <v>5779</v>
      </c>
      <c r="D17669" s="85">
        <v>17665</v>
      </c>
      <c r="E17669" s="86" t="s">
        <v>8770</v>
      </c>
      <c r="F17669" s="85" t="s">
        <v>232</v>
      </c>
      <c r="G17669" s="86" t="s">
        <v>1304</v>
      </c>
      <c r="H17669" s="85" t="s">
        <v>1</v>
      </c>
      <c r="I17669" s="85">
        <v>1</v>
      </c>
      <c r="J17669" s="88">
        <v>2.561689768169479E-2</v>
      </c>
      <c r="K17669" s="146">
        <v>3.2034301257947789E-2</v>
      </c>
      <c r="L17669" s="147">
        <v>1.3798752481763921E-10</v>
      </c>
      <c r="M17669" s="147">
        <v>3.442183699025104E-3</v>
      </c>
      <c r="N17669" s="87">
        <v>0.37898761011391369</v>
      </c>
      <c r="O17669" s="88">
        <v>2.332651912747425E-2</v>
      </c>
      <c r="P17669" s="89">
        <v>61.54955598802534</v>
      </c>
    </row>
    <row r="17670" spans="1:16">
      <c r="A17670" s="75" t="s">
        <v>8892</v>
      </c>
      <c r="B17670" s="85">
        <v>17666</v>
      </c>
      <c r="C17670" s="85">
        <v>5840</v>
      </c>
      <c r="D17670" s="85">
        <v>17666</v>
      </c>
      <c r="E17670" s="86" t="s">
        <v>8893</v>
      </c>
      <c r="F17670" s="85" t="s">
        <v>38</v>
      </c>
      <c r="G17670" s="86" t="s">
        <v>1304</v>
      </c>
      <c r="H17670" s="85" t="s">
        <v>1</v>
      </c>
      <c r="I17670" s="85">
        <v>1</v>
      </c>
      <c r="J17670" s="88">
        <v>0.12757109645405379</v>
      </c>
      <c r="K17670" s="146">
        <v>0.17283312243980645</v>
      </c>
      <c r="L17670" s="147">
        <v>6.0281241211104588E-10</v>
      </c>
      <c r="M17670" s="147">
        <v>1.176204610028366E-2</v>
      </c>
      <c r="N17670" s="87">
        <v>1.8777151810179631</v>
      </c>
      <c r="O17670" s="88">
        <v>0.1130448180030313</v>
      </c>
      <c r="P17670" s="89">
        <v>60.203389281726146</v>
      </c>
    </row>
    <row r="17671" spans="1:16">
      <c r="A17671" s="75" t="s">
        <v>8894</v>
      </c>
      <c r="B17671" s="85">
        <v>17667</v>
      </c>
      <c r="C17671" s="85">
        <v>5841</v>
      </c>
      <c r="D17671" s="85">
        <v>17667</v>
      </c>
      <c r="E17671" s="86" t="s">
        <v>8893</v>
      </c>
      <c r="F17671" s="85" t="s">
        <v>238</v>
      </c>
      <c r="G17671" s="86" t="s">
        <v>1304</v>
      </c>
      <c r="H17671" s="85" t="s">
        <v>1</v>
      </c>
      <c r="I17671" s="85">
        <v>1</v>
      </c>
      <c r="J17671" s="88">
        <v>0.16748514533561501</v>
      </c>
      <c r="K17671" s="146">
        <v>0.23552429984671935</v>
      </c>
      <c r="L17671" s="147">
        <v>8.1103835399377815E-10</v>
      </c>
      <c r="M17671" s="147">
        <v>9.8104382644635495E-3</v>
      </c>
      <c r="N17671" s="87">
        <v>1.838995117652052</v>
      </c>
      <c r="O17671" s="88">
        <v>0.1564865596752486</v>
      </c>
      <c r="P17671" s="89">
        <v>85.093515569004737</v>
      </c>
    </row>
    <row r="17672" spans="1:16">
      <c r="A17672" s="75" t="s">
        <v>8895</v>
      </c>
      <c r="B17672" s="85">
        <v>17668</v>
      </c>
      <c r="C17672" s="85">
        <v>5842</v>
      </c>
      <c r="D17672" s="85">
        <v>17668</v>
      </c>
      <c r="E17672" s="86" t="s">
        <v>8893</v>
      </c>
      <c r="F17672" s="85" t="s">
        <v>139</v>
      </c>
      <c r="G17672" s="86" t="s">
        <v>1304</v>
      </c>
      <c r="H17672" s="85" t="s">
        <v>1</v>
      </c>
      <c r="I17672" s="85">
        <v>1</v>
      </c>
      <c r="J17672" s="88">
        <v>0.1063550526347926</v>
      </c>
      <c r="K17672" s="146">
        <v>0.14610845077130161</v>
      </c>
      <c r="L17672" s="147">
        <v>5.0018135723537367E-10</v>
      </c>
      <c r="M17672" s="147">
        <v>1.1785685577942811E-2</v>
      </c>
      <c r="N17672" s="87">
        <v>1.86852661900401</v>
      </c>
      <c r="O17672" s="88">
        <v>9.6738196275652402E-2</v>
      </c>
      <c r="P17672" s="89">
        <v>51.772447495137769</v>
      </c>
    </row>
    <row r="17673" spans="1:16">
      <c r="A17673" s="75" t="s">
        <v>8896</v>
      </c>
      <c r="B17673" s="85">
        <v>17669</v>
      </c>
      <c r="C17673" s="85">
        <v>5843</v>
      </c>
      <c r="D17673" s="85">
        <v>17669</v>
      </c>
      <c r="E17673" s="86" t="s">
        <v>8893</v>
      </c>
      <c r="F17673" s="85" t="s">
        <v>243</v>
      </c>
      <c r="G17673" s="86" t="s">
        <v>1304</v>
      </c>
      <c r="H17673" s="85" t="s">
        <v>1</v>
      </c>
      <c r="I17673" s="85">
        <v>1</v>
      </c>
      <c r="J17673" s="88">
        <v>0.25090461415462079</v>
      </c>
      <c r="K17673" s="146">
        <v>0.2936817412966497</v>
      </c>
      <c r="L17673" s="147">
        <v>1.1601296972802611E-9</v>
      </c>
      <c r="M17673" s="147">
        <v>1.000432572136758E-2</v>
      </c>
      <c r="N17673" s="87">
        <v>2.895876098624091</v>
      </c>
      <c r="O17673" s="88">
        <v>0.24312779509224919</v>
      </c>
      <c r="P17673" s="89">
        <v>83.95655988450811</v>
      </c>
    </row>
    <row r="17674" spans="1:16">
      <c r="A17674" s="75" t="s">
        <v>11688</v>
      </c>
      <c r="B17674" s="85">
        <v>17670</v>
      </c>
      <c r="C17674" s="85">
        <v>7939</v>
      </c>
      <c r="D17674" s="85">
        <v>17670</v>
      </c>
      <c r="E17674" s="86" t="s">
        <v>11689</v>
      </c>
      <c r="F17674" s="85" t="s">
        <v>38</v>
      </c>
      <c r="G17674" s="86" t="s">
        <v>1304</v>
      </c>
      <c r="H17674" s="85" t="s">
        <v>1</v>
      </c>
      <c r="I17674" s="85">
        <v>1</v>
      </c>
      <c r="J17674" s="88">
        <v>6.1470402971046398E-3</v>
      </c>
      <c r="K17674" s="146">
        <v>1.2247353406474367E-2</v>
      </c>
      <c r="L17674" s="147">
        <v>4.4843932204246007E-11</v>
      </c>
      <c r="M17674" s="147">
        <v>7.6293460032041897E-4</v>
      </c>
      <c r="N17674" s="87">
        <v>8.6631676510525113E-2</v>
      </c>
      <c r="O17674" s="88">
        <v>5.4883280774746168E-3</v>
      </c>
      <c r="P17674" s="89">
        <v>63.352439875820998</v>
      </c>
    </row>
    <row r="17675" spans="1:16">
      <c r="A17675" s="75" t="s">
        <v>11690</v>
      </c>
      <c r="B17675" s="85">
        <v>17671</v>
      </c>
      <c r="C17675" s="85">
        <v>7940</v>
      </c>
      <c r="D17675" s="85">
        <v>17671</v>
      </c>
      <c r="E17675" s="86" t="s">
        <v>11689</v>
      </c>
      <c r="F17675" s="85" t="s">
        <v>11</v>
      </c>
      <c r="G17675" s="86" t="s">
        <v>1304</v>
      </c>
      <c r="H17675" s="85" t="s">
        <v>1</v>
      </c>
      <c r="I17675" s="85">
        <v>1</v>
      </c>
      <c r="J17675" s="88">
        <v>5.4008521763677254E-3</v>
      </c>
      <c r="K17675" s="146">
        <v>1.1149157334700822E-2</v>
      </c>
      <c r="L17675" s="147">
        <v>3.5230363375803979E-11</v>
      </c>
      <c r="M17675" s="147">
        <v>7.2220505299489283E-4</v>
      </c>
      <c r="N17675" s="87">
        <v>7.9511132728383518E-2</v>
      </c>
      <c r="O17675" s="88">
        <v>4.7905894562110833E-3</v>
      </c>
      <c r="P17675" s="89">
        <v>60.25054972586198</v>
      </c>
    </row>
    <row r="17676" spans="1:16">
      <c r="A17676" s="75" t="s">
        <v>21174</v>
      </c>
      <c r="B17676" s="85">
        <v>17672</v>
      </c>
      <c r="C17676" s="85">
        <v>13152</v>
      </c>
      <c r="D17676" s="85">
        <v>17672</v>
      </c>
      <c r="E17676" s="86" t="s">
        <v>21175</v>
      </c>
      <c r="F17676" s="85" t="s">
        <v>232</v>
      </c>
      <c r="G17676" s="86" t="s">
        <v>1304</v>
      </c>
      <c r="H17676" s="85" t="s">
        <v>1</v>
      </c>
      <c r="I17676" s="85">
        <v>1</v>
      </c>
      <c r="J17676" s="88">
        <v>2.720790860373376E-2</v>
      </c>
      <c r="K17676" s="146">
        <v>3.3025461950749228E-2</v>
      </c>
      <c r="L17676" s="147">
        <v>1.428155745432033E-10</v>
      </c>
      <c r="M17676" s="147">
        <v>3.6236935268313402E-3</v>
      </c>
      <c r="N17676" s="87">
        <v>0.39550617668045152</v>
      </c>
      <c r="O17676" s="88">
        <v>2.4816636735656952E-2</v>
      </c>
      <c r="P17676" s="89">
        <v>62.746521290633368</v>
      </c>
    </row>
    <row r="17677" spans="1:16">
      <c r="A17677" s="75" t="s">
        <v>21176</v>
      </c>
      <c r="B17677" s="85">
        <v>17673</v>
      </c>
      <c r="C17677" s="85">
        <v>13153</v>
      </c>
      <c r="D17677" s="85">
        <v>17673</v>
      </c>
      <c r="E17677" s="86" t="s">
        <v>21175</v>
      </c>
      <c r="F17677" s="85" t="s">
        <v>38</v>
      </c>
      <c r="G17677" s="86" t="s">
        <v>1304</v>
      </c>
      <c r="H17677" s="85" t="s">
        <v>1</v>
      </c>
      <c r="I17677" s="85">
        <v>1</v>
      </c>
      <c r="J17677" s="88">
        <v>1.955161127122227E-2</v>
      </c>
      <c r="K17677" s="146">
        <v>3.122049849406866E-2</v>
      </c>
      <c r="L17677" s="147">
        <v>1.0159346397571549E-10</v>
      </c>
      <c r="M17677" s="147">
        <v>3.0980134077338108E-3</v>
      </c>
      <c r="N17677" s="87">
        <v>0.25446342605963662</v>
      </c>
      <c r="O17677" s="88">
        <v>1.780172197835125E-2</v>
      </c>
      <c r="P17677" s="89">
        <v>69.957880603946592</v>
      </c>
    </row>
    <row r="17678" spans="1:16">
      <c r="A17678" s="75" t="s">
        <v>21177</v>
      </c>
      <c r="B17678" s="85">
        <v>17674</v>
      </c>
      <c r="C17678" s="85">
        <v>13154</v>
      </c>
      <c r="D17678" s="85">
        <v>17674</v>
      </c>
      <c r="E17678" s="86" t="s">
        <v>21175</v>
      </c>
      <c r="F17678" s="85" t="s">
        <v>11</v>
      </c>
      <c r="G17678" s="86" t="s">
        <v>1304</v>
      </c>
      <c r="H17678" s="85" t="s">
        <v>1</v>
      </c>
      <c r="I17678" s="85">
        <v>1</v>
      </c>
      <c r="J17678" s="88">
        <v>3.723696494757328E-4</v>
      </c>
      <c r="K17678" s="146">
        <v>7.686949527777033E-4</v>
      </c>
      <c r="L17678" s="147">
        <v>2.429008910585222E-12</v>
      </c>
      <c r="M17678" s="147">
        <v>4.9793483259927832E-5</v>
      </c>
      <c r="N17678" s="87">
        <v>5.4820112931509247E-3</v>
      </c>
      <c r="O17678" s="88">
        <v>3.3029419401572711E-4</v>
      </c>
      <c r="P17678" s="89">
        <v>60.250549725862051</v>
      </c>
    </row>
    <row r="17679" spans="1:16">
      <c r="A17679" s="75" t="s">
        <v>21178</v>
      </c>
      <c r="B17679" s="85">
        <v>17675</v>
      </c>
      <c r="C17679" s="85">
        <v>13155</v>
      </c>
      <c r="D17679" s="85">
        <v>17675</v>
      </c>
      <c r="E17679" s="86" t="s">
        <v>21179</v>
      </c>
      <c r="F17679" s="85" t="s">
        <v>55</v>
      </c>
      <c r="G17679" s="86" t="s">
        <v>21180</v>
      </c>
      <c r="H17679" s="85" t="s">
        <v>260</v>
      </c>
      <c r="I17679" s="85">
        <v>1</v>
      </c>
      <c r="J17679" s="88">
        <v>10.226772393532981</v>
      </c>
      <c r="K17679" s="146">
        <v>36.040934222522466</v>
      </c>
      <c r="L17679" s="147">
        <v>7.4242728496446121E-8</v>
      </c>
      <c r="M17679" s="147">
        <v>1.0299350325234771</v>
      </c>
      <c r="N17679" s="87">
        <v>130.9638910063104</v>
      </c>
      <c r="O17679" s="88">
        <v>9.1332500307393101</v>
      </c>
      <c r="P17679" s="89">
        <v>69.738688737487422</v>
      </c>
    </row>
    <row r="17680" spans="1:16">
      <c r="A17680" s="75" t="s">
        <v>28094</v>
      </c>
      <c r="B17680" s="85">
        <v>17676</v>
      </c>
      <c r="C17680" s="85">
        <v>17663</v>
      </c>
      <c r="D17680" s="85">
        <v>17676</v>
      </c>
      <c r="E17680" s="86" t="s">
        <v>28095</v>
      </c>
      <c r="F17680" s="85" t="s">
        <v>38</v>
      </c>
      <c r="G17680" s="86" t="s">
        <v>21180</v>
      </c>
      <c r="H17680" s="85" t="s">
        <v>260</v>
      </c>
      <c r="I17680" s="85">
        <v>1</v>
      </c>
      <c r="J17680" s="88">
        <v>10.28222233409304</v>
      </c>
      <c r="K17680" s="146">
        <v>36.215964939548741</v>
      </c>
      <c r="L17680" s="147">
        <v>7.4390366092795435E-8</v>
      </c>
      <c r="M17680" s="147">
        <v>1.008795252092471</v>
      </c>
      <c r="N17680" s="87">
        <v>128.60989444356019</v>
      </c>
      <c r="O17680" s="88">
        <v>9.1699216057609547</v>
      </c>
      <c r="P17680" s="89">
        <v>71.300280942110007</v>
      </c>
    </row>
    <row r="17681" spans="1:16">
      <c r="A17681" s="75" t="s">
        <v>28096</v>
      </c>
      <c r="B17681" s="85">
        <v>17677</v>
      </c>
      <c r="C17681" s="85">
        <v>17664</v>
      </c>
      <c r="D17681" s="85">
        <v>17677</v>
      </c>
      <c r="E17681" s="86" t="s">
        <v>28095</v>
      </c>
      <c r="F17681" s="85" t="s">
        <v>11</v>
      </c>
      <c r="G17681" s="86" t="s">
        <v>21180</v>
      </c>
      <c r="H17681" s="85" t="s">
        <v>260</v>
      </c>
      <c r="I17681" s="85">
        <v>1</v>
      </c>
      <c r="J17681" s="88">
        <v>9.6147577750768143</v>
      </c>
      <c r="K17681" s="146">
        <v>35.037572693224156</v>
      </c>
      <c r="L17681" s="147">
        <v>7.1323685037964976E-8</v>
      </c>
      <c r="M17681" s="147">
        <v>1.004704114635552</v>
      </c>
      <c r="N17681" s="87">
        <v>128.27525508648711</v>
      </c>
      <c r="O17681" s="88">
        <v>8.6059144015251849</v>
      </c>
      <c r="P17681" s="89">
        <v>67.089435103620062</v>
      </c>
    </row>
    <row r="17682" spans="1:16">
      <c r="A17682" s="75" t="s">
        <v>21181</v>
      </c>
      <c r="B17682" s="85">
        <v>17678</v>
      </c>
      <c r="C17682" s="85">
        <v>13156</v>
      </c>
      <c r="D17682" s="85">
        <v>17678</v>
      </c>
      <c r="E17682" s="86" t="s">
        <v>21182</v>
      </c>
      <c r="F17682" s="85" t="s">
        <v>55</v>
      </c>
      <c r="G17682" s="86" t="s">
        <v>21183</v>
      </c>
      <c r="H17682" s="85" t="s">
        <v>1073</v>
      </c>
      <c r="I17682" s="85">
        <v>1</v>
      </c>
      <c r="J17682" s="88">
        <v>18.62216006947013</v>
      </c>
      <c r="K17682" s="146">
        <v>31.36529653396871</v>
      </c>
      <c r="L17682" s="147">
        <v>1.099868617362262E-7</v>
      </c>
      <c r="M17682" s="147">
        <v>2.2236698317854189</v>
      </c>
      <c r="N17682" s="87">
        <v>252.02152039283129</v>
      </c>
      <c r="O17682" s="88">
        <v>16.791795498800809</v>
      </c>
      <c r="P17682" s="89">
        <v>66.628419162883716</v>
      </c>
    </row>
    <row r="17683" spans="1:16">
      <c r="A17683" s="75" t="s">
        <v>28097</v>
      </c>
      <c r="B17683" s="85">
        <v>17679</v>
      </c>
      <c r="C17683" s="85">
        <v>17665</v>
      </c>
      <c r="D17683" s="85">
        <v>17679</v>
      </c>
      <c r="E17683" s="86" t="s">
        <v>21183</v>
      </c>
      <c r="F17683" s="85" t="s">
        <v>509</v>
      </c>
      <c r="G17683" s="86" t="s">
        <v>21183</v>
      </c>
      <c r="H17683" s="85" t="s">
        <v>1073</v>
      </c>
      <c r="I17683" s="85">
        <v>1</v>
      </c>
      <c r="J17683" s="88">
        <v>34.505652139649882</v>
      </c>
      <c r="K17683" s="146">
        <v>52.705544084759453</v>
      </c>
      <c r="L17683" s="147">
        <v>1.9903693283338839E-7</v>
      </c>
      <c r="M17683" s="147">
        <v>4.3943993164787809</v>
      </c>
      <c r="N17683" s="87">
        <v>475.21647334675981</v>
      </c>
      <c r="O17683" s="88">
        <v>31.369572814091971</v>
      </c>
      <c r="P17683" s="89">
        <v>66.011122453665379</v>
      </c>
    </row>
    <row r="17684" spans="1:16">
      <c r="A17684" s="75" t="s">
        <v>28098</v>
      </c>
      <c r="B17684" s="85">
        <v>17680</v>
      </c>
      <c r="C17684" s="85">
        <v>17666</v>
      </c>
      <c r="D17684" s="85">
        <v>17680</v>
      </c>
      <c r="E17684" s="86" t="s">
        <v>21183</v>
      </c>
      <c r="F17684" s="85" t="s">
        <v>32</v>
      </c>
      <c r="G17684" s="86" t="s">
        <v>21183</v>
      </c>
      <c r="H17684" s="85" t="s">
        <v>1073</v>
      </c>
      <c r="I17684" s="85">
        <v>1</v>
      </c>
      <c r="J17684" s="88">
        <v>18.840758164144511</v>
      </c>
      <c r="K17684" s="146">
        <v>30.571295411969899</v>
      </c>
      <c r="L17684" s="147">
        <v>1.0857161185347291E-7</v>
      </c>
      <c r="M17684" s="147">
        <v>2.117236887880924</v>
      </c>
      <c r="N17684" s="87">
        <v>242.12618847750579</v>
      </c>
      <c r="O17684" s="88">
        <v>16.244340046967711</v>
      </c>
      <c r="P17684" s="89">
        <v>67.090388483428569</v>
      </c>
    </row>
    <row r="17685" spans="1:16">
      <c r="A17685" s="75" t="s">
        <v>28099</v>
      </c>
      <c r="B17685" s="85">
        <v>17681</v>
      </c>
      <c r="C17685" s="85">
        <v>17667</v>
      </c>
      <c r="D17685" s="85">
        <v>17681</v>
      </c>
      <c r="E17685" s="86" t="s">
        <v>21183</v>
      </c>
      <c r="F17685" s="85" t="s">
        <v>1077</v>
      </c>
      <c r="G17685" s="86" t="s">
        <v>21183</v>
      </c>
      <c r="H17685" s="85" t="s">
        <v>1073</v>
      </c>
      <c r="I17685" s="85">
        <v>1</v>
      </c>
      <c r="J17685" s="88">
        <v>22.525201055390511</v>
      </c>
      <c r="K17685" s="146">
        <v>36.65440513711301</v>
      </c>
      <c r="L17685" s="147">
        <v>1.3196277084275629E-7</v>
      </c>
      <c r="M17685" s="147">
        <v>2.7594051407048839</v>
      </c>
      <c r="N17685" s="87">
        <v>307.10210452289402</v>
      </c>
      <c r="O17685" s="88">
        <v>20.393562756457779</v>
      </c>
      <c r="P17685" s="89">
        <v>66.406457188369643</v>
      </c>
    </row>
    <row r="17686" spans="1:16">
      <c r="A17686" s="75" t="s">
        <v>28100</v>
      </c>
      <c r="B17686" s="85">
        <v>17682</v>
      </c>
      <c r="C17686" s="85">
        <v>17668</v>
      </c>
      <c r="D17686" s="85">
        <v>17682</v>
      </c>
      <c r="E17686" s="86" t="s">
        <v>21183</v>
      </c>
      <c r="F17686" s="85" t="s">
        <v>38</v>
      </c>
      <c r="G17686" s="86" t="s">
        <v>21183</v>
      </c>
      <c r="H17686" s="85" t="s">
        <v>1073</v>
      </c>
      <c r="I17686" s="85">
        <v>1</v>
      </c>
      <c r="J17686" s="88">
        <v>18.51226618645709</v>
      </c>
      <c r="K17686" s="146">
        <v>31.217277285660888</v>
      </c>
      <c r="L17686" s="147">
        <v>1.0937023720055351E-7</v>
      </c>
      <c r="M17686" s="147">
        <v>2.208686374946963</v>
      </c>
      <c r="N17686" s="87">
        <v>250.48030303866</v>
      </c>
      <c r="O17686" s="88">
        <v>16.690961783260121</v>
      </c>
      <c r="P17686" s="89">
        <v>66.635825575011296</v>
      </c>
    </row>
    <row r="17687" spans="1:16">
      <c r="A17687" s="75" t="s">
        <v>21184</v>
      </c>
      <c r="B17687" s="85">
        <v>17683</v>
      </c>
      <c r="C17687" s="85">
        <v>13157</v>
      </c>
      <c r="D17687" s="85">
        <v>17683</v>
      </c>
      <c r="E17687" s="86" t="s">
        <v>21185</v>
      </c>
      <c r="F17687" s="85" t="s">
        <v>55</v>
      </c>
      <c r="G17687" s="86" t="s">
        <v>21186</v>
      </c>
      <c r="H17687" s="85" t="s">
        <v>1</v>
      </c>
      <c r="I17687" s="85">
        <v>1</v>
      </c>
      <c r="J17687" s="88">
        <v>0.27694277682560892</v>
      </c>
      <c r="K17687" s="146">
        <v>0.53751138326396519</v>
      </c>
      <c r="L17687" s="147">
        <v>4.029933387965857E-9</v>
      </c>
      <c r="M17687" s="147">
        <v>2.010825573623071E-2</v>
      </c>
      <c r="N17687" s="87">
        <v>2.582668260874577</v>
      </c>
      <c r="O17687" s="88">
        <v>0.19758771570300959</v>
      </c>
      <c r="P17687" s="89">
        <v>76.50526345032786</v>
      </c>
    </row>
    <row r="17688" spans="1:16">
      <c r="A17688" s="75" t="s">
        <v>28101</v>
      </c>
      <c r="B17688" s="85">
        <v>17684</v>
      </c>
      <c r="C17688" s="85">
        <v>17669</v>
      </c>
      <c r="D17688" s="85">
        <v>17684</v>
      </c>
      <c r="E17688" s="86" t="s">
        <v>28102</v>
      </c>
      <c r="F17688" s="85" t="s">
        <v>38</v>
      </c>
      <c r="G17688" s="86" t="s">
        <v>21186</v>
      </c>
      <c r="H17688" s="85" t="s">
        <v>1</v>
      </c>
      <c r="I17688" s="85">
        <v>1</v>
      </c>
      <c r="J17688" s="88">
        <v>0.30391006091219153</v>
      </c>
      <c r="K17688" s="146">
        <v>0.49000720432532663</v>
      </c>
      <c r="L17688" s="147">
        <v>3.9200907126498163E-9</v>
      </c>
      <c r="M17688" s="147">
        <v>1.2923729899325199E-2</v>
      </c>
      <c r="N17688" s="87">
        <v>1.8347339000549481</v>
      </c>
      <c r="O17688" s="88">
        <v>0.2289363899392596</v>
      </c>
      <c r="P17688" s="89">
        <v>124.77907010515433</v>
      </c>
    </row>
    <row r="17689" spans="1:16">
      <c r="A17689" s="75" t="s">
        <v>28103</v>
      </c>
      <c r="B17689" s="85">
        <v>17685</v>
      </c>
      <c r="C17689" s="85">
        <v>17670</v>
      </c>
      <c r="D17689" s="85">
        <v>17685</v>
      </c>
      <c r="E17689" s="86" t="s">
        <v>28102</v>
      </c>
      <c r="F17689" s="85" t="s">
        <v>4372</v>
      </c>
      <c r="G17689" s="86" t="s">
        <v>21186</v>
      </c>
      <c r="H17689" s="85" t="s">
        <v>1</v>
      </c>
      <c r="I17689" s="85">
        <v>1</v>
      </c>
      <c r="J17689" s="88">
        <v>0.2308718768586496</v>
      </c>
      <c r="K17689" s="146">
        <v>0.37993954387227524</v>
      </c>
      <c r="L17689" s="147">
        <v>3.0254805249366979E-9</v>
      </c>
      <c r="M17689" s="147">
        <v>1.5847920488996151E-2</v>
      </c>
      <c r="N17689" s="87">
        <v>2.094672932318121</v>
      </c>
      <c r="O17689" s="88">
        <v>0.12852583744194629</v>
      </c>
      <c r="P17689" s="89">
        <v>61.358427589795625</v>
      </c>
    </row>
    <row r="17690" spans="1:16">
      <c r="A17690" s="75" t="s">
        <v>28104</v>
      </c>
      <c r="B17690" s="85">
        <v>17686</v>
      </c>
      <c r="C17690" s="85">
        <v>17671</v>
      </c>
      <c r="D17690" s="85">
        <v>17686</v>
      </c>
      <c r="E17690" s="86" t="s">
        <v>28102</v>
      </c>
      <c r="F17690" s="85" t="s">
        <v>2923</v>
      </c>
      <c r="G17690" s="86" t="s">
        <v>21186</v>
      </c>
      <c r="H17690" s="85" t="s">
        <v>1</v>
      </c>
      <c r="I17690" s="85">
        <v>1</v>
      </c>
      <c r="J17690" s="88">
        <v>0.16703272493548579</v>
      </c>
      <c r="K17690" s="146">
        <v>0.3710255590539438</v>
      </c>
      <c r="L17690" s="147">
        <v>4.0163264501163388E-9</v>
      </c>
      <c r="M17690" s="147">
        <v>1.179084777138934E-2</v>
      </c>
      <c r="N17690" s="87">
        <v>1.5713663820241099</v>
      </c>
      <c r="O17690" s="88">
        <v>0.10655525970472671</v>
      </c>
      <c r="P17690" s="89">
        <v>67.810576148046792</v>
      </c>
    </row>
    <row r="17691" spans="1:16">
      <c r="A17691" s="75" t="s">
        <v>28105</v>
      </c>
      <c r="B17691" s="85">
        <v>17687</v>
      </c>
      <c r="C17691" s="85">
        <v>17672</v>
      </c>
      <c r="D17691" s="85">
        <v>17687</v>
      </c>
      <c r="E17691" s="86" t="s">
        <v>28102</v>
      </c>
      <c r="F17691" s="85" t="s">
        <v>139</v>
      </c>
      <c r="G17691" s="86" t="s">
        <v>21186</v>
      </c>
      <c r="H17691" s="85" t="s">
        <v>1</v>
      </c>
      <c r="I17691" s="85">
        <v>1</v>
      </c>
      <c r="J17691" s="88">
        <v>0.19759461604571171</v>
      </c>
      <c r="K17691" s="146">
        <v>0.47102392778716629</v>
      </c>
      <c r="L17691" s="147">
        <v>3.644115621755508E-9</v>
      </c>
      <c r="M17691" s="147">
        <v>1.4279636470196351E-2</v>
      </c>
      <c r="N17691" s="87">
        <v>1.9401150971225269</v>
      </c>
      <c r="O17691" s="88">
        <v>0.12577888172569651</v>
      </c>
      <c r="P17691" s="89">
        <v>64.830628817973178</v>
      </c>
    </row>
    <row r="17692" spans="1:16">
      <c r="A17692" s="75" t="s">
        <v>21187</v>
      </c>
      <c r="B17692" s="85">
        <v>17688</v>
      </c>
      <c r="C17692" s="85">
        <v>13158</v>
      </c>
      <c r="D17692" s="85">
        <v>17688</v>
      </c>
      <c r="E17692" s="86" t="s">
        <v>21188</v>
      </c>
      <c r="F17692" s="85" t="s">
        <v>55</v>
      </c>
      <c r="G17692" s="86" t="s">
        <v>21189</v>
      </c>
      <c r="H17692" s="85" t="s">
        <v>53</v>
      </c>
      <c r="I17692" s="85">
        <v>1</v>
      </c>
      <c r="J17692" s="88">
        <v>6.7099527745013626E-2</v>
      </c>
      <c r="K17692" s="146">
        <v>3.3117103281806094E-2</v>
      </c>
      <c r="L17692" s="147">
        <v>1.8868772968462159E-10</v>
      </c>
      <c r="M17692" s="147">
        <v>8.3820010596092343E-3</v>
      </c>
      <c r="N17692" s="87">
        <v>1.113786129068727</v>
      </c>
      <c r="O17692" s="88">
        <v>6.7017158286047665E-2</v>
      </c>
      <c r="P17692" s="89">
        <v>60.170580811670639</v>
      </c>
    </row>
    <row r="17693" spans="1:16">
      <c r="A17693" s="75" t="s">
        <v>28106</v>
      </c>
      <c r="B17693" s="85">
        <v>17689</v>
      </c>
      <c r="C17693" s="85">
        <v>17673</v>
      </c>
      <c r="D17693" s="85">
        <v>17689</v>
      </c>
      <c r="E17693" s="86" t="s">
        <v>21189</v>
      </c>
      <c r="F17693" s="85" t="s">
        <v>55</v>
      </c>
      <c r="G17693" s="86" t="s">
        <v>21189</v>
      </c>
      <c r="H17693" s="85" t="s">
        <v>53</v>
      </c>
      <c r="I17693" s="85">
        <v>1</v>
      </c>
      <c r="J17693" s="88">
        <v>6.7099527745013626E-2</v>
      </c>
      <c r="K17693" s="146">
        <v>3.3117103281806094E-2</v>
      </c>
      <c r="L17693" s="147">
        <v>1.8868772968462159E-10</v>
      </c>
      <c r="M17693" s="147">
        <v>8.3820010596092343E-3</v>
      </c>
      <c r="N17693" s="87">
        <v>1.113786129068727</v>
      </c>
      <c r="O17693" s="88">
        <v>6.7017158286047665E-2</v>
      </c>
      <c r="P17693" s="89">
        <v>60.170580811670639</v>
      </c>
    </row>
    <row r="17694" spans="1:16">
      <c r="A17694" s="75" t="s">
        <v>21190</v>
      </c>
      <c r="B17694" s="85">
        <v>17690</v>
      </c>
      <c r="C17694" s="85">
        <v>13159</v>
      </c>
      <c r="D17694" s="85">
        <v>17690</v>
      </c>
      <c r="E17694" s="86" t="s">
        <v>21191</v>
      </c>
      <c r="F17694" s="85" t="s">
        <v>55</v>
      </c>
      <c r="G17694" s="86" t="s">
        <v>21192</v>
      </c>
      <c r="H17694" s="85" t="s">
        <v>1</v>
      </c>
      <c r="I17694" s="85">
        <v>1</v>
      </c>
      <c r="J17694" s="88">
        <v>0.22722149486394561</v>
      </c>
      <c r="K17694" s="146">
        <v>0.42598472253521957</v>
      </c>
      <c r="L17694" s="147">
        <v>7.1335322888477394E-9</v>
      </c>
      <c r="M17694" s="147">
        <v>1.6861233934610299E-2</v>
      </c>
      <c r="N17694" s="87">
        <v>2.262112234807427</v>
      </c>
      <c r="O17694" s="88">
        <v>0.1384355936974922</v>
      </c>
      <c r="P17694" s="89">
        <v>61.197491250595348</v>
      </c>
    </row>
    <row r="17695" spans="1:16">
      <c r="A17695" s="75" t="s">
        <v>28110</v>
      </c>
      <c r="B17695" s="85">
        <v>17691</v>
      </c>
      <c r="C17695" s="85">
        <v>17676</v>
      </c>
      <c r="D17695" s="85">
        <v>17691</v>
      </c>
      <c r="E17695" s="86" t="s">
        <v>28111</v>
      </c>
      <c r="F17695" s="85" t="s">
        <v>283</v>
      </c>
      <c r="G17695" s="86" t="s">
        <v>21192</v>
      </c>
      <c r="H17695" s="85" t="s">
        <v>1</v>
      </c>
      <c r="I17695" s="85">
        <v>1</v>
      </c>
      <c r="J17695" s="88">
        <v>0.29204965870756561</v>
      </c>
      <c r="K17695" s="146">
        <v>0.52307948246769553</v>
      </c>
      <c r="L17695" s="147">
        <v>7.4994025963455847E-9</v>
      </c>
      <c r="M17695" s="147">
        <v>1.7600905439266751E-2</v>
      </c>
      <c r="N17695" s="87">
        <v>2.543410546284242</v>
      </c>
      <c r="O17695" s="88">
        <v>0.18340327714685861</v>
      </c>
      <c r="P17695" s="89">
        <v>72.109191107506774</v>
      </c>
    </row>
    <row r="17696" spans="1:16">
      <c r="A17696" s="75" t="s">
        <v>28113</v>
      </c>
      <c r="B17696" s="85">
        <v>17692</v>
      </c>
      <c r="C17696" s="85">
        <v>17678</v>
      </c>
      <c r="D17696" s="85">
        <v>17692</v>
      </c>
      <c r="E17696" s="86" t="s">
        <v>28111</v>
      </c>
      <c r="F17696" s="85" t="s">
        <v>38</v>
      </c>
      <c r="G17696" s="86" t="s">
        <v>21192</v>
      </c>
      <c r="H17696" s="85" t="s">
        <v>1</v>
      </c>
      <c r="I17696" s="85">
        <v>1</v>
      </c>
      <c r="J17696" s="88">
        <v>0.22070333200944939</v>
      </c>
      <c r="K17696" s="146">
        <v>0.41739526264591359</v>
      </c>
      <c r="L17696" s="147">
        <v>7.0990463037563788E-9</v>
      </c>
      <c r="M17696" s="147">
        <v>1.6340975260285391E-2</v>
      </c>
      <c r="N17696" s="87">
        <v>2.1954578251902999</v>
      </c>
      <c r="O17696" s="88">
        <v>0.13314466242608819</v>
      </c>
      <c r="P17696" s="89">
        <v>60.645511336364365</v>
      </c>
    </row>
    <row r="17697" spans="1:16">
      <c r="A17697" s="75" t="s">
        <v>21193</v>
      </c>
      <c r="B17697" s="85">
        <v>17693</v>
      </c>
      <c r="C17697" s="85">
        <v>13160</v>
      </c>
      <c r="D17697" s="85">
        <v>17693</v>
      </c>
      <c r="E17697" s="86" t="s">
        <v>21194</v>
      </c>
      <c r="F17697" s="85" t="s">
        <v>55</v>
      </c>
      <c r="G17697" s="86" t="s">
        <v>21195</v>
      </c>
      <c r="H17697" s="85" t="s">
        <v>1</v>
      </c>
      <c r="I17697" s="85">
        <v>1</v>
      </c>
      <c r="J17697" s="88">
        <v>2.702076340296258E-2</v>
      </c>
      <c r="K17697" s="146">
        <v>4.8600761521039933E-2</v>
      </c>
      <c r="L17697" s="147">
        <v>7.7905297235385949E-10</v>
      </c>
      <c r="M17697" s="147">
        <v>2.1809135006386981E-3</v>
      </c>
      <c r="N17697" s="87">
        <v>0.28307456959898891</v>
      </c>
      <c r="O17697" s="88">
        <v>1.7237294013608309E-2</v>
      </c>
      <c r="P17697" s="89">
        <v>60.893120982316162</v>
      </c>
    </row>
    <row r="17698" spans="1:16">
      <c r="A17698" s="75" t="s">
        <v>28112</v>
      </c>
      <c r="B17698" s="85">
        <v>17694</v>
      </c>
      <c r="C17698" s="85">
        <v>17677</v>
      </c>
      <c r="D17698" s="85">
        <v>17694</v>
      </c>
      <c r="E17698" s="86" t="s">
        <v>28111</v>
      </c>
      <c r="F17698" s="85" t="s">
        <v>283</v>
      </c>
      <c r="G17698" s="86" t="s">
        <v>21195</v>
      </c>
      <c r="H17698" s="85" t="s">
        <v>1</v>
      </c>
      <c r="I17698" s="85">
        <v>1</v>
      </c>
      <c r="J17698" s="88">
        <v>3.1377236059490492E-2</v>
      </c>
      <c r="K17698" s="146">
        <v>5.6198622083306143E-2</v>
      </c>
      <c r="L17698" s="147">
        <v>8.0572094010324252E-10</v>
      </c>
      <c r="M17698" s="147">
        <v>1.891006369507996E-3</v>
      </c>
      <c r="N17698" s="87">
        <v>0.27325898431153001</v>
      </c>
      <c r="O17698" s="88">
        <v>1.9704484321563291E-2</v>
      </c>
      <c r="P17698" s="89">
        <v>72.109191107506703</v>
      </c>
    </row>
    <row r="17699" spans="1:16">
      <c r="A17699" s="75" t="s">
        <v>28114</v>
      </c>
      <c r="B17699" s="85">
        <v>17695</v>
      </c>
      <c r="C17699" s="85">
        <v>17679</v>
      </c>
      <c r="D17699" s="85">
        <v>17695</v>
      </c>
      <c r="E17699" s="86" t="s">
        <v>28111</v>
      </c>
      <c r="F17699" s="85" t="s">
        <v>38</v>
      </c>
      <c r="G17699" s="86" t="s">
        <v>21195</v>
      </c>
      <c r="H17699" s="85" t="s">
        <v>1</v>
      </c>
      <c r="I17699" s="85">
        <v>1</v>
      </c>
      <c r="J17699" s="88">
        <v>2.3711928232420139E-2</v>
      </c>
      <c r="K17699" s="146">
        <v>4.4844119127246909E-2</v>
      </c>
      <c r="L17699" s="147">
        <v>7.6270745412258696E-10</v>
      </c>
      <c r="M17699" s="147">
        <v>1.7556419701133081E-3</v>
      </c>
      <c r="N17699" s="87">
        <v>0.2358756341113544</v>
      </c>
      <c r="O17699" s="88">
        <v>1.430479844247225E-2</v>
      </c>
      <c r="P17699" s="89">
        <v>60.645511336364258</v>
      </c>
    </row>
    <row r="17700" spans="1:16">
      <c r="A17700" s="75" t="s">
        <v>21196</v>
      </c>
      <c r="B17700" s="85">
        <v>17696</v>
      </c>
      <c r="C17700" s="85">
        <v>13161</v>
      </c>
      <c r="D17700" s="85">
        <v>17696</v>
      </c>
      <c r="E17700" s="86" t="s">
        <v>21197</v>
      </c>
      <c r="F17700" s="85" t="s">
        <v>55</v>
      </c>
      <c r="G17700" s="86" t="s">
        <v>21198</v>
      </c>
      <c r="H17700" s="85" t="s">
        <v>945</v>
      </c>
      <c r="I17700" s="85">
        <v>1</v>
      </c>
      <c r="J17700" s="88">
        <v>0.27486393639339252</v>
      </c>
      <c r="K17700" s="146">
        <v>0.73198480814707612</v>
      </c>
      <c r="L17700" s="147">
        <v>2.2829061246970562E-9</v>
      </c>
      <c r="M17700" s="147">
        <v>2.2856258338937039E-2</v>
      </c>
      <c r="N17700" s="87">
        <v>3.0128267686738419</v>
      </c>
      <c r="O17700" s="88">
        <v>0.25844246570017732</v>
      </c>
      <c r="P17700" s="89">
        <v>85.780725392962466</v>
      </c>
    </row>
    <row r="17701" spans="1:16">
      <c r="A17701" s="75" t="s">
        <v>28115</v>
      </c>
      <c r="B17701" s="85">
        <v>17697</v>
      </c>
      <c r="C17701" s="85">
        <v>17680</v>
      </c>
      <c r="D17701" s="85">
        <v>17697</v>
      </c>
      <c r="E17701" s="86" t="s">
        <v>21198</v>
      </c>
      <c r="F17701" s="85" t="s">
        <v>429</v>
      </c>
      <c r="G17701" s="86" t="s">
        <v>21198</v>
      </c>
      <c r="H17701" s="85" t="s">
        <v>945</v>
      </c>
      <c r="I17701" s="85">
        <v>1</v>
      </c>
      <c r="J17701" s="88">
        <v>0.27036211815338768</v>
      </c>
      <c r="K17701" s="146">
        <v>0.72719046846761182</v>
      </c>
      <c r="L17701" s="147">
        <v>2.2627667422374871E-9</v>
      </c>
      <c r="M17701" s="147">
        <v>2.261824473917879E-2</v>
      </c>
      <c r="N17701" s="87">
        <v>2.9804304278598099</v>
      </c>
      <c r="O17701" s="88">
        <v>0.25653352469328389</v>
      </c>
      <c r="P17701" s="89">
        <v>86.072643164328341</v>
      </c>
    </row>
    <row r="17702" spans="1:16">
      <c r="A17702" s="75" t="s">
        <v>28116</v>
      </c>
      <c r="B17702" s="85">
        <v>17698</v>
      </c>
      <c r="C17702" s="85">
        <v>17681</v>
      </c>
      <c r="D17702" s="85">
        <v>17698</v>
      </c>
      <c r="E17702" s="86" t="s">
        <v>21198</v>
      </c>
      <c r="F17702" s="85" t="s">
        <v>38</v>
      </c>
      <c r="G17702" s="86" t="s">
        <v>21198</v>
      </c>
      <c r="H17702" s="85" t="s">
        <v>945</v>
      </c>
      <c r="I17702" s="85">
        <v>1</v>
      </c>
      <c r="J17702" s="88">
        <v>0.27486393639339252</v>
      </c>
      <c r="K17702" s="146">
        <v>0.73198480814707612</v>
      </c>
      <c r="L17702" s="147">
        <v>2.2829061246970562E-9</v>
      </c>
      <c r="M17702" s="147">
        <v>2.2856258338937039E-2</v>
      </c>
      <c r="N17702" s="87">
        <v>3.0128267686738419</v>
      </c>
      <c r="O17702" s="88">
        <v>0.25844246570017732</v>
      </c>
      <c r="P17702" s="89">
        <v>85.780725392962466</v>
      </c>
    </row>
    <row r="17703" spans="1:16">
      <c r="A17703" s="75" t="s">
        <v>21199</v>
      </c>
      <c r="B17703" s="85">
        <v>17699</v>
      </c>
      <c r="C17703" s="85">
        <v>13162</v>
      </c>
      <c r="D17703" s="85">
        <v>17699</v>
      </c>
      <c r="E17703" s="86" t="s">
        <v>21200</v>
      </c>
      <c r="F17703" s="85" t="s">
        <v>55</v>
      </c>
      <c r="G17703" s="86" t="s">
        <v>21201</v>
      </c>
      <c r="H17703" s="85" t="s">
        <v>1</v>
      </c>
      <c r="I17703" s="85">
        <v>1</v>
      </c>
      <c r="J17703" s="88">
        <v>8.2713833523770752</v>
      </c>
      <c r="K17703" s="146">
        <v>13.143587474652808</v>
      </c>
      <c r="L17703" s="147">
        <v>8.2531183653851746E-8</v>
      </c>
      <c r="M17703" s="147">
        <v>0.38247458373689841</v>
      </c>
      <c r="N17703" s="87">
        <v>63.085307397158651</v>
      </c>
      <c r="O17703" s="88">
        <v>5.7261177532049654</v>
      </c>
      <c r="P17703" s="89">
        <v>90.767850541739108</v>
      </c>
    </row>
    <row r="17704" spans="1:16">
      <c r="A17704" s="75" t="s">
        <v>28117</v>
      </c>
      <c r="B17704" s="85">
        <v>17700</v>
      </c>
      <c r="C17704" s="85">
        <v>17682</v>
      </c>
      <c r="D17704" s="85">
        <v>17700</v>
      </c>
      <c r="E17704" s="86" t="s">
        <v>28118</v>
      </c>
      <c r="F17704" s="85" t="s">
        <v>509</v>
      </c>
      <c r="G17704" s="86" t="s">
        <v>21201</v>
      </c>
      <c r="H17704" s="85" t="s">
        <v>1</v>
      </c>
      <c r="I17704" s="85">
        <v>1</v>
      </c>
      <c r="J17704" s="88">
        <v>6.3148719185135924</v>
      </c>
      <c r="K17704" s="146">
        <v>10.639619213013503</v>
      </c>
      <c r="L17704" s="147">
        <v>8.5263484095898261E-8</v>
      </c>
      <c r="M17704" s="147">
        <v>0.29268106484546741</v>
      </c>
      <c r="N17704" s="87">
        <v>36.722800450360097</v>
      </c>
      <c r="O17704" s="88">
        <v>3.7894004452826309</v>
      </c>
      <c r="P17704" s="89">
        <v>103.18931015092213</v>
      </c>
    </row>
    <row r="17705" spans="1:16">
      <c r="A17705" s="75" t="s">
        <v>28119</v>
      </c>
      <c r="B17705" s="85">
        <v>17701</v>
      </c>
      <c r="C17705" s="85">
        <v>17683</v>
      </c>
      <c r="D17705" s="85">
        <v>17701</v>
      </c>
      <c r="E17705" s="86" t="s">
        <v>28118</v>
      </c>
      <c r="F17705" s="85" t="s">
        <v>38</v>
      </c>
      <c r="G17705" s="86" t="s">
        <v>21201</v>
      </c>
      <c r="H17705" s="85" t="s">
        <v>1</v>
      </c>
      <c r="I17705" s="85">
        <v>1</v>
      </c>
      <c r="J17705" s="88">
        <v>8.1716669393870767</v>
      </c>
      <c r="K17705" s="146">
        <v>13.036223369807507</v>
      </c>
      <c r="L17705" s="147">
        <v>8.1976013326582288E-8</v>
      </c>
      <c r="M17705" s="147">
        <v>0.36737853469919979</v>
      </c>
      <c r="N17705" s="87">
        <v>61.539192577396648</v>
      </c>
      <c r="O17705" s="88">
        <v>5.636675405281526</v>
      </c>
      <c r="P17705" s="89">
        <v>91.59488724510625</v>
      </c>
    </row>
    <row r="17706" spans="1:16">
      <c r="A17706" s="75" t="s">
        <v>21202</v>
      </c>
      <c r="B17706" s="85">
        <v>17702</v>
      </c>
      <c r="C17706" s="85">
        <v>13163</v>
      </c>
      <c r="D17706" s="85">
        <v>17702</v>
      </c>
      <c r="E17706" s="86" t="s">
        <v>21203</v>
      </c>
      <c r="F17706" s="85" t="s">
        <v>55</v>
      </c>
      <c r="G17706" s="86" t="s">
        <v>21204</v>
      </c>
      <c r="H17706" s="85" t="s">
        <v>1</v>
      </c>
      <c r="I17706" s="85">
        <v>1</v>
      </c>
      <c r="J17706" s="88">
        <v>31.970553644763619</v>
      </c>
      <c r="K17706" s="146">
        <v>172.37705969842489</v>
      </c>
      <c r="L17706" s="147">
        <v>3.2548949930489588E-7</v>
      </c>
      <c r="M17706" s="147">
        <v>2.6340622186546061</v>
      </c>
      <c r="N17706" s="87">
        <v>442.21859064343607</v>
      </c>
      <c r="O17706" s="88">
        <v>28.34679023442267</v>
      </c>
      <c r="P17706" s="89">
        <v>64.101308344313566</v>
      </c>
    </row>
    <row r="17707" spans="1:16">
      <c r="A17707" s="75" t="s">
        <v>28120</v>
      </c>
      <c r="B17707" s="85">
        <v>17703</v>
      </c>
      <c r="C17707" s="85">
        <v>17684</v>
      </c>
      <c r="D17707" s="85">
        <v>17703</v>
      </c>
      <c r="E17707" s="86" t="s">
        <v>28121</v>
      </c>
      <c r="F17707" s="85" t="s">
        <v>509</v>
      </c>
      <c r="G17707" s="86" t="s">
        <v>21204</v>
      </c>
      <c r="H17707" s="85" t="s">
        <v>1</v>
      </c>
      <c r="I17707" s="85">
        <v>1</v>
      </c>
      <c r="J17707" s="88">
        <v>27.509200454406361</v>
      </c>
      <c r="K17707" s="146">
        <v>166.50495264438345</v>
      </c>
      <c r="L17707" s="147">
        <v>3.0677169874607001E-7</v>
      </c>
      <c r="M17707" s="147">
        <v>2.420682143776097</v>
      </c>
      <c r="N17707" s="87">
        <v>379.92396264249169</v>
      </c>
      <c r="O17707" s="88">
        <v>24.386617162333192</v>
      </c>
      <c r="P17707" s="89">
        <v>64.188152262669973</v>
      </c>
    </row>
    <row r="17708" spans="1:16">
      <c r="A17708" s="75" t="s">
        <v>28122</v>
      </c>
      <c r="B17708" s="85">
        <v>17704</v>
      </c>
      <c r="C17708" s="85">
        <v>17685</v>
      </c>
      <c r="D17708" s="85">
        <v>17704</v>
      </c>
      <c r="E17708" s="86" t="s">
        <v>28121</v>
      </c>
      <c r="F17708" s="85" t="s">
        <v>38</v>
      </c>
      <c r="G17708" s="86" t="s">
        <v>21204</v>
      </c>
      <c r="H17708" s="85" t="s">
        <v>1</v>
      </c>
      <c r="I17708" s="85">
        <v>1</v>
      </c>
      <c r="J17708" s="88">
        <v>31.986432229985269</v>
      </c>
      <c r="K17708" s="146">
        <v>172.39837206065937</v>
      </c>
      <c r="L17708" s="147">
        <v>3.2555254245508731E-7</v>
      </c>
      <c r="M17708" s="147">
        <v>2.6344837122486848</v>
      </c>
      <c r="N17708" s="87">
        <v>442.43701524575039</v>
      </c>
      <c r="O17708" s="88">
        <v>28.360807417262649</v>
      </c>
      <c r="P17708" s="89">
        <v>64.101344236556969</v>
      </c>
    </row>
    <row r="17709" spans="1:16">
      <c r="A17709" s="75" t="s">
        <v>21205</v>
      </c>
      <c r="B17709" s="85">
        <v>17705</v>
      </c>
      <c r="C17709" s="85">
        <v>13164</v>
      </c>
      <c r="D17709" s="85">
        <v>17705</v>
      </c>
      <c r="E17709" s="86" t="s">
        <v>21206</v>
      </c>
      <c r="F17709" s="85" t="s">
        <v>32</v>
      </c>
      <c r="G17709" s="86" t="s">
        <v>21207</v>
      </c>
      <c r="H17709" s="85" t="s">
        <v>945</v>
      </c>
      <c r="I17709" s="85">
        <v>1</v>
      </c>
      <c r="J17709" s="88">
        <v>3.2092144328387258E-2</v>
      </c>
      <c r="K17709" s="146">
        <v>6.5505450027927237E-2</v>
      </c>
      <c r="L17709" s="147">
        <v>2.084460728202569E-9</v>
      </c>
      <c r="M17709" s="147">
        <v>3.79579571431234E-3</v>
      </c>
      <c r="N17709" s="87">
        <v>0.56871143203721342</v>
      </c>
      <c r="O17709" s="88">
        <v>2.8137387540477388E-2</v>
      </c>
      <c r="P17709" s="89">
        <v>49.475684776873322</v>
      </c>
    </row>
    <row r="17710" spans="1:16">
      <c r="A17710" s="75" t="s">
        <v>21208</v>
      </c>
      <c r="B17710" s="85">
        <v>17706</v>
      </c>
      <c r="C17710" s="85">
        <v>13165</v>
      </c>
      <c r="D17710" s="85">
        <v>17706</v>
      </c>
      <c r="E17710" s="86" t="s">
        <v>21206</v>
      </c>
      <c r="F17710" s="85" t="s">
        <v>38</v>
      </c>
      <c r="G17710" s="86" t="s">
        <v>21207</v>
      </c>
      <c r="H17710" s="85" t="s">
        <v>945</v>
      </c>
      <c r="I17710" s="85">
        <v>1</v>
      </c>
      <c r="J17710" s="88">
        <v>6.3985711678266596E-2</v>
      </c>
      <c r="K17710" s="146">
        <v>0.10945311195085775</v>
      </c>
      <c r="L17710" s="147">
        <v>3.2704200677824269E-9</v>
      </c>
      <c r="M17710" s="147">
        <v>5.6288278719149234E-3</v>
      </c>
      <c r="N17710" s="87">
        <v>0.90984733893744885</v>
      </c>
      <c r="O17710" s="88">
        <v>5.6778274144143971E-2</v>
      </c>
      <c r="P17710" s="89">
        <v>62.40417673854121</v>
      </c>
    </row>
    <row r="17711" spans="1:16">
      <c r="A17711" s="75" t="s">
        <v>28146</v>
      </c>
      <c r="B17711" s="85">
        <v>17707</v>
      </c>
      <c r="C17711" s="85">
        <v>17707</v>
      </c>
      <c r="D17711" s="85">
        <v>17707</v>
      </c>
      <c r="E17711" s="86" t="s">
        <v>28147</v>
      </c>
      <c r="F17711" s="85" t="s">
        <v>32</v>
      </c>
      <c r="G17711" s="86" t="s">
        <v>21207</v>
      </c>
      <c r="H17711" s="85" t="s">
        <v>945</v>
      </c>
      <c r="I17711" s="85">
        <v>1</v>
      </c>
      <c r="J17711" s="88">
        <v>2.6340351191973369E-2</v>
      </c>
      <c r="K17711" s="146">
        <v>5.5043331890339456E-2</v>
      </c>
      <c r="L17711" s="147">
        <v>2.0876605752816599E-9</v>
      </c>
      <c r="M17711" s="147">
        <v>3.3020317049841899E-3</v>
      </c>
      <c r="N17711" s="87">
        <v>0.49230770079209762</v>
      </c>
      <c r="O17711" s="88">
        <v>2.29686293968588E-2</v>
      </c>
      <c r="P17711" s="89">
        <v>46.655027658319099</v>
      </c>
    </row>
    <row r="17712" spans="1:16">
      <c r="A17712" s="75" t="s">
        <v>28148</v>
      </c>
      <c r="B17712" s="85">
        <v>17708</v>
      </c>
      <c r="C17712" s="85">
        <v>17708</v>
      </c>
      <c r="D17712" s="85">
        <v>17708</v>
      </c>
      <c r="E17712" s="86" t="s">
        <v>28147</v>
      </c>
      <c r="F17712" s="85" t="s">
        <v>38</v>
      </c>
      <c r="G17712" s="86" t="s">
        <v>21207</v>
      </c>
      <c r="H17712" s="85" t="s">
        <v>945</v>
      </c>
      <c r="I17712" s="85">
        <v>1</v>
      </c>
      <c r="J17712" s="88">
        <v>5.8437606953650932E-2</v>
      </c>
      <c r="K17712" s="146">
        <v>9.9221912097419956E-2</v>
      </c>
      <c r="L17712" s="147">
        <v>3.2913373742228761E-9</v>
      </c>
      <c r="M17712" s="147">
        <v>5.1509058837227537E-3</v>
      </c>
      <c r="N17712" s="87">
        <v>0.83726322191500391</v>
      </c>
      <c r="O17712" s="88">
        <v>5.1792392081473182E-2</v>
      </c>
      <c r="P17712" s="89">
        <v>61.8591510122858</v>
      </c>
    </row>
    <row r="17713" spans="1:16">
      <c r="A17713" s="75" t="s">
        <v>28149</v>
      </c>
      <c r="B17713" s="85">
        <v>17709</v>
      </c>
      <c r="C17713" s="85">
        <v>17709</v>
      </c>
      <c r="D17713" s="85">
        <v>17709</v>
      </c>
      <c r="E17713" s="86" t="s">
        <v>28150</v>
      </c>
      <c r="F17713" s="85" t="s">
        <v>32</v>
      </c>
      <c r="G17713" s="86" t="s">
        <v>21207</v>
      </c>
      <c r="H17713" s="85" t="s">
        <v>945</v>
      </c>
      <c r="I17713" s="85">
        <v>1</v>
      </c>
      <c r="J17713" s="88">
        <v>3.7843937464801129E-2</v>
      </c>
      <c r="K17713" s="146">
        <v>7.5967568165515115E-2</v>
      </c>
      <c r="L17713" s="147">
        <v>2.081260881123488E-9</v>
      </c>
      <c r="M17713" s="147">
        <v>4.289559723640494E-3</v>
      </c>
      <c r="N17713" s="87">
        <v>0.64511516328232954</v>
      </c>
      <c r="O17713" s="88">
        <v>3.3306145684095921E-2</v>
      </c>
      <c r="P17713" s="89">
        <v>51.628217068461232</v>
      </c>
    </row>
    <row r="17714" spans="1:16">
      <c r="A17714" s="75" t="s">
        <v>28151</v>
      </c>
      <c r="B17714" s="85">
        <v>17710</v>
      </c>
      <c r="C17714" s="85">
        <v>17710</v>
      </c>
      <c r="D17714" s="85">
        <v>17710</v>
      </c>
      <c r="E17714" s="86" t="s">
        <v>28150</v>
      </c>
      <c r="F17714" s="85" t="s">
        <v>38</v>
      </c>
      <c r="G17714" s="86" t="s">
        <v>21207</v>
      </c>
      <c r="H17714" s="85" t="s">
        <v>945</v>
      </c>
      <c r="I17714" s="85">
        <v>1</v>
      </c>
      <c r="J17714" s="88">
        <v>6.9533816402882434E-2</v>
      </c>
      <c r="K17714" s="146">
        <v>0.11968431180429631</v>
      </c>
      <c r="L17714" s="147">
        <v>3.24950276134199E-9</v>
      </c>
      <c r="M17714" s="147">
        <v>6.1067498601071069E-3</v>
      </c>
      <c r="N17714" s="87">
        <v>0.982431455959897</v>
      </c>
      <c r="O17714" s="88">
        <v>6.176415620681501E-2</v>
      </c>
      <c r="P17714" s="89">
        <v>62.868667154460724</v>
      </c>
    </row>
    <row r="17715" spans="1:16">
      <c r="A17715" s="75" t="s">
        <v>21209</v>
      </c>
      <c r="B17715" s="85">
        <v>17711</v>
      </c>
      <c r="C17715" s="85">
        <v>13166</v>
      </c>
      <c r="D17715" s="85">
        <v>17711</v>
      </c>
      <c r="E17715" s="86" t="s">
        <v>21210</v>
      </c>
      <c r="F17715" s="85" t="s">
        <v>55</v>
      </c>
      <c r="G17715" s="86" t="s">
        <v>21211</v>
      </c>
      <c r="H17715" s="85" t="s">
        <v>260</v>
      </c>
      <c r="I17715" s="85">
        <v>1</v>
      </c>
      <c r="J17715" s="88">
        <v>566692.18744346581</v>
      </c>
      <c r="K17715" s="146">
        <v>1171265.6977075075</v>
      </c>
      <c r="L17715" s="147">
        <v>4.6327129722173888E-3</v>
      </c>
      <c r="M17715" s="147">
        <v>48112.256905717302</v>
      </c>
      <c r="N17715" s="87">
        <v>6191913.8864782397</v>
      </c>
      <c r="O17715" s="88">
        <v>514235.15808884043</v>
      </c>
      <c r="P17715" s="89">
        <v>83.049468632277879</v>
      </c>
    </row>
    <row r="17716" spans="1:16">
      <c r="A17716" s="75" t="s">
        <v>28143</v>
      </c>
      <c r="B17716" s="85">
        <v>17712</v>
      </c>
      <c r="C17716" s="85">
        <v>17705</v>
      </c>
      <c r="D17716" s="85">
        <v>17712</v>
      </c>
      <c r="E17716" s="86" t="s">
        <v>28144</v>
      </c>
      <c r="F17716" s="85" t="s">
        <v>32</v>
      </c>
      <c r="G17716" s="86" t="s">
        <v>21211</v>
      </c>
      <c r="H17716" s="85" t="s">
        <v>260</v>
      </c>
      <c r="I17716" s="85">
        <v>1</v>
      </c>
      <c r="J17716" s="88">
        <v>353931.56860170409</v>
      </c>
      <c r="K17716" s="146">
        <v>899572.80501468864</v>
      </c>
      <c r="L17716" s="147">
        <v>3.6151200190689039E-3</v>
      </c>
      <c r="M17716" s="147">
        <v>38881.135501113873</v>
      </c>
      <c r="N17716" s="87">
        <v>4242104.4567582598</v>
      </c>
      <c r="O17716" s="88">
        <v>320852.49581326672</v>
      </c>
      <c r="P17716" s="89">
        <v>75.635218105509935</v>
      </c>
    </row>
    <row r="17717" spans="1:16">
      <c r="A17717" s="75" t="s">
        <v>28145</v>
      </c>
      <c r="B17717" s="85">
        <v>17713</v>
      </c>
      <c r="C17717" s="85">
        <v>17706</v>
      </c>
      <c r="D17717" s="85">
        <v>17713</v>
      </c>
      <c r="E17717" s="86" t="s">
        <v>28144</v>
      </c>
      <c r="F17717" s="85" t="s">
        <v>38</v>
      </c>
      <c r="G17717" s="86" t="s">
        <v>21211</v>
      </c>
      <c r="H17717" s="85" t="s">
        <v>260</v>
      </c>
      <c r="I17717" s="85">
        <v>1</v>
      </c>
      <c r="J17717" s="88">
        <v>568313.78809281078</v>
      </c>
      <c r="K17717" s="146">
        <v>1173336.4633107095</v>
      </c>
      <c r="L17717" s="147">
        <v>4.6404687749715687E-3</v>
      </c>
      <c r="M17717" s="147">
        <v>48182.613875655523</v>
      </c>
      <c r="N17717" s="87">
        <v>6206774.7768749008</v>
      </c>
      <c r="O17717" s="88">
        <v>515709.06548968027</v>
      </c>
      <c r="P17717" s="89">
        <v>83.088090679736055</v>
      </c>
    </row>
    <row r="17718" spans="1:16">
      <c r="A17718" s="75" t="s">
        <v>21212</v>
      </c>
      <c r="B17718" s="85">
        <v>17714</v>
      </c>
      <c r="C17718" s="85">
        <v>13167</v>
      </c>
      <c r="D17718" s="85">
        <v>17714</v>
      </c>
      <c r="E17718" s="86" t="s">
        <v>21213</v>
      </c>
      <c r="F17718" s="85" t="s">
        <v>283</v>
      </c>
      <c r="G17718" s="86" t="s">
        <v>21214</v>
      </c>
      <c r="H17718" s="85" t="s">
        <v>1</v>
      </c>
      <c r="I17718" s="85">
        <v>1</v>
      </c>
      <c r="J17718" s="88">
        <v>5.3949250877581063</v>
      </c>
      <c r="K17718" s="146">
        <v>13.227189875417803</v>
      </c>
      <c r="L17718" s="147">
        <v>3.8247829230630139E-8</v>
      </c>
      <c r="M17718" s="147">
        <v>0.52578891635254077</v>
      </c>
      <c r="N17718" s="87">
        <v>91.204248301648832</v>
      </c>
      <c r="O17718" s="88">
        <v>4.4255066768205769</v>
      </c>
      <c r="P17718" s="89">
        <v>48.523032196742207</v>
      </c>
    </row>
    <row r="17719" spans="1:16">
      <c r="A17719" s="75" t="s">
        <v>21215</v>
      </c>
      <c r="B17719" s="85">
        <v>17715</v>
      </c>
      <c r="C17719" s="85">
        <v>13168</v>
      </c>
      <c r="D17719" s="85">
        <v>17715</v>
      </c>
      <c r="E17719" s="86" t="s">
        <v>21213</v>
      </c>
      <c r="F17719" s="85" t="s">
        <v>38</v>
      </c>
      <c r="G17719" s="86" t="s">
        <v>21214</v>
      </c>
      <c r="H17719" s="85" t="s">
        <v>1</v>
      </c>
      <c r="I17719" s="85">
        <v>1</v>
      </c>
      <c r="J17719" s="88">
        <v>4.0102171059752401</v>
      </c>
      <c r="K17719" s="146">
        <v>12.55877242926187</v>
      </c>
      <c r="L17719" s="147">
        <v>3.2715596168827858E-8</v>
      </c>
      <c r="M17719" s="147">
        <v>0.59559695401157475</v>
      </c>
      <c r="N17719" s="87">
        <v>92.659233618555902</v>
      </c>
      <c r="O17719" s="88">
        <v>3.4724209763945311</v>
      </c>
      <c r="P17719" s="89">
        <v>37.475174796817498</v>
      </c>
    </row>
    <row r="17720" spans="1:16">
      <c r="A17720" s="75" t="s">
        <v>28152</v>
      </c>
      <c r="B17720" s="85">
        <v>17716</v>
      </c>
      <c r="C17720" s="85">
        <v>17711</v>
      </c>
      <c r="D17720" s="85">
        <v>17716</v>
      </c>
      <c r="E17720" s="86" t="s">
        <v>28153</v>
      </c>
      <c r="F17720" s="85" t="s">
        <v>283</v>
      </c>
      <c r="G17720" s="86" t="s">
        <v>21214</v>
      </c>
      <c r="H17720" s="85" t="s">
        <v>1</v>
      </c>
      <c r="I17720" s="85">
        <v>1</v>
      </c>
      <c r="J17720" s="88">
        <v>5.3848399353760046</v>
      </c>
      <c r="K17720" s="146">
        <v>13.212825300920271</v>
      </c>
      <c r="L17720" s="147">
        <v>3.8191623844679398E-8</v>
      </c>
      <c r="M17720" s="147">
        <v>0.52452579553721079</v>
      </c>
      <c r="N17720" s="87">
        <v>91.061092374653413</v>
      </c>
      <c r="O17720" s="88">
        <v>4.4163858361033119</v>
      </c>
      <c r="P17720" s="89">
        <v>48.499152831737831</v>
      </c>
    </row>
    <row r="17721" spans="1:16">
      <c r="A17721" s="75" t="s">
        <v>28154</v>
      </c>
      <c r="B17721" s="85">
        <v>17717</v>
      </c>
      <c r="C17721" s="85">
        <v>17712</v>
      </c>
      <c r="D17721" s="85">
        <v>17717</v>
      </c>
      <c r="E17721" s="86" t="s">
        <v>28153</v>
      </c>
      <c r="F17721" s="85" t="s">
        <v>38</v>
      </c>
      <c r="G17721" s="86" t="s">
        <v>21214</v>
      </c>
      <c r="H17721" s="85" t="s">
        <v>1</v>
      </c>
      <c r="I17721" s="85">
        <v>1</v>
      </c>
      <c r="J17721" s="88">
        <v>3.9553635486313001</v>
      </c>
      <c r="K17721" s="146">
        <v>12.482473027644671</v>
      </c>
      <c r="L17721" s="147">
        <v>3.2405493017738272E-8</v>
      </c>
      <c r="M17721" s="147">
        <v>0.58850484984391227</v>
      </c>
      <c r="N17721" s="87">
        <v>91.865052386543582</v>
      </c>
      <c r="O17721" s="88">
        <v>3.4225434658087721</v>
      </c>
      <c r="P17721" s="89">
        <v>37.256207631685925</v>
      </c>
    </row>
    <row r="17722" spans="1:16">
      <c r="A17722" s="75" t="s">
        <v>21216</v>
      </c>
      <c r="B17722" s="85">
        <v>17718</v>
      </c>
      <c r="C17722" s="85">
        <v>13169</v>
      </c>
      <c r="D17722" s="85">
        <v>17718</v>
      </c>
      <c r="E17722" s="86" t="s">
        <v>69</v>
      </c>
      <c r="F17722" s="85" t="s">
        <v>55</v>
      </c>
      <c r="G17722" s="86" t="s">
        <v>70</v>
      </c>
      <c r="H17722" s="85" t="s">
        <v>1</v>
      </c>
      <c r="I17722" s="85">
        <v>1</v>
      </c>
      <c r="J17722" s="88">
        <v>2.967753401457661</v>
      </c>
      <c r="K17722" s="146">
        <v>3.7317246209305619</v>
      </c>
      <c r="L17722" s="147">
        <v>1.3250333554124891E-8</v>
      </c>
      <c r="M17722" s="147">
        <v>0.69159747062433552</v>
      </c>
      <c r="N17722" s="87">
        <v>85.662706969877519</v>
      </c>
      <c r="O17722" s="88">
        <v>2.4819733607870669</v>
      </c>
      <c r="P17722" s="89">
        <v>28.973790913002894</v>
      </c>
    </row>
    <row r="17723" spans="1:16">
      <c r="A17723" s="75" t="s">
        <v>28155</v>
      </c>
      <c r="B17723" s="85">
        <v>17719</v>
      </c>
      <c r="C17723" s="85">
        <v>17713</v>
      </c>
      <c r="D17723" s="85">
        <v>17719</v>
      </c>
      <c r="E17723" s="86" t="s">
        <v>28156</v>
      </c>
      <c r="F17723" s="85" t="s">
        <v>38</v>
      </c>
      <c r="G17723" s="86" t="s">
        <v>70</v>
      </c>
      <c r="H17723" s="85" t="s">
        <v>1</v>
      </c>
      <c r="I17723" s="85">
        <v>1</v>
      </c>
      <c r="J17723" s="88">
        <v>3.041347629133464</v>
      </c>
      <c r="K17723" s="146">
        <v>3.8622905691326905</v>
      </c>
      <c r="L17723" s="147">
        <v>1.346446520831918E-8</v>
      </c>
      <c r="M17723" s="147">
        <v>0.68493266054806068</v>
      </c>
      <c r="N17723" s="87">
        <v>84.901815435985384</v>
      </c>
      <c r="O17723" s="88">
        <v>2.542773443090208</v>
      </c>
      <c r="P17723" s="89">
        <v>29.949576814496019</v>
      </c>
    </row>
    <row r="17724" spans="1:16">
      <c r="A17724" s="75" t="s">
        <v>28157</v>
      </c>
      <c r="B17724" s="85">
        <v>17720</v>
      </c>
      <c r="C17724" s="85">
        <v>17714</v>
      </c>
      <c r="D17724" s="85">
        <v>17720</v>
      </c>
      <c r="E17724" s="86" t="s">
        <v>28156</v>
      </c>
      <c r="F17724" s="85" t="s">
        <v>11</v>
      </c>
      <c r="G17724" s="86" t="s">
        <v>70</v>
      </c>
      <c r="H17724" s="85" t="s">
        <v>1</v>
      </c>
      <c r="I17724" s="85">
        <v>1</v>
      </c>
      <c r="J17724" s="88">
        <v>2.5532461148867589</v>
      </c>
      <c r="K17724" s="146">
        <v>3.1308369278676471</v>
      </c>
      <c r="L17724" s="147">
        <v>1.141370867848531E-8</v>
      </c>
      <c r="M17724" s="147">
        <v>0.66968694292532538</v>
      </c>
      <c r="N17724" s="87">
        <v>83.283056713334474</v>
      </c>
      <c r="O17724" s="88">
        <v>2.1180383237513851</v>
      </c>
      <c r="P17724" s="89">
        <v>25.43180338639354</v>
      </c>
    </row>
    <row r="17725" spans="1:16">
      <c r="A17725" s="75" t="s">
        <v>21217</v>
      </c>
      <c r="B17725" s="85">
        <v>17721</v>
      </c>
      <c r="C17725" s="85">
        <v>13170</v>
      </c>
      <c r="D17725" s="85">
        <v>17721</v>
      </c>
      <c r="E17725" s="86" t="s">
        <v>21218</v>
      </c>
      <c r="F17725" s="85" t="s">
        <v>55</v>
      </c>
      <c r="G17725" s="86" t="s">
        <v>21219</v>
      </c>
      <c r="H17725" s="85" t="s">
        <v>945</v>
      </c>
      <c r="I17725" s="85">
        <v>-1</v>
      </c>
      <c r="J17725" s="88">
        <v>6.2229850676922291</v>
      </c>
      <c r="K17725" s="146">
        <v>5147.1382283678895</v>
      </c>
      <c r="L17725" s="147">
        <v>1.200997070346385E-6</v>
      </c>
      <c r="M17725" s="147">
        <v>0.83916771778175303</v>
      </c>
      <c r="N17725" s="87">
        <v>93.107346991004874</v>
      </c>
      <c r="O17725" s="88">
        <v>5.6424632261384424</v>
      </c>
      <c r="P17725" s="89">
        <v>60.601696949689291</v>
      </c>
    </row>
    <row r="17726" spans="1:16">
      <c r="A17726" s="75" t="s">
        <v>30737</v>
      </c>
      <c r="B17726" s="85">
        <v>17722</v>
      </c>
      <c r="C17726" s="85">
        <v>19721</v>
      </c>
      <c r="D17726" s="85">
        <v>17722</v>
      </c>
      <c r="E17726" s="86" t="s">
        <v>30738</v>
      </c>
      <c r="F17726" s="85" t="s">
        <v>55</v>
      </c>
      <c r="G17726" s="86" t="s">
        <v>21219</v>
      </c>
      <c r="H17726" s="85" t="s">
        <v>945</v>
      </c>
      <c r="I17726" s="85">
        <v>-1</v>
      </c>
      <c r="J17726" s="88">
        <v>0</v>
      </c>
      <c r="K17726" s="146">
        <v>5139.8386466543334</v>
      </c>
      <c r="L17726" s="147">
        <v>1.1698397444900291E-6</v>
      </c>
      <c r="M17726" s="147">
        <v>0</v>
      </c>
      <c r="N17726" s="87">
        <v>0</v>
      </c>
      <c r="O17726" s="88">
        <v>0</v>
      </c>
      <c r="P17726" s="89" t="e">
        <v>#DIV/0!</v>
      </c>
    </row>
    <row r="17727" spans="1:16">
      <c r="A17727" s="75" t="s">
        <v>3599</v>
      </c>
      <c r="B17727" s="85">
        <v>17723</v>
      </c>
      <c r="C17727" s="85">
        <v>1947</v>
      </c>
      <c r="D17727" s="85">
        <v>17723</v>
      </c>
      <c r="E17727" s="86" t="s">
        <v>3598</v>
      </c>
      <c r="F17727" s="85" t="s">
        <v>38</v>
      </c>
      <c r="G17727" s="86" t="s">
        <v>3600</v>
      </c>
      <c r="H17727" s="85" t="s">
        <v>1</v>
      </c>
      <c r="I17727" s="85">
        <v>1</v>
      </c>
      <c r="J17727" s="88">
        <v>0.75599253563669955</v>
      </c>
      <c r="K17727" s="146">
        <v>1.0047563674448978</v>
      </c>
      <c r="L17727" s="147">
        <v>1.0446677573874399E-8</v>
      </c>
      <c r="M17727" s="147">
        <v>2.8773897298327439E-2</v>
      </c>
      <c r="N17727" s="87">
        <v>8.034726116674543</v>
      </c>
      <c r="O17727" s="88">
        <v>0.63105371009688727</v>
      </c>
      <c r="P17727" s="89">
        <v>78.540786696793006</v>
      </c>
    </row>
    <row r="17728" spans="1:16">
      <c r="A17728" s="75" t="s">
        <v>3604</v>
      </c>
      <c r="B17728" s="85">
        <v>17724</v>
      </c>
      <c r="C17728" s="85">
        <v>1950</v>
      </c>
      <c r="D17728" s="85">
        <v>17724</v>
      </c>
      <c r="E17728" s="86" t="s">
        <v>3598</v>
      </c>
      <c r="F17728" s="85" t="s">
        <v>11</v>
      </c>
      <c r="G17728" s="86" t="s">
        <v>3600</v>
      </c>
      <c r="H17728" s="85" t="s">
        <v>1</v>
      </c>
      <c r="I17728" s="85">
        <v>1</v>
      </c>
      <c r="J17728" s="88">
        <v>0.66971359402832553</v>
      </c>
      <c r="K17728" s="146">
        <v>0.83892099784354035</v>
      </c>
      <c r="L17728" s="147">
        <v>1.0723900108525499E-8</v>
      </c>
      <c r="M17728" s="147">
        <v>3.3188473439698558E-2</v>
      </c>
      <c r="N17728" s="87">
        <v>8.2900055980076637</v>
      </c>
      <c r="O17728" s="88">
        <v>0.56147754239995251</v>
      </c>
      <c r="P17728" s="89">
        <v>67.729452744265018</v>
      </c>
    </row>
    <row r="17729" spans="1:16">
      <c r="A17729" s="75" t="s">
        <v>3612</v>
      </c>
      <c r="B17729" s="85">
        <v>17725</v>
      </c>
      <c r="C17729" s="85">
        <v>1955</v>
      </c>
      <c r="D17729" s="85">
        <v>17725</v>
      </c>
      <c r="E17729" s="86" t="s">
        <v>3609</v>
      </c>
      <c r="F17729" s="85" t="s">
        <v>509</v>
      </c>
      <c r="G17729" s="86" t="s">
        <v>3600</v>
      </c>
      <c r="H17729" s="85" t="s">
        <v>1</v>
      </c>
      <c r="I17729" s="85">
        <v>1</v>
      </c>
      <c r="J17729" s="88">
        <v>0.39903272845459392</v>
      </c>
      <c r="K17729" s="146">
        <v>0.67508132478328597</v>
      </c>
      <c r="L17729" s="147">
        <v>1.38051265722023E-8</v>
      </c>
      <c r="M17729" s="147">
        <v>3.7889918681220512E-2</v>
      </c>
      <c r="N17729" s="87">
        <v>5.016041503379923</v>
      </c>
      <c r="O17729" s="88">
        <v>0.33554640707603678</v>
      </c>
      <c r="P17729" s="89">
        <v>66.89466322197255</v>
      </c>
    </row>
    <row r="17730" spans="1:16">
      <c r="A17730" s="75" t="s">
        <v>3616</v>
      </c>
      <c r="B17730" s="85">
        <v>17726</v>
      </c>
      <c r="C17730" s="85">
        <v>1959</v>
      </c>
      <c r="D17730" s="85">
        <v>17726</v>
      </c>
      <c r="E17730" s="86" t="s">
        <v>3609</v>
      </c>
      <c r="F17730" s="85" t="s">
        <v>38</v>
      </c>
      <c r="G17730" s="86" t="s">
        <v>3600</v>
      </c>
      <c r="H17730" s="85" t="s">
        <v>1</v>
      </c>
      <c r="I17730" s="85">
        <v>1</v>
      </c>
      <c r="J17730" s="88">
        <v>0.62104729597161901</v>
      </c>
      <c r="K17730" s="146">
        <v>0.97015431619228965</v>
      </c>
      <c r="L17730" s="147">
        <v>1.4729889773416079E-8</v>
      </c>
      <c r="M17730" s="147">
        <v>4.7525656406149752E-2</v>
      </c>
      <c r="N17730" s="87">
        <v>7.7476089922607807</v>
      </c>
      <c r="O17730" s="88">
        <v>0.52693914106873629</v>
      </c>
      <c r="P17730" s="89">
        <v>68.01313045032407</v>
      </c>
    </row>
    <row r="17731" spans="1:16">
      <c r="A17731" s="75" t="s">
        <v>3620</v>
      </c>
      <c r="B17731" s="85">
        <v>17727</v>
      </c>
      <c r="C17731" s="85">
        <v>1963</v>
      </c>
      <c r="D17731" s="85">
        <v>17727</v>
      </c>
      <c r="E17731" s="86" t="s">
        <v>3609</v>
      </c>
      <c r="F17731" s="85" t="s">
        <v>11</v>
      </c>
      <c r="G17731" s="86" t="s">
        <v>3600</v>
      </c>
      <c r="H17731" s="85" t="s">
        <v>1</v>
      </c>
      <c r="I17731" s="85">
        <v>1</v>
      </c>
      <c r="J17731" s="88">
        <v>0.56460736861986927</v>
      </c>
      <c r="K17731" s="146">
        <v>0.82809825333004372</v>
      </c>
      <c r="L17731" s="147">
        <v>1.396443568313123E-8</v>
      </c>
      <c r="M17731" s="147">
        <v>5.6502806487418657E-2</v>
      </c>
      <c r="N17731" s="87">
        <v>8.5465684480576254</v>
      </c>
      <c r="O17731" s="88">
        <v>0.48890361775885088</v>
      </c>
      <c r="P17731" s="89">
        <v>57.204668836410455</v>
      </c>
    </row>
    <row r="17732" spans="1:16">
      <c r="A17732" s="75" t="s">
        <v>3630</v>
      </c>
      <c r="B17732" s="85">
        <v>17728</v>
      </c>
      <c r="C17732" s="85">
        <v>1970</v>
      </c>
      <c r="D17732" s="85">
        <v>17728</v>
      </c>
      <c r="E17732" s="86" t="s">
        <v>3627</v>
      </c>
      <c r="F17732" s="85" t="s">
        <v>139</v>
      </c>
      <c r="G17732" s="86" t="s">
        <v>3600</v>
      </c>
      <c r="H17732" s="85" t="s">
        <v>1</v>
      </c>
      <c r="I17732" s="85">
        <v>1</v>
      </c>
      <c r="J17732" s="88">
        <v>0.99536555396251836</v>
      </c>
      <c r="K17732" s="146">
        <v>1.4445586813264102</v>
      </c>
      <c r="L17732" s="147">
        <v>1.206697962095941E-8</v>
      </c>
      <c r="M17732" s="147">
        <v>7.8803519699545757E-2</v>
      </c>
      <c r="N17732" s="87">
        <v>13.38194277587572</v>
      </c>
      <c r="O17732" s="88">
        <v>0.7976062187517583</v>
      </c>
      <c r="P17732" s="89">
        <v>59.603170638992864</v>
      </c>
    </row>
    <row r="17733" spans="1:16">
      <c r="A17733" s="75" t="s">
        <v>10936</v>
      </c>
      <c r="B17733" s="85">
        <v>17729</v>
      </c>
      <c r="C17733" s="85">
        <v>7333</v>
      </c>
      <c r="D17733" s="85">
        <v>17729</v>
      </c>
      <c r="E17733" s="86" t="s">
        <v>10931</v>
      </c>
      <c r="F17733" s="85" t="s">
        <v>38</v>
      </c>
      <c r="G17733" s="86" t="s">
        <v>3600</v>
      </c>
      <c r="H17733" s="85" t="s">
        <v>1</v>
      </c>
      <c r="I17733" s="85">
        <v>1</v>
      </c>
      <c r="J17733" s="88">
        <v>1.0296567858699059</v>
      </c>
      <c r="K17733" s="146">
        <v>1.4583109392124616</v>
      </c>
      <c r="L17733" s="147">
        <v>2.614132316996343E-8</v>
      </c>
      <c r="M17733" s="147">
        <v>9.7278594760890555E-2</v>
      </c>
      <c r="N17733" s="87">
        <v>12.672100761276729</v>
      </c>
      <c r="O17733" s="88">
        <v>0.89330220122214077</v>
      </c>
      <c r="P17733" s="89">
        <v>70.493615703552805</v>
      </c>
    </row>
    <row r="17734" spans="1:16">
      <c r="A17734" s="75" t="s">
        <v>10942</v>
      </c>
      <c r="B17734" s="85">
        <v>17730</v>
      </c>
      <c r="C17734" s="85">
        <v>7339</v>
      </c>
      <c r="D17734" s="85">
        <v>17730</v>
      </c>
      <c r="E17734" s="86" t="s">
        <v>10931</v>
      </c>
      <c r="F17734" s="85" t="s">
        <v>11</v>
      </c>
      <c r="G17734" s="86" t="s">
        <v>3600</v>
      </c>
      <c r="H17734" s="85" t="s">
        <v>1</v>
      </c>
      <c r="I17734" s="85">
        <v>1</v>
      </c>
      <c r="J17734" s="88">
        <v>0.7586195282136875</v>
      </c>
      <c r="K17734" s="146">
        <v>1.0176561334925096</v>
      </c>
      <c r="L17734" s="147">
        <v>2.105094131291679E-8</v>
      </c>
      <c r="M17734" s="147">
        <v>9.5512014160460984E-2</v>
      </c>
      <c r="N17734" s="87">
        <v>11.981290312755149</v>
      </c>
      <c r="O17734" s="88">
        <v>0.66066190501331745</v>
      </c>
      <c r="P17734" s="89">
        <v>55.14113152821146</v>
      </c>
    </row>
    <row r="17735" spans="1:16">
      <c r="A17735" s="75" t="s">
        <v>11754</v>
      </c>
      <c r="B17735" s="85">
        <v>17731</v>
      </c>
      <c r="C17735" s="85">
        <v>7977</v>
      </c>
      <c r="D17735" s="85">
        <v>17731</v>
      </c>
      <c r="E17735" s="86" t="s">
        <v>11748</v>
      </c>
      <c r="F17735" s="85" t="s">
        <v>38</v>
      </c>
      <c r="G17735" s="86" t="s">
        <v>3600</v>
      </c>
      <c r="H17735" s="85" t="s">
        <v>1</v>
      </c>
      <c r="I17735" s="85">
        <v>1</v>
      </c>
      <c r="J17735" s="88">
        <v>0.91347413873829864</v>
      </c>
      <c r="K17735" s="146">
        <v>1.2412876011334528</v>
      </c>
      <c r="L17735" s="147">
        <v>1.7601908526570639E-8</v>
      </c>
      <c r="M17735" s="147">
        <v>8.5478418770111489E-2</v>
      </c>
      <c r="N17735" s="87">
        <v>12.031379661454389</v>
      </c>
      <c r="O17735" s="88">
        <v>0.77880589693988944</v>
      </c>
      <c r="P17735" s="89">
        <v>64.731221094700715</v>
      </c>
    </row>
    <row r="17736" spans="1:16">
      <c r="A17736" s="75" t="s">
        <v>11759</v>
      </c>
      <c r="B17736" s="85">
        <v>17732</v>
      </c>
      <c r="C17736" s="85">
        <v>7982</v>
      </c>
      <c r="D17736" s="85">
        <v>17732</v>
      </c>
      <c r="E17736" s="86" t="s">
        <v>11748</v>
      </c>
      <c r="F17736" s="85" t="s">
        <v>11</v>
      </c>
      <c r="G17736" s="86" t="s">
        <v>3600</v>
      </c>
      <c r="H17736" s="85" t="s">
        <v>1</v>
      </c>
      <c r="I17736" s="85">
        <v>1</v>
      </c>
      <c r="J17736" s="88">
        <v>0.40342591693318031</v>
      </c>
      <c r="K17736" s="146">
        <v>0.54137776832982976</v>
      </c>
      <c r="L17736" s="147">
        <v>1.748429793230501E-8</v>
      </c>
      <c r="M17736" s="147">
        <v>6.1094996074660901E-2</v>
      </c>
      <c r="N17736" s="87">
        <v>9.1276724296075482</v>
      </c>
      <c r="O17736" s="88">
        <v>0.32581506095110169</v>
      </c>
      <c r="P17736" s="89">
        <v>35.695306055709366</v>
      </c>
    </row>
    <row r="17737" spans="1:16">
      <c r="A17737" s="75" t="s">
        <v>21220</v>
      </c>
      <c r="B17737" s="85">
        <v>17733</v>
      </c>
      <c r="C17737" s="85">
        <v>13171</v>
      </c>
      <c r="D17737" s="85">
        <v>17733</v>
      </c>
      <c r="E17737" s="86" t="s">
        <v>21221</v>
      </c>
      <c r="F17737" s="85" t="s">
        <v>55</v>
      </c>
      <c r="G17737" s="86" t="s">
        <v>3600</v>
      </c>
      <c r="H17737" s="85" t="s">
        <v>1</v>
      </c>
      <c r="I17737" s="85">
        <v>1</v>
      </c>
      <c r="J17737" s="88">
        <v>0.83758217614762975</v>
      </c>
      <c r="K17737" s="146">
        <v>1.2940145069352587</v>
      </c>
      <c r="L17737" s="147">
        <v>2.5649100034424119E-8</v>
      </c>
      <c r="M17737" s="147">
        <v>0.2937566256895971</v>
      </c>
      <c r="N17737" s="87">
        <v>11.266264517453759</v>
      </c>
      <c r="O17737" s="88">
        <v>0.71753793053685944</v>
      </c>
      <c r="P17737" s="89">
        <v>63.689071868075317</v>
      </c>
    </row>
    <row r="17738" spans="1:16">
      <c r="A17738" s="75" t="s">
        <v>28016</v>
      </c>
      <c r="B17738" s="85">
        <v>17734</v>
      </c>
      <c r="C17738" s="85">
        <v>17600</v>
      </c>
      <c r="D17738" s="85">
        <v>17734</v>
      </c>
      <c r="E17738" s="86" t="s">
        <v>28010</v>
      </c>
      <c r="F17738" s="85" t="s">
        <v>38</v>
      </c>
      <c r="G17738" s="86" t="s">
        <v>3600</v>
      </c>
      <c r="H17738" s="85" t="s">
        <v>1</v>
      </c>
      <c r="I17738" s="85">
        <v>1</v>
      </c>
      <c r="J17738" s="88">
        <v>0.68989777450056156</v>
      </c>
      <c r="K17738" s="146">
        <v>1.2748556193971181</v>
      </c>
      <c r="L17738" s="147">
        <v>4.0023039639383948E-8</v>
      </c>
      <c r="M17738" s="147">
        <v>0.67007499762829414</v>
      </c>
      <c r="N17738" s="87">
        <v>8.9984581527266236</v>
      </c>
      <c r="O17738" s="88">
        <v>0.60591104171716448</v>
      </c>
      <c r="P17738" s="89">
        <v>67.334984664408012</v>
      </c>
    </row>
    <row r="17739" spans="1:16">
      <c r="A17739" s="75" t="s">
        <v>28024</v>
      </c>
      <c r="B17739" s="85">
        <v>17735</v>
      </c>
      <c r="C17739" s="85">
        <v>17608</v>
      </c>
      <c r="D17739" s="85">
        <v>17735</v>
      </c>
      <c r="E17739" s="86" t="s">
        <v>28010</v>
      </c>
      <c r="F17739" s="85" t="s">
        <v>11</v>
      </c>
      <c r="G17739" s="86" t="s">
        <v>3600</v>
      </c>
      <c r="H17739" s="85" t="s">
        <v>1</v>
      </c>
      <c r="I17739" s="85">
        <v>1</v>
      </c>
      <c r="J17739" s="88">
        <v>0.55992608815503953</v>
      </c>
      <c r="K17739" s="146">
        <v>1.0492323248938364</v>
      </c>
      <c r="L17739" s="147">
        <v>3.4696186894129602E-8</v>
      </c>
      <c r="M17739" s="147">
        <v>0.6656595292574875</v>
      </c>
      <c r="N17739" s="87">
        <v>8.752533884333296</v>
      </c>
      <c r="O17739" s="88">
        <v>0.49477112481247582</v>
      </c>
      <c r="P17739" s="89">
        <v>56.528901384557606</v>
      </c>
    </row>
    <row r="17740" spans="1:16">
      <c r="A17740" s="75" t="s">
        <v>28032</v>
      </c>
      <c r="B17740" s="85">
        <v>17736</v>
      </c>
      <c r="C17740" s="85">
        <v>17615</v>
      </c>
      <c r="D17740" s="85">
        <v>17736</v>
      </c>
      <c r="E17740" s="86" t="s">
        <v>28027</v>
      </c>
      <c r="F17740" s="85" t="s">
        <v>38</v>
      </c>
      <c r="G17740" s="86" t="s">
        <v>3600</v>
      </c>
      <c r="H17740" s="85" t="s">
        <v>1</v>
      </c>
      <c r="I17740" s="85">
        <v>1</v>
      </c>
      <c r="J17740" s="88">
        <v>0.62108305554613541</v>
      </c>
      <c r="K17740" s="146">
        <v>1.1029090164571578</v>
      </c>
      <c r="L17740" s="147">
        <v>3.6687525365626617E-8</v>
      </c>
      <c r="M17740" s="147">
        <v>6.1054845126199637E-2</v>
      </c>
      <c r="N17740" s="87">
        <v>7.8447161087484378</v>
      </c>
      <c r="O17740" s="88">
        <v>0.55750286606866484</v>
      </c>
      <c r="P17740" s="89">
        <v>71.067309299687324</v>
      </c>
    </row>
    <row r="17741" spans="1:16">
      <c r="A17741" s="75" t="s">
        <v>28039</v>
      </c>
      <c r="B17741" s="85">
        <v>17737</v>
      </c>
      <c r="C17741" s="85">
        <v>17622</v>
      </c>
      <c r="D17741" s="85">
        <v>17737</v>
      </c>
      <c r="E17741" s="86" t="s">
        <v>28027</v>
      </c>
      <c r="F17741" s="85" t="s">
        <v>11</v>
      </c>
      <c r="G17741" s="86" t="s">
        <v>3600</v>
      </c>
      <c r="H17741" s="85" t="s">
        <v>1</v>
      </c>
      <c r="I17741" s="85">
        <v>1</v>
      </c>
      <c r="J17741" s="88">
        <v>0.48978381804149362</v>
      </c>
      <c r="K17741" s="146">
        <v>0.68623137507538168</v>
      </c>
      <c r="L17741" s="147">
        <v>3.1948344779378321E-8</v>
      </c>
      <c r="M17741" s="147">
        <v>4.9897139634362063E-2</v>
      </c>
      <c r="N17741" s="87">
        <v>7.2007679215861717</v>
      </c>
      <c r="O17741" s="88">
        <v>0.44531339300366868</v>
      </c>
      <c r="P17741" s="89">
        <v>61.842486503241709</v>
      </c>
    </row>
    <row r="17742" spans="1:16">
      <c r="A17742" s="75" t="s">
        <v>21222</v>
      </c>
      <c r="B17742" s="85">
        <v>17738</v>
      </c>
      <c r="C17742" s="85">
        <v>13172</v>
      </c>
      <c r="D17742" s="85">
        <v>17738</v>
      </c>
      <c r="E17742" s="86" t="s">
        <v>21223</v>
      </c>
      <c r="F17742" s="85" t="s">
        <v>55</v>
      </c>
      <c r="G17742" s="86" t="s">
        <v>21224</v>
      </c>
      <c r="H17742" s="85" t="s">
        <v>1</v>
      </c>
      <c r="I17742" s="85">
        <v>1</v>
      </c>
      <c r="J17742" s="88">
        <v>3.7736147828130243E-2</v>
      </c>
      <c r="K17742" s="146">
        <v>4.739014171966268E-2</v>
      </c>
      <c r="L17742" s="147">
        <v>1.99198767567975E-10</v>
      </c>
      <c r="M17742" s="147">
        <v>5.0518435630368856E-3</v>
      </c>
      <c r="N17742" s="87">
        <v>0.55861824438320551</v>
      </c>
      <c r="O17742" s="88">
        <v>3.423182992638598E-2</v>
      </c>
      <c r="P17742" s="89">
        <v>61.279469961069424</v>
      </c>
    </row>
    <row r="17743" spans="1:16">
      <c r="A17743" s="75" t="s">
        <v>28162</v>
      </c>
      <c r="B17743" s="85">
        <v>17739</v>
      </c>
      <c r="C17743" s="85">
        <v>17718</v>
      </c>
      <c r="D17743" s="85">
        <v>17739</v>
      </c>
      <c r="E17743" s="86" t="s">
        <v>28163</v>
      </c>
      <c r="F17743" s="85" t="s">
        <v>55</v>
      </c>
      <c r="G17743" s="86" t="s">
        <v>21224</v>
      </c>
      <c r="H17743" s="85" t="s">
        <v>1</v>
      </c>
      <c r="I17743" s="85">
        <v>1</v>
      </c>
      <c r="J17743" s="88">
        <v>0</v>
      </c>
      <c r="K17743" s="146">
        <v>0</v>
      </c>
      <c r="L17743" s="147">
        <v>0</v>
      </c>
      <c r="M17743" s="147">
        <v>0</v>
      </c>
      <c r="N17743" s="87">
        <v>0</v>
      </c>
      <c r="O17743" s="88">
        <v>0</v>
      </c>
      <c r="P17743" s="89" t="e">
        <v>#DIV/0!</v>
      </c>
    </row>
    <row r="17744" spans="1:16">
      <c r="A17744" s="75" t="s">
        <v>21225</v>
      </c>
      <c r="B17744" s="85">
        <v>17740</v>
      </c>
      <c r="C17744" s="85">
        <v>13173</v>
      </c>
      <c r="D17744" s="85">
        <v>17740</v>
      </c>
      <c r="E17744" s="86" t="s">
        <v>21226</v>
      </c>
      <c r="F17744" s="85" t="s">
        <v>55</v>
      </c>
      <c r="G17744" s="86" t="s">
        <v>21227</v>
      </c>
      <c r="H17744" s="85" t="s">
        <v>260</v>
      </c>
      <c r="I17744" s="85">
        <v>1</v>
      </c>
      <c r="J17744" s="88">
        <v>32752605.36091692</v>
      </c>
      <c r="K17744" s="146">
        <v>89886455.606907025</v>
      </c>
      <c r="L17744" s="147">
        <v>0.157379292094283</v>
      </c>
      <c r="M17744" s="147">
        <v>3258796.5539738652</v>
      </c>
      <c r="N17744" s="87">
        <v>382190069.85259718</v>
      </c>
      <c r="O17744" s="88">
        <v>29186660.618117739</v>
      </c>
      <c r="P17744" s="89">
        <v>76.366873240255643</v>
      </c>
    </row>
    <row r="17745" spans="1:16">
      <c r="A17745" s="75" t="s">
        <v>28164</v>
      </c>
      <c r="B17745" s="85">
        <v>17741</v>
      </c>
      <c r="C17745" s="85">
        <v>17719</v>
      </c>
      <c r="D17745" s="85">
        <v>17741</v>
      </c>
      <c r="E17745" s="86" t="s">
        <v>28165</v>
      </c>
      <c r="F17745" s="85" t="s">
        <v>55</v>
      </c>
      <c r="G17745" s="86" t="s">
        <v>21227</v>
      </c>
      <c r="H17745" s="85" t="s">
        <v>260</v>
      </c>
      <c r="I17745" s="85">
        <v>1</v>
      </c>
      <c r="J17745" s="88">
        <v>32752605.36091692</v>
      </c>
      <c r="K17745" s="146">
        <v>89886455.60690698</v>
      </c>
      <c r="L17745" s="147">
        <v>0.157379292094283</v>
      </c>
      <c r="M17745" s="147">
        <v>3258796.5539738652</v>
      </c>
      <c r="N17745" s="87">
        <v>382190069.85259718</v>
      </c>
      <c r="O17745" s="88">
        <v>29186660.618117739</v>
      </c>
      <c r="P17745" s="89">
        <v>76.366873240255643</v>
      </c>
    </row>
    <row r="17746" spans="1:16">
      <c r="A17746" s="75" t="s">
        <v>21228</v>
      </c>
      <c r="B17746" s="85">
        <v>17742</v>
      </c>
      <c r="C17746" s="85">
        <v>13174</v>
      </c>
      <c r="D17746" s="85">
        <v>17742</v>
      </c>
      <c r="E17746" s="86" t="s">
        <v>21229</v>
      </c>
      <c r="F17746" s="85" t="s">
        <v>55</v>
      </c>
      <c r="G17746" s="86" t="s">
        <v>21230</v>
      </c>
      <c r="H17746" s="85" t="s">
        <v>260</v>
      </c>
      <c r="I17746" s="85">
        <v>1</v>
      </c>
      <c r="J17746" s="88">
        <v>79107379.189323395</v>
      </c>
      <c r="K17746" s="146">
        <v>217102792.45863506</v>
      </c>
      <c r="L17746" s="147">
        <v>0.38011827259697339</v>
      </c>
      <c r="M17746" s="147">
        <v>7870972.2217107341</v>
      </c>
      <c r="N17746" s="87">
        <v>923103833.44854319</v>
      </c>
      <c r="O17746" s="88">
        <v>70494551.459272251</v>
      </c>
      <c r="P17746" s="89">
        <v>76.366871098257491</v>
      </c>
    </row>
    <row r="17747" spans="1:16">
      <c r="A17747" s="75" t="s">
        <v>28166</v>
      </c>
      <c r="B17747" s="85">
        <v>17743</v>
      </c>
      <c r="C17747" s="85">
        <v>17720</v>
      </c>
      <c r="D17747" s="85">
        <v>17743</v>
      </c>
      <c r="E17747" s="86" t="s">
        <v>28167</v>
      </c>
      <c r="F17747" s="85" t="s">
        <v>55</v>
      </c>
      <c r="G17747" s="86" t="s">
        <v>21230</v>
      </c>
      <c r="H17747" s="85" t="s">
        <v>260</v>
      </c>
      <c r="I17747" s="85">
        <v>1</v>
      </c>
      <c r="J17747" s="88">
        <v>79107379.189323395</v>
      </c>
      <c r="K17747" s="146">
        <v>217102792.45863506</v>
      </c>
      <c r="L17747" s="147">
        <v>0.38011827259697339</v>
      </c>
      <c r="M17747" s="147">
        <v>7870972.2217107341</v>
      </c>
      <c r="N17747" s="87">
        <v>923103833.44854319</v>
      </c>
      <c r="O17747" s="88">
        <v>70494551.459272251</v>
      </c>
      <c r="P17747" s="89">
        <v>76.366871098257491</v>
      </c>
    </row>
    <row r="17748" spans="1:16">
      <c r="A17748" s="75" t="s">
        <v>21231</v>
      </c>
      <c r="B17748" s="85">
        <v>17744</v>
      </c>
      <c r="C17748" s="85">
        <v>13175</v>
      </c>
      <c r="D17748" s="85">
        <v>17744</v>
      </c>
      <c r="E17748" s="86" t="s">
        <v>21232</v>
      </c>
      <c r="F17748" s="85" t="s">
        <v>55</v>
      </c>
      <c r="G17748" s="86" t="s">
        <v>21233</v>
      </c>
      <c r="H17748" s="85" t="s">
        <v>260</v>
      </c>
      <c r="I17748" s="85">
        <v>1</v>
      </c>
      <c r="J17748" s="88">
        <v>32159235.837785121</v>
      </c>
      <c r="K17748" s="146">
        <v>88258012.316604167</v>
      </c>
      <c r="L17748" s="147">
        <v>0.1545281077962071</v>
      </c>
      <c r="M17748" s="147">
        <v>3199757.6701240991</v>
      </c>
      <c r="N17748" s="87">
        <v>375266062.73263073</v>
      </c>
      <c r="O17748" s="88">
        <v>28657894.16783978</v>
      </c>
      <c r="P17748" s="89">
        <v>76.366868773470557</v>
      </c>
    </row>
    <row r="17749" spans="1:16">
      <c r="A17749" s="75" t="s">
        <v>28168</v>
      </c>
      <c r="B17749" s="85">
        <v>17745</v>
      </c>
      <c r="C17749" s="85">
        <v>17721</v>
      </c>
      <c r="D17749" s="85">
        <v>17745</v>
      </c>
      <c r="E17749" s="86" t="s">
        <v>28169</v>
      </c>
      <c r="F17749" s="85" t="s">
        <v>55</v>
      </c>
      <c r="G17749" s="86" t="s">
        <v>21233</v>
      </c>
      <c r="H17749" s="85" t="s">
        <v>260</v>
      </c>
      <c r="I17749" s="85">
        <v>1</v>
      </c>
      <c r="J17749" s="88">
        <v>32159235.837785121</v>
      </c>
      <c r="K17749" s="146">
        <v>88258012.316604167</v>
      </c>
      <c r="L17749" s="147">
        <v>0.1545281077962071</v>
      </c>
      <c r="M17749" s="147">
        <v>3199757.6701240991</v>
      </c>
      <c r="N17749" s="87">
        <v>375266062.73263073</v>
      </c>
      <c r="O17749" s="88">
        <v>28657894.16783978</v>
      </c>
      <c r="P17749" s="89">
        <v>76.366868773470557</v>
      </c>
    </row>
    <row r="17750" spans="1:16">
      <c r="A17750" s="75" t="s">
        <v>21234</v>
      </c>
      <c r="B17750" s="85">
        <v>17746</v>
      </c>
      <c r="C17750" s="85">
        <v>13176</v>
      </c>
      <c r="D17750" s="85">
        <v>17746</v>
      </c>
      <c r="E17750" s="86" t="s">
        <v>21235</v>
      </c>
      <c r="F17750" s="85" t="s">
        <v>55</v>
      </c>
      <c r="G17750" s="86" t="s">
        <v>21236</v>
      </c>
      <c r="H17750" s="85" t="s">
        <v>1</v>
      </c>
      <c r="I17750" s="85">
        <v>1</v>
      </c>
      <c r="J17750" s="88">
        <v>34.729836649357317</v>
      </c>
      <c r="K17750" s="146">
        <v>68.281482113615453</v>
      </c>
      <c r="L17750" s="147">
        <v>3.22712920727557E-7</v>
      </c>
      <c r="M17750" s="147">
        <v>7.6155880232774207</v>
      </c>
      <c r="N17750" s="87">
        <v>468.19577971094571</v>
      </c>
      <c r="O17750" s="88">
        <v>31.267216141987721</v>
      </c>
      <c r="P17750" s="89">
        <v>66.782353658316708</v>
      </c>
    </row>
    <row r="17751" spans="1:16">
      <c r="A17751" s="75" t="s">
        <v>28170</v>
      </c>
      <c r="B17751" s="85">
        <v>17747</v>
      </c>
      <c r="C17751" s="85">
        <v>17722</v>
      </c>
      <c r="D17751" s="85">
        <v>17747</v>
      </c>
      <c r="E17751" s="86" t="s">
        <v>28171</v>
      </c>
      <c r="F17751" s="85" t="s">
        <v>6174</v>
      </c>
      <c r="G17751" s="86" t="s">
        <v>21236</v>
      </c>
      <c r="H17751" s="85" t="s">
        <v>1</v>
      </c>
      <c r="I17751" s="85">
        <v>1</v>
      </c>
      <c r="J17751" s="88">
        <v>21.842718640125561</v>
      </c>
      <c r="K17751" s="146">
        <v>50.691548881948911</v>
      </c>
      <c r="L17751" s="147">
        <v>2.5899806427235529E-7</v>
      </c>
      <c r="M17751" s="147">
        <v>6.6636296914897057</v>
      </c>
      <c r="N17751" s="87">
        <v>282.91951828281879</v>
      </c>
      <c r="O17751" s="88">
        <v>19.575048343541258</v>
      </c>
      <c r="P17751" s="89">
        <v>69.189458763227421</v>
      </c>
    </row>
    <row r="17752" spans="1:16">
      <c r="A17752" s="75" t="s">
        <v>28172</v>
      </c>
      <c r="B17752" s="85">
        <v>17748</v>
      </c>
      <c r="C17752" s="85">
        <v>17723</v>
      </c>
      <c r="D17752" s="85">
        <v>17748</v>
      </c>
      <c r="E17752" s="86" t="s">
        <v>28171</v>
      </c>
      <c r="F17752" s="85" t="s">
        <v>38</v>
      </c>
      <c r="G17752" s="86" t="s">
        <v>21236</v>
      </c>
      <c r="H17752" s="85" t="s">
        <v>1</v>
      </c>
      <c r="I17752" s="85">
        <v>1</v>
      </c>
      <c r="J17752" s="88">
        <v>44.652274416928613</v>
      </c>
      <c r="K17752" s="146">
        <v>83.319766754729059</v>
      </c>
      <c r="L17752" s="147">
        <v>3.7338662514689142E-7</v>
      </c>
      <c r="M17752" s="147">
        <v>8.2894600017225368</v>
      </c>
      <c r="N17752" s="87">
        <v>600.52309736607447</v>
      </c>
      <c r="O17752" s="88">
        <v>39.958681834761123</v>
      </c>
      <c r="P17752" s="89">
        <v>66.539791741603239</v>
      </c>
    </row>
    <row r="17753" spans="1:16">
      <c r="A17753" s="75" t="s">
        <v>28173</v>
      </c>
      <c r="B17753" s="85">
        <v>17749</v>
      </c>
      <c r="C17753" s="85">
        <v>17724</v>
      </c>
      <c r="D17753" s="85">
        <v>17749</v>
      </c>
      <c r="E17753" s="86" t="s">
        <v>28171</v>
      </c>
      <c r="F17753" s="85" t="s">
        <v>28174</v>
      </c>
      <c r="G17753" s="86" t="s">
        <v>21236</v>
      </c>
      <c r="H17753" s="85" t="s">
        <v>1</v>
      </c>
      <c r="I17753" s="85">
        <v>1</v>
      </c>
      <c r="J17753" s="88">
        <v>41.611836782447646</v>
      </c>
      <c r="K17753" s="146">
        <v>74.810188334599871</v>
      </c>
      <c r="L17753" s="147">
        <v>3.5321933040441042E-7</v>
      </c>
      <c r="M17753" s="147">
        <v>8.2147712434480518</v>
      </c>
      <c r="N17753" s="87">
        <v>586.60278695199679</v>
      </c>
      <c r="O17753" s="88">
        <v>38.090467741389013</v>
      </c>
      <c r="P17753" s="89">
        <v>64.934004046090649</v>
      </c>
    </row>
    <row r="17754" spans="1:16">
      <c r="A17754" s="75" t="s">
        <v>21237</v>
      </c>
      <c r="B17754" s="85">
        <v>17750</v>
      </c>
      <c r="C17754" s="85">
        <v>13177</v>
      </c>
      <c r="D17754" s="85">
        <v>17750</v>
      </c>
      <c r="E17754" s="86" t="s">
        <v>21238</v>
      </c>
      <c r="F17754" s="85" t="s">
        <v>55</v>
      </c>
      <c r="G17754" s="86" t="s">
        <v>21239</v>
      </c>
      <c r="H17754" s="85" t="s">
        <v>1</v>
      </c>
      <c r="I17754" s="85">
        <v>1</v>
      </c>
      <c r="J17754" s="88">
        <v>173.20446357468941</v>
      </c>
      <c r="K17754" s="146">
        <v>1397.8553579005807</v>
      </c>
      <c r="L17754" s="147">
        <v>1.526381125389E-6</v>
      </c>
      <c r="M17754" s="147">
        <v>48.674667910725617</v>
      </c>
      <c r="N17754" s="87">
        <v>2293.8035363596341</v>
      </c>
      <c r="O17754" s="88">
        <v>155.24310223234261</v>
      </c>
      <c r="P17754" s="89">
        <v>67.679336861918074</v>
      </c>
    </row>
    <row r="17755" spans="1:16">
      <c r="A17755" s="75" t="s">
        <v>28175</v>
      </c>
      <c r="B17755" s="85">
        <v>17751</v>
      </c>
      <c r="C17755" s="85">
        <v>17725</v>
      </c>
      <c r="D17755" s="85">
        <v>17751</v>
      </c>
      <c r="E17755" s="86" t="s">
        <v>28176</v>
      </c>
      <c r="F17755" s="85" t="s">
        <v>283</v>
      </c>
      <c r="G17755" s="86" t="s">
        <v>21239</v>
      </c>
      <c r="H17755" s="85" t="s">
        <v>1</v>
      </c>
      <c r="I17755" s="85">
        <v>1</v>
      </c>
      <c r="J17755" s="88">
        <v>174.5745876534113</v>
      </c>
      <c r="K17755" s="146">
        <v>1399.5533425721553</v>
      </c>
      <c r="L17755" s="147">
        <v>1.5325661027683459E-6</v>
      </c>
      <c r="M17755" s="147">
        <v>50.824238986023801</v>
      </c>
      <c r="N17755" s="87">
        <v>2294.5634253834992</v>
      </c>
      <c r="O17755" s="88">
        <v>156.35586965680949</v>
      </c>
      <c r="P17755" s="89">
        <v>68.141881774602567</v>
      </c>
    </row>
    <row r="17756" spans="1:16">
      <c r="A17756" s="75" t="s">
        <v>28177</v>
      </c>
      <c r="B17756" s="85">
        <v>17752</v>
      </c>
      <c r="C17756" s="85">
        <v>17726</v>
      </c>
      <c r="D17756" s="85">
        <v>17752</v>
      </c>
      <c r="E17756" s="86" t="s">
        <v>28176</v>
      </c>
      <c r="F17756" s="85" t="s">
        <v>38</v>
      </c>
      <c r="G17756" s="86" t="s">
        <v>21239</v>
      </c>
      <c r="H17756" s="85" t="s">
        <v>1</v>
      </c>
      <c r="I17756" s="85">
        <v>1</v>
      </c>
      <c r="J17756" s="88">
        <v>171.83507905174011</v>
      </c>
      <c r="K17756" s="146">
        <v>1396.1413191489708</v>
      </c>
      <c r="L17756" s="147">
        <v>1.520081089171173E-6</v>
      </c>
      <c r="M17756" s="147">
        <v>46.677029007624228</v>
      </c>
      <c r="N17756" s="87">
        <v>2291.5942747501608</v>
      </c>
      <c r="O17756" s="88">
        <v>154.12091045190871</v>
      </c>
      <c r="P17756" s="89">
        <v>67.254885452492076</v>
      </c>
    </row>
    <row r="17757" spans="1:16">
      <c r="A17757" s="75" t="s">
        <v>21240</v>
      </c>
      <c r="B17757" s="85">
        <v>17753</v>
      </c>
      <c r="C17757" s="85">
        <v>13178</v>
      </c>
      <c r="D17757" s="85">
        <v>17753</v>
      </c>
      <c r="E17757" s="86" t="s">
        <v>21241</v>
      </c>
      <c r="F17757" s="85" t="s">
        <v>232</v>
      </c>
      <c r="G17757" s="86" t="s">
        <v>72</v>
      </c>
      <c r="H17757" s="85" t="s">
        <v>1</v>
      </c>
      <c r="I17757" s="85">
        <v>1</v>
      </c>
      <c r="J17757" s="88">
        <v>6.1284261131624496E-4</v>
      </c>
      <c r="K17757" s="146">
        <v>2.0551890057847744E-3</v>
      </c>
      <c r="L17757" s="147">
        <v>3.4531057298170059E-12</v>
      </c>
      <c r="M17757" s="147">
        <v>5.6267322511222171E-5</v>
      </c>
      <c r="N17757" s="87">
        <v>7.2599465081919744E-3</v>
      </c>
      <c r="O17757" s="88">
        <v>5.2853398211311748E-4</v>
      </c>
      <c r="P17757" s="89">
        <v>72.801360384230179</v>
      </c>
    </row>
    <row r="17758" spans="1:16">
      <c r="A17758" s="75" t="s">
        <v>21242</v>
      </c>
      <c r="B17758" s="85">
        <v>17754</v>
      </c>
      <c r="C17758" s="85">
        <v>13179</v>
      </c>
      <c r="D17758" s="85">
        <v>17754</v>
      </c>
      <c r="E17758" s="86" t="s">
        <v>21241</v>
      </c>
      <c r="F17758" s="85" t="s">
        <v>509</v>
      </c>
      <c r="G17758" s="86" t="s">
        <v>72</v>
      </c>
      <c r="H17758" s="85" t="s">
        <v>1</v>
      </c>
      <c r="I17758" s="85">
        <v>1</v>
      </c>
      <c r="J17758" s="88">
        <v>1.983643039778362E-4</v>
      </c>
      <c r="K17758" s="146">
        <v>7.4776775370171864E-4</v>
      </c>
      <c r="L17758" s="147">
        <v>9.6061667137842688E-13</v>
      </c>
      <c r="M17758" s="147">
        <v>2.0132841213746379E-5</v>
      </c>
      <c r="N17758" s="87">
        <v>2.4754162371691782E-3</v>
      </c>
      <c r="O17758" s="88">
        <v>1.755806735931268E-4</v>
      </c>
      <c r="P17758" s="89">
        <v>70.929757572373489</v>
      </c>
    </row>
    <row r="17759" spans="1:16">
      <c r="A17759" s="75" t="s">
        <v>21243</v>
      </c>
      <c r="B17759" s="85">
        <v>17755</v>
      </c>
      <c r="C17759" s="85">
        <v>13180</v>
      </c>
      <c r="D17759" s="85">
        <v>17755</v>
      </c>
      <c r="E17759" s="86" t="s">
        <v>21241</v>
      </c>
      <c r="F17759" s="85" t="s">
        <v>32</v>
      </c>
      <c r="G17759" s="86" t="s">
        <v>72</v>
      </c>
      <c r="H17759" s="85" t="s">
        <v>1</v>
      </c>
      <c r="I17759" s="85">
        <v>1</v>
      </c>
      <c r="J17759" s="88">
        <v>7.6637159113410034E-5</v>
      </c>
      <c r="K17759" s="146">
        <v>2.3768427817800534E-4</v>
      </c>
      <c r="L17759" s="147">
        <v>3.9418168098417458E-13</v>
      </c>
      <c r="M17759" s="147">
        <v>7.5840626596003559E-6</v>
      </c>
      <c r="N17759" s="87">
        <v>2.3526497674930501E-3</v>
      </c>
      <c r="O17759" s="88">
        <v>6.6305252860585114E-5</v>
      </c>
      <c r="P17759" s="89">
        <v>28.183222924523545</v>
      </c>
    </row>
    <row r="17760" spans="1:16">
      <c r="A17760" s="75" t="s">
        <v>21244</v>
      </c>
      <c r="B17760" s="85">
        <v>17756</v>
      </c>
      <c r="C17760" s="85">
        <v>13181</v>
      </c>
      <c r="D17760" s="85">
        <v>17756</v>
      </c>
      <c r="E17760" s="86" t="s">
        <v>21241</v>
      </c>
      <c r="F17760" s="85" t="s">
        <v>235</v>
      </c>
      <c r="G17760" s="86" t="s">
        <v>72</v>
      </c>
      <c r="H17760" s="85" t="s">
        <v>1</v>
      </c>
      <c r="I17760" s="85">
        <v>1</v>
      </c>
      <c r="J17760" s="88">
        <v>5.1910851568970481E-4</v>
      </c>
      <c r="K17760" s="146">
        <v>1.4221337022789051E-3</v>
      </c>
      <c r="L17760" s="147">
        <v>2.4364256662858908E-12</v>
      </c>
      <c r="M17760" s="147">
        <v>4.2828324291714417E-5</v>
      </c>
      <c r="N17760" s="87">
        <v>5.9354884014007634E-3</v>
      </c>
      <c r="O17760" s="88">
        <v>4.4692709698076338E-4</v>
      </c>
      <c r="P17760" s="89">
        <v>75.297442561809987</v>
      </c>
    </row>
    <row r="17761" spans="1:16">
      <c r="A17761" s="75" t="s">
        <v>21245</v>
      </c>
      <c r="B17761" s="85">
        <v>17757</v>
      </c>
      <c r="C17761" s="85">
        <v>13182</v>
      </c>
      <c r="D17761" s="85">
        <v>17757</v>
      </c>
      <c r="E17761" s="86" t="s">
        <v>21241</v>
      </c>
      <c r="F17761" s="85" t="s">
        <v>31</v>
      </c>
      <c r="G17761" s="86" t="s">
        <v>72</v>
      </c>
      <c r="H17761" s="85" t="s">
        <v>1</v>
      </c>
      <c r="I17761" s="85">
        <v>1</v>
      </c>
      <c r="J17761" s="88">
        <v>3.0883931202499893E-4</v>
      </c>
      <c r="K17761" s="146">
        <v>8.2816795489302206E-4</v>
      </c>
      <c r="L17761" s="147">
        <v>1.459425543645807E-12</v>
      </c>
      <c r="M17761" s="147">
        <v>2.6149131617270302E-5</v>
      </c>
      <c r="N17761" s="87">
        <v>5.8716586162389801E-3</v>
      </c>
      <c r="O17761" s="88">
        <v>2.7855952607106372E-4</v>
      </c>
      <c r="P17761" s="89">
        <v>47.441369513660796</v>
      </c>
    </row>
    <row r="17762" spans="1:16">
      <c r="A17762" s="75" t="s">
        <v>21246</v>
      </c>
      <c r="B17762" s="85">
        <v>17758</v>
      </c>
      <c r="C17762" s="85">
        <v>13183</v>
      </c>
      <c r="D17762" s="85">
        <v>17758</v>
      </c>
      <c r="E17762" s="86" t="s">
        <v>21241</v>
      </c>
      <c r="F17762" s="85" t="s">
        <v>238</v>
      </c>
      <c r="G17762" s="86" t="s">
        <v>72</v>
      </c>
      <c r="H17762" s="85" t="s">
        <v>1</v>
      </c>
      <c r="I17762" s="85">
        <v>1</v>
      </c>
      <c r="J17762" s="88">
        <v>1.2922435065730641E-3</v>
      </c>
      <c r="K17762" s="146">
        <v>2.6389128608574489E-3</v>
      </c>
      <c r="L17762" s="147">
        <v>5.9069827552007118E-12</v>
      </c>
      <c r="M17762" s="147">
        <v>5.1395315963208978E-5</v>
      </c>
      <c r="N17762" s="87">
        <v>1.5786206533049161E-2</v>
      </c>
      <c r="O17762" s="88">
        <v>1.2207205697903471E-3</v>
      </c>
      <c r="P17762" s="89">
        <v>77.328303492971003</v>
      </c>
    </row>
    <row r="17763" spans="1:16">
      <c r="A17763" s="75" t="s">
        <v>21247</v>
      </c>
      <c r="B17763" s="85">
        <v>17759</v>
      </c>
      <c r="C17763" s="85">
        <v>13184</v>
      </c>
      <c r="D17763" s="85">
        <v>17759</v>
      </c>
      <c r="E17763" s="86" t="s">
        <v>21241</v>
      </c>
      <c r="F17763" s="85" t="s">
        <v>240</v>
      </c>
      <c r="G17763" s="86" t="s">
        <v>72</v>
      </c>
      <c r="H17763" s="85" t="s">
        <v>1</v>
      </c>
      <c r="I17763" s="85">
        <v>1</v>
      </c>
      <c r="J17763" s="88">
        <v>4.7146059698088063E-4</v>
      </c>
      <c r="K17763" s="146">
        <v>1.4292199747960464E-3</v>
      </c>
      <c r="L17763" s="147">
        <v>1.9845376001999392E-12</v>
      </c>
      <c r="M17763" s="147">
        <v>5.7227784558030887E-5</v>
      </c>
      <c r="N17763" s="87">
        <v>6.7975377946608989E-3</v>
      </c>
      <c r="O17763" s="88">
        <v>4.1511415824984558E-4</v>
      </c>
      <c r="P17763" s="89">
        <v>61.068311907863972</v>
      </c>
    </row>
    <row r="17764" spans="1:16">
      <c r="A17764" s="75" t="s">
        <v>21248</v>
      </c>
      <c r="B17764" s="85">
        <v>17760</v>
      </c>
      <c r="C17764" s="85">
        <v>13185</v>
      </c>
      <c r="D17764" s="85">
        <v>17760</v>
      </c>
      <c r="E17764" s="86" t="s">
        <v>21241</v>
      </c>
      <c r="F17764" s="85" t="s">
        <v>38</v>
      </c>
      <c r="G17764" s="86" t="s">
        <v>72</v>
      </c>
      <c r="H17764" s="85" t="s">
        <v>1</v>
      </c>
      <c r="I17764" s="85">
        <v>1</v>
      </c>
      <c r="J17764" s="88">
        <v>1.240890749523278E-3</v>
      </c>
      <c r="K17764" s="146">
        <v>2.5123947212745178E-3</v>
      </c>
      <c r="L17764" s="147">
        <v>5.4558878594557682E-12</v>
      </c>
      <c r="M17764" s="147">
        <v>7.977401396054363E-5</v>
      </c>
      <c r="N17764" s="87">
        <v>1.5994692757510968E-2</v>
      </c>
      <c r="O17764" s="88">
        <v>1.0895893807412961E-3</v>
      </c>
      <c r="P17764" s="89">
        <v>68.121932522250816</v>
      </c>
    </row>
    <row r="17765" spans="1:16">
      <c r="A17765" s="75" t="s">
        <v>21249</v>
      </c>
      <c r="B17765" s="85">
        <v>17761</v>
      </c>
      <c r="C17765" s="85">
        <v>13186</v>
      </c>
      <c r="D17765" s="85">
        <v>17761</v>
      </c>
      <c r="E17765" s="86" t="s">
        <v>21241</v>
      </c>
      <c r="F17765" s="85" t="s">
        <v>243</v>
      </c>
      <c r="G17765" s="86" t="s">
        <v>72</v>
      </c>
      <c r="H17765" s="85" t="s">
        <v>1</v>
      </c>
      <c r="I17765" s="85">
        <v>1</v>
      </c>
      <c r="J17765" s="88">
        <v>1.403827997435267E-3</v>
      </c>
      <c r="K17765" s="146">
        <v>2.9873933086040647E-3</v>
      </c>
      <c r="L17765" s="147">
        <v>7.7232155279455103E-12</v>
      </c>
      <c r="M17765" s="147">
        <v>6.3629020409928125E-5</v>
      </c>
      <c r="N17765" s="87">
        <v>1.840150783626324E-2</v>
      </c>
      <c r="O17765" s="88">
        <v>1.3396546309249111E-3</v>
      </c>
      <c r="P17765" s="89">
        <v>72.801351000427161</v>
      </c>
    </row>
    <row r="17766" spans="1:16">
      <c r="A17766" s="75" t="s">
        <v>24166</v>
      </c>
      <c r="B17766" s="85">
        <v>17762</v>
      </c>
      <c r="C17766" s="85">
        <v>14735</v>
      </c>
      <c r="D17766" s="85">
        <v>17762</v>
      </c>
      <c r="E17766" s="86" t="s">
        <v>24167</v>
      </c>
      <c r="F17766" s="85" t="s">
        <v>55</v>
      </c>
      <c r="G17766" s="86" t="s">
        <v>72</v>
      </c>
      <c r="H17766" s="85" t="s">
        <v>1</v>
      </c>
      <c r="I17766" s="85">
        <v>1</v>
      </c>
      <c r="J17766" s="88">
        <v>8.6133709239493914E-4</v>
      </c>
      <c r="K17766" s="146">
        <v>1.8358325962138798E-3</v>
      </c>
      <c r="L17766" s="147">
        <v>3.8509712361711243E-12</v>
      </c>
      <c r="M17766" s="147">
        <v>5.6529656226673743E-5</v>
      </c>
      <c r="N17766" s="87">
        <v>1.18123596454228E-2</v>
      </c>
      <c r="O17766" s="88">
        <v>7.6355731763832666E-4</v>
      </c>
      <c r="P17766" s="89">
        <v>64.640540972201038</v>
      </c>
    </row>
    <row r="17767" spans="1:16">
      <c r="A17767" s="75" t="s">
        <v>24168</v>
      </c>
      <c r="B17767" s="85">
        <v>17763</v>
      </c>
      <c r="C17767" s="85">
        <v>14736</v>
      </c>
      <c r="D17767" s="85">
        <v>17763</v>
      </c>
      <c r="E17767" s="86" t="s">
        <v>24167</v>
      </c>
      <c r="F17767" s="85" t="s">
        <v>11</v>
      </c>
      <c r="G17767" s="86" t="s">
        <v>72</v>
      </c>
      <c r="H17767" s="85" t="s">
        <v>1</v>
      </c>
      <c r="I17767" s="85">
        <v>1</v>
      </c>
      <c r="J17767" s="88">
        <v>3.0835470139820281E-4</v>
      </c>
      <c r="K17767" s="146">
        <v>8.2693560342212552E-4</v>
      </c>
      <c r="L17767" s="147">
        <v>1.457202357988373E-12</v>
      </c>
      <c r="M17767" s="147">
        <v>2.6110385939888411E-5</v>
      </c>
      <c r="N17767" s="87">
        <v>5.8643143730331823E-3</v>
      </c>
      <c r="O17767" s="88">
        <v>2.7811654707586092E-4</v>
      </c>
      <c r="P17767" s="89">
        <v>47.42524520083181</v>
      </c>
    </row>
    <row r="17768" spans="1:16">
      <c r="A17768" s="75" t="s">
        <v>28178</v>
      </c>
      <c r="B17768" s="85">
        <v>17764</v>
      </c>
      <c r="C17768" s="85">
        <v>17727</v>
      </c>
      <c r="D17768" s="85">
        <v>17764</v>
      </c>
      <c r="E17768" s="86" t="s">
        <v>28179</v>
      </c>
      <c r="F17768" s="85" t="s">
        <v>509</v>
      </c>
      <c r="G17768" s="86" t="s">
        <v>72</v>
      </c>
      <c r="H17768" s="85" t="s">
        <v>1</v>
      </c>
      <c r="I17768" s="85">
        <v>1</v>
      </c>
      <c r="J17768" s="88">
        <v>1.6812942554928951E-4</v>
      </c>
      <c r="K17768" s="146">
        <v>2.4574746898024487E-4</v>
      </c>
      <c r="L17768" s="147">
        <v>9.3281403208556535E-13</v>
      </c>
      <c r="M17768" s="147">
        <v>2.1481698079519571E-5</v>
      </c>
      <c r="N17768" s="87">
        <v>2.3094878566309591E-3</v>
      </c>
      <c r="O17768" s="88">
        <v>1.5277636507758351E-4</v>
      </c>
      <c r="P17768" s="89">
        <v>66.151620862146899</v>
      </c>
    </row>
    <row r="17769" spans="1:16">
      <c r="A17769" s="75" t="s">
        <v>28180</v>
      </c>
      <c r="B17769" s="85">
        <v>17765</v>
      </c>
      <c r="C17769" s="85">
        <v>17728</v>
      </c>
      <c r="D17769" s="85">
        <v>17765</v>
      </c>
      <c r="E17769" s="86" t="s">
        <v>28179</v>
      </c>
      <c r="F17769" s="85" t="s">
        <v>38</v>
      </c>
      <c r="G17769" s="86" t="s">
        <v>72</v>
      </c>
      <c r="H17769" s="85" t="s">
        <v>1</v>
      </c>
      <c r="I17769" s="85">
        <v>1</v>
      </c>
      <c r="J17769" s="88">
        <v>4.1454768742928469E-4</v>
      </c>
      <c r="K17769" s="146">
        <v>5.701182418033486E-4</v>
      </c>
      <c r="L17769" s="147">
        <v>1.9668935933086678E-12</v>
      </c>
      <c r="M17769" s="147">
        <v>3.327378944187866E-5</v>
      </c>
      <c r="N17769" s="87">
        <v>5.7511991265021944E-3</v>
      </c>
      <c r="O17769" s="88">
        <v>3.7150998254332042E-4</v>
      </c>
      <c r="P17769" s="89">
        <v>64.596960454970031</v>
      </c>
    </row>
    <row r="17770" spans="1:16">
      <c r="A17770" s="75" t="s">
        <v>28181</v>
      </c>
      <c r="B17770" s="85">
        <v>17766</v>
      </c>
      <c r="C17770" s="85">
        <v>17729</v>
      </c>
      <c r="D17770" s="85">
        <v>17766</v>
      </c>
      <c r="E17770" s="86" t="s">
        <v>71</v>
      </c>
      <c r="F17770" s="85" t="s">
        <v>232</v>
      </c>
      <c r="G17770" s="86" t="s">
        <v>72</v>
      </c>
      <c r="H17770" s="85" t="s">
        <v>1</v>
      </c>
      <c r="I17770" s="85">
        <v>1</v>
      </c>
      <c r="J17770" s="88">
        <v>1.7852111806218539E-4</v>
      </c>
      <c r="K17770" s="146">
        <v>4.1114990513056623E-4</v>
      </c>
      <c r="L17770" s="147">
        <v>1.127794914404047E-12</v>
      </c>
      <c r="M17770" s="147">
        <v>1.32110350912944E-5</v>
      </c>
      <c r="N17770" s="87">
        <v>2.0705518058807301E-3</v>
      </c>
      <c r="O17770" s="88">
        <v>1.527764490554684E-4</v>
      </c>
      <c r="P17770" s="89">
        <v>73.785378671307086</v>
      </c>
    </row>
    <row r="17771" spans="1:16">
      <c r="A17771" s="75" t="s">
        <v>28182</v>
      </c>
      <c r="B17771" s="85">
        <v>17767</v>
      </c>
      <c r="C17771" s="85">
        <v>17730</v>
      </c>
      <c r="D17771" s="85">
        <v>17767</v>
      </c>
      <c r="E17771" s="86" t="s">
        <v>71</v>
      </c>
      <c r="F17771" s="85" t="s">
        <v>509</v>
      </c>
      <c r="G17771" s="86" t="s">
        <v>72</v>
      </c>
      <c r="H17771" s="85" t="s">
        <v>1</v>
      </c>
      <c r="I17771" s="85">
        <v>1</v>
      </c>
      <c r="J17771" s="88">
        <v>1.3079995868886429E-4</v>
      </c>
      <c r="K17771" s="146">
        <v>2.3895935501600185E-4</v>
      </c>
      <c r="L17771" s="147">
        <v>6.7097650975963034E-13</v>
      </c>
      <c r="M17771" s="147">
        <v>9.0276646768051118E-6</v>
      </c>
      <c r="N17771" s="87">
        <v>1.642485241453269E-3</v>
      </c>
      <c r="O17771" s="88">
        <v>1.165959774121711E-4</v>
      </c>
      <c r="P17771" s="89">
        <v>70.987534298333856</v>
      </c>
    </row>
    <row r="17772" spans="1:16">
      <c r="A17772" s="75" t="s">
        <v>28183</v>
      </c>
      <c r="B17772" s="85">
        <v>17768</v>
      </c>
      <c r="C17772" s="85">
        <v>17731</v>
      </c>
      <c r="D17772" s="85">
        <v>17768</v>
      </c>
      <c r="E17772" s="86" t="s">
        <v>71</v>
      </c>
      <c r="F17772" s="85" t="s">
        <v>32</v>
      </c>
      <c r="G17772" s="86" t="s">
        <v>72</v>
      </c>
      <c r="H17772" s="85" t="s">
        <v>1</v>
      </c>
      <c r="I17772" s="85">
        <v>1</v>
      </c>
      <c r="J17772" s="88">
        <v>8.8824738196141952E-5</v>
      </c>
      <c r="K17772" s="146">
        <v>1.7870794585324057E-4</v>
      </c>
      <c r="L17772" s="147">
        <v>4.8904715693285678E-13</v>
      </c>
      <c r="M17772" s="147">
        <v>7.1237583188776101E-6</v>
      </c>
      <c r="N17772" s="87">
        <v>2.6441318744499032E-3</v>
      </c>
      <c r="O17772" s="88">
        <v>7.8179306854867428E-5</v>
      </c>
      <c r="P17772" s="89">
        <v>29.567098226192744</v>
      </c>
    </row>
    <row r="17773" spans="1:16">
      <c r="A17773" s="75" t="s">
        <v>28184</v>
      </c>
      <c r="B17773" s="85">
        <v>17769</v>
      </c>
      <c r="C17773" s="85">
        <v>17732</v>
      </c>
      <c r="D17773" s="85">
        <v>17769</v>
      </c>
      <c r="E17773" s="86" t="s">
        <v>71</v>
      </c>
      <c r="F17773" s="85" t="s">
        <v>235</v>
      </c>
      <c r="G17773" s="86" t="s">
        <v>72</v>
      </c>
      <c r="H17773" s="85" t="s">
        <v>1</v>
      </c>
      <c r="I17773" s="85">
        <v>1</v>
      </c>
      <c r="J17773" s="88">
        <v>1.8991260872715731E-4</v>
      </c>
      <c r="K17773" s="146">
        <v>2.8792103758683302E-4</v>
      </c>
      <c r="L17773" s="147">
        <v>9.131105842295739E-13</v>
      </c>
      <c r="M17773" s="147">
        <v>1.191218082311904E-5</v>
      </c>
      <c r="N17773" s="87">
        <v>2.091084064282578E-3</v>
      </c>
      <c r="O17773" s="88">
        <v>1.614969657169259E-4</v>
      </c>
      <c r="P17773" s="89">
        <v>77.231216322397486</v>
      </c>
    </row>
    <row r="17774" spans="1:16">
      <c r="A17774" s="75" t="s">
        <v>28185</v>
      </c>
      <c r="B17774" s="85">
        <v>17770</v>
      </c>
      <c r="C17774" s="85">
        <v>17733</v>
      </c>
      <c r="D17774" s="85">
        <v>17770</v>
      </c>
      <c r="E17774" s="86" t="s">
        <v>71</v>
      </c>
      <c r="F17774" s="85" t="s">
        <v>31</v>
      </c>
      <c r="G17774" s="86" t="s">
        <v>72</v>
      </c>
      <c r="H17774" s="85" t="s">
        <v>1</v>
      </c>
      <c r="I17774" s="85">
        <v>1</v>
      </c>
      <c r="J17774" s="88">
        <v>2.3255451250048381E-4</v>
      </c>
      <c r="K17774" s="146">
        <v>3.4311591868841414E-4</v>
      </c>
      <c r="L17774" s="147">
        <v>1.152024302638899E-12</v>
      </c>
      <c r="M17774" s="147">
        <v>1.570339570825685E-5</v>
      </c>
      <c r="N17774" s="87">
        <v>4.9949442409149567E-3</v>
      </c>
      <c r="O17774" s="88">
        <v>2.1200188847699149E-4</v>
      </c>
      <c r="P17774" s="89">
        <v>42.443294309559242</v>
      </c>
    </row>
    <row r="17775" spans="1:16">
      <c r="A17775" s="75" t="s">
        <v>28186</v>
      </c>
      <c r="B17775" s="85">
        <v>17771</v>
      </c>
      <c r="C17775" s="85">
        <v>17734</v>
      </c>
      <c r="D17775" s="85">
        <v>17771</v>
      </c>
      <c r="E17775" s="86" t="s">
        <v>71</v>
      </c>
      <c r="F17775" s="85" t="s">
        <v>238</v>
      </c>
      <c r="G17775" s="86" t="s">
        <v>72</v>
      </c>
      <c r="H17775" s="85" t="s">
        <v>1</v>
      </c>
      <c r="I17775" s="85">
        <v>1</v>
      </c>
      <c r="J17775" s="88">
        <v>6.5202745092501609E-4</v>
      </c>
      <c r="K17775" s="146">
        <v>1.0410237493181473E-3</v>
      </c>
      <c r="L17775" s="147">
        <v>2.998401830908344E-12</v>
      </c>
      <c r="M17775" s="147">
        <v>1.9117264528570059E-5</v>
      </c>
      <c r="N17775" s="87">
        <v>7.9715525792289944E-3</v>
      </c>
      <c r="O17775" s="88">
        <v>6.2021801319171179E-4</v>
      </c>
      <c r="P17775" s="89">
        <v>77.803916743618728</v>
      </c>
    </row>
    <row r="17776" spans="1:16">
      <c r="A17776" s="75" t="s">
        <v>28187</v>
      </c>
      <c r="B17776" s="85">
        <v>17772</v>
      </c>
      <c r="C17776" s="85">
        <v>17735</v>
      </c>
      <c r="D17776" s="85">
        <v>17772</v>
      </c>
      <c r="E17776" s="86" t="s">
        <v>71</v>
      </c>
      <c r="F17776" s="85" t="s">
        <v>240</v>
      </c>
      <c r="G17776" s="86" t="s">
        <v>72</v>
      </c>
      <c r="H17776" s="85" t="s">
        <v>1</v>
      </c>
      <c r="I17776" s="85">
        <v>1</v>
      </c>
      <c r="J17776" s="88">
        <v>1.3631979179493361E-4</v>
      </c>
      <c r="K17776" s="146">
        <v>1.9851228910662503E-4</v>
      </c>
      <c r="L17776" s="147">
        <v>5.5776647224636061E-13</v>
      </c>
      <c r="M17776" s="147">
        <v>1.605824122546654E-5</v>
      </c>
      <c r="N17776" s="87">
        <v>2.1467684951449891E-3</v>
      </c>
      <c r="O17776" s="88">
        <v>1.198872404287123E-4</v>
      </c>
      <c r="P17776" s="89">
        <v>55.845444303772176</v>
      </c>
    </row>
    <row r="17777" spans="1:16">
      <c r="A17777" s="75" t="s">
        <v>28188</v>
      </c>
      <c r="B17777" s="85">
        <v>17773</v>
      </c>
      <c r="C17777" s="85">
        <v>17736</v>
      </c>
      <c r="D17777" s="85">
        <v>17773</v>
      </c>
      <c r="E17777" s="86" t="s">
        <v>71</v>
      </c>
      <c r="F17777" s="85" t="s">
        <v>38</v>
      </c>
      <c r="G17777" s="86" t="s">
        <v>72</v>
      </c>
      <c r="H17777" s="85" t="s">
        <v>1</v>
      </c>
      <c r="I17777" s="85">
        <v>1</v>
      </c>
      <c r="J17777" s="88">
        <v>4.3545823781233379E-4</v>
      </c>
      <c r="K17777" s="146">
        <v>6.3383806695971887E-4</v>
      </c>
      <c r="L17777" s="147">
        <v>1.92888456773696E-12</v>
      </c>
      <c r="M17777" s="147">
        <v>2.3409559230251271E-5</v>
      </c>
      <c r="N17777" s="87">
        <v>5.6091535022960212E-3</v>
      </c>
      <c r="O17777" s="88">
        <v>3.8278826311617702E-4</v>
      </c>
      <c r="P17777" s="89">
        <v>68.243499301541405</v>
      </c>
    </row>
    <row r="17778" spans="1:16">
      <c r="A17778" s="75" t="s">
        <v>28189</v>
      </c>
      <c r="B17778" s="85">
        <v>17774</v>
      </c>
      <c r="C17778" s="85">
        <v>17737</v>
      </c>
      <c r="D17778" s="85">
        <v>17774</v>
      </c>
      <c r="E17778" s="86" t="s">
        <v>71</v>
      </c>
      <c r="F17778" s="85" t="s">
        <v>243</v>
      </c>
      <c r="G17778" s="86" t="s">
        <v>72</v>
      </c>
      <c r="H17778" s="85" t="s">
        <v>1</v>
      </c>
      <c r="I17778" s="85">
        <v>1</v>
      </c>
      <c r="J17778" s="88">
        <v>5.4210158938230025E-4</v>
      </c>
      <c r="K17778" s="146">
        <v>8.5218408299662159E-4</v>
      </c>
      <c r="L17778" s="147">
        <v>3.0573021506474529E-12</v>
      </c>
      <c r="M17778" s="147">
        <v>1.7621928772774119E-5</v>
      </c>
      <c r="N17778" s="87">
        <v>7.114796234142514E-3</v>
      </c>
      <c r="O17778" s="88">
        <v>5.2353166102385852E-4</v>
      </c>
      <c r="P17778" s="89">
        <v>73.583507354930646</v>
      </c>
    </row>
    <row r="17779" spans="1:16">
      <c r="A17779" s="75" t="s">
        <v>28190</v>
      </c>
      <c r="B17779" s="85">
        <v>17775</v>
      </c>
      <c r="C17779" s="85">
        <v>17738</v>
      </c>
      <c r="D17779" s="85">
        <v>17775</v>
      </c>
      <c r="E17779" s="86" t="s">
        <v>28191</v>
      </c>
      <c r="F17779" s="85" t="s">
        <v>509</v>
      </c>
      <c r="G17779" s="86" t="s">
        <v>72</v>
      </c>
      <c r="H17779" s="85" t="s">
        <v>1</v>
      </c>
      <c r="I17779" s="85">
        <v>1</v>
      </c>
      <c r="J17779" s="88">
        <v>1.4091626252288249E-4</v>
      </c>
      <c r="K17779" s="146">
        <v>2.7838140485575625E-4</v>
      </c>
      <c r="L17779" s="147">
        <v>7.6065112596003573E-13</v>
      </c>
      <c r="M17779" s="147">
        <v>1.116368419371812E-5</v>
      </c>
      <c r="N17779" s="87">
        <v>1.8045283356541439E-3</v>
      </c>
      <c r="O17779" s="88">
        <v>1.2609140376235631E-4</v>
      </c>
      <c r="P17779" s="89">
        <v>69.874992412711549</v>
      </c>
    </row>
    <row r="17780" spans="1:16">
      <c r="A17780" s="75" t="s">
        <v>28192</v>
      </c>
      <c r="B17780" s="85">
        <v>17776</v>
      </c>
      <c r="C17780" s="85">
        <v>17739</v>
      </c>
      <c r="D17780" s="85">
        <v>17776</v>
      </c>
      <c r="E17780" s="86" t="s">
        <v>28191</v>
      </c>
      <c r="F17780" s="85" t="s">
        <v>32</v>
      </c>
      <c r="G17780" s="86" t="s">
        <v>72</v>
      </c>
      <c r="H17780" s="85" t="s">
        <v>1</v>
      </c>
      <c r="I17780" s="85">
        <v>1</v>
      </c>
      <c r="J17780" s="88">
        <v>1.111532065813795E-4</v>
      </c>
      <c r="K17780" s="146">
        <v>2.3786188857134518E-4</v>
      </c>
      <c r="L17780" s="147">
        <v>6.2212967085892333E-13</v>
      </c>
      <c r="M17780" s="147">
        <v>9.1077633929545897E-6</v>
      </c>
      <c r="N17780" s="87">
        <v>3.209069308433054E-3</v>
      </c>
      <c r="O17780" s="88">
        <v>9.6989263527425836E-5</v>
      </c>
      <c r="P17780" s="89">
        <v>30.223486688975381</v>
      </c>
    </row>
    <row r="17781" spans="1:16">
      <c r="A17781" s="75" t="s">
        <v>28193</v>
      </c>
      <c r="B17781" s="85">
        <v>17777</v>
      </c>
      <c r="C17781" s="85">
        <v>17740</v>
      </c>
      <c r="D17781" s="85">
        <v>17777</v>
      </c>
      <c r="E17781" s="86" t="s">
        <v>28191</v>
      </c>
      <c r="F17781" s="85" t="s">
        <v>235</v>
      </c>
      <c r="G17781" s="86" t="s">
        <v>72</v>
      </c>
      <c r="H17781" s="85" t="s">
        <v>1</v>
      </c>
      <c r="I17781" s="85">
        <v>1</v>
      </c>
      <c r="J17781" s="88">
        <v>2.5519917029524791E-4</v>
      </c>
      <c r="K17781" s="146">
        <v>4.1705468062989721E-4</v>
      </c>
      <c r="L17781" s="147">
        <v>1.259374187560479E-12</v>
      </c>
      <c r="M17781" s="147">
        <v>1.6520561571042172E-5</v>
      </c>
      <c r="N17781" s="87">
        <v>2.8798622337877248E-3</v>
      </c>
      <c r="O17781" s="88">
        <v>2.1941941822892409E-4</v>
      </c>
      <c r="P17781" s="89">
        <v>76.190942627256774</v>
      </c>
    </row>
    <row r="17782" spans="1:16">
      <c r="A17782" s="75" t="s">
        <v>28194</v>
      </c>
      <c r="B17782" s="85">
        <v>17778</v>
      </c>
      <c r="C17782" s="85">
        <v>17741</v>
      </c>
      <c r="D17782" s="85">
        <v>17778</v>
      </c>
      <c r="E17782" s="86" t="s">
        <v>28191</v>
      </c>
      <c r="F17782" s="85" t="s">
        <v>31</v>
      </c>
      <c r="G17782" s="86" t="s">
        <v>72</v>
      </c>
      <c r="H17782" s="85" t="s">
        <v>1</v>
      </c>
      <c r="I17782" s="85">
        <v>1</v>
      </c>
      <c r="J17782" s="88">
        <v>3.0890154940886822E-4</v>
      </c>
      <c r="K17782" s="146">
        <v>4.6259936320365021E-4</v>
      </c>
      <c r="L17782" s="147">
        <v>1.530428530774234E-12</v>
      </c>
      <c r="M17782" s="147">
        <v>2.1092324169636071E-5</v>
      </c>
      <c r="N17782" s="87">
        <v>6.4519890318712201E-3</v>
      </c>
      <c r="O17782" s="88">
        <v>2.8113179203281569E-4</v>
      </c>
      <c r="P17782" s="89">
        <v>43.572887468359696</v>
      </c>
    </row>
    <row r="17783" spans="1:16">
      <c r="A17783" s="75" t="s">
        <v>28195</v>
      </c>
      <c r="B17783" s="85">
        <v>17779</v>
      </c>
      <c r="C17783" s="85">
        <v>17742</v>
      </c>
      <c r="D17783" s="85">
        <v>17779</v>
      </c>
      <c r="E17783" s="86" t="s">
        <v>28191</v>
      </c>
      <c r="F17783" s="85" t="s">
        <v>38</v>
      </c>
      <c r="G17783" s="86" t="s">
        <v>72</v>
      </c>
      <c r="H17783" s="85" t="s">
        <v>1</v>
      </c>
      <c r="I17783" s="85">
        <v>1</v>
      </c>
      <c r="J17783" s="88">
        <v>5.6563046272714286E-4</v>
      </c>
      <c r="K17783" s="146">
        <v>8.4772874816395588E-4</v>
      </c>
      <c r="L17783" s="147">
        <v>2.5498647109960242E-12</v>
      </c>
      <c r="M17783" s="147">
        <v>2.965290008426639E-5</v>
      </c>
      <c r="N17783" s="87">
        <v>7.2823363578848029E-3</v>
      </c>
      <c r="O17783" s="88">
        <v>5.0158911195764214E-4</v>
      </c>
      <c r="P17783" s="89">
        <v>68.877498553682784</v>
      </c>
    </row>
    <row r="17784" spans="1:16">
      <c r="A17784" s="75" t="s">
        <v>28196</v>
      </c>
      <c r="B17784" s="85">
        <v>17780</v>
      </c>
      <c r="C17784" s="85">
        <v>17743</v>
      </c>
      <c r="D17784" s="85">
        <v>17780</v>
      </c>
      <c r="E17784" s="86" t="s">
        <v>28197</v>
      </c>
      <c r="F17784" s="85" t="s">
        <v>232</v>
      </c>
      <c r="G17784" s="86" t="s">
        <v>72</v>
      </c>
      <c r="H17784" s="85" t="s">
        <v>1</v>
      </c>
      <c r="I17784" s="85">
        <v>1</v>
      </c>
      <c r="J17784" s="88">
        <v>5.6717703443833503E-5</v>
      </c>
      <c r="K17784" s="146">
        <v>8.092770257443291E-5</v>
      </c>
      <c r="L17784" s="147">
        <v>2.7897327125620048E-13</v>
      </c>
      <c r="M17784" s="147">
        <v>4.0764642894357072E-6</v>
      </c>
      <c r="N17784" s="87">
        <v>6.4741353040228113E-4</v>
      </c>
      <c r="O17784" s="88">
        <v>4.245235707034472E-5</v>
      </c>
      <c r="P17784" s="89">
        <v>65.572242588081593</v>
      </c>
    </row>
    <row r="17785" spans="1:16">
      <c r="A17785" s="75" t="s">
        <v>28198</v>
      </c>
      <c r="B17785" s="85">
        <v>17781</v>
      </c>
      <c r="C17785" s="85">
        <v>17744</v>
      </c>
      <c r="D17785" s="85">
        <v>17781</v>
      </c>
      <c r="E17785" s="86" t="s">
        <v>28197</v>
      </c>
      <c r="F17785" s="85" t="s">
        <v>509</v>
      </c>
      <c r="G17785" s="86" t="s">
        <v>72</v>
      </c>
      <c r="H17785" s="85" t="s">
        <v>1</v>
      </c>
      <c r="I17785" s="85">
        <v>1</v>
      </c>
      <c r="J17785" s="88">
        <v>1.6003822168667791E-5</v>
      </c>
      <c r="K17785" s="146">
        <v>2.9254026150926142E-5</v>
      </c>
      <c r="L17785" s="147">
        <v>9.7829764325098114E-14</v>
      </c>
      <c r="M17785" s="147">
        <v>1.0462207006653471E-6</v>
      </c>
      <c r="N17785" s="87">
        <v>1.8624345363275359E-4</v>
      </c>
      <c r="O17785" s="88">
        <v>1.3963542166336481E-5</v>
      </c>
      <c r="P17785" s="89">
        <v>74.974673707837582</v>
      </c>
    </row>
    <row r="17786" spans="1:16">
      <c r="A17786" s="75" t="s">
        <v>28199</v>
      </c>
      <c r="B17786" s="85">
        <v>17782</v>
      </c>
      <c r="C17786" s="85">
        <v>17745</v>
      </c>
      <c r="D17786" s="85">
        <v>17782</v>
      </c>
      <c r="E17786" s="86" t="s">
        <v>28197</v>
      </c>
      <c r="F17786" s="85" t="s">
        <v>32</v>
      </c>
      <c r="G17786" s="86" t="s">
        <v>72</v>
      </c>
      <c r="H17786" s="85" t="s">
        <v>1</v>
      </c>
      <c r="I17786" s="85">
        <v>1</v>
      </c>
      <c r="J17786" s="88">
        <v>1.5827703403514189E-5</v>
      </c>
      <c r="K17786" s="146">
        <v>2.923955931831436E-5</v>
      </c>
      <c r="L17786" s="147">
        <v>8.6865172633928786E-14</v>
      </c>
      <c r="M17786" s="147">
        <v>1.334119807419279E-6</v>
      </c>
      <c r="N17786" s="87">
        <v>1.0351310275074719E-3</v>
      </c>
      <c r="O17786" s="88">
        <v>1.284432321792846E-5</v>
      </c>
      <c r="P17786" s="89">
        <v>12.408403261620661</v>
      </c>
    </row>
    <row r="17787" spans="1:16">
      <c r="A17787" s="75" t="s">
        <v>28200</v>
      </c>
      <c r="B17787" s="85">
        <v>17783</v>
      </c>
      <c r="C17787" s="85">
        <v>17746</v>
      </c>
      <c r="D17787" s="85">
        <v>17783</v>
      </c>
      <c r="E17787" s="86" t="s">
        <v>28197</v>
      </c>
      <c r="F17787" s="85" t="s">
        <v>235</v>
      </c>
      <c r="G17787" s="86" t="s">
        <v>72</v>
      </c>
      <c r="H17787" s="85" t="s">
        <v>1</v>
      </c>
      <c r="I17787" s="85">
        <v>1</v>
      </c>
      <c r="J17787" s="88">
        <v>7.811028684504603E-5</v>
      </c>
      <c r="K17787" s="146">
        <v>1.0171441819457883E-4</v>
      </c>
      <c r="L17787" s="147">
        <v>3.6317967141903828E-13</v>
      </c>
      <c r="M17787" s="147">
        <v>4.3786414581787368E-6</v>
      </c>
      <c r="N17787" s="87">
        <v>8.0675454458263064E-4</v>
      </c>
      <c r="O17787" s="88">
        <v>6.5395751794769484E-5</v>
      </c>
      <c r="P17787" s="89">
        <v>81.060283123166741</v>
      </c>
    </row>
    <row r="17788" spans="1:16">
      <c r="A17788" s="75" t="s">
        <v>28201</v>
      </c>
      <c r="B17788" s="85">
        <v>17784</v>
      </c>
      <c r="C17788" s="85">
        <v>17747</v>
      </c>
      <c r="D17788" s="85">
        <v>17784</v>
      </c>
      <c r="E17788" s="86" t="s">
        <v>28197</v>
      </c>
      <c r="F17788" s="85" t="s">
        <v>31</v>
      </c>
      <c r="G17788" s="86" t="s">
        <v>72</v>
      </c>
      <c r="H17788" s="85" t="s">
        <v>1</v>
      </c>
      <c r="I17788" s="85">
        <v>1</v>
      </c>
      <c r="J17788" s="88">
        <v>1.0925191179091E-4</v>
      </c>
      <c r="K17788" s="146">
        <v>1.3777239758103505E-4</v>
      </c>
      <c r="L17788" s="147">
        <v>5.2224288217317986E-13</v>
      </c>
      <c r="M17788" s="147">
        <v>6.6572662937233409E-6</v>
      </c>
      <c r="N17788" s="87">
        <v>2.553372395393366E-3</v>
      </c>
      <c r="O17788" s="88">
        <v>9.9711240249447745E-5</v>
      </c>
      <c r="P17788" s="89">
        <v>39.050802158486754</v>
      </c>
    </row>
    <row r="17789" spans="1:16">
      <c r="A17789" s="75" t="s">
        <v>28202</v>
      </c>
      <c r="B17789" s="85">
        <v>17785</v>
      </c>
      <c r="C17789" s="85">
        <v>17748</v>
      </c>
      <c r="D17789" s="85">
        <v>17785</v>
      </c>
      <c r="E17789" s="86" t="s">
        <v>28197</v>
      </c>
      <c r="F17789" s="85" t="s">
        <v>38</v>
      </c>
      <c r="G17789" s="86" t="s">
        <v>72</v>
      </c>
      <c r="H17789" s="85" t="s">
        <v>1</v>
      </c>
      <c r="I17789" s="85">
        <v>1</v>
      </c>
      <c r="J17789" s="88">
        <v>2.250381096509611E-4</v>
      </c>
      <c r="K17789" s="146">
        <v>2.9850861261888169E-4</v>
      </c>
      <c r="L17789" s="147">
        <v>9.626844118652948E-13</v>
      </c>
      <c r="M17789" s="147">
        <v>1.112342790426913E-5</v>
      </c>
      <c r="N17789" s="87">
        <v>2.923418253665446E-3</v>
      </c>
      <c r="O17789" s="88">
        <v>1.9720872102283271E-4</v>
      </c>
      <c r="P17789" s="89">
        <v>67.458264234195056</v>
      </c>
    </row>
    <row r="17790" spans="1:16">
      <c r="A17790" s="75" t="s">
        <v>28203</v>
      </c>
      <c r="B17790" s="85">
        <v>17786</v>
      </c>
      <c r="C17790" s="85">
        <v>17749</v>
      </c>
      <c r="D17790" s="85">
        <v>17786</v>
      </c>
      <c r="E17790" s="86" t="s">
        <v>28197</v>
      </c>
      <c r="F17790" s="85" t="s">
        <v>238</v>
      </c>
      <c r="G17790" s="86" t="s">
        <v>72</v>
      </c>
      <c r="H17790" s="85" t="s">
        <v>1</v>
      </c>
      <c r="I17790" s="85">
        <v>1</v>
      </c>
      <c r="J17790" s="88">
        <v>3.8640514718021619E-4</v>
      </c>
      <c r="K17790" s="146">
        <v>6.0726464517500526E-4</v>
      </c>
      <c r="L17790" s="147">
        <v>1.762065841249328E-12</v>
      </c>
      <c r="M17790" s="147">
        <v>9.312612649784267E-6</v>
      </c>
      <c r="N17790" s="87">
        <v>4.6714940050453036E-3</v>
      </c>
      <c r="O17790" s="88">
        <v>3.7076906696347742E-4</v>
      </c>
      <c r="P17790" s="89">
        <v>79.368413309112611</v>
      </c>
    </row>
    <row r="17791" spans="1:16">
      <c r="A17791" s="75" t="s">
        <v>28204</v>
      </c>
      <c r="B17791" s="85">
        <v>17787</v>
      </c>
      <c r="C17791" s="85">
        <v>17750</v>
      </c>
      <c r="D17791" s="85">
        <v>17787</v>
      </c>
      <c r="E17791" s="86" t="s">
        <v>28197</v>
      </c>
      <c r="F17791" s="85" t="s">
        <v>240</v>
      </c>
      <c r="G17791" s="86" t="s">
        <v>72</v>
      </c>
      <c r="H17791" s="85" t="s">
        <v>1</v>
      </c>
      <c r="I17791" s="85">
        <v>1</v>
      </c>
      <c r="J17791" s="88">
        <v>7.3492862055529574E-5</v>
      </c>
      <c r="K17791" s="146">
        <v>9.3654859950697127E-5</v>
      </c>
      <c r="L17791" s="147">
        <v>2.777461901019544E-13</v>
      </c>
      <c r="M17791" s="147">
        <v>9.1870706587459952E-6</v>
      </c>
      <c r="N17791" s="87">
        <v>1.218191717038063E-3</v>
      </c>
      <c r="O17791" s="88">
        <v>6.4136453594553218E-5</v>
      </c>
      <c r="P17791" s="89">
        <v>52.648899756514467</v>
      </c>
    </row>
    <row r="17792" spans="1:16">
      <c r="A17792" s="75" t="s">
        <v>28205</v>
      </c>
      <c r="B17792" s="85">
        <v>17788</v>
      </c>
      <c r="C17792" s="85">
        <v>17751</v>
      </c>
      <c r="D17792" s="85">
        <v>17788</v>
      </c>
      <c r="E17792" s="86" t="s">
        <v>28206</v>
      </c>
      <c r="F17792" s="85" t="s">
        <v>509</v>
      </c>
      <c r="G17792" s="86" t="s">
        <v>72</v>
      </c>
      <c r="H17792" s="85" t="s">
        <v>1</v>
      </c>
      <c r="I17792" s="85">
        <v>1</v>
      </c>
      <c r="J17792" s="88">
        <v>2.1315849344055152E-5</v>
      </c>
      <c r="K17792" s="146">
        <v>4.2568763548108695E-5</v>
      </c>
      <c r="L17792" s="147">
        <v>1.441004076840251E-13</v>
      </c>
      <c r="M17792" s="147">
        <v>1.5442527328668569E-6</v>
      </c>
      <c r="N17792" s="87">
        <v>2.6233320857112241E-4</v>
      </c>
      <c r="O17792" s="88">
        <v>1.854773359717345E-5</v>
      </c>
      <c r="P17792" s="89">
        <v>70.70295712159097</v>
      </c>
    </row>
    <row r="17793" spans="1:16">
      <c r="A17793" s="75" t="s">
        <v>28207</v>
      </c>
      <c r="B17793" s="85">
        <v>17789</v>
      </c>
      <c r="C17793" s="85">
        <v>17752</v>
      </c>
      <c r="D17793" s="85">
        <v>17789</v>
      </c>
      <c r="E17793" s="86" t="s">
        <v>28206</v>
      </c>
      <c r="F17793" s="85" t="s">
        <v>31</v>
      </c>
      <c r="G17793" s="86" t="s">
        <v>72</v>
      </c>
      <c r="H17793" s="85" t="s">
        <v>1</v>
      </c>
      <c r="I17793" s="85">
        <v>1</v>
      </c>
      <c r="J17793" s="88">
        <v>1.7342799917825121E-4</v>
      </c>
      <c r="K17793" s="146">
        <v>2.1997813476680331E-4</v>
      </c>
      <c r="L17793" s="147">
        <v>8.3511569055269633E-13</v>
      </c>
      <c r="M17793" s="147">
        <v>1.0661566783532039E-5</v>
      </c>
      <c r="N17793" s="87">
        <v>4.0846692014934339E-3</v>
      </c>
      <c r="O17793" s="88">
        <v>1.5832302367682231E-4</v>
      </c>
      <c r="P17793" s="89">
        <v>38.760304902765775</v>
      </c>
    </row>
    <row r="17794" spans="1:16">
      <c r="A17794" s="75" t="s">
        <v>28208</v>
      </c>
      <c r="B17794" s="85">
        <v>17790</v>
      </c>
      <c r="C17794" s="85">
        <v>17753</v>
      </c>
      <c r="D17794" s="85">
        <v>17790</v>
      </c>
      <c r="E17794" s="86" t="s">
        <v>28206</v>
      </c>
      <c r="F17794" s="85" t="s">
        <v>38</v>
      </c>
      <c r="G17794" s="86" t="s">
        <v>72</v>
      </c>
      <c r="H17794" s="85" t="s">
        <v>1</v>
      </c>
      <c r="I17794" s="85">
        <v>1</v>
      </c>
      <c r="J17794" s="88">
        <v>3.6450484892898817E-4</v>
      </c>
      <c r="K17794" s="146">
        <v>4.9512853667363235E-4</v>
      </c>
      <c r="L17794" s="147">
        <v>1.5780299362005029E-12</v>
      </c>
      <c r="M17794" s="147">
        <v>1.7156341658159361E-5</v>
      </c>
      <c r="N17794" s="87">
        <v>4.718664506927454E-3</v>
      </c>
      <c r="O17794" s="88">
        <v>3.224737487337596E-4</v>
      </c>
      <c r="P17794" s="89">
        <v>68.340045845670332</v>
      </c>
    </row>
    <row r="17795" spans="1:16">
      <c r="A17795" s="75" t="s">
        <v>28209</v>
      </c>
      <c r="B17795" s="85">
        <v>17791</v>
      </c>
      <c r="C17795" s="85">
        <v>17754</v>
      </c>
      <c r="D17795" s="85">
        <v>17791</v>
      </c>
      <c r="E17795" s="86" t="s">
        <v>28210</v>
      </c>
      <c r="F17795" s="85" t="s">
        <v>55</v>
      </c>
      <c r="G17795" s="86" t="s">
        <v>72</v>
      </c>
      <c r="H17795" s="85" t="s">
        <v>1</v>
      </c>
      <c r="I17795" s="85">
        <v>1</v>
      </c>
      <c r="J17795" s="88">
        <v>5.733586657610268E-3</v>
      </c>
      <c r="K17795" s="146">
        <v>8.3537089446394652E-3</v>
      </c>
      <c r="L17795" s="147">
        <v>2.4532824117938171E-11</v>
      </c>
      <c r="M17795" s="147">
        <v>3.8770965683266391E-4</v>
      </c>
      <c r="N17795" s="87">
        <v>7.8222941039130925E-2</v>
      </c>
      <c r="O17795" s="88">
        <v>4.7968351080127326E-3</v>
      </c>
      <c r="P17795" s="89">
        <v>61.322612577467808</v>
      </c>
    </row>
    <row r="17796" spans="1:16">
      <c r="A17796" s="75" t="s">
        <v>28211</v>
      </c>
      <c r="B17796" s="85">
        <v>17792</v>
      </c>
      <c r="C17796" s="85">
        <v>17755</v>
      </c>
      <c r="D17796" s="85">
        <v>17792</v>
      </c>
      <c r="E17796" s="86" t="s">
        <v>28212</v>
      </c>
      <c r="F17796" s="85" t="s">
        <v>55</v>
      </c>
      <c r="G17796" s="86" t="s">
        <v>72</v>
      </c>
      <c r="H17796" s="85" t="s">
        <v>1</v>
      </c>
      <c r="I17796" s="85">
        <v>1</v>
      </c>
      <c r="J17796" s="88">
        <v>5.4844023464756591E-3</v>
      </c>
      <c r="K17796" s="146">
        <v>8.0024934338628409E-3</v>
      </c>
      <c r="L17796" s="147">
        <v>2.3427451698261169E-11</v>
      </c>
      <c r="M17796" s="147">
        <v>3.7558901986756962E-4</v>
      </c>
      <c r="N17796" s="87">
        <v>7.475941813563089E-2</v>
      </c>
      <c r="O17796" s="88">
        <v>4.5761690009080928E-3</v>
      </c>
      <c r="P17796" s="89">
        <v>61.211939780026952</v>
      </c>
    </row>
    <row r="17797" spans="1:16">
      <c r="A17797" s="75" t="s">
        <v>28213</v>
      </c>
      <c r="B17797" s="85">
        <v>17793</v>
      </c>
      <c r="C17797" s="85">
        <v>17756</v>
      </c>
      <c r="D17797" s="85">
        <v>17793</v>
      </c>
      <c r="E17797" s="86" t="s">
        <v>28214</v>
      </c>
      <c r="F17797" s="85" t="s">
        <v>55</v>
      </c>
      <c r="G17797" s="86" t="s">
        <v>72</v>
      </c>
      <c r="H17797" s="85" t="s">
        <v>1</v>
      </c>
      <c r="I17797" s="85">
        <v>1</v>
      </c>
      <c r="J17797" s="88">
        <v>5.2652329243755621E-3</v>
      </c>
      <c r="K17797" s="146">
        <v>7.6928906374501022E-3</v>
      </c>
      <c r="L17797" s="147">
        <v>2.2453222298732691E-11</v>
      </c>
      <c r="M17797" s="147">
        <v>3.6492221967914488E-4</v>
      </c>
      <c r="N17797" s="87">
        <v>7.1707792071058221E-2</v>
      </c>
      <c r="O17797" s="88">
        <v>4.3816960980502502E-3</v>
      </c>
      <c r="P17797" s="89">
        <v>61.104880955032698</v>
      </c>
    </row>
    <row r="17798" spans="1:16">
      <c r="A17798" s="75" t="s">
        <v>28215</v>
      </c>
      <c r="B17798" s="85">
        <v>17794</v>
      </c>
      <c r="C17798" s="85">
        <v>17757</v>
      </c>
      <c r="D17798" s="85">
        <v>17794</v>
      </c>
      <c r="E17798" s="86" t="s">
        <v>28216</v>
      </c>
      <c r="F17798" s="85" t="s">
        <v>55</v>
      </c>
      <c r="G17798" s="86" t="s">
        <v>72</v>
      </c>
      <c r="H17798" s="85" t="s">
        <v>1</v>
      </c>
      <c r="I17798" s="85">
        <v>1</v>
      </c>
      <c r="J17798" s="88">
        <v>3.012972915522757E-3</v>
      </c>
      <c r="K17798" s="146">
        <v>4.1142129259455181E-3</v>
      </c>
      <c r="L17798" s="147">
        <v>1.288470474213986E-11</v>
      </c>
      <c r="M17798" s="147">
        <v>1.429506901215732E-4</v>
      </c>
      <c r="N17798" s="87">
        <v>3.9504348000960518E-2</v>
      </c>
      <c r="O17798" s="88">
        <v>2.5460032129415271E-3</v>
      </c>
      <c r="P17798" s="89">
        <v>64.448683291257538</v>
      </c>
    </row>
    <row r="17799" spans="1:16">
      <c r="A17799" s="75" t="s">
        <v>28217</v>
      </c>
      <c r="B17799" s="85">
        <v>17795</v>
      </c>
      <c r="C17799" s="85">
        <v>17758</v>
      </c>
      <c r="D17799" s="85">
        <v>17795</v>
      </c>
      <c r="E17799" s="86" t="s">
        <v>28218</v>
      </c>
      <c r="F17799" s="85" t="s">
        <v>55</v>
      </c>
      <c r="G17799" s="86" t="s">
        <v>72</v>
      </c>
      <c r="H17799" s="85" t="s">
        <v>1</v>
      </c>
      <c r="I17799" s="85">
        <v>1</v>
      </c>
      <c r="J17799" s="88">
        <v>2.6835905675122612E-3</v>
      </c>
      <c r="K17799" s="146">
        <v>3.6491988726518451E-3</v>
      </c>
      <c r="L17799" s="147">
        <v>1.1421637792549161E-11</v>
      </c>
      <c r="M17799" s="147">
        <v>1.269206585043015E-4</v>
      </c>
      <c r="N17799" s="87">
        <v>3.4922318564373833E-2</v>
      </c>
      <c r="O17799" s="88">
        <v>2.2540462110038229E-3</v>
      </c>
      <c r="P17799" s="89">
        <v>64.544575035842513</v>
      </c>
    </row>
    <row r="17800" spans="1:16">
      <c r="A17800" s="75" t="s">
        <v>28219</v>
      </c>
      <c r="B17800" s="85">
        <v>17796</v>
      </c>
      <c r="C17800" s="85">
        <v>17759</v>
      </c>
      <c r="D17800" s="85">
        <v>17796</v>
      </c>
      <c r="E17800" s="86" t="s">
        <v>28220</v>
      </c>
      <c r="F17800" s="85" t="s">
        <v>55</v>
      </c>
      <c r="G17800" s="86" t="s">
        <v>72</v>
      </c>
      <c r="H17800" s="85" t="s">
        <v>1</v>
      </c>
      <c r="I17800" s="85">
        <v>1</v>
      </c>
      <c r="J17800" s="88">
        <v>2.325203491493311E-3</v>
      </c>
      <c r="K17800" s="146">
        <v>3.1432469412843445E-3</v>
      </c>
      <c r="L17800" s="147">
        <v>9.8298123928590466E-12</v>
      </c>
      <c r="M17800" s="147">
        <v>1.094932435100099E-4</v>
      </c>
      <c r="N17800" s="87">
        <v>2.9937368853480001E-2</v>
      </c>
      <c r="O17800" s="88">
        <v>1.9363721327211069E-3</v>
      </c>
      <c r="P17800" s="89">
        <v>64.680772121228614</v>
      </c>
    </row>
    <row r="17801" spans="1:16">
      <c r="A17801" s="75" t="s">
        <v>28221</v>
      </c>
      <c r="B17801" s="85">
        <v>17797</v>
      </c>
      <c r="C17801" s="85">
        <v>17760</v>
      </c>
      <c r="D17801" s="85">
        <v>17797</v>
      </c>
      <c r="E17801" s="86" t="s">
        <v>28222</v>
      </c>
      <c r="F17801" s="85" t="s">
        <v>509</v>
      </c>
      <c r="G17801" s="86" t="s">
        <v>72</v>
      </c>
      <c r="H17801" s="85" t="s">
        <v>1</v>
      </c>
      <c r="I17801" s="85">
        <v>1</v>
      </c>
      <c r="J17801" s="88">
        <v>2.16302421881835E-4</v>
      </c>
      <c r="K17801" s="146">
        <v>3.2117073343645286E-4</v>
      </c>
      <c r="L17801" s="147">
        <v>1.0519521454266569E-12</v>
      </c>
      <c r="M17801" s="147">
        <v>1.7893765768663489E-5</v>
      </c>
      <c r="N17801" s="87">
        <v>3.151657192002077E-3</v>
      </c>
      <c r="O17801" s="88">
        <v>1.8797790622970351E-4</v>
      </c>
      <c r="P17801" s="89">
        <v>59.644147436698638</v>
      </c>
    </row>
    <row r="17802" spans="1:16">
      <c r="A17802" s="75" t="s">
        <v>28223</v>
      </c>
      <c r="B17802" s="85">
        <v>17798</v>
      </c>
      <c r="C17802" s="85">
        <v>17761</v>
      </c>
      <c r="D17802" s="85">
        <v>17798</v>
      </c>
      <c r="E17802" s="86" t="s">
        <v>28222</v>
      </c>
      <c r="F17802" s="85" t="s">
        <v>31</v>
      </c>
      <c r="G17802" s="86" t="s">
        <v>72</v>
      </c>
      <c r="H17802" s="85" t="s">
        <v>1</v>
      </c>
      <c r="I17802" s="85">
        <v>1</v>
      </c>
      <c r="J17802" s="88">
        <v>3.1437028334061168E-4</v>
      </c>
      <c r="K17802" s="146">
        <v>4.2929326295163158E-4</v>
      </c>
      <c r="L17802" s="147">
        <v>1.511129320587606E-12</v>
      </c>
      <c r="M17802" s="147">
        <v>2.4341175257751209E-5</v>
      </c>
      <c r="N17802" s="87">
        <v>6.1011279684014966E-3</v>
      </c>
      <c r="O17802" s="88">
        <v>2.7940500064099858E-4</v>
      </c>
      <c r="P17802" s="89">
        <v>45.795630265103753</v>
      </c>
    </row>
    <row r="17803" spans="1:16">
      <c r="A17803" s="75" t="s">
        <v>28224</v>
      </c>
      <c r="B17803" s="85">
        <v>17799</v>
      </c>
      <c r="C17803" s="85">
        <v>17762</v>
      </c>
      <c r="D17803" s="85">
        <v>17799</v>
      </c>
      <c r="E17803" s="86" t="s">
        <v>28222</v>
      </c>
      <c r="F17803" s="85" t="s">
        <v>38</v>
      </c>
      <c r="G17803" s="86" t="s">
        <v>72</v>
      </c>
      <c r="H17803" s="85" t="s">
        <v>1</v>
      </c>
      <c r="I17803" s="85">
        <v>1</v>
      </c>
      <c r="J17803" s="88">
        <v>4.8805466978561431E-4</v>
      </c>
      <c r="K17803" s="146">
        <v>6.7953369330046485E-4</v>
      </c>
      <c r="L17803" s="147">
        <v>2.1874079984768761E-12</v>
      </c>
      <c r="M17803" s="147">
        <v>3.0256390484821632E-5</v>
      </c>
      <c r="N17803" s="87">
        <v>6.6803792796021333E-3</v>
      </c>
      <c r="O17803" s="88">
        <v>4.2863951563833609E-4</v>
      </c>
      <c r="P17803" s="89">
        <v>64.163949036118908</v>
      </c>
    </row>
    <row r="17804" spans="1:16">
      <c r="A17804" s="75" t="s">
        <v>28225</v>
      </c>
      <c r="B17804" s="85">
        <v>17800</v>
      </c>
      <c r="C17804" s="85">
        <v>17763</v>
      </c>
      <c r="D17804" s="85">
        <v>17800</v>
      </c>
      <c r="E17804" s="86" t="s">
        <v>28226</v>
      </c>
      <c r="F17804" s="85" t="s">
        <v>509</v>
      </c>
      <c r="G17804" s="86" t="s">
        <v>72</v>
      </c>
      <c r="H17804" s="85" t="s">
        <v>1</v>
      </c>
      <c r="I17804" s="85">
        <v>1</v>
      </c>
      <c r="J17804" s="88">
        <v>4.801705646582141E-5</v>
      </c>
      <c r="K17804" s="146">
        <v>9.2620908065619244E-5</v>
      </c>
      <c r="L17804" s="147">
        <v>3.0698643473514158E-13</v>
      </c>
      <c r="M17804" s="147">
        <v>3.1283511787459092E-6</v>
      </c>
      <c r="N17804" s="87">
        <v>5.5810947746101213E-4</v>
      </c>
      <c r="O17804" s="88">
        <v>4.2450533934100968E-5</v>
      </c>
      <c r="P17804" s="89">
        <v>76.061302752319662</v>
      </c>
    </row>
    <row r="17805" spans="1:16">
      <c r="A17805" s="75" t="s">
        <v>28227</v>
      </c>
      <c r="B17805" s="85">
        <v>17801</v>
      </c>
      <c r="C17805" s="85">
        <v>17764</v>
      </c>
      <c r="D17805" s="85">
        <v>17801</v>
      </c>
      <c r="E17805" s="86" t="s">
        <v>28226</v>
      </c>
      <c r="F17805" s="85" t="s">
        <v>32</v>
      </c>
      <c r="G17805" s="86" t="s">
        <v>72</v>
      </c>
      <c r="H17805" s="85" t="s">
        <v>1</v>
      </c>
      <c r="I17805" s="85">
        <v>1</v>
      </c>
      <c r="J17805" s="88">
        <v>5.1705737725411718E-5</v>
      </c>
      <c r="K17805" s="146">
        <v>9.7895868134284847E-5</v>
      </c>
      <c r="L17805" s="147">
        <v>2.9066705232708522E-13</v>
      </c>
      <c r="M17805" s="147">
        <v>4.1701696418819618E-6</v>
      </c>
      <c r="N17805" s="87">
        <v>3.07164411809622E-3</v>
      </c>
      <c r="O17805" s="88">
        <v>4.247290307025794E-5</v>
      </c>
      <c r="P17805" s="89">
        <v>13.82741666589367</v>
      </c>
    </row>
    <row r="17806" spans="1:16">
      <c r="A17806" s="75" t="s">
        <v>28228</v>
      </c>
      <c r="B17806" s="85">
        <v>17802</v>
      </c>
      <c r="C17806" s="85">
        <v>17765</v>
      </c>
      <c r="D17806" s="85">
        <v>17802</v>
      </c>
      <c r="E17806" s="86" t="s">
        <v>28226</v>
      </c>
      <c r="F17806" s="85" t="s">
        <v>31</v>
      </c>
      <c r="G17806" s="86" t="s">
        <v>72</v>
      </c>
      <c r="H17806" s="85" t="s">
        <v>1</v>
      </c>
      <c r="I17806" s="85">
        <v>1</v>
      </c>
      <c r="J17806" s="88">
        <v>3.2625047078344352E-4</v>
      </c>
      <c r="K17806" s="146">
        <v>4.1776236054187345E-4</v>
      </c>
      <c r="L17806" s="147">
        <v>1.570266598529353E-12</v>
      </c>
      <c r="M17806" s="147">
        <v>1.979659245406668E-5</v>
      </c>
      <c r="N17806" s="87">
        <v>7.5340528914880252E-3</v>
      </c>
      <c r="O17806" s="88">
        <v>2.9806354357975488E-4</v>
      </c>
      <c r="P17806" s="89">
        <v>39.562178268818258</v>
      </c>
    </row>
    <row r="17807" spans="1:16">
      <c r="A17807" s="75" t="s">
        <v>28229</v>
      </c>
      <c r="B17807" s="85">
        <v>17803</v>
      </c>
      <c r="C17807" s="85">
        <v>17766</v>
      </c>
      <c r="D17807" s="85">
        <v>17803</v>
      </c>
      <c r="E17807" s="86" t="s">
        <v>28226</v>
      </c>
      <c r="F17807" s="85" t="s">
        <v>38</v>
      </c>
      <c r="G17807" s="86" t="s">
        <v>72</v>
      </c>
      <c r="H17807" s="85" t="s">
        <v>1</v>
      </c>
      <c r="I17807" s="85">
        <v>1</v>
      </c>
      <c r="J17807" s="88">
        <v>6.4332216618966369E-4</v>
      </c>
      <c r="K17807" s="146">
        <v>8.5906105802089423E-4</v>
      </c>
      <c r="L17807" s="147">
        <v>2.7700949273851442E-12</v>
      </c>
      <c r="M17807" s="147">
        <v>3.1991375905920533E-5</v>
      </c>
      <c r="N17807" s="87">
        <v>8.3478208811060949E-3</v>
      </c>
      <c r="O17807" s="88">
        <v>5.6366612528843446E-4</v>
      </c>
      <c r="P17807" s="89">
        <v>67.522546700085414</v>
      </c>
    </row>
    <row r="17808" spans="1:16">
      <c r="A17808" s="75" t="s">
        <v>28230</v>
      </c>
      <c r="B17808" s="85">
        <v>17804</v>
      </c>
      <c r="C17808" s="85">
        <v>17767</v>
      </c>
      <c r="D17808" s="85">
        <v>17804</v>
      </c>
      <c r="E17808" s="86" t="s">
        <v>28226</v>
      </c>
      <c r="F17808" s="85" t="s">
        <v>238</v>
      </c>
      <c r="G17808" s="86" t="s">
        <v>72</v>
      </c>
      <c r="H17808" s="85" t="s">
        <v>1</v>
      </c>
      <c r="I17808" s="85">
        <v>1</v>
      </c>
      <c r="J17808" s="88">
        <v>1.137224196824478E-3</v>
      </c>
      <c r="K17808" s="146">
        <v>1.7916645841930358E-3</v>
      </c>
      <c r="L17808" s="147">
        <v>5.1971842461556453E-12</v>
      </c>
      <c r="M17808" s="147">
        <v>2.745017992970012E-5</v>
      </c>
      <c r="N17808" s="87">
        <v>1.3748008624321359E-2</v>
      </c>
      <c r="O17808" s="88">
        <v>1.091760423813542E-3</v>
      </c>
      <c r="P17808" s="89">
        <v>79.412259160365082</v>
      </c>
    </row>
    <row r="17809" spans="1:16">
      <c r="A17809" s="75" t="s">
        <v>28231</v>
      </c>
      <c r="B17809" s="85">
        <v>17805</v>
      </c>
      <c r="C17809" s="85">
        <v>17768</v>
      </c>
      <c r="D17809" s="85">
        <v>17805</v>
      </c>
      <c r="E17809" s="86" t="s">
        <v>28232</v>
      </c>
      <c r="F17809" s="85" t="s">
        <v>232</v>
      </c>
      <c r="G17809" s="86" t="s">
        <v>72</v>
      </c>
      <c r="H17809" s="85" t="s">
        <v>1</v>
      </c>
      <c r="I17809" s="85">
        <v>1</v>
      </c>
      <c r="J17809" s="88">
        <v>7.3486261051438815E-5</v>
      </c>
      <c r="K17809" s="146">
        <v>1.046102415969798E-4</v>
      </c>
      <c r="L17809" s="147">
        <v>3.6431418337319071E-13</v>
      </c>
      <c r="M17809" s="147">
        <v>5.2300368722199201E-6</v>
      </c>
      <c r="N17809" s="87">
        <v>8.3087383774648306E-4</v>
      </c>
      <c r="O17809" s="88">
        <v>5.4430913497717132E-5</v>
      </c>
      <c r="P17809" s="89">
        <v>65.510443372902472</v>
      </c>
    </row>
    <row r="17810" spans="1:16">
      <c r="A17810" s="75" t="s">
        <v>28233</v>
      </c>
      <c r="B17810" s="85">
        <v>17806</v>
      </c>
      <c r="C17810" s="85">
        <v>17769</v>
      </c>
      <c r="D17810" s="85">
        <v>17806</v>
      </c>
      <c r="E17810" s="86" t="s">
        <v>28232</v>
      </c>
      <c r="F17810" s="85" t="s">
        <v>509</v>
      </c>
      <c r="G17810" s="86" t="s">
        <v>72</v>
      </c>
      <c r="H17810" s="85" t="s">
        <v>1</v>
      </c>
      <c r="I17810" s="85">
        <v>1</v>
      </c>
      <c r="J17810" s="88">
        <v>1.6775393873487459E-5</v>
      </c>
      <c r="K17810" s="146">
        <v>3.2783222204535433E-5</v>
      </c>
      <c r="L17810" s="147">
        <v>1.128408975130903E-13</v>
      </c>
      <c r="M17810" s="147">
        <v>1.001345296623516E-6</v>
      </c>
      <c r="N17810" s="87">
        <v>1.880397331359341E-4</v>
      </c>
      <c r="O17810" s="88">
        <v>1.471377846432259E-5</v>
      </c>
      <c r="P17810" s="89">
        <v>78.248241576082151</v>
      </c>
    </row>
    <row r="17811" spans="1:16">
      <c r="A17811" s="75" t="s">
        <v>28234</v>
      </c>
      <c r="B17811" s="85">
        <v>17807</v>
      </c>
      <c r="C17811" s="85">
        <v>17770</v>
      </c>
      <c r="D17811" s="85">
        <v>17807</v>
      </c>
      <c r="E17811" s="86" t="s">
        <v>28232</v>
      </c>
      <c r="F17811" s="85" t="s">
        <v>32</v>
      </c>
      <c r="G17811" s="86" t="s">
        <v>72</v>
      </c>
      <c r="H17811" s="85" t="s">
        <v>1</v>
      </c>
      <c r="I17811" s="85">
        <v>1</v>
      </c>
      <c r="J17811" s="88">
        <v>1.7683282312505631E-5</v>
      </c>
      <c r="K17811" s="146">
        <v>3.4153577740576154E-5</v>
      </c>
      <c r="L17811" s="147">
        <v>1.015796350790301E-13</v>
      </c>
      <c r="M17811" s="147">
        <v>1.439829377050809E-6</v>
      </c>
      <c r="N17811" s="87">
        <v>1.3740951139178639E-3</v>
      </c>
      <c r="O17811" s="88">
        <v>1.39775830638755E-5</v>
      </c>
      <c r="P17811" s="89">
        <v>10.172209275981025</v>
      </c>
    </row>
    <row r="17812" spans="1:16">
      <c r="A17812" s="75" t="s">
        <v>28235</v>
      </c>
      <c r="B17812" s="85">
        <v>17808</v>
      </c>
      <c r="C17812" s="85">
        <v>17771</v>
      </c>
      <c r="D17812" s="85">
        <v>17808</v>
      </c>
      <c r="E17812" s="86" t="s">
        <v>28232</v>
      </c>
      <c r="F17812" s="85" t="s">
        <v>235</v>
      </c>
      <c r="G17812" s="86" t="s">
        <v>72</v>
      </c>
      <c r="H17812" s="85" t="s">
        <v>1</v>
      </c>
      <c r="I17812" s="85">
        <v>1</v>
      </c>
      <c r="J17812" s="88">
        <v>1.033570574191831E-4</v>
      </c>
      <c r="K17812" s="146">
        <v>1.3363722485267484E-4</v>
      </c>
      <c r="L17812" s="147">
        <v>4.8190605602861272E-13</v>
      </c>
      <c r="M17812" s="147">
        <v>5.6530032464316582E-6</v>
      </c>
      <c r="N17812" s="87">
        <v>1.0533918464372149E-3</v>
      </c>
      <c r="O17812" s="88">
        <v>8.6453724297585566E-5</v>
      </c>
      <c r="P17812" s="89">
        <v>82.071761415269748</v>
      </c>
    </row>
    <row r="17813" spans="1:16">
      <c r="A17813" s="75" t="s">
        <v>28236</v>
      </c>
      <c r="B17813" s="85">
        <v>17809</v>
      </c>
      <c r="C17813" s="85">
        <v>17772</v>
      </c>
      <c r="D17813" s="85">
        <v>17809</v>
      </c>
      <c r="E17813" s="86" t="s">
        <v>28232</v>
      </c>
      <c r="F17813" s="85" t="s">
        <v>31</v>
      </c>
      <c r="G17813" s="86" t="s">
        <v>72</v>
      </c>
      <c r="H17813" s="85" t="s">
        <v>1</v>
      </c>
      <c r="I17813" s="85">
        <v>1</v>
      </c>
      <c r="J17813" s="88">
        <v>1.4843784518837809E-4</v>
      </c>
      <c r="K17813" s="146">
        <v>1.8659028808028626E-4</v>
      </c>
      <c r="L17813" s="147">
        <v>7.1097605639752069E-13</v>
      </c>
      <c r="M17813" s="147">
        <v>8.893414181303142E-6</v>
      </c>
      <c r="N17813" s="87">
        <v>3.4963879873597492E-3</v>
      </c>
      <c r="O17813" s="88">
        <v>1.3569281675506191E-4</v>
      </c>
      <c r="P17813" s="89">
        <v>38.809427685263422</v>
      </c>
    </row>
    <row r="17814" spans="1:16">
      <c r="A17814" s="75" t="s">
        <v>28237</v>
      </c>
      <c r="B17814" s="85">
        <v>17810</v>
      </c>
      <c r="C17814" s="85">
        <v>17773</v>
      </c>
      <c r="D17814" s="85">
        <v>17810</v>
      </c>
      <c r="E17814" s="86" t="s">
        <v>28232</v>
      </c>
      <c r="F17814" s="85" t="s">
        <v>38</v>
      </c>
      <c r="G17814" s="86" t="s">
        <v>72</v>
      </c>
      <c r="H17814" s="85" t="s">
        <v>1</v>
      </c>
      <c r="I17814" s="85">
        <v>1</v>
      </c>
      <c r="J17814" s="88">
        <v>3.2190190547850151E-4</v>
      </c>
      <c r="K17814" s="146">
        <v>4.3357720036185437E-4</v>
      </c>
      <c r="L17814" s="147">
        <v>1.378913006494384E-12</v>
      </c>
      <c r="M17814" s="147">
        <v>1.490825724056385E-5</v>
      </c>
      <c r="N17814" s="87">
        <v>4.1447602085472601E-3</v>
      </c>
      <c r="O17814" s="88">
        <v>2.8489602670743762E-4</v>
      </c>
      <c r="P17814" s="89">
        <v>68.736431632384779</v>
      </c>
    </row>
    <row r="17815" spans="1:16">
      <c r="A17815" s="75" t="s">
        <v>28238</v>
      </c>
      <c r="B17815" s="85">
        <v>17811</v>
      </c>
      <c r="C17815" s="85">
        <v>17774</v>
      </c>
      <c r="D17815" s="85">
        <v>17811</v>
      </c>
      <c r="E17815" s="86" t="s">
        <v>28232</v>
      </c>
      <c r="F17815" s="85" t="s">
        <v>243</v>
      </c>
      <c r="G17815" s="86" t="s">
        <v>72</v>
      </c>
      <c r="H17815" s="85" t="s">
        <v>1</v>
      </c>
      <c r="I17815" s="85">
        <v>1</v>
      </c>
      <c r="J17815" s="88">
        <v>4.3590456180677962E-4</v>
      </c>
      <c r="K17815" s="146">
        <v>7.4236464959817399E-4</v>
      </c>
      <c r="L17815" s="147">
        <v>2.617220521113552E-12</v>
      </c>
      <c r="M17815" s="147">
        <v>1.2483806343914789E-5</v>
      </c>
      <c r="N17815" s="87">
        <v>6.1522638544573788E-3</v>
      </c>
      <c r="O17815" s="88">
        <v>4.2206350823525382E-4</v>
      </c>
      <c r="P17815" s="89">
        <v>68.602959531630688</v>
      </c>
    </row>
    <row r="17816" spans="1:16">
      <c r="A17816" s="75" t="s">
        <v>28239</v>
      </c>
      <c r="B17816" s="85">
        <v>17812</v>
      </c>
      <c r="C17816" s="85">
        <v>17775</v>
      </c>
      <c r="D17816" s="85">
        <v>17812</v>
      </c>
      <c r="E17816" s="86" t="s">
        <v>28240</v>
      </c>
      <c r="F17816" s="85" t="s">
        <v>509</v>
      </c>
      <c r="G17816" s="86" t="s">
        <v>72</v>
      </c>
      <c r="H17816" s="85" t="s">
        <v>1</v>
      </c>
      <c r="I17816" s="85">
        <v>1</v>
      </c>
      <c r="J17816" s="88">
        <v>1.5305248469194668E-5</v>
      </c>
      <c r="K17816" s="146">
        <v>3.0637715995725604E-5</v>
      </c>
      <c r="L17816" s="147">
        <v>1.062118380146924E-13</v>
      </c>
      <c r="M17816" s="147">
        <v>8.8995011378782602E-7</v>
      </c>
      <c r="N17816" s="87">
        <v>1.6899964930478049E-4</v>
      </c>
      <c r="O17816" s="88">
        <v>1.341296398958726E-5</v>
      </c>
      <c r="P17816" s="89">
        <v>79.366815521597943</v>
      </c>
    </row>
    <row r="17817" spans="1:16">
      <c r="A17817" s="75" t="s">
        <v>28241</v>
      </c>
      <c r="B17817" s="85">
        <v>17813</v>
      </c>
      <c r="C17817" s="85">
        <v>17776</v>
      </c>
      <c r="D17817" s="85">
        <v>17813</v>
      </c>
      <c r="E17817" s="86" t="s">
        <v>28240</v>
      </c>
      <c r="F17817" s="85" t="s">
        <v>32</v>
      </c>
      <c r="G17817" s="86" t="s">
        <v>72</v>
      </c>
      <c r="H17817" s="85" t="s">
        <v>1</v>
      </c>
      <c r="I17817" s="85">
        <v>1</v>
      </c>
      <c r="J17817" s="88">
        <v>1.6854144486628531E-5</v>
      </c>
      <c r="K17817" s="146">
        <v>3.2919015179688413E-5</v>
      </c>
      <c r="L17817" s="147">
        <v>9.7436896744002718E-14</v>
      </c>
      <c r="M17817" s="147">
        <v>1.3520878439914859E-6</v>
      </c>
      <c r="N17817" s="87">
        <v>1.357257234303258E-3</v>
      </c>
      <c r="O17817" s="88">
        <v>1.3227038540355331E-5</v>
      </c>
      <c r="P17817" s="89">
        <v>9.7454176010676221</v>
      </c>
    </row>
    <row r="17818" spans="1:16">
      <c r="A17818" s="75" t="s">
        <v>28242</v>
      </c>
      <c r="B17818" s="85">
        <v>17814</v>
      </c>
      <c r="C17818" s="85">
        <v>17777</v>
      </c>
      <c r="D17818" s="85">
        <v>17814</v>
      </c>
      <c r="E17818" s="86" t="s">
        <v>28240</v>
      </c>
      <c r="F17818" s="85" t="s">
        <v>235</v>
      </c>
      <c r="G17818" s="86" t="s">
        <v>72</v>
      </c>
      <c r="H17818" s="85" t="s">
        <v>1</v>
      </c>
      <c r="I17818" s="85">
        <v>1</v>
      </c>
      <c r="J17818" s="88">
        <v>1.018869120148902E-4</v>
      </c>
      <c r="K17818" s="146">
        <v>1.31491718643865E-4</v>
      </c>
      <c r="L17818" s="147">
        <v>4.7527699653021437E-13</v>
      </c>
      <c r="M17818" s="147">
        <v>5.541608063595967E-6</v>
      </c>
      <c r="N17818" s="87">
        <v>1.034351762606061E-3</v>
      </c>
      <c r="O17818" s="88">
        <v>8.515290982285013E-5</v>
      </c>
      <c r="P17818" s="89">
        <v>82.324904255305185</v>
      </c>
    </row>
    <row r="17819" spans="1:16">
      <c r="A17819" s="75" t="s">
        <v>28243</v>
      </c>
      <c r="B17819" s="85">
        <v>17815</v>
      </c>
      <c r="C17819" s="85">
        <v>17778</v>
      </c>
      <c r="D17819" s="85">
        <v>17815</v>
      </c>
      <c r="E17819" s="86" t="s">
        <v>28240</v>
      </c>
      <c r="F17819" s="85" t="s">
        <v>31</v>
      </c>
      <c r="G17819" s="86" t="s">
        <v>72</v>
      </c>
      <c r="H17819" s="85" t="s">
        <v>1</v>
      </c>
      <c r="I17819" s="85">
        <v>1</v>
      </c>
      <c r="J17819" s="88">
        <v>1.4760870736250101E-4</v>
      </c>
      <c r="K17819" s="146">
        <v>1.8535572551939888E-4</v>
      </c>
      <c r="L17819" s="147">
        <v>7.068333180625257E-13</v>
      </c>
      <c r="M17819" s="147">
        <v>8.8056726482438211E-6</v>
      </c>
      <c r="N17819" s="87">
        <v>3.4795501077451441E-3</v>
      </c>
      <c r="O17819" s="88">
        <v>1.3494227223154179E-4</v>
      </c>
      <c r="P17819" s="89">
        <v>38.781528661183309</v>
      </c>
    </row>
    <row r="17820" spans="1:16">
      <c r="A17820" s="75" t="s">
        <v>28244</v>
      </c>
      <c r="B17820" s="85">
        <v>17816</v>
      </c>
      <c r="C17820" s="85">
        <v>17779</v>
      </c>
      <c r="D17820" s="85">
        <v>17816</v>
      </c>
      <c r="E17820" s="86" t="s">
        <v>28240</v>
      </c>
      <c r="F17820" s="85" t="s">
        <v>38</v>
      </c>
      <c r="G17820" s="86" t="s">
        <v>72</v>
      </c>
      <c r="H17820" s="85" t="s">
        <v>1</v>
      </c>
      <c r="I17820" s="85">
        <v>1</v>
      </c>
      <c r="J17820" s="88">
        <v>2.9846419460469908E-4</v>
      </c>
      <c r="K17820" s="146">
        <v>3.9523182629807685E-4</v>
      </c>
      <c r="L17820" s="147">
        <v>1.277750209928701E-12</v>
      </c>
      <c r="M17820" s="147">
        <v>1.461693408581025E-5</v>
      </c>
      <c r="N17820" s="87">
        <v>3.8752096182837919E-3</v>
      </c>
      <c r="O17820" s="88">
        <v>2.6134624305121129E-4</v>
      </c>
      <c r="P17820" s="89">
        <v>67.440543556184011</v>
      </c>
    </row>
    <row r="17821" spans="1:16">
      <c r="A17821" s="75" t="s">
        <v>28245</v>
      </c>
      <c r="B17821" s="85">
        <v>17817</v>
      </c>
      <c r="C17821" s="85">
        <v>17780</v>
      </c>
      <c r="D17821" s="85">
        <v>17817</v>
      </c>
      <c r="E17821" s="86" t="s">
        <v>28240</v>
      </c>
      <c r="F17821" s="85" t="s">
        <v>238</v>
      </c>
      <c r="G17821" s="86" t="s">
        <v>72</v>
      </c>
      <c r="H17821" s="85" t="s">
        <v>1</v>
      </c>
      <c r="I17821" s="85">
        <v>1</v>
      </c>
      <c r="J17821" s="88">
        <v>5.3199635281427841E-4</v>
      </c>
      <c r="K17821" s="146">
        <v>8.3679036989490173E-4</v>
      </c>
      <c r="L17821" s="147">
        <v>2.4268845011678001E-12</v>
      </c>
      <c r="M17821" s="147">
        <v>1.242573389816956E-5</v>
      </c>
      <c r="N17821" s="87">
        <v>6.426153450022132E-3</v>
      </c>
      <c r="O17821" s="88">
        <v>5.1118521172904558E-4</v>
      </c>
      <c r="P17821" s="89">
        <v>79.547619848275644</v>
      </c>
    </row>
    <row r="17822" spans="1:16">
      <c r="A17822" s="75" t="s">
        <v>21250</v>
      </c>
      <c r="B17822" s="85">
        <v>17818</v>
      </c>
      <c r="C17822" s="85">
        <v>13187</v>
      </c>
      <c r="D17822" s="85">
        <v>17818</v>
      </c>
      <c r="E17822" s="86" t="s">
        <v>21251</v>
      </c>
      <c r="F17822" s="85" t="s">
        <v>55</v>
      </c>
      <c r="G17822" s="86" t="s">
        <v>21252</v>
      </c>
      <c r="H17822" s="85" t="s">
        <v>1</v>
      </c>
      <c r="I17822" s="85">
        <v>1</v>
      </c>
      <c r="J17822" s="88">
        <v>2.029453678910679</v>
      </c>
      <c r="K17822" s="146">
        <v>6.110710917424738</v>
      </c>
      <c r="L17822" s="147">
        <v>5.9443108100103339E-8</v>
      </c>
      <c r="M17822" s="147">
        <v>8.4099301029036788E-2</v>
      </c>
      <c r="N17822" s="87">
        <v>14.258203610882671</v>
      </c>
      <c r="O17822" s="88">
        <v>1.5236721579667469</v>
      </c>
      <c r="P17822" s="89">
        <v>106.86284188029086</v>
      </c>
    </row>
    <row r="17823" spans="1:16">
      <c r="A17823" s="75" t="s">
        <v>28246</v>
      </c>
      <c r="B17823" s="85">
        <v>17819</v>
      </c>
      <c r="C17823" s="85">
        <v>17781</v>
      </c>
      <c r="D17823" s="85">
        <v>17819</v>
      </c>
      <c r="E17823" s="86" t="s">
        <v>28247</v>
      </c>
      <c r="F17823" s="85" t="s">
        <v>283</v>
      </c>
      <c r="G17823" s="86" t="s">
        <v>21252</v>
      </c>
      <c r="H17823" s="85" t="s">
        <v>1</v>
      </c>
      <c r="I17823" s="85">
        <v>1</v>
      </c>
      <c r="J17823" s="88">
        <v>1.5692939634113869</v>
      </c>
      <c r="K17823" s="146">
        <v>7.7102997814731582</v>
      </c>
      <c r="L17823" s="147">
        <v>6.8901959936778683E-8</v>
      </c>
      <c r="M17823" s="147">
        <v>6.9027570779112854E-2</v>
      </c>
      <c r="N17823" s="87">
        <v>12.76243387678972</v>
      </c>
      <c r="O17823" s="88">
        <v>0.95204028485812664</v>
      </c>
      <c r="P17823" s="89">
        <v>74.597078742914832</v>
      </c>
    </row>
    <row r="17824" spans="1:16">
      <c r="A17824" s="75" t="s">
        <v>28248</v>
      </c>
      <c r="B17824" s="85">
        <v>17820</v>
      </c>
      <c r="C17824" s="85">
        <v>17782</v>
      </c>
      <c r="D17824" s="85">
        <v>17820</v>
      </c>
      <c r="E17824" s="86" t="s">
        <v>28247</v>
      </c>
      <c r="F17824" s="85" t="s">
        <v>38</v>
      </c>
      <c r="G17824" s="86" t="s">
        <v>21252</v>
      </c>
      <c r="H17824" s="85" t="s">
        <v>1</v>
      </c>
      <c r="I17824" s="85">
        <v>1</v>
      </c>
      <c r="J17824" s="88">
        <v>2.2919768432172711</v>
      </c>
      <c r="K17824" s="146">
        <v>7.2670228374207051</v>
      </c>
      <c r="L17824" s="147">
        <v>6.4860935491709088E-8</v>
      </c>
      <c r="M17824" s="147">
        <v>0.1041873806007283</v>
      </c>
      <c r="N17824" s="87">
        <v>16.030430692565648</v>
      </c>
      <c r="O17824" s="88">
        <v>1.7294386833184221</v>
      </c>
      <c r="P17824" s="89">
        <v>107.88472976714688</v>
      </c>
    </row>
    <row r="17825" spans="1:16">
      <c r="A17825" s="75" t="s">
        <v>28249</v>
      </c>
      <c r="B17825" s="85">
        <v>17821</v>
      </c>
      <c r="C17825" s="85">
        <v>17783</v>
      </c>
      <c r="D17825" s="85">
        <v>17821</v>
      </c>
      <c r="E17825" s="86" t="s">
        <v>28247</v>
      </c>
      <c r="F17825" s="85" t="s">
        <v>4685</v>
      </c>
      <c r="G17825" s="86" t="s">
        <v>21252</v>
      </c>
      <c r="H17825" s="85" t="s">
        <v>1</v>
      </c>
      <c r="I17825" s="85">
        <v>1</v>
      </c>
      <c r="J17825" s="88">
        <v>0.43451611522667583</v>
      </c>
      <c r="K17825" s="146">
        <v>0.76375916686164502</v>
      </c>
      <c r="L17825" s="147">
        <v>2.3186550427082231E-8</v>
      </c>
      <c r="M17825" s="147">
        <v>4.2296163434087958E-2</v>
      </c>
      <c r="N17825" s="87">
        <v>6.0056265406767793</v>
      </c>
      <c r="O17825" s="88">
        <v>0.34240080881571378</v>
      </c>
      <c r="P17825" s="89">
        <v>57.013336826157079</v>
      </c>
    </row>
    <row r="17826" spans="1:16">
      <c r="A17826" s="75" t="s">
        <v>28250</v>
      </c>
      <c r="B17826" s="85">
        <v>17822</v>
      </c>
      <c r="C17826" s="85">
        <v>17784</v>
      </c>
      <c r="D17826" s="85">
        <v>17822</v>
      </c>
      <c r="E17826" s="86" t="s">
        <v>28247</v>
      </c>
      <c r="F17826" s="85" t="s">
        <v>2979</v>
      </c>
      <c r="G17826" s="86" t="s">
        <v>21252</v>
      </c>
      <c r="H17826" s="85" t="s">
        <v>1</v>
      </c>
      <c r="I17826" s="85">
        <v>1</v>
      </c>
      <c r="J17826" s="88">
        <v>7.115284683325374</v>
      </c>
      <c r="K17826" s="146">
        <v>9.7175386730262119</v>
      </c>
      <c r="L17826" s="147">
        <v>9.4434446693099069E-8</v>
      </c>
      <c r="M17826" s="147">
        <v>7.5268779570787495E-2</v>
      </c>
      <c r="N17826" s="87">
        <v>26.764563079438709</v>
      </c>
      <c r="O17826" s="88">
        <v>6.3506845973532702</v>
      </c>
      <c r="P17826" s="89">
        <v>237.27959161911539</v>
      </c>
    </row>
    <row r="17827" spans="1:16">
      <c r="A17827" s="75" t="s">
        <v>28251</v>
      </c>
      <c r="B17827" s="85">
        <v>17823</v>
      </c>
      <c r="C17827" s="85">
        <v>17785</v>
      </c>
      <c r="D17827" s="85">
        <v>17823</v>
      </c>
      <c r="E17827" s="86" t="s">
        <v>28247</v>
      </c>
      <c r="F17827" s="85" t="s">
        <v>6275</v>
      </c>
      <c r="G17827" s="86" t="s">
        <v>21252</v>
      </c>
      <c r="H17827" s="85" t="s">
        <v>1</v>
      </c>
      <c r="I17827" s="85">
        <v>1</v>
      </c>
      <c r="J17827" s="88">
        <v>1.083121392510549</v>
      </c>
      <c r="K17827" s="146">
        <v>3.8577227667629952</v>
      </c>
      <c r="L17827" s="147">
        <v>5.3698912787810847E-8</v>
      </c>
      <c r="M17827" s="147">
        <v>5.5915693632168542E-2</v>
      </c>
      <c r="N17827" s="87">
        <v>8.2450606384809682</v>
      </c>
      <c r="O17827" s="88">
        <v>0.50984267638902292</v>
      </c>
      <c r="P17827" s="89">
        <v>61.836134231628165</v>
      </c>
    </row>
    <row r="17828" spans="1:16">
      <c r="A17828" s="75" t="s">
        <v>21253</v>
      </c>
      <c r="B17828" s="85">
        <v>17824</v>
      </c>
      <c r="C17828" s="85">
        <v>13188</v>
      </c>
      <c r="D17828" s="85">
        <v>17824</v>
      </c>
      <c r="E17828" s="86" t="s">
        <v>21254</v>
      </c>
      <c r="F17828" s="85" t="s">
        <v>55</v>
      </c>
      <c r="G17828" s="86" t="s">
        <v>21255</v>
      </c>
      <c r="H17828" s="85" t="s">
        <v>1</v>
      </c>
      <c r="I17828" s="85">
        <v>1</v>
      </c>
      <c r="J17828" s="88">
        <v>10.29959285967503</v>
      </c>
      <c r="K17828" s="146">
        <v>13.301992944332103</v>
      </c>
      <c r="L17828" s="147">
        <v>4.5435861052769348E-8</v>
      </c>
      <c r="M17828" s="147">
        <v>0.94794399254496209</v>
      </c>
      <c r="N17828" s="87">
        <v>146.80500753947049</v>
      </c>
      <c r="O17828" s="88">
        <v>9.2461562315396062</v>
      </c>
      <c r="P17828" s="89">
        <v>62.982567056192913</v>
      </c>
    </row>
    <row r="17829" spans="1:16">
      <c r="A17829" s="75" t="s">
        <v>28252</v>
      </c>
      <c r="B17829" s="85">
        <v>17825</v>
      </c>
      <c r="C17829" s="85">
        <v>17786</v>
      </c>
      <c r="D17829" s="85">
        <v>17825</v>
      </c>
      <c r="E17829" s="86" t="s">
        <v>28253</v>
      </c>
      <c r="F17829" s="85" t="s">
        <v>55</v>
      </c>
      <c r="G17829" s="86" t="s">
        <v>21255</v>
      </c>
      <c r="H17829" s="85" t="s">
        <v>1</v>
      </c>
      <c r="I17829" s="85">
        <v>1</v>
      </c>
      <c r="J17829" s="88">
        <v>10.245172758855681</v>
      </c>
      <c r="K17829" s="146">
        <v>13.225725801190116</v>
      </c>
      <c r="L17829" s="147">
        <v>4.5128632698399221E-8</v>
      </c>
      <c r="M17829" s="147">
        <v>0.94096632312882245</v>
      </c>
      <c r="N17829" s="87">
        <v>146.02093855192541</v>
      </c>
      <c r="O17829" s="88">
        <v>9.1967451087623431</v>
      </c>
      <c r="P17829" s="89">
        <v>62.982372254044627</v>
      </c>
    </row>
    <row r="17830" spans="1:16">
      <c r="A17830" s="75" t="s">
        <v>21256</v>
      </c>
      <c r="B17830" s="85">
        <v>17826</v>
      </c>
      <c r="C17830" s="85">
        <v>13189</v>
      </c>
      <c r="D17830" s="85">
        <v>17826</v>
      </c>
      <c r="E17830" s="86" t="s">
        <v>21257</v>
      </c>
      <c r="F17830" s="85" t="s">
        <v>55</v>
      </c>
      <c r="G17830" s="86" t="s">
        <v>21258</v>
      </c>
      <c r="H17830" s="85" t="s">
        <v>260</v>
      </c>
      <c r="I17830" s="85">
        <v>1</v>
      </c>
      <c r="J17830" s="88">
        <v>13899.6141836161</v>
      </c>
      <c r="K17830" s="146">
        <v>19136.77087354441</v>
      </c>
      <c r="L17830" s="147">
        <v>6.4639258757162916E-5</v>
      </c>
      <c r="M17830" s="147">
        <v>822.20689605210748</v>
      </c>
      <c r="N17830" s="87">
        <v>149438.03451753309</v>
      </c>
      <c r="O17830" s="88">
        <v>12017.785972823391</v>
      </c>
      <c r="P17830" s="89">
        <v>80.419861058955391</v>
      </c>
    </row>
    <row r="17831" spans="1:16">
      <c r="A17831" s="75" t="s">
        <v>28254</v>
      </c>
      <c r="B17831" s="85">
        <v>17827</v>
      </c>
      <c r="C17831" s="85">
        <v>17787</v>
      </c>
      <c r="D17831" s="85">
        <v>17827</v>
      </c>
      <c r="E17831" s="86" t="s">
        <v>28255</v>
      </c>
      <c r="F17831" s="85" t="s">
        <v>38</v>
      </c>
      <c r="G17831" s="86" t="s">
        <v>21258</v>
      </c>
      <c r="H17831" s="85" t="s">
        <v>260</v>
      </c>
      <c r="I17831" s="85">
        <v>1</v>
      </c>
      <c r="J17831" s="88">
        <v>14043.073009436421</v>
      </c>
      <c r="K17831" s="146">
        <v>19313.376464225657</v>
      </c>
      <c r="L17831" s="147">
        <v>6.5329088602309813E-5</v>
      </c>
      <c r="M17831" s="147">
        <v>833.7638382194524</v>
      </c>
      <c r="N17831" s="87">
        <v>150801.49352417179</v>
      </c>
      <c r="O17831" s="88">
        <v>12142.878530507331</v>
      </c>
      <c r="P17831" s="89">
        <v>80.522269685352711</v>
      </c>
    </row>
    <row r="17832" spans="1:16">
      <c r="A17832" s="75" t="s">
        <v>28256</v>
      </c>
      <c r="B17832" s="85">
        <v>17828</v>
      </c>
      <c r="C17832" s="85">
        <v>17788</v>
      </c>
      <c r="D17832" s="85">
        <v>17828</v>
      </c>
      <c r="E17832" s="86" t="s">
        <v>28255</v>
      </c>
      <c r="F17832" s="85" t="s">
        <v>11</v>
      </c>
      <c r="G17832" s="86" t="s">
        <v>21258</v>
      </c>
      <c r="H17832" s="85" t="s">
        <v>260</v>
      </c>
      <c r="I17832" s="85">
        <v>1</v>
      </c>
      <c r="J17832" s="88">
        <v>13609.128227867899</v>
      </c>
      <c r="K17832" s="146">
        <v>18779.166916407899</v>
      </c>
      <c r="L17832" s="147">
        <v>6.3242440675561202E-5</v>
      </c>
      <c r="M17832" s="147">
        <v>798.80555164676502</v>
      </c>
      <c r="N17832" s="87">
        <v>146677.20268720089</v>
      </c>
      <c r="O17832" s="88">
        <v>11764.4893842864</v>
      </c>
      <c r="P17832" s="89">
        <v>80.206665853690808</v>
      </c>
    </row>
    <row r="17833" spans="1:16">
      <c r="A17833" s="75" t="s">
        <v>21259</v>
      </c>
      <c r="B17833" s="85">
        <v>17829</v>
      </c>
      <c r="C17833" s="85">
        <v>13190</v>
      </c>
      <c r="D17833" s="85">
        <v>17829</v>
      </c>
      <c r="E17833" s="86" t="s">
        <v>21260</v>
      </c>
      <c r="F17833" s="85" t="s">
        <v>55</v>
      </c>
      <c r="G17833" s="86" t="s">
        <v>21261</v>
      </c>
      <c r="H17833" s="85" t="s">
        <v>260</v>
      </c>
      <c r="I17833" s="85">
        <v>1</v>
      </c>
      <c r="J17833" s="88">
        <v>376.90964564830148</v>
      </c>
      <c r="K17833" s="146">
        <v>1508.7630247383713</v>
      </c>
      <c r="L17833" s="147">
        <v>3.297936269822369E-6</v>
      </c>
      <c r="M17833" s="147">
        <v>34.133607610674737</v>
      </c>
      <c r="N17833" s="87">
        <v>5386.4742890559182</v>
      </c>
      <c r="O17833" s="88">
        <v>332.15732670046827</v>
      </c>
      <c r="P17833" s="89">
        <v>61.665072341538114</v>
      </c>
    </row>
    <row r="17834" spans="1:16">
      <c r="A17834" s="75" t="s">
        <v>28257</v>
      </c>
      <c r="B17834" s="85">
        <v>17830</v>
      </c>
      <c r="C17834" s="85">
        <v>17789</v>
      </c>
      <c r="D17834" s="85">
        <v>17830</v>
      </c>
      <c r="E17834" s="86" t="s">
        <v>28258</v>
      </c>
      <c r="F17834" s="85" t="s">
        <v>55</v>
      </c>
      <c r="G17834" s="86" t="s">
        <v>21261</v>
      </c>
      <c r="H17834" s="85" t="s">
        <v>260</v>
      </c>
      <c r="I17834" s="85">
        <v>1</v>
      </c>
      <c r="J17834" s="88">
        <v>374.56162204258652</v>
      </c>
      <c r="K17834" s="146">
        <v>1505.561256542265</v>
      </c>
      <c r="L17834" s="147">
        <v>3.2851463608299362E-6</v>
      </c>
      <c r="M17834" s="147">
        <v>33.815070619093177</v>
      </c>
      <c r="N17834" s="87">
        <v>5351.6536238787921</v>
      </c>
      <c r="O17834" s="88">
        <v>330.02755564794859</v>
      </c>
      <c r="P17834" s="89">
        <v>61.668332601979941</v>
      </c>
    </row>
    <row r="17835" spans="1:16">
      <c r="A17835" s="75" t="s">
        <v>21262</v>
      </c>
      <c r="B17835" s="85">
        <v>17831</v>
      </c>
      <c r="C17835" s="85">
        <v>13191</v>
      </c>
      <c r="D17835" s="85">
        <v>17831</v>
      </c>
      <c r="E17835" s="86" t="s">
        <v>21263</v>
      </c>
      <c r="F17835" s="85" t="s">
        <v>55</v>
      </c>
      <c r="G17835" s="86" t="s">
        <v>21264</v>
      </c>
      <c r="H17835" s="85" t="s">
        <v>1</v>
      </c>
      <c r="I17835" s="85">
        <v>1</v>
      </c>
      <c r="J17835" s="88">
        <v>7.2157321268129726</v>
      </c>
      <c r="K17835" s="146">
        <v>39.519020296822141</v>
      </c>
      <c r="L17835" s="147">
        <v>8.3620014472792286E-8</v>
      </c>
      <c r="M17835" s="147">
        <v>0.4984735118517033</v>
      </c>
      <c r="N17835" s="87">
        <v>98.943717125613844</v>
      </c>
      <c r="O17835" s="88">
        <v>6.3907693905190799</v>
      </c>
      <c r="P17835" s="89">
        <v>64.589946448097237</v>
      </c>
    </row>
    <row r="17836" spans="1:16">
      <c r="A17836" s="75" t="s">
        <v>28259</v>
      </c>
      <c r="B17836" s="85">
        <v>17832</v>
      </c>
      <c r="C17836" s="85">
        <v>17790</v>
      </c>
      <c r="D17836" s="85">
        <v>17832</v>
      </c>
      <c r="E17836" s="86" t="s">
        <v>28260</v>
      </c>
      <c r="F17836" s="85" t="s">
        <v>509</v>
      </c>
      <c r="G17836" s="86" t="s">
        <v>21264</v>
      </c>
      <c r="H17836" s="85" t="s">
        <v>1</v>
      </c>
      <c r="I17836" s="85">
        <v>1</v>
      </c>
      <c r="J17836" s="88">
        <v>2.4582632667032689</v>
      </c>
      <c r="K17836" s="146">
        <v>33.254873826898027</v>
      </c>
      <c r="L17836" s="147">
        <v>6.3577804281479721E-8</v>
      </c>
      <c r="M17836" s="147">
        <v>0.2665086949181294</v>
      </c>
      <c r="N17836" s="87">
        <v>32.493374423280017</v>
      </c>
      <c r="O17836" s="88">
        <v>2.1668179726458678</v>
      </c>
      <c r="P17836" s="89">
        <v>66.684916882422712</v>
      </c>
    </row>
    <row r="17837" spans="1:16">
      <c r="A17837" s="75" t="s">
        <v>28261</v>
      </c>
      <c r="B17837" s="85">
        <v>17833</v>
      </c>
      <c r="C17837" s="85">
        <v>17791</v>
      </c>
      <c r="D17837" s="85">
        <v>17833</v>
      </c>
      <c r="E17837" s="86" t="s">
        <v>28260</v>
      </c>
      <c r="F17837" s="85" t="s">
        <v>38</v>
      </c>
      <c r="G17837" s="86" t="s">
        <v>21264</v>
      </c>
      <c r="H17837" s="85" t="s">
        <v>1</v>
      </c>
      <c r="I17837" s="85">
        <v>1</v>
      </c>
      <c r="J17837" s="88">
        <v>9.9549846797890087</v>
      </c>
      <c r="K17837" s="146">
        <v>43.118434641367919</v>
      </c>
      <c r="L17837" s="147">
        <v>9.5035624197042235E-8</v>
      </c>
      <c r="M17837" s="147">
        <v>0.62514115925973479</v>
      </c>
      <c r="N17837" s="87">
        <v>137.1662760815413</v>
      </c>
      <c r="O17837" s="88">
        <v>8.8210899612605917</v>
      </c>
      <c r="P17837" s="89">
        <v>64.309465950775788</v>
      </c>
    </row>
    <row r="17838" spans="1:16">
      <c r="A17838" s="75" t="s">
        <v>21265</v>
      </c>
      <c r="B17838" s="85">
        <v>17834</v>
      </c>
      <c r="C17838" s="85">
        <v>13192</v>
      </c>
      <c r="D17838" s="85">
        <v>17834</v>
      </c>
      <c r="E17838" s="86" t="s">
        <v>21266</v>
      </c>
      <c r="F17838" s="85" t="s">
        <v>55</v>
      </c>
      <c r="G17838" s="86" t="s">
        <v>21267</v>
      </c>
      <c r="H17838" s="85" t="s">
        <v>1</v>
      </c>
      <c r="I17838" s="85">
        <v>1</v>
      </c>
      <c r="J17838" s="88">
        <v>0.17775692615021521</v>
      </c>
      <c r="K17838" s="146">
        <v>0.2019176406147844</v>
      </c>
      <c r="L17838" s="147">
        <v>8.0586259668789267E-10</v>
      </c>
      <c r="M17838" s="147">
        <v>1.7676814986616191E-2</v>
      </c>
      <c r="N17838" s="87">
        <v>2.347885964409731</v>
      </c>
      <c r="O17838" s="88">
        <v>0.1623559795323668</v>
      </c>
      <c r="P17838" s="89">
        <v>69.149857358248582</v>
      </c>
    </row>
    <row r="17839" spans="1:16">
      <c r="A17839" s="75" t="s">
        <v>28262</v>
      </c>
      <c r="B17839" s="85">
        <v>17835</v>
      </c>
      <c r="C17839" s="85">
        <v>17792</v>
      </c>
      <c r="D17839" s="85">
        <v>17835</v>
      </c>
      <c r="E17839" s="86" t="s">
        <v>21267</v>
      </c>
      <c r="F17839" s="85" t="s">
        <v>38</v>
      </c>
      <c r="G17839" s="86" t="s">
        <v>21267</v>
      </c>
      <c r="H17839" s="85" t="s">
        <v>1</v>
      </c>
      <c r="I17839" s="85">
        <v>1</v>
      </c>
      <c r="J17839" s="88">
        <v>0.17294077023711679</v>
      </c>
      <c r="K17839" s="146">
        <v>0.20192425425970364</v>
      </c>
      <c r="L17839" s="147">
        <v>7.9408700591017639E-10</v>
      </c>
      <c r="M17839" s="147">
        <v>1.6974862534001049E-2</v>
      </c>
      <c r="N17839" s="87">
        <v>2.2494851351741678</v>
      </c>
      <c r="O17839" s="88">
        <v>0.15813093410686449</v>
      </c>
      <c r="P17839" s="89">
        <v>70.296501023386881</v>
      </c>
    </row>
    <row r="17840" spans="1:16">
      <c r="A17840" s="75" t="s">
        <v>28263</v>
      </c>
      <c r="B17840" s="85">
        <v>17836</v>
      </c>
      <c r="C17840" s="85">
        <v>17793</v>
      </c>
      <c r="D17840" s="85">
        <v>17836</v>
      </c>
      <c r="E17840" s="86" t="s">
        <v>21267</v>
      </c>
      <c r="F17840" s="85" t="s">
        <v>11</v>
      </c>
      <c r="G17840" s="86" t="s">
        <v>21267</v>
      </c>
      <c r="H17840" s="85" t="s">
        <v>1</v>
      </c>
      <c r="I17840" s="85">
        <v>1</v>
      </c>
      <c r="J17840" s="88">
        <v>0.18750903199276769</v>
      </c>
      <c r="K17840" s="146">
        <v>0.20190424882132049</v>
      </c>
      <c r="L17840" s="147">
        <v>8.2970667684121646E-10</v>
      </c>
      <c r="M17840" s="147">
        <v>1.9098179813225171E-2</v>
      </c>
      <c r="N17840" s="87">
        <v>2.5471351828767652</v>
      </c>
      <c r="O17840" s="88">
        <v>0.17091116149128779</v>
      </c>
      <c r="P17840" s="89">
        <v>67.099368200104195</v>
      </c>
    </row>
    <row r="17841" spans="1:16">
      <c r="A17841" s="75" t="s">
        <v>21268</v>
      </c>
      <c r="B17841" s="85">
        <v>17837</v>
      </c>
      <c r="C17841" s="85">
        <v>13193</v>
      </c>
      <c r="D17841" s="85">
        <v>17837</v>
      </c>
      <c r="E17841" s="86" t="s">
        <v>21269</v>
      </c>
      <c r="F17841" s="85" t="s">
        <v>55</v>
      </c>
      <c r="G17841" s="86" t="s">
        <v>21270</v>
      </c>
      <c r="H17841" s="85" t="s">
        <v>1</v>
      </c>
      <c r="I17841" s="85">
        <v>1</v>
      </c>
      <c r="J17841" s="88">
        <v>3.0270007498398819</v>
      </c>
      <c r="K17841" s="146">
        <v>5.7030448350469296</v>
      </c>
      <c r="L17841" s="147">
        <v>2.5002794961207231E-8</v>
      </c>
      <c r="M17841" s="147">
        <v>0.67571224134372776</v>
      </c>
      <c r="N17841" s="87">
        <v>37.086374016876263</v>
      </c>
      <c r="O17841" s="88">
        <v>2.63570151947575</v>
      </c>
      <c r="P17841" s="89">
        <v>71.069269761351336</v>
      </c>
    </row>
    <row r="17842" spans="1:16">
      <c r="A17842" s="75" t="s">
        <v>26831</v>
      </c>
      <c r="B17842" s="85">
        <v>17838</v>
      </c>
      <c r="C17842" s="85">
        <v>16722</v>
      </c>
      <c r="D17842" s="85">
        <v>17838</v>
      </c>
      <c r="E17842" s="86" t="s">
        <v>26820</v>
      </c>
      <c r="F17842" s="85" t="s">
        <v>4432</v>
      </c>
      <c r="G17842" s="86" t="s">
        <v>21270</v>
      </c>
      <c r="H17842" s="85" t="s">
        <v>1</v>
      </c>
      <c r="I17842" s="85">
        <v>1</v>
      </c>
      <c r="J17842" s="88">
        <v>2.9731391088776422</v>
      </c>
      <c r="K17842" s="146">
        <v>5.6314741881062051</v>
      </c>
      <c r="L17842" s="147">
        <v>2.4707169016544461E-8</v>
      </c>
      <c r="M17842" s="147">
        <v>0.6685283606751945</v>
      </c>
      <c r="N17842" s="87">
        <v>36.30470056536376</v>
      </c>
      <c r="O17842" s="88">
        <v>2.5850324687792039</v>
      </c>
      <c r="P17842" s="89">
        <v>71.203795335677157</v>
      </c>
    </row>
    <row r="17843" spans="1:16">
      <c r="A17843" s="75" t="s">
        <v>26846</v>
      </c>
      <c r="B17843" s="85">
        <v>17839</v>
      </c>
      <c r="C17843" s="85">
        <v>16737</v>
      </c>
      <c r="D17843" s="85">
        <v>17839</v>
      </c>
      <c r="E17843" s="86" t="s">
        <v>26820</v>
      </c>
      <c r="F17843" s="85" t="s">
        <v>38</v>
      </c>
      <c r="G17843" s="86" t="s">
        <v>21270</v>
      </c>
      <c r="H17843" s="85" t="s">
        <v>1</v>
      </c>
      <c r="I17843" s="85">
        <v>1</v>
      </c>
      <c r="J17843" s="88">
        <v>2.972327922710067</v>
      </c>
      <c r="K17843" s="146">
        <v>5.6246523320569288</v>
      </c>
      <c r="L17843" s="147">
        <v>2.4690316033925879E-8</v>
      </c>
      <c r="M17843" s="147">
        <v>0.66882789109516749</v>
      </c>
      <c r="N17843" s="87">
        <v>36.301220949651459</v>
      </c>
      <c r="O17843" s="88">
        <v>2.5868596613963901</v>
      </c>
      <c r="P17843" s="89">
        <v>71.26095469307424</v>
      </c>
    </row>
    <row r="17844" spans="1:16">
      <c r="A17844" s="75" t="s">
        <v>21271</v>
      </c>
      <c r="B17844" s="85">
        <v>17840</v>
      </c>
      <c r="C17844" s="85">
        <v>13194</v>
      </c>
      <c r="D17844" s="85">
        <v>17840</v>
      </c>
      <c r="E17844" s="86" t="s">
        <v>21272</v>
      </c>
      <c r="F17844" s="85" t="s">
        <v>55</v>
      </c>
      <c r="G17844" s="86" t="s">
        <v>21273</v>
      </c>
      <c r="H17844" s="85" t="s">
        <v>1</v>
      </c>
      <c r="I17844" s="85">
        <v>1</v>
      </c>
      <c r="J17844" s="88">
        <v>2.0243368982578538</v>
      </c>
      <c r="K17844" s="146">
        <v>4.6565940179408978</v>
      </c>
      <c r="L17844" s="147">
        <v>9.6735732984589054E-9</v>
      </c>
      <c r="M17844" s="147">
        <v>106.5049043311345</v>
      </c>
      <c r="N17844" s="87">
        <v>18.135579603441709</v>
      </c>
      <c r="O17844" s="88">
        <v>1.7886748260138161</v>
      </c>
      <c r="P17844" s="89">
        <v>98.627938291774655</v>
      </c>
    </row>
    <row r="17845" spans="1:16">
      <c r="A17845" s="75" t="s">
        <v>26872</v>
      </c>
      <c r="B17845" s="85">
        <v>17841</v>
      </c>
      <c r="C17845" s="85">
        <v>16761</v>
      </c>
      <c r="D17845" s="85">
        <v>17841</v>
      </c>
      <c r="E17845" s="86" t="s">
        <v>26859</v>
      </c>
      <c r="F17845" s="85" t="s">
        <v>4469</v>
      </c>
      <c r="G17845" s="86" t="s">
        <v>21273</v>
      </c>
      <c r="H17845" s="85" t="s">
        <v>1</v>
      </c>
      <c r="I17845" s="85">
        <v>1</v>
      </c>
      <c r="J17845" s="88">
        <v>1.969916797438493</v>
      </c>
      <c r="K17845" s="146">
        <v>4.5803268747988879</v>
      </c>
      <c r="L17845" s="147">
        <v>9.3663449440888094E-9</v>
      </c>
      <c r="M17845" s="147">
        <v>106.4979266617184</v>
      </c>
      <c r="N17845" s="87">
        <v>17.351510615896618</v>
      </c>
      <c r="O17845" s="88">
        <v>1.7392637032365359</v>
      </c>
      <c r="P17845" s="89">
        <v>100.23701922777295</v>
      </c>
    </row>
    <row r="17846" spans="1:16">
      <c r="A17846" s="75" t="s">
        <v>8356</v>
      </c>
      <c r="B17846" s="85">
        <v>17842</v>
      </c>
      <c r="C17846" s="85">
        <v>5565</v>
      </c>
      <c r="D17846" s="85">
        <v>17842</v>
      </c>
      <c r="E17846" s="86" t="s">
        <v>8357</v>
      </c>
      <c r="F17846" s="85" t="s">
        <v>55</v>
      </c>
      <c r="G17846" s="86" t="s">
        <v>8358</v>
      </c>
      <c r="H17846" s="85" t="s">
        <v>260</v>
      </c>
      <c r="I17846" s="85">
        <v>1</v>
      </c>
      <c r="J17846" s="88">
        <v>193429.31989468649</v>
      </c>
      <c r="K17846" s="146">
        <v>584084.7170748862</v>
      </c>
      <c r="L17846" s="147">
        <v>8.6916554674041214E-4</v>
      </c>
      <c r="M17846" s="147">
        <v>18344.073386646651</v>
      </c>
      <c r="N17846" s="87">
        <v>2390942.465511939</v>
      </c>
      <c r="O17846" s="88">
        <v>172449.61871858299</v>
      </c>
      <c r="P17846" s="89">
        <v>72.126210147703731</v>
      </c>
    </row>
    <row r="17847" spans="1:16">
      <c r="A17847" s="75" t="s">
        <v>21274</v>
      </c>
      <c r="B17847" s="85">
        <v>17843</v>
      </c>
      <c r="C17847" s="85">
        <v>13195</v>
      </c>
      <c r="D17847" s="85">
        <v>17843</v>
      </c>
      <c r="E17847" s="86" t="s">
        <v>21275</v>
      </c>
      <c r="F17847" s="85" t="s">
        <v>55</v>
      </c>
      <c r="G17847" s="86" t="s">
        <v>8358</v>
      </c>
      <c r="H17847" s="85" t="s">
        <v>260</v>
      </c>
      <c r="I17847" s="85">
        <v>1</v>
      </c>
      <c r="J17847" s="88">
        <v>194901.930506114</v>
      </c>
      <c r="K17847" s="146">
        <v>585997.01962285151</v>
      </c>
      <c r="L17847" s="147">
        <v>8.7688639331351642E-4</v>
      </c>
      <c r="M17847" s="147">
        <v>18544.561384280161</v>
      </c>
      <c r="N17847" s="87">
        <v>2412911.2434405601</v>
      </c>
      <c r="O17847" s="88">
        <v>173784.74678726739</v>
      </c>
      <c r="P17847" s="89">
        <v>72.022850927358789</v>
      </c>
    </row>
    <row r="17848" spans="1:16">
      <c r="A17848" s="75" t="s">
        <v>21276</v>
      </c>
      <c r="B17848" s="85">
        <v>17844</v>
      </c>
      <c r="C17848" s="85">
        <v>13196</v>
      </c>
      <c r="D17848" s="85">
        <v>17844</v>
      </c>
      <c r="E17848" s="86" t="s">
        <v>21277</v>
      </c>
      <c r="F17848" s="85" t="s">
        <v>55</v>
      </c>
      <c r="G17848" s="86" t="s">
        <v>21278</v>
      </c>
      <c r="H17848" s="85" t="s">
        <v>1</v>
      </c>
      <c r="I17848" s="85">
        <v>1</v>
      </c>
      <c r="J17848" s="88">
        <v>7.956585732331158</v>
      </c>
      <c r="K17848" s="146">
        <v>10.146880492242236</v>
      </c>
      <c r="L17848" s="147">
        <v>3.5271936041771078E-8</v>
      </c>
      <c r="M17848" s="147">
        <v>1.10847522487869</v>
      </c>
      <c r="N17848" s="87">
        <v>149.4149157680115</v>
      </c>
      <c r="O17848" s="88">
        <v>6.6051141674887583</v>
      </c>
      <c r="P17848" s="89">
        <v>44.206524720357663</v>
      </c>
    </row>
    <row r="17849" spans="1:16">
      <c r="A17849" s="75" t="s">
        <v>28268</v>
      </c>
      <c r="B17849" s="85">
        <v>17845</v>
      </c>
      <c r="C17849" s="85">
        <v>17796</v>
      </c>
      <c r="D17849" s="85">
        <v>17845</v>
      </c>
      <c r="E17849" s="86" t="s">
        <v>28269</v>
      </c>
      <c r="F17849" s="85" t="s">
        <v>38</v>
      </c>
      <c r="G17849" s="86" t="s">
        <v>21278</v>
      </c>
      <c r="H17849" s="85" t="s">
        <v>1</v>
      </c>
      <c r="I17849" s="85">
        <v>1</v>
      </c>
      <c r="J17849" s="88">
        <v>7.9790053284668598</v>
      </c>
      <c r="K17849" s="146">
        <v>10.446473353204189</v>
      </c>
      <c r="L17849" s="147">
        <v>3.5600618241324087E-8</v>
      </c>
      <c r="M17849" s="147">
        <v>1.098858135079108</v>
      </c>
      <c r="N17849" s="87">
        <v>148.35563330471749</v>
      </c>
      <c r="O17849" s="88">
        <v>6.6923637914814602</v>
      </c>
      <c r="P17849" s="89">
        <v>45.110277529775828</v>
      </c>
    </row>
    <row r="17850" spans="1:16">
      <c r="A17850" s="75" t="s">
        <v>28270</v>
      </c>
      <c r="B17850" s="85">
        <v>17846</v>
      </c>
      <c r="C17850" s="85">
        <v>17797</v>
      </c>
      <c r="D17850" s="85">
        <v>17846</v>
      </c>
      <c r="E17850" s="86" t="s">
        <v>28269</v>
      </c>
      <c r="F17850" s="85" t="s">
        <v>11</v>
      </c>
      <c r="G17850" s="86" t="s">
        <v>21278</v>
      </c>
      <c r="H17850" s="85" t="s">
        <v>1</v>
      </c>
      <c r="I17850" s="85">
        <v>1</v>
      </c>
      <c r="J17850" s="88">
        <v>7.7461577619363799</v>
      </c>
      <c r="K17850" s="146">
        <v>9.3075036437982526</v>
      </c>
      <c r="L17850" s="147">
        <v>3.3673616562769197E-8</v>
      </c>
      <c r="M17850" s="147">
        <v>1.1068563786652961</v>
      </c>
      <c r="N17850" s="87">
        <v>149.18961353425959</v>
      </c>
      <c r="O17850" s="88">
        <v>6.2782403164209111</v>
      </c>
      <c r="P17850" s="89">
        <v>42.082288221620665</v>
      </c>
    </row>
    <row r="17851" spans="1:16">
      <c r="A17851" s="75" t="s">
        <v>21279</v>
      </c>
      <c r="B17851" s="85">
        <v>17847</v>
      </c>
      <c r="C17851" s="85">
        <v>13197</v>
      </c>
      <c r="D17851" s="85">
        <v>17847</v>
      </c>
      <c r="E17851" s="86" t="s">
        <v>21280</v>
      </c>
      <c r="F17851" s="85" t="s">
        <v>38</v>
      </c>
      <c r="G17851" s="86" t="s">
        <v>21281</v>
      </c>
      <c r="H17851" s="85" t="s">
        <v>1</v>
      </c>
      <c r="I17851" s="85">
        <v>1</v>
      </c>
      <c r="J17851" s="88">
        <v>4.1370359401417121</v>
      </c>
      <c r="K17851" s="146">
        <v>3.9689345516191157</v>
      </c>
      <c r="L17851" s="147">
        <v>1.5378324841523122E-8</v>
      </c>
      <c r="M17851" s="147">
        <v>0.20069244176426451</v>
      </c>
      <c r="N17851" s="87">
        <v>31.700128783753009</v>
      </c>
      <c r="O17851" s="88">
        <v>2.0297554985163062</v>
      </c>
      <c r="P17851" s="89">
        <v>64.029881782581242</v>
      </c>
    </row>
    <row r="17852" spans="1:16">
      <c r="A17852" s="75" t="s">
        <v>21282</v>
      </c>
      <c r="B17852" s="85">
        <v>17848</v>
      </c>
      <c r="C17852" s="85">
        <v>13198</v>
      </c>
      <c r="D17852" s="85">
        <v>17848</v>
      </c>
      <c r="E17852" s="86" t="s">
        <v>21280</v>
      </c>
      <c r="F17852" s="85" t="s">
        <v>11</v>
      </c>
      <c r="G17852" s="86" t="s">
        <v>21281</v>
      </c>
      <c r="H17852" s="85" t="s">
        <v>1</v>
      </c>
      <c r="I17852" s="85">
        <v>1</v>
      </c>
      <c r="J17852" s="88">
        <v>4.1282951851542711</v>
      </c>
      <c r="K17852" s="146">
        <v>3.9548473237116251</v>
      </c>
      <c r="L17852" s="147">
        <v>1.5331442353516531E-8</v>
      </c>
      <c r="M17852" s="147">
        <v>0.19988477717664291</v>
      </c>
      <c r="N17852" s="87">
        <v>31.602378002107528</v>
      </c>
      <c r="O17852" s="88">
        <v>2.0236515209138961</v>
      </c>
      <c r="P17852" s="89">
        <v>64.034786267632796</v>
      </c>
    </row>
    <row r="17853" spans="1:16">
      <c r="A17853" s="75" t="s">
        <v>28271</v>
      </c>
      <c r="B17853" s="85">
        <v>17849</v>
      </c>
      <c r="C17853" s="85">
        <v>17798</v>
      </c>
      <c r="D17853" s="85">
        <v>17849</v>
      </c>
      <c r="E17853" s="86" t="s">
        <v>28272</v>
      </c>
      <c r="F17853" s="85" t="s">
        <v>38</v>
      </c>
      <c r="G17853" s="86" t="s">
        <v>21281</v>
      </c>
      <c r="H17853" s="85" t="s">
        <v>1</v>
      </c>
      <c r="I17853" s="85">
        <v>1</v>
      </c>
      <c r="J17853" s="88">
        <v>4.1228849200405104</v>
      </c>
      <c r="K17853" s="146">
        <v>3.9511872017343186</v>
      </c>
      <c r="L17853" s="147">
        <v>1.530532186754746E-8</v>
      </c>
      <c r="M17853" s="147">
        <v>0.1988721315840028</v>
      </c>
      <c r="N17853" s="87">
        <v>31.494103133086028</v>
      </c>
      <c r="O17853" s="88">
        <v>2.016908710204711</v>
      </c>
      <c r="P17853" s="89">
        <v>64.040836523642866</v>
      </c>
    </row>
    <row r="17854" spans="1:16">
      <c r="A17854" s="75" t="s">
        <v>28273</v>
      </c>
      <c r="B17854" s="85">
        <v>17850</v>
      </c>
      <c r="C17854" s="85">
        <v>17799</v>
      </c>
      <c r="D17854" s="85">
        <v>17850</v>
      </c>
      <c r="E17854" s="86" t="s">
        <v>28272</v>
      </c>
      <c r="F17854" s="85" t="s">
        <v>24343</v>
      </c>
      <c r="G17854" s="86" t="s">
        <v>21281</v>
      </c>
      <c r="H17854" s="85" t="s">
        <v>1</v>
      </c>
      <c r="I17854" s="85">
        <v>1</v>
      </c>
      <c r="J17854" s="88">
        <v>4.1200524757552932</v>
      </c>
      <c r="K17854" s="146">
        <v>3.9457381634043927</v>
      </c>
      <c r="L17854" s="147">
        <v>1.529124103957357E-8</v>
      </c>
      <c r="M17854" s="147">
        <v>0.19872614123951091</v>
      </c>
      <c r="N17854" s="87">
        <v>31.474943943397861</v>
      </c>
      <c r="O17854" s="88">
        <v>2.0162581250367868</v>
      </c>
      <c r="P17854" s="89">
        <v>64.059149038126066</v>
      </c>
    </row>
    <row r="17855" spans="1:16">
      <c r="A17855" s="75" t="s">
        <v>21283</v>
      </c>
      <c r="B17855" s="85">
        <v>17851</v>
      </c>
      <c r="C17855" s="85">
        <v>13199</v>
      </c>
      <c r="D17855" s="85">
        <v>17851</v>
      </c>
      <c r="E17855" s="86" t="s">
        <v>21284</v>
      </c>
      <c r="F17855" s="85" t="s">
        <v>55</v>
      </c>
      <c r="G17855" s="86" t="s">
        <v>21285</v>
      </c>
      <c r="H17855" s="85" t="s">
        <v>1</v>
      </c>
      <c r="I17855" s="85">
        <v>1</v>
      </c>
      <c r="J17855" s="88">
        <v>2.9519067687003271</v>
      </c>
      <c r="K17855" s="146">
        <v>3.6362565755308851</v>
      </c>
      <c r="L17855" s="147">
        <v>1.319016517423325E-8</v>
      </c>
      <c r="M17855" s="147">
        <v>0.47051645345975968</v>
      </c>
      <c r="N17855" s="87">
        <v>66.674359453881038</v>
      </c>
      <c r="O17855" s="88">
        <v>2.5749350195605478</v>
      </c>
      <c r="P17855" s="89">
        <v>38.619568911519011</v>
      </c>
    </row>
    <row r="17856" spans="1:16">
      <c r="A17856" s="75" t="s">
        <v>28274</v>
      </c>
      <c r="B17856" s="85">
        <v>17852</v>
      </c>
      <c r="C17856" s="85">
        <v>17800</v>
      </c>
      <c r="D17856" s="85">
        <v>17852</v>
      </c>
      <c r="E17856" s="86" t="s">
        <v>28275</v>
      </c>
      <c r="F17856" s="85" t="s">
        <v>55</v>
      </c>
      <c r="G17856" s="86" t="s">
        <v>21285</v>
      </c>
      <c r="H17856" s="85" t="s">
        <v>1</v>
      </c>
      <c r="I17856" s="85">
        <v>1</v>
      </c>
      <c r="J17856" s="88">
        <v>2.897486667880965</v>
      </c>
      <c r="K17856" s="146">
        <v>3.5599894323888694</v>
      </c>
      <c r="L17856" s="147">
        <v>1.2882936819863159E-8</v>
      </c>
      <c r="M17856" s="147">
        <v>0.46353878404362031</v>
      </c>
      <c r="N17856" s="87">
        <v>65.89029046633604</v>
      </c>
      <c r="O17856" s="88">
        <v>2.5255238967832669</v>
      </c>
      <c r="P17856" s="89">
        <v>38.329226945411335</v>
      </c>
    </row>
    <row r="17857" spans="1:16">
      <c r="A17857" s="75" t="s">
        <v>21286</v>
      </c>
      <c r="B17857" s="85">
        <v>17853</v>
      </c>
      <c r="C17857" s="85">
        <v>13200</v>
      </c>
      <c r="D17857" s="85">
        <v>17853</v>
      </c>
      <c r="E17857" s="86" t="s">
        <v>21287</v>
      </c>
      <c r="F17857" s="85" t="s">
        <v>55</v>
      </c>
      <c r="G17857" s="86" t="s">
        <v>21288</v>
      </c>
      <c r="H17857" s="85" t="s">
        <v>1</v>
      </c>
      <c r="I17857" s="85">
        <v>1</v>
      </c>
      <c r="J17857" s="88">
        <v>142.2227090265167</v>
      </c>
      <c r="K17857" s="146">
        <v>80.243776697119841</v>
      </c>
      <c r="L17857" s="147">
        <v>4.0157216165682049E-7</v>
      </c>
      <c r="M17857" s="147">
        <v>4.5648972832839343</v>
      </c>
      <c r="N17857" s="87">
        <v>136.35844666054501</v>
      </c>
      <c r="O17857" s="88">
        <v>6.7014011428181748</v>
      </c>
      <c r="P17857" s="89">
        <v>49.14547875058193</v>
      </c>
    </row>
    <row r="17858" spans="1:16">
      <c r="A17858" s="75" t="s">
        <v>28281</v>
      </c>
      <c r="B17858" s="85">
        <v>17854</v>
      </c>
      <c r="C17858" s="85">
        <v>17804</v>
      </c>
      <c r="D17858" s="85">
        <v>17854</v>
      </c>
      <c r="E17858" s="86" t="s">
        <v>28280</v>
      </c>
      <c r="F17858" s="85" t="s">
        <v>38</v>
      </c>
      <c r="G17858" s="86" t="s">
        <v>21288</v>
      </c>
      <c r="H17858" s="85" t="s">
        <v>1</v>
      </c>
      <c r="I17858" s="85">
        <v>1</v>
      </c>
      <c r="J17858" s="88">
        <v>142.65963902654971</v>
      </c>
      <c r="K17858" s="146">
        <v>81.452599708161799</v>
      </c>
      <c r="L17858" s="147">
        <v>4.038873530015752E-7</v>
      </c>
      <c r="M17858" s="147">
        <v>6.2720949536571036</v>
      </c>
      <c r="N17858" s="87">
        <v>135.4375378052423</v>
      </c>
      <c r="O17858" s="88">
        <v>7.0576130915079016</v>
      </c>
      <c r="P17858" s="89">
        <v>52.109726785322046</v>
      </c>
    </row>
    <row r="17859" spans="1:16">
      <c r="A17859" s="75" t="s">
        <v>28283</v>
      </c>
      <c r="B17859" s="85">
        <v>17855</v>
      </c>
      <c r="C17859" s="85">
        <v>17806</v>
      </c>
      <c r="D17859" s="85">
        <v>17855</v>
      </c>
      <c r="E17859" s="86" t="s">
        <v>28280</v>
      </c>
      <c r="F17859" s="85" t="s">
        <v>11</v>
      </c>
      <c r="G17859" s="86" t="s">
        <v>21288</v>
      </c>
      <c r="H17859" s="85" t="s">
        <v>1</v>
      </c>
      <c r="I17859" s="85">
        <v>1</v>
      </c>
      <c r="J17859" s="88">
        <v>141.19811714306269</v>
      </c>
      <c r="K17859" s="146">
        <v>77.532760038808703</v>
      </c>
      <c r="L17859" s="147">
        <v>3.9616488176287418E-7</v>
      </c>
      <c r="M17859" s="147">
        <v>0.85550267024917126</v>
      </c>
      <c r="N17859" s="87">
        <v>137.19035106516159</v>
      </c>
      <c r="O17859" s="88">
        <v>5.8589637658449512</v>
      </c>
      <c r="P17859" s="89">
        <v>42.706820999839167</v>
      </c>
    </row>
    <row r="17860" spans="1:16">
      <c r="A17860" s="75" t="s">
        <v>21289</v>
      </c>
      <c r="B17860" s="85">
        <v>17856</v>
      </c>
      <c r="C17860" s="85">
        <v>13201</v>
      </c>
      <c r="D17860" s="85">
        <v>17856</v>
      </c>
      <c r="E17860" s="86" t="s">
        <v>21290</v>
      </c>
      <c r="F17860" s="85" t="s">
        <v>55</v>
      </c>
      <c r="G17860" s="86" t="s">
        <v>21291</v>
      </c>
      <c r="H17860" s="85" t="s">
        <v>1</v>
      </c>
      <c r="I17860" s="85">
        <v>1</v>
      </c>
      <c r="J17860" s="88">
        <v>149.69096874937091</v>
      </c>
      <c r="K17860" s="146">
        <v>84.694908618831974</v>
      </c>
      <c r="L17860" s="147">
        <v>4.2322870611928371E-7</v>
      </c>
      <c r="M17860" s="147">
        <v>4.8373334342635559</v>
      </c>
      <c r="N17860" s="87">
        <v>148.97755859671409</v>
      </c>
      <c r="O17860" s="88">
        <v>7.3554715820290477</v>
      </c>
      <c r="P17860" s="89">
        <v>49.373017327666709</v>
      </c>
    </row>
    <row r="17861" spans="1:16">
      <c r="A17861" s="75" t="s">
        <v>28276</v>
      </c>
      <c r="B17861" s="85">
        <v>17857</v>
      </c>
      <c r="C17861" s="85">
        <v>17801</v>
      </c>
      <c r="D17861" s="85">
        <v>17857</v>
      </c>
      <c r="E17861" s="86" t="s">
        <v>28277</v>
      </c>
      <c r="F17861" s="85" t="s">
        <v>38</v>
      </c>
      <c r="G17861" s="86" t="s">
        <v>21291</v>
      </c>
      <c r="H17861" s="85" t="s">
        <v>1</v>
      </c>
      <c r="I17861" s="85">
        <v>1</v>
      </c>
      <c r="J17861" s="88">
        <v>149.58077347113189</v>
      </c>
      <c r="K17861" s="146">
        <v>84.573624259434681</v>
      </c>
      <c r="L17861" s="147">
        <v>4.2270117630611011E-7</v>
      </c>
      <c r="M17861" s="147">
        <v>4.8228103902150714</v>
      </c>
      <c r="N17861" s="87">
        <v>147.30275798862891</v>
      </c>
      <c r="O17861" s="88">
        <v>7.2552933747368096</v>
      </c>
      <c r="P17861" s="89">
        <v>49.254294174837405</v>
      </c>
    </row>
    <row r="17862" spans="1:16">
      <c r="A17862" s="75" t="s">
        <v>28278</v>
      </c>
      <c r="B17862" s="85">
        <v>17858</v>
      </c>
      <c r="C17862" s="85">
        <v>17802</v>
      </c>
      <c r="D17862" s="85">
        <v>17858</v>
      </c>
      <c r="E17862" s="86" t="s">
        <v>28277</v>
      </c>
      <c r="F17862" s="85" t="s">
        <v>11</v>
      </c>
      <c r="G17862" s="86" t="s">
        <v>21291</v>
      </c>
      <c r="H17862" s="85" t="s">
        <v>1</v>
      </c>
      <c r="I17862" s="85">
        <v>1</v>
      </c>
      <c r="J17862" s="88">
        <v>149.65309715168021</v>
      </c>
      <c r="K17862" s="146">
        <v>84.607365111956653</v>
      </c>
      <c r="L17862" s="147">
        <v>4.2290836753767129E-7</v>
      </c>
      <c r="M17862" s="147">
        <v>4.8317751938290021</v>
      </c>
      <c r="N17862" s="87">
        <v>148.50649281144419</v>
      </c>
      <c r="O17862" s="88">
        <v>7.3215488330013487</v>
      </c>
      <c r="P17862" s="89">
        <v>49.301203566212941</v>
      </c>
    </row>
    <row r="17863" spans="1:16">
      <c r="A17863" s="75" t="s">
        <v>21292</v>
      </c>
      <c r="B17863" s="85">
        <v>17859</v>
      </c>
      <c r="C17863" s="85">
        <v>13202</v>
      </c>
      <c r="D17863" s="85">
        <v>17859</v>
      </c>
      <c r="E17863" s="86" t="s">
        <v>21293</v>
      </c>
      <c r="F17863" s="85" t="s">
        <v>55</v>
      </c>
      <c r="G17863" s="86" t="s">
        <v>21294</v>
      </c>
      <c r="H17863" s="85" t="s">
        <v>1</v>
      </c>
      <c r="I17863" s="85">
        <v>1</v>
      </c>
      <c r="J17863" s="88">
        <v>6.1690578173592554</v>
      </c>
      <c r="K17863" s="146">
        <v>7.7845381169288874</v>
      </c>
      <c r="L17863" s="147">
        <v>2.728964368472008E-8</v>
      </c>
      <c r="M17863" s="147">
        <v>0.63828755699660689</v>
      </c>
      <c r="N17863" s="87">
        <v>111.8421236527292</v>
      </c>
      <c r="O17863" s="88">
        <v>5.3665352386572183</v>
      </c>
      <c r="P17863" s="89">
        <v>47.983130714866959</v>
      </c>
    </row>
    <row r="17864" spans="1:16">
      <c r="A17864" s="75" t="s">
        <v>28284</v>
      </c>
      <c r="B17864" s="85">
        <v>17860</v>
      </c>
      <c r="C17864" s="85">
        <v>17807</v>
      </c>
      <c r="D17864" s="85">
        <v>17860</v>
      </c>
      <c r="E17864" s="86" t="s">
        <v>28285</v>
      </c>
      <c r="F17864" s="85" t="s">
        <v>38</v>
      </c>
      <c r="G17864" s="86" t="s">
        <v>21294</v>
      </c>
      <c r="H17864" s="85" t="s">
        <v>1</v>
      </c>
      <c r="I17864" s="85">
        <v>1</v>
      </c>
      <c r="J17864" s="88">
        <v>6.1406069550507594</v>
      </c>
      <c r="K17864" s="146">
        <v>7.7466901959060319</v>
      </c>
      <c r="L17864" s="147">
        <v>2.709449461148985E-8</v>
      </c>
      <c r="M17864" s="147">
        <v>0.63181506947149824</v>
      </c>
      <c r="N17864" s="87">
        <v>111.1670628762795</v>
      </c>
      <c r="O17864" s="88">
        <v>5.3395696423917069</v>
      </c>
      <c r="P17864" s="89">
        <v>48.031939535312198</v>
      </c>
    </row>
    <row r="17865" spans="1:16">
      <c r="A17865" s="75" t="s">
        <v>28286</v>
      </c>
      <c r="B17865" s="85">
        <v>17861</v>
      </c>
      <c r="C17865" s="85">
        <v>17808</v>
      </c>
      <c r="D17865" s="85">
        <v>17861</v>
      </c>
      <c r="E17865" s="86" t="s">
        <v>28285</v>
      </c>
      <c r="F17865" s="85" t="s">
        <v>11</v>
      </c>
      <c r="G17865" s="86" t="s">
        <v>21294</v>
      </c>
      <c r="H17865" s="85" t="s">
        <v>1</v>
      </c>
      <c r="I17865" s="85">
        <v>1</v>
      </c>
      <c r="J17865" s="88">
        <v>6.0620532971028576</v>
      </c>
      <c r="K17865" s="146">
        <v>7.6304769141145918</v>
      </c>
      <c r="L17865" s="147">
        <v>2.675546897891256E-8</v>
      </c>
      <c r="M17865" s="147">
        <v>0.63028695822353176</v>
      </c>
      <c r="N17865" s="87">
        <v>110.8373268416894</v>
      </c>
      <c r="O17865" s="88">
        <v>5.2716747670248756</v>
      </c>
      <c r="P17865" s="89">
        <v>47.562269113134484</v>
      </c>
    </row>
    <row r="17866" spans="1:16">
      <c r="A17866" s="75" t="s">
        <v>21295</v>
      </c>
      <c r="B17866" s="85">
        <v>17862</v>
      </c>
      <c r="C17866" s="85">
        <v>13203</v>
      </c>
      <c r="D17866" s="85">
        <v>17862</v>
      </c>
      <c r="E17866" s="86" t="s">
        <v>21296</v>
      </c>
      <c r="F17866" s="85" t="s">
        <v>55</v>
      </c>
      <c r="G17866" s="86" t="s">
        <v>21297</v>
      </c>
      <c r="H17866" s="85" t="s">
        <v>1</v>
      </c>
      <c r="I17866" s="85">
        <v>1</v>
      </c>
      <c r="J17866" s="88">
        <v>2.3528729637171271</v>
      </c>
      <c r="K17866" s="146">
        <v>3.2237803346893052</v>
      </c>
      <c r="L17866" s="147">
        <v>3.4254952448524423E-8</v>
      </c>
      <c r="M17866" s="147">
        <v>0.1702616555069521</v>
      </c>
      <c r="N17866" s="87">
        <v>28.278901096243789</v>
      </c>
      <c r="O17866" s="88">
        <v>1.7855257676161871</v>
      </c>
      <c r="P17866" s="89">
        <v>63.139856868531353</v>
      </c>
    </row>
    <row r="17867" spans="1:16">
      <c r="A17867" s="75" t="s">
        <v>28297</v>
      </c>
      <c r="B17867" s="85">
        <v>17863</v>
      </c>
      <c r="C17867" s="85">
        <v>17816</v>
      </c>
      <c r="D17867" s="85">
        <v>17863</v>
      </c>
      <c r="E17867" s="86" t="s">
        <v>28298</v>
      </c>
      <c r="F17867" s="85" t="s">
        <v>1341</v>
      </c>
      <c r="G17867" s="86" t="s">
        <v>21297</v>
      </c>
      <c r="H17867" s="85" t="s">
        <v>1</v>
      </c>
      <c r="I17867" s="85">
        <v>1</v>
      </c>
      <c r="J17867" s="88">
        <v>1.9258660608364491</v>
      </c>
      <c r="K17867" s="146">
        <v>2.5774409924143229</v>
      </c>
      <c r="L17867" s="147">
        <v>3.2212158241287362E-8</v>
      </c>
      <c r="M17867" s="147">
        <v>0.146673864755692</v>
      </c>
      <c r="N17867" s="87">
        <v>22.793555407343089</v>
      </c>
      <c r="O17867" s="88">
        <v>1.384529171719838</v>
      </c>
      <c r="P17867" s="89">
        <v>60.742132895765934</v>
      </c>
    </row>
    <row r="17868" spans="1:16">
      <c r="A17868" s="75" t="s">
        <v>28299</v>
      </c>
      <c r="B17868" s="85">
        <v>17864</v>
      </c>
      <c r="C17868" s="85">
        <v>17817</v>
      </c>
      <c r="D17868" s="85">
        <v>17864</v>
      </c>
      <c r="E17868" s="86" t="s">
        <v>28298</v>
      </c>
      <c r="F17868" s="85" t="s">
        <v>38</v>
      </c>
      <c r="G17868" s="86" t="s">
        <v>21297</v>
      </c>
      <c r="H17868" s="85" t="s">
        <v>1</v>
      </c>
      <c r="I17868" s="85">
        <v>1</v>
      </c>
      <c r="J17868" s="88">
        <v>2.033504266131041</v>
      </c>
      <c r="K17868" s="146">
        <v>2.7744002280442843</v>
      </c>
      <c r="L17868" s="147">
        <v>3.2743130656302468E-8</v>
      </c>
      <c r="M17868" s="147">
        <v>0.1449647996165763</v>
      </c>
      <c r="N17868" s="87">
        <v>24.16318138487555</v>
      </c>
      <c r="O17868" s="88">
        <v>1.4751813945154919</v>
      </c>
      <c r="P17868" s="89">
        <v>61.050793395891638</v>
      </c>
    </row>
    <row r="17869" spans="1:16">
      <c r="A17869" s="75" t="s">
        <v>28300</v>
      </c>
      <c r="B17869" s="85">
        <v>17865</v>
      </c>
      <c r="C17869" s="85">
        <v>17818</v>
      </c>
      <c r="D17869" s="85">
        <v>17865</v>
      </c>
      <c r="E17869" s="86" t="s">
        <v>28298</v>
      </c>
      <c r="F17869" s="85" t="s">
        <v>238</v>
      </c>
      <c r="G17869" s="86" t="s">
        <v>21297</v>
      </c>
      <c r="H17869" s="85" t="s">
        <v>1</v>
      </c>
      <c r="I17869" s="85">
        <v>1</v>
      </c>
      <c r="J17869" s="88">
        <v>2.7227170540192418</v>
      </c>
      <c r="K17869" s="146">
        <v>3.9315203583616047</v>
      </c>
      <c r="L17869" s="147">
        <v>3.596440642591017E-8</v>
      </c>
      <c r="M17869" s="147">
        <v>0.15394705895277799</v>
      </c>
      <c r="N17869" s="87">
        <v>32.057397163289373</v>
      </c>
      <c r="O17869" s="88">
        <v>2.1566088754835131</v>
      </c>
      <c r="P17869" s="89">
        <v>67.273361729852482</v>
      </c>
    </row>
    <row r="17870" spans="1:16">
      <c r="A17870" s="75" t="s">
        <v>21298</v>
      </c>
      <c r="B17870" s="85">
        <v>17866</v>
      </c>
      <c r="C17870" s="85">
        <v>13204</v>
      </c>
      <c r="D17870" s="85">
        <v>17866</v>
      </c>
      <c r="E17870" s="86" t="s">
        <v>21299</v>
      </c>
      <c r="F17870" s="85" t="s">
        <v>55</v>
      </c>
      <c r="G17870" s="86" t="s">
        <v>21300</v>
      </c>
      <c r="H17870" s="85" t="s">
        <v>1</v>
      </c>
      <c r="I17870" s="85">
        <v>1</v>
      </c>
      <c r="J17870" s="88">
        <v>3.183120549633331</v>
      </c>
      <c r="K17870" s="146">
        <v>4.6943933206315496</v>
      </c>
      <c r="L17870" s="147">
        <v>4.3078904091807758E-8</v>
      </c>
      <c r="M17870" s="147">
        <v>0.14604143250635421</v>
      </c>
      <c r="N17870" s="87">
        <v>30.505459000367338</v>
      </c>
      <c r="O17870" s="88">
        <v>2.2275025393597829</v>
      </c>
      <c r="P17870" s="89">
        <v>73.019800794767917</v>
      </c>
    </row>
    <row r="17871" spans="1:16">
      <c r="A17871" s="75" t="s">
        <v>28301</v>
      </c>
      <c r="B17871" s="85">
        <v>17867</v>
      </c>
      <c r="C17871" s="85">
        <v>17819</v>
      </c>
      <c r="D17871" s="85">
        <v>17867</v>
      </c>
      <c r="E17871" s="86" t="s">
        <v>28302</v>
      </c>
      <c r="F17871" s="85" t="s">
        <v>38</v>
      </c>
      <c r="G17871" s="86" t="s">
        <v>21300</v>
      </c>
      <c r="H17871" s="85" t="s">
        <v>1</v>
      </c>
      <c r="I17871" s="85">
        <v>1</v>
      </c>
      <c r="J17871" s="88">
        <v>2.7536644583759968</v>
      </c>
      <c r="K17871" s="146">
        <v>4.0526196903570542</v>
      </c>
      <c r="L17871" s="147">
        <v>4.1039641805522083E-8</v>
      </c>
      <c r="M17871" s="147">
        <v>0.1207523143253955</v>
      </c>
      <c r="N17871" s="87">
        <v>25.067141295030432</v>
      </c>
      <c r="O17871" s="88">
        <v>1.815507836590315</v>
      </c>
      <c r="P17871" s="89">
        <v>72.425802975397119</v>
      </c>
    </row>
    <row r="17872" spans="1:16">
      <c r="A17872" s="75" t="s">
        <v>28303</v>
      </c>
      <c r="B17872" s="85">
        <v>17868</v>
      </c>
      <c r="C17872" s="85">
        <v>17820</v>
      </c>
      <c r="D17872" s="85">
        <v>17868</v>
      </c>
      <c r="E17872" s="86" t="s">
        <v>28302</v>
      </c>
      <c r="F17872" s="85" t="s">
        <v>238</v>
      </c>
      <c r="G17872" s="86" t="s">
        <v>21300</v>
      </c>
      <c r="H17872" s="85" t="s">
        <v>1</v>
      </c>
      <c r="I17872" s="85">
        <v>1</v>
      </c>
      <c r="J17872" s="88">
        <v>3.4426819143600049</v>
      </c>
      <c r="K17872" s="146">
        <v>5.2098205431031488</v>
      </c>
      <c r="L17872" s="147">
        <v>4.4260494847527422E-8</v>
      </c>
      <c r="M17872" s="147">
        <v>0.1296721031377728</v>
      </c>
      <c r="N17872" s="87">
        <v>32.957333444329933</v>
      </c>
      <c r="O17872" s="88">
        <v>2.496737209409051</v>
      </c>
      <c r="P17872" s="89">
        <v>75.756651053897571</v>
      </c>
    </row>
    <row r="17873" spans="1:16">
      <c r="A17873" s="75" t="s">
        <v>21301</v>
      </c>
      <c r="B17873" s="85">
        <v>17869</v>
      </c>
      <c r="C17873" s="85">
        <v>13205</v>
      </c>
      <c r="D17873" s="85">
        <v>17869</v>
      </c>
      <c r="E17873" s="86" t="s">
        <v>21302</v>
      </c>
      <c r="F17873" s="85" t="s">
        <v>55</v>
      </c>
      <c r="G17873" s="86" t="s">
        <v>21303</v>
      </c>
      <c r="H17873" s="85" t="s">
        <v>1</v>
      </c>
      <c r="I17873" s="85">
        <v>1</v>
      </c>
      <c r="J17873" s="88">
        <v>9.1522647342413688</v>
      </c>
      <c r="K17873" s="146">
        <v>20.343872939133544</v>
      </c>
      <c r="L17873" s="147">
        <v>1.163511520891296E-7</v>
      </c>
      <c r="M17873" s="147">
        <v>0.47461328900925898</v>
      </c>
      <c r="N17873" s="87">
        <v>92.096835969766218</v>
      </c>
      <c r="O17873" s="88">
        <v>6.870870091340775</v>
      </c>
      <c r="P17873" s="89">
        <v>74.604844118601008</v>
      </c>
    </row>
    <row r="17874" spans="1:16">
      <c r="A17874" s="75" t="s">
        <v>28290</v>
      </c>
      <c r="B17874" s="85">
        <v>17870</v>
      </c>
      <c r="C17874" s="85">
        <v>17811</v>
      </c>
      <c r="D17874" s="85">
        <v>17870</v>
      </c>
      <c r="E17874" s="86" t="s">
        <v>28291</v>
      </c>
      <c r="F17874" s="85" t="s">
        <v>1341</v>
      </c>
      <c r="G17874" s="86" t="s">
        <v>21303</v>
      </c>
      <c r="H17874" s="85" t="s">
        <v>1</v>
      </c>
      <c r="I17874" s="85">
        <v>1</v>
      </c>
      <c r="J17874" s="88">
        <v>10.31329310264603</v>
      </c>
      <c r="K17874" s="146">
        <v>22.796852115204903</v>
      </c>
      <c r="L17874" s="147">
        <v>1.3144506126473621E-7</v>
      </c>
      <c r="M17874" s="147">
        <v>0.54694481641195403</v>
      </c>
      <c r="N17874" s="87">
        <v>103.66512376144379</v>
      </c>
      <c r="O17874" s="88">
        <v>7.696926905136265</v>
      </c>
      <c r="P17874" s="89">
        <v>74.247988386610942</v>
      </c>
    </row>
    <row r="17875" spans="1:16">
      <c r="A17875" s="75" t="s">
        <v>28292</v>
      </c>
      <c r="B17875" s="85">
        <v>17871</v>
      </c>
      <c r="C17875" s="85">
        <v>17812</v>
      </c>
      <c r="D17875" s="85">
        <v>17871</v>
      </c>
      <c r="E17875" s="86" t="s">
        <v>28291</v>
      </c>
      <c r="F17875" s="85" t="s">
        <v>38</v>
      </c>
      <c r="G17875" s="86" t="s">
        <v>21303</v>
      </c>
      <c r="H17875" s="85" t="s">
        <v>1</v>
      </c>
      <c r="I17875" s="85">
        <v>1</v>
      </c>
      <c r="J17875" s="88">
        <v>8.8393678586739171</v>
      </c>
      <c r="K17875" s="146">
        <v>19.899774282592016</v>
      </c>
      <c r="L17875" s="147">
        <v>1.1479181159424389E-7</v>
      </c>
      <c r="M17875" s="147">
        <v>0.44936911160545362</v>
      </c>
      <c r="N17875" s="87">
        <v>87.943947521457901</v>
      </c>
      <c r="O17875" s="88">
        <v>6.5787577153580621</v>
      </c>
      <c r="P17875" s="89">
        <v>74.806258995286484</v>
      </c>
    </row>
    <row r="17876" spans="1:16">
      <c r="A17876" s="75" t="s">
        <v>28293</v>
      </c>
      <c r="B17876" s="85">
        <v>17872</v>
      </c>
      <c r="C17876" s="85">
        <v>17813</v>
      </c>
      <c r="D17876" s="85">
        <v>17872</v>
      </c>
      <c r="E17876" s="86" t="s">
        <v>28291</v>
      </c>
      <c r="F17876" s="85" t="s">
        <v>238</v>
      </c>
      <c r="G17876" s="86" t="s">
        <v>21303</v>
      </c>
      <c r="H17876" s="85" t="s">
        <v>1</v>
      </c>
      <c r="I17876" s="85">
        <v>1</v>
      </c>
      <c r="J17876" s="88">
        <v>10.96215661075629</v>
      </c>
      <c r="K17876" s="146">
        <v>23.361527023862386</v>
      </c>
      <c r="L17876" s="147">
        <v>1.240282563012045E-7</v>
      </c>
      <c r="M17876" s="147">
        <v>0.48606075486596978</v>
      </c>
      <c r="N17876" s="87">
        <v>113.22615311324181</v>
      </c>
      <c r="O17876" s="88">
        <v>8.6640976751817291</v>
      </c>
      <c r="P17876" s="89">
        <v>76.520286497028948</v>
      </c>
    </row>
    <row r="17877" spans="1:16">
      <c r="A17877" s="75" t="s">
        <v>21304</v>
      </c>
      <c r="B17877" s="85">
        <v>17873</v>
      </c>
      <c r="C17877" s="85">
        <v>13206</v>
      </c>
      <c r="D17877" s="85">
        <v>17873</v>
      </c>
      <c r="E17877" s="86" t="s">
        <v>21305</v>
      </c>
      <c r="F17877" s="85" t="s">
        <v>55</v>
      </c>
      <c r="G17877" s="86" t="s">
        <v>21306</v>
      </c>
      <c r="H17877" s="85" t="s">
        <v>1</v>
      </c>
      <c r="I17877" s="85">
        <v>1</v>
      </c>
      <c r="J17877" s="88">
        <v>5.6259587187586444</v>
      </c>
      <c r="K17877" s="146">
        <v>6.9532384217058283</v>
      </c>
      <c r="L17877" s="147">
        <v>2.5487839557184071E-8</v>
      </c>
      <c r="M17877" s="147">
        <v>0.80427421529227161</v>
      </c>
      <c r="N17877" s="87">
        <v>112.38139466602431</v>
      </c>
      <c r="O17877" s="88">
        <v>4.8627422487811227</v>
      </c>
      <c r="P17877" s="89">
        <v>43.269993785290247</v>
      </c>
    </row>
    <row r="17878" spans="1:16">
      <c r="A17878" s="75" t="s">
        <v>28304</v>
      </c>
      <c r="B17878" s="85">
        <v>17874</v>
      </c>
      <c r="C17878" s="85">
        <v>17821</v>
      </c>
      <c r="D17878" s="85">
        <v>17874</v>
      </c>
      <c r="E17878" s="86" t="s">
        <v>28305</v>
      </c>
      <c r="F17878" s="85" t="s">
        <v>38</v>
      </c>
      <c r="G17878" s="86" t="s">
        <v>21306</v>
      </c>
      <c r="H17878" s="85" t="s">
        <v>1</v>
      </c>
      <c r="I17878" s="85">
        <v>1</v>
      </c>
      <c r="J17878" s="88">
        <v>5.5049000591241217</v>
      </c>
      <c r="K17878" s="146">
        <v>6.7924027512705436</v>
      </c>
      <c r="L17878" s="147">
        <v>2.4862935169326129E-8</v>
      </c>
      <c r="M17878" s="147">
        <v>0.78830727150922675</v>
      </c>
      <c r="N17878" s="87">
        <v>110.5940764404158</v>
      </c>
      <c r="O17878" s="88">
        <v>4.7526820030957291</v>
      </c>
      <c r="P17878" s="89">
        <v>42.974109971037251</v>
      </c>
    </row>
    <row r="17879" spans="1:16">
      <c r="A17879" s="75" t="s">
        <v>28306</v>
      </c>
      <c r="B17879" s="85">
        <v>17875</v>
      </c>
      <c r="C17879" s="85">
        <v>17822</v>
      </c>
      <c r="D17879" s="85">
        <v>17875</v>
      </c>
      <c r="E17879" s="86" t="s">
        <v>28305</v>
      </c>
      <c r="F17879" s="85" t="s">
        <v>238</v>
      </c>
      <c r="G17879" s="86" t="s">
        <v>21306</v>
      </c>
      <c r="H17879" s="85" t="s">
        <v>1</v>
      </c>
      <c r="I17879" s="85">
        <v>1</v>
      </c>
      <c r="J17879" s="88">
        <v>5.8252090622514574</v>
      </c>
      <c r="K17879" s="146">
        <v>7.3668561129446646</v>
      </c>
      <c r="L17879" s="147">
        <v>2.6395814656834581E-8</v>
      </c>
      <c r="M17879" s="147">
        <v>0.787685854345336</v>
      </c>
      <c r="N17879" s="87">
        <v>113.8972155507105</v>
      </c>
      <c r="O17879" s="88">
        <v>5.0838014984453723</v>
      </c>
      <c r="P17879" s="89">
        <v>44.634993699050611</v>
      </c>
    </row>
    <row r="17880" spans="1:16">
      <c r="A17880" s="75" t="s">
        <v>21307</v>
      </c>
      <c r="B17880" s="85">
        <v>17876</v>
      </c>
      <c r="C17880" s="85">
        <v>13207</v>
      </c>
      <c r="D17880" s="85">
        <v>17876</v>
      </c>
      <c r="E17880" s="86" t="s">
        <v>21308</v>
      </c>
      <c r="F17880" s="85" t="s">
        <v>55</v>
      </c>
      <c r="G17880" s="86" t="s">
        <v>21309</v>
      </c>
      <c r="H17880" s="85" t="s">
        <v>1</v>
      </c>
      <c r="I17880" s="85">
        <v>1</v>
      </c>
      <c r="J17880" s="88">
        <v>3.0439521861160341</v>
      </c>
      <c r="K17880" s="146">
        <v>3.312993264066638</v>
      </c>
      <c r="L17880" s="147">
        <v>1.2681263908888799E-8</v>
      </c>
      <c r="M17880" s="147">
        <v>0.72963577284055448</v>
      </c>
      <c r="N17880" s="87">
        <v>92.780957963843605</v>
      </c>
      <c r="O17880" s="88">
        <v>2.537981605853878</v>
      </c>
      <c r="P17880" s="89">
        <v>27.354552718057942</v>
      </c>
    </row>
    <row r="17881" spans="1:16">
      <c r="A17881" s="75" t="s">
        <v>28307</v>
      </c>
      <c r="B17881" s="85">
        <v>17877</v>
      </c>
      <c r="C17881" s="85">
        <v>17823</v>
      </c>
      <c r="D17881" s="85">
        <v>17877</v>
      </c>
      <c r="E17881" s="86" t="s">
        <v>28308</v>
      </c>
      <c r="F17881" s="85" t="s">
        <v>38</v>
      </c>
      <c r="G17881" s="86" t="s">
        <v>21309</v>
      </c>
      <c r="H17881" s="85" t="s">
        <v>1</v>
      </c>
      <c r="I17881" s="85">
        <v>1</v>
      </c>
      <c r="J17881" s="88">
        <v>2.9202183593916069</v>
      </c>
      <c r="K17881" s="146">
        <v>3.1473593989571422</v>
      </c>
      <c r="L17881" s="147">
        <v>1.2043554155410441E-8</v>
      </c>
      <c r="M17881" s="147">
        <v>0.71367411692357052</v>
      </c>
      <c r="N17881" s="87">
        <v>90.966062727751194</v>
      </c>
      <c r="O17881" s="88">
        <v>2.425155564320117</v>
      </c>
      <c r="P17881" s="89">
        <v>26.660003649693746</v>
      </c>
    </row>
    <row r="17882" spans="1:16">
      <c r="A17882" s="75" t="s">
        <v>28309</v>
      </c>
      <c r="B17882" s="85">
        <v>17878</v>
      </c>
      <c r="C17882" s="85">
        <v>17824</v>
      </c>
      <c r="D17882" s="85">
        <v>17878</v>
      </c>
      <c r="E17882" s="86" t="s">
        <v>28308</v>
      </c>
      <c r="F17882" s="85" t="s">
        <v>238</v>
      </c>
      <c r="G17882" s="86" t="s">
        <v>21309</v>
      </c>
      <c r="H17882" s="85" t="s">
        <v>1</v>
      </c>
      <c r="I17882" s="85">
        <v>1</v>
      </c>
      <c r="J17882" s="88">
        <v>3.5512056808373438</v>
      </c>
      <c r="K17882" s="146">
        <v>4.2790471047742304</v>
      </c>
      <c r="L17882" s="147">
        <v>1.5063574011116091E-8</v>
      </c>
      <c r="M17882" s="147">
        <v>0.712438603700281</v>
      </c>
      <c r="N17882" s="87">
        <v>97.471835768928756</v>
      </c>
      <c r="O17882" s="88">
        <v>3.077478453375273</v>
      </c>
      <c r="P17882" s="89">
        <v>31.573001873801637</v>
      </c>
    </row>
    <row r="17883" spans="1:16">
      <c r="A17883" s="75" t="s">
        <v>21310</v>
      </c>
      <c r="B17883" s="85">
        <v>17879</v>
      </c>
      <c r="C17883" s="85">
        <v>13208</v>
      </c>
      <c r="D17883" s="85">
        <v>17879</v>
      </c>
      <c r="E17883" s="86" t="s">
        <v>21311</v>
      </c>
      <c r="F17883" s="85" t="s">
        <v>55</v>
      </c>
      <c r="G17883" s="86" t="s">
        <v>21312</v>
      </c>
      <c r="H17883" s="85" t="s">
        <v>1</v>
      </c>
      <c r="I17883" s="85">
        <v>1</v>
      </c>
      <c r="J17883" s="88">
        <v>161.209658802799</v>
      </c>
      <c r="K17883" s="146">
        <v>314.90128559810353</v>
      </c>
      <c r="L17883" s="147">
        <v>1.796523944319736E-6</v>
      </c>
      <c r="M17883" s="147">
        <v>9.3778345285338123</v>
      </c>
      <c r="N17883" s="87">
        <v>1373.309656045313</v>
      </c>
      <c r="O17883" s="88">
        <v>109.2478724244699</v>
      </c>
      <c r="P17883" s="89">
        <v>79.550793183140058</v>
      </c>
    </row>
    <row r="17884" spans="1:16">
      <c r="A17884" s="75" t="s">
        <v>28310</v>
      </c>
      <c r="B17884" s="85">
        <v>17880</v>
      </c>
      <c r="C17884" s="85">
        <v>17825</v>
      </c>
      <c r="D17884" s="85">
        <v>17880</v>
      </c>
      <c r="E17884" s="86" t="s">
        <v>28311</v>
      </c>
      <c r="F17884" s="85" t="s">
        <v>38</v>
      </c>
      <c r="G17884" s="86" t="s">
        <v>21312</v>
      </c>
      <c r="H17884" s="85" t="s">
        <v>1</v>
      </c>
      <c r="I17884" s="85">
        <v>1</v>
      </c>
      <c r="J17884" s="88">
        <v>160.44053699880641</v>
      </c>
      <c r="K17884" s="146">
        <v>313.61972502010229</v>
      </c>
      <c r="L17884" s="147">
        <v>1.792829344718956E-6</v>
      </c>
      <c r="M17884" s="147">
        <v>9.3572043056336209</v>
      </c>
      <c r="N17884" s="87">
        <v>1364.6746489525419</v>
      </c>
      <c r="O17884" s="88">
        <v>108.47264247103961</v>
      </c>
      <c r="P17884" s="89">
        <v>79.486083041329991</v>
      </c>
    </row>
    <row r="17885" spans="1:16">
      <c r="A17885" s="75" t="s">
        <v>28312</v>
      </c>
      <c r="B17885" s="85">
        <v>17881</v>
      </c>
      <c r="C17885" s="85">
        <v>17826</v>
      </c>
      <c r="D17885" s="85">
        <v>17881</v>
      </c>
      <c r="E17885" s="86" t="s">
        <v>28311</v>
      </c>
      <c r="F17885" s="85" t="s">
        <v>238</v>
      </c>
      <c r="G17885" s="86" t="s">
        <v>21312</v>
      </c>
      <c r="H17885" s="85" t="s">
        <v>1</v>
      </c>
      <c r="I17885" s="85">
        <v>1</v>
      </c>
      <c r="J17885" s="88">
        <v>164.7506578715724</v>
      </c>
      <c r="K17885" s="146">
        <v>321.3496521346915</v>
      </c>
      <c r="L17885" s="147">
        <v>1.8134558209850211E-6</v>
      </c>
      <c r="M17885" s="147">
        <v>9.3488432694026464</v>
      </c>
      <c r="N17885" s="87">
        <v>1409.1222007290769</v>
      </c>
      <c r="O17885" s="88">
        <v>112.9282247899461</v>
      </c>
      <c r="P17885" s="89">
        <v>80.140831456290499</v>
      </c>
    </row>
    <row r="17886" spans="1:16">
      <c r="A17886" s="75" t="s">
        <v>21313</v>
      </c>
      <c r="B17886" s="85">
        <v>17882</v>
      </c>
      <c r="C17886" s="85">
        <v>13209</v>
      </c>
      <c r="D17886" s="85">
        <v>17882</v>
      </c>
      <c r="E17886" s="86" t="s">
        <v>21314</v>
      </c>
      <c r="F17886" s="85" t="s">
        <v>55</v>
      </c>
      <c r="G17886" s="86" t="s">
        <v>21315</v>
      </c>
      <c r="H17886" s="85" t="s">
        <v>1</v>
      </c>
      <c r="I17886" s="85">
        <v>1</v>
      </c>
      <c r="J17886" s="88">
        <v>11.611798177106341</v>
      </c>
      <c r="K17886" s="146">
        <v>23.697836887218084</v>
      </c>
      <c r="L17886" s="147">
        <v>1.2938142447416641E-7</v>
      </c>
      <c r="M17886" s="147">
        <v>0.60460819155904411</v>
      </c>
      <c r="N17886" s="87">
        <v>123.8858821810082</v>
      </c>
      <c r="O17886" s="88">
        <v>8.9704080035307481</v>
      </c>
      <c r="P17886" s="89">
        <v>72.408638059534425</v>
      </c>
    </row>
    <row r="17887" spans="1:16">
      <c r="A17887" s="75" t="s">
        <v>28287</v>
      </c>
      <c r="B17887" s="85">
        <v>17883</v>
      </c>
      <c r="C17887" s="85">
        <v>17809</v>
      </c>
      <c r="D17887" s="85">
        <v>17883</v>
      </c>
      <c r="E17887" s="86" t="s">
        <v>28288</v>
      </c>
      <c r="F17887" s="85" t="s">
        <v>38</v>
      </c>
      <c r="G17887" s="86" t="s">
        <v>21315</v>
      </c>
      <c r="H17887" s="85" t="s">
        <v>1</v>
      </c>
      <c r="I17887" s="85">
        <v>1</v>
      </c>
      <c r="J17887" s="88">
        <v>11.369820588007171</v>
      </c>
      <c r="K17887" s="146">
        <v>22.992788610864668</v>
      </c>
      <c r="L17887" s="147">
        <v>1.2608786246763409E-7</v>
      </c>
      <c r="M17887" s="147">
        <v>0.70000365762418704</v>
      </c>
      <c r="N17887" s="87">
        <v>126.7105173736816</v>
      </c>
      <c r="O17887" s="88">
        <v>8.7842406240889588</v>
      </c>
      <c r="P17887" s="89">
        <v>69.325268384654947</v>
      </c>
    </row>
    <row r="17888" spans="1:16">
      <c r="A17888" s="75" t="s">
        <v>28289</v>
      </c>
      <c r="B17888" s="85">
        <v>17884</v>
      </c>
      <c r="C17888" s="85">
        <v>17810</v>
      </c>
      <c r="D17888" s="85">
        <v>17884</v>
      </c>
      <c r="E17888" s="86" t="s">
        <v>28288</v>
      </c>
      <c r="F17888" s="85" t="s">
        <v>238</v>
      </c>
      <c r="G17888" s="86" t="s">
        <v>21315</v>
      </c>
      <c r="H17888" s="85" t="s">
        <v>1</v>
      </c>
      <c r="I17888" s="85">
        <v>1</v>
      </c>
      <c r="J17888" s="88">
        <v>12.93521602449068</v>
      </c>
      <c r="K17888" s="146">
        <v>25.859919910600087</v>
      </c>
      <c r="L17888" s="147">
        <v>1.3366419668590509E-7</v>
      </c>
      <c r="M17888" s="147">
        <v>0.69694098459608744</v>
      </c>
      <c r="N17888" s="87">
        <v>143.2182171593295</v>
      </c>
      <c r="O17888" s="88">
        <v>10.410249626137499</v>
      </c>
      <c r="P17888" s="89">
        <v>72.688026932748031</v>
      </c>
    </row>
    <row r="17889" spans="1:16">
      <c r="A17889" s="75" t="s">
        <v>28294</v>
      </c>
      <c r="B17889" s="85">
        <v>17885</v>
      </c>
      <c r="C17889" s="85">
        <v>17814</v>
      </c>
      <c r="D17889" s="85">
        <v>17885</v>
      </c>
      <c r="E17889" s="86" t="s">
        <v>28295</v>
      </c>
      <c r="F17889" s="85" t="s">
        <v>1341</v>
      </c>
      <c r="G17889" s="86" t="s">
        <v>21315</v>
      </c>
      <c r="H17889" s="85" t="s">
        <v>1</v>
      </c>
      <c r="I17889" s="85">
        <v>1</v>
      </c>
      <c r="J17889" s="88">
        <v>15.99127124896915</v>
      </c>
      <c r="K17889" s="146">
        <v>26.859405534356224</v>
      </c>
      <c r="L17889" s="147">
        <v>1.4564519258091591E-7</v>
      </c>
      <c r="M17889" s="147">
        <v>1.2507951213668791</v>
      </c>
      <c r="N17889" s="87">
        <v>196.32215318731471</v>
      </c>
      <c r="O17889" s="88">
        <v>12.968797151659921</v>
      </c>
      <c r="P17889" s="89">
        <v>66.058755678408559</v>
      </c>
    </row>
    <row r="17890" spans="1:16">
      <c r="A17890" s="75" t="s">
        <v>28296</v>
      </c>
      <c r="B17890" s="85">
        <v>17886</v>
      </c>
      <c r="C17890" s="85">
        <v>17815</v>
      </c>
      <c r="D17890" s="85">
        <v>17886</v>
      </c>
      <c r="E17890" s="86" t="s">
        <v>28295</v>
      </c>
      <c r="F17890" s="85" t="s">
        <v>38</v>
      </c>
      <c r="G17890" s="86" t="s">
        <v>21315</v>
      </c>
      <c r="H17890" s="85" t="s">
        <v>1</v>
      </c>
      <c r="I17890" s="85">
        <v>1</v>
      </c>
      <c r="J17890" s="88">
        <v>11.450652926639201</v>
      </c>
      <c r="K17890" s="146">
        <v>23.579063238739831</v>
      </c>
      <c r="L17890" s="147">
        <v>1.2897745035902711E-7</v>
      </c>
      <c r="M17890" s="147">
        <v>0.5610810518855649</v>
      </c>
      <c r="N17890" s="87">
        <v>120.4121651020387</v>
      </c>
      <c r="O17890" s="88">
        <v>8.8167366565056291</v>
      </c>
      <c r="P17890" s="89">
        <v>73.221311559627068</v>
      </c>
    </row>
    <row r="17891" spans="1:16">
      <c r="A17891" s="75" t="s">
        <v>21316</v>
      </c>
      <c r="B17891" s="85">
        <v>17887</v>
      </c>
      <c r="C17891" s="85">
        <v>13210</v>
      </c>
      <c r="D17891" s="85">
        <v>17887</v>
      </c>
      <c r="E17891" s="86" t="s">
        <v>21317</v>
      </c>
      <c r="F17891" s="85" t="s">
        <v>55</v>
      </c>
      <c r="G17891" s="86" t="s">
        <v>21318</v>
      </c>
      <c r="H17891" s="85" t="s">
        <v>260</v>
      </c>
      <c r="I17891" s="85">
        <v>1</v>
      </c>
      <c r="J17891" s="88">
        <v>182007207.3099421</v>
      </c>
      <c r="K17891" s="146">
        <v>181483000.10991034</v>
      </c>
      <c r="L17891" s="147">
        <v>0.70500689714555387</v>
      </c>
      <c r="M17891" s="147">
        <v>29936974.26578581</v>
      </c>
      <c r="N17891" s="87">
        <v>3380866389.648478</v>
      </c>
      <c r="O17891" s="88">
        <v>162714093.5197694</v>
      </c>
      <c r="P17891" s="89">
        <v>48.127927805123178</v>
      </c>
    </row>
    <row r="17892" spans="1:16">
      <c r="A17892" s="75" t="s">
        <v>28313</v>
      </c>
      <c r="B17892" s="85">
        <v>17888</v>
      </c>
      <c r="C17892" s="85">
        <v>17827</v>
      </c>
      <c r="D17892" s="85">
        <v>17888</v>
      </c>
      <c r="E17892" s="86" t="s">
        <v>28314</v>
      </c>
      <c r="F17892" s="85" t="s">
        <v>55</v>
      </c>
      <c r="G17892" s="86" t="s">
        <v>21318</v>
      </c>
      <c r="H17892" s="85" t="s">
        <v>260</v>
      </c>
      <c r="I17892" s="85">
        <v>1</v>
      </c>
      <c r="J17892" s="88">
        <v>182007207.3099421</v>
      </c>
      <c r="K17892" s="146">
        <v>181483000.10991034</v>
      </c>
      <c r="L17892" s="147">
        <v>0.70500689714555387</v>
      </c>
      <c r="M17892" s="147">
        <v>29936974.26578581</v>
      </c>
      <c r="N17892" s="87">
        <v>3380866389.648478</v>
      </c>
      <c r="O17892" s="88">
        <v>162714093.5197694</v>
      </c>
      <c r="P17892" s="89">
        <v>48.127927805123178</v>
      </c>
    </row>
    <row r="17893" spans="1:16">
      <c r="A17893" s="75" t="s">
        <v>21319</v>
      </c>
      <c r="B17893" s="85">
        <v>17889</v>
      </c>
      <c r="C17893" s="85">
        <v>13211</v>
      </c>
      <c r="D17893" s="85">
        <v>17889</v>
      </c>
      <c r="E17893" s="86" t="s">
        <v>21320</v>
      </c>
      <c r="F17893" s="85" t="s">
        <v>55</v>
      </c>
      <c r="G17893" s="86" t="s">
        <v>21321</v>
      </c>
      <c r="H17893" s="85" t="s">
        <v>1</v>
      </c>
      <c r="I17893" s="85">
        <v>1</v>
      </c>
      <c r="J17893" s="88">
        <v>0.88887760540942684</v>
      </c>
      <c r="K17893" s="146">
        <v>0.7696151723232505</v>
      </c>
      <c r="L17893" s="147">
        <v>3.4545185420488469E-9</v>
      </c>
      <c r="M17893" s="147">
        <v>6.3116569173969184E-2</v>
      </c>
      <c r="N17893" s="87">
        <v>8.7128893332575039</v>
      </c>
      <c r="O17893" s="88">
        <v>0.80516751456890301</v>
      </c>
      <c r="P17893" s="89">
        <v>92.411080156331295</v>
      </c>
    </row>
    <row r="17894" spans="1:16">
      <c r="A17894" s="75" t="s">
        <v>28315</v>
      </c>
      <c r="B17894" s="85">
        <v>17890</v>
      </c>
      <c r="C17894" s="85">
        <v>17828</v>
      </c>
      <c r="D17894" s="85">
        <v>17890</v>
      </c>
      <c r="E17894" s="86" t="s">
        <v>28316</v>
      </c>
      <c r="F17894" s="85" t="s">
        <v>32</v>
      </c>
      <c r="G17894" s="86" t="s">
        <v>21321</v>
      </c>
      <c r="H17894" s="85" t="s">
        <v>1</v>
      </c>
      <c r="I17894" s="85">
        <v>1</v>
      </c>
      <c r="J17894" s="88">
        <v>0.72596966356877601</v>
      </c>
      <c r="K17894" s="146">
        <v>0.5501761400716525</v>
      </c>
      <c r="L17894" s="147">
        <v>2.660636637157572E-9</v>
      </c>
      <c r="M17894" s="147">
        <v>4.7758715785223449E-2</v>
      </c>
      <c r="N17894" s="87">
        <v>6.851217517199669</v>
      </c>
      <c r="O17894" s="88">
        <v>0.66563255136252952</v>
      </c>
      <c r="P17894" s="89">
        <v>97.155366866033575</v>
      </c>
    </row>
    <row r="17895" spans="1:16">
      <c r="A17895" s="75" t="s">
        <v>28317</v>
      </c>
      <c r="B17895" s="85">
        <v>17891</v>
      </c>
      <c r="C17895" s="85">
        <v>17829</v>
      </c>
      <c r="D17895" s="85">
        <v>17891</v>
      </c>
      <c r="E17895" s="86" t="s">
        <v>28316</v>
      </c>
      <c r="F17895" s="85" t="s">
        <v>38</v>
      </c>
      <c r="G17895" s="86" t="s">
        <v>21321</v>
      </c>
      <c r="H17895" s="85" t="s">
        <v>1</v>
      </c>
      <c r="I17895" s="85">
        <v>1</v>
      </c>
      <c r="J17895" s="88">
        <v>0.8617060005550724</v>
      </c>
      <c r="K17895" s="146">
        <v>0.73157500222026928</v>
      </c>
      <c r="L17895" s="147">
        <v>3.3027569666691941E-9</v>
      </c>
      <c r="M17895" s="147">
        <v>5.9408507540683921E-2</v>
      </c>
      <c r="N17895" s="87">
        <v>8.3078673412919208</v>
      </c>
      <c r="O17895" s="88">
        <v>0.78044419676332566</v>
      </c>
      <c r="P17895" s="89">
        <v>93.94037780121343</v>
      </c>
    </row>
    <row r="17896" spans="1:16">
      <c r="A17896" s="75" t="s">
        <v>21322</v>
      </c>
      <c r="B17896" s="85">
        <v>17892</v>
      </c>
      <c r="C17896" s="85">
        <v>13212</v>
      </c>
      <c r="D17896" s="85">
        <v>17892</v>
      </c>
      <c r="E17896" s="86" t="s">
        <v>21323</v>
      </c>
      <c r="F17896" s="85" t="s">
        <v>55</v>
      </c>
      <c r="G17896" s="86" t="s">
        <v>21324</v>
      </c>
      <c r="H17896" s="85" t="s">
        <v>260</v>
      </c>
      <c r="I17896" s="85">
        <v>1</v>
      </c>
      <c r="J17896" s="88">
        <v>34082248.399864294</v>
      </c>
      <c r="K17896" s="146">
        <v>53580102.655948125</v>
      </c>
      <c r="L17896" s="147">
        <v>0.22428704050612069</v>
      </c>
      <c r="M17896" s="147">
        <v>4465060.1760892952</v>
      </c>
      <c r="N17896" s="87">
        <v>388664633.95619971</v>
      </c>
      <c r="O17896" s="88">
        <v>30940399.165373351</v>
      </c>
      <c r="P17896" s="89">
        <v>79.606932203819099</v>
      </c>
    </row>
    <row r="17897" spans="1:16">
      <c r="A17897" s="75" t="s">
        <v>28318</v>
      </c>
      <c r="B17897" s="85">
        <v>17893</v>
      </c>
      <c r="C17897" s="85">
        <v>17830</v>
      </c>
      <c r="D17897" s="85">
        <v>17893</v>
      </c>
      <c r="E17897" s="86" t="s">
        <v>28319</v>
      </c>
      <c r="F17897" s="85" t="s">
        <v>38</v>
      </c>
      <c r="G17897" s="86" t="s">
        <v>21324</v>
      </c>
      <c r="H17897" s="85" t="s">
        <v>260</v>
      </c>
      <c r="I17897" s="85">
        <v>1</v>
      </c>
      <c r="J17897" s="88">
        <v>34082248.399864294</v>
      </c>
      <c r="K17897" s="146">
        <v>53580102.655948125</v>
      </c>
      <c r="L17897" s="147">
        <v>0.22428704050612069</v>
      </c>
      <c r="M17897" s="147">
        <v>4465060.1760892952</v>
      </c>
      <c r="N17897" s="87">
        <v>388664633.95619971</v>
      </c>
      <c r="O17897" s="88">
        <v>30940399.165373351</v>
      </c>
      <c r="P17897" s="89">
        <v>79.606932203819099</v>
      </c>
    </row>
    <row r="17898" spans="1:16">
      <c r="A17898" s="75" t="s">
        <v>28321</v>
      </c>
      <c r="B17898" s="85">
        <v>17894</v>
      </c>
      <c r="C17898" s="85">
        <v>17832</v>
      </c>
      <c r="D17898" s="85">
        <v>17894</v>
      </c>
      <c r="E17898" s="86" t="s">
        <v>28319</v>
      </c>
      <c r="F17898" s="85" t="s">
        <v>243</v>
      </c>
      <c r="G17898" s="86" t="s">
        <v>21324</v>
      </c>
      <c r="H17898" s="85" t="s">
        <v>260</v>
      </c>
      <c r="I17898" s="85">
        <v>1</v>
      </c>
      <c r="J17898" s="88">
        <v>34072674.436437011</v>
      </c>
      <c r="K17898" s="146">
        <v>53604345.30738847</v>
      </c>
      <c r="L17898" s="147">
        <v>0.22439788794667651</v>
      </c>
      <c r="M17898" s="147">
        <v>4458785.2125134924</v>
      </c>
      <c r="N17898" s="87">
        <v>388982177.90327531</v>
      </c>
      <c r="O17898" s="88">
        <v>30949108.684064489</v>
      </c>
      <c r="P17898" s="89">
        <v>79.564335957212734</v>
      </c>
    </row>
    <row r="17899" spans="1:16">
      <c r="A17899" s="75" t="s">
        <v>21325</v>
      </c>
      <c r="B17899" s="85">
        <v>17895</v>
      </c>
      <c r="C17899" s="85">
        <v>13213</v>
      </c>
      <c r="D17899" s="85">
        <v>17895</v>
      </c>
      <c r="E17899" s="86" t="s">
        <v>21326</v>
      </c>
      <c r="F17899" s="85" t="s">
        <v>55</v>
      </c>
      <c r="G17899" s="86" t="s">
        <v>21327</v>
      </c>
      <c r="H17899" s="85" t="s">
        <v>260</v>
      </c>
      <c r="I17899" s="85">
        <v>1</v>
      </c>
      <c r="J17899" s="88">
        <v>4103666.2030089051</v>
      </c>
      <c r="K17899" s="146">
        <v>7428339.5069805281</v>
      </c>
      <c r="L17899" s="147">
        <v>2.6309713837029229E-2</v>
      </c>
      <c r="M17899" s="147">
        <v>522659.39265724138</v>
      </c>
      <c r="N17899" s="87">
        <v>47238398.565495417</v>
      </c>
      <c r="O17899" s="88">
        <v>3723239.3001764491</v>
      </c>
      <c r="P17899" s="89">
        <v>78.818067784711772</v>
      </c>
    </row>
    <row r="17900" spans="1:16">
      <c r="A17900" s="75" t="s">
        <v>28323</v>
      </c>
      <c r="B17900" s="85">
        <v>17896</v>
      </c>
      <c r="C17900" s="85">
        <v>17834</v>
      </c>
      <c r="D17900" s="85">
        <v>17896</v>
      </c>
      <c r="E17900" s="86" t="s">
        <v>28324</v>
      </c>
      <c r="F17900" s="85" t="s">
        <v>38</v>
      </c>
      <c r="G17900" s="86" t="s">
        <v>21327</v>
      </c>
      <c r="H17900" s="85" t="s">
        <v>260</v>
      </c>
      <c r="I17900" s="85">
        <v>1</v>
      </c>
      <c r="J17900" s="88">
        <v>4103666.2030089051</v>
      </c>
      <c r="K17900" s="146">
        <v>7428339.5069805281</v>
      </c>
      <c r="L17900" s="147">
        <v>2.6309713837029229E-2</v>
      </c>
      <c r="M17900" s="147">
        <v>522659.39265724138</v>
      </c>
      <c r="N17900" s="87">
        <v>47238398.565495417</v>
      </c>
      <c r="O17900" s="88">
        <v>3723239.3001764491</v>
      </c>
      <c r="P17900" s="89">
        <v>78.818067784711772</v>
      </c>
    </row>
    <row r="17901" spans="1:16">
      <c r="A17901" s="75" t="s">
        <v>28326</v>
      </c>
      <c r="B17901" s="85">
        <v>17897</v>
      </c>
      <c r="C17901" s="85">
        <v>17836</v>
      </c>
      <c r="D17901" s="85">
        <v>17897</v>
      </c>
      <c r="E17901" s="86" t="s">
        <v>28324</v>
      </c>
      <c r="F17901" s="85" t="s">
        <v>243</v>
      </c>
      <c r="G17901" s="86" t="s">
        <v>21327</v>
      </c>
      <c r="H17901" s="85" t="s">
        <v>260</v>
      </c>
      <c r="I17901" s="85">
        <v>1</v>
      </c>
      <c r="J17901" s="88">
        <v>4103817.1430263761</v>
      </c>
      <c r="K17901" s="146">
        <v>7430443.5310279122</v>
      </c>
      <c r="L17901" s="147">
        <v>2.6317349821291289E-2</v>
      </c>
      <c r="M17901" s="147">
        <v>522623.63536683971</v>
      </c>
      <c r="N17901" s="87">
        <v>47245896.213214077</v>
      </c>
      <c r="O17901" s="88">
        <v>3724437.2385908412</v>
      </c>
      <c r="P17901" s="89">
        <v>78.830915213947478</v>
      </c>
    </row>
    <row r="17902" spans="1:16">
      <c r="A17902" s="75" t="s">
        <v>21331</v>
      </c>
      <c r="B17902" s="85">
        <v>17898</v>
      </c>
      <c r="C17902" s="85">
        <v>13215</v>
      </c>
      <c r="D17902" s="85">
        <v>17898</v>
      </c>
      <c r="E17902" s="86" t="s">
        <v>21332</v>
      </c>
      <c r="F17902" s="85" t="s">
        <v>55</v>
      </c>
      <c r="G17902" s="86" t="s">
        <v>21333</v>
      </c>
      <c r="H17902" s="85" t="s">
        <v>1</v>
      </c>
      <c r="I17902" s="85">
        <v>1</v>
      </c>
      <c r="J17902" s="88">
        <v>0.58549996892723433</v>
      </c>
      <c r="K17902" s="146">
        <v>0.82646773782809246</v>
      </c>
      <c r="L17902" s="147">
        <v>2.505674617105968E-9</v>
      </c>
      <c r="M17902" s="147">
        <v>2.7122203613109481E-2</v>
      </c>
      <c r="N17902" s="87">
        <v>7.6451518627437132</v>
      </c>
      <c r="O17902" s="88">
        <v>0.51578477298331016</v>
      </c>
      <c r="P17902" s="89">
        <v>67.465602023790794</v>
      </c>
    </row>
    <row r="17903" spans="1:16">
      <c r="A17903" s="75" t="s">
        <v>28331</v>
      </c>
      <c r="B17903" s="85">
        <v>17899</v>
      </c>
      <c r="C17903" s="85">
        <v>17840</v>
      </c>
      <c r="D17903" s="85">
        <v>17899</v>
      </c>
      <c r="E17903" s="86" t="s">
        <v>21333</v>
      </c>
      <c r="F17903" s="85" t="s">
        <v>1084</v>
      </c>
      <c r="G17903" s="86" t="s">
        <v>21333</v>
      </c>
      <c r="H17903" s="85" t="s">
        <v>1</v>
      </c>
      <c r="I17903" s="85">
        <v>1</v>
      </c>
      <c r="J17903" s="88">
        <v>0.17407284525949451</v>
      </c>
      <c r="K17903" s="146">
        <v>0.19868948656136315</v>
      </c>
      <c r="L17903" s="147">
        <v>6.5914133471812685E-10</v>
      </c>
      <c r="M17903" s="147">
        <v>9.5756377990424864E-3</v>
      </c>
      <c r="N17903" s="87">
        <v>8.8772454220638792</v>
      </c>
      <c r="O17903" s="88">
        <v>0.15940571355313971</v>
      </c>
      <c r="P17903" s="89">
        <v>17.956664029693947</v>
      </c>
    </row>
    <row r="17904" spans="1:16">
      <c r="A17904" s="75" t="s">
        <v>28332</v>
      </c>
      <c r="B17904" s="85">
        <v>17900</v>
      </c>
      <c r="C17904" s="85">
        <v>17841</v>
      </c>
      <c r="D17904" s="85">
        <v>17900</v>
      </c>
      <c r="E17904" s="86" t="s">
        <v>21333</v>
      </c>
      <c r="F17904" s="85" t="s">
        <v>38</v>
      </c>
      <c r="G17904" s="86" t="s">
        <v>21333</v>
      </c>
      <c r="H17904" s="85" t="s">
        <v>1</v>
      </c>
      <c r="I17904" s="85">
        <v>1</v>
      </c>
      <c r="J17904" s="88">
        <v>0.60143724201088589</v>
      </c>
      <c r="K17904" s="146">
        <v>0.85078571020002569</v>
      </c>
      <c r="L17904" s="147">
        <v>2.577202971671222E-9</v>
      </c>
      <c r="M17904" s="147">
        <v>2.780189728173817E-2</v>
      </c>
      <c r="N17904" s="87">
        <v>7.5974247917999111</v>
      </c>
      <c r="O17904" s="88">
        <v>0.52958967320671058</v>
      </c>
      <c r="P17904" s="89">
        <v>69.706471300421398</v>
      </c>
    </row>
    <row r="17905" spans="1:16">
      <c r="A17905" s="75" t="s">
        <v>21334</v>
      </c>
      <c r="B17905" s="85">
        <v>17901</v>
      </c>
      <c r="C17905" s="85">
        <v>13216</v>
      </c>
      <c r="D17905" s="85">
        <v>17901</v>
      </c>
      <c r="E17905" s="86" t="s">
        <v>21335</v>
      </c>
      <c r="F17905" s="85" t="s">
        <v>55</v>
      </c>
      <c r="G17905" s="86" t="s">
        <v>21336</v>
      </c>
      <c r="H17905" s="85" t="s">
        <v>1</v>
      </c>
      <c r="I17905" s="85">
        <v>1</v>
      </c>
      <c r="J17905" s="88">
        <v>0.83110344644022827</v>
      </c>
      <c r="K17905" s="146">
        <v>1.12747881727898</v>
      </c>
      <c r="L17905" s="147">
        <v>4.3370978784366083E-9</v>
      </c>
      <c r="M17905" s="147">
        <v>6.0540256428828342E-2</v>
      </c>
      <c r="N17905" s="87">
        <v>13.43970449622892</v>
      </c>
      <c r="O17905" s="88">
        <v>0.73462948748201151</v>
      </c>
      <c r="P17905" s="89">
        <v>54.661133932531257</v>
      </c>
    </row>
    <row r="17906" spans="1:16">
      <c r="A17906" s="75" t="s">
        <v>28333</v>
      </c>
      <c r="B17906" s="85">
        <v>17902</v>
      </c>
      <c r="C17906" s="85">
        <v>17842</v>
      </c>
      <c r="D17906" s="85">
        <v>17902</v>
      </c>
      <c r="E17906" s="86" t="s">
        <v>21336</v>
      </c>
      <c r="F17906" s="85" t="s">
        <v>38</v>
      </c>
      <c r="G17906" s="86" t="s">
        <v>21336</v>
      </c>
      <c r="H17906" s="85" t="s">
        <v>1</v>
      </c>
      <c r="I17906" s="85">
        <v>1</v>
      </c>
      <c r="J17906" s="88">
        <v>0.96785069066470664</v>
      </c>
      <c r="K17906" s="146">
        <v>1.3369667815183792</v>
      </c>
      <c r="L17906" s="147">
        <v>4.9365033282728078E-9</v>
      </c>
      <c r="M17906" s="147">
        <v>6.5123395847795376E-2</v>
      </c>
      <c r="N17906" s="87">
        <v>13.917104645526001</v>
      </c>
      <c r="O17906" s="88">
        <v>0.85100067273311231</v>
      </c>
      <c r="P17906" s="89">
        <v>61.147824523018699</v>
      </c>
    </row>
    <row r="17907" spans="1:16">
      <c r="A17907" s="75" t="s">
        <v>28334</v>
      </c>
      <c r="B17907" s="85">
        <v>17903</v>
      </c>
      <c r="C17907" s="85">
        <v>17843</v>
      </c>
      <c r="D17907" s="85">
        <v>17903</v>
      </c>
      <c r="E17907" s="86" t="s">
        <v>21336</v>
      </c>
      <c r="F17907" s="85" t="s">
        <v>11</v>
      </c>
      <c r="G17907" s="86" t="s">
        <v>21336</v>
      </c>
      <c r="H17907" s="85" t="s">
        <v>1</v>
      </c>
      <c r="I17907" s="85">
        <v>1</v>
      </c>
      <c r="J17907" s="88">
        <v>0.5542075935198556</v>
      </c>
      <c r="K17907" s="146">
        <v>0.70329221766165595</v>
      </c>
      <c r="L17907" s="147">
        <v>3.1233777466795859E-9</v>
      </c>
      <c r="M17907" s="147">
        <v>5.1259979479447083E-2</v>
      </c>
      <c r="N17907" s="87">
        <v>12.473029648237629</v>
      </c>
      <c r="O17907" s="88">
        <v>0.49899257371311639</v>
      </c>
      <c r="P17907" s="89">
        <v>40.005723371596517</v>
      </c>
    </row>
    <row r="17908" spans="1:16">
      <c r="A17908" s="75" t="s">
        <v>21328</v>
      </c>
      <c r="B17908" s="85">
        <v>17904</v>
      </c>
      <c r="C17908" s="85">
        <v>13214</v>
      </c>
      <c r="D17908" s="85">
        <v>17904</v>
      </c>
      <c r="E17908" s="86" t="s">
        <v>21329</v>
      </c>
      <c r="F17908" s="85" t="s">
        <v>55</v>
      </c>
      <c r="G17908" s="86" t="s">
        <v>21330</v>
      </c>
      <c r="H17908" s="85" t="s">
        <v>1</v>
      </c>
      <c r="I17908" s="85">
        <v>1</v>
      </c>
      <c r="J17908" s="88">
        <v>1.545227924971873</v>
      </c>
      <c r="K17908" s="146">
        <v>2.1958651502210551</v>
      </c>
      <c r="L17908" s="147">
        <v>9.4395814513167593E-9</v>
      </c>
      <c r="M17908" s="147">
        <v>8.1667334596026389E-2</v>
      </c>
      <c r="N17908" s="87">
        <v>22.611825032642969</v>
      </c>
      <c r="O17908" s="88">
        <v>1.343570915306886</v>
      </c>
      <c r="P17908" s="89">
        <v>59.418950631683863</v>
      </c>
    </row>
    <row r="17909" spans="1:16">
      <c r="A17909" s="75" t="s">
        <v>28328</v>
      </c>
      <c r="B17909" s="85">
        <v>17905</v>
      </c>
      <c r="C17909" s="85">
        <v>17838</v>
      </c>
      <c r="D17909" s="85">
        <v>17905</v>
      </c>
      <c r="E17909" s="86" t="s">
        <v>28329</v>
      </c>
      <c r="F17909" s="85" t="s">
        <v>38</v>
      </c>
      <c r="G17909" s="86" t="s">
        <v>21330</v>
      </c>
      <c r="H17909" s="85" t="s">
        <v>1</v>
      </c>
      <c r="I17909" s="85">
        <v>1</v>
      </c>
      <c r="J17909" s="88">
        <v>1.8587885666895629</v>
      </c>
      <c r="K17909" s="146">
        <v>2.6811756561178526</v>
      </c>
      <c r="L17909" s="147">
        <v>1.0820281002245309E-8</v>
      </c>
      <c r="M17909" s="147">
        <v>9.1364039850807821E-2</v>
      </c>
      <c r="N17909" s="87">
        <v>23.581406777799529</v>
      </c>
      <c r="O17909" s="88">
        <v>1.6053563619977791</v>
      </c>
      <c r="P17909" s="89">
        <v>68.077209181138642</v>
      </c>
    </row>
    <row r="17910" spans="1:16">
      <c r="A17910" s="75" t="s">
        <v>28330</v>
      </c>
      <c r="B17910" s="85">
        <v>17906</v>
      </c>
      <c r="C17910" s="85">
        <v>17839</v>
      </c>
      <c r="D17910" s="85">
        <v>17906</v>
      </c>
      <c r="E17910" s="86" t="s">
        <v>28329</v>
      </c>
      <c r="F17910" s="85" t="s">
        <v>11</v>
      </c>
      <c r="G17910" s="86" t="s">
        <v>21330</v>
      </c>
      <c r="H17910" s="85" t="s">
        <v>1</v>
      </c>
      <c r="I17910" s="85">
        <v>1</v>
      </c>
      <c r="J17910" s="88">
        <v>0.92729245367112945</v>
      </c>
      <c r="K17910" s="146">
        <v>1.2394613919376838</v>
      </c>
      <c r="L17910" s="147">
        <v>6.7186301767753857E-9</v>
      </c>
      <c r="M17910" s="147">
        <v>6.2557990710091729E-2</v>
      </c>
      <c r="N17910" s="87">
        <v>20.70106560385809</v>
      </c>
      <c r="O17910" s="88">
        <v>0.82766907094767528</v>
      </c>
      <c r="P17910" s="89">
        <v>39.981954880304386</v>
      </c>
    </row>
    <row r="17911" spans="1:16">
      <c r="A17911" s="75" t="s">
        <v>21337</v>
      </c>
      <c r="B17911" s="85">
        <v>17907</v>
      </c>
      <c r="C17911" s="85">
        <v>13217</v>
      </c>
      <c r="D17911" s="85">
        <v>17907</v>
      </c>
      <c r="E17911" s="86" t="s">
        <v>21338</v>
      </c>
      <c r="F17911" s="85" t="s">
        <v>38</v>
      </c>
      <c r="G17911" s="86" t="s">
        <v>21339</v>
      </c>
      <c r="H17911" s="85" t="s">
        <v>1</v>
      </c>
      <c r="I17911" s="85">
        <v>1</v>
      </c>
      <c r="J17911" s="88">
        <v>0.9602872061179073</v>
      </c>
      <c r="K17911" s="146">
        <v>3.2355696382866528</v>
      </c>
      <c r="L17911" s="147">
        <v>8.1841240450078952E-9</v>
      </c>
      <c r="M17911" s="147">
        <v>7.549133462660404E-2</v>
      </c>
      <c r="N17911" s="87">
        <v>12.60546635634868</v>
      </c>
      <c r="O17911" s="88">
        <v>0.8532413349063237</v>
      </c>
      <c r="P17911" s="89">
        <v>67.688200562019901</v>
      </c>
    </row>
    <row r="17912" spans="1:16">
      <c r="A17912" s="75" t="s">
        <v>21340</v>
      </c>
      <c r="B17912" s="85">
        <v>17908</v>
      </c>
      <c r="C17912" s="85">
        <v>13218</v>
      </c>
      <c r="D17912" s="85">
        <v>17908</v>
      </c>
      <c r="E17912" s="86" t="s">
        <v>21338</v>
      </c>
      <c r="F17912" s="85" t="s">
        <v>11</v>
      </c>
      <c r="G17912" s="86" t="s">
        <v>21339</v>
      </c>
      <c r="H17912" s="85" t="s">
        <v>1</v>
      </c>
      <c r="I17912" s="85">
        <v>1</v>
      </c>
      <c r="J17912" s="88">
        <v>0.59662420232474345</v>
      </c>
      <c r="K17912" s="146">
        <v>2.9194771457225341</v>
      </c>
      <c r="L17912" s="147">
        <v>7.3249266075095848E-9</v>
      </c>
      <c r="M17912" s="147">
        <v>6.0602198326885889E-2</v>
      </c>
      <c r="N17912" s="87">
        <v>11.19928004695497</v>
      </c>
      <c r="O17912" s="88">
        <v>0.5397680562442333</v>
      </c>
      <c r="P17912" s="89">
        <v>48.19667460597109</v>
      </c>
    </row>
    <row r="17913" spans="1:16">
      <c r="A17913" s="75" t="s">
        <v>28335</v>
      </c>
      <c r="B17913" s="85">
        <v>17909</v>
      </c>
      <c r="C17913" s="85">
        <v>17844</v>
      </c>
      <c r="D17913" s="85">
        <v>17909</v>
      </c>
      <c r="E17913" s="86" t="s">
        <v>28336</v>
      </c>
      <c r="F17913" s="85" t="s">
        <v>38</v>
      </c>
      <c r="G17913" s="86" t="s">
        <v>21339</v>
      </c>
      <c r="H17913" s="85" t="s">
        <v>1</v>
      </c>
      <c r="I17913" s="85">
        <v>1</v>
      </c>
      <c r="J17913" s="88">
        <v>0.9461361860167099</v>
      </c>
      <c r="K17913" s="146">
        <v>3.2178222884018557</v>
      </c>
      <c r="L17913" s="147">
        <v>8.1111210710322602E-9</v>
      </c>
      <c r="M17913" s="147">
        <v>7.3671024446342354E-2</v>
      </c>
      <c r="N17913" s="87">
        <v>12.3994407056817</v>
      </c>
      <c r="O17913" s="88">
        <v>0.84039454659473423</v>
      </c>
      <c r="P17913" s="89">
        <v>67.776810788703287</v>
      </c>
    </row>
    <row r="17914" spans="1:16">
      <c r="A17914" s="75" t="s">
        <v>28337</v>
      </c>
      <c r="B17914" s="85">
        <v>17910</v>
      </c>
      <c r="C17914" s="85">
        <v>17845</v>
      </c>
      <c r="D17914" s="85">
        <v>17910</v>
      </c>
      <c r="E17914" s="86" t="s">
        <v>28336</v>
      </c>
      <c r="F17914" s="85" t="s">
        <v>11</v>
      </c>
      <c r="G17914" s="86" t="s">
        <v>21339</v>
      </c>
      <c r="H17914" s="85" t="s">
        <v>1</v>
      </c>
      <c r="I17914" s="85">
        <v>1</v>
      </c>
      <c r="J17914" s="88">
        <v>0.58838149292576458</v>
      </c>
      <c r="K17914" s="146">
        <v>2.9103679854153066</v>
      </c>
      <c r="L17914" s="147">
        <v>7.28472529356671E-9</v>
      </c>
      <c r="M17914" s="147">
        <v>5.9443562389753873E-2</v>
      </c>
      <c r="N17914" s="87">
        <v>11.071845988245309</v>
      </c>
      <c r="O17914" s="88">
        <v>0.532374660367127</v>
      </c>
      <c r="P17914" s="89">
        <v>48.083640337152026</v>
      </c>
    </row>
    <row r="17915" spans="1:16">
      <c r="A17915" s="75" t="s">
        <v>21341</v>
      </c>
      <c r="B17915" s="85">
        <v>17911</v>
      </c>
      <c r="C17915" s="85">
        <v>13219</v>
      </c>
      <c r="D17915" s="85">
        <v>17911</v>
      </c>
      <c r="E17915" s="86" t="s">
        <v>21342</v>
      </c>
      <c r="F17915" s="85" t="s">
        <v>38</v>
      </c>
      <c r="G17915" s="86" t="s">
        <v>21343</v>
      </c>
      <c r="H17915" s="85" t="s">
        <v>945</v>
      </c>
      <c r="I17915" s="85">
        <v>1</v>
      </c>
      <c r="J17915" s="88">
        <v>240.32937946298949</v>
      </c>
      <c r="K17915" s="146">
        <v>375.84834123954209</v>
      </c>
      <c r="L17915" s="147">
        <v>1.3556866466835999E-5</v>
      </c>
      <c r="M17915" s="147">
        <v>19.69114649398097</v>
      </c>
      <c r="N17915" s="87">
        <v>3396.0412747438809</v>
      </c>
      <c r="O17915" s="88">
        <v>211.54169542636569</v>
      </c>
      <c r="P17915" s="89">
        <v>62.290672672204053</v>
      </c>
    </row>
    <row r="17916" spans="1:16">
      <c r="A17916" s="75" t="s">
        <v>21344</v>
      </c>
      <c r="B17916" s="85">
        <v>17912</v>
      </c>
      <c r="C17916" s="85">
        <v>13220</v>
      </c>
      <c r="D17916" s="85">
        <v>17912</v>
      </c>
      <c r="E17916" s="86" t="s">
        <v>21342</v>
      </c>
      <c r="F17916" s="85" t="s">
        <v>11</v>
      </c>
      <c r="G17916" s="86" t="s">
        <v>21343</v>
      </c>
      <c r="H17916" s="85" t="s">
        <v>945</v>
      </c>
      <c r="I17916" s="85">
        <v>1</v>
      </c>
      <c r="J17916" s="88">
        <v>172.2543533889208</v>
      </c>
      <c r="K17916" s="146">
        <v>270.51948404766534</v>
      </c>
      <c r="L17916" s="147">
        <v>1.027359277467332E-5</v>
      </c>
      <c r="M17916" s="147">
        <v>17.368700349350899</v>
      </c>
      <c r="N17916" s="87">
        <v>3164.2748130849859</v>
      </c>
      <c r="O17916" s="88">
        <v>151.81695088491131</v>
      </c>
      <c r="P17916" s="89">
        <v>47.97843419197163</v>
      </c>
    </row>
    <row r="17917" spans="1:16">
      <c r="A17917" s="75" t="s">
        <v>28338</v>
      </c>
      <c r="B17917" s="85">
        <v>17913</v>
      </c>
      <c r="C17917" s="85">
        <v>17846</v>
      </c>
      <c r="D17917" s="85">
        <v>17913</v>
      </c>
      <c r="E17917" s="86" t="s">
        <v>28339</v>
      </c>
      <c r="F17917" s="85" t="s">
        <v>38</v>
      </c>
      <c r="G17917" s="86" t="s">
        <v>21343</v>
      </c>
      <c r="H17917" s="85" t="s">
        <v>945</v>
      </c>
      <c r="I17917" s="85">
        <v>1</v>
      </c>
      <c r="J17917" s="88">
        <v>212.9586585094728</v>
      </c>
      <c r="K17917" s="146">
        <v>342.37193099671958</v>
      </c>
      <c r="L17917" s="147">
        <v>1.341562679991119E-5</v>
      </c>
      <c r="M17917" s="147">
        <v>16.013350271335732</v>
      </c>
      <c r="N17917" s="87">
        <v>2989.103558723682</v>
      </c>
      <c r="O17917" s="88">
        <v>186.6936221926201</v>
      </c>
      <c r="P17917" s="89">
        <v>62.458064274071667</v>
      </c>
    </row>
    <row r="17918" spans="1:16">
      <c r="A17918" s="75" t="s">
        <v>28341</v>
      </c>
      <c r="B17918" s="85">
        <v>17914</v>
      </c>
      <c r="C17918" s="85">
        <v>17848</v>
      </c>
      <c r="D17918" s="85">
        <v>17914</v>
      </c>
      <c r="E17918" s="86" t="s">
        <v>28339</v>
      </c>
      <c r="F17918" s="85" t="s">
        <v>11</v>
      </c>
      <c r="G17918" s="86" t="s">
        <v>21343</v>
      </c>
      <c r="H17918" s="85" t="s">
        <v>945</v>
      </c>
      <c r="I17918" s="85">
        <v>1</v>
      </c>
      <c r="J17918" s="88">
        <v>159.16194369840159</v>
      </c>
      <c r="K17918" s="146">
        <v>256.22983743405393</v>
      </c>
      <c r="L17918" s="147">
        <v>1.02100369955135E-5</v>
      </c>
      <c r="M17918" s="147">
        <v>15.509252258768621</v>
      </c>
      <c r="N17918" s="87">
        <v>2961.9266214767272</v>
      </c>
      <c r="O17918" s="88">
        <v>140.07733617117299</v>
      </c>
      <c r="P17918" s="89">
        <v>47.292642280697237</v>
      </c>
    </row>
    <row r="17919" spans="1:16">
      <c r="A17919" s="75" t="s">
        <v>21345</v>
      </c>
      <c r="B17919" s="85">
        <v>17915</v>
      </c>
      <c r="C17919" s="85">
        <v>13221</v>
      </c>
      <c r="D17919" s="85">
        <v>17915</v>
      </c>
      <c r="E17919" s="86" t="s">
        <v>21346</v>
      </c>
      <c r="F17919" s="85" t="s">
        <v>55</v>
      </c>
      <c r="G17919" s="86" t="s">
        <v>21347</v>
      </c>
      <c r="H17919" s="85" t="s">
        <v>1</v>
      </c>
      <c r="I17919" s="85">
        <v>1</v>
      </c>
      <c r="J17919" s="88">
        <v>1310.2013122093911</v>
      </c>
      <c r="K17919" s="146">
        <v>2480.0444079786648</v>
      </c>
      <c r="L17919" s="147">
        <v>1.0884728429666069E-5</v>
      </c>
      <c r="M17919" s="147">
        <v>294.74768431607248</v>
      </c>
      <c r="N17919" s="87">
        <v>16000.804834186059</v>
      </c>
      <c r="O17919" s="88">
        <v>1139.9412174027</v>
      </c>
      <c r="P17919" s="89">
        <v>71.242742425505469</v>
      </c>
    </row>
    <row r="17920" spans="1:16">
      <c r="A17920" s="75" t="s">
        <v>26832</v>
      </c>
      <c r="B17920" s="85">
        <v>17916</v>
      </c>
      <c r="C17920" s="85">
        <v>16723</v>
      </c>
      <c r="D17920" s="85">
        <v>17916</v>
      </c>
      <c r="E17920" s="86" t="s">
        <v>26820</v>
      </c>
      <c r="F17920" s="85" t="s">
        <v>4432</v>
      </c>
      <c r="G17920" s="86" t="s">
        <v>21347</v>
      </c>
      <c r="H17920" s="85" t="s">
        <v>1</v>
      </c>
      <c r="I17920" s="85">
        <v>1</v>
      </c>
      <c r="J17920" s="88">
        <v>1310.393029903491</v>
      </c>
      <c r="K17920" s="146">
        <v>2482.0380930515948</v>
      </c>
      <c r="L17920" s="147">
        <v>1.088953489302063E-5</v>
      </c>
      <c r="M17920" s="147">
        <v>294.64982028785221</v>
      </c>
      <c r="N17920" s="87">
        <v>16001.076583175711</v>
      </c>
      <c r="O17920" s="88">
        <v>1139.337382178941</v>
      </c>
      <c r="P17920" s="89">
        <v>71.203795335677242</v>
      </c>
    </row>
    <row r="17921" spans="1:16">
      <c r="A17921" s="75" t="s">
        <v>26847</v>
      </c>
      <c r="B17921" s="85">
        <v>17917</v>
      </c>
      <c r="C17921" s="85">
        <v>16738</v>
      </c>
      <c r="D17921" s="85">
        <v>17917</v>
      </c>
      <c r="E17921" s="86" t="s">
        <v>26820</v>
      </c>
      <c r="F17921" s="85" t="s">
        <v>38</v>
      </c>
      <c r="G17921" s="86" t="s">
        <v>21347</v>
      </c>
      <c r="H17921" s="85" t="s">
        <v>1</v>
      </c>
      <c r="I17921" s="85">
        <v>1</v>
      </c>
      <c r="J17921" s="88">
        <v>1310.0355045200449</v>
      </c>
      <c r="K17921" s="146">
        <v>2479.0314013730072</v>
      </c>
      <c r="L17921" s="147">
        <v>1.088210704314626E-5</v>
      </c>
      <c r="M17921" s="147">
        <v>294.78183650377849</v>
      </c>
      <c r="N17921" s="87">
        <v>15999.542963654711</v>
      </c>
      <c r="O17921" s="88">
        <v>1140.1427062428941</v>
      </c>
      <c r="P17921" s="89">
        <v>71.260954693074311</v>
      </c>
    </row>
    <row r="17922" spans="1:16">
      <c r="A17922" s="75" t="s">
        <v>21348</v>
      </c>
      <c r="B17922" s="85">
        <v>17918</v>
      </c>
      <c r="C17922" s="85">
        <v>13222</v>
      </c>
      <c r="D17922" s="85">
        <v>17918</v>
      </c>
      <c r="E17922" s="86" t="s">
        <v>21349</v>
      </c>
      <c r="F17922" s="85" t="s">
        <v>55</v>
      </c>
      <c r="G17922" s="86" t="s">
        <v>21350</v>
      </c>
      <c r="H17922" s="85" t="s">
        <v>1</v>
      </c>
      <c r="I17922" s="85">
        <v>1</v>
      </c>
      <c r="J17922" s="88">
        <v>5.7592668471677726</v>
      </c>
      <c r="K17922" s="146">
        <v>11.438030928246125</v>
      </c>
      <c r="L17922" s="147">
        <v>4.4966420243763147E-8</v>
      </c>
      <c r="M17922" s="147">
        <v>0.27447338537597132</v>
      </c>
      <c r="N17922" s="87">
        <v>61.14379103125691</v>
      </c>
      <c r="O17922" s="88">
        <v>4.7256368581282757</v>
      </c>
      <c r="P17922" s="89">
        <v>77.287272810946817</v>
      </c>
    </row>
    <row r="17923" spans="1:16">
      <c r="A17923" s="75" t="s">
        <v>28348</v>
      </c>
      <c r="B17923" s="85">
        <v>17919</v>
      </c>
      <c r="C17923" s="85">
        <v>17853</v>
      </c>
      <c r="D17923" s="85">
        <v>17919</v>
      </c>
      <c r="E17923" s="86" t="s">
        <v>28349</v>
      </c>
      <c r="F17923" s="85" t="s">
        <v>38</v>
      </c>
      <c r="G17923" s="86" t="s">
        <v>21350</v>
      </c>
      <c r="H17923" s="85" t="s">
        <v>1</v>
      </c>
      <c r="I17923" s="85">
        <v>1</v>
      </c>
      <c r="J17923" s="88">
        <v>5.5507513630497014</v>
      </c>
      <c r="K17923" s="146">
        <v>11.276396100363534</v>
      </c>
      <c r="L17923" s="147">
        <v>4.4044630906744392E-8</v>
      </c>
      <c r="M17923" s="147">
        <v>0.22683753597840139</v>
      </c>
      <c r="N17923" s="87">
        <v>58.276502435378497</v>
      </c>
      <c r="O17923" s="88">
        <v>4.5645628889395544</v>
      </c>
      <c r="P17923" s="89">
        <v>78.325958116671401</v>
      </c>
    </row>
    <row r="17924" spans="1:16">
      <c r="A17924" s="75" t="s">
        <v>28350</v>
      </c>
      <c r="B17924" s="85">
        <v>17920</v>
      </c>
      <c r="C17924" s="85">
        <v>17854</v>
      </c>
      <c r="D17924" s="85">
        <v>17920</v>
      </c>
      <c r="E17924" s="86" t="s">
        <v>28349</v>
      </c>
      <c r="F17924" s="85" t="s">
        <v>887</v>
      </c>
      <c r="G17924" s="86" t="s">
        <v>21350</v>
      </c>
      <c r="H17924" s="85" t="s">
        <v>1</v>
      </c>
      <c r="I17924" s="85">
        <v>1</v>
      </c>
      <c r="J17924" s="88">
        <v>3.780098360350284</v>
      </c>
      <c r="K17924" s="146">
        <v>9.075146365854712</v>
      </c>
      <c r="L17924" s="147">
        <v>3.6438997811502551E-8</v>
      </c>
      <c r="M17924" s="147">
        <v>0.2285471962347729</v>
      </c>
      <c r="N17924" s="87">
        <v>34.834550468866709</v>
      </c>
      <c r="O17924" s="88">
        <v>2.9483225574845009</v>
      </c>
      <c r="P17924" s="89">
        <v>84.637881580230427</v>
      </c>
    </row>
    <row r="17925" spans="1:16">
      <c r="A17925" s="75" t="s">
        <v>21351</v>
      </c>
      <c r="B17925" s="85">
        <v>17921</v>
      </c>
      <c r="C17925" s="85">
        <v>13223</v>
      </c>
      <c r="D17925" s="85">
        <v>17921</v>
      </c>
      <c r="E17925" s="86" t="s">
        <v>21352</v>
      </c>
      <c r="F17925" s="85" t="s">
        <v>55</v>
      </c>
      <c r="G17925" s="86" t="s">
        <v>21353</v>
      </c>
      <c r="H17925" s="85" t="s">
        <v>1</v>
      </c>
      <c r="I17925" s="85">
        <v>1</v>
      </c>
      <c r="J17925" s="88">
        <v>1.579602314734589</v>
      </c>
      <c r="K17925" s="146">
        <v>1.9641174684939349</v>
      </c>
      <c r="L17925" s="147">
        <v>1.7332093875814372E-8</v>
      </c>
      <c r="M17925" s="147">
        <v>5.0827236261378757E-2</v>
      </c>
      <c r="N17925" s="87">
        <v>8.1532335308754043</v>
      </c>
      <c r="O17925" s="88">
        <v>1.129669268259071</v>
      </c>
      <c r="P17925" s="89">
        <v>138.55475425561366</v>
      </c>
    </row>
    <row r="17926" spans="1:16">
      <c r="A17926" s="75" t="s">
        <v>28345</v>
      </c>
      <c r="B17926" s="85">
        <v>17922</v>
      </c>
      <c r="C17926" s="85">
        <v>17851</v>
      </c>
      <c r="D17926" s="85">
        <v>17922</v>
      </c>
      <c r="E17926" s="86" t="s">
        <v>28346</v>
      </c>
      <c r="F17926" s="85" t="s">
        <v>38</v>
      </c>
      <c r="G17926" s="86" t="s">
        <v>21353</v>
      </c>
      <c r="H17926" s="85" t="s">
        <v>1</v>
      </c>
      <c r="I17926" s="85">
        <v>1</v>
      </c>
      <c r="J17926" s="88">
        <v>1.545823661366776</v>
      </c>
      <c r="K17926" s="146">
        <v>1.9185600438321062</v>
      </c>
      <c r="L17926" s="147">
        <v>1.7148962089810121E-8</v>
      </c>
      <c r="M17926" s="147">
        <v>4.6361469682172807E-2</v>
      </c>
      <c r="N17926" s="87">
        <v>7.6590122402858212</v>
      </c>
      <c r="O17926" s="88">
        <v>1.099023434904731</v>
      </c>
      <c r="P17926" s="89">
        <v>143.49414786464908</v>
      </c>
    </row>
    <row r="17927" spans="1:16">
      <c r="A17927" s="75" t="s">
        <v>28347</v>
      </c>
      <c r="B17927" s="85">
        <v>17923</v>
      </c>
      <c r="C17927" s="85">
        <v>17852</v>
      </c>
      <c r="D17927" s="85">
        <v>17923</v>
      </c>
      <c r="E17927" s="86" t="s">
        <v>28346</v>
      </c>
      <c r="F17927" s="85" t="s">
        <v>240</v>
      </c>
      <c r="G17927" s="86" t="s">
        <v>21353</v>
      </c>
      <c r="H17927" s="85" t="s">
        <v>1</v>
      </c>
      <c r="I17927" s="85">
        <v>1</v>
      </c>
      <c r="J17927" s="88">
        <v>1.6126502926298181</v>
      </c>
      <c r="K17927" s="146">
        <v>1.9034745774296815</v>
      </c>
      <c r="L17927" s="147">
        <v>1.8299890598054799E-8</v>
      </c>
      <c r="M17927" s="147">
        <v>4.6585574318674869E-2</v>
      </c>
      <c r="N17927" s="87">
        <v>7.267349453013443</v>
      </c>
      <c r="O17927" s="88">
        <v>1.1666719062530411</v>
      </c>
      <c r="P17927" s="89">
        <v>160.53609555947179</v>
      </c>
    </row>
    <row r="17928" spans="1:16">
      <c r="A17928" s="75" t="s">
        <v>21354</v>
      </c>
      <c r="B17928" s="85">
        <v>17924</v>
      </c>
      <c r="C17928" s="85">
        <v>13224</v>
      </c>
      <c r="D17928" s="85">
        <v>17924</v>
      </c>
      <c r="E17928" s="86" t="s">
        <v>21355</v>
      </c>
      <c r="F17928" s="85" t="s">
        <v>55</v>
      </c>
      <c r="G17928" s="86" t="s">
        <v>21356</v>
      </c>
      <c r="H17928" s="85" t="s">
        <v>1073</v>
      </c>
      <c r="I17928" s="85">
        <v>1</v>
      </c>
      <c r="J17928" s="88">
        <v>78.884801705961053</v>
      </c>
      <c r="K17928" s="146">
        <v>128.14694150259348</v>
      </c>
      <c r="L17928" s="147">
        <v>4.210865842064401E-7</v>
      </c>
      <c r="M17928" s="147">
        <v>9.8743292336291795</v>
      </c>
      <c r="N17928" s="87">
        <v>1075.522389622434</v>
      </c>
      <c r="O17928" s="88">
        <v>71.527624816428073</v>
      </c>
      <c r="P17928" s="89">
        <v>66.505007712148227</v>
      </c>
    </row>
    <row r="17929" spans="1:16">
      <c r="A17929" s="75" t="s">
        <v>28351</v>
      </c>
      <c r="B17929" s="85">
        <v>17925</v>
      </c>
      <c r="C17929" s="85">
        <v>17855</v>
      </c>
      <c r="D17929" s="85">
        <v>17925</v>
      </c>
      <c r="E17929" s="86" t="s">
        <v>21356</v>
      </c>
      <c r="F17929" s="85" t="s">
        <v>509</v>
      </c>
      <c r="G17929" s="86" t="s">
        <v>21356</v>
      </c>
      <c r="H17929" s="85" t="s">
        <v>1073</v>
      </c>
      <c r="I17929" s="85">
        <v>1</v>
      </c>
      <c r="J17929" s="88">
        <v>55.088824026429648</v>
      </c>
      <c r="K17929" s="146">
        <v>94.053136803618457</v>
      </c>
      <c r="L17929" s="147">
        <v>2.963284326234013E-7</v>
      </c>
      <c r="M17929" s="147">
        <v>6.6460665147359261</v>
      </c>
      <c r="N17929" s="87">
        <v>743.56020804899742</v>
      </c>
      <c r="O17929" s="88">
        <v>49.861467503197012</v>
      </c>
      <c r="P17929" s="89">
        <v>67.057740534592128</v>
      </c>
    </row>
    <row r="17930" spans="1:16">
      <c r="A17930" s="75" t="s">
        <v>28352</v>
      </c>
      <c r="B17930" s="85">
        <v>17926</v>
      </c>
      <c r="C17930" s="85">
        <v>17856</v>
      </c>
      <c r="D17930" s="85">
        <v>17926</v>
      </c>
      <c r="E17930" s="86" t="s">
        <v>21356</v>
      </c>
      <c r="F17930" s="85" t="s">
        <v>32</v>
      </c>
      <c r="G17930" s="86" t="s">
        <v>21356</v>
      </c>
      <c r="H17930" s="85" t="s">
        <v>1073</v>
      </c>
      <c r="I17930" s="85">
        <v>1</v>
      </c>
      <c r="J17930" s="88">
        <v>82.038320395624623</v>
      </c>
      <c r="K17930" s="146">
        <v>126.90810206973511</v>
      </c>
      <c r="L17930" s="147">
        <v>4.2701432536717351E-7</v>
      </c>
      <c r="M17930" s="147">
        <v>9.5067103541674474</v>
      </c>
      <c r="N17930" s="87">
        <v>1045.1660025087331</v>
      </c>
      <c r="O17930" s="88">
        <v>70.362716660014996</v>
      </c>
      <c r="P17930" s="89">
        <v>67.322048833507736</v>
      </c>
    </row>
    <row r="17931" spans="1:16">
      <c r="A17931" s="75" t="s">
        <v>28353</v>
      </c>
      <c r="B17931" s="85">
        <v>17927</v>
      </c>
      <c r="C17931" s="85">
        <v>17857</v>
      </c>
      <c r="D17931" s="85">
        <v>17927</v>
      </c>
      <c r="E17931" s="86" t="s">
        <v>21356</v>
      </c>
      <c r="F17931" s="85" t="s">
        <v>1077</v>
      </c>
      <c r="G17931" s="86" t="s">
        <v>21356</v>
      </c>
      <c r="H17931" s="85" t="s">
        <v>1073</v>
      </c>
      <c r="I17931" s="85">
        <v>1</v>
      </c>
      <c r="J17931" s="88">
        <v>20.38129003923105</v>
      </c>
      <c r="K17931" s="146">
        <v>43.854188763960707</v>
      </c>
      <c r="L17931" s="147">
        <v>1.134274441301039E-7</v>
      </c>
      <c r="M17931" s="147">
        <v>1.9140762432351259</v>
      </c>
      <c r="N17931" s="87">
        <v>257.0046168662418</v>
      </c>
      <c r="O17931" s="88">
        <v>18.060849913572039</v>
      </c>
      <c r="P17931" s="89">
        <v>70.274418155576626</v>
      </c>
    </row>
    <row r="17932" spans="1:16">
      <c r="A17932" s="75" t="s">
        <v>28354</v>
      </c>
      <c r="B17932" s="85">
        <v>17928</v>
      </c>
      <c r="C17932" s="85">
        <v>17858</v>
      </c>
      <c r="D17932" s="85">
        <v>17928</v>
      </c>
      <c r="E17932" s="86" t="s">
        <v>21356</v>
      </c>
      <c r="F17932" s="85" t="s">
        <v>38</v>
      </c>
      <c r="G17932" s="86" t="s">
        <v>21356</v>
      </c>
      <c r="H17932" s="85" t="s">
        <v>1073</v>
      </c>
      <c r="I17932" s="85">
        <v>1</v>
      </c>
      <c r="J17932" s="88">
        <v>79.226965293488959</v>
      </c>
      <c r="K17932" s="146">
        <v>128.63978298457531</v>
      </c>
      <c r="L17932" s="147">
        <v>4.2288565559481228E-7</v>
      </c>
      <c r="M17932" s="147">
        <v>9.9208779617290102</v>
      </c>
      <c r="N17932" s="87">
        <v>1080.30880169856</v>
      </c>
      <c r="O17932" s="88">
        <v>71.84026579608971</v>
      </c>
      <c r="P17932" s="89">
        <v>66.499750518681225</v>
      </c>
    </row>
    <row r="17933" spans="1:16">
      <c r="A17933" s="75" t="s">
        <v>21357</v>
      </c>
      <c r="B17933" s="85">
        <v>17929</v>
      </c>
      <c r="C17933" s="85">
        <v>13225</v>
      </c>
      <c r="D17933" s="85">
        <v>17929</v>
      </c>
      <c r="E17933" s="86" t="s">
        <v>21358</v>
      </c>
      <c r="F17933" s="85" t="s">
        <v>55</v>
      </c>
      <c r="G17933" s="86" t="s">
        <v>21359</v>
      </c>
      <c r="H17933" s="85" t="s">
        <v>1073</v>
      </c>
      <c r="I17933" s="85">
        <v>1</v>
      </c>
      <c r="J17933" s="88">
        <v>12.908175775268329</v>
      </c>
      <c r="K17933" s="146">
        <v>22.918288232638847</v>
      </c>
      <c r="L17933" s="147">
        <v>7.5350301140536732E-8</v>
      </c>
      <c r="M17933" s="147">
        <v>1.418319915241089</v>
      </c>
      <c r="N17933" s="87">
        <v>167.2121970791294</v>
      </c>
      <c r="O17933" s="88">
        <v>11.59284659777884</v>
      </c>
      <c r="P17933" s="89">
        <v>69.330149356824649</v>
      </c>
    </row>
    <row r="17934" spans="1:16">
      <c r="A17934" s="75" t="s">
        <v>28355</v>
      </c>
      <c r="B17934" s="85">
        <v>17930</v>
      </c>
      <c r="C17934" s="85">
        <v>17859</v>
      </c>
      <c r="D17934" s="85">
        <v>17930</v>
      </c>
      <c r="E17934" s="86" t="s">
        <v>21359</v>
      </c>
      <c r="F17934" s="85" t="s">
        <v>32</v>
      </c>
      <c r="G17934" s="86" t="s">
        <v>21359</v>
      </c>
      <c r="H17934" s="85" t="s">
        <v>1073</v>
      </c>
      <c r="I17934" s="85">
        <v>1</v>
      </c>
      <c r="J17934" s="88">
        <v>13.011336050642671</v>
      </c>
      <c r="K17934" s="146">
        <v>22.449526468360336</v>
      </c>
      <c r="L17934" s="147">
        <v>7.4331713888307339E-8</v>
      </c>
      <c r="M17934" s="147">
        <v>1.3637953792077619</v>
      </c>
      <c r="N17934" s="87">
        <v>162.04271378297091</v>
      </c>
      <c r="O17934" s="88">
        <v>11.28838103758345</v>
      </c>
      <c r="P17934" s="89">
        <v>69.662996712720755</v>
      </c>
    </row>
    <row r="17935" spans="1:16">
      <c r="A17935" s="75" t="s">
        <v>28356</v>
      </c>
      <c r="B17935" s="85">
        <v>17931</v>
      </c>
      <c r="C17935" s="85">
        <v>17860</v>
      </c>
      <c r="D17935" s="85">
        <v>17931</v>
      </c>
      <c r="E17935" s="86" t="s">
        <v>21359</v>
      </c>
      <c r="F17935" s="85" t="s">
        <v>38</v>
      </c>
      <c r="G17935" s="86" t="s">
        <v>21359</v>
      </c>
      <c r="H17935" s="85" t="s">
        <v>1073</v>
      </c>
      <c r="I17935" s="85">
        <v>1</v>
      </c>
      <c r="J17935" s="88">
        <v>12.90816863989471</v>
      </c>
      <c r="K17935" s="146">
        <v>22.918320655878457</v>
      </c>
      <c r="L17935" s="147">
        <v>7.5350371594018798E-8</v>
      </c>
      <c r="M17935" s="147">
        <v>1.4183236865855819</v>
      </c>
      <c r="N17935" s="87">
        <v>167.21255464113321</v>
      </c>
      <c r="O17935" s="88">
        <v>11.592867657004611</v>
      </c>
      <c r="P17935" s="89">
        <v>69.330127046290826</v>
      </c>
    </row>
    <row r="17936" spans="1:16">
      <c r="A17936" s="75" t="s">
        <v>21360</v>
      </c>
      <c r="B17936" s="85">
        <v>17932</v>
      </c>
      <c r="C17936" s="85">
        <v>13226</v>
      </c>
      <c r="D17936" s="85">
        <v>17932</v>
      </c>
      <c r="E17936" s="86" t="s">
        <v>21361</v>
      </c>
      <c r="F17936" s="85" t="s">
        <v>55</v>
      </c>
      <c r="G17936" s="86" t="s">
        <v>21362</v>
      </c>
      <c r="H17936" s="85" t="s">
        <v>1073</v>
      </c>
      <c r="I17936" s="85">
        <v>1</v>
      </c>
      <c r="J17936" s="88">
        <v>85.97909167498473</v>
      </c>
      <c r="K17936" s="146">
        <v>159.41759703458305</v>
      </c>
      <c r="L17936" s="147">
        <v>4.6614192873161668E-7</v>
      </c>
      <c r="M17936" s="147">
        <v>11.19348859323758</v>
      </c>
      <c r="N17936" s="87">
        <v>1193.5538432969049</v>
      </c>
      <c r="O17936" s="88">
        <v>78.195944649093704</v>
      </c>
      <c r="P17936" s="89">
        <v>65.515221695484001</v>
      </c>
    </row>
    <row r="17937" spans="1:16">
      <c r="A17937" s="75" t="s">
        <v>28357</v>
      </c>
      <c r="B17937" s="85">
        <v>17933</v>
      </c>
      <c r="C17937" s="85">
        <v>17861</v>
      </c>
      <c r="D17937" s="85">
        <v>17933</v>
      </c>
      <c r="E17937" s="86" t="s">
        <v>21362</v>
      </c>
      <c r="F17937" s="85" t="s">
        <v>232</v>
      </c>
      <c r="G17937" s="86" t="s">
        <v>21362</v>
      </c>
      <c r="H17937" s="85" t="s">
        <v>1073</v>
      </c>
      <c r="I17937" s="85">
        <v>1</v>
      </c>
      <c r="J17937" s="88">
        <v>84.093176421253119</v>
      </c>
      <c r="K17937" s="146">
        <v>157.99173708282569</v>
      </c>
      <c r="L17937" s="147">
        <v>4.5881859515313552E-7</v>
      </c>
      <c r="M17937" s="147">
        <v>11.15079985325827</v>
      </c>
      <c r="N17937" s="87">
        <v>1175.969898589427</v>
      </c>
      <c r="O17937" s="88">
        <v>77.497880407267743</v>
      </c>
      <c r="P17937" s="89">
        <v>65.901245006548436</v>
      </c>
    </row>
    <row r="17938" spans="1:16">
      <c r="A17938" s="75" t="s">
        <v>28358</v>
      </c>
      <c r="B17938" s="85">
        <v>17934</v>
      </c>
      <c r="C17938" s="85">
        <v>17862</v>
      </c>
      <c r="D17938" s="85">
        <v>17934</v>
      </c>
      <c r="E17938" s="86" t="s">
        <v>21362</v>
      </c>
      <c r="F17938" s="85" t="s">
        <v>758</v>
      </c>
      <c r="G17938" s="86" t="s">
        <v>21362</v>
      </c>
      <c r="H17938" s="85" t="s">
        <v>1073</v>
      </c>
      <c r="I17938" s="85">
        <v>1</v>
      </c>
      <c r="J17938" s="88">
        <v>16.33742859742409</v>
      </c>
      <c r="K17938" s="146">
        <v>38.946087678750857</v>
      </c>
      <c r="L17938" s="147">
        <v>8.7693207745514288E-8</v>
      </c>
      <c r="M17938" s="147">
        <v>1.7297309260640039</v>
      </c>
      <c r="N17938" s="87">
        <v>220.54944716920289</v>
      </c>
      <c r="O17938" s="88">
        <v>14.537878467320761</v>
      </c>
      <c r="P17938" s="89">
        <v>65.916639800812902</v>
      </c>
    </row>
    <row r="17939" spans="1:16">
      <c r="A17939" s="75" t="s">
        <v>28359</v>
      </c>
      <c r="B17939" s="85">
        <v>17935</v>
      </c>
      <c r="C17939" s="85">
        <v>17863</v>
      </c>
      <c r="D17939" s="85">
        <v>17935</v>
      </c>
      <c r="E17939" s="86" t="s">
        <v>21362</v>
      </c>
      <c r="F17939" s="85" t="s">
        <v>38</v>
      </c>
      <c r="G17939" s="86" t="s">
        <v>21362</v>
      </c>
      <c r="H17939" s="85" t="s">
        <v>1073</v>
      </c>
      <c r="I17939" s="85">
        <v>1</v>
      </c>
      <c r="J17939" s="88">
        <v>87.735593348679174</v>
      </c>
      <c r="K17939" s="146">
        <v>162.36939363932831</v>
      </c>
      <c r="L17939" s="147">
        <v>4.7554901251380231E-7</v>
      </c>
      <c r="M17939" s="147">
        <v>11.422096013660889</v>
      </c>
      <c r="N17939" s="87">
        <v>1217.6809933003869</v>
      </c>
      <c r="O17939" s="88">
        <v>79.75308149810823</v>
      </c>
      <c r="P17939" s="89">
        <v>65.495874483469194</v>
      </c>
    </row>
    <row r="17940" spans="1:16">
      <c r="A17940" s="75" t="s">
        <v>21363</v>
      </c>
      <c r="B17940" s="85">
        <v>17936</v>
      </c>
      <c r="C17940" s="85">
        <v>13227</v>
      </c>
      <c r="D17940" s="85">
        <v>17936</v>
      </c>
      <c r="E17940" s="86" t="s">
        <v>21364</v>
      </c>
      <c r="F17940" s="85" t="s">
        <v>55</v>
      </c>
      <c r="G17940" s="86" t="s">
        <v>21365</v>
      </c>
      <c r="H17940" s="85" t="s">
        <v>1073</v>
      </c>
      <c r="I17940" s="85">
        <v>1</v>
      </c>
      <c r="J17940" s="88">
        <v>21.845916080498231</v>
      </c>
      <c r="K17940" s="146">
        <v>44.338121208383043</v>
      </c>
      <c r="L17940" s="147">
        <v>1.222034851803495E-7</v>
      </c>
      <c r="M17940" s="147">
        <v>2.8299919416663561</v>
      </c>
      <c r="N17940" s="87">
        <v>301.64241156256992</v>
      </c>
      <c r="O17940" s="88">
        <v>19.87139667309058</v>
      </c>
      <c r="P17940" s="89">
        <v>65.877329948904219</v>
      </c>
    </row>
    <row r="17941" spans="1:16">
      <c r="A17941" s="75" t="s">
        <v>28360</v>
      </c>
      <c r="B17941" s="85">
        <v>17937</v>
      </c>
      <c r="C17941" s="85">
        <v>17864</v>
      </c>
      <c r="D17941" s="85">
        <v>17937</v>
      </c>
      <c r="E17941" s="86" t="s">
        <v>21365</v>
      </c>
      <c r="F17941" s="85" t="s">
        <v>232</v>
      </c>
      <c r="G17941" s="86" t="s">
        <v>21365</v>
      </c>
      <c r="H17941" s="85" t="s">
        <v>1073</v>
      </c>
      <c r="I17941" s="85">
        <v>1</v>
      </c>
      <c r="J17941" s="88">
        <v>20.982089273450971</v>
      </c>
      <c r="K17941" s="146">
        <v>43.299926745503164</v>
      </c>
      <c r="L17941" s="147">
        <v>1.182357397801968E-7</v>
      </c>
      <c r="M17941" s="147">
        <v>2.7656519990748949</v>
      </c>
      <c r="N17941" s="87">
        <v>291.75030901623228</v>
      </c>
      <c r="O17941" s="88">
        <v>19.336558625616721</v>
      </c>
      <c r="P17941" s="89">
        <v>66.277765705951253</v>
      </c>
    </row>
    <row r="17942" spans="1:16">
      <c r="A17942" s="75" t="s">
        <v>28361</v>
      </c>
      <c r="B17942" s="85">
        <v>17938</v>
      </c>
      <c r="C17942" s="85">
        <v>17865</v>
      </c>
      <c r="D17942" s="85">
        <v>17938</v>
      </c>
      <c r="E17942" s="86" t="s">
        <v>21365</v>
      </c>
      <c r="F17942" s="85" t="s">
        <v>38</v>
      </c>
      <c r="G17942" s="86" t="s">
        <v>21365</v>
      </c>
      <c r="H17942" s="85" t="s">
        <v>1073</v>
      </c>
      <c r="I17942" s="85">
        <v>1</v>
      </c>
      <c r="J17942" s="88">
        <v>21.883246887660299</v>
      </c>
      <c r="K17942" s="146">
        <v>44.382987421117228</v>
      </c>
      <c r="L17942" s="147">
        <v>1.2237495374001089E-7</v>
      </c>
      <c r="M17942" s="147">
        <v>2.832772431887439</v>
      </c>
      <c r="N17942" s="87">
        <v>302.06990486281512</v>
      </c>
      <c r="O17942" s="88">
        <v>19.894510028511249</v>
      </c>
      <c r="P17942" s="89">
        <v>65.860616063511287</v>
      </c>
    </row>
    <row r="17943" spans="1:16">
      <c r="A17943" s="75" t="s">
        <v>21366</v>
      </c>
      <c r="B17943" s="85">
        <v>17939</v>
      </c>
      <c r="C17943" s="85">
        <v>13228</v>
      </c>
      <c r="D17943" s="85">
        <v>17939</v>
      </c>
      <c r="E17943" s="86" t="s">
        <v>21367</v>
      </c>
      <c r="F17943" s="85" t="s">
        <v>55</v>
      </c>
      <c r="G17943" s="86" t="s">
        <v>21368</v>
      </c>
      <c r="H17943" s="85" t="s">
        <v>1073</v>
      </c>
      <c r="I17943" s="85">
        <v>1</v>
      </c>
      <c r="J17943" s="88">
        <v>71.339864665634792</v>
      </c>
      <c r="K17943" s="146">
        <v>123.13356440776046</v>
      </c>
      <c r="L17943" s="147">
        <v>3.7671777758068691E-7</v>
      </c>
      <c r="M17943" s="147">
        <v>8.3355417393784155</v>
      </c>
      <c r="N17943" s="87">
        <v>943.25000220757056</v>
      </c>
      <c r="O17943" s="88">
        <v>64.370180339924858</v>
      </c>
      <c r="P17943" s="89">
        <v>68.242968660772533</v>
      </c>
    </row>
    <row r="17944" spans="1:16">
      <c r="A17944" s="75" t="s">
        <v>28362</v>
      </c>
      <c r="B17944" s="85">
        <v>17940</v>
      </c>
      <c r="C17944" s="85">
        <v>17866</v>
      </c>
      <c r="D17944" s="85">
        <v>17940</v>
      </c>
      <c r="E17944" s="86" t="s">
        <v>21368</v>
      </c>
      <c r="F17944" s="85" t="s">
        <v>758</v>
      </c>
      <c r="G17944" s="86" t="s">
        <v>21368</v>
      </c>
      <c r="H17944" s="85" t="s">
        <v>1073</v>
      </c>
      <c r="I17944" s="85">
        <v>1</v>
      </c>
      <c r="J17944" s="88">
        <v>33.229163336318997</v>
      </c>
      <c r="K17944" s="146">
        <v>67.298886670850393</v>
      </c>
      <c r="L17944" s="147">
        <v>1.7345534015533489E-7</v>
      </c>
      <c r="M17944" s="147">
        <v>3.1359393796348969</v>
      </c>
      <c r="N17944" s="87">
        <v>408.59526931363399</v>
      </c>
      <c r="O17944" s="88">
        <v>29.561251951114439</v>
      </c>
      <c r="P17944" s="89">
        <v>72.348492924971907</v>
      </c>
    </row>
    <row r="17945" spans="1:16">
      <c r="A17945" s="75" t="s">
        <v>28363</v>
      </c>
      <c r="B17945" s="85">
        <v>17941</v>
      </c>
      <c r="C17945" s="85">
        <v>17867</v>
      </c>
      <c r="D17945" s="85">
        <v>17941</v>
      </c>
      <c r="E17945" s="86" t="s">
        <v>21368</v>
      </c>
      <c r="F17945" s="85" t="s">
        <v>32</v>
      </c>
      <c r="G17945" s="86" t="s">
        <v>21368</v>
      </c>
      <c r="H17945" s="85" t="s">
        <v>1073</v>
      </c>
      <c r="I17945" s="85">
        <v>1</v>
      </c>
      <c r="J17945" s="88">
        <v>74.143136282813188</v>
      </c>
      <c r="K17945" s="146">
        <v>122.89458386132132</v>
      </c>
      <c r="L17945" s="147">
        <v>3.8344654005079451E-7</v>
      </c>
      <c r="M17945" s="147">
        <v>8.1311818416403252</v>
      </c>
      <c r="N17945" s="87">
        <v>927.63921057774746</v>
      </c>
      <c r="O17945" s="88">
        <v>63.936399494336612</v>
      </c>
      <c r="P17945" s="89">
        <v>68.923778517852952</v>
      </c>
    </row>
    <row r="17946" spans="1:16">
      <c r="A17946" s="75" t="s">
        <v>28364</v>
      </c>
      <c r="B17946" s="85">
        <v>17942</v>
      </c>
      <c r="C17946" s="85">
        <v>17868</v>
      </c>
      <c r="D17946" s="85">
        <v>17942</v>
      </c>
      <c r="E17946" s="86" t="s">
        <v>21368</v>
      </c>
      <c r="F17946" s="85" t="s">
        <v>38</v>
      </c>
      <c r="G17946" s="86" t="s">
        <v>21368</v>
      </c>
      <c r="H17946" s="85" t="s">
        <v>1073</v>
      </c>
      <c r="I17946" s="85">
        <v>1</v>
      </c>
      <c r="J17946" s="88">
        <v>72.124963869346686</v>
      </c>
      <c r="K17946" s="146">
        <v>124.2843185170379</v>
      </c>
      <c r="L17946" s="147">
        <v>3.8090609086349661E-7</v>
      </c>
      <c r="M17946" s="147">
        <v>8.4427279776785049</v>
      </c>
      <c r="N17946" s="87">
        <v>954.27088132147401</v>
      </c>
      <c r="O17946" s="88">
        <v>65.087628107445397</v>
      </c>
      <c r="P17946" s="89">
        <v>68.206658488114059</v>
      </c>
    </row>
    <row r="17947" spans="1:16">
      <c r="A17947" s="75" t="s">
        <v>21369</v>
      </c>
      <c r="B17947" s="85">
        <v>17943</v>
      </c>
      <c r="C17947" s="85">
        <v>13229</v>
      </c>
      <c r="D17947" s="85">
        <v>17943</v>
      </c>
      <c r="E17947" s="86" t="s">
        <v>21370</v>
      </c>
      <c r="F17947" s="85" t="s">
        <v>55</v>
      </c>
      <c r="G17947" s="86" t="s">
        <v>21371</v>
      </c>
      <c r="H17947" s="85" t="s">
        <v>1073</v>
      </c>
      <c r="I17947" s="85">
        <v>1</v>
      </c>
      <c r="J17947" s="88">
        <v>28.435220090416081</v>
      </c>
      <c r="K17947" s="146">
        <v>49.10874778392413</v>
      </c>
      <c r="L17947" s="147">
        <v>1.641262632787574E-7</v>
      </c>
      <c r="M17947" s="147">
        <v>3.3180045950587558</v>
      </c>
      <c r="N17947" s="87">
        <v>376.63193766467259</v>
      </c>
      <c r="O17947" s="88">
        <v>25.648958425324381</v>
      </c>
      <c r="P17947" s="89">
        <v>68.100858850054465</v>
      </c>
    </row>
    <row r="17948" spans="1:16">
      <c r="A17948" s="75" t="s">
        <v>28365</v>
      </c>
      <c r="B17948" s="85">
        <v>17944</v>
      </c>
      <c r="C17948" s="85">
        <v>17869</v>
      </c>
      <c r="D17948" s="85">
        <v>17944</v>
      </c>
      <c r="E17948" s="86" t="s">
        <v>21371</v>
      </c>
      <c r="F17948" s="85" t="s">
        <v>32</v>
      </c>
      <c r="G17948" s="86" t="s">
        <v>21371</v>
      </c>
      <c r="H17948" s="85" t="s">
        <v>1073</v>
      </c>
      <c r="I17948" s="85">
        <v>1</v>
      </c>
      <c r="J17948" s="88">
        <v>28.969605723484811</v>
      </c>
      <c r="K17948" s="146">
        <v>48.192568838381675</v>
      </c>
      <c r="L17948" s="147">
        <v>1.6321600672642159E-7</v>
      </c>
      <c r="M17948" s="147">
        <v>3.1823082373038329</v>
      </c>
      <c r="N17948" s="87">
        <v>364.33128365402632</v>
      </c>
      <c r="O17948" s="88">
        <v>25.00558328179228</v>
      </c>
      <c r="P17948" s="89">
        <v>68.634192021615974</v>
      </c>
    </row>
    <row r="17949" spans="1:16">
      <c r="A17949" s="75" t="s">
        <v>28366</v>
      </c>
      <c r="B17949" s="85">
        <v>17945</v>
      </c>
      <c r="C17949" s="85">
        <v>17870</v>
      </c>
      <c r="D17949" s="85">
        <v>17945</v>
      </c>
      <c r="E17949" s="86" t="s">
        <v>21371</v>
      </c>
      <c r="F17949" s="85" t="s">
        <v>38</v>
      </c>
      <c r="G17949" s="86" t="s">
        <v>21371</v>
      </c>
      <c r="H17949" s="85" t="s">
        <v>1073</v>
      </c>
      <c r="I17949" s="85">
        <v>1</v>
      </c>
      <c r="J17949" s="88">
        <v>28.435220090416081</v>
      </c>
      <c r="K17949" s="146">
        <v>49.10874778392413</v>
      </c>
      <c r="L17949" s="147">
        <v>1.641262632787574E-7</v>
      </c>
      <c r="M17949" s="147">
        <v>3.3180045950587558</v>
      </c>
      <c r="N17949" s="87">
        <v>376.63193766467259</v>
      </c>
      <c r="O17949" s="88">
        <v>25.648958425324381</v>
      </c>
      <c r="P17949" s="89">
        <v>68.100858850054465</v>
      </c>
    </row>
    <row r="17950" spans="1:16">
      <c r="A17950" s="75" t="s">
        <v>21372</v>
      </c>
      <c r="B17950" s="85">
        <v>17946</v>
      </c>
      <c r="C17950" s="85">
        <v>13230</v>
      </c>
      <c r="D17950" s="85">
        <v>17946</v>
      </c>
      <c r="E17950" s="86" t="s">
        <v>21373</v>
      </c>
      <c r="F17950" s="85" t="s">
        <v>55</v>
      </c>
      <c r="G17950" s="86" t="s">
        <v>21374</v>
      </c>
      <c r="H17950" s="85" t="s">
        <v>1073</v>
      </c>
      <c r="I17950" s="85">
        <v>1</v>
      </c>
      <c r="J17950" s="88">
        <v>25.658620419382039</v>
      </c>
      <c r="K17950" s="146">
        <v>44.38807274267775</v>
      </c>
      <c r="L17950" s="147">
        <v>1.49539110242639E-7</v>
      </c>
      <c r="M17950" s="147">
        <v>2.9191704943512908</v>
      </c>
      <c r="N17950" s="87">
        <v>337.91088768853689</v>
      </c>
      <c r="O17950" s="88">
        <v>23.090749829408459</v>
      </c>
      <c r="P17950" s="89">
        <v>68.333843834863146</v>
      </c>
    </row>
    <row r="17951" spans="1:16">
      <c r="A17951" s="75" t="s">
        <v>28367</v>
      </c>
      <c r="B17951" s="85">
        <v>17947</v>
      </c>
      <c r="C17951" s="85">
        <v>17871</v>
      </c>
      <c r="D17951" s="85">
        <v>17947</v>
      </c>
      <c r="E17951" s="86" t="s">
        <v>21374</v>
      </c>
      <c r="F17951" s="85" t="s">
        <v>509</v>
      </c>
      <c r="G17951" s="86" t="s">
        <v>21374</v>
      </c>
      <c r="H17951" s="85" t="s">
        <v>1073</v>
      </c>
      <c r="I17951" s="85">
        <v>1</v>
      </c>
      <c r="J17951" s="88">
        <v>64.551103282254431</v>
      </c>
      <c r="K17951" s="146">
        <v>96.839243181379359</v>
      </c>
      <c r="L17951" s="147">
        <v>3.647297720789056E-7</v>
      </c>
      <c r="M17951" s="147">
        <v>8.2321846207732268</v>
      </c>
      <c r="N17951" s="87">
        <v>884.20330965433664</v>
      </c>
      <c r="O17951" s="88">
        <v>58.75362595758353</v>
      </c>
      <c r="P17951" s="89">
        <v>66.448095495765784</v>
      </c>
    </row>
    <row r="17952" spans="1:16">
      <c r="A17952" s="75" t="s">
        <v>28368</v>
      </c>
      <c r="B17952" s="85">
        <v>17948</v>
      </c>
      <c r="C17952" s="85">
        <v>17872</v>
      </c>
      <c r="D17952" s="85">
        <v>17948</v>
      </c>
      <c r="E17952" s="86" t="s">
        <v>21374</v>
      </c>
      <c r="F17952" s="85" t="s">
        <v>32</v>
      </c>
      <c r="G17952" s="86" t="s">
        <v>21374</v>
      </c>
      <c r="H17952" s="85" t="s">
        <v>1073</v>
      </c>
      <c r="I17952" s="85">
        <v>1</v>
      </c>
      <c r="J17952" s="88">
        <v>25.985120069650719</v>
      </c>
      <c r="K17952" s="146">
        <v>43.479630889374825</v>
      </c>
      <c r="L17952" s="147">
        <v>1.4797615268835199E-7</v>
      </c>
      <c r="M17952" s="147">
        <v>2.80242336052663</v>
      </c>
      <c r="N17952" s="87">
        <v>327.05688985474683</v>
      </c>
      <c r="O17952" s="88">
        <v>22.48233190224741</v>
      </c>
      <c r="P17952" s="89">
        <v>68.741349287068402</v>
      </c>
    </row>
    <row r="17953" spans="1:16">
      <c r="A17953" s="75" t="s">
        <v>28369</v>
      </c>
      <c r="B17953" s="85">
        <v>17949</v>
      </c>
      <c r="C17953" s="85">
        <v>17873</v>
      </c>
      <c r="D17953" s="85">
        <v>17949</v>
      </c>
      <c r="E17953" s="86" t="s">
        <v>21374</v>
      </c>
      <c r="F17953" s="85" t="s">
        <v>38</v>
      </c>
      <c r="G17953" s="86" t="s">
        <v>21374</v>
      </c>
      <c r="H17953" s="85" t="s">
        <v>1073</v>
      </c>
      <c r="I17953" s="85">
        <v>1</v>
      </c>
      <c r="J17953" s="88">
        <v>25.658620419382039</v>
      </c>
      <c r="K17953" s="146">
        <v>44.38807274267775</v>
      </c>
      <c r="L17953" s="147">
        <v>1.49539110242639E-7</v>
      </c>
      <c r="M17953" s="147">
        <v>2.9191704943512908</v>
      </c>
      <c r="N17953" s="87">
        <v>337.91088768853689</v>
      </c>
      <c r="O17953" s="88">
        <v>23.090749829408459</v>
      </c>
      <c r="P17953" s="89">
        <v>68.333843834863146</v>
      </c>
    </row>
    <row r="17954" spans="1:16">
      <c r="A17954" s="75" t="s">
        <v>21375</v>
      </c>
      <c r="B17954" s="85">
        <v>17950</v>
      </c>
      <c r="C17954" s="85">
        <v>13231</v>
      </c>
      <c r="D17954" s="85">
        <v>17950</v>
      </c>
      <c r="E17954" s="86" t="s">
        <v>21376</v>
      </c>
      <c r="F17954" s="85" t="s">
        <v>55</v>
      </c>
      <c r="G17954" s="86" t="s">
        <v>21377</v>
      </c>
      <c r="H17954" s="85" t="s">
        <v>1073</v>
      </c>
      <c r="I17954" s="85">
        <v>1</v>
      </c>
      <c r="J17954" s="88">
        <v>131.2239949542336</v>
      </c>
      <c r="K17954" s="146">
        <v>212.49075423129557</v>
      </c>
      <c r="L17954" s="147">
        <v>6.993868079176066E-7</v>
      </c>
      <c r="M17954" s="147">
        <v>16.54608719403463</v>
      </c>
      <c r="N17954" s="87">
        <v>1797.5941909747289</v>
      </c>
      <c r="O17954" s="88">
        <v>119.0128001741231</v>
      </c>
      <c r="P17954" s="89">
        <v>66.20671159912321</v>
      </c>
    </row>
    <row r="17955" spans="1:16">
      <c r="A17955" s="75" t="s">
        <v>28370</v>
      </c>
      <c r="B17955" s="85">
        <v>17951</v>
      </c>
      <c r="C17955" s="85">
        <v>17874</v>
      </c>
      <c r="D17955" s="85">
        <v>17951</v>
      </c>
      <c r="E17955" s="86" t="s">
        <v>21377</v>
      </c>
      <c r="F17955" s="85" t="s">
        <v>509</v>
      </c>
      <c r="G17955" s="86" t="s">
        <v>21377</v>
      </c>
      <c r="H17955" s="85" t="s">
        <v>1073</v>
      </c>
      <c r="I17955" s="85">
        <v>1</v>
      </c>
      <c r="J17955" s="88">
        <v>114.59424132625701</v>
      </c>
      <c r="K17955" s="146">
        <v>189.0041552612397</v>
      </c>
      <c r="L17955" s="147">
        <v>6.125832550729847E-7</v>
      </c>
      <c r="M17955" s="147">
        <v>14.30397139710365</v>
      </c>
      <c r="N17955" s="87">
        <v>1567.0131882235601</v>
      </c>
      <c r="O17955" s="88">
        <v>104.00812825182651</v>
      </c>
      <c r="P17955" s="89">
        <v>66.373486217901601</v>
      </c>
    </row>
    <row r="17956" spans="1:16">
      <c r="A17956" s="75" t="s">
        <v>28371</v>
      </c>
      <c r="B17956" s="85">
        <v>17952</v>
      </c>
      <c r="C17956" s="85">
        <v>17875</v>
      </c>
      <c r="D17956" s="85">
        <v>17952</v>
      </c>
      <c r="E17956" s="86" t="s">
        <v>21377</v>
      </c>
      <c r="F17956" s="85" t="s">
        <v>32</v>
      </c>
      <c r="G17956" s="86" t="s">
        <v>21377</v>
      </c>
      <c r="H17956" s="85" t="s">
        <v>1073</v>
      </c>
      <c r="I17956" s="85">
        <v>1</v>
      </c>
      <c r="J17956" s="88">
        <v>136.19236469358211</v>
      </c>
      <c r="K17956" s="146">
        <v>209.92450087738888</v>
      </c>
      <c r="L17956" s="147">
        <v>7.0783764647125843E-7</v>
      </c>
      <c r="M17956" s="147">
        <v>15.873725967627561</v>
      </c>
      <c r="N17956" s="87">
        <v>1741.1801439809849</v>
      </c>
      <c r="O17956" s="88">
        <v>116.727368114303</v>
      </c>
      <c r="P17956" s="89">
        <v>67.039225388489015</v>
      </c>
    </row>
    <row r="17957" spans="1:16">
      <c r="A17957" s="75" t="s">
        <v>28372</v>
      </c>
      <c r="B17957" s="85">
        <v>17953</v>
      </c>
      <c r="C17957" s="85">
        <v>17876</v>
      </c>
      <c r="D17957" s="85">
        <v>17953</v>
      </c>
      <c r="E17957" s="86" t="s">
        <v>21377</v>
      </c>
      <c r="F17957" s="85" t="s">
        <v>38</v>
      </c>
      <c r="G17957" s="86" t="s">
        <v>21377</v>
      </c>
      <c r="H17957" s="85" t="s">
        <v>1073</v>
      </c>
      <c r="I17957" s="85">
        <v>1</v>
      </c>
      <c r="J17957" s="88">
        <v>131.35044239799649</v>
      </c>
      <c r="K17957" s="146">
        <v>212.66825558089053</v>
      </c>
      <c r="L17957" s="147">
        <v>7.0003327374302648E-7</v>
      </c>
      <c r="M17957" s="147">
        <v>16.564750941021391</v>
      </c>
      <c r="N17957" s="87">
        <v>1799.516058713509</v>
      </c>
      <c r="O17957" s="88">
        <v>119.1296998675703</v>
      </c>
      <c r="P17957" s="89">
        <v>66.200965137669982</v>
      </c>
    </row>
    <row r="17958" spans="1:16">
      <c r="A17958" s="75" t="s">
        <v>28373</v>
      </c>
      <c r="B17958" s="85">
        <v>17954</v>
      </c>
      <c r="C17958" s="85">
        <v>17877</v>
      </c>
      <c r="D17958" s="85">
        <v>17954</v>
      </c>
      <c r="E17958" s="86" t="s">
        <v>21377</v>
      </c>
      <c r="F17958" s="85" t="s">
        <v>243</v>
      </c>
      <c r="G17958" s="86" t="s">
        <v>21377</v>
      </c>
      <c r="H17958" s="85" t="s">
        <v>1073</v>
      </c>
      <c r="I17958" s="85">
        <v>1</v>
      </c>
      <c r="J17958" s="88">
        <v>114.6648465353601</v>
      </c>
      <c r="K17958" s="146">
        <v>189.2485154150304</v>
      </c>
      <c r="L17958" s="147">
        <v>6.1476233187255433E-7</v>
      </c>
      <c r="M17958" s="147">
        <v>14.09782190873095</v>
      </c>
      <c r="N17958" s="87">
        <v>1545.482456410331</v>
      </c>
      <c r="O17958" s="88">
        <v>103.696828100844</v>
      </c>
      <c r="P17958" s="89">
        <v>67.096735825587473</v>
      </c>
    </row>
    <row r="17959" spans="1:16">
      <c r="A17959" s="75" t="s">
        <v>21378</v>
      </c>
      <c r="B17959" s="85">
        <v>17955</v>
      </c>
      <c r="C17959" s="85">
        <v>13232</v>
      </c>
      <c r="D17959" s="85">
        <v>17955</v>
      </c>
      <c r="E17959" s="86" t="s">
        <v>21379</v>
      </c>
      <c r="F17959" s="85" t="s">
        <v>55</v>
      </c>
      <c r="G17959" s="86" t="s">
        <v>21380</v>
      </c>
      <c r="H17959" s="85" t="s">
        <v>1073</v>
      </c>
      <c r="I17959" s="85">
        <v>1</v>
      </c>
      <c r="J17959" s="88">
        <v>28.34688804043358</v>
      </c>
      <c r="K17959" s="146">
        <v>51.350297370071374</v>
      </c>
      <c r="L17959" s="147">
        <v>1.5695474688510901E-7</v>
      </c>
      <c r="M17959" s="147">
        <v>3.032267391962002</v>
      </c>
      <c r="N17959" s="87">
        <v>362.91967348333401</v>
      </c>
      <c r="O17959" s="88">
        <v>25.418743321892929</v>
      </c>
      <c r="P17959" s="89">
        <v>70.039585007673068</v>
      </c>
    </row>
    <row r="17960" spans="1:16">
      <c r="A17960" s="75" t="s">
        <v>28374</v>
      </c>
      <c r="B17960" s="85">
        <v>17956</v>
      </c>
      <c r="C17960" s="85">
        <v>17878</v>
      </c>
      <c r="D17960" s="85">
        <v>17956</v>
      </c>
      <c r="E17960" s="86" t="s">
        <v>21380</v>
      </c>
      <c r="F17960" s="85" t="s">
        <v>509</v>
      </c>
      <c r="G17960" s="86" t="s">
        <v>21380</v>
      </c>
      <c r="H17960" s="85" t="s">
        <v>1073</v>
      </c>
      <c r="I17960" s="85">
        <v>1</v>
      </c>
      <c r="J17960" s="88">
        <v>28.085013139448559</v>
      </c>
      <c r="K17960" s="146">
        <v>51.05549656469767</v>
      </c>
      <c r="L17960" s="147">
        <v>1.5564290751654191E-7</v>
      </c>
      <c r="M17960" s="147">
        <v>2.9997498174028872</v>
      </c>
      <c r="N17960" s="87">
        <v>359.57110724696861</v>
      </c>
      <c r="O17960" s="88">
        <v>25.20658122607162</v>
      </c>
      <c r="P17960" s="89">
        <v>70.101798275907285</v>
      </c>
    </row>
    <row r="17961" spans="1:16">
      <c r="A17961" s="75" t="s">
        <v>28375</v>
      </c>
      <c r="B17961" s="85">
        <v>17957</v>
      </c>
      <c r="C17961" s="85">
        <v>17879</v>
      </c>
      <c r="D17961" s="85">
        <v>17957</v>
      </c>
      <c r="E17961" s="86" t="s">
        <v>21380</v>
      </c>
      <c r="F17961" s="85" t="s">
        <v>32</v>
      </c>
      <c r="G17961" s="86" t="s">
        <v>21380</v>
      </c>
      <c r="H17961" s="85" t="s">
        <v>1073</v>
      </c>
      <c r="I17961" s="85">
        <v>1</v>
      </c>
      <c r="J17961" s="88">
        <v>28.720705484251571</v>
      </c>
      <c r="K17961" s="146">
        <v>50.667229700894218</v>
      </c>
      <c r="L17961" s="147">
        <v>1.560859339291299E-7</v>
      </c>
      <c r="M17961" s="147">
        <v>2.9393156928356321</v>
      </c>
      <c r="N17961" s="87">
        <v>354.41289014404191</v>
      </c>
      <c r="O17961" s="88">
        <v>24.957003686514302</v>
      </c>
      <c r="P17961" s="89">
        <v>70.417878075402896</v>
      </c>
    </row>
    <row r="17962" spans="1:16">
      <c r="A17962" s="75" t="s">
        <v>28376</v>
      </c>
      <c r="B17962" s="85">
        <v>17958</v>
      </c>
      <c r="C17962" s="85">
        <v>17880</v>
      </c>
      <c r="D17962" s="85">
        <v>17958</v>
      </c>
      <c r="E17962" s="86" t="s">
        <v>21380</v>
      </c>
      <c r="F17962" s="85" t="s">
        <v>1077</v>
      </c>
      <c r="G17962" s="86" t="s">
        <v>21380</v>
      </c>
      <c r="H17962" s="85" t="s">
        <v>1073</v>
      </c>
      <c r="I17962" s="85">
        <v>1</v>
      </c>
      <c r="J17962" s="88">
        <v>25.58960384032105</v>
      </c>
      <c r="K17962" s="146">
        <v>47.630367911571234</v>
      </c>
      <c r="L17962" s="147">
        <v>1.4188146699475411E-7</v>
      </c>
      <c r="M17962" s="147">
        <v>2.6587333154581572</v>
      </c>
      <c r="N17962" s="87">
        <v>324.50690039386183</v>
      </c>
      <c r="O17962" s="88">
        <v>22.920627995912739</v>
      </c>
      <c r="P17962" s="89">
        <v>70.632174440954643</v>
      </c>
    </row>
    <row r="17963" spans="1:16">
      <c r="A17963" s="75" t="s">
        <v>28377</v>
      </c>
      <c r="B17963" s="85">
        <v>17959</v>
      </c>
      <c r="C17963" s="85">
        <v>17881</v>
      </c>
      <c r="D17963" s="85">
        <v>17959</v>
      </c>
      <c r="E17963" s="86" t="s">
        <v>21380</v>
      </c>
      <c r="F17963" s="85" t="s">
        <v>38</v>
      </c>
      <c r="G17963" s="86" t="s">
        <v>21380</v>
      </c>
      <c r="H17963" s="85" t="s">
        <v>1073</v>
      </c>
      <c r="I17963" s="85">
        <v>1</v>
      </c>
      <c r="J17963" s="88">
        <v>28.412648522262518</v>
      </c>
      <c r="K17963" s="146">
        <v>51.439216877538946</v>
      </c>
      <c r="L17963" s="147">
        <v>1.573147602574026E-7</v>
      </c>
      <c r="M17963" s="147">
        <v>3.0412052649157109</v>
      </c>
      <c r="N17963" s="87">
        <v>363.83857463906321</v>
      </c>
      <c r="O17963" s="88">
        <v>25.478474984525089</v>
      </c>
      <c r="P17963" s="89">
        <v>70.02686564996678</v>
      </c>
    </row>
    <row r="17964" spans="1:16">
      <c r="A17964" s="75" t="s">
        <v>21381</v>
      </c>
      <c r="B17964" s="85">
        <v>17960</v>
      </c>
      <c r="C17964" s="85">
        <v>13233</v>
      </c>
      <c r="D17964" s="85">
        <v>17960</v>
      </c>
      <c r="E17964" s="86" t="s">
        <v>21382</v>
      </c>
      <c r="F17964" s="85" t="s">
        <v>55</v>
      </c>
      <c r="G17964" s="86" t="s">
        <v>21383</v>
      </c>
      <c r="H17964" s="85" t="s">
        <v>1073</v>
      </c>
      <c r="I17964" s="85">
        <v>1</v>
      </c>
      <c r="J17964" s="88">
        <v>85.116378033115382</v>
      </c>
      <c r="K17964" s="146">
        <v>148.30742442436329</v>
      </c>
      <c r="L17964" s="147">
        <v>4.5548165555572452E-7</v>
      </c>
      <c r="M17964" s="147">
        <v>9.9929129881193717</v>
      </c>
      <c r="N17964" s="87">
        <v>1126.105555252135</v>
      </c>
      <c r="O17964" s="88">
        <v>76.84345624603354</v>
      </c>
      <c r="P17964" s="89">
        <v>68.23823564996826</v>
      </c>
    </row>
    <row r="17965" spans="1:16">
      <c r="A17965" s="75" t="s">
        <v>28378</v>
      </c>
      <c r="B17965" s="85">
        <v>17961</v>
      </c>
      <c r="C17965" s="85">
        <v>17882</v>
      </c>
      <c r="D17965" s="85">
        <v>17961</v>
      </c>
      <c r="E17965" s="86" t="s">
        <v>21383</v>
      </c>
      <c r="F17965" s="85" t="s">
        <v>509</v>
      </c>
      <c r="G17965" s="86" t="s">
        <v>21383</v>
      </c>
      <c r="H17965" s="85" t="s">
        <v>1073</v>
      </c>
      <c r="I17965" s="85">
        <v>1</v>
      </c>
      <c r="J17965" s="88">
        <v>54.450793184578437</v>
      </c>
      <c r="K17965" s="146">
        <v>102.12650643293505</v>
      </c>
      <c r="L17965" s="147">
        <v>2.9097084802419541E-7</v>
      </c>
      <c r="M17965" s="147">
        <v>5.8160565154317991</v>
      </c>
      <c r="N17965" s="87">
        <v>696.60629910625335</v>
      </c>
      <c r="O17965" s="88">
        <v>48.874644062580217</v>
      </c>
      <c r="P17965" s="89">
        <v>70.161071074560255</v>
      </c>
    </row>
    <row r="17966" spans="1:16">
      <c r="A17966" s="75" t="s">
        <v>28379</v>
      </c>
      <c r="B17966" s="85">
        <v>17962</v>
      </c>
      <c r="C17966" s="85">
        <v>17883</v>
      </c>
      <c r="D17966" s="85">
        <v>17962</v>
      </c>
      <c r="E17966" s="86" t="s">
        <v>21383</v>
      </c>
      <c r="F17966" s="85" t="s">
        <v>32</v>
      </c>
      <c r="G17966" s="86" t="s">
        <v>21383</v>
      </c>
      <c r="H17966" s="85" t="s">
        <v>1073</v>
      </c>
      <c r="I17966" s="85">
        <v>1</v>
      </c>
      <c r="J17966" s="88">
        <v>88.861118063165762</v>
      </c>
      <c r="K17966" s="146">
        <v>148.52119817826022</v>
      </c>
      <c r="L17966" s="147">
        <v>4.6526859952847178E-7</v>
      </c>
      <c r="M17966" s="147">
        <v>9.7892576874847084</v>
      </c>
      <c r="N17966" s="87">
        <v>1111.665299053692</v>
      </c>
      <c r="O17966" s="88">
        <v>76.599808217697131</v>
      </c>
      <c r="P17966" s="89">
        <v>68.905459478588497</v>
      </c>
    </row>
    <row r="17967" spans="1:16">
      <c r="A17967" s="75" t="s">
        <v>28380</v>
      </c>
      <c r="B17967" s="85">
        <v>17963</v>
      </c>
      <c r="C17967" s="85">
        <v>17884</v>
      </c>
      <c r="D17967" s="85">
        <v>17963</v>
      </c>
      <c r="E17967" s="86" t="s">
        <v>21383</v>
      </c>
      <c r="F17967" s="85" t="s">
        <v>1077</v>
      </c>
      <c r="G17967" s="86" t="s">
        <v>21383</v>
      </c>
      <c r="H17967" s="85" t="s">
        <v>1073</v>
      </c>
      <c r="I17967" s="85">
        <v>1</v>
      </c>
      <c r="J17967" s="88">
        <v>37.420468461315338</v>
      </c>
      <c r="K17967" s="146">
        <v>76.316314853247803</v>
      </c>
      <c r="L17967" s="147">
        <v>1.992833212168051E-7</v>
      </c>
      <c r="M17967" s="147">
        <v>3.4884300972934361</v>
      </c>
      <c r="N17967" s="87">
        <v>457.27367520998342</v>
      </c>
      <c r="O17967" s="88">
        <v>33.27404672605784</v>
      </c>
      <c r="P17967" s="89">
        <v>72.766154121551281</v>
      </c>
    </row>
    <row r="17968" spans="1:16">
      <c r="A17968" s="75" t="s">
        <v>28381</v>
      </c>
      <c r="B17968" s="85">
        <v>17964</v>
      </c>
      <c r="C17968" s="85">
        <v>17885</v>
      </c>
      <c r="D17968" s="85">
        <v>17964</v>
      </c>
      <c r="E17968" s="86" t="s">
        <v>21383</v>
      </c>
      <c r="F17968" s="85" t="s">
        <v>38</v>
      </c>
      <c r="G17968" s="86" t="s">
        <v>21383</v>
      </c>
      <c r="H17968" s="85" t="s">
        <v>1073</v>
      </c>
      <c r="I17968" s="85">
        <v>1</v>
      </c>
      <c r="J17968" s="88">
        <v>86.453972101725952</v>
      </c>
      <c r="K17968" s="146">
        <v>150.3269424712505</v>
      </c>
      <c r="L17968" s="147">
        <v>4.6266389923842728E-7</v>
      </c>
      <c r="M17968" s="147">
        <v>10.1757034462665</v>
      </c>
      <c r="N17968" s="87">
        <v>1144.9001391458751</v>
      </c>
      <c r="O17968" s="88">
        <v>78.067108940586351</v>
      </c>
      <c r="P17968" s="89">
        <v>68.186828065918846</v>
      </c>
    </row>
    <row r="17969" spans="1:16">
      <c r="A17969" s="75" t="s">
        <v>28382</v>
      </c>
      <c r="B17969" s="85">
        <v>17965</v>
      </c>
      <c r="C17969" s="85">
        <v>17886</v>
      </c>
      <c r="D17969" s="85">
        <v>17965</v>
      </c>
      <c r="E17969" s="86" t="s">
        <v>21383</v>
      </c>
      <c r="F17969" s="85" t="s">
        <v>243</v>
      </c>
      <c r="G17969" s="86" t="s">
        <v>21383</v>
      </c>
      <c r="H17969" s="85" t="s">
        <v>1073</v>
      </c>
      <c r="I17969" s="85">
        <v>1</v>
      </c>
      <c r="J17969" s="88">
        <v>54.539501601713212</v>
      </c>
      <c r="K17969" s="146">
        <v>102.27828355986051</v>
      </c>
      <c r="L17969" s="147">
        <v>2.9191120321989118E-7</v>
      </c>
      <c r="M17969" s="147">
        <v>5.8038724949487897</v>
      </c>
      <c r="N17969" s="87">
        <v>695.26013705395042</v>
      </c>
      <c r="O17969" s="88">
        <v>48.831703675413493</v>
      </c>
      <c r="P17969" s="89">
        <v>70.235155264804547</v>
      </c>
    </row>
    <row r="17970" spans="1:16">
      <c r="A17970" s="75" t="s">
        <v>21384</v>
      </c>
      <c r="B17970" s="85">
        <v>17966</v>
      </c>
      <c r="C17970" s="85">
        <v>13234</v>
      </c>
      <c r="D17970" s="85">
        <v>17966</v>
      </c>
      <c r="E17970" s="86" t="s">
        <v>21385</v>
      </c>
      <c r="F17970" s="85" t="s">
        <v>55</v>
      </c>
      <c r="G17970" s="86" t="s">
        <v>21386</v>
      </c>
      <c r="H17970" s="85" t="s">
        <v>1073</v>
      </c>
      <c r="I17970" s="85">
        <v>1</v>
      </c>
      <c r="J17970" s="88">
        <v>75.889192567837625</v>
      </c>
      <c r="K17970" s="146">
        <v>141.35839991739749</v>
      </c>
      <c r="L17970" s="147">
        <v>4.120760794139416E-7</v>
      </c>
      <c r="M17970" s="147">
        <v>9.8738229617714826</v>
      </c>
      <c r="N17970" s="87">
        <v>1052.995374520729</v>
      </c>
      <c r="O17970" s="88">
        <v>69.015957737953485</v>
      </c>
      <c r="P17970" s="89">
        <v>65.542507980499067</v>
      </c>
    </row>
    <row r="17971" spans="1:16">
      <c r="A17971" s="75" t="s">
        <v>28383</v>
      </c>
      <c r="B17971" s="85">
        <v>17967</v>
      </c>
      <c r="C17971" s="85">
        <v>17887</v>
      </c>
      <c r="D17971" s="85">
        <v>17967</v>
      </c>
      <c r="E17971" s="86" t="s">
        <v>21386</v>
      </c>
      <c r="F17971" s="85" t="s">
        <v>232</v>
      </c>
      <c r="G17971" s="86" t="s">
        <v>21386</v>
      </c>
      <c r="H17971" s="85" t="s">
        <v>1073</v>
      </c>
      <c r="I17971" s="85">
        <v>1</v>
      </c>
      <c r="J17971" s="88">
        <v>72.891895798889536</v>
      </c>
      <c r="K17971" s="146">
        <v>137.75608417106608</v>
      </c>
      <c r="L17971" s="147">
        <v>3.9830883999642822E-7</v>
      </c>
      <c r="M17971" s="147">
        <v>9.6505769355189539</v>
      </c>
      <c r="N17971" s="87">
        <v>1018.671865735919</v>
      </c>
      <c r="O17971" s="88">
        <v>67.160182554171499</v>
      </c>
      <c r="P17971" s="89">
        <v>65.929162091517043</v>
      </c>
    </row>
    <row r="17972" spans="1:16">
      <c r="A17972" s="75" t="s">
        <v>28384</v>
      </c>
      <c r="B17972" s="85">
        <v>17968</v>
      </c>
      <c r="C17972" s="85">
        <v>17888</v>
      </c>
      <c r="D17972" s="85">
        <v>17968</v>
      </c>
      <c r="E17972" s="86" t="s">
        <v>21386</v>
      </c>
      <c r="F17972" s="85" t="s">
        <v>38</v>
      </c>
      <c r="G17972" s="86" t="s">
        <v>21386</v>
      </c>
      <c r="H17972" s="85" t="s">
        <v>1073</v>
      </c>
      <c r="I17972" s="85">
        <v>1</v>
      </c>
      <c r="J17972" s="88">
        <v>76.035648504675265</v>
      </c>
      <c r="K17972" s="146">
        <v>141.53441869968142</v>
      </c>
      <c r="L17972" s="147">
        <v>4.1274878355436868E-7</v>
      </c>
      <c r="M17972" s="147">
        <v>9.8847313597181969</v>
      </c>
      <c r="N17972" s="87">
        <v>1054.67251296318</v>
      </c>
      <c r="O17972" s="88">
        <v>69.106635876974138</v>
      </c>
      <c r="P17972" s="89">
        <v>65.524259926727368</v>
      </c>
    </row>
    <row r="17973" spans="1:16">
      <c r="A17973" s="75" t="s">
        <v>21387</v>
      </c>
      <c r="B17973" s="85">
        <v>17969</v>
      </c>
      <c r="C17973" s="85">
        <v>13235</v>
      </c>
      <c r="D17973" s="85">
        <v>17969</v>
      </c>
      <c r="E17973" s="86" t="s">
        <v>21388</v>
      </c>
      <c r="F17973" s="85" t="s">
        <v>55</v>
      </c>
      <c r="G17973" s="86" t="s">
        <v>21389</v>
      </c>
      <c r="H17973" s="85" t="s">
        <v>1</v>
      </c>
      <c r="I17973" s="85">
        <v>1</v>
      </c>
      <c r="J17973" s="88">
        <v>10.3756092636283</v>
      </c>
      <c r="K17973" s="146">
        <v>108.39695075711435</v>
      </c>
      <c r="L17973" s="147">
        <v>8.97844467147447E-8</v>
      </c>
      <c r="M17973" s="147">
        <v>2.640461838222206</v>
      </c>
      <c r="N17973" s="87">
        <v>141.55847879995741</v>
      </c>
      <c r="O17973" s="88">
        <v>9.1414073907750062</v>
      </c>
      <c r="P17973" s="89">
        <v>64.576897606346378</v>
      </c>
    </row>
    <row r="17974" spans="1:16">
      <c r="A17974" s="75" t="s">
        <v>28395</v>
      </c>
      <c r="B17974" s="85">
        <v>17970</v>
      </c>
      <c r="C17974" s="85">
        <v>17896</v>
      </c>
      <c r="D17974" s="85">
        <v>17970</v>
      </c>
      <c r="E17974" s="86" t="s">
        <v>28396</v>
      </c>
      <c r="F17974" s="85" t="s">
        <v>38</v>
      </c>
      <c r="G17974" s="86" t="s">
        <v>21389</v>
      </c>
      <c r="H17974" s="85" t="s">
        <v>1</v>
      </c>
      <c r="I17974" s="85">
        <v>1</v>
      </c>
      <c r="J17974" s="88">
        <v>10.53077787781829</v>
      </c>
      <c r="K17974" s="146">
        <v>108.63574193123711</v>
      </c>
      <c r="L17974" s="147">
        <v>9.0398529421362852E-8</v>
      </c>
      <c r="M17974" s="147">
        <v>2.6279699857258998</v>
      </c>
      <c r="N17974" s="87">
        <v>143.14353828343951</v>
      </c>
      <c r="O17974" s="88">
        <v>9.2771947658842091</v>
      </c>
      <c r="P17974" s="89">
        <v>64.810433479116398</v>
      </c>
    </row>
    <row r="17975" spans="1:16">
      <c r="A17975" s="75" t="s">
        <v>28397</v>
      </c>
      <c r="B17975" s="85">
        <v>17971</v>
      </c>
      <c r="C17975" s="85">
        <v>17897</v>
      </c>
      <c r="D17975" s="85">
        <v>17971</v>
      </c>
      <c r="E17975" s="86" t="s">
        <v>28396</v>
      </c>
      <c r="F17975" s="85" t="s">
        <v>240</v>
      </c>
      <c r="G17975" s="86" t="s">
        <v>21389</v>
      </c>
      <c r="H17975" s="85" t="s">
        <v>1</v>
      </c>
      <c r="I17975" s="85">
        <v>1</v>
      </c>
      <c r="J17975" s="88">
        <v>6.4474458940040309</v>
      </c>
      <c r="K17975" s="146">
        <v>102.70746413661999</v>
      </c>
      <c r="L17975" s="147">
        <v>7.2417992930720522E-8</v>
      </c>
      <c r="M17975" s="147">
        <v>2.6692999290902288</v>
      </c>
      <c r="N17975" s="87">
        <v>95.383620249608896</v>
      </c>
      <c r="O17975" s="88">
        <v>5.6602827862347649</v>
      </c>
      <c r="P17975" s="89">
        <v>59.342293482071668</v>
      </c>
    </row>
    <row r="17976" spans="1:16">
      <c r="A17976" s="75" t="s">
        <v>21390</v>
      </c>
      <c r="B17976" s="85">
        <v>17972</v>
      </c>
      <c r="C17976" s="85">
        <v>13236</v>
      </c>
      <c r="D17976" s="85">
        <v>17972</v>
      </c>
      <c r="E17976" s="86" t="s">
        <v>21391</v>
      </c>
      <c r="F17976" s="85" t="s">
        <v>55</v>
      </c>
      <c r="G17976" s="86" t="s">
        <v>21392</v>
      </c>
      <c r="H17976" s="85" t="s">
        <v>1</v>
      </c>
      <c r="I17976" s="85">
        <v>1</v>
      </c>
      <c r="J17976" s="88">
        <v>4.091962171117193</v>
      </c>
      <c r="K17976" s="146">
        <v>49.874815257991315</v>
      </c>
      <c r="L17976" s="147">
        <v>3.4529203154238042E-8</v>
      </c>
      <c r="M17976" s="147">
        <v>1.1976586705881209</v>
      </c>
      <c r="N17976" s="87">
        <v>55.727123110573579</v>
      </c>
      <c r="O17976" s="88">
        <v>3.59421439961142</v>
      </c>
      <c r="P17976" s="89">
        <v>64.496679516001407</v>
      </c>
    </row>
    <row r="17977" spans="1:16">
      <c r="A17977" s="75" t="s">
        <v>28387</v>
      </c>
      <c r="B17977" s="85">
        <v>17973</v>
      </c>
      <c r="C17977" s="85">
        <v>17890</v>
      </c>
      <c r="D17977" s="85">
        <v>17973</v>
      </c>
      <c r="E17977" s="86" t="s">
        <v>28388</v>
      </c>
      <c r="F17977" s="85" t="s">
        <v>38</v>
      </c>
      <c r="G17977" s="86" t="s">
        <v>21392</v>
      </c>
      <c r="H17977" s="85" t="s">
        <v>1</v>
      </c>
      <c r="I17977" s="85">
        <v>1</v>
      </c>
      <c r="J17977" s="88">
        <v>4.017390613678316</v>
      </c>
      <c r="K17977" s="146">
        <v>49.765697741015472</v>
      </c>
      <c r="L17977" s="147">
        <v>3.4090185375491432E-8</v>
      </c>
      <c r="M17977" s="147">
        <v>1.1884489001739409</v>
      </c>
      <c r="N17977" s="87">
        <v>54.691471809348009</v>
      </c>
      <c r="O17977" s="88">
        <v>3.5265107822014312</v>
      </c>
      <c r="P17977" s="89">
        <v>64.480085569733575</v>
      </c>
    </row>
    <row r="17978" spans="1:16">
      <c r="A17978" s="75" t="s">
        <v>28389</v>
      </c>
      <c r="B17978" s="85">
        <v>17974</v>
      </c>
      <c r="C17978" s="85">
        <v>17891</v>
      </c>
      <c r="D17978" s="85">
        <v>17974</v>
      </c>
      <c r="E17978" s="86" t="s">
        <v>28388</v>
      </c>
      <c r="F17978" s="85" t="s">
        <v>240</v>
      </c>
      <c r="G17978" s="86" t="s">
        <v>21392</v>
      </c>
      <c r="H17978" s="85" t="s">
        <v>1</v>
      </c>
      <c r="I17978" s="85">
        <v>1</v>
      </c>
      <c r="J17978" s="88">
        <v>1.961708781888176</v>
      </c>
      <c r="K17978" s="146">
        <v>46.790082345550353</v>
      </c>
      <c r="L17978" s="147">
        <v>2.4318057800137691E-8</v>
      </c>
      <c r="M17978" s="147">
        <v>1.1689129016628561</v>
      </c>
      <c r="N17978" s="87">
        <v>29.476190870815561</v>
      </c>
      <c r="O17978" s="88">
        <v>1.6900748981904159</v>
      </c>
      <c r="P17978" s="89">
        <v>57.336950544168261</v>
      </c>
    </row>
    <row r="17979" spans="1:16">
      <c r="A17979" s="75" t="s">
        <v>21393</v>
      </c>
      <c r="B17979" s="85">
        <v>17975</v>
      </c>
      <c r="C17979" s="85">
        <v>13237</v>
      </c>
      <c r="D17979" s="85">
        <v>17975</v>
      </c>
      <c r="E17979" s="86" t="s">
        <v>21394</v>
      </c>
      <c r="F17979" s="85" t="s">
        <v>55</v>
      </c>
      <c r="G17979" s="86" t="s">
        <v>21395</v>
      </c>
      <c r="H17979" s="85" t="s">
        <v>1</v>
      </c>
      <c r="I17979" s="85">
        <v>1</v>
      </c>
      <c r="J17979" s="88">
        <v>9.1760092747486599</v>
      </c>
      <c r="K17979" s="146">
        <v>90.704555826215781</v>
      </c>
      <c r="L17979" s="147">
        <v>7.7134481306020383E-8</v>
      </c>
      <c r="M17979" s="147">
        <v>2.2436612726673082</v>
      </c>
      <c r="N17979" s="87">
        <v>125.13551525045069</v>
      </c>
      <c r="O17979" s="88">
        <v>8.099011926457921</v>
      </c>
      <c r="P17979" s="89">
        <v>64.721928944378973</v>
      </c>
    </row>
    <row r="17980" spans="1:16">
      <c r="A17980" s="75" t="s">
        <v>28385</v>
      </c>
      <c r="B17980" s="85">
        <v>17976</v>
      </c>
      <c r="C17980" s="85">
        <v>17889</v>
      </c>
      <c r="D17980" s="85">
        <v>17976</v>
      </c>
      <c r="E17980" s="86" t="s">
        <v>28386</v>
      </c>
      <c r="F17980" s="85" t="s">
        <v>55</v>
      </c>
      <c r="G17980" s="86" t="s">
        <v>21395</v>
      </c>
      <c r="H17980" s="85" t="s">
        <v>1</v>
      </c>
      <c r="I17980" s="85">
        <v>1</v>
      </c>
      <c r="J17980" s="88">
        <v>9.1215891739292925</v>
      </c>
      <c r="K17980" s="146">
        <v>90.628288683073791</v>
      </c>
      <c r="L17980" s="147">
        <v>7.6827252951649951E-8</v>
      </c>
      <c r="M17980" s="147">
        <v>2.2366836032511679</v>
      </c>
      <c r="N17980" s="87">
        <v>124.3514462629055</v>
      </c>
      <c r="O17980" s="88">
        <v>8.049600803680633</v>
      </c>
      <c r="P17980" s="89">
        <v>64.732667335947653</v>
      </c>
    </row>
    <row r="17981" spans="1:16">
      <c r="A17981" s="75" t="s">
        <v>21396</v>
      </c>
      <c r="B17981" s="85">
        <v>17977</v>
      </c>
      <c r="C17981" s="85">
        <v>13238</v>
      </c>
      <c r="D17981" s="85">
        <v>17977</v>
      </c>
      <c r="E17981" s="86" t="s">
        <v>21397</v>
      </c>
      <c r="F17981" s="85" t="s">
        <v>55</v>
      </c>
      <c r="G17981" s="86" t="s">
        <v>21398</v>
      </c>
      <c r="H17981" s="85" t="s">
        <v>1042</v>
      </c>
      <c r="I17981" s="85">
        <v>1</v>
      </c>
      <c r="J17981" s="88">
        <v>93.774558385566749</v>
      </c>
      <c r="K17981" s="146">
        <v>422.72329459225375</v>
      </c>
      <c r="L17981" s="147">
        <v>4.6420180378898521E-7</v>
      </c>
      <c r="M17981" s="147">
        <v>7.3783495103916934</v>
      </c>
      <c r="N17981" s="87">
        <v>1156.935435706431</v>
      </c>
      <c r="O17981" s="88">
        <v>83.938016674243997</v>
      </c>
      <c r="P17981" s="89">
        <v>72.552031931661759</v>
      </c>
    </row>
    <row r="17982" spans="1:16">
      <c r="A17982" s="75" t="s">
        <v>28390</v>
      </c>
      <c r="B17982" s="85">
        <v>17978</v>
      </c>
      <c r="C17982" s="85">
        <v>17892</v>
      </c>
      <c r="D17982" s="85">
        <v>17978</v>
      </c>
      <c r="E17982" s="86" t="s">
        <v>28391</v>
      </c>
      <c r="F17982" s="85" t="s">
        <v>38</v>
      </c>
      <c r="G17982" s="86" t="s">
        <v>21398</v>
      </c>
      <c r="H17982" s="85" t="s">
        <v>1042</v>
      </c>
      <c r="I17982" s="85">
        <v>1</v>
      </c>
      <c r="J17982" s="88">
        <v>93.96480509006625</v>
      </c>
      <c r="K17982" s="146">
        <v>423.19160644876473</v>
      </c>
      <c r="L17982" s="147">
        <v>4.6422301561158049E-7</v>
      </c>
      <c r="M17982" s="147">
        <v>7.3835227923996323</v>
      </c>
      <c r="N17982" s="87">
        <v>1149.1374631213359</v>
      </c>
      <c r="O17982" s="88">
        <v>84.038662624885774</v>
      </c>
      <c r="P17982" s="89">
        <v>73.131949241839521</v>
      </c>
    </row>
    <row r="17983" spans="1:16">
      <c r="A17983" s="75" t="s">
        <v>28392</v>
      </c>
      <c r="B17983" s="85">
        <v>17979</v>
      </c>
      <c r="C17983" s="85">
        <v>17893</v>
      </c>
      <c r="D17983" s="85">
        <v>17979</v>
      </c>
      <c r="E17983" s="86" t="s">
        <v>28391</v>
      </c>
      <c r="F17983" s="85" t="s">
        <v>11</v>
      </c>
      <c r="G17983" s="86" t="s">
        <v>21398</v>
      </c>
      <c r="H17983" s="85" t="s">
        <v>1042</v>
      </c>
      <c r="I17983" s="85">
        <v>1</v>
      </c>
      <c r="J17983" s="88">
        <v>91.272882826353353</v>
      </c>
      <c r="K17983" s="146">
        <v>419.03819083549206</v>
      </c>
      <c r="L17983" s="147">
        <v>4.5287001831050821E-7</v>
      </c>
      <c r="M17983" s="147">
        <v>7.0897857810352436</v>
      </c>
      <c r="N17983" s="87">
        <v>1141.722951624696</v>
      </c>
      <c r="O17983" s="88">
        <v>81.813761337301969</v>
      </c>
      <c r="P17983" s="89">
        <v>71.658155965840265</v>
      </c>
    </row>
    <row r="17984" spans="1:16">
      <c r="A17984" s="75" t="s">
        <v>21399</v>
      </c>
      <c r="B17984" s="85">
        <v>17980</v>
      </c>
      <c r="C17984" s="85">
        <v>13239</v>
      </c>
      <c r="D17984" s="85">
        <v>17980</v>
      </c>
      <c r="E17984" s="86" t="s">
        <v>21400</v>
      </c>
      <c r="F17984" s="85" t="s">
        <v>55</v>
      </c>
      <c r="G17984" s="86" t="s">
        <v>21401</v>
      </c>
      <c r="H17984" s="85" t="s">
        <v>1042</v>
      </c>
      <c r="I17984" s="85">
        <v>1</v>
      </c>
      <c r="J17984" s="88">
        <v>2.9540518123328758</v>
      </c>
      <c r="K17984" s="146">
        <v>7.3334496702087337</v>
      </c>
      <c r="L17984" s="147">
        <v>1.5639652704539709E-8</v>
      </c>
      <c r="M17984" s="147">
        <v>0.25406145751205822</v>
      </c>
      <c r="N17984" s="87">
        <v>35.170922902893537</v>
      </c>
      <c r="O17984" s="88">
        <v>2.6339112411130179</v>
      </c>
      <c r="P17984" s="89">
        <v>74.888886151358975</v>
      </c>
    </row>
    <row r="17985" spans="1:16">
      <c r="A17985" s="75" t="s">
        <v>28393</v>
      </c>
      <c r="B17985" s="85">
        <v>17981</v>
      </c>
      <c r="C17985" s="85">
        <v>17894</v>
      </c>
      <c r="D17985" s="85">
        <v>17981</v>
      </c>
      <c r="E17985" s="86" t="s">
        <v>21401</v>
      </c>
      <c r="F17985" s="85" t="s">
        <v>38</v>
      </c>
      <c r="G17985" s="86" t="s">
        <v>21401</v>
      </c>
      <c r="H17985" s="85" t="s">
        <v>1042</v>
      </c>
      <c r="I17985" s="85">
        <v>1</v>
      </c>
      <c r="J17985" s="88">
        <v>2.9540518123328758</v>
      </c>
      <c r="K17985" s="146">
        <v>7.3334496702087337</v>
      </c>
      <c r="L17985" s="147">
        <v>1.5639652704539709E-8</v>
      </c>
      <c r="M17985" s="147">
        <v>0.25406145751205822</v>
      </c>
      <c r="N17985" s="87">
        <v>35.170922902893537</v>
      </c>
      <c r="O17985" s="88">
        <v>2.6339112411130179</v>
      </c>
      <c r="P17985" s="89">
        <v>74.888886151358975</v>
      </c>
    </row>
    <row r="17986" spans="1:16">
      <c r="A17986" s="75" t="s">
        <v>28394</v>
      </c>
      <c r="B17986" s="85">
        <v>17982</v>
      </c>
      <c r="C17986" s="85">
        <v>17895</v>
      </c>
      <c r="D17986" s="85">
        <v>17982</v>
      </c>
      <c r="E17986" s="86" t="s">
        <v>21401</v>
      </c>
      <c r="F17986" s="85" t="s">
        <v>11</v>
      </c>
      <c r="G17986" s="86" t="s">
        <v>21401</v>
      </c>
      <c r="H17986" s="85" t="s">
        <v>1042</v>
      </c>
      <c r="I17986" s="85">
        <v>1</v>
      </c>
      <c r="J17986" s="88">
        <v>2.378535442705374</v>
      </c>
      <c r="K17986" s="146">
        <v>6.2345589991101384</v>
      </c>
      <c r="L17986" s="147">
        <v>1.2567607653535091E-8</v>
      </c>
      <c r="M17986" s="147">
        <v>0.27372373043857762</v>
      </c>
      <c r="N17986" s="87">
        <v>34.431438065301307</v>
      </c>
      <c r="O17986" s="88">
        <v>2.1437736083416921</v>
      </c>
      <c r="P17986" s="89">
        <v>62.26209908153983</v>
      </c>
    </row>
    <row r="17987" spans="1:16">
      <c r="A17987" s="75" t="s">
        <v>21402</v>
      </c>
      <c r="B17987" s="85">
        <v>17983</v>
      </c>
      <c r="C17987" s="85">
        <v>13240</v>
      </c>
      <c r="D17987" s="85">
        <v>17983</v>
      </c>
      <c r="E17987" s="86" t="s">
        <v>21403</v>
      </c>
      <c r="F17987" s="85" t="s">
        <v>55</v>
      </c>
      <c r="G17987" s="86" t="s">
        <v>21404</v>
      </c>
      <c r="H17987" s="85" t="s">
        <v>1</v>
      </c>
      <c r="I17987" s="85">
        <v>-1</v>
      </c>
      <c r="J17987" s="88">
        <v>4.7235648966035312E-2</v>
      </c>
      <c r="K17987" s="146">
        <v>1.786189737513181</v>
      </c>
      <c r="L17987" s="147">
        <v>4.7861821214281112E-9</v>
      </c>
      <c r="M17987" s="147">
        <v>7.6503641472851526E-3</v>
      </c>
      <c r="N17987" s="87">
        <v>0.84008454227173612</v>
      </c>
      <c r="O17987" s="88">
        <v>4.2047179791401393E-2</v>
      </c>
      <c r="P17987" s="89">
        <v>50.051128994349114</v>
      </c>
    </row>
    <row r="17988" spans="1:16">
      <c r="A17988" s="75" t="s">
        <v>30742</v>
      </c>
      <c r="B17988" s="85">
        <v>17984</v>
      </c>
      <c r="C17988" s="85">
        <v>19724</v>
      </c>
      <c r="D17988" s="85">
        <v>17984</v>
      </c>
      <c r="E17988" s="86" t="s">
        <v>30743</v>
      </c>
      <c r="F17988" s="85" t="s">
        <v>55</v>
      </c>
      <c r="G17988" s="86" t="s">
        <v>21404</v>
      </c>
      <c r="H17988" s="85" t="s">
        <v>1</v>
      </c>
      <c r="I17988" s="85">
        <v>-1</v>
      </c>
      <c r="J17988" s="88">
        <v>9.4995011379051305E-3</v>
      </c>
      <c r="K17988" s="146">
        <v>1.7387995957935207</v>
      </c>
      <c r="L17988" s="147">
        <v>4.5869833538601339E-9</v>
      </c>
      <c r="M17988" s="147">
        <v>2.59852058424826E-3</v>
      </c>
      <c r="N17988" s="87">
        <v>0.28146629788853111</v>
      </c>
      <c r="O17988" s="88">
        <v>7.8153498650154508E-3</v>
      </c>
      <c r="P17988" s="89">
        <v>27.766556506564626</v>
      </c>
    </row>
    <row r="17989" spans="1:16">
      <c r="A17989" s="75" t="s">
        <v>21405</v>
      </c>
      <c r="B17989" s="85">
        <v>17985</v>
      </c>
      <c r="C17989" s="85">
        <v>13241</v>
      </c>
      <c r="D17989" s="85">
        <v>17985</v>
      </c>
      <c r="E17989" s="86" t="s">
        <v>21406</v>
      </c>
      <c r="F17989" s="85" t="s">
        <v>32</v>
      </c>
      <c r="G17989" s="86" t="s">
        <v>21407</v>
      </c>
      <c r="H17989" s="85" t="s">
        <v>1</v>
      </c>
      <c r="I17989" s="85">
        <v>1</v>
      </c>
      <c r="J17989" s="88">
        <v>3.8280777465818421E-2</v>
      </c>
      <c r="K17989" s="146">
        <v>7.2918383382653607E-2</v>
      </c>
      <c r="L17989" s="147">
        <v>1.9750600457160741E-10</v>
      </c>
      <c r="M17989" s="147">
        <v>2.1610587332595139E-3</v>
      </c>
      <c r="N17989" s="87">
        <v>0.28984875604537652</v>
      </c>
      <c r="O17989" s="88">
        <v>3.548791887051149E-2</v>
      </c>
      <c r="P17989" s="89">
        <v>122.43598818466472</v>
      </c>
    </row>
    <row r="17990" spans="1:16">
      <c r="A17990" s="75" t="s">
        <v>21408</v>
      </c>
      <c r="B17990" s="85">
        <v>17986</v>
      </c>
      <c r="C17990" s="85">
        <v>13242</v>
      </c>
      <c r="D17990" s="85">
        <v>17986</v>
      </c>
      <c r="E17990" s="86" t="s">
        <v>21406</v>
      </c>
      <c r="F17990" s="85" t="s">
        <v>31</v>
      </c>
      <c r="G17990" s="86" t="s">
        <v>21407</v>
      </c>
      <c r="H17990" s="85" t="s">
        <v>1</v>
      </c>
      <c r="I17990" s="85">
        <v>1</v>
      </c>
      <c r="J17990" s="88">
        <v>5.7533061801639002E-2</v>
      </c>
      <c r="K17990" s="146">
        <v>9.9314706394334318E-2</v>
      </c>
      <c r="L17990" s="147">
        <v>2.9099413621518008E-10</v>
      </c>
      <c r="M17990" s="147">
        <v>3.9354772054952846E-3</v>
      </c>
      <c r="N17990" s="87">
        <v>0.49976291733393169</v>
      </c>
      <c r="O17990" s="88">
        <v>3.9186512170167283E-2</v>
      </c>
      <c r="P17990" s="89">
        <v>78.410203740634145</v>
      </c>
    </row>
    <row r="17991" spans="1:16">
      <c r="A17991" s="75" t="s">
        <v>21409</v>
      </c>
      <c r="B17991" s="85">
        <v>17987</v>
      </c>
      <c r="C17991" s="85">
        <v>13243</v>
      </c>
      <c r="D17991" s="85">
        <v>17987</v>
      </c>
      <c r="E17991" s="86" t="s">
        <v>21406</v>
      </c>
      <c r="F17991" s="85" t="s">
        <v>38</v>
      </c>
      <c r="G17991" s="86" t="s">
        <v>21407</v>
      </c>
      <c r="H17991" s="85" t="s">
        <v>1</v>
      </c>
      <c r="I17991" s="85">
        <v>1</v>
      </c>
      <c r="J17991" s="88">
        <v>0.1025102402903916</v>
      </c>
      <c r="K17991" s="146">
        <v>0.17500185998573201</v>
      </c>
      <c r="L17991" s="147">
        <v>5.249948134576166E-10</v>
      </c>
      <c r="M17991" s="147">
        <v>7.9209605902043449E-3</v>
      </c>
      <c r="N17991" s="87">
        <v>0.93908595823185625</v>
      </c>
      <c r="O17991" s="88">
        <v>6.3145812664023263E-2</v>
      </c>
      <c r="P17991" s="89">
        <v>67.241781341205865</v>
      </c>
    </row>
    <row r="17992" spans="1:16">
      <c r="A17992" s="75" t="s">
        <v>28402</v>
      </c>
      <c r="B17992" s="85">
        <v>17988</v>
      </c>
      <c r="C17992" s="85">
        <v>17901</v>
      </c>
      <c r="D17992" s="85">
        <v>17988</v>
      </c>
      <c r="E17992" s="86" t="s">
        <v>28403</v>
      </c>
      <c r="F17992" s="85" t="s">
        <v>55</v>
      </c>
      <c r="G17992" s="86" t="s">
        <v>21407</v>
      </c>
      <c r="H17992" s="85" t="s">
        <v>1</v>
      </c>
      <c r="I17992" s="85">
        <v>1</v>
      </c>
      <c r="J17992" s="88">
        <v>0</v>
      </c>
      <c r="K17992" s="146">
        <v>0</v>
      </c>
      <c r="L17992" s="147">
        <v>0</v>
      </c>
      <c r="M17992" s="147">
        <v>0</v>
      </c>
      <c r="N17992" s="87">
        <v>0</v>
      </c>
      <c r="O17992" s="88">
        <v>0</v>
      </c>
      <c r="P17992" s="89" t="e">
        <v>#DIV/0!</v>
      </c>
    </row>
    <row r="17993" spans="1:16">
      <c r="A17993" s="75" t="s">
        <v>29601</v>
      </c>
      <c r="B17993" s="85">
        <v>17989</v>
      </c>
      <c r="C17993" s="85">
        <v>18860</v>
      </c>
      <c r="D17993" s="85">
        <v>17989</v>
      </c>
      <c r="E17993" s="86" t="s">
        <v>102</v>
      </c>
      <c r="F17993" s="85" t="s">
        <v>32</v>
      </c>
      <c r="G17993" s="86" t="s">
        <v>21407</v>
      </c>
      <c r="H17993" s="85" t="s">
        <v>1</v>
      </c>
      <c r="I17993" s="85">
        <v>1</v>
      </c>
      <c r="J17993" s="88">
        <v>3.5565817940117199E-2</v>
      </c>
      <c r="K17993" s="146">
        <v>7.0019273856762085E-2</v>
      </c>
      <c r="L17993" s="147">
        <v>1.841584854639026E-10</v>
      </c>
      <c r="M17993" s="147">
        <v>1.765916252114291E-3</v>
      </c>
      <c r="N17993" s="87">
        <v>0.24681330023293299</v>
      </c>
      <c r="O17993" s="88">
        <v>3.3060348122736082E-2</v>
      </c>
      <c r="P17993" s="89">
        <v>133.94881107110103</v>
      </c>
    </row>
    <row r="17994" spans="1:16">
      <c r="A17994" s="75" t="s">
        <v>29604</v>
      </c>
      <c r="B17994" s="85">
        <v>17990</v>
      </c>
      <c r="C17994" s="85">
        <v>18863</v>
      </c>
      <c r="D17994" s="85">
        <v>17990</v>
      </c>
      <c r="E17994" s="86" t="s">
        <v>102</v>
      </c>
      <c r="F17994" s="85" t="s">
        <v>31</v>
      </c>
      <c r="G17994" s="86" t="s">
        <v>21407</v>
      </c>
      <c r="H17994" s="85" t="s">
        <v>1</v>
      </c>
      <c r="I17994" s="85">
        <v>1</v>
      </c>
      <c r="J17994" s="88">
        <v>4.749006703782007E-2</v>
      </c>
      <c r="K17994" s="146">
        <v>8.834710637444973E-2</v>
      </c>
      <c r="L17994" s="147">
        <v>2.4207715686984002E-10</v>
      </c>
      <c r="M17994" s="147">
        <v>2.5126184386349689E-3</v>
      </c>
      <c r="N17994" s="87">
        <v>0.34509673848861888</v>
      </c>
      <c r="O17994" s="88">
        <v>3.0181009825647951E-2</v>
      </c>
      <c r="P17994" s="89">
        <v>87.456664927719402</v>
      </c>
    </row>
    <row r="17995" spans="1:16">
      <c r="A17995" s="75" t="s">
        <v>29607</v>
      </c>
      <c r="B17995" s="85">
        <v>17991</v>
      </c>
      <c r="C17995" s="85">
        <v>18866</v>
      </c>
      <c r="D17995" s="85">
        <v>17991</v>
      </c>
      <c r="E17995" s="86" t="s">
        <v>102</v>
      </c>
      <c r="F17995" s="85" t="s">
        <v>38</v>
      </c>
      <c r="G17995" s="86" t="s">
        <v>21407</v>
      </c>
      <c r="H17995" s="85" t="s">
        <v>1</v>
      </c>
      <c r="I17995" s="85">
        <v>1</v>
      </c>
      <c r="J17995" s="88">
        <v>9.1035116360923624E-2</v>
      </c>
      <c r="K17995" s="146">
        <v>0.16238632788294335</v>
      </c>
      <c r="L17995" s="147">
        <v>4.6911376205769257E-10</v>
      </c>
      <c r="M17995" s="147">
        <v>6.3091825004503886E-3</v>
      </c>
      <c r="N17995" s="87">
        <v>0.76368160142780694</v>
      </c>
      <c r="O17995" s="88">
        <v>5.2734112781799757E-2</v>
      </c>
      <c r="P17995" s="89">
        <v>69.052485595051834</v>
      </c>
    </row>
    <row r="17996" spans="1:16">
      <c r="A17996" s="75" t="s">
        <v>21410</v>
      </c>
      <c r="B17996" s="85">
        <v>17992</v>
      </c>
      <c r="C17996" s="85">
        <v>13244</v>
      </c>
      <c r="D17996" s="85">
        <v>17992</v>
      </c>
      <c r="E17996" s="86" t="s">
        <v>21411</v>
      </c>
      <c r="F17996" s="85" t="s">
        <v>32</v>
      </c>
      <c r="G17996" s="86" t="s">
        <v>21412</v>
      </c>
      <c r="H17996" s="85" t="s">
        <v>1</v>
      </c>
      <c r="I17996" s="85">
        <v>1</v>
      </c>
      <c r="J17996" s="88">
        <v>6.9008846541623349E-3</v>
      </c>
      <c r="K17996" s="146">
        <v>9.0567184182594393E-3</v>
      </c>
      <c r="L17996" s="147">
        <v>3.6078011760940069E-11</v>
      </c>
      <c r="M17996" s="147">
        <v>9.2464257341560042E-4</v>
      </c>
      <c r="N17996" s="87">
        <v>0.11752539021610441</v>
      </c>
      <c r="O17996" s="88">
        <v>6.132329460724598E-3</v>
      </c>
      <c r="P17996" s="89">
        <v>52.178762814133499</v>
      </c>
    </row>
    <row r="17997" spans="1:16">
      <c r="A17997" s="75" t="s">
        <v>21413</v>
      </c>
      <c r="B17997" s="85">
        <v>17993</v>
      </c>
      <c r="C17997" s="85">
        <v>13245</v>
      </c>
      <c r="D17997" s="85">
        <v>17993</v>
      </c>
      <c r="E17997" s="86" t="s">
        <v>21411</v>
      </c>
      <c r="F17997" s="85" t="s">
        <v>31</v>
      </c>
      <c r="G17997" s="86" t="s">
        <v>21412</v>
      </c>
      <c r="H17997" s="85" t="s">
        <v>1</v>
      </c>
      <c r="I17997" s="85">
        <v>1</v>
      </c>
      <c r="J17997" s="88">
        <v>1.0042994763818961E-2</v>
      </c>
      <c r="K17997" s="146">
        <v>1.0967600019884513E-2</v>
      </c>
      <c r="L17997" s="147">
        <v>4.8916979345339212E-11</v>
      </c>
      <c r="M17997" s="147">
        <v>1.4228587668603119E-3</v>
      </c>
      <c r="N17997" s="87">
        <v>0.15466617884531231</v>
      </c>
      <c r="O17997" s="88">
        <v>9.0055023445193404E-3</v>
      </c>
      <c r="P17997" s="89">
        <v>58.22541431974016</v>
      </c>
    </row>
    <row r="17998" spans="1:16">
      <c r="A17998" s="75" t="s">
        <v>21414</v>
      </c>
      <c r="B17998" s="85">
        <v>17994</v>
      </c>
      <c r="C17998" s="85">
        <v>13246</v>
      </c>
      <c r="D17998" s="85">
        <v>17994</v>
      </c>
      <c r="E17998" s="86" t="s">
        <v>21411</v>
      </c>
      <c r="F17998" s="85" t="s">
        <v>38</v>
      </c>
      <c r="G17998" s="86" t="s">
        <v>21412</v>
      </c>
      <c r="H17998" s="85" t="s">
        <v>1</v>
      </c>
      <c r="I17998" s="85">
        <v>1</v>
      </c>
      <c r="J17998" s="88">
        <v>3.7790897410071037E-2</v>
      </c>
      <c r="K17998" s="146">
        <v>4.755923246822185E-2</v>
      </c>
      <c r="L17998" s="147">
        <v>1.9966873706290751E-10</v>
      </c>
      <c r="M17998" s="147">
        <v>5.050458449198816E-3</v>
      </c>
      <c r="N17998" s="87">
        <v>0.55811884571503767</v>
      </c>
      <c r="O17998" s="88">
        <v>3.4314085669869161E-2</v>
      </c>
      <c r="P17998" s="89">
        <v>61.481682500628416</v>
      </c>
    </row>
    <row r="17999" spans="1:16">
      <c r="A17999" s="75" t="s">
        <v>28404</v>
      </c>
      <c r="B17999" s="85">
        <v>17995</v>
      </c>
      <c r="C17999" s="85">
        <v>17902</v>
      </c>
      <c r="D17999" s="85">
        <v>17995</v>
      </c>
      <c r="E17999" s="86" t="s">
        <v>28405</v>
      </c>
      <c r="F17999" s="85" t="s">
        <v>55</v>
      </c>
      <c r="G17999" s="86" t="s">
        <v>21412</v>
      </c>
      <c r="H17999" s="85" t="s">
        <v>1</v>
      </c>
      <c r="I17999" s="85">
        <v>1</v>
      </c>
      <c r="J17999" s="88">
        <v>0</v>
      </c>
      <c r="K17999" s="146">
        <v>0</v>
      </c>
      <c r="L17999" s="147">
        <v>0</v>
      </c>
      <c r="M17999" s="147">
        <v>0</v>
      </c>
      <c r="N17999" s="87">
        <v>0</v>
      </c>
      <c r="O17999" s="88">
        <v>0</v>
      </c>
      <c r="P17999" s="89" t="e">
        <v>#DIV/0!</v>
      </c>
    </row>
    <row r="18000" spans="1:16">
      <c r="A18000" s="75" t="s">
        <v>21415</v>
      </c>
      <c r="B18000" s="85">
        <v>17996</v>
      </c>
      <c r="C18000" s="85">
        <v>13247</v>
      </c>
      <c r="D18000" s="85">
        <v>17996</v>
      </c>
      <c r="E18000" s="86" t="s">
        <v>21416</v>
      </c>
      <c r="F18000" s="85" t="s">
        <v>55</v>
      </c>
      <c r="G18000" s="86" t="s">
        <v>21417</v>
      </c>
      <c r="H18000" s="85" t="s">
        <v>1</v>
      </c>
      <c r="I18000" s="85">
        <v>1</v>
      </c>
      <c r="J18000" s="88">
        <v>2.9859875846199162</v>
      </c>
      <c r="K18000" s="146">
        <v>4.2158153164960224</v>
      </c>
      <c r="L18000" s="147">
        <v>2.133152910449163E-8</v>
      </c>
      <c r="M18000" s="147">
        <v>0.17798070293894969</v>
      </c>
      <c r="N18000" s="87">
        <v>36.160574628436933</v>
      </c>
      <c r="O18000" s="88">
        <v>2.6421899100477608</v>
      </c>
      <c r="P18000" s="89">
        <v>73.068250081676624</v>
      </c>
    </row>
    <row r="18001" spans="1:16">
      <c r="A18001" s="75" t="s">
        <v>28406</v>
      </c>
      <c r="B18001" s="85">
        <v>17997</v>
      </c>
      <c r="C18001" s="85">
        <v>17903</v>
      </c>
      <c r="D18001" s="85">
        <v>17997</v>
      </c>
      <c r="E18001" s="86" t="s">
        <v>28407</v>
      </c>
      <c r="F18001" s="85" t="s">
        <v>38</v>
      </c>
      <c r="G18001" s="86" t="s">
        <v>21417</v>
      </c>
      <c r="H18001" s="85" t="s">
        <v>1</v>
      </c>
      <c r="I18001" s="85">
        <v>1</v>
      </c>
      <c r="J18001" s="88">
        <v>1.9783648359147761</v>
      </c>
      <c r="K18001" s="146">
        <v>2.530610112177281</v>
      </c>
      <c r="L18001" s="147">
        <v>1.1171506160669289E-8</v>
      </c>
      <c r="M18001" s="147">
        <v>0.14986660101447941</v>
      </c>
      <c r="N18001" s="87">
        <v>25.21704936698421</v>
      </c>
      <c r="O18001" s="88">
        <v>1.734523521621693</v>
      </c>
      <c r="P18001" s="89">
        <v>68.783761984962567</v>
      </c>
    </row>
    <row r="18002" spans="1:16">
      <c r="A18002" s="75" t="s">
        <v>28408</v>
      </c>
      <c r="B18002" s="85">
        <v>17998</v>
      </c>
      <c r="C18002" s="85">
        <v>17904</v>
      </c>
      <c r="D18002" s="85">
        <v>17998</v>
      </c>
      <c r="E18002" s="86" t="s">
        <v>28407</v>
      </c>
      <c r="F18002" s="85" t="s">
        <v>11</v>
      </c>
      <c r="G18002" s="86" t="s">
        <v>21417</v>
      </c>
      <c r="H18002" s="85" t="s">
        <v>1</v>
      </c>
      <c r="I18002" s="85">
        <v>1</v>
      </c>
      <c r="J18002" s="88">
        <v>1.602421287297801</v>
      </c>
      <c r="K18002" s="146">
        <v>1.9656304736225312</v>
      </c>
      <c r="L18002" s="147">
        <v>9.4819292209583255E-9</v>
      </c>
      <c r="M18002" s="147">
        <v>0.1379384237288761</v>
      </c>
      <c r="N18002" s="87">
        <v>24.145026210709929</v>
      </c>
      <c r="O18002" s="88">
        <v>1.411326715863582</v>
      </c>
      <c r="P18002" s="89">
        <v>58.452068080073758</v>
      </c>
    </row>
    <row r="18003" spans="1:16">
      <c r="A18003" s="75" t="s">
        <v>28409</v>
      </c>
      <c r="B18003" s="85">
        <v>17999</v>
      </c>
      <c r="C18003" s="85">
        <v>17905</v>
      </c>
      <c r="D18003" s="85">
        <v>17999</v>
      </c>
      <c r="E18003" s="86" t="s">
        <v>28410</v>
      </c>
      <c r="F18003" s="85" t="s">
        <v>55</v>
      </c>
      <c r="G18003" s="86" t="s">
        <v>21417</v>
      </c>
      <c r="H18003" s="85" t="s">
        <v>1</v>
      </c>
      <c r="I18003" s="85">
        <v>1</v>
      </c>
      <c r="J18003" s="88">
        <v>3.954420159977742</v>
      </c>
      <c r="K18003" s="146">
        <v>5.8689645494469298</v>
      </c>
      <c r="L18003" s="147">
        <v>3.1178829923998132E-8</v>
      </c>
      <c r="M18003" s="147">
        <v>0.19017956979661291</v>
      </c>
      <c r="N18003" s="87">
        <v>45.258892002124163</v>
      </c>
      <c r="O18003" s="88">
        <v>3.509146877066383</v>
      </c>
      <c r="P18003" s="89">
        <v>77.534970959998006</v>
      </c>
    </row>
    <row r="18004" spans="1:16">
      <c r="A18004" s="75" t="s">
        <v>10320</v>
      </c>
      <c r="B18004" s="85">
        <v>18000</v>
      </c>
      <c r="C18004" s="85">
        <v>6980</v>
      </c>
      <c r="D18004" s="85">
        <v>18000</v>
      </c>
      <c r="E18004" s="86" t="s">
        <v>10317</v>
      </c>
      <c r="F18004" s="85" t="s">
        <v>243</v>
      </c>
      <c r="G18004" s="86" t="s">
        <v>10321</v>
      </c>
      <c r="H18004" s="85" t="s">
        <v>1</v>
      </c>
      <c r="I18004" s="85">
        <v>1</v>
      </c>
      <c r="J18004" s="88">
        <v>1.246297322740235</v>
      </c>
      <c r="K18004" s="146">
        <v>1.9301266267049177</v>
      </c>
      <c r="L18004" s="147">
        <v>7.0994273397170574E-9</v>
      </c>
      <c r="M18004" s="147">
        <v>0.10922935180302359</v>
      </c>
      <c r="N18004" s="87">
        <v>16.55892761441341</v>
      </c>
      <c r="O18004" s="88">
        <v>1.2131180165233411</v>
      </c>
      <c r="P18004" s="89">
        <v>73.26066305570447</v>
      </c>
    </row>
    <row r="18005" spans="1:16">
      <c r="A18005" s="75" t="s">
        <v>21418</v>
      </c>
      <c r="B18005" s="85">
        <v>18001</v>
      </c>
      <c r="C18005" s="85">
        <v>13248</v>
      </c>
      <c r="D18005" s="85">
        <v>18001</v>
      </c>
      <c r="E18005" s="86" t="s">
        <v>21419</v>
      </c>
      <c r="F18005" s="85" t="s">
        <v>55</v>
      </c>
      <c r="G18005" s="86" t="s">
        <v>10321</v>
      </c>
      <c r="H18005" s="85" t="s">
        <v>1</v>
      </c>
      <c r="I18005" s="85">
        <v>1</v>
      </c>
      <c r="J18005" s="88">
        <v>1.3261002216090241</v>
      </c>
      <c r="K18005" s="146">
        <v>2.0548560085380254</v>
      </c>
      <c r="L18005" s="147">
        <v>7.5976307547573376E-9</v>
      </c>
      <c r="M18005" s="147">
        <v>0.1191069678767136</v>
      </c>
      <c r="N18005" s="87">
        <v>17.66336738973833</v>
      </c>
      <c r="O18005" s="88">
        <v>1.285612322666795</v>
      </c>
      <c r="P18005" s="89">
        <v>72.784101372068022</v>
      </c>
    </row>
    <row r="18006" spans="1:16">
      <c r="A18006" s="75" t="s">
        <v>21420</v>
      </c>
      <c r="B18006" s="85">
        <v>18002</v>
      </c>
      <c r="C18006" s="85">
        <v>13249</v>
      </c>
      <c r="D18006" s="85">
        <v>18002</v>
      </c>
      <c r="E18006" s="86" t="s">
        <v>21421</v>
      </c>
      <c r="F18006" s="85" t="s">
        <v>55</v>
      </c>
      <c r="G18006" s="86" t="s">
        <v>21422</v>
      </c>
      <c r="H18006" s="85" t="s">
        <v>1</v>
      </c>
      <c r="I18006" s="85">
        <v>1</v>
      </c>
      <c r="J18006" s="88">
        <v>2.232314683946496</v>
      </c>
      <c r="K18006" s="146">
        <v>2.6748141069900941</v>
      </c>
      <c r="L18006" s="147">
        <v>1.056863641166999E-8</v>
      </c>
      <c r="M18006" s="147">
        <v>0.33021808000536917</v>
      </c>
      <c r="N18006" s="87">
        <v>27.60161986012891</v>
      </c>
      <c r="O18006" s="88">
        <v>1.9058987755287771</v>
      </c>
      <c r="P18006" s="89">
        <v>69.050250861612867</v>
      </c>
    </row>
    <row r="18007" spans="1:16">
      <c r="A18007" s="75" t="s">
        <v>32300</v>
      </c>
      <c r="B18007" s="85">
        <v>18003</v>
      </c>
      <c r="C18007" s="85">
        <v>20773</v>
      </c>
      <c r="D18007" s="85">
        <v>18003</v>
      </c>
      <c r="E18007" s="86" t="s">
        <v>32298</v>
      </c>
      <c r="F18007" s="85" t="s">
        <v>283</v>
      </c>
      <c r="G18007" s="86" t="s">
        <v>21422</v>
      </c>
      <c r="H18007" s="85" t="s">
        <v>1</v>
      </c>
      <c r="I18007" s="85">
        <v>1</v>
      </c>
      <c r="J18007" s="88">
        <v>2.1525117850776949</v>
      </c>
      <c r="K18007" s="146">
        <v>2.5500847251569652</v>
      </c>
      <c r="L18007" s="147">
        <v>1.007043299662964E-8</v>
      </c>
      <c r="M18007" s="147">
        <v>0.32034046393167848</v>
      </c>
      <c r="N18007" s="87">
        <v>26.497180084803961</v>
      </c>
      <c r="O18007" s="88">
        <v>1.8334044693853151</v>
      </c>
      <c r="P18007" s="89">
        <v>69.192437214734639</v>
      </c>
    </row>
    <row r="18008" spans="1:16">
      <c r="A18008" s="75" t="s">
        <v>21423</v>
      </c>
      <c r="B18008" s="85">
        <v>18004</v>
      </c>
      <c r="C18008" s="85">
        <v>13250</v>
      </c>
      <c r="D18008" s="85">
        <v>18004</v>
      </c>
      <c r="E18008" s="86" t="s">
        <v>21424</v>
      </c>
      <c r="F18008" s="85" t="s">
        <v>55</v>
      </c>
      <c r="G18008" s="86" t="s">
        <v>21425</v>
      </c>
      <c r="H18008" s="85" t="s">
        <v>1</v>
      </c>
      <c r="I18008" s="85">
        <v>1</v>
      </c>
      <c r="J18008" s="88">
        <v>48.331035411749482</v>
      </c>
      <c r="K18008" s="146">
        <v>93.170619753318064</v>
      </c>
      <c r="L18008" s="147">
        <v>2.3486206523556629E-7</v>
      </c>
      <c r="M18008" s="147">
        <v>2.8376920673328092</v>
      </c>
      <c r="N18008" s="87">
        <v>567.32987512191505</v>
      </c>
      <c r="O18008" s="88">
        <v>42.927084870957572</v>
      </c>
      <c r="P18008" s="89">
        <v>75.665123155611809</v>
      </c>
    </row>
    <row r="18009" spans="1:16">
      <c r="A18009" s="75" t="s">
        <v>28417</v>
      </c>
      <c r="B18009" s="85">
        <v>18005</v>
      </c>
      <c r="C18009" s="85">
        <v>17910</v>
      </c>
      <c r="D18009" s="85">
        <v>18005</v>
      </c>
      <c r="E18009" s="86" t="s">
        <v>28418</v>
      </c>
      <c r="F18009" s="85" t="s">
        <v>55</v>
      </c>
      <c r="G18009" s="86" t="s">
        <v>21425</v>
      </c>
      <c r="H18009" s="85" t="s">
        <v>1</v>
      </c>
      <c r="I18009" s="85">
        <v>1</v>
      </c>
      <c r="J18009" s="88">
        <v>48.253833076382762</v>
      </c>
      <c r="K18009" s="146">
        <v>93.072049295853859</v>
      </c>
      <c r="L18009" s="147">
        <v>2.3445292613351649E-7</v>
      </c>
      <c r="M18009" s="147">
        <v>2.827552185781506</v>
      </c>
      <c r="N18009" s="87">
        <v>566.19705186937028</v>
      </c>
      <c r="O18009" s="88">
        <v>42.857043948366339</v>
      </c>
      <c r="P18009" s="89">
        <v>75.692806606584142</v>
      </c>
    </row>
    <row r="18010" spans="1:16">
      <c r="A18010" s="75" t="s">
        <v>21426</v>
      </c>
      <c r="B18010" s="85">
        <v>18006</v>
      </c>
      <c r="C18010" s="85">
        <v>13251</v>
      </c>
      <c r="D18010" s="85">
        <v>18006</v>
      </c>
      <c r="E18010" s="86" t="s">
        <v>21427</v>
      </c>
      <c r="F18010" s="85" t="s">
        <v>38</v>
      </c>
      <c r="G18010" s="86" t="s">
        <v>21428</v>
      </c>
      <c r="H18010" s="85" t="s">
        <v>1</v>
      </c>
      <c r="I18010" s="85">
        <v>1</v>
      </c>
      <c r="J18010" s="88">
        <v>6.709902106752093</v>
      </c>
      <c r="K18010" s="146">
        <v>10.542632480857566</v>
      </c>
      <c r="L18010" s="147">
        <v>3.5485697074669452E-8</v>
      </c>
      <c r="M18010" s="147">
        <v>0.65675875422768371</v>
      </c>
      <c r="N18010" s="87">
        <v>78.481288850535648</v>
      </c>
      <c r="O18010" s="88">
        <v>6.0719757026710628</v>
      </c>
      <c r="P18010" s="89">
        <v>77.368450386115455</v>
      </c>
    </row>
    <row r="18011" spans="1:16">
      <c r="A18011" s="75" t="s">
        <v>21429</v>
      </c>
      <c r="B18011" s="85">
        <v>18007</v>
      </c>
      <c r="C18011" s="85">
        <v>13252</v>
      </c>
      <c r="D18011" s="85">
        <v>18007</v>
      </c>
      <c r="E18011" s="86" t="s">
        <v>21427</v>
      </c>
      <c r="F18011" s="85" t="s">
        <v>11</v>
      </c>
      <c r="G18011" s="86" t="s">
        <v>21428</v>
      </c>
      <c r="H18011" s="85" t="s">
        <v>1</v>
      </c>
      <c r="I18011" s="85">
        <v>1</v>
      </c>
      <c r="J18011" s="88">
        <v>4.9125142217559086</v>
      </c>
      <c r="K18011" s="146">
        <v>12.711700208169788</v>
      </c>
      <c r="L18011" s="147">
        <v>3.7571539846776312E-8</v>
      </c>
      <c r="M18011" s="147">
        <v>0.57699363089521116</v>
      </c>
      <c r="N18011" s="87">
        <v>63.982185647371978</v>
      </c>
      <c r="O18011" s="88">
        <v>4.5030333676579408</v>
      </c>
      <c r="P18011" s="89">
        <v>70.379486447614013</v>
      </c>
    </row>
    <row r="18012" spans="1:16">
      <c r="A18012" s="75" t="s">
        <v>28411</v>
      </c>
      <c r="B18012" s="85">
        <v>18008</v>
      </c>
      <c r="C18012" s="85">
        <v>17906</v>
      </c>
      <c r="D18012" s="85">
        <v>18008</v>
      </c>
      <c r="E18012" s="86" t="s">
        <v>28412</v>
      </c>
      <c r="F18012" s="85" t="s">
        <v>38</v>
      </c>
      <c r="G18012" s="86" t="s">
        <v>21428</v>
      </c>
      <c r="H18012" s="85" t="s">
        <v>1</v>
      </c>
      <c r="I18012" s="85">
        <v>1</v>
      </c>
      <c r="J18012" s="88">
        <v>7.0743536811662331</v>
      </c>
      <c r="K18012" s="146">
        <v>9.0225932136351918</v>
      </c>
      <c r="L18012" s="147">
        <v>3.3746828999574001E-8</v>
      </c>
      <c r="M18012" s="147">
        <v>0.71135320501746702</v>
      </c>
      <c r="N18012" s="87">
        <v>86.428585208945123</v>
      </c>
      <c r="O18012" s="88">
        <v>6.3946859911117349</v>
      </c>
      <c r="P18012" s="89">
        <v>73.988090579665098</v>
      </c>
    </row>
    <row r="18013" spans="1:16">
      <c r="A18013" s="75" t="s">
        <v>28413</v>
      </c>
      <c r="B18013" s="85">
        <v>18009</v>
      </c>
      <c r="C18013" s="85">
        <v>17907</v>
      </c>
      <c r="D18013" s="85">
        <v>18009</v>
      </c>
      <c r="E18013" s="86" t="s">
        <v>28412</v>
      </c>
      <c r="F18013" s="85" t="s">
        <v>11</v>
      </c>
      <c r="G18013" s="86" t="s">
        <v>21428</v>
      </c>
      <c r="H18013" s="85" t="s">
        <v>1</v>
      </c>
      <c r="I18013" s="85">
        <v>1</v>
      </c>
      <c r="J18013" s="88">
        <v>5.7071076915744801</v>
      </c>
      <c r="K18013" s="146">
        <v>6.8680207442383718</v>
      </c>
      <c r="L18013" s="147">
        <v>2.7817696540873289E-8</v>
      </c>
      <c r="M18013" s="147">
        <v>0.69219878583328731</v>
      </c>
      <c r="N18013" s="87">
        <v>82.556696533083141</v>
      </c>
      <c r="O18013" s="88">
        <v>5.2172216984377977</v>
      </c>
      <c r="P18013" s="89">
        <v>63.195620919098765</v>
      </c>
    </row>
    <row r="18014" spans="1:16">
      <c r="A18014" s="75" t="s">
        <v>28414</v>
      </c>
      <c r="B18014" s="85">
        <v>18010</v>
      </c>
      <c r="C18014" s="85">
        <v>17908</v>
      </c>
      <c r="D18014" s="85">
        <v>18010</v>
      </c>
      <c r="E18014" s="86" t="s">
        <v>28415</v>
      </c>
      <c r="F18014" s="85" t="s">
        <v>38</v>
      </c>
      <c r="G18014" s="86" t="s">
        <v>21428</v>
      </c>
      <c r="H18014" s="85" t="s">
        <v>1</v>
      </c>
      <c r="I18014" s="85">
        <v>1</v>
      </c>
      <c r="J18014" s="88">
        <v>5.888716242939581</v>
      </c>
      <c r="K18014" s="146">
        <v>12.828717278883497</v>
      </c>
      <c r="L18014" s="147">
        <v>3.7250005062772167E-8</v>
      </c>
      <c r="M18014" s="147">
        <v>0.53909917102142768</v>
      </c>
      <c r="N18014" s="87">
        <v>62.186327651807588</v>
      </c>
      <c r="O18014" s="88">
        <v>5.340110908417711</v>
      </c>
      <c r="P18014" s="89">
        <v>85.872749044097773</v>
      </c>
    </row>
    <row r="18015" spans="1:16">
      <c r="A18015" s="75" t="s">
        <v>28416</v>
      </c>
      <c r="B18015" s="85">
        <v>18011</v>
      </c>
      <c r="C18015" s="85">
        <v>17909</v>
      </c>
      <c r="D18015" s="85">
        <v>18011</v>
      </c>
      <c r="E18015" s="86" t="s">
        <v>28415</v>
      </c>
      <c r="F18015" s="85" t="s">
        <v>11</v>
      </c>
      <c r="G18015" s="86" t="s">
        <v>21428</v>
      </c>
      <c r="H18015" s="85" t="s">
        <v>1</v>
      </c>
      <c r="I18015" s="85">
        <v>1</v>
      </c>
      <c r="J18015" s="88">
        <v>4.5812110939671697</v>
      </c>
      <c r="K18015" s="146">
        <v>14.470364041302899</v>
      </c>
      <c r="L18015" s="147">
        <v>4.0253431877374142E-8</v>
      </c>
      <c r="M18015" s="147">
        <v>0.53064190732266314</v>
      </c>
      <c r="N18015" s="87">
        <v>56.908541966259172</v>
      </c>
      <c r="O18015" s="88">
        <v>4.2051937460666933</v>
      </c>
      <c r="P18015" s="89">
        <v>73.893893618991925</v>
      </c>
    </row>
    <row r="18016" spans="1:16">
      <c r="A18016" s="75" t="s">
        <v>21430</v>
      </c>
      <c r="B18016" s="85">
        <v>18012</v>
      </c>
      <c r="C18016" s="85">
        <v>13253</v>
      </c>
      <c r="D18016" s="85">
        <v>18012</v>
      </c>
      <c r="E18016" s="86" t="s">
        <v>21431</v>
      </c>
      <c r="F18016" s="85" t="s">
        <v>55</v>
      </c>
      <c r="G18016" s="86" t="s">
        <v>21432</v>
      </c>
      <c r="H18016" s="85" t="s">
        <v>1</v>
      </c>
      <c r="I18016" s="85">
        <v>1</v>
      </c>
      <c r="J18016" s="88">
        <v>47.556857925362813</v>
      </c>
      <c r="K18016" s="146">
        <v>92.140783865017283</v>
      </c>
      <c r="L18016" s="147">
        <v>2.3145925855925961E-7</v>
      </c>
      <c r="M18016" s="147">
        <v>2.7942858724216251</v>
      </c>
      <c r="N18016" s="87">
        <v>556.47590348174731</v>
      </c>
      <c r="O18016" s="88">
        <v>42.236100808524547</v>
      </c>
      <c r="P18016" s="89">
        <v>75.89924477279709</v>
      </c>
    </row>
    <row r="18017" spans="1:16">
      <c r="A18017" s="75" t="s">
        <v>28421</v>
      </c>
      <c r="B18017" s="85">
        <v>18013</v>
      </c>
      <c r="C18017" s="85">
        <v>17912</v>
      </c>
      <c r="D18017" s="85">
        <v>18013</v>
      </c>
      <c r="E18017" s="86" t="s">
        <v>28422</v>
      </c>
      <c r="F18017" s="85" t="s">
        <v>283</v>
      </c>
      <c r="G18017" s="86" t="s">
        <v>21432</v>
      </c>
      <c r="H18017" s="85" t="s">
        <v>1</v>
      </c>
      <c r="I18017" s="85">
        <v>1</v>
      </c>
      <c r="J18017" s="88">
        <v>52.197303924346024</v>
      </c>
      <c r="K18017" s="146">
        <v>95.878028899174495</v>
      </c>
      <c r="L18017" s="147">
        <v>2.4880611487798941E-7</v>
      </c>
      <c r="M18017" s="147">
        <v>2.574691634025744</v>
      </c>
      <c r="N18017" s="87">
        <v>562.58057976586974</v>
      </c>
      <c r="O18017" s="88">
        <v>45.423613183113197</v>
      </c>
      <c r="P18017" s="89">
        <v>80.741523644519035</v>
      </c>
    </row>
    <row r="18018" spans="1:16">
      <c r="A18018" s="75" t="s">
        <v>28423</v>
      </c>
      <c r="B18018" s="85">
        <v>18014</v>
      </c>
      <c r="C18018" s="85">
        <v>17913</v>
      </c>
      <c r="D18018" s="85">
        <v>18014</v>
      </c>
      <c r="E18018" s="86" t="s">
        <v>28422</v>
      </c>
      <c r="F18018" s="85" t="s">
        <v>38</v>
      </c>
      <c r="G18018" s="86" t="s">
        <v>21432</v>
      </c>
      <c r="H18018" s="85" t="s">
        <v>1</v>
      </c>
      <c r="I18018" s="85">
        <v>1</v>
      </c>
      <c r="J18018" s="88">
        <v>43.131330680616863</v>
      </c>
      <c r="K18018" s="146">
        <v>91.420932971528345</v>
      </c>
      <c r="L18018" s="147">
        <v>2.1532767090422231E-7</v>
      </c>
      <c r="M18018" s="147">
        <v>2.849187834150591</v>
      </c>
      <c r="N18018" s="87">
        <v>552.01667390170053</v>
      </c>
      <c r="O18018" s="88">
        <v>39.058181520561881</v>
      </c>
      <c r="P18018" s="89">
        <v>70.755437955334486</v>
      </c>
    </row>
    <row r="18019" spans="1:16">
      <c r="A18019" s="75" t="s">
        <v>28424</v>
      </c>
      <c r="B18019" s="85">
        <v>18015</v>
      </c>
      <c r="C18019" s="85">
        <v>17914</v>
      </c>
      <c r="D18019" s="85">
        <v>18015</v>
      </c>
      <c r="E18019" s="86" t="s">
        <v>28422</v>
      </c>
      <c r="F18019" s="85" t="s">
        <v>2641</v>
      </c>
      <c r="G18019" s="86" t="s">
        <v>21432</v>
      </c>
      <c r="H18019" s="85" t="s">
        <v>1</v>
      </c>
      <c r="I18019" s="85">
        <v>1</v>
      </c>
      <c r="J18019" s="88">
        <v>45.152907336919853</v>
      </c>
      <c r="K18019" s="146">
        <v>86.225074468569048</v>
      </c>
      <c r="L18019" s="147">
        <v>2.2142607851294169E-7</v>
      </c>
      <c r="M18019" s="147">
        <v>3.0598778005701179</v>
      </c>
      <c r="N18019" s="87">
        <v>547.26869975977763</v>
      </c>
      <c r="O18019" s="88">
        <v>40.701324005406939</v>
      </c>
      <c r="P18019" s="89">
        <v>74.371737362784856</v>
      </c>
    </row>
    <row r="18020" spans="1:16">
      <c r="A18020" s="75" t="s">
        <v>21433</v>
      </c>
      <c r="B18020" s="85">
        <v>18016</v>
      </c>
      <c r="C18020" s="85">
        <v>13254</v>
      </c>
      <c r="D18020" s="85">
        <v>18016</v>
      </c>
      <c r="E18020" s="86" t="s">
        <v>21434</v>
      </c>
      <c r="F18020" s="85" t="s">
        <v>55</v>
      </c>
      <c r="G18020" s="86" t="s">
        <v>21435</v>
      </c>
      <c r="H18020" s="85" t="s">
        <v>1</v>
      </c>
      <c r="I18020" s="85">
        <v>1</v>
      </c>
      <c r="J18020" s="88">
        <v>8.3011699473177636</v>
      </c>
      <c r="K18020" s="146">
        <v>18.49158013632805</v>
      </c>
      <c r="L18020" s="147">
        <v>4.2641525572098192E-8</v>
      </c>
      <c r="M18020" s="147">
        <v>0.54468505152968827</v>
      </c>
      <c r="N18020" s="87">
        <v>93.237809106577075</v>
      </c>
      <c r="O18020" s="88">
        <v>7.4398880942375341</v>
      </c>
      <c r="P18020" s="89">
        <v>79.794754569288969</v>
      </c>
    </row>
    <row r="18021" spans="1:16">
      <c r="A18021" s="75" t="s">
        <v>28427</v>
      </c>
      <c r="B18021" s="85">
        <v>18017</v>
      </c>
      <c r="C18021" s="85">
        <v>17916</v>
      </c>
      <c r="D18021" s="85">
        <v>18017</v>
      </c>
      <c r="E18021" s="86" t="s">
        <v>28426</v>
      </c>
      <c r="F18021" s="85" t="s">
        <v>283</v>
      </c>
      <c r="G18021" s="86" t="s">
        <v>21435</v>
      </c>
      <c r="H18021" s="85" t="s">
        <v>1</v>
      </c>
      <c r="I18021" s="85">
        <v>1</v>
      </c>
      <c r="J18021" s="88">
        <v>8.5628413705581217</v>
      </c>
      <c r="K18021" s="146">
        <v>18.632980032866957</v>
      </c>
      <c r="L18021" s="147">
        <v>4.3178240426564312E-8</v>
      </c>
      <c r="M18021" s="147">
        <v>0.52905033616428498</v>
      </c>
      <c r="N18021" s="87">
        <v>93.850429124195031</v>
      </c>
      <c r="O18021" s="88">
        <v>7.6036814299277946</v>
      </c>
      <c r="P18021" s="89">
        <v>81.019143981383607</v>
      </c>
    </row>
    <row r="18022" spans="1:16">
      <c r="A18022" s="75" t="s">
        <v>28429</v>
      </c>
      <c r="B18022" s="85">
        <v>18018</v>
      </c>
      <c r="C18022" s="85">
        <v>17918</v>
      </c>
      <c r="D18022" s="85">
        <v>18018</v>
      </c>
      <c r="E18022" s="86" t="s">
        <v>28426</v>
      </c>
      <c r="F18022" s="85" t="s">
        <v>38</v>
      </c>
      <c r="G18022" s="86" t="s">
        <v>21435</v>
      </c>
      <c r="H18022" s="85" t="s">
        <v>1</v>
      </c>
      <c r="I18022" s="85">
        <v>1</v>
      </c>
      <c r="J18022" s="88">
        <v>7.9020870122327382</v>
      </c>
      <c r="K18022" s="146">
        <v>18.271054603201829</v>
      </c>
      <c r="L18022" s="147">
        <v>4.1259177292866538E-8</v>
      </c>
      <c r="M18022" s="147">
        <v>0.53312771754805754</v>
      </c>
      <c r="N18022" s="87">
        <v>90.683164048855744</v>
      </c>
      <c r="O18022" s="88">
        <v>7.1368982293021164</v>
      </c>
      <c r="P18022" s="89">
        <v>78.701469056120459</v>
      </c>
    </row>
    <row r="18023" spans="1:16">
      <c r="A18023" s="75" t="s">
        <v>28431</v>
      </c>
      <c r="B18023" s="85">
        <v>18019</v>
      </c>
      <c r="C18023" s="85">
        <v>17920</v>
      </c>
      <c r="D18023" s="85">
        <v>18019</v>
      </c>
      <c r="E18023" s="86" t="s">
        <v>28426</v>
      </c>
      <c r="F18023" s="85" t="s">
        <v>2641</v>
      </c>
      <c r="G18023" s="86" t="s">
        <v>21435</v>
      </c>
      <c r="H18023" s="85" t="s">
        <v>1</v>
      </c>
      <c r="I18023" s="85">
        <v>1</v>
      </c>
      <c r="J18023" s="88">
        <v>8.0696788384771931</v>
      </c>
      <c r="K18023" s="146">
        <v>18.141000595260486</v>
      </c>
      <c r="L18023" s="147">
        <v>4.190247258005182E-8</v>
      </c>
      <c r="M18023" s="147">
        <v>0.54598624619470004</v>
      </c>
      <c r="N18023" s="87">
        <v>90.99228302092466</v>
      </c>
      <c r="O18023" s="88">
        <v>7.2779842786007656</v>
      </c>
      <c r="P18023" s="89">
        <v>79.984632069591157</v>
      </c>
    </row>
    <row r="18024" spans="1:16">
      <c r="A18024" s="75" t="s">
        <v>21436</v>
      </c>
      <c r="B18024" s="85">
        <v>18020</v>
      </c>
      <c r="C18024" s="85">
        <v>13255</v>
      </c>
      <c r="D18024" s="85">
        <v>18020</v>
      </c>
      <c r="E18024" s="86" t="s">
        <v>21437</v>
      </c>
      <c r="F18024" s="85" t="s">
        <v>55</v>
      </c>
      <c r="G18024" s="86" t="s">
        <v>21438</v>
      </c>
      <c r="H18024" s="85" t="s">
        <v>1</v>
      </c>
      <c r="I18024" s="85">
        <v>1</v>
      </c>
      <c r="J18024" s="88">
        <v>3.6850395371109159</v>
      </c>
      <c r="K18024" s="146">
        <v>20.735236001897963</v>
      </c>
      <c r="L18024" s="147">
        <v>2.7277192666430599E-8</v>
      </c>
      <c r="M18024" s="147">
        <v>0.32789297740296441</v>
      </c>
      <c r="N18024" s="87">
        <v>57.718411856884252</v>
      </c>
      <c r="O18024" s="88">
        <v>3.3459472766365659</v>
      </c>
      <c r="P18024" s="89">
        <v>57.970189563306299</v>
      </c>
    </row>
    <row r="18025" spans="1:16">
      <c r="A18025" s="75" t="s">
        <v>28432</v>
      </c>
      <c r="B18025" s="85">
        <v>18021</v>
      </c>
      <c r="C18025" s="85">
        <v>17921</v>
      </c>
      <c r="D18025" s="85">
        <v>18021</v>
      </c>
      <c r="E18025" s="86" t="s">
        <v>28433</v>
      </c>
      <c r="F18025" s="85" t="s">
        <v>429</v>
      </c>
      <c r="G18025" s="86" t="s">
        <v>21438</v>
      </c>
      <c r="H18025" s="85" t="s">
        <v>1</v>
      </c>
      <c r="I18025" s="85">
        <v>1</v>
      </c>
      <c r="J18025" s="88">
        <v>3.4601588548182609</v>
      </c>
      <c r="K18025" s="146">
        <v>20.208237276873323</v>
      </c>
      <c r="L18025" s="147">
        <v>2.614416848523542E-8</v>
      </c>
      <c r="M18025" s="147">
        <v>0.30620717146082288</v>
      </c>
      <c r="N18025" s="87">
        <v>55.316771229221388</v>
      </c>
      <c r="O18025" s="88">
        <v>3.1567044372869288</v>
      </c>
      <c r="P18025" s="89">
        <v>57.065956076976931</v>
      </c>
    </row>
    <row r="18026" spans="1:16">
      <c r="A18026" s="75" t="s">
        <v>28434</v>
      </c>
      <c r="B18026" s="85">
        <v>18022</v>
      </c>
      <c r="C18026" s="85">
        <v>17922</v>
      </c>
      <c r="D18026" s="85">
        <v>18022</v>
      </c>
      <c r="E18026" s="86" t="s">
        <v>28433</v>
      </c>
      <c r="F18026" s="85" t="s">
        <v>38</v>
      </c>
      <c r="G18026" s="86" t="s">
        <v>21438</v>
      </c>
      <c r="H18026" s="85" t="s">
        <v>1</v>
      </c>
      <c r="I18026" s="85">
        <v>1</v>
      </c>
      <c r="J18026" s="88">
        <v>3.6173495367274771</v>
      </c>
      <c r="K18026" s="146">
        <v>20.664261690261792</v>
      </c>
      <c r="L18026" s="147">
        <v>2.6914680829011581E-8</v>
      </c>
      <c r="M18026" s="147">
        <v>0.31849679797715652</v>
      </c>
      <c r="N18026" s="87">
        <v>56.667316333258967</v>
      </c>
      <c r="O18026" s="88">
        <v>3.283584450302893</v>
      </c>
      <c r="P18026" s="89">
        <v>57.944943624861651</v>
      </c>
    </row>
    <row r="18027" spans="1:16">
      <c r="A18027" s="75" t="s">
        <v>21439</v>
      </c>
      <c r="B18027" s="85">
        <v>18023</v>
      </c>
      <c r="C18027" s="85">
        <v>13256</v>
      </c>
      <c r="D18027" s="85">
        <v>18023</v>
      </c>
      <c r="E18027" s="86" t="s">
        <v>21440</v>
      </c>
      <c r="F18027" s="85" t="s">
        <v>55</v>
      </c>
      <c r="G18027" s="86" t="s">
        <v>21441</v>
      </c>
      <c r="H18027" s="85" t="s">
        <v>1</v>
      </c>
      <c r="I18027" s="85">
        <v>1</v>
      </c>
      <c r="J18027" s="88">
        <v>50.421960864809023</v>
      </c>
      <c r="K18027" s="146">
        <v>95.964416045828386</v>
      </c>
      <c r="L18027" s="147">
        <v>2.4384306795833731E-7</v>
      </c>
      <c r="M18027" s="147">
        <v>2.9374910074124512</v>
      </c>
      <c r="N18027" s="87">
        <v>596.493320284785</v>
      </c>
      <c r="O18027" s="88">
        <v>44.789914290482628</v>
      </c>
      <c r="P18027" s="89">
        <v>75.088710581198953</v>
      </c>
    </row>
    <row r="18028" spans="1:16">
      <c r="A18028" s="75" t="s">
        <v>28419</v>
      </c>
      <c r="B18028" s="85">
        <v>18024</v>
      </c>
      <c r="C18028" s="85">
        <v>17911</v>
      </c>
      <c r="D18028" s="85">
        <v>18024</v>
      </c>
      <c r="E18028" s="86" t="s">
        <v>28420</v>
      </c>
      <c r="F18028" s="85" t="s">
        <v>55</v>
      </c>
      <c r="G18028" s="86" t="s">
        <v>21441</v>
      </c>
      <c r="H18028" s="85" t="s">
        <v>1</v>
      </c>
      <c r="I18028" s="85">
        <v>1</v>
      </c>
      <c r="J18028" s="88">
        <v>50.344758529442167</v>
      </c>
      <c r="K18028" s="146">
        <v>95.865845588364422</v>
      </c>
      <c r="L18028" s="147">
        <v>2.4343392885628769E-7</v>
      </c>
      <c r="M18028" s="147">
        <v>2.9273511258611422</v>
      </c>
      <c r="N18028" s="87">
        <v>595.36049703223944</v>
      </c>
      <c r="O18028" s="88">
        <v>44.719873367891289</v>
      </c>
      <c r="P18028" s="89">
        <v>75.113941201694573</v>
      </c>
    </row>
    <row r="18029" spans="1:16">
      <c r="A18029" s="75" t="s">
        <v>21442</v>
      </c>
      <c r="B18029" s="85">
        <v>18025</v>
      </c>
      <c r="C18029" s="85">
        <v>13257</v>
      </c>
      <c r="D18029" s="85">
        <v>18025</v>
      </c>
      <c r="E18029" s="86" t="s">
        <v>21443</v>
      </c>
      <c r="F18029" s="85" t="s">
        <v>55</v>
      </c>
      <c r="G18029" s="86" t="s">
        <v>21444</v>
      </c>
      <c r="H18029" s="85" t="s">
        <v>1</v>
      </c>
      <c r="I18029" s="85">
        <v>1</v>
      </c>
      <c r="J18029" s="88">
        <v>1.199968328638727</v>
      </c>
      <c r="K18029" s="146">
        <v>1.2966787676257983</v>
      </c>
      <c r="L18029" s="147">
        <v>2.1079666361638781E-8</v>
      </c>
      <c r="M18029" s="147">
        <v>0.100517233283086</v>
      </c>
      <c r="N18029" s="87">
        <v>14.18355666574289</v>
      </c>
      <c r="O18029" s="88">
        <v>0.94037511747188229</v>
      </c>
      <c r="P18029" s="89">
        <v>66.300374414771539</v>
      </c>
    </row>
    <row r="18030" spans="1:16">
      <c r="A18030" s="75" t="s">
        <v>28437</v>
      </c>
      <c r="B18030" s="85">
        <v>18026</v>
      </c>
      <c r="C18030" s="85">
        <v>17924</v>
      </c>
      <c r="D18030" s="85">
        <v>18026</v>
      </c>
      <c r="E18030" s="86" t="s">
        <v>28436</v>
      </c>
      <c r="F18030" s="85" t="s">
        <v>509</v>
      </c>
      <c r="G18030" s="86" t="s">
        <v>21444</v>
      </c>
      <c r="H18030" s="85" t="s">
        <v>1</v>
      </c>
      <c r="I18030" s="85">
        <v>1</v>
      </c>
      <c r="J18030" s="88">
        <v>0.96956886788406094</v>
      </c>
      <c r="K18030" s="146">
        <v>1.0028093706901338</v>
      </c>
      <c r="L18030" s="147">
        <v>2.0011215613361308E-8</v>
      </c>
      <c r="M18030" s="147">
        <v>7.6870253912967493E-2</v>
      </c>
      <c r="N18030" s="87">
        <v>10.72445303343056</v>
      </c>
      <c r="O18030" s="88">
        <v>0.73389028310659943</v>
      </c>
      <c r="P18030" s="89">
        <v>68.431488376973292</v>
      </c>
    </row>
    <row r="18031" spans="1:16">
      <c r="A18031" s="75" t="s">
        <v>28440</v>
      </c>
      <c r="B18031" s="85">
        <v>18027</v>
      </c>
      <c r="C18031" s="85">
        <v>17927</v>
      </c>
      <c r="D18031" s="85">
        <v>18027</v>
      </c>
      <c r="E18031" s="86" t="s">
        <v>28436</v>
      </c>
      <c r="F18031" s="85" t="s">
        <v>38</v>
      </c>
      <c r="G18031" s="86" t="s">
        <v>21444</v>
      </c>
      <c r="H18031" s="85" t="s">
        <v>1</v>
      </c>
      <c r="I18031" s="85">
        <v>1</v>
      </c>
      <c r="J18031" s="88">
        <v>1.100697488256698</v>
      </c>
      <c r="K18031" s="146">
        <v>1.1748295491403147</v>
      </c>
      <c r="L18031" s="147">
        <v>2.0558352140641179E-8</v>
      </c>
      <c r="M18031" s="147">
        <v>8.3964394941147713E-2</v>
      </c>
      <c r="N18031" s="87">
        <v>12.71467567090925</v>
      </c>
      <c r="O18031" s="88">
        <v>0.84947897779568904</v>
      </c>
      <c r="P18031" s="89">
        <v>66.81090416952344</v>
      </c>
    </row>
    <row r="18032" spans="1:16">
      <c r="A18032" s="75" t="s">
        <v>21445</v>
      </c>
      <c r="B18032" s="85">
        <v>18028</v>
      </c>
      <c r="C18032" s="85">
        <v>13258</v>
      </c>
      <c r="D18032" s="85">
        <v>18028</v>
      </c>
      <c r="E18032" s="86" t="s">
        <v>21446</v>
      </c>
      <c r="F18032" s="85" t="s">
        <v>38</v>
      </c>
      <c r="G18032" s="86" t="s">
        <v>21447</v>
      </c>
      <c r="H18032" s="85" t="s">
        <v>1</v>
      </c>
      <c r="I18032" s="85">
        <v>1</v>
      </c>
      <c r="J18032" s="88">
        <v>7.2318898735166126</v>
      </c>
      <c r="K18032" s="146">
        <v>10.221361033134498</v>
      </c>
      <c r="L18032" s="147">
        <v>3.3163087289384368E-8</v>
      </c>
      <c r="M18032" s="147">
        <v>0.80748400585824298</v>
      </c>
      <c r="N18032" s="87">
        <v>119.1526204803486</v>
      </c>
      <c r="O18032" s="88">
        <v>5.4444315488809876</v>
      </c>
      <c r="P18032" s="89">
        <v>45.692923302336581</v>
      </c>
    </row>
    <row r="18033" spans="1:16">
      <c r="A18033" s="75" t="s">
        <v>21448</v>
      </c>
      <c r="B18033" s="85">
        <v>18029</v>
      </c>
      <c r="C18033" s="85">
        <v>13259</v>
      </c>
      <c r="D18033" s="85">
        <v>18029</v>
      </c>
      <c r="E18033" s="86" t="s">
        <v>21446</v>
      </c>
      <c r="F18033" s="85" t="s">
        <v>11</v>
      </c>
      <c r="G18033" s="86" t="s">
        <v>21447</v>
      </c>
      <c r="H18033" s="85" t="s">
        <v>1</v>
      </c>
      <c r="I18033" s="85">
        <v>1</v>
      </c>
      <c r="J18033" s="88">
        <v>5.8491232382280618</v>
      </c>
      <c r="K18033" s="146">
        <v>8.143425852328761</v>
      </c>
      <c r="L18033" s="147">
        <v>2.7662586571471058E-8</v>
      </c>
      <c r="M18033" s="147">
        <v>0.76624553472348167</v>
      </c>
      <c r="N18033" s="87">
        <v>115.49148032931249</v>
      </c>
      <c r="O18033" s="88">
        <v>4.2481578521845176</v>
      </c>
      <c r="P18033" s="89">
        <v>36.783300725484828</v>
      </c>
    </row>
    <row r="18034" spans="1:16">
      <c r="A18034" s="75" t="s">
        <v>28444</v>
      </c>
      <c r="B18034" s="85">
        <v>18030</v>
      </c>
      <c r="C18034" s="85">
        <v>17930</v>
      </c>
      <c r="D18034" s="85">
        <v>18030</v>
      </c>
      <c r="E18034" s="86" t="s">
        <v>28443</v>
      </c>
      <c r="F18034" s="85" t="s">
        <v>38</v>
      </c>
      <c r="G18034" s="86" t="s">
        <v>21447</v>
      </c>
      <c r="H18034" s="85" t="s">
        <v>1</v>
      </c>
      <c r="I18034" s="85">
        <v>1</v>
      </c>
      <c r="J18034" s="88">
        <v>7.2318898735166126</v>
      </c>
      <c r="K18034" s="146">
        <v>10.221361033134498</v>
      </c>
      <c r="L18034" s="147">
        <v>3.3163087289384368E-8</v>
      </c>
      <c r="M18034" s="147">
        <v>0.80748400585824298</v>
      </c>
      <c r="N18034" s="87">
        <v>119.1526204803486</v>
      </c>
      <c r="O18034" s="88">
        <v>5.4444315488809876</v>
      </c>
      <c r="P18034" s="89">
        <v>45.692923302336581</v>
      </c>
    </row>
    <row r="18035" spans="1:16">
      <c r="A18035" s="75" t="s">
        <v>28446</v>
      </c>
      <c r="B18035" s="85">
        <v>18031</v>
      </c>
      <c r="C18035" s="85">
        <v>17932</v>
      </c>
      <c r="D18035" s="85">
        <v>18031</v>
      </c>
      <c r="E18035" s="86" t="s">
        <v>28443</v>
      </c>
      <c r="F18035" s="85" t="s">
        <v>11</v>
      </c>
      <c r="G18035" s="86" t="s">
        <v>21447</v>
      </c>
      <c r="H18035" s="85" t="s">
        <v>1</v>
      </c>
      <c r="I18035" s="85">
        <v>1</v>
      </c>
      <c r="J18035" s="88">
        <v>5.8491232382280618</v>
      </c>
      <c r="K18035" s="146">
        <v>8.143425852328761</v>
      </c>
      <c r="L18035" s="147">
        <v>2.7662586571471058E-8</v>
      </c>
      <c r="M18035" s="147">
        <v>0.76624553472348167</v>
      </c>
      <c r="N18035" s="87">
        <v>115.49148032931249</v>
      </c>
      <c r="O18035" s="88">
        <v>4.2481578521845176</v>
      </c>
      <c r="P18035" s="89">
        <v>36.783300725484828</v>
      </c>
    </row>
    <row r="18036" spans="1:16">
      <c r="A18036" s="75" t="s">
        <v>21449</v>
      </c>
      <c r="B18036" s="85">
        <v>18032</v>
      </c>
      <c r="C18036" s="85">
        <v>13260</v>
      </c>
      <c r="D18036" s="85">
        <v>18032</v>
      </c>
      <c r="E18036" s="86" t="s">
        <v>21450</v>
      </c>
      <c r="F18036" s="85" t="s">
        <v>38</v>
      </c>
      <c r="G18036" s="86" t="s">
        <v>21451</v>
      </c>
      <c r="H18036" s="85" t="s">
        <v>1</v>
      </c>
      <c r="I18036" s="85">
        <v>1</v>
      </c>
      <c r="J18036" s="88">
        <v>1.6102299811197029</v>
      </c>
      <c r="K18036" s="146">
        <v>1.2788816491629258</v>
      </c>
      <c r="L18036" s="147">
        <v>5.8766848630389083E-9</v>
      </c>
      <c r="M18036" s="147">
        <v>0.56400763473289262</v>
      </c>
      <c r="N18036" s="87">
        <v>65.321717489899186</v>
      </c>
      <c r="O18036" s="88">
        <v>1.237239447334197</v>
      </c>
      <c r="P18036" s="89">
        <v>18.940706014435609</v>
      </c>
    </row>
    <row r="18037" spans="1:16">
      <c r="A18037" s="75" t="s">
        <v>21452</v>
      </c>
      <c r="B18037" s="85">
        <v>18033</v>
      </c>
      <c r="C18037" s="85">
        <v>13261</v>
      </c>
      <c r="D18037" s="85">
        <v>18033</v>
      </c>
      <c r="E18037" s="86" t="s">
        <v>21450</v>
      </c>
      <c r="F18037" s="85" t="s">
        <v>11</v>
      </c>
      <c r="G18037" s="86" t="s">
        <v>21451</v>
      </c>
      <c r="H18037" s="85" t="s">
        <v>1</v>
      </c>
      <c r="I18037" s="85">
        <v>1</v>
      </c>
      <c r="J18037" s="88">
        <v>1.58359832759894</v>
      </c>
      <c r="K18037" s="146">
        <v>1.2325170769645561</v>
      </c>
      <c r="L18037" s="147">
        <v>5.7054036141053957E-9</v>
      </c>
      <c r="M18037" s="147">
        <v>0.5609937776832753</v>
      </c>
      <c r="N18037" s="87">
        <v>64.975229450957301</v>
      </c>
      <c r="O18037" s="88">
        <v>1.2133034651784671</v>
      </c>
      <c r="P18037" s="89">
        <v>18.673323286903624</v>
      </c>
    </row>
    <row r="18038" spans="1:16">
      <c r="A18038" s="75" t="s">
        <v>28450</v>
      </c>
      <c r="B18038" s="85">
        <v>18034</v>
      </c>
      <c r="C18038" s="85">
        <v>17935</v>
      </c>
      <c r="D18038" s="85">
        <v>18034</v>
      </c>
      <c r="E18038" s="86" t="s">
        <v>28451</v>
      </c>
      <c r="F18038" s="85" t="s">
        <v>38</v>
      </c>
      <c r="G18038" s="86" t="s">
        <v>21451</v>
      </c>
      <c r="H18038" s="85" t="s">
        <v>1</v>
      </c>
      <c r="I18038" s="85">
        <v>1</v>
      </c>
      <c r="J18038" s="88">
        <v>1.5556818138303841</v>
      </c>
      <c r="K18038" s="146">
        <v>1.2022931246492603</v>
      </c>
      <c r="L18038" s="147">
        <v>5.5684585844561013E-9</v>
      </c>
      <c r="M18038" s="147">
        <v>0.55702114060420449</v>
      </c>
      <c r="N18038" s="87">
        <v>64.538495109127368</v>
      </c>
      <c r="O18038" s="88">
        <v>1.1876745741951811</v>
      </c>
      <c r="P18038" s="89">
        <v>18.402576201799505</v>
      </c>
    </row>
    <row r="18039" spans="1:16">
      <c r="A18039" s="75" t="s">
        <v>28452</v>
      </c>
      <c r="B18039" s="85">
        <v>18035</v>
      </c>
      <c r="C18039" s="85">
        <v>17936</v>
      </c>
      <c r="D18039" s="85">
        <v>18035</v>
      </c>
      <c r="E18039" s="86" t="s">
        <v>28451</v>
      </c>
      <c r="F18039" s="85" t="s">
        <v>11</v>
      </c>
      <c r="G18039" s="86" t="s">
        <v>21451</v>
      </c>
      <c r="H18039" s="85" t="s">
        <v>1</v>
      </c>
      <c r="I18039" s="85">
        <v>1</v>
      </c>
      <c r="J18039" s="88">
        <v>1.555025236029522</v>
      </c>
      <c r="K18039" s="146">
        <v>1.200821503591041</v>
      </c>
      <c r="L18039" s="147">
        <v>5.5651259889898854E-9</v>
      </c>
      <c r="M18039" s="147">
        <v>0.55700237226650262</v>
      </c>
      <c r="N18039" s="87">
        <v>64.5359728250491</v>
      </c>
      <c r="O18039" s="88">
        <v>1.18767243227593</v>
      </c>
      <c r="P18039" s="89">
        <v>18.403262247174879</v>
      </c>
    </row>
    <row r="18040" spans="1:16">
      <c r="A18040" s="75" t="s">
        <v>21453</v>
      </c>
      <c r="B18040" s="85">
        <v>18036</v>
      </c>
      <c r="C18040" s="85">
        <v>13262</v>
      </c>
      <c r="D18040" s="85">
        <v>18036</v>
      </c>
      <c r="E18040" s="86" t="s">
        <v>21454</v>
      </c>
      <c r="F18040" s="85" t="s">
        <v>55</v>
      </c>
      <c r="G18040" s="86" t="s">
        <v>21455</v>
      </c>
      <c r="H18040" s="85" t="s">
        <v>260</v>
      </c>
      <c r="I18040" s="85">
        <v>1</v>
      </c>
      <c r="J18040" s="88">
        <v>4.0128316952628813E-2</v>
      </c>
      <c r="K18040" s="146">
        <v>2.1552663845496881E-2</v>
      </c>
      <c r="L18040" s="147">
        <v>1.9402249274774259E-10</v>
      </c>
      <c r="M18040" s="147">
        <v>2.8754382041519712E-4</v>
      </c>
      <c r="N18040" s="87">
        <v>0.4876754574120753</v>
      </c>
      <c r="O18040" s="88">
        <v>4.2989078896882527E-2</v>
      </c>
      <c r="P18040" s="89">
        <v>88.150999283438779</v>
      </c>
    </row>
    <row r="18041" spans="1:16">
      <c r="A18041" s="75" t="s">
        <v>28467</v>
      </c>
      <c r="B18041" s="85">
        <v>18037</v>
      </c>
      <c r="C18041" s="85">
        <v>17947</v>
      </c>
      <c r="D18041" s="85">
        <v>18037</v>
      </c>
      <c r="E18041" s="86" t="s">
        <v>28468</v>
      </c>
      <c r="F18041" s="85" t="s">
        <v>38</v>
      </c>
      <c r="G18041" s="86" t="s">
        <v>21455</v>
      </c>
      <c r="H18041" s="85" t="s">
        <v>260</v>
      </c>
      <c r="I18041" s="85">
        <v>1</v>
      </c>
      <c r="J18041" s="88">
        <v>4.5816022667308047E-2</v>
      </c>
      <c r="K18041" s="146">
        <v>2.4846765351505661E-2</v>
      </c>
      <c r="L18041" s="147">
        <v>2.11014731555383E-10</v>
      </c>
      <c r="M18041" s="147">
        <v>9.6615225087800757E-4</v>
      </c>
      <c r="N18041" s="87">
        <v>0.5813534157478869</v>
      </c>
      <c r="O18041" s="88">
        <v>4.8053263797036963E-2</v>
      </c>
      <c r="P18041" s="89">
        <v>82.657575401390645</v>
      </c>
    </row>
    <row r="18042" spans="1:16">
      <c r="A18042" s="75" t="s">
        <v>28469</v>
      </c>
      <c r="B18042" s="85">
        <v>18038</v>
      </c>
      <c r="C18042" s="85">
        <v>17948</v>
      </c>
      <c r="D18042" s="85">
        <v>18038</v>
      </c>
      <c r="E18042" s="86" t="s">
        <v>28468</v>
      </c>
      <c r="F18042" s="85" t="s">
        <v>2124</v>
      </c>
      <c r="G18042" s="86" t="s">
        <v>21455</v>
      </c>
      <c r="H18042" s="85" t="s">
        <v>260</v>
      </c>
      <c r="I18042" s="85">
        <v>1</v>
      </c>
      <c r="J18042" s="88">
        <v>4.5661292362816193E-2</v>
      </c>
      <c r="K18042" s="146">
        <v>2.4587859358784724E-2</v>
      </c>
      <c r="L18042" s="147">
        <v>2.103676309966735E-10</v>
      </c>
      <c r="M18042" s="147">
        <v>9.5838290350763993E-4</v>
      </c>
      <c r="N18042" s="87">
        <v>0.58003857364352596</v>
      </c>
      <c r="O18042" s="88">
        <v>4.7855336352225518E-2</v>
      </c>
      <c r="P18042" s="89">
        <v>82.503713592048015</v>
      </c>
    </row>
    <row r="18043" spans="1:16">
      <c r="A18043" s="75" t="s">
        <v>28470</v>
      </c>
      <c r="B18043" s="85">
        <v>18039</v>
      </c>
      <c r="C18043" s="85">
        <v>17949</v>
      </c>
      <c r="D18043" s="85">
        <v>18039</v>
      </c>
      <c r="E18043" s="86" t="s">
        <v>28471</v>
      </c>
      <c r="F18043" s="85" t="s">
        <v>965</v>
      </c>
      <c r="G18043" s="86" t="s">
        <v>21455</v>
      </c>
      <c r="H18043" s="85" t="s">
        <v>260</v>
      </c>
      <c r="I18043" s="85">
        <v>1</v>
      </c>
      <c r="J18043" s="88">
        <v>3.9060725453491887E-2</v>
      </c>
      <c r="K18043" s="146">
        <v>2.0514319073456404E-2</v>
      </c>
      <c r="L18043" s="147">
        <v>1.8961304337454049E-10</v>
      </c>
      <c r="M18043" s="147">
        <v>1.531736231854653E-4</v>
      </c>
      <c r="N18043" s="87">
        <v>0.47156755677221618</v>
      </c>
      <c r="O18043" s="88">
        <v>4.2022867475207941E-2</v>
      </c>
      <c r="P18043" s="89">
        <v>89.113143751546232</v>
      </c>
    </row>
    <row r="18044" spans="1:16">
      <c r="A18044" s="75" t="s">
        <v>28472</v>
      </c>
      <c r="B18044" s="85">
        <v>18040</v>
      </c>
      <c r="C18044" s="85">
        <v>17950</v>
      </c>
      <c r="D18044" s="85">
        <v>18040</v>
      </c>
      <c r="E18044" s="86" t="s">
        <v>28471</v>
      </c>
      <c r="F18044" s="85" t="s">
        <v>38</v>
      </c>
      <c r="G18044" s="86" t="s">
        <v>21455</v>
      </c>
      <c r="H18044" s="85" t="s">
        <v>260</v>
      </c>
      <c r="I18044" s="85">
        <v>1</v>
      </c>
      <c r="J18044" s="88">
        <v>3.9155551959061202E-2</v>
      </c>
      <c r="K18044" s="146">
        <v>2.0675842140228728E-2</v>
      </c>
      <c r="L18044" s="147">
        <v>1.9004621942224761E-10</v>
      </c>
      <c r="M18044" s="147">
        <v>1.562202650877538E-4</v>
      </c>
      <c r="N18044" s="87">
        <v>0.47243847743250372</v>
      </c>
      <c r="O18044" s="88">
        <v>4.2112111376021458E-2</v>
      </c>
      <c r="P18044" s="89">
        <v>89.13776795844899</v>
      </c>
    </row>
    <row r="18045" spans="1:16">
      <c r="A18045" s="75" t="s">
        <v>28473</v>
      </c>
      <c r="B18045" s="85">
        <v>18041</v>
      </c>
      <c r="C18045" s="85">
        <v>17951</v>
      </c>
      <c r="D18045" s="85">
        <v>18041</v>
      </c>
      <c r="E18045" s="86" t="s">
        <v>28471</v>
      </c>
      <c r="F18045" s="85" t="s">
        <v>1068</v>
      </c>
      <c r="G18045" s="86" t="s">
        <v>21455</v>
      </c>
      <c r="H18045" s="85" t="s">
        <v>260</v>
      </c>
      <c r="I18045" s="85">
        <v>1</v>
      </c>
      <c r="J18045" s="88">
        <v>3.9066681030085058E-2</v>
      </c>
      <c r="K18045" s="146">
        <v>2.0529499342277328E-2</v>
      </c>
      <c r="L18045" s="147">
        <v>1.8962290997719711E-10</v>
      </c>
      <c r="M18045" s="147">
        <v>1.5131292138331171E-4</v>
      </c>
      <c r="N18045" s="87">
        <v>0.47126078362715951</v>
      </c>
      <c r="O18045" s="88">
        <v>4.2029939740079833E-2</v>
      </c>
      <c r="P18045" s="89">
        <v>89.18616019051575</v>
      </c>
    </row>
    <row r="18046" spans="1:16">
      <c r="A18046" s="75" t="s">
        <v>28474</v>
      </c>
      <c r="B18046" s="85">
        <v>18042</v>
      </c>
      <c r="C18046" s="85">
        <v>17952</v>
      </c>
      <c r="D18046" s="85">
        <v>18042</v>
      </c>
      <c r="E18046" s="86" t="s">
        <v>28471</v>
      </c>
      <c r="F18046" s="85" t="s">
        <v>3906</v>
      </c>
      <c r="G18046" s="86" t="s">
        <v>21455</v>
      </c>
      <c r="H18046" s="85" t="s">
        <v>260</v>
      </c>
      <c r="I18046" s="85">
        <v>1</v>
      </c>
      <c r="J18046" s="88">
        <v>3.920148864034248E-2</v>
      </c>
      <c r="K18046" s="146">
        <v>2.0764241291183434E-2</v>
      </c>
      <c r="L18046" s="147">
        <v>1.902687876526558E-10</v>
      </c>
      <c r="M18046" s="147">
        <v>1.646749380716664E-4</v>
      </c>
      <c r="N18046" s="87">
        <v>0.47342998016067839</v>
      </c>
      <c r="O18046" s="88">
        <v>4.2151846418598107E-2</v>
      </c>
      <c r="P18046" s="89">
        <v>89.035017183094538</v>
      </c>
    </row>
    <row r="18047" spans="1:16">
      <c r="A18047" s="75" t="s">
        <v>21456</v>
      </c>
      <c r="B18047" s="85">
        <v>18043</v>
      </c>
      <c r="C18047" s="85">
        <v>13263</v>
      </c>
      <c r="D18047" s="85">
        <v>18043</v>
      </c>
      <c r="E18047" s="86" t="s">
        <v>21457</v>
      </c>
      <c r="F18047" s="85" t="s">
        <v>55</v>
      </c>
      <c r="G18047" s="86" t="s">
        <v>21458</v>
      </c>
      <c r="H18047" s="85" t="s">
        <v>1</v>
      </c>
      <c r="I18047" s="85">
        <v>1</v>
      </c>
      <c r="J18047" s="88">
        <v>0.51977311335512943</v>
      </c>
      <c r="K18047" s="146">
        <v>0.86542292108340224</v>
      </c>
      <c r="L18047" s="147">
        <v>3.7757250687927273E-9</v>
      </c>
      <c r="M18047" s="147">
        <v>5.2287341163528879E-2</v>
      </c>
      <c r="N18047" s="87">
        <v>6.7153264408222739</v>
      </c>
      <c r="O18047" s="88">
        <v>0.41552417155529781</v>
      </c>
      <c r="P18047" s="89">
        <v>61.876987696285092</v>
      </c>
    </row>
    <row r="18048" spans="1:16">
      <c r="A18048" s="75" t="s">
        <v>28453</v>
      </c>
      <c r="B18048" s="85">
        <v>18044</v>
      </c>
      <c r="C18048" s="85">
        <v>17937</v>
      </c>
      <c r="D18048" s="85">
        <v>18044</v>
      </c>
      <c r="E18048" s="86" t="s">
        <v>28454</v>
      </c>
      <c r="F18048" s="85" t="s">
        <v>38</v>
      </c>
      <c r="G18048" s="86" t="s">
        <v>21458</v>
      </c>
      <c r="H18048" s="85" t="s">
        <v>1</v>
      </c>
      <c r="I18048" s="85">
        <v>1</v>
      </c>
      <c r="J18048" s="88">
        <v>0.99201799032759885</v>
      </c>
      <c r="K18048" s="146">
        <v>0.93657732577320862</v>
      </c>
      <c r="L18048" s="147">
        <v>3.7974209246156958E-9</v>
      </c>
      <c r="M18048" s="147">
        <v>0.1030652790386828</v>
      </c>
      <c r="N18048" s="87">
        <v>15.12459760439161</v>
      </c>
      <c r="O18048" s="88">
        <v>0.87068267445736947</v>
      </c>
      <c r="P18048" s="89">
        <v>57.56732821801198</v>
      </c>
    </row>
    <row r="18049" spans="1:16">
      <c r="A18049" s="75" t="s">
        <v>28455</v>
      </c>
      <c r="B18049" s="85">
        <v>18045</v>
      </c>
      <c r="C18049" s="85">
        <v>17938</v>
      </c>
      <c r="D18049" s="85">
        <v>18045</v>
      </c>
      <c r="E18049" s="86" t="s">
        <v>28454</v>
      </c>
      <c r="F18049" s="85" t="s">
        <v>2124</v>
      </c>
      <c r="G18049" s="86" t="s">
        <v>21458</v>
      </c>
      <c r="H18049" s="85" t="s">
        <v>1</v>
      </c>
      <c r="I18049" s="85">
        <v>1</v>
      </c>
      <c r="J18049" s="88">
        <v>0.92317018825251496</v>
      </c>
      <c r="K18049" s="146">
        <v>0.77809886366231829</v>
      </c>
      <c r="L18049" s="147">
        <v>3.4446768676210708E-9</v>
      </c>
      <c r="M18049" s="147">
        <v>0.1031920016510719</v>
      </c>
      <c r="N18049" s="87">
        <v>14.49817356186812</v>
      </c>
      <c r="O18049" s="88">
        <v>0.80646871340946058</v>
      </c>
      <c r="P18049" s="89">
        <v>55.625538621676249</v>
      </c>
    </row>
    <row r="18050" spans="1:16">
      <c r="A18050" s="75" t="s">
        <v>28456</v>
      </c>
      <c r="B18050" s="85">
        <v>18046</v>
      </c>
      <c r="C18050" s="85">
        <v>17939</v>
      </c>
      <c r="D18050" s="85">
        <v>18046</v>
      </c>
      <c r="E18050" s="86" t="s">
        <v>28457</v>
      </c>
      <c r="F18050" s="85" t="s">
        <v>965</v>
      </c>
      <c r="G18050" s="86" t="s">
        <v>21458</v>
      </c>
      <c r="H18050" s="85" t="s">
        <v>1</v>
      </c>
      <c r="I18050" s="85">
        <v>1</v>
      </c>
      <c r="J18050" s="88">
        <v>0.37941078761817842</v>
      </c>
      <c r="K18050" s="146">
        <v>0.79054058548991168</v>
      </c>
      <c r="L18050" s="147">
        <v>2.5566136311108851E-9</v>
      </c>
      <c r="M18050" s="147">
        <v>4.2953533960482612E-2</v>
      </c>
      <c r="N18050" s="87">
        <v>5.2878293537785677</v>
      </c>
      <c r="O18050" s="88">
        <v>0.29381934793749181</v>
      </c>
      <c r="P18050" s="89">
        <v>55.565209896105081</v>
      </c>
    </row>
    <row r="18051" spans="1:16">
      <c r="A18051" s="75" t="s">
        <v>28458</v>
      </c>
      <c r="B18051" s="85">
        <v>18047</v>
      </c>
      <c r="C18051" s="85">
        <v>17940</v>
      </c>
      <c r="D18051" s="85">
        <v>18047</v>
      </c>
      <c r="E18051" s="86" t="s">
        <v>28457</v>
      </c>
      <c r="F18051" s="85" t="s">
        <v>38</v>
      </c>
      <c r="G18051" s="86" t="s">
        <v>21458</v>
      </c>
      <c r="H18051" s="85" t="s">
        <v>1</v>
      </c>
      <c r="I18051" s="85">
        <v>1</v>
      </c>
      <c r="J18051" s="88">
        <v>0.37773671516362101</v>
      </c>
      <c r="K18051" s="146">
        <v>0.78828191222186661</v>
      </c>
      <c r="L18051" s="147">
        <v>2.526766695440727E-9</v>
      </c>
      <c r="M18051" s="147">
        <v>4.1154290740531153E-2</v>
      </c>
      <c r="N18051" s="87">
        <v>5.1232367025515906</v>
      </c>
      <c r="O18051" s="88">
        <v>0.29887799865064829</v>
      </c>
      <c r="P18051" s="89">
        <v>58.337729838208389</v>
      </c>
    </row>
    <row r="18052" spans="1:16">
      <c r="A18052" s="75" t="s">
        <v>28459</v>
      </c>
      <c r="B18052" s="85">
        <v>18048</v>
      </c>
      <c r="C18052" s="85">
        <v>17941</v>
      </c>
      <c r="D18052" s="85">
        <v>18048</v>
      </c>
      <c r="E18052" s="86" t="s">
        <v>28460</v>
      </c>
      <c r="F18052" s="85" t="s">
        <v>38</v>
      </c>
      <c r="G18052" s="86" t="s">
        <v>21458</v>
      </c>
      <c r="H18052" s="85" t="s">
        <v>1</v>
      </c>
      <c r="I18052" s="85">
        <v>1</v>
      </c>
      <c r="J18052" s="88">
        <v>0.15304880729980999</v>
      </c>
      <c r="K18052" s="146">
        <v>0.36758338077521485</v>
      </c>
      <c r="L18052" s="147">
        <v>3.0448228475522501E-9</v>
      </c>
      <c r="M18052" s="147">
        <v>7.6477531955232176E-3</v>
      </c>
      <c r="N18052" s="87">
        <v>1.224867580087786</v>
      </c>
      <c r="O18052" s="88">
        <v>0.12707820475142401</v>
      </c>
      <c r="P18052" s="89">
        <v>103.74852499754817</v>
      </c>
    </row>
    <row r="18053" spans="1:16">
      <c r="A18053" s="75" t="s">
        <v>28461</v>
      </c>
      <c r="B18053" s="85">
        <v>18049</v>
      </c>
      <c r="C18053" s="85">
        <v>17942</v>
      </c>
      <c r="D18053" s="85">
        <v>18049</v>
      </c>
      <c r="E18053" s="86" t="s">
        <v>28460</v>
      </c>
      <c r="F18053" s="85" t="s">
        <v>1482</v>
      </c>
      <c r="G18053" s="86" t="s">
        <v>21458</v>
      </c>
      <c r="H18053" s="85" t="s">
        <v>1</v>
      </c>
      <c r="I18053" s="85">
        <v>1</v>
      </c>
      <c r="J18053" s="88">
        <v>7.5282325074435996E-2</v>
      </c>
      <c r="K18053" s="146">
        <v>0.45601946824235218</v>
      </c>
      <c r="L18053" s="147">
        <v>1.6459592837958539E-9</v>
      </c>
      <c r="M18053" s="147">
        <v>5.0638446680459082E-3</v>
      </c>
      <c r="N18053" s="87">
        <v>0.75784928689767406</v>
      </c>
      <c r="O18053" s="88">
        <v>4.5294245506975257E-2</v>
      </c>
      <c r="P18053" s="89">
        <v>59.766824736870085</v>
      </c>
    </row>
    <row r="18054" spans="1:16">
      <c r="A18054" s="75" t="s">
        <v>28462</v>
      </c>
      <c r="B18054" s="85">
        <v>18050</v>
      </c>
      <c r="C18054" s="85">
        <v>17943</v>
      </c>
      <c r="D18054" s="85">
        <v>18050</v>
      </c>
      <c r="E18054" s="86" t="s">
        <v>28460</v>
      </c>
      <c r="F18054" s="85" t="s">
        <v>1484</v>
      </c>
      <c r="G18054" s="86" t="s">
        <v>21458</v>
      </c>
      <c r="H18054" s="85" t="s">
        <v>1</v>
      </c>
      <c r="I18054" s="85">
        <v>1</v>
      </c>
      <c r="J18054" s="88">
        <v>3.6235450935842947E-2</v>
      </c>
      <c r="K18054" s="146">
        <v>6.2973893233913447E-2</v>
      </c>
      <c r="L18054" s="147">
        <v>1.1123144109528939E-9</v>
      </c>
      <c r="M18054" s="147">
        <v>1.5218771525311019E-3</v>
      </c>
      <c r="N18054" s="87">
        <v>0.23696243938828221</v>
      </c>
      <c r="O18054" s="88">
        <v>2.3793611245456339E-2</v>
      </c>
      <c r="P18054" s="89">
        <v>100.41089763795253</v>
      </c>
    </row>
    <row r="18055" spans="1:16">
      <c r="A18055" s="75" t="s">
        <v>28463</v>
      </c>
      <c r="B18055" s="85">
        <v>18051</v>
      </c>
      <c r="C18055" s="85">
        <v>17944</v>
      </c>
      <c r="D18055" s="85">
        <v>18051</v>
      </c>
      <c r="E18055" s="86" t="s">
        <v>28460</v>
      </c>
      <c r="F18055" s="85" t="s">
        <v>3906</v>
      </c>
      <c r="G18055" s="86" t="s">
        <v>21458</v>
      </c>
      <c r="H18055" s="85" t="s">
        <v>1</v>
      </c>
      <c r="I18055" s="85">
        <v>1</v>
      </c>
      <c r="J18055" s="88">
        <v>0.14517875155313509</v>
      </c>
      <c r="K18055" s="146">
        <v>0.39466353350872091</v>
      </c>
      <c r="L18055" s="147">
        <v>3.8903962868803846E-9</v>
      </c>
      <c r="M18055" s="147">
        <v>1.053341835613187E-2</v>
      </c>
      <c r="N18055" s="87">
        <v>1.7031633757516029</v>
      </c>
      <c r="O18055" s="88">
        <v>0.1163050522437325</v>
      </c>
      <c r="P18055" s="89">
        <v>68.287666291794991</v>
      </c>
    </row>
    <row r="18056" spans="1:16">
      <c r="A18056" s="75" t="s">
        <v>21459</v>
      </c>
      <c r="B18056" s="85">
        <v>18052</v>
      </c>
      <c r="C18056" s="85">
        <v>13264</v>
      </c>
      <c r="D18056" s="85">
        <v>18052</v>
      </c>
      <c r="E18056" s="86" t="s">
        <v>21460</v>
      </c>
      <c r="F18056" s="85" t="s">
        <v>55</v>
      </c>
      <c r="G18056" s="86" t="s">
        <v>21461</v>
      </c>
      <c r="H18056" s="85" t="s">
        <v>1</v>
      </c>
      <c r="I18056" s="85">
        <v>1</v>
      </c>
      <c r="J18056" s="88">
        <v>0.23746471828653129</v>
      </c>
      <c r="K18056" s="146">
        <v>0.32851496233770611</v>
      </c>
      <c r="L18056" s="147">
        <v>2.5949180423929491E-9</v>
      </c>
      <c r="M18056" s="147">
        <v>2.0150780581943618E-2</v>
      </c>
      <c r="N18056" s="87">
        <v>2.5974864900743251</v>
      </c>
      <c r="O18056" s="88">
        <v>0.1847656390203728</v>
      </c>
      <c r="P18056" s="89">
        <v>71.132473537941621</v>
      </c>
    </row>
    <row r="18057" spans="1:16">
      <c r="A18057" s="75" t="s">
        <v>28464</v>
      </c>
      <c r="B18057" s="85">
        <v>18053</v>
      </c>
      <c r="C18057" s="85">
        <v>17945</v>
      </c>
      <c r="D18057" s="85">
        <v>18053</v>
      </c>
      <c r="E18057" s="86" t="s">
        <v>28465</v>
      </c>
      <c r="F18057" s="85" t="s">
        <v>38</v>
      </c>
      <c r="G18057" s="86" t="s">
        <v>21461</v>
      </c>
      <c r="H18057" s="85" t="s">
        <v>1</v>
      </c>
      <c r="I18057" s="85">
        <v>1</v>
      </c>
      <c r="J18057" s="88">
        <v>0.1148914703539662</v>
      </c>
      <c r="K18057" s="146">
        <v>0.18069423024316886</v>
      </c>
      <c r="L18057" s="147">
        <v>1.795436903962624E-9</v>
      </c>
      <c r="M18057" s="147">
        <v>6.9657709490596204E-3</v>
      </c>
      <c r="N18057" s="87">
        <v>1.1037400879601531</v>
      </c>
      <c r="O18057" s="88">
        <v>9.5665590042786311E-2</v>
      </c>
      <c r="P18057" s="89">
        <v>86.674019623214051</v>
      </c>
    </row>
    <row r="18058" spans="1:16">
      <c r="A18058" s="75" t="s">
        <v>28466</v>
      </c>
      <c r="B18058" s="85">
        <v>18054</v>
      </c>
      <c r="C18058" s="85">
        <v>17946</v>
      </c>
      <c r="D18058" s="85">
        <v>18054</v>
      </c>
      <c r="E18058" s="86" t="s">
        <v>28465</v>
      </c>
      <c r="F18058" s="85" t="s">
        <v>1068</v>
      </c>
      <c r="G18058" s="86" t="s">
        <v>21461</v>
      </c>
      <c r="H18058" s="85" t="s">
        <v>1</v>
      </c>
      <c r="I18058" s="85">
        <v>1</v>
      </c>
      <c r="J18058" s="88">
        <v>9.7751911646325323E-2</v>
      </c>
      <c r="K18058" s="146">
        <v>0.16913379270722778</v>
      </c>
      <c r="L18058" s="147">
        <v>1.820317734291248E-9</v>
      </c>
      <c r="M18058" s="147">
        <v>7.7283067369075089E-3</v>
      </c>
      <c r="N18058" s="87">
        <v>1.170595335197159</v>
      </c>
      <c r="O18058" s="88">
        <v>7.9695484655774029E-2</v>
      </c>
      <c r="P18058" s="89">
        <v>68.081156877625205</v>
      </c>
    </row>
    <row r="18059" spans="1:16">
      <c r="A18059" s="75" t="s">
        <v>21462</v>
      </c>
      <c r="B18059" s="85">
        <v>18055</v>
      </c>
      <c r="C18059" s="85">
        <v>13265</v>
      </c>
      <c r="D18059" s="85">
        <v>18055</v>
      </c>
      <c r="E18059" s="86" t="s">
        <v>21463</v>
      </c>
      <c r="F18059" s="85" t="s">
        <v>55</v>
      </c>
      <c r="G18059" s="86" t="s">
        <v>21464</v>
      </c>
      <c r="H18059" s="85" t="s">
        <v>260</v>
      </c>
      <c r="I18059" s="85">
        <v>1</v>
      </c>
      <c r="J18059" s="88">
        <v>14.029831374097061</v>
      </c>
      <c r="K18059" s="146">
        <v>20.00554947709718</v>
      </c>
      <c r="L18059" s="147">
        <v>6.3630610003886436E-8</v>
      </c>
      <c r="M18059" s="147">
        <v>1.075614894998735</v>
      </c>
      <c r="N18059" s="87">
        <v>209.99227625391839</v>
      </c>
      <c r="O18059" s="88">
        <v>12.178411406408591</v>
      </c>
      <c r="P18059" s="89">
        <v>57.994568293943836</v>
      </c>
    </row>
    <row r="18060" spans="1:16">
      <c r="A18060" s="75" t="s">
        <v>28475</v>
      </c>
      <c r="B18060" s="85">
        <v>18056</v>
      </c>
      <c r="C18060" s="85">
        <v>17953</v>
      </c>
      <c r="D18060" s="85">
        <v>18056</v>
      </c>
      <c r="E18060" s="86" t="s">
        <v>28476</v>
      </c>
      <c r="F18060" s="85" t="s">
        <v>55</v>
      </c>
      <c r="G18060" s="86" t="s">
        <v>21464</v>
      </c>
      <c r="H18060" s="85" t="s">
        <v>260</v>
      </c>
      <c r="I18060" s="85">
        <v>1</v>
      </c>
      <c r="J18060" s="88">
        <v>12.47227801196083</v>
      </c>
      <c r="K18060" s="146">
        <v>18.068430889801387</v>
      </c>
      <c r="L18060" s="147">
        <v>5.6740783735511053E-8</v>
      </c>
      <c r="M18060" s="147">
        <v>0.99194651525294408</v>
      </c>
      <c r="N18060" s="87">
        <v>190.7204901871113</v>
      </c>
      <c r="O18060" s="88">
        <v>10.78407640877905</v>
      </c>
      <c r="P18060" s="89">
        <v>56.543879465699007</v>
      </c>
    </row>
    <row r="18061" spans="1:16">
      <c r="A18061" s="75" t="s">
        <v>30992</v>
      </c>
      <c r="B18061" s="85">
        <v>18057</v>
      </c>
      <c r="C18061" s="85">
        <v>19881</v>
      </c>
      <c r="D18061" s="85">
        <v>18057</v>
      </c>
      <c r="E18061" s="86" t="s">
        <v>30993</v>
      </c>
      <c r="F18061" s="85" t="s">
        <v>38</v>
      </c>
      <c r="G18061" s="86" t="s">
        <v>21464</v>
      </c>
      <c r="H18061" s="85" t="s">
        <v>260</v>
      </c>
      <c r="I18061" s="85">
        <v>1</v>
      </c>
      <c r="J18061" s="88">
        <v>22.44317655968598</v>
      </c>
      <c r="K18061" s="146">
        <v>31.150785976423144</v>
      </c>
      <c r="L18061" s="147">
        <v>1.006740372917448E-7</v>
      </c>
      <c r="M18061" s="147">
        <v>1.4692223585243269</v>
      </c>
      <c r="N18061" s="87">
        <v>301.60727987442527</v>
      </c>
      <c r="O18061" s="88">
        <v>19.59046637030286</v>
      </c>
      <c r="P18061" s="89">
        <v>64.953559404996412</v>
      </c>
    </row>
    <row r="18062" spans="1:16">
      <c r="A18062" s="75" t="s">
        <v>30994</v>
      </c>
      <c r="B18062" s="85">
        <v>18058</v>
      </c>
      <c r="C18062" s="85">
        <v>19882</v>
      </c>
      <c r="D18062" s="85">
        <v>18058</v>
      </c>
      <c r="E18062" s="86" t="s">
        <v>30993</v>
      </c>
      <c r="F18062" s="85" t="s">
        <v>11</v>
      </c>
      <c r="G18062" s="86" t="s">
        <v>21464</v>
      </c>
      <c r="H18062" s="85" t="s">
        <v>260</v>
      </c>
      <c r="I18062" s="85">
        <v>1</v>
      </c>
      <c r="J18062" s="88">
        <v>17.02914117479553</v>
      </c>
      <c r="K18062" s="146">
        <v>21.635388377693427</v>
      </c>
      <c r="L18062" s="147">
        <v>7.579712860369604E-8</v>
      </c>
      <c r="M18062" s="147">
        <v>1.2456989102143159</v>
      </c>
      <c r="N18062" s="87">
        <v>278.61264825417948</v>
      </c>
      <c r="O18062" s="88">
        <v>15.19079752639513</v>
      </c>
      <c r="P18062" s="89">
        <v>54.5230003791375</v>
      </c>
    </row>
    <row r="18063" spans="1:16">
      <c r="A18063" s="75" t="s">
        <v>21465</v>
      </c>
      <c r="B18063" s="85">
        <v>18059</v>
      </c>
      <c r="C18063" s="85">
        <v>13266</v>
      </c>
      <c r="D18063" s="85">
        <v>18059</v>
      </c>
      <c r="E18063" s="86" t="s">
        <v>21466</v>
      </c>
      <c r="F18063" s="85" t="s">
        <v>55</v>
      </c>
      <c r="G18063" s="86" t="s">
        <v>21467</v>
      </c>
      <c r="H18063" s="85" t="s">
        <v>260</v>
      </c>
      <c r="I18063" s="85">
        <v>1</v>
      </c>
      <c r="J18063" s="88">
        <v>13.965336617240171</v>
      </c>
      <c r="K18063" s="146">
        <v>19.864557136313426</v>
      </c>
      <c r="L18063" s="147">
        <v>6.3500652722036059E-8</v>
      </c>
      <c r="M18063" s="147">
        <v>1.101782328282783</v>
      </c>
      <c r="N18063" s="87">
        <v>213.25907568227589</v>
      </c>
      <c r="O18063" s="88">
        <v>12.123481147880311</v>
      </c>
      <c r="P18063" s="89">
        <v>56.848605899157526</v>
      </c>
    </row>
    <row r="18064" spans="1:16">
      <c r="A18064" s="75" t="s">
        <v>28477</v>
      </c>
      <c r="B18064" s="85">
        <v>18060</v>
      </c>
      <c r="C18064" s="85">
        <v>17954</v>
      </c>
      <c r="D18064" s="85">
        <v>18060</v>
      </c>
      <c r="E18064" s="86" t="s">
        <v>28478</v>
      </c>
      <c r="F18064" s="85" t="s">
        <v>55</v>
      </c>
      <c r="G18064" s="86" t="s">
        <v>21467</v>
      </c>
      <c r="H18064" s="85" t="s">
        <v>260</v>
      </c>
      <c r="I18064" s="85">
        <v>1</v>
      </c>
      <c r="J18064" s="88">
        <v>12.54128154237454</v>
      </c>
      <c r="K18064" s="146">
        <v>18.124800883798478</v>
      </c>
      <c r="L18064" s="147">
        <v>5.7022543921841802E-8</v>
      </c>
      <c r="M18064" s="147">
        <v>1.0153315351759631</v>
      </c>
      <c r="N18064" s="87">
        <v>193.6377221656914</v>
      </c>
      <c r="O18064" s="88">
        <v>10.845155284492581</v>
      </c>
      <c r="P18064" s="89">
        <v>56.007451250705309</v>
      </c>
    </row>
    <row r="18065" spans="1:16">
      <c r="A18065" s="75" t="s">
        <v>30995</v>
      </c>
      <c r="B18065" s="85">
        <v>18061</v>
      </c>
      <c r="C18065" s="85">
        <v>19883</v>
      </c>
      <c r="D18065" s="85">
        <v>18061</v>
      </c>
      <c r="E18065" s="86" t="s">
        <v>30996</v>
      </c>
      <c r="F18065" s="85" t="s">
        <v>38</v>
      </c>
      <c r="G18065" s="86" t="s">
        <v>21467</v>
      </c>
      <c r="H18065" s="85" t="s">
        <v>260</v>
      </c>
      <c r="I18065" s="85">
        <v>1</v>
      </c>
      <c r="J18065" s="88">
        <v>21.961674538535569</v>
      </c>
      <c r="K18065" s="146">
        <v>30.05660857555257</v>
      </c>
      <c r="L18065" s="147">
        <v>9.9171440822098087E-8</v>
      </c>
      <c r="M18065" s="147">
        <v>1.509341167546036</v>
      </c>
      <c r="N18065" s="87">
        <v>306.62366792130558</v>
      </c>
      <c r="O18065" s="88">
        <v>19.221873855056391</v>
      </c>
      <c r="P18065" s="89">
        <v>62.688813245785219</v>
      </c>
    </row>
    <row r="18066" spans="1:16">
      <c r="A18066" s="75" t="s">
        <v>30997</v>
      </c>
      <c r="B18066" s="85">
        <v>18062</v>
      </c>
      <c r="C18066" s="85">
        <v>19884</v>
      </c>
      <c r="D18066" s="85">
        <v>18062</v>
      </c>
      <c r="E18066" s="86" t="s">
        <v>30996</v>
      </c>
      <c r="F18066" s="85" t="s">
        <v>11</v>
      </c>
      <c r="G18066" s="86" t="s">
        <v>21467</v>
      </c>
      <c r="H18066" s="85" t="s">
        <v>260</v>
      </c>
      <c r="I18066" s="85">
        <v>1</v>
      </c>
      <c r="J18066" s="88">
        <v>15.65046652037584</v>
      </c>
      <c r="K18066" s="146">
        <v>20.535867404197845</v>
      </c>
      <c r="L18066" s="147">
        <v>7.18672264008519E-8</v>
      </c>
      <c r="M18066" s="147">
        <v>1.2838787620154759</v>
      </c>
      <c r="N18066" s="87">
        <v>283.397941451088</v>
      </c>
      <c r="O18066" s="88">
        <v>13.85143186082273</v>
      </c>
      <c r="P18066" s="89">
        <v>48.876261379666254</v>
      </c>
    </row>
    <row r="18067" spans="1:16">
      <c r="A18067" s="75" t="s">
        <v>21468</v>
      </c>
      <c r="B18067" s="85">
        <v>18063</v>
      </c>
      <c r="C18067" s="85">
        <v>13267</v>
      </c>
      <c r="D18067" s="85">
        <v>18063</v>
      </c>
      <c r="E18067" s="86" t="s">
        <v>21469</v>
      </c>
      <c r="F18067" s="85" t="s">
        <v>55</v>
      </c>
      <c r="G18067" s="86" t="s">
        <v>21470</v>
      </c>
      <c r="H18067" s="85" t="s">
        <v>1</v>
      </c>
      <c r="I18067" s="85">
        <v>1</v>
      </c>
      <c r="J18067" s="88">
        <v>6.7691003346443992</v>
      </c>
      <c r="K18067" s="146">
        <v>8.5855114329656317</v>
      </c>
      <c r="L18067" s="147">
        <v>2.9425825023600401E-8</v>
      </c>
      <c r="M18067" s="147">
        <v>0.83290713399161398</v>
      </c>
      <c r="N18067" s="87">
        <v>134.86059651689149</v>
      </c>
      <c r="O18067" s="88">
        <v>6.0103397273542134</v>
      </c>
      <c r="P18067" s="89">
        <v>44.567055778975508</v>
      </c>
    </row>
    <row r="18068" spans="1:16">
      <c r="A18068" s="75" t="s">
        <v>28479</v>
      </c>
      <c r="B18068" s="85">
        <v>18064</v>
      </c>
      <c r="C18068" s="85">
        <v>17955</v>
      </c>
      <c r="D18068" s="85">
        <v>18064</v>
      </c>
      <c r="E18068" s="86" t="s">
        <v>28480</v>
      </c>
      <c r="F18068" s="85" t="s">
        <v>55</v>
      </c>
      <c r="G18068" s="86" t="s">
        <v>21470</v>
      </c>
      <c r="H18068" s="85" t="s">
        <v>1</v>
      </c>
      <c r="I18068" s="85">
        <v>1</v>
      </c>
      <c r="J18068" s="88">
        <v>6.6702543904146809</v>
      </c>
      <c r="K18068" s="146">
        <v>8.4660874791507084</v>
      </c>
      <c r="L18068" s="147">
        <v>2.8937880520611631E-8</v>
      </c>
      <c r="M18068" s="147">
        <v>0.81950112725780955</v>
      </c>
      <c r="N18068" s="87">
        <v>133.37878593957109</v>
      </c>
      <c r="O18068" s="88">
        <v>5.9207792843259979</v>
      </c>
      <c r="P18068" s="89">
        <v>44.390712080768829</v>
      </c>
    </row>
    <row r="18069" spans="1:16">
      <c r="A18069" s="75" t="s">
        <v>21471</v>
      </c>
      <c r="B18069" s="85">
        <v>18065</v>
      </c>
      <c r="C18069" s="85">
        <v>13268</v>
      </c>
      <c r="D18069" s="85">
        <v>18065</v>
      </c>
      <c r="E18069" s="86" t="s">
        <v>21472</v>
      </c>
      <c r="F18069" s="85" t="s">
        <v>55</v>
      </c>
      <c r="G18069" s="86" t="s">
        <v>21473</v>
      </c>
      <c r="H18069" s="85" t="s">
        <v>1</v>
      </c>
      <c r="I18069" s="85">
        <v>1</v>
      </c>
      <c r="J18069" s="88">
        <v>7.0344985285432262</v>
      </c>
      <c r="K18069" s="146">
        <v>8.8023191021851233</v>
      </c>
      <c r="L18069" s="147">
        <v>3.0509518047949309E-8</v>
      </c>
      <c r="M18069" s="147">
        <v>0.92284951831091733</v>
      </c>
      <c r="N18069" s="87">
        <v>146.08071951143009</v>
      </c>
      <c r="O18069" s="88">
        <v>6.2452584800984523</v>
      </c>
      <c r="P18069" s="89">
        <v>42.752106513343065</v>
      </c>
    </row>
    <row r="18070" spans="1:16">
      <c r="A18070" s="75" t="s">
        <v>28481</v>
      </c>
      <c r="B18070" s="85">
        <v>18066</v>
      </c>
      <c r="C18070" s="85">
        <v>17956</v>
      </c>
      <c r="D18070" s="85">
        <v>18066</v>
      </c>
      <c r="E18070" s="86" t="s">
        <v>28482</v>
      </c>
      <c r="F18070" s="85" t="s">
        <v>55</v>
      </c>
      <c r="G18070" s="86" t="s">
        <v>21473</v>
      </c>
      <c r="H18070" s="85" t="s">
        <v>1</v>
      </c>
      <c r="I18070" s="85">
        <v>1</v>
      </c>
      <c r="J18070" s="88">
        <v>6.9356525843135204</v>
      </c>
      <c r="K18070" s="146">
        <v>8.6828951483701893</v>
      </c>
      <c r="L18070" s="147">
        <v>3.0021573544960612E-8</v>
      </c>
      <c r="M18070" s="147">
        <v>0.90944351157711234</v>
      </c>
      <c r="N18070" s="87">
        <v>144.59890893410969</v>
      </c>
      <c r="O18070" s="88">
        <v>6.1556980370702448</v>
      </c>
      <c r="P18070" s="89">
        <v>42.570847058571175</v>
      </c>
    </row>
    <row r="18071" spans="1:16">
      <c r="A18071" s="75" t="s">
        <v>21474</v>
      </c>
      <c r="B18071" s="85">
        <v>18067</v>
      </c>
      <c r="C18071" s="85">
        <v>13269</v>
      </c>
      <c r="D18071" s="85">
        <v>18067</v>
      </c>
      <c r="E18071" s="86" t="s">
        <v>21475</v>
      </c>
      <c r="F18071" s="85" t="s">
        <v>55</v>
      </c>
      <c r="G18071" s="86" t="s">
        <v>21476</v>
      </c>
      <c r="H18071" s="85" t="s">
        <v>945</v>
      </c>
      <c r="I18071" s="85">
        <v>1</v>
      </c>
      <c r="J18071" s="88">
        <v>124.7297589654919</v>
      </c>
      <c r="K18071" s="146">
        <v>196.42538505381737</v>
      </c>
      <c r="L18071" s="147">
        <v>6.7896298887609462E-7</v>
      </c>
      <c r="M18071" s="147">
        <v>10.594042617790519</v>
      </c>
      <c r="N18071" s="87">
        <v>1539.070326770812</v>
      </c>
      <c r="O18071" s="88">
        <v>109.4588676511966</v>
      </c>
      <c r="P18071" s="89">
        <v>71.120120859491095</v>
      </c>
    </row>
    <row r="18072" spans="1:16">
      <c r="A18072" s="75" t="s">
        <v>28483</v>
      </c>
      <c r="B18072" s="85">
        <v>18068</v>
      </c>
      <c r="C18072" s="85">
        <v>17957</v>
      </c>
      <c r="D18072" s="85">
        <v>18068</v>
      </c>
      <c r="E18072" s="86" t="s">
        <v>28484</v>
      </c>
      <c r="F18072" s="85" t="s">
        <v>32</v>
      </c>
      <c r="G18072" s="86" t="s">
        <v>21476</v>
      </c>
      <c r="H18072" s="85" t="s">
        <v>945</v>
      </c>
      <c r="I18072" s="85">
        <v>1</v>
      </c>
      <c r="J18072" s="88">
        <v>124.7525955162629</v>
      </c>
      <c r="K18072" s="146">
        <v>177.33718541450818</v>
      </c>
      <c r="L18072" s="147">
        <v>6.5017618018354497E-7</v>
      </c>
      <c r="M18072" s="147">
        <v>9.4170072014949735</v>
      </c>
      <c r="N18072" s="87">
        <v>1387.1003191721779</v>
      </c>
      <c r="O18072" s="88">
        <v>111.7872619315024</v>
      </c>
      <c r="P18072" s="89">
        <v>80.590610777320776</v>
      </c>
    </row>
    <row r="18073" spans="1:16">
      <c r="A18073" s="75" t="s">
        <v>28485</v>
      </c>
      <c r="B18073" s="85">
        <v>18069</v>
      </c>
      <c r="C18073" s="85">
        <v>17958</v>
      </c>
      <c r="D18073" s="85">
        <v>18069</v>
      </c>
      <c r="E18073" s="86" t="s">
        <v>28484</v>
      </c>
      <c r="F18073" s="85" t="s">
        <v>38</v>
      </c>
      <c r="G18073" s="86" t="s">
        <v>21476</v>
      </c>
      <c r="H18073" s="85" t="s">
        <v>945</v>
      </c>
      <c r="I18073" s="85">
        <v>1</v>
      </c>
      <c r="J18073" s="88">
        <v>124.72956512129289</v>
      </c>
      <c r="K18073" s="146">
        <v>196.58741200805324</v>
      </c>
      <c r="L18073" s="147">
        <v>6.7920734083294429E-7</v>
      </c>
      <c r="M18073" s="147">
        <v>10.60403368384879</v>
      </c>
      <c r="N18073" s="87">
        <v>1540.3602984775009</v>
      </c>
      <c r="O18073" s="88">
        <v>109.4391034701513</v>
      </c>
      <c r="P18073" s="89">
        <v>71.047730572075508</v>
      </c>
    </row>
    <row r="18074" spans="1:16">
      <c r="A18074" s="75" t="s">
        <v>21477</v>
      </c>
      <c r="B18074" s="85">
        <v>18070</v>
      </c>
      <c r="C18074" s="85">
        <v>13270</v>
      </c>
      <c r="D18074" s="85">
        <v>18070</v>
      </c>
      <c r="E18074" s="86" t="s">
        <v>21478</v>
      </c>
      <c r="F18074" s="85" t="s">
        <v>55</v>
      </c>
      <c r="G18074" s="86" t="s">
        <v>21479</v>
      </c>
      <c r="H18074" s="85" t="s">
        <v>1</v>
      </c>
      <c r="I18074" s="85">
        <v>1</v>
      </c>
      <c r="J18074" s="88">
        <v>8.0362692099085802</v>
      </c>
      <c r="K18074" s="146">
        <v>15.152010955208516</v>
      </c>
      <c r="L18074" s="147">
        <v>4.0175717018429638E-8</v>
      </c>
      <c r="M18074" s="147">
        <v>0.79531802608804891</v>
      </c>
      <c r="N18074" s="87">
        <v>114.53523708902389</v>
      </c>
      <c r="O18074" s="88">
        <v>7.0340503428754886</v>
      </c>
      <c r="P18074" s="89">
        <v>61.41385412602925</v>
      </c>
    </row>
    <row r="18075" spans="1:16">
      <c r="A18075" s="75" t="s">
        <v>28486</v>
      </c>
      <c r="B18075" s="85">
        <v>18071</v>
      </c>
      <c r="C18075" s="85">
        <v>17959</v>
      </c>
      <c r="D18075" s="85">
        <v>18071</v>
      </c>
      <c r="E18075" s="86" t="s">
        <v>28487</v>
      </c>
      <c r="F18075" s="85" t="s">
        <v>32</v>
      </c>
      <c r="G18075" s="86" t="s">
        <v>21479</v>
      </c>
      <c r="H18075" s="85" t="s">
        <v>1</v>
      </c>
      <c r="I18075" s="85">
        <v>1</v>
      </c>
      <c r="J18075" s="88">
        <v>5.3065181129895427</v>
      </c>
      <c r="K18075" s="146">
        <v>11.611905412696681</v>
      </c>
      <c r="L18075" s="147">
        <v>2.973718535909075E-8</v>
      </c>
      <c r="M18075" s="147">
        <v>0.74375770177960376</v>
      </c>
      <c r="N18075" s="87">
        <v>90.437069289461206</v>
      </c>
      <c r="O18075" s="88">
        <v>4.6487934628308691</v>
      </c>
      <c r="P18075" s="89">
        <v>51.403627952068121</v>
      </c>
    </row>
    <row r="18076" spans="1:16">
      <c r="A18076" s="75" t="s">
        <v>28488</v>
      </c>
      <c r="B18076" s="85">
        <v>18072</v>
      </c>
      <c r="C18076" s="85">
        <v>17960</v>
      </c>
      <c r="D18076" s="85">
        <v>18072</v>
      </c>
      <c r="E18076" s="86" t="s">
        <v>28487</v>
      </c>
      <c r="F18076" s="85" t="s">
        <v>38</v>
      </c>
      <c r="G18076" s="86" t="s">
        <v>21479</v>
      </c>
      <c r="H18076" s="85" t="s">
        <v>1</v>
      </c>
      <c r="I18076" s="85">
        <v>1</v>
      </c>
      <c r="J18076" s="88">
        <v>8.0436780639110541</v>
      </c>
      <c r="K18076" s="146">
        <v>15.161619203062163</v>
      </c>
      <c r="L18076" s="147">
        <v>4.0204048376974213E-8</v>
      </c>
      <c r="M18076" s="147">
        <v>0.79545796665462787</v>
      </c>
      <c r="N18076" s="87">
        <v>114.6006422489141</v>
      </c>
      <c r="O18076" s="88">
        <v>7.0405242005112987</v>
      </c>
      <c r="P18076" s="89">
        <v>61.435294448168861</v>
      </c>
    </row>
    <row r="18077" spans="1:16">
      <c r="A18077" s="75" t="s">
        <v>21480</v>
      </c>
      <c r="B18077" s="85">
        <v>18073</v>
      </c>
      <c r="C18077" s="85">
        <v>13271</v>
      </c>
      <c r="D18077" s="85">
        <v>18073</v>
      </c>
      <c r="E18077" s="86" t="s">
        <v>21481</v>
      </c>
      <c r="F18077" s="85" t="s">
        <v>55</v>
      </c>
      <c r="G18077" s="86" t="s">
        <v>21482</v>
      </c>
      <c r="H18077" s="85" t="s">
        <v>260</v>
      </c>
      <c r="I18077" s="85">
        <v>1</v>
      </c>
      <c r="J18077" s="88">
        <v>3255388.1385612329</v>
      </c>
      <c r="K18077" s="146">
        <v>9445712.5266477279</v>
      </c>
      <c r="L18077" s="147">
        <v>2.124356638938928E-2</v>
      </c>
      <c r="M18077" s="147">
        <v>303977.03507101751</v>
      </c>
      <c r="N18077" s="87">
        <v>44410768.079095937</v>
      </c>
      <c r="O18077" s="88">
        <v>2831306.1256514089</v>
      </c>
      <c r="P18077" s="89">
        <v>63.752694405303458</v>
      </c>
    </row>
    <row r="18078" spans="1:16">
      <c r="A18078" s="75" t="s">
        <v>28489</v>
      </c>
      <c r="B18078" s="85">
        <v>18074</v>
      </c>
      <c r="C18078" s="85">
        <v>17961</v>
      </c>
      <c r="D18078" s="85">
        <v>18074</v>
      </c>
      <c r="E18078" s="86" t="s">
        <v>28490</v>
      </c>
      <c r="F18078" s="85" t="s">
        <v>429</v>
      </c>
      <c r="G18078" s="86" t="s">
        <v>21482</v>
      </c>
      <c r="H18078" s="85" t="s">
        <v>260</v>
      </c>
      <c r="I18078" s="85">
        <v>1</v>
      </c>
      <c r="J18078" s="88">
        <v>3061315.4565232061</v>
      </c>
      <c r="K18078" s="146">
        <v>9076317.2601071857</v>
      </c>
      <c r="L18078" s="147">
        <v>2.0408797519045611E-2</v>
      </c>
      <c r="M18078" s="147">
        <v>296376.77071625611</v>
      </c>
      <c r="N18078" s="87">
        <v>43040060.834977761</v>
      </c>
      <c r="O18078" s="88">
        <v>2671144.8581783278</v>
      </c>
      <c r="P18078" s="89">
        <v>62.061828128447814</v>
      </c>
    </row>
    <row r="18079" spans="1:16">
      <c r="A18079" s="75" t="s">
        <v>28491</v>
      </c>
      <c r="B18079" s="85">
        <v>18075</v>
      </c>
      <c r="C18079" s="85">
        <v>17962</v>
      </c>
      <c r="D18079" s="85">
        <v>18075</v>
      </c>
      <c r="E18079" s="86" t="s">
        <v>28490</v>
      </c>
      <c r="F18079" s="85" t="s">
        <v>38</v>
      </c>
      <c r="G18079" s="86" t="s">
        <v>21482</v>
      </c>
      <c r="H18079" s="85" t="s">
        <v>260</v>
      </c>
      <c r="I18079" s="85">
        <v>1</v>
      </c>
      <c r="J18079" s="88">
        <v>3267888.8497427078</v>
      </c>
      <c r="K18079" s="146">
        <v>9469506.2079135962</v>
      </c>
      <c r="L18079" s="147">
        <v>2.1297335958819989E-2</v>
      </c>
      <c r="M18079" s="147">
        <v>304466.58727694408</v>
      </c>
      <c r="N18079" s="87">
        <v>44499058.791591622</v>
      </c>
      <c r="O18079" s="88">
        <v>2841622.517047226</v>
      </c>
      <c r="P18079" s="89">
        <v>63.858036421753901</v>
      </c>
    </row>
    <row r="18080" spans="1:16">
      <c r="A18080" s="75" t="s">
        <v>21483</v>
      </c>
      <c r="B18080" s="85">
        <v>18076</v>
      </c>
      <c r="C18080" s="85">
        <v>13272</v>
      </c>
      <c r="D18080" s="85">
        <v>18076</v>
      </c>
      <c r="E18080" s="86" t="s">
        <v>21484</v>
      </c>
      <c r="F18080" s="85" t="s">
        <v>55</v>
      </c>
      <c r="G18080" s="86" t="s">
        <v>21485</v>
      </c>
      <c r="H18080" s="85" t="s">
        <v>260</v>
      </c>
      <c r="I18080" s="85">
        <v>1</v>
      </c>
      <c r="J18080" s="88">
        <v>2564724.3812243091</v>
      </c>
      <c r="K18080" s="146">
        <v>5236312.0005905628</v>
      </c>
      <c r="L18080" s="147">
        <v>1.378508352103113E-2</v>
      </c>
      <c r="M18080" s="147">
        <v>167289.93548977721</v>
      </c>
      <c r="N18080" s="87">
        <v>30850735.124735162</v>
      </c>
      <c r="O18080" s="88">
        <v>2199726.541691117</v>
      </c>
      <c r="P18080" s="89">
        <v>71.302240701792698</v>
      </c>
    </row>
    <row r="18081" spans="1:16">
      <c r="A18081" s="75" t="s">
        <v>28492</v>
      </c>
      <c r="B18081" s="85">
        <v>18077</v>
      </c>
      <c r="C18081" s="85">
        <v>17963</v>
      </c>
      <c r="D18081" s="85">
        <v>18077</v>
      </c>
      <c r="E18081" s="86" t="s">
        <v>28493</v>
      </c>
      <c r="F18081" s="85" t="s">
        <v>32</v>
      </c>
      <c r="G18081" s="86" t="s">
        <v>21485</v>
      </c>
      <c r="H18081" s="85" t="s">
        <v>260</v>
      </c>
      <c r="I18081" s="85">
        <v>1</v>
      </c>
      <c r="J18081" s="88">
        <v>2270335.0732130501</v>
      </c>
      <c r="K18081" s="146">
        <v>4857732.118265993</v>
      </c>
      <c r="L18081" s="147">
        <v>1.245176834433518E-2</v>
      </c>
      <c r="M18081" s="147">
        <v>156255.5664700894</v>
      </c>
      <c r="N18081" s="87">
        <v>28146888.63032287</v>
      </c>
      <c r="O18081" s="88">
        <v>1934968.051139205</v>
      </c>
      <c r="P18081" s="89">
        <v>68.745362109211896</v>
      </c>
    </row>
    <row r="18082" spans="1:16">
      <c r="A18082" s="75" t="s">
        <v>28494</v>
      </c>
      <c r="B18082" s="85">
        <v>18078</v>
      </c>
      <c r="C18082" s="85">
        <v>17964</v>
      </c>
      <c r="D18082" s="85">
        <v>18078</v>
      </c>
      <c r="E18082" s="86" t="s">
        <v>28493</v>
      </c>
      <c r="F18082" s="85" t="s">
        <v>38</v>
      </c>
      <c r="G18082" s="86" t="s">
        <v>21485</v>
      </c>
      <c r="H18082" s="85" t="s">
        <v>260</v>
      </c>
      <c r="I18082" s="85">
        <v>1</v>
      </c>
      <c r="J18082" s="88">
        <v>2567223.2550750631</v>
      </c>
      <c r="K18082" s="146">
        <v>5239525.5118921567</v>
      </c>
      <c r="L18082" s="147">
        <v>1.3796401141403861E-2</v>
      </c>
      <c r="M18082" s="147">
        <v>167383.59886494919</v>
      </c>
      <c r="N18082" s="87">
        <v>30873686.268399231</v>
      </c>
      <c r="O18082" s="88">
        <v>2201973.8993593501</v>
      </c>
      <c r="P18082" s="89">
        <v>71.322027444878884</v>
      </c>
    </row>
    <row r="18083" spans="1:16">
      <c r="A18083" s="75" t="s">
        <v>21486</v>
      </c>
      <c r="B18083" s="85">
        <v>18079</v>
      </c>
      <c r="C18083" s="85">
        <v>13273</v>
      </c>
      <c r="D18083" s="85">
        <v>18079</v>
      </c>
      <c r="E18083" s="86" t="s">
        <v>21487</v>
      </c>
      <c r="F18083" s="85" t="s">
        <v>55</v>
      </c>
      <c r="G18083" s="86" t="s">
        <v>21488</v>
      </c>
      <c r="H18083" s="85" t="s">
        <v>260</v>
      </c>
      <c r="I18083" s="85">
        <v>1</v>
      </c>
      <c r="J18083" s="88">
        <v>575621.63477134565</v>
      </c>
      <c r="K18083" s="146">
        <v>1909310.3935441088</v>
      </c>
      <c r="L18083" s="147">
        <v>4.0353671503056314E-3</v>
      </c>
      <c r="M18083" s="147">
        <v>55624.378914064793</v>
      </c>
      <c r="N18083" s="87">
        <v>7283780.5811586501</v>
      </c>
      <c r="O18083" s="88">
        <v>504382.25621178839</v>
      </c>
      <c r="P18083" s="89">
        <v>69.247316086992157</v>
      </c>
    </row>
    <row r="18084" spans="1:16">
      <c r="A18084" s="75" t="s">
        <v>28495</v>
      </c>
      <c r="B18084" s="85">
        <v>18080</v>
      </c>
      <c r="C18084" s="85">
        <v>17965</v>
      </c>
      <c r="D18084" s="85">
        <v>18080</v>
      </c>
      <c r="E18084" s="86" t="s">
        <v>28496</v>
      </c>
      <c r="F18084" s="85" t="s">
        <v>32</v>
      </c>
      <c r="G18084" s="86" t="s">
        <v>21488</v>
      </c>
      <c r="H18084" s="85" t="s">
        <v>260</v>
      </c>
      <c r="I18084" s="85">
        <v>1</v>
      </c>
      <c r="J18084" s="88">
        <v>468219.26702404779</v>
      </c>
      <c r="K18084" s="146">
        <v>1770000.0904317671</v>
      </c>
      <c r="L18084" s="147">
        <v>3.5110452001670639E-3</v>
      </c>
      <c r="M18084" s="147">
        <v>51026.982991538091</v>
      </c>
      <c r="N18084" s="87">
        <v>6267287.4408999654</v>
      </c>
      <c r="O18084" s="88">
        <v>408124.39994477743</v>
      </c>
      <c r="P18084" s="89">
        <v>65.119783286367337</v>
      </c>
    </row>
    <row r="18085" spans="1:16">
      <c r="A18085" s="75" t="s">
        <v>28497</v>
      </c>
      <c r="B18085" s="85">
        <v>18081</v>
      </c>
      <c r="C18085" s="85">
        <v>17966</v>
      </c>
      <c r="D18085" s="85">
        <v>18081</v>
      </c>
      <c r="E18085" s="86" t="s">
        <v>28496</v>
      </c>
      <c r="F18085" s="85" t="s">
        <v>38</v>
      </c>
      <c r="G18085" s="86" t="s">
        <v>21488</v>
      </c>
      <c r="H18085" s="85" t="s">
        <v>260</v>
      </c>
      <c r="I18085" s="85">
        <v>1</v>
      </c>
      <c r="J18085" s="88">
        <v>576533.30160491948</v>
      </c>
      <c r="K18085" s="146">
        <v>1910492.905490417</v>
      </c>
      <c r="L18085" s="147">
        <v>4.0398177685003981E-3</v>
      </c>
      <c r="M18085" s="147">
        <v>55663.403131792031</v>
      </c>
      <c r="N18085" s="87">
        <v>7292408.9112594426</v>
      </c>
      <c r="O18085" s="88">
        <v>505199.32474454242</v>
      </c>
      <c r="P18085" s="89">
        <v>69.277426827302193</v>
      </c>
    </row>
    <row r="18086" spans="1:16">
      <c r="A18086" s="75" t="s">
        <v>21489</v>
      </c>
      <c r="B18086" s="85">
        <v>18082</v>
      </c>
      <c r="C18086" s="85">
        <v>13274</v>
      </c>
      <c r="D18086" s="85">
        <v>18082</v>
      </c>
      <c r="E18086" s="86" t="s">
        <v>21490</v>
      </c>
      <c r="F18086" s="85" t="s">
        <v>55</v>
      </c>
      <c r="G18086" s="86" t="s">
        <v>21491</v>
      </c>
      <c r="H18086" s="85" t="s">
        <v>260</v>
      </c>
      <c r="I18086" s="85">
        <v>1</v>
      </c>
      <c r="J18086" s="88">
        <v>86786.547444451251</v>
      </c>
      <c r="K18086" s="146">
        <v>324292.38052159594</v>
      </c>
      <c r="L18086" s="147">
        <v>6.8211146940756133E-4</v>
      </c>
      <c r="M18086" s="147">
        <v>7906.5114694401354</v>
      </c>
      <c r="N18086" s="87">
        <v>1068926.8037091049</v>
      </c>
      <c r="O18086" s="88">
        <v>77162.987233290522</v>
      </c>
      <c r="P18086" s="89">
        <v>72.187344320995692</v>
      </c>
    </row>
    <row r="18087" spans="1:16">
      <c r="A18087" s="75" t="s">
        <v>28498</v>
      </c>
      <c r="B18087" s="85">
        <v>18083</v>
      </c>
      <c r="C18087" s="85">
        <v>17967</v>
      </c>
      <c r="D18087" s="85">
        <v>18083</v>
      </c>
      <c r="E18087" s="86" t="s">
        <v>28499</v>
      </c>
      <c r="F18087" s="85" t="s">
        <v>38</v>
      </c>
      <c r="G18087" s="86" t="s">
        <v>21491</v>
      </c>
      <c r="H18087" s="85" t="s">
        <v>260</v>
      </c>
      <c r="I18087" s="85">
        <v>1</v>
      </c>
      <c r="J18087" s="88">
        <v>92376.561661850181</v>
      </c>
      <c r="K18087" s="146">
        <v>332296.39988814009</v>
      </c>
      <c r="L18087" s="147">
        <v>7.0584889478004923E-4</v>
      </c>
      <c r="M18087" s="147">
        <v>8003.6442547291263</v>
      </c>
      <c r="N18087" s="87">
        <v>1093506.618080439</v>
      </c>
      <c r="O18087" s="88">
        <v>82005.495460989376</v>
      </c>
      <c r="P18087" s="89">
        <v>74.99314051243995</v>
      </c>
    </row>
    <row r="18088" spans="1:16">
      <c r="A18088" s="75" t="s">
        <v>28500</v>
      </c>
      <c r="B18088" s="85">
        <v>18084</v>
      </c>
      <c r="C18088" s="85">
        <v>17968</v>
      </c>
      <c r="D18088" s="85">
        <v>18084</v>
      </c>
      <c r="E18088" s="86" t="s">
        <v>28499</v>
      </c>
      <c r="F18088" s="85" t="s">
        <v>11</v>
      </c>
      <c r="G18088" s="86" t="s">
        <v>21491</v>
      </c>
      <c r="H18088" s="85" t="s">
        <v>260</v>
      </c>
      <c r="I18088" s="85">
        <v>1</v>
      </c>
      <c r="J18088" s="88">
        <v>75467.476531236156</v>
      </c>
      <c r="K18088" s="146">
        <v>308085.2548726736</v>
      </c>
      <c r="L18088" s="147">
        <v>6.3404618895584856E-4</v>
      </c>
      <c r="M18088" s="147">
        <v>7709.8298793894292</v>
      </c>
      <c r="N18088" s="87">
        <v>1019155.792208484</v>
      </c>
      <c r="O18088" s="88">
        <v>67357.5212907268</v>
      </c>
      <c r="P18088" s="89">
        <v>66.091486508421639</v>
      </c>
    </row>
    <row r="18089" spans="1:16">
      <c r="A18089" s="75" t="s">
        <v>21492</v>
      </c>
      <c r="B18089" s="85">
        <v>18085</v>
      </c>
      <c r="C18089" s="85">
        <v>13275</v>
      </c>
      <c r="D18089" s="85">
        <v>18085</v>
      </c>
      <c r="E18089" s="86" t="s">
        <v>21493</v>
      </c>
      <c r="F18089" s="85" t="s">
        <v>55</v>
      </c>
      <c r="G18089" s="86" t="s">
        <v>21494</v>
      </c>
      <c r="H18089" s="85" t="s">
        <v>2067</v>
      </c>
      <c r="I18089" s="85">
        <v>1</v>
      </c>
      <c r="J18089" s="88">
        <v>168.95621274995531</v>
      </c>
      <c r="K18089" s="146">
        <v>275.6085571272925</v>
      </c>
      <c r="L18089" s="147">
        <v>8.6851688537183007E-7</v>
      </c>
      <c r="M18089" s="147">
        <v>14.946576388645751</v>
      </c>
      <c r="N18089" s="87">
        <v>2128.5922578273899</v>
      </c>
      <c r="O18089" s="88">
        <v>152.93108506092801</v>
      </c>
      <c r="P18089" s="89">
        <v>71.846115430778468</v>
      </c>
    </row>
    <row r="18090" spans="1:16">
      <c r="A18090" s="75" t="s">
        <v>28501</v>
      </c>
      <c r="B18090" s="85">
        <v>18086</v>
      </c>
      <c r="C18090" s="85">
        <v>17969</v>
      </c>
      <c r="D18090" s="85">
        <v>18086</v>
      </c>
      <c r="E18090" s="86" t="s">
        <v>28502</v>
      </c>
      <c r="F18090" s="85" t="s">
        <v>32</v>
      </c>
      <c r="G18090" s="86" t="s">
        <v>21494</v>
      </c>
      <c r="H18090" s="85" t="s">
        <v>2067</v>
      </c>
      <c r="I18090" s="85">
        <v>1</v>
      </c>
      <c r="J18090" s="88">
        <v>96.533917509910026</v>
      </c>
      <c r="K18090" s="146">
        <v>179.40389670508975</v>
      </c>
      <c r="L18090" s="147">
        <v>5.3839412141978102E-7</v>
      </c>
      <c r="M18090" s="147">
        <v>10.015036958266091</v>
      </c>
      <c r="N18090" s="87">
        <v>1330.7768197140331</v>
      </c>
      <c r="O18090" s="88">
        <v>87.981322930100632</v>
      </c>
      <c r="P18090" s="89">
        <v>66.112755818069246</v>
      </c>
    </row>
    <row r="18091" spans="1:16">
      <c r="A18091" s="75" t="s">
        <v>28503</v>
      </c>
      <c r="B18091" s="85">
        <v>18087</v>
      </c>
      <c r="C18091" s="85">
        <v>17970</v>
      </c>
      <c r="D18091" s="85">
        <v>18087</v>
      </c>
      <c r="E18091" s="86" t="s">
        <v>28502</v>
      </c>
      <c r="F18091" s="85" t="s">
        <v>38</v>
      </c>
      <c r="G18091" s="86" t="s">
        <v>21494</v>
      </c>
      <c r="H18091" s="85" t="s">
        <v>2067</v>
      </c>
      <c r="I18091" s="85">
        <v>1</v>
      </c>
      <c r="J18091" s="88">
        <v>169.57088338493139</v>
      </c>
      <c r="K18091" s="146">
        <v>276.42507612207606</v>
      </c>
      <c r="L18091" s="147">
        <v>8.7131874035675834E-7</v>
      </c>
      <c r="M18091" s="147">
        <v>14.9884319037607</v>
      </c>
      <c r="N18091" s="87">
        <v>2135.3635665840802</v>
      </c>
      <c r="O18091" s="88">
        <v>153.48233397396211</v>
      </c>
      <c r="P18091" s="89">
        <v>71.876441265449827</v>
      </c>
    </row>
    <row r="18092" spans="1:16">
      <c r="A18092" s="75" t="s">
        <v>21495</v>
      </c>
      <c r="B18092" s="85">
        <v>18088</v>
      </c>
      <c r="C18092" s="85">
        <v>13276</v>
      </c>
      <c r="D18092" s="85">
        <v>18088</v>
      </c>
      <c r="E18092" s="86" t="s">
        <v>21496</v>
      </c>
      <c r="F18092" s="85" t="s">
        <v>55</v>
      </c>
      <c r="G18092" s="86" t="s">
        <v>21497</v>
      </c>
      <c r="H18092" s="85" t="s">
        <v>1</v>
      </c>
      <c r="I18092" s="85">
        <v>1</v>
      </c>
      <c r="J18092" s="88">
        <v>5.2924395315523176</v>
      </c>
      <c r="K18092" s="146">
        <v>44.029179638704306</v>
      </c>
      <c r="L18092" s="147">
        <v>4.4943269967828492E-8</v>
      </c>
      <c r="M18092" s="147">
        <v>0.64007516832529765</v>
      </c>
      <c r="N18092" s="87">
        <v>92.75944214498395</v>
      </c>
      <c r="O18092" s="88">
        <v>4.627468999577256</v>
      </c>
      <c r="P18092" s="89">
        <v>49.886770473937034</v>
      </c>
    </row>
    <row r="18093" spans="1:16">
      <c r="A18093" s="75" t="s">
        <v>28504</v>
      </c>
      <c r="B18093" s="85">
        <v>18089</v>
      </c>
      <c r="C18093" s="85">
        <v>17971</v>
      </c>
      <c r="D18093" s="85">
        <v>18089</v>
      </c>
      <c r="E18093" s="86" t="s">
        <v>28505</v>
      </c>
      <c r="F18093" s="85" t="s">
        <v>55</v>
      </c>
      <c r="G18093" s="86" t="s">
        <v>21497</v>
      </c>
      <c r="H18093" s="85" t="s">
        <v>1</v>
      </c>
      <c r="I18093" s="85">
        <v>1</v>
      </c>
      <c r="J18093" s="88">
        <v>5.2327273838536419</v>
      </c>
      <c r="K18093" s="146">
        <v>43.946299799652614</v>
      </c>
      <c r="L18093" s="147">
        <v>4.4600189787615908E-8</v>
      </c>
      <c r="M18093" s="147">
        <v>0.63186217021930402</v>
      </c>
      <c r="N18093" s="87">
        <v>91.872292806414691</v>
      </c>
      <c r="O18093" s="88">
        <v>4.5732472692650532</v>
      </c>
      <c r="P18093" s="89">
        <v>49.778307796251504</v>
      </c>
    </row>
    <row r="18094" spans="1:16">
      <c r="A18094" s="75" t="s">
        <v>21498</v>
      </c>
      <c r="B18094" s="85">
        <v>18090</v>
      </c>
      <c r="C18094" s="85">
        <v>13277</v>
      </c>
      <c r="D18094" s="85">
        <v>18090</v>
      </c>
      <c r="E18094" s="86" t="s">
        <v>21499</v>
      </c>
      <c r="F18094" s="85" t="s">
        <v>55</v>
      </c>
      <c r="G18094" s="86" t="s">
        <v>21500</v>
      </c>
      <c r="H18094" s="85" t="s">
        <v>1</v>
      </c>
      <c r="I18094" s="85">
        <v>1</v>
      </c>
      <c r="J18094" s="88">
        <v>4.9337050228032986</v>
      </c>
      <c r="K18094" s="146">
        <v>74.767753636536995</v>
      </c>
      <c r="L18094" s="147">
        <v>8.6825230343031561E-8</v>
      </c>
      <c r="M18094" s="147">
        <v>0.5330248382187408</v>
      </c>
      <c r="N18094" s="87">
        <v>71.821153349766305</v>
      </c>
      <c r="O18094" s="88">
        <v>4.3436884694704494</v>
      </c>
      <c r="P18094" s="89">
        <v>60.479235808381553</v>
      </c>
    </row>
    <row r="18095" spans="1:16">
      <c r="A18095" s="75" t="s">
        <v>28506</v>
      </c>
      <c r="B18095" s="85">
        <v>18091</v>
      </c>
      <c r="C18095" s="85">
        <v>17972</v>
      </c>
      <c r="D18095" s="85">
        <v>18091</v>
      </c>
      <c r="E18095" s="86" t="s">
        <v>28507</v>
      </c>
      <c r="F18095" s="85" t="s">
        <v>55</v>
      </c>
      <c r="G18095" s="86" t="s">
        <v>21500</v>
      </c>
      <c r="H18095" s="85" t="s">
        <v>1</v>
      </c>
      <c r="I18095" s="85">
        <v>1</v>
      </c>
      <c r="J18095" s="88">
        <v>4.873992875104598</v>
      </c>
      <c r="K18095" s="146">
        <v>74.684873797485125</v>
      </c>
      <c r="L18095" s="147">
        <v>8.6482150162818772E-8</v>
      </c>
      <c r="M18095" s="147">
        <v>0.52481184011274606</v>
      </c>
      <c r="N18095" s="87">
        <v>70.934004011196961</v>
      </c>
      <c r="O18095" s="88">
        <v>4.2894667391582209</v>
      </c>
      <c r="P18095" s="89">
        <v>60.471233775004819</v>
      </c>
    </row>
    <row r="18096" spans="1:16">
      <c r="A18096" s="75" t="s">
        <v>21501</v>
      </c>
      <c r="B18096" s="85">
        <v>18092</v>
      </c>
      <c r="C18096" s="85">
        <v>13278</v>
      </c>
      <c r="D18096" s="85">
        <v>18092</v>
      </c>
      <c r="E18096" s="86" t="s">
        <v>21502</v>
      </c>
      <c r="F18096" s="85" t="s">
        <v>55</v>
      </c>
      <c r="G18096" s="86" t="s">
        <v>21503</v>
      </c>
      <c r="H18096" s="85" t="s">
        <v>1</v>
      </c>
      <c r="I18096" s="85">
        <v>1</v>
      </c>
      <c r="J18096" s="88">
        <v>147.16824887624171</v>
      </c>
      <c r="K18096" s="146">
        <v>198.6631667059174</v>
      </c>
      <c r="L18096" s="147">
        <v>6.4678227272275602E-7</v>
      </c>
      <c r="M18096" s="147">
        <v>7.082940538470563</v>
      </c>
      <c r="N18096" s="87">
        <v>2035.092529604874</v>
      </c>
      <c r="O18096" s="88">
        <v>130.29151650847359</v>
      </c>
      <c r="P18096" s="89">
        <v>64.022404196909179</v>
      </c>
    </row>
    <row r="18097" spans="1:16">
      <c r="A18097" s="75" t="s">
        <v>28508</v>
      </c>
      <c r="B18097" s="85">
        <v>18093</v>
      </c>
      <c r="C18097" s="85">
        <v>17973</v>
      </c>
      <c r="D18097" s="85">
        <v>18093</v>
      </c>
      <c r="E18097" s="86" t="s">
        <v>28509</v>
      </c>
      <c r="F18097" s="85" t="s">
        <v>55</v>
      </c>
      <c r="G18097" s="86" t="s">
        <v>21503</v>
      </c>
      <c r="H18097" s="85" t="s">
        <v>1</v>
      </c>
      <c r="I18097" s="85">
        <v>1</v>
      </c>
      <c r="J18097" s="88">
        <v>147.16824887624171</v>
      </c>
      <c r="K18097" s="146">
        <v>198.6631667059174</v>
      </c>
      <c r="L18097" s="147">
        <v>6.4678227272275602E-7</v>
      </c>
      <c r="M18097" s="147">
        <v>7.082940538470563</v>
      </c>
      <c r="N18097" s="87">
        <v>2035.092529604874</v>
      </c>
      <c r="O18097" s="88">
        <v>130.29151650847359</v>
      </c>
      <c r="P18097" s="89">
        <v>64.022404196909179</v>
      </c>
    </row>
    <row r="18098" spans="1:16">
      <c r="A18098" s="75" t="s">
        <v>21504</v>
      </c>
      <c r="B18098" s="85">
        <v>18094</v>
      </c>
      <c r="C18098" s="85">
        <v>13279</v>
      </c>
      <c r="D18098" s="85">
        <v>18094</v>
      </c>
      <c r="E18098" s="86" t="s">
        <v>21505</v>
      </c>
      <c r="F18098" s="85" t="s">
        <v>55</v>
      </c>
      <c r="G18098" s="86" t="s">
        <v>21506</v>
      </c>
      <c r="H18098" s="85" t="s">
        <v>1</v>
      </c>
      <c r="I18098" s="85">
        <v>1</v>
      </c>
      <c r="J18098" s="88">
        <v>176.72539023808091</v>
      </c>
      <c r="K18098" s="146">
        <v>520.22914080018438</v>
      </c>
      <c r="L18098" s="147">
        <v>1.22023441118893E-6</v>
      </c>
      <c r="M18098" s="147">
        <v>11.2600456309316</v>
      </c>
      <c r="N18098" s="87">
        <v>2479.788708502751</v>
      </c>
      <c r="O18098" s="88">
        <v>156.2197986725609</v>
      </c>
      <c r="P18098" s="89">
        <v>62.997221552348883</v>
      </c>
    </row>
    <row r="18099" spans="1:16">
      <c r="A18099" s="75" t="s">
        <v>28510</v>
      </c>
      <c r="B18099" s="85">
        <v>18095</v>
      </c>
      <c r="C18099" s="85">
        <v>17974</v>
      </c>
      <c r="D18099" s="85">
        <v>18095</v>
      </c>
      <c r="E18099" s="86" t="s">
        <v>28511</v>
      </c>
      <c r="F18099" s="85" t="s">
        <v>55</v>
      </c>
      <c r="G18099" s="86" t="s">
        <v>21506</v>
      </c>
      <c r="H18099" s="85" t="s">
        <v>1</v>
      </c>
      <c r="I18099" s="85">
        <v>1</v>
      </c>
      <c r="J18099" s="88">
        <v>176.7213771221283</v>
      </c>
      <c r="K18099" s="146">
        <v>520.22426954187029</v>
      </c>
      <c r="L18099" s="147">
        <v>1.2202140137334999E-6</v>
      </c>
      <c r="M18099" s="147">
        <v>11.25951723470004</v>
      </c>
      <c r="N18099" s="87">
        <v>2479.7293965427871</v>
      </c>
      <c r="O18099" s="88">
        <v>156.21615909583991</v>
      </c>
      <c r="P18099" s="89">
        <v>62.997260634017103</v>
      </c>
    </row>
    <row r="18100" spans="1:16">
      <c r="A18100" s="75" t="s">
        <v>21507</v>
      </c>
      <c r="B18100" s="85">
        <v>18096</v>
      </c>
      <c r="C18100" s="85">
        <v>13280</v>
      </c>
      <c r="D18100" s="85">
        <v>18096</v>
      </c>
      <c r="E18100" s="86" t="s">
        <v>21508</v>
      </c>
      <c r="F18100" s="85" t="s">
        <v>55</v>
      </c>
      <c r="G18100" s="86" t="s">
        <v>21509</v>
      </c>
      <c r="H18100" s="85" t="s">
        <v>1</v>
      </c>
      <c r="I18100" s="85">
        <v>1</v>
      </c>
      <c r="J18100" s="88">
        <v>176.1801947903927</v>
      </c>
      <c r="K18100" s="146">
        <v>509.52226467751427</v>
      </c>
      <c r="L18100" s="147">
        <v>1.1944972100593469E-6</v>
      </c>
      <c r="M18100" s="147">
        <v>11.23701042818448</v>
      </c>
      <c r="N18100" s="87">
        <v>2461.9570806440929</v>
      </c>
      <c r="O18100" s="88">
        <v>155.19211688936591</v>
      </c>
      <c r="P18100" s="89">
        <v>63.036077318116696</v>
      </c>
    </row>
    <row r="18101" spans="1:16">
      <c r="A18101" s="75" t="s">
        <v>28512</v>
      </c>
      <c r="B18101" s="85">
        <v>18097</v>
      </c>
      <c r="C18101" s="85">
        <v>17975</v>
      </c>
      <c r="D18101" s="85">
        <v>18097</v>
      </c>
      <c r="E18101" s="86" t="s">
        <v>28513</v>
      </c>
      <c r="F18101" s="85" t="s">
        <v>55</v>
      </c>
      <c r="G18101" s="86" t="s">
        <v>21509</v>
      </c>
      <c r="H18101" s="85" t="s">
        <v>1</v>
      </c>
      <c r="I18101" s="85">
        <v>1</v>
      </c>
      <c r="J18101" s="88">
        <v>176.17618167443999</v>
      </c>
      <c r="K18101" s="146">
        <v>509.51739341919864</v>
      </c>
      <c r="L18101" s="147">
        <v>1.1944768126039181E-6</v>
      </c>
      <c r="M18101" s="147">
        <v>11.23648203195291</v>
      </c>
      <c r="N18101" s="87">
        <v>2461.8977686841272</v>
      </c>
      <c r="O18101" s="88">
        <v>155.18847731264469</v>
      </c>
      <c r="P18101" s="89">
        <v>63.036117618966856</v>
      </c>
    </row>
    <row r="18102" spans="1:16">
      <c r="A18102" s="75" t="s">
        <v>21510</v>
      </c>
      <c r="B18102" s="85">
        <v>18098</v>
      </c>
      <c r="C18102" s="85">
        <v>13281</v>
      </c>
      <c r="D18102" s="85">
        <v>18098</v>
      </c>
      <c r="E18102" s="86" t="s">
        <v>21511</v>
      </c>
      <c r="F18102" s="85" t="s">
        <v>55</v>
      </c>
      <c r="G18102" s="86" t="s">
        <v>21512</v>
      </c>
      <c r="H18102" s="85" t="s">
        <v>1</v>
      </c>
      <c r="I18102" s="85">
        <v>1</v>
      </c>
      <c r="J18102" s="88">
        <v>176.24231314245549</v>
      </c>
      <c r="K18102" s="146">
        <v>530.62457272508129</v>
      </c>
      <c r="L18102" s="147">
        <v>1.241438636829107E-6</v>
      </c>
      <c r="M18102" s="147">
        <v>11.29021439176244</v>
      </c>
      <c r="N18102" s="87">
        <v>2471.769372025778</v>
      </c>
      <c r="O18102" s="88">
        <v>155.76823220725089</v>
      </c>
      <c r="P18102" s="89">
        <v>63.018918338480972</v>
      </c>
    </row>
    <row r="18103" spans="1:16">
      <c r="A18103" s="75" t="s">
        <v>28514</v>
      </c>
      <c r="B18103" s="85">
        <v>18099</v>
      </c>
      <c r="C18103" s="85">
        <v>17976</v>
      </c>
      <c r="D18103" s="85">
        <v>18099</v>
      </c>
      <c r="E18103" s="86" t="s">
        <v>28515</v>
      </c>
      <c r="F18103" s="85" t="s">
        <v>55</v>
      </c>
      <c r="G18103" s="86" t="s">
        <v>21512</v>
      </c>
      <c r="H18103" s="85" t="s">
        <v>1</v>
      </c>
      <c r="I18103" s="85">
        <v>1</v>
      </c>
      <c r="J18103" s="88">
        <v>176.238300026503</v>
      </c>
      <c r="K18103" s="146">
        <v>530.61970146676629</v>
      </c>
      <c r="L18103" s="147">
        <v>1.241418239373679E-6</v>
      </c>
      <c r="M18103" s="147">
        <v>11.289685995530871</v>
      </c>
      <c r="N18103" s="87">
        <v>2471.7100600658109</v>
      </c>
      <c r="O18103" s="88">
        <v>155.76459263052971</v>
      </c>
      <c r="P18103" s="89">
        <v>63.018958067590809</v>
      </c>
    </row>
    <row r="18104" spans="1:16">
      <c r="A18104" s="75" t="s">
        <v>21513</v>
      </c>
      <c r="B18104" s="85">
        <v>18100</v>
      </c>
      <c r="C18104" s="85">
        <v>13282</v>
      </c>
      <c r="D18104" s="85">
        <v>18100</v>
      </c>
      <c r="E18104" s="86" t="s">
        <v>21514</v>
      </c>
      <c r="F18104" s="85" t="s">
        <v>55</v>
      </c>
      <c r="G18104" s="86" t="s">
        <v>21515</v>
      </c>
      <c r="H18104" s="85" t="s">
        <v>4166</v>
      </c>
      <c r="I18104" s="85">
        <v>1</v>
      </c>
      <c r="J18104" s="88">
        <v>328798.52438807429</v>
      </c>
      <c r="K18104" s="146">
        <v>860703.34156144795</v>
      </c>
      <c r="L18104" s="147">
        <v>1.4035779568450341E-2</v>
      </c>
      <c r="M18104" s="147">
        <v>30058.2913376996</v>
      </c>
      <c r="N18104" s="87">
        <v>3900077.1437005559</v>
      </c>
      <c r="O18104" s="88">
        <v>288857.64686955139</v>
      </c>
      <c r="P18104" s="89">
        <v>74.064598269836068</v>
      </c>
    </row>
    <row r="18105" spans="1:16">
      <c r="A18105" s="75" t="s">
        <v>28516</v>
      </c>
      <c r="B18105" s="85">
        <v>18101</v>
      </c>
      <c r="C18105" s="85">
        <v>17977</v>
      </c>
      <c r="D18105" s="85">
        <v>18101</v>
      </c>
      <c r="E18105" s="86" t="s">
        <v>28517</v>
      </c>
      <c r="F18105" s="85" t="s">
        <v>509</v>
      </c>
      <c r="G18105" s="86" t="s">
        <v>21515</v>
      </c>
      <c r="H18105" s="85" t="s">
        <v>4166</v>
      </c>
      <c r="I18105" s="85">
        <v>1</v>
      </c>
      <c r="J18105" s="88">
        <v>399208.5917298306</v>
      </c>
      <c r="K18105" s="146">
        <v>1091638.4757133585</v>
      </c>
      <c r="L18105" s="147">
        <v>2.4981375775782251E-2</v>
      </c>
      <c r="M18105" s="147">
        <v>41145.167652501143</v>
      </c>
      <c r="N18105" s="87">
        <v>5046050.7290276755</v>
      </c>
      <c r="O18105" s="88">
        <v>352943.17480549059</v>
      </c>
      <c r="P18105" s="89">
        <v>69.944436502622963</v>
      </c>
    </row>
    <row r="18106" spans="1:16">
      <c r="A18106" s="75" t="s">
        <v>28518</v>
      </c>
      <c r="B18106" s="85">
        <v>18102</v>
      </c>
      <c r="C18106" s="85">
        <v>17978</v>
      </c>
      <c r="D18106" s="85">
        <v>18102</v>
      </c>
      <c r="E18106" s="86" t="s">
        <v>28517</v>
      </c>
      <c r="F18106" s="85" t="s">
        <v>32</v>
      </c>
      <c r="G18106" s="86" t="s">
        <v>21515</v>
      </c>
      <c r="H18106" s="85" t="s">
        <v>4166</v>
      </c>
      <c r="I18106" s="85">
        <v>1</v>
      </c>
      <c r="J18106" s="88">
        <v>247705.00838486961</v>
      </c>
      <c r="K18106" s="146">
        <v>594727.99593151547</v>
      </c>
      <c r="L18106" s="147">
        <v>1.429387972550093E-3</v>
      </c>
      <c r="M18106" s="147">
        <v>17289.182944492251</v>
      </c>
      <c r="N18106" s="87">
        <v>2580222.8843670692</v>
      </c>
      <c r="O18106" s="88">
        <v>215048.30423645739</v>
      </c>
      <c r="P18106" s="89">
        <v>83.344855802722222</v>
      </c>
    </row>
    <row r="18107" spans="1:16">
      <c r="A18107" s="75" t="s">
        <v>21516</v>
      </c>
      <c r="B18107" s="85">
        <v>18103</v>
      </c>
      <c r="C18107" s="85">
        <v>13283</v>
      </c>
      <c r="D18107" s="85">
        <v>18103</v>
      </c>
      <c r="E18107" s="86" t="s">
        <v>21517</v>
      </c>
      <c r="F18107" s="85" t="s">
        <v>55</v>
      </c>
      <c r="G18107" s="86" t="s">
        <v>21518</v>
      </c>
      <c r="H18107" s="85" t="s">
        <v>4166</v>
      </c>
      <c r="I18107" s="85">
        <v>1</v>
      </c>
      <c r="J18107" s="88">
        <v>217484.53658324241</v>
      </c>
      <c r="K18107" s="146">
        <v>458979.98785792809</v>
      </c>
      <c r="L18107" s="147">
        <v>1.0046871226279299E-3</v>
      </c>
      <c r="M18107" s="147">
        <v>15872.49125033752</v>
      </c>
      <c r="N18107" s="87">
        <v>2289147.6493085828</v>
      </c>
      <c r="O18107" s="88">
        <v>190395.43696329571</v>
      </c>
      <c r="P18107" s="89">
        <v>83.173069688538007</v>
      </c>
    </row>
    <row r="18108" spans="1:16">
      <c r="A18108" s="75" t="s">
        <v>28519</v>
      </c>
      <c r="B18108" s="85">
        <v>18104</v>
      </c>
      <c r="C18108" s="85">
        <v>17979</v>
      </c>
      <c r="D18108" s="85">
        <v>18104</v>
      </c>
      <c r="E18108" s="86" t="s">
        <v>28520</v>
      </c>
      <c r="F18108" s="85" t="s">
        <v>38</v>
      </c>
      <c r="G18108" s="86" t="s">
        <v>21518</v>
      </c>
      <c r="H18108" s="85" t="s">
        <v>4166</v>
      </c>
      <c r="I18108" s="85">
        <v>1</v>
      </c>
      <c r="J18108" s="88">
        <v>217678.203802426</v>
      </c>
      <c r="K18108" s="146">
        <v>459248.77277844446</v>
      </c>
      <c r="L18108" s="147">
        <v>1.005683426744296E-3</v>
      </c>
      <c r="M18108" s="147">
        <v>15891.830458266</v>
      </c>
      <c r="N18108" s="87">
        <v>2291549.3374324469</v>
      </c>
      <c r="O18108" s="88">
        <v>190566.0691299501</v>
      </c>
      <c r="P18108" s="89">
        <v>83.160360554780269</v>
      </c>
    </row>
    <row r="18109" spans="1:16">
      <c r="A18109" s="75" t="s">
        <v>28521</v>
      </c>
      <c r="B18109" s="85">
        <v>18105</v>
      </c>
      <c r="C18109" s="85">
        <v>17980</v>
      </c>
      <c r="D18109" s="85">
        <v>18105</v>
      </c>
      <c r="E18109" s="86" t="s">
        <v>28520</v>
      </c>
      <c r="F18109" s="85" t="s">
        <v>11</v>
      </c>
      <c r="G18109" s="86" t="s">
        <v>21518</v>
      </c>
      <c r="H18109" s="85" t="s">
        <v>4166</v>
      </c>
      <c r="I18109" s="85">
        <v>1</v>
      </c>
      <c r="J18109" s="88">
        <v>211588.74876668351</v>
      </c>
      <c r="K18109" s="146">
        <v>450797.40091145533</v>
      </c>
      <c r="L18109" s="147">
        <v>9.7435675646878248E-4</v>
      </c>
      <c r="M18109" s="147">
        <v>15283.750073760721</v>
      </c>
      <c r="N18109" s="87">
        <v>2216033.347159076</v>
      </c>
      <c r="O18109" s="88">
        <v>185200.90247513901</v>
      </c>
      <c r="P18109" s="89">
        <v>83.573156835642379</v>
      </c>
    </row>
    <row r="18110" spans="1:16">
      <c r="A18110" s="75" t="s">
        <v>21519</v>
      </c>
      <c r="B18110" s="85">
        <v>18106</v>
      </c>
      <c r="C18110" s="85">
        <v>13284</v>
      </c>
      <c r="D18110" s="85">
        <v>18106</v>
      </c>
      <c r="E18110" s="86" t="s">
        <v>21520</v>
      </c>
      <c r="F18110" s="85" t="s">
        <v>55</v>
      </c>
      <c r="G18110" s="86" t="s">
        <v>21521</v>
      </c>
      <c r="H18110" s="85" t="s">
        <v>4166</v>
      </c>
      <c r="I18110" s="85">
        <v>1</v>
      </c>
      <c r="J18110" s="88">
        <v>240890.1090362457</v>
      </c>
      <c r="K18110" s="146">
        <v>2176833.5868788972</v>
      </c>
      <c r="L18110" s="147">
        <v>4.425856466145006E-3</v>
      </c>
      <c r="M18110" s="147">
        <v>29485.838485956541</v>
      </c>
      <c r="N18110" s="87">
        <v>3358768.5428988729</v>
      </c>
      <c r="O18110" s="88">
        <v>214161.54500966959</v>
      </c>
      <c r="P18110" s="89">
        <v>63.761924132120114</v>
      </c>
    </row>
    <row r="18111" spans="1:16">
      <c r="A18111" s="75" t="s">
        <v>28522</v>
      </c>
      <c r="B18111" s="85">
        <v>18107</v>
      </c>
      <c r="C18111" s="85">
        <v>17981</v>
      </c>
      <c r="D18111" s="85">
        <v>18107</v>
      </c>
      <c r="E18111" s="86" t="s">
        <v>28523</v>
      </c>
      <c r="F18111" s="85" t="s">
        <v>38</v>
      </c>
      <c r="G18111" s="86" t="s">
        <v>21521</v>
      </c>
      <c r="H18111" s="85" t="s">
        <v>4166</v>
      </c>
      <c r="I18111" s="85">
        <v>1</v>
      </c>
      <c r="J18111" s="88">
        <v>250063.87083311341</v>
      </c>
      <c r="K18111" s="146">
        <v>2190831.6503482996</v>
      </c>
      <c r="L18111" s="147">
        <v>4.5153588463708351E-3</v>
      </c>
      <c r="M18111" s="147">
        <v>30421.776336575589</v>
      </c>
      <c r="N18111" s="87">
        <v>3468440.460357985</v>
      </c>
      <c r="O18111" s="88">
        <v>222332.16044603431</v>
      </c>
      <c r="P18111" s="89">
        <v>64.101478167823856</v>
      </c>
    </row>
    <row r="18112" spans="1:16">
      <c r="A18112" s="75" t="s">
        <v>28524</v>
      </c>
      <c r="B18112" s="85">
        <v>18108</v>
      </c>
      <c r="C18112" s="85">
        <v>17982</v>
      </c>
      <c r="D18112" s="85">
        <v>18108</v>
      </c>
      <c r="E18112" s="86" t="s">
        <v>28523</v>
      </c>
      <c r="F18112" s="85" t="s">
        <v>11</v>
      </c>
      <c r="G18112" s="86" t="s">
        <v>21521</v>
      </c>
      <c r="H18112" s="85" t="s">
        <v>4166</v>
      </c>
      <c r="I18112" s="85">
        <v>1</v>
      </c>
      <c r="J18112" s="88">
        <v>235873.52034122669</v>
      </c>
      <c r="K18112" s="146">
        <v>2169178.8724326678</v>
      </c>
      <c r="L18112" s="147">
        <v>4.3769128987448253E-3</v>
      </c>
      <c r="M18112" s="147">
        <v>28974.029334528728</v>
      </c>
      <c r="N18112" s="87">
        <v>3298795.4464234188</v>
      </c>
      <c r="O18112" s="88">
        <v>209693.51783204961</v>
      </c>
      <c r="P18112" s="89">
        <v>63.566693127153741</v>
      </c>
    </row>
    <row r="18113" spans="1:16">
      <c r="A18113" s="75" t="s">
        <v>21522</v>
      </c>
      <c r="B18113" s="85">
        <v>18109</v>
      </c>
      <c r="C18113" s="85">
        <v>13285</v>
      </c>
      <c r="D18113" s="85">
        <v>18109</v>
      </c>
      <c r="E18113" s="86" t="s">
        <v>21523</v>
      </c>
      <c r="F18113" s="85" t="s">
        <v>55</v>
      </c>
      <c r="G18113" s="86" t="s">
        <v>21524</v>
      </c>
      <c r="H18113" s="85" t="s">
        <v>4166</v>
      </c>
      <c r="I18113" s="85">
        <v>1</v>
      </c>
      <c r="J18113" s="88">
        <v>272634.32230297598</v>
      </c>
      <c r="K18113" s="146">
        <v>2401224.0955530507</v>
      </c>
      <c r="L18113" s="147">
        <v>4.4763141633141473E-3</v>
      </c>
      <c r="M18113" s="147">
        <v>29843.058793302091</v>
      </c>
      <c r="N18113" s="87">
        <v>3862453.784599626</v>
      </c>
      <c r="O18113" s="88">
        <v>242427.05364798391</v>
      </c>
      <c r="P18113" s="89">
        <v>62.765036727323171</v>
      </c>
    </row>
    <row r="18114" spans="1:16">
      <c r="A18114" s="75" t="s">
        <v>28525</v>
      </c>
      <c r="B18114" s="85">
        <v>18110</v>
      </c>
      <c r="C18114" s="85">
        <v>17983</v>
      </c>
      <c r="D18114" s="85">
        <v>18110</v>
      </c>
      <c r="E18114" s="86" t="s">
        <v>28526</v>
      </c>
      <c r="F18114" s="85" t="s">
        <v>38</v>
      </c>
      <c r="G18114" s="86" t="s">
        <v>21524</v>
      </c>
      <c r="H18114" s="85" t="s">
        <v>4166</v>
      </c>
      <c r="I18114" s="85">
        <v>1</v>
      </c>
      <c r="J18114" s="88">
        <v>307077.48115456349</v>
      </c>
      <c r="K18114" s="146">
        <v>2451871.2662115213</v>
      </c>
      <c r="L18114" s="147">
        <v>4.6302452610204221E-3</v>
      </c>
      <c r="M18114" s="147">
        <v>30910.44597882259</v>
      </c>
      <c r="N18114" s="87">
        <v>3967685.684246168</v>
      </c>
      <c r="O18114" s="88">
        <v>271949.44243942498</v>
      </c>
      <c r="P18114" s="89">
        <v>68.541075095542354</v>
      </c>
    </row>
    <row r="18115" spans="1:16">
      <c r="A18115" s="75" t="s">
        <v>28527</v>
      </c>
      <c r="B18115" s="85">
        <v>18111</v>
      </c>
      <c r="C18115" s="85">
        <v>17984</v>
      </c>
      <c r="D18115" s="85">
        <v>18111</v>
      </c>
      <c r="E18115" s="86" t="s">
        <v>28526</v>
      </c>
      <c r="F18115" s="85" t="s">
        <v>11</v>
      </c>
      <c r="G18115" s="86" t="s">
        <v>21524</v>
      </c>
      <c r="H18115" s="85" t="s">
        <v>4166</v>
      </c>
      <c r="I18115" s="85">
        <v>1</v>
      </c>
      <c r="J18115" s="88">
        <v>265562.26542634738</v>
      </c>
      <c r="K18115" s="146">
        <v>2390824.9427610422</v>
      </c>
      <c r="L18115" s="147">
        <v>4.4447081923649828E-3</v>
      </c>
      <c r="M18115" s="147">
        <v>29623.89704574252</v>
      </c>
      <c r="N18115" s="87">
        <v>3840846.9981041509</v>
      </c>
      <c r="O18115" s="88">
        <v>236365.35606772889</v>
      </c>
      <c r="P18115" s="89">
        <v>61.53990413687378</v>
      </c>
    </row>
    <row r="18116" spans="1:16">
      <c r="A18116" s="75" t="s">
        <v>21525</v>
      </c>
      <c r="B18116" s="85">
        <v>18112</v>
      </c>
      <c r="C18116" s="85">
        <v>13286</v>
      </c>
      <c r="D18116" s="85">
        <v>18112</v>
      </c>
      <c r="E18116" s="86" t="s">
        <v>21526</v>
      </c>
      <c r="F18116" s="85" t="s">
        <v>55</v>
      </c>
      <c r="G18116" s="86" t="s">
        <v>21527</v>
      </c>
      <c r="H18116" s="85" t="s">
        <v>4166</v>
      </c>
      <c r="I18116" s="85">
        <v>1</v>
      </c>
      <c r="J18116" s="88">
        <v>73291.365391679617</v>
      </c>
      <c r="K18116" s="146">
        <v>440528.51041378267</v>
      </c>
      <c r="L18116" s="147">
        <v>9.9169413922248857E-4</v>
      </c>
      <c r="M18116" s="147">
        <v>5924.524202044392</v>
      </c>
      <c r="N18116" s="87">
        <v>893155.27179785736</v>
      </c>
      <c r="O18116" s="88">
        <v>60160.805842680158</v>
      </c>
      <c r="P18116" s="89">
        <v>67.357611540018993</v>
      </c>
    </row>
    <row r="18117" spans="1:16">
      <c r="A18117" s="75" t="s">
        <v>28528</v>
      </c>
      <c r="B18117" s="85">
        <v>18113</v>
      </c>
      <c r="C18117" s="85">
        <v>17985</v>
      </c>
      <c r="D18117" s="85">
        <v>18113</v>
      </c>
      <c r="E18117" s="86" t="s">
        <v>28529</v>
      </c>
      <c r="F18117" s="85" t="s">
        <v>509</v>
      </c>
      <c r="G18117" s="86" t="s">
        <v>21527</v>
      </c>
      <c r="H18117" s="85" t="s">
        <v>4166</v>
      </c>
      <c r="I18117" s="85">
        <v>1</v>
      </c>
      <c r="J18117" s="88">
        <v>6211.079822514942</v>
      </c>
      <c r="K18117" s="146">
        <v>27816.092422625206</v>
      </c>
      <c r="L18117" s="147">
        <v>6.2203150733942757E-5</v>
      </c>
      <c r="M18117" s="147">
        <v>496.7907884720405</v>
      </c>
      <c r="N18117" s="87">
        <v>73973.847066199101</v>
      </c>
      <c r="O18117" s="88">
        <v>5368.525321093357</v>
      </c>
      <c r="P18117" s="89">
        <v>72.573288182363569</v>
      </c>
    </row>
    <row r="18118" spans="1:16">
      <c r="A18118" s="75" t="s">
        <v>28530</v>
      </c>
      <c r="B18118" s="85">
        <v>18114</v>
      </c>
      <c r="C18118" s="85">
        <v>17986</v>
      </c>
      <c r="D18118" s="85">
        <v>18114</v>
      </c>
      <c r="E18118" s="86" t="s">
        <v>28529</v>
      </c>
      <c r="F18118" s="85" t="s">
        <v>32</v>
      </c>
      <c r="G18118" s="86" t="s">
        <v>21527</v>
      </c>
      <c r="H18118" s="85" t="s">
        <v>4166</v>
      </c>
      <c r="I18118" s="85">
        <v>1</v>
      </c>
      <c r="J18118" s="88">
        <v>73996.081290814865</v>
      </c>
      <c r="K18118" s="146">
        <v>435772.90419349022</v>
      </c>
      <c r="L18118" s="147">
        <v>9.8800733367905851E-4</v>
      </c>
      <c r="M18118" s="147">
        <v>5723.0531651893116</v>
      </c>
      <c r="N18118" s="87">
        <v>871312.78933728393</v>
      </c>
      <c r="O18118" s="88">
        <v>61102.098984920209</v>
      </c>
      <c r="P18118" s="89">
        <v>70.12648010296526</v>
      </c>
    </row>
    <row r="18119" spans="1:16">
      <c r="A18119" s="75" t="s">
        <v>28531</v>
      </c>
      <c r="B18119" s="85">
        <v>18115</v>
      </c>
      <c r="C18119" s="85">
        <v>17987</v>
      </c>
      <c r="D18119" s="85">
        <v>18115</v>
      </c>
      <c r="E18119" s="86" t="s">
        <v>28529</v>
      </c>
      <c r="F18119" s="85" t="s">
        <v>38</v>
      </c>
      <c r="G18119" s="86" t="s">
        <v>21527</v>
      </c>
      <c r="H18119" s="85" t="s">
        <v>4166</v>
      </c>
      <c r="I18119" s="85">
        <v>1</v>
      </c>
      <c r="J18119" s="88">
        <v>73291.365391679617</v>
      </c>
      <c r="K18119" s="146">
        <v>440528.51041378267</v>
      </c>
      <c r="L18119" s="147">
        <v>9.9169413922248857E-4</v>
      </c>
      <c r="M18119" s="147">
        <v>5924.524202044392</v>
      </c>
      <c r="N18119" s="87">
        <v>893155.27179785736</v>
      </c>
      <c r="O18119" s="88">
        <v>60160.805842680158</v>
      </c>
      <c r="P18119" s="89">
        <v>67.357611540018993</v>
      </c>
    </row>
    <row r="18120" spans="1:16">
      <c r="A18120" s="75" t="s">
        <v>21528</v>
      </c>
      <c r="B18120" s="85">
        <v>18116</v>
      </c>
      <c r="C18120" s="85">
        <v>13287</v>
      </c>
      <c r="D18120" s="85">
        <v>18116</v>
      </c>
      <c r="E18120" s="86" t="s">
        <v>21529</v>
      </c>
      <c r="F18120" s="85" t="s">
        <v>32</v>
      </c>
      <c r="G18120" s="86" t="s">
        <v>74</v>
      </c>
      <c r="H18120" s="85" t="s">
        <v>30</v>
      </c>
      <c r="I18120" s="85">
        <v>1</v>
      </c>
      <c r="J18120" s="88">
        <v>1.557092210041286E-2</v>
      </c>
      <c r="K18120" s="146">
        <v>3.2174992847600094E-2</v>
      </c>
      <c r="L18120" s="147">
        <v>9.6369099227941485E-11</v>
      </c>
      <c r="M18120" s="147">
        <v>1.5317420368976689E-3</v>
      </c>
      <c r="N18120" s="87">
        <v>0.32178558842084809</v>
      </c>
      <c r="O18120" s="88">
        <v>1.3571970753053679E-2</v>
      </c>
      <c r="P18120" s="89">
        <v>42.177062122818079</v>
      </c>
    </row>
    <row r="18121" spans="1:16">
      <c r="A18121" s="75" t="s">
        <v>21530</v>
      </c>
      <c r="B18121" s="85">
        <v>18117</v>
      </c>
      <c r="C18121" s="85">
        <v>13288</v>
      </c>
      <c r="D18121" s="85">
        <v>18117</v>
      </c>
      <c r="E18121" s="86" t="s">
        <v>21529</v>
      </c>
      <c r="F18121" s="85" t="s">
        <v>283</v>
      </c>
      <c r="G18121" s="86" t="s">
        <v>74</v>
      </c>
      <c r="H18121" s="85" t="s">
        <v>30</v>
      </c>
      <c r="I18121" s="85">
        <v>1</v>
      </c>
      <c r="J18121" s="88">
        <v>4.7822627929676217E-2</v>
      </c>
      <c r="K18121" s="146">
        <v>8.0259743732756572E-2</v>
      </c>
      <c r="L18121" s="147">
        <v>2.687741022605456E-10</v>
      </c>
      <c r="M18121" s="147">
        <v>4.3764698067483331E-3</v>
      </c>
      <c r="N18121" s="87">
        <v>0.59246011020129408</v>
      </c>
      <c r="O18121" s="88">
        <v>4.2735334324935377E-2</v>
      </c>
      <c r="P18121" s="89">
        <v>72.132002794948733</v>
      </c>
    </row>
    <row r="18122" spans="1:16">
      <c r="A18122" s="75" t="s">
        <v>21531</v>
      </c>
      <c r="B18122" s="85">
        <v>18118</v>
      </c>
      <c r="C18122" s="85">
        <v>13289</v>
      </c>
      <c r="D18122" s="85">
        <v>18118</v>
      </c>
      <c r="E18122" s="86" t="s">
        <v>21529</v>
      </c>
      <c r="F18122" s="85" t="s">
        <v>31</v>
      </c>
      <c r="G18122" s="86" t="s">
        <v>74</v>
      </c>
      <c r="H18122" s="85" t="s">
        <v>30</v>
      </c>
      <c r="I18122" s="85">
        <v>1</v>
      </c>
      <c r="J18122" s="88">
        <v>4.6770871922700727E-2</v>
      </c>
      <c r="K18122" s="146">
        <v>6.9402009629502048E-2</v>
      </c>
      <c r="L18122" s="147">
        <v>2.5780588668821202E-10</v>
      </c>
      <c r="M18122" s="147">
        <v>4.6501620509272253E-3</v>
      </c>
      <c r="N18122" s="87">
        <v>0.72672999991810194</v>
      </c>
      <c r="O18122" s="88">
        <v>4.2350070529988758E-2</v>
      </c>
      <c r="P18122" s="89">
        <v>58.274834580602636</v>
      </c>
    </row>
    <row r="18123" spans="1:16">
      <c r="A18123" s="75" t="s">
        <v>21532</v>
      </c>
      <c r="B18123" s="85">
        <v>18119</v>
      </c>
      <c r="C18123" s="85">
        <v>13290</v>
      </c>
      <c r="D18123" s="85">
        <v>18119</v>
      </c>
      <c r="E18123" s="86" t="s">
        <v>21529</v>
      </c>
      <c r="F18123" s="85" t="s">
        <v>38</v>
      </c>
      <c r="G18123" s="86" t="s">
        <v>74</v>
      </c>
      <c r="H18123" s="85" t="s">
        <v>30</v>
      </c>
      <c r="I18123" s="85">
        <v>1</v>
      </c>
      <c r="J18123" s="88">
        <v>5.2259137407084967E-2</v>
      </c>
      <c r="K18123" s="146">
        <v>8.199386557833499E-2</v>
      </c>
      <c r="L18123" s="147">
        <v>2.9842935378709451E-10</v>
      </c>
      <c r="M18123" s="147">
        <v>5.7590652918115964E-3</v>
      </c>
      <c r="N18123" s="87">
        <v>0.70555075270399636</v>
      </c>
      <c r="O18123" s="88">
        <v>4.7615748985065057E-2</v>
      </c>
      <c r="P18123" s="89">
        <v>67.48734772456767</v>
      </c>
    </row>
    <row r="18124" spans="1:16">
      <c r="A18124" s="75" t="s">
        <v>21533</v>
      </c>
      <c r="B18124" s="85">
        <v>18120</v>
      </c>
      <c r="C18124" s="85">
        <v>13291</v>
      </c>
      <c r="D18124" s="85">
        <v>18120</v>
      </c>
      <c r="E18124" s="86" t="s">
        <v>21529</v>
      </c>
      <c r="F18124" s="85" t="s">
        <v>238</v>
      </c>
      <c r="G18124" s="86" t="s">
        <v>74</v>
      </c>
      <c r="H18124" s="85" t="s">
        <v>30</v>
      </c>
      <c r="I18124" s="85">
        <v>1</v>
      </c>
      <c r="J18124" s="88">
        <v>3.5245141993781648E-2</v>
      </c>
      <c r="K18124" s="146">
        <v>5.5439148609076068E-2</v>
      </c>
      <c r="L18124" s="147">
        <v>1.8265723736502991E-10</v>
      </c>
      <c r="M18124" s="147">
        <v>1.9698555533225102E-3</v>
      </c>
      <c r="N18124" s="87">
        <v>0.43915850853473859</v>
      </c>
      <c r="O18124" s="88">
        <v>3.3090609297293752E-2</v>
      </c>
      <c r="P18124" s="89">
        <v>75.350035702829146</v>
      </c>
    </row>
    <row r="18125" spans="1:16">
      <c r="A18125" s="75" t="s">
        <v>21534</v>
      </c>
      <c r="B18125" s="85">
        <v>18121</v>
      </c>
      <c r="C18125" s="85">
        <v>13292</v>
      </c>
      <c r="D18125" s="85">
        <v>18121</v>
      </c>
      <c r="E18125" s="86" t="s">
        <v>21529</v>
      </c>
      <c r="F18125" s="85" t="s">
        <v>139</v>
      </c>
      <c r="G18125" s="86" t="s">
        <v>74</v>
      </c>
      <c r="H18125" s="85" t="s">
        <v>30</v>
      </c>
      <c r="I18125" s="85">
        <v>1</v>
      </c>
      <c r="J18125" s="88">
        <v>6.0998356301034042E-2</v>
      </c>
      <c r="K18125" s="146">
        <v>8.7962063227765494E-2</v>
      </c>
      <c r="L18125" s="147">
        <v>3.5842533817492162E-10</v>
      </c>
      <c r="M18125" s="147">
        <v>7.3170381117978814E-3</v>
      </c>
      <c r="N18125" s="87">
        <v>0.81838974860694624</v>
      </c>
      <c r="O18125" s="88">
        <v>5.5626160517354882E-2</v>
      </c>
      <c r="P18125" s="89">
        <v>67.970255751664908</v>
      </c>
    </row>
    <row r="18126" spans="1:16">
      <c r="A18126" s="75" t="s">
        <v>21535</v>
      </c>
      <c r="B18126" s="85">
        <v>18122</v>
      </c>
      <c r="C18126" s="85">
        <v>13293</v>
      </c>
      <c r="D18126" s="85">
        <v>18122</v>
      </c>
      <c r="E18126" s="86" t="s">
        <v>21529</v>
      </c>
      <c r="F18126" s="85" t="s">
        <v>243</v>
      </c>
      <c r="G18126" s="86" t="s">
        <v>74</v>
      </c>
      <c r="H18126" s="85" t="s">
        <v>30</v>
      </c>
      <c r="I18126" s="85">
        <v>1</v>
      </c>
      <c r="J18126" s="88">
        <v>3.3386433800298612E-2</v>
      </c>
      <c r="K18126" s="146">
        <v>5.4206223755667797E-2</v>
      </c>
      <c r="L18126" s="147">
        <v>1.901613613413072E-10</v>
      </c>
      <c r="M18126" s="147">
        <v>2.1316363087342141E-3</v>
      </c>
      <c r="N18126" s="87">
        <v>0.44966198893942411</v>
      </c>
      <c r="O18126" s="88">
        <v>3.116321840404038E-2</v>
      </c>
      <c r="P18126" s="89">
        <v>69.303652900575742</v>
      </c>
    </row>
    <row r="18127" spans="1:16">
      <c r="A18127" s="75" t="s">
        <v>24169</v>
      </c>
      <c r="B18127" s="85">
        <v>18123</v>
      </c>
      <c r="C18127" s="85">
        <v>14737</v>
      </c>
      <c r="D18127" s="85">
        <v>18123</v>
      </c>
      <c r="E18127" s="86" t="s">
        <v>73</v>
      </c>
      <c r="F18127" s="85" t="s">
        <v>55</v>
      </c>
      <c r="G18127" s="86" t="s">
        <v>74</v>
      </c>
      <c r="H18127" s="85" t="s">
        <v>30</v>
      </c>
      <c r="I18127" s="85">
        <v>1</v>
      </c>
      <c r="J18127" s="88">
        <v>5.165715318757734E-2</v>
      </c>
      <c r="K18127" s="146">
        <v>8.0087728826237284E-2</v>
      </c>
      <c r="L18127" s="147">
        <v>2.9486656038850292E-10</v>
      </c>
      <c r="M18127" s="147">
        <v>5.4466098562802601E-3</v>
      </c>
      <c r="N18127" s="87">
        <v>0.68584352740650023</v>
      </c>
      <c r="O18127" s="88">
        <v>4.6937108426062878E-2</v>
      </c>
      <c r="P18127" s="89">
        <v>68.437050945941493</v>
      </c>
    </row>
    <row r="18128" spans="1:16">
      <c r="A18128" s="75" t="s">
        <v>24170</v>
      </c>
      <c r="B18128" s="85">
        <v>18124</v>
      </c>
      <c r="C18128" s="85">
        <v>14738</v>
      </c>
      <c r="D18128" s="85">
        <v>18124</v>
      </c>
      <c r="E18128" s="86" t="s">
        <v>73</v>
      </c>
      <c r="F18128" s="85" t="s">
        <v>11</v>
      </c>
      <c r="G18128" s="86" t="s">
        <v>74</v>
      </c>
      <c r="H18128" s="85" t="s">
        <v>30</v>
      </c>
      <c r="I18128" s="85">
        <v>1</v>
      </c>
      <c r="J18128" s="88">
        <v>4.5728105914863808E-2</v>
      </c>
      <c r="K18128" s="146">
        <v>6.8157806741534349E-2</v>
      </c>
      <c r="L18128" s="147">
        <v>2.5241033972942418E-10</v>
      </c>
      <c r="M18128" s="147">
        <v>4.5459380887955467E-3</v>
      </c>
      <c r="N18128" s="87">
        <v>0.71319593112061896</v>
      </c>
      <c r="O18128" s="88">
        <v>4.1388247694104242E-2</v>
      </c>
      <c r="P18128" s="89">
        <v>58.032086118428055</v>
      </c>
    </row>
    <row r="18129" spans="1:16">
      <c r="A18129" s="75" t="s">
        <v>28532</v>
      </c>
      <c r="B18129" s="85">
        <v>18125</v>
      </c>
      <c r="C18129" s="85">
        <v>17988</v>
      </c>
      <c r="D18129" s="85">
        <v>18125</v>
      </c>
      <c r="E18129" s="86" t="s">
        <v>74</v>
      </c>
      <c r="F18129" s="85" t="s">
        <v>931</v>
      </c>
      <c r="G18129" s="86" t="s">
        <v>74</v>
      </c>
      <c r="H18129" s="85" t="s">
        <v>30</v>
      </c>
      <c r="I18129" s="85">
        <v>1</v>
      </c>
      <c r="J18129" s="88">
        <v>3.85016682603221E-2</v>
      </c>
      <c r="K18129" s="146">
        <v>5.5120536936820203E-2</v>
      </c>
      <c r="L18129" s="147">
        <v>1.9648928180605481E-10</v>
      </c>
      <c r="M18129" s="147">
        <v>3.074590864827672E-3</v>
      </c>
      <c r="N18129" s="87">
        <v>0.54895193560419797</v>
      </c>
      <c r="O18129" s="88">
        <v>3.4711789378046691E-2</v>
      </c>
      <c r="P18129" s="89">
        <v>63.232839027776699</v>
      </c>
    </row>
    <row r="18130" spans="1:16">
      <c r="A18130" s="75" t="s">
        <v>28533</v>
      </c>
      <c r="B18130" s="85">
        <v>18126</v>
      </c>
      <c r="C18130" s="85">
        <v>17989</v>
      </c>
      <c r="D18130" s="85">
        <v>18126</v>
      </c>
      <c r="E18130" s="86" t="s">
        <v>74</v>
      </c>
      <c r="F18130" s="85" t="s">
        <v>2872</v>
      </c>
      <c r="G18130" s="86" t="s">
        <v>74</v>
      </c>
      <c r="H18130" s="85" t="s">
        <v>30</v>
      </c>
      <c r="I18130" s="85">
        <v>1</v>
      </c>
      <c r="J18130" s="88">
        <v>4.5208396970365737E-2</v>
      </c>
      <c r="K18130" s="146">
        <v>5.9957763629302954E-2</v>
      </c>
      <c r="L18130" s="147">
        <v>2.29940083612934E-10</v>
      </c>
      <c r="M18130" s="147">
        <v>4.68996319684452E-3</v>
      </c>
      <c r="N18130" s="87">
        <v>1.114160190735501</v>
      </c>
      <c r="O18130" s="88">
        <v>4.1132631576112862E-2</v>
      </c>
      <c r="P18130" s="89">
        <v>36.91805892737883</v>
      </c>
    </row>
    <row r="18131" spans="1:16">
      <c r="A18131" s="75" t="s">
        <v>28534</v>
      </c>
      <c r="B18131" s="85">
        <v>18127</v>
      </c>
      <c r="C18131" s="85">
        <v>17990</v>
      </c>
      <c r="D18131" s="85">
        <v>18127</v>
      </c>
      <c r="E18131" s="86" t="s">
        <v>74</v>
      </c>
      <c r="F18131" s="85" t="s">
        <v>429</v>
      </c>
      <c r="G18131" s="86" t="s">
        <v>74</v>
      </c>
      <c r="H18131" s="85" t="s">
        <v>30</v>
      </c>
      <c r="I18131" s="85">
        <v>1</v>
      </c>
      <c r="J18131" s="88">
        <v>5.3630904261835019E-2</v>
      </c>
      <c r="K18131" s="146">
        <v>7.0785557329515372E-2</v>
      </c>
      <c r="L18131" s="147">
        <v>2.676195007881595E-10</v>
      </c>
      <c r="M18131" s="147">
        <v>3.453378889641266E-3</v>
      </c>
      <c r="N18131" s="87">
        <v>0.78197250979926147</v>
      </c>
      <c r="O18131" s="88">
        <v>4.9064966945599142E-2</v>
      </c>
      <c r="P18131" s="89">
        <v>62.745130206935926</v>
      </c>
    </row>
    <row r="18132" spans="1:16">
      <c r="A18132" s="75" t="s">
        <v>28535</v>
      </c>
      <c r="B18132" s="85">
        <v>18128</v>
      </c>
      <c r="C18132" s="85">
        <v>17991</v>
      </c>
      <c r="D18132" s="85">
        <v>18128</v>
      </c>
      <c r="E18132" s="86" t="s">
        <v>74</v>
      </c>
      <c r="F18132" s="85" t="s">
        <v>1084</v>
      </c>
      <c r="G18132" s="86" t="s">
        <v>74</v>
      </c>
      <c r="H18132" s="85" t="s">
        <v>30</v>
      </c>
      <c r="I18132" s="85">
        <v>1</v>
      </c>
      <c r="J18132" s="88">
        <v>2.613971186469953E-2</v>
      </c>
      <c r="K18132" s="146">
        <v>4.4007644350020567E-2</v>
      </c>
      <c r="L18132" s="147">
        <v>1.3611639849604979E-10</v>
      </c>
      <c r="M18132" s="147">
        <v>2.5307621612795442E-3</v>
      </c>
      <c r="N18132" s="87">
        <v>1.197643247282453</v>
      </c>
      <c r="O18132" s="88">
        <v>2.3308272990244079E-2</v>
      </c>
      <c r="P18132" s="89">
        <v>19.461783000181722</v>
      </c>
    </row>
    <row r="18133" spans="1:16">
      <c r="A18133" s="75" t="s">
        <v>28536</v>
      </c>
      <c r="B18133" s="85">
        <v>18129</v>
      </c>
      <c r="C18133" s="85">
        <v>17992</v>
      </c>
      <c r="D18133" s="85">
        <v>18129</v>
      </c>
      <c r="E18133" s="86" t="s">
        <v>74</v>
      </c>
      <c r="F18133" s="85" t="s">
        <v>1068</v>
      </c>
      <c r="G18133" s="86" t="s">
        <v>74</v>
      </c>
      <c r="H18133" s="85" t="s">
        <v>30</v>
      </c>
      <c r="I18133" s="85">
        <v>1</v>
      </c>
      <c r="J18133" s="88">
        <v>3.6405793398482877E-2</v>
      </c>
      <c r="K18133" s="146">
        <v>4.8835945544854646E-2</v>
      </c>
      <c r="L18133" s="147">
        <v>1.7122535168481869E-10</v>
      </c>
      <c r="M18133" s="147">
        <v>3.6477178758557651E-3</v>
      </c>
      <c r="N18133" s="87">
        <v>0.54815741209019786</v>
      </c>
      <c r="O18133" s="88">
        <v>3.1950191837495957E-2</v>
      </c>
      <c r="P18133" s="89">
        <v>58.28652706832073</v>
      </c>
    </row>
    <row r="18134" spans="1:16">
      <c r="A18134" s="75" t="s">
        <v>28537</v>
      </c>
      <c r="B18134" s="85">
        <v>18130</v>
      </c>
      <c r="C18134" s="85">
        <v>17993</v>
      </c>
      <c r="D18134" s="85">
        <v>18130</v>
      </c>
      <c r="E18134" s="86" t="s">
        <v>28538</v>
      </c>
      <c r="F18134" s="85" t="s">
        <v>283</v>
      </c>
      <c r="G18134" s="86" t="s">
        <v>74</v>
      </c>
      <c r="H18134" s="85" t="s">
        <v>30</v>
      </c>
      <c r="I18134" s="85">
        <v>1</v>
      </c>
      <c r="J18134" s="88">
        <v>4.4851162543416138E-2</v>
      </c>
      <c r="K18134" s="146">
        <v>6.7966452868402305E-2</v>
      </c>
      <c r="L18134" s="147">
        <v>2.606389857429859E-10</v>
      </c>
      <c r="M18134" s="147">
        <v>5.1276611846201416E-3</v>
      </c>
      <c r="N18134" s="87">
        <v>0.59327229823082928</v>
      </c>
      <c r="O18134" s="88">
        <v>4.0801948696991462E-2</v>
      </c>
      <c r="P18134" s="89">
        <v>68.774403960314899</v>
      </c>
    </row>
    <row r="18135" spans="1:16">
      <c r="A18135" s="75" t="s">
        <v>28539</v>
      </c>
      <c r="B18135" s="85">
        <v>18131</v>
      </c>
      <c r="C18135" s="85">
        <v>17994</v>
      </c>
      <c r="D18135" s="85">
        <v>18131</v>
      </c>
      <c r="E18135" s="86" t="s">
        <v>28538</v>
      </c>
      <c r="F18135" s="85" t="s">
        <v>31</v>
      </c>
      <c r="G18135" s="86" t="s">
        <v>74</v>
      </c>
      <c r="H18135" s="85" t="s">
        <v>30</v>
      </c>
      <c r="I18135" s="85">
        <v>1</v>
      </c>
      <c r="J18135" s="88">
        <v>6.084689795812441E-2</v>
      </c>
      <c r="K18135" s="146">
        <v>8.658960676253212E-2</v>
      </c>
      <c r="L18135" s="147">
        <v>3.5562715387079701E-10</v>
      </c>
      <c r="M18135" s="147">
        <v>7.307899052970899E-3</v>
      </c>
      <c r="N18135" s="87">
        <v>0.81673776106517237</v>
      </c>
      <c r="O18135" s="88">
        <v>5.4959370925537612E-2</v>
      </c>
      <c r="P18135" s="89">
        <v>67.291330884298461</v>
      </c>
    </row>
    <row r="18136" spans="1:16">
      <c r="A18136" s="75" t="s">
        <v>28540</v>
      </c>
      <c r="B18136" s="85">
        <v>18132</v>
      </c>
      <c r="C18136" s="85">
        <v>17995</v>
      </c>
      <c r="D18136" s="85">
        <v>18132</v>
      </c>
      <c r="E18136" s="86" t="s">
        <v>28538</v>
      </c>
      <c r="F18136" s="85" t="s">
        <v>238</v>
      </c>
      <c r="G18136" s="86" t="s">
        <v>74</v>
      </c>
      <c r="H18136" s="85" t="s">
        <v>30</v>
      </c>
      <c r="I18136" s="85">
        <v>1</v>
      </c>
      <c r="J18136" s="88">
        <v>2.3484309282398589E-2</v>
      </c>
      <c r="K18136" s="146">
        <v>3.4607019384875141E-2</v>
      </c>
      <c r="L18136" s="147">
        <v>1.523810043617341E-10</v>
      </c>
      <c r="M18136" s="147">
        <v>2.7832831485238001E-3</v>
      </c>
      <c r="N18136" s="87">
        <v>0.31308932395560019</v>
      </c>
      <c r="O18136" s="88">
        <v>2.1288736079801581E-2</v>
      </c>
      <c r="P18136" s="89">
        <v>67.995726621520248</v>
      </c>
    </row>
    <row r="18137" spans="1:16">
      <c r="A18137" s="75" t="s">
        <v>28541</v>
      </c>
      <c r="B18137" s="85">
        <v>18133</v>
      </c>
      <c r="C18137" s="85">
        <v>17996</v>
      </c>
      <c r="D18137" s="85">
        <v>18133</v>
      </c>
      <c r="E18137" s="86" t="s">
        <v>28538</v>
      </c>
      <c r="F18137" s="85" t="s">
        <v>38</v>
      </c>
      <c r="G18137" s="86" t="s">
        <v>74</v>
      </c>
      <c r="H18137" s="85" t="s">
        <v>30</v>
      </c>
      <c r="I18137" s="85">
        <v>1</v>
      </c>
      <c r="J18137" s="88">
        <v>5.5824421587512191E-2</v>
      </c>
      <c r="K18137" s="146">
        <v>8.1534746352989407E-2</v>
      </c>
      <c r="L18137" s="147">
        <v>3.2711736668987369E-10</v>
      </c>
      <c r="M18137" s="147">
        <v>6.6138926742069426E-3</v>
      </c>
      <c r="N18137" s="87">
        <v>0.74577559049911424</v>
      </c>
      <c r="O18137" s="88">
        <v>5.0895904120570851E-2</v>
      </c>
      <c r="P18137" s="89">
        <v>68.245601986662635</v>
      </c>
    </row>
    <row r="18138" spans="1:16">
      <c r="A18138" s="75" t="s">
        <v>28542</v>
      </c>
      <c r="B18138" s="85">
        <v>18134</v>
      </c>
      <c r="C18138" s="85">
        <v>17997</v>
      </c>
      <c r="D18138" s="85">
        <v>18134</v>
      </c>
      <c r="E18138" s="86" t="s">
        <v>28538</v>
      </c>
      <c r="F18138" s="85" t="s">
        <v>139</v>
      </c>
      <c r="G18138" s="86" t="s">
        <v>74</v>
      </c>
      <c r="H18138" s="85" t="s">
        <v>30</v>
      </c>
      <c r="I18138" s="85">
        <v>1</v>
      </c>
      <c r="J18138" s="88">
        <v>6.0998356301034021E-2</v>
      </c>
      <c r="K18138" s="146">
        <v>8.7962063227765494E-2</v>
      </c>
      <c r="L18138" s="147">
        <v>3.5842533817492151E-10</v>
      </c>
      <c r="M18138" s="147">
        <v>7.3170381117978779E-3</v>
      </c>
      <c r="N18138" s="87">
        <v>0.81838974860694602</v>
      </c>
      <c r="O18138" s="88">
        <v>5.5626160517354868E-2</v>
      </c>
      <c r="P18138" s="89">
        <v>67.970255751664908</v>
      </c>
    </row>
    <row r="18139" spans="1:16">
      <c r="A18139" s="75" t="s">
        <v>28543</v>
      </c>
      <c r="B18139" s="85">
        <v>18135</v>
      </c>
      <c r="C18139" s="85">
        <v>17998</v>
      </c>
      <c r="D18139" s="85">
        <v>18135</v>
      </c>
      <c r="E18139" s="86" t="s">
        <v>28538</v>
      </c>
      <c r="F18139" s="85" t="s">
        <v>243</v>
      </c>
      <c r="G18139" s="86" t="s">
        <v>74</v>
      </c>
      <c r="H18139" s="85" t="s">
        <v>30</v>
      </c>
      <c r="I18139" s="85">
        <v>1</v>
      </c>
      <c r="J18139" s="88">
        <v>3.0118309793052439E-2</v>
      </c>
      <c r="K18139" s="146">
        <v>3.9663691307409259E-2</v>
      </c>
      <c r="L18139" s="147">
        <v>1.5337963777062579E-10</v>
      </c>
      <c r="M18139" s="147">
        <v>3.3700319155274788E-3</v>
      </c>
      <c r="N18139" s="87">
        <v>0.39867777418808981</v>
      </c>
      <c r="O18139" s="88">
        <v>2.7292356560134439E-2</v>
      </c>
      <c r="P18139" s="89">
        <v>68.457181029756484</v>
      </c>
    </row>
    <row r="18140" spans="1:16">
      <c r="A18140" s="75" t="s">
        <v>28544</v>
      </c>
      <c r="B18140" s="85">
        <v>18136</v>
      </c>
      <c r="C18140" s="85">
        <v>17999</v>
      </c>
      <c r="D18140" s="85">
        <v>18136</v>
      </c>
      <c r="E18140" s="86" t="s">
        <v>28545</v>
      </c>
      <c r="F18140" s="85" t="s">
        <v>32</v>
      </c>
      <c r="G18140" s="86" t="s">
        <v>74</v>
      </c>
      <c r="H18140" s="85" t="s">
        <v>30</v>
      </c>
      <c r="I18140" s="85">
        <v>1</v>
      </c>
      <c r="J18140" s="88">
        <v>5.5103760764060518E-2</v>
      </c>
      <c r="K18140" s="146">
        <v>7.2715348388610032E-2</v>
      </c>
      <c r="L18140" s="147">
        <v>3.2501507757164901E-10</v>
      </c>
      <c r="M18140" s="147">
        <v>6.441657078777514E-3</v>
      </c>
      <c r="N18140" s="87">
        <v>0.70452115261416504</v>
      </c>
      <c r="O18140" s="88">
        <v>4.7457294001218002E-2</v>
      </c>
      <c r="P18140" s="89">
        <v>67.361063362150389</v>
      </c>
    </row>
    <row r="18141" spans="1:16">
      <c r="A18141" s="75" t="s">
        <v>28546</v>
      </c>
      <c r="B18141" s="85">
        <v>18137</v>
      </c>
      <c r="C18141" s="85">
        <v>18000</v>
      </c>
      <c r="D18141" s="85">
        <v>18137</v>
      </c>
      <c r="E18141" s="86" t="s">
        <v>28547</v>
      </c>
      <c r="F18141" s="85" t="s">
        <v>32</v>
      </c>
      <c r="G18141" s="86" t="s">
        <v>74</v>
      </c>
      <c r="H18141" s="85" t="s">
        <v>30</v>
      </c>
      <c r="I18141" s="85">
        <v>1</v>
      </c>
      <c r="J18141" s="88">
        <v>1.3870785096024031E-2</v>
      </c>
      <c r="K18141" s="146">
        <v>3.0431526884713612E-2</v>
      </c>
      <c r="L18141" s="147">
        <v>8.6536021163545152E-11</v>
      </c>
      <c r="M18141" s="147">
        <v>1.3205877526802491E-3</v>
      </c>
      <c r="N18141" s="87">
        <v>0.30532578139517569</v>
      </c>
      <c r="O18141" s="88">
        <v>1.2114709045893341E-2</v>
      </c>
      <c r="P18141" s="89">
        <v>39.677976063913086</v>
      </c>
    </row>
    <row r="18142" spans="1:16">
      <c r="A18142" s="75" t="s">
        <v>28548</v>
      </c>
      <c r="B18142" s="85">
        <v>18138</v>
      </c>
      <c r="C18142" s="85">
        <v>18001</v>
      </c>
      <c r="D18142" s="85">
        <v>18138</v>
      </c>
      <c r="E18142" s="86" t="s">
        <v>28547</v>
      </c>
      <c r="F18142" s="85" t="s">
        <v>283</v>
      </c>
      <c r="G18142" s="86" t="s">
        <v>74</v>
      </c>
      <c r="H18142" s="85" t="s">
        <v>30</v>
      </c>
      <c r="I18142" s="85">
        <v>1</v>
      </c>
      <c r="J18142" s="88">
        <v>4.9254141760849912E-2</v>
      </c>
      <c r="K18142" s="146">
        <v>7.0180745854551932E-2</v>
      </c>
      <c r="L18142" s="147">
        <v>2.3527341651177149E-10</v>
      </c>
      <c r="M18142" s="147">
        <v>2.578957183755001E-3</v>
      </c>
      <c r="N18142" s="87">
        <v>0.54878939037754992</v>
      </c>
      <c r="O18142" s="88">
        <v>4.2545491671850712E-2</v>
      </c>
      <c r="P18142" s="89">
        <v>77.526082715594683</v>
      </c>
    </row>
    <row r="18143" spans="1:16">
      <c r="A18143" s="75" t="s">
        <v>28549</v>
      </c>
      <c r="B18143" s="85">
        <v>18139</v>
      </c>
      <c r="C18143" s="85">
        <v>18002</v>
      </c>
      <c r="D18143" s="85">
        <v>18139</v>
      </c>
      <c r="E18143" s="86" t="s">
        <v>28547</v>
      </c>
      <c r="F18143" s="85" t="s">
        <v>31</v>
      </c>
      <c r="G18143" s="86" t="s">
        <v>74</v>
      </c>
      <c r="H18143" s="85" t="s">
        <v>30</v>
      </c>
      <c r="I18143" s="85">
        <v>1</v>
      </c>
      <c r="J18143" s="88">
        <v>3.738685456575172E-2</v>
      </c>
      <c r="K18143" s="146">
        <v>5.7943611540815454E-2</v>
      </c>
      <c r="L18143" s="147">
        <v>1.925917085664877E-10</v>
      </c>
      <c r="M18143" s="147">
        <v>2.878337382898109E-3</v>
      </c>
      <c r="N18143" s="87">
        <v>0.6667248258200551</v>
      </c>
      <c r="O18143" s="88">
        <v>3.394387026628963E-2</v>
      </c>
      <c r="P18143" s="89">
        <v>50.911363956696086</v>
      </c>
    </row>
    <row r="18144" spans="1:16">
      <c r="A18144" s="75" t="s">
        <v>28550</v>
      </c>
      <c r="B18144" s="85">
        <v>18140</v>
      </c>
      <c r="C18144" s="85">
        <v>18003</v>
      </c>
      <c r="D18144" s="85">
        <v>18140</v>
      </c>
      <c r="E18144" s="86" t="s">
        <v>28547</v>
      </c>
      <c r="F18144" s="85" t="s">
        <v>38</v>
      </c>
      <c r="G18144" s="86" t="s">
        <v>74</v>
      </c>
      <c r="H18144" s="85" t="s">
        <v>30</v>
      </c>
      <c r="I18144" s="85">
        <v>1</v>
      </c>
      <c r="J18144" s="88">
        <v>4.016746327979711E-2</v>
      </c>
      <c r="K18144" s="146">
        <v>6.7333146127713267E-2</v>
      </c>
      <c r="L18144" s="147">
        <v>1.9601889430506541E-10</v>
      </c>
      <c r="M18144" s="147">
        <v>3.3533048074761529E-3</v>
      </c>
      <c r="N18144" s="87">
        <v>0.57366660089889798</v>
      </c>
      <c r="O18144" s="88">
        <v>3.6420923129864037E-2</v>
      </c>
      <c r="P18144" s="89">
        <v>63.48796160138108</v>
      </c>
    </row>
    <row r="18145" spans="1:16">
      <c r="A18145" s="75" t="s">
        <v>28551</v>
      </c>
      <c r="B18145" s="85">
        <v>18141</v>
      </c>
      <c r="C18145" s="85">
        <v>18004</v>
      </c>
      <c r="D18145" s="85">
        <v>18141</v>
      </c>
      <c r="E18145" s="86" t="s">
        <v>28547</v>
      </c>
      <c r="F18145" s="85" t="s">
        <v>238</v>
      </c>
      <c r="G18145" s="86" t="s">
        <v>74</v>
      </c>
      <c r="H18145" s="85" t="s">
        <v>30</v>
      </c>
      <c r="I18145" s="85">
        <v>1</v>
      </c>
      <c r="J18145" s="88">
        <v>4.17382212943576E-2</v>
      </c>
      <c r="K18145" s="146">
        <v>6.6940431755605365E-2</v>
      </c>
      <c r="L18145" s="147">
        <v>1.993725488261683E-10</v>
      </c>
      <c r="M18145" s="147">
        <v>1.520767464873914E-3</v>
      </c>
      <c r="N18145" s="87">
        <v>0.50876048595586099</v>
      </c>
      <c r="O18145" s="88">
        <v>3.9606346794550357E-2</v>
      </c>
      <c r="P18145" s="89">
        <v>77.848708553176678</v>
      </c>
    </row>
    <row r="18146" spans="1:16">
      <c r="A18146" s="75" t="s">
        <v>28552</v>
      </c>
      <c r="B18146" s="85">
        <v>18142</v>
      </c>
      <c r="C18146" s="85">
        <v>18005</v>
      </c>
      <c r="D18146" s="85">
        <v>18142</v>
      </c>
      <c r="E18146" s="86" t="s">
        <v>28547</v>
      </c>
      <c r="F18146" s="85" t="s">
        <v>243</v>
      </c>
      <c r="G18146" s="86" t="s">
        <v>74</v>
      </c>
      <c r="H18146" s="85" t="s">
        <v>30</v>
      </c>
      <c r="I18146" s="85">
        <v>1</v>
      </c>
      <c r="J18146" s="88">
        <v>3.4170948723074183E-2</v>
      </c>
      <c r="K18146" s="146">
        <v>5.7697166478560102E-2</v>
      </c>
      <c r="L18146" s="147">
        <v>1.9899083383458539E-10</v>
      </c>
      <c r="M18146" s="147">
        <v>1.834358778360597E-3</v>
      </c>
      <c r="N18146" s="87">
        <v>0.461900777066719</v>
      </c>
      <c r="O18146" s="88">
        <v>3.2092420868149313E-2</v>
      </c>
      <c r="P18146" s="89">
        <v>69.479036324534576</v>
      </c>
    </row>
    <row r="18147" spans="1:16">
      <c r="A18147" s="75" t="s">
        <v>28553</v>
      </c>
      <c r="B18147" s="85">
        <v>18143</v>
      </c>
      <c r="C18147" s="85">
        <v>18006</v>
      </c>
      <c r="D18147" s="85">
        <v>18143</v>
      </c>
      <c r="E18147" s="86" t="s">
        <v>28554</v>
      </c>
      <c r="F18147" s="85" t="s">
        <v>283</v>
      </c>
      <c r="G18147" s="86" t="s">
        <v>74</v>
      </c>
      <c r="H18147" s="85" t="s">
        <v>30</v>
      </c>
      <c r="I18147" s="85">
        <v>1</v>
      </c>
      <c r="J18147" s="88">
        <v>0.1515893094719542</v>
      </c>
      <c r="K18147" s="146">
        <v>0.79657825145148842</v>
      </c>
      <c r="L18147" s="147">
        <v>1.2240786661754081E-9</v>
      </c>
      <c r="M18147" s="147">
        <v>3.895578083150753E-3</v>
      </c>
      <c r="N18147" s="87">
        <v>1.3404227060031071</v>
      </c>
      <c r="O18147" s="88">
        <v>0.13036374833194919</v>
      </c>
      <c r="P18147" s="89">
        <v>97.255699823729344</v>
      </c>
    </row>
    <row r="18148" spans="1:16">
      <c r="A18148" s="75" t="s">
        <v>28555</v>
      </c>
      <c r="B18148" s="85">
        <v>18144</v>
      </c>
      <c r="C18148" s="85">
        <v>18007</v>
      </c>
      <c r="D18148" s="85">
        <v>18144</v>
      </c>
      <c r="E18148" s="86" t="s">
        <v>28554</v>
      </c>
      <c r="F18148" s="85" t="s">
        <v>38</v>
      </c>
      <c r="G18148" s="86" t="s">
        <v>74</v>
      </c>
      <c r="H18148" s="85" t="s">
        <v>30</v>
      </c>
      <c r="I18148" s="85">
        <v>1</v>
      </c>
      <c r="J18148" s="88">
        <v>0.13693371960689019</v>
      </c>
      <c r="K18148" s="146">
        <v>0.78855047906290132</v>
      </c>
      <c r="L18148" s="147">
        <v>1.2060431010247741E-9</v>
      </c>
      <c r="M18148" s="147">
        <v>4.2339226095581984E-3</v>
      </c>
      <c r="N18148" s="87">
        <v>1.4601001868955099</v>
      </c>
      <c r="O18148" s="88">
        <v>0.12862274900930301</v>
      </c>
      <c r="P18148" s="89">
        <v>88.091728337343014</v>
      </c>
    </row>
    <row r="18149" spans="1:16">
      <c r="A18149" s="75" t="s">
        <v>21536</v>
      </c>
      <c r="B18149" s="85">
        <v>18145</v>
      </c>
      <c r="C18149" s="85">
        <v>13294</v>
      </c>
      <c r="D18149" s="85">
        <v>18145</v>
      </c>
      <c r="E18149" s="86" t="s">
        <v>21537</v>
      </c>
      <c r="F18149" s="85" t="s">
        <v>55</v>
      </c>
      <c r="G18149" s="86" t="s">
        <v>21538</v>
      </c>
      <c r="H18149" s="85" t="s">
        <v>30</v>
      </c>
      <c r="I18149" s="85">
        <v>1</v>
      </c>
      <c r="J18149" s="88">
        <v>0.83119868212080716</v>
      </c>
      <c r="K18149" s="146">
        <v>0.67791293562363908</v>
      </c>
      <c r="L18149" s="147">
        <v>3.3588521998421191E-9</v>
      </c>
      <c r="M18149" s="147">
        <v>0.1143280168432769</v>
      </c>
      <c r="N18149" s="87">
        <v>11.79516741010957</v>
      </c>
      <c r="O18149" s="88">
        <v>0.76590988850518282</v>
      </c>
      <c r="P18149" s="89">
        <v>64.934210925122244</v>
      </c>
    </row>
    <row r="18150" spans="1:16">
      <c r="A18150" s="75" t="s">
        <v>28556</v>
      </c>
      <c r="B18150" s="85">
        <v>18146</v>
      </c>
      <c r="C18150" s="85">
        <v>18008</v>
      </c>
      <c r="D18150" s="85">
        <v>18146</v>
      </c>
      <c r="E18150" s="86" t="s">
        <v>21538</v>
      </c>
      <c r="F18150" s="85" t="s">
        <v>55</v>
      </c>
      <c r="G18150" s="86" t="s">
        <v>21538</v>
      </c>
      <c r="H18150" s="85" t="s">
        <v>30</v>
      </c>
      <c r="I18150" s="85">
        <v>1</v>
      </c>
      <c r="J18150" s="88">
        <v>0.83119868212080716</v>
      </c>
      <c r="K18150" s="146">
        <v>0.67791293562363908</v>
      </c>
      <c r="L18150" s="147">
        <v>3.3588521998421191E-9</v>
      </c>
      <c r="M18150" s="147">
        <v>0.1143280168432769</v>
      </c>
      <c r="N18150" s="87">
        <v>11.79516741010957</v>
      </c>
      <c r="O18150" s="88">
        <v>0.76590988850518282</v>
      </c>
      <c r="P18150" s="89">
        <v>64.934210925122244</v>
      </c>
    </row>
    <row r="18151" spans="1:16">
      <c r="A18151" s="75" t="s">
        <v>21539</v>
      </c>
      <c r="B18151" s="85">
        <v>18147</v>
      </c>
      <c r="C18151" s="85">
        <v>13295</v>
      </c>
      <c r="D18151" s="85">
        <v>18147</v>
      </c>
      <c r="E18151" s="86" t="s">
        <v>21540</v>
      </c>
      <c r="F18151" s="85" t="s">
        <v>55</v>
      </c>
      <c r="G18151" s="86" t="s">
        <v>21541</v>
      </c>
      <c r="H18151" s="85" t="s">
        <v>30</v>
      </c>
      <c r="I18151" s="85">
        <v>1</v>
      </c>
      <c r="J18151" s="88">
        <v>0.83104313195687463</v>
      </c>
      <c r="K18151" s="146">
        <v>0.67762727266953715</v>
      </c>
      <c r="L18151" s="147">
        <v>3.357884648572375E-9</v>
      </c>
      <c r="M18151" s="147">
        <v>0.1143080686491303</v>
      </c>
      <c r="N18151" s="87">
        <v>11.79304662379206</v>
      </c>
      <c r="O18151" s="88">
        <v>0.76576959324362326</v>
      </c>
      <c r="P18151" s="89">
        <v>64.933991840472316</v>
      </c>
    </row>
    <row r="18152" spans="1:16">
      <c r="A18152" s="75" t="s">
        <v>28557</v>
      </c>
      <c r="B18152" s="85">
        <v>18148</v>
      </c>
      <c r="C18152" s="85">
        <v>18009</v>
      </c>
      <c r="D18152" s="85">
        <v>18148</v>
      </c>
      <c r="E18152" s="86" t="s">
        <v>21541</v>
      </c>
      <c r="F18152" s="85" t="s">
        <v>55</v>
      </c>
      <c r="G18152" s="86" t="s">
        <v>21541</v>
      </c>
      <c r="H18152" s="85" t="s">
        <v>30</v>
      </c>
      <c r="I18152" s="85">
        <v>1</v>
      </c>
      <c r="J18152" s="88">
        <v>0.83104313195687463</v>
      </c>
      <c r="K18152" s="146">
        <v>0.67762727266953715</v>
      </c>
      <c r="L18152" s="147">
        <v>3.357884648572375E-9</v>
      </c>
      <c r="M18152" s="147">
        <v>0.1143080686491303</v>
      </c>
      <c r="N18152" s="87">
        <v>11.79304662379206</v>
      </c>
      <c r="O18152" s="88">
        <v>0.76576959324362326</v>
      </c>
      <c r="P18152" s="89">
        <v>64.933991840472316</v>
      </c>
    </row>
    <row r="18153" spans="1:16">
      <c r="A18153" s="75" t="s">
        <v>21542</v>
      </c>
      <c r="B18153" s="85">
        <v>18149</v>
      </c>
      <c r="C18153" s="85">
        <v>13296</v>
      </c>
      <c r="D18153" s="85">
        <v>18149</v>
      </c>
      <c r="E18153" s="86" t="s">
        <v>21543</v>
      </c>
      <c r="F18153" s="85" t="s">
        <v>55</v>
      </c>
      <c r="G18153" s="86" t="s">
        <v>21544</v>
      </c>
      <c r="H18153" s="85" t="s">
        <v>30</v>
      </c>
      <c r="I18153" s="85">
        <v>1</v>
      </c>
      <c r="J18153" s="88">
        <v>0.82325993167093015</v>
      </c>
      <c r="K18153" s="146">
        <v>0.67028902608125329</v>
      </c>
      <c r="L18153" s="147">
        <v>3.3389417692394139E-9</v>
      </c>
      <c r="M18153" s="147">
        <v>0.11336632431790419</v>
      </c>
      <c r="N18153" s="87">
        <v>11.673353516932259</v>
      </c>
      <c r="O18153" s="88">
        <v>0.75875835259982394</v>
      </c>
      <c r="P18153" s="89">
        <v>64.999175386853565</v>
      </c>
    </row>
    <row r="18154" spans="1:16">
      <c r="A18154" s="75" t="s">
        <v>28560</v>
      </c>
      <c r="B18154" s="85">
        <v>18150</v>
      </c>
      <c r="C18154" s="85">
        <v>18011</v>
      </c>
      <c r="D18154" s="85">
        <v>18150</v>
      </c>
      <c r="E18154" s="86" t="s">
        <v>28561</v>
      </c>
      <c r="F18154" s="85" t="s">
        <v>55</v>
      </c>
      <c r="G18154" s="86" t="s">
        <v>21544</v>
      </c>
      <c r="H18154" s="85" t="s">
        <v>30</v>
      </c>
      <c r="I18154" s="85">
        <v>1</v>
      </c>
      <c r="J18154" s="88">
        <v>0.84789761517860351</v>
      </c>
      <c r="K18154" s="146">
        <v>0.69523471306646567</v>
      </c>
      <c r="L18154" s="147">
        <v>3.461220511838541E-9</v>
      </c>
      <c r="M18154" s="147">
        <v>0.11673316282312229</v>
      </c>
      <c r="N18154" s="87">
        <v>12.020234729359171</v>
      </c>
      <c r="O18154" s="88">
        <v>0.7814777553951473</v>
      </c>
      <c r="P18154" s="89">
        <v>65.013518703291567</v>
      </c>
    </row>
    <row r="18155" spans="1:16">
      <c r="A18155" s="75" t="s">
        <v>28568</v>
      </c>
      <c r="B18155" s="85">
        <v>18151</v>
      </c>
      <c r="C18155" s="85">
        <v>18015</v>
      </c>
      <c r="D18155" s="85">
        <v>18151</v>
      </c>
      <c r="E18155" s="86" t="s">
        <v>28569</v>
      </c>
      <c r="F18155" s="85" t="s">
        <v>55</v>
      </c>
      <c r="G18155" s="86" t="s">
        <v>21544</v>
      </c>
      <c r="H18155" s="85" t="s">
        <v>30</v>
      </c>
      <c r="I18155" s="85">
        <v>1</v>
      </c>
      <c r="J18155" s="88">
        <v>0.79545732834507799</v>
      </c>
      <c r="K18155" s="146">
        <v>0.64213885361375389</v>
      </c>
      <c r="L18155" s="147">
        <v>3.2009552830257718E-9</v>
      </c>
      <c r="M18155" s="147">
        <v>0.1095669867952172</v>
      </c>
      <c r="N18155" s="87">
        <v>11.28191246496433</v>
      </c>
      <c r="O18155" s="88">
        <v>0.73312044944541732</v>
      </c>
      <c r="P18155" s="89">
        <v>64.981930299681252</v>
      </c>
    </row>
    <row r="18156" spans="1:16">
      <c r="A18156" s="75" t="s">
        <v>21545</v>
      </c>
      <c r="B18156" s="85">
        <v>18152</v>
      </c>
      <c r="C18156" s="85">
        <v>13297</v>
      </c>
      <c r="D18156" s="85">
        <v>18152</v>
      </c>
      <c r="E18156" s="86" t="s">
        <v>21546</v>
      </c>
      <c r="F18156" s="85" t="s">
        <v>55</v>
      </c>
      <c r="G18156" s="86" t="s">
        <v>21547</v>
      </c>
      <c r="H18156" s="85" t="s">
        <v>30</v>
      </c>
      <c r="I18156" s="85">
        <v>1</v>
      </c>
      <c r="J18156" s="88">
        <v>0.79492559525725903</v>
      </c>
      <c r="K18156" s="146">
        <v>0.64415905600458079</v>
      </c>
      <c r="L18156" s="147">
        <v>3.1767976213699031E-9</v>
      </c>
      <c r="M18156" s="147">
        <v>0.1093857772838577</v>
      </c>
      <c r="N18156" s="87">
        <v>11.29159112291228</v>
      </c>
      <c r="O18156" s="88">
        <v>0.73241946262966595</v>
      </c>
      <c r="P18156" s="89">
        <v>64.864150203196814</v>
      </c>
    </row>
    <row r="18157" spans="1:16">
      <c r="A18157" s="75" t="s">
        <v>28562</v>
      </c>
      <c r="B18157" s="85">
        <v>18153</v>
      </c>
      <c r="C18157" s="85">
        <v>18012</v>
      </c>
      <c r="D18157" s="85">
        <v>18153</v>
      </c>
      <c r="E18157" s="86" t="s">
        <v>28563</v>
      </c>
      <c r="F18157" s="85" t="s">
        <v>55</v>
      </c>
      <c r="G18157" s="86" t="s">
        <v>21547</v>
      </c>
      <c r="H18157" s="85" t="s">
        <v>30</v>
      </c>
      <c r="I18157" s="85">
        <v>1</v>
      </c>
      <c r="J18157" s="88">
        <v>0.75185174185427617</v>
      </c>
      <c r="K18157" s="146">
        <v>0.60864380158305209</v>
      </c>
      <c r="L18157" s="147">
        <v>2.9922257594364322E-9</v>
      </c>
      <c r="M18157" s="147">
        <v>0.1035282814806399</v>
      </c>
      <c r="N18157" s="87">
        <v>10.690341211962201</v>
      </c>
      <c r="O18157" s="88">
        <v>0.69265580062862686</v>
      </c>
      <c r="P18157" s="89">
        <v>64.792674704673018</v>
      </c>
    </row>
    <row r="18158" spans="1:16">
      <c r="A18158" s="75" t="s">
        <v>28570</v>
      </c>
      <c r="B18158" s="85">
        <v>18154</v>
      </c>
      <c r="C18158" s="85">
        <v>18016</v>
      </c>
      <c r="D18158" s="85">
        <v>18154</v>
      </c>
      <c r="E18158" s="86" t="s">
        <v>28571</v>
      </c>
      <c r="F18158" s="85" t="s">
        <v>55</v>
      </c>
      <c r="G18158" s="86" t="s">
        <v>21547</v>
      </c>
      <c r="H18158" s="85" t="s">
        <v>30</v>
      </c>
      <c r="I18158" s="85">
        <v>1</v>
      </c>
      <c r="J18158" s="88">
        <v>0.92541403350747331</v>
      </c>
      <c r="K18158" s="146">
        <v>0.75174938557568349</v>
      </c>
      <c r="L18158" s="147">
        <v>3.7359417913448494E-9</v>
      </c>
      <c r="M18158" s="147">
        <v>0.12713054398184109</v>
      </c>
      <c r="N18158" s="87">
        <v>13.11302467667285</v>
      </c>
      <c r="O18158" s="88">
        <v>0.85287996810340228</v>
      </c>
      <c r="P18158" s="89">
        <v>65.04067437778987</v>
      </c>
    </row>
    <row r="18159" spans="1:16">
      <c r="A18159" s="75" t="s">
        <v>21548</v>
      </c>
      <c r="B18159" s="85">
        <v>18155</v>
      </c>
      <c r="C18159" s="85">
        <v>13298</v>
      </c>
      <c r="D18159" s="85">
        <v>18155</v>
      </c>
      <c r="E18159" s="86" t="s">
        <v>21549</v>
      </c>
      <c r="F18159" s="85" t="s">
        <v>55</v>
      </c>
      <c r="G18159" s="86" t="s">
        <v>21550</v>
      </c>
      <c r="H18159" s="85" t="s">
        <v>30</v>
      </c>
      <c r="I18159" s="85">
        <v>1</v>
      </c>
      <c r="J18159" s="88">
        <v>0.86507217170943929</v>
      </c>
      <c r="K18159" s="146">
        <v>0.70940745813429062</v>
      </c>
      <c r="L18159" s="147">
        <v>3.4874037790470479E-9</v>
      </c>
      <c r="M18159" s="147">
        <v>0.11861969247180799</v>
      </c>
      <c r="N18159" s="87">
        <v>12.295846214844151</v>
      </c>
      <c r="O18159" s="88">
        <v>0.7968197603909638</v>
      </c>
      <c r="P18159" s="89">
        <v>64.803979040418042</v>
      </c>
    </row>
    <row r="18160" spans="1:16">
      <c r="A18160" s="75" t="s">
        <v>28564</v>
      </c>
      <c r="B18160" s="85">
        <v>18156</v>
      </c>
      <c r="C18160" s="85">
        <v>18013</v>
      </c>
      <c r="D18160" s="85">
        <v>18156</v>
      </c>
      <c r="E18160" s="86" t="s">
        <v>28565</v>
      </c>
      <c r="F18160" s="85" t="s">
        <v>55</v>
      </c>
      <c r="G18160" s="86" t="s">
        <v>21550</v>
      </c>
      <c r="H18160" s="85" t="s">
        <v>30</v>
      </c>
      <c r="I18160" s="85">
        <v>1</v>
      </c>
      <c r="J18160" s="88">
        <v>0.82752939007984994</v>
      </c>
      <c r="K18160" s="146">
        <v>0.67643069722224669</v>
      </c>
      <c r="L18160" s="147">
        <v>3.3163367814219209E-9</v>
      </c>
      <c r="M18160" s="147">
        <v>0.11347826964751211</v>
      </c>
      <c r="N18160" s="87">
        <v>11.76795279182922</v>
      </c>
      <c r="O18160" s="88">
        <v>0.76218433437715516</v>
      </c>
      <c r="P18160" s="89">
        <v>64.767793333294009</v>
      </c>
    </row>
    <row r="18161" spans="1:16">
      <c r="A18161" s="75" t="s">
        <v>28572</v>
      </c>
      <c r="B18161" s="85">
        <v>18157</v>
      </c>
      <c r="C18161" s="85">
        <v>18017</v>
      </c>
      <c r="D18161" s="85">
        <v>18157</v>
      </c>
      <c r="E18161" s="86" t="s">
        <v>28573</v>
      </c>
      <c r="F18161" s="85" t="s">
        <v>55</v>
      </c>
      <c r="G18161" s="86" t="s">
        <v>21550</v>
      </c>
      <c r="H18161" s="85" t="s">
        <v>30</v>
      </c>
      <c r="I18161" s="85">
        <v>1</v>
      </c>
      <c r="J18161" s="88">
        <v>1.0845530489285751</v>
      </c>
      <c r="K18161" s="146">
        <v>0.9021946757739292</v>
      </c>
      <c r="L18161" s="147">
        <v>4.4874877651631379E-9</v>
      </c>
      <c r="M18161" s="147">
        <v>0.14867724129076751</v>
      </c>
      <c r="N18161" s="87">
        <v>15.381992380162121</v>
      </c>
      <c r="O18161" s="88">
        <v>0.99930378939476716</v>
      </c>
      <c r="P18161" s="89">
        <v>64.965822677402386</v>
      </c>
    </row>
    <row r="18162" spans="1:16">
      <c r="A18162" s="75" t="s">
        <v>21551</v>
      </c>
      <c r="B18162" s="85">
        <v>18158</v>
      </c>
      <c r="C18162" s="85">
        <v>13299</v>
      </c>
      <c r="D18162" s="85">
        <v>18158</v>
      </c>
      <c r="E18162" s="86" t="s">
        <v>21552</v>
      </c>
      <c r="F18162" s="85" t="s">
        <v>55</v>
      </c>
      <c r="G18162" s="86" t="s">
        <v>21553</v>
      </c>
      <c r="H18162" s="85" t="s">
        <v>30</v>
      </c>
      <c r="I18162" s="85">
        <v>1</v>
      </c>
      <c r="J18162" s="88">
        <v>0.83055844243765331</v>
      </c>
      <c r="K18162" s="146">
        <v>0.67673472523890521</v>
      </c>
      <c r="L18162" s="147">
        <v>3.3549493279520108E-9</v>
      </c>
      <c r="M18162" s="147">
        <v>0.1142485408621586</v>
      </c>
      <c r="N18162" s="87">
        <v>11.78661533457494</v>
      </c>
      <c r="O18162" s="88">
        <v>0.76534433760065457</v>
      </c>
      <c r="P18162" s="89">
        <v>64.93334310788849</v>
      </c>
    </row>
    <row r="18163" spans="1:16">
      <c r="A18163" s="75" t="s">
        <v>28558</v>
      </c>
      <c r="B18163" s="85">
        <v>18159</v>
      </c>
      <c r="C18163" s="85">
        <v>18010</v>
      </c>
      <c r="D18163" s="85">
        <v>18159</v>
      </c>
      <c r="E18163" s="86" t="s">
        <v>28559</v>
      </c>
      <c r="F18163" s="85" t="s">
        <v>55</v>
      </c>
      <c r="G18163" s="86" t="s">
        <v>21553</v>
      </c>
      <c r="H18163" s="85" t="s">
        <v>30</v>
      </c>
      <c r="I18163" s="85">
        <v>1</v>
      </c>
      <c r="J18163" s="88">
        <v>0.83055844243765331</v>
      </c>
      <c r="K18163" s="146">
        <v>0.67673472523890521</v>
      </c>
      <c r="L18163" s="147">
        <v>3.3549493279520108E-9</v>
      </c>
      <c r="M18163" s="147">
        <v>0.1142485408621586</v>
      </c>
      <c r="N18163" s="87">
        <v>11.78661533457495</v>
      </c>
      <c r="O18163" s="88">
        <v>0.76534433760065457</v>
      </c>
      <c r="P18163" s="89">
        <v>64.933343107888433</v>
      </c>
    </row>
    <row r="18164" spans="1:16">
      <c r="A18164" s="75" t="s">
        <v>21554</v>
      </c>
      <c r="B18164" s="85">
        <v>18160</v>
      </c>
      <c r="C18164" s="85">
        <v>13300</v>
      </c>
      <c r="D18164" s="85">
        <v>18160</v>
      </c>
      <c r="E18164" s="86" t="s">
        <v>21555</v>
      </c>
      <c r="F18164" s="85" t="s">
        <v>55</v>
      </c>
      <c r="G18164" s="86" t="s">
        <v>21556</v>
      </c>
      <c r="H18164" s="85" t="s">
        <v>30</v>
      </c>
      <c r="I18164" s="85">
        <v>1</v>
      </c>
      <c r="J18164" s="88">
        <v>1.113169225199891</v>
      </c>
      <c r="K18164" s="146">
        <v>0.92919898329160755</v>
      </c>
      <c r="L18164" s="147">
        <v>4.5694016845511258E-9</v>
      </c>
      <c r="M18164" s="147">
        <v>0.15198802034271369</v>
      </c>
      <c r="N18164" s="87">
        <v>15.812332361372899</v>
      </c>
      <c r="O18164" s="88">
        <v>1.025199493558101</v>
      </c>
      <c r="P18164" s="89">
        <v>64.835437943519707</v>
      </c>
    </row>
    <row r="18165" spans="1:16">
      <c r="A18165" s="75" t="s">
        <v>28566</v>
      </c>
      <c r="B18165" s="85">
        <v>18161</v>
      </c>
      <c r="C18165" s="85">
        <v>18014</v>
      </c>
      <c r="D18165" s="85">
        <v>18161</v>
      </c>
      <c r="E18165" s="86" t="s">
        <v>28567</v>
      </c>
      <c r="F18165" s="85" t="s">
        <v>55</v>
      </c>
      <c r="G18165" s="86" t="s">
        <v>21556</v>
      </c>
      <c r="H18165" s="85" t="s">
        <v>30</v>
      </c>
      <c r="I18165" s="85">
        <v>1</v>
      </c>
      <c r="J18165" s="88">
        <v>1.08214360375892</v>
      </c>
      <c r="K18165" s="146">
        <v>0.90234616631062581</v>
      </c>
      <c r="L18165" s="147">
        <v>4.4297563819385261E-9</v>
      </c>
      <c r="M18165" s="147">
        <v>0.14775953479372589</v>
      </c>
      <c r="N18165" s="87">
        <v>15.37809868703039</v>
      </c>
      <c r="O18165" s="88">
        <v>0.99656603338419825</v>
      </c>
      <c r="P18165" s="89">
        <v>64.80424229717579</v>
      </c>
    </row>
    <row r="18166" spans="1:16">
      <c r="A18166" s="75" t="s">
        <v>28574</v>
      </c>
      <c r="B18166" s="85">
        <v>18162</v>
      </c>
      <c r="C18166" s="85">
        <v>18018</v>
      </c>
      <c r="D18166" s="85">
        <v>18162</v>
      </c>
      <c r="E18166" s="86" t="s">
        <v>28575</v>
      </c>
      <c r="F18166" s="85" t="s">
        <v>55</v>
      </c>
      <c r="G18166" s="86" t="s">
        <v>21556</v>
      </c>
      <c r="H18166" s="85" t="s">
        <v>30</v>
      </c>
      <c r="I18166" s="85">
        <v>1</v>
      </c>
      <c r="J18166" s="88">
        <v>1.394351898767999</v>
      </c>
      <c r="K18166" s="146">
        <v>1.1725638707899289</v>
      </c>
      <c r="L18166" s="147">
        <v>5.8349956586974626E-9</v>
      </c>
      <c r="M18166" s="147">
        <v>0.19031043957517399</v>
      </c>
      <c r="N18166" s="87">
        <v>19.74775669242872</v>
      </c>
      <c r="O18166" s="88">
        <v>1.284702204906595</v>
      </c>
      <c r="P18166" s="89">
        <v>65.055602259832852</v>
      </c>
    </row>
    <row r="18167" spans="1:16">
      <c r="A18167" s="75" t="s">
        <v>21557</v>
      </c>
      <c r="B18167" s="85">
        <v>18163</v>
      </c>
      <c r="C18167" s="85">
        <v>13301</v>
      </c>
      <c r="D18167" s="85">
        <v>18163</v>
      </c>
      <c r="E18167" s="86" t="s">
        <v>21558</v>
      </c>
      <c r="F18167" s="85" t="s">
        <v>55</v>
      </c>
      <c r="G18167" s="86" t="s">
        <v>21559</v>
      </c>
      <c r="H18167" s="85" t="s">
        <v>30</v>
      </c>
      <c r="I18167" s="85">
        <v>1</v>
      </c>
      <c r="J18167" s="88">
        <v>0.1416457989617185</v>
      </c>
      <c r="K18167" s="146">
        <v>0.18996942369237529</v>
      </c>
      <c r="L18167" s="147">
        <v>6.0995705617774249E-10</v>
      </c>
      <c r="M18167" s="147">
        <v>6.7387569890327639E-3</v>
      </c>
      <c r="N18167" s="87">
        <v>1.965188617493199</v>
      </c>
      <c r="O18167" s="88">
        <v>0.12555082646421281</v>
      </c>
      <c r="P18167" s="89">
        <v>63.887417903104819</v>
      </c>
    </row>
    <row r="18168" spans="1:16">
      <c r="A18168" s="75" t="s">
        <v>28576</v>
      </c>
      <c r="B18168" s="85">
        <v>18164</v>
      </c>
      <c r="C18168" s="85">
        <v>18019</v>
      </c>
      <c r="D18168" s="85">
        <v>18164</v>
      </c>
      <c r="E18168" s="86" t="s">
        <v>21559</v>
      </c>
      <c r="F18168" s="85" t="s">
        <v>55</v>
      </c>
      <c r="G18168" s="86" t="s">
        <v>21559</v>
      </c>
      <c r="H18168" s="85" t="s">
        <v>30</v>
      </c>
      <c r="I18168" s="85">
        <v>1</v>
      </c>
      <c r="J18168" s="88">
        <v>0.1416457989617185</v>
      </c>
      <c r="K18168" s="146">
        <v>0.18996942369237529</v>
      </c>
      <c r="L18168" s="147">
        <v>6.0995705617774249E-10</v>
      </c>
      <c r="M18168" s="147">
        <v>6.7387569890327639E-3</v>
      </c>
      <c r="N18168" s="87">
        <v>1.965188617493199</v>
      </c>
      <c r="O18168" s="88">
        <v>0.12555082646421281</v>
      </c>
      <c r="P18168" s="89">
        <v>63.887417903104819</v>
      </c>
    </row>
    <row r="18169" spans="1:16">
      <c r="A18169" s="75" t="s">
        <v>21560</v>
      </c>
      <c r="B18169" s="85">
        <v>18165</v>
      </c>
      <c r="C18169" s="85">
        <v>13302</v>
      </c>
      <c r="D18169" s="85">
        <v>18165</v>
      </c>
      <c r="E18169" s="86" t="s">
        <v>21561</v>
      </c>
      <c r="F18169" s="85" t="s">
        <v>38</v>
      </c>
      <c r="G18169" s="86" t="s">
        <v>21562</v>
      </c>
      <c r="H18169" s="85" t="s">
        <v>30</v>
      </c>
      <c r="I18169" s="85">
        <v>1</v>
      </c>
      <c r="J18169" s="88">
        <v>5.1426179896086679E-2</v>
      </c>
      <c r="K18169" s="146">
        <v>6.3401576796038972E-2</v>
      </c>
      <c r="L18169" s="147">
        <v>2.9252463931608028E-10</v>
      </c>
      <c r="M18169" s="147">
        <v>5.9744376981384507E-3</v>
      </c>
      <c r="N18169" s="87">
        <v>0.66463596788294454</v>
      </c>
      <c r="O18169" s="88">
        <v>4.6640580912002863E-2</v>
      </c>
      <c r="P18169" s="89">
        <v>70.174626661518843</v>
      </c>
    </row>
    <row r="18170" spans="1:16">
      <c r="A18170" s="75" t="s">
        <v>21563</v>
      </c>
      <c r="B18170" s="85">
        <v>18166</v>
      </c>
      <c r="C18170" s="85">
        <v>13303</v>
      </c>
      <c r="D18170" s="85">
        <v>18166</v>
      </c>
      <c r="E18170" s="86" t="s">
        <v>21561</v>
      </c>
      <c r="F18170" s="85" t="s">
        <v>11</v>
      </c>
      <c r="G18170" s="86" t="s">
        <v>21562</v>
      </c>
      <c r="H18170" s="85" t="s">
        <v>30</v>
      </c>
      <c r="I18170" s="85">
        <v>1</v>
      </c>
      <c r="J18170" s="88">
        <v>5.0057236404571083E-2</v>
      </c>
      <c r="K18170" s="146">
        <v>6.0636817830731993E-2</v>
      </c>
      <c r="L18170" s="147">
        <v>2.8600534897976282E-10</v>
      </c>
      <c r="M18170" s="147">
        <v>5.9083226753499658E-3</v>
      </c>
      <c r="N18170" s="87">
        <v>0.66017902064281686</v>
      </c>
      <c r="O18170" s="88">
        <v>4.4991078226441189E-2</v>
      </c>
      <c r="P18170" s="89">
        <v>68.149815155642699</v>
      </c>
    </row>
    <row r="18171" spans="1:16">
      <c r="A18171" s="75" t="s">
        <v>24171</v>
      </c>
      <c r="B18171" s="85">
        <v>18167</v>
      </c>
      <c r="C18171" s="85">
        <v>14739</v>
      </c>
      <c r="D18171" s="85">
        <v>18167</v>
      </c>
      <c r="E18171" s="86" t="s">
        <v>24172</v>
      </c>
      <c r="F18171" s="85" t="s">
        <v>55</v>
      </c>
      <c r="G18171" s="86" t="s">
        <v>21562</v>
      </c>
      <c r="H18171" s="85" t="s">
        <v>30</v>
      </c>
      <c r="I18171" s="85">
        <v>1</v>
      </c>
      <c r="J18171" s="88">
        <v>5.0976158669274081E-2</v>
      </c>
      <c r="K18171" s="146">
        <v>6.2492700550145885E-2</v>
      </c>
      <c r="L18171" s="147">
        <v>2.9038151284425722E-10</v>
      </c>
      <c r="M18171" s="147">
        <v>5.9527032994211712E-3</v>
      </c>
      <c r="N18171" s="87">
        <v>0.66317080816139828</v>
      </c>
      <c r="O18171" s="88">
        <v>4.609832973305511E-2</v>
      </c>
      <c r="P18171" s="89">
        <v>69.512000778291181</v>
      </c>
    </row>
    <row r="18172" spans="1:16">
      <c r="A18172" s="75" t="s">
        <v>28577</v>
      </c>
      <c r="B18172" s="85">
        <v>18168</v>
      </c>
      <c r="C18172" s="85">
        <v>18020</v>
      </c>
      <c r="D18172" s="85">
        <v>18168</v>
      </c>
      <c r="E18172" s="86" t="s">
        <v>21562</v>
      </c>
      <c r="F18172" s="85" t="s">
        <v>38</v>
      </c>
      <c r="G18172" s="86" t="s">
        <v>21562</v>
      </c>
      <c r="H18172" s="85" t="s">
        <v>30</v>
      </c>
      <c r="I18172" s="85">
        <v>1</v>
      </c>
      <c r="J18172" s="88">
        <v>5.1426179896086693E-2</v>
      </c>
      <c r="K18172" s="146">
        <v>6.3401576796038972E-2</v>
      </c>
      <c r="L18172" s="147">
        <v>2.9252463931608028E-10</v>
      </c>
      <c r="M18172" s="147">
        <v>5.9744376981384481E-3</v>
      </c>
      <c r="N18172" s="87">
        <v>0.66463596788294432</v>
      </c>
      <c r="O18172" s="88">
        <v>4.6640580912002849E-2</v>
      </c>
      <c r="P18172" s="89">
        <v>70.174626661518843</v>
      </c>
    </row>
    <row r="18173" spans="1:16">
      <c r="A18173" s="75" t="s">
        <v>28578</v>
      </c>
      <c r="B18173" s="85">
        <v>18169</v>
      </c>
      <c r="C18173" s="85">
        <v>18021</v>
      </c>
      <c r="D18173" s="85">
        <v>18169</v>
      </c>
      <c r="E18173" s="86" t="s">
        <v>21562</v>
      </c>
      <c r="F18173" s="85" t="s">
        <v>11</v>
      </c>
      <c r="G18173" s="86" t="s">
        <v>21562</v>
      </c>
      <c r="H18173" s="85" t="s">
        <v>30</v>
      </c>
      <c r="I18173" s="85">
        <v>1</v>
      </c>
      <c r="J18173" s="88">
        <v>5.0057236404571083E-2</v>
      </c>
      <c r="K18173" s="146">
        <v>6.0636817830731993E-2</v>
      </c>
      <c r="L18173" s="147">
        <v>2.8600534897976292E-10</v>
      </c>
      <c r="M18173" s="147">
        <v>5.9083226753499658E-3</v>
      </c>
      <c r="N18173" s="87">
        <v>0.66017902064281686</v>
      </c>
      <c r="O18173" s="88">
        <v>4.4991078226441189E-2</v>
      </c>
      <c r="P18173" s="89">
        <v>68.149815155642699</v>
      </c>
    </row>
    <row r="18174" spans="1:16">
      <c r="A18174" s="75" t="s">
        <v>21564</v>
      </c>
      <c r="B18174" s="85">
        <v>18170</v>
      </c>
      <c r="C18174" s="85">
        <v>13304</v>
      </c>
      <c r="D18174" s="85">
        <v>18170</v>
      </c>
      <c r="E18174" s="86" t="s">
        <v>21565</v>
      </c>
      <c r="F18174" s="85" t="s">
        <v>38</v>
      </c>
      <c r="G18174" s="86" t="s">
        <v>21566</v>
      </c>
      <c r="H18174" s="85" t="s">
        <v>30</v>
      </c>
      <c r="I18174" s="85">
        <v>1</v>
      </c>
      <c r="J18174" s="88">
        <v>4.7739240980768392E-2</v>
      </c>
      <c r="K18174" s="146">
        <v>5.9587499024888357E-2</v>
      </c>
      <c r="L18174" s="147">
        <v>2.73320150173849E-10</v>
      </c>
      <c r="M18174" s="147">
        <v>5.5976157724833527E-3</v>
      </c>
      <c r="N18174" s="87">
        <v>0.61131898402529783</v>
      </c>
      <c r="O18174" s="88">
        <v>4.3320254435933257E-2</v>
      </c>
      <c r="P18174" s="89">
        <v>70.86358442639262</v>
      </c>
    </row>
    <row r="18175" spans="1:16">
      <c r="A18175" s="75" t="s">
        <v>21567</v>
      </c>
      <c r="B18175" s="85">
        <v>18171</v>
      </c>
      <c r="C18175" s="85">
        <v>13305</v>
      </c>
      <c r="D18175" s="85">
        <v>18171</v>
      </c>
      <c r="E18175" s="86" t="s">
        <v>21565</v>
      </c>
      <c r="F18175" s="85" t="s">
        <v>11</v>
      </c>
      <c r="G18175" s="86" t="s">
        <v>21566</v>
      </c>
      <c r="H18175" s="85" t="s">
        <v>30</v>
      </c>
      <c r="I18175" s="85">
        <v>1</v>
      </c>
      <c r="J18175" s="88">
        <v>4.7024767377643183E-2</v>
      </c>
      <c r="K18175" s="146">
        <v>5.7838495201385579E-2</v>
      </c>
      <c r="L18175" s="147">
        <v>2.694708726666525E-10</v>
      </c>
      <c r="M18175" s="147">
        <v>5.5551119075118024E-3</v>
      </c>
      <c r="N18175" s="87">
        <v>0.60901900245132246</v>
      </c>
      <c r="O18175" s="88">
        <v>4.2265825816639277E-2</v>
      </c>
      <c r="P18175" s="89">
        <v>69.399847371786223</v>
      </c>
    </row>
    <row r="18176" spans="1:16">
      <c r="A18176" s="75" t="s">
        <v>24173</v>
      </c>
      <c r="B18176" s="85">
        <v>18172</v>
      </c>
      <c r="C18176" s="85">
        <v>14740</v>
      </c>
      <c r="D18176" s="85">
        <v>18172</v>
      </c>
      <c r="E18176" s="86" t="s">
        <v>24174</v>
      </c>
      <c r="F18176" s="85" t="s">
        <v>55</v>
      </c>
      <c r="G18176" s="86" t="s">
        <v>21566</v>
      </c>
      <c r="H18176" s="85" t="s">
        <v>30</v>
      </c>
      <c r="I18176" s="85">
        <v>1</v>
      </c>
      <c r="J18176" s="88">
        <v>4.7503041472126882E-2</v>
      </c>
      <c r="K18176" s="146">
        <v>5.9009291737850404E-2</v>
      </c>
      <c r="L18176" s="147">
        <v>2.7204760847063182E-10</v>
      </c>
      <c r="M18176" s="147">
        <v>5.5835643198086406E-3</v>
      </c>
      <c r="N18176" s="87">
        <v>0.61055862770802993</v>
      </c>
      <c r="O18176" s="88">
        <v>4.2971668399044961E-2</v>
      </c>
      <c r="P18176" s="89">
        <v>70.380904386456521</v>
      </c>
    </row>
    <row r="18177" spans="1:16">
      <c r="A18177" s="75" t="s">
        <v>28579</v>
      </c>
      <c r="B18177" s="85">
        <v>18173</v>
      </c>
      <c r="C18177" s="85">
        <v>18022</v>
      </c>
      <c r="D18177" s="85">
        <v>18173</v>
      </c>
      <c r="E18177" s="86" t="s">
        <v>21566</v>
      </c>
      <c r="F18177" s="85" t="s">
        <v>38</v>
      </c>
      <c r="G18177" s="86" t="s">
        <v>21566</v>
      </c>
      <c r="H18177" s="85" t="s">
        <v>30</v>
      </c>
      <c r="I18177" s="85">
        <v>1</v>
      </c>
      <c r="J18177" s="88">
        <v>4.7739240980768392E-2</v>
      </c>
      <c r="K18177" s="146">
        <v>5.9587499024888357E-2</v>
      </c>
      <c r="L18177" s="147">
        <v>2.73320150173849E-10</v>
      </c>
      <c r="M18177" s="147">
        <v>5.5976157724833527E-3</v>
      </c>
      <c r="N18177" s="87">
        <v>0.61131898402529783</v>
      </c>
      <c r="O18177" s="88">
        <v>4.3320254435933257E-2</v>
      </c>
      <c r="P18177" s="89">
        <v>70.86358442639262</v>
      </c>
    </row>
    <row r="18178" spans="1:16">
      <c r="A18178" s="75" t="s">
        <v>28580</v>
      </c>
      <c r="B18178" s="85">
        <v>18174</v>
      </c>
      <c r="C18178" s="85">
        <v>18023</v>
      </c>
      <c r="D18178" s="85">
        <v>18174</v>
      </c>
      <c r="E18178" s="86" t="s">
        <v>21566</v>
      </c>
      <c r="F18178" s="85" t="s">
        <v>11</v>
      </c>
      <c r="G18178" s="86" t="s">
        <v>21566</v>
      </c>
      <c r="H18178" s="85" t="s">
        <v>30</v>
      </c>
      <c r="I18178" s="85">
        <v>1</v>
      </c>
      <c r="J18178" s="88">
        <v>4.7024767377643183E-2</v>
      </c>
      <c r="K18178" s="146">
        <v>5.7838495201385579E-2</v>
      </c>
      <c r="L18178" s="147">
        <v>2.694708726666525E-10</v>
      </c>
      <c r="M18178" s="147">
        <v>5.5551119075118024E-3</v>
      </c>
      <c r="N18178" s="87">
        <v>0.60901900245132246</v>
      </c>
      <c r="O18178" s="88">
        <v>4.2265825816639277E-2</v>
      </c>
      <c r="P18178" s="89">
        <v>69.399847371786223</v>
      </c>
    </row>
    <row r="18179" spans="1:16">
      <c r="A18179" s="75" t="s">
        <v>21568</v>
      </c>
      <c r="B18179" s="85">
        <v>18175</v>
      </c>
      <c r="C18179" s="85">
        <v>13306</v>
      </c>
      <c r="D18179" s="85">
        <v>18175</v>
      </c>
      <c r="E18179" s="86" t="s">
        <v>21569</v>
      </c>
      <c r="F18179" s="85" t="s">
        <v>55</v>
      </c>
      <c r="G18179" s="86" t="s">
        <v>21570</v>
      </c>
      <c r="H18179" s="85" t="s">
        <v>30</v>
      </c>
      <c r="I18179" s="85">
        <v>1</v>
      </c>
      <c r="J18179" s="88">
        <v>6.6982150748127134E-2</v>
      </c>
      <c r="K18179" s="146">
        <v>9.1947960168515488E-2</v>
      </c>
      <c r="L18179" s="147">
        <v>3.8795331009677801E-10</v>
      </c>
      <c r="M18179" s="147">
        <v>7.9396028273810287E-3</v>
      </c>
      <c r="N18179" s="87">
        <v>0.87697269652713028</v>
      </c>
      <c r="O18179" s="88">
        <v>6.0237102346261548E-2</v>
      </c>
      <c r="P18179" s="89">
        <v>68.687545900578712</v>
      </c>
    </row>
    <row r="18180" spans="1:16">
      <c r="A18180" s="75" t="s">
        <v>28581</v>
      </c>
      <c r="B18180" s="85">
        <v>18176</v>
      </c>
      <c r="C18180" s="85">
        <v>18024</v>
      </c>
      <c r="D18180" s="85">
        <v>18176</v>
      </c>
      <c r="E18180" s="86" t="s">
        <v>21570</v>
      </c>
      <c r="F18180" s="85" t="s">
        <v>55</v>
      </c>
      <c r="G18180" s="86" t="s">
        <v>21570</v>
      </c>
      <c r="H18180" s="85" t="s">
        <v>30</v>
      </c>
      <c r="I18180" s="85">
        <v>1</v>
      </c>
      <c r="J18180" s="88">
        <v>6.6982150748127134E-2</v>
      </c>
      <c r="K18180" s="146">
        <v>9.1947960168515488E-2</v>
      </c>
      <c r="L18180" s="147">
        <v>3.8795331009677801E-10</v>
      </c>
      <c r="M18180" s="147">
        <v>7.9396028273810287E-3</v>
      </c>
      <c r="N18180" s="87">
        <v>0.87697269652713028</v>
      </c>
      <c r="O18180" s="88">
        <v>6.0237102346261548E-2</v>
      </c>
      <c r="P18180" s="89">
        <v>68.687545900578712</v>
      </c>
    </row>
    <row r="18181" spans="1:16">
      <c r="A18181" s="75" t="s">
        <v>21571</v>
      </c>
      <c r="B18181" s="85">
        <v>18177</v>
      </c>
      <c r="C18181" s="85">
        <v>13307</v>
      </c>
      <c r="D18181" s="85">
        <v>18177</v>
      </c>
      <c r="E18181" s="86" t="s">
        <v>21572</v>
      </c>
      <c r="F18181" s="85" t="s">
        <v>55</v>
      </c>
      <c r="G18181" s="86" t="s">
        <v>21573</v>
      </c>
      <c r="H18181" s="85" t="s">
        <v>30</v>
      </c>
      <c r="I18181" s="85">
        <v>1</v>
      </c>
      <c r="J18181" s="88">
        <v>6.3093396649832004E-2</v>
      </c>
      <c r="K18181" s="146">
        <v>8.4806386315956425E-2</v>
      </c>
      <c r="L18181" s="147">
        <v>3.637645283532032E-10</v>
      </c>
      <c r="M18181" s="147">
        <v>7.4408979737163204E-3</v>
      </c>
      <c r="N18181" s="87">
        <v>0.82395303858956304</v>
      </c>
      <c r="O18181" s="88">
        <v>5.6729720807276417E-2</v>
      </c>
      <c r="P18181" s="89">
        <v>68.850672490250105</v>
      </c>
    </row>
    <row r="18182" spans="1:16">
      <c r="A18182" s="75" t="s">
        <v>28582</v>
      </c>
      <c r="B18182" s="85">
        <v>18178</v>
      </c>
      <c r="C18182" s="85">
        <v>18025</v>
      </c>
      <c r="D18182" s="85">
        <v>18178</v>
      </c>
      <c r="E18182" s="86" t="s">
        <v>21573</v>
      </c>
      <c r="F18182" s="85" t="s">
        <v>55</v>
      </c>
      <c r="G18182" s="86" t="s">
        <v>21573</v>
      </c>
      <c r="H18182" s="85" t="s">
        <v>30</v>
      </c>
      <c r="I18182" s="85">
        <v>1</v>
      </c>
      <c r="J18182" s="88">
        <v>6.3093396649832004E-2</v>
      </c>
      <c r="K18182" s="146">
        <v>8.4806386315956425E-2</v>
      </c>
      <c r="L18182" s="147">
        <v>3.637645283532032E-10</v>
      </c>
      <c r="M18182" s="147">
        <v>7.4408979737163204E-3</v>
      </c>
      <c r="N18182" s="87">
        <v>0.82395303858956304</v>
      </c>
      <c r="O18182" s="88">
        <v>5.6729720807276417E-2</v>
      </c>
      <c r="P18182" s="89">
        <v>68.850672490250105</v>
      </c>
    </row>
    <row r="18183" spans="1:16">
      <c r="A18183" s="75" t="s">
        <v>21574</v>
      </c>
      <c r="B18183" s="85">
        <v>18179</v>
      </c>
      <c r="C18183" s="85">
        <v>13308</v>
      </c>
      <c r="D18183" s="85">
        <v>18179</v>
      </c>
      <c r="E18183" s="86" t="s">
        <v>21575</v>
      </c>
      <c r="F18183" s="85" t="s">
        <v>32</v>
      </c>
      <c r="G18183" s="86" t="s">
        <v>21576</v>
      </c>
      <c r="H18183" s="85" t="s">
        <v>30</v>
      </c>
      <c r="I18183" s="85">
        <v>1</v>
      </c>
      <c r="J18183" s="88">
        <v>1.589589672518269</v>
      </c>
      <c r="K18183" s="146">
        <v>1.7373517478898306</v>
      </c>
      <c r="L18183" s="147">
        <v>6.9604425185638466E-9</v>
      </c>
      <c r="M18183" s="147">
        <v>0.2136865334291749</v>
      </c>
      <c r="N18183" s="87">
        <v>23.7074107361172</v>
      </c>
      <c r="O18183" s="88">
        <v>1.4073897382045679</v>
      </c>
      <c r="P18183" s="89">
        <v>59.364970467250203</v>
      </c>
    </row>
    <row r="18184" spans="1:16">
      <c r="A18184" s="75" t="s">
        <v>21577</v>
      </c>
      <c r="B18184" s="85">
        <v>18180</v>
      </c>
      <c r="C18184" s="85">
        <v>13309</v>
      </c>
      <c r="D18184" s="85">
        <v>18180</v>
      </c>
      <c r="E18184" s="86" t="s">
        <v>21575</v>
      </c>
      <c r="F18184" s="85" t="s">
        <v>31</v>
      </c>
      <c r="G18184" s="86" t="s">
        <v>21576</v>
      </c>
      <c r="H18184" s="85" t="s">
        <v>30</v>
      </c>
      <c r="I18184" s="85">
        <v>1</v>
      </c>
      <c r="J18184" s="88">
        <v>2.0058656320825339</v>
      </c>
      <c r="K18184" s="146">
        <v>2.5200880662025194</v>
      </c>
      <c r="L18184" s="147">
        <v>9.0332235277868321E-9</v>
      </c>
      <c r="M18184" s="147">
        <v>0.27060156903010352</v>
      </c>
      <c r="N18184" s="87">
        <v>30.402850117875051</v>
      </c>
      <c r="O18184" s="88">
        <v>1.7992787740937719</v>
      </c>
      <c r="P18184" s="89">
        <v>59.181253307429358</v>
      </c>
    </row>
    <row r="18185" spans="1:16">
      <c r="A18185" s="75" t="s">
        <v>21578</v>
      </c>
      <c r="B18185" s="85">
        <v>18181</v>
      </c>
      <c r="C18185" s="85">
        <v>13310</v>
      </c>
      <c r="D18185" s="85">
        <v>18181</v>
      </c>
      <c r="E18185" s="86" t="s">
        <v>21575</v>
      </c>
      <c r="F18185" s="85" t="s">
        <v>38</v>
      </c>
      <c r="G18185" s="86" t="s">
        <v>21576</v>
      </c>
      <c r="H18185" s="85" t="s">
        <v>30</v>
      </c>
      <c r="I18185" s="85">
        <v>1</v>
      </c>
      <c r="J18185" s="88">
        <v>2.0788080370357132</v>
      </c>
      <c r="K18185" s="146">
        <v>2.6474485936368333</v>
      </c>
      <c r="L18185" s="147">
        <v>9.3791179585372893E-9</v>
      </c>
      <c r="M18185" s="147">
        <v>0.27162192986035733</v>
      </c>
      <c r="N18185" s="87">
        <v>30.68109305289396</v>
      </c>
      <c r="O18185" s="88">
        <v>1.880513458095713</v>
      </c>
      <c r="P18185" s="89">
        <v>61.292257575495206</v>
      </c>
    </row>
    <row r="18186" spans="1:16">
      <c r="A18186" s="75" t="s">
        <v>21579</v>
      </c>
      <c r="B18186" s="85">
        <v>18182</v>
      </c>
      <c r="C18186" s="85">
        <v>13311</v>
      </c>
      <c r="D18186" s="85">
        <v>18182</v>
      </c>
      <c r="E18186" s="86" t="s">
        <v>21575</v>
      </c>
      <c r="F18186" s="85" t="s">
        <v>243</v>
      </c>
      <c r="G18186" s="86" t="s">
        <v>21576</v>
      </c>
      <c r="H18186" s="85" t="s">
        <v>30</v>
      </c>
      <c r="I18186" s="85">
        <v>1</v>
      </c>
      <c r="J18186" s="88">
        <v>0.65540859054630762</v>
      </c>
      <c r="K18186" s="146">
        <v>0.85099266717624344</v>
      </c>
      <c r="L18186" s="147">
        <v>3.117895702149605E-9</v>
      </c>
      <c r="M18186" s="147">
        <v>5.6573686414911069E-2</v>
      </c>
      <c r="N18186" s="87">
        <v>8.8900324966543955</v>
      </c>
      <c r="O18186" s="88">
        <v>0.60104958724515678</v>
      </c>
      <c r="P18186" s="89">
        <v>67.609380221202898</v>
      </c>
    </row>
    <row r="18187" spans="1:16">
      <c r="A18187" s="75" t="s">
        <v>24175</v>
      </c>
      <c r="B18187" s="85">
        <v>18183</v>
      </c>
      <c r="C18187" s="85">
        <v>14741</v>
      </c>
      <c r="D18187" s="85">
        <v>18183</v>
      </c>
      <c r="E18187" s="86" t="s">
        <v>24176</v>
      </c>
      <c r="F18187" s="85" t="s">
        <v>55</v>
      </c>
      <c r="G18187" s="86" t="s">
        <v>21576</v>
      </c>
      <c r="H18187" s="85" t="s">
        <v>30</v>
      </c>
      <c r="I18187" s="85">
        <v>1</v>
      </c>
      <c r="J18187" s="88">
        <v>2.000118995781647</v>
      </c>
      <c r="K18187" s="146">
        <v>2.543915559821273</v>
      </c>
      <c r="L18187" s="147">
        <v>9.029863913046205E-9</v>
      </c>
      <c r="M18187" s="147">
        <v>0.26078783328772492</v>
      </c>
      <c r="N18187" s="87">
        <v>29.563089664664641</v>
      </c>
      <c r="O18187" s="88">
        <v>1.8081119822933081</v>
      </c>
      <c r="P18187" s="89">
        <v>61.161130409669546</v>
      </c>
    </row>
    <row r="18188" spans="1:16">
      <c r="A18188" s="75" t="s">
        <v>24177</v>
      </c>
      <c r="B18188" s="85">
        <v>18184</v>
      </c>
      <c r="C18188" s="85">
        <v>14742</v>
      </c>
      <c r="D18188" s="85">
        <v>18184</v>
      </c>
      <c r="E18188" s="86" t="s">
        <v>24176</v>
      </c>
      <c r="F18188" s="85" t="s">
        <v>11</v>
      </c>
      <c r="G18188" s="86" t="s">
        <v>21576</v>
      </c>
      <c r="H18188" s="85" t="s">
        <v>30</v>
      </c>
      <c r="I18188" s="85">
        <v>1</v>
      </c>
      <c r="J18188" s="88">
        <v>1.9974310750237829</v>
      </c>
      <c r="K18188" s="146">
        <v>2.5042283126254041</v>
      </c>
      <c r="L18188" s="147">
        <v>8.9912249706016452E-9</v>
      </c>
      <c r="M18188" s="147">
        <v>0.26944836019291901</v>
      </c>
      <c r="N18188" s="87">
        <v>30.26718755028892</v>
      </c>
      <c r="O18188" s="88">
        <v>1.7913383433339309</v>
      </c>
      <c r="P18188" s="89">
        <v>59.184169006704806</v>
      </c>
    </row>
    <row r="18189" spans="1:16">
      <c r="A18189" s="75" t="s">
        <v>28583</v>
      </c>
      <c r="B18189" s="85">
        <v>18185</v>
      </c>
      <c r="C18189" s="85">
        <v>18026</v>
      </c>
      <c r="D18189" s="85">
        <v>18185</v>
      </c>
      <c r="E18189" s="86" t="s">
        <v>21576</v>
      </c>
      <c r="F18189" s="85" t="s">
        <v>32</v>
      </c>
      <c r="G18189" s="86" t="s">
        <v>21576</v>
      </c>
      <c r="H18189" s="85" t="s">
        <v>30</v>
      </c>
      <c r="I18189" s="85">
        <v>1</v>
      </c>
      <c r="J18189" s="88">
        <v>1.589589672518269</v>
      </c>
      <c r="K18189" s="146">
        <v>1.7373517478898308</v>
      </c>
      <c r="L18189" s="147">
        <v>6.9604425185638458E-9</v>
      </c>
      <c r="M18189" s="147">
        <v>0.2136865334291749</v>
      </c>
      <c r="N18189" s="87">
        <v>23.7074107361172</v>
      </c>
      <c r="O18189" s="88">
        <v>1.407389738204569</v>
      </c>
      <c r="P18189" s="89">
        <v>59.364970467250245</v>
      </c>
    </row>
    <row r="18190" spans="1:16">
      <c r="A18190" s="75" t="s">
        <v>28584</v>
      </c>
      <c r="B18190" s="85">
        <v>18186</v>
      </c>
      <c r="C18190" s="85">
        <v>18027</v>
      </c>
      <c r="D18190" s="85">
        <v>18186</v>
      </c>
      <c r="E18190" s="86" t="s">
        <v>21576</v>
      </c>
      <c r="F18190" s="85" t="s">
        <v>31</v>
      </c>
      <c r="G18190" s="86" t="s">
        <v>21576</v>
      </c>
      <c r="H18190" s="85" t="s">
        <v>30</v>
      </c>
      <c r="I18190" s="85">
        <v>1</v>
      </c>
      <c r="J18190" s="88">
        <v>2.0058656320825339</v>
      </c>
      <c r="K18190" s="146">
        <v>2.5200880662025185</v>
      </c>
      <c r="L18190" s="147">
        <v>9.0332235277868321E-9</v>
      </c>
      <c r="M18190" s="147">
        <v>0.27060156903010352</v>
      </c>
      <c r="N18190" s="87">
        <v>30.402850117875051</v>
      </c>
      <c r="O18190" s="88">
        <v>1.7992787740937719</v>
      </c>
      <c r="P18190" s="89">
        <v>59.181253307429358</v>
      </c>
    </row>
    <row r="18191" spans="1:16">
      <c r="A18191" s="75" t="s">
        <v>28585</v>
      </c>
      <c r="B18191" s="85">
        <v>18187</v>
      </c>
      <c r="C18191" s="85">
        <v>18028</v>
      </c>
      <c r="D18191" s="85">
        <v>18187</v>
      </c>
      <c r="E18191" s="86" t="s">
        <v>21576</v>
      </c>
      <c r="F18191" s="85" t="s">
        <v>38</v>
      </c>
      <c r="G18191" s="86" t="s">
        <v>21576</v>
      </c>
      <c r="H18191" s="85" t="s">
        <v>30</v>
      </c>
      <c r="I18191" s="85">
        <v>1</v>
      </c>
      <c r="J18191" s="88">
        <v>2.078808037035714</v>
      </c>
      <c r="K18191" s="146">
        <v>2.6474485936368337</v>
      </c>
      <c r="L18191" s="147">
        <v>9.3791179585372926E-9</v>
      </c>
      <c r="M18191" s="147">
        <v>0.27162192986035738</v>
      </c>
      <c r="N18191" s="87">
        <v>30.681093052893971</v>
      </c>
      <c r="O18191" s="88">
        <v>1.8805134580957139</v>
      </c>
      <c r="P18191" s="89">
        <v>61.292257575495206</v>
      </c>
    </row>
    <row r="18192" spans="1:16">
      <c r="A18192" s="75" t="s">
        <v>28588</v>
      </c>
      <c r="B18192" s="85">
        <v>18188</v>
      </c>
      <c r="C18192" s="85">
        <v>18031</v>
      </c>
      <c r="D18192" s="85">
        <v>18188</v>
      </c>
      <c r="E18192" s="86" t="s">
        <v>28589</v>
      </c>
      <c r="F18192" s="85" t="s">
        <v>243</v>
      </c>
      <c r="G18192" s="86" t="s">
        <v>21576</v>
      </c>
      <c r="H18192" s="85" t="s">
        <v>30</v>
      </c>
      <c r="I18192" s="85">
        <v>1</v>
      </c>
      <c r="J18192" s="88">
        <v>0.65540859054630796</v>
      </c>
      <c r="K18192" s="146">
        <v>0.85099266717624344</v>
      </c>
      <c r="L18192" s="147">
        <v>3.117895702149605E-9</v>
      </c>
      <c r="M18192" s="147">
        <v>5.6573686414911083E-2</v>
      </c>
      <c r="N18192" s="87">
        <v>8.8900324966543991</v>
      </c>
      <c r="O18192" s="88">
        <v>0.60104958724515711</v>
      </c>
      <c r="P18192" s="89">
        <v>67.609380221202912</v>
      </c>
    </row>
    <row r="18193" spans="1:16">
      <c r="A18193" s="75" t="s">
        <v>21580</v>
      </c>
      <c r="B18193" s="85">
        <v>18189</v>
      </c>
      <c r="C18193" s="85">
        <v>13312</v>
      </c>
      <c r="D18193" s="85">
        <v>18189</v>
      </c>
      <c r="E18193" s="86" t="s">
        <v>21581</v>
      </c>
      <c r="F18193" s="85" t="s">
        <v>243</v>
      </c>
      <c r="G18193" s="86" t="s">
        <v>21582</v>
      </c>
      <c r="H18193" s="85" t="s">
        <v>30</v>
      </c>
      <c r="I18193" s="85">
        <v>1</v>
      </c>
      <c r="J18193" s="88">
        <v>0.67522313107968923</v>
      </c>
      <c r="K18193" s="146">
        <v>0.86928569658170729</v>
      </c>
      <c r="L18193" s="147">
        <v>3.1974912432394039E-9</v>
      </c>
      <c r="M18193" s="147">
        <v>5.6994569842753112E-2</v>
      </c>
      <c r="N18193" s="87">
        <v>9.1386287837315656</v>
      </c>
      <c r="O18193" s="88">
        <v>0.61867769714917453</v>
      </c>
      <c r="P18193" s="89">
        <v>67.699182425544436</v>
      </c>
    </row>
    <row r="18194" spans="1:16">
      <c r="A18194" s="75" t="s">
        <v>28586</v>
      </c>
      <c r="B18194" s="85">
        <v>18190</v>
      </c>
      <c r="C18194" s="85">
        <v>18029</v>
      </c>
      <c r="D18194" s="85">
        <v>18190</v>
      </c>
      <c r="E18194" s="86" t="s">
        <v>21582</v>
      </c>
      <c r="F18194" s="85" t="s">
        <v>243</v>
      </c>
      <c r="G18194" s="86" t="s">
        <v>21582</v>
      </c>
      <c r="H18194" s="85" t="s">
        <v>30</v>
      </c>
      <c r="I18194" s="85">
        <v>1</v>
      </c>
      <c r="J18194" s="88">
        <v>0.67522313107968923</v>
      </c>
      <c r="K18194" s="146">
        <v>0.86928569658170729</v>
      </c>
      <c r="L18194" s="147">
        <v>3.1974912432394039E-9</v>
      </c>
      <c r="M18194" s="147">
        <v>5.6994569842753112E-2</v>
      </c>
      <c r="N18194" s="87">
        <v>9.1386287837315656</v>
      </c>
      <c r="O18194" s="88">
        <v>0.61867769714917453</v>
      </c>
      <c r="P18194" s="89">
        <v>67.699182425544436</v>
      </c>
    </row>
    <row r="18195" spans="1:16">
      <c r="A18195" s="75" t="s">
        <v>21583</v>
      </c>
      <c r="B18195" s="85">
        <v>18191</v>
      </c>
      <c r="C18195" s="85">
        <v>13313</v>
      </c>
      <c r="D18195" s="85">
        <v>18191</v>
      </c>
      <c r="E18195" s="86" t="s">
        <v>21584</v>
      </c>
      <c r="F18195" s="85" t="s">
        <v>243</v>
      </c>
      <c r="G18195" s="86" t="s">
        <v>21585</v>
      </c>
      <c r="H18195" s="85" t="s">
        <v>30</v>
      </c>
      <c r="I18195" s="85">
        <v>1</v>
      </c>
      <c r="J18195" s="88">
        <v>0.62693831781075759</v>
      </c>
      <c r="K18195" s="146">
        <v>0.8002213031993699</v>
      </c>
      <c r="L18195" s="147">
        <v>2.921828167080552E-9</v>
      </c>
      <c r="M18195" s="147">
        <v>5.4916168617423773E-2</v>
      </c>
      <c r="N18195" s="87">
        <v>8.5175790508570994</v>
      </c>
      <c r="O18195" s="88">
        <v>0.57444187728182339</v>
      </c>
      <c r="P18195" s="89">
        <v>67.441919100711957</v>
      </c>
    </row>
    <row r="18196" spans="1:16">
      <c r="A18196" s="75" t="s">
        <v>28587</v>
      </c>
      <c r="B18196" s="85">
        <v>18192</v>
      </c>
      <c r="C18196" s="85">
        <v>18030</v>
      </c>
      <c r="D18196" s="85">
        <v>18192</v>
      </c>
      <c r="E18196" s="86" t="s">
        <v>21585</v>
      </c>
      <c r="F18196" s="85" t="s">
        <v>243</v>
      </c>
      <c r="G18196" s="86" t="s">
        <v>21585</v>
      </c>
      <c r="H18196" s="85" t="s">
        <v>30</v>
      </c>
      <c r="I18196" s="85">
        <v>1</v>
      </c>
      <c r="J18196" s="88">
        <v>0.62693831781075759</v>
      </c>
      <c r="K18196" s="146">
        <v>0.8002213031993699</v>
      </c>
      <c r="L18196" s="147">
        <v>2.921828167080552E-9</v>
      </c>
      <c r="M18196" s="147">
        <v>5.4916168617423773E-2</v>
      </c>
      <c r="N18196" s="87">
        <v>8.5175790508570994</v>
      </c>
      <c r="O18196" s="88">
        <v>0.57444187728182339</v>
      </c>
      <c r="P18196" s="89">
        <v>67.441919100711957</v>
      </c>
    </row>
    <row r="18197" spans="1:16">
      <c r="A18197" s="75" t="s">
        <v>21586</v>
      </c>
      <c r="B18197" s="85">
        <v>18193</v>
      </c>
      <c r="C18197" s="85">
        <v>13314</v>
      </c>
      <c r="D18197" s="85">
        <v>18193</v>
      </c>
      <c r="E18197" s="86" t="s">
        <v>21587</v>
      </c>
      <c r="F18197" s="85" t="s">
        <v>243</v>
      </c>
      <c r="G18197" s="86" t="s">
        <v>21588</v>
      </c>
      <c r="H18197" s="85" t="s">
        <v>30</v>
      </c>
      <c r="I18197" s="85">
        <v>1</v>
      </c>
      <c r="J18197" s="88">
        <v>0.7128901192800432</v>
      </c>
      <c r="K18197" s="146">
        <v>0.95456529104070353</v>
      </c>
      <c r="L18197" s="147">
        <v>3.517310271911405E-9</v>
      </c>
      <c r="M18197" s="147">
        <v>5.9966011657988552E-2</v>
      </c>
      <c r="N18197" s="87">
        <v>9.6426804606690038</v>
      </c>
      <c r="O18197" s="88">
        <v>0.6548262321755316</v>
      </c>
      <c r="P18197" s="89">
        <v>67.909149830948579</v>
      </c>
    </row>
    <row r="18198" spans="1:16">
      <c r="A18198" s="75" t="s">
        <v>28590</v>
      </c>
      <c r="B18198" s="85">
        <v>18194</v>
      </c>
      <c r="C18198" s="85">
        <v>18032</v>
      </c>
      <c r="D18198" s="85">
        <v>18194</v>
      </c>
      <c r="E18198" s="86" t="s">
        <v>21588</v>
      </c>
      <c r="F18198" s="85" t="s">
        <v>243</v>
      </c>
      <c r="G18198" s="86" t="s">
        <v>21588</v>
      </c>
      <c r="H18198" s="85" t="s">
        <v>30</v>
      </c>
      <c r="I18198" s="85">
        <v>1</v>
      </c>
      <c r="J18198" s="88">
        <v>0.7128901192800432</v>
      </c>
      <c r="K18198" s="146">
        <v>0.95456529104070353</v>
      </c>
      <c r="L18198" s="147">
        <v>3.517310271911405E-9</v>
      </c>
      <c r="M18198" s="147">
        <v>5.9966011657988552E-2</v>
      </c>
      <c r="N18198" s="87">
        <v>9.6426804606690038</v>
      </c>
      <c r="O18198" s="88">
        <v>0.6548262321755316</v>
      </c>
      <c r="P18198" s="89">
        <v>67.909149830948579</v>
      </c>
    </row>
    <row r="18199" spans="1:16">
      <c r="A18199" s="75" t="s">
        <v>21681</v>
      </c>
      <c r="B18199" s="85">
        <v>18195</v>
      </c>
      <c r="C18199" s="85">
        <v>13365</v>
      </c>
      <c r="D18199" s="85">
        <v>18195</v>
      </c>
      <c r="E18199" s="86" t="s">
        <v>21682</v>
      </c>
      <c r="F18199" s="85" t="s">
        <v>232</v>
      </c>
      <c r="G18199" s="86" t="s">
        <v>21683</v>
      </c>
      <c r="H18199" s="85" t="s">
        <v>30</v>
      </c>
      <c r="I18199" s="85">
        <v>1</v>
      </c>
      <c r="J18199" s="88">
        <v>9.7812483994894464E-2</v>
      </c>
      <c r="K18199" s="146">
        <v>0.11580249158669541</v>
      </c>
      <c r="L18199" s="147">
        <v>5.4430804913194917E-10</v>
      </c>
      <c r="M18199" s="147">
        <v>1.4289878441927631E-2</v>
      </c>
      <c r="N18199" s="87">
        <v>1.5896486148792821</v>
      </c>
      <c r="O18199" s="88">
        <v>8.8287983056491909E-2</v>
      </c>
      <c r="P18199" s="89">
        <v>55.539307385359812</v>
      </c>
    </row>
    <row r="18200" spans="1:16">
      <c r="A18200" s="75" t="s">
        <v>21684</v>
      </c>
      <c r="B18200" s="85">
        <v>18196</v>
      </c>
      <c r="C18200" s="85">
        <v>13366</v>
      </c>
      <c r="D18200" s="85">
        <v>18196</v>
      </c>
      <c r="E18200" s="86" t="s">
        <v>21682</v>
      </c>
      <c r="F18200" s="85" t="s">
        <v>243</v>
      </c>
      <c r="G18200" s="86" t="s">
        <v>21683</v>
      </c>
      <c r="H18200" s="85" t="s">
        <v>30</v>
      </c>
      <c r="I18200" s="85">
        <v>1</v>
      </c>
      <c r="J18200" s="88">
        <v>0.10715391095754891</v>
      </c>
      <c r="K18200" s="146">
        <v>0.14348252214245824</v>
      </c>
      <c r="L18200" s="147">
        <v>6.462071319063672E-10</v>
      </c>
      <c r="M18200" s="147">
        <v>1.3304453030241069E-2</v>
      </c>
      <c r="N18200" s="87">
        <v>1.660404713383256</v>
      </c>
      <c r="O18200" s="88">
        <v>9.7062184503155166E-2</v>
      </c>
      <c r="P18200" s="89">
        <v>58.456943491433705</v>
      </c>
    </row>
    <row r="18201" spans="1:16">
      <c r="A18201" s="75" t="s">
        <v>28641</v>
      </c>
      <c r="B18201" s="85">
        <v>18197</v>
      </c>
      <c r="C18201" s="85">
        <v>18083</v>
      </c>
      <c r="D18201" s="85">
        <v>18197</v>
      </c>
      <c r="E18201" s="86" t="s">
        <v>21683</v>
      </c>
      <c r="F18201" s="85" t="s">
        <v>232</v>
      </c>
      <c r="G18201" s="86" t="s">
        <v>21683</v>
      </c>
      <c r="H18201" s="85" t="s">
        <v>30</v>
      </c>
      <c r="I18201" s="85">
        <v>1</v>
      </c>
      <c r="J18201" s="88">
        <v>9.7812483994894464E-2</v>
      </c>
      <c r="K18201" s="146">
        <v>0.11580249158669541</v>
      </c>
      <c r="L18201" s="147">
        <v>5.4430804913194917E-10</v>
      </c>
      <c r="M18201" s="147">
        <v>1.4289878441927631E-2</v>
      </c>
      <c r="N18201" s="87">
        <v>1.5896486148792821</v>
      </c>
      <c r="O18201" s="88">
        <v>8.8287983056491909E-2</v>
      </c>
      <c r="P18201" s="89">
        <v>55.539307385359812</v>
      </c>
    </row>
    <row r="18202" spans="1:16">
      <c r="A18202" s="75" t="s">
        <v>28642</v>
      </c>
      <c r="B18202" s="85">
        <v>18198</v>
      </c>
      <c r="C18202" s="85">
        <v>18084</v>
      </c>
      <c r="D18202" s="85">
        <v>18198</v>
      </c>
      <c r="E18202" s="86" t="s">
        <v>21683</v>
      </c>
      <c r="F18202" s="85" t="s">
        <v>243</v>
      </c>
      <c r="G18202" s="86" t="s">
        <v>21683</v>
      </c>
      <c r="H18202" s="85" t="s">
        <v>30</v>
      </c>
      <c r="I18202" s="85">
        <v>1</v>
      </c>
      <c r="J18202" s="88">
        <v>0.10715391095754891</v>
      </c>
      <c r="K18202" s="146">
        <v>0.14348252214245824</v>
      </c>
      <c r="L18202" s="147">
        <v>6.462071319063672E-10</v>
      </c>
      <c r="M18202" s="147">
        <v>1.3304453030241069E-2</v>
      </c>
      <c r="N18202" s="87">
        <v>1.660404713383256</v>
      </c>
      <c r="O18202" s="88">
        <v>9.7062184503155166E-2</v>
      </c>
      <c r="P18202" s="89">
        <v>58.456943491433705</v>
      </c>
    </row>
    <row r="18203" spans="1:16">
      <c r="A18203" s="75" t="s">
        <v>21685</v>
      </c>
      <c r="B18203" s="85">
        <v>18199</v>
      </c>
      <c r="C18203" s="85">
        <v>13367</v>
      </c>
      <c r="D18203" s="85">
        <v>18199</v>
      </c>
      <c r="E18203" s="86" t="s">
        <v>21686</v>
      </c>
      <c r="F18203" s="85" t="s">
        <v>232</v>
      </c>
      <c r="G18203" s="86" t="s">
        <v>21687</v>
      </c>
      <c r="H18203" s="85" t="s">
        <v>30</v>
      </c>
      <c r="I18203" s="85">
        <v>1</v>
      </c>
      <c r="J18203" s="88">
        <v>9.7569826154973269E-2</v>
      </c>
      <c r="K18203" s="146">
        <v>0.11420928923206168</v>
      </c>
      <c r="L18203" s="147">
        <v>5.4227676283807369E-10</v>
      </c>
      <c r="M18203" s="147">
        <v>1.425069505207582E-2</v>
      </c>
      <c r="N18203" s="87">
        <v>1.585540802704769</v>
      </c>
      <c r="O18203" s="88">
        <v>8.8077736135797446E-2</v>
      </c>
      <c r="P18203" s="89">
        <v>55.550595724528762</v>
      </c>
    </row>
    <row r="18204" spans="1:16">
      <c r="A18204" s="75" t="s">
        <v>21688</v>
      </c>
      <c r="B18204" s="85">
        <v>18200</v>
      </c>
      <c r="C18204" s="85">
        <v>13368</v>
      </c>
      <c r="D18204" s="85">
        <v>18200</v>
      </c>
      <c r="E18204" s="86" t="s">
        <v>21686</v>
      </c>
      <c r="F18204" s="85" t="s">
        <v>243</v>
      </c>
      <c r="G18204" s="86" t="s">
        <v>21687</v>
      </c>
      <c r="H18204" s="85" t="s">
        <v>30</v>
      </c>
      <c r="I18204" s="85">
        <v>1</v>
      </c>
      <c r="J18204" s="88">
        <v>0.1067893184154511</v>
      </c>
      <c r="K18204" s="146">
        <v>0.14132331235162238</v>
      </c>
      <c r="L18204" s="147">
        <v>6.476379129403676E-10</v>
      </c>
      <c r="M18204" s="147">
        <v>1.3269172566546609E-2</v>
      </c>
      <c r="N18204" s="87">
        <v>1.655833778354981</v>
      </c>
      <c r="O18204" s="88">
        <v>9.6732778465124361E-2</v>
      </c>
      <c r="P18204" s="89">
        <v>58.419377433660848</v>
      </c>
    </row>
    <row r="18205" spans="1:16">
      <c r="A18205" s="75" t="s">
        <v>28643</v>
      </c>
      <c r="B18205" s="85">
        <v>18201</v>
      </c>
      <c r="C18205" s="85">
        <v>18085</v>
      </c>
      <c r="D18205" s="85">
        <v>18201</v>
      </c>
      <c r="E18205" s="86" t="s">
        <v>21687</v>
      </c>
      <c r="F18205" s="85" t="s">
        <v>232</v>
      </c>
      <c r="G18205" s="86" t="s">
        <v>21687</v>
      </c>
      <c r="H18205" s="85" t="s">
        <v>30</v>
      </c>
      <c r="I18205" s="85">
        <v>1</v>
      </c>
      <c r="J18205" s="88">
        <v>9.7569826154973269E-2</v>
      </c>
      <c r="K18205" s="146">
        <v>0.11420928923206168</v>
      </c>
      <c r="L18205" s="147">
        <v>5.4227676283807369E-10</v>
      </c>
      <c r="M18205" s="147">
        <v>1.425069505207582E-2</v>
      </c>
      <c r="N18205" s="87">
        <v>1.585540802704769</v>
      </c>
      <c r="O18205" s="88">
        <v>8.8077736135797446E-2</v>
      </c>
      <c r="P18205" s="89">
        <v>55.550595724528762</v>
      </c>
    </row>
    <row r="18206" spans="1:16">
      <c r="A18206" s="75" t="s">
        <v>28644</v>
      </c>
      <c r="B18206" s="85">
        <v>18202</v>
      </c>
      <c r="C18206" s="85">
        <v>18086</v>
      </c>
      <c r="D18206" s="85">
        <v>18202</v>
      </c>
      <c r="E18206" s="86" t="s">
        <v>21687</v>
      </c>
      <c r="F18206" s="85" t="s">
        <v>243</v>
      </c>
      <c r="G18206" s="86" t="s">
        <v>21687</v>
      </c>
      <c r="H18206" s="85" t="s">
        <v>30</v>
      </c>
      <c r="I18206" s="85">
        <v>1</v>
      </c>
      <c r="J18206" s="88">
        <v>0.1067893184154511</v>
      </c>
      <c r="K18206" s="146">
        <v>0.14132331235162238</v>
      </c>
      <c r="L18206" s="147">
        <v>6.476379129403676E-10</v>
      </c>
      <c r="M18206" s="147">
        <v>1.3269172566546609E-2</v>
      </c>
      <c r="N18206" s="87">
        <v>1.655833778354981</v>
      </c>
      <c r="O18206" s="88">
        <v>9.6732778465124361E-2</v>
      </c>
      <c r="P18206" s="89">
        <v>58.419377433660848</v>
      </c>
    </row>
    <row r="18207" spans="1:16">
      <c r="A18207" s="75" t="s">
        <v>21689</v>
      </c>
      <c r="B18207" s="85">
        <v>18203</v>
      </c>
      <c r="C18207" s="85">
        <v>13369</v>
      </c>
      <c r="D18207" s="85">
        <v>18203</v>
      </c>
      <c r="E18207" s="86" t="s">
        <v>21690</v>
      </c>
      <c r="F18207" s="85" t="s">
        <v>232</v>
      </c>
      <c r="G18207" s="86" t="s">
        <v>21691</v>
      </c>
      <c r="H18207" s="85" t="s">
        <v>30</v>
      </c>
      <c r="I18207" s="85">
        <v>1</v>
      </c>
      <c r="J18207" s="88">
        <v>8.8803446384896567E-2</v>
      </c>
      <c r="K18207" s="146">
        <v>0.10955364406766324</v>
      </c>
      <c r="L18207" s="147">
        <v>5.171109492334364E-10</v>
      </c>
      <c r="M18207" s="147">
        <v>1.259556187537317E-2</v>
      </c>
      <c r="N18207" s="87">
        <v>1.377655152336279</v>
      </c>
      <c r="O18207" s="88">
        <v>8.0867668482442492E-2</v>
      </c>
      <c r="P18207" s="89">
        <v>58.699499904097252</v>
      </c>
    </row>
    <row r="18208" spans="1:16">
      <c r="A18208" s="75" t="s">
        <v>21692</v>
      </c>
      <c r="B18208" s="85">
        <v>18204</v>
      </c>
      <c r="C18208" s="85">
        <v>13370</v>
      </c>
      <c r="D18208" s="85">
        <v>18204</v>
      </c>
      <c r="E18208" s="86" t="s">
        <v>21690</v>
      </c>
      <c r="F18208" s="85" t="s">
        <v>38</v>
      </c>
      <c r="G18208" s="86" t="s">
        <v>21691</v>
      </c>
      <c r="H18208" s="85" t="s">
        <v>30</v>
      </c>
      <c r="I18208" s="85">
        <v>1</v>
      </c>
      <c r="J18208" s="88">
        <v>0.10647873984783821</v>
      </c>
      <c r="K18208" s="146">
        <v>0.12530486609437183</v>
      </c>
      <c r="L18208" s="147">
        <v>5.7022306081705448E-10</v>
      </c>
      <c r="M18208" s="147">
        <v>1.542215034701396E-2</v>
      </c>
      <c r="N18208" s="87">
        <v>1.669449560784491</v>
      </c>
      <c r="O18208" s="88">
        <v>9.6647271359576195E-2</v>
      </c>
      <c r="P18208" s="89">
        <v>57.891698934684001</v>
      </c>
    </row>
    <row r="18209" spans="1:16">
      <c r="A18209" s="75" t="s">
        <v>21693</v>
      </c>
      <c r="B18209" s="85">
        <v>18205</v>
      </c>
      <c r="C18209" s="85">
        <v>13371</v>
      </c>
      <c r="D18209" s="85">
        <v>18205</v>
      </c>
      <c r="E18209" s="86" t="s">
        <v>21690</v>
      </c>
      <c r="F18209" s="85" t="s">
        <v>11</v>
      </c>
      <c r="G18209" s="86" t="s">
        <v>21691</v>
      </c>
      <c r="H18209" s="85" t="s">
        <v>30</v>
      </c>
      <c r="I18209" s="85">
        <v>1</v>
      </c>
      <c r="J18209" s="88">
        <v>0.1048342972485032</v>
      </c>
      <c r="K18209" s="146">
        <v>0.12120387708590803</v>
      </c>
      <c r="L18209" s="147">
        <v>5.5918559335922938E-10</v>
      </c>
      <c r="M18209" s="147">
        <v>1.5377770190952661E-2</v>
      </c>
      <c r="N18209" s="87">
        <v>1.651952224053044</v>
      </c>
      <c r="O18209" s="88">
        <v>9.3985891484207454E-2</v>
      </c>
      <c r="P18209" s="89">
        <v>56.893831501745403</v>
      </c>
    </row>
    <row r="18210" spans="1:16">
      <c r="A18210" s="75" t="s">
        <v>28645</v>
      </c>
      <c r="B18210" s="85">
        <v>18206</v>
      </c>
      <c r="C18210" s="85">
        <v>18087</v>
      </c>
      <c r="D18210" s="85">
        <v>18206</v>
      </c>
      <c r="E18210" s="86" t="s">
        <v>21691</v>
      </c>
      <c r="F18210" s="85" t="s">
        <v>232</v>
      </c>
      <c r="G18210" s="86" t="s">
        <v>21691</v>
      </c>
      <c r="H18210" s="85" t="s">
        <v>30</v>
      </c>
      <c r="I18210" s="85">
        <v>1</v>
      </c>
      <c r="J18210" s="88">
        <v>8.8803446384896567E-2</v>
      </c>
      <c r="K18210" s="146">
        <v>0.10955364406766324</v>
      </c>
      <c r="L18210" s="147">
        <v>5.171109492334364E-10</v>
      </c>
      <c r="M18210" s="147">
        <v>1.259556187537317E-2</v>
      </c>
      <c r="N18210" s="87">
        <v>1.377655152336279</v>
      </c>
      <c r="O18210" s="88">
        <v>8.0867668482442506E-2</v>
      </c>
      <c r="P18210" s="89">
        <v>58.699499904097259</v>
      </c>
    </row>
    <row r="18211" spans="1:16">
      <c r="A18211" s="75" t="s">
        <v>28646</v>
      </c>
      <c r="B18211" s="85">
        <v>18207</v>
      </c>
      <c r="C18211" s="85">
        <v>18088</v>
      </c>
      <c r="D18211" s="85">
        <v>18207</v>
      </c>
      <c r="E18211" s="86" t="s">
        <v>21691</v>
      </c>
      <c r="F18211" s="85" t="s">
        <v>38</v>
      </c>
      <c r="G18211" s="86" t="s">
        <v>21691</v>
      </c>
      <c r="H18211" s="85" t="s">
        <v>30</v>
      </c>
      <c r="I18211" s="85">
        <v>1</v>
      </c>
      <c r="J18211" s="88">
        <v>0.1064787398478383</v>
      </c>
      <c r="K18211" s="146">
        <v>0.12530486609437191</v>
      </c>
      <c r="L18211" s="147">
        <v>5.7022306081705479E-10</v>
      </c>
      <c r="M18211" s="147">
        <v>1.542215034701397E-2</v>
      </c>
      <c r="N18211" s="87">
        <v>1.6694495607844919</v>
      </c>
      <c r="O18211" s="88">
        <v>9.6647271359576278E-2</v>
      </c>
      <c r="P18211" s="89">
        <v>57.891698934684023</v>
      </c>
    </row>
    <row r="18212" spans="1:16">
      <c r="A18212" s="75" t="s">
        <v>28647</v>
      </c>
      <c r="B18212" s="85">
        <v>18208</v>
      </c>
      <c r="C18212" s="85">
        <v>18089</v>
      </c>
      <c r="D18212" s="85">
        <v>18208</v>
      </c>
      <c r="E18212" s="86" t="s">
        <v>21691</v>
      </c>
      <c r="F18212" s="85" t="s">
        <v>11</v>
      </c>
      <c r="G18212" s="86" t="s">
        <v>21691</v>
      </c>
      <c r="H18212" s="85" t="s">
        <v>30</v>
      </c>
      <c r="I18212" s="85">
        <v>1</v>
      </c>
      <c r="J18212" s="88">
        <v>0.1048342972485032</v>
      </c>
      <c r="K18212" s="146">
        <v>0.12120387708590803</v>
      </c>
      <c r="L18212" s="147">
        <v>5.5918559335922938E-10</v>
      </c>
      <c r="M18212" s="147">
        <v>1.5377770190952661E-2</v>
      </c>
      <c r="N18212" s="87">
        <v>1.651952224053044</v>
      </c>
      <c r="O18212" s="88">
        <v>9.3985891484207454E-2</v>
      </c>
      <c r="P18212" s="89">
        <v>56.893831501745403</v>
      </c>
    </row>
    <row r="18213" spans="1:16">
      <c r="A18213" s="75" t="s">
        <v>21694</v>
      </c>
      <c r="B18213" s="85">
        <v>18209</v>
      </c>
      <c r="C18213" s="85">
        <v>13372</v>
      </c>
      <c r="D18213" s="85">
        <v>18209</v>
      </c>
      <c r="E18213" s="86" t="s">
        <v>21695</v>
      </c>
      <c r="F18213" s="85" t="s">
        <v>38</v>
      </c>
      <c r="G18213" s="86" t="s">
        <v>21696</v>
      </c>
      <c r="H18213" s="85" t="s">
        <v>30</v>
      </c>
      <c r="I18213" s="85">
        <v>1</v>
      </c>
      <c r="J18213" s="88">
        <v>0.10465782681992131</v>
      </c>
      <c r="K18213" s="146">
        <v>0.11186997901119612</v>
      </c>
      <c r="L18213" s="147">
        <v>5.14660868909905E-10</v>
      </c>
      <c r="M18213" s="147">
        <v>1.5154313436936099E-2</v>
      </c>
      <c r="N18213" s="87">
        <v>1.640581186932589</v>
      </c>
      <c r="O18213" s="88">
        <v>9.4820208198800895E-2</v>
      </c>
      <c r="P18213" s="89">
        <v>57.796717988755674</v>
      </c>
    </row>
    <row r="18214" spans="1:16">
      <c r="A18214" s="75" t="s">
        <v>21697</v>
      </c>
      <c r="B18214" s="85">
        <v>18210</v>
      </c>
      <c r="C18214" s="85">
        <v>13373</v>
      </c>
      <c r="D18214" s="85">
        <v>18210</v>
      </c>
      <c r="E18214" s="86" t="s">
        <v>21695</v>
      </c>
      <c r="F18214" s="85" t="s">
        <v>11</v>
      </c>
      <c r="G18214" s="86" t="s">
        <v>21696</v>
      </c>
      <c r="H18214" s="85" t="s">
        <v>30</v>
      </c>
      <c r="I18214" s="85">
        <v>1</v>
      </c>
      <c r="J18214" s="88">
        <v>0.1032190709259182</v>
      </c>
      <c r="K18214" s="146">
        <v>0.10807198712872544</v>
      </c>
      <c r="L18214" s="147">
        <v>5.0471633523789177E-10</v>
      </c>
      <c r="M18214" s="147">
        <v>1.512426283781272E-2</v>
      </c>
      <c r="N18214" s="87">
        <v>1.6257915028342449</v>
      </c>
      <c r="O18214" s="88">
        <v>9.2341396912143228E-2</v>
      </c>
      <c r="P18214" s="89">
        <v>56.797810021250768</v>
      </c>
    </row>
    <row r="18215" spans="1:16">
      <c r="A18215" s="75" t="s">
        <v>28648</v>
      </c>
      <c r="B18215" s="85">
        <v>18211</v>
      </c>
      <c r="C18215" s="85">
        <v>18090</v>
      </c>
      <c r="D18215" s="85">
        <v>18211</v>
      </c>
      <c r="E18215" s="86" t="s">
        <v>21696</v>
      </c>
      <c r="F18215" s="85" t="s">
        <v>38</v>
      </c>
      <c r="G18215" s="86" t="s">
        <v>21696</v>
      </c>
      <c r="H18215" s="85" t="s">
        <v>30</v>
      </c>
      <c r="I18215" s="85">
        <v>1</v>
      </c>
      <c r="J18215" s="88">
        <v>0.10465782681992131</v>
      </c>
      <c r="K18215" s="146">
        <v>0.11186997901119607</v>
      </c>
      <c r="L18215" s="147">
        <v>5.146608689099051E-10</v>
      </c>
      <c r="M18215" s="147">
        <v>1.5154313436936099E-2</v>
      </c>
      <c r="N18215" s="87">
        <v>1.640581186932589</v>
      </c>
      <c r="O18215" s="88">
        <v>9.4820208198800895E-2</v>
      </c>
      <c r="P18215" s="89">
        <v>57.796717988755674</v>
      </c>
    </row>
    <row r="18216" spans="1:16">
      <c r="A18216" s="75" t="s">
        <v>28649</v>
      </c>
      <c r="B18216" s="85">
        <v>18212</v>
      </c>
      <c r="C18216" s="85">
        <v>18091</v>
      </c>
      <c r="D18216" s="85">
        <v>18212</v>
      </c>
      <c r="E18216" s="86" t="s">
        <v>21696</v>
      </c>
      <c r="F18216" s="85" t="s">
        <v>11</v>
      </c>
      <c r="G18216" s="86" t="s">
        <v>21696</v>
      </c>
      <c r="H18216" s="85" t="s">
        <v>30</v>
      </c>
      <c r="I18216" s="85">
        <v>1</v>
      </c>
      <c r="J18216" s="88">
        <v>0.1032190709259183</v>
      </c>
      <c r="K18216" s="146">
        <v>0.10807198712872544</v>
      </c>
      <c r="L18216" s="147">
        <v>5.0471633523789197E-10</v>
      </c>
      <c r="M18216" s="147">
        <v>1.512426283781272E-2</v>
      </c>
      <c r="N18216" s="87">
        <v>1.6257915028342449</v>
      </c>
      <c r="O18216" s="88">
        <v>9.234139691214327E-2</v>
      </c>
      <c r="P18216" s="89">
        <v>56.797810021250797</v>
      </c>
    </row>
    <row r="18217" spans="1:16">
      <c r="A18217" s="75" t="s">
        <v>21698</v>
      </c>
      <c r="B18217" s="85">
        <v>18213</v>
      </c>
      <c r="C18217" s="85">
        <v>13374</v>
      </c>
      <c r="D18217" s="85">
        <v>18213</v>
      </c>
      <c r="E18217" s="86" t="s">
        <v>21699</v>
      </c>
      <c r="F18217" s="85" t="s">
        <v>232</v>
      </c>
      <c r="G18217" s="86" t="s">
        <v>21700</v>
      </c>
      <c r="H18217" s="85" t="s">
        <v>30</v>
      </c>
      <c r="I18217" s="85">
        <v>1</v>
      </c>
      <c r="J18217" s="88">
        <v>8.9303787375247093E-2</v>
      </c>
      <c r="K18217" s="146">
        <v>9.697254247953542E-2</v>
      </c>
      <c r="L18217" s="147">
        <v>4.5926682722412972E-10</v>
      </c>
      <c r="M18217" s="147">
        <v>1.2772171761776479E-2</v>
      </c>
      <c r="N18217" s="87">
        <v>1.3956023527273269</v>
      </c>
      <c r="O18217" s="88">
        <v>8.0544342300639504E-2</v>
      </c>
      <c r="P18217" s="89">
        <v>57.712959671669651</v>
      </c>
    </row>
    <row r="18218" spans="1:16">
      <c r="A18218" s="75" t="s">
        <v>21701</v>
      </c>
      <c r="B18218" s="85">
        <v>18214</v>
      </c>
      <c r="C18218" s="85">
        <v>13375</v>
      </c>
      <c r="D18218" s="85">
        <v>18214</v>
      </c>
      <c r="E18218" s="86" t="s">
        <v>21699</v>
      </c>
      <c r="F18218" s="85" t="s">
        <v>38</v>
      </c>
      <c r="G18218" s="86" t="s">
        <v>21700</v>
      </c>
      <c r="H18218" s="85" t="s">
        <v>30</v>
      </c>
      <c r="I18218" s="85">
        <v>1</v>
      </c>
      <c r="J18218" s="88">
        <v>0.10555287409873609</v>
      </c>
      <c r="K18218" s="146">
        <v>0.10857912601483677</v>
      </c>
      <c r="L18218" s="147">
        <v>4.958863751524737E-10</v>
      </c>
      <c r="M18218" s="147">
        <v>1.5179435765354471E-2</v>
      </c>
      <c r="N18218" s="87">
        <v>1.6441606042481429</v>
      </c>
      <c r="O18218" s="88">
        <v>9.5030335054107712E-2</v>
      </c>
      <c r="P18218" s="89">
        <v>57.798693636479676</v>
      </c>
    </row>
    <row r="18219" spans="1:16">
      <c r="A18219" s="75" t="s">
        <v>21702</v>
      </c>
      <c r="B18219" s="85">
        <v>18215</v>
      </c>
      <c r="C18219" s="85">
        <v>13376</v>
      </c>
      <c r="D18219" s="85">
        <v>18215</v>
      </c>
      <c r="E18219" s="86" t="s">
        <v>21699</v>
      </c>
      <c r="F18219" s="85" t="s">
        <v>11</v>
      </c>
      <c r="G18219" s="86" t="s">
        <v>21700</v>
      </c>
      <c r="H18219" s="85" t="s">
        <v>30</v>
      </c>
      <c r="I18219" s="85">
        <v>1</v>
      </c>
      <c r="J18219" s="88">
        <v>0.1039227871166982</v>
      </c>
      <c r="K18219" s="146">
        <v>0.10453644958832316</v>
      </c>
      <c r="L18219" s="147">
        <v>4.8500168078008324E-10</v>
      </c>
      <c r="M18219" s="147">
        <v>1.5135379054499029E-2</v>
      </c>
      <c r="N18219" s="87">
        <v>1.6269386421267991</v>
      </c>
      <c r="O18219" s="88">
        <v>9.2408188101391744E-2</v>
      </c>
      <c r="P18219" s="89">
        <v>56.798815707390219</v>
      </c>
    </row>
    <row r="18220" spans="1:16">
      <c r="A18220" s="75" t="s">
        <v>28650</v>
      </c>
      <c r="B18220" s="85">
        <v>18216</v>
      </c>
      <c r="C18220" s="85">
        <v>18092</v>
      </c>
      <c r="D18220" s="85">
        <v>18216</v>
      </c>
      <c r="E18220" s="86" t="s">
        <v>21700</v>
      </c>
      <c r="F18220" s="85" t="s">
        <v>232</v>
      </c>
      <c r="G18220" s="86" t="s">
        <v>21700</v>
      </c>
      <c r="H18220" s="85" t="s">
        <v>30</v>
      </c>
      <c r="I18220" s="85">
        <v>1</v>
      </c>
      <c r="J18220" s="88">
        <v>8.9303787375247093E-2</v>
      </c>
      <c r="K18220" s="146">
        <v>9.697254247953542E-2</v>
      </c>
      <c r="L18220" s="147">
        <v>4.5926682722412972E-10</v>
      </c>
      <c r="M18220" s="147">
        <v>1.2772171761776479E-2</v>
      </c>
      <c r="N18220" s="87">
        <v>1.3956023527273269</v>
      </c>
      <c r="O18220" s="88">
        <v>8.0544342300639504E-2</v>
      </c>
      <c r="P18220" s="89">
        <v>57.712959671669651</v>
      </c>
    </row>
    <row r="18221" spans="1:16">
      <c r="A18221" s="75" t="s">
        <v>28651</v>
      </c>
      <c r="B18221" s="85">
        <v>18217</v>
      </c>
      <c r="C18221" s="85">
        <v>18093</v>
      </c>
      <c r="D18221" s="85">
        <v>18217</v>
      </c>
      <c r="E18221" s="86" t="s">
        <v>21700</v>
      </c>
      <c r="F18221" s="85" t="s">
        <v>38</v>
      </c>
      <c r="G18221" s="86" t="s">
        <v>21700</v>
      </c>
      <c r="H18221" s="85" t="s">
        <v>30</v>
      </c>
      <c r="I18221" s="85">
        <v>1</v>
      </c>
      <c r="J18221" s="88">
        <v>0.10555287409873609</v>
      </c>
      <c r="K18221" s="146">
        <v>0.10857912601483677</v>
      </c>
      <c r="L18221" s="147">
        <v>4.958863751524737E-10</v>
      </c>
      <c r="M18221" s="147">
        <v>1.5179435765354471E-2</v>
      </c>
      <c r="N18221" s="87">
        <v>1.6441606042481429</v>
      </c>
      <c r="O18221" s="88">
        <v>9.5030335054107712E-2</v>
      </c>
      <c r="P18221" s="89">
        <v>57.798693636479676</v>
      </c>
    </row>
    <row r="18222" spans="1:16">
      <c r="A18222" s="75" t="s">
        <v>28652</v>
      </c>
      <c r="B18222" s="85">
        <v>18218</v>
      </c>
      <c r="C18222" s="85">
        <v>18094</v>
      </c>
      <c r="D18222" s="85">
        <v>18218</v>
      </c>
      <c r="E18222" s="86" t="s">
        <v>21700</v>
      </c>
      <c r="F18222" s="85" t="s">
        <v>11</v>
      </c>
      <c r="G18222" s="86" t="s">
        <v>21700</v>
      </c>
      <c r="H18222" s="85" t="s">
        <v>30</v>
      </c>
      <c r="I18222" s="85">
        <v>1</v>
      </c>
      <c r="J18222" s="88">
        <v>0.1039227871166982</v>
      </c>
      <c r="K18222" s="146">
        <v>0.10453644958832316</v>
      </c>
      <c r="L18222" s="147">
        <v>4.8500168078008314E-10</v>
      </c>
      <c r="M18222" s="147">
        <v>1.5135379054499029E-2</v>
      </c>
      <c r="N18222" s="87">
        <v>1.6269386421267991</v>
      </c>
      <c r="O18222" s="88">
        <v>9.2408188101391744E-2</v>
      </c>
      <c r="P18222" s="89">
        <v>56.798815707390219</v>
      </c>
    </row>
    <row r="18223" spans="1:16">
      <c r="A18223" s="75" t="s">
        <v>21703</v>
      </c>
      <c r="B18223" s="85">
        <v>18219</v>
      </c>
      <c r="C18223" s="85">
        <v>13377</v>
      </c>
      <c r="D18223" s="85">
        <v>18219</v>
      </c>
      <c r="E18223" s="86" t="s">
        <v>21704</v>
      </c>
      <c r="F18223" s="85" t="s">
        <v>38</v>
      </c>
      <c r="G18223" s="86" t="s">
        <v>21705</v>
      </c>
      <c r="H18223" s="85" t="s">
        <v>30</v>
      </c>
      <c r="I18223" s="85">
        <v>1</v>
      </c>
      <c r="J18223" s="88">
        <v>0.1016604033488491</v>
      </c>
      <c r="K18223" s="146">
        <v>0.10096057031277063</v>
      </c>
      <c r="L18223" s="147">
        <v>4.563623475562115E-10</v>
      </c>
      <c r="M18223" s="147">
        <v>1.517837524412197E-2</v>
      </c>
      <c r="N18223" s="87">
        <v>1.643086123419738</v>
      </c>
      <c r="O18223" s="88">
        <v>9.1285945900676582E-2</v>
      </c>
      <c r="P18223" s="89">
        <v>55.557614783261691</v>
      </c>
    </row>
    <row r="18224" spans="1:16">
      <c r="A18224" s="75" t="s">
        <v>21706</v>
      </c>
      <c r="B18224" s="85">
        <v>18220</v>
      </c>
      <c r="C18224" s="85">
        <v>13378</v>
      </c>
      <c r="D18224" s="85">
        <v>18220</v>
      </c>
      <c r="E18224" s="86" t="s">
        <v>21704</v>
      </c>
      <c r="F18224" s="85" t="s">
        <v>11</v>
      </c>
      <c r="G18224" s="86" t="s">
        <v>21705</v>
      </c>
      <c r="H18224" s="85" t="s">
        <v>30</v>
      </c>
      <c r="I18224" s="85">
        <v>1</v>
      </c>
      <c r="J18224" s="88">
        <v>0.1002206417688756</v>
      </c>
      <c r="K18224" s="146">
        <v>9.7157322337654631E-2</v>
      </c>
      <c r="L18224" s="147">
        <v>4.4640470120805011E-10</v>
      </c>
      <c r="M18224" s="147">
        <v>1.5148323306133899E-2</v>
      </c>
      <c r="N18224" s="87">
        <v>1.628274425701562</v>
      </c>
      <c r="O18224" s="88">
        <v>8.8803551480065385E-2</v>
      </c>
      <c r="P18224" s="89">
        <v>54.538442708638186</v>
      </c>
    </row>
    <row r="18225" spans="1:16">
      <c r="A18225" s="75" t="s">
        <v>28653</v>
      </c>
      <c r="B18225" s="85">
        <v>18221</v>
      </c>
      <c r="C18225" s="85">
        <v>18095</v>
      </c>
      <c r="D18225" s="85">
        <v>18221</v>
      </c>
      <c r="E18225" s="86" t="s">
        <v>21705</v>
      </c>
      <c r="F18225" s="85" t="s">
        <v>38</v>
      </c>
      <c r="G18225" s="86" t="s">
        <v>21705</v>
      </c>
      <c r="H18225" s="85" t="s">
        <v>30</v>
      </c>
      <c r="I18225" s="85">
        <v>1</v>
      </c>
      <c r="J18225" s="88">
        <v>0.1016604033488491</v>
      </c>
      <c r="K18225" s="146">
        <v>0.10096057031277063</v>
      </c>
      <c r="L18225" s="147">
        <v>4.563623475562115E-10</v>
      </c>
      <c r="M18225" s="147">
        <v>1.517837524412197E-2</v>
      </c>
      <c r="N18225" s="87">
        <v>1.643086123419738</v>
      </c>
      <c r="O18225" s="88">
        <v>9.1285945900676582E-2</v>
      </c>
      <c r="P18225" s="89">
        <v>55.557614783261691</v>
      </c>
    </row>
    <row r="18226" spans="1:16">
      <c r="A18226" s="75" t="s">
        <v>28654</v>
      </c>
      <c r="B18226" s="85">
        <v>18222</v>
      </c>
      <c r="C18226" s="85">
        <v>18096</v>
      </c>
      <c r="D18226" s="85">
        <v>18222</v>
      </c>
      <c r="E18226" s="86" t="s">
        <v>21705</v>
      </c>
      <c r="F18226" s="85" t="s">
        <v>11</v>
      </c>
      <c r="G18226" s="86" t="s">
        <v>21705</v>
      </c>
      <c r="H18226" s="85" t="s">
        <v>30</v>
      </c>
      <c r="I18226" s="85">
        <v>1</v>
      </c>
      <c r="J18226" s="88">
        <v>0.1002206417688756</v>
      </c>
      <c r="K18226" s="146">
        <v>9.7157322337654631E-2</v>
      </c>
      <c r="L18226" s="147">
        <v>4.4640470120805011E-10</v>
      </c>
      <c r="M18226" s="147">
        <v>1.5148323306133899E-2</v>
      </c>
      <c r="N18226" s="87">
        <v>1.628274425701562</v>
      </c>
      <c r="O18226" s="88">
        <v>8.8803551480065385E-2</v>
      </c>
      <c r="P18226" s="89">
        <v>54.538442708638186</v>
      </c>
    </row>
    <row r="18227" spans="1:16">
      <c r="A18227" s="75" t="s">
        <v>21707</v>
      </c>
      <c r="B18227" s="85">
        <v>18223</v>
      </c>
      <c r="C18227" s="85">
        <v>13379</v>
      </c>
      <c r="D18227" s="85">
        <v>18223</v>
      </c>
      <c r="E18227" s="86" t="s">
        <v>21708</v>
      </c>
      <c r="F18227" s="85" t="s">
        <v>232</v>
      </c>
      <c r="G18227" s="86" t="s">
        <v>21709</v>
      </c>
      <c r="H18227" s="85" t="s">
        <v>30</v>
      </c>
      <c r="I18227" s="85">
        <v>1</v>
      </c>
      <c r="J18227" s="88">
        <v>0.1061132423919966</v>
      </c>
      <c r="K18227" s="146">
        <v>0.12813804526592967</v>
      </c>
      <c r="L18227" s="147">
        <v>5.9716020126675814E-10</v>
      </c>
      <c r="M18227" s="147">
        <v>1.5373291180190859E-2</v>
      </c>
      <c r="N18227" s="87">
        <v>1.703229018595219</v>
      </c>
      <c r="O18227" s="88">
        <v>9.601350261446881E-2</v>
      </c>
      <c r="P18227" s="89">
        <v>56.371457723083161</v>
      </c>
    </row>
    <row r="18228" spans="1:16">
      <c r="A18228" s="75" t="s">
        <v>21710</v>
      </c>
      <c r="B18228" s="85">
        <v>18224</v>
      </c>
      <c r="C18228" s="85">
        <v>13380</v>
      </c>
      <c r="D18228" s="85">
        <v>18224</v>
      </c>
      <c r="E18228" s="86" t="s">
        <v>21708</v>
      </c>
      <c r="F18228" s="85" t="s">
        <v>243</v>
      </c>
      <c r="G18228" s="86" t="s">
        <v>21709</v>
      </c>
      <c r="H18228" s="85" t="s">
        <v>30</v>
      </c>
      <c r="I18228" s="85">
        <v>1</v>
      </c>
      <c r="J18228" s="88">
        <v>0.1169443242447665</v>
      </c>
      <c r="K18228" s="146">
        <v>0.16096335363592446</v>
      </c>
      <c r="L18228" s="147">
        <v>7.2903087536884644E-10</v>
      </c>
      <c r="M18228" s="147">
        <v>1.4279951697518599E-2</v>
      </c>
      <c r="N18228" s="87">
        <v>1.786789311342021</v>
      </c>
      <c r="O18228" s="88">
        <v>0.106170141048489</v>
      </c>
      <c r="P18228" s="89">
        <v>59.419507590823216</v>
      </c>
    </row>
    <row r="18229" spans="1:16">
      <c r="A18229" s="75" t="s">
        <v>28655</v>
      </c>
      <c r="B18229" s="85">
        <v>18225</v>
      </c>
      <c r="C18229" s="85">
        <v>18097</v>
      </c>
      <c r="D18229" s="85">
        <v>18225</v>
      </c>
      <c r="E18229" s="86" t="s">
        <v>21709</v>
      </c>
      <c r="F18229" s="85" t="s">
        <v>232</v>
      </c>
      <c r="G18229" s="86" t="s">
        <v>21709</v>
      </c>
      <c r="H18229" s="85" t="s">
        <v>30</v>
      </c>
      <c r="I18229" s="85">
        <v>1</v>
      </c>
      <c r="J18229" s="88">
        <v>0.1061132423919966</v>
      </c>
      <c r="K18229" s="146">
        <v>0.12813804526592967</v>
      </c>
      <c r="L18229" s="147">
        <v>5.9716020126675814E-10</v>
      </c>
      <c r="M18229" s="147">
        <v>1.5373291180190859E-2</v>
      </c>
      <c r="N18229" s="87">
        <v>1.703229018595219</v>
      </c>
      <c r="O18229" s="88">
        <v>9.601350261446881E-2</v>
      </c>
      <c r="P18229" s="89">
        <v>56.371457723083161</v>
      </c>
    </row>
    <row r="18230" spans="1:16">
      <c r="A18230" s="75" t="s">
        <v>28656</v>
      </c>
      <c r="B18230" s="85">
        <v>18226</v>
      </c>
      <c r="C18230" s="85">
        <v>18098</v>
      </c>
      <c r="D18230" s="85">
        <v>18226</v>
      </c>
      <c r="E18230" s="86" t="s">
        <v>21709</v>
      </c>
      <c r="F18230" s="85" t="s">
        <v>243</v>
      </c>
      <c r="G18230" s="86" t="s">
        <v>21709</v>
      </c>
      <c r="H18230" s="85" t="s">
        <v>30</v>
      </c>
      <c r="I18230" s="85">
        <v>1</v>
      </c>
      <c r="J18230" s="88">
        <v>0.1169443242447665</v>
      </c>
      <c r="K18230" s="146">
        <v>0.16096335363592446</v>
      </c>
      <c r="L18230" s="147">
        <v>7.2903087536884644E-10</v>
      </c>
      <c r="M18230" s="147">
        <v>1.4279951697518599E-2</v>
      </c>
      <c r="N18230" s="87">
        <v>1.786789311342021</v>
      </c>
      <c r="O18230" s="88">
        <v>0.106170141048489</v>
      </c>
      <c r="P18230" s="89">
        <v>59.419507590823216</v>
      </c>
    </row>
    <row r="18231" spans="1:16">
      <c r="A18231" s="75" t="s">
        <v>21589</v>
      </c>
      <c r="B18231" s="85">
        <v>18227</v>
      </c>
      <c r="C18231" s="85">
        <v>13315</v>
      </c>
      <c r="D18231" s="85">
        <v>18227</v>
      </c>
      <c r="E18231" s="86" t="s">
        <v>21590</v>
      </c>
      <c r="F18231" s="85" t="s">
        <v>232</v>
      </c>
      <c r="G18231" s="86" t="s">
        <v>21591</v>
      </c>
      <c r="H18231" s="85" t="s">
        <v>30</v>
      </c>
      <c r="I18231" s="85">
        <v>1</v>
      </c>
      <c r="J18231" s="88">
        <v>0.17581168603773109</v>
      </c>
      <c r="K18231" s="146">
        <v>0.18908197912594571</v>
      </c>
      <c r="L18231" s="147">
        <v>8.7427034968217842E-10</v>
      </c>
      <c r="M18231" s="147">
        <v>2.4035048471187731E-2</v>
      </c>
      <c r="N18231" s="87">
        <v>2.651904567506592</v>
      </c>
      <c r="O18231" s="88">
        <v>0.16034364929803391</v>
      </c>
      <c r="P18231" s="89">
        <v>60.463582009210192</v>
      </c>
    </row>
    <row r="18232" spans="1:16">
      <c r="A18232" s="75" t="s">
        <v>21592</v>
      </c>
      <c r="B18232" s="85">
        <v>18228</v>
      </c>
      <c r="C18232" s="85">
        <v>13316</v>
      </c>
      <c r="D18232" s="85">
        <v>18228</v>
      </c>
      <c r="E18232" s="86" t="s">
        <v>21590</v>
      </c>
      <c r="F18232" s="85" t="s">
        <v>243</v>
      </c>
      <c r="G18232" s="86" t="s">
        <v>21591</v>
      </c>
      <c r="H18232" s="85" t="s">
        <v>30</v>
      </c>
      <c r="I18232" s="85">
        <v>1</v>
      </c>
      <c r="J18232" s="88">
        <v>0.14603423666027329</v>
      </c>
      <c r="K18232" s="146">
        <v>0.18455356538151724</v>
      </c>
      <c r="L18232" s="147">
        <v>8.2659905539979826E-10</v>
      </c>
      <c r="M18232" s="147">
        <v>1.706405610608009E-2</v>
      </c>
      <c r="N18232" s="87">
        <v>2.1585753682536839</v>
      </c>
      <c r="O18232" s="88">
        <v>0.13310289938012801</v>
      </c>
      <c r="P18232" s="89">
        <v>61.662382207117474</v>
      </c>
    </row>
    <row r="18233" spans="1:16">
      <c r="A18233" s="75" t="s">
        <v>28591</v>
      </c>
      <c r="B18233" s="85">
        <v>18229</v>
      </c>
      <c r="C18233" s="85">
        <v>18033</v>
      </c>
      <c r="D18233" s="85">
        <v>18229</v>
      </c>
      <c r="E18233" s="86" t="s">
        <v>21591</v>
      </c>
      <c r="F18233" s="85" t="s">
        <v>232</v>
      </c>
      <c r="G18233" s="86" t="s">
        <v>21591</v>
      </c>
      <c r="H18233" s="85" t="s">
        <v>30</v>
      </c>
      <c r="I18233" s="85">
        <v>1</v>
      </c>
      <c r="J18233" s="88">
        <v>0.17581168603773109</v>
      </c>
      <c r="K18233" s="146">
        <v>0.18908197912594571</v>
      </c>
      <c r="L18233" s="147">
        <v>8.7427034968217842E-10</v>
      </c>
      <c r="M18233" s="147">
        <v>2.4035048471187731E-2</v>
      </c>
      <c r="N18233" s="87">
        <v>2.651904567506592</v>
      </c>
      <c r="O18233" s="88">
        <v>0.16034364929803391</v>
      </c>
      <c r="P18233" s="89">
        <v>60.463582009210192</v>
      </c>
    </row>
    <row r="18234" spans="1:16">
      <c r="A18234" s="75" t="s">
        <v>28592</v>
      </c>
      <c r="B18234" s="85">
        <v>18230</v>
      </c>
      <c r="C18234" s="85">
        <v>18034</v>
      </c>
      <c r="D18234" s="85">
        <v>18230</v>
      </c>
      <c r="E18234" s="86" t="s">
        <v>21591</v>
      </c>
      <c r="F18234" s="85" t="s">
        <v>243</v>
      </c>
      <c r="G18234" s="86" t="s">
        <v>21591</v>
      </c>
      <c r="H18234" s="85" t="s">
        <v>30</v>
      </c>
      <c r="I18234" s="85">
        <v>1</v>
      </c>
      <c r="J18234" s="88">
        <v>0.14603423666027329</v>
      </c>
      <c r="K18234" s="146">
        <v>0.18455356538151724</v>
      </c>
      <c r="L18234" s="147">
        <v>8.2659905539979826E-10</v>
      </c>
      <c r="M18234" s="147">
        <v>1.706405610608009E-2</v>
      </c>
      <c r="N18234" s="87">
        <v>2.1585753682536839</v>
      </c>
      <c r="O18234" s="88">
        <v>0.13310289938012801</v>
      </c>
      <c r="P18234" s="89">
        <v>61.662382207117474</v>
      </c>
    </row>
    <row r="18235" spans="1:16">
      <c r="A18235" s="75" t="s">
        <v>21593</v>
      </c>
      <c r="B18235" s="85">
        <v>18231</v>
      </c>
      <c r="C18235" s="85">
        <v>13317</v>
      </c>
      <c r="D18235" s="85">
        <v>18231</v>
      </c>
      <c r="E18235" s="86" t="s">
        <v>21594</v>
      </c>
      <c r="F18235" s="85" t="s">
        <v>232</v>
      </c>
      <c r="G18235" s="86" t="s">
        <v>21595</v>
      </c>
      <c r="H18235" s="85" t="s">
        <v>30</v>
      </c>
      <c r="I18235" s="85">
        <v>1</v>
      </c>
      <c r="J18235" s="88">
        <v>0.1737693269867388</v>
      </c>
      <c r="K18235" s="146">
        <v>0.18453828347463111</v>
      </c>
      <c r="L18235" s="147">
        <v>8.6370640051831396E-10</v>
      </c>
      <c r="M18235" s="147">
        <v>2.3751685529486911E-2</v>
      </c>
      <c r="N18235" s="87">
        <v>2.6221980028552401</v>
      </c>
      <c r="O18235" s="88">
        <v>0.15846393521893751</v>
      </c>
      <c r="P18235" s="89">
        <v>60.431719895442846</v>
      </c>
    </row>
    <row r="18236" spans="1:16">
      <c r="A18236" s="75" t="s">
        <v>21596</v>
      </c>
      <c r="B18236" s="85">
        <v>18232</v>
      </c>
      <c r="C18236" s="85">
        <v>13318</v>
      </c>
      <c r="D18236" s="85">
        <v>18232</v>
      </c>
      <c r="E18236" s="86" t="s">
        <v>21594</v>
      </c>
      <c r="F18236" s="85" t="s">
        <v>243</v>
      </c>
      <c r="G18236" s="86" t="s">
        <v>21595</v>
      </c>
      <c r="H18236" s="85" t="s">
        <v>30</v>
      </c>
      <c r="I18236" s="85">
        <v>1</v>
      </c>
      <c r="J18236" s="88">
        <v>0.1442136834803654</v>
      </c>
      <c r="K18236" s="146">
        <v>0.18092902782380094</v>
      </c>
      <c r="L18236" s="147">
        <v>8.2619373538159559E-10</v>
      </c>
      <c r="M18236" s="147">
        <v>1.6883490032563949E-2</v>
      </c>
      <c r="N18236" s="87">
        <v>2.1351814377884808</v>
      </c>
      <c r="O18236" s="88">
        <v>0.13141700596717459</v>
      </c>
      <c r="P18236" s="89">
        <v>61.548402230065314</v>
      </c>
    </row>
    <row r="18237" spans="1:16">
      <c r="A18237" s="75" t="s">
        <v>28593</v>
      </c>
      <c r="B18237" s="85">
        <v>18233</v>
      </c>
      <c r="C18237" s="85">
        <v>18035</v>
      </c>
      <c r="D18237" s="85">
        <v>18233</v>
      </c>
      <c r="E18237" s="86" t="s">
        <v>21595</v>
      </c>
      <c r="F18237" s="85" t="s">
        <v>232</v>
      </c>
      <c r="G18237" s="86" t="s">
        <v>21595</v>
      </c>
      <c r="H18237" s="85" t="s">
        <v>30</v>
      </c>
      <c r="I18237" s="85">
        <v>1</v>
      </c>
      <c r="J18237" s="88">
        <v>0.1737693269867388</v>
      </c>
      <c r="K18237" s="146">
        <v>0.18453828347463111</v>
      </c>
      <c r="L18237" s="147">
        <v>8.6370640051831396E-10</v>
      </c>
      <c r="M18237" s="147">
        <v>2.3751685529486911E-2</v>
      </c>
      <c r="N18237" s="87">
        <v>2.6221980028552401</v>
      </c>
      <c r="O18237" s="88">
        <v>0.15846393521893751</v>
      </c>
      <c r="P18237" s="89">
        <v>60.431719895442846</v>
      </c>
    </row>
    <row r="18238" spans="1:16">
      <c r="A18238" s="75" t="s">
        <v>28594</v>
      </c>
      <c r="B18238" s="85">
        <v>18234</v>
      </c>
      <c r="C18238" s="85">
        <v>18036</v>
      </c>
      <c r="D18238" s="85">
        <v>18234</v>
      </c>
      <c r="E18238" s="86" t="s">
        <v>21595</v>
      </c>
      <c r="F18238" s="85" t="s">
        <v>243</v>
      </c>
      <c r="G18238" s="86" t="s">
        <v>21595</v>
      </c>
      <c r="H18238" s="85" t="s">
        <v>30</v>
      </c>
      <c r="I18238" s="85">
        <v>1</v>
      </c>
      <c r="J18238" s="88">
        <v>0.1442136834803654</v>
      </c>
      <c r="K18238" s="146">
        <v>0.18092902782380094</v>
      </c>
      <c r="L18238" s="147">
        <v>8.2619373538159559E-10</v>
      </c>
      <c r="M18238" s="147">
        <v>1.6883490032563949E-2</v>
      </c>
      <c r="N18238" s="87">
        <v>2.1351814377884808</v>
      </c>
      <c r="O18238" s="88">
        <v>0.13141700596717459</v>
      </c>
      <c r="P18238" s="89">
        <v>61.548402230065314</v>
      </c>
    </row>
    <row r="18239" spans="1:16">
      <c r="A18239" s="75" t="s">
        <v>21597</v>
      </c>
      <c r="B18239" s="85">
        <v>18235</v>
      </c>
      <c r="C18239" s="85">
        <v>13319</v>
      </c>
      <c r="D18239" s="85">
        <v>18235</v>
      </c>
      <c r="E18239" s="86" t="s">
        <v>21598</v>
      </c>
      <c r="F18239" s="85" t="s">
        <v>232</v>
      </c>
      <c r="G18239" s="86" t="s">
        <v>21599</v>
      </c>
      <c r="H18239" s="85" t="s">
        <v>30</v>
      </c>
      <c r="I18239" s="85">
        <v>1</v>
      </c>
      <c r="J18239" s="88">
        <v>0.1354461874635888</v>
      </c>
      <c r="K18239" s="146">
        <v>0.16342993600921588</v>
      </c>
      <c r="L18239" s="147">
        <v>7.3832917113326628E-10</v>
      </c>
      <c r="M18239" s="147">
        <v>1.8390865390466499E-2</v>
      </c>
      <c r="N18239" s="87">
        <v>2.0121487854857651</v>
      </c>
      <c r="O18239" s="88">
        <v>0.1238639670082199</v>
      </c>
      <c r="P18239" s="89">
        <v>61.558055697316213</v>
      </c>
    </row>
    <row r="18240" spans="1:16">
      <c r="A18240" s="75" t="s">
        <v>21600</v>
      </c>
      <c r="B18240" s="85">
        <v>18236</v>
      </c>
      <c r="C18240" s="85">
        <v>13320</v>
      </c>
      <c r="D18240" s="85">
        <v>18236</v>
      </c>
      <c r="E18240" s="86" t="s">
        <v>21598</v>
      </c>
      <c r="F18240" s="85" t="s">
        <v>38</v>
      </c>
      <c r="G18240" s="86" t="s">
        <v>21599</v>
      </c>
      <c r="H18240" s="85" t="s">
        <v>30</v>
      </c>
      <c r="I18240" s="85">
        <v>1</v>
      </c>
      <c r="J18240" s="88">
        <v>0.19259360364515421</v>
      </c>
      <c r="K18240" s="146">
        <v>0.2242855275210888</v>
      </c>
      <c r="L18240" s="147">
        <v>9.6741449000974751E-10</v>
      </c>
      <c r="M18240" s="147">
        <v>2.7008260162183821E-2</v>
      </c>
      <c r="N18240" s="87">
        <v>2.9192860043838551</v>
      </c>
      <c r="O18240" s="88">
        <v>0.17539759305104999</v>
      </c>
      <c r="P18240" s="89">
        <v>60.082360134518382</v>
      </c>
    </row>
    <row r="18241" spans="1:16">
      <c r="A18241" s="75" t="s">
        <v>21601</v>
      </c>
      <c r="B18241" s="85">
        <v>18237</v>
      </c>
      <c r="C18241" s="85">
        <v>13321</v>
      </c>
      <c r="D18241" s="85">
        <v>18237</v>
      </c>
      <c r="E18241" s="86" t="s">
        <v>21598</v>
      </c>
      <c r="F18241" s="85" t="s">
        <v>11</v>
      </c>
      <c r="G18241" s="86" t="s">
        <v>21599</v>
      </c>
      <c r="H18241" s="85" t="s">
        <v>30</v>
      </c>
      <c r="I18241" s="85">
        <v>1</v>
      </c>
      <c r="J18241" s="88">
        <v>0.18854304426455221</v>
      </c>
      <c r="K18241" s="146">
        <v>0.21507138045474786</v>
      </c>
      <c r="L18241" s="147">
        <v>9.4250348322304328E-10</v>
      </c>
      <c r="M18241" s="147">
        <v>2.689820682614678E-2</v>
      </c>
      <c r="N18241" s="87">
        <v>2.881685078173962</v>
      </c>
      <c r="O18241" s="88">
        <v>0.16950193949821249</v>
      </c>
      <c r="P18241" s="89">
        <v>58.820424473870965</v>
      </c>
    </row>
    <row r="18242" spans="1:16">
      <c r="A18242" s="75" t="s">
        <v>28595</v>
      </c>
      <c r="B18242" s="85">
        <v>18238</v>
      </c>
      <c r="C18242" s="85">
        <v>18037</v>
      </c>
      <c r="D18242" s="85">
        <v>18238</v>
      </c>
      <c r="E18242" s="86" t="s">
        <v>21599</v>
      </c>
      <c r="F18242" s="85" t="s">
        <v>232</v>
      </c>
      <c r="G18242" s="86" t="s">
        <v>21599</v>
      </c>
      <c r="H18242" s="85" t="s">
        <v>30</v>
      </c>
      <c r="I18242" s="85">
        <v>1</v>
      </c>
      <c r="J18242" s="88">
        <v>0.1354461874635888</v>
      </c>
      <c r="K18242" s="146">
        <v>0.16342993600921588</v>
      </c>
      <c r="L18242" s="147">
        <v>7.3832917113326618E-10</v>
      </c>
      <c r="M18242" s="147">
        <v>1.8390865390466499E-2</v>
      </c>
      <c r="N18242" s="87">
        <v>2.0121487854857651</v>
      </c>
      <c r="O18242" s="88">
        <v>0.1238639670082199</v>
      </c>
      <c r="P18242" s="89">
        <v>61.558055697316213</v>
      </c>
    </row>
    <row r="18243" spans="1:16">
      <c r="A18243" s="75" t="s">
        <v>28596</v>
      </c>
      <c r="B18243" s="85">
        <v>18239</v>
      </c>
      <c r="C18243" s="85">
        <v>18038</v>
      </c>
      <c r="D18243" s="85">
        <v>18239</v>
      </c>
      <c r="E18243" s="86" t="s">
        <v>21599</v>
      </c>
      <c r="F18243" s="85" t="s">
        <v>38</v>
      </c>
      <c r="G18243" s="86" t="s">
        <v>21599</v>
      </c>
      <c r="H18243" s="85" t="s">
        <v>30</v>
      </c>
      <c r="I18243" s="85">
        <v>1</v>
      </c>
      <c r="J18243" s="88">
        <v>0.19259360364515429</v>
      </c>
      <c r="K18243" s="146">
        <v>0.22428552752108885</v>
      </c>
      <c r="L18243" s="147">
        <v>9.6741449000974772E-10</v>
      </c>
      <c r="M18243" s="147">
        <v>2.7008260162183821E-2</v>
      </c>
      <c r="N18243" s="87">
        <v>2.9192860043838551</v>
      </c>
      <c r="O18243" s="88">
        <v>0.17539759305104999</v>
      </c>
      <c r="P18243" s="89">
        <v>60.082360134518382</v>
      </c>
    </row>
    <row r="18244" spans="1:16">
      <c r="A18244" s="75" t="s">
        <v>28597</v>
      </c>
      <c r="B18244" s="85">
        <v>18240</v>
      </c>
      <c r="C18244" s="85">
        <v>18039</v>
      </c>
      <c r="D18244" s="85">
        <v>18240</v>
      </c>
      <c r="E18244" s="86" t="s">
        <v>21599</v>
      </c>
      <c r="F18244" s="85" t="s">
        <v>11</v>
      </c>
      <c r="G18244" s="86" t="s">
        <v>21599</v>
      </c>
      <c r="H18244" s="85" t="s">
        <v>30</v>
      </c>
      <c r="I18244" s="85">
        <v>1</v>
      </c>
      <c r="J18244" s="88">
        <v>0.18854304426455221</v>
      </c>
      <c r="K18244" s="146">
        <v>0.2150713804547478</v>
      </c>
      <c r="L18244" s="147">
        <v>9.4250348322304328E-10</v>
      </c>
      <c r="M18244" s="147">
        <v>2.689820682614678E-2</v>
      </c>
      <c r="N18244" s="87">
        <v>2.881685078173962</v>
      </c>
      <c r="O18244" s="88">
        <v>0.16950193949821249</v>
      </c>
      <c r="P18244" s="89">
        <v>58.820424473870965</v>
      </c>
    </row>
    <row r="18245" spans="1:16">
      <c r="A18245" s="75" t="s">
        <v>21602</v>
      </c>
      <c r="B18245" s="85">
        <v>18241</v>
      </c>
      <c r="C18245" s="85">
        <v>13322</v>
      </c>
      <c r="D18245" s="85">
        <v>18241</v>
      </c>
      <c r="E18245" s="86" t="s">
        <v>75</v>
      </c>
      <c r="F18245" s="85" t="s">
        <v>38</v>
      </c>
      <c r="G18245" s="86" t="s">
        <v>76</v>
      </c>
      <c r="H18245" s="85" t="s">
        <v>30</v>
      </c>
      <c r="I18245" s="85">
        <v>1</v>
      </c>
      <c r="J18245" s="88">
        <v>0.19079134443654641</v>
      </c>
      <c r="K18245" s="146">
        <v>0.20108681565393111</v>
      </c>
      <c r="L18245" s="147">
        <v>8.7787947006071122E-10</v>
      </c>
      <c r="M18245" s="147">
        <v>2.6748665579975409E-2</v>
      </c>
      <c r="N18245" s="87">
        <v>2.8903577068617432</v>
      </c>
      <c r="O18245" s="88">
        <v>0.17344608595746761</v>
      </c>
      <c r="P18245" s="89">
        <v>60.008519203593579</v>
      </c>
    </row>
    <row r="18246" spans="1:16">
      <c r="A18246" s="75" t="s">
        <v>21603</v>
      </c>
      <c r="B18246" s="85">
        <v>18242</v>
      </c>
      <c r="C18246" s="85">
        <v>13323</v>
      </c>
      <c r="D18246" s="85">
        <v>18242</v>
      </c>
      <c r="E18246" s="86" t="s">
        <v>75</v>
      </c>
      <c r="F18246" s="85" t="s">
        <v>11</v>
      </c>
      <c r="G18246" s="86" t="s">
        <v>76</v>
      </c>
      <c r="H18246" s="85" t="s">
        <v>30</v>
      </c>
      <c r="I18246" s="85">
        <v>1</v>
      </c>
      <c r="J18246" s="88">
        <v>0.1871273112965931</v>
      </c>
      <c r="K18246" s="146">
        <v>0.19240162640812034</v>
      </c>
      <c r="L18246" s="147">
        <v>8.5493908231264002E-10</v>
      </c>
      <c r="M18246" s="147">
        <v>2.666627651229516E-2</v>
      </c>
      <c r="N18246" s="87">
        <v>2.8577510020704131</v>
      </c>
      <c r="O18246" s="88">
        <v>0.16786469440005991</v>
      </c>
      <c r="P18246" s="89">
        <v>58.740140158622481</v>
      </c>
    </row>
    <row r="18247" spans="1:16">
      <c r="A18247" s="75" t="s">
        <v>28598</v>
      </c>
      <c r="B18247" s="85">
        <v>18243</v>
      </c>
      <c r="C18247" s="85">
        <v>18040</v>
      </c>
      <c r="D18247" s="85">
        <v>18243</v>
      </c>
      <c r="E18247" s="86" t="s">
        <v>76</v>
      </c>
      <c r="F18247" s="85" t="s">
        <v>38</v>
      </c>
      <c r="G18247" s="86" t="s">
        <v>76</v>
      </c>
      <c r="H18247" s="85" t="s">
        <v>30</v>
      </c>
      <c r="I18247" s="85">
        <v>1</v>
      </c>
      <c r="J18247" s="88">
        <v>0.19079134443654641</v>
      </c>
      <c r="K18247" s="146">
        <v>0.20108681565393111</v>
      </c>
      <c r="L18247" s="147">
        <v>8.7787947006071122E-10</v>
      </c>
      <c r="M18247" s="147">
        <v>2.6748665579975409E-2</v>
      </c>
      <c r="N18247" s="87">
        <v>2.8903577068617432</v>
      </c>
      <c r="O18247" s="88">
        <v>0.17344608595746761</v>
      </c>
      <c r="P18247" s="89">
        <v>60.008519203593579</v>
      </c>
    </row>
    <row r="18248" spans="1:16">
      <c r="A18248" s="75" t="s">
        <v>28599</v>
      </c>
      <c r="B18248" s="85">
        <v>18244</v>
      </c>
      <c r="C18248" s="85">
        <v>18041</v>
      </c>
      <c r="D18248" s="85">
        <v>18244</v>
      </c>
      <c r="E18248" s="86" t="s">
        <v>76</v>
      </c>
      <c r="F18248" s="85" t="s">
        <v>11</v>
      </c>
      <c r="G18248" s="86" t="s">
        <v>76</v>
      </c>
      <c r="H18248" s="85" t="s">
        <v>30</v>
      </c>
      <c r="I18248" s="85">
        <v>1</v>
      </c>
      <c r="J18248" s="88">
        <v>0.18712731129659299</v>
      </c>
      <c r="K18248" s="146">
        <v>0.19240162640812025</v>
      </c>
      <c r="L18248" s="147">
        <v>8.5493908231263971E-10</v>
      </c>
      <c r="M18248" s="147">
        <v>2.666627651229515E-2</v>
      </c>
      <c r="N18248" s="87">
        <v>2.8577510020704122</v>
      </c>
      <c r="O18248" s="88">
        <v>0.16786469440005991</v>
      </c>
      <c r="P18248" s="89">
        <v>58.740140158622502</v>
      </c>
    </row>
    <row r="18249" spans="1:16">
      <c r="A18249" s="75" t="s">
        <v>21604</v>
      </c>
      <c r="B18249" s="85">
        <v>18245</v>
      </c>
      <c r="C18249" s="85">
        <v>13324</v>
      </c>
      <c r="D18249" s="85">
        <v>18245</v>
      </c>
      <c r="E18249" s="86" t="s">
        <v>21605</v>
      </c>
      <c r="F18249" s="85" t="s">
        <v>232</v>
      </c>
      <c r="G18249" s="86" t="s">
        <v>21606</v>
      </c>
      <c r="H18249" s="85" t="s">
        <v>30</v>
      </c>
      <c r="I18249" s="85">
        <v>1</v>
      </c>
      <c r="J18249" s="88">
        <v>0.13811900796726109</v>
      </c>
      <c r="K18249" s="146">
        <v>0.14586765435801324</v>
      </c>
      <c r="L18249" s="147">
        <v>6.6360766399271517E-10</v>
      </c>
      <c r="M18249" s="147">
        <v>1.8955851591381339E-2</v>
      </c>
      <c r="N18249" s="87">
        <v>2.0716751871113139</v>
      </c>
      <c r="O18249" s="88">
        <v>0.12504617880078259</v>
      </c>
      <c r="P18249" s="89">
        <v>60.359934597249044</v>
      </c>
    </row>
    <row r="18250" spans="1:16">
      <c r="A18250" s="75" t="s">
        <v>21607</v>
      </c>
      <c r="B18250" s="85">
        <v>18246</v>
      </c>
      <c r="C18250" s="85">
        <v>13325</v>
      </c>
      <c r="D18250" s="85">
        <v>18246</v>
      </c>
      <c r="E18250" s="86" t="s">
        <v>21605</v>
      </c>
      <c r="F18250" s="85" t="s">
        <v>38</v>
      </c>
      <c r="G18250" s="86" t="s">
        <v>21606</v>
      </c>
      <c r="H18250" s="85" t="s">
        <v>30</v>
      </c>
      <c r="I18250" s="85">
        <v>1</v>
      </c>
      <c r="J18250" s="88">
        <v>0.1924843539825761</v>
      </c>
      <c r="K18250" s="146">
        <v>0.19431028086068983</v>
      </c>
      <c r="L18250" s="147">
        <v>8.3929094825753483E-10</v>
      </c>
      <c r="M18250" s="147">
        <v>2.6790637500991189E-2</v>
      </c>
      <c r="N18250" s="87">
        <v>2.8966114292405041</v>
      </c>
      <c r="O18250" s="88">
        <v>0.17381787423097891</v>
      </c>
      <c r="P18250" s="89">
        <v>60.007314918506076</v>
      </c>
    </row>
    <row r="18251" spans="1:16">
      <c r="A18251" s="75" t="s">
        <v>21608</v>
      </c>
      <c r="B18251" s="85">
        <v>18247</v>
      </c>
      <c r="C18251" s="85">
        <v>13326</v>
      </c>
      <c r="D18251" s="85">
        <v>18247</v>
      </c>
      <c r="E18251" s="86" t="s">
        <v>21605</v>
      </c>
      <c r="F18251" s="85" t="s">
        <v>11</v>
      </c>
      <c r="G18251" s="86" t="s">
        <v>21606</v>
      </c>
      <c r="H18251" s="85" t="s">
        <v>30</v>
      </c>
      <c r="I18251" s="85">
        <v>1</v>
      </c>
      <c r="J18251" s="88">
        <v>0.1884466661304082</v>
      </c>
      <c r="K18251" s="146">
        <v>0.18514841800067119</v>
      </c>
      <c r="L18251" s="147">
        <v>8.1451692081991572E-10</v>
      </c>
      <c r="M18251" s="147">
        <v>2.668087417227866E-2</v>
      </c>
      <c r="N18251" s="87">
        <v>2.859257409314798</v>
      </c>
      <c r="O18251" s="88">
        <v>0.16795739768718471</v>
      </c>
      <c r="P18251" s="89">
        <v>58.741614917222364</v>
      </c>
    </row>
    <row r="18252" spans="1:16">
      <c r="A18252" s="75" t="s">
        <v>28600</v>
      </c>
      <c r="B18252" s="85">
        <v>18248</v>
      </c>
      <c r="C18252" s="85">
        <v>18042</v>
      </c>
      <c r="D18252" s="85">
        <v>18248</v>
      </c>
      <c r="E18252" s="86" t="s">
        <v>21606</v>
      </c>
      <c r="F18252" s="85" t="s">
        <v>232</v>
      </c>
      <c r="G18252" s="86" t="s">
        <v>21606</v>
      </c>
      <c r="H18252" s="85" t="s">
        <v>30</v>
      </c>
      <c r="I18252" s="85">
        <v>1</v>
      </c>
      <c r="J18252" s="88">
        <v>0.13811900796726109</v>
      </c>
      <c r="K18252" s="146">
        <v>0.14586765435801324</v>
      </c>
      <c r="L18252" s="147">
        <v>6.6360766399271517E-10</v>
      </c>
      <c r="M18252" s="147">
        <v>1.8955851591381339E-2</v>
      </c>
      <c r="N18252" s="87">
        <v>2.0716751871113139</v>
      </c>
      <c r="O18252" s="88">
        <v>0.12504617880078259</v>
      </c>
      <c r="P18252" s="89">
        <v>60.359934597249044</v>
      </c>
    </row>
    <row r="18253" spans="1:16">
      <c r="A18253" s="75" t="s">
        <v>28601</v>
      </c>
      <c r="B18253" s="85">
        <v>18249</v>
      </c>
      <c r="C18253" s="85">
        <v>18043</v>
      </c>
      <c r="D18253" s="85">
        <v>18249</v>
      </c>
      <c r="E18253" s="86" t="s">
        <v>21606</v>
      </c>
      <c r="F18253" s="85" t="s">
        <v>38</v>
      </c>
      <c r="G18253" s="86" t="s">
        <v>21606</v>
      </c>
      <c r="H18253" s="85" t="s">
        <v>30</v>
      </c>
      <c r="I18253" s="85">
        <v>1</v>
      </c>
      <c r="J18253" s="88">
        <v>0.1924843539825761</v>
      </c>
      <c r="K18253" s="146">
        <v>0.19431028086068983</v>
      </c>
      <c r="L18253" s="147">
        <v>8.3929094825753483E-10</v>
      </c>
      <c r="M18253" s="147">
        <v>2.6790637500991189E-2</v>
      </c>
      <c r="N18253" s="87">
        <v>2.8966114292405041</v>
      </c>
      <c r="O18253" s="88">
        <v>0.17381787423097891</v>
      </c>
      <c r="P18253" s="89">
        <v>60.007314918506076</v>
      </c>
    </row>
    <row r="18254" spans="1:16">
      <c r="A18254" s="75" t="s">
        <v>28602</v>
      </c>
      <c r="B18254" s="85">
        <v>18250</v>
      </c>
      <c r="C18254" s="85">
        <v>18044</v>
      </c>
      <c r="D18254" s="85">
        <v>18250</v>
      </c>
      <c r="E18254" s="86" t="s">
        <v>21606</v>
      </c>
      <c r="F18254" s="85" t="s">
        <v>11</v>
      </c>
      <c r="G18254" s="86" t="s">
        <v>21606</v>
      </c>
      <c r="H18254" s="85" t="s">
        <v>30</v>
      </c>
      <c r="I18254" s="85">
        <v>1</v>
      </c>
      <c r="J18254" s="88">
        <v>0.1884466661304082</v>
      </c>
      <c r="K18254" s="146">
        <v>0.18514841800067119</v>
      </c>
      <c r="L18254" s="147">
        <v>8.1451692081991572E-10</v>
      </c>
      <c r="M18254" s="147">
        <v>2.668087417227866E-2</v>
      </c>
      <c r="N18254" s="87">
        <v>2.859257409314798</v>
      </c>
      <c r="O18254" s="88">
        <v>0.16795739768718471</v>
      </c>
      <c r="P18254" s="89">
        <v>58.741614917222364</v>
      </c>
    </row>
    <row r="18255" spans="1:16">
      <c r="A18255" s="75" t="s">
        <v>21609</v>
      </c>
      <c r="B18255" s="85">
        <v>18251</v>
      </c>
      <c r="C18255" s="85">
        <v>13327</v>
      </c>
      <c r="D18255" s="85">
        <v>18251</v>
      </c>
      <c r="E18255" s="86" t="s">
        <v>21610</v>
      </c>
      <c r="F18255" s="85" t="s">
        <v>38</v>
      </c>
      <c r="G18255" s="86" t="s">
        <v>21611</v>
      </c>
      <c r="H18255" s="85" t="s">
        <v>30</v>
      </c>
      <c r="I18255" s="85">
        <v>1</v>
      </c>
      <c r="J18255" s="88">
        <v>0.18854949163252291</v>
      </c>
      <c r="K18255" s="146">
        <v>0.18025621712550863</v>
      </c>
      <c r="L18255" s="147">
        <v>7.6873079700995554E-10</v>
      </c>
      <c r="M18255" s="147">
        <v>2.6293217355584791E-2</v>
      </c>
      <c r="N18255" s="87">
        <v>2.842943609222671</v>
      </c>
      <c r="O18255" s="88">
        <v>0.17041174508851231</v>
      </c>
      <c r="P18255" s="89">
        <v>59.9420067762466</v>
      </c>
    </row>
    <row r="18256" spans="1:16">
      <c r="A18256" s="75" t="s">
        <v>21612</v>
      </c>
      <c r="B18256" s="85">
        <v>18252</v>
      </c>
      <c r="C18256" s="85">
        <v>13328</v>
      </c>
      <c r="D18256" s="85">
        <v>18252</v>
      </c>
      <c r="E18256" s="86" t="s">
        <v>21610</v>
      </c>
      <c r="F18256" s="85" t="s">
        <v>11</v>
      </c>
      <c r="G18256" s="86" t="s">
        <v>21611</v>
      </c>
      <c r="H18256" s="85" t="s">
        <v>30</v>
      </c>
      <c r="I18256" s="85">
        <v>1</v>
      </c>
      <c r="J18256" s="88">
        <v>0.18490449438152159</v>
      </c>
      <c r="K18256" s="146">
        <v>0.17167051658576521</v>
      </c>
      <c r="L18256" s="147">
        <v>7.4603860944992505E-10</v>
      </c>
      <c r="M18256" s="147">
        <v>2.6210853630288619E-2</v>
      </c>
      <c r="N18256" s="87">
        <v>2.81075358402606</v>
      </c>
      <c r="O18256" s="88">
        <v>0.16489817603438911</v>
      </c>
      <c r="P18256" s="89">
        <v>58.666891673297343</v>
      </c>
    </row>
    <row r="18257" spans="1:16">
      <c r="A18257" s="75" t="s">
        <v>28603</v>
      </c>
      <c r="B18257" s="85">
        <v>18253</v>
      </c>
      <c r="C18257" s="85">
        <v>18045</v>
      </c>
      <c r="D18257" s="85">
        <v>18253</v>
      </c>
      <c r="E18257" s="86" t="s">
        <v>21611</v>
      </c>
      <c r="F18257" s="85" t="s">
        <v>38</v>
      </c>
      <c r="G18257" s="86" t="s">
        <v>21611</v>
      </c>
      <c r="H18257" s="85" t="s">
        <v>30</v>
      </c>
      <c r="I18257" s="85">
        <v>1</v>
      </c>
      <c r="J18257" s="88">
        <v>0.18854949163252291</v>
      </c>
      <c r="K18257" s="146">
        <v>0.18025621712550863</v>
      </c>
      <c r="L18257" s="147">
        <v>7.6873079700995554E-10</v>
      </c>
      <c r="M18257" s="147">
        <v>2.6293217355584791E-2</v>
      </c>
      <c r="N18257" s="87">
        <v>2.842943609222671</v>
      </c>
      <c r="O18257" s="88">
        <v>0.17041174508851231</v>
      </c>
      <c r="P18257" s="89">
        <v>59.9420067762466</v>
      </c>
    </row>
    <row r="18258" spans="1:16">
      <c r="A18258" s="75" t="s">
        <v>28604</v>
      </c>
      <c r="B18258" s="85">
        <v>18254</v>
      </c>
      <c r="C18258" s="85">
        <v>18046</v>
      </c>
      <c r="D18258" s="85">
        <v>18254</v>
      </c>
      <c r="E18258" s="86" t="s">
        <v>21611</v>
      </c>
      <c r="F18258" s="85" t="s">
        <v>11</v>
      </c>
      <c r="G18258" s="86" t="s">
        <v>21611</v>
      </c>
      <c r="H18258" s="85" t="s">
        <v>30</v>
      </c>
      <c r="I18258" s="85">
        <v>1</v>
      </c>
      <c r="J18258" s="88">
        <v>0.18490449438152159</v>
      </c>
      <c r="K18258" s="146">
        <v>0.17167051658576521</v>
      </c>
      <c r="L18258" s="147">
        <v>7.4603860944992505E-10</v>
      </c>
      <c r="M18258" s="147">
        <v>2.6210853630288619E-2</v>
      </c>
      <c r="N18258" s="87">
        <v>2.81075358402606</v>
      </c>
      <c r="O18258" s="88">
        <v>0.16489817603438911</v>
      </c>
      <c r="P18258" s="89">
        <v>58.666891673297343</v>
      </c>
    </row>
    <row r="18259" spans="1:16">
      <c r="A18259" s="75" t="s">
        <v>21613</v>
      </c>
      <c r="B18259" s="85">
        <v>18255</v>
      </c>
      <c r="C18259" s="85">
        <v>13329</v>
      </c>
      <c r="D18259" s="85">
        <v>18255</v>
      </c>
      <c r="E18259" s="86" t="s">
        <v>21614</v>
      </c>
      <c r="F18259" s="85" t="s">
        <v>232</v>
      </c>
      <c r="G18259" s="86" t="s">
        <v>21615</v>
      </c>
      <c r="H18259" s="85" t="s">
        <v>30</v>
      </c>
      <c r="I18259" s="85">
        <v>1</v>
      </c>
      <c r="J18259" s="88">
        <v>0.19429003231569081</v>
      </c>
      <c r="K18259" s="146">
        <v>0.21597324350198252</v>
      </c>
      <c r="L18259" s="147">
        <v>9.9019812483463189E-10</v>
      </c>
      <c r="M18259" s="147">
        <v>2.6446243409354239E-2</v>
      </c>
      <c r="N18259" s="87">
        <v>2.904684012746293</v>
      </c>
      <c r="O18259" s="88">
        <v>0.17753913831440091</v>
      </c>
      <c r="P18259" s="89">
        <v>61.12167021793978</v>
      </c>
    </row>
    <row r="18260" spans="1:16">
      <c r="A18260" s="75" t="s">
        <v>21616</v>
      </c>
      <c r="B18260" s="85">
        <v>18256</v>
      </c>
      <c r="C18260" s="85">
        <v>13330</v>
      </c>
      <c r="D18260" s="85">
        <v>18256</v>
      </c>
      <c r="E18260" s="86" t="s">
        <v>21614</v>
      </c>
      <c r="F18260" s="85" t="s">
        <v>243</v>
      </c>
      <c r="G18260" s="86" t="s">
        <v>21615</v>
      </c>
      <c r="H18260" s="85" t="s">
        <v>30</v>
      </c>
      <c r="I18260" s="85">
        <v>1</v>
      </c>
      <c r="J18260" s="88">
        <v>0.16145658101294411</v>
      </c>
      <c r="K18260" s="146">
        <v>0.20991421764754006</v>
      </c>
      <c r="L18260" s="147">
        <v>9.4361822277435822E-10</v>
      </c>
      <c r="M18260" s="147">
        <v>1.8600530439570589E-2</v>
      </c>
      <c r="N18260" s="87">
        <v>2.3576394378457479</v>
      </c>
      <c r="O18260" s="88">
        <v>0.1474485301304129</v>
      </c>
      <c r="P18260" s="89">
        <v>62.540746376868142</v>
      </c>
    </row>
    <row r="18261" spans="1:16">
      <c r="A18261" s="75" t="s">
        <v>28605</v>
      </c>
      <c r="B18261" s="85">
        <v>18257</v>
      </c>
      <c r="C18261" s="85">
        <v>18047</v>
      </c>
      <c r="D18261" s="85">
        <v>18257</v>
      </c>
      <c r="E18261" s="86" t="s">
        <v>21615</v>
      </c>
      <c r="F18261" s="85" t="s">
        <v>232</v>
      </c>
      <c r="G18261" s="86" t="s">
        <v>21615</v>
      </c>
      <c r="H18261" s="85" t="s">
        <v>30</v>
      </c>
      <c r="I18261" s="85">
        <v>1</v>
      </c>
      <c r="J18261" s="88">
        <v>0.19429003231569081</v>
      </c>
      <c r="K18261" s="146">
        <v>0.21597324350198252</v>
      </c>
      <c r="L18261" s="147">
        <v>9.9019812483463189E-10</v>
      </c>
      <c r="M18261" s="147">
        <v>2.6446243409354239E-2</v>
      </c>
      <c r="N18261" s="87">
        <v>2.904684012746293</v>
      </c>
      <c r="O18261" s="88">
        <v>0.17753913831440091</v>
      </c>
      <c r="P18261" s="89">
        <v>61.12167021793978</v>
      </c>
    </row>
    <row r="18262" spans="1:16">
      <c r="A18262" s="75" t="s">
        <v>28606</v>
      </c>
      <c r="B18262" s="85">
        <v>18258</v>
      </c>
      <c r="C18262" s="85">
        <v>18048</v>
      </c>
      <c r="D18262" s="85">
        <v>18258</v>
      </c>
      <c r="E18262" s="86" t="s">
        <v>21615</v>
      </c>
      <c r="F18262" s="85" t="s">
        <v>243</v>
      </c>
      <c r="G18262" s="86" t="s">
        <v>21615</v>
      </c>
      <c r="H18262" s="85" t="s">
        <v>30</v>
      </c>
      <c r="I18262" s="85">
        <v>1</v>
      </c>
      <c r="J18262" s="88">
        <v>0.16145658101294411</v>
      </c>
      <c r="K18262" s="146">
        <v>0.20991421764754006</v>
      </c>
      <c r="L18262" s="147">
        <v>9.4361822277435822E-10</v>
      </c>
      <c r="M18262" s="147">
        <v>1.8600530439570589E-2</v>
      </c>
      <c r="N18262" s="87">
        <v>2.3576394378457479</v>
      </c>
      <c r="O18262" s="88">
        <v>0.1474485301304129</v>
      </c>
      <c r="P18262" s="89">
        <v>62.540746376868142</v>
      </c>
    </row>
    <row r="18263" spans="1:16">
      <c r="A18263" s="75" t="s">
        <v>21617</v>
      </c>
      <c r="B18263" s="85">
        <v>18259</v>
      </c>
      <c r="C18263" s="85">
        <v>13331</v>
      </c>
      <c r="D18263" s="85">
        <v>18259</v>
      </c>
      <c r="E18263" s="86" t="s">
        <v>21618</v>
      </c>
      <c r="F18263" s="85" t="s">
        <v>32</v>
      </c>
      <c r="G18263" s="86" t="s">
        <v>21619</v>
      </c>
      <c r="H18263" s="85" t="s">
        <v>30</v>
      </c>
      <c r="I18263" s="85">
        <v>1</v>
      </c>
      <c r="J18263" s="88">
        <v>0.1224347655730777</v>
      </c>
      <c r="K18263" s="146">
        <v>0.29152221219920327</v>
      </c>
      <c r="L18263" s="147">
        <v>3.642048057816167E-9</v>
      </c>
      <c r="M18263" s="147">
        <v>1.367344684777836E-2</v>
      </c>
      <c r="N18263" s="87">
        <v>1.68017933259122</v>
      </c>
      <c r="O18263" s="88">
        <v>7.4838696364156798E-2</v>
      </c>
      <c r="P18263" s="89">
        <v>44.542088402395976</v>
      </c>
    </row>
    <row r="18264" spans="1:16">
      <c r="A18264" s="75" t="s">
        <v>21620</v>
      </c>
      <c r="B18264" s="85">
        <v>18260</v>
      </c>
      <c r="C18264" s="85">
        <v>13332</v>
      </c>
      <c r="D18264" s="85">
        <v>18260</v>
      </c>
      <c r="E18264" s="86" t="s">
        <v>21618</v>
      </c>
      <c r="F18264" s="85" t="s">
        <v>38</v>
      </c>
      <c r="G18264" s="86" t="s">
        <v>21619</v>
      </c>
      <c r="H18264" s="85" t="s">
        <v>30</v>
      </c>
      <c r="I18264" s="85">
        <v>1</v>
      </c>
      <c r="J18264" s="88">
        <v>0.13368642734612221</v>
      </c>
      <c r="K18264" s="146">
        <v>0.29660885819089272</v>
      </c>
      <c r="L18264" s="147">
        <v>3.4898445344201692E-9</v>
      </c>
      <c r="M18264" s="147">
        <v>1.3992986870669501E-2</v>
      </c>
      <c r="N18264" s="87">
        <v>1.766785145982761</v>
      </c>
      <c r="O18264" s="88">
        <v>8.9139307671674717E-2</v>
      </c>
      <c r="P18264" s="89">
        <v>50.452828333063465</v>
      </c>
    </row>
    <row r="18265" spans="1:16">
      <c r="A18265" s="75" t="s">
        <v>24178</v>
      </c>
      <c r="B18265" s="85">
        <v>18261</v>
      </c>
      <c r="C18265" s="85">
        <v>14743</v>
      </c>
      <c r="D18265" s="85">
        <v>18261</v>
      </c>
      <c r="E18265" s="86" t="s">
        <v>24179</v>
      </c>
      <c r="F18265" s="85" t="s">
        <v>55</v>
      </c>
      <c r="G18265" s="86" t="s">
        <v>21619</v>
      </c>
      <c r="H18265" s="85" t="s">
        <v>30</v>
      </c>
      <c r="I18265" s="85">
        <v>1</v>
      </c>
      <c r="J18265" s="88">
        <v>0.13359172339662251</v>
      </c>
      <c r="K18265" s="146">
        <v>0.29656604447369822</v>
      </c>
      <c r="L18265" s="147">
        <v>3.4911256140583708E-9</v>
      </c>
      <c r="M18265" s="147">
        <v>1.39902973388651E-2</v>
      </c>
      <c r="N18265" s="87">
        <v>1.766056194762643</v>
      </c>
      <c r="O18265" s="88">
        <v>8.9018941062866092E-2</v>
      </c>
      <c r="P18265" s="89">
        <v>50.405497473329376</v>
      </c>
    </row>
    <row r="18266" spans="1:16">
      <c r="A18266" s="75" t="s">
        <v>28607</v>
      </c>
      <c r="B18266" s="85">
        <v>18262</v>
      </c>
      <c r="C18266" s="85">
        <v>18049</v>
      </c>
      <c r="D18266" s="85">
        <v>18262</v>
      </c>
      <c r="E18266" s="86" t="s">
        <v>21619</v>
      </c>
      <c r="F18266" s="85" t="s">
        <v>32</v>
      </c>
      <c r="G18266" s="86" t="s">
        <v>21619</v>
      </c>
      <c r="H18266" s="85" t="s">
        <v>30</v>
      </c>
      <c r="I18266" s="85">
        <v>1</v>
      </c>
      <c r="J18266" s="88">
        <v>0.1224347655730777</v>
      </c>
      <c r="K18266" s="146">
        <v>0.29152221219920327</v>
      </c>
      <c r="L18266" s="147">
        <v>3.642048057816167E-9</v>
      </c>
      <c r="M18266" s="147">
        <v>1.367344684777836E-2</v>
      </c>
      <c r="N18266" s="87">
        <v>1.68017933259122</v>
      </c>
      <c r="O18266" s="88">
        <v>7.4838696364156798E-2</v>
      </c>
      <c r="P18266" s="89">
        <v>44.542088402395976</v>
      </c>
    </row>
    <row r="18267" spans="1:16">
      <c r="A18267" s="75" t="s">
        <v>28608</v>
      </c>
      <c r="B18267" s="85">
        <v>18263</v>
      </c>
      <c r="C18267" s="85">
        <v>18050</v>
      </c>
      <c r="D18267" s="85">
        <v>18263</v>
      </c>
      <c r="E18267" s="86" t="s">
        <v>21619</v>
      </c>
      <c r="F18267" s="85" t="s">
        <v>38</v>
      </c>
      <c r="G18267" s="86" t="s">
        <v>21619</v>
      </c>
      <c r="H18267" s="85" t="s">
        <v>30</v>
      </c>
      <c r="I18267" s="85">
        <v>1</v>
      </c>
      <c r="J18267" s="88">
        <v>0.13368642734612221</v>
      </c>
      <c r="K18267" s="146">
        <v>0.29660885819089272</v>
      </c>
      <c r="L18267" s="147">
        <v>3.4898445344201692E-9</v>
      </c>
      <c r="M18267" s="147">
        <v>1.3992986870669501E-2</v>
      </c>
      <c r="N18267" s="87">
        <v>1.766785145982761</v>
      </c>
      <c r="O18267" s="88">
        <v>8.9139307671674717E-2</v>
      </c>
      <c r="P18267" s="89">
        <v>50.452828333063465</v>
      </c>
    </row>
    <row r="18268" spans="1:16">
      <c r="A18268" s="75" t="s">
        <v>21621</v>
      </c>
      <c r="B18268" s="85">
        <v>18264</v>
      </c>
      <c r="C18268" s="85">
        <v>13333</v>
      </c>
      <c r="D18268" s="85">
        <v>18264</v>
      </c>
      <c r="E18268" s="86" t="s">
        <v>21622</v>
      </c>
      <c r="F18268" s="85" t="s">
        <v>232</v>
      </c>
      <c r="G18268" s="86" t="s">
        <v>21623</v>
      </c>
      <c r="H18268" s="85" t="s">
        <v>30</v>
      </c>
      <c r="I18268" s="85">
        <v>1</v>
      </c>
      <c r="J18268" s="88">
        <v>0.28859287138339879</v>
      </c>
      <c r="K18268" s="146">
        <v>0.32391567600030219</v>
      </c>
      <c r="L18268" s="147">
        <v>1.3660196859776801E-9</v>
      </c>
      <c r="M18268" s="147">
        <v>3.6938559537807773E-2</v>
      </c>
      <c r="N18268" s="87">
        <v>4.2025489182249443</v>
      </c>
      <c r="O18268" s="88">
        <v>0.26344099760999828</v>
      </c>
      <c r="P18268" s="89">
        <v>62.686003836278829</v>
      </c>
    </row>
    <row r="18269" spans="1:16">
      <c r="A18269" s="75" t="s">
        <v>21624</v>
      </c>
      <c r="B18269" s="85">
        <v>18265</v>
      </c>
      <c r="C18269" s="85">
        <v>13334</v>
      </c>
      <c r="D18269" s="85">
        <v>18265</v>
      </c>
      <c r="E18269" s="86" t="s">
        <v>21622</v>
      </c>
      <c r="F18269" s="85" t="s">
        <v>243</v>
      </c>
      <c r="G18269" s="86" t="s">
        <v>21623</v>
      </c>
      <c r="H18269" s="85" t="s">
        <v>30</v>
      </c>
      <c r="I18269" s="85">
        <v>1</v>
      </c>
      <c r="J18269" s="88">
        <v>0.217715527015794</v>
      </c>
      <c r="K18269" s="146">
        <v>0.27977257882711848</v>
      </c>
      <c r="L18269" s="147">
        <v>1.166769821416465E-9</v>
      </c>
      <c r="M18269" s="147">
        <v>2.3706547673274039E-2</v>
      </c>
      <c r="N18269" s="87">
        <v>3.101420806282686</v>
      </c>
      <c r="O18269" s="88">
        <v>0.19863450555386039</v>
      </c>
      <c r="P18269" s="89">
        <v>64.046292960786758</v>
      </c>
    </row>
    <row r="18270" spans="1:16">
      <c r="A18270" s="75" t="s">
        <v>28609</v>
      </c>
      <c r="B18270" s="85">
        <v>18266</v>
      </c>
      <c r="C18270" s="85">
        <v>18051</v>
      </c>
      <c r="D18270" s="85">
        <v>18266</v>
      </c>
      <c r="E18270" s="86" t="s">
        <v>21623</v>
      </c>
      <c r="F18270" s="85" t="s">
        <v>232</v>
      </c>
      <c r="G18270" s="86" t="s">
        <v>21623</v>
      </c>
      <c r="H18270" s="85" t="s">
        <v>30</v>
      </c>
      <c r="I18270" s="85">
        <v>1</v>
      </c>
      <c r="J18270" s="88">
        <v>0.28859287138339879</v>
      </c>
      <c r="K18270" s="146">
        <v>0.32391567600030219</v>
      </c>
      <c r="L18270" s="147">
        <v>1.3660196859776801E-9</v>
      </c>
      <c r="M18270" s="147">
        <v>3.6938559537807773E-2</v>
      </c>
      <c r="N18270" s="87">
        <v>4.2025489182249443</v>
      </c>
      <c r="O18270" s="88">
        <v>0.26344099760999828</v>
      </c>
      <c r="P18270" s="89">
        <v>62.686003836278829</v>
      </c>
    </row>
    <row r="18271" spans="1:16">
      <c r="A18271" s="75" t="s">
        <v>28610</v>
      </c>
      <c r="B18271" s="85">
        <v>18267</v>
      </c>
      <c r="C18271" s="85">
        <v>18052</v>
      </c>
      <c r="D18271" s="85">
        <v>18267</v>
      </c>
      <c r="E18271" s="86" t="s">
        <v>21623</v>
      </c>
      <c r="F18271" s="85" t="s">
        <v>243</v>
      </c>
      <c r="G18271" s="86" t="s">
        <v>21623</v>
      </c>
      <c r="H18271" s="85" t="s">
        <v>30</v>
      </c>
      <c r="I18271" s="85">
        <v>1</v>
      </c>
      <c r="J18271" s="88">
        <v>0.217715527015794</v>
      </c>
      <c r="K18271" s="146">
        <v>0.27977257882711848</v>
      </c>
      <c r="L18271" s="147">
        <v>1.166769821416465E-9</v>
      </c>
      <c r="M18271" s="147">
        <v>2.3706547673274039E-2</v>
      </c>
      <c r="N18271" s="87">
        <v>3.101420806282686</v>
      </c>
      <c r="O18271" s="88">
        <v>0.19863450555386039</v>
      </c>
      <c r="P18271" s="89">
        <v>64.046292960786758</v>
      </c>
    </row>
    <row r="18272" spans="1:16">
      <c r="A18272" s="75" t="s">
        <v>21625</v>
      </c>
      <c r="B18272" s="85">
        <v>18268</v>
      </c>
      <c r="C18272" s="85">
        <v>13335</v>
      </c>
      <c r="D18272" s="85">
        <v>18268</v>
      </c>
      <c r="E18272" s="86" t="s">
        <v>21626</v>
      </c>
      <c r="F18272" s="85" t="s">
        <v>232</v>
      </c>
      <c r="G18272" s="86" t="s">
        <v>21627</v>
      </c>
      <c r="H18272" s="85" t="s">
        <v>30</v>
      </c>
      <c r="I18272" s="85">
        <v>1</v>
      </c>
      <c r="J18272" s="88">
        <v>0.27879370132558451</v>
      </c>
      <c r="K18272" s="146">
        <v>0.31174456669827172</v>
      </c>
      <c r="L18272" s="147">
        <v>1.3234498361023809E-9</v>
      </c>
      <c r="M18272" s="147">
        <v>3.5635844461532493E-2</v>
      </c>
      <c r="N18272" s="87">
        <v>4.0659777888684339</v>
      </c>
      <c r="O18272" s="88">
        <v>0.25434924581786938</v>
      </c>
      <c r="P18272" s="89">
        <v>62.555493174165882</v>
      </c>
    </row>
    <row r="18273" spans="1:16">
      <c r="A18273" s="75" t="s">
        <v>21628</v>
      </c>
      <c r="B18273" s="85">
        <v>18269</v>
      </c>
      <c r="C18273" s="85">
        <v>13336</v>
      </c>
      <c r="D18273" s="85">
        <v>18269</v>
      </c>
      <c r="E18273" s="86" t="s">
        <v>21626</v>
      </c>
      <c r="F18273" s="85" t="s">
        <v>243</v>
      </c>
      <c r="G18273" s="86" t="s">
        <v>21627</v>
      </c>
      <c r="H18273" s="85" t="s">
        <v>30</v>
      </c>
      <c r="I18273" s="85">
        <v>1</v>
      </c>
      <c r="J18273" s="88">
        <v>0.21072242898753979</v>
      </c>
      <c r="K18273" s="146">
        <v>0.27040972888841347</v>
      </c>
      <c r="L18273" s="147">
        <v>1.1558753497065859E-9</v>
      </c>
      <c r="M18273" s="147">
        <v>2.299575780300523E-2</v>
      </c>
      <c r="N18273" s="87">
        <v>3.0114848616395631</v>
      </c>
      <c r="O18273" s="88">
        <v>0.19215005000132609</v>
      </c>
      <c r="P18273" s="89">
        <v>63.805749930521834</v>
      </c>
    </row>
    <row r="18274" spans="1:16">
      <c r="A18274" s="75" t="s">
        <v>28611</v>
      </c>
      <c r="B18274" s="85">
        <v>18270</v>
      </c>
      <c r="C18274" s="85">
        <v>18053</v>
      </c>
      <c r="D18274" s="85">
        <v>18270</v>
      </c>
      <c r="E18274" s="86" t="s">
        <v>21627</v>
      </c>
      <c r="F18274" s="85" t="s">
        <v>232</v>
      </c>
      <c r="G18274" s="86" t="s">
        <v>21627</v>
      </c>
      <c r="H18274" s="85" t="s">
        <v>30</v>
      </c>
      <c r="I18274" s="85">
        <v>1</v>
      </c>
      <c r="J18274" s="88">
        <v>0.27879370132558451</v>
      </c>
      <c r="K18274" s="146">
        <v>0.31174456669827172</v>
      </c>
      <c r="L18274" s="147">
        <v>1.3234498361023809E-9</v>
      </c>
      <c r="M18274" s="147">
        <v>3.5635844461532493E-2</v>
      </c>
      <c r="N18274" s="87">
        <v>4.0659777888684339</v>
      </c>
      <c r="O18274" s="88">
        <v>0.25434924581786938</v>
      </c>
      <c r="P18274" s="89">
        <v>62.555493174165882</v>
      </c>
    </row>
    <row r="18275" spans="1:16">
      <c r="A18275" s="75" t="s">
        <v>28612</v>
      </c>
      <c r="B18275" s="85">
        <v>18271</v>
      </c>
      <c r="C18275" s="85">
        <v>18054</v>
      </c>
      <c r="D18275" s="85">
        <v>18271</v>
      </c>
      <c r="E18275" s="86" t="s">
        <v>21627</v>
      </c>
      <c r="F18275" s="85" t="s">
        <v>243</v>
      </c>
      <c r="G18275" s="86" t="s">
        <v>21627</v>
      </c>
      <c r="H18275" s="85" t="s">
        <v>30</v>
      </c>
      <c r="I18275" s="85">
        <v>1</v>
      </c>
      <c r="J18275" s="88">
        <v>0.21072242898753979</v>
      </c>
      <c r="K18275" s="146">
        <v>0.27040972888841347</v>
      </c>
      <c r="L18275" s="147">
        <v>1.1558753497065859E-9</v>
      </c>
      <c r="M18275" s="147">
        <v>2.299575780300523E-2</v>
      </c>
      <c r="N18275" s="87">
        <v>3.0114848616395631</v>
      </c>
      <c r="O18275" s="88">
        <v>0.19215005000132609</v>
      </c>
      <c r="P18275" s="89">
        <v>63.805749930521834</v>
      </c>
    </row>
    <row r="18276" spans="1:16">
      <c r="A18276" s="75" t="s">
        <v>21629</v>
      </c>
      <c r="B18276" s="85">
        <v>18272</v>
      </c>
      <c r="C18276" s="85">
        <v>13337</v>
      </c>
      <c r="D18276" s="85">
        <v>18272</v>
      </c>
      <c r="E18276" s="86" t="s">
        <v>21630</v>
      </c>
      <c r="F18276" s="85" t="s">
        <v>232</v>
      </c>
      <c r="G18276" s="86" t="s">
        <v>21631</v>
      </c>
      <c r="H18276" s="85" t="s">
        <v>30</v>
      </c>
      <c r="I18276" s="85">
        <v>1</v>
      </c>
      <c r="J18276" s="88">
        <v>0.26146097586369771</v>
      </c>
      <c r="K18276" s="146">
        <v>0.31820421335263077</v>
      </c>
      <c r="L18276" s="147">
        <v>1.3866574881079379E-9</v>
      </c>
      <c r="M18276" s="147">
        <v>3.4694422151413253E-2</v>
      </c>
      <c r="N18276" s="87">
        <v>3.872087716426118</v>
      </c>
      <c r="O18276" s="88">
        <v>0.2386073141479737</v>
      </c>
      <c r="P18276" s="89">
        <v>61.622393815035998</v>
      </c>
    </row>
    <row r="18277" spans="1:16">
      <c r="A18277" s="75" t="s">
        <v>21632</v>
      </c>
      <c r="B18277" s="85">
        <v>18273</v>
      </c>
      <c r="C18277" s="85">
        <v>13338</v>
      </c>
      <c r="D18277" s="85">
        <v>18273</v>
      </c>
      <c r="E18277" s="86" t="s">
        <v>21630</v>
      </c>
      <c r="F18277" s="85" t="s">
        <v>38</v>
      </c>
      <c r="G18277" s="86" t="s">
        <v>21631</v>
      </c>
      <c r="H18277" s="85" t="s">
        <v>30</v>
      </c>
      <c r="I18277" s="85">
        <v>1</v>
      </c>
      <c r="J18277" s="88">
        <v>0.58725773698279282</v>
      </c>
      <c r="K18277" s="146">
        <v>0.67346445927549059</v>
      </c>
      <c r="L18277" s="147">
        <v>2.7775407538553641E-9</v>
      </c>
      <c r="M18277" s="147">
        <v>7.8723872297393971E-2</v>
      </c>
      <c r="N18277" s="87">
        <v>8.6525527270812876</v>
      </c>
      <c r="O18277" s="88">
        <v>0.53532561500424425</v>
      </c>
      <c r="P18277" s="89">
        <v>61.869095963870805</v>
      </c>
    </row>
    <row r="18278" spans="1:16">
      <c r="A18278" s="75" t="s">
        <v>21633</v>
      </c>
      <c r="B18278" s="85">
        <v>18274</v>
      </c>
      <c r="C18278" s="85">
        <v>13339</v>
      </c>
      <c r="D18278" s="85">
        <v>18274</v>
      </c>
      <c r="E18278" s="86" t="s">
        <v>21630</v>
      </c>
      <c r="F18278" s="85" t="s">
        <v>11</v>
      </c>
      <c r="G18278" s="86" t="s">
        <v>21631</v>
      </c>
      <c r="H18278" s="85" t="s">
        <v>30</v>
      </c>
      <c r="I18278" s="85">
        <v>1</v>
      </c>
      <c r="J18278" s="88">
        <v>0.55965283780293906</v>
      </c>
      <c r="K18278" s="146">
        <v>0.62309410578779567</v>
      </c>
      <c r="L18278" s="147">
        <v>2.636894565056687E-9</v>
      </c>
      <c r="M18278" s="147">
        <v>7.8056527156034686E-2</v>
      </c>
      <c r="N18278" s="87">
        <v>8.4676110564053708</v>
      </c>
      <c r="O18278" s="88">
        <v>0.50430620048627173</v>
      </c>
      <c r="P18278" s="89">
        <v>59.557081345249856</v>
      </c>
    </row>
    <row r="18279" spans="1:16">
      <c r="A18279" s="75" t="s">
        <v>28613</v>
      </c>
      <c r="B18279" s="85">
        <v>18275</v>
      </c>
      <c r="C18279" s="85">
        <v>18055</v>
      </c>
      <c r="D18279" s="85">
        <v>18275</v>
      </c>
      <c r="E18279" s="86" t="s">
        <v>21631</v>
      </c>
      <c r="F18279" s="85" t="s">
        <v>232</v>
      </c>
      <c r="G18279" s="86" t="s">
        <v>21631</v>
      </c>
      <c r="H18279" s="85" t="s">
        <v>30</v>
      </c>
      <c r="I18279" s="85">
        <v>1</v>
      </c>
      <c r="J18279" s="88">
        <v>0.26146097586369771</v>
      </c>
      <c r="K18279" s="146">
        <v>0.31820421335263077</v>
      </c>
      <c r="L18279" s="147">
        <v>1.3866574881079379E-9</v>
      </c>
      <c r="M18279" s="147">
        <v>3.4694422151413253E-2</v>
      </c>
      <c r="N18279" s="87">
        <v>3.872087716426118</v>
      </c>
      <c r="O18279" s="88">
        <v>0.2386073141479737</v>
      </c>
      <c r="P18279" s="89">
        <v>61.622393815035998</v>
      </c>
    </row>
    <row r="18280" spans="1:16">
      <c r="A18280" s="75" t="s">
        <v>28614</v>
      </c>
      <c r="B18280" s="85">
        <v>18276</v>
      </c>
      <c r="C18280" s="85">
        <v>18056</v>
      </c>
      <c r="D18280" s="85">
        <v>18276</v>
      </c>
      <c r="E18280" s="86" t="s">
        <v>21631</v>
      </c>
      <c r="F18280" s="85" t="s">
        <v>38</v>
      </c>
      <c r="G18280" s="86" t="s">
        <v>21631</v>
      </c>
      <c r="H18280" s="85" t="s">
        <v>30</v>
      </c>
      <c r="I18280" s="85">
        <v>1</v>
      </c>
      <c r="J18280" s="88">
        <v>0.58725773698279282</v>
      </c>
      <c r="K18280" s="146">
        <v>0.67346445927549059</v>
      </c>
      <c r="L18280" s="147">
        <v>2.7775407538553641E-9</v>
      </c>
      <c r="M18280" s="147">
        <v>7.8723872297393971E-2</v>
      </c>
      <c r="N18280" s="87">
        <v>8.6525527270812876</v>
      </c>
      <c r="O18280" s="88">
        <v>0.53532561500424425</v>
      </c>
      <c r="P18280" s="89">
        <v>61.869095963870805</v>
      </c>
    </row>
    <row r="18281" spans="1:16">
      <c r="A18281" s="75" t="s">
        <v>28615</v>
      </c>
      <c r="B18281" s="85">
        <v>18277</v>
      </c>
      <c r="C18281" s="85">
        <v>18057</v>
      </c>
      <c r="D18281" s="85">
        <v>18277</v>
      </c>
      <c r="E18281" s="86" t="s">
        <v>21631</v>
      </c>
      <c r="F18281" s="85" t="s">
        <v>11</v>
      </c>
      <c r="G18281" s="86" t="s">
        <v>21631</v>
      </c>
      <c r="H18281" s="85" t="s">
        <v>30</v>
      </c>
      <c r="I18281" s="85">
        <v>1</v>
      </c>
      <c r="J18281" s="88">
        <v>0.55965283780293906</v>
      </c>
      <c r="K18281" s="146">
        <v>0.62309410578779567</v>
      </c>
      <c r="L18281" s="147">
        <v>2.636894565056687E-9</v>
      </c>
      <c r="M18281" s="147">
        <v>7.8056527156034686E-2</v>
      </c>
      <c r="N18281" s="87">
        <v>8.4676110564053708</v>
      </c>
      <c r="O18281" s="88">
        <v>0.50430620048627173</v>
      </c>
      <c r="P18281" s="89">
        <v>59.557081345249856</v>
      </c>
    </row>
    <row r="18282" spans="1:16">
      <c r="A18282" s="75" t="s">
        <v>21634</v>
      </c>
      <c r="B18282" s="85">
        <v>18278</v>
      </c>
      <c r="C18282" s="85">
        <v>13340</v>
      </c>
      <c r="D18282" s="85">
        <v>18278</v>
      </c>
      <c r="E18282" s="86" t="s">
        <v>21635</v>
      </c>
      <c r="F18282" s="85" t="s">
        <v>38</v>
      </c>
      <c r="G18282" s="86" t="s">
        <v>21636</v>
      </c>
      <c r="H18282" s="85" t="s">
        <v>30</v>
      </c>
      <c r="I18282" s="85">
        <v>1</v>
      </c>
      <c r="J18282" s="88">
        <v>0.58040486884423426</v>
      </c>
      <c r="K18282" s="146">
        <v>0.61319658838072466</v>
      </c>
      <c r="L18282" s="147">
        <v>2.5289183372579989E-9</v>
      </c>
      <c r="M18282" s="147">
        <v>7.772237504226337E-2</v>
      </c>
      <c r="N18282" s="87">
        <v>8.5427019833550126</v>
      </c>
      <c r="O18282" s="88">
        <v>0.52824775568545801</v>
      </c>
      <c r="P18282" s="89">
        <v>61.836144666490746</v>
      </c>
    </row>
    <row r="18283" spans="1:16">
      <c r="A18283" s="75" t="s">
        <v>21637</v>
      </c>
      <c r="B18283" s="85">
        <v>18279</v>
      </c>
      <c r="C18283" s="85">
        <v>13341</v>
      </c>
      <c r="D18283" s="85">
        <v>18279</v>
      </c>
      <c r="E18283" s="86" t="s">
        <v>21635</v>
      </c>
      <c r="F18283" s="85" t="s">
        <v>11</v>
      </c>
      <c r="G18283" s="86" t="s">
        <v>21636</v>
      </c>
      <c r="H18283" s="85" t="s">
        <v>30</v>
      </c>
      <c r="I18283" s="85">
        <v>1</v>
      </c>
      <c r="J18283" s="88">
        <v>0.55394525671168404</v>
      </c>
      <c r="K18283" s="146">
        <v>0.56443209106673609</v>
      </c>
      <c r="L18283" s="147">
        <v>2.3941904667964128E-9</v>
      </c>
      <c r="M18283" s="147">
        <v>7.7136298120620631E-2</v>
      </c>
      <c r="N18283" s="87">
        <v>8.3726479125173032</v>
      </c>
      <c r="O18283" s="88">
        <v>0.49818697860696221</v>
      </c>
      <c r="P18283" s="89">
        <v>59.501723207799181</v>
      </c>
    </row>
    <row r="18284" spans="1:16">
      <c r="A18284" s="75" t="s">
        <v>28616</v>
      </c>
      <c r="B18284" s="85">
        <v>18280</v>
      </c>
      <c r="C18284" s="85">
        <v>18058</v>
      </c>
      <c r="D18284" s="85">
        <v>18280</v>
      </c>
      <c r="E18284" s="86" t="s">
        <v>21636</v>
      </c>
      <c r="F18284" s="85" t="s">
        <v>38</v>
      </c>
      <c r="G18284" s="86" t="s">
        <v>21636</v>
      </c>
      <c r="H18284" s="85" t="s">
        <v>30</v>
      </c>
      <c r="I18284" s="85">
        <v>1</v>
      </c>
      <c r="J18284" s="88">
        <v>0.58040486884423426</v>
      </c>
      <c r="K18284" s="146">
        <v>0.61319658838072466</v>
      </c>
      <c r="L18284" s="147">
        <v>2.5289183372579989E-9</v>
      </c>
      <c r="M18284" s="147">
        <v>7.772237504226337E-2</v>
      </c>
      <c r="N18284" s="87">
        <v>8.5427019833550126</v>
      </c>
      <c r="O18284" s="88">
        <v>0.52824775568545801</v>
      </c>
      <c r="P18284" s="89">
        <v>61.836144666490746</v>
      </c>
    </row>
    <row r="18285" spans="1:16">
      <c r="A18285" s="75" t="s">
        <v>28617</v>
      </c>
      <c r="B18285" s="85">
        <v>18281</v>
      </c>
      <c r="C18285" s="85">
        <v>18059</v>
      </c>
      <c r="D18285" s="85">
        <v>18281</v>
      </c>
      <c r="E18285" s="86" t="s">
        <v>21636</v>
      </c>
      <c r="F18285" s="85" t="s">
        <v>11</v>
      </c>
      <c r="G18285" s="86" t="s">
        <v>21636</v>
      </c>
      <c r="H18285" s="85" t="s">
        <v>30</v>
      </c>
      <c r="I18285" s="85">
        <v>1</v>
      </c>
      <c r="J18285" s="88">
        <v>0.55394525671168404</v>
      </c>
      <c r="K18285" s="146">
        <v>0.56443209106673609</v>
      </c>
      <c r="L18285" s="147">
        <v>2.3941904667964128E-9</v>
      </c>
      <c r="M18285" s="147">
        <v>7.7136298120620631E-2</v>
      </c>
      <c r="N18285" s="87">
        <v>8.3726479125173032</v>
      </c>
      <c r="O18285" s="88">
        <v>0.49818697860696221</v>
      </c>
      <c r="P18285" s="89">
        <v>59.501723207799181</v>
      </c>
    </row>
    <row r="18286" spans="1:16">
      <c r="A18286" s="75" t="s">
        <v>21638</v>
      </c>
      <c r="B18286" s="85">
        <v>18282</v>
      </c>
      <c r="C18286" s="85">
        <v>13342</v>
      </c>
      <c r="D18286" s="85">
        <v>18282</v>
      </c>
      <c r="E18286" s="86" t="s">
        <v>21639</v>
      </c>
      <c r="F18286" s="85" t="s">
        <v>232</v>
      </c>
      <c r="G18286" s="86" t="s">
        <v>21640</v>
      </c>
      <c r="H18286" s="85" t="s">
        <v>30</v>
      </c>
      <c r="I18286" s="85">
        <v>1</v>
      </c>
      <c r="J18286" s="88">
        <v>0.263699105877094</v>
      </c>
      <c r="K18286" s="146">
        <v>0.28416335050848202</v>
      </c>
      <c r="L18286" s="147">
        <v>1.2385488351074529E-9</v>
      </c>
      <c r="M18286" s="147">
        <v>3.5331763004446022E-2</v>
      </c>
      <c r="N18286" s="87">
        <v>3.9372461065036521</v>
      </c>
      <c r="O18286" s="88">
        <v>0.2386228329776939</v>
      </c>
      <c r="P18286" s="89">
        <v>60.606532211316456</v>
      </c>
    </row>
    <row r="18287" spans="1:16">
      <c r="A18287" s="75" t="s">
        <v>21641</v>
      </c>
      <c r="B18287" s="85">
        <v>18283</v>
      </c>
      <c r="C18287" s="85">
        <v>13343</v>
      </c>
      <c r="D18287" s="85">
        <v>18283</v>
      </c>
      <c r="E18287" s="86" t="s">
        <v>21639</v>
      </c>
      <c r="F18287" s="85" t="s">
        <v>38</v>
      </c>
      <c r="G18287" s="86" t="s">
        <v>21640</v>
      </c>
      <c r="H18287" s="85" t="s">
        <v>30</v>
      </c>
      <c r="I18287" s="85">
        <v>1</v>
      </c>
      <c r="J18287" s="88">
        <v>0.5835667256770537</v>
      </c>
      <c r="K18287" s="146">
        <v>0.59346030393909743</v>
      </c>
      <c r="L18287" s="147">
        <v>2.4169696423852802E-9</v>
      </c>
      <c r="M18287" s="147">
        <v>7.7654120374297725E-2</v>
      </c>
      <c r="N18287" s="87">
        <v>8.5410929635067632</v>
      </c>
      <c r="O18287" s="88">
        <v>0.52805299937222894</v>
      </c>
      <c r="P18287" s="89">
        <v>61.824991441777179</v>
      </c>
    </row>
    <row r="18288" spans="1:16">
      <c r="A18288" s="75" t="s">
        <v>21642</v>
      </c>
      <c r="B18288" s="85">
        <v>18284</v>
      </c>
      <c r="C18288" s="85">
        <v>13344</v>
      </c>
      <c r="D18288" s="85">
        <v>18284</v>
      </c>
      <c r="E18288" s="86" t="s">
        <v>21639</v>
      </c>
      <c r="F18288" s="85" t="s">
        <v>11</v>
      </c>
      <c r="G18288" s="86" t="s">
        <v>21640</v>
      </c>
      <c r="H18288" s="85" t="s">
        <v>30</v>
      </c>
      <c r="I18288" s="85">
        <v>1</v>
      </c>
      <c r="J18288" s="88">
        <v>0.55602509813545931</v>
      </c>
      <c r="K18288" s="146">
        <v>0.54334696013024364</v>
      </c>
      <c r="L18288" s="147">
        <v>2.276996793032561E-9</v>
      </c>
      <c r="M18288" s="147">
        <v>7.6988200800898202E-2</v>
      </c>
      <c r="N18288" s="87">
        <v>8.3573649921344355</v>
      </c>
      <c r="O18288" s="88">
        <v>0.49720650192487331</v>
      </c>
      <c r="P18288" s="89">
        <v>59.493213757305206</v>
      </c>
    </row>
    <row r="18289" spans="1:16">
      <c r="A18289" s="75" t="s">
        <v>28618</v>
      </c>
      <c r="B18289" s="85">
        <v>18285</v>
      </c>
      <c r="C18289" s="85">
        <v>18060</v>
      </c>
      <c r="D18289" s="85">
        <v>18285</v>
      </c>
      <c r="E18289" s="86" t="s">
        <v>21640</v>
      </c>
      <c r="F18289" s="85" t="s">
        <v>232</v>
      </c>
      <c r="G18289" s="86" t="s">
        <v>21640</v>
      </c>
      <c r="H18289" s="85" t="s">
        <v>30</v>
      </c>
      <c r="I18289" s="85">
        <v>1</v>
      </c>
      <c r="J18289" s="88">
        <v>0.263699105877094</v>
      </c>
      <c r="K18289" s="146">
        <v>0.28416335050848202</v>
      </c>
      <c r="L18289" s="147">
        <v>1.2385488351074529E-9</v>
      </c>
      <c r="M18289" s="147">
        <v>3.5331763004446022E-2</v>
      </c>
      <c r="N18289" s="87">
        <v>3.9372461065036521</v>
      </c>
      <c r="O18289" s="88">
        <v>0.2386228329776939</v>
      </c>
      <c r="P18289" s="89">
        <v>60.606532211316456</v>
      </c>
    </row>
    <row r="18290" spans="1:16">
      <c r="A18290" s="75" t="s">
        <v>28619</v>
      </c>
      <c r="B18290" s="85">
        <v>18286</v>
      </c>
      <c r="C18290" s="85">
        <v>18061</v>
      </c>
      <c r="D18290" s="85">
        <v>18286</v>
      </c>
      <c r="E18290" s="86" t="s">
        <v>21640</v>
      </c>
      <c r="F18290" s="85" t="s">
        <v>38</v>
      </c>
      <c r="G18290" s="86" t="s">
        <v>21640</v>
      </c>
      <c r="H18290" s="85" t="s">
        <v>30</v>
      </c>
      <c r="I18290" s="85">
        <v>1</v>
      </c>
      <c r="J18290" s="88">
        <v>0.5835667256770537</v>
      </c>
      <c r="K18290" s="146">
        <v>0.59346030393909743</v>
      </c>
      <c r="L18290" s="147">
        <v>2.4169696423852802E-9</v>
      </c>
      <c r="M18290" s="147">
        <v>7.7654120374297725E-2</v>
      </c>
      <c r="N18290" s="87">
        <v>8.5410929635067632</v>
      </c>
      <c r="O18290" s="88">
        <v>0.52805299937222894</v>
      </c>
      <c r="P18290" s="89">
        <v>61.824991441777179</v>
      </c>
    </row>
    <row r="18291" spans="1:16">
      <c r="A18291" s="75" t="s">
        <v>28620</v>
      </c>
      <c r="B18291" s="85">
        <v>18287</v>
      </c>
      <c r="C18291" s="85">
        <v>18062</v>
      </c>
      <c r="D18291" s="85">
        <v>18287</v>
      </c>
      <c r="E18291" s="86" t="s">
        <v>21640</v>
      </c>
      <c r="F18291" s="85" t="s">
        <v>11</v>
      </c>
      <c r="G18291" s="86" t="s">
        <v>21640</v>
      </c>
      <c r="H18291" s="85" t="s">
        <v>30</v>
      </c>
      <c r="I18291" s="85">
        <v>1</v>
      </c>
      <c r="J18291" s="88">
        <v>0.55602509813545931</v>
      </c>
      <c r="K18291" s="146">
        <v>0.54334696013024364</v>
      </c>
      <c r="L18291" s="147">
        <v>2.276996793032561E-9</v>
      </c>
      <c r="M18291" s="147">
        <v>7.6988200800898202E-2</v>
      </c>
      <c r="N18291" s="87">
        <v>8.3573649921344355</v>
      </c>
      <c r="O18291" s="88">
        <v>0.49720650192487331</v>
      </c>
      <c r="P18291" s="89">
        <v>59.493213757305206</v>
      </c>
    </row>
    <row r="18292" spans="1:16">
      <c r="A18292" s="75" t="s">
        <v>21643</v>
      </c>
      <c r="B18292" s="85">
        <v>18288</v>
      </c>
      <c r="C18292" s="85">
        <v>13345</v>
      </c>
      <c r="D18292" s="85">
        <v>18288</v>
      </c>
      <c r="E18292" s="86" t="s">
        <v>21644</v>
      </c>
      <c r="F18292" s="85" t="s">
        <v>38</v>
      </c>
      <c r="G18292" s="86" t="s">
        <v>21645</v>
      </c>
      <c r="H18292" s="85" t="s">
        <v>30</v>
      </c>
      <c r="I18292" s="85">
        <v>1</v>
      </c>
      <c r="J18292" s="88">
        <v>0.58326361970662421</v>
      </c>
      <c r="K18292" s="146">
        <v>0.56431617096042586</v>
      </c>
      <c r="L18292" s="147">
        <v>2.269988902474249E-9</v>
      </c>
      <c r="M18292" s="147">
        <v>7.7746231040528635E-2</v>
      </c>
      <c r="N18292" s="87">
        <v>8.5451854942580141</v>
      </c>
      <c r="O18292" s="88">
        <v>0.52841408576858073</v>
      </c>
      <c r="P18292" s="89">
        <v>61.837637828184249</v>
      </c>
    </row>
    <row r="18293" spans="1:16">
      <c r="A18293" s="75" t="s">
        <v>21646</v>
      </c>
      <c r="B18293" s="85">
        <v>18289</v>
      </c>
      <c r="C18293" s="85">
        <v>13346</v>
      </c>
      <c r="D18293" s="85">
        <v>18289</v>
      </c>
      <c r="E18293" s="86" t="s">
        <v>21644</v>
      </c>
      <c r="F18293" s="85" t="s">
        <v>11</v>
      </c>
      <c r="G18293" s="86" t="s">
        <v>21645</v>
      </c>
      <c r="H18293" s="85" t="s">
        <v>30</v>
      </c>
      <c r="I18293" s="85">
        <v>1</v>
      </c>
      <c r="J18293" s="88">
        <v>0.55680301049008163</v>
      </c>
      <c r="K18293" s="146">
        <v>0.51554646251096381</v>
      </c>
      <c r="L18293" s="147">
        <v>2.1352480314937461E-9</v>
      </c>
      <c r="M18293" s="147">
        <v>7.7160152791473022E-2</v>
      </c>
      <c r="N18293" s="87">
        <v>8.3751095980905479</v>
      </c>
      <c r="O18293" s="88">
        <v>0.49834975620390992</v>
      </c>
      <c r="P18293" s="89">
        <v>59.503669816754318</v>
      </c>
    </row>
    <row r="18294" spans="1:16">
      <c r="A18294" s="75" t="s">
        <v>28621</v>
      </c>
      <c r="B18294" s="85">
        <v>18290</v>
      </c>
      <c r="C18294" s="85">
        <v>18063</v>
      </c>
      <c r="D18294" s="85">
        <v>18290</v>
      </c>
      <c r="E18294" s="86" t="s">
        <v>21645</v>
      </c>
      <c r="F18294" s="85" t="s">
        <v>38</v>
      </c>
      <c r="G18294" s="86" t="s">
        <v>21645</v>
      </c>
      <c r="H18294" s="85" t="s">
        <v>30</v>
      </c>
      <c r="I18294" s="85">
        <v>1</v>
      </c>
      <c r="J18294" s="88">
        <v>0.58326361970662421</v>
      </c>
      <c r="K18294" s="146">
        <v>0.56431617096042586</v>
      </c>
      <c r="L18294" s="147">
        <v>2.269988902474249E-9</v>
      </c>
      <c r="M18294" s="147">
        <v>7.7746231040528635E-2</v>
      </c>
      <c r="N18294" s="87">
        <v>8.5451854942580141</v>
      </c>
      <c r="O18294" s="88">
        <v>0.52841408576858073</v>
      </c>
      <c r="P18294" s="89">
        <v>61.837637828184249</v>
      </c>
    </row>
    <row r="18295" spans="1:16">
      <c r="A18295" s="75" t="s">
        <v>28622</v>
      </c>
      <c r="B18295" s="85">
        <v>18291</v>
      </c>
      <c r="C18295" s="85">
        <v>18064</v>
      </c>
      <c r="D18295" s="85">
        <v>18291</v>
      </c>
      <c r="E18295" s="86" t="s">
        <v>21645</v>
      </c>
      <c r="F18295" s="85" t="s">
        <v>11</v>
      </c>
      <c r="G18295" s="86" t="s">
        <v>21645</v>
      </c>
      <c r="H18295" s="85" t="s">
        <v>30</v>
      </c>
      <c r="I18295" s="85">
        <v>1</v>
      </c>
      <c r="J18295" s="88">
        <v>0.55680301049008163</v>
      </c>
      <c r="K18295" s="146">
        <v>0.51554646251096381</v>
      </c>
      <c r="L18295" s="147">
        <v>2.1352480314937461E-9</v>
      </c>
      <c r="M18295" s="147">
        <v>7.7160152791473022E-2</v>
      </c>
      <c r="N18295" s="87">
        <v>8.3751095980905479</v>
      </c>
      <c r="O18295" s="88">
        <v>0.49834975620390992</v>
      </c>
      <c r="P18295" s="89">
        <v>59.503669816754318</v>
      </c>
    </row>
    <row r="18296" spans="1:16">
      <c r="A18296" s="75" t="s">
        <v>21647</v>
      </c>
      <c r="B18296" s="85">
        <v>18292</v>
      </c>
      <c r="C18296" s="85">
        <v>13347</v>
      </c>
      <c r="D18296" s="85">
        <v>18292</v>
      </c>
      <c r="E18296" s="86" t="s">
        <v>21648</v>
      </c>
      <c r="F18296" s="85" t="s">
        <v>232</v>
      </c>
      <c r="G18296" s="86" t="s">
        <v>21649</v>
      </c>
      <c r="H18296" s="85" t="s">
        <v>30</v>
      </c>
      <c r="I18296" s="85">
        <v>1</v>
      </c>
      <c r="J18296" s="88">
        <v>0.33195537088733368</v>
      </c>
      <c r="K18296" s="146">
        <v>0.37857867933960815</v>
      </c>
      <c r="L18296" s="147">
        <v>1.610568918799518E-9</v>
      </c>
      <c r="M18296" s="147">
        <v>4.258458242386038E-2</v>
      </c>
      <c r="N18296" s="87">
        <v>4.7944540012544774</v>
      </c>
      <c r="O18296" s="88">
        <v>0.30373416458755109</v>
      </c>
      <c r="P18296" s="89">
        <v>63.351147911332241</v>
      </c>
    </row>
    <row r="18297" spans="1:16">
      <c r="A18297" s="75" t="s">
        <v>21650</v>
      </c>
      <c r="B18297" s="85">
        <v>18293</v>
      </c>
      <c r="C18297" s="85">
        <v>13348</v>
      </c>
      <c r="D18297" s="85">
        <v>18293</v>
      </c>
      <c r="E18297" s="86" t="s">
        <v>21648</v>
      </c>
      <c r="F18297" s="85" t="s">
        <v>243</v>
      </c>
      <c r="G18297" s="86" t="s">
        <v>21649</v>
      </c>
      <c r="H18297" s="85" t="s">
        <v>30</v>
      </c>
      <c r="I18297" s="85">
        <v>1</v>
      </c>
      <c r="J18297" s="88">
        <v>0.25070131803327689</v>
      </c>
      <c r="K18297" s="146">
        <v>0.33704696413062307</v>
      </c>
      <c r="L18297" s="147">
        <v>1.369655768693504E-9</v>
      </c>
      <c r="M18297" s="147">
        <v>2.6973452848836219E-2</v>
      </c>
      <c r="N18297" s="87">
        <v>3.5246776867379901</v>
      </c>
      <c r="O18297" s="88">
        <v>0.22913668053889591</v>
      </c>
      <c r="P18297" s="89">
        <v>65.009257839674049</v>
      </c>
    </row>
    <row r="18298" spans="1:16">
      <c r="A18298" s="75" t="s">
        <v>28623</v>
      </c>
      <c r="B18298" s="85">
        <v>18294</v>
      </c>
      <c r="C18298" s="85">
        <v>18065</v>
      </c>
      <c r="D18298" s="85">
        <v>18294</v>
      </c>
      <c r="E18298" s="86" t="s">
        <v>21649</v>
      </c>
      <c r="F18298" s="85" t="s">
        <v>232</v>
      </c>
      <c r="G18298" s="86" t="s">
        <v>21649</v>
      </c>
      <c r="H18298" s="85" t="s">
        <v>30</v>
      </c>
      <c r="I18298" s="85">
        <v>1</v>
      </c>
      <c r="J18298" s="88">
        <v>0.33195537088733368</v>
      </c>
      <c r="K18298" s="146">
        <v>0.37857867933960815</v>
      </c>
      <c r="L18298" s="147">
        <v>1.610568918799518E-9</v>
      </c>
      <c r="M18298" s="147">
        <v>4.258458242386038E-2</v>
      </c>
      <c r="N18298" s="87">
        <v>4.7944540012544774</v>
      </c>
      <c r="O18298" s="88">
        <v>0.30373416458755109</v>
      </c>
      <c r="P18298" s="89">
        <v>63.351147911332241</v>
      </c>
    </row>
    <row r="18299" spans="1:16">
      <c r="A18299" s="75" t="s">
        <v>28624</v>
      </c>
      <c r="B18299" s="85">
        <v>18295</v>
      </c>
      <c r="C18299" s="85">
        <v>18066</v>
      </c>
      <c r="D18299" s="85">
        <v>18295</v>
      </c>
      <c r="E18299" s="86" t="s">
        <v>21649</v>
      </c>
      <c r="F18299" s="85" t="s">
        <v>243</v>
      </c>
      <c r="G18299" s="86" t="s">
        <v>21649</v>
      </c>
      <c r="H18299" s="85" t="s">
        <v>30</v>
      </c>
      <c r="I18299" s="85">
        <v>1</v>
      </c>
      <c r="J18299" s="88">
        <v>0.25070131803327689</v>
      </c>
      <c r="K18299" s="146">
        <v>0.33704696413062307</v>
      </c>
      <c r="L18299" s="147">
        <v>1.369655768693504E-9</v>
      </c>
      <c r="M18299" s="147">
        <v>2.6973452848836219E-2</v>
      </c>
      <c r="N18299" s="87">
        <v>3.5246776867379901</v>
      </c>
      <c r="O18299" s="88">
        <v>0.22913668053889591</v>
      </c>
      <c r="P18299" s="89">
        <v>65.009257839674049</v>
      </c>
    </row>
    <row r="18300" spans="1:16">
      <c r="A18300" s="75" t="s">
        <v>21651</v>
      </c>
      <c r="B18300" s="85">
        <v>18296</v>
      </c>
      <c r="C18300" s="85">
        <v>13349</v>
      </c>
      <c r="D18300" s="85">
        <v>18296</v>
      </c>
      <c r="E18300" s="86" t="s">
        <v>21652</v>
      </c>
      <c r="F18300" s="85" t="s">
        <v>232</v>
      </c>
      <c r="G18300" s="86" t="s">
        <v>21653</v>
      </c>
      <c r="H18300" s="85" t="s">
        <v>30</v>
      </c>
      <c r="I18300" s="85">
        <v>1</v>
      </c>
      <c r="J18300" s="88">
        <v>0.1927211785367404</v>
      </c>
      <c r="K18300" s="146">
        <v>0.20030201442399989</v>
      </c>
      <c r="L18300" s="147">
        <v>9.394722514136326E-10</v>
      </c>
      <c r="M18300" s="147">
        <v>2.5977688201211761E-2</v>
      </c>
      <c r="N18300" s="87">
        <v>2.8761482559596909</v>
      </c>
      <c r="O18300" s="88">
        <v>0.1761630377845107</v>
      </c>
      <c r="P18300" s="89">
        <v>61.249637399421879</v>
      </c>
    </row>
    <row r="18301" spans="1:16">
      <c r="A18301" s="75" t="s">
        <v>21654</v>
      </c>
      <c r="B18301" s="85">
        <v>18297</v>
      </c>
      <c r="C18301" s="85">
        <v>13350</v>
      </c>
      <c r="D18301" s="85">
        <v>18297</v>
      </c>
      <c r="E18301" s="86" t="s">
        <v>21652</v>
      </c>
      <c r="F18301" s="85" t="s">
        <v>243</v>
      </c>
      <c r="G18301" s="86" t="s">
        <v>21653</v>
      </c>
      <c r="H18301" s="85" t="s">
        <v>30</v>
      </c>
      <c r="I18301" s="85">
        <v>1</v>
      </c>
      <c r="J18301" s="88">
        <v>0.20737663473306339</v>
      </c>
      <c r="K18301" s="146">
        <v>0.22842709645608592</v>
      </c>
      <c r="L18301" s="147">
        <v>1.014102669781665E-9</v>
      </c>
      <c r="M18301" s="147">
        <v>2.299733131696071E-2</v>
      </c>
      <c r="N18301" s="87">
        <v>2.9520851651763662</v>
      </c>
      <c r="O18301" s="88">
        <v>0.1899478316912018</v>
      </c>
      <c r="P18301" s="89">
        <v>64.343615127327723</v>
      </c>
    </row>
    <row r="18302" spans="1:16">
      <c r="A18302" s="75" t="s">
        <v>28625</v>
      </c>
      <c r="B18302" s="85">
        <v>18298</v>
      </c>
      <c r="C18302" s="85">
        <v>18067</v>
      </c>
      <c r="D18302" s="85">
        <v>18298</v>
      </c>
      <c r="E18302" s="86" t="s">
        <v>21653</v>
      </c>
      <c r="F18302" s="85" t="s">
        <v>232</v>
      </c>
      <c r="G18302" s="86" t="s">
        <v>21653</v>
      </c>
      <c r="H18302" s="85" t="s">
        <v>30</v>
      </c>
      <c r="I18302" s="85">
        <v>1</v>
      </c>
      <c r="J18302" s="88">
        <v>0.1927211785367404</v>
      </c>
      <c r="K18302" s="146">
        <v>0.20030201442399989</v>
      </c>
      <c r="L18302" s="147">
        <v>9.394722514136326E-10</v>
      </c>
      <c r="M18302" s="147">
        <v>2.5977688201211761E-2</v>
      </c>
      <c r="N18302" s="87">
        <v>2.8761482559596909</v>
      </c>
      <c r="O18302" s="88">
        <v>0.1761630377845107</v>
      </c>
      <c r="P18302" s="89">
        <v>61.249637399421879</v>
      </c>
    </row>
    <row r="18303" spans="1:16">
      <c r="A18303" s="75" t="s">
        <v>28626</v>
      </c>
      <c r="B18303" s="85">
        <v>18299</v>
      </c>
      <c r="C18303" s="85">
        <v>18068</v>
      </c>
      <c r="D18303" s="85">
        <v>18299</v>
      </c>
      <c r="E18303" s="86" t="s">
        <v>21653</v>
      </c>
      <c r="F18303" s="85" t="s">
        <v>243</v>
      </c>
      <c r="G18303" s="86" t="s">
        <v>21653</v>
      </c>
      <c r="H18303" s="85" t="s">
        <v>30</v>
      </c>
      <c r="I18303" s="85">
        <v>1</v>
      </c>
      <c r="J18303" s="88">
        <v>0.20737663473306339</v>
      </c>
      <c r="K18303" s="146">
        <v>0.22842709645608592</v>
      </c>
      <c r="L18303" s="147">
        <v>1.014102669781665E-9</v>
      </c>
      <c r="M18303" s="147">
        <v>2.299733131696071E-2</v>
      </c>
      <c r="N18303" s="87">
        <v>2.9520851651763662</v>
      </c>
      <c r="O18303" s="88">
        <v>0.1899478316912018</v>
      </c>
      <c r="P18303" s="89">
        <v>64.343615127327723</v>
      </c>
    </row>
    <row r="18304" spans="1:16">
      <c r="A18304" s="75" t="s">
        <v>21655</v>
      </c>
      <c r="B18304" s="85">
        <v>18300</v>
      </c>
      <c r="C18304" s="85">
        <v>13351</v>
      </c>
      <c r="D18304" s="85">
        <v>18300</v>
      </c>
      <c r="E18304" s="86" t="s">
        <v>21656</v>
      </c>
      <c r="F18304" s="85" t="s">
        <v>232</v>
      </c>
      <c r="G18304" s="86" t="s">
        <v>21657</v>
      </c>
      <c r="H18304" s="85" t="s">
        <v>30</v>
      </c>
      <c r="I18304" s="85">
        <v>1</v>
      </c>
      <c r="J18304" s="88">
        <v>0.18822990797417169</v>
      </c>
      <c r="K18304" s="146">
        <v>0.19350500520545258</v>
      </c>
      <c r="L18304" s="147">
        <v>9.1897331589515114E-10</v>
      </c>
      <c r="M18304" s="147">
        <v>2.5372694707897391E-2</v>
      </c>
      <c r="N18304" s="87">
        <v>2.812723313354824</v>
      </c>
      <c r="O18304" s="88">
        <v>0.17199990541782109</v>
      </c>
      <c r="P18304" s="89">
        <v>61.150666544826755</v>
      </c>
    </row>
    <row r="18305" spans="1:16">
      <c r="A18305" s="75" t="s">
        <v>21658</v>
      </c>
      <c r="B18305" s="85">
        <v>18301</v>
      </c>
      <c r="C18305" s="85">
        <v>13352</v>
      </c>
      <c r="D18305" s="85">
        <v>18301</v>
      </c>
      <c r="E18305" s="86" t="s">
        <v>21656</v>
      </c>
      <c r="F18305" s="85" t="s">
        <v>243</v>
      </c>
      <c r="G18305" s="86" t="s">
        <v>21657</v>
      </c>
      <c r="H18305" s="85" t="s">
        <v>30</v>
      </c>
      <c r="I18305" s="85">
        <v>1</v>
      </c>
      <c r="J18305" s="88">
        <v>0.20213488307058561</v>
      </c>
      <c r="K18305" s="146">
        <v>0.22312515783418183</v>
      </c>
      <c r="L18305" s="147">
        <v>1.0007945921660309E-9</v>
      </c>
      <c r="M18305" s="147">
        <v>2.2475690123771479E-2</v>
      </c>
      <c r="N18305" s="87">
        <v>2.884501895484116</v>
      </c>
      <c r="O18305" s="88">
        <v>0.18507741742277661</v>
      </c>
      <c r="P18305" s="89">
        <v>64.162695719676208</v>
      </c>
    </row>
    <row r="18306" spans="1:16">
      <c r="A18306" s="75" t="s">
        <v>28627</v>
      </c>
      <c r="B18306" s="85">
        <v>18302</v>
      </c>
      <c r="C18306" s="85">
        <v>18069</v>
      </c>
      <c r="D18306" s="85">
        <v>18302</v>
      </c>
      <c r="E18306" s="86" t="s">
        <v>21657</v>
      </c>
      <c r="F18306" s="85" t="s">
        <v>232</v>
      </c>
      <c r="G18306" s="86" t="s">
        <v>21657</v>
      </c>
      <c r="H18306" s="85" t="s">
        <v>30</v>
      </c>
      <c r="I18306" s="85">
        <v>1</v>
      </c>
      <c r="J18306" s="88">
        <v>0.18822990797417169</v>
      </c>
      <c r="K18306" s="146">
        <v>0.19350500520545258</v>
      </c>
      <c r="L18306" s="147">
        <v>9.1897331589515114E-10</v>
      </c>
      <c r="M18306" s="147">
        <v>2.5372694707897391E-2</v>
      </c>
      <c r="N18306" s="87">
        <v>2.812723313354824</v>
      </c>
      <c r="O18306" s="88">
        <v>0.17199990541782109</v>
      </c>
      <c r="P18306" s="89">
        <v>61.150666544826755</v>
      </c>
    </row>
    <row r="18307" spans="1:16">
      <c r="A18307" s="75" t="s">
        <v>28628</v>
      </c>
      <c r="B18307" s="85">
        <v>18303</v>
      </c>
      <c r="C18307" s="85">
        <v>18070</v>
      </c>
      <c r="D18307" s="85">
        <v>18303</v>
      </c>
      <c r="E18307" s="86" t="s">
        <v>21657</v>
      </c>
      <c r="F18307" s="85" t="s">
        <v>243</v>
      </c>
      <c r="G18307" s="86" t="s">
        <v>21657</v>
      </c>
      <c r="H18307" s="85" t="s">
        <v>30</v>
      </c>
      <c r="I18307" s="85">
        <v>1</v>
      </c>
      <c r="J18307" s="88">
        <v>0.20213488307058561</v>
      </c>
      <c r="K18307" s="146">
        <v>0.22312515783418183</v>
      </c>
      <c r="L18307" s="147">
        <v>1.0007945921660309E-9</v>
      </c>
      <c r="M18307" s="147">
        <v>2.2475690123771479E-2</v>
      </c>
      <c r="N18307" s="87">
        <v>2.884501895484116</v>
      </c>
      <c r="O18307" s="88">
        <v>0.18507741742277661</v>
      </c>
      <c r="P18307" s="89">
        <v>64.162695719676208</v>
      </c>
    </row>
    <row r="18308" spans="1:16">
      <c r="A18308" s="75" t="s">
        <v>21659</v>
      </c>
      <c r="B18308" s="85">
        <v>18304</v>
      </c>
      <c r="C18308" s="85">
        <v>13353</v>
      </c>
      <c r="D18308" s="85">
        <v>18304</v>
      </c>
      <c r="E18308" s="86" t="s">
        <v>21660</v>
      </c>
      <c r="F18308" s="85" t="s">
        <v>232</v>
      </c>
      <c r="G18308" s="86" t="s">
        <v>21661</v>
      </c>
      <c r="H18308" s="85" t="s">
        <v>30</v>
      </c>
      <c r="I18308" s="85">
        <v>1</v>
      </c>
      <c r="J18308" s="88">
        <v>0.13187930821876051</v>
      </c>
      <c r="K18308" s="146">
        <v>0.1565123365995183</v>
      </c>
      <c r="L18308" s="147">
        <v>7.1414258793312343E-10</v>
      </c>
      <c r="M18308" s="147">
        <v>1.7782382337279339E-2</v>
      </c>
      <c r="N18308" s="87">
        <v>1.961531117883976</v>
      </c>
      <c r="O18308" s="88">
        <v>0.1205249393845573</v>
      </c>
      <c r="P18308" s="89">
        <v>61.44431678176737</v>
      </c>
    </row>
    <row r="18309" spans="1:16">
      <c r="A18309" s="75" t="s">
        <v>21662</v>
      </c>
      <c r="B18309" s="85">
        <v>18305</v>
      </c>
      <c r="C18309" s="85">
        <v>13354</v>
      </c>
      <c r="D18309" s="85">
        <v>18305</v>
      </c>
      <c r="E18309" s="86" t="s">
        <v>21660</v>
      </c>
      <c r="F18309" s="85" t="s">
        <v>38</v>
      </c>
      <c r="G18309" s="86" t="s">
        <v>21661</v>
      </c>
      <c r="H18309" s="85" t="s">
        <v>30</v>
      </c>
      <c r="I18309" s="85">
        <v>1</v>
      </c>
      <c r="J18309" s="88">
        <v>0.24435073633793811</v>
      </c>
      <c r="K18309" s="146">
        <v>0.27405296436314275</v>
      </c>
      <c r="L18309" s="147">
        <v>1.1885170134237201E-9</v>
      </c>
      <c r="M18309" s="147">
        <v>3.3511059908648638E-2</v>
      </c>
      <c r="N18309" s="87">
        <v>3.6427154699625608</v>
      </c>
      <c r="O18309" s="88">
        <v>0.22285258520679641</v>
      </c>
      <c r="P18309" s="89">
        <v>61.177598701961443</v>
      </c>
    </row>
    <row r="18310" spans="1:16">
      <c r="A18310" s="75" t="s">
        <v>21663</v>
      </c>
      <c r="B18310" s="85">
        <v>18306</v>
      </c>
      <c r="C18310" s="85">
        <v>13355</v>
      </c>
      <c r="D18310" s="85">
        <v>18306</v>
      </c>
      <c r="E18310" s="86" t="s">
        <v>21660</v>
      </c>
      <c r="F18310" s="85" t="s">
        <v>11</v>
      </c>
      <c r="G18310" s="86" t="s">
        <v>21661</v>
      </c>
      <c r="H18310" s="85" t="s">
        <v>30</v>
      </c>
      <c r="I18310" s="85">
        <v>1</v>
      </c>
      <c r="J18310" s="88">
        <v>0.23558636387536239</v>
      </c>
      <c r="K18310" s="146">
        <v>0.25694038031729011</v>
      </c>
      <c r="L18310" s="147">
        <v>1.141085257688352E-9</v>
      </c>
      <c r="M18310" s="147">
        <v>3.3300043556084007E-2</v>
      </c>
      <c r="N18310" s="87">
        <v>3.5777518154407462</v>
      </c>
      <c r="O18310" s="88">
        <v>0.21219849745642361</v>
      </c>
      <c r="P18310" s="89">
        <v>59.310569430954978</v>
      </c>
    </row>
    <row r="18311" spans="1:16">
      <c r="A18311" s="75" t="s">
        <v>28629</v>
      </c>
      <c r="B18311" s="85">
        <v>18307</v>
      </c>
      <c r="C18311" s="85">
        <v>18071</v>
      </c>
      <c r="D18311" s="85">
        <v>18307</v>
      </c>
      <c r="E18311" s="86" t="s">
        <v>21661</v>
      </c>
      <c r="F18311" s="85" t="s">
        <v>232</v>
      </c>
      <c r="G18311" s="86" t="s">
        <v>21661</v>
      </c>
      <c r="H18311" s="85" t="s">
        <v>30</v>
      </c>
      <c r="I18311" s="85">
        <v>1</v>
      </c>
      <c r="J18311" s="88">
        <v>0.13187930821876051</v>
      </c>
      <c r="K18311" s="146">
        <v>0.15651233659951824</v>
      </c>
      <c r="L18311" s="147">
        <v>7.1414258793312301E-10</v>
      </c>
      <c r="M18311" s="147">
        <v>1.7782382337279339E-2</v>
      </c>
      <c r="N18311" s="87">
        <v>1.961531117883976</v>
      </c>
      <c r="O18311" s="88">
        <v>0.1205249393845572</v>
      </c>
      <c r="P18311" s="89">
        <v>61.44431678176732</v>
      </c>
    </row>
    <row r="18312" spans="1:16">
      <c r="A18312" s="75" t="s">
        <v>28630</v>
      </c>
      <c r="B18312" s="85">
        <v>18308</v>
      </c>
      <c r="C18312" s="85">
        <v>18072</v>
      </c>
      <c r="D18312" s="85">
        <v>18308</v>
      </c>
      <c r="E18312" s="86" t="s">
        <v>21661</v>
      </c>
      <c r="F18312" s="85" t="s">
        <v>38</v>
      </c>
      <c r="G18312" s="86" t="s">
        <v>21661</v>
      </c>
      <c r="H18312" s="85" t="s">
        <v>30</v>
      </c>
      <c r="I18312" s="85">
        <v>1</v>
      </c>
      <c r="J18312" s="88">
        <v>0.24435073633793811</v>
      </c>
      <c r="K18312" s="146">
        <v>0.27405296436314275</v>
      </c>
      <c r="L18312" s="147">
        <v>1.1885170134237201E-9</v>
      </c>
      <c r="M18312" s="147">
        <v>3.3511059908648631E-2</v>
      </c>
      <c r="N18312" s="87">
        <v>3.6427154699625599</v>
      </c>
      <c r="O18312" s="88">
        <v>0.22285258520679649</v>
      </c>
      <c r="P18312" s="89">
        <v>61.177598701961472</v>
      </c>
    </row>
    <row r="18313" spans="1:16">
      <c r="A18313" s="75" t="s">
        <v>28631</v>
      </c>
      <c r="B18313" s="85">
        <v>18309</v>
      </c>
      <c r="C18313" s="85">
        <v>18073</v>
      </c>
      <c r="D18313" s="85">
        <v>18309</v>
      </c>
      <c r="E18313" s="86" t="s">
        <v>21661</v>
      </c>
      <c r="F18313" s="85" t="s">
        <v>11</v>
      </c>
      <c r="G18313" s="86" t="s">
        <v>21661</v>
      </c>
      <c r="H18313" s="85" t="s">
        <v>30</v>
      </c>
      <c r="I18313" s="85">
        <v>1</v>
      </c>
      <c r="J18313" s="88">
        <v>0.23558636387536261</v>
      </c>
      <c r="K18313" s="146">
        <v>0.25694038031729033</v>
      </c>
      <c r="L18313" s="147">
        <v>1.141085257688353E-9</v>
      </c>
      <c r="M18313" s="147">
        <v>3.3300043556084027E-2</v>
      </c>
      <c r="N18313" s="87">
        <v>3.5777518154407479</v>
      </c>
      <c r="O18313" s="88">
        <v>0.2121984974564238</v>
      </c>
      <c r="P18313" s="89">
        <v>59.310569430955006</v>
      </c>
    </row>
    <row r="18314" spans="1:16">
      <c r="A18314" s="75" t="s">
        <v>21664</v>
      </c>
      <c r="B18314" s="85">
        <v>18310</v>
      </c>
      <c r="C18314" s="85">
        <v>13356</v>
      </c>
      <c r="D18314" s="85">
        <v>18310</v>
      </c>
      <c r="E18314" s="86" t="s">
        <v>21665</v>
      </c>
      <c r="F18314" s="85" t="s">
        <v>38</v>
      </c>
      <c r="G18314" s="86" t="s">
        <v>21666</v>
      </c>
      <c r="H18314" s="85" t="s">
        <v>30</v>
      </c>
      <c r="I18314" s="85">
        <v>1</v>
      </c>
      <c r="J18314" s="88">
        <v>0.24142600827050281</v>
      </c>
      <c r="K18314" s="146">
        <v>0.24645375163768729</v>
      </c>
      <c r="L18314" s="147">
        <v>1.0763680010897491E-9</v>
      </c>
      <c r="M18314" s="147">
        <v>3.3051109534633867E-2</v>
      </c>
      <c r="N18314" s="87">
        <v>3.5924150147294451</v>
      </c>
      <c r="O18314" s="88">
        <v>0.21975646315193631</v>
      </c>
      <c r="P18314" s="89">
        <v>61.17234847613696</v>
      </c>
    </row>
    <row r="18315" spans="1:16">
      <c r="A18315" s="75" t="s">
        <v>21667</v>
      </c>
      <c r="B18315" s="85">
        <v>18311</v>
      </c>
      <c r="C18315" s="85">
        <v>13357</v>
      </c>
      <c r="D18315" s="85">
        <v>18311</v>
      </c>
      <c r="E18315" s="86" t="s">
        <v>21665</v>
      </c>
      <c r="F18315" s="85" t="s">
        <v>11</v>
      </c>
      <c r="G18315" s="86" t="s">
        <v>21666</v>
      </c>
      <c r="H18315" s="85" t="s">
        <v>30</v>
      </c>
      <c r="I18315" s="85">
        <v>1</v>
      </c>
      <c r="J18315" s="88">
        <v>0.23315803781754191</v>
      </c>
      <c r="K18315" s="146">
        <v>0.23004148623105003</v>
      </c>
      <c r="L18315" s="147">
        <v>1.0315102572004031E-9</v>
      </c>
      <c r="M18315" s="147">
        <v>3.2875239138775249E-2</v>
      </c>
      <c r="N18315" s="87">
        <v>3.5339140734735781</v>
      </c>
      <c r="O18315" s="88">
        <v>0.20952093713477801</v>
      </c>
      <c r="P18315" s="89">
        <v>59.28863372980495</v>
      </c>
    </row>
    <row r="18316" spans="1:16">
      <c r="A18316" s="75" t="s">
        <v>28632</v>
      </c>
      <c r="B18316" s="85">
        <v>18312</v>
      </c>
      <c r="C18316" s="85">
        <v>18074</v>
      </c>
      <c r="D18316" s="85">
        <v>18312</v>
      </c>
      <c r="E18316" s="86" t="s">
        <v>21666</v>
      </c>
      <c r="F18316" s="85" t="s">
        <v>38</v>
      </c>
      <c r="G18316" s="86" t="s">
        <v>21666</v>
      </c>
      <c r="H18316" s="85" t="s">
        <v>30</v>
      </c>
      <c r="I18316" s="85">
        <v>1</v>
      </c>
      <c r="J18316" s="88">
        <v>0.24142600827050281</v>
      </c>
      <c r="K18316" s="146">
        <v>0.24645375163768729</v>
      </c>
      <c r="L18316" s="147">
        <v>1.0763680010897491E-9</v>
      </c>
      <c r="M18316" s="147">
        <v>3.3051109534633867E-2</v>
      </c>
      <c r="N18316" s="87">
        <v>3.5924150147294451</v>
      </c>
      <c r="O18316" s="88">
        <v>0.21975646315193631</v>
      </c>
      <c r="P18316" s="89">
        <v>61.17234847613696</v>
      </c>
    </row>
    <row r="18317" spans="1:16">
      <c r="A18317" s="75" t="s">
        <v>28633</v>
      </c>
      <c r="B18317" s="85">
        <v>18313</v>
      </c>
      <c r="C18317" s="85">
        <v>18075</v>
      </c>
      <c r="D18317" s="85">
        <v>18313</v>
      </c>
      <c r="E18317" s="86" t="s">
        <v>21666</v>
      </c>
      <c r="F18317" s="85" t="s">
        <v>11</v>
      </c>
      <c r="G18317" s="86" t="s">
        <v>21666</v>
      </c>
      <c r="H18317" s="85" t="s">
        <v>30</v>
      </c>
      <c r="I18317" s="85">
        <v>1</v>
      </c>
      <c r="J18317" s="88">
        <v>0.23315803781754191</v>
      </c>
      <c r="K18317" s="146">
        <v>0.23004148623105003</v>
      </c>
      <c r="L18317" s="147">
        <v>1.0315102572004031E-9</v>
      </c>
      <c r="M18317" s="147">
        <v>3.2875239138775249E-2</v>
      </c>
      <c r="N18317" s="87">
        <v>3.5339140734735781</v>
      </c>
      <c r="O18317" s="88">
        <v>0.20952093713477801</v>
      </c>
      <c r="P18317" s="89">
        <v>59.28863372980495</v>
      </c>
    </row>
    <row r="18318" spans="1:16">
      <c r="A18318" s="75" t="s">
        <v>21668</v>
      </c>
      <c r="B18318" s="85">
        <v>18314</v>
      </c>
      <c r="C18318" s="85">
        <v>13358</v>
      </c>
      <c r="D18318" s="85">
        <v>18314</v>
      </c>
      <c r="E18318" s="86" t="s">
        <v>21669</v>
      </c>
      <c r="F18318" s="85" t="s">
        <v>232</v>
      </c>
      <c r="G18318" s="86" t="s">
        <v>21670</v>
      </c>
      <c r="H18318" s="85" t="s">
        <v>30</v>
      </c>
      <c r="I18318" s="85">
        <v>1</v>
      </c>
      <c r="J18318" s="88">
        <v>0.13333045204696051</v>
      </c>
      <c r="K18318" s="146">
        <v>0.13985666835875546</v>
      </c>
      <c r="L18318" s="147">
        <v>6.416854595405867E-10</v>
      </c>
      <c r="M18318" s="147">
        <v>1.8128709878562861E-2</v>
      </c>
      <c r="N18318" s="87">
        <v>1.996963144468175</v>
      </c>
      <c r="O18318" s="88">
        <v>0.1205776834200691</v>
      </c>
      <c r="P18318" s="89">
        <v>60.380525175982136</v>
      </c>
    </row>
    <row r="18319" spans="1:16">
      <c r="A18319" s="75" t="s">
        <v>21671</v>
      </c>
      <c r="B18319" s="85">
        <v>18315</v>
      </c>
      <c r="C18319" s="85">
        <v>13359</v>
      </c>
      <c r="D18319" s="85">
        <v>18315</v>
      </c>
      <c r="E18319" s="86" t="s">
        <v>21669</v>
      </c>
      <c r="F18319" s="85" t="s">
        <v>38</v>
      </c>
      <c r="G18319" s="86" t="s">
        <v>21670</v>
      </c>
      <c r="H18319" s="85" t="s">
        <v>30</v>
      </c>
      <c r="I18319" s="85">
        <v>1</v>
      </c>
      <c r="J18319" s="88">
        <v>0.24343413162595251</v>
      </c>
      <c r="K18319" s="146">
        <v>0.23870825261426104</v>
      </c>
      <c r="L18319" s="147">
        <v>1.032219379078973E-9</v>
      </c>
      <c r="M18319" s="147">
        <v>3.3068674493430469E-2</v>
      </c>
      <c r="N18319" s="87">
        <v>3.5966223779807129</v>
      </c>
      <c r="O18319" s="88">
        <v>0.21998434080227849</v>
      </c>
      <c r="P18319" s="89">
        <v>61.164147270247057</v>
      </c>
    </row>
    <row r="18320" spans="1:16">
      <c r="A18320" s="75" t="s">
        <v>21672</v>
      </c>
      <c r="B18320" s="85">
        <v>18316</v>
      </c>
      <c r="C18320" s="85">
        <v>13360</v>
      </c>
      <c r="D18320" s="85">
        <v>18316</v>
      </c>
      <c r="E18320" s="86" t="s">
        <v>21669</v>
      </c>
      <c r="F18320" s="85" t="s">
        <v>11</v>
      </c>
      <c r="G18320" s="86" t="s">
        <v>21670</v>
      </c>
      <c r="H18320" s="85" t="s">
        <v>30</v>
      </c>
      <c r="I18320" s="85">
        <v>1</v>
      </c>
      <c r="J18320" s="88">
        <v>0.23469592452878429</v>
      </c>
      <c r="K18320" s="146">
        <v>0.22170195240023274</v>
      </c>
      <c r="L18320" s="147">
        <v>9.8506607626707834E-10</v>
      </c>
      <c r="M18320" s="147">
        <v>3.2858247670513069E-2</v>
      </c>
      <c r="N18320" s="87">
        <v>3.532160636901426</v>
      </c>
      <c r="O18320" s="88">
        <v>0.20940176121041601</v>
      </c>
      <c r="P18320" s="89">
        <v>59.284325583253448</v>
      </c>
    </row>
    <row r="18321" spans="1:16">
      <c r="A18321" s="75" t="s">
        <v>28634</v>
      </c>
      <c r="B18321" s="85">
        <v>18317</v>
      </c>
      <c r="C18321" s="85">
        <v>18076</v>
      </c>
      <c r="D18321" s="85">
        <v>18317</v>
      </c>
      <c r="E18321" s="86" t="s">
        <v>21670</v>
      </c>
      <c r="F18321" s="85" t="s">
        <v>232</v>
      </c>
      <c r="G18321" s="86" t="s">
        <v>21670</v>
      </c>
      <c r="H18321" s="85" t="s">
        <v>30</v>
      </c>
      <c r="I18321" s="85">
        <v>1</v>
      </c>
      <c r="J18321" s="88">
        <v>0.13333045204696051</v>
      </c>
      <c r="K18321" s="146">
        <v>0.13985666835875546</v>
      </c>
      <c r="L18321" s="147">
        <v>6.416854595405867E-10</v>
      </c>
      <c r="M18321" s="147">
        <v>1.8128709878562861E-2</v>
      </c>
      <c r="N18321" s="87">
        <v>1.996963144468175</v>
      </c>
      <c r="O18321" s="88">
        <v>0.1205776834200691</v>
      </c>
      <c r="P18321" s="89">
        <v>60.380525175982136</v>
      </c>
    </row>
    <row r="18322" spans="1:16">
      <c r="A18322" s="75" t="s">
        <v>28635</v>
      </c>
      <c r="B18322" s="85">
        <v>18318</v>
      </c>
      <c r="C18322" s="85">
        <v>18077</v>
      </c>
      <c r="D18322" s="85">
        <v>18318</v>
      </c>
      <c r="E18322" s="86" t="s">
        <v>21670</v>
      </c>
      <c r="F18322" s="85" t="s">
        <v>38</v>
      </c>
      <c r="G18322" s="86" t="s">
        <v>21670</v>
      </c>
      <c r="H18322" s="85" t="s">
        <v>30</v>
      </c>
      <c r="I18322" s="85">
        <v>1</v>
      </c>
      <c r="J18322" s="88">
        <v>0.24343413162595251</v>
      </c>
      <c r="K18322" s="146">
        <v>0.23870825261426104</v>
      </c>
      <c r="L18322" s="147">
        <v>1.032219379078973E-9</v>
      </c>
      <c r="M18322" s="147">
        <v>3.3068674493430469E-2</v>
      </c>
      <c r="N18322" s="87">
        <v>3.5966223779807129</v>
      </c>
      <c r="O18322" s="88">
        <v>0.21998434080227849</v>
      </c>
      <c r="P18322" s="89">
        <v>61.164147270247057</v>
      </c>
    </row>
    <row r="18323" spans="1:16">
      <c r="A18323" s="75" t="s">
        <v>28636</v>
      </c>
      <c r="B18323" s="85">
        <v>18319</v>
      </c>
      <c r="C18323" s="85">
        <v>18078</v>
      </c>
      <c r="D18323" s="85">
        <v>18319</v>
      </c>
      <c r="E18323" s="86" t="s">
        <v>21670</v>
      </c>
      <c r="F18323" s="85" t="s">
        <v>11</v>
      </c>
      <c r="G18323" s="86" t="s">
        <v>21670</v>
      </c>
      <c r="H18323" s="85" t="s">
        <v>30</v>
      </c>
      <c r="I18323" s="85">
        <v>1</v>
      </c>
      <c r="J18323" s="88">
        <v>0.23469592452878429</v>
      </c>
      <c r="K18323" s="146">
        <v>0.22170195240023274</v>
      </c>
      <c r="L18323" s="147">
        <v>9.8506607626707834E-10</v>
      </c>
      <c r="M18323" s="147">
        <v>3.2858247670513069E-2</v>
      </c>
      <c r="N18323" s="87">
        <v>3.532160636901426</v>
      </c>
      <c r="O18323" s="88">
        <v>0.20940176121041601</v>
      </c>
      <c r="P18323" s="89">
        <v>59.284325583253448</v>
      </c>
    </row>
    <row r="18324" spans="1:16">
      <c r="A18324" s="75" t="s">
        <v>21673</v>
      </c>
      <c r="B18324" s="85">
        <v>18320</v>
      </c>
      <c r="C18324" s="85">
        <v>13361</v>
      </c>
      <c r="D18324" s="85">
        <v>18320</v>
      </c>
      <c r="E18324" s="86" t="s">
        <v>21674</v>
      </c>
      <c r="F18324" s="85" t="s">
        <v>38</v>
      </c>
      <c r="G18324" s="86" t="s">
        <v>21675</v>
      </c>
      <c r="H18324" s="85" t="s">
        <v>30</v>
      </c>
      <c r="I18324" s="85">
        <v>1</v>
      </c>
      <c r="J18324" s="88">
        <v>0.2419772990466468</v>
      </c>
      <c r="K18324" s="146">
        <v>0.22402224212699201</v>
      </c>
      <c r="L18324" s="147">
        <v>9.5821546226115824E-10</v>
      </c>
      <c r="M18324" s="147">
        <v>3.2980522541634728E-2</v>
      </c>
      <c r="N18324" s="87">
        <v>3.5850666084806591</v>
      </c>
      <c r="O18324" s="88">
        <v>0.21905689272973919</v>
      </c>
      <c r="P18324" s="89">
        <v>61.102600496054627</v>
      </c>
    </row>
    <row r="18325" spans="1:16">
      <c r="A18325" s="75" t="s">
        <v>21676</v>
      </c>
      <c r="B18325" s="85">
        <v>18321</v>
      </c>
      <c r="C18325" s="85">
        <v>13362</v>
      </c>
      <c r="D18325" s="85">
        <v>18321</v>
      </c>
      <c r="E18325" s="86" t="s">
        <v>21674</v>
      </c>
      <c r="F18325" s="85" t="s">
        <v>11</v>
      </c>
      <c r="G18325" s="86" t="s">
        <v>21675</v>
      </c>
      <c r="H18325" s="85" t="s">
        <v>30</v>
      </c>
      <c r="I18325" s="85">
        <v>1</v>
      </c>
      <c r="J18325" s="88">
        <v>0.23371227884376569</v>
      </c>
      <c r="K18325" s="146">
        <v>0.2076253958354653</v>
      </c>
      <c r="L18325" s="147">
        <v>9.1339618532370404E-10</v>
      </c>
      <c r="M18325" s="147">
        <v>3.2804656073429257E-2</v>
      </c>
      <c r="N18325" s="87">
        <v>3.526630245717052</v>
      </c>
      <c r="O18325" s="88">
        <v>0.2088318780864499</v>
      </c>
      <c r="P18325" s="89">
        <v>59.215699842666425</v>
      </c>
    </row>
    <row r="18326" spans="1:16">
      <c r="A18326" s="75" t="s">
        <v>28637</v>
      </c>
      <c r="B18326" s="85">
        <v>18322</v>
      </c>
      <c r="C18326" s="85">
        <v>18079</v>
      </c>
      <c r="D18326" s="85">
        <v>18322</v>
      </c>
      <c r="E18326" s="86" t="s">
        <v>21675</v>
      </c>
      <c r="F18326" s="85" t="s">
        <v>38</v>
      </c>
      <c r="G18326" s="86" t="s">
        <v>21675</v>
      </c>
      <c r="H18326" s="85" t="s">
        <v>30</v>
      </c>
      <c r="I18326" s="85">
        <v>1</v>
      </c>
      <c r="J18326" s="88">
        <v>0.2419772990466468</v>
      </c>
      <c r="K18326" s="146">
        <v>0.22402224212699201</v>
      </c>
      <c r="L18326" s="147">
        <v>9.5821546226115824E-10</v>
      </c>
      <c r="M18326" s="147">
        <v>3.2980522541634728E-2</v>
      </c>
      <c r="N18326" s="87">
        <v>3.5850666084806591</v>
      </c>
      <c r="O18326" s="88">
        <v>0.21905689272973919</v>
      </c>
      <c r="P18326" s="89">
        <v>61.102600496054627</v>
      </c>
    </row>
    <row r="18327" spans="1:16">
      <c r="A18327" s="75" t="s">
        <v>28638</v>
      </c>
      <c r="B18327" s="85">
        <v>18323</v>
      </c>
      <c r="C18327" s="85">
        <v>18080</v>
      </c>
      <c r="D18327" s="85">
        <v>18323</v>
      </c>
      <c r="E18327" s="86" t="s">
        <v>21675</v>
      </c>
      <c r="F18327" s="85" t="s">
        <v>11</v>
      </c>
      <c r="G18327" s="86" t="s">
        <v>21675</v>
      </c>
      <c r="H18327" s="85" t="s">
        <v>30</v>
      </c>
      <c r="I18327" s="85">
        <v>1</v>
      </c>
      <c r="J18327" s="88">
        <v>0.23371227884376569</v>
      </c>
      <c r="K18327" s="146">
        <v>0.2076253958354653</v>
      </c>
      <c r="L18327" s="147">
        <v>9.1339618532370404E-10</v>
      </c>
      <c r="M18327" s="147">
        <v>3.2804656073429257E-2</v>
      </c>
      <c r="N18327" s="87">
        <v>3.526630245717052</v>
      </c>
      <c r="O18327" s="88">
        <v>0.2088318780864499</v>
      </c>
      <c r="P18327" s="89">
        <v>59.215699842666425</v>
      </c>
    </row>
    <row r="18328" spans="1:16">
      <c r="A18328" s="75" t="s">
        <v>21677</v>
      </c>
      <c r="B18328" s="85">
        <v>18324</v>
      </c>
      <c r="C18328" s="85">
        <v>13363</v>
      </c>
      <c r="D18328" s="85">
        <v>18324</v>
      </c>
      <c r="E18328" s="86" t="s">
        <v>21678</v>
      </c>
      <c r="F18328" s="85" t="s">
        <v>232</v>
      </c>
      <c r="G18328" s="86" t="s">
        <v>21679</v>
      </c>
      <c r="H18328" s="85" t="s">
        <v>30</v>
      </c>
      <c r="I18328" s="85">
        <v>1</v>
      </c>
      <c r="J18328" s="88">
        <v>0.21826523096422509</v>
      </c>
      <c r="K18328" s="146">
        <v>0.23473803749251179</v>
      </c>
      <c r="L18328" s="147">
        <v>1.091891330191172E-9</v>
      </c>
      <c r="M18328" s="147">
        <v>2.9306890007614189E-2</v>
      </c>
      <c r="N18328" s="87">
        <v>3.2251676551722799</v>
      </c>
      <c r="O18328" s="88">
        <v>0.19991414455917181</v>
      </c>
      <c r="P18328" s="89">
        <v>61.98565964115528</v>
      </c>
    </row>
    <row r="18329" spans="1:16">
      <c r="A18329" s="75" t="s">
        <v>21680</v>
      </c>
      <c r="B18329" s="85">
        <v>18325</v>
      </c>
      <c r="C18329" s="85">
        <v>13364</v>
      </c>
      <c r="D18329" s="85">
        <v>18325</v>
      </c>
      <c r="E18329" s="86" t="s">
        <v>21678</v>
      </c>
      <c r="F18329" s="85" t="s">
        <v>243</v>
      </c>
      <c r="G18329" s="86" t="s">
        <v>21679</v>
      </c>
      <c r="H18329" s="85" t="s">
        <v>30</v>
      </c>
      <c r="I18329" s="85">
        <v>1</v>
      </c>
      <c r="J18329" s="88">
        <v>0.23620953719451721</v>
      </c>
      <c r="K18329" s="146">
        <v>0.26545482595968173</v>
      </c>
      <c r="L18329" s="147">
        <v>1.182691435082259E-9</v>
      </c>
      <c r="M18329" s="147">
        <v>2.5867856071776111E-2</v>
      </c>
      <c r="N18329" s="87">
        <v>3.3239874108796719</v>
      </c>
      <c r="O18329" s="88">
        <v>0.21674911359199159</v>
      </c>
      <c r="P18329" s="89">
        <v>65.207561521609477</v>
      </c>
    </row>
    <row r="18330" spans="1:16">
      <c r="A18330" s="75" t="s">
        <v>28639</v>
      </c>
      <c r="B18330" s="85">
        <v>18326</v>
      </c>
      <c r="C18330" s="85">
        <v>18081</v>
      </c>
      <c r="D18330" s="85">
        <v>18326</v>
      </c>
      <c r="E18330" s="86" t="s">
        <v>21679</v>
      </c>
      <c r="F18330" s="85" t="s">
        <v>232</v>
      </c>
      <c r="G18330" s="86" t="s">
        <v>21679</v>
      </c>
      <c r="H18330" s="85" t="s">
        <v>30</v>
      </c>
      <c r="I18330" s="85">
        <v>1</v>
      </c>
      <c r="J18330" s="88">
        <v>0.21826523096422509</v>
      </c>
      <c r="K18330" s="146">
        <v>0.23473803749251179</v>
      </c>
      <c r="L18330" s="147">
        <v>1.091891330191172E-9</v>
      </c>
      <c r="M18330" s="147">
        <v>2.9306890007614189E-2</v>
      </c>
      <c r="N18330" s="87">
        <v>3.2251676551722799</v>
      </c>
      <c r="O18330" s="88">
        <v>0.19991414455917181</v>
      </c>
      <c r="P18330" s="89">
        <v>61.98565964115528</v>
      </c>
    </row>
    <row r="18331" spans="1:16">
      <c r="A18331" s="75" t="s">
        <v>28640</v>
      </c>
      <c r="B18331" s="85">
        <v>18327</v>
      </c>
      <c r="C18331" s="85">
        <v>18082</v>
      </c>
      <c r="D18331" s="85">
        <v>18327</v>
      </c>
      <c r="E18331" s="86" t="s">
        <v>21679</v>
      </c>
      <c r="F18331" s="85" t="s">
        <v>243</v>
      </c>
      <c r="G18331" s="86" t="s">
        <v>21679</v>
      </c>
      <c r="H18331" s="85" t="s">
        <v>30</v>
      </c>
      <c r="I18331" s="85">
        <v>1</v>
      </c>
      <c r="J18331" s="88">
        <v>0.23620953719451721</v>
      </c>
      <c r="K18331" s="146">
        <v>0.26545482595968173</v>
      </c>
      <c r="L18331" s="147">
        <v>1.182691435082259E-9</v>
      </c>
      <c r="M18331" s="147">
        <v>2.5867856071776111E-2</v>
      </c>
      <c r="N18331" s="87">
        <v>3.3239874108796719</v>
      </c>
      <c r="O18331" s="88">
        <v>0.21674911359199159</v>
      </c>
      <c r="P18331" s="89">
        <v>65.207561521609477</v>
      </c>
    </row>
    <row r="18332" spans="1:16">
      <c r="A18332" s="75" t="s">
        <v>21711</v>
      </c>
      <c r="B18332" s="85">
        <v>18328</v>
      </c>
      <c r="C18332" s="85">
        <v>13381</v>
      </c>
      <c r="D18332" s="85">
        <v>18328</v>
      </c>
      <c r="E18332" s="86" t="s">
        <v>21712</v>
      </c>
      <c r="F18332" s="85" t="s">
        <v>55</v>
      </c>
      <c r="G18332" s="86" t="s">
        <v>21713</v>
      </c>
      <c r="H18332" s="85" t="s">
        <v>30</v>
      </c>
      <c r="I18332" s="85">
        <v>1</v>
      </c>
      <c r="J18332" s="88">
        <v>0.1403833111325353</v>
      </c>
      <c r="K18332" s="146">
        <v>0.16011780744818599</v>
      </c>
      <c r="L18332" s="147">
        <v>7.0081989518534162E-10</v>
      </c>
      <c r="M18332" s="147">
        <v>1.9877862665874432E-2</v>
      </c>
      <c r="N18332" s="87">
        <v>2.149316802273864</v>
      </c>
      <c r="O18332" s="88">
        <v>0.1270749473800262</v>
      </c>
      <c r="P18332" s="89">
        <v>59.123414121914273</v>
      </c>
    </row>
    <row r="18333" spans="1:16">
      <c r="A18333" s="75" t="s">
        <v>28657</v>
      </c>
      <c r="B18333" s="85">
        <v>18329</v>
      </c>
      <c r="C18333" s="85">
        <v>18099</v>
      </c>
      <c r="D18333" s="85">
        <v>18329</v>
      </c>
      <c r="E18333" s="86" t="s">
        <v>21713</v>
      </c>
      <c r="F18333" s="85" t="s">
        <v>55</v>
      </c>
      <c r="G18333" s="86" t="s">
        <v>21713</v>
      </c>
      <c r="H18333" s="85" t="s">
        <v>30</v>
      </c>
      <c r="I18333" s="85">
        <v>1</v>
      </c>
      <c r="J18333" s="88">
        <v>0.1403833111325353</v>
      </c>
      <c r="K18333" s="146">
        <v>0.16011780744818599</v>
      </c>
      <c r="L18333" s="147">
        <v>7.0081989518534162E-10</v>
      </c>
      <c r="M18333" s="147">
        <v>1.9877862665874432E-2</v>
      </c>
      <c r="N18333" s="87">
        <v>2.149316802273864</v>
      </c>
      <c r="O18333" s="88">
        <v>0.1270749473800262</v>
      </c>
      <c r="P18333" s="89">
        <v>59.123414121914273</v>
      </c>
    </row>
    <row r="18334" spans="1:16">
      <c r="A18334" s="75" t="s">
        <v>21714</v>
      </c>
      <c r="B18334" s="85">
        <v>18330</v>
      </c>
      <c r="C18334" s="85">
        <v>13382</v>
      </c>
      <c r="D18334" s="85">
        <v>18330</v>
      </c>
      <c r="E18334" s="86" t="s">
        <v>21715</v>
      </c>
      <c r="F18334" s="85" t="s">
        <v>55</v>
      </c>
      <c r="G18334" s="86" t="s">
        <v>21716</v>
      </c>
      <c r="H18334" s="85" t="s">
        <v>30</v>
      </c>
      <c r="I18334" s="85">
        <v>1</v>
      </c>
      <c r="J18334" s="88">
        <v>0.13865497597773749</v>
      </c>
      <c r="K18334" s="146">
        <v>0.15694377462482656</v>
      </c>
      <c r="L18334" s="147">
        <v>6.900693255215299E-10</v>
      </c>
      <c r="M18334" s="147">
        <v>1.9656216064245679E-2</v>
      </c>
      <c r="N18334" s="87">
        <v>2.125752509857167</v>
      </c>
      <c r="O18334" s="88">
        <v>0.12551611114047731</v>
      </c>
      <c r="P18334" s="89">
        <v>59.045495916601766</v>
      </c>
    </row>
    <row r="18335" spans="1:16">
      <c r="A18335" s="75" t="s">
        <v>28658</v>
      </c>
      <c r="B18335" s="85">
        <v>18331</v>
      </c>
      <c r="C18335" s="85">
        <v>18100</v>
      </c>
      <c r="D18335" s="85">
        <v>18331</v>
      </c>
      <c r="E18335" s="86" t="s">
        <v>21716</v>
      </c>
      <c r="F18335" s="85" t="s">
        <v>55</v>
      </c>
      <c r="G18335" s="86" t="s">
        <v>21716</v>
      </c>
      <c r="H18335" s="85" t="s">
        <v>30</v>
      </c>
      <c r="I18335" s="85">
        <v>1</v>
      </c>
      <c r="J18335" s="88">
        <v>0.13865497597773749</v>
      </c>
      <c r="K18335" s="146">
        <v>0.15694377462482656</v>
      </c>
      <c r="L18335" s="147">
        <v>6.900693255215299E-10</v>
      </c>
      <c r="M18335" s="147">
        <v>1.9656216064245679E-2</v>
      </c>
      <c r="N18335" s="87">
        <v>2.125752509857167</v>
      </c>
      <c r="O18335" s="88">
        <v>0.12551611114047731</v>
      </c>
      <c r="P18335" s="89">
        <v>59.045495916601766</v>
      </c>
    </row>
    <row r="18336" spans="1:16">
      <c r="A18336" s="75" t="s">
        <v>21726</v>
      </c>
      <c r="B18336" s="85">
        <v>18332</v>
      </c>
      <c r="C18336" s="85">
        <v>13386</v>
      </c>
      <c r="D18336" s="85">
        <v>18332</v>
      </c>
      <c r="E18336" s="86" t="s">
        <v>21727</v>
      </c>
      <c r="F18336" s="85" t="s">
        <v>55</v>
      </c>
      <c r="G18336" s="86" t="s">
        <v>21728</v>
      </c>
      <c r="H18336" s="85" t="s">
        <v>30</v>
      </c>
      <c r="I18336" s="85">
        <v>1</v>
      </c>
      <c r="J18336" s="88">
        <v>0.68808901429199221</v>
      </c>
      <c r="K18336" s="146">
        <v>0.75051907351766223</v>
      </c>
      <c r="L18336" s="147">
        <v>3.2261365548819661E-9</v>
      </c>
      <c r="M18336" s="147">
        <v>9.2309707391713083E-2</v>
      </c>
      <c r="N18336" s="87">
        <v>10.0929768028581</v>
      </c>
      <c r="O18336" s="88">
        <v>0.62665492111698162</v>
      </c>
      <c r="P18336" s="89">
        <v>62.088215732302814</v>
      </c>
    </row>
    <row r="18337" spans="1:16">
      <c r="A18337" s="75" t="s">
        <v>28661</v>
      </c>
      <c r="B18337" s="85">
        <v>18333</v>
      </c>
      <c r="C18337" s="85">
        <v>18103</v>
      </c>
      <c r="D18337" s="85">
        <v>18333</v>
      </c>
      <c r="E18337" s="86" t="s">
        <v>21728</v>
      </c>
      <c r="F18337" s="85" t="s">
        <v>55</v>
      </c>
      <c r="G18337" s="86" t="s">
        <v>21728</v>
      </c>
      <c r="H18337" s="85" t="s">
        <v>30</v>
      </c>
      <c r="I18337" s="85">
        <v>1</v>
      </c>
      <c r="J18337" s="88">
        <v>0.68808901429199221</v>
      </c>
      <c r="K18337" s="146">
        <v>0.75051907351766223</v>
      </c>
      <c r="L18337" s="147">
        <v>3.2261365548819661E-9</v>
      </c>
      <c r="M18337" s="147">
        <v>9.2309707391713083E-2</v>
      </c>
      <c r="N18337" s="87">
        <v>10.0929768028581</v>
      </c>
      <c r="O18337" s="88">
        <v>0.62665492111698162</v>
      </c>
      <c r="P18337" s="89">
        <v>62.088215732302814</v>
      </c>
    </row>
    <row r="18338" spans="1:16">
      <c r="A18338" s="75" t="s">
        <v>21723</v>
      </c>
      <c r="B18338" s="85">
        <v>18334</v>
      </c>
      <c r="C18338" s="85">
        <v>13385</v>
      </c>
      <c r="D18338" s="85">
        <v>18334</v>
      </c>
      <c r="E18338" s="86" t="s">
        <v>21724</v>
      </c>
      <c r="F18338" s="85" t="s">
        <v>55</v>
      </c>
      <c r="G18338" s="86" t="s">
        <v>21725</v>
      </c>
      <c r="H18338" s="85" t="s">
        <v>30</v>
      </c>
      <c r="I18338" s="85">
        <v>1</v>
      </c>
      <c r="J18338" s="88">
        <v>0.68808901429199221</v>
      </c>
      <c r="K18338" s="146">
        <v>0.75051907351766223</v>
      </c>
      <c r="L18338" s="147">
        <v>3.2261365548819661E-9</v>
      </c>
      <c r="M18338" s="147">
        <v>9.2309707391713083E-2</v>
      </c>
      <c r="N18338" s="87">
        <v>10.0929768028581</v>
      </c>
      <c r="O18338" s="88">
        <v>0.62665492111698162</v>
      </c>
      <c r="P18338" s="89">
        <v>62.088215732302814</v>
      </c>
    </row>
    <row r="18339" spans="1:16">
      <c r="A18339" s="75" t="s">
        <v>28662</v>
      </c>
      <c r="B18339" s="85">
        <v>18335</v>
      </c>
      <c r="C18339" s="85">
        <v>18104</v>
      </c>
      <c r="D18339" s="85">
        <v>18335</v>
      </c>
      <c r="E18339" s="86" t="s">
        <v>21725</v>
      </c>
      <c r="F18339" s="85" t="s">
        <v>55</v>
      </c>
      <c r="G18339" s="86" t="s">
        <v>21725</v>
      </c>
      <c r="H18339" s="85" t="s">
        <v>30</v>
      </c>
      <c r="I18339" s="85">
        <v>1</v>
      </c>
      <c r="J18339" s="88">
        <v>0.68808901429199221</v>
      </c>
      <c r="K18339" s="146">
        <v>0.75051907351766223</v>
      </c>
      <c r="L18339" s="147">
        <v>3.2261365548819661E-9</v>
      </c>
      <c r="M18339" s="147">
        <v>9.2309707391713083E-2</v>
      </c>
      <c r="N18339" s="87">
        <v>10.0929768028581</v>
      </c>
      <c r="O18339" s="88">
        <v>0.62665492111698162</v>
      </c>
      <c r="P18339" s="89">
        <v>62.088215732302814</v>
      </c>
    </row>
    <row r="18340" spans="1:16">
      <c r="A18340" s="75" t="s">
        <v>21717</v>
      </c>
      <c r="B18340" s="85">
        <v>18336</v>
      </c>
      <c r="C18340" s="85">
        <v>13383</v>
      </c>
      <c r="D18340" s="85">
        <v>18336</v>
      </c>
      <c r="E18340" s="86" t="s">
        <v>21718</v>
      </c>
      <c r="F18340" s="85" t="s">
        <v>55</v>
      </c>
      <c r="G18340" s="86" t="s">
        <v>21719</v>
      </c>
      <c r="H18340" s="85" t="s">
        <v>30</v>
      </c>
      <c r="I18340" s="85">
        <v>1</v>
      </c>
      <c r="J18340" s="88">
        <v>0.74299991121397702</v>
      </c>
      <c r="K18340" s="146">
        <v>0.77796937346288919</v>
      </c>
      <c r="L18340" s="147">
        <v>3.3824109199481991E-9</v>
      </c>
      <c r="M18340" s="147">
        <v>9.2452513175412046E-2</v>
      </c>
      <c r="N18340" s="87">
        <v>10.097054496402359</v>
      </c>
      <c r="O18340" s="88">
        <v>0.62686646847899996</v>
      </c>
      <c r="P18340" s="89">
        <v>62.084092811656731</v>
      </c>
    </row>
    <row r="18341" spans="1:16">
      <c r="A18341" s="75" t="s">
        <v>28659</v>
      </c>
      <c r="B18341" s="85">
        <v>18337</v>
      </c>
      <c r="C18341" s="85">
        <v>18101</v>
      </c>
      <c r="D18341" s="85">
        <v>18337</v>
      </c>
      <c r="E18341" s="86" t="s">
        <v>21719</v>
      </c>
      <c r="F18341" s="85" t="s">
        <v>55</v>
      </c>
      <c r="G18341" s="86" t="s">
        <v>21719</v>
      </c>
      <c r="H18341" s="85" t="s">
        <v>30</v>
      </c>
      <c r="I18341" s="85">
        <v>1</v>
      </c>
      <c r="J18341" s="88">
        <v>0.74299991121397702</v>
      </c>
      <c r="K18341" s="146">
        <v>0.77796937346288919</v>
      </c>
      <c r="L18341" s="147">
        <v>3.3824109199481991E-9</v>
      </c>
      <c r="M18341" s="147">
        <v>9.2452513175412046E-2</v>
      </c>
      <c r="N18341" s="87">
        <v>10.097054496402359</v>
      </c>
      <c r="O18341" s="88">
        <v>0.62686646847899996</v>
      </c>
      <c r="P18341" s="89">
        <v>62.084092811656731</v>
      </c>
    </row>
    <row r="18342" spans="1:16">
      <c r="A18342" s="75" t="s">
        <v>21720</v>
      </c>
      <c r="B18342" s="85">
        <v>18338</v>
      </c>
      <c r="C18342" s="85">
        <v>13384</v>
      </c>
      <c r="D18342" s="85">
        <v>18338</v>
      </c>
      <c r="E18342" s="86" t="s">
        <v>21721</v>
      </c>
      <c r="F18342" s="85" t="s">
        <v>55</v>
      </c>
      <c r="G18342" s="86" t="s">
        <v>21722</v>
      </c>
      <c r="H18342" s="85" t="s">
        <v>30</v>
      </c>
      <c r="I18342" s="85">
        <v>1</v>
      </c>
      <c r="J18342" s="88">
        <v>0.74299991121397702</v>
      </c>
      <c r="K18342" s="146">
        <v>0.77796937346288919</v>
      </c>
      <c r="L18342" s="147">
        <v>3.3824109199481991E-9</v>
      </c>
      <c r="M18342" s="147">
        <v>9.2452513175412046E-2</v>
      </c>
      <c r="N18342" s="87">
        <v>10.097054496402359</v>
      </c>
      <c r="O18342" s="88">
        <v>0.62686646847899996</v>
      </c>
      <c r="P18342" s="89">
        <v>62.084092811656731</v>
      </c>
    </row>
    <row r="18343" spans="1:16">
      <c r="A18343" s="75" t="s">
        <v>28660</v>
      </c>
      <c r="B18343" s="85">
        <v>18339</v>
      </c>
      <c r="C18343" s="85">
        <v>18102</v>
      </c>
      <c r="D18343" s="85">
        <v>18339</v>
      </c>
      <c r="E18343" s="86" t="s">
        <v>21722</v>
      </c>
      <c r="F18343" s="85" t="s">
        <v>55</v>
      </c>
      <c r="G18343" s="86" t="s">
        <v>21722</v>
      </c>
      <c r="H18343" s="85" t="s">
        <v>30</v>
      </c>
      <c r="I18343" s="85">
        <v>1</v>
      </c>
      <c r="J18343" s="88">
        <v>0.74299991121397702</v>
      </c>
      <c r="K18343" s="146">
        <v>0.77796937346288919</v>
      </c>
      <c r="L18343" s="147">
        <v>3.3824109199481991E-9</v>
      </c>
      <c r="M18343" s="147">
        <v>9.2452513175412046E-2</v>
      </c>
      <c r="N18343" s="87">
        <v>10.097054496402359</v>
      </c>
      <c r="O18343" s="88">
        <v>0.62686646847899996</v>
      </c>
      <c r="P18343" s="89">
        <v>62.084092811656731</v>
      </c>
    </row>
    <row r="18344" spans="1:16">
      <c r="A18344" s="75" t="s">
        <v>21738</v>
      </c>
      <c r="B18344" s="85">
        <v>18340</v>
      </c>
      <c r="C18344" s="85">
        <v>13390</v>
      </c>
      <c r="D18344" s="85">
        <v>18340</v>
      </c>
      <c r="E18344" s="86" t="s">
        <v>21739</v>
      </c>
      <c r="F18344" s="85" t="s">
        <v>55</v>
      </c>
      <c r="G18344" s="86" t="s">
        <v>21740</v>
      </c>
      <c r="H18344" s="85" t="s">
        <v>30</v>
      </c>
      <c r="I18344" s="85">
        <v>1</v>
      </c>
      <c r="J18344" s="88">
        <v>0.68118523076658954</v>
      </c>
      <c r="K18344" s="146">
        <v>0.67990996849844232</v>
      </c>
      <c r="L18344" s="147">
        <v>2.9343324745854428E-9</v>
      </c>
      <c r="M18344" s="147">
        <v>9.1205576996388385E-2</v>
      </c>
      <c r="N18344" s="87">
        <v>9.9781605523093635</v>
      </c>
      <c r="O18344" s="88">
        <v>0.61915950142831766</v>
      </c>
      <c r="P18344" s="89">
        <v>62.051467119860909</v>
      </c>
    </row>
    <row r="18345" spans="1:16">
      <c r="A18345" s="75" t="s">
        <v>28665</v>
      </c>
      <c r="B18345" s="85">
        <v>18341</v>
      </c>
      <c r="C18345" s="85">
        <v>18107</v>
      </c>
      <c r="D18345" s="85">
        <v>18341</v>
      </c>
      <c r="E18345" s="86" t="s">
        <v>21740</v>
      </c>
      <c r="F18345" s="85" t="s">
        <v>55</v>
      </c>
      <c r="G18345" s="86" t="s">
        <v>21740</v>
      </c>
      <c r="H18345" s="85" t="s">
        <v>30</v>
      </c>
      <c r="I18345" s="85">
        <v>1</v>
      </c>
      <c r="J18345" s="88">
        <v>0.68118523076658954</v>
      </c>
      <c r="K18345" s="146">
        <v>0.67990996849844232</v>
      </c>
      <c r="L18345" s="147">
        <v>2.9343324745854428E-9</v>
      </c>
      <c r="M18345" s="147">
        <v>9.1205576996388385E-2</v>
      </c>
      <c r="N18345" s="87">
        <v>9.9781605523093635</v>
      </c>
      <c r="O18345" s="88">
        <v>0.61915950142831766</v>
      </c>
      <c r="P18345" s="89">
        <v>62.051467119860909</v>
      </c>
    </row>
    <row r="18346" spans="1:16">
      <c r="A18346" s="75" t="s">
        <v>21735</v>
      </c>
      <c r="B18346" s="85">
        <v>18342</v>
      </c>
      <c r="C18346" s="85">
        <v>13389</v>
      </c>
      <c r="D18346" s="85">
        <v>18342</v>
      </c>
      <c r="E18346" s="86" t="s">
        <v>21736</v>
      </c>
      <c r="F18346" s="85" t="s">
        <v>55</v>
      </c>
      <c r="G18346" s="86" t="s">
        <v>21737</v>
      </c>
      <c r="H18346" s="85" t="s">
        <v>30</v>
      </c>
      <c r="I18346" s="85">
        <v>1</v>
      </c>
      <c r="J18346" s="88">
        <v>0.68118523076658954</v>
      </c>
      <c r="K18346" s="146">
        <v>0.67990996849844232</v>
      </c>
      <c r="L18346" s="147">
        <v>2.9343324745854428E-9</v>
      </c>
      <c r="M18346" s="147">
        <v>9.1205576996388385E-2</v>
      </c>
      <c r="N18346" s="87">
        <v>9.9781605523093635</v>
      </c>
      <c r="O18346" s="88">
        <v>0.61915950142831766</v>
      </c>
      <c r="P18346" s="89">
        <v>62.051467119860909</v>
      </c>
    </row>
    <row r="18347" spans="1:16">
      <c r="A18347" s="75" t="s">
        <v>28666</v>
      </c>
      <c r="B18347" s="85">
        <v>18343</v>
      </c>
      <c r="C18347" s="85">
        <v>18108</v>
      </c>
      <c r="D18347" s="85">
        <v>18343</v>
      </c>
      <c r="E18347" s="86" t="s">
        <v>21737</v>
      </c>
      <c r="F18347" s="85" t="s">
        <v>55</v>
      </c>
      <c r="G18347" s="86" t="s">
        <v>21737</v>
      </c>
      <c r="H18347" s="85" t="s">
        <v>30</v>
      </c>
      <c r="I18347" s="85">
        <v>1</v>
      </c>
      <c r="J18347" s="88">
        <v>0.68118523076658954</v>
      </c>
      <c r="K18347" s="146">
        <v>0.67990996849844232</v>
      </c>
      <c r="L18347" s="147">
        <v>2.9343324745854428E-9</v>
      </c>
      <c r="M18347" s="147">
        <v>9.1205576996388385E-2</v>
      </c>
      <c r="N18347" s="87">
        <v>9.9781605523093635</v>
      </c>
      <c r="O18347" s="88">
        <v>0.61915950142831766</v>
      </c>
      <c r="P18347" s="89">
        <v>62.051467119860909</v>
      </c>
    </row>
    <row r="18348" spans="1:16">
      <c r="A18348" s="75" t="s">
        <v>21729</v>
      </c>
      <c r="B18348" s="85">
        <v>18344</v>
      </c>
      <c r="C18348" s="85">
        <v>13387</v>
      </c>
      <c r="D18348" s="85">
        <v>18344</v>
      </c>
      <c r="E18348" s="86" t="s">
        <v>21730</v>
      </c>
      <c r="F18348" s="85" t="s">
        <v>55</v>
      </c>
      <c r="G18348" s="86" t="s">
        <v>21731</v>
      </c>
      <c r="H18348" s="85" t="s">
        <v>30</v>
      </c>
      <c r="I18348" s="85">
        <v>1</v>
      </c>
      <c r="J18348" s="88">
        <v>0.72508235845128721</v>
      </c>
      <c r="K18348" s="146">
        <v>0.70185974616861679</v>
      </c>
      <c r="L18348" s="147">
        <v>3.0592716948719071E-9</v>
      </c>
      <c r="M18348" s="147">
        <v>9.1322160720305981E-2</v>
      </c>
      <c r="N18348" s="87">
        <v>9.9814450702919899</v>
      </c>
      <c r="O18348" s="88">
        <v>0.61933215153290988</v>
      </c>
      <c r="P18348" s="89">
        <v>62.048345422071471</v>
      </c>
    </row>
    <row r="18349" spans="1:16">
      <c r="A18349" s="75" t="s">
        <v>28663</v>
      </c>
      <c r="B18349" s="85">
        <v>18345</v>
      </c>
      <c r="C18349" s="85">
        <v>18105</v>
      </c>
      <c r="D18349" s="85">
        <v>18345</v>
      </c>
      <c r="E18349" s="86" t="s">
        <v>21731</v>
      </c>
      <c r="F18349" s="85" t="s">
        <v>55</v>
      </c>
      <c r="G18349" s="86" t="s">
        <v>21731</v>
      </c>
      <c r="H18349" s="85" t="s">
        <v>30</v>
      </c>
      <c r="I18349" s="85">
        <v>1</v>
      </c>
      <c r="J18349" s="88">
        <v>0.72508235845128721</v>
      </c>
      <c r="K18349" s="146">
        <v>0.70185974616861679</v>
      </c>
      <c r="L18349" s="147">
        <v>3.0592716948719071E-9</v>
      </c>
      <c r="M18349" s="147">
        <v>9.1322160720305981E-2</v>
      </c>
      <c r="N18349" s="87">
        <v>9.9814450702919899</v>
      </c>
      <c r="O18349" s="88">
        <v>0.61933215153290988</v>
      </c>
      <c r="P18349" s="89">
        <v>62.048345422071471</v>
      </c>
    </row>
    <row r="18350" spans="1:16">
      <c r="A18350" s="75" t="s">
        <v>21732</v>
      </c>
      <c r="B18350" s="85">
        <v>18346</v>
      </c>
      <c r="C18350" s="85">
        <v>13388</v>
      </c>
      <c r="D18350" s="85">
        <v>18346</v>
      </c>
      <c r="E18350" s="86" t="s">
        <v>21733</v>
      </c>
      <c r="F18350" s="85" t="s">
        <v>55</v>
      </c>
      <c r="G18350" s="86" t="s">
        <v>21734</v>
      </c>
      <c r="H18350" s="85" t="s">
        <v>30</v>
      </c>
      <c r="I18350" s="85">
        <v>1</v>
      </c>
      <c r="J18350" s="88">
        <v>0.72508235845128721</v>
      </c>
      <c r="K18350" s="146">
        <v>0.70185974616861679</v>
      </c>
      <c r="L18350" s="147">
        <v>3.0592716948719071E-9</v>
      </c>
      <c r="M18350" s="147">
        <v>9.1322160720305981E-2</v>
      </c>
      <c r="N18350" s="87">
        <v>9.9814450702919899</v>
      </c>
      <c r="O18350" s="88">
        <v>0.61933215153290988</v>
      </c>
      <c r="P18350" s="89">
        <v>62.048345422071471</v>
      </c>
    </row>
    <row r="18351" spans="1:16">
      <c r="A18351" s="75" t="s">
        <v>28664</v>
      </c>
      <c r="B18351" s="85">
        <v>18347</v>
      </c>
      <c r="C18351" s="85">
        <v>18106</v>
      </c>
      <c r="D18351" s="85">
        <v>18347</v>
      </c>
      <c r="E18351" s="86" t="s">
        <v>21734</v>
      </c>
      <c r="F18351" s="85" t="s">
        <v>55</v>
      </c>
      <c r="G18351" s="86" t="s">
        <v>21734</v>
      </c>
      <c r="H18351" s="85" t="s">
        <v>30</v>
      </c>
      <c r="I18351" s="85">
        <v>1</v>
      </c>
      <c r="J18351" s="88">
        <v>0.72508235845128721</v>
      </c>
      <c r="K18351" s="146">
        <v>0.70185974616861679</v>
      </c>
      <c r="L18351" s="147">
        <v>3.0592716948719071E-9</v>
      </c>
      <c r="M18351" s="147">
        <v>9.1322160720305981E-2</v>
      </c>
      <c r="N18351" s="87">
        <v>9.9814450702919899</v>
      </c>
      <c r="O18351" s="88">
        <v>0.61933215153290988</v>
      </c>
      <c r="P18351" s="89">
        <v>62.048345422071471</v>
      </c>
    </row>
    <row r="18352" spans="1:16">
      <c r="A18352" s="75" t="s">
        <v>21747</v>
      </c>
      <c r="B18352" s="85">
        <v>18348</v>
      </c>
      <c r="C18352" s="85">
        <v>13393</v>
      </c>
      <c r="D18352" s="85">
        <v>18348</v>
      </c>
      <c r="E18352" s="86" t="s">
        <v>21748</v>
      </c>
      <c r="F18352" s="85" t="s">
        <v>55</v>
      </c>
      <c r="G18352" s="86" t="s">
        <v>21749</v>
      </c>
      <c r="H18352" s="85" t="s">
        <v>30</v>
      </c>
      <c r="I18352" s="85">
        <v>1</v>
      </c>
      <c r="J18352" s="88">
        <v>0.68366909457260017</v>
      </c>
      <c r="K18352" s="146">
        <v>0.65456793852604389</v>
      </c>
      <c r="L18352" s="147">
        <v>2.7935924202445809E-9</v>
      </c>
      <c r="M18352" s="147">
        <v>9.1026912606285496E-2</v>
      </c>
      <c r="N18352" s="87">
        <v>9.9595592272765199</v>
      </c>
      <c r="O18352" s="88">
        <v>0.61795778612932495</v>
      </c>
      <c r="P18352" s="89">
        <v>62.046700263291463</v>
      </c>
    </row>
    <row r="18353" spans="1:16">
      <c r="A18353" s="75" t="s">
        <v>28669</v>
      </c>
      <c r="B18353" s="85">
        <v>18349</v>
      </c>
      <c r="C18353" s="85">
        <v>18111</v>
      </c>
      <c r="D18353" s="85">
        <v>18349</v>
      </c>
      <c r="E18353" s="86" t="s">
        <v>21749</v>
      </c>
      <c r="F18353" s="85" t="s">
        <v>55</v>
      </c>
      <c r="G18353" s="86" t="s">
        <v>21749</v>
      </c>
      <c r="H18353" s="85" t="s">
        <v>30</v>
      </c>
      <c r="I18353" s="85">
        <v>1</v>
      </c>
      <c r="J18353" s="88">
        <v>0.68366909457260017</v>
      </c>
      <c r="K18353" s="146">
        <v>0.65456793852604389</v>
      </c>
      <c r="L18353" s="147">
        <v>2.7935924202445809E-9</v>
      </c>
      <c r="M18353" s="147">
        <v>9.1026912606285496E-2</v>
      </c>
      <c r="N18353" s="87">
        <v>9.9595592272765199</v>
      </c>
      <c r="O18353" s="88">
        <v>0.61795778612932495</v>
      </c>
      <c r="P18353" s="89">
        <v>62.046700263291463</v>
      </c>
    </row>
    <row r="18354" spans="1:16">
      <c r="A18354" s="75" t="s">
        <v>21750</v>
      </c>
      <c r="B18354" s="85">
        <v>18350</v>
      </c>
      <c r="C18354" s="85">
        <v>13394</v>
      </c>
      <c r="D18354" s="85">
        <v>18350</v>
      </c>
      <c r="E18354" s="86" t="s">
        <v>21751</v>
      </c>
      <c r="F18354" s="85" t="s">
        <v>55</v>
      </c>
      <c r="G18354" s="86" t="s">
        <v>21752</v>
      </c>
      <c r="H18354" s="85" t="s">
        <v>30</v>
      </c>
      <c r="I18354" s="85">
        <v>1</v>
      </c>
      <c r="J18354" s="88">
        <v>0.68366909457260006</v>
      </c>
      <c r="K18354" s="146">
        <v>0.65456793852604389</v>
      </c>
      <c r="L18354" s="147">
        <v>2.79359242024458E-9</v>
      </c>
      <c r="M18354" s="147">
        <v>9.1026912606285496E-2</v>
      </c>
      <c r="N18354" s="87">
        <v>9.9595592272765199</v>
      </c>
      <c r="O18354" s="88">
        <v>0.61795778612932484</v>
      </c>
      <c r="P18354" s="89">
        <v>62.046700263291449</v>
      </c>
    </row>
    <row r="18355" spans="1:16">
      <c r="A18355" s="75" t="s">
        <v>28670</v>
      </c>
      <c r="B18355" s="85">
        <v>18351</v>
      </c>
      <c r="C18355" s="85">
        <v>18112</v>
      </c>
      <c r="D18355" s="85">
        <v>18351</v>
      </c>
      <c r="E18355" s="86" t="s">
        <v>21752</v>
      </c>
      <c r="F18355" s="85" t="s">
        <v>55</v>
      </c>
      <c r="G18355" s="86" t="s">
        <v>21752</v>
      </c>
      <c r="H18355" s="85" t="s">
        <v>30</v>
      </c>
      <c r="I18355" s="85">
        <v>1</v>
      </c>
      <c r="J18355" s="88">
        <v>0.68366909457260006</v>
      </c>
      <c r="K18355" s="146">
        <v>0.65456793852604389</v>
      </c>
      <c r="L18355" s="147">
        <v>2.79359242024458E-9</v>
      </c>
      <c r="M18355" s="147">
        <v>9.1026912606285496E-2</v>
      </c>
      <c r="N18355" s="87">
        <v>9.9595592272765199</v>
      </c>
      <c r="O18355" s="88">
        <v>0.61795778612932484</v>
      </c>
      <c r="P18355" s="89">
        <v>62.046700263291449</v>
      </c>
    </row>
    <row r="18356" spans="1:16">
      <c r="A18356" s="75" t="s">
        <v>21741</v>
      </c>
      <c r="B18356" s="85">
        <v>18352</v>
      </c>
      <c r="C18356" s="85">
        <v>13391</v>
      </c>
      <c r="D18356" s="85">
        <v>18352</v>
      </c>
      <c r="E18356" s="86" t="s">
        <v>21742</v>
      </c>
      <c r="F18356" s="85" t="s">
        <v>55</v>
      </c>
      <c r="G18356" s="86" t="s">
        <v>21743</v>
      </c>
      <c r="H18356" s="85" t="s">
        <v>30</v>
      </c>
      <c r="I18356" s="85">
        <v>1</v>
      </c>
      <c r="J18356" s="88">
        <v>0.71674788895230368</v>
      </c>
      <c r="K18356" s="146">
        <v>0.67111606964066139</v>
      </c>
      <c r="L18356" s="147">
        <v>2.8877561535294171E-9</v>
      </c>
      <c r="M18356" s="147">
        <v>9.1119014664783921E-2</v>
      </c>
      <c r="N18356" s="87">
        <v>9.9621975952513555</v>
      </c>
      <c r="O18356" s="88">
        <v>0.61809369905025124</v>
      </c>
      <c r="P18356" s="89">
        <v>62.043910807879953</v>
      </c>
    </row>
    <row r="18357" spans="1:16">
      <c r="A18357" s="75" t="s">
        <v>28667</v>
      </c>
      <c r="B18357" s="85">
        <v>18353</v>
      </c>
      <c r="C18357" s="85">
        <v>18109</v>
      </c>
      <c r="D18357" s="85">
        <v>18353</v>
      </c>
      <c r="E18357" s="86" t="s">
        <v>21743</v>
      </c>
      <c r="F18357" s="85" t="s">
        <v>55</v>
      </c>
      <c r="G18357" s="86" t="s">
        <v>21743</v>
      </c>
      <c r="H18357" s="85" t="s">
        <v>30</v>
      </c>
      <c r="I18357" s="85">
        <v>1</v>
      </c>
      <c r="J18357" s="88">
        <v>0.71674788895230368</v>
      </c>
      <c r="K18357" s="146">
        <v>0.67111606964066139</v>
      </c>
      <c r="L18357" s="147">
        <v>2.8877561535294171E-9</v>
      </c>
      <c r="M18357" s="147">
        <v>9.1119014664783921E-2</v>
      </c>
      <c r="N18357" s="87">
        <v>9.9621975952513555</v>
      </c>
      <c r="O18357" s="88">
        <v>0.61809369905025124</v>
      </c>
      <c r="P18357" s="89">
        <v>62.043910807879953</v>
      </c>
    </row>
    <row r="18358" spans="1:16">
      <c r="A18358" s="75" t="s">
        <v>21744</v>
      </c>
      <c r="B18358" s="85">
        <v>18354</v>
      </c>
      <c r="C18358" s="85">
        <v>13392</v>
      </c>
      <c r="D18358" s="85">
        <v>18354</v>
      </c>
      <c r="E18358" s="86" t="s">
        <v>21745</v>
      </c>
      <c r="F18358" s="85" t="s">
        <v>55</v>
      </c>
      <c r="G18358" s="86" t="s">
        <v>21746</v>
      </c>
      <c r="H18358" s="85" t="s">
        <v>30</v>
      </c>
      <c r="I18358" s="85">
        <v>1</v>
      </c>
      <c r="J18358" s="88">
        <v>0.71674788895230368</v>
      </c>
      <c r="K18358" s="146">
        <v>0.67111606964066139</v>
      </c>
      <c r="L18358" s="147">
        <v>2.8877561535294171E-9</v>
      </c>
      <c r="M18358" s="147">
        <v>9.1119014664783921E-2</v>
      </c>
      <c r="N18358" s="87">
        <v>9.9621975952513555</v>
      </c>
      <c r="O18358" s="88">
        <v>0.61809369905025124</v>
      </c>
      <c r="P18358" s="89">
        <v>62.043910807879953</v>
      </c>
    </row>
    <row r="18359" spans="1:16">
      <c r="A18359" s="75" t="s">
        <v>28668</v>
      </c>
      <c r="B18359" s="85">
        <v>18355</v>
      </c>
      <c r="C18359" s="85">
        <v>18110</v>
      </c>
      <c r="D18359" s="85">
        <v>18355</v>
      </c>
      <c r="E18359" s="86" t="s">
        <v>21746</v>
      </c>
      <c r="F18359" s="85" t="s">
        <v>55</v>
      </c>
      <c r="G18359" s="86" t="s">
        <v>21746</v>
      </c>
      <c r="H18359" s="85" t="s">
        <v>30</v>
      </c>
      <c r="I18359" s="85">
        <v>1</v>
      </c>
      <c r="J18359" s="88">
        <v>0.71674788895230368</v>
      </c>
      <c r="K18359" s="146">
        <v>0.67111606964066139</v>
      </c>
      <c r="L18359" s="147">
        <v>2.8877561535294171E-9</v>
      </c>
      <c r="M18359" s="147">
        <v>9.1119014664783921E-2</v>
      </c>
      <c r="N18359" s="87">
        <v>9.9621975952513555</v>
      </c>
      <c r="O18359" s="88">
        <v>0.61809369905025124</v>
      </c>
      <c r="P18359" s="89">
        <v>62.043910807879953</v>
      </c>
    </row>
    <row r="18360" spans="1:16">
      <c r="A18360" s="75" t="s">
        <v>21762</v>
      </c>
      <c r="B18360" s="85">
        <v>18356</v>
      </c>
      <c r="C18360" s="85">
        <v>13398</v>
      </c>
      <c r="D18360" s="85">
        <v>18356</v>
      </c>
      <c r="E18360" s="86" t="s">
        <v>21763</v>
      </c>
      <c r="F18360" s="85" t="s">
        <v>55</v>
      </c>
      <c r="G18360" s="86" t="s">
        <v>21764</v>
      </c>
      <c r="H18360" s="85" t="s">
        <v>30</v>
      </c>
      <c r="I18360" s="85">
        <v>1</v>
      </c>
      <c r="J18360" s="88">
        <v>0.68460183068253344</v>
      </c>
      <c r="K18360" s="146">
        <v>0.62123778263397667</v>
      </c>
      <c r="L18360" s="147">
        <v>2.62355818477331E-9</v>
      </c>
      <c r="M18360" s="147">
        <v>9.1232966049897377E-2</v>
      </c>
      <c r="N18360" s="87">
        <v>9.9809539373131475</v>
      </c>
      <c r="O18360" s="88">
        <v>0.61935017001719761</v>
      </c>
      <c r="P18360" s="89">
        <v>62.053203922903322</v>
      </c>
    </row>
    <row r="18361" spans="1:16">
      <c r="A18361" s="75" t="s">
        <v>28673</v>
      </c>
      <c r="B18361" s="85">
        <v>18357</v>
      </c>
      <c r="C18361" s="85">
        <v>18115</v>
      </c>
      <c r="D18361" s="85">
        <v>18357</v>
      </c>
      <c r="E18361" s="86" t="s">
        <v>21764</v>
      </c>
      <c r="F18361" s="85" t="s">
        <v>55</v>
      </c>
      <c r="G18361" s="86" t="s">
        <v>21764</v>
      </c>
      <c r="H18361" s="85" t="s">
        <v>30</v>
      </c>
      <c r="I18361" s="85">
        <v>1</v>
      </c>
      <c r="J18361" s="88">
        <v>0.68460183068253344</v>
      </c>
      <c r="K18361" s="146">
        <v>0.62123778263397667</v>
      </c>
      <c r="L18361" s="147">
        <v>2.62355818477331E-9</v>
      </c>
      <c r="M18361" s="147">
        <v>9.1232966049897377E-2</v>
      </c>
      <c r="N18361" s="87">
        <v>9.9809539373131475</v>
      </c>
      <c r="O18361" s="88">
        <v>0.61935017001719761</v>
      </c>
      <c r="P18361" s="89">
        <v>62.053203922903322</v>
      </c>
    </row>
    <row r="18362" spans="1:16">
      <c r="A18362" s="75" t="s">
        <v>21759</v>
      </c>
      <c r="B18362" s="85">
        <v>18358</v>
      </c>
      <c r="C18362" s="85">
        <v>13397</v>
      </c>
      <c r="D18362" s="85">
        <v>18358</v>
      </c>
      <c r="E18362" s="86" t="s">
        <v>21760</v>
      </c>
      <c r="F18362" s="85" t="s">
        <v>55</v>
      </c>
      <c r="G18362" s="86" t="s">
        <v>21761</v>
      </c>
      <c r="H18362" s="85" t="s">
        <v>30</v>
      </c>
      <c r="I18362" s="85">
        <v>1</v>
      </c>
      <c r="J18362" s="88">
        <v>0.68460183068253344</v>
      </c>
      <c r="K18362" s="146">
        <v>0.62123778263397667</v>
      </c>
      <c r="L18362" s="147">
        <v>2.62355818477331E-9</v>
      </c>
      <c r="M18362" s="147">
        <v>9.1232966049897377E-2</v>
      </c>
      <c r="N18362" s="87">
        <v>9.9809539373131475</v>
      </c>
      <c r="O18362" s="88">
        <v>0.61935017001719761</v>
      </c>
      <c r="P18362" s="89">
        <v>62.053203922903322</v>
      </c>
    </row>
    <row r="18363" spans="1:16">
      <c r="A18363" s="75" t="s">
        <v>28674</v>
      </c>
      <c r="B18363" s="85">
        <v>18359</v>
      </c>
      <c r="C18363" s="85">
        <v>18116</v>
      </c>
      <c r="D18363" s="85">
        <v>18359</v>
      </c>
      <c r="E18363" s="86" t="s">
        <v>21761</v>
      </c>
      <c r="F18363" s="85" t="s">
        <v>55</v>
      </c>
      <c r="G18363" s="86" t="s">
        <v>21761</v>
      </c>
      <c r="H18363" s="85" t="s">
        <v>30</v>
      </c>
      <c r="I18363" s="85">
        <v>1</v>
      </c>
      <c r="J18363" s="88">
        <v>0.68460183068253344</v>
      </c>
      <c r="K18363" s="146">
        <v>0.62123778263397667</v>
      </c>
      <c r="L18363" s="147">
        <v>2.62355818477331E-9</v>
      </c>
      <c r="M18363" s="147">
        <v>9.1232966049897377E-2</v>
      </c>
      <c r="N18363" s="87">
        <v>9.9809539373131475</v>
      </c>
      <c r="O18363" s="88">
        <v>0.61935017001719761</v>
      </c>
      <c r="P18363" s="89">
        <v>62.053203922903322</v>
      </c>
    </row>
    <row r="18364" spans="1:16">
      <c r="A18364" s="75" t="s">
        <v>21753</v>
      </c>
      <c r="B18364" s="85">
        <v>18360</v>
      </c>
      <c r="C18364" s="85">
        <v>13395</v>
      </c>
      <c r="D18364" s="85">
        <v>18360</v>
      </c>
      <c r="E18364" s="86" t="s">
        <v>21754</v>
      </c>
      <c r="F18364" s="85" t="s">
        <v>55</v>
      </c>
      <c r="G18364" s="86" t="s">
        <v>21755</v>
      </c>
      <c r="H18364" s="85" t="s">
        <v>30</v>
      </c>
      <c r="I18364" s="85">
        <v>1</v>
      </c>
      <c r="J18364" s="88">
        <v>0.70666797156745642</v>
      </c>
      <c r="K18364" s="146">
        <v>0.6322865896481985</v>
      </c>
      <c r="L18364" s="147">
        <v>2.6863917763630981E-9</v>
      </c>
      <c r="M18364" s="147">
        <v>9.1299491893029119E-2</v>
      </c>
      <c r="N18364" s="87">
        <v>9.9828662738060618</v>
      </c>
      <c r="O18364" s="88">
        <v>0.61944793105190921</v>
      </c>
      <c r="P18364" s="89">
        <v>62.05110977768701</v>
      </c>
    </row>
    <row r="18365" spans="1:16">
      <c r="A18365" s="75" t="s">
        <v>28671</v>
      </c>
      <c r="B18365" s="85">
        <v>18361</v>
      </c>
      <c r="C18365" s="85">
        <v>18113</v>
      </c>
      <c r="D18365" s="85">
        <v>18361</v>
      </c>
      <c r="E18365" s="86" t="s">
        <v>21755</v>
      </c>
      <c r="F18365" s="85" t="s">
        <v>55</v>
      </c>
      <c r="G18365" s="86" t="s">
        <v>21755</v>
      </c>
      <c r="H18365" s="85" t="s">
        <v>30</v>
      </c>
      <c r="I18365" s="85">
        <v>1</v>
      </c>
      <c r="J18365" s="88">
        <v>0.70666797156745642</v>
      </c>
      <c r="K18365" s="146">
        <v>0.6322865896481985</v>
      </c>
      <c r="L18365" s="147">
        <v>2.6863917763630981E-9</v>
      </c>
      <c r="M18365" s="147">
        <v>9.1299491893029119E-2</v>
      </c>
      <c r="N18365" s="87">
        <v>9.9828662738060618</v>
      </c>
      <c r="O18365" s="88">
        <v>0.61944793105190921</v>
      </c>
      <c r="P18365" s="89">
        <v>62.05110977768701</v>
      </c>
    </row>
    <row r="18366" spans="1:16">
      <c r="A18366" s="75" t="s">
        <v>21756</v>
      </c>
      <c r="B18366" s="85">
        <v>18362</v>
      </c>
      <c r="C18366" s="85">
        <v>13396</v>
      </c>
      <c r="D18366" s="85">
        <v>18362</v>
      </c>
      <c r="E18366" s="86" t="s">
        <v>21757</v>
      </c>
      <c r="F18366" s="85" t="s">
        <v>55</v>
      </c>
      <c r="G18366" s="86" t="s">
        <v>21758</v>
      </c>
      <c r="H18366" s="85" t="s">
        <v>30</v>
      </c>
      <c r="I18366" s="85">
        <v>1</v>
      </c>
      <c r="J18366" s="88">
        <v>0.70666797156745631</v>
      </c>
      <c r="K18366" s="146">
        <v>0.6322865896481985</v>
      </c>
      <c r="L18366" s="147">
        <v>2.6863917763630981E-9</v>
      </c>
      <c r="M18366" s="147">
        <v>9.1299491893029119E-2</v>
      </c>
      <c r="N18366" s="87">
        <v>9.9828662738060618</v>
      </c>
      <c r="O18366" s="88">
        <v>0.61944793105190921</v>
      </c>
      <c r="P18366" s="89">
        <v>62.05110977768701</v>
      </c>
    </row>
    <row r="18367" spans="1:16">
      <c r="A18367" s="75" t="s">
        <v>28672</v>
      </c>
      <c r="B18367" s="85">
        <v>18363</v>
      </c>
      <c r="C18367" s="85">
        <v>18114</v>
      </c>
      <c r="D18367" s="85">
        <v>18363</v>
      </c>
      <c r="E18367" s="86" t="s">
        <v>21758</v>
      </c>
      <c r="F18367" s="85" t="s">
        <v>55</v>
      </c>
      <c r="G18367" s="86" t="s">
        <v>21758</v>
      </c>
      <c r="H18367" s="85" t="s">
        <v>30</v>
      </c>
      <c r="I18367" s="85">
        <v>1</v>
      </c>
      <c r="J18367" s="88">
        <v>0.70666797156745631</v>
      </c>
      <c r="K18367" s="146">
        <v>0.6322865896481985</v>
      </c>
      <c r="L18367" s="147">
        <v>2.6863917763630981E-9</v>
      </c>
      <c r="M18367" s="147">
        <v>9.1299491893029119E-2</v>
      </c>
      <c r="N18367" s="87">
        <v>9.9828662738060618</v>
      </c>
      <c r="O18367" s="88">
        <v>0.61944793105190921</v>
      </c>
      <c r="P18367" s="89">
        <v>62.05110977768701</v>
      </c>
    </row>
    <row r="18368" spans="1:16">
      <c r="A18368" s="75" t="s">
        <v>21774</v>
      </c>
      <c r="B18368" s="85">
        <v>18364</v>
      </c>
      <c r="C18368" s="85">
        <v>13402</v>
      </c>
      <c r="D18368" s="85">
        <v>18364</v>
      </c>
      <c r="E18368" s="86" t="s">
        <v>21775</v>
      </c>
      <c r="F18368" s="85" t="s">
        <v>55</v>
      </c>
      <c r="G18368" s="86" t="s">
        <v>21776</v>
      </c>
      <c r="H18368" s="85" t="s">
        <v>30</v>
      </c>
      <c r="I18368" s="85">
        <v>1</v>
      </c>
      <c r="J18368" s="88">
        <v>0.28655607544120798</v>
      </c>
      <c r="K18368" s="146">
        <v>0.30784999162779747</v>
      </c>
      <c r="L18368" s="147">
        <v>1.3764901568663871E-9</v>
      </c>
      <c r="M18368" s="147">
        <v>3.9258882024309098E-2</v>
      </c>
      <c r="N18368" s="87">
        <v>4.2468096684116743</v>
      </c>
      <c r="O18368" s="88">
        <v>0.26110894329249401</v>
      </c>
      <c r="P18368" s="89">
        <v>61.483552049590656</v>
      </c>
    </row>
    <row r="18369" spans="1:16">
      <c r="A18369" s="75" t="s">
        <v>28677</v>
      </c>
      <c r="B18369" s="85">
        <v>18365</v>
      </c>
      <c r="C18369" s="85">
        <v>18119</v>
      </c>
      <c r="D18369" s="85">
        <v>18365</v>
      </c>
      <c r="E18369" s="86" t="s">
        <v>21776</v>
      </c>
      <c r="F18369" s="85" t="s">
        <v>55</v>
      </c>
      <c r="G18369" s="86" t="s">
        <v>21776</v>
      </c>
      <c r="H18369" s="85" t="s">
        <v>30</v>
      </c>
      <c r="I18369" s="85">
        <v>1</v>
      </c>
      <c r="J18369" s="88">
        <v>0.28655607544120798</v>
      </c>
      <c r="K18369" s="146">
        <v>0.30784999162779747</v>
      </c>
      <c r="L18369" s="147">
        <v>1.3764901568663871E-9</v>
      </c>
      <c r="M18369" s="147">
        <v>3.9258882024309098E-2</v>
      </c>
      <c r="N18369" s="87">
        <v>4.2468096684116743</v>
      </c>
      <c r="O18369" s="88">
        <v>0.26110894329249401</v>
      </c>
      <c r="P18369" s="89">
        <v>61.483552049590656</v>
      </c>
    </row>
    <row r="18370" spans="1:16">
      <c r="A18370" s="75" t="s">
        <v>21771</v>
      </c>
      <c r="B18370" s="85">
        <v>18366</v>
      </c>
      <c r="C18370" s="85">
        <v>13401</v>
      </c>
      <c r="D18370" s="85">
        <v>18366</v>
      </c>
      <c r="E18370" s="86" t="s">
        <v>21772</v>
      </c>
      <c r="F18370" s="85" t="s">
        <v>55</v>
      </c>
      <c r="G18370" s="86" t="s">
        <v>21773</v>
      </c>
      <c r="H18370" s="85" t="s">
        <v>30</v>
      </c>
      <c r="I18370" s="85">
        <v>1</v>
      </c>
      <c r="J18370" s="88">
        <v>0.28655607544120798</v>
      </c>
      <c r="K18370" s="146">
        <v>0.30784999162779747</v>
      </c>
      <c r="L18370" s="147">
        <v>1.3764901568663871E-9</v>
      </c>
      <c r="M18370" s="147">
        <v>3.9258882024309098E-2</v>
      </c>
      <c r="N18370" s="87">
        <v>4.2468096684116743</v>
      </c>
      <c r="O18370" s="88">
        <v>0.26110894329249401</v>
      </c>
      <c r="P18370" s="89">
        <v>61.483552049590656</v>
      </c>
    </row>
    <row r="18371" spans="1:16">
      <c r="A18371" s="75" t="s">
        <v>28678</v>
      </c>
      <c r="B18371" s="85">
        <v>18367</v>
      </c>
      <c r="C18371" s="85">
        <v>18120</v>
      </c>
      <c r="D18371" s="85">
        <v>18367</v>
      </c>
      <c r="E18371" s="86" t="s">
        <v>21773</v>
      </c>
      <c r="F18371" s="85" t="s">
        <v>55</v>
      </c>
      <c r="G18371" s="86" t="s">
        <v>21773</v>
      </c>
      <c r="H18371" s="85" t="s">
        <v>30</v>
      </c>
      <c r="I18371" s="85">
        <v>1</v>
      </c>
      <c r="J18371" s="88">
        <v>0.28655607544120798</v>
      </c>
      <c r="K18371" s="146">
        <v>0.30784999162779747</v>
      </c>
      <c r="L18371" s="147">
        <v>1.3764901568663871E-9</v>
      </c>
      <c r="M18371" s="147">
        <v>3.9258882024309098E-2</v>
      </c>
      <c r="N18371" s="87">
        <v>4.2468096684116743</v>
      </c>
      <c r="O18371" s="88">
        <v>0.26110894329249401</v>
      </c>
      <c r="P18371" s="89">
        <v>61.483552049590656</v>
      </c>
    </row>
    <row r="18372" spans="1:16">
      <c r="A18372" s="75" t="s">
        <v>21765</v>
      </c>
      <c r="B18372" s="85">
        <v>18368</v>
      </c>
      <c r="C18372" s="85">
        <v>13399</v>
      </c>
      <c r="D18372" s="85">
        <v>18368</v>
      </c>
      <c r="E18372" s="86" t="s">
        <v>21766</v>
      </c>
      <c r="F18372" s="85" t="s">
        <v>55</v>
      </c>
      <c r="G18372" s="86" t="s">
        <v>21767</v>
      </c>
      <c r="H18372" s="85" t="s">
        <v>30</v>
      </c>
      <c r="I18372" s="85">
        <v>1</v>
      </c>
      <c r="J18372" s="88">
        <v>0.33683280077209898</v>
      </c>
      <c r="K18372" s="146">
        <v>0.33296506458029418</v>
      </c>
      <c r="L18372" s="147">
        <v>1.5195400097860441E-9</v>
      </c>
      <c r="M18372" s="147">
        <v>3.9379956691502703E-2</v>
      </c>
      <c r="N18372" s="87">
        <v>4.2502330340284296</v>
      </c>
      <c r="O18372" s="88">
        <v>0.26128586806090448</v>
      </c>
      <c r="P18372" s="89">
        <v>61.475656974331628</v>
      </c>
    </row>
    <row r="18373" spans="1:16">
      <c r="A18373" s="75" t="s">
        <v>28675</v>
      </c>
      <c r="B18373" s="85">
        <v>18369</v>
      </c>
      <c r="C18373" s="85">
        <v>18117</v>
      </c>
      <c r="D18373" s="85">
        <v>18369</v>
      </c>
      <c r="E18373" s="86" t="s">
        <v>21767</v>
      </c>
      <c r="F18373" s="85" t="s">
        <v>55</v>
      </c>
      <c r="G18373" s="86" t="s">
        <v>21767</v>
      </c>
      <c r="H18373" s="85" t="s">
        <v>30</v>
      </c>
      <c r="I18373" s="85">
        <v>1</v>
      </c>
      <c r="J18373" s="88">
        <v>0.33683280077209898</v>
      </c>
      <c r="K18373" s="146">
        <v>0.33296506458029418</v>
      </c>
      <c r="L18373" s="147">
        <v>1.5195400097860441E-9</v>
      </c>
      <c r="M18373" s="147">
        <v>3.9379956691502703E-2</v>
      </c>
      <c r="N18373" s="87">
        <v>4.2502330340284296</v>
      </c>
      <c r="O18373" s="88">
        <v>0.26128586806090448</v>
      </c>
      <c r="P18373" s="89">
        <v>61.475656974331628</v>
      </c>
    </row>
    <row r="18374" spans="1:16">
      <c r="A18374" s="75" t="s">
        <v>21768</v>
      </c>
      <c r="B18374" s="85">
        <v>18370</v>
      </c>
      <c r="C18374" s="85">
        <v>13400</v>
      </c>
      <c r="D18374" s="85">
        <v>18370</v>
      </c>
      <c r="E18374" s="86" t="s">
        <v>21769</v>
      </c>
      <c r="F18374" s="85" t="s">
        <v>55</v>
      </c>
      <c r="G18374" s="86" t="s">
        <v>21770</v>
      </c>
      <c r="H18374" s="85" t="s">
        <v>30</v>
      </c>
      <c r="I18374" s="85">
        <v>1</v>
      </c>
      <c r="J18374" s="88">
        <v>0.33683280077209887</v>
      </c>
      <c r="K18374" s="146">
        <v>0.33296506458029418</v>
      </c>
      <c r="L18374" s="147">
        <v>1.5195400097860441E-9</v>
      </c>
      <c r="M18374" s="147">
        <v>3.9379956691502703E-2</v>
      </c>
      <c r="N18374" s="87">
        <v>4.2502330340284296</v>
      </c>
      <c r="O18374" s="88">
        <v>0.26128586806090448</v>
      </c>
      <c r="P18374" s="89">
        <v>61.475656974331628</v>
      </c>
    </row>
    <row r="18375" spans="1:16">
      <c r="A18375" s="75" t="s">
        <v>28676</v>
      </c>
      <c r="B18375" s="85">
        <v>18371</v>
      </c>
      <c r="C18375" s="85">
        <v>18118</v>
      </c>
      <c r="D18375" s="85">
        <v>18371</v>
      </c>
      <c r="E18375" s="86" t="s">
        <v>21770</v>
      </c>
      <c r="F18375" s="85" t="s">
        <v>55</v>
      </c>
      <c r="G18375" s="86" t="s">
        <v>21770</v>
      </c>
      <c r="H18375" s="85" t="s">
        <v>30</v>
      </c>
      <c r="I18375" s="85">
        <v>1</v>
      </c>
      <c r="J18375" s="88">
        <v>0.33683280077209887</v>
      </c>
      <c r="K18375" s="146">
        <v>0.33296506458029418</v>
      </c>
      <c r="L18375" s="147">
        <v>1.5195400097860441E-9</v>
      </c>
      <c r="M18375" s="147">
        <v>3.9379956691502703E-2</v>
      </c>
      <c r="N18375" s="87">
        <v>4.2502330340284296</v>
      </c>
      <c r="O18375" s="88">
        <v>0.26128586806090448</v>
      </c>
      <c r="P18375" s="89">
        <v>61.475656974331628</v>
      </c>
    </row>
    <row r="18376" spans="1:16">
      <c r="A18376" s="75" t="s">
        <v>21786</v>
      </c>
      <c r="B18376" s="85">
        <v>18372</v>
      </c>
      <c r="C18376" s="85">
        <v>13406</v>
      </c>
      <c r="D18376" s="85">
        <v>18372</v>
      </c>
      <c r="E18376" s="86" t="s">
        <v>21787</v>
      </c>
      <c r="F18376" s="85" t="s">
        <v>55</v>
      </c>
      <c r="G18376" s="86" t="s">
        <v>21788</v>
      </c>
      <c r="H18376" s="85" t="s">
        <v>30</v>
      </c>
      <c r="I18376" s="85">
        <v>1</v>
      </c>
      <c r="J18376" s="88">
        <v>0.28361603621234571</v>
      </c>
      <c r="K18376" s="146">
        <v>0.27546958888761514</v>
      </c>
      <c r="L18376" s="147">
        <v>1.244734699853747E-9</v>
      </c>
      <c r="M18376" s="147">
        <v>3.8748794111016407E-2</v>
      </c>
      <c r="N18376" s="87">
        <v>4.1937520006674482</v>
      </c>
      <c r="O18376" s="88">
        <v>0.25782624723095771</v>
      </c>
      <c r="P18376" s="89">
        <v>61.478658535345886</v>
      </c>
    </row>
    <row r="18377" spans="1:16">
      <c r="A18377" s="75" t="s">
        <v>28681</v>
      </c>
      <c r="B18377" s="85">
        <v>18373</v>
      </c>
      <c r="C18377" s="85">
        <v>18123</v>
      </c>
      <c r="D18377" s="85">
        <v>18373</v>
      </c>
      <c r="E18377" s="86" t="s">
        <v>21788</v>
      </c>
      <c r="F18377" s="85" t="s">
        <v>55</v>
      </c>
      <c r="G18377" s="86" t="s">
        <v>21788</v>
      </c>
      <c r="H18377" s="85" t="s">
        <v>30</v>
      </c>
      <c r="I18377" s="85">
        <v>1</v>
      </c>
      <c r="J18377" s="88">
        <v>0.28361603621234571</v>
      </c>
      <c r="K18377" s="146">
        <v>0.27546958888761514</v>
      </c>
      <c r="L18377" s="147">
        <v>1.244734699853747E-9</v>
      </c>
      <c r="M18377" s="147">
        <v>3.8748794111016407E-2</v>
      </c>
      <c r="N18377" s="87">
        <v>4.1937520006674482</v>
      </c>
      <c r="O18377" s="88">
        <v>0.25782624723095771</v>
      </c>
      <c r="P18377" s="89">
        <v>61.478658535345886</v>
      </c>
    </row>
    <row r="18378" spans="1:16">
      <c r="A18378" s="75" t="s">
        <v>21783</v>
      </c>
      <c r="B18378" s="85">
        <v>18374</v>
      </c>
      <c r="C18378" s="85">
        <v>13405</v>
      </c>
      <c r="D18378" s="85">
        <v>18374</v>
      </c>
      <c r="E18378" s="86" t="s">
        <v>21784</v>
      </c>
      <c r="F18378" s="85" t="s">
        <v>55</v>
      </c>
      <c r="G18378" s="86" t="s">
        <v>21785</v>
      </c>
      <c r="H18378" s="85" t="s">
        <v>30</v>
      </c>
      <c r="I18378" s="85">
        <v>1</v>
      </c>
      <c r="J18378" s="88">
        <v>0.28361603621234571</v>
      </c>
      <c r="K18378" s="146">
        <v>0.27546958888761514</v>
      </c>
      <c r="L18378" s="147">
        <v>1.244734699853747E-9</v>
      </c>
      <c r="M18378" s="147">
        <v>3.8748794111016407E-2</v>
      </c>
      <c r="N18378" s="87">
        <v>4.1937520006674482</v>
      </c>
      <c r="O18378" s="88">
        <v>0.25782624723095782</v>
      </c>
      <c r="P18378" s="89">
        <v>61.478658535345915</v>
      </c>
    </row>
    <row r="18379" spans="1:16">
      <c r="A18379" s="75" t="s">
        <v>28682</v>
      </c>
      <c r="B18379" s="85">
        <v>18375</v>
      </c>
      <c r="C18379" s="85">
        <v>18124</v>
      </c>
      <c r="D18379" s="85">
        <v>18375</v>
      </c>
      <c r="E18379" s="86" t="s">
        <v>21785</v>
      </c>
      <c r="F18379" s="85" t="s">
        <v>55</v>
      </c>
      <c r="G18379" s="86" t="s">
        <v>21785</v>
      </c>
      <c r="H18379" s="85" t="s">
        <v>30</v>
      </c>
      <c r="I18379" s="85">
        <v>1</v>
      </c>
      <c r="J18379" s="88">
        <v>0.28361603621234571</v>
      </c>
      <c r="K18379" s="146">
        <v>0.27546958888761514</v>
      </c>
      <c r="L18379" s="147">
        <v>1.244734699853747E-9</v>
      </c>
      <c r="M18379" s="147">
        <v>3.8748794111016407E-2</v>
      </c>
      <c r="N18379" s="87">
        <v>4.1937520006674482</v>
      </c>
      <c r="O18379" s="88">
        <v>0.25782624723095782</v>
      </c>
      <c r="P18379" s="89">
        <v>61.478658535345915</v>
      </c>
    </row>
    <row r="18380" spans="1:16">
      <c r="A18380" s="75" t="s">
        <v>21777</v>
      </c>
      <c r="B18380" s="85">
        <v>18376</v>
      </c>
      <c r="C18380" s="85">
        <v>13403</v>
      </c>
      <c r="D18380" s="85">
        <v>18376</v>
      </c>
      <c r="E18380" s="86" t="s">
        <v>21778</v>
      </c>
      <c r="F18380" s="85" t="s">
        <v>55</v>
      </c>
      <c r="G18380" s="86" t="s">
        <v>21779</v>
      </c>
      <c r="H18380" s="85" t="s">
        <v>30</v>
      </c>
      <c r="I18380" s="85">
        <v>1</v>
      </c>
      <c r="J18380" s="88">
        <v>0.32288162939711351</v>
      </c>
      <c r="K18380" s="146">
        <v>0.29508646606740307</v>
      </c>
      <c r="L18380" s="147">
        <v>1.3564597799728109E-9</v>
      </c>
      <c r="M18380" s="147">
        <v>3.8844673761882213E-2</v>
      </c>
      <c r="N18380" s="87">
        <v>4.1964889654905209</v>
      </c>
      <c r="O18380" s="88">
        <v>0.25796632285624649</v>
      </c>
      <c r="P18380" s="89">
        <v>61.471941181690489</v>
      </c>
    </row>
    <row r="18381" spans="1:16">
      <c r="A18381" s="75" t="s">
        <v>28679</v>
      </c>
      <c r="B18381" s="85">
        <v>18377</v>
      </c>
      <c r="C18381" s="85">
        <v>18121</v>
      </c>
      <c r="D18381" s="85">
        <v>18377</v>
      </c>
      <c r="E18381" s="86" t="s">
        <v>21779</v>
      </c>
      <c r="F18381" s="85" t="s">
        <v>55</v>
      </c>
      <c r="G18381" s="86" t="s">
        <v>21779</v>
      </c>
      <c r="H18381" s="85" t="s">
        <v>30</v>
      </c>
      <c r="I18381" s="85">
        <v>1</v>
      </c>
      <c r="J18381" s="88">
        <v>0.32288162939711351</v>
      </c>
      <c r="K18381" s="146">
        <v>0.29508646606740307</v>
      </c>
      <c r="L18381" s="147">
        <v>1.3564597799728109E-9</v>
      </c>
      <c r="M18381" s="147">
        <v>3.8844673761882213E-2</v>
      </c>
      <c r="N18381" s="87">
        <v>4.1964889654905209</v>
      </c>
      <c r="O18381" s="88">
        <v>0.25796632285624649</v>
      </c>
      <c r="P18381" s="89">
        <v>61.471941181690489</v>
      </c>
    </row>
    <row r="18382" spans="1:16">
      <c r="A18382" s="75" t="s">
        <v>21780</v>
      </c>
      <c r="B18382" s="85">
        <v>18378</v>
      </c>
      <c r="C18382" s="85">
        <v>13404</v>
      </c>
      <c r="D18382" s="85">
        <v>18378</v>
      </c>
      <c r="E18382" s="86" t="s">
        <v>21781</v>
      </c>
      <c r="F18382" s="85" t="s">
        <v>55</v>
      </c>
      <c r="G18382" s="86" t="s">
        <v>21782</v>
      </c>
      <c r="H18382" s="85" t="s">
        <v>30</v>
      </c>
      <c r="I18382" s="85">
        <v>1</v>
      </c>
      <c r="J18382" s="88">
        <v>0.32288162939711351</v>
      </c>
      <c r="K18382" s="146">
        <v>0.29508646606740307</v>
      </c>
      <c r="L18382" s="147">
        <v>1.3564597799728109E-9</v>
      </c>
      <c r="M18382" s="147">
        <v>3.8844673761882213E-2</v>
      </c>
      <c r="N18382" s="87">
        <v>4.1964889654905209</v>
      </c>
      <c r="O18382" s="88">
        <v>0.25796632285624649</v>
      </c>
      <c r="P18382" s="89">
        <v>61.471941181690489</v>
      </c>
    </row>
    <row r="18383" spans="1:16">
      <c r="A18383" s="75" t="s">
        <v>28680</v>
      </c>
      <c r="B18383" s="85">
        <v>18379</v>
      </c>
      <c r="C18383" s="85">
        <v>18122</v>
      </c>
      <c r="D18383" s="85">
        <v>18379</v>
      </c>
      <c r="E18383" s="86" t="s">
        <v>21782</v>
      </c>
      <c r="F18383" s="85" t="s">
        <v>55</v>
      </c>
      <c r="G18383" s="86" t="s">
        <v>21782</v>
      </c>
      <c r="H18383" s="85" t="s">
        <v>30</v>
      </c>
      <c r="I18383" s="85">
        <v>1</v>
      </c>
      <c r="J18383" s="88">
        <v>0.32288162939711351</v>
      </c>
      <c r="K18383" s="146">
        <v>0.29508646606740307</v>
      </c>
      <c r="L18383" s="147">
        <v>1.3564597799728109E-9</v>
      </c>
      <c r="M18383" s="147">
        <v>3.8844673761882213E-2</v>
      </c>
      <c r="N18383" s="87">
        <v>4.1964889654905209</v>
      </c>
      <c r="O18383" s="88">
        <v>0.25796632285624649</v>
      </c>
      <c r="P18383" s="89">
        <v>61.471941181690489</v>
      </c>
    </row>
    <row r="18384" spans="1:16">
      <c r="A18384" s="75" t="s">
        <v>21798</v>
      </c>
      <c r="B18384" s="85">
        <v>18380</v>
      </c>
      <c r="C18384" s="85">
        <v>13410</v>
      </c>
      <c r="D18384" s="85">
        <v>18380</v>
      </c>
      <c r="E18384" s="86" t="s">
        <v>21799</v>
      </c>
      <c r="F18384" s="85" t="s">
        <v>55</v>
      </c>
      <c r="G18384" s="86" t="s">
        <v>21800</v>
      </c>
      <c r="H18384" s="85" t="s">
        <v>30</v>
      </c>
      <c r="I18384" s="85">
        <v>1</v>
      </c>
      <c r="J18384" s="88">
        <v>0.28545287568780631</v>
      </c>
      <c r="K18384" s="146">
        <v>0.26545087596581335</v>
      </c>
      <c r="L18384" s="147">
        <v>1.18896210050789E-9</v>
      </c>
      <c r="M18384" s="147">
        <v>3.8728109983731752E-2</v>
      </c>
      <c r="N18384" s="87">
        <v>4.1915748160586404</v>
      </c>
      <c r="O18384" s="88">
        <v>0.25767528308479548</v>
      </c>
      <c r="P18384" s="89">
        <v>61.474575641020976</v>
      </c>
    </row>
    <row r="18385" spans="1:16">
      <c r="A18385" s="75" t="s">
        <v>28685</v>
      </c>
      <c r="B18385" s="85">
        <v>18381</v>
      </c>
      <c r="C18385" s="85">
        <v>18127</v>
      </c>
      <c r="D18385" s="85">
        <v>18381</v>
      </c>
      <c r="E18385" s="86" t="s">
        <v>21800</v>
      </c>
      <c r="F18385" s="85" t="s">
        <v>55</v>
      </c>
      <c r="G18385" s="86" t="s">
        <v>21800</v>
      </c>
      <c r="H18385" s="85" t="s">
        <v>30</v>
      </c>
      <c r="I18385" s="85">
        <v>1</v>
      </c>
      <c r="J18385" s="88">
        <v>0.28545287568780631</v>
      </c>
      <c r="K18385" s="146">
        <v>0.26545087596581335</v>
      </c>
      <c r="L18385" s="147">
        <v>1.18896210050789E-9</v>
      </c>
      <c r="M18385" s="147">
        <v>3.8728109983731752E-2</v>
      </c>
      <c r="N18385" s="87">
        <v>4.1915748160586404</v>
      </c>
      <c r="O18385" s="88">
        <v>0.25767528308479548</v>
      </c>
      <c r="P18385" s="89">
        <v>61.474575641020976</v>
      </c>
    </row>
    <row r="18386" spans="1:16">
      <c r="A18386" s="75" t="s">
        <v>21795</v>
      </c>
      <c r="B18386" s="85">
        <v>18382</v>
      </c>
      <c r="C18386" s="85">
        <v>13409</v>
      </c>
      <c r="D18386" s="85">
        <v>18382</v>
      </c>
      <c r="E18386" s="86" t="s">
        <v>21796</v>
      </c>
      <c r="F18386" s="85" t="s">
        <v>55</v>
      </c>
      <c r="G18386" s="86" t="s">
        <v>21797</v>
      </c>
      <c r="H18386" s="85" t="s">
        <v>30</v>
      </c>
      <c r="I18386" s="85">
        <v>1</v>
      </c>
      <c r="J18386" s="88">
        <v>0.28545287568780631</v>
      </c>
      <c r="K18386" s="146">
        <v>0.26545087596581335</v>
      </c>
      <c r="L18386" s="147">
        <v>1.18896210050789E-9</v>
      </c>
      <c r="M18386" s="147">
        <v>3.8728109983731752E-2</v>
      </c>
      <c r="N18386" s="87">
        <v>4.1915748160586404</v>
      </c>
      <c r="O18386" s="88">
        <v>0.25767528308479548</v>
      </c>
      <c r="P18386" s="89">
        <v>61.474575641020976</v>
      </c>
    </row>
    <row r="18387" spans="1:16">
      <c r="A18387" s="75" t="s">
        <v>28686</v>
      </c>
      <c r="B18387" s="85">
        <v>18383</v>
      </c>
      <c r="C18387" s="85">
        <v>18128</v>
      </c>
      <c r="D18387" s="85">
        <v>18383</v>
      </c>
      <c r="E18387" s="86" t="s">
        <v>21797</v>
      </c>
      <c r="F18387" s="85" t="s">
        <v>55</v>
      </c>
      <c r="G18387" s="86" t="s">
        <v>21797</v>
      </c>
      <c r="H18387" s="85" t="s">
        <v>30</v>
      </c>
      <c r="I18387" s="85">
        <v>1</v>
      </c>
      <c r="J18387" s="88">
        <v>0.28545287568780631</v>
      </c>
      <c r="K18387" s="146">
        <v>0.26545087596581335</v>
      </c>
      <c r="L18387" s="147">
        <v>1.18896210050789E-9</v>
      </c>
      <c r="M18387" s="147">
        <v>3.8728109983731752E-2</v>
      </c>
      <c r="N18387" s="87">
        <v>4.1915748160586404</v>
      </c>
      <c r="O18387" s="88">
        <v>0.25767528308479548</v>
      </c>
      <c r="P18387" s="89">
        <v>61.474575641020976</v>
      </c>
    </row>
    <row r="18388" spans="1:16">
      <c r="A18388" s="75" t="s">
        <v>21789</v>
      </c>
      <c r="B18388" s="85">
        <v>18384</v>
      </c>
      <c r="C18388" s="85">
        <v>13407</v>
      </c>
      <c r="D18388" s="85">
        <v>18384</v>
      </c>
      <c r="E18388" s="86" t="s">
        <v>21790</v>
      </c>
      <c r="F18388" s="85" t="s">
        <v>55</v>
      </c>
      <c r="G18388" s="86" t="s">
        <v>21791</v>
      </c>
      <c r="H18388" s="85" t="s">
        <v>30</v>
      </c>
      <c r="I18388" s="85">
        <v>1</v>
      </c>
      <c r="J18388" s="88">
        <v>0.31390130465242699</v>
      </c>
      <c r="K18388" s="146">
        <v>0.27966591538079677</v>
      </c>
      <c r="L18388" s="147">
        <v>1.269912777073198E-9</v>
      </c>
      <c r="M18388" s="147">
        <v>3.8798755169637572E-2</v>
      </c>
      <c r="N18388" s="87">
        <v>4.1935873673924684</v>
      </c>
      <c r="O18388" s="88">
        <v>0.25778022231793651</v>
      </c>
      <c r="P18388" s="89">
        <v>61.470097015821025</v>
      </c>
    </row>
    <row r="18389" spans="1:16">
      <c r="A18389" s="75" t="s">
        <v>28683</v>
      </c>
      <c r="B18389" s="85">
        <v>18385</v>
      </c>
      <c r="C18389" s="85">
        <v>18125</v>
      </c>
      <c r="D18389" s="85">
        <v>18385</v>
      </c>
      <c r="E18389" s="86" t="s">
        <v>21791</v>
      </c>
      <c r="F18389" s="85" t="s">
        <v>55</v>
      </c>
      <c r="G18389" s="86" t="s">
        <v>21791</v>
      </c>
      <c r="H18389" s="85" t="s">
        <v>30</v>
      </c>
      <c r="I18389" s="85">
        <v>1</v>
      </c>
      <c r="J18389" s="88">
        <v>0.31390130465242699</v>
      </c>
      <c r="K18389" s="146">
        <v>0.27966591538079677</v>
      </c>
      <c r="L18389" s="147">
        <v>1.269912777073198E-9</v>
      </c>
      <c r="M18389" s="147">
        <v>3.8798755169637572E-2</v>
      </c>
      <c r="N18389" s="87">
        <v>4.1935873673924684</v>
      </c>
      <c r="O18389" s="88">
        <v>0.25778022231793651</v>
      </c>
      <c r="P18389" s="89">
        <v>61.470097015821025</v>
      </c>
    </row>
    <row r="18390" spans="1:16">
      <c r="A18390" s="75" t="s">
        <v>21792</v>
      </c>
      <c r="B18390" s="85">
        <v>18386</v>
      </c>
      <c r="C18390" s="85">
        <v>13408</v>
      </c>
      <c r="D18390" s="85">
        <v>18386</v>
      </c>
      <c r="E18390" s="86" t="s">
        <v>21793</v>
      </c>
      <c r="F18390" s="85" t="s">
        <v>55</v>
      </c>
      <c r="G18390" s="86" t="s">
        <v>21794</v>
      </c>
      <c r="H18390" s="85" t="s">
        <v>30</v>
      </c>
      <c r="I18390" s="85">
        <v>1</v>
      </c>
      <c r="J18390" s="88">
        <v>0.31390130465242699</v>
      </c>
      <c r="K18390" s="146">
        <v>0.27966591538079677</v>
      </c>
      <c r="L18390" s="147">
        <v>1.269912777073198E-9</v>
      </c>
      <c r="M18390" s="147">
        <v>3.8798755169637572E-2</v>
      </c>
      <c r="N18390" s="87">
        <v>4.1935873673924684</v>
      </c>
      <c r="O18390" s="88">
        <v>0.25778022231793651</v>
      </c>
      <c r="P18390" s="89">
        <v>61.470097015821025</v>
      </c>
    </row>
    <row r="18391" spans="1:16">
      <c r="A18391" s="75" t="s">
        <v>28684</v>
      </c>
      <c r="B18391" s="85">
        <v>18387</v>
      </c>
      <c r="C18391" s="85">
        <v>18126</v>
      </c>
      <c r="D18391" s="85">
        <v>18387</v>
      </c>
      <c r="E18391" s="86" t="s">
        <v>21794</v>
      </c>
      <c r="F18391" s="85" t="s">
        <v>55</v>
      </c>
      <c r="G18391" s="86" t="s">
        <v>21794</v>
      </c>
      <c r="H18391" s="85" t="s">
        <v>30</v>
      </c>
      <c r="I18391" s="85">
        <v>1</v>
      </c>
      <c r="J18391" s="88">
        <v>0.31390130465242699</v>
      </c>
      <c r="K18391" s="146">
        <v>0.27966591538079677</v>
      </c>
      <c r="L18391" s="147">
        <v>1.269912777073198E-9</v>
      </c>
      <c r="M18391" s="147">
        <v>3.8798755169637572E-2</v>
      </c>
      <c r="N18391" s="87">
        <v>4.1935873673924684</v>
      </c>
      <c r="O18391" s="88">
        <v>0.25778022231793651</v>
      </c>
      <c r="P18391" s="89">
        <v>61.470097015821025</v>
      </c>
    </row>
    <row r="18392" spans="1:16">
      <c r="A18392" s="75" t="s">
        <v>21810</v>
      </c>
      <c r="B18392" s="85">
        <v>18388</v>
      </c>
      <c r="C18392" s="85">
        <v>13414</v>
      </c>
      <c r="D18392" s="85">
        <v>18388</v>
      </c>
      <c r="E18392" s="86" t="s">
        <v>21811</v>
      </c>
      <c r="F18392" s="85" t="s">
        <v>55</v>
      </c>
      <c r="G18392" s="86" t="s">
        <v>21812</v>
      </c>
      <c r="H18392" s="85" t="s">
        <v>30</v>
      </c>
      <c r="I18392" s="85">
        <v>1</v>
      </c>
      <c r="J18392" s="88">
        <v>0.28426218410150039</v>
      </c>
      <c r="K18392" s="146">
        <v>0.24853949538655123</v>
      </c>
      <c r="L18392" s="147">
        <v>1.102897886757022E-9</v>
      </c>
      <c r="M18392" s="147">
        <v>3.8663498397570717E-2</v>
      </c>
      <c r="N18392" s="87">
        <v>4.1848303118822772</v>
      </c>
      <c r="O18392" s="88">
        <v>0.25697784795117462</v>
      </c>
      <c r="P18392" s="89">
        <v>61.406993545597224</v>
      </c>
    </row>
    <row r="18393" spans="1:16">
      <c r="A18393" s="75" t="s">
        <v>28689</v>
      </c>
      <c r="B18393" s="85">
        <v>18389</v>
      </c>
      <c r="C18393" s="85">
        <v>18131</v>
      </c>
      <c r="D18393" s="85">
        <v>18389</v>
      </c>
      <c r="E18393" s="86" t="s">
        <v>21812</v>
      </c>
      <c r="F18393" s="85" t="s">
        <v>55</v>
      </c>
      <c r="G18393" s="86" t="s">
        <v>21812</v>
      </c>
      <c r="H18393" s="85" t="s">
        <v>30</v>
      </c>
      <c r="I18393" s="85">
        <v>1</v>
      </c>
      <c r="J18393" s="88">
        <v>0.28426218410150039</v>
      </c>
      <c r="K18393" s="146">
        <v>0.24853949538655123</v>
      </c>
      <c r="L18393" s="147">
        <v>1.102897886757022E-9</v>
      </c>
      <c r="M18393" s="147">
        <v>3.8663498397570717E-2</v>
      </c>
      <c r="N18393" s="87">
        <v>4.1848303118822772</v>
      </c>
      <c r="O18393" s="88">
        <v>0.25697784795117462</v>
      </c>
      <c r="P18393" s="89">
        <v>61.406993545597224</v>
      </c>
    </row>
    <row r="18394" spans="1:16">
      <c r="A18394" s="75" t="s">
        <v>21807</v>
      </c>
      <c r="B18394" s="85">
        <v>18390</v>
      </c>
      <c r="C18394" s="85">
        <v>13413</v>
      </c>
      <c r="D18394" s="85">
        <v>18390</v>
      </c>
      <c r="E18394" s="86" t="s">
        <v>21808</v>
      </c>
      <c r="F18394" s="85" t="s">
        <v>55</v>
      </c>
      <c r="G18394" s="86" t="s">
        <v>21809</v>
      </c>
      <c r="H18394" s="85" t="s">
        <v>30</v>
      </c>
      <c r="I18394" s="85">
        <v>1</v>
      </c>
      <c r="J18394" s="88">
        <v>0.28426218410150039</v>
      </c>
      <c r="K18394" s="146">
        <v>0.24853949538655123</v>
      </c>
      <c r="L18394" s="147">
        <v>1.102897886757022E-9</v>
      </c>
      <c r="M18394" s="147">
        <v>3.8663498397570717E-2</v>
      </c>
      <c r="N18394" s="87">
        <v>4.1848303118822772</v>
      </c>
      <c r="O18394" s="88">
        <v>0.25697784795117462</v>
      </c>
      <c r="P18394" s="89">
        <v>61.406993545597224</v>
      </c>
    </row>
    <row r="18395" spans="1:16">
      <c r="A18395" s="75" t="s">
        <v>28690</v>
      </c>
      <c r="B18395" s="85">
        <v>18391</v>
      </c>
      <c r="C18395" s="85">
        <v>18132</v>
      </c>
      <c r="D18395" s="85">
        <v>18391</v>
      </c>
      <c r="E18395" s="86" t="s">
        <v>21809</v>
      </c>
      <c r="F18395" s="85" t="s">
        <v>55</v>
      </c>
      <c r="G18395" s="86" t="s">
        <v>21809</v>
      </c>
      <c r="H18395" s="85" t="s">
        <v>30</v>
      </c>
      <c r="I18395" s="85">
        <v>1</v>
      </c>
      <c r="J18395" s="88">
        <v>0.28426218410150039</v>
      </c>
      <c r="K18395" s="146">
        <v>0.24853949538655123</v>
      </c>
      <c r="L18395" s="147">
        <v>1.102897886757022E-9</v>
      </c>
      <c r="M18395" s="147">
        <v>3.8663498397570717E-2</v>
      </c>
      <c r="N18395" s="87">
        <v>4.1848303118822772</v>
      </c>
      <c r="O18395" s="88">
        <v>0.25697784795117462</v>
      </c>
      <c r="P18395" s="89">
        <v>61.406993545597224</v>
      </c>
    </row>
    <row r="18396" spans="1:16">
      <c r="A18396" s="75" t="s">
        <v>21801</v>
      </c>
      <c r="B18396" s="85">
        <v>18392</v>
      </c>
      <c r="C18396" s="85">
        <v>13411</v>
      </c>
      <c r="D18396" s="85">
        <v>18392</v>
      </c>
      <c r="E18396" s="86" t="s">
        <v>21802</v>
      </c>
      <c r="F18396" s="85" t="s">
        <v>55</v>
      </c>
      <c r="G18396" s="86" t="s">
        <v>21803</v>
      </c>
      <c r="H18396" s="85" t="s">
        <v>30</v>
      </c>
      <c r="I18396" s="85">
        <v>1</v>
      </c>
      <c r="J18396" s="88">
        <v>0.30169795957134088</v>
      </c>
      <c r="K18396" s="146">
        <v>0.25725521070113871</v>
      </c>
      <c r="L18396" s="147">
        <v>1.152518421627286E-9</v>
      </c>
      <c r="M18396" s="147">
        <v>3.8708567368109847E-2</v>
      </c>
      <c r="N18396" s="87">
        <v>4.1861168317341786</v>
      </c>
      <c r="O18396" s="88">
        <v>0.25704463529810029</v>
      </c>
      <c r="P18396" s="89">
        <v>61.404075813052422</v>
      </c>
    </row>
    <row r="18397" spans="1:16">
      <c r="A18397" s="75" t="s">
        <v>28687</v>
      </c>
      <c r="B18397" s="85">
        <v>18393</v>
      </c>
      <c r="C18397" s="85">
        <v>18129</v>
      </c>
      <c r="D18397" s="85">
        <v>18393</v>
      </c>
      <c r="E18397" s="86" t="s">
        <v>21803</v>
      </c>
      <c r="F18397" s="85" t="s">
        <v>55</v>
      </c>
      <c r="G18397" s="86" t="s">
        <v>21803</v>
      </c>
      <c r="H18397" s="85" t="s">
        <v>30</v>
      </c>
      <c r="I18397" s="85">
        <v>1</v>
      </c>
      <c r="J18397" s="88">
        <v>0.30169795957134088</v>
      </c>
      <c r="K18397" s="146">
        <v>0.25725521070113871</v>
      </c>
      <c r="L18397" s="147">
        <v>1.152518421627286E-9</v>
      </c>
      <c r="M18397" s="147">
        <v>3.8708567368109847E-2</v>
      </c>
      <c r="N18397" s="87">
        <v>4.1861168317341786</v>
      </c>
      <c r="O18397" s="88">
        <v>0.25704463529810029</v>
      </c>
      <c r="P18397" s="89">
        <v>61.404075813052422</v>
      </c>
    </row>
    <row r="18398" spans="1:16">
      <c r="A18398" s="75" t="s">
        <v>21804</v>
      </c>
      <c r="B18398" s="85">
        <v>18394</v>
      </c>
      <c r="C18398" s="85">
        <v>13412</v>
      </c>
      <c r="D18398" s="85">
        <v>18394</v>
      </c>
      <c r="E18398" s="86" t="s">
        <v>21805</v>
      </c>
      <c r="F18398" s="85" t="s">
        <v>55</v>
      </c>
      <c r="G18398" s="86" t="s">
        <v>21806</v>
      </c>
      <c r="H18398" s="85" t="s">
        <v>30</v>
      </c>
      <c r="I18398" s="85">
        <v>1</v>
      </c>
      <c r="J18398" s="88">
        <v>0.30169795957134099</v>
      </c>
      <c r="K18398" s="146">
        <v>0.25725521070113877</v>
      </c>
      <c r="L18398" s="147">
        <v>1.152518421627286E-9</v>
      </c>
      <c r="M18398" s="147">
        <v>3.8708567368109847E-2</v>
      </c>
      <c r="N18398" s="87">
        <v>4.1861168317341786</v>
      </c>
      <c r="O18398" s="88">
        <v>0.25704463529810029</v>
      </c>
      <c r="P18398" s="89">
        <v>61.404075813052422</v>
      </c>
    </row>
    <row r="18399" spans="1:16">
      <c r="A18399" s="75" t="s">
        <v>28688</v>
      </c>
      <c r="B18399" s="85">
        <v>18395</v>
      </c>
      <c r="C18399" s="85">
        <v>18130</v>
      </c>
      <c r="D18399" s="85">
        <v>18395</v>
      </c>
      <c r="E18399" s="86" t="s">
        <v>21806</v>
      </c>
      <c r="F18399" s="85" t="s">
        <v>55</v>
      </c>
      <c r="G18399" s="86" t="s">
        <v>21806</v>
      </c>
      <c r="H18399" s="85" t="s">
        <v>30</v>
      </c>
      <c r="I18399" s="85">
        <v>1</v>
      </c>
      <c r="J18399" s="88">
        <v>0.30169795957134099</v>
      </c>
      <c r="K18399" s="146">
        <v>0.25725521070113877</v>
      </c>
      <c r="L18399" s="147">
        <v>1.152518421627286E-9</v>
      </c>
      <c r="M18399" s="147">
        <v>3.8708567368109847E-2</v>
      </c>
      <c r="N18399" s="87">
        <v>4.1861168317341786</v>
      </c>
      <c r="O18399" s="88">
        <v>0.25704463529810029</v>
      </c>
      <c r="P18399" s="89">
        <v>61.404075813052422</v>
      </c>
    </row>
    <row r="18400" spans="1:16">
      <c r="A18400" s="75" t="s">
        <v>21813</v>
      </c>
      <c r="B18400" s="85">
        <v>18396</v>
      </c>
      <c r="C18400" s="85">
        <v>13415</v>
      </c>
      <c r="D18400" s="85">
        <v>18396</v>
      </c>
      <c r="E18400" s="86" t="s">
        <v>21814</v>
      </c>
      <c r="F18400" s="85" t="s">
        <v>55</v>
      </c>
      <c r="G18400" s="86" t="s">
        <v>21815</v>
      </c>
      <c r="H18400" s="85" t="s">
        <v>30</v>
      </c>
      <c r="I18400" s="85">
        <v>1</v>
      </c>
      <c r="J18400" s="88">
        <v>0.50082456349324533</v>
      </c>
      <c r="K18400" s="146">
        <v>0.49471660587820648</v>
      </c>
      <c r="L18400" s="147">
        <v>2.1854869196726652E-9</v>
      </c>
      <c r="M18400" s="147">
        <v>6.2212603037321262E-2</v>
      </c>
      <c r="N18400" s="87">
        <v>6.7703629862695429</v>
      </c>
      <c r="O18400" s="88">
        <v>0.41880388725742851</v>
      </c>
      <c r="P18400" s="89">
        <v>61.8584096756367</v>
      </c>
    </row>
    <row r="18401" spans="1:16">
      <c r="A18401" s="75" t="s">
        <v>28722</v>
      </c>
      <c r="B18401" s="85">
        <v>18397</v>
      </c>
      <c r="C18401" s="85">
        <v>18157</v>
      </c>
      <c r="D18401" s="85">
        <v>18397</v>
      </c>
      <c r="E18401" s="86" t="s">
        <v>28723</v>
      </c>
      <c r="F18401" s="85" t="s">
        <v>55</v>
      </c>
      <c r="G18401" s="86" t="s">
        <v>21815</v>
      </c>
      <c r="H18401" s="85" t="s">
        <v>30</v>
      </c>
      <c r="I18401" s="85">
        <v>1</v>
      </c>
      <c r="J18401" s="88">
        <v>0.46907080788759292</v>
      </c>
      <c r="K18401" s="146">
        <v>0.50906294634741012</v>
      </c>
      <c r="L18401" s="147">
        <v>2.217237415162138E-9</v>
      </c>
      <c r="M18401" s="147">
        <v>6.337286187787676E-2</v>
      </c>
      <c r="N18401" s="87">
        <v>6.9041548750943447</v>
      </c>
      <c r="O18401" s="88">
        <v>0.42726598766957269</v>
      </c>
      <c r="P18401" s="89">
        <v>61.885342290171927</v>
      </c>
    </row>
    <row r="18402" spans="1:16">
      <c r="A18402" s="75" t="s">
        <v>28726</v>
      </c>
      <c r="B18402" s="85">
        <v>18398</v>
      </c>
      <c r="C18402" s="85">
        <v>18159</v>
      </c>
      <c r="D18402" s="85">
        <v>18398</v>
      </c>
      <c r="E18402" s="86" t="s">
        <v>28727</v>
      </c>
      <c r="F18402" s="85" t="s">
        <v>55</v>
      </c>
      <c r="G18402" s="86" t="s">
        <v>21815</v>
      </c>
      <c r="H18402" s="85" t="s">
        <v>30</v>
      </c>
      <c r="I18402" s="85">
        <v>1</v>
      </c>
      <c r="J18402" s="88">
        <v>0.52145397208369848</v>
      </c>
      <c r="K18402" s="146">
        <v>0.53523948472040184</v>
      </c>
      <c r="L18402" s="147">
        <v>2.366298402070143E-9</v>
      </c>
      <c r="M18402" s="147">
        <v>6.3503814312324269E-2</v>
      </c>
      <c r="N18402" s="87">
        <v>6.9078756621056288</v>
      </c>
      <c r="O18402" s="88">
        <v>0.42745864995985861</v>
      </c>
      <c r="P18402" s="89">
        <v>61.879899243809284</v>
      </c>
    </row>
    <row r="18403" spans="1:16">
      <c r="A18403" s="75" t="s">
        <v>28730</v>
      </c>
      <c r="B18403" s="85">
        <v>18399</v>
      </c>
      <c r="C18403" s="85">
        <v>18161</v>
      </c>
      <c r="D18403" s="85">
        <v>18399</v>
      </c>
      <c r="E18403" s="86" t="s">
        <v>28731</v>
      </c>
      <c r="F18403" s="85" t="s">
        <v>55</v>
      </c>
      <c r="G18403" s="86" t="s">
        <v>21815</v>
      </c>
      <c r="H18403" s="85" t="s">
        <v>30</v>
      </c>
      <c r="I18403" s="85">
        <v>1</v>
      </c>
      <c r="J18403" s="88">
        <v>0.45589589285624799</v>
      </c>
      <c r="K18403" s="146">
        <v>0.45072695684963926</v>
      </c>
      <c r="L18403" s="147">
        <v>1.9768931930262301E-9</v>
      </c>
      <c r="M18403" s="147">
        <v>6.1480049850346948E-2</v>
      </c>
      <c r="N18403" s="87">
        <v>6.7003271822882233</v>
      </c>
      <c r="O18403" s="88">
        <v>0.41440387468922008</v>
      </c>
      <c r="P18403" s="89">
        <v>61.848304331266604</v>
      </c>
    </row>
    <row r="18404" spans="1:16">
      <c r="A18404" s="75" t="s">
        <v>28734</v>
      </c>
      <c r="B18404" s="85">
        <v>18400</v>
      </c>
      <c r="C18404" s="85">
        <v>18163</v>
      </c>
      <c r="D18404" s="85">
        <v>18400</v>
      </c>
      <c r="E18404" s="86" t="s">
        <v>28735</v>
      </c>
      <c r="F18404" s="85" t="s">
        <v>55</v>
      </c>
      <c r="G18404" s="86" t="s">
        <v>21815</v>
      </c>
      <c r="H18404" s="85" t="s">
        <v>30</v>
      </c>
      <c r="I18404" s="85">
        <v>1</v>
      </c>
      <c r="J18404" s="88">
        <v>0.4971684828370922</v>
      </c>
      <c r="K18404" s="146">
        <v>0.47135475682614686</v>
      </c>
      <c r="L18404" s="147">
        <v>2.094344396307992E-9</v>
      </c>
      <c r="M18404" s="147">
        <v>6.1584901259553598E-2</v>
      </c>
      <c r="N18404" s="87">
        <v>6.7033014199712797</v>
      </c>
      <c r="O18404" s="88">
        <v>0.41455806591174688</v>
      </c>
      <c r="P18404" s="89">
        <v>61.843864677880326</v>
      </c>
    </row>
    <row r="18405" spans="1:16">
      <c r="A18405" s="75" t="s">
        <v>28738</v>
      </c>
      <c r="B18405" s="85">
        <v>18401</v>
      </c>
      <c r="C18405" s="85">
        <v>18165</v>
      </c>
      <c r="D18405" s="85">
        <v>18401</v>
      </c>
      <c r="E18405" s="86" t="s">
        <v>28739</v>
      </c>
      <c r="F18405" s="85" t="s">
        <v>55</v>
      </c>
      <c r="G18405" s="86" t="s">
        <v>21815</v>
      </c>
      <c r="H18405" s="85" t="s">
        <v>30</v>
      </c>
      <c r="I18405" s="85">
        <v>1</v>
      </c>
      <c r="J18405" s="88">
        <v>0.44942625102221778</v>
      </c>
      <c r="K18405" s="146">
        <v>0.42567749437652985</v>
      </c>
      <c r="L18405" s="147">
        <v>1.8497002553425191E-9</v>
      </c>
      <c r="M18405" s="147">
        <v>6.0263172558491583E-2</v>
      </c>
      <c r="N18405" s="87">
        <v>6.5666560606959568</v>
      </c>
      <c r="O18405" s="88">
        <v>0.40602870340400438</v>
      </c>
      <c r="P18405" s="89">
        <v>61.831882110325125</v>
      </c>
    </row>
    <row r="18406" spans="1:16">
      <c r="A18406" s="75" t="s">
        <v>28742</v>
      </c>
      <c r="B18406" s="85">
        <v>18402</v>
      </c>
      <c r="C18406" s="85">
        <v>18167</v>
      </c>
      <c r="D18406" s="85">
        <v>18402</v>
      </c>
      <c r="E18406" s="86" t="s">
        <v>28743</v>
      </c>
      <c r="F18406" s="85" t="s">
        <v>55</v>
      </c>
      <c r="G18406" s="86" t="s">
        <v>21815</v>
      </c>
      <c r="H18406" s="85" t="s">
        <v>30</v>
      </c>
      <c r="I18406" s="85">
        <v>1</v>
      </c>
      <c r="J18406" s="88">
        <v>0.47978132419201219</v>
      </c>
      <c r="K18406" s="146">
        <v>0.4408532302745069</v>
      </c>
      <c r="L18406" s="147">
        <v>1.9360916683872541E-9</v>
      </c>
      <c r="M18406" s="147">
        <v>6.0342653034514318E-2</v>
      </c>
      <c r="N18406" s="87">
        <v>6.5689263043639929</v>
      </c>
      <c r="O18406" s="88">
        <v>0.40614639666345498</v>
      </c>
      <c r="P18406" s="89">
        <v>61.828429463980463</v>
      </c>
    </row>
    <row r="18407" spans="1:16">
      <c r="A18407" s="75" t="s">
        <v>28746</v>
      </c>
      <c r="B18407" s="85">
        <v>18403</v>
      </c>
      <c r="C18407" s="85">
        <v>18169</v>
      </c>
      <c r="D18407" s="85">
        <v>18403</v>
      </c>
      <c r="E18407" s="86" t="s">
        <v>28747</v>
      </c>
      <c r="F18407" s="85" t="s">
        <v>55</v>
      </c>
      <c r="G18407" s="86" t="s">
        <v>21815</v>
      </c>
      <c r="H18407" s="85" t="s">
        <v>30</v>
      </c>
      <c r="I18407" s="85">
        <v>1</v>
      </c>
      <c r="J18407" s="88">
        <v>0.41770873296184469</v>
      </c>
      <c r="K18407" s="146">
        <v>0.37277225780235973</v>
      </c>
      <c r="L18407" s="147">
        <v>1.6097846527624491E-9</v>
      </c>
      <c r="M18407" s="147">
        <v>5.6186654281679509E-2</v>
      </c>
      <c r="N18407" s="87">
        <v>6.1168715203592274</v>
      </c>
      <c r="O18407" s="88">
        <v>0.37776862197318239</v>
      </c>
      <c r="P18407" s="89">
        <v>61.758469295264362</v>
      </c>
    </row>
    <row r="18408" spans="1:16">
      <c r="A18408" s="75" t="s">
        <v>28750</v>
      </c>
      <c r="B18408" s="85">
        <v>18404</v>
      </c>
      <c r="C18408" s="85">
        <v>18171</v>
      </c>
      <c r="D18408" s="85">
        <v>18404</v>
      </c>
      <c r="E18408" s="86" t="s">
        <v>28751</v>
      </c>
      <c r="F18408" s="85" t="s">
        <v>55</v>
      </c>
      <c r="G18408" s="86" t="s">
        <v>21815</v>
      </c>
      <c r="H18408" s="85" t="s">
        <v>30</v>
      </c>
      <c r="I18408" s="85">
        <v>1</v>
      </c>
      <c r="J18408" s="88">
        <v>0.43668796357004608</v>
      </c>
      <c r="K18408" s="146">
        <v>0.38226567035015824</v>
      </c>
      <c r="L18408" s="147">
        <v>1.663809539872557E-9</v>
      </c>
      <c r="M18408" s="147">
        <v>5.6238875543082878E-2</v>
      </c>
      <c r="N18408" s="87">
        <v>6.1183666457581332</v>
      </c>
      <c r="O18408" s="88">
        <v>0.37784573388270309</v>
      </c>
      <c r="P18408" s="89">
        <v>61.755980927469224</v>
      </c>
    </row>
    <row r="18409" spans="1:16">
      <c r="A18409" s="75" t="s">
        <v>21816</v>
      </c>
      <c r="B18409" s="85">
        <v>18405</v>
      </c>
      <c r="C18409" s="85">
        <v>13416</v>
      </c>
      <c r="D18409" s="85">
        <v>18405</v>
      </c>
      <c r="E18409" s="86" t="s">
        <v>21817</v>
      </c>
      <c r="F18409" s="85" t="s">
        <v>55</v>
      </c>
      <c r="G18409" s="86" t="s">
        <v>21818</v>
      </c>
      <c r="H18409" s="85" t="s">
        <v>30</v>
      </c>
      <c r="I18409" s="85">
        <v>1</v>
      </c>
      <c r="J18409" s="88">
        <v>0.50082456349324522</v>
      </c>
      <c r="K18409" s="146">
        <v>0.49471660587820632</v>
      </c>
      <c r="L18409" s="147">
        <v>2.185486919672664E-9</v>
      </c>
      <c r="M18409" s="147">
        <v>6.2212603037321228E-2</v>
      </c>
      <c r="N18409" s="87">
        <v>6.7703629862695411</v>
      </c>
      <c r="O18409" s="88">
        <v>0.41880388725742829</v>
      </c>
      <c r="P18409" s="89">
        <v>61.858409675636686</v>
      </c>
    </row>
    <row r="18410" spans="1:16">
      <c r="A18410" s="75" t="s">
        <v>28724</v>
      </c>
      <c r="B18410" s="85">
        <v>18406</v>
      </c>
      <c r="C18410" s="85">
        <v>18158</v>
      </c>
      <c r="D18410" s="85">
        <v>18406</v>
      </c>
      <c r="E18410" s="86" t="s">
        <v>28725</v>
      </c>
      <c r="F18410" s="85" t="s">
        <v>55</v>
      </c>
      <c r="G18410" s="86" t="s">
        <v>21818</v>
      </c>
      <c r="H18410" s="85" t="s">
        <v>30</v>
      </c>
      <c r="I18410" s="85">
        <v>1</v>
      </c>
      <c r="J18410" s="88">
        <v>0.46907080788759292</v>
      </c>
      <c r="K18410" s="146">
        <v>0.50906294634741012</v>
      </c>
      <c r="L18410" s="147">
        <v>2.217237415162138E-9</v>
      </c>
      <c r="M18410" s="147">
        <v>6.337286187787676E-2</v>
      </c>
      <c r="N18410" s="87">
        <v>6.9041548750943447</v>
      </c>
      <c r="O18410" s="88">
        <v>0.42726598766957269</v>
      </c>
      <c r="P18410" s="89">
        <v>61.885342290171927</v>
      </c>
    </row>
    <row r="18411" spans="1:16">
      <c r="A18411" s="75" t="s">
        <v>28728</v>
      </c>
      <c r="B18411" s="85">
        <v>18407</v>
      </c>
      <c r="C18411" s="85">
        <v>18160</v>
      </c>
      <c r="D18411" s="85">
        <v>18407</v>
      </c>
      <c r="E18411" s="86" t="s">
        <v>28729</v>
      </c>
      <c r="F18411" s="85" t="s">
        <v>55</v>
      </c>
      <c r="G18411" s="86" t="s">
        <v>21818</v>
      </c>
      <c r="H18411" s="85" t="s">
        <v>30</v>
      </c>
      <c r="I18411" s="85">
        <v>1</v>
      </c>
      <c r="J18411" s="88">
        <v>0.52145397208369848</v>
      </c>
      <c r="K18411" s="146">
        <v>0.53523948472040184</v>
      </c>
      <c r="L18411" s="147">
        <v>2.366298402070143E-9</v>
      </c>
      <c r="M18411" s="147">
        <v>6.3503814312324269E-2</v>
      </c>
      <c r="N18411" s="87">
        <v>6.9078756621056288</v>
      </c>
      <c r="O18411" s="88">
        <v>0.42745864995985861</v>
      </c>
      <c r="P18411" s="89">
        <v>61.879899243809284</v>
      </c>
    </row>
    <row r="18412" spans="1:16">
      <c r="A18412" s="75" t="s">
        <v>28732</v>
      </c>
      <c r="B18412" s="85">
        <v>18408</v>
      </c>
      <c r="C18412" s="85">
        <v>18162</v>
      </c>
      <c r="D18412" s="85">
        <v>18408</v>
      </c>
      <c r="E18412" s="86" t="s">
        <v>28733</v>
      </c>
      <c r="F18412" s="85" t="s">
        <v>55</v>
      </c>
      <c r="G18412" s="86" t="s">
        <v>21818</v>
      </c>
      <c r="H18412" s="85" t="s">
        <v>30</v>
      </c>
      <c r="I18412" s="85">
        <v>1</v>
      </c>
      <c r="J18412" s="88">
        <v>0.45589589285624799</v>
      </c>
      <c r="K18412" s="146">
        <v>0.45072695684963926</v>
      </c>
      <c r="L18412" s="147">
        <v>1.9768931930262301E-9</v>
      </c>
      <c r="M18412" s="147">
        <v>6.1480049850346948E-2</v>
      </c>
      <c r="N18412" s="87">
        <v>6.7003271822882233</v>
      </c>
      <c r="O18412" s="88">
        <v>0.41440387468922008</v>
      </c>
      <c r="P18412" s="89">
        <v>61.848304331266604</v>
      </c>
    </row>
    <row r="18413" spans="1:16">
      <c r="A18413" s="75" t="s">
        <v>28736</v>
      </c>
      <c r="B18413" s="85">
        <v>18409</v>
      </c>
      <c r="C18413" s="85">
        <v>18164</v>
      </c>
      <c r="D18413" s="85">
        <v>18409</v>
      </c>
      <c r="E18413" s="86" t="s">
        <v>28737</v>
      </c>
      <c r="F18413" s="85" t="s">
        <v>55</v>
      </c>
      <c r="G18413" s="86" t="s">
        <v>21818</v>
      </c>
      <c r="H18413" s="85" t="s">
        <v>30</v>
      </c>
      <c r="I18413" s="85">
        <v>1</v>
      </c>
      <c r="J18413" s="88">
        <v>0.4971684828370922</v>
      </c>
      <c r="K18413" s="146">
        <v>0.47135475682614686</v>
      </c>
      <c r="L18413" s="147">
        <v>2.094344396307992E-9</v>
      </c>
      <c r="M18413" s="147">
        <v>6.1584901259553598E-2</v>
      </c>
      <c r="N18413" s="87">
        <v>6.7033014199712797</v>
      </c>
      <c r="O18413" s="88">
        <v>0.41455806591174688</v>
      </c>
      <c r="P18413" s="89">
        <v>61.843864677880326</v>
      </c>
    </row>
    <row r="18414" spans="1:16">
      <c r="A18414" s="75" t="s">
        <v>28740</v>
      </c>
      <c r="B18414" s="85">
        <v>18410</v>
      </c>
      <c r="C18414" s="85">
        <v>18166</v>
      </c>
      <c r="D18414" s="85">
        <v>18410</v>
      </c>
      <c r="E18414" s="86" t="s">
        <v>28741</v>
      </c>
      <c r="F18414" s="85" t="s">
        <v>55</v>
      </c>
      <c r="G18414" s="86" t="s">
        <v>21818</v>
      </c>
      <c r="H18414" s="85" t="s">
        <v>30</v>
      </c>
      <c r="I18414" s="85">
        <v>1</v>
      </c>
      <c r="J18414" s="88">
        <v>0.44942625102221778</v>
      </c>
      <c r="K18414" s="146">
        <v>0.42567749437652985</v>
      </c>
      <c r="L18414" s="147">
        <v>1.8497002553425191E-9</v>
      </c>
      <c r="M18414" s="147">
        <v>6.0263172558491583E-2</v>
      </c>
      <c r="N18414" s="87">
        <v>6.5666560606959568</v>
      </c>
      <c r="O18414" s="88">
        <v>0.40602870340400438</v>
      </c>
      <c r="P18414" s="89">
        <v>61.831882110325125</v>
      </c>
    </row>
    <row r="18415" spans="1:16">
      <c r="A18415" s="75" t="s">
        <v>28744</v>
      </c>
      <c r="B18415" s="85">
        <v>18411</v>
      </c>
      <c r="C18415" s="85">
        <v>18168</v>
      </c>
      <c r="D18415" s="85">
        <v>18411</v>
      </c>
      <c r="E18415" s="86" t="s">
        <v>28745</v>
      </c>
      <c r="F18415" s="85" t="s">
        <v>55</v>
      </c>
      <c r="G18415" s="86" t="s">
        <v>21818</v>
      </c>
      <c r="H18415" s="85" t="s">
        <v>30</v>
      </c>
      <c r="I18415" s="85">
        <v>1</v>
      </c>
      <c r="J18415" s="88">
        <v>0.47978132419201219</v>
      </c>
      <c r="K18415" s="146">
        <v>0.4408532302745069</v>
      </c>
      <c r="L18415" s="147">
        <v>1.9360916683872541E-9</v>
      </c>
      <c r="M18415" s="147">
        <v>6.0342653034514318E-2</v>
      </c>
      <c r="N18415" s="87">
        <v>6.5689263043639929</v>
      </c>
      <c r="O18415" s="88">
        <v>0.40614639666345498</v>
      </c>
      <c r="P18415" s="89">
        <v>61.828429463980463</v>
      </c>
    </row>
    <row r="18416" spans="1:16">
      <c r="A18416" s="75" t="s">
        <v>28748</v>
      </c>
      <c r="B18416" s="85">
        <v>18412</v>
      </c>
      <c r="C18416" s="85">
        <v>18170</v>
      </c>
      <c r="D18416" s="85">
        <v>18412</v>
      </c>
      <c r="E18416" s="86" t="s">
        <v>28749</v>
      </c>
      <c r="F18416" s="85" t="s">
        <v>55</v>
      </c>
      <c r="G18416" s="86" t="s">
        <v>21818</v>
      </c>
      <c r="H18416" s="85" t="s">
        <v>30</v>
      </c>
      <c r="I18416" s="85">
        <v>1</v>
      </c>
      <c r="J18416" s="88">
        <v>0.41770873296184458</v>
      </c>
      <c r="K18416" s="146">
        <v>0.37277225780235962</v>
      </c>
      <c r="L18416" s="147">
        <v>1.6097846527624491E-9</v>
      </c>
      <c r="M18416" s="147">
        <v>5.6186654281679509E-2</v>
      </c>
      <c r="N18416" s="87">
        <v>6.1168715203592274</v>
      </c>
      <c r="O18416" s="88">
        <v>0.37776862197318228</v>
      </c>
      <c r="P18416" s="89">
        <v>61.758469295264341</v>
      </c>
    </row>
    <row r="18417" spans="1:16">
      <c r="A18417" s="75" t="s">
        <v>28752</v>
      </c>
      <c r="B18417" s="85">
        <v>18413</v>
      </c>
      <c r="C18417" s="85">
        <v>18172</v>
      </c>
      <c r="D18417" s="85">
        <v>18413</v>
      </c>
      <c r="E18417" s="86" t="s">
        <v>28753</v>
      </c>
      <c r="F18417" s="85" t="s">
        <v>55</v>
      </c>
      <c r="G18417" s="86" t="s">
        <v>21818</v>
      </c>
      <c r="H18417" s="85" t="s">
        <v>30</v>
      </c>
      <c r="I18417" s="85">
        <v>1</v>
      </c>
      <c r="J18417" s="88">
        <v>0.43668796357004608</v>
      </c>
      <c r="K18417" s="146">
        <v>0.38226567035015824</v>
      </c>
      <c r="L18417" s="147">
        <v>1.663809539872557E-9</v>
      </c>
      <c r="M18417" s="147">
        <v>5.6238875543082878E-2</v>
      </c>
      <c r="N18417" s="87">
        <v>6.1183666457581332</v>
      </c>
      <c r="O18417" s="88">
        <v>0.37784573388270309</v>
      </c>
      <c r="P18417" s="89">
        <v>61.755980927469224</v>
      </c>
    </row>
    <row r="18418" spans="1:16">
      <c r="A18418" s="75" t="s">
        <v>21819</v>
      </c>
      <c r="B18418" s="85">
        <v>18414</v>
      </c>
      <c r="C18418" s="85">
        <v>13417</v>
      </c>
      <c r="D18418" s="85">
        <v>18414</v>
      </c>
      <c r="E18418" s="86" t="s">
        <v>21820</v>
      </c>
      <c r="F18418" s="85" t="s">
        <v>232</v>
      </c>
      <c r="G18418" s="86" t="s">
        <v>21821</v>
      </c>
      <c r="H18418" s="85" t="s">
        <v>30</v>
      </c>
      <c r="I18418" s="85">
        <v>1</v>
      </c>
      <c r="J18418" s="88">
        <v>0.1186331835787994</v>
      </c>
      <c r="K18418" s="146">
        <v>0.1361806970228488</v>
      </c>
      <c r="L18418" s="147">
        <v>6.295188999048529E-10</v>
      </c>
      <c r="M18418" s="147">
        <v>1.652946567850554E-2</v>
      </c>
      <c r="N18418" s="87">
        <v>1.8190817621441491</v>
      </c>
      <c r="O18418" s="88">
        <v>0.1077657736067425</v>
      </c>
      <c r="P18418" s="89">
        <v>59.241852592551488</v>
      </c>
    </row>
    <row r="18419" spans="1:16">
      <c r="A18419" s="75" t="s">
        <v>21822</v>
      </c>
      <c r="B18419" s="85">
        <v>18415</v>
      </c>
      <c r="C18419" s="85">
        <v>13418</v>
      </c>
      <c r="D18419" s="85">
        <v>18415</v>
      </c>
      <c r="E18419" s="86" t="s">
        <v>21820</v>
      </c>
      <c r="F18419" s="85" t="s">
        <v>38</v>
      </c>
      <c r="G18419" s="86" t="s">
        <v>21821</v>
      </c>
      <c r="H18419" s="85" t="s">
        <v>30</v>
      </c>
      <c r="I18419" s="85">
        <v>1</v>
      </c>
      <c r="J18419" s="88">
        <v>0.15331337928317609</v>
      </c>
      <c r="K18419" s="146">
        <v>0.16728555375518858</v>
      </c>
      <c r="L18419" s="147">
        <v>7.3731543681190369E-10</v>
      </c>
      <c r="M18419" s="147">
        <v>2.1613868764944009E-2</v>
      </c>
      <c r="N18419" s="87">
        <v>2.3436579603583478</v>
      </c>
      <c r="O18419" s="88">
        <v>0.1390819411594208</v>
      </c>
      <c r="P18419" s="89">
        <v>59.343958679941082</v>
      </c>
    </row>
    <row r="18420" spans="1:16">
      <c r="A18420" s="75" t="s">
        <v>21823</v>
      </c>
      <c r="B18420" s="85">
        <v>18416</v>
      </c>
      <c r="C18420" s="85">
        <v>13419</v>
      </c>
      <c r="D18420" s="85">
        <v>18416</v>
      </c>
      <c r="E18420" s="86" t="s">
        <v>21820</v>
      </c>
      <c r="F18420" s="85" t="s">
        <v>11</v>
      </c>
      <c r="G18420" s="86" t="s">
        <v>21821</v>
      </c>
      <c r="H18420" s="85" t="s">
        <v>30</v>
      </c>
      <c r="I18420" s="85">
        <v>1</v>
      </c>
      <c r="J18420" s="88">
        <v>0.14870955664383051</v>
      </c>
      <c r="K18420" s="146">
        <v>0.15985005912283873</v>
      </c>
      <c r="L18420" s="147">
        <v>7.1779646872574174E-10</v>
      </c>
      <c r="M18420" s="147">
        <v>2.138296008110575E-2</v>
      </c>
      <c r="N18420" s="87">
        <v>2.2974940080153439</v>
      </c>
      <c r="O18420" s="88">
        <v>0.1332920200839354</v>
      </c>
      <c r="P18420" s="89">
        <v>58.016264512079289</v>
      </c>
    </row>
    <row r="18421" spans="1:16">
      <c r="A18421" s="75" t="s">
        <v>21824</v>
      </c>
      <c r="B18421" s="85">
        <v>18417</v>
      </c>
      <c r="C18421" s="85">
        <v>13420</v>
      </c>
      <c r="D18421" s="85">
        <v>18417</v>
      </c>
      <c r="E18421" s="86" t="s">
        <v>21820</v>
      </c>
      <c r="F18421" s="85" t="s">
        <v>243</v>
      </c>
      <c r="G18421" s="86" t="s">
        <v>21821</v>
      </c>
      <c r="H18421" s="85" t="s">
        <v>30</v>
      </c>
      <c r="I18421" s="85">
        <v>1</v>
      </c>
      <c r="J18421" s="88">
        <v>0.13562281106649071</v>
      </c>
      <c r="K18421" s="146">
        <v>0.17354718160934052</v>
      </c>
      <c r="L18421" s="147">
        <v>7.7910921006502736E-10</v>
      </c>
      <c r="M18421" s="147">
        <v>1.6042549255919119E-2</v>
      </c>
      <c r="N18421" s="87">
        <v>2.0285213753844129</v>
      </c>
      <c r="O18421" s="88">
        <v>0.1233868878154742</v>
      </c>
      <c r="P18421" s="89">
        <v>60.826022990313277</v>
      </c>
    </row>
    <row r="18422" spans="1:16">
      <c r="A18422" s="75" t="s">
        <v>24180</v>
      </c>
      <c r="B18422" s="85">
        <v>18418</v>
      </c>
      <c r="C18422" s="85">
        <v>14744</v>
      </c>
      <c r="D18422" s="85">
        <v>18418</v>
      </c>
      <c r="E18422" s="86" t="s">
        <v>24181</v>
      </c>
      <c r="F18422" s="85" t="s">
        <v>55</v>
      </c>
      <c r="G18422" s="86" t="s">
        <v>21821</v>
      </c>
      <c r="H18422" s="85" t="s">
        <v>30</v>
      </c>
      <c r="I18422" s="85">
        <v>1</v>
      </c>
      <c r="J18422" s="88">
        <v>0.14899864445107769</v>
      </c>
      <c r="K18422" s="146">
        <v>0.16347518692252286</v>
      </c>
      <c r="L18422" s="147">
        <v>7.2500621114918986E-10</v>
      </c>
      <c r="M18422" s="147">
        <v>2.0973201721852519E-2</v>
      </c>
      <c r="N18422" s="87">
        <v>2.2797544708560449</v>
      </c>
      <c r="O18422" s="88">
        <v>0.1350417276359851</v>
      </c>
      <c r="P18422" s="89">
        <v>59.235206844567386</v>
      </c>
    </row>
    <row r="18423" spans="1:16">
      <c r="A18423" s="75" t="s">
        <v>28691</v>
      </c>
      <c r="B18423" s="85">
        <v>18419</v>
      </c>
      <c r="C18423" s="85">
        <v>18133</v>
      </c>
      <c r="D18423" s="85">
        <v>18419</v>
      </c>
      <c r="E18423" s="86" t="s">
        <v>28692</v>
      </c>
      <c r="F18423" s="85" t="s">
        <v>232</v>
      </c>
      <c r="G18423" s="86" t="s">
        <v>21821</v>
      </c>
      <c r="H18423" s="85" t="s">
        <v>30</v>
      </c>
      <c r="I18423" s="85">
        <v>1</v>
      </c>
      <c r="J18423" s="88">
        <v>0.1314904666556031</v>
      </c>
      <c r="K18423" s="146">
        <v>0.14849010792856981</v>
      </c>
      <c r="L18423" s="147">
        <v>6.8709428865407647E-10</v>
      </c>
      <c r="M18423" s="147">
        <v>1.843497434573416E-2</v>
      </c>
      <c r="N18423" s="87">
        <v>2.048637633020769</v>
      </c>
      <c r="O18423" s="88">
        <v>0.1193613722245474</v>
      </c>
      <c r="P18423" s="89">
        <v>58.263779938742019</v>
      </c>
    </row>
    <row r="18424" spans="1:16">
      <c r="A18424" s="75" t="s">
        <v>28693</v>
      </c>
      <c r="B18424" s="85">
        <v>18420</v>
      </c>
      <c r="C18424" s="85">
        <v>18134</v>
      </c>
      <c r="D18424" s="85">
        <v>18420</v>
      </c>
      <c r="E18424" s="86" t="s">
        <v>28692</v>
      </c>
      <c r="F18424" s="85" t="s">
        <v>243</v>
      </c>
      <c r="G18424" s="86" t="s">
        <v>21821</v>
      </c>
      <c r="H18424" s="85" t="s">
        <v>30</v>
      </c>
      <c r="I18424" s="85">
        <v>1</v>
      </c>
      <c r="J18424" s="88">
        <v>0.13258495871377851</v>
      </c>
      <c r="K18424" s="146">
        <v>0.16892397893827282</v>
      </c>
      <c r="L18424" s="147">
        <v>7.5093302333683472E-10</v>
      </c>
      <c r="M18424" s="147">
        <v>1.574056708234357E-2</v>
      </c>
      <c r="N18424" s="87">
        <v>1.989289088206708</v>
      </c>
      <c r="O18424" s="88">
        <v>0.1205598829182789</v>
      </c>
      <c r="P18424" s="89">
        <v>60.604506219335107</v>
      </c>
    </row>
    <row r="18425" spans="1:16">
      <c r="A18425" s="75" t="s">
        <v>28694</v>
      </c>
      <c r="B18425" s="85">
        <v>18421</v>
      </c>
      <c r="C18425" s="85">
        <v>18135</v>
      </c>
      <c r="D18425" s="85">
        <v>18421</v>
      </c>
      <c r="E18425" s="86" t="s">
        <v>28695</v>
      </c>
      <c r="F18425" s="85" t="s">
        <v>232</v>
      </c>
      <c r="G18425" s="86" t="s">
        <v>21821</v>
      </c>
      <c r="H18425" s="85" t="s">
        <v>30</v>
      </c>
      <c r="I18425" s="85">
        <v>1</v>
      </c>
      <c r="J18425" s="88">
        <v>0.13012761716881949</v>
      </c>
      <c r="K18425" s="146">
        <v>0.14538456790670223</v>
      </c>
      <c r="L18425" s="147">
        <v>6.8005715224619205E-10</v>
      </c>
      <c r="M18425" s="147">
        <v>1.8245868319132968E-2</v>
      </c>
      <c r="N18425" s="87">
        <v>2.0288125658957559</v>
      </c>
      <c r="O18425" s="88">
        <v>0.11811061817800381</v>
      </c>
      <c r="P18425" s="89">
        <v>58.21662393236209</v>
      </c>
    </row>
    <row r="18426" spans="1:16">
      <c r="A18426" s="75" t="s">
        <v>28696</v>
      </c>
      <c r="B18426" s="85">
        <v>18422</v>
      </c>
      <c r="C18426" s="85">
        <v>18136</v>
      </c>
      <c r="D18426" s="85">
        <v>18422</v>
      </c>
      <c r="E18426" s="86" t="s">
        <v>28695</v>
      </c>
      <c r="F18426" s="85" t="s">
        <v>243</v>
      </c>
      <c r="G18426" s="86" t="s">
        <v>21821</v>
      </c>
      <c r="H18426" s="85" t="s">
        <v>30</v>
      </c>
      <c r="I18426" s="85">
        <v>1</v>
      </c>
      <c r="J18426" s="88">
        <v>0.1309177462509295</v>
      </c>
      <c r="K18426" s="146">
        <v>0.16566573895575296</v>
      </c>
      <c r="L18426" s="147">
        <v>7.4921265352278961E-10</v>
      </c>
      <c r="M18426" s="147">
        <v>1.557415156431855E-2</v>
      </c>
      <c r="N18426" s="87">
        <v>1.9679111158507949</v>
      </c>
      <c r="O18426" s="88">
        <v>0.1190187871212041</v>
      </c>
      <c r="P18426" s="89">
        <v>60.479757526928871</v>
      </c>
    </row>
    <row r="18427" spans="1:16">
      <c r="A18427" s="75" t="s">
        <v>28697</v>
      </c>
      <c r="B18427" s="85">
        <v>18423</v>
      </c>
      <c r="C18427" s="85">
        <v>18137</v>
      </c>
      <c r="D18427" s="85">
        <v>18423</v>
      </c>
      <c r="E18427" s="86" t="s">
        <v>28698</v>
      </c>
      <c r="F18427" s="85" t="s">
        <v>232</v>
      </c>
      <c r="G18427" s="86" t="s">
        <v>21821</v>
      </c>
      <c r="H18427" s="85" t="s">
        <v>30</v>
      </c>
      <c r="I18427" s="85">
        <v>1</v>
      </c>
      <c r="J18427" s="88">
        <v>0.1108396734666165</v>
      </c>
      <c r="K18427" s="146">
        <v>0.1352710198192445</v>
      </c>
      <c r="L18427" s="147">
        <v>6.2351211677892766E-10</v>
      </c>
      <c r="M18427" s="147">
        <v>1.5353696592601799E-2</v>
      </c>
      <c r="N18427" s="87">
        <v>1.683864289946166</v>
      </c>
      <c r="O18427" s="88">
        <v>0.10111449758870469</v>
      </c>
      <c r="P18427" s="89">
        <v>60.049077703249694</v>
      </c>
    </row>
    <row r="18428" spans="1:16">
      <c r="A18428" s="75" t="s">
        <v>28699</v>
      </c>
      <c r="B18428" s="85">
        <v>18424</v>
      </c>
      <c r="C18428" s="85">
        <v>18138</v>
      </c>
      <c r="D18428" s="85">
        <v>18424</v>
      </c>
      <c r="E18428" s="86" t="s">
        <v>28698</v>
      </c>
      <c r="F18428" s="85" t="s">
        <v>38</v>
      </c>
      <c r="G18428" s="86" t="s">
        <v>21821</v>
      </c>
      <c r="H18428" s="85" t="s">
        <v>30</v>
      </c>
      <c r="I18428" s="85">
        <v>1</v>
      </c>
      <c r="J18428" s="88">
        <v>0.15729053603420029</v>
      </c>
      <c r="K18428" s="146">
        <v>0.18307940991864871</v>
      </c>
      <c r="L18428" s="147">
        <v>8.0336905894439908E-10</v>
      </c>
      <c r="M18428" s="147">
        <v>2.2182949639953941E-2</v>
      </c>
      <c r="N18428" s="87">
        <v>2.405831156908242</v>
      </c>
      <c r="O18428" s="88">
        <v>0.1430808884571291</v>
      </c>
      <c r="P18428" s="89">
        <v>59.472539478208354</v>
      </c>
    </row>
    <row r="18429" spans="1:16">
      <c r="A18429" s="75" t="s">
        <v>28700</v>
      </c>
      <c r="B18429" s="85">
        <v>18425</v>
      </c>
      <c r="C18429" s="85">
        <v>18139</v>
      </c>
      <c r="D18429" s="85">
        <v>18425</v>
      </c>
      <c r="E18429" s="86" t="s">
        <v>28698</v>
      </c>
      <c r="F18429" s="85" t="s">
        <v>11</v>
      </c>
      <c r="G18429" s="86" t="s">
        <v>21821</v>
      </c>
      <c r="H18429" s="85" t="s">
        <v>30</v>
      </c>
      <c r="I18429" s="85">
        <v>1</v>
      </c>
      <c r="J18429" s="88">
        <v>0.1532822390690112</v>
      </c>
      <c r="K18429" s="146">
        <v>0.17483106938150181</v>
      </c>
      <c r="L18429" s="147">
        <v>7.8020480147504039E-10</v>
      </c>
      <c r="M18429" s="147">
        <v>2.2045338411852491E-2</v>
      </c>
      <c r="N18429" s="87">
        <v>2.3683123382365472</v>
      </c>
      <c r="O18429" s="88">
        <v>0.1377028873821107</v>
      </c>
      <c r="P18429" s="89">
        <v>58.14388801632672</v>
      </c>
    </row>
    <row r="18430" spans="1:16">
      <c r="A18430" s="75" t="s">
        <v>28701</v>
      </c>
      <c r="B18430" s="85">
        <v>18426</v>
      </c>
      <c r="C18430" s="85">
        <v>18140</v>
      </c>
      <c r="D18430" s="85">
        <v>18426</v>
      </c>
      <c r="E18430" s="86" t="s">
        <v>28702</v>
      </c>
      <c r="F18430" s="85" t="s">
        <v>38</v>
      </c>
      <c r="G18430" s="86" t="s">
        <v>21821</v>
      </c>
      <c r="H18430" s="85" t="s">
        <v>30</v>
      </c>
      <c r="I18430" s="85">
        <v>1</v>
      </c>
      <c r="J18430" s="88">
        <v>0.14818093589296841</v>
      </c>
      <c r="K18430" s="146">
        <v>0.15693361274686585</v>
      </c>
      <c r="L18430" s="147">
        <v>6.9790915172982508E-10</v>
      </c>
      <c r="M18430" s="147">
        <v>2.0960149600876828E-2</v>
      </c>
      <c r="N18430" s="87">
        <v>2.2710190671866308</v>
      </c>
      <c r="O18430" s="88">
        <v>0.13453161334081931</v>
      </c>
      <c r="P18430" s="89">
        <v>59.238434095350371</v>
      </c>
    </row>
    <row r="18431" spans="1:16">
      <c r="A18431" s="75" t="s">
        <v>28703</v>
      </c>
      <c r="B18431" s="85">
        <v>18427</v>
      </c>
      <c r="C18431" s="85">
        <v>18141</v>
      </c>
      <c r="D18431" s="85">
        <v>18427</v>
      </c>
      <c r="E18431" s="86" t="s">
        <v>28702</v>
      </c>
      <c r="F18431" s="85" t="s">
        <v>11</v>
      </c>
      <c r="G18431" s="86" t="s">
        <v>21821</v>
      </c>
      <c r="H18431" s="85" t="s">
        <v>30</v>
      </c>
      <c r="I18431" s="85">
        <v>1</v>
      </c>
      <c r="J18431" s="88">
        <v>0.14519821341577779</v>
      </c>
      <c r="K18431" s="146">
        <v>0.1500673322705281</v>
      </c>
      <c r="L18431" s="147">
        <v>6.7963315700338611E-10</v>
      </c>
      <c r="M18431" s="147">
        <v>2.089506085505875E-2</v>
      </c>
      <c r="N18431" s="87">
        <v>2.245330163626714</v>
      </c>
      <c r="O18431" s="88">
        <v>0.1301367732829527</v>
      </c>
      <c r="P18431" s="89">
        <v>57.958858519386965</v>
      </c>
    </row>
    <row r="18432" spans="1:16">
      <c r="A18432" s="75" t="s">
        <v>28704</v>
      </c>
      <c r="B18432" s="85">
        <v>18428</v>
      </c>
      <c r="C18432" s="85">
        <v>18142</v>
      </c>
      <c r="D18432" s="85">
        <v>18428</v>
      </c>
      <c r="E18432" s="86" t="s">
        <v>28705</v>
      </c>
      <c r="F18432" s="85" t="s">
        <v>232</v>
      </c>
      <c r="G18432" s="86" t="s">
        <v>21821</v>
      </c>
      <c r="H18432" s="85" t="s">
        <v>30</v>
      </c>
      <c r="I18432" s="85">
        <v>1</v>
      </c>
      <c r="J18432" s="88">
        <v>0.1120257130716584</v>
      </c>
      <c r="K18432" s="146">
        <v>0.12022902027920629</v>
      </c>
      <c r="L18432" s="147">
        <v>5.5649637793672638E-10</v>
      </c>
      <c r="M18432" s="147">
        <v>1.5659628462381919E-2</v>
      </c>
      <c r="N18432" s="87">
        <v>1.715524450003568</v>
      </c>
      <c r="O18432" s="88">
        <v>0.1012121449455928</v>
      </c>
      <c r="P18432" s="89">
        <v>58.99778633022823</v>
      </c>
    </row>
    <row r="18433" spans="1:16">
      <c r="A18433" s="75" t="s">
        <v>28706</v>
      </c>
      <c r="B18433" s="85">
        <v>18429</v>
      </c>
      <c r="C18433" s="85">
        <v>18143</v>
      </c>
      <c r="D18433" s="85">
        <v>18429</v>
      </c>
      <c r="E18433" s="86" t="s">
        <v>28705</v>
      </c>
      <c r="F18433" s="85" t="s">
        <v>38</v>
      </c>
      <c r="G18433" s="86" t="s">
        <v>21821</v>
      </c>
      <c r="H18433" s="85" t="s">
        <v>30</v>
      </c>
      <c r="I18433" s="85">
        <v>1</v>
      </c>
      <c r="J18433" s="88">
        <v>0.1541627726934042</v>
      </c>
      <c r="K18433" s="146">
        <v>0.15676158900019119</v>
      </c>
      <c r="L18433" s="147">
        <v>6.8878571667310224E-10</v>
      </c>
      <c r="M18433" s="147">
        <v>2.159349215912414E-2</v>
      </c>
      <c r="N18433" s="87">
        <v>2.3432591991555332</v>
      </c>
      <c r="O18433" s="88">
        <v>0.13907769787175131</v>
      </c>
      <c r="P18433" s="89">
        <v>59.352246615258068</v>
      </c>
    </row>
    <row r="18434" spans="1:16">
      <c r="A18434" s="75" t="s">
        <v>28707</v>
      </c>
      <c r="B18434" s="85">
        <v>18430</v>
      </c>
      <c r="C18434" s="85">
        <v>18144</v>
      </c>
      <c r="D18434" s="85">
        <v>18430</v>
      </c>
      <c r="E18434" s="86" t="s">
        <v>28705</v>
      </c>
      <c r="F18434" s="85" t="s">
        <v>11</v>
      </c>
      <c r="G18434" s="86" t="s">
        <v>21821</v>
      </c>
      <c r="H18434" s="85" t="s">
        <v>30</v>
      </c>
      <c r="I18434" s="85">
        <v>1</v>
      </c>
      <c r="J18434" s="88">
        <v>0.1439939924293735</v>
      </c>
      <c r="K18434" s="146">
        <v>0.14268217266872599</v>
      </c>
      <c r="L18434" s="147">
        <v>6.415675703455358E-10</v>
      </c>
      <c r="M18434" s="147">
        <v>2.0606598524287489E-2</v>
      </c>
      <c r="N18434" s="87">
        <v>2.2142318705904511</v>
      </c>
      <c r="O18434" s="88">
        <v>0.12824376130172821</v>
      </c>
      <c r="P18434" s="89">
        <v>57.917945724234606</v>
      </c>
    </row>
    <row r="18435" spans="1:16">
      <c r="A18435" s="75" t="s">
        <v>28708</v>
      </c>
      <c r="B18435" s="85">
        <v>18431</v>
      </c>
      <c r="C18435" s="85">
        <v>18145</v>
      </c>
      <c r="D18435" s="85">
        <v>18431</v>
      </c>
      <c r="E18435" s="86" t="s">
        <v>28709</v>
      </c>
      <c r="F18435" s="85" t="s">
        <v>38</v>
      </c>
      <c r="G18435" s="86" t="s">
        <v>21821</v>
      </c>
      <c r="H18435" s="85" t="s">
        <v>30</v>
      </c>
      <c r="I18435" s="85">
        <v>1</v>
      </c>
      <c r="J18435" s="88">
        <v>0.15108852124551889</v>
      </c>
      <c r="K18435" s="146">
        <v>0.14648891614317908</v>
      </c>
      <c r="L18435" s="147">
        <v>6.3639317418849579E-10</v>
      </c>
      <c r="M18435" s="147">
        <v>2.1521422865517701E-2</v>
      </c>
      <c r="N18435" s="87">
        <v>2.3335296142982029</v>
      </c>
      <c r="O18435" s="88">
        <v>0.1362534618220215</v>
      </c>
      <c r="P18435" s="89">
        <v>58.389429037950748</v>
      </c>
    </row>
    <row r="18436" spans="1:16">
      <c r="A18436" s="75" t="s">
        <v>28710</v>
      </c>
      <c r="B18436" s="85">
        <v>18432</v>
      </c>
      <c r="C18436" s="85">
        <v>18146</v>
      </c>
      <c r="D18436" s="85">
        <v>18432</v>
      </c>
      <c r="E18436" s="86" t="s">
        <v>28709</v>
      </c>
      <c r="F18436" s="85" t="s">
        <v>11</v>
      </c>
      <c r="G18436" s="86" t="s">
        <v>21821</v>
      </c>
      <c r="H18436" s="85" t="s">
        <v>30</v>
      </c>
      <c r="I18436" s="85">
        <v>1</v>
      </c>
      <c r="J18436" s="88">
        <v>0.14780864689001019</v>
      </c>
      <c r="K18436" s="146">
        <v>0.13911057172098867</v>
      </c>
      <c r="L18436" s="147">
        <v>6.1668244002428581E-10</v>
      </c>
      <c r="M18436" s="147">
        <v>2.1449832344360469E-2</v>
      </c>
      <c r="N18436" s="87">
        <v>2.306102861933832</v>
      </c>
      <c r="O18436" s="88">
        <v>0.13154746370672751</v>
      </c>
      <c r="P18436" s="89">
        <v>57.043189997351455</v>
      </c>
    </row>
    <row r="18437" spans="1:16">
      <c r="A18437" s="75" t="s">
        <v>28711</v>
      </c>
      <c r="B18437" s="85">
        <v>18433</v>
      </c>
      <c r="C18437" s="85">
        <v>18147</v>
      </c>
      <c r="D18437" s="85">
        <v>18433</v>
      </c>
      <c r="E18437" s="86" t="s">
        <v>28712</v>
      </c>
      <c r="F18437" s="85" t="s">
        <v>232</v>
      </c>
      <c r="G18437" s="86" t="s">
        <v>21821</v>
      </c>
      <c r="H18437" s="85" t="s">
        <v>30</v>
      </c>
      <c r="I18437" s="85">
        <v>1</v>
      </c>
      <c r="J18437" s="88">
        <v>0.14490560377765291</v>
      </c>
      <c r="K18437" s="146">
        <v>0.16765008412791027</v>
      </c>
      <c r="L18437" s="147">
        <v>7.7009678295102689E-10</v>
      </c>
      <c r="M18437" s="147">
        <v>2.0184889393502679E-2</v>
      </c>
      <c r="N18437" s="87">
        <v>2.232091307692722</v>
      </c>
      <c r="O18437" s="88">
        <v>0.13184212980745411</v>
      </c>
      <c r="P18437" s="89">
        <v>59.066638247759343</v>
      </c>
    </row>
    <row r="18438" spans="1:16">
      <c r="A18438" s="75" t="s">
        <v>28713</v>
      </c>
      <c r="B18438" s="85">
        <v>18434</v>
      </c>
      <c r="C18438" s="85">
        <v>18148</v>
      </c>
      <c r="D18438" s="85">
        <v>18434</v>
      </c>
      <c r="E18438" s="86" t="s">
        <v>28712</v>
      </c>
      <c r="F18438" s="85" t="s">
        <v>243</v>
      </c>
      <c r="G18438" s="86" t="s">
        <v>21821</v>
      </c>
      <c r="H18438" s="85" t="s">
        <v>30</v>
      </c>
      <c r="I18438" s="85">
        <v>1</v>
      </c>
      <c r="J18438" s="88">
        <v>0.14728303533734499</v>
      </c>
      <c r="K18438" s="146">
        <v>0.19284740164982669</v>
      </c>
      <c r="L18438" s="147">
        <v>8.5761814831205008E-10</v>
      </c>
      <c r="M18438" s="147">
        <v>1.7203125771337101E-2</v>
      </c>
      <c r="N18438" s="87">
        <v>2.1787766873711512</v>
      </c>
      <c r="O18438" s="88">
        <v>0.13421538201656191</v>
      </c>
      <c r="P18438" s="89">
        <v>61.601256702678562</v>
      </c>
    </row>
    <row r="18439" spans="1:16">
      <c r="A18439" s="75" t="s">
        <v>21825</v>
      </c>
      <c r="B18439" s="85">
        <v>18435</v>
      </c>
      <c r="C18439" s="85">
        <v>13421</v>
      </c>
      <c r="D18439" s="85">
        <v>18435</v>
      </c>
      <c r="E18439" s="86" t="s">
        <v>21826</v>
      </c>
      <c r="F18439" s="85" t="s">
        <v>55</v>
      </c>
      <c r="G18439" s="86" t="s">
        <v>21827</v>
      </c>
      <c r="H18439" s="85" t="s">
        <v>30</v>
      </c>
      <c r="I18439" s="85">
        <v>1</v>
      </c>
      <c r="J18439" s="88">
        <v>7.0844421462822691E-3</v>
      </c>
      <c r="K18439" s="146">
        <v>1.7257032519381581E-2</v>
      </c>
      <c r="L18439" s="147">
        <v>6.1258616044312369E-11</v>
      </c>
      <c r="M18439" s="147">
        <v>8.8985876967038341E-4</v>
      </c>
      <c r="N18439" s="87">
        <v>9.2647630595487918E-2</v>
      </c>
      <c r="O18439" s="88">
        <v>6.4826780000765494E-3</v>
      </c>
      <c r="P18439" s="89">
        <v>69.971330711961741</v>
      </c>
    </row>
    <row r="18440" spans="1:16">
      <c r="A18440" s="75" t="s">
        <v>28714</v>
      </c>
      <c r="B18440" s="85">
        <v>18436</v>
      </c>
      <c r="C18440" s="85">
        <v>18149</v>
      </c>
      <c r="D18440" s="85">
        <v>18436</v>
      </c>
      <c r="E18440" s="86" t="s">
        <v>21827</v>
      </c>
      <c r="F18440" s="85" t="s">
        <v>55</v>
      </c>
      <c r="G18440" s="86" t="s">
        <v>21827</v>
      </c>
      <c r="H18440" s="85" t="s">
        <v>30</v>
      </c>
      <c r="I18440" s="85">
        <v>1</v>
      </c>
      <c r="J18440" s="88">
        <v>7.0844421462822682E-3</v>
      </c>
      <c r="K18440" s="146">
        <v>1.7257032519381578E-2</v>
      </c>
      <c r="L18440" s="147">
        <v>6.1258616044312369E-11</v>
      </c>
      <c r="M18440" s="147">
        <v>8.8985876967038362E-4</v>
      </c>
      <c r="N18440" s="87">
        <v>9.2647630595487945E-2</v>
      </c>
      <c r="O18440" s="88">
        <v>6.4826780000765494E-3</v>
      </c>
      <c r="P18440" s="89">
        <v>69.971330711961713</v>
      </c>
    </row>
    <row r="18441" spans="1:16">
      <c r="A18441" s="75" t="s">
        <v>21828</v>
      </c>
      <c r="B18441" s="85">
        <v>18437</v>
      </c>
      <c r="C18441" s="85">
        <v>13422</v>
      </c>
      <c r="D18441" s="85">
        <v>18437</v>
      </c>
      <c r="E18441" s="86" t="s">
        <v>21829</v>
      </c>
      <c r="F18441" s="85" t="s">
        <v>55</v>
      </c>
      <c r="G18441" s="86" t="s">
        <v>77</v>
      </c>
      <c r="H18441" s="85" t="s">
        <v>30</v>
      </c>
      <c r="I18441" s="85">
        <v>1</v>
      </c>
      <c r="J18441" s="88">
        <v>1.016351302910071E-2</v>
      </c>
      <c r="K18441" s="146">
        <v>2.6445887644183392E-2</v>
      </c>
      <c r="L18441" s="147">
        <v>9.6094187729733199E-11</v>
      </c>
      <c r="M18441" s="147">
        <v>1.282940382095155E-3</v>
      </c>
      <c r="N18441" s="87">
        <v>0.13313525513890229</v>
      </c>
      <c r="O18441" s="88">
        <v>9.3023888496776806E-3</v>
      </c>
      <c r="P18441" s="89">
        <v>69.871716848946889</v>
      </c>
    </row>
    <row r="18442" spans="1:16">
      <c r="A18442" s="75" t="s">
        <v>28715</v>
      </c>
      <c r="B18442" s="85">
        <v>18438</v>
      </c>
      <c r="C18442" s="85">
        <v>18150</v>
      </c>
      <c r="D18442" s="85">
        <v>18438</v>
      </c>
      <c r="E18442" s="86" t="s">
        <v>77</v>
      </c>
      <c r="F18442" s="85" t="s">
        <v>55</v>
      </c>
      <c r="G18442" s="86" t="s">
        <v>77</v>
      </c>
      <c r="H18442" s="85" t="s">
        <v>30</v>
      </c>
      <c r="I18442" s="85">
        <v>1</v>
      </c>
      <c r="J18442" s="88">
        <v>1.016351302910071E-2</v>
      </c>
      <c r="K18442" s="146">
        <v>2.6445887644183395E-2</v>
      </c>
      <c r="L18442" s="147">
        <v>9.6094187729733225E-11</v>
      </c>
      <c r="M18442" s="147">
        <v>1.282940382095132E-3</v>
      </c>
      <c r="N18442" s="87">
        <v>0.13313525513890229</v>
      </c>
      <c r="O18442" s="88">
        <v>9.3023888496776841E-3</v>
      </c>
      <c r="P18442" s="89">
        <v>69.871716848946917</v>
      </c>
    </row>
    <row r="18443" spans="1:16">
      <c r="A18443" s="75" t="s">
        <v>21830</v>
      </c>
      <c r="B18443" s="85">
        <v>18439</v>
      </c>
      <c r="C18443" s="85">
        <v>13423</v>
      </c>
      <c r="D18443" s="85">
        <v>18439</v>
      </c>
      <c r="E18443" s="86" t="s">
        <v>21831</v>
      </c>
      <c r="F18443" s="85" t="s">
        <v>55</v>
      </c>
      <c r="G18443" s="86" t="s">
        <v>21832</v>
      </c>
      <c r="H18443" s="85" t="s">
        <v>30</v>
      </c>
      <c r="I18443" s="85">
        <v>1</v>
      </c>
      <c r="J18443" s="88">
        <v>2.247581462821838E-2</v>
      </c>
      <c r="K18443" s="146">
        <v>4.9103779658313911E-2</v>
      </c>
      <c r="L18443" s="147">
        <v>1.7114941638551799E-10</v>
      </c>
      <c r="M18443" s="147">
        <v>2.811324634371933E-3</v>
      </c>
      <c r="N18443" s="87">
        <v>0.29759824618946512</v>
      </c>
      <c r="O18443" s="88">
        <v>2.0178367782913351E-2</v>
      </c>
      <c r="P18443" s="89">
        <v>67.804054766058158</v>
      </c>
    </row>
    <row r="18444" spans="1:16">
      <c r="A18444" s="75" t="s">
        <v>28716</v>
      </c>
      <c r="B18444" s="85">
        <v>18440</v>
      </c>
      <c r="C18444" s="85">
        <v>18151</v>
      </c>
      <c r="D18444" s="85">
        <v>18440</v>
      </c>
      <c r="E18444" s="86" t="s">
        <v>21832</v>
      </c>
      <c r="F18444" s="85" t="s">
        <v>55</v>
      </c>
      <c r="G18444" s="86" t="s">
        <v>21832</v>
      </c>
      <c r="H18444" s="85" t="s">
        <v>30</v>
      </c>
      <c r="I18444" s="85">
        <v>1</v>
      </c>
      <c r="J18444" s="88">
        <v>2.247581462821838E-2</v>
      </c>
      <c r="K18444" s="146">
        <v>4.9103779658313911E-2</v>
      </c>
      <c r="L18444" s="147">
        <v>1.7114941638551799E-10</v>
      </c>
      <c r="M18444" s="147">
        <v>2.811324634371933E-3</v>
      </c>
      <c r="N18444" s="87">
        <v>0.29759824618946512</v>
      </c>
      <c r="O18444" s="88">
        <v>2.0178367782913351E-2</v>
      </c>
      <c r="P18444" s="89">
        <v>67.804054766058158</v>
      </c>
    </row>
    <row r="18445" spans="1:16">
      <c r="A18445" s="75" t="s">
        <v>21833</v>
      </c>
      <c r="B18445" s="85">
        <v>18441</v>
      </c>
      <c r="C18445" s="85">
        <v>13424</v>
      </c>
      <c r="D18445" s="85">
        <v>18441</v>
      </c>
      <c r="E18445" s="86" t="s">
        <v>21834</v>
      </c>
      <c r="F18445" s="85" t="s">
        <v>55</v>
      </c>
      <c r="G18445" s="86" t="s">
        <v>21835</v>
      </c>
      <c r="H18445" s="85" t="s">
        <v>30</v>
      </c>
      <c r="I18445" s="85">
        <v>1</v>
      </c>
      <c r="J18445" s="88">
        <v>1.9484465321837601E-2</v>
      </c>
      <c r="K18445" s="146">
        <v>4.3610261310191543E-2</v>
      </c>
      <c r="L18445" s="147">
        <v>1.5254266119815329E-10</v>
      </c>
      <c r="M18445" s="147">
        <v>2.4277055161683559E-3</v>
      </c>
      <c r="N18445" s="87">
        <v>0.25681389392979831</v>
      </c>
      <c r="O18445" s="88">
        <v>1.7480381983694091E-2</v>
      </c>
      <c r="P18445" s="89">
        <v>68.066340633705991</v>
      </c>
    </row>
    <row r="18446" spans="1:16">
      <c r="A18446" s="75" t="s">
        <v>28717</v>
      </c>
      <c r="B18446" s="85">
        <v>18442</v>
      </c>
      <c r="C18446" s="85">
        <v>18152</v>
      </c>
      <c r="D18446" s="85">
        <v>18442</v>
      </c>
      <c r="E18446" s="86" t="s">
        <v>21835</v>
      </c>
      <c r="F18446" s="85" t="s">
        <v>55</v>
      </c>
      <c r="G18446" s="86" t="s">
        <v>21835</v>
      </c>
      <c r="H18446" s="85" t="s">
        <v>30</v>
      </c>
      <c r="I18446" s="85">
        <v>1</v>
      </c>
      <c r="J18446" s="88">
        <v>1.9484465321837601E-2</v>
      </c>
      <c r="K18446" s="146">
        <v>4.3610261310191543E-2</v>
      </c>
      <c r="L18446" s="147">
        <v>1.5254266119815329E-10</v>
      </c>
      <c r="M18446" s="147">
        <v>2.4277055161683559E-3</v>
      </c>
      <c r="N18446" s="87">
        <v>0.25681389392979831</v>
      </c>
      <c r="O18446" s="88">
        <v>1.7480381983694091E-2</v>
      </c>
      <c r="P18446" s="89">
        <v>68.066340633705991</v>
      </c>
    </row>
    <row r="18447" spans="1:16">
      <c r="A18447" s="75" t="s">
        <v>21836</v>
      </c>
      <c r="B18447" s="85">
        <v>18443</v>
      </c>
      <c r="C18447" s="85">
        <v>13425</v>
      </c>
      <c r="D18447" s="85">
        <v>18443</v>
      </c>
      <c r="E18447" s="86" t="s">
        <v>21837</v>
      </c>
      <c r="F18447" s="85" t="s">
        <v>55</v>
      </c>
      <c r="G18447" s="86" t="s">
        <v>21838</v>
      </c>
      <c r="H18447" s="85" t="s">
        <v>30</v>
      </c>
      <c r="I18447" s="85">
        <v>1</v>
      </c>
      <c r="J18447" s="88">
        <v>0.1184004261293808</v>
      </c>
      <c r="K18447" s="146">
        <v>0.30838435643204315</v>
      </c>
      <c r="L18447" s="147">
        <v>1.128632850034938E-9</v>
      </c>
      <c r="M18447" s="147">
        <v>1.497416066604438E-2</v>
      </c>
      <c r="N18447" s="87">
        <v>1.551157538164798</v>
      </c>
      <c r="O18447" s="88">
        <v>0.10839011760763401</v>
      </c>
      <c r="P18447" s="89">
        <v>69.876924129751686</v>
      </c>
    </row>
    <row r="18448" spans="1:16">
      <c r="A18448" s="75" t="s">
        <v>28718</v>
      </c>
      <c r="B18448" s="85">
        <v>18444</v>
      </c>
      <c r="C18448" s="85">
        <v>18153</v>
      </c>
      <c r="D18448" s="85">
        <v>18444</v>
      </c>
      <c r="E18448" s="86" t="s">
        <v>21838</v>
      </c>
      <c r="F18448" s="85" t="s">
        <v>55</v>
      </c>
      <c r="G18448" s="86" t="s">
        <v>21838</v>
      </c>
      <c r="H18448" s="85" t="s">
        <v>30</v>
      </c>
      <c r="I18448" s="85">
        <v>1</v>
      </c>
      <c r="J18448" s="88">
        <v>0.1184004261293808</v>
      </c>
      <c r="K18448" s="146">
        <v>0.30838435643204315</v>
      </c>
      <c r="L18448" s="147">
        <v>1.128632850034938E-9</v>
      </c>
      <c r="M18448" s="147">
        <v>1.497416066604438E-2</v>
      </c>
      <c r="N18448" s="87">
        <v>1.551157538164798</v>
      </c>
      <c r="O18448" s="88">
        <v>0.10839011760763401</v>
      </c>
      <c r="P18448" s="89">
        <v>69.876924129751686</v>
      </c>
    </row>
    <row r="18449" spans="1:16">
      <c r="A18449" s="75" t="s">
        <v>21839</v>
      </c>
      <c r="B18449" s="85">
        <v>18445</v>
      </c>
      <c r="C18449" s="85">
        <v>13426</v>
      </c>
      <c r="D18449" s="85">
        <v>18445</v>
      </c>
      <c r="E18449" s="86" t="s">
        <v>21840</v>
      </c>
      <c r="F18449" s="85" t="s">
        <v>55</v>
      </c>
      <c r="G18449" s="86" t="s">
        <v>21841</v>
      </c>
      <c r="H18449" s="85" t="s">
        <v>30</v>
      </c>
      <c r="I18449" s="85">
        <v>1</v>
      </c>
      <c r="J18449" s="88">
        <v>1.07361670617132E-2</v>
      </c>
      <c r="K18449" s="146">
        <v>2.7822598979256694E-2</v>
      </c>
      <c r="L18449" s="147">
        <v>1.014493278624241E-10</v>
      </c>
      <c r="M18449" s="147">
        <v>1.3583719526813439E-3</v>
      </c>
      <c r="N18449" s="87">
        <v>0.14082921579302979</v>
      </c>
      <c r="O18449" s="88">
        <v>9.8294606567649739E-3</v>
      </c>
      <c r="P18449" s="89">
        <v>69.797027565721024</v>
      </c>
    </row>
    <row r="18450" spans="1:16">
      <c r="A18450" s="75" t="s">
        <v>28719</v>
      </c>
      <c r="B18450" s="85">
        <v>18446</v>
      </c>
      <c r="C18450" s="85">
        <v>18154</v>
      </c>
      <c r="D18450" s="85">
        <v>18446</v>
      </c>
      <c r="E18450" s="86" t="s">
        <v>21841</v>
      </c>
      <c r="F18450" s="85" t="s">
        <v>55</v>
      </c>
      <c r="G18450" s="86" t="s">
        <v>21841</v>
      </c>
      <c r="H18450" s="85" t="s">
        <v>30</v>
      </c>
      <c r="I18450" s="85">
        <v>1</v>
      </c>
      <c r="J18450" s="88">
        <v>1.07361670617132E-2</v>
      </c>
      <c r="K18450" s="146">
        <v>2.782259897925669E-2</v>
      </c>
      <c r="L18450" s="147">
        <v>1.01449327862424E-10</v>
      </c>
      <c r="M18450" s="147">
        <v>1.3583719526813439E-3</v>
      </c>
      <c r="N18450" s="87">
        <v>0.14082921579302979</v>
      </c>
      <c r="O18450" s="88">
        <v>9.8294606567649722E-3</v>
      </c>
      <c r="P18450" s="89">
        <v>69.79702756572101</v>
      </c>
    </row>
    <row r="18451" spans="1:16">
      <c r="A18451" s="75" t="s">
        <v>21842</v>
      </c>
      <c r="B18451" s="85">
        <v>18447</v>
      </c>
      <c r="C18451" s="85">
        <v>13427</v>
      </c>
      <c r="D18451" s="85">
        <v>18447</v>
      </c>
      <c r="E18451" s="86" t="s">
        <v>21843</v>
      </c>
      <c r="F18451" s="85" t="s">
        <v>55</v>
      </c>
      <c r="G18451" s="86" t="s">
        <v>21844</v>
      </c>
      <c r="H18451" s="85" t="s">
        <v>30</v>
      </c>
      <c r="I18451" s="85">
        <v>1</v>
      </c>
      <c r="J18451" s="88">
        <v>8.1492854261344706E-3</v>
      </c>
      <c r="K18451" s="146">
        <v>1.9944310140716626E-2</v>
      </c>
      <c r="L18451" s="147">
        <v>7.1694227507355795E-11</v>
      </c>
      <c r="M18451" s="147">
        <v>1.02547107850914E-3</v>
      </c>
      <c r="N18451" s="87">
        <v>0.1066099387654537</v>
      </c>
      <c r="O18451" s="88">
        <v>7.4587469034110348E-3</v>
      </c>
      <c r="P18451" s="89">
        <v>69.962960205995316</v>
      </c>
    </row>
    <row r="18452" spans="1:16">
      <c r="A18452" s="75" t="s">
        <v>28720</v>
      </c>
      <c r="B18452" s="85">
        <v>18448</v>
      </c>
      <c r="C18452" s="85">
        <v>18155</v>
      </c>
      <c r="D18452" s="85">
        <v>18448</v>
      </c>
      <c r="E18452" s="86" t="s">
        <v>21844</v>
      </c>
      <c r="F18452" s="85" t="s">
        <v>55</v>
      </c>
      <c r="G18452" s="86" t="s">
        <v>21844</v>
      </c>
      <c r="H18452" s="85" t="s">
        <v>30</v>
      </c>
      <c r="I18452" s="85">
        <v>1</v>
      </c>
      <c r="J18452" s="88">
        <v>8.1492854261344706E-3</v>
      </c>
      <c r="K18452" s="146">
        <v>1.9944310140716626E-2</v>
      </c>
      <c r="L18452" s="147">
        <v>7.1694227507355795E-11</v>
      </c>
      <c r="M18452" s="147">
        <v>1.02547107850914E-3</v>
      </c>
      <c r="N18452" s="87">
        <v>0.1066099387654537</v>
      </c>
      <c r="O18452" s="88">
        <v>7.4587469034110348E-3</v>
      </c>
      <c r="P18452" s="89">
        <v>69.962960205995316</v>
      </c>
    </row>
    <row r="18453" spans="1:16">
      <c r="A18453" s="75" t="s">
        <v>21845</v>
      </c>
      <c r="B18453" s="85">
        <v>18449</v>
      </c>
      <c r="C18453" s="85">
        <v>13428</v>
      </c>
      <c r="D18453" s="85">
        <v>18449</v>
      </c>
      <c r="E18453" s="86" t="s">
        <v>21846</v>
      </c>
      <c r="F18453" s="85" t="s">
        <v>55</v>
      </c>
      <c r="G18453" s="86" t="s">
        <v>21847</v>
      </c>
      <c r="H18453" s="85" t="s">
        <v>30</v>
      </c>
      <c r="I18453" s="85">
        <v>1</v>
      </c>
      <c r="J18453" s="88">
        <v>6.5947863628591074E-3</v>
      </c>
      <c r="K18453" s="146">
        <v>1.6154994574952834E-2</v>
      </c>
      <c r="L18453" s="147">
        <v>5.8084118934548973E-11</v>
      </c>
      <c r="M18453" s="147">
        <v>8.28942197856751E-4</v>
      </c>
      <c r="N18453" s="87">
        <v>8.6260719292394025E-2</v>
      </c>
      <c r="O18453" s="88">
        <v>6.0354535767067358E-3</v>
      </c>
      <c r="P18453" s="89">
        <v>69.967577667056474</v>
      </c>
    </row>
    <row r="18454" spans="1:16">
      <c r="A18454" s="75" t="s">
        <v>28721</v>
      </c>
      <c r="B18454" s="85">
        <v>18450</v>
      </c>
      <c r="C18454" s="85">
        <v>18156</v>
      </c>
      <c r="D18454" s="85">
        <v>18450</v>
      </c>
      <c r="E18454" s="86" t="s">
        <v>21847</v>
      </c>
      <c r="F18454" s="85" t="s">
        <v>55</v>
      </c>
      <c r="G18454" s="86" t="s">
        <v>21847</v>
      </c>
      <c r="H18454" s="85" t="s">
        <v>30</v>
      </c>
      <c r="I18454" s="85">
        <v>1</v>
      </c>
      <c r="J18454" s="88">
        <v>6.5947863628587899E-3</v>
      </c>
      <c r="K18454" s="146">
        <v>1.6154994574952491E-2</v>
      </c>
      <c r="L18454" s="147">
        <v>5.80841189345477E-11</v>
      </c>
      <c r="M18454" s="147">
        <v>8.2894219785664669E-4</v>
      </c>
      <c r="N18454" s="87">
        <v>8.6260719292383187E-2</v>
      </c>
      <c r="O18454" s="88">
        <v>6.0354535767064782E-3</v>
      </c>
      <c r="P18454" s="89">
        <v>69.967577667062287</v>
      </c>
    </row>
    <row r="18455" spans="1:16">
      <c r="A18455" s="75" t="s">
        <v>21848</v>
      </c>
      <c r="B18455" s="85">
        <v>18451</v>
      </c>
      <c r="C18455" s="85">
        <v>13429</v>
      </c>
      <c r="D18455" s="85">
        <v>18451</v>
      </c>
      <c r="E18455" s="86" t="s">
        <v>21849</v>
      </c>
      <c r="F18455" s="85" t="s">
        <v>55</v>
      </c>
      <c r="G18455" s="86" t="s">
        <v>21850</v>
      </c>
      <c r="H18455" s="85" t="s">
        <v>30</v>
      </c>
      <c r="I18455" s="85">
        <v>1</v>
      </c>
      <c r="J18455" s="88">
        <v>5.9660149227003918E-2</v>
      </c>
      <c r="K18455" s="146">
        <v>9.48153586354223E-2</v>
      </c>
      <c r="L18455" s="147">
        <v>3.4365245901476352E-10</v>
      </c>
      <c r="M18455" s="147">
        <v>6.4400596202601901E-3</v>
      </c>
      <c r="N18455" s="87">
        <v>0.79274447158936678</v>
      </c>
      <c r="O18455" s="88">
        <v>5.4006494732666187E-2</v>
      </c>
      <c r="P18455" s="89">
        <v>68.125980903265102</v>
      </c>
    </row>
    <row r="18456" spans="1:16">
      <c r="A18456" s="75" t="s">
        <v>28754</v>
      </c>
      <c r="B18456" s="85">
        <v>18452</v>
      </c>
      <c r="C18456" s="85">
        <v>18173</v>
      </c>
      <c r="D18456" s="85">
        <v>18452</v>
      </c>
      <c r="E18456" s="86" t="s">
        <v>21850</v>
      </c>
      <c r="F18456" s="85" t="s">
        <v>55</v>
      </c>
      <c r="G18456" s="86" t="s">
        <v>21850</v>
      </c>
      <c r="H18456" s="85" t="s">
        <v>30</v>
      </c>
      <c r="I18456" s="85">
        <v>1</v>
      </c>
      <c r="J18456" s="88">
        <v>5.9660149227003918E-2</v>
      </c>
      <c r="K18456" s="146">
        <v>9.48153586354223E-2</v>
      </c>
      <c r="L18456" s="147">
        <v>3.4365245901476352E-10</v>
      </c>
      <c r="M18456" s="147">
        <v>6.4400596202601901E-3</v>
      </c>
      <c r="N18456" s="87">
        <v>0.79274447158936678</v>
      </c>
      <c r="O18456" s="88">
        <v>5.4006494732666187E-2</v>
      </c>
      <c r="P18456" s="89">
        <v>68.125980903265102</v>
      </c>
    </row>
    <row r="18457" spans="1:16">
      <c r="A18457" s="75" t="s">
        <v>21851</v>
      </c>
      <c r="B18457" s="85">
        <v>18453</v>
      </c>
      <c r="C18457" s="85">
        <v>13430</v>
      </c>
      <c r="D18457" s="85">
        <v>18453</v>
      </c>
      <c r="E18457" s="86" t="s">
        <v>21852</v>
      </c>
      <c r="F18457" s="85" t="s">
        <v>55</v>
      </c>
      <c r="G18457" s="86" t="s">
        <v>21853</v>
      </c>
      <c r="H18457" s="85" t="s">
        <v>30</v>
      </c>
      <c r="I18457" s="85">
        <v>1</v>
      </c>
      <c r="J18457" s="88">
        <v>5.7715772177856353E-2</v>
      </c>
      <c r="K18457" s="146">
        <v>9.1244571709142741E-2</v>
      </c>
      <c r="L18457" s="147">
        <v>3.3155806814297588E-10</v>
      </c>
      <c r="M18457" s="147">
        <v>6.1907071934278277E-3</v>
      </c>
      <c r="N18457" s="87">
        <v>0.76623464262058194</v>
      </c>
      <c r="O18457" s="88">
        <v>5.2252803963173597E-2</v>
      </c>
      <c r="P18457" s="89">
        <v>68.194259377864924</v>
      </c>
    </row>
    <row r="18458" spans="1:16">
      <c r="A18458" s="75" t="s">
        <v>28755</v>
      </c>
      <c r="B18458" s="85">
        <v>18454</v>
      </c>
      <c r="C18458" s="85">
        <v>18174</v>
      </c>
      <c r="D18458" s="85">
        <v>18454</v>
      </c>
      <c r="E18458" s="86" t="s">
        <v>21853</v>
      </c>
      <c r="F18458" s="85" t="s">
        <v>55</v>
      </c>
      <c r="G18458" s="86" t="s">
        <v>21853</v>
      </c>
      <c r="H18458" s="85" t="s">
        <v>30</v>
      </c>
      <c r="I18458" s="85">
        <v>1</v>
      </c>
      <c r="J18458" s="88">
        <v>5.7715772177856353E-2</v>
      </c>
      <c r="K18458" s="146">
        <v>9.1244571709142741E-2</v>
      </c>
      <c r="L18458" s="147">
        <v>3.3155806814297588E-10</v>
      </c>
      <c r="M18458" s="147">
        <v>6.1907071934278277E-3</v>
      </c>
      <c r="N18458" s="87">
        <v>0.76623464262058194</v>
      </c>
      <c r="O18458" s="88">
        <v>5.2252803963173597E-2</v>
      </c>
      <c r="P18458" s="89">
        <v>68.194259377864924</v>
      </c>
    </row>
    <row r="18459" spans="1:16">
      <c r="A18459" s="75" t="s">
        <v>21854</v>
      </c>
      <c r="B18459" s="85">
        <v>18455</v>
      </c>
      <c r="C18459" s="85">
        <v>13431</v>
      </c>
      <c r="D18459" s="85">
        <v>18455</v>
      </c>
      <c r="E18459" s="86" t="s">
        <v>21855</v>
      </c>
      <c r="F18459" s="85" t="s">
        <v>55</v>
      </c>
      <c r="G18459" s="86" t="s">
        <v>21856</v>
      </c>
      <c r="H18459" s="85" t="s">
        <v>3007</v>
      </c>
      <c r="I18459" s="85">
        <v>1</v>
      </c>
      <c r="J18459" s="88">
        <v>105.69857110241919</v>
      </c>
      <c r="K18459" s="146">
        <v>85.354438639115614</v>
      </c>
      <c r="L18459" s="147">
        <v>3.7881796025395558E-7</v>
      </c>
      <c r="M18459" s="147">
        <v>14.34343664734711</v>
      </c>
      <c r="N18459" s="87">
        <v>1478.411322010606</v>
      </c>
      <c r="O18459" s="88">
        <v>97.471514895038879</v>
      </c>
      <c r="P18459" s="89">
        <v>65.929902892301868</v>
      </c>
    </row>
    <row r="18460" spans="1:16">
      <c r="A18460" s="75" t="s">
        <v>28756</v>
      </c>
      <c r="B18460" s="85">
        <v>18456</v>
      </c>
      <c r="C18460" s="85">
        <v>18175</v>
      </c>
      <c r="D18460" s="85">
        <v>18456</v>
      </c>
      <c r="E18460" s="86" t="s">
        <v>21856</v>
      </c>
      <c r="F18460" s="85" t="s">
        <v>55</v>
      </c>
      <c r="G18460" s="86" t="s">
        <v>21856</v>
      </c>
      <c r="H18460" s="85" t="s">
        <v>3007</v>
      </c>
      <c r="I18460" s="85">
        <v>1</v>
      </c>
      <c r="J18460" s="88">
        <v>105.69857110241919</v>
      </c>
      <c r="K18460" s="146">
        <v>85.354438639115614</v>
      </c>
      <c r="L18460" s="147">
        <v>3.7881796025395558E-7</v>
      </c>
      <c r="M18460" s="147">
        <v>14.34343664734712</v>
      </c>
      <c r="N18460" s="87">
        <v>1478.411322010606</v>
      </c>
      <c r="O18460" s="88">
        <v>97.471514895038908</v>
      </c>
      <c r="P18460" s="89">
        <v>65.929902892301882</v>
      </c>
    </row>
    <row r="18461" spans="1:16">
      <c r="A18461" s="75" t="s">
        <v>21857</v>
      </c>
      <c r="B18461" s="85">
        <v>18457</v>
      </c>
      <c r="C18461" s="85">
        <v>13432</v>
      </c>
      <c r="D18461" s="85">
        <v>18457</v>
      </c>
      <c r="E18461" s="86" t="s">
        <v>21858</v>
      </c>
      <c r="F18461" s="85" t="s">
        <v>55</v>
      </c>
      <c r="G18461" s="86" t="s">
        <v>21859</v>
      </c>
      <c r="H18461" s="85" t="s">
        <v>260</v>
      </c>
      <c r="I18461" s="85">
        <v>1</v>
      </c>
      <c r="J18461" s="88">
        <v>179.32447812309721</v>
      </c>
      <c r="K18461" s="146">
        <v>143.62668655328565</v>
      </c>
      <c r="L18461" s="147">
        <v>6.4169470471509326E-7</v>
      </c>
      <c r="M18461" s="147">
        <v>24.48506660958321</v>
      </c>
      <c r="N18461" s="87">
        <v>2517.0926882331169</v>
      </c>
      <c r="O18461" s="88">
        <v>165.4357533415662</v>
      </c>
      <c r="P18461" s="89">
        <v>65.724935007337564</v>
      </c>
    </row>
    <row r="18462" spans="1:16">
      <c r="A18462" s="75" t="s">
        <v>28757</v>
      </c>
      <c r="B18462" s="85">
        <v>18458</v>
      </c>
      <c r="C18462" s="85">
        <v>18176</v>
      </c>
      <c r="D18462" s="85">
        <v>18458</v>
      </c>
      <c r="E18462" s="86" t="s">
        <v>21859</v>
      </c>
      <c r="F18462" s="85" t="s">
        <v>55</v>
      </c>
      <c r="G18462" s="86" t="s">
        <v>21859</v>
      </c>
      <c r="H18462" s="85" t="s">
        <v>260</v>
      </c>
      <c r="I18462" s="85">
        <v>1</v>
      </c>
      <c r="J18462" s="88">
        <v>179.32447812309729</v>
      </c>
      <c r="K18462" s="146">
        <v>143.62668655328559</v>
      </c>
      <c r="L18462" s="147">
        <v>6.4169470471509326E-7</v>
      </c>
      <c r="M18462" s="147">
        <v>24.48506660958321</v>
      </c>
      <c r="N18462" s="87">
        <v>2517.0926882331169</v>
      </c>
      <c r="O18462" s="88">
        <v>165.4357533415662</v>
      </c>
      <c r="P18462" s="89">
        <v>65.724935007337564</v>
      </c>
    </row>
    <row r="18463" spans="1:16">
      <c r="A18463" s="75" t="s">
        <v>21860</v>
      </c>
      <c r="B18463" s="85">
        <v>18459</v>
      </c>
      <c r="C18463" s="85">
        <v>13433</v>
      </c>
      <c r="D18463" s="85">
        <v>18459</v>
      </c>
      <c r="E18463" s="86" t="s">
        <v>21861</v>
      </c>
      <c r="F18463" s="85" t="s">
        <v>55</v>
      </c>
      <c r="G18463" s="86" t="s">
        <v>21862</v>
      </c>
      <c r="H18463" s="85" t="s">
        <v>21863</v>
      </c>
      <c r="I18463" s="85">
        <v>1</v>
      </c>
      <c r="J18463" s="88">
        <v>0.10708154233580031</v>
      </c>
      <c r="K18463" s="146">
        <v>8.8130308723960438E-2</v>
      </c>
      <c r="L18463" s="147">
        <v>4.3647109964799648E-10</v>
      </c>
      <c r="M18463" s="147">
        <v>1.464111292344219E-2</v>
      </c>
      <c r="N18463" s="87">
        <v>1.517421054037539</v>
      </c>
      <c r="O18463" s="88">
        <v>9.8661902287687717E-2</v>
      </c>
      <c r="P18463" s="89">
        <v>65.019463137913576</v>
      </c>
    </row>
    <row r="18464" spans="1:16">
      <c r="A18464" s="75" t="s">
        <v>28760</v>
      </c>
      <c r="B18464" s="85">
        <v>18460</v>
      </c>
      <c r="C18464" s="85">
        <v>18178</v>
      </c>
      <c r="D18464" s="85">
        <v>18460</v>
      </c>
      <c r="E18464" s="86" t="s">
        <v>21862</v>
      </c>
      <c r="F18464" s="85" t="s">
        <v>55</v>
      </c>
      <c r="G18464" s="86" t="s">
        <v>21862</v>
      </c>
      <c r="H18464" s="85" t="s">
        <v>21863</v>
      </c>
      <c r="I18464" s="85">
        <v>1</v>
      </c>
      <c r="J18464" s="88">
        <v>0.10708154233580031</v>
      </c>
      <c r="K18464" s="146">
        <v>8.8130308723960438E-2</v>
      </c>
      <c r="L18464" s="147">
        <v>4.3647109964799648E-10</v>
      </c>
      <c r="M18464" s="147">
        <v>1.464111292344219E-2</v>
      </c>
      <c r="N18464" s="87">
        <v>1.517421054037539</v>
      </c>
      <c r="O18464" s="88">
        <v>9.8661902287687717E-2</v>
      </c>
      <c r="P18464" s="89">
        <v>65.019463137913576</v>
      </c>
    </row>
    <row r="18465" spans="1:16">
      <c r="A18465" s="75" t="s">
        <v>21864</v>
      </c>
      <c r="B18465" s="85">
        <v>18461</v>
      </c>
      <c r="C18465" s="85">
        <v>13434</v>
      </c>
      <c r="D18465" s="85">
        <v>18461</v>
      </c>
      <c r="E18465" s="86" t="s">
        <v>21865</v>
      </c>
      <c r="F18465" s="85" t="s">
        <v>55</v>
      </c>
      <c r="G18465" s="86" t="s">
        <v>21866</v>
      </c>
      <c r="H18465" s="85" t="s">
        <v>21863</v>
      </c>
      <c r="I18465" s="85">
        <v>1</v>
      </c>
      <c r="J18465" s="88">
        <v>0.10905809107317781</v>
      </c>
      <c r="K18465" s="146">
        <v>8.9418815583579364E-2</v>
      </c>
      <c r="L18465" s="147">
        <v>4.3520046061395608E-10</v>
      </c>
      <c r="M18465" s="147">
        <v>1.474535353229901E-2</v>
      </c>
      <c r="N18465" s="87">
        <v>1.550653911482947</v>
      </c>
      <c r="O18465" s="88">
        <v>0.1003710409577791</v>
      </c>
      <c r="P18465" s="89">
        <v>64.728202866228614</v>
      </c>
    </row>
    <row r="18466" spans="1:16">
      <c r="A18466" s="75" t="s">
        <v>28761</v>
      </c>
      <c r="B18466" s="85">
        <v>18462</v>
      </c>
      <c r="C18466" s="85">
        <v>18179</v>
      </c>
      <c r="D18466" s="85">
        <v>18462</v>
      </c>
      <c r="E18466" s="86" t="s">
        <v>21866</v>
      </c>
      <c r="F18466" s="85" t="s">
        <v>55</v>
      </c>
      <c r="G18466" s="86" t="s">
        <v>21866</v>
      </c>
      <c r="H18466" s="85" t="s">
        <v>21863</v>
      </c>
      <c r="I18466" s="85">
        <v>1</v>
      </c>
      <c r="J18466" s="88">
        <v>0.10905809107317781</v>
      </c>
      <c r="K18466" s="146">
        <v>8.9418815583579364E-2</v>
      </c>
      <c r="L18466" s="147">
        <v>4.3520046061395608E-10</v>
      </c>
      <c r="M18466" s="147">
        <v>1.474535353229901E-2</v>
      </c>
      <c r="N18466" s="87">
        <v>1.550653911482947</v>
      </c>
      <c r="O18466" s="88">
        <v>0.1003710409577791</v>
      </c>
      <c r="P18466" s="89">
        <v>64.728202866228614</v>
      </c>
    </row>
    <row r="18467" spans="1:16">
      <c r="A18467" s="75" t="s">
        <v>21867</v>
      </c>
      <c r="B18467" s="85">
        <v>18463</v>
      </c>
      <c r="C18467" s="85">
        <v>13435</v>
      </c>
      <c r="D18467" s="85">
        <v>18463</v>
      </c>
      <c r="E18467" s="86" t="s">
        <v>21868</v>
      </c>
      <c r="F18467" s="85" t="s">
        <v>55</v>
      </c>
      <c r="G18467" s="86" t="s">
        <v>21869</v>
      </c>
      <c r="H18467" s="85" t="s">
        <v>21863</v>
      </c>
      <c r="I18467" s="85">
        <v>1</v>
      </c>
      <c r="J18467" s="88">
        <v>0.13251300129847621</v>
      </c>
      <c r="K18467" s="146">
        <v>0.11133603202292194</v>
      </c>
      <c r="L18467" s="147">
        <v>5.3469854354672737E-10</v>
      </c>
      <c r="M18467" s="147">
        <v>1.7552440197655509E-2</v>
      </c>
      <c r="N18467" s="87">
        <v>1.886359548994349</v>
      </c>
      <c r="O18467" s="88">
        <v>0.1218011261757042</v>
      </c>
      <c r="P18467" s="89">
        <v>64.569411616485567</v>
      </c>
    </row>
    <row r="18468" spans="1:16">
      <c r="A18468" s="75" t="s">
        <v>28762</v>
      </c>
      <c r="B18468" s="85">
        <v>18464</v>
      </c>
      <c r="C18468" s="85">
        <v>18180</v>
      </c>
      <c r="D18468" s="85">
        <v>18464</v>
      </c>
      <c r="E18468" s="86" t="s">
        <v>21869</v>
      </c>
      <c r="F18468" s="85" t="s">
        <v>55</v>
      </c>
      <c r="G18468" s="86" t="s">
        <v>21869</v>
      </c>
      <c r="H18468" s="85" t="s">
        <v>21863</v>
      </c>
      <c r="I18468" s="85">
        <v>1</v>
      </c>
      <c r="J18468" s="88">
        <v>0.13251300129847621</v>
      </c>
      <c r="K18468" s="146">
        <v>0.11133603202292194</v>
      </c>
      <c r="L18468" s="147">
        <v>5.3469854354672737E-10</v>
      </c>
      <c r="M18468" s="147">
        <v>1.7552440197655509E-2</v>
      </c>
      <c r="N18468" s="87">
        <v>1.886359548994349</v>
      </c>
      <c r="O18468" s="88">
        <v>0.1218011261757042</v>
      </c>
      <c r="P18468" s="89">
        <v>64.569411616485567</v>
      </c>
    </row>
    <row r="18469" spans="1:16">
      <c r="A18469" s="75" t="s">
        <v>21870</v>
      </c>
      <c r="B18469" s="85">
        <v>18465</v>
      </c>
      <c r="C18469" s="85">
        <v>13436</v>
      </c>
      <c r="D18469" s="85">
        <v>18465</v>
      </c>
      <c r="E18469" s="86" t="s">
        <v>21871</v>
      </c>
      <c r="F18469" s="85" t="s">
        <v>55</v>
      </c>
      <c r="G18469" s="86" t="s">
        <v>21872</v>
      </c>
      <c r="H18469" s="85" t="s">
        <v>21863</v>
      </c>
      <c r="I18469" s="85">
        <v>1</v>
      </c>
      <c r="J18469" s="88">
        <v>0.117277095872298</v>
      </c>
      <c r="K18469" s="146">
        <v>9.7381864323294626E-2</v>
      </c>
      <c r="L18469" s="147">
        <v>4.7384272912893472E-10</v>
      </c>
      <c r="M18469" s="147">
        <v>1.5777799299279818E-2</v>
      </c>
      <c r="N18469" s="87">
        <v>1.666548014999391</v>
      </c>
      <c r="O18469" s="88">
        <v>0.1079154312636019</v>
      </c>
      <c r="P18469" s="89">
        <v>64.75386865084792</v>
      </c>
    </row>
    <row r="18470" spans="1:16">
      <c r="A18470" s="75" t="s">
        <v>28758</v>
      </c>
      <c r="B18470" s="85">
        <v>18466</v>
      </c>
      <c r="C18470" s="85">
        <v>18177</v>
      </c>
      <c r="D18470" s="85">
        <v>18466</v>
      </c>
      <c r="E18470" s="86" t="s">
        <v>28759</v>
      </c>
      <c r="F18470" s="85" t="s">
        <v>55</v>
      </c>
      <c r="G18470" s="86" t="s">
        <v>21872</v>
      </c>
      <c r="H18470" s="85" t="s">
        <v>21863</v>
      </c>
      <c r="I18470" s="85">
        <v>1</v>
      </c>
      <c r="J18470" s="88">
        <v>0.117277095872298</v>
      </c>
      <c r="K18470" s="146">
        <v>9.7381864323294626E-2</v>
      </c>
      <c r="L18470" s="147">
        <v>4.7384272912893472E-10</v>
      </c>
      <c r="M18470" s="147">
        <v>1.5777799299279818E-2</v>
      </c>
      <c r="N18470" s="87">
        <v>1.666548014999391</v>
      </c>
      <c r="O18470" s="88">
        <v>0.1079154312636019</v>
      </c>
      <c r="P18470" s="89">
        <v>64.75386865084792</v>
      </c>
    </row>
    <row r="18471" spans="1:16">
      <c r="A18471" s="75" t="s">
        <v>21873</v>
      </c>
      <c r="B18471" s="85">
        <v>18467</v>
      </c>
      <c r="C18471" s="85">
        <v>13437</v>
      </c>
      <c r="D18471" s="85">
        <v>18467</v>
      </c>
      <c r="E18471" s="86" t="s">
        <v>21874</v>
      </c>
      <c r="F18471" s="85" t="s">
        <v>55</v>
      </c>
      <c r="G18471" s="86" t="s">
        <v>21875</v>
      </c>
      <c r="H18471" s="85" t="s">
        <v>21863</v>
      </c>
      <c r="I18471" s="85">
        <v>1</v>
      </c>
      <c r="J18471" s="88">
        <v>0.17270499833031119</v>
      </c>
      <c r="K18471" s="146">
        <v>0.15007602538904269</v>
      </c>
      <c r="L18471" s="147">
        <v>7.1194141620977576E-10</v>
      </c>
      <c r="M18471" s="147">
        <v>2.241867759116448E-2</v>
      </c>
      <c r="N18471" s="87">
        <v>2.460508725310302</v>
      </c>
      <c r="O18471" s="88">
        <v>0.1585549333890095</v>
      </c>
      <c r="P18471" s="89">
        <v>64.439898854255702</v>
      </c>
    </row>
    <row r="18472" spans="1:16">
      <c r="A18472" s="75" t="s">
        <v>28763</v>
      </c>
      <c r="B18472" s="85">
        <v>18468</v>
      </c>
      <c r="C18472" s="85">
        <v>18181</v>
      </c>
      <c r="D18472" s="85">
        <v>18468</v>
      </c>
      <c r="E18472" s="86" t="s">
        <v>21875</v>
      </c>
      <c r="F18472" s="85" t="s">
        <v>55</v>
      </c>
      <c r="G18472" s="86" t="s">
        <v>21875</v>
      </c>
      <c r="H18472" s="85" t="s">
        <v>21863</v>
      </c>
      <c r="I18472" s="85">
        <v>1</v>
      </c>
      <c r="J18472" s="88">
        <v>0.17270499833031119</v>
      </c>
      <c r="K18472" s="146">
        <v>0.15007602538904269</v>
      </c>
      <c r="L18472" s="147">
        <v>7.1194141620977576E-10</v>
      </c>
      <c r="M18472" s="147">
        <v>2.241867759116448E-2</v>
      </c>
      <c r="N18472" s="87">
        <v>2.460508725310302</v>
      </c>
      <c r="O18472" s="88">
        <v>0.1585549333890095</v>
      </c>
      <c r="P18472" s="89">
        <v>64.439898854255702</v>
      </c>
    </row>
    <row r="18473" spans="1:16">
      <c r="A18473" s="75" t="s">
        <v>21876</v>
      </c>
      <c r="B18473" s="85">
        <v>18469</v>
      </c>
      <c r="C18473" s="85">
        <v>13438</v>
      </c>
      <c r="D18473" s="85">
        <v>18469</v>
      </c>
      <c r="E18473" s="86" t="s">
        <v>21877</v>
      </c>
      <c r="F18473" s="85" t="s">
        <v>38</v>
      </c>
      <c r="G18473" s="86" t="s">
        <v>21878</v>
      </c>
      <c r="H18473" s="85" t="s">
        <v>4166</v>
      </c>
      <c r="I18473" s="85">
        <v>1</v>
      </c>
      <c r="J18473" s="88">
        <v>0.35961618978772047</v>
      </c>
      <c r="K18473" s="146">
        <v>0.39089890242497383</v>
      </c>
      <c r="L18473" s="147">
        <v>1.4703533047018601E-9</v>
      </c>
      <c r="M18473" s="147">
        <v>4.4991572797444812E-2</v>
      </c>
      <c r="N18473" s="87">
        <v>5.0598484649305364</v>
      </c>
      <c r="O18473" s="88">
        <v>0.32418064279730402</v>
      </c>
      <c r="P18473" s="89">
        <v>64.069239433587356</v>
      </c>
    </row>
    <row r="18474" spans="1:16">
      <c r="A18474" s="75" t="s">
        <v>21879</v>
      </c>
      <c r="B18474" s="85">
        <v>18470</v>
      </c>
      <c r="C18474" s="85">
        <v>13439</v>
      </c>
      <c r="D18474" s="85">
        <v>18470</v>
      </c>
      <c r="E18474" s="86" t="s">
        <v>21877</v>
      </c>
      <c r="F18474" s="85" t="s">
        <v>11</v>
      </c>
      <c r="G18474" s="86" t="s">
        <v>21878</v>
      </c>
      <c r="H18474" s="85" t="s">
        <v>4166</v>
      </c>
      <c r="I18474" s="85">
        <v>1</v>
      </c>
      <c r="J18474" s="88">
        <v>0.35743527606553288</v>
      </c>
      <c r="K18474" s="146">
        <v>0.3884178366330841</v>
      </c>
      <c r="L18474" s="147">
        <v>1.461442481128769E-9</v>
      </c>
      <c r="M18474" s="147">
        <v>4.4719901281552017E-2</v>
      </c>
      <c r="N18474" s="87">
        <v>5.0287005885803646</v>
      </c>
      <c r="O18474" s="88">
        <v>0.32221172640607859</v>
      </c>
      <c r="P18474" s="89">
        <v>64.07454982262945</v>
      </c>
    </row>
    <row r="18475" spans="1:16">
      <c r="A18475" s="75" t="s">
        <v>28764</v>
      </c>
      <c r="B18475" s="85">
        <v>18471</v>
      </c>
      <c r="C18475" s="85">
        <v>18182</v>
      </c>
      <c r="D18475" s="85">
        <v>18471</v>
      </c>
      <c r="E18475" s="86" t="s">
        <v>21878</v>
      </c>
      <c r="F18475" s="85" t="s">
        <v>38</v>
      </c>
      <c r="G18475" s="86" t="s">
        <v>21878</v>
      </c>
      <c r="H18475" s="85" t="s">
        <v>4166</v>
      </c>
      <c r="I18475" s="85">
        <v>1</v>
      </c>
      <c r="J18475" s="88">
        <v>0.35961618978772047</v>
      </c>
      <c r="K18475" s="146">
        <v>0.39089890242497383</v>
      </c>
      <c r="L18475" s="147">
        <v>1.4703533047018611E-9</v>
      </c>
      <c r="M18475" s="147">
        <v>4.4991572797444812E-2</v>
      </c>
      <c r="N18475" s="87">
        <v>5.0598484649305364</v>
      </c>
      <c r="O18475" s="88">
        <v>0.32418064279730407</v>
      </c>
      <c r="P18475" s="89">
        <v>64.06923943358737</v>
      </c>
    </row>
    <row r="18476" spans="1:16">
      <c r="A18476" s="75" t="s">
        <v>28765</v>
      </c>
      <c r="B18476" s="85">
        <v>18472</v>
      </c>
      <c r="C18476" s="85">
        <v>18183</v>
      </c>
      <c r="D18476" s="85">
        <v>18472</v>
      </c>
      <c r="E18476" s="86" t="s">
        <v>21878</v>
      </c>
      <c r="F18476" s="85" t="s">
        <v>11</v>
      </c>
      <c r="G18476" s="86" t="s">
        <v>21878</v>
      </c>
      <c r="H18476" s="85" t="s">
        <v>4166</v>
      </c>
      <c r="I18476" s="85">
        <v>1</v>
      </c>
      <c r="J18476" s="88">
        <v>0.35743527606553288</v>
      </c>
      <c r="K18476" s="146">
        <v>0.38841783663308416</v>
      </c>
      <c r="L18476" s="147">
        <v>1.461442481128769E-9</v>
      </c>
      <c r="M18476" s="147">
        <v>4.4719901281552017E-2</v>
      </c>
      <c r="N18476" s="87">
        <v>5.0287005885803646</v>
      </c>
      <c r="O18476" s="88">
        <v>0.32221172640607859</v>
      </c>
      <c r="P18476" s="89">
        <v>64.07454982262945</v>
      </c>
    </row>
    <row r="18477" spans="1:16">
      <c r="A18477" s="75" t="s">
        <v>21880</v>
      </c>
      <c r="B18477" s="85">
        <v>18473</v>
      </c>
      <c r="C18477" s="85">
        <v>13440</v>
      </c>
      <c r="D18477" s="85">
        <v>18473</v>
      </c>
      <c r="E18477" s="86" t="s">
        <v>21881</v>
      </c>
      <c r="F18477" s="85" t="s">
        <v>38</v>
      </c>
      <c r="G18477" s="86" t="s">
        <v>21882</v>
      </c>
      <c r="H18477" s="85" t="s">
        <v>4166</v>
      </c>
      <c r="I18477" s="85">
        <v>1</v>
      </c>
      <c r="J18477" s="88">
        <v>0.3595838557729501</v>
      </c>
      <c r="K18477" s="146">
        <v>0.39083982795493738</v>
      </c>
      <c r="L18477" s="147">
        <v>1.470186708170108E-9</v>
      </c>
      <c r="M18477" s="147">
        <v>4.4988677959895147E-2</v>
      </c>
      <c r="N18477" s="87">
        <v>5.0593877134371246</v>
      </c>
      <c r="O18477" s="88">
        <v>0.32415227954593301</v>
      </c>
      <c r="P18477" s="89">
        <v>64.069468067257148</v>
      </c>
    </row>
    <row r="18478" spans="1:16">
      <c r="A18478" s="75" t="s">
        <v>21883</v>
      </c>
      <c r="B18478" s="85">
        <v>18474</v>
      </c>
      <c r="C18478" s="85">
        <v>13441</v>
      </c>
      <c r="D18478" s="85">
        <v>18474</v>
      </c>
      <c r="E18478" s="86" t="s">
        <v>21881</v>
      </c>
      <c r="F18478" s="85" t="s">
        <v>11</v>
      </c>
      <c r="G18478" s="86" t="s">
        <v>21882</v>
      </c>
      <c r="H18478" s="85" t="s">
        <v>4166</v>
      </c>
      <c r="I18478" s="85">
        <v>1</v>
      </c>
      <c r="J18478" s="88">
        <v>0.35746438880552289</v>
      </c>
      <c r="K18478" s="146">
        <v>0.38841698310459982</v>
      </c>
      <c r="L18478" s="147">
        <v>1.461514838447204E-9</v>
      </c>
      <c r="M18478" s="147">
        <v>4.4725105200128207E-2</v>
      </c>
      <c r="N18478" s="87">
        <v>5.0291022208738472</v>
      </c>
      <c r="O18478" s="88">
        <v>0.3222390346916148</v>
      </c>
      <c r="P18478" s="89">
        <v>64.074862776526174</v>
      </c>
    </row>
    <row r="18479" spans="1:16">
      <c r="A18479" s="75" t="s">
        <v>28766</v>
      </c>
      <c r="B18479" s="85">
        <v>18475</v>
      </c>
      <c r="C18479" s="85">
        <v>18184</v>
      </c>
      <c r="D18479" s="85">
        <v>18475</v>
      </c>
      <c r="E18479" s="86" t="s">
        <v>21882</v>
      </c>
      <c r="F18479" s="85" t="s">
        <v>38</v>
      </c>
      <c r="G18479" s="86" t="s">
        <v>21882</v>
      </c>
      <c r="H18479" s="85" t="s">
        <v>4166</v>
      </c>
      <c r="I18479" s="85">
        <v>1</v>
      </c>
      <c r="J18479" s="88">
        <v>0.3595838557729501</v>
      </c>
      <c r="K18479" s="146">
        <v>0.39083982795493738</v>
      </c>
      <c r="L18479" s="147">
        <v>1.470186708170108E-9</v>
      </c>
      <c r="M18479" s="147">
        <v>4.4988677959895147E-2</v>
      </c>
      <c r="N18479" s="87">
        <v>5.0593877134371246</v>
      </c>
      <c r="O18479" s="88">
        <v>0.32415227954593301</v>
      </c>
      <c r="P18479" s="89">
        <v>64.069468067257148</v>
      </c>
    </row>
    <row r="18480" spans="1:16">
      <c r="A18480" s="75" t="s">
        <v>28767</v>
      </c>
      <c r="B18480" s="85">
        <v>18476</v>
      </c>
      <c r="C18480" s="85">
        <v>18185</v>
      </c>
      <c r="D18480" s="85">
        <v>18476</v>
      </c>
      <c r="E18480" s="86" t="s">
        <v>21882</v>
      </c>
      <c r="F18480" s="85" t="s">
        <v>11</v>
      </c>
      <c r="G18480" s="86" t="s">
        <v>21882</v>
      </c>
      <c r="H18480" s="85" t="s">
        <v>4166</v>
      </c>
      <c r="I18480" s="85">
        <v>1</v>
      </c>
      <c r="J18480" s="88">
        <v>0.35746438880552289</v>
      </c>
      <c r="K18480" s="146">
        <v>0.38841698310459982</v>
      </c>
      <c r="L18480" s="147">
        <v>1.461514838447204E-9</v>
      </c>
      <c r="M18480" s="147">
        <v>4.4725105200128207E-2</v>
      </c>
      <c r="N18480" s="87">
        <v>5.0291022208738472</v>
      </c>
      <c r="O18480" s="88">
        <v>0.3222390346916148</v>
      </c>
      <c r="P18480" s="89">
        <v>64.074862776526174</v>
      </c>
    </row>
    <row r="18481" spans="1:16">
      <c r="A18481" s="75" t="s">
        <v>21896</v>
      </c>
      <c r="B18481" s="85">
        <v>18477</v>
      </c>
      <c r="C18481" s="85">
        <v>13448</v>
      </c>
      <c r="D18481" s="85">
        <v>18477</v>
      </c>
      <c r="E18481" s="86" t="s">
        <v>21897</v>
      </c>
      <c r="F18481" s="85" t="s">
        <v>55</v>
      </c>
      <c r="G18481" s="86" t="s">
        <v>21898</v>
      </c>
      <c r="H18481" s="85" t="s">
        <v>4166</v>
      </c>
      <c r="I18481" s="85">
        <v>1</v>
      </c>
      <c r="J18481" s="88">
        <v>0.2308142656049792</v>
      </c>
      <c r="K18481" s="146">
        <v>0.39213011652106555</v>
      </c>
      <c r="L18481" s="147">
        <v>1.1467363841646471E-9</v>
      </c>
      <c r="M18481" s="147">
        <v>2.208632475407581E-2</v>
      </c>
      <c r="N18481" s="87">
        <v>3.2818678667739629</v>
      </c>
      <c r="O18481" s="88">
        <v>0.2034388898482688</v>
      </c>
      <c r="P18481" s="89">
        <v>61.98875095122181</v>
      </c>
    </row>
    <row r="18482" spans="1:16">
      <c r="A18482" s="75" t="s">
        <v>28774</v>
      </c>
      <c r="B18482" s="85">
        <v>18478</v>
      </c>
      <c r="C18482" s="85">
        <v>18192</v>
      </c>
      <c r="D18482" s="85">
        <v>18478</v>
      </c>
      <c r="E18482" s="86" t="s">
        <v>21898</v>
      </c>
      <c r="F18482" s="85" t="s">
        <v>55</v>
      </c>
      <c r="G18482" s="86" t="s">
        <v>21898</v>
      </c>
      <c r="H18482" s="85" t="s">
        <v>4166</v>
      </c>
      <c r="I18482" s="85">
        <v>1</v>
      </c>
      <c r="J18482" s="88">
        <v>0.2308142656049792</v>
      </c>
      <c r="K18482" s="146">
        <v>0.39213011652106555</v>
      </c>
      <c r="L18482" s="147">
        <v>1.1467363841646471E-9</v>
      </c>
      <c r="M18482" s="147">
        <v>2.208632475407581E-2</v>
      </c>
      <c r="N18482" s="87">
        <v>3.2818678667739629</v>
      </c>
      <c r="O18482" s="88">
        <v>0.2034388898482688</v>
      </c>
      <c r="P18482" s="89">
        <v>61.98875095122181</v>
      </c>
    </row>
    <row r="18483" spans="1:16">
      <c r="A18483" s="75" t="s">
        <v>21884</v>
      </c>
      <c r="B18483" s="85">
        <v>18479</v>
      </c>
      <c r="C18483" s="85">
        <v>13442</v>
      </c>
      <c r="D18483" s="85">
        <v>18479</v>
      </c>
      <c r="E18483" s="86" t="s">
        <v>21885</v>
      </c>
      <c r="F18483" s="85" t="s">
        <v>38</v>
      </c>
      <c r="G18483" s="86" t="s">
        <v>21886</v>
      </c>
      <c r="H18483" s="85" t="s">
        <v>4166</v>
      </c>
      <c r="I18483" s="85">
        <v>1</v>
      </c>
      <c r="J18483" s="88">
        <v>0.37729914785765251</v>
      </c>
      <c r="K18483" s="146">
        <v>0.40697078371115297</v>
      </c>
      <c r="L18483" s="147">
        <v>1.541747112412947E-9</v>
      </c>
      <c r="M18483" s="147">
        <v>4.7242032854834318E-2</v>
      </c>
      <c r="N18483" s="87">
        <v>5.2964380871274006</v>
      </c>
      <c r="O18483" s="88">
        <v>0.34004893907268707</v>
      </c>
      <c r="P18483" s="89">
        <v>64.203325608421778</v>
      </c>
    </row>
    <row r="18484" spans="1:16">
      <c r="A18484" s="75" t="s">
        <v>21887</v>
      </c>
      <c r="B18484" s="85">
        <v>18480</v>
      </c>
      <c r="C18484" s="85">
        <v>13443</v>
      </c>
      <c r="D18484" s="85">
        <v>18480</v>
      </c>
      <c r="E18484" s="86" t="s">
        <v>21885</v>
      </c>
      <c r="F18484" s="85" t="s">
        <v>11</v>
      </c>
      <c r="G18484" s="86" t="s">
        <v>21886</v>
      </c>
      <c r="H18484" s="85" t="s">
        <v>4166</v>
      </c>
      <c r="I18484" s="85">
        <v>1</v>
      </c>
      <c r="J18484" s="88">
        <v>0.37029084358857939</v>
      </c>
      <c r="K18484" s="146">
        <v>0.39945563050790672</v>
      </c>
      <c r="L18484" s="147">
        <v>1.5132394890331411E-9</v>
      </c>
      <c r="M18484" s="147">
        <v>4.6365886255083429E-2</v>
      </c>
      <c r="N18484" s="87">
        <v>5.1982576249893864</v>
      </c>
      <c r="O18484" s="88">
        <v>0.33373477249292272</v>
      </c>
      <c r="P18484" s="89">
        <v>64.201275998436898</v>
      </c>
    </row>
    <row r="18485" spans="1:16">
      <c r="A18485" s="75" t="s">
        <v>28768</v>
      </c>
      <c r="B18485" s="85">
        <v>18481</v>
      </c>
      <c r="C18485" s="85">
        <v>18186</v>
      </c>
      <c r="D18485" s="85">
        <v>18481</v>
      </c>
      <c r="E18485" s="86" t="s">
        <v>21886</v>
      </c>
      <c r="F18485" s="85" t="s">
        <v>38</v>
      </c>
      <c r="G18485" s="86" t="s">
        <v>21886</v>
      </c>
      <c r="H18485" s="85" t="s">
        <v>4166</v>
      </c>
      <c r="I18485" s="85">
        <v>1</v>
      </c>
      <c r="J18485" s="88">
        <v>0.37729914785765251</v>
      </c>
      <c r="K18485" s="146">
        <v>0.40697078371115297</v>
      </c>
      <c r="L18485" s="147">
        <v>1.541747112412947E-9</v>
      </c>
      <c r="M18485" s="147">
        <v>4.7242032854834318E-2</v>
      </c>
      <c r="N18485" s="87">
        <v>5.2964380871274006</v>
      </c>
      <c r="O18485" s="88">
        <v>0.34004893907268707</v>
      </c>
      <c r="P18485" s="89">
        <v>64.203325608421778</v>
      </c>
    </row>
    <row r="18486" spans="1:16">
      <c r="A18486" s="75" t="s">
        <v>28769</v>
      </c>
      <c r="B18486" s="85">
        <v>18482</v>
      </c>
      <c r="C18486" s="85">
        <v>18187</v>
      </c>
      <c r="D18486" s="85">
        <v>18482</v>
      </c>
      <c r="E18486" s="86" t="s">
        <v>21886</v>
      </c>
      <c r="F18486" s="85" t="s">
        <v>11</v>
      </c>
      <c r="G18486" s="86" t="s">
        <v>21886</v>
      </c>
      <c r="H18486" s="85" t="s">
        <v>4166</v>
      </c>
      <c r="I18486" s="85">
        <v>1</v>
      </c>
      <c r="J18486" s="88">
        <v>0.37029084358857939</v>
      </c>
      <c r="K18486" s="146">
        <v>0.39945563050790672</v>
      </c>
      <c r="L18486" s="147">
        <v>1.5132394890331411E-9</v>
      </c>
      <c r="M18486" s="147">
        <v>4.6365886255083429E-2</v>
      </c>
      <c r="N18486" s="87">
        <v>5.1982576249893864</v>
      </c>
      <c r="O18486" s="88">
        <v>0.33373477249292272</v>
      </c>
      <c r="P18486" s="89">
        <v>64.201275998436898</v>
      </c>
    </row>
    <row r="18487" spans="1:16">
      <c r="A18487" s="75" t="s">
        <v>21888</v>
      </c>
      <c r="B18487" s="85">
        <v>18483</v>
      </c>
      <c r="C18487" s="85">
        <v>13444</v>
      </c>
      <c r="D18487" s="85">
        <v>18483</v>
      </c>
      <c r="E18487" s="86" t="s">
        <v>21889</v>
      </c>
      <c r="F18487" s="85" t="s">
        <v>38</v>
      </c>
      <c r="G18487" s="86" t="s">
        <v>21890</v>
      </c>
      <c r="H18487" s="85" t="s">
        <v>4166</v>
      </c>
      <c r="I18487" s="85">
        <v>1</v>
      </c>
      <c r="J18487" s="88">
        <v>0.35182368960317872</v>
      </c>
      <c r="K18487" s="146">
        <v>0.3847024460119709</v>
      </c>
      <c r="L18487" s="147">
        <v>1.431765636106352E-9</v>
      </c>
      <c r="M18487" s="147">
        <v>4.4057796189150483E-2</v>
      </c>
      <c r="N18487" s="87">
        <v>4.9607992402444756</v>
      </c>
      <c r="O18487" s="88">
        <v>0.31727972230827378</v>
      </c>
      <c r="P18487" s="89">
        <v>63.95738003955946</v>
      </c>
    </row>
    <row r="18488" spans="1:16">
      <c r="A18488" s="75" t="s">
        <v>21891</v>
      </c>
      <c r="B18488" s="85">
        <v>18484</v>
      </c>
      <c r="C18488" s="85">
        <v>13445</v>
      </c>
      <c r="D18488" s="85">
        <v>18484</v>
      </c>
      <c r="E18488" s="86" t="s">
        <v>21889</v>
      </c>
      <c r="F18488" s="85" t="s">
        <v>11</v>
      </c>
      <c r="G18488" s="86" t="s">
        <v>21890</v>
      </c>
      <c r="H18488" s="85" t="s">
        <v>4166</v>
      </c>
      <c r="I18488" s="85">
        <v>1</v>
      </c>
      <c r="J18488" s="88">
        <v>0.35181712720841413</v>
      </c>
      <c r="K18488" s="146">
        <v>0.38463173400370676</v>
      </c>
      <c r="L18488" s="147">
        <v>1.431577434720207E-9</v>
      </c>
      <c r="M18488" s="147">
        <v>4.4054988182879812E-2</v>
      </c>
      <c r="N18488" s="87">
        <v>4.960405013862351</v>
      </c>
      <c r="O18488" s="88">
        <v>0.31727084021838231</v>
      </c>
      <c r="P18488" s="89">
        <v>63.960672431331119</v>
      </c>
    </row>
    <row r="18489" spans="1:16">
      <c r="A18489" s="75" t="s">
        <v>28770</v>
      </c>
      <c r="B18489" s="85">
        <v>18485</v>
      </c>
      <c r="C18489" s="85">
        <v>18188</v>
      </c>
      <c r="D18489" s="85">
        <v>18485</v>
      </c>
      <c r="E18489" s="86" t="s">
        <v>21890</v>
      </c>
      <c r="F18489" s="85" t="s">
        <v>38</v>
      </c>
      <c r="G18489" s="86" t="s">
        <v>21890</v>
      </c>
      <c r="H18489" s="85" t="s">
        <v>4166</v>
      </c>
      <c r="I18489" s="85">
        <v>1</v>
      </c>
      <c r="J18489" s="88">
        <v>0.35182368960317872</v>
      </c>
      <c r="K18489" s="146">
        <v>0.3847024460119709</v>
      </c>
      <c r="L18489" s="147">
        <v>1.431765636106352E-9</v>
      </c>
      <c r="M18489" s="147">
        <v>4.4057796189150483E-2</v>
      </c>
      <c r="N18489" s="87">
        <v>4.9607992402444756</v>
      </c>
      <c r="O18489" s="88">
        <v>0.31727972230827378</v>
      </c>
      <c r="P18489" s="89">
        <v>63.95738003955946</v>
      </c>
    </row>
    <row r="18490" spans="1:16">
      <c r="A18490" s="75" t="s">
        <v>28771</v>
      </c>
      <c r="B18490" s="85">
        <v>18486</v>
      </c>
      <c r="C18490" s="85">
        <v>18189</v>
      </c>
      <c r="D18490" s="85">
        <v>18486</v>
      </c>
      <c r="E18490" s="86" t="s">
        <v>21890</v>
      </c>
      <c r="F18490" s="85" t="s">
        <v>11</v>
      </c>
      <c r="G18490" s="86" t="s">
        <v>21890</v>
      </c>
      <c r="H18490" s="85" t="s">
        <v>4166</v>
      </c>
      <c r="I18490" s="85">
        <v>1</v>
      </c>
      <c r="J18490" s="88">
        <v>0.35181712720841413</v>
      </c>
      <c r="K18490" s="146">
        <v>0.38463173400370676</v>
      </c>
      <c r="L18490" s="147">
        <v>1.431577434720207E-9</v>
      </c>
      <c r="M18490" s="147">
        <v>4.4054988182879812E-2</v>
      </c>
      <c r="N18490" s="87">
        <v>4.960405013862351</v>
      </c>
      <c r="O18490" s="88">
        <v>0.31727084021838231</v>
      </c>
      <c r="P18490" s="89">
        <v>63.960672431331119</v>
      </c>
    </row>
    <row r="18491" spans="1:16">
      <c r="A18491" s="75" t="s">
        <v>21892</v>
      </c>
      <c r="B18491" s="85">
        <v>18487</v>
      </c>
      <c r="C18491" s="85">
        <v>13446</v>
      </c>
      <c r="D18491" s="85">
        <v>18487</v>
      </c>
      <c r="E18491" s="86" t="s">
        <v>21893</v>
      </c>
      <c r="F18491" s="85" t="s">
        <v>38</v>
      </c>
      <c r="G18491" s="86" t="s">
        <v>21894</v>
      </c>
      <c r="H18491" s="85" t="s">
        <v>4166</v>
      </c>
      <c r="I18491" s="85">
        <v>1</v>
      </c>
      <c r="J18491" s="88">
        <v>0.34317165879016592</v>
      </c>
      <c r="K18491" s="146">
        <v>0.37469082239888502</v>
      </c>
      <c r="L18491" s="147">
        <v>1.4130651884077351E-9</v>
      </c>
      <c r="M18491" s="147">
        <v>4.2828185965944662E-2</v>
      </c>
      <c r="N18491" s="87">
        <v>4.8329634242866204</v>
      </c>
      <c r="O18491" s="88">
        <v>0.30930696793003432</v>
      </c>
      <c r="P18491" s="89">
        <v>63.999443152353301</v>
      </c>
    </row>
    <row r="18492" spans="1:16">
      <c r="A18492" s="75" t="s">
        <v>21895</v>
      </c>
      <c r="B18492" s="85">
        <v>18488</v>
      </c>
      <c r="C18492" s="85">
        <v>13447</v>
      </c>
      <c r="D18492" s="85">
        <v>18488</v>
      </c>
      <c r="E18492" s="86" t="s">
        <v>21893</v>
      </c>
      <c r="F18492" s="85" t="s">
        <v>11</v>
      </c>
      <c r="G18492" s="86" t="s">
        <v>21894</v>
      </c>
      <c r="H18492" s="85" t="s">
        <v>4166</v>
      </c>
      <c r="I18492" s="85">
        <v>1</v>
      </c>
      <c r="J18492" s="88">
        <v>0.34319532151577242</v>
      </c>
      <c r="K18492" s="146">
        <v>0.37474372541637074</v>
      </c>
      <c r="L18492" s="147">
        <v>1.4132573858357969E-9</v>
      </c>
      <c r="M18492" s="147">
        <v>4.2832013087292377E-2</v>
      </c>
      <c r="N18492" s="87">
        <v>4.8334319162061394</v>
      </c>
      <c r="O18492" s="88">
        <v>0.30932959278229388</v>
      </c>
      <c r="P18492" s="89">
        <v>63.997920762085144</v>
      </c>
    </row>
    <row r="18493" spans="1:16">
      <c r="A18493" s="75" t="s">
        <v>28772</v>
      </c>
      <c r="B18493" s="85">
        <v>18489</v>
      </c>
      <c r="C18493" s="85">
        <v>18190</v>
      </c>
      <c r="D18493" s="85">
        <v>18489</v>
      </c>
      <c r="E18493" s="86" t="s">
        <v>21894</v>
      </c>
      <c r="F18493" s="85" t="s">
        <v>38</v>
      </c>
      <c r="G18493" s="86" t="s">
        <v>21894</v>
      </c>
      <c r="H18493" s="85" t="s">
        <v>4166</v>
      </c>
      <c r="I18493" s="85">
        <v>1</v>
      </c>
      <c r="J18493" s="88">
        <v>0.34317165879016592</v>
      </c>
      <c r="K18493" s="146">
        <v>0.37469082239888502</v>
      </c>
      <c r="L18493" s="147">
        <v>1.4130651884077351E-9</v>
      </c>
      <c r="M18493" s="147">
        <v>4.2828185965944662E-2</v>
      </c>
      <c r="N18493" s="87">
        <v>4.8329634242866204</v>
      </c>
      <c r="O18493" s="88">
        <v>0.30930696793003432</v>
      </c>
      <c r="P18493" s="89">
        <v>63.999443152353301</v>
      </c>
    </row>
    <row r="18494" spans="1:16">
      <c r="A18494" s="75" t="s">
        <v>28773</v>
      </c>
      <c r="B18494" s="85">
        <v>18490</v>
      </c>
      <c r="C18494" s="85">
        <v>18191</v>
      </c>
      <c r="D18494" s="85">
        <v>18490</v>
      </c>
      <c r="E18494" s="86" t="s">
        <v>21894</v>
      </c>
      <c r="F18494" s="85" t="s">
        <v>11</v>
      </c>
      <c r="G18494" s="86" t="s">
        <v>21894</v>
      </c>
      <c r="H18494" s="85" t="s">
        <v>4166</v>
      </c>
      <c r="I18494" s="85">
        <v>1</v>
      </c>
      <c r="J18494" s="88">
        <v>0.34319532151577242</v>
      </c>
      <c r="K18494" s="146">
        <v>0.37474372541637074</v>
      </c>
      <c r="L18494" s="147">
        <v>1.4132573858357969E-9</v>
      </c>
      <c r="M18494" s="147">
        <v>4.2832013087292377E-2</v>
      </c>
      <c r="N18494" s="87">
        <v>4.8334319162061394</v>
      </c>
      <c r="O18494" s="88">
        <v>0.30932959278229388</v>
      </c>
      <c r="P18494" s="89">
        <v>63.997920762085144</v>
      </c>
    </row>
    <row r="18495" spans="1:16">
      <c r="A18495" s="75" t="s">
        <v>21899</v>
      </c>
      <c r="B18495" s="85">
        <v>18491</v>
      </c>
      <c r="C18495" s="85">
        <v>13449</v>
      </c>
      <c r="D18495" s="85">
        <v>18491</v>
      </c>
      <c r="E18495" s="86" t="s">
        <v>21900</v>
      </c>
      <c r="F18495" s="85" t="s">
        <v>55</v>
      </c>
      <c r="G18495" s="86" t="s">
        <v>21901</v>
      </c>
      <c r="H18495" s="85" t="s">
        <v>4166</v>
      </c>
      <c r="I18495" s="85">
        <v>1</v>
      </c>
      <c r="J18495" s="88">
        <v>0.44411923272187859</v>
      </c>
      <c r="K18495" s="146">
        <v>0.51018791239019334</v>
      </c>
      <c r="L18495" s="147">
        <v>1.8980440867950581E-9</v>
      </c>
      <c r="M18495" s="147">
        <v>5.6883602302625763E-2</v>
      </c>
      <c r="N18495" s="87">
        <v>6.4133861755056438</v>
      </c>
      <c r="O18495" s="88">
        <v>0.40229980945370969</v>
      </c>
      <c r="P18495" s="89">
        <v>62.728143673960446</v>
      </c>
    </row>
    <row r="18496" spans="1:16">
      <c r="A18496" s="75" t="s">
        <v>28775</v>
      </c>
      <c r="B18496" s="85">
        <v>18492</v>
      </c>
      <c r="C18496" s="85">
        <v>18193</v>
      </c>
      <c r="D18496" s="85">
        <v>18492</v>
      </c>
      <c r="E18496" s="86" t="s">
        <v>21901</v>
      </c>
      <c r="F18496" s="85" t="s">
        <v>38</v>
      </c>
      <c r="G18496" s="86" t="s">
        <v>21901</v>
      </c>
      <c r="H18496" s="85" t="s">
        <v>4166</v>
      </c>
      <c r="I18496" s="85">
        <v>1</v>
      </c>
      <c r="J18496" s="88">
        <v>0.44525733611694929</v>
      </c>
      <c r="K18496" s="146">
        <v>0.51317982105646454</v>
      </c>
      <c r="L18496" s="147">
        <v>1.905645255695091E-9</v>
      </c>
      <c r="M18496" s="147">
        <v>5.6918916751608983E-2</v>
      </c>
      <c r="N18496" s="87">
        <v>6.4251750824087557</v>
      </c>
      <c r="O18496" s="88">
        <v>0.40412442613099542</v>
      </c>
      <c r="P18496" s="89">
        <v>62.897029411296892</v>
      </c>
    </row>
    <row r="18497" spans="1:16">
      <c r="A18497" s="75" t="s">
        <v>28776</v>
      </c>
      <c r="B18497" s="85">
        <v>18493</v>
      </c>
      <c r="C18497" s="85">
        <v>18194</v>
      </c>
      <c r="D18497" s="85">
        <v>18493</v>
      </c>
      <c r="E18497" s="86" t="s">
        <v>21901</v>
      </c>
      <c r="F18497" s="85" t="s">
        <v>11</v>
      </c>
      <c r="G18497" s="86" t="s">
        <v>21901</v>
      </c>
      <c r="H18497" s="85" t="s">
        <v>4166</v>
      </c>
      <c r="I18497" s="85">
        <v>1</v>
      </c>
      <c r="J18497" s="88">
        <v>0.43877014676504739</v>
      </c>
      <c r="K18497" s="146">
        <v>0.49612594165872043</v>
      </c>
      <c r="L18497" s="147">
        <v>1.8623185929649089E-9</v>
      </c>
      <c r="M18497" s="147">
        <v>5.6717624392404527E-2</v>
      </c>
      <c r="N18497" s="87">
        <v>6.3579783130609959</v>
      </c>
      <c r="O18497" s="88">
        <v>0.39372411107046851</v>
      </c>
      <c r="P18497" s="89">
        <v>61.925991515518916</v>
      </c>
    </row>
    <row r="18498" spans="1:16">
      <c r="A18498" s="75" t="s">
        <v>21902</v>
      </c>
      <c r="B18498" s="85">
        <v>18494</v>
      </c>
      <c r="C18498" s="85">
        <v>13450</v>
      </c>
      <c r="D18498" s="85">
        <v>18494</v>
      </c>
      <c r="E18498" s="86" t="s">
        <v>21903</v>
      </c>
      <c r="F18498" s="85" t="s">
        <v>55</v>
      </c>
      <c r="G18498" s="86" t="s">
        <v>21904</v>
      </c>
      <c r="H18498" s="85" t="s">
        <v>4166</v>
      </c>
      <c r="I18498" s="85">
        <v>1</v>
      </c>
      <c r="J18498" s="88">
        <v>0.42466030245381808</v>
      </c>
      <c r="K18498" s="146">
        <v>0.48779691080445636</v>
      </c>
      <c r="L18498" s="147">
        <v>1.781439818002194E-9</v>
      </c>
      <c r="M18498" s="147">
        <v>5.4198300359972668E-2</v>
      </c>
      <c r="N18498" s="87">
        <v>6.134263099402947</v>
      </c>
      <c r="O18498" s="88">
        <v>0.38445081822673488</v>
      </c>
      <c r="P18498" s="89">
        <v>62.672697925877003</v>
      </c>
    </row>
    <row r="18499" spans="1:16">
      <c r="A18499" s="75" t="s">
        <v>28777</v>
      </c>
      <c r="B18499" s="85">
        <v>18495</v>
      </c>
      <c r="C18499" s="85">
        <v>18195</v>
      </c>
      <c r="D18499" s="85">
        <v>18495</v>
      </c>
      <c r="E18499" s="86" t="s">
        <v>21904</v>
      </c>
      <c r="F18499" s="85" t="s">
        <v>38</v>
      </c>
      <c r="G18499" s="86" t="s">
        <v>21904</v>
      </c>
      <c r="H18499" s="85" t="s">
        <v>4166</v>
      </c>
      <c r="I18499" s="85">
        <v>1</v>
      </c>
      <c r="J18499" s="88">
        <v>0.42577871535274348</v>
      </c>
      <c r="K18499" s="146">
        <v>0.49068590954158325</v>
      </c>
      <c r="L18499" s="147">
        <v>1.788784251592509E-9</v>
      </c>
      <c r="M18499" s="147">
        <v>5.4233588595096617E-2</v>
      </c>
      <c r="N18499" s="87">
        <v>6.1456209979106049</v>
      </c>
      <c r="O18499" s="88">
        <v>0.3862052801167753</v>
      </c>
      <c r="P18499" s="89">
        <v>62.842352342924791</v>
      </c>
    </row>
    <row r="18500" spans="1:16">
      <c r="A18500" s="75" t="s">
        <v>28778</v>
      </c>
      <c r="B18500" s="85">
        <v>18496</v>
      </c>
      <c r="C18500" s="85">
        <v>18196</v>
      </c>
      <c r="D18500" s="85">
        <v>18496</v>
      </c>
      <c r="E18500" s="86" t="s">
        <v>21904</v>
      </c>
      <c r="F18500" s="85" t="s">
        <v>11</v>
      </c>
      <c r="G18500" s="86" t="s">
        <v>21904</v>
      </c>
      <c r="H18500" s="85" t="s">
        <v>4166</v>
      </c>
      <c r="I18500" s="85">
        <v>1</v>
      </c>
      <c r="J18500" s="88">
        <v>0.41940376182886752</v>
      </c>
      <c r="K18500" s="146">
        <v>0.47421861673996363</v>
      </c>
      <c r="L18500" s="147">
        <v>1.746920980127683E-9</v>
      </c>
      <c r="M18500" s="147">
        <v>5.4032445654890272E-2</v>
      </c>
      <c r="N18500" s="87">
        <v>6.0808809764169593</v>
      </c>
      <c r="O18500" s="88">
        <v>0.37620484734354548</v>
      </c>
      <c r="P18500" s="89">
        <v>61.866832914926889</v>
      </c>
    </row>
    <row r="18501" spans="1:16">
      <c r="A18501" s="75" t="s">
        <v>21905</v>
      </c>
      <c r="B18501" s="85">
        <v>18497</v>
      </c>
      <c r="C18501" s="85">
        <v>13451</v>
      </c>
      <c r="D18501" s="85">
        <v>18497</v>
      </c>
      <c r="E18501" s="86" t="s">
        <v>21906</v>
      </c>
      <c r="F18501" s="85" t="s">
        <v>55</v>
      </c>
      <c r="G18501" s="86" t="s">
        <v>21907</v>
      </c>
      <c r="H18501" s="85" t="s">
        <v>4166</v>
      </c>
      <c r="I18501" s="85">
        <v>1</v>
      </c>
      <c r="J18501" s="88">
        <v>0.41678855778774321</v>
      </c>
      <c r="K18501" s="146">
        <v>0.4759712755249112</v>
      </c>
      <c r="L18501" s="147">
        <v>1.7842579006058849E-9</v>
      </c>
      <c r="M18501" s="147">
        <v>5.3112752766134183E-2</v>
      </c>
      <c r="N18501" s="87">
        <v>6.021426111191218</v>
      </c>
      <c r="O18501" s="88">
        <v>0.37723526858178841</v>
      </c>
      <c r="P18501" s="89">
        <v>62.648824649807089</v>
      </c>
    </row>
    <row r="18502" spans="1:16">
      <c r="A18502" s="75" t="s">
        <v>28779</v>
      </c>
      <c r="B18502" s="85">
        <v>18498</v>
      </c>
      <c r="C18502" s="85">
        <v>18197</v>
      </c>
      <c r="D18502" s="85">
        <v>18498</v>
      </c>
      <c r="E18502" s="86" t="s">
        <v>21907</v>
      </c>
      <c r="F18502" s="85" t="s">
        <v>38</v>
      </c>
      <c r="G18502" s="86" t="s">
        <v>21907</v>
      </c>
      <c r="H18502" s="85" t="s">
        <v>4166</v>
      </c>
      <c r="I18502" s="85">
        <v>1</v>
      </c>
      <c r="J18502" s="88">
        <v>0.41789901069886493</v>
      </c>
      <c r="K18502" s="146">
        <v>0.47881867237578746</v>
      </c>
      <c r="L18502" s="147">
        <v>1.7914985475816401E-9</v>
      </c>
      <c r="M18502" s="147">
        <v>5.3148030404166102E-2</v>
      </c>
      <c r="N18502" s="87">
        <v>6.0326097722624183</v>
      </c>
      <c r="O18502" s="88">
        <v>0.37896137002592051</v>
      </c>
      <c r="P18502" s="89">
        <v>62.818810487023768</v>
      </c>
    </row>
    <row r="18503" spans="1:16">
      <c r="A18503" s="75" t="s">
        <v>28780</v>
      </c>
      <c r="B18503" s="85">
        <v>18499</v>
      </c>
      <c r="C18503" s="85">
        <v>18198</v>
      </c>
      <c r="D18503" s="85">
        <v>18499</v>
      </c>
      <c r="E18503" s="86" t="s">
        <v>21907</v>
      </c>
      <c r="F18503" s="85" t="s">
        <v>11</v>
      </c>
      <c r="G18503" s="86" t="s">
        <v>21907</v>
      </c>
      <c r="H18503" s="85" t="s">
        <v>4166</v>
      </c>
      <c r="I18503" s="85">
        <v>1</v>
      </c>
      <c r="J18503" s="88">
        <v>0.41156942910546879</v>
      </c>
      <c r="K18503" s="146">
        <v>0.46258851032579296</v>
      </c>
      <c r="L18503" s="147">
        <v>1.750226859819835E-9</v>
      </c>
      <c r="M18503" s="147">
        <v>5.2946947867384589E-2</v>
      </c>
      <c r="N18503" s="87">
        <v>5.9688629041566106</v>
      </c>
      <c r="O18503" s="88">
        <v>0.36912259179436552</v>
      </c>
      <c r="P18503" s="89">
        <v>61.841358684468204</v>
      </c>
    </row>
    <row r="18504" spans="1:16">
      <c r="A18504" s="75" t="s">
        <v>21908</v>
      </c>
      <c r="B18504" s="85">
        <v>18500</v>
      </c>
      <c r="C18504" s="85">
        <v>13452</v>
      </c>
      <c r="D18504" s="85">
        <v>18500</v>
      </c>
      <c r="E18504" s="86" t="s">
        <v>21909</v>
      </c>
      <c r="F18504" s="85" t="s">
        <v>55</v>
      </c>
      <c r="G18504" s="86" t="s">
        <v>21910</v>
      </c>
      <c r="H18504" s="85" t="s">
        <v>4166</v>
      </c>
      <c r="I18504" s="85">
        <v>1</v>
      </c>
      <c r="J18504" s="88">
        <v>0.38636851484533419</v>
      </c>
      <c r="K18504" s="146">
        <v>0.41507917244017239</v>
      </c>
      <c r="L18504" s="147">
        <v>1.509641069519643E-9</v>
      </c>
      <c r="M18504" s="147">
        <v>4.7595888365564748E-2</v>
      </c>
      <c r="N18504" s="87">
        <v>6.4131209968358336</v>
      </c>
      <c r="O18504" s="88">
        <v>0.34232927315516593</v>
      </c>
      <c r="P18504" s="89">
        <v>53.379512615474987</v>
      </c>
    </row>
    <row r="18505" spans="1:16">
      <c r="A18505" s="75" t="s">
        <v>28781</v>
      </c>
      <c r="B18505" s="85">
        <v>18501</v>
      </c>
      <c r="C18505" s="85">
        <v>18199</v>
      </c>
      <c r="D18505" s="85">
        <v>18501</v>
      </c>
      <c r="E18505" s="86" t="s">
        <v>21910</v>
      </c>
      <c r="F18505" s="85" t="s">
        <v>38</v>
      </c>
      <c r="G18505" s="86" t="s">
        <v>21910</v>
      </c>
      <c r="H18505" s="85" t="s">
        <v>4166</v>
      </c>
      <c r="I18505" s="85">
        <v>1</v>
      </c>
      <c r="J18505" s="88">
        <v>0.38575695871403393</v>
      </c>
      <c r="K18505" s="146">
        <v>0.41571431771678552</v>
      </c>
      <c r="L18505" s="147">
        <v>1.508704172294753E-9</v>
      </c>
      <c r="M18505" s="147">
        <v>4.749747742643852E-2</v>
      </c>
      <c r="N18505" s="87">
        <v>6.4008614734802274</v>
      </c>
      <c r="O18505" s="88">
        <v>0.34223980490227213</v>
      </c>
      <c r="P18505" s="89">
        <v>53.467772474099817</v>
      </c>
    </row>
    <row r="18506" spans="1:16">
      <c r="A18506" s="75" t="s">
        <v>28782</v>
      </c>
      <c r="B18506" s="85">
        <v>18502</v>
      </c>
      <c r="C18506" s="85">
        <v>18200</v>
      </c>
      <c r="D18506" s="85">
        <v>18502</v>
      </c>
      <c r="E18506" s="86" t="s">
        <v>21910</v>
      </c>
      <c r="F18506" s="85" t="s">
        <v>11</v>
      </c>
      <c r="G18506" s="86" t="s">
        <v>21910</v>
      </c>
      <c r="H18506" s="85" t="s">
        <v>4166</v>
      </c>
      <c r="I18506" s="85">
        <v>1</v>
      </c>
      <c r="J18506" s="88">
        <v>0.3892428286624447</v>
      </c>
      <c r="K18506" s="146">
        <v>0.4120939896400887</v>
      </c>
      <c r="L18506" s="147">
        <v>1.514044486476625E-9</v>
      </c>
      <c r="M18506" s="147">
        <v>4.8058419779457809E-2</v>
      </c>
      <c r="N18506" s="87">
        <v>6.4707407566071797</v>
      </c>
      <c r="O18506" s="88">
        <v>0.34274977394376671</v>
      </c>
      <c r="P18506" s="89">
        <v>52.969171047965389</v>
      </c>
    </row>
    <row r="18507" spans="1:16">
      <c r="A18507" s="75" t="s">
        <v>21911</v>
      </c>
      <c r="B18507" s="85">
        <v>18503</v>
      </c>
      <c r="C18507" s="85">
        <v>13453</v>
      </c>
      <c r="D18507" s="85">
        <v>18503</v>
      </c>
      <c r="E18507" s="86" t="s">
        <v>21912</v>
      </c>
      <c r="F18507" s="85" t="s">
        <v>55</v>
      </c>
      <c r="G18507" s="86" t="s">
        <v>21913</v>
      </c>
      <c r="H18507" s="85" t="s">
        <v>4166</v>
      </c>
      <c r="I18507" s="85">
        <v>1</v>
      </c>
      <c r="J18507" s="88">
        <v>0.37210124724289267</v>
      </c>
      <c r="K18507" s="146">
        <v>0.40647942905062123</v>
      </c>
      <c r="L18507" s="147">
        <v>1.4632899879205451E-9</v>
      </c>
      <c r="M18507" s="147">
        <v>4.5877601514179023E-2</v>
      </c>
      <c r="N18507" s="87">
        <v>6.1855660442770857</v>
      </c>
      <c r="O18507" s="88">
        <v>0.33077074777630849</v>
      </c>
      <c r="P18507" s="89">
        <v>53.474612575245089</v>
      </c>
    </row>
    <row r="18508" spans="1:16">
      <c r="A18508" s="75" t="s">
        <v>28783</v>
      </c>
      <c r="B18508" s="85">
        <v>18504</v>
      </c>
      <c r="C18508" s="85">
        <v>18201</v>
      </c>
      <c r="D18508" s="85">
        <v>18504</v>
      </c>
      <c r="E18508" s="86" t="s">
        <v>21913</v>
      </c>
      <c r="F18508" s="85" t="s">
        <v>38</v>
      </c>
      <c r="G18508" s="86" t="s">
        <v>21913</v>
      </c>
      <c r="H18508" s="85" t="s">
        <v>4166</v>
      </c>
      <c r="I18508" s="85">
        <v>1</v>
      </c>
      <c r="J18508" s="88">
        <v>0.37156137402640538</v>
      </c>
      <c r="K18508" s="146">
        <v>0.4071490198418386</v>
      </c>
      <c r="L18508" s="147">
        <v>1.4625722690035069E-9</v>
      </c>
      <c r="M18508" s="147">
        <v>4.5785871598443537E-2</v>
      </c>
      <c r="N18508" s="87">
        <v>6.1741613800855024</v>
      </c>
      <c r="O18508" s="88">
        <v>0.33072017105865648</v>
      </c>
      <c r="P18508" s="89">
        <v>53.565197068767986</v>
      </c>
    </row>
    <row r="18509" spans="1:16">
      <c r="A18509" s="75" t="s">
        <v>28784</v>
      </c>
      <c r="B18509" s="85">
        <v>18505</v>
      </c>
      <c r="C18509" s="85">
        <v>18202</v>
      </c>
      <c r="D18509" s="85">
        <v>18505</v>
      </c>
      <c r="E18509" s="86" t="s">
        <v>21913</v>
      </c>
      <c r="F18509" s="85" t="s">
        <v>11</v>
      </c>
      <c r="G18509" s="86" t="s">
        <v>21913</v>
      </c>
      <c r="H18509" s="85" t="s">
        <v>4166</v>
      </c>
      <c r="I18509" s="85">
        <v>1</v>
      </c>
      <c r="J18509" s="88">
        <v>0.37463865136038088</v>
      </c>
      <c r="K18509" s="146">
        <v>0.40333235233190218</v>
      </c>
      <c r="L18509" s="147">
        <v>1.466663266830611E-9</v>
      </c>
      <c r="M18509" s="147">
        <v>4.6308732118135923E-2</v>
      </c>
      <c r="N18509" s="87">
        <v>6.2391679659775452</v>
      </c>
      <c r="O18509" s="88">
        <v>0.33100845834927251</v>
      </c>
      <c r="P18509" s="89">
        <v>53.053301362341273</v>
      </c>
    </row>
    <row r="18510" spans="1:16">
      <c r="A18510" s="75" t="s">
        <v>21914</v>
      </c>
      <c r="B18510" s="85">
        <v>18506</v>
      </c>
      <c r="C18510" s="85">
        <v>13454</v>
      </c>
      <c r="D18510" s="85">
        <v>18506</v>
      </c>
      <c r="E18510" s="86" t="s">
        <v>21915</v>
      </c>
      <c r="F18510" s="85" t="s">
        <v>55</v>
      </c>
      <c r="G18510" s="86" t="s">
        <v>21916</v>
      </c>
      <c r="H18510" s="85" t="s">
        <v>4166</v>
      </c>
      <c r="I18510" s="85">
        <v>1</v>
      </c>
      <c r="J18510" s="88">
        <v>0.36121501969322151</v>
      </c>
      <c r="K18510" s="146">
        <v>0.4000736033896245</v>
      </c>
      <c r="L18510" s="147">
        <v>1.429170860653335E-9</v>
      </c>
      <c r="M18510" s="147">
        <v>4.4451693315515933E-2</v>
      </c>
      <c r="N18510" s="87">
        <v>5.9967311752688968</v>
      </c>
      <c r="O18510" s="88">
        <v>0.32117898718704629</v>
      </c>
      <c r="P18510" s="89">
        <v>53.559010367451471</v>
      </c>
    </row>
    <row r="18511" spans="1:16">
      <c r="A18511" s="75" t="s">
        <v>28785</v>
      </c>
      <c r="B18511" s="85">
        <v>18507</v>
      </c>
      <c r="C18511" s="85">
        <v>18203</v>
      </c>
      <c r="D18511" s="85">
        <v>18507</v>
      </c>
      <c r="E18511" s="86" t="s">
        <v>21916</v>
      </c>
      <c r="F18511" s="85" t="s">
        <v>38</v>
      </c>
      <c r="G18511" s="86" t="s">
        <v>21916</v>
      </c>
      <c r="H18511" s="85" t="s">
        <v>4166</v>
      </c>
      <c r="I18511" s="85">
        <v>1</v>
      </c>
      <c r="J18511" s="88">
        <v>0.36073463203693312</v>
      </c>
      <c r="K18511" s="146">
        <v>0.40077177854767226</v>
      </c>
      <c r="L18511" s="147">
        <v>1.428635025305905E-9</v>
      </c>
      <c r="M18511" s="147">
        <v>4.4365507599819269E-2</v>
      </c>
      <c r="N18511" s="87">
        <v>5.9860359099123706</v>
      </c>
      <c r="O18511" s="88">
        <v>0.32116068433502742</v>
      </c>
      <c r="P18511" s="89">
        <v>53.651646794034832</v>
      </c>
    </row>
    <row r="18512" spans="1:16">
      <c r="A18512" s="75" t="s">
        <v>28786</v>
      </c>
      <c r="B18512" s="85">
        <v>18508</v>
      </c>
      <c r="C18512" s="85">
        <v>18204</v>
      </c>
      <c r="D18512" s="85">
        <v>18508</v>
      </c>
      <c r="E18512" s="86" t="s">
        <v>21916</v>
      </c>
      <c r="F18512" s="85" t="s">
        <v>11</v>
      </c>
      <c r="G18512" s="86" t="s">
        <v>21916</v>
      </c>
      <c r="H18512" s="85" t="s">
        <v>4166</v>
      </c>
      <c r="I18512" s="85">
        <v>1</v>
      </c>
      <c r="J18512" s="88">
        <v>0.36347284167777671</v>
      </c>
      <c r="K18512" s="146">
        <v>0.3967921801468009</v>
      </c>
      <c r="L18512" s="147">
        <v>1.431689286786259E-9</v>
      </c>
      <c r="M18512" s="147">
        <v>4.48567661792902E-2</v>
      </c>
      <c r="N18512" s="87">
        <v>6.0469989224445673</v>
      </c>
      <c r="O18512" s="88">
        <v>0.32126501059153689</v>
      </c>
      <c r="P18512" s="89">
        <v>53.128008572831348</v>
      </c>
    </row>
    <row r="18513" spans="1:16">
      <c r="A18513" s="75" t="s">
        <v>21917</v>
      </c>
      <c r="B18513" s="85">
        <v>18509</v>
      </c>
      <c r="C18513" s="85">
        <v>13455</v>
      </c>
      <c r="D18513" s="85">
        <v>18509</v>
      </c>
      <c r="E18513" s="86" t="s">
        <v>21918</v>
      </c>
      <c r="F18513" s="85" t="s">
        <v>55</v>
      </c>
      <c r="G18513" s="86" t="s">
        <v>21919</v>
      </c>
      <c r="H18513" s="85" t="s">
        <v>4166</v>
      </c>
      <c r="I18513" s="85">
        <v>1</v>
      </c>
      <c r="J18513" s="88">
        <v>0.47357540755138749</v>
      </c>
      <c r="K18513" s="146">
        <v>0.48506810348644724</v>
      </c>
      <c r="L18513" s="147">
        <v>1.8405901186228659E-9</v>
      </c>
      <c r="M18513" s="147">
        <v>5.8028301399972018E-2</v>
      </c>
      <c r="N18513" s="87">
        <v>6.4913568644249873</v>
      </c>
      <c r="O18513" s="88">
        <v>0.42487571670584012</v>
      </c>
      <c r="P18513" s="89">
        <v>65.452527965965729</v>
      </c>
    </row>
    <row r="18514" spans="1:16">
      <c r="A18514" s="75" t="s">
        <v>28787</v>
      </c>
      <c r="B18514" s="85">
        <v>18510</v>
      </c>
      <c r="C18514" s="85">
        <v>18205</v>
      </c>
      <c r="D18514" s="85">
        <v>18510</v>
      </c>
      <c r="E18514" s="86" t="s">
        <v>21919</v>
      </c>
      <c r="F18514" s="85" t="s">
        <v>38</v>
      </c>
      <c r="G18514" s="86" t="s">
        <v>21919</v>
      </c>
      <c r="H18514" s="85" t="s">
        <v>4166</v>
      </c>
      <c r="I18514" s="85">
        <v>1</v>
      </c>
      <c r="J18514" s="88">
        <v>0.47467610069638039</v>
      </c>
      <c r="K18514" s="146">
        <v>0.48691651985630824</v>
      </c>
      <c r="L18514" s="147">
        <v>1.8456055340325759E-9</v>
      </c>
      <c r="M18514" s="147">
        <v>5.8067701779809043E-2</v>
      </c>
      <c r="N18514" s="87">
        <v>6.4973477240749391</v>
      </c>
      <c r="O18514" s="88">
        <v>0.42583431793846321</v>
      </c>
      <c r="P18514" s="89">
        <v>65.539714976404696</v>
      </c>
    </row>
    <row r="18515" spans="1:16">
      <c r="A18515" s="75" t="s">
        <v>28788</v>
      </c>
      <c r="B18515" s="85">
        <v>18511</v>
      </c>
      <c r="C18515" s="85">
        <v>18206</v>
      </c>
      <c r="D18515" s="85">
        <v>18511</v>
      </c>
      <c r="E18515" s="86" t="s">
        <v>21919</v>
      </c>
      <c r="F18515" s="85" t="s">
        <v>11</v>
      </c>
      <c r="G18515" s="86" t="s">
        <v>21919</v>
      </c>
      <c r="H18515" s="85" t="s">
        <v>4166</v>
      </c>
      <c r="I18515" s="85">
        <v>1</v>
      </c>
      <c r="J18515" s="88">
        <v>0.46840214976992361</v>
      </c>
      <c r="K18515" s="146">
        <v>0.47638054654809719</v>
      </c>
      <c r="L18515" s="147">
        <v>1.817017666197206E-9</v>
      </c>
      <c r="M18515" s="147">
        <v>5.784311961473794E-2</v>
      </c>
      <c r="N18515" s="87">
        <v>6.4631998240701973</v>
      </c>
      <c r="O18515" s="88">
        <v>0.42037029091251488</v>
      </c>
      <c r="P18515" s="89">
        <v>65.04058397621796</v>
      </c>
    </row>
    <row r="18516" spans="1:16">
      <c r="A18516" s="75" t="s">
        <v>21920</v>
      </c>
      <c r="B18516" s="85">
        <v>18512</v>
      </c>
      <c r="C18516" s="85">
        <v>13456</v>
      </c>
      <c r="D18516" s="85">
        <v>18512</v>
      </c>
      <c r="E18516" s="86" t="s">
        <v>21921</v>
      </c>
      <c r="F18516" s="85" t="s">
        <v>55</v>
      </c>
      <c r="G18516" s="86" t="s">
        <v>21922</v>
      </c>
      <c r="H18516" s="85" t="s">
        <v>4166</v>
      </c>
      <c r="I18516" s="85">
        <v>1</v>
      </c>
      <c r="J18516" s="88">
        <v>0.45578931705198772</v>
      </c>
      <c r="K18516" s="146">
        <v>0.4726399085801069</v>
      </c>
      <c r="L18516" s="147">
        <v>1.776330459038984E-9</v>
      </c>
      <c r="M18516" s="147">
        <v>5.578251726029583E-2</v>
      </c>
      <c r="N18516" s="87">
        <v>6.2594032273722817</v>
      </c>
      <c r="O18516" s="88">
        <v>0.40914757306822752</v>
      </c>
      <c r="P18516" s="89">
        <v>65.365268573692617</v>
      </c>
    </row>
    <row r="18517" spans="1:16">
      <c r="A18517" s="75" t="s">
        <v>28789</v>
      </c>
      <c r="B18517" s="85">
        <v>18513</v>
      </c>
      <c r="C18517" s="85">
        <v>18207</v>
      </c>
      <c r="D18517" s="85">
        <v>18513</v>
      </c>
      <c r="E18517" s="86" t="s">
        <v>21922</v>
      </c>
      <c r="F18517" s="85" t="s">
        <v>38</v>
      </c>
      <c r="G18517" s="86" t="s">
        <v>21922</v>
      </c>
      <c r="H18517" s="85" t="s">
        <v>4166</v>
      </c>
      <c r="I18517" s="85">
        <v>1</v>
      </c>
      <c r="J18517" s="88">
        <v>0.45687584574605677</v>
      </c>
      <c r="K18517" s="146">
        <v>0.47446190674002636</v>
      </c>
      <c r="L18517" s="147">
        <v>1.781266558619688E-9</v>
      </c>
      <c r="M18517" s="147">
        <v>5.5821691071788179E-2</v>
      </c>
      <c r="N18517" s="87">
        <v>6.265334110608296</v>
      </c>
      <c r="O18517" s="88">
        <v>0.41009250829369198</v>
      </c>
      <c r="P18517" s="89">
        <v>65.45421218627979</v>
      </c>
    </row>
    <row r="18518" spans="1:16">
      <c r="A18518" s="75" t="s">
        <v>28790</v>
      </c>
      <c r="B18518" s="85">
        <v>18514</v>
      </c>
      <c r="C18518" s="85">
        <v>18208</v>
      </c>
      <c r="D18518" s="85">
        <v>18514</v>
      </c>
      <c r="E18518" s="86" t="s">
        <v>21922</v>
      </c>
      <c r="F18518" s="85" t="s">
        <v>11</v>
      </c>
      <c r="G18518" s="86" t="s">
        <v>21922</v>
      </c>
      <c r="H18518" s="85" t="s">
        <v>4166</v>
      </c>
      <c r="I18518" s="85">
        <v>1</v>
      </c>
      <c r="J18518" s="88">
        <v>0.45068263218985682</v>
      </c>
      <c r="K18518" s="146">
        <v>0.46407651722848325</v>
      </c>
      <c r="L18518" s="147">
        <v>1.7531307910096531E-9</v>
      </c>
      <c r="M18518" s="147">
        <v>5.5598400346281808E-2</v>
      </c>
      <c r="N18518" s="87">
        <v>6.2315280761630127</v>
      </c>
      <c r="O18518" s="88">
        <v>0.40470637750853788</v>
      </c>
      <c r="P18518" s="89">
        <v>64.944965755129985</v>
      </c>
    </row>
    <row r="18519" spans="1:16">
      <c r="A18519" s="75" t="s">
        <v>21923</v>
      </c>
      <c r="B18519" s="85">
        <v>18515</v>
      </c>
      <c r="C18519" s="85">
        <v>13457</v>
      </c>
      <c r="D18519" s="85">
        <v>18515</v>
      </c>
      <c r="E18519" s="86" t="s">
        <v>21924</v>
      </c>
      <c r="F18519" s="85" t="s">
        <v>55</v>
      </c>
      <c r="G18519" s="86" t="s">
        <v>21925</v>
      </c>
      <c r="H18519" s="85" t="s">
        <v>4166</v>
      </c>
      <c r="I18519" s="85">
        <v>1</v>
      </c>
      <c r="J18519" s="88">
        <v>0.44135489959631169</v>
      </c>
      <c r="K18519" s="146">
        <v>0.46316930435690706</v>
      </c>
      <c r="L18519" s="147">
        <v>1.727731129293812E-9</v>
      </c>
      <c r="M18519" s="147">
        <v>5.3922039223015091E-2</v>
      </c>
      <c r="N18519" s="87">
        <v>6.0672455574609767</v>
      </c>
      <c r="O18519" s="88">
        <v>0.39611788544687032</v>
      </c>
      <c r="P18519" s="89">
        <v>65.287927065974543</v>
      </c>
    </row>
    <row r="18520" spans="1:16">
      <c r="A18520" s="75" t="s">
        <v>28791</v>
      </c>
      <c r="B18520" s="85">
        <v>18516</v>
      </c>
      <c r="C18520" s="85">
        <v>18209</v>
      </c>
      <c r="D18520" s="85">
        <v>18516</v>
      </c>
      <c r="E18520" s="86" t="s">
        <v>21925</v>
      </c>
      <c r="F18520" s="85" t="s">
        <v>38</v>
      </c>
      <c r="G18520" s="86" t="s">
        <v>21925</v>
      </c>
      <c r="H18520" s="85" t="s">
        <v>4166</v>
      </c>
      <c r="I18520" s="85">
        <v>1</v>
      </c>
      <c r="J18520" s="88">
        <v>0.44242969401486332</v>
      </c>
      <c r="K18520" s="146">
        <v>0.46496941684290488</v>
      </c>
      <c r="L18520" s="147">
        <v>1.732601521153434E-9</v>
      </c>
      <c r="M18520" s="147">
        <v>5.3961025338182769E-2</v>
      </c>
      <c r="N18520" s="87">
        <v>6.0731267543540781</v>
      </c>
      <c r="O18520" s="88">
        <v>0.39705149932327011</v>
      </c>
      <c r="P18520" s="89">
        <v>65.378431141521503</v>
      </c>
    </row>
    <row r="18521" spans="1:16">
      <c r="A18521" s="75" t="s">
        <v>28792</v>
      </c>
      <c r="B18521" s="85">
        <v>18517</v>
      </c>
      <c r="C18521" s="85">
        <v>18210</v>
      </c>
      <c r="D18521" s="85">
        <v>18517</v>
      </c>
      <c r="E18521" s="86" t="s">
        <v>21925</v>
      </c>
      <c r="F18521" s="85" t="s">
        <v>11</v>
      </c>
      <c r="G18521" s="86" t="s">
        <v>21925</v>
      </c>
      <c r="H18521" s="85" t="s">
        <v>4166</v>
      </c>
      <c r="I18521" s="85">
        <v>1</v>
      </c>
      <c r="J18521" s="88">
        <v>0.43630336582912038</v>
      </c>
      <c r="K18521" s="146">
        <v>0.45470877567271856</v>
      </c>
      <c r="L18521" s="147">
        <v>1.704840287553606E-9</v>
      </c>
      <c r="M18521" s="147">
        <v>5.3738804481727347E-2</v>
      </c>
      <c r="N18521" s="87">
        <v>6.0396039320634216</v>
      </c>
      <c r="O18521" s="88">
        <v>0.39172990022779258</v>
      </c>
      <c r="P18521" s="89">
        <v>64.860196899361696</v>
      </c>
    </row>
    <row r="18522" spans="1:16">
      <c r="A18522" s="75" t="s">
        <v>21926</v>
      </c>
      <c r="B18522" s="85">
        <v>18518</v>
      </c>
      <c r="C18522" s="85">
        <v>13458</v>
      </c>
      <c r="D18522" s="85">
        <v>18518</v>
      </c>
      <c r="E18522" s="86" t="s">
        <v>21927</v>
      </c>
      <c r="F18522" s="85" t="s">
        <v>55</v>
      </c>
      <c r="G18522" s="86" t="s">
        <v>21928</v>
      </c>
      <c r="H18522" s="85" t="s">
        <v>4166</v>
      </c>
      <c r="I18522" s="85">
        <v>1</v>
      </c>
      <c r="J18522" s="88">
        <v>0.35474650778955208</v>
      </c>
      <c r="K18522" s="146">
        <v>0.41696924800234858</v>
      </c>
      <c r="L18522" s="147">
        <v>1.5513084386794129E-9</v>
      </c>
      <c r="M18522" s="147">
        <v>4.5379533900317758E-2</v>
      </c>
      <c r="N18522" s="87">
        <v>5.123623782330637</v>
      </c>
      <c r="O18522" s="88">
        <v>0.32129473763577998</v>
      </c>
      <c r="P18522" s="89">
        <v>62.708495253652146</v>
      </c>
    </row>
    <row r="18523" spans="1:16">
      <c r="A18523" s="75" t="s">
        <v>28793</v>
      </c>
      <c r="B18523" s="85">
        <v>18519</v>
      </c>
      <c r="C18523" s="85">
        <v>18211</v>
      </c>
      <c r="D18523" s="85">
        <v>18519</v>
      </c>
      <c r="E18523" s="86" t="s">
        <v>21928</v>
      </c>
      <c r="F18523" s="85" t="s">
        <v>38</v>
      </c>
      <c r="G18523" s="86" t="s">
        <v>21928</v>
      </c>
      <c r="H18523" s="85" t="s">
        <v>4166</v>
      </c>
      <c r="I18523" s="85">
        <v>1</v>
      </c>
      <c r="J18523" s="88">
        <v>0.35574842535223389</v>
      </c>
      <c r="K18523" s="146">
        <v>0.41948292777729318</v>
      </c>
      <c r="L18523" s="147">
        <v>1.557745832396682E-9</v>
      </c>
      <c r="M18523" s="147">
        <v>4.5411403960896123E-2</v>
      </c>
      <c r="N18523" s="87">
        <v>5.1335824538316048</v>
      </c>
      <c r="O18523" s="88">
        <v>0.32283044053795079</v>
      </c>
      <c r="P18523" s="89">
        <v>62.8859950027678</v>
      </c>
    </row>
    <row r="18524" spans="1:16">
      <c r="A18524" s="75" t="s">
        <v>28794</v>
      </c>
      <c r="B18524" s="85">
        <v>18520</v>
      </c>
      <c r="C18524" s="85">
        <v>18212</v>
      </c>
      <c r="D18524" s="85">
        <v>18520</v>
      </c>
      <c r="E18524" s="86" t="s">
        <v>21928</v>
      </c>
      <c r="F18524" s="85" t="s">
        <v>11</v>
      </c>
      <c r="G18524" s="86" t="s">
        <v>21928</v>
      </c>
      <c r="H18524" s="85" t="s">
        <v>4166</v>
      </c>
      <c r="I18524" s="85">
        <v>1</v>
      </c>
      <c r="J18524" s="88">
        <v>0.35003749524494382</v>
      </c>
      <c r="K18524" s="146">
        <v>0.40515495306010729</v>
      </c>
      <c r="L18524" s="147">
        <v>1.5210526882082259E-9</v>
      </c>
      <c r="M18524" s="147">
        <v>4.5229744615599358E-2</v>
      </c>
      <c r="N18524" s="87">
        <v>5.0768180262760678</v>
      </c>
      <c r="O18524" s="88">
        <v>0.31407693399557429</v>
      </c>
      <c r="P18524" s="89">
        <v>61.864918610438167</v>
      </c>
    </row>
    <row r="18525" spans="1:16">
      <c r="A18525" s="75" t="s">
        <v>21929</v>
      </c>
      <c r="B18525" s="85">
        <v>18521</v>
      </c>
      <c r="C18525" s="85">
        <v>13459</v>
      </c>
      <c r="D18525" s="85">
        <v>18521</v>
      </c>
      <c r="E18525" s="86" t="s">
        <v>21930</v>
      </c>
      <c r="F18525" s="85" t="s">
        <v>55</v>
      </c>
      <c r="G18525" s="86" t="s">
        <v>21931</v>
      </c>
      <c r="H18525" s="85" t="s">
        <v>4166</v>
      </c>
      <c r="I18525" s="85">
        <v>1</v>
      </c>
      <c r="J18525" s="88">
        <v>0.34149787439155083</v>
      </c>
      <c r="K18525" s="146">
        <v>0.39844733467684168</v>
      </c>
      <c r="L18525" s="147">
        <v>1.4547638054095139E-9</v>
      </c>
      <c r="M18525" s="147">
        <v>4.3551243215958248E-2</v>
      </c>
      <c r="N18525" s="87">
        <v>4.9335825390266779</v>
      </c>
      <c r="O18525" s="88">
        <v>0.30914223297060572</v>
      </c>
      <c r="P18525" s="89">
        <v>62.660800853165597</v>
      </c>
    </row>
    <row r="18526" spans="1:16">
      <c r="A18526" s="75" t="s">
        <v>28795</v>
      </c>
      <c r="B18526" s="85">
        <v>18522</v>
      </c>
      <c r="C18526" s="85">
        <v>18213</v>
      </c>
      <c r="D18526" s="85">
        <v>18522</v>
      </c>
      <c r="E18526" s="86" t="s">
        <v>21931</v>
      </c>
      <c r="F18526" s="85" t="s">
        <v>38</v>
      </c>
      <c r="G18526" s="86" t="s">
        <v>21931</v>
      </c>
      <c r="H18526" s="85" t="s">
        <v>4166</v>
      </c>
      <c r="I18526" s="85">
        <v>1</v>
      </c>
      <c r="J18526" s="88">
        <v>0.34248638565898598</v>
      </c>
      <c r="K18526" s="146">
        <v>0.40089094811704951</v>
      </c>
      <c r="L18526" s="147">
        <v>1.461026400618047E-9</v>
      </c>
      <c r="M18526" s="147">
        <v>4.3583095428802572E-2</v>
      </c>
      <c r="N18526" s="87">
        <v>4.943247758003074</v>
      </c>
      <c r="O18526" s="88">
        <v>0.31063017091124839</v>
      </c>
      <c r="P18526" s="89">
        <v>62.83928828134114</v>
      </c>
    </row>
    <row r="18527" spans="1:16">
      <c r="A18527" s="75" t="s">
        <v>28796</v>
      </c>
      <c r="B18527" s="85">
        <v>18523</v>
      </c>
      <c r="C18527" s="85">
        <v>18214</v>
      </c>
      <c r="D18527" s="85">
        <v>18523</v>
      </c>
      <c r="E18527" s="86" t="s">
        <v>21931</v>
      </c>
      <c r="F18527" s="85" t="s">
        <v>11</v>
      </c>
      <c r="G18527" s="86" t="s">
        <v>21931</v>
      </c>
      <c r="H18527" s="85" t="s">
        <v>4166</v>
      </c>
      <c r="I18527" s="85">
        <v>1</v>
      </c>
      <c r="J18527" s="88">
        <v>0.33685187143460671</v>
      </c>
      <c r="K18527" s="146">
        <v>0.3869623515078634</v>
      </c>
      <c r="L18527" s="147">
        <v>1.4253296079294071E-9</v>
      </c>
      <c r="M18527" s="147">
        <v>4.3401537815589697E-2</v>
      </c>
      <c r="N18527" s="87">
        <v>4.8881560098375809</v>
      </c>
      <c r="O18527" s="88">
        <v>0.30214892464958543</v>
      </c>
      <c r="P18527" s="89">
        <v>61.81245525746322</v>
      </c>
    </row>
    <row r="18528" spans="1:16">
      <c r="A18528" s="75" t="s">
        <v>21932</v>
      </c>
      <c r="B18528" s="85">
        <v>18524</v>
      </c>
      <c r="C18528" s="85">
        <v>13460</v>
      </c>
      <c r="D18528" s="85">
        <v>18524</v>
      </c>
      <c r="E18528" s="86" t="s">
        <v>21933</v>
      </c>
      <c r="F18528" s="85" t="s">
        <v>55</v>
      </c>
      <c r="G18528" s="86" t="s">
        <v>21934</v>
      </c>
      <c r="H18528" s="85" t="s">
        <v>4166</v>
      </c>
      <c r="I18528" s="85">
        <v>1</v>
      </c>
      <c r="J18528" s="88">
        <v>0.33403925604320223</v>
      </c>
      <c r="K18528" s="146">
        <v>0.38690558687848031</v>
      </c>
      <c r="L18528" s="147">
        <v>1.4589436523755279E-9</v>
      </c>
      <c r="M18528" s="147">
        <v>4.2522829706005967E-2</v>
      </c>
      <c r="N18528" s="87">
        <v>4.8266843396681924</v>
      </c>
      <c r="O18528" s="88">
        <v>0.30230644909644527</v>
      </c>
      <c r="P18528" s="89">
        <v>62.632322278035517</v>
      </c>
    </row>
    <row r="18529" spans="1:16">
      <c r="A18529" s="75" t="s">
        <v>28797</v>
      </c>
      <c r="B18529" s="85">
        <v>18525</v>
      </c>
      <c r="C18529" s="85">
        <v>18215</v>
      </c>
      <c r="D18529" s="85">
        <v>18525</v>
      </c>
      <c r="E18529" s="86" t="s">
        <v>21934</v>
      </c>
      <c r="F18529" s="85" t="s">
        <v>38</v>
      </c>
      <c r="G18529" s="86" t="s">
        <v>21934</v>
      </c>
      <c r="H18529" s="85" t="s">
        <v>4166</v>
      </c>
      <c r="I18529" s="85">
        <v>1</v>
      </c>
      <c r="J18529" s="88">
        <v>0.3350202262695603</v>
      </c>
      <c r="K18529" s="146">
        <v>0.38930978800539862</v>
      </c>
      <c r="L18529" s="147">
        <v>1.465107923422895E-9</v>
      </c>
      <c r="M18529" s="147">
        <v>4.2554671879499947E-2</v>
      </c>
      <c r="N18529" s="87">
        <v>4.8361844915995267</v>
      </c>
      <c r="O18529" s="88">
        <v>0.30376751924622819</v>
      </c>
      <c r="P18529" s="89">
        <v>62.811400138657589</v>
      </c>
    </row>
    <row r="18530" spans="1:16">
      <c r="A18530" s="75" t="s">
        <v>28798</v>
      </c>
      <c r="B18530" s="85">
        <v>18526</v>
      </c>
      <c r="C18530" s="85">
        <v>18216</v>
      </c>
      <c r="D18530" s="85">
        <v>18526</v>
      </c>
      <c r="E18530" s="86" t="s">
        <v>21934</v>
      </c>
      <c r="F18530" s="85" t="s">
        <v>11</v>
      </c>
      <c r="G18530" s="86" t="s">
        <v>21934</v>
      </c>
      <c r="H18530" s="85" t="s">
        <v>4166</v>
      </c>
      <c r="I18530" s="85">
        <v>1</v>
      </c>
      <c r="J18530" s="88">
        <v>0.32942869597931912</v>
      </c>
      <c r="K18530" s="146">
        <v>0.37560584158196331</v>
      </c>
      <c r="L18530" s="147">
        <v>1.4299715784529051E-9</v>
      </c>
      <c r="M18530" s="147">
        <v>4.2373171490584248E-2</v>
      </c>
      <c r="N18530" s="87">
        <v>4.7820336255909313</v>
      </c>
      <c r="O18530" s="88">
        <v>0.29543941939246671</v>
      </c>
      <c r="P18530" s="89">
        <v>61.781125463323839</v>
      </c>
    </row>
    <row r="18531" spans="1:16">
      <c r="A18531" s="75" t="s">
        <v>21935</v>
      </c>
      <c r="B18531" s="85">
        <v>18527</v>
      </c>
      <c r="C18531" s="85">
        <v>13461</v>
      </c>
      <c r="D18531" s="85">
        <v>18527</v>
      </c>
      <c r="E18531" s="86" t="s">
        <v>21936</v>
      </c>
      <c r="F18531" s="85" t="s">
        <v>55</v>
      </c>
      <c r="G18531" s="86" t="s">
        <v>21937</v>
      </c>
      <c r="H18531" s="85" t="s">
        <v>4166</v>
      </c>
      <c r="I18531" s="85">
        <v>1</v>
      </c>
      <c r="J18531" s="88">
        <v>0.33722246366442871</v>
      </c>
      <c r="K18531" s="146">
        <v>0.36582570099790584</v>
      </c>
      <c r="L18531" s="147">
        <v>1.348668458612261E-9</v>
      </c>
      <c r="M18531" s="147">
        <v>4.5284856886154391E-2</v>
      </c>
      <c r="N18531" s="87">
        <v>5.0663200717853627</v>
      </c>
      <c r="O18531" s="88">
        <v>0.30234546269449919</v>
      </c>
      <c r="P18531" s="89">
        <v>59.67752893826804</v>
      </c>
    </row>
    <row r="18532" spans="1:16">
      <c r="A18532" s="75" t="s">
        <v>28799</v>
      </c>
      <c r="B18532" s="85">
        <v>18528</v>
      </c>
      <c r="C18532" s="85">
        <v>18217</v>
      </c>
      <c r="D18532" s="85">
        <v>18528</v>
      </c>
      <c r="E18532" s="86" t="s">
        <v>28800</v>
      </c>
      <c r="F18532" s="85" t="s">
        <v>55</v>
      </c>
      <c r="G18532" s="86" t="s">
        <v>21937</v>
      </c>
      <c r="H18532" s="85" t="s">
        <v>4166</v>
      </c>
      <c r="I18532" s="85">
        <v>1</v>
      </c>
      <c r="J18532" s="88">
        <v>0.33722246366442871</v>
      </c>
      <c r="K18532" s="146">
        <v>0.36582570099790584</v>
      </c>
      <c r="L18532" s="147">
        <v>1.348668458612261E-9</v>
      </c>
      <c r="M18532" s="147">
        <v>4.5284856886154391E-2</v>
      </c>
      <c r="N18532" s="87">
        <v>5.0663200717853627</v>
      </c>
      <c r="O18532" s="88">
        <v>0.30234546269449919</v>
      </c>
      <c r="P18532" s="89">
        <v>59.67752893826804</v>
      </c>
    </row>
    <row r="18533" spans="1:16">
      <c r="A18533" s="75" t="s">
        <v>21938</v>
      </c>
      <c r="B18533" s="85">
        <v>18529</v>
      </c>
      <c r="C18533" s="85">
        <v>13462</v>
      </c>
      <c r="D18533" s="85">
        <v>18529</v>
      </c>
      <c r="E18533" s="86" t="s">
        <v>21939</v>
      </c>
      <c r="F18533" s="85" t="s">
        <v>55</v>
      </c>
      <c r="G18533" s="86" t="s">
        <v>21940</v>
      </c>
      <c r="H18533" s="85" t="s">
        <v>4166</v>
      </c>
      <c r="I18533" s="85">
        <v>1</v>
      </c>
      <c r="J18533" s="88">
        <v>0.32429246961874042</v>
      </c>
      <c r="K18533" s="146">
        <v>0.34191384419297438</v>
      </c>
      <c r="L18533" s="147">
        <v>1.2580175872666371E-9</v>
      </c>
      <c r="M18533" s="147">
        <v>4.0076280735696759E-2</v>
      </c>
      <c r="N18533" s="87">
        <v>5.3993790701792559</v>
      </c>
      <c r="O18533" s="88">
        <v>0.2876096163647211</v>
      </c>
      <c r="P18533" s="89">
        <v>53.267165099258833</v>
      </c>
    </row>
    <row r="18534" spans="1:16">
      <c r="A18534" s="75" t="s">
        <v>28801</v>
      </c>
      <c r="B18534" s="85">
        <v>18530</v>
      </c>
      <c r="C18534" s="85">
        <v>18218</v>
      </c>
      <c r="D18534" s="85">
        <v>18530</v>
      </c>
      <c r="E18534" s="86" t="s">
        <v>21940</v>
      </c>
      <c r="F18534" s="85" t="s">
        <v>38</v>
      </c>
      <c r="G18534" s="86" t="s">
        <v>21940</v>
      </c>
      <c r="H18534" s="85" t="s">
        <v>4166</v>
      </c>
      <c r="I18534" s="85">
        <v>1</v>
      </c>
      <c r="J18534" s="88">
        <v>0.32381574950835201</v>
      </c>
      <c r="K18534" s="146">
        <v>0.34251116192870507</v>
      </c>
      <c r="L18534" s="147">
        <v>1.2573979042524699E-9</v>
      </c>
      <c r="M18534" s="147">
        <v>3.9993681006539668E-2</v>
      </c>
      <c r="N18534" s="87">
        <v>5.3891725774100969</v>
      </c>
      <c r="O18534" s="88">
        <v>0.28757567261480738</v>
      </c>
      <c r="P18534" s="89">
        <v>53.361748669961713</v>
      </c>
    </row>
    <row r="18535" spans="1:16">
      <c r="A18535" s="75" t="s">
        <v>28802</v>
      </c>
      <c r="B18535" s="85">
        <v>18531</v>
      </c>
      <c r="C18535" s="85">
        <v>18219</v>
      </c>
      <c r="D18535" s="85">
        <v>18531</v>
      </c>
      <c r="E18535" s="86" t="s">
        <v>21940</v>
      </c>
      <c r="F18535" s="85" t="s">
        <v>11</v>
      </c>
      <c r="G18535" s="86" t="s">
        <v>21940</v>
      </c>
      <c r="H18535" s="85" t="s">
        <v>4166</v>
      </c>
      <c r="I18535" s="85">
        <v>1</v>
      </c>
      <c r="J18535" s="88">
        <v>0.32653305413756711</v>
      </c>
      <c r="K18535" s="146">
        <v>0.33910645083504209</v>
      </c>
      <c r="L18535" s="147">
        <v>1.260930097433231E-9</v>
      </c>
      <c r="M18535" s="147">
        <v>4.046449946273515E-2</v>
      </c>
      <c r="N18535" s="87">
        <v>5.447349586194302</v>
      </c>
      <c r="O18535" s="88">
        <v>0.28776915198931657</v>
      </c>
      <c r="P18535" s="89">
        <v>52.827369977986223</v>
      </c>
    </row>
    <row r="18536" spans="1:16">
      <c r="A18536" s="75" t="s">
        <v>21941</v>
      </c>
      <c r="B18536" s="85">
        <v>18532</v>
      </c>
      <c r="C18536" s="85">
        <v>13463</v>
      </c>
      <c r="D18536" s="85">
        <v>18532</v>
      </c>
      <c r="E18536" s="86" t="s">
        <v>21942</v>
      </c>
      <c r="F18536" s="85" t="s">
        <v>55</v>
      </c>
      <c r="G18536" s="86" t="s">
        <v>21943</v>
      </c>
      <c r="H18536" s="85" t="s">
        <v>4166</v>
      </c>
      <c r="I18536" s="85">
        <v>1</v>
      </c>
      <c r="J18536" s="88">
        <v>0.31009037964138381</v>
      </c>
      <c r="K18536" s="146">
        <v>0.33334079408701545</v>
      </c>
      <c r="L18536" s="147">
        <v>1.2117706590524539E-9</v>
      </c>
      <c r="M18536" s="147">
        <v>3.8326506952479251E-2</v>
      </c>
      <c r="N18536" s="87">
        <v>5.1676542624688881</v>
      </c>
      <c r="O18536" s="88">
        <v>0.27583928554698323</v>
      </c>
      <c r="P18536" s="89">
        <v>53.378045731565415</v>
      </c>
    </row>
    <row r="18537" spans="1:16">
      <c r="A18537" s="75" t="s">
        <v>28803</v>
      </c>
      <c r="B18537" s="85">
        <v>18533</v>
      </c>
      <c r="C18537" s="85">
        <v>18220</v>
      </c>
      <c r="D18537" s="85">
        <v>18533</v>
      </c>
      <c r="E18537" s="86" t="s">
        <v>21943</v>
      </c>
      <c r="F18537" s="85" t="s">
        <v>38</v>
      </c>
      <c r="G18537" s="86" t="s">
        <v>21943</v>
      </c>
      <c r="H18537" s="85" t="s">
        <v>4166</v>
      </c>
      <c r="I18537" s="85">
        <v>1</v>
      </c>
      <c r="J18537" s="88">
        <v>0.30968665600707429</v>
      </c>
      <c r="K18537" s="146">
        <v>0.33397318853787916</v>
      </c>
      <c r="L18537" s="147">
        <v>1.211374170702567E-9</v>
      </c>
      <c r="M18537" s="147">
        <v>3.8250710673843058E-2</v>
      </c>
      <c r="N18537" s="87">
        <v>5.1583182938222532</v>
      </c>
      <c r="O18537" s="88">
        <v>0.27584494600442278</v>
      </c>
      <c r="P18537" s="89">
        <v>53.475751260790254</v>
      </c>
    </row>
    <row r="18538" spans="1:16">
      <c r="A18538" s="75" t="s">
        <v>28804</v>
      </c>
      <c r="B18538" s="85">
        <v>18534</v>
      </c>
      <c r="C18538" s="85">
        <v>18221</v>
      </c>
      <c r="D18538" s="85">
        <v>18534</v>
      </c>
      <c r="E18538" s="86" t="s">
        <v>21943</v>
      </c>
      <c r="F18538" s="85" t="s">
        <v>11</v>
      </c>
      <c r="G18538" s="86" t="s">
        <v>21943</v>
      </c>
      <c r="H18538" s="85" t="s">
        <v>4166</v>
      </c>
      <c r="I18538" s="85">
        <v>1</v>
      </c>
      <c r="J18538" s="88">
        <v>0.31198788072263689</v>
      </c>
      <c r="K18538" s="146">
        <v>0.33036854016795919</v>
      </c>
      <c r="L18538" s="147">
        <v>1.2136341542969371E-9</v>
      </c>
      <c r="M18538" s="147">
        <v>3.8682749462069593E-2</v>
      </c>
      <c r="N18538" s="87">
        <v>5.2115333151080909</v>
      </c>
      <c r="O18538" s="88">
        <v>0.27581268139701631</v>
      </c>
      <c r="P18538" s="89">
        <v>52.92351880346672</v>
      </c>
    </row>
    <row r="18539" spans="1:16">
      <c r="A18539" s="75" t="s">
        <v>21944</v>
      </c>
      <c r="B18539" s="85">
        <v>18535</v>
      </c>
      <c r="C18539" s="85">
        <v>13464</v>
      </c>
      <c r="D18539" s="85">
        <v>18535</v>
      </c>
      <c r="E18539" s="86" t="s">
        <v>21945</v>
      </c>
      <c r="F18539" s="85" t="s">
        <v>55</v>
      </c>
      <c r="G18539" s="86" t="s">
        <v>21946</v>
      </c>
      <c r="H18539" s="85" t="s">
        <v>4166</v>
      </c>
      <c r="I18539" s="85">
        <v>1</v>
      </c>
      <c r="J18539" s="88">
        <v>0.29954849314517301</v>
      </c>
      <c r="K18539" s="146">
        <v>0.32712824100304533</v>
      </c>
      <c r="L18539" s="147">
        <v>1.1787096791422639E-9</v>
      </c>
      <c r="M18539" s="147">
        <v>3.6941081951885467E-2</v>
      </c>
      <c r="N18539" s="87">
        <v>4.9841806357984773</v>
      </c>
      <c r="O18539" s="88">
        <v>0.2665198462362805</v>
      </c>
      <c r="P18539" s="89">
        <v>53.47315149896918</v>
      </c>
    </row>
    <row r="18540" spans="1:16">
      <c r="A18540" s="75" t="s">
        <v>28805</v>
      </c>
      <c r="B18540" s="85">
        <v>18536</v>
      </c>
      <c r="C18540" s="85">
        <v>18222</v>
      </c>
      <c r="D18540" s="85">
        <v>18536</v>
      </c>
      <c r="E18540" s="86" t="s">
        <v>21946</v>
      </c>
      <c r="F18540" s="85" t="s">
        <v>38</v>
      </c>
      <c r="G18540" s="86" t="s">
        <v>21946</v>
      </c>
      <c r="H18540" s="85" t="s">
        <v>4166</v>
      </c>
      <c r="I18540" s="85">
        <v>1</v>
      </c>
      <c r="J18540" s="88">
        <v>0.29920256620657698</v>
      </c>
      <c r="K18540" s="146">
        <v>0.32778840827720102</v>
      </c>
      <c r="L18540" s="147">
        <v>1.178489910475143E-9</v>
      </c>
      <c r="M18540" s="147">
        <v>3.6870672466977832E-2</v>
      </c>
      <c r="N18540" s="87">
        <v>4.9755339253259656</v>
      </c>
      <c r="O18540" s="88">
        <v>0.26655686426663749</v>
      </c>
      <c r="P18540" s="89">
        <v>53.573519599542145</v>
      </c>
    </row>
    <row r="18541" spans="1:16">
      <c r="A18541" s="75" t="s">
        <v>28806</v>
      </c>
      <c r="B18541" s="85">
        <v>18537</v>
      </c>
      <c r="C18541" s="85">
        <v>18223</v>
      </c>
      <c r="D18541" s="85">
        <v>18537</v>
      </c>
      <c r="E18541" s="86" t="s">
        <v>21946</v>
      </c>
      <c r="F18541" s="85" t="s">
        <v>11</v>
      </c>
      <c r="G18541" s="86" t="s">
        <v>21946</v>
      </c>
      <c r="H18541" s="85" t="s">
        <v>4166</v>
      </c>
      <c r="I18541" s="85">
        <v>1</v>
      </c>
      <c r="J18541" s="88">
        <v>0.30117434975657398</v>
      </c>
      <c r="K18541" s="146">
        <v>0.32402545481451167</v>
      </c>
      <c r="L18541" s="147">
        <v>1.179742591877718E-9</v>
      </c>
      <c r="M18541" s="147">
        <v>3.7272006530951363E-2</v>
      </c>
      <c r="N18541" s="87">
        <v>5.0248201750192676</v>
      </c>
      <c r="O18541" s="88">
        <v>0.26634586149360112</v>
      </c>
      <c r="P18541" s="89">
        <v>53.006048418952588</v>
      </c>
    </row>
    <row r="18542" spans="1:16">
      <c r="A18542" s="75" t="s">
        <v>21947</v>
      </c>
      <c r="B18542" s="85">
        <v>18538</v>
      </c>
      <c r="C18542" s="85">
        <v>13465</v>
      </c>
      <c r="D18542" s="85">
        <v>18538</v>
      </c>
      <c r="E18542" s="86" t="s">
        <v>21948</v>
      </c>
      <c r="F18542" s="85" t="s">
        <v>55</v>
      </c>
      <c r="G18542" s="86" t="s">
        <v>21949</v>
      </c>
      <c r="H18542" s="85" t="s">
        <v>4166</v>
      </c>
      <c r="I18542" s="85">
        <v>1</v>
      </c>
      <c r="J18542" s="88">
        <v>0.39911013624704489</v>
      </c>
      <c r="K18542" s="146">
        <v>0.40200382636170473</v>
      </c>
      <c r="L18542" s="147">
        <v>1.542477487800315E-9</v>
      </c>
      <c r="M18542" s="147">
        <v>4.8987522639643198E-2</v>
      </c>
      <c r="N18542" s="87">
        <v>5.4641969230801761</v>
      </c>
      <c r="O18542" s="88">
        <v>0.35813887647349468</v>
      </c>
      <c r="P18542" s="89">
        <v>65.542820201218376</v>
      </c>
    </row>
    <row r="18543" spans="1:16">
      <c r="A18543" s="75" t="s">
        <v>28807</v>
      </c>
      <c r="B18543" s="85">
        <v>18539</v>
      </c>
      <c r="C18543" s="85">
        <v>18224</v>
      </c>
      <c r="D18543" s="85">
        <v>18539</v>
      </c>
      <c r="E18543" s="86" t="s">
        <v>21949</v>
      </c>
      <c r="F18543" s="85" t="s">
        <v>38</v>
      </c>
      <c r="G18543" s="86" t="s">
        <v>21949</v>
      </c>
      <c r="H18543" s="85" t="s">
        <v>4166</v>
      </c>
      <c r="I18543" s="85">
        <v>1</v>
      </c>
      <c r="J18543" s="88">
        <v>0.40009931116937181</v>
      </c>
      <c r="K18543" s="146">
        <v>0.4036396996190143</v>
      </c>
      <c r="L18543" s="147">
        <v>1.5469534321505291E-9</v>
      </c>
      <c r="M18543" s="147">
        <v>4.9022914810102333E-2</v>
      </c>
      <c r="N18543" s="87">
        <v>5.4696158431961992</v>
      </c>
      <c r="O18543" s="88">
        <v>0.35900216184299499</v>
      </c>
      <c r="P18543" s="89">
        <v>65.635717778894346</v>
      </c>
    </row>
    <row r="18544" spans="1:16">
      <c r="A18544" s="75" t="s">
        <v>28808</v>
      </c>
      <c r="B18544" s="85">
        <v>18540</v>
      </c>
      <c r="C18544" s="85">
        <v>18225</v>
      </c>
      <c r="D18544" s="85">
        <v>18540</v>
      </c>
      <c r="E18544" s="86" t="s">
        <v>21949</v>
      </c>
      <c r="F18544" s="85" t="s">
        <v>11</v>
      </c>
      <c r="G18544" s="86" t="s">
        <v>21949</v>
      </c>
      <c r="H18544" s="85" t="s">
        <v>4166</v>
      </c>
      <c r="I18544" s="85">
        <v>1</v>
      </c>
      <c r="J18544" s="88">
        <v>0.3944610141121071</v>
      </c>
      <c r="K18544" s="146">
        <v>0.39431522205234815</v>
      </c>
      <c r="L18544" s="147">
        <v>1.5214405493543091E-9</v>
      </c>
      <c r="M18544" s="147">
        <v>4.8821179438485407E-2</v>
      </c>
      <c r="N18544" s="87">
        <v>5.4387279985348744</v>
      </c>
      <c r="O18544" s="88">
        <v>0.35408143523684188</v>
      </c>
      <c r="P18544" s="89">
        <v>65.103721923991614</v>
      </c>
    </row>
    <row r="18545" spans="1:16">
      <c r="A18545" s="75" t="s">
        <v>21950</v>
      </c>
      <c r="B18545" s="85">
        <v>18541</v>
      </c>
      <c r="C18545" s="85">
        <v>13466</v>
      </c>
      <c r="D18545" s="85">
        <v>18541</v>
      </c>
      <c r="E18545" s="86" t="s">
        <v>21951</v>
      </c>
      <c r="F18545" s="85" t="s">
        <v>55</v>
      </c>
      <c r="G18545" s="86" t="s">
        <v>21952</v>
      </c>
      <c r="H18545" s="85" t="s">
        <v>4166</v>
      </c>
      <c r="I18545" s="85">
        <v>1</v>
      </c>
      <c r="J18545" s="88">
        <v>0.3810131309216756</v>
      </c>
      <c r="K18545" s="146">
        <v>0.3894092186154916</v>
      </c>
      <c r="L18545" s="147">
        <v>1.4773968403652411E-9</v>
      </c>
      <c r="M18545" s="147">
        <v>4.669770351683622E-2</v>
      </c>
      <c r="N18545" s="87">
        <v>5.227695175497038</v>
      </c>
      <c r="O18545" s="88">
        <v>0.3421023378625947</v>
      </c>
      <c r="P18545" s="89">
        <v>65.44037599324416</v>
      </c>
    </row>
    <row r="18546" spans="1:16">
      <c r="A18546" s="75" t="s">
        <v>28809</v>
      </c>
      <c r="B18546" s="85">
        <v>18542</v>
      </c>
      <c r="C18546" s="85">
        <v>18226</v>
      </c>
      <c r="D18546" s="85">
        <v>18542</v>
      </c>
      <c r="E18546" s="86" t="s">
        <v>21952</v>
      </c>
      <c r="F18546" s="85" t="s">
        <v>38</v>
      </c>
      <c r="G18546" s="86" t="s">
        <v>21952</v>
      </c>
      <c r="H18546" s="85" t="s">
        <v>4166</v>
      </c>
      <c r="I18546" s="85">
        <v>1</v>
      </c>
      <c r="J18546" s="88">
        <v>0.3819878636587497</v>
      </c>
      <c r="K18546" s="146">
        <v>0.39101815565874337</v>
      </c>
      <c r="L18546" s="147">
        <v>1.4817919136741131E-9</v>
      </c>
      <c r="M18546" s="147">
        <v>4.6732864676434123E-2</v>
      </c>
      <c r="N18546" s="87">
        <v>5.2330529431910104</v>
      </c>
      <c r="O18546" s="88">
        <v>0.34295168926401448</v>
      </c>
      <c r="P18546" s="89">
        <v>65.535681176366893</v>
      </c>
    </row>
    <row r="18547" spans="1:16">
      <c r="A18547" s="75" t="s">
        <v>28810</v>
      </c>
      <c r="B18547" s="85">
        <v>18543</v>
      </c>
      <c r="C18547" s="85">
        <v>18227</v>
      </c>
      <c r="D18547" s="85">
        <v>18543</v>
      </c>
      <c r="E18547" s="86" t="s">
        <v>21952</v>
      </c>
      <c r="F18547" s="85" t="s">
        <v>11</v>
      </c>
      <c r="G18547" s="86" t="s">
        <v>21952</v>
      </c>
      <c r="H18547" s="85" t="s">
        <v>4166</v>
      </c>
      <c r="I18547" s="85">
        <v>1</v>
      </c>
      <c r="J18547" s="88">
        <v>0.3764318870574308</v>
      </c>
      <c r="K18547" s="146">
        <v>0.38184721451220849</v>
      </c>
      <c r="L18547" s="147">
        <v>1.456739995813529E-9</v>
      </c>
      <c r="M18547" s="147">
        <v>4.653244606672613E-2</v>
      </c>
      <c r="N18547" s="87">
        <v>5.2025136673353822</v>
      </c>
      <c r="O18547" s="88">
        <v>0.33811038627592371</v>
      </c>
      <c r="P18547" s="89">
        <v>64.989812213044445</v>
      </c>
    </row>
    <row r="18548" spans="1:16">
      <c r="A18548" s="75" t="s">
        <v>21953</v>
      </c>
      <c r="B18548" s="85">
        <v>18544</v>
      </c>
      <c r="C18548" s="85">
        <v>13467</v>
      </c>
      <c r="D18548" s="85">
        <v>18544</v>
      </c>
      <c r="E18548" s="86" t="s">
        <v>21954</v>
      </c>
      <c r="F18548" s="85" t="s">
        <v>55</v>
      </c>
      <c r="G18548" s="86" t="s">
        <v>21955</v>
      </c>
      <c r="H18548" s="85" t="s">
        <v>4166</v>
      </c>
      <c r="I18548" s="85">
        <v>1</v>
      </c>
      <c r="J18548" s="88">
        <v>0.36696402870946487</v>
      </c>
      <c r="K18548" s="146">
        <v>0.38020314922090509</v>
      </c>
      <c r="L18548" s="147">
        <v>1.430168161969191E-9</v>
      </c>
      <c r="M18548" s="147">
        <v>4.4886764835577707E-2</v>
      </c>
      <c r="N18548" s="87">
        <v>5.0406541299324772</v>
      </c>
      <c r="O18548" s="88">
        <v>0.32941959458618542</v>
      </c>
      <c r="P18548" s="89">
        <v>65.35254871585451</v>
      </c>
    </row>
    <row r="18549" spans="1:16">
      <c r="A18549" s="75" t="s">
        <v>28811</v>
      </c>
      <c r="B18549" s="85">
        <v>18545</v>
      </c>
      <c r="C18549" s="85">
        <v>18228</v>
      </c>
      <c r="D18549" s="85">
        <v>18545</v>
      </c>
      <c r="E18549" s="86" t="s">
        <v>21955</v>
      </c>
      <c r="F18549" s="85" t="s">
        <v>38</v>
      </c>
      <c r="G18549" s="86" t="s">
        <v>21955</v>
      </c>
      <c r="H18549" s="85" t="s">
        <v>4166</v>
      </c>
      <c r="I18549" s="85">
        <v>1</v>
      </c>
      <c r="J18549" s="88">
        <v>0.36792733962214291</v>
      </c>
      <c r="K18549" s="146">
        <v>0.38179078334486549</v>
      </c>
      <c r="L18549" s="147">
        <v>1.434499277170854E-9</v>
      </c>
      <c r="M18549" s="147">
        <v>4.4921743296681999E-2</v>
      </c>
      <c r="N18549" s="87">
        <v>5.0459635342926576</v>
      </c>
      <c r="O18549" s="88">
        <v>0.33025792609457882</v>
      </c>
      <c r="P18549" s="89">
        <v>65.449923260468893</v>
      </c>
    </row>
    <row r="18550" spans="1:16">
      <c r="A18550" s="75" t="s">
        <v>28812</v>
      </c>
      <c r="B18550" s="85">
        <v>18546</v>
      </c>
      <c r="C18550" s="85">
        <v>18229</v>
      </c>
      <c r="D18550" s="85">
        <v>18546</v>
      </c>
      <c r="E18550" s="86" t="s">
        <v>21955</v>
      </c>
      <c r="F18550" s="85" t="s">
        <v>11</v>
      </c>
      <c r="G18550" s="86" t="s">
        <v>21955</v>
      </c>
      <c r="H18550" s="85" t="s">
        <v>4166</v>
      </c>
      <c r="I18550" s="85">
        <v>1</v>
      </c>
      <c r="J18550" s="88">
        <v>0.36243646741987923</v>
      </c>
      <c r="K18550" s="146">
        <v>0.37274126883828956</v>
      </c>
      <c r="L18550" s="147">
        <v>1.409811920521385E-9</v>
      </c>
      <c r="M18550" s="147">
        <v>4.4722366068387649E-2</v>
      </c>
      <c r="N18550" s="87">
        <v>5.0156999294396289</v>
      </c>
      <c r="O18550" s="88">
        <v>0.32547943649673627</v>
      </c>
      <c r="P18550" s="89">
        <v>64.892126936529067</v>
      </c>
    </row>
    <row r="18551" spans="1:16">
      <c r="A18551" s="75" t="s">
        <v>21956</v>
      </c>
      <c r="B18551" s="85">
        <v>18547</v>
      </c>
      <c r="C18551" s="85">
        <v>13468</v>
      </c>
      <c r="D18551" s="85">
        <v>18547</v>
      </c>
      <c r="E18551" s="86" t="s">
        <v>21957</v>
      </c>
      <c r="F18551" s="85" t="s">
        <v>55</v>
      </c>
      <c r="G18551" s="86" t="s">
        <v>21958</v>
      </c>
      <c r="H18551" s="85" t="s">
        <v>4166</v>
      </c>
      <c r="I18551" s="85">
        <v>1</v>
      </c>
      <c r="J18551" s="88">
        <v>0.2649597630393381</v>
      </c>
      <c r="K18551" s="146">
        <v>0.32221010885033652</v>
      </c>
      <c r="L18551" s="147">
        <v>1.1994928948040481E-9</v>
      </c>
      <c r="M18551" s="147">
        <v>3.381833141412343E-2</v>
      </c>
      <c r="N18551" s="87">
        <v>3.827922600302367</v>
      </c>
      <c r="O18551" s="88">
        <v>0.23990990004706261</v>
      </c>
      <c r="P18551" s="89">
        <v>62.673654903082976</v>
      </c>
    </row>
    <row r="18552" spans="1:16">
      <c r="A18552" s="75" t="s">
        <v>28813</v>
      </c>
      <c r="B18552" s="85">
        <v>18548</v>
      </c>
      <c r="C18552" s="85">
        <v>18230</v>
      </c>
      <c r="D18552" s="85">
        <v>18548</v>
      </c>
      <c r="E18552" s="86" t="s">
        <v>21958</v>
      </c>
      <c r="F18552" s="85" t="s">
        <v>38</v>
      </c>
      <c r="G18552" s="86" t="s">
        <v>21958</v>
      </c>
      <c r="H18552" s="85" t="s">
        <v>4166</v>
      </c>
      <c r="I18552" s="85">
        <v>1</v>
      </c>
      <c r="J18552" s="88">
        <v>0.26582507582290621</v>
      </c>
      <c r="K18552" s="146">
        <v>0.32418593700927989</v>
      </c>
      <c r="L18552" s="147">
        <v>1.2046263253759541E-9</v>
      </c>
      <c r="M18552" s="147">
        <v>3.384675652855524E-2</v>
      </c>
      <c r="N18552" s="87">
        <v>3.8360418660097979</v>
      </c>
      <c r="O18552" s="88">
        <v>0.24115519651907191</v>
      </c>
      <c r="P18552" s="89">
        <v>62.865632060976047</v>
      </c>
    </row>
    <row r="18553" spans="1:16">
      <c r="A18553" s="75" t="s">
        <v>28814</v>
      </c>
      <c r="B18553" s="85">
        <v>18549</v>
      </c>
      <c r="C18553" s="85">
        <v>18231</v>
      </c>
      <c r="D18553" s="85">
        <v>18549</v>
      </c>
      <c r="E18553" s="86" t="s">
        <v>21958</v>
      </c>
      <c r="F18553" s="85" t="s">
        <v>11</v>
      </c>
      <c r="G18553" s="86" t="s">
        <v>21958</v>
      </c>
      <c r="H18553" s="85" t="s">
        <v>4166</v>
      </c>
      <c r="I18553" s="85">
        <v>1</v>
      </c>
      <c r="J18553" s="88">
        <v>0.26089279295656781</v>
      </c>
      <c r="K18553" s="146">
        <v>0.31292371650330186</v>
      </c>
      <c r="L18553" s="147">
        <v>1.175365771116072E-9</v>
      </c>
      <c r="M18553" s="147">
        <v>3.3684733376293817E-2</v>
      </c>
      <c r="N18553" s="87">
        <v>3.7897620514774331</v>
      </c>
      <c r="O18553" s="88">
        <v>0.23405700662861831</v>
      </c>
      <c r="P18553" s="89">
        <v>61.760343644100701</v>
      </c>
    </row>
    <row r="18554" spans="1:16">
      <c r="A18554" s="75" t="s">
        <v>21959</v>
      </c>
      <c r="B18554" s="85">
        <v>18550</v>
      </c>
      <c r="C18554" s="85">
        <v>13469</v>
      </c>
      <c r="D18554" s="85">
        <v>18550</v>
      </c>
      <c r="E18554" s="86" t="s">
        <v>21960</v>
      </c>
      <c r="F18554" s="85" t="s">
        <v>55</v>
      </c>
      <c r="G18554" s="86" t="s">
        <v>21961</v>
      </c>
      <c r="H18554" s="85" t="s">
        <v>4166</v>
      </c>
      <c r="I18554" s="85">
        <v>1</v>
      </c>
      <c r="J18554" s="88">
        <v>0.25874946612068911</v>
      </c>
      <c r="K18554" s="146">
        <v>0.30873639544771531</v>
      </c>
      <c r="L18554" s="147">
        <v>1.1275427725469029E-9</v>
      </c>
      <c r="M18554" s="147">
        <v>3.2961320155829893E-2</v>
      </c>
      <c r="N18554" s="87">
        <v>3.7388407675036328</v>
      </c>
      <c r="O18554" s="88">
        <v>0.23421341348526231</v>
      </c>
      <c r="P18554" s="89">
        <v>62.643323973821715</v>
      </c>
    </row>
    <row r="18555" spans="1:16">
      <c r="A18555" s="75" t="s">
        <v>28815</v>
      </c>
      <c r="B18555" s="85">
        <v>18551</v>
      </c>
      <c r="C18555" s="85">
        <v>18232</v>
      </c>
      <c r="D18555" s="85">
        <v>18551</v>
      </c>
      <c r="E18555" s="86" t="s">
        <v>21961</v>
      </c>
      <c r="F18555" s="85" t="s">
        <v>38</v>
      </c>
      <c r="G18555" s="86" t="s">
        <v>21961</v>
      </c>
      <c r="H18555" s="85" t="s">
        <v>4166</v>
      </c>
      <c r="I18555" s="85">
        <v>1</v>
      </c>
      <c r="J18555" s="88">
        <v>0.25960849470336023</v>
      </c>
      <c r="K18555" s="146">
        <v>0.31073681316396612</v>
      </c>
      <c r="L18555" s="147">
        <v>1.132728991827051E-9</v>
      </c>
      <c r="M18555" s="147">
        <v>3.2989736904136417E-2</v>
      </c>
      <c r="N18555" s="87">
        <v>3.7468224773401779</v>
      </c>
      <c r="O18555" s="88">
        <v>0.2354363201315553</v>
      </c>
      <c r="P18555" s="89">
        <v>62.836262341067346</v>
      </c>
    </row>
    <row r="18556" spans="1:16">
      <c r="A18556" s="75" t="s">
        <v>28816</v>
      </c>
      <c r="B18556" s="85">
        <v>18552</v>
      </c>
      <c r="C18556" s="85">
        <v>18233</v>
      </c>
      <c r="D18556" s="85">
        <v>18552</v>
      </c>
      <c r="E18556" s="86" t="s">
        <v>21961</v>
      </c>
      <c r="F18556" s="85" t="s">
        <v>11</v>
      </c>
      <c r="G18556" s="86" t="s">
        <v>21961</v>
      </c>
      <c r="H18556" s="85" t="s">
        <v>4166</v>
      </c>
      <c r="I18556" s="85">
        <v>1</v>
      </c>
      <c r="J18556" s="88">
        <v>0.25471203178213631</v>
      </c>
      <c r="K18556" s="146">
        <v>0.29933443218133993</v>
      </c>
      <c r="L18556" s="147">
        <v>1.1031675419302281E-9</v>
      </c>
      <c r="M18556" s="147">
        <v>3.2827761438789287E-2</v>
      </c>
      <c r="N18556" s="87">
        <v>3.70132673127189</v>
      </c>
      <c r="O18556" s="88">
        <v>0.22846575224768589</v>
      </c>
      <c r="P18556" s="89">
        <v>61.725367370952959</v>
      </c>
    </row>
    <row r="18557" spans="1:16">
      <c r="A18557" s="75" t="s">
        <v>21962</v>
      </c>
      <c r="B18557" s="85">
        <v>18553</v>
      </c>
      <c r="C18557" s="85">
        <v>13470</v>
      </c>
      <c r="D18557" s="85">
        <v>18553</v>
      </c>
      <c r="E18557" s="86" t="s">
        <v>21963</v>
      </c>
      <c r="F18557" s="85" t="s">
        <v>55</v>
      </c>
      <c r="G18557" s="86" t="s">
        <v>21964</v>
      </c>
      <c r="H18557" s="85" t="s">
        <v>4166</v>
      </c>
      <c r="I18557" s="85">
        <v>1</v>
      </c>
      <c r="J18557" s="88">
        <v>0.25259116720312769</v>
      </c>
      <c r="K18557" s="146">
        <v>0.29825554800854426</v>
      </c>
      <c r="L18557" s="147">
        <v>1.135667720029007E-9</v>
      </c>
      <c r="M18557" s="147">
        <v>3.2113321790615441E-2</v>
      </c>
      <c r="N18557" s="87">
        <v>3.6505605302936912</v>
      </c>
      <c r="O18557" s="88">
        <v>0.22855473579656141</v>
      </c>
      <c r="P18557" s="89">
        <v>62.608121109054437</v>
      </c>
    </row>
    <row r="18558" spans="1:16">
      <c r="A18558" s="75" t="s">
        <v>28817</v>
      </c>
      <c r="B18558" s="85">
        <v>18554</v>
      </c>
      <c r="C18558" s="85">
        <v>18234</v>
      </c>
      <c r="D18558" s="85">
        <v>18554</v>
      </c>
      <c r="E18558" s="86" t="s">
        <v>21964</v>
      </c>
      <c r="F18558" s="85" t="s">
        <v>38</v>
      </c>
      <c r="G18558" s="86" t="s">
        <v>21964</v>
      </c>
      <c r="H18558" s="85" t="s">
        <v>4166</v>
      </c>
      <c r="I18558" s="85">
        <v>1</v>
      </c>
      <c r="J18558" s="88">
        <v>0.25214144186210408</v>
      </c>
      <c r="K18558" s="146">
        <v>0.29942744566788693</v>
      </c>
      <c r="L18558" s="147">
        <v>1.136639917605979E-9</v>
      </c>
      <c r="M18558" s="147">
        <v>3.1961313354833758E-2</v>
      </c>
      <c r="N18558" s="87">
        <v>3.6397592109366248</v>
      </c>
      <c r="O18558" s="88">
        <v>0.2285736684665346</v>
      </c>
      <c r="P18558" s="89">
        <v>62.799118078944396</v>
      </c>
    </row>
    <row r="18559" spans="1:16">
      <c r="A18559" s="75" t="s">
        <v>28818</v>
      </c>
      <c r="B18559" s="85">
        <v>18555</v>
      </c>
      <c r="C18559" s="85">
        <v>18235</v>
      </c>
      <c r="D18559" s="85">
        <v>18555</v>
      </c>
      <c r="E18559" s="86" t="s">
        <v>21964</v>
      </c>
      <c r="F18559" s="85" t="s">
        <v>11</v>
      </c>
      <c r="G18559" s="86" t="s">
        <v>21964</v>
      </c>
      <c r="H18559" s="85" t="s">
        <v>4166</v>
      </c>
      <c r="I18559" s="85">
        <v>1</v>
      </c>
      <c r="J18559" s="88">
        <v>0.25470487630593619</v>
      </c>
      <c r="K18559" s="146">
        <v>0.29274762900963575</v>
      </c>
      <c r="L18559" s="147">
        <v>1.131098391417247E-9</v>
      </c>
      <c r="M18559" s="147">
        <v>3.2827761438789287E-2</v>
      </c>
      <c r="N18559" s="87">
        <v>3.70132673127189</v>
      </c>
      <c r="O18559" s="88">
        <v>0.22846575224768589</v>
      </c>
      <c r="P18559" s="89">
        <v>61.725367370952959</v>
      </c>
    </row>
    <row r="18560" spans="1:16">
      <c r="A18560" s="75" t="s">
        <v>21965</v>
      </c>
      <c r="B18560" s="85">
        <v>18556</v>
      </c>
      <c r="C18560" s="85">
        <v>13471</v>
      </c>
      <c r="D18560" s="85">
        <v>18556</v>
      </c>
      <c r="E18560" s="86" t="s">
        <v>21966</v>
      </c>
      <c r="F18560" s="85" t="s">
        <v>55</v>
      </c>
      <c r="G18560" s="86" t="s">
        <v>21967</v>
      </c>
      <c r="H18560" s="85" t="s">
        <v>4166</v>
      </c>
      <c r="I18560" s="85">
        <v>1</v>
      </c>
      <c r="J18560" s="88">
        <v>0.26090600273141767</v>
      </c>
      <c r="K18560" s="146">
        <v>0.26766074563222753</v>
      </c>
      <c r="L18560" s="147">
        <v>1.000111263390025E-9</v>
      </c>
      <c r="M18560" s="147">
        <v>3.2561171238947452E-2</v>
      </c>
      <c r="N18560" s="87">
        <v>4.3862328371157382</v>
      </c>
      <c r="O18560" s="88">
        <v>0.2329202174941144</v>
      </c>
      <c r="P18560" s="89">
        <v>53.102565719533509</v>
      </c>
    </row>
    <row r="18561" spans="1:16">
      <c r="A18561" s="75" t="s">
        <v>28819</v>
      </c>
      <c r="B18561" s="85">
        <v>18557</v>
      </c>
      <c r="C18561" s="85">
        <v>18236</v>
      </c>
      <c r="D18561" s="85">
        <v>18557</v>
      </c>
      <c r="E18561" s="86" t="s">
        <v>21967</v>
      </c>
      <c r="F18561" s="85" t="s">
        <v>38</v>
      </c>
      <c r="G18561" s="86" t="s">
        <v>21967</v>
      </c>
      <c r="H18561" s="85" t="s">
        <v>4166</v>
      </c>
      <c r="I18561" s="85">
        <v>1</v>
      </c>
      <c r="J18561" s="88">
        <v>0.26056393099033121</v>
      </c>
      <c r="K18561" s="146">
        <v>0.26822014565557017</v>
      </c>
      <c r="L18561" s="147">
        <v>9.9980822082137361E-10</v>
      </c>
      <c r="M18561" s="147">
        <v>3.2494365230169353E-2</v>
      </c>
      <c r="N18561" s="87">
        <v>4.3780771370818083</v>
      </c>
      <c r="O18561" s="88">
        <v>0.23294169643687879</v>
      </c>
      <c r="P18561" s="89">
        <v>53.206393844432185</v>
      </c>
    </row>
    <row r="18562" spans="1:16">
      <c r="A18562" s="75" t="s">
        <v>28820</v>
      </c>
      <c r="B18562" s="85">
        <v>18558</v>
      </c>
      <c r="C18562" s="85">
        <v>18237</v>
      </c>
      <c r="D18562" s="85">
        <v>18558</v>
      </c>
      <c r="E18562" s="86" t="s">
        <v>21967</v>
      </c>
      <c r="F18562" s="85" t="s">
        <v>11</v>
      </c>
      <c r="G18562" s="86" t="s">
        <v>21967</v>
      </c>
      <c r="H18562" s="85" t="s">
        <v>4166</v>
      </c>
      <c r="I18562" s="85">
        <v>1</v>
      </c>
      <c r="J18562" s="88">
        <v>0.26251373991452631</v>
      </c>
      <c r="K18562" s="146">
        <v>0.26503156552251622</v>
      </c>
      <c r="L18562" s="147">
        <v>1.0015355634626929E-9</v>
      </c>
      <c r="M18562" s="147">
        <v>3.2875159480204287E-2</v>
      </c>
      <c r="N18562" s="87">
        <v>4.4245646272752008</v>
      </c>
      <c r="O18562" s="88">
        <v>0.2328192664631224</v>
      </c>
      <c r="P18562" s="89">
        <v>52.619700710869836</v>
      </c>
    </row>
    <row r="18563" spans="1:16">
      <c r="A18563" s="75" t="s">
        <v>21968</v>
      </c>
      <c r="B18563" s="85">
        <v>18559</v>
      </c>
      <c r="C18563" s="85">
        <v>13472</v>
      </c>
      <c r="D18563" s="85">
        <v>18559</v>
      </c>
      <c r="E18563" s="86" t="s">
        <v>21969</v>
      </c>
      <c r="F18563" s="85" t="s">
        <v>55</v>
      </c>
      <c r="G18563" s="86" t="s">
        <v>21970</v>
      </c>
      <c r="H18563" s="85" t="s">
        <v>4166</v>
      </c>
      <c r="I18563" s="85">
        <v>1</v>
      </c>
      <c r="J18563" s="88">
        <v>0.24873790970060031</v>
      </c>
      <c r="K18563" s="146">
        <v>0.26029635028362164</v>
      </c>
      <c r="L18563" s="147">
        <v>9.6141208669588794E-10</v>
      </c>
      <c r="M18563" s="147">
        <v>3.077091425766065E-2</v>
      </c>
      <c r="N18563" s="87">
        <v>4.1491467870676058</v>
      </c>
      <c r="O18563" s="88">
        <v>0.22087756539781681</v>
      </c>
      <c r="P18563" s="89">
        <v>53.23445439102462</v>
      </c>
    </row>
    <row r="18564" spans="1:16">
      <c r="A18564" s="75" t="s">
        <v>28821</v>
      </c>
      <c r="B18564" s="85">
        <v>18560</v>
      </c>
      <c r="C18564" s="85">
        <v>18238</v>
      </c>
      <c r="D18564" s="85">
        <v>18560</v>
      </c>
      <c r="E18564" s="86" t="s">
        <v>21970</v>
      </c>
      <c r="F18564" s="85" t="s">
        <v>38</v>
      </c>
      <c r="G18564" s="86" t="s">
        <v>21970</v>
      </c>
      <c r="H18564" s="85" t="s">
        <v>4166</v>
      </c>
      <c r="I18564" s="85">
        <v>1</v>
      </c>
      <c r="J18564" s="88">
        <v>0.24847052330007799</v>
      </c>
      <c r="K18564" s="146">
        <v>0.26089163856563524</v>
      </c>
      <c r="L18564" s="147">
        <v>9.6133740267834745E-10</v>
      </c>
      <c r="M18564" s="147">
        <v>3.071106910571372E-2</v>
      </c>
      <c r="N18564" s="87">
        <v>4.14188175181713</v>
      </c>
      <c r="O18564" s="88">
        <v>0.2209395648406498</v>
      </c>
      <c r="P18564" s="89">
        <v>53.342798775874996</v>
      </c>
    </row>
    <row r="18565" spans="1:16">
      <c r="A18565" s="75" t="s">
        <v>28822</v>
      </c>
      <c r="B18565" s="85">
        <v>18561</v>
      </c>
      <c r="C18565" s="85">
        <v>18239</v>
      </c>
      <c r="D18565" s="85">
        <v>18561</v>
      </c>
      <c r="E18565" s="86" t="s">
        <v>21970</v>
      </c>
      <c r="F18565" s="85" t="s">
        <v>11</v>
      </c>
      <c r="G18565" s="86" t="s">
        <v>21970</v>
      </c>
      <c r="H18565" s="85" t="s">
        <v>4166</v>
      </c>
      <c r="I18565" s="85">
        <v>1</v>
      </c>
      <c r="J18565" s="88">
        <v>0.2499946257830547</v>
      </c>
      <c r="K18565" s="146">
        <v>0.25749849535815789</v>
      </c>
      <c r="L18565" s="147">
        <v>9.6176310157831805E-10</v>
      </c>
      <c r="M18565" s="147">
        <v>3.1052186471811249E-2</v>
      </c>
      <c r="N18565" s="87">
        <v>4.1832924527448361</v>
      </c>
      <c r="O18565" s="88">
        <v>0.22058616801650111</v>
      </c>
      <c r="P18565" s="89">
        <v>52.730276572407732</v>
      </c>
    </row>
    <row r="18566" spans="1:16">
      <c r="A18566" s="75" t="s">
        <v>21971</v>
      </c>
      <c r="B18566" s="85">
        <v>18562</v>
      </c>
      <c r="C18566" s="85">
        <v>13473</v>
      </c>
      <c r="D18566" s="85">
        <v>18562</v>
      </c>
      <c r="E18566" s="86" t="s">
        <v>21972</v>
      </c>
      <c r="F18566" s="85" t="s">
        <v>55</v>
      </c>
      <c r="G18566" s="86" t="s">
        <v>21973</v>
      </c>
      <c r="H18566" s="85" t="s">
        <v>4166</v>
      </c>
      <c r="I18566" s="85">
        <v>1</v>
      </c>
      <c r="J18566" s="88">
        <v>0.2383660447139907</v>
      </c>
      <c r="K18566" s="146">
        <v>0.25418943443092507</v>
      </c>
      <c r="L18566" s="147">
        <v>9.288405401358549E-10</v>
      </c>
      <c r="M18566" s="147">
        <v>2.9425972455136149E-2</v>
      </c>
      <c r="N18566" s="87">
        <v>3.9710344027349591</v>
      </c>
      <c r="O18566" s="88">
        <v>0.21183044736567369</v>
      </c>
      <c r="P18566" s="89">
        <v>53.343896295579889</v>
      </c>
    </row>
    <row r="18567" spans="1:16">
      <c r="A18567" s="75" t="s">
        <v>28823</v>
      </c>
      <c r="B18567" s="85">
        <v>18563</v>
      </c>
      <c r="C18567" s="85">
        <v>18240</v>
      </c>
      <c r="D18567" s="85">
        <v>18563</v>
      </c>
      <c r="E18567" s="86" t="s">
        <v>21973</v>
      </c>
      <c r="F18567" s="85" t="s">
        <v>38</v>
      </c>
      <c r="G18567" s="86" t="s">
        <v>21973</v>
      </c>
      <c r="H18567" s="85" t="s">
        <v>4166</v>
      </c>
      <c r="I18567" s="85">
        <v>1</v>
      </c>
      <c r="J18567" s="88">
        <v>0.23826680368855641</v>
      </c>
      <c r="K18567" s="146">
        <v>0.254877950778232</v>
      </c>
      <c r="L18567" s="147">
        <v>9.2941287769188599E-10</v>
      </c>
      <c r="M18567" s="147">
        <v>2.9371356690607569E-2</v>
      </c>
      <c r="N18567" s="87">
        <v>3.9644384849976828</v>
      </c>
      <c r="O18567" s="88">
        <v>0.21192288808870921</v>
      </c>
      <c r="P18567" s="89">
        <v>53.455965804658739</v>
      </c>
    </row>
    <row r="18568" spans="1:16">
      <c r="A18568" s="75" t="s">
        <v>28824</v>
      </c>
      <c r="B18568" s="85">
        <v>18564</v>
      </c>
      <c r="C18568" s="85">
        <v>18241</v>
      </c>
      <c r="D18568" s="85">
        <v>18564</v>
      </c>
      <c r="E18568" s="86" t="s">
        <v>21973</v>
      </c>
      <c r="F18568" s="85" t="s">
        <v>11</v>
      </c>
      <c r="G18568" s="86" t="s">
        <v>21973</v>
      </c>
      <c r="H18568" s="85" t="s">
        <v>4166</v>
      </c>
      <c r="I18568" s="85">
        <v>1</v>
      </c>
      <c r="J18568" s="88">
        <v>0.23883247753353309</v>
      </c>
      <c r="K18568" s="146">
        <v>0.25095340759858059</v>
      </c>
      <c r="L18568" s="147">
        <v>9.2615055362251551E-10</v>
      </c>
      <c r="M18568" s="147">
        <v>2.9682666548420451E-2</v>
      </c>
      <c r="N18568" s="87">
        <v>4.0020352161001611</v>
      </c>
      <c r="O18568" s="88">
        <v>0.21139597596740711</v>
      </c>
      <c r="P18568" s="89">
        <v>52.822117885660404</v>
      </c>
    </row>
    <row r="18569" spans="1:16">
      <c r="A18569" s="75" t="s">
        <v>21974</v>
      </c>
      <c r="B18569" s="85">
        <v>18565</v>
      </c>
      <c r="C18569" s="85">
        <v>13474</v>
      </c>
      <c r="D18569" s="85">
        <v>18565</v>
      </c>
      <c r="E18569" s="86" t="s">
        <v>21975</v>
      </c>
      <c r="F18569" s="85" t="s">
        <v>55</v>
      </c>
      <c r="G18569" s="86" t="s">
        <v>21976</v>
      </c>
      <c r="H18569" s="85" t="s">
        <v>4166</v>
      </c>
      <c r="I18569" s="85">
        <v>1</v>
      </c>
      <c r="J18569" s="88">
        <v>0.32468737756219801</v>
      </c>
      <c r="K18569" s="146">
        <v>0.31896534324641046</v>
      </c>
      <c r="L18569" s="147">
        <v>1.244536715515304E-9</v>
      </c>
      <c r="M18569" s="147">
        <v>3.9952248252205787E-2</v>
      </c>
      <c r="N18569" s="87">
        <v>4.4376054955516748</v>
      </c>
      <c r="O18569" s="88">
        <v>0.29144058561280939</v>
      </c>
      <c r="P18569" s="89">
        <v>65.675190348703595</v>
      </c>
    </row>
    <row r="18570" spans="1:16">
      <c r="A18570" s="75" t="s">
        <v>28825</v>
      </c>
      <c r="B18570" s="85">
        <v>18566</v>
      </c>
      <c r="C18570" s="85">
        <v>18242</v>
      </c>
      <c r="D18570" s="85">
        <v>18566</v>
      </c>
      <c r="E18570" s="86" t="s">
        <v>21976</v>
      </c>
      <c r="F18570" s="85" t="s">
        <v>38</v>
      </c>
      <c r="G18570" s="86" t="s">
        <v>21976</v>
      </c>
      <c r="H18570" s="85" t="s">
        <v>4166</v>
      </c>
      <c r="I18570" s="85">
        <v>1</v>
      </c>
      <c r="J18570" s="88">
        <v>0.32556506897865151</v>
      </c>
      <c r="K18570" s="146">
        <v>0.32038873814168273</v>
      </c>
      <c r="L18570" s="147">
        <v>1.2484733832075579E-9</v>
      </c>
      <c r="M18570" s="147">
        <v>3.9983632768601618E-2</v>
      </c>
      <c r="N18570" s="87">
        <v>4.442452623134785</v>
      </c>
      <c r="O18570" s="88">
        <v>0.29220858861430382</v>
      </c>
      <c r="P18570" s="89">
        <v>65.776410780968305</v>
      </c>
    </row>
    <row r="18571" spans="1:16">
      <c r="A18571" s="75" t="s">
        <v>28826</v>
      </c>
      <c r="B18571" s="85">
        <v>18567</v>
      </c>
      <c r="C18571" s="85">
        <v>18243</v>
      </c>
      <c r="D18571" s="85">
        <v>18567</v>
      </c>
      <c r="E18571" s="86" t="s">
        <v>21976</v>
      </c>
      <c r="F18571" s="85" t="s">
        <v>11</v>
      </c>
      <c r="G18571" s="86" t="s">
        <v>21976</v>
      </c>
      <c r="H18571" s="85" t="s">
        <v>4166</v>
      </c>
      <c r="I18571" s="85">
        <v>1</v>
      </c>
      <c r="J18571" s="88">
        <v>0.3205622279048661</v>
      </c>
      <c r="K18571" s="146">
        <v>0.31227538723862802</v>
      </c>
      <c r="L18571" s="147">
        <v>1.226034377361705E-9</v>
      </c>
      <c r="M18571" s="147">
        <v>3.9804741025145647E-2</v>
      </c>
      <c r="N18571" s="87">
        <v>4.4148239959110764</v>
      </c>
      <c r="O18571" s="88">
        <v>0.28783097150578579</v>
      </c>
      <c r="P18571" s="89">
        <v>65.196477089997074</v>
      </c>
    </row>
    <row r="18572" spans="1:16">
      <c r="A18572" s="75" t="s">
        <v>21977</v>
      </c>
      <c r="B18572" s="85">
        <v>18568</v>
      </c>
      <c r="C18572" s="85">
        <v>13475</v>
      </c>
      <c r="D18572" s="85">
        <v>18568</v>
      </c>
      <c r="E18572" s="86" t="s">
        <v>21978</v>
      </c>
      <c r="F18572" s="85" t="s">
        <v>55</v>
      </c>
      <c r="G18572" s="86" t="s">
        <v>21979</v>
      </c>
      <c r="H18572" s="85" t="s">
        <v>4166</v>
      </c>
      <c r="I18572" s="85">
        <v>1</v>
      </c>
      <c r="J18572" s="88">
        <v>0.30619443150836773</v>
      </c>
      <c r="K18572" s="146">
        <v>0.30615059903724617</v>
      </c>
      <c r="L18572" s="147">
        <v>1.178360820665292E-9</v>
      </c>
      <c r="M18572" s="147">
        <v>3.7607385400485117E-2</v>
      </c>
      <c r="N18572" s="87">
        <v>4.195418609805472</v>
      </c>
      <c r="O18572" s="88">
        <v>0.27501855328530139</v>
      </c>
      <c r="P18572" s="89">
        <v>65.552112640805845</v>
      </c>
    </row>
    <row r="18573" spans="1:16">
      <c r="A18573" s="75" t="s">
        <v>28827</v>
      </c>
      <c r="B18573" s="85">
        <v>18569</v>
      </c>
      <c r="C18573" s="85">
        <v>18244</v>
      </c>
      <c r="D18573" s="85">
        <v>18569</v>
      </c>
      <c r="E18573" s="86" t="s">
        <v>21979</v>
      </c>
      <c r="F18573" s="85" t="s">
        <v>38</v>
      </c>
      <c r="G18573" s="86" t="s">
        <v>21979</v>
      </c>
      <c r="H18573" s="85" t="s">
        <v>4166</v>
      </c>
      <c r="I18573" s="85">
        <v>1</v>
      </c>
      <c r="J18573" s="88">
        <v>0.3070573335716526</v>
      </c>
      <c r="K18573" s="146">
        <v>0.30754641021331508</v>
      </c>
      <c r="L18573" s="147">
        <v>1.1822146733007909E-9</v>
      </c>
      <c r="M18573" s="147">
        <v>3.7638533352873968E-2</v>
      </c>
      <c r="N18573" s="87">
        <v>4.2002031149563779</v>
      </c>
      <c r="O18573" s="88">
        <v>0.27577228736755832</v>
      </c>
      <c r="P18573" s="89">
        <v>65.656893207275857</v>
      </c>
    </row>
    <row r="18574" spans="1:16">
      <c r="A18574" s="75" t="s">
        <v>28828</v>
      </c>
      <c r="B18574" s="85">
        <v>18570</v>
      </c>
      <c r="C18574" s="85">
        <v>18245</v>
      </c>
      <c r="D18574" s="85">
        <v>18570</v>
      </c>
      <c r="E18574" s="86" t="s">
        <v>21979</v>
      </c>
      <c r="F18574" s="85" t="s">
        <v>11</v>
      </c>
      <c r="G18574" s="86" t="s">
        <v>21979</v>
      </c>
      <c r="H18574" s="85" t="s">
        <v>4166</v>
      </c>
      <c r="I18574" s="85">
        <v>1</v>
      </c>
      <c r="J18574" s="88">
        <v>0.30213879181092829</v>
      </c>
      <c r="K18574" s="146">
        <v>0.29959028650972164</v>
      </c>
      <c r="L18574" s="147">
        <v>1.1602477132784459E-9</v>
      </c>
      <c r="M18574" s="147">
        <v>3.7460990024257582E-2</v>
      </c>
      <c r="N18574" s="87">
        <v>4.1729314355962144</v>
      </c>
      <c r="O18574" s="88">
        <v>0.2714760030986918</v>
      </c>
      <c r="P18574" s="89">
        <v>65.056425510117251</v>
      </c>
    </row>
    <row r="18575" spans="1:16">
      <c r="A18575" s="75" t="s">
        <v>21980</v>
      </c>
      <c r="B18575" s="85">
        <v>18571</v>
      </c>
      <c r="C18575" s="85">
        <v>13476</v>
      </c>
      <c r="D18575" s="85">
        <v>18571</v>
      </c>
      <c r="E18575" s="86" t="s">
        <v>21981</v>
      </c>
      <c r="F18575" s="85" t="s">
        <v>55</v>
      </c>
      <c r="G18575" s="86" t="s">
        <v>21982</v>
      </c>
      <c r="H18575" s="85" t="s">
        <v>4166</v>
      </c>
      <c r="I18575" s="85">
        <v>1</v>
      </c>
      <c r="J18575" s="88">
        <v>0.29253034665872218</v>
      </c>
      <c r="K18575" s="146">
        <v>0.2972095276998919</v>
      </c>
      <c r="L18575" s="147">
        <v>1.1324980244380381E-9</v>
      </c>
      <c r="M18575" s="147">
        <v>3.5845986075248942E-2</v>
      </c>
      <c r="N18575" s="87">
        <v>4.0134941885876678</v>
      </c>
      <c r="O18575" s="88">
        <v>0.26268275435383959</v>
      </c>
      <c r="P18575" s="89">
        <v>65.449890297779802</v>
      </c>
    </row>
    <row r="18576" spans="1:16">
      <c r="A18576" s="75" t="s">
        <v>28829</v>
      </c>
      <c r="B18576" s="85">
        <v>18572</v>
      </c>
      <c r="C18576" s="85">
        <v>18246</v>
      </c>
      <c r="D18576" s="85">
        <v>18572</v>
      </c>
      <c r="E18576" s="86" t="s">
        <v>21982</v>
      </c>
      <c r="F18576" s="85" t="s">
        <v>38</v>
      </c>
      <c r="G18576" s="86" t="s">
        <v>21982</v>
      </c>
      <c r="H18576" s="85" t="s">
        <v>4166</v>
      </c>
      <c r="I18576" s="85">
        <v>1</v>
      </c>
      <c r="J18576" s="88">
        <v>0.29338213934873431</v>
      </c>
      <c r="K18576" s="146">
        <v>0.29858461871130065</v>
      </c>
      <c r="L18576" s="147">
        <v>1.1362896685801991E-9</v>
      </c>
      <c r="M18576" s="147">
        <v>3.5876956326975282E-2</v>
      </c>
      <c r="N18576" s="87">
        <v>4.0182316534139133</v>
      </c>
      <c r="O18576" s="88">
        <v>0.26342576999911083</v>
      </c>
      <c r="P18576" s="89">
        <v>65.557636473074595</v>
      </c>
    </row>
    <row r="18577" spans="1:16">
      <c r="A18577" s="75" t="s">
        <v>28830</v>
      </c>
      <c r="B18577" s="85">
        <v>18573</v>
      </c>
      <c r="C18577" s="85">
        <v>18247</v>
      </c>
      <c r="D18577" s="85">
        <v>18573</v>
      </c>
      <c r="E18577" s="86" t="s">
        <v>21982</v>
      </c>
      <c r="F18577" s="85" t="s">
        <v>11</v>
      </c>
      <c r="G18577" s="86" t="s">
        <v>21982</v>
      </c>
      <c r="H18577" s="85" t="s">
        <v>4166</v>
      </c>
      <c r="I18577" s="85">
        <v>1</v>
      </c>
      <c r="J18577" s="88">
        <v>0.2885269210156628</v>
      </c>
      <c r="K18577" s="146">
        <v>0.29074659994627006</v>
      </c>
      <c r="L18577" s="147">
        <v>1.114677296969883E-9</v>
      </c>
      <c r="M18577" s="147">
        <v>3.5700425892135158E-2</v>
      </c>
      <c r="N18577" s="87">
        <v>3.9912281039043078</v>
      </c>
      <c r="O18577" s="88">
        <v>0.25919058082106328</v>
      </c>
      <c r="P18577" s="89">
        <v>64.940057063518196</v>
      </c>
    </row>
    <row r="18578" spans="1:16">
      <c r="A18578" s="75" t="s">
        <v>21983</v>
      </c>
      <c r="B18578" s="85">
        <v>18574</v>
      </c>
      <c r="C18578" s="85">
        <v>13477</v>
      </c>
      <c r="D18578" s="85">
        <v>18574</v>
      </c>
      <c r="E18578" s="86" t="s">
        <v>21984</v>
      </c>
      <c r="F18578" s="85" t="s">
        <v>55</v>
      </c>
      <c r="G18578" s="86" t="s">
        <v>21985</v>
      </c>
      <c r="H18578" s="85" t="s">
        <v>21863</v>
      </c>
      <c r="I18578" s="85">
        <v>1</v>
      </c>
      <c r="J18578" s="88">
        <v>6.0173853925926148E-2</v>
      </c>
      <c r="K18578" s="146">
        <v>6.7327476499726799E-2</v>
      </c>
      <c r="L18578" s="147">
        <v>3.115774223670782E-10</v>
      </c>
      <c r="M18578" s="147">
        <v>8.1841864335906889E-3</v>
      </c>
      <c r="N18578" s="87">
        <v>0.89559924481156228</v>
      </c>
      <c r="O18578" s="88">
        <v>5.4739590561012158E-2</v>
      </c>
      <c r="P18578" s="89">
        <v>61.120630547795507</v>
      </c>
    </row>
    <row r="18579" spans="1:16">
      <c r="A18579" s="75" t="s">
        <v>28831</v>
      </c>
      <c r="B18579" s="85">
        <v>18575</v>
      </c>
      <c r="C18579" s="85">
        <v>18248</v>
      </c>
      <c r="D18579" s="85">
        <v>18575</v>
      </c>
      <c r="E18579" s="86" t="s">
        <v>21985</v>
      </c>
      <c r="F18579" s="85" t="s">
        <v>32</v>
      </c>
      <c r="G18579" s="86" t="s">
        <v>21985</v>
      </c>
      <c r="H18579" s="85" t="s">
        <v>21863</v>
      </c>
      <c r="I18579" s="85">
        <v>1</v>
      </c>
      <c r="J18579" s="88">
        <v>5.5657588530548537E-2</v>
      </c>
      <c r="K18579" s="146">
        <v>5.9555082971514607E-2</v>
      </c>
      <c r="L18579" s="147">
        <v>2.8897737818893931E-10</v>
      </c>
      <c r="M18579" s="147">
        <v>7.7728688225289473E-3</v>
      </c>
      <c r="N18579" s="87">
        <v>0.82692731224757066</v>
      </c>
      <c r="O18579" s="88">
        <v>4.9343201725164758E-2</v>
      </c>
      <c r="P18579" s="89">
        <v>59.670542978017018</v>
      </c>
    </row>
    <row r="18580" spans="1:16">
      <c r="A18580" s="75" t="s">
        <v>28832</v>
      </c>
      <c r="B18580" s="85">
        <v>18576</v>
      </c>
      <c r="C18580" s="85">
        <v>18249</v>
      </c>
      <c r="D18580" s="85">
        <v>18576</v>
      </c>
      <c r="E18580" s="86" t="s">
        <v>21985</v>
      </c>
      <c r="F18580" s="85" t="s">
        <v>38</v>
      </c>
      <c r="G18580" s="86" t="s">
        <v>21985</v>
      </c>
      <c r="H18580" s="85" t="s">
        <v>21863</v>
      </c>
      <c r="I18580" s="85">
        <v>1</v>
      </c>
      <c r="J18580" s="88">
        <v>6.021218948089517E-2</v>
      </c>
      <c r="K18580" s="146">
        <v>6.7393451147639949E-2</v>
      </c>
      <c r="L18580" s="147">
        <v>3.1176925901972052E-10</v>
      </c>
      <c r="M18580" s="147">
        <v>8.1876778335657034E-3</v>
      </c>
      <c r="N18580" s="87">
        <v>0.89618215489659192</v>
      </c>
      <c r="O18580" s="88">
        <v>5.478539689494967E-2</v>
      </c>
      <c r="P18580" s="89">
        <v>61.131988174068489</v>
      </c>
    </row>
    <row r="18581" spans="1:16">
      <c r="A18581" s="75" t="s">
        <v>21986</v>
      </c>
      <c r="B18581" s="85">
        <v>18577</v>
      </c>
      <c r="C18581" s="85">
        <v>13478</v>
      </c>
      <c r="D18581" s="85">
        <v>18577</v>
      </c>
      <c r="E18581" s="86" t="s">
        <v>21987</v>
      </c>
      <c r="F18581" s="85" t="s">
        <v>55</v>
      </c>
      <c r="G18581" s="86" t="s">
        <v>21988</v>
      </c>
      <c r="H18581" s="85" t="s">
        <v>21863</v>
      </c>
      <c r="I18581" s="85">
        <v>1</v>
      </c>
      <c r="J18581" s="88">
        <v>7.4282690705327947E-2</v>
      </c>
      <c r="K18581" s="146">
        <v>0.10231506693269518</v>
      </c>
      <c r="L18581" s="147">
        <v>3.5039678749381611E-10</v>
      </c>
      <c r="M18581" s="147">
        <v>4.7519231230400789E-3</v>
      </c>
      <c r="N18581" s="87">
        <v>1.037694441867514</v>
      </c>
      <c r="O18581" s="88">
        <v>6.638771957354947E-2</v>
      </c>
      <c r="P18581" s="89">
        <v>63.976173423530206</v>
      </c>
    </row>
    <row r="18582" spans="1:16">
      <c r="A18582" s="75" t="s">
        <v>28833</v>
      </c>
      <c r="B18582" s="85">
        <v>18578</v>
      </c>
      <c r="C18582" s="85">
        <v>18250</v>
      </c>
      <c r="D18582" s="85">
        <v>18578</v>
      </c>
      <c r="E18582" s="86" t="s">
        <v>21988</v>
      </c>
      <c r="F18582" s="85" t="s">
        <v>931</v>
      </c>
      <c r="G18582" s="86" t="s">
        <v>21988</v>
      </c>
      <c r="H18582" s="85" t="s">
        <v>21863</v>
      </c>
      <c r="I18582" s="85">
        <v>1</v>
      </c>
      <c r="J18582" s="88">
        <v>5.7185759354856119E-2</v>
      </c>
      <c r="K18582" s="146">
        <v>7.063198479853243E-2</v>
      </c>
      <c r="L18582" s="147">
        <v>2.9337932591922588E-10</v>
      </c>
      <c r="M18582" s="147">
        <v>4.6451687202524001E-3</v>
      </c>
      <c r="N18582" s="87">
        <v>0.84385686860980436</v>
      </c>
      <c r="O18582" s="88">
        <v>5.1541027446736533E-2</v>
      </c>
      <c r="P18582" s="89">
        <v>61.077926084368791</v>
      </c>
    </row>
    <row r="18583" spans="1:16">
      <c r="A18583" s="75" t="s">
        <v>28834</v>
      </c>
      <c r="B18583" s="85">
        <v>18579</v>
      </c>
      <c r="C18583" s="85">
        <v>18251</v>
      </c>
      <c r="D18583" s="85">
        <v>18579</v>
      </c>
      <c r="E18583" s="86" t="s">
        <v>21988</v>
      </c>
      <c r="F18583" s="85" t="s">
        <v>2872</v>
      </c>
      <c r="G18583" s="86" t="s">
        <v>21988</v>
      </c>
      <c r="H18583" s="85" t="s">
        <v>21863</v>
      </c>
      <c r="I18583" s="85">
        <v>1</v>
      </c>
      <c r="J18583" s="88">
        <v>4.2580965645370658E-2</v>
      </c>
      <c r="K18583" s="146">
        <v>4.8054279528004368E-2</v>
      </c>
      <c r="L18583" s="147">
        <v>1.9963360762756989E-10</v>
      </c>
      <c r="M18583" s="147">
        <v>4.0497872833537753E-3</v>
      </c>
      <c r="N18583" s="87">
        <v>1.372569336696422</v>
      </c>
      <c r="O18583" s="88">
        <v>3.8892188412005459E-2</v>
      </c>
      <c r="P18583" s="89">
        <v>28.335317839471333</v>
      </c>
    </row>
    <row r="18584" spans="1:16">
      <c r="A18584" s="75" t="s">
        <v>28835</v>
      </c>
      <c r="B18584" s="85">
        <v>18580</v>
      </c>
      <c r="C18584" s="85">
        <v>18252</v>
      </c>
      <c r="D18584" s="85">
        <v>18580</v>
      </c>
      <c r="E18584" s="86" t="s">
        <v>21988</v>
      </c>
      <c r="F18584" s="85" t="s">
        <v>429</v>
      </c>
      <c r="G18584" s="86" t="s">
        <v>21988</v>
      </c>
      <c r="H18584" s="85" t="s">
        <v>21863</v>
      </c>
      <c r="I18584" s="85">
        <v>1</v>
      </c>
      <c r="J18584" s="88">
        <v>6.6287154940333631E-2</v>
      </c>
      <c r="K18584" s="146">
        <v>7.6578004656974147E-2</v>
      </c>
      <c r="L18584" s="147">
        <v>3.2648645191727028E-10</v>
      </c>
      <c r="M18584" s="147">
        <v>3.9398455366230897E-3</v>
      </c>
      <c r="N18584" s="87">
        <v>0.99989242101488607</v>
      </c>
      <c r="O18584" s="88">
        <v>6.0801086635256338E-2</v>
      </c>
      <c r="P18584" s="89">
        <v>60.807628258191542</v>
      </c>
    </row>
    <row r="18585" spans="1:16">
      <c r="A18585" s="75" t="s">
        <v>28836</v>
      </c>
      <c r="B18585" s="85">
        <v>18581</v>
      </c>
      <c r="C18585" s="85">
        <v>18253</v>
      </c>
      <c r="D18585" s="85">
        <v>18581</v>
      </c>
      <c r="E18585" s="86" t="s">
        <v>21988</v>
      </c>
      <c r="F18585" s="85" t="s">
        <v>1084</v>
      </c>
      <c r="G18585" s="86" t="s">
        <v>21988</v>
      </c>
      <c r="H18585" s="85" t="s">
        <v>21863</v>
      </c>
      <c r="I18585" s="85">
        <v>1</v>
      </c>
      <c r="J18585" s="88">
        <v>2.3287055738098861E-2</v>
      </c>
      <c r="K18585" s="146">
        <v>3.2646230581322461E-2</v>
      </c>
      <c r="L18585" s="147">
        <v>1.2846141231648781E-10</v>
      </c>
      <c r="M18585" s="147">
        <v>2.5594223923702292E-3</v>
      </c>
      <c r="N18585" s="87">
        <v>0.91534891627173853</v>
      </c>
      <c r="O18585" s="88">
        <v>2.0821426884752879E-2</v>
      </c>
      <c r="P18585" s="89">
        <v>22.74698370710874</v>
      </c>
    </row>
    <row r="18586" spans="1:16">
      <c r="A18586" s="75" t="s">
        <v>28837</v>
      </c>
      <c r="B18586" s="85">
        <v>18582</v>
      </c>
      <c r="C18586" s="85">
        <v>18254</v>
      </c>
      <c r="D18586" s="85">
        <v>18582</v>
      </c>
      <c r="E18586" s="86" t="s">
        <v>21988</v>
      </c>
      <c r="F18586" s="85" t="s">
        <v>38</v>
      </c>
      <c r="G18586" s="86" t="s">
        <v>21988</v>
      </c>
      <c r="H18586" s="85" t="s">
        <v>21863</v>
      </c>
      <c r="I18586" s="85">
        <v>1</v>
      </c>
      <c r="J18586" s="88">
        <v>7.8396845199560791E-2</v>
      </c>
      <c r="K18586" s="146">
        <v>0.10808771645886965</v>
      </c>
      <c r="L18586" s="147">
        <v>3.679443400028023E-10</v>
      </c>
      <c r="M18586" s="147">
        <v>4.960892288164191E-3</v>
      </c>
      <c r="N18586" s="87">
        <v>1.056299379662893</v>
      </c>
      <c r="O18586" s="88">
        <v>7.0041409995759626E-2</v>
      </c>
      <c r="P18586" s="89">
        <v>66.308294167618101</v>
      </c>
    </row>
    <row r="18587" spans="1:16">
      <c r="A18587" s="75" t="s">
        <v>28838</v>
      </c>
      <c r="B18587" s="85">
        <v>18583</v>
      </c>
      <c r="C18587" s="85">
        <v>18255</v>
      </c>
      <c r="D18587" s="85">
        <v>18583</v>
      </c>
      <c r="E18587" s="86" t="s">
        <v>21988</v>
      </c>
      <c r="F18587" s="85" t="s">
        <v>1068</v>
      </c>
      <c r="G18587" s="86" t="s">
        <v>21988</v>
      </c>
      <c r="H18587" s="85" t="s">
        <v>21863</v>
      </c>
      <c r="I18587" s="85">
        <v>1</v>
      </c>
      <c r="J18587" s="88">
        <v>4.6542201201997799E-2</v>
      </c>
      <c r="K18587" s="146">
        <v>5.0204247478949457E-2</v>
      </c>
      <c r="L18587" s="147">
        <v>2.116252248191154E-10</v>
      </c>
      <c r="M18587" s="147">
        <v>4.8858236685079513E-3</v>
      </c>
      <c r="N18587" s="87">
        <v>0.74392794360206338</v>
      </c>
      <c r="O18587" s="88">
        <v>4.0520590801501097E-2</v>
      </c>
      <c r="P18587" s="89">
        <v>54.468434947210532</v>
      </c>
    </row>
    <row r="18588" spans="1:16">
      <c r="A18588" s="75" t="s">
        <v>28839</v>
      </c>
      <c r="B18588" s="85">
        <v>18584</v>
      </c>
      <c r="C18588" s="85">
        <v>18256</v>
      </c>
      <c r="D18588" s="85">
        <v>18584</v>
      </c>
      <c r="E18588" s="86" t="s">
        <v>28840</v>
      </c>
      <c r="F18588" s="85" t="s">
        <v>429</v>
      </c>
      <c r="G18588" s="86" t="s">
        <v>21988</v>
      </c>
      <c r="H18588" s="85" t="s">
        <v>21863</v>
      </c>
      <c r="I18588" s="85">
        <v>1</v>
      </c>
      <c r="J18588" s="88">
        <v>5.2297234018980683E-2</v>
      </c>
      <c r="K18588" s="146">
        <v>6.6911331383611411E-2</v>
      </c>
      <c r="L18588" s="147">
        <v>2.647573091482444E-10</v>
      </c>
      <c r="M18588" s="147">
        <v>2.4876371558113538E-3</v>
      </c>
      <c r="N18588" s="87">
        <v>0.79961593927041386</v>
      </c>
      <c r="O18588" s="88">
        <v>4.8206750784131357E-2</v>
      </c>
      <c r="P18588" s="89">
        <v>60.287380999578616</v>
      </c>
    </row>
    <row r="18589" spans="1:16">
      <c r="A18589" s="75" t="s">
        <v>28841</v>
      </c>
      <c r="B18589" s="85">
        <v>18585</v>
      </c>
      <c r="C18589" s="85">
        <v>18257</v>
      </c>
      <c r="D18589" s="85">
        <v>18585</v>
      </c>
      <c r="E18589" s="86" t="s">
        <v>28840</v>
      </c>
      <c r="F18589" s="85" t="s">
        <v>1084</v>
      </c>
      <c r="G18589" s="86" t="s">
        <v>21988</v>
      </c>
      <c r="H18589" s="85" t="s">
        <v>21863</v>
      </c>
      <c r="I18589" s="85">
        <v>1</v>
      </c>
      <c r="J18589" s="88">
        <v>1.8351524249725162E-2</v>
      </c>
      <c r="K18589" s="146">
        <v>3.5319942665299302E-2</v>
      </c>
      <c r="L18589" s="147">
        <v>1.132908620803103E-10</v>
      </c>
      <c r="M18589" s="147">
        <v>1.9536144464898978E-3</v>
      </c>
      <c r="N18589" s="87">
        <v>1.130935758612208</v>
      </c>
      <c r="O18589" s="88">
        <v>1.630174239011542E-2</v>
      </c>
      <c r="P18589" s="89">
        <v>14.414384076173866</v>
      </c>
    </row>
    <row r="18590" spans="1:16">
      <c r="A18590" s="75" t="s">
        <v>28842</v>
      </c>
      <c r="B18590" s="85">
        <v>18586</v>
      </c>
      <c r="C18590" s="85">
        <v>18258</v>
      </c>
      <c r="D18590" s="85">
        <v>18586</v>
      </c>
      <c r="E18590" s="86" t="s">
        <v>28840</v>
      </c>
      <c r="F18590" s="85" t="s">
        <v>38</v>
      </c>
      <c r="G18590" s="86" t="s">
        <v>21988</v>
      </c>
      <c r="H18590" s="85" t="s">
        <v>21863</v>
      </c>
      <c r="I18590" s="85">
        <v>1</v>
      </c>
      <c r="J18590" s="88">
        <v>7.2948359412945946E-2</v>
      </c>
      <c r="K18590" s="146">
        <v>0.10955070641103506</v>
      </c>
      <c r="L18590" s="147">
        <v>3.4828108524505969E-10</v>
      </c>
      <c r="M18590" s="147">
        <v>4.1289839024057197E-3</v>
      </c>
      <c r="N18590" s="87">
        <v>0.97542584325681081</v>
      </c>
      <c r="O18590" s="88">
        <v>6.5004281665834648E-2</v>
      </c>
      <c r="P18590" s="89">
        <v>66.641951425845377</v>
      </c>
    </row>
    <row r="18591" spans="1:16">
      <c r="A18591" s="75" t="s">
        <v>28843</v>
      </c>
      <c r="B18591" s="85">
        <v>18587</v>
      </c>
      <c r="C18591" s="85">
        <v>18259</v>
      </c>
      <c r="D18591" s="85">
        <v>18587</v>
      </c>
      <c r="E18591" s="86" t="s">
        <v>28840</v>
      </c>
      <c r="F18591" s="85" t="s">
        <v>1068</v>
      </c>
      <c r="G18591" s="86" t="s">
        <v>21988</v>
      </c>
      <c r="H18591" s="85" t="s">
        <v>21863</v>
      </c>
      <c r="I18591" s="85">
        <v>1</v>
      </c>
      <c r="J18591" s="88">
        <v>4.6023563481838642E-2</v>
      </c>
      <c r="K18591" s="146">
        <v>5.7382761872478413E-2</v>
      </c>
      <c r="L18591" s="147">
        <v>2.19618125203222E-10</v>
      </c>
      <c r="M18591" s="147">
        <v>4.7905078647175496E-3</v>
      </c>
      <c r="N18591" s="87">
        <v>0.74029940311503228</v>
      </c>
      <c r="O18591" s="88">
        <v>3.9920245396407622E-2</v>
      </c>
      <c r="P18591" s="89">
        <v>53.924459790770044</v>
      </c>
    </row>
    <row r="18592" spans="1:16">
      <c r="A18592" s="75" t="s">
        <v>28844</v>
      </c>
      <c r="B18592" s="85">
        <v>18588</v>
      </c>
      <c r="C18592" s="85">
        <v>18260</v>
      </c>
      <c r="D18592" s="85">
        <v>18588</v>
      </c>
      <c r="E18592" s="86" t="s">
        <v>28845</v>
      </c>
      <c r="F18592" s="85" t="s">
        <v>32</v>
      </c>
      <c r="G18592" s="86" t="s">
        <v>21988</v>
      </c>
      <c r="H18592" s="85" t="s">
        <v>21863</v>
      </c>
      <c r="I18592" s="85">
        <v>1</v>
      </c>
      <c r="J18592" s="88">
        <v>6.2695535919832001E-3</v>
      </c>
      <c r="K18592" s="146">
        <v>1.4699391937050868E-2</v>
      </c>
      <c r="L18592" s="147">
        <v>4.6885600784162302E-11</v>
      </c>
      <c r="M18592" s="147">
        <v>6.0618648112328638E-4</v>
      </c>
      <c r="N18592" s="87">
        <v>0.19971637336446729</v>
      </c>
      <c r="O18592" s="88">
        <v>5.4187994740374813E-3</v>
      </c>
      <c r="P18592" s="89">
        <v>27.132474832940119</v>
      </c>
    </row>
    <row r="18593" spans="1:16">
      <c r="A18593" s="75" t="s">
        <v>28846</v>
      </c>
      <c r="B18593" s="85">
        <v>18589</v>
      </c>
      <c r="C18593" s="85">
        <v>18261</v>
      </c>
      <c r="D18593" s="85">
        <v>18589</v>
      </c>
      <c r="E18593" s="86" t="s">
        <v>28847</v>
      </c>
      <c r="F18593" s="85" t="s">
        <v>32</v>
      </c>
      <c r="G18593" s="86" t="s">
        <v>21988</v>
      </c>
      <c r="H18593" s="85" t="s">
        <v>21863</v>
      </c>
      <c r="I18593" s="85">
        <v>1</v>
      </c>
      <c r="J18593" s="88">
        <v>1.004135901109555E-2</v>
      </c>
      <c r="K18593" s="146">
        <v>2.6188113851615191E-2</v>
      </c>
      <c r="L18593" s="147">
        <v>7.8557386298925588E-11</v>
      </c>
      <c r="M18593" s="147">
        <v>9.8479114190452616E-4</v>
      </c>
      <c r="N18593" s="87">
        <v>0.3819215038524913</v>
      </c>
      <c r="O18593" s="88">
        <v>8.58027761479601E-3</v>
      </c>
      <c r="P18593" s="89">
        <v>22.46607621787631</v>
      </c>
    </row>
    <row r="18594" spans="1:16">
      <c r="A18594" s="75" t="s">
        <v>28848</v>
      </c>
      <c r="B18594" s="85">
        <v>18590</v>
      </c>
      <c r="C18594" s="85">
        <v>18262</v>
      </c>
      <c r="D18594" s="85">
        <v>18590</v>
      </c>
      <c r="E18594" s="86" t="s">
        <v>28849</v>
      </c>
      <c r="F18594" s="85" t="s">
        <v>32</v>
      </c>
      <c r="G18594" s="86" t="s">
        <v>21988</v>
      </c>
      <c r="H18594" s="85" t="s">
        <v>21863</v>
      </c>
      <c r="I18594" s="85">
        <v>1</v>
      </c>
      <c r="J18594" s="88">
        <v>8.9334353060800606E-3</v>
      </c>
      <c r="K18594" s="146">
        <v>1.9982850705735623E-2</v>
      </c>
      <c r="L18594" s="147">
        <v>6.0942194640664152E-11</v>
      </c>
      <c r="M18594" s="147">
        <v>8.269467051300808E-4</v>
      </c>
      <c r="N18594" s="87">
        <v>0.24781490418868921</v>
      </c>
      <c r="O18594" s="88">
        <v>7.6830129452188324E-3</v>
      </c>
      <c r="P18594" s="89">
        <v>31.003030146116213</v>
      </c>
    </row>
    <row r="18595" spans="1:16">
      <c r="A18595" s="75" t="s">
        <v>21989</v>
      </c>
      <c r="B18595" s="85">
        <v>18591</v>
      </c>
      <c r="C18595" s="85">
        <v>13479</v>
      </c>
      <c r="D18595" s="85">
        <v>18591</v>
      </c>
      <c r="E18595" s="86" t="s">
        <v>21990</v>
      </c>
      <c r="F18595" s="85" t="s">
        <v>55</v>
      </c>
      <c r="G18595" s="86" t="s">
        <v>21991</v>
      </c>
      <c r="H18595" s="85" t="s">
        <v>21863</v>
      </c>
      <c r="I18595" s="85">
        <v>1</v>
      </c>
      <c r="J18595" s="88">
        <v>1.1790114947519871E-2</v>
      </c>
      <c r="K18595" s="146">
        <v>2.633762091497821E-2</v>
      </c>
      <c r="L18595" s="147">
        <v>5.6966668791020678E-11</v>
      </c>
      <c r="M18595" s="147">
        <v>8.916791009513028E-4</v>
      </c>
      <c r="N18595" s="87">
        <v>0.1510269650265075</v>
      </c>
      <c r="O18595" s="88">
        <v>9.971402249164275E-3</v>
      </c>
      <c r="P18595" s="89">
        <v>66.023986163094406</v>
      </c>
    </row>
    <row r="18596" spans="1:16">
      <c r="A18596" s="75" t="s">
        <v>28850</v>
      </c>
      <c r="B18596" s="85">
        <v>18592</v>
      </c>
      <c r="C18596" s="85">
        <v>18263</v>
      </c>
      <c r="D18596" s="85">
        <v>18592</v>
      </c>
      <c r="E18596" s="86" t="s">
        <v>21991</v>
      </c>
      <c r="F18596" s="85" t="s">
        <v>32</v>
      </c>
      <c r="G18596" s="86" t="s">
        <v>21991</v>
      </c>
      <c r="H18596" s="85" t="s">
        <v>21863</v>
      </c>
      <c r="I18596" s="85">
        <v>1</v>
      </c>
      <c r="J18596" s="88">
        <v>1.164698145521105E-2</v>
      </c>
      <c r="K18596" s="146">
        <v>2.6125150154903406E-2</v>
      </c>
      <c r="L18596" s="147">
        <v>5.6139691882782888E-11</v>
      </c>
      <c r="M18596" s="147">
        <v>8.7566181672316351E-4</v>
      </c>
      <c r="N18596" s="87">
        <v>0.14845694660294681</v>
      </c>
      <c r="O18596" s="88">
        <v>9.8622379720690392E-3</v>
      </c>
      <c r="P18596" s="89">
        <v>66.431636900400036</v>
      </c>
    </row>
    <row r="18597" spans="1:16">
      <c r="A18597" s="75" t="s">
        <v>28851</v>
      </c>
      <c r="B18597" s="85">
        <v>18593</v>
      </c>
      <c r="C18597" s="85">
        <v>18264</v>
      </c>
      <c r="D18597" s="85">
        <v>18593</v>
      </c>
      <c r="E18597" s="86" t="s">
        <v>21991</v>
      </c>
      <c r="F18597" s="85" t="s">
        <v>38</v>
      </c>
      <c r="G18597" s="86" t="s">
        <v>21991</v>
      </c>
      <c r="H18597" s="85" t="s">
        <v>21863</v>
      </c>
      <c r="I18597" s="85">
        <v>1</v>
      </c>
      <c r="J18597" s="88">
        <v>1.1791329911961031E-2</v>
      </c>
      <c r="K18597" s="146">
        <v>2.633942443708975E-2</v>
      </c>
      <c r="L18597" s="147">
        <v>5.6973688444638881E-11</v>
      </c>
      <c r="M18597" s="147">
        <v>8.9181506095945559E-4</v>
      </c>
      <c r="N18597" s="87">
        <v>0.15104878019322659</v>
      </c>
      <c r="O18597" s="88">
        <v>9.9723288716673415E-3</v>
      </c>
      <c r="P18597" s="89">
        <v>66.020585263319617</v>
      </c>
    </row>
    <row r="18598" spans="1:16">
      <c r="A18598" s="75" t="s">
        <v>21992</v>
      </c>
      <c r="B18598" s="85">
        <v>18594</v>
      </c>
      <c r="C18598" s="85">
        <v>13480</v>
      </c>
      <c r="D18598" s="85">
        <v>18594</v>
      </c>
      <c r="E18598" s="86" t="s">
        <v>21993</v>
      </c>
      <c r="F18598" s="85" t="s">
        <v>55</v>
      </c>
      <c r="G18598" s="86" t="s">
        <v>21994</v>
      </c>
      <c r="H18598" s="85" t="s">
        <v>21863</v>
      </c>
      <c r="I18598" s="85">
        <v>1</v>
      </c>
      <c r="J18598" s="88">
        <v>2.5814054062773411E-2</v>
      </c>
      <c r="K18598" s="146">
        <v>5.601361584495277E-2</v>
      </c>
      <c r="L18598" s="147">
        <v>1.3296514820405969E-10</v>
      </c>
      <c r="M18598" s="147">
        <v>2.1873963684353221E-3</v>
      </c>
      <c r="N18598" s="87">
        <v>0.35205070259997251</v>
      </c>
      <c r="O18598" s="88">
        <v>2.2292862226097668E-2</v>
      </c>
      <c r="P18598" s="89">
        <v>63.322873840216594</v>
      </c>
    </row>
    <row r="18599" spans="1:16">
      <c r="A18599" s="75" t="s">
        <v>28852</v>
      </c>
      <c r="B18599" s="85">
        <v>18595</v>
      </c>
      <c r="C18599" s="85">
        <v>18265</v>
      </c>
      <c r="D18599" s="85">
        <v>18595</v>
      </c>
      <c r="E18599" s="86" t="s">
        <v>21994</v>
      </c>
      <c r="F18599" s="85" t="s">
        <v>32</v>
      </c>
      <c r="G18599" s="86" t="s">
        <v>21994</v>
      </c>
      <c r="H18599" s="85" t="s">
        <v>21863</v>
      </c>
      <c r="I18599" s="85">
        <v>1</v>
      </c>
      <c r="J18599" s="88">
        <v>1.8784800098019579E-2</v>
      </c>
      <c r="K18599" s="146">
        <v>4.6729758657473225E-2</v>
      </c>
      <c r="L18599" s="147">
        <v>1.02850953266313E-10</v>
      </c>
      <c r="M18599" s="147">
        <v>1.847989915258533E-3</v>
      </c>
      <c r="N18599" s="87">
        <v>0.28226429872977787</v>
      </c>
      <c r="O18599" s="88">
        <v>1.603094185942976E-2</v>
      </c>
      <c r="P18599" s="89">
        <v>56.794082466577812</v>
      </c>
    </row>
    <row r="18600" spans="1:16">
      <c r="A18600" s="75" t="s">
        <v>28853</v>
      </c>
      <c r="B18600" s="85">
        <v>18596</v>
      </c>
      <c r="C18600" s="85">
        <v>18266</v>
      </c>
      <c r="D18600" s="85">
        <v>18596</v>
      </c>
      <c r="E18600" s="86" t="s">
        <v>21994</v>
      </c>
      <c r="F18600" s="85" t="s">
        <v>38</v>
      </c>
      <c r="G18600" s="86" t="s">
        <v>21994</v>
      </c>
      <c r="H18600" s="85" t="s">
        <v>21863</v>
      </c>
      <c r="I18600" s="85">
        <v>1</v>
      </c>
      <c r="J18600" s="88">
        <v>2.587372069618981E-2</v>
      </c>
      <c r="K18600" s="146">
        <v>5.6092420296502361E-2</v>
      </c>
      <c r="L18600" s="147">
        <v>1.3322076745455039E-10</v>
      </c>
      <c r="M18600" s="147">
        <v>2.190277362709026E-3</v>
      </c>
      <c r="N18600" s="87">
        <v>0.35264307268619399</v>
      </c>
      <c r="O18600" s="88">
        <v>2.2346015478046471E-2</v>
      </c>
      <c r="P18600" s="89">
        <v>63.367232221038101</v>
      </c>
    </row>
    <row r="18601" spans="1:16">
      <c r="A18601" s="75" t="s">
        <v>21995</v>
      </c>
      <c r="B18601" s="85">
        <v>18597</v>
      </c>
      <c r="C18601" s="85">
        <v>13481</v>
      </c>
      <c r="D18601" s="85">
        <v>18597</v>
      </c>
      <c r="E18601" s="86" t="s">
        <v>21996</v>
      </c>
      <c r="F18601" s="85" t="s">
        <v>55</v>
      </c>
      <c r="G18601" s="86" t="s">
        <v>21997</v>
      </c>
      <c r="H18601" s="85" t="s">
        <v>21863</v>
      </c>
      <c r="I18601" s="85">
        <v>1</v>
      </c>
      <c r="J18601" s="88">
        <v>1.875499064982911E-2</v>
      </c>
      <c r="K18601" s="146">
        <v>4.6787550474085816E-2</v>
      </c>
      <c r="L18601" s="147">
        <v>1.027781215109875E-10</v>
      </c>
      <c r="M18601" s="147">
        <v>1.847938713486458E-3</v>
      </c>
      <c r="N18601" s="87">
        <v>0.25271198179848092</v>
      </c>
      <c r="O18601" s="88">
        <v>1.5999545939307719E-2</v>
      </c>
      <c r="P18601" s="89">
        <v>63.311386446512742</v>
      </c>
    </row>
    <row r="18602" spans="1:16">
      <c r="A18602" s="75" t="s">
        <v>28854</v>
      </c>
      <c r="B18602" s="85">
        <v>18598</v>
      </c>
      <c r="C18602" s="85">
        <v>18267</v>
      </c>
      <c r="D18602" s="85">
        <v>18598</v>
      </c>
      <c r="E18602" s="86" t="s">
        <v>21997</v>
      </c>
      <c r="F18602" s="85" t="s">
        <v>32</v>
      </c>
      <c r="G18602" s="86" t="s">
        <v>21997</v>
      </c>
      <c r="H18602" s="85" t="s">
        <v>21863</v>
      </c>
      <c r="I18602" s="85">
        <v>1</v>
      </c>
      <c r="J18602" s="88">
        <v>1.8594899014186171E-2</v>
      </c>
      <c r="K18602" s="146">
        <v>4.6552755718990951E-2</v>
      </c>
      <c r="L18602" s="147">
        <v>1.018744615201665E-10</v>
      </c>
      <c r="M18602" s="147">
        <v>1.83074890084868E-3</v>
      </c>
      <c r="N18602" s="87">
        <v>0.24995044217011481</v>
      </c>
      <c r="O18602" s="88">
        <v>1.5874970419666078E-2</v>
      </c>
      <c r="P18602" s="89">
        <v>63.512471839764409</v>
      </c>
    </row>
    <row r="18603" spans="1:16">
      <c r="A18603" s="75" t="s">
        <v>28855</v>
      </c>
      <c r="B18603" s="85">
        <v>18599</v>
      </c>
      <c r="C18603" s="85">
        <v>18268</v>
      </c>
      <c r="D18603" s="85">
        <v>18599</v>
      </c>
      <c r="E18603" s="86" t="s">
        <v>21997</v>
      </c>
      <c r="F18603" s="85" t="s">
        <v>38</v>
      </c>
      <c r="G18603" s="86" t="s">
        <v>21997</v>
      </c>
      <c r="H18603" s="85" t="s">
        <v>21863</v>
      </c>
      <c r="I18603" s="85">
        <v>1</v>
      </c>
      <c r="J18603" s="88">
        <v>1.875634957923512E-2</v>
      </c>
      <c r="K18603" s="146">
        <v>4.6789543516981523E-2</v>
      </c>
      <c r="L18603" s="147">
        <v>1.02785792181161E-10</v>
      </c>
      <c r="M18603" s="147">
        <v>1.848084628304453E-3</v>
      </c>
      <c r="N18603" s="87">
        <v>0.25273542298197432</v>
      </c>
      <c r="O18603" s="88">
        <v>1.6000603392036159E-2</v>
      </c>
      <c r="P18603" s="89">
        <v>63.309698352721057</v>
      </c>
    </row>
    <row r="18604" spans="1:16">
      <c r="A18604" s="75" t="s">
        <v>21998</v>
      </c>
      <c r="B18604" s="85">
        <v>18600</v>
      </c>
      <c r="C18604" s="85">
        <v>13482</v>
      </c>
      <c r="D18604" s="85">
        <v>18600</v>
      </c>
      <c r="E18604" s="86" t="s">
        <v>21999</v>
      </c>
      <c r="F18604" s="85" t="s">
        <v>55</v>
      </c>
      <c r="G18604" s="86" t="s">
        <v>22000</v>
      </c>
      <c r="H18604" s="85" t="s">
        <v>4166</v>
      </c>
      <c r="I18604" s="85">
        <v>1</v>
      </c>
      <c r="J18604" s="88">
        <v>5.369574295816406E-2</v>
      </c>
      <c r="K18604" s="146">
        <v>9.5708960178258168E-2</v>
      </c>
      <c r="L18604" s="147">
        <v>2.6662958041779159E-10</v>
      </c>
      <c r="M18604" s="147">
        <v>7.3880414807526006E-3</v>
      </c>
      <c r="N18604" s="87">
        <v>0.7724086892583224</v>
      </c>
      <c r="O18604" s="88">
        <v>4.7304798085922403E-2</v>
      </c>
      <c r="P18604" s="89">
        <v>61.243223624717551</v>
      </c>
    </row>
    <row r="18605" spans="1:16">
      <c r="A18605" s="75" t="s">
        <v>28856</v>
      </c>
      <c r="B18605" s="85">
        <v>18601</v>
      </c>
      <c r="C18605" s="85">
        <v>18269</v>
      </c>
      <c r="D18605" s="85">
        <v>18601</v>
      </c>
      <c r="E18605" s="86" t="s">
        <v>22000</v>
      </c>
      <c r="F18605" s="85" t="s">
        <v>55</v>
      </c>
      <c r="G18605" s="86" t="s">
        <v>22000</v>
      </c>
      <c r="H18605" s="85" t="s">
        <v>4166</v>
      </c>
      <c r="I18605" s="85">
        <v>1</v>
      </c>
      <c r="J18605" s="88">
        <v>5.369574295816406E-2</v>
      </c>
      <c r="K18605" s="146">
        <v>9.5708960178258168E-2</v>
      </c>
      <c r="L18605" s="147">
        <v>2.6662958041779159E-10</v>
      </c>
      <c r="M18605" s="147">
        <v>7.3880414807526006E-3</v>
      </c>
      <c r="N18605" s="87">
        <v>0.7724086892583224</v>
      </c>
      <c r="O18605" s="88">
        <v>4.7304798085922403E-2</v>
      </c>
      <c r="P18605" s="89">
        <v>61.243223624717551</v>
      </c>
    </row>
    <row r="18606" spans="1:16">
      <c r="A18606" s="75" t="s">
        <v>22001</v>
      </c>
      <c r="B18606" s="85">
        <v>18602</v>
      </c>
      <c r="C18606" s="85">
        <v>13483</v>
      </c>
      <c r="D18606" s="85">
        <v>18602</v>
      </c>
      <c r="E18606" s="86" t="s">
        <v>22002</v>
      </c>
      <c r="F18606" s="85" t="s">
        <v>55</v>
      </c>
      <c r="G18606" s="86" t="s">
        <v>22003</v>
      </c>
      <c r="H18606" s="85" t="s">
        <v>21863</v>
      </c>
      <c r="I18606" s="85">
        <v>1</v>
      </c>
      <c r="J18606" s="88">
        <v>0.13349479488496349</v>
      </c>
      <c r="K18606" s="146">
        <v>0.13429598307928822</v>
      </c>
      <c r="L18606" s="147">
        <v>6.1421527853257646E-10</v>
      </c>
      <c r="M18606" s="147">
        <v>1.5366395708964109E-2</v>
      </c>
      <c r="N18606" s="87">
        <v>1.769242728670269</v>
      </c>
      <c r="O18606" s="88">
        <v>0.11577078418103801</v>
      </c>
      <c r="P18606" s="89">
        <v>65.435218302719406</v>
      </c>
    </row>
    <row r="18607" spans="1:16">
      <c r="A18607" s="75" t="s">
        <v>28857</v>
      </c>
      <c r="B18607" s="85">
        <v>18603</v>
      </c>
      <c r="C18607" s="85">
        <v>18270</v>
      </c>
      <c r="D18607" s="85">
        <v>18603</v>
      </c>
      <c r="E18607" s="86" t="s">
        <v>22003</v>
      </c>
      <c r="F18607" s="85" t="s">
        <v>32</v>
      </c>
      <c r="G18607" s="86" t="s">
        <v>22003</v>
      </c>
      <c r="H18607" s="85" t="s">
        <v>21863</v>
      </c>
      <c r="I18607" s="85">
        <v>1</v>
      </c>
      <c r="J18607" s="88">
        <v>0.1176498111326372</v>
      </c>
      <c r="K18607" s="146">
        <v>0.1121943438021516</v>
      </c>
      <c r="L18607" s="147">
        <v>5.4434125515137396E-10</v>
      </c>
      <c r="M18607" s="147">
        <v>1.467701487249405E-2</v>
      </c>
      <c r="N18607" s="87">
        <v>1.6250391848406069</v>
      </c>
      <c r="O18607" s="88">
        <v>0.1003527311543771</v>
      </c>
      <c r="P18607" s="89">
        <v>61.754037742923877</v>
      </c>
    </row>
    <row r="18608" spans="1:16">
      <c r="A18608" s="75" t="s">
        <v>28858</v>
      </c>
      <c r="B18608" s="85">
        <v>18604</v>
      </c>
      <c r="C18608" s="85">
        <v>18271</v>
      </c>
      <c r="D18608" s="85">
        <v>18604</v>
      </c>
      <c r="E18608" s="86" t="s">
        <v>22003</v>
      </c>
      <c r="F18608" s="85" t="s">
        <v>38</v>
      </c>
      <c r="G18608" s="86" t="s">
        <v>22003</v>
      </c>
      <c r="H18608" s="85" t="s">
        <v>21863</v>
      </c>
      <c r="I18608" s="85">
        <v>1</v>
      </c>
      <c r="J18608" s="88">
        <v>0.1336292923496705</v>
      </c>
      <c r="K18608" s="146">
        <v>0.13448358910622391</v>
      </c>
      <c r="L18608" s="147">
        <v>6.1480839236219832E-10</v>
      </c>
      <c r="M18608" s="147">
        <v>1.537224740159894E-2</v>
      </c>
      <c r="N18608" s="87">
        <v>1.7704667760628039</v>
      </c>
      <c r="O18608" s="88">
        <v>0.11590165771648719</v>
      </c>
      <c r="P18608" s="89">
        <v>65.463898720670372</v>
      </c>
    </row>
    <row r="18609" spans="1:16">
      <c r="A18609" s="75" t="s">
        <v>22004</v>
      </c>
      <c r="B18609" s="85">
        <v>18605</v>
      </c>
      <c r="C18609" s="85">
        <v>13484</v>
      </c>
      <c r="D18609" s="85">
        <v>18605</v>
      </c>
      <c r="E18609" s="86" t="s">
        <v>22005</v>
      </c>
      <c r="F18609" s="85" t="s">
        <v>38</v>
      </c>
      <c r="G18609" s="86" t="s">
        <v>22006</v>
      </c>
      <c r="H18609" s="85" t="s">
        <v>30</v>
      </c>
      <c r="I18609" s="85">
        <v>1</v>
      </c>
      <c r="J18609" s="88">
        <v>0.1239232648894156</v>
      </c>
      <c r="K18609" s="146">
        <v>8.5129047577427897E-2</v>
      </c>
      <c r="L18609" s="147">
        <v>4.3091782295826779E-10</v>
      </c>
      <c r="M18609" s="147">
        <v>1.0743628565658031E-2</v>
      </c>
      <c r="N18609" s="87">
        <v>1.4078152576766001</v>
      </c>
      <c r="O18609" s="88">
        <v>6.8513945506677665E-2</v>
      </c>
      <c r="P18609" s="89">
        <v>48.666858192565861</v>
      </c>
    </row>
    <row r="18610" spans="1:16">
      <c r="A18610" s="75" t="s">
        <v>22007</v>
      </c>
      <c r="B18610" s="85">
        <v>18606</v>
      </c>
      <c r="C18610" s="85">
        <v>13485</v>
      </c>
      <c r="D18610" s="85">
        <v>18606</v>
      </c>
      <c r="E18610" s="86" t="s">
        <v>22005</v>
      </c>
      <c r="F18610" s="85" t="s">
        <v>11</v>
      </c>
      <c r="G18610" s="86" t="s">
        <v>22006</v>
      </c>
      <c r="H18610" s="85" t="s">
        <v>30</v>
      </c>
      <c r="I18610" s="85">
        <v>1</v>
      </c>
      <c r="J18610" s="88">
        <v>5.9029694911938213E-2</v>
      </c>
      <c r="K18610" s="146">
        <v>4.1376464363601262E-2</v>
      </c>
      <c r="L18610" s="147">
        <v>2.030042919952481E-10</v>
      </c>
      <c r="M18610" s="147">
        <v>7.5207201115928806E-3</v>
      </c>
      <c r="N18610" s="87">
        <v>0.98512836196638354</v>
      </c>
      <c r="O18610" s="88">
        <v>5.0403913571175928E-2</v>
      </c>
      <c r="P18610" s="89">
        <v>51.164818227917294</v>
      </c>
    </row>
    <row r="18611" spans="1:16">
      <c r="A18611" s="75" t="s">
        <v>28859</v>
      </c>
      <c r="B18611" s="85">
        <v>18607</v>
      </c>
      <c r="C18611" s="85">
        <v>18272</v>
      </c>
      <c r="D18611" s="85">
        <v>18607</v>
      </c>
      <c r="E18611" s="86" t="s">
        <v>22006</v>
      </c>
      <c r="F18611" s="85" t="s">
        <v>429</v>
      </c>
      <c r="G18611" s="86" t="s">
        <v>22006</v>
      </c>
      <c r="H18611" s="85" t="s">
        <v>30</v>
      </c>
      <c r="I18611" s="85">
        <v>1</v>
      </c>
      <c r="J18611" s="88">
        <v>5.8210634599804627E-2</v>
      </c>
      <c r="K18611" s="146">
        <v>4.0495451670967852E-2</v>
      </c>
      <c r="L18611" s="147">
        <v>2.0012471355208661E-10</v>
      </c>
      <c r="M18611" s="147">
        <v>7.4025388582388638E-3</v>
      </c>
      <c r="N18611" s="87">
        <v>0.97064332359417571</v>
      </c>
      <c r="O18611" s="88">
        <v>4.9586542559673957E-2</v>
      </c>
      <c r="P18611" s="89">
        <v>51.086265525487711</v>
      </c>
    </row>
    <row r="18612" spans="1:16">
      <c r="A18612" s="75" t="s">
        <v>28860</v>
      </c>
      <c r="B18612" s="85">
        <v>18608</v>
      </c>
      <c r="C18612" s="85">
        <v>18273</v>
      </c>
      <c r="D18612" s="85">
        <v>18608</v>
      </c>
      <c r="E18612" s="86" t="s">
        <v>22006</v>
      </c>
      <c r="F18612" s="85" t="s">
        <v>38</v>
      </c>
      <c r="G18612" s="86" t="s">
        <v>22006</v>
      </c>
      <c r="H18612" s="85" t="s">
        <v>30</v>
      </c>
      <c r="I18612" s="85">
        <v>1</v>
      </c>
      <c r="J18612" s="88">
        <v>0.1239232648894156</v>
      </c>
      <c r="K18612" s="146">
        <v>8.5129047577427897E-2</v>
      </c>
      <c r="L18612" s="147">
        <v>4.3091782295826779E-10</v>
      </c>
      <c r="M18612" s="147">
        <v>1.0743628565658031E-2</v>
      </c>
      <c r="N18612" s="87">
        <v>1.4078152576766001</v>
      </c>
      <c r="O18612" s="88">
        <v>6.8513945506677665E-2</v>
      </c>
      <c r="P18612" s="89">
        <v>48.666858192565861</v>
      </c>
    </row>
    <row r="18613" spans="1:16">
      <c r="A18613" s="75" t="s">
        <v>28861</v>
      </c>
      <c r="B18613" s="85">
        <v>18609</v>
      </c>
      <c r="C18613" s="85">
        <v>18274</v>
      </c>
      <c r="D18613" s="85">
        <v>18609</v>
      </c>
      <c r="E18613" s="86" t="s">
        <v>22006</v>
      </c>
      <c r="F18613" s="85" t="s">
        <v>2124</v>
      </c>
      <c r="G18613" s="86" t="s">
        <v>22006</v>
      </c>
      <c r="H18613" s="85" t="s">
        <v>30</v>
      </c>
      <c r="I18613" s="85">
        <v>1</v>
      </c>
      <c r="J18613" s="88">
        <v>5.5076644070993962E-2</v>
      </c>
      <c r="K18613" s="146">
        <v>3.8478419002953956E-2</v>
      </c>
      <c r="L18613" s="147">
        <v>1.878876046797094E-10</v>
      </c>
      <c r="M18613" s="147">
        <v>7.3426689512944574E-3</v>
      </c>
      <c r="N18613" s="87">
        <v>0.96115274716072374</v>
      </c>
      <c r="O18613" s="88">
        <v>4.9383926774301833E-2</v>
      </c>
      <c r="P18613" s="89">
        <v>51.379894527881802</v>
      </c>
    </row>
    <row r="18614" spans="1:16">
      <c r="A18614" s="75" t="s">
        <v>28862</v>
      </c>
      <c r="B18614" s="85">
        <v>18610</v>
      </c>
      <c r="C18614" s="85">
        <v>18275</v>
      </c>
      <c r="D18614" s="85">
        <v>18610</v>
      </c>
      <c r="E18614" s="86" t="s">
        <v>22006</v>
      </c>
      <c r="F18614" s="85" t="s">
        <v>28863</v>
      </c>
      <c r="G18614" s="86" t="s">
        <v>22006</v>
      </c>
      <c r="H18614" s="85" t="s">
        <v>30</v>
      </c>
      <c r="I18614" s="85">
        <v>1</v>
      </c>
      <c r="J18614" s="88">
        <v>6.9742114916938963E-2</v>
      </c>
      <c r="K18614" s="146">
        <v>5.0383348963226132E-2</v>
      </c>
      <c r="L18614" s="147">
        <v>2.4293083587113968E-10</v>
      </c>
      <c r="M18614" s="147">
        <v>8.3374366073035375E-3</v>
      </c>
      <c r="N18614" s="87">
        <v>1.089229796861497</v>
      </c>
      <c r="O18614" s="88">
        <v>5.5659627677252882E-2</v>
      </c>
      <c r="P18614" s="89">
        <v>51.099986281710564</v>
      </c>
    </row>
    <row r="18615" spans="1:16">
      <c r="A18615" s="75" t="s">
        <v>28864</v>
      </c>
      <c r="B18615" s="85">
        <v>18611</v>
      </c>
      <c r="C18615" s="85">
        <v>18276</v>
      </c>
      <c r="D18615" s="85">
        <v>18611</v>
      </c>
      <c r="E18615" s="86" t="s">
        <v>22006</v>
      </c>
      <c r="F18615" s="85" t="s">
        <v>891</v>
      </c>
      <c r="G18615" s="86" t="s">
        <v>22006</v>
      </c>
      <c r="H18615" s="85" t="s">
        <v>30</v>
      </c>
      <c r="I18615" s="85">
        <v>1</v>
      </c>
      <c r="J18615" s="88">
        <v>0.14505973755491289</v>
      </c>
      <c r="K18615" s="146">
        <v>9.5787767502407944E-2</v>
      </c>
      <c r="L18615" s="147">
        <v>4.9848976046183972E-10</v>
      </c>
      <c r="M18615" s="147">
        <v>1.212622951549713E-2</v>
      </c>
      <c r="N18615" s="87">
        <v>1.58879688521206</v>
      </c>
      <c r="O18615" s="88">
        <v>7.5964569641542065E-2</v>
      </c>
      <c r="P18615" s="89">
        <v>47.8126375678304</v>
      </c>
    </row>
    <row r="18616" spans="1:16">
      <c r="A18616" s="75" t="s">
        <v>22008</v>
      </c>
      <c r="B18616" s="85">
        <v>18612</v>
      </c>
      <c r="C18616" s="85">
        <v>13486</v>
      </c>
      <c r="D18616" s="85">
        <v>18612</v>
      </c>
      <c r="E18616" s="86" t="s">
        <v>22009</v>
      </c>
      <c r="F18616" s="85" t="s">
        <v>55</v>
      </c>
      <c r="G18616" s="86" t="s">
        <v>22010</v>
      </c>
      <c r="H18616" s="85" t="s">
        <v>30</v>
      </c>
      <c r="I18616" s="85">
        <v>1</v>
      </c>
      <c r="J18616" s="88">
        <v>8.3533113195410277E-2</v>
      </c>
      <c r="K18616" s="146">
        <v>5.7061206616522871E-2</v>
      </c>
      <c r="L18616" s="147">
        <v>2.8700141101776041E-10</v>
      </c>
      <c r="M18616" s="147">
        <v>6.6890542175859994E-3</v>
      </c>
      <c r="N18616" s="87">
        <v>0.87400569184775112</v>
      </c>
      <c r="O18616" s="88">
        <v>4.189396964946427E-2</v>
      </c>
      <c r="P18616" s="89">
        <v>47.933291556597844</v>
      </c>
    </row>
    <row r="18617" spans="1:16">
      <c r="A18617" s="75" t="s">
        <v>28865</v>
      </c>
      <c r="B18617" s="85">
        <v>18613</v>
      </c>
      <c r="C18617" s="85">
        <v>18277</v>
      </c>
      <c r="D18617" s="85">
        <v>18613</v>
      </c>
      <c r="E18617" s="86" t="s">
        <v>22010</v>
      </c>
      <c r="F18617" s="85" t="s">
        <v>6208</v>
      </c>
      <c r="G18617" s="86" t="s">
        <v>22010</v>
      </c>
      <c r="H18617" s="85" t="s">
        <v>30</v>
      </c>
      <c r="I18617" s="85">
        <v>1</v>
      </c>
      <c r="J18617" s="88">
        <v>0.1150829365696403</v>
      </c>
      <c r="K18617" s="146">
        <v>7.460334921327208E-2</v>
      </c>
      <c r="L18617" s="147">
        <v>3.9278273422311269E-10</v>
      </c>
      <c r="M18617" s="147">
        <v>8.7248325023276934E-3</v>
      </c>
      <c r="N18617" s="87">
        <v>1.1437721819528359</v>
      </c>
      <c r="O18617" s="88">
        <v>5.392324085846982E-2</v>
      </c>
      <c r="P18617" s="89">
        <v>47.145088601825584</v>
      </c>
    </row>
    <row r="18618" spans="1:16">
      <c r="A18618" s="75" t="s">
        <v>28866</v>
      </c>
      <c r="B18618" s="85">
        <v>18614</v>
      </c>
      <c r="C18618" s="85">
        <v>18278</v>
      </c>
      <c r="D18618" s="85">
        <v>18614</v>
      </c>
      <c r="E18618" s="86" t="s">
        <v>22010</v>
      </c>
      <c r="F18618" s="85" t="s">
        <v>4370</v>
      </c>
      <c r="G18618" s="86" t="s">
        <v>22010</v>
      </c>
      <c r="H18618" s="85" t="s">
        <v>30</v>
      </c>
      <c r="I18618" s="85">
        <v>1</v>
      </c>
      <c r="J18618" s="88">
        <v>2.978424618253905E-2</v>
      </c>
      <c r="K18618" s="146">
        <v>2.366713855545298E-2</v>
      </c>
      <c r="L18618" s="147">
        <v>1.0251070789967869E-10</v>
      </c>
      <c r="M18618" s="147">
        <v>3.3522441495304652E-3</v>
      </c>
      <c r="N18618" s="87">
        <v>0.43322879273124892</v>
      </c>
      <c r="O18618" s="88">
        <v>2.2632267990505911E-2</v>
      </c>
      <c r="P18618" s="89">
        <v>52.240913739419234</v>
      </c>
    </row>
    <row r="18619" spans="1:16">
      <c r="A18619" s="75" t="s">
        <v>28867</v>
      </c>
      <c r="B18619" s="85">
        <v>18615</v>
      </c>
      <c r="C18619" s="85">
        <v>18279</v>
      </c>
      <c r="D18619" s="85">
        <v>18615</v>
      </c>
      <c r="E18619" s="86" t="s">
        <v>22010</v>
      </c>
      <c r="F18619" s="85" t="s">
        <v>2897</v>
      </c>
      <c r="G18619" s="86" t="s">
        <v>22010</v>
      </c>
      <c r="H18619" s="85" t="s">
        <v>30</v>
      </c>
      <c r="I18619" s="85">
        <v>1</v>
      </c>
      <c r="J18619" s="88">
        <v>0.11330112222847891</v>
      </c>
      <c r="K18619" s="146">
        <v>7.9621522985418941E-2</v>
      </c>
      <c r="L18619" s="147">
        <v>3.8908110072170159E-10</v>
      </c>
      <c r="M18619" s="147">
        <v>8.5799027376358746E-3</v>
      </c>
      <c r="N18619" s="87">
        <v>1.126076706788625</v>
      </c>
      <c r="O18619" s="88">
        <v>5.3286676472368899E-2</v>
      </c>
      <c r="P18619" s="89">
        <v>47.320645344253002</v>
      </c>
    </row>
    <row r="18620" spans="1:16">
      <c r="A18620" s="75" t="s">
        <v>28868</v>
      </c>
      <c r="B18620" s="85">
        <v>18616</v>
      </c>
      <c r="C18620" s="85">
        <v>18280</v>
      </c>
      <c r="D18620" s="85">
        <v>18616</v>
      </c>
      <c r="E18620" s="86" t="s">
        <v>22010</v>
      </c>
      <c r="F18620" s="85" t="s">
        <v>4883</v>
      </c>
      <c r="G18620" s="86" t="s">
        <v>22010</v>
      </c>
      <c r="H18620" s="85" t="s">
        <v>30</v>
      </c>
      <c r="I18620" s="85">
        <v>1</v>
      </c>
      <c r="J18620" s="88">
        <v>0.1126838599781767</v>
      </c>
      <c r="K18620" s="146">
        <v>7.5721935583338965E-2</v>
      </c>
      <c r="L18620" s="147">
        <v>3.884847587577159E-10</v>
      </c>
      <c r="M18620" s="147">
        <v>8.5477008292166867E-3</v>
      </c>
      <c r="N18620" s="87">
        <v>1.1169003541873781</v>
      </c>
      <c r="O18620" s="88">
        <v>5.2405901817589889E-2</v>
      </c>
      <c r="P18620" s="89">
        <v>46.920839107190353</v>
      </c>
    </row>
    <row r="18621" spans="1:16">
      <c r="A18621" s="75" t="s">
        <v>28869</v>
      </c>
      <c r="B18621" s="85">
        <v>18617</v>
      </c>
      <c r="C18621" s="85">
        <v>18281</v>
      </c>
      <c r="D18621" s="85">
        <v>18617</v>
      </c>
      <c r="E18621" s="86" t="s">
        <v>22010</v>
      </c>
      <c r="F18621" s="85" t="s">
        <v>6280</v>
      </c>
      <c r="G18621" s="86" t="s">
        <v>22010</v>
      </c>
      <c r="H18621" s="85" t="s">
        <v>30</v>
      </c>
      <c r="I18621" s="85">
        <v>1</v>
      </c>
      <c r="J18621" s="88">
        <v>0.1242873819378949</v>
      </c>
      <c r="K18621" s="146">
        <v>7.9924029475159683E-2</v>
      </c>
      <c r="L18621" s="147">
        <v>4.2874411030078269E-10</v>
      </c>
      <c r="M18621" s="147">
        <v>8.9235811070643486E-3</v>
      </c>
      <c r="N18621" s="87">
        <v>1.1703994644757529</v>
      </c>
      <c r="O18621" s="88">
        <v>5.4323607124791472E-2</v>
      </c>
      <c r="P18621" s="89">
        <v>46.414586449870072</v>
      </c>
    </row>
    <row r="18622" spans="1:16">
      <c r="A18622" s="75" t="s">
        <v>28870</v>
      </c>
      <c r="B18622" s="85">
        <v>18618</v>
      </c>
      <c r="C18622" s="85">
        <v>18282</v>
      </c>
      <c r="D18622" s="85">
        <v>18618</v>
      </c>
      <c r="E18622" s="86" t="s">
        <v>22010</v>
      </c>
      <c r="F18622" s="85" t="s">
        <v>2981</v>
      </c>
      <c r="G18622" s="86" t="s">
        <v>22010</v>
      </c>
      <c r="H18622" s="85" t="s">
        <v>30</v>
      </c>
      <c r="I18622" s="85">
        <v>1</v>
      </c>
      <c r="J18622" s="88">
        <v>0.1100490572057482</v>
      </c>
      <c r="K18622" s="146">
        <v>7.2835400013523399E-2</v>
      </c>
      <c r="L18622" s="147">
        <v>3.7490280315234099E-10</v>
      </c>
      <c r="M18622" s="147">
        <v>8.5117301655185558E-3</v>
      </c>
      <c r="N18622" s="87">
        <v>1.116099259514024</v>
      </c>
      <c r="O18622" s="88">
        <v>5.2999349590701468E-2</v>
      </c>
      <c r="P18622" s="89">
        <v>47.486233091650504</v>
      </c>
    </row>
    <row r="18623" spans="1:16">
      <c r="A18623" s="75" t="s">
        <v>28871</v>
      </c>
      <c r="B18623" s="85">
        <v>18619</v>
      </c>
      <c r="C18623" s="85">
        <v>18283</v>
      </c>
      <c r="D18623" s="85">
        <v>18619</v>
      </c>
      <c r="E18623" s="86" t="s">
        <v>22010</v>
      </c>
      <c r="F18623" s="85" t="s">
        <v>2124</v>
      </c>
      <c r="G18623" s="86" t="s">
        <v>22010</v>
      </c>
      <c r="H18623" s="85" t="s">
        <v>30</v>
      </c>
      <c r="I18623" s="85">
        <v>1</v>
      </c>
      <c r="J18623" s="88">
        <v>2.9194666090455779E-2</v>
      </c>
      <c r="K18623" s="146">
        <v>2.3283019490580537E-2</v>
      </c>
      <c r="L18623" s="147">
        <v>1.003816997008537E-10</v>
      </c>
      <c r="M18623" s="147">
        <v>3.3115385061220979E-3</v>
      </c>
      <c r="N18623" s="87">
        <v>0.42774497987449561</v>
      </c>
      <c r="O18623" s="88">
        <v>2.2396370366516791E-2</v>
      </c>
      <c r="P18623" s="89">
        <v>52.359165905554512</v>
      </c>
    </row>
    <row r="18624" spans="1:16">
      <c r="A18624" s="75" t="s">
        <v>28872</v>
      </c>
      <c r="B18624" s="85">
        <v>18620</v>
      </c>
      <c r="C18624" s="85">
        <v>18284</v>
      </c>
      <c r="D18624" s="85">
        <v>18620</v>
      </c>
      <c r="E18624" s="86" t="s">
        <v>22010</v>
      </c>
      <c r="F18624" s="85" t="s">
        <v>4253</v>
      </c>
      <c r="G18624" s="86" t="s">
        <v>22010</v>
      </c>
      <c r="H18624" s="85" t="s">
        <v>30</v>
      </c>
      <c r="I18624" s="85">
        <v>1</v>
      </c>
      <c r="J18624" s="88">
        <v>2.9044266481452669E-2</v>
      </c>
      <c r="K18624" s="146">
        <v>2.3111582707016555E-2</v>
      </c>
      <c r="L18624" s="147">
        <v>9.9783200343224497E-11</v>
      </c>
      <c r="M18624" s="147">
        <v>3.2956051116709521E-3</v>
      </c>
      <c r="N18624" s="87">
        <v>0.42528417244275529</v>
      </c>
      <c r="O18624" s="88">
        <v>2.2242798187074631E-2</v>
      </c>
      <c r="P18624" s="89">
        <v>52.301025122369417</v>
      </c>
    </row>
    <row r="18625" spans="1:16">
      <c r="A18625" s="75" t="s">
        <v>28873</v>
      </c>
      <c r="B18625" s="85">
        <v>18621</v>
      </c>
      <c r="C18625" s="85">
        <v>18285</v>
      </c>
      <c r="D18625" s="85">
        <v>18621</v>
      </c>
      <c r="E18625" s="86" t="s">
        <v>22010</v>
      </c>
      <c r="F18625" s="85" t="s">
        <v>6323</v>
      </c>
      <c r="G18625" s="86" t="s">
        <v>22010</v>
      </c>
      <c r="H18625" s="85" t="s">
        <v>30</v>
      </c>
      <c r="I18625" s="85">
        <v>1</v>
      </c>
      <c r="J18625" s="88">
        <v>0.1085095940892231</v>
      </c>
      <c r="K18625" s="146">
        <v>7.2725843183591932E-2</v>
      </c>
      <c r="L18625" s="147">
        <v>3.7345152439343131E-10</v>
      </c>
      <c r="M18625" s="147">
        <v>8.2349433229677461E-3</v>
      </c>
      <c r="N18625" s="87">
        <v>1.0775687445499369</v>
      </c>
      <c r="O18625" s="88">
        <v>5.0274518218034719E-2</v>
      </c>
      <c r="P18625" s="89">
        <v>46.655508961549032</v>
      </c>
    </row>
    <row r="18626" spans="1:16">
      <c r="A18626" s="75" t="s">
        <v>28874</v>
      </c>
      <c r="B18626" s="85">
        <v>18622</v>
      </c>
      <c r="C18626" s="85">
        <v>18286</v>
      </c>
      <c r="D18626" s="85">
        <v>18622</v>
      </c>
      <c r="E18626" s="86" t="s">
        <v>22010</v>
      </c>
      <c r="F18626" s="85" t="s">
        <v>891</v>
      </c>
      <c r="G18626" s="86" t="s">
        <v>22010</v>
      </c>
      <c r="H18626" s="85" t="s">
        <v>30</v>
      </c>
      <c r="I18626" s="85">
        <v>1</v>
      </c>
      <c r="J18626" s="88">
        <v>0.1144601733221071</v>
      </c>
      <c r="K18626" s="146">
        <v>7.6422646516574558E-2</v>
      </c>
      <c r="L18626" s="147">
        <v>3.9389209813720091E-10</v>
      </c>
      <c r="M18626" s="147">
        <v>8.590681549884403E-3</v>
      </c>
      <c r="N18626" s="87">
        <v>1.123253208892504</v>
      </c>
      <c r="O18626" s="88">
        <v>5.2689476516765782E-2</v>
      </c>
      <c r="P18626" s="89">
        <v>46.907924321637253</v>
      </c>
    </row>
    <row r="18627" spans="1:16">
      <c r="A18627" s="75" t="s">
        <v>28875</v>
      </c>
      <c r="B18627" s="85">
        <v>18623</v>
      </c>
      <c r="C18627" s="85">
        <v>18287</v>
      </c>
      <c r="D18627" s="85">
        <v>18623</v>
      </c>
      <c r="E18627" s="86" t="s">
        <v>22010</v>
      </c>
      <c r="F18627" s="85" t="s">
        <v>139</v>
      </c>
      <c r="G18627" s="86" t="s">
        <v>22010</v>
      </c>
      <c r="H18627" s="85" t="s">
        <v>30</v>
      </c>
      <c r="I18627" s="85">
        <v>1</v>
      </c>
      <c r="J18627" s="88">
        <v>3.2466941063796807E-2</v>
      </c>
      <c r="K18627" s="146">
        <v>2.5756805057821394E-2</v>
      </c>
      <c r="L18627" s="147">
        <v>1.130007835653175E-10</v>
      </c>
      <c r="M18627" s="147">
        <v>3.506836411507148E-3</v>
      </c>
      <c r="N18627" s="87">
        <v>0.45373474491570231</v>
      </c>
      <c r="O18627" s="88">
        <v>2.365945900128788E-2</v>
      </c>
      <c r="P18627" s="89">
        <v>52.143811481052623</v>
      </c>
    </row>
    <row r="18628" spans="1:16">
      <c r="A18628" s="75" t="s">
        <v>22011</v>
      </c>
      <c r="B18628" s="85">
        <v>18624</v>
      </c>
      <c r="C18628" s="85">
        <v>13487</v>
      </c>
      <c r="D18628" s="85">
        <v>18624</v>
      </c>
      <c r="E18628" s="86" t="s">
        <v>22012</v>
      </c>
      <c r="F18628" s="85" t="s">
        <v>55</v>
      </c>
      <c r="G18628" s="86" t="s">
        <v>22013</v>
      </c>
      <c r="H18628" s="85" t="s">
        <v>30</v>
      </c>
      <c r="I18628" s="85">
        <v>1</v>
      </c>
      <c r="J18628" s="88">
        <v>5.6396238202850023E-2</v>
      </c>
      <c r="K18628" s="146">
        <v>0.10881332834714691</v>
      </c>
      <c r="L18628" s="147">
        <v>3.3366868287403279E-10</v>
      </c>
      <c r="M18628" s="147">
        <v>7.6559896069676421E-3</v>
      </c>
      <c r="N18628" s="87">
        <v>0.78574298156520628</v>
      </c>
      <c r="O18628" s="88">
        <v>5.0740728703471252E-2</v>
      </c>
      <c r="P18628" s="89">
        <v>64.576750787382551</v>
      </c>
    </row>
    <row r="18629" spans="1:16">
      <c r="A18629" s="75" t="s">
        <v>28876</v>
      </c>
      <c r="B18629" s="85">
        <v>18625</v>
      </c>
      <c r="C18629" s="85">
        <v>18288</v>
      </c>
      <c r="D18629" s="85">
        <v>18625</v>
      </c>
      <c r="E18629" s="86" t="s">
        <v>22013</v>
      </c>
      <c r="F18629" s="85" t="s">
        <v>55</v>
      </c>
      <c r="G18629" s="86" t="s">
        <v>22013</v>
      </c>
      <c r="H18629" s="85" t="s">
        <v>30</v>
      </c>
      <c r="I18629" s="85">
        <v>1</v>
      </c>
      <c r="J18629" s="88">
        <v>5.6396238202850023E-2</v>
      </c>
      <c r="K18629" s="146">
        <v>0.10881332834714691</v>
      </c>
      <c r="L18629" s="147">
        <v>3.3366868287403279E-10</v>
      </c>
      <c r="M18629" s="147">
        <v>7.6559896069676421E-3</v>
      </c>
      <c r="N18629" s="87">
        <v>0.78574298156520628</v>
      </c>
      <c r="O18629" s="88">
        <v>5.0740728703471252E-2</v>
      </c>
      <c r="P18629" s="89">
        <v>64.576750787382551</v>
      </c>
    </row>
    <row r="18630" spans="1:16">
      <c r="A18630" s="75" t="s">
        <v>22014</v>
      </c>
      <c r="B18630" s="85">
        <v>18626</v>
      </c>
      <c r="C18630" s="85">
        <v>13488</v>
      </c>
      <c r="D18630" s="85">
        <v>18626</v>
      </c>
      <c r="E18630" s="86" t="s">
        <v>22015</v>
      </c>
      <c r="F18630" s="85" t="s">
        <v>55</v>
      </c>
      <c r="G18630" s="86" t="s">
        <v>22016</v>
      </c>
      <c r="H18630" s="85" t="s">
        <v>30</v>
      </c>
      <c r="I18630" s="85">
        <v>1</v>
      </c>
      <c r="J18630" s="88">
        <v>8.8534190075384586E-2</v>
      </c>
      <c r="K18630" s="146">
        <v>5.9382862925520093E-2</v>
      </c>
      <c r="L18630" s="147">
        <v>3.0558755627052868E-10</v>
      </c>
      <c r="M18630" s="147">
        <v>7.0526896389524777E-3</v>
      </c>
      <c r="N18630" s="87">
        <v>0.92007940521265164</v>
      </c>
      <c r="O18630" s="88">
        <v>4.3717696551203007E-2</v>
      </c>
      <c r="P18630" s="89">
        <v>47.515134349843244</v>
      </c>
    </row>
    <row r="18631" spans="1:16">
      <c r="A18631" s="75" t="s">
        <v>28877</v>
      </c>
      <c r="B18631" s="85">
        <v>18627</v>
      </c>
      <c r="C18631" s="85">
        <v>18289</v>
      </c>
      <c r="D18631" s="85">
        <v>18627</v>
      </c>
      <c r="E18631" s="86" t="s">
        <v>22016</v>
      </c>
      <c r="F18631" s="85" t="s">
        <v>6128</v>
      </c>
      <c r="G18631" s="86" t="s">
        <v>22016</v>
      </c>
      <c r="H18631" s="85" t="s">
        <v>30</v>
      </c>
      <c r="I18631" s="85">
        <v>1</v>
      </c>
      <c r="J18631" s="88">
        <v>0.1085732043827136</v>
      </c>
      <c r="K18631" s="146">
        <v>7.1194394959027116E-2</v>
      </c>
      <c r="L18631" s="147">
        <v>3.7472856298618292E-10</v>
      </c>
      <c r="M18631" s="147">
        <v>8.2486953018854458E-3</v>
      </c>
      <c r="N18631" s="87">
        <v>1.0791965466544089</v>
      </c>
      <c r="O18631" s="88">
        <v>4.9909696639734047E-2</v>
      </c>
      <c r="P18631" s="89">
        <v>46.247087052361209</v>
      </c>
    </row>
    <row r="18632" spans="1:16">
      <c r="A18632" s="75" t="s">
        <v>28878</v>
      </c>
      <c r="B18632" s="85">
        <v>18628</v>
      </c>
      <c r="C18632" s="85">
        <v>18290</v>
      </c>
      <c r="D18632" s="85">
        <v>18628</v>
      </c>
      <c r="E18632" s="86" t="s">
        <v>22016</v>
      </c>
      <c r="F18632" s="85" t="s">
        <v>6139</v>
      </c>
      <c r="G18632" s="86" t="s">
        <v>22016</v>
      </c>
      <c r="H18632" s="85" t="s">
        <v>30</v>
      </c>
      <c r="I18632" s="85">
        <v>1</v>
      </c>
      <c r="J18632" s="88">
        <v>0.1086883724489798</v>
      </c>
      <c r="K18632" s="146">
        <v>7.0429534882594305E-2</v>
      </c>
      <c r="L18632" s="147">
        <v>3.7160891586351338E-10</v>
      </c>
      <c r="M18632" s="147">
        <v>8.3007577818813901E-3</v>
      </c>
      <c r="N18632" s="87">
        <v>1.087252282938993</v>
      </c>
      <c r="O18632" s="88">
        <v>5.063751756649372E-2</v>
      </c>
      <c r="P18632" s="89">
        <v>46.573843404231376</v>
      </c>
    </row>
    <row r="18633" spans="1:16">
      <c r="A18633" s="75" t="s">
        <v>28879</v>
      </c>
      <c r="B18633" s="85">
        <v>18629</v>
      </c>
      <c r="C18633" s="85">
        <v>18291</v>
      </c>
      <c r="D18633" s="85">
        <v>18629</v>
      </c>
      <c r="E18633" s="86" t="s">
        <v>22016</v>
      </c>
      <c r="F18633" s="85" t="s">
        <v>232</v>
      </c>
      <c r="G18633" s="86" t="s">
        <v>22016</v>
      </c>
      <c r="H18633" s="85" t="s">
        <v>30</v>
      </c>
      <c r="I18633" s="85">
        <v>1</v>
      </c>
      <c r="J18633" s="88">
        <v>0.1104455978918351</v>
      </c>
      <c r="K18633" s="146">
        <v>7.2313425551478738E-2</v>
      </c>
      <c r="L18633" s="147">
        <v>3.824338657962472E-10</v>
      </c>
      <c r="M18633" s="147">
        <v>8.3804186424042103E-3</v>
      </c>
      <c r="N18633" s="87">
        <v>1.0927602057740109</v>
      </c>
      <c r="O18633" s="88">
        <v>5.0863295136770133E-2</v>
      </c>
      <c r="P18633" s="89">
        <v>46.545705881322107</v>
      </c>
    </row>
    <row r="18634" spans="1:16">
      <c r="A18634" s="75" t="s">
        <v>28880</v>
      </c>
      <c r="B18634" s="85">
        <v>18630</v>
      </c>
      <c r="C18634" s="85">
        <v>18292</v>
      </c>
      <c r="D18634" s="85">
        <v>18630</v>
      </c>
      <c r="E18634" s="86" t="s">
        <v>22016</v>
      </c>
      <c r="F18634" s="85" t="s">
        <v>758</v>
      </c>
      <c r="G18634" s="86" t="s">
        <v>22016</v>
      </c>
      <c r="H18634" s="85" t="s">
        <v>30</v>
      </c>
      <c r="I18634" s="85">
        <v>1</v>
      </c>
      <c r="J18634" s="88">
        <v>3.2104118675052432E-2</v>
      </c>
      <c r="K18634" s="146">
        <v>2.528320747998852E-2</v>
      </c>
      <c r="L18634" s="147">
        <v>1.127281437803154E-10</v>
      </c>
      <c r="M18634" s="147">
        <v>3.518955337119167E-3</v>
      </c>
      <c r="N18634" s="87">
        <v>0.4534422202847071</v>
      </c>
      <c r="O18634" s="88">
        <v>2.349052692248281E-2</v>
      </c>
      <c r="P18634" s="89">
        <v>51.804895688217101</v>
      </c>
    </row>
    <row r="18635" spans="1:16">
      <c r="A18635" s="75" t="s">
        <v>28881</v>
      </c>
      <c r="B18635" s="85">
        <v>18631</v>
      </c>
      <c r="C18635" s="85">
        <v>18293</v>
      </c>
      <c r="D18635" s="85">
        <v>18631</v>
      </c>
      <c r="E18635" s="86" t="s">
        <v>22016</v>
      </c>
      <c r="F18635" s="85" t="s">
        <v>283</v>
      </c>
      <c r="G18635" s="86" t="s">
        <v>22016</v>
      </c>
      <c r="H18635" s="85" t="s">
        <v>30</v>
      </c>
      <c r="I18635" s="85">
        <v>1</v>
      </c>
      <c r="J18635" s="88">
        <v>0.1112815243160872</v>
      </c>
      <c r="K18635" s="146">
        <v>7.310242991329767E-2</v>
      </c>
      <c r="L18635" s="147">
        <v>3.820914240077582E-10</v>
      </c>
      <c r="M18635" s="147">
        <v>8.4762129957719149E-3</v>
      </c>
      <c r="N18635" s="87">
        <v>1.110838252419466</v>
      </c>
      <c r="O18635" s="88">
        <v>5.2160384366807672E-2</v>
      </c>
      <c r="P18635" s="89">
        <v>46.955877017378114</v>
      </c>
    </row>
    <row r="18636" spans="1:16">
      <c r="A18636" s="75" t="s">
        <v>28882</v>
      </c>
      <c r="B18636" s="85">
        <v>18632</v>
      </c>
      <c r="C18636" s="85">
        <v>18294</v>
      </c>
      <c r="D18636" s="85">
        <v>18632</v>
      </c>
      <c r="E18636" s="86" t="s">
        <v>22016</v>
      </c>
      <c r="F18636" s="85" t="s">
        <v>235</v>
      </c>
      <c r="G18636" s="86" t="s">
        <v>22016</v>
      </c>
      <c r="H18636" s="85" t="s">
        <v>30</v>
      </c>
      <c r="I18636" s="85">
        <v>1</v>
      </c>
      <c r="J18636" s="88">
        <v>0.1089516631115978</v>
      </c>
      <c r="K18636" s="146">
        <v>7.1846673073338349E-2</v>
      </c>
      <c r="L18636" s="147">
        <v>3.7659033703106158E-10</v>
      </c>
      <c r="M18636" s="147">
        <v>8.3996828596606121E-3</v>
      </c>
      <c r="N18636" s="87">
        <v>1.094234153599301</v>
      </c>
      <c r="O18636" s="88">
        <v>5.1253741512470453E-2</v>
      </c>
      <c r="P18636" s="89">
        <v>46.839829796830792</v>
      </c>
    </row>
    <row r="18637" spans="1:16">
      <c r="A18637" s="75" t="s">
        <v>28883</v>
      </c>
      <c r="B18637" s="85">
        <v>18633</v>
      </c>
      <c r="C18637" s="85">
        <v>18295</v>
      </c>
      <c r="D18637" s="85">
        <v>18633</v>
      </c>
      <c r="E18637" s="86" t="s">
        <v>22016</v>
      </c>
      <c r="F18637" s="85" t="s">
        <v>429</v>
      </c>
      <c r="G18637" s="86" t="s">
        <v>22016</v>
      </c>
      <c r="H18637" s="85" t="s">
        <v>30</v>
      </c>
      <c r="I18637" s="85">
        <v>1</v>
      </c>
      <c r="J18637" s="88">
        <v>3.0575949688810111E-2</v>
      </c>
      <c r="K18637" s="146">
        <v>2.3733465968006833E-2</v>
      </c>
      <c r="L18637" s="147">
        <v>1.073128918112438E-10</v>
      </c>
      <c r="M18637" s="147">
        <v>3.4083787267313349E-3</v>
      </c>
      <c r="N18637" s="87">
        <v>0.43936555684879258</v>
      </c>
      <c r="O18637" s="88">
        <v>2.2716420327146609E-2</v>
      </c>
      <c r="P18637" s="89">
        <v>51.702779093729582</v>
      </c>
    </row>
    <row r="18638" spans="1:16">
      <c r="A18638" s="75" t="s">
        <v>28884</v>
      </c>
      <c r="B18638" s="85">
        <v>18634</v>
      </c>
      <c r="C18638" s="85">
        <v>18296</v>
      </c>
      <c r="D18638" s="85">
        <v>18634</v>
      </c>
      <c r="E18638" s="86" t="s">
        <v>22016</v>
      </c>
      <c r="F18638" s="85" t="s">
        <v>6208</v>
      </c>
      <c r="G18638" s="86" t="s">
        <v>22016</v>
      </c>
      <c r="H18638" s="85" t="s">
        <v>30</v>
      </c>
      <c r="I18638" s="85">
        <v>1</v>
      </c>
      <c r="J18638" s="88">
        <v>0.1152733564388025</v>
      </c>
      <c r="K18638" s="146">
        <v>7.4582210404628715E-2</v>
      </c>
      <c r="L18638" s="147">
        <v>3.9447202622995259E-10</v>
      </c>
      <c r="M18638" s="147">
        <v>8.7798650462907225E-3</v>
      </c>
      <c r="N18638" s="87">
        <v>1.1494842662450571</v>
      </c>
      <c r="O18638" s="88">
        <v>5.4084300874141157E-2</v>
      </c>
      <c r="P18638" s="89">
        <v>47.050927500569195</v>
      </c>
    </row>
    <row r="18639" spans="1:16">
      <c r="A18639" s="75" t="s">
        <v>28885</v>
      </c>
      <c r="B18639" s="85">
        <v>18635</v>
      </c>
      <c r="C18639" s="85">
        <v>18297</v>
      </c>
      <c r="D18639" s="85">
        <v>18635</v>
      </c>
      <c r="E18639" s="86" t="s">
        <v>22016</v>
      </c>
      <c r="F18639" s="85" t="s">
        <v>1185</v>
      </c>
      <c r="G18639" s="86" t="s">
        <v>22016</v>
      </c>
      <c r="H18639" s="85" t="s">
        <v>30</v>
      </c>
      <c r="I18639" s="85">
        <v>1</v>
      </c>
      <c r="J18639" s="88">
        <v>0.11407813712739021</v>
      </c>
      <c r="K18639" s="146">
        <v>7.4488528707331539E-2</v>
      </c>
      <c r="L18639" s="147">
        <v>3.9542407443536752E-10</v>
      </c>
      <c r="M18639" s="147">
        <v>8.5853688572697599E-3</v>
      </c>
      <c r="N18639" s="87">
        <v>1.119567666680541</v>
      </c>
      <c r="O18639" s="88">
        <v>5.2176297576005469E-2</v>
      </c>
      <c r="P18639" s="89">
        <v>46.60396966509888</v>
      </c>
    </row>
    <row r="18640" spans="1:16">
      <c r="A18640" s="75" t="s">
        <v>28886</v>
      </c>
      <c r="B18640" s="85">
        <v>18636</v>
      </c>
      <c r="C18640" s="85">
        <v>18298</v>
      </c>
      <c r="D18640" s="85">
        <v>18636</v>
      </c>
      <c r="E18640" s="86" t="s">
        <v>22016</v>
      </c>
      <c r="F18640" s="85" t="s">
        <v>4370</v>
      </c>
      <c r="G18640" s="86" t="s">
        <v>22016</v>
      </c>
      <c r="H18640" s="85" t="s">
        <v>30</v>
      </c>
      <c r="I18640" s="85">
        <v>1</v>
      </c>
      <c r="J18640" s="88">
        <v>3.0065904214041001E-2</v>
      </c>
      <c r="K18640" s="146">
        <v>2.3402589488669932E-2</v>
      </c>
      <c r="L18640" s="147">
        <v>1.050196115852696E-10</v>
      </c>
      <c r="M18640" s="147">
        <v>3.4277372318365718E-3</v>
      </c>
      <c r="N18640" s="87">
        <v>0.44134185108343149</v>
      </c>
      <c r="O18640" s="88">
        <v>2.287701467087036E-2</v>
      </c>
      <c r="P18640" s="89">
        <v>51.835135541101629</v>
      </c>
    </row>
    <row r="18641" spans="1:16">
      <c r="A18641" s="75" t="s">
        <v>28887</v>
      </c>
      <c r="B18641" s="85">
        <v>18637</v>
      </c>
      <c r="C18641" s="85">
        <v>18299</v>
      </c>
      <c r="D18641" s="85">
        <v>18637</v>
      </c>
      <c r="E18641" s="86" t="s">
        <v>22016</v>
      </c>
      <c r="F18641" s="85" t="s">
        <v>2897</v>
      </c>
      <c r="G18641" s="86" t="s">
        <v>22016</v>
      </c>
      <c r="H18641" s="85" t="s">
        <v>30</v>
      </c>
      <c r="I18641" s="85">
        <v>1</v>
      </c>
      <c r="J18641" s="88">
        <v>0.1135827802599807</v>
      </c>
      <c r="K18641" s="146">
        <v>7.9356973918635762E-2</v>
      </c>
      <c r="L18641" s="147">
        <v>3.9159000440729269E-10</v>
      </c>
      <c r="M18641" s="147">
        <v>8.6553958199419873E-3</v>
      </c>
      <c r="N18641" s="87">
        <v>1.134189765140807</v>
      </c>
      <c r="O18641" s="88">
        <v>5.3531423152733307E-2</v>
      </c>
      <c r="P18641" s="89">
        <v>47.197942353224725</v>
      </c>
    </row>
    <row r="18642" spans="1:16">
      <c r="A18642" s="75" t="s">
        <v>28888</v>
      </c>
      <c r="B18642" s="85">
        <v>18638</v>
      </c>
      <c r="C18642" s="85">
        <v>18300</v>
      </c>
      <c r="D18642" s="85">
        <v>18638</v>
      </c>
      <c r="E18642" s="86" t="s">
        <v>22016</v>
      </c>
      <c r="F18642" s="85" t="s">
        <v>6252</v>
      </c>
      <c r="G18642" s="86" t="s">
        <v>22016</v>
      </c>
      <c r="H18642" s="85" t="s">
        <v>30</v>
      </c>
      <c r="I18642" s="85">
        <v>1</v>
      </c>
      <c r="J18642" s="88">
        <v>0.1140344220563143</v>
      </c>
      <c r="K18642" s="146">
        <v>7.4923827462688858E-2</v>
      </c>
      <c r="L18642" s="147">
        <v>3.929450662427832E-10</v>
      </c>
      <c r="M18642" s="147">
        <v>8.7721905483599955E-3</v>
      </c>
      <c r="N18642" s="87">
        <v>1.146634293245488</v>
      </c>
      <c r="O18642" s="88">
        <v>5.3989539804904382E-2</v>
      </c>
      <c r="P18642" s="89">
        <v>47.085230332759224</v>
      </c>
    </row>
    <row r="18643" spans="1:16">
      <c r="A18643" s="75" t="s">
        <v>28889</v>
      </c>
      <c r="B18643" s="85">
        <v>18639</v>
      </c>
      <c r="C18643" s="85">
        <v>18301</v>
      </c>
      <c r="D18643" s="85">
        <v>18639</v>
      </c>
      <c r="E18643" s="86" t="s">
        <v>22016</v>
      </c>
      <c r="F18643" s="85" t="s">
        <v>4883</v>
      </c>
      <c r="G18643" s="86" t="s">
        <v>22016</v>
      </c>
      <c r="H18643" s="85" t="s">
        <v>30</v>
      </c>
      <c r="I18643" s="85">
        <v>1</v>
      </c>
      <c r="J18643" s="88">
        <v>0.1128742798473389</v>
      </c>
      <c r="K18643" s="146">
        <v>7.5700796774695475E-2</v>
      </c>
      <c r="L18643" s="147">
        <v>3.9017405076455602E-10</v>
      </c>
      <c r="M18643" s="147">
        <v>8.6027333731797176E-3</v>
      </c>
      <c r="N18643" s="87">
        <v>1.122612438479599</v>
      </c>
      <c r="O18643" s="88">
        <v>5.2566961833261261E-2</v>
      </c>
      <c r="P18643" s="89">
        <v>46.825565111727158</v>
      </c>
    </row>
    <row r="18644" spans="1:16">
      <c r="A18644" s="75" t="s">
        <v>28890</v>
      </c>
      <c r="B18644" s="85">
        <v>18640</v>
      </c>
      <c r="C18644" s="85">
        <v>18302</v>
      </c>
      <c r="D18644" s="85">
        <v>18640</v>
      </c>
      <c r="E18644" s="86" t="s">
        <v>22016</v>
      </c>
      <c r="F18644" s="85" t="s">
        <v>6270</v>
      </c>
      <c r="G18644" s="86" t="s">
        <v>22016</v>
      </c>
      <c r="H18644" s="85" t="s">
        <v>30</v>
      </c>
      <c r="I18644" s="85">
        <v>1</v>
      </c>
      <c r="J18644" s="88">
        <v>0.1080676496531169</v>
      </c>
      <c r="K18644" s="146">
        <v>7.134840361089749E-2</v>
      </c>
      <c r="L18644" s="147">
        <v>3.7267614653147407E-10</v>
      </c>
      <c r="M18644" s="147">
        <v>8.2451423282921699E-3</v>
      </c>
      <c r="N18644" s="87">
        <v>1.077580869456878</v>
      </c>
      <c r="O18644" s="88">
        <v>5.0049094894667343E-2</v>
      </c>
      <c r="P18644" s="89">
        <v>46.445790114938724</v>
      </c>
    </row>
    <row r="18645" spans="1:16">
      <c r="A18645" s="75" t="s">
        <v>28891</v>
      </c>
      <c r="B18645" s="85">
        <v>18641</v>
      </c>
      <c r="C18645" s="85">
        <v>18303</v>
      </c>
      <c r="D18645" s="85">
        <v>18641</v>
      </c>
      <c r="E18645" s="86" t="s">
        <v>22016</v>
      </c>
      <c r="F18645" s="85" t="s">
        <v>2700</v>
      </c>
      <c r="G18645" s="86" t="s">
        <v>22016</v>
      </c>
      <c r="H18645" s="85" t="s">
        <v>30</v>
      </c>
      <c r="I18645" s="85">
        <v>1</v>
      </c>
      <c r="J18645" s="88">
        <v>0.11921278461120011</v>
      </c>
      <c r="K18645" s="146">
        <v>7.6626120936064565E-2</v>
      </c>
      <c r="L18645" s="147">
        <v>4.131390661260374E-10</v>
      </c>
      <c r="M18645" s="147">
        <v>8.509543475389755E-3</v>
      </c>
      <c r="N18645" s="87">
        <v>1.117313535997867</v>
      </c>
      <c r="O18645" s="88">
        <v>5.1172423513737172E-2</v>
      </c>
      <c r="P18645" s="89">
        <v>45.799519888600777</v>
      </c>
    </row>
    <row r="18646" spans="1:16">
      <c r="A18646" s="75" t="s">
        <v>28892</v>
      </c>
      <c r="B18646" s="85">
        <v>18642</v>
      </c>
      <c r="C18646" s="85">
        <v>18304</v>
      </c>
      <c r="D18646" s="85">
        <v>18642</v>
      </c>
      <c r="E18646" s="86" t="s">
        <v>22016</v>
      </c>
      <c r="F18646" s="85" t="s">
        <v>6280</v>
      </c>
      <c r="G18646" s="86" t="s">
        <v>22016</v>
      </c>
      <c r="H18646" s="85" t="s">
        <v>30</v>
      </c>
      <c r="I18646" s="85">
        <v>1</v>
      </c>
      <c r="J18646" s="88">
        <v>0.1245690399693969</v>
      </c>
      <c r="K18646" s="146">
        <v>7.9659480408376601E-2</v>
      </c>
      <c r="L18646" s="147">
        <v>4.3125301398637342E-10</v>
      </c>
      <c r="M18646" s="147">
        <v>8.9990741893704439E-3</v>
      </c>
      <c r="N18646" s="87">
        <v>1.1785125228279361</v>
      </c>
      <c r="O18646" s="88">
        <v>5.4568353805155977E-2</v>
      </c>
      <c r="P18646" s="89">
        <v>46.302735650372902</v>
      </c>
    </row>
    <row r="18647" spans="1:16">
      <c r="A18647" s="75" t="s">
        <v>28893</v>
      </c>
      <c r="B18647" s="85">
        <v>18643</v>
      </c>
      <c r="C18647" s="85">
        <v>18305</v>
      </c>
      <c r="D18647" s="85">
        <v>18643</v>
      </c>
      <c r="E18647" s="86" t="s">
        <v>22016</v>
      </c>
      <c r="F18647" s="85" t="s">
        <v>3906</v>
      </c>
      <c r="G18647" s="86" t="s">
        <v>22016</v>
      </c>
      <c r="H18647" s="85" t="s">
        <v>30</v>
      </c>
      <c r="I18647" s="85">
        <v>1</v>
      </c>
      <c r="J18647" s="88">
        <v>3.2292516093760611E-2</v>
      </c>
      <c r="K18647" s="146">
        <v>2.4904411617323468E-2</v>
      </c>
      <c r="L18647" s="147">
        <v>1.129715846999029E-10</v>
      </c>
      <c r="M18647" s="147">
        <v>3.6102247927270481E-3</v>
      </c>
      <c r="N18647" s="87">
        <v>0.46498111048699498</v>
      </c>
      <c r="O18647" s="88">
        <v>2.423183478744351E-2</v>
      </c>
      <c r="P18647" s="89">
        <v>52.113589651124656</v>
      </c>
    </row>
    <row r="18648" spans="1:16">
      <c r="A18648" s="75" t="s">
        <v>28894</v>
      </c>
      <c r="B18648" s="85">
        <v>18644</v>
      </c>
      <c r="C18648" s="85">
        <v>18306</v>
      </c>
      <c r="D18648" s="85">
        <v>18644</v>
      </c>
      <c r="E18648" s="86" t="s">
        <v>22016</v>
      </c>
      <c r="F18648" s="85" t="s">
        <v>2981</v>
      </c>
      <c r="G18648" s="86" t="s">
        <v>22016</v>
      </c>
      <c r="H18648" s="85" t="s">
        <v>30</v>
      </c>
      <c r="I18648" s="85">
        <v>1</v>
      </c>
      <c r="J18648" s="88">
        <v>0.1103307152372501</v>
      </c>
      <c r="K18648" s="146">
        <v>7.257085094674047E-2</v>
      </c>
      <c r="L18648" s="147">
        <v>3.7741170683793162E-10</v>
      </c>
      <c r="M18648" s="147">
        <v>8.5872232478246616E-3</v>
      </c>
      <c r="N18648" s="87">
        <v>1.124212317866206</v>
      </c>
      <c r="O18648" s="88">
        <v>5.324409627106591E-2</v>
      </c>
      <c r="P18648" s="89">
        <v>47.361246114190472</v>
      </c>
    </row>
    <row r="18649" spans="1:16">
      <c r="A18649" s="75" t="s">
        <v>28895</v>
      </c>
      <c r="B18649" s="85">
        <v>18645</v>
      </c>
      <c r="C18649" s="85">
        <v>18307</v>
      </c>
      <c r="D18649" s="85">
        <v>18645</v>
      </c>
      <c r="E18649" s="86" t="s">
        <v>22016</v>
      </c>
      <c r="F18649" s="85" t="s">
        <v>6304</v>
      </c>
      <c r="G18649" s="86" t="s">
        <v>22016</v>
      </c>
      <c r="H18649" s="85" t="s">
        <v>30</v>
      </c>
      <c r="I18649" s="85">
        <v>1</v>
      </c>
      <c r="J18649" s="88">
        <v>0.1136247384834442</v>
      </c>
      <c r="K18649" s="146">
        <v>7.3189387371487322E-2</v>
      </c>
      <c r="L18649" s="147">
        <v>3.8842467630401268E-10</v>
      </c>
      <c r="M18649" s="147">
        <v>8.6549268277670652E-3</v>
      </c>
      <c r="N18649" s="87">
        <v>1.1337080963298589</v>
      </c>
      <c r="O18649" s="88">
        <v>5.3172781634075503E-2</v>
      </c>
      <c r="P18649" s="89">
        <v>46.901651144779841</v>
      </c>
    </row>
    <row r="18650" spans="1:16">
      <c r="A18650" s="75" t="s">
        <v>28896</v>
      </c>
      <c r="B18650" s="85">
        <v>18646</v>
      </c>
      <c r="C18650" s="85">
        <v>18308</v>
      </c>
      <c r="D18650" s="85">
        <v>18646</v>
      </c>
      <c r="E18650" s="86" t="s">
        <v>22016</v>
      </c>
      <c r="F18650" s="85" t="s">
        <v>2124</v>
      </c>
      <c r="G18650" s="86" t="s">
        <v>22016</v>
      </c>
      <c r="H18650" s="85" t="s">
        <v>30</v>
      </c>
      <c r="I18650" s="85">
        <v>1</v>
      </c>
      <c r="J18650" s="88">
        <v>2.9476324121957779E-2</v>
      </c>
      <c r="K18650" s="146">
        <v>2.3018470423797469E-2</v>
      </c>
      <c r="L18650" s="147">
        <v>1.028906033864448E-10</v>
      </c>
      <c r="M18650" s="147">
        <v>3.3870315884282028E-3</v>
      </c>
      <c r="N18650" s="87">
        <v>0.43585803822667818</v>
      </c>
      <c r="O18650" s="88">
        <v>2.2641117046881251E-2</v>
      </c>
      <c r="P18650" s="89">
        <v>51.946081203408276</v>
      </c>
    </row>
    <row r="18651" spans="1:16">
      <c r="A18651" s="75" t="s">
        <v>28897</v>
      </c>
      <c r="B18651" s="85">
        <v>18647</v>
      </c>
      <c r="C18651" s="85">
        <v>18309</v>
      </c>
      <c r="D18651" s="85">
        <v>18647</v>
      </c>
      <c r="E18651" s="86" t="s">
        <v>22016</v>
      </c>
      <c r="F18651" s="85" t="s">
        <v>4253</v>
      </c>
      <c r="G18651" s="86" t="s">
        <v>22016</v>
      </c>
      <c r="H18651" s="85" t="s">
        <v>30</v>
      </c>
      <c r="I18651" s="85">
        <v>1</v>
      </c>
      <c r="J18651" s="88">
        <v>2.9325924512954651E-2</v>
      </c>
      <c r="K18651" s="146">
        <v>2.2847033640233508E-2</v>
      </c>
      <c r="L18651" s="147">
        <v>1.022921040288155E-10</v>
      </c>
      <c r="M18651" s="147">
        <v>3.3710981939770548E-3</v>
      </c>
      <c r="N18651" s="87">
        <v>0.43339723079493769</v>
      </c>
      <c r="O18651" s="88">
        <v>2.2487544867439119E-2</v>
      </c>
      <c r="P18651" s="89">
        <v>51.886683323270063</v>
      </c>
    </row>
    <row r="18652" spans="1:16">
      <c r="A18652" s="75" t="s">
        <v>28898</v>
      </c>
      <c r="B18652" s="85">
        <v>18648</v>
      </c>
      <c r="C18652" s="85">
        <v>18310</v>
      </c>
      <c r="D18652" s="85">
        <v>18648</v>
      </c>
      <c r="E18652" s="86" t="s">
        <v>22016</v>
      </c>
      <c r="F18652" s="85" t="s">
        <v>6323</v>
      </c>
      <c r="G18652" s="86" t="s">
        <v>22016</v>
      </c>
      <c r="H18652" s="85" t="s">
        <v>30</v>
      </c>
      <c r="I18652" s="85">
        <v>1</v>
      </c>
      <c r="J18652" s="88">
        <v>0.1087000139583852</v>
      </c>
      <c r="K18652" s="146">
        <v>7.2704704374948401E-2</v>
      </c>
      <c r="L18652" s="147">
        <v>3.7514081640027142E-10</v>
      </c>
      <c r="M18652" s="147">
        <v>8.2899758669307821E-3</v>
      </c>
      <c r="N18652" s="87">
        <v>1.083280828842158</v>
      </c>
      <c r="O18652" s="88">
        <v>5.0435578233705987E-2</v>
      </c>
      <c r="P18652" s="89">
        <v>46.558174843371866</v>
      </c>
    </row>
    <row r="18653" spans="1:16">
      <c r="A18653" s="75" t="s">
        <v>28899</v>
      </c>
      <c r="B18653" s="85">
        <v>18649</v>
      </c>
      <c r="C18653" s="85">
        <v>18311</v>
      </c>
      <c r="D18653" s="85">
        <v>18649</v>
      </c>
      <c r="E18653" s="86" t="s">
        <v>22016</v>
      </c>
      <c r="F18653" s="85" t="s">
        <v>4646</v>
      </c>
      <c r="G18653" s="86" t="s">
        <v>22016</v>
      </c>
      <c r="H18653" s="85" t="s">
        <v>30</v>
      </c>
      <c r="I18653" s="85">
        <v>1</v>
      </c>
      <c r="J18653" s="88">
        <v>3.1196862635521339E-2</v>
      </c>
      <c r="K18653" s="146">
        <v>2.5496885884217519E-2</v>
      </c>
      <c r="L18653" s="147">
        <v>1.0992948519690399E-10</v>
      </c>
      <c r="M18653" s="147">
        <v>3.4620001391376691E-3</v>
      </c>
      <c r="N18653" s="87">
        <v>0.44476288200944741</v>
      </c>
      <c r="O18653" s="88">
        <v>2.3149710485380611E-2</v>
      </c>
      <c r="P18653" s="89">
        <v>52.049555890972208</v>
      </c>
    </row>
    <row r="18654" spans="1:16">
      <c r="A18654" s="75" t="s">
        <v>28900</v>
      </c>
      <c r="B18654" s="85">
        <v>18650</v>
      </c>
      <c r="C18654" s="85">
        <v>18312</v>
      </c>
      <c r="D18654" s="85">
        <v>18650</v>
      </c>
      <c r="E18654" s="86" t="s">
        <v>22016</v>
      </c>
      <c r="F18654" s="85" t="s">
        <v>891</v>
      </c>
      <c r="G18654" s="86" t="s">
        <v>22016</v>
      </c>
      <c r="H18654" s="85" t="s">
        <v>30</v>
      </c>
      <c r="I18654" s="85">
        <v>1</v>
      </c>
      <c r="J18654" s="88">
        <v>0.1146505931912692</v>
      </c>
      <c r="K18654" s="146">
        <v>7.6401507707931138E-2</v>
      </c>
      <c r="L18654" s="147">
        <v>3.9558139014404071E-10</v>
      </c>
      <c r="M18654" s="147">
        <v>8.6457140938474442E-3</v>
      </c>
      <c r="N18654" s="87">
        <v>1.1289652931847241</v>
      </c>
      <c r="O18654" s="88">
        <v>5.2850536532437063E-2</v>
      </c>
      <c r="P18654" s="89">
        <v>46.813251790362635</v>
      </c>
    </row>
    <row r="18655" spans="1:16">
      <c r="A18655" s="75" t="s">
        <v>28901</v>
      </c>
      <c r="B18655" s="85">
        <v>18651</v>
      </c>
      <c r="C18655" s="85">
        <v>18313</v>
      </c>
      <c r="D18655" s="85">
        <v>18651</v>
      </c>
      <c r="E18655" s="86" t="s">
        <v>22016</v>
      </c>
      <c r="F18655" s="85" t="s">
        <v>5087</v>
      </c>
      <c r="G18655" s="86" t="s">
        <v>22016</v>
      </c>
      <c r="H18655" s="85" t="s">
        <v>30</v>
      </c>
      <c r="I18655" s="85">
        <v>1</v>
      </c>
      <c r="J18655" s="88">
        <v>0.107943481331485</v>
      </c>
      <c r="K18655" s="146">
        <v>7.1321940599210917E-2</v>
      </c>
      <c r="L18655" s="147">
        <v>3.730106534854061E-10</v>
      </c>
      <c r="M18655" s="147">
        <v>8.2790925393091495E-3</v>
      </c>
      <c r="N18655" s="87">
        <v>1.080968491155381</v>
      </c>
      <c r="O18655" s="88">
        <v>5.0343074026376687E-2</v>
      </c>
      <c r="P18655" s="89">
        <v>46.572193767246688</v>
      </c>
    </row>
    <row r="18656" spans="1:16">
      <c r="A18656" s="75" t="s">
        <v>28902</v>
      </c>
      <c r="B18656" s="85">
        <v>18652</v>
      </c>
      <c r="C18656" s="85">
        <v>18314</v>
      </c>
      <c r="D18656" s="85">
        <v>18652</v>
      </c>
      <c r="E18656" s="86" t="s">
        <v>22016</v>
      </c>
      <c r="F18656" s="85" t="s">
        <v>139</v>
      </c>
      <c r="G18656" s="86" t="s">
        <v>22016</v>
      </c>
      <c r="H18656" s="85" t="s">
        <v>30</v>
      </c>
      <c r="I18656" s="85">
        <v>1</v>
      </c>
      <c r="J18656" s="88">
        <v>3.2657360932958977E-2</v>
      </c>
      <c r="K18656" s="146">
        <v>2.5735666249177974E-2</v>
      </c>
      <c r="L18656" s="147">
        <v>1.146900755721575E-10</v>
      </c>
      <c r="M18656" s="147">
        <v>3.5618689554701758E-3</v>
      </c>
      <c r="N18656" s="87">
        <v>0.45944682920792279</v>
      </c>
      <c r="O18656" s="88">
        <v>2.382051901695921E-2</v>
      </c>
      <c r="P18656" s="89">
        <v>51.846084253155716</v>
      </c>
    </row>
    <row r="18657" spans="1:16">
      <c r="A18657" s="75" t="s">
        <v>28903</v>
      </c>
      <c r="B18657" s="85">
        <v>18653</v>
      </c>
      <c r="C18657" s="85">
        <v>18315</v>
      </c>
      <c r="D18657" s="85">
        <v>18653</v>
      </c>
      <c r="E18657" s="86" t="s">
        <v>22016</v>
      </c>
      <c r="F18657" s="85" t="s">
        <v>6372</v>
      </c>
      <c r="G18657" s="86" t="s">
        <v>22016</v>
      </c>
      <c r="H18657" s="85" t="s">
        <v>30</v>
      </c>
      <c r="I18657" s="85">
        <v>1</v>
      </c>
      <c r="J18657" s="88">
        <v>0.1178458168437396</v>
      </c>
      <c r="K18657" s="146">
        <v>7.7154376634254132E-2</v>
      </c>
      <c r="L18657" s="147">
        <v>4.0433372166294562E-10</v>
      </c>
      <c r="M18657" s="147">
        <v>9.2633114909124094E-3</v>
      </c>
      <c r="N18657" s="87">
        <v>1.2082363949600079</v>
      </c>
      <c r="O18657" s="88">
        <v>5.7954021383335393E-2</v>
      </c>
      <c r="P18657" s="89">
        <v>47.965796780400453</v>
      </c>
    </row>
    <row r="18658" spans="1:16">
      <c r="A18658" s="75" t="s">
        <v>22017</v>
      </c>
      <c r="B18658" s="85">
        <v>18654</v>
      </c>
      <c r="C18658" s="85">
        <v>13489</v>
      </c>
      <c r="D18658" s="85">
        <v>18654</v>
      </c>
      <c r="E18658" s="86" t="s">
        <v>22018</v>
      </c>
      <c r="F18658" s="85" t="s">
        <v>38</v>
      </c>
      <c r="G18658" s="86" t="s">
        <v>22019</v>
      </c>
      <c r="H18658" s="85" t="s">
        <v>30</v>
      </c>
      <c r="I18658" s="85">
        <v>1</v>
      </c>
      <c r="J18658" s="88">
        <v>2.1131354189144531E-2</v>
      </c>
      <c r="K18658" s="146">
        <v>3.3109750450118075E-2</v>
      </c>
      <c r="L18658" s="147">
        <v>9.3864702001071173E-11</v>
      </c>
      <c r="M18658" s="147">
        <v>1.3949028879678359E-3</v>
      </c>
      <c r="N18658" s="87">
        <v>0.26898730208542898</v>
      </c>
      <c r="O18658" s="88">
        <v>1.8790796628084319E-2</v>
      </c>
      <c r="P18658" s="89">
        <v>69.85756012421902</v>
      </c>
    </row>
    <row r="18659" spans="1:16">
      <c r="A18659" s="75" t="s">
        <v>22020</v>
      </c>
      <c r="B18659" s="85">
        <v>18655</v>
      </c>
      <c r="C18659" s="85">
        <v>13490</v>
      </c>
      <c r="D18659" s="85">
        <v>18655</v>
      </c>
      <c r="E18659" s="86" t="s">
        <v>22018</v>
      </c>
      <c r="F18659" s="85" t="s">
        <v>11</v>
      </c>
      <c r="G18659" s="86" t="s">
        <v>22019</v>
      </c>
      <c r="H18659" s="85" t="s">
        <v>30</v>
      </c>
      <c r="I18659" s="85">
        <v>1</v>
      </c>
      <c r="J18659" s="88">
        <v>1.2799250781918429E-2</v>
      </c>
      <c r="K18659" s="146">
        <v>2.1115650381258302E-2</v>
      </c>
      <c r="L18659" s="147">
        <v>6.1212614708100362E-11</v>
      </c>
      <c r="M18659" s="147">
        <v>1.107552650932092E-3</v>
      </c>
      <c r="N18659" s="87">
        <v>0.24059775897706509</v>
      </c>
      <c r="O18659" s="88">
        <v>1.1630814820694691E-2</v>
      </c>
      <c r="P18659" s="89">
        <v>48.341326495079258</v>
      </c>
    </row>
    <row r="18660" spans="1:16">
      <c r="A18660" s="75" t="s">
        <v>28904</v>
      </c>
      <c r="B18660" s="85">
        <v>18656</v>
      </c>
      <c r="C18660" s="85">
        <v>18316</v>
      </c>
      <c r="D18660" s="85">
        <v>18656</v>
      </c>
      <c r="E18660" s="86" t="s">
        <v>22019</v>
      </c>
      <c r="F18660" s="85" t="s">
        <v>38</v>
      </c>
      <c r="G18660" s="86" t="s">
        <v>22019</v>
      </c>
      <c r="H18660" s="85" t="s">
        <v>30</v>
      </c>
      <c r="I18660" s="85">
        <v>1</v>
      </c>
      <c r="J18660" s="88">
        <v>2.1131354189144531E-2</v>
      </c>
      <c r="K18660" s="146">
        <v>3.3109750450118075E-2</v>
      </c>
      <c r="L18660" s="147">
        <v>9.3864702001071173E-11</v>
      </c>
      <c r="M18660" s="147">
        <v>1.3949028879678359E-3</v>
      </c>
      <c r="N18660" s="87">
        <v>0.26898730208542898</v>
      </c>
      <c r="O18660" s="88">
        <v>1.8790796628084319E-2</v>
      </c>
      <c r="P18660" s="89">
        <v>69.85756012421902</v>
      </c>
    </row>
    <row r="18661" spans="1:16">
      <c r="A18661" s="75" t="s">
        <v>28905</v>
      </c>
      <c r="B18661" s="85">
        <v>18657</v>
      </c>
      <c r="C18661" s="85">
        <v>18317</v>
      </c>
      <c r="D18661" s="85">
        <v>18657</v>
      </c>
      <c r="E18661" s="86" t="s">
        <v>22019</v>
      </c>
      <c r="F18661" s="85" t="s">
        <v>11</v>
      </c>
      <c r="G18661" s="86" t="s">
        <v>22019</v>
      </c>
      <c r="H18661" s="85" t="s">
        <v>30</v>
      </c>
      <c r="I18661" s="85">
        <v>1</v>
      </c>
      <c r="J18661" s="88">
        <v>1.2799250781918429E-2</v>
      </c>
      <c r="K18661" s="146">
        <v>2.1115650381258302E-2</v>
      </c>
      <c r="L18661" s="147">
        <v>6.1212614708100362E-11</v>
      </c>
      <c r="M18661" s="147">
        <v>1.107552650932092E-3</v>
      </c>
      <c r="N18661" s="87">
        <v>0.24059775897706509</v>
      </c>
      <c r="O18661" s="88">
        <v>1.1630814820694691E-2</v>
      </c>
      <c r="P18661" s="89">
        <v>48.341326495079258</v>
      </c>
    </row>
    <row r="18662" spans="1:16">
      <c r="A18662" s="75" t="s">
        <v>22021</v>
      </c>
      <c r="B18662" s="85">
        <v>18658</v>
      </c>
      <c r="C18662" s="85">
        <v>13491</v>
      </c>
      <c r="D18662" s="85">
        <v>18658</v>
      </c>
      <c r="E18662" s="86" t="s">
        <v>22022</v>
      </c>
      <c r="F18662" s="85" t="s">
        <v>55</v>
      </c>
      <c r="G18662" s="86" t="s">
        <v>22023</v>
      </c>
      <c r="H18662" s="85" t="s">
        <v>21863</v>
      </c>
      <c r="I18662" s="85">
        <v>1</v>
      </c>
      <c r="J18662" s="88">
        <v>0.1186676379706318</v>
      </c>
      <c r="K18662" s="146">
        <v>0.13419897668167596</v>
      </c>
      <c r="L18662" s="147">
        <v>6.1900897111084553E-10</v>
      </c>
      <c r="M18662" s="147">
        <v>1.6195710131496871E-2</v>
      </c>
      <c r="N18662" s="87">
        <v>1.749735794384671</v>
      </c>
      <c r="O18662" s="88">
        <v>0.1082642587049169</v>
      </c>
      <c r="P18662" s="89">
        <v>61.874632188678611</v>
      </c>
    </row>
    <row r="18663" spans="1:16">
      <c r="A18663" s="75" t="s">
        <v>28906</v>
      </c>
      <c r="B18663" s="85">
        <v>18659</v>
      </c>
      <c r="C18663" s="85">
        <v>18318</v>
      </c>
      <c r="D18663" s="85">
        <v>18659</v>
      </c>
      <c r="E18663" s="86" t="s">
        <v>22023</v>
      </c>
      <c r="F18663" s="85" t="s">
        <v>32</v>
      </c>
      <c r="G18663" s="86" t="s">
        <v>22023</v>
      </c>
      <c r="H18663" s="85" t="s">
        <v>21863</v>
      </c>
      <c r="I18663" s="85">
        <v>1</v>
      </c>
      <c r="J18663" s="88">
        <v>0.112148895975897</v>
      </c>
      <c r="K18663" s="146">
        <v>0.12184038205391345</v>
      </c>
      <c r="L18663" s="147">
        <v>5.8458411869197983E-10</v>
      </c>
      <c r="M18663" s="147">
        <v>1.5493869950942299E-2</v>
      </c>
      <c r="N18663" s="87">
        <v>1.6361292249280539</v>
      </c>
      <c r="O18663" s="88">
        <v>9.9625736766228726E-2</v>
      </c>
      <c r="P18663" s="89">
        <v>60.8911174302932</v>
      </c>
    </row>
    <row r="18664" spans="1:16">
      <c r="A18664" s="75" t="s">
        <v>28907</v>
      </c>
      <c r="B18664" s="85">
        <v>18660</v>
      </c>
      <c r="C18664" s="85">
        <v>18319</v>
      </c>
      <c r="D18664" s="85">
        <v>18660</v>
      </c>
      <c r="E18664" s="86" t="s">
        <v>22023</v>
      </c>
      <c r="F18664" s="85" t="s">
        <v>38</v>
      </c>
      <c r="G18664" s="86" t="s">
        <v>22023</v>
      </c>
      <c r="H18664" s="85" t="s">
        <v>21863</v>
      </c>
      <c r="I18664" s="85">
        <v>1</v>
      </c>
      <c r="J18664" s="88">
        <v>0.118722971209534</v>
      </c>
      <c r="K18664" s="146">
        <v>0.13430388052195461</v>
      </c>
      <c r="L18664" s="147">
        <v>6.1930118064830054E-10</v>
      </c>
      <c r="M18664" s="147">
        <v>1.620166758316673E-2</v>
      </c>
      <c r="N18664" s="87">
        <v>1.7507001245351339</v>
      </c>
      <c r="O18664" s="88">
        <v>0.1083375853373533</v>
      </c>
      <c r="P18664" s="89">
        <v>61.882434243911611</v>
      </c>
    </row>
    <row r="18665" spans="1:16">
      <c r="A18665" s="75" t="s">
        <v>22024</v>
      </c>
      <c r="B18665" s="85">
        <v>18661</v>
      </c>
      <c r="C18665" s="85">
        <v>13492</v>
      </c>
      <c r="D18665" s="85">
        <v>18661</v>
      </c>
      <c r="E18665" s="86" t="s">
        <v>22025</v>
      </c>
      <c r="F18665" s="85" t="s">
        <v>32</v>
      </c>
      <c r="G18665" s="86" t="s">
        <v>22026</v>
      </c>
      <c r="H18665" s="85" t="s">
        <v>30</v>
      </c>
      <c r="I18665" s="85">
        <v>1</v>
      </c>
      <c r="J18665" s="88">
        <v>0.38554700844830658</v>
      </c>
      <c r="K18665" s="146">
        <v>0.69380117566033217</v>
      </c>
      <c r="L18665" s="147">
        <v>2.0752398841450222E-9</v>
      </c>
      <c r="M18665" s="147">
        <v>3.7854859586617877E-2</v>
      </c>
      <c r="N18665" s="87">
        <v>4.7587175788189109</v>
      </c>
      <c r="O18665" s="88">
        <v>0.33259326443444542</v>
      </c>
      <c r="P18665" s="89">
        <v>69.891364411878669</v>
      </c>
    </row>
    <row r="18666" spans="1:16">
      <c r="A18666" s="75" t="s">
        <v>22027</v>
      </c>
      <c r="B18666" s="85">
        <v>18662</v>
      </c>
      <c r="C18666" s="85">
        <v>13493</v>
      </c>
      <c r="D18666" s="85">
        <v>18662</v>
      </c>
      <c r="E18666" s="86" t="s">
        <v>22025</v>
      </c>
      <c r="F18666" s="85" t="s">
        <v>38</v>
      </c>
      <c r="G18666" s="86" t="s">
        <v>22026</v>
      </c>
      <c r="H18666" s="85" t="s">
        <v>30</v>
      </c>
      <c r="I18666" s="85">
        <v>1</v>
      </c>
      <c r="J18666" s="88">
        <v>0.38184504146103171</v>
      </c>
      <c r="K18666" s="146">
        <v>0.7051946700500088</v>
      </c>
      <c r="L18666" s="147">
        <v>2.0961180809375258E-9</v>
      </c>
      <c r="M18666" s="147">
        <v>3.9284681876376029E-2</v>
      </c>
      <c r="N18666" s="87">
        <v>4.8922519241526343</v>
      </c>
      <c r="O18666" s="88">
        <v>0.34016687774999899</v>
      </c>
      <c r="P18666" s="89">
        <v>69.531758180854069</v>
      </c>
    </row>
    <row r="18667" spans="1:16">
      <c r="A18667" s="75" t="s">
        <v>28908</v>
      </c>
      <c r="B18667" s="85">
        <v>18663</v>
      </c>
      <c r="C18667" s="85">
        <v>18320</v>
      </c>
      <c r="D18667" s="85">
        <v>18663</v>
      </c>
      <c r="E18667" s="86" t="s">
        <v>22026</v>
      </c>
      <c r="F18667" s="85" t="s">
        <v>32</v>
      </c>
      <c r="G18667" s="86" t="s">
        <v>22026</v>
      </c>
      <c r="H18667" s="85" t="s">
        <v>30</v>
      </c>
      <c r="I18667" s="85">
        <v>1</v>
      </c>
      <c r="J18667" s="88">
        <v>0.38554700844830658</v>
      </c>
      <c r="K18667" s="146">
        <v>0.69380117566033217</v>
      </c>
      <c r="L18667" s="147">
        <v>2.0752398841450222E-9</v>
      </c>
      <c r="M18667" s="147">
        <v>3.7854859586617877E-2</v>
      </c>
      <c r="N18667" s="87">
        <v>4.7587175788189109</v>
      </c>
      <c r="O18667" s="88">
        <v>0.33259326443444548</v>
      </c>
      <c r="P18667" s="89">
        <v>69.891364411878669</v>
      </c>
    </row>
    <row r="18668" spans="1:16">
      <c r="A18668" s="75" t="s">
        <v>28909</v>
      </c>
      <c r="B18668" s="85">
        <v>18664</v>
      </c>
      <c r="C18668" s="85">
        <v>18321</v>
      </c>
      <c r="D18668" s="85">
        <v>18664</v>
      </c>
      <c r="E18668" s="86" t="s">
        <v>22026</v>
      </c>
      <c r="F18668" s="85" t="s">
        <v>38</v>
      </c>
      <c r="G18668" s="86" t="s">
        <v>22026</v>
      </c>
      <c r="H18668" s="85" t="s">
        <v>30</v>
      </c>
      <c r="I18668" s="85">
        <v>1</v>
      </c>
      <c r="J18668" s="88">
        <v>0.38184504146103171</v>
      </c>
      <c r="K18668" s="146">
        <v>0.7051946700500088</v>
      </c>
      <c r="L18668" s="147">
        <v>2.0961180809375258E-9</v>
      </c>
      <c r="M18668" s="147">
        <v>3.9284681876376029E-2</v>
      </c>
      <c r="N18668" s="87">
        <v>4.8922519241526343</v>
      </c>
      <c r="O18668" s="88">
        <v>0.34016687774999899</v>
      </c>
      <c r="P18668" s="89">
        <v>69.531758180854069</v>
      </c>
    </row>
    <row r="18669" spans="1:16">
      <c r="A18669" s="75" t="s">
        <v>22028</v>
      </c>
      <c r="B18669" s="85">
        <v>18665</v>
      </c>
      <c r="C18669" s="85">
        <v>13494</v>
      </c>
      <c r="D18669" s="85">
        <v>18665</v>
      </c>
      <c r="E18669" s="86" t="s">
        <v>22029</v>
      </c>
      <c r="F18669" s="85" t="s">
        <v>55</v>
      </c>
      <c r="G18669" s="86" t="s">
        <v>22030</v>
      </c>
      <c r="H18669" s="85" t="s">
        <v>21863</v>
      </c>
      <c r="I18669" s="85">
        <v>1</v>
      </c>
      <c r="J18669" s="88">
        <v>8.7684184409667382E-2</v>
      </c>
      <c r="K18669" s="146">
        <v>0.12691443059602187</v>
      </c>
      <c r="L18669" s="147">
        <v>4.0017105563862941E-10</v>
      </c>
      <c r="M18669" s="147">
        <v>5.0702273933744694E-3</v>
      </c>
      <c r="N18669" s="87">
        <v>1.188792229230776</v>
      </c>
      <c r="O18669" s="88">
        <v>7.8109790051927974E-2</v>
      </c>
      <c r="P18669" s="89">
        <v>65.705165403436368</v>
      </c>
    </row>
    <row r="18670" spans="1:16">
      <c r="A18670" s="75" t="s">
        <v>28910</v>
      </c>
      <c r="B18670" s="85">
        <v>18666</v>
      </c>
      <c r="C18670" s="85">
        <v>18322</v>
      </c>
      <c r="D18670" s="85">
        <v>18666</v>
      </c>
      <c r="E18670" s="86" t="s">
        <v>22030</v>
      </c>
      <c r="F18670" s="85" t="s">
        <v>32</v>
      </c>
      <c r="G18670" s="86" t="s">
        <v>22030</v>
      </c>
      <c r="H18670" s="85" t="s">
        <v>21863</v>
      </c>
      <c r="I18670" s="85">
        <v>1</v>
      </c>
      <c r="J18670" s="88">
        <v>1.608865008192582E-2</v>
      </c>
      <c r="K18670" s="146">
        <v>3.2636278164389673E-2</v>
      </c>
      <c r="L18670" s="147">
        <v>9.2778775126615734E-11</v>
      </c>
      <c r="M18670" s="147">
        <v>1.568808614116897E-3</v>
      </c>
      <c r="N18670" s="87">
        <v>0.48545949302264457</v>
      </c>
      <c r="O18670" s="88">
        <v>1.410878720852451E-2</v>
      </c>
      <c r="P18670" s="89">
        <v>29.062748615086605</v>
      </c>
    </row>
    <row r="18671" spans="1:16">
      <c r="A18671" s="75" t="s">
        <v>28911</v>
      </c>
      <c r="B18671" s="85">
        <v>18667</v>
      </c>
      <c r="C18671" s="85">
        <v>18323</v>
      </c>
      <c r="D18671" s="85">
        <v>18667</v>
      </c>
      <c r="E18671" s="86" t="s">
        <v>22030</v>
      </c>
      <c r="F18671" s="85" t="s">
        <v>38</v>
      </c>
      <c r="G18671" s="86" t="s">
        <v>22030</v>
      </c>
      <c r="H18671" s="85" t="s">
        <v>21863</v>
      </c>
      <c r="I18671" s="85">
        <v>1</v>
      </c>
      <c r="J18671" s="88">
        <v>8.8291910993798253E-2</v>
      </c>
      <c r="K18671" s="146">
        <v>0.12771469474759814</v>
      </c>
      <c r="L18671" s="147">
        <v>4.0278030302225339E-10</v>
      </c>
      <c r="M18671" s="147">
        <v>5.0999485944844269E-3</v>
      </c>
      <c r="N18671" s="87">
        <v>1.1947623502068481</v>
      </c>
      <c r="O18671" s="88">
        <v>7.8653051740023253E-2</v>
      </c>
      <c r="P18671" s="89">
        <v>65.831545266224808</v>
      </c>
    </row>
    <row r="18672" spans="1:16">
      <c r="A18672" s="75" t="s">
        <v>22031</v>
      </c>
      <c r="B18672" s="85">
        <v>18668</v>
      </c>
      <c r="C18672" s="85">
        <v>13495</v>
      </c>
      <c r="D18672" s="85">
        <v>18668</v>
      </c>
      <c r="E18672" s="86" t="s">
        <v>22032</v>
      </c>
      <c r="F18672" s="85" t="s">
        <v>55</v>
      </c>
      <c r="G18672" s="86" t="s">
        <v>22033</v>
      </c>
      <c r="H18672" s="85" t="s">
        <v>21863</v>
      </c>
      <c r="I18672" s="85">
        <v>1</v>
      </c>
      <c r="J18672" s="88">
        <v>9.6982301095446324E-2</v>
      </c>
      <c r="K18672" s="146">
        <v>0.13259998699166045</v>
      </c>
      <c r="L18672" s="147">
        <v>4.5056660817037892E-10</v>
      </c>
      <c r="M18672" s="147">
        <v>5.89961340947624E-3</v>
      </c>
      <c r="N18672" s="87">
        <v>1.407188958574366</v>
      </c>
      <c r="O18672" s="88">
        <v>8.5029172809426706E-2</v>
      </c>
      <c r="P18672" s="89">
        <v>60.424843651111658</v>
      </c>
    </row>
    <row r="18673" spans="1:16">
      <c r="A18673" s="75" t="s">
        <v>28912</v>
      </c>
      <c r="B18673" s="85">
        <v>18669</v>
      </c>
      <c r="C18673" s="85">
        <v>18324</v>
      </c>
      <c r="D18673" s="85">
        <v>18669</v>
      </c>
      <c r="E18673" s="86" t="s">
        <v>22033</v>
      </c>
      <c r="F18673" s="85" t="s">
        <v>32</v>
      </c>
      <c r="G18673" s="86" t="s">
        <v>22033</v>
      </c>
      <c r="H18673" s="85" t="s">
        <v>21863</v>
      </c>
      <c r="I18673" s="85">
        <v>1</v>
      </c>
      <c r="J18673" s="88">
        <v>1.207130070437132E-2</v>
      </c>
      <c r="K18673" s="146">
        <v>2.0873162650266223E-2</v>
      </c>
      <c r="L18673" s="147">
        <v>8.8731481714114725E-11</v>
      </c>
      <c r="M18673" s="147">
        <v>1.914405382710419E-3</v>
      </c>
      <c r="N18673" s="87">
        <v>0.58354556017028614</v>
      </c>
      <c r="O18673" s="88">
        <v>9.1357502137634997E-3</v>
      </c>
      <c r="P18673" s="89">
        <v>15.655590304033108</v>
      </c>
    </row>
    <row r="18674" spans="1:16">
      <c r="A18674" s="75" t="s">
        <v>28913</v>
      </c>
      <c r="B18674" s="85">
        <v>18670</v>
      </c>
      <c r="C18674" s="85">
        <v>18325</v>
      </c>
      <c r="D18674" s="85">
        <v>18670</v>
      </c>
      <c r="E18674" s="86" t="s">
        <v>22033</v>
      </c>
      <c r="F18674" s="85" t="s">
        <v>38</v>
      </c>
      <c r="G18674" s="86" t="s">
        <v>22033</v>
      </c>
      <c r="H18674" s="85" t="s">
        <v>21863</v>
      </c>
      <c r="I18674" s="85">
        <v>1</v>
      </c>
      <c r="J18674" s="88">
        <v>9.7703053761199962E-2</v>
      </c>
      <c r="K18674" s="146">
        <v>0.13354836124363462</v>
      </c>
      <c r="L18674" s="147">
        <v>4.5363798444383521E-10</v>
      </c>
      <c r="M18674" s="147">
        <v>5.9334411737900104E-3</v>
      </c>
      <c r="N18674" s="87">
        <v>1.41418031625825</v>
      </c>
      <c r="O18674" s="88">
        <v>8.5673381291214226E-2</v>
      </c>
      <c r="P18674" s="89">
        <v>60.581653065215633</v>
      </c>
    </row>
    <row r="18675" spans="1:16">
      <c r="A18675" s="75" t="s">
        <v>22034</v>
      </c>
      <c r="B18675" s="85">
        <v>18671</v>
      </c>
      <c r="C18675" s="85">
        <v>13496</v>
      </c>
      <c r="D18675" s="85">
        <v>18671</v>
      </c>
      <c r="E18675" s="86" t="s">
        <v>22035</v>
      </c>
      <c r="F18675" s="85" t="s">
        <v>55</v>
      </c>
      <c r="G18675" s="86" t="s">
        <v>22036</v>
      </c>
      <c r="H18675" s="85" t="s">
        <v>1</v>
      </c>
      <c r="I18675" s="85">
        <v>1</v>
      </c>
      <c r="J18675" s="88">
        <v>4.3801766713261978</v>
      </c>
      <c r="K18675" s="146">
        <v>15.333666294893842</v>
      </c>
      <c r="L18675" s="147">
        <v>3.4416445160783001E-8</v>
      </c>
      <c r="M18675" s="147">
        <v>0.41150870855477473</v>
      </c>
      <c r="N18675" s="87">
        <v>49.77543805956514</v>
      </c>
      <c r="O18675" s="88">
        <v>3.9057671018721529</v>
      </c>
      <c r="P18675" s="89">
        <v>78.467759484069433</v>
      </c>
    </row>
    <row r="18676" spans="1:16">
      <c r="A18676" s="75" t="s">
        <v>28917</v>
      </c>
      <c r="B18676" s="85">
        <v>18672</v>
      </c>
      <c r="C18676" s="85">
        <v>18328</v>
      </c>
      <c r="D18676" s="85">
        <v>18672</v>
      </c>
      <c r="E18676" s="86" t="s">
        <v>22036</v>
      </c>
      <c r="F18676" s="85" t="s">
        <v>38</v>
      </c>
      <c r="G18676" s="86" t="s">
        <v>22036</v>
      </c>
      <c r="H18676" s="85" t="s">
        <v>1</v>
      </c>
      <c r="I18676" s="85">
        <v>1</v>
      </c>
      <c r="J18676" s="88">
        <v>4.3800291633482784</v>
      </c>
      <c r="K18676" s="146">
        <v>15.33382232867767</v>
      </c>
      <c r="L18676" s="147">
        <v>3.441654094869972E-8</v>
      </c>
      <c r="M18676" s="147">
        <v>0.41150018879598038</v>
      </c>
      <c r="N18676" s="87">
        <v>49.774018424219832</v>
      </c>
      <c r="O18676" s="88">
        <v>3.905642155717012</v>
      </c>
      <c r="P18676" s="89">
        <v>78.467487242632245</v>
      </c>
    </row>
    <row r="18677" spans="1:16">
      <c r="A18677" s="75" t="s">
        <v>28918</v>
      </c>
      <c r="B18677" s="85">
        <v>18673</v>
      </c>
      <c r="C18677" s="85">
        <v>18329</v>
      </c>
      <c r="D18677" s="85">
        <v>18673</v>
      </c>
      <c r="E18677" s="86" t="s">
        <v>22036</v>
      </c>
      <c r="F18677" s="85" t="s">
        <v>240</v>
      </c>
      <c r="G18677" s="86" t="s">
        <v>22036</v>
      </c>
      <c r="H18677" s="85" t="s">
        <v>1</v>
      </c>
      <c r="I18677" s="85">
        <v>1</v>
      </c>
      <c r="J18677" s="88">
        <v>4.4304937469667216</v>
      </c>
      <c r="K18677" s="146">
        <v>15.280440945215863</v>
      </c>
      <c r="L18677" s="147">
        <v>3.438377053586536E-8</v>
      </c>
      <c r="M18677" s="147">
        <v>0.41441491982387502</v>
      </c>
      <c r="N18677" s="87">
        <v>50.259695928612267</v>
      </c>
      <c r="O18677" s="88">
        <v>3.948388017893548</v>
      </c>
      <c r="P18677" s="89">
        <v>78.559727530022244</v>
      </c>
    </row>
    <row r="18678" spans="1:16">
      <c r="A18678" s="75" t="s">
        <v>22037</v>
      </c>
      <c r="B18678" s="85">
        <v>18674</v>
      </c>
      <c r="C18678" s="85">
        <v>13497</v>
      </c>
      <c r="D18678" s="85">
        <v>18674</v>
      </c>
      <c r="E18678" s="86" t="s">
        <v>22038</v>
      </c>
      <c r="F18678" s="85" t="s">
        <v>55</v>
      </c>
      <c r="G18678" s="86" t="s">
        <v>22039</v>
      </c>
      <c r="H18678" s="85" t="s">
        <v>1</v>
      </c>
      <c r="I18678" s="85">
        <v>1</v>
      </c>
      <c r="J18678" s="88">
        <v>2.5077827670894912</v>
      </c>
      <c r="K18678" s="146">
        <v>9.8466538926902842</v>
      </c>
      <c r="L18678" s="147">
        <v>1.3563547520466519E-8</v>
      </c>
      <c r="M18678" s="147">
        <v>0.27214777724992439</v>
      </c>
      <c r="N18678" s="87">
        <v>29.51671612961302</v>
      </c>
      <c r="O18678" s="88">
        <v>2.2274865752355888</v>
      </c>
      <c r="P18678" s="89">
        <v>75.465257227609911</v>
      </c>
    </row>
    <row r="18679" spans="1:16">
      <c r="A18679" s="75" t="s">
        <v>28914</v>
      </c>
      <c r="B18679" s="85">
        <v>18675</v>
      </c>
      <c r="C18679" s="85">
        <v>18326</v>
      </c>
      <c r="D18679" s="85">
        <v>18675</v>
      </c>
      <c r="E18679" s="86" t="s">
        <v>28915</v>
      </c>
      <c r="F18679" s="85" t="s">
        <v>38</v>
      </c>
      <c r="G18679" s="86" t="s">
        <v>22039</v>
      </c>
      <c r="H18679" s="85" t="s">
        <v>1</v>
      </c>
      <c r="I18679" s="85">
        <v>1</v>
      </c>
      <c r="J18679" s="88">
        <v>2.507779152518943</v>
      </c>
      <c r="K18679" s="146">
        <v>9.8466560936127046</v>
      </c>
      <c r="L18679" s="147">
        <v>1.3563546585905619E-8</v>
      </c>
      <c r="M18679" s="147">
        <v>0.27214757615675722</v>
      </c>
      <c r="N18679" s="87">
        <v>29.516684458988738</v>
      </c>
      <c r="O18679" s="88">
        <v>2.2274834145309108</v>
      </c>
      <c r="P18679" s="89">
        <v>75.465231117872847</v>
      </c>
    </row>
    <row r="18680" spans="1:16">
      <c r="A18680" s="75" t="s">
        <v>28916</v>
      </c>
      <c r="B18680" s="85">
        <v>18676</v>
      </c>
      <c r="C18680" s="85">
        <v>18327</v>
      </c>
      <c r="D18680" s="85">
        <v>18676</v>
      </c>
      <c r="E18680" s="86" t="s">
        <v>28915</v>
      </c>
      <c r="F18680" s="85" t="s">
        <v>240</v>
      </c>
      <c r="G18680" s="86" t="s">
        <v>22039</v>
      </c>
      <c r="H18680" s="85" t="s">
        <v>1</v>
      </c>
      <c r="I18680" s="85">
        <v>1</v>
      </c>
      <c r="J18680" s="88">
        <v>2.5090157486694462</v>
      </c>
      <c r="K18680" s="146">
        <v>9.8459031266609358</v>
      </c>
      <c r="L18680" s="147">
        <v>1.356386631253195E-8</v>
      </c>
      <c r="M18680" s="147">
        <v>0.2722163729979436</v>
      </c>
      <c r="N18680" s="87">
        <v>29.527519431360911</v>
      </c>
      <c r="O18680" s="88">
        <v>2.2285647366920229</v>
      </c>
      <c r="P18680" s="89">
        <v>75.474160363267231</v>
      </c>
    </row>
    <row r="18681" spans="1:16">
      <c r="A18681" s="75" t="s">
        <v>22040</v>
      </c>
      <c r="B18681" s="85">
        <v>18677</v>
      </c>
      <c r="C18681" s="85">
        <v>13498</v>
      </c>
      <c r="D18681" s="85">
        <v>18677</v>
      </c>
      <c r="E18681" s="86" t="s">
        <v>22041</v>
      </c>
      <c r="F18681" s="85" t="s">
        <v>38</v>
      </c>
      <c r="G18681" s="86" t="s">
        <v>22042</v>
      </c>
      <c r="H18681" s="85" t="s">
        <v>260</v>
      </c>
      <c r="I18681" s="85">
        <v>1</v>
      </c>
      <c r="J18681" s="88">
        <v>0.13449571978156449</v>
      </c>
      <c r="K18681" s="146">
        <v>0.16263047547771159</v>
      </c>
      <c r="L18681" s="147">
        <v>6.0067473858788614E-10</v>
      </c>
      <c r="M18681" s="147">
        <v>7.8946310021079363E-3</v>
      </c>
      <c r="N18681" s="87">
        <v>1.6124572887083879</v>
      </c>
      <c r="O18681" s="88">
        <v>0.11752089414488349</v>
      </c>
      <c r="P18681" s="89">
        <v>72.883105163684789</v>
      </c>
    </row>
    <row r="18682" spans="1:16">
      <c r="A18682" s="75" t="s">
        <v>22043</v>
      </c>
      <c r="B18682" s="85">
        <v>18678</v>
      </c>
      <c r="C18682" s="85">
        <v>13499</v>
      </c>
      <c r="D18682" s="85">
        <v>18678</v>
      </c>
      <c r="E18682" s="86" t="s">
        <v>22041</v>
      </c>
      <c r="F18682" s="85" t="s">
        <v>11</v>
      </c>
      <c r="G18682" s="86" t="s">
        <v>22042</v>
      </c>
      <c r="H18682" s="85" t="s">
        <v>260</v>
      </c>
      <c r="I18682" s="85">
        <v>1</v>
      </c>
      <c r="J18682" s="88">
        <v>8.7316618615455865E-2</v>
      </c>
      <c r="K18682" s="146">
        <v>9.8213137350396565E-2</v>
      </c>
      <c r="L18682" s="147">
        <v>4.086861749723905E-10</v>
      </c>
      <c r="M18682" s="147">
        <v>6.3394958727681404E-3</v>
      </c>
      <c r="N18682" s="87">
        <v>1.3674180180240969</v>
      </c>
      <c r="O18682" s="88">
        <v>7.7289267364519881E-2</v>
      </c>
      <c r="P18682" s="89">
        <v>56.522048375669328</v>
      </c>
    </row>
    <row r="18683" spans="1:16">
      <c r="A18683" s="75" t="s">
        <v>32072</v>
      </c>
      <c r="B18683" s="85">
        <v>18679</v>
      </c>
      <c r="C18683" s="85">
        <v>20618</v>
      </c>
      <c r="D18683" s="85">
        <v>18679</v>
      </c>
      <c r="E18683" s="86" t="s">
        <v>32073</v>
      </c>
      <c r="F18683" s="85" t="s">
        <v>38</v>
      </c>
      <c r="G18683" s="86" t="s">
        <v>22042</v>
      </c>
      <c r="H18683" s="85" t="s">
        <v>260</v>
      </c>
      <c r="I18683" s="85">
        <v>1</v>
      </c>
      <c r="J18683" s="88">
        <v>0.1684543044642112</v>
      </c>
      <c r="K18683" s="146">
        <v>0.19892341494435234</v>
      </c>
      <c r="L18683" s="147">
        <v>7.3730421779325998E-10</v>
      </c>
      <c r="M18683" s="147">
        <v>6.9838777557333694E-3</v>
      </c>
      <c r="N18683" s="87">
        <v>1.7963277463493279</v>
      </c>
      <c r="O18683" s="88">
        <v>0.1461846171681086</v>
      </c>
      <c r="P18683" s="89">
        <v>81.37970226491197</v>
      </c>
    </row>
    <row r="18684" spans="1:16">
      <c r="A18684" s="75" t="s">
        <v>32074</v>
      </c>
      <c r="B18684" s="85">
        <v>18680</v>
      </c>
      <c r="C18684" s="85">
        <v>20619</v>
      </c>
      <c r="D18684" s="85">
        <v>18680</v>
      </c>
      <c r="E18684" s="86" t="s">
        <v>32073</v>
      </c>
      <c r="F18684" s="85" t="s">
        <v>11</v>
      </c>
      <c r="G18684" s="86" t="s">
        <v>22042</v>
      </c>
      <c r="H18684" s="85" t="s">
        <v>260</v>
      </c>
      <c r="I18684" s="85">
        <v>1</v>
      </c>
      <c r="J18684" s="88">
        <v>0.120256258258001</v>
      </c>
      <c r="K18684" s="146">
        <v>0.13398595594065382</v>
      </c>
      <c r="L18684" s="147">
        <v>5.5493537383020213E-10</v>
      </c>
      <c r="M18684" s="147">
        <v>7.1102382789235349E-3</v>
      </c>
      <c r="N18684" s="87">
        <v>1.6583280461537631</v>
      </c>
      <c r="O18684" s="88">
        <v>0.1058005150203571</v>
      </c>
      <c r="P18684" s="89">
        <v>63.799508948633608</v>
      </c>
    </row>
    <row r="18685" spans="1:16">
      <c r="A18685" s="75" t="s">
        <v>32075</v>
      </c>
      <c r="B18685" s="85">
        <v>18681</v>
      </c>
      <c r="C18685" s="85">
        <v>20620</v>
      </c>
      <c r="D18685" s="85">
        <v>18681</v>
      </c>
      <c r="E18685" s="86" t="s">
        <v>32076</v>
      </c>
      <c r="F18685" s="85" t="s">
        <v>38</v>
      </c>
      <c r="G18685" s="86" t="s">
        <v>22042</v>
      </c>
      <c r="H18685" s="85" t="s">
        <v>260</v>
      </c>
      <c r="I18685" s="85">
        <v>1</v>
      </c>
      <c r="J18685" s="88">
        <v>6.5240586435450498E-2</v>
      </c>
      <c r="K18685" s="146">
        <v>8.592478602371191E-2</v>
      </c>
      <c r="L18685" s="147">
        <v>2.8916141400688852E-10</v>
      </c>
      <c r="M18685" s="147">
        <v>3.97191716067104E-3</v>
      </c>
      <c r="N18685" s="87">
        <v>0.89668777383125531</v>
      </c>
      <c r="O18685" s="88">
        <v>5.6826861277273502E-2</v>
      </c>
      <c r="P18685" s="89">
        <v>63.374189919497617</v>
      </c>
    </row>
    <row r="18686" spans="1:16">
      <c r="A18686" s="75" t="s">
        <v>32077</v>
      </c>
      <c r="B18686" s="85">
        <v>18682</v>
      </c>
      <c r="C18686" s="85">
        <v>20621</v>
      </c>
      <c r="D18686" s="85">
        <v>18682</v>
      </c>
      <c r="E18686" s="86" t="s">
        <v>32076</v>
      </c>
      <c r="F18686" s="85" t="s">
        <v>11</v>
      </c>
      <c r="G18686" s="86" t="s">
        <v>22042</v>
      </c>
      <c r="H18686" s="85" t="s">
        <v>260</v>
      </c>
      <c r="I18686" s="85">
        <v>1</v>
      </c>
      <c r="J18686" s="88">
        <v>4.1366118746276749E-2</v>
      </c>
      <c r="K18686" s="146">
        <v>4.8288007617014829E-2</v>
      </c>
      <c r="L18686" s="147">
        <v>1.9936509008893471E-10</v>
      </c>
      <c r="M18686" s="147">
        <v>3.717912415854696E-3</v>
      </c>
      <c r="N18686" s="87">
        <v>0.87555867382232644</v>
      </c>
      <c r="O18686" s="88">
        <v>3.7113116427671108E-2</v>
      </c>
      <c r="P18686" s="89">
        <v>42.387926174782351</v>
      </c>
    </row>
    <row r="18687" spans="1:16">
      <c r="A18687" s="75" t="s">
        <v>22044</v>
      </c>
      <c r="B18687" s="85">
        <v>18683</v>
      </c>
      <c r="C18687" s="85">
        <v>13500</v>
      </c>
      <c r="D18687" s="85">
        <v>18683</v>
      </c>
      <c r="E18687" s="86" t="s">
        <v>22045</v>
      </c>
      <c r="F18687" s="85" t="s">
        <v>55</v>
      </c>
      <c r="G18687" s="86" t="s">
        <v>22046</v>
      </c>
      <c r="H18687" s="85" t="s">
        <v>1073</v>
      </c>
      <c r="I18687" s="85">
        <v>1</v>
      </c>
      <c r="J18687" s="88">
        <v>675.86194714659098</v>
      </c>
      <c r="K18687" s="146">
        <v>1389.4693283690542</v>
      </c>
      <c r="L18687" s="147">
        <v>7.6471193010824202E-6</v>
      </c>
      <c r="M18687" s="147">
        <v>68.022830485328512</v>
      </c>
      <c r="N18687" s="87">
        <v>10142.68231183538</v>
      </c>
      <c r="O18687" s="88">
        <v>583.82677117651986</v>
      </c>
      <c r="P18687" s="89">
        <v>57.561378068132832</v>
      </c>
    </row>
    <row r="18688" spans="1:16">
      <c r="A18688" s="75" t="s">
        <v>32078</v>
      </c>
      <c r="B18688" s="85">
        <v>18684</v>
      </c>
      <c r="C18688" s="85">
        <v>20622</v>
      </c>
      <c r="D18688" s="85">
        <v>18684</v>
      </c>
      <c r="E18688" s="86" t="s">
        <v>32079</v>
      </c>
      <c r="F18688" s="85" t="s">
        <v>32</v>
      </c>
      <c r="G18688" s="86" t="s">
        <v>22046</v>
      </c>
      <c r="H18688" s="85" t="s">
        <v>1073</v>
      </c>
      <c r="I18688" s="85">
        <v>1</v>
      </c>
      <c r="J18688" s="88">
        <v>642.53951716594656</v>
      </c>
      <c r="K18688" s="146">
        <v>1318.3215083701473</v>
      </c>
      <c r="L18688" s="147">
        <v>5.9257702018257418E-6</v>
      </c>
      <c r="M18688" s="147">
        <v>68.344849427941469</v>
      </c>
      <c r="N18688" s="87">
        <v>9969.2363460146917</v>
      </c>
      <c r="O18688" s="88">
        <v>553.13532235654168</v>
      </c>
      <c r="P18688" s="89">
        <v>55.484221976306479</v>
      </c>
    </row>
    <row r="18689" spans="1:16">
      <c r="A18689" s="75" t="s">
        <v>32080</v>
      </c>
      <c r="B18689" s="85">
        <v>18685</v>
      </c>
      <c r="C18689" s="85">
        <v>20623</v>
      </c>
      <c r="D18689" s="85">
        <v>18685</v>
      </c>
      <c r="E18689" s="86" t="s">
        <v>32079</v>
      </c>
      <c r="F18689" s="85" t="s">
        <v>38</v>
      </c>
      <c r="G18689" s="86" t="s">
        <v>22046</v>
      </c>
      <c r="H18689" s="85" t="s">
        <v>1073</v>
      </c>
      <c r="I18689" s="85">
        <v>1</v>
      </c>
      <c r="J18689" s="88">
        <v>676.16415500563176</v>
      </c>
      <c r="K18689" s="146">
        <v>1390.1145823427237</v>
      </c>
      <c r="L18689" s="147">
        <v>7.6627305643141262E-6</v>
      </c>
      <c r="M18689" s="147">
        <v>68.01991003038944</v>
      </c>
      <c r="N18689" s="87">
        <v>10144.2553283897</v>
      </c>
      <c r="O18689" s="88">
        <v>584.10511813513358</v>
      </c>
      <c r="P18689" s="89">
        <v>57.579891202112961</v>
      </c>
    </row>
    <row r="18690" spans="1:16">
      <c r="A18690" s="75" t="s">
        <v>22047</v>
      </c>
      <c r="B18690" s="85">
        <v>18686</v>
      </c>
      <c r="C18690" s="85">
        <v>13501</v>
      </c>
      <c r="D18690" s="85">
        <v>18686</v>
      </c>
      <c r="E18690" s="86" t="s">
        <v>22048</v>
      </c>
      <c r="F18690" s="85" t="s">
        <v>55</v>
      </c>
      <c r="G18690" s="86" t="s">
        <v>22049</v>
      </c>
      <c r="H18690" s="85" t="s">
        <v>1</v>
      </c>
      <c r="I18690" s="85">
        <v>1</v>
      </c>
      <c r="J18690" s="88">
        <v>9.2531873491546079</v>
      </c>
      <c r="K18690" s="146">
        <v>11.449184774095519</v>
      </c>
      <c r="L18690" s="147">
        <v>4.0478164637063352E-8</v>
      </c>
      <c r="M18690" s="147">
        <v>1.02648815484501</v>
      </c>
      <c r="N18690" s="87">
        <v>154.13381675494821</v>
      </c>
      <c r="O18690" s="88">
        <v>7.8031632331316052</v>
      </c>
      <c r="P18690" s="89">
        <v>50.625900256123366</v>
      </c>
    </row>
    <row r="18691" spans="1:16">
      <c r="A18691" s="75" t="s">
        <v>32081</v>
      </c>
      <c r="B18691" s="85">
        <v>18687</v>
      </c>
      <c r="C18691" s="85">
        <v>20624</v>
      </c>
      <c r="D18691" s="85">
        <v>18687</v>
      </c>
      <c r="E18691" s="86" t="s">
        <v>32082</v>
      </c>
      <c r="F18691" s="85" t="s">
        <v>38</v>
      </c>
      <c r="G18691" s="86" t="s">
        <v>22049</v>
      </c>
      <c r="H18691" s="85" t="s">
        <v>1</v>
      </c>
      <c r="I18691" s="85">
        <v>1</v>
      </c>
      <c r="J18691" s="88">
        <v>9.4307644260628205</v>
      </c>
      <c r="K18691" s="146">
        <v>11.859611242174289</v>
      </c>
      <c r="L18691" s="147">
        <v>4.1392144038961978E-8</v>
      </c>
      <c r="M18691" s="147">
        <v>1.012940867077637</v>
      </c>
      <c r="N18691" s="87">
        <v>153.44267373962319</v>
      </c>
      <c r="O18691" s="88">
        <v>8.0091219134982659</v>
      </c>
      <c r="P18691" s="89">
        <v>52.196183227939194</v>
      </c>
    </row>
    <row r="18692" spans="1:16">
      <c r="A18692" s="75" t="s">
        <v>32083</v>
      </c>
      <c r="B18692" s="85">
        <v>18688</v>
      </c>
      <c r="C18692" s="85">
        <v>20625</v>
      </c>
      <c r="D18692" s="85">
        <v>18688</v>
      </c>
      <c r="E18692" s="86" t="s">
        <v>32082</v>
      </c>
      <c r="F18692" s="85" t="s">
        <v>11</v>
      </c>
      <c r="G18692" s="86" t="s">
        <v>22049</v>
      </c>
      <c r="H18692" s="85" t="s">
        <v>1</v>
      </c>
      <c r="I18692" s="85">
        <v>1</v>
      </c>
      <c r="J18692" s="88">
        <v>8.1578381628105792</v>
      </c>
      <c r="K18692" s="146">
        <v>9.316487017993639</v>
      </c>
      <c r="L18692" s="147">
        <v>3.4876088023163429E-8</v>
      </c>
      <c r="M18692" s="147">
        <v>1.0309389593231439</v>
      </c>
      <c r="N18692" s="87">
        <v>151.35743826991131</v>
      </c>
      <c r="O18692" s="88">
        <v>6.6275070675512584</v>
      </c>
      <c r="P18692" s="89">
        <v>43.787124989077959</v>
      </c>
    </row>
    <row r="18693" spans="1:16">
      <c r="A18693" s="75" t="s">
        <v>22050</v>
      </c>
      <c r="B18693" s="85">
        <v>18689</v>
      </c>
      <c r="C18693" s="85">
        <v>13502</v>
      </c>
      <c r="D18693" s="85">
        <v>18689</v>
      </c>
      <c r="E18693" s="86" t="s">
        <v>22051</v>
      </c>
      <c r="F18693" s="85" t="s">
        <v>38</v>
      </c>
      <c r="G18693" s="86" t="s">
        <v>22052</v>
      </c>
      <c r="H18693" s="85" t="s">
        <v>1</v>
      </c>
      <c r="I18693" s="85">
        <v>1</v>
      </c>
      <c r="J18693" s="88">
        <v>3.896579950090278</v>
      </c>
      <c r="K18693" s="146">
        <v>5.4422831712233828</v>
      </c>
      <c r="L18693" s="147">
        <v>1.7515250865735251E-8</v>
      </c>
      <c r="M18693" s="147">
        <v>0.38279819293598383</v>
      </c>
      <c r="N18693" s="87">
        <v>61.392667210600507</v>
      </c>
      <c r="O18693" s="88">
        <v>3.3699721641630531</v>
      </c>
      <c r="P18693" s="89">
        <v>54.892095705872329</v>
      </c>
    </row>
    <row r="18694" spans="1:16">
      <c r="A18694" s="75" t="s">
        <v>22053</v>
      </c>
      <c r="B18694" s="85">
        <v>18690</v>
      </c>
      <c r="C18694" s="85">
        <v>13503</v>
      </c>
      <c r="D18694" s="85">
        <v>18690</v>
      </c>
      <c r="E18694" s="86" t="s">
        <v>22051</v>
      </c>
      <c r="F18694" s="85" t="s">
        <v>11</v>
      </c>
      <c r="G18694" s="86" t="s">
        <v>22052</v>
      </c>
      <c r="H18694" s="85" t="s">
        <v>1</v>
      </c>
      <c r="I18694" s="85">
        <v>1</v>
      </c>
      <c r="J18694" s="88">
        <v>3.0707585018337071</v>
      </c>
      <c r="K18694" s="146">
        <v>4.2590265182328677</v>
      </c>
      <c r="L18694" s="147">
        <v>1.4219651734517871E-8</v>
      </c>
      <c r="M18694" s="147">
        <v>0.3524567772884899</v>
      </c>
      <c r="N18694" s="87">
        <v>58.379242395374398</v>
      </c>
      <c r="O18694" s="88">
        <v>2.6561652632010522</v>
      </c>
      <c r="P18694" s="89">
        <v>45.498453803359219</v>
      </c>
    </row>
    <row r="18695" spans="1:16">
      <c r="A18695" s="75" t="s">
        <v>32084</v>
      </c>
      <c r="B18695" s="85">
        <v>18691</v>
      </c>
      <c r="C18695" s="85">
        <v>20626</v>
      </c>
      <c r="D18695" s="85">
        <v>18691</v>
      </c>
      <c r="E18695" s="86" t="s">
        <v>32085</v>
      </c>
      <c r="F18695" s="85" t="s">
        <v>38</v>
      </c>
      <c r="G18695" s="86" t="s">
        <v>22052</v>
      </c>
      <c r="H18695" s="85" t="s">
        <v>1</v>
      </c>
      <c r="I18695" s="85">
        <v>1</v>
      </c>
      <c r="J18695" s="88">
        <v>3.8420317828009711</v>
      </c>
      <c r="K18695" s="146">
        <v>5.3656946467097262</v>
      </c>
      <c r="L18695" s="147">
        <v>1.72070245871525E-8</v>
      </c>
      <c r="M18695" s="147">
        <v>0.37581169880729581</v>
      </c>
      <c r="N18695" s="87">
        <v>60.609444829828767</v>
      </c>
      <c r="O18695" s="88">
        <v>3.320407291024047</v>
      </c>
      <c r="P18695" s="89">
        <v>54.783661199119216</v>
      </c>
    </row>
    <row r="18696" spans="1:16">
      <c r="A18696" s="75" t="s">
        <v>32086</v>
      </c>
      <c r="B18696" s="85">
        <v>18692</v>
      </c>
      <c r="C18696" s="85">
        <v>20627</v>
      </c>
      <c r="D18696" s="85">
        <v>18692</v>
      </c>
      <c r="E18696" s="86" t="s">
        <v>32085</v>
      </c>
      <c r="F18696" s="85" t="s">
        <v>11</v>
      </c>
      <c r="G18696" s="86" t="s">
        <v>22052</v>
      </c>
      <c r="H18696" s="85" t="s">
        <v>1</v>
      </c>
      <c r="I18696" s="85">
        <v>1</v>
      </c>
      <c r="J18696" s="88">
        <v>3.042185410264326</v>
      </c>
      <c r="K18696" s="146">
        <v>4.2273309448593785</v>
      </c>
      <c r="L18696" s="147">
        <v>1.40793741094022E-8</v>
      </c>
      <c r="M18696" s="147">
        <v>0.34846537187171711</v>
      </c>
      <c r="N18696" s="87">
        <v>57.939985769466247</v>
      </c>
      <c r="O18696" s="88">
        <v>2.6305342302985091</v>
      </c>
      <c r="P18696" s="89">
        <v>45.401016161187471</v>
      </c>
    </row>
    <row r="18697" spans="1:16">
      <c r="A18697" s="75" t="s">
        <v>22054</v>
      </c>
      <c r="B18697" s="85">
        <v>18693</v>
      </c>
      <c r="C18697" s="85">
        <v>13504</v>
      </c>
      <c r="D18697" s="85">
        <v>18693</v>
      </c>
      <c r="E18697" s="86" t="s">
        <v>22055</v>
      </c>
      <c r="F18697" s="85" t="s">
        <v>55</v>
      </c>
      <c r="G18697" s="86" t="s">
        <v>22056</v>
      </c>
      <c r="H18697" s="85" t="s">
        <v>1</v>
      </c>
      <c r="I18697" s="85">
        <v>1</v>
      </c>
      <c r="J18697" s="88">
        <v>3.765282954149189</v>
      </c>
      <c r="K18697" s="146">
        <v>5.8457342647612789</v>
      </c>
      <c r="L18697" s="147">
        <v>1.8205774410047391E-8</v>
      </c>
      <c r="M18697" s="147">
        <v>0.2446554623847596</v>
      </c>
      <c r="N18697" s="87">
        <v>45.077941936080293</v>
      </c>
      <c r="O18697" s="88">
        <v>3.4100092844554042</v>
      </c>
      <c r="P18697" s="89">
        <v>75.646960309118271</v>
      </c>
    </row>
    <row r="18698" spans="1:16">
      <c r="A18698" s="75" t="s">
        <v>32087</v>
      </c>
      <c r="B18698" s="85">
        <v>18694</v>
      </c>
      <c r="C18698" s="85">
        <v>20628</v>
      </c>
      <c r="D18698" s="85">
        <v>18694</v>
      </c>
      <c r="E18698" s="86" t="s">
        <v>32088</v>
      </c>
      <c r="F18698" s="85" t="s">
        <v>55</v>
      </c>
      <c r="G18698" s="86" t="s">
        <v>22056</v>
      </c>
      <c r="H18698" s="85" t="s">
        <v>1</v>
      </c>
      <c r="I18698" s="85">
        <v>1</v>
      </c>
      <c r="J18698" s="88">
        <v>3.7108628533298389</v>
      </c>
      <c r="K18698" s="146">
        <v>5.769467121619277</v>
      </c>
      <c r="L18698" s="147">
        <v>1.789854605567729E-8</v>
      </c>
      <c r="M18698" s="147">
        <v>0.23767779296861921</v>
      </c>
      <c r="N18698" s="87">
        <v>44.293872948535217</v>
      </c>
      <c r="O18698" s="88">
        <v>3.360598161678134</v>
      </c>
      <c r="P18698" s="89">
        <v>75.87049715843979</v>
      </c>
    </row>
    <row r="18699" spans="1:16">
      <c r="A18699" s="75" t="s">
        <v>22057</v>
      </c>
      <c r="B18699" s="85">
        <v>18695</v>
      </c>
      <c r="C18699" s="85">
        <v>13505</v>
      </c>
      <c r="D18699" s="85">
        <v>18695</v>
      </c>
      <c r="E18699" s="86" t="s">
        <v>22058</v>
      </c>
      <c r="F18699" s="85" t="s">
        <v>55</v>
      </c>
      <c r="G18699" s="86" t="s">
        <v>22059</v>
      </c>
      <c r="H18699" s="85" t="s">
        <v>1</v>
      </c>
      <c r="I18699" s="85">
        <v>1</v>
      </c>
      <c r="J18699" s="88">
        <v>4.2603484572073294</v>
      </c>
      <c r="K18699" s="146">
        <v>4.3795973163848014</v>
      </c>
      <c r="L18699" s="147">
        <v>1.7407396334818021E-8</v>
      </c>
      <c r="M18699" s="147">
        <v>0.53511893164707236</v>
      </c>
      <c r="N18699" s="87">
        <v>76.012682121899005</v>
      </c>
      <c r="O18699" s="88">
        <v>3.7513593166611838</v>
      </c>
      <c r="P18699" s="89">
        <v>49.351755679996323</v>
      </c>
    </row>
    <row r="18700" spans="1:16">
      <c r="A18700" s="75" t="s">
        <v>32091</v>
      </c>
      <c r="B18700" s="85">
        <v>18696</v>
      </c>
      <c r="C18700" s="85">
        <v>20630</v>
      </c>
      <c r="D18700" s="85">
        <v>18696</v>
      </c>
      <c r="E18700" s="86" t="s">
        <v>32090</v>
      </c>
      <c r="F18700" s="85" t="s">
        <v>38</v>
      </c>
      <c r="G18700" s="86" t="s">
        <v>22059</v>
      </c>
      <c r="H18700" s="85" t="s">
        <v>1</v>
      </c>
      <c r="I18700" s="85">
        <v>1</v>
      </c>
      <c r="J18700" s="88">
        <v>4.2256219482754256</v>
      </c>
      <c r="K18700" s="146">
        <v>4.4421624268643969</v>
      </c>
      <c r="L18700" s="147">
        <v>1.729837161415977E-8</v>
      </c>
      <c r="M18700" s="147">
        <v>0.51851057770736664</v>
      </c>
      <c r="N18700" s="87">
        <v>73.803005107767035</v>
      </c>
      <c r="O18700" s="88">
        <v>3.712677377524626</v>
      </c>
      <c r="P18700" s="89">
        <v>50.305233128425868</v>
      </c>
    </row>
    <row r="18701" spans="1:16">
      <c r="A18701" s="75" t="s">
        <v>32093</v>
      </c>
      <c r="B18701" s="85">
        <v>18697</v>
      </c>
      <c r="C18701" s="85">
        <v>20632</v>
      </c>
      <c r="D18701" s="85">
        <v>18697</v>
      </c>
      <c r="E18701" s="86" t="s">
        <v>32090</v>
      </c>
      <c r="F18701" s="85" t="s">
        <v>11</v>
      </c>
      <c r="G18701" s="86" t="s">
        <v>22059</v>
      </c>
      <c r="H18701" s="85" t="s">
        <v>1</v>
      </c>
      <c r="I18701" s="85">
        <v>1</v>
      </c>
      <c r="J18701" s="88">
        <v>4.101122229446645</v>
      </c>
      <c r="K18701" s="146">
        <v>3.5644872602913726</v>
      </c>
      <c r="L18701" s="147">
        <v>1.6045360136671931E-8</v>
      </c>
      <c r="M18701" s="147">
        <v>0.57939421550002512</v>
      </c>
      <c r="N18701" s="87">
        <v>82.815469643661416</v>
      </c>
      <c r="O18701" s="88">
        <v>3.6448492050832511</v>
      </c>
      <c r="P18701" s="89">
        <v>44.011695167174885</v>
      </c>
    </row>
    <row r="18702" spans="1:16">
      <c r="A18702" s="75" t="s">
        <v>22060</v>
      </c>
      <c r="B18702" s="85">
        <v>18698</v>
      </c>
      <c r="C18702" s="85">
        <v>13506</v>
      </c>
      <c r="D18702" s="85">
        <v>18698</v>
      </c>
      <c r="E18702" s="86" t="s">
        <v>22061</v>
      </c>
      <c r="F18702" s="85" t="s">
        <v>38</v>
      </c>
      <c r="G18702" s="86" t="s">
        <v>22062</v>
      </c>
      <c r="H18702" s="85" t="s">
        <v>1</v>
      </c>
      <c r="I18702" s="85">
        <v>1</v>
      </c>
      <c r="J18702" s="88">
        <v>4.2150584569927156</v>
      </c>
      <c r="K18702" s="146">
        <v>4.4874103714628868</v>
      </c>
      <c r="L18702" s="147">
        <v>1.388337445148557E-8</v>
      </c>
      <c r="M18702" s="147">
        <v>0.20944112727191791</v>
      </c>
      <c r="N18702" s="87">
        <v>32.84349213190886</v>
      </c>
      <c r="O18702" s="88">
        <v>1.564397760556965</v>
      </c>
      <c r="P18702" s="89">
        <v>47.631894753270942</v>
      </c>
    </row>
    <row r="18703" spans="1:16">
      <c r="A18703" s="75" t="s">
        <v>22063</v>
      </c>
      <c r="B18703" s="85">
        <v>18699</v>
      </c>
      <c r="C18703" s="85">
        <v>13507</v>
      </c>
      <c r="D18703" s="85">
        <v>18699</v>
      </c>
      <c r="E18703" s="86" t="s">
        <v>22061</v>
      </c>
      <c r="F18703" s="85" t="s">
        <v>11</v>
      </c>
      <c r="G18703" s="86" t="s">
        <v>22062</v>
      </c>
      <c r="H18703" s="85" t="s">
        <v>1</v>
      </c>
      <c r="I18703" s="85">
        <v>1</v>
      </c>
      <c r="J18703" s="88">
        <v>3.8216907488012719</v>
      </c>
      <c r="K18703" s="146">
        <v>3.7590929584027508</v>
      </c>
      <c r="L18703" s="147">
        <v>1.217475021568432E-8</v>
      </c>
      <c r="M18703" s="147">
        <v>0.20969396090102721</v>
      </c>
      <c r="N18703" s="87">
        <v>33.689329930269963</v>
      </c>
      <c r="O18703" s="88">
        <v>1.2302157366871651</v>
      </c>
      <c r="P18703" s="89">
        <v>36.516479824130087</v>
      </c>
    </row>
    <row r="18704" spans="1:16">
      <c r="A18704" s="75" t="s">
        <v>32094</v>
      </c>
      <c r="B18704" s="85">
        <v>18700</v>
      </c>
      <c r="C18704" s="85">
        <v>20633</v>
      </c>
      <c r="D18704" s="85">
        <v>18700</v>
      </c>
      <c r="E18704" s="86" t="s">
        <v>32095</v>
      </c>
      <c r="F18704" s="85" t="s">
        <v>38</v>
      </c>
      <c r="G18704" s="86" t="s">
        <v>22062</v>
      </c>
      <c r="H18704" s="85" t="s">
        <v>1</v>
      </c>
      <c r="I18704" s="85">
        <v>1</v>
      </c>
      <c r="J18704" s="88">
        <v>4.2009074368915149</v>
      </c>
      <c r="K18704" s="146">
        <v>4.4696630215780804</v>
      </c>
      <c r="L18704" s="147">
        <v>1.3810371477509891E-8</v>
      </c>
      <c r="M18704" s="147">
        <v>0.207620817091656</v>
      </c>
      <c r="N18704" s="87">
        <v>32.637466481241859</v>
      </c>
      <c r="O18704" s="88">
        <v>1.5515509722453731</v>
      </c>
      <c r="P18704" s="89">
        <v>47.538952606419848</v>
      </c>
    </row>
    <row r="18705" spans="1:16">
      <c r="A18705" s="75" t="s">
        <v>32096</v>
      </c>
      <c r="B18705" s="85">
        <v>18701</v>
      </c>
      <c r="C18705" s="85">
        <v>20634</v>
      </c>
      <c r="D18705" s="85">
        <v>18701</v>
      </c>
      <c r="E18705" s="86" t="s">
        <v>32095</v>
      </c>
      <c r="F18705" s="85" t="s">
        <v>11</v>
      </c>
      <c r="G18705" s="86" t="s">
        <v>22062</v>
      </c>
      <c r="H18705" s="85" t="s">
        <v>1</v>
      </c>
      <c r="I18705" s="85">
        <v>1</v>
      </c>
      <c r="J18705" s="88">
        <v>3.8134480394022949</v>
      </c>
      <c r="K18705" s="146">
        <v>3.7499837980955233</v>
      </c>
      <c r="L18705" s="147">
        <v>1.21345489017414E-8</v>
      </c>
      <c r="M18705" s="147">
        <v>0.20853532496389501</v>
      </c>
      <c r="N18705" s="87">
        <v>33.561895871560282</v>
      </c>
      <c r="O18705" s="88">
        <v>1.2228223408100609</v>
      </c>
      <c r="P18705" s="89">
        <v>36.434841031917315</v>
      </c>
    </row>
    <row r="18706" spans="1:16">
      <c r="A18706" s="75" t="s">
        <v>7582</v>
      </c>
      <c r="B18706" s="85">
        <v>18702</v>
      </c>
      <c r="C18706" s="85">
        <v>5118</v>
      </c>
      <c r="D18706" s="85">
        <v>18702</v>
      </c>
      <c r="E18706" s="86" t="s">
        <v>7578</v>
      </c>
      <c r="F18706" s="85" t="s">
        <v>38</v>
      </c>
      <c r="G18706" s="86" t="s">
        <v>7583</v>
      </c>
      <c r="H18706" s="85" t="s">
        <v>1</v>
      </c>
      <c r="I18706" s="85">
        <v>1</v>
      </c>
      <c r="J18706" s="88">
        <v>3.2095418793956489</v>
      </c>
      <c r="K18706" s="146">
        <v>3.7649123524906383</v>
      </c>
      <c r="L18706" s="147">
        <v>1.340221324547094E-8</v>
      </c>
      <c r="M18706" s="147">
        <v>0.40298810407012081</v>
      </c>
      <c r="N18706" s="87">
        <v>55.061703617586737</v>
      </c>
      <c r="O18706" s="88">
        <v>2.8379011497833022</v>
      </c>
      <c r="P18706" s="89">
        <v>51.54038039747239</v>
      </c>
    </row>
    <row r="18707" spans="1:16">
      <c r="A18707" s="75" t="s">
        <v>7586</v>
      </c>
      <c r="B18707" s="85">
        <v>18703</v>
      </c>
      <c r="C18707" s="85">
        <v>5121</v>
      </c>
      <c r="D18707" s="85">
        <v>18703</v>
      </c>
      <c r="E18707" s="86" t="s">
        <v>7578</v>
      </c>
      <c r="F18707" s="85" t="s">
        <v>11</v>
      </c>
      <c r="G18707" s="86" t="s">
        <v>7583</v>
      </c>
      <c r="H18707" s="85" t="s">
        <v>1</v>
      </c>
      <c r="I18707" s="85">
        <v>1</v>
      </c>
      <c r="J18707" s="88">
        <v>2.387799348891122</v>
      </c>
      <c r="K18707" s="146">
        <v>2.5368186356385598</v>
      </c>
      <c r="L18707" s="147">
        <v>9.8939152409283659E-9</v>
      </c>
      <c r="M18707" s="147">
        <v>0.3770883784238126</v>
      </c>
      <c r="N18707" s="87">
        <v>51.3280967211074</v>
      </c>
      <c r="O18707" s="88">
        <v>2.118998953978926</v>
      </c>
      <c r="P18707" s="89">
        <v>41.283411802556486</v>
      </c>
    </row>
    <row r="18708" spans="1:16">
      <c r="A18708" s="75" t="s">
        <v>22064</v>
      </c>
      <c r="B18708" s="85">
        <v>18704</v>
      </c>
      <c r="C18708" s="85">
        <v>13508</v>
      </c>
      <c r="D18708" s="85">
        <v>18704</v>
      </c>
      <c r="E18708" s="86" t="s">
        <v>22065</v>
      </c>
      <c r="F18708" s="85" t="s">
        <v>38</v>
      </c>
      <c r="G18708" s="86" t="s">
        <v>7583</v>
      </c>
      <c r="H18708" s="85" t="s">
        <v>1</v>
      </c>
      <c r="I18708" s="85">
        <v>1</v>
      </c>
      <c r="J18708" s="88">
        <v>3.20403608724998</v>
      </c>
      <c r="K18708" s="146">
        <v>6.2124920047765633</v>
      </c>
      <c r="L18708" s="147">
        <v>1.854141159417139E-8</v>
      </c>
      <c r="M18708" s="147">
        <v>0.40112640035896852</v>
      </c>
      <c r="N18708" s="87">
        <v>56.954159034276401</v>
      </c>
      <c r="O18708" s="88">
        <v>2.8271496544810431</v>
      </c>
      <c r="P18708" s="89">
        <v>49.639037823025276</v>
      </c>
    </row>
    <row r="18709" spans="1:16">
      <c r="A18709" s="75" t="s">
        <v>22066</v>
      </c>
      <c r="B18709" s="85">
        <v>18705</v>
      </c>
      <c r="C18709" s="85">
        <v>13509</v>
      </c>
      <c r="D18709" s="85">
        <v>18705</v>
      </c>
      <c r="E18709" s="86" t="s">
        <v>22065</v>
      </c>
      <c r="F18709" s="85" t="s">
        <v>11</v>
      </c>
      <c r="G18709" s="86" t="s">
        <v>7583</v>
      </c>
      <c r="H18709" s="85" t="s">
        <v>1</v>
      </c>
      <c r="I18709" s="85">
        <v>1</v>
      </c>
      <c r="J18709" s="88">
        <v>2.3960420582901052</v>
      </c>
      <c r="K18709" s="146">
        <v>2.545927795945786</v>
      </c>
      <c r="L18709" s="147">
        <v>9.9341165548710976E-9</v>
      </c>
      <c r="M18709" s="147">
        <v>0.37824701436094499</v>
      </c>
      <c r="N18709" s="87">
        <v>51.455530779817089</v>
      </c>
      <c r="O18709" s="88">
        <v>2.1263923498560349</v>
      </c>
      <c r="P18709" s="89">
        <v>41.324855027830964</v>
      </c>
    </row>
    <row r="18710" spans="1:16">
      <c r="A18710" s="75" t="s">
        <v>32099</v>
      </c>
      <c r="B18710" s="85">
        <v>18706</v>
      </c>
      <c r="C18710" s="85">
        <v>20636</v>
      </c>
      <c r="D18710" s="85">
        <v>18706</v>
      </c>
      <c r="E18710" s="86" t="s">
        <v>32098</v>
      </c>
      <c r="F18710" s="85" t="s">
        <v>55</v>
      </c>
      <c r="G18710" s="86" t="s">
        <v>7583</v>
      </c>
      <c r="H18710" s="85" t="s">
        <v>1</v>
      </c>
      <c r="I18710" s="85">
        <v>1</v>
      </c>
      <c r="J18710" s="88">
        <v>3.1616211300127648</v>
      </c>
      <c r="K18710" s="146">
        <v>9.6885271962141122</v>
      </c>
      <c r="L18710" s="147">
        <v>2.5752938064326649E-8</v>
      </c>
      <c r="M18710" s="147">
        <v>0.39401183351827118</v>
      </c>
      <c r="N18710" s="87">
        <v>59.172999851914227</v>
      </c>
      <c r="O18710" s="88">
        <v>2.7803716062986492</v>
      </c>
      <c r="P18710" s="89">
        <v>46.987166668189552</v>
      </c>
    </row>
    <row r="18711" spans="1:16">
      <c r="A18711" s="75" t="s">
        <v>22067</v>
      </c>
      <c r="B18711" s="85">
        <v>18707</v>
      </c>
      <c r="C18711" s="85">
        <v>13510</v>
      </c>
      <c r="D18711" s="85">
        <v>18707</v>
      </c>
      <c r="E18711" s="86" t="s">
        <v>22068</v>
      </c>
      <c r="F18711" s="85" t="s">
        <v>55</v>
      </c>
      <c r="G18711" s="86" t="s">
        <v>22069</v>
      </c>
      <c r="H18711" s="85" t="s">
        <v>1</v>
      </c>
      <c r="I18711" s="85">
        <v>1</v>
      </c>
      <c r="J18711" s="88">
        <v>11.247831997111289</v>
      </c>
      <c r="K18711" s="146">
        <v>14.828539258909393</v>
      </c>
      <c r="L18711" s="147">
        <v>5.1050803567662918E-8</v>
      </c>
      <c r="M18711" s="147">
        <v>1.2225718744745619</v>
      </c>
      <c r="N18711" s="87">
        <v>188.47644774051579</v>
      </c>
      <c r="O18711" s="88">
        <v>9.8341534476002384</v>
      </c>
      <c r="P18711" s="89">
        <v>52.177094621071014</v>
      </c>
    </row>
    <row r="18712" spans="1:16">
      <c r="A18712" s="75" t="s">
        <v>32100</v>
      </c>
      <c r="B18712" s="85">
        <v>18708</v>
      </c>
      <c r="C18712" s="85">
        <v>20637</v>
      </c>
      <c r="D18712" s="85">
        <v>18708</v>
      </c>
      <c r="E18712" s="86" t="s">
        <v>32101</v>
      </c>
      <c r="F18712" s="85" t="s">
        <v>55</v>
      </c>
      <c r="G18712" s="86" t="s">
        <v>22069</v>
      </c>
      <c r="H18712" s="85" t="s">
        <v>1</v>
      </c>
      <c r="I18712" s="85">
        <v>1</v>
      </c>
      <c r="J18712" s="88">
        <v>11.19341189629192</v>
      </c>
      <c r="K18712" s="146">
        <v>14.752272115767378</v>
      </c>
      <c r="L18712" s="147">
        <v>5.0743575213292817E-8</v>
      </c>
      <c r="M18712" s="147">
        <v>1.215594205058423</v>
      </c>
      <c r="N18712" s="87">
        <v>187.69237875297071</v>
      </c>
      <c r="O18712" s="88">
        <v>9.7847423248229539</v>
      </c>
      <c r="P18712" s="89">
        <v>52.131804124561903</v>
      </c>
    </row>
    <row r="18713" spans="1:16">
      <c r="A18713" s="75" t="s">
        <v>7701</v>
      </c>
      <c r="B18713" s="85">
        <v>18709</v>
      </c>
      <c r="C18713" s="85">
        <v>5198</v>
      </c>
      <c r="D18713" s="85">
        <v>18709</v>
      </c>
      <c r="E18713" s="86" t="s">
        <v>7697</v>
      </c>
      <c r="F18713" s="85" t="s">
        <v>38</v>
      </c>
      <c r="G18713" s="86" t="s">
        <v>7702</v>
      </c>
      <c r="H18713" s="85" t="s">
        <v>1</v>
      </c>
      <c r="I18713" s="85">
        <v>1</v>
      </c>
      <c r="J18713" s="88">
        <v>3.270527262134697</v>
      </c>
      <c r="K18713" s="146">
        <v>3.5364231246670164</v>
      </c>
      <c r="L18713" s="147">
        <v>1.3156094172962669E-8</v>
      </c>
      <c r="M18713" s="147">
        <v>0.56864033043729223</v>
      </c>
      <c r="N18713" s="87">
        <v>77.122702919148409</v>
      </c>
      <c r="O18713" s="88">
        <v>2.8267558882011752</v>
      </c>
      <c r="P18713" s="89">
        <v>36.652707713895936</v>
      </c>
    </row>
    <row r="18714" spans="1:16">
      <c r="A18714" s="75" t="s">
        <v>7705</v>
      </c>
      <c r="B18714" s="85">
        <v>18710</v>
      </c>
      <c r="C18714" s="85">
        <v>5201</v>
      </c>
      <c r="D18714" s="85">
        <v>18710</v>
      </c>
      <c r="E18714" s="86" t="s">
        <v>7697</v>
      </c>
      <c r="F18714" s="85" t="s">
        <v>11</v>
      </c>
      <c r="G18714" s="86" t="s">
        <v>7702</v>
      </c>
      <c r="H18714" s="85" t="s">
        <v>1</v>
      </c>
      <c r="I18714" s="85">
        <v>1</v>
      </c>
      <c r="J18714" s="88">
        <v>2.4880755312275729</v>
      </c>
      <c r="K18714" s="146">
        <v>2.375977669638591</v>
      </c>
      <c r="L18714" s="147">
        <v>9.7453564264251218E-9</v>
      </c>
      <c r="M18714" s="147">
        <v>0.56431042663924935</v>
      </c>
      <c r="N18714" s="87">
        <v>74.303755974535179</v>
      </c>
      <c r="O18714" s="88">
        <v>2.136564031021928</v>
      </c>
      <c r="P18714" s="89">
        <v>28.754455316554324</v>
      </c>
    </row>
    <row r="18715" spans="1:16">
      <c r="A18715" s="75" t="s">
        <v>22070</v>
      </c>
      <c r="B18715" s="85">
        <v>18711</v>
      </c>
      <c r="C18715" s="85">
        <v>13511</v>
      </c>
      <c r="D18715" s="85">
        <v>18711</v>
      </c>
      <c r="E18715" s="86" t="s">
        <v>22071</v>
      </c>
      <c r="F18715" s="85" t="s">
        <v>55</v>
      </c>
      <c r="G18715" s="86" t="s">
        <v>7702</v>
      </c>
      <c r="H18715" s="85" t="s">
        <v>1</v>
      </c>
      <c r="I18715" s="85">
        <v>1</v>
      </c>
      <c r="J18715" s="88">
        <v>3.0510892571365589</v>
      </c>
      <c r="K18715" s="146">
        <v>3.2065343585490762</v>
      </c>
      <c r="L18715" s="147">
        <v>1.2269564316044559E-8</v>
      </c>
      <c r="M18715" s="147">
        <v>0.57410253352411655</v>
      </c>
      <c r="N18715" s="87">
        <v>76.920140476078828</v>
      </c>
      <c r="O18715" s="88">
        <v>2.6345998609657162</v>
      </c>
      <c r="P18715" s="89">
        <v>34.251105687788531</v>
      </c>
    </row>
    <row r="18716" spans="1:16">
      <c r="A18716" s="75" t="s">
        <v>22072</v>
      </c>
      <c r="B18716" s="85">
        <v>18712</v>
      </c>
      <c r="C18716" s="85">
        <v>13512</v>
      </c>
      <c r="D18716" s="85">
        <v>18712</v>
      </c>
      <c r="E18716" s="86" t="s">
        <v>22073</v>
      </c>
      <c r="F18716" s="85" t="s">
        <v>55</v>
      </c>
      <c r="G18716" s="86" t="s">
        <v>22074</v>
      </c>
      <c r="H18716" s="85" t="s">
        <v>1</v>
      </c>
      <c r="I18716" s="85">
        <v>1</v>
      </c>
      <c r="J18716" s="88">
        <v>3.911507202401233</v>
      </c>
      <c r="K18716" s="146">
        <v>4.1199165627004808</v>
      </c>
      <c r="L18716" s="147">
        <v>1.6938141578106291E-8</v>
      </c>
      <c r="M18716" s="147">
        <v>0.68745079659306163</v>
      </c>
      <c r="N18716" s="87">
        <v>93.018701564621139</v>
      </c>
      <c r="O18716" s="88">
        <v>3.4211893490409531</v>
      </c>
      <c r="P18716" s="89">
        <v>36.779586163801852</v>
      </c>
    </row>
    <row r="18717" spans="1:16">
      <c r="A18717" s="75" t="s">
        <v>32102</v>
      </c>
      <c r="B18717" s="85">
        <v>18713</v>
      </c>
      <c r="C18717" s="85">
        <v>20638</v>
      </c>
      <c r="D18717" s="85">
        <v>18713</v>
      </c>
      <c r="E18717" s="86" t="s">
        <v>32103</v>
      </c>
      <c r="F18717" s="85" t="s">
        <v>38</v>
      </c>
      <c r="G18717" s="86" t="s">
        <v>22074</v>
      </c>
      <c r="H18717" s="85" t="s">
        <v>1</v>
      </c>
      <c r="I18717" s="85">
        <v>1</v>
      </c>
      <c r="J18717" s="88">
        <v>4.2955956649044307</v>
      </c>
      <c r="K18717" s="146">
        <v>4.6913365088181056</v>
      </c>
      <c r="L18717" s="147">
        <v>1.8896424950026829E-8</v>
      </c>
      <c r="M18717" s="147">
        <v>0.67316079248218808</v>
      </c>
      <c r="N18717" s="87">
        <v>95.713226715103744</v>
      </c>
      <c r="O18717" s="88">
        <v>3.780654892595023</v>
      </c>
      <c r="P18717" s="89">
        <v>39.499816507580221</v>
      </c>
    </row>
    <row r="18718" spans="1:16">
      <c r="A18718" s="75" t="s">
        <v>32104</v>
      </c>
      <c r="B18718" s="85">
        <v>18714</v>
      </c>
      <c r="C18718" s="85">
        <v>20639</v>
      </c>
      <c r="D18718" s="85">
        <v>18714</v>
      </c>
      <c r="E18718" s="86" t="s">
        <v>32103</v>
      </c>
      <c r="F18718" s="85" t="s">
        <v>11</v>
      </c>
      <c r="G18718" s="86" t="s">
        <v>22074</v>
      </c>
      <c r="H18718" s="85" t="s">
        <v>1</v>
      </c>
      <c r="I18718" s="85">
        <v>1</v>
      </c>
      <c r="J18718" s="88">
        <v>2.9667818366542669</v>
      </c>
      <c r="K18718" s="146">
        <v>2.7286483595464648</v>
      </c>
      <c r="L18718" s="147">
        <v>1.203123790066125E-8</v>
      </c>
      <c r="M18718" s="147">
        <v>0.69531938246623237</v>
      </c>
      <c r="N18718" s="87">
        <v>85.172032357444195</v>
      </c>
      <c r="O18718" s="88">
        <v>2.541634691590942</v>
      </c>
      <c r="P18718" s="89">
        <v>29.841188724068274</v>
      </c>
    </row>
    <row r="18719" spans="1:16">
      <c r="A18719" s="75" t="s">
        <v>7781</v>
      </c>
      <c r="B18719" s="85">
        <v>18715</v>
      </c>
      <c r="C18719" s="85">
        <v>5242</v>
      </c>
      <c r="D18719" s="85">
        <v>18715</v>
      </c>
      <c r="E18719" s="86" t="s">
        <v>47</v>
      </c>
      <c r="F18719" s="85" t="s">
        <v>38</v>
      </c>
      <c r="G18719" s="86" t="s">
        <v>7782</v>
      </c>
      <c r="H18719" s="85" t="s">
        <v>1</v>
      </c>
      <c r="I18719" s="85">
        <v>1</v>
      </c>
      <c r="J18719" s="88">
        <v>2.454563489265178</v>
      </c>
      <c r="K18719" s="146">
        <v>2.7896180153301002</v>
      </c>
      <c r="L18719" s="147">
        <v>1.0096245910583849E-8</v>
      </c>
      <c r="M18719" s="147">
        <v>0.48745119564169459</v>
      </c>
      <c r="N18719" s="87">
        <v>64.974661661880702</v>
      </c>
      <c r="O18719" s="88">
        <v>2.09001232319432</v>
      </c>
      <c r="P18719" s="89">
        <v>32.166574934556181</v>
      </c>
    </row>
    <row r="18720" spans="1:16">
      <c r="A18720" s="75" t="s">
        <v>7785</v>
      </c>
      <c r="B18720" s="85">
        <v>18716</v>
      </c>
      <c r="C18720" s="85">
        <v>5245</v>
      </c>
      <c r="D18720" s="85">
        <v>18716</v>
      </c>
      <c r="E18720" s="86" t="s">
        <v>47</v>
      </c>
      <c r="F18720" s="85" t="s">
        <v>11</v>
      </c>
      <c r="G18720" s="86" t="s">
        <v>7782</v>
      </c>
      <c r="H18720" s="85" t="s">
        <v>1</v>
      </c>
      <c r="I18720" s="85">
        <v>1</v>
      </c>
      <c r="J18720" s="88">
        <v>1.7843340520809829</v>
      </c>
      <c r="K18720" s="146">
        <v>1.832213599185595</v>
      </c>
      <c r="L18720" s="147">
        <v>7.2979724280025069E-9</v>
      </c>
      <c r="M18720" s="147">
        <v>0.46814957666741552</v>
      </c>
      <c r="N18720" s="87">
        <v>61.495434496492862</v>
      </c>
      <c r="O18720" s="88">
        <v>1.503084702782651</v>
      </c>
      <c r="P18720" s="89">
        <v>24.44221615945121</v>
      </c>
    </row>
    <row r="18721" spans="1:16">
      <c r="A18721" s="75" t="s">
        <v>22075</v>
      </c>
      <c r="B18721" s="85">
        <v>18717</v>
      </c>
      <c r="C18721" s="85">
        <v>13513</v>
      </c>
      <c r="D18721" s="85">
        <v>18717</v>
      </c>
      <c r="E18721" s="86" t="s">
        <v>22076</v>
      </c>
      <c r="F18721" s="85" t="s">
        <v>38</v>
      </c>
      <c r="G18721" s="86" t="s">
        <v>7782</v>
      </c>
      <c r="H18721" s="85" t="s">
        <v>1</v>
      </c>
      <c r="I18721" s="85">
        <v>1</v>
      </c>
      <c r="J18721" s="88">
        <v>2.335548614772772</v>
      </c>
      <c r="K18721" s="146">
        <v>2.6689516754789628</v>
      </c>
      <c r="L18721" s="147">
        <v>9.6905631138948644E-9</v>
      </c>
      <c r="M18721" s="147">
        <v>0.45996984544461228</v>
      </c>
      <c r="N18721" s="87">
        <v>61.163503018859721</v>
      </c>
      <c r="O18721" s="88">
        <v>1.991791694853607</v>
      </c>
      <c r="P18721" s="89">
        <v>32.56503628053219</v>
      </c>
    </row>
    <row r="18722" spans="1:16">
      <c r="A18722" s="75" t="s">
        <v>22077</v>
      </c>
      <c r="B18722" s="85">
        <v>18718</v>
      </c>
      <c r="C18722" s="85">
        <v>13514</v>
      </c>
      <c r="D18722" s="85">
        <v>18718</v>
      </c>
      <c r="E18722" s="86" t="s">
        <v>22076</v>
      </c>
      <c r="F18722" s="85" t="s">
        <v>11</v>
      </c>
      <c r="G18722" s="86" t="s">
        <v>7782</v>
      </c>
      <c r="H18722" s="85" t="s">
        <v>1</v>
      </c>
      <c r="I18722" s="85">
        <v>1</v>
      </c>
      <c r="J18722" s="88">
        <v>1.1329854427631361</v>
      </c>
      <c r="K18722" s="146">
        <v>1.165742937770182</v>
      </c>
      <c r="L18722" s="147">
        <v>4.6573527090983406E-9</v>
      </c>
      <c r="M18722" s="147">
        <v>0.29375226834186069</v>
      </c>
      <c r="N18722" s="87">
        <v>38.501814094193612</v>
      </c>
      <c r="O18722" s="88">
        <v>0.95596429012390371</v>
      </c>
      <c r="P18722" s="89">
        <v>24.829071372719316</v>
      </c>
    </row>
    <row r="18723" spans="1:16">
      <c r="A18723" s="75" t="s">
        <v>30656</v>
      </c>
      <c r="B18723" s="85">
        <v>18719</v>
      </c>
      <c r="C18723" s="85">
        <v>19655</v>
      </c>
      <c r="D18723" s="85">
        <v>18719</v>
      </c>
      <c r="E18723" s="86" t="s">
        <v>30654</v>
      </c>
      <c r="F18723" s="85" t="s">
        <v>38</v>
      </c>
      <c r="G18723" s="86" t="s">
        <v>7782</v>
      </c>
      <c r="H18723" s="85" t="s">
        <v>1</v>
      </c>
      <c r="I18723" s="85">
        <v>1</v>
      </c>
      <c r="J18723" s="88">
        <v>0</v>
      </c>
      <c r="K18723" s="146">
        <v>0</v>
      </c>
      <c r="L18723" s="147">
        <v>0</v>
      </c>
      <c r="M18723" s="147">
        <v>0</v>
      </c>
      <c r="N18723" s="87">
        <v>0</v>
      </c>
      <c r="O18723" s="88">
        <v>0</v>
      </c>
      <c r="P18723" s="89" t="e">
        <v>#DIV/0!</v>
      </c>
    </row>
    <row r="18724" spans="1:16">
      <c r="A18724" s="75" t="s">
        <v>30659</v>
      </c>
      <c r="B18724" s="85">
        <v>18720</v>
      </c>
      <c r="C18724" s="85">
        <v>19658</v>
      </c>
      <c r="D18724" s="85">
        <v>18720</v>
      </c>
      <c r="E18724" s="86" t="s">
        <v>30654</v>
      </c>
      <c r="F18724" s="85" t="s">
        <v>11</v>
      </c>
      <c r="G18724" s="86" t="s">
        <v>7782</v>
      </c>
      <c r="H18724" s="85" t="s">
        <v>1</v>
      </c>
      <c r="I18724" s="85">
        <v>1</v>
      </c>
      <c r="J18724" s="88">
        <v>0</v>
      </c>
      <c r="K18724" s="146">
        <v>0</v>
      </c>
      <c r="L18724" s="147">
        <v>0</v>
      </c>
      <c r="M18724" s="147">
        <v>0</v>
      </c>
      <c r="N18724" s="87">
        <v>0</v>
      </c>
      <c r="O18724" s="88">
        <v>0</v>
      </c>
      <c r="P18724" s="89" t="e">
        <v>#DIV/0!</v>
      </c>
    </row>
    <row r="18725" spans="1:16">
      <c r="A18725" s="75" t="s">
        <v>22078</v>
      </c>
      <c r="B18725" s="85">
        <v>18721</v>
      </c>
      <c r="C18725" s="85">
        <v>13515</v>
      </c>
      <c r="D18725" s="85">
        <v>18721</v>
      </c>
      <c r="E18725" s="86" t="s">
        <v>22079</v>
      </c>
      <c r="F18725" s="85" t="s">
        <v>38</v>
      </c>
      <c r="G18725" s="86" t="s">
        <v>22080</v>
      </c>
      <c r="H18725" s="85" t="s">
        <v>1</v>
      </c>
      <c r="I18725" s="85">
        <v>1</v>
      </c>
      <c r="J18725" s="88">
        <v>8.7412127045095378</v>
      </c>
      <c r="K18725" s="146">
        <v>14.245917477019811</v>
      </c>
      <c r="L18725" s="147">
        <v>4.3136261022951162E-8</v>
      </c>
      <c r="M18725" s="147">
        <v>3.8324072094653192</v>
      </c>
      <c r="N18725" s="87">
        <v>130.76758087943051</v>
      </c>
      <c r="O18725" s="88">
        <v>7.6271763985553491</v>
      </c>
      <c r="P18725" s="89">
        <v>58.326202467473259</v>
      </c>
    </row>
    <row r="18726" spans="1:16">
      <c r="A18726" s="75" t="s">
        <v>22081</v>
      </c>
      <c r="B18726" s="85">
        <v>18722</v>
      </c>
      <c r="C18726" s="85">
        <v>13516</v>
      </c>
      <c r="D18726" s="85">
        <v>18722</v>
      </c>
      <c r="E18726" s="86" t="s">
        <v>22079</v>
      </c>
      <c r="F18726" s="85" t="s">
        <v>11</v>
      </c>
      <c r="G18726" s="86" t="s">
        <v>22080</v>
      </c>
      <c r="H18726" s="85" t="s">
        <v>1</v>
      </c>
      <c r="I18726" s="85">
        <v>1</v>
      </c>
      <c r="J18726" s="88">
        <v>7.1804109330587762</v>
      </c>
      <c r="K18726" s="146">
        <v>11.528360729057946</v>
      </c>
      <c r="L18726" s="147">
        <v>3.6353021970289077E-8</v>
      </c>
      <c r="M18726" s="147">
        <v>0.75007485286251807</v>
      </c>
      <c r="N18726" s="87">
        <v>124.9582811159772</v>
      </c>
      <c r="O18726" s="88">
        <v>6.2904545573413211</v>
      </c>
      <c r="P18726" s="89">
        <v>50.340437633764964</v>
      </c>
    </row>
    <row r="18727" spans="1:16">
      <c r="A18727" s="75" t="s">
        <v>32105</v>
      </c>
      <c r="B18727" s="85">
        <v>18723</v>
      </c>
      <c r="C18727" s="85">
        <v>20640</v>
      </c>
      <c r="D18727" s="85">
        <v>18723</v>
      </c>
      <c r="E18727" s="86" t="s">
        <v>32106</v>
      </c>
      <c r="F18727" s="85" t="s">
        <v>38</v>
      </c>
      <c r="G18727" s="86" t="s">
        <v>22080</v>
      </c>
      <c r="H18727" s="85" t="s">
        <v>1</v>
      </c>
      <c r="I18727" s="85">
        <v>1</v>
      </c>
      <c r="J18727" s="88">
        <v>8.68666453722021</v>
      </c>
      <c r="K18727" s="146">
        <v>14.169328952506152</v>
      </c>
      <c r="L18727" s="147">
        <v>4.2828034744368209E-8</v>
      </c>
      <c r="M18727" s="147">
        <v>3.8254207153366271</v>
      </c>
      <c r="N18727" s="87">
        <v>129.98435849865879</v>
      </c>
      <c r="O18727" s="88">
        <v>7.5776115254163274</v>
      </c>
      <c r="P18727" s="89">
        <v>58.296333596895927</v>
      </c>
    </row>
    <row r="18728" spans="1:16">
      <c r="A18728" s="75" t="s">
        <v>32107</v>
      </c>
      <c r="B18728" s="85">
        <v>18724</v>
      </c>
      <c r="C18728" s="85">
        <v>20641</v>
      </c>
      <c r="D18728" s="85">
        <v>18724</v>
      </c>
      <c r="E18728" s="86" t="s">
        <v>32106</v>
      </c>
      <c r="F18728" s="85" t="s">
        <v>11</v>
      </c>
      <c r="G18728" s="86" t="s">
        <v>22080</v>
      </c>
      <c r="H18728" s="85" t="s">
        <v>1</v>
      </c>
      <c r="I18728" s="85">
        <v>1</v>
      </c>
      <c r="J18728" s="88">
        <v>7.1518378414893524</v>
      </c>
      <c r="K18728" s="146">
        <v>11.496665155684418</v>
      </c>
      <c r="L18728" s="147">
        <v>3.6212744345173429E-8</v>
      </c>
      <c r="M18728" s="147">
        <v>0.74608344744574551</v>
      </c>
      <c r="N18728" s="87">
        <v>124.519024490069</v>
      </c>
      <c r="O18728" s="88">
        <v>6.2648235244387758</v>
      </c>
      <c r="P18728" s="89">
        <v>50.312179605441948</v>
      </c>
    </row>
    <row r="18729" spans="1:16">
      <c r="A18729" s="75" t="s">
        <v>22082</v>
      </c>
      <c r="B18729" s="85">
        <v>18725</v>
      </c>
      <c r="C18729" s="85">
        <v>13517</v>
      </c>
      <c r="D18729" s="85">
        <v>18725</v>
      </c>
      <c r="E18729" s="86" t="s">
        <v>22083</v>
      </c>
      <c r="F18729" s="85" t="s">
        <v>55</v>
      </c>
      <c r="G18729" s="86" t="s">
        <v>22084</v>
      </c>
      <c r="H18729" s="85" t="s">
        <v>1</v>
      </c>
      <c r="I18729" s="85">
        <v>1</v>
      </c>
      <c r="J18729" s="88">
        <v>8.856580834668879</v>
      </c>
      <c r="K18729" s="146">
        <v>12.700242431925846</v>
      </c>
      <c r="L18729" s="147">
        <v>3.6707654286358171E-8</v>
      </c>
      <c r="M18729" s="147">
        <v>4.1952705186188162</v>
      </c>
      <c r="N18729" s="87">
        <v>83.669366109414341</v>
      </c>
      <c r="O18729" s="88">
        <v>3.9450759391240688</v>
      </c>
      <c r="P18729" s="89">
        <v>47.150780776384714</v>
      </c>
    </row>
    <row r="18730" spans="1:16">
      <c r="A18730" s="75" t="s">
        <v>32108</v>
      </c>
      <c r="B18730" s="85">
        <v>18726</v>
      </c>
      <c r="C18730" s="85">
        <v>20642</v>
      </c>
      <c r="D18730" s="85">
        <v>18726</v>
      </c>
      <c r="E18730" s="86" t="s">
        <v>32109</v>
      </c>
      <c r="F18730" s="85" t="s">
        <v>55</v>
      </c>
      <c r="G18730" s="86" t="s">
        <v>22084</v>
      </c>
      <c r="H18730" s="85" t="s">
        <v>1</v>
      </c>
      <c r="I18730" s="85">
        <v>1</v>
      </c>
      <c r="J18730" s="88">
        <v>8.802160733849524</v>
      </c>
      <c r="K18730" s="146">
        <v>12.623975288783839</v>
      </c>
      <c r="L18730" s="147">
        <v>3.6400425931988209E-8</v>
      </c>
      <c r="M18730" s="147">
        <v>4.1882928492026759</v>
      </c>
      <c r="N18730" s="87">
        <v>82.885297121869272</v>
      </c>
      <c r="O18730" s="88">
        <v>3.8956648163467928</v>
      </c>
      <c r="P18730" s="89">
        <v>47.000673842296237</v>
      </c>
    </row>
    <row r="18731" spans="1:16">
      <c r="A18731" s="75" t="s">
        <v>22085</v>
      </c>
      <c r="B18731" s="85">
        <v>18727</v>
      </c>
      <c r="C18731" s="85">
        <v>13518</v>
      </c>
      <c r="D18731" s="85">
        <v>18727</v>
      </c>
      <c r="E18731" s="86" t="s">
        <v>22086</v>
      </c>
      <c r="F18731" s="85" t="s">
        <v>55</v>
      </c>
      <c r="G18731" s="86" t="s">
        <v>22087</v>
      </c>
      <c r="H18731" s="85" t="s">
        <v>1</v>
      </c>
      <c r="I18731" s="85">
        <v>1</v>
      </c>
      <c r="J18731" s="88">
        <v>8.3482059968718492</v>
      </c>
      <c r="K18731" s="146">
        <v>12.963741495461463</v>
      </c>
      <c r="L18731" s="147">
        <v>4.2732690524250433E-8</v>
      </c>
      <c r="M18731" s="147">
        <v>0.88174753216715995</v>
      </c>
      <c r="N18731" s="87">
        <v>136.52449717254731</v>
      </c>
      <c r="O18731" s="88">
        <v>6.1825451471858619</v>
      </c>
      <c r="P18731" s="89">
        <v>45.285243858997809</v>
      </c>
    </row>
    <row r="18732" spans="1:16">
      <c r="A18732" s="75" t="s">
        <v>32110</v>
      </c>
      <c r="B18732" s="85">
        <v>18728</v>
      </c>
      <c r="C18732" s="85">
        <v>20643</v>
      </c>
      <c r="D18732" s="85">
        <v>18728</v>
      </c>
      <c r="E18732" s="86" t="s">
        <v>32111</v>
      </c>
      <c r="F18732" s="85" t="s">
        <v>55</v>
      </c>
      <c r="G18732" s="86" t="s">
        <v>22087</v>
      </c>
      <c r="H18732" s="85" t="s">
        <v>1</v>
      </c>
      <c r="I18732" s="85">
        <v>1</v>
      </c>
      <c r="J18732" s="88">
        <v>8.2937858960524871</v>
      </c>
      <c r="K18732" s="146">
        <v>12.887474352319437</v>
      </c>
      <c r="L18732" s="147">
        <v>4.2425462169880173E-8</v>
      </c>
      <c r="M18732" s="147">
        <v>0.87476986275101976</v>
      </c>
      <c r="N18732" s="87">
        <v>135.7404281850022</v>
      </c>
      <c r="O18732" s="88">
        <v>6.1331340244085757</v>
      </c>
      <c r="P18732" s="89">
        <v>45.18281035661429</v>
      </c>
    </row>
    <row r="18733" spans="1:16">
      <c r="A18733" s="75" t="s">
        <v>22088</v>
      </c>
      <c r="B18733" s="85">
        <v>18729</v>
      </c>
      <c r="C18733" s="85">
        <v>13519</v>
      </c>
      <c r="D18733" s="85">
        <v>18729</v>
      </c>
      <c r="E18733" s="86" t="s">
        <v>22089</v>
      </c>
      <c r="F18733" s="85" t="s">
        <v>55</v>
      </c>
      <c r="G18733" s="86" t="s">
        <v>22090</v>
      </c>
      <c r="H18733" s="85" t="s">
        <v>1</v>
      </c>
      <c r="I18733" s="85">
        <v>1</v>
      </c>
      <c r="J18733" s="88">
        <v>2.8966573744722601</v>
      </c>
      <c r="K18733" s="146">
        <v>4.1706321208047648</v>
      </c>
      <c r="L18733" s="147">
        <v>1.407474843716914E-8</v>
      </c>
      <c r="M18733" s="147">
        <v>0.46451749532964581</v>
      </c>
      <c r="N18733" s="87">
        <v>63.926109218927188</v>
      </c>
      <c r="O18733" s="88">
        <v>2.4695855300664729</v>
      </c>
      <c r="P18733" s="89">
        <v>38.631876086950712</v>
      </c>
    </row>
    <row r="18734" spans="1:16">
      <c r="A18734" s="75" t="s">
        <v>32112</v>
      </c>
      <c r="B18734" s="85">
        <v>18730</v>
      </c>
      <c r="C18734" s="85">
        <v>20644</v>
      </c>
      <c r="D18734" s="85">
        <v>18730</v>
      </c>
      <c r="E18734" s="86" t="s">
        <v>32113</v>
      </c>
      <c r="F18734" s="85" t="s">
        <v>55</v>
      </c>
      <c r="G18734" s="86" t="s">
        <v>22090</v>
      </c>
      <c r="H18734" s="85" t="s">
        <v>1</v>
      </c>
      <c r="I18734" s="85">
        <v>1</v>
      </c>
      <c r="J18734" s="88">
        <v>2.8825339315687581</v>
      </c>
      <c r="K18734" s="146">
        <v>4.1529655000018879</v>
      </c>
      <c r="L18734" s="147">
        <v>1.400199107195791E-8</v>
      </c>
      <c r="M18734" s="147">
        <v>0.46269866984181612</v>
      </c>
      <c r="N18734" s="87">
        <v>63.719707128576367</v>
      </c>
      <c r="O18734" s="88">
        <v>2.4567740381830041</v>
      </c>
      <c r="P18734" s="89">
        <v>38.555953077838538</v>
      </c>
    </row>
    <row r="18735" spans="1:16">
      <c r="A18735" s="75" t="s">
        <v>22091</v>
      </c>
      <c r="B18735" s="85">
        <v>18731</v>
      </c>
      <c r="C18735" s="85">
        <v>13520</v>
      </c>
      <c r="D18735" s="85">
        <v>18731</v>
      </c>
      <c r="E18735" s="86" t="s">
        <v>22092</v>
      </c>
      <c r="F18735" s="85" t="s">
        <v>38</v>
      </c>
      <c r="G18735" s="86" t="s">
        <v>22093</v>
      </c>
      <c r="H18735" s="85" t="s">
        <v>1</v>
      </c>
      <c r="I18735" s="85">
        <v>1</v>
      </c>
      <c r="J18735" s="88">
        <v>2.9350293504382572</v>
      </c>
      <c r="K18735" s="146">
        <v>2.8658441269735162</v>
      </c>
      <c r="L18735" s="147">
        <v>1.1677956057953469E-8</v>
      </c>
      <c r="M18735" s="147">
        <v>0.56215914687257185</v>
      </c>
      <c r="N18735" s="87">
        <v>80.410959365534197</v>
      </c>
      <c r="O18735" s="88">
        <v>2.3929164867217492</v>
      </c>
      <c r="P18735" s="89">
        <v>29.758586461379824</v>
      </c>
    </row>
    <row r="18736" spans="1:16">
      <c r="A18736" s="75" t="s">
        <v>22094</v>
      </c>
      <c r="B18736" s="85">
        <v>18732</v>
      </c>
      <c r="C18736" s="85">
        <v>13521</v>
      </c>
      <c r="D18736" s="85">
        <v>18732</v>
      </c>
      <c r="E18736" s="86" t="s">
        <v>22092</v>
      </c>
      <c r="F18736" s="85" t="s">
        <v>11</v>
      </c>
      <c r="G18736" s="86" t="s">
        <v>22093</v>
      </c>
      <c r="H18736" s="85" t="s">
        <v>1</v>
      </c>
      <c r="I18736" s="85">
        <v>1</v>
      </c>
      <c r="J18736" s="88">
        <v>2.571929062599382</v>
      </c>
      <c r="K18736" s="146">
        <v>2.2812624253839173</v>
      </c>
      <c r="L18736" s="147">
        <v>9.8469013459346666E-9</v>
      </c>
      <c r="M18736" s="147">
        <v>0.58910295233115684</v>
      </c>
      <c r="N18736" s="87">
        <v>81.063606340760771</v>
      </c>
      <c r="O18736" s="88">
        <v>2.0620375273038238</v>
      </c>
      <c r="P18736" s="89">
        <v>25.437278458051782</v>
      </c>
    </row>
    <row r="18737" spans="1:16">
      <c r="A18737" s="75" t="s">
        <v>32114</v>
      </c>
      <c r="B18737" s="85">
        <v>18733</v>
      </c>
      <c r="C18737" s="85">
        <v>20645</v>
      </c>
      <c r="D18737" s="85">
        <v>18733</v>
      </c>
      <c r="E18737" s="86" t="s">
        <v>32115</v>
      </c>
      <c r="F18737" s="85" t="s">
        <v>38</v>
      </c>
      <c r="G18737" s="86" t="s">
        <v>22093</v>
      </c>
      <c r="H18737" s="85" t="s">
        <v>1</v>
      </c>
      <c r="I18737" s="85">
        <v>1</v>
      </c>
      <c r="J18737" s="88">
        <v>2.8804811831489352</v>
      </c>
      <c r="K18737" s="146">
        <v>2.7892556024598565</v>
      </c>
      <c r="L18737" s="147">
        <v>1.136972977937066E-8</v>
      </c>
      <c r="M18737" s="147">
        <v>0.55517265274388394</v>
      </c>
      <c r="N18737" s="87">
        <v>79.627736984762436</v>
      </c>
      <c r="O18737" s="88">
        <v>2.343351613582731</v>
      </c>
      <c r="P18737" s="89">
        <v>29.428836010134944</v>
      </c>
    </row>
    <row r="18738" spans="1:16">
      <c r="A18738" s="75" t="s">
        <v>32116</v>
      </c>
      <c r="B18738" s="85">
        <v>18734</v>
      </c>
      <c r="C18738" s="85">
        <v>20646</v>
      </c>
      <c r="D18738" s="85">
        <v>18734</v>
      </c>
      <c r="E18738" s="86" t="s">
        <v>32115</v>
      </c>
      <c r="F18738" s="85" t="s">
        <v>11</v>
      </c>
      <c r="G18738" s="86" t="s">
        <v>22093</v>
      </c>
      <c r="H18738" s="85" t="s">
        <v>1</v>
      </c>
      <c r="I18738" s="85">
        <v>1</v>
      </c>
      <c r="J18738" s="88">
        <v>2.5433559710299609</v>
      </c>
      <c r="K18738" s="146">
        <v>2.2495668520104037</v>
      </c>
      <c r="L18738" s="147">
        <v>9.7066237208191216E-9</v>
      </c>
      <c r="M18738" s="147">
        <v>0.58511154691438405</v>
      </c>
      <c r="N18738" s="87">
        <v>80.624349714852599</v>
      </c>
      <c r="O18738" s="88">
        <v>2.036406494401283</v>
      </c>
      <c r="P18738" s="89">
        <v>25.257958688702907</v>
      </c>
    </row>
    <row r="18739" spans="1:16">
      <c r="A18739" s="75" t="s">
        <v>22095</v>
      </c>
      <c r="B18739" s="85">
        <v>18735</v>
      </c>
      <c r="C18739" s="85">
        <v>13522</v>
      </c>
      <c r="D18739" s="85">
        <v>18735</v>
      </c>
      <c r="E18739" s="86" t="s">
        <v>22096</v>
      </c>
      <c r="F18739" s="85" t="s">
        <v>55</v>
      </c>
      <c r="G18739" s="86" t="s">
        <v>22097</v>
      </c>
      <c r="H18739" s="85" t="s">
        <v>1</v>
      </c>
      <c r="I18739" s="85">
        <v>1</v>
      </c>
      <c r="J18739" s="88">
        <v>18.21657024521943</v>
      </c>
      <c r="K18739" s="146">
        <v>21.833353287522918</v>
      </c>
      <c r="L18739" s="147">
        <v>8.3132503152626381E-8</v>
      </c>
      <c r="M18739" s="147">
        <v>2.1169926842950382</v>
      </c>
      <c r="N18739" s="87">
        <v>303.57883653420498</v>
      </c>
      <c r="O18739" s="88">
        <v>15.963263125640831</v>
      </c>
      <c r="P18739" s="89">
        <v>52.583583585353814</v>
      </c>
    </row>
    <row r="18740" spans="1:16">
      <c r="A18740" s="75" t="s">
        <v>32117</v>
      </c>
      <c r="B18740" s="85">
        <v>18736</v>
      </c>
      <c r="C18740" s="85">
        <v>20647</v>
      </c>
      <c r="D18740" s="85">
        <v>18736</v>
      </c>
      <c r="E18740" s="86" t="s">
        <v>32118</v>
      </c>
      <c r="F18740" s="85" t="s">
        <v>55</v>
      </c>
      <c r="G18740" s="86" t="s">
        <v>22097</v>
      </c>
      <c r="H18740" s="85" t="s">
        <v>1</v>
      </c>
      <c r="I18740" s="85">
        <v>1</v>
      </c>
      <c r="J18740" s="88">
        <v>18.162150144400059</v>
      </c>
      <c r="K18740" s="146">
        <v>21.757086144380882</v>
      </c>
      <c r="L18740" s="147">
        <v>8.2825274798256029E-8</v>
      </c>
      <c r="M18740" s="147">
        <v>2.1100150148788961</v>
      </c>
      <c r="N18740" s="87">
        <v>302.79476754665973</v>
      </c>
      <c r="O18740" s="88">
        <v>15.91385200286356</v>
      </c>
      <c r="P18740" s="89">
        <v>52.556562095846935</v>
      </c>
    </row>
    <row r="18741" spans="1:16">
      <c r="A18741" s="75" t="s">
        <v>22098</v>
      </c>
      <c r="B18741" s="85">
        <v>18737</v>
      </c>
      <c r="C18741" s="85">
        <v>13523</v>
      </c>
      <c r="D18741" s="85">
        <v>18737</v>
      </c>
      <c r="E18741" s="86" t="s">
        <v>22099</v>
      </c>
      <c r="F18741" s="85" t="s">
        <v>55</v>
      </c>
      <c r="G18741" s="86" t="s">
        <v>22100</v>
      </c>
      <c r="H18741" s="85" t="s">
        <v>1</v>
      </c>
      <c r="I18741" s="85">
        <v>1</v>
      </c>
      <c r="J18741" s="88">
        <v>6.2387036998321941</v>
      </c>
      <c r="K18741" s="146">
        <v>7.7545620658487255</v>
      </c>
      <c r="L18741" s="147">
        <v>3.4307300412409391E-8</v>
      </c>
      <c r="M18741" s="147">
        <v>0.89631549866259297</v>
      </c>
      <c r="N18741" s="87">
        <v>132.76744290010581</v>
      </c>
      <c r="O18741" s="88">
        <v>5.3410453643670319</v>
      </c>
      <c r="P18741" s="89">
        <v>40.228577486316681</v>
      </c>
    </row>
    <row r="18742" spans="1:16">
      <c r="A18742" s="75" t="s">
        <v>32119</v>
      </c>
      <c r="B18742" s="85">
        <v>18738</v>
      </c>
      <c r="C18742" s="85">
        <v>20648</v>
      </c>
      <c r="D18742" s="85">
        <v>18738</v>
      </c>
      <c r="E18742" s="86" t="s">
        <v>32120</v>
      </c>
      <c r="F18742" s="85" t="s">
        <v>55</v>
      </c>
      <c r="G18742" s="86" t="s">
        <v>22100</v>
      </c>
      <c r="H18742" s="85" t="s">
        <v>1</v>
      </c>
      <c r="I18742" s="85">
        <v>1</v>
      </c>
      <c r="J18742" s="88">
        <v>6.1842835990128417</v>
      </c>
      <c r="K18742" s="146">
        <v>7.6782949227067308</v>
      </c>
      <c r="L18742" s="147">
        <v>3.4000072058039349E-8</v>
      </c>
      <c r="M18742" s="147">
        <v>0.88933782924645377</v>
      </c>
      <c r="N18742" s="87">
        <v>131.98337391256069</v>
      </c>
      <c r="O18742" s="88">
        <v>5.2916342415897626</v>
      </c>
      <c r="P18742" s="89">
        <v>40.093188139708289</v>
      </c>
    </row>
    <row r="18743" spans="1:16">
      <c r="A18743" s="75" t="s">
        <v>22101</v>
      </c>
      <c r="B18743" s="85">
        <v>18739</v>
      </c>
      <c r="C18743" s="85">
        <v>13524</v>
      </c>
      <c r="D18743" s="85">
        <v>18739</v>
      </c>
      <c r="E18743" s="86" t="s">
        <v>22102</v>
      </c>
      <c r="F18743" s="85" t="s">
        <v>38</v>
      </c>
      <c r="G18743" s="86" t="s">
        <v>22103</v>
      </c>
      <c r="H18743" s="85" t="s">
        <v>1</v>
      </c>
      <c r="I18743" s="85">
        <v>1</v>
      </c>
      <c r="J18743" s="88">
        <v>0.75745793008393802</v>
      </c>
      <c r="K18743" s="146">
        <v>2.1680583002816012</v>
      </c>
      <c r="L18743" s="147">
        <v>7.867831713382754E-9</v>
      </c>
      <c r="M18743" s="147">
        <v>7.8717022819234678E-2</v>
      </c>
      <c r="N18743" s="87">
        <v>9.8914374316297007</v>
      </c>
      <c r="O18743" s="88">
        <v>0.68547239008460847</v>
      </c>
      <c r="P18743" s="89">
        <v>69.299572971334143</v>
      </c>
    </row>
    <row r="18744" spans="1:16">
      <c r="A18744" s="75" t="s">
        <v>22104</v>
      </c>
      <c r="B18744" s="85">
        <v>18740</v>
      </c>
      <c r="C18744" s="85">
        <v>13525</v>
      </c>
      <c r="D18744" s="85">
        <v>18740</v>
      </c>
      <c r="E18744" s="86" t="s">
        <v>22102</v>
      </c>
      <c r="F18744" s="85" t="s">
        <v>11</v>
      </c>
      <c r="G18744" s="86" t="s">
        <v>22103</v>
      </c>
      <c r="H18744" s="85" t="s">
        <v>1</v>
      </c>
      <c r="I18744" s="85">
        <v>1</v>
      </c>
      <c r="J18744" s="88">
        <v>0.73900308578810914</v>
      </c>
      <c r="K18744" s="146">
        <v>4.2251160642300816</v>
      </c>
      <c r="L18744" s="147">
        <v>1.24383203146888E-8</v>
      </c>
      <c r="M18744" s="147">
        <v>8.3948826719086087E-2</v>
      </c>
      <c r="N18744" s="87">
        <v>10.934832051227501</v>
      </c>
      <c r="O18744" s="88">
        <v>0.67250903220568159</v>
      </c>
      <c r="P18744" s="89">
        <v>61.501541958313702</v>
      </c>
    </row>
    <row r="18745" spans="1:16">
      <c r="A18745" s="75" t="s">
        <v>32121</v>
      </c>
      <c r="B18745" s="85">
        <v>18741</v>
      </c>
      <c r="C18745" s="85">
        <v>20649</v>
      </c>
      <c r="D18745" s="85">
        <v>18741</v>
      </c>
      <c r="E18745" s="86" t="s">
        <v>32122</v>
      </c>
      <c r="F18745" s="85" t="s">
        <v>38</v>
      </c>
      <c r="G18745" s="86" t="s">
        <v>22103</v>
      </c>
      <c r="H18745" s="85" t="s">
        <v>1</v>
      </c>
      <c r="I18745" s="85">
        <v>1</v>
      </c>
      <c r="J18745" s="88">
        <v>0.71862837097898413</v>
      </c>
      <c r="K18745" s="146">
        <v>2.1185268330523579</v>
      </c>
      <c r="L18745" s="147">
        <v>7.6645827230172903E-9</v>
      </c>
      <c r="M18745" s="147">
        <v>7.3819946979937795E-2</v>
      </c>
      <c r="N18745" s="87">
        <v>9.3342229336683769</v>
      </c>
      <c r="O18745" s="88">
        <v>0.65022082313436569</v>
      </c>
      <c r="P18745" s="89">
        <v>69.659877180459304</v>
      </c>
    </row>
    <row r="18746" spans="1:16">
      <c r="A18746" s="75" t="s">
        <v>32123</v>
      </c>
      <c r="B18746" s="85">
        <v>18742</v>
      </c>
      <c r="C18746" s="85">
        <v>20650</v>
      </c>
      <c r="D18746" s="85">
        <v>18742</v>
      </c>
      <c r="E18746" s="86" t="s">
        <v>32122</v>
      </c>
      <c r="F18746" s="85" t="s">
        <v>11</v>
      </c>
      <c r="G18746" s="86" t="s">
        <v>22103</v>
      </c>
      <c r="H18746" s="85" t="s">
        <v>1</v>
      </c>
      <c r="I18746" s="85">
        <v>1</v>
      </c>
      <c r="J18746" s="88">
        <v>0.71043079861843283</v>
      </c>
      <c r="K18746" s="146">
        <v>4.1934211931873069</v>
      </c>
      <c r="L18746" s="147">
        <v>1.229804732343698E-8</v>
      </c>
      <c r="M18746" s="147">
        <v>7.9957536956601946E-2</v>
      </c>
      <c r="N18746" s="87">
        <v>10.49558421605381</v>
      </c>
      <c r="O18746" s="88">
        <v>0.64687871624392268</v>
      </c>
      <c r="P18746" s="89">
        <v>61.633416771071346</v>
      </c>
    </row>
    <row r="18747" spans="1:16">
      <c r="A18747" s="75" t="s">
        <v>22105</v>
      </c>
      <c r="B18747" s="85">
        <v>18743</v>
      </c>
      <c r="C18747" s="85">
        <v>13526</v>
      </c>
      <c r="D18747" s="85">
        <v>18743</v>
      </c>
      <c r="E18747" s="86" t="s">
        <v>22106</v>
      </c>
      <c r="F18747" s="85" t="s">
        <v>55</v>
      </c>
      <c r="G18747" s="86" t="s">
        <v>22107</v>
      </c>
      <c r="H18747" s="85" t="s">
        <v>1</v>
      </c>
      <c r="I18747" s="85">
        <v>1</v>
      </c>
      <c r="J18747" s="88">
        <v>7.5100168863065973</v>
      </c>
      <c r="K18747" s="146">
        <v>7.9122185634984277</v>
      </c>
      <c r="L18747" s="147">
        <v>3.2596039791850377E-8</v>
      </c>
      <c r="M18747" s="147">
        <v>1.1129253612917711</v>
      </c>
      <c r="N18747" s="87">
        <v>155.09900006916749</v>
      </c>
      <c r="O18747" s="88">
        <v>6.4692767385626411</v>
      </c>
      <c r="P18747" s="89">
        <v>41.710628280502277</v>
      </c>
    </row>
    <row r="18748" spans="1:16">
      <c r="A18748" s="75" t="s">
        <v>32124</v>
      </c>
      <c r="B18748" s="85">
        <v>18744</v>
      </c>
      <c r="C18748" s="85">
        <v>20651</v>
      </c>
      <c r="D18748" s="85">
        <v>18744</v>
      </c>
      <c r="E18748" s="86" t="s">
        <v>32125</v>
      </c>
      <c r="F18748" s="85" t="s">
        <v>55</v>
      </c>
      <c r="G18748" s="86" t="s">
        <v>22107</v>
      </c>
      <c r="H18748" s="85" t="s">
        <v>1</v>
      </c>
      <c r="I18748" s="85">
        <v>1</v>
      </c>
      <c r="J18748" s="88">
        <v>7.4555967854872343</v>
      </c>
      <c r="K18748" s="146">
        <v>7.8359514203564213</v>
      </c>
      <c r="L18748" s="147">
        <v>3.228881143748031E-8</v>
      </c>
      <c r="M18748" s="147">
        <v>1.105947691875631</v>
      </c>
      <c r="N18748" s="87">
        <v>154.3149310816224</v>
      </c>
      <c r="O18748" s="88">
        <v>6.4198656157853593</v>
      </c>
      <c r="P18748" s="89">
        <v>41.602361941176483</v>
      </c>
    </row>
    <row r="18749" spans="1:16">
      <c r="A18749" s="75" t="s">
        <v>22108</v>
      </c>
      <c r="B18749" s="85">
        <v>18745</v>
      </c>
      <c r="C18749" s="85">
        <v>13527</v>
      </c>
      <c r="D18749" s="85">
        <v>18745</v>
      </c>
      <c r="E18749" s="86" t="s">
        <v>22109</v>
      </c>
      <c r="F18749" s="85" t="s">
        <v>55</v>
      </c>
      <c r="G18749" s="86" t="s">
        <v>22110</v>
      </c>
      <c r="H18749" s="85" t="s">
        <v>1</v>
      </c>
      <c r="I18749" s="85">
        <v>1</v>
      </c>
      <c r="J18749" s="88">
        <v>2.2841985523819028</v>
      </c>
      <c r="K18749" s="146">
        <v>6.3092191519795371</v>
      </c>
      <c r="L18749" s="147">
        <v>2.2992945660524649E-8</v>
      </c>
      <c r="M18749" s="147">
        <v>0.18615235551631651</v>
      </c>
      <c r="N18749" s="87">
        <v>29.679731770928761</v>
      </c>
      <c r="O18749" s="88">
        <v>2.052559091790227</v>
      </c>
      <c r="P18749" s="89">
        <v>69.156928628334327</v>
      </c>
    </row>
    <row r="18750" spans="1:16">
      <c r="A18750" s="75" t="s">
        <v>32126</v>
      </c>
      <c r="B18750" s="85">
        <v>18746</v>
      </c>
      <c r="C18750" s="85">
        <v>20652</v>
      </c>
      <c r="D18750" s="85">
        <v>18746</v>
      </c>
      <c r="E18750" s="86" t="s">
        <v>32127</v>
      </c>
      <c r="F18750" s="85" t="s">
        <v>55</v>
      </c>
      <c r="G18750" s="86" t="s">
        <v>22110</v>
      </c>
      <c r="H18750" s="85" t="s">
        <v>1</v>
      </c>
      <c r="I18750" s="85">
        <v>1</v>
      </c>
      <c r="J18750" s="88">
        <v>2.229778451562543</v>
      </c>
      <c r="K18750" s="146">
        <v>6.2329520088375201</v>
      </c>
      <c r="L18750" s="147">
        <v>2.2685717306154551E-8</v>
      </c>
      <c r="M18750" s="147">
        <v>0.17917468610017651</v>
      </c>
      <c r="N18750" s="87">
        <v>28.89566278338371</v>
      </c>
      <c r="O18750" s="88">
        <v>2.0031479690129448</v>
      </c>
      <c r="P18750" s="89">
        <v>69.323482351989654</v>
      </c>
    </row>
    <row r="18751" spans="1:16">
      <c r="A18751" s="75" t="s">
        <v>22111</v>
      </c>
      <c r="B18751" s="85">
        <v>18747</v>
      </c>
      <c r="C18751" s="85">
        <v>13528</v>
      </c>
      <c r="D18751" s="85">
        <v>18747</v>
      </c>
      <c r="E18751" s="86" t="s">
        <v>22112</v>
      </c>
      <c r="F18751" s="85" t="s">
        <v>55</v>
      </c>
      <c r="G18751" s="86" t="s">
        <v>22113</v>
      </c>
      <c r="H18751" s="85" t="s">
        <v>1</v>
      </c>
      <c r="I18751" s="85">
        <v>1</v>
      </c>
      <c r="J18751" s="88">
        <v>2.4055814572870449</v>
      </c>
      <c r="K18751" s="146">
        <v>2.9958398085689959</v>
      </c>
      <c r="L18751" s="147">
        <v>3.1674261256959148E-8</v>
      </c>
      <c r="M18751" s="147">
        <v>0.15230343093376369</v>
      </c>
      <c r="N18751" s="87">
        <v>20.454991557658641</v>
      </c>
      <c r="O18751" s="88">
        <v>1.9847478846904161</v>
      </c>
      <c r="P18751" s="89">
        <v>97.030002632648277</v>
      </c>
    </row>
    <row r="18752" spans="1:16">
      <c r="A18752" s="75" t="s">
        <v>32131</v>
      </c>
      <c r="B18752" s="85">
        <v>18748</v>
      </c>
      <c r="C18752" s="85">
        <v>20655</v>
      </c>
      <c r="D18752" s="85">
        <v>18748</v>
      </c>
      <c r="E18752" s="86" t="s">
        <v>32132</v>
      </c>
      <c r="F18752" s="85" t="s">
        <v>38</v>
      </c>
      <c r="G18752" s="86" t="s">
        <v>22113</v>
      </c>
      <c r="H18752" s="85" t="s">
        <v>1</v>
      </c>
      <c r="I18752" s="85">
        <v>1</v>
      </c>
      <c r="J18752" s="88">
        <v>2.0222984926770158</v>
      </c>
      <c r="K18752" s="146">
        <v>2.6166902444141762</v>
      </c>
      <c r="L18752" s="147">
        <v>3.0002286544303562E-8</v>
      </c>
      <c r="M18752" s="147">
        <v>0.10479118218625159</v>
      </c>
      <c r="N18752" s="87">
        <v>15.286494749638161</v>
      </c>
      <c r="O18752" s="88">
        <v>1.6642148644603909</v>
      </c>
      <c r="P18752" s="89">
        <v>108.8683109971816</v>
      </c>
    </row>
    <row r="18753" spans="1:16">
      <c r="A18753" s="75" t="s">
        <v>32133</v>
      </c>
      <c r="B18753" s="85">
        <v>18749</v>
      </c>
      <c r="C18753" s="85">
        <v>20656</v>
      </c>
      <c r="D18753" s="85">
        <v>18749</v>
      </c>
      <c r="E18753" s="86" t="s">
        <v>32132</v>
      </c>
      <c r="F18753" s="85" t="s">
        <v>887</v>
      </c>
      <c r="G18753" s="86" t="s">
        <v>22113</v>
      </c>
      <c r="H18753" s="85" t="s">
        <v>1</v>
      </c>
      <c r="I18753" s="85">
        <v>1</v>
      </c>
      <c r="J18753" s="88">
        <v>2.0327029434896349</v>
      </c>
      <c r="K18753" s="146">
        <v>2.6318465918142335</v>
      </c>
      <c r="L18753" s="147">
        <v>3.0042397564932253E-8</v>
      </c>
      <c r="M18753" s="147">
        <v>0.1051882408915317</v>
      </c>
      <c r="N18753" s="87">
        <v>15.3109304767759</v>
      </c>
      <c r="O18753" s="88">
        <v>1.673102877760354</v>
      </c>
      <c r="P18753" s="89">
        <v>109.27506204134157</v>
      </c>
    </row>
    <row r="18754" spans="1:16">
      <c r="A18754" s="75" t="s">
        <v>22114</v>
      </c>
      <c r="B18754" s="85">
        <v>18750</v>
      </c>
      <c r="C18754" s="85">
        <v>13529</v>
      </c>
      <c r="D18754" s="85">
        <v>18750</v>
      </c>
      <c r="E18754" s="86" t="s">
        <v>22115</v>
      </c>
      <c r="F18754" s="85" t="s">
        <v>55</v>
      </c>
      <c r="G18754" s="86" t="s">
        <v>22116</v>
      </c>
      <c r="H18754" s="85" t="s">
        <v>1</v>
      </c>
      <c r="I18754" s="85">
        <v>1</v>
      </c>
      <c r="J18754" s="88">
        <v>1.2814092488315421</v>
      </c>
      <c r="K18754" s="146">
        <v>1.5233127163111344</v>
      </c>
      <c r="L18754" s="147">
        <v>1.5571886044922841E-8</v>
      </c>
      <c r="M18754" s="147">
        <v>5.966283874521168E-2</v>
      </c>
      <c r="N18754" s="87">
        <v>8.7051943579707256</v>
      </c>
      <c r="O18754" s="88">
        <v>1.0417692584065921</v>
      </c>
      <c r="P18754" s="89">
        <v>119.67214235173489</v>
      </c>
    </row>
    <row r="18755" spans="1:16">
      <c r="A18755" s="75" t="s">
        <v>32128</v>
      </c>
      <c r="B18755" s="85">
        <v>18751</v>
      </c>
      <c r="C18755" s="85">
        <v>20653</v>
      </c>
      <c r="D18755" s="85">
        <v>18751</v>
      </c>
      <c r="E18755" s="86" t="s">
        <v>32129</v>
      </c>
      <c r="F18755" s="85" t="s">
        <v>38</v>
      </c>
      <c r="G18755" s="86" t="s">
        <v>22116</v>
      </c>
      <c r="H18755" s="85" t="s">
        <v>1</v>
      </c>
      <c r="I18755" s="85">
        <v>1</v>
      </c>
      <c r="J18755" s="88">
        <v>1.283332921818342</v>
      </c>
      <c r="K18755" s="146">
        <v>1.4823604701794009</v>
      </c>
      <c r="L18755" s="147">
        <v>1.5893292540175591E-8</v>
      </c>
      <c r="M18755" s="147">
        <v>5.5373478728611807E-2</v>
      </c>
      <c r="N18755" s="87">
        <v>8.1596410921355886</v>
      </c>
      <c r="O18755" s="88">
        <v>1.0463160829456439</v>
      </c>
      <c r="P18755" s="89">
        <v>128.23065023706772</v>
      </c>
    </row>
    <row r="18756" spans="1:16">
      <c r="A18756" s="75" t="s">
        <v>32130</v>
      </c>
      <c r="B18756" s="85">
        <v>18752</v>
      </c>
      <c r="C18756" s="85">
        <v>20654</v>
      </c>
      <c r="D18756" s="85">
        <v>18752</v>
      </c>
      <c r="E18756" s="86" t="s">
        <v>32129</v>
      </c>
      <c r="F18756" s="85" t="s">
        <v>887</v>
      </c>
      <c r="G18756" s="86" t="s">
        <v>22116</v>
      </c>
      <c r="H18756" s="85" t="s">
        <v>1</v>
      </c>
      <c r="I18756" s="85">
        <v>1</v>
      </c>
      <c r="J18756" s="88">
        <v>0.96213504588793597</v>
      </c>
      <c r="K18756" s="146">
        <v>1.4406660447072428</v>
      </c>
      <c r="L18756" s="147">
        <v>1.1356484672444321E-8</v>
      </c>
      <c r="M18756" s="147">
        <v>5.3785247614934951E-2</v>
      </c>
      <c r="N18756" s="87">
        <v>8.6181639632468432</v>
      </c>
      <c r="O18756" s="88">
        <v>0.7297232202352425</v>
      </c>
      <c r="P18756" s="89">
        <v>84.672700977520464</v>
      </c>
    </row>
    <row r="18757" spans="1:16">
      <c r="A18757" s="75" t="s">
        <v>22117</v>
      </c>
      <c r="B18757" s="85">
        <v>18753</v>
      </c>
      <c r="C18757" s="85">
        <v>13530</v>
      </c>
      <c r="D18757" s="85">
        <v>18753</v>
      </c>
      <c r="E18757" s="86" t="s">
        <v>22118</v>
      </c>
      <c r="F18757" s="85" t="s">
        <v>55</v>
      </c>
      <c r="G18757" s="86" t="s">
        <v>22119</v>
      </c>
      <c r="H18757" s="85" t="s">
        <v>260</v>
      </c>
      <c r="I18757" s="85">
        <v>1</v>
      </c>
      <c r="J18757" s="88">
        <v>9140433.7457812186</v>
      </c>
      <c r="K18757" s="146">
        <v>15538385.748935468</v>
      </c>
      <c r="L18757" s="147">
        <v>5.7816723068116513E-2</v>
      </c>
      <c r="M18757" s="147">
        <v>795009.44019910716</v>
      </c>
      <c r="N18757" s="87">
        <v>100144324.6812001</v>
      </c>
      <c r="O18757" s="88">
        <v>8163712.837167629</v>
      </c>
      <c r="P18757" s="89">
        <v>81.51947564833084</v>
      </c>
    </row>
    <row r="18758" spans="1:16">
      <c r="A18758" s="75" t="s">
        <v>32134</v>
      </c>
      <c r="B18758" s="85">
        <v>18754</v>
      </c>
      <c r="C18758" s="85">
        <v>20657</v>
      </c>
      <c r="D18758" s="85">
        <v>18754</v>
      </c>
      <c r="E18758" s="86" t="s">
        <v>32135</v>
      </c>
      <c r="F18758" s="85" t="s">
        <v>429</v>
      </c>
      <c r="G18758" s="86" t="s">
        <v>22119</v>
      </c>
      <c r="H18758" s="85" t="s">
        <v>260</v>
      </c>
      <c r="I18758" s="85">
        <v>1</v>
      </c>
      <c r="J18758" s="88">
        <v>9140433.7457812168</v>
      </c>
      <c r="K18758" s="146">
        <v>15538385.748935474</v>
      </c>
      <c r="L18758" s="147">
        <v>5.781672306811652E-2</v>
      </c>
      <c r="M18758" s="147">
        <v>795009.44019910728</v>
      </c>
      <c r="N18758" s="87">
        <v>100144324.6812001</v>
      </c>
      <c r="O18758" s="88">
        <v>8163712.8371676281</v>
      </c>
      <c r="P18758" s="89">
        <v>81.519475648330825</v>
      </c>
    </row>
    <row r="18759" spans="1:16">
      <c r="A18759" s="75" t="s">
        <v>32136</v>
      </c>
      <c r="B18759" s="85">
        <v>18755</v>
      </c>
      <c r="C18759" s="85">
        <v>20658</v>
      </c>
      <c r="D18759" s="85">
        <v>18755</v>
      </c>
      <c r="E18759" s="86" t="s">
        <v>32135</v>
      </c>
      <c r="F18759" s="85" t="s">
        <v>38</v>
      </c>
      <c r="G18759" s="86" t="s">
        <v>22119</v>
      </c>
      <c r="H18759" s="85" t="s">
        <v>260</v>
      </c>
      <c r="I18759" s="85">
        <v>1</v>
      </c>
      <c r="J18759" s="88">
        <v>9140433.7457812168</v>
      </c>
      <c r="K18759" s="146">
        <v>15538385.748935474</v>
      </c>
      <c r="L18759" s="147">
        <v>5.781672306811652E-2</v>
      </c>
      <c r="M18759" s="147">
        <v>795009.44019910728</v>
      </c>
      <c r="N18759" s="87">
        <v>100144324.6812001</v>
      </c>
      <c r="O18759" s="88">
        <v>8163712.8371676281</v>
      </c>
      <c r="P18759" s="89">
        <v>81.519475648330825</v>
      </c>
    </row>
    <row r="18760" spans="1:16">
      <c r="A18760" s="75" t="s">
        <v>22120</v>
      </c>
      <c r="B18760" s="85">
        <v>18756</v>
      </c>
      <c r="C18760" s="85">
        <v>13531</v>
      </c>
      <c r="D18760" s="85">
        <v>18756</v>
      </c>
      <c r="E18760" s="86" t="s">
        <v>22121</v>
      </c>
      <c r="F18760" s="85" t="s">
        <v>55</v>
      </c>
      <c r="G18760" s="86" t="s">
        <v>22122</v>
      </c>
      <c r="H18760" s="85" t="s">
        <v>1</v>
      </c>
      <c r="I18760" s="85">
        <v>1</v>
      </c>
      <c r="J18760" s="88">
        <v>4.8774348842773652</v>
      </c>
      <c r="K18760" s="146">
        <v>7.2352904431200837</v>
      </c>
      <c r="L18760" s="147">
        <v>2.3862605114257991E-8</v>
      </c>
      <c r="M18760" s="147">
        <v>0.85634350577636187</v>
      </c>
      <c r="N18760" s="87">
        <v>115.70522594292051</v>
      </c>
      <c r="O18760" s="88">
        <v>4.1372469000231211</v>
      </c>
      <c r="P18760" s="89">
        <v>35.756785108946595</v>
      </c>
    </row>
    <row r="18761" spans="1:16">
      <c r="A18761" s="75" t="s">
        <v>32137</v>
      </c>
      <c r="B18761" s="85">
        <v>18757</v>
      </c>
      <c r="C18761" s="85">
        <v>20659</v>
      </c>
      <c r="D18761" s="85">
        <v>18757</v>
      </c>
      <c r="E18761" s="86" t="s">
        <v>32138</v>
      </c>
      <c r="F18761" s="85" t="s">
        <v>429</v>
      </c>
      <c r="G18761" s="86" t="s">
        <v>22122</v>
      </c>
      <c r="H18761" s="85" t="s">
        <v>1</v>
      </c>
      <c r="I18761" s="85">
        <v>1</v>
      </c>
      <c r="J18761" s="88">
        <v>4.5144289911203694</v>
      </c>
      <c r="K18761" s="146">
        <v>6.3604490857012435</v>
      </c>
      <c r="L18761" s="147">
        <v>2.2103824083781968E-8</v>
      </c>
      <c r="M18761" s="147">
        <v>0.81674653200559355</v>
      </c>
      <c r="N18761" s="87">
        <v>111.1080291376032</v>
      </c>
      <c r="O18761" s="88">
        <v>3.8732374411637278</v>
      </c>
      <c r="P18761" s="89">
        <v>34.860103911724202</v>
      </c>
    </row>
    <row r="18762" spans="1:16">
      <c r="A18762" s="75" t="s">
        <v>32139</v>
      </c>
      <c r="B18762" s="85">
        <v>18758</v>
      </c>
      <c r="C18762" s="85">
        <v>20660</v>
      </c>
      <c r="D18762" s="85">
        <v>18758</v>
      </c>
      <c r="E18762" s="86" t="s">
        <v>32138</v>
      </c>
      <c r="F18762" s="85" t="s">
        <v>38</v>
      </c>
      <c r="G18762" s="86" t="s">
        <v>22122</v>
      </c>
      <c r="H18762" s="85" t="s">
        <v>1</v>
      </c>
      <c r="I18762" s="85">
        <v>1</v>
      </c>
      <c r="J18762" s="88">
        <v>4.8084335688283666</v>
      </c>
      <c r="K18762" s="146">
        <v>7.1753266604459647</v>
      </c>
      <c r="L18762" s="147">
        <v>2.3507207753794211E-8</v>
      </c>
      <c r="M18762" s="147">
        <v>0.84661187507392455</v>
      </c>
      <c r="N18762" s="87">
        <v>114.6324617280128</v>
      </c>
      <c r="O18762" s="88">
        <v>4.0705138825486662</v>
      </c>
      <c r="P18762" s="89">
        <v>35.509259952968037</v>
      </c>
    </row>
    <row r="18763" spans="1:16">
      <c r="A18763" s="75" t="s">
        <v>22123</v>
      </c>
      <c r="B18763" s="85">
        <v>18759</v>
      </c>
      <c r="C18763" s="85">
        <v>13532</v>
      </c>
      <c r="D18763" s="85">
        <v>18759</v>
      </c>
      <c r="E18763" s="86" t="s">
        <v>22124</v>
      </c>
      <c r="F18763" s="85" t="s">
        <v>38</v>
      </c>
      <c r="G18763" s="86" t="s">
        <v>22125</v>
      </c>
      <c r="H18763" s="85" t="s">
        <v>945</v>
      </c>
      <c r="I18763" s="85">
        <v>1</v>
      </c>
      <c r="J18763" s="88">
        <v>154.21812616195871</v>
      </c>
      <c r="K18763" s="146">
        <v>206.0673018839455</v>
      </c>
      <c r="L18763" s="147">
        <v>2.7924047302906371E-6</v>
      </c>
      <c r="M18763" s="147">
        <v>17.5572089071213</v>
      </c>
      <c r="N18763" s="87">
        <v>2368.8103921235652</v>
      </c>
      <c r="O18763" s="88">
        <v>136.16353142145391</v>
      </c>
      <c r="P18763" s="89">
        <v>57.481819513375036</v>
      </c>
    </row>
    <row r="18764" spans="1:16">
      <c r="A18764" s="75" t="s">
        <v>22126</v>
      </c>
      <c r="B18764" s="85">
        <v>18760</v>
      </c>
      <c r="C18764" s="85">
        <v>13533</v>
      </c>
      <c r="D18764" s="85">
        <v>18760</v>
      </c>
      <c r="E18764" s="86" t="s">
        <v>22124</v>
      </c>
      <c r="F18764" s="85" t="s">
        <v>11</v>
      </c>
      <c r="G18764" s="86" t="s">
        <v>22125</v>
      </c>
      <c r="H18764" s="85" t="s">
        <v>945</v>
      </c>
      <c r="I18764" s="85">
        <v>1</v>
      </c>
      <c r="J18764" s="88">
        <v>116.06458522902111</v>
      </c>
      <c r="K18764" s="146">
        <v>152.30267729330509</v>
      </c>
      <c r="L18764" s="147">
        <v>1.7881770866462671E-6</v>
      </c>
      <c r="M18764" s="147">
        <v>16.22738698968951</v>
      </c>
      <c r="N18764" s="87">
        <v>2165.4973454282281</v>
      </c>
      <c r="O18764" s="88">
        <v>102.238583421973</v>
      </c>
      <c r="P18764" s="89">
        <v>47.212518471942651</v>
      </c>
    </row>
    <row r="18765" spans="1:16">
      <c r="A18765" s="75" t="s">
        <v>32140</v>
      </c>
      <c r="B18765" s="85">
        <v>18761</v>
      </c>
      <c r="C18765" s="85">
        <v>20661</v>
      </c>
      <c r="D18765" s="85">
        <v>18761</v>
      </c>
      <c r="E18765" s="86" t="s">
        <v>32141</v>
      </c>
      <c r="F18765" s="85" t="s">
        <v>38</v>
      </c>
      <c r="G18765" s="86" t="s">
        <v>22125</v>
      </c>
      <c r="H18765" s="85" t="s">
        <v>945</v>
      </c>
      <c r="I18765" s="85">
        <v>1</v>
      </c>
      <c r="J18765" s="88">
        <v>137.78360938633699</v>
      </c>
      <c r="K18765" s="146">
        <v>185.96667586617986</v>
      </c>
      <c r="L18765" s="147">
        <v>2.707598572666922E-6</v>
      </c>
      <c r="M18765" s="147">
        <v>15.34890742244249</v>
      </c>
      <c r="N18765" s="87">
        <v>2124.4680990606662</v>
      </c>
      <c r="O18765" s="88">
        <v>121.24371702944759</v>
      </c>
      <c r="P18765" s="89">
        <v>57.070151857331027</v>
      </c>
    </row>
    <row r="18766" spans="1:16">
      <c r="A18766" s="75" t="s">
        <v>32142</v>
      </c>
      <c r="B18766" s="85">
        <v>18762</v>
      </c>
      <c r="C18766" s="85">
        <v>20662</v>
      </c>
      <c r="D18766" s="85">
        <v>18762</v>
      </c>
      <c r="E18766" s="86" t="s">
        <v>32141</v>
      </c>
      <c r="F18766" s="85" t="s">
        <v>11</v>
      </c>
      <c r="G18766" s="86" t="s">
        <v>22125</v>
      </c>
      <c r="H18766" s="85" t="s">
        <v>945</v>
      </c>
      <c r="I18766" s="85">
        <v>1</v>
      </c>
      <c r="J18766" s="88">
        <v>108.2033591013805</v>
      </c>
      <c r="K18766" s="146">
        <v>143.72258043038599</v>
      </c>
      <c r="L18766" s="147">
        <v>1.7500155592037279E-6</v>
      </c>
      <c r="M18766" s="147">
        <v>15.11089718695578</v>
      </c>
      <c r="N18766" s="87">
        <v>2043.9990935133339</v>
      </c>
      <c r="O18766" s="88">
        <v>95.189631540876462</v>
      </c>
      <c r="P18766" s="89">
        <v>46.570290487389343</v>
      </c>
    </row>
    <row r="18767" spans="1:16">
      <c r="A18767" s="75" t="s">
        <v>22127</v>
      </c>
      <c r="B18767" s="85">
        <v>18763</v>
      </c>
      <c r="C18767" s="85">
        <v>13534</v>
      </c>
      <c r="D18767" s="85">
        <v>18763</v>
      </c>
      <c r="E18767" s="86" t="s">
        <v>22128</v>
      </c>
      <c r="F18767" s="85" t="s">
        <v>55</v>
      </c>
      <c r="G18767" s="86" t="s">
        <v>22129</v>
      </c>
      <c r="H18767" s="85" t="s">
        <v>1</v>
      </c>
      <c r="I18767" s="85">
        <v>1</v>
      </c>
      <c r="J18767" s="88">
        <v>30.176263304544211</v>
      </c>
      <c r="K18767" s="146">
        <v>336.29855594154105</v>
      </c>
      <c r="L18767" s="147">
        <v>4.1089342981230062E-7</v>
      </c>
      <c r="M18767" s="147">
        <v>5.3818334504795597</v>
      </c>
      <c r="N18767" s="87">
        <v>369.25188179375328</v>
      </c>
      <c r="O18767" s="88">
        <v>26.192780568584521</v>
      </c>
      <c r="P18767" s="89">
        <v>70.934724669093427</v>
      </c>
    </row>
    <row r="18768" spans="1:16">
      <c r="A18768" s="75" t="s">
        <v>32148</v>
      </c>
      <c r="B18768" s="85">
        <v>18764</v>
      </c>
      <c r="C18768" s="85">
        <v>20667</v>
      </c>
      <c r="D18768" s="85">
        <v>18764</v>
      </c>
      <c r="E18768" s="86" t="s">
        <v>32149</v>
      </c>
      <c r="F18768" s="85" t="s">
        <v>283</v>
      </c>
      <c r="G18768" s="86" t="s">
        <v>22129</v>
      </c>
      <c r="H18768" s="85" t="s">
        <v>1</v>
      </c>
      <c r="I18768" s="85">
        <v>1</v>
      </c>
      <c r="J18768" s="88">
        <v>36.265928555299851</v>
      </c>
      <c r="K18768" s="146">
        <v>342.11223300997506</v>
      </c>
      <c r="L18768" s="147">
        <v>4.3622866489533458E-7</v>
      </c>
      <c r="M18768" s="147">
        <v>5.369464862489763</v>
      </c>
      <c r="N18768" s="87">
        <v>409.69795358096661</v>
      </c>
      <c r="O18768" s="88">
        <v>31.068752619821041</v>
      </c>
      <c r="P18768" s="89">
        <v>75.833311707477378</v>
      </c>
    </row>
    <row r="18769" spans="1:16">
      <c r="A18769" s="75" t="s">
        <v>32150</v>
      </c>
      <c r="B18769" s="85">
        <v>18765</v>
      </c>
      <c r="C18769" s="85">
        <v>20668</v>
      </c>
      <c r="D18769" s="85">
        <v>18765</v>
      </c>
      <c r="E18769" s="86" t="s">
        <v>32149</v>
      </c>
      <c r="F18769" s="85" t="s">
        <v>38</v>
      </c>
      <c r="G18769" s="86" t="s">
        <v>22129</v>
      </c>
      <c r="H18769" s="85" t="s">
        <v>1</v>
      </c>
      <c r="I18769" s="85">
        <v>1</v>
      </c>
      <c r="J18769" s="88">
        <v>26.20621468016077</v>
      </c>
      <c r="K18769" s="146">
        <v>332.46786856742472</v>
      </c>
      <c r="L18769" s="147">
        <v>3.9423310806204061E-7</v>
      </c>
      <c r="M18769" s="147">
        <v>5.3731004438882497</v>
      </c>
      <c r="N18769" s="87">
        <v>341.87230603736663</v>
      </c>
      <c r="O18769" s="88">
        <v>23.000560033458381</v>
      </c>
      <c r="P18769" s="89">
        <v>67.278219461696978</v>
      </c>
    </row>
    <row r="18770" spans="1:16">
      <c r="A18770" s="75" t="s">
        <v>22130</v>
      </c>
      <c r="B18770" s="85">
        <v>18766</v>
      </c>
      <c r="C18770" s="85">
        <v>13535</v>
      </c>
      <c r="D18770" s="85">
        <v>18766</v>
      </c>
      <c r="E18770" s="86" t="s">
        <v>22131</v>
      </c>
      <c r="F18770" s="85" t="s">
        <v>55</v>
      </c>
      <c r="G18770" s="86" t="s">
        <v>22132</v>
      </c>
      <c r="H18770" s="85" t="s">
        <v>1</v>
      </c>
      <c r="I18770" s="85">
        <v>1</v>
      </c>
      <c r="J18770" s="88">
        <v>5.6036668285835427</v>
      </c>
      <c r="K18770" s="146">
        <v>140.79816012978432</v>
      </c>
      <c r="L18770" s="147">
        <v>9.6312398196341797E-8</v>
      </c>
      <c r="M18770" s="147">
        <v>1.699711945274506</v>
      </c>
      <c r="N18770" s="87">
        <v>67.331047308360084</v>
      </c>
      <c r="O18770" s="88">
        <v>4.8398752617494187</v>
      </c>
      <c r="P18770" s="89">
        <v>71.881776019077023</v>
      </c>
    </row>
    <row r="18771" spans="1:16">
      <c r="A18771" s="75" t="s">
        <v>32151</v>
      </c>
      <c r="B18771" s="85">
        <v>18767</v>
      </c>
      <c r="C18771" s="85">
        <v>20669</v>
      </c>
      <c r="D18771" s="85">
        <v>18767</v>
      </c>
      <c r="E18771" s="86" t="s">
        <v>32152</v>
      </c>
      <c r="F18771" s="85" t="s">
        <v>283</v>
      </c>
      <c r="G18771" s="86" t="s">
        <v>22132</v>
      </c>
      <c r="H18771" s="85" t="s">
        <v>1</v>
      </c>
      <c r="I18771" s="85">
        <v>1</v>
      </c>
      <c r="J18771" s="88">
        <v>5.6448116439430471</v>
      </c>
      <c r="K18771" s="146">
        <v>140.73700348732083</v>
      </c>
      <c r="L18771" s="147">
        <v>9.63020630023045E-8</v>
      </c>
      <c r="M18771" s="147">
        <v>1.6848991970951981</v>
      </c>
      <c r="N18771" s="87">
        <v>66.207853848460488</v>
      </c>
      <c r="O18771" s="88">
        <v>4.8521890124098954</v>
      </c>
      <c r="P18771" s="89">
        <v>73.287211869392465</v>
      </c>
    </row>
    <row r="18772" spans="1:16">
      <c r="A18772" s="75" t="s">
        <v>32153</v>
      </c>
      <c r="B18772" s="85">
        <v>18768</v>
      </c>
      <c r="C18772" s="85">
        <v>20670</v>
      </c>
      <c r="D18772" s="85">
        <v>18768</v>
      </c>
      <c r="E18772" s="86" t="s">
        <v>32152</v>
      </c>
      <c r="F18772" s="85" t="s">
        <v>38</v>
      </c>
      <c r="G18772" s="86" t="s">
        <v>22132</v>
      </c>
      <c r="H18772" s="85" t="s">
        <v>1</v>
      </c>
      <c r="I18772" s="85">
        <v>1</v>
      </c>
      <c r="J18772" s="88">
        <v>4.9829797418617829</v>
      </c>
      <c r="K18772" s="146">
        <v>140.38913029859575</v>
      </c>
      <c r="L18772" s="147">
        <v>9.3632423855077232E-8</v>
      </c>
      <c r="M18772" s="147">
        <v>1.711904485201126</v>
      </c>
      <c r="N18772" s="87">
        <v>66.310474942316773</v>
      </c>
      <c r="O18772" s="88">
        <v>4.3881151115141064</v>
      </c>
      <c r="P18772" s="89">
        <v>66.175293048817863</v>
      </c>
    </row>
    <row r="18773" spans="1:16">
      <c r="A18773" s="75" t="s">
        <v>3601</v>
      </c>
      <c r="B18773" s="85">
        <v>18769</v>
      </c>
      <c r="C18773" s="85">
        <v>1948</v>
      </c>
      <c r="D18773" s="85">
        <v>18769</v>
      </c>
      <c r="E18773" s="86" t="s">
        <v>3598</v>
      </c>
      <c r="F18773" s="85" t="s">
        <v>38</v>
      </c>
      <c r="G18773" s="86" t="s">
        <v>3602</v>
      </c>
      <c r="H18773" s="85" t="s">
        <v>1</v>
      </c>
      <c r="I18773" s="85">
        <v>1</v>
      </c>
      <c r="J18773" s="88">
        <v>2.1140167585025278</v>
      </c>
      <c r="K18773" s="146">
        <v>2.8096465227685541</v>
      </c>
      <c r="L18773" s="147">
        <v>2.9212525813159559E-8</v>
      </c>
      <c r="M18773" s="147">
        <v>8.0461774724885166E-2</v>
      </c>
      <c r="N18773" s="87">
        <v>22.46787482673048</v>
      </c>
      <c r="O18773" s="88">
        <v>1.7646445642964841</v>
      </c>
      <c r="P18773" s="89">
        <v>78.54078669679302</v>
      </c>
    </row>
    <row r="18774" spans="1:16">
      <c r="A18774" s="75" t="s">
        <v>3605</v>
      </c>
      <c r="B18774" s="85">
        <v>18770</v>
      </c>
      <c r="C18774" s="85">
        <v>1951</v>
      </c>
      <c r="D18774" s="85">
        <v>18770</v>
      </c>
      <c r="E18774" s="86" t="s">
        <v>3598</v>
      </c>
      <c r="F18774" s="85" t="s">
        <v>11</v>
      </c>
      <c r="G18774" s="86" t="s">
        <v>3602</v>
      </c>
      <c r="H18774" s="85" t="s">
        <v>1</v>
      </c>
      <c r="I18774" s="85">
        <v>1</v>
      </c>
      <c r="J18774" s="88">
        <v>1.8727509789239669</v>
      </c>
      <c r="K18774" s="146">
        <v>2.3459134381628104</v>
      </c>
      <c r="L18774" s="147">
        <v>2.9987735959372752E-8</v>
      </c>
      <c r="M18774" s="147">
        <v>9.280645738327177E-2</v>
      </c>
      <c r="N18774" s="87">
        <v>23.181724601960791</v>
      </c>
      <c r="O18774" s="88">
        <v>1.5700855209590689</v>
      </c>
      <c r="P18774" s="89">
        <v>67.729452744265004</v>
      </c>
    </row>
    <row r="18775" spans="1:16">
      <c r="A18775" s="75" t="s">
        <v>3613</v>
      </c>
      <c r="B18775" s="85">
        <v>18771</v>
      </c>
      <c r="C18775" s="85">
        <v>1956</v>
      </c>
      <c r="D18775" s="85">
        <v>18771</v>
      </c>
      <c r="E18775" s="86" t="s">
        <v>3609</v>
      </c>
      <c r="F18775" s="85" t="s">
        <v>509</v>
      </c>
      <c r="G18775" s="86" t="s">
        <v>3602</v>
      </c>
      <c r="H18775" s="85" t="s">
        <v>1</v>
      </c>
      <c r="I18775" s="85">
        <v>1</v>
      </c>
      <c r="J18775" s="88">
        <v>1.1158336033484111</v>
      </c>
      <c r="K18775" s="146">
        <v>1.8877610117433514</v>
      </c>
      <c r="L18775" s="147">
        <v>3.8603911482148558E-8</v>
      </c>
      <c r="M18775" s="147">
        <v>0.1059533253234277</v>
      </c>
      <c r="N18775" s="87">
        <v>14.026587961690201</v>
      </c>
      <c r="O18775" s="88">
        <v>0.93830387785064029</v>
      </c>
      <c r="P18775" s="89">
        <v>66.89466322197255</v>
      </c>
    </row>
    <row r="18776" spans="1:16">
      <c r="A18776" s="75" t="s">
        <v>3617</v>
      </c>
      <c r="B18776" s="85">
        <v>18772</v>
      </c>
      <c r="C18776" s="85">
        <v>1960</v>
      </c>
      <c r="D18776" s="85">
        <v>18772</v>
      </c>
      <c r="E18776" s="86" t="s">
        <v>3609</v>
      </c>
      <c r="F18776" s="85" t="s">
        <v>38</v>
      </c>
      <c r="G18776" s="86" t="s">
        <v>3602</v>
      </c>
      <c r="H18776" s="85" t="s">
        <v>1</v>
      </c>
      <c r="I18776" s="85">
        <v>1</v>
      </c>
      <c r="J18776" s="88">
        <v>1.736663167449068</v>
      </c>
      <c r="K18776" s="146">
        <v>2.7128872126187966</v>
      </c>
      <c r="L18776" s="147">
        <v>4.1189869428632779E-8</v>
      </c>
      <c r="M18776" s="147">
        <v>0.13289818267427389</v>
      </c>
      <c r="N18776" s="87">
        <v>21.664995983287181</v>
      </c>
      <c r="O18776" s="88">
        <v>1.47350419801706</v>
      </c>
      <c r="P18776" s="89">
        <v>68.013130450324155</v>
      </c>
    </row>
    <row r="18777" spans="1:16">
      <c r="A18777" s="75" t="s">
        <v>3621</v>
      </c>
      <c r="B18777" s="85">
        <v>18773</v>
      </c>
      <c r="C18777" s="85">
        <v>1964</v>
      </c>
      <c r="D18777" s="85">
        <v>18773</v>
      </c>
      <c r="E18777" s="86" t="s">
        <v>3609</v>
      </c>
      <c r="F18777" s="85" t="s">
        <v>11</v>
      </c>
      <c r="G18777" s="86" t="s">
        <v>3602</v>
      </c>
      <c r="H18777" s="85" t="s">
        <v>1</v>
      </c>
      <c r="I18777" s="85">
        <v>1</v>
      </c>
      <c r="J18777" s="88">
        <v>1.5788375982193841</v>
      </c>
      <c r="K18777" s="146">
        <v>2.3156492990397295</v>
      </c>
      <c r="L18777" s="147">
        <v>3.904939488894218E-8</v>
      </c>
      <c r="M18777" s="147">
        <v>0.15800140105381999</v>
      </c>
      <c r="N18777" s="87">
        <v>23.899163120263079</v>
      </c>
      <c r="O18777" s="88">
        <v>1.3671437117620051</v>
      </c>
      <c r="P18777" s="89">
        <v>57.204668836410526</v>
      </c>
    </row>
    <row r="18778" spans="1:16">
      <c r="A18778" s="75" t="s">
        <v>3631</v>
      </c>
      <c r="B18778" s="85">
        <v>18774</v>
      </c>
      <c r="C18778" s="85">
        <v>1971</v>
      </c>
      <c r="D18778" s="85">
        <v>18774</v>
      </c>
      <c r="E18778" s="86" t="s">
        <v>3627</v>
      </c>
      <c r="F18778" s="85" t="s">
        <v>139</v>
      </c>
      <c r="G18778" s="86" t="s">
        <v>3602</v>
      </c>
      <c r="H18778" s="85" t="s">
        <v>1</v>
      </c>
      <c r="I18778" s="85">
        <v>1</v>
      </c>
      <c r="J18778" s="88">
        <v>2.7833865583616362</v>
      </c>
      <c r="K18778" s="146">
        <v>4.0394859962372633</v>
      </c>
      <c r="L18778" s="147">
        <v>3.3743451080151599E-8</v>
      </c>
      <c r="M18778" s="147">
        <v>0.22036191287724791</v>
      </c>
      <c r="N18778" s="87">
        <v>37.420543134989458</v>
      </c>
      <c r="O18778" s="88">
        <v>2.2303830178785682</v>
      </c>
      <c r="P18778" s="89">
        <v>59.603170638992829</v>
      </c>
    </row>
    <row r="18779" spans="1:16">
      <c r="A18779" s="75" t="s">
        <v>8335</v>
      </c>
      <c r="B18779" s="85">
        <v>18775</v>
      </c>
      <c r="C18779" s="85">
        <v>5553</v>
      </c>
      <c r="D18779" s="85">
        <v>18775</v>
      </c>
      <c r="E18779" s="86" t="s">
        <v>8332</v>
      </c>
      <c r="F18779" s="85" t="s">
        <v>38</v>
      </c>
      <c r="G18779" s="86" t="s">
        <v>3602</v>
      </c>
      <c r="H18779" s="85" t="s">
        <v>1</v>
      </c>
      <c r="I18779" s="85">
        <v>1</v>
      </c>
      <c r="J18779" s="88">
        <v>4.6727668068739572</v>
      </c>
      <c r="K18779" s="146">
        <v>6.6430450120367226</v>
      </c>
      <c r="L18779" s="147">
        <v>3.663794053296268E-8</v>
      </c>
      <c r="M18779" s="147">
        <v>0.40054990039586652</v>
      </c>
      <c r="N18779" s="87">
        <v>62.540086582431961</v>
      </c>
      <c r="O18779" s="88">
        <v>4.0921663724470081</v>
      </c>
      <c r="P18779" s="89">
        <v>65.432694389593834</v>
      </c>
    </row>
    <row r="18780" spans="1:16">
      <c r="A18780" s="75" t="s">
        <v>8338</v>
      </c>
      <c r="B18780" s="85">
        <v>18776</v>
      </c>
      <c r="C18780" s="85">
        <v>5556</v>
      </c>
      <c r="D18780" s="85">
        <v>18776</v>
      </c>
      <c r="E18780" s="86" t="s">
        <v>8332</v>
      </c>
      <c r="F18780" s="85" t="s">
        <v>11</v>
      </c>
      <c r="G18780" s="86" t="s">
        <v>3602</v>
      </c>
      <c r="H18780" s="85" t="s">
        <v>1</v>
      </c>
      <c r="I18780" s="85">
        <v>1</v>
      </c>
      <c r="J18780" s="88">
        <v>3.35353802871676</v>
      </c>
      <c r="K18780" s="146">
        <v>4.6425701324727688</v>
      </c>
      <c r="L18780" s="147">
        <v>3.2505458257286171E-8</v>
      </c>
      <c r="M18780" s="147">
        <v>0.39155757405954311</v>
      </c>
      <c r="N18780" s="87">
        <v>58.07699665208775</v>
      </c>
      <c r="O18780" s="88">
        <v>2.9611513382893881</v>
      </c>
      <c r="P18780" s="89">
        <v>50.98664719231725</v>
      </c>
    </row>
    <row r="18781" spans="1:16">
      <c r="A18781" s="75" t="s">
        <v>10937</v>
      </c>
      <c r="B18781" s="85">
        <v>18777</v>
      </c>
      <c r="C18781" s="85">
        <v>7334</v>
      </c>
      <c r="D18781" s="85">
        <v>18777</v>
      </c>
      <c r="E18781" s="86" t="s">
        <v>10931</v>
      </c>
      <c r="F18781" s="85" t="s">
        <v>38</v>
      </c>
      <c r="G18781" s="86" t="s">
        <v>3602</v>
      </c>
      <c r="H18781" s="85" t="s">
        <v>1</v>
      </c>
      <c r="I18781" s="85">
        <v>1</v>
      </c>
      <c r="J18781" s="88">
        <v>2.87927671005587</v>
      </c>
      <c r="K18781" s="146">
        <v>4.0779420685764789</v>
      </c>
      <c r="L18781" s="147">
        <v>7.3100186398256203E-8</v>
      </c>
      <c r="M18781" s="147">
        <v>0.27202461647971332</v>
      </c>
      <c r="N18781" s="87">
        <v>35.435579204773319</v>
      </c>
      <c r="O18781" s="88">
        <v>2.4979821026940932</v>
      </c>
      <c r="P18781" s="89">
        <v>70.493615703552678</v>
      </c>
    </row>
    <row r="18782" spans="1:16">
      <c r="A18782" s="75" t="s">
        <v>10943</v>
      </c>
      <c r="B18782" s="85">
        <v>18778</v>
      </c>
      <c r="C18782" s="85">
        <v>7340</v>
      </c>
      <c r="D18782" s="85">
        <v>18778</v>
      </c>
      <c r="E18782" s="86" t="s">
        <v>10931</v>
      </c>
      <c r="F18782" s="85" t="s">
        <v>11</v>
      </c>
      <c r="G18782" s="86" t="s">
        <v>3602</v>
      </c>
      <c r="H18782" s="85" t="s">
        <v>1</v>
      </c>
      <c r="I18782" s="85">
        <v>1</v>
      </c>
      <c r="J18782" s="88">
        <v>2.1213627388799061</v>
      </c>
      <c r="K18782" s="146">
        <v>2.8457187329028302</v>
      </c>
      <c r="L18782" s="147">
        <v>5.8865717080499773E-8</v>
      </c>
      <c r="M18782" s="147">
        <v>0.26708464575446222</v>
      </c>
      <c r="N18782" s="87">
        <v>33.503834119627307</v>
      </c>
      <c r="O18782" s="88">
        <v>1.84743932388975</v>
      </c>
      <c r="P18782" s="89">
        <v>55.14113152821151</v>
      </c>
    </row>
    <row r="18783" spans="1:16">
      <c r="A18783" s="75" t="s">
        <v>11755</v>
      </c>
      <c r="B18783" s="85">
        <v>18779</v>
      </c>
      <c r="C18783" s="85">
        <v>7978</v>
      </c>
      <c r="D18783" s="85">
        <v>18779</v>
      </c>
      <c r="E18783" s="86" t="s">
        <v>11748</v>
      </c>
      <c r="F18783" s="85" t="s">
        <v>38</v>
      </c>
      <c r="G18783" s="86" t="s">
        <v>3602</v>
      </c>
      <c r="H18783" s="85" t="s">
        <v>1</v>
      </c>
      <c r="I18783" s="85">
        <v>1</v>
      </c>
      <c r="J18783" s="88">
        <v>2.5543898209590741</v>
      </c>
      <c r="K18783" s="146">
        <v>3.4710697093159726</v>
      </c>
      <c r="L18783" s="147">
        <v>4.9221027791577138E-8</v>
      </c>
      <c r="M18783" s="147">
        <v>0.23902724068316919</v>
      </c>
      <c r="N18783" s="87">
        <v>33.643901273178592</v>
      </c>
      <c r="O18783" s="88">
        <v>2.1778108118024022</v>
      </c>
      <c r="P18783" s="89">
        <v>64.731221094700587</v>
      </c>
    </row>
    <row r="18784" spans="1:16">
      <c r="A18784" s="75" t="s">
        <v>11760</v>
      </c>
      <c r="B18784" s="85">
        <v>18780</v>
      </c>
      <c r="C18784" s="85">
        <v>7983</v>
      </c>
      <c r="D18784" s="85">
        <v>18780</v>
      </c>
      <c r="E18784" s="86" t="s">
        <v>11748</v>
      </c>
      <c r="F18784" s="85" t="s">
        <v>11</v>
      </c>
      <c r="G18784" s="86" t="s">
        <v>3602</v>
      </c>
      <c r="H18784" s="85" t="s">
        <v>1</v>
      </c>
      <c r="I18784" s="85">
        <v>1</v>
      </c>
      <c r="J18784" s="88">
        <v>1.128118478699955</v>
      </c>
      <c r="K18784" s="146">
        <v>1.5138795966630472</v>
      </c>
      <c r="L18784" s="147">
        <v>4.8892147868119233E-8</v>
      </c>
      <c r="M18784" s="147">
        <v>0.17084275237414079</v>
      </c>
      <c r="N18784" s="87">
        <v>25.524130957272821</v>
      </c>
      <c r="O18784" s="88">
        <v>0.91109166632586069</v>
      </c>
      <c r="P18784" s="89">
        <v>35.695306055709416</v>
      </c>
    </row>
    <row r="18785" spans="1:16">
      <c r="A18785" s="75" t="s">
        <v>22133</v>
      </c>
      <c r="B18785" s="85">
        <v>18781</v>
      </c>
      <c r="C18785" s="85">
        <v>13536</v>
      </c>
      <c r="D18785" s="85">
        <v>18781</v>
      </c>
      <c r="E18785" s="86" t="s">
        <v>22134</v>
      </c>
      <c r="F18785" s="85" t="s">
        <v>55</v>
      </c>
      <c r="G18785" s="86" t="s">
        <v>3602</v>
      </c>
      <c r="H18785" s="85" t="s">
        <v>1</v>
      </c>
      <c r="I18785" s="85">
        <v>1</v>
      </c>
      <c r="J18785" s="88">
        <v>2.9587448677077322</v>
      </c>
      <c r="K18785" s="146">
        <v>4.2518158114682443</v>
      </c>
      <c r="L18785" s="147">
        <v>5.917334204904461E-8</v>
      </c>
      <c r="M18785" s="147">
        <v>0.38453779152928669</v>
      </c>
      <c r="N18785" s="87">
        <v>39.61332808860643</v>
      </c>
      <c r="O18785" s="88">
        <v>2.5752356865322099</v>
      </c>
      <c r="P18785" s="89">
        <v>65.009324154031333</v>
      </c>
    </row>
    <row r="18786" spans="1:16">
      <c r="A18786" s="75" t="s">
        <v>27641</v>
      </c>
      <c r="B18786" s="85">
        <v>18782</v>
      </c>
      <c r="C18786" s="85">
        <v>17314</v>
      </c>
      <c r="D18786" s="85">
        <v>18782</v>
      </c>
      <c r="E18786" s="86" t="s">
        <v>27640</v>
      </c>
      <c r="F18786" s="85" t="s">
        <v>509</v>
      </c>
      <c r="G18786" s="86" t="s">
        <v>3602</v>
      </c>
      <c r="H18786" s="85" t="s">
        <v>1</v>
      </c>
      <c r="I18786" s="85">
        <v>1</v>
      </c>
      <c r="J18786" s="88">
        <v>1.050379221913021</v>
      </c>
      <c r="K18786" s="146">
        <v>1.6577276793373719</v>
      </c>
      <c r="L18786" s="147">
        <v>4.3443151814526198E-8</v>
      </c>
      <c r="M18786" s="147">
        <v>0.13710121530649741</v>
      </c>
      <c r="N18786" s="87">
        <v>16.43908309156312</v>
      </c>
      <c r="O18786" s="88">
        <v>0.92924380721387501</v>
      </c>
      <c r="P18786" s="89">
        <v>56.526498591079104</v>
      </c>
    </row>
    <row r="18787" spans="1:16">
      <c r="A18787" s="75" t="s">
        <v>27643</v>
      </c>
      <c r="B18787" s="85">
        <v>18783</v>
      </c>
      <c r="C18787" s="85">
        <v>17316</v>
      </c>
      <c r="D18787" s="85">
        <v>18783</v>
      </c>
      <c r="E18787" s="86" t="s">
        <v>27640</v>
      </c>
      <c r="F18787" s="85" t="s">
        <v>38</v>
      </c>
      <c r="G18787" s="86" t="s">
        <v>3602</v>
      </c>
      <c r="H18787" s="85" t="s">
        <v>1</v>
      </c>
      <c r="I18787" s="85">
        <v>1</v>
      </c>
      <c r="J18787" s="88">
        <v>2.8409401731437671</v>
      </c>
      <c r="K18787" s="146">
        <v>4.0062913574616399</v>
      </c>
      <c r="L18787" s="147">
        <v>4.8367544268002389E-8</v>
      </c>
      <c r="M18787" s="147">
        <v>0.21775225243129129</v>
      </c>
      <c r="N18787" s="87">
        <v>39.494003021565831</v>
      </c>
      <c r="O18787" s="88">
        <v>2.512155190424386</v>
      </c>
      <c r="P18787" s="89">
        <v>63.608522768700226</v>
      </c>
    </row>
    <row r="18788" spans="1:16">
      <c r="A18788" s="75" t="s">
        <v>27645</v>
      </c>
      <c r="B18788" s="85">
        <v>18784</v>
      </c>
      <c r="C18788" s="85">
        <v>17318</v>
      </c>
      <c r="D18788" s="85">
        <v>18784</v>
      </c>
      <c r="E18788" s="86" t="s">
        <v>27640</v>
      </c>
      <c r="F18788" s="85" t="s">
        <v>11</v>
      </c>
      <c r="G18788" s="86" t="s">
        <v>3602</v>
      </c>
      <c r="H18788" s="85" t="s">
        <v>1</v>
      </c>
      <c r="I18788" s="85">
        <v>1</v>
      </c>
      <c r="J18788" s="88">
        <v>1.282232991322007</v>
      </c>
      <c r="K18788" s="146">
        <v>1.8500108576205609</v>
      </c>
      <c r="L18788" s="147">
        <v>4.0791912636694203E-8</v>
      </c>
      <c r="M18788" s="147">
        <v>0.14930918815237881</v>
      </c>
      <c r="N18788" s="87">
        <v>31.61738600100686</v>
      </c>
      <c r="O18788" s="88">
        <v>1.1388506223203601</v>
      </c>
      <c r="P18788" s="89">
        <v>36.019758947943807</v>
      </c>
    </row>
    <row r="18789" spans="1:16">
      <c r="A18789" s="75" t="s">
        <v>28017</v>
      </c>
      <c r="B18789" s="85">
        <v>18785</v>
      </c>
      <c r="C18789" s="85">
        <v>17601</v>
      </c>
      <c r="D18789" s="85">
        <v>18785</v>
      </c>
      <c r="E18789" s="86" t="s">
        <v>28010</v>
      </c>
      <c r="F18789" s="85" t="s">
        <v>38</v>
      </c>
      <c r="G18789" s="86" t="s">
        <v>3602</v>
      </c>
      <c r="H18789" s="85" t="s">
        <v>1</v>
      </c>
      <c r="I18789" s="85">
        <v>1</v>
      </c>
      <c r="J18789" s="88">
        <v>1.9291929327311019</v>
      </c>
      <c r="K18789" s="146">
        <v>3.5649375053773986</v>
      </c>
      <c r="L18789" s="147">
        <v>1.119182697387488E-7</v>
      </c>
      <c r="M18789" s="147">
        <v>1.873761588461629</v>
      </c>
      <c r="N18789" s="87">
        <v>25.162803121497301</v>
      </c>
      <c r="O18789" s="88">
        <v>1.694336962299539</v>
      </c>
      <c r="P18789" s="89">
        <v>67.334984664408012</v>
      </c>
    </row>
    <row r="18790" spans="1:16">
      <c r="A18790" s="75" t="s">
        <v>28025</v>
      </c>
      <c r="B18790" s="85">
        <v>18786</v>
      </c>
      <c r="C18790" s="85">
        <v>17609</v>
      </c>
      <c r="D18790" s="85">
        <v>18786</v>
      </c>
      <c r="E18790" s="86" t="s">
        <v>28010</v>
      </c>
      <c r="F18790" s="85" t="s">
        <v>11</v>
      </c>
      <c r="G18790" s="86" t="s">
        <v>3602</v>
      </c>
      <c r="H18790" s="85" t="s">
        <v>1</v>
      </c>
      <c r="I18790" s="85">
        <v>1</v>
      </c>
      <c r="J18790" s="88">
        <v>1.565747117973348</v>
      </c>
      <c r="K18790" s="146">
        <v>2.9340166917389716</v>
      </c>
      <c r="L18790" s="147">
        <v>9.7022545981292909E-8</v>
      </c>
      <c r="M18790" s="147">
        <v>1.8614144108209649</v>
      </c>
      <c r="N18790" s="87">
        <v>24.475113759236461</v>
      </c>
      <c r="O18790" s="88">
        <v>1.383551292071707</v>
      </c>
      <c r="P18790" s="89">
        <v>56.528901384557614</v>
      </c>
    </row>
    <row r="18791" spans="1:16">
      <c r="A18791" s="75" t="s">
        <v>28033</v>
      </c>
      <c r="B18791" s="85">
        <v>18787</v>
      </c>
      <c r="C18791" s="85">
        <v>17616</v>
      </c>
      <c r="D18791" s="85">
        <v>18787</v>
      </c>
      <c r="E18791" s="86" t="s">
        <v>28027</v>
      </c>
      <c r="F18791" s="85" t="s">
        <v>38</v>
      </c>
      <c r="G18791" s="86" t="s">
        <v>3602</v>
      </c>
      <c r="H18791" s="85" t="s">
        <v>1</v>
      </c>
      <c r="I18791" s="85">
        <v>1</v>
      </c>
      <c r="J18791" s="88">
        <v>1.7367631635948531</v>
      </c>
      <c r="K18791" s="146">
        <v>3.0841152974219725</v>
      </c>
      <c r="L18791" s="147">
        <v>1.02591017496756E-7</v>
      </c>
      <c r="M18791" s="147">
        <v>0.17073047642707029</v>
      </c>
      <c r="N18791" s="87">
        <v>21.936541087170891</v>
      </c>
      <c r="O18791" s="88">
        <v>1.558970950407274</v>
      </c>
      <c r="P18791" s="89">
        <v>71.067309299687366</v>
      </c>
    </row>
    <row r="18792" spans="1:16">
      <c r="A18792" s="75" t="s">
        <v>28040</v>
      </c>
      <c r="B18792" s="85">
        <v>18788</v>
      </c>
      <c r="C18792" s="85">
        <v>17623</v>
      </c>
      <c r="D18792" s="85">
        <v>18788</v>
      </c>
      <c r="E18792" s="86" t="s">
        <v>28027</v>
      </c>
      <c r="F18792" s="85" t="s">
        <v>11</v>
      </c>
      <c r="G18792" s="86" t="s">
        <v>3602</v>
      </c>
      <c r="H18792" s="85" t="s">
        <v>1</v>
      </c>
      <c r="I18792" s="85">
        <v>1</v>
      </c>
      <c r="J18792" s="88">
        <v>1.3696050563661251</v>
      </c>
      <c r="K18792" s="146">
        <v>1.9189404110952071</v>
      </c>
      <c r="L18792" s="147">
        <v>8.9338628473548067E-8</v>
      </c>
      <c r="M18792" s="147">
        <v>0.13952967048747891</v>
      </c>
      <c r="N18792" s="87">
        <v>20.135839102564859</v>
      </c>
      <c r="O18792" s="88">
        <v>1.245250357931815</v>
      </c>
      <c r="P18792" s="89">
        <v>61.842486503241766</v>
      </c>
    </row>
    <row r="18793" spans="1:16">
      <c r="A18793" s="75" t="s">
        <v>22135</v>
      </c>
      <c r="B18793" s="85">
        <v>18789</v>
      </c>
      <c r="C18793" s="85">
        <v>13537</v>
      </c>
      <c r="D18793" s="85">
        <v>18789</v>
      </c>
      <c r="E18793" s="86" t="s">
        <v>22136</v>
      </c>
      <c r="F18793" s="85" t="s">
        <v>55</v>
      </c>
      <c r="G18793" s="86" t="s">
        <v>22137</v>
      </c>
      <c r="H18793" s="85" t="s">
        <v>1</v>
      </c>
      <c r="I18793" s="85">
        <v>-1</v>
      </c>
      <c r="J18793" s="88">
        <v>0</v>
      </c>
      <c r="K18793" s="146">
        <v>27.769297056425238</v>
      </c>
      <c r="L18793" s="147">
        <v>5.0386833110809996E-9</v>
      </c>
      <c r="M18793" s="147">
        <v>0</v>
      </c>
      <c r="N18793" s="87">
        <v>0</v>
      </c>
      <c r="O18793" s="88">
        <v>0</v>
      </c>
      <c r="P18793" s="89" t="e">
        <v>#DIV/0!</v>
      </c>
    </row>
    <row r="18794" spans="1:16">
      <c r="A18794" s="75" t="s">
        <v>30744</v>
      </c>
      <c r="B18794" s="85">
        <v>18790</v>
      </c>
      <c r="C18794" s="85">
        <v>19725</v>
      </c>
      <c r="D18794" s="85">
        <v>18790</v>
      </c>
      <c r="E18794" s="86" t="s">
        <v>30745</v>
      </c>
      <c r="F18794" s="85" t="s">
        <v>38</v>
      </c>
      <c r="G18794" s="86" t="s">
        <v>22137</v>
      </c>
      <c r="H18794" s="85" t="s">
        <v>1</v>
      </c>
      <c r="I18794" s="85">
        <v>-1</v>
      </c>
      <c r="J18794" s="88">
        <v>0</v>
      </c>
      <c r="K18794" s="146">
        <v>27.769297056425238</v>
      </c>
      <c r="L18794" s="147">
        <v>5.0386833110809996E-9</v>
      </c>
      <c r="M18794" s="147">
        <v>0</v>
      </c>
      <c r="N18794" s="87">
        <v>0</v>
      </c>
      <c r="O18794" s="88">
        <v>0</v>
      </c>
      <c r="P18794" s="89" t="e">
        <v>#DIV/0!</v>
      </c>
    </row>
    <row r="18795" spans="1:16">
      <c r="A18795" s="75" t="s">
        <v>30746</v>
      </c>
      <c r="B18795" s="85">
        <v>18791</v>
      </c>
      <c r="C18795" s="85">
        <v>19726</v>
      </c>
      <c r="D18795" s="85">
        <v>18791</v>
      </c>
      <c r="E18795" s="86" t="s">
        <v>30745</v>
      </c>
      <c r="F18795" s="85" t="s">
        <v>11</v>
      </c>
      <c r="G18795" s="86" t="s">
        <v>22137</v>
      </c>
      <c r="H18795" s="85" t="s">
        <v>1</v>
      </c>
      <c r="I18795" s="85">
        <v>-1</v>
      </c>
      <c r="J18795" s="88">
        <v>0</v>
      </c>
      <c r="K18795" s="146">
        <v>27.769297056425238</v>
      </c>
      <c r="L18795" s="147">
        <v>5.0386833110809996E-9</v>
      </c>
      <c r="M18795" s="147">
        <v>0</v>
      </c>
      <c r="N18795" s="87">
        <v>0</v>
      </c>
      <c r="O18795" s="88">
        <v>0</v>
      </c>
      <c r="P18795" s="89" t="e">
        <v>#DIV/0!</v>
      </c>
    </row>
    <row r="18796" spans="1:16">
      <c r="A18796" s="75" t="s">
        <v>22138</v>
      </c>
      <c r="B18796" s="85">
        <v>18792</v>
      </c>
      <c r="C18796" s="85">
        <v>13538</v>
      </c>
      <c r="D18796" s="85">
        <v>18792</v>
      </c>
      <c r="E18796" s="86" t="s">
        <v>22139</v>
      </c>
      <c r="F18796" s="85" t="s">
        <v>55</v>
      </c>
      <c r="G18796" s="86" t="s">
        <v>22140</v>
      </c>
      <c r="H18796" s="85" t="s">
        <v>1</v>
      </c>
      <c r="I18796" s="85">
        <v>-1</v>
      </c>
      <c r="J18796" s="88">
        <v>0</v>
      </c>
      <c r="K18796" s="146">
        <v>24.627895679760879</v>
      </c>
      <c r="L18796" s="147">
        <v>4.4659925278460346E-9</v>
      </c>
      <c r="M18796" s="147">
        <v>0</v>
      </c>
      <c r="N18796" s="87">
        <v>0</v>
      </c>
      <c r="O18796" s="88">
        <v>0</v>
      </c>
      <c r="P18796" s="89" t="e">
        <v>#DIV/0!</v>
      </c>
    </row>
    <row r="18797" spans="1:16">
      <c r="A18797" s="75" t="s">
        <v>30747</v>
      </c>
      <c r="B18797" s="85">
        <v>18793</v>
      </c>
      <c r="C18797" s="85">
        <v>19727</v>
      </c>
      <c r="D18797" s="85">
        <v>18793</v>
      </c>
      <c r="E18797" s="86" t="s">
        <v>30748</v>
      </c>
      <c r="F18797" s="85" t="s">
        <v>38</v>
      </c>
      <c r="G18797" s="86" t="s">
        <v>22140</v>
      </c>
      <c r="H18797" s="85" t="s">
        <v>1</v>
      </c>
      <c r="I18797" s="85">
        <v>-1</v>
      </c>
      <c r="J18797" s="88">
        <v>0</v>
      </c>
      <c r="K18797" s="146">
        <v>24.644849692578859</v>
      </c>
      <c r="L18797" s="147">
        <v>4.4672551914942E-9</v>
      </c>
      <c r="M18797" s="147">
        <v>0</v>
      </c>
      <c r="N18797" s="87">
        <v>0</v>
      </c>
      <c r="O18797" s="88">
        <v>0</v>
      </c>
      <c r="P18797" s="89" t="e">
        <v>#DIV/0!</v>
      </c>
    </row>
    <row r="18798" spans="1:16">
      <c r="A18798" s="75" t="s">
        <v>30749</v>
      </c>
      <c r="B18798" s="85">
        <v>18794</v>
      </c>
      <c r="C18798" s="85">
        <v>19728</v>
      </c>
      <c r="D18798" s="85">
        <v>18794</v>
      </c>
      <c r="E18798" s="86" t="s">
        <v>30748</v>
      </c>
      <c r="F18798" s="85" t="s">
        <v>11</v>
      </c>
      <c r="G18798" s="86" t="s">
        <v>22140</v>
      </c>
      <c r="H18798" s="85" t="s">
        <v>1</v>
      </c>
      <c r="I18798" s="85">
        <v>-1</v>
      </c>
      <c r="J18798" s="88">
        <v>0</v>
      </c>
      <c r="K18798" s="146">
        <v>24.581642249714058</v>
      </c>
      <c r="L18798" s="147">
        <v>4.4625477666942002E-9</v>
      </c>
      <c r="M18798" s="147">
        <v>0</v>
      </c>
      <c r="N18798" s="87">
        <v>0</v>
      </c>
      <c r="O18798" s="88">
        <v>0</v>
      </c>
      <c r="P18798" s="89" t="e">
        <v>#DIV/0!</v>
      </c>
    </row>
    <row r="18799" spans="1:16">
      <c r="A18799" s="75" t="s">
        <v>22141</v>
      </c>
      <c r="B18799" s="85">
        <v>18795</v>
      </c>
      <c r="C18799" s="85">
        <v>13539</v>
      </c>
      <c r="D18799" s="85">
        <v>18795</v>
      </c>
      <c r="E18799" s="86" t="s">
        <v>22142</v>
      </c>
      <c r="F18799" s="85" t="s">
        <v>55</v>
      </c>
      <c r="G18799" s="86" t="s">
        <v>22143</v>
      </c>
      <c r="H18799" s="85" t="s">
        <v>260</v>
      </c>
      <c r="I18799" s="85">
        <v>1</v>
      </c>
      <c r="J18799" s="88">
        <v>251.62223104459051</v>
      </c>
      <c r="K18799" s="146">
        <v>275.10607445541348</v>
      </c>
      <c r="L18799" s="147">
        <v>9.8439371665292573E-7</v>
      </c>
      <c r="M18799" s="147">
        <v>52.377242609199399</v>
      </c>
      <c r="N18799" s="87">
        <v>2769.2580354711531</v>
      </c>
      <c r="O18799" s="88">
        <v>172.35793341433131</v>
      </c>
      <c r="P18799" s="89">
        <v>62.239752022605167</v>
      </c>
    </row>
    <row r="18800" spans="1:16">
      <c r="A18800" s="75" t="s">
        <v>32156</v>
      </c>
      <c r="B18800" s="85">
        <v>18796</v>
      </c>
      <c r="C18800" s="85">
        <v>20672</v>
      </c>
      <c r="D18800" s="85">
        <v>18796</v>
      </c>
      <c r="E18800" s="86" t="s">
        <v>32157</v>
      </c>
      <c r="F18800" s="85" t="s">
        <v>55</v>
      </c>
      <c r="G18800" s="86" t="s">
        <v>22143</v>
      </c>
      <c r="H18800" s="85" t="s">
        <v>260</v>
      </c>
      <c r="I18800" s="85">
        <v>1</v>
      </c>
      <c r="J18800" s="88">
        <v>251.62223104459051</v>
      </c>
      <c r="K18800" s="146">
        <v>275.10607445541348</v>
      </c>
      <c r="L18800" s="147">
        <v>9.8439371665292573E-7</v>
      </c>
      <c r="M18800" s="147">
        <v>52.377242609199399</v>
      </c>
      <c r="N18800" s="87">
        <v>2769.2580354711531</v>
      </c>
      <c r="O18800" s="88">
        <v>172.35793341433131</v>
      </c>
      <c r="P18800" s="89">
        <v>62.239752022605167</v>
      </c>
    </row>
    <row r="18801" spans="1:16">
      <c r="A18801" s="75" t="s">
        <v>22144</v>
      </c>
      <c r="B18801" s="85">
        <v>18797</v>
      </c>
      <c r="C18801" s="85">
        <v>13540</v>
      </c>
      <c r="D18801" s="85">
        <v>18797</v>
      </c>
      <c r="E18801" s="86" t="s">
        <v>22145</v>
      </c>
      <c r="F18801" s="85" t="s">
        <v>55</v>
      </c>
      <c r="G18801" s="86" t="s">
        <v>22146</v>
      </c>
      <c r="H18801" s="85" t="s">
        <v>260</v>
      </c>
      <c r="I18801" s="85">
        <v>1</v>
      </c>
      <c r="J18801" s="88">
        <v>1.0199047681642821</v>
      </c>
      <c r="K18801" s="146">
        <v>1.9705211895510097</v>
      </c>
      <c r="L18801" s="147">
        <v>5.240140311361349E-9</v>
      </c>
      <c r="M18801" s="147">
        <v>8.5900026423613066E-2</v>
      </c>
      <c r="N18801" s="87">
        <v>14.44773483903643</v>
      </c>
      <c r="O18801" s="88">
        <v>0.87027675723967157</v>
      </c>
      <c r="P18801" s="89">
        <v>60.236207747131751</v>
      </c>
    </row>
    <row r="18802" spans="1:16">
      <c r="A18802" s="75" t="s">
        <v>32158</v>
      </c>
      <c r="B18802" s="85">
        <v>18798</v>
      </c>
      <c r="C18802" s="85">
        <v>20673</v>
      </c>
      <c r="D18802" s="85">
        <v>18798</v>
      </c>
      <c r="E18802" s="86" t="s">
        <v>32159</v>
      </c>
      <c r="F18802" s="85" t="s">
        <v>55</v>
      </c>
      <c r="G18802" s="86" t="s">
        <v>22146</v>
      </c>
      <c r="H18802" s="85" t="s">
        <v>260</v>
      </c>
      <c r="I18802" s="85">
        <v>1</v>
      </c>
      <c r="J18802" s="88">
        <v>1.0199047681642821</v>
      </c>
      <c r="K18802" s="146">
        <v>1.9705211895510097</v>
      </c>
      <c r="L18802" s="147">
        <v>5.240140311361349E-9</v>
      </c>
      <c r="M18802" s="147">
        <v>8.5900026423613066E-2</v>
      </c>
      <c r="N18802" s="87">
        <v>14.44773483903643</v>
      </c>
      <c r="O18802" s="88">
        <v>0.87027675723967157</v>
      </c>
      <c r="P18802" s="89">
        <v>60.236207747131751</v>
      </c>
    </row>
    <row r="18803" spans="1:16">
      <c r="A18803" s="75" t="s">
        <v>22147</v>
      </c>
      <c r="B18803" s="85">
        <v>18799</v>
      </c>
      <c r="C18803" s="85">
        <v>13541</v>
      </c>
      <c r="D18803" s="85">
        <v>18799</v>
      </c>
      <c r="E18803" s="86" t="s">
        <v>22148</v>
      </c>
      <c r="F18803" s="85" t="s">
        <v>32</v>
      </c>
      <c r="G18803" s="86" t="s">
        <v>22149</v>
      </c>
      <c r="H18803" s="85" t="s">
        <v>945</v>
      </c>
      <c r="I18803" s="85">
        <v>1</v>
      </c>
      <c r="J18803" s="88">
        <v>147.05522437602971</v>
      </c>
      <c r="K18803" s="146">
        <v>115.92406066625544</v>
      </c>
      <c r="L18803" s="147">
        <v>5.4409903682984644E-7</v>
      </c>
      <c r="M18803" s="147">
        <v>5.0337861432578599</v>
      </c>
      <c r="N18803" s="87">
        <v>789.76064309692219</v>
      </c>
      <c r="O18803" s="88">
        <v>142.65116741335001</v>
      </c>
      <c r="P18803" s="89">
        <v>180.62582462195871</v>
      </c>
    </row>
    <row r="18804" spans="1:16">
      <c r="A18804" s="75" t="s">
        <v>32160</v>
      </c>
      <c r="B18804" s="85">
        <v>18800</v>
      </c>
      <c r="C18804" s="85">
        <v>20674</v>
      </c>
      <c r="D18804" s="85">
        <v>18800</v>
      </c>
      <c r="E18804" s="86" t="s">
        <v>32161</v>
      </c>
      <c r="F18804" s="85" t="s">
        <v>32</v>
      </c>
      <c r="G18804" s="86" t="s">
        <v>22149</v>
      </c>
      <c r="H18804" s="85" t="s">
        <v>945</v>
      </c>
      <c r="I18804" s="85">
        <v>1</v>
      </c>
      <c r="J18804" s="88">
        <v>118.33583885413169</v>
      </c>
      <c r="K18804" s="146">
        <v>95.090903181205363</v>
      </c>
      <c r="L18804" s="147">
        <v>4.3652123305750779E-7</v>
      </c>
      <c r="M18804" s="147">
        <v>3.897949069046942</v>
      </c>
      <c r="N18804" s="87">
        <v>632.51947590081136</v>
      </c>
      <c r="O18804" s="88">
        <v>115.2027548096187</v>
      </c>
      <c r="P18804" s="89">
        <v>182.13313454981144</v>
      </c>
    </row>
    <row r="18805" spans="1:16">
      <c r="A18805" s="75" t="s">
        <v>32162</v>
      </c>
      <c r="B18805" s="85">
        <v>18801</v>
      </c>
      <c r="C18805" s="85">
        <v>20675</v>
      </c>
      <c r="D18805" s="85">
        <v>18801</v>
      </c>
      <c r="E18805" s="86" t="s">
        <v>32163</v>
      </c>
      <c r="F18805" s="85" t="s">
        <v>32</v>
      </c>
      <c r="G18805" s="86" t="s">
        <v>22149</v>
      </c>
      <c r="H18805" s="85" t="s">
        <v>945</v>
      </c>
      <c r="I18805" s="85">
        <v>1</v>
      </c>
      <c r="J18805" s="88">
        <v>142.56535012486631</v>
      </c>
      <c r="K18805" s="146">
        <v>109.20382059801626</v>
      </c>
      <c r="L18805" s="147">
        <v>5.1561464315241411E-7</v>
      </c>
      <c r="M18805" s="147">
        <v>3.3725359123335439</v>
      </c>
      <c r="N18805" s="87">
        <v>631.77235788238568</v>
      </c>
      <c r="O18805" s="88">
        <v>138.93906640566479</v>
      </c>
      <c r="P18805" s="89">
        <v>219.91950846246183</v>
      </c>
    </row>
    <row r="18806" spans="1:16">
      <c r="A18806" s="75" t="s">
        <v>32164</v>
      </c>
      <c r="B18806" s="85">
        <v>18802</v>
      </c>
      <c r="C18806" s="85">
        <v>20676</v>
      </c>
      <c r="D18806" s="85">
        <v>18802</v>
      </c>
      <c r="E18806" s="86" t="s">
        <v>32165</v>
      </c>
      <c r="F18806" s="85" t="s">
        <v>32</v>
      </c>
      <c r="G18806" s="86" t="s">
        <v>22149</v>
      </c>
      <c r="H18806" s="85" t="s">
        <v>945</v>
      </c>
      <c r="I18806" s="85">
        <v>1</v>
      </c>
      <c r="J18806" s="88">
        <v>136.14668641887749</v>
      </c>
      <c r="K18806" s="146">
        <v>104.64839358038084</v>
      </c>
      <c r="L18806" s="147">
        <v>4.9346711977166498E-7</v>
      </c>
      <c r="M18806" s="147">
        <v>3.812100292637377</v>
      </c>
      <c r="N18806" s="87">
        <v>649.81571212348024</v>
      </c>
      <c r="O18806" s="88">
        <v>132.7739991139581</v>
      </c>
      <c r="P18806" s="89">
        <v>204.32562130588792</v>
      </c>
    </row>
    <row r="18807" spans="1:16">
      <c r="A18807" s="75" t="s">
        <v>22150</v>
      </c>
      <c r="B18807" s="85">
        <v>18803</v>
      </c>
      <c r="C18807" s="85">
        <v>13542</v>
      </c>
      <c r="D18807" s="85">
        <v>18803</v>
      </c>
      <c r="E18807" s="86" t="s">
        <v>22151</v>
      </c>
      <c r="F18807" s="85" t="s">
        <v>55</v>
      </c>
      <c r="G18807" s="86" t="s">
        <v>22152</v>
      </c>
      <c r="H18807" s="85" t="s">
        <v>260</v>
      </c>
      <c r="I18807" s="85">
        <v>1</v>
      </c>
      <c r="J18807" s="88">
        <v>281167685.56922758</v>
      </c>
      <c r="K18807" s="146">
        <v>555723964.46000111</v>
      </c>
      <c r="L18807" s="147">
        <v>1.866917110166288</v>
      </c>
      <c r="M18807" s="147">
        <v>37060083.268917091</v>
      </c>
      <c r="N18807" s="87">
        <v>3865603895.155467</v>
      </c>
      <c r="O18807" s="88">
        <v>254685245.05549949</v>
      </c>
      <c r="P18807" s="89">
        <v>65.884982518431727</v>
      </c>
    </row>
    <row r="18808" spans="1:16">
      <c r="A18808" s="75" t="s">
        <v>32166</v>
      </c>
      <c r="B18808" s="85">
        <v>18804</v>
      </c>
      <c r="C18808" s="85">
        <v>20677</v>
      </c>
      <c r="D18808" s="85">
        <v>18804</v>
      </c>
      <c r="E18808" s="86" t="s">
        <v>32167</v>
      </c>
      <c r="F18808" s="85" t="s">
        <v>283</v>
      </c>
      <c r="G18808" s="86" t="s">
        <v>22152</v>
      </c>
      <c r="H18808" s="85" t="s">
        <v>260</v>
      </c>
      <c r="I18808" s="85">
        <v>1</v>
      </c>
      <c r="J18808" s="88">
        <v>281578752.40425259</v>
      </c>
      <c r="K18808" s="146">
        <v>555853243.12969947</v>
      </c>
      <c r="L18808" s="147">
        <v>1.8684744869091741</v>
      </c>
      <c r="M18808" s="147">
        <v>37039121.562172949</v>
      </c>
      <c r="N18808" s="87">
        <v>3865245885.2998371</v>
      </c>
      <c r="O18808" s="88">
        <v>254961392.4095391</v>
      </c>
      <c r="P18808" s="89">
        <v>65.962528639949923</v>
      </c>
    </row>
    <row r="18809" spans="1:16">
      <c r="A18809" s="75" t="s">
        <v>32168</v>
      </c>
      <c r="B18809" s="85">
        <v>18805</v>
      </c>
      <c r="C18809" s="85">
        <v>20678</v>
      </c>
      <c r="D18809" s="85">
        <v>18805</v>
      </c>
      <c r="E18809" s="86" t="s">
        <v>32167</v>
      </c>
      <c r="F18809" s="85" t="s">
        <v>38</v>
      </c>
      <c r="G18809" s="86" t="s">
        <v>22152</v>
      </c>
      <c r="H18809" s="85" t="s">
        <v>260</v>
      </c>
      <c r="I18809" s="85">
        <v>1</v>
      </c>
      <c r="J18809" s="88">
        <v>281167685.56922758</v>
      </c>
      <c r="K18809" s="146">
        <v>555723964.46000111</v>
      </c>
      <c r="L18809" s="147">
        <v>1.866917110166288</v>
      </c>
      <c r="M18809" s="147">
        <v>37060083.268917091</v>
      </c>
      <c r="N18809" s="87">
        <v>3865603895.155467</v>
      </c>
      <c r="O18809" s="88">
        <v>254685245.05549949</v>
      </c>
      <c r="P18809" s="89">
        <v>65.884982518431727</v>
      </c>
    </row>
    <row r="18810" spans="1:16">
      <c r="A18810" s="75" t="s">
        <v>32169</v>
      </c>
      <c r="B18810" s="85">
        <v>18806</v>
      </c>
      <c r="C18810" s="85">
        <v>20679</v>
      </c>
      <c r="D18810" s="85">
        <v>18806</v>
      </c>
      <c r="E18810" s="86" t="s">
        <v>32167</v>
      </c>
      <c r="F18810" s="85" t="s">
        <v>139</v>
      </c>
      <c r="G18810" s="86" t="s">
        <v>22152</v>
      </c>
      <c r="H18810" s="85" t="s">
        <v>260</v>
      </c>
      <c r="I18810" s="85">
        <v>1</v>
      </c>
      <c r="J18810" s="88">
        <v>280899932.97927362</v>
      </c>
      <c r="K18810" s="146">
        <v>555192080.29713356</v>
      </c>
      <c r="L18810" s="147">
        <v>1.8653478203740561</v>
      </c>
      <c r="M18810" s="147">
        <v>37049187.228866562</v>
      </c>
      <c r="N18810" s="87">
        <v>3863880998.595015</v>
      </c>
      <c r="O18810" s="88">
        <v>254451203.51608679</v>
      </c>
      <c r="P18810" s="89">
        <v>65.853788874090682</v>
      </c>
    </row>
    <row r="18811" spans="1:16">
      <c r="A18811" s="75" t="s">
        <v>22153</v>
      </c>
      <c r="B18811" s="85">
        <v>18807</v>
      </c>
      <c r="C18811" s="85">
        <v>13543</v>
      </c>
      <c r="D18811" s="85">
        <v>18807</v>
      </c>
      <c r="E18811" s="86" t="s">
        <v>22154</v>
      </c>
      <c r="F18811" s="85" t="s">
        <v>55</v>
      </c>
      <c r="G18811" s="86" t="s">
        <v>22155</v>
      </c>
      <c r="H18811" s="85" t="s">
        <v>260</v>
      </c>
      <c r="I18811" s="85">
        <v>1</v>
      </c>
      <c r="J18811" s="88">
        <v>395910253.25729978</v>
      </c>
      <c r="K18811" s="146">
        <v>1069593506.3678349</v>
      </c>
      <c r="L18811" s="147">
        <v>2.1850215965763971</v>
      </c>
      <c r="M18811" s="147">
        <v>36991269.380467959</v>
      </c>
      <c r="N18811" s="87">
        <v>4753730034.8534632</v>
      </c>
      <c r="O18811" s="88">
        <v>353486188.0513708</v>
      </c>
      <c r="P18811" s="89">
        <v>74.359752333362636</v>
      </c>
    </row>
    <row r="18812" spans="1:16">
      <c r="A18812" s="75" t="s">
        <v>32170</v>
      </c>
      <c r="B18812" s="85">
        <v>18808</v>
      </c>
      <c r="C18812" s="85">
        <v>20680</v>
      </c>
      <c r="D18812" s="85">
        <v>18808</v>
      </c>
      <c r="E18812" s="86" t="s">
        <v>32171</v>
      </c>
      <c r="F18812" s="85" t="s">
        <v>283</v>
      </c>
      <c r="G18812" s="86" t="s">
        <v>22155</v>
      </c>
      <c r="H18812" s="85" t="s">
        <v>260</v>
      </c>
      <c r="I18812" s="85">
        <v>1</v>
      </c>
      <c r="J18812" s="88">
        <v>399440269.97927219</v>
      </c>
      <c r="K18812" s="146">
        <v>1072272342.0733303</v>
      </c>
      <c r="L18812" s="147">
        <v>2.1972273302380589</v>
      </c>
      <c r="M18812" s="147">
        <v>36956150.457882263</v>
      </c>
      <c r="N18812" s="87">
        <v>4762466407.9818888</v>
      </c>
      <c r="O18812" s="88">
        <v>356000599.19905102</v>
      </c>
      <c r="P18812" s="89">
        <v>74.751309238086037</v>
      </c>
    </row>
    <row r="18813" spans="1:16">
      <c r="A18813" s="75" t="s">
        <v>32172</v>
      </c>
      <c r="B18813" s="85">
        <v>18809</v>
      </c>
      <c r="C18813" s="85">
        <v>20681</v>
      </c>
      <c r="D18813" s="85">
        <v>18809</v>
      </c>
      <c r="E18813" s="86" t="s">
        <v>32171</v>
      </c>
      <c r="F18813" s="85" t="s">
        <v>38</v>
      </c>
      <c r="G18813" s="86" t="s">
        <v>22155</v>
      </c>
      <c r="H18813" s="85" t="s">
        <v>260</v>
      </c>
      <c r="I18813" s="85">
        <v>1</v>
      </c>
      <c r="J18813" s="88">
        <v>395910253.25729978</v>
      </c>
      <c r="K18813" s="146">
        <v>1069593506.3678349</v>
      </c>
      <c r="L18813" s="147">
        <v>2.1850215965763971</v>
      </c>
      <c r="M18813" s="147">
        <v>36991269.380467959</v>
      </c>
      <c r="N18813" s="87">
        <v>4753730034.8534632</v>
      </c>
      <c r="O18813" s="88">
        <v>353486188.0513708</v>
      </c>
      <c r="P18813" s="89">
        <v>74.359752333362636</v>
      </c>
    </row>
    <row r="18814" spans="1:16">
      <c r="A18814" s="75" t="s">
        <v>32173</v>
      </c>
      <c r="B18814" s="85">
        <v>18810</v>
      </c>
      <c r="C18814" s="85">
        <v>20682</v>
      </c>
      <c r="D18814" s="85">
        <v>18810</v>
      </c>
      <c r="E18814" s="86" t="s">
        <v>32171</v>
      </c>
      <c r="F18814" s="85" t="s">
        <v>891</v>
      </c>
      <c r="G18814" s="86" t="s">
        <v>22155</v>
      </c>
      <c r="H18814" s="85" t="s">
        <v>260</v>
      </c>
      <c r="I18814" s="85">
        <v>1</v>
      </c>
      <c r="J18814" s="88">
        <v>397241285.41922373</v>
      </c>
      <c r="K18814" s="146">
        <v>1071104336.8486342</v>
      </c>
      <c r="L18814" s="147">
        <v>2.1876288031526721</v>
      </c>
      <c r="M18814" s="147">
        <v>37089875.777168207</v>
      </c>
      <c r="N18814" s="87">
        <v>4767028971.8817244</v>
      </c>
      <c r="O18814" s="88">
        <v>354326349.90349662</v>
      </c>
      <c r="P18814" s="89">
        <v>74.328549709575356</v>
      </c>
    </row>
    <row r="18815" spans="1:16">
      <c r="A18815" s="75" t="s">
        <v>22156</v>
      </c>
      <c r="B18815" s="85">
        <v>18811</v>
      </c>
      <c r="C18815" s="85">
        <v>13544</v>
      </c>
      <c r="D18815" s="85">
        <v>18811</v>
      </c>
      <c r="E18815" s="86" t="s">
        <v>22157</v>
      </c>
      <c r="F18815" s="85" t="s">
        <v>55</v>
      </c>
      <c r="G18815" s="86" t="s">
        <v>22158</v>
      </c>
      <c r="H18815" s="85" t="s">
        <v>260</v>
      </c>
      <c r="I18815" s="85">
        <v>1</v>
      </c>
      <c r="J18815" s="88">
        <v>3561606518.8863239</v>
      </c>
      <c r="K18815" s="146">
        <v>10087713988.247072</v>
      </c>
      <c r="L18815" s="147">
        <v>21.736055414056128</v>
      </c>
      <c r="M18815" s="147">
        <v>403347549.41483968</v>
      </c>
      <c r="N18815" s="87">
        <v>46076401677.769257</v>
      </c>
      <c r="O18815" s="88">
        <v>3215120337.8424001</v>
      </c>
      <c r="P18815" s="89">
        <v>69.778025643734608</v>
      </c>
    </row>
    <row r="18816" spans="1:16">
      <c r="A18816" s="75" t="s">
        <v>32174</v>
      </c>
      <c r="B18816" s="85">
        <v>18812</v>
      </c>
      <c r="C18816" s="85">
        <v>20683</v>
      </c>
      <c r="D18816" s="85">
        <v>18812</v>
      </c>
      <c r="E18816" s="86" t="s">
        <v>32175</v>
      </c>
      <c r="F18816" s="85" t="s">
        <v>38</v>
      </c>
      <c r="G18816" s="86" t="s">
        <v>22158</v>
      </c>
      <c r="H18816" s="85" t="s">
        <v>260</v>
      </c>
      <c r="I18816" s="85">
        <v>1</v>
      </c>
      <c r="J18816" s="88">
        <v>3576004519.8294902</v>
      </c>
      <c r="K18816" s="146">
        <v>10108006597.173763</v>
      </c>
      <c r="L18816" s="147">
        <v>21.81314128767912</v>
      </c>
      <c r="M18816" s="147">
        <v>403505371.13187808</v>
      </c>
      <c r="N18816" s="87">
        <v>46143072047.160553</v>
      </c>
      <c r="O18816" s="88">
        <v>3226435582.7259402</v>
      </c>
      <c r="P18816" s="89">
        <v>69.922426912286198</v>
      </c>
    </row>
    <row r="18817" spans="1:16">
      <c r="A18817" s="75" t="s">
        <v>32176</v>
      </c>
      <c r="B18817" s="85">
        <v>18813</v>
      </c>
      <c r="C18817" s="85">
        <v>20684</v>
      </c>
      <c r="D18817" s="85">
        <v>18813</v>
      </c>
      <c r="E18817" s="86" t="s">
        <v>32175</v>
      </c>
      <c r="F18817" s="85" t="s">
        <v>139</v>
      </c>
      <c r="G18817" s="86" t="s">
        <v>22158</v>
      </c>
      <c r="H18817" s="85" t="s">
        <v>260</v>
      </c>
      <c r="I18817" s="85">
        <v>1</v>
      </c>
      <c r="J18817" s="88">
        <v>3546698854.1929598</v>
      </c>
      <c r="K18817" s="146">
        <v>10066703056.880503</v>
      </c>
      <c r="L18817" s="147">
        <v>21.65624083694205</v>
      </c>
      <c r="M18817" s="147">
        <v>403184141.08834898</v>
      </c>
      <c r="N18817" s="87">
        <v>46007371295.302147</v>
      </c>
      <c r="O18817" s="88">
        <v>3203404553.3169651</v>
      </c>
      <c r="P18817" s="89">
        <v>69.628071831264734</v>
      </c>
    </row>
    <row r="18818" spans="1:16">
      <c r="A18818" s="75" t="s">
        <v>22159</v>
      </c>
      <c r="B18818" s="85">
        <v>18814</v>
      </c>
      <c r="C18818" s="85">
        <v>13545</v>
      </c>
      <c r="D18818" s="85">
        <v>18814</v>
      </c>
      <c r="E18818" s="86" t="s">
        <v>22160</v>
      </c>
      <c r="F18818" s="85" t="s">
        <v>283</v>
      </c>
      <c r="G18818" s="86" t="s">
        <v>22161</v>
      </c>
      <c r="H18818" s="85" t="s">
        <v>1</v>
      </c>
      <c r="I18818" s="85">
        <v>1</v>
      </c>
      <c r="J18818" s="88">
        <v>145.77745208031541</v>
      </c>
      <c r="K18818" s="146">
        <v>1144.5127692724932</v>
      </c>
      <c r="L18818" s="147">
        <v>1.082388861669232E-6</v>
      </c>
      <c r="M18818" s="147">
        <v>25.284877229603321</v>
      </c>
      <c r="N18818" s="87">
        <v>664634.63834186224</v>
      </c>
      <c r="O18818" s="88">
        <v>128.57734485335439</v>
      </c>
      <c r="P18818" s="89">
        <v>0.19345567840720812</v>
      </c>
    </row>
    <row r="18819" spans="1:16">
      <c r="A18819" s="75" t="s">
        <v>22162</v>
      </c>
      <c r="B18819" s="85">
        <v>18815</v>
      </c>
      <c r="C18819" s="85">
        <v>13546</v>
      </c>
      <c r="D18819" s="85">
        <v>18815</v>
      </c>
      <c r="E18819" s="86" t="s">
        <v>22160</v>
      </c>
      <c r="F18819" s="85" t="s">
        <v>38</v>
      </c>
      <c r="G18819" s="86" t="s">
        <v>22161</v>
      </c>
      <c r="H18819" s="85" t="s">
        <v>1</v>
      </c>
      <c r="I18819" s="85">
        <v>1</v>
      </c>
      <c r="J18819" s="88">
        <v>143.64339361041661</v>
      </c>
      <c r="K18819" s="146">
        <v>1143.0916767554393</v>
      </c>
      <c r="L18819" s="147">
        <v>1.071453759474742E-6</v>
      </c>
      <c r="M18819" s="147">
        <v>25.099694705125909</v>
      </c>
      <c r="N18819" s="87">
        <v>664689.07806509675</v>
      </c>
      <c r="O18819" s="88">
        <v>128.46550489550091</v>
      </c>
      <c r="P18819" s="89">
        <v>0.1932715748383631</v>
      </c>
    </row>
    <row r="18820" spans="1:16">
      <c r="A18820" s="75" t="s">
        <v>22163</v>
      </c>
      <c r="B18820" s="85">
        <v>18816</v>
      </c>
      <c r="C18820" s="85">
        <v>13547</v>
      </c>
      <c r="D18820" s="85">
        <v>18816</v>
      </c>
      <c r="E18820" s="86" t="s">
        <v>22160</v>
      </c>
      <c r="F18820" s="85" t="s">
        <v>139</v>
      </c>
      <c r="G18820" s="86" t="s">
        <v>22161</v>
      </c>
      <c r="H18820" s="85" t="s">
        <v>1</v>
      </c>
      <c r="I18820" s="85">
        <v>1</v>
      </c>
      <c r="J18820" s="88">
        <v>139.1576786625736</v>
      </c>
      <c r="K18820" s="146">
        <v>1138.0549763851454</v>
      </c>
      <c r="L18820" s="147">
        <v>1.05349337285521E-6</v>
      </c>
      <c r="M18820" s="147">
        <v>25.482872093882381</v>
      </c>
      <c r="N18820" s="87">
        <v>664629.03297778813</v>
      </c>
      <c r="O18820" s="88">
        <v>123.8168544222966</v>
      </c>
      <c r="P18820" s="89">
        <v>0.18629468211394634</v>
      </c>
    </row>
    <row r="18821" spans="1:16">
      <c r="A18821" s="75" t="s">
        <v>32196</v>
      </c>
      <c r="B18821" s="85">
        <v>18817</v>
      </c>
      <c r="C18821" s="85">
        <v>20699</v>
      </c>
      <c r="D18821" s="85">
        <v>18817</v>
      </c>
      <c r="E18821" s="86" t="s">
        <v>32197</v>
      </c>
      <c r="F18821" s="85" t="s">
        <v>283</v>
      </c>
      <c r="G18821" s="86" t="s">
        <v>22161</v>
      </c>
      <c r="H18821" s="85" t="s">
        <v>1</v>
      </c>
      <c r="I18821" s="85">
        <v>1</v>
      </c>
      <c r="J18821" s="88">
        <v>145.77745208031541</v>
      </c>
      <c r="K18821" s="146">
        <v>1144.5127692724932</v>
      </c>
      <c r="L18821" s="147">
        <v>1.082388861669232E-6</v>
      </c>
      <c r="M18821" s="147">
        <v>25.284877229603321</v>
      </c>
      <c r="N18821" s="87">
        <v>664634.63834186224</v>
      </c>
      <c r="O18821" s="88">
        <v>128.57734485335439</v>
      </c>
      <c r="P18821" s="89">
        <v>0.19345567840720812</v>
      </c>
    </row>
    <row r="18822" spans="1:16">
      <c r="A18822" s="75" t="s">
        <v>32198</v>
      </c>
      <c r="B18822" s="85">
        <v>18818</v>
      </c>
      <c r="C18822" s="85">
        <v>20700</v>
      </c>
      <c r="D18822" s="85">
        <v>18818</v>
      </c>
      <c r="E18822" s="86" t="s">
        <v>32197</v>
      </c>
      <c r="F18822" s="85" t="s">
        <v>38</v>
      </c>
      <c r="G18822" s="86" t="s">
        <v>22161</v>
      </c>
      <c r="H18822" s="85" t="s">
        <v>1</v>
      </c>
      <c r="I18822" s="85">
        <v>1</v>
      </c>
      <c r="J18822" s="88">
        <v>143.64339361041661</v>
      </c>
      <c r="K18822" s="146">
        <v>1143.0916767554393</v>
      </c>
      <c r="L18822" s="147">
        <v>1.071453759474742E-6</v>
      </c>
      <c r="M18822" s="147">
        <v>25.099694705125899</v>
      </c>
      <c r="N18822" s="87">
        <v>664689.07806509652</v>
      </c>
      <c r="O18822" s="88">
        <v>128.46550489550091</v>
      </c>
      <c r="P18822" s="89">
        <v>0.19327157483836316</v>
      </c>
    </row>
    <row r="18823" spans="1:16">
      <c r="A18823" s="75" t="s">
        <v>32199</v>
      </c>
      <c r="B18823" s="85">
        <v>18819</v>
      </c>
      <c r="C18823" s="85">
        <v>20701</v>
      </c>
      <c r="D18823" s="85">
        <v>18819</v>
      </c>
      <c r="E18823" s="86" t="s">
        <v>32197</v>
      </c>
      <c r="F18823" s="85" t="s">
        <v>139</v>
      </c>
      <c r="G18823" s="86" t="s">
        <v>22161</v>
      </c>
      <c r="H18823" s="85" t="s">
        <v>1</v>
      </c>
      <c r="I18823" s="85">
        <v>1</v>
      </c>
      <c r="J18823" s="88">
        <v>139.1576786625736</v>
      </c>
      <c r="K18823" s="146">
        <v>1138.0549763851454</v>
      </c>
      <c r="L18823" s="147">
        <v>1.05349337285521E-6</v>
      </c>
      <c r="M18823" s="147">
        <v>25.482872093882381</v>
      </c>
      <c r="N18823" s="87">
        <v>664629.03297778813</v>
      </c>
      <c r="O18823" s="88">
        <v>123.8168544222966</v>
      </c>
      <c r="P18823" s="89">
        <v>0.18629468211394634</v>
      </c>
    </row>
    <row r="18824" spans="1:16">
      <c r="A18824" s="75" t="s">
        <v>22164</v>
      </c>
      <c r="B18824" s="85">
        <v>18820</v>
      </c>
      <c r="C18824" s="85">
        <v>13548</v>
      </c>
      <c r="D18824" s="85">
        <v>18820</v>
      </c>
      <c r="E18824" s="86" t="s">
        <v>22165</v>
      </c>
      <c r="F18824" s="85" t="s">
        <v>55</v>
      </c>
      <c r="G18824" s="86" t="s">
        <v>22166</v>
      </c>
      <c r="H18824" s="85" t="s">
        <v>260</v>
      </c>
      <c r="I18824" s="85">
        <v>1</v>
      </c>
      <c r="J18824" s="88">
        <v>139102938.0308058</v>
      </c>
      <c r="K18824" s="146">
        <v>373512141.22963911</v>
      </c>
      <c r="L18824" s="147">
        <v>0.76092169652620167</v>
      </c>
      <c r="M18824" s="147">
        <v>13888683.005157851</v>
      </c>
      <c r="N18824" s="87">
        <v>1565500102.2258749</v>
      </c>
      <c r="O18824" s="88">
        <v>126099733.50046851</v>
      </c>
      <c r="P18824" s="89">
        <v>80.5491697644581</v>
      </c>
    </row>
    <row r="18825" spans="1:16">
      <c r="A18825" s="75" t="s">
        <v>32200</v>
      </c>
      <c r="B18825" s="85">
        <v>18821</v>
      </c>
      <c r="C18825" s="85">
        <v>20702</v>
      </c>
      <c r="D18825" s="85">
        <v>18821</v>
      </c>
      <c r="E18825" s="86" t="s">
        <v>32201</v>
      </c>
      <c r="F18825" s="85" t="s">
        <v>38</v>
      </c>
      <c r="G18825" s="86" t="s">
        <v>22166</v>
      </c>
      <c r="H18825" s="85" t="s">
        <v>260</v>
      </c>
      <c r="I18825" s="85">
        <v>1</v>
      </c>
      <c r="J18825" s="88">
        <v>139564642.25107959</v>
      </c>
      <c r="K18825" s="146">
        <v>374253116.33350092</v>
      </c>
      <c r="L18825" s="147">
        <v>0.76413510596330447</v>
      </c>
      <c r="M18825" s="147">
        <v>13909357.30228412</v>
      </c>
      <c r="N18825" s="87">
        <v>1571097190.5242071</v>
      </c>
      <c r="O18825" s="88">
        <v>126414539.167633</v>
      </c>
      <c r="P18825" s="89">
        <v>80.462583683606454</v>
      </c>
    </row>
    <row r="18826" spans="1:16">
      <c r="A18826" s="75" t="s">
        <v>32202</v>
      </c>
      <c r="B18826" s="85">
        <v>18822</v>
      </c>
      <c r="C18826" s="85">
        <v>20703</v>
      </c>
      <c r="D18826" s="85">
        <v>18822</v>
      </c>
      <c r="E18826" s="86" t="s">
        <v>32201</v>
      </c>
      <c r="F18826" s="85" t="s">
        <v>139</v>
      </c>
      <c r="G18826" s="86" t="s">
        <v>22166</v>
      </c>
      <c r="H18826" s="85" t="s">
        <v>260</v>
      </c>
      <c r="I18826" s="85">
        <v>1</v>
      </c>
      <c r="J18826" s="88">
        <v>137884843.58809161</v>
      </c>
      <c r="K18826" s="146">
        <v>371557258.39216548</v>
      </c>
      <c r="L18826" s="147">
        <v>0.75244389622543262</v>
      </c>
      <c r="M18826" s="147">
        <v>13834138.893731689</v>
      </c>
      <c r="N18826" s="87">
        <v>1550733544.217068</v>
      </c>
      <c r="O18826" s="88">
        <v>125269195.2102171</v>
      </c>
      <c r="P18826" s="89">
        <v>80.780605847707264</v>
      </c>
    </row>
    <row r="18827" spans="1:16">
      <c r="A18827" s="75" t="s">
        <v>22167</v>
      </c>
      <c r="B18827" s="85">
        <v>18823</v>
      </c>
      <c r="C18827" s="85">
        <v>13549</v>
      </c>
      <c r="D18827" s="85">
        <v>18823</v>
      </c>
      <c r="E18827" s="86" t="s">
        <v>22168</v>
      </c>
      <c r="F18827" s="85" t="s">
        <v>55</v>
      </c>
      <c r="G18827" s="86" t="s">
        <v>22169</v>
      </c>
      <c r="H18827" s="85" t="s">
        <v>1</v>
      </c>
      <c r="I18827" s="85">
        <v>1</v>
      </c>
      <c r="J18827" s="88">
        <v>25.040035143598811</v>
      </c>
      <c r="K18827" s="146">
        <v>60.495658409257643</v>
      </c>
      <c r="L18827" s="147">
        <v>1.870989604342111E-7</v>
      </c>
      <c r="M18827" s="147">
        <v>9.3675378102987512</v>
      </c>
      <c r="N18827" s="87">
        <v>588338.61240267905</v>
      </c>
      <c r="O18827" s="88">
        <v>22.421302427217249</v>
      </c>
      <c r="P18827" s="89">
        <v>3.8109520528751807E-2</v>
      </c>
    </row>
    <row r="18828" spans="1:16">
      <c r="A18828" s="75" t="s">
        <v>32203</v>
      </c>
      <c r="B18828" s="85">
        <v>18824</v>
      </c>
      <c r="C18828" s="85">
        <v>20704</v>
      </c>
      <c r="D18828" s="85">
        <v>18824</v>
      </c>
      <c r="E18828" s="86" t="s">
        <v>32204</v>
      </c>
      <c r="F18828" s="85" t="s">
        <v>38</v>
      </c>
      <c r="G18828" s="86" t="s">
        <v>22169</v>
      </c>
      <c r="H18828" s="85" t="s">
        <v>1</v>
      </c>
      <c r="I18828" s="85">
        <v>1</v>
      </c>
      <c r="J18828" s="88">
        <v>6.7010970093312867</v>
      </c>
      <c r="K18828" s="146">
        <v>22.416146243805748</v>
      </c>
      <c r="L18828" s="147">
        <v>9.0181964223746196E-8</v>
      </c>
      <c r="M18828" s="147">
        <v>6.9195564695192013</v>
      </c>
      <c r="N18828" s="87">
        <v>588086.56132983579</v>
      </c>
      <c r="O18828" s="88">
        <v>5.8136464307882623</v>
      </c>
      <c r="P18828" s="89">
        <v>9.885698489082809E-3</v>
      </c>
    </row>
    <row r="18829" spans="1:16">
      <c r="A18829" s="75" t="s">
        <v>32205</v>
      </c>
      <c r="B18829" s="85">
        <v>18825</v>
      </c>
      <c r="C18829" s="85">
        <v>20705</v>
      </c>
      <c r="D18829" s="85">
        <v>18825</v>
      </c>
      <c r="E18829" s="86" t="s">
        <v>32204</v>
      </c>
      <c r="F18829" s="85" t="s">
        <v>318</v>
      </c>
      <c r="G18829" s="86" t="s">
        <v>22169</v>
      </c>
      <c r="H18829" s="85" t="s">
        <v>1</v>
      </c>
      <c r="I18829" s="85">
        <v>1</v>
      </c>
      <c r="J18829" s="88">
        <v>6.7010926740516581</v>
      </c>
      <c r="K18829" s="146">
        <v>22.416139287640242</v>
      </c>
      <c r="L18829" s="147">
        <v>9.01819340988035E-8</v>
      </c>
      <c r="M18829" s="147">
        <v>6.9195562756904607</v>
      </c>
      <c r="N18829" s="87">
        <v>588086.56127737917</v>
      </c>
      <c r="O18829" s="88">
        <v>5.8136434727958433</v>
      </c>
      <c r="P18829" s="89">
        <v>9.8856934601057097E-3</v>
      </c>
    </row>
    <row r="18830" spans="1:16">
      <c r="A18830" s="75" t="s">
        <v>32206</v>
      </c>
      <c r="B18830" s="85">
        <v>18826</v>
      </c>
      <c r="C18830" s="85">
        <v>20706</v>
      </c>
      <c r="D18830" s="85">
        <v>18826</v>
      </c>
      <c r="E18830" s="86" t="s">
        <v>32207</v>
      </c>
      <c r="F18830" s="85" t="s">
        <v>38</v>
      </c>
      <c r="G18830" s="86" t="s">
        <v>22169</v>
      </c>
      <c r="H18830" s="85" t="s">
        <v>1</v>
      </c>
      <c r="I18830" s="85">
        <v>1</v>
      </c>
      <c r="J18830" s="88">
        <v>31.005804210280719</v>
      </c>
      <c r="K18830" s="146">
        <v>72.888262463233403</v>
      </c>
      <c r="L18830" s="147">
        <v>2.1863145709272021E-7</v>
      </c>
      <c r="M18830" s="147">
        <v>10.16367949948895</v>
      </c>
      <c r="N18830" s="87">
        <v>588420.59834680182</v>
      </c>
      <c r="O18830" s="88">
        <v>27.823143301620352</v>
      </c>
      <c r="P18830" s="89">
        <v>4.7284448198772977E-2</v>
      </c>
    </row>
    <row r="18831" spans="1:16">
      <c r="A18831" s="75" t="s">
        <v>32208</v>
      </c>
      <c r="B18831" s="85">
        <v>18827</v>
      </c>
      <c r="C18831" s="85">
        <v>20707</v>
      </c>
      <c r="D18831" s="85">
        <v>18827</v>
      </c>
      <c r="E18831" s="86" t="s">
        <v>32207</v>
      </c>
      <c r="F18831" s="85" t="s">
        <v>318</v>
      </c>
      <c r="G18831" s="86" t="s">
        <v>22169</v>
      </c>
      <c r="H18831" s="85" t="s">
        <v>1</v>
      </c>
      <c r="I18831" s="85">
        <v>1</v>
      </c>
      <c r="J18831" s="88">
        <v>30.999503815670678</v>
      </c>
      <c r="K18831" s="146">
        <v>72.87815317581871</v>
      </c>
      <c r="L18831" s="147">
        <v>2.1858767698103691E-7</v>
      </c>
      <c r="M18831" s="147">
        <v>10.163397811187449</v>
      </c>
      <c r="N18831" s="87">
        <v>588420.52211239678</v>
      </c>
      <c r="O18831" s="88">
        <v>27.818844497135711</v>
      </c>
      <c r="P18831" s="89">
        <v>4.7277148657677015E-2</v>
      </c>
    </row>
    <row r="18832" spans="1:16">
      <c r="A18832" s="75" t="s">
        <v>22170</v>
      </c>
      <c r="B18832" s="85">
        <v>18828</v>
      </c>
      <c r="C18832" s="85">
        <v>13550</v>
      </c>
      <c r="D18832" s="85">
        <v>18828</v>
      </c>
      <c r="E18832" s="86" t="s">
        <v>22171</v>
      </c>
      <c r="F18832" s="85" t="s">
        <v>55</v>
      </c>
      <c r="G18832" s="86" t="s">
        <v>22172</v>
      </c>
      <c r="H18832" s="85" t="s">
        <v>945</v>
      </c>
      <c r="I18832" s="85">
        <v>-1</v>
      </c>
      <c r="J18832" s="88">
        <v>0</v>
      </c>
      <c r="K18832" s="146">
        <v>4234.1355266543351</v>
      </c>
      <c r="L18832" s="147">
        <v>1.1231837444900291E-6</v>
      </c>
      <c r="M18832" s="147">
        <v>0</v>
      </c>
      <c r="N18832" s="87">
        <v>0</v>
      </c>
      <c r="O18832" s="88">
        <v>0</v>
      </c>
      <c r="P18832" s="89" t="e">
        <v>#DIV/0!</v>
      </c>
    </row>
    <row r="18833" spans="1:16">
      <c r="A18833" s="75" t="s">
        <v>30750</v>
      </c>
      <c r="B18833" s="85">
        <v>18829</v>
      </c>
      <c r="C18833" s="85">
        <v>19729</v>
      </c>
      <c r="D18833" s="85">
        <v>18829</v>
      </c>
      <c r="E18833" s="86" t="s">
        <v>30751</v>
      </c>
      <c r="F18833" s="85" t="s">
        <v>55</v>
      </c>
      <c r="G18833" s="86" t="s">
        <v>22172</v>
      </c>
      <c r="H18833" s="85" t="s">
        <v>945</v>
      </c>
      <c r="I18833" s="85">
        <v>-1</v>
      </c>
      <c r="J18833" s="88">
        <v>0</v>
      </c>
      <c r="K18833" s="146">
        <v>4234.1355266543351</v>
      </c>
      <c r="L18833" s="147">
        <v>1.1231837444900291E-6</v>
      </c>
      <c r="M18833" s="147">
        <v>0</v>
      </c>
      <c r="N18833" s="87">
        <v>0</v>
      </c>
      <c r="O18833" s="88">
        <v>0</v>
      </c>
      <c r="P18833" s="89" t="e">
        <v>#DIV/0!</v>
      </c>
    </row>
    <row r="18834" spans="1:16">
      <c r="A18834" s="75" t="s">
        <v>22173</v>
      </c>
      <c r="B18834" s="85">
        <v>18830</v>
      </c>
      <c r="C18834" s="85">
        <v>13551</v>
      </c>
      <c r="D18834" s="85">
        <v>18830</v>
      </c>
      <c r="E18834" s="86" t="s">
        <v>22174</v>
      </c>
      <c r="F18834" s="85" t="s">
        <v>55</v>
      </c>
      <c r="G18834" s="86" t="s">
        <v>22175</v>
      </c>
      <c r="H18834" s="85" t="s">
        <v>1</v>
      </c>
      <c r="I18834" s="85">
        <v>1</v>
      </c>
      <c r="J18834" s="88">
        <v>1169.009094100936</v>
      </c>
      <c r="K18834" s="146">
        <v>7447.5300708637942</v>
      </c>
      <c r="L18834" s="147">
        <v>7.8230405215268513E-6</v>
      </c>
      <c r="M18834" s="147">
        <v>172.413148680288</v>
      </c>
      <c r="N18834" s="87">
        <v>4046354.8802185082</v>
      </c>
      <c r="O18834" s="88">
        <v>1037.888913130306</v>
      </c>
      <c r="P18834" s="89">
        <v>0.25649972477803501</v>
      </c>
    </row>
    <row r="18835" spans="1:16">
      <c r="A18835" s="75" t="s">
        <v>32177</v>
      </c>
      <c r="B18835" s="85">
        <v>18831</v>
      </c>
      <c r="C18835" s="85">
        <v>20685</v>
      </c>
      <c r="D18835" s="85">
        <v>18831</v>
      </c>
      <c r="E18835" s="86" t="s">
        <v>32178</v>
      </c>
      <c r="F18835" s="85" t="s">
        <v>38</v>
      </c>
      <c r="G18835" s="86" t="s">
        <v>22175</v>
      </c>
      <c r="H18835" s="85" t="s">
        <v>1</v>
      </c>
      <c r="I18835" s="85">
        <v>1</v>
      </c>
      <c r="J18835" s="88">
        <v>1171.080588077743</v>
      </c>
      <c r="K18835" s="146">
        <v>7450.2945274636559</v>
      </c>
      <c r="L18835" s="147">
        <v>7.8330060238362432E-6</v>
      </c>
      <c r="M18835" s="147">
        <v>172.40851104149931</v>
      </c>
      <c r="N18835" s="87">
        <v>4046359.2358460459</v>
      </c>
      <c r="O18835" s="88">
        <v>1039.580838620104</v>
      </c>
      <c r="P18835" s="89">
        <v>0.2569175839383277</v>
      </c>
    </row>
    <row r="18836" spans="1:16">
      <c r="A18836" s="75" t="s">
        <v>32179</v>
      </c>
      <c r="B18836" s="85">
        <v>18832</v>
      </c>
      <c r="C18836" s="85">
        <v>20686</v>
      </c>
      <c r="D18836" s="85">
        <v>18832</v>
      </c>
      <c r="E18836" s="86" t="s">
        <v>32178</v>
      </c>
      <c r="F18836" s="85" t="s">
        <v>139</v>
      </c>
      <c r="G18836" s="86" t="s">
        <v>22175</v>
      </c>
      <c r="H18836" s="85" t="s">
        <v>1</v>
      </c>
      <c r="I18836" s="85">
        <v>1</v>
      </c>
      <c r="J18836" s="88">
        <v>1160.921352662531</v>
      </c>
      <c r="K18836" s="146">
        <v>7436.7193874528493</v>
      </c>
      <c r="L18836" s="147">
        <v>7.7839150985402889E-6</v>
      </c>
      <c r="M18836" s="147">
        <v>172.3973285942522</v>
      </c>
      <c r="N18836" s="87">
        <v>4046334.6744644199</v>
      </c>
      <c r="O18836" s="88">
        <v>1031.2594070201769</v>
      </c>
      <c r="P18836" s="89">
        <v>0.25486260776406888</v>
      </c>
    </row>
    <row r="18837" spans="1:16">
      <c r="A18837" s="75" t="s">
        <v>22176</v>
      </c>
      <c r="B18837" s="85">
        <v>18833</v>
      </c>
      <c r="C18837" s="85">
        <v>13552</v>
      </c>
      <c r="D18837" s="85">
        <v>18833</v>
      </c>
      <c r="E18837" s="86" t="s">
        <v>22177</v>
      </c>
      <c r="F18837" s="85" t="s">
        <v>55</v>
      </c>
      <c r="G18837" s="86" t="s">
        <v>22178</v>
      </c>
      <c r="H18837" s="85" t="s">
        <v>260</v>
      </c>
      <c r="I18837" s="85">
        <v>1</v>
      </c>
      <c r="J18837" s="88">
        <v>300.04520023329258</v>
      </c>
      <c r="K18837" s="146">
        <v>1966.374832509008</v>
      </c>
      <c r="L18837" s="147">
        <v>2.035517062318437E-6</v>
      </c>
      <c r="M18837" s="147">
        <v>45.461387635597227</v>
      </c>
      <c r="N18837" s="87">
        <v>1084620.5650064349</v>
      </c>
      <c r="O18837" s="88">
        <v>266.44227742566551</v>
      </c>
      <c r="P18837" s="89">
        <v>0.24565482715523168</v>
      </c>
    </row>
    <row r="18838" spans="1:16">
      <c r="A18838" s="75" t="s">
        <v>32209</v>
      </c>
      <c r="B18838" s="85">
        <v>18834</v>
      </c>
      <c r="C18838" s="85">
        <v>20708</v>
      </c>
      <c r="D18838" s="85">
        <v>18834</v>
      </c>
      <c r="E18838" s="86" t="s">
        <v>32210</v>
      </c>
      <c r="F18838" s="85" t="s">
        <v>283</v>
      </c>
      <c r="G18838" s="86" t="s">
        <v>22178</v>
      </c>
      <c r="H18838" s="85" t="s">
        <v>260</v>
      </c>
      <c r="I18838" s="85">
        <v>1</v>
      </c>
      <c r="J18838" s="88">
        <v>416.09185239136627</v>
      </c>
      <c r="K18838" s="146">
        <v>2085.0821383968905</v>
      </c>
      <c r="L18838" s="147">
        <v>2.5317715881045318E-6</v>
      </c>
      <c r="M18838" s="147">
        <v>46.497457783800648</v>
      </c>
      <c r="N18838" s="87">
        <v>1085287.668601071</v>
      </c>
      <c r="O18838" s="88">
        <v>358.54042083659732</v>
      </c>
      <c r="P18838" s="89">
        <v>0.3303644104781488</v>
      </c>
    </row>
    <row r="18839" spans="1:16">
      <c r="A18839" s="75" t="s">
        <v>32211</v>
      </c>
      <c r="B18839" s="85">
        <v>18835</v>
      </c>
      <c r="C18839" s="85">
        <v>20709</v>
      </c>
      <c r="D18839" s="85">
        <v>18835</v>
      </c>
      <c r="E18839" s="86" t="s">
        <v>32210</v>
      </c>
      <c r="F18839" s="85" t="s">
        <v>429</v>
      </c>
      <c r="G18839" s="86" t="s">
        <v>22178</v>
      </c>
      <c r="H18839" s="85" t="s">
        <v>260</v>
      </c>
      <c r="I18839" s="85">
        <v>1</v>
      </c>
      <c r="J18839" s="88">
        <v>268.1660264060904</v>
      </c>
      <c r="K18839" s="146">
        <v>1915.8954544283442</v>
      </c>
      <c r="L18839" s="147">
        <v>1.9066946381567859E-6</v>
      </c>
      <c r="M18839" s="147">
        <v>42.819519762744967</v>
      </c>
      <c r="N18839" s="87">
        <v>1084020.829230882</v>
      </c>
      <c r="O18839" s="88">
        <v>239.4322448410062</v>
      </c>
      <c r="P18839" s="89">
        <v>0.22087421051760098</v>
      </c>
    </row>
    <row r="18840" spans="1:16">
      <c r="A18840" s="75" t="s">
        <v>32212</v>
      </c>
      <c r="B18840" s="85">
        <v>18836</v>
      </c>
      <c r="C18840" s="85">
        <v>20710</v>
      </c>
      <c r="D18840" s="85">
        <v>18836</v>
      </c>
      <c r="E18840" s="86" t="s">
        <v>32210</v>
      </c>
      <c r="F18840" s="85" t="s">
        <v>4370</v>
      </c>
      <c r="G18840" s="86" t="s">
        <v>22178</v>
      </c>
      <c r="H18840" s="85" t="s">
        <v>260</v>
      </c>
      <c r="I18840" s="85">
        <v>1</v>
      </c>
      <c r="J18840" s="88">
        <v>261.09392025723281</v>
      </c>
      <c r="K18840" s="146">
        <v>1906.510802267069</v>
      </c>
      <c r="L18840" s="147">
        <v>1.875047426426006E-6</v>
      </c>
      <c r="M18840" s="147">
        <v>43.598973315347841</v>
      </c>
      <c r="N18840" s="87">
        <v>1084048.242685111</v>
      </c>
      <c r="O18840" s="88">
        <v>232.9488438850268</v>
      </c>
      <c r="P18840" s="89">
        <v>0.21488789401847003</v>
      </c>
    </row>
    <row r="18841" spans="1:16">
      <c r="A18841" s="75" t="s">
        <v>32213</v>
      </c>
      <c r="B18841" s="85">
        <v>18837</v>
      </c>
      <c r="C18841" s="85">
        <v>20711</v>
      </c>
      <c r="D18841" s="85">
        <v>18837</v>
      </c>
      <c r="E18841" s="86" t="s">
        <v>32210</v>
      </c>
      <c r="F18841" s="85" t="s">
        <v>38</v>
      </c>
      <c r="G18841" s="86" t="s">
        <v>22178</v>
      </c>
      <c r="H18841" s="85" t="s">
        <v>260</v>
      </c>
      <c r="I18841" s="85">
        <v>1</v>
      </c>
      <c r="J18841" s="88">
        <v>295.6893073813917</v>
      </c>
      <c r="K18841" s="146">
        <v>1968.0511397325793</v>
      </c>
      <c r="L18841" s="147">
        <v>2.0241816003181809E-6</v>
      </c>
      <c r="M18841" s="147">
        <v>45.331223203320931</v>
      </c>
      <c r="N18841" s="87">
        <v>1084460.351113115</v>
      </c>
      <c r="O18841" s="88">
        <v>264.43660890258502</v>
      </c>
      <c r="P18841" s="89">
        <v>0.2438416569413176</v>
      </c>
    </row>
    <row r="18842" spans="1:16">
      <c r="A18842" s="75" t="s">
        <v>32214</v>
      </c>
      <c r="B18842" s="85">
        <v>18838</v>
      </c>
      <c r="C18842" s="85">
        <v>20712</v>
      </c>
      <c r="D18842" s="85">
        <v>18838</v>
      </c>
      <c r="E18842" s="86" t="s">
        <v>32210</v>
      </c>
      <c r="F18842" s="85" t="s">
        <v>2124</v>
      </c>
      <c r="G18842" s="86" t="s">
        <v>22178</v>
      </c>
      <c r="H18842" s="85" t="s">
        <v>260</v>
      </c>
      <c r="I18842" s="85">
        <v>1</v>
      </c>
      <c r="J18842" s="88">
        <v>269.51487768891008</v>
      </c>
      <c r="K18842" s="146">
        <v>1912.2242304040938</v>
      </c>
      <c r="L18842" s="147">
        <v>1.8975769657912319E-6</v>
      </c>
      <c r="M18842" s="147">
        <v>43.855325739349389</v>
      </c>
      <c r="N18842" s="87">
        <v>1084041.476617191</v>
      </c>
      <c r="O18842" s="88">
        <v>240.68977535718611</v>
      </c>
      <c r="P18842" s="89">
        <v>0.22203004271411397</v>
      </c>
    </row>
    <row r="18843" spans="1:16">
      <c r="A18843" s="75" t="s">
        <v>32215</v>
      </c>
      <c r="B18843" s="85">
        <v>18839</v>
      </c>
      <c r="C18843" s="85">
        <v>20713</v>
      </c>
      <c r="D18843" s="85">
        <v>18839</v>
      </c>
      <c r="E18843" s="86" t="s">
        <v>32210</v>
      </c>
      <c r="F18843" s="85" t="s">
        <v>891</v>
      </c>
      <c r="G18843" s="86" t="s">
        <v>22178</v>
      </c>
      <c r="H18843" s="85" t="s">
        <v>260</v>
      </c>
      <c r="I18843" s="85">
        <v>1</v>
      </c>
      <c r="J18843" s="88">
        <v>304.15313792958182</v>
      </c>
      <c r="K18843" s="146">
        <v>1979.9085455567595</v>
      </c>
      <c r="L18843" s="147">
        <v>2.0488827251080521E-6</v>
      </c>
      <c r="M18843" s="147">
        <v>46.539424386698848</v>
      </c>
      <c r="N18843" s="87">
        <v>1084936.413557332</v>
      </c>
      <c r="O18843" s="88">
        <v>270.18374390127832</v>
      </c>
      <c r="P18843" s="89">
        <v>0.24903187000184576</v>
      </c>
    </row>
    <row r="18844" spans="1:16">
      <c r="A18844" s="75" t="s">
        <v>32241</v>
      </c>
      <c r="B18844" s="85">
        <v>18840</v>
      </c>
      <c r="C18844" s="85">
        <v>20735</v>
      </c>
      <c r="D18844" s="85">
        <v>18840</v>
      </c>
      <c r="E18844" s="86" t="s">
        <v>32242</v>
      </c>
      <c r="F18844" s="85" t="s">
        <v>1084</v>
      </c>
      <c r="G18844" s="86" t="s">
        <v>22178</v>
      </c>
      <c r="H18844" s="85" t="s">
        <v>260</v>
      </c>
      <c r="I18844" s="85">
        <v>1</v>
      </c>
      <c r="J18844" s="88">
        <v>431.20494170883609</v>
      </c>
      <c r="K18844" s="146">
        <v>2126.1483784084744</v>
      </c>
      <c r="L18844" s="147">
        <v>2.6055718533115641E-6</v>
      </c>
      <c r="M18844" s="147">
        <v>63.146282327189041</v>
      </c>
      <c r="N18844" s="87">
        <v>1111594.551514114</v>
      </c>
      <c r="O18844" s="88">
        <v>382.59865254986488</v>
      </c>
      <c r="P18844" s="89">
        <v>0.34418903189901701</v>
      </c>
    </row>
    <row r="18845" spans="1:16">
      <c r="A18845" s="75" t="s">
        <v>32243</v>
      </c>
      <c r="B18845" s="85">
        <v>18841</v>
      </c>
      <c r="C18845" s="85">
        <v>20736</v>
      </c>
      <c r="D18845" s="85">
        <v>18841</v>
      </c>
      <c r="E18845" s="86" t="s">
        <v>32242</v>
      </c>
      <c r="F18845" s="85" t="s">
        <v>139</v>
      </c>
      <c r="G18845" s="86" t="s">
        <v>22178</v>
      </c>
      <c r="H18845" s="85" t="s">
        <v>260</v>
      </c>
      <c r="I18845" s="85">
        <v>1</v>
      </c>
      <c r="J18845" s="88">
        <v>1462.596729514501</v>
      </c>
      <c r="K18845" s="146">
        <v>3265.9926824020504</v>
      </c>
      <c r="L18845" s="147">
        <v>6.3693524534381961E-6</v>
      </c>
      <c r="M18845" s="147">
        <v>104.1248055964499</v>
      </c>
      <c r="N18845" s="87">
        <v>1109538.0693651941</v>
      </c>
      <c r="O18845" s="88">
        <v>1030.1982682692319</v>
      </c>
      <c r="P18845" s="89">
        <v>0.92849294378753922</v>
      </c>
    </row>
    <row r="18846" spans="1:16">
      <c r="A18846" s="75" t="s">
        <v>22179</v>
      </c>
      <c r="B18846" s="85">
        <v>18842</v>
      </c>
      <c r="C18846" s="85">
        <v>13553</v>
      </c>
      <c r="D18846" s="85">
        <v>18842</v>
      </c>
      <c r="E18846" s="86" t="s">
        <v>22180</v>
      </c>
      <c r="F18846" s="85" t="s">
        <v>55</v>
      </c>
      <c r="G18846" s="86" t="s">
        <v>22181</v>
      </c>
      <c r="H18846" s="85" t="s">
        <v>1</v>
      </c>
      <c r="I18846" s="85">
        <v>1</v>
      </c>
      <c r="J18846" s="88">
        <v>1524.516973759522</v>
      </c>
      <c r="K18846" s="146">
        <v>9641.0672077600593</v>
      </c>
      <c r="L18846" s="147">
        <v>1.016850620127294E-5</v>
      </c>
      <c r="M18846" s="147">
        <v>224.33352045655971</v>
      </c>
      <c r="N18846" s="87">
        <v>5230638.8254231066</v>
      </c>
      <c r="O18846" s="88">
        <v>1353.59772385267</v>
      </c>
      <c r="P18846" s="89">
        <v>0.25878248700208761</v>
      </c>
    </row>
    <row r="18847" spans="1:16">
      <c r="A18847" s="75" t="s">
        <v>32180</v>
      </c>
      <c r="B18847" s="85">
        <v>18843</v>
      </c>
      <c r="C18847" s="85">
        <v>20687</v>
      </c>
      <c r="D18847" s="85">
        <v>18843</v>
      </c>
      <c r="E18847" s="86" t="s">
        <v>32181</v>
      </c>
      <c r="F18847" s="85" t="s">
        <v>32</v>
      </c>
      <c r="G18847" s="86" t="s">
        <v>22181</v>
      </c>
      <c r="H18847" s="85" t="s">
        <v>1</v>
      </c>
      <c r="I18847" s="85">
        <v>1</v>
      </c>
      <c r="J18847" s="88">
        <v>1501.4708093470731</v>
      </c>
      <c r="K18847" s="146">
        <v>9608.0826834012623</v>
      </c>
      <c r="L18847" s="147">
        <v>1.0067304612324649E-5</v>
      </c>
      <c r="M18847" s="147">
        <v>223.01087777094381</v>
      </c>
      <c r="N18847" s="87">
        <v>5230372.4522319185</v>
      </c>
      <c r="O18847" s="88">
        <v>1332.2884228705111</v>
      </c>
      <c r="P18847" s="89">
        <v>0.25472152031964634</v>
      </c>
    </row>
    <row r="18848" spans="1:16">
      <c r="A18848" s="75" t="s">
        <v>32182</v>
      </c>
      <c r="B18848" s="85">
        <v>18844</v>
      </c>
      <c r="C18848" s="85">
        <v>20688</v>
      </c>
      <c r="D18848" s="85">
        <v>18844</v>
      </c>
      <c r="E18848" s="86" t="s">
        <v>32181</v>
      </c>
      <c r="F18848" s="85" t="s">
        <v>283</v>
      </c>
      <c r="G18848" s="86" t="s">
        <v>22181</v>
      </c>
      <c r="H18848" s="85" t="s">
        <v>1</v>
      </c>
      <c r="I18848" s="85">
        <v>1</v>
      </c>
      <c r="J18848" s="88">
        <v>1537.951504628177</v>
      </c>
      <c r="K18848" s="146">
        <v>9649.085628743107</v>
      </c>
      <c r="L18848" s="147">
        <v>1.022329489236594E-5</v>
      </c>
      <c r="M18848" s="147">
        <v>223.8514124418673</v>
      </c>
      <c r="N18848" s="87">
        <v>5230633.5875942949</v>
      </c>
      <c r="O18848" s="88">
        <v>1363.206214192915</v>
      </c>
      <c r="P18848" s="89">
        <v>0.26061971104725939</v>
      </c>
    </row>
    <row r="18849" spans="1:16">
      <c r="A18849" s="75" t="s">
        <v>32183</v>
      </c>
      <c r="B18849" s="85">
        <v>18845</v>
      </c>
      <c r="C18849" s="85">
        <v>20689</v>
      </c>
      <c r="D18849" s="85">
        <v>18845</v>
      </c>
      <c r="E18849" s="86" t="s">
        <v>32181</v>
      </c>
      <c r="F18849" s="85" t="s">
        <v>1084</v>
      </c>
      <c r="G18849" s="86" t="s">
        <v>22181</v>
      </c>
      <c r="H18849" s="85" t="s">
        <v>1</v>
      </c>
      <c r="I18849" s="85">
        <v>1</v>
      </c>
      <c r="J18849" s="88">
        <v>1505.1926013108639</v>
      </c>
      <c r="K18849" s="146">
        <v>9612.0690561275278</v>
      </c>
      <c r="L18849" s="147">
        <v>1.0083969990441729E-5</v>
      </c>
      <c r="M18849" s="147">
        <v>223.32988078445959</v>
      </c>
      <c r="N18849" s="87">
        <v>5230697.393459361</v>
      </c>
      <c r="O18849" s="88">
        <v>1335.7722992102949</v>
      </c>
      <c r="P18849" s="89">
        <v>0.25537174084675385</v>
      </c>
    </row>
    <row r="18850" spans="1:16">
      <c r="A18850" s="75" t="s">
        <v>32184</v>
      </c>
      <c r="B18850" s="85">
        <v>18846</v>
      </c>
      <c r="C18850" s="85">
        <v>20690</v>
      </c>
      <c r="D18850" s="85">
        <v>18846</v>
      </c>
      <c r="E18850" s="86" t="s">
        <v>32181</v>
      </c>
      <c r="F18850" s="85" t="s">
        <v>38</v>
      </c>
      <c r="G18850" s="86" t="s">
        <v>22181</v>
      </c>
      <c r="H18850" s="85" t="s">
        <v>1</v>
      </c>
      <c r="I18850" s="85">
        <v>1</v>
      </c>
      <c r="J18850" s="88">
        <v>1527.3704218026719</v>
      </c>
      <c r="K18850" s="146">
        <v>9646.8228740223749</v>
      </c>
      <c r="L18850" s="147">
        <v>1.0183206346827211E-5</v>
      </c>
      <c r="M18850" s="147">
        <v>224.4950115458569</v>
      </c>
      <c r="N18850" s="87">
        <v>5230642.729946252</v>
      </c>
      <c r="O18850" s="88">
        <v>1356.3333487781861</v>
      </c>
      <c r="P18850" s="89">
        <v>0.25930529359479371</v>
      </c>
    </row>
    <row r="18851" spans="1:16">
      <c r="A18851" s="75" t="s">
        <v>32185</v>
      </c>
      <c r="B18851" s="85">
        <v>18847</v>
      </c>
      <c r="C18851" s="85">
        <v>20691</v>
      </c>
      <c r="D18851" s="85">
        <v>18847</v>
      </c>
      <c r="E18851" s="86" t="s">
        <v>32181</v>
      </c>
      <c r="F18851" s="85" t="s">
        <v>139</v>
      </c>
      <c r="G18851" s="86" t="s">
        <v>22181</v>
      </c>
      <c r="H18851" s="85" t="s">
        <v>1</v>
      </c>
      <c r="I18851" s="85">
        <v>1</v>
      </c>
      <c r="J18851" s="88">
        <v>1520.603881091138</v>
      </c>
      <c r="K18851" s="146">
        <v>9633.199349117398</v>
      </c>
      <c r="L18851" s="147">
        <v>1.0146578315071189E-5</v>
      </c>
      <c r="M18851" s="147">
        <v>224.21196533189141</v>
      </c>
      <c r="N18851" s="87">
        <v>5230615.2509020902</v>
      </c>
      <c r="O18851" s="88">
        <v>1350.0563522186719</v>
      </c>
      <c r="P18851" s="89">
        <v>0.25810660648110878</v>
      </c>
    </row>
    <row r="18852" spans="1:16">
      <c r="A18852" s="75" t="s">
        <v>22182</v>
      </c>
      <c r="B18852" s="85">
        <v>18848</v>
      </c>
      <c r="C18852" s="85">
        <v>13554</v>
      </c>
      <c r="D18852" s="85">
        <v>18848</v>
      </c>
      <c r="E18852" s="86" t="s">
        <v>22183</v>
      </c>
      <c r="F18852" s="85" t="s">
        <v>55</v>
      </c>
      <c r="G18852" s="86" t="s">
        <v>22184</v>
      </c>
      <c r="H18852" s="85" t="s">
        <v>260</v>
      </c>
      <c r="I18852" s="85">
        <v>1</v>
      </c>
      <c r="J18852" s="88">
        <v>278.50303677943282</v>
      </c>
      <c r="K18852" s="146">
        <v>1794.9261933941889</v>
      </c>
      <c r="L18852" s="147">
        <v>1.87479131054212E-6</v>
      </c>
      <c r="M18852" s="147">
        <v>41.692205766180138</v>
      </c>
      <c r="N18852" s="87">
        <v>984918.13256340311</v>
      </c>
      <c r="O18852" s="88">
        <v>247.19899058309349</v>
      </c>
      <c r="P18852" s="89">
        <v>0.25098430256301557</v>
      </c>
    </row>
    <row r="18853" spans="1:16">
      <c r="A18853" s="75" t="s">
        <v>32216</v>
      </c>
      <c r="B18853" s="85">
        <v>18849</v>
      </c>
      <c r="C18853" s="85">
        <v>20714</v>
      </c>
      <c r="D18853" s="85">
        <v>18849</v>
      </c>
      <c r="E18853" s="86" t="s">
        <v>32217</v>
      </c>
      <c r="F18853" s="85" t="s">
        <v>283</v>
      </c>
      <c r="G18853" s="86" t="s">
        <v>22184</v>
      </c>
      <c r="H18853" s="85" t="s">
        <v>260</v>
      </c>
      <c r="I18853" s="85">
        <v>1</v>
      </c>
      <c r="J18853" s="88">
        <v>394.22523457931749</v>
      </c>
      <c r="K18853" s="146">
        <v>1913.4052230060156</v>
      </c>
      <c r="L18853" s="147">
        <v>2.3694132588541401E-6</v>
      </c>
      <c r="M18853" s="147">
        <v>42.704726199359918</v>
      </c>
      <c r="N18853" s="87">
        <v>985592.47284979105</v>
      </c>
      <c r="O18853" s="88">
        <v>339.25381910859261</v>
      </c>
      <c r="P18853" s="89">
        <v>0.34421307838082132</v>
      </c>
    </row>
    <row r="18854" spans="1:16">
      <c r="A18854" s="75" t="s">
        <v>32218</v>
      </c>
      <c r="B18854" s="85">
        <v>18850</v>
      </c>
      <c r="C18854" s="85">
        <v>20715</v>
      </c>
      <c r="D18854" s="85">
        <v>18850</v>
      </c>
      <c r="E18854" s="86" t="s">
        <v>32217</v>
      </c>
      <c r="F18854" s="85" t="s">
        <v>429</v>
      </c>
      <c r="G18854" s="86" t="s">
        <v>22184</v>
      </c>
      <c r="H18854" s="85" t="s">
        <v>260</v>
      </c>
      <c r="I18854" s="85">
        <v>1</v>
      </c>
      <c r="J18854" s="88">
        <v>246.61951736452801</v>
      </c>
      <c r="K18854" s="146">
        <v>1744.431702915032</v>
      </c>
      <c r="L18854" s="147">
        <v>1.745976574235569E-6</v>
      </c>
      <c r="M18854" s="147">
        <v>39.054565556976243</v>
      </c>
      <c r="N18854" s="87">
        <v>984317.4675211173</v>
      </c>
      <c r="O18854" s="88">
        <v>220.16241910668089</v>
      </c>
      <c r="P18854" s="89">
        <v>0.22367013323570586</v>
      </c>
    </row>
    <row r="18855" spans="1:16">
      <c r="A18855" s="75" t="s">
        <v>32219</v>
      </c>
      <c r="B18855" s="85">
        <v>18851</v>
      </c>
      <c r="C18855" s="85">
        <v>20716</v>
      </c>
      <c r="D18855" s="85">
        <v>18851</v>
      </c>
      <c r="E18855" s="86" t="s">
        <v>32217</v>
      </c>
      <c r="F18855" s="85" t="s">
        <v>4370</v>
      </c>
      <c r="G18855" s="86" t="s">
        <v>22184</v>
      </c>
      <c r="H18855" s="85" t="s">
        <v>260</v>
      </c>
      <c r="I18855" s="85">
        <v>1</v>
      </c>
      <c r="J18855" s="88">
        <v>239.5474112156713</v>
      </c>
      <c r="K18855" s="146">
        <v>1735.0470507537559</v>
      </c>
      <c r="L18855" s="147">
        <v>1.714329362504802E-6</v>
      </c>
      <c r="M18855" s="147">
        <v>39.834019109579103</v>
      </c>
      <c r="N18855" s="87">
        <v>984344.88097534701</v>
      </c>
      <c r="O18855" s="88">
        <v>213.6790181507028</v>
      </c>
      <c r="P18855" s="89">
        <v>0.21707739053712252</v>
      </c>
    </row>
    <row r="18856" spans="1:16">
      <c r="A18856" s="75" t="s">
        <v>32220</v>
      </c>
      <c r="B18856" s="85">
        <v>18852</v>
      </c>
      <c r="C18856" s="85">
        <v>20717</v>
      </c>
      <c r="D18856" s="85">
        <v>18852</v>
      </c>
      <c r="E18856" s="86" t="s">
        <v>32217</v>
      </c>
      <c r="F18856" s="85" t="s">
        <v>38</v>
      </c>
      <c r="G18856" s="86" t="s">
        <v>22184</v>
      </c>
      <c r="H18856" s="85" t="s">
        <v>260</v>
      </c>
      <c r="I18856" s="85">
        <v>1</v>
      </c>
      <c r="J18856" s="88">
        <v>274.27134824029531</v>
      </c>
      <c r="K18856" s="146">
        <v>1796.7317280488808</v>
      </c>
      <c r="L18856" s="147">
        <v>1.863978238275967E-6</v>
      </c>
      <c r="M18856" s="147">
        <v>41.555288046743051</v>
      </c>
      <c r="N18856" s="87">
        <v>984758.71015245817</v>
      </c>
      <c r="O18856" s="88">
        <v>245.30000241259009</v>
      </c>
      <c r="P18856" s="89">
        <v>0.24909655521057872</v>
      </c>
    </row>
    <row r="18857" spans="1:16">
      <c r="A18857" s="75" t="s">
        <v>32221</v>
      </c>
      <c r="B18857" s="85">
        <v>18853</v>
      </c>
      <c r="C18857" s="85">
        <v>20718</v>
      </c>
      <c r="D18857" s="85">
        <v>18853</v>
      </c>
      <c r="E18857" s="86" t="s">
        <v>32217</v>
      </c>
      <c r="F18857" s="85" t="s">
        <v>2124</v>
      </c>
      <c r="G18857" s="86" t="s">
        <v>22184</v>
      </c>
      <c r="H18857" s="85" t="s">
        <v>260</v>
      </c>
      <c r="I18857" s="85">
        <v>1</v>
      </c>
      <c r="J18857" s="88">
        <v>247.9683686473478</v>
      </c>
      <c r="K18857" s="146">
        <v>1740.7604788907818</v>
      </c>
      <c r="L18857" s="147">
        <v>1.7368589018700209E-6</v>
      </c>
      <c r="M18857" s="147">
        <v>40.090371533580573</v>
      </c>
      <c r="N18857" s="87">
        <v>984338.11490742606</v>
      </c>
      <c r="O18857" s="88">
        <v>221.419949622861</v>
      </c>
      <c r="P18857" s="89">
        <v>0.22494298073958546</v>
      </c>
    </row>
    <row r="18858" spans="1:16">
      <c r="A18858" s="75" t="s">
        <v>32222</v>
      </c>
      <c r="B18858" s="85">
        <v>18854</v>
      </c>
      <c r="C18858" s="85">
        <v>20719</v>
      </c>
      <c r="D18858" s="85">
        <v>18854</v>
      </c>
      <c r="E18858" s="86" t="s">
        <v>32217</v>
      </c>
      <c r="F18858" s="85" t="s">
        <v>891</v>
      </c>
      <c r="G18858" s="86" t="s">
        <v>22184</v>
      </c>
      <c r="H18858" s="85" t="s">
        <v>260</v>
      </c>
      <c r="I18858" s="85">
        <v>1</v>
      </c>
      <c r="J18858" s="88">
        <v>282.60662888801858</v>
      </c>
      <c r="K18858" s="146">
        <v>1808.4447940434466</v>
      </c>
      <c r="L18858" s="147">
        <v>1.8881646611868419E-6</v>
      </c>
      <c r="M18858" s="147">
        <v>42.774470180929967</v>
      </c>
      <c r="N18858" s="87">
        <v>985233.0518475672</v>
      </c>
      <c r="O18858" s="88">
        <v>250.91391816695281</v>
      </c>
      <c r="P18858" s="89">
        <v>0.25467468605161409</v>
      </c>
    </row>
    <row r="18859" spans="1:16">
      <c r="A18859" s="75" t="s">
        <v>32244</v>
      </c>
      <c r="B18859" s="85">
        <v>18855</v>
      </c>
      <c r="C18859" s="85">
        <v>20737</v>
      </c>
      <c r="D18859" s="85">
        <v>18855</v>
      </c>
      <c r="E18859" s="86" t="s">
        <v>32245</v>
      </c>
      <c r="F18859" s="85" t="s">
        <v>1084</v>
      </c>
      <c r="G18859" s="86" t="s">
        <v>22184</v>
      </c>
      <c r="H18859" s="85" t="s">
        <v>260</v>
      </c>
      <c r="I18859" s="85">
        <v>1</v>
      </c>
      <c r="J18859" s="88">
        <v>409.65843266727398</v>
      </c>
      <c r="K18859" s="146">
        <v>1954.6846268951585</v>
      </c>
      <c r="L18859" s="147">
        <v>2.4448537893903539E-6</v>
      </c>
      <c r="M18859" s="147">
        <v>59.381328121420168</v>
      </c>
      <c r="N18859" s="87">
        <v>1011891.18980435</v>
      </c>
      <c r="O18859" s="88">
        <v>363.3288268155402</v>
      </c>
      <c r="P18859" s="89">
        <v>0.3590591858851841</v>
      </c>
    </row>
    <row r="18860" spans="1:16">
      <c r="A18860" s="75" t="s">
        <v>32246</v>
      </c>
      <c r="B18860" s="85">
        <v>18856</v>
      </c>
      <c r="C18860" s="85">
        <v>20738</v>
      </c>
      <c r="D18860" s="85">
        <v>18856</v>
      </c>
      <c r="E18860" s="86" t="s">
        <v>32245</v>
      </c>
      <c r="F18860" s="85" t="s">
        <v>139</v>
      </c>
      <c r="G18860" s="86" t="s">
        <v>22184</v>
      </c>
      <c r="H18860" s="85" t="s">
        <v>260</v>
      </c>
      <c r="I18860" s="85">
        <v>1</v>
      </c>
      <c r="J18860" s="88">
        <v>1441.7230777151169</v>
      </c>
      <c r="K18860" s="146">
        <v>3095.2844359442774</v>
      </c>
      <c r="L18860" s="147">
        <v>6.2113284475099237E-6</v>
      </c>
      <c r="M18860" s="147">
        <v>100.30237478236759</v>
      </c>
      <c r="N18860" s="87">
        <v>1009843.714418526</v>
      </c>
      <c r="O18860" s="88">
        <v>1011.62574010589</v>
      </c>
      <c r="P18860" s="89">
        <v>1.0017646549282035</v>
      </c>
    </row>
    <row r="18861" spans="1:16">
      <c r="A18861" s="75" t="s">
        <v>22185</v>
      </c>
      <c r="B18861" s="85">
        <v>18857</v>
      </c>
      <c r="C18861" s="85">
        <v>13555</v>
      </c>
      <c r="D18861" s="85">
        <v>18857</v>
      </c>
      <c r="E18861" s="86" t="s">
        <v>22186</v>
      </c>
      <c r="F18861" s="85" t="s">
        <v>55</v>
      </c>
      <c r="G18861" s="86" t="s">
        <v>22187</v>
      </c>
      <c r="H18861" s="85" t="s">
        <v>1</v>
      </c>
      <c r="I18861" s="85">
        <v>1</v>
      </c>
      <c r="J18861" s="88">
        <v>1528.605584153348</v>
      </c>
      <c r="K18861" s="146">
        <v>9895.9771522963092</v>
      </c>
      <c r="L18861" s="147">
        <v>1.030495470918597E-5</v>
      </c>
      <c r="M18861" s="147">
        <v>230.7727920884783</v>
      </c>
      <c r="N18861" s="87">
        <v>5400217.4333051872</v>
      </c>
      <c r="O18861" s="88">
        <v>1357.4441310076229</v>
      </c>
      <c r="P18861" s="89">
        <v>0.25136842132239906</v>
      </c>
    </row>
    <row r="18862" spans="1:16">
      <c r="A18862" s="75" t="s">
        <v>32186</v>
      </c>
      <c r="B18862" s="85">
        <v>18858</v>
      </c>
      <c r="C18862" s="85">
        <v>20692</v>
      </c>
      <c r="D18862" s="85">
        <v>18858</v>
      </c>
      <c r="E18862" s="86" t="s">
        <v>32187</v>
      </c>
      <c r="F18862" s="85" t="s">
        <v>38</v>
      </c>
      <c r="G18862" s="86" t="s">
        <v>22187</v>
      </c>
      <c r="H18862" s="85" t="s">
        <v>1</v>
      </c>
      <c r="I18862" s="85">
        <v>1</v>
      </c>
      <c r="J18862" s="88">
        <v>1532.1307777306799</v>
      </c>
      <c r="K18862" s="146">
        <v>9900.9523545717184</v>
      </c>
      <c r="L18862" s="147">
        <v>1.031912922944994E-5</v>
      </c>
      <c r="M18862" s="147">
        <v>230.9083537645057</v>
      </c>
      <c r="N18862" s="87">
        <v>5400231.2235380784</v>
      </c>
      <c r="O18862" s="88">
        <v>1360.4809048251741</v>
      </c>
      <c r="P18862" s="89">
        <v>0.25193012086134814</v>
      </c>
    </row>
    <row r="18863" spans="1:16">
      <c r="A18863" s="75" t="s">
        <v>32188</v>
      </c>
      <c r="B18863" s="85">
        <v>18859</v>
      </c>
      <c r="C18863" s="85">
        <v>20693</v>
      </c>
      <c r="D18863" s="85">
        <v>18859</v>
      </c>
      <c r="E18863" s="86" t="s">
        <v>32187</v>
      </c>
      <c r="F18863" s="85" t="s">
        <v>81</v>
      </c>
      <c r="G18863" s="86" t="s">
        <v>22187</v>
      </c>
      <c r="H18863" s="85" t="s">
        <v>1</v>
      </c>
      <c r="I18863" s="85">
        <v>1</v>
      </c>
      <c r="J18863" s="88">
        <v>1516.0225161790099</v>
      </c>
      <c r="K18863" s="146">
        <v>9878.2207421883413</v>
      </c>
      <c r="L18863" s="147">
        <v>1.0253961360667441E-5</v>
      </c>
      <c r="M18863" s="147">
        <v>230.26692671000961</v>
      </c>
      <c r="N18863" s="87">
        <v>5400165.63917962</v>
      </c>
      <c r="O18863" s="88">
        <v>1346.593072593711</v>
      </c>
      <c r="P18863" s="89">
        <v>0.24936143862399787</v>
      </c>
    </row>
    <row r="18864" spans="1:16">
      <c r="A18864" s="75" t="s">
        <v>22188</v>
      </c>
      <c r="B18864" s="85">
        <v>18860</v>
      </c>
      <c r="C18864" s="85">
        <v>13556</v>
      </c>
      <c r="D18864" s="85">
        <v>18860</v>
      </c>
      <c r="E18864" s="86" t="s">
        <v>22189</v>
      </c>
      <c r="F18864" s="85" t="s">
        <v>55</v>
      </c>
      <c r="G18864" s="86" t="s">
        <v>22190</v>
      </c>
      <c r="H18864" s="85" t="s">
        <v>260</v>
      </c>
      <c r="I18864" s="85">
        <v>1</v>
      </c>
      <c r="J18864" s="88">
        <v>268.23514256201338</v>
      </c>
      <c r="K18864" s="146">
        <v>1772.7730407696899</v>
      </c>
      <c r="L18864" s="147">
        <v>1.8264545725279461E-6</v>
      </c>
      <c r="M18864" s="147">
        <v>41.307807474564108</v>
      </c>
      <c r="N18864" s="87">
        <v>978171.52263594151</v>
      </c>
      <c r="O18864" s="88">
        <v>238.2334140693178</v>
      </c>
      <c r="P18864" s="89">
        <v>0.24354973392328469</v>
      </c>
    </row>
    <row r="18865" spans="1:16">
      <c r="A18865" s="75" t="s">
        <v>32223</v>
      </c>
      <c r="B18865" s="85">
        <v>18861</v>
      </c>
      <c r="C18865" s="85">
        <v>20720</v>
      </c>
      <c r="D18865" s="85">
        <v>18861</v>
      </c>
      <c r="E18865" s="86" t="s">
        <v>32224</v>
      </c>
      <c r="F18865" s="85" t="s">
        <v>429</v>
      </c>
      <c r="G18865" s="86" t="s">
        <v>22190</v>
      </c>
      <c r="H18865" s="85" t="s">
        <v>260</v>
      </c>
      <c r="I18865" s="85">
        <v>1</v>
      </c>
      <c r="J18865" s="88">
        <v>245.18308342842229</v>
      </c>
      <c r="K18865" s="146">
        <v>1733.000786147473</v>
      </c>
      <c r="L18865" s="147">
        <v>1.735262036640819E-6</v>
      </c>
      <c r="M18865" s="147">
        <v>38.803568609924717</v>
      </c>
      <c r="N18865" s="87">
        <v>977670.57674046629</v>
      </c>
      <c r="O18865" s="88">
        <v>218.87776405772479</v>
      </c>
      <c r="P18865" s="89">
        <v>0.22387680397159829</v>
      </c>
    </row>
    <row r="18866" spans="1:16">
      <c r="A18866" s="75" t="s">
        <v>32225</v>
      </c>
      <c r="B18866" s="85">
        <v>18862</v>
      </c>
      <c r="C18866" s="85">
        <v>20721</v>
      </c>
      <c r="D18866" s="85">
        <v>18862</v>
      </c>
      <c r="E18866" s="86" t="s">
        <v>32224</v>
      </c>
      <c r="F18866" s="85" t="s">
        <v>4370</v>
      </c>
      <c r="G18866" s="86" t="s">
        <v>22190</v>
      </c>
      <c r="H18866" s="85" t="s">
        <v>260</v>
      </c>
      <c r="I18866" s="85">
        <v>1</v>
      </c>
      <c r="J18866" s="88">
        <v>238.1109772795659</v>
      </c>
      <c r="K18866" s="146">
        <v>1723.6161339861992</v>
      </c>
      <c r="L18866" s="147">
        <v>1.7036148249100491E-6</v>
      </c>
      <c r="M18866" s="147">
        <v>39.583022162527662</v>
      </c>
      <c r="N18866" s="87">
        <v>977697.990194696</v>
      </c>
      <c r="O18866" s="88">
        <v>212.39436310174671</v>
      </c>
      <c r="P18866" s="89">
        <v>0.21723923464284825</v>
      </c>
    </row>
    <row r="18867" spans="1:16">
      <c r="A18867" s="75" t="s">
        <v>32226</v>
      </c>
      <c r="B18867" s="85">
        <v>18863</v>
      </c>
      <c r="C18867" s="85">
        <v>20722</v>
      </c>
      <c r="D18867" s="85">
        <v>18863</v>
      </c>
      <c r="E18867" s="86" t="s">
        <v>32224</v>
      </c>
      <c r="F18867" s="85" t="s">
        <v>38</v>
      </c>
      <c r="G18867" s="86" t="s">
        <v>22190</v>
      </c>
      <c r="H18867" s="85" t="s">
        <v>260</v>
      </c>
      <c r="I18867" s="85">
        <v>1</v>
      </c>
      <c r="J18867" s="88">
        <v>271.25510240437848</v>
      </c>
      <c r="K18867" s="146">
        <v>1776.0936813589803</v>
      </c>
      <c r="L18867" s="147">
        <v>1.845131578848105E-6</v>
      </c>
      <c r="M18867" s="147">
        <v>41.113692509331933</v>
      </c>
      <c r="N18867" s="87">
        <v>977962.93775073148</v>
      </c>
      <c r="O18867" s="88">
        <v>240.03074481971359</v>
      </c>
      <c r="P18867" s="89">
        <v>0.24543951059308336</v>
      </c>
    </row>
    <row r="18868" spans="1:16">
      <c r="A18868" s="75" t="s">
        <v>32227</v>
      </c>
      <c r="B18868" s="85">
        <v>18864</v>
      </c>
      <c r="C18868" s="85">
        <v>20723</v>
      </c>
      <c r="D18868" s="85">
        <v>18864</v>
      </c>
      <c r="E18868" s="86" t="s">
        <v>32224</v>
      </c>
      <c r="F18868" s="85" t="s">
        <v>2124</v>
      </c>
      <c r="G18868" s="86" t="s">
        <v>22190</v>
      </c>
      <c r="H18868" s="85" t="s">
        <v>260</v>
      </c>
      <c r="I18868" s="85">
        <v>1</v>
      </c>
      <c r="J18868" s="88">
        <v>246.5319347112424</v>
      </c>
      <c r="K18868" s="146">
        <v>1729.3295621232255</v>
      </c>
      <c r="L18868" s="147">
        <v>1.726144364275271E-6</v>
      </c>
      <c r="M18868" s="147">
        <v>39.839374586529189</v>
      </c>
      <c r="N18868" s="87">
        <v>977691.22412677482</v>
      </c>
      <c r="O18868" s="88">
        <v>220.13529457390501</v>
      </c>
      <c r="P18868" s="89">
        <v>0.22515830063885345</v>
      </c>
    </row>
    <row r="18869" spans="1:16">
      <c r="A18869" s="75" t="s">
        <v>32228</v>
      </c>
      <c r="B18869" s="85">
        <v>18865</v>
      </c>
      <c r="C18869" s="85">
        <v>20724</v>
      </c>
      <c r="D18869" s="85">
        <v>18865</v>
      </c>
      <c r="E18869" s="86" t="s">
        <v>32224</v>
      </c>
      <c r="F18869" s="85" t="s">
        <v>891</v>
      </c>
      <c r="G18869" s="86" t="s">
        <v>22190</v>
      </c>
      <c r="H18869" s="85" t="s">
        <v>260</v>
      </c>
      <c r="I18869" s="85">
        <v>1</v>
      </c>
      <c r="J18869" s="88">
        <v>281.17019495191607</v>
      </c>
      <c r="K18869" s="146">
        <v>1797.0138772758919</v>
      </c>
      <c r="L18869" s="147">
        <v>1.8774501235921019E-6</v>
      </c>
      <c r="M18869" s="147">
        <v>42.52347323387896</v>
      </c>
      <c r="N18869" s="87">
        <v>978586.16106691619</v>
      </c>
      <c r="O18869" s="88">
        <v>249.62926311799919</v>
      </c>
      <c r="P18869" s="89">
        <v>0.25509175691370667</v>
      </c>
    </row>
    <row r="18870" spans="1:16">
      <c r="A18870" s="75" t="s">
        <v>32247</v>
      </c>
      <c r="B18870" s="85">
        <v>18866</v>
      </c>
      <c r="C18870" s="85">
        <v>20739</v>
      </c>
      <c r="D18870" s="85">
        <v>18866</v>
      </c>
      <c r="E18870" s="86" t="s">
        <v>32248</v>
      </c>
      <c r="F18870" s="85" t="s">
        <v>1084</v>
      </c>
      <c r="G18870" s="86" t="s">
        <v>22190</v>
      </c>
      <c r="H18870" s="85" t="s">
        <v>260</v>
      </c>
      <c r="I18870" s="85">
        <v>1</v>
      </c>
      <c r="J18870" s="88">
        <v>408.22199873116938</v>
      </c>
      <c r="K18870" s="146">
        <v>1943.2537101276005</v>
      </c>
      <c r="L18870" s="147">
        <v>2.4341392517956048E-6</v>
      </c>
      <c r="M18870" s="147">
        <v>59.130331174368791</v>
      </c>
      <c r="N18870" s="87">
        <v>1005244.299023698</v>
      </c>
      <c r="O18870" s="88">
        <v>362.0441717665845</v>
      </c>
      <c r="P18870" s="89">
        <v>0.36015540910622917</v>
      </c>
    </row>
    <row r="18871" spans="1:16">
      <c r="A18871" s="75" t="s">
        <v>32249</v>
      </c>
      <c r="B18871" s="85">
        <v>18867</v>
      </c>
      <c r="C18871" s="85">
        <v>20740</v>
      </c>
      <c r="D18871" s="85">
        <v>18867</v>
      </c>
      <c r="E18871" s="86" t="s">
        <v>32248</v>
      </c>
      <c r="F18871" s="85" t="s">
        <v>139</v>
      </c>
      <c r="G18871" s="86" t="s">
        <v>22190</v>
      </c>
      <c r="H18871" s="85" t="s">
        <v>260</v>
      </c>
      <c r="I18871" s="85">
        <v>1</v>
      </c>
      <c r="J18871" s="88">
        <v>1440.331500928492</v>
      </c>
      <c r="K18871" s="146">
        <v>3083.9038861804233</v>
      </c>
      <c r="L18871" s="147">
        <v>6.2007935137813596E-6</v>
      </c>
      <c r="M18871" s="147">
        <v>100.0475460614288</v>
      </c>
      <c r="N18871" s="87">
        <v>1003197.4240887481</v>
      </c>
      <c r="O18871" s="88">
        <v>1010.3875715616661</v>
      </c>
      <c r="P18871" s="89">
        <v>1.0071672307965194</v>
      </c>
    </row>
    <row r="18872" spans="1:16">
      <c r="A18872" s="75" t="s">
        <v>22191</v>
      </c>
      <c r="B18872" s="85">
        <v>18868</v>
      </c>
      <c r="C18872" s="85">
        <v>13557</v>
      </c>
      <c r="D18872" s="85">
        <v>18868</v>
      </c>
      <c r="E18872" s="86" t="s">
        <v>22192</v>
      </c>
      <c r="F18872" s="85" t="s">
        <v>55</v>
      </c>
      <c r="G18872" s="86" t="s">
        <v>22193</v>
      </c>
      <c r="H18872" s="85" t="s">
        <v>1</v>
      </c>
      <c r="I18872" s="85">
        <v>1</v>
      </c>
      <c r="J18872" s="88">
        <v>1565.276368628653</v>
      </c>
      <c r="K18872" s="146">
        <v>10118.993795197222</v>
      </c>
      <c r="L18872" s="147">
        <v>1.05456034293476E-5</v>
      </c>
      <c r="M18872" s="147">
        <v>236.12759528236541</v>
      </c>
      <c r="N18872" s="87">
        <v>5519811.6651320253</v>
      </c>
      <c r="O18872" s="88">
        <v>1389.9545064650799</v>
      </c>
      <c r="P18872" s="89">
        <v>0.25181194410042151</v>
      </c>
    </row>
    <row r="18873" spans="1:16">
      <c r="A18873" s="75" t="s">
        <v>32189</v>
      </c>
      <c r="B18873" s="85">
        <v>18869</v>
      </c>
      <c r="C18873" s="85">
        <v>20694</v>
      </c>
      <c r="D18873" s="85">
        <v>18869</v>
      </c>
      <c r="E18873" s="86" t="s">
        <v>32190</v>
      </c>
      <c r="F18873" s="85" t="s">
        <v>429</v>
      </c>
      <c r="G18873" s="86" t="s">
        <v>22193</v>
      </c>
      <c r="H18873" s="85" t="s">
        <v>1</v>
      </c>
      <c r="I18873" s="85">
        <v>1</v>
      </c>
      <c r="J18873" s="88">
        <v>1558.53375214067</v>
      </c>
      <c r="K18873" s="146">
        <v>10103.972946395845</v>
      </c>
      <c r="L18873" s="147">
        <v>1.0517362653812091E-5</v>
      </c>
      <c r="M18873" s="147">
        <v>235.55854895197049</v>
      </c>
      <c r="N18873" s="87">
        <v>5519735.0209468491</v>
      </c>
      <c r="O18873" s="88">
        <v>1384.558527366079</v>
      </c>
      <c r="P18873" s="89">
        <v>0.25083786125816115</v>
      </c>
    </row>
    <row r="18874" spans="1:16">
      <c r="A18874" s="75" t="s">
        <v>32191</v>
      </c>
      <c r="B18874" s="85">
        <v>18870</v>
      </c>
      <c r="C18874" s="85">
        <v>20695</v>
      </c>
      <c r="D18874" s="85">
        <v>18870</v>
      </c>
      <c r="E18874" s="86" t="s">
        <v>32190</v>
      </c>
      <c r="F18874" s="85" t="s">
        <v>38</v>
      </c>
      <c r="G18874" s="86" t="s">
        <v>22193</v>
      </c>
      <c r="H18874" s="85" t="s">
        <v>1</v>
      </c>
      <c r="I18874" s="85">
        <v>1</v>
      </c>
      <c r="J18874" s="88">
        <v>1569.4817319242211</v>
      </c>
      <c r="K18874" s="146">
        <v>10124.891671893101</v>
      </c>
      <c r="L18874" s="147">
        <v>1.056239114901258E-5</v>
      </c>
      <c r="M18874" s="147">
        <v>236.28650171257499</v>
      </c>
      <c r="N18874" s="87">
        <v>5519827.002043061</v>
      </c>
      <c r="O18874" s="88">
        <v>1393.574708828894</v>
      </c>
      <c r="P18874" s="89">
        <v>0.25246709875383566</v>
      </c>
    </row>
    <row r="18875" spans="1:16">
      <c r="A18875" s="75" t="s">
        <v>32192</v>
      </c>
      <c r="B18875" s="85">
        <v>18871</v>
      </c>
      <c r="C18875" s="85">
        <v>20696</v>
      </c>
      <c r="D18875" s="85">
        <v>18871</v>
      </c>
      <c r="E18875" s="86" t="s">
        <v>32190</v>
      </c>
      <c r="F18875" s="85" t="s">
        <v>24915</v>
      </c>
      <c r="G18875" s="86" t="s">
        <v>22193</v>
      </c>
      <c r="H18875" s="85" t="s">
        <v>1</v>
      </c>
      <c r="I18875" s="85">
        <v>1</v>
      </c>
      <c r="J18875" s="88">
        <v>1552.5789384556749</v>
      </c>
      <c r="K18875" s="146">
        <v>10102.338200795413</v>
      </c>
      <c r="L18875" s="147">
        <v>1.049478478143203E-5</v>
      </c>
      <c r="M18875" s="147">
        <v>235.69070948570311</v>
      </c>
      <c r="N18875" s="87">
        <v>5519773.4977198849</v>
      </c>
      <c r="O18875" s="88">
        <v>1378.9277977020381</v>
      </c>
      <c r="P18875" s="89">
        <v>0.24981601115908963</v>
      </c>
    </row>
    <row r="18876" spans="1:16">
      <c r="A18876" s="75" t="s">
        <v>22194</v>
      </c>
      <c r="B18876" s="85">
        <v>18872</v>
      </c>
      <c r="C18876" s="85">
        <v>13558</v>
      </c>
      <c r="D18876" s="85">
        <v>18872</v>
      </c>
      <c r="E18876" s="86" t="s">
        <v>22195</v>
      </c>
      <c r="F18876" s="85" t="s">
        <v>55</v>
      </c>
      <c r="G18876" s="86" t="s">
        <v>22196</v>
      </c>
      <c r="H18876" s="85" t="s">
        <v>260</v>
      </c>
      <c r="I18876" s="85">
        <v>1</v>
      </c>
      <c r="J18876" s="88">
        <v>265.38617852025561</v>
      </c>
      <c r="K18876" s="146">
        <v>1749.9381997150531</v>
      </c>
      <c r="L18876" s="147">
        <v>1.805120832153312E-6</v>
      </c>
      <c r="M18876" s="147">
        <v>40.803714197144053</v>
      </c>
      <c r="N18876" s="87">
        <v>964878.07403066067</v>
      </c>
      <c r="O18876" s="88">
        <v>235.6892044871262</v>
      </c>
      <c r="P18876" s="89">
        <v>0.2442683804623762</v>
      </c>
    </row>
    <row r="18877" spans="1:16">
      <c r="A18877" s="75" t="s">
        <v>32229</v>
      </c>
      <c r="B18877" s="85">
        <v>18873</v>
      </c>
      <c r="C18877" s="85">
        <v>20725</v>
      </c>
      <c r="D18877" s="85">
        <v>18873</v>
      </c>
      <c r="E18877" s="86" t="s">
        <v>32230</v>
      </c>
      <c r="F18877" s="85" t="s">
        <v>429</v>
      </c>
      <c r="G18877" s="86" t="s">
        <v>22196</v>
      </c>
      <c r="H18877" s="85" t="s">
        <v>260</v>
      </c>
      <c r="I18877" s="85">
        <v>1</v>
      </c>
      <c r="J18877" s="88">
        <v>242.3102155562145</v>
      </c>
      <c r="K18877" s="146">
        <v>1710.1389526123635</v>
      </c>
      <c r="L18877" s="147">
        <v>1.7138329614513261E-6</v>
      </c>
      <c r="M18877" s="147">
        <v>38.301574715822262</v>
      </c>
      <c r="N18877" s="87">
        <v>964376.79517916474</v>
      </c>
      <c r="O18877" s="88">
        <v>216.3084539598151</v>
      </c>
      <c r="P18877" s="89">
        <v>0.22429869221358512</v>
      </c>
    </row>
    <row r="18878" spans="1:16">
      <c r="A18878" s="75" t="s">
        <v>32231</v>
      </c>
      <c r="B18878" s="85">
        <v>18874</v>
      </c>
      <c r="C18878" s="85">
        <v>20726</v>
      </c>
      <c r="D18878" s="85">
        <v>18874</v>
      </c>
      <c r="E18878" s="86" t="s">
        <v>32230</v>
      </c>
      <c r="F18878" s="85" t="s">
        <v>4370</v>
      </c>
      <c r="G18878" s="86" t="s">
        <v>22196</v>
      </c>
      <c r="H18878" s="85" t="s">
        <v>260</v>
      </c>
      <c r="I18878" s="85">
        <v>1</v>
      </c>
      <c r="J18878" s="88">
        <v>235.2381094073572</v>
      </c>
      <c r="K18878" s="146">
        <v>1700.7543004510901</v>
      </c>
      <c r="L18878" s="147">
        <v>1.682185749720553E-6</v>
      </c>
      <c r="M18878" s="147">
        <v>39.081028268425158</v>
      </c>
      <c r="N18878" s="87">
        <v>964404.20863339421</v>
      </c>
      <c r="O18878" s="88">
        <v>209.82505300383619</v>
      </c>
      <c r="P18878" s="89">
        <v>0.21756961565023455</v>
      </c>
    </row>
    <row r="18879" spans="1:16">
      <c r="A18879" s="75" t="s">
        <v>32232</v>
      </c>
      <c r="B18879" s="85">
        <v>18875</v>
      </c>
      <c r="C18879" s="85">
        <v>20727</v>
      </c>
      <c r="D18879" s="85">
        <v>18875</v>
      </c>
      <c r="E18879" s="86" t="s">
        <v>32230</v>
      </c>
      <c r="F18879" s="85" t="s">
        <v>38</v>
      </c>
      <c r="G18879" s="86" t="s">
        <v>22196</v>
      </c>
      <c r="H18879" s="85" t="s">
        <v>260</v>
      </c>
      <c r="I18879" s="85">
        <v>1</v>
      </c>
      <c r="J18879" s="88">
        <v>268.46822415043141</v>
      </c>
      <c r="K18879" s="146">
        <v>1753.3289482905225</v>
      </c>
      <c r="L18879" s="147">
        <v>1.824045453059703E-6</v>
      </c>
      <c r="M18879" s="147">
        <v>40.604146471214193</v>
      </c>
      <c r="N18879" s="87">
        <v>964670.3539372622</v>
      </c>
      <c r="O18879" s="88">
        <v>237.55172919445201</v>
      </c>
      <c r="P18879" s="89">
        <v>0.24625171513242264</v>
      </c>
    </row>
    <row r="18880" spans="1:16">
      <c r="A18880" s="75" t="s">
        <v>32233</v>
      </c>
      <c r="B18880" s="85">
        <v>18876</v>
      </c>
      <c r="C18880" s="85">
        <v>20728</v>
      </c>
      <c r="D18880" s="85">
        <v>18876</v>
      </c>
      <c r="E18880" s="86" t="s">
        <v>32230</v>
      </c>
      <c r="F18880" s="85" t="s">
        <v>2124</v>
      </c>
      <c r="G18880" s="86" t="s">
        <v>22196</v>
      </c>
      <c r="H18880" s="85" t="s">
        <v>260</v>
      </c>
      <c r="I18880" s="85">
        <v>1</v>
      </c>
      <c r="J18880" s="88">
        <v>243.65906683903501</v>
      </c>
      <c r="K18880" s="146">
        <v>1706.4677285881173</v>
      </c>
      <c r="L18880" s="147">
        <v>1.7047152890857791E-6</v>
      </c>
      <c r="M18880" s="147">
        <v>39.337380692426763</v>
      </c>
      <c r="N18880" s="87">
        <v>964397.4425654728</v>
      </c>
      <c r="O18880" s="88">
        <v>217.56598447599589</v>
      </c>
      <c r="P18880" s="89">
        <v>0.22559784469899752</v>
      </c>
    </row>
    <row r="18881" spans="1:16">
      <c r="A18881" s="75" t="s">
        <v>32234</v>
      </c>
      <c r="B18881" s="85">
        <v>18877</v>
      </c>
      <c r="C18881" s="85">
        <v>20729</v>
      </c>
      <c r="D18881" s="85">
        <v>18877</v>
      </c>
      <c r="E18881" s="86" t="s">
        <v>32230</v>
      </c>
      <c r="F18881" s="85" t="s">
        <v>891</v>
      </c>
      <c r="G18881" s="86" t="s">
        <v>22196</v>
      </c>
      <c r="H18881" s="85" t="s">
        <v>260</v>
      </c>
      <c r="I18881" s="85">
        <v>1</v>
      </c>
      <c r="J18881" s="88">
        <v>278.29732707970737</v>
      </c>
      <c r="K18881" s="146">
        <v>1774.1520437407826</v>
      </c>
      <c r="L18881" s="147">
        <v>1.8560210484026041E-6</v>
      </c>
      <c r="M18881" s="147">
        <v>42.021479339776377</v>
      </c>
      <c r="N18881" s="87">
        <v>965292.37950561452</v>
      </c>
      <c r="O18881" s="88">
        <v>247.05995302008881</v>
      </c>
      <c r="P18881" s="89">
        <v>0.25594313004586583</v>
      </c>
    </row>
    <row r="18882" spans="1:16">
      <c r="A18882" s="75" t="s">
        <v>32250</v>
      </c>
      <c r="B18882" s="85">
        <v>18878</v>
      </c>
      <c r="C18882" s="85">
        <v>20741</v>
      </c>
      <c r="D18882" s="85">
        <v>18878</v>
      </c>
      <c r="E18882" s="86" t="s">
        <v>32251</v>
      </c>
      <c r="F18882" s="85" t="s">
        <v>1084</v>
      </c>
      <c r="G18882" s="86" t="s">
        <v>22196</v>
      </c>
      <c r="H18882" s="85" t="s">
        <v>260</v>
      </c>
      <c r="I18882" s="85">
        <v>1</v>
      </c>
      <c r="J18882" s="88">
        <v>405.34913085896051</v>
      </c>
      <c r="K18882" s="146">
        <v>1920.3918765924946</v>
      </c>
      <c r="L18882" s="147">
        <v>2.4127101766061121E-6</v>
      </c>
      <c r="M18882" s="147">
        <v>58.6283372802664</v>
      </c>
      <c r="N18882" s="87">
        <v>991950.51746239641</v>
      </c>
      <c r="O18882" s="88">
        <v>359.47486166867412</v>
      </c>
      <c r="P18882" s="89">
        <v>0.36239192917433138</v>
      </c>
    </row>
    <row r="18883" spans="1:16">
      <c r="A18883" s="75" t="s">
        <v>32252</v>
      </c>
      <c r="B18883" s="85">
        <v>18879</v>
      </c>
      <c r="C18883" s="85">
        <v>20742</v>
      </c>
      <c r="D18883" s="85">
        <v>18879</v>
      </c>
      <c r="E18883" s="86" t="s">
        <v>32251</v>
      </c>
      <c r="F18883" s="85" t="s">
        <v>139</v>
      </c>
      <c r="G18883" s="86" t="s">
        <v>22196</v>
      </c>
      <c r="H18883" s="85" t="s">
        <v>260</v>
      </c>
      <c r="I18883" s="85">
        <v>1</v>
      </c>
      <c r="J18883" s="88">
        <v>1437.548347355237</v>
      </c>
      <c r="K18883" s="146">
        <v>3061.1427866527169</v>
      </c>
      <c r="L18883" s="147">
        <v>6.1797236463242483E-6</v>
      </c>
      <c r="M18883" s="147">
        <v>99.537888619551097</v>
      </c>
      <c r="N18883" s="87">
        <v>989904.84342919267</v>
      </c>
      <c r="O18883" s="88">
        <v>1007.911234473217</v>
      </c>
      <c r="P18883" s="89">
        <v>1.0181900221658147</v>
      </c>
    </row>
    <row r="18884" spans="1:16">
      <c r="A18884" s="75" t="s">
        <v>22197</v>
      </c>
      <c r="B18884" s="85">
        <v>18880</v>
      </c>
      <c r="C18884" s="85">
        <v>13559</v>
      </c>
      <c r="D18884" s="85">
        <v>18880</v>
      </c>
      <c r="E18884" s="86" t="s">
        <v>22198</v>
      </c>
      <c r="F18884" s="85" t="s">
        <v>55</v>
      </c>
      <c r="G18884" s="86" t="s">
        <v>22199</v>
      </c>
      <c r="H18884" s="85" t="s">
        <v>1</v>
      </c>
      <c r="I18884" s="85">
        <v>1</v>
      </c>
      <c r="J18884" s="88">
        <v>1657.050778905709</v>
      </c>
      <c r="K18884" s="146">
        <v>10683.467701629375</v>
      </c>
      <c r="L18884" s="147">
        <v>1.114963870300821E-5</v>
      </c>
      <c r="M18884" s="147">
        <v>249.47917704541379</v>
      </c>
      <c r="N18884" s="87">
        <v>5824419.6708217831</v>
      </c>
      <c r="O18884" s="88">
        <v>1471.3058028475559</v>
      </c>
      <c r="P18884" s="89">
        <v>0.25260985402859293</v>
      </c>
    </row>
    <row r="18885" spans="1:16">
      <c r="A18885" s="75" t="s">
        <v>32193</v>
      </c>
      <c r="B18885" s="85">
        <v>18881</v>
      </c>
      <c r="C18885" s="85">
        <v>20697</v>
      </c>
      <c r="D18885" s="85">
        <v>18881</v>
      </c>
      <c r="E18885" s="86" t="s">
        <v>32194</v>
      </c>
      <c r="F18885" s="85" t="s">
        <v>32</v>
      </c>
      <c r="G18885" s="86" t="s">
        <v>22199</v>
      </c>
      <c r="H18885" s="85" t="s">
        <v>1</v>
      </c>
      <c r="I18885" s="85">
        <v>1</v>
      </c>
      <c r="J18885" s="88">
        <v>1629.3474366566741</v>
      </c>
      <c r="K18885" s="146">
        <v>10646.897151479807</v>
      </c>
      <c r="L18885" s="147">
        <v>1.102893975503139E-5</v>
      </c>
      <c r="M18885" s="147">
        <v>248.25894518123599</v>
      </c>
      <c r="N18885" s="87">
        <v>5824155.0759235704</v>
      </c>
      <c r="O18885" s="88">
        <v>1446.509151692467</v>
      </c>
      <c r="P18885" s="89">
        <v>0.24836377686304745</v>
      </c>
    </row>
    <row r="18886" spans="1:16">
      <c r="A18886" s="75" t="s">
        <v>32195</v>
      </c>
      <c r="B18886" s="85">
        <v>18882</v>
      </c>
      <c r="C18886" s="85">
        <v>20698</v>
      </c>
      <c r="D18886" s="85">
        <v>18882</v>
      </c>
      <c r="E18886" s="86" t="s">
        <v>32194</v>
      </c>
      <c r="F18886" s="85" t="s">
        <v>38</v>
      </c>
      <c r="G18886" s="86" t="s">
        <v>22199</v>
      </c>
      <c r="H18886" s="85" t="s">
        <v>1</v>
      </c>
      <c r="I18886" s="85">
        <v>1</v>
      </c>
      <c r="J18886" s="88">
        <v>1656.9963588048849</v>
      </c>
      <c r="K18886" s="146">
        <v>10683.391434486246</v>
      </c>
      <c r="L18886" s="147">
        <v>1.114933147465384E-5</v>
      </c>
      <c r="M18886" s="147">
        <v>249.47219937599701</v>
      </c>
      <c r="N18886" s="87">
        <v>5824418.8867527973</v>
      </c>
      <c r="O18886" s="88">
        <v>1471.2563917247751</v>
      </c>
      <c r="P18886" s="89">
        <v>0.25260140459180175</v>
      </c>
    </row>
    <row r="18887" spans="1:16">
      <c r="A18887" s="75" t="s">
        <v>22200</v>
      </c>
      <c r="B18887" s="85">
        <v>18883</v>
      </c>
      <c r="C18887" s="85">
        <v>13560</v>
      </c>
      <c r="D18887" s="85">
        <v>18883</v>
      </c>
      <c r="E18887" s="86" t="s">
        <v>22201</v>
      </c>
      <c r="F18887" s="85" t="s">
        <v>55</v>
      </c>
      <c r="G18887" s="86" t="s">
        <v>22202</v>
      </c>
      <c r="H18887" s="85" t="s">
        <v>260</v>
      </c>
      <c r="I18887" s="85">
        <v>1</v>
      </c>
      <c r="J18887" s="88">
        <v>262.53721447849477</v>
      </c>
      <c r="K18887" s="146">
        <v>1727.1033586604105</v>
      </c>
      <c r="L18887" s="147">
        <v>1.783787091778663E-6</v>
      </c>
      <c r="M18887" s="147">
        <v>40.299620919723729</v>
      </c>
      <c r="N18887" s="87">
        <v>951584.62542537914</v>
      </c>
      <c r="O18887" s="88">
        <v>233.14499490493199</v>
      </c>
      <c r="P18887" s="89">
        <v>0.24500710570088402</v>
      </c>
    </row>
    <row r="18888" spans="1:16">
      <c r="A18888" s="75" t="s">
        <v>32235</v>
      </c>
      <c r="B18888" s="85">
        <v>18884</v>
      </c>
      <c r="C18888" s="85">
        <v>20730</v>
      </c>
      <c r="D18888" s="85">
        <v>18884</v>
      </c>
      <c r="E18888" s="86" t="s">
        <v>32236</v>
      </c>
      <c r="F18888" s="85" t="s">
        <v>429</v>
      </c>
      <c r="G18888" s="86" t="s">
        <v>22202</v>
      </c>
      <c r="H18888" s="85" t="s">
        <v>260</v>
      </c>
      <c r="I18888" s="85">
        <v>1</v>
      </c>
      <c r="J18888" s="88">
        <v>239.43734768400651</v>
      </c>
      <c r="K18888" s="146">
        <v>1687.2771190772589</v>
      </c>
      <c r="L18888" s="147">
        <v>1.6924038862618361E-6</v>
      </c>
      <c r="M18888" s="147">
        <v>37.799580821719793</v>
      </c>
      <c r="N18888" s="87">
        <v>951083.0136178626</v>
      </c>
      <c r="O18888" s="88">
        <v>213.73914386190529</v>
      </c>
      <c r="P18888" s="89">
        <v>0.22473237435800103</v>
      </c>
    </row>
    <row r="18889" spans="1:16">
      <c r="A18889" s="75" t="s">
        <v>32237</v>
      </c>
      <c r="B18889" s="85">
        <v>18885</v>
      </c>
      <c r="C18889" s="85">
        <v>20731</v>
      </c>
      <c r="D18889" s="85">
        <v>18885</v>
      </c>
      <c r="E18889" s="86" t="s">
        <v>32236</v>
      </c>
      <c r="F18889" s="85" t="s">
        <v>4370</v>
      </c>
      <c r="G18889" s="86" t="s">
        <v>22202</v>
      </c>
      <c r="H18889" s="85" t="s">
        <v>260</v>
      </c>
      <c r="I18889" s="85">
        <v>1</v>
      </c>
      <c r="J18889" s="88">
        <v>232.36524153515009</v>
      </c>
      <c r="K18889" s="146">
        <v>1677.8924669159828</v>
      </c>
      <c r="L18889" s="147">
        <v>1.6607566745310651E-6</v>
      </c>
      <c r="M18889" s="147">
        <v>38.579034374322781</v>
      </c>
      <c r="N18889" s="87">
        <v>951110.42707209231</v>
      </c>
      <c r="O18889" s="88">
        <v>207.25574290592729</v>
      </c>
      <c r="P18889" s="89">
        <v>0.2179092322055026</v>
      </c>
    </row>
    <row r="18890" spans="1:16">
      <c r="A18890" s="75" t="s">
        <v>32238</v>
      </c>
      <c r="B18890" s="85">
        <v>18886</v>
      </c>
      <c r="C18890" s="85">
        <v>20732</v>
      </c>
      <c r="D18890" s="85">
        <v>18886</v>
      </c>
      <c r="E18890" s="86" t="s">
        <v>32236</v>
      </c>
      <c r="F18890" s="85" t="s">
        <v>38</v>
      </c>
      <c r="G18890" s="86" t="s">
        <v>22202</v>
      </c>
      <c r="H18890" s="85" t="s">
        <v>260</v>
      </c>
      <c r="I18890" s="85">
        <v>1</v>
      </c>
      <c r="J18890" s="88">
        <v>265.681345896484</v>
      </c>
      <c r="K18890" s="146">
        <v>1730.5642152220637</v>
      </c>
      <c r="L18890" s="147">
        <v>1.8029593272712931E-6</v>
      </c>
      <c r="M18890" s="147">
        <v>40.094600433096467</v>
      </c>
      <c r="N18890" s="87">
        <v>951377.77012379316</v>
      </c>
      <c r="O18890" s="88">
        <v>235.07271356919031</v>
      </c>
      <c r="P18890" s="89">
        <v>0.24708661580205166</v>
      </c>
    </row>
    <row r="18891" spans="1:16">
      <c r="A18891" s="75" t="s">
        <v>32239</v>
      </c>
      <c r="B18891" s="85">
        <v>18887</v>
      </c>
      <c r="C18891" s="85">
        <v>20733</v>
      </c>
      <c r="D18891" s="85">
        <v>18887</v>
      </c>
      <c r="E18891" s="86" t="s">
        <v>32236</v>
      </c>
      <c r="F18891" s="85" t="s">
        <v>2124</v>
      </c>
      <c r="G18891" s="86" t="s">
        <v>22202</v>
      </c>
      <c r="H18891" s="85" t="s">
        <v>260</v>
      </c>
      <c r="I18891" s="85">
        <v>1</v>
      </c>
      <c r="J18891" s="88">
        <v>240.7861989668269</v>
      </c>
      <c r="K18891" s="146">
        <v>1683.6058950530103</v>
      </c>
      <c r="L18891" s="147">
        <v>1.6832862138962859E-6</v>
      </c>
      <c r="M18891" s="147">
        <v>38.835386798324237</v>
      </c>
      <c r="N18891" s="87">
        <v>951103.66100417112</v>
      </c>
      <c r="O18891" s="88">
        <v>214.996674378086</v>
      </c>
      <c r="P18891" s="89">
        <v>0.22604967596391484</v>
      </c>
    </row>
    <row r="18892" spans="1:16">
      <c r="A18892" s="75" t="s">
        <v>32240</v>
      </c>
      <c r="B18892" s="85">
        <v>18888</v>
      </c>
      <c r="C18892" s="85">
        <v>20734</v>
      </c>
      <c r="D18892" s="85">
        <v>18888</v>
      </c>
      <c r="E18892" s="86" t="s">
        <v>32236</v>
      </c>
      <c r="F18892" s="85" t="s">
        <v>891</v>
      </c>
      <c r="G18892" s="86" t="s">
        <v>22202</v>
      </c>
      <c r="H18892" s="85" t="s">
        <v>260</v>
      </c>
      <c r="I18892" s="85">
        <v>1</v>
      </c>
      <c r="J18892" s="88">
        <v>275.42445920749913</v>
      </c>
      <c r="K18892" s="146">
        <v>1751.2902102056769</v>
      </c>
      <c r="L18892" s="147">
        <v>1.8345919732131109E-6</v>
      </c>
      <c r="M18892" s="147">
        <v>41.519485445673901</v>
      </c>
      <c r="N18892" s="87">
        <v>951998.5979443125</v>
      </c>
      <c r="O18892" s="88">
        <v>244.49064292217881</v>
      </c>
      <c r="P18892" s="89">
        <v>0.25681828045767813</v>
      </c>
    </row>
    <row r="18893" spans="1:16">
      <c r="A18893" s="75" t="s">
        <v>32253</v>
      </c>
      <c r="B18893" s="85">
        <v>18889</v>
      </c>
      <c r="C18893" s="85">
        <v>20743</v>
      </c>
      <c r="D18893" s="85">
        <v>18889</v>
      </c>
      <c r="E18893" s="86" t="s">
        <v>32254</v>
      </c>
      <c r="F18893" s="85" t="s">
        <v>1084</v>
      </c>
      <c r="G18893" s="86" t="s">
        <v>22202</v>
      </c>
      <c r="H18893" s="85" t="s">
        <v>260</v>
      </c>
      <c r="I18893" s="85">
        <v>1</v>
      </c>
      <c r="J18893" s="88">
        <v>402.47626298675249</v>
      </c>
      <c r="K18893" s="146">
        <v>1897.5300430573841</v>
      </c>
      <c r="L18893" s="147">
        <v>2.391281101416613E-6</v>
      </c>
      <c r="M18893" s="147">
        <v>58.126343386163903</v>
      </c>
      <c r="N18893" s="87">
        <v>978656.73590109462</v>
      </c>
      <c r="O18893" s="88">
        <v>356.90555157076449</v>
      </c>
      <c r="P18893" s="89">
        <v>0.36468920968713819</v>
      </c>
    </row>
    <row r="18894" spans="1:16">
      <c r="A18894" s="75" t="s">
        <v>32255</v>
      </c>
      <c r="B18894" s="85">
        <v>18890</v>
      </c>
      <c r="C18894" s="85">
        <v>20744</v>
      </c>
      <c r="D18894" s="85">
        <v>18890</v>
      </c>
      <c r="E18894" s="86" t="s">
        <v>32254</v>
      </c>
      <c r="F18894" s="85" t="s">
        <v>139</v>
      </c>
      <c r="G18894" s="86" t="s">
        <v>22202</v>
      </c>
      <c r="H18894" s="85" t="s">
        <v>260</v>
      </c>
      <c r="I18894" s="85">
        <v>1</v>
      </c>
      <c r="J18894" s="88">
        <v>1434.7651937819851</v>
      </c>
      <c r="K18894" s="146">
        <v>3038.3816871250119</v>
      </c>
      <c r="L18894" s="147">
        <v>6.1586537788671278E-6</v>
      </c>
      <c r="M18894" s="147">
        <v>99.028231177673334</v>
      </c>
      <c r="N18894" s="87">
        <v>976612.26276963623</v>
      </c>
      <c r="O18894" s="88">
        <v>1005.43489738477</v>
      </c>
      <c r="P18894" s="89">
        <v>1.0295128739561328</v>
      </c>
    </row>
    <row r="18895" spans="1:16">
      <c r="A18895" s="75" t="s">
        <v>22203</v>
      </c>
      <c r="B18895" s="85">
        <v>18891</v>
      </c>
      <c r="C18895" s="85">
        <v>13561</v>
      </c>
      <c r="D18895" s="85">
        <v>18891</v>
      </c>
      <c r="E18895" s="86" t="s">
        <v>22204</v>
      </c>
      <c r="F18895" s="85" t="s">
        <v>55</v>
      </c>
      <c r="G18895" s="86" t="s">
        <v>22205</v>
      </c>
      <c r="H18895" s="85" t="s">
        <v>1</v>
      </c>
      <c r="I18895" s="85">
        <v>1</v>
      </c>
      <c r="J18895" s="88">
        <v>99.397916318822297</v>
      </c>
      <c r="K18895" s="146">
        <v>1098.4364503993522</v>
      </c>
      <c r="L18895" s="147">
        <v>9.0014855713774675E-7</v>
      </c>
      <c r="M18895" s="147">
        <v>17.80272305929055</v>
      </c>
      <c r="N18895" s="87">
        <v>663892.28931555303</v>
      </c>
      <c r="O18895" s="88">
        <v>89.775987377717755</v>
      </c>
      <c r="P18895" s="89">
        <v>0.13522673605725002</v>
      </c>
    </row>
    <row r="18896" spans="1:16">
      <c r="A18896" s="75" t="s">
        <v>32259</v>
      </c>
      <c r="B18896" s="85">
        <v>18892</v>
      </c>
      <c r="C18896" s="85">
        <v>20747</v>
      </c>
      <c r="D18896" s="85">
        <v>18892</v>
      </c>
      <c r="E18896" s="86" t="s">
        <v>32260</v>
      </c>
      <c r="F18896" s="85" t="s">
        <v>38</v>
      </c>
      <c r="G18896" s="86" t="s">
        <v>22205</v>
      </c>
      <c r="H18896" s="85" t="s">
        <v>1</v>
      </c>
      <c r="I18896" s="85">
        <v>1</v>
      </c>
      <c r="J18896" s="88">
        <v>106.7207994077434</v>
      </c>
      <c r="K18896" s="146">
        <v>1539.0627064836199</v>
      </c>
      <c r="L18896" s="147">
        <v>1.02529394848018E-6</v>
      </c>
      <c r="M18896" s="147">
        <v>16.393915393911371</v>
      </c>
      <c r="N18896" s="87">
        <v>618683.91980893083</v>
      </c>
      <c r="O18896" s="88">
        <v>96.125961983840142</v>
      </c>
      <c r="P18896" s="89">
        <v>0.15537168319087213</v>
      </c>
    </row>
    <row r="18897" spans="1:16">
      <c r="A18897" s="75" t="s">
        <v>32261</v>
      </c>
      <c r="B18897" s="85">
        <v>18893</v>
      </c>
      <c r="C18897" s="85">
        <v>20748</v>
      </c>
      <c r="D18897" s="85">
        <v>18893</v>
      </c>
      <c r="E18897" s="86" t="s">
        <v>32260</v>
      </c>
      <c r="F18897" s="85" t="s">
        <v>318</v>
      </c>
      <c r="G18897" s="86" t="s">
        <v>22205</v>
      </c>
      <c r="H18897" s="85" t="s">
        <v>1</v>
      </c>
      <c r="I18897" s="85">
        <v>1</v>
      </c>
      <c r="J18897" s="88">
        <v>102.1883524743909</v>
      </c>
      <c r="K18897" s="146">
        <v>1530.0269083019768</v>
      </c>
      <c r="L18897" s="147">
        <v>1.0036328958032691E-6</v>
      </c>
      <c r="M18897" s="147">
        <v>17.86737181087997</v>
      </c>
      <c r="N18897" s="87">
        <v>618720.50085322303</v>
      </c>
      <c r="O18897" s="88">
        <v>92.493688903672108</v>
      </c>
      <c r="P18897" s="89">
        <v>0.14949187682664819</v>
      </c>
    </row>
    <row r="18898" spans="1:16">
      <c r="A18898" s="75" t="s">
        <v>32262</v>
      </c>
      <c r="B18898" s="85">
        <v>18894</v>
      </c>
      <c r="C18898" s="85">
        <v>20749</v>
      </c>
      <c r="D18898" s="85">
        <v>18894</v>
      </c>
      <c r="E18898" s="86" t="s">
        <v>32263</v>
      </c>
      <c r="F18898" s="85" t="s">
        <v>55</v>
      </c>
      <c r="G18898" s="86" t="s">
        <v>22205</v>
      </c>
      <c r="H18898" s="85" t="s">
        <v>1</v>
      </c>
      <c r="I18898" s="85">
        <v>1</v>
      </c>
      <c r="J18898" s="88">
        <v>88.365921897429288</v>
      </c>
      <c r="K18898" s="146">
        <v>302.30568746688698</v>
      </c>
      <c r="L18898" s="147">
        <v>6.83266309559011E-7</v>
      </c>
      <c r="M18898" s="147">
        <v>19.522128894197909</v>
      </c>
      <c r="N18898" s="87">
        <v>746027.71557607967</v>
      </c>
      <c r="O18898" s="88">
        <v>80.035975763824823</v>
      </c>
      <c r="P18898" s="89">
        <v>0.10728284498387751</v>
      </c>
    </row>
    <row r="18899" spans="1:16">
      <c r="A18899" s="75" t="s">
        <v>22206</v>
      </c>
      <c r="B18899" s="85">
        <v>18895</v>
      </c>
      <c r="C18899" s="85">
        <v>13562</v>
      </c>
      <c r="D18899" s="85">
        <v>18895</v>
      </c>
      <c r="E18899" s="86" t="s">
        <v>22207</v>
      </c>
      <c r="F18899" s="85" t="s">
        <v>283</v>
      </c>
      <c r="G18899" s="86" t="s">
        <v>22208</v>
      </c>
      <c r="H18899" s="85" t="s">
        <v>1</v>
      </c>
      <c r="I18899" s="85">
        <v>1</v>
      </c>
      <c r="J18899" s="88">
        <v>2.844963053782553</v>
      </c>
      <c r="K18899" s="146">
        <v>3.4489795248679527</v>
      </c>
      <c r="L18899" s="147">
        <v>1.2252363032616829E-8</v>
      </c>
      <c r="M18899" s="147">
        <v>0.1354401437522241</v>
      </c>
      <c r="N18899" s="87">
        <v>33.463207614935783</v>
      </c>
      <c r="O18899" s="88">
        <v>2.445986159587521</v>
      </c>
      <c r="P18899" s="89">
        <v>73.094790784365614</v>
      </c>
    </row>
    <row r="18900" spans="1:16">
      <c r="A18900" s="75" t="s">
        <v>22209</v>
      </c>
      <c r="B18900" s="85">
        <v>18896</v>
      </c>
      <c r="C18900" s="85">
        <v>13563</v>
      </c>
      <c r="D18900" s="85">
        <v>18896</v>
      </c>
      <c r="E18900" s="86" t="s">
        <v>22207</v>
      </c>
      <c r="F18900" s="85" t="s">
        <v>38</v>
      </c>
      <c r="G18900" s="86" t="s">
        <v>22208</v>
      </c>
      <c r="H18900" s="85" t="s">
        <v>1</v>
      </c>
      <c r="I18900" s="85">
        <v>1</v>
      </c>
      <c r="J18900" s="88">
        <v>1.723886613758312</v>
      </c>
      <c r="K18900" s="146">
        <v>2.0185358825268516</v>
      </c>
      <c r="L18900" s="147">
        <v>7.5530674329050461E-9</v>
      </c>
      <c r="M18900" s="147">
        <v>0.20660583045601741</v>
      </c>
      <c r="N18900" s="87">
        <v>32.538299898160233</v>
      </c>
      <c r="O18900" s="88">
        <v>1.526075618848967</v>
      </c>
      <c r="P18900" s="89">
        <v>46.90090212535209</v>
      </c>
    </row>
    <row r="18901" spans="1:16">
      <c r="A18901" s="75" t="s">
        <v>22210</v>
      </c>
      <c r="B18901" s="85">
        <v>18897</v>
      </c>
      <c r="C18901" s="85">
        <v>13564</v>
      </c>
      <c r="D18901" s="85">
        <v>18897</v>
      </c>
      <c r="E18901" s="86" t="s">
        <v>22207</v>
      </c>
      <c r="F18901" s="85" t="s">
        <v>11</v>
      </c>
      <c r="G18901" s="86" t="s">
        <v>22208</v>
      </c>
      <c r="H18901" s="85" t="s">
        <v>1</v>
      </c>
      <c r="I18901" s="85">
        <v>1</v>
      </c>
      <c r="J18901" s="88">
        <v>1.406379808914167</v>
      </c>
      <c r="K18901" s="146">
        <v>1.4550296892718917</v>
      </c>
      <c r="L18901" s="147">
        <v>5.649272629016628E-9</v>
      </c>
      <c r="M18901" s="147">
        <v>0.24980429308839799</v>
      </c>
      <c r="N18901" s="87">
        <v>34.162192253381789</v>
      </c>
      <c r="O18901" s="88">
        <v>1.1985654771610961</v>
      </c>
      <c r="P18901" s="89">
        <v>35.084559804338888</v>
      </c>
    </row>
    <row r="18902" spans="1:16">
      <c r="A18902" s="75" t="s">
        <v>22211</v>
      </c>
      <c r="B18902" s="85">
        <v>18898</v>
      </c>
      <c r="C18902" s="85">
        <v>13565</v>
      </c>
      <c r="D18902" s="85">
        <v>18898</v>
      </c>
      <c r="E18902" s="86" t="s">
        <v>22207</v>
      </c>
      <c r="F18902" s="85" t="s">
        <v>318</v>
      </c>
      <c r="G18902" s="86" t="s">
        <v>22208</v>
      </c>
      <c r="H18902" s="85" t="s">
        <v>1</v>
      </c>
      <c r="I18902" s="85">
        <v>1</v>
      </c>
      <c r="J18902" s="88">
        <v>1.4161501116903441</v>
      </c>
      <c r="K18902" s="146">
        <v>1.5374202806767407</v>
      </c>
      <c r="L18902" s="147">
        <v>5.846974811338874E-9</v>
      </c>
      <c r="M18902" s="147">
        <v>0.24372493040874901</v>
      </c>
      <c r="N18902" s="87">
        <v>33.077049353318991</v>
      </c>
      <c r="O18902" s="88">
        <v>1.224591533108738</v>
      </c>
      <c r="P18902" s="89">
        <v>37.022393383037993</v>
      </c>
    </row>
    <row r="18903" spans="1:16">
      <c r="A18903" s="75" t="s">
        <v>32278</v>
      </c>
      <c r="B18903" s="85">
        <v>18899</v>
      </c>
      <c r="C18903" s="85">
        <v>20760</v>
      </c>
      <c r="D18903" s="85">
        <v>18899</v>
      </c>
      <c r="E18903" s="86" t="s">
        <v>32279</v>
      </c>
      <c r="F18903" s="85" t="s">
        <v>283</v>
      </c>
      <c r="G18903" s="86" t="s">
        <v>22208</v>
      </c>
      <c r="H18903" s="85" t="s">
        <v>1</v>
      </c>
      <c r="I18903" s="85">
        <v>1</v>
      </c>
      <c r="J18903" s="88">
        <v>2.798109083427458</v>
      </c>
      <c r="K18903" s="146">
        <v>3.3768487080237626</v>
      </c>
      <c r="L18903" s="147">
        <v>1.197449482581617E-8</v>
      </c>
      <c r="M18903" s="147">
        <v>0.12967363407519519</v>
      </c>
      <c r="N18903" s="87">
        <v>32.809622606324851</v>
      </c>
      <c r="O18903" s="88">
        <v>2.4035916636968002</v>
      </c>
      <c r="P18903" s="89">
        <v>73.258741575206344</v>
      </c>
    </row>
    <row r="18904" spans="1:16">
      <c r="A18904" s="75" t="s">
        <v>32280</v>
      </c>
      <c r="B18904" s="85">
        <v>18900</v>
      </c>
      <c r="C18904" s="85">
        <v>20761</v>
      </c>
      <c r="D18904" s="85">
        <v>18900</v>
      </c>
      <c r="E18904" s="86" t="s">
        <v>32279</v>
      </c>
      <c r="F18904" s="85" t="s">
        <v>38</v>
      </c>
      <c r="G18904" s="86" t="s">
        <v>22208</v>
      </c>
      <c r="H18904" s="85" t="s">
        <v>1</v>
      </c>
      <c r="I18904" s="85">
        <v>1</v>
      </c>
      <c r="J18904" s="88">
        <v>1.6774074984873499</v>
      </c>
      <c r="K18904" s="146">
        <v>1.9479241537707124</v>
      </c>
      <c r="L18904" s="147">
        <v>7.2750699576624228E-9</v>
      </c>
      <c r="M18904" s="147">
        <v>0.20076708212980249</v>
      </c>
      <c r="N18904" s="87">
        <v>31.877888075235781</v>
      </c>
      <c r="O18904" s="88">
        <v>1.483733842298395</v>
      </c>
      <c r="P18904" s="89">
        <v>46.54429549399881</v>
      </c>
    </row>
    <row r="18905" spans="1:16">
      <c r="A18905" s="75" t="s">
        <v>32281</v>
      </c>
      <c r="B18905" s="85">
        <v>18901</v>
      </c>
      <c r="C18905" s="85">
        <v>20762</v>
      </c>
      <c r="D18905" s="85">
        <v>18901</v>
      </c>
      <c r="E18905" s="86" t="s">
        <v>32279</v>
      </c>
      <c r="F18905" s="85" t="s">
        <v>11</v>
      </c>
      <c r="G18905" s="86" t="s">
        <v>22208</v>
      </c>
      <c r="H18905" s="85" t="s">
        <v>1</v>
      </c>
      <c r="I18905" s="85">
        <v>1</v>
      </c>
      <c r="J18905" s="88">
        <v>1.3778075217444921</v>
      </c>
      <c r="K18905" s="146">
        <v>1.4233348182291188</v>
      </c>
      <c r="L18905" s="147">
        <v>5.5089996377648181E-9</v>
      </c>
      <c r="M18905" s="147">
        <v>0.24581300332591391</v>
      </c>
      <c r="N18905" s="87">
        <v>33.722944418208108</v>
      </c>
      <c r="O18905" s="88">
        <v>1.1729351611993379</v>
      </c>
      <c r="P18905" s="89">
        <v>34.781516899990272</v>
      </c>
    </row>
    <row r="18906" spans="1:16">
      <c r="A18906" s="75" t="s">
        <v>32282</v>
      </c>
      <c r="B18906" s="85">
        <v>18902</v>
      </c>
      <c r="C18906" s="85">
        <v>20763</v>
      </c>
      <c r="D18906" s="85">
        <v>18902</v>
      </c>
      <c r="E18906" s="86" t="s">
        <v>32279</v>
      </c>
      <c r="F18906" s="85" t="s">
        <v>318</v>
      </c>
      <c r="G18906" s="86" t="s">
        <v>22208</v>
      </c>
      <c r="H18906" s="85" t="s">
        <v>1</v>
      </c>
      <c r="I18906" s="85">
        <v>1</v>
      </c>
      <c r="J18906" s="88">
        <v>1.3656596403047581</v>
      </c>
      <c r="K18906" s="146">
        <v>1.4631636236519368</v>
      </c>
      <c r="L18906" s="147">
        <v>5.5443628634258748E-9</v>
      </c>
      <c r="M18906" s="147">
        <v>0.23714682387952621</v>
      </c>
      <c r="N18906" s="87">
        <v>32.361107764508091</v>
      </c>
      <c r="O18906" s="88">
        <v>1.17863916918891</v>
      </c>
      <c r="P18906" s="89">
        <v>36.421471655601898</v>
      </c>
    </row>
    <row r="18907" spans="1:16">
      <c r="A18907" s="75" t="s">
        <v>22212</v>
      </c>
      <c r="B18907" s="85">
        <v>18903</v>
      </c>
      <c r="C18907" s="85">
        <v>13566</v>
      </c>
      <c r="D18907" s="85">
        <v>18903</v>
      </c>
      <c r="E18907" s="86" t="s">
        <v>22213</v>
      </c>
      <c r="F18907" s="85" t="s">
        <v>283</v>
      </c>
      <c r="G18907" s="86" t="s">
        <v>22214</v>
      </c>
      <c r="H18907" s="85" t="s">
        <v>1</v>
      </c>
      <c r="I18907" s="85">
        <v>1</v>
      </c>
      <c r="J18907" s="88">
        <v>2.9088255062934869</v>
      </c>
      <c r="K18907" s="146">
        <v>3.1828021577428278</v>
      </c>
      <c r="L18907" s="147">
        <v>1.209447558013852E-8</v>
      </c>
      <c r="M18907" s="147">
        <v>9.6472078802548863E-2</v>
      </c>
      <c r="N18907" s="87">
        <v>23.426669719373809</v>
      </c>
      <c r="O18907" s="88">
        <v>1.9524764321297909</v>
      </c>
      <c r="P18907" s="89">
        <v>83.344173777935524</v>
      </c>
    </row>
    <row r="18908" spans="1:16">
      <c r="A18908" s="75" t="s">
        <v>22215</v>
      </c>
      <c r="B18908" s="85">
        <v>18904</v>
      </c>
      <c r="C18908" s="85">
        <v>13567</v>
      </c>
      <c r="D18908" s="85">
        <v>18904</v>
      </c>
      <c r="E18908" s="86" t="s">
        <v>22213</v>
      </c>
      <c r="F18908" s="85" t="s">
        <v>38</v>
      </c>
      <c r="G18908" s="86" t="s">
        <v>22214</v>
      </c>
      <c r="H18908" s="85" t="s">
        <v>1</v>
      </c>
      <c r="I18908" s="85">
        <v>1</v>
      </c>
      <c r="J18908" s="88">
        <v>1.884366207792491</v>
      </c>
      <c r="K18908" s="146">
        <v>2.066222102092627</v>
      </c>
      <c r="L18908" s="147">
        <v>8.0412977385056773E-9</v>
      </c>
      <c r="M18908" s="147">
        <v>0.14951109424056619</v>
      </c>
      <c r="N18908" s="87">
        <v>23.097125912688441</v>
      </c>
      <c r="O18908" s="88">
        <v>1.3197116693651989</v>
      </c>
      <c r="P18908" s="89">
        <v>57.137484306660568</v>
      </c>
    </row>
    <row r="18909" spans="1:16">
      <c r="A18909" s="75" t="s">
        <v>22216</v>
      </c>
      <c r="B18909" s="85">
        <v>18905</v>
      </c>
      <c r="C18909" s="85">
        <v>13568</v>
      </c>
      <c r="D18909" s="85">
        <v>18905</v>
      </c>
      <c r="E18909" s="86" t="s">
        <v>22213</v>
      </c>
      <c r="F18909" s="85" t="s">
        <v>11</v>
      </c>
      <c r="G18909" s="86" t="s">
        <v>22214</v>
      </c>
      <c r="H18909" s="85" t="s">
        <v>1</v>
      </c>
      <c r="I18909" s="85">
        <v>1</v>
      </c>
      <c r="J18909" s="88">
        <v>1.29084415369324</v>
      </c>
      <c r="K18909" s="146">
        <v>1.4430081546295521</v>
      </c>
      <c r="L18909" s="147">
        <v>5.5497607442549013E-9</v>
      </c>
      <c r="M18909" s="147">
        <v>0.16866312108774029</v>
      </c>
      <c r="N18909" s="87">
        <v>23.46362480097352</v>
      </c>
      <c r="O18909" s="88">
        <v>1.0832458758581009</v>
      </c>
      <c r="P18909" s="89">
        <v>46.167030245606227</v>
      </c>
    </row>
    <row r="18910" spans="1:16">
      <c r="A18910" s="75" t="s">
        <v>22217</v>
      </c>
      <c r="B18910" s="85">
        <v>18906</v>
      </c>
      <c r="C18910" s="85">
        <v>13569</v>
      </c>
      <c r="D18910" s="85">
        <v>18906</v>
      </c>
      <c r="E18910" s="86" t="s">
        <v>22213</v>
      </c>
      <c r="F18910" s="85" t="s">
        <v>318</v>
      </c>
      <c r="G18910" s="86" t="s">
        <v>22214</v>
      </c>
      <c r="H18910" s="85" t="s">
        <v>1</v>
      </c>
      <c r="I18910" s="85">
        <v>1</v>
      </c>
      <c r="J18910" s="88">
        <v>1.7588137717575441</v>
      </c>
      <c r="K18910" s="146">
        <v>1.7953471902698364</v>
      </c>
      <c r="L18910" s="147">
        <v>7.2154469600836896E-9</v>
      </c>
      <c r="M18910" s="147">
        <v>0.16970092300554049</v>
      </c>
      <c r="N18910" s="87">
        <v>23.20658193059289</v>
      </c>
      <c r="O18910" s="88">
        <v>1.128777928049876</v>
      </c>
      <c r="P18910" s="89">
        <v>48.640421559101938</v>
      </c>
    </row>
    <row r="18911" spans="1:16">
      <c r="A18911" s="75" t="s">
        <v>32264</v>
      </c>
      <c r="B18911" s="85">
        <v>18907</v>
      </c>
      <c r="C18911" s="85">
        <v>20750</v>
      </c>
      <c r="D18911" s="85">
        <v>18907</v>
      </c>
      <c r="E18911" s="86" t="s">
        <v>32265</v>
      </c>
      <c r="F18911" s="85" t="s">
        <v>283</v>
      </c>
      <c r="G18911" s="86" t="s">
        <v>22214</v>
      </c>
      <c r="H18911" s="85" t="s">
        <v>1</v>
      </c>
      <c r="I18911" s="85">
        <v>1</v>
      </c>
      <c r="J18911" s="88">
        <v>2.861971535938391</v>
      </c>
      <c r="K18911" s="146">
        <v>3.1106713408986555</v>
      </c>
      <c r="L18911" s="147">
        <v>1.1816607373337869E-8</v>
      </c>
      <c r="M18911" s="147">
        <v>9.0705569125520399E-2</v>
      </c>
      <c r="N18911" s="87">
        <v>22.77308471076292</v>
      </c>
      <c r="O18911" s="88">
        <v>1.9100819362390671</v>
      </c>
      <c r="P18911" s="89">
        <v>83.874537002724637</v>
      </c>
    </row>
    <row r="18912" spans="1:16">
      <c r="A18912" s="75" t="s">
        <v>32266</v>
      </c>
      <c r="B18912" s="85">
        <v>18908</v>
      </c>
      <c r="C18912" s="85">
        <v>20751</v>
      </c>
      <c r="D18912" s="85">
        <v>18908</v>
      </c>
      <c r="E18912" s="86" t="s">
        <v>32265</v>
      </c>
      <c r="F18912" s="85" t="s">
        <v>38</v>
      </c>
      <c r="G18912" s="86" t="s">
        <v>22214</v>
      </c>
      <c r="H18912" s="85" t="s">
        <v>1</v>
      </c>
      <c r="I18912" s="85">
        <v>1</v>
      </c>
      <c r="J18912" s="88">
        <v>1.837887092521532</v>
      </c>
      <c r="K18912" s="146">
        <v>1.9956103733364927</v>
      </c>
      <c r="L18912" s="147">
        <v>7.7633002632630325E-9</v>
      </c>
      <c r="M18912" s="147">
        <v>0.14367234591435149</v>
      </c>
      <c r="N18912" s="87">
        <v>22.436714089763989</v>
      </c>
      <c r="O18912" s="88">
        <v>1.2773698928146311</v>
      </c>
      <c r="P18912" s="89">
        <v>56.932128639879096</v>
      </c>
    </row>
    <row r="18913" spans="1:16">
      <c r="A18913" s="75" t="s">
        <v>32267</v>
      </c>
      <c r="B18913" s="85">
        <v>18909</v>
      </c>
      <c r="C18913" s="85">
        <v>20752</v>
      </c>
      <c r="D18913" s="85">
        <v>18909</v>
      </c>
      <c r="E18913" s="86" t="s">
        <v>32265</v>
      </c>
      <c r="F18913" s="85" t="s">
        <v>11</v>
      </c>
      <c r="G18913" s="86" t="s">
        <v>22214</v>
      </c>
      <c r="H18913" s="85" t="s">
        <v>1</v>
      </c>
      <c r="I18913" s="85">
        <v>1</v>
      </c>
      <c r="J18913" s="88">
        <v>1.262271866523565</v>
      </c>
      <c r="K18913" s="146">
        <v>1.411313283586781</v>
      </c>
      <c r="L18913" s="147">
        <v>5.4094877530030823E-9</v>
      </c>
      <c r="M18913" s="147">
        <v>0.16467183132525609</v>
      </c>
      <c r="N18913" s="87">
        <v>23.024376965799821</v>
      </c>
      <c r="O18913" s="88">
        <v>1.057615559896345</v>
      </c>
      <c r="P18913" s="89">
        <v>45.934600596025533</v>
      </c>
    </row>
    <row r="18914" spans="1:16">
      <c r="A18914" s="75" t="s">
        <v>32268</v>
      </c>
      <c r="B18914" s="85">
        <v>18910</v>
      </c>
      <c r="C18914" s="85">
        <v>20753</v>
      </c>
      <c r="D18914" s="85">
        <v>18910</v>
      </c>
      <c r="E18914" s="86" t="s">
        <v>32265</v>
      </c>
      <c r="F18914" s="85" t="s">
        <v>318</v>
      </c>
      <c r="G18914" s="86" t="s">
        <v>22214</v>
      </c>
      <c r="H18914" s="85" t="s">
        <v>1</v>
      </c>
      <c r="I18914" s="85">
        <v>1</v>
      </c>
      <c r="J18914" s="88">
        <v>1.70832330037196</v>
      </c>
      <c r="K18914" s="146">
        <v>1.7210905332450361</v>
      </c>
      <c r="L18914" s="147">
        <v>6.9128350121707029E-9</v>
      </c>
      <c r="M18914" s="147">
        <v>0.1631228164763181</v>
      </c>
      <c r="N18914" s="87">
        <v>22.490640341782001</v>
      </c>
      <c r="O18914" s="88">
        <v>1.082825564130051</v>
      </c>
      <c r="P18914" s="89">
        <v>48.145608469778921</v>
      </c>
    </row>
    <row r="18915" spans="1:16">
      <c r="A18915" s="75" t="s">
        <v>22218</v>
      </c>
      <c r="B18915" s="85">
        <v>18911</v>
      </c>
      <c r="C18915" s="85">
        <v>13570</v>
      </c>
      <c r="D18915" s="85">
        <v>18911</v>
      </c>
      <c r="E18915" s="86" t="s">
        <v>22219</v>
      </c>
      <c r="F18915" s="85" t="s">
        <v>55</v>
      </c>
      <c r="G18915" s="86" t="s">
        <v>22220</v>
      </c>
      <c r="H18915" s="85" t="s">
        <v>1</v>
      </c>
      <c r="I18915" s="85">
        <v>1</v>
      </c>
      <c r="J18915" s="88">
        <v>2.24381434642439</v>
      </c>
      <c r="K18915" s="146">
        <v>3.1937373480853131</v>
      </c>
      <c r="L18915" s="147">
        <v>1.062501363330097E-8</v>
      </c>
      <c r="M18915" s="147">
        <v>0.30006899171377049</v>
      </c>
      <c r="N18915" s="87">
        <v>45.111259423450228</v>
      </c>
      <c r="O18915" s="88">
        <v>1.909900873665513</v>
      </c>
      <c r="P18915" s="89">
        <v>42.337564902315435</v>
      </c>
    </row>
    <row r="18916" spans="1:16">
      <c r="A18916" s="75" t="s">
        <v>32272</v>
      </c>
      <c r="B18916" s="85">
        <v>18912</v>
      </c>
      <c r="C18916" s="85">
        <v>20756</v>
      </c>
      <c r="D18916" s="85">
        <v>18912</v>
      </c>
      <c r="E18916" s="86" t="s">
        <v>32273</v>
      </c>
      <c r="F18916" s="85" t="s">
        <v>32</v>
      </c>
      <c r="G18916" s="86" t="s">
        <v>22220</v>
      </c>
      <c r="H18916" s="85" t="s">
        <v>1</v>
      </c>
      <c r="I18916" s="85">
        <v>1</v>
      </c>
      <c r="J18916" s="88">
        <v>1.64071491539285</v>
      </c>
      <c r="K18916" s="146">
        <v>2.2587384057726814</v>
      </c>
      <c r="L18916" s="147">
        <v>7.5260869183497581E-9</v>
      </c>
      <c r="M18916" s="147">
        <v>0.31894420140578289</v>
      </c>
      <c r="N18916" s="87">
        <v>43.384034348767571</v>
      </c>
      <c r="O18916" s="88">
        <v>1.3690766902377709</v>
      </c>
      <c r="P18916" s="89">
        <v>31.557154856361645</v>
      </c>
    </row>
    <row r="18917" spans="1:16">
      <c r="A18917" s="75" t="s">
        <v>32274</v>
      </c>
      <c r="B18917" s="85">
        <v>18913</v>
      </c>
      <c r="C18917" s="85">
        <v>20757</v>
      </c>
      <c r="D18917" s="85">
        <v>18913</v>
      </c>
      <c r="E18917" s="86" t="s">
        <v>32273</v>
      </c>
      <c r="F18917" s="85" t="s">
        <v>38</v>
      </c>
      <c r="G18917" s="86" t="s">
        <v>22220</v>
      </c>
      <c r="H18917" s="85" t="s">
        <v>1</v>
      </c>
      <c r="I18917" s="85">
        <v>1</v>
      </c>
      <c r="J18917" s="88">
        <v>2.1625844756719119</v>
      </c>
      <c r="K18917" s="146">
        <v>3.0928835770623277</v>
      </c>
      <c r="L18917" s="147">
        <v>1.0213084743438869E-8</v>
      </c>
      <c r="M18917" s="147">
        <v>0.28842953242057201</v>
      </c>
      <c r="N18917" s="87">
        <v>43.846547879629249</v>
      </c>
      <c r="O18917" s="88">
        <v>1.8362224713661439</v>
      </c>
      <c r="P18917" s="89">
        <v>41.878381769234743</v>
      </c>
    </row>
    <row r="18918" spans="1:16">
      <c r="A18918" s="75" t="s">
        <v>22221</v>
      </c>
      <c r="B18918" s="85">
        <v>18914</v>
      </c>
      <c r="C18918" s="85">
        <v>13571</v>
      </c>
      <c r="D18918" s="85">
        <v>18914</v>
      </c>
      <c r="E18918" s="86" t="s">
        <v>22222</v>
      </c>
      <c r="F18918" s="85" t="s">
        <v>55</v>
      </c>
      <c r="G18918" s="86" t="s">
        <v>22223</v>
      </c>
      <c r="H18918" s="85" t="s">
        <v>1</v>
      </c>
      <c r="I18918" s="85">
        <v>1</v>
      </c>
      <c r="J18918" s="88">
        <v>2.3063038289663012</v>
      </c>
      <c r="K18918" s="146">
        <v>3.3380508089139074</v>
      </c>
      <c r="L18918" s="147">
        <v>1.087663813008516E-8</v>
      </c>
      <c r="M18918" s="147">
        <v>0.30710172034157213</v>
      </c>
      <c r="N18918" s="87">
        <v>46.146545125378147</v>
      </c>
      <c r="O18918" s="88">
        <v>1.960728390545218</v>
      </c>
      <c r="P18918" s="89">
        <v>42.489169778972723</v>
      </c>
    </row>
    <row r="18919" spans="1:16">
      <c r="A18919" s="75" t="s">
        <v>32269</v>
      </c>
      <c r="B18919" s="85">
        <v>18915</v>
      </c>
      <c r="C18919" s="85">
        <v>20754</v>
      </c>
      <c r="D18919" s="85">
        <v>18915</v>
      </c>
      <c r="E18919" s="86" t="s">
        <v>32270</v>
      </c>
      <c r="F18919" s="85" t="s">
        <v>32</v>
      </c>
      <c r="G18919" s="86" t="s">
        <v>22223</v>
      </c>
      <c r="H18919" s="85" t="s">
        <v>1</v>
      </c>
      <c r="I18919" s="85">
        <v>1</v>
      </c>
      <c r="J18919" s="88">
        <v>1.7419093003914441</v>
      </c>
      <c r="K18919" s="146">
        <v>2.3721515766682932</v>
      </c>
      <c r="L18919" s="147">
        <v>7.8144471569370848E-9</v>
      </c>
      <c r="M18919" s="147">
        <v>0.32683685632382692</v>
      </c>
      <c r="N18919" s="87">
        <v>44.378569134659308</v>
      </c>
      <c r="O18919" s="88">
        <v>1.4572622710874039</v>
      </c>
      <c r="P18919" s="89">
        <v>32.837072026040012</v>
      </c>
    </row>
    <row r="18920" spans="1:16">
      <c r="A18920" s="75" t="s">
        <v>32271</v>
      </c>
      <c r="B18920" s="85">
        <v>18916</v>
      </c>
      <c r="C18920" s="85">
        <v>20755</v>
      </c>
      <c r="D18920" s="85">
        <v>18916</v>
      </c>
      <c r="E18920" s="86" t="s">
        <v>32270</v>
      </c>
      <c r="F18920" s="85" t="s">
        <v>38</v>
      </c>
      <c r="G18920" s="86" t="s">
        <v>22223</v>
      </c>
      <c r="H18920" s="85" t="s">
        <v>1</v>
      </c>
      <c r="I18920" s="85">
        <v>1</v>
      </c>
      <c r="J18920" s="88">
        <v>2.2247454181955071</v>
      </c>
      <c r="K18920" s="146">
        <v>3.237459329775827</v>
      </c>
      <c r="L18920" s="147">
        <v>1.04643974150919E-8</v>
      </c>
      <c r="M18920" s="147">
        <v>0.29545496170949859</v>
      </c>
      <c r="N18920" s="87">
        <v>44.882179488815702</v>
      </c>
      <c r="O18920" s="88">
        <v>1.886732880638238</v>
      </c>
      <c r="P18920" s="89">
        <v>42.037461240232268</v>
      </c>
    </row>
    <row r="18921" spans="1:16">
      <c r="A18921" s="75" t="s">
        <v>22224</v>
      </c>
      <c r="B18921" s="85">
        <v>18917</v>
      </c>
      <c r="C18921" s="85">
        <v>13572</v>
      </c>
      <c r="D18921" s="85">
        <v>18917</v>
      </c>
      <c r="E18921" s="86" t="s">
        <v>22225</v>
      </c>
      <c r="F18921" s="85" t="s">
        <v>38</v>
      </c>
      <c r="G18921" s="86" t="s">
        <v>22226</v>
      </c>
      <c r="H18921" s="85" t="s">
        <v>1</v>
      </c>
      <c r="I18921" s="85">
        <v>1</v>
      </c>
      <c r="J18921" s="88">
        <v>2.1137063123676811</v>
      </c>
      <c r="K18921" s="146">
        <v>2.6766382370022925</v>
      </c>
      <c r="L18921" s="147">
        <v>9.3838749697831217E-9</v>
      </c>
      <c r="M18921" s="147">
        <v>0.27293811292862102</v>
      </c>
      <c r="N18921" s="87">
        <v>42.775311018357478</v>
      </c>
      <c r="O18921" s="88">
        <v>1.7880262836060281</v>
      </c>
      <c r="P18921" s="89">
        <v>41.800427420356513</v>
      </c>
    </row>
    <row r="18922" spans="1:16">
      <c r="A18922" s="75" t="s">
        <v>22227</v>
      </c>
      <c r="B18922" s="85">
        <v>18918</v>
      </c>
      <c r="C18922" s="85">
        <v>13573</v>
      </c>
      <c r="D18922" s="85">
        <v>18918</v>
      </c>
      <c r="E18922" s="86" t="s">
        <v>22225</v>
      </c>
      <c r="F18922" s="85" t="s">
        <v>11</v>
      </c>
      <c r="G18922" s="86" t="s">
        <v>22226</v>
      </c>
      <c r="H18922" s="85" t="s">
        <v>1</v>
      </c>
      <c r="I18922" s="85">
        <v>1</v>
      </c>
      <c r="J18922" s="88">
        <v>1.516181269085505</v>
      </c>
      <c r="K18922" s="146">
        <v>1.7899014117306458</v>
      </c>
      <c r="L18922" s="147">
        <v>6.4237541238373794E-9</v>
      </c>
      <c r="M18922" s="147">
        <v>0.30602401399143092</v>
      </c>
      <c r="N18922" s="87">
        <v>42.312867146312307</v>
      </c>
      <c r="O18922" s="88">
        <v>1.25091353966414</v>
      </c>
      <c r="P18922" s="89">
        <v>29.563431268759128</v>
      </c>
    </row>
    <row r="18923" spans="1:16">
      <c r="A18923" s="75" t="s">
        <v>32275</v>
      </c>
      <c r="B18923" s="85">
        <v>18919</v>
      </c>
      <c r="C18923" s="85">
        <v>20758</v>
      </c>
      <c r="D18923" s="85">
        <v>18919</v>
      </c>
      <c r="E18923" s="86" t="s">
        <v>32276</v>
      </c>
      <c r="F18923" s="85" t="s">
        <v>38</v>
      </c>
      <c r="G18923" s="86" t="s">
        <v>22226</v>
      </c>
      <c r="H18923" s="85" t="s">
        <v>1</v>
      </c>
      <c r="I18923" s="85">
        <v>1</v>
      </c>
      <c r="J18923" s="88">
        <v>2.0262334262360362</v>
      </c>
      <c r="K18923" s="146">
        <v>2.5656369199995921</v>
      </c>
      <c r="L18923" s="147">
        <v>8.9207068293936001E-9</v>
      </c>
      <c r="M18923" s="147">
        <v>0.26124879195720302</v>
      </c>
      <c r="N18923" s="87">
        <v>41.481915100290387</v>
      </c>
      <c r="O18923" s="88">
        <v>1.708594977592216</v>
      </c>
      <c r="P18923" s="89">
        <v>41.188912649316308</v>
      </c>
    </row>
    <row r="18924" spans="1:16">
      <c r="A18924" s="75" t="s">
        <v>32277</v>
      </c>
      <c r="B18924" s="85">
        <v>18920</v>
      </c>
      <c r="C18924" s="85">
        <v>20759</v>
      </c>
      <c r="D18924" s="85">
        <v>18920</v>
      </c>
      <c r="E18924" s="86" t="s">
        <v>32276</v>
      </c>
      <c r="F18924" s="85" t="s">
        <v>11</v>
      </c>
      <c r="G18924" s="86" t="s">
        <v>22226</v>
      </c>
      <c r="H18924" s="85" t="s">
        <v>1</v>
      </c>
      <c r="I18924" s="85">
        <v>1</v>
      </c>
      <c r="J18924" s="88">
        <v>1.487608177516087</v>
      </c>
      <c r="K18924" s="146">
        <v>1.7582058383571302</v>
      </c>
      <c r="L18924" s="147">
        <v>6.2834764987218451E-9</v>
      </c>
      <c r="M18924" s="147">
        <v>0.30203260857465769</v>
      </c>
      <c r="N18924" s="87">
        <v>41.8736105204041</v>
      </c>
      <c r="O18924" s="88">
        <v>1.225282506761598</v>
      </c>
      <c r="P18924" s="89">
        <v>29.261448715164995</v>
      </c>
    </row>
    <row r="18925" spans="1:16">
      <c r="A18925" s="75" t="s">
        <v>22237</v>
      </c>
      <c r="B18925" s="85">
        <v>18921</v>
      </c>
      <c r="C18925" s="85">
        <v>13577</v>
      </c>
      <c r="D18925" s="85">
        <v>18921</v>
      </c>
      <c r="E18925" s="86" t="s">
        <v>22238</v>
      </c>
      <c r="F18925" s="85" t="s">
        <v>32</v>
      </c>
      <c r="G18925" s="86" t="s">
        <v>22239</v>
      </c>
      <c r="H18925" s="85" t="s">
        <v>260</v>
      </c>
      <c r="I18925" s="85">
        <v>-1</v>
      </c>
      <c r="J18925" s="88">
        <v>0.61022788671471595</v>
      </c>
      <c r="K18925" s="146">
        <v>0.44594684329816653</v>
      </c>
      <c r="L18925" s="147">
        <v>2.0338446697842341E-9</v>
      </c>
      <c r="M18925" s="147">
        <v>1.2560622176735569E-2</v>
      </c>
      <c r="N18925" s="87">
        <v>1.465604566683655</v>
      </c>
      <c r="O18925" s="88">
        <v>0.5504553701961864</v>
      </c>
      <c r="P18925" s="89">
        <v>375.58246112847979</v>
      </c>
    </row>
    <row r="18926" spans="1:16">
      <c r="A18926" s="75" t="s">
        <v>22240</v>
      </c>
      <c r="B18926" s="85">
        <v>18922</v>
      </c>
      <c r="C18926" s="85">
        <v>13578</v>
      </c>
      <c r="D18926" s="85">
        <v>18922</v>
      </c>
      <c r="E18926" s="86" t="s">
        <v>22238</v>
      </c>
      <c r="F18926" s="85" t="s">
        <v>38</v>
      </c>
      <c r="G18926" s="86" t="s">
        <v>22239</v>
      </c>
      <c r="H18926" s="85" t="s">
        <v>260</v>
      </c>
      <c r="I18926" s="85">
        <v>-1</v>
      </c>
      <c r="J18926" s="88">
        <v>0.54668916195039463</v>
      </c>
      <c r="K18926" s="146">
        <v>0.89235119565175114</v>
      </c>
      <c r="L18926" s="147">
        <v>2.905239384555621E-9</v>
      </c>
      <c r="M18926" s="147">
        <v>5.43201228703405E-2</v>
      </c>
      <c r="N18926" s="87">
        <v>6.1492113318982602</v>
      </c>
      <c r="O18926" s="88">
        <v>0.47880284754446523</v>
      </c>
      <c r="P18926" s="89">
        <v>77.864106744996008</v>
      </c>
    </row>
    <row r="18927" spans="1:16">
      <c r="A18927" s="75" t="s">
        <v>30764</v>
      </c>
      <c r="B18927" s="85">
        <v>18923</v>
      </c>
      <c r="C18927" s="85">
        <v>19738</v>
      </c>
      <c r="D18927" s="85">
        <v>18923</v>
      </c>
      <c r="E18927" s="86" t="s">
        <v>30765</v>
      </c>
      <c r="F18927" s="85" t="s">
        <v>32</v>
      </c>
      <c r="G18927" s="86" t="s">
        <v>22239</v>
      </c>
      <c r="H18927" s="85" t="s">
        <v>260</v>
      </c>
      <c r="I18927" s="85">
        <v>-1</v>
      </c>
      <c r="J18927" s="88">
        <v>0.57324664884547849</v>
      </c>
      <c r="K18927" s="146">
        <v>0.405667209051771</v>
      </c>
      <c r="L18927" s="147">
        <v>1.8546169321059579E-9</v>
      </c>
      <c r="M18927" s="147">
        <v>7.2672730831946563E-3</v>
      </c>
      <c r="N18927" s="87">
        <v>0.89148371819510097</v>
      </c>
      <c r="O18927" s="88">
        <v>0.51732133467385943</v>
      </c>
      <c r="P18927" s="89">
        <v>580.29252146211809</v>
      </c>
    </row>
    <row r="18928" spans="1:16">
      <c r="A18928" s="75" t="s">
        <v>30766</v>
      </c>
      <c r="B18928" s="85">
        <v>18924</v>
      </c>
      <c r="C18928" s="85">
        <v>19739</v>
      </c>
      <c r="D18928" s="85">
        <v>18924</v>
      </c>
      <c r="E18928" s="86" t="s">
        <v>30765</v>
      </c>
      <c r="F18928" s="85" t="s">
        <v>38</v>
      </c>
      <c r="G18928" s="86" t="s">
        <v>22239</v>
      </c>
      <c r="H18928" s="85" t="s">
        <v>260</v>
      </c>
      <c r="I18928" s="85">
        <v>-1</v>
      </c>
      <c r="J18928" s="88">
        <v>0.18798416996382791</v>
      </c>
      <c r="K18928" s="146">
        <v>0.44120952317110607</v>
      </c>
      <c r="L18928" s="147">
        <v>1.0107175457535141E-9</v>
      </c>
      <c r="M18928" s="147">
        <v>6.3908234113886579E-3</v>
      </c>
      <c r="N18928" s="87">
        <v>0.84457988202972811</v>
      </c>
      <c r="O18928" s="88">
        <v>0.1531086111958567</v>
      </c>
      <c r="P18928" s="89">
        <v>181.28375356029079</v>
      </c>
    </row>
    <row r="18929" spans="1:16">
      <c r="A18929" s="75" t="s">
        <v>22241</v>
      </c>
      <c r="B18929" s="85">
        <v>18925</v>
      </c>
      <c r="C18929" s="85">
        <v>13579</v>
      </c>
      <c r="D18929" s="85">
        <v>18925</v>
      </c>
      <c r="E18929" s="86" t="s">
        <v>22242</v>
      </c>
      <c r="F18929" s="85" t="s">
        <v>32</v>
      </c>
      <c r="G18929" s="86" t="s">
        <v>22243</v>
      </c>
      <c r="H18929" s="85" t="s">
        <v>260</v>
      </c>
      <c r="I18929" s="85">
        <v>-1</v>
      </c>
      <c r="J18929" s="88">
        <v>0.10532507587808029</v>
      </c>
      <c r="K18929" s="146">
        <v>5.9836224231624796E-2</v>
      </c>
      <c r="L18929" s="147">
        <v>3.1508071338239149E-10</v>
      </c>
      <c r="M18929" s="147">
        <v>5.4802364824897319E-4</v>
      </c>
      <c r="N18929" s="87">
        <v>6.3371647716369994E-2</v>
      </c>
      <c r="O18929" s="88">
        <v>0.1035353123905427</v>
      </c>
      <c r="P18929" s="89">
        <v>1633.7797125606019</v>
      </c>
    </row>
    <row r="18930" spans="1:16">
      <c r="A18930" s="75" t="s">
        <v>22244</v>
      </c>
      <c r="B18930" s="85">
        <v>18926</v>
      </c>
      <c r="C18930" s="85">
        <v>13580</v>
      </c>
      <c r="D18930" s="85">
        <v>18926</v>
      </c>
      <c r="E18930" s="86" t="s">
        <v>22242</v>
      </c>
      <c r="F18930" s="85" t="s">
        <v>38</v>
      </c>
      <c r="G18930" s="86" t="s">
        <v>22243</v>
      </c>
      <c r="H18930" s="85" t="s">
        <v>260</v>
      </c>
      <c r="I18930" s="85">
        <v>-1</v>
      </c>
      <c r="J18930" s="88">
        <v>4.591883952879889E-2</v>
      </c>
      <c r="K18930" s="146">
        <v>6.072805984425881E-2</v>
      </c>
      <c r="L18930" s="147">
        <v>1.9253431094714861E-10</v>
      </c>
      <c r="M18930" s="147">
        <v>2.4644875187756188E-3</v>
      </c>
      <c r="N18930" s="87">
        <v>0.27768923817642088</v>
      </c>
      <c r="O18930" s="88">
        <v>3.9007590011351199E-2</v>
      </c>
      <c r="P18930" s="89">
        <v>140.4720984778279</v>
      </c>
    </row>
    <row r="18931" spans="1:16">
      <c r="A18931" s="75" t="s">
        <v>30767</v>
      </c>
      <c r="B18931" s="85">
        <v>18927</v>
      </c>
      <c r="C18931" s="85">
        <v>19740</v>
      </c>
      <c r="D18931" s="85">
        <v>18927</v>
      </c>
      <c r="E18931" s="86" t="s">
        <v>30768</v>
      </c>
      <c r="F18931" s="85" t="s">
        <v>32</v>
      </c>
      <c r="G18931" s="86" t="s">
        <v>22243</v>
      </c>
      <c r="H18931" s="85" t="s">
        <v>260</v>
      </c>
      <c r="I18931" s="85">
        <v>-1</v>
      </c>
      <c r="J18931" s="88">
        <v>0.1037679711256914</v>
      </c>
      <c r="K18931" s="146">
        <v>5.8140239631776391E-2</v>
      </c>
      <c r="L18931" s="147">
        <v>3.0753428232225349E-10</v>
      </c>
      <c r="M18931" s="147">
        <v>3.2514579167882958E-4</v>
      </c>
      <c r="N18931" s="87">
        <v>3.9198138306325632E-2</v>
      </c>
      <c r="O18931" s="88">
        <v>0.1021401951053921</v>
      </c>
      <c r="P18931" s="89">
        <v>2605.7409744102347</v>
      </c>
    </row>
    <row r="18932" spans="1:16">
      <c r="A18932" s="75" t="s">
        <v>30769</v>
      </c>
      <c r="B18932" s="85">
        <v>18928</v>
      </c>
      <c r="C18932" s="85">
        <v>19741</v>
      </c>
      <c r="D18932" s="85">
        <v>18928</v>
      </c>
      <c r="E18932" s="86" t="s">
        <v>30768</v>
      </c>
      <c r="F18932" s="85" t="s">
        <v>38</v>
      </c>
      <c r="G18932" s="86" t="s">
        <v>22243</v>
      </c>
      <c r="H18932" s="85" t="s">
        <v>260</v>
      </c>
      <c r="I18932" s="85">
        <v>-1</v>
      </c>
      <c r="J18932" s="88">
        <v>3.0815471445154001E-2</v>
      </c>
      <c r="K18932" s="146">
        <v>4.1732621002968491E-2</v>
      </c>
      <c r="L18932" s="147">
        <v>1.127649703660069E-10</v>
      </c>
      <c r="M18932" s="147">
        <v>4.4641175208291799E-4</v>
      </c>
      <c r="N18932" s="87">
        <v>5.4336335024061759E-2</v>
      </c>
      <c r="O18932" s="88">
        <v>2.5294148480883471E-2</v>
      </c>
      <c r="P18932" s="89">
        <v>465.5107575746959</v>
      </c>
    </row>
    <row r="18933" spans="1:16">
      <c r="A18933" s="75" t="s">
        <v>22245</v>
      </c>
      <c r="B18933" s="85">
        <v>18929</v>
      </c>
      <c r="C18933" s="85">
        <v>13581</v>
      </c>
      <c r="D18933" s="85">
        <v>18929</v>
      </c>
      <c r="E18933" s="86" t="s">
        <v>22246</v>
      </c>
      <c r="F18933" s="85" t="s">
        <v>32</v>
      </c>
      <c r="G18933" s="86" t="s">
        <v>22247</v>
      </c>
      <c r="H18933" s="85" t="s">
        <v>260</v>
      </c>
      <c r="I18933" s="85">
        <v>-1</v>
      </c>
      <c r="J18933" s="88">
        <v>0.25156835036104308</v>
      </c>
      <c r="K18933" s="146">
        <v>0.1472518179718528</v>
      </c>
      <c r="L18933" s="147">
        <v>7.5008785993294183E-10</v>
      </c>
      <c r="M18933" s="147">
        <v>6.3933063055937969E-4</v>
      </c>
      <c r="N18933" s="87">
        <v>7.5642471192931937E-2</v>
      </c>
      <c r="O18933" s="88">
        <v>0.2448249772664772</v>
      </c>
      <c r="P18933" s="89">
        <v>3236.6073371933112</v>
      </c>
    </row>
    <row r="18934" spans="1:16">
      <c r="A18934" s="75" t="s">
        <v>22248</v>
      </c>
      <c r="B18934" s="85">
        <v>18930</v>
      </c>
      <c r="C18934" s="85">
        <v>13582</v>
      </c>
      <c r="D18934" s="85">
        <v>18930</v>
      </c>
      <c r="E18934" s="86" t="s">
        <v>22246</v>
      </c>
      <c r="F18934" s="85" t="s">
        <v>38</v>
      </c>
      <c r="G18934" s="86" t="s">
        <v>22247</v>
      </c>
      <c r="H18934" s="85" t="s">
        <v>260</v>
      </c>
      <c r="I18934" s="85">
        <v>-1</v>
      </c>
      <c r="J18934" s="88">
        <v>0.26754630500038462</v>
      </c>
      <c r="K18934" s="146">
        <v>0.25768222719290601</v>
      </c>
      <c r="L18934" s="147">
        <v>9.7691396797714097E-10</v>
      </c>
      <c r="M18934" s="147">
        <v>1.8599325711075019E-3</v>
      </c>
      <c r="N18934" s="87">
        <v>0.20644005610010191</v>
      </c>
      <c r="O18934" s="88">
        <v>6.5527675493967166E-2</v>
      </c>
      <c r="P18934" s="89">
        <v>317.41744665188946</v>
      </c>
    </row>
    <row r="18935" spans="1:16">
      <c r="A18935" s="75" t="s">
        <v>30770</v>
      </c>
      <c r="B18935" s="85">
        <v>18931</v>
      </c>
      <c r="C18935" s="85">
        <v>19742</v>
      </c>
      <c r="D18935" s="85">
        <v>18931</v>
      </c>
      <c r="E18935" s="86" t="s">
        <v>30771</v>
      </c>
      <c r="F18935" s="85" t="s">
        <v>32</v>
      </c>
      <c r="G18935" s="86" t="s">
        <v>22247</v>
      </c>
      <c r="H18935" s="85" t="s">
        <v>260</v>
      </c>
      <c r="I18935" s="85">
        <v>-1</v>
      </c>
      <c r="J18935" s="88">
        <v>0.25071194274722919</v>
      </c>
      <c r="K18935" s="146">
        <v>0.14631902644193562</v>
      </c>
      <c r="L18935" s="147">
        <v>7.4593732284986537E-10</v>
      </c>
      <c r="M18935" s="147">
        <v>5.1674780944580066E-4</v>
      </c>
      <c r="N18935" s="87">
        <v>6.2347041017407533E-2</v>
      </c>
      <c r="O18935" s="88">
        <v>0.2440576627596443</v>
      </c>
      <c r="P18935" s="89">
        <v>3914.5027378525065</v>
      </c>
    </row>
    <row r="18936" spans="1:16">
      <c r="A18936" s="75" t="s">
        <v>30772</v>
      </c>
      <c r="B18936" s="85">
        <v>18932</v>
      </c>
      <c r="C18936" s="85">
        <v>19743</v>
      </c>
      <c r="D18936" s="85">
        <v>18932</v>
      </c>
      <c r="E18936" s="86" t="s">
        <v>30771</v>
      </c>
      <c r="F18936" s="85" t="s">
        <v>38</v>
      </c>
      <c r="G18936" s="86" t="s">
        <v>22247</v>
      </c>
      <c r="H18936" s="85" t="s">
        <v>260</v>
      </c>
      <c r="I18936" s="85">
        <v>-1</v>
      </c>
      <c r="J18936" s="88">
        <v>0.25923945255438002</v>
      </c>
      <c r="K18936" s="146">
        <v>0.24723473583019606</v>
      </c>
      <c r="L18936" s="147">
        <v>9.3304083065751418E-10</v>
      </c>
      <c r="M18936" s="147">
        <v>7.4999089942651349E-4</v>
      </c>
      <c r="N18936" s="87">
        <v>8.3595959366304207E-2</v>
      </c>
      <c r="O18936" s="88">
        <v>5.7985282652209938E-2</v>
      </c>
      <c r="P18936" s="89">
        <v>693.63738500957493</v>
      </c>
    </row>
    <row r="18937" spans="1:16">
      <c r="A18937" s="75" t="s">
        <v>22249</v>
      </c>
      <c r="B18937" s="85">
        <v>18933</v>
      </c>
      <c r="C18937" s="85">
        <v>13583</v>
      </c>
      <c r="D18937" s="85">
        <v>18933</v>
      </c>
      <c r="E18937" s="86" t="s">
        <v>22250</v>
      </c>
      <c r="F18937" s="85" t="s">
        <v>55</v>
      </c>
      <c r="G18937" s="86" t="s">
        <v>22251</v>
      </c>
      <c r="H18937" s="85" t="s">
        <v>260</v>
      </c>
      <c r="I18937" s="85">
        <v>-1</v>
      </c>
      <c r="J18937" s="88">
        <v>5.7282885945554307E-2</v>
      </c>
      <c r="K18937" s="146">
        <v>5.6404212780436315E-2</v>
      </c>
      <c r="L18937" s="147">
        <v>2.0894597439631291E-10</v>
      </c>
      <c r="M18937" s="147">
        <v>4.3255194361673069E-4</v>
      </c>
      <c r="N18937" s="87">
        <v>4.7980223918474292E-2</v>
      </c>
      <c r="O18937" s="88">
        <v>1.6546677107517681E-2</v>
      </c>
      <c r="P18937" s="89">
        <v>344.86452450978567</v>
      </c>
    </row>
    <row r="18938" spans="1:16">
      <c r="A18938" s="75" t="s">
        <v>30773</v>
      </c>
      <c r="B18938" s="85">
        <v>18934</v>
      </c>
      <c r="C18938" s="85">
        <v>19744</v>
      </c>
      <c r="D18938" s="85">
        <v>18934</v>
      </c>
      <c r="E18938" s="86" t="s">
        <v>30774</v>
      </c>
      <c r="F18938" s="85" t="s">
        <v>32</v>
      </c>
      <c r="G18938" s="86" t="s">
        <v>22251</v>
      </c>
      <c r="H18938" s="85" t="s">
        <v>260</v>
      </c>
      <c r="I18938" s="85">
        <v>-1</v>
      </c>
      <c r="J18938" s="88">
        <v>6.2422980233982649E-2</v>
      </c>
      <c r="K18938" s="146">
        <v>3.6036811403040853E-2</v>
      </c>
      <c r="L18938" s="147">
        <v>1.8522726076026461E-10</v>
      </c>
      <c r="M18938" s="147">
        <v>1.1811288739669031E-4</v>
      </c>
      <c r="N18938" s="87">
        <v>1.426112247191339E-2</v>
      </c>
      <c r="O18938" s="88">
        <v>6.0915110372926427E-2</v>
      </c>
      <c r="P18938" s="89">
        <v>4271.4106475767157</v>
      </c>
    </row>
    <row r="18939" spans="1:16">
      <c r="A18939" s="75" t="s">
        <v>30775</v>
      </c>
      <c r="B18939" s="85">
        <v>18935</v>
      </c>
      <c r="C18939" s="85">
        <v>19745</v>
      </c>
      <c r="D18939" s="85">
        <v>18935</v>
      </c>
      <c r="E18939" s="86" t="s">
        <v>30774</v>
      </c>
      <c r="F18939" s="85" t="s">
        <v>38</v>
      </c>
      <c r="G18939" s="86" t="s">
        <v>22251</v>
      </c>
      <c r="H18939" s="85" t="s">
        <v>260</v>
      </c>
      <c r="I18939" s="85">
        <v>-1</v>
      </c>
      <c r="J18939" s="88">
        <v>5.5336431887704048E-2</v>
      </c>
      <c r="K18939" s="146">
        <v>5.4187477776147575E-2</v>
      </c>
      <c r="L18939" s="147">
        <v>1.9910282505465641E-10</v>
      </c>
      <c r="M18939" s="147">
        <v>1.804847422291544E-4</v>
      </c>
      <c r="N18939" s="87">
        <v>2.0098443764609709E-2</v>
      </c>
      <c r="O18939" s="88">
        <v>1.4443943114560039E-2</v>
      </c>
      <c r="P18939" s="89">
        <v>718.65977703177282</v>
      </c>
    </row>
    <row r="18940" spans="1:16">
      <c r="A18940" s="75" t="s">
        <v>22252</v>
      </c>
      <c r="B18940" s="85">
        <v>18936</v>
      </c>
      <c r="C18940" s="85">
        <v>13584</v>
      </c>
      <c r="D18940" s="85">
        <v>18936</v>
      </c>
      <c r="E18940" s="86" t="s">
        <v>22253</v>
      </c>
      <c r="F18940" s="85" t="s">
        <v>32</v>
      </c>
      <c r="G18940" s="86" t="s">
        <v>22254</v>
      </c>
      <c r="H18940" s="85" t="s">
        <v>260</v>
      </c>
      <c r="I18940" s="85">
        <v>-1</v>
      </c>
      <c r="J18940" s="88">
        <v>8.2026321705484156E-2</v>
      </c>
      <c r="K18940" s="146">
        <v>4.532297255767577E-2</v>
      </c>
      <c r="L18940" s="147">
        <v>2.4101995104129011E-10</v>
      </c>
      <c r="M18940" s="147">
        <v>1.20709955707215E-4</v>
      </c>
      <c r="N18940" s="87">
        <v>1.4362112730550261E-2</v>
      </c>
      <c r="O18940" s="88">
        <v>8.0830030535165368E-2</v>
      </c>
      <c r="P18940" s="89">
        <v>5628.0041837597037</v>
      </c>
    </row>
    <row r="18941" spans="1:16">
      <c r="A18941" s="75" t="s">
        <v>22255</v>
      </c>
      <c r="B18941" s="85">
        <v>18937</v>
      </c>
      <c r="C18941" s="85">
        <v>13585</v>
      </c>
      <c r="D18941" s="85">
        <v>18937</v>
      </c>
      <c r="E18941" s="86" t="s">
        <v>22253</v>
      </c>
      <c r="F18941" s="85" t="s">
        <v>38</v>
      </c>
      <c r="G18941" s="86" t="s">
        <v>22254</v>
      </c>
      <c r="H18941" s="85" t="s">
        <v>260</v>
      </c>
      <c r="I18941" s="85">
        <v>-1</v>
      </c>
      <c r="J18941" s="88">
        <v>2.476727932055146E-2</v>
      </c>
      <c r="K18941" s="146">
        <v>3.3503081284851265E-2</v>
      </c>
      <c r="L18941" s="147">
        <v>9.1274660212470285E-11</v>
      </c>
      <c r="M18941" s="147">
        <v>4.0505132562828011E-4</v>
      </c>
      <c r="N18941" s="87">
        <v>4.4863636257561658E-2</v>
      </c>
      <c r="O18941" s="88">
        <v>2.035058804716711E-2</v>
      </c>
      <c r="P18941" s="89">
        <v>453.60986635890595</v>
      </c>
    </row>
    <row r="18942" spans="1:16">
      <c r="A18942" s="75" t="s">
        <v>30776</v>
      </c>
      <c r="B18942" s="85">
        <v>18938</v>
      </c>
      <c r="C18942" s="85">
        <v>19746</v>
      </c>
      <c r="D18942" s="85">
        <v>18938</v>
      </c>
      <c r="E18942" s="86" t="s">
        <v>30777</v>
      </c>
      <c r="F18942" s="85" t="s">
        <v>32</v>
      </c>
      <c r="G18942" s="86" t="s">
        <v>22254</v>
      </c>
      <c r="H18942" s="85" t="s">
        <v>260</v>
      </c>
      <c r="I18942" s="85">
        <v>-1</v>
      </c>
      <c r="J18942" s="88">
        <v>8.1870611230245263E-2</v>
      </c>
      <c r="K18942" s="146">
        <v>4.5153374097691011E-2</v>
      </c>
      <c r="L18942" s="147">
        <v>2.4026530793527632E-10</v>
      </c>
      <c r="M18942" s="147">
        <v>9.842217005020066E-5</v>
      </c>
      <c r="N18942" s="87">
        <v>1.194476178954583E-2</v>
      </c>
      <c r="O18942" s="88">
        <v>8.0690518806650263E-2</v>
      </c>
      <c r="P18942" s="89">
        <v>6755.3058175903834</v>
      </c>
    </row>
    <row r="18943" spans="1:16">
      <c r="A18943" s="75" t="s">
        <v>30778</v>
      </c>
      <c r="B18943" s="85">
        <v>18939</v>
      </c>
      <c r="C18943" s="85">
        <v>19747</v>
      </c>
      <c r="D18943" s="85">
        <v>18939</v>
      </c>
      <c r="E18943" s="86" t="s">
        <v>30777</v>
      </c>
      <c r="F18943" s="85" t="s">
        <v>38</v>
      </c>
      <c r="G18943" s="86" t="s">
        <v>22254</v>
      </c>
      <c r="H18943" s="85" t="s">
        <v>260</v>
      </c>
      <c r="I18943" s="85">
        <v>-1</v>
      </c>
      <c r="J18943" s="88">
        <v>2.3256942512186948E-2</v>
      </c>
      <c r="K18943" s="146">
        <v>3.160353740072222E-2</v>
      </c>
      <c r="L18943" s="147">
        <v>8.3297726154356276E-11</v>
      </c>
      <c r="M18943" s="147">
        <v>2.0324374895901E-4</v>
      </c>
      <c r="N18943" s="87">
        <v>2.2528345942325771E-2</v>
      </c>
      <c r="O18943" s="88">
        <v>1.897924389412035E-2</v>
      </c>
      <c r="P18943" s="89">
        <v>842.4606024209952</v>
      </c>
    </row>
    <row r="18944" spans="1:16">
      <c r="A18944" s="75" t="s">
        <v>22256</v>
      </c>
      <c r="B18944" s="85">
        <v>18940</v>
      </c>
      <c r="C18944" s="85">
        <v>13586</v>
      </c>
      <c r="D18944" s="85">
        <v>18940</v>
      </c>
      <c r="E18944" s="86" t="s">
        <v>22257</v>
      </c>
      <c r="F18944" s="85" t="s">
        <v>32</v>
      </c>
      <c r="G18944" s="86" t="s">
        <v>22258</v>
      </c>
      <c r="H18944" s="85" t="s">
        <v>1</v>
      </c>
      <c r="I18944" s="85">
        <v>1</v>
      </c>
      <c r="J18944" s="88">
        <v>6.9008846541623349E-3</v>
      </c>
      <c r="K18944" s="146">
        <v>9.0567184182594393E-3</v>
      </c>
      <c r="L18944" s="147">
        <v>3.6078011760940069E-11</v>
      </c>
      <c r="M18944" s="147">
        <v>9.2464257341560042E-4</v>
      </c>
      <c r="N18944" s="87">
        <v>0.11752539021610441</v>
      </c>
      <c r="O18944" s="88">
        <v>6.132329460724598E-3</v>
      </c>
      <c r="P18944" s="89">
        <v>52.178762814133499</v>
      </c>
    </row>
    <row r="18945" spans="1:16">
      <c r="A18945" s="75" t="s">
        <v>22259</v>
      </c>
      <c r="B18945" s="85">
        <v>18941</v>
      </c>
      <c r="C18945" s="85">
        <v>13587</v>
      </c>
      <c r="D18945" s="85">
        <v>18941</v>
      </c>
      <c r="E18945" s="86" t="s">
        <v>22257</v>
      </c>
      <c r="F18945" s="85" t="s">
        <v>31</v>
      </c>
      <c r="G18945" s="86" t="s">
        <v>22258</v>
      </c>
      <c r="H18945" s="85" t="s">
        <v>1</v>
      </c>
      <c r="I18945" s="85">
        <v>1</v>
      </c>
      <c r="J18945" s="88">
        <v>1.0042994803552471E-2</v>
      </c>
      <c r="K18945" s="146">
        <v>1.0967600062594639E-2</v>
      </c>
      <c r="L18945" s="147">
        <v>4.8916979537126382E-11</v>
      </c>
      <c r="M18945" s="147">
        <v>1.422858772573597E-3</v>
      </c>
      <c r="N18945" s="87">
        <v>0.15466617945917679</v>
      </c>
      <c r="O18945" s="88">
        <v>9.0055023801334632E-3</v>
      </c>
      <c r="P18945" s="89">
        <v>58.225414318910047</v>
      </c>
    </row>
    <row r="18946" spans="1:16">
      <c r="A18946" s="75" t="s">
        <v>22260</v>
      </c>
      <c r="B18946" s="85">
        <v>18942</v>
      </c>
      <c r="C18946" s="85">
        <v>13588</v>
      </c>
      <c r="D18946" s="85">
        <v>18942</v>
      </c>
      <c r="E18946" s="86" t="s">
        <v>22257</v>
      </c>
      <c r="F18946" s="85" t="s">
        <v>38</v>
      </c>
      <c r="G18946" s="86" t="s">
        <v>22258</v>
      </c>
      <c r="H18946" s="85" t="s">
        <v>1</v>
      </c>
      <c r="I18946" s="85">
        <v>1</v>
      </c>
      <c r="J18946" s="88">
        <v>3.7790897410071037E-2</v>
      </c>
      <c r="K18946" s="146">
        <v>4.755923246822185E-2</v>
      </c>
      <c r="L18946" s="147">
        <v>1.9966873706290751E-10</v>
      </c>
      <c r="M18946" s="147">
        <v>5.050458449198816E-3</v>
      </c>
      <c r="N18946" s="87">
        <v>0.55811884571503767</v>
      </c>
      <c r="O18946" s="88">
        <v>3.4314085669869161E-2</v>
      </c>
      <c r="P18946" s="89">
        <v>61.481682500628416</v>
      </c>
    </row>
    <row r="18947" spans="1:16">
      <c r="A18947" s="75" t="s">
        <v>32283</v>
      </c>
      <c r="B18947" s="85">
        <v>18943</v>
      </c>
      <c r="C18947" s="85">
        <v>20764</v>
      </c>
      <c r="D18947" s="85">
        <v>18943</v>
      </c>
      <c r="E18947" s="86" t="s">
        <v>32284</v>
      </c>
      <c r="F18947" s="85" t="s">
        <v>55</v>
      </c>
      <c r="G18947" s="86" t="s">
        <v>22258</v>
      </c>
      <c r="H18947" s="85" t="s">
        <v>1</v>
      </c>
      <c r="I18947" s="85">
        <v>1</v>
      </c>
      <c r="J18947" s="88">
        <v>0</v>
      </c>
      <c r="K18947" s="146">
        <v>0</v>
      </c>
      <c r="L18947" s="147">
        <v>0</v>
      </c>
      <c r="M18947" s="147">
        <v>0</v>
      </c>
      <c r="N18947" s="87">
        <v>0</v>
      </c>
      <c r="O18947" s="88">
        <v>0</v>
      </c>
      <c r="P18947" s="89" t="e">
        <v>#DIV/0!</v>
      </c>
    </row>
    <row r="18948" spans="1:16">
      <c r="A18948" s="75" t="s">
        <v>22261</v>
      </c>
      <c r="B18948" s="85">
        <v>18944</v>
      </c>
      <c r="C18948" s="85">
        <v>13589</v>
      </c>
      <c r="D18948" s="85">
        <v>18944</v>
      </c>
      <c r="E18948" s="86" t="s">
        <v>22262</v>
      </c>
      <c r="F18948" s="85" t="s">
        <v>55</v>
      </c>
      <c r="G18948" s="86" t="s">
        <v>22263</v>
      </c>
      <c r="H18948" s="85" t="s">
        <v>260</v>
      </c>
      <c r="I18948" s="85">
        <v>-1</v>
      </c>
      <c r="J18948" s="88">
        <v>2.1962609096824308</v>
      </c>
      <c r="K18948" s="146">
        <v>63.351652642431489</v>
      </c>
      <c r="L18948" s="147">
        <v>1.7972180832132259E-8</v>
      </c>
      <c r="M18948" s="147">
        <v>5.8198250757601887E-3</v>
      </c>
      <c r="N18948" s="87">
        <v>0.70063105561816741</v>
      </c>
      <c r="O18948" s="88">
        <v>1.964026516960051</v>
      </c>
      <c r="P18948" s="89">
        <v>2803.2250372161834</v>
      </c>
    </row>
    <row r="18949" spans="1:16">
      <c r="A18949" s="75" t="s">
        <v>30783</v>
      </c>
      <c r="B18949" s="85">
        <v>18945</v>
      </c>
      <c r="C18949" s="85">
        <v>19751</v>
      </c>
      <c r="D18949" s="85">
        <v>18945</v>
      </c>
      <c r="E18949" s="86" t="s">
        <v>30784</v>
      </c>
      <c r="F18949" s="85" t="s">
        <v>32</v>
      </c>
      <c r="G18949" s="86" t="s">
        <v>22263</v>
      </c>
      <c r="H18949" s="85" t="s">
        <v>260</v>
      </c>
      <c r="I18949" s="85">
        <v>-1</v>
      </c>
      <c r="J18949" s="88">
        <v>5.5764485091239777</v>
      </c>
      <c r="K18949" s="146">
        <v>70.723133799420793</v>
      </c>
      <c r="L18949" s="147">
        <v>2.8335797162474741E-8</v>
      </c>
      <c r="M18949" s="147">
        <v>9.5936496209686369E-3</v>
      </c>
      <c r="N18949" s="87">
        <v>1.1914016028402961</v>
      </c>
      <c r="O18949" s="88">
        <v>5.5152664461229586</v>
      </c>
      <c r="P18949" s="89">
        <v>4629.2253031845748</v>
      </c>
    </row>
    <row r="18950" spans="1:16">
      <c r="A18950" s="75" t="s">
        <v>30785</v>
      </c>
      <c r="B18950" s="85">
        <v>18946</v>
      </c>
      <c r="C18950" s="85">
        <v>19752</v>
      </c>
      <c r="D18950" s="85">
        <v>18946</v>
      </c>
      <c r="E18950" s="86" t="s">
        <v>30784</v>
      </c>
      <c r="F18950" s="85" t="s">
        <v>38</v>
      </c>
      <c r="G18950" s="86" t="s">
        <v>22263</v>
      </c>
      <c r="H18950" s="85" t="s">
        <v>260</v>
      </c>
      <c r="I18950" s="85">
        <v>-1</v>
      </c>
      <c r="J18950" s="88">
        <v>2.1675687589384141</v>
      </c>
      <c r="K18950" s="146">
        <v>63.289081071374945</v>
      </c>
      <c r="L18950" s="147">
        <v>1.7884211027718889E-8</v>
      </c>
      <c r="M18950" s="147">
        <v>5.7877916043781426E-3</v>
      </c>
      <c r="N18950" s="87">
        <v>0.69646523283248685</v>
      </c>
      <c r="O18950" s="88">
        <v>1.9338824174454119</v>
      </c>
      <c r="P18950" s="89">
        <v>2776.7106328917748</v>
      </c>
    </row>
    <row r="18951" spans="1:16">
      <c r="A18951" s="75" t="s">
        <v>22264</v>
      </c>
      <c r="B18951" s="85">
        <v>18947</v>
      </c>
      <c r="C18951" s="85">
        <v>13590</v>
      </c>
      <c r="D18951" s="85">
        <v>18947</v>
      </c>
      <c r="E18951" s="86" t="s">
        <v>22265</v>
      </c>
      <c r="F18951" s="85" t="s">
        <v>55</v>
      </c>
      <c r="G18951" s="86" t="s">
        <v>22266</v>
      </c>
      <c r="H18951" s="85" t="s">
        <v>260</v>
      </c>
      <c r="I18951" s="85">
        <v>-1</v>
      </c>
      <c r="J18951" s="88">
        <v>1.755625773452941</v>
      </c>
      <c r="K18951" s="146">
        <v>2.368902212733397</v>
      </c>
      <c r="L18951" s="147">
        <v>8.75756246538213E-9</v>
      </c>
      <c r="M18951" s="147">
        <v>0.20065679808260881</v>
      </c>
      <c r="N18951" s="87">
        <v>22.66640072692536</v>
      </c>
      <c r="O18951" s="88">
        <v>1.6054630995137711</v>
      </c>
      <c r="P18951" s="89">
        <v>70.83008541389836</v>
      </c>
    </row>
    <row r="18952" spans="1:16">
      <c r="A18952" s="75" t="s">
        <v>30786</v>
      </c>
      <c r="B18952" s="85">
        <v>18948</v>
      </c>
      <c r="C18952" s="85">
        <v>19753</v>
      </c>
      <c r="D18952" s="85">
        <v>18948</v>
      </c>
      <c r="E18952" s="86" t="s">
        <v>30787</v>
      </c>
      <c r="F18952" s="85" t="s">
        <v>32</v>
      </c>
      <c r="G18952" s="86" t="s">
        <v>22266</v>
      </c>
      <c r="H18952" s="85" t="s">
        <v>260</v>
      </c>
      <c r="I18952" s="85">
        <v>-1</v>
      </c>
      <c r="J18952" s="88">
        <v>0.32778949269890312</v>
      </c>
      <c r="K18952" s="146">
        <v>0.33488270848560314</v>
      </c>
      <c r="L18952" s="147">
        <v>1.423447784256143E-9</v>
      </c>
      <c r="M18952" s="147">
        <v>2.524825009616594E-2</v>
      </c>
      <c r="N18952" s="87">
        <v>2.9828015055591321</v>
      </c>
      <c r="O18952" s="88">
        <v>0.30547153712626679</v>
      </c>
      <c r="P18952" s="89">
        <v>102.41095042930306</v>
      </c>
    </row>
    <row r="18953" spans="1:16">
      <c r="A18953" s="75" t="s">
        <v>30788</v>
      </c>
      <c r="B18953" s="85">
        <v>18949</v>
      </c>
      <c r="C18953" s="85">
        <v>19754</v>
      </c>
      <c r="D18953" s="85">
        <v>18949</v>
      </c>
      <c r="E18953" s="86" t="s">
        <v>30787</v>
      </c>
      <c r="F18953" s="85" t="s">
        <v>38</v>
      </c>
      <c r="G18953" s="86" t="s">
        <v>22266</v>
      </c>
      <c r="H18953" s="85" t="s">
        <v>260</v>
      </c>
      <c r="I18953" s="85">
        <v>-1</v>
      </c>
      <c r="J18953" s="88">
        <v>0.43576945444917259</v>
      </c>
      <c r="K18953" s="146">
        <v>0.71343347099174581</v>
      </c>
      <c r="L18953" s="147">
        <v>1.788679715874163E-9</v>
      </c>
      <c r="M18953" s="147">
        <v>2.3830338980724709E-2</v>
      </c>
      <c r="N18953" s="87">
        <v>3.1158822993244688</v>
      </c>
      <c r="O18953" s="88">
        <v>0.40821382214540691</v>
      </c>
      <c r="P18953" s="89">
        <v>131.01066822514724</v>
      </c>
    </row>
    <row r="18954" spans="1:16">
      <c r="A18954" s="75" t="s">
        <v>22282</v>
      </c>
      <c r="B18954" s="85">
        <v>18950</v>
      </c>
      <c r="C18954" s="85">
        <v>13596</v>
      </c>
      <c r="D18954" s="85">
        <v>18950</v>
      </c>
      <c r="E18954" s="86" t="s">
        <v>22283</v>
      </c>
      <c r="F18954" s="85" t="s">
        <v>32</v>
      </c>
      <c r="G18954" s="86" t="s">
        <v>22284</v>
      </c>
      <c r="H18954" s="85" t="s">
        <v>260</v>
      </c>
      <c r="I18954" s="85">
        <v>-1</v>
      </c>
      <c r="J18954" s="88">
        <v>3.8673041693176891</v>
      </c>
      <c r="K18954" s="146">
        <v>7.35682804052525</v>
      </c>
      <c r="L18954" s="147">
        <v>1.516149285998469E-8</v>
      </c>
      <c r="M18954" s="147">
        <v>0.2018186423900159</v>
      </c>
      <c r="N18954" s="87">
        <v>22.841144102156282</v>
      </c>
      <c r="O18954" s="88">
        <v>3.7015207719276879</v>
      </c>
      <c r="P18954" s="89">
        <v>162.05496341920335</v>
      </c>
    </row>
    <row r="18955" spans="1:16">
      <c r="A18955" s="75" t="s">
        <v>22285</v>
      </c>
      <c r="B18955" s="85">
        <v>18951</v>
      </c>
      <c r="C18955" s="85">
        <v>13597</v>
      </c>
      <c r="D18955" s="85">
        <v>18951</v>
      </c>
      <c r="E18955" s="86" t="s">
        <v>22283</v>
      </c>
      <c r="F18955" s="85" t="s">
        <v>38</v>
      </c>
      <c r="G18955" s="86" t="s">
        <v>22284</v>
      </c>
      <c r="H18955" s="85" t="s">
        <v>260</v>
      </c>
      <c r="I18955" s="85">
        <v>-1</v>
      </c>
      <c r="J18955" s="88">
        <v>9.0425038958116613</v>
      </c>
      <c r="K18955" s="146">
        <v>13.436644488252542</v>
      </c>
      <c r="L18955" s="147">
        <v>4.1705787942442657E-8</v>
      </c>
      <c r="M18955" s="147">
        <v>0.8265795421788058</v>
      </c>
      <c r="N18955" s="87">
        <v>93.365146304972072</v>
      </c>
      <c r="O18955" s="88">
        <v>8.4303897802603132</v>
      </c>
      <c r="P18955" s="89">
        <v>90.294827501505893</v>
      </c>
    </row>
    <row r="18956" spans="1:16">
      <c r="A18956" s="75" t="s">
        <v>30804</v>
      </c>
      <c r="B18956" s="85">
        <v>18952</v>
      </c>
      <c r="C18956" s="85">
        <v>19765</v>
      </c>
      <c r="D18956" s="85">
        <v>18952</v>
      </c>
      <c r="E18956" s="86" t="s">
        <v>30805</v>
      </c>
      <c r="F18956" s="85" t="s">
        <v>32</v>
      </c>
      <c r="G18956" s="86" t="s">
        <v>22284</v>
      </c>
      <c r="H18956" s="85" t="s">
        <v>260</v>
      </c>
      <c r="I18956" s="85">
        <v>-1</v>
      </c>
      <c r="J18956" s="88">
        <v>3.3106392203386492</v>
      </c>
      <c r="K18956" s="146">
        <v>6.7505135460795112</v>
      </c>
      <c r="L18956" s="147">
        <v>1.246364375598535E-8</v>
      </c>
      <c r="M18956" s="147">
        <v>0.12213980866618949</v>
      </c>
      <c r="N18956" s="87">
        <v>14.19911448806543</v>
      </c>
      <c r="O18956" s="88">
        <v>3.2027663424863451</v>
      </c>
      <c r="P18956" s="89">
        <v>225.56099150959861</v>
      </c>
    </row>
    <row r="18957" spans="1:16">
      <c r="A18957" s="75" t="s">
        <v>30806</v>
      </c>
      <c r="B18957" s="85">
        <v>18953</v>
      </c>
      <c r="C18957" s="85">
        <v>19766</v>
      </c>
      <c r="D18957" s="85">
        <v>18953</v>
      </c>
      <c r="E18957" s="86" t="s">
        <v>30805</v>
      </c>
      <c r="F18957" s="85" t="s">
        <v>38</v>
      </c>
      <c r="G18957" s="86" t="s">
        <v>22284</v>
      </c>
      <c r="H18957" s="85" t="s">
        <v>260</v>
      </c>
      <c r="I18957" s="85">
        <v>-1</v>
      </c>
      <c r="J18957" s="88">
        <v>3.6430498059085972</v>
      </c>
      <c r="K18957" s="146">
        <v>6.6457751024912612</v>
      </c>
      <c r="L18957" s="147">
        <v>1.3188248684684559E-8</v>
      </c>
      <c r="M18957" s="147">
        <v>0.1051174555861638</v>
      </c>
      <c r="N18957" s="87">
        <v>13.516483428003619</v>
      </c>
      <c r="O18957" s="88">
        <v>3.5278344331180951</v>
      </c>
      <c r="P18957" s="89">
        <v>261.00238659776574</v>
      </c>
    </row>
    <row r="18958" spans="1:16">
      <c r="A18958" s="75" t="s">
        <v>22286</v>
      </c>
      <c r="B18958" s="85">
        <v>18954</v>
      </c>
      <c r="C18958" s="85">
        <v>13598</v>
      </c>
      <c r="D18958" s="85">
        <v>18954</v>
      </c>
      <c r="E18958" s="86" t="s">
        <v>22287</v>
      </c>
      <c r="F18958" s="85" t="s">
        <v>32</v>
      </c>
      <c r="G18958" s="86" t="s">
        <v>22288</v>
      </c>
      <c r="H18958" s="85" t="s">
        <v>260</v>
      </c>
      <c r="I18958" s="85">
        <v>-1</v>
      </c>
      <c r="J18958" s="88">
        <v>30.292996154036292</v>
      </c>
      <c r="K18958" s="146">
        <v>20.714540256762124</v>
      </c>
      <c r="L18958" s="147">
        <v>8.8152831577329958E-8</v>
      </c>
      <c r="M18958" s="147">
        <v>7.4770590733784378E-2</v>
      </c>
      <c r="N18958" s="87">
        <v>8.6663690932107365</v>
      </c>
      <c r="O18958" s="88">
        <v>30.144388710489739</v>
      </c>
      <c r="P18958" s="89">
        <v>3478.3181268041026</v>
      </c>
    </row>
    <row r="18959" spans="1:16">
      <c r="A18959" s="75" t="s">
        <v>22289</v>
      </c>
      <c r="B18959" s="85">
        <v>18955</v>
      </c>
      <c r="C18959" s="85">
        <v>13599</v>
      </c>
      <c r="D18959" s="85">
        <v>18955</v>
      </c>
      <c r="E18959" s="86" t="s">
        <v>22287</v>
      </c>
      <c r="F18959" s="85" t="s">
        <v>38</v>
      </c>
      <c r="G18959" s="86" t="s">
        <v>22288</v>
      </c>
      <c r="H18959" s="85" t="s">
        <v>260</v>
      </c>
      <c r="I18959" s="85">
        <v>-1</v>
      </c>
      <c r="J18959" s="88">
        <v>16.621806435166292</v>
      </c>
      <c r="K18959" s="146">
        <v>18.858523572514752</v>
      </c>
      <c r="L18959" s="147">
        <v>5.4468616358310183E-8</v>
      </c>
      <c r="M18959" s="147">
        <v>0.26001171774679249</v>
      </c>
      <c r="N18959" s="87">
        <v>29.405082551846188</v>
      </c>
      <c r="O18959" s="88">
        <v>15.429763345850249</v>
      </c>
      <c r="P18959" s="89">
        <v>524.73116913189881</v>
      </c>
    </row>
    <row r="18960" spans="1:16">
      <c r="A18960" s="75" t="s">
        <v>30807</v>
      </c>
      <c r="B18960" s="85">
        <v>18956</v>
      </c>
      <c r="C18960" s="85">
        <v>19767</v>
      </c>
      <c r="D18960" s="85">
        <v>18956</v>
      </c>
      <c r="E18960" s="86" t="s">
        <v>30808</v>
      </c>
      <c r="F18960" s="85" t="s">
        <v>32</v>
      </c>
      <c r="G18960" s="86" t="s">
        <v>22288</v>
      </c>
      <c r="H18960" s="85" t="s">
        <v>260</v>
      </c>
      <c r="I18960" s="85">
        <v>-1</v>
      </c>
      <c r="J18960" s="88">
        <v>30.125437242692819</v>
      </c>
      <c r="K18960" s="146">
        <v>20.532060071942574</v>
      </c>
      <c r="L18960" s="147">
        <v>8.7340797881761172E-8</v>
      </c>
      <c r="M18960" s="147">
        <v>5.0785790579007867E-2</v>
      </c>
      <c r="N18960" s="87">
        <v>6.065198872385257</v>
      </c>
      <c r="O18960" s="88">
        <v>29.994260567674299</v>
      </c>
      <c r="P18960" s="89">
        <v>4945.3053722999321</v>
      </c>
    </row>
    <row r="18961" spans="1:16">
      <c r="A18961" s="75" t="s">
        <v>30809</v>
      </c>
      <c r="B18961" s="85">
        <v>18957</v>
      </c>
      <c r="C18961" s="85">
        <v>19768</v>
      </c>
      <c r="D18961" s="85">
        <v>18957</v>
      </c>
      <c r="E18961" s="86" t="s">
        <v>30808</v>
      </c>
      <c r="F18961" s="85" t="s">
        <v>38</v>
      </c>
      <c r="G18961" s="86" t="s">
        <v>22288</v>
      </c>
      <c r="H18961" s="85" t="s">
        <v>260</v>
      </c>
      <c r="I18961" s="85">
        <v>-1</v>
      </c>
      <c r="J18961" s="88">
        <v>14.99441852415355</v>
      </c>
      <c r="K18961" s="146">
        <v>16.811765037365721</v>
      </c>
      <c r="L18961" s="147">
        <v>4.5873469910691997E-8</v>
      </c>
      <c r="M18961" s="147">
        <v>4.2564053885653597E-2</v>
      </c>
      <c r="N18961" s="87">
        <v>5.3388072371794904</v>
      </c>
      <c r="O18961" s="88">
        <v>13.95214002094235</v>
      </c>
      <c r="P18961" s="89">
        <v>2613.3440300634102</v>
      </c>
    </row>
    <row r="18962" spans="1:16">
      <c r="A18962" s="75" t="s">
        <v>22267</v>
      </c>
      <c r="B18962" s="85">
        <v>18958</v>
      </c>
      <c r="C18962" s="85">
        <v>13591</v>
      </c>
      <c r="D18962" s="85">
        <v>18958</v>
      </c>
      <c r="E18962" s="86" t="s">
        <v>22268</v>
      </c>
      <c r="F18962" s="85" t="s">
        <v>55</v>
      </c>
      <c r="G18962" s="86" t="s">
        <v>22269</v>
      </c>
      <c r="H18962" s="85" t="s">
        <v>260</v>
      </c>
      <c r="I18962" s="85">
        <v>-1</v>
      </c>
      <c r="J18962" s="88">
        <v>4.0047408854437379</v>
      </c>
      <c r="K18962" s="146">
        <v>5.868008521371034</v>
      </c>
      <c r="L18962" s="147">
        <v>1.865074402088822E-8</v>
      </c>
      <c r="M18962" s="147">
        <v>0.3764384388271364</v>
      </c>
      <c r="N18962" s="87">
        <v>42.501770235829461</v>
      </c>
      <c r="O18962" s="88">
        <v>3.7206832855145122</v>
      </c>
      <c r="P18962" s="89">
        <v>87.541842724892788</v>
      </c>
    </row>
    <row r="18963" spans="1:16">
      <c r="A18963" s="75" t="s">
        <v>30789</v>
      </c>
      <c r="B18963" s="85">
        <v>18959</v>
      </c>
      <c r="C18963" s="85">
        <v>19755</v>
      </c>
      <c r="D18963" s="85">
        <v>18959</v>
      </c>
      <c r="E18963" s="86" t="s">
        <v>30790</v>
      </c>
      <c r="F18963" s="85" t="s">
        <v>32</v>
      </c>
      <c r="G18963" s="86" t="s">
        <v>22269</v>
      </c>
      <c r="H18963" s="85" t="s">
        <v>260</v>
      </c>
      <c r="I18963" s="85">
        <v>-1</v>
      </c>
      <c r="J18963" s="88">
        <v>1.343891408682115</v>
      </c>
      <c r="K18963" s="146">
        <v>2.4717468812000956</v>
      </c>
      <c r="L18963" s="147">
        <v>5.1258024140260994E-9</v>
      </c>
      <c r="M18963" s="147">
        <v>5.3026193582044447E-2</v>
      </c>
      <c r="N18963" s="87">
        <v>6.2062068220480029</v>
      </c>
      <c r="O18963" s="88">
        <v>1.2956858492759289</v>
      </c>
      <c r="P18963" s="89">
        <v>208.77258628779666</v>
      </c>
    </row>
    <row r="18964" spans="1:16">
      <c r="A18964" s="75" t="s">
        <v>30791</v>
      </c>
      <c r="B18964" s="85">
        <v>18960</v>
      </c>
      <c r="C18964" s="85">
        <v>19756</v>
      </c>
      <c r="D18964" s="85">
        <v>18960</v>
      </c>
      <c r="E18964" s="86" t="s">
        <v>30790</v>
      </c>
      <c r="F18964" s="85" t="s">
        <v>38</v>
      </c>
      <c r="G18964" s="86" t="s">
        <v>22269</v>
      </c>
      <c r="H18964" s="85" t="s">
        <v>260</v>
      </c>
      <c r="I18964" s="85">
        <v>-1</v>
      </c>
      <c r="J18964" s="88">
        <v>1.553656848315039</v>
      </c>
      <c r="K18964" s="146">
        <v>2.7903307939275428</v>
      </c>
      <c r="L18964" s="147">
        <v>5.707722080204953E-9</v>
      </c>
      <c r="M18964" s="147">
        <v>4.802652559646569E-2</v>
      </c>
      <c r="N18964" s="87">
        <v>6.1914602305480484</v>
      </c>
      <c r="O18964" s="88">
        <v>1.4973113994814069</v>
      </c>
      <c r="P18964" s="89">
        <v>241.83493775730344</v>
      </c>
    </row>
    <row r="18965" spans="1:16">
      <c r="A18965" s="75" t="s">
        <v>22270</v>
      </c>
      <c r="B18965" s="85">
        <v>18961</v>
      </c>
      <c r="C18965" s="85">
        <v>13592</v>
      </c>
      <c r="D18965" s="85">
        <v>18961</v>
      </c>
      <c r="E18965" s="86" t="s">
        <v>22271</v>
      </c>
      <c r="F18965" s="85" t="s">
        <v>55</v>
      </c>
      <c r="G18965" s="86" t="s">
        <v>22272</v>
      </c>
      <c r="H18965" s="85" t="s">
        <v>260</v>
      </c>
      <c r="I18965" s="85">
        <v>-1</v>
      </c>
      <c r="J18965" s="88">
        <v>2.4568406848094919</v>
      </c>
      <c r="K18965" s="146">
        <v>3.6549723095296813</v>
      </c>
      <c r="L18965" s="147">
        <v>1.140369748276666E-8</v>
      </c>
      <c r="M18965" s="147">
        <v>0.22963536403935589</v>
      </c>
      <c r="N18965" s="87">
        <v>25.944636348442689</v>
      </c>
      <c r="O18965" s="88">
        <v>2.285253112479368</v>
      </c>
      <c r="P18965" s="89">
        <v>88.081909562649884</v>
      </c>
    </row>
    <row r="18966" spans="1:16">
      <c r="A18966" s="75" t="s">
        <v>30792</v>
      </c>
      <c r="B18966" s="85">
        <v>18962</v>
      </c>
      <c r="C18966" s="85">
        <v>19757</v>
      </c>
      <c r="D18966" s="85">
        <v>18962</v>
      </c>
      <c r="E18966" s="86" t="s">
        <v>30793</v>
      </c>
      <c r="F18966" s="85" t="s">
        <v>32</v>
      </c>
      <c r="G18966" s="86" t="s">
        <v>22272</v>
      </c>
      <c r="H18966" s="85" t="s">
        <v>260</v>
      </c>
      <c r="I18966" s="85">
        <v>-1</v>
      </c>
      <c r="J18966" s="88">
        <v>0.82260577851689887</v>
      </c>
      <c r="K18966" s="146">
        <v>1.6677387118163167</v>
      </c>
      <c r="L18966" s="147">
        <v>3.0732739882729729E-9</v>
      </c>
      <c r="M18966" s="147">
        <v>2.8973693715252911E-2</v>
      </c>
      <c r="N18966" s="87">
        <v>3.426654691376624</v>
      </c>
      <c r="O18966" s="88">
        <v>0.79725894752079762</v>
      </c>
      <c r="P18966" s="89">
        <v>232.66393007942881</v>
      </c>
    </row>
    <row r="18967" spans="1:16">
      <c r="A18967" s="75" t="s">
        <v>30794</v>
      </c>
      <c r="B18967" s="85">
        <v>18963</v>
      </c>
      <c r="C18967" s="85">
        <v>19758</v>
      </c>
      <c r="D18967" s="85">
        <v>18963</v>
      </c>
      <c r="E18967" s="86" t="s">
        <v>30793</v>
      </c>
      <c r="F18967" s="85" t="s">
        <v>38</v>
      </c>
      <c r="G18967" s="86" t="s">
        <v>22272</v>
      </c>
      <c r="H18967" s="85" t="s">
        <v>260</v>
      </c>
      <c r="I18967" s="85">
        <v>-1</v>
      </c>
      <c r="J18967" s="88">
        <v>0.94845402194712169</v>
      </c>
      <c r="K18967" s="146">
        <v>1.7601444089207681</v>
      </c>
      <c r="L18967" s="147">
        <v>3.4388235690353319E-9</v>
      </c>
      <c r="M18967" s="147">
        <v>2.754963538185649E-2</v>
      </c>
      <c r="N18967" s="87">
        <v>3.601377192410371</v>
      </c>
      <c r="O18967" s="88">
        <v>0.9169876582806008</v>
      </c>
      <c r="P18967" s="89">
        <v>254.62138767721487</v>
      </c>
    </row>
    <row r="18968" spans="1:16">
      <c r="A18968" s="75" t="s">
        <v>22273</v>
      </c>
      <c r="B18968" s="85">
        <v>18964</v>
      </c>
      <c r="C18968" s="85">
        <v>13593</v>
      </c>
      <c r="D18968" s="85">
        <v>18964</v>
      </c>
      <c r="E18968" s="86" t="s">
        <v>22274</v>
      </c>
      <c r="F18968" s="85" t="s">
        <v>55</v>
      </c>
      <c r="G18968" s="86" t="s">
        <v>22275</v>
      </c>
      <c r="H18968" s="85" t="s">
        <v>260</v>
      </c>
      <c r="I18968" s="85">
        <v>-1</v>
      </c>
      <c r="J18968" s="88">
        <v>10.286945495776539</v>
      </c>
      <c r="K18968" s="146">
        <v>15.218279633719805</v>
      </c>
      <c r="L18968" s="147">
        <v>4.8082110336508583E-8</v>
      </c>
      <c r="M18968" s="147">
        <v>0.98427428237645254</v>
      </c>
      <c r="N18968" s="87">
        <v>111.04332149976651</v>
      </c>
      <c r="O18968" s="88">
        <v>9.5556066313638119</v>
      </c>
      <c r="P18968" s="89">
        <v>86.052961153399082</v>
      </c>
    </row>
    <row r="18969" spans="1:16">
      <c r="A18969" s="75" t="s">
        <v>30795</v>
      </c>
      <c r="B18969" s="85">
        <v>18965</v>
      </c>
      <c r="C18969" s="85">
        <v>19759</v>
      </c>
      <c r="D18969" s="85">
        <v>18965</v>
      </c>
      <c r="E18969" s="86" t="s">
        <v>30796</v>
      </c>
      <c r="F18969" s="85" t="s">
        <v>32</v>
      </c>
      <c r="G18969" s="86" t="s">
        <v>22275</v>
      </c>
      <c r="H18969" s="85" t="s">
        <v>260</v>
      </c>
      <c r="I18969" s="85">
        <v>-1</v>
      </c>
      <c r="J18969" s="88">
        <v>3.4723411820691901</v>
      </c>
      <c r="K18969" s="146">
        <v>6.9731772861530041</v>
      </c>
      <c r="L18969" s="147">
        <v>1.331612509700629E-8</v>
      </c>
      <c r="M18969" s="147">
        <v>0.14685477969470129</v>
      </c>
      <c r="N18969" s="87">
        <v>17.026321364711571</v>
      </c>
      <c r="O18969" s="88">
        <v>3.3448284386235621</v>
      </c>
      <c r="P18969" s="89">
        <v>196.45044675099282</v>
      </c>
    </row>
    <row r="18970" spans="1:16">
      <c r="A18970" s="75" t="s">
        <v>30797</v>
      </c>
      <c r="B18970" s="85">
        <v>18966</v>
      </c>
      <c r="C18970" s="85">
        <v>19760</v>
      </c>
      <c r="D18970" s="85">
        <v>18966</v>
      </c>
      <c r="E18970" s="86" t="s">
        <v>30796</v>
      </c>
      <c r="F18970" s="85" t="s">
        <v>38</v>
      </c>
      <c r="G18970" s="86" t="s">
        <v>22275</v>
      </c>
      <c r="H18970" s="85" t="s">
        <v>260</v>
      </c>
      <c r="I18970" s="85">
        <v>-1</v>
      </c>
      <c r="J18970" s="88">
        <v>3.8751911067078</v>
      </c>
      <c r="K18970" s="146">
        <v>7.163557953668386</v>
      </c>
      <c r="L18970" s="147">
        <v>1.4225977977524279E-8</v>
      </c>
      <c r="M18970" s="147">
        <v>0.12527927813264009</v>
      </c>
      <c r="N18970" s="87">
        <v>16.070172156155099</v>
      </c>
      <c r="O18970" s="88">
        <v>3.7395175973589101</v>
      </c>
      <c r="P18970" s="89">
        <v>232.69928666735674</v>
      </c>
    </row>
    <row r="18971" spans="1:16">
      <c r="A18971" s="75" t="s">
        <v>22276</v>
      </c>
      <c r="B18971" s="85">
        <v>18967</v>
      </c>
      <c r="C18971" s="85">
        <v>13594</v>
      </c>
      <c r="D18971" s="85">
        <v>18967</v>
      </c>
      <c r="E18971" s="86" t="s">
        <v>22277</v>
      </c>
      <c r="F18971" s="85" t="s">
        <v>55</v>
      </c>
      <c r="G18971" s="86" t="s">
        <v>22278</v>
      </c>
      <c r="H18971" s="85" t="s">
        <v>260</v>
      </c>
      <c r="I18971" s="85">
        <v>-1</v>
      </c>
      <c r="J18971" s="88">
        <v>15.86126088158005</v>
      </c>
      <c r="K18971" s="146">
        <v>17.222552593909239</v>
      </c>
      <c r="L18971" s="147">
        <v>5.1120035076615743E-8</v>
      </c>
      <c r="M18971" s="147">
        <v>0.19982710069477219</v>
      </c>
      <c r="N18971" s="87">
        <v>22.624872353016759</v>
      </c>
      <c r="O18971" s="88">
        <v>14.717206367640779</v>
      </c>
      <c r="P18971" s="89">
        <v>650.48792930221384</v>
      </c>
    </row>
    <row r="18972" spans="1:16">
      <c r="A18972" s="75" t="s">
        <v>30798</v>
      </c>
      <c r="B18972" s="85">
        <v>18968</v>
      </c>
      <c r="C18972" s="85">
        <v>19761</v>
      </c>
      <c r="D18972" s="85">
        <v>18968</v>
      </c>
      <c r="E18972" s="86" t="s">
        <v>30799</v>
      </c>
      <c r="F18972" s="85" t="s">
        <v>32</v>
      </c>
      <c r="G18972" s="86" t="s">
        <v>22278</v>
      </c>
      <c r="H18972" s="85" t="s">
        <v>260</v>
      </c>
      <c r="I18972" s="85">
        <v>-1</v>
      </c>
      <c r="J18972" s="88">
        <v>29.637896736470321</v>
      </c>
      <c r="K18972" s="146">
        <v>19.020888318575704</v>
      </c>
      <c r="L18972" s="147">
        <v>8.5637450382001939E-8</v>
      </c>
      <c r="M18972" s="147">
        <v>3.948578879941704E-2</v>
      </c>
      <c r="N18972" s="87">
        <v>4.8050146489980978</v>
      </c>
      <c r="O18972" s="88">
        <v>29.513797471062411</v>
      </c>
      <c r="P18972" s="89">
        <v>6142.2908413435089</v>
      </c>
    </row>
    <row r="18973" spans="1:16">
      <c r="A18973" s="75" t="s">
        <v>30800</v>
      </c>
      <c r="B18973" s="85">
        <v>18969</v>
      </c>
      <c r="C18973" s="85">
        <v>19762</v>
      </c>
      <c r="D18973" s="85">
        <v>18969</v>
      </c>
      <c r="E18973" s="86" t="s">
        <v>30799</v>
      </c>
      <c r="F18973" s="85" t="s">
        <v>38</v>
      </c>
      <c r="G18973" s="86" t="s">
        <v>22278</v>
      </c>
      <c r="H18973" s="85" t="s">
        <v>260</v>
      </c>
      <c r="I18973" s="85">
        <v>-1</v>
      </c>
      <c r="J18973" s="88">
        <v>14.499873841291681</v>
      </c>
      <c r="K18973" s="146">
        <v>15.644476084298031</v>
      </c>
      <c r="L18973" s="147">
        <v>4.4257948848216512E-8</v>
      </c>
      <c r="M18973" s="147">
        <v>3.4590614057871907E-2</v>
      </c>
      <c r="N18973" s="87">
        <v>4.3542618267654998</v>
      </c>
      <c r="O18973" s="88">
        <v>13.462725493099279</v>
      </c>
      <c r="P18973" s="89">
        <v>3091.8502443615957</v>
      </c>
    </row>
    <row r="18974" spans="1:16">
      <c r="A18974" s="75" t="s">
        <v>22279</v>
      </c>
      <c r="B18974" s="85">
        <v>18970</v>
      </c>
      <c r="C18974" s="85">
        <v>13595</v>
      </c>
      <c r="D18974" s="85">
        <v>18970</v>
      </c>
      <c r="E18974" s="86" t="s">
        <v>22280</v>
      </c>
      <c r="F18974" s="85" t="s">
        <v>55</v>
      </c>
      <c r="G18974" s="86" t="s">
        <v>22281</v>
      </c>
      <c r="H18974" s="85" t="s">
        <v>260</v>
      </c>
      <c r="I18974" s="85">
        <v>-1</v>
      </c>
      <c r="J18974" s="88">
        <v>8.1288873247596545</v>
      </c>
      <c r="K18974" s="146">
        <v>11.382747762181344</v>
      </c>
      <c r="L18974" s="147">
        <v>3.6670969302531427E-8</v>
      </c>
      <c r="M18974" s="147">
        <v>0.69047289164263781</v>
      </c>
      <c r="N18974" s="87">
        <v>77.992232649264167</v>
      </c>
      <c r="O18974" s="88">
        <v>7.5758498748781111</v>
      </c>
      <c r="P18974" s="89">
        <v>97.13595338329614</v>
      </c>
    </row>
    <row r="18975" spans="1:16">
      <c r="A18975" s="75" t="s">
        <v>30801</v>
      </c>
      <c r="B18975" s="85">
        <v>18971</v>
      </c>
      <c r="C18975" s="85">
        <v>19763</v>
      </c>
      <c r="D18975" s="85">
        <v>18971</v>
      </c>
      <c r="E18975" s="86" t="s">
        <v>30802</v>
      </c>
      <c r="F18975" s="85" t="s">
        <v>32</v>
      </c>
      <c r="G18975" s="86" t="s">
        <v>22281</v>
      </c>
      <c r="H18975" s="85" t="s">
        <v>260</v>
      </c>
      <c r="I18975" s="85">
        <v>-1</v>
      </c>
      <c r="J18975" s="88">
        <v>4.3784990173813849</v>
      </c>
      <c r="K18975" s="146">
        <v>7.2665018003142263</v>
      </c>
      <c r="L18975" s="147">
        <v>1.5272229863229421E-8</v>
      </c>
      <c r="M18975" s="147">
        <v>0.1032536842334667</v>
      </c>
      <c r="N18975" s="87">
        <v>12.038518244844351</v>
      </c>
      <c r="O18975" s="88">
        <v>4.2827478028942503</v>
      </c>
      <c r="P18975" s="89">
        <v>355.75373279252136</v>
      </c>
    </row>
    <row r="18976" spans="1:16">
      <c r="A18976" s="75" t="s">
        <v>30803</v>
      </c>
      <c r="B18976" s="85">
        <v>18972</v>
      </c>
      <c r="C18976" s="85">
        <v>19764</v>
      </c>
      <c r="D18976" s="85">
        <v>18972</v>
      </c>
      <c r="E18976" s="86" t="s">
        <v>30802</v>
      </c>
      <c r="F18976" s="85" t="s">
        <v>38</v>
      </c>
      <c r="G18976" s="86" t="s">
        <v>22281</v>
      </c>
      <c r="H18976" s="85" t="s">
        <v>260</v>
      </c>
      <c r="I18976" s="85">
        <v>-1</v>
      </c>
      <c r="J18976" s="88">
        <v>3.593946093205731</v>
      </c>
      <c r="K18976" s="146">
        <v>5.6825992291425811</v>
      </c>
      <c r="L18976" s="147">
        <v>1.2745852969176501E-8</v>
      </c>
      <c r="M18976" s="147">
        <v>8.4090368643949059E-2</v>
      </c>
      <c r="N18976" s="87">
        <v>10.94887189464934</v>
      </c>
      <c r="O18976" s="88">
        <v>3.4611146918440392</v>
      </c>
      <c r="P18976" s="89">
        <v>316.11610083185548</v>
      </c>
    </row>
    <row r="18977" spans="1:16">
      <c r="A18977" s="75" t="s">
        <v>22290</v>
      </c>
      <c r="B18977" s="85">
        <v>18973</v>
      </c>
      <c r="C18977" s="85">
        <v>13600</v>
      </c>
      <c r="D18977" s="85">
        <v>18973</v>
      </c>
      <c r="E18977" s="86" t="s">
        <v>22291</v>
      </c>
      <c r="F18977" s="85" t="s">
        <v>55</v>
      </c>
      <c r="G18977" s="86" t="s">
        <v>22292</v>
      </c>
      <c r="H18977" s="85" t="s">
        <v>260</v>
      </c>
      <c r="I18977" s="85">
        <v>-1</v>
      </c>
      <c r="J18977" s="88">
        <v>415.87231598370732</v>
      </c>
      <c r="K18977" s="146">
        <v>817.56132273123853</v>
      </c>
      <c r="L18977" s="147">
        <v>1.432730963869927E-6</v>
      </c>
      <c r="M18977" s="147">
        <v>1.4046472442805651</v>
      </c>
      <c r="N18977" s="87">
        <v>160.3198875301089</v>
      </c>
      <c r="O18977" s="88">
        <v>349.87273996632132</v>
      </c>
      <c r="P18977" s="89">
        <v>2182.3414758859121</v>
      </c>
    </row>
    <row r="18978" spans="1:16">
      <c r="A18978" s="75" t="s">
        <v>30810</v>
      </c>
      <c r="B18978" s="85">
        <v>18974</v>
      </c>
      <c r="C18978" s="85">
        <v>19769</v>
      </c>
      <c r="D18978" s="85">
        <v>18974</v>
      </c>
      <c r="E18978" s="86" t="s">
        <v>30811</v>
      </c>
      <c r="F18978" s="85" t="s">
        <v>32</v>
      </c>
      <c r="G18978" s="86" t="s">
        <v>22292</v>
      </c>
      <c r="H18978" s="85" t="s">
        <v>260</v>
      </c>
      <c r="I18978" s="85">
        <v>-1</v>
      </c>
      <c r="J18978" s="88">
        <v>1380.2214468255249</v>
      </c>
      <c r="K18978" s="146">
        <v>886.16450542951156</v>
      </c>
      <c r="L18978" s="147">
        <v>4.0315158308543982E-6</v>
      </c>
      <c r="M18978" s="147">
        <v>2.7206289445526388</v>
      </c>
      <c r="N18978" s="87">
        <v>327.38438759804211</v>
      </c>
      <c r="O18978" s="88">
        <v>1363.1998513636411</v>
      </c>
      <c r="P18978" s="89">
        <v>4163.9122175775792</v>
      </c>
    </row>
    <row r="18979" spans="1:16">
      <c r="A18979" s="75" t="s">
        <v>30812</v>
      </c>
      <c r="B18979" s="85">
        <v>18975</v>
      </c>
      <c r="C18979" s="85">
        <v>19770</v>
      </c>
      <c r="D18979" s="85">
        <v>18975</v>
      </c>
      <c r="E18979" s="86" t="s">
        <v>30811</v>
      </c>
      <c r="F18979" s="85" t="s">
        <v>38</v>
      </c>
      <c r="G18979" s="86" t="s">
        <v>22292</v>
      </c>
      <c r="H18979" s="85" t="s">
        <v>260</v>
      </c>
      <c r="I18979" s="85">
        <v>-1</v>
      </c>
      <c r="J18979" s="88">
        <v>407.68660148769959</v>
      </c>
      <c r="K18979" s="146">
        <v>816.97899621781619</v>
      </c>
      <c r="L18979" s="147">
        <v>1.4106716180611021E-6</v>
      </c>
      <c r="M18979" s="147">
        <v>1.393476756190845</v>
      </c>
      <c r="N18979" s="87">
        <v>158.90178877703511</v>
      </c>
      <c r="O18979" s="88">
        <v>341.27128416605319</v>
      </c>
      <c r="P18979" s="89">
        <v>2147.6868623858727</v>
      </c>
    </row>
    <row r="18980" spans="1:16">
      <c r="A18980" s="75" t="s">
        <v>22293</v>
      </c>
      <c r="B18980" s="85">
        <v>18976</v>
      </c>
      <c r="C18980" s="85">
        <v>13601</v>
      </c>
      <c r="D18980" s="85">
        <v>18976</v>
      </c>
      <c r="E18980" s="86" t="s">
        <v>22294</v>
      </c>
      <c r="F18980" s="85" t="s">
        <v>55</v>
      </c>
      <c r="G18980" s="86" t="s">
        <v>22295</v>
      </c>
      <c r="H18980" s="85" t="s">
        <v>1</v>
      </c>
      <c r="I18980" s="85">
        <v>-1</v>
      </c>
      <c r="J18980" s="88">
        <v>0.90510990434149918</v>
      </c>
      <c r="K18980" s="146">
        <v>0.66229892527264433</v>
      </c>
      <c r="L18980" s="147">
        <v>3.890232716669051E-9</v>
      </c>
      <c r="M18980" s="147">
        <v>1.3417876138269461E-2</v>
      </c>
      <c r="N18980" s="87">
        <v>2.6559207458257359</v>
      </c>
      <c r="O18980" s="88">
        <v>0.8817258473220273</v>
      </c>
      <c r="P18980" s="89">
        <v>331.98499944240444</v>
      </c>
    </row>
    <row r="18981" spans="1:16">
      <c r="A18981" s="75" t="s">
        <v>30815</v>
      </c>
      <c r="B18981" s="85">
        <v>18977</v>
      </c>
      <c r="C18981" s="85">
        <v>19772</v>
      </c>
      <c r="D18981" s="85">
        <v>18977</v>
      </c>
      <c r="E18981" s="86" t="s">
        <v>30814</v>
      </c>
      <c r="F18981" s="85" t="s">
        <v>55</v>
      </c>
      <c r="G18981" s="86" t="s">
        <v>22295</v>
      </c>
      <c r="H18981" s="85" t="s">
        <v>1</v>
      </c>
      <c r="I18981" s="85">
        <v>-1</v>
      </c>
      <c r="J18981" s="88">
        <v>0.90165269041500418</v>
      </c>
      <c r="K18981" s="146">
        <v>0.6582436020984479</v>
      </c>
      <c r="L18981" s="147">
        <v>3.8729230911932922E-9</v>
      </c>
      <c r="M18981" s="147">
        <v>1.2951671850613069E-2</v>
      </c>
      <c r="N18981" s="87">
        <v>2.604194441941861</v>
      </c>
      <c r="O18981" s="88">
        <v>0.87859114552972883</v>
      </c>
      <c r="P18981" s="89">
        <v>337.37540153668124</v>
      </c>
    </row>
    <row r="18982" spans="1:16">
      <c r="A18982" s="75" t="s">
        <v>22296</v>
      </c>
      <c r="B18982" s="85">
        <v>18978</v>
      </c>
      <c r="C18982" s="85">
        <v>13602</v>
      </c>
      <c r="D18982" s="85">
        <v>18978</v>
      </c>
      <c r="E18982" s="86" t="s">
        <v>22297</v>
      </c>
      <c r="F18982" s="85" t="s">
        <v>55</v>
      </c>
      <c r="G18982" s="86" t="s">
        <v>22298</v>
      </c>
      <c r="H18982" s="85" t="s">
        <v>1</v>
      </c>
      <c r="I18982" s="85">
        <v>-1</v>
      </c>
      <c r="J18982" s="88">
        <v>2.6109460757579899</v>
      </c>
      <c r="K18982" s="146">
        <v>3.098287485658727</v>
      </c>
      <c r="L18982" s="147">
        <v>9.1620835158026468E-9</v>
      </c>
      <c r="M18982" s="147">
        <v>0.2256100208961393</v>
      </c>
      <c r="N18982" s="87">
        <v>23.881957634104129</v>
      </c>
      <c r="O18982" s="88">
        <v>2.4715710348628419</v>
      </c>
      <c r="P18982" s="89">
        <v>103.49114058109569</v>
      </c>
    </row>
    <row r="18983" spans="1:16">
      <c r="A18983" s="75" t="s">
        <v>30816</v>
      </c>
      <c r="B18983" s="85">
        <v>18979</v>
      </c>
      <c r="C18983" s="85">
        <v>19773</v>
      </c>
      <c r="D18983" s="85">
        <v>18979</v>
      </c>
      <c r="E18983" s="86" t="s">
        <v>30817</v>
      </c>
      <c r="F18983" s="85" t="s">
        <v>32</v>
      </c>
      <c r="G18983" s="86" t="s">
        <v>22298</v>
      </c>
      <c r="H18983" s="85" t="s">
        <v>1</v>
      </c>
      <c r="I18983" s="85">
        <v>-1</v>
      </c>
      <c r="J18983" s="88">
        <v>2.5812088863056188</v>
      </c>
      <c r="K18983" s="146">
        <v>2.9970566833632528</v>
      </c>
      <c r="L18983" s="147">
        <v>8.9333944107001053E-9</v>
      </c>
      <c r="M18983" s="147">
        <v>0.2178192738003529</v>
      </c>
      <c r="N18983" s="87">
        <v>22.988841437679071</v>
      </c>
      <c r="O18983" s="88">
        <v>2.4010876384868038</v>
      </c>
      <c r="P18983" s="89">
        <v>104.44578710049231</v>
      </c>
    </row>
    <row r="18984" spans="1:16">
      <c r="A18984" s="75" t="s">
        <v>30818</v>
      </c>
      <c r="B18984" s="85">
        <v>18980</v>
      </c>
      <c r="C18984" s="85">
        <v>19774</v>
      </c>
      <c r="D18984" s="85">
        <v>18980</v>
      </c>
      <c r="E18984" s="86" t="s">
        <v>30817</v>
      </c>
      <c r="F18984" s="85" t="s">
        <v>38</v>
      </c>
      <c r="G18984" s="86" t="s">
        <v>22298</v>
      </c>
      <c r="H18984" s="85" t="s">
        <v>1</v>
      </c>
      <c r="I18984" s="85">
        <v>-1</v>
      </c>
      <c r="J18984" s="88">
        <v>2.6077119349589939</v>
      </c>
      <c r="K18984" s="146">
        <v>3.0950570201036851</v>
      </c>
      <c r="L18984" s="147">
        <v>9.1465681492889187E-9</v>
      </c>
      <c r="M18984" s="147">
        <v>0.22520598975130371</v>
      </c>
      <c r="N18984" s="87">
        <v>23.83737332601812</v>
      </c>
      <c r="O18984" s="88">
        <v>2.4690080110737802</v>
      </c>
      <c r="P18984" s="89">
        <v>103.57718433594765</v>
      </c>
    </row>
    <row r="18985" spans="1:16">
      <c r="A18985" s="75" t="s">
        <v>30822</v>
      </c>
      <c r="B18985" s="85">
        <v>18981</v>
      </c>
      <c r="C18985" s="85">
        <v>19777</v>
      </c>
      <c r="D18985" s="85">
        <v>18981</v>
      </c>
      <c r="E18985" s="86" t="s">
        <v>30820</v>
      </c>
      <c r="F18985" s="85" t="s">
        <v>32</v>
      </c>
      <c r="G18985" s="86" t="s">
        <v>22298</v>
      </c>
      <c r="H18985" s="85" t="s">
        <v>1</v>
      </c>
      <c r="I18985" s="85">
        <v>-1</v>
      </c>
      <c r="J18985" s="88">
        <v>2.5812088863056188</v>
      </c>
      <c r="K18985" s="146">
        <v>2.9970566833632528</v>
      </c>
      <c r="L18985" s="147">
        <v>8.9333944107001036E-9</v>
      </c>
      <c r="M18985" s="147">
        <v>0.2178192738003529</v>
      </c>
      <c r="N18985" s="87">
        <v>22.988841437679071</v>
      </c>
      <c r="O18985" s="88">
        <v>2.401087638486803</v>
      </c>
      <c r="P18985" s="89">
        <v>104.44578710049228</v>
      </c>
    </row>
    <row r="18986" spans="1:16">
      <c r="A18986" s="75" t="s">
        <v>30825</v>
      </c>
      <c r="B18986" s="85">
        <v>18982</v>
      </c>
      <c r="C18986" s="85">
        <v>19780</v>
      </c>
      <c r="D18986" s="85">
        <v>18982</v>
      </c>
      <c r="E18986" s="86" t="s">
        <v>30820</v>
      </c>
      <c r="F18986" s="85" t="s">
        <v>38</v>
      </c>
      <c r="G18986" s="86" t="s">
        <v>22298</v>
      </c>
      <c r="H18986" s="85" t="s">
        <v>1</v>
      </c>
      <c r="I18986" s="85">
        <v>-1</v>
      </c>
      <c r="J18986" s="88">
        <v>2.6077119349589939</v>
      </c>
      <c r="K18986" s="146">
        <v>3.0950570201036851</v>
      </c>
      <c r="L18986" s="147">
        <v>9.1465681492889187E-9</v>
      </c>
      <c r="M18986" s="147">
        <v>0.22520598975130371</v>
      </c>
      <c r="N18986" s="87">
        <v>23.83737332601812</v>
      </c>
      <c r="O18986" s="88">
        <v>2.4690080110737802</v>
      </c>
      <c r="P18986" s="89">
        <v>103.57718433594765</v>
      </c>
    </row>
    <row r="18987" spans="1:16">
      <c r="A18987" s="75" t="s">
        <v>22299</v>
      </c>
      <c r="B18987" s="85">
        <v>18983</v>
      </c>
      <c r="C18987" s="85">
        <v>13603</v>
      </c>
      <c r="D18987" s="85">
        <v>18983</v>
      </c>
      <c r="E18987" s="86" t="s">
        <v>22300</v>
      </c>
      <c r="F18987" s="85" t="s">
        <v>55</v>
      </c>
      <c r="G18987" s="86" t="s">
        <v>22301</v>
      </c>
      <c r="H18987" s="85" t="s">
        <v>1</v>
      </c>
      <c r="I18987" s="85">
        <v>-1</v>
      </c>
      <c r="J18987" s="88">
        <v>0.72123535192234567</v>
      </c>
      <c r="K18987" s="146">
        <v>1.5904902438770006</v>
      </c>
      <c r="L18987" s="147">
        <v>3.0632929997186471E-9</v>
      </c>
      <c r="M18987" s="147">
        <v>1.3539815963568231E-2</v>
      </c>
      <c r="N18987" s="87">
        <v>1.722460614973224</v>
      </c>
      <c r="O18987" s="88">
        <v>0.69903462127611371</v>
      </c>
      <c r="P18987" s="89">
        <v>405.83489410408396</v>
      </c>
    </row>
    <row r="18988" spans="1:16">
      <c r="A18988" s="75" t="s">
        <v>30826</v>
      </c>
      <c r="B18988" s="85">
        <v>18984</v>
      </c>
      <c r="C18988" s="85">
        <v>19781</v>
      </c>
      <c r="D18988" s="85">
        <v>18984</v>
      </c>
      <c r="E18988" s="86" t="s">
        <v>30827</v>
      </c>
      <c r="F18988" s="85" t="s">
        <v>32</v>
      </c>
      <c r="G18988" s="86" t="s">
        <v>22301</v>
      </c>
      <c r="H18988" s="85" t="s">
        <v>1</v>
      </c>
      <c r="I18988" s="85">
        <v>-1</v>
      </c>
      <c r="J18988" s="88">
        <v>0.62636312719331189</v>
      </c>
      <c r="K18988" s="146">
        <v>1.4827782965537597</v>
      </c>
      <c r="L18988" s="147">
        <v>2.5477579045017552E-9</v>
      </c>
      <c r="M18988" s="147">
        <v>8.9020284453924254E-3</v>
      </c>
      <c r="N18988" s="87">
        <v>1.1493539691076089</v>
      </c>
      <c r="O18988" s="88">
        <v>0.60865978927264919</v>
      </c>
      <c r="P18988" s="89">
        <v>529.56687463761057</v>
      </c>
    </row>
    <row r="18989" spans="1:16">
      <c r="A18989" s="75" t="s">
        <v>30828</v>
      </c>
      <c r="B18989" s="85">
        <v>18985</v>
      </c>
      <c r="C18989" s="85">
        <v>19782</v>
      </c>
      <c r="D18989" s="85">
        <v>18985</v>
      </c>
      <c r="E18989" s="86" t="s">
        <v>30829</v>
      </c>
      <c r="F18989" s="85" t="s">
        <v>55</v>
      </c>
      <c r="G18989" s="86" t="s">
        <v>22301</v>
      </c>
      <c r="H18989" s="85" t="s">
        <v>1</v>
      </c>
      <c r="I18989" s="85">
        <v>-1</v>
      </c>
      <c r="J18989" s="88">
        <v>0.70056582446721238</v>
      </c>
      <c r="K18989" s="146">
        <v>1.5611183038311378</v>
      </c>
      <c r="L18989" s="147">
        <v>2.958584304045795E-9</v>
      </c>
      <c r="M18989" s="147">
        <v>8.3642933221961813E-3</v>
      </c>
      <c r="N18989" s="87">
        <v>1.168170074928919</v>
      </c>
      <c r="O18989" s="88">
        <v>0.68157277898313995</v>
      </c>
      <c r="P18989" s="89">
        <v>583.45338030047753</v>
      </c>
    </row>
    <row r="18990" spans="1:16">
      <c r="A18990" s="75" t="s">
        <v>22302</v>
      </c>
      <c r="B18990" s="85">
        <v>18986</v>
      </c>
      <c r="C18990" s="85">
        <v>13604</v>
      </c>
      <c r="D18990" s="85">
        <v>18986</v>
      </c>
      <c r="E18990" s="86" t="s">
        <v>22303</v>
      </c>
      <c r="F18990" s="85" t="s">
        <v>55</v>
      </c>
      <c r="G18990" s="86" t="s">
        <v>22304</v>
      </c>
      <c r="H18990" s="85" t="s">
        <v>1</v>
      </c>
      <c r="I18990" s="85">
        <v>-1</v>
      </c>
      <c r="J18990" s="88">
        <v>0.44952659773955839</v>
      </c>
      <c r="K18990" s="146">
        <v>0.43606695773576887</v>
      </c>
      <c r="L18990" s="147">
        <v>2.1200447333435238E-9</v>
      </c>
      <c r="M18990" s="147">
        <v>1.052121998653449E-2</v>
      </c>
      <c r="N18990" s="87">
        <v>1.485804911336964</v>
      </c>
      <c r="O18990" s="88">
        <v>0.43339984158926231</v>
      </c>
      <c r="P18990" s="89">
        <v>291.69363910587589</v>
      </c>
    </row>
    <row r="18991" spans="1:16">
      <c r="A18991" s="75" t="s">
        <v>30830</v>
      </c>
      <c r="B18991" s="85">
        <v>18987</v>
      </c>
      <c r="C18991" s="85">
        <v>19783</v>
      </c>
      <c r="D18991" s="85">
        <v>18987</v>
      </c>
      <c r="E18991" s="86" t="s">
        <v>30831</v>
      </c>
      <c r="F18991" s="85" t="s">
        <v>32</v>
      </c>
      <c r="G18991" s="86" t="s">
        <v>22304</v>
      </c>
      <c r="H18991" s="85" t="s">
        <v>1</v>
      </c>
      <c r="I18991" s="85">
        <v>-1</v>
      </c>
      <c r="J18991" s="88">
        <v>0.36031900477068651</v>
      </c>
      <c r="K18991" s="146">
        <v>0.32964839300024817</v>
      </c>
      <c r="L18991" s="147">
        <v>1.629937673520939E-9</v>
      </c>
      <c r="M18991" s="147">
        <v>4.5071186127278512E-3</v>
      </c>
      <c r="N18991" s="87">
        <v>0.62163080488370159</v>
      </c>
      <c r="O18991" s="88">
        <v>0.35037744127868581</v>
      </c>
      <c r="P18991" s="89">
        <v>563.64233967497239</v>
      </c>
    </row>
    <row r="18992" spans="1:16">
      <c r="A18992" s="75" t="s">
        <v>30832</v>
      </c>
      <c r="B18992" s="85">
        <v>18988</v>
      </c>
      <c r="C18992" s="85">
        <v>19784</v>
      </c>
      <c r="D18992" s="85">
        <v>18988</v>
      </c>
      <c r="E18992" s="86" t="s">
        <v>30831</v>
      </c>
      <c r="F18992" s="85" t="s">
        <v>38</v>
      </c>
      <c r="G18992" s="86" t="s">
        <v>22304</v>
      </c>
      <c r="H18992" s="85" t="s">
        <v>1</v>
      </c>
      <c r="I18992" s="85">
        <v>-1</v>
      </c>
      <c r="J18992" s="88">
        <v>0.36056453619752499</v>
      </c>
      <c r="K18992" s="146">
        <v>0.33283056816076356</v>
      </c>
      <c r="L18992" s="147">
        <v>1.6411367316480069E-9</v>
      </c>
      <c r="M18992" s="147">
        <v>4.523660094983022E-3</v>
      </c>
      <c r="N18992" s="87">
        <v>0.62433505288457203</v>
      </c>
      <c r="O18992" s="88">
        <v>0.35062334820789409</v>
      </c>
      <c r="P18992" s="89">
        <v>561.59484652981325</v>
      </c>
    </row>
    <row r="18993" spans="1:16">
      <c r="A18993" s="75" t="s">
        <v>30833</v>
      </c>
      <c r="B18993" s="85">
        <v>18989</v>
      </c>
      <c r="C18993" s="85">
        <v>19785</v>
      </c>
      <c r="D18993" s="85">
        <v>18989</v>
      </c>
      <c r="E18993" s="86" t="s">
        <v>30834</v>
      </c>
      <c r="F18993" s="85" t="s">
        <v>55</v>
      </c>
      <c r="G18993" s="86" t="s">
        <v>22304</v>
      </c>
      <c r="H18993" s="85" t="s">
        <v>1</v>
      </c>
      <c r="I18993" s="85">
        <v>-1</v>
      </c>
      <c r="J18993" s="88">
        <v>0.42709204214967378</v>
      </c>
      <c r="K18993" s="146">
        <v>0.40536263779191406</v>
      </c>
      <c r="L18993" s="147">
        <v>2.004411226225237E-9</v>
      </c>
      <c r="M18993" s="147">
        <v>5.7518863809031947E-3</v>
      </c>
      <c r="N18993" s="87">
        <v>1.0176526403067481</v>
      </c>
      <c r="O18993" s="88">
        <v>0.41366871149469869</v>
      </c>
      <c r="P18993" s="89">
        <v>406.49303614051229</v>
      </c>
    </row>
    <row r="18994" spans="1:16">
      <c r="A18994" s="75" t="s">
        <v>22305</v>
      </c>
      <c r="B18994" s="85">
        <v>18990</v>
      </c>
      <c r="C18994" s="85">
        <v>13605</v>
      </c>
      <c r="D18994" s="85">
        <v>18990</v>
      </c>
      <c r="E18994" s="86" t="s">
        <v>22306</v>
      </c>
      <c r="F18994" s="85" t="s">
        <v>55</v>
      </c>
      <c r="G18994" s="86" t="s">
        <v>22307</v>
      </c>
      <c r="H18994" s="85" t="s">
        <v>260</v>
      </c>
      <c r="I18994" s="85">
        <v>-1</v>
      </c>
      <c r="J18994" s="88">
        <v>75.467288685801108</v>
      </c>
      <c r="K18994" s="146">
        <v>125.76072994082061</v>
      </c>
      <c r="L18994" s="147">
        <v>1.308409945302283E-6</v>
      </c>
      <c r="M18994" s="147">
        <v>8.0206616660004553</v>
      </c>
      <c r="N18994" s="87">
        <v>1067.4702773684489</v>
      </c>
      <c r="O18994" s="88">
        <v>66.186082798358555</v>
      </c>
      <c r="P18994" s="89">
        <v>62.002740686627767</v>
      </c>
    </row>
    <row r="18995" spans="1:16">
      <c r="A18995" s="75" t="s">
        <v>30835</v>
      </c>
      <c r="B18995" s="85">
        <v>18991</v>
      </c>
      <c r="C18995" s="85">
        <v>19786</v>
      </c>
      <c r="D18995" s="85">
        <v>18991</v>
      </c>
      <c r="E18995" s="86" t="s">
        <v>30836</v>
      </c>
      <c r="F18995" s="85" t="s">
        <v>55</v>
      </c>
      <c r="G18995" s="86" t="s">
        <v>22307</v>
      </c>
      <c r="H18995" s="85" t="s">
        <v>260</v>
      </c>
      <c r="I18995" s="85">
        <v>-1</v>
      </c>
      <c r="J18995" s="88">
        <v>44.636855910218777</v>
      </c>
      <c r="K18995" s="146">
        <v>87.042984155856075</v>
      </c>
      <c r="L18995" s="147">
        <v>1.1456645521992451E-6</v>
      </c>
      <c r="M18995" s="147">
        <v>3.8933054749993059</v>
      </c>
      <c r="N18995" s="87">
        <v>611.07917170737062</v>
      </c>
      <c r="O18995" s="88">
        <v>38.218677748501207</v>
      </c>
      <c r="P18995" s="89">
        <v>62.542923270837811</v>
      </c>
    </row>
    <row r="18996" spans="1:16">
      <c r="A18996" s="75" t="s">
        <v>22308</v>
      </c>
      <c r="B18996" s="85">
        <v>18992</v>
      </c>
      <c r="C18996" s="85">
        <v>13606</v>
      </c>
      <c r="D18996" s="85">
        <v>18992</v>
      </c>
      <c r="E18996" s="86" t="s">
        <v>22309</v>
      </c>
      <c r="F18996" s="85" t="s">
        <v>55</v>
      </c>
      <c r="G18996" s="86" t="s">
        <v>22310</v>
      </c>
      <c r="H18996" s="85" t="s">
        <v>260</v>
      </c>
      <c r="I18996" s="85">
        <v>-1</v>
      </c>
      <c r="J18996" s="88">
        <v>726.31700209742496</v>
      </c>
      <c r="K18996" s="146">
        <v>380.46267010022336</v>
      </c>
      <c r="L18996" s="147">
        <v>1.9759697675399792E-6</v>
      </c>
      <c r="M18996" s="147">
        <v>0.5955462372299638</v>
      </c>
      <c r="N18996" s="87">
        <v>65.78046644233001</v>
      </c>
      <c r="O18996" s="88">
        <v>18.778070043038749</v>
      </c>
      <c r="P18996" s="89">
        <v>285.46574779158118</v>
      </c>
    </row>
    <row r="18997" spans="1:16">
      <c r="A18997" s="75" t="s">
        <v>30837</v>
      </c>
      <c r="B18997" s="85">
        <v>18993</v>
      </c>
      <c r="C18997" s="85">
        <v>19787</v>
      </c>
      <c r="D18997" s="85">
        <v>18993</v>
      </c>
      <c r="E18997" s="86" t="s">
        <v>30838</v>
      </c>
      <c r="F18997" s="85" t="s">
        <v>2895</v>
      </c>
      <c r="G18997" s="86" t="s">
        <v>22310</v>
      </c>
      <c r="H18997" s="85" t="s">
        <v>260</v>
      </c>
      <c r="I18997" s="85">
        <v>-1</v>
      </c>
      <c r="J18997" s="88">
        <v>317.11538328212708</v>
      </c>
      <c r="K18997" s="146">
        <v>179.96757586203162</v>
      </c>
      <c r="L18997" s="147">
        <v>8.6920734681712415E-7</v>
      </c>
      <c r="M18997" s="147">
        <v>9.6814622320152907E-2</v>
      </c>
      <c r="N18997" s="87">
        <v>10.701423063247811</v>
      </c>
      <c r="O18997" s="88">
        <v>15.4598312762596</v>
      </c>
      <c r="P18997" s="89">
        <v>1444.6519107681781</v>
      </c>
    </row>
    <row r="18998" spans="1:16">
      <c r="A18998" s="75" t="s">
        <v>30839</v>
      </c>
      <c r="B18998" s="85">
        <v>18994</v>
      </c>
      <c r="C18998" s="85">
        <v>19788</v>
      </c>
      <c r="D18998" s="85">
        <v>18994</v>
      </c>
      <c r="E18998" s="86" t="s">
        <v>30840</v>
      </c>
      <c r="F18998" s="85" t="s">
        <v>2895</v>
      </c>
      <c r="G18998" s="86" t="s">
        <v>22310</v>
      </c>
      <c r="H18998" s="85" t="s">
        <v>260</v>
      </c>
      <c r="I18998" s="85">
        <v>-1</v>
      </c>
      <c r="J18998" s="88">
        <v>767.59094331822155</v>
      </c>
      <c r="K18998" s="146">
        <v>397.47433149117057</v>
      </c>
      <c r="L18998" s="147">
        <v>2.0768101734460731E-6</v>
      </c>
      <c r="M18998" s="147">
        <v>8.9644909660287805E-2</v>
      </c>
      <c r="N18998" s="87">
        <v>9.8316663307607275</v>
      </c>
      <c r="O18998" s="88">
        <v>15.343226580860181</v>
      </c>
      <c r="P18998" s="89">
        <v>1560.5926874120223</v>
      </c>
    </row>
    <row r="18999" spans="1:16">
      <c r="A18999" s="75" t="s">
        <v>22311</v>
      </c>
      <c r="B18999" s="85">
        <v>18995</v>
      </c>
      <c r="C18999" s="85">
        <v>13607</v>
      </c>
      <c r="D18999" s="85">
        <v>18995</v>
      </c>
      <c r="E18999" s="86" t="s">
        <v>22312</v>
      </c>
      <c r="F18999" s="85" t="s">
        <v>55</v>
      </c>
      <c r="G18999" s="86" t="s">
        <v>22313</v>
      </c>
      <c r="H18999" s="85" t="s">
        <v>1042</v>
      </c>
      <c r="I18999" s="85">
        <v>-1</v>
      </c>
      <c r="J18999" s="88">
        <v>7.0666796144599653</v>
      </c>
      <c r="K18999" s="146">
        <v>16.872352279139445</v>
      </c>
      <c r="L18999" s="147">
        <v>2.953378817095754E-8</v>
      </c>
      <c r="M18999" s="147">
        <v>0.26252426989003391</v>
      </c>
      <c r="N18999" s="87">
        <v>29.09190879087819</v>
      </c>
      <c r="O18999" s="88">
        <v>4.9218337103715166</v>
      </c>
      <c r="P18999" s="89">
        <v>169.18221990008317</v>
      </c>
    </row>
    <row r="19000" spans="1:16">
      <c r="A19000" s="75" t="s">
        <v>30841</v>
      </c>
      <c r="B19000" s="85">
        <v>18996</v>
      </c>
      <c r="C19000" s="85">
        <v>19789</v>
      </c>
      <c r="D19000" s="85">
        <v>18996</v>
      </c>
      <c r="E19000" s="86" t="s">
        <v>30842</v>
      </c>
      <c r="F19000" s="85" t="s">
        <v>32</v>
      </c>
      <c r="G19000" s="86" t="s">
        <v>22313</v>
      </c>
      <c r="H19000" s="85" t="s">
        <v>1042</v>
      </c>
      <c r="I19000" s="85">
        <v>-1</v>
      </c>
      <c r="J19000" s="88">
        <v>7.3540106045610507</v>
      </c>
      <c r="K19000" s="146">
        <v>10.933307286107258</v>
      </c>
      <c r="L19000" s="147">
        <v>2.5638803985130739E-8</v>
      </c>
      <c r="M19000" s="147">
        <v>0.1233989281517703</v>
      </c>
      <c r="N19000" s="87">
        <v>14.02131955941678</v>
      </c>
      <c r="O19000" s="88">
        <v>6.8467535648020128</v>
      </c>
      <c r="P19000" s="89">
        <v>488.31021472609564</v>
      </c>
    </row>
    <row r="19001" spans="1:16">
      <c r="A19001" s="75" t="s">
        <v>30843</v>
      </c>
      <c r="B19001" s="85">
        <v>18997</v>
      </c>
      <c r="C19001" s="85">
        <v>19790</v>
      </c>
      <c r="D19001" s="85">
        <v>18997</v>
      </c>
      <c r="E19001" s="86" t="s">
        <v>30842</v>
      </c>
      <c r="F19001" s="85" t="s">
        <v>38</v>
      </c>
      <c r="G19001" s="86" t="s">
        <v>22313</v>
      </c>
      <c r="H19001" s="85" t="s">
        <v>1042</v>
      </c>
      <c r="I19001" s="85">
        <v>-1</v>
      </c>
      <c r="J19001" s="88">
        <v>6.0138822272161807</v>
      </c>
      <c r="K19001" s="146">
        <v>15.603694482225853</v>
      </c>
      <c r="L19001" s="147">
        <v>2.402229622526024E-8</v>
      </c>
      <c r="M19001" s="147">
        <v>0.1230907940204943</v>
      </c>
      <c r="N19001" s="87">
        <v>13.671097466626209</v>
      </c>
      <c r="O19001" s="88">
        <v>3.9526760854587888</v>
      </c>
      <c r="P19001" s="89">
        <v>289.12646516550956</v>
      </c>
    </row>
    <row r="19002" spans="1:16">
      <c r="A19002" s="75" t="s">
        <v>22314</v>
      </c>
      <c r="B19002" s="85">
        <v>18998</v>
      </c>
      <c r="C19002" s="85">
        <v>13608</v>
      </c>
      <c r="D19002" s="85">
        <v>18998</v>
      </c>
      <c r="E19002" s="86" t="s">
        <v>22315</v>
      </c>
      <c r="F19002" s="85" t="s">
        <v>55</v>
      </c>
      <c r="G19002" s="86" t="s">
        <v>22316</v>
      </c>
      <c r="H19002" s="85" t="s">
        <v>1042</v>
      </c>
      <c r="I19002" s="85">
        <v>-1</v>
      </c>
      <c r="J19002" s="88">
        <v>6.0935335029468876</v>
      </c>
      <c r="K19002" s="146">
        <v>14.565834363623969</v>
      </c>
      <c r="L19002" s="147">
        <v>2.6924544331359909E-8</v>
      </c>
      <c r="M19002" s="147">
        <v>0.2119456416123281</v>
      </c>
      <c r="N19002" s="87">
        <v>23.53718722354402</v>
      </c>
      <c r="O19002" s="88">
        <v>3.332518096134327</v>
      </c>
      <c r="P19002" s="89">
        <v>141.58523125485621</v>
      </c>
    </row>
    <row r="19003" spans="1:16">
      <c r="A19003" s="75" t="s">
        <v>30844</v>
      </c>
      <c r="B19003" s="85">
        <v>18999</v>
      </c>
      <c r="C19003" s="85">
        <v>19791</v>
      </c>
      <c r="D19003" s="85">
        <v>18999</v>
      </c>
      <c r="E19003" s="86" t="s">
        <v>30845</v>
      </c>
      <c r="F19003" s="85" t="s">
        <v>32</v>
      </c>
      <c r="G19003" s="86" t="s">
        <v>22316</v>
      </c>
      <c r="H19003" s="85" t="s">
        <v>1042</v>
      </c>
      <c r="I19003" s="85">
        <v>-1</v>
      </c>
      <c r="J19003" s="88">
        <v>7.4287064420417259</v>
      </c>
      <c r="K19003" s="146">
        <v>6.6970078199457648</v>
      </c>
      <c r="L19003" s="147">
        <v>2.494976636751307E-8</v>
      </c>
      <c r="M19003" s="147">
        <v>7.3830192846477863E-2</v>
      </c>
      <c r="N19003" s="87">
        <v>8.7292102815049279</v>
      </c>
      <c r="O19003" s="88">
        <v>6.8977490712155021</v>
      </c>
      <c r="P19003" s="89">
        <v>790.19164950466984</v>
      </c>
    </row>
    <row r="19004" spans="1:16">
      <c r="A19004" s="75" t="s">
        <v>30846</v>
      </c>
      <c r="B19004" s="85">
        <v>19000</v>
      </c>
      <c r="C19004" s="85">
        <v>19792</v>
      </c>
      <c r="D19004" s="85">
        <v>19000</v>
      </c>
      <c r="E19004" s="86" t="s">
        <v>30845</v>
      </c>
      <c r="F19004" s="85" t="s">
        <v>38</v>
      </c>
      <c r="G19004" s="86" t="s">
        <v>22316</v>
      </c>
      <c r="H19004" s="85" t="s">
        <v>1042</v>
      </c>
      <c r="I19004" s="85">
        <v>-1</v>
      </c>
      <c r="J19004" s="88">
        <v>5.0318416865414139</v>
      </c>
      <c r="K19004" s="146">
        <v>13.313557191017511</v>
      </c>
      <c r="L19004" s="147">
        <v>2.1396753039913351E-8</v>
      </c>
      <c r="M19004" s="147">
        <v>7.2503593437096614E-2</v>
      </c>
      <c r="N19004" s="87">
        <v>8.1141467592890972</v>
      </c>
      <c r="O19004" s="88">
        <v>2.3494369677010911</v>
      </c>
      <c r="P19004" s="89">
        <v>289.54824671016075</v>
      </c>
    </row>
    <row r="19005" spans="1:16">
      <c r="A19005" s="75" t="s">
        <v>22317</v>
      </c>
      <c r="B19005" s="85">
        <v>19001</v>
      </c>
      <c r="C19005" s="85">
        <v>13609</v>
      </c>
      <c r="D19005" s="85">
        <v>19001</v>
      </c>
      <c r="E19005" s="86" t="s">
        <v>22318</v>
      </c>
      <c r="F19005" s="85" t="s">
        <v>55</v>
      </c>
      <c r="G19005" s="86" t="s">
        <v>22319</v>
      </c>
      <c r="H19005" s="85" t="s">
        <v>1042</v>
      </c>
      <c r="I19005" s="85">
        <v>-1</v>
      </c>
      <c r="J19005" s="88">
        <v>5.9616161720550327</v>
      </c>
      <c r="K19005" s="146">
        <v>14.705399228763893</v>
      </c>
      <c r="L19005" s="147">
        <v>2.6785383426418499E-8</v>
      </c>
      <c r="M19005" s="147">
        <v>0.34751138341350629</v>
      </c>
      <c r="N19005" s="87">
        <v>38.894173026345356</v>
      </c>
      <c r="O19005" s="88">
        <v>3.3216277328204611</v>
      </c>
      <c r="P19005" s="89">
        <v>85.401680364061818</v>
      </c>
    </row>
    <row r="19006" spans="1:16">
      <c r="A19006" s="75" t="s">
        <v>30847</v>
      </c>
      <c r="B19006" s="85">
        <v>19002</v>
      </c>
      <c r="C19006" s="85">
        <v>19793</v>
      </c>
      <c r="D19006" s="85">
        <v>19002</v>
      </c>
      <c r="E19006" s="86" t="s">
        <v>30848</v>
      </c>
      <c r="F19006" s="85" t="s">
        <v>32</v>
      </c>
      <c r="G19006" s="86" t="s">
        <v>22319</v>
      </c>
      <c r="H19006" s="85" t="s">
        <v>1042</v>
      </c>
      <c r="I19006" s="85">
        <v>-1</v>
      </c>
      <c r="J19006" s="88">
        <v>2.5739476566902031</v>
      </c>
      <c r="K19006" s="146">
        <v>5.3290991909811769</v>
      </c>
      <c r="L19006" s="147">
        <v>1.161879909182264E-8</v>
      </c>
      <c r="M19006" s="147">
        <v>0.14494067193848451</v>
      </c>
      <c r="N19006" s="87">
        <v>16.212391265577789</v>
      </c>
      <c r="O19006" s="88">
        <v>2.3255406676944488</v>
      </c>
      <c r="P19006" s="89">
        <v>143.44217516092434</v>
      </c>
    </row>
    <row r="19007" spans="1:16">
      <c r="A19007" s="75" t="s">
        <v>30849</v>
      </c>
      <c r="B19007" s="85">
        <v>19003</v>
      </c>
      <c r="C19007" s="85">
        <v>19794</v>
      </c>
      <c r="D19007" s="85">
        <v>19003</v>
      </c>
      <c r="E19007" s="86" t="s">
        <v>30848</v>
      </c>
      <c r="F19007" s="85" t="s">
        <v>38</v>
      </c>
      <c r="G19007" s="86" t="s">
        <v>22319</v>
      </c>
      <c r="H19007" s="85" t="s">
        <v>1042</v>
      </c>
      <c r="I19007" s="85">
        <v>-1</v>
      </c>
      <c r="J19007" s="88">
        <v>4.513780991507609</v>
      </c>
      <c r="K19007" s="146">
        <v>12.930643054819818</v>
      </c>
      <c r="L19007" s="147">
        <v>1.91196046669121E-8</v>
      </c>
      <c r="M19007" s="147">
        <v>0.15155552966817901</v>
      </c>
      <c r="N19007" s="87">
        <v>17.228336236835268</v>
      </c>
      <c r="O19007" s="88">
        <v>1.9906136896315001</v>
      </c>
      <c r="P19007" s="89">
        <v>115.54300207906569</v>
      </c>
    </row>
    <row r="19008" spans="1:16">
      <c r="A19008" s="75" t="s">
        <v>22320</v>
      </c>
      <c r="B19008" s="85">
        <v>19004</v>
      </c>
      <c r="C19008" s="85">
        <v>13610</v>
      </c>
      <c r="D19008" s="85">
        <v>19004</v>
      </c>
      <c r="E19008" s="86" t="s">
        <v>22321</v>
      </c>
      <c r="F19008" s="85" t="s">
        <v>55</v>
      </c>
      <c r="G19008" s="86" t="s">
        <v>22322</v>
      </c>
      <c r="H19008" s="85" t="s">
        <v>1042</v>
      </c>
      <c r="I19008" s="85">
        <v>-1</v>
      </c>
      <c r="J19008" s="88">
        <v>7.261972908288767</v>
      </c>
      <c r="K19008" s="146">
        <v>17.366557390513201</v>
      </c>
      <c r="L19008" s="147">
        <v>3.0810864651474712E-8</v>
      </c>
      <c r="M19008" s="147">
        <v>0.3941658880819936</v>
      </c>
      <c r="N19008" s="87">
        <v>44.055434232507828</v>
      </c>
      <c r="O19008" s="88">
        <v>5.3835059238890608</v>
      </c>
      <c r="P19008" s="89">
        <v>122.1984533276182</v>
      </c>
    </row>
    <row r="19009" spans="1:16">
      <c r="A19009" s="75" t="s">
        <v>30850</v>
      </c>
      <c r="B19009" s="85">
        <v>19005</v>
      </c>
      <c r="C19009" s="85">
        <v>19795</v>
      </c>
      <c r="D19009" s="85">
        <v>19005</v>
      </c>
      <c r="E19009" s="86" t="s">
        <v>30851</v>
      </c>
      <c r="F19009" s="85" t="s">
        <v>32</v>
      </c>
      <c r="G19009" s="86" t="s">
        <v>22322</v>
      </c>
      <c r="H19009" s="85" t="s">
        <v>1042</v>
      </c>
      <c r="I19009" s="85">
        <v>-1</v>
      </c>
      <c r="J19009" s="88">
        <v>4.7038247477905708</v>
      </c>
      <c r="K19009" s="146">
        <v>10.944000829783397</v>
      </c>
      <c r="L19009" s="147">
        <v>1.9123758227166519E-8</v>
      </c>
      <c r="M19009" s="147">
        <v>0.19938359604736861</v>
      </c>
      <c r="N19009" s="87">
        <v>22.165359190469481</v>
      </c>
      <c r="O19009" s="88">
        <v>4.3571721541815869</v>
      </c>
      <c r="P19009" s="89">
        <v>196.57575213376447</v>
      </c>
    </row>
    <row r="19010" spans="1:16">
      <c r="A19010" s="75" t="s">
        <v>30852</v>
      </c>
      <c r="B19010" s="85">
        <v>19006</v>
      </c>
      <c r="C19010" s="85">
        <v>19796</v>
      </c>
      <c r="D19010" s="85">
        <v>19006</v>
      </c>
      <c r="E19010" s="86" t="s">
        <v>30851</v>
      </c>
      <c r="F19010" s="85" t="s">
        <v>38</v>
      </c>
      <c r="G19010" s="86" t="s">
        <v>22322</v>
      </c>
      <c r="H19010" s="85" t="s">
        <v>1042</v>
      </c>
      <c r="I19010" s="85">
        <v>-1</v>
      </c>
      <c r="J19010" s="88">
        <v>5.8946263534007119</v>
      </c>
      <c r="K19010" s="146">
        <v>15.676651395954893</v>
      </c>
      <c r="L19010" s="147">
        <v>2.3577597087230039E-8</v>
      </c>
      <c r="M19010" s="147">
        <v>0.2098617918057189</v>
      </c>
      <c r="N19010" s="87">
        <v>23.678605130421069</v>
      </c>
      <c r="O19010" s="88">
        <v>4.1321501470939026</v>
      </c>
      <c r="P19010" s="89">
        <v>174.50986341189187</v>
      </c>
    </row>
    <row r="19011" spans="1:16">
      <c r="A19011" s="75" t="s">
        <v>22323</v>
      </c>
      <c r="B19011" s="85">
        <v>19007</v>
      </c>
      <c r="C19011" s="85">
        <v>13611</v>
      </c>
      <c r="D19011" s="85">
        <v>19007</v>
      </c>
      <c r="E19011" s="86" t="s">
        <v>22324</v>
      </c>
      <c r="F19011" s="85" t="s">
        <v>55</v>
      </c>
      <c r="G19011" s="86" t="s">
        <v>22325</v>
      </c>
      <c r="H19011" s="85" t="s">
        <v>1042</v>
      </c>
      <c r="I19011" s="85">
        <v>-1</v>
      </c>
      <c r="J19011" s="88">
        <v>2.688105682429621</v>
      </c>
      <c r="K19011" s="146">
        <v>8.0067780810063791</v>
      </c>
      <c r="L19011" s="147">
        <v>1.12895124017057E-8</v>
      </c>
      <c r="M19011" s="147">
        <v>0.14674476337750231</v>
      </c>
      <c r="N19011" s="87">
        <v>16.163556128750869</v>
      </c>
      <c r="O19011" s="88">
        <v>2.356428173218855</v>
      </c>
      <c r="P19011" s="89">
        <v>145.78649366814562</v>
      </c>
    </row>
    <row r="19012" spans="1:16">
      <c r="A19012" s="75" t="s">
        <v>30853</v>
      </c>
      <c r="B19012" s="85">
        <v>19008</v>
      </c>
      <c r="C19012" s="85">
        <v>19797</v>
      </c>
      <c r="D19012" s="85">
        <v>19008</v>
      </c>
      <c r="E19012" s="86" t="s">
        <v>30854</v>
      </c>
      <c r="F19012" s="85" t="s">
        <v>32</v>
      </c>
      <c r="G19012" s="86" t="s">
        <v>22325</v>
      </c>
      <c r="H19012" s="85" t="s">
        <v>1042</v>
      </c>
      <c r="I19012" s="85">
        <v>-1</v>
      </c>
      <c r="J19012" s="88">
        <v>1.8608641093569529</v>
      </c>
      <c r="K19012" s="146">
        <v>5.1219564784240346</v>
      </c>
      <c r="L19012" s="147">
        <v>7.1368857461665254E-9</v>
      </c>
      <c r="M19012" s="147">
        <v>7.9784487657554026E-2</v>
      </c>
      <c r="N19012" s="87">
        <v>8.6183618820148507</v>
      </c>
      <c r="O19012" s="88">
        <v>1.7896746616516599</v>
      </c>
      <c r="P19012" s="89">
        <v>207.65833300484005</v>
      </c>
    </row>
    <row r="19013" spans="1:16">
      <c r="A19013" s="75" t="s">
        <v>30855</v>
      </c>
      <c r="B19013" s="85">
        <v>19009</v>
      </c>
      <c r="C19013" s="85">
        <v>19798</v>
      </c>
      <c r="D19013" s="85">
        <v>19009</v>
      </c>
      <c r="E19013" s="86" t="s">
        <v>30854</v>
      </c>
      <c r="F19013" s="85" t="s">
        <v>38</v>
      </c>
      <c r="G19013" s="86" t="s">
        <v>22325</v>
      </c>
      <c r="H19013" s="85" t="s">
        <v>1042</v>
      </c>
      <c r="I19013" s="85">
        <v>-1</v>
      </c>
      <c r="J19013" s="88">
        <v>1.8855067405107231</v>
      </c>
      <c r="K19013" s="146">
        <v>7.0145202204650907</v>
      </c>
      <c r="L19013" s="147">
        <v>7.0509950485385214E-9</v>
      </c>
      <c r="M19013" s="147">
        <v>3.8926939743702392E-2</v>
      </c>
      <c r="N19013" s="87">
        <v>4.2425693289415767</v>
      </c>
      <c r="O19013" s="88">
        <v>1.6268025006589999</v>
      </c>
      <c r="P19013" s="89">
        <v>383.44747593431777</v>
      </c>
    </row>
    <row r="19014" spans="1:16">
      <c r="A19014" s="75" t="s">
        <v>22326</v>
      </c>
      <c r="B19014" s="85">
        <v>19010</v>
      </c>
      <c r="C19014" s="85">
        <v>13612</v>
      </c>
      <c r="D19014" s="85">
        <v>19010</v>
      </c>
      <c r="E19014" s="86" t="s">
        <v>22327</v>
      </c>
      <c r="F19014" s="85" t="s">
        <v>55</v>
      </c>
      <c r="G19014" s="86" t="s">
        <v>22328</v>
      </c>
      <c r="H19014" s="85" t="s">
        <v>1042</v>
      </c>
      <c r="I19014" s="85">
        <v>-1</v>
      </c>
      <c r="J19014" s="88">
        <v>6.3621841558792189</v>
      </c>
      <c r="K19014" s="146">
        <v>16.140598205808157</v>
      </c>
      <c r="L19014" s="147">
        <v>2.35670138204911E-8</v>
      </c>
      <c r="M19014" s="147">
        <v>0.1915175803048435</v>
      </c>
      <c r="N19014" s="87">
        <v>21.160707928137199</v>
      </c>
      <c r="O19014" s="88">
        <v>5.9367418040051207</v>
      </c>
      <c r="P19014" s="89">
        <v>280.5549712309525</v>
      </c>
    </row>
    <row r="19015" spans="1:16">
      <c r="A19015" s="75" t="s">
        <v>30856</v>
      </c>
      <c r="B19015" s="85">
        <v>19011</v>
      </c>
      <c r="C19015" s="85">
        <v>19799</v>
      </c>
      <c r="D19015" s="85">
        <v>19011</v>
      </c>
      <c r="E19015" s="86" t="s">
        <v>30857</v>
      </c>
      <c r="F19015" s="85" t="s">
        <v>32</v>
      </c>
      <c r="G19015" s="86" t="s">
        <v>22328</v>
      </c>
      <c r="H19015" s="85" t="s">
        <v>1042</v>
      </c>
      <c r="I19015" s="85">
        <v>-1</v>
      </c>
      <c r="J19015" s="88">
        <v>5.2812738736582414</v>
      </c>
      <c r="K19015" s="146">
        <v>14.559817246630784</v>
      </c>
      <c r="L19015" s="147">
        <v>1.851803036675543E-8</v>
      </c>
      <c r="M19015" s="147">
        <v>0.1029370922627887</v>
      </c>
      <c r="N19015" s="87">
        <v>11.172771104472851</v>
      </c>
      <c r="O19015" s="88">
        <v>5.1889048518918637</v>
      </c>
      <c r="P19015" s="89">
        <v>464.42416150587417</v>
      </c>
    </row>
    <row r="19016" spans="1:16">
      <c r="A19016" s="75" t="s">
        <v>30858</v>
      </c>
      <c r="B19016" s="85">
        <v>19012</v>
      </c>
      <c r="C19016" s="85">
        <v>19800</v>
      </c>
      <c r="D19016" s="85">
        <v>19012</v>
      </c>
      <c r="E19016" s="86" t="s">
        <v>30857</v>
      </c>
      <c r="F19016" s="85" t="s">
        <v>38</v>
      </c>
      <c r="G19016" s="86" t="s">
        <v>22328</v>
      </c>
      <c r="H19016" s="85" t="s">
        <v>1042</v>
      </c>
      <c r="I19016" s="85">
        <v>-1</v>
      </c>
      <c r="J19016" s="88">
        <v>5.3225231118532621</v>
      </c>
      <c r="K19016" s="146">
        <v>14.836857717956802</v>
      </c>
      <c r="L19016" s="147">
        <v>1.8073352987707228E-8</v>
      </c>
      <c r="M19016" s="147">
        <v>5.1858852004705212E-2</v>
      </c>
      <c r="N19016" s="87">
        <v>5.7192877677895648</v>
      </c>
      <c r="O19016" s="88">
        <v>4.9916523192402318</v>
      </c>
      <c r="P19016" s="89">
        <v>872.77516395532678</v>
      </c>
    </row>
    <row r="19017" spans="1:16">
      <c r="A19017" s="75" t="s">
        <v>22329</v>
      </c>
      <c r="B19017" s="85">
        <v>19013</v>
      </c>
      <c r="C19017" s="85">
        <v>13613</v>
      </c>
      <c r="D19017" s="85">
        <v>19013</v>
      </c>
      <c r="E19017" s="86" t="s">
        <v>22330</v>
      </c>
      <c r="F19017" s="85" t="s">
        <v>55</v>
      </c>
      <c r="G19017" s="86" t="s">
        <v>22331</v>
      </c>
      <c r="H19017" s="85" t="s">
        <v>260</v>
      </c>
      <c r="I19017" s="85">
        <v>-1</v>
      </c>
      <c r="J19017" s="88">
        <v>10.772193930018711</v>
      </c>
      <c r="K19017" s="146">
        <v>102.55069591778206</v>
      </c>
      <c r="L19017" s="147">
        <v>6.4200746695468563E-8</v>
      </c>
      <c r="M19017" s="147">
        <v>0.50390749388481082</v>
      </c>
      <c r="N19017" s="87">
        <v>101.9664792194114</v>
      </c>
      <c r="O19017" s="88">
        <v>9.2619577502543358</v>
      </c>
      <c r="P19017" s="89">
        <v>90.833358385597109</v>
      </c>
    </row>
    <row r="19018" spans="1:16">
      <c r="A19018" s="75" t="s">
        <v>30859</v>
      </c>
      <c r="B19018" s="85">
        <v>19014</v>
      </c>
      <c r="C19018" s="85">
        <v>19801</v>
      </c>
      <c r="D19018" s="85">
        <v>19014</v>
      </c>
      <c r="E19018" s="86" t="s">
        <v>30860</v>
      </c>
      <c r="F19018" s="85" t="s">
        <v>32</v>
      </c>
      <c r="G19018" s="86" t="s">
        <v>22331</v>
      </c>
      <c r="H19018" s="85" t="s">
        <v>260</v>
      </c>
      <c r="I19018" s="85">
        <v>-1</v>
      </c>
      <c r="J19018" s="88">
        <v>14.14994118492922</v>
      </c>
      <c r="K19018" s="146">
        <v>112.58260922028175</v>
      </c>
      <c r="L19018" s="147">
        <v>7.5032042776450896E-8</v>
      </c>
      <c r="M19018" s="147">
        <v>0.50763449972307029</v>
      </c>
      <c r="N19018" s="87">
        <v>102.45216631524271</v>
      </c>
      <c r="O19018" s="88">
        <v>12.81077466996037</v>
      </c>
      <c r="P19018" s="89">
        <v>125.04152065015339</v>
      </c>
    </row>
    <row r="19019" spans="1:16">
      <c r="A19019" s="75" t="s">
        <v>30861</v>
      </c>
      <c r="B19019" s="85">
        <v>19015</v>
      </c>
      <c r="C19019" s="85">
        <v>19802</v>
      </c>
      <c r="D19019" s="85">
        <v>19015</v>
      </c>
      <c r="E19019" s="86" t="s">
        <v>30860</v>
      </c>
      <c r="F19019" s="85" t="s">
        <v>38</v>
      </c>
      <c r="G19019" s="86" t="s">
        <v>22331</v>
      </c>
      <c r="H19019" s="85" t="s">
        <v>260</v>
      </c>
      <c r="I19019" s="85">
        <v>-1</v>
      </c>
      <c r="J19019" s="88">
        <v>10.743522493726489</v>
      </c>
      <c r="K19019" s="146">
        <v>102.46554171841926</v>
      </c>
      <c r="L19019" s="147">
        <v>6.410880707059073E-8</v>
      </c>
      <c r="M19019" s="147">
        <v>0.50387585782610422</v>
      </c>
      <c r="N19019" s="87">
        <v>101.96235654664309</v>
      </c>
      <c r="O19019" s="88">
        <v>9.2318342180456447</v>
      </c>
      <c r="P19019" s="89">
        <v>90.541593296958609</v>
      </c>
    </row>
    <row r="19020" spans="1:16">
      <c r="A19020" s="75" t="s">
        <v>22332</v>
      </c>
      <c r="B19020" s="85">
        <v>19016</v>
      </c>
      <c r="C19020" s="85">
        <v>13614</v>
      </c>
      <c r="D19020" s="85">
        <v>19016</v>
      </c>
      <c r="E19020" s="86" t="s">
        <v>22333</v>
      </c>
      <c r="F19020" s="85" t="s">
        <v>32</v>
      </c>
      <c r="G19020" s="86" t="s">
        <v>22334</v>
      </c>
      <c r="H19020" s="85" t="s">
        <v>260</v>
      </c>
      <c r="I19020" s="85">
        <v>-1</v>
      </c>
      <c r="J19020" s="88">
        <v>0.13574009311677909</v>
      </c>
      <c r="K19020" s="146">
        <v>0.15479686079760174</v>
      </c>
      <c r="L19020" s="147">
        <v>6.7130377006886298E-10</v>
      </c>
      <c r="M19020" s="147">
        <v>1.930473913696136E-2</v>
      </c>
      <c r="N19020" s="87">
        <v>2.2085916849841731</v>
      </c>
      <c r="O19020" s="88">
        <v>0.12142716941435799</v>
      </c>
      <c r="P19020" s="89">
        <v>54.979456021644921</v>
      </c>
    </row>
    <row r="19021" spans="1:16">
      <c r="A19021" s="75" t="s">
        <v>22335</v>
      </c>
      <c r="B19021" s="85">
        <v>19017</v>
      </c>
      <c r="C19021" s="85">
        <v>13615</v>
      </c>
      <c r="D19021" s="85">
        <v>19017</v>
      </c>
      <c r="E19021" s="86" t="s">
        <v>22333</v>
      </c>
      <c r="F19021" s="85" t="s">
        <v>38</v>
      </c>
      <c r="G19021" s="86" t="s">
        <v>22334</v>
      </c>
      <c r="H19021" s="85" t="s">
        <v>260</v>
      </c>
      <c r="I19021" s="85">
        <v>-1</v>
      </c>
      <c r="J19021" s="88">
        <v>0.82496745842779207</v>
      </c>
      <c r="K19021" s="146">
        <v>1.2900324024296117</v>
      </c>
      <c r="L19021" s="147">
        <v>4.1390531992469309E-9</v>
      </c>
      <c r="M19021" s="147">
        <v>9.7138511427986726E-2</v>
      </c>
      <c r="N19021" s="87">
        <v>10.978644892042769</v>
      </c>
      <c r="O19021" s="88">
        <v>0.75146512758958883</v>
      </c>
      <c r="P19021" s="89">
        <v>68.447894524236276</v>
      </c>
    </row>
    <row r="19022" spans="1:16">
      <c r="A19022" s="75" t="s">
        <v>30862</v>
      </c>
      <c r="B19022" s="85">
        <v>19018</v>
      </c>
      <c r="C19022" s="85">
        <v>19803</v>
      </c>
      <c r="D19022" s="85">
        <v>19018</v>
      </c>
      <c r="E19022" s="86" t="s">
        <v>30863</v>
      </c>
      <c r="F19022" s="85" t="s">
        <v>32</v>
      </c>
      <c r="G19022" s="86" t="s">
        <v>22334</v>
      </c>
      <c r="H19022" s="85" t="s">
        <v>260</v>
      </c>
      <c r="I19022" s="85">
        <v>-1</v>
      </c>
      <c r="J19022" s="88">
        <v>6.9563141140249959E-2</v>
      </c>
      <c r="K19022" s="146">
        <v>8.2717515304051678E-2</v>
      </c>
      <c r="L19022" s="147">
        <v>3.5058045001300249E-10</v>
      </c>
      <c r="M19022" s="147">
        <v>9.832430232730234E-3</v>
      </c>
      <c r="N19022" s="87">
        <v>1.1812175350572871</v>
      </c>
      <c r="O19022" s="88">
        <v>6.2134684795457182E-2</v>
      </c>
      <c r="P19022" s="89">
        <v>52.602237057413603</v>
      </c>
    </row>
    <row r="19023" spans="1:16">
      <c r="A19023" s="75" t="s">
        <v>30864</v>
      </c>
      <c r="B19023" s="85">
        <v>19019</v>
      </c>
      <c r="C19023" s="85">
        <v>19804</v>
      </c>
      <c r="D19023" s="85">
        <v>19019</v>
      </c>
      <c r="E19023" s="86" t="s">
        <v>30863</v>
      </c>
      <c r="F19023" s="85" t="s">
        <v>38</v>
      </c>
      <c r="G19023" s="86" t="s">
        <v>22334</v>
      </c>
      <c r="H19023" s="85" t="s">
        <v>260</v>
      </c>
      <c r="I19023" s="85">
        <v>-1</v>
      </c>
      <c r="J19023" s="88">
        <v>0.1830743148728835</v>
      </c>
      <c r="K19023" s="146">
        <v>0.48272625167477368</v>
      </c>
      <c r="L19023" s="147">
        <v>7.4885622454841488E-10</v>
      </c>
      <c r="M19023" s="147">
        <v>1.1370291343547081E-2</v>
      </c>
      <c r="N19023" s="87">
        <v>1.4861465080674989</v>
      </c>
      <c r="O19023" s="88">
        <v>0.16864386254471039</v>
      </c>
      <c r="P19023" s="89">
        <v>113.47727941305421</v>
      </c>
    </row>
    <row r="19024" spans="1:16">
      <c r="A19024" s="75" t="s">
        <v>22336</v>
      </c>
      <c r="B19024" s="85">
        <v>19020</v>
      </c>
      <c r="C19024" s="85">
        <v>13616</v>
      </c>
      <c r="D19024" s="85">
        <v>19020</v>
      </c>
      <c r="E19024" s="86" t="s">
        <v>22337</v>
      </c>
      <c r="F19024" s="85" t="s">
        <v>32</v>
      </c>
      <c r="G19024" s="86" t="s">
        <v>22338</v>
      </c>
      <c r="H19024" s="85" t="s">
        <v>260</v>
      </c>
      <c r="I19024" s="85">
        <v>-1</v>
      </c>
      <c r="J19024" s="88">
        <v>0.18655914566920739</v>
      </c>
      <c r="K19024" s="146">
        <v>0.12940051673805206</v>
      </c>
      <c r="L19024" s="147">
        <v>5.7136427340698269E-10</v>
      </c>
      <c r="M19024" s="147">
        <v>2.7691253079856872E-3</v>
      </c>
      <c r="N19024" s="87">
        <v>0.33724039065061828</v>
      </c>
      <c r="O19024" s="88">
        <v>0.18314579517493451</v>
      </c>
      <c r="P19024" s="89">
        <v>543.07194586509047</v>
      </c>
    </row>
    <row r="19025" spans="1:16">
      <c r="A19025" s="75" t="s">
        <v>22339</v>
      </c>
      <c r="B19025" s="85">
        <v>19021</v>
      </c>
      <c r="C19025" s="85">
        <v>13617</v>
      </c>
      <c r="D19025" s="85">
        <v>19021</v>
      </c>
      <c r="E19025" s="86" t="s">
        <v>22337</v>
      </c>
      <c r="F19025" s="85" t="s">
        <v>38</v>
      </c>
      <c r="G19025" s="86" t="s">
        <v>22338</v>
      </c>
      <c r="H19025" s="85" t="s">
        <v>260</v>
      </c>
      <c r="I19025" s="85">
        <v>-1</v>
      </c>
      <c r="J19025" s="88">
        <v>7.9604972721846509E-2</v>
      </c>
      <c r="K19025" s="146">
        <v>0.61807310419842731</v>
      </c>
      <c r="L19025" s="147">
        <v>2.9927177237120242E-10</v>
      </c>
      <c r="M19025" s="147">
        <v>3.4442533409472218E-3</v>
      </c>
      <c r="N19025" s="87">
        <v>0.39263824136199299</v>
      </c>
      <c r="O19025" s="88">
        <v>7.0372032308623586E-2</v>
      </c>
      <c r="P19025" s="89">
        <v>179.22867641347256</v>
      </c>
    </row>
    <row r="19026" spans="1:16">
      <c r="A19026" s="75" t="s">
        <v>30865</v>
      </c>
      <c r="B19026" s="85">
        <v>19022</v>
      </c>
      <c r="C19026" s="85">
        <v>19805</v>
      </c>
      <c r="D19026" s="85">
        <v>19022</v>
      </c>
      <c r="E19026" s="86" t="s">
        <v>30866</v>
      </c>
      <c r="F19026" s="85" t="s">
        <v>32</v>
      </c>
      <c r="G19026" s="86" t="s">
        <v>22338</v>
      </c>
      <c r="H19026" s="85" t="s">
        <v>260</v>
      </c>
      <c r="I19026" s="85">
        <v>-1</v>
      </c>
      <c r="J19026" s="88">
        <v>0.1846153067905128</v>
      </c>
      <c r="K19026" s="146">
        <v>0.12728357723898559</v>
      </c>
      <c r="L19026" s="147">
        <v>5.6194392891082539E-10</v>
      </c>
      <c r="M19026" s="147">
        <v>2.4908793665149608E-3</v>
      </c>
      <c r="N19026" s="87">
        <v>0.3070644020099515</v>
      </c>
      <c r="O19026" s="88">
        <v>0.1814041693882126</v>
      </c>
      <c r="P19026" s="89">
        <v>590.7691292145729</v>
      </c>
    </row>
    <row r="19027" spans="1:16">
      <c r="A19027" s="75" t="s">
        <v>30867</v>
      </c>
      <c r="B19027" s="85">
        <v>19023</v>
      </c>
      <c r="C19027" s="85">
        <v>19806</v>
      </c>
      <c r="D19027" s="85">
        <v>19023</v>
      </c>
      <c r="E19027" s="86" t="s">
        <v>30866</v>
      </c>
      <c r="F19027" s="85" t="s">
        <v>38</v>
      </c>
      <c r="G19027" s="86" t="s">
        <v>22338</v>
      </c>
      <c r="H19027" s="85" t="s">
        <v>260</v>
      </c>
      <c r="I19027" s="85">
        <v>-1</v>
      </c>
      <c r="J19027" s="88">
        <v>6.0725762617290249E-2</v>
      </c>
      <c r="K19027" s="146">
        <v>0.5943288056468139</v>
      </c>
      <c r="L19027" s="147">
        <v>1.9956009664477471E-10</v>
      </c>
      <c r="M19027" s="147">
        <v>9.2165863258132435E-4</v>
      </c>
      <c r="N19027" s="87">
        <v>0.1134471124215421</v>
      </c>
      <c r="O19027" s="88">
        <v>5.3230230395538758E-2</v>
      </c>
      <c r="P19027" s="89">
        <v>469.20745058497448</v>
      </c>
    </row>
    <row r="19028" spans="1:16">
      <c r="A19028" s="75" t="s">
        <v>22340</v>
      </c>
      <c r="B19028" s="85">
        <v>19024</v>
      </c>
      <c r="C19028" s="85">
        <v>13618</v>
      </c>
      <c r="D19028" s="85">
        <v>19024</v>
      </c>
      <c r="E19028" s="86" t="s">
        <v>22341</v>
      </c>
      <c r="F19028" s="85" t="s">
        <v>32</v>
      </c>
      <c r="G19028" s="86" t="s">
        <v>22342</v>
      </c>
      <c r="H19028" s="85" t="s">
        <v>646</v>
      </c>
      <c r="I19028" s="85">
        <v>-1</v>
      </c>
      <c r="J19028" s="88">
        <v>0.26846816557786157</v>
      </c>
      <c r="K19028" s="146">
        <v>0.15947259961246868</v>
      </c>
      <c r="L19028" s="147">
        <v>8.3246800613815785E-10</v>
      </c>
      <c r="M19028" s="147">
        <v>6.4847636742579036E-4</v>
      </c>
      <c r="N19028" s="87">
        <v>7.5010768836522995E-2</v>
      </c>
      <c r="O19028" s="88">
        <v>0.26418222761150462</v>
      </c>
      <c r="P19028" s="89">
        <v>3521.9240078349044</v>
      </c>
    </row>
    <row r="19029" spans="1:16">
      <c r="A19029" s="75" t="s">
        <v>22343</v>
      </c>
      <c r="B19029" s="85">
        <v>19025</v>
      </c>
      <c r="C19029" s="85">
        <v>13619</v>
      </c>
      <c r="D19029" s="85">
        <v>19025</v>
      </c>
      <c r="E19029" s="86" t="s">
        <v>22341</v>
      </c>
      <c r="F19029" s="85" t="s">
        <v>38</v>
      </c>
      <c r="G19029" s="86" t="s">
        <v>22342</v>
      </c>
      <c r="H19029" s="85" t="s">
        <v>646</v>
      </c>
      <c r="I19029" s="85">
        <v>-1</v>
      </c>
      <c r="J19029" s="88">
        <v>0.1127008744669898</v>
      </c>
      <c r="K19029" s="146">
        <v>0.13796794706604124</v>
      </c>
      <c r="L19029" s="147">
        <v>4.1984506110256938E-10</v>
      </c>
      <c r="M19029" s="147">
        <v>1.882054949595363E-3</v>
      </c>
      <c r="N19029" s="87">
        <v>0.20814586300376051</v>
      </c>
      <c r="O19029" s="88">
        <v>6.9706062542653366E-2</v>
      </c>
      <c r="P19029" s="89">
        <v>334.89045391881757</v>
      </c>
    </row>
    <row r="19030" spans="1:16">
      <c r="A19030" s="75" t="s">
        <v>30868</v>
      </c>
      <c r="B19030" s="85">
        <v>19026</v>
      </c>
      <c r="C19030" s="85">
        <v>19807</v>
      </c>
      <c r="D19030" s="85">
        <v>19026</v>
      </c>
      <c r="E19030" s="86" t="s">
        <v>30869</v>
      </c>
      <c r="F19030" s="85" t="s">
        <v>32</v>
      </c>
      <c r="G19030" s="86" t="s">
        <v>22342</v>
      </c>
      <c r="H19030" s="85" t="s">
        <v>646</v>
      </c>
      <c r="I19030" s="85">
        <v>-1</v>
      </c>
      <c r="J19030" s="88">
        <v>0.26767119163759717</v>
      </c>
      <c r="K19030" s="146">
        <v>0.15860465441785118</v>
      </c>
      <c r="L19030" s="147">
        <v>8.2860566489473353E-10</v>
      </c>
      <c r="M19030" s="147">
        <v>5.3439553142279337E-4</v>
      </c>
      <c r="N19030" s="87">
        <v>6.2638613493849624E-2</v>
      </c>
      <c r="O19030" s="88">
        <v>0.26346816103894888</v>
      </c>
      <c r="P19030" s="89">
        <v>4206.1620834697815</v>
      </c>
    </row>
    <row r="19031" spans="1:16">
      <c r="A19031" s="75" t="s">
        <v>30870</v>
      </c>
      <c r="B19031" s="85">
        <v>19027</v>
      </c>
      <c r="C19031" s="85">
        <v>19808</v>
      </c>
      <c r="D19031" s="85">
        <v>19027</v>
      </c>
      <c r="E19031" s="86" t="s">
        <v>30869</v>
      </c>
      <c r="F19031" s="85" t="s">
        <v>38</v>
      </c>
      <c r="G19031" s="86" t="s">
        <v>22342</v>
      </c>
      <c r="H19031" s="85" t="s">
        <v>646</v>
      </c>
      <c r="I19031" s="85">
        <v>-1</v>
      </c>
      <c r="J19031" s="88">
        <v>0.1049603983241218</v>
      </c>
      <c r="K19031" s="146">
        <v>0.12823278465987989</v>
      </c>
      <c r="L19031" s="147">
        <v>3.7896327405473358E-10</v>
      </c>
      <c r="M19031" s="147">
        <v>8.4779111916535757E-4</v>
      </c>
      <c r="N19031" s="87">
        <v>9.367750013817637E-2</v>
      </c>
      <c r="O19031" s="88">
        <v>6.2677923758288637E-2</v>
      </c>
      <c r="P19031" s="89">
        <v>669.08194247110907</v>
      </c>
    </row>
    <row r="19032" spans="1:16">
      <c r="A19032" s="75" t="s">
        <v>22344</v>
      </c>
      <c r="B19032" s="85">
        <v>19028</v>
      </c>
      <c r="C19032" s="85">
        <v>13620</v>
      </c>
      <c r="D19032" s="85">
        <v>19028</v>
      </c>
      <c r="E19032" s="86" t="s">
        <v>22345</v>
      </c>
      <c r="F19032" s="85" t="s">
        <v>55</v>
      </c>
      <c r="G19032" s="86" t="s">
        <v>22346</v>
      </c>
      <c r="H19032" s="85" t="s">
        <v>1</v>
      </c>
      <c r="I19032" s="85">
        <v>-1</v>
      </c>
      <c r="J19032" s="88">
        <v>7.0677795670655769E-2</v>
      </c>
      <c r="K19032" s="146">
        <v>0.21623319875379915</v>
      </c>
      <c r="L19032" s="147">
        <v>3.5852593777110539E-10</v>
      </c>
      <c r="M19032" s="147">
        <v>7.9851483749594533E-3</v>
      </c>
      <c r="N19032" s="87">
        <v>1.0575867754973061</v>
      </c>
      <c r="O19032" s="88">
        <v>6.3369819227685156E-2</v>
      </c>
      <c r="P19032" s="89">
        <v>59.919262131362174</v>
      </c>
    </row>
    <row r="19033" spans="1:16">
      <c r="A19033" s="75" t="s">
        <v>30873</v>
      </c>
      <c r="B19033" s="85">
        <v>19029</v>
      </c>
      <c r="C19033" s="85">
        <v>19810</v>
      </c>
      <c r="D19033" s="85">
        <v>19029</v>
      </c>
      <c r="E19033" s="86" t="s">
        <v>30872</v>
      </c>
      <c r="F19033" s="85" t="s">
        <v>55</v>
      </c>
      <c r="G19033" s="86" t="s">
        <v>22346</v>
      </c>
      <c r="H19033" s="85" t="s">
        <v>1</v>
      </c>
      <c r="I19033" s="85">
        <v>-1</v>
      </c>
      <c r="J19033" s="88">
        <v>6.722058174416011E-2</v>
      </c>
      <c r="K19033" s="146">
        <v>0.21217787557960247</v>
      </c>
      <c r="L19033" s="147">
        <v>3.4121631229535278E-10</v>
      </c>
      <c r="M19033" s="147">
        <v>7.5189440873029154E-3</v>
      </c>
      <c r="N19033" s="87">
        <v>1.0058604716134141</v>
      </c>
      <c r="O19033" s="88">
        <v>6.0235117435386058E-2</v>
      </c>
      <c r="P19033" s="89">
        <v>59.884167968911335</v>
      </c>
    </row>
    <row r="19034" spans="1:16">
      <c r="A19034" s="75" t="s">
        <v>22347</v>
      </c>
      <c r="B19034" s="85">
        <v>19030</v>
      </c>
      <c r="C19034" s="85">
        <v>13621</v>
      </c>
      <c r="D19034" s="85">
        <v>19030</v>
      </c>
      <c r="E19034" s="86" t="s">
        <v>22348</v>
      </c>
      <c r="F19034" s="85" t="s">
        <v>55</v>
      </c>
      <c r="G19034" s="86" t="s">
        <v>22349</v>
      </c>
      <c r="H19034" s="85" t="s">
        <v>1</v>
      </c>
      <c r="I19034" s="85">
        <v>-1</v>
      </c>
      <c r="J19034" s="88">
        <v>0.5518920747337116</v>
      </c>
      <c r="K19034" s="146">
        <v>0.77070317755703854</v>
      </c>
      <c r="L19034" s="147">
        <v>2.4122298848939081E-9</v>
      </c>
      <c r="M19034" s="147">
        <v>3.5938385630066541E-3</v>
      </c>
      <c r="N19034" s="87">
        <v>0.81988690516815799</v>
      </c>
      <c r="O19034" s="88">
        <v>0.50430200446538676</v>
      </c>
      <c r="P19034" s="89">
        <v>615.08727763124227</v>
      </c>
    </row>
    <row r="19035" spans="1:16">
      <c r="A19035" s="75" t="s">
        <v>30874</v>
      </c>
      <c r="B19035" s="85">
        <v>19031</v>
      </c>
      <c r="C19035" s="85">
        <v>19811</v>
      </c>
      <c r="D19035" s="85">
        <v>19031</v>
      </c>
      <c r="E19035" s="86" t="s">
        <v>30875</v>
      </c>
      <c r="F19035" s="85" t="s">
        <v>55</v>
      </c>
      <c r="G19035" s="86" t="s">
        <v>22349</v>
      </c>
      <c r="H19035" s="85" t="s">
        <v>1</v>
      </c>
      <c r="I19035" s="85">
        <v>-1</v>
      </c>
      <c r="J19035" s="88">
        <v>0.5518920747337116</v>
      </c>
      <c r="K19035" s="146">
        <v>0.77070317755703854</v>
      </c>
      <c r="L19035" s="147">
        <v>2.4122298848939081E-9</v>
      </c>
      <c r="M19035" s="147">
        <v>3.5938385630066541E-3</v>
      </c>
      <c r="N19035" s="87">
        <v>0.81988690516815799</v>
      </c>
      <c r="O19035" s="88">
        <v>0.50430200446538676</v>
      </c>
      <c r="P19035" s="89">
        <v>615.08727763124227</v>
      </c>
    </row>
    <row r="19036" spans="1:16">
      <c r="A19036" s="75" t="s">
        <v>22350</v>
      </c>
      <c r="B19036" s="85">
        <v>19032</v>
      </c>
      <c r="C19036" s="85">
        <v>13622</v>
      </c>
      <c r="D19036" s="85">
        <v>19032</v>
      </c>
      <c r="E19036" s="86" t="s">
        <v>22351</v>
      </c>
      <c r="F19036" s="85" t="s">
        <v>55</v>
      </c>
      <c r="G19036" s="86" t="s">
        <v>22352</v>
      </c>
      <c r="H19036" s="85" t="s">
        <v>1</v>
      </c>
      <c r="I19036" s="85">
        <v>-1</v>
      </c>
      <c r="J19036" s="88">
        <v>0.59264379425140601</v>
      </c>
      <c r="K19036" s="146">
        <v>0.67897532506424607</v>
      </c>
      <c r="L19036" s="147">
        <v>2.740823403074981E-9</v>
      </c>
      <c r="M19036" s="147">
        <v>3.6096350123467551E-3</v>
      </c>
      <c r="N19036" s="87">
        <v>0.82519225057720613</v>
      </c>
      <c r="O19036" s="88">
        <v>0.56047574492720742</v>
      </c>
      <c r="P19036" s="89">
        <v>679.20626318917243</v>
      </c>
    </row>
    <row r="19037" spans="1:16">
      <c r="A19037" s="75" t="s">
        <v>30876</v>
      </c>
      <c r="B19037" s="85">
        <v>19033</v>
      </c>
      <c r="C19037" s="85">
        <v>19812</v>
      </c>
      <c r="D19037" s="85">
        <v>19033</v>
      </c>
      <c r="E19037" s="86" t="s">
        <v>30877</v>
      </c>
      <c r="F19037" s="85" t="s">
        <v>55</v>
      </c>
      <c r="G19037" s="86" t="s">
        <v>22352</v>
      </c>
      <c r="H19037" s="85" t="s">
        <v>1</v>
      </c>
      <c r="I19037" s="85">
        <v>-1</v>
      </c>
      <c r="J19037" s="88">
        <v>0.59264379425140601</v>
      </c>
      <c r="K19037" s="146">
        <v>0.67897532506424607</v>
      </c>
      <c r="L19037" s="147">
        <v>2.740823403074981E-9</v>
      </c>
      <c r="M19037" s="147">
        <v>3.6096350123467551E-3</v>
      </c>
      <c r="N19037" s="87">
        <v>0.82519225057720613</v>
      </c>
      <c r="O19037" s="88">
        <v>0.56047574492720742</v>
      </c>
      <c r="P19037" s="89">
        <v>679.20626318917243</v>
      </c>
    </row>
    <row r="19038" spans="1:16">
      <c r="A19038" s="75" t="s">
        <v>22353</v>
      </c>
      <c r="B19038" s="85">
        <v>19034</v>
      </c>
      <c r="C19038" s="85">
        <v>13623</v>
      </c>
      <c r="D19038" s="85">
        <v>19034</v>
      </c>
      <c r="E19038" s="86" t="s">
        <v>22354</v>
      </c>
      <c r="F19038" s="85" t="s">
        <v>32</v>
      </c>
      <c r="G19038" s="86" t="s">
        <v>22355</v>
      </c>
      <c r="H19038" s="85" t="s">
        <v>1</v>
      </c>
      <c r="I19038" s="85">
        <v>-1</v>
      </c>
      <c r="J19038" s="88">
        <v>0.26828203435267928</v>
      </c>
      <c r="K19038" s="146">
        <v>0.20150490107018948</v>
      </c>
      <c r="L19038" s="147">
        <v>9.3056019467506772E-10</v>
      </c>
      <c r="M19038" s="147">
        <v>1.8769691784215981E-3</v>
      </c>
      <c r="N19038" s="87">
        <v>0.24097639214920399</v>
      </c>
      <c r="O19038" s="88">
        <v>0.26194497846196008</v>
      </c>
      <c r="P19038" s="89">
        <v>1087.01510602654</v>
      </c>
    </row>
    <row r="19039" spans="1:16">
      <c r="A19039" s="75" t="s">
        <v>22356</v>
      </c>
      <c r="B19039" s="85">
        <v>19035</v>
      </c>
      <c r="C19039" s="85">
        <v>13624</v>
      </c>
      <c r="D19039" s="85">
        <v>19035</v>
      </c>
      <c r="E19039" s="86" t="s">
        <v>22354</v>
      </c>
      <c r="F19039" s="85" t="s">
        <v>38</v>
      </c>
      <c r="G19039" s="86" t="s">
        <v>22355</v>
      </c>
      <c r="H19039" s="85" t="s">
        <v>1</v>
      </c>
      <c r="I19039" s="85">
        <v>-1</v>
      </c>
      <c r="J19039" s="88">
        <v>0.31942271084548812</v>
      </c>
      <c r="K19039" s="146">
        <v>0.30051116330671651</v>
      </c>
      <c r="L19039" s="147">
        <v>1.289383243735781E-9</v>
      </c>
      <c r="M19039" s="147">
        <v>3.798688736052673E-3</v>
      </c>
      <c r="N19039" s="87">
        <v>0.81864979270016713</v>
      </c>
      <c r="O19039" s="88">
        <v>0.30835951162010578</v>
      </c>
      <c r="P19039" s="89">
        <v>376.66840493911093</v>
      </c>
    </row>
    <row r="19040" spans="1:16">
      <c r="A19040" s="75" t="s">
        <v>30878</v>
      </c>
      <c r="B19040" s="85">
        <v>19036</v>
      </c>
      <c r="C19040" s="85">
        <v>19813</v>
      </c>
      <c r="D19040" s="85">
        <v>19036</v>
      </c>
      <c r="E19040" s="86" t="s">
        <v>30879</v>
      </c>
      <c r="F19040" s="85" t="s">
        <v>32</v>
      </c>
      <c r="G19040" s="86" t="s">
        <v>22355</v>
      </c>
      <c r="H19040" s="85" t="s">
        <v>1</v>
      </c>
      <c r="I19040" s="85">
        <v>-1</v>
      </c>
      <c r="J19040" s="88">
        <v>0.26437284442383252</v>
      </c>
      <c r="K19040" s="146">
        <v>0.19724573706537168</v>
      </c>
      <c r="L19040" s="147">
        <v>9.1161270046792651E-10</v>
      </c>
      <c r="M19040" s="147">
        <v>1.317483066784446E-3</v>
      </c>
      <c r="N19040" s="87">
        <v>0.1802806906644504</v>
      </c>
      <c r="O19040" s="88">
        <v>0.25844249884999981</v>
      </c>
      <c r="P19040" s="89">
        <v>1433.5561834019652</v>
      </c>
    </row>
    <row r="19041" spans="1:16">
      <c r="A19041" s="75" t="s">
        <v>30880</v>
      </c>
      <c r="B19041" s="85">
        <v>19037</v>
      </c>
      <c r="C19041" s="85">
        <v>19814</v>
      </c>
      <c r="D19041" s="85">
        <v>19037</v>
      </c>
      <c r="E19041" s="86" t="s">
        <v>30881</v>
      </c>
      <c r="F19041" s="85" t="s">
        <v>55</v>
      </c>
      <c r="G19041" s="86" t="s">
        <v>22355</v>
      </c>
      <c r="H19041" s="85" t="s">
        <v>1</v>
      </c>
      <c r="I19041" s="85">
        <v>-1</v>
      </c>
      <c r="J19041" s="88">
        <v>0.31596416522313547</v>
      </c>
      <c r="K19041" s="146">
        <v>0.29644780325789249</v>
      </c>
      <c r="L19041" s="147">
        <v>1.2720554246932169E-9</v>
      </c>
      <c r="M19041" s="147">
        <v>3.3331931144801089E-3</v>
      </c>
      <c r="N19041" s="87">
        <v>0.76695000313435269</v>
      </c>
      <c r="O19041" s="88">
        <v>0.30522071151767433</v>
      </c>
      <c r="P19041" s="89">
        <v>397.96689519565251</v>
      </c>
    </row>
    <row r="19042" spans="1:16">
      <c r="A19042" s="75" t="s">
        <v>22357</v>
      </c>
      <c r="B19042" s="85">
        <v>19038</v>
      </c>
      <c r="C19042" s="85">
        <v>13625</v>
      </c>
      <c r="D19042" s="85">
        <v>19038</v>
      </c>
      <c r="E19042" s="86" t="s">
        <v>22358</v>
      </c>
      <c r="F19042" s="85" t="s">
        <v>32</v>
      </c>
      <c r="G19042" s="86" t="s">
        <v>22359</v>
      </c>
      <c r="H19042" s="85" t="s">
        <v>646</v>
      </c>
      <c r="I19042" s="85">
        <v>-1</v>
      </c>
      <c r="J19042" s="88">
        <v>4.96877436232398E-2</v>
      </c>
      <c r="K19042" s="146">
        <v>7.2112180310170637E-2</v>
      </c>
      <c r="L19042" s="147">
        <v>2.6562346501404189E-10</v>
      </c>
      <c r="M19042" s="147">
        <v>7.9207638260061948E-3</v>
      </c>
      <c r="N19042" s="87">
        <v>0.86344245040955481</v>
      </c>
      <c r="O19042" s="88">
        <v>4.3300695199492853E-2</v>
      </c>
      <c r="P19042" s="89">
        <v>50.148907062600557</v>
      </c>
    </row>
    <row r="19043" spans="1:16">
      <c r="A19043" s="75" t="s">
        <v>22360</v>
      </c>
      <c r="B19043" s="85">
        <v>19039</v>
      </c>
      <c r="C19043" s="85">
        <v>13626</v>
      </c>
      <c r="D19043" s="85">
        <v>19039</v>
      </c>
      <c r="E19043" s="86" t="s">
        <v>22358</v>
      </c>
      <c r="F19043" s="85" t="s">
        <v>38</v>
      </c>
      <c r="G19043" s="86" t="s">
        <v>22359</v>
      </c>
      <c r="H19043" s="85" t="s">
        <v>646</v>
      </c>
      <c r="I19043" s="85">
        <v>-1</v>
      </c>
      <c r="J19043" s="88">
        <v>0.14853218256163611</v>
      </c>
      <c r="K19043" s="146">
        <v>0.19650705212202785</v>
      </c>
      <c r="L19043" s="147">
        <v>7.8406073018690924E-10</v>
      </c>
      <c r="M19043" s="147">
        <v>2.0091252187745431E-2</v>
      </c>
      <c r="N19043" s="87">
        <v>2.2449915697124552</v>
      </c>
      <c r="O19043" s="88">
        <v>0.13448903223212269</v>
      </c>
      <c r="P19043" s="89">
        <v>59.906252676640747</v>
      </c>
    </row>
    <row r="19044" spans="1:16">
      <c r="A19044" s="75" t="s">
        <v>30882</v>
      </c>
      <c r="B19044" s="85">
        <v>19040</v>
      </c>
      <c r="C19044" s="85">
        <v>19815</v>
      </c>
      <c r="D19044" s="85">
        <v>19040</v>
      </c>
      <c r="E19044" s="86" t="s">
        <v>30883</v>
      </c>
      <c r="F19044" s="85" t="s">
        <v>32</v>
      </c>
      <c r="G19044" s="86" t="s">
        <v>22359</v>
      </c>
      <c r="H19044" s="85" t="s">
        <v>646</v>
      </c>
      <c r="I19044" s="85">
        <v>-1</v>
      </c>
      <c r="J19044" s="88">
        <v>3.6858407023856302E-2</v>
      </c>
      <c r="K19044" s="146">
        <v>5.8140379616331866E-2</v>
      </c>
      <c r="L19044" s="147">
        <v>2.034491913394063E-10</v>
      </c>
      <c r="M19044" s="147">
        <v>6.0843406122994157E-3</v>
      </c>
      <c r="N19044" s="87">
        <v>0.66428092538115457</v>
      </c>
      <c r="O19044" s="88">
        <v>3.1805965007128137E-2</v>
      </c>
      <c r="P19044" s="89">
        <v>47.88029249654933</v>
      </c>
    </row>
    <row r="19045" spans="1:16">
      <c r="A19045" s="75" t="s">
        <v>30884</v>
      </c>
      <c r="B19045" s="85">
        <v>19041</v>
      </c>
      <c r="C19045" s="85">
        <v>19816</v>
      </c>
      <c r="D19045" s="85">
        <v>19041</v>
      </c>
      <c r="E19045" s="86" t="s">
        <v>30883</v>
      </c>
      <c r="F19045" s="85" t="s">
        <v>38</v>
      </c>
      <c r="G19045" s="86" t="s">
        <v>22359</v>
      </c>
      <c r="H19045" s="85" t="s">
        <v>646</v>
      </c>
      <c r="I19045" s="85">
        <v>-1</v>
      </c>
      <c r="J19045" s="88">
        <v>2.392939587156559E-2</v>
      </c>
      <c r="K19045" s="146">
        <v>3.9794681681382615E-2</v>
      </c>
      <c r="L19045" s="147">
        <v>1.2596367039249139E-10</v>
      </c>
      <c r="M19045" s="147">
        <v>3.442127112530678E-3</v>
      </c>
      <c r="N19045" s="87">
        <v>0.40233011870549262</v>
      </c>
      <c r="O19045" s="88">
        <v>2.1353139605763891E-2</v>
      </c>
      <c r="P19045" s="89">
        <v>53.073679083405835</v>
      </c>
    </row>
    <row r="19046" spans="1:16">
      <c r="A19046" s="75" t="s">
        <v>22361</v>
      </c>
      <c r="B19046" s="85">
        <v>19042</v>
      </c>
      <c r="C19046" s="85">
        <v>13627</v>
      </c>
      <c r="D19046" s="85">
        <v>19042</v>
      </c>
      <c r="E19046" s="86" t="s">
        <v>22362</v>
      </c>
      <c r="F19046" s="85" t="s">
        <v>55</v>
      </c>
      <c r="G19046" s="86" t="s">
        <v>22363</v>
      </c>
      <c r="H19046" s="85" t="s">
        <v>260</v>
      </c>
      <c r="I19046" s="85">
        <v>-1</v>
      </c>
      <c r="J19046" s="88">
        <v>166.09027960024659</v>
      </c>
      <c r="K19046" s="146">
        <v>229.30300505882516</v>
      </c>
      <c r="L19046" s="147">
        <v>8.8796388776981984E-7</v>
      </c>
      <c r="M19046" s="147">
        <v>21.985587756564229</v>
      </c>
      <c r="N19046" s="87">
        <v>2416.3276339966801</v>
      </c>
      <c r="O19046" s="88">
        <v>151.06768196762621</v>
      </c>
      <c r="P19046" s="89">
        <v>62.519535779076293</v>
      </c>
    </row>
    <row r="19047" spans="1:16">
      <c r="A19047" s="75" t="s">
        <v>30885</v>
      </c>
      <c r="B19047" s="85">
        <v>19043</v>
      </c>
      <c r="C19047" s="85">
        <v>19817</v>
      </c>
      <c r="D19047" s="85">
        <v>19043</v>
      </c>
      <c r="E19047" s="86" t="s">
        <v>30886</v>
      </c>
      <c r="F19047" s="85" t="s">
        <v>55</v>
      </c>
      <c r="G19047" s="86" t="s">
        <v>22363</v>
      </c>
      <c r="H19047" s="85" t="s">
        <v>260</v>
      </c>
      <c r="I19047" s="85">
        <v>-1</v>
      </c>
      <c r="J19047" s="88">
        <v>46.089329506792687</v>
      </c>
      <c r="K19047" s="146">
        <v>78.602354390298416</v>
      </c>
      <c r="L19047" s="147">
        <v>2.5451180690365891E-7</v>
      </c>
      <c r="M19047" s="147">
        <v>5.9207252261069021</v>
      </c>
      <c r="N19047" s="87">
        <v>639.9216168580873</v>
      </c>
      <c r="O19047" s="88">
        <v>42.210462801718897</v>
      </c>
      <c r="P19047" s="89">
        <v>65.961926726222359</v>
      </c>
    </row>
    <row r="19048" spans="1:16">
      <c r="A19048" s="75" t="s">
        <v>22364</v>
      </c>
      <c r="B19048" s="85">
        <v>19044</v>
      </c>
      <c r="C19048" s="85">
        <v>13628</v>
      </c>
      <c r="D19048" s="85">
        <v>19044</v>
      </c>
      <c r="E19048" s="86" t="s">
        <v>22365</v>
      </c>
      <c r="F19048" s="85" t="s">
        <v>55</v>
      </c>
      <c r="G19048" s="86" t="s">
        <v>22366</v>
      </c>
      <c r="H19048" s="85" t="s">
        <v>260</v>
      </c>
      <c r="I19048" s="85">
        <v>-1</v>
      </c>
      <c r="J19048" s="88">
        <v>193.55516843973601</v>
      </c>
      <c r="K19048" s="146">
        <v>264.90109837966077</v>
      </c>
      <c r="L19048" s="147">
        <v>1.03943820883322E-6</v>
      </c>
      <c r="M19048" s="147">
        <v>25.8876030638814</v>
      </c>
      <c r="N19048" s="87">
        <v>2846.6862566424138</v>
      </c>
      <c r="O19048" s="88">
        <v>175.82883229536299</v>
      </c>
      <c r="P19048" s="89">
        <v>61.766143664440264</v>
      </c>
    </row>
    <row r="19049" spans="1:16">
      <c r="A19049" s="75" t="s">
        <v>30887</v>
      </c>
      <c r="B19049" s="85">
        <v>19045</v>
      </c>
      <c r="C19049" s="85">
        <v>19818</v>
      </c>
      <c r="D19049" s="85">
        <v>19045</v>
      </c>
      <c r="E19049" s="86" t="s">
        <v>30888</v>
      </c>
      <c r="F19049" s="85" t="s">
        <v>55</v>
      </c>
      <c r="G19049" s="86" t="s">
        <v>22366</v>
      </c>
      <c r="H19049" s="85" t="s">
        <v>260</v>
      </c>
      <c r="I19049" s="85">
        <v>-1</v>
      </c>
      <c r="J19049" s="88">
        <v>50.157806692840893</v>
      </c>
      <c r="K19049" s="146">
        <v>84.818559844942314</v>
      </c>
      <c r="L19049" s="147">
        <v>2.8248289207491322E-7</v>
      </c>
      <c r="M19049" s="147">
        <v>6.6905975243411868</v>
      </c>
      <c r="N19049" s="87">
        <v>723.93692798622965</v>
      </c>
      <c r="O19049" s="88">
        <v>45.747878575096003</v>
      </c>
      <c r="P19049" s="89">
        <v>63.193182729816748</v>
      </c>
    </row>
    <row r="19050" spans="1:16">
      <c r="A19050" s="75" t="s">
        <v>22367</v>
      </c>
      <c r="B19050" s="85">
        <v>19046</v>
      </c>
      <c r="C19050" s="85">
        <v>13629</v>
      </c>
      <c r="D19050" s="85">
        <v>19046</v>
      </c>
      <c r="E19050" s="86" t="s">
        <v>22368</v>
      </c>
      <c r="F19050" s="85" t="s">
        <v>55</v>
      </c>
      <c r="G19050" s="86" t="s">
        <v>22369</v>
      </c>
      <c r="H19050" s="85" t="s">
        <v>260</v>
      </c>
      <c r="I19050" s="85">
        <v>-1</v>
      </c>
      <c r="J19050" s="88">
        <v>196.69900445889311</v>
      </c>
      <c r="K19050" s="146">
        <v>269.92994878341477</v>
      </c>
      <c r="L19050" s="147">
        <v>1.0539772045790949E-6</v>
      </c>
      <c r="M19050" s="147">
        <v>26.17011780926865</v>
      </c>
      <c r="N19050" s="87">
        <v>2877.7366521422368</v>
      </c>
      <c r="O19050" s="88">
        <v>178.77983258688329</v>
      </c>
      <c r="P19050" s="89">
        <v>62.125153965633551</v>
      </c>
    </row>
    <row r="19051" spans="1:16">
      <c r="A19051" s="75" t="s">
        <v>30889</v>
      </c>
      <c r="B19051" s="85">
        <v>19047</v>
      </c>
      <c r="C19051" s="85">
        <v>19819</v>
      </c>
      <c r="D19051" s="85">
        <v>19047</v>
      </c>
      <c r="E19051" s="86" t="s">
        <v>30890</v>
      </c>
      <c r="F19051" s="85" t="s">
        <v>55</v>
      </c>
      <c r="G19051" s="86" t="s">
        <v>22369</v>
      </c>
      <c r="H19051" s="85" t="s">
        <v>260</v>
      </c>
      <c r="I19051" s="85">
        <v>-1</v>
      </c>
      <c r="J19051" s="88">
        <v>51.79219679887423</v>
      </c>
      <c r="K19051" s="146">
        <v>87.951804579912107</v>
      </c>
      <c r="L19051" s="147">
        <v>2.8905393711807581E-7</v>
      </c>
      <c r="M19051" s="147">
        <v>6.7710385272069864</v>
      </c>
      <c r="N19051" s="87">
        <v>732.64259371073854</v>
      </c>
      <c r="O19051" s="88">
        <v>47.329605669562191</v>
      </c>
      <c r="P19051" s="89">
        <v>64.601220398399107</v>
      </c>
    </row>
    <row r="19052" spans="1:16">
      <c r="A19052" s="75" t="s">
        <v>22370</v>
      </c>
      <c r="B19052" s="85">
        <v>19048</v>
      </c>
      <c r="C19052" s="85">
        <v>13630</v>
      </c>
      <c r="D19052" s="85">
        <v>19048</v>
      </c>
      <c r="E19052" s="86" t="s">
        <v>22371</v>
      </c>
      <c r="F19052" s="85" t="s">
        <v>55</v>
      </c>
      <c r="G19052" s="86" t="s">
        <v>22372</v>
      </c>
      <c r="H19052" s="85" t="s">
        <v>260</v>
      </c>
      <c r="I19052" s="85">
        <v>-1</v>
      </c>
      <c r="J19052" s="88">
        <v>205.4377796370467</v>
      </c>
      <c r="K19052" s="146">
        <v>283.03971887256046</v>
      </c>
      <c r="L19052" s="147">
        <v>1.1149061836621269E-6</v>
      </c>
      <c r="M19052" s="147">
        <v>27.967648669176661</v>
      </c>
      <c r="N19052" s="87">
        <v>3071.8381772419889</v>
      </c>
      <c r="O19052" s="88">
        <v>186.34461155301881</v>
      </c>
      <c r="P19052" s="89">
        <v>60.66224872572095</v>
      </c>
    </row>
    <row r="19053" spans="1:16">
      <c r="A19053" s="75" t="s">
        <v>30891</v>
      </c>
      <c r="B19053" s="85">
        <v>19049</v>
      </c>
      <c r="C19053" s="85">
        <v>19820</v>
      </c>
      <c r="D19053" s="85">
        <v>19049</v>
      </c>
      <c r="E19053" s="86" t="s">
        <v>30892</v>
      </c>
      <c r="F19053" s="85" t="s">
        <v>55</v>
      </c>
      <c r="G19053" s="86" t="s">
        <v>22372</v>
      </c>
      <c r="H19053" s="85" t="s">
        <v>260</v>
      </c>
      <c r="I19053" s="85">
        <v>-1</v>
      </c>
      <c r="J19053" s="88">
        <v>60.530971977025992</v>
      </c>
      <c r="K19053" s="146">
        <v>101.06157466905445</v>
      </c>
      <c r="L19053" s="147">
        <v>3.4998291620109918E-7</v>
      </c>
      <c r="M19053" s="147">
        <v>8.5685693871148612</v>
      </c>
      <c r="N19053" s="87">
        <v>926.74411881047229</v>
      </c>
      <c r="O19053" s="88">
        <v>54.894384635695907</v>
      </c>
      <c r="P19053" s="89">
        <v>59.233593741232376</v>
      </c>
    </row>
    <row r="19054" spans="1:16">
      <c r="A19054" s="75" t="s">
        <v>22373</v>
      </c>
      <c r="B19054" s="85">
        <v>19050</v>
      </c>
      <c r="C19054" s="85">
        <v>13631</v>
      </c>
      <c r="D19054" s="85">
        <v>19050</v>
      </c>
      <c r="E19054" s="86" t="s">
        <v>22374</v>
      </c>
      <c r="F19054" s="85" t="s">
        <v>55</v>
      </c>
      <c r="G19054" s="86" t="s">
        <v>22375</v>
      </c>
      <c r="H19054" s="85" t="s">
        <v>1</v>
      </c>
      <c r="I19054" s="85">
        <v>-1</v>
      </c>
      <c r="J19054" s="88">
        <v>0.51426607027789728</v>
      </c>
      <c r="K19054" s="146">
        <v>0.59368507886050659</v>
      </c>
      <c r="L19054" s="147">
        <v>2.3778060608492832E-9</v>
      </c>
      <c r="M19054" s="147">
        <v>3.4541169479013032E-3</v>
      </c>
      <c r="N19054" s="87">
        <v>0.80564222639786343</v>
      </c>
      <c r="O19054" s="88">
        <v>0.48569570147892782</v>
      </c>
      <c r="P19054" s="89">
        <v>602.86773156186177</v>
      </c>
    </row>
    <row r="19055" spans="1:16">
      <c r="A19055" s="75" t="s">
        <v>30893</v>
      </c>
      <c r="B19055" s="85">
        <v>19051</v>
      </c>
      <c r="C19055" s="85">
        <v>19821</v>
      </c>
      <c r="D19055" s="85">
        <v>19051</v>
      </c>
      <c r="E19055" s="86" t="s">
        <v>30894</v>
      </c>
      <c r="F19055" s="85" t="s">
        <v>55</v>
      </c>
      <c r="G19055" s="86" t="s">
        <v>22375</v>
      </c>
      <c r="H19055" s="85" t="s">
        <v>1</v>
      </c>
      <c r="I19055" s="85">
        <v>-1</v>
      </c>
      <c r="J19055" s="88">
        <v>0.51426607027789728</v>
      </c>
      <c r="K19055" s="146">
        <v>0.59368507886050659</v>
      </c>
      <c r="L19055" s="147">
        <v>2.3778060608492832E-9</v>
      </c>
      <c r="M19055" s="147">
        <v>3.4541169479013032E-3</v>
      </c>
      <c r="N19055" s="87">
        <v>0.80564222639786343</v>
      </c>
      <c r="O19055" s="88">
        <v>0.48569570147892782</v>
      </c>
      <c r="P19055" s="89">
        <v>602.86773156186177</v>
      </c>
    </row>
    <row r="19056" spans="1:16">
      <c r="A19056" s="75" t="s">
        <v>22228</v>
      </c>
      <c r="B19056" s="85">
        <v>19052</v>
      </c>
      <c r="C19056" s="85">
        <v>13574</v>
      </c>
      <c r="D19056" s="85">
        <v>19052</v>
      </c>
      <c r="E19056" s="86" t="s">
        <v>22229</v>
      </c>
      <c r="F19056" s="85" t="s">
        <v>55</v>
      </c>
      <c r="G19056" s="86" t="s">
        <v>22230</v>
      </c>
      <c r="H19056" s="85" t="s">
        <v>1</v>
      </c>
      <c r="I19056" s="85">
        <v>-1</v>
      </c>
      <c r="J19056" s="88">
        <v>1.4274350059989851</v>
      </c>
      <c r="K19056" s="146">
        <v>1.1827683272299856</v>
      </c>
      <c r="L19056" s="147">
        <v>5.8898929234745246E-9</v>
      </c>
      <c r="M19056" s="147">
        <v>5.5648957121609234E-3</v>
      </c>
      <c r="N19056" s="87">
        <v>1.0455986682823899</v>
      </c>
      <c r="O19056" s="88">
        <v>1.395670924383146</v>
      </c>
      <c r="P19056" s="89">
        <v>1334.80556806353</v>
      </c>
    </row>
    <row r="19057" spans="1:16">
      <c r="A19057" s="75" t="s">
        <v>30752</v>
      </c>
      <c r="B19057" s="85">
        <v>19053</v>
      </c>
      <c r="C19057" s="85">
        <v>19730</v>
      </c>
      <c r="D19057" s="85">
        <v>19053</v>
      </c>
      <c r="E19057" s="86" t="s">
        <v>30753</v>
      </c>
      <c r="F19057" s="85" t="s">
        <v>55</v>
      </c>
      <c r="G19057" s="86" t="s">
        <v>22230</v>
      </c>
      <c r="H19057" s="85" t="s">
        <v>1</v>
      </c>
      <c r="I19057" s="85">
        <v>-1</v>
      </c>
      <c r="J19057" s="88">
        <v>1.4239777920724921</v>
      </c>
      <c r="K19057" s="146">
        <v>1.1787130040557885</v>
      </c>
      <c r="L19057" s="147">
        <v>5.8725832979987691E-9</v>
      </c>
      <c r="M19057" s="147">
        <v>5.0986914245043898E-3</v>
      </c>
      <c r="N19057" s="87">
        <v>0.9938723643984978</v>
      </c>
      <c r="O19057" s="88">
        <v>1.392536222590848</v>
      </c>
      <c r="P19057" s="89">
        <v>1401.1217863308091</v>
      </c>
    </row>
    <row r="19058" spans="1:16">
      <c r="A19058" s="75" t="s">
        <v>22376</v>
      </c>
      <c r="B19058" s="85">
        <v>19054</v>
      </c>
      <c r="C19058" s="85">
        <v>13632</v>
      </c>
      <c r="D19058" s="85">
        <v>19054</v>
      </c>
      <c r="E19058" s="86" t="s">
        <v>22377</v>
      </c>
      <c r="F19058" s="85" t="s">
        <v>55</v>
      </c>
      <c r="G19058" s="86" t="s">
        <v>22378</v>
      </c>
      <c r="H19058" s="85" t="s">
        <v>1</v>
      </c>
      <c r="I19058" s="85">
        <v>-1</v>
      </c>
      <c r="J19058" s="88">
        <v>1.2045741877369189</v>
      </c>
      <c r="K19058" s="146">
        <v>1.3973887381922541</v>
      </c>
      <c r="L19058" s="147">
        <v>5.2245667038233426E-9</v>
      </c>
      <c r="M19058" s="147">
        <v>2.1323321220582021E-2</v>
      </c>
      <c r="N19058" s="87">
        <v>3.6714492754172321</v>
      </c>
      <c r="O19058" s="88">
        <v>1.1494743501950151</v>
      </c>
      <c r="P19058" s="89">
        <v>313.08463333308242</v>
      </c>
    </row>
    <row r="19059" spans="1:16">
      <c r="A19059" s="75" t="s">
        <v>30895</v>
      </c>
      <c r="B19059" s="85">
        <v>19055</v>
      </c>
      <c r="C19059" s="85">
        <v>19822</v>
      </c>
      <c r="D19059" s="85">
        <v>19055</v>
      </c>
      <c r="E19059" s="86" t="s">
        <v>30896</v>
      </c>
      <c r="F19059" s="85" t="s">
        <v>32</v>
      </c>
      <c r="G19059" s="86" t="s">
        <v>22378</v>
      </c>
      <c r="H19059" s="85" t="s">
        <v>1</v>
      </c>
      <c r="I19059" s="85">
        <v>-1</v>
      </c>
      <c r="J19059" s="88">
        <v>1.2705025005445709</v>
      </c>
      <c r="K19059" s="146">
        <v>1.4798653709627509</v>
      </c>
      <c r="L19059" s="147">
        <v>5.5680571451489288E-9</v>
      </c>
      <c r="M19059" s="147">
        <v>1.584229577095557E-2</v>
      </c>
      <c r="N19059" s="87">
        <v>3.000856532274419</v>
      </c>
      <c r="O19059" s="88">
        <v>1.217361555205323</v>
      </c>
      <c r="P19059" s="89">
        <v>405.67136153045493</v>
      </c>
    </row>
    <row r="19060" spans="1:16">
      <c r="A19060" s="75" t="s">
        <v>30897</v>
      </c>
      <c r="B19060" s="85">
        <v>19056</v>
      </c>
      <c r="C19060" s="85">
        <v>19823</v>
      </c>
      <c r="D19060" s="85">
        <v>19056</v>
      </c>
      <c r="E19060" s="86" t="s">
        <v>30898</v>
      </c>
      <c r="F19060" s="85" t="s">
        <v>55</v>
      </c>
      <c r="G19060" s="86" t="s">
        <v>22378</v>
      </c>
      <c r="H19060" s="85" t="s">
        <v>1</v>
      </c>
      <c r="I19060" s="85">
        <v>-1</v>
      </c>
      <c r="J19060" s="88">
        <v>1.135873330887714</v>
      </c>
      <c r="K19060" s="146">
        <v>1.3112072222742275</v>
      </c>
      <c r="L19060" s="147">
        <v>4.8632659647676843E-9</v>
      </c>
      <c r="M19060" s="147">
        <v>1.6399674844448521E-2</v>
      </c>
      <c r="N19060" s="87">
        <v>3.1462779592349461</v>
      </c>
      <c r="O19060" s="88">
        <v>1.0847394319109169</v>
      </c>
      <c r="P19060" s="89">
        <v>344.76910367279942</v>
      </c>
    </row>
    <row r="19061" spans="1:16">
      <c r="A19061" s="75" t="s">
        <v>22379</v>
      </c>
      <c r="B19061" s="85">
        <v>19057</v>
      </c>
      <c r="C19061" s="85">
        <v>13633</v>
      </c>
      <c r="D19061" s="85">
        <v>19057</v>
      </c>
      <c r="E19061" s="86" t="s">
        <v>22380</v>
      </c>
      <c r="F19061" s="85" t="s">
        <v>55</v>
      </c>
      <c r="G19061" s="86" t="s">
        <v>22381</v>
      </c>
      <c r="H19061" s="85" t="s">
        <v>260</v>
      </c>
      <c r="I19061" s="85">
        <v>-1</v>
      </c>
      <c r="J19061" s="88">
        <v>27.934158883969719</v>
      </c>
      <c r="K19061" s="146">
        <v>9353.9004532353065</v>
      </c>
      <c r="L19061" s="147">
        <v>1.7765948789039539E-6</v>
      </c>
      <c r="M19061" s="147">
        <v>0.61535766067241504</v>
      </c>
      <c r="N19061" s="87">
        <v>72.231510567035315</v>
      </c>
      <c r="O19061" s="88">
        <v>23.57865870188084</v>
      </c>
      <c r="P19061" s="89">
        <v>326.43175418570797</v>
      </c>
    </row>
    <row r="19062" spans="1:16">
      <c r="A19062" s="75" t="s">
        <v>30899</v>
      </c>
      <c r="B19062" s="85">
        <v>19058</v>
      </c>
      <c r="C19062" s="85">
        <v>19824</v>
      </c>
      <c r="D19062" s="85">
        <v>19058</v>
      </c>
      <c r="E19062" s="86" t="s">
        <v>30900</v>
      </c>
      <c r="F19062" s="85" t="s">
        <v>32</v>
      </c>
      <c r="G19062" s="86" t="s">
        <v>22381</v>
      </c>
      <c r="H19062" s="85" t="s">
        <v>260</v>
      </c>
      <c r="I19062" s="85">
        <v>-1</v>
      </c>
      <c r="J19062" s="88">
        <v>80.654306334775313</v>
      </c>
      <c r="K19062" s="146">
        <v>10376.401689092329</v>
      </c>
      <c r="L19062" s="147">
        <v>2.1012734837443452E-6</v>
      </c>
      <c r="M19062" s="147">
        <v>0.68156471147282982</v>
      </c>
      <c r="N19062" s="87">
        <v>81.338002690941693</v>
      </c>
      <c r="O19062" s="88">
        <v>79.311822001322426</v>
      </c>
      <c r="P19062" s="89">
        <v>975.08937246322478</v>
      </c>
    </row>
    <row r="19063" spans="1:16">
      <c r="A19063" s="75" t="s">
        <v>30901</v>
      </c>
      <c r="B19063" s="85">
        <v>19059</v>
      </c>
      <c r="C19063" s="85">
        <v>19825</v>
      </c>
      <c r="D19063" s="85">
        <v>19059</v>
      </c>
      <c r="E19063" s="86" t="s">
        <v>30900</v>
      </c>
      <c r="F19063" s="85" t="s">
        <v>38</v>
      </c>
      <c r="G19063" s="86" t="s">
        <v>22381</v>
      </c>
      <c r="H19063" s="85" t="s">
        <v>260</v>
      </c>
      <c r="I19063" s="85">
        <v>-1</v>
      </c>
      <c r="J19063" s="88">
        <v>27.486652828934421</v>
      </c>
      <c r="K19063" s="146">
        <v>9345.221124431182</v>
      </c>
      <c r="L19063" s="147">
        <v>1.773838899479919E-6</v>
      </c>
      <c r="M19063" s="147">
        <v>0.61479567331934781</v>
      </c>
      <c r="N19063" s="87">
        <v>72.154211648830028</v>
      </c>
      <c r="O19063" s="88">
        <v>23.105577171408161</v>
      </c>
      <c r="P19063" s="89">
        <v>320.22492718597687</v>
      </c>
    </row>
    <row r="19064" spans="1:16">
      <c r="A19064" s="75" t="s">
        <v>22231</v>
      </c>
      <c r="B19064" s="85">
        <v>19060</v>
      </c>
      <c r="C19064" s="85">
        <v>13575</v>
      </c>
      <c r="D19064" s="85">
        <v>19060</v>
      </c>
      <c r="E19064" s="86" t="s">
        <v>22232</v>
      </c>
      <c r="F19064" s="85" t="s">
        <v>55</v>
      </c>
      <c r="G19064" s="86" t="s">
        <v>22233</v>
      </c>
      <c r="H19064" s="85" t="s">
        <v>1</v>
      </c>
      <c r="I19064" s="85">
        <v>-1</v>
      </c>
      <c r="J19064" s="88">
        <v>1.198277194120867</v>
      </c>
      <c r="K19064" s="146">
        <v>2.0957899378395597</v>
      </c>
      <c r="L19064" s="147">
        <v>5.8506052611425071E-9</v>
      </c>
      <c r="M19064" s="147">
        <v>6.9577823083927279E-2</v>
      </c>
      <c r="N19064" s="87">
        <v>14.152325229464889</v>
      </c>
      <c r="O19064" s="88">
        <v>1.0196114439145869</v>
      </c>
      <c r="P19064" s="89">
        <v>72.045506825392479</v>
      </c>
    </row>
    <row r="19065" spans="1:16">
      <c r="A19065" s="75" t="s">
        <v>30757</v>
      </c>
      <c r="B19065" s="85">
        <v>19061</v>
      </c>
      <c r="C19065" s="85">
        <v>19733</v>
      </c>
      <c r="D19065" s="85">
        <v>19061</v>
      </c>
      <c r="E19065" s="86" t="s">
        <v>30755</v>
      </c>
      <c r="F19065" s="85" t="s">
        <v>55</v>
      </c>
      <c r="G19065" s="86" t="s">
        <v>22233</v>
      </c>
      <c r="H19065" s="85" t="s">
        <v>1</v>
      </c>
      <c r="I19065" s="85">
        <v>-1</v>
      </c>
      <c r="J19065" s="88">
        <v>0.87890040546012893</v>
      </c>
      <c r="K19065" s="146">
        <v>1.7944233716881786</v>
      </c>
      <c r="L19065" s="147">
        <v>4.9627671460871418E-9</v>
      </c>
      <c r="M19065" s="147">
        <v>4.6921267720603232E-2</v>
      </c>
      <c r="N19065" s="87">
        <v>9.1826250102420701</v>
      </c>
      <c r="O19065" s="88">
        <v>0.69794834949261675</v>
      </c>
      <c r="P19065" s="89">
        <v>76.007497715973656</v>
      </c>
    </row>
    <row r="19066" spans="1:16">
      <c r="A19066" s="75" t="s">
        <v>30761</v>
      </c>
      <c r="B19066" s="85">
        <v>19062</v>
      </c>
      <c r="C19066" s="85">
        <v>19736</v>
      </c>
      <c r="D19066" s="85">
        <v>19062</v>
      </c>
      <c r="E19066" s="86" t="s">
        <v>30759</v>
      </c>
      <c r="F19066" s="85" t="s">
        <v>55</v>
      </c>
      <c r="G19066" s="86" t="s">
        <v>22233</v>
      </c>
      <c r="H19066" s="85" t="s">
        <v>1</v>
      </c>
      <c r="I19066" s="85">
        <v>-1</v>
      </c>
      <c r="J19066" s="88">
        <v>1.442181687125341</v>
      </c>
      <c r="K19066" s="146">
        <v>2.3023762205516127</v>
      </c>
      <c r="L19066" s="147">
        <v>6.3400458410618947E-9</v>
      </c>
      <c r="M19066" s="147">
        <v>8.2130691321177479E-2</v>
      </c>
      <c r="N19066" s="87">
        <v>18.004788959921299</v>
      </c>
      <c r="O19066" s="88">
        <v>1.2728108784837819</v>
      </c>
      <c r="P19066" s="89">
        <v>70.692907387976703</v>
      </c>
    </row>
    <row r="19067" spans="1:16">
      <c r="A19067" s="75" t="s">
        <v>22382</v>
      </c>
      <c r="B19067" s="85">
        <v>19063</v>
      </c>
      <c r="C19067" s="85">
        <v>13634</v>
      </c>
      <c r="D19067" s="85">
        <v>19063</v>
      </c>
      <c r="E19067" s="86" t="s">
        <v>22383</v>
      </c>
      <c r="F19067" s="85" t="s">
        <v>55</v>
      </c>
      <c r="G19067" s="86" t="s">
        <v>22384</v>
      </c>
      <c r="H19067" s="85" t="s">
        <v>1</v>
      </c>
      <c r="I19067" s="85">
        <v>-1</v>
      </c>
      <c r="J19067" s="88">
        <v>1.3035997304114599</v>
      </c>
      <c r="K19067" s="146">
        <v>1.5482529546671577</v>
      </c>
      <c r="L19067" s="147">
        <v>5.787290316665029E-9</v>
      </c>
      <c r="M19067" s="147">
        <v>1.153542555100642E-2</v>
      </c>
      <c r="N19067" s="87">
        <v>1.470525631952029</v>
      </c>
      <c r="O19067" s="88">
        <v>1.2719310886687989</v>
      </c>
      <c r="P19067" s="89">
        <v>864.94996145044513</v>
      </c>
    </row>
    <row r="19068" spans="1:16">
      <c r="A19068" s="75" t="s">
        <v>30911</v>
      </c>
      <c r="B19068" s="85">
        <v>19064</v>
      </c>
      <c r="C19068" s="85">
        <v>19833</v>
      </c>
      <c r="D19068" s="85">
        <v>19064</v>
      </c>
      <c r="E19068" s="86" t="s">
        <v>30912</v>
      </c>
      <c r="F19068" s="85" t="s">
        <v>32</v>
      </c>
      <c r="G19068" s="86" t="s">
        <v>22384</v>
      </c>
      <c r="H19068" s="85" t="s">
        <v>1</v>
      </c>
      <c r="I19068" s="85">
        <v>-1</v>
      </c>
      <c r="J19068" s="88">
        <v>1.3012684023385961</v>
      </c>
      <c r="K19068" s="146">
        <v>1.5657385067683314</v>
      </c>
      <c r="L19068" s="147">
        <v>5.5222449320100394E-9</v>
      </c>
      <c r="M19068" s="147">
        <v>4.4859494753741042E-3</v>
      </c>
      <c r="N19068" s="87">
        <v>0.56001796897236011</v>
      </c>
      <c r="O19068" s="88">
        <v>1.2740760221169001</v>
      </c>
      <c r="P19068" s="89">
        <v>2275.0627528163882</v>
      </c>
    </row>
    <row r="19069" spans="1:16">
      <c r="A19069" s="75" t="s">
        <v>30913</v>
      </c>
      <c r="B19069" s="85">
        <v>19065</v>
      </c>
      <c r="C19069" s="85">
        <v>19834</v>
      </c>
      <c r="D19069" s="85">
        <v>19065</v>
      </c>
      <c r="E19069" s="86" t="s">
        <v>30914</v>
      </c>
      <c r="F19069" s="85" t="s">
        <v>55</v>
      </c>
      <c r="G19069" s="86" t="s">
        <v>22384</v>
      </c>
      <c r="H19069" s="85" t="s">
        <v>1</v>
      </c>
      <c r="I19069" s="85">
        <v>-1</v>
      </c>
      <c r="J19069" s="88">
        <v>1.2552881169421419</v>
      </c>
      <c r="K19069" s="146">
        <v>1.4814843589490596</v>
      </c>
      <c r="L19069" s="147">
        <v>5.6077600191360121E-9</v>
      </c>
      <c r="M19069" s="147">
        <v>7.0802774138097064E-3</v>
      </c>
      <c r="N19069" s="87">
        <v>1.01701721390283</v>
      </c>
      <c r="O19069" s="88">
        <v>1.226833472279901</v>
      </c>
      <c r="P19069" s="89">
        <v>1206.3055133274447</v>
      </c>
    </row>
    <row r="19070" spans="1:16">
      <c r="A19070" s="75" t="s">
        <v>22385</v>
      </c>
      <c r="B19070" s="85">
        <v>19066</v>
      </c>
      <c r="C19070" s="85">
        <v>13635</v>
      </c>
      <c r="D19070" s="85">
        <v>19066</v>
      </c>
      <c r="E19070" s="86" t="s">
        <v>22386</v>
      </c>
      <c r="F19070" s="85" t="s">
        <v>32</v>
      </c>
      <c r="G19070" s="86" t="s">
        <v>22387</v>
      </c>
      <c r="H19070" s="85" t="s">
        <v>1</v>
      </c>
      <c r="I19070" s="85">
        <v>-1</v>
      </c>
      <c r="J19070" s="88">
        <v>0.26141456204328012</v>
      </c>
      <c r="K19070" s="146">
        <v>1.6160991288405904</v>
      </c>
      <c r="L19070" s="147">
        <v>3.550851018848565E-9</v>
      </c>
      <c r="M19070" s="147">
        <v>3.947518951609998E-3</v>
      </c>
      <c r="N19070" s="87">
        <v>0.43701076733035282</v>
      </c>
      <c r="O19070" s="88">
        <v>0.252761957178118</v>
      </c>
      <c r="P19070" s="89">
        <v>578.38839697751837</v>
      </c>
    </row>
    <row r="19071" spans="1:16">
      <c r="A19071" s="75" t="s">
        <v>22388</v>
      </c>
      <c r="B19071" s="85">
        <v>19067</v>
      </c>
      <c r="C19071" s="85">
        <v>13636</v>
      </c>
      <c r="D19071" s="85">
        <v>19067</v>
      </c>
      <c r="E19071" s="86" t="s">
        <v>22386</v>
      </c>
      <c r="F19071" s="85" t="s">
        <v>38</v>
      </c>
      <c r="G19071" s="86" t="s">
        <v>22387</v>
      </c>
      <c r="H19071" s="85" t="s">
        <v>1</v>
      </c>
      <c r="I19071" s="85">
        <v>-1</v>
      </c>
      <c r="J19071" s="88">
        <v>0.2993248134900835</v>
      </c>
      <c r="K19071" s="146">
        <v>1.3013882045597165</v>
      </c>
      <c r="L19071" s="147">
        <v>3.5761706000703449E-9</v>
      </c>
      <c r="M19071" s="147">
        <v>8.6727690710349456E-3</v>
      </c>
      <c r="N19071" s="87">
        <v>0.96905120210619433</v>
      </c>
      <c r="O19071" s="88">
        <v>0.28801688045850798</v>
      </c>
      <c r="P19071" s="89">
        <v>297.21533788154301</v>
      </c>
    </row>
    <row r="19072" spans="1:16">
      <c r="A19072" s="75" t="s">
        <v>30905</v>
      </c>
      <c r="B19072" s="85">
        <v>19068</v>
      </c>
      <c r="C19072" s="85">
        <v>19828</v>
      </c>
      <c r="D19072" s="85">
        <v>19068</v>
      </c>
      <c r="E19072" s="86" t="s">
        <v>30903</v>
      </c>
      <c r="F19072" s="85" t="s">
        <v>32</v>
      </c>
      <c r="G19072" s="86" t="s">
        <v>22387</v>
      </c>
      <c r="H19072" s="85" t="s">
        <v>1</v>
      </c>
      <c r="I19072" s="85">
        <v>-1</v>
      </c>
      <c r="J19072" s="88">
        <v>0.25752688428589138</v>
      </c>
      <c r="K19072" s="146">
        <v>1.6118652498424562</v>
      </c>
      <c r="L19072" s="147">
        <v>3.5320103298562531E-9</v>
      </c>
      <c r="M19072" s="147">
        <v>3.391027068668544E-3</v>
      </c>
      <c r="N19072" s="87">
        <v>0.37665879004901898</v>
      </c>
      <c r="O19072" s="88">
        <v>0.2492787056046743</v>
      </c>
      <c r="P19072" s="89">
        <v>661.81571276282375</v>
      </c>
    </row>
    <row r="19073" spans="1:16">
      <c r="A19073" s="75" t="s">
        <v>30906</v>
      </c>
      <c r="B19073" s="85">
        <v>19069</v>
      </c>
      <c r="C19073" s="85">
        <v>19829</v>
      </c>
      <c r="D19073" s="85">
        <v>19069</v>
      </c>
      <c r="E19073" s="86" t="s">
        <v>30907</v>
      </c>
      <c r="F19073" s="85" t="s">
        <v>32</v>
      </c>
      <c r="G19073" s="86" t="s">
        <v>22387</v>
      </c>
      <c r="H19073" s="85" t="s">
        <v>1</v>
      </c>
      <c r="I19073" s="85">
        <v>-1</v>
      </c>
      <c r="J19073" s="88">
        <v>0.23828903135564489</v>
      </c>
      <c r="K19073" s="146">
        <v>0.4478429840928369</v>
      </c>
      <c r="L19073" s="147">
        <v>4.0077288141527267E-9</v>
      </c>
      <c r="M19073" s="147">
        <v>2.6603085466797151E-3</v>
      </c>
      <c r="N19073" s="87">
        <v>0.31372200892071711</v>
      </c>
      <c r="O19073" s="88">
        <v>0.2348350547156117</v>
      </c>
      <c r="P19073" s="89">
        <v>748.54504318489978</v>
      </c>
    </row>
    <row r="19074" spans="1:16">
      <c r="A19074" s="75" t="s">
        <v>30910</v>
      </c>
      <c r="B19074" s="85">
        <v>19070</v>
      </c>
      <c r="C19074" s="85">
        <v>19832</v>
      </c>
      <c r="D19074" s="85">
        <v>19070</v>
      </c>
      <c r="E19074" s="86" t="s">
        <v>30907</v>
      </c>
      <c r="F19074" s="85" t="s">
        <v>38</v>
      </c>
      <c r="G19074" s="86" t="s">
        <v>22387</v>
      </c>
      <c r="H19074" s="85" t="s">
        <v>1</v>
      </c>
      <c r="I19074" s="85">
        <v>-1</v>
      </c>
      <c r="J19074" s="88">
        <v>0.26156639328097131</v>
      </c>
      <c r="K19074" s="146">
        <v>1.2538996074564921</v>
      </c>
      <c r="L19074" s="147">
        <v>3.3767472486174891E-9</v>
      </c>
      <c r="M19074" s="147">
        <v>3.6275796543031929E-3</v>
      </c>
      <c r="N19074" s="87">
        <v>0.41066894422529687</v>
      </c>
      <c r="O19074" s="88">
        <v>0.2537332766323388</v>
      </c>
      <c r="P19074" s="89">
        <v>617.85357816864359</v>
      </c>
    </row>
    <row r="19075" spans="1:16">
      <c r="A19075" s="75" t="s">
        <v>22389</v>
      </c>
      <c r="B19075" s="85">
        <v>19071</v>
      </c>
      <c r="C19075" s="85">
        <v>13637</v>
      </c>
      <c r="D19075" s="85">
        <v>19071</v>
      </c>
      <c r="E19075" s="86" t="s">
        <v>22390</v>
      </c>
      <c r="F19075" s="85" t="s">
        <v>55</v>
      </c>
      <c r="G19075" s="86" t="s">
        <v>22391</v>
      </c>
      <c r="H19075" s="85" t="s">
        <v>260</v>
      </c>
      <c r="I19075" s="85">
        <v>-1</v>
      </c>
      <c r="J19075" s="88">
        <v>13010.61041296431</v>
      </c>
      <c r="K19075" s="146">
        <v>14892.798470194864</v>
      </c>
      <c r="L19075" s="147">
        <v>3.997110759327324E-5</v>
      </c>
      <c r="M19075" s="147">
        <v>36.623939376704172</v>
      </c>
      <c r="N19075" s="87">
        <v>4312.457765696201</v>
      </c>
      <c r="O19075" s="88">
        <v>12277.675863722039</v>
      </c>
      <c r="P19075" s="89">
        <v>2847.0251839648886</v>
      </c>
    </row>
    <row r="19076" spans="1:16">
      <c r="A19076" s="75" t="s">
        <v>30915</v>
      </c>
      <c r="B19076" s="85">
        <v>19072</v>
      </c>
      <c r="C19076" s="85">
        <v>19835</v>
      </c>
      <c r="D19076" s="85">
        <v>19072</v>
      </c>
      <c r="E19076" s="86" t="s">
        <v>30916</v>
      </c>
      <c r="F19076" s="85" t="s">
        <v>38</v>
      </c>
      <c r="G19076" s="86" t="s">
        <v>22391</v>
      </c>
      <c r="H19076" s="85" t="s">
        <v>260</v>
      </c>
      <c r="I19076" s="85">
        <v>-1</v>
      </c>
      <c r="J19076" s="88">
        <v>10469.646248046651</v>
      </c>
      <c r="K19076" s="146">
        <v>15860.178880327421</v>
      </c>
      <c r="L19076" s="147">
        <v>3.316339710633121E-5</v>
      </c>
      <c r="M19076" s="147">
        <v>25.130555563297229</v>
      </c>
      <c r="N19076" s="87">
        <v>2943.2946471232358</v>
      </c>
      <c r="O19076" s="88">
        <v>9597.7099180160985</v>
      </c>
      <c r="P19076" s="89">
        <v>3260.8729565681983</v>
      </c>
    </row>
    <row r="19077" spans="1:16">
      <c r="A19077" s="75" t="s">
        <v>30917</v>
      </c>
      <c r="B19077" s="85">
        <v>19073</v>
      </c>
      <c r="C19077" s="85">
        <v>19836</v>
      </c>
      <c r="D19077" s="85">
        <v>19073</v>
      </c>
      <c r="E19077" s="86" t="s">
        <v>30916</v>
      </c>
      <c r="F19077" s="85" t="s">
        <v>11</v>
      </c>
      <c r="G19077" s="86" t="s">
        <v>22391</v>
      </c>
      <c r="H19077" s="85" t="s">
        <v>260</v>
      </c>
      <c r="I19077" s="85">
        <v>-1</v>
      </c>
      <c r="J19077" s="88">
        <v>18155.741078486051</v>
      </c>
      <c r="K19077" s="146">
        <v>12933.975641396923</v>
      </c>
      <c r="L19077" s="147">
        <v>5.3755859252490221E-5</v>
      </c>
      <c r="M19077" s="147">
        <v>59.896586163868669</v>
      </c>
      <c r="N19077" s="87">
        <v>7084.8397003699556</v>
      </c>
      <c r="O19077" s="88">
        <v>17704.267533208451</v>
      </c>
      <c r="P19077" s="89">
        <v>2498.8945808165527</v>
      </c>
    </row>
    <row r="19078" spans="1:16">
      <c r="A19078" s="75" t="s">
        <v>22392</v>
      </c>
      <c r="B19078" s="85">
        <v>19074</v>
      </c>
      <c r="C19078" s="85">
        <v>13638</v>
      </c>
      <c r="D19078" s="85">
        <v>19074</v>
      </c>
      <c r="E19078" s="86" t="s">
        <v>22393</v>
      </c>
      <c r="F19078" s="85" t="s">
        <v>55</v>
      </c>
      <c r="G19078" s="86" t="s">
        <v>22394</v>
      </c>
      <c r="H19078" s="85" t="s">
        <v>1</v>
      </c>
      <c r="I19078" s="85">
        <v>-1</v>
      </c>
      <c r="J19078" s="88">
        <v>1.1792193633545211E-2</v>
      </c>
      <c r="K19078" s="146">
        <v>2.7132743145806586E-2</v>
      </c>
      <c r="L19078" s="147">
        <v>3.853200124088516E-11</v>
      </c>
      <c r="M19078" s="147">
        <v>4.8103326928350003E-5</v>
      </c>
      <c r="N19078" s="87">
        <v>5.3593045871472064E-3</v>
      </c>
      <c r="O19078" s="88">
        <v>1.1075273749672029E-2</v>
      </c>
      <c r="P19078" s="89">
        <v>2066.5505327375822</v>
      </c>
    </row>
    <row r="19079" spans="1:16">
      <c r="A19079" s="75" t="s">
        <v>30918</v>
      </c>
      <c r="B19079" s="85">
        <v>19075</v>
      </c>
      <c r="C19079" s="85">
        <v>19837</v>
      </c>
      <c r="D19079" s="85">
        <v>19075</v>
      </c>
      <c r="E19079" s="86" t="s">
        <v>30919</v>
      </c>
      <c r="F19079" s="85" t="s">
        <v>55</v>
      </c>
      <c r="G19079" s="86" t="s">
        <v>22394</v>
      </c>
      <c r="H19079" s="85" t="s">
        <v>1</v>
      </c>
      <c r="I19079" s="85">
        <v>-1</v>
      </c>
      <c r="J19079" s="88">
        <v>1.1792193633545211E-2</v>
      </c>
      <c r="K19079" s="146">
        <v>2.7132743145806586E-2</v>
      </c>
      <c r="L19079" s="147">
        <v>3.853200124088516E-11</v>
      </c>
      <c r="M19079" s="147">
        <v>4.8103326928350003E-5</v>
      </c>
      <c r="N19079" s="87">
        <v>5.3593045871472064E-3</v>
      </c>
      <c r="O19079" s="88">
        <v>1.1075273749672029E-2</v>
      </c>
      <c r="P19079" s="89">
        <v>2066.5505327375822</v>
      </c>
    </row>
    <row r="19080" spans="1:16">
      <c r="A19080" s="75" t="s">
        <v>22395</v>
      </c>
      <c r="B19080" s="85">
        <v>19076</v>
      </c>
      <c r="C19080" s="85">
        <v>13639</v>
      </c>
      <c r="D19080" s="85">
        <v>19076</v>
      </c>
      <c r="E19080" s="86" t="s">
        <v>22396</v>
      </c>
      <c r="F19080" s="85" t="s">
        <v>55</v>
      </c>
      <c r="G19080" s="86" t="s">
        <v>22397</v>
      </c>
      <c r="H19080" s="85" t="s">
        <v>260</v>
      </c>
      <c r="I19080" s="85">
        <v>-1</v>
      </c>
      <c r="J19080" s="88">
        <v>1896.757988352251</v>
      </c>
      <c r="K19080" s="146">
        <v>3573.6299181644558</v>
      </c>
      <c r="L19080" s="147">
        <v>1.2440232018079519E-5</v>
      </c>
      <c r="M19080" s="147">
        <v>44.430208931232151</v>
      </c>
      <c r="N19080" s="87">
        <v>4945.7468968556941</v>
      </c>
      <c r="O19080" s="88">
        <v>1789.7708112543919</v>
      </c>
      <c r="P19080" s="89">
        <v>361.88079345351372</v>
      </c>
    </row>
    <row r="19081" spans="1:16">
      <c r="A19081" s="75" t="s">
        <v>30920</v>
      </c>
      <c r="B19081" s="85">
        <v>19077</v>
      </c>
      <c r="C19081" s="85">
        <v>19838</v>
      </c>
      <c r="D19081" s="85">
        <v>19077</v>
      </c>
      <c r="E19081" s="86" t="s">
        <v>30921</v>
      </c>
      <c r="F19081" s="85" t="s">
        <v>55</v>
      </c>
      <c r="G19081" s="86" t="s">
        <v>22397</v>
      </c>
      <c r="H19081" s="85" t="s">
        <v>260</v>
      </c>
      <c r="I19081" s="85">
        <v>-1</v>
      </c>
      <c r="J19081" s="88">
        <v>1640.1521831209641</v>
      </c>
      <c r="K19081" s="146">
        <v>3251.3769544707498</v>
      </c>
      <c r="L19081" s="147">
        <v>1.1085680398617279E-5</v>
      </c>
      <c r="M19081" s="147">
        <v>10.07767270258115</v>
      </c>
      <c r="N19081" s="87">
        <v>1147.1428350498991</v>
      </c>
      <c r="O19081" s="88">
        <v>1556.9943677549661</v>
      </c>
      <c r="P19081" s="89">
        <v>1357.2802969102268</v>
      </c>
    </row>
    <row r="19082" spans="1:16">
      <c r="A19082" s="75" t="s">
        <v>22398</v>
      </c>
      <c r="B19082" s="85">
        <v>19078</v>
      </c>
      <c r="C19082" s="85">
        <v>13640</v>
      </c>
      <c r="D19082" s="85">
        <v>19078</v>
      </c>
      <c r="E19082" s="86" t="s">
        <v>22399</v>
      </c>
      <c r="F19082" s="85" t="s">
        <v>55</v>
      </c>
      <c r="G19082" s="86" t="s">
        <v>22400</v>
      </c>
      <c r="H19082" s="85" t="s">
        <v>260</v>
      </c>
      <c r="I19082" s="85">
        <v>-1</v>
      </c>
      <c r="J19082" s="88">
        <v>480.40821729671131</v>
      </c>
      <c r="K19082" s="146">
        <v>13608.999029284569</v>
      </c>
      <c r="L19082" s="147">
        <v>4.4361567698069134E-6</v>
      </c>
      <c r="M19082" s="147">
        <v>36.04034853995406</v>
      </c>
      <c r="N19082" s="87">
        <v>3994.3686449845168</v>
      </c>
      <c r="O19082" s="88">
        <v>427.6944174774514</v>
      </c>
      <c r="P19082" s="89">
        <v>107.07434778572103</v>
      </c>
    </row>
    <row r="19083" spans="1:16">
      <c r="A19083" s="75" t="s">
        <v>30922</v>
      </c>
      <c r="B19083" s="85">
        <v>19079</v>
      </c>
      <c r="C19083" s="85">
        <v>19839</v>
      </c>
      <c r="D19083" s="85">
        <v>19079</v>
      </c>
      <c r="E19083" s="86" t="s">
        <v>30923</v>
      </c>
      <c r="F19083" s="85" t="s">
        <v>32</v>
      </c>
      <c r="G19083" s="86" t="s">
        <v>22400</v>
      </c>
      <c r="H19083" s="85" t="s">
        <v>260</v>
      </c>
      <c r="I19083" s="85">
        <v>-1</v>
      </c>
      <c r="J19083" s="88">
        <v>654.17367425041266</v>
      </c>
      <c r="K19083" s="146">
        <v>14751.151294396617</v>
      </c>
      <c r="L19083" s="147">
        <v>4.4979046205623917E-6</v>
      </c>
      <c r="M19083" s="147">
        <v>1.999438692007558</v>
      </c>
      <c r="N19083" s="87">
        <v>242.2448532633056</v>
      </c>
      <c r="O19083" s="88">
        <v>646.256878416581</v>
      </c>
      <c r="P19083" s="89">
        <v>2667.7837308441744</v>
      </c>
    </row>
    <row r="19084" spans="1:16">
      <c r="A19084" s="75" t="s">
        <v>30924</v>
      </c>
      <c r="B19084" s="85">
        <v>19080</v>
      </c>
      <c r="C19084" s="85">
        <v>19840</v>
      </c>
      <c r="D19084" s="85">
        <v>19080</v>
      </c>
      <c r="E19084" s="86" t="s">
        <v>30923</v>
      </c>
      <c r="F19084" s="85" t="s">
        <v>38</v>
      </c>
      <c r="G19084" s="86" t="s">
        <v>22400</v>
      </c>
      <c r="H19084" s="85" t="s">
        <v>260</v>
      </c>
      <c r="I19084" s="85">
        <v>-1</v>
      </c>
      <c r="J19084" s="88">
        <v>220.14927839540599</v>
      </c>
      <c r="K19084" s="146">
        <v>13274.31570948218</v>
      </c>
      <c r="L19084" s="147">
        <v>3.0695831318316061E-6</v>
      </c>
      <c r="M19084" s="147">
        <v>1.685167123476164</v>
      </c>
      <c r="N19084" s="87">
        <v>195.3700432673524</v>
      </c>
      <c r="O19084" s="88">
        <v>191.08686002301141</v>
      </c>
      <c r="P19084" s="89">
        <v>978.07656090611749</v>
      </c>
    </row>
    <row r="19085" spans="1:16">
      <c r="A19085" s="75" t="s">
        <v>22401</v>
      </c>
      <c r="B19085" s="85">
        <v>19081</v>
      </c>
      <c r="C19085" s="85">
        <v>13641</v>
      </c>
      <c r="D19085" s="85">
        <v>19081</v>
      </c>
      <c r="E19085" s="86" t="s">
        <v>22402</v>
      </c>
      <c r="F19085" s="85" t="s">
        <v>55</v>
      </c>
      <c r="G19085" s="86" t="s">
        <v>22403</v>
      </c>
      <c r="H19085" s="85" t="s">
        <v>260</v>
      </c>
      <c r="I19085" s="85">
        <v>-1</v>
      </c>
      <c r="J19085" s="88">
        <v>337.8813258794076</v>
      </c>
      <c r="K19085" s="146">
        <v>21643.312811057058</v>
      </c>
      <c r="L19085" s="147">
        <v>4.9457343529638058E-6</v>
      </c>
      <c r="M19085" s="147">
        <v>2.7239691748975838</v>
      </c>
      <c r="N19085" s="87">
        <v>315.62179907358558</v>
      </c>
      <c r="O19085" s="88">
        <v>290.81119982256519</v>
      </c>
      <c r="P19085" s="89">
        <v>921.39136357550535</v>
      </c>
    </row>
    <row r="19086" spans="1:16">
      <c r="A19086" s="75" t="s">
        <v>30925</v>
      </c>
      <c r="B19086" s="85">
        <v>19082</v>
      </c>
      <c r="C19086" s="85">
        <v>19841</v>
      </c>
      <c r="D19086" s="85">
        <v>19082</v>
      </c>
      <c r="E19086" s="86" t="s">
        <v>30926</v>
      </c>
      <c r="F19086" s="85" t="s">
        <v>32</v>
      </c>
      <c r="G19086" s="86" t="s">
        <v>22403</v>
      </c>
      <c r="H19086" s="85" t="s">
        <v>260</v>
      </c>
      <c r="I19086" s="85">
        <v>-1</v>
      </c>
      <c r="J19086" s="88">
        <v>1031.8756181309559</v>
      </c>
      <c r="K19086" s="146">
        <v>24026.27690673888</v>
      </c>
      <c r="L19086" s="147">
        <v>7.2327598444648407E-6</v>
      </c>
      <c r="M19086" s="147">
        <v>3.2296375669008262</v>
      </c>
      <c r="N19086" s="87">
        <v>391.2033137091039</v>
      </c>
      <c r="O19086" s="88">
        <v>1019.000700130884</v>
      </c>
      <c r="P19086" s="89">
        <v>2604.7854515072077</v>
      </c>
    </row>
    <row r="19087" spans="1:16">
      <c r="A19087" s="75" t="s">
        <v>30927</v>
      </c>
      <c r="B19087" s="85">
        <v>19083</v>
      </c>
      <c r="C19087" s="85">
        <v>19842</v>
      </c>
      <c r="D19087" s="85">
        <v>19083</v>
      </c>
      <c r="E19087" s="86" t="s">
        <v>30926</v>
      </c>
      <c r="F19087" s="85" t="s">
        <v>38</v>
      </c>
      <c r="G19087" s="86" t="s">
        <v>22403</v>
      </c>
      <c r="H19087" s="85" t="s">
        <v>260</v>
      </c>
      <c r="I19087" s="85">
        <v>-1</v>
      </c>
      <c r="J19087" s="88">
        <v>331.99047270544202</v>
      </c>
      <c r="K19087" s="146">
        <v>21623.085423363475</v>
      </c>
      <c r="L19087" s="147">
        <v>4.9263213238856552E-6</v>
      </c>
      <c r="M19087" s="147">
        <v>2.7196768942761649</v>
      </c>
      <c r="N19087" s="87">
        <v>314.98023816976422</v>
      </c>
      <c r="O19087" s="88">
        <v>284.63008640847289</v>
      </c>
      <c r="P19087" s="89">
        <v>903.64426689863126</v>
      </c>
    </row>
    <row r="19088" spans="1:16">
      <c r="A19088" s="75" t="s">
        <v>22404</v>
      </c>
      <c r="B19088" s="85">
        <v>19084</v>
      </c>
      <c r="C19088" s="85">
        <v>13642</v>
      </c>
      <c r="D19088" s="85">
        <v>19084</v>
      </c>
      <c r="E19088" s="86" t="s">
        <v>22405</v>
      </c>
      <c r="F19088" s="85" t="s">
        <v>55</v>
      </c>
      <c r="G19088" s="86" t="s">
        <v>22406</v>
      </c>
      <c r="H19088" s="85" t="s">
        <v>260</v>
      </c>
      <c r="I19088" s="85">
        <v>-1</v>
      </c>
      <c r="J19088" s="88">
        <v>521.18318469473877</v>
      </c>
      <c r="K19088" s="146">
        <v>33986.892263718408</v>
      </c>
      <c r="L19088" s="147">
        <v>7.7401974448195599E-6</v>
      </c>
      <c r="M19088" s="147">
        <v>4.2556317097608503</v>
      </c>
      <c r="N19088" s="87">
        <v>493.03002186178941</v>
      </c>
      <c r="O19088" s="88">
        <v>447.2836475321165</v>
      </c>
      <c r="P19088" s="89">
        <v>907.21381599253414</v>
      </c>
    </row>
    <row r="19089" spans="1:16">
      <c r="A19089" s="75" t="s">
        <v>30928</v>
      </c>
      <c r="B19089" s="85">
        <v>19085</v>
      </c>
      <c r="C19089" s="85">
        <v>19843</v>
      </c>
      <c r="D19089" s="85">
        <v>19085</v>
      </c>
      <c r="E19089" s="86" t="s">
        <v>30929</v>
      </c>
      <c r="F19089" s="85" t="s">
        <v>32</v>
      </c>
      <c r="G19089" s="86" t="s">
        <v>22406</v>
      </c>
      <c r="H19089" s="85" t="s">
        <v>260</v>
      </c>
      <c r="I19089" s="85">
        <v>-1</v>
      </c>
      <c r="J19089" s="88">
        <v>1608.2151510869901</v>
      </c>
      <c r="K19089" s="146">
        <v>37727.946023618788</v>
      </c>
      <c r="L19089" s="147">
        <v>1.132373769969637E-5</v>
      </c>
      <c r="M19089" s="147">
        <v>5.0518819884995034</v>
      </c>
      <c r="N19089" s="87">
        <v>611.93914298136428</v>
      </c>
      <c r="O19089" s="88">
        <v>1588.014220243605</v>
      </c>
      <c r="P19089" s="89">
        <v>2595.0525284373998</v>
      </c>
    </row>
    <row r="19090" spans="1:16">
      <c r="A19090" s="75" t="s">
        <v>30930</v>
      </c>
      <c r="B19090" s="85">
        <v>19086</v>
      </c>
      <c r="C19090" s="85">
        <v>19844</v>
      </c>
      <c r="D19090" s="85">
        <v>19086</v>
      </c>
      <c r="E19090" s="86" t="s">
        <v>30929</v>
      </c>
      <c r="F19090" s="85" t="s">
        <v>38</v>
      </c>
      <c r="G19090" s="86" t="s">
        <v>22406</v>
      </c>
      <c r="H19090" s="85" t="s">
        <v>260</v>
      </c>
      <c r="I19090" s="85">
        <v>-1</v>
      </c>
      <c r="J19090" s="88">
        <v>511.95609769860721</v>
      </c>
      <c r="K19090" s="146">
        <v>33955.136961604869</v>
      </c>
      <c r="L19090" s="147">
        <v>7.709779169453069E-6</v>
      </c>
      <c r="M19090" s="147">
        <v>4.2488728739402184</v>
      </c>
      <c r="N19090" s="87">
        <v>492.0206818983599</v>
      </c>
      <c r="O19090" s="88">
        <v>437.60074899833262</v>
      </c>
      <c r="P19090" s="89">
        <v>889.3950297169232</v>
      </c>
    </row>
    <row r="19091" spans="1:16">
      <c r="A19091" s="75" t="s">
        <v>22407</v>
      </c>
      <c r="B19091" s="85">
        <v>19087</v>
      </c>
      <c r="C19091" s="85">
        <v>13643</v>
      </c>
      <c r="D19091" s="85">
        <v>19087</v>
      </c>
      <c r="E19091" s="86" t="s">
        <v>22408</v>
      </c>
      <c r="F19091" s="85" t="s">
        <v>55</v>
      </c>
      <c r="G19091" s="86" t="s">
        <v>22409</v>
      </c>
      <c r="H19091" s="85" t="s">
        <v>260</v>
      </c>
      <c r="I19091" s="85">
        <v>-1</v>
      </c>
      <c r="J19091" s="88">
        <v>27.532868170179949</v>
      </c>
      <c r="K19091" s="146">
        <v>310.12099871959407</v>
      </c>
      <c r="L19091" s="147">
        <v>1.466779509896196E-7</v>
      </c>
      <c r="M19091" s="147">
        <v>0.55105521078937048</v>
      </c>
      <c r="N19091" s="87">
        <v>86.664429454240121</v>
      </c>
      <c r="O19091" s="88">
        <v>24.093059545240639</v>
      </c>
      <c r="P19091" s="89">
        <v>278.0040172994166</v>
      </c>
    </row>
    <row r="19092" spans="1:16">
      <c r="A19092" s="75" t="s">
        <v>30931</v>
      </c>
      <c r="B19092" s="85">
        <v>19088</v>
      </c>
      <c r="C19092" s="85">
        <v>19845</v>
      </c>
      <c r="D19092" s="85">
        <v>19088</v>
      </c>
      <c r="E19092" s="86" t="s">
        <v>30932</v>
      </c>
      <c r="F19092" s="85" t="s">
        <v>32</v>
      </c>
      <c r="G19092" s="86" t="s">
        <v>22409</v>
      </c>
      <c r="H19092" s="85" t="s">
        <v>260</v>
      </c>
      <c r="I19092" s="85">
        <v>-1</v>
      </c>
      <c r="J19092" s="88">
        <v>65.387295303283778</v>
      </c>
      <c r="K19092" s="146">
        <v>346.63133886013827</v>
      </c>
      <c r="L19092" s="147">
        <v>2.5453651448322738E-7</v>
      </c>
      <c r="M19092" s="147">
        <v>0.59448159101268394</v>
      </c>
      <c r="N19092" s="87">
        <v>92.297149771568129</v>
      </c>
      <c r="O19092" s="88">
        <v>63.860360382494463</v>
      </c>
      <c r="P19092" s="89">
        <v>691.89959322196171</v>
      </c>
    </row>
    <row r="19093" spans="1:16">
      <c r="A19093" s="75" t="s">
        <v>30933</v>
      </c>
      <c r="B19093" s="85">
        <v>19089</v>
      </c>
      <c r="C19093" s="85">
        <v>19846</v>
      </c>
      <c r="D19093" s="85">
        <v>19089</v>
      </c>
      <c r="E19093" s="86" t="s">
        <v>30932</v>
      </c>
      <c r="F19093" s="85" t="s">
        <v>38</v>
      </c>
      <c r="G19093" s="86" t="s">
        <v>22409</v>
      </c>
      <c r="H19093" s="85" t="s">
        <v>260</v>
      </c>
      <c r="I19093" s="85">
        <v>-1</v>
      </c>
      <c r="J19093" s="88">
        <v>27.211547267810261</v>
      </c>
      <c r="K19093" s="146">
        <v>309.81108687233404</v>
      </c>
      <c r="L19093" s="147">
        <v>1.457624118156092E-7</v>
      </c>
      <c r="M19093" s="147">
        <v>0.55068659330558345</v>
      </c>
      <c r="N19093" s="87">
        <v>86.616617060492999</v>
      </c>
      <c r="O19093" s="88">
        <v>23.755501537959141</v>
      </c>
      <c r="P19093" s="89">
        <v>274.26032491396325</v>
      </c>
    </row>
    <row r="19094" spans="1:16">
      <c r="A19094" s="75" t="s">
        <v>22234</v>
      </c>
      <c r="B19094" s="85">
        <v>19090</v>
      </c>
      <c r="C19094" s="85">
        <v>13576</v>
      </c>
      <c r="D19094" s="85">
        <v>19090</v>
      </c>
      <c r="E19094" s="86" t="s">
        <v>22235</v>
      </c>
      <c r="F19094" s="85" t="s">
        <v>55</v>
      </c>
      <c r="G19094" s="86" t="s">
        <v>22236</v>
      </c>
      <c r="H19094" s="85" t="s">
        <v>1</v>
      </c>
      <c r="I19094" s="85">
        <v>-1</v>
      </c>
      <c r="J19094" s="88">
        <v>0.45630312944589468</v>
      </c>
      <c r="K19094" s="146">
        <v>0.68260470671180751</v>
      </c>
      <c r="L19094" s="147">
        <v>2.0978649981517282E-9</v>
      </c>
      <c r="M19094" s="147">
        <v>7.4591450137096851E-2</v>
      </c>
      <c r="N19094" s="87">
        <v>9.6301432555077913</v>
      </c>
      <c r="O19094" s="88">
        <v>0.37741903391736009</v>
      </c>
      <c r="P19094" s="89">
        <v>39.191424665619792</v>
      </c>
    </row>
    <row r="19095" spans="1:16">
      <c r="A19095" s="75" t="s">
        <v>30762</v>
      </c>
      <c r="B19095" s="85">
        <v>19091</v>
      </c>
      <c r="C19095" s="85">
        <v>19737</v>
      </c>
      <c r="D19095" s="85">
        <v>19091</v>
      </c>
      <c r="E19095" s="86" t="s">
        <v>30763</v>
      </c>
      <c r="F19095" s="85" t="s">
        <v>55</v>
      </c>
      <c r="G19095" s="86" t="s">
        <v>22236</v>
      </c>
      <c r="H19095" s="85" t="s">
        <v>1</v>
      </c>
      <c r="I19095" s="85">
        <v>-1</v>
      </c>
      <c r="J19095" s="88">
        <v>0.41856698161776501</v>
      </c>
      <c r="K19095" s="146">
        <v>0.63521456499214435</v>
      </c>
      <c r="L19095" s="147">
        <v>1.8986662305837542E-9</v>
      </c>
      <c r="M19095" s="147">
        <v>6.9539606574059901E-2</v>
      </c>
      <c r="N19095" s="87">
        <v>9.0715250111245798</v>
      </c>
      <c r="O19095" s="88">
        <v>0.34318720399097408</v>
      </c>
      <c r="P19095" s="89">
        <v>37.831258092781226</v>
      </c>
    </row>
    <row r="19096" spans="1:16">
      <c r="A19096" s="75" t="s">
        <v>22410</v>
      </c>
      <c r="B19096" s="85">
        <v>19092</v>
      </c>
      <c r="C19096" s="85">
        <v>13644</v>
      </c>
      <c r="D19096" s="85">
        <v>19092</v>
      </c>
      <c r="E19096" s="86" t="s">
        <v>22411</v>
      </c>
      <c r="F19096" s="85" t="s">
        <v>55</v>
      </c>
      <c r="G19096" s="86" t="s">
        <v>22412</v>
      </c>
      <c r="H19096" s="85" t="s">
        <v>1</v>
      </c>
      <c r="I19096" s="85">
        <v>1</v>
      </c>
      <c r="J19096" s="88">
        <v>0.46544516295219063</v>
      </c>
      <c r="K19096" s="146">
        <v>0.73389646383308593</v>
      </c>
      <c r="L19096" s="147">
        <v>3.061778051145308E-9</v>
      </c>
      <c r="M19096" s="147">
        <v>6.0936444560201967E-2</v>
      </c>
      <c r="N19096" s="87">
        <v>5.3094833794902039</v>
      </c>
      <c r="O19096" s="88">
        <v>0.42256409019254831</v>
      </c>
      <c r="P19096" s="89">
        <v>79.586667852630384</v>
      </c>
    </row>
    <row r="19097" spans="1:16">
      <c r="A19097" s="75" t="s">
        <v>28320</v>
      </c>
      <c r="B19097" s="85">
        <v>19093</v>
      </c>
      <c r="C19097" s="85">
        <v>17831</v>
      </c>
      <c r="D19097" s="85">
        <v>19093</v>
      </c>
      <c r="E19097" s="86" t="s">
        <v>28319</v>
      </c>
      <c r="F19097" s="85" t="s">
        <v>38</v>
      </c>
      <c r="G19097" s="86" t="s">
        <v>22412</v>
      </c>
      <c r="H19097" s="85" t="s">
        <v>1</v>
      </c>
      <c r="I19097" s="85">
        <v>1</v>
      </c>
      <c r="J19097" s="88">
        <v>0.46863091549813563</v>
      </c>
      <c r="K19097" s="146">
        <v>0.73672641151929552</v>
      </c>
      <c r="L19097" s="147">
        <v>3.083946806959181E-9</v>
      </c>
      <c r="M19097" s="147">
        <v>6.139457742122803E-2</v>
      </c>
      <c r="N19097" s="87">
        <v>5.3441387168977776</v>
      </c>
      <c r="O19097" s="88">
        <v>0.42543048852388521</v>
      </c>
      <c r="P19097" s="89">
        <v>79.606932203818914</v>
      </c>
    </row>
    <row r="19098" spans="1:16">
      <c r="A19098" s="75" t="s">
        <v>28322</v>
      </c>
      <c r="B19098" s="85">
        <v>19094</v>
      </c>
      <c r="C19098" s="85">
        <v>17833</v>
      </c>
      <c r="D19098" s="85">
        <v>19094</v>
      </c>
      <c r="E19098" s="86" t="s">
        <v>28319</v>
      </c>
      <c r="F19098" s="85" t="s">
        <v>243</v>
      </c>
      <c r="G19098" s="86" t="s">
        <v>22412</v>
      </c>
      <c r="H19098" s="85" t="s">
        <v>1</v>
      </c>
      <c r="I19098" s="85">
        <v>1</v>
      </c>
      <c r="J19098" s="88">
        <v>0.46849927350100951</v>
      </c>
      <c r="K19098" s="146">
        <v>0.73705974797659068</v>
      </c>
      <c r="L19098" s="147">
        <v>3.0854709592667981E-9</v>
      </c>
      <c r="M19098" s="147">
        <v>6.1308296672060662E-2</v>
      </c>
      <c r="N19098" s="87">
        <v>5.3485049461700367</v>
      </c>
      <c r="O19098" s="88">
        <v>0.42555024440588679</v>
      </c>
      <c r="P19098" s="89">
        <v>79.56433595721272</v>
      </c>
    </row>
    <row r="19099" spans="1:16">
      <c r="A19099" s="75" t="s">
        <v>28325</v>
      </c>
      <c r="B19099" s="85">
        <v>19095</v>
      </c>
      <c r="C19099" s="85">
        <v>17835</v>
      </c>
      <c r="D19099" s="85">
        <v>19095</v>
      </c>
      <c r="E19099" s="86" t="s">
        <v>28324</v>
      </c>
      <c r="F19099" s="85" t="s">
        <v>38</v>
      </c>
      <c r="G19099" s="86" t="s">
        <v>22412</v>
      </c>
      <c r="H19099" s="85" t="s">
        <v>1</v>
      </c>
      <c r="I19099" s="85">
        <v>1</v>
      </c>
      <c r="J19099" s="88">
        <v>0.3451907453119244</v>
      </c>
      <c r="K19099" s="146">
        <v>0.62485444088129949</v>
      </c>
      <c r="L19099" s="147">
        <v>2.2131112227618631E-9</v>
      </c>
      <c r="M19099" s="147">
        <v>4.3964878323520751E-2</v>
      </c>
      <c r="N19099" s="87">
        <v>3.9735829381563659</v>
      </c>
      <c r="O19099" s="88">
        <v>0.31319012936778268</v>
      </c>
      <c r="P19099" s="89">
        <v>78.818067784711786</v>
      </c>
    </row>
    <row r="19100" spans="1:16">
      <c r="A19100" s="75" t="s">
        <v>28327</v>
      </c>
      <c r="B19100" s="85">
        <v>19096</v>
      </c>
      <c r="C19100" s="85">
        <v>17837</v>
      </c>
      <c r="D19100" s="85">
        <v>19096</v>
      </c>
      <c r="E19100" s="86" t="s">
        <v>28324</v>
      </c>
      <c r="F19100" s="85" t="s">
        <v>243</v>
      </c>
      <c r="G19100" s="86" t="s">
        <v>22412</v>
      </c>
      <c r="H19100" s="85" t="s">
        <v>1</v>
      </c>
      <c r="I19100" s="85">
        <v>1</v>
      </c>
      <c r="J19100" s="88">
        <v>0.34520344203104192</v>
      </c>
      <c r="K19100" s="146">
        <v>0.62503142643352338</v>
      </c>
      <c r="L19100" s="147">
        <v>2.213753543790971E-9</v>
      </c>
      <c r="M19100" s="147">
        <v>4.3961870504387088E-2</v>
      </c>
      <c r="N19100" s="87">
        <v>3.974213622640943</v>
      </c>
      <c r="O19100" s="88">
        <v>0.31329089712852309</v>
      </c>
      <c r="P19100" s="89">
        <v>78.830915213947449</v>
      </c>
    </row>
    <row r="19101" spans="1:16">
      <c r="A19101" s="75" t="s">
        <v>22413</v>
      </c>
      <c r="B19101" s="85">
        <v>19097</v>
      </c>
      <c r="C19101" s="85">
        <v>13645</v>
      </c>
      <c r="D19101" s="85">
        <v>19097</v>
      </c>
      <c r="E19101" s="86" t="s">
        <v>22414</v>
      </c>
      <c r="F19101" s="85" t="s">
        <v>32</v>
      </c>
      <c r="G19101" s="86" t="s">
        <v>22415</v>
      </c>
      <c r="H19101" s="85" t="s">
        <v>260</v>
      </c>
      <c r="I19101" s="85">
        <v>-1</v>
      </c>
      <c r="J19101" s="88">
        <v>6.2397785915495474</v>
      </c>
      <c r="K19101" s="146">
        <v>3.7552667204497716</v>
      </c>
      <c r="L19101" s="147">
        <v>1.8702073197399901E-8</v>
      </c>
      <c r="M19101" s="147">
        <v>4.0160766214085777E-2</v>
      </c>
      <c r="N19101" s="87">
        <v>4.6231596886875677</v>
      </c>
      <c r="O19101" s="88">
        <v>6.1954928536578402</v>
      </c>
      <c r="P19101" s="89">
        <v>1340.0992548056738</v>
      </c>
    </row>
    <row r="19102" spans="1:16">
      <c r="A19102" s="75" t="s">
        <v>22416</v>
      </c>
      <c r="B19102" s="85">
        <v>19098</v>
      </c>
      <c r="C19102" s="85">
        <v>13646</v>
      </c>
      <c r="D19102" s="85">
        <v>19098</v>
      </c>
      <c r="E19102" s="86" t="s">
        <v>22414</v>
      </c>
      <c r="F19102" s="85" t="s">
        <v>38</v>
      </c>
      <c r="G19102" s="86" t="s">
        <v>22415</v>
      </c>
      <c r="H19102" s="85" t="s">
        <v>260</v>
      </c>
      <c r="I19102" s="85">
        <v>-1</v>
      </c>
      <c r="J19102" s="88">
        <v>3.3622505331965429</v>
      </c>
      <c r="K19102" s="146">
        <v>3.95831178775085</v>
      </c>
      <c r="L19102" s="147">
        <v>1.3502467938968351E-8</v>
      </c>
      <c r="M19102" s="147">
        <v>0.18164953201821041</v>
      </c>
      <c r="N19102" s="87">
        <v>20.53892645290485</v>
      </c>
      <c r="O19102" s="88">
        <v>2.985526181640727</v>
      </c>
      <c r="P19102" s="89">
        <v>145.35940758571047</v>
      </c>
    </row>
    <row r="19103" spans="1:16">
      <c r="A19103" s="75" t="s">
        <v>30934</v>
      </c>
      <c r="B19103" s="85">
        <v>19099</v>
      </c>
      <c r="C19103" s="85">
        <v>19847</v>
      </c>
      <c r="D19103" s="85">
        <v>19099</v>
      </c>
      <c r="E19103" s="86" t="s">
        <v>30935</v>
      </c>
      <c r="F19103" s="85" t="s">
        <v>32</v>
      </c>
      <c r="G19103" s="86" t="s">
        <v>22415</v>
      </c>
      <c r="H19103" s="85" t="s">
        <v>260</v>
      </c>
      <c r="I19103" s="85">
        <v>-1</v>
      </c>
      <c r="J19103" s="88">
        <v>6.1153729033131032</v>
      </c>
      <c r="K19103" s="146">
        <v>3.6197825925095208</v>
      </c>
      <c r="L19103" s="147">
        <v>1.809917114964586E-8</v>
      </c>
      <c r="M19103" s="147">
        <v>2.235302595995935E-2</v>
      </c>
      <c r="N19103" s="87">
        <v>2.691896415684889</v>
      </c>
      <c r="O19103" s="88">
        <v>6.0840288033076346</v>
      </c>
      <c r="P19103" s="89">
        <v>2260.1273837499048</v>
      </c>
    </row>
    <row r="19104" spans="1:16">
      <c r="A19104" s="75" t="s">
        <v>30936</v>
      </c>
      <c r="B19104" s="85">
        <v>19100</v>
      </c>
      <c r="C19104" s="85">
        <v>19848</v>
      </c>
      <c r="D19104" s="85">
        <v>19100</v>
      </c>
      <c r="E19104" s="86" t="s">
        <v>30935</v>
      </c>
      <c r="F19104" s="85" t="s">
        <v>38</v>
      </c>
      <c r="G19104" s="86" t="s">
        <v>22415</v>
      </c>
      <c r="H19104" s="85" t="s">
        <v>260</v>
      </c>
      <c r="I19104" s="85">
        <v>-1</v>
      </c>
      <c r="J19104" s="88">
        <v>2.153981086504952</v>
      </c>
      <c r="K19104" s="146">
        <v>2.4386766804476299</v>
      </c>
      <c r="L19104" s="147">
        <v>7.1209206924770447E-9</v>
      </c>
      <c r="M19104" s="147">
        <v>2.0203470682793989E-2</v>
      </c>
      <c r="N19104" s="87">
        <v>2.670694200716111</v>
      </c>
      <c r="O19104" s="88">
        <v>1.8884508592033109</v>
      </c>
      <c r="P19104" s="89">
        <v>707.10111951302702</v>
      </c>
    </row>
    <row r="19105" spans="1:16">
      <c r="A19105" s="75" t="s">
        <v>22417</v>
      </c>
      <c r="B19105" s="85">
        <v>19101</v>
      </c>
      <c r="C19105" s="85">
        <v>13647</v>
      </c>
      <c r="D19105" s="85">
        <v>19101</v>
      </c>
      <c r="E19105" s="86" t="s">
        <v>22418</v>
      </c>
      <c r="F19105" s="85" t="s">
        <v>55</v>
      </c>
      <c r="G19105" s="86" t="s">
        <v>22419</v>
      </c>
      <c r="H19105" s="85" t="s">
        <v>1</v>
      </c>
      <c r="I19105" s="85">
        <v>-1</v>
      </c>
      <c r="J19105" s="88">
        <v>2.5508752980516509</v>
      </c>
      <c r="K19105" s="146">
        <v>2.25239666481251</v>
      </c>
      <c r="L19105" s="147">
        <v>8.7193809310827814E-9</v>
      </c>
      <c r="M19105" s="147">
        <v>0.1152731285228078</v>
      </c>
      <c r="N19105" s="87">
        <v>13.6178400939949</v>
      </c>
      <c r="O19105" s="88">
        <v>2.453316992552637</v>
      </c>
      <c r="P19105" s="89">
        <v>180.15463359967663</v>
      </c>
    </row>
    <row r="19106" spans="1:16">
      <c r="A19106" s="75" t="s">
        <v>30648</v>
      </c>
      <c r="B19106" s="85">
        <v>19102</v>
      </c>
      <c r="C19106" s="85">
        <v>19650</v>
      </c>
      <c r="D19106" s="85">
        <v>19102</v>
      </c>
      <c r="E19106" s="86" t="s">
        <v>30649</v>
      </c>
      <c r="F19106" s="85" t="s">
        <v>55</v>
      </c>
      <c r="G19106" s="86" t="s">
        <v>22419</v>
      </c>
      <c r="H19106" s="85" t="s">
        <v>1</v>
      </c>
      <c r="I19106" s="85">
        <v>-1</v>
      </c>
      <c r="J19106" s="88">
        <v>2.513139150223521</v>
      </c>
      <c r="K19106" s="146">
        <v>2.2050065230928473</v>
      </c>
      <c r="L19106" s="147">
        <v>8.5201821635148E-9</v>
      </c>
      <c r="M19106" s="147">
        <v>0.110221284959771</v>
      </c>
      <c r="N19106" s="87">
        <v>13.05922184961169</v>
      </c>
      <c r="O19106" s="88">
        <v>2.419085162626252</v>
      </c>
      <c r="P19106" s="89">
        <v>185.23961002302616</v>
      </c>
    </row>
    <row r="19107" spans="1:16">
      <c r="A19107" s="75" t="s">
        <v>22420</v>
      </c>
      <c r="B19107" s="85">
        <v>19103</v>
      </c>
      <c r="C19107" s="85">
        <v>13648</v>
      </c>
      <c r="D19107" s="85">
        <v>19103</v>
      </c>
      <c r="E19107" s="86" t="s">
        <v>22421</v>
      </c>
      <c r="F19107" s="85" t="s">
        <v>55</v>
      </c>
      <c r="G19107" s="86" t="s">
        <v>22422</v>
      </c>
      <c r="H19107" s="85" t="s">
        <v>1</v>
      </c>
      <c r="I19107" s="85">
        <v>-1</v>
      </c>
      <c r="J19107" s="88">
        <v>5.1952646796295847E-2</v>
      </c>
      <c r="K19107" s="146">
        <v>4.8579804691954491E-2</v>
      </c>
      <c r="L19107" s="147">
        <v>2.1011483254549241E-10</v>
      </c>
      <c r="M19107" s="147">
        <v>8.8284469147294751E-4</v>
      </c>
      <c r="N19107" s="87">
        <v>0.1113138600967994</v>
      </c>
      <c r="O19107" s="88">
        <v>5.0128263527791421E-2</v>
      </c>
      <c r="P19107" s="89">
        <v>450.3326313919892</v>
      </c>
    </row>
    <row r="19108" spans="1:16">
      <c r="A19108" s="75" t="s">
        <v>30937</v>
      </c>
      <c r="B19108" s="85">
        <v>19104</v>
      </c>
      <c r="C19108" s="85">
        <v>19849</v>
      </c>
      <c r="D19108" s="85">
        <v>19104</v>
      </c>
      <c r="E19108" s="86" t="s">
        <v>30938</v>
      </c>
      <c r="F19108" s="85" t="s">
        <v>55</v>
      </c>
      <c r="G19108" s="86" t="s">
        <v>22422</v>
      </c>
      <c r="H19108" s="85" t="s">
        <v>1</v>
      </c>
      <c r="I19108" s="85">
        <v>-1</v>
      </c>
      <c r="J19108" s="88">
        <v>5.1952646796295847E-2</v>
      </c>
      <c r="K19108" s="146">
        <v>4.8579804691954491E-2</v>
      </c>
      <c r="L19108" s="147">
        <v>2.1011483254549241E-10</v>
      </c>
      <c r="M19108" s="147">
        <v>8.8284469147294751E-4</v>
      </c>
      <c r="N19108" s="87">
        <v>0.1113138600967994</v>
      </c>
      <c r="O19108" s="88">
        <v>5.0128263527791421E-2</v>
      </c>
      <c r="P19108" s="89">
        <v>450.3326313919892</v>
      </c>
    </row>
    <row r="19109" spans="1:16">
      <c r="A19109" s="75" t="s">
        <v>22423</v>
      </c>
      <c r="B19109" s="85">
        <v>19105</v>
      </c>
      <c r="C19109" s="85">
        <v>13649</v>
      </c>
      <c r="D19109" s="85">
        <v>19105</v>
      </c>
      <c r="E19109" s="86" t="s">
        <v>22424</v>
      </c>
      <c r="F19109" s="85" t="s">
        <v>55</v>
      </c>
      <c r="G19109" s="86" t="s">
        <v>22425</v>
      </c>
      <c r="H19109" s="85" t="s">
        <v>1</v>
      </c>
      <c r="I19109" s="85">
        <v>-1</v>
      </c>
      <c r="J19109" s="88">
        <v>9.2372460281045666E-3</v>
      </c>
      <c r="K19109" s="146">
        <v>1.5690558432081694E-2</v>
      </c>
      <c r="L19109" s="147">
        <v>6.2355523001011085E-11</v>
      </c>
      <c r="M19109" s="147">
        <v>8.1304079700340957E-4</v>
      </c>
      <c r="N19109" s="87">
        <v>0.1021075322842869</v>
      </c>
      <c r="O19109" s="88">
        <v>8.2469054052304817E-3</v>
      </c>
      <c r="P19109" s="89">
        <v>80.766866270644172</v>
      </c>
    </row>
    <row r="19110" spans="1:16">
      <c r="A19110" s="75" t="s">
        <v>30939</v>
      </c>
      <c r="B19110" s="85">
        <v>19106</v>
      </c>
      <c r="C19110" s="85">
        <v>19850</v>
      </c>
      <c r="D19110" s="85">
        <v>19106</v>
      </c>
      <c r="E19110" s="86" t="s">
        <v>30940</v>
      </c>
      <c r="F19110" s="85" t="s">
        <v>55</v>
      </c>
      <c r="G19110" s="86" t="s">
        <v>22425</v>
      </c>
      <c r="H19110" s="85" t="s">
        <v>1</v>
      </c>
      <c r="I19110" s="85">
        <v>-1</v>
      </c>
      <c r="J19110" s="88">
        <v>9.2372460281045666E-3</v>
      </c>
      <c r="K19110" s="146">
        <v>1.5690558432081694E-2</v>
      </c>
      <c r="L19110" s="147">
        <v>6.2355523001011085E-11</v>
      </c>
      <c r="M19110" s="147">
        <v>8.1304079700340957E-4</v>
      </c>
      <c r="N19110" s="87">
        <v>0.1021075322842869</v>
      </c>
      <c r="O19110" s="88">
        <v>8.2469054052304817E-3</v>
      </c>
      <c r="P19110" s="89">
        <v>80.766866270644172</v>
      </c>
    </row>
    <row r="19111" spans="1:16">
      <c r="A19111" s="75" t="s">
        <v>22426</v>
      </c>
      <c r="B19111" s="85">
        <v>19107</v>
      </c>
      <c r="C19111" s="85">
        <v>13650</v>
      </c>
      <c r="D19111" s="85">
        <v>19107</v>
      </c>
      <c r="E19111" s="86" t="s">
        <v>22427</v>
      </c>
      <c r="F19111" s="85" t="s">
        <v>55</v>
      </c>
      <c r="G19111" s="86" t="s">
        <v>22428</v>
      </c>
      <c r="H19111" s="85" t="s">
        <v>1</v>
      </c>
      <c r="I19111" s="85">
        <v>-1</v>
      </c>
      <c r="J19111" s="88">
        <v>3.2107047105467558E-2</v>
      </c>
      <c r="K19111" s="146">
        <v>4.2559844887327204E-2</v>
      </c>
      <c r="L19111" s="147">
        <v>1.4123649686612359E-10</v>
      </c>
      <c r="M19111" s="147">
        <v>1.8382291304544661E-3</v>
      </c>
      <c r="N19111" s="87">
        <v>0.44854826974871909</v>
      </c>
      <c r="O19111" s="88">
        <v>2.8530756606688551E-2</v>
      </c>
      <c r="P19111" s="89">
        <v>63.606881423646442</v>
      </c>
    </row>
    <row r="19112" spans="1:16">
      <c r="A19112" s="75" t="s">
        <v>30016</v>
      </c>
      <c r="B19112" s="85">
        <v>19108</v>
      </c>
      <c r="C19112" s="85">
        <v>19162</v>
      </c>
      <c r="D19112" s="85">
        <v>19108</v>
      </c>
      <c r="E19112" s="86" t="s">
        <v>30017</v>
      </c>
      <c r="F19112" s="85" t="s">
        <v>509</v>
      </c>
      <c r="G19112" s="86" t="s">
        <v>22428</v>
      </c>
      <c r="H19112" s="85" t="s">
        <v>1</v>
      </c>
      <c r="I19112" s="85">
        <v>-1</v>
      </c>
      <c r="J19112" s="88">
        <v>1.227652485375152E-3</v>
      </c>
      <c r="K19112" s="146">
        <v>2.4063670586959691E-3</v>
      </c>
      <c r="L19112" s="147">
        <v>8.8550317353802583E-12</v>
      </c>
      <c r="M19112" s="147">
        <v>5.9897298507697543E-5</v>
      </c>
      <c r="N19112" s="87">
        <v>1.394235830728535E-2</v>
      </c>
      <c r="O19112" s="88">
        <v>1.0551122739522389E-3</v>
      </c>
      <c r="P19112" s="89">
        <v>75.676743539212254</v>
      </c>
    </row>
    <row r="19113" spans="1:16">
      <c r="A19113" s="75" t="s">
        <v>30018</v>
      </c>
      <c r="B19113" s="85">
        <v>19109</v>
      </c>
      <c r="C19113" s="85">
        <v>19163</v>
      </c>
      <c r="D19113" s="85">
        <v>19109</v>
      </c>
      <c r="E19113" s="86" t="s">
        <v>30017</v>
      </c>
      <c r="F19113" s="85" t="s">
        <v>38</v>
      </c>
      <c r="G19113" s="86" t="s">
        <v>22428</v>
      </c>
      <c r="H19113" s="85" t="s">
        <v>1</v>
      </c>
      <c r="I19113" s="85">
        <v>-1</v>
      </c>
      <c r="J19113" s="88">
        <v>2.8772209711792101E-2</v>
      </c>
      <c r="K19113" s="146">
        <v>3.8665616377962897E-2</v>
      </c>
      <c r="L19113" s="147">
        <v>1.2444040067236059E-10</v>
      </c>
      <c r="M19113" s="147">
        <v>1.3778804536730279E-3</v>
      </c>
      <c r="N19113" s="87">
        <v>0.39853063664429628</v>
      </c>
      <c r="O19113" s="88">
        <v>2.5504680754352371E-2</v>
      </c>
      <c r="P19113" s="89">
        <v>63.99678822463094</v>
      </c>
    </row>
    <row r="19114" spans="1:16">
      <c r="A19114" s="75" t="s">
        <v>22429</v>
      </c>
      <c r="B19114" s="85">
        <v>19110</v>
      </c>
      <c r="C19114" s="85">
        <v>13651</v>
      </c>
      <c r="D19114" s="85">
        <v>19110</v>
      </c>
      <c r="E19114" s="86" t="s">
        <v>22430</v>
      </c>
      <c r="F19114" s="85" t="s">
        <v>55</v>
      </c>
      <c r="G19114" s="86" t="s">
        <v>22431</v>
      </c>
      <c r="H19114" s="85" t="s">
        <v>1</v>
      </c>
      <c r="I19114" s="85">
        <v>-1</v>
      </c>
      <c r="J19114" s="88">
        <v>1.7612456316034459</v>
      </c>
      <c r="K19114" s="146">
        <v>1.5164751822134628</v>
      </c>
      <c r="L19114" s="147">
        <v>6.6067466712377683E-9</v>
      </c>
      <c r="M19114" s="147">
        <v>9.3551860329966832E-3</v>
      </c>
      <c r="N19114" s="87">
        <v>1.265377082392404</v>
      </c>
      <c r="O19114" s="88">
        <v>1.702740700664735</v>
      </c>
      <c r="P19114" s="89">
        <v>1345.6389596099079</v>
      </c>
    </row>
    <row r="19115" spans="1:16">
      <c r="A19115" s="75" t="s">
        <v>30941</v>
      </c>
      <c r="B19115" s="85">
        <v>19111</v>
      </c>
      <c r="C19115" s="85">
        <v>19851</v>
      </c>
      <c r="D19115" s="85">
        <v>19111</v>
      </c>
      <c r="E19115" s="86" t="s">
        <v>30942</v>
      </c>
      <c r="F19115" s="85" t="s">
        <v>55</v>
      </c>
      <c r="G19115" s="86" t="s">
        <v>22431</v>
      </c>
      <c r="H19115" s="85" t="s">
        <v>1</v>
      </c>
      <c r="I19115" s="85">
        <v>-1</v>
      </c>
      <c r="J19115" s="88">
        <v>1.727520010701225</v>
      </c>
      <c r="K19115" s="146">
        <v>1.4816778098088434</v>
      </c>
      <c r="L19115" s="147">
        <v>6.5525715612750548E-9</v>
      </c>
      <c r="M19115" s="147">
        <v>4.4404627659575778E-3</v>
      </c>
      <c r="N19115" s="87">
        <v>0.76245793575086973</v>
      </c>
      <c r="O19115" s="88">
        <v>1.672035185059167</v>
      </c>
      <c r="P19115" s="89">
        <v>2192.9540065873198</v>
      </c>
    </row>
    <row r="19116" spans="1:16">
      <c r="A19116" s="75" t="s">
        <v>30943</v>
      </c>
      <c r="B19116" s="85">
        <v>19112</v>
      </c>
      <c r="C19116" s="85">
        <v>19852</v>
      </c>
      <c r="D19116" s="85">
        <v>19112</v>
      </c>
      <c r="E19116" s="86" t="s">
        <v>30944</v>
      </c>
      <c r="F19116" s="85" t="s">
        <v>32</v>
      </c>
      <c r="G19116" s="86" t="s">
        <v>22431</v>
      </c>
      <c r="H19116" s="85" t="s">
        <v>1</v>
      </c>
      <c r="I19116" s="85">
        <v>-1</v>
      </c>
      <c r="J19116" s="88">
        <v>2.0596128120452799</v>
      </c>
      <c r="K19116" s="146">
        <v>1.4350337893479592</v>
      </c>
      <c r="L19116" s="147">
        <v>6.6317021270822552E-9</v>
      </c>
      <c r="M19116" s="147">
        <v>3.6227442885748209E-3</v>
      </c>
      <c r="N19116" s="87">
        <v>0.47874329404426941</v>
      </c>
      <c r="O19116" s="88">
        <v>2.027297651861681</v>
      </c>
      <c r="P19116" s="89">
        <v>4234.6236011698929</v>
      </c>
    </row>
    <row r="19117" spans="1:16">
      <c r="A19117" s="75" t="s">
        <v>30945</v>
      </c>
      <c r="B19117" s="85">
        <v>19113</v>
      </c>
      <c r="C19117" s="85">
        <v>19853</v>
      </c>
      <c r="D19117" s="85">
        <v>19113</v>
      </c>
      <c r="E19117" s="86" t="s">
        <v>30944</v>
      </c>
      <c r="F19117" s="85" t="s">
        <v>38</v>
      </c>
      <c r="G19117" s="86" t="s">
        <v>22431</v>
      </c>
      <c r="H19117" s="85" t="s">
        <v>1</v>
      </c>
      <c r="I19117" s="85">
        <v>-1</v>
      </c>
      <c r="J19117" s="88">
        <v>1.706552333783897</v>
      </c>
      <c r="K19117" s="146">
        <v>1.4268447484991584</v>
      </c>
      <c r="L19117" s="147">
        <v>5.9148655567665067E-9</v>
      </c>
      <c r="M19117" s="147">
        <v>3.8465253759176381E-3</v>
      </c>
      <c r="N19117" s="87">
        <v>0.5207075883395742</v>
      </c>
      <c r="O19117" s="88">
        <v>1.652960008777419</v>
      </c>
      <c r="P19117" s="89">
        <v>3174.4496254574606</v>
      </c>
    </row>
    <row r="19118" spans="1:16">
      <c r="A19118" s="75" t="s">
        <v>22432</v>
      </c>
      <c r="B19118" s="85">
        <v>19114</v>
      </c>
      <c r="C19118" s="85">
        <v>13652</v>
      </c>
      <c r="D19118" s="85">
        <v>19114</v>
      </c>
      <c r="E19118" s="86" t="s">
        <v>22433</v>
      </c>
      <c r="F19118" s="85" t="s">
        <v>55</v>
      </c>
      <c r="G19118" s="86" t="s">
        <v>22434</v>
      </c>
      <c r="H19118" s="85" t="s">
        <v>1</v>
      </c>
      <c r="I19118" s="85">
        <v>-1</v>
      </c>
      <c r="J19118" s="88">
        <v>6.6289449564449238E-2</v>
      </c>
      <c r="K19118" s="146">
        <v>0.70896775924444211</v>
      </c>
      <c r="L19118" s="147">
        <v>2.3765856606086689E-10</v>
      </c>
      <c r="M19118" s="147">
        <v>3.8388775583913333E-4</v>
      </c>
      <c r="N19118" s="87">
        <v>4.5950706966665471E-2</v>
      </c>
      <c r="O19118" s="88">
        <v>5.5080231564737382E-2</v>
      </c>
      <c r="P19118" s="89">
        <v>1198.6808299749302</v>
      </c>
    </row>
    <row r="19119" spans="1:16">
      <c r="A19119" s="75" t="s">
        <v>30946</v>
      </c>
      <c r="B19119" s="85">
        <v>19115</v>
      </c>
      <c r="C19119" s="85">
        <v>19854</v>
      </c>
      <c r="D19119" s="85">
        <v>19115</v>
      </c>
      <c r="E19119" s="86" t="s">
        <v>30947</v>
      </c>
      <c r="F19119" s="85" t="s">
        <v>38</v>
      </c>
      <c r="G19119" s="86" t="s">
        <v>22434</v>
      </c>
      <c r="H19119" s="85" t="s">
        <v>1</v>
      </c>
      <c r="I19119" s="85">
        <v>-1</v>
      </c>
      <c r="J19119" s="88">
        <v>7.0070662824044741E-2</v>
      </c>
      <c r="K19119" s="146">
        <v>0.71398498656482379</v>
      </c>
      <c r="L19119" s="147">
        <v>2.492469817216356E-10</v>
      </c>
      <c r="M19119" s="147">
        <v>3.8070696125336811E-4</v>
      </c>
      <c r="N19119" s="87">
        <v>4.569716546495689E-2</v>
      </c>
      <c r="O19119" s="88">
        <v>5.906274088804659E-2</v>
      </c>
      <c r="P19119" s="89">
        <v>1292.4814982964133</v>
      </c>
    </row>
    <row r="19120" spans="1:16">
      <c r="A19120" s="75" t="s">
        <v>30948</v>
      </c>
      <c r="B19120" s="85">
        <v>19116</v>
      </c>
      <c r="C19120" s="85">
        <v>19855</v>
      </c>
      <c r="D19120" s="85">
        <v>19116</v>
      </c>
      <c r="E19120" s="86" t="s">
        <v>30947</v>
      </c>
      <c r="F19120" s="85" t="s">
        <v>887</v>
      </c>
      <c r="G19120" s="86" t="s">
        <v>22434</v>
      </c>
      <c r="H19120" s="85" t="s">
        <v>1</v>
      </c>
      <c r="I19120" s="85">
        <v>-1</v>
      </c>
      <c r="J19120" s="88">
        <v>2.66908889478891E-2</v>
      </c>
      <c r="K19120" s="146">
        <v>0.65642510519839126</v>
      </c>
      <c r="L19120" s="147">
        <v>1.1629948142623229E-10</v>
      </c>
      <c r="M19120" s="147">
        <v>4.1719846289687402E-4</v>
      </c>
      <c r="N19120" s="87">
        <v>4.8605907251585548E-2</v>
      </c>
      <c r="O19120" s="88">
        <v>1.3373608314942831E-2</v>
      </c>
      <c r="P19120" s="89">
        <v>275.1436825511899</v>
      </c>
    </row>
    <row r="19121" spans="1:16">
      <c r="A19121" s="75" t="s">
        <v>22435</v>
      </c>
      <c r="B19121" s="85">
        <v>19117</v>
      </c>
      <c r="C19121" s="85">
        <v>13653</v>
      </c>
      <c r="D19121" s="85">
        <v>19117</v>
      </c>
      <c r="E19121" s="86" t="s">
        <v>22436</v>
      </c>
      <c r="F19121" s="85" t="s">
        <v>55</v>
      </c>
      <c r="G19121" s="86" t="s">
        <v>22437</v>
      </c>
      <c r="H19121" s="85" t="s">
        <v>1</v>
      </c>
      <c r="I19121" s="85">
        <v>-1</v>
      </c>
      <c r="J19121" s="88">
        <v>0.10605537080901679</v>
      </c>
      <c r="K19121" s="146">
        <v>0.63602479266848</v>
      </c>
      <c r="L19121" s="147">
        <v>4.8543717766923683E-10</v>
      </c>
      <c r="M19121" s="147">
        <v>1.1534336907641841E-3</v>
      </c>
      <c r="N19121" s="87">
        <v>0.12812544400105449</v>
      </c>
      <c r="O19121" s="88">
        <v>1.751729206937034E-2</v>
      </c>
      <c r="P19121" s="89">
        <v>136.71985456086435</v>
      </c>
    </row>
    <row r="19122" spans="1:16">
      <c r="A19122" s="75" t="s">
        <v>30949</v>
      </c>
      <c r="B19122" s="85">
        <v>19118</v>
      </c>
      <c r="C19122" s="85">
        <v>19856</v>
      </c>
      <c r="D19122" s="85">
        <v>19118</v>
      </c>
      <c r="E19122" s="86" t="s">
        <v>30950</v>
      </c>
      <c r="F19122" s="85" t="s">
        <v>38</v>
      </c>
      <c r="G19122" s="86" t="s">
        <v>22437</v>
      </c>
      <c r="H19122" s="85" t="s">
        <v>1</v>
      </c>
      <c r="I19122" s="85">
        <v>-1</v>
      </c>
      <c r="J19122" s="88">
        <v>0.10492816471229729</v>
      </c>
      <c r="K19122" s="146">
        <v>0.65609077257537196</v>
      </c>
      <c r="L19122" s="147">
        <v>4.8298183774364717E-10</v>
      </c>
      <c r="M19122" s="147">
        <v>1.0973783219432891E-3</v>
      </c>
      <c r="N19122" s="87">
        <v>0.1223074861631068</v>
      </c>
      <c r="O19122" s="88">
        <v>1.7864069988301361E-2</v>
      </c>
      <c r="P19122" s="89">
        <v>146.05868004251349</v>
      </c>
    </row>
    <row r="19123" spans="1:16">
      <c r="A19123" s="75" t="s">
        <v>30951</v>
      </c>
      <c r="B19123" s="85">
        <v>19119</v>
      </c>
      <c r="C19123" s="85">
        <v>19857</v>
      </c>
      <c r="D19123" s="85">
        <v>19119</v>
      </c>
      <c r="E19123" s="86" t="s">
        <v>30950</v>
      </c>
      <c r="F19123" s="85" t="s">
        <v>887</v>
      </c>
      <c r="G19123" s="86" t="s">
        <v>22437</v>
      </c>
      <c r="H19123" s="85" t="s">
        <v>1</v>
      </c>
      <c r="I19123" s="85">
        <v>-1</v>
      </c>
      <c r="J19123" s="88">
        <v>0.1178599784531454</v>
      </c>
      <c r="K19123" s="146">
        <v>0.42588485420894934</v>
      </c>
      <c r="L19123" s="147">
        <v>5.1115059825745225E-10</v>
      </c>
      <c r="M19123" s="147">
        <v>1.7404706462982101E-3</v>
      </c>
      <c r="N19123" s="87">
        <v>0.189053707046236</v>
      </c>
      <c r="O19123" s="88">
        <v>1.388567821939047E-2</v>
      </c>
      <c r="P19123" s="89">
        <v>73.44832553849109</v>
      </c>
    </row>
    <row r="19124" spans="1:16">
      <c r="A19124" s="75" t="s">
        <v>22438</v>
      </c>
      <c r="B19124" s="85">
        <v>19120</v>
      </c>
      <c r="C19124" s="85">
        <v>13654</v>
      </c>
      <c r="D19124" s="85">
        <v>19120</v>
      </c>
      <c r="E19124" s="86" t="s">
        <v>22439</v>
      </c>
      <c r="F19124" s="85" t="s">
        <v>32</v>
      </c>
      <c r="G19124" s="86" t="s">
        <v>22440</v>
      </c>
      <c r="H19124" s="85" t="s">
        <v>2067</v>
      </c>
      <c r="I19124" s="85">
        <v>-1</v>
      </c>
      <c r="J19124" s="88">
        <v>3.0912865176368651</v>
      </c>
      <c r="K19124" s="146">
        <v>5.1151904009866893</v>
      </c>
      <c r="L19124" s="147">
        <v>1.524229154510465E-8</v>
      </c>
      <c r="M19124" s="147">
        <v>0.46347951442616458</v>
      </c>
      <c r="N19124" s="87">
        <v>50.156052932042407</v>
      </c>
      <c r="O19124" s="88">
        <v>2.7410139213633609</v>
      </c>
      <c r="P19124" s="89">
        <v>54.649713466831685</v>
      </c>
    </row>
    <row r="19125" spans="1:16">
      <c r="A19125" s="75" t="s">
        <v>22441</v>
      </c>
      <c r="B19125" s="85">
        <v>19121</v>
      </c>
      <c r="C19125" s="85">
        <v>13655</v>
      </c>
      <c r="D19125" s="85">
        <v>19121</v>
      </c>
      <c r="E19125" s="86" t="s">
        <v>22439</v>
      </c>
      <c r="F19125" s="85" t="s">
        <v>38</v>
      </c>
      <c r="G19125" s="86" t="s">
        <v>22440</v>
      </c>
      <c r="H19125" s="85" t="s">
        <v>2067</v>
      </c>
      <c r="I19125" s="85">
        <v>-1</v>
      </c>
      <c r="J19125" s="88">
        <v>24.282902286109401</v>
      </c>
      <c r="K19125" s="146">
        <v>30.281936302151657</v>
      </c>
      <c r="L19125" s="147">
        <v>1.219022575076534E-7</v>
      </c>
      <c r="M19125" s="147">
        <v>3.2909742932062449</v>
      </c>
      <c r="N19125" s="87">
        <v>365.33014491190733</v>
      </c>
      <c r="O19125" s="88">
        <v>22.0246882527187</v>
      </c>
      <c r="P19125" s="89">
        <v>60.287081587613173</v>
      </c>
    </row>
    <row r="19126" spans="1:16">
      <c r="A19126" s="75" t="s">
        <v>30952</v>
      </c>
      <c r="B19126" s="85">
        <v>19122</v>
      </c>
      <c r="C19126" s="85">
        <v>19858</v>
      </c>
      <c r="D19126" s="85">
        <v>19122</v>
      </c>
      <c r="E19126" s="86" t="s">
        <v>30953</v>
      </c>
      <c r="F19126" s="85" t="s">
        <v>32</v>
      </c>
      <c r="G19126" s="86" t="s">
        <v>22440</v>
      </c>
      <c r="H19126" s="85" t="s">
        <v>2067</v>
      </c>
      <c r="I19126" s="85">
        <v>-1</v>
      </c>
      <c r="J19126" s="88">
        <v>0.40878886503846168</v>
      </c>
      <c r="K19126" s="146">
        <v>2.1938138922749029</v>
      </c>
      <c r="L19126" s="147">
        <v>2.2422161404081089E-9</v>
      </c>
      <c r="M19126" s="147">
        <v>7.9500115196563081E-2</v>
      </c>
      <c r="N19126" s="87">
        <v>8.5131886079221406</v>
      </c>
      <c r="O19126" s="88">
        <v>0.33757033568707318</v>
      </c>
      <c r="P19126" s="89">
        <v>39.65263207876535</v>
      </c>
    </row>
    <row r="19127" spans="1:16">
      <c r="A19127" s="75" t="s">
        <v>30954</v>
      </c>
      <c r="B19127" s="85">
        <v>19123</v>
      </c>
      <c r="C19127" s="85">
        <v>19859</v>
      </c>
      <c r="D19127" s="85">
        <v>19123</v>
      </c>
      <c r="E19127" s="86" t="s">
        <v>30953</v>
      </c>
      <c r="F19127" s="85" t="s">
        <v>38</v>
      </c>
      <c r="G19127" s="86" t="s">
        <v>22440</v>
      </c>
      <c r="H19127" s="85" t="s">
        <v>2067</v>
      </c>
      <c r="I19127" s="85">
        <v>-1</v>
      </c>
      <c r="J19127" s="88">
        <v>0.41893749187688623</v>
      </c>
      <c r="K19127" s="146">
        <v>2.2447519652661718</v>
      </c>
      <c r="L19127" s="147">
        <v>2.3403061139719579E-9</v>
      </c>
      <c r="M19127" s="147">
        <v>7.9054504355531949E-2</v>
      </c>
      <c r="N19127" s="87">
        <v>8.6015969077839802</v>
      </c>
      <c r="O19127" s="88">
        <v>0.36696754594228842</v>
      </c>
      <c r="P19127" s="89">
        <v>42.662722966034671</v>
      </c>
    </row>
    <row r="19128" spans="1:16">
      <c r="A19128" s="75" t="s">
        <v>22442</v>
      </c>
      <c r="B19128" s="85">
        <v>19124</v>
      </c>
      <c r="C19128" s="85">
        <v>13656</v>
      </c>
      <c r="D19128" s="85">
        <v>19124</v>
      </c>
      <c r="E19128" s="86" t="s">
        <v>22443</v>
      </c>
      <c r="F19128" s="85" t="s">
        <v>55</v>
      </c>
      <c r="G19128" s="86" t="s">
        <v>22444</v>
      </c>
      <c r="H19128" s="85" t="s">
        <v>260</v>
      </c>
      <c r="I19128" s="85">
        <v>-1</v>
      </c>
      <c r="J19128" s="88">
        <v>560.65450102704744</v>
      </c>
      <c r="K19128" s="146">
        <v>1154.4905619408021</v>
      </c>
      <c r="L19128" s="147">
        <v>2.592033923871003E-6</v>
      </c>
      <c r="M19128" s="147">
        <v>11.50095996793171</v>
      </c>
      <c r="N19128" s="87">
        <v>1269.7465096089591</v>
      </c>
      <c r="O19128" s="88">
        <v>457.16126441075068</v>
      </c>
      <c r="P19128" s="89">
        <v>360.0413633360107</v>
      </c>
    </row>
    <row r="19129" spans="1:16">
      <c r="A19129" s="75" t="s">
        <v>30955</v>
      </c>
      <c r="B19129" s="85">
        <v>19125</v>
      </c>
      <c r="C19129" s="85">
        <v>19860</v>
      </c>
      <c r="D19129" s="85">
        <v>19125</v>
      </c>
      <c r="E19129" s="86" t="s">
        <v>30956</v>
      </c>
      <c r="F19129" s="85" t="s">
        <v>55</v>
      </c>
      <c r="G19129" s="86" t="s">
        <v>22444</v>
      </c>
      <c r="H19129" s="85" t="s">
        <v>260</v>
      </c>
      <c r="I19129" s="85">
        <v>-1</v>
      </c>
      <c r="J19129" s="88">
        <v>560.65450102704733</v>
      </c>
      <c r="K19129" s="146">
        <v>1154.4905619408016</v>
      </c>
      <c r="L19129" s="147">
        <v>2.592033923871003E-6</v>
      </c>
      <c r="M19129" s="147">
        <v>11.50095996793171</v>
      </c>
      <c r="N19129" s="87">
        <v>1269.7465096089591</v>
      </c>
      <c r="O19129" s="88">
        <v>457.16126441075062</v>
      </c>
      <c r="P19129" s="89">
        <v>360.04136333601065</v>
      </c>
    </row>
    <row r="19130" spans="1:16">
      <c r="A19130" s="75" t="s">
        <v>22445</v>
      </c>
      <c r="B19130" s="85">
        <v>19126</v>
      </c>
      <c r="C19130" s="85">
        <v>13657</v>
      </c>
      <c r="D19130" s="85">
        <v>19126</v>
      </c>
      <c r="E19130" s="86" t="s">
        <v>22446</v>
      </c>
      <c r="F19130" s="85" t="s">
        <v>55</v>
      </c>
      <c r="G19130" s="86" t="s">
        <v>22447</v>
      </c>
      <c r="H19130" s="85" t="s">
        <v>1</v>
      </c>
      <c r="I19130" s="85">
        <v>-1</v>
      </c>
      <c r="J19130" s="88">
        <v>6257.5430491533662</v>
      </c>
      <c r="K19130" s="146">
        <v>2922.1192212780011</v>
      </c>
      <c r="L19130" s="147">
        <v>1.6171046971258251E-5</v>
      </c>
      <c r="M19130" s="147">
        <v>6.0107375400442552E-2</v>
      </c>
      <c r="N19130" s="87">
        <v>7.0816995582642486</v>
      </c>
      <c r="O19130" s="88">
        <v>1.242564868658198</v>
      </c>
      <c r="P19130" s="89">
        <v>175.46139290929696</v>
      </c>
    </row>
    <row r="19131" spans="1:16">
      <c r="A19131" s="75" t="s">
        <v>30957</v>
      </c>
      <c r="B19131" s="85">
        <v>19127</v>
      </c>
      <c r="C19131" s="85">
        <v>19861</v>
      </c>
      <c r="D19131" s="85">
        <v>19127</v>
      </c>
      <c r="E19131" s="86" t="s">
        <v>30958</v>
      </c>
      <c r="F19131" s="85" t="s">
        <v>55</v>
      </c>
      <c r="G19131" s="86" t="s">
        <v>22447</v>
      </c>
      <c r="H19131" s="85" t="s">
        <v>1</v>
      </c>
      <c r="I19131" s="85">
        <v>-1</v>
      </c>
      <c r="J19131" s="88">
        <v>15.010626011073301</v>
      </c>
      <c r="K19131" s="146">
        <v>8.0389062725697435</v>
      </c>
      <c r="L19131" s="147">
        <v>4.0812544981351332E-8</v>
      </c>
      <c r="M19131" s="147">
        <v>0.1101110636748112</v>
      </c>
      <c r="N19131" s="87">
        <v>13.04616262776209</v>
      </c>
      <c r="O19131" s="88">
        <v>2.4166660774636251</v>
      </c>
      <c r="P19131" s="89">
        <v>185.23961002302593</v>
      </c>
    </row>
    <row r="19132" spans="1:16">
      <c r="A19132" s="75" t="s">
        <v>30959</v>
      </c>
      <c r="B19132" s="85">
        <v>19128</v>
      </c>
      <c r="C19132" s="85">
        <v>19862</v>
      </c>
      <c r="D19132" s="85">
        <v>19128</v>
      </c>
      <c r="E19132" s="86" t="s">
        <v>30960</v>
      </c>
      <c r="F19132" s="85" t="s">
        <v>55</v>
      </c>
      <c r="G19132" s="86" t="s">
        <v>22447</v>
      </c>
      <c r="H19132" s="85" t="s">
        <v>1</v>
      </c>
      <c r="I19132" s="85">
        <v>-1</v>
      </c>
      <c r="J19132" s="88">
        <v>12500</v>
      </c>
      <c r="K19132" s="146">
        <v>5836.1047559999988</v>
      </c>
      <c r="L19132" s="147">
        <v>3.2300883000000001E-5</v>
      </c>
      <c r="M19132" s="147">
        <v>0</v>
      </c>
      <c r="N19132" s="87">
        <v>0</v>
      </c>
      <c r="O19132" s="88">
        <v>0</v>
      </c>
      <c r="P19132" s="89" t="e">
        <v>#DIV/0!</v>
      </c>
    </row>
    <row r="19133" spans="1:16">
      <c r="A19133" s="75" t="s">
        <v>22451</v>
      </c>
      <c r="B19133" s="85">
        <v>19129</v>
      </c>
      <c r="C19133" s="85">
        <v>13659</v>
      </c>
      <c r="D19133" s="85">
        <v>19129</v>
      </c>
      <c r="E19133" s="86" t="s">
        <v>22452</v>
      </c>
      <c r="F19133" s="85" t="s">
        <v>55</v>
      </c>
      <c r="G19133" s="86" t="s">
        <v>22453</v>
      </c>
      <c r="H19133" s="85" t="s">
        <v>1</v>
      </c>
      <c r="I19133" s="85">
        <v>-1</v>
      </c>
      <c r="J19133" s="88">
        <v>766.39017001791751</v>
      </c>
      <c r="K19133" s="146">
        <v>379.70120424110655</v>
      </c>
      <c r="L19133" s="147">
        <v>2.1744288896277492E-6</v>
      </c>
      <c r="M19133" s="147">
        <v>3.085225240862972E-2</v>
      </c>
      <c r="N19133" s="87">
        <v>3.6971731674077848</v>
      </c>
      <c r="O19133" s="88">
        <v>0.59892554608124049</v>
      </c>
      <c r="P19133" s="89">
        <v>161.9955352270307</v>
      </c>
    </row>
    <row r="19134" spans="1:16">
      <c r="A19134" s="75" t="s">
        <v>30965</v>
      </c>
      <c r="B19134" s="85">
        <v>19130</v>
      </c>
      <c r="C19134" s="85">
        <v>19865</v>
      </c>
      <c r="D19134" s="85">
        <v>19130</v>
      </c>
      <c r="E19134" s="86" t="s">
        <v>30966</v>
      </c>
      <c r="F19134" s="85" t="s">
        <v>55</v>
      </c>
      <c r="G19134" s="86" t="s">
        <v>22453</v>
      </c>
      <c r="H19134" s="85" t="s">
        <v>1</v>
      </c>
      <c r="I19134" s="85">
        <v>-1</v>
      </c>
      <c r="J19134" s="88">
        <v>4.0406260110732983</v>
      </c>
      <c r="K19134" s="146">
        <v>2.9603116196577495</v>
      </c>
      <c r="L19134" s="147">
        <v>1.28517799813513E-8</v>
      </c>
      <c r="M19134" s="147">
        <v>0.1101110636748112</v>
      </c>
      <c r="N19134" s="87">
        <v>13.04616262776209</v>
      </c>
      <c r="O19134" s="88">
        <v>2.4166660774636251</v>
      </c>
      <c r="P19134" s="89">
        <v>185.23961002302593</v>
      </c>
    </row>
    <row r="19135" spans="1:16">
      <c r="A19135" s="75" t="s">
        <v>30969</v>
      </c>
      <c r="B19135" s="85">
        <v>19131</v>
      </c>
      <c r="C19135" s="85">
        <v>19867</v>
      </c>
      <c r="D19135" s="85">
        <v>19131</v>
      </c>
      <c r="E19135" s="86" t="s">
        <v>30968</v>
      </c>
      <c r="F19135" s="85" t="s">
        <v>55</v>
      </c>
      <c r="G19135" s="86" t="s">
        <v>22453</v>
      </c>
      <c r="H19135" s="85" t="s">
        <v>1</v>
      </c>
      <c r="I19135" s="85">
        <v>-1</v>
      </c>
      <c r="J19135" s="88">
        <v>1.814362226249721</v>
      </c>
      <c r="K19135" s="146">
        <v>1.0223341048505512</v>
      </c>
      <c r="L19135" s="147">
        <v>5.3344495463870688E-9</v>
      </c>
      <c r="M19135" s="147">
        <v>1.2593987035435371E-2</v>
      </c>
      <c r="N19135" s="87">
        <v>1.764407991573878</v>
      </c>
      <c r="O19135" s="88">
        <v>0.27120166887376429</v>
      </c>
      <c r="P19135" s="89">
        <v>153.70689215244849</v>
      </c>
    </row>
    <row r="19136" spans="1:16">
      <c r="A19136" s="75" t="s">
        <v>30970</v>
      </c>
      <c r="B19136" s="85">
        <v>19132</v>
      </c>
      <c r="C19136" s="85">
        <v>19868</v>
      </c>
      <c r="D19136" s="85">
        <v>19132</v>
      </c>
      <c r="E19136" s="86" t="s">
        <v>30971</v>
      </c>
      <c r="F19136" s="85" t="s">
        <v>55</v>
      </c>
      <c r="G19136" s="86" t="s">
        <v>22453</v>
      </c>
      <c r="H19136" s="85" t="s">
        <v>1</v>
      </c>
      <c r="I19136" s="85">
        <v>-1</v>
      </c>
      <c r="J19136" s="88">
        <v>1530</v>
      </c>
      <c r="K19136" s="146">
        <v>757.51010308799994</v>
      </c>
      <c r="L19136" s="147">
        <v>4.3401180000000002E-6</v>
      </c>
      <c r="M19136" s="147">
        <v>0</v>
      </c>
      <c r="N19136" s="87">
        <v>0</v>
      </c>
      <c r="O19136" s="88">
        <v>0</v>
      </c>
      <c r="P19136" s="89" t="e">
        <v>#DIV/0!</v>
      </c>
    </row>
    <row r="19137" spans="1:16">
      <c r="A19137" s="75" t="s">
        <v>22448</v>
      </c>
      <c r="B19137" s="85">
        <v>19133</v>
      </c>
      <c r="C19137" s="85">
        <v>13658</v>
      </c>
      <c r="D19137" s="85">
        <v>19133</v>
      </c>
      <c r="E19137" s="86" t="s">
        <v>22449</v>
      </c>
      <c r="F19137" s="85" t="s">
        <v>55</v>
      </c>
      <c r="G19137" s="86" t="s">
        <v>22450</v>
      </c>
      <c r="H19137" s="85" t="s">
        <v>1</v>
      </c>
      <c r="I19137" s="85">
        <v>-1</v>
      </c>
      <c r="J19137" s="88">
        <v>1.293049153364779</v>
      </c>
      <c r="K19137" s="146">
        <v>1.1731145513565384</v>
      </c>
      <c r="L19137" s="147">
        <v>1.501557975824361E-8</v>
      </c>
      <c r="M19137" s="147">
        <v>6.0107375400442552E-2</v>
      </c>
      <c r="N19137" s="87">
        <v>7.0816995582642486</v>
      </c>
      <c r="O19137" s="88">
        <v>1.242564868658198</v>
      </c>
      <c r="P19137" s="89">
        <v>175.46139290929696</v>
      </c>
    </row>
    <row r="19138" spans="1:16">
      <c r="A19138" s="75" t="s">
        <v>30961</v>
      </c>
      <c r="B19138" s="85">
        <v>19134</v>
      </c>
      <c r="C19138" s="85">
        <v>19863</v>
      </c>
      <c r="D19138" s="85">
        <v>19134</v>
      </c>
      <c r="E19138" s="86" t="s">
        <v>30962</v>
      </c>
      <c r="F19138" s="85" t="s">
        <v>55</v>
      </c>
      <c r="G19138" s="86" t="s">
        <v>22450</v>
      </c>
      <c r="H19138" s="85" t="s">
        <v>1</v>
      </c>
      <c r="I19138" s="85">
        <v>-1</v>
      </c>
      <c r="J19138" s="88">
        <v>2.5106260110732999</v>
      </c>
      <c r="K19138" s="146">
        <v>2.2028501152737516</v>
      </c>
      <c r="L19138" s="147">
        <v>8.5327619813513087E-9</v>
      </c>
      <c r="M19138" s="147">
        <v>0.1101110636748112</v>
      </c>
      <c r="N19138" s="87">
        <v>13.04616262776209</v>
      </c>
      <c r="O19138" s="88">
        <v>2.4166660774636251</v>
      </c>
      <c r="P19138" s="89">
        <v>185.23961002302593</v>
      </c>
    </row>
    <row r="19139" spans="1:16">
      <c r="A19139" s="75" t="s">
        <v>30963</v>
      </c>
      <c r="B19139" s="85">
        <v>19135</v>
      </c>
      <c r="C19139" s="85">
        <v>19864</v>
      </c>
      <c r="D19139" s="85">
        <v>19135</v>
      </c>
      <c r="E19139" s="86" t="s">
        <v>30964</v>
      </c>
      <c r="F19139" s="85" t="s">
        <v>55</v>
      </c>
      <c r="G19139" s="86" t="s">
        <v>22450</v>
      </c>
      <c r="H19139" s="85" t="s">
        <v>1</v>
      </c>
      <c r="I19139" s="85">
        <v>-1</v>
      </c>
      <c r="J19139" s="88">
        <v>0</v>
      </c>
      <c r="K19139" s="146">
        <v>4.8598704E-2</v>
      </c>
      <c r="L19139" s="147">
        <v>2.11E-8</v>
      </c>
      <c r="M19139" s="147">
        <v>0</v>
      </c>
      <c r="N19139" s="87">
        <v>0</v>
      </c>
      <c r="O19139" s="88">
        <v>0</v>
      </c>
      <c r="P19139" s="89" t="e">
        <v>#DIV/0!</v>
      </c>
    </row>
    <row r="19140" spans="1:16">
      <c r="A19140" s="75" t="s">
        <v>22457</v>
      </c>
      <c r="B19140" s="85">
        <v>19136</v>
      </c>
      <c r="C19140" s="85">
        <v>13661</v>
      </c>
      <c r="D19140" s="85">
        <v>19136</v>
      </c>
      <c r="E19140" s="86" t="s">
        <v>22458</v>
      </c>
      <c r="F19140" s="85" t="s">
        <v>55</v>
      </c>
      <c r="G19140" s="86" t="s">
        <v>22459</v>
      </c>
      <c r="H19140" s="85" t="s">
        <v>260</v>
      </c>
      <c r="I19140" s="85">
        <v>-1</v>
      </c>
      <c r="J19140" s="88">
        <v>56.250046632155453</v>
      </c>
      <c r="K19140" s="146">
        <v>80.020212608492756</v>
      </c>
      <c r="L19140" s="147">
        <v>8.5553913728721573E-7</v>
      </c>
      <c r="M19140" s="147">
        <v>2.9963395786104878</v>
      </c>
      <c r="N19140" s="87">
        <v>352.66443874760643</v>
      </c>
      <c r="O19140" s="88">
        <v>50.701248552995523</v>
      </c>
      <c r="P19140" s="89">
        <v>143.76626328712774</v>
      </c>
    </row>
    <row r="19141" spans="1:16">
      <c r="A19141" s="75" t="s">
        <v>30974</v>
      </c>
      <c r="B19141" s="85">
        <v>19137</v>
      </c>
      <c r="C19141" s="85">
        <v>19870</v>
      </c>
      <c r="D19141" s="85">
        <v>19137</v>
      </c>
      <c r="E19141" s="86" t="s">
        <v>30975</v>
      </c>
      <c r="F19141" s="85" t="s">
        <v>55</v>
      </c>
      <c r="G19141" s="86" t="s">
        <v>22459</v>
      </c>
      <c r="H19141" s="85" t="s">
        <v>260</v>
      </c>
      <c r="I19141" s="85">
        <v>-1</v>
      </c>
      <c r="J19141" s="88">
        <v>41.910310457466011</v>
      </c>
      <c r="K19141" s="146">
        <v>62.011958755020942</v>
      </c>
      <c r="L19141" s="147">
        <v>7.7984360561138534E-7</v>
      </c>
      <c r="M19141" s="147">
        <v>1.0766390246564621</v>
      </c>
      <c r="N19141" s="87">
        <v>140.38950588198921</v>
      </c>
      <c r="O19141" s="88">
        <v>37.693153180968892</v>
      </c>
      <c r="P19141" s="89">
        <v>268.48982011984282</v>
      </c>
    </row>
    <row r="19142" spans="1:16">
      <c r="A19142" s="75" t="s">
        <v>22454</v>
      </c>
      <c r="B19142" s="85">
        <v>19138</v>
      </c>
      <c r="C19142" s="85">
        <v>13660</v>
      </c>
      <c r="D19142" s="85">
        <v>19138</v>
      </c>
      <c r="E19142" s="86" t="s">
        <v>22455</v>
      </c>
      <c r="F19142" s="85" t="s">
        <v>55</v>
      </c>
      <c r="G19142" s="86" t="s">
        <v>22456</v>
      </c>
      <c r="H19142" s="85" t="s">
        <v>260</v>
      </c>
      <c r="I19142" s="85">
        <v>-1</v>
      </c>
      <c r="J19142" s="88">
        <v>3500.505811712786</v>
      </c>
      <c r="K19142" s="146">
        <v>1786.4792227334701</v>
      </c>
      <c r="L19142" s="147">
        <v>1.0627868796362109E-5</v>
      </c>
      <c r="M19142" s="147">
        <v>3.1351747144493101</v>
      </c>
      <c r="N19142" s="87">
        <v>369.30171800094189</v>
      </c>
      <c r="O19142" s="88">
        <v>48.896413510361107</v>
      </c>
      <c r="P19142" s="89">
        <v>132.40234509344037</v>
      </c>
    </row>
    <row r="19143" spans="1:16">
      <c r="A19143" s="75" t="s">
        <v>30972</v>
      </c>
      <c r="B19143" s="85">
        <v>19139</v>
      </c>
      <c r="C19143" s="85">
        <v>19869</v>
      </c>
      <c r="D19143" s="85">
        <v>19139</v>
      </c>
      <c r="E19143" s="86" t="s">
        <v>30973</v>
      </c>
      <c r="F19143" s="85" t="s">
        <v>55</v>
      </c>
      <c r="G19143" s="86" t="s">
        <v>22456</v>
      </c>
      <c r="H19143" s="85" t="s">
        <v>260</v>
      </c>
      <c r="I19143" s="85">
        <v>-1</v>
      </c>
      <c r="J19143" s="88">
        <v>3486.1660755380958</v>
      </c>
      <c r="K19143" s="146">
        <v>1768.4709688800006</v>
      </c>
      <c r="L19143" s="147">
        <v>1.055217326468628E-5</v>
      </c>
      <c r="M19143" s="147">
        <v>1.215474160495293</v>
      </c>
      <c r="N19143" s="87">
        <v>157.02678513532391</v>
      </c>
      <c r="O19143" s="88">
        <v>35.888318138334462</v>
      </c>
      <c r="P19143" s="89">
        <v>228.5490217952709</v>
      </c>
    </row>
    <row r="19144" spans="1:16">
      <c r="A19144" s="75" t="s">
        <v>22460</v>
      </c>
      <c r="B19144" s="85">
        <v>19140</v>
      </c>
      <c r="C19144" s="85">
        <v>13662</v>
      </c>
      <c r="D19144" s="85">
        <v>19140</v>
      </c>
      <c r="E19144" s="86" t="s">
        <v>22461</v>
      </c>
      <c r="F19144" s="85" t="s">
        <v>32</v>
      </c>
      <c r="G19144" s="86" t="s">
        <v>22462</v>
      </c>
      <c r="H19144" s="85" t="s">
        <v>260</v>
      </c>
      <c r="I19144" s="85">
        <v>-1</v>
      </c>
      <c r="J19144" s="88">
        <v>0.79574472061959156</v>
      </c>
      <c r="K19144" s="146">
        <v>2.1843529847204519</v>
      </c>
      <c r="L19144" s="147">
        <v>2.6002467035384038E-9</v>
      </c>
      <c r="M19144" s="147">
        <v>1.987967308058146E-3</v>
      </c>
      <c r="N19144" s="87">
        <v>0.23604405286258659</v>
      </c>
      <c r="O19144" s="88">
        <v>0.79397410730903262</v>
      </c>
      <c r="P19144" s="89">
        <v>3363.6691866634142</v>
      </c>
    </row>
    <row r="19145" spans="1:16">
      <c r="A19145" s="75" t="s">
        <v>22463</v>
      </c>
      <c r="B19145" s="85">
        <v>19141</v>
      </c>
      <c r="C19145" s="85">
        <v>13663</v>
      </c>
      <c r="D19145" s="85">
        <v>19141</v>
      </c>
      <c r="E19145" s="86" t="s">
        <v>22461</v>
      </c>
      <c r="F19145" s="85" t="s">
        <v>38</v>
      </c>
      <c r="G19145" s="86" t="s">
        <v>22462</v>
      </c>
      <c r="H19145" s="85" t="s">
        <v>260</v>
      </c>
      <c r="I19145" s="85">
        <v>-1</v>
      </c>
      <c r="J19145" s="88">
        <v>0.83801709936545654</v>
      </c>
      <c r="K19145" s="146">
        <v>1.6686704555474356</v>
      </c>
      <c r="L19145" s="147">
        <v>2.714534767698217E-9</v>
      </c>
      <c r="M19145" s="147">
        <v>7.0905218167397104E-3</v>
      </c>
      <c r="N19145" s="87">
        <v>0.8127508099461721</v>
      </c>
      <c r="O19145" s="88">
        <v>0.83268376935392163</v>
      </c>
      <c r="P19145" s="89">
        <v>1024.5253024221158</v>
      </c>
    </row>
    <row r="19146" spans="1:16">
      <c r="A19146" s="75" t="s">
        <v>30976</v>
      </c>
      <c r="B19146" s="85">
        <v>19142</v>
      </c>
      <c r="C19146" s="85">
        <v>19871</v>
      </c>
      <c r="D19146" s="85">
        <v>19142</v>
      </c>
      <c r="E19146" s="86" t="s">
        <v>30977</v>
      </c>
      <c r="F19146" s="85" t="s">
        <v>32</v>
      </c>
      <c r="G19146" s="86" t="s">
        <v>22462</v>
      </c>
      <c r="H19146" s="85" t="s">
        <v>260</v>
      </c>
      <c r="I19146" s="85">
        <v>-1</v>
      </c>
      <c r="J19146" s="88">
        <v>0.79146827508646422</v>
      </c>
      <c r="K19146" s="146">
        <v>2.179695717822506</v>
      </c>
      <c r="L19146" s="147">
        <v>2.579521945646857E-9</v>
      </c>
      <c r="M19146" s="147">
        <v>1.3758262368225511E-3</v>
      </c>
      <c r="N19146" s="87">
        <v>0.1696568778531195</v>
      </c>
      <c r="O19146" s="88">
        <v>0.79014253057824435</v>
      </c>
      <c r="P19146" s="89">
        <v>4657.297367350533</v>
      </c>
    </row>
    <row r="19147" spans="1:16">
      <c r="A19147" s="75" t="s">
        <v>30978</v>
      </c>
      <c r="B19147" s="85">
        <v>19143</v>
      </c>
      <c r="C19147" s="85">
        <v>19872</v>
      </c>
      <c r="D19147" s="85">
        <v>19143</v>
      </c>
      <c r="E19147" s="86" t="s">
        <v>30977</v>
      </c>
      <c r="F19147" s="85" t="s">
        <v>38</v>
      </c>
      <c r="G19147" s="86" t="s">
        <v>22462</v>
      </c>
      <c r="H19147" s="85" t="s">
        <v>260</v>
      </c>
      <c r="I19147" s="85">
        <v>-1</v>
      </c>
      <c r="J19147" s="88">
        <v>0.79648283713543322</v>
      </c>
      <c r="K19147" s="146">
        <v>1.6164329987338861</v>
      </c>
      <c r="L19147" s="147">
        <v>2.495169081100081E-9</v>
      </c>
      <c r="M19147" s="147">
        <v>1.5408134583347569E-3</v>
      </c>
      <c r="N19147" s="87">
        <v>0.1985303262771824</v>
      </c>
      <c r="O19147" s="88">
        <v>0.7949718051451351</v>
      </c>
      <c r="P19147" s="89">
        <v>4004.2839804495065</v>
      </c>
    </row>
    <row r="19148" spans="1:16">
      <c r="A19148" s="75" t="s">
        <v>22464</v>
      </c>
      <c r="B19148" s="85">
        <v>19144</v>
      </c>
      <c r="C19148" s="85">
        <v>13664</v>
      </c>
      <c r="D19148" s="85">
        <v>19144</v>
      </c>
      <c r="E19148" s="86" t="s">
        <v>22465</v>
      </c>
      <c r="F19148" s="85" t="s">
        <v>32</v>
      </c>
      <c r="G19148" s="86" t="s">
        <v>22466</v>
      </c>
      <c r="H19148" s="85" t="s">
        <v>646</v>
      </c>
      <c r="I19148" s="85">
        <v>-1</v>
      </c>
      <c r="J19148" s="88">
        <v>0.1242561418367915</v>
      </c>
      <c r="K19148" s="146">
        <v>0.20691852598094287</v>
      </c>
      <c r="L19148" s="147">
        <v>3.6655425539277728E-10</v>
      </c>
      <c r="M19148" s="147">
        <v>1.2450428915329701E-4</v>
      </c>
      <c r="N19148" s="87">
        <v>1.470293041752674E-2</v>
      </c>
      <c r="O19148" s="88">
        <v>0.12412414091825601</v>
      </c>
      <c r="P19148" s="89">
        <v>8442.1361860145153</v>
      </c>
    </row>
    <row r="19149" spans="1:16">
      <c r="A19149" s="75" t="s">
        <v>22467</v>
      </c>
      <c r="B19149" s="85">
        <v>19145</v>
      </c>
      <c r="C19149" s="85">
        <v>13665</v>
      </c>
      <c r="D19149" s="85">
        <v>19145</v>
      </c>
      <c r="E19149" s="86" t="s">
        <v>22465</v>
      </c>
      <c r="F19149" s="85" t="s">
        <v>38</v>
      </c>
      <c r="G19149" s="86" t="s">
        <v>22466</v>
      </c>
      <c r="H19149" s="85" t="s">
        <v>646</v>
      </c>
      <c r="I19149" s="85">
        <v>-1</v>
      </c>
      <c r="J19149" s="88">
        <v>4.6938924353933417E-2</v>
      </c>
      <c r="K19149" s="146">
        <v>0.16974159063941141</v>
      </c>
      <c r="L19149" s="147">
        <v>1.6083479304983279E-10</v>
      </c>
      <c r="M19149" s="147">
        <v>1.172231059175297E-3</v>
      </c>
      <c r="N19149" s="87">
        <v>0.12532517656599429</v>
      </c>
      <c r="O19149" s="88">
        <v>4.3927640987998333E-2</v>
      </c>
      <c r="P19149" s="89">
        <v>350.5093085974367</v>
      </c>
    </row>
    <row r="19150" spans="1:16">
      <c r="A19150" s="75" t="s">
        <v>30979</v>
      </c>
      <c r="B19150" s="85">
        <v>19146</v>
      </c>
      <c r="C19150" s="85">
        <v>19873</v>
      </c>
      <c r="D19150" s="85">
        <v>19146</v>
      </c>
      <c r="E19150" s="86" t="s">
        <v>30980</v>
      </c>
      <c r="F19150" s="85" t="s">
        <v>32</v>
      </c>
      <c r="G19150" s="86" t="s">
        <v>22466</v>
      </c>
      <c r="H19150" s="85" t="s">
        <v>646</v>
      </c>
      <c r="I19150" s="85">
        <v>-1</v>
      </c>
      <c r="J19150" s="88">
        <v>0.1240345442046203</v>
      </c>
      <c r="K19150" s="146">
        <v>0.20667719487804936</v>
      </c>
      <c r="L19150" s="147">
        <v>3.6548033612021478E-10</v>
      </c>
      <c r="M19150" s="147">
        <v>9.2784251825634345E-5</v>
      </c>
      <c r="N19150" s="87">
        <v>1.1262867712490731E-2</v>
      </c>
      <c r="O19150" s="88">
        <v>0.12392559557856971</v>
      </c>
      <c r="P19150" s="89">
        <v>11003.023274537258</v>
      </c>
    </row>
    <row r="19151" spans="1:16">
      <c r="A19151" s="75" t="s">
        <v>30981</v>
      </c>
      <c r="B19151" s="85">
        <v>19147</v>
      </c>
      <c r="C19151" s="85">
        <v>19874</v>
      </c>
      <c r="D19151" s="85">
        <v>19147</v>
      </c>
      <c r="E19151" s="86" t="s">
        <v>30980</v>
      </c>
      <c r="F19151" s="85" t="s">
        <v>38</v>
      </c>
      <c r="G19151" s="86" t="s">
        <v>22466</v>
      </c>
      <c r="H19151" s="85" t="s">
        <v>646</v>
      </c>
      <c r="I19151" s="85">
        <v>-1</v>
      </c>
      <c r="J19151" s="88">
        <v>4.4786694402013938E-2</v>
      </c>
      <c r="K19151" s="146">
        <v>0.16703474060452758</v>
      </c>
      <c r="L19151" s="147">
        <v>1.4946766201701979E-10</v>
      </c>
      <c r="M19151" s="147">
        <v>8.8465526242158818E-4</v>
      </c>
      <c r="N19151" s="87">
        <v>9.3497387866783119E-2</v>
      </c>
      <c r="O19151" s="88">
        <v>4.1973475569906597E-2</v>
      </c>
      <c r="P19151" s="89">
        <v>448.92671899787416</v>
      </c>
    </row>
    <row r="19152" spans="1:16">
      <c r="A19152" s="75" t="s">
        <v>22468</v>
      </c>
      <c r="B19152" s="85">
        <v>19148</v>
      </c>
      <c r="C19152" s="85">
        <v>13666</v>
      </c>
      <c r="D19152" s="85">
        <v>19148</v>
      </c>
      <c r="E19152" s="86" t="s">
        <v>22469</v>
      </c>
      <c r="F19152" s="85" t="s">
        <v>32</v>
      </c>
      <c r="G19152" s="86" t="s">
        <v>22470</v>
      </c>
      <c r="H19152" s="85" t="s">
        <v>260</v>
      </c>
      <c r="I19152" s="85">
        <v>-1</v>
      </c>
      <c r="J19152" s="88">
        <v>8.9550519379966234E-2</v>
      </c>
      <c r="K19152" s="146">
        <v>0.1175461754388745</v>
      </c>
      <c r="L19152" s="147">
        <v>4.6272187287786618E-10</v>
      </c>
      <c r="M19152" s="147">
        <v>1.359062437094315E-2</v>
      </c>
      <c r="N19152" s="87">
        <v>1.5118764235218429</v>
      </c>
      <c r="O19152" s="88">
        <v>7.8960475882129233E-2</v>
      </c>
      <c r="P19152" s="89">
        <v>52.226805480698374</v>
      </c>
    </row>
    <row r="19153" spans="1:16">
      <c r="A19153" s="75" t="s">
        <v>22471</v>
      </c>
      <c r="B19153" s="85">
        <v>19149</v>
      </c>
      <c r="C19153" s="85">
        <v>13667</v>
      </c>
      <c r="D19153" s="85">
        <v>19149</v>
      </c>
      <c r="E19153" s="86" t="s">
        <v>22469</v>
      </c>
      <c r="F19153" s="85" t="s">
        <v>38</v>
      </c>
      <c r="G19153" s="86" t="s">
        <v>22470</v>
      </c>
      <c r="H19153" s="85" t="s">
        <v>260</v>
      </c>
      <c r="I19153" s="85">
        <v>-1</v>
      </c>
      <c r="J19153" s="88">
        <v>0.36224275939177342</v>
      </c>
      <c r="K19153" s="146">
        <v>0.4657814555248096</v>
      </c>
      <c r="L19153" s="147">
        <v>1.9046462399234931E-9</v>
      </c>
      <c r="M19153" s="147">
        <v>4.8065157355463788E-2</v>
      </c>
      <c r="N19153" s="87">
        <v>5.4108443247762974</v>
      </c>
      <c r="O19153" s="88">
        <v>0.32833696012344149</v>
      </c>
      <c r="P19153" s="89">
        <v>60.68128011371239</v>
      </c>
    </row>
    <row r="19154" spans="1:16">
      <c r="A19154" s="75" t="s">
        <v>30982</v>
      </c>
      <c r="B19154" s="85">
        <v>19150</v>
      </c>
      <c r="C19154" s="85">
        <v>19875</v>
      </c>
      <c r="D19154" s="85">
        <v>19150</v>
      </c>
      <c r="E19154" s="86" t="s">
        <v>30983</v>
      </c>
      <c r="F19154" s="85" t="s">
        <v>32</v>
      </c>
      <c r="G19154" s="86" t="s">
        <v>22470</v>
      </c>
      <c r="H19154" s="85" t="s">
        <v>260</v>
      </c>
      <c r="I19154" s="85">
        <v>-1</v>
      </c>
      <c r="J19154" s="88">
        <v>5.7282793993637671E-2</v>
      </c>
      <c r="K19154" s="146">
        <v>8.2404979754370708E-2</v>
      </c>
      <c r="L19154" s="147">
        <v>3.0634415424166108E-10</v>
      </c>
      <c r="M19154" s="147">
        <v>8.9717417425291025E-3</v>
      </c>
      <c r="N19154" s="87">
        <v>1.010955012086773</v>
      </c>
      <c r="O19154" s="88">
        <v>5.004948782254498E-2</v>
      </c>
      <c r="P19154" s="89">
        <v>49.507136543331271</v>
      </c>
    </row>
    <row r="19155" spans="1:16">
      <c r="A19155" s="75" t="s">
        <v>30984</v>
      </c>
      <c r="B19155" s="85">
        <v>19151</v>
      </c>
      <c r="C19155" s="85">
        <v>19876</v>
      </c>
      <c r="D19155" s="85">
        <v>19151</v>
      </c>
      <c r="E19155" s="86" t="s">
        <v>30983</v>
      </c>
      <c r="F19155" s="85" t="s">
        <v>38</v>
      </c>
      <c r="G19155" s="86" t="s">
        <v>22470</v>
      </c>
      <c r="H19155" s="85" t="s">
        <v>260</v>
      </c>
      <c r="I19155" s="85">
        <v>-1</v>
      </c>
      <c r="J19155" s="88">
        <v>4.8847871656141538E-2</v>
      </c>
      <c r="K19155" s="146">
        <v>7.1626099568035978E-2</v>
      </c>
      <c r="L19155" s="147">
        <v>2.4943242286480161E-10</v>
      </c>
      <c r="M19155" s="147">
        <v>6.1900851965900469E-3</v>
      </c>
      <c r="N19155" s="87">
        <v>0.77627158436484445</v>
      </c>
      <c r="O19155" s="88">
        <v>4.3783048366236303E-2</v>
      </c>
      <c r="P19155" s="89">
        <v>56.401714616489748</v>
      </c>
    </row>
    <row r="19156" spans="1:16">
      <c r="A19156" s="75" t="s">
        <v>22472</v>
      </c>
      <c r="B19156" s="85">
        <v>19152</v>
      </c>
      <c r="C19156" s="85">
        <v>13668</v>
      </c>
      <c r="D19156" s="85">
        <v>19152</v>
      </c>
      <c r="E19156" s="86" t="s">
        <v>22473</v>
      </c>
      <c r="F19156" s="85" t="s">
        <v>32</v>
      </c>
      <c r="G19156" s="86" t="s">
        <v>22474</v>
      </c>
      <c r="H19156" s="85" t="s">
        <v>260</v>
      </c>
      <c r="I19156" s="85">
        <v>-1</v>
      </c>
      <c r="J19156" s="88">
        <v>0.2032854373215312</v>
      </c>
      <c r="K19156" s="146">
        <v>0.26072174962461453</v>
      </c>
      <c r="L19156" s="147">
        <v>1.042528348625141E-9</v>
      </c>
      <c r="M19156" s="147">
        <v>3.051442192914991E-2</v>
      </c>
      <c r="N19156" s="87">
        <v>3.410253445240607</v>
      </c>
      <c r="O19156" s="88">
        <v>0.17969894763483199</v>
      </c>
      <c r="P19156" s="89">
        <v>52.69372218819165</v>
      </c>
    </row>
    <row r="19157" spans="1:16">
      <c r="A19157" s="75" t="s">
        <v>22475</v>
      </c>
      <c r="B19157" s="85">
        <v>19153</v>
      </c>
      <c r="C19157" s="85">
        <v>13669</v>
      </c>
      <c r="D19157" s="85">
        <v>19153</v>
      </c>
      <c r="E19157" s="86" t="s">
        <v>22473</v>
      </c>
      <c r="F19157" s="85" t="s">
        <v>38</v>
      </c>
      <c r="G19157" s="86" t="s">
        <v>22474</v>
      </c>
      <c r="H19157" s="85" t="s">
        <v>260</v>
      </c>
      <c r="I19157" s="85">
        <v>-1</v>
      </c>
      <c r="J19157" s="88">
        <v>0.86887331079632202</v>
      </c>
      <c r="K19157" s="146">
        <v>1.1123212621289884</v>
      </c>
      <c r="L19157" s="147">
        <v>4.5657313397477536E-9</v>
      </c>
      <c r="M19157" s="147">
        <v>0.11494901087784409</v>
      </c>
      <c r="N19157" s="87">
        <v>12.95502742907472</v>
      </c>
      <c r="O19157" s="88">
        <v>0.78767183623499859</v>
      </c>
      <c r="P19157" s="89">
        <v>60.800476150844865</v>
      </c>
    </row>
    <row r="19158" spans="1:16">
      <c r="A19158" s="75" t="s">
        <v>30985</v>
      </c>
      <c r="B19158" s="85">
        <v>19154</v>
      </c>
      <c r="C19158" s="85">
        <v>19877</v>
      </c>
      <c r="D19158" s="85">
        <v>19154</v>
      </c>
      <c r="E19158" s="86" t="s">
        <v>30986</v>
      </c>
      <c r="F19158" s="85" t="s">
        <v>32</v>
      </c>
      <c r="G19158" s="86" t="s">
        <v>22474</v>
      </c>
      <c r="H19158" s="85" t="s">
        <v>260</v>
      </c>
      <c r="I19158" s="85">
        <v>-1</v>
      </c>
      <c r="J19158" s="88">
        <v>0.12553188217375169</v>
      </c>
      <c r="K19158" s="146">
        <v>0.1760441696619543</v>
      </c>
      <c r="L19158" s="147">
        <v>6.6571456877886703E-10</v>
      </c>
      <c r="M19158" s="147">
        <v>1.9384584270320939E-2</v>
      </c>
      <c r="N19158" s="87">
        <v>2.2032138996139379</v>
      </c>
      <c r="O19158" s="88">
        <v>0.1100339161659543</v>
      </c>
      <c r="P19158" s="89">
        <v>49.942457328013042</v>
      </c>
    </row>
    <row r="19159" spans="1:16">
      <c r="A19159" s="75" t="s">
        <v>30987</v>
      </c>
      <c r="B19159" s="85">
        <v>19155</v>
      </c>
      <c r="C19159" s="85">
        <v>19878</v>
      </c>
      <c r="D19159" s="85">
        <v>19155</v>
      </c>
      <c r="E19159" s="86" t="s">
        <v>30986</v>
      </c>
      <c r="F19159" s="85" t="s">
        <v>38</v>
      </c>
      <c r="G19159" s="86" t="s">
        <v>22474</v>
      </c>
      <c r="H19159" s="85" t="s">
        <v>260</v>
      </c>
      <c r="I19159" s="85">
        <v>-1</v>
      </c>
      <c r="J19159" s="88">
        <v>0.1137049066140761</v>
      </c>
      <c r="K19159" s="146">
        <v>0.16254932006447206</v>
      </c>
      <c r="L19159" s="147">
        <v>5.7726431069067503E-10</v>
      </c>
      <c r="M19159" s="147">
        <v>1.404522254320901E-2</v>
      </c>
      <c r="N19159" s="87">
        <v>1.7873822714567551</v>
      </c>
      <c r="O19159" s="88">
        <v>0.101999759711612</v>
      </c>
      <c r="P19159" s="89">
        <v>57.066561160685566</v>
      </c>
    </row>
    <row r="19160" spans="1:16">
      <c r="A19160" s="75" t="s">
        <v>22476</v>
      </c>
      <c r="B19160" s="85">
        <v>19156</v>
      </c>
      <c r="C19160" s="85">
        <v>13670</v>
      </c>
      <c r="D19160" s="85">
        <v>19156</v>
      </c>
      <c r="E19160" s="86" t="s">
        <v>22477</v>
      </c>
      <c r="F19160" s="85" t="s">
        <v>55</v>
      </c>
      <c r="G19160" s="86" t="s">
        <v>22478</v>
      </c>
      <c r="H19160" s="85" t="s">
        <v>1</v>
      </c>
      <c r="I19160" s="85">
        <v>-1</v>
      </c>
      <c r="J19160" s="88">
        <v>0.79443041036134299</v>
      </c>
      <c r="K19160" s="146">
        <v>1.2247499249689486</v>
      </c>
      <c r="L19160" s="147">
        <v>4.0217740029017962E-9</v>
      </c>
      <c r="M19160" s="147">
        <v>2.5885705343668481E-2</v>
      </c>
      <c r="N19160" s="87">
        <v>4.5938912440361346</v>
      </c>
      <c r="O19160" s="88">
        <v>0.7359346410254044</v>
      </c>
      <c r="P19160" s="89">
        <v>160.19853364635199</v>
      </c>
    </row>
    <row r="19161" spans="1:16">
      <c r="A19161" s="75" t="s">
        <v>30988</v>
      </c>
      <c r="B19161" s="85">
        <v>19157</v>
      </c>
      <c r="C19161" s="85">
        <v>19879</v>
      </c>
      <c r="D19161" s="85">
        <v>19157</v>
      </c>
      <c r="E19161" s="86" t="s">
        <v>30989</v>
      </c>
      <c r="F19161" s="85" t="s">
        <v>55</v>
      </c>
      <c r="G19161" s="86" t="s">
        <v>22478</v>
      </c>
      <c r="H19161" s="85" t="s">
        <v>1</v>
      </c>
      <c r="I19161" s="85">
        <v>-1</v>
      </c>
      <c r="J19161" s="88">
        <v>0.75669426253321315</v>
      </c>
      <c r="K19161" s="146">
        <v>1.1773597832492873</v>
      </c>
      <c r="L19161" s="147">
        <v>3.8225752353338263E-9</v>
      </c>
      <c r="M19161" s="147">
        <v>2.0833861780631589E-2</v>
      </c>
      <c r="N19161" s="87">
        <v>4.0352729996529328</v>
      </c>
      <c r="O19161" s="88">
        <v>0.70170281109901866</v>
      </c>
      <c r="P19161" s="89">
        <v>173.89227721628029</v>
      </c>
    </row>
    <row r="19162" spans="1:16">
      <c r="A19162" s="75" t="s">
        <v>22479</v>
      </c>
      <c r="B19162" s="85">
        <v>19158</v>
      </c>
      <c r="C19162" s="85">
        <v>13671</v>
      </c>
      <c r="D19162" s="85">
        <v>19158</v>
      </c>
      <c r="E19162" s="86" t="s">
        <v>22480</v>
      </c>
      <c r="F19162" s="85" t="s">
        <v>55</v>
      </c>
      <c r="G19162" s="86" t="s">
        <v>22481</v>
      </c>
      <c r="H19162" s="85" t="s">
        <v>1</v>
      </c>
      <c r="I19162" s="85">
        <v>-1</v>
      </c>
      <c r="J19162" s="88">
        <v>0.65860892778491054</v>
      </c>
      <c r="K19162" s="146">
        <v>1.2590003730501507</v>
      </c>
      <c r="L19162" s="147">
        <v>3.8234585589505793E-9</v>
      </c>
      <c r="M19162" s="147">
        <v>2.808355638749449E-2</v>
      </c>
      <c r="N19162" s="87">
        <v>4.9658974075227809</v>
      </c>
      <c r="O19162" s="88">
        <v>0.59813270847197997</v>
      </c>
      <c r="P19162" s="89">
        <v>120.44805991478511</v>
      </c>
    </row>
    <row r="19163" spans="1:16">
      <c r="A19163" s="75" t="s">
        <v>30990</v>
      </c>
      <c r="B19163" s="85">
        <v>19159</v>
      </c>
      <c r="C19163" s="85">
        <v>19880</v>
      </c>
      <c r="D19163" s="85">
        <v>19159</v>
      </c>
      <c r="E19163" s="86" t="s">
        <v>30991</v>
      </c>
      <c r="F19163" s="85" t="s">
        <v>55</v>
      </c>
      <c r="G19163" s="86" t="s">
        <v>22481</v>
      </c>
      <c r="H19163" s="85" t="s">
        <v>1</v>
      </c>
      <c r="I19163" s="85">
        <v>-1</v>
      </c>
      <c r="J19163" s="88">
        <v>0.62087277995678058</v>
      </c>
      <c r="K19163" s="146">
        <v>1.2116102313304875</v>
      </c>
      <c r="L19163" s="147">
        <v>3.6242597913826019E-9</v>
      </c>
      <c r="M19163" s="147">
        <v>2.3031712824457571E-2</v>
      </c>
      <c r="N19163" s="87">
        <v>4.4072791631395756</v>
      </c>
      <c r="O19163" s="88">
        <v>0.5639008785455939</v>
      </c>
      <c r="P19163" s="89">
        <v>127.94761976091678</v>
      </c>
    </row>
    <row r="19164" spans="1:16">
      <c r="A19164" s="75" t="s">
        <v>22482</v>
      </c>
      <c r="B19164" s="85">
        <v>19160</v>
      </c>
      <c r="C19164" s="85">
        <v>13672</v>
      </c>
      <c r="D19164" s="85">
        <v>19160</v>
      </c>
      <c r="E19164" s="86" t="s">
        <v>22483</v>
      </c>
      <c r="F19164" s="85" t="s">
        <v>55</v>
      </c>
      <c r="G19164" s="86" t="s">
        <v>22484</v>
      </c>
      <c r="H19164" s="85" t="s">
        <v>1</v>
      </c>
      <c r="I19164" s="85">
        <v>1</v>
      </c>
      <c r="J19164" s="88">
        <v>0</v>
      </c>
      <c r="K19164" s="146">
        <v>0</v>
      </c>
      <c r="L19164" s="147">
        <v>0</v>
      </c>
      <c r="M19164" s="147">
        <v>0</v>
      </c>
      <c r="N19164" s="87">
        <v>0</v>
      </c>
      <c r="O19164" s="88">
        <v>0</v>
      </c>
      <c r="P19164" s="89" t="e">
        <v>#DIV/0!</v>
      </c>
    </row>
    <row r="19165" spans="1:16">
      <c r="A19165" s="75" t="s">
        <v>32287</v>
      </c>
      <c r="B19165" s="85">
        <v>19161</v>
      </c>
      <c r="C19165" s="85">
        <v>20766</v>
      </c>
      <c r="D19165" s="85">
        <v>19161</v>
      </c>
      <c r="E19165" s="86" t="s">
        <v>32288</v>
      </c>
      <c r="F19165" s="85" t="s">
        <v>55</v>
      </c>
      <c r="G19165" s="86" t="s">
        <v>22484</v>
      </c>
      <c r="H19165" s="85" t="s">
        <v>1</v>
      </c>
      <c r="I19165" s="85">
        <v>1</v>
      </c>
      <c r="J19165" s="88">
        <v>0</v>
      </c>
      <c r="K19165" s="146">
        <v>0</v>
      </c>
      <c r="L19165" s="147">
        <v>0</v>
      </c>
      <c r="M19165" s="147">
        <v>0</v>
      </c>
      <c r="N19165" s="87">
        <v>0</v>
      </c>
      <c r="O19165" s="88">
        <v>0</v>
      </c>
      <c r="P19165" s="89" t="e">
        <v>#DIV/0!</v>
      </c>
    </row>
    <row r="19166" spans="1:16">
      <c r="A19166" s="75" t="s">
        <v>22485</v>
      </c>
      <c r="B19166" s="85">
        <v>19162</v>
      </c>
      <c r="C19166" s="85">
        <v>13673</v>
      </c>
      <c r="D19166" s="85">
        <v>19162</v>
      </c>
      <c r="E19166" s="86" t="s">
        <v>22486</v>
      </c>
      <c r="F19166" s="85" t="s">
        <v>55</v>
      </c>
      <c r="G19166" s="86" t="s">
        <v>22487</v>
      </c>
      <c r="H19166" s="85" t="s">
        <v>1</v>
      </c>
      <c r="I19166" s="85">
        <v>1</v>
      </c>
      <c r="J19166" s="88">
        <v>0</v>
      </c>
      <c r="K19166" s="146">
        <v>0</v>
      </c>
      <c r="L19166" s="147">
        <v>0</v>
      </c>
      <c r="M19166" s="147">
        <v>0</v>
      </c>
      <c r="N19166" s="87">
        <v>0</v>
      </c>
      <c r="O19166" s="88">
        <v>0</v>
      </c>
      <c r="P19166" s="89" t="e">
        <v>#DIV/0!</v>
      </c>
    </row>
    <row r="19167" spans="1:16">
      <c r="A19167" s="75" t="s">
        <v>32289</v>
      </c>
      <c r="B19167" s="85">
        <v>19163</v>
      </c>
      <c r="C19167" s="85">
        <v>20767</v>
      </c>
      <c r="D19167" s="85">
        <v>19163</v>
      </c>
      <c r="E19167" s="86" t="s">
        <v>32290</v>
      </c>
      <c r="F19167" s="85" t="s">
        <v>55</v>
      </c>
      <c r="G19167" s="86" t="s">
        <v>22487</v>
      </c>
      <c r="H19167" s="85" t="s">
        <v>1</v>
      </c>
      <c r="I19167" s="85">
        <v>1</v>
      </c>
      <c r="J19167" s="88">
        <v>0</v>
      </c>
      <c r="K19167" s="146">
        <v>0</v>
      </c>
      <c r="L19167" s="147">
        <v>0</v>
      </c>
      <c r="M19167" s="147">
        <v>0</v>
      </c>
      <c r="N19167" s="87">
        <v>0</v>
      </c>
      <c r="O19167" s="88">
        <v>0</v>
      </c>
      <c r="P19167" s="89" t="e">
        <v>#DIV/0!</v>
      </c>
    </row>
    <row r="19168" spans="1:16">
      <c r="A19168" s="75" t="s">
        <v>22488</v>
      </c>
      <c r="B19168" s="85">
        <v>19164</v>
      </c>
      <c r="C19168" s="85">
        <v>13674</v>
      </c>
      <c r="D19168" s="85">
        <v>19164</v>
      </c>
      <c r="E19168" s="86" t="s">
        <v>22489</v>
      </c>
      <c r="F19168" s="85" t="s">
        <v>55</v>
      </c>
      <c r="G19168" s="86" t="s">
        <v>22490</v>
      </c>
      <c r="H19168" s="85" t="s">
        <v>260</v>
      </c>
      <c r="I19168" s="85">
        <v>-1</v>
      </c>
      <c r="J19168" s="88">
        <v>117647.5170213083</v>
      </c>
      <c r="K19168" s="146">
        <v>223894.45240605884</v>
      </c>
      <c r="L19168" s="147">
        <v>4.0416307432369902E-4</v>
      </c>
      <c r="M19168" s="147">
        <v>584.83085310838283</v>
      </c>
      <c r="N19168" s="87">
        <v>66593.855139916603</v>
      </c>
      <c r="O19168" s="88">
        <v>99479.779813082539</v>
      </c>
      <c r="P19168" s="89">
        <v>1493.8282158927602</v>
      </c>
    </row>
    <row r="19169" spans="1:16">
      <c r="A19169" s="75" t="s">
        <v>30998</v>
      </c>
      <c r="B19169" s="85">
        <v>19165</v>
      </c>
      <c r="C19169" s="85">
        <v>19885</v>
      </c>
      <c r="D19169" s="85">
        <v>19165</v>
      </c>
      <c r="E19169" s="86" t="s">
        <v>30999</v>
      </c>
      <c r="F19169" s="85" t="s">
        <v>429</v>
      </c>
      <c r="G19169" s="86" t="s">
        <v>22490</v>
      </c>
      <c r="H19169" s="85" t="s">
        <v>260</v>
      </c>
      <c r="I19169" s="85">
        <v>-1</v>
      </c>
      <c r="J19169" s="88">
        <v>379732.41589974379</v>
      </c>
      <c r="K19169" s="146">
        <v>238112.85028605009</v>
      </c>
      <c r="L19169" s="147">
        <v>1.1148020400296749E-3</v>
      </c>
      <c r="M19169" s="147">
        <v>1419.167651624947</v>
      </c>
      <c r="N19169" s="87">
        <v>168068.62263773629</v>
      </c>
      <c r="O19169" s="88">
        <v>374495.20443918119</v>
      </c>
      <c r="P19169" s="89">
        <v>2228.2279616605615</v>
      </c>
    </row>
    <row r="19170" spans="1:16">
      <c r="A19170" s="75" t="s">
        <v>31000</v>
      </c>
      <c r="B19170" s="85">
        <v>19166</v>
      </c>
      <c r="C19170" s="85">
        <v>19886</v>
      </c>
      <c r="D19170" s="85">
        <v>19166</v>
      </c>
      <c r="E19170" s="86" t="s">
        <v>30999</v>
      </c>
      <c r="F19170" s="85" t="s">
        <v>38</v>
      </c>
      <c r="G19170" s="86" t="s">
        <v>22490</v>
      </c>
      <c r="H19170" s="85" t="s">
        <v>260</v>
      </c>
      <c r="I19170" s="85">
        <v>-1</v>
      </c>
      <c r="J19170" s="88">
        <v>100765.9673281767</v>
      </c>
      <c r="K19170" s="146">
        <v>222978.60951928806</v>
      </c>
      <c r="L19170" s="147">
        <v>3.58389025285469E-4</v>
      </c>
      <c r="M19170" s="147">
        <v>531.08911451435938</v>
      </c>
      <c r="N19170" s="87">
        <v>60057.609299563817</v>
      </c>
      <c r="O19170" s="88">
        <v>81765.34232709583</v>
      </c>
      <c r="P19170" s="89">
        <v>1361.448503873258</v>
      </c>
    </row>
    <row r="19171" spans="1:16">
      <c r="A19171" s="75" t="s">
        <v>22491</v>
      </c>
      <c r="B19171" s="85">
        <v>19167</v>
      </c>
      <c r="C19171" s="85">
        <v>13675</v>
      </c>
      <c r="D19171" s="85">
        <v>19167</v>
      </c>
      <c r="E19171" s="86" t="s">
        <v>22492</v>
      </c>
      <c r="F19171" s="85" t="s">
        <v>55</v>
      </c>
      <c r="G19171" s="86" t="s">
        <v>22493</v>
      </c>
      <c r="H19171" s="85" t="s">
        <v>260</v>
      </c>
      <c r="I19171" s="85">
        <v>-1</v>
      </c>
      <c r="J19171" s="88">
        <v>51209.163496698988</v>
      </c>
      <c r="K19171" s="146">
        <v>110097.77877292683</v>
      </c>
      <c r="L19171" s="147">
        <v>1.8012514167256409E-4</v>
      </c>
      <c r="M19171" s="147">
        <v>156.32608248883301</v>
      </c>
      <c r="N19171" s="87">
        <v>17862.003596824499</v>
      </c>
      <c r="O19171" s="88">
        <v>42012.135993703072</v>
      </c>
      <c r="P19171" s="89">
        <v>2352.0393871811771</v>
      </c>
    </row>
    <row r="19172" spans="1:16">
      <c r="A19172" s="75" t="s">
        <v>31001</v>
      </c>
      <c r="B19172" s="85">
        <v>19168</v>
      </c>
      <c r="C19172" s="85">
        <v>19887</v>
      </c>
      <c r="D19172" s="85">
        <v>19168</v>
      </c>
      <c r="E19172" s="86" t="s">
        <v>31002</v>
      </c>
      <c r="F19172" s="85" t="s">
        <v>32</v>
      </c>
      <c r="G19172" s="86" t="s">
        <v>22493</v>
      </c>
      <c r="H19172" s="85" t="s">
        <v>260</v>
      </c>
      <c r="I19172" s="85">
        <v>-1</v>
      </c>
      <c r="J19172" s="88">
        <v>184939.15187328891</v>
      </c>
      <c r="K19172" s="146">
        <v>119503.94796631501</v>
      </c>
      <c r="L19172" s="147">
        <v>5.4013909563520529E-4</v>
      </c>
      <c r="M19172" s="147">
        <v>333.1197151832406</v>
      </c>
      <c r="N19172" s="87">
        <v>40433.466486522317</v>
      </c>
      <c r="O19172" s="88">
        <v>182580.73405534681</v>
      </c>
      <c r="P19172" s="89">
        <v>4515.5844878204152</v>
      </c>
    </row>
    <row r="19173" spans="1:16">
      <c r="A19173" s="75" t="s">
        <v>31003</v>
      </c>
      <c r="B19173" s="85">
        <v>19169</v>
      </c>
      <c r="C19173" s="85">
        <v>19888</v>
      </c>
      <c r="D19173" s="85">
        <v>19169</v>
      </c>
      <c r="E19173" s="86" t="s">
        <v>31002</v>
      </c>
      <c r="F19173" s="85" t="s">
        <v>38</v>
      </c>
      <c r="G19173" s="86" t="s">
        <v>22493</v>
      </c>
      <c r="H19173" s="85" t="s">
        <v>260</v>
      </c>
      <c r="I19173" s="85">
        <v>-1</v>
      </c>
      <c r="J19173" s="88">
        <v>50074.019108224609</v>
      </c>
      <c r="K19173" s="146">
        <v>110017.93609660158</v>
      </c>
      <c r="L19173" s="147">
        <v>1.770692241138017E-4</v>
      </c>
      <c r="M19173" s="147">
        <v>154.8253996389557</v>
      </c>
      <c r="N19173" s="87">
        <v>17670.409551614961</v>
      </c>
      <c r="O19173" s="88">
        <v>40818.943223536669</v>
      </c>
      <c r="P19173" s="89">
        <v>2310.0168167752558</v>
      </c>
    </row>
    <row r="19174" spans="1:16">
      <c r="A19174" s="75" t="s">
        <v>22494</v>
      </c>
      <c r="B19174" s="85">
        <v>19170</v>
      </c>
      <c r="C19174" s="85">
        <v>13676</v>
      </c>
      <c r="D19174" s="85">
        <v>19170</v>
      </c>
      <c r="E19174" s="86" t="s">
        <v>22495</v>
      </c>
      <c r="F19174" s="85" t="s">
        <v>55</v>
      </c>
      <c r="G19174" s="86" t="s">
        <v>22496</v>
      </c>
      <c r="H19174" s="85" t="s">
        <v>260</v>
      </c>
      <c r="I19174" s="85">
        <v>-1</v>
      </c>
      <c r="J19174" s="88">
        <v>9261.2066891405339</v>
      </c>
      <c r="K19174" s="146">
        <v>21714.914112498209</v>
      </c>
      <c r="L19174" s="147">
        <v>3.3415403291756623E-5</v>
      </c>
      <c r="M19174" s="147">
        <v>41.459622626251161</v>
      </c>
      <c r="N19174" s="87">
        <v>4647.5167715390016</v>
      </c>
      <c r="O19174" s="88">
        <v>7044.8707429387896</v>
      </c>
      <c r="P19174" s="89">
        <v>1515.835464237801</v>
      </c>
    </row>
    <row r="19175" spans="1:16">
      <c r="A19175" s="75" t="s">
        <v>31004</v>
      </c>
      <c r="B19175" s="85">
        <v>19171</v>
      </c>
      <c r="C19175" s="85">
        <v>19889</v>
      </c>
      <c r="D19175" s="85">
        <v>19171</v>
      </c>
      <c r="E19175" s="86" t="s">
        <v>31005</v>
      </c>
      <c r="F19175" s="85" t="s">
        <v>32</v>
      </c>
      <c r="G19175" s="86" t="s">
        <v>22496</v>
      </c>
      <c r="H19175" s="85" t="s">
        <v>260</v>
      </c>
      <c r="I19175" s="85">
        <v>-1</v>
      </c>
      <c r="J19175" s="88">
        <v>30867.905653753289</v>
      </c>
      <c r="K19175" s="146">
        <v>20410.04301247617</v>
      </c>
      <c r="L19175" s="147">
        <v>9.0848145110985655E-5</v>
      </c>
      <c r="M19175" s="147">
        <v>86.183417070446538</v>
      </c>
      <c r="N19175" s="87">
        <v>10087.353358447879</v>
      </c>
      <c r="O19175" s="88">
        <v>30417.865554231419</v>
      </c>
      <c r="P19175" s="89">
        <v>3015.4456251656238</v>
      </c>
    </row>
    <row r="19176" spans="1:16">
      <c r="A19176" s="75" t="s">
        <v>31006</v>
      </c>
      <c r="B19176" s="85">
        <v>19172</v>
      </c>
      <c r="C19176" s="85">
        <v>19890</v>
      </c>
      <c r="D19176" s="85">
        <v>19172</v>
      </c>
      <c r="E19176" s="86" t="s">
        <v>31005</v>
      </c>
      <c r="F19176" s="85" t="s">
        <v>38</v>
      </c>
      <c r="G19176" s="86" t="s">
        <v>22496</v>
      </c>
      <c r="H19176" s="85" t="s">
        <v>260</v>
      </c>
      <c r="I19176" s="85">
        <v>-1</v>
      </c>
      <c r="J19176" s="88">
        <v>9077.801879337756</v>
      </c>
      <c r="K19176" s="146">
        <v>21725.99029013684</v>
      </c>
      <c r="L19176" s="147">
        <v>3.2927895176469767E-5</v>
      </c>
      <c r="M19176" s="147">
        <v>41.079992261282882</v>
      </c>
      <c r="N19176" s="87">
        <v>4601.3416387149546</v>
      </c>
      <c r="O19176" s="88">
        <v>6846.4730295765112</v>
      </c>
      <c r="P19176" s="89">
        <v>1487.9297316181392</v>
      </c>
    </row>
    <row r="19177" spans="1:16">
      <c r="A19177" s="75" t="s">
        <v>22497</v>
      </c>
      <c r="B19177" s="85">
        <v>19173</v>
      </c>
      <c r="C19177" s="85">
        <v>13677</v>
      </c>
      <c r="D19177" s="85">
        <v>19173</v>
      </c>
      <c r="E19177" s="86" t="s">
        <v>22498</v>
      </c>
      <c r="F19177" s="85" t="s">
        <v>55</v>
      </c>
      <c r="G19177" s="86" t="s">
        <v>22499</v>
      </c>
      <c r="H19177" s="85" t="s">
        <v>260</v>
      </c>
      <c r="I19177" s="85">
        <v>-1</v>
      </c>
      <c r="J19177" s="88">
        <v>645.32738391405871</v>
      </c>
      <c r="K19177" s="146">
        <v>1393.375416123763</v>
      </c>
      <c r="L19177" s="147">
        <v>2.2824493666552059E-6</v>
      </c>
      <c r="M19177" s="147">
        <v>5.9189081284018439</v>
      </c>
      <c r="N19177" s="87">
        <v>663.20135232323116</v>
      </c>
      <c r="O19177" s="88">
        <v>531.48501960583803</v>
      </c>
      <c r="P19177" s="89">
        <v>801.39314816535955</v>
      </c>
    </row>
    <row r="19178" spans="1:16">
      <c r="A19178" s="75" t="s">
        <v>31007</v>
      </c>
      <c r="B19178" s="85">
        <v>19174</v>
      </c>
      <c r="C19178" s="85">
        <v>19891</v>
      </c>
      <c r="D19178" s="85">
        <v>19174</v>
      </c>
      <c r="E19178" s="86" t="s">
        <v>31008</v>
      </c>
      <c r="F19178" s="85" t="s">
        <v>32</v>
      </c>
      <c r="G19178" s="86" t="s">
        <v>22499</v>
      </c>
      <c r="H19178" s="85" t="s">
        <v>260</v>
      </c>
      <c r="I19178" s="85">
        <v>-1</v>
      </c>
      <c r="J19178" s="88">
        <v>2188.2890613298682</v>
      </c>
      <c r="K19178" s="146">
        <v>1436.0988767452998</v>
      </c>
      <c r="L19178" s="147">
        <v>6.4422947457956308E-6</v>
      </c>
      <c r="M19178" s="147">
        <v>8.4735644842990698</v>
      </c>
      <c r="N19178" s="87">
        <v>985.76083630741459</v>
      </c>
      <c r="O19178" s="88">
        <v>2158.1742110917439</v>
      </c>
      <c r="P19178" s="89">
        <v>2189.3487056922459</v>
      </c>
    </row>
    <row r="19179" spans="1:16">
      <c r="A19179" s="75" t="s">
        <v>31009</v>
      </c>
      <c r="B19179" s="85">
        <v>19175</v>
      </c>
      <c r="C19179" s="85">
        <v>19892</v>
      </c>
      <c r="D19179" s="85">
        <v>19175</v>
      </c>
      <c r="E19179" s="86" t="s">
        <v>31008</v>
      </c>
      <c r="F19179" s="85" t="s">
        <v>38</v>
      </c>
      <c r="G19179" s="86" t="s">
        <v>22499</v>
      </c>
      <c r="H19179" s="85" t="s">
        <v>260</v>
      </c>
      <c r="I19179" s="85">
        <v>-1</v>
      </c>
      <c r="J19179" s="88">
        <v>632.23021467766262</v>
      </c>
      <c r="K19179" s="146">
        <v>1393.0127652541321</v>
      </c>
      <c r="L19179" s="147">
        <v>2.2471392227123621E-6</v>
      </c>
      <c r="M19179" s="147">
        <v>5.8972233599958974</v>
      </c>
      <c r="N19179" s="87">
        <v>660.46336069817653</v>
      </c>
      <c r="O19179" s="88">
        <v>517.6771435271595</v>
      </c>
      <c r="P19179" s="89">
        <v>783.80902610543365</v>
      </c>
    </row>
    <row r="19180" spans="1:16">
      <c r="A19180" s="75" t="s">
        <v>22500</v>
      </c>
      <c r="B19180" s="85">
        <v>19176</v>
      </c>
      <c r="C19180" s="85">
        <v>13678</v>
      </c>
      <c r="D19180" s="85">
        <v>19176</v>
      </c>
      <c r="E19180" s="86" t="s">
        <v>22501</v>
      </c>
      <c r="F19180" s="85" t="s">
        <v>55</v>
      </c>
      <c r="G19180" s="86" t="s">
        <v>22502</v>
      </c>
      <c r="H19180" s="85" t="s">
        <v>1</v>
      </c>
      <c r="I19180" s="85">
        <v>-1</v>
      </c>
      <c r="J19180" s="88">
        <v>1.178916298419572E-2</v>
      </c>
      <c r="K19180" s="146">
        <v>2.7128794653107937E-2</v>
      </c>
      <c r="L19180" s="147">
        <v>3.8522973021538798E-11</v>
      </c>
      <c r="M19180" s="147">
        <v>4.8107422314245218E-5</v>
      </c>
      <c r="N19180" s="87">
        <v>5.3596410698776584E-3</v>
      </c>
      <c r="O19180" s="88">
        <v>1.107211106812624E-2</v>
      </c>
      <c r="P19180" s="89">
        <v>2065.8307009314294</v>
      </c>
    </row>
    <row r="19181" spans="1:16">
      <c r="A19181" s="75" t="s">
        <v>31010</v>
      </c>
      <c r="B19181" s="85">
        <v>19177</v>
      </c>
      <c r="C19181" s="85">
        <v>19893</v>
      </c>
      <c r="D19181" s="85">
        <v>19177</v>
      </c>
      <c r="E19181" s="86" t="s">
        <v>31011</v>
      </c>
      <c r="F19181" s="85" t="s">
        <v>38</v>
      </c>
      <c r="G19181" s="86" t="s">
        <v>22502</v>
      </c>
      <c r="H19181" s="85" t="s">
        <v>1</v>
      </c>
      <c r="I19181" s="85">
        <v>-1</v>
      </c>
      <c r="J19181" s="88">
        <v>1.1794447080763571E-2</v>
      </c>
      <c r="K19181" s="146">
        <v>2.7135532449673361E-2</v>
      </c>
      <c r="L19181" s="147">
        <v>3.8538699360541807E-11</v>
      </c>
      <c r="M19181" s="147">
        <v>4.8100050427154392E-5</v>
      </c>
      <c r="N19181" s="87">
        <v>5.3590335094051327E-3</v>
      </c>
      <c r="O19181" s="88">
        <v>1.1077622907860719E-2</v>
      </c>
      <c r="P19181" s="89">
        <v>2067.0934205616427</v>
      </c>
    </row>
    <row r="19182" spans="1:16">
      <c r="A19182" s="75" t="s">
        <v>31012</v>
      </c>
      <c r="B19182" s="85">
        <v>19178</v>
      </c>
      <c r="C19182" s="85">
        <v>19894</v>
      </c>
      <c r="D19182" s="85">
        <v>19178</v>
      </c>
      <c r="E19182" s="86" t="s">
        <v>31011</v>
      </c>
      <c r="F19182" s="85" t="s">
        <v>240</v>
      </c>
      <c r="G19182" s="86" t="s">
        <v>22502</v>
      </c>
      <c r="H19182" s="85" t="s">
        <v>1</v>
      </c>
      <c r="I19182" s="85">
        <v>-1</v>
      </c>
      <c r="J19182" s="88">
        <v>9.9866822611056651E-3</v>
      </c>
      <c r="K19182" s="146">
        <v>2.483043612213217E-2</v>
      </c>
      <c r="L19182" s="147">
        <v>3.3158494433069778E-11</v>
      </c>
      <c r="M19182" s="147">
        <v>5.0622078169485503E-5</v>
      </c>
      <c r="N19182" s="87">
        <v>5.5668886146135761E-3</v>
      </c>
      <c r="O19182" s="88">
        <v>9.1919439018781791E-3</v>
      </c>
      <c r="P19182" s="89">
        <v>1651.1815734463432</v>
      </c>
    </row>
    <row r="19183" spans="1:16">
      <c r="A19183" s="75" t="s">
        <v>22503</v>
      </c>
      <c r="B19183" s="85">
        <v>19179</v>
      </c>
      <c r="C19183" s="85">
        <v>13679</v>
      </c>
      <c r="D19183" s="85">
        <v>19179</v>
      </c>
      <c r="E19183" s="86" t="s">
        <v>22504</v>
      </c>
      <c r="F19183" s="85" t="s">
        <v>55</v>
      </c>
      <c r="G19183" s="86" t="s">
        <v>22505</v>
      </c>
      <c r="H19183" s="85" t="s">
        <v>1042</v>
      </c>
      <c r="I19183" s="85">
        <v>-1</v>
      </c>
      <c r="J19183" s="88">
        <v>4.0480017880431154</v>
      </c>
      <c r="K19183" s="146">
        <v>12.042471696303011</v>
      </c>
      <c r="L19183" s="147">
        <v>1.6986172066117551E-8</v>
      </c>
      <c r="M19183" s="147">
        <v>0.22028476169905681</v>
      </c>
      <c r="N19183" s="87">
        <v>24.26406224310572</v>
      </c>
      <c r="O19183" s="88">
        <v>3.5503556140380712</v>
      </c>
      <c r="P19183" s="89">
        <v>146.32156719952582</v>
      </c>
    </row>
    <row r="19184" spans="1:16">
      <c r="A19184" s="75" t="s">
        <v>31013</v>
      </c>
      <c r="B19184" s="85">
        <v>19180</v>
      </c>
      <c r="C19184" s="85">
        <v>19895</v>
      </c>
      <c r="D19184" s="85">
        <v>19180</v>
      </c>
      <c r="E19184" s="86" t="s">
        <v>31014</v>
      </c>
      <c r="F19184" s="85" t="s">
        <v>32</v>
      </c>
      <c r="G19184" s="86" t="s">
        <v>22505</v>
      </c>
      <c r="H19184" s="85" t="s">
        <v>1042</v>
      </c>
      <c r="I19184" s="85">
        <v>-1</v>
      </c>
      <c r="J19184" s="88">
        <v>2.8065661176975998</v>
      </c>
      <c r="K19184" s="146">
        <v>7.7251562904501974</v>
      </c>
      <c r="L19184" s="147">
        <v>1.0756552532982989E-8</v>
      </c>
      <c r="M19184" s="147">
        <v>0.119772673588644</v>
      </c>
      <c r="N19184" s="87">
        <v>12.938321498204241</v>
      </c>
      <c r="O19184" s="88">
        <v>2.6996887026730718</v>
      </c>
      <c r="P19184" s="89">
        <v>208.65834127307565</v>
      </c>
    </row>
    <row r="19185" spans="1:16">
      <c r="A19185" s="75" t="s">
        <v>31015</v>
      </c>
      <c r="B19185" s="85">
        <v>19181</v>
      </c>
      <c r="C19185" s="85">
        <v>19896</v>
      </c>
      <c r="D19185" s="85">
        <v>19181</v>
      </c>
      <c r="E19185" s="86" t="s">
        <v>31014</v>
      </c>
      <c r="F19185" s="85" t="s">
        <v>38</v>
      </c>
      <c r="G19185" s="86" t="s">
        <v>22505</v>
      </c>
      <c r="H19185" s="85" t="s">
        <v>1042</v>
      </c>
      <c r="I19185" s="85">
        <v>-1</v>
      </c>
      <c r="J19185" s="88">
        <v>2.8435031438266791</v>
      </c>
      <c r="K19185" s="146">
        <v>10.553240827492376</v>
      </c>
      <c r="L19185" s="147">
        <v>1.062520765945191E-8</v>
      </c>
      <c r="M19185" s="147">
        <v>5.8477628513491572E-2</v>
      </c>
      <c r="N19185" s="87">
        <v>6.3736920966193829</v>
      </c>
      <c r="O19185" s="88">
        <v>2.4553727542339439</v>
      </c>
      <c r="P19185" s="89">
        <v>385.23554589909946</v>
      </c>
    </row>
    <row r="19186" spans="1:16">
      <c r="A19186" s="75" t="s">
        <v>3047</v>
      </c>
      <c r="B19186" s="85">
        <v>19182</v>
      </c>
      <c r="C19186" s="85">
        <v>1608</v>
      </c>
      <c r="D19186" s="85">
        <v>19182</v>
      </c>
      <c r="E19186" s="86" t="s">
        <v>3010</v>
      </c>
      <c r="F19186" s="85" t="s">
        <v>32</v>
      </c>
      <c r="G19186" s="86" t="s">
        <v>3048</v>
      </c>
      <c r="H19186" s="85" t="s">
        <v>1</v>
      </c>
      <c r="I19186" s="85">
        <v>-1</v>
      </c>
      <c r="J19186" s="88">
        <v>0</v>
      </c>
      <c r="K19186" s="146">
        <v>0</v>
      </c>
      <c r="L19186" s="147">
        <v>0</v>
      </c>
      <c r="M19186" s="147">
        <v>0</v>
      </c>
      <c r="N19186" s="87">
        <v>0</v>
      </c>
      <c r="O19186" s="88">
        <v>0</v>
      </c>
      <c r="P19186" s="89" t="e">
        <v>#DIV/0!</v>
      </c>
    </row>
    <row r="19187" spans="1:16">
      <c r="A19187" s="75" t="s">
        <v>3057</v>
      </c>
      <c r="B19187" s="85">
        <v>19183</v>
      </c>
      <c r="C19187" s="85">
        <v>1617</v>
      </c>
      <c r="D19187" s="85">
        <v>19183</v>
      </c>
      <c r="E19187" s="86" t="s">
        <v>3010</v>
      </c>
      <c r="F19187" s="85" t="s">
        <v>235</v>
      </c>
      <c r="G19187" s="86" t="s">
        <v>3048</v>
      </c>
      <c r="H19187" s="85" t="s">
        <v>1</v>
      </c>
      <c r="I19187" s="85">
        <v>-1</v>
      </c>
      <c r="J19187" s="88">
        <v>0</v>
      </c>
      <c r="K19187" s="146">
        <v>0</v>
      </c>
      <c r="L19187" s="147">
        <v>0</v>
      </c>
      <c r="M19187" s="147">
        <v>0</v>
      </c>
      <c r="N19187" s="87">
        <v>0</v>
      </c>
      <c r="O19187" s="88">
        <v>0</v>
      </c>
      <c r="P19187" s="89" t="e">
        <v>#DIV/0!</v>
      </c>
    </row>
    <row r="19188" spans="1:16">
      <c r="A19188" s="75" t="s">
        <v>3069</v>
      </c>
      <c r="B19188" s="85">
        <v>19184</v>
      </c>
      <c r="C19188" s="85">
        <v>1627</v>
      </c>
      <c r="D19188" s="85">
        <v>19184</v>
      </c>
      <c r="E19188" s="86" t="s">
        <v>3010</v>
      </c>
      <c r="F19188" s="85" t="s">
        <v>31</v>
      </c>
      <c r="G19188" s="86" t="s">
        <v>3048</v>
      </c>
      <c r="H19188" s="85" t="s">
        <v>1</v>
      </c>
      <c r="I19188" s="85">
        <v>-1</v>
      </c>
      <c r="J19188" s="88">
        <v>0</v>
      </c>
      <c r="K19188" s="146">
        <v>0</v>
      </c>
      <c r="L19188" s="147">
        <v>0</v>
      </c>
      <c r="M19188" s="147">
        <v>0</v>
      </c>
      <c r="N19188" s="87">
        <v>0</v>
      </c>
      <c r="O19188" s="88">
        <v>0</v>
      </c>
      <c r="P19188" s="89" t="e">
        <v>#DIV/0!</v>
      </c>
    </row>
    <row r="19189" spans="1:16">
      <c r="A19189" s="75" t="s">
        <v>3092</v>
      </c>
      <c r="B19189" s="85">
        <v>19185</v>
      </c>
      <c r="C19189" s="85">
        <v>1649</v>
      </c>
      <c r="D19189" s="85">
        <v>19185</v>
      </c>
      <c r="E19189" s="86" t="s">
        <v>3010</v>
      </c>
      <c r="F19189" s="85" t="s">
        <v>38</v>
      </c>
      <c r="G19189" s="86" t="s">
        <v>3048</v>
      </c>
      <c r="H19189" s="85" t="s">
        <v>1</v>
      </c>
      <c r="I19189" s="85">
        <v>-1</v>
      </c>
      <c r="J19189" s="88">
        <v>0</v>
      </c>
      <c r="K19189" s="146">
        <v>0</v>
      </c>
      <c r="L19189" s="147">
        <v>0</v>
      </c>
      <c r="M19189" s="147">
        <v>0</v>
      </c>
      <c r="N19189" s="87">
        <v>0</v>
      </c>
      <c r="O19189" s="88">
        <v>0</v>
      </c>
      <c r="P19189" s="89" t="e">
        <v>#DIV/0!</v>
      </c>
    </row>
    <row r="19190" spans="1:16">
      <c r="A19190" s="75" t="s">
        <v>3107</v>
      </c>
      <c r="B19190" s="85">
        <v>19186</v>
      </c>
      <c r="C19190" s="85">
        <v>1664</v>
      </c>
      <c r="D19190" s="85">
        <v>19186</v>
      </c>
      <c r="E19190" s="86" t="s">
        <v>3010</v>
      </c>
      <c r="F19190" s="85" t="s">
        <v>139</v>
      </c>
      <c r="G19190" s="86" t="s">
        <v>3048</v>
      </c>
      <c r="H19190" s="85" t="s">
        <v>1</v>
      </c>
      <c r="I19190" s="85">
        <v>-1</v>
      </c>
      <c r="J19190" s="88">
        <v>0</v>
      </c>
      <c r="K19190" s="146">
        <v>0</v>
      </c>
      <c r="L19190" s="147">
        <v>0</v>
      </c>
      <c r="M19190" s="147">
        <v>0</v>
      </c>
      <c r="N19190" s="87">
        <v>0</v>
      </c>
      <c r="O19190" s="88">
        <v>0</v>
      </c>
      <c r="P19190" s="89" t="e">
        <v>#DIV/0!</v>
      </c>
    </row>
    <row r="19191" spans="1:16">
      <c r="A19191" s="75" t="s">
        <v>22506</v>
      </c>
      <c r="B19191" s="85">
        <v>19187</v>
      </c>
      <c r="C19191" s="85">
        <v>13680</v>
      </c>
      <c r="D19191" s="85">
        <v>19187</v>
      </c>
      <c r="E19191" s="86" t="s">
        <v>22507</v>
      </c>
      <c r="F19191" s="85" t="s">
        <v>55</v>
      </c>
      <c r="G19191" s="86" t="s">
        <v>3048</v>
      </c>
      <c r="H19191" s="85" t="s">
        <v>1</v>
      </c>
      <c r="I19191" s="85">
        <v>-1</v>
      </c>
      <c r="J19191" s="88">
        <v>1.3163372705508929</v>
      </c>
      <c r="K19191" s="146">
        <v>2.6908880678019491</v>
      </c>
      <c r="L19191" s="147">
        <v>4.4357327876186994E-9</v>
      </c>
      <c r="M19191" s="147">
        <v>6.7102118973398238E-3</v>
      </c>
      <c r="N19191" s="87">
        <v>0.76858732248573058</v>
      </c>
      <c r="O19191" s="88">
        <v>1.3112252904278481</v>
      </c>
      <c r="P19191" s="89">
        <v>1706.0199304187613</v>
      </c>
    </row>
    <row r="19192" spans="1:16">
      <c r="A19192" s="75" t="s">
        <v>31016</v>
      </c>
      <c r="B19192" s="85">
        <v>19188</v>
      </c>
      <c r="C19192" s="85">
        <v>19897</v>
      </c>
      <c r="D19192" s="85">
        <v>19188</v>
      </c>
      <c r="E19192" s="86" t="s">
        <v>31017</v>
      </c>
      <c r="F19192" s="85" t="s">
        <v>55</v>
      </c>
      <c r="G19192" s="86" t="s">
        <v>3048</v>
      </c>
      <c r="H19192" s="85" t="s">
        <v>1</v>
      </c>
      <c r="I19192" s="85">
        <v>-1</v>
      </c>
      <c r="J19192" s="88">
        <v>2.402462923539872</v>
      </c>
      <c r="K19192" s="146">
        <v>4.967073501658648</v>
      </c>
      <c r="L19192" s="147">
        <v>7.9603527062552901E-9</v>
      </c>
      <c r="M19192" s="147">
        <v>3.116037023533305E-3</v>
      </c>
      <c r="N19192" s="87">
        <v>0.39452720341506242</v>
      </c>
      <c r="O19192" s="88">
        <v>2.3994421621690152</v>
      </c>
      <c r="P19192" s="89">
        <v>6081.8167705527812</v>
      </c>
    </row>
    <row r="19193" spans="1:16">
      <c r="A19193" s="75" t="s">
        <v>22508</v>
      </c>
      <c r="B19193" s="85">
        <v>19189</v>
      </c>
      <c r="C19193" s="85">
        <v>13681</v>
      </c>
      <c r="D19193" s="85">
        <v>19189</v>
      </c>
      <c r="E19193" s="86" t="s">
        <v>22509</v>
      </c>
      <c r="F19193" s="85" t="s">
        <v>55</v>
      </c>
      <c r="G19193" s="86" t="s">
        <v>22510</v>
      </c>
      <c r="H19193" s="85" t="s">
        <v>1</v>
      </c>
      <c r="I19193" s="85">
        <v>1</v>
      </c>
      <c r="J19193" s="88">
        <v>0</v>
      </c>
      <c r="K19193" s="146">
        <v>0</v>
      </c>
      <c r="L19193" s="147">
        <v>0</v>
      </c>
      <c r="M19193" s="147">
        <v>0</v>
      </c>
      <c r="N19193" s="87">
        <v>0</v>
      </c>
      <c r="O19193" s="88">
        <v>0</v>
      </c>
      <c r="P19193" s="89" t="e">
        <v>#DIV/0!</v>
      </c>
    </row>
    <row r="19194" spans="1:16">
      <c r="A19194" s="75" t="s">
        <v>32291</v>
      </c>
      <c r="B19194" s="85">
        <v>19190</v>
      </c>
      <c r="C19194" s="85">
        <v>20768</v>
      </c>
      <c r="D19194" s="85">
        <v>19190</v>
      </c>
      <c r="E19194" s="86" t="s">
        <v>32292</v>
      </c>
      <c r="F19194" s="85" t="s">
        <v>55</v>
      </c>
      <c r="G19194" s="86" t="s">
        <v>22510</v>
      </c>
      <c r="H19194" s="85" t="s">
        <v>1</v>
      </c>
      <c r="I19194" s="85">
        <v>1</v>
      </c>
      <c r="J19194" s="88">
        <v>0</v>
      </c>
      <c r="K19194" s="146">
        <v>0</v>
      </c>
      <c r="L19194" s="147">
        <v>0</v>
      </c>
      <c r="M19194" s="147">
        <v>0</v>
      </c>
      <c r="N19194" s="87">
        <v>0</v>
      </c>
      <c r="O19194" s="88">
        <v>0</v>
      </c>
      <c r="P19194" s="89" t="e">
        <v>#DIV/0!</v>
      </c>
    </row>
    <row r="19195" spans="1:16">
      <c r="A19195" s="75" t="s">
        <v>22511</v>
      </c>
      <c r="B19195" s="85">
        <v>19191</v>
      </c>
      <c r="C19195" s="85">
        <v>13682</v>
      </c>
      <c r="D19195" s="85">
        <v>19191</v>
      </c>
      <c r="E19195" s="86" t="s">
        <v>22512</v>
      </c>
      <c r="F19195" s="85" t="s">
        <v>55</v>
      </c>
      <c r="G19195" s="86" t="s">
        <v>22513</v>
      </c>
      <c r="H19195" s="85" t="s">
        <v>1</v>
      </c>
      <c r="I19195" s="85">
        <v>1</v>
      </c>
      <c r="J19195" s="88">
        <v>0.1236042748060564</v>
      </c>
      <c r="K19195" s="146">
        <v>0.13297488875096011</v>
      </c>
      <c r="L19195" s="147">
        <v>5.1358744894302334E-10</v>
      </c>
      <c r="M19195" s="147">
        <v>1.923700212077677E-2</v>
      </c>
      <c r="N19195" s="87">
        <v>2.8907641484242461</v>
      </c>
      <c r="O19195" s="88">
        <v>0.10354138467942089</v>
      </c>
      <c r="P19195" s="89">
        <v>35.817998066656955</v>
      </c>
    </row>
    <row r="19196" spans="1:16">
      <c r="A19196" s="75" t="s">
        <v>31021</v>
      </c>
      <c r="B19196" s="85">
        <v>19192</v>
      </c>
      <c r="C19196" s="85">
        <v>19900</v>
      </c>
      <c r="D19196" s="85">
        <v>19192</v>
      </c>
      <c r="E19196" s="86" t="s">
        <v>31022</v>
      </c>
      <c r="F19196" s="85" t="s">
        <v>509</v>
      </c>
      <c r="G19196" s="86" t="s">
        <v>22513</v>
      </c>
      <c r="H19196" s="85" t="s">
        <v>1</v>
      </c>
      <c r="I19196" s="85">
        <v>1</v>
      </c>
      <c r="J19196" s="88">
        <v>4.0286373656132017E-2</v>
      </c>
      <c r="K19196" s="146">
        <v>3.4170595100812558E-2</v>
      </c>
      <c r="L19196" s="147">
        <v>1.4601447785665261E-10</v>
      </c>
      <c r="M19196" s="147">
        <v>5.172515962468917E-3</v>
      </c>
      <c r="N19196" s="87">
        <v>0.6869982046247135</v>
      </c>
      <c r="O19196" s="88">
        <v>3.6073124381613857E-2</v>
      </c>
      <c r="P19196" s="89">
        <v>52.508324095722379</v>
      </c>
    </row>
    <row r="19197" spans="1:16">
      <c r="A19197" s="75" t="s">
        <v>31023</v>
      </c>
      <c r="B19197" s="85">
        <v>19193</v>
      </c>
      <c r="C19197" s="85">
        <v>19901</v>
      </c>
      <c r="D19197" s="85">
        <v>19193</v>
      </c>
      <c r="E19197" s="86" t="s">
        <v>31022</v>
      </c>
      <c r="F19197" s="85" t="s">
        <v>32</v>
      </c>
      <c r="G19197" s="86" t="s">
        <v>22513</v>
      </c>
      <c r="H19197" s="85" t="s">
        <v>1</v>
      </c>
      <c r="I19197" s="85">
        <v>1</v>
      </c>
      <c r="J19197" s="88">
        <v>0.33262175270799632</v>
      </c>
      <c r="K19197" s="146">
        <v>0.46924624399933268</v>
      </c>
      <c r="L19197" s="147">
        <v>5.0794532253682629E-9</v>
      </c>
      <c r="M19197" s="147">
        <v>3.9453366412493272E-2</v>
      </c>
      <c r="N19197" s="87">
        <v>5.5947256097962574</v>
      </c>
      <c r="O19197" s="88">
        <v>0.24935311216589021</v>
      </c>
      <c r="P19197" s="89">
        <v>44.569319311974425</v>
      </c>
    </row>
    <row r="19198" spans="1:16">
      <c r="A19198" s="75" t="s">
        <v>31024</v>
      </c>
      <c r="B19198" s="85">
        <v>19194</v>
      </c>
      <c r="C19198" s="85">
        <v>19902</v>
      </c>
      <c r="D19198" s="85">
        <v>19194</v>
      </c>
      <c r="E19198" s="86" t="s">
        <v>31022</v>
      </c>
      <c r="F19198" s="85" t="s">
        <v>1084</v>
      </c>
      <c r="G19198" s="86" t="s">
        <v>22513</v>
      </c>
      <c r="H19198" s="85" t="s">
        <v>1</v>
      </c>
      <c r="I19198" s="85">
        <v>1</v>
      </c>
      <c r="J19198" s="88">
        <v>9.8747399287785309E-2</v>
      </c>
      <c r="K19198" s="146">
        <v>8.7597781749885945E-2</v>
      </c>
      <c r="L19198" s="147">
        <v>3.7006032156472498E-10</v>
      </c>
      <c r="M19198" s="147">
        <v>1.897444858235825E-2</v>
      </c>
      <c r="N19198" s="87">
        <v>3.15203395546895</v>
      </c>
      <c r="O19198" s="88">
        <v>8.1855046284396549E-2</v>
      </c>
      <c r="P19198" s="89">
        <v>25.968960817307693</v>
      </c>
    </row>
    <row r="19199" spans="1:16">
      <c r="A19199" s="75" t="s">
        <v>31025</v>
      </c>
      <c r="B19199" s="85">
        <v>19195</v>
      </c>
      <c r="C19199" s="85">
        <v>19903</v>
      </c>
      <c r="D19199" s="85">
        <v>19195</v>
      </c>
      <c r="E19199" s="86" t="s">
        <v>31022</v>
      </c>
      <c r="F19199" s="85" t="s">
        <v>38</v>
      </c>
      <c r="G19199" s="86" t="s">
        <v>22513</v>
      </c>
      <c r="H19199" s="85" t="s">
        <v>1</v>
      </c>
      <c r="I19199" s="85">
        <v>1</v>
      </c>
      <c r="J19199" s="88">
        <v>0.1198127069756241</v>
      </c>
      <c r="K19199" s="146">
        <v>0.12848801745587823</v>
      </c>
      <c r="L19199" s="147">
        <v>4.8062939191657106E-10</v>
      </c>
      <c r="M19199" s="147">
        <v>1.86986621859048E-2</v>
      </c>
      <c r="N19199" s="87">
        <v>2.8240195302741782</v>
      </c>
      <c r="O19199" s="88">
        <v>0.1002543072073411</v>
      </c>
      <c r="P19199" s="89">
        <v>35.500571484223272</v>
      </c>
    </row>
    <row r="19200" spans="1:16">
      <c r="A19200" s="75" t="s">
        <v>32293</v>
      </c>
      <c r="B19200" s="85">
        <v>19196</v>
      </c>
      <c r="C19200" s="85">
        <v>20769</v>
      </c>
      <c r="D19200" s="85">
        <v>19196</v>
      </c>
      <c r="E19200" s="86" t="s">
        <v>32294</v>
      </c>
      <c r="F19200" s="85" t="s">
        <v>55</v>
      </c>
      <c r="G19200" s="86" t="s">
        <v>22513</v>
      </c>
      <c r="H19200" s="85" t="s">
        <v>1</v>
      </c>
      <c r="I19200" s="85">
        <v>1</v>
      </c>
      <c r="J19200" s="88">
        <v>0</v>
      </c>
      <c r="K19200" s="146">
        <v>0</v>
      </c>
      <c r="L19200" s="147">
        <v>0</v>
      </c>
      <c r="M19200" s="147">
        <v>0</v>
      </c>
      <c r="N19200" s="87">
        <v>0</v>
      </c>
      <c r="O19200" s="88">
        <v>0</v>
      </c>
      <c r="P19200" s="89" t="e">
        <v>#DIV/0!</v>
      </c>
    </row>
    <row r="19201" spans="1:16">
      <c r="A19201" s="75" t="s">
        <v>22514</v>
      </c>
      <c r="B19201" s="85">
        <v>19197</v>
      </c>
      <c r="C19201" s="85">
        <v>13683</v>
      </c>
      <c r="D19201" s="85">
        <v>19197</v>
      </c>
      <c r="E19201" s="86" t="s">
        <v>22515</v>
      </c>
      <c r="F19201" s="85" t="s">
        <v>32</v>
      </c>
      <c r="G19201" s="86" t="s">
        <v>22516</v>
      </c>
      <c r="H19201" s="85" t="s">
        <v>260</v>
      </c>
      <c r="I19201" s="85">
        <v>-1</v>
      </c>
      <c r="J19201" s="88">
        <v>4.3937966870512586</v>
      </c>
      <c r="K19201" s="146">
        <v>3.1474050493661938</v>
      </c>
      <c r="L19201" s="147">
        <v>1.131638059401099E-7</v>
      </c>
      <c r="M19201" s="147">
        <v>4.1310482703829733E-2</v>
      </c>
      <c r="N19201" s="87">
        <v>5.0119049902292634</v>
      </c>
      <c r="O19201" s="88">
        <v>4.3327597166344578</v>
      </c>
      <c r="P19201" s="89">
        <v>864.49358578847705</v>
      </c>
    </row>
    <row r="19202" spans="1:16">
      <c r="A19202" s="75" t="s">
        <v>22517</v>
      </c>
      <c r="B19202" s="85">
        <v>19198</v>
      </c>
      <c r="C19202" s="85">
        <v>13684</v>
      </c>
      <c r="D19202" s="85">
        <v>19198</v>
      </c>
      <c r="E19202" s="86" t="s">
        <v>22515</v>
      </c>
      <c r="F19202" s="85" t="s">
        <v>38</v>
      </c>
      <c r="G19202" s="86" t="s">
        <v>22516</v>
      </c>
      <c r="H19202" s="85" t="s">
        <v>260</v>
      </c>
      <c r="I19202" s="85">
        <v>-1</v>
      </c>
      <c r="J19202" s="88">
        <v>4.7260722465560479</v>
      </c>
      <c r="K19202" s="146">
        <v>3.5098437939433249</v>
      </c>
      <c r="L19202" s="147">
        <v>1.1464274442129311E-7</v>
      </c>
      <c r="M19202" s="147">
        <v>7.9834088373957016E-2</v>
      </c>
      <c r="N19202" s="87">
        <v>9.2777844140026886</v>
      </c>
      <c r="O19202" s="88">
        <v>4.6407298598299729</v>
      </c>
      <c r="P19202" s="89">
        <v>500.1980702230864</v>
      </c>
    </row>
    <row r="19203" spans="1:16">
      <c r="A19203" s="75" t="s">
        <v>31026</v>
      </c>
      <c r="B19203" s="85">
        <v>19199</v>
      </c>
      <c r="C19203" s="85">
        <v>19904</v>
      </c>
      <c r="D19203" s="85">
        <v>19199</v>
      </c>
      <c r="E19203" s="86" t="s">
        <v>31027</v>
      </c>
      <c r="F19203" s="85" t="s">
        <v>32</v>
      </c>
      <c r="G19203" s="86" t="s">
        <v>22516</v>
      </c>
      <c r="H19203" s="85" t="s">
        <v>260</v>
      </c>
      <c r="I19203" s="85">
        <v>-1</v>
      </c>
      <c r="J19203" s="88">
        <v>4.3751358338157909</v>
      </c>
      <c r="K19203" s="146">
        <v>3.1270824301751485</v>
      </c>
      <c r="L19203" s="147">
        <v>1.1307337063294669E-7</v>
      </c>
      <c r="M19203" s="147">
        <v>3.8639321665710782E-2</v>
      </c>
      <c r="N19203" s="87">
        <v>4.7222154992788639</v>
      </c>
      <c r="O19203" s="88">
        <v>4.3160401090819303</v>
      </c>
      <c r="P19203" s="89">
        <v>913.9862655020803</v>
      </c>
    </row>
    <row r="19204" spans="1:16">
      <c r="A19204" s="75" t="s">
        <v>31028</v>
      </c>
      <c r="B19204" s="85">
        <v>19200</v>
      </c>
      <c r="C19204" s="85">
        <v>19905</v>
      </c>
      <c r="D19204" s="85">
        <v>19200</v>
      </c>
      <c r="E19204" s="86" t="s">
        <v>31027</v>
      </c>
      <c r="F19204" s="85" t="s">
        <v>38</v>
      </c>
      <c r="G19204" s="86" t="s">
        <v>22516</v>
      </c>
      <c r="H19204" s="85" t="s">
        <v>260</v>
      </c>
      <c r="I19204" s="85">
        <v>-1</v>
      </c>
      <c r="J19204" s="88">
        <v>4.5448318295522911</v>
      </c>
      <c r="K19204" s="146">
        <v>3.2818985278478303</v>
      </c>
      <c r="L19204" s="147">
        <v>1.136855123343192E-7</v>
      </c>
      <c r="M19204" s="147">
        <v>5.5617179173642943E-2</v>
      </c>
      <c r="N19204" s="87">
        <v>6.5975495761741811</v>
      </c>
      <c r="O19204" s="88">
        <v>4.4761685614643456</v>
      </c>
      <c r="P19204" s="89">
        <v>678.45925366429879</v>
      </c>
    </row>
    <row r="19205" spans="1:16">
      <c r="A19205" s="75" t="s">
        <v>22518</v>
      </c>
      <c r="B19205" s="85">
        <v>19201</v>
      </c>
      <c r="C19205" s="85">
        <v>13685</v>
      </c>
      <c r="D19205" s="85">
        <v>19201</v>
      </c>
      <c r="E19205" s="86" t="s">
        <v>22519</v>
      </c>
      <c r="F19205" s="85" t="s">
        <v>32</v>
      </c>
      <c r="G19205" s="86" t="s">
        <v>22520</v>
      </c>
      <c r="H19205" s="85" t="s">
        <v>260</v>
      </c>
      <c r="I19205" s="85">
        <v>-1</v>
      </c>
      <c r="J19205" s="88">
        <v>2.0612127269443539</v>
      </c>
      <c r="K19205" s="146">
        <v>1.5015521541447818</v>
      </c>
      <c r="L19205" s="147">
        <v>4.3951932826608177E-8</v>
      </c>
      <c r="M19205" s="147">
        <v>1.9023408957360821E-2</v>
      </c>
      <c r="N19205" s="87">
        <v>2.3280066298318669</v>
      </c>
      <c r="O19205" s="88">
        <v>2.028573703246805</v>
      </c>
      <c r="P19205" s="89">
        <v>871.3779751534953</v>
      </c>
    </row>
    <row r="19206" spans="1:16">
      <c r="A19206" s="75" t="s">
        <v>22521</v>
      </c>
      <c r="B19206" s="85">
        <v>19202</v>
      </c>
      <c r="C19206" s="85">
        <v>13686</v>
      </c>
      <c r="D19206" s="85">
        <v>19202</v>
      </c>
      <c r="E19206" s="86" t="s">
        <v>22519</v>
      </c>
      <c r="F19206" s="85" t="s">
        <v>38</v>
      </c>
      <c r="G19206" s="86" t="s">
        <v>22520</v>
      </c>
      <c r="H19206" s="85" t="s">
        <v>260</v>
      </c>
      <c r="I19206" s="85">
        <v>-1</v>
      </c>
      <c r="J19206" s="88">
        <v>2.1987657989069098</v>
      </c>
      <c r="K19206" s="146">
        <v>1.6539754168069789</v>
      </c>
      <c r="L19206" s="147">
        <v>4.4575440621250328E-8</v>
      </c>
      <c r="M19206" s="147">
        <v>3.518335548548944E-2</v>
      </c>
      <c r="N19206" s="87">
        <v>4.1178343581427903</v>
      </c>
      <c r="O19206" s="88">
        <v>2.1558410499333061</v>
      </c>
      <c r="P19206" s="89">
        <v>523.53758369863749</v>
      </c>
    </row>
    <row r="19207" spans="1:16">
      <c r="A19207" s="75" t="s">
        <v>31029</v>
      </c>
      <c r="B19207" s="85">
        <v>19203</v>
      </c>
      <c r="C19207" s="85">
        <v>19906</v>
      </c>
      <c r="D19207" s="85">
        <v>19203</v>
      </c>
      <c r="E19207" s="86" t="s">
        <v>31030</v>
      </c>
      <c r="F19207" s="85" t="s">
        <v>32</v>
      </c>
      <c r="G19207" s="86" t="s">
        <v>22520</v>
      </c>
      <c r="H19207" s="85" t="s">
        <v>260</v>
      </c>
      <c r="I19207" s="85">
        <v>-1</v>
      </c>
      <c r="J19207" s="88">
        <v>2.052737589433248</v>
      </c>
      <c r="K19207" s="146">
        <v>1.4923222979288571</v>
      </c>
      <c r="L19207" s="147">
        <v>4.3910860124604797E-8</v>
      </c>
      <c r="M19207" s="147">
        <v>1.7810256652548501E-2</v>
      </c>
      <c r="N19207" s="87">
        <v>2.1964393193585652</v>
      </c>
      <c r="O19207" s="88">
        <v>2.020980214816698</v>
      </c>
      <c r="P19207" s="89">
        <v>920.11657094487487</v>
      </c>
    </row>
    <row r="19208" spans="1:16">
      <c r="A19208" s="75" t="s">
        <v>31031</v>
      </c>
      <c r="B19208" s="85">
        <v>19204</v>
      </c>
      <c r="C19208" s="85">
        <v>19907</v>
      </c>
      <c r="D19208" s="85">
        <v>19204</v>
      </c>
      <c r="E19208" s="86" t="s">
        <v>31030</v>
      </c>
      <c r="F19208" s="85" t="s">
        <v>38</v>
      </c>
      <c r="G19208" s="86" t="s">
        <v>22520</v>
      </c>
      <c r="H19208" s="85" t="s">
        <v>260</v>
      </c>
      <c r="I19208" s="85">
        <v>-1</v>
      </c>
      <c r="J19208" s="88">
        <v>2.1164524428510392</v>
      </c>
      <c r="K19208" s="146">
        <v>1.5504502751219391</v>
      </c>
      <c r="L19208" s="147">
        <v>4.4140697715083138E-8</v>
      </c>
      <c r="M19208" s="147">
        <v>2.4184842557013388E-2</v>
      </c>
      <c r="N19208" s="87">
        <v>2.9005610359623319</v>
      </c>
      <c r="O19208" s="88">
        <v>2.0811027935922519</v>
      </c>
      <c r="P19208" s="89">
        <v>717.48284824552752</v>
      </c>
    </row>
    <row r="19209" spans="1:16">
      <c r="A19209" s="75" t="s">
        <v>22522</v>
      </c>
      <c r="B19209" s="85">
        <v>19205</v>
      </c>
      <c r="C19209" s="85">
        <v>13687</v>
      </c>
      <c r="D19209" s="85">
        <v>19205</v>
      </c>
      <c r="E19209" s="86" t="s">
        <v>22523</v>
      </c>
      <c r="F19209" s="85" t="s">
        <v>55</v>
      </c>
      <c r="G19209" s="86" t="s">
        <v>22524</v>
      </c>
      <c r="H19209" s="85" t="s">
        <v>1042</v>
      </c>
      <c r="I19209" s="85">
        <v>-1</v>
      </c>
      <c r="J19209" s="88">
        <v>44.9052726189867</v>
      </c>
      <c r="K19209" s="146">
        <v>583.76646301105825</v>
      </c>
      <c r="L19209" s="147">
        <v>1.913867914800861E-7</v>
      </c>
      <c r="M19209" s="147">
        <v>0.98450015643433164</v>
      </c>
      <c r="N19209" s="87">
        <v>112.5551874144443</v>
      </c>
      <c r="O19209" s="88">
        <v>40.003321688198312</v>
      </c>
      <c r="P19209" s="89">
        <v>355.41073323347024</v>
      </c>
    </row>
    <row r="19210" spans="1:16">
      <c r="A19210" s="75" t="s">
        <v>31032</v>
      </c>
      <c r="B19210" s="85">
        <v>19206</v>
      </c>
      <c r="C19210" s="85">
        <v>19908</v>
      </c>
      <c r="D19210" s="85">
        <v>19206</v>
      </c>
      <c r="E19210" s="86" t="s">
        <v>31033</v>
      </c>
      <c r="F19210" s="85" t="s">
        <v>32</v>
      </c>
      <c r="G19210" s="86" t="s">
        <v>22524</v>
      </c>
      <c r="H19210" s="85" t="s">
        <v>1042</v>
      </c>
      <c r="I19210" s="85">
        <v>-1</v>
      </c>
      <c r="J19210" s="88">
        <v>118.1241137939887</v>
      </c>
      <c r="K19210" s="146">
        <v>329.79982131217974</v>
      </c>
      <c r="L19210" s="147">
        <v>4.5463391770878299E-7</v>
      </c>
      <c r="M19210" s="147">
        <v>1.46579084950396</v>
      </c>
      <c r="N19210" s="87">
        <v>180.18386274260391</v>
      </c>
      <c r="O19210" s="88">
        <v>116.1744499083555</v>
      </c>
      <c r="P19210" s="89">
        <v>644.7550193455055</v>
      </c>
    </row>
    <row r="19211" spans="1:16">
      <c r="A19211" s="75" t="s">
        <v>31034</v>
      </c>
      <c r="B19211" s="85">
        <v>19207</v>
      </c>
      <c r="C19211" s="85">
        <v>19909</v>
      </c>
      <c r="D19211" s="85">
        <v>19207</v>
      </c>
      <c r="E19211" s="86" t="s">
        <v>31033</v>
      </c>
      <c r="F19211" s="85" t="s">
        <v>38</v>
      </c>
      <c r="G19211" s="86" t="s">
        <v>22524</v>
      </c>
      <c r="H19211" s="85" t="s">
        <v>1042</v>
      </c>
      <c r="I19211" s="85">
        <v>-1</v>
      </c>
      <c r="J19211" s="88">
        <v>40.687430951623192</v>
      </c>
      <c r="K19211" s="146">
        <v>581.40583363035944</v>
      </c>
      <c r="L19211" s="147">
        <v>1.701681924900962E-7</v>
      </c>
      <c r="M19211" s="147">
        <v>0.49896326257220958</v>
      </c>
      <c r="N19211" s="87">
        <v>58.743614649695722</v>
      </c>
      <c r="O19211" s="88">
        <v>36.094389052317588</v>
      </c>
      <c r="P19211" s="89">
        <v>614.43936107027673</v>
      </c>
    </row>
    <row r="19212" spans="1:16">
      <c r="A19212" s="75" t="s">
        <v>22525</v>
      </c>
      <c r="B19212" s="85">
        <v>19208</v>
      </c>
      <c r="C19212" s="85">
        <v>13688</v>
      </c>
      <c r="D19212" s="85">
        <v>19208</v>
      </c>
      <c r="E19212" s="86" t="s">
        <v>22526</v>
      </c>
      <c r="F19212" s="85" t="s">
        <v>55</v>
      </c>
      <c r="G19212" s="86" t="s">
        <v>22527</v>
      </c>
      <c r="H19212" s="85" t="s">
        <v>1042</v>
      </c>
      <c r="I19212" s="85">
        <v>-1</v>
      </c>
      <c r="J19212" s="88">
        <v>18.66894600103598</v>
      </c>
      <c r="K19212" s="146">
        <v>239.48667500507614</v>
      </c>
      <c r="L19212" s="147">
        <v>1.0896540155813931E-7</v>
      </c>
      <c r="M19212" s="147">
        <v>0.5942251093268115</v>
      </c>
      <c r="N19212" s="87">
        <v>65.361418999730944</v>
      </c>
      <c r="O19212" s="88">
        <v>11.591348869511661</v>
      </c>
      <c r="P19212" s="89">
        <v>177.34236873834359</v>
      </c>
    </row>
    <row r="19213" spans="1:16">
      <c r="A19213" s="75" t="s">
        <v>31035</v>
      </c>
      <c r="B19213" s="85">
        <v>19209</v>
      </c>
      <c r="C19213" s="85">
        <v>19910</v>
      </c>
      <c r="D19213" s="85">
        <v>19209</v>
      </c>
      <c r="E19213" s="86" t="s">
        <v>31036</v>
      </c>
      <c r="F19213" s="85" t="s">
        <v>32</v>
      </c>
      <c r="G19213" s="86" t="s">
        <v>22527</v>
      </c>
      <c r="H19213" s="85" t="s">
        <v>1042</v>
      </c>
      <c r="I19213" s="85">
        <v>-1</v>
      </c>
      <c r="J19213" s="88">
        <v>18.890722952628181</v>
      </c>
      <c r="K19213" s="146">
        <v>244.64491125726229</v>
      </c>
      <c r="L19213" s="147">
        <v>1.0796202070437399E-7</v>
      </c>
      <c r="M19213" s="147">
        <v>0.1306875017758039</v>
      </c>
      <c r="N19213" s="87">
        <v>15.120372311639921</v>
      </c>
      <c r="O19213" s="88">
        <v>18.435665195153671</v>
      </c>
      <c r="P19213" s="89">
        <v>1219.2600033374563</v>
      </c>
    </row>
    <row r="19214" spans="1:16">
      <c r="A19214" s="75" t="s">
        <v>31037</v>
      </c>
      <c r="B19214" s="85">
        <v>19210</v>
      </c>
      <c r="C19214" s="85">
        <v>19911</v>
      </c>
      <c r="D19214" s="85">
        <v>19210</v>
      </c>
      <c r="E19214" s="86" t="s">
        <v>31036</v>
      </c>
      <c r="F19214" s="85" t="s">
        <v>38</v>
      </c>
      <c r="G19214" s="86" t="s">
        <v>22527</v>
      </c>
      <c r="H19214" s="85" t="s">
        <v>1042</v>
      </c>
      <c r="I19214" s="85">
        <v>-1</v>
      </c>
      <c r="J19214" s="88">
        <v>15.61493501301443</v>
      </c>
      <c r="K19214" s="146">
        <v>235.60993931428015</v>
      </c>
      <c r="L19214" s="147">
        <v>9.2862570051024488E-8</v>
      </c>
      <c r="M19214" s="147">
        <v>0.189562802237531</v>
      </c>
      <c r="N19214" s="87">
        <v>20.60641116137197</v>
      </c>
      <c r="O19214" s="88">
        <v>8.7645554857564143</v>
      </c>
      <c r="P19214" s="89">
        <v>425.33148626026315</v>
      </c>
    </row>
    <row r="19215" spans="1:16">
      <c r="A19215" s="75" t="s">
        <v>22528</v>
      </c>
      <c r="B19215" s="85">
        <v>19211</v>
      </c>
      <c r="C19215" s="85">
        <v>13689</v>
      </c>
      <c r="D19215" s="85">
        <v>19211</v>
      </c>
      <c r="E19215" s="86" t="s">
        <v>22529</v>
      </c>
      <c r="F19215" s="85" t="s">
        <v>55</v>
      </c>
      <c r="G19215" s="86" t="s">
        <v>22530</v>
      </c>
      <c r="H19215" s="85" t="s">
        <v>1042</v>
      </c>
      <c r="I19215" s="85">
        <v>-1</v>
      </c>
      <c r="J19215" s="88">
        <v>23.617908929005232</v>
      </c>
      <c r="K19215" s="146">
        <v>247.63719130187272</v>
      </c>
      <c r="L19215" s="147">
        <v>1.2370047393305459E-7</v>
      </c>
      <c r="M19215" s="147">
        <v>0.60140023340878368</v>
      </c>
      <c r="N19215" s="87">
        <v>66.317082361100518</v>
      </c>
      <c r="O19215" s="88">
        <v>17.282180306503019</v>
      </c>
      <c r="P19215" s="89">
        <v>260.59922558716477</v>
      </c>
    </row>
    <row r="19216" spans="1:16">
      <c r="A19216" s="75" t="s">
        <v>31038</v>
      </c>
      <c r="B19216" s="85">
        <v>19212</v>
      </c>
      <c r="C19216" s="85">
        <v>19912</v>
      </c>
      <c r="D19216" s="85">
        <v>19212</v>
      </c>
      <c r="E19216" s="86" t="s">
        <v>31039</v>
      </c>
      <c r="F19216" s="85" t="s">
        <v>32</v>
      </c>
      <c r="G19216" s="86" t="s">
        <v>22530</v>
      </c>
      <c r="H19216" s="85" t="s">
        <v>1042</v>
      </c>
      <c r="I19216" s="85">
        <v>-1</v>
      </c>
      <c r="J19216" s="88">
        <v>25.004856972641381</v>
      </c>
      <c r="K19216" s="146">
        <v>258.96217861010626</v>
      </c>
      <c r="L19216" s="147">
        <v>1.270510967291061E-7</v>
      </c>
      <c r="M19216" s="147">
        <v>0.12589561185627371</v>
      </c>
      <c r="N19216" s="87">
        <v>14.65134537740173</v>
      </c>
      <c r="O19216" s="88">
        <v>24.574773563073869</v>
      </c>
      <c r="P19216" s="89">
        <v>1677.3049116006819</v>
      </c>
    </row>
    <row r="19217" spans="1:16">
      <c r="A19217" s="75" t="s">
        <v>31040</v>
      </c>
      <c r="B19217" s="85">
        <v>19213</v>
      </c>
      <c r="C19217" s="85">
        <v>19913</v>
      </c>
      <c r="D19217" s="85">
        <v>19213</v>
      </c>
      <c r="E19217" s="86" t="s">
        <v>31039</v>
      </c>
      <c r="F19217" s="85" t="s">
        <v>38</v>
      </c>
      <c r="G19217" s="86" t="s">
        <v>22530</v>
      </c>
      <c r="H19217" s="85" t="s">
        <v>1042</v>
      </c>
      <c r="I19217" s="85">
        <v>-1</v>
      </c>
      <c r="J19217" s="88">
        <v>20.432226896077989</v>
      </c>
      <c r="K19217" s="146">
        <v>243.55517449197316</v>
      </c>
      <c r="L19217" s="147">
        <v>1.069178373779839E-7</v>
      </c>
      <c r="M19217" s="147">
        <v>0.1805363853892219</v>
      </c>
      <c r="N19217" s="87">
        <v>19.771415826569282</v>
      </c>
      <c r="O19217" s="88">
        <v>14.34111011655682</v>
      </c>
      <c r="P19217" s="89">
        <v>725.34563241975354</v>
      </c>
    </row>
    <row r="19218" spans="1:16">
      <c r="A19218" s="75" t="s">
        <v>22531</v>
      </c>
      <c r="B19218" s="85">
        <v>19214</v>
      </c>
      <c r="C19218" s="85">
        <v>13690</v>
      </c>
      <c r="D19218" s="85">
        <v>19214</v>
      </c>
      <c r="E19218" s="86" t="s">
        <v>22532</v>
      </c>
      <c r="F19218" s="85" t="s">
        <v>55</v>
      </c>
      <c r="G19218" s="86" t="s">
        <v>22533</v>
      </c>
      <c r="H19218" s="85" t="s">
        <v>260</v>
      </c>
      <c r="I19218" s="85">
        <v>1</v>
      </c>
      <c r="J19218" s="88">
        <v>32.118942271410234</v>
      </c>
      <c r="K19218" s="146">
        <v>66.925359430547047</v>
      </c>
      <c r="L19218" s="147">
        <v>1.9559989270286951E-7</v>
      </c>
      <c r="M19218" s="147">
        <v>3.452564573591828</v>
      </c>
      <c r="N19218" s="87">
        <v>515.18910913197885</v>
      </c>
      <c r="O19218" s="88">
        <v>25.86807267549025</v>
      </c>
      <c r="P19218" s="89">
        <v>50.210829803980744</v>
      </c>
    </row>
    <row r="19219" spans="1:16">
      <c r="A19219" s="75" t="s">
        <v>32295</v>
      </c>
      <c r="B19219" s="85">
        <v>19215</v>
      </c>
      <c r="C19219" s="85">
        <v>20770</v>
      </c>
      <c r="D19219" s="85">
        <v>19215</v>
      </c>
      <c r="E19219" s="86" t="s">
        <v>32296</v>
      </c>
      <c r="F19219" s="85" t="s">
        <v>55</v>
      </c>
      <c r="G19219" s="86" t="s">
        <v>22533</v>
      </c>
      <c r="H19219" s="85" t="s">
        <v>260</v>
      </c>
      <c r="I19219" s="85">
        <v>1</v>
      </c>
      <c r="J19219" s="88">
        <v>31.512566447253239</v>
      </c>
      <c r="K19219" s="146">
        <v>66.153369932862248</v>
      </c>
      <c r="L19219" s="147">
        <v>1.9246921062080201E-7</v>
      </c>
      <c r="M19219" s="147">
        <v>3.369838932079031</v>
      </c>
      <c r="N19219" s="87">
        <v>506.11873040505168</v>
      </c>
      <c r="O19219" s="88">
        <v>25.31840448203814</v>
      </c>
      <c r="P19219" s="89">
        <v>50.024634460328265</v>
      </c>
    </row>
    <row r="19220" spans="1:16">
      <c r="A19220" s="75" t="s">
        <v>22534</v>
      </c>
      <c r="B19220" s="85">
        <v>19216</v>
      </c>
      <c r="C19220" s="85">
        <v>13691</v>
      </c>
      <c r="D19220" s="85">
        <v>19216</v>
      </c>
      <c r="E19220" s="86" t="s">
        <v>22535</v>
      </c>
      <c r="F19220" s="85" t="s">
        <v>55</v>
      </c>
      <c r="G19220" s="86" t="s">
        <v>22536</v>
      </c>
      <c r="H19220" s="85" t="s">
        <v>1</v>
      </c>
      <c r="I19220" s="85">
        <v>1</v>
      </c>
      <c r="J19220" s="88">
        <v>13.44575158405689</v>
      </c>
      <c r="K19220" s="146">
        <v>6.7196432609055048</v>
      </c>
      <c r="L19220" s="147">
        <v>1.75855778911461E-7</v>
      </c>
      <c r="M19220" s="147">
        <v>1.6085065468986241E-2</v>
      </c>
      <c r="N19220" s="87">
        <v>1.75959751175728</v>
      </c>
      <c r="O19220" s="88">
        <v>13.039956956713979</v>
      </c>
      <c r="P19220" s="89">
        <v>7410.7611937295796</v>
      </c>
    </row>
    <row r="19221" spans="1:16">
      <c r="A19221" s="75" t="s">
        <v>32301</v>
      </c>
      <c r="B19221" s="85">
        <v>19217</v>
      </c>
      <c r="C19221" s="85">
        <v>20774</v>
      </c>
      <c r="D19221" s="85">
        <v>19217</v>
      </c>
      <c r="E19221" s="86" t="s">
        <v>32302</v>
      </c>
      <c r="F19221" s="85" t="s">
        <v>38</v>
      </c>
      <c r="G19221" s="86" t="s">
        <v>22536</v>
      </c>
      <c r="H19221" s="85" t="s">
        <v>1</v>
      </c>
      <c r="I19221" s="85">
        <v>1</v>
      </c>
      <c r="J19221" s="88">
        <v>17.516986679025649</v>
      </c>
      <c r="K19221" s="146">
        <v>8.4707881746262039</v>
      </c>
      <c r="L19221" s="147">
        <v>1.6970465004757411E-7</v>
      </c>
      <c r="M19221" s="147">
        <v>1.395623896972129E-4</v>
      </c>
      <c r="N19221" s="87">
        <v>1.6561101448525309E-2</v>
      </c>
      <c r="O19221" s="88">
        <v>17.19026332805495</v>
      </c>
      <c r="P19221" s="89">
        <v>1037990.3402853477</v>
      </c>
    </row>
    <row r="19222" spans="1:16">
      <c r="A19222" s="75" t="s">
        <v>32303</v>
      </c>
      <c r="B19222" s="85">
        <v>19218</v>
      </c>
      <c r="C19222" s="85">
        <v>20775</v>
      </c>
      <c r="D19222" s="85">
        <v>19218</v>
      </c>
      <c r="E19222" s="86" t="s">
        <v>32302</v>
      </c>
      <c r="F19222" s="85" t="s">
        <v>11093</v>
      </c>
      <c r="G19222" s="86" t="s">
        <v>22536</v>
      </c>
      <c r="H19222" s="85" t="s">
        <v>1</v>
      </c>
      <c r="I19222" s="85">
        <v>1</v>
      </c>
      <c r="J19222" s="88">
        <v>-0.2763286131515062</v>
      </c>
      <c r="K19222" s="146">
        <v>0.13094209729725231</v>
      </c>
      <c r="L19222" s="147">
        <v>1.2186067641992741E-7</v>
      </c>
      <c r="M19222" s="147">
        <v>1.3957397125776E-4</v>
      </c>
      <c r="N19222" s="87">
        <v>1.6562183076722501E-2</v>
      </c>
      <c r="O19222" s="88">
        <v>-0.6030518727900136</v>
      </c>
      <c r="P19222" s="89">
        <v>-36411.375843174887</v>
      </c>
    </row>
    <row r="19223" spans="1:16">
      <c r="A19223" s="75" t="s">
        <v>22537</v>
      </c>
      <c r="B19223" s="85">
        <v>19219</v>
      </c>
      <c r="C19223" s="85">
        <v>13692</v>
      </c>
      <c r="D19223" s="85">
        <v>19219</v>
      </c>
      <c r="E19223" s="86" t="s">
        <v>22538</v>
      </c>
      <c r="F19223" s="85" t="s">
        <v>55</v>
      </c>
      <c r="G19223" s="86" t="s">
        <v>22539</v>
      </c>
      <c r="H19223" s="85" t="s">
        <v>260</v>
      </c>
      <c r="I19223" s="85">
        <v>1</v>
      </c>
      <c r="J19223" s="88">
        <v>0.58245930945202973</v>
      </c>
      <c r="K19223" s="146">
        <v>0.28764778579774164</v>
      </c>
      <c r="L19223" s="147">
        <v>7.6464487864210232E-9</v>
      </c>
      <c r="M19223" s="147">
        <v>3.3552534127787861E-4</v>
      </c>
      <c r="N19223" s="87">
        <v>3.7277235756332031E-2</v>
      </c>
      <c r="O19223" s="88">
        <v>0.56604013920202711</v>
      </c>
      <c r="P19223" s="89">
        <v>15184.606039515087</v>
      </c>
    </row>
    <row r="19224" spans="1:16">
      <c r="A19224" s="75" t="s">
        <v>32304</v>
      </c>
      <c r="B19224" s="85">
        <v>19220</v>
      </c>
      <c r="C19224" s="85">
        <v>20776</v>
      </c>
      <c r="D19224" s="85">
        <v>19220</v>
      </c>
      <c r="E19224" s="86" t="s">
        <v>32305</v>
      </c>
      <c r="F19224" s="85" t="s">
        <v>38</v>
      </c>
      <c r="G19224" s="86" t="s">
        <v>22539</v>
      </c>
      <c r="H19224" s="85" t="s">
        <v>260</v>
      </c>
      <c r="I19224" s="85">
        <v>1</v>
      </c>
      <c r="J19224" s="88">
        <v>0.87055424931796088</v>
      </c>
      <c r="K19224" s="146">
        <v>0.4209244288594774</v>
      </c>
      <c r="L19224" s="147">
        <v>8.4157193316054402E-9</v>
      </c>
      <c r="M19224" s="147">
        <v>3.9278891096102562E-6</v>
      </c>
      <c r="N19224" s="87">
        <v>4.8917111100540349E-4</v>
      </c>
      <c r="O19224" s="88">
        <v>0.8543673469534615</v>
      </c>
      <c r="P19224" s="89">
        <v>1746561.3314683745</v>
      </c>
    </row>
    <row r="19225" spans="1:16">
      <c r="A19225" s="75" t="s">
        <v>32306</v>
      </c>
      <c r="B19225" s="85">
        <v>19221</v>
      </c>
      <c r="C19225" s="85">
        <v>20777</v>
      </c>
      <c r="D19225" s="85">
        <v>19221</v>
      </c>
      <c r="E19225" s="86" t="s">
        <v>32305</v>
      </c>
      <c r="F19225" s="85" t="s">
        <v>11093</v>
      </c>
      <c r="G19225" s="86" t="s">
        <v>22539</v>
      </c>
      <c r="H19225" s="85" t="s">
        <v>260</v>
      </c>
      <c r="I19225" s="85">
        <v>1</v>
      </c>
      <c r="J19225" s="88">
        <v>-1.9111515288848371E-2</v>
      </c>
      <c r="K19225" s="146">
        <v>3.9321249940062961E-3</v>
      </c>
      <c r="L19225" s="147">
        <v>6.0235206502287279E-9</v>
      </c>
      <c r="M19225" s="147">
        <v>3.9284681876376062E-6</v>
      </c>
      <c r="N19225" s="87">
        <v>4.8922519241526377E-4</v>
      </c>
      <c r="O19225" s="88">
        <v>-3.529841308673759E-2</v>
      </c>
      <c r="P19225" s="89">
        <v>-72151.666827442561</v>
      </c>
    </row>
    <row r="19226" spans="1:16">
      <c r="A19226" s="75" t="s">
        <v>22540</v>
      </c>
      <c r="B19226" s="85">
        <v>19222</v>
      </c>
      <c r="C19226" s="85">
        <v>13693</v>
      </c>
      <c r="D19226" s="85">
        <v>19222</v>
      </c>
      <c r="E19226" s="86" t="s">
        <v>22541</v>
      </c>
      <c r="F19226" s="85" t="s">
        <v>55</v>
      </c>
      <c r="G19226" s="86" t="s">
        <v>22542</v>
      </c>
      <c r="H19226" s="85" t="s">
        <v>260</v>
      </c>
      <c r="I19226" s="85">
        <v>1</v>
      </c>
      <c r="J19226" s="88">
        <v>2952030.891840619</v>
      </c>
      <c r="K19226" s="146">
        <v>7066076.2743843934</v>
      </c>
      <c r="L19226" s="147">
        <v>1.9135915248987952E-2</v>
      </c>
      <c r="M19226" s="147">
        <v>285774.07945681963</v>
      </c>
      <c r="N19226" s="87">
        <v>33042689.437493</v>
      </c>
      <c r="O19226" s="88">
        <v>2652767.8066813662</v>
      </c>
      <c r="P19226" s="89">
        <v>80.283047531576344</v>
      </c>
    </row>
    <row r="19227" spans="1:16">
      <c r="A19227" s="75" t="s">
        <v>32307</v>
      </c>
      <c r="B19227" s="85">
        <v>19223</v>
      </c>
      <c r="C19227" s="85">
        <v>20778</v>
      </c>
      <c r="D19227" s="85">
        <v>19223</v>
      </c>
      <c r="E19227" s="86" t="s">
        <v>32308</v>
      </c>
      <c r="F19227" s="85" t="s">
        <v>32</v>
      </c>
      <c r="G19227" s="86" t="s">
        <v>22542</v>
      </c>
      <c r="H19227" s="85" t="s">
        <v>260</v>
      </c>
      <c r="I19227" s="85">
        <v>1</v>
      </c>
      <c r="J19227" s="88">
        <v>2843576.3913255711</v>
      </c>
      <c r="K19227" s="146">
        <v>6848355.0904226936</v>
      </c>
      <c r="L19227" s="147">
        <v>1.8391272922178709E-2</v>
      </c>
      <c r="M19227" s="147">
        <v>267843.0199180973</v>
      </c>
      <c r="N19227" s="87">
        <v>30897458.81484586</v>
      </c>
      <c r="O19227" s="88">
        <v>2566888.2012419398</v>
      </c>
      <c r="P19227" s="89">
        <v>83.077647796995549</v>
      </c>
    </row>
    <row r="19228" spans="1:16">
      <c r="A19228" s="75" t="s">
        <v>32309</v>
      </c>
      <c r="B19228" s="85">
        <v>19224</v>
      </c>
      <c r="C19228" s="85">
        <v>20779</v>
      </c>
      <c r="D19228" s="85">
        <v>19224</v>
      </c>
      <c r="E19228" s="86" t="s">
        <v>32308</v>
      </c>
      <c r="F19228" s="85" t="s">
        <v>38</v>
      </c>
      <c r="G19228" s="86" t="s">
        <v>22542</v>
      </c>
      <c r="H19228" s="85" t="s">
        <v>260</v>
      </c>
      <c r="I19228" s="85">
        <v>1</v>
      </c>
      <c r="J19228" s="88">
        <v>2952030.891840619</v>
      </c>
      <c r="K19228" s="146">
        <v>7066076.274384398</v>
      </c>
      <c r="L19228" s="147">
        <v>1.9135915248987952E-2</v>
      </c>
      <c r="M19228" s="147">
        <v>285774.07945681963</v>
      </c>
      <c r="N19228" s="87">
        <v>33042689.437492989</v>
      </c>
      <c r="O19228" s="88">
        <v>2652767.8066813648</v>
      </c>
      <c r="P19228" s="89">
        <v>80.283047531576329</v>
      </c>
    </row>
    <row r="19229" spans="1:16">
      <c r="A19229" s="75" t="s">
        <v>22543</v>
      </c>
      <c r="B19229" s="85">
        <v>19225</v>
      </c>
      <c r="C19229" s="85">
        <v>13694</v>
      </c>
      <c r="D19229" s="85">
        <v>19225</v>
      </c>
      <c r="E19229" s="86" t="s">
        <v>22544</v>
      </c>
      <c r="F19229" s="85" t="s">
        <v>55</v>
      </c>
      <c r="G19229" s="86" t="s">
        <v>22545</v>
      </c>
      <c r="H19229" s="85" t="s">
        <v>260</v>
      </c>
      <c r="I19229" s="85">
        <v>1</v>
      </c>
      <c r="J19229" s="88">
        <v>7826715.8680620184</v>
      </c>
      <c r="K19229" s="146">
        <v>24661339.524235155</v>
      </c>
      <c r="L19229" s="147">
        <v>6.9980094340938367E-2</v>
      </c>
      <c r="M19229" s="147">
        <v>652440.74169124011</v>
      </c>
      <c r="N19229" s="87">
        <v>79093468.837263346</v>
      </c>
      <c r="O19229" s="88">
        <v>7185639.3958102195</v>
      </c>
      <c r="P19229" s="89">
        <v>90.849971577234015</v>
      </c>
    </row>
    <row r="19230" spans="1:16">
      <c r="A19230" s="75" t="s">
        <v>32310</v>
      </c>
      <c r="B19230" s="85">
        <v>19226</v>
      </c>
      <c r="C19230" s="85">
        <v>20780</v>
      </c>
      <c r="D19230" s="85">
        <v>19226</v>
      </c>
      <c r="E19230" s="86" t="s">
        <v>32311</v>
      </c>
      <c r="F19230" s="85" t="s">
        <v>55</v>
      </c>
      <c r="G19230" s="86" t="s">
        <v>22545</v>
      </c>
      <c r="H19230" s="85" t="s">
        <v>260</v>
      </c>
      <c r="I19230" s="85">
        <v>1</v>
      </c>
      <c r="J19230" s="88">
        <v>7826715.8680620203</v>
      </c>
      <c r="K19230" s="146">
        <v>24661339.524235174</v>
      </c>
      <c r="L19230" s="147">
        <v>6.9980094340938395E-2</v>
      </c>
      <c r="M19230" s="147">
        <v>652440.74169124034</v>
      </c>
      <c r="N19230" s="87">
        <v>79093468.837263376</v>
      </c>
      <c r="O19230" s="88">
        <v>7185639.3958102213</v>
      </c>
      <c r="P19230" s="89">
        <v>90.849971577234015</v>
      </c>
    </row>
    <row r="19231" spans="1:16">
      <c r="A19231" s="75" t="s">
        <v>3753</v>
      </c>
      <c r="B19231" s="85">
        <v>19227</v>
      </c>
      <c r="C19231" s="85">
        <v>2041</v>
      </c>
      <c r="D19231" s="85">
        <v>19227</v>
      </c>
      <c r="E19231" s="86" t="s">
        <v>3754</v>
      </c>
      <c r="F19231" s="85" t="s">
        <v>55</v>
      </c>
      <c r="G19231" s="86" t="s">
        <v>3755</v>
      </c>
      <c r="H19231" s="85" t="s">
        <v>1</v>
      </c>
      <c r="I19231" s="85">
        <v>1</v>
      </c>
      <c r="J19231" s="88">
        <v>3.2786709771583968</v>
      </c>
      <c r="K19231" s="146">
        <v>7.1278725635939431</v>
      </c>
      <c r="L19231" s="147">
        <v>6.7655222963661129E-8</v>
      </c>
      <c r="M19231" s="147">
        <v>0.1790164313725138</v>
      </c>
      <c r="N19231" s="87">
        <v>29.06654363766042</v>
      </c>
      <c r="O19231" s="88">
        <v>2.214951792036945</v>
      </c>
      <c r="P19231" s="89">
        <v>76.202792449223864</v>
      </c>
    </row>
    <row r="19232" spans="1:16">
      <c r="A19232" s="75" t="s">
        <v>22546</v>
      </c>
      <c r="B19232" s="85">
        <v>19228</v>
      </c>
      <c r="C19232" s="85">
        <v>13695</v>
      </c>
      <c r="D19232" s="85">
        <v>19228</v>
      </c>
      <c r="E19232" s="86" t="s">
        <v>22547</v>
      </c>
      <c r="F19232" s="85" t="s">
        <v>55</v>
      </c>
      <c r="G19232" s="86" t="s">
        <v>3755</v>
      </c>
      <c r="H19232" s="85" t="s">
        <v>1</v>
      </c>
      <c r="I19232" s="85">
        <v>1</v>
      </c>
      <c r="J19232" s="88">
        <v>5.163876609300238</v>
      </c>
      <c r="K19232" s="146">
        <v>5.070670978934908</v>
      </c>
      <c r="L19232" s="147">
        <v>8.1373246932743949E-8</v>
      </c>
      <c r="M19232" s="147">
        <v>0.11548475485038311</v>
      </c>
      <c r="N19232" s="87">
        <v>21.000497038334309</v>
      </c>
      <c r="O19232" s="88">
        <v>4.4413853953738167</v>
      </c>
      <c r="P19232" s="89">
        <v>211.48953699841064</v>
      </c>
    </row>
    <row r="19233" spans="1:16">
      <c r="A19233" s="75" t="s">
        <v>25549</v>
      </c>
      <c r="B19233" s="85">
        <v>19229</v>
      </c>
      <c r="C19233" s="85">
        <v>15767</v>
      </c>
      <c r="D19233" s="85">
        <v>19229</v>
      </c>
      <c r="E19233" s="86" t="s">
        <v>25550</v>
      </c>
      <c r="F19233" s="85" t="s">
        <v>55</v>
      </c>
      <c r="G19233" s="86" t="s">
        <v>3755</v>
      </c>
      <c r="H19233" s="85" t="s">
        <v>1</v>
      </c>
      <c r="I19233" s="85">
        <v>1</v>
      </c>
      <c r="J19233" s="88">
        <v>3.3418426680685158</v>
      </c>
      <c r="K19233" s="146">
        <v>3.5986247682866566</v>
      </c>
      <c r="L19233" s="147">
        <v>5.210897681873302E-8</v>
      </c>
      <c r="M19233" s="147">
        <v>7.8151613193930297E-2</v>
      </c>
      <c r="N19233" s="87">
        <v>15.07143514962647</v>
      </c>
      <c r="O19233" s="88">
        <v>2.797922821828601</v>
      </c>
      <c r="P19233" s="89">
        <v>185.64408724526442</v>
      </c>
    </row>
    <row r="19234" spans="1:16">
      <c r="A19234" s="75" t="s">
        <v>27700</v>
      </c>
      <c r="B19234" s="85">
        <v>19230</v>
      </c>
      <c r="C19234" s="85">
        <v>17363</v>
      </c>
      <c r="D19234" s="85">
        <v>19230</v>
      </c>
      <c r="E19234" s="86" t="s">
        <v>27701</v>
      </c>
      <c r="F19234" s="85" t="s">
        <v>55</v>
      </c>
      <c r="G19234" s="86" t="s">
        <v>3755</v>
      </c>
      <c r="H19234" s="85" t="s">
        <v>1</v>
      </c>
      <c r="I19234" s="85">
        <v>1</v>
      </c>
      <c r="J19234" s="88">
        <v>7.1279787952738944</v>
      </c>
      <c r="K19234" s="146">
        <v>6.0781821708156887</v>
      </c>
      <c r="L19234" s="147">
        <v>1.122652876761002E-7</v>
      </c>
      <c r="M19234" s="147">
        <v>0.1232372617606632</v>
      </c>
      <c r="N19234" s="87">
        <v>23.542592980873572</v>
      </c>
      <c r="O19234" s="88">
        <v>6.2875186521021789</v>
      </c>
      <c r="P19234" s="89">
        <v>267.06992968914989</v>
      </c>
    </row>
    <row r="19235" spans="1:16">
      <c r="A19235" s="75" t="s">
        <v>22548</v>
      </c>
      <c r="B19235" s="85">
        <v>19231</v>
      </c>
      <c r="C19235" s="85">
        <v>13696</v>
      </c>
      <c r="D19235" s="85">
        <v>19231</v>
      </c>
      <c r="E19235" s="86" t="s">
        <v>22549</v>
      </c>
      <c r="F19235" s="85" t="s">
        <v>55</v>
      </c>
      <c r="G19235" s="86" t="s">
        <v>22550</v>
      </c>
      <c r="H19235" s="85" t="s">
        <v>260</v>
      </c>
      <c r="I19235" s="85">
        <v>1</v>
      </c>
      <c r="J19235" s="88">
        <v>75166972.563525379</v>
      </c>
      <c r="K19235" s="146">
        <v>278813743.40825051</v>
      </c>
      <c r="L19235" s="147">
        <v>0.69635989097794848</v>
      </c>
      <c r="M19235" s="147">
        <v>6842112.9169103876</v>
      </c>
      <c r="N19235" s="87">
        <v>876142467.17366064</v>
      </c>
      <c r="O19235" s="88">
        <v>66618604.945184737</v>
      </c>
      <c r="P19235" s="89">
        <v>76.036269717742414</v>
      </c>
    </row>
    <row r="19236" spans="1:16">
      <c r="A19236" s="75" t="s">
        <v>32312</v>
      </c>
      <c r="B19236" s="85">
        <v>19232</v>
      </c>
      <c r="C19236" s="85">
        <v>20781</v>
      </c>
      <c r="D19236" s="85">
        <v>19232</v>
      </c>
      <c r="E19236" s="86" t="s">
        <v>32313</v>
      </c>
      <c r="F19236" s="85" t="s">
        <v>38</v>
      </c>
      <c r="G19236" s="86" t="s">
        <v>22550</v>
      </c>
      <c r="H19236" s="85" t="s">
        <v>260</v>
      </c>
      <c r="I19236" s="85">
        <v>1</v>
      </c>
      <c r="J19236" s="88">
        <v>75694767.209404215</v>
      </c>
      <c r="K19236" s="146">
        <v>279837865.7575115</v>
      </c>
      <c r="L19236" s="147">
        <v>0.70140102137728688</v>
      </c>
      <c r="M19236" s="147">
        <v>6883532.1247269409</v>
      </c>
      <c r="N19236" s="87">
        <v>881012550.2156142</v>
      </c>
      <c r="O19236" s="88">
        <v>67016595.6063914</v>
      </c>
      <c r="P19236" s="89">
        <v>76.067696867644088</v>
      </c>
    </row>
    <row r="19237" spans="1:16">
      <c r="A19237" s="75" t="s">
        <v>32314</v>
      </c>
      <c r="B19237" s="85">
        <v>19233</v>
      </c>
      <c r="C19237" s="85">
        <v>20782</v>
      </c>
      <c r="D19237" s="85">
        <v>19233</v>
      </c>
      <c r="E19237" s="86" t="s">
        <v>32313</v>
      </c>
      <c r="F19237" s="85" t="s">
        <v>11</v>
      </c>
      <c r="G19237" s="86" t="s">
        <v>22550</v>
      </c>
      <c r="H19237" s="85" t="s">
        <v>260</v>
      </c>
      <c r="I19237" s="85">
        <v>1</v>
      </c>
      <c r="J19237" s="88">
        <v>74098252.524472609</v>
      </c>
      <c r="K19237" s="146">
        <v>276740020.06595439</v>
      </c>
      <c r="L19237" s="147">
        <v>0.6861522143383314</v>
      </c>
      <c r="M19237" s="147">
        <v>6758244.0528722648</v>
      </c>
      <c r="N19237" s="87">
        <v>866281140.65314913</v>
      </c>
      <c r="O19237" s="88">
        <v>65812722.205924891</v>
      </c>
      <c r="P19237" s="89">
        <v>75.971551402243549</v>
      </c>
    </row>
    <row r="19238" spans="1:16">
      <c r="A19238" s="75" t="s">
        <v>22551</v>
      </c>
      <c r="B19238" s="85">
        <v>19234</v>
      </c>
      <c r="C19238" s="85">
        <v>13697</v>
      </c>
      <c r="D19238" s="85">
        <v>19234</v>
      </c>
      <c r="E19238" s="86" t="s">
        <v>22552</v>
      </c>
      <c r="F19238" s="85" t="s">
        <v>55</v>
      </c>
      <c r="G19238" s="86" t="s">
        <v>22553</v>
      </c>
      <c r="H19238" s="85" t="s">
        <v>260</v>
      </c>
      <c r="I19238" s="85">
        <v>1</v>
      </c>
      <c r="J19238" s="88">
        <v>42.342403512384813</v>
      </c>
      <c r="K19238" s="146">
        <v>287.22281827049409</v>
      </c>
      <c r="L19238" s="147">
        <v>5.8274598194789041E-7</v>
      </c>
      <c r="M19238" s="147">
        <v>4.3627045246221199</v>
      </c>
      <c r="N19238" s="87">
        <v>647.98982319536026</v>
      </c>
      <c r="O19238" s="88">
        <v>37.053929104959288</v>
      </c>
      <c r="P19238" s="89">
        <v>57.182887413631533</v>
      </c>
    </row>
    <row r="19239" spans="1:16">
      <c r="A19239" s="75" t="s">
        <v>32315</v>
      </c>
      <c r="B19239" s="85">
        <v>19235</v>
      </c>
      <c r="C19239" s="85">
        <v>20783</v>
      </c>
      <c r="D19239" s="85">
        <v>19235</v>
      </c>
      <c r="E19239" s="86" t="s">
        <v>32316</v>
      </c>
      <c r="F19239" s="85" t="s">
        <v>38</v>
      </c>
      <c r="G19239" s="86" t="s">
        <v>22553</v>
      </c>
      <c r="H19239" s="85" t="s">
        <v>260</v>
      </c>
      <c r="I19239" s="85">
        <v>1</v>
      </c>
      <c r="J19239" s="88">
        <v>42.632268731384919</v>
      </c>
      <c r="K19239" s="146">
        <v>288.02100021287237</v>
      </c>
      <c r="L19239" s="147">
        <v>5.841578400776238E-7</v>
      </c>
      <c r="M19239" s="147">
        <v>4.3629211848563152</v>
      </c>
      <c r="N19239" s="87">
        <v>648.56927063678484</v>
      </c>
      <c r="O19239" s="88">
        <v>37.29121706835658</v>
      </c>
      <c r="P19239" s="89">
        <v>57.497662557683221</v>
      </c>
    </row>
    <row r="19240" spans="1:16">
      <c r="A19240" s="75" t="s">
        <v>32317</v>
      </c>
      <c r="B19240" s="85">
        <v>19236</v>
      </c>
      <c r="C19240" s="85">
        <v>20784</v>
      </c>
      <c r="D19240" s="85">
        <v>19236</v>
      </c>
      <c r="E19240" s="86" t="s">
        <v>32316</v>
      </c>
      <c r="F19240" s="85" t="s">
        <v>11</v>
      </c>
      <c r="G19240" s="86" t="s">
        <v>22553</v>
      </c>
      <c r="H19240" s="85" t="s">
        <v>260</v>
      </c>
      <c r="I19240" s="85">
        <v>1</v>
      </c>
      <c r="J19240" s="88">
        <v>41.697195145923921</v>
      </c>
      <c r="K19240" s="146">
        <v>285.53587320307935</v>
      </c>
      <c r="L19240" s="147">
        <v>5.7959098936763438E-7</v>
      </c>
      <c r="M19240" s="147">
        <v>4.3545938229798562</v>
      </c>
      <c r="N19240" s="87">
        <v>645.9553418965329</v>
      </c>
      <c r="O19240" s="88">
        <v>36.520606585700442</v>
      </c>
      <c r="P19240" s="89">
        <v>56.537355165258774</v>
      </c>
    </row>
    <row r="19241" spans="1:16">
      <c r="A19241" s="75" t="s">
        <v>22554</v>
      </c>
      <c r="B19241" s="85">
        <v>19237</v>
      </c>
      <c r="C19241" s="85">
        <v>13698</v>
      </c>
      <c r="D19241" s="85">
        <v>19237</v>
      </c>
      <c r="E19241" s="86" t="s">
        <v>22555</v>
      </c>
      <c r="F19241" s="85" t="s">
        <v>55</v>
      </c>
      <c r="G19241" s="86" t="s">
        <v>22556</v>
      </c>
      <c r="H19241" s="85" t="s">
        <v>260</v>
      </c>
      <c r="I19241" s="85">
        <v>1</v>
      </c>
      <c r="J19241" s="88">
        <v>28.035958023833398</v>
      </c>
      <c r="K19241" s="146">
        <v>142.23798339600404</v>
      </c>
      <c r="L19241" s="147">
        <v>2.9728492751360309E-7</v>
      </c>
      <c r="M19241" s="147">
        <v>2.535927480684296</v>
      </c>
      <c r="N19241" s="87">
        <v>414.69294729093059</v>
      </c>
      <c r="O19241" s="88">
        <v>24.536737867564661</v>
      </c>
      <c r="P19241" s="89">
        <v>59.168447469039663</v>
      </c>
    </row>
    <row r="19242" spans="1:16">
      <c r="A19242" s="75" t="s">
        <v>32318</v>
      </c>
      <c r="B19242" s="85">
        <v>19238</v>
      </c>
      <c r="C19242" s="85">
        <v>20785</v>
      </c>
      <c r="D19242" s="85">
        <v>19238</v>
      </c>
      <c r="E19242" s="86" t="s">
        <v>32319</v>
      </c>
      <c r="F19242" s="85" t="s">
        <v>38</v>
      </c>
      <c r="G19242" s="86" t="s">
        <v>22556</v>
      </c>
      <c r="H19242" s="85" t="s">
        <v>260</v>
      </c>
      <c r="I19242" s="85">
        <v>1</v>
      </c>
      <c r="J19242" s="88">
        <v>28.153268876528909</v>
      </c>
      <c r="K19242" s="146">
        <v>142.55412321966347</v>
      </c>
      <c r="L19242" s="147">
        <v>2.9785835919892561E-7</v>
      </c>
      <c r="M19242" s="147">
        <v>2.5356250069796382</v>
      </c>
      <c r="N19242" s="87">
        <v>414.90448457630731</v>
      </c>
      <c r="O19242" s="88">
        <v>24.632967168211529</v>
      </c>
      <c r="P19242" s="89">
        <v>59.370211901580802</v>
      </c>
    </row>
    <row r="19243" spans="1:16">
      <c r="A19243" s="75" t="s">
        <v>32320</v>
      </c>
      <c r="B19243" s="85">
        <v>19239</v>
      </c>
      <c r="C19243" s="85">
        <v>20786</v>
      </c>
      <c r="D19243" s="85">
        <v>19239</v>
      </c>
      <c r="E19243" s="86" t="s">
        <v>32319</v>
      </c>
      <c r="F19243" s="85" t="s">
        <v>11</v>
      </c>
      <c r="G19243" s="86" t="s">
        <v>22556</v>
      </c>
      <c r="H19243" s="85" t="s">
        <v>260</v>
      </c>
      <c r="I19243" s="85">
        <v>1</v>
      </c>
      <c r="J19243" s="88">
        <v>27.771955017186968</v>
      </c>
      <c r="K19243" s="146">
        <v>141.56571811843881</v>
      </c>
      <c r="L19243" s="147">
        <v>2.9598929557692052E-7</v>
      </c>
      <c r="M19243" s="147">
        <v>2.5330555885525738</v>
      </c>
      <c r="N19243" s="87">
        <v>413.87349472911171</v>
      </c>
      <c r="O19243" s="88">
        <v>24.317885535552438</v>
      </c>
      <c r="P19243" s="89">
        <v>58.756808167841164</v>
      </c>
    </row>
    <row r="19244" spans="1:16">
      <c r="A19244" s="75" t="s">
        <v>22557</v>
      </c>
      <c r="B19244" s="85">
        <v>19240</v>
      </c>
      <c r="C19244" s="85">
        <v>13699</v>
      </c>
      <c r="D19244" s="85">
        <v>19240</v>
      </c>
      <c r="E19244" s="86" t="s">
        <v>22558</v>
      </c>
      <c r="F19244" s="85" t="s">
        <v>55</v>
      </c>
      <c r="G19244" s="86" t="s">
        <v>22559</v>
      </c>
      <c r="H19244" s="85" t="s">
        <v>260</v>
      </c>
      <c r="I19244" s="85">
        <v>1</v>
      </c>
      <c r="J19244" s="88">
        <v>0.97699898163859245</v>
      </c>
      <c r="K19244" s="146">
        <v>3.4580007379381881</v>
      </c>
      <c r="L19244" s="147">
        <v>8.586743345885345E-9</v>
      </c>
      <c r="M19244" s="147">
        <v>0.1022878076849668</v>
      </c>
      <c r="N19244" s="87">
        <v>13.09311967145651</v>
      </c>
      <c r="O19244" s="88">
        <v>0.8725191242935022</v>
      </c>
      <c r="P19244" s="89">
        <v>66.639513438162993</v>
      </c>
    </row>
    <row r="19245" spans="1:16">
      <c r="A19245" s="75" t="s">
        <v>32321</v>
      </c>
      <c r="B19245" s="85">
        <v>19241</v>
      </c>
      <c r="C19245" s="85">
        <v>20787</v>
      </c>
      <c r="D19245" s="85">
        <v>19241</v>
      </c>
      <c r="E19245" s="86" t="s">
        <v>32322</v>
      </c>
      <c r="F19245" s="85" t="s">
        <v>38</v>
      </c>
      <c r="G19245" s="86" t="s">
        <v>22559</v>
      </c>
      <c r="H19245" s="85" t="s">
        <v>260</v>
      </c>
      <c r="I19245" s="85">
        <v>1</v>
      </c>
      <c r="J19245" s="88">
        <v>0.99011148219998091</v>
      </c>
      <c r="K19245" s="146">
        <v>3.4878801751292881</v>
      </c>
      <c r="L19245" s="147">
        <v>8.634301131117335E-9</v>
      </c>
      <c r="M19245" s="147">
        <v>0.10028793774409971</v>
      </c>
      <c r="N19245" s="87">
        <v>12.87816912693698</v>
      </c>
      <c r="O19245" s="88">
        <v>0.8827326823528634</v>
      </c>
      <c r="P19245" s="89">
        <v>68.544889700700637</v>
      </c>
    </row>
    <row r="19246" spans="1:16">
      <c r="A19246" s="75" t="s">
        <v>32323</v>
      </c>
      <c r="B19246" s="85">
        <v>19242</v>
      </c>
      <c r="C19246" s="85">
        <v>20788</v>
      </c>
      <c r="D19246" s="85">
        <v>19242</v>
      </c>
      <c r="E19246" s="86" t="s">
        <v>32322</v>
      </c>
      <c r="F19246" s="85" t="s">
        <v>11</v>
      </c>
      <c r="G19246" s="86" t="s">
        <v>22559</v>
      </c>
      <c r="H19246" s="85" t="s">
        <v>260</v>
      </c>
      <c r="I19246" s="85">
        <v>1</v>
      </c>
      <c r="J19246" s="88">
        <v>0.90501732750742148</v>
      </c>
      <c r="K19246" s="146">
        <v>3.3385035257058537</v>
      </c>
      <c r="L19246" s="147">
        <v>8.2522543057315295E-9</v>
      </c>
      <c r="M19246" s="147">
        <v>0.10015217322329251</v>
      </c>
      <c r="N19246" s="87">
        <v>12.850623589209</v>
      </c>
      <c r="O19246" s="88">
        <v>0.81064884135398352</v>
      </c>
      <c r="P19246" s="89">
        <v>63.082451658976787</v>
      </c>
    </row>
    <row r="19247" spans="1:16">
      <c r="A19247" s="75" t="s">
        <v>22560</v>
      </c>
      <c r="B19247" s="85">
        <v>19243</v>
      </c>
      <c r="C19247" s="85">
        <v>13700</v>
      </c>
      <c r="D19247" s="85">
        <v>19243</v>
      </c>
      <c r="E19247" s="86" t="s">
        <v>22561</v>
      </c>
      <c r="F19247" s="85" t="s">
        <v>55</v>
      </c>
      <c r="G19247" s="86" t="s">
        <v>22562</v>
      </c>
      <c r="H19247" s="85" t="s">
        <v>260</v>
      </c>
      <c r="I19247" s="85">
        <v>1</v>
      </c>
      <c r="J19247" s="88">
        <v>1.3600419181793451</v>
      </c>
      <c r="K19247" s="146">
        <v>4.8270030249149967</v>
      </c>
      <c r="L19247" s="147">
        <v>1.188501312619404E-8</v>
      </c>
      <c r="M19247" s="147">
        <v>0.14151723202359379</v>
      </c>
      <c r="N19247" s="87">
        <v>18.122892017931711</v>
      </c>
      <c r="O19247" s="88">
        <v>1.214037599691473</v>
      </c>
      <c r="P19247" s="89">
        <v>66.989175816433843</v>
      </c>
    </row>
    <row r="19248" spans="1:16">
      <c r="A19248" s="75" t="s">
        <v>32324</v>
      </c>
      <c r="B19248" s="85">
        <v>19244</v>
      </c>
      <c r="C19248" s="85">
        <v>20789</v>
      </c>
      <c r="D19248" s="85">
        <v>19244</v>
      </c>
      <c r="E19248" s="86" t="s">
        <v>32325</v>
      </c>
      <c r="F19248" s="85" t="s">
        <v>38</v>
      </c>
      <c r="G19248" s="86" t="s">
        <v>22562</v>
      </c>
      <c r="H19248" s="85" t="s">
        <v>260</v>
      </c>
      <c r="I19248" s="85">
        <v>1</v>
      </c>
      <c r="J19248" s="88">
        <v>1.368209857893478</v>
      </c>
      <c r="K19248" s="146">
        <v>4.8507955683469728</v>
      </c>
      <c r="L19248" s="147">
        <v>1.190670104464964E-8</v>
      </c>
      <c r="M19248" s="147">
        <v>0.13878443564127199</v>
      </c>
      <c r="N19248" s="87">
        <v>17.827602226814399</v>
      </c>
      <c r="O19248" s="88">
        <v>1.2197413244191211</v>
      </c>
      <c r="P19248" s="89">
        <v>68.41869752874085</v>
      </c>
    </row>
    <row r="19249" spans="1:16">
      <c r="A19249" s="75" t="s">
        <v>32326</v>
      </c>
      <c r="B19249" s="85">
        <v>19245</v>
      </c>
      <c r="C19249" s="85">
        <v>20790</v>
      </c>
      <c r="D19249" s="85">
        <v>19245</v>
      </c>
      <c r="E19249" s="86" t="s">
        <v>32325</v>
      </c>
      <c r="F19249" s="85" t="s">
        <v>11</v>
      </c>
      <c r="G19249" s="86" t="s">
        <v>22562</v>
      </c>
      <c r="H19249" s="85" t="s">
        <v>260</v>
      </c>
      <c r="I19249" s="85">
        <v>1</v>
      </c>
      <c r="J19249" s="88">
        <v>1.2544356278313691</v>
      </c>
      <c r="K19249" s="146">
        <v>4.6503073552614698</v>
      </c>
      <c r="L19249" s="147">
        <v>1.1394731915500639E-8</v>
      </c>
      <c r="M19249" s="147">
        <v>0.13867395684398151</v>
      </c>
      <c r="N19249" s="87">
        <v>17.79885419276701</v>
      </c>
      <c r="O19249" s="88">
        <v>1.1233956598696171</v>
      </c>
      <c r="P19249" s="89">
        <v>63.116178586716877</v>
      </c>
    </row>
    <row r="19250" spans="1:16">
      <c r="A19250" s="75" t="s">
        <v>22563</v>
      </c>
      <c r="B19250" s="85">
        <v>19246</v>
      </c>
      <c r="C19250" s="85">
        <v>13701</v>
      </c>
      <c r="D19250" s="85">
        <v>19246</v>
      </c>
      <c r="E19250" s="86" t="s">
        <v>22564</v>
      </c>
      <c r="F19250" s="85" t="s">
        <v>55</v>
      </c>
      <c r="G19250" s="86" t="s">
        <v>22565</v>
      </c>
      <c r="H19250" s="85" t="s">
        <v>646</v>
      </c>
      <c r="I19250" s="85">
        <v>1</v>
      </c>
      <c r="J19250" s="88">
        <v>7.1056056206062994</v>
      </c>
      <c r="K19250" s="146">
        <v>25.966353797241222</v>
      </c>
      <c r="L19250" s="147">
        <v>6.3492335587391456E-8</v>
      </c>
      <c r="M19250" s="147">
        <v>0.76404417875140795</v>
      </c>
      <c r="N19250" s="87">
        <v>94.627142241044581</v>
      </c>
      <c r="O19250" s="88">
        <v>6.3459421343291291</v>
      </c>
      <c r="P19250" s="89">
        <v>67.062599419562446</v>
      </c>
    </row>
    <row r="19251" spans="1:16">
      <c r="A19251" s="75" t="s">
        <v>32327</v>
      </c>
      <c r="B19251" s="85">
        <v>19247</v>
      </c>
      <c r="C19251" s="85">
        <v>20791</v>
      </c>
      <c r="D19251" s="85">
        <v>19247</v>
      </c>
      <c r="E19251" s="86" t="s">
        <v>32328</v>
      </c>
      <c r="F19251" s="85" t="s">
        <v>38</v>
      </c>
      <c r="G19251" s="86" t="s">
        <v>22565</v>
      </c>
      <c r="H19251" s="85" t="s">
        <v>646</v>
      </c>
      <c r="I19251" s="85">
        <v>1</v>
      </c>
      <c r="J19251" s="88">
        <v>7.1262831695656441</v>
      </c>
      <c r="K19251" s="146">
        <v>26.078944493022288</v>
      </c>
      <c r="L19251" s="147">
        <v>6.3546534961159741E-8</v>
      </c>
      <c r="M19251" s="147">
        <v>0.7463889316339366</v>
      </c>
      <c r="N19251" s="87">
        <v>92.753315392370098</v>
      </c>
      <c r="O19251" s="88">
        <v>6.355761233186799</v>
      </c>
      <c r="P19251" s="89">
        <v>68.523278184723779</v>
      </c>
    </row>
    <row r="19252" spans="1:16">
      <c r="A19252" s="75" t="s">
        <v>32329</v>
      </c>
      <c r="B19252" s="85">
        <v>19248</v>
      </c>
      <c r="C19252" s="85">
        <v>20792</v>
      </c>
      <c r="D19252" s="85">
        <v>19248</v>
      </c>
      <c r="E19252" s="86" t="s">
        <v>32328</v>
      </c>
      <c r="F19252" s="85" t="s">
        <v>11</v>
      </c>
      <c r="G19252" s="86" t="s">
        <v>22565</v>
      </c>
      <c r="H19252" s="85" t="s">
        <v>646</v>
      </c>
      <c r="I19252" s="85">
        <v>1</v>
      </c>
      <c r="J19252" s="88">
        <v>6.7230074451965454</v>
      </c>
      <c r="K19252" s="146">
        <v>25.295908378723638</v>
      </c>
      <c r="L19252" s="147">
        <v>6.1596159613285787E-8</v>
      </c>
      <c r="M19252" s="147">
        <v>0.75340543461092468</v>
      </c>
      <c r="N19252" s="87">
        <v>93.338326458442864</v>
      </c>
      <c r="O19252" s="88">
        <v>6.0171412932820738</v>
      </c>
      <c r="P19252" s="89">
        <v>64.465922216433697</v>
      </c>
    </row>
    <row r="19253" spans="1:16">
      <c r="A19253" s="75" t="s">
        <v>22566</v>
      </c>
      <c r="B19253" s="85">
        <v>19249</v>
      </c>
      <c r="C19253" s="85">
        <v>13702</v>
      </c>
      <c r="D19253" s="85">
        <v>19249</v>
      </c>
      <c r="E19253" s="86" t="s">
        <v>22567</v>
      </c>
      <c r="F19253" s="85" t="s">
        <v>55</v>
      </c>
      <c r="G19253" s="86" t="s">
        <v>22568</v>
      </c>
      <c r="H19253" s="85" t="s">
        <v>8874</v>
      </c>
      <c r="I19253" s="85">
        <v>1</v>
      </c>
      <c r="J19253" s="88">
        <v>2.7660741951610199</v>
      </c>
      <c r="K19253" s="146">
        <v>4.3497840073177239</v>
      </c>
      <c r="L19253" s="147">
        <v>1.3088629977869751E-8</v>
      </c>
      <c r="M19253" s="147">
        <v>0.15373207770039099</v>
      </c>
      <c r="N19253" s="87">
        <v>38.644778643407477</v>
      </c>
      <c r="O19253" s="88">
        <v>2.4497729801876549</v>
      </c>
      <c r="P19253" s="89">
        <v>63.392082091937887</v>
      </c>
    </row>
    <row r="19254" spans="1:16">
      <c r="A19254" s="75" t="s">
        <v>32330</v>
      </c>
      <c r="B19254" s="85">
        <v>19250</v>
      </c>
      <c r="C19254" s="85">
        <v>20793</v>
      </c>
      <c r="D19254" s="85">
        <v>19250</v>
      </c>
      <c r="E19254" s="86" t="s">
        <v>32331</v>
      </c>
      <c r="F19254" s="85" t="s">
        <v>32</v>
      </c>
      <c r="G19254" s="86" t="s">
        <v>22568</v>
      </c>
      <c r="H19254" s="85" t="s">
        <v>8874</v>
      </c>
      <c r="I19254" s="85">
        <v>1</v>
      </c>
      <c r="J19254" s="88">
        <v>0.43513898633303572</v>
      </c>
      <c r="K19254" s="146">
        <v>1.1087331041696906</v>
      </c>
      <c r="L19254" s="147">
        <v>2.8521988547387769E-9</v>
      </c>
      <c r="M19254" s="147">
        <v>4.0194432775899028E-2</v>
      </c>
      <c r="N19254" s="87">
        <v>15.495950028919401</v>
      </c>
      <c r="O19254" s="88">
        <v>0.37137470147750362</v>
      </c>
      <c r="P19254" s="89">
        <v>23.965920178138386</v>
      </c>
    </row>
    <row r="19255" spans="1:16">
      <c r="A19255" s="75" t="s">
        <v>32332</v>
      </c>
      <c r="B19255" s="85">
        <v>19251</v>
      </c>
      <c r="C19255" s="85">
        <v>20794</v>
      </c>
      <c r="D19255" s="85">
        <v>19251</v>
      </c>
      <c r="E19255" s="86" t="s">
        <v>32331</v>
      </c>
      <c r="F19255" s="85" t="s">
        <v>38</v>
      </c>
      <c r="G19255" s="86" t="s">
        <v>22568</v>
      </c>
      <c r="H19255" s="85" t="s">
        <v>8874</v>
      </c>
      <c r="I19255" s="85">
        <v>1</v>
      </c>
      <c r="J19255" s="88">
        <v>2.7296677693433291</v>
      </c>
      <c r="K19255" s="146">
        <v>4.1589585148058736</v>
      </c>
      <c r="L19255" s="147">
        <v>1.2650800318029289E-8</v>
      </c>
      <c r="M19255" s="147">
        <v>0.14918545716555601</v>
      </c>
      <c r="N19255" s="87">
        <v>38.154471349361053</v>
      </c>
      <c r="O19255" s="88">
        <v>2.4170104175385778</v>
      </c>
      <c r="P19255" s="89">
        <v>63.348025331218579</v>
      </c>
    </row>
    <row r="19256" spans="1:16">
      <c r="A19256" s="75" t="s">
        <v>32333</v>
      </c>
      <c r="B19256" s="85">
        <v>19252</v>
      </c>
      <c r="C19256" s="85">
        <v>20795</v>
      </c>
      <c r="D19256" s="85">
        <v>19252</v>
      </c>
      <c r="E19256" s="86" t="s">
        <v>32334</v>
      </c>
      <c r="F19256" s="85" t="s">
        <v>32</v>
      </c>
      <c r="G19256" s="86" t="s">
        <v>22568</v>
      </c>
      <c r="H19256" s="85" t="s">
        <v>8874</v>
      </c>
      <c r="I19256" s="85">
        <v>1</v>
      </c>
      <c r="J19256" s="88">
        <v>0.5410213558792043</v>
      </c>
      <c r="K19256" s="146">
        <v>1.5401398927301031</v>
      </c>
      <c r="L19256" s="147">
        <v>3.8771644158572666E-9</v>
      </c>
      <c r="M19256" s="147">
        <v>5.1106789388061513E-2</v>
      </c>
      <c r="N19256" s="87">
        <v>16.85605593869542</v>
      </c>
      <c r="O19256" s="88">
        <v>0.46546091421251989</v>
      </c>
      <c r="P19256" s="89">
        <v>27.613868624153628</v>
      </c>
    </row>
    <row r="19257" spans="1:16">
      <c r="A19257" s="75" t="s">
        <v>32335</v>
      </c>
      <c r="B19257" s="85">
        <v>19253</v>
      </c>
      <c r="C19257" s="85">
        <v>20796</v>
      </c>
      <c r="D19257" s="85">
        <v>19253</v>
      </c>
      <c r="E19257" s="86" t="s">
        <v>32334</v>
      </c>
      <c r="F19257" s="85" t="s">
        <v>38</v>
      </c>
      <c r="G19257" s="86" t="s">
        <v>22568</v>
      </c>
      <c r="H19257" s="85" t="s">
        <v>8874</v>
      </c>
      <c r="I19257" s="85">
        <v>1</v>
      </c>
      <c r="J19257" s="88">
        <v>2.8411533549671768</v>
      </c>
      <c r="K19257" s="146">
        <v>4.5919698011287204</v>
      </c>
      <c r="L19257" s="147">
        <v>1.369153981948364E-8</v>
      </c>
      <c r="M19257" s="147">
        <v>0.1601135607341963</v>
      </c>
      <c r="N19257" s="87">
        <v>39.516530741502777</v>
      </c>
      <c r="O19257" s="88">
        <v>2.517021172468128</v>
      </c>
      <c r="P19257" s="89">
        <v>63.695398488627752</v>
      </c>
    </row>
    <row r="19258" spans="1:16">
      <c r="A19258" s="75" t="s">
        <v>22569</v>
      </c>
      <c r="B19258" s="85">
        <v>19254</v>
      </c>
      <c r="C19258" s="85">
        <v>13703</v>
      </c>
      <c r="D19258" s="85">
        <v>19254</v>
      </c>
      <c r="E19258" s="86" t="s">
        <v>22570</v>
      </c>
      <c r="F19258" s="85" t="s">
        <v>55</v>
      </c>
      <c r="G19258" s="86" t="s">
        <v>22571</v>
      </c>
      <c r="H19258" s="85" t="s">
        <v>8874</v>
      </c>
      <c r="I19258" s="85">
        <v>1</v>
      </c>
      <c r="J19258" s="88">
        <v>2.955173965997306</v>
      </c>
      <c r="K19258" s="146">
        <v>4.6555892528372897</v>
      </c>
      <c r="L19258" s="147">
        <v>1.40108907549803E-8</v>
      </c>
      <c r="M19258" s="147">
        <v>0.16451919172472329</v>
      </c>
      <c r="N19258" s="87">
        <v>41.145759056529577</v>
      </c>
      <c r="O19258" s="88">
        <v>2.6127427278305411</v>
      </c>
      <c r="P19258" s="89">
        <v>63.499684724273294</v>
      </c>
    </row>
    <row r="19259" spans="1:16">
      <c r="A19259" s="75" t="s">
        <v>32336</v>
      </c>
      <c r="B19259" s="85">
        <v>19255</v>
      </c>
      <c r="C19259" s="85">
        <v>20797</v>
      </c>
      <c r="D19259" s="85">
        <v>19255</v>
      </c>
      <c r="E19259" s="86" t="s">
        <v>32337</v>
      </c>
      <c r="F19259" s="85" t="s">
        <v>32</v>
      </c>
      <c r="G19259" s="86" t="s">
        <v>22571</v>
      </c>
      <c r="H19259" s="85" t="s">
        <v>8874</v>
      </c>
      <c r="I19259" s="85">
        <v>1</v>
      </c>
      <c r="J19259" s="88">
        <v>0.46707637631798132</v>
      </c>
      <c r="K19259" s="146">
        <v>1.1811927010877272</v>
      </c>
      <c r="L19259" s="147">
        <v>3.054635893539006E-9</v>
      </c>
      <c r="M19259" s="147">
        <v>4.0432192013212333E-2</v>
      </c>
      <c r="N19259" s="87">
        <v>16.699318787563929</v>
      </c>
      <c r="O19259" s="88">
        <v>0.395270148221603</v>
      </c>
      <c r="P19259" s="89">
        <v>23.66983667117983</v>
      </c>
    </row>
    <row r="19260" spans="1:16">
      <c r="A19260" s="75" t="s">
        <v>32338</v>
      </c>
      <c r="B19260" s="85">
        <v>19256</v>
      </c>
      <c r="C19260" s="85">
        <v>20798</v>
      </c>
      <c r="D19260" s="85">
        <v>19256</v>
      </c>
      <c r="E19260" s="86" t="s">
        <v>32337</v>
      </c>
      <c r="F19260" s="85" t="s">
        <v>38</v>
      </c>
      <c r="G19260" s="86" t="s">
        <v>22571</v>
      </c>
      <c r="H19260" s="85" t="s">
        <v>8874</v>
      </c>
      <c r="I19260" s="85">
        <v>1</v>
      </c>
      <c r="J19260" s="88">
        <v>2.981560876139191</v>
      </c>
      <c r="K19260" s="146">
        <v>4.5112900660489998</v>
      </c>
      <c r="L19260" s="147">
        <v>1.3774704457712109E-8</v>
      </c>
      <c r="M19260" s="147">
        <v>0.1592403971715842</v>
      </c>
      <c r="N19260" s="87">
        <v>41.393401514998303</v>
      </c>
      <c r="O19260" s="88">
        <v>2.6363230762623249</v>
      </c>
      <c r="P19260" s="89">
        <v>63.689452419296622</v>
      </c>
    </row>
    <row r="19261" spans="1:16">
      <c r="A19261" s="75" t="s">
        <v>32339</v>
      </c>
      <c r="B19261" s="85">
        <v>19257</v>
      </c>
      <c r="C19261" s="85">
        <v>20799</v>
      </c>
      <c r="D19261" s="85">
        <v>19257</v>
      </c>
      <c r="E19261" s="86" t="s">
        <v>32340</v>
      </c>
      <c r="F19261" s="85" t="s">
        <v>32</v>
      </c>
      <c r="G19261" s="86" t="s">
        <v>22571</v>
      </c>
      <c r="H19261" s="85" t="s">
        <v>8874</v>
      </c>
      <c r="I19261" s="85">
        <v>1</v>
      </c>
      <c r="J19261" s="88">
        <v>0.56930157807773996</v>
      </c>
      <c r="K19261" s="146">
        <v>1.3697013992894518</v>
      </c>
      <c r="L19261" s="147">
        <v>3.5929815383027532E-9</v>
      </c>
      <c r="M19261" s="147">
        <v>5.1716371884319372E-2</v>
      </c>
      <c r="N19261" s="87">
        <v>17.267272828529169</v>
      </c>
      <c r="O19261" s="88">
        <v>0.48908242364281829</v>
      </c>
      <c r="P19261" s="89">
        <v>28.324242542502205</v>
      </c>
    </row>
    <row r="19262" spans="1:16">
      <c r="A19262" s="75" t="s">
        <v>32341</v>
      </c>
      <c r="B19262" s="85">
        <v>19258</v>
      </c>
      <c r="C19262" s="85">
        <v>20800</v>
      </c>
      <c r="D19262" s="85">
        <v>19258</v>
      </c>
      <c r="E19262" s="86" t="s">
        <v>32340</v>
      </c>
      <c r="F19262" s="85" t="s">
        <v>38</v>
      </c>
      <c r="G19262" s="86" t="s">
        <v>22571</v>
      </c>
      <c r="H19262" s="85" t="s">
        <v>8874</v>
      </c>
      <c r="I19262" s="85">
        <v>1</v>
      </c>
      <c r="J19262" s="88">
        <v>2.8577745754620372</v>
      </c>
      <c r="K19262" s="146">
        <v>4.4205987605442525</v>
      </c>
      <c r="L19262" s="147">
        <v>1.337906828072947E-8</v>
      </c>
      <c r="M19262" s="147">
        <v>0.16078805418363701</v>
      </c>
      <c r="N19262" s="87">
        <v>39.934710142275797</v>
      </c>
      <c r="O19262" s="88">
        <v>2.5252019618300912</v>
      </c>
      <c r="P19262" s="89">
        <v>63.233261311614093</v>
      </c>
    </row>
    <row r="19263" spans="1:16">
      <c r="A19263" s="75" t="s">
        <v>32342</v>
      </c>
      <c r="B19263" s="85">
        <v>19259</v>
      </c>
      <c r="C19263" s="85">
        <v>20801</v>
      </c>
      <c r="D19263" s="85">
        <v>19259</v>
      </c>
      <c r="E19263" s="86" t="s">
        <v>32343</v>
      </c>
      <c r="F19263" s="85" t="s">
        <v>32</v>
      </c>
      <c r="G19263" s="86" t="s">
        <v>22571</v>
      </c>
      <c r="H19263" s="85" t="s">
        <v>8874</v>
      </c>
      <c r="I19263" s="85">
        <v>1</v>
      </c>
      <c r="J19263" s="88">
        <v>0.57295874586414874</v>
      </c>
      <c r="K19263" s="146">
        <v>1.6125994896481375</v>
      </c>
      <c r="L19263" s="147">
        <v>4.0796014546574829E-9</v>
      </c>
      <c r="M19263" s="147">
        <v>5.134454862537477E-2</v>
      </c>
      <c r="N19263" s="87">
        <v>18.059424697339949</v>
      </c>
      <c r="O19263" s="88">
        <v>0.48935636095661861</v>
      </c>
      <c r="P19263" s="89">
        <v>27.097007194736275</v>
      </c>
    </row>
    <row r="19264" spans="1:16">
      <c r="A19264" s="75" t="s">
        <v>32344</v>
      </c>
      <c r="B19264" s="85">
        <v>19260</v>
      </c>
      <c r="C19264" s="85">
        <v>20802</v>
      </c>
      <c r="D19264" s="85">
        <v>19260</v>
      </c>
      <c r="E19264" s="86" t="s">
        <v>32343</v>
      </c>
      <c r="F19264" s="85" t="s">
        <v>38</v>
      </c>
      <c r="G19264" s="86" t="s">
        <v>22571</v>
      </c>
      <c r="H19264" s="85" t="s">
        <v>8874</v>
      </c>
      <c r="I19264" s="85">
        <v>1</v>
      </c>
      <c r="J19264" s="88">
        <v>3.093046461763044</v>
      </c>
      <c r="K19264" s="146">
        <v>4.9443013523718413</v>
      </c>
      <c r="L19264" s="147">
        <v>1.4815443959166441E-8</v>
      </c>
      <c r="M19264" s="147">
        <v>0.17016850074022449</v>
      </c>
      <c r="N19264" s="87">
        <v>42.755460907140012</v>
      </c>
      <c r="O19264" s="88">
        <v>2.7363338311918799</v>
      </c>
      <c r="P19264" s="89">
        <v>63.99963357043174</v>
      </c>
    </row>
    <row r="19265" spans="1:16">
      <c r="A19265" s="75" t="s">
        <v>32345</v>
      </c>
      <c r="B19265" s="85">
        <v>19261</v>
      </c>
      <c r="C19265" s="85">
        <v>20803</v>
      </c>
      <c r="D19265" s="85">
        <v>19261</v>
      </c>
      <c r="E19265" s="86" t="s">
        <v>32346</v>
      </c>
      <c r="F19265" s="85" t="s">
        <v>32</v>
      </c>
      <c r="G19265" s="86" t="s">
        <v>22571</v>
      </c>
      <c r="H19265" s="85" t="s">
        <v>8874</v>
      </c>
      <c r="I19265" s="85">
        <v>1</v>
      </c>
      <c r="J19265" s="88">
        <v>0.67518394762390954</v>
      </c>
      <c r="K19265" s="146">
        <v>1.8011081878498689</v>
      </c>
      <c r="L19265" s="147">
        <v>4.6179470994212226E-9</v>
      </c>
      <c r="M19265" s="147">
        <v>6.2628728496481878E-2</v>
      </c>
      <c r="N19265" s="87">
        <v>18.62737873830519</v>
      </c>
      <c r="O19265" s="88">
        <v>0.58316863637783545</v>
      </c>
      <c r="P19265" s="89">
        <v>31.307069264588051</v>
      </c>
    </row>
    <row r="19266" spans="1:16">
      <c r="A19266" s="75" t="s">
        <v>32347</v>
      </c>
      <c r="B19266" s="85">
        <v>19262</v>
      </c>
      <c r="C19266" s="85">
        <v>20804</v>
      </c>
      <c r="D19266" s="85">
        <v>19262</v>
      </c>
      <c r="E19266" s="86" t="s">
        <v>32346</v>
      </c>
      <c r="F19266" s="85" t="s">
        <v>38</v>
      </c>
      <c r="G19266" s="86" t="s">
        <v>22571</v>
      </c>
      <c r="H19266" s="85" t="s">
        <v>8874</v>
      </c>
      <c r="I19266" s="85">
        <v>1</v>
      </c>
      <c r="J19266" s="88">
        <v>2.9692601610858969</v>
      </c>
      <c r="K19266" s="146">
        <v>4.8536100468671037</v>
      </c>
      <c r="L19266" s="147">
        <v>1.4419807782183839E-8</v>
      </c>
      <c r="M19266" s="147">
        <v>0.17171615775227739</v>
      </c>
      <c r="N19266" s="87">
        <v>41.296769534417543</v>
      </c>
      <c r="O19266" s="88">
        <v>2.625212716759652</v>
      </c>
      <c r="P19266" s="89">
        <v>63.569444931321996</v>
      </c>
    </row>
    <row r="19267" spans="1:16">
      <c r="A19267" s="75" t="s">
        <v>22572</v>
      </c>
      <c r="B19267" s="85">
        <v>19263</v>
      </c>
      <c r="C19267" s="85">
        <v>13704</v>
      </c>
      <c r="D19267" s="85">
        <v>19263</v>
      </c>
      <c r="E19267" s="86" t="s">
        <v>22573</v>
      </c>
      <c r="F19267" s="85" t="s">
        <v>55</v>
      </c>
      <c r="G19267" s="86" t="s">
        <v>22574</v>
      </c>
      <c r="H19267" s="85" t="s">
        <v>260</v>
      </c>
      <c r="I19267" s="85">
        <v>1</v>
      </c>
      <c r="J19267" s="88">
        <v>6940.8910647276762</v>
      </c>
      <c r="K19267" s="146">
        <v>17225.46328188496</v>
      </c>
      <c r="L19267" s="147">
        <v>4.3637021022049643E-5</v>
      </c>
      <c r="M19267" s="147">
        <v>831.74656997515763</v>
      </c>
      <c r="N19267" s="87">
        <v>108590.4230233772</v>
      </c>
      <c r="O19267" s="88">
        <v>6077.0088312453454</v>
      </c>
      <c r="P19267" s="89">
        <v>55.962659155836377</v>
      </c>
    </row>
    <row r="19268" spans="1:16">
      <c r="A19268" s="75" t="s">
        <v>32348</v>
      </c>
      <c r="B19268" s="85">
        <v>19264</v>
      </c>
      <c r="C19268" s="85">
        <v>20805</v>
      </c>
      <c r="D19268" s="85">
        <v>19264</v>
      </c>
      <c r="E19268" s="86" t="s">
        <v>32349</v>
      </c>
      <c r="F19268" s="85" t="s">
        <v>32</v>
      </c>
      <c r="G19268" s="86" t="s">
        <v>22574</v>
      </c>
      <c r="H19268" s="85" t="s">
        <v>260</v>
      </c>
      <c r="I19268" s="85">
        <v>1</v>
      </c>
      <c r="J19268" s="88">
        <v>7924.0812229677658</v>
      </c>
      <c r="K19268" s="146">
        <v>17510.585280366577</v>
      </c>
      <c r="L19268" s="147">
        <v>4.632356055131577E-5</v>
      </c>
      <c r="M19268" s="147">
        <v>829.54378610119102</v>
      </c>
      <c r="N19268" s="87">
        <v>108352.73802936501</v>
      </c>
      <c r="O19268" s="88">
        <v>7118.9209824654054</v>
      </c>
      <c r="P19268" s="89">
        <v>65.701348317899317</v>
      </c>
    </row>
    <row r="19269" spans="1:16">
      <c r="A19269" s="75" t="s">
        <v>32350</v>
      </c>
      <c r="B19269" s="85">
        <v>19265</v>
      </c>
      <c r="C19269" s="85">
        <v>20806</v>
      </c>
      <c r="D19269" s="85">
        <v>19265</v>
      </c>
      <c r="E19269" s="86" t="s">
        <v>32349</v>
      </c>
      <c r="F19269" s="85" t="s">
        <v>38</v>
      </c>
      <c r="G19269" s="86" t="s">
        <v>22574</v>
      </c>
      <c r="H19269" s="85" t="s">
        <v>260</v>
      </c>
      <c r="I19269" s="85">
        <v>1</v>
      </c>
      <c r="J19269" s="88">
        <v>6932.5455205708286</v>
      </c>
      <c r="K19269" s="146">
        <v>17223.043100795407</v>
      </c>
      <c r="L19269" s="147">
        <v>4.361421705673058E-5</v>
      </c>
      <c r="M19269" s="147">
        <v>831.76526771123065</v>
      </c>
      <c r="N19269" s="87">
        <v>108592.44054826431</v>
      </c>
      <c r="O19269" s="88">
        <v>6068.1648413084058</v>
      </c>
      <c r="P19269" s="89">
        <v>55.880177392379245</v>
      </c>
    </row>
    <row r="19270" spans="1:16">
      <c r="A19270" s="75" t="s">
        <v>22575</v>
      </c>
      <c r="B19270" s="85">
        <v>19266</v>
      </c>
      <c r="C19270" s="85">
        <v>13705</v>
      </c>
      <c r="D19270" s="85">
        <v>19266</v>
      </c>
      <c r="E19270" s="86" t="s">
        <v>22576</v>
      </c>
      <c r="F19270" s="85" t="s">
        <v>55</v>
      </c>
      <c r="G19270" s="86" t="s">
        <v>22577</v>
      </c>
      <c r="H19270" s="85" t="s">
        <v>260</v>
      </c>
      <c r="I19270" s="85">
        <v>1</v>
      </c>
      <c r="J19270" s="88">
        <v>11266.1570789735</v>
      </c>
      <c r="K19270" s="146">
        <v>34095.428797086541</v>
      </c>
      <c r="L19270" s="147">
        <v>8.4155590819068199E-5</v>
      </c>
      <c r="M19270" s="147">
        <v>1255.878514698589</v>
      </c>
      <c r="N19270" s="87">
        <v>161363.32957991981</v>
      </c>
      <c r="O19270" s="88">
        <v>9958.8178701963825</v>
      </c>
      <c r="P19270" s="89">
        <v>61.716735122672297</v>
      </c>
    </row>
    <row r="19271" spans="1:16">
      <c r="A19271" s="75" t="s">
        <v>32351</v>
      </c>
      <c r="B19271" s="85">
        <v>19267</v>
      </c>
      <c r="C19271" s="85">
        <v>20807</v>
      </c>
      <c r="D19271" s="85">
        <v>19267</v>
      </c>
      <c r="E19271" s="86" t="s">
        <v>32352</v>
      </c>
      <c r="F19271" s="85" t="s">
        <v>32</v>
      </c>
      <c r="G19271" s="86" t="s">
        <v>22577</v>
      </c>
      <c r="H19271" s="85" t="s">
        <v>260</v>
      </c>
      <c r="I19271" s="85">
        <v>1</v>
      </c>
      <c r="J19271" s="88">
        <v>12027.32584005798</v>
      </c>
      <c r="K19271" s="146">
        <v>34317.440808544728</v>
      </c>
      <c r="L19271" s="147">
        <v>8.6217627754645918E-5</v>
      </c>
      <c r="M19271" s="147">
        <v>1253.08552784217</v>
      </c>
      <c r="N19271" s="87">
        <v>161052.02538582921</v>
      </c>
      <c r="O19271" s="88">
        <v>10765.375085015061</v>
      </c>
      <c r="P19271" s="89">
        <v>66.844083824619162</v>
      </c>
    </row>
    <row r="19272" spans="1:16">
      <c r="A19272" s="75" t="s">
        <v>32353</v>
      </c>
      <c r="B19272" s="85">
        <v>19268</v>
      </c>
      <c r="C19272" s="85">
        <v>20808</v>
      </c>
      <c r="D19272" s="85">
        <v>19268</v>
      </c>
      <c r="E19272" s="86" t="s">
        <v>32352</v>
      </c>
      <c r="F19272" s="85" t="s">
        <v>38</v>
      </c>
      <c r="G19272" s="86" t="s">
        <v>22577</v>
      </c>
      <c r="H19272" s="85" t="s">
        <v>260</v>
      </c>
      <c r="I19272" s="85">
        <v>1</v>
      </c>
      <c r="J19272" s="88">
        <v>11259.696103491569</v>
      </c>
      <c r="K19272" s="146">
        <v>34093.544308079538</v>
      </c>
      <c r="L19272" s="147">
        <v>8.4138087775374479E-5</v>
      </c>
      <c r="M19272" s="147">
        <v>1255.902222213299</v>
      </c>
      <c r="N19272" s="87">
        <v>161365.97200150651</v>
      </c>
      <c r="O19272" s="88">
        <v>9951.9716270816662</v>
      </c>
      <c r="P19272" s="89">
        <v>61.673297682542106</v>
      </c>
    </row>
    <row r="19273" spans="1:16">
      <c r="A19273" s="75" t="s">
        <v>22578</v>
      </c>
      <c r="B19273" s="85">
        <v>19269</v>
      </c>
      <c r="C19273" s="85">
        <v>13706</v>
      </c>
      <c r="D19273" s="85">
        <v>19269</v>
      </c>
      <c r="E19273" s="86" t="s">
        <v>22579</v>
      </c>
      <c r="F19273" s="85" t="s">
        <v>55</v>
      </c>
      <c r="G19273" s="86" t="s">
        <v>22580</v>
      </c>
      <c r="H19273" s="85" t="s">
        <v>260</v>
      </c>
      <c r="I19273" s="85">
        <v>1</v>
      </c>
      <c r="J19273" s="88">
        <v>4801.2149484623706</v>
      </c>
      <c r="K19273" s="146">
        <v>12099.205505774196</v>
      </c>
      <c r="L19273" s="147">
        <v>3.0021338331856722E-5</v>
      </c>
      <c r="M19273" s="147">
        <v>497.08361303679249</v>
      </c>
      <c r="N19273" s="87">
        <v>67647.738021884274</v>
      </c>
      <c r="O19273" s="88">
        <v>4193.7159696846511</v>
      </c>
      <c r="P19273" s="89">
        <v>61.993439726365573</v>
      </c>
    </row>
    <row r="19274" spans="1:16">
      <c r="A19274" s="75" t="s">
        <v>32354</v>
      </c>
      <c r="B19274" s="85">
        <v>19270</v>
      </c>
      <c r="C19274" s="85">
        <v>20809</v>
      </c>
      <c r="D19274" s="85">
        <v>19270</v>
      </c>
      <c r="E19274" s="86" t="s">
        <v>32355</v>
      </c>
      <c r="F19274" s="85" t="s">
        <v>32</v>
      </c>
      <c r="G19274" s="86" t="s">
        <v>22580</v>
      </c>
      <c r="H19274" s="85" t="s">
        <v>260</v>
      </c>
      <c r="I19274" s="85">
        <v>1</v>
      </c>
      <c r="J19274" s="88">
        <v>5155.7739169983988</v>
      </c>
      <c r="K19274" s="146">
        <v>12182.796592426314</v>
      </c>
      <c r="L19274" s="147">
        <v>3.0947087878353493E-5</v>
      </c>
      <c r="M19274" s="147">
        <v>494.31453353219177</v>
      </c>
      <c r="N19274" s="87">
        <v>67339.996428443512</v>
      </c>
      <c r="O19274" s="88">
        <v>4573.9114559229256</v>
      </c>
      <c r="P19274" s="89">
        <v>67.922656645567727</v>
      </c>
    </row>
    <row r="19275" spans="1:16">
      <c r="A19275" s="75" t="s">
        <v>32356</v>
      </c>
      <c r="B19275" s="85">
        <v>19271</v>
      </c>
      <c r="C19275" s="85">
        <v>20810</v>
      </c>
      <c r="D19275" s="85">
        <v>19271</v>
      </c>
      <c r="E19275" s="86" t="s">
        <v>32355</v>
      </c>
      <c r="F19275" s="85" t="s">
        <v>38</v>
      </c>
      <c r="G19275" s="86" t="s">
        <v>22580</v>
      </c>
      <c r="H19275" s="85" t="s">
        <v>260</v>
      </c>
      <c r="I19275" s="85">
        <v>1</v>
      </c>
      <c r="J19275" s="88">
        <v>4798.2053704033024</v>
      </c>
      <c r="K19275" s="146">
        <v>12098.495965408136</v>
      </c>
      <c r="L19275" s="147">
        <v>3.0013480356821349E-5</v>
      </c>
      <c r="M19275" s="147">
        <v>497.10711762040302</v>
      </c>
      <c r="N19275" s="87">
        <v>67650.350203297407</v>
      </c>
      <c r="O19275" s="88">
        <v>4190.488782967971</v>
      </c>
      <c r="P19275" s="89">
        <v>61.943342057728451</v>
      </c>
    </row>
    <row r="19276" spans="1:16">
      <c r="A19276" s="75" t="s">
        <v>22581</v>
      </c>
      <c r="B19276" s="85">
        <v>19272</v>
      </c>
      <c r="C19276" s="85">
        <v>13707</v>
      </c>
      <c r="D19276" s="85">
        <v>19272</v>
      </c>
      <c r="E19276" s="86" t="s">
        <v>22582</v>
      </c>
      <c r="F19276" s="85" t="s">
        <v>55</v>
      </c>
      <c r="G19276" s="86" t="s">
        <v>22583</v>
      </c>
      <c r="H19276" s="85" t="s">
        <v>260</v>
      </c>
      <c r="I19276" s="85">
        <v>1</v>
      </c>
      <c r="J19276" s="88">
        <v>8556.7188435893713</v>
      </c>
      <c r="K19276" s="146">
        <v>20682.895879404525</v>
      </c>
      <c r="L19276" s="147">
        <v>5.2720745674906272E-5</v>
      </c>
      <c r="M19276" s="147">
        <v>975.2579736252344</v>
      </c>
      <c r="N19276" s="87">
        <v>130079.8146336983</v>
      </c>
      <c r="O19276" s="88">
        <v>7468.1611093121192</v>
      </c>
      <c r="P19276" s="89">
        <v>57.41214446178514</v>
      </c>
    </row>
    <row r="19277" spans="1:16">
      <c r="A19277" s="75" t="s">
        <v>32357</v>
      </c>
      <c r="B19277" s="85">
        <v>19273</v>
      </c>
      <c r="C19277" s="85">
        <v>20811</v>
      </c>
      <c r="D19277" s="85">
        <v>19273</v>
      </c>
      <c r="E19277" s="86" t="s">
        <v>32358</v>
      </c>
      <c r="F19277" s="85" t="s">
        <v>32</v>
      </c>
      <c r="G19277" s="86" t="s">
        <v>22583</v>
      </c>
      <c r="H19277" s="85" t="s">
        <v>260</v>
      </c>
      <c r="I19277" s="85">
        <v>1</v>
      </c>
      <c r="J19277" s="88">
        <v>9621.7222440755722</v>
      </c>
      <c r="K19277" s="146">
        <v>20978.352469115885</v>
      </c>
      <c r="L19277" s="147">
        <v>5.5608495765676457E-5</v>
      </c>
      <c r="M19277" s="147">
        <v>972.01897748451256</v>
      </c>
      <c r="N19277" s="87">
        <v>129726.4240292225</v>
      </c>
      <c r="O19277" s="88">
        <v>8600.315542269831</v>
      </c>
      <c r="P19277" s="89">
        <v>66.295788283908152</v>
      </c>
    </row>
    <row r="19278" spans="1:16">
      <c r="A19278" s="75" t="s">
        <v>32359</v>
      </c>
      <c r="B19278" s="85">
        <v>19274</v>
      </c>
      <c r="C19278" s="85">
        <v>20812</v>
      </c>
      <c r="D19278" s="85">
        <v>19274</v>
      </c>
      <c r="E19278" s="86" t="s">
        <v>32358</v>
      </c>
      <c r="F19278" s="85" t="s">
        <v>38</v>
      </c>
      <c r="G19278" s="86" t="s">
        <v>22583</v>
      </c>
      <c r="H19278" s="85" t="s">
        <v>260</v>
      </c>
      <c r="I19278" s="85">
        <v>1</v>
      </c>
      <c r="J19278" s="88">
        <v>8547.6788498186197</v>
      </c>
      <c r="K19278" s="146">
        <v>20680.387975928046</v>
      </c>
      <c r="L19278" s="147">
        <v>5.2696233788071061E-5</v>
      </c>
      <c r="M19278" s="147">
        <v>975.28546696931369</v>
      </c>
      <c r="N19278" s="87">
        <v>130082.81429441459</v>
      </c>
      <c r="O19278" s="88">
        <v>7458.5511221357456</v>
      </c>
      <c r="P19278" s="89">
        <v>57.336944642471465</v>
      </c>
    </row>
    <row r="19279" spans="1:16">
      <c r="A19279" s="75" t="s">
        <v>22584</v>
      </c>
      <c r="B19279" s="85">
        <v>19275</v>
      </c>
      <c r="C19279" s="85">
        <v>13708</v>
      </c>
      <c r="D19279" s="85">
        <v>19275</v>
      </c>
      <c r="E19279" s="86" t="s">
        <v>22585</v>
      </c>
      <c r="F19279" s="85" t="s">
        <v>55</v>
      </c>
      <c r="G19279" s="86" t="s">
        <v>22586</v>
      </c>
      <c r="H19279" s="85" t="s">
        <v>260</v>
      </c>
      <c r="I19279" s="85">
        <v>1</v>
      </c>
      <c r="J19279" s="88">
        <v>9126.480962708185</v>
      </c>
      <c r="K19279" s="146">
        <v>28969.171020975813</v>
      </c>
      <c r="L19279" s="147">
        <v>7.0539908128875155E-5</v>
      </c>
      <c r="M19279" s="147">
        <v>921.21555776022376</v>
      </c>
      <c r="N19279" s="87">
        <v>120420.6445784268</v>
      </c>
      <c r="O19279" s="88">
        <v>8075.52500863568</v>
      </c>
      <c r="P19279" s="89">
        <v>67.060968133053819</v>
      </c>
    </row>
    <row r="19280" spans="1:16">
      <c r="A19280" s="75" t="s">
        <v>32360</v>
      </c>
      <c r="B19280" s="85">
        <v>19276</v>
      </c>
      <c r="C19280" s="85">
        <v>20813</v>
      </c>
      <c r="D19280" s="85">
        <v>19276</v>
      </c>
      <c r="E19280" s="86" t="s">
        <v>32361</v>
      </c>
      <c r="F19280" s="85" t="s">
        <v>32</v>
      </c>
      <c r="G19280" s="86" t="s">
        <v>22586</v>
      </c>
      <c r="H19280" s="85" t="s">
        <v>260</v>
      </c>
      <c r="I19280" s="85">
        <v>1</v>
      </c>
      <c r="J19280" s="88">
        <v>9259.0185340886001</v>
      </c>
      <c r="K19280" s="146">
        <v>28989.652120604409</v>
      </c>
      <c r="L19280" s="147">
        <v>7.0841155081683641E-5</v>
      </c>
      <c r="M19280" s="147">
        <v>917.85627527316979</v>
      </c>
      <c r="N19280" s="87">
        <v>120039.2837849075</v>
      </c>
      <c r="O19280" s="88">
        <v>8220.365558472573</v>
      </c>
      <c r="P19280" s="89">
        <v>68.480628168377294</v>
      </c>
    </row>
    <row r="19281" spans="1:16">
      <c r="A19281" s="75" t="s">
        <v>32362</v>
      </c>
      <c r="B19281" s="85">
        <v>19277</v>
      </c>
      <c r="C19281" s="85">
        <v>20814</v>
      </c>
      <c r="D19281" s="85">
        <v>19277</v>
      </c>
      <c r="E19281" s="86" t="s">
        <v>32361</v>
      </c>
      <c r="F19281" s="85" t="s">
        <v>38</v>
      </c>
      <c r="G19281" s="86" t="s">
        <v>22586</v>
      </c>
      <c r="H19281" s="85" t="s">
        <v>260</v>
      </c>
      <c r="I19281" s="85">
        <v>1</v>
      </c>
      <c r="J19281" s="88">
        <v>9125.3559533240532</v>
      </c>
      <c r="K19281" s="146">
        <v>28968.99717269234</v>
      </c>
      <c r="L19281" s="147">
        <v>7.0537351075465363E-5</v>
      </c>
      <c r="M19281" s="147">
        <v>921.24407212247149</v>
      </c>
      <c r="N19281" s="87">
        <v>120423.8816565396</v>
      </c>
      <c r="O19281" s="88">
        <v>8074.2955687412314</v>
      </c>
      <c r="P19281" s="89">
        <v>67.048956217587246</v>
      </c>
    </row>
    <row r="19282" spans="1:16">
      <c r="A19282" s="75" t="s">
        <v>22587</v>
      </c>
      <c r="B19282" s="85">
        <v>19278</v>
      </c>
      <c r="C19282" s="85">
        <v>13709</v>
      </c>
      <c r="D19282" s="85">
        <v>19278</v>
      </c>
      <c r="E19282" s="86" t="s">
        <v>22588</v>
      </c>
      <c r="F19282" s="85" t="s">
        <v>55</v>
      </c>
      <c r="G19282" s="86" t="s">
        <v>22589</v>
      </c>
      <c r="H19282" s="85" t="s">
        <v>260</v>
      </c>
      <c r="I19282" s="85">
        <v>1</v>
      </c>
      <c r="J19282" s="88">
        <v>12881.98485783523</v>
      </c>
      <c r="K19282" s="146">
        <v>37552.861394606116</v>
      </c>
      <c r="L19282" s="147">
        <v>9.3239315471925011E-5</v>
      </c>
      <c r="M19282" s="147">
        <v>1399.3899183486651</v>
      </c>
      <c r="N19282" s="87">
        <v>182852.7211902409</v>
      </c>
      <c r="O19282" s="88">
        <v>11349.970148263181</v>
      </c>
      <c r="P19282" s="89">
        <v>62.071650202321102</v>
      </c>
    </row>
    <row r="19283" spans="1:16">
      <c r="A19283" s="75" t="s">
        <v>32363</v>
      </c>
      <c r="B19283" s="85">
        <v>19279</v>
      </c>
      <c r="C19283" s="85">
        <v>20815</v>
      </c>
      <c r="D19283" s="85">
        <v>19279</v>
      </c>
      <c r="E19283" s="86" t="s">
        <v>32364</v>
      </c>
      <c r="F19283" s="85" t="s">
        <v>32</v>
      </c>
      <c r="G19283" s="86" t="s">
        <v>22589</v>
      </c>
      <c r="H19283" s="85" t="s">
        <v>260</v>
      </c>
      <c r="I19283" s="85">
        <v>1</v>
      </c>
      <c r="J19283" s="88">
        <v>13724.966861165771</v>
      </c>
      <c r="K19283" s="146">
        <v>37785.207997294019</v>
      </c>
      <c r="L19283" s="147">
        <v>9.5502562969006476E-5</v>
      </c>
      <c r="M19283" s="147">
        <v>1395.5607192254899</v>
      </c>
      <c r="N19283" s="87">
        <v>182425.71138568659</v>
      </c>
      <c r="O19283" s="88">
        <v>12246.769644819469</v>
      </c>
      <c r="P19283" s="89">
        <v>67.132914279430736</v>
      </c>
    </row>
    <row r="19284" spans="1:16">
      <c r="A19284" s="75" t="s">
        <v>32365</v>
      </c>
      <c r="B19284" s="85">
        <v>19280</v>
      </c>
      <c r="C19284" s="85">
        <v>20816</v>
      </c>
      <c r="D19284" s="85">
        <v>19280</v>
      </c>
      <c r="E19284" s="86" t="s">
        <v>32364</v>
      </c>
      <c r="F19284" s="85" t="s">
        <v>38</v>
      </c>
      <c r="G19284" s="86" t="s">
        <v>22589</v>
      </c>
      <c r="H19284" s="85" t="s">
        <v>260</v>
      </c>
      <c r="I19284" s="85">
        <v>1</v>
      </c>
      <c r="J19284" s="88">
        <v>12874.8294327394</v>
      </c>
      <c r="K19284" s="146">
        <v>37550.889183212224</v>
      </c>
      <c r="L19284" s="147">
        <v>9.3220104506714906E-5</v>
      </c>
      <c r="M19284" s="147">
        <v>1399.4224214713829</v>
      </c>
      <c r="N19284" s="87">
        <v>182856.34574765671</v>
      </c>
      <c r="O19284" s="88">
        <v>11342.35790790903</v>
      </c>
      <c r="P19284" s="89">
        <v>62.028790204314696</v>
      </c>
    </row>
    <row r="19285" spans="1:16">
      <c r="A19285" s="75" t="s">
        <v>22590</v>
      </c>
      <c r="B19285" s="85">
        <v>19281</v>
      </c>
      <c r="C19285" s="85">
        <v>13710</v>
      </c>
      <c r="D19285" s="85">
        <v>19281</v>
      </c>
      <c r="E19285" s="86" t="s">
        <v>22591</v>
      </c>
      <c r="F19285" s="85" t="s">
        <v>55</v>
      </c>
      <c r="G19285" s="86" t="s">
        <v>22592</v>
      </c>
      <c r="H19285" s="85" t="s">
        <v>1</v>
      </c>
      <c r="I19285" s="85">
        <v>1</v>
      </c>
      <c r="J19285" s="88">
        <v>2.3258133426523822</v>
      </c>
      <c r="K19285" s="146">
        <v>3.1556686138078924</v>
      </c>
      <c r="L19285" s="147">
        <v>1.006361863697309E-8</v>
      </c>
      <c r="M19285" s="147">
        <v>0.10843810660063979</v>
      </c>
      <c r="N19285" s="87">
        <v>32.663263226956367</v>
      </c>
      <c r="O19285" s="88">
        <v>2.0639198880598362</v>
      </c>
      <c r="P19285" s="89">
        <v>63.187804406404879</v>
      </c>
    </row>
    <row r="19286" spans="1:16">
      <c r="A19286" s="75" t="s">
        <v>32366</v>
      </c>
      <c r="B19286" s="85">
        <v>19282</v>
      </c>
      <c r="C19286" s="85">
        <v>20817</v>
      </c>
      <c r="D19286" s="85">
        <v>19282</v>
      </c>
      <c r="E19286" s="86" t="s">
        <v>22592</v>
      </c>
      <c r="F19286" s="85" t="s">
        <v>55</v>
      </c>
      <c r="G19286" s="86" t="s">
        <v>22592</v>
      </c>
      <c r="H19286" s="85" t="s">
        <v>1</v>
      </c>
      <c r="I19286" s="85">
        <v>1</v>
      </c>
      <c r="J19286" s="88">
        <v>2.3258133426523822</v>
      </c>
      <c r="K19286" s="146">
        <v>3.1556686138078924</v>
      </c>
      <c r="L19286" s="147">
        <v>1.006361863697309E-8</v>
      </c>
      <c r="M19286" s="147">
        <v>0.10843810660063979</v>
      </c>
      <c r="N19286" s="87">
        <v>32.663263226956367</v>
      </c>
      <c r="O19286" s="88">
        <v>2.0639198880598362</v>
      </c>
      <c r="P19286" s="89">
        <v>63.187804406404879</v>
      </c>
    </row>
    <row r="19287" spans="1:16">
      <c r="A19287" s="75" t="s">
        <v>22593</v>
      </c>
      <c r="B19287" s="85">
        <v>19283</v>
      </c>
      <c r="C19287" s="85">
        <v>13711</v>
      </c>
      <c r="D19287" s="85">
        <v>19283</v>
      </c>
      <c r="E19287" s="86" t="s">
        <v>22594</v>
      </c>
      <c r="F19287" s="85" t="s">
        <v>55</v>
      </c>
      <c r="G19287" s="86" t="s">
        <v>22595</v>
      </c>
      <c r="H19287" s="85" t="s">
        <v>1</v>
      </c>
      <c r="I19287" s="85">
        <v>1</v>
      </c>
      <c r="J19287" s="88">
        <v>0.38996848383751548</v>
      </c>
      <c r="K19287" s="146">
        <v>0.52848311770691792</v>
      </c>
      <c r="L19287" s="147">
        <v>1.6917097847819111E-9</v>
      </c>
      <c r="M19287" s="147">
        <v>1.858278238021532E-2</v>
      </c>
      <c r="N19287" s="87">
        <v>5.4936707956108313</v>
      </c>
      <c r="O19287" s="88">
        <v>0.34618010746933819</v>
      </c>
      <c r="P19287" s="89">
        <v>63.014352397293052</v>
      </c>
    </row>
    <row r="19288" spans="1:16">
      <c r="A19288" s="75" t="s">
        <v>32367</v>
      </c>
      <c r="B19288" s="85">
        <v>19284</v>
      </c>
      <c r="C19288" s="85">
        <v>20818</v>
      </c>
      <c r="D19288" s="85">
        <v>19284</v>
      </c>
      <c r="E19288" s="86" t="s">
        <v>22595</v>
      </c>
      <c r="F19288" s="85" t="s">
        <v>38</v>
      </c>
      <c r="G19288" s="86" t="s">
        <v>22595</v>
      </c>
      <c r="H19288" s="85" t="s">
        <v>1</v>
      </c>
      <c r="I19288" s="85">
        <v>1</v>
      </c>
      <c r="J19288" s="88">
        <v>0.43692689021362829</v>
      </c>
      <c r="K19288" s="146">
        <v>0.59592377581778699</v>
      </c>
      <c r="L19288" s="147">
        <v>1.874897533210978E-9</v>
      </c>
      <c r="M19288" s="147">
        <v>2.0193084334160519E-2</v>
      </c>
      <c r="N19288" s="87">
        <v>5.6545163057892456</v>
      </c>
      <c r="O19288" s="88">
        <v>0.3865758729785429</v>
      </c>
      <c r="P19288" s="89">
        <v>68.365860503887149</v>
      </c>
    </row>
    <row r="19289" spans="1:16">
      <c r="A19289" s="75" t="s">
        <v>32368</v>
      </c>
      <c r="B19289" s="85">
        <v>19285</v>
      </c>
      <c r="C19289" s="85">
        <v>20819</v>
      </c>
      <c r="D19289" s="85">
        <v>19285</v>
      </c>
      <c r="E19289" s="86" t="s">
        <v>22595</v>
      </c>
      <c r="F19289" s="85" t="s">
        <v>11</v>
      </c>
      <c r="G19289" s="86" t="s">
        <v>22595</v>
      </c>
      <c r="H19289" s="85" t="s">
        <v>1</v>
      </c>
      <c r="I19289" s="85">
        <v>1</v>
      </c>
      <c r="J19289" s="88">
        <v>0.2021348583330721</v>
      </c>
      <c r="K19289" s="146">
        <v>0.25872048526344182</v>
      </c>
      <c r="L19289" s="147">
        <v>9.5895879106557505E-10</v>
      </c>
      <c r="M19289" s="147">
        <v>1.2141574564434481E-2</v>
      </c>
      <c r="N19289" s="87">
        <v>4.8502887548971589</v>
      </c>
      <c r="O19289" s="88">
        <v>0.18459704543252289</v>
      </c>
      <c r="P19289" s="89">
        <v>38.058980559898011</v>
      </c>
    </row>
    <row r="19290" spans="1:16">
      <c r="A19290" s="75" t="s">
        <v>22596</v>
      </c>
      <c r="B19290" s="85">
        <v>19286</v>
      </c>
      <c r="C19290" s="85">
        <v>13712</v>
      </c>
      <c r="D19290" s="85">
        <v>19286</v>
      </c>
      <c r="E19290" s="86" t="s">
        <v>22597</v>
      </c>
      <c r="F19290" s="85" t="s">
        <v>55</v>
      </c>
      <c r="G19290" s="86" t="s">
        <v>22598</v>
      </c>
      <c r="H19290" s="85" t="s">
        <v>1</v>
      </c>
      <c r="I19290" s="85">
        <v>1</v>
      </c>
      <c r="J19290" s="88">
        <v>0.12477813260148481</v>
      </c>
      <c r="K19290" s="146">
        <v>0.28054084354872899</v>
      </c>
      <c r="L19290" s="147">
        <v>1.0306541805347329E-9</v>
      </c>
      <c r="M19290" s="147">
        <v>2.6854911515927421E-2</v>
      </c>
      <c r="N19290" s="87">
        <v>1.6489739058570949</v>
      </c>
      <c r="O19290" s="88">
        <v>0.11379389012869991</v>
      </c>
      <c r="P19290" s="89">
        <v>69.008908949079299</v>
      </c>
    </row>
    <row r="19291" spans="1:16">
      <c r="A19291" s="75" t="s">
        <v>32369</v>
      </c>
      <c r="B19291" s="85">
        <v>19287</v>
      </c>
      <c r="C19291" s="85">
        <v>20820</v>
      </c>
      <c r="D19291" s="85">
        <v>19287</v>
      </c>
      <c r="E19291" s="86" t="s">
        <v>32370</v>
      </c>
      <c r="F19291" s="85" t="s">
        <v>38</v>
      </c>
      <c r="G19291" s="86" t="s">
        <v>22598</v>
      </c>
      <c r="H19291" s="85" t="s">
        <v>1</v>
      </c>
      <c r="I19291" s="85">
        <v>1</v>
      </c>
      <c r="J19291" s="88">
        <v>2.1989485138203318E-3</v>
      </c>
      <c r="K19291" s="146">
        <v>8.6274652997782447E-3</v>
      </c>
      <c r="L19291" s="147">
        <v>5.5106349163284131E-11</v>
      </c>
      <c r="M19291" s="147">
        <v>1.178248549601375E-2</v>
      </c>
      <c r="N19291" s="87">
        <v>2.79021606850638E-2</v>
      </c>
      <c r="O19291" s="88">
        <v>1.8108441774008319E-3</v>
      </c>
      <c r="P19291" s="89">
        <v>64.899783132930921</v>
      </c>
    </row>
    <row r="19292" spans="1:16">
      <c r="A19292" s="75" t="s">
        <v>32371</v>
      </c>
      <c r="B19292" s="85">
        <v>19288</v>
      </c>
      <c r="C19292" s="85">
        <v>20821</v>
      </c>
      <c r="D19292" s="85">
        <v>19288</v>
      </c>
      <c r="E19292" s="86" t="s">
        <v>32370</v>
      </c>
      <c r="F19292" s="85" t="s">
        <v>243</v>
      </c>
      <c r="G19292" s="86" t="s">
        <v>22598</v>
      </c>
      <c r="H19292" s="85" t="s">
        <v>1</v>
      </c>
      <c r="I19292" s="85">
        <v>1</v>
      </c>
      <c r="J19292" s="88">
        <v>2.2446680843997251E-3</v>
      </c>
      <c r="K19292" s="146">
        <v>8.7327322670782744E-3</v>
      </c>
      <c r="L19292" s="147">
        <v>5.5502758615687382E-11</v>
      </c>
      <c r="M19292" s="147">
        <v>1.1782024133922949E-2</v>
      </c>
      <c r="N19292" s="87">
        <v>2.8502210248585649E-2</v>
      </c>
      <c r="O19292" s="88">
        <v>1.8612478788425609E-3</v>
      </c>
      <c r="P19292" s="89">
        <v>65.301878787976477</v>
      </c>
    </row>
    <row r="19293" spans="1:16">
      <c r="A19293" s="75" t="s">
        <v>22599</v>
      </c>
      <c r="B19293" s="85">
        <v>19289</v>
      </c>
      <c r="C19293" s="85">
        <v>13713</v>
      </c>
      <c r="D19293" s="85">
        <v>19289</v>
      </c>
      <c r="E19293" s="86" t="s">
        <v>22600</v>
      </c>
      <c r="F19293" s="85" t="s">
        <v>55</v>
      </c>
      <c r="G19293" s="86" t="s">
        <v>22601</v>
      </c>
      <c r="H19293" s="85" t="s">
        <v>1</v>
      </c>
      <c r="I19293" s="85">
        <v>1</v>
      </c>
      <c r="J19293" s="88">
        <v>7.4499322225538857E-4</v>
      </c>
      <c r="K19293" s="146">
        <v>8.1737593461261567E-4</v>
      </c>
      <c r="L19293" s="147">
        <v>3.6250310557459461E-12</v>
      </c>
      <c r="M19293" s="147">
        <v>1.048660086092626E-4</v>
      </c>
      <c r="N19293" s="87">
        <v>1.139877235428023E-2</v>
      </c>
      <c r="O19293" s="88">
        <v>6.7520863817992574E-4</v>
      </c>
      <c r="P19293" s="89">
        <v>59.235206844567379</v>
      </c>
    </row>
    <row r="19294" spans="1:16">
      <c r="A19294" s="75" t="s">
        <v>32374</v>
      </c>
      <c r="B19294" s="85">
        <v>19290</v>
      </c>
      <c r="C19294" s="85">
        <v>20823</v>
      </c>
      <c r="D19294" s="85">
        <v>19290</v>
      </c>
      <c r="E19294" s="86" t="s">
        <v>32375</v>
      </c>
      <c r="F19294" s="85" t="s">
        <v>55</v>
      </c>
      <c r="G19294" s="86" t="s">
        <v>22601</v>
      </c>
      <c r="H19294" s="85" t="s">
        <v>1</v>
      </c>
      <c r="I19294" s="85">
        <v>1</v>
      </c>
      <c r="J19294" s="88">
        <v>0</v>
      </c>
      <c r="K19294" s="146">
        <v>0</v>
      </c>
      <c r="L19294" s="147">
        <v>0</v>
      </c>
      <c r="M19294" s="147">
        <v>0</v>
      </c>
      <c r="N19294" s="87">
        <v>0</v>
      </c>
      <c r="O19294" s="88">
        <v>0</v>
      </c>
      <c r="P19294" s="89" t="e">
        <v>#DIV/0!</v>
      </c>
    </row>
    <row r="19295" spans="1:16">
      <c r="A19295" s="75" t="s">
        <v>22602</v>
      </c>
      <c r="B19295" s="85">
        <v>19291</v>
      </c>
      <c r="C19295" s="85">
        <v>13714</v>
      </c>
      <c r="D19295" s="85">
        <v>19291</v>
      </c>
      <c r="E19295" s="86" t="s">
        <v>22603</v>
      </c>
      <c r="F19295" s="85" t="s">
        <v>55</v>
      </c>
      <c r="G19295" s="86" t="s">
        <v>22604</v>
      </c>
      <c r="H19295" s="85" t="s">
        <v>1</v>
      </c>
      <c r="I19295" s="85">
        <v>1</v>
      </c>
      <c r="J19295" s="88">
        <v>7.4499322225538857E-4</v>
      </c>
      <c r="K19295" s="146">
        <v>8.1737593461261567E-4</v>
      </c>
      <c r="L19295" s="147">
        <v>3.6250310557459461E-12</v>
      </c>
      <c r="M19295" s="147">
        <v>1.048660086092626E-4</v>
      </c>
      <c r="N19295" s="87">
        <v>1.139877235428023E-2</v>
      </c>
      <c r="O19295" s="88">
        <v>6.7520863817992574E-4</v>
      </c>
      <c r="P19295" s="89">
        <v>59.235206844567379</v>
      </c>
    </row>
    <row r="19296" spans="1:16">
      <c r="A19296" s="75" t="s">
        <v>32372</v>
      </c>
      <c r="B19296" s="85">
        <v>19292</v>
      </c>
      <c r="C19296" s="85">
        <v>20822</v>
      </c>
      <c r="D19296" s="85">
        <v>19292</v>
      </c>
      <c r="E19296" s="86" t="s">
        <v>32373</v>
      </c>
      <c r="F19296" s="85" t="s">
        <v>55</v>
      </c>
      <c r="G19296" s="86" t="s">
        <v>22604</v>
      </c>
      <c r="H19296" s="85" t="s">
        <v>1</v>
      </c>
      <c r="I19296" s="85">
        <v>1</v>
      </c>
      <c r="J19296" s="88">
        <v>0</v>
      </c>
      <c r="K19296" s="146">
        <v>0</v>
      </c>
      <c r="L19296" s="147">
        <v>0</v>
      </c>
      <c r="M19296" s="147">
        <v>0</v>
      </c>
      <c r="N19296" s="87">
        <v>0</v>
      </c>
      <c r="O19296" s="88">
        <v>0</v>
      </c>
      <c r="P19296" s="89" t="e">
        <v>#DIV/0!</v>
      </c>
    </row>
    <row r="19297" spans="1:16">
      <c r="A19297" s="75" t="s">
        <v>22605</v>
      </c>
      <c r="B19297" s="85">
        <v>19293</v>
      </c>
      <c r="C19297" s="85">
        <v>13715</v>
      </c>
      <c r="D19297" s="85">
        <v>19293</v>
      </c>
      <c r="E19297" s="86" t="s">
        <v>22606</v>
      </c>
      <c r="F19297" s="85" t="s">
        <v>55</v>
      </c>
      <c r="G19297" s="86" t="s">
        <v>22607</v>
      </c>
      <c r="H19297" s="85" t="s">
        <v>1</v>
      </c>
      <c r="I19297" s="85">
        <v>1</v>
      </c>
      <c r="J19297" s="88">
        <v>7.4499322225538857E-4</v>
      </c>
      <c r="K19297" s="146">
        <v>8.1737593461261567E-4</v>
      </c>
      <c r="L19297" s="147">
        <v>3.6250310557459461E-12</v>
      </c>
      <c r="M19297" s="147">
        <v>1.048660086092626E-4</v>
      </c>
      <c r="N19297" s="87">
        <v>1.139877235428023E-2</v>
      </c>
      <c r="O19297" s="88">
        <v>6.7520863817992574E-4</v>
      </c>
      <c r="P19297" s="89">
        <v>59.235206844567379</v>
      </c>
    </row>
    <row r="19298" spans="1:16">
      <c r="A19298" s="75" t="s">
        <v>32376</v>
      </c>
      <c r="B19298" s="85">
        <v>19294</v>
      </c>
      <c r="C19298" s="85">
        <v>20824</v>
      </c>
      <c r="D19298" s="85">
        <v>19294</v>
      </c>
      <c r="E19298" s="86" t="s">
        <v>32377</v>
      </c>
      <c r="F19298" s="85" t="s">
        <v>55</v>
      </c>
      <c r="G19298" s="86" t="s">
        <v>22607</v>
      </c>
      <c r="H19298" s="85" t="s">
        <v>1</v>
      </c>
      <c r="I19298" s="85">
        <v>1</v>
      </c>
      <c r="J19298" s="88">
        <v>0</v>
      </c>
      <c r="K19298" s="146">
        <v>0</v>
      </c>
      <c r="L19298" s="147">
        <v>0</v>
      </c>
      <c r="M19298" s="147">
        <v>0</v>
      </c>
      <c r="N19298" s="87">
        <v>0</v>
      </c>
      <c r="O19298" s="88">
        <v>0</v>
      </c>
      <c r="P19298" s="89" t="e">
        <v>#DIV/0!</v>
      </c>
    </row>
    <row r="19299" spans="1:16">
      <c r="A19299" s="75" t="s">
        <v>22608</v>
      </c>
      <c r="B19299" s="85">
        <v>19295</v>
      </c>
      <c r="C19299" s="85">
        <v>13716</v>
      </c>
      <c r="D19299" s="85">
        <v>19295</v>
      </c>
      <c r="E19299" s="86" t="s">
        <v>22609</v>
      </c>
      <c r="F19299" s="85" t="s">
        <v>55</v>
      </c>
      <c r="G19299" s="86" t="s">
        <v>22610</v>
      </c>
      <c r="H19299" s="85" t="s">
        <v>1</v>
      </c>
      <c r="I19299" s="85">
        <v>1</v>
      </c>
      <c r="J19299" s="88">
        <v>7.4499322225538857E-4</v>
      </c>
      <c r="K19299" s="146">
        <v>8.1737593461261567E-4</v>
      </c>
      <c r="L19299" s="147">
        <v>3.6250310557459461E-12</v>
      </c>
      <c r="M19299" s="147">
        <v>1.048660086092626E-4</v>
      </c>
      <c r="N19299" s="87">
        <v>1.139877235428023E-2</v>
      </c>
      <c r="O19299" s="88">
        <v>6.7520863817992574E-4</v>
      </c>
      <c r="P19299" s="89">
        <v>59.235206844567379</v>
      </c>
    </row>
    <row r="19300" spans="1:16">
      <c r="A19300" s="75" t="s">
        <v>32378</v>
      </c>
      <c r="B19300" s="85">
        <v>19296</v>
      </c>
      <c r="C19300" s="85">
        <v>20825</v>
      </c>
      <c r="D19300" s="85">
        <v>19296</v>
      </c>
      <c r="E19300" s="86" t="s">
        <v>32379</v>
      </c>
      <c r="F19300" s="85" t="s">
        <v>55</v>
      </c>
      <c r="G19300" s="86" t="s">
        <v>22610</v>
      </c>
      <c r="H19300" s="85" t="s">
        <v>1</v>
      </c>
      <c r="I19300" s="85">
        <v>1</v>
      </c>
      <c r="J19300" s="88">
        <v>0</v>
      </c>
      <c r="K19300" s="146">
        <v>0</v>
      </c>
      <c r="L19300" s="147">
        <v>0</v>
      </c>
      <c r="M19300" s="147">
        <v>0</v>
      </c>
      <c r="N19300" s="87">
        <v>0</v>
      </c>
      <c r="O19300" s="88">
        <v>0</v>
      </c>
      <c r="P19300" s="89" t="e">
        <v>#DIV/0!</v>
      </c>
    </row>
    <row r="19301" spans="1:16">
      <c r="A19301" s="75" t="s">
        <v>22611</v>
      </c>
      <c r="B19301" s="85">
        <v>19297</v>
      </c>
      <c r="C19301" s="85">
        <v>13717</v>
      </c>
      <c r="D19301" s="85">
        <v>19297</v>
      </c>
      <c r="E19301" s="86" t="s">
        <v>22612</v>
      </c>
      <c r="F19301" s="85" t="s">
        <v>55</v>
      </c>
      <c r="G19301" s="86" t="s">
        <v>22613</v>
      </c>
      <c r="H19301" s="85" t="s">
        <v>1</v>
      </c>
      <c r="I19301" s="85">
        <v>1</v>
      </c>
      <c r="J19301" s="88">
        <v>2.735397018271001</v>
      </c>
      <c r="K19301" s="146">
        <v>3.2904503006070431</v>
      </c>
      <c r="L19301" s="147">
        <v>1.181592374658335E-8</v>
      </c>
      <c r="M19301" s="147">
        <v>0.51308516451186204</v>
      </c>
      <c r="N19301" s="87">
        <v>71.065355958034829</v>
      </c>
      <c r="O19301" s="88">
        <v>2.2173190744183251</v>
      </c>
      <c r="P19301" s="89">
        <v>31.201125281461835</v>
      </c>
    </row>
    <row r="19302" spans="1:16">
      <c r="A19302" s="75" t="s">
        <v>32380</v>
      </c>
      <c r="B19302" s="85">
        <v>19298</v>
      </c>
      <c r="C19302" s="85">
        <v>20826</v>
      </c>
      <c r="D19302" s="85">
        <v>19298</v>
      </c>
      <c r="E19302" s="86" t="s">
        <v>32381</v>
      </c>
      <c r="F19302" s="85" t="s">
        <v>38</v>
      </c>
      <c r="G19302" s="86" t="s">
        <v>22613</v>
      </c>
      <c r="H19302" s="85" t="s">
        <v>1</v>
      </c>
      <c r="I19302" s="85">
        <v>1</v>
      </c>
      <c r="J19302" s="88">
        <v>2.7480534541255639</v>
      </c>
      <c r="K19302" s="146">
        <v>3.3285075292142063</v>
      </c>
      <c r="L19302" s="147">
        <v>1.1778071477696589E-8</v>
      </c>
      <c r="M19302" s="147">
        <v>0.50371982003944249</v>
      </c>
      <c r="N19302" s="87">
        <v>70.213563092810531</v>
      </c>
      <c r="O19302" s="88">
        <v>2.225342014410006</v>
      </c>
      <c r="P19302" s="89">
        <v>31.693905228374149</v>
      </c>
    </row>
    <row r="19303" spans="1:16">
      <c r="A19303" s="75" t="s">
        <v>32382</v>
      </c>
      <c r="B19303" s="85">
        <v>19299</v>
      </c>
      <c r="C19303" s="85">
        <v>20827</v>
      </c>
      <c r="D19303" s="85">
        <v>19299</v>
      </c>
      <c r="E19303" s="86" t="s">
        <v>32381</v>
      </c>
      <c r="F19303" s="85" t="s">
        <v>11</v>
      </c>
      <c r="G19303" s="86" t="s">
        <v>22613</v>
      </c>
      <c r="H19303" s="85" t="s">
        <v>1</v>
      </c>
      <c r="I19303" s="85">
        <v>1</v>
      </c>
      <c r="J19303" s="88">
        <v>2.4455278313084658</v>
      </c>
      <c r="K19303" s="146">
        <v>2.8787494473723698</v>
      </c>
      <c r="L19303" s="147">
        <v>1.0494772780022931E-8</v>
      </c>
      <c r="M19303" s="147">
        <v>0.49668182006879191</v>
      </c>
      <c r="N19303" s="87">
        <v>68.873904281853996</v>
      </c>
      <c r="O19303" s="88">
        <v>1.9613359944369051</v>
      </c>
      <c r="P19303" s="89">
        <v>28.477200688529177</v>
      </c>
    </row>
    <row r="19304" spans="1:16">
      <c r="A19304" s="75" t="s">
        <v>22614</v>
      </c>
      <c r="B19304" s="85">
        <v>19300</v>
      </c>
      <c r="C19304" s="85">
        <v>13718</v>
      </c>
      <c r="D19304" s="85">
        <v>19300</v>
      </c>
      <c r="E19304" s="86" t="s">
        <v>22615</v>
      </c>
      <c r="F19304" s="85" t="s">
        <v>55</v>
      </c>
      <c r="G19304" s="86" t="s">
        <v>22616</v>
      </c>
      <c r="H19304" s="85" t="s">
        <v>1</v>
      </c>
      <c r="I19304" s="85">
        <v>1</v>
      </c>
      <c r="J19304" s="88">
        <v>8.0385028044028939</v>
      </c>
      <c r="K19304" s="146">
        <v>9.1657822156121043</v>
      </c>
      <c r="L19304" s="147">
        <v>3.4894737876373588E-8</v>
      </c>
      <c r="M19304" s="147">
        <v>1.2796234020282899</v>
      </c>
      <c r="N19304" s="87">
        <v>177.22048581004941</v>
      </c>
      <c r="O19304" s="88">
        <v>6.8775348357480306</v>
      </c>
      <c r="P19304" s="89">
        <v>38.807786832948835</v>
      </c>
    </row>
    <row r="19305" spans="1:16">
      <c r="A19305" s="75" t="s">
        <v>32383</v>
      </c>
      <c r="B19305" s="85">
        <v>19301</v>
      </c>
      <c r="C19305" s="85">
        <v>20828</v>
      </c>
      <c r="D19305" s="85">
        <v>19301</v>
      </c>
      <c r="E19305" s="86" t="s">
        <v>32384</v>
      </c>
      <c r="F19305" s="85" t="s">
        <v>55</v>
      </c>
      <c r="G19305" s="86" t="s">
        <v>22616</v>
      </c>
      <c r="H19305" s="85" t="s">
        <v>1</v>
      </c>
      <c r="I19305" s="85">
        <v>1</v>
      </c>
      <c r="J19305" s="88">
        <v>7.9840827035835229</v>
      </c>
      <c r="K19305" s="146">
        <v>9.0895150724700873</v>
      </c>
      <c r="L19305" s="147">
        <v>3.4587509522003467E-8</v>
      </c>
      <c r="M19305" s="147">
        <v>1.272645732612151</v>
      </c>
      <c r="N19305" s="87">
        <v>176.4364168225043</v>
      </c>
      <c r="O19305" s="88">
        <v>6.8281237129707542</v>
      </c>
      <c r="P19305" s="89">
        <v>38.700194868726406</v>
      </c>
    </row>
    <row r="19306" spans="1:16">
      <c r="A19306" s="75" t="s">
        <v>22617</v>
      </c>
      <c r="B19306" s="85">
        <v>19302</v>
      </c>
      <c r="C19306" s="85">
        <v>13719</v>
      </c>
      <c r="D19306" s="85">
        <v>19302</v>
      </c>
      <c r="E19306" s="86" t="s">
        <v>22618</v>
      </c>
      <c r="F19306" s="85" t="s">
        <v>38</v>
      </c>
      <c r="G19306" s="86" t="s">
        <v>22619</v>
      </c>
      <c r="H19306" s="85" t="s">
        <v>1</v>
      </c>
      <c r="I19306" s="85">
        <v>1</v>
      </c>
      <c r="J19306" s="88">
        <v>1.9789695336537909</v>
      </c>
      <c r="K19306" s="146">
        <v>2.3150375993827876</v>
      </c>
      <c r="L19306" s="147">
        <v>8.2311013164972474E-9</v>
      </c>
      <c r="M19306" s="147">
        <v>0.38554758665333122</v>
      </c>
      <c r="N19306" s="87">
        <v>50.373107839173763</v>
      </c>
      <c r="O19306" s="88">
        <v>1.685975495002638</v>
      </c>
      <c r="P19306" s="89">
        <v>33.469753353028217</v>
      </c>
    </row>
    <row r="19307" spans="1:16">
      <c r="A19307" s="75" t="s">
        <v>22620</v>
      </c>
      <c r="B19307" s="85">
        <v>19303</v>
      </c>
      <c r="C19307" s="85">
        <v>13720</v>
      </c>
      <c r="D19307" s="85">
        <v>19303</v>
      </c>
      <c r="E19307" s="86" t="s">
        <v>22618</v>
      </c>
      <c r="F19307" s="85" t="s">
        <v>11</v>
      </c>
      <c r="G19307" s="86" t="s">
        <v>22619</v>
      </c>
      <c r="H19307" s="85" t="s">
        <v>1</v>
      </c>
      <c r="I19307" s="85">
        <v>1</v>
      </c>
      <c r="J19307" s="88">
        <v>1.508772489444747</v>
      </c>
      <c r="K19307" s="146">
        <v>1.6305828284719628</v>
      </c>
      <c r="L19307" s="147">
        <v>6.2618439396006456E-9</v>
      </c>
      <c r="M19307" s="147">
        <v>0.37217317732003169</v>
      </c>
      <c r="N19307" s="87">
        <v>48.099943561948763</v>
      </c>
      <c r="O19307" s="88">
        <v>1.2729084202033549</v>
      </c>
      <c r="P19307" s="89">
        <v>26.463823571101571</v>
      </c>
    </row>
    <row r="19308" spans="1:16">
      <c r="A19308" s="75" t="s">
        <v>32385</v>
      </c>
      <c r="B19308" s="85">
        <v>19304</v>
      </c>
      <c r="C19308" s="85">
        <v>20829</v>
      </c>
      <c r="D19308" s="85">
        <v>19304</v>
      </c>
      <c r="E19308" s="86" t="s">
        <v>32386</v>
      </c>
      <c r="F19308" s="85" t="s">
        <v>38</v>
      </c>
      <c r="G19308" s="86" t="s">
        <v>22619</v>
      </c>
      <c r="H19308" s="85" t="s">
        <v>1</v>
      </c>
      <c r="I19308" s="85">
        <v>1</v>
      </c>
      <c r="J19308" s="88">
        <v>1.9789695336537909</v>
      </c>
      <c r="K19308" s="146">
        <v>2.3150375993827876</v>
      </c>
      <c r="L19308" s="147">
        <v>8.2311013164972474E-9</v>
      </c>
      <c r="M19308" s="147">
        <v>0.38554758665333122</v>
      </c>
      <c r="N19308" s="87">
        <v>50.373107839173763</v>
      </c>
      <c r="O19308" s="88">
        <v>1.685975495002638</v>
      </c>
      <c r="P19308" s="89">
        <v>33.469753353028217</v>
      </c>
    </row>
    <row r="19309" spans="1:16">
      <c r="A19309" s="75" t="s">
        <v>32387</v>
      </c>
      <c r="B19309" s="85">
        <v>19305</v>
      </c>
      <c r="C19309" s="85">
        <v>20830</v>
      </c>
      <c r="D19309" s="85">
        <v>19305</v>
      </c>
      <c r="E19309" s="86" t="s">
        <v>32386</v>
      </c>
      <c r="F19309" s="85" t="s">
        <v>11</v>
      </c>
      <c r="G19309" s="86" t="s">
        <v>22619</v>
      </c>
      <c r="H19309" s="85" t="s">
        <v>1</v>
      </c>
      <c r="I19309" s="85">
        <v>1</v>
      </c>
      <c r="J19309" s="88">
        <v>1.508772489444747</v>
      </c>
      <c r="K19309" s="146">
        <v>1.6305828284719628</v>
      </c>
      <c r="L19309" s="147">
        <v>6.2618439396006456E-9</v>
      </c>
      <c r="M19309" s="147">
        <v>0.37217317732003169</v>
      </c>
      <c r="N19309" s="87">
        <v>48.099943561948763</v>
      </c>
      <c r="O19309" s="88">
        <v>1.2729084202033549</v>
      </c>
      <c r="P19309" s="89">
        <v>26.463823571101571</v>
      </c>
    </row>
    <row r="19310" spans="1:16">
      <c r="A19310" s="75" t="s">
        <v>22621</v>
      </c>
      <c r="B19310" s="85">
        <v>19306</v>
      </c>
      <c r="C19310" s="85">
        <v>13721</v>
      </c>
      <c r="D19310" s="85">
        <v>19306</v>
      </c>
      <c r="E19310" s="86" t="s">
        <v>22622</v>
      </c>
      <c r="F19310" s="85" t="s">
        <v>55</v>
      </c>
      <c r="G19310" s="86" t="s">
        <v>22623</v>
      </c>
      <c r="H19310" s="85" t="s">
        <v>1</v>
      </c>
      <c r="I19310" s="85">
        <v>1</v>
      </c>
      <c r="J19310" s="88">
        <v>9.9744256686096193</v>
      </c>
      <c r="K19310" s="146">
        <v>11.877500043744035</v>
      </c>
      <c r="L19310" s="147">
        <v>4.0935285929175023E-8</v>
      </c>
      <c r="M19310" s="147">
        <v>3.4757439258823948</v>
      </c>
      <c r="N19310" s="87">
        <v>71.262686116499594</v>
      </c>
      <c r="O19310" s="88">
        <v>4.5166075970391688</v>
      </c>
      <c r="P19310" s="89">
        <v>63.379699014649269</v>
      </c>
    </row>
    <row r="19311" spans="1:16">
      <c r="A19311" s="75" t="s">
        <v>32390</v>
      </c>
      <c r="B19311" s="85">
        <v>19307</v>
      </c>
      <c r="C19311" s="85">
        <v>20832</v>
      </c>
      <c r="D19311" s="85">
        <v>19307</v>
      </c>
      <c r="E19311" s="86" t="s">
        <v>32389</v>
      </c>
      <c r="F19311" s="85" t="s">
        <v>38</v>
      </c>
      <c r="G19311" s="86" t="s">
        <v>22623</v>
      </c>
      <c r="H19311" s="85" t="s">
        <v>1</v>
      </c>
      <c r="I19311" s="85">
        <v>1</v>
      </c>
      <c r="J19311" s="88">
        <v>10.010050734308759</v>
      </c>
      <c r="K19311" s="146">
        <v>11.92080717266999</v>
      </c>
      <c r="L19311" s="147">
        <v>4.1097324499295871E-8</v>
      </c>
      <c r="M19311" s="147">
        <v>3.4764094303870872</v>
      </c>
      <c r="N19311" s="87">
        <v>71.420757250718566</v>
      </c>
      <c r="O19311" s="88">
        <v>4.5463141827336004</v>
      </c>
      <c r="P19311" s="89">
        <v>63.655362358789048</v>
      </c>
    </row>
    <row r="19312" spans="1:16">
      <c r="A19312" s="75" t="s">
        <v>32392</v>
      </c>
      <c r="B19312" s="85">
        <v>19308</v>
      </c>
      <c r="C19312" s="85">
        <v>20834</v>
      </c>
      <c r="D19312" s="85">
        <v>19308</v>
      </c>
      <c r="E19312" s="86" t="s">
        <v>32389</v>
      </c>
      <c r="F19312" s="85" t="s">
        <v>139</v>
      </c>
      <c r="G19312" s="86" t="s">
        <v>22623</v>
      </c>
      <c r="H19312" s="85" t="s">
        <v>1</v>
      </c>
      <c r="I19312" s="85">
        <v>1</v>
      </c>
      <c r="J19312" s="88">
        <v>9.8675504715122351</v>
      </c>
      <c r="K19312" s="146">
        <v>11.7475786569662</v>
      </c>
      <c r="L19312" s="147">
        <v>4.0449170218812607E-8</v>
      </c>
      <c r="M19312" s="147">
        <v>3.473747412368331</v>
      </c>
      <c r="N19312" s="87">
        <v>70.788472713842538</v>
      </c>
      <c r="O19312" s="88">
        <v>4.4274878399558766</v>
      </c>
      <c r="P19312" s="89">
        <v>62.54532228508004</v>
      </c>
    </row>
    <row r="19313" spans="1:16">
      <c r="A19313" s="75" t="s">
        <v>22624</v>
      </c>
      <c r="B19313" s="85">
        <v>19309</v>
      </c>
      <c r="C19313" s="85">
        <v>13722</v>
      </c>
      <c r="D19313" s="85">
        <v>19309</v>
      </c>
      <c r="E19313" s="86" t="s">
        <v>22625</v>
      </c>
      <c r="F19313" s="85" t="s">
        <v>55</v>
      </c>
      <c r="G19313" s="86" t="s">
        <v>22626</v>
      </c>
      <c r="H19313" s="85" t="s">
        <v>260</v>
      </c>
      <c r="I19313" s="85">
        <v>1</v>
      </c>
      <c r="J19313" s="88">
        <v>101464.19890631791</v>
      </c>
      <c r="K19313" s="146">
        <v>350067.08549436735</v>
      </c>
      <c r="L19313" s="147">
        <v>7.3809896695757626E-4</v>
      </c>
      <c r="M19313" s="147">
        <v>9408.0279231293662</v>
      </c>
      <c r="N19313" s="87">
        <v>1217799.0010853771</v>
      </c>
      <c r="O19313" s="88">
        <v>89500.082086251452</v>
      </c>
      <c r="P19313" s="89">
        <v>73.493312120048955</v>
      </c>
    </row>
    <row r="19314" spans="1:16">
      <c r="A19314" s="75" t="s">
        <v>32393</v>
      </c>
      <c r="B19314" s="85">
        <v>19310</v>
      </c>
      <c r="C19314" s="85">
        <v>20835</v>
      </c>
      <c r="D19314" s="85">
        <v>19310</v>
      </c>
      <c r="E19314" s="86" t="s">
        <v>32394</v>
      </c>
      <c r="F19314" s="85" t="s">
        <v>429</v>
      </c>
      <c r="G19314" s="86" t="s">
        <v>22626</v>
      </c>
      <c r="H19314" s="85" t="s">
        <v>260</v>
      </c>
      <c r="I19314" s="85">
        <v>1</v>
      </c>
      <c r="J19314" s="88">
        <v>98442.035839659948</v>
      </c>
      <c r="K19314" s="146">
        <v>344090.6877788378</v>
      </c>
      <c r="L19314" s="147">
        <v>7.2447508171543155E-4</v>
      </c>
      <c r="M19314" s="147">
        <v>9277.3727975118527</v>
      </c>
      <c r="N19314" s="87">
        <v>1203168.5956286271</v>
      </c>
      <c r="O19314" s="88">
        <v>87282.159017014026</v>
      </c>
      <c r="P19314" s="89">
        <v>72.543581451617897</v>
      </c>
    </row>
    <row r="19315" spans="1:16">
      <c r="A19315" s="75" t="s">
        <v>32395</v>
      </c>
      <c r="B19315" s="85">
        <v>19311</v>
      </c>
      <c r="C19315" s="85">
        <v>20836</v>
      </c>
      <c r="D19315" s="85">
        <v>19311</v>
      </c>
      <c r="E19315" s="86" t="s">
        <v>32394</v>
      </c>
      <c r="F19315" s="85" t="s">
        <v>38</v>
      </c>
      <c r="G19315" s="86" t="s">
        <v>22626</v>
      </c>
      <c r="H19315" s="85" t="s">
        <v>260</v>
      </c>
      <c r="I19315" s="85">
        <v>1</v>
      </c>
      <c r="J19315" s="88">
        <v>101658.8640556983</v>
      </c>
      <c r="K19315" s="146">
        <v>350452.04035232525</v>
      </c>
      <c r="L19315" s="147">
        <v>7.3897651578512383E-4</v>
      </c>
      <c r="M19315" s="147">
        <v>9416.4437494711874</v>
      </c>
      <c r="N19315" s="87">
        <v>1218741.382419843</v>
      </c>
      <c r="O19315" s="88">
        <v>89642.944107944073</v>
      </c>
      <c r="P19315" s="89">
        <v>73.553704995194025</v>
      </c>
    </row>
    <row r="19316" spans="1:16">
      <c r="A19316" s="75" t="s">
        <v>22627</v>
      </c>
      <c r="B19316" s="85">
        <v>19312</v>
      </c>
      <c r="C19316" s="85">
        <v>13723</v>
      </c>
      <c r="D19316" s="85">
        <v>19312</v>
      </c>
      <c r="E19316" s="86" t="s">
        <v>22628</v>
      </c>
      <c r="F19316" s="85" t="s">
        <v>55</v>
      </c>
      <c r="G19316" s="86" t="s">
        <v>22629</v>
      </c>
      <c r="H19316" s="85" t="s">
        <v>1042</v>
      </c>
      <c r="I19316" s="85">
        <v>1</v>
      </c>
      <c r="J19316" s="88">
        <v>28013.402213570429</v>
      </c>
      <c r="K19316" s="146">
        <v>35656.414101088347</v>
      </c>
      <c r="L19316" s="147">
        <v>1.200885490381815E-4</v>
      </c>
      <c r="M19316" s="147">
        <v>1618.6487041112021</v>
      </c>
      <c r="N19316" s="87">
        <v>385104.55278106569</v>
      </c>
      <c r="O19316" s="88">
        <v>23387.86086288876</v>
      </c>
      <c r="P19316" s="89">
        <v>60.731198044768128</v>
      </c>
    </row>
    <row r="19317" spans="1:16">
      <c r="A19317" s="75" t="s">
        <v>32396</v>
      </c>
      <c r="B19317" s="85">
        <v>19313</v>
      </c>
      <c r="C19317" s="85">
        <v>20837</v>
      </c>
      <c r="D19317" s="85">
        <v>19313</v>
      </c>
      <c r="E19317" s="86" t="s">
        <v>32397</v>
      </c>
      <c r="F19317" s="85" t="s">
        <v>55</v>
      </c>
      <c r="G19317" s="86" t="s">
        <v>22629</v>
      </c>
      <c r="H19317" s="85" t="s">
        <v>1042</v>
      </c>
      <c r="I19317" s="85">
        <v>1</v>
      </c>
      <c r="J19317" s="88">
        <v>28013.399404389151</v>
      </c>
      <c r="K19317" s="146">
        <v>35656.410691207486</v>
      </c>
      <c r="L19317" s="147">
        <v>1.200885347599623E-4</v>
      </c>
      <c r="M19317" s="147">
        <v>1618.6483342338399</v>
      </c>
      <c r="N19317" s="87">
        <v>385104.51126269368</v>
      </c>
      <c r="O19317" s="88">
        <v>23387.858315184942</v>
      </c>
      <c r="P19317" s="89">
        <v>60.731197976622092</v>
      </c>
    </row>
    <row r="19318" spans="1:16">
      <c r="A19318" s="75" t="s">
        <v>22630</v>
      </c>
      <c r="B19318" s="85">
        <v>19314</v>
      </c>
      <c r="C19318" s="85">
        <v>13724</v>
      </c>
      <c r="D19318" s="85">
        <v>19314</v>
      </c>
      <c r="E19318" s="86" t="s">
        <v>22631</v>
      </c>
      <c r="F19318" s="85" t="s">
        <v>55</v>
      </c>
      <c r="G19318" s="86" t="s">
        <v>22632</v>
      </c>
      <c r="H19318" s="85" t="s">
        <v>260</v>
      </c>
      <c r="I19318" s="85">
        <v>1</v>
      </c>
      <c r="J19318" s="88">
        <v>381.87230691368882</v>
      </c>
      <c r="K19318" s="146">
        <v>905.8992589505101</v>
      </c>
      <c r="L19318" s="147">
        <v>2.254918489169085E-6</v>
      </c>
      <c r="M19318" s="147">
        <v>42.510397185164663</v>
      </c>
      <c r="N19318" s="87">
        <v>5979.4685775981652</v>
      </c>
      <c r="O19318" s="88">
        <v>326.77653159903548</v>
      </c>
      <c r="P19318" s="89">
        <v>54.649761489388943</v>
      </c>
    </row>
    <row r="19319" spans="1:16">
      <c r="A19319" s="75" t="s">
        <v>32398</v>
      </c>
      <c r="B19319" s="85">
        <v>19315</v>
      </c>
      <c r="C19319" s="85">
        <v>20838</v>
      </c>
      <c r="D19319" s="85">
        <v>19315</v>
      </c>
      <c r="E19319" s="86" t="s">
        <v>32399</v>
      </c>
      <c r="F19319" s="85" t="s">
        <v>55</v>
      </c>
      <c r="G19319" s="86" t="s">
        <v>22632</v>
      </c>
      <c r="H19319" s="85" t="s">
        <v>260</v>
      </c>
      <c r="I19319" s="85">
        <v>1</v>
      </c>
      <c r="J19319" s="88">
        <v>376.21677614030921</v>
      </c>
      <c r="K19319" s="146">
        <v>898.5546191636106</v>
      </c>
      <c r="L19319" s="147">
        <v>2.2252863647991559E-6</v>
      </c>
      <c r="M19319" s="147">
        <v>41.740600513846367</v>
      </c>
      <c r="N19319" s="87">
        <v>5895.1023831752809</v>
      </c>
      <c r="O19319" s="88">
        <v>321.64907478214502</v>
      </c>
      <c r="P19319" s="89">
        <v>54.562084570428624</v>
      </c>
    </row>
    <row r="19320" spans="1:16">
      <c r="A19320" s="75" t="s">
        <v>22633</v>
      </c>
      <c r="B19320" s="85">
        <v>19316</v>
      </c>
      <c r="C19320" s="85">
        <v>13725</v>
      </c>
      <c r="D19320" s="85">
        <v>19316</v>
      </c>
      <c r="E19320" s="86" t="s">
        <v>22634</v>
      </c>
      <c r="F19320" s="85" t="s">
        <v>55</v>
      </c>
      <c r="G19320" s="86" t="s">
        <v>22635</v>
      </c>
      <c r="H19320" s="85" t="s">
        <v>1</v>
      </c>
      <c r="I19320" s="85">
        <v>1</v>
      </c>
      <c r="J19320" s="88">
        <v>0.31864447614334468</v>
      </c>
      <c r="K19320" s="146">
        <v>0.33785469540216995</v>
      </c>
      <c r="L19320" s="147">
        <v>1.4550852811146481E-9</v>
      </c>
      <c r="M19320" s="147">
        <v>3.0880578472131909E-2</v>
      </c>
      <c r="N19320" s="87">
        <v>5.0108842723008937</v>
      </c>
      <c r="O19320" s="88">
        <v>0.28150285732425462</v>
      </c>
      <c r="P19320" s="89">
        <v>56.178279526498493</v>
      </c>
    </row>
    <row r="19321" spans="1:16">
      <c r="A19321" s="75" t="s">
        <v>32400</v>
      </c>
      <c r="B19321" s="85">
        <v>19317</v>
      </c>
      <c r="C19321" s="85">
        <v>20839</v>
      </c>
      <c r="D19321" s="85">
        <v>19317</v>
      </c>
      <c r="E19321" s="86" t="s">
        <v>22635</v>
      </c>
      <c r="F19321" s="85" t="s">
        <v>55</v>
      </c>
      <c r="G19321" s="86" t="s">
        <v>22635</v>
      </c>
      <c r="H19321" s="85" t="s">
        <v>1</v>
      </c>
      <c r="I19321" s="85">
        <v>1</v>
      </c>
      <c r="J19321" s="88">
        <v>0.31864447614334468</v>
      </c>
      <c r="K19321" s="146">
        <v>0.33785469540216995</v>
      </c>
      <c r="L19321" s="147">
        <v>1.4550852811146481E-9</v>
      </c>
      <c r="M19321" s="147">
        <v>3.0880578472131909E-2</v>
      </c>
      <c r="N19321" s="87">
        <v>5.0108842723008937</v>
      </c>
      <c r="O19321" s="88">
        <v>0.28150285732425462</v>
      </c>
      <c r="P19321" s="89">
        <v>56.178279526498493</v>
      </c>
    </row>
    <row r="19322" spans="1:16">
      <c r="A19322" s="75" t="s">
        <v>22636</v>
      </c>
      <c r="B19322" s="85">
        <v>19318</v>
      </c>
      <c r="C19322" s="85">
        <v>13726</v>
      </c>
      <c r="D19322" s="85">
        <v>19318</v>
      </c>
      <c r="E19322" s="86" t="s">
        <v>22637</v>
      </c>
      <c r="F19322" s="85" t="s">
        <v>55</v>
      </c>
      <c r="G19322" s="86" t="s">
        <v>22638</v>
      </c>
      <c r="H19322" s="85" t="s">
        <v>1</v>
      </c>
      <c r="I19322" s="85">
        <v>-1</v>
      </c>
      <c r="J19322" s="88">
        <v>4.2601815446644598E-2</v>
      </c>
      <c r="K19322" s="146">
        <v>8.1066380870293372E-2</v>
      </c>
      <c r="L19322" s="147">
        <v>2.324971419200276E-10</v>
      </c>
      <c r="M19322" s="147">
        <v>4.2383109065461432E-3</v>
      </c>
      <c r="N19322" s="87">
        <v>0.65043633632883524</v>
      </c>
      <c r="O19322" s="88">
        <v>3.76767052892465E-2</v>
      </c>
      <c r="P19322" s="89">
        <v>57.925277517396609</v>
      </c>
    </row>
    <row r="19323" spans="1:16">
      <c r="A19323" s="75" t="s">
        <v>31041</v>
      </c>
      <c r="B19323" s="85">
        <v>19319</v>
      </c>
      <c r="C19323" s="85">
        <v>19914</v>
      </c>
      <c r="D19323" s="85">
        <v>19319</v>
      </c>
      <c r="E19323" s="86" t="s">
        <v>31042</v>
      </c>
      <c r="F19323" s="85" t="s">
        <v>32</v>
      </c>
      <c r="G19323" s="86" t="s">
        <v>22638</v>
      </c>
      <c r="H19323" s="85" t="s">
        <v>1</v>
      </c>
      <c r="I19323" s="85">
        <v>-1</v>
      </c>
      <c r="J19323" s="88">
        <v>1.516369595994313E-2</v>
      </c>
      <c r="K19323" s="146">
        <v>4.5035313153592639E-2</v>
      </c>
      <c r="L19323" s="147">
        <v>1.087101481139569E-10</v>
      </c>
      <c r="M19323" s="147">
        <v>2.7663576354661551E-3</v>
      </c>
      <c r="N19323" s="87">
        <v>0.33809111684823651</v>
      </c>
      <c r="O19323" s="88">
        <v>1.2438947023255729E-2</v>
      </c>
      <c r="P19323" s="89">
        <v>36.791700235174666</v>
      </c>
    </row>
    <row r="19324" spans="1:16">
      <c r="A19324" s="75" t="s">
        <v>31043</v>
      </c>
      <c r="B19324" s="85">
        <v>19320</v>
      </c>
      <c r="C19324" s="85">
        <v>19915</v>
      </c>
      <c r="D19324" s="85">
        <v>19320</v>
      </c>
      <c r="E19324" s="86" t="s">
        <v>31042</v>
      </c>
      <c r="F19324" s="85" t="s">
        <v>38</v>
      </c>
      <c r="G19324" s="86" t="s">
        <v>22638</v>
      </c>
      <c r="H19324" s="85" t="s">
        <v>1</v>
      </c>
      <c r="I19324" s="85">
        <v>-1</v>
      </c>
      <c r="J19324" s="88">
        <v>3.9348159381086822E-2</v>
      </c>
      <c r="K19324" s="146">
        <v>7.7282478395561988E-2</v>
      </c>
      <c r="L19324" s="147">
        <v>2.16091331576743E-10</v>
      </c>
      <c r="M19324" s="147">
        <v>3.780643749032267E-3</v>
      </c>
      <c r="N19324" s="87">
        <v>0.60092225203129912</v>
      </c>
      <c r="O19324" s="88">
        <v>3.472962155351652E-2</v>
      </c>
      <c r="P19324" s="89">
        <v>57.793868401644112</v>
      </c>
    </row>
    <row r="19325" spans="1:16">
      <c r="A19325" s="75" t="s">
        <v>22639</v>
      </c>
      <c r="B19325" s="85">
        <v>19321</v>
      </c>
      <c r="C19325" s="85">
        <v>13727</v>
      </c>
      <c r="D19325" s="85">
        <v>19321</v>
      </c>
      <c r="E19325" s="86" t="s">
        <v>22640</v>
      </c>
      <c r="F19325" s="85" t="s">
        <v>32</v>
      </c>
      <c r="G19325" s="86" t="s">
        <v>22641</v>
      </c>
      <c r="H19325" s="85" t="s">
        <v>1</v>
      </c>
      <c r="I19325" s="85">
        <v>-1</v>
      </c>
      <c r="J19325" s="88">
        <v>2.010792124159394E-2</v>
      </c>
      <c r="K19325" s="146">
        <v>2.1615682724911191E-2</v>
      </c>
      <c r="L19325" s="147">
        <v>1.143389988890136E-10</v>
      </c>
      <c r="M19325" s="147">
        <v>2.8441378615162239E-3</v>
      </c>
      <c r="N19325" s="87">
        <v>0.30902361438017689</v>
      </c>
      <c r="O19325" s="88">
        <v>1.2549114627744679E-2</v>
      </c>
      <c r="P19325" s="89">
        <v>40.608918036620032</v>
      </c>
    </row>
    <row r="19326" spans="1:16">
      <c r="A19326" s="75" t="s">
        <v>22642</v>
      </c>
      <c r="B19326" s="85">
        <v>19322</v>
      </c>
      <c r="C19326" s="85">
        <v>13728</v>
      </c>
      <c r="D19326" s="85">
        <v>19322</v>
      </c>
      <c r="E19326" s="86" t="s">
        <v>22640</v>
      </c>
      <c r="F19326" s="85" t="s">
        <v>38</v>
      </c>
      <c r="G19326" s="86" t="s">
        <v>22641</v>
      </c>
      <c r="H19326" s="85" t="s">
        <v>1</v>
      </c>
      <c r="I19326" s="85">
        <v>-1</v>
      </c>
      <c r="J19326" s="88">
        <v>2.145338281445805E-2</v>
      </c>
      <c r="K19326" s="146">
        <v>2.4678781678376251E-2</v>
      </c>
      <c r="L19326" s="147">
        <v>1.220420280893511E-10</v>
      </c>
      <c r="M19326" s="147">
        <v>2.906980828384365E-3</v>
      </c>
      <c r="N19326" s="87">
        <v>0.32435818830746072</v>
      </c>
      <c r="O19326" s="88">
        <v>1.4370385888118181E-2</v>
      </c>
      <c r="P19326" s="89">
        <v>44.304063859477544</v>
      </c>
    </row>
    <row r="19327" spans="1:16">
      <c r="A19327" s="75" t="s">
        <v>31044</v>
      </c>
      <c r="B19327" s="85">
        <v>19323</v>
      </c>
      <c r="C19327" s="85">
        <v>19916</v>
      </c>
      <c r="D19327" s="85">
        <v>19323</v>
      </c>
      <c r="E19327" s="86" t="s">
        <v>31045</v>
      </c>
      <c r="F19327" s="85" t="s">
        <v>32</v>
      </c>
      <c r="G19327" s="86" t="s">
        <v>22641</v>
      </c>
      <c r="H19327" s="85" t="s">
        <v>1</v>
      </c>
      <c r="I19327" s="85">
        <v>-1</v>
      </c>
      <c r="J19327" s="88">
        <v>1.6220243484204939E-2</v>
      </c>
      <c r="K19327" s="146">
        <v>1.7381803726778181E-2</v>
      </c>
      <c r="L19327" s="147">
        <v>9.5498309896699772E-11</v>
      </c>
      <c r="M19327" s="147">
        <v>2.2876459785747729E-3</v>
      </c>
      <c r="N19327" s="87">
        <v>0.2486716370988433</v>
      </c>
      <c r="O19327" s="88">
        <v>9.0658630543007952E-3</v>
      </c>
      <c r="P19327" s="89">
        <v>36.457165602272724</v>
      </c>
    </row>
    <row r="19328" spans="1:16">
      <c r="A19328" s="75" t="s">
        <v>31046</v>
      </c>
      <c r="B19328" s="85">
        <v>19324</v>
      </c>
      <c r="C19328" s="85">
        <v>19917</v>
      </c>
      <c r="D19328" s="85">
        <v>19324</v>
      </c>
      <c r="E19328" s="86" t="s">
        <v>31045</v>
      </c>
      <c r="F19328" s="85" t="s">
        <v>38</v>
      </c>
      <c r="G19328" s="86" t="s">
        <v>22641</v>
      </c>
      <c r="H19328" s="85" t="s">
        <v>1</v>
      </c>
      <c r="I19328" s="85">
        <v>-1</v>
      </c>
      <c r="J19328" s="88">
        <v>1.7994837192105501E-2</v>
      </c>
      <c r="K19328" s="146">
        <v>2.06154216295522E-2</v>
      </c>
      <c r="L19328" s="147">
        <v>1.04714209046788E-10</v>
      </c>
      <c r="M19328" s="147">
        <v>2.441485206811794E-3</v>
      </c>
      <c r="N19328" s="87">
        <v>0.27265839874164532</v>
      </c>
      <c r="O19328" s="88">
        <v>1.123158578568679E-2</v>
      </c>
      <c r="P19328" s="89">
        <v>41.192883980548729</v>
      </c>
    </row>
    <row r="19329" spans="1:16">
      <c r="A19329" s="75" t="s">
        <v>22643</v>
      </c>
      <c r="B19329" s="85">
        <v>19325</v>
      </c>
      <c r="C19329" s="85">
        <v>13729</v>
      </c>
      <c r="D19329" s="85">
        <v>19325</v>
      </c>
      <c r="E19329" s="86" t="s">
        <v>22644</v>
      </c>
      <c r="F19329" s="85" t="s">
        <v>55</v>
      </c>
      <c r="G19329" s="86" t="s">
        <v>22645</v>
      </c>
      <c r="H19329" s="85" t="s">
        <v>1</v>
      </c>
      <c r="I19329" s="85">
        <v>-1</v>
      </c>
      <c r="J19329" s="88">
        <v>0.19103624999999999</v>
      </c>
      <c r="K19329" s="146">
        <v>0.32652423044028561</v>
      </c>
      <c r="L19329" s="147">
        <v>1.1603615026083829E-9</v>
      </c>
      <c r="M19329" s="147">
        <v>7.7676299999999997E-12</v>
      </c>
      <c r="N19329" s="87">
        <v>0</v>
      </c>
      <c r="O19329" s="88">
        <v>0</v>
      </c>
      <c r="P19329" s="89" t="e">
        <v>#DIV/0!</v>
      </c>
    </row>
    <row r="19330" spans="1:16">
      <c r="A19330" s="75" t="s">
        <v>31047</v>
      </c>
      <c r="B19330" s="85">
        <v>19326</v>
      </c>
      <c r="C19330" s="85">
        <v>19918</v>
      </c>
      <c r="D19330" s="85">
        <v>19326</v>
      </c>
      <c r="E19330" s="86" t="s">
        <v>31048</v>
      </c>
      <c r="F19330" s="85" t="s">
        <v>55</v>
      </c>
      <c r="G19330" s="86" t="s">
        <v>22645</v>
      </c>
      <c r="H19330" s="85" t="s">
        <v>1</v>
      </c>
      <c r="I19330" s="85">
        <v>-1</v>
      </c>
      <c r="J19330" s="88">
        <v>0.19103624999999999</v>
      </c>
      <c r="K19330" s="146">
        <v>0.32652423044028561</v>
      </c>
      <c r="L19330" s="147">
        <v>1.1603615026083829E-9</v>
      </c>
      <c r="M19330" s="147">
        <v>7.7676299999999997E-12</v>
      </c>
      <c r="N19330" s="87">
        <v>0</v>
      </c>
      <c r="O19330" s="88">
        <v>0</v>
      </c>
      <c r="P19330" s="89" t="e">
        <v>#DIV/0!</v>
      </c>
    </row>
    <row r="19331" spans="1:16">
      <c r="A19331" s="75" t="s">
        <v>22646</v>
      </c>
      <c r="B19331" s="85">
        <v>19327</v>
      </c>
      <c r="C19331" s="85">
        <v>13730</v>
      </c>
      <c r="D19331" s="85">
        <v>19327</v>
      </c>
      <c r="E19331" s="86" t="s">
        <v>22647</v>
      </c>
      <c r="F19331" s="85" t="s">
        <v>32</v>
      </c>
      <c r="G19331" s="86" t="s">
        <v>22648</v>
      </c>
      <c r="H19331" s="85" t="s">
        <v>1</v>
      </c>
      <c r="I19331" s="85">
        <v>-1</v>
      </c>
      <c r="J19331" s="88">
        <v>0.13064007799022781</v>
      </c>
      <c r="K19331" s="146">
        <v>0.10605828436845628</v>
      </c>
      <c r="L19331" s="147">
        <v>5.0519027197481363E-10</v>
      </c>
      <c r="M19331" s="147">
        <v>2.846599026043224E-3</v>
      </c>
      <c r="N19331" s="87">
        <v>0.31142934168511582</v>
      </c>
      <c r="O19331" s="88">
        <v>3.2930836783440949E-2</v>
      </c>
      <c r="P19331" s="89">
        <v>105.74095750019953</v>
      </c>
    </row>
    <row r="19332" spans="1:16">
      <c r="A19332" s="75" t="s">
        <v>22649</v>
      </c>
      <c r="B19332" s="85">
        <v>19328</v>
      </c>
      <c r="C19332" s="85">
        <v>13731</v>
      </c>
      <c r="D19332" s="85">
        <v>19328</v>
      </c>
      <c r="E19332" s="86" t="s">
        <v>22647</v>
      </c>
      <c r="F19332" s="85" t="s">
        <v>31</v>
      </c>
      <c r="G19332" s="86" t="s">
        <v>22648</v>
      </c>
      <c r="H19332" s="85" t="s">
        <v>1</v>
      </c>
      <c r="I19332" s="85">
        <v>-1</v>
      </c>
      <c r="J19332" s="88">
        <v>0.1321169857951752</v>
      </c>
      <c r="K19332" s="146">
        <v>0.10910675774508294</v>
      </c>
      <c r="L19332" s="147">
        <v>5.1323574448252475E-10</v>
      </c>
      <c r="M19332" s="147">
        <v>2.9213818587690431E-3</v>
      </c>
      <c r="N19332" s="87">
        <v>0.33130155149746471</v>
      </c>
      <c r="O19332" s="88">
        <v>3.4880613510248362E-2</v>
      </c>
      <c r="P19332" s="89">
        <v>105.28358032912891</v>
      </c>
    </row>
    <row r="19333" spans="1:16">
      <c r="A19333" s="75" t="s">
        <v>22650</v>
      </c>
      <c r="B19333" s="85">
        <v>19329</v>
      </c>
      <c r="C19333" s="85">
        <v>13732</v>
      </c>
      <c r="D19333" s="85">
        <v>19329</v>
      </c>
      <c r="E19333" s="86" t="s">
        <v>22647</v>
      </c>
      <c r="F19333" s="85" t="s">
        <v>38</v>
      </c>
      <c r="G19333" s="86" t="s">
        <v>22648</v>
      </c>
      <c r="H19333" s="85" t="s">
        <v>1</v>
      </c>
      <c r="I19333" s="85">
        <v>-1</v>
      </c>
      <c r="J19333" s="88">
        <v>0.1325424179412715</v>
      </c>
      <c r="K19333" s="146">
        <v>0.10986224293449151</v>
      </c>
      <c r="L19333" s="147">
        <v>5.1527080919899036E-10</v>
      </c>
      <c r="M19333" s="147">
        <v>2.934218802623725E-3</v>
      </c>
      <c r="N19333" s="87">
        <v>0.33176164186155438</v>
      </c>
      <c r="O19333" s="88">
        <v>3.5244441644120807E-2</v>
      </c>
      <c r="P19333" s="89">
        <v>106.23422721915655</v>
      </c>
    </row>
    <row r="19334" spans="1:16">
      <c r="A19334" s="75" t="s">
        <v>31058</v>
      </c>
      <c r="B19334" s="85">
        <v>19330</v>
      </c>
      <c r="C19334" s="85">
        <v>19926</v>
      </c>
      <c r="D19334" s="85">
        <v>19330</v>
      </c>
      <c r="E19334" s="86" t="s">
        <v>31059</v>
      </c>
      <c r="F19334" s="85" t="s">
        <v>32</v>
      </c>
      <c r="G19334" s="86" t="s">
        <v>22648</v>
      </c>
      <c r="H19334" s="85" t="s">
        <v>1</v>
      </c>
      <c r="I19334" s="85">
        <v>-1</v>
      </c>
      <c r="J19334" s="88">
        <v>0.12675240023283871</v>
      </c>
      <c r="K19334" s="146">
        <v>0.10182440537032333</v>
      </c>
      <c r="L19334" s="147">
        <v>4.8634958298249914E-10</v>
      </c>
      <c r="M19334" s="147">
        <v>2.2901071431017739E-3</v>
      </c>
      <c r="N19334" s="87">
        <v>0.25107736440378231</v>
      </c>
      <c r="O19334" s="88">
        <v>2.9447585209997081E-2</v>
      </c>
      <c r="P19334" s="89">
        <v>117.28490650650416</v>
      </c>
    </row>
    <row r="19335" spans="1:16">
      <c r="A19335" s="75" t="s">
        <v>31060</v>
      </c>
      <c r="B19335" s="85">
        <v>19331</v>
      </c>
      <c r="C19335" s="85">
        <v>19927</v>
      </c>
      <c r="D19335" s="85">
        <v>19331</v>
      </c>
      <c r="E19335" s="86" t="s">
        <v>31059</v>
      </c>
      <c r="F19335" s="85" t="s">
        <v>31</v>
      </c>
      <c r="G19335" s="86" t="s">
        <v>22648</v>
      </c>
      <c r="H19335" s="85" t="s">
        <v>1</v>
      </c>
      <c r="I19335" s="85">
        <v>-1</v>
      </c>
      <c r="J19335" s="88">
        <v>0.12872008339528229</v>
      </c>
      <c r="K19335" s="146">
        <v>0.10524115209497932</v>
      </c>
      <c r="L19335" s="147">
        <v>4.9648049077583621E-10</v>
      </c>
      <c r="M19335" s="147">
        <v>2.456181255031695E-3</v>
      </c>
      <c r="N19335" s="87">
        <v>0.27877459126352538</v>
      </c>
      <c r="O19335" s="88">
        <v>3.1831090892290873E-2</v>
      </c>
      <c r="P19335" s="89">
        <v>114.18218119527604</v>
      </c>
    </row>
    <row r="19336" spans="1:16">
      <c r="A19336" s="75" t="s">
        <v>31061</v>
      </c>
      <c r="B19336" s="85">
        <v>19332</v>
      </c>
      <c r="C19336" s="85">
        <v>19928</v>
      </c>
      <c r="D19336" s="85">
        <v>19332</v>
      </c>
      <c r="E19336" s="86" t="s">
        <v>31059</v>
      </c>
      <c r="F19336" s="85" t="s">
        <v>38</v>
      </c>
      <c r="G19336" s="86" t="s">
        <v>22648</v>
      </c>
      <c r="H19336" s="85" t="s">
        <v>1</v>
      </c>
      <c r="I19336" s="85">
        <v>-1</v>
      </c>
      <c r="J19336" s="88">
        <v>0.12908062459882311</v>
      </c>
      <c r="K19336" s="146">
        <v>0.10579181934916802</v>
      </c>
      <c r="L19336" s="147">
        <v>4.9791845159542202E-10</v>
      </c>
      <c r="M19336" s="147">
        <v>2.4681962778044519E-3</v>
      </c>
      <c r="N19336" s="87">
        <v>0.28008819351232539</v>
      </c>
      <c r="O19336" s="88">
        <v>3.2102593357319471E-2</v>
      </c>
      <c r="P19336" s="89">
        <v>114.61601774337834</v>
      </c>
    </row>
    <row r="19337" spans="1:16">
      <c r="A19337" s="75" t="s">
        <v>22651</v>
      </c>
      <c r="B19337" s="85">
        <v>19333</v>
      </c>
      <c r="C19337" s="85">
        <v>13733</v>
      </c>
      <c r="D19337" s="85">
        <v>19333</v>
      </c>
      <c r="E19337" s="86" t="s">
        <v>22652</v>
      </c>
      <c r="F19337" s="85" t="s">
        <v>32</v>
      </c>
      <c r="G19337" s="86" t="s">
        <v>22653</v>
      </c>
      <c r="H19337" s="85" t="s">
        <v>1</v>
      </c>
      <c r="I19337" s="85">
        <v>-1</v>
      </c>
      <c r="J19337" s="88">
        <v>2.3619285077963408</v>
      </c>
      <c r="K19337" s="146">
        <v>1.2834071976678285</v>
      </c>
      <c r="L19337" s="147">
        <v>6.8595545023105638E-9</v>
      </c>
      <c r="M19337" s="147">
        <v>4.3441296089322843E-3</v>
      </c>
      <c r="N19337" s="87">
        <v>0.56408592371604949</v>
      </c>
      <c r="O19337" s="88">
        <v>2.343570381816106</v>
      </c>
      <c r="P19337" s="89">
        <v>4154.6336883878994</v>
      </c>
    </row>
    <row r="19338" spans="1:16">
      <c r="A19338" s="75" t="s">
        <v>22654</v>
      </c>
      <c r="B19338" s="85">
        <v>19334</v>
      </c>
      <c r="C19338" s="85">
        <v>13734</v>
      </c>
      <c r="D19338" s="85">
        <v>19334</v>
      </c>
      <c r="E19338" s="86" t="s">
        <v>22652</v>
      </c>
      <c r="F19338" s="85" t="s">
        <v>38</v>
      </c>
      <c r="G19338" s="86" t="s">
        <v>22653</v>
      </c>
      <c r="H19338" s="85" t="s">
        <v>1</v>
      </c>
      <c r="I19338" s="85">
        <v>-1</v>
      </c>
      <c r="J19338" s="88">
        <v>2.3701191827951589</v>
      </c>
      <c r="K19338" s="146">
        <v>1.2861629370949286</v>
      </c>
      <c r="L19338" s="147">
        <v>6.8999871704908733E-9</v>
      </c>
      <c r="M19338" s="147">
        <v>4.7766345860434873E-3</v>
      </c>
      <c r="N19338" s="87">
        <v>0.63503263351577166</v>
      </c>
      <c r="O19338" s="88">
        <v>2.3518769831888369</v>
      </c>
      <c r="P19338" s="89">
        <v>3703.552949976744</v>
      </c>
    </row>
    <row r="19339" spans="1:16">
      <c r="A19339" s="75" t="s">
        <v>31049</v>
      </c>
      <c r="B19339" s="85">
        <v>19335</v>
      </c>
      <c r="C19339" s="85">
        <v>19919</v>
      </c>
      <c r="D19339" s="85">
        <v>19335</v>
      </c>
      <c r="E19339" s="86" t="s">
        <v>31050</v>
      </c>
      <c r="F19339" s="85" t="s">
        <v>32</v>
      </c>
      <c r="G19339" s="86" t="s">
        <v>22653</v>
      </c>
      <c r="H19339" s="85" t="s">
        <v>1</v>
      </c>
      <c r="I19339" s="85">
        <v>-1</v>
      </c>
      <c r="J19339" s="88">
        <v>2.3332715705607381</v>
      </c>
      <c r="K19339" s="146">
        <v>1.2167352693286277</v>
      </c>
      <c r="L19339" s="147">
        <v>6.7106503340766209E-9</v>
      </c>
      <c r="M19339" s="147">
        <v>2.6182685848467131E-3</v>
      </c>
      <c r="N19339" s="87">
        <v>0.36320443550754561</v>
      </c>
      <c r="O19339" s="88">
        <v>2.3262163212004809</v>
      </c>
      <c r="P19339" s="89">
        <v>6404.7024038949367</v>
      </c>
    </row>
    <row r="19340" spans="1:16">
      <c r="A19340" s="75" t="s">
        <v>31053</v>
      </c>
      <c r="B19340" s="85">
        <v>19336</v>
      </c>
      <c r="C19340" s="85">
        <v>19922</v>
      </c>
      <c r="D19340" s="85">
        <v>19336</v>
      </c>
      <c r="E19340" s="86" t="s">
        <v>31050</v>
      </c>
      <c r="F19340" s="85" t="s">
        <v>38</v>
      </c>
      <c r="G19340" s="86" t="s">
        <v>22653</v>
      </c>
      <c r="H19340" s="85" t="s">
        <v>1</v>
      </c>
      <c r="I19340" s="85">
        <v>-1</v>
      </c>
      <c r="J19340" s="88">
        <v>2.3666606371728118</v>
      </c>
      <c r="K19340" s="146">
        <v>1.2820995770461063</v>
      </c>
      <c r="L19340" s="147">
        <v>6.8826593514483272E-9</v>
      </c>
      <c r="M19340" s="147">
        <v>4.3111389644709241E-3</v>
      </c>
      <c r="N19340" s="87">
        <v>0.58333284394995677</v>
      </c>
      <c r="O19340" s="88">
        <v>2.3487381830864109</v>
      </c>
      <c r="P19340" s="89">
        <v>4026.4116917920464</v>
      </c>
    </row>
    <row r="19341" spans="1:16">
      <c r="A19341" s="75" t="s">
        <v>31057</v>
      </c>
      <c r="B19341" s="85">
        <v>19337</v>
      </c>
      <c r="C19341" s="85">
        <v>19925</v>
      </c>
      <c r="D19341" s="85">
        <v>19337</v>
      </c>
      <c r="E19341" s="86" t="s">
        <v>31055</v>
      </c>
      <c r="F19341" s="85" t="s">
        <v>32</v>
      </c>
      <c r="G19341" s="86" t="s">
        <v>22653</v>
      </c>
      <c r="H19341" s="85" t="s">
        <v>1</v>
      </c>
      <c r="I19341" s="85">
        <v>-1</v>
      </c>
      <c r="J19341" s="88">
        <v>2.3580193178674982</v>
      </c>
      <c r="K19341" s="146">
        <v>1.279148033663011</v>
      </c>
      <c r="L19341" s="147">
        <v>6.840607008103428E-9</v>
      </c>
      <c r="M19341" s="147">
        <v>3.7846434972951268E-3</v>
      </c>
      <c r="N19341" s="87">
        <v>0.50339022223129493</v>
      </c>
      <c r="O19341" s="88">
        <v>2.340067902204146</v>
      </c>
      <c r="P19341" s="89">
        <v>4648.6161209721404</v>
      </c>
    </row>
    <row r="19342" spans="1:16">
      <c r="A19342" s="75" t="s">
        <v>2469</v>
      </c>
      <c r="B19342" s="85">
        <v>19338</v>
      </c>
      <c r="C19342" s="85">
        <v>1245</v>
      </c>
      <c r="D19342" s="85">
        <v>19338</v>
      </c>
      <c r="E19342" s="86" t="s">
        <v>2465</v>
      </c>
      <c r="F19342" s="85" t="s">
        <v>32</v>
      </c>
      <c r="G19342" s="86" t="s">
        <v>2470</v>
      </c>
      <c r="H19342" s="85" t="s">
        <v>1</v>
      </c>
      <c r="I19342" s="85">
        <v>-1</v>
      </c>
      <c r="J19342" s="88">
        <v>0</v>
      </c>
      <c r="K19342" s="146">
        <v>0</v>
      </c>
      <c r="L19342" s="147">
        <v>0</v>
      </c>
      <c r="M19342" s="147">
        <v>0</v>
      </c>
      <c r="N19342" s="87">
        <v>0</v>
      </c>
      <c r="O19342" s="88">
        <v>0</v>
      </c>
      <c r="P19342" s="89" t="e">
        <v>#DIV/0!</v>
      </c>
    </row>
    <row r="19343" spans="1:16">
      <c r="A19343" s="75" t="s">
        <v>22655</v>
      </c>
      <c r="B19343" s="85">
        <v>19339</v>
      </c>
      <c r="C19343" s="85">
        <v>13735</v>
      </c>
      <c r="D19343" s="85">
        <v>19339</v>
      </c>
      <c r="E19343" s="86" t="s">
        <v>22656</v>
      </c>
      <c r="F19343" s="85" t="s">
        <v>32</v>
      </c>
      <c r="G19343" s="86" t="s">
        <v>2470</v>
      </c>
      <c r="H19343" s="85" t="s">
        <v>1</v>
      </c>
      <c r="I19343" s="85">
        <v>-1</v>
      </c>
      <c r="J19343" s="88">
        <v>1.016092661767269E-2</v>
      </c>
      <c r="K19343" s="146">
        <v>1.7974495656440114E-2</v>
      </c>
      <c r="L19343" s="147">
        <v>5.3327641124971319E-11</v>
      </c>
      <c r="M19343" s="147">
        <v>1.5727425482726549E-3</v>
      </c>
      <c r="N19343" s="87">
        <v>0.1699323658771244</v>
      </c>
      <c r="O19343" s="88">
        <v>8.9720088538599446E-3</v>
      </c>
      <c r="P19343" s="89">
        <v>52.797528049173827</v>
      </c>
    </row>
    <row r="19344" spans="1:16">
      <c r="A19344" s="75" t="s">
        <v>22657</v>
      </c>
      <c r="B19344" s="85">
        <v>19340</v>
      </c>
      <c r="C19344" s="85">
        <v>13736</v>
      </c>
      <c r="D19344" s="85">
        <v>19340</v>
      </c>
      <c r="E19344" s="86" t="s">
        <v>22656</v>
      </c>
      <c r="F19344" s="85" t="s">
        <v>31</v>
      </c>
      <c r="G19344" s="86" t="s">
        <v>2470</v>
      </c>
      <c r="H19344" s="85" t="s">
        <v>1</v>
      </c>
      <c r="I19344" s="85">
        <v>-1</v>
      </c>
      <c r="J19344" s="88">
        <v>1.2136346239311939E-2</v>
      </c>
      <c r="K19344" s="146">
        <v>4.0042842189390047E-2</v>
      </c>
      <c r="L19344" s="147">
        <v>6.9402137592222881E-11</v>
      </c>
      <c r="M19344" s="147">
        <v>1.694123998972129E-3</v>
      </c>
      <c r="N19344" s="87">
        <v>0.20869483699471991</v>
      </c>
      <c r="O19344" s="88">
        <v>1.088611781519438E-2</v>
      </c>
      <c r="P19344" s="89">
        <v>52.162851616064671</v>
      </c>
    </row>
    <row r="19345" spans="1:16">
      <c r="A19345" s="75" t="s">
        <v>22658</v>
      </c>
      <c r="B19345" s="85">
        <v>19341</v>
      </c>
      <c r="C19345" s="85">
        <v>13737</v>
      </c>
      <c r="D19345" s="85">
        <v>19341</v>
      </c>
      <c r="E19345" s="86" t="s">
        <v>22656</v>
      </c>
      <c r="F19345" s="85" t="s">
        <v>38</v>
      </c>
      <c r="G19345" s="86" t="s">
        <v>2470</v>
      </c>
      <c r="H19345" s="85" t="s">
        <v>1</v>
      </c>
      <c r="I19345" s="85">
        <v>-1</v>
      </c>
      <c r="J19345" s="88">
        <v>1.2045711484985519E-2</v>
      </c>
      <c r="K19345" s="146">
        <v>2.3289748382899631E-2</v>
      </c>
      <c r="L19345" s="147">
        <v>6.548087876175164E-11</v>
      </c>
      <c r="M19345" s="147">
        <v>1.889747746035406E-3</v>
      </c>
      <c r="N19345" s="87">
        <v>0.20731699638455681</v>
      </c>
      <c r="O19345" s="88">
        <v>1.075963407429081E-2</v>
      </c>
      <c r="P19345" s="89">
        <v>51.899430639697918</v>
      </c>
    </row>
    <row r="19346" spans="1:16">
      <c r="A19346" s="75" t="s">
        <v>31062</v>
      </c>
      <c r="B19346" s="85">
        <v>19342</v>
      </c>
      <c r="C19346" s="85">
        <v>19929</v>
      </c>
      <c r="D19346" s="85">
        <v>19342</v>
      </c>
      <c r="E19346" s="86" t="s">
        <v>31063</v>
      </c>
      <c r="F19346" s="85" t="s">
        <v>32</v>
      </c>
      <c r="G19346" s="86" t="s">
        <v>2470</v>
      </c>
      <c r="H19346" s="85" t="s">
        <v>1</v>
      </c>
      <c r="I19346" s="85">
        <v>-1</v>
      </c>
      <c r="J19346" s="88">
        <v>1.311667480643308E-2</v>
      </c>
      <c r="K19346" s="146">
        <v>2.1487292896365404E-2</v>
      </c>
      <c r="L19346" s="147">
        <v>7.3027119155994156E-11</v>
      </c>
      <c r="M19346" s="147">
        <v>2.5006796221800822E-3</v>
      </c>
      <c r="N19346" s="87">
        <v>0.26454904432275961</v>
      </c>
      <c r="O19346" s="88">
        <v>1.1000094187927859E-2</v>
      </c>
      <c r="P19346" s="89">
        <v>41.580547818979603</v>
      </c>
    </row>
    <row r="19347" spans="1:16">
      <c r="A19347" s="75" t="s">
        <v>31064</v>
      </c>
      <c r="B19347" s="85">
        <v>19343</v>
      </c>
      <c r="C19347" s="85">
        <v>19930</v>
      </c>
      <c r="D19347" s="85">
        <v>19343</v>
      </c>
      <c r="E19347" s="86" t="s">
        <v>31063</v>
      </c>
      <c r="F19347" s="85" t="s">
        <v>38</v>
      </c>
      <c r="G19347" s="86" t="s">
        <v>2470</v>
      </c>
      <c r="H19347" s="85" t="s">
        <v>1</v>
      </c>
      <c r="I19347" s="85">
        <v>-1</v>
      </c>
      <c r="J19347" s="88">
        <v>1.31042089842848E-2</v>
      </c>
      <c r="K19347" s="146">
        <v>2.2442587609719615E-2</v>
      </c>
      <c r="L19347" s="147">
        <v>7.4255265419721483E-11</v>
      </c>
      <c r="M19347" s="147">
        <v>2.4672248727737119E-3</v>
      </c>
      <c r="N19347" s="87">
        <v>0.26389263587476108</v>
      </c>
      <c r="O19347" s="88">
        <v>1.151286445150923E-2</v>
      </c>
      <c r="P19347" s="89">
        <v>43.627077403452212</v>
      </c>
    </row>
    <row r="19348" spans="1:16">
      <c r="A19348" s="75" t="s">
        <v>31065</v>
      </c>
      <c r="B19348" s="85">
        <v>19344</v>
      </c>
      <c r="C19348" s="85">
        <v>19931</v>
      </c>
      <c r="D19348" s="85">
        <v>19344</v>
      </c>
      <c r="E19348" s="86" t="s">
        <v>31066</v>
      </c>
      <c r="F19348" s="85" t="s">
        <v>32</v>
      </c>
      <c r="G19348" s="86" t="s">
        <v>2470</v>
      </c>
      <c r="H19348" s="85" t="s">
        <v>1</v>
      </c>
      <c r="I19348" s="85">
        <v>-1</v>
      </c>
      <c r="J19348" s="88">
        <v>3.5631348469984049E-3</v>
      </c>
      <c r="K19348" s="146">
        <v>1.0504767697012633E-2</v>
      </c>
      <c r="L19348" s="147">
        <v>1.9398590288597379E-11</v>
      </c>
      <c r="M19348" s="147">
        <v>4.8203103275624998E-4</v>
      </c>
      <c r="N19348" s="87">
        <v>4.9959025148527722E-2</v>
      </c>
      <c r="O19348" s="88">
        <v>3.251217701802484E-3</v>
      </c>
      <c r="P19348" s="89">
        <v>65.077685005594958</v>
      </c>
    </row>
    <row r="19349" spans="1:16">
      <c r="A19349" s="75" t="s">
        <v>31067</v>
      </c>
      <c r="B19349" s="85">
        <v>19345</v>
      </c>
      <c r="C19349" s="85">
        <v>19932</v>
      </c>
      <c r="D19349" s="85">
        <v>19345</v>
      </c>
      <c r="E19349" s="86" t="s">
        <v>31066</v>
      </c>
      <c r="F19349" s="85" t="s">
        <v>38</v>
      </c>
      <c r="G19349" s="86" t="s">
        <v>2470</v>
      </c>
      <c r="H19349" s="85" t="s">
        <v>1</v>
      </c>
      <c r="I19349" s="85">
        <v>-1</v>
      </c>
      <c r="J19349" s="88">
        <v>3.5631348469984049E-3</v>
      </c>
      <c r="K19349" s="146">
        <v>1.0504767697012633E-2</v>
      </c>
      <c r="L19349" s="147">
        <v>1.9398590288597379E-11</v>
      </c>
      <c r="M19349" s="147">
        <v>4.8203103275624998E-4</v>
      </c>
      <c r="N19349" s="87">
        <v>4.9959025148527722E-2</v>
      </c>
      <c r="O19349" s="88">
        <v>3.251217701802484E-3</v>
      </c>
      <c r="P19349" s="89">
        <v>65.077685005594958</v>
      </c>
    </row>
    <row r="19350" spans="1:16">
      <c r="A19350" s="75" t="s">
        <v>31068</v>
      </c>
      <c r="B19350" s="85">
        <v>19346</v>
      </c>
      <c r="C19350" s="85">
        <v>19933</v>
      </c>
      <c r="D19350" s="85">
        <v>19346</v>
      </c>
      <c r="E19350" s="86" t="s">
        <v>31069</v>
      </c>
      <c r="F19350" s="85" t="s">
        <v>32</v>
      </c>
      <c r="G19350" s="86" t="s">
        <v>2470</v>
      </c>
      <c r="H19350" s="85" t="s">
        <v>1</v>
      </c>
      <c r="I19350" s="85">
        <v>-1</v>
      </c>
      <c r="J19350" s="88">
        <v>5.6998007745622413E-3</v>
      </c>
      <c r="K19350" s="146">
        <v>1.3462551719692959E-2</v>
      </c>
      <c r="L19350" s="147">
        <v>3.087275780759244E-11</v>
      </c>
      <c r="M19350" s="147">
        <v>7.7340793695405432E-4</v>
      </c>
      <c r="N19350" s="87">
        <v>9.2732604470151317E-2</v>
      </c>
      <c r="O19350" s="88">
        <v>5.148292646822177E-3</v>
      </c>
      <c r="P19350" s="89">
        <v>55.51761083642706</v>
      </c>
    </row>
    <row r="19351" spans="1:16">
      <c r="A19351" s="75" t="s">
        <v>31070</v>
      </c>
      <c r="B19351" s="85">
        <v>19347</v>
      </c>
      <c r="C19351" s="85">
        <v>19934</v>
      </c>
      <c r="D19351" s="85">
        <v>19347</v>
      </c>
      <c r="E19351" s="86" t="s">
        <v>31069</v>
      </c>
      <c r="F19351" s="85" t="s">
        <v>31</v>
      </c>
      <c r="G19351" s="86" t="s">
        <v>2470</v>
      </c>
      <c r="H19351" s="85" t="s">
        <v>1</v>
      </c>
      <c r="I19351" s="85">
        <v>-1</v>
      </c>
      <c r="J19351" s="88">
        <v>8.7394438394188846E-3</v>
      </c>
      <c r="K19351" s="146">
        <v>3.6177236539286367E-2</v>
      </c>
      <c r="L19351" s="147">
        <v>5.2646883885533562E-11</v>
      </c>
      <c r="M19351" s="147">
        <v>1.2289233952347809E-3</v>
      </c>
      <c r="N19351" s="87">
        <v>0.15616787676078059</v>
      </c>
      <c r="O19351" s="88">
        <v>7.8365951972368814E-3</v>
      </c>
      <c r="P19351" s="89">
        <v>50.180583611577504</v>
      </c>
    </row>
    <row r="19352" spans="1:16">
      <c r="A19352" s="75" t="s">
        <v>31071</v>
      </c>
      <c r="B19352" s="85">
        <v>19348</v>
      </c>
      <c r="C19352" s="85">
        <v>19935</v>
      </c>
      <c r="D19352" s="85">
        <v>19348</v>
      </c>
      <c r="E19352" s="86" t="s">
        <v>31069</v>
      </c>
      <c r="F19352" s="85" t="s">
        <v>38</v>
      </c>
      <c r="G19352" s="86" t="s">
        <v>2470</v>
      </c>
      <c r="H19352" s="85" t="s">
        <v>1</v>
      </c>
      <c r="I19352" s="85">
        <v>-1</v>
      </c>
      <c r="J19352" s="88">
        <v>9.7969026277671713E-3</v>
      </c>
      <c r="K19352" s="146">
        <v>3.2691073076186537E-2</v>
      </c>
      <c r="L19352" s="147">
        <v>5.4428355192750919E-11</v>
      </c>
      <c r="M19352" s="147">
        <v>1.1700852354769851E-3</v>
      </c>
      <c r="N19352" s="87">
        <v>0.14896578537654451</v>
      </c>
      <c r="O19352" s="88">
        <v>8.761757082465807E-3</v>
      </c>
      <c r="P19352" s="89">
        <v>58.8172449151226</v>
      </c>
    </row>
    <row r="19353" spans="1:16">
      <c r="A19353" s="75" t="s">
        <v>22659</v>
      </c>
      <c r="B19353" s="85">
        <v>19349</v>
      </c>
      <c r="C19353" s="85">
        <v>13738</v>
      </c>
      <c r="D19353" s="85">
        <v>19349</v>
      </c>
      <c r="E19353" s="86" t="s">
        <v>22660</v>
      </c>
      <c r="F19353" s="85" t="s">
        <v>32</v>
      </c>
      <c r="G19353" s="86" t="s">
        <v>22661</v>
      </c>
      <c r="H19353" s="85" t="s">
        <v>1</v>
      </c>
      <c r="I19353" s="85">
        <v>-1</v>
      </c>
      <c r="J19353" s="88">
        <v>1.7071458192308049E-2</v>
      </c>
      <c r="K19353" s="146">
        <v>0.92847346258260199</v>
      </c>
      <c r="L19353" s="147">
        <v>1.5568877252287071E-10</v>
      </c>
      <c r="M19353" s="147">
        <v>1.5447739723039151E-3</v>
      </c>
      <c r="N19353" s="87">
        <v>0.17904917620027469</v>
      </c>
      <c r="O19353" s="88">
        <v>1.155832387078491E-2</v>
      </c>
      <c r="P19353" s="89">
        <v>64.553907010755495</v>
      </c>
    </row>
    <row r="19354" spans="1:16">
      <c r="A19354" s="75" t="s">
        <v>22662</v>
      </c>
      <c r="B19354" s="85">
        <v>19350</v>
      </c>
      <c r="C19354" s="85">
        <v>13739</v>
      </c>
      <c r="D19354" s="85">
        <v>19350</v>
      </c>
      <c r="E19354" s="86" t="s">
        <v>22660</v>
      </c>
      <c r="F19354" s="85" t="s">
        <v>38</v>
      </c>
      <c r="G19354" s="86" t="s">
        <v>22661</v>
      </c>
      <c r="H19354" s="85" t="s">
        <v>1</v>
      </c>
      <c r="I19354" s="85">
        <v>-1</v>
      </c>
      <c r="J19354" s="88">
        <v>1.900894883319618E-2</v>
      </c>
      <c r="K19354" s="146">
        <v>1.6170727741354256</v>
      </c>
      <c r="L19354" s="147">
        <v>1.6552500330155571E-10</v>
      </c>
      <c r="M19354" s="147">
        <v>1.6376713376970191E-3</v>
      </c>
      <c r="N19354" s="87">
        <v>0.19942167096789429</v>
      </c>
      <c r="O19354" s="88">
        <v>1.3589406127758181E-2</v>
      </c>
      <c r="P19354" s="89">
        <v>68.144079135441586</v>
      </c>
    </row>
    <row r="19355" spans="1:16">
      <c r="A19355" s="75" t="s">
        <v>31072</v>
      </c>
      <c r="B19355" s="85">
        <v>19351</v>
      </c>
      <c r="C19355" s="85">
        <v>19936</v>
      </c>
      <c r="D19355" s="85">
        <v>19351</v>
      </c>
      <c r="E19355" s="86" t="s">
        <v>31073</v>
      </c>
      <c r="F19355" s="85" t="s">
        <v>32</v>
      </c>
      <c r="G19355" s="86" t="s">
        <v>22661</v>
      </c>
      <c r="H19355" s="85" t="s">
        <v>1</v>
      </c>
      <c r="I19355" s="85">
        <v>-1</v>
      </c>
      <c r="J19355" s="88">
        <v>9.7805309302827284E-3</v>
      </c>
      <c r="K19355" s="146">
        <v>1.8545599487820139</v>
      </c>
      <c r="L19355" s="147">
        <v>1.6558681227794989E-10</v>
      </c>
      <c r="M19355" s="147">
        <v>8.6547419616320328E-4</v>
      </c>
      <c r="N19355" s="87">
        <v>0.1049843840602489</v>
      </c>
      <c r="O19355" s="88">
        <v>7.5590186500582909E-3</v>
      </c>
      <c r="P19355" s="89">
        <v>72.001362085624919</v>
      </c>
    </row>
    <row r="19356" spans="1:16">
      <c r="A19356" s="75" t="s">
        <v>31076</v>
      </c>
      <c r="B19356" s="85">
        <v>19352</v>
      </c>
      <c r="C19356" s="85">
        <v>19939</v>
      </c>
      <c r="D19356" s="85">
        <v>19352</v>
      </c>
      <c r="E19356" s="86" t="s">
        <v>31073</v>
      </c>
      <c r="F19356" s="85" t="s">
        <v>38</v>
      </c>
      <c r="G19356" s="86" t="s">
        <v>22661</v>
      </c>
      <c r="H19356" s="85" t="s">
        <v>1</v>
      </c>
      <c r="I19356" s="85">
        <v>-1</v>
      </c>
      <c r="J19356" s="88">
        <v>1.555040321084363E-2</v>
      </c>
      <c r="K19356" s="146">
        <v>1.6130094140866018</v>
      </c>
      <c r="L19356" s="147">
        <v>1.4819718425899319E-10</v>
      </c>
      <c r="M19356" s="147">
        <v>1.1721757161244511E-3</v>
      </c>
      <c r="N19356" s="87">
        <v>0.14772188140207901</v>
      </c>
      <c r="O19356" s="88">
        <v>1.045060602532681E-2</v>
      </c>
      <c r="P19356" s="89">
        <v>70.745145716643506</v>
      </c>
    </row>
    <row r="19357" spans="1:16">
      <c r="A19357" s="75" t="s">
        <v>31080</v>
      </c>
      <c r="B19357" s="85">
        <v>19353</v>
      </c>
      <c r="C19357" s="85">
        <v>19942</v>
      </c>
      <c r="D19357" s="85">
        <v>19353</v>
      </c>
      <c r="E19357" s="86" t="s">
        <v>31078</v>
      </c>
      <c r="F19357" s="85" t="s">
        <v>32</v>
      </c>
      <c r="G19357" s="86" t="s">
        <v>22661</v>
      </c>
      <c r="H19357" s="85" t="s">
        <v>1</v>
      </c>
      <c r="I19357" s="85">
        <v>-1</v>
      </c>
      <c r="J19357" s="88">
        <v>1.316226826346132E-2</v>
      </c>
      <c r="K19357" s="146">
        <v>0.92421429857778381</v>
      </c>
      <c r="L19357" s="147">
        <v>1.367412783157309E-10</v>
      </c>
      <c r="M19357" s="147">
        <v>9.8528786066675624E-4</v>
      </c>
      <c r="N19357" s="87">
        <v>0.1183534747155202</v>
      </c>
      <c r="O19357" s="88">
        <v>8.0558442588246851E-3</v>
      </c>
      <c r="P19357" s="89">
        <v>68.065971685141307</v>
      </c>
    </row>
    <row r="19358" spans="1:16">
      <c r="A19358" s="75" t="s">
        <v>22663</v>
      </c>
      <c r="B19358" s="85">
        <v>19354</v>
      </c>
      <c r="C19358" s="85">
        <v>13740</v>
      </c>
      <c r="D19358" s="85">
        <v>19354</v>
      </c>
      <c r="E19358" s="86" t="s">
        <v>22664</v>
      </c>
      <c r="F19358" s="85" t="s">
        <v>32</v>
      </c>
      <c r="G19358" s="86" t="s">
        <v>22665</v>
      </c>
      <c r="H19358" s="85" t="s">
        <v>1</v>
      </c>
      <c r="I19358" s="85">
        <v>-1</v>
      </c>
      <c r="J19358" s="88">
        <v>4.0848773939562884E-3</v>
      </c>
      <c r="K19358" s="146">
        <v>4.8529200276077695E-3</v>
      </c>
      <c r="L19358" s="147">
        <v>2.0578992580451039E-11</v>
      </c>
      <c r="M19358" s="147">
        <v>5.7748022604593924E-4</v>
      </c>
      <c r="N19358" s="87">
        <v>6.9334817341123844E-2</v>
      </c>
      <c r="O19358" s="88">
        <v>3.6487045630833768E-3</v>
      </c>
      <c r="P19358" s="89">
        <v>52.624420212026124</v>
      </c>
    </row>
    <row r="19359" spans="1:16">
      <c r="A19359" s="75" t="s">
        <v>22666</v>
      </c>
      <c r="B19359" s="85">
        <v>19355</v>
      </c>
      <c r="C19359" s="85">
        <v>13741</v>
      </c>
      <c r="D19359" s="85">
        <v>19355</v>
      </c>
      <c r="E19359" s="86" t="s">
        <v>22664</v>
      </c>
      <c r="F19359" s="85" t="s">
        <v>31</v>
      </c>
      <c r="G19359" s="86" t="s">
        <v>22665</v>
      </c>
      <c r="H19359" s="85" t="s">
        <v>1</v>
      </c>
      <c r="I19359" s="85">
        <v>-1</v>
      </c>
      <c r="J19359" s="88">
        <v>4.3030915850027374E-3</v>
      </c>
      <c r="K19359" s="146">
        <v>5.319402421764376E-3</v>
      </c>
      <c r="L19359" s="147">
        <v>2.1817692823401681E-11</v>
      </c>
      <c r="M19359" s="147">
        <v>5.2642674631253183E-4</v>
      </c>
      <c r="N19359" s="87">
        <v>7.2941804044269767E-2</v>
      </c>
      <c r="O19359" s="88">
        <v>3.8749702994780449E-3</v>
      </c>
      <c r="P19359" s="89">
        <v>53.1241357442469</v>
      </c>
    </row>
    <row r="19360" spans="1:16">
      <c r="A19360" s="75" t="s">
        <v>22667</v>
      </c>
      <c r="B19360" s="85">
        <v>19356</v>
      </c>
      <c r="C19360" s="85">
        <v>13742</v>
      </c>
      <c r="D19360" s="85">
        <v>19356</v>
      </c>
      <c r="E19360" s="86" t="s">
        <v>22664</v>
      </c>
      <c r="F19360" s="85" t="s">
        <v>38</v>
      </c>
      <c r="G19360" s="86" t="s">
        <v>22665</v>
      </c>
      <c r="H19360" s="85" t="s">
        <v>1</v>
      </c>
      <c r="I19360" s="85">
        <v>-1</v>
      </c>
      <c r="J19360" s="88">
        <v>5.3109948534419849E-3</v>
      </c>
      <c r="K19360" s="146">
        <v>6.8697247854831419E-3</v>
      </c>
      <c r="L19360" s="147">
        <v>2.6076835805469881E-11</v>
      </c>
      <c r="M19360" s="147">
        <v>5.6073151586237763E-4</v>
      </c>
      <c r="N19360" s="87">
        <v>7.5676262785502116E-2</v>
      </c>
      <c r="O19360" s="88">
        <v>4.7798148603366564E-3</v>
      </c>
      <c r="P19360" s="89">
        <v>63.161349205161365</v>
      </c>
    </row>
    <row r="19361" spans="1:16">
      <c r="A19361" s="75" t="s">
        <v>31081</v>
      </c>
      <c r="B19361" s="85">
        <v>19357</v>
      </c>
      <c r="C19361" s="85">
        <v>19943</v>
      </c>
      <c r="D19361" s="85">
        <v>19357</v>
      </c>
      <c r="E19361" s="86" t="s">
        <v>31082</v>
      </c>
      <c r="F19361" s="85" t="s">
        <v>32</v>
      </c>
      <c r="G19361" s="86" t="s">
        <v>22665</v>
      </c>
      <c r="H19361" s="85" t="s">
        <v>1</v>
      </c>
      <c r="I19361" s="85">
        <v>-1</v>
      </c>
      <c r="J19361" s="88">
        <v>1.9719963656730151E-4</v>
      </c>
      <c r="K19361" s="146">
        <v>6.1904102947474748E-4</v>
      </c>
      <c r="L19361" s="147">
        <v>1.738303588137207E-12</v>
      </c>
      <c r="M19361" s="147">
        <v>2.098834310448842E-5</v>
      </c>
      <c r="N19361" s="87">
        <v>8.9828400597901665E-3</v>
      </c>
      <c r="O19361" s="88">
        <v>1.6545298963948439E-4</v>
      </c>
      <c r="P19361" s="89">
        <v>18.418783874389643</v>
      </c>
    </row>
    <row r="19362" spans="1:16">
      <c r="A19362" s="75" t="s">
        <v>31083</v>
      </c>
      <c r="B19362" s="85">
        <v>19358</v>
      </c>
      <c r="C19362" s="85">
        <v>19944</v>
      </c>
      <c r="D19362" s="85">
        <v>19358</v>
      </c>
      <c r="E19362" s="86" t="s">
        <v>31082</v>
      </c>
      <c r="F19362" s="85" t="s">
        <v>31</v>
      </c>
      <c r="G19362" s="86" t="s">
        <v>22665</v>
      </c>
      <c r="H19362" s="85" t="s">
        <v>1</v>
      </c>
      <c r="I19362" s="85">
        <v>-1</v>
      </c>
      <c r="J19362" s="88">
        <v>9.0618918510968025E-4</v>
      </c>
      <c r="K19362" s="146">
        <v>1.4537967716607054E-3</v>
      </c>
      <c r="L19362" s="147">
        <v>5.0624391167123602E-12</v>
      </c>
      <c r="M19362" s="147">
        <v>6.1226142575184148E-5</v>
      </c>
      <c r="N19362" s="87">
        <v>2.0414843810330589E-2</v>
      </c>
      <c r="O19362" s="88">
        <v>8.2544768152053422E-4</v>
      </c>
      <c r="P19362" s="89">
        <v>40.433700555809807</v>
      </c>
    </row>
    <row r="19363" spans="1:16">
      <c r="A19363" s="75" t="s">
        <v>31084</v>
      </c>
      <c r="B19363" s="85">
        <v>19359</v>
      </c>
      <c r="C19363" s="85">
        <v>19945</v>
      </c>
      <c r="D19363" s="85">
        <v>19359</v>
      </c>
      <c r="E19363" s="86" t="s">
        <v>31082</v>
      </c>
      <c r="F19363" s="85" t="s">
        <v>38</v>
      </c>
      <c r="G19363" s="86" t="s">
        <v>22665</v>
      </c>
      <c r="H19363" s="85" t="s">
        <v>1</v>
      </c>
      <c r="I19363" s="85">
        <v>-1</v>
      </c>
      <c r="J19363" s="88">
        <v>1.8492015109935771E-3</v>
      </c>
      <c r="K19363" s="146">
        <v>2.7993012001595614E-3</v>
      </c>
      <c r="L19363" s="147">
        <v>8.7244782019019954E-12</v>
      </c>
      <c r="M19363" s="147">
        <v>9.470899104310346E-5</v>
      </c>
      <c r="N19363" s="87">
        <v>2.4002814436273171E-2</v>
      </c>
      <c r="O19363" s="88">
        <v>1.6379665735353089E-3</v>
      </c>
      <c r="P19363" s="89">
        <v>68.240604779246453</v>
      </c>
    </row>
    <row r="19364" spans="1:16">
      <c r="A19364" s="75" t="s">
        <v>22668</v>
      </c>
      <c r="B19364" s="85">
        <v>19360</v>
      </c>
      <c r="C19364" s="85">
        <v>13743</v>
      </c>
      <c r="D19364" s="85">
        <v>19360</v>
      </c>
      <c r="E19364" s="86" t="s">
        <v>22669</v>
      </c>
      <c r="F19364" s="85" t="s">
        <v>32</v>
      </c>
      <c r="G19364" s="86" t="s">
        <v>22670</v>
      </c>
      <c r="H19364" s="85" t="s">
        <v>1</v>
      </c>
      <c r="I19364" s="85">
        <v>-1</v>
      </c>
      <c r="J19364" s="88">
        <v>1.4846718924269101E-2</v>
      </c>
      <c r="K19364" s="146">
        <v>2.3610306857763604E-2</v>
      </c>
      <c r="L19364" s="147">
        <v>7.871853532075376E-11</v>
      </c>
      <c r="M19364" s="147">
        <v>2.410443902245072E-3</v>
      </c>
      <c r="N19364" s="87">
        <v>0.26206635123116412</v>
      </c>
      <c r="O19364" s="88">
        <v>1.295912142398559E-2</v>
      </c>
      <c r="P19364" s="89">
        <v>49.449772407273208</v>
      </c>
    </row>
    <row r="19365" spans="1:16">
      <c r="A19365" s="75" t="s">
        <v>22671</v>
      </c>
      <c r="B19365" s="85">
        <v>19361</v>
      </c>
      <c r="C19365" s="85">
        <v>13744</v>
      </c>
      <c r="D19365" s="85">
        <v>19361</v>
      </c>
      <c r="E19365" s="86" t="s">
        <v>22669</v>
      </c>
      <c r="F19365" s="85" t="s">
        <v>31</v>
      </c>
      <c r="G19365" s="86" t="s">
        <v>22670</v>
      </c>
      <c r="H19365" s="85" t="s">
        <v>1</v>
      </c>
      <c r="I19365" s="85">
        <v>-1</v>
      </c>
      <c r="J19365" s="88">
        <v>1.6908945016882889E-2</v>
      </c>
      <c r="K19365" s="146">
        <v>4.7064803903357905E-2</v>
      </c>
      <c r="L19365" s="147">
        <v>9.7238448485204684E-11</v>
      </c>
      <c r="M19365" s="147">
        <v>2.7483252547573301E-3</v>
      </c>
      <c r="N19365" s="87">
        <v>0.31050028123488699</v>
      </c>
      <c r="O19365" s="88">
        <v>1.501400484607809E-2</v>
      </c>
      <c r="P19365" s="89">
        <v>48.354239121349814</v>
      </c>
    </row>
    <row r="19366" spans="1:16">
      <c r="A19366" s="75" t="s">
        <v>22672</v>
      </c>
      <c r="B19366" s="85">
        <v>19362</v>
      </c>
      <c r="C19366" s="85">
        <v>13745</v>
      </c>
      <c r="D19366" s="85">
        <v>19362</v>
      </c>
      <c r="E19366" s="86" t="s">
        <v>22669</v>
      </c>
      <c r="F19366" s="85" t="s">
        <v>38</v>
      </c>
      <c r="G19366" s="86" t="s">
        <v>22670</v>
      </c>
      <c r="H19366" s="85" t="s">
        <v>1</v>
      </c>
      <c r="I19366" s="85">
        <v>-1</v>
      </c>
      <c r="J19366" s="88">
        <v>1.7206912797075719E-2</v>
      </c>
      <c r="K19366" s="146">
        <v>4.2291211735537425E-2</v>
      </c>
      <c r="L19366" s="147">
        <v>9.6264678091354639E-11</v>
      </c>
      <c r="M19366" s="147">
        <v>2.6549250750059609E-3</v>
      </c>
      <c r="N19366" s="87">
        <v>0.29860583512813288</v>
      </c>
      <c r="O19366" s="88">
        <v>1.532021637554408E-2</v>
      </c>
      <c r="P19366" s="89">
        <v>51.305817145100718</v>
      </c>
    </row>
    <row r="19367" spans="1:16">
      <c r="A19367" s="75" t="s">
        <v>31085</v>
      </c>
      <c r="B19367" s="85">
        <v>19363</v>
      </c>
      <c r="C19367" s="85">
        <v>19946</v>
      </c>
      <c r="D19367" s="85">
        <v>19363</v>
      </c>
      <c r="E19367" s="86" t="s">
        <v>31086</v>
      </c>
      <c r="F19367" s="85" t="s">
        <v>32</v>
      </c>
      <c r="G19367" s="86" t="s">
        <v>22670</v>
      </c>
      <c r="H19367" s="85" t="s">
        <v>1</v>
      </c>
      <c r="I19367" s="85">
        <v>-1</v>
      </c>
      <c r="J19367" s="88">
        <v>1.389083780940209E-2</v>
      </c>
      <c r="K19367" s="146">
        <v>2.2576470329053425E-2</v>
      </c>
      <c r="L19367" s="147">
        <v>7.7241854650452409E-11</v>
      </c>
      <c r="M19367" s="147">
        <v>2.60541059865637E-3</v>
      </c>
      <c r="N19367" s="87">
        <v>0.27540365145809431</v>
      </c>
      <c r="O19367" s="88">
        <v>1.170648689194065E-2</v>
      </c>
      <c r="P19367" s="89">
        <v>42.506650982882562</v>
      </c>
    </row>
    <row r="19368" spans="1:16">
      <c r="A19368" s="75" t="s">
        <v>31087</v>
      </c>
      <c r="B19368" s="85">
        <v>19364</v>
      </c>
      <c r="C19368" s="85">
        <v>19947</v>
      </c>
      <c r="D19368" s="85">
        <v>19364</v>
      </c>
      <c r="E19368" s="86" t="s">
        <v>31086</v>
      </c>
      <c r="F19368" s="85" t="s">
        <v>31</v>
      </c>
      <c r="G19368" s="86" t="s">
        <v>22670</v>
      </c>
      <c r="H19368" s="85" t="s">
        <v>1</v>
      </c>
      <c r="I19368" s="85">
        <v>-1</v>
      </c>
      <c r="J19368" s="88">
        <v>1.3878371987253779E-2</v>
      </c>
      <c r="K19368" s="146">
        <v>2.3531765042407511E-2</v>
      </c>
      <c r="L19368" s="147">
        <v>7.847000091417971E-11</v>
      </c>
      <c r="M19368" s="147">
        <v>2.5719558492499979E-3</v>
      </c>
      <c r="N19368" s="87">
        <v>0.27474724301009512</v>
      </c>
      <c r="O19368" s="88">
        <v>1.221925715552198E-2</v>
      </c>
      <c r="P19368" s="89">
        <v>44.474539659249665</v>
      </c>
    </row>
    <row r="19369" spans="1:16">
      <c r="A19369" s="75" t="s">
        <v>31088</v>
      </c>
      <c r="B19369" s="85">
        <v>19365</v>
      </c>
      <c r="C19369" s="85">
        <v>19948</v>
      </c>
      <c r="D19369" s="85">
        <v>19365</v>
      </c>
      <c r="E19369" s="86" t="s">
        <v>31086</v>
      </c>
      <c r="F19369" s="85" t="s">
        <v>38</v>
      </c>
      <c r="G19369" s="86" t="s">
        <v>22670</v>
      </c>
      <c r="H19369" s="85" t="s">
        <v>1</v>
      </c>
      <c r="I19369" s="85">
        <v>-1</v>
      </c>
      <c r="J19369" s="88">
        <v>1.3878371987253779E-2</v>
      </c>
      <c r="K19369" s="146">
        <v>2.3531765042407504E-2</v>
      </c>
      <c r="L19369" s="147">
        <v>7.847000091417971E-11</v>
      </c>
      <c r="M19369" s="147">
        <v>2.5719558492499979E-3</v>
      </c>
      <c r="N19369" s="87">
        <v>0.27474724301009512</v>
      </c>
      <c r="O19369" s="88">
        <v>1.221925715552198E-2</v>
      </c>
      <c r="P19369" s="89">
        <v>44.474539659249665</v>
      </c>
    </row>
    <row r="19370" spans="1:16">
      <c r="A19370" s="75" t="s">
        <v>31089</v>
      </c>
      <c r="B19370" s="85">
        <v>19366</v>
      </c>
      <c r="C19370" s="85">
        <v>19949</v>
      </c>
      <c r="D19370" s="85">
        <v>19366</v>
      </c>
      <c r="E19370" s="86" t="s">
        <v>31090</v>
      </c>
      <c r="F19370" s="85" t="s">
        <v>32</v>
      </c>
      <c r="G19370" s="86" t="s">
        <v>22670</v>
      </c>
      <c r="H19370" s="85" t="s">
        <v>1</v>
      </c>
      <c r="I19370" s="85">
        <v>-1</v>
      </c>
      <c r="J19370" s="88">
        <v>8.0272445243570068E-3</v>
      </c>
      <c r="K19370" s="146">
        <v>1.6176385390206521E-2</v>
      </c>
      <c r="L19370" s="147">
        <v>4.2513838006420611E-11</v>
      </c>
      <c r="M19370" s="147">
        <v>1.1024934399505831E-3</v>
      </c>
      <c r="N19370" s="87">
        <v>0.1280250964415382</v>
      </c>
      <c r="O19370" s="88">
        <v>7.2452528091418974E-3</v>
      </c>
      <c r="P19370" s="89">
        <v>56.592441720599631</v>
      </c>
    </row>
    <row r="19371" spans="1:16">
      <c r="A19371" s="75" t="s">
        <v>31091</v>
      </c>
      <c r="B19371" s="85">
        <v>19367</v>
      </c>
      <c r="C19371" s="85">
        <v>19950</v>
      </c>
      <c r="D19371" s="85">
        <v>19367</v>
      </c>
      <c r="E19371" s="86" t="s">
        <v>31090</v>
      </c>
      <c r="F19371" s="85" t="s">
        <v>31</v>
      </c>
      <c r="G19371" s="86" t="s">
        <v>22670</v>
      </c>
      <c r="H19371" s="85" t="s">
        <v>1</v>
      </c>
      <c r="I19371" s="85">
        <v>-1</v>
      </c>
      <c r="J19371" s="88">
        <v>1.314571324672557E-2</v>
      </c>
      <c r="K19371" s="146">
        <v>6.2866631464100223E-2</v>
      </c>
      <c r="L19371" s="147">
        <v>8.2496388642849431E-11</v>
      </c>
      <c r="M19371" s="147">
        <v>1.9942934527899382E-3</v>
      </c>
      <c r="N19371" s="87">
        <v>0.24119939899179629</v>
      </c>
      <c r="O19371" s="88">
        <v>1.1709707300718891E-2</v>
      </c>
      <c r="P19371" s="89">
        <v>48.547829512283165</v>
      </c>
    </row>
    <row r="19372" spans="1:16">
      <c r="A19372" s="75" t="s">
        <v>31092</v>
      </c>
      <c r="B19372" s="85">
        <v>19368</v>
      </c>
      <c r="C19372" s="85">
        <v>19951</v>
      </c>
      <c r="D19372" s="85">
        <v>19368</v>
      </c>
      <c r="E19372" s="86" t="s">
        <v>31090</v>
      </c>
      <c r="F19372" s="85" t="s">
        <v>38</v>
      </c>
      <c r="G19372" s="86" t="s">
        <v>22670</v>
      </c>
      <c r="H19372" s="85" t="s">
        <v>1</v>
      </c>
      <c r="I19372" s="85">
        <v>-1</v>
      </c>
      <c r="J19372" s="88">
        <v>1.3611866922000591E-2</v>
      </c>
      <c r="K19372" s="146">
        <v>5.2909811258019621E-2</v>
      </c>
      <c r="L19372" s="147">
        <v>7.935464006139264E-11</v>
      </c>
      <c r="M19372" s="147">
        <v>1.805849251123356E-3</v>
      </c>
      <c r="N19372" s="87">
        <v>0.21911753054770969</v>
      </c>
      <c r="O19372" s="88">
        <v>1.213747902196325E-2</v>
      </c>
      <c r="P19372" s="89">
        <v>55.392551164775419</v>
      </c>
    </row>
    <row r="19373" spans="1:16">
      <c r="A19373" s="75" t="s">
        <v>22673</v>
      </c>
      <c r="B19373" s="85">
        <v>19369</v>
      </c>
      <c r="C19373" s="85">
        <v>13746</v>
      </c>
      <c r="D19373" s="85">
        <v>19369</v>
      </c>
      <c r="E19373" s="86" t="s">
        <v>22674</v>
      </c>
      <c r="F19373" s="85" t="s">
        <v>32</v>
      </c>
      <c r="G19373" s="86" t="s">
        <v>22675</v>
      </c>
      <c r="H19373" s="85" t="s">
        <v>1</v>
      </c>
      <c r="I19373" s="85">
        <v>-1</v>
      </c>
      <c r="J19373" s="88">
        <v>1.2392360204698321E-2</v>
      </c>
      <c r="K19373" s="146">
        <v>0.12340784705072387</v>
      </c>
      <c r="L19373" s="147">
        <v>1.32278489394358E-10</v>
      </c>
      <c r="M19373" s="147">
        <v>3.0563838052351782E-3</v>
      </c>
      <c r="N19373" s="87">
        <v>0.32559481232262671</v>
      </c>
      <c r="O19373" s="88">
        <v>9.5018417159279701E-3</v>
      </c>
      <c r="P19373" s="89">
        <v>29.18302551612139</v>
      </c>
    </row>
    <row r="19374" spans="1:16">
      <c r="A19374" s="75" t="s">
        <v>22676</v>
      </c>
      <c r="B19374" s="85">
        <v>19370</v>
      </c>
      <c r="C19374" s="85">
        <v>13747</v>
      </c>
      <c r="D19374" s="85">
        <v>19370</v>
      </c>
      <c r="E19374" s="86" t="s">
        <v>22674</v>
      </c>
      <c r="F19374" s="85" t="s">
        <v>31</v>
      </c>
      <c r="G19374" s="86" t="s">
        <v>22675</v>
      </c>
      <c r="H19374" s="85" t="s">
        <v>1</v>
      </c>
      <c r="I19374" s="85">
        <v>-1</v>
      </c>
      <c r="J19374" s="88">
        <v>1.279624068300792E-2</v>
      </c>
      <c r="K19374" s="146">
        <v>0.12527166640150603</v>
      </c>
      <c r="L19374" s="147">
        <v>1.3544809596844949E-10</v>
      </c>
      <c r="M19374" s="147">
        <v>3.062630103648691E-3</v>
      </c>
      <c r="N19374" s="87">
        <v>0.33356350267487661</v>
      </c>
      <c r="O19374" s="88">
        <v>1.077989390769726E-2</v>
      </c>
      <c r="P19374" s="89">
        <v>32.317366322311322</v>
      </c>
    </row>
    <row r="19375" spans="1:16">
      <c r="A19375" s="75" t="s">
        <v>22677</v>
      </c>
      <c r="B19375" s="85">
        <v>19371</v>
      </c>
      <c r="C19375" s="85">
        <v>13748</v>
      </c>
      <c r="D19375" s="85">
        <v>19371</v>
      </c>
      <c r="E19375" s="86" t="s">
        <v>22674</v>
      </c>
      <c r="F19375" s="85" t="s">
        <v>38</v>
      </c>
      <c r="G19375" s="86" t="s">
        <v>22675</v>
      </c>
      <c r="H19375" s="85" t="s">
        <v>1</v>
      </c>
      <c r="I19375" s="85">
        <v>-1</v>
      </c>
      <c r="J19375" s="88">
        <v>1.300557910617541E-2</v>
      </c>
      <c r="K19375" s="146">
        <v>0.12564849998180819</v>
      </c>
      <c r="L19375" s="147">
        <v>1.36687620664828E-10</v>
      </c>
      <c r="M19375" s="147">
        <v>3.0647174686932351E-3</v>
      </c>
      <c r="N19375" s="87">
        <v>0.3333308284322955</v>
      </c>
      <c r="O19375" s="88">
        <v>1.09948318515601E-2</v>
      </c>
      <c r="P19375" s="89">
        <v>32.984743425234413</v>
      </c>
    </row>
    <row r="19376" spans="1:16">
      <c r="A19376" s="75" t="s">
        <v>31093</v>
      </c>
      <c r="B19376" s="85">
        <v>19372</v>
      </c>
      <c r="C19376" s="85">
        <v>19952</v>
      </c>
      <c r="D19376" s="85">
        <v>19372</v>
      </c>
      <c r="E19376" s="86" t="s">
        <v>31094</v>
      </c>
      <c r="F19376" s="85" t="s">
        <v>32</v>
      </c>
      <c r="G19376" s="86" t="s">
        <v>22675</v>
      </c>
      <c r="H19376" s="85" t="s">
        <v>1</v>
      </c>
      <c r="I19376" s="85">
        <v>-1</v>
      </c>
      <c r="J19376" s="88">
        <v>8.5046824473093349E-3</v>
      </c>
      <c r="K19376" s="146">
        <v>0.11917396805259066</v>
      </c>
      <c r="L19376" s="147">
        <v>1.134378004020441E-10</v>
      </c>
      <c r="M19376" s="147">
        <v>2.4998919222937298E-3</v>
      </c>
      <c r="N19376" s="87">
        <v>0.26524283504129342</v>
      </c>
      <c r="O19376" s="88">
        <v>6.0185901424840869E-3</v>
      </c>
      <c r="P19376" s="89">
        <v>22.690867942001535</v>
      </c>
    </row>
    <row r="19377" spans="1:16">
      <c r="A19377" s="75" t="s">
        <v>31095</v>
      </c>
      <c r="B19377" s="85">
        <v>19373</v>
      </c>
      <c r="C19377" s="85">
        <v>19953</v>
      </c>
      <c r="D19377" s="85">
        <v>19373</v>
      </c>
      <c r="E19377" s="86" t="s">
        <v>31094</v>
      </c>
      <c r="F19377" s="85" t="s">
        <v>31</v>
      </c>
      <c r="G19377" s="86" t="s">
        <v>22675</v>
      </c>
      <c r="H19377" s="85" t="s">
        <v>1</v>
      </c>
      <c r="I19377" s="85">
        <v>-1</v>
      </c>
      <c r="J19377" s="88">
        <v>9.3993382831148616E-3</v>
      </c>
      <c r="K19377" s="146">
        <v>0.12140606075140227</v>
      </c>
      <c r="L19377" s="147">
        <v>1.1869284226176009E-10</v>
      </c>
      <c r="M19377" s="147">
        <v>2.5974294999113441E-3</v>
      </c>
      <c r="N19377" s="87">
        <v>0.28103654244093762</v>
      </c>
      <c r="O19377" s="88">
        <v>7.7303712897397511E-3</v>
      </c>
      <c r="P19377" s="89">
        <v>27.506641031795212</v>
      </c>
    </row>
    <row r="19378" spans="1:16">
      <c r="A19378" s="75" t="s">
        <v>31096</v>
      </c>
      <c r="B19378" s="85">
        <v>19374</v>
      </c>
      <c r="C19378" s="85">
        <v>19954</v>
      </c>
      <c r="D19378" s="85">
        <v>19374</v>
      </c>
      <c r="E19378" s="86" t="s">
        <v>31094</v>
      </c>
      <c r="F19378" s="85" t="s">
        <v>38</v>
      </c>
      <c r="G19378" s="86" t="s">
        <v>22675</v>
      </c>
      <c r="H19378" s="85" t="s">
        <v>1</v>
      </c>
      <c r="I19378" s="85">
        <v>-1</v>
      </c>
      <c r="J19378" s="88">
        <v>9.5437857637271657E-3</v>
      </c>
      <c r="K19378" s="146">
        <v>0.1215780763964862</v>
      </c>
      <c r="L19378" s="147">
        <v>1.193352630612609E-10</v>
      </c>
      <c r="M19378" s="147">
        <v>2.5986949438739672E-3</v>
      </c>
      <c r="N19378" s="87">
        <v>0.28165738008306751</v>
      </c>
      <c r="O19378" s="88">
        <v>7.8529835647589263E-3</v>
      </c>
      <c r="P19378" s="89">
        <v>27.881334273729639</v>
      </c>
    </row>
    <row r="19379" spans="1:16">
      <c r="A19379" s="75" t="s">
        <v>22678</v>
      </c>
      <c r="B19379" s="85">
        <v>19375</v>
      </c>
      <c r="C19379" s="85">
        <v>13749</v>
      </c>
      <c r="D19379" s="85">
        <v>19375</v>
      </c>
      <c r="E19379" s="86" t="s">
        <v>22679</v>
      </c>
      <c r="F19379" s="85" t="s">
        <v>32</v>
      </c>
      <c r="G19379" s="86" t="s">
        <v>22680</v>
      </c>
      <c r="H19379" s="85" t="s">
        <v>1</v>
      </c>
      <c r="I19379" s="85">
        <v>-1</v>
      </c>
      <c r="J19379" s="88">
        <v>1.513361120060653E-2</v>
      </c>
      <c r="K19379" s="146">
        <v>6.7270988288673964E-2</v>
      </c>
      <c r="L19379" s="147">
        <v>8.3837094559848952E-11</v>
      </c>
      <c r="M19379" s="147">
        <v>2.1108076873471871E-3</v>
      </c>
      <c r="N19379" s="87">
        <v>0.22605884841766799</v>
      </c>
      <c r="O19379" s="88">
        <v>1.2769770704025961E-2</v>
      </c>
      <c r="P19379" s="89">
        <v>56.488701032540156</v>
      </c>
    </row>
    <row r="19380" spans="1:16">
      <c r="A19380" s="75" t="s">
        <v>22681</v>
      </c>
      <c r="B19380" s="85">
        <v>19376</v>
      </c>
      <c r="C19380" s="85">
        <v>13750</v>
      </c>
      <c r="D19380" s="85">
        <v>19376</v>
      </c>
      <c r="E19380" s="86" t="s">
        <v>22679</v>
      </c>
      <c r="F19380" s="85" t="s">
        <v>38</v>
      </c>
      <c r="G19380" s="86" t="s">
        <v>22680</v>
      </c>
      <c r="H19380" s="85" t="s">
        <v>1</v>
      </c>
      <c r="I19380" s="85">
        <v>-1</v>
      </c>
      <c r="J19380" s="88">
        <v>1.4560831227702079E-2</v>
      </c>
      <c r="K19380" s="146">
        <v>6.7381715448985371E-2</v>
      </c>
      <c r="L19380" s="147">
        <v>8.214448394914397E-11</v>
      </c>
      <c r="M19380" s="147">
        <v>1.931728924187024E-3</v>
      </c>
      <c r="N19380" s="87">
        <v>0.2100567719091431</v>
      </c>
      <c r="O19380" s="88">
        <v>1.2487216604283719E-2</v>
      </c>
      <c r="P19380" s="89">
        <v>59.446865201207977</v>
      </c>
    </row>
    <row r="19381" spans="1:16">
      <c r="A19381" s="75" t="s">
        <v>31097</v>
      </c>
      <c r="B19381" s="85">
        <v>19377</v>
      </c>
      <c r="C19381" s="85">
        <v>19955</v>
      </c>
      <c r="D19381" s="85">
        <v>19377</v>
      </c>
      <c r="E19381" s="86" t="s">
        <v>31098</v>
      </c>
      <c r="F19381" s="85" t="s">
        <v>32</v>
      </c>
      <c r="G19381" s="86" t="s">
        <v>22680</v>
      </c>
      <c r="H19381" s="85" t="s">
        <v>1</v>
      </c>
      <c r="I19381" s="85">
        <v>-1</v>
      </c>
      <c r="J19381" s="88">
        <v>1.892873203943669E-2</v>
      </c>
      <c r="K19381" s="146">
        <v>0.11556945088406918</v>
      </c>
      <c r="L19381" s="147">
        <v>1.1059422084647261E-10</v>
      </c>
      <c r="M19381" s="147">
        <v>2.626600576055222E-3</v>
      </c>
      <c r="N19381" s="87">
        <v>0.28145471712414089</v>
      </c>
      <c r="O19381" s="88">
        <v>1.532182055936168E-2</v>
      </c>
      <c r="P19381" s="89">
        <v>54.437959739732143</v>
      </c>
    </row>
    <row r="19382" spans="1:16">
      <c r="A19382" s="75" t="s">
        <v>31099</v>
      </c>
      <c r="B19382" s="85">
        <v>19378</v>
      </c>
      <c r="C19382" s="85">
        <v>19956</v>
      </c>
      <c r="D19382" s="85">
        <v>19378</v>
      </c>
      <c r="E19382" s="86" t="s">
        <v>31098</v>
      </c>
      <c r="F19382" s="85" t="s">
        <v>38</v>
      </c>
      <c r="G19382" s="86" t="s">
        <v>22680</v>
      </c>
      <c r="H19382" s="85" t="s">
        <v>1</v>
      </c>
      <c r="I19382" s="85">
        <v>-1</v>
      </c>
      <c r="J19382" s="88">
        <v>1.8641436363700699E-2</v>
      </c>
      <c r="K19382" s="146">
        <v>0.11613194310331033</v>
      </c>
      <c r="L19382" s="147">
        <v>1.102347395245655E-10</v>
      </c>
      <c r="M19382" s="147">
        <v>2.4504355724726591E-3</v>
      </c>
      <c r="N19382" s="87">
        <v>0.26675493953812818</v>
      </c>
      <c r="O19382" s="88">
        <v>1.5445615301902251E-2</v>
      </c>
      <c r="P19382" s="89">
        <v>57.90189050911485</v>
      </c>
    </row>
    <row r="19383" spans="1:16">
      <c r="A19383" s="75" t="s">
        <v>31109</v>
      </c>
      <c r="B19383" s="85">
        <v>19379</v>
      </c>
      <c r="C19383" s="85">
        <v>19964</v>
      </c>
      <c r="D19383" s="85">
        <v>19379</v>
      </c>
      <c r="E19383" s="86" t="s">
        <v>31110</v>
      </c>
      <c r="F19383" s="85" t="s">
        <v>32</v>
      </c>
      <c r="G19383" s="86" t="s">
        <v>22680</v>
      </c>
      <c r="H19383" s="85" t="s">
        <v>1</v>
      </c>
      <c r="I19383" s="85">
        <v>-1</v>
      </c>
      <c r="J19383" s="88">
        <v>3.5631348469984049E-3</v>
      </c>
      <c r="K19383" s="146">
        <v>1.0504767697012633E-2</v>
      </c>
      <c r="L19383" s="147">
        <v>1.9398590288597379E-11</v>
      </c>
      <c r="M19383" s="147">
        <v>4.8203103275624998E-4</v>
      </c>
      <c r="N19383" s="87">
        <v>4.9959025148527722E-2</v>
      </c>
      <c r="O19383" s="88">
        <v>3.251217701802484E-3</v>
      </c>
      <c r="P19383" s="89">
        <v>65.077685005594958</v>
      </c>
    </row>
    <row r="19384" spans="1:16">
      <c r="A19384" s="75" t="s">
        <v>31111</v>
      </c>
      <c r="B19384" s="85">
        <v>19380</v>
      </c>
      <c r="C19384" s="85">
        <v>19965</v>
      </c>
      <c r="D19384" s="85">
        <v>19380</v>
      </c>
      <c r="E19384" s="86" t="s">
        <v>31110</v>
      </c>
      <c r="F19384" s="85" t="s">
        <v>38</v>
      </c>
      <c r="G19384" s="86" t="s">
        <v>22680</v>
      </c>
      <c r="H19384" s="85" t="s">
        <v>1</v>
      </c>
      <c r="I19384" s="85">
        <v>-1</v>
      </c>
      <c r="J19384" s="88">
        <v>3.5631348469984049E-3</v>
      </c>
      <c r="K19384" s="146">
        <v>1.0504767697012633E-2</v>
      </c>
      <c r="L19384" s="147">
        <v>1.9398590288597379E-11</v>
      </c>
      <c r="M19384" s="147">
        <v>4.8203103275624998E-4</v>
      </c>
      <c r="N19384" s="87">
        <v>4.9959025148527722E-2</v>
      </c>
      <c r="O19384" s="88">
        <v>3.251217701802484E-3</v>
      </c>
      <c r="P19384" s="89">
        <v>65.077685005594958</v>
      </c>
    </row>
    <row r="19385" spans="1:16">
      <c r="A19385" s="75" t="s">
        <v>22682</v>
      </c>
      <c r="B19385" s="85">
        <v>19381</v>
      </c>
      <c r="C19385" s="85">
        <v>13751</v>
      </c>
      <c r="D19385" s="85">
        <v>19381</v>
      </c>
      <c r="E19385" s="86" t="s">
        <v>22683</v>
      </c>
      <c r="F19385" s="85" t="s">
        <v>32</v>
      </c>
      <c r="G19385" s="86" t="s">
        <v>22684</v>
      </c>
      <c r="H19385" s="85" t="s">
        <v>1</v>
      </c>
      <c r="I19385" s="85">
        <v>-1</v>
      </c>
      <c r="J19385" s="88">
        <v>1.5365597192438289E-2</v>
      </c>
      <c r="K19385" s="146">
        <v>0.10506468318705652</v>
      </c>
      <c r="L19385" s="147">
        <v>9.1195630557875437E-11</v>
      </c>
      <c r="M19385" s="147">
        <v>2.144569543298972E-3</v>
      </c>
      <c r="N19385" s="87">
        <v>0.23149569197561309</v>
      </c>
      <c r="O19385" s="88">
        <v>1.207060285755919E-2</v>
      </c>
      <c r="P19385" s="89">
        <v>52.141803394037964</v>
      </c>
    </row>
    <row r="19386" spans="1:16">
      <c r="A19386" s="75" t="s">
        <v>22685</v>
      </c>
      <c r="B19386" s="85">
        <v>19382</v>
      </c>
      <c r="C19386" s="85">
        <v>13752</v>
      </c>
      <c r="D19386" s="85">
        <v>19382</v>
      </c>
      <c r="E19386" s="86" t="s">
        <v>22683</v>
      </c>
      <c r="F19386" s="85" t="s">
        <v>38</v>
      </c>
      <c r="G19386" s="86" t="s">
        <v>22684</v>
      </c>
      <c r="H19386" s="85" t="s">
        <v>1</v>
      </c>
      <c r="I19386" s="85">
        <v>-1</v>
      </c>
      <c r="J19386" s="88">
        <v>1.507830151670232E-2</v>
      </c>
      <c r="K19386" s="146">
        <v>0.10562717540629751</v>
      </c>
      <c r="L19386" s="147">
        <v>9.0836149235968236E-11</v>
      </c>
      <c r="M19386" s="147">
        <v>1.968404539716413E-3</v>
      </c>
      <c r="N19386" s="87">
        <v>0.2167959143896008</v>
      </c>
      <c r="O19386" s="88">
        <v>1.219439760009978E-2</v>
      </c>
      <c r="P19386" s="89">
        <v>56.248281405273183</v>
      </c>
    </row>
    <row r="19387" spans="1:16">
      <c r="A19387" s="75" t="s">
        <v>31103</v>
      </c>
      <c r="B19387" s="85">
        <v>19383</v>
      </c>
      <c r="C19387" s="85">
        <v>19959</v>
      </c>
      <c r="D19387" s="85">
        <v>19383</v>
      </c>
      <c r="E19387" s="86" t="s">
        <v>31101</v>
      </c>
      <c r="F19387" s="85" t="s">
        <v>32</v>
      </c>
      <c r="G19387" s="86" t="s">
        <v>22684</v>
      </c>
      <c r="H19387" s="85" t="s">
        <v>1</v>
      </c>
      <c r="I19387" s="85">
        <v>-1</v>
      </c>
      <c r="J19387" s="88">
        <v>1.1477919435049271E-2</v>
      </c>
      <c r="K19387" s="146">
        <v>0.10083080418892346</v>
      </c>
      <c r="L19387" s="147">
        <v>7.2354941565561457E-11</v>
      </c>
      <c r="M19387" s="147">
        <v>1.5880776603575211E-3</v>
      </c>
      <c r="N19387" s="87">
        <v>0.1711437146942795</v>
      </c>
      <c r="O19387" s="88">
        <v>8.5873512841152851E-3</v>
      </c>
      <c r="P19387" s="89">
        <v>50.176258587440358</v>
      </c>
    </row>
    <row r="19388" spans="1:16">
      <c r="A19388" s="75" t="s">
        <v>31104</v>
      </c>
      <c r="B19388" s="85">
        <v>19384</v>
      </c>
      <c r="C19388" s="85">
        <v>19960</v>
      </c>
      <c r="D19388" s="85">
        <v>19384</v>
      </c>
      <c r="E19388" s="86" t="s">
        <v>31105</v>
      </c>
      <c r="F19388" s="85" t="s">
        <v>32</v>
      </c>
      <c r="G19388" s="86" t="s">
        <v>22684</v>
      </c>
      <c r="H19388" s="85" t="s">
        <v>1</v>
      </c>
      <c r="I19388" s="85">
        <v>-1</v>
      </c>
      <c r="J19388" s="88">
        <v>9.866097706945319E-3</v>
      </c>
      <c r="K19388" s="146">
        <v>0.10931169181155292</v>
      </c>
      <c r="L19388" s="147">
        <v>1.303068215414279E-10</v>
      </c>
      <c r="M19388" s="147">
        <v>1.306475007425735E-3</v>
      </c>
      <c r="N19388" s="87">
        <v>0.1495696536426343</v>
      </c>
      <c r="O19388" s="88">
        <v>7.9877199036831586E-3</v>
      </c>
      <c r="P19388" s="89">
        <v>53.404682762508493</v>
      </c>
    </row>
    <row r="19389" spans="1:16">
      <c r="A19389" s="75" t="s">
        <v>31108</v>
      </c>
      <c r="B19389" s="85">
        <v>19385</v>
      </c>
      <c r="C19389" s="85">
        <v>19963</v>
      </c>
      <c r="D19389" s="85">
        <v>19385</v>
      </c>
      <c r="E19389" s="86" t="s">
        <v>31105</v>
      </c>
      <c r="F19389" s="85" t="s">
        <v>38</v>
      </c>
      <c r="G19389" s="86" t="s">
        <v>22684</v>
      </c>
      <c r="H19389" s="85" t="s">
        <v>1</v>
      </c>
      <c r="I19389" s="85">
        <v>-1</v>
      </c>
      <c r="J19389" s="88">
        <v>1.161975589434977E-2</v>
      </c>
      <c r="K19389" s="146">
        <v>0.10156381535747369</v>
      </c>
      <c r="L19389" s="147">
        <v>7.3508330193405638E-11</v>
      </c>
      <c r="M19389" s="147">
        <v>1.5029089181438429E-3</v>
      </c>
      <c r="N19389" s="87">
        <v>0.16509612482378561</v>
      </c>
      <c r="O19389" s="88">
        <v>9.0555974976684016E-3</v>
      </c>
      <c r="P19389" s="89">
        <v>54.850454590220338</v>
      </c>
    </row>
    <row r="19390" spans="1:16">
      <c r="A19390" s="75" t="s">
        <v>22686</v>
      </c>
      <c r="B19390" s="85">
        <v>19386</v>
      </c>
      <c r="C19390" s="85">
        <v>13753</v>
      </c>
      <c r="D19390" s="85">
        <v>19386</v>
      </c>
      <c r="E19390" s="86" t="s">
        <v>22687</v>
      </c>
      <c r="F19390" s="85" t="s">
        <v>55</v>
      </c>
      <c r="G19390" s="86" t="s">
        <v>22688</v>
      </c>
      <c r="H19390" s="85" t="s">
        <v>260</v>
      </c>
      <c r="I19390" s="85">
        <v>1</v>
      </c>
      <c r="J19390" s="88">
        <v>45864.497652541948</v>
      </c>
      <c r="K19390" s="146">
        <v>115185.92439510516</v>
      </c>
      <c r="L19390" s="147">
        <v>2.2704887936503349E-4</v>
      </c>
      <c r="M19390" s="147">
        <v>5176.1165779134881</v>
      </c>
      <c r="N19390" s="87">
        <v>679994.6398150376</v>
      </c>
      <c r="O19390" s="88">
        <v>40207.018358961832</v>
      </c>
      <c r="P19390" s="89">
        <v>59.128434262214732</v>
      </c>
    </row>
    <row r="19391" spans="1:16">
      <c r="A19391" s="75" t="s">
        <v>32401</v>
      </c>
      <c r="B19391" s="85">
        <v>19387</v>
      </c>
      <c r="C19391" s="85">
        <v>20840</v>
      </c>
      <c r="D19391" s="85">
        <v>19387</v>
      </c>
      <c r="E19391" s="86" t="s">
        <v>32402</v>
      </c>
      <c r="F19391" s="85" t="s">
        <v>32</v>
      </c>
      <c r="G19391" s="86" t="s">
        <v>22688</v>
      </c>
      <c r="H19391" s="85" t="s">
        <v>260</v>
      </c>
      <c r="I19391" s="85">
        <v>1</v>
      </c>
      <c r="J19391" s="88">
        <v>34706.615798402418</v>
      </c>
      <c r="K19391" s="146">
        <v>99219.090842123391</v>
      </c>
      <c r="L19391" s="147">
        <v>1.746012591664384E-4</v>
      </c>
      <c r="M19391" s="147">
        <v>4894.8282936483311</v>
      </c>
      <c r="N19391" s="87">
        <v>602614.5304509222</v>
      </c>
      <c r="O19391" s="88">
        <v>30258.245750923132</v>
      </c>
      <c r="P19391" s="89">
        <v>50.211609946214878</v>
      </c>
    </row>
    <row r="19392" spans="1:16">
      <c r="A19392" s="75" t="s">
        <v>32403</v>
      </c>
      <c r="B19392" s="85">
        <v>19388</v>
      </c>
      <c r="C19392" s="85">
        <v>20841</v>
      </c>
      <c r="D19392" s="85">
        <v>19388</v>
      </c>
      <c r="E19392" s="86" t="s">
        <v>32402</v>
      </c>
      <c r="F19392" s="85" t="s">
        <v>38</v>
      </c>
      <c r="G19392" s="86" t="s">
        <v>22688</v>
      </c>
      <c r="H19392" s="85" t="s">
        <v>260</v>
      </c>
      <c r="I19392" s="85">
        <v>1</v>
      </c>
      <c r="J19392" s="88">
        <v>45959.209445519227</v>
      </c>
      <c r="K19392" s="146">
        <v>115321.45616123627</v>
      </c>
      <c r="L19392" s="147">
        <v>2.274940721185812E-4</v>
      </c>
      <c r="M19392" s="147">
        <v>5178.5042459399592</v>
      </c>
      <c r="N19392" s="87">
        <v>680651.46778601536</v>
      </c>
      <c r="O19392" s="88">
        <v>40291.466832601211</v>
      </c>
      <c r="P19392" s="89">
        <v>59.195445451192541</v>
      </c>
    </row>
    <row r="19393" spans="1:16">
      <c r="A19393" s="75" t="s">
        <v>22689</v>
      </c>
      <c r="B19393" s="85">
        <v>19389</v>
      </c>
      <c r="C19393" s="85">
        <v>13754</v>
      </c>
      <c r="D19393" s="85">
        <v>19389</v>
      </c>
      <c r="E19393" s="86" t="s">
        <v>22690</v>
      </c>
      <c r="F19393" s="85" t="s">
        <v>32</v>
      </c>
      <c r="G19393" s="86" t="s">
        <v>22691</v>
      </c>
      <c r="H19393" s="85" t="s">
        <v>1</v>
      </c>
      <c r="I19393" s="85">
        <v>-1</v>
      </c>
      <c r="J19393" s="88">
        <v>9.5484558358513369E-3</v>
      </c>
      <c r="K19393" s="146">
        <v>1.0976442697865178E-2</v>
      </c>
      <c r="L19393" s="147">
        <v>5.3603140209365718E-11</v>
      </c>
      <c r="M19393" s="147">
        <v>2.0179458309399221E-3</v>
      </c>
      <c r="N19393" s="87">
        <v>0.21450822293045449</v>
      </c>
      <c r="O19393" s="88">
        <v>7.7443348466927232E-3</v>
      </c>
      <c r="P19393" s="89">
        <v>36.102741148545647</v>
      </c>
    </row>
    <row r="19394" spans="1:16">
      <c r="A19394" s="75" t="s">
        <v>22692</v>
      </c>
      <c r="B19394" s="85">
        <v>19390</v>
      </c>
      <c r="C19394" s="85">
        <v>13755</v>
      </c>
      <c r="D19394" s="85">
        <v>19390</v>
      </c>
      <c r="E19394" s="86" t="s">
        <v>22690</v>
      </c>
      <c r="F19394" s="85" t="s">
        <v>31</v>
      </c>
      <c r="G19394" s="86" t="s">
        <v>22691</v>
      </c>
      <c r="H19394" s="85" t="s">
        <v>1</v>
      </c>
      <c r="I19394" s="85">
        <v>-1</v>
      </c>
      <c r="J19394" s="88">
        <v>9.479430914827126E-3</v>
      </c>
      <c r="K19394" s="146">
        <v>1.1740065513987053E-2</v>
      </c>
      <c r="L19394" s="147">
        <v>5.4284109795251802E-11</v>
      </c>
      <c r="M19394" s="147">
        <v>1.9848988221822699E-3</v>
      </c>
      <c r="N19394" s="87">
        <v>0.21476078139436069</v>
      </c>
      <c r="O19394" s="88">
        <v>8.1723692652330669E-3</v>
      </c>
      <c r="P19394" s="89">
        <v>38.053359706427578</v>
      </c>
    </row>
    <row r="19395" spans="1:16">
      <c r="A19395" s="75" t="s">
        <v>22693</v>
      </c>
      <c r="B19395" s="85">
        <v>19391</v>
      </c>
      <c r="C19395" s="85">
        <v>13756</v>
      </c>
      <c r="D19395" s="85">
        <v>19391</v>
      </c>
      <c r="E19395" s="86" t="s">
        <v>22690</v>
      </c>
      <c r="F19395" s="85" t="s">
        <v>38</v>
      </c>
      <c r="G19395" s="86" t="s">
        <v>22691</v>
      </c>
      <c r="H19395" s="85" t="s">
        <v>1</v>
      </c>
      <c r="I19395" s="85">
        <v>-1</v>
      </c>
      <c r="J19395" s="88">
        <v>9.5443218573824512E-3</v>
      </c>
      <c r="K19395" s="146">
        <v>1.1944883449206932E-2</v>
      </c>
      <c r="L19395" s="147">
        <v>5.4881213692130393E-11</v>
      </c>
      <c r="M19395" s="147">
        <v>1.985720743264184E-3</v>
      </c>
      <c r="N19395" s="87">
        <v>0.21390726950964931</v>
      </c>
      <c r="O19395" s="88">
        <v>8.2646949340768848E-3</v>
      </c>
      <c r="P19395" s="89">
        <v>38.636811890603219</v>
      </c>
    </row>
    <row r="19396" spans="1:16">
      <c r="A19396" s="75" t="s">
        <v>31121</v>
      </c>
      <c r="B19396" s="85">
        <v>19392</v>
      </c>
      <c r="C19396" s="85">
        <v>19972</v>
      </c>
      <c r="D19396" s="85">
        <v>19392</v>
      </c>
      <c r="E19396" s="86" t="s">
        <v>31122</v>
      </c>
      <c r="F19396" s="85" t="s">
        <v>32</v>
      </c>
      <c r="G19396" s="86" t="s">
        <v>22691</v>
      </c>
      <c r="H19396" s="85" t="s">
        <v>1</v>
      </c>
      <c r="I19396" s="85">
        <v>-1</v>
      </c>
      <c r="J19396" s="88">
        <v>5.6607780784623642E-3</v>
      </c>
      <c r="K19396" s="146">
        <v>6.7425636997321828E-3</v>
      </c>
      <c r="L19396" s="147">
        <v>3.4762451217051893E-11</v>
      </c>
      <c r="M19396" s="147">
        <v>1.461453947998472E-3</v>
      </c>
      <c r="N19396" s="87">
        <v>0.15415624564912081</v>
      </c>
      <c r="O19396" s="88">
        <v>4.2610832732488408E-3</v>
      </c>
      <c r="P19396" s="89">
        <v>27.641327507077509</v>
      </c>
    </row>
    <row r="19397" spans="1:16">
      <c r="A19397" s="75" t="s">
        <v>31123</v>
      </c>
      <c r="B19397" s="85">
        <v>19393</v>
      </c>
      <c r="C19397" s="85">
        <v>19973</v>
      </c>
      <c r="D19397" s="85">
        <v>19393</v>
      </c>
      <c r="E19397" s="86" t="s">
        <v>31122</v>
      </c>
      <c r="F19397" s="85" t="s">
        <v>31</v>
      </c>
      <c r="G19397" s="86" t="s">
        <v>22691</v>
      </c>
      <c r="H19397" s="85" t="s">
        <v>1</v>
      </c>
      <c r="I19397" s="85">
        <v>-1</v>
      </c>
      <c r="J19397" s="88">
        <v>6.0825285149338467E-3</v>
      </c>
      <c r="K19397" s="146">
        <v>7.8744598638829967E-3</v>
      </c>
      <c r="L19397" s="147">
        <v>3.7528856088561547E-11</v>
      </c>
      <c r="M19397" s="147">
        <v>1.519698218444897E-3</v>
      </c>
      <c r="N19397" s="87">
        <v>0.16223382116041829</v>
      </c>
      <c r="O19397" s="88">
        <v>5.1228466472753647E-3</v>
      </c>
      <c r="P19397" s="89">
        <v>31.576933900914824</v>
      </c>
    </row>
    <row r="19398" spans="1:16">
      <c r="A19398" s="75" t="s">
        <v>31124</v>
      </c>
      <c r="B19398" s="85">
        <v>19394</v>
      </c>
      <c r="C19398" s="85">
        <v>19974</v>
      </c>
      <c r="D19398" s="85">
        <v>19394</v>
      </c>
      <c r="E19398" s="86" t="s">
        <v>31122</v>
      </c>
      <c r="F19398" s="85" t="s">
        <v>38</v>
      </c>
      <c r="G19398" s="86" t="s">
        <v>22691</v>
      </c>
      <c r="H19398" s="85" t="s">
        <v>1</v>
      </c>
      <c r="I19398" s="85">
        <v>-1</v>
      </c>
      <c r="J19398" s="88">
        <v>6.0825285149338467E-3</v>
      </c>
      <c r="K19398" s="146">
        <v>7.8744598638829967E-3</v>
      </c>
      <c r="L19398" s="147">
        <v>3.7528856088561547E-11</v>
      </c>
      <c r="M19398" s="147">
        <v>1.519698218444897E-3</v>
      </c>
      <c r="N19398" s="87">
        <v>0.16223382116041829</v>
      </c>
      <c r="O19398" s="88">
        <v>5.1228466472753647E-3</v>
      </c>
      <c r="P19398" s="89">
        <v>31.576933900914824</v>
      </c>
    </row>
    <row r="19399" spans="1:16">
      <c r="A19399" s="75" t="s">
        <v>2471</v>
      </c>
      <c r="B19399" s="85">
        <v>19395</v>
      </c>
      <c r="C19399" s="85">
        <v>1246</v>
      </c>
      <c r="D19399" s="85">
        <v>19395</v>
      </c>
      <c r="E19399" s="86" t="s">
        <v>2465</v>
      </c>
      <c r="F19399" s="85" t="s">
        <v>32</v>
      </c>
      <c r="G19399" s="86" t="s">
        <v>2472</v>
      </c>
      <c r="H19399" s="85" t="s">
        <v>1</v>
      </c>
      <c r="I19399" s="85">
        <v>-1</v>
      </c>
      <c r="J19399" s="88">
        <v>0</v>
      </c>
      <c r="K19399" s="146">
        <v>0</v>
      </c>
      <c r="L19399" s="147">
        <v>0</v>
      </c>
      <c r="M19399" s="147">
        <v>0</v>
      </c>
      <c r="N19399" s="87">
        <v>0</v>
      </c>
      <c r="O19399" s="88">
        <v>0</v>
      </c>
      <c r="P19399" s="89" t="e">
        <v>#DIV/0!</v>
      </c>
    </row>
    <row r="19400" spans="1:16">
      <c r="A19400" s="75" t="s">
        <v>3399</v>
      </c>
      <c r="B19400" s="85">
        <v>19396</v>
      </c>
      <c r="C19400" s="85">
        <v>1830</v>
      </c>
      <c r="D19400" s="85">
        <v>19396</v>
      </c>
      <c r="E19400" s="86" t="s">
        <v>3398</v>
      </c>
      <c r="F19400" s="85" t="s">
        <v>32</v>
      </c>
      <c r="G19400" s="86" t="s">
        <v>2472</v>
      </c>
      <c r="H19400" s="85" t="s">
        <v>1</v>
      </c>
      <c r="I19400" s="85">
        <v>-1</v>
      </c>
      <c r="J19400" s="88">
        <v>0</v>
      </c>
      <c r="K19400" s="146">
        <v>0</v>
      </c>
      <c r="L19400" s="147">
        <v>0</v>
      </c>
      <c r="M19400" s="147">
        <v>0</v>
      </c>
      <c r="N19400" s="87">
        <v>0</v>
      </c>
      <c r="O19400" s="88">
        <v>0</v>
      </c>
      <c r="P19400" s="89" t="e">
        <v>#DIV/0!</v>
      </c>
    </row>
    <row r="19401" spans="1:16">
      <c r="A19401" s="75" t="s">
        <v>3447</v>
      </c>
      <c r="B19401" s="85">
        <v>19397</v>
      </c>
      <c r="C19401" s="85">
        <v>1860</v>
      </c>
      <c r="D19401" s="85">
        <v>19397</v>
      </c>
      <c r="E19401" s="86" t="s">
        <v>3446</v>
      </c>
      <c r="F19401" s="85" t="s">
        <v>32</v>
      </c>
      <c r="G19401" s="86" t="s">
        <v>2472</v>
      </c>
      <c r="H19401" s="85" t="s">
        <v>1</v>
      </c>
      <c r="I19401" s="85">
        <v>-1</v>
      </c>
      <c r="J19401" s="88">
        <v>0</v>
      </c>
      <c r="K19401" s="146">
        <v>0</v>
      </c>
      <c r="L19401" s="147">
        <v>0</v>
      </c>
      <c r="M19401" s="147">
        <v>0</v>
      </c>
      <c r="N19401" s="87">
        <v>0</v>
      </c>
      <c r="O19401" s="88">
        <v>0</v>
      </c>
      <c r="P19401" s="89" t="e">
        <v>#DIV/0!</v>
      </c>
    </row>
    <row r="19402" spans="1:16">
      <c r="A19402" s="75" t="s">
        <v>3496</v>
      </c>
      <c r="B19402" s="85">
        <v>19398</v>
      </c>
      <c r="C19402" s="85">
        <v>1888</v>
      </c>
      <c r="D19402" s="85">
        <v>19398</v>
      </c>
      <c r="E19402" s="86" t="s">
        <v>3495</v>
      </c>
      <c r="F19402" s="85" t="s">
        <v>32</v>
      </c>
      <c r="G19402" s="86" t="s">
        <v>2472</v>
      </c>
      <c r="H19402" s="85" t="s">
        <v>1</v>
      </c>
      <c r="I19402" s="85">
        <v>-1</v>
      </c>
      <c r="J19402" s="88">
        <v>0</v>
      </c>
      <c r="K19402" s="146">
        <v>0</v>
      </c>
      <c r="L19402" s="147">
        <v>0</v>
      </c>
      <c r="M19402" s="147">
        <v>0</v>
      </c>
      <c r="N19402" s="87">
        <v>0</v>
      </c>
      <c r="O19402" s="88">
        <v>0</v>
      </c>
      <c r="P19402" s="89" t="e">
        <v>#DIV/0!</v>
      </c>
    </row>
    <row r="19403" spans="1:16">
      <c r="A19403" s="75" t="s">
        <v>22694</v>
      </c>
      <c r="B19403" s="85">
        <v>19399</v>
      </c>
      <c r="C19403" s="85">
        <v>13757</v>
      </c>
      <c r="D19403" s="85">
        <v>19399</v>
      </c>
      <c r="E19403" s="86" t="s">
        <v>22695</v>
      </c>
      <c r="F19403" s="85" t="s">
        <v>32</v>
      </c>
      <c r="G19403" s="86" t="s">
        <v>2472</v>
      </c>
      <c r="H19403" s="85" t="s">
        <v>1</v>
      </c>
      <c r="I19403" s="85">
        <v>-1</v>
      </c>
      <c r="J19403" s="88">
        <v>1.251206997042994E-2</v>
      </c>
      <c r="K19403" s="146">
        <v>2.0842421789823238E-2</v>
      </c>
      <c r="L19403" s="147">
        <v>6.6429599554688117E-11</v>
      </c>
      <c r="M19403" s="147">
        <v>2.0214257936517531E-3</v>
      </c>
      <c r="N19403" s="87">
        <v>0.21664590639327369</v>
      </c>
      <c r="O19403" s="88">
        <v>1.094634005779673E-2</v>
      </c>
      <c r="P19403" s="89">
        <v>50.526410768759327</v>
      </c>
    </row>
    <row r="19404" spans="1:16">
      <c r="A19404" s="75" t="s">
        <v>22696</v>
      </c>
      <c r="B19404" s="85">
        <v>19400</v>
      </c>
      <c r="C19404" s="85">
        <v>13758</v>
      </c>
      <c r="D19404" s="85">
        <v>19400</v>
      </c>
      <c r="E19404" s="86" t="s">
        <v>22695</v>
      </c>
      <c r="F19404" s="85" t="s">
        <v>38</v>
      </c>
      <c r="G19404" s="86" t="s">
        <v>2472</v>
      </c>
      <c r="H19404" s="85" t="s">
        <v>1</v>
      </c>
      <c r="I19404" s="85">
        <v>-1</v>
      </c>
      <c r="J19404" s="88">
        <v>1.2797718668371009E-2</v>
      </c>
      <c r="K19404" s="146">
        <v>2.4701659512094274E-2</v>
      </c>
      <c r="L19404" s="147">
        <v>6.968215202613936E-11</v>
      </c>
      <c r="M19404" s="147">
        <v>1.9920076098540939E-3</v>
      </c>
      <c r="N19404" s="87">
        <v>0.2183290954370791</v>
      </c>
      <c r="O19404" s="88">
        <v>1.1446806132053001E-2</v>
      </c>
      <c r="P19404" s="89">
        <v>52.429137349455516</v>
      </c>
    </row>
    <row r="19405" spans="1:16">
      <c r="A19405" s="75" t="s">
        <v>31112</v>
      </c>
      <c r="B19405" s="85">
        <v>19401</v>
      </c>
      <c r="C19405" s="85">
        <v>19966</v>
      </c>
      <c r="D19405" s="85">
        <v>19401</v>
      </c>
      <c r="E19405" s="86" t="s">
        <v>31113</v>
      </c>
      <c r="F19405" s="85" t="s">
        <v>32</v>
      </c>
      <c r="G19405" s="86" t="s">
        <v>2472</v>
      </c>
      <c r="H19405" s="85" t="s">
        <v>1</v>
      </c>
      <c r="I19405" s="85">
        <v>-1</v>
      </c>
      <c r="J19405" s="88">
        <v>1.389083780940209E-2</v>
      </c>
      <c r="K19405" s="146">
        <v>2.2576470329053418E-2</v>
      </c>
      <c r="L19405" s="147">
        <v>7.7241854650452409E-11</v>
      </c>
      <c r="M19405" s="147">
        <v>2.60541059865637E-3</v>
      </c>
      <c r="N19405" s="87">
        <v>0.27540365145809431</v>
      </c>
      <c r="O19405" s="88">
        <v>1.170648689194065E-2</v>
      </c>
      <c r="P19405" s="89">
        <v>42.506650982882562</v>
      </c>
    </row>
    <row r="19406" spans="1:16">
      <c r="A19406" s="75" t="s">
        <v>31114</v>
      </c>
      <c r="B19406" s="85">
        <v>19402</v>
      </c>
      <c r="C19406" s="85">
        <v>19967</v>
      </c>
      <c r="D19406" s="85">
        <v>19402</v>
      </c>
      <c r="E19406" s="86" t="s">
        <v>31113</v>
      </c>
      <c r="F19406" s="85" t="s">
        <v>38</v>
      </c>
      <c r="G19406" s="86" t="s">
        <v>2472</v>
      </c>
      <c r="H19406" s="85" t="s">
        <v>1</v>
      </c>
      <c r="I19406" s="85">
        <v>-1</v>
      </c>
      <c r="J19406" s="88">
        <v>1.3878371987253779E-2</v>
      </c>
      <c r="K19406" s="146">
        <v>2.3531765042407504E-2</v>
      </c>
      <c r="L19406" s="147">
        <v>7.847000091417971E-11</v>
      </c>
      <c r="M19406" s="147">
        <v>2.5719558492499979E-3</v>
      </c>
      <c r="N19406" s="87">
        <v>0.27474724301009512</v>
      </c>
      <c r="O19406" s="88">
        <v>1.221925715552198E-2</v>
      </c>
      <c r="P19406" s="89">
        <v>44.474539659249665</v>
      </c>
    </row>
    <row r="19407" spans="1:16">
      <c r="A19407" s="75" t="s">
        <v>31115</v>
      </c>
      <c r="B19407" s="85">
        <v>19403</v>
      </c>
      <c r="C19407" s="85">
        <v>19968</v>
      </c>
      <c r="D19407" s="85">
        <v>19403</v>
      </c>
      <c r="E19407" s="86" t="s">
        <v>31116</v>
      </c>
      <c r="F19407" s="85" t="s">
        <v>32</v>
      </c>
      <c r="G19407" s="86" t="s">
        <v>2472</v>
      </c>
      <c r="H19407" s="85" t="s">
        <v>1</v>
      </c>
      <c r="I19407" s="85">
        <v>-1</v>
      </c>
      <c r="J19407" s="88">
        <v>4.3372978499674206E-3</v>
      </c>
      <c r="K19407" s="146">
        <v>1.159394512970064E-2</v>
      </c>
      <c r="L19407" s="147">
        <v>2.3613325783055848E-11</v>
      </c>
      <c r="M19407" s="147">
        <v>5.8676200923253954E-4</v>
      </c>
      <c r="N19407" s="87">
        <v>6.0813632283862558E-2</v>
      </c>
      <c r="O19407" s="88">
        <v>3.9576104058152836E-3</v>
      </c>
      <c r="P19407" s="89">
        <v>65.077685005594887</v>
      </c>
    </row>
    <row r="19408" spans="1:16">
      <c r="A19408" s="75" t="s">
        <v>31117</v>
      </c>
      <c r="B19408" s="85">
        <v>19404</v>
      </c>
      <c r="C19408" s="85">
        <v>19969</v>
      </c>
      <c r="D19408" s="85">
        <v>19404</v>
      </c>
      <c r="E19408" s="86" t="s">
        <v>31116</v>
      </c>
      <c r="F19408" s="85" t="s">
        <v>38</v>
      </c>
      <c r="G19408" s="86" t="s">
        <v>2472</v>
      </c>
      <c r="H19408" s="85" t="s">
        <v>1</v>
      </c>
      <c r="I19408" s="85">
        <v>-1</v>
      </c>
      <c r="J19408" s="88">
        <v>4.3372978499674206E-3</v>
      </c>
      <c r="K19408" s="146">
        <v>1.159394512970064E-2</v>
      </c>
      <c r="L19408" s="147">
        <v>2.3613325783055848E-11</v>
      </c>
      <c r="M19408" s="147">
        <v>5.8676200923253954E-4</v>
      </c>
      <c r="N19408" s="87">
        <v>6.0813632283862558E-2</v>
      </c>
      <c r="O19408" s="88">
        <v>3.9576104058152836E-3</v>
      </c>
      <c r="P19408" s="89">
        <v>65.077685005594887</v>
      </c>
    </row>
    <row r="19409" spans="1:16">
      <c r="A19409" s="75" t="s">
        <v>31118</v>
      </c>
      <c r="B19409" s="85">
        <v>19405</v>
      </c>
      <c r="C19409" s="85">
        <v>19970</v>
      </c>
      <c r="D19409" s="85">
        <v>19405</v>
      </c>
      <c r="E19409" s="86" t="s">
        <v>31119</v>
      </c>
      <c r="F19409" s="85" t="s">
        <v>32</v>
      </c>
      <c r="G19409" s="86" t="s">
        <v>2472</v>
      </c>
      <c r="H19409" s="85" t="s">
        <v>1</v>
      </c>
      <c r="I19409" s="85">
        <v>-1</v>
      </c>
      <c r="J19409" s="88">
        <v>6.3936477372191474E-3</v>
      </c>
      <c r="K19409" s="146">
        <v>1.4437069186672714E-2</v>
      </c>
      <c r="L19409" s="147">
        <v>3.4657147692422203E-11</v>
      </c>
      <c r="M19409" s="147">
        <v>8.674618970880495E-4</v>
      </c>
      <c r="N19409" s="87">
        <v>0.1024713487652098</v>
      </c>
      <c r="O19409" s="88">
        <v>5.7822699570716923E-3</v>
      </c>
      <c r="P19409" s="89">
        <v>56.428162864533689</v>
      </c>
    </row>
    <row r="19410" spans="1:16">
      <c r="A19410" s="75" t="s">
        <v>31120</v>
      </c>
      <c r="B19410" s="85">
        <v>19406</v>
      </c>
      <c r="C19410" s="85">
        <v>19971</v>
      </c>
      <c r="D19410" s="85">
        <v>19406</v>
      </c>
      <c r="E19410" s="86" t="s">
        <v>31119</v>
      </c>
      <c r="F19410" s="85" t="s">
        <v>38</v>
      </c>
      <c r="G19410" s="86" t="s">
        <v>2472</v>
      </c>
      <c r="H19410" s="85" t="s">
        <v>1</v>
      </c>
      <c r="I19410" s="85">
        <v>-1</v>
      </c>
      <c r="J19410" s="88">
        <v>1.0393046737542761E-2</v>
      </c>
      <c r="K19410" s="146">
        <v>3.464865718169878E-2</v>
      </c>
      <c r="L19410" s="147">
        <v>5.8334272431721683E-11</v>
      </c>
      <c r="M19410" s="147">
        <v>1.285764812798217E-3</v>
      </c>
      <c r="N19410" s="87">
        <v>0.16138526111522561</v>
      </c>
      <c r="O19410" s="88">
        <v>9.3082796081848749E-3</v>
      </c>
      <c r="P19410" s="89">
        <v>57.677383571842803</v>
      </c>
    </row>
    <row r="19411" spans="1:16">
      <c r="A19411" s="75" t="s">
        <v>22697</v>
      </c>
      <c r="B19411" s="85">
        <v>19407</v>
      </c>
      <c r="C19411" s="85">
        <v>13759</v>
      </c>
      <c r="D19411" s="85">
        <v>19407</v>
      </c>
      <c r="E19411" s="86" t="s">
        <v>22698</v>
      </c>
      <c r="F19411" s="85" t="s">
        <v>32</v>
      </c>
      <c r="G19411" s="86" t="s">
        <v>22699</v>
      </c>
      <c r="H19411" s="85" t="s">
        <v>1</v>
      </c>
      <c r="I19411" s="85">
        <v>-1</v>
      </c>
      <c r="J19411" s="88">
        <v>9.7477966075589315E-3</v>
      </c>
      <c r="K19411" s="146">
        <v>1.7710286569878296E-2</v>
      </c>
      <c r="L19411" s="147">
        <v>5.0864606381474692E-11</v>
      </c>
      <c r="M19411" s="147">
        <v>1.4226098806335401E-3</v>
      </c>
      <c r="N19411" s="87">
        <v>0.15417330455131589</v>
      </c>
      <c r="O19411" s="88">
        <v>8.7191608832166943E-3</v>
      </c>
      <c r="P19411" s="89">
        <v>56.554284210173108</v>
      </c>
    </row>
    <row r="19412" spans="1:16">
      <c r="A19412" s="75" t="s">
        <v>22700</v>
      </c>
      <c r="B19412" s="85">
        <v>19408</v>
      </c>
      <c r="C19412" s="85">
        <v>13760</v>
      </c>
      <c r="D19412" s="85">
        <v>19408</v>
      </c>
      <c r="E19412" s="86" t="s">
        <v>22698</v>
      </c>
      <c r="F19412" s="85" t="s">
        <v>31</v>
      </c>
      <c r="G19412" s="86" t="s">
        <v>22699</v>
      </c>
      <c r="H19412" s="85" t="s">
        <v>1</v>
      </c>
      <c r="I19412" s="85">
        <v>-1</v>
      </c>
      <c r="J19412" s="88">
        <v>1.307804410791461E-2</v>
      </c>
      <c r="K19412" s="146">
        <v>3.1853431985894E-2</v>
      </c>
      <c r="L19412" s="147">
        <v>7.2880148674632138E-11</v>
      </c>
      <c r="M19412" s="147">
        <v>2.000907696215806E-3</v>
      </c>
      <c r="N19412" s="87">
        <v>0.2286476858230401</v>
      </c>
      <c r="O19412" s="88">
        <v>1.168463525402493E-2</v>
      </c>
      <c r="P19412" s="89">
        <v>51.103229896969758</v>
      </c>
    </row>
    <row r="19413" spans="1:16">
      <c r="A19413" s="75" t="s">
        <v>22701</v>
      </c>
      <c r="B19413" s="85">
        <v>19409</v>
      </c>
      <c r="C19413" s="85">
        <v>13761</v>
      </c>
      <c r="D19413" s="85">
        <v>19409</v>
      </c>
      <c r="E19413" s="86" t="s">
        <v>22698</v>
      </c>
      <c r="F19413" s="85" t="s">
        <v>38</v>
      </c>
      <c r="G19413" s="86" t="s">
        <v>22699</v>
      </c>
      <c r="H19413" s="85" t="s">
        <v>1</v>
      </c>
      <c r="I19413" s="85">
        <v>-1</v>
      </c>
      <c r="J19413" s="88">
        <v>1.2754453098783791E-2</v>
      </c>
      <c r="K19413" s="146">
        <v>2.4120905376024689E-2</v>
      </c>
      <c r="L19413" s="147">
        <v>6.9335378169706143E-11</v>
      </c>
      <c r="M19413" s="147">
        <v>1.9894566173070801E-3</v>
      </c>
      <c r="N19413" s="87">
        <v>0.21733978346587099</v>
      </c>
      <c r="O19413" s="88">
        <v>1.1407277841836721E-2</v>
      </c>
      <c r="P19413" s="89">
        <v>52.485917027832194</v>
      </c>
    </row>
    <row r="19414" spans="1:16">
      <c r="A19414" s="75" t="s">
        <v>31125</v>
      </c>
      <c r="B19414" s="85">
        <v>19410</v>
      </c>
      <c r="C19414" s="85">
        <v>19975</v>
      </c>
      <c r="D19414" s="85">
        <v>19410</v>
      </c>
      <c r="E19414" s="86" t="s">
        <v>31126</v>
      </c>
      <c r="F19414" s="85" t="s">
        <v>32</v>
      </c>
      <c r="G19414" s="86" t="s">
        <v>22699</v>
      </c>
      <c r="H19414" s="85" t="s">
        <v>1</v>
      </c>
      <c r="I19414" s="85">
        <v>-1</v>
      </c>
      <c r="J19414" s="88">
        <v>1.389083780940209E-2</v>
      </c>
      <c r="K19414" s="146">
        <v>2.2576470329053425E-2</v>
      </c>
      <c r="L19414" s="147">
        <v>7.7241854650452409E-11</v>
      </c>
      <c r="M19414" s="147">
        <v>2.60541059865637E-3</v>
      </c>
      <c r="N19414" s="87">
        <v>0.27540365145809431</v>
      </c>
      <c r="O19414" s="88">
        <v>1.170648689194065E-2</v>
      </c>
      <c r="P19414" s="89">
        <v>42.506650982882562</v>
      </c>
    </row>
    <row r="19415" spans="1:16">
      <c r="A19415" s="75" t="s">
        <v>31127</v>
      </c>
      <c r="B19415" s="85">
        <v>19411</v>
      </c>
      <c r="C19415" s="85">
        <v>19976</v>
      </c>
      <c r="D19415" s="85">
        <v>19411</v>
      </c>
      <c r="E19415" s="86" t="s">
        <v>31126</v>
      </c>
      <c r="F19415" s="85" t="s">
        <v>31</v>
      </c>
      <c r="G19415" s="86" t="s">
        <v>22699</v>
      </c>
      <c r="H19415" s="85" t="s">
        <v>1</v>
      </c>
      <c r="I19415" s="85">
        <v>-1</v>
      </c>
      <c r="J19415" s="88">
        <v>1.3878371987253779E-2</v>
      </c>
      <c r="K19415" s="146">
        <v>2.3531765042407504E-2</v>
      </c>
      <c r="L19415" s="147">
        <v>7.847000091417971E-11</v>
      </c>
      <c r="M19415" s="147">
        <v>2.5719558492499979E-3</v>
      </c>
      <c r="N19415" s="87">
        <v>0.27474724301009512</v>
      </c>
      <c r="O19415" s="88">
        <v>1.221925715552198E-2</v>
      </c>
      <c r="P19415" s="89">
        <v>44.474539659249665</v>
      </c>
    </row>
    <row r="19416" spans="1:16">
      <c r="A19416" s="75" t="s">
        <v>31128</v>
      </c>
      <c r="B19416" s="85">
        <v>19412</v>
      </c>
      <c r="C19416" s="85">
        <v>19977</v>
      </c>
      <c r="D19416" s="85">
        <v>19412</v>
      </c>
      <c r="E19416" s="86" t="s">
        <v>31126</v>
      </c>
      <c r="F19416" s="85" t="s">
        <v>38</v>
      </c>
      <c r="G19416" s="86" t="s">
        <v>22699</v>
      </c>
      <c r="H19416" s="85" t="s">
        <v>1</v>
      </c>
      <c r="I19416" s="85">
        <v>-1</v>
      </c>
      <c r="J19416" s="88">
        <v>1.3878371987253779E-2</v>
      </c>
      <c r="K19416" s="146">
        <v>2.3531765042407511E-2</v>
      </c>
      <c r="L19416" s="147">
        <v>7.847000091417971E-11</v>
      </c>
      <c r="M19416" s="147">
        <v>2.5719558492499979E-3</v>
      </c>
      <c r="N19416" s="87">
        <v>0.27474724301009512</v>
      </c>
      <c r="O19416" s="88">
        <v>1.221925715552198E-2</v>
      </c>
      <c r="P19416" s="89">
        <v>44.474539659249665</v>
      </c>
    </row>
    <row r="19417" spans="1:16">
      <c r="A19417" s="75" t="s">
        <v>31129</v>
      </c>
      <c r="B19417" s="85">
        <v>19413</v>
      </c>
      <c r="C19417" s="85">
        <v>19978</v>
      </c>
      <c r="D19417" s="85">
        <v>19413</v>
      </c>
      <c r="E19417" s="86" t="s">
        <v>31130</v>
      </c>
      <c r="F19417" s="85" t="s">
        <v>32</v>
      </c>
      <c r="G19417" s="86" t="s">
        <v>22699</v>
      </c>
      <c r="H19417" s="85" t="s">
        <v>1</v>
      </c>
      <c r="I19417" s="85">
        <v>-1</v>
      </c>
      <c r="J19417" s="88">
        <v>4.3372978499674206E-3</v>
      </c>
      <c r="K19417" s="146">
        <v>1.159394512970064E-2</v>
      </c>
      <c r="L19417" s="147">
        <v>2.3613325783055848E-11</v>
      </c>
      <c r="M19417" s="147">
        <v>5.8676200923253954E-4</v>
      </c>
      <c r="N19417" s="87">
        <v>6.0813632283862558E-2</v>
      </c>
      <c r="O19417" s="88">
        <v>3.9576104058152836E-3</v>
      </c>
      <c r="P19417" s="89">
        <v>65.077685005594887</v>
      </c>
    </row>
    <row r="19418" spans="1:16">
      <c r="A19418" s="75" t="s">
        <v>31131</v>
      </c>
      <c r="B19418" s="85">
        <v>19414</v>
      </c>
      <c r="C19418" s="85">
        <v>19979</v>
      </c>
      <c r="D19418" s="85">
        <v>19414</v>
      </c>
      <c r="E19418" s="86" t="s">
        <v>31130</v>
      </c>
      <c r="F19418" s="85" t="s">
        <v>31</v>
      </c>
      <c r="G19418" s="86" t="s">
        <v>22699</v>
      </c>
      <c r="H19418" s="85" t="s">
        <v>1</v>
      </c>
      <c r="I19418" s="85">
        <v>-1</v>
      </c>
      <c r="J19418" s="88">
        <v>4.3372978499674206E-3</v>
      </c>
      <c r="K19418" s="146">
        <v>1.159394512970064E-2</v>
      </c>
      <c r="L19418" s="147">
        <v>2.3613325783055848E-11</v>
      </c>
      <c r="M19418" s="147">
        <v>5.8676200923253954E-4</v>
      </c>
      <c r="N19418" s="87">
        <v>6.0813632283862558E-2</v>
      </c>
      <c r="O19418" s="88">
        <v>3.9576104058152836E-3</v>
      </c>
      <c r="P19418" s="89">
        <v>65.077685005594887</v>
      </c>
    </row>
    <row r="19419" spans="1:16">
      <c r="A19419" s="75" t="s">
        <v>31132</v>
      </c>
      <c r="B19419" s="85">
        <v>19415</v>
      </c>
      <c r="C19419" s="85">
        <v>19980</v>
      </c>
      <c r="D19419" s="85">
        <v>19415</v>
      </c>
      <c r="E19419" s="86" t="s">
        <v>31130</v>
      </c>
      <c r="F19419" s="85" t="s">
        <v>38</v>
      </c>
      <c r="G19419" s="86" t="s">
        <v>22699</v>
      </c>
      <c r="H19419" s="85" t="s">
        <v>1</v>
      </c>
      <c r="I19419" s="85">
        <v>-1</v>
      </c>
      <c r="J19419" s="88">
        <v>4.3372978499674206E-3</v>
      </c>
      <c r="K19419" s="146">
        <v>1.159394512970064E-2</v>
      </c>
      <c r="L19419" s="147">
        <v>2.3613325783055848E-11</v>
      </c>
      <c r="M19419" s="147">
        <v>5.8676200923253954E-4</v>
      </c>
      <c r="N19419" s="87">
        <v>6.0813632283862558E-2</v>
      </c>
      <c r="O19419" s="88">
        <v>3.9576104058152836E-3</v>
      </c>
      <c r="P19419" s="89">
        <v>65.077685005594887</v>
      </c>
    </row>
    <row r="19420" spans="1:16">
      <c r="A19420" s="75" t="s">
        <v>31133</v>
      </c>
      <c r="B19420" s="85">
        <v>19416</v>
      </c>
      <c r="C19420" s="85">
        <v>19981</v>
      </c>
      <c r="D19420" s="85">
        <v>19416</v>
      </c>
      <c r="E19420" s="86" t="s">
        <v>31134</v>
      </c>
      <c r="F19420" s="85" t="s">
        <v>32</v>
      </c>
      <c r="G19420" s="86" t="s">
        <v>22699</v>
      </c>
      <c r="H19420" s="85" t="s">
        <v>1</v>
      </c>
      <c r="I19420" s="85">
        <v>-1</v>
      </c>
      <c r="J19420" s="88">
        <v>6.3639657223211951E-3</v>
      </c>
      <c r="K19420" s="146">
        <v>1.4394694851519651E-2</v>
      </c>
      <c r="L19420" s="147">
        <v>3.4498106923646347E-11</v>
      </c>
      <c r="M19420" s="147">
        <v>8.6351604322241994E-4</v>
      </c>
      <c r="N19420" s="87">
        <v>0.1020589646720642</v>
      </c>
      <c r="O19420" s="88">
        <v>5.7555077463330934E-3</v>
      </c>
      <c r="P19420" s="89">
        <v>56.393946037241193</v>
      </c>
    </row>
    <row r="19421" spans="1:16">
      <c r="A19421" s="75" t="s">
        <v>31135</v>
      </c>
      <c r="B19421" s="85">
        <v>19417</v>
      </c>
      <c r="C19421" s="85">
        <v>19982</v>
      </c>
      <c r="D19421" s="85">
        <v>19417</v>
      </c>
      <c r="E19421" s="86" t="s">
        <v>31134</v>
      </c>
      <c r="F19421" s="85" t="s">
        <v>31</v>
      </c>
      <c r="G19421" s="86" t="s">
        <v>22699</v>
      </c>
      <c r="H19421" s="85" t="s">
        <v>1</v>
      </c>
      <c r="I19421" s="85">
        <v>-1</v>
      </c>
      <c r="J19421" s="88">
        <v>9.4036087871778376E-3</v>
      </c>
      <c r="K19421" s="146">
        <v>3.7109379671113052E-2</v>
      </c>
      <c r="L19421" s="147">
        <v>5.6272233001587573E-11</v>
      </c>
      <c r="M19421" s="147">
        <v>1.3190315015031459E-3</v>
      </c>
      <c r="N19421" s="87">
        <v>0.1654942369626935</v>
      </c>
      <c r="O19421" s="88">
        <v>8.4438102967477908E-3</v>
      </c>
      <c r="P19421" s="89">
        <v>51.021778472269311</v>
      </c>
    </row>
    <row r="19422" spans="1:16">
      <c r="A19422" s="75" t="s">
        <v>31136</v>
      </c>
      <c r="B19422" s="85">
        <v>19418</v>
      </c>
      <c r="C19422" s="85">
        <v>19983</v>
      </c>
      <c r="D19422" s="85">
        <v>19418</v>
      </c>
      <c r="E19422" s="86" t="s">
        <v>31134</v>
      </c>
      <c r="F19422" s="85" t="s">
        <v>38</v>
      </c>
      <c r="G19422" s="86" t="s">
        <v>22699</v>
      </c>
      <c r="H19422" s="85" t="s">
        <v>1</v>
      </c>
      <c r="I19422" s="85">
        <v>-1</v>
      </c>
      <c r="J19422" s="88">
        <v>1.046179175359767E-2</v>
      </c>
      <c r="K19422" s="146">
        <v>3.3622560254758758E-2</v>
      </c>
      <c r="L19422" s="147">
        <v>5.8054007005392502E-11</v>
      </c>
      <c r="M19422" s="147">
        <v>1.260179626978298E-3</v>
      </c>
      <c r="N19422" s="87">
        <v>0.15829461686569429</v>
      </c>
      <c r="O19422" s="88">
        <v>9.36877884104244E-3</v>
      </c>
      <c r="P19422" s="89">
        <v>59.185707174056454</v>
      </c>
    </row>
    <row r="19423" spans="1:16">
      <c r="A19423" s="75" t="s">
        <v>22702</v>
      </c>
      <c r="B19423" s="85">
        <v>19419</v>
      </c>
      <c r="C19423" s="85">
        <v>13762</v>
      </c>
      <c r="D19423" s="85">
        <v>19419</v>
      </c>
      <c r="E19423" s="86" t="s">
        <v>22703</v>
      </c>
      <c r="F19423" s="85" t="s">
        <v>55</v>
      </c>
      <c r="G19423" s="86" t="s">
        <v>22704</v>
      </c>
      <c r="H19423" s="85" t="s">
        <v>1</v>
      </c>
      <c r="I19423" s="85">
        <v>-1</v>
      </c>
      <c r="J19423" s="88">
        <v>5.3856588430789373E-2</v>
      </c>
      <c r="K19423" s="146">
        <v>8.0744083078988602E-2</v>
      </c>
      <c r="L19423" s="147">
        <v>2.5921016484647247E-10</v>
      </c>
      <c r="M19423" s="147">
        <v>2.994068640795663E-3</v>
      </c>
      <c r="N19423" s="87">
        <v>0.74122830681346952</v>
      </c>
      <c r="O19423" s="88">
        <v>4.7808845872616912E-2</v>
      </c>
      <c r="P19423" s="89">
        <v>64.499487449617902</v>
      </c>
    </row>
    <row r="19424" spans="1:16">
      <c r="A19424" s="75" t="s">
        <v>31144</v>
      </c>
      <c r="B19424" s="85">
        <v>19420</v>
      </c>
      <c r="C19424" s="85">
        <v>19990</v>
      </c>
      <c r="D19424" s="85">
        <v>19420</v>
      </c>
      <c r="E19424" s="86" t="s">
        <v>31145</v>
      </c>
      <c r="F19424" s="85" t="s">
        <v>55</v>
      </c>
      <c r="G19424" s="86" t="s">
        <v>22704</v>
      </c>
      <c r="H19424" s="85" t="s">
        <v>1</v>
      </c>
      <c r="I19424" s="85">
        <v>-1</v>
      </c>
      <c r="J19424" s="88">
        <v>5.0399374504293472E-2</v>
      </c>
      <c r="K19424" s="146">
        <v>7.6688759904791487E-2</v>
      </c>
      <c r="L19424" s="147">
        <v>2.4190053937071743E-10</v>
      </c>
      <c r="M19424" s="147">
        <v>2.5278643531391341E-3</v>
      </c>
      <c r="N19424" s="87">
        <v>0.68950200292957775</v>
      </c>
      <c r="O19424" s="88">
        <v>4.4674144080317689E-2</v>
      </c>
      <c r="P19424" s="89">
        <v>64.791898921982508</v>
      </c>
    </row>
    <row r="19425" spans="1:16">
      <c r="A19425" s="75" t="s">
        <v>22705</v>
      </c>
      <c r="B19425" s="85">
        <v>19421</v>
      </c>
      <c r="C19425" s="85">
        <v>13763</v>
      </c>
      <c r="D19425" s="85">
        <v>19421</v>
      </c>
      <c r="E19425" s="86" t="s">
        <v>22706</v>
      </c>
      <c r="F19425" s="85" t="s">
        <v>32</v>
      </c>
      <c r="G19425" s="86" t="s">
        <v>22707</v>
      </c>
      <c r="H19425" s="85" t="s">
        <v>1</v>
      </c>
      <c r="I19425" s="85">
        <v>-1</v>
      </c>
      <c r="J19425" s="88">
        <v>1.38237990737056</v>
      </c>
      <c r="K19425" s="146">
        <v>0.97307150728946401</v>
      </c>
      <c r="L19425" s="147">
        <v>4.11681610168702E-8</v>
      </c>
      <c r="M19425" s="147">
        <v>1.2398252984025171E-2</v>
      </c>
      <c r="N19425" s="87">
        <v>1.5034382023335111</v>
      </c>
      <c r="O19425" s="88">
        <v>1.3661070799197801</v>
      </c>
      <c r="P19425" s="89">
        <v>908.65529278118845</v>
      </c>
    </row>
    <row r="19426" spans="1:16">
      <c r="A19426" s="75" t="s">
        <v>22708</v>
      </c>
      <c r="B19426" s="85">
        <v>19422</v>
      </c>
      <c r="C19426" s="85">
        <v>13764</v>
      </c>
      <c r="D19426" s="85">
        <v>19422</v>
      </c>
      <c r="E19426" s="86" t="s">
        <v>22706</v>
      </c>
      <c r="F19426" s="85" t="s">
        <v>38</v>
      </c>
      <c r="G19426" s="86" t="s">
        <v>22707</v>
      </c>
      <c r="H19426" s="85" t="s">
        <v>1</v>
      </c>
      <c r="I19426" s="85">
        <v>-1</v>
      </c>
      <c r="J19426" s="88">
        <v>1.4454639206555051</v>
      </c>
      <c r="K19426" s="146">
        <v>1.0306239599558853</v>
      </c>
      <c r="L19426" s="147">
        <v>4.1395722987640601E-8</v>
      </c>
      <c r="M19426" s="147">
        <v>1.8709724176564909E-2</v>
      </c>
      <c r="N19426" s="87">
        <v>2.200588416792721</v>
      </c>
      <c r="O19426" s="88">
        <v>1.4256343856381499</v>
      </c>
      <c r="P19426" s="89">
        <v>647.84235650752044</v>
      </c>
    </row>
    <row r="19427" spans="1:16">
      <c r="A19427" s="75" t="s">
        <v>31146</v>
      </c>
      <c r="B19427" s="85">
        <v>19423</v>
      </c>
      <c r="C19427" s="85">
        <v>19991</v>
      </c>
      <c r="D19427" s="85">
        <v>19423</v>
      </c>
      <c r="E19427" s="86" t="s">
        <v>31147</v>
      </c>
      <c r="F19427" s="85" t="s">
        <v>32</v>
      </c>
      <c r="G19427" s="86" t="s">
        <v>22707</v>
      </c>
      <c r="H19427" s="85" t="s">
        <v>1</v>
      </c>
      <c r="I19427" s="85">
        <v>-1</v>
      </c>
      <c r="J19427" s="88">
        <v>1.378492229613173</v>
      </c>
      <c r="K19427" s="146">
        <v>0.96883762829133035</v>
      </c>
      <c r="L19427" s="147">
        <v>4.1149320327877927E-8</v>
      </c>
      <c r="M19427" s="147">
        <v>1.1841761101083729E-2</v>
      </c>
      <c r="N19427" s="87">
        <v>1.443086225052177</v>
      </c>
      <c r="O19427" s="88">
        <v>1.362623828346337</v>
      </c>
      <c r="P19427" s="89">
        <v>944.24283503715742</v>
      </c>
    </row>
    <row r="19428" spans="1:16">
      <c r="A19428" s="75" t="s">
        <v>31148</v>
      </c>
      <c r="B19428" s="85">
        <v>19424</v>
      </c>
      <c r="C19428" s="85">
        <v>19992</v>
      </c>
      <c r="D19428" s="85">
        <v>19424</v>
      </c>
      <c r="E19428" s="86" t="s">
        <v>31147</v>
      </c>
      <c r="F19428" s="85" t="s">
        <v>38</v>
      </c>
      <c r="G19428" s="86" t="s">
        <v>22707</v>
      </c>
      <c r="H19428" s="85" t="s">
        <v>1</v>
      </c>
      <c r="I19428" s="85">
        <v>-1</v>
      </c>
      <c r="J19428" s="88">
        <v>1.4077055004463961</v>
      </c>
      <c r="K19428" s="146">
        <v>0.98313536285266234</v>
      </c>
      <c r="L19428" s="147">
        <v>4.1196299636187752E-8</v>
      </c>
      <c r="M19428" s="147">
        <v>1.3664534759833371E-2</v>
      </c>
      <c r="N19428" s="87">
        <v>1.6422061589118491</v>
      </c>
      <c r="O19428" s="88">
        <v>1.391350781811983</v>
      </c>
      <c r="P19428" s="89">
        <v>847.24489325622392</v>
      </c>
    </row>
    <row r="19429" spans="1:16">
      <c r="A19429" s="75" t="s">
        <v>22709</v>
      </c>
      <c r="B19429" s="85">
        <v>19425</v>
      </c>
      <c r="C19429" s="85">
        <v>13765</v>
      </c>
      <c r="D19429" s="85">
        <v>19425</v>
      </c>
      <c r="E19429" s="86" t="s">
        <v>22710</v>
      </c>
      <c r="F19429" s="85" t="s">
        <v>32</v>
      </c>
      <c r="G19429" s="86" t="s">
        <v>84</v>
      </c>
      <c r="H19429" s="85" t="s">
        <v>1</v>
      </c>
      <c r="I19429" s="85">
        <v>-1</v>
      </c>
      <c r="J19429" s="88">
        <v>1.1556302480947229</v>
      </c>
      <c r="K19429" s="146">
        <v>0.68139369310775222</v>
      </c>
      <c r="L19429" s="147">
        <v>3.4506282457164588E-9</v>
      </c>
      <c r="M19429" s="147">
        <v>1.5639042281315841E-2</v>
      </c>
      <c r="N19429" s="87">
        <v>1.8555786064879061</v>
      </c>
      <c r="O19429" s="88">
        <v>1.140444981957158</v>
      </c>
      <c r="P19429" s="89">
        <v>614.60343311227496</v>
      </c>
    </row>
    <row r="19430" spans="1:16">
      <c r="A19430" s="75" t="s">
        <v>22711</v>
      </c>
      <c r="B19430" s="85">
        <v>19426</v>
      </c>
      <c r="C19430" s="85">
        <v>13766</v>
      </c>
      <c r="D19430" s="85">
        <v>19426</v>
      </c>
      <c r="E19430" s="86" t="s">
        <v>22710</v>
      </c>
      <c r="F19430" s="85" t="s">
        <v>31</v>
      </c>
      <c r="G19430" s="86" t="s">
        <v>84</v>
      </c>
      <c r="H19430" s="85" t="s">
        <v>1</v>
      </c>
      <c r="I19430" s="85">
        <v>-1</v>
      </c>
      <c r="J19430" s="88">
        <v>0.86489037948530834</v>
      </c>
      <c r="K19430" s="146">
        <v>0.57594211875078138</v>
      </c>
      <c r="L19430" s="147">
        <v>2.7602037660078209E-9</v>
      </c>
      <c r="M19430" s="147">
        <v>3.8833904578181443E-2</v>
      </c>
      <c r="N19430" s="87">
        <v>4.352207448842262</v>
      </c>
      <c r="O19430" s="88">
        <v>0.82343129750304178</v>
      </c>
      <c r="P19430" s="89">
        <v>189.19854055258423</v>
      </c>
    </row>
    <row r="19431" spans="1:16">
      <c r="A19431" s="75" t="s">
        <v>22712</v>
      </c>
      <c r="B19431" s="85">
        <v>19427</v>
      </c>
      <c r="C19431" s="85">
        <v>13767</v>
      </c>
      <c r="D19431" s="85">
        <v>19427</v>
      </c>
      <c r="E19431" s="86" t="s">
        <v>22710</v>
      </c>
      <c r="F19431" s="85" t="s">
        <v>38</v>
      </c>
      <c r="G19431" s="86" t="s">
        <v>84</v>
      </c>
      <c r="H19431" s="85" t="s">
        <v>1</v>
      </c>
      <c r="I19431" s="85">
        <v>-1</v>
      </c>
      <c r="J19431" s="88">
        <v>0.47610413295957732</v>
      </c>
      <c r="K19431" s="146">
        <v>0.32552468653984029</v>
      </c>
      <c r="L19431" s="147">
        <v>1.5453534522662659E-9</v>
      </c>
      <c r="M19431" s="147">
        <v>1.996364661900955E-2</v>
      </c>
      <c r="N19431" s="87">
        <v>2.2440622293564121</v>
      </c>
      <c r="O19431" s="88">
        <v>0.44370276742249048</v>
      </c>
      <c r="P19431" s="89">
        <v>197.72302283691243</v>
      </c>
    </row>
    <row r="19432" spans="1:16">
      <c r="A19432" s="75" t="s">
        <v>31161</v>
      </c>
      <c r="B19432" s="85">
        <v>19428</v>
      </c>
      <c r="C19432" s="85">
        <v>20001</v>
      </c>
      <c r="D19432" s="85">
        <v>19428</v>
      </c>
      <c r="E19432" s="86" t="s">
        <v>31162</v>
      </c>
      <c r="F19432" s="85" t="s">
        <v>32</v>
      </c>
      <c r="G19432" s="86" t="s">
        <v>84</v>
      </c>
      <c r="H19432" s="85" t="s">
        <v>1</v>
      </c>
      <c r="I19432" s="85">
        <v>-1</v>
      </c>
      <c r="J19432" s="88">
        <v>2.5779756950691728</v>
      </c>
      <c r="K19432" s="146">
        <v>1.8394060925189422</v>
      </c>
      <c r="L19432" s="147">
        <v>8.475562860070429E-9</v>
      </c>
      <c r="M19432" s="147">
        <v>0.18027375132650819</v>
      </c>
      <c r="N19432" s="87">
        <v>19.970195402139851</v>
      </c>
      <c r="O19432" s="88">
        <v>2.4221875065164471</v>
      </c>
      <c r="P19432" s="89">
        <v>121.29012549656396</v>
      </c>
    </row>
    <row r="19433" spans="1:16">
      <c r="A19433" s="75" t="s">
        <v>31163</v>
      </c>
      <c r="B19433" s="85">
        <v>19429</v>
      </c>
      <c r="C19433" s="85">
        <v>20002</v>
      </c>
      <c r="D19433" s="85">
        <v>19429</v>
      </c>
      <c r="E19433" s="86" t="s">
        <v>31162</v>
      </c>
      <c r="F19433" s="85" t="s">
        <v>31</v>
      </c>
      <c r="G19433" s="86" t="s">
        <v>84</v>
      </c>
      <c r="H19433" s="85" t="s">
        <v>1</v>
      </c>
      <c r="I19433" s="85">
        <v>-1</v>
      </c>
      <c r="J19433" s="88">
        <v>2.607256904347441</v>
      </c>
      <c r="K19433" s="146">
        <v>1.8879357035713888</v>
      </c>
      <c r="L19433" s="147">
        <v>8.6153168271841954E-9</v>
      </c>
      <c r="M19433" s="147">
        <v>0.18635596487419551</v>
      </c>
      <c r="N19433" s="87">
        <v>20.715064533497412</v>
      </c>
      <c r="O19433" s="88">
        <v>2.4693904790829428</v>
      </c>
      <c r="P19433" s="89">
        <v>119.20747217995876</v>
      </c>
    </row>
    <row r="19434" spans="1:16">
      <c r="A19434" s="75" t="s">
        <v>31164</v>
      </c>
      <c r="B19434" s="85">
        <v>19430</v>
      </c>
      <c r="C19434" s="85">
        <v>20003</v>
      </c>
      <c r="D19434" s="85">
        <v>19430</v>
      </c>
      <c r="E19434" s="86" t="s">
        <v>31162</v>
      </c>
      <c r="F19434" s="85" t="s">
        <v>38</v>
      </c>
      <c r="G19434" s="86" t="s">
        <v>84</v>
      </c>
      <c r="H19434" s="85" t="s">
        <v>1</v>
      </c>
      <c r="I19434" s="85">
        <v>-1</v>
      </c>
      <c r="J19434" s="88">
        <v>2.6210294114194599</v>
      </c>
      <c r="K19434" s="146">
        <v>1.9440365078112516</v>
      </c>
      <c r="L19434" s="147">
        <v>8.7472219922343872E-9</v>
      </c>
      <c r="M19434" s="147">
        <v>0.1876875383745335</v>
      </c>
      <c r="N19434" s="87">
        <v>20.859992537622691</v>
      </c>
      <c r="O19434" s="88">
        <v>2.494052230714245</v>
      </c>
      <c r="P19434" s="89">
        <v>119.56151116622017</v>
      </c>
    </row>
    <row r="19435" spans="1:16">
      <c r="A19435" s="75" t="s">
        <v>31168</v>
      </c>
      <c r="B19435" s="85">
        <v>19431</v>
      </c>
      <c r="C19435" s="85">
        <v>20006</v>
      </c>
      <c r="D19435" s="85">
        <v>19431</v>
      </c>
      <c r="E19435" s="86" t="s">
        <v>31166</v>
      </c>
      <c r="F19435" s="85" t="s">
        <v>32</v>
      </c>
      <c r="G19435" s="86" t="s">
        <v>84</v>
      </c>
      <c r="H19435" s="85" t="s">
        <v>1</v>
      </c>
      <c r="I19435" s="85">
        <v>-1</v>
      </c>
      <c r="J19435" s="88">
        <v>2.5779756950691741</v>
      </c>
      <c r="K19435" s="146">
        <v>1.8394060925189422</v>
      </c>
      <c r="L19435" s="147">
        <v>8.475562860070429E-9</v>
      </c>
      <c r="M19435" s="147">
        <v>0.18027375132650819</v>
      </c>
      <c r="N19435" s="87">
        <v>19.970195402139851</v>
      </c>
      <c r="O19435" s="88">
        <v>2.4221875065164471</v>
      </c>
      <c r="P19435" s="89">
        <v>121.29012549656396</v>
      </c>
    </row>
    <row r="19436" spans="1:16">
      <c r="A19436" s="75" t="s">
        <v>31171</v>
      </c>
      <c r="B19436" s="85">
        <v>19432</v>
      </c>
      <c r="C19436" s="85">
        <v>20009</v>
      </c>
      <c r="D19436" s="85">
        <v>19432</v>
      </c>
      <c r="E19436" s="86" t="s">
        <v>31166</v>
      </c>
      <c r="F19436" s="85" t="s">
        <v>31</v>
      </c>
      <c r="G19436" s="86" t="s">
        <v>84</v>
      </c>
      <c r="H19436" s="85" t="s">
        <v>1</v>
      </c>
      <c r="I19436" s="85">
        <v>-1</v>
      </c>
      <c r="J19436" s="88">
        <v>2.607256904347441</v>
      </c>
      <c r="K19436" s="146">
        <v>1.8879357035713895</v>
      </c>
      <c r="L19436" s="147">
        <v>8.6153168271841954E-9</v>
      </c>
      <c r="M19436" s="147">
        <v>0.18635596487419551</v>
      </c>
      <c r="N19436" s="87">
        <v>20.715064533497412</v>
      </c>
      <c r="O19436" s="88">
        <v>2.4693904790829428</v>
      </c>
      <c r="P19436" s="89">
        <v>119.20747217995876</v>
      </c>
    </row>
    <row r="19437" spans="1:16">
      <c r="A19437" s="75" t="s">
        <v>31174</v>
      </c>
      <c r="B19437" s="85">
        <v>19433</v>
      </c>
      <c r="C19437" s="85">
        <v>20012</v>
      </c>
      <c r="D19437" s="85">
        <v>19433</v>
      </c>
      <c r="E19437" s="86" t="s">
        <v>31166</v>
      </c>
      <c r="F19437" s="85" t="s">
        <v>38</v>
      </c>
      <c r="G19437" s="86" t="s">
        <v>84</v>
      </c>
      <c r="H19437" s="85" t="s">
        <v>1</v>
      </c>
      <c r="I19437" s="85">
        <v>-1</v>
      </c>
      <c r="J19437" s="88">
        <v>2.6210294114194599</v>
      </c>
      <c r="K19437" s="146">
        <v>1.9440365078112516</v>
      </c>
      <c r="L19437" s="147">
        <v>8.7472219922343872E-9</v>
      </c>
      <c r="M19437" s="147">
        <v>0.1876875383745335</v>
      </c>
      <c r="N19437" s="87">
        <v>20.859992537622691</v>
      </c>
      <c r="O19437" s="88">
        <v>2.494052230714245</v>
      </c>
      <c r="P19437" s="89">
        <v>119.56151116622017</v>
      </c>
    </row>
    <row r="19438" spans="1:16">
      <c r="A19438" s="75" t="s">
        <v>31175</v>
      </c>
      <c r="B19438" s="85">
        <v>19434</v>
      </c>
      <c r="C19438" s="85">
        <v>20013</v>
      </c>
      <c r="D19438" s="85">
        <v>19434</v>
      </c>
      <c r="E19438" s="86" t="s">
        <v>31176</v>
      </c>
      <c r="F19438" s="85" t="s">
        <v>32</v>
      </c>
      <c r="G19438" s="86" t="s">
        <v>84</v>
      </c>
      <c r="H19438" s="85" t="s">
        <v>1</v>
      </c>
      <c r="I19438" s="85">
        <v>-1</v>
      </c>
      <c r="J19438" s="88">
        <v>5.6607780784623642E-3</v>
      </c>
      <c r="K19438" s="146">
        <v>6.7425636997321828E-3</v>
      </c>
      <c r="L19438" s="147">
        <v>3.4762451217051893E-11</v>
      </c>
      <c r="M19438" s="147">
        <v>1.461453947998472E-3</v>
      </c>
      <c r="N19438" s="87">
        <v>0.15415624564912081</v>
      </c>
      <c r="O19438" s="88">
        <v>4.2610832732488408E-3</v>
      </c>
      <c r="P19438" s="89">
        <v>27.641327507077509</v>
      </c>
    </row>
    <row r="19439" spans="1:16">
      <c r="A19439" s="75" t="s">
        <v>31177</v>
      </c>
      <c r="B19439" s="85">
        <v>19435</v>
      </c>
      <c r="C19439" s="85">
        <v>20014</v>
      </c>
      <c r="D19439" s="85">
        <v>19435</v>
      </c>
      <c r="E19439" s="86" t="s">
        <v>31176</v>
      </c>
      <c r="F19439" s="85" t="s">
        <v>31</v>
      </c>
      <c r="G19439" s="86" t="s">
        <v>84</v>
      </c>
      <c r="H19439" s="85" t="s">
        <v>1</v>
      </c>
      <c r="I19439" s="85">
        <v>-1</v>
      </c>
      <c r="J19439" s="88">
        <v>6.0825285149338467E-3</v>
      </c>
      <c r="K19439" s="146">
        <v>7.8744598638829967E-3</v>
      </c>
      <c r="L19439" s="147">
        <v>3.7528856088561547E-11</v>
      </c>
      <c r="M19439" s="147">
        <v>1.519698218444897E-3</v>
      </c>
      <c r="N19439" s="87">
        <v>0.16223382116041829</v>
      </c>
      <c r="O19439" s="88">
        <v>5.1228466472753647E-3</v>
      </c>
      <c r="P19439" s="89">
        <v>31.576933900914824</v>
      </c>
    </row>
    <row r="19440" spans="1:16">
      <c r="A19440" s="75" t="s">
        <v>31178</v>
      </c>
      <c r="B19440" s="85">
        <v>19436</v>
      </c>
      <c r="C19440" s="85">
        <v>20015</v>
      </c>
      <c r="D19440" s="85">
        <v>19436</v>
      </c>
      <c r="E19440" s="86" t="s">
        <v>31176</v>
      </c>
      <c r="F19440" s="85" t="s">
        <v>38</v>
      </c>
      <c r="G19440" s="86" t="s">
        <v>84</v>
      </c>
      <c r="H19440" s="85" t="s">
        <v>1</v>
      </c>
      <c r="I19440" s="85">
        <v>-1</v>
      </c>
      <c r="J19440" s="88">
        <v>6.0825285149338467E-3</v>
      </c>
      <c r="K19440" s="146">
        <v>7.8744598638829967E-3</v>
      </c>
      <c r="L19440" s="147">
        <v>3.7528856088561547E-11</v>
      </c>
      <c r="M19440" s="147">
        <v>1.519698218444897E-3</v>
      </c>
      <c r="N19440" s="87">
        <v>0.16223382116041829</v>
      </c>
      <c r="O19440" s="88">
        <v>5.1228466472753647E-3</v>
      </c>
      <c r="P19440" s="89">
        <v>31.576933900914824</v>
      </c>
    </row>
    <row r="19441" spans="1:16">
      <c r="A19441" s="75" t="s">
        <v>31179</v>
      </c>
      <c r="B19441" s="85">
        <v>19437</v>
      </c>
      <c r="C19441" s="85">
        <v>20016</v>
      </c>
      <c r="D19441" s="85">
        <v>19437</v>
      </c>
      <c r="E19441" s="86" t="s">
        <v>83</v>
      </c>
      <c r="F19441" s="85" t="s">
        <v>32</v>
      </c>
      <c r="G19441" s="86" t="s">
        <v>84</v>
      </c>
      <c r="H19441" s="85" t="s">
        <v>1</v>
      </c>
      <c r="I19441" s="85">
        <v>-1</v>
      </c>
      <c r="J19441" s="88">
        <v>1.1252179582437061</v>
      </c>
      <c r="K19441" s="146">
        <v>0.70035581329685381</v>
      </c>
      <c r="L19441" s="147">
        <v>3.469055864349162E-9</v>
      </c>
      <c r="M19441" s="147">
        <v>1.2052849702671431E-2</v>
      </c>
      <c r="N19441" s="87">
        <v>1.8576982799586359</v>
      </c>
      <c r="O19441" s="88">
        <v>1.1096301068213941</v>
      </c>
      <c r="P19441" s="89">
        <v>597.3144933127146</v>
      </c>
    </row>
    <row r="19442" spans="1:16">
      <c r="A19442" s="75" t="s">
        <v>31182</v>
      </c>
      <c r="B19442" s="85">
        <v>19438</v>
      </c>
      <c r="C19442" s="85">
        <v>20019</v>
      </c>
      <c r="D19442" s="85">
        <v>19438</v>
      </c>
      <c r="E19442" s="86" t="s">
        <v>83</v>
      </c>
      <c r="F19442" s="85" t="s">
        <v>31</v>
      </c>
      <c r="G19442" s="86" t="s">
        <v>84</v>
      </c>
      <c r="H19442" s="85" t="s">
        <v>1</v>
      </c>
      <c r="I19442" s="85">
        <v>-1</v>
      </c>
      <c r="J19442" s="88">
        <v>1.125544034213336</v>
      </c>
      <c r="K19442" s="146">
        <v>0.63966034759108081</v>
      </c>
      <c r="L19442" s="147">
        <v>3.3417021911236059E-9</v>
      </c>
      <c r="M19442" s="147">
        <v>9.8355329388212804E-3</v>
      </c>
      <c r="N19442" s="87">
        <v>1.1996686999552111</v>
      </c>
      <c r="O19442" s="88">
        <v>1.116179601266664</v>
      </c>
      <c r="P19442" s="89">
        <v>930.40653749517344</v>
      </c>
    </row>
    <row r="19443" spans="1:16">
      <c r="A19443" s="75" t="s">
        <v>31185</v>
      </c>
      <c r="B19443" s="85">
        <v>19439</v>
      </c>
      <c r="C19443" s="85">
        <v>20022</v>
      </c>
      <c r="D19443" s="85">
        <v>19439</v>
      </c>
      <c r="E19443" s="86" t="s">
        <v>83</v>
      </c>
      <c r="F19443" s="85" t="s">
        <v>38</v>
      </c>
      <c r="G19443" s="86" t="s">
        <v>84</v>
      </c>
      <c r="H19443" s="85" t="s">
        <v>1</v>
      </c>
      <c r="I19443" s="85">
        <v>-1</v>
      </c>
      <c r="J19443" s="88">
        <v>1.1319525288924679</v>
      </c>
      <c r="K19443" s="146">
        <v>0.65378276815013003</v>
      </c>
      <c r="L19443" s="147">
        <v>3.383826056435295E-9</v>
      </c>
      <c r="M19443" s="147">
        <v>1.015281809443014E-2</v>
      </c>
      <c r="N19443" s="87">
        <v>1.2558984006131899</v>
      </c>
      <c r="O19443" s="88">
        <v>1.1220244753545769</v>
      </c>
      <c r="P19443" s="89">
        <v>893.40385719637095</v>
      </c>
    </row>
    <row r="19444" spans="1:16">
      <c r="A19444" s="75" t="s">
        <v>31189</v>
      </c>
      <c r="B19444" s="85">
        <v>19440</v>
      </c>
      <c r="C19444" s="85">
        <v>20025</v>
      </c>
      <c r="D19444" s="85">
        <v>19440</v>
      </c>
      <c r="E19444" s="86" t="s">
        <v>31187</v>
      </c>
      <c r="F19444" s="85" t="s">
        <v>32</v>
      </c>
      <c r="G19444" s="86" t="s">
        <v>84</v>
      </c>
      <c r="H19444" s="85" t="s">
        <v>1</v>
      </c>
      <c r="I19444" s="85">
        <v>-1</v>
      </c>
      <c r="J19444" s="88">
        <v>1.0973373395636601</v>
      </c>
      <c r="K19444" s="146">
        <v>0.63282465185864101</v>
      </c>
      <c r="L19444" s="147">
        <v>3.2393872018377681E-9</v>
      </c>
      <c r="M19444" s="147">
        <v>8.7811504011157896E-3</v>
      </c>
      <c r="N19444" s="87">
        <v>1.101922460870379</v>
      </c>
      <c r="O19444" s="88">
        <v>1.0879353799685789</v>
      </c>
      <c r="P19444" s="89">
        <v>987.30665595948369</v>
      </c>
    </row>
    <row r="19445" spans="1:16">
      <c r="A19445" s="75" t="s">
        <v>31190</v>
      </c>
      <c r="B19445" s="85">
        <v>19441</v>
      </c>
      <c r="C19445" s="85">
        <v>20026</v>
      </c>
      <c r="D19445" s="85">
        <v>19441</v>
      </c>
      <c r="E19445" s="86" t="s">
        <v>31191</v>
      </c>
      <c r="F19445" s="85" t="s">
        <v>32</v>
      </c>
      <c r="G19445" s="86" t="s">
        <v>84</v>
      </c>
      <c r="H19445" s="85" t="s">
        <v>1</v>
      </c>
      <c r="I19445" s="85">
        <v>-1</v>
      </c>
      <c r="J19445" s="88">
        <v>4.7713164296928109E-2</v>
      </c>
      <c r="K19445" s="146">
        <v>4.4664758101355485E-2</v>
      </c>
      <c r="L19445" s="147">
        <v>1.983277867707252E-10</v>
      </c>
      <c r="M19445" s="147">
        <v>2.2899486508894729E-3</v>
      </c>
      <c r="N19445" s="87">
        <v>0.24912650198622399</v>
      </c>
      <c r="O19445" s="88">
        <v>1.4891469140595019E-2</v>
      </c>
      <c r="P19445" s="89">
        <v>59.774728990569116</v>
      </c>
    </row>
    <row r="19446" spans="1:16">
      <c r="A19446" s="75" t="s">
        <v>31192</v>
      </c>
      <c r="B19446" s="85">
        <v>19442</v>
      </c>
      <c r="C19446" s="85">
        <v>20027</v>
      </c>
      <c r="D19446" s="85">
        <v>19442</v>
      </c>
      <c r="E19446" s="86" t="s">
        <v>31191</v>
      </c>
      <c r="F19446" s="85" t="s">
        <v>31</v>
      </c>
      <c r="G19446" s="86" t="s">
        <v>84</v>
      </c>
      <c r="H19446" s="85" t="s">
        <v>1</v>
      </c>
      <c r="I19446" s="85">
        <v>-1</v>
      </c>
      <c r="J19446" s="88">
        <v>4.9513206958503822E-2</v>
      </c>
      <c r="K19446" s="146">
        <v>4.7882108904317308E-2</v>
      </c>
      <c r="L19446" s="147">
        <v>2.076583556266269E-10</v>
      </c>
      <c r="M19446" s="147">
        <v>2.4460656732236078E-3</v>
      </c>
      <c r="N19446" s="87">
        <v>0.27408450685121422</v>
      </c>
      <c r="O19446" s="88">
        <v>1.7118618127327519E-2</v>
      </c>
      <c r="P19446" s="89">
        <v>62.457445420730394</v>
      </c>
    </row>
    <row r="19447" spans="1:16">
      <c r="A19447" s="75" t="s">
        <v>31193</v>
      </c>
      <c r="B19447" s="85">
        <v>19443</v>
      </c>
      <c r="C19447" s="85">
        <v>20028</v>
      </c>
      <c r="D19447" s="85">
        <v>19443</v>
      </c>
      <c r="E19447" s="86" t="s">
        <v>31191</v>
      </c>
      <c r="F19447" s="85" t="s">
        <v>38</v>
      </c>
      <c r="G19447" s="86" t="s">
        <v>84</v>
      </c>
      <c r="H19447" s="85" t="s">
        <v>1</v>
      </c>
      <c r="I19447" s="85">
        <v>-1</v>
      </c>
      <c r="J19447" s="88">
        <v>4.9624483816741928E-2</v>
      </c>
      <c r="K19447" s="146">
        <v>4.808038255356327E-2</v>
      </c>
      <c r="L19447" s="147">
        <v>2.081422600637528E-10</v>
      </c>
      <c r="M19447" s="147">
        <v>2.4486160881632092E-3</v>
      </c>
      <c r="N19447" s="87">
        <v>0.274430665679326</v>
      </c>
      <c r="O19447" s="88">
        <v>1.7175432051304649E-2</v>
      </c>
      <c r="P19447" s="89">
        <v>62.585688114659355</v>
      </c>
    </row>
    <row r="19448" spans="1:16">
      <c r="A19448" s="75" t="s">
        <v>22713</v>
      </c>
      <c r="B19448" s="85">
        <v>19444</v>
      </c>
      <c r="C19448" s="85">
        <v>13768</v>
      </c>
      <c r="D19448" s="85">
        <v>19444</v>
      </c>
      <c r="E19448" s="86" t="s">
        <v>22714</v>
      </c>
      <c r="F19448" s="85" t="s">
        <v>55</v>
      </c>
      <c r="G19448" s="86" t="s">
        <v>22715</v>
      </c>
      <c r="H19448" s="85" t="s">
        <v>1</v>
      </c>
      <c r="I19448" s="85">
        <v>-1</v>
      </c>
      <c r="J19448" s="88">
        <v>0.49619553829900409</v>
      </c>
      <c r="K19448" s="146">
        <v>0.34009104397106249</v>
      </c>
      <c r="L19448" s="147">
        <v>1.613734655279814E-9</v>
      </c>
      <c r="M19448" s="147">
        <v>2.1359689937817311E-2</v>
      </c>
      <c r="N19448" s="87">
        <v>2.4014085888130108</v>
      </c>
      <c r="O19448" s="88">
        <v>0.46360594853358961</v>
      </c>
      <c r="P19448" s="89">
        <v>193.055838433036</v>
      </c>
    </row>
    <row r="19449" spans="1:16">
      <c r="A19449" s="75" t="s">
        <v>31149</v>
      </c>
      <c r="B19449" s="85">
        <v>19445</v>
      </c>
      <c r="C19449" s="85">
        <v>19993</v>
      </c>
      <c r="D19449" s="85">
        <v>19445</v>
      </c>
      <c r="E19449" s="86" t="s">
        <v>31150</v>
      </c>
      <c r="F19449" s="85" t="s">
        <v>32</v>
      </c>
      <c r="G19449" s="86" t="s">
        <v>22715</v>
      </c>
      <c r="H19449" s="85" t="s">
        <v>1</v>
      </c>
      <c r="I19449" s="85">
        <v>-1</v>
      </c>
      <c r="J19449" s="88">
        <v>5.6607780784623642E-3</v>
      </c>
      <c r="K19449" s="146">
        <v>6.7425636997321828E-3</v>
      </c>
      <c r="L19449" s="147">
        <v>3.4762451217051893E-11</v>
      </c>
      <c r="M19449" s="147">
        <v>1.461453947998472E-3</v>
      </c>
      <c r="N19449" s="87">
        <v>0.15415624564912081</v>
      </c>
      <c r="O19449" s="88">
        <v>4.2610832732488408E-3</v>
      </c>
      <c r="P19449" s="89">
        <v>27.641327507077509</v>
      </c>
    </row>
    <row r="19450" spans="1:16">
      <c r="A19450" s="75" t="s">
        <v>31151</v>
      </c>
      <c r="B19450" s="85">
        <v>19446</v>
      </c>
      <c r="C19450" s="85">
        <v>19994</v>
      </c>
      <c r="D19450" s="85">
        <v>19446</v>
      </c>
      <c r="E19450" s="86" t="s">
        <v>31150</v>
      </c>
      <c r="F19450" s="85" t="s">
        <v>38</v>
      </c>
      <c r="G19450" s="86" t="s">
        <v>22715</v>
      </c>
      <c r="H19450" s="85" t="s">
        <v>1</v>
      </c>
      <c r="I19450" s="85">
        <v>-1</v>
      </c>
      <c r="J19450" s="88">
        <v>0.50959571985577079</v>
      </c>
      <c r="K19450" s="146">
        <v>0.34709663582086869</v>
      </c>
      <c r="L19450" s="147">
        <v>1.6500054691833569E-9</v>
      </c>
      <c r="M19450" s="147">
        <v>2.1589205367141279E-2</v>
      </c>
      <c r="N19450" s="87">
        <v>2.4256662069640229</v>
      </c>
      <c r="O19450" s="88">
        <v>0.47641408675491148</v>
      </c>
      <c r="P19450" s="89">
        <v>196.40545982260022</v>
      </c>
    </row>
    <row r="19451" spans="1:16">
      <c r="A19451" s="75" t="s">
        <v>31152</v>
      </c>
      <c r="B19451" s="85">
        <v>19447</v>
      </c>
      <c r="C19451" s="85">
        <v>19995</v>
      </c>
      <c r="D19451" s="85">
        <v>19447</v>
      </c>
      <c r="E19451" s="86" t="s">
        <v>31153</v>
      </c>
      <c r="F19451" s="85" t="s">
        <v>32</v>
      </c>
      <c r="G19451" s="86" t="s">
        <v>22715</v>
      </c>
      <c r="H19451" s="85" t="s">
        <v>1</v>
      </c>
      <c r="I19451" s="85">
        <v>-1</v>
      </c>
      <c r="J19451" s="88">
        <v>4.1433747630440609E-2</v>
      </c>
      <c r="K19451" s="146">
        <v>3.9555371646880021E-2</v>
      </c>
      <c r="L19451" s="147">
        <v>1.7396238623931091E-10</v>
      </c>
      <c r="M19451" s="147">
        <v>2.05788985653547E-3</v>
      </c>
      <c r="N19451" s="87">
        <v>0.2301928570399856</v>
      </c>
      <c r="O19451" s="88">
        <v>1.343663360921243E-2</v>
      </c>
      <c r="P19451" s="89">
        <v>58.371201356949243</v>
      </c>
    </row>
    <row r="19452" spans="1:16">
      <c r="A19452" s="75" t="s">
        <v>31154</v>
      </c>
      <c r="B19452" s="85">
        <v>19448</v>
      </c>
      <c r="C19452" s="85">
        <v>19996</v>
      </c>
      <c r="D19452" s="85">
        <v>19448</v>
      </c>
      <c r="E19452" s="86" t="s">
        <v>31153</v>
      </c>
      <c r="F19452" s="85" t="s">
        <v>38</v>
      </c>
      <c r="G19452" s="86" t="s">
        <v>22715</v>
      </c>
      <c r="H19452" s="85" t="s">
        <v>1</v>
      </c>
      <c r="I19452" s="85">
        <v>-1</v>
      </c>
      <c r="J19452" s="88">
        <v>0.43555381443699248</v>
      </c>
      <c r="K19452" s="146">
        <v>0.29863592784043796</v>
      </c>
      <c r="L19452" s="147">
        <v>1.4143697252833119E-9</v>
      </c>
      <c r="M19452" s="147">
        <v>1.85337922015541E-2</v>
      </c>
      <c r="N19452" s="87">
        <v>2.0951106146444078</v>
      </c>
      <c r="O19452" s="88">
        <v>0.40709459479873189</v>
      </c>
      <c r="P19452" s="89">
        <v>194.30696973860063</v>
      </c>
    </row>
    <row r="19453" spans="1:16">
      <c r="A19453" s="75" t="s">
        <v>22716</v>
      </c>
      <c r="B19453" s="85">
        <v>19449</v>
      </c>
      <c r="C19453" s="85">
        <v>13769</v>
      </c>
      <c r="D19453" s="85">
        <v>19449</v>
      </c>
      <c r="E19453" s="86" t="s">
        <v>22717</v>
      </c>
      <c r="F19453" s="85" t="s">
        <v>55</v>
      </c>
      <c r="G19453" s="86" t="s">
        <v>22718</v>
      </c>
      <c r="H19453" s="85" t="s">
        <v>1</v>
      </c>
      <c r="I19453" s="85">
        <v>-1</v>
      </c>
      <c r="J19453" s="88">
        <v>0.51323391991191836</v>
      </c>
      <c r="K19453" s="146">
        <v>0.35123994460986957</v>
      </c>
      <c r="L19453" s="147">
        <v>1.66780452069036E-9</v>
      </c>
      <c r="M19453" s="147">
        <v>2.20514656082661E-2</v>
      </c>
      <c r="N19453" s="87">
        <v>2.4769848840111668</v>
      </c>
      <c r="O19453" s="88">
        <v>0.47973709726714392</v>
      </c>
      <c r="P19453" s="89">
        <v>193.67784614424849</v>
      </c>
    </row>
    <row r="19454" spans="1:16">
      <c r="A19454" s="75" t="s">
        <v>31155</v>
      </c>
      <c r="B19454" s="85">
        <v>19450</v>
      </c>
      <c r="C19454" s="85">
        <v>19997</v>
      </c>
      <c r="D19454" s="85">
        <v>19450</v>
      </c>
      <c r="E19454" s="86" t="s">
        <v>31156</v>
      </c>
      <c r="F19454" s="85" t="s">
        <v>32</v>
      </c>
      <c r="G19454" s="86" t="s">
        <v>22718</v>
      </c>
      <c r="H19454" s="85" t="s">
        <v>1</v>
      </c>
      <c r="I19454" s="85">
        <v>-1</v>
      </c>
      <c r="J19454" s="88">
        <v>1.0973373395636601</v>
      </c>
      <c r="K19454" s="146">
        <v>0.63282465185864101</v>
      </c>
      <c r="L19454" s="147">
        <v>3.2393872018377681E-9</v>
      </c>
      <c r="M19454" s="147">
        <v>8.7811504011157896E-3</v>
      </c>
      <c r="N19454" s="87">
        <v>1.101922460870379</v>
      </c>
      <c r="O19454" s="88">
        <v>1.0879353799685789</v>
      </c>
      <c r="P19454" s="89">
        <v>987.30665595948369</v>
      </c>
    </row>
    <row r="19455" spans="1:16">
      <c r="A19455" s="75" t="s">
        <v>31157</v>
      </c>
      <c r="B19455" s="85">
        <v>19451</v>
      </c>
      <c r="C19455" s="85">
        <v>19998</v>
      </c>
      <c r="D19455" s="85">
        <v>19451</v>
      </c>
      <c r="E19455" s="86" t="s">
        <v>31156</v>
      </c>
      <c r="F19455" s="85" t="s">
        <v>38</v>
      </c>
      <c r="G19455" s="86" t="s">
        <v>22718</v>
      </c>
      <c r="H19455" s="85" t="s">
        <v>1</v>
      </c>
      <c r="I19455" s="85">
        <v>-1</v>
      </c>
      <c r="J19455" s="88">
        <v>0.50959571985577079</v>
      </c>
      <c r="K19455" s="146">
        <v>0.34709663582086869</v>
      </c>
      <c r="L19455" s="147">
        <v>1.6500054691833569E-9</v>
      </c>
      <c r="M19455" s="147">
        <v>2.1589205367141279E-2</v>
      </c>
      <c r="N19455" s="87">
        <v>2.4256662069640229</v>
      </c>
      <c r="O19455" s="88">
        <v>0.47641408675491148</v>
      </c>
      <c r="P19455" s="89">
        <v>196.40545982260022</v>
      </c>
    </row>
    <row r="19456" spans="1:16">
      <c r="A19456" s="75" t="s">
        <v>22719</v>
      </c>
      <c r="B19456" s="85">
        <v>19452</v>
      </c>
      <c r="C19456" s="85">
        <v>13770</v>
      </c>
      <c r="D19456" s="85">
        <v>19452</v>
      </c>
      <c r="E19456" s="86" t="s">
        <v>22720</v>
      </c>
      <c r="F19456" s="85" t="s">
        <v>55</v>
      </c>
      <c r="G19456" s="86" t="s">
        <v>22721</v>
      </c>
      <c r="H19456" s="85" t="s">
        <v>1</v>
      </c>
      <c r="I19456" s="85">
        <v>-1</v>
      </c>
      <c r="J19456" s="88">
        <v>0.51305293378226546</v>
      </c>
      <c r="K19456" s="146">
        <v>0.3511519589950659</v>
      </c>
      <c r="L19456" s="147">
        <v>1.667315094659111E-9</v>
      </c>
      <c r="M19456" s="147">
        <v>2.205540965479777E-2</v>
      </c>
      <c r="N19456" s="87">
        <v>2.4773925108479098</v>
      </c>
      <c r="O19456" s="88">
        <v>0.47954878854720978</v>
      </c>
      <c r="P19456" s="89">
        <v>193.56996779774713</v>
      </c>
    </row>
    <row r="19457" spans="1:16">
      <c r="A19457" s="75" t="s">
        <v>31158</v>
      </c>
      <c r="B19457" s="85">
        <v>19453</v>
      </c>
      <c r="C19457" s="85">
        <v>19999</v>
      </c>
      <c r="D19457" s="85">
        <v>19453</v>
      </c>
      <c r="E19457" s="86" t="s">
        <v>31159</v>
      </c>
      <c r="F19457" s="85" t="s">
        <v>32</v>
      </c>
      <c r="G19457" s="86" t="s">
        <v>22721</v>
      </c>
      <c r="H19457" s="85" t="s">
        <v>1</v>
      </c>
      <c r="I19457" s="85">
        <v>-1</v>
      </c>
      <c r="J19457" s="88">
        <v>1.1556302480947229</v>
      </c>
      <c r="K19457" s="146">
        <v>0.68139369310775222</v>
      </c>
      <c r="L19457" s="147">
        <v>3.4506282457164588E-9</v>
      </c>
      <c r="M19457" s="147">
        <v>1.5639042281315841E-2</v>
      </c>
      <c r="N19457" s="87">
        <v>1.8555786064879061</v>
      </c>
      <c r="O19457" s="88">
        <v>1.140444981957158</v>
      </c>
      <c r="P19457" s="89">
        <v>614.60343311227496</v>
      </c>
    </row>
    <row r="19458" spans="1:16">
      <c r="A19458" s="75" t="s">
        <v>31160</v>
      </c>
      <c r="B19458" s="85">
        <v>19454</v>
      </c>
      <c r="C19458" s="85">
        <v>20000</v>
      </c>
      <c r="D19458" s="85">
        <v>19454</v>
      </c>
      <c r="E19458" s="86" t="s">
        <v>31159</v>
      </c>
      <c r="F19458" s="85" t="s">
        <v>38</v>
      </c>
      <c r="G19458" s="86" t="s">
        <v>22721</v>
      </c>
      <c r="H19458" s="85" t="s">
        <v>1</v>
      </c>
      <c r="I19458" s="85">
        <v>-1</v>
      </c>
      <c r="J19458" s="88">
        <v>0.50959571985577079</v>
      </c>
      <c r="K19458" s="146">
        <v>0.34709663582086869</v>
      </c>
      <c r="L19458" s="147">
        <v>1.6500054691833569E-9</v>
      </c>
      <c r="M19458" s="147">
        <v>2.1589205367141279E-2</v>
      </c>
      <c r="N19458" s="87">
        <v>2.4256662069640229</v>
      </c>
      <c r="O19458" s="88">
        <v>0.47641408675491148</v>
      </c>
      <c r="P19458" s="89">
        <v>196.40545982260022</v>
      </c>
    </row>
    <row r="19459" spans="1:16">
      <c r="A19459" s="75" t="s">
        <v>22722</v>
      </c>
      <c r="B19459" s="85">
        <v>19455</v>
      </c>
      <c r="C19459" s="85">
        <v>13771</v>
      </c>
      <c r="D19459" s="85">
        <v>19455</v>
      </c>
      <c r="E19459" s="86" t="s">
        <v>22723</v>
      </c>
      <c r="F19459" s="85" t="s">
        <v>32</v>
      </c>
      <c r="G19459" s="86" t="s">
        <v>22724</v>
      </c>
      <c r="H19459" s="85" t="s">
        <v>1</v>
      </c>
      <c r="I19459" s="85">
        <v>-1</v>
      </c>
      <c r="J19459" s="88">
        <v>3.1778628161712978</v>
      </c>
      <c r="K19459" s="146">
        <v>2.0232357616737371</v>
      </c>
      <c r="L19459" s="147">
        <v>9.1313835210730935E-9</v>
      </c>
      <c r="M19459" s="147">
        <v>2.5541667918222901E-3</v>
      </c>
      <c r="N19459" s="87">
        <v>0.3125629420005086</v>
      </c>
      <c r="O19459" s="88">
        <v>3.1673221809446739</v>
      </c>
      <c r="P19459" s="89">
        <v>10133.389968346022</v>
      </c>
    </row>
    <row r="19460" spans="1:16">
      <c r="A19460" s="75" t="s">
        <v>22725</v>
      </c>
      <c r="B19460" s="85">
        <v>19456</v>
      </c>
      <c r="C19460" s="85">
        <v>13772</v>
      </c>
      <c r="D19460" s="85">
        <v>19456</v>
      </c>
      <c r="E19460" s="86" t="s">
        <v>22723</v>
      </c>
      <c r="F19460" s="85" t="s">
        <v>38</v>
      </c>
      <c r="G19460" s="86" t="s">
        <v>22724</v>
      </c>
      <c r="H19460" s="85" t="s">
        <v>1</v>
      </c>
      <c r="I19460" s="85">
        <v>-1</v>
      </c>
      <c r="J19460" s="88">
        <v>3.1837092137291858</v>
      </c>
      <c r="K19460" s="146">
        <v>1.9392923394758006</v>
      </c>
      <c r="L19460" s="147">
        <v>9.1426202372452655E-9</v>
      </c>
      <c r="M19460" s="147">
        <v>2.9184068270900611E-3</v>
      </c>
      <c r="N19460" s="87">
        <v>0.37441672193541597</v>
      </c>
      <c r="O19460" s="88">
        <v>3.1732145089784898</v>
      </c>
      <c r="P19460" s="89">
        <v>8475.087577754728</v>
      </c>
    </row>
    <row r="19461" spans="1:16">
      <c r="A19461" s="75" t="s">
        <v>31194</v>
      </c>
      <c r="B19461" s="85">
        <v>19457</v>
      </c>
      <c r="C19461" s="85">
        <v>20029</v>
      </c>
      <c r="D19461" s="85">
        <v>19457</v>
      </c>
      <c r="E19461" s="86" t="s">
        <v>31195</v>
      </c>
      <c r="F19461" s="85" t="s">
        <v>32</v>
      </c>
      <c r="G19461" s="86" t="s">
        <v>22724</v>
      </c>
      <c r="H19461" s="85" t="s">
        <v>1</v>
      </c>
      <c r="I19461" s="85">
        <v>-1</v>
      </c>
      <c r="J19461" s="88">
        <v>3.1454960981340978</v>
      </c>
      <c r="K19461" s="146">
        <v>1.6810989581389253</v>
      </c>
      <c r="L19461" s="147">
        <v>8.9426619574740401E-9</v>
      </c>
      <c r="M19461" s="147">
        <v>1.168768194298333E-3</v>
      </c>
      <c r="N19461" s="87">
        <v>0.14965023976706071</v>
      </c>
      <c r="O19461" s="88">
        <v>3.1418305674483742</v>
      </c>
      <c r="P19461" s="89">
        <v>20994.490702713316</v>
      </c>
    </row>
    <row r="19462" spans="1:16">
      <c r="A19462" s="75" t="s">
        <v>31198</v>
      </c>
      <c r="B19462" s="85">
        <v>19458</v>
      </c>
      <c r="C19462" s="85">
        <v>20032</v>
      </c>
      <c r="D19462" s="85">
        <v>19458</v>
      </c>
      <c r="E19462" s="86" t="s">
        <v>31195</v>
      </c>
      <c r="F19462" s="85" t="s">
        <v>38</v>
      </c>
      <c r="G19462" s="86" t="s">
        <v>22724</v>
      </c>
      <c r="H19462" s="85" t="s">
        <v>1</v>
      </c>
      <c r="I19462" s="85">
        <v>-1</v>
      </c>
      <c r="J19462" s="88">
        <v>3.180250668106833</v>
      </c>
      <c r="K19462" s="146">
        <v>1.9352289794269764</v>
      </c>
      <c r="L19462" s="147">
        <v>9.125292418202726E-9</v>
      </c>
      <c r="M19462" s="147">
        <v>2.452911205517487E-3</v>
      </c>
      <c r="N19462" s="87">
        <v>0.32271693236960008</v>
      </c>
      <c r="O19462" s="88">
        <v>3.1700757088760581</v>
      </c>
      <c r="P19462" s="89">
        <v>9823.0845391324092</v>
      </c>
    </row>
    <row r="19463" spans="1:16">
      <c r="A19463" s="75" t="s">
        <v>31202</v>
      </c>
      <c r="B19463" s="85">
        <v>19459</v>
      </c>
      <c r="C19463" s="85">
        <v>20035</v>
      </c>
      <c r="D19463" s="85">
        <v>19459</v>
      </c>
      <c r="E19463" s="86" t="s">
        <v>31200</v>
      </c>
      <c r="F19463" s="85" t="s">
        <v>32</v>
      </c>
      <c r="G19463" s="86" t="s">
        <v>22724</v>
      </c>
      <c r="H19463" s="85" t="s">
        <v>1</v>
      </c>
      <c r="I19463" s="85">
        <v>-1</v>
      </c>
      <c r="J19463" s="88">
        <v>3.1739751384139092</v>
      </c>
      <c r="K19463" s="146">
        <v>2.0190018826756058</v>
      </c>
      <c r="L19463" s="147">
        <v>9.1125428320807692E-9</v>
      </c>
      <c r="M19463" s="147">
        <v>1.9976749088808391E-3</v>
      </c>
      <c r="N19463" s="87">
        <v>0.25221096471917498</v>
      </c>
      <c r="O19463" s="88">
        <v>3.1638389293712321</v>
      </c>
      <c r="P19463" s="89">
        <v>12544.414684325948</v>
      </c>
    </row>
    <row r="19464" spans="1:16">
      <c r="A19464" s="75" t="s">
        <v>22726</v>
      </c>
      <c r="B19464" s="85">
        <v>19460</v>
      </c>
      <c r="C19464" s="85">
        <v>13773</v>
      </c>
      <c r="D19464" s="85">
        <v>19460</v>
      </c>
      <c r="E19464" s="86" t="s">
        <v>22727</v>
      </c>
      <c r="F19464" s="85" t="s">
        <v>32</v>
      </c>
      <c r="G19464" s="86" t="s">
        <v>22728</v>
      </c>
      <c r="H19464" s="85" t="s">
        <v>1</v>
      </c>
      <c r="I19464" s="85">
        <v>-1</v>
      </c>
      <c r="J19464" s="88">
        <v>0.22121149063660939</v>
      </c>
      <c r="K19464" s="146">
        <v>0.17839941561356071</v>
      </c>
      <c r="L19464" s="147">
        <v>7.4407377790632468E-10</v>
      </c>
      <c r="M19464" s="147">
        <v>2.7179018927603799E-3</v>
      </c>
      <c r="N19464" s="87">
        <v>0.31943838839293442</v>
      </c>
      <c r="O19464" s="88">
        <v>0.1954647187972641</v>
      </c>
      <c r="P19464" s="89">
        <v>611.90115496333851</v>
      </c>
    </row>
    <row r="19465" spans="1:16">
      <c r="A19465" s="75" t="s">
        <v>22729</v>
      </c>
      <c r="B19465" s="85">
        <v>19461</v>
      </c>
      <c r="C19465" s="85">
        <v>13774</v>
      </c>
      <c r="D19465" s="85">
        <v>19461</v>
      </c>
      <c r="E19465" s="86" t="s">
        <v>22727</v>
      </c>
      <c r="F19465" s="85" t="s">
        <v>38</v>
      </c>
      <c r="G19465" s="86" t="s">
        <v>22728</v>
      </c>
      <c r="H19465" s="85" t="s">
        <v>1</v>
      </c>
      <c r="I19465" s="85">
        <v>-1</v>
      </c>
      <c r="J19465" s="88">
        <v>0.15614375635503061</v>
      </c>
      <c r="K19465" s="146">
        <v>0.47590155391122407</v>
      </c>
      <c r="L19465" s="147">
        <v>7.4142241408288988E-10</v>
      </c>
      <c r="M19465" s="147">
        <v>2.0661437201412768E-3</v>
      </c>
      <c r="N19465" s="87">
        <v>0.23110916646757901</v>
      </c>
      <c r="O19465" s="88">
        <v>5.247475978506673E-2</v>
      </c>
      <c r="P19465" s="89">
        <v>227.05615959386066</v>
      </c>
    </row>
    <row r="19466" spans="1:16">
      <c r="A19466" s="75" t="s">
        <v>31203</v>
      </c>
      <c r="B19466" s="85">
        <v>19462</v>
      </c>
      <c r="C19466" s="85">
        <v>20036</v>
      </c>
      <c r="D19466" s="85">
        <v>19462</v>
      </c>
      <c r="E19466" s="86" t="s">
        <v>31204</v>
      </c>
      <c r="F19466" s="85" t="s">
        <v>32</v>
      </c>
      <c r="G19466" s="86" t="s">
        <v>22728</v>
      </c>
      <c r="H19466" s="85" t="s">
        <v>1</v>
      </c>
      <c r="I19466" s="85">
        <v>-1</v>
      </c>
      <c r="J19466" s="88">
        <v>0.21732381287922031</v>
      </c>
      <c r="K19466" s="146">
        <v>0.17416553661542744</v>
      </c>
      <c r="L19466" s="147">
        <v>7.2523308891401184E-10</v>
      </c>
      <c r="M19466" s="147">
        <v>2.1614100098189312E-3</v>
      </c>
      <c r="N19466" s="87">
        <v>0.25908641111160102</v>
      </c>
      <c r="O19466" s="88">
        <v>0.19198146722382009</v>
      </c>
      <c r="P19466" s="89">
        <v>740.99396568168299</v>
      </c>
    </row>
    <row r="19467" spans="1:16">
      <c r="A19467" s="75" t="s">
        <v>31205</v>
      </c>
      <c r="B19467" s="85">
        <v>19463</v>
      </c>
      <c r="C19467" s="85">
        <v>20037</v>
      </c>
      <c r="D19467" s="85">
        <v>19463</v>
      </c>
      <c r="E19467" s="86" t="s">
        <v>31204</v>
      </c>
      <c r="F19467" s="85" t="s">
        <v>38</v>
      </c>
      <c r="G19467" s="86" t="s">
        <v>22728</v>
      </c>
      <c r="H19467" s="85" t="s">
        <v>1</v>
      </c>
      <c r="I19467" s="85">
        <v>-1</v>
      </c>
      <c r="J19467" s="88">
        <v>0.15268521073267799</v>
      </c>
      <c r="K19467" s="146">
        <v>0.47183819386239978</v>
      </c>
      <c r="L19467" s="147">
        <v>7.2409459504032632E-10</v>
      </c>
      <c r="M19467" s="147">
        <v>1.6006480985687091E-3</v>
      </c>
      <c r="N19467" s="87">
        <v>0.17940937690176401</v>
      </c>
      <c r="O19467" s="88">
        <v>4.9335959682635343E-2</v>
      </c>
      <c r="P19467" s="89">
        <v>274.99097613860704</v>
      </c>
    </row>
    <row r="19468" spans="1:16">
      <c r="A19468" s="75" t="s">
        <v>3028</v>
      </c>
      <c r="B19468" s="85">
        <v>19464</v>
      </c>
      <c r="C19468" s="85">
        <v>1595</v>
      </c>
      <c r="D19468" s="85">
        <v>19464</v>
      </c>
      <c r="E19468" s="86" t="s">
        <v>3010</v>
      </c>
      <c r="F19468" s="85" t="s">
        <v>232</v>
      </c>
      <c r="G19468" s="86" t="s">
        <v>3029</v>
      </c>
      <c r="H19468" s="85" t="s">
        <v>1</v>
      </c>
      <c r="I19468" s="85">
        <v>-1</v>
      </c>
      <c r="J19468" s="88">
        <v>0</v>
      </c>
      <c r="K19468" s="146">
        <v>0</v>
      </c>
      <c r="L19468" s="147">
        <v>0</v>
      </c>
      <c r="M19468" s="147">
        <v>0</v>
      </c>
      <c r="N19468" s="87">
        <v>0</v>
      </c>
      <c r="O19468" s="88">
        <v>0</v>
      </c>
      <c r="P19468" s="89" t="e">
        <v>#DIV/0!</v>
      </c>
    </row>
    <row r="19469" spans="1:16">
      <c r="A19469" s="75" t="s">
        <v>3093</v>
      </c>
      <c r="B19469" s="85">
        <v>19465</v>
      </c>
      <c r="C19469" s="85">
        <v>1650</v>
      </c>
      <c r="D19469" s="85">
        <v>19465</v>
      </c>
      <c r="E19469" s="86" t="s">
        <v>3010</v>
      </c>
      <c r="F19469" s="85" t="s">
        <v>38</v>
      </c>
      <c r="G19469" s="86" t="s">
        <v>3029</v>
      </c>
      <c r="H19469" s="85" t="s">
        <v>1</v>
      </c>
      <c r="I19469" s="85">
        <v>-1</v>
      </c>
      <c r="J19469" s="88">
        <v>0</v>
      </c>
      <c r="K19469" s="146">
        <v>0</v>
      </c>
      <c r="L19469" s="147">
        <v>0</v>
      </c>
      <c r="M19469" s="147">
        <v>0</v>
      </c>
      <c r="N19469" s="87">
        <v>0</v>
      </c>
      <c r="O19469" s="88">
        <v>0</v>
      </c>
      <c r="P19469" s="89" t="e">
        <v>#DIV/0!</v>
      </c>
    </row>
    <row r="19470" spans="1:16">
      <c r="A19470" s="75" t="s">
        <v>22730</v>
      </c>
      <c r="B19470" s="85">
        <v>19466</v>
      </c>
      <c r="C19470" s="85">
        <v>13775</v>
      </c>
      <c r="D19470" s="85">
        <v>19466</v>
      </c>
      <c r="E19470" s="86" t="s">
        <v>22731</v>
      </c>
      <c r="F19470" s="85" t="s">
        <v>55</v>
      </c>
      <c r="G19470" s="86" t="s">
        <v>3029</v>
      </c>
      <c r="H19470" s="85" t="s">
        <v>1</v>
      </c>
      <c r="I19470" s="85">
        <v>-1</v>
      </c>
      <c r="J19470" s="88">
        <v>0.1147289562273299</v>
      </c>
      <c r="K19470" s="146">
        <v>0.12587589393034262</v>
      </c>
      <c r="L19470" s="147">
        <v>5.5825478258487717E-10</v>
      </c>
      <c r="M19470" s="147">
        <v>1.6149365325826441E-2</v>
      </c>
      <c r="N19470" s="87">
        <v>1.7554109425591551</v>
      </c>
      <c r="O19470" s="88">
        <v>0.1039821302797086</v>
      </c>
      <c r="P19470" s="89">
        <v>59.235206844567415</v>
      </c>
    </row>
    <row r="19471" spans="1:16">
      <c r="A19471" s="75" t="s">
        <v>22732</v>
      </c>
      <c r="B19471" s="85">
        <v>19467</v>
      </c>
      <c r="C19471" s="85">
        <v>13776</v>
      </c>
      <c r="D19471" s="85">
        <v>19467</v>
      </c>
      <c r="E19471" s="86" t="s">
        <v>22733</v>
      </c>
      <c r="F19471" s="85" t="s">
        <v>55</v>
      </c>
      <c r="G19471" s="86" t="s">
        <v>22734</v>
      </c>
      <c r="H19471" s="85" t="s">
        <v>1</v>
      </c>
      <c r="I19471" s="85">
        <v>-1</v>
      </c>
      <c r="J19471" s="88">
        <v>0.39202757132632421</v>
      </c>
      <c r="K19471" s="146">
        <v>1.7914340154857697</v>
      </c>
      <c r="L19471" s="147">
        <v>1.8517221459497179E-9</v>
      </c>
      <c r="M19471" s="147">
        <v>2.115436662133598E-2</v>
      </c>
      <c r="N19471" s="87">
        <v>2.8790255783151051</v>
      </c>
      <c r="O19471" s="88">
        <v>0.37090639313719792</v>
      </c>
      <c r="P19471" s="89">
        <v>128.83053069443858</v>
      </c>
    </row>
    <row r="19472" spans="1:16">
      <c r="A19472" s="75" t="s">
        <v>31206</v>
      </c>
      <c r="B19472" s="85">
        <v>19468</v>
      </c>
      <c r="C19472" s="85">
        <v>20038</v>
      </c>
      <c r="D19472" s="85">
        <v>19468</v>
      </c>
      <c r="E19472" s="86" t="s">
        <v>31207</v>
      </c>
      <c r="F19472" s="85" t="s">
        <v>32</v>
      </c>
      <c r="G19472" s="86" t="s">
        <v>22734</v>
      </c>
      <c r="H19472" s="85" t="s">
        <v>1</v>
      </c>
      <c r="I19472" s="85">
        <v>-1</v>
      </c>
      <c r="J19472" s="88">
        <v>0.27857336228769231</v>
      </c>
      <c r="K19472" s="146">
        <v>1.6446036341855066</v>
      </c>
      <c r="L19472" s="147">
        <v>1.292480100113956E-9</v>
      </c>
      <c r="M19472" s="147">
        <v>1.001027394085811E-2</v>
      </c>
      <c r="N19472" s="87">
        <v>1.505964928704925</v>
      </c>
      <c r="O19472" s="88">
        <v>0.26849003055746729</v>
      </c>
      <c r="P19472" s="89">
        <v>178.2843846093806</v>
      </c>
    </row>
    <row r="19473" spans="1:16">
      <c r="A19473" s="75" t="s">
        <v>31208</v>
      </c>
      <c r="B19473" s="85">
        <v>19469</v>
      </c>
      <c r="C19473" s="85">
        <v>20039</v>
      </c>
      <c r="D19473" s="85">
        <v>19469</v>
      </c>
      <c r="E19473" s="86" t="s">
        <v>31207</v>
      </c>
      <c r="F19473" s="85" t="s">
        <v>38</v>
      </c>
      <c r="G19473" s="86" t="s">
        <v>22734</v>
      </c>
      <c r="H19473" s="85" t="s">
        <v>1</v>
      </c>
      <c r="I19473" s="85">
        <v>-1</v>
      </c>
      <c r="J19473" s="88">
        <v>0.3549341434545229</v>
      </c>
      <c r="K19473" s="146">
        <v>1.7448879554213907</v>
      </c>
      <c r="L19473" s="147">
        <v>1.6555795448549089E-9</v>
      </c>
      <c r="M19473" s="147">
        <v>1.615423608454547E-2</v>
      </c>
      <c r="N19473" s="87">
        <v>2.327320590541369</v>
      </c>
      <c r="O19473" s="88">
        <v>0.33725333608413521</v>
      </c>
      <c r="P19473" s="89">
        <v>144.91056258204853</v>
      </c>
    </row>
    <row r="19474" spans="1:16">
      <c r="A19474" s="75" t="s">
        <v>22735</v>
      </c>
      <c r="B19474" s="85">
        <v>19470</v>
      </c>
      <c r="C19474" s="85">
        <v>13777</v>
      </c>
      <c r="D19474" s="85">
        <v>19470</v>
      </c>
      <c r="E19474" s="86" t="s">
        <v>22736</v>
      </c>
      <c r="F19474" s="85" t="s">
        <v>6130</v>
      </c>
      <c r="G19474" s="86" t="s">
        <v>86</v>
      </c>
      <c r="H19474" s="85" t="s">
        <v>1</v>
      </c>
      <c r="I19474" s="85">
        <v>-1</v>
      </c>
      <c r="J19474" s="88">
        <v>2.6126917370382259E-2</v>
      </c>
      <c r="K19474" s="146">
        <v>4.7731832236888892E-2</v>
      </c>
      <c r="L19474" s="147">
        <v>1.426638201305683E-10</v>
      </c>
      <c r="M19474" s="147">
        <v>2.076525489457881E-3</v>
      </c>
      <c r="N19474" s="87">
        <v>0.22138985894248389</v>
      </c>
      <c r="O19474" s="88">
        <v>1.301716143048934E-2</v>
      </c>
      <c r="P19474" s="89">
        <v>58.797460248037559</v>
      </c>
    </row>
    <row r="19475" spans="1:16">
      <c r="A19475" s="75" t="s">
        <v>22737</v>
      </c>
      <c r="B19475" s="85">
        <v>19471</v>
      </c>
      <c r="C19475" s="85">
        <v>13778</v>
      </c>
      <c r="D19475" s="85">
        <v>19471</v>
      </c>
      <c r="E19475" s="86" t="s">
        <v>22736</v>
      </c>
      <c r="F19475" s="85" t="s">
        <v>931</v>
      </c>
      <c r="G19475" s="86" t="s">
        <v>86</v>
      </c>
      <c r="H19475" s="85" t="s">
        <v>1</v>
      </c>
      <c r="I19475" s="85">
        <v>-1</v>
      </c>
      <c r="J19475" s="88">
        <v>2.7949451748198011E-2</v>
      </c>
      <c r="K19475" s="146">
        <v>6.9254143563608178E-2</v>
      </c>
      <c r="L19475" s="147">
        <v>1.543658688182345E-10</v>
      </c>
      <c r="M19475" s="147">
        <v>4.6938984950658869E-3</v>
      </c>
      <c r="N19475" s="87">
        <v>0.50841566670810789</v>
      </c>
      <c r="O19475" s="88">
        <v>2.4563959153379038E-2</v>
      </c>
      <c r="P19475" s="89">
        <v>48.314717192776286</v>
      </c>
    </row>
    <row r="19476" spans="1:16">
      <c r="A19476" s="75" t="s">
        <v>22738</v>
      </c>
      <c r="B19476" s="85">
        <v>19472</v>
      </c>
      <c r="C19476" s="85">
        <v>13779</v>
      </c>
      <c r="D19476" s="85">
        <v>19472</v>
      </c>
      <c r="E19476" s="86" t="s">
        <v>22736</v>
      </c>
      <c r="F19476" s="85" t="s">
        <v>4586</v>
      </c>
      <c r="G19476" s="86" t="s">
        <v>86</v>
      </c>
      <c r="H19476" s="85" t="s">
        <v>1</v>
      </c>
      <c r="I19476" s="85">
        <v>-1</v>
      </c>
      <c r="J19476" s="88">
        <v>3.0239426120509259E-2</v>
      </c>
      <c r="K19476" s="146">
        <v>5.5789579346858034E-2</v>
      </c>
      <c r="L19476" s="147">
        <v>1.6142798751041199E-10</v>
      </c>
      <c r="M19476" s="147">
        <v>1.8477746335115719E-3</v>
      </c>
      <c r="N19476" s="87">
        <v>0.19698538054104731</v>
      </c>
      <c r="O19476" s="88">
        <v>1.1727483507353229E-2</v>
      </c>
      <c r="P19476" s="89">
        <v>59.5347912375126</v>
      </c>
    </row>
    <row r="19477" spans="1:16">
      <c r="A19477" s="75" t="s">
        <v>22739</v>
      </c>
      <c r="B19477" s="85">
        <v>19473</v>
      </c>
      <c r="C19477" s="85">
        <v>13780</v>
      </c>
      <c r="D19477" s="85">
        <v>19473</v>
      </c>
      <c r="E19477" s="86" t="s">
        <v>22736</v>
      </c>
      <c r="F19477" s="85" t="s">
        <v>2872</v>
      </c>
      <c r="G19477" s="86" t="s">
        <v>86</v>
      </c>
      <c r="H19477" s="85" t="s">
        <v>1</v>
      </c>
      <c r="I19477" s="85">
        <v>-1</v>
      </c>
      <c r="J19477" s="88">
        <v>4.009609871413581E-2</v>
      </c>
      <c r="K19477" s="146">
        <v>8.2838168762826458E-2</v>
      </c>
      <c r="L19477" s="147">
        <v>2.1260812253957629E-10</v>
      </c>
      <c r="M19477" s="147">
        <v>6.4513714466838843E-3</v>
      </c>
      <c r="N19477" s="87">
        <v>0.69742919518662005</v>
      </c>
      <c r="O19477" s="88">
        <v>3.5539416548846348E-2</v>
      </c>
      <c r="P19477" s="89">
        <v>50.95774136518132</v>
      </c>
    </row>
    <row r="19478" spans="1:16">
      <c r="A19478" s="75" t="s">
        <v>22740</v>
      </c>
      <c r="B19478" s="85">
        <v>19474</v>
      </c>
      <c r="C19478" s="85">
        <v>13781</v>
      </c>
      <c r="D19478" s="85">
        <v>19474</v>
      </c>
      <c r="E19478" s="86" t="s">
        <v>22736</v>
      </c>
      <c r="F19478" s="85" t="s">
        <v>4407</v>
      </c>
      <c r="G19478" s="86" t="s">
        <v>86</v>
      </c>
      <c r="H19478" s="85" t="s">
        <v>1</v>
      </c>
      <c r="I19478" s="85">
        <v>-1</v>
      </c>
      <c r="J19478" s="88">
        <v>1.5365987657925869E-2</v>
      </c>
      <c r="K19478" s="146">
        <v>8.0179741029549875E-2</v>
      </c>
      <c r="L19478" s="147">
        <v>9.252984625681283E-11</v>
      </c>
      <c r="M19478" s="147">
        <v>1.426141065030925E-3</v>
      </c>
      <c r="N19478" s="87">
        <v>0.15125904710542401</v>
      </c>
      <c r="O19478" s="88">
        <v>8.9367219130267288E-3</v>
      </c>
      <c r="P19478" s="89">
        <v>59.082230676741226</v>
      </c>
    </row>
    <row r="19479" spans="1:16">
      <c r="A19479" s="75" t="s">
        <v>22741</v>
      </c>
      <c r="B19479" s="85">
        <v>19475</v>
      </c>
      <c r="C19479" s="85">
        <v>13782</v>
      </c>
      <c r="D19479" s="85">
        <v>19475</v>
      </c>
      <c r="E19479" s="86" t="s">
        <v>22736</v>
      </c>
      <c r="F19479" s="85" t="s">
        <v>232</v>
      </c>
      <c r="G19479" s="86" t="s">
        <v>86</v>
      </c>
      <c r="H19479" s="85" t="s">
        <v>1</v>
      </c>
      <c r="I19479" s="85">
        <v>-1</v>
      </c>
      <c r="J19479" s="88">
        <v>1.9255888218643519E-2</v>
      </c>
      <c r="K19479" s="146">
        <v>4.1216743417086039E-2</v>
      </c>
      <c r="L19479" s="147">
        <v>1.156760708114471E-10</v>
      </c>
      <c r="M19479" s="147">
        <v>1.8665199461843399E-3</v>
      </c>
      <c r="N19479" s="87">
        <v>0.20171102516074971</v>
      </c>
      <c r="O19479" s="88">
        <v>1.226731850002003E-2</v>
      </c>
      <c r="P19479" s="89">
        <v>60.816301390783309</v>
      </c>
    </row>
    <row r="19480" spans="1:16">
      <c r="A19480" s="75" t="s">
        <v>22742</v>
      </c>
      <c r="B19480" s="85">
        <v>19476</v>
      </c>
      <c r="C19480" s="85">
        <v>13783</v>
      </c>
      <c r="D19480" s="85">
        <v>19476</v>
      </c>
      <c r="E19480" s="86" t="s">
        <v>22736</v>
      </c>
      <c r="F19480" s="85" t="s">
        <v>32</v>
      </c>
      <c r="G19480" s="86" t="s">
        <v>86</v>
      </c>
      <c r="H19480" s="85" t="s">
        <v>1</v>
      </c>
      <c r="I19480" s="85">
        <v>-1</v>
      </c>
      <c r="J19480" s="88">
        <v>2.2966776868176279E-2</v>
      </c>
      <c r="K19480" s="146">
        <v>6.226792177688277E-2</v>
      </c>
      <c r="L19480" s="147">
        <v>1.284303134628186E-10</v>
      </c>
      <c r="M19480" s="147">
        <v>4.0140098200791901E-3</v>
      </c>
      <c r="N19480" s="87">
        <v>0.431529847889219</v>
      </c>
      <c r="O19480" s="88">
        <v>1.9420978547397789E-2</v>
      </c>
      <c r="P19480" s="89">
        <v>45.004948423367182</v>
      </c>
    </row>
    <row r="19481" spans="1:16">
      <c r="A19481" s="75" t="s">
        <v>22743</v>
      </c>
      <c r="B19481" s="85">
        <v>19477</v>
      </c>
      <c r="C19481" s="85">
        <v>13784</v>
      </c>
      <c r="D19481" s="85">
        <v>19477</v>
      </c>
      <c r="E19481" s="86" t="s">
        <v>22736</v>
      </c>
      <c r="F19481" s="85" t="s">
        <v>235</v>
      </c>
      <c r="G19481" s="86" t="s">
        <v>86</v>
      </c>
      <c r="H19481" s="85" t="s">
        <v>1</v>
      </c>
      <c r="I19481" s="85">
        <v>-1</v>
      </c>
      <c r="J19481" s="88">
        <v>2.505463300258429E-2</v>
      </c>
      <c r="K19481" s="146">
        <v>4.5669146184473194E-2</v>
      </c>
      <c r="L19481" s="147">
        <v>1.3833519940091129E-10</v>
      </c>
      <c r="M19481" s="147">
        <v>2.1534212590376199E-3</v>
      </c>
      <c r="N19481" s="87">
        <v>0.23116255218054721</v>
      </c>
      <c r="O19481" s="88">
        <v>1.4009260880765E-2</v>
      </c>
      <c r="P19481" s="89">
        <v>60.603504973518397</v>
      </c>
    </row>
    <row r="19482" spans="1:16">
      <c r="A19482" s="75" t="s">
        <v>22744</v>
      </c>
      <c r="B19482" s="85">
        <v>19478</v>
      </c>
      <c r="C19482" s="85">
        <v>13785</v>
      </c>
      <c r="D19482" s="85">
        <v>19478</v>
      </c>
      <c r="E19482" s="86" t="s">
        <v>22736</v>
      </c>
      <c r="F19482" s="85" t="s">
        <v>5038</v>
      </c>
      <c r="G19482" s="86" t="s">
        <v>86</v>
      </c>
      <c r="H19482" s="85" t="s">
        <v>1</v>
      </c>
      <c r="I19482" s="85">
        <v>-1</v>
      </c>
      <c r="J19482" s="88">
        <v>1.069090961898703E-2</v>
      </c>
      <c r="K19482" s="146">
        <v>3.2177157260587161E-2</v>
      </c>
      <c r="L19482" s="147">
        <v>7.0540944786215396E-11</v>
      </c>
      <c r="M19482" s="147">
        <v>1.10185313630282E-3</v>
      </c>
      <c r="N19482" s="87">
        <v>0.1164041003147042</v>
      </c>
      <c r="O19482" s="88">
        <v>7.2903517191903293E-3</v>
      </c>
      <c r="P19482" s="89">
        <v>62.629681424284072</v>
      </c>
    </row>
    <row r="19483" spans="1:16">
      <c r="A19483" s="75" t="s">
        <v>22745</v>
      </c>
      <c r="B19483" s="85">
        <v>19479</v>
      </c>
      <c r="C19483" s="85">
        <v>13786</v>
      </c>
      <c r="D19483" s="85">
        <v>19479</v>
      </c>
      <c r="E19483" s="86" t="s">
        <v>22736</v>
      </c>
      <c r="F19483" s="85" t="s">
        <v>4366</v>
      </c>
      <c r="G19483" s="86" t="s">
        <v>86</v>
      </c>
      <c r="H19483" s="85" t="s">
        <v>1</v>
      </c>
      <c r="I19483" s="85">
        <v>-1</v>
      </c>
      <c r="J19483" s="88">
        <v>1.8428653336524371E-2</v>
      </c>
      <c r="K19483" s="146">
        <v>7.9892411665833787E-2</v>
      </c>
      <c r="L19483" s="147">
        <v>1.079864957993744E-10</v>
      </c>
      <c r="M19483" s="147">
        <v>2.4414369915505001E-3</v>
      </c>
      <c r="N19483" s="87">
        <v>0.26155871353493448</v>
      </c>
      <c r="O19483" s="88">
        <v>1.43141238828876E-2</v>
      </c>
      <c r="P19483" s="89">
        <v>54.726235992806131</v>
      </c>
    </row>
    <row r="19484" spans="1:16">
      <c r="A19484" s="75" t="s">
        <v>22746</v>
      </c>
      <c r="B19484" s="85">
        <v>19480</v>
      </c>
      <c r="C19484" s="85">
        <v>13787</v>
      </c>
      <c r="D19484" s="85">
        <v>19480</v>
      </c>
      <c r="E19484" s="86" t="s">
        <v>22736</v>
      </c>
      <c r="F19484" s="85" t="s">
        <v>429</v>
      </c>
      <c r="G19484" s="86" t="s">
        <v>86</v>
      </c>
      <c r="H19484" s="85" t="s">
        <v>1</v>
      </c>
      <c r="I19484" s="85">
        <v>-1</v>
      </c>
      <c r="J19484" s="88">
        <v>2.9873197006399121E-2</v>
      </c>
      <c r="K19484" s="146">
        <v>7.1960717667473667E-2</v>
      </c>
      <c r="L19484" s="147">
        <v>1.6316471569155941E-10</v>
      </c>
      <c r="M19484" s="147">
        <v>4.9830908401801207E-3</v>
      </c>
      <c r="N19484" s="87">
        <v>0.53970776848296442</v>
      </c>
      <c r="O19484" s="88">
        <v>2.6398430356611199E-2</v>
      </c>
      <c r="P19484" s="89">
        <v>48.912452067927667</v>
      </c>
    </row>
    <row r="19485" spans="1:16">
      <c r="A19485" s="75" t="s">
        <v>22747</v>
      </c>
      <c r="B19485" s="85">
        <v>19481</v>
      </c>
      <c r="C19485" s="85">
        <v>13788</v>
      </c>
      <c r="D19485" s="85">
        <v>19481</v>
      </c>
      <c r="E19485" s="86" t="s">
        <v>22736</v>
      </c>
      <c r="F19485" s="85" t="s">
        <v>1055</v>
      </c>
      <c r="G19485" s="86" t="s">
        <v>86</v>
      </c>
      <c r="H19485" s="85" t="s">
        <v>1</v>
      </c>
      <c r="I19485" s="85">
        <v>-1</v>
      </c>
      <c r="J19485" s="88">
        <v>2.5783646291108211E-2</v>
      </c>
      <c r="K19485" s="146">
        <v>6.7436674399956972E-2</v>
      </c>
      <c r="L19485" s="147">
        <v>1.4354185281175161E-10</v>
      </c>
      <c r="M19485" s="147">
        <v>4.3938907706600151E-3</v>
      </c>
      <c r="N19485" s="87">
        <v>0.4763570495666945</v>
      </c>
      <c r="O19485" s="88">
        <v>2.271200515281643E-2</v>
      </c>
      <c r="P19485" s="89">
        <v>47.67853267517674</v>
      </c>
    </row>
    <row r="19486" spans="1:16">
      <c r="A19486" s="75" t="s">
        <v>22748</v>
      </c>
      <c r="B19486" s="85">
        <v>19482</v>
      </c>
      <c r="C19486" s="85">
        <v>13789</v>
      </c>
      <c r="D19486" s="85">
        <v>19482</v>
      </c>
      <c r="E19486" s="86" t="s">
        <v>22736</v>
      </c>
      <c r="F19486" s="85" t="s">
        <v>4489</v>
      </c>
      <c r="G19486" s="86" t="s">
        <v>86</v>
      </c>
      <c r="H19486" s="85" t="s">
        <v>1</v>
      </c>
      <c r="I19486" s="85">
        <v>-1</v>
      </c>
      <c r="J19486" s="88">
        <v>2.9266278611044149E-2</v>
      </c>
      <c r="K19486" s="146">
        <v>6.3728598451717647E-2</v>
      </c>
      <c r="L19486" s="147">
        <v>1.6094110460149369E-10</v>
      </c>
      <c r="M19486" s="147">
        <v>3.9425141275466506E-3</v>
      </c>
      <c r="N19486" s="87">
        <v>0.42636070170455848</v>
      </c>
      <c r="O19486" s="88">
        <v>2.101241733613125E-2</v>
      </c>
      <c r="P19486" s="89">
        <v>49.283194375384888</v>
      </c>
    </row>
    <row r="19487" spans="1:16">
      <c r="A19487" s="75" t="s">
        <v>22749</v>
      </c>
      <c r="B19487" s="85">
        <v>19483</v>
      </c>
      <c r="C19487" s="85">
        <v>13790</v>
      </c>
      <c r="D19487" s="85">
        <v>19483</v>
      </c>
      <c r="E19487" s="86" t="s">
        <v>22736</v>
      </c>
      <c r="F19487" s="85" t="s">
        <v>965</v>
      </c>
      <c r="G19487" s="86" t="s">
        <v>86</v>
      </c>
      <c r="H19487" s="85" t="s">
        <v>1</v>
      </c>
      <c r="I19487" s="85">
        <v>-1</v>
      </c>
      <c r="J19487" s="88">
        <v>2.8863747748673771E-2</v>
      </c>
      <c r="K19487" s="146">
        <v>6.2442683057983742E-2</v>
      </c>
      <c r="L19487" s="147">
        <v>1.6245422783549769E-10</v>
      </c>
      <c r="M19487" s="147">
        <v>4.380544228074836E-3</v>
      </c>
      <c r="N19487" s="87">
        <v>0.47118654579116082</v>
      </c>
      <c r="O19487" s="88">
        <v>2.37531111471538E-2</v>
      </c>
      <c r="P19487" s="89">
        <v>50.411267807467596</v>
      </c>
    </row>
    <row r="19488" spans="1:16">
      <c r="A19488" s="75" t="s">
        <v>22750</v>
      </c>
      <c r="B19488" s="85">
        <v>19484</v>
      </c>
      <c r="C19488" s="85">
        <v>13791</v>
      </c>
      <c r="D19488" s="85">
        <v>19484</v>
      </c>
      <c r="E19488" s="86" t="s">
        <v>22736</v>
      </c>
      <c r="F19488" s="85" t="s">
        <v>4492</v>
      </c>
      <c r="G19488" s="86" t="s">
        <v>86</v>
      </c>
      <c r="H19488" s="85" t="s">
        <v>1</v>
      </c>
      <c r="I19488" s="85">
        <v>-1</v>
      </c>
      <c r="J19488" s="88">
        <v>3.4637371397944518E-2</v>
      </c>
      <c r="K19488" s="146">
        <v>7.6595312193775481E-2</v>
      </c>
      <c r="L19488" s="147">
        <v>1.8659557470984819E-10</v>
      </c>
      <c r="M19488" s="147">
        <v>5.6612924441850248E-3</v>
      </c>
      <c r="N19488" s="87">
        <v>0.61241049234207157</v>
      </c>
      <c r="O19488" s="88">
        <v>3.0575060009633989E-2</v>
      </c>
      <c r="P19488" s="89">
        <v>49.925761220556957</v>
      </c>
    </row>
    <row r="19489" spans="1:16">
      <c r="A19489" s="75" t="s">
        <v>22751</v>
      </c>
      <c r="B19489" s="85">
        <v>19485</v>
      </c>
      <c r="C19489" s="85">
        <v>13792</v>
      </c>
      <c r="D19489" s="85">
        <v>19485</v>
      </c>
      <c r="E19489" s="86" t="s">
        <v>22736</v>
      </c>
      <c r="F19489" s="85" t="s">
        <v>1084</v>
      </c>
      <c r="G19489" s="86" t="s">
        <v>86</v>
      </c>
      <c r="H19489" s="85" t="s">
        <v>1</v>
      </c>
      <c r="I19489" s="85">
        <v>-1</v>
      </c>
      <c r="J19489" s="88">
        <v>2.8170780716431459E-2</v>
      </c>
      <c r="K19489" s="146">
        <v>6.6408464609668372E-2</v>
      </c>
      <c r="L19489" s="147">
        <v>1.582488769990781E-10</v>
      </c>
      <c r="M19489" s="147">
        <v>4.6780819908374092E-3</v>
      </c>
      <c r="N19489" s="87">
        <v>0.50566251065044532</v>
      </c>
      <c r="O19489" s="88">
        <v>2.4109305237586101E-2</v>
      </c>
      <c r="P19489" s="89">
        <v>47.678648762341005</v>
      </c>
    </row>
    <row r="19490" spans="1:16">
      <c r="A19490" s="75" t="s">
        <v>22752</v>
      </c>
      <c r="B19490" s="85">
        <v>19486</v>
      </c>
      <c r="C19490" s="85">
        <v>13793</v>
      </c>
      <c r="D19490" s="85">
        <v>19486</v>
      </c>
      <c r="E19490" s="86" t="s">
        <v>22736</v>
      </c>
      <c r="F19490" s="85" t="s">
        <v>4370</v>
      </c>
      <c r="G19490" s="86" t="s">
        <v>86</v>
      </c>
      <c r="H19490" s="85" t="s">
        <v>1</v>
      </c>
      <c r="I19490" s="85">
        <v>-1</v>
      </c>
      <c r="J19490" s="88">
        <v>2.7868904453945461E-2</v>
      </c>
      <c r="K19490" s="146">
        <v>6.6410536962929381E-2</v>
      </c>
      <c r="L19490" s="147">
        <v>1.565142424080639E-10</v>
      </c>
      <c r="M19490" s="147">
        <v>4.6435313875398164E-3</v>
      </c>
      <c r="N19490" s="87">
        <v>0.50206104998008838</v>
      </c>
      <c r="O19490" s="88">
        <v>2.3926935673037341E-2</v>
      </c>
      <c r="P19490" s="89">
        <v>47.657422685918931</v>
      </c>
    </row>
    <row r="19491" spans="1:16">
      <c r="A19491" s="75" t="s">
        <v>22753</v>
      </c>
      <c r="B19491" s="85">
        <v>19487</v>
      </c>
      <c r="C19491" s="85">
        <v>13794</v>
      </c>
      <c r="D19491" s="85">
        <v>19487</v>
      </c>
      <c r="E19491" s="86" t="s">
        <v>22736</v>
      </c>
      <c r="F19491" s="85" t="s">
        <v>4627</v>
      </c>
      <c r="G19491" s="86" t="s">
        <v>86</v>
      </c>
      <c r="H19491" s="85" t="s">
        <v>1</v>
      </c>
      <c r="I19491" s="85">
        <v>-1</v>
      </c>
      <c r="J19491" s="88">
        <v>1.4770612995580889E-2</v>
      </c>
      <c r="K19491" s="146">
        <v>4.7051551868231331E-2</v>
      </c>
      <c r="L19491" s="147">
        <v>9.8282502552397396E-11</v>
      </c>
      <c r="M19491" s="147">
        <v>2.4960617916708581E-3</v>
      </c>
      <c r="N19491" s="87">
        <v>0.26905719587046328</v>
      </c>
      <c r="O19491" s="88">
        <v>1.009527192794089E-2</v>
      </c>
      <c r="P19491" s="89">
        <v>37.520914076578812</v>
      </c>
    </row>
    <row r="19492" spans="1:16">
      <c r="A19492" s="75" t="s">
        <v>22754</v>
      </c>
      <c r="B19492" s="85">
        <v>19488</v>
      </c>
      <c r="C19492" s="85">
        <v>13795</v>
      </c>
      <c r="D19492" s="85">
        <v>19488</v>
      </c>
      <c r="E19492" s="86" t="s">
        <v>22736</v>
      </c>
      <c r="F19492" s="85" t="s">
        <v>4496</v>
      </c>
      <c r="G19492" s="86" t="s">
        <v>86</v>
      </c>
      <c r="H19492" s="85" t="s">
        <v>1</v>
      </c>
      <c r="I19492" s="85">
        <v>-1</v>
      </c>
      <c r="J19492" s="88">
        <v>2.4502429117974001E-2</v>
      </c>
      <c r="K19492" s="146">
        <v>4.9353605939332953E-2</v>
      </c>
      <c r="L19492" s="147">
        <v>1.3911471747067469E-10</v>
      </c>
      <c r="M19492" s="147">
        <v>3.1371777816411061E-3</v>
      </c>
      <c r="N19492" s="87">
        <v>0.33559762805241489</v>
      </c>
      <c r="O19492" s="88">
        <v>1.8254173297898E-2</v>
      </c>
      <c r="P19492" s="89">
        <v>54.393034312647153</v>
      </c>
    </row>
    <row r="19493" spans="1:16">
      <c r="A19493" s="75" t="s">
        <v>22755</v>
      </c>
      <c r="B19493" s="85">
        <v>19489</v>
      </c>
      <c r="C19493" s="85">
        <v>13796</v>
      </c>
      <c r="D19493" s="85">
        <v>19489</v>
      </c>
      <c r="E19493" s="86" t="s">
        <v>22736</v>
      </c>
      <c r="F19493" s="85" t="s">
        <v>4372</v>
      </c>
      <c r="G19493" s="86" t="s">
        <v>86</v>
      </c>
      <c r="H19493" s="85" t="s">
        <v>1</v>
      </c>
      <c r="I19493" s="85">
        <v>-1</v>
      </c>
      <c r="J19493" s="88">
        <v>2.1147192299282889E-2</v>
      </c>
      <c r="K19493" s="146">
        <v>7.174603619581478E-2</v>
      </c>
      <c r="L19493" s="147">
        <v>1.22910597144278E-10</v>
      </c>
      <c r="M19493" s="147">
        <v>2.7647797598069771E-3</v>
      </c>
      <c r="N19493" s="87">
        <v>0.29709920224554021</v>
      </c>
      <c r="O19493" s="88">
        <v>1.495477783497914E-2</v>
      </c>
      <c r="P19493" s="89">
        <v>50.335974388176361</v>
      </c>
    </row>
    <row r="19494" spans="1:16">
      <c r="A19494" s="75" t="s">
        <v>22756</v>
      </c>
      <c r="B19494" s="85">
        <v>19490</v>
      </c>
      <c r="C19494" s="85">
        <v>13797</v>
      </c>
      <c r="D19494" s="85">
        <v>19490</v>
      </c>
      <c r="E19494" s="86" t="s">
        <v>22736</v>
      </c>
      <c r="F19494" s="85" t="s">
        <v>4498</v>
      </c>
      <c r="G19494" s="86" t="s">
        <v>86</v>
      </c>
      <c r="H19494" s="85" t="s">
        <v>1</v>
      </c>
      <c r="I19494" s="85">
        <v>-1</v>
      </c>
      <c r="J19494" s="88">
        <v>2.6747331893036661E-2</v>
      </c>
      <c r="K19494" s="146">
        <v>5.7486374563026847E-2</v>
      </c>
      <c r="L19494" s="147">
        <v>1.5043307224907371E-10</v>
      </c>
      <c r="M19494" s="147">
        <v>3.6043867187768252E-3</v>
      </c>
      <c r="N19494" s="87">
        <v>0.38936756137241058</v>
      </c>
      <c r="O19494" s="88">
        <v>1.9014784759792219E-2</v>
      </c>
      <c r="P19494" s="89">
        <v>48.835051108958531</v>
      </c>
    </row>
    <row r="19495" spans="1:16">
      <c r="A19495" s="75" t="s">
        <v>22757</v>
      </c>
      <c r="B19495" s="85">
        <v>19491</v>
      </c>
      <c r="C19495" s="85">
        <v>13798</v>
      </c>
      <c r="D19495" s="85">
        <v>19491</v>
      </c>
      <c r="E19495" s="86" t="s">
        <v>22736</v>
      </c>
      <c r="F19495" s="85" t="s">
        <v>238</v>
      </c>
      <c r="G19495" s="86" t="s">
        <v>86</v>
      </c>
      <c r="H19495" s="85" t="s">
        <v>1</v>
      </c>
      <c r="I19495" s="85">
        <v>-1</v>
      </c>
      <c r="J19495" s="88">
        <v>6.8978028191422791E-2</v>
      </c>
      <c r="K19495" s="146">
        <v>8.7061152126792746E-2</v>
      </c>
      <c r="L19495" s="147">
        <v>3.35869081275627E-10</v>
      </c>
      <c r="M19495" s="147">
        <v>1.8014066875335279E-3</v>
      </c>
      <c r="N19495" s="87">
        <v>0.19467613889908089</v>
      </c>
      <c r="O19495" s="88">
        <v>1.163448219680242E-2</v>
      </c>
      <c r="P19495" s="89">
        <v>59.763267663910653</v>
      </c>
    </row>
    <row r="19496" spans="1:16">
      <c r="A19496" s="75" t="s">
        <v>22758</v>
      </c>
      <c r="B19496" s="85">
        <v>19492</v>
      </c>
      <c r="C19496" s="85">
        <v>13799</v>
      </c>
      <c r="D19496" s="85">
        <v>19492</v>
      </c>
      <c r="E19496" s="86" t="s">
        <v>22736</v>
      </c>
      <c r="F19496" s="85" t="s">
        <v>3901</v>
      </c>
      <c r="G19496" s="86" t="s">
        <v>86</v>
      </c>
      <c r="H19496" s="85" t="s">
        <v>1</v>
      </c>
      <c r="I19496" s="85">
        <v>-1</v>
      </c>
      <c r="J19496" s="88">
        <v>1.75305692111297E-2</v>
      </c>
      <c r="K19496" s="146">
        <v>4.0733836142099404E-2</v>
      </c>
      <c r="L19496" s="147">
        <v>1.0384891656620051E-10</v>
      </c>
      <c r="M19496" s="147">
        <v>2.2650060468309761E-3</v>
      </c>
      <c r="N19496" s="87">
        <v>0.24133932955237511</v>
      </c>
      <c r="O19496" s="88">
        <v>1.413775659492094E-2</v>
      </c>
      <c r="P19496" s="89">
        <v>58.580408842367262</v>
      </c>
    </row>
    <row r="19497" spans="1:16">
      <c r="A19497" s="75" t="s">
        <v>22759</v>
      </c>
      <c r="B19497" s="85">
        <v>19493</v>
      </c>
      <c r="C19497" s="85">
        <v>13800</v>
      </c>
      <c r="D19497" s="85">
        <v>19493</v>
      </c>
      <c r="E19497" s="86" t="s">
        <v>22736</v>
      </c>
      <c r="F19497" s="85" t="s">
        <v>1068</v>
      </c>
      <c r="G19497" s="86" t="s">
        <v>86</v>
      </c>
      <c r="H19497" s="85" t="s">
        <v>1</v>
      </c>
      <c r="I19497" s="85">
        <v>-1</v>
      </c>
      <c r="J19497" s="88">
        <v>2.672835171903391E-2</v>
      </c>
      <c r="K19497" s="146">
        <v>6.3130559140762904E-2</v>
      </c>
      <c r="L19497" s="147">
        <v>1.5275174339973901E-10</v>
      </c>
      <c r="M19497" s="147">
        <v>4.4230022554421506E-3</v>
      </c>
      <c r="N19497" s="87">
        <v>0.47766938847886531</v>
      </c>
      <c r="O19497" s="88">
        <v>2.2344906364037471E-2</v>
      </c>
      <c r="P19497" s="89">
        <v>46.77902101952705</v>
      </c>
    </row>
    <row r="19498" spans="1:16">
      <c r="A19498" s="75" t="s">
        <v>22760</v>
      </c>
      <c r="B19498" s="85">
        <v>19494</v>
      </c>
      <c r="C19498" s="85">
        <v>13801</v>
      </c>
      <c r="D19498" s="85">
        <v>19494</v>
      </c>
      <c r="E19498" s="86" t="s">
        <v>22736</v>
      </c>
      <c r="F19498" s="85" t="s">
        <v>4381</v>
      </c>
      <c r="G19498" s="86" t="s">
        <v>86</v>
      </c>
      <c r="H19498" s="85" t="s">
        <v>1</v>
      </c>
      <c r="I19498" s="85">
        <v>-1</v>
      </c>
      <c r="J19498" s="88">
        <v>3.3398718598381803E-2</v>
      </c>
      <c r="K19498" s="146">
        <v>6.7657352165212278E-2</v>
      </c>
      <c r="L19498" s="147">
        <v>1.83887776716541E-10</v>
      </c>
      <c r="M19498" s="147">
        <v>4.8516910306836327E-3</v>
      </c>
      <c r="N19498" s="87">
        <v>0.52297134920435784</v>
      </c>
      <c r="O19498" s="88">
        <v>2.5994888725583209E-2</v>
      </c>
      <c r="P19498" s="89">
        <v>49.706143109238226</v>
      </c>
    </row>
    <row r="19499" spans="1:16">
      <c r="A19499" s="75" t="s">
        <v>22761</v>
      </c>
      <c r="B19499" s="85">
        <v>19495</v>
      </c>
      <c r="C19499" s="85">
        <v>13802</v>
      </c>
      <c r="D19499" s="85">
        <v>19495</v>
      </c>
      <c r="E19499" s="86" t="s">
        <v>22736</v>
      </c>
      <c r="F19499" s="85" t="s">
        <v>4641</v>
      </c>
      <c r="G19499" s="86" t="s">
        <v>86</v>
      </c>
      <c r="H19499" s="85" t="s">
        <v>1</v>
      </c>
      <c r="I19499" s="85">
        <v>-1</v>
      </c>
      <c r="J19499" s="88">
        <v>2.5668874150649851E-2</v>
      </c>
      <c r="K19499" s="146">
        <v>6.3713931189138429E-2</v>
      </c>
      <c r="L19499" s="147">
        <v>1.4298631822747549E-10</v>
      </c>
      <c r="M19499" s="147">
        <v>4.0629806413733172E-3</v>
      </c>
      <c r="N19499" s="87">
        <v>0.43861723812298398</v>
      </c>
      <c r="O19499" s="88">
        <v>2.2326822972794921E-2</v>
      </c>
      <c r="P19499" s="89">
        <v>50.902748529310422</v>
      </c>
    </row>
    <row r="19500" spans="1:16">
      <c r="A19500" s="75" t="s">
        <v>22762</v>
      </c>
      <c r="B19500" s="85">
        <v>19496</v>
      </c>
      <c r="C19500" s="85">
        <v>13803</v>
      </c>
      <c r="D19500" s="85">
        <v>19496</v>
      </c>
      <c r="E19500" s="86" t="s">
        <v>22736</v>
      </c>
      <c r="F19500" s="85" t="s">
        <v>4383</v>
      </c>
      <c r="G19500" s="86" t="s">
        <v>86</v>
      </c>
      <c r="H19500" s="85" t="s">
        <v>1</v>
      </c>
      <c r="I19500" s="85">
        <v>-1</v>
      </c>
      <c r="J19500" s="88">
        <v>2.130091218047141E-2</v>
      </c>
      <c r="K19500" s="146">
        <v>5.030486831732673E-2</v>
      </c>
      <c r="L19500" s="147">
        <v>1.2784982257319459E-10</v>
      </c>
      <c r="M19500" s="147">
        <v>2.7772269630578282E-3</v>
      </c>
      <c r="N19500" s="87">
        <v>0.29903576444954272</v>
      </c>
      <c r="O19500" s="88">
        <v>1.28938471873726E-2</v>
      </c>
      <c r="P19500" s="89">
        <v>43.118077234364456</v>
      </c>
    </row>
    <row r="19501" spans="1:16">
      <c r="A19501" s="75" t="s">
        <v>22763</v>
      </c>
      <c r="B19501" s="85">
        <v>19497</v>
      </c>
      <c r="C19501" s="85">
        <v>13804</v>
      </c>
      <c r="D19501" s="85">
        <v>19497</v>
      </c>
      <c r="E19501" s="86" t="s">
        <v>22736</v>
      </c>
      <c r="F19501" s="85" t="s">
        <v>6286</v>
      </c>
      <c r="G19501" s="86" t="s">
        <v>86</v>
      </c>
      <c r="H19501" s="85" t="s">
        <v>1</v>
      </c>
      <c r="I19501" s="85">
        <v>-1</v>
      </c>
      <c r="J19501" s="88">
        <v>2.5753691996230749E-2</v>
      </c>
      <c r="K19501" s="146">
        <v>4.547180686500555E-2</v>
      </c>
      <c r="L19501" s="147">
        <v>1.4126834137944469E-10</v>
      </c>
      <c r="M19501" s="147">
        <v>1.874123790183323E-3</v>
      </c>
      <c r="N19501" s="87">
        <v>0.19971647833593559</v>
      </c>
      <c r="O19501" s="88">
        <v>1.190524153407637E-2</v>
      </c>
      <c r="P19501" s="89">
        <v>59.61071231213586</v>
      </c>
    </row>
    <row r="19502" spans="1:16">
      <c r="A19502" s="75" t="s">
        <v>22764</v>
      </c>
      <c r="B19502" s="85">
        <v>19498</v>
      </c>
      <c r="C19502" s="85">
        <v>13805</v>
      </c>
      <c r="D19502" s="85">
        <v>19498</v>
      </c>
      <c r="E19502" s="86" t="s">
        <v>22736</v>
      </c>
      <c r="F19502" s="85" t="s">
        <v>4711</v>
      </c>
      <c r="G19502" s="86" t="s">
        <v>86</v>
      </c>
      <c r="H19502" s="85" t="s">
        <v>1</v>
      </c>
      <c r="I19502" s="85">
        <v>-1</v>
      </c>
      <c r="J19502" s="88">
        <v>2.993292285601876E-2</v>
      </c>
      <c r="K19502" s="146">
        <v>8.4614533012906237E-2</v>
      </c>
      <c r="L19502" s="147">
        <v>1.6028518178489449E-10</v>
      </c>
      <c r="M19502" s="147">
        <v>1.836324667230849E-3</v>
      </c>
      <c r="N19502" s="87">
        <v>0.19579858818780541</v>
      </c>
      <c r="O19502" s="88">
        <v>1.165023915995666E-2</v>
      </c>
      <c r="P19502" s="89">
        <v>59.501139756850677</v>
      </c>
    </row>
    <row r="19503" spans="1:16">
      <c r="A19503" s="75" t="s">
        <v>22765</v>
      </c>
      <c r="B19503" s="85">
        <v>19499</v>
      </c>
      <c r="C19503" s="85">
        <v>13806</v>
      </c>
      <c r="D19503" s="85">
        <v>19499</v>
      </c>
      <c r="E19503" s="86" t="s">
        <v>22736</v>
      </c>
      <c r="F19503" s="85" t="s">
        <v>5075</v>
      </c>
      <c r="G19503" s="86" t="s">
        <v>86</v>
      </c>
      <c r="H19503" s="85" t="s">
        <v>1</v>
      </c>
      <c r="I19503" s="85">
        <v>-1</v>
      </c>
      <c r="J19503" s="88">
        <v>1.7788471562117311E-2</v>
      </c>
      <c r="K19503" s="146">
        <v>8.5792746598419803E-2</v>
      </c>
      <c r="L19503" s="147">
        <v>1.05015459176748E-10</v>
      </c>
      <c r="M19503" s="147">
        <v>2.0934069534291528E-3</v>
      </c>
      <c r="N19503" s="87">
        <v>0.22252029092586029</v>
      </c>
      <c r="O19503" s="88">
        <v>1.335717919517302E-2</v>
      </c>
      <c r="P19503" s="89">
        <v>60.026791892085875</v>
      </c>
    </row>
    <row r="19504" spans="1:16">
      <c r="A19504" s="75" t="s">
        <v>22766</v>
      </c>
      <c r="B19504" s="85">
        <v>19500</v>
      </c>
      <c r="C19504" s="85">
        <v>13807</v>
      </c>
      <c r="D19504" s="85">
        <v>19500</v>
      </c>
      <c r="E19504" s="86" t="s">
        <v>22736</v>
      </c>
      <c r="F19504" s="85" t="s">
        <v>2124</v>
      </c>
      <c r="G19504" s="86" t="s">
        <v>86</v>
      </c>
      <c r="H19504" s="85" t="s">
        <v>1</v>
      </c>
      <c r="I19504" s="85">
        <v>-1</v>
      </c>
      <c r="J19504" s="88">
        <v>2.958493124256455E-2</v>
      </c>
      <c r="K19504" s="146">
        <v>7.1362055017000756E-2</v>
      </c>
      <c r="L19504" s="147">
        <v>1.6173007187540029E-10</v>
      </c>
      <c r="M19504" s="147">
        <v>4.9116525241599696E-3</v>
      </c>
      <c r="N19504" s="87">
        <v>0.53184613613621323</v>
      </c>
      <c r="O19504" s="88">
        <v>2.6112031040849599E-2</v>
      </c>
      <c r="P19504" s="89">
        <v>49.096964829997262</v>
      </c>
    </row>
    <row r="19505" spans="1:16">
      <c r="A19505" s="75" t="s">
        <v>22767</v>
      </c>
      <c r="B19505" s="85">
        <v>19501</v>
      </c>
      <c r="C19505" s="85">
        <v>13808</v>
      </c>
      <c r="D19505" s="85">
        <v>19501</v>
      </c>
      <c r="E19505" s="86" t="s">
        <v>22736</v>
      </c>
      <c r="F19505" s="85" t="s">
        <v>4253</v>
      </c>
      <c r="G19505" s="86" t="s">
        <v>86</v>
      </c>
      <c r="H19505" s="85" t="s">
        <v>1</v>
      </c>
      <c r="I19505" s="85">
        <v>-1</v>
      </c>
      <c r="J19505" s="88">
        <v>3.6082039870000068E-2</v>
      </c>
      <c r="K19505" s="146">
        <v>7.6585722698036846E-2</v>
      </c>
      <c r="L19505" s="147">
        <v>1.9313972282312621E-10</v>
      </c>
      <c r="M19505" s="147">
        <v>5.7890869793131173E-3</v>
      </c>
      <c r="N19505" s="87">
        <v>0.62579585836632845</v>
      </c>
      <c r="O19505" s="88">
        <v>3.1836517174110547E-2</v>
      </c>
      <c r="P19505" s="89">
        <v>50.873646331283453</v>
      </c>
    </row>
    <row r="19506" spans="1:16">
      <c r="A19506" s="75" t="s">
        <v>22768</v>
      </c>
      <c r="B19506" s="85">
        <v>19502</v>
      </c>
      <c r="C19506" s="85">
        <v>13809</v>
      </c>
      <c r="D19506" s="85">
        <v>19502</v>
      </c>
      <c r="E19506" s="86" t="s">
        <v>22736</v>
      </c>
      <c r="F19506" s="85" t="s">
        <v>240</v>
      </c>
      <c r="G19506" s="86" t="s">
        <v>86</v>
      </c>
      <c r="H19506" s="85" t="s">
        <v>1</v>
      </c>
      <c r="I19506" s="85">
        <v>-1</v>
      </c>
      <c r="J19506" s="88">
        <v>2.7264646381453931E-2</v>
      </c>
      <c r="K19506" s="146">
        <v>8.3877491468468748E-2</v>
      </c>
      <c r="L19506" s="147">
        <v>1.487293376172146E-10</v>
      </c>
      <c r="M19506" s="147">
        <v>2.086146195590262E-3</v>
      </c>
      <c r="N19506" s="87">
        <v>0.22418947218081731</v>
      </c>
      <c r="O19506" s="88">
        <v>1.355540641123466E-2</v>
      </c>
      <c r="P19506" s="89">
        <v>60.464063184473318</v>
      </c>
    </row>
    <row r="19507" spans="1:16">
      <c r="A19507" s="75" t="s">
        <v>22769</v>
      </c>
      <c r="B19507" s="85">
        <v>19503</v>
      </c>
      <c r="C19507" s="85">
        <v>13810</v>
      </c>
      <c r="D19507" s="85">
        <v>19503</v>
      </c>
      <c r="E19507" s="86" t="s">
        <v>22736</v>
      </c>
      <c r="F19507" s="85" t="s">
        <v>4389</v>
      </c>
      <c r="G19507" s="86" t="s">
        <v>86</v>
      </c>
      <c r="H19507" s="85" t="s">
        <v>1</v>
      </c>
      <c r="I19507" s="85">
        <v>-1</v>
      </c>
      <c r="J19507" s="88">
        <v>2.7175315196518869E-2</v>
      </c>
      <c r="K19507" s="146">
        <v>6.754434878896054E-2</v>
      </c>
      <c r="L19507" s="147">
        <v>1.520640383732512E-10</v>
      </c>
      <c r="M19507" s="147">
        <v>3.1923329166024519E-3</v>
      </c>
      <c r="N19507" s="87">
        <v>0.34406242933128561</v>
      </c>
      <c r="O19507" s="88">
        <v>1.6880471095133121E-2</v>
      </c>
      <c r="P19507" s="89">
        <v>49.062233060266827</v>
      </c>
    </row>
    <row r="19508" spans="1:16">
      <c r="A19508" s="75" t="s">
        <v>22770</v>
      </c>
      <c r="B19508" s="85">
        <v>19504</v>
      </c>
      <c r="C19508" s="85">
        <v>13811</v>
      </c>
      <c r="D19508" s="85">
        <v>19504</v>
      </c>
      <c r="E19508" s="86" t="s">
        <v>22736</v>
      </c>
      <c r="F19508" s="85" t="s">
        <v>3724</v>
      </c>
      <c r="G19508" s="86" t="s">
        <v>86</v>
      </c>
      <c r="H19508" s="85" t="s">
        <v>1</v>
      </c>
      <c r="I19508" s="85">
        <v>-1</v>
      </c>
      <c r="J19508" s="88">
        <v>2.5190004010918161E-2</v>
      </c>
      <c r="K19508" s="146">
        <v>5.9999940693750503E-2</v>
      </c>
      <c r="L19508" s="147">
        <v>1.463988905915799E-10</v>
      </c>
      <c r="M19508" s="147">
        <v>4.1078416886335426E-3</v>
      </c>
      <c r="N19508" s="87">
        <v>0.44331921338950803</v>
      </c>
      <c r="O19508" s="88">
        <v>2.0246469243822601E-2</v>
      </c>
      <c r="P19508" s="89">
        <v>45.670182189991607</v>
      </c>
    </row>
    <row r="19509" spans="1:16">
      <c r="A19509" s="75" t="s">
        <v>22771</v>
      </c>
      <c r="B19509" s="85">
        <v>19505</v>
      </c>
      <c r="C19509" s="85">
        <v>13812</v>
      </c>
      <c r="D19509" s="85">
        <v>19505</v>
      </c>
      <c r="E19509" s="86" t="s">
        <v>22736</v>
      </c>
      <c r="F19509" s="85" t="s">
        <v>4646</v>
      </c>
      <c r="G19509" s="86" t="s">
        <v>86</v>
      </c>
      <c r="H19509" s="85" t="s">
        <v>1</v>
      </c>
      <c r="I19509" s="85">
        <v>-1</v>
      </c>
      <c r="J19509" s="88">
        <v>3.3727665957472813E-2</v>
      </c>
      <c r="K19509" s="146">
        <v>7.5803843055853942E-2</v>
      </c>
      <c r="L19509" s="147">
        <v>1.783098328198959E-10</v>
      </c>
      <c r="M19509" s="147">
        <v>1.6261737451452539E-3</v>
      </c>
      <c r="N19509" s="87">
        <v>0.17420945529774889</v>
      </c>
      <c r="O19509" s="88">
        <v>1.009803104055119E-2</v>
      </c>
      <c r="P19509" s="89">
        <v>57.964884990267663</v>
      </c>
    </row>
    <row r="19510" spans="1:16">
      <c r="A19510" s="75" t="s">
        <v>22772</v>
      </c>
      <c r="B19510" s="85">
        <v>19506</v>
      </c>
      <c r="C19510" s="85">
        <v>13813</v>
      </c>
      <c r="D19510" s="85">
        <v>19506</v>
      </c>
      <c r="E19510" s="86" t="s">
        <v>22736</v>
      </c>
      <c r="F19510" s="85" t="s">
        <v>4648</v>
      </c>
      <c r="G19510" s="86" t="s">
        <v>86</v>
      </c>
      <c r="H19510" s="85" t="s">
        <v>1</v>
      </c>
      <c r="I19510" s="85">
        <v>-1</v>
      </c>
      <c r="J19510" s="88">
        <v>3.0406038521347389E-2</v>
      </c>
      <c r="K19510" s="146">
        <v>8.3170187172517535E-2</v>
      </c>
      <c r="L19510" s="147">
        <v>1.6256792099235711E-10</v>
      </c>
      <c r="M19510" s="147">
        <v>1.799640995084913E-3</v>
      </c>
      <c r="N19510" s="87">
        <v>0.19199631484248689</v>
      </c>
      <c r="O19510" s="88">
        <v>1.1402761897080629E-2</v>
      </c>
      <c r="P19510" s="89">
        <v>59.390524794371267</v>
      </c>
    </row>
    <row r="19511" spans="1:16">
      <c r="A19511" s="75" t="s">
        <v>22773</v>
      </c>
      <c r="B19511" s="85">
        <v>19507</v>
      </c>
      <c r="C19511" s="85">
        <v>13814</v>
      </c>
      <c r="D19511" s="85">
        <v>19507</v>
      </c>
      <c r="E19511" s="86" t="s">
        <v>22736</v>
      </c>
      <c r="F19511" s="85" t="s">
        <v>38</v>
      </c>
      <c r="G19511" s="86" t="s">
        <v>86</v>
      </c>
      <c r="H19511" s="85" t="s">
        <v>1</v>
      </c>
      <c r="I19511" s="85">
        <v>-1</v>
      </c>
      <c r="J19511" s="88">
        <v>2.4181050646934099E-2</v>
      </c>
      <c r="K19511" s="146">
        <v>0.27840571970900835</v>
      </c>
      <c r="L19511" s="147">
        <v>1.3405802995295709E-10</v>
      </c>
      <c r="M19511" s="147">
        <v>1.2571899055699529E-3</v>
      </c>
      <c r="N19511" s="87">
        <v>0.1356810361234646</v>
      </c>
      <c r="O19511" s="88">
        <v>7.639617521443382E-3</v>
      </c>
      <c r="P19511" s="89">
        <v>56.305713309055356</v>
      </c>
    </row>
    <row r="19512" spans="1:16">
      <c r="A19512" s="75" t="s">
        <v>22774</v>
      </c>
      <c r="B19512" s="85">
        <v>19508</v>
      </c>
      <c r="C19512" s="85">
        <v>13815</v>
      </c>
      <c r="D19512" s="85">
        <v>19508</v>
      </c>
      <c r="E19512" s="86" t="s">
        <v>22736</v>
      </c>
      <c r="F19512" s="85" t="s">
        <v>1039</v>
      </c>
      <c r="G19512" s="86" t="s">
        <v>86</v>
      </c>
      <c r="H19512" s="85" t="s">
        <v>1</v>
      </c>
      <c r="I19512" s="85">
        <v>-1</v>
      </c>
      <c r="J19512" s="88">
        <v>3.0231025136716039E-2</v>
      </c>
      <c r="K19512" s="146">
        <v>7.228580826809286E-2</v>
      </c>
      <c r="L19512" s="147">
        <v>1.649464539467193E-10</v>
      </c>
      <c r="M19512" s="147">
        <v>5.0340956701061257E-3</v>
      </c>
      <c r="N19512" s="87">
        <v>0.54516748451362251</v>
      </c>
      <c r="O19512" s="88">
        <v>2.6710020649775231E-2</v>
      </c>
      <c r="P19512" s="89">
        <v>48.994155756748562</v>
      </c>
    </row>
    <row r="19513" spans="1:16">
      <c r="A19513" s="75" t="s">
        <v>22775</v>
      </c>
      <c r="B19513" s="85">
        <v>19509</v>
      </c>
      <c r="C19513" s="85">
        <v>13816</v>
      </c>
      <c r="D19513" s="85">
        <v>19509</v>
      </c>
      <c r="E19513" s="86" t="s">
        <v>22736</v>
      </c>
      <c r="F19513" s="85" t="s">
        <v>4653</v>
      </c>
      <c r="G19513" s="86" t="s">
        <v>86</v>
      </c>
      <c r="H19513" s="85" t="s">
        <v>1</v>
      </c>
      <c r="I19513" s="85">
        <v>-1</v>
      </c>
      <c r="J19513" s="88">
        <v>2.796817304295391E-2</v>
      </c>
      <c r="K19513" s="146">
        <v>6.5807426661590493E-2</v>
      </c>
      <c r="L19513" s="147">
        <v>1.561669395213992E-10</v>
      </c>
      <c r="M19513" s="147">
        <v>4.441758152181622E-3</v>
      </c>
      <c r="N19513" s="87">
        <v>0.48040669047842788</v>
      </c>
      <c r="O19513" s="88">
        <v>2.2984852117742299E-2</v>
      </c>
      <c r="P19513" s="89">
        <v>47.844571221212846</v>
      </c>
    </row>
    <row r="19514" spans="1:16">
      <c r="A19514" s="75" t="s">
        <v>22776</v>
      </c>
      <c r="B19514" s="85">
        <v>19510</v>
      </c>
      <c r="C19514" s="85">
        <v>13817</v>
      </c>
      <c r="D19514" s="85">
        <v>19510</v>
      </c>
      <c r="E19514" s="86" t="s">
        <v>22736</v>
      </c>
      <c r="F19514" s="85" t="s">
        <v>4655</v>
      </c>
      <c r="G19514" s="86" t="s">
        <v>86</v>
      </c>
      <c r="H19514" s="85" t="s">
        <v>1</v>
      </c>
      <c r="I19514" s="85">
        <v>-1</v>
      </c>
      <c r="J19514" s="88">
        <v>1.9243448829709429E-2</v>
      </c>
      <c r="K19514" s="146">
        <v>5.0587540455599204E-2</v>
      </c>
      <c r="L19514" s="147">
        <v>1.117278920497378E-10</v>
      </c>
      <c r="M19514" s="147">
        <v>2.4188852721586341E-3</v>
      </c>
      <c r="N19514" s="87">
        <v>0.25839283437501842</v>
      </c>
      <c r="O19514" s="88">
        <v>1.4722544998017079E-2</v>
      </c>
      <c r="P19514" s="89">
        <v>56.977373361095275</v>
      </c>
    </row>
    <row r="19515" spans="1:16">
      <c r="A19515" s="75" t="s">
        <v>22777</v>
      </c>
      <c r="B19515" s="85">
        <v>19511</v>
      </c>
      <c r="C19515" s="85">
        <v>13818</v>
      </c>
      <c r="D19515" s="85">
        <v>19511</v>
      </c>
      <c r="E19515" s="86" t="s">
        <v>22736</v>
      </c>
      <c r="F19515" s="85" t="s">
        <v>6375</v>
      </c>
      <c r="G19515" s="86" t="s">
        <v>86</v>
      </c>
      <c r="H19515" s="85" t="s">
        <v>1</v>
      </c>
      <c r="I19515" s="85">
        <v>-1</v>
      </c>
      <c r="J19515" s="88">
        <v>4.7976077451101128E-2</v>
      </c>
      <c r="K19515" s="146">
        <v>6.722537578571619E-2</v>
      </c>
      <c r="L19515" s="147">
        <v>2.4223652007693151E-10</v>
      </c>
      <c r="M19515" s="147">
        <v>1.4928003826139139E-3</v>
      </c>
      <c r="N19515" s="87">
        <v>0.16019219562865539</v>
      </c>
      <c r="O19515" s="88">
        <v>9.3327380833237231E-3</v>
      </c>
      <c r="P19515" s="89">
        <v>58.259630231663238</v>
      </c>
    </row>
    <row r="19516" spans="1:16">
      <c r="A19516" s="75" t="s">
        <v>22778</v>
      </c>
      <c r="B19516" s="85">
        <v>19512</v>
      </c>
      <c r="C19516" s="85">
        <v>13819</v>
      </c>
      <c r="D19516" s="85">
        <v>19512</v>
      </c>
      <c r="E19516" s="86" t="s">
        <v>22736</v>
      </c>
      <c r="F19516" s="85" t="s">
        <v>243</v>
      </c>
      <c r="G19516" s="86" t="s">
        <v>86</v>
      </c>
      <c r="H19516" s="85" t="s">
        <v>1</v>
      </c>
      <c r="I19516" s="85">
        <v>-1</v>
      </c>
      <c r="J19516" s="88">
        <v>2.153771238291538E-2</v>
      </c>
      <c r="K19516" s="146">
        <v>8.9840342351681368E-2</v>
      </c>
      <c r="L19516" s="147">
        <v>1.3161297202893409E-10</v>
      </c>
      <c r="M19516" s="147">
        <v>1.842866473740103E-3</v>
      </c>
      <c r="N19516" s="87">
        <v>0.21917304584349201</v>
      </c>
      <c r="O19516" s="88">
        <v>1.3599746277332091E-2</v>
      </c>
      <c r="P19516" s="89">
        <v>62.050268202429663</v>
      </c>
    </row>
    <row r="19517" spans="1:16">
      <c r="A19517" s="75" t="s">
        <v>24182</v>
      </c>
      <c r="B19517" s="85">
        <v>19513</v>
      </c>
      <c r="C19517" s="85">
        <v>14745</v>
      </c>
      <c r="D19517" s="85">
        <v>19513</v>
      </c>
      <c r="E19517" s="86" t="s">
        <v>24183</v>
      </c>
      <c r="F19517" s="85" t="s">
        <v>31</v>
      </c>
      <c r="G19517" s="86" t="s">
        <v>86</v>
      </c>
      <c r="H19517" s="85" t="s">
        <v>1</v>
      </c>
      <c r="I19517" s="85">
        <v>-1</v>
      </c>
      <c r="J19517" s="88">
        <v>2.8100294333699649E-2</v>
      </c>
      <c r="K19517" s="146">
        <v>6.6590257689047846E-2</v>
      </c>
      <c r="L19517" s="147">
        <v>1.5690165909979479E-10</v>
      </c>
      <c r="M19517" s="147">
        <v>4.2961909686191381E-3</v>
      </c>
      <c r="N19517" s="87">
        <v>0.46394224075118029</v>
      </c>
      <c r="O19517" s="88">
        <v>2.2607882156970391E-2</v>
      </c>
      <c r="P19517" s="89">
        <v>48.729949918691204</v>
      </c>
    </row>
    <row r="19518" spans="1:16">
      <c r="A19518" s="75" t="s">
        <v>24184</v>
      </c>
      <c r="B19518" s="85">
        <v>19514</v>
      </c>
      <c r="C19518" s="85">
        <v>14746</v>
      </c>
      <c r="D19518" s="85">
        <v>19514</v>
      </c>
      <c r="E19518" s="86" t="s">
        <v>24183</v>
      </c>
      <c r="F19518" s="85" t="s">
        <v>11</v>
      </c>
      <c r="G19518" s="86" t="s">
        <v>86</v>
      </c>
      <c r="H19518" s="85" t="s">
        <v>1</v>
      </c>
      <c r="I19518" s="85">
        <v>-1</v>
      </c>
      <c r="J19518" s="88">
        <v>2.8049232841446791E-2</v>
      </c>
      <c r="K19518" s="146">
        <v>6.6547264765935116E-2</v>
      </c>
      <c r="L19518" s="147">
        <v>1.5661846353175931E-10</v>
      </c>
      <c r="M19518" s="147">
        <v>4.2933842010125503E-3</v>
      </c>
      <c r="N19518" s="87">
        <v>0.46361984481932011</v>
      </c>
      <c r="O19518" s="88">
        <v>2.2576183023761309E-2</v>
      </c>
      <c r="P19518" s="89">
        <v>48.695463052405792</v>
      </c>
    </row>
    <row r="19519" spans="1:16">
      <c r="A19519" s="75" t="s">
        <v>31226</v>
      </c>
      <c r="B19519" s="85">
        <v>19515</v>
      </c>
      <c r="C19519" s="85">
        <v>20052</v>
      </c>
      <c r="D19519" s="85">
        <v>19515</v>
      </c>
      <c r="E19519" s="86" t="s">
        <v>104</v>
      </c>
      <c r="F19519" s="85" t="s">
        <v>32</v>
      </c>
      <c r="G19519" s="86" t="s">
        <v>86</v>
      </c>
      <c r="H19519" s="85" t="s">
        <v>1</v>
      </c>
      <c r="I19519" s="85">
        <v>-1</v>
      </c>
      <c r="J19519" s="88">
        <v>5.6607780784623642E-3</v>
      </c>
      <c r="K19519" s="146">
        <v>6.7425636997321828E-3</v>
      </c>
      <c r="L19519" s="147">
        <v>3.4762451217051893E-11</v>
      </c>
      <c r="M19519" s="147">
        <v>1.461453947998472E-3</v>
      </c>
      <c r="N19519" s="87">
        <v>0.15415624564912081</v>
      </c>
      <c r="O19519" s="88">
        <v>4.2610832732488408E-3</v>
      </c>
      <c r="P19519" s="89">
        <v>27.641327507077509</v>
      </c>
    </row>
    <row r="19520" spans="1:16">
      <c r="A19520" s="75" t="s">
        <v>31227</v>
      </c>
      <c r="B19520" s="85">
        <v>19516</v>
      </c>
      <c r="C19520" s="85">
        <v>20053</v>
      </c>
      <c r="D19520" s="85">
        <v>19516</v>
      </c>
      <c r="E19520" s="86" t="s">
        <v>85</v>
      </c>
      <c r="F19520" s="85" t="s">
        <v>32</v>
      </c>
      <c r="G19520" s="86" t="s">
        <v>86</v>
      </c>
      <c r="H19520" s="85" t="s">
        <v>1</v>
      </c>
      <c r="I19520" s="85">
        <v>-1</v>
      </c>
      <c r="J19520" s="88">
        <v>1.4449819425226841E-2</v>
      </c>
      <c r="K19520" s="146">
        <v>6.8567532399048628E-2</v>
      </c>
      <c r="L19520" s="147">
        <v>1.5282402964182631E-10</v>
      </c>
      <c r="M19520" s="147">
        <v>2.5210884234753541E-3</v>
      </c>
      <c r="N19520" s="87">
        <v>0.28059853962859738</v>
      </c>
      <c r="O19520" s="88">
        <v>1.15394440201151E-2</v>
      </c>
      <c r="P19520" s="89">
        <v>41.124390865999537</v>
      </c>
    </row>
    <row r="19521" spans="1:16">
      <c r="A19521" s="75" t="s">
        <v>31229</v>
      </c>
      <c r="B19521" s="85">
        <v>19517</v>
      </c>
      <c r="C19521" s="85">
        <v>20055</v>
      </c>
      <c r="D19521" s="85">
        <v>19517</v>
      </c>
      <c r="E19521" s="86" t="s">
        <v>85</v>
      </c>
      <c r="F19521" s="85" t="s">
        <v>38</v>
      </c>
      <c r="G19521" s="86" t="s">
        <v>86</v>
      </c>
      <c r="H19521" s="85" t="s">
        <v>1</v>
      </c>
      <c r="I19521" s="85">
        <v>-1</v>
      </c>
      <c r="J19521" s="88">
        <v>1.9753662766529741E-2</v>
      </c>
      <c r="K19521" s="146">
        <v>6.1144291214754988E-2</v>
      </c>
      <c r="L19521" s="147">
        <v>1.1426471186465189E-10</v>
      </c>
      <c r="M19521" s="147">
        <v>3.5288754824450231E-3</v>
      </c>
      <c r="N19521" s="87">
        <v>0.3834804438482502</v>
      </c>
      <c r="O19521" s="88">
        <v>1.7339898642892679E-2</v>
      </c>
      <c r="P19521" s="89">
        <v>45.217165362816715</v>
      </c>
    </row>
    <row r="19522" spans="1:16">
      <c r="A19522" s="75" t="s">
        <v>31232</v>
      </c>
      <c r="B19522" s="85">
        <v>19518</v>
      </c>
      <c r="C19522" s="85">
        <v>20057</v>
      </c>
      <c r="D19522" s="85">
        <v>19518</v>
      </c>
      <c r="E19522" s="86" t="s">
        <v>31231</v>
      </c>
      <c r="F19522" s="85" t="s">
        <v>32</v>
      </c>
      <c r="G19522" s="86" t="s">
        <v>86</v>
      </c>
      <c r="H19522" s="85" t="s">
        <v>1</v>
      </c>
      <c r="I19522" s="85">
        <v>-1</v>
      </c>
      <c r="J19522" s="88">
        <v>1.878643188266612E-2</v>
      </c>
      <c r="K19522" s="146">
        <v>5.8026588147110002E-2</v>
      </c>
      <c r="L19522" s="147">
        <v>1.082169521762542E-10</v>
      </c>
      <c r="M19522" s="147">
        <v>3.4352210907161421E-3</v>
      </c>
      <c r="N19522" s="87">
        <v>0.36934430945206631</v>
      </c>
      <c r="O19522" s="88">
        <v>1.57564866259811E-2</v>
      </c>
      <c r="P19522" s="89">
        <v>42.660699576924131</v>
      </c>
    </row>
    <row r="19523" spans="1:16">
      <c r="A19523" s="75" t="s">
        <v>31233</v>
      </c>
      <c r="B19523" s="85">
        <v>19519</v>
      </c>
      <c r="C19523" s="85">
        <v>20058</v>
      </c>
      <c r="D19523" s="85">
        <v>19519</v>
      </c>
      <c r="E19523" s="86" t="s">
        <v>31234</v>
      </c>
      <c r="F19523" s="85" t="s">
        <v>55</v>
      </c>
      <c r="G19523" s="86" t="s">
        <v>86</v>
      </c>
      <c r="H19523" s="85" t="s">
        <v>1</v>
      </c>
      <c r="I19523" s="85">
        <v>-1</v>
      </c>
      <c r="J19523" s="88">
        <v>0.19752860999999999</v>
      </c>
      <c r="K19523" s="146">
        <v>0.21861380414087586</v>
      </c>
      <c r="L19523" s="147">
        <v>9.0539976643186193E-10</v>
      </c>
      <c r="M19523" s="147">
        <v>2.7000000000000001E-13</v>
      </c>
      <c r="N19523" s="87">
        <v>0</v>
      </c>
      <c r="O19523" s="88">
        <v>0</v>
      </c>
      <c r="P19523" s="89" t="e">
        <v>#DIV/0!</v>
      </c>
    </row>
    <row r="19524" spans="1:16">
      <c r="A19524" s="75" t="s">
        <v>31235</v>
      </c>
      <c r="B19524" s="85">
        <v>19520</v>
      </c>
      <c r="C19524" s="85">
        <v>20059</v>
      </c>
      <c r="D19524" s="85">
        <v>19520</v>
      </c>
      <c r="E19524" s="86" t="s">
        <v>31236</v>
      </c>
      <c r="F19524" s="85" t="s">
        <v>55</v>
      </c>
      <c r="G19524" s="86" t="s">
        <v>86</v>
      </c>
      <c r="H19524" s="85" t="s">
        <v>1</v>
      </c>
      <c r="I19524" s="85">
        <v>-1</v>
      </c>
      <c r="J19524" s="88">
        <v>0</v>
      </c>
      <c r="K19524" s="146">
        <v>3.4952660529308351E-2</v>
      </c>
      <c r="L19524" s="147">
        <v>2.5059519430400001E-11</v>
      </c>
      <c r="M19524" s="147">
        <v>0</v>
      </c>
      <c r="N19524" s="87">
        <v>0</v>
      </c>
      <c r="O19524" s="88">
        <v>0</v>
      </c>
      <c r="P19524" s="89" t="e">
        <v>#DIV/0!</v>
      </c>
    </row>
    <row r="19525" spans="1:16">
      <c r="A19525" s="75" t="s">
        <v>31237</v>
      </c>
      <c r="B19525" s="85">
        <v>19521</v>
      </c>
      <c r="C19525" s="85">
        <v>20060</v>
      </c>
      <c r="D19525" s="85">
        <v>19521</v>
      </c>
      <c r="E19525" s="86" t="s">
        <v>31238</v>
      </c>
      <c r="F19525" s="85" t="s">
        <v>55</v>
      </c>
      <c r="G19525" s="86" t="s">
        <v>86</v>
      </c>
      <c r="H19525" s="85" t="s">
        <v>1</v>
      </c>
      <c r="I19525" s="85">
        <v>-1</v>
      </c>
      <c r="J19525" s="88">
        <v>0</v>
      </c>
      <c r="K19525" s="146">
        <v>4.1573696940870004</v>
      </c>
      <c r="L19525" s="147">
        <v>4.2628226223871E-11</v>
      </c>
      <c r="M19525" s="147">
        <v>0</v>
      </c>
      <c r="N19525" s="87">
        <v>0</v>
      </c>
      <c r="O19525" s="88">
        <v>0</v>
      </c>
      <c r="P19525" s="89" t="e">
        <v>#DIV/0!</v>
      </c>
    </row>
    <row r="19526" spans="1:16">
      <c r="A19526" s="75" t="s">
        <v>31239</v>
      </c>
      <c r="B19526" s="85">
        <v>19522</v>
      </c>
      <c r="C19526" s="85">
        <v>20061</v>
      </c>
      <c r="D19526" s="85">
        <v>19522</v>
      </c>
      <c r="E19526" s="86" t="s">
        <v>31240</v>
      </c>
      <c r="F19526" s="85" t="s">
        <v>55</v>
      </c>
      <c r="G19526" s="86" t="s">
        <v>86</v>
      </c>
      <c r="H19526" s="85" t="s">
        <v>1</v>
      </c>
      <c r="I19526" s="85">
        <v>-1</v>
      </c>
      <c r="J19526" s="88">
        <v>0</v>
      </c>
      <c r="K19526" s="146">
        <v>1.6641064305660314E-2</v>
      </c>
      <c r="L19526" s="147">
        <v>2.4955409849399999E-11</v>
      </c>
      <c r="M19526" s="147">
        <v>0</v>
      </c>
      <c r="N19526" s="87">
        <v>0</v>
      </c>
      <c r="O19526" s="88">
        <v>0</v>
      </c>
      <c r="P19526" s="89" t="e">
        <v>#DIV/0!</v>
      </c>
    </row>
    <row r="19527" spans="1:16">
      <c r="A19527" s="75" t="s">
        <v>31241</v>
      </c>
      <c r="B19527" s="85">
        <v>19523</v>
      </c>
      <c r="C19527" s="85">
        <v>20062</v>
      </c>
      <c r="D19527" s="85">
        <v>19523</v>
      </c>
      <c r="E19527" s="86" t="s">
        <v>31242</v>
      </c>
      <c r="F19527" s="85" t="s">
        <v>55</v>
      </c>
      <c r="G19527" s="86" t="s">
        <v>86</v>
      </c>
      <c r="H19527" s="85" t="s">
        <v>1</v>
      </c>
      <c r="I19527" s="85">
        <v>-1</v>
      </c>
      <c r="J19527" s="88">
        <v>0</v>
      </c>
      <c r="K19527" s="146">
        <v>1.0212073037849951E-2</v>
      </c>
      <c r="L19527" s="147">
        <v>2.4918858170400001E-11</v>
      </c>
      <c r="M19527" s="147">
        <v>0</v>
      </c>
      <c r="N19527" s="87">
        <v>0</v>
      </c>
      <c r="O19527" s="88">
        <v>0</v>
      </c>
      <c r="P19527" s="89" t="e">
        <v>#DIV/0!</v>
      </c>
    </row>
    <row r="19528" spans="1:16">
      <c r="A19528" s="75" t="s">
        <v>31243</v>
      </c>
      <c r="B19528" s="85">
        <v>19524</v>
      </c>
      <c r="C19528" s="85">
        <v>20063</v>
      </c>
      <c r="D19528" s="85">
        <v>19524</v>
      </c>
      <c r="E19528" s="86" t="s">
        <v>31244</v>
      </c>
      <c r="F19528" s="85" t="s">
        <v>55</v>
      </c>
      <c r="G19528" s="86" t="s">
        <v>86</v>
      </c>
      <c r="H19528" s="85" t="s">
        <v>1</v>
      </c>
      <c r="I19528" s="85">
        <v>-1</v>
      </c>
      <c r="J19528" s="88">
        <v>0</v>
      </c>
      <c r="K19528" s="146">
        <v>1.2968710526128031E-2</v>
      </c>
      <c r="L19528" s="147">
        <v>2.49345308824E-11</v>
      </c>
      <c r="M19528" s="147">
        <v>0</v>
      </c>
      <c r="N19528" s="87">
        <v>0</v>
      </c>
      <c r="O19528" s="88">
        <v>0</v>
      </c>
      <c r="P19528" s="89" t="e">
        <v>#DIV/0!</v>
      </c>
    </row>
    <row r="19529" spans="1:16">
      <c r="A19529" s="75" t="s">
        <v>31245</v>
      </c>
      <c r="B19529" s="85">
        <v>19525</v>
      </c>
      <c r="C19529" s="85">
        <v>20064</v>
      </c>
      <c r="D19529" s="85">
        <v>19525</v>
      </c>
      <c r="E19529" s="86" t="s">
        <v>31246</v>
      </c>
      <c r="F19529" s="85" t="s">
        <v>55</v>
      </c>
      <c r="G19529" s="86" t="s">
        <v>86</v>
      </c>
      <c r="H19529" s="85" t="s">
        <v>1</v>
      </c>
      <c r="I19529" s="85">
        <v>-1</v>
      </c>
      <c r="J19529" s="88">
        <v>1.055834871790182E-2</v>
      </c>
      <c r="K19529" s="146">
        <v>4.1690437327006953E-2</v>
      </c>
      <c r="L19529" s="147">
        <v>7.9429688850420373E-11</v>
      </c>
      <c r="M19529" s="147">
        <v>2.3649989990852942E-3</v>
      </c>
      <c r="N19529" s="87">
        <v>0.2550746458153908</v>
      </c>
      <c r="O19529" s="88">
        <v>8.9982033051282106E-3</v>
      </c>
      <c r="P19529" s="89">
        <v>35.276745269463682</v>
      </c>
    </row>
    <row r="19530" spans="1:16">
      <c r="A19530" s="75" t="s">
        <v>31247</v>
      </c>
      <c r="B19530" s="85">
        <v>19526</v>
      </c>
      <c r="C19530" s="85">
        <v>20065</v>
      </c>
      <c r="D19530" s="85">
        <v>19526</v>
      </c>
      <c r="E19530" s="86" t="s">
        <v>31248</v>
      </c>
      <c r="F19530" s="85" t="s">
        <v>55</v>
      </c>
      <c r="G19530" s="86" t="s">
        <v>86</v>
      </c>
      <c r="H19530" s="85" t="s">
        <v>1</v>
      </c>
      <c r="I19530" s="85">
        <v>-1</v>
      </c>
      <c r="J19530" s="88">
        <v>4.8165305289438786E-3</v>
      </c>
      <c r="K19530" s="146">
        <v>7.2890157286479518E-2</v>
      </c>
      <c r="L19530" s="147">
        <v>4.3432918839374382E-11</v>
      </c>
      <c r="M19530" s="147">
        <v>6.5140257827795496E-4</v>
      </c>
      <c r="N19530" s="87">
        <v>6.7518067726045947E-2</v>
      </c>
      <c r="O19530" s="88">
        <v>4.3945253478670102E-3</v>
      </c>
      <c r="P19530" s="89">
        <v>65.086657481042906</v>
      </c>
    </row>
    <row r="19531" spans="1:16">
      <c r="A19531" s="75" t="s">
        <v>31249</v>
      </c>
      <c r="B19531" s="85">
        <v>19527</v>
      </c>
      <c r="C19531" s="85">
        <v>20066</v>
      </c>
      <c r="D19531" s="85">
        <v>19527</v>
      </c>
      <c r="E19531" s="86" t="s">
        <v>31250</v>
      </c>
      <c r="F19531" s="85" t="s">
        <v>55</v>
      </c>
      <c r="G19531" s="86" t="s">
        <v>86</v>
      </c>
      <c r="H19531" s="85" t="s">
        <v>1</v>
      </c>
      <c r="I19531" s="85">
        <v>-1</v>
      </c>
      <c r="J19531" s="88">
        <v>4.8165305289438786E-3</v>
      </c>
      <c r="K19531" s="146">
        <v>4.1998763634672862</v>
      </c>
      <c r="L19531" s="147">
        <v>6.089178116959539E-11</v>
      </c>
      <c r="M19531" s="147">
        <v>6.5140257827795496E-4</v>
      </c>
      <c r="N19531" s="87">
        <v>6.7518067726045947E-2</v>
      </c>
      <c r="O19531" s="88">
        <v>4.3945253478670102E-3</v>
      </c>
      <c r="P19531" s="89">
        <v>65.086657481042906</v>
      </c>
    </row>
    <row r="19532" spans="1:16">
      <c r="A19532" s="75" t="s">
        <v>31251</v>
      </c>
      <c r="B19532" s="85">
        <v>19528</v>
      </c>
      <c r="C19532" s="85">
        <v>20067</v>
      </c>
      <c r="D19532" s="85">
        <v>19528</v>
      </c>
      <c r="E19532" s="86" t="s">
        <v>31252</v>
      </c>
      <c r="F19532" s="85" t="s">
        <v>55</v>
      </c>
      <c r="G19532" s="86" t="s">
        <v>86</v>
      </c>
      <c r="H19532" s="85" t="s">
        <v>1</v>
      </c>
      <c r="I19532" s="85">
        <v>-1</v>
      </c>
      <c r="J19532" s="88">
        <v>4.8165305289438777E-3</v>
      </c>
      <c r="K19532" s="146">
        <v>3.386075618287445E-2</v>
      </c>
      <c r="L19532" s="147">
        <v>4.3211019309374369E-11</v>
      </c>
      <c r="M19532" s="147">
        <v>6.5140257827795496E-4</v>
      </c>
      <c r="N19532" s="87">
        <v>6.7518067726045947E-2</v>
      </c>
      <c r="O19532" s="88">
        <v>4.3945253478670076E-3</v>
      </c>
      <c r="P19532" s="89">
        <v>65.086657481042863</v>
      </c>
    </row>
    <row r="19533" spans="1:16">
      <c r="A19533" s="75" t="s">
        <v>31253</v>
      </c>
      <c r="B19533" s="85">
        <v>19529</v>
      </c>
      <c r="C19533" s="85">
        <v>20068</v>
      </c>
      <c r="D19533" s="85">
        <v>19529</v>
      </c>
      <c r="E19533" s="86" t="s">
        <v>31254</v>
      </c>
      <c r="F19533" s="85" t="s">
        <v>55</v>
      </c>
      <c r="G19533" s="86" t="s">
        <v>86</v>
      </c>
      <c r="H19533" s="85" t="s">
        <v>1</v>
      </c>
      <c r="I19533" s="85">
        <v>-1</v>
      </c>
      <c r="J19533" s="88">
        <v>4.8165305289438786E-3</v>
      </c>
      <c r="K19533" s="146">
        <v>2.0107464376258842E-2</v>
      </c>
      <c r="L19533" s="147">
        <v>4.3132825719374383E-11</v>
      </c>
      <c r="M19533" s="147">
        <v>6.5140257827795496E-4</v>
      </c>
      <c r="N19533" s="87">
        <v>6.7518067726045947E-2</v>
      </c>
      <c r="O19533" s="88">
        <v>4.3945253478670102E-3</v>
      </c>
      <c r="P19533" s="89">
        <v>65.086657481042906</v>
      </c>
    </row>
    <row r="19534" spans="1:16">
      <c r="A19534" s="75" t="s">
        <v>31255</v>
      </c>
      <c r="B19534" s="85">
        <v>19530</v>
      </c>
      <c r="C19534" s="85">
        <v>20069</v>
      </c>
      <c r="D19534" s="85">
        <v>19530</v>
      </c>
      <c r="E19534" s="86" t="s">
        <v>31256</v>
      </c>
      <c r="F19534" s="85" t="s">
        <v>55</v>
      </c>
      <c r="G19534" s="86" t="s">
        <v>86</v>
      </c>
      <c r="H19534" s="85" t="s">
        <v>1</v>
      </c>
      <c r="I19534" s="85">
        <v>-1</v>
      </c>
      <c r="J19534" s="88">
        <v>4.8165305289438786E-3</v>
      </c>
      <c r="K19534" s="146">
        <v>2.6007302908555258E-2</v>
      </c>
      <c r="L19534" s="147">
        <v>4.3166368929374378E-11</v>
      </c>
      <c r="M19534" s="147">
        <v>6.5140257827795496E-4</v>
      </c>
      <c r="N19534" s="87">
        <v>6.7518067726045947E-2</v>
      </c>
      <c r="O19534" s="88">
        <v>4.3945253478670102E-3</v>
      </c>
      <c r="P19534" s="89">
        <v>65.086657481042906</v>
      </c>
    </row>
    <row r="19535" spans="1:16">
      <c r="A19535" s="75" t="s">
        <v>22779</v>
      </c>
      <c r="B19535" s="85">
        <v>19531</v>
      </c>
      <c r="C19535" s="85">
        <v>13820</v>
      </c>
      <c r="D19535" s="85">
        <v>19531</v>
      </c>
      <c r="E19535" s="86" t="s">
        <v>22780</v>
      </c>
      <c r="F19535" s="85" t="s">
        <v>32</v>
      </c>
      <c r="G19535" s="86" t="s">
        <v>22781</v>
      </c>
      <c r="H19535" s="85" t="s">
        <v>1</v>
      </c>
      <c r="I19535" s="85">
        <v>-1</v>
      </c>
      <c r="J19535" s="88">
        <v>2.274134787056923E-2</v>
      </c>
      <c r="K19535" s="146">
        <v>6.2417210143082699E-2</v>
      </c>
      <c r="L19535" s="147">
        <v>1.275406158836297E-10</v>
      </c>
      <c r="M19535" s="147">
        <v>3.999710617962113E-3</v>
      </c>
      <c r="N19535" s="87">
        <v>0.43175420634494921</v>
      </c>
      <c r="O19535" s="88">
        <v>1.9298139560573489E-2</v>
      </c>
      <c r="P19535" s="89">
        <v>44.69705049070275</v>
      </c>
    </row>
    <row r="19536" spans="1:16">
      <c r="A19536" s="75" t="s">
        <v>22782</v>
      </c>
      <c r="B19536" s="85">
        <v>19532</v>
      </c>
      <c r="C19536" s="85">
        <v>13821</v>
      </c>
      <c r="D19536" s="85">
        <v>19532</v>
      </c>
      <c r="E19536" s="86" t="s">
        <v>22780</v>
      </c>
      <c r="F19536" s="85" t="s">
        <v>38</v>
      </c>
      <c r="G19536" s="86" t="s">
        <v>22781</v>
      </c>
      <c r="H19536" s="85" t="s">
        <v>1</v>
      </c>
      <c r="I19536" s="85">
        <v>-1</v>
      </c>
      <c r="J19536" s="88">
        <v>2.8207478875344371E-2</v>
      </c>
      <c r="K19536" s="146">
        <v>0.22929687534313165</v>
      </c>
      <c r="L19536" s="147">
        <v>1.55176529422175E-10</v>
      </c>
      <c r="M19536" s="147">
        <v>2.2608294212498291E-3</v>
      </c>
      <c r="N19536" s="87">
        <v>0.24805852047664381</v>
      </c>
      <c r="O19536" s="88">
        <v>1.3787352898104911E-2</v>
      </c>
      <c r="P19536" s="89">
        <v>55.581049470151427</v>
      </c>
    </row>
    <row r="19537" spans="1:16">
      <c r="A19537" s="75" t="s">
        <v>31212</v>
      </c>
      <c r="B19537" s="85">
        <v>19533</v>
      </c>
      <c r="C19537" s="85">
        <v>20042</v>
      </c>
      <c r="D19537" s="85">
        <v>19533</v>
      </c>
      <c r="E19537" s="86" t="s">
        <v>31213</v>
      </c>
      <c r="F19537" s="85" t="s">
        <v>32</v>
      </c>
      <c r="G19537" s="86" t="s">
        <v>22781</v>
      </c>
      <c r="H19537" s="85" t="s">
        <v>1</v>
      </c>
      <c r="I19537" s="85">
        <v>-1</v>
      </c>
      <c r="J19537" s="88">
        <v>1.878643188266612E-2</v>
      </c>
      <c r="K19537" s="146">
        <v>5.8026588147110002E-2</v>
      </c>
      <c r="L19537" s="147">
        <v>1.082169521762542E-10</v>
      </c>
      <c r="M19537" s="147">
        <v>3.4352210907161421E-3</v>
      </c>
      <c r="N19537" s="87">
        <v>0.36934430945206631</v>
      </c>
      <c r="O19537" s="88">
        <v>1.57564866259811E-2</v>
      </c>
      <c r="P19537" s="89">
        <v>42.660699576924131</v>
      </c>
    </row>
    <row r="19538" spans="1:16">
      <c r="A19538" s="75" t="s">
        <v>31214</v>
      </c>
      <c r="B19538" s="85">
        <v>19534</v>
      </c>
      <c r="C19538" s="85">
        <v>20043</v>
      </c>
      <c r="D19538" s="85">
        <v>19534</v>
      </c>
      <c r="E19538" s="86" t="s">
        <v>31213</v>
      </c>
      <c r="F19538" s="85" t="s">
        <v>38</v>
      </c>
      <c r="G19538" s="86" t="s">
        <v>22781</v>
      </c>
      <c r="H19538" s="85" t="s">
        <v>1</v>
      </c>
      <c r="I19538" s="85">
        <v>-1</v>
      </c>
      <c r="J19538" s="88">
        <v>2.440751672331553E-2</v>
      </c>
      <c r="K19538" s="146">
        <v>0.22471489047796861</v>
      </c>
      <c r="L19538" s="147">
        <v>1.361988503931493E-10</v>
      </c>
      <c r="M19538" s="147">
        <v>1.774471322273305E-3</v>
      </c>
      <c r="N19538" s="87">
        <v>0.19162415156851709</v>
      </c>
      <c r="O19538" s="88">
        <v>1.0344838375639169E-2</v>
      </c>
      <c r="P19538" s="89">
        <v>53.985044635358875</v>
      </c>
    </row>
    <row r="19539" spans="1:16">
      <c r="A19539" s="75" t="s">
        <v>31215</v>
      </c>
      <c r="B19539" s="85">
        <v>19535</v>
      </c>
      <c r="C19539" s="85">
        <v>20044</v>
      </c>
      <c r="D19539" s="85">
        <v>19535</v>
      </c>
      <c r="E19539" s="86" t="s">
        <v>31216</v>
      </c>
      <c r="F19539" s="85" t="s">
        <v>32</v>
      </c>
      <c r="G19539" s="86" t="s">
        <v>22781</v>
      </c>
      <c r="H19539" s="85" t="s">
        <v>1</v>
      </c>
      <c r="I19539" s="85">
        <v>-1</v>
      </c>
      <c r="J19539" s="88">
        <v>1.9159977607744731E-2</v>
      </c>
      <c r="K19539" s="146">
        <v>5.8897382579552855E-2</v>
      </c>
      <c r="L19539" s="147">
        <v>1.109001450377066E-10</v>
      </c>
      <c r="M19539" s="147">
        <v>3.479652447963489E-3</v>
      </c>
      <c r="N19539" s="87">
        <v>0.38077719618289751</v>
      </c>
      <c r="O19539" s="88">
        <v>1.6080938632361649E-2</v>
      </c>
      <c r="P19539" s="89">
        <v>42.231884665271664</v>
      </c>
    </row>
    <row r="19540" spans="1:16">
      <c r="A19540" s="75" t="s">
        <v>31217</v>
      </c>
      <c r="B19540" s="85">
        <v>19536</v>
      </c>
      <c r="C19540" s="85">
        <v>20045</v>
      </c>
      <c r="D19540" s="85">
        <v>19536</v>
      </c>
      <c r="E19540" s="86" t="s">
        <v>31216</v>
      </c>
      <c r="F19540" s="85" t="s">
        <v>38</v>
      </c>
      <c r="G19540" s="86" t="s">
        <v>22781</v>
      </c>
      <c r="H19540" s="85" t="s">
        <v>1</v>
      </c>
      <c r="I19540" s="85">
        <v>-1</v>
      </c>
      <c r="J19540" s="88">
        <v>2.6304275221517119E-2</v>
      </c>
      <c r="K19540" s="146">
        <v>0.2275961394576296</v>
      </c>
      <c r="L19540" s="147">
        <v>1.4536473920683259E-10</v>
      </c>
      <c r="M19540" s="147">
        <v>1.890373974517498E-3</v>
      </c>
      <c r="N19540" s="87">
        <v>0.21792737013691441</v>
      </c>
      <c r="O19540" s="88">
        <v>1.203214070916343E-2</v>
      </c>
      <c r="P19540" s="89">
        <v>55.211700584484419</v>
      </c>
    </row>
    <row r="19541" spans="1:16">
      <c r="A19541" s="75" t="s">
        <v>22783</v>
      </c>
      <c r="B19541" s="85">
        <v>19537</v>
      </c>
      <c r="C19541" s="85">
        <v>13822</v>
      </c>
      <c r="D19541" s="85">
        <v>19537</v>
      </c>
      <c r="E19541" s="86" t="s">
        <v>22784</v>
      </c>
      <c r="F19541" s="85" t="s">
        <v>32</v>
      </c>
      <c r="G19541" s="86" t="s">
        <v>22785</v>
      </c>
      <c r="H19541" s="85" t="s">
        <v>1</v>
      </c>
      <c r="I19541" s="85">
        <v>-1</v>
      </c>
      <c r="J19541" s="88">
        <v>1.0391873319686549E-2</v>
      </c>
      <c r="K19541" s="146">
        <v>1.1896864477383352E-2</v>
      </c>
      <c r="L19541" s="147">
        <v>5.5157131988723453E-11</v>
      </c>
      <c r="M19541" s="147">
        <v>1.87086059085884E-3</v>
      </c>
      <c r="N19541" s="87">
        <v>0.2048460567356935</v>
      </c>
      <c r="O19541" s="88">
        <v>8.8196325560822176E-3</v>
      </c>
      <c r="P19541" s="89">
        <v>43.054929621915612</v>
      </c>
    </row>
    <row r="19542" spans="1:16">
      <c r="A19542" s="75" t="s">
        <v>22786</v>
      </c>
      <c r="B19542" s="85">
        <v>19538</v>
      </c>
      <c r="C19542" s="85">
        <v>13823</v>
      </c>
      <c r="D19542" s="85">
        <v>19538</v>
      </c>
      <c r="E19542" s="86" t="s">
        <v>22784</v>
      </c>
      <c r="F19542" s="85" t="s">
        <v>31</v>
      </c>
      <c r="G19542" s="86" t="s">
        <v>22785</v>
      </c>
      <c r="H19542" s="85" t="s">
        <v>1</v>
      </c>
      <c r="I19542" s="85">
        <v>-1</v>
      </c>
      <c r="J19542" s="88">
        <v>1.1119321207383121E-2</v>
      </c>
      <c r="K19542" s="146">
        <v>2.1257833466191933E-2</v>
      </c>
      <c r="L19542" s="147">
        <v>6.2584512246751543E-11</v>
      </c>
      <c r="M19542" s="147">
        <v>1.9432799685738199E-3</v>
      </c>
      <c r="N19542" s="87">
        <v>0.2222080508929741</v>
      </c>
      <c r="O19542" s="88">
        <v>9.7759046249971705E-3</v>
      </c>
      <c r="P19542" s="89">
        <v>43.994376377054436</v>
      </c>
    </row>
    <row r="19543" spans="1:16">
      <c r="A19543" s="75" t="s">
        <v>22787</v>
      </c>
      <c r="B19543" s="85">
        <v>19539</v>
      </c>
      <c r="C19543" s="85">
        <v>13824</v>
      </c>
      <c r="D19543" s="85">
        <v>19539</v>
      </c>
      <c r="E19543" s="86" t="s">
        <v>22784</v>
      </c>
      <c r="F19543" s="85" t="s">
        <v>38</v>
      </c>
      <c r="G19543" s="86" t="s">
        <v>22785</v>
      </c>
      <c r="H19543" s="85" t="s">
        <v>1</v>
      </c>
      <c r="I19543" s="85">
        <v>-1</v>
      </c>
      <c r="J19543" s="88">
        <v>1.258659163976448E-2</v>
      </c>
      <c r="K19543" s="146">
        <v>1.7219005782773904E-2</v>
      </c>
      <c r="L19543" s="147">
        <v>6.9724036519240744E-11</v>
      </c>
      <c r="M19543" s="147">
        <v>2.2924529594206952E-3</v>
      </c>
      <c r="N19543" s="87">
        <v>0.25150406241399759</v>
      </c>
      <c r="O19543" s="88">
        <v>1.1055873728944751E-2</v>
      </c>
      <c r="P19543" s="89">
        <v>43.959026438093154</v>
      </c>
    </row>
    <row r="19544" spans="1:16">
      <c r="A19544" s="75" t="s">
        <v>31218</v>
      </c>
      <c r="B19544" s="85">
        <v>19540</v>
      </c>
      <c r="C19544" s="85">
        <v>20046</v>
      </c>
      <c r="D19544" s="85">
        <v>19540</v>
      </c>
      <c r="E19544" s="86" t="s">
        <v>31219</v>
      </c>
      <c r="F19544" s="85" t="s">
        <v>32</v>
      </c>
      <c r="G19544" s="86" t="s">
        <v>22785</v>
      </c>
      <c r="H19544" s="85" t="s">
        <v>1</v>
      </c>
      <c r="I19544" s="85">
        <v>-1</v>
      </c>
      <c r="J19544" s="88">
        <v>9.5535399594346791E-3</v>
      </c>
      <c r="K19544" s="146">
        <v>1.0982525199352789E-2</v>
      </c>
      <c r="L19544" s="147">
        <v>5.3628528867396657E-11</v>
      </c>
      <c r="M19544" s="147">
        <v>2.0186485894238318E-3</v>
      </c>
      <c r="N19544" s="87">
        <v>0.21459001917423179</v>
      </c>
      <c r="O19544" s="88">
        <v>7.7488764861253752E-3</v>
      </c>
      <c r="P19544" s="89">
        <v>36.110143966359594</v>
      </c>
    </row>
    <row r="19545" spans="1:16">
      <c r="A19545" s="75" t="s">
        <v>31220</v>
      </c>
      <c r="B19545" s="85">
        <v>19541</v>
      </c>
      <c r="C19545" s="85">
        <v>20047</v>
      </c>
      <c r="D19545" s="85">
        <v>19541</v>
      </c>
      <c r="E19545" s="86" t="s">
        <v>31219</v>
      </c>
      <c r="F19545" s="85" t="s">
        <v>31</v>
      </c>
      <c r="G19545" s="86" t="s">
        <v>22785</v>
      </c>
      <c r="H19545" s="85" t="s">
        <v>1</v>
      </c>
      <c r="I19545" s="85">
        <v>-1</v>
      </c>
      <c r="J19545" s="88">
        <v>9.5410741372862363E-3</v>
      </c>
      <c r="K19545" s="146">
        <v>1.1937819912706689E-2</v>
      </c>
      <c r="L19545" s="147">
        <v>5.485667513112339E-11</v>
      </c>
      <c r="M19545" s="147">
        <v>1.985193840017452E-3</v>
      </c>
      <c r="N19545" s="87">
        <v>0.21393361072623149</v>
      </c>
      <c r="O19545" s="88">
        <v>8.2616467497065998E-3</v>
      </c>
      <c r="P19545" s="89">
        <v>38.617806344973722</v>
      </c>
    </row>
    <row r="19546" spans="1:16">
      <c r="A19546" s="75" t="s">
        <v>31221</v>
      </c>
      <c r="B19546" s="85">
        <v>19542</v>
      </c>
      <c r="C19546" s="85">
        <v>20048</v>
      </c>
      <c r="D19546" s="85">
        <v>19542</v>
      </c>
      <c r="E19546" s="86" t="s">
        <v>31219</v>
      </c>
      <c r="F19546" s="85" t="s">
        <v>38</v>
      </c>
      <c r="G19546" s="86" t="s">
        <v>22785</v>
      </c>
      <c r="H19546" s="85" t="s">
        <v>1</v>
      </c>
      <c r="I19546" s="85">
        <v>-1</v>
      </c>
      <c r="J19546" s="88">
        <v>9.5410741372862363E-3</v>
      </c>
      <c r="K19546" s="146">
        <v>1.1937819912706689E-2</v>
      </c>
      <c r="L19546" s="147">
        <v>5.485667513112339E-11</v>
      </c>
      <c r="M19546" s="147">
        <v>1.985193840017452E-3</v>
      </c>
      <c r="N19546" s="87">
        <v>0.21393361072623149</v>
      </c>
      <c r="O19546" s="88">
        <v>8.2616467497065998E-3</v>
      </c>
      <c r="P19546" s="89">
        <v>38.617806344973722</v>
      </c>
    </row>
    <row r="19547" spans="1:16">
      <c r="A19547" s="75" t="s">
        <v>31222</v>
      </c>
      <c r="B19547" s="85">
        <v>19543</v>
      </c>
      <c r="C19547" s="85">
        <v>20049</v>
      </c>
      <c r="D19547" s="85">
        <v>19543</v>
      </c>
      <c r="E19547" s="86" t="s">
        <v>31223</v>
      </c>
      <c r="F19547" s="85" t="s">
        <v>32</v>
      </c>
      <c r="G19547" s="86" t="s">
        <v>22785</v>
      </c>
      <c r="H19547" s="85" t="s">
        <v>1</v>
      </c>
      <c r="I19547" s="85">
        <v>-1</v>
      </c>
      <c r="J19547" s="88">
        <v>1.9911658545346609E-3</v>
      </c>
      <c r="K19547" s="146">
        <v>2.7500666934987135E-3</v>
      </c>
      <c r="L19547" s="147">
        <v>1.069455590734888E-11</v>
      </c>
      <c r="M19547" s="147">
        <v>2.7203448328785358E-4</v>
      </c>
      <c r="N19547" s="87">
        <v>4.0752088668949291E-2</v>
      </c>
      <c r="O19547" s="88">
        <v>1.7658876374775239E-3</v>
      </c>
      <c r="P19547" s="89">
        <v>43.332444916449816</v>
      </c>
    </row>
    <row r="19548" spans="1:16">
      <c r="A19548" s="75" t="s">
        <v>31224</v>
      </c>
      <c r="B19548" s="85">
        <v>19544</v>
      </c>
      <c r="C19548" s="85">
        <v>20050</v>
      </c>
      <c r="D19548" s="85">
        <v>19544</v>
      </c>
      <c r="E19548" s="86" t="s">
        <v>31223</v>
      </c>
      <c r="F19548" s="85" t="s">
        <v>31</v>
      </c>
      <c r="G19548" s="86" t="s">
        <v>22785</v>
      </c>
      <c r="H19548" s="85" t="s">
        <v>1</v>
      </c>
      <c r="I19548" s="85">
        <v>-1</v>
      </c>
      <c r="J19548" s="88">
        <v>5.0308089193913004E-3</v>
      </c>
      <c r="K19548" s="146">
        <v>2.5464751513092125E-2</v>
      </c>
      <c r="L19548" s="147">
        <v>3.2468681985290021E-11</v>
      </c>
      <c r="M19548" s="147">
        <v>7.2754994156858045E-4</v>
      </c>
      <c r="N19548" s="87">
        <v>0.1041873609595786</v>
      </c>
      <c r="O19548" s="88">
        <v>4.454190187892215E-3</v>
      </c>
      <c r="P19548" s="89">
        <v>42.751732521762406</v>
      </c>
    </row>
    <row r="19549" spans="1:16">
      <c r="A19549" s="75" t="s">
        <v>31225</v>
      </c>
      <c r="B19549" s="85">
        <v>19545</v>
      </c>
      <c r="C19549" s="85">
        <v>20051</v>
      </c>
      <c r="D19549" s="85">
        <v>19545</v>
      </c>
      <c r="E19549" s="86" t="s">
        <v>31223</v>
      </c>
      <c r="F19549" s="85" t="s">
        <v>38</v>
      </c>
      <c r="G19549" s="86" t="s">
        <v>22785</v>
      </c>
      <c r="H19549" s="85" t="s">
        <v>1</v>
      </c>
      <c r="I19549" s="85">
        <v>-1</v>
      </c>
      <c r="J19549" s="88">
        <v>6.0892256152416347E-3</v>
      </c>
      <c r="K19549" s="146">
        <v>2.197772038695732E-2</v>
      </c>
      <c r="L19549" s="147">
        <v>3.425055368481914E-11</v>
      </c>
      <c r="M19549" s="147">
        <v>6.6869364058452546E-4</v>
      </c>
      <c r="N19549" s="87">
        <v>9.6988538473803981E-2</v>
      </c>
      <c r="O19549" s="88">
        <v>5.3790963311445934E-3</v>
      </c>
      <c r="P19549" s="89">
        <v>55.461154645581708</v>
      </c>
    </row>
    <row r="19550" spans="1:16">
      <c r="A19550" s="75" t="s">
        <v>22788</v>
      </c>
      <c r="B19550" s="85">
        <v>19546</v>
      </c>
      <c r="C19550" s="85">
        <v>13825</v>
      </c>
      <c r="D19550" s="85">
        <v>19546</v>
      </c>
      <c r="E19550" s="86" t="s">
        <v>22789</v>
      </c>
      <c r="F19550" s="85" t="s">
        <v>6130</v>
      </c>
      <c r="G19550" s="86" t="s">
        <v>22790</v>
      </c>
      <c r="H19550" s="85" t="s">
        <v>1</v>
      </c>
      <c r="I19550" s="85">
        <v>-1</v>
      </c>
      <c r="J19550" s="88">
        <v>1.8622780925961651</v>
      </c>
      <c r="K19550" s="146">
        <v>1.3445404585887784</v>
      </c>
      <c r="L19550" s="147">
        <v>6.7262404742599359E-9</v>
      </c>
      <c r="M19550" s="147">
        <v>2.0244284250350258E-3</v>
      </c>
      <c r="N19550" s="87">
        <v>0.21750305005242909</v>
      </c>
      <c r="O19550" s="88">
        <v>1.3174857268283839E-2</v>
      </c>
      <c r="P19550" s="89">
        <v>60.573206973916186</v>
      </c>
    </row>
    <row r="19551" spans="1:16">
      <c r="A19551" s="75" t="s">
        <v>22791</v>
      </c>
      <c r="B19551" s="85">
        <v>19547</v>
      </c>
      <c r="C19551" s="85">
        <v>13826</v>
      </c>
      <c r="D19551" s="85">
        <v>19547</v>
      </c>
      <c r="E19551" s="86" t="s">
        <v>22789</v>
      </c>
      <c r="F19551" s="85" t="s">
        <v>931</v>
      </c>
      <c r="G19551" s="86" t="s">
        <v>22790</v>
      </c>
      <c r="H19551" s="85" t="s">
        <v>1</v>
      </c>
      <c r="I19551" s="85">
        <v>-1</v>
      </c>
      <c r="J19551" s="88">
        <v>0.12598193218198431</v>
      </c>
      <c r="K19551" s="146">
        <v>0.1981235929063756</v>
      </c>
      <c r="L19551" s="147">
        <v>5.4203668005912224E-10</v>
      </c>
      <c r="M19551" s="147">
        <v>3.4911638537080038E-3</v>
      </c>
      <c r="N19551" s="87">
        <v>0.42626708837668592</v>
      </c>
      <c r="O19551" s="88">
        <v>2.899359970443886E-2</v>
      </c>
      <c r="P19551" s="89">
        <v>68.017448437909067</v>
      </c>
    </row>
    <row r="19552" spans="1:16">
      <c r="A19552" s="75" t="s">
        <v>22792</v>
      </c>
      <c r="B19552" s="85">
        <v>19548</v>
      </c>
      <c r="C19552" s="85">
        <v>13827</v>
      </c>
      <c r="D19552" s="85">
        <v>19548</v>
      </c>
      <c r="E19552" s="86" t="s">
        <v>22789</v>
      </c>
      <c r="F19552" s="85" t="s">
        <v>4586</v>
      </c>
      <c r="G19552" s="86" t="s">
        <v>22790</v>
      </c>
      <c r="H19552" s="85" t="s">
        <v>1</v>
      </c>
      <c r="I19552" s="85">
        <v>-1</v>
      </c>
      <c r="J19552" s="88">
        <v>1.7950976405159429</v>
      </c>
      <c r="K19552" s="146">
        <v>1.3197351682714731</v>
      </c>
      <c r="L19552" s="147">
        <v>6.5231708330908771E-9</v>
      </c>
      <c r="M19552" s="147">
        <v>1.8477746341251139E-3</v>
      </c>
      <c r="N19552" s="87">
        <v>0.1969853805410475</v>
      </c>
      <c r="O19552" s="88">
        <v>1.1727483507353229E-2</v>
      </c>
      <c r="P19552" s="89">
        <v>59.53479123751255</v>
      </c>
    </row>
    <row r="19553" spans="1:16">
      <c r="A19553" s="75" t="s">
        <v>22793</v>
      </c>
      <c r="B19553" s="85">
        <v>19549</v>
      </c>
      <c r="C19553" s="85">
        <v>13828</v>
      </c>
      <c r="D19553" s="85">
        <v>19549</v>
      </c>
      <c r="E19553" s="86" t="s">
        <v>22789</v>
      </c>
      <c r="F19553" s="85" t="s">
        <v>2872</v>
      </c>
      <c r="G19553" s="86" t="s">
        <v>22790</v>
      </c>
      <c r="H19553" s="85" t="s">
        <v>1</v>
      </c>
      <c r="I19553" s="85">
        <v>-1</v>
      </c>
      <c r="J19553" s="88">
        <v>7.862998361122249E-2</v>
      </c>
      <c r="K19553" s="146">
        <v>0.17184135563981282</v>
      </c>
      <c r="L19553" s="147">
        <v>3.8931588149734741E-10</v>
      </c>
      <c r="M19553" s="147">
        <v>5.1566631997974873E-3</v>
      </c>
      <c r="N19553" s="87">
        <v>0.60300108855486989</v>
      </c>
      <c r="O19553" s="88">
        <v>3.9683821638829969E-2</v>
      </c>
      <c r="P19553" s="89">
        <v>65.810530680690405</v>
      </c>
    </row>
    <row r="19554" spans="1:16">
      <c r="A19554" s="75" t="s">
        <v>22794</v>
      </c>
      <c r="B19554" s="85">
        <v>19550</v>
      </c>
      <c r="C19554" s="85">
        <v>13829</v>
      </c>
      <c r="D19554" s="85">
        <v>19550</v>
      </c>
      <c r="E19554" s="86" t="s">
        <v>22789</v>
      </c>
      <c r="F19554" s="85" t="s">
        <v>4407</v>
      </c>
      <c r="G19554" s="86" t="s">
        <v>22790</v>
      </c>
      <c r="H19554" s="85" t="s">
        <v>1</v>
      </c>
      <c r="I19554" s="85">
        <v>-1</v>
      </c>
      <c r="J19554" s="88">
        <v>1.9566862997777421</v>
      </c>
      <c r="K19554" s="146">
        <v>1.3853113426032448</v>
      </c>
      <c r="L19554" s="147">
        <v>7.013966592624402E-9</v>
      </c>
      <c r="M19554" s="147">
        <v>1.354463340628598E-3</v>
      </c>
      <c r="N19554" s="87">
        <v>0.14591138273996179</v>
      </c>
      <c r="O19554" s="88">
        <v>9.1536876646778672E-3</v>
      </c>
      <c r="P19554" s="89">
        <v>62.734568700450552</v>
      </c>
    </row>
    <row r="19555" spans="1:16">
      <c r="A19555" s="75" t="s">
        <v>22795</v>
      </c>
      <c r="B19555" s="85">
        <v>19551</v>
      </c>
      <c r="C19555" s="85">
        <v>13830</v>
      </c>
      <c r="D19555" s="85">
        <v>19551</v>
      </c>
      <c r="E19555" s="86" t="s">
        <v>22789</v>
      </c>
      <c r="F19555" s="85" t="s">
        <v>232</v>
      </c>
      <c r="G19555" s="86" t="s">
        <v>22790</v>
      </c>
      <c r="H19555" s="85" t="s">
        <v>1</v>
      </c>
      <c r="I19555" s="85">
        <v>-1</v>
      </c>
      <c r="J19555" s="88">
        <v>2.0228876948403718</v>
      </c>
      <c r="K19555" s="146">
        <v>1.4299024074009525</v>
      </c>
      <c r="L19555" s="147">
        <v>7.2590418618995771E-9</v>
      </c>
      <c r="M19555" s="147">
        <v>1.859073188490984E-3</v>
      </c>
      <c r="N19555" s="87">
        <v>0.20115544444054051</v>
      </c>
      <c r="O19555" s="88">
        <v>1.228985955352024E-2</v>
      </c>
      <c r="P19555" s="89">
        <v>61.096330689438517</v>
      </c>
    </row>
    <row r="19556" spans="1:16">
      <c r="A19556" s="75" t="s">
        <v>22796</v>
      </c>
      <c r="B19556" s="85">
        <v>19552</v>
      </c>
      <c r="C19556" s="85">
        <v>13831</v>
      </c>
      <c r="D19556" s="85">
        <v>19552</v>
      </c>
      <c r="E19556" s="86" t="s">
        <v>22789</v>
      </c>
      <c r="F19556" s="85" t="s">
        <v>32</v>
      </c>
      <c r="G19556" s="86" t="s">
        <v>22790</v>
      </c>
      <c r="H19556" s="85" t="s">
        <v>1</v>
      </c>
      <c r="I19556" s="85">
        <v>-1</v>
      </c>
      <c r="J19556" s="88">
        <v>5.1234296092657908E-2</v>
      </c>
      <c r="K19556" s="146">
        <v>0.15506238787601981</v>
      </c>
      <c r="L19556" s="147">
        <v>2.7263454265116709E-10</v>
      </c>
      <c r="M19556" s="147">
        <v>2.4538405660744929E-3</v>
      </c>
      <c r="N19556" s="87">
        <v>0.29617204261320151</v>
      </c>
      <c r="O19556" s="88">
        <v>1.92806764781027E-2</v>
      </c>
      <c r="P19556" s="89">
        <v>65.099583026082982</v>
      </c>
    </row>
    <row r="19557" spans="1:16">
      <c r="A19557" s="75" t="s">
        <v>22797</v>
      </c>
      <c r="B19557" s="85">
        <v>19553</v>
      </c>
      <c r="C19557" s="85">
        <v>13832</v>
      </c>
      <c r="D19557" s="85">
        <v>19553</v>
      </c>
      <c r="E19557" s="86" t="s">
        <v>22789</v>
      </c>
      <c r="F19557" s="85" t="s">
        <v>235</v>
      </c>
      <c r="G19557" s="86" t="s">
        <v>22790</v>
      </c>
      <c r="H19557" s="85" t="s">
        <v>1</v>
      </c>
      <c r="I19557" s="85">
        <v>-1</v>
      </c>
      <c r="J19557" s="88">
        <v>1.925793570801188</v>
      </c>
      <c r="K19557" s="146">
        <v>1.381025954182326</v>
      </c>
      <c r="L19557" s="147">
        <v>6.9393090463921602E-9</v>
      </c>
      <c r="M19557" s="147">
        <v>2.1534212593810362E-3</v>
      </c>
      <c r="N19557" s="87">
        <v>0.23116255218054721</v>
      </c>
      <c r="O19557" s="88">
        <v>1.400926088076499E-2</v>
      </c>
      <c r="P19557" s="89">
        <v>60.603504973518362</v>
      </c>
    </row>
    <row r="19558" spans="1:16">
      <c r="A19558" s="75" t="s">
        <v>22798</v>
      </c>
      <c r="B19558" s="85">
        <v>19554</v>
      </c>
      <c r="C19558" s="85">
        <v>13833</v>
      </c>
      <c r="D19558" s="85">
        <v>19554</v>
      </c>
      <c r="E19558" s="86" t="s">
        <v>22789</v>
      </c>
      <c r="F19558" s="85" t="s">
        <v>5038</v>
      </c>
      <c r="G19558" s="86" t="s">
        <v>22790</v>
      </c>
      <c r="H19558" s="85" t="s">
        <v>1</v>
      </c>
      <c r="I19558" s="85">
        <v>-1</v>
      </c>
      <c r="J19558" s="88">
        <v>2.1122458157086719</v>
      </c>
      <c r="K19558" s="146">
        <v>1.473992158591233</v>
      </c>
      <c r="L19558" s="147">
        <v>7.5429805884036215E-9</v>
      </c>
      <c r="M19558" s="147">
        <v>1.1018531363984319E-3</v>
      </c>
      <c r="N19558" s="87">
        <v>0.1164041003147043</v>
      </c>
      <c r="O19558" s="88">
        <v>7.290351719190331E-3</v>
      </c>
      <c r="P19558" s="89">
        <v>62.62968142428403</v>
      </c>
    </row>
    <row r="19559" spans="1:16">
      <c r="A19559" s="75" t="s">
        <v>22799</v>
      </c>
      <c r="B19559" s="85">
        <v>19555</v>
      </c>
      <c r="C19559" s="85">
        <v>13834</v>
      </c>
      <c r="D19559" s="85">
        <v>19555</v>
      </c>
      <c r="E19559" s="86" t="s">
        <v>22789</v>
      </c>
      <c r="F19559" s="85" t="s">
        <v>4366</v>
      </c>
      <c r="G19559" s="86" t="s">
        <v>22790</v>
      </c>
      <c r="H19559" s="85" t="s">
        <v>1</v>
      </c>
      <c r="I19559" s="85">
        <v>-1</v>
      </c>
      <c r="J19559" s="88">
        <v>1.600510917177518</v>
      </c>
      <c r="K19559" s="146">
        <v>1.149045481462073</v>
      </c>
      <c r="L19559" s="147">
        <v>5.7453140773414927E-9</v>
      </c>
      <c r="M19559" s="147">
        <v>2.1127678178564282E-3</v>
      </c>
      <c r="N19559" s="87">
        <v>0.23703767246475449</v>
      </c>
      <c r="O19559" s="88">
        <v>1.53089929964806E-2</v>
      </c>
      <c r="P19559" s="89">
        <v>64.584641071165251</v>
      </c>
    </row>
    <row r="19560" spans="1:16">
      <c r="A19560" s="75" t="s">
        <v>22800</v>
      </c>
      <c r="B19560" s="85">
        <v>19556</v>
      </c>
      <c r="C19560" s="85">
        <v>13835</v>
      </c>
      <c r="D19560" s="85">
        <v>19556</v>
      </c>
      <c r="E19560" s="86" t="s">
        <v>22789</v>
      </c>
      <c r="F19560" s="85" t="s">
        <v>429</v>
      </c>
      <c r="G19560" s="86" t="s">
        <v>22790</v>
      </c>
      <c r="H19560" s="85" t="s">
        <v>1</v>
      </c>
      <c r="I19560" s="85">
        <v>-1</v>
      </c>
      <c r="J19560" s="88">
        <v>5.577249667020507E-2</v>
      </c>
      <c r="K19560" s="146">
        <v>0.15245432193260022</v>
      </c>
      <c r="L19560" s="147">
        <v>2.9503836049640807E-10</v>
      </c>
      <c r="M19560" s="147">
        <v>3.666377708629574E-3</v>
      </c>
      <c r="N19560" s="87">
        <v>0.44224075106044242</v>
      </c>
      <c r="O19560" s="88">
        <v>3.0464083773596589E-2</v>
      </c>
      <c r="P19560" s="89">
        <v>68.885745378613848</v>
      </c>
    </row>
    <row r="19561" spans="1:16">
      <c r="A19561" s="75" t="s">
        <v>22801</v>
      </c>
      <c r="B19561" s="85">
        <v>19557</v>
      </c>
      <c r="C19561" s="85">
        <v>13836</v>
      </c>
      <c r="D19561" s="85">
        <v>19557</v>
      </c>
      <c r="E19561" s="86" t="s">
        <v>22789</v>
      </c>
      <c r="F19561" s="85" t="s">
        <v>1055</v>
      </c>
      <c r="G19561" s="86" t="s">
        <v>22790</v>
      </c>
      <c r="H19561" s="85" t="s">
        <v>1</v>
      </c>
      <c r="I19561" s="85">
        <v>-1</v>
      </c>
      <c r="J19561" s="88">
        <v>6.6330608602315252E-2</v>
      </c>
      <c r="K19561" s="146">
        <v>0.15778151209461666</v>
      </c>
      <c r="L19561" s="147">
        <v>3.2736514816711359E-10</v>
      </c>
      <c r="M19561" s="147">
        <v>3.1026520298039172E-3</v>
      </c>
      <c r="N19561" s="87">
        <v>0.38241033314698569</v>
      </c>
      <c r="O19561" s="88">
        <v>2.6869060642214261E-2</v>
      </c>
      <c r="P19561" s="89">
        <v>70.262381304133584</v>
      </c>
    </row>
    <row r="19562" spans="1:16">
      <c r="A19562" s="75" t="s">
        <v>22802</v>
      </c>
      <c r="B19562" s="85">
        <v>19558</v>
      </c>
      <c r="C19562" s="85">
        <v>13837</v>
      </c>
      <c r="D19562" s="85">
        <v>19558</v>
      </c>
      <c r="E19562" s="86" t="s">
        <v>22789</v>
      </c>
      <c r="F19562" s="85" t="s">
        <v>4489</v>
      </c>
      <c r="G19562" s="86" t="s">
        <v>22790</v>
      </c>
      <c r="H19562" s="85" t="s">
        <v>1</v>
      </c>
      <c r="I19562" s="85">
        <v>-1</v>
      </c>
      <c r="J19562" s="88">
        <v>0.54008602585148413</v>
      </c>
      <c r="K19562" s="146">
        <v>0.48363395245162361</v>
      </c>
      <c r="L19562" s="147">
        <v>2.0353732296464298E-9</v>
      </c>
      <c r="M19562" s="147">
        <v>3.2098164014546932E-3</v>
      </c>
      <c r="N19562" s="87">
        <v>0.38736439133966472</v>
      </c>
      <c r="O19562" s="88">
        <v>2.4860329759288539E-2</v>
      </c>
      <c r="P19562" s="89">
        <v>64.178149347469272</v>
      </c>
    </row>
    <row r="19563" spans="1:16">
      <c r="A19563" s="75" t="s">
        <v>22803</v>
      </c>
      <c r="B19563" s="85">
        <v>19559</v>
      </c>
      <c r="C19563" s="85">
        <v>13838</v>
      </c>
      <c r="D19563" s="85">
        <v>19559</v>
      </c>
      <c r="E19563" s="86" t="s">
        <v>22789</v>
      </c>
      <c r="F19563" s="85" t="s">
        <v>965</v>
      </c>
      <c r="G19563" s="86" t="s">
        <v>22790</v>
      </c>
      <c r="H19563" s="85" t="s">
        <v>1</v>
      </c>
      <c r="I19563" s="85">
        <v>-1</v>
      </c>
      <c r="J19563" s="88">
        <v>1.256002075576734</v>
      </c>
      <c r="K19563" s="146">
        <v>0.93842421949311694</v>
      </c>
      <c r="L19563" s="147">
        <v>4.5500182264735997E-9</v>
      </c>
      <c r="M19563" s="147">
        <v>4.4210439963204727E-3</v>
      </c>
      <c r="N19563" s="87">
        <v>0.53403655338825917</v>
      </c>
      <c r="O19563" s="88">
        <v>2.9854893818307741E-2</v>
      </c>
      <c r="P19563" s="89">
        <v>55.904214100869638</v>
      </c>
    </row>
    <row r="19564" spans="1:16">
      <c r="A19564" s="75" t="s">
        <v>22804</v>
      </c>
      <c r="B19564" s="85">
        <v>19560</v>
      </c>
      <c r="C19564" s="85">
        <v>13839</v>
      </c>
      <c r="D19564" s="85">
        <v>19560</v>
      </c>
      <c r="E19564" s="86" t="s">
        <v>22789</v>
      </c>
      <c r="F19564" s="85" t="s">
        <v>4492</v>
      </c>
      <c r="G19564" s="86" t="s">
        <v>22790</v>
      </c>
      <c r="H19564" s="85" t="s">
        <v>1</v>
      </c>
      <c r="I19564" s="85">
        <v>-1</v>
      </c>
      <c r="J19564" s="88">
        <v>0.1158272195332956</v>
      </c>
      <c r="K19564" s="146">
        <v>0.19431923781550664</v>
      </c>
      <c r="L19564" s="147">
        <v>5.1465189018877825E-10</v>
      </c>
      <c r="M19564" s="147">
        <v>4.4408530884191156E-3</v>
      </c>
      <c r="N19564" s="87">
        <v>0.52824041772802177</v>
      </c>
      <c r="O19564" s="88">
        <v>3.4985403750242637E-2</v>
      </c>
      <c r="P19564" s="89">
        <v>66.230077396795821</v>
      </c>
    </row>
    <row r="19565" spans="1:16">
      <c r="A19565" s="75" t="s">
        <v>22805</v>
      </c>
      <c r="B19565" s="85">
        <v>19561</v>
      </c>
      <c r="C19565" s="85">
        <v>13840</v>
      </c>
      <c r="D19565" s="85">
        <v>19561</v>
      </c>
      <c r="E19565" s="86" t="s">
        <v>22789</v>
      </c>
      <c r="F19565" s="85" t="s">
        <v>1084</v>
      </c>
      <c r="G19565" s="86" t="s">
        <v>22790</v>
      </c>
      <c r="H19565" s="85" t="s">
        <v>1</v>
      </c>
      <c r="I19565" s="85">
        <v>-1</v>
      </c>
      <c r="J19565" s="88">
        <v>0.47606061893812879</v>
      </c>
      <c r="K19565" s="146">
        <v>0.43119957462728703</v>
      </c>
      <c r="L19565" s="147">
        <v>1.7877240750547281E-9</v>
      </c>
      <c r="M19565" s="147">
        <v>4.0965314905011992E-3</v>
      </c>
      <c r="N19565" s="87">
        <v>0.50970991200850668</v>
      </c>
      <c r="O19565" s="88">
        <v>3.0804651912428111E-2</v>
      </c>
      <c r="P19565" s="89">
        <v>60.43565405868349</v>
      </c>
    </row>
    <row r="19566" spans="1:16">
      <c r="A19566" s="75" t="s">
        <v>22806</v>
      </c>
      <c r="B19566" s="85">
        <v>19562</v>
      </c>
      <c r="C19566" s="85">
        <v>13841</v>
      </c>
      <c r="D19566" s="85">
        <v>19562</v>
      </c>
      <c r="E19566" s="86" t="s">
        <v>22789</v>
      </c>
      <c r="F19566" s="85" t="s">
        <v>4370</v>
      </c>
      <c r="G19566" s="86" t="s">
        <v>22790</v>
      </c>
      <c r="H19566" s="85" t="s">
        <v>1</v>
      </c>
      <c r="I19566" s="85">
        <v>-1</v>
      </c>
      <c r="J19566" s="88">
        <v>0.43921712421056558</v>
      </c>
      <c r="K19566" s="146">
        <v>0.4065166274340869</v>
      </c>
      <c r="L19566" s="147">
        <v>1.6561756754266021E-9</v>
      </c>
      <c r="M19566" s="147">
        <v>3.9981487439863317E-3</v>
      </c>
      <c r="N19566" s="87">
        <v>0.49730479223152863</v>
      </c>
      <c r="O19566" s="88">
        <v>3.0395051742523181E-2</v>
      </c>
      <c r="P19566" s="89">
        <v>61.119563328825215</v>
      </c>
    </row>
    <row r="19567" spans="1:16">
      <c r="A19567" s="75" t="s">
        <v>22807</v>
      </c>
      <c r="B19567" s="85">
        <v>19563</v>
      </c>
      <c r="C19567" s="85">
        <v>13842</v>
      </c>
      <c r="D19567" s="85">
        <v>19563</v>
      </c>
      <c r="E19567" s="86" t="s">
        <v>22789</v>
      </c>
      <c r="F19567" s="85" t="s">
        <v>4627</v>
      </c>
      <c r="G19567" s="86" t="s">
        <v>22790</v>
      </c>
      <c r="H19567" s="85" t="s">
        <v>1</v>
      </c>
      <c r="I19567" s="85">
        <v>-1</v>
      </c>
      <c r="J19567" s="88">
        <v>1.1663570827069329</v>
      </c>
      <c r="K19567" s="146">
        <v>0.88578656444977388</v>
      </c>
      <c r="L19567" s="147">
        <v>4.2289689278561659E-9</v>
      </c>
      <c r="M19567" s="147">
        <v>3.0753020250987189E-3</v>
      </c>
      <c r="N19567" s="87">
        <v>0.43040248921023511</v>
      </c>
      <c r="O19567" s="88">
        <v>2.0631817454320189E-2</v>
      </c>
      <c r="P19567" s="89">
        <v>47.936101606146465</v>
      </c>
    </row>
    <row r="19568" spans="1:16">
      <c r="A19568" s="75" t="s">
        <v>22808</v>
      </c>
      <c r="B19568" s="85">
        <v>19564</v>
      </c>
      <c r="C19568" s="85">
        <v>13843</v>
      </c>
      <c r="D19568" s="85">
        <v>19564</v>
      </c>
      <c r="E19568" s="86" t="s">
        <v>22789</v>
      </c>
      <c r="F19568" s="85" t="s">
        <v>4496</v>
      </c>
      <c r="G19568" s="86" t="s">
        <v>22790</v>
      </c>
      <c r="H19568" s="85" t="s">
        <v>1</v>
      </c>
      <c r="I19568" s="85">
        <v>-1</v>
      </c>
      <c r="J19568" s="88">
        <v>1.841333299022762</v>
      </c>
      <c r="K19568" s="146">
        <v>1.3142035402783783</v>
      </c>
      <c r="L19568" s="147">
        <v>6.6165887747210489E-9</v>
      </c>
      <c r="M19568" s="147">
        <v>3.3014679953957769E-3</v>
      </c>
      <c r="N19568" s="87">
        <v>0.38110457519268071</v>
      </c>
      <c r="O19568" s="88">
        <v>2.1216077425312362E-2</v>
      </c>
      <c r="P19568" s="89">
        <v>55.669962541346642</v>
      </c>
    </row>
    <row r="19569" spans="1:16">
      <c r="A19569" s="75" t="s">
        <v>22809</v>
      </c>
      <c r="B19569" s="85">
        <v>19565</v>
      </c>
      <c r="C19569" s="85">
        <v>13844</v>
      </c>
      <c r="D19569" s="85">
        <v>19565</v>
      </c>
      <c r="E19569" s="86" t="s">
        <v>22789</v>
      </c>
      <c r="F19569" s="85" t="s">
        <v>4372</v>
      </c>
      <c r="G19569" s="86" t="s">
        <v>22790</v>
      </c>
      <c r="H19569" s="85" t="s">
        <v>1</v>
      </c>
      <c r="I19569" s="85">
        <v>-1</v>
      </c>
      <c r="J19569" s="88">
        <v>1.372258989684523</v>
      </c>
      <c r="K19569" s="146">
        <v>1.0131920842380016</v>
      </c>
      <c r="L19569" s="147">
        <v>4.9576181089055294E-9</v>
      </c>
      <c r="M19569" s="147">
        <v>2.641132921899545E-3</v>
      </c>
      <c r="N19569" s="87">
        <v>0.31931189469701371</v>
      </c>
      <c r="O19569" s="88">
        <v>1.8599729136830379E-2</v>
      </c>
      <c r="P19569" s="89">
        <v>58.249408950077324</v>
      </c>
    </row>
    <row r="19570" spans="1:16">
      <c r="A19570" s="75" t="s">
        <v>22810</v>
      </c>
      <c r="B19570" s="85">
        <v>19566</v>
      </c>
      <c r="C19570" s="85">
        <v>13845</v>
      </c>
      <c r="D19570" s="85">
        <v>19566</v>
      </c>
      <c r="E19570" s="86" t="s">
        <v>22789</v>
      </c>
      <c r="F19570" s="85" t="s">
        <v>4498</v>
      </c>
      <c r="G19570" s="86" t="s">
        <v>22790</v>
      </c>
      <c r="H19570" s="85" t="s">
        <v>1</v>
      </c>
      <c r="I19570" s="85">
        <v>-1</v>
      </c>
      <c r="J19570" s="88">
        <v>0.76431761090766004</v>
      </c>
      <c r="K19570" s="146">
        <v>0.6293283803362667</v>
      </c>
      <c r="L19570" s="147">
        <v>2.8251623922970511E-9</v>
      </c>
      <c r="M19570" s="147">
        <v>3.1935609692333119E-3</v>
      </c>
      <c r="N19570" s="87">
        <v>0.39041064751502907</v>
      </c>
      <c r="O19570" s="88">
        <v>2.355564590662106E-2</v>
      </c>
      <c r="P19570" s="89">
        <v>60.335562199835422</v>
      </c>
    </row>
    <row r="19571" spans="1:16">
      <c r="A19571" s="75" t="s">
        <v>22811</v>
      </c>
      <c r="B19571" s="85">
        <v>19567</v>
      </c>
      <c r="C19571" s="85">
        <v>13846</v>
      </c>
      <c r="D19571" s="85">
        <v>19567</v>
      </c>
      <c r="E19571" s="86" t="s">
        <v>22789</v>
      </c>
      <c r="F19571" s="85" t="s">
        <v>238</v>
      </c>
      <c r="G19571" s="86" t="s">
        <v>22790</v>
      </c>
      <c r="H19571" s="85" t="s">
        <v>1</v>
      </c>
      <c r="I19571" s="85">
        <v>-1</v>
      </c>
      <c r="J19571" s="88">
        <v>1.275175680702564</v>
      </c>
      <c r="K19571" s="146">
        <v>1.1035579074792439</v>
      </c>
      <c r="L19571" s="147">
        <v>4.932943593366275E-9</v>
      </c>
      <c r="M19571" s="147">
        <v>1.801406689535662E-3</v>
      </c>
      <c r="N19571" s="87">
        <v>0.194676138899081</v>
      </c>
      <c r="O19571" s="88">
        <v>1.163448219680242E-2</v>
      </c>
      <c r="P19571" s="89">
        <v>59.763267663910618</v>
      </c>
    </row>
    <row r="19572" spans="1:16">
      <c r="A19572" s="75" t="s">
        <v>22812</v>
      </c>
      <c r="B19572" s="85">
        <v>19568</v>
      </c>
      <c r="C19572" s="85">
        <v>13847</v>
      </c>
      <c r="D19572" s="85">
        <v>19568</v>
      </c>
      <c r="E19572" s="86" t="s">
        <v>22789</v>
      </c>
      <c r="F19572" s="85" t="s">
        <v>3901</v>
      </c>
      <c r="G19572" s="86" t="s">
        <v>22790</v>
      </c>
      <c r="H19572" s="85" t="s">
        <v>1</v>
      </c>
      <c r="I19572" s="85">
        <v>-1</v>
      </c>
      <c r="J19572" s="88">
        <v>1.996420395388018</v>
      </c>
      <c r="K19572" s="146">
        <v>1.4001728405934333</v>
      </c>
      <c r="L19572" s="147">
        <v>7.1387006061939474E-9</v>
      </c>
      <c r="M19572" s="147">
        <v>2.1818927365473838E-3</v>
      </c>
      <c r="N19572" s="87">
        <v>0.23513848974411161</v>
      </c>
      <c r="O19572" s="88">
        <v>1.4389337430576471E-2</v>
      </c>
      <c r="P19572" s="89">
        <v>61.195159696039561</v>
      </c>
    </row>
    <row r="19573" spans="1:16">
      <c r="A19573" s="75" t="s">
        <v>22813</v>
      </c>
      <c r="B19573" s="85">
        <v>19569</v>
      </c>
      <c r="C19573" s="85">
        <v>13848</v>
      </c>
      <c r="D19573" s="85">
        <v>19569</v>
      </c>
      <c r="E19573" s="86" t="s">
        <v>22789</v>
      </c>
      <c r="F19573" s="85" t="s">
        <v>1068</v>
      </c>
      <c r="G19573" s="86" t="s">
        <v>22790</v>
      </c>
      <c r="H19573" s="85" t="s">
        <v>1</v>
      </c>
      <c r="I19573" s="85">
        <v>-1</v>
      </c>
      <c r="J19573" s="88">
        <v>0.66780072257408818</v>
      </c>
      <c r="K19573" s="146">
        <v>0.5584382118343848</v>
      </c>
      <c r="L19573" s="147">
        <v>2.468536872159009E-9</v>
      </c>
      <c r="M19573" s="147">
        <v>4.1789498429448532E-3</v>
      </c>
      <c r="N19573" s="87">
        <v>0.52826168891631031</v>
      </c>
      <c r="O19573" s="88">
        <v>3.0241427091127801E-2</v>
      </c>
      <c r="P19573" s="89">
        <v>57.247057141633434</v>
      </c>
    </row>
    <row r="19574" spans="1:16">
      <c r="A19574" s="75" t="s">
        <v>22814</v>
      </c>
      <c r="B19574" s="85">
        <v>19570</v>
      </c>
      <c r="C19574" s="85">
        <v>13849</v>
      </c>
      <c r="D19574" s="85">
        <v>19570</v>
      </c>
      <c r="E19574" s="86" t="s">
        <v>22789</v>
      </c>
      <c r="F19574" s="85" t="s">
        <v>4381</v>
      </c>
      <c r="G19574" s="86" t="s">
        <v>22790</v>
      </c>
      <c r="H19574" s="85" t="s">
        <v>1</v>
      </c>
      <c r="I19574" s="85">
        <v>-1</v>
      </c>
      <c r="J19574" s="88">
        <v>0.89684391180466061</v>
      </c>
      <c r="K19574" s="146">
        <v>0.7153576157865823</v>
      </c>
      <c r="L19574" s="147">
        <v>3.2982634031061149E-9</v>
      </c>
      <c r="M19574" s="147">
        <v>4.702194561312394E-3</v>
      </c>
      <c r="N19574" s="87">
        <v>0.57091012132797725</v>
      </c>
      <c r="O19574" s="88">
        <v>3.2595193367811519E-2</v>
      </c>
      <c r="P19574" s="89">
        <v>57.093388521459033</v>
      </c>
    </row>
    <row r="19575" spans="1:16">
      <c r="A19575" s="75" t="s">
        <v>22815</v>
      </c>
      <c r="B19575" s="85">
        <v>19571</v>
      </c>
      <c r="C19575" s="85">
        <v>13850</v>
      </c>
      <c r="D19575" s="85">
        <v>19571</v>
      </c>
      <c r="E19575" s="86" t="s">
        <v>22789</v>
      </c>
      <c r="F19575" s="85" t="s">
        <v>4641</v>
      </c>
      <c r="G19575" s="86" t="s">
        <v>22790</v>
      </c>
      <c r="H19575" s="85" t="s">
        <v>1</v>
      </c>
      <c r="I19575" s="85">
        <v>-1</v>
      </c>
      <c r="J19575" s="88">
        <v>0.74061565660868101</v>
      </c>
      <c r="K19575" s="146">
        <v>0.59254950289172448</v>
      </c>
      <c r="L19575" s="147">
        <v>2.7095942452735062E-9</v>
      </c>
      <c r="M19575" s="147">
        <v>3.1756536063361649E-3</v>
      </c>
      <c r="N19575" s="87">
        <v>0.37241637596420302</v>
      </c>
      <c r="O19575" s="88">
        <v>2.5012728227245651E-2</v>
      </c>
      <c r="P19575" s="89">
        <v>67.163341468233114</v>
      </c>
    </row>
    <row r="19576" spans="1:16">
      <c r="A19576" s="75" t="s">
        <v>22816</v>
      </c>
      <c r="B19576" s="85">
        <v>19572</v>
      </c>
      <c r="C19576" s="85">
        <v>13851</v>
      </c>
      <c r="D19576" s="85">
        <v>19572</v>
      </c>
      <c r="E19576" s="86" t="s">
        <v>22789</v>
      </c>
      <c r="F19576" s="85" t="s">
        <v>4383</v>
      </c>
      <c r="G19576" s="86" t="s">
        <v>22790</v>
      </c>
      <c r="H19576" s="85" t="s">
        <v>1</v>
      </c>
      <c r="I19576" s="85">
        <v>-1</v>
      </c>
      <c r="J19576" s="88">
        <v>1.2269177069568691</v>
      </c>
      <c r="K19576" s="146">
        <v>0.93542792119636242</v>
      </c>
      <c r="L19576" s="147">
        <v>4.4664097306220534E-9</v>
      </c>
      <c r="M19576" s="147">
        <v>3.2553034294726239E-3</v>
      </c>
      <c r="N19576" s="87">
        <v>0.43086140891696428</v>
      </c>
      <c r="O19576" s="88">
        <v>2.1450697438532181E-2</v>
      </c>
      <c r="P19576" s="89">
        <v>49.785608538141702</v>
      </c>
    </row>
    <row r="19577" spans="1:16">
      <c r="A19577" s="75" t="s">
        <v>22817</v>
      </c>
      <c r="B19577" s="85">
        <v>19573</v>
      </c>
      <c r="C19577" s="85">
        <v>13852</v>
      </c>
      <c r="D19577" s="85">
        <v>19573</v>
      </c>
      <c r="E19577" s="86" t="s">
        <v>22789</v>
      </c>
      <c r="F19577" s="85" t="s">
        <v>6286</v>
      </c>
      <c r="G19577" s="86" t="s">
        <v>22790</v>
      </c>
      <c r="H19577" s="85" t="s">
        <v>1</v>
      </c>
      <c r="I19577" s="85">
        <v>-1</v>
      </c>
      <c r="J19577" s="88">
        <v>1.851757549347153</v>
      </c>
      <c r="K19577" s="146">
        <v>1.3418885543138261</v>
      </c>
      <c r="L19577" s="147">
        <v>6.6939816341111337E-9</v>
      </c>
      <c r="M19577" s="147">
        <v>1.874123790629996E-3</v>
      </c>
      <c r="N19577" s="87">
        <v>0.19971647833593559</v>
      </c>
      <c r="O19577" s="88">
        <v>1.190524153407637E-2</v>
      </c>
      <c r="P19577" s="89">
        <v>59.61071231213586</v>
      </c>
    </row>
    <row r="19578" spans="1:16">
      <c r="A19578" s="75" t="s">
        <v>22818</v>
      </c>
      <c r="B19578" s="85">
        <v>19574</v>
      </c>
      <c r="C19578" s="85">
        <v>13853</v>
      </c>
      <c r="D19578" s="85">
        <v>19574</v>
      </c>
      <c r="E19578" s="86" t="s">
        <v>22789</v>
      </c>
      <c r="F19578" s="85" t="s">
        <v>4711</v>
      </c>
      <c r="G19578" s="86" t="s">
        <v>22790</v>
      </c>
      <c r="H19578" s="85" t="s">
        <v>1</v>
      </c>
      <c r="I19578" s="85">
        <v>-1</v>
      </c>
      <c r="J19578" s="88">
        <v>1.785464123915788</v>
      </c>
      <c r="K19578" s="146">
        <v>1.3145486957258627</v>
      </c>
      <c r="L19578" s="147">
        <v>6.4878511128447778E-9</v>
      </c>
      <c r="M19578" s="147">
        <v>1.8363246678364819E-3</v>
      </c>
      <c r="N19578" s="87">
        <v>0.19579858818780541</v>
      </c>
      <c r="O19578" s="88">
        <v>1.165023915995666E-2</v>
      </c>
      <c r="P19578" s="89">
        <v>59.501139756850677</v>
      </c>
    </row>
    <row r="19579" spans="1:16">
      <c r="A19579" s="75" t="s">
        <v>22819</v>
      </c>
      <c r="B19579" s="85">
        <v>19575</v>
      </c>
      <c r="C19579" s="85">
        <v>13854</v>
      </c>
      <c r="D19579" s="85">
        <v>19575</v>
      </c>
      <c r="E19579" s="86" t="s">
        <v>22789</v>
      </c>
      <c r="F19579" s="85" t="s">
        <v>5075</v>
      </c>
      <c r="G19579" s="86" t="s">
        <v>22790</v>
      </c>
      <c r="H19579" s="85" t="s">
        <v>1</v>
      </c>
      <c r="I19579" s="85">
        <v>-1</v>
      </c>
      <c r="J19579" s="88">
        <v>2.107287034483631</v>
      </c>
      <c r="K19579" s="146">
        <v>1.4767557656476102</v>
      </c>
      <c r="L19579" s="147">
        <v>7.5362337204378451E-9</v>
      </c>
      <c r="M19579" s="147">
        <v>2.0877763453934842E-3</v>
      </c>
      <c r="N19579" s="87">
        <v>0.22210020780123871</v>
      </c>
      <c r="O19579" s="88">
        <v>1.3374222832293959E-2</v>
      </c>
      <c r="P19579" s="89">
        <v>60.217065822211119</v>
      </c>
    </row>
    <row r="19580" spans="1:16">
      <c r="A19580" s="75" t="s">
        <v>22820</v>
      </c>
      <c r="B19580" s="85">
        <v>19576</v>
      </c>
      <c r="C19580" s="85">
        <v>13855</v>
      </c>
      <c r="D19580" s="85">
        <v>19576</v>
      </c>
      <c r="E19580" s="86" t="s">
        <v>22789</v>
      </c>
      <c r="F19580" s="85" t="s">
        <v>2124</v>
      </c>
      <c r="G19580" s="86" t="s">
        <v>22790</v>
      </c>
      <c r="H19580" s="85" t="s">
        <v>1</v>
      </c>
      <c r="I19580" s="85">
        <v>-1</v>
      </c>
      <c r="J19580" s="88">
        <v>0.1124435709437461</v>
      </c>
      <c r="K19580" s="146">
        <v>0.18880681015983575</v>
      </c>
      <c r="L19580" s="147">
        <v>4.9483975346965462E-10</v>
      </c>
      <c r="M19580" s="147">
        <v>3.623455046868145E-3</v>
      </c>
      <c r="N19580" s="87">
        <v>0.43573750847303272</v>
      </c>
      <c r="O19580" s="88">
        <v>3.001135590794048E-2</v>
      </c>
      <c r="P19580" s="89">
        <v>68.874850854841768</v>
      </c>
    </row>
    <row r="19581" spans="1:16">
      <c r="A19581" s="75" t="s">
        <v>22821</v>
      </c>
      <c r="B19581" s="85">
        <v>19577</v>
      </c>
      <c r="C19581" s="85">
        <v>13856</v>
      </c>
      <c r="D19581" s="85">
        <v>19577</v>
      </c>
      <c r="E19581" s="86" t="s">
        <v>22789</v>
      </c>
      <c r="F19581" s="85" t="s">
        <v>4253</v>
      </c>
      <c r="G19581" s="86" t="s">
        <v>22790</v>
      </c>
      <c r="H19581" s="85" t="s">
        <v>1</v>
      </c>
      <c r="I19581" s="85">
        <v>-1</v>
      </c>
      <c r="J19581" s="88">
        <v>0.22079691171410881</v>
      </c>
      <c r="K19581" s="146">
        <v>0.26178115531711521</v>
      </c>
      <c r="L19581" s="147">
        <v>8.8651475860302096E-10</v>
      </c>
      <c r="M19581" s="147">
        <v>4.5696674705777204E-3</v>
      </c>
      <c r="N19581" s="87">
        <v>0.53481855279270962</v>
      </c>
      <c r="O19581" s="88">
        <v>3.5527653741031173E-2</v>
      </c>
      <c r="P19581" s="89">
        <v>66.4293591826859</v>
      </c>
    </row>
    <row r="19582" spans="1:16">
      <c r="A19582" s="75" t="s">
        <v>22822</v>
      </c>
      <c r="B19582" s="85">
        <v>19578</v>
      </c>
      <c r="C19582" s="85">
        <v>13857</v>
      </c>
      <c r="D19582" s="85">
        <v>19578</v>
      </c>
      <c r="E19582" s="86" t="s">
        <v>22789</v>
      </c>
      <c r="F19582" s="85" t="s">
        <v>240</v>
      </c>
      <c r="G19582" s="86" t="s">
        <v>22790</v>
      </c>
      <c r="H19582" s="85" t="s">
        <v>1</v>
      </c>
      <c r="I19582" s="85">
        <v>-1</v>
      </c>
      <c r="J19582" s="88">
        <v>1.842541750987748</v>
      </c>
      <c r="K19582" s="146">
        <v>1.3384172791163698</v>
      </c>
      <c r="L19582" s="147">
        <v>6.6624744954681209E-9</v>
      </c>
      <c r="M19582" s="147">
        <v>2.0861461960302008E-3</v>
      </c>
      <c r="N19582" s="87">
        <v>0.2241894721808172</v>
      </c>
      <c r="O19582" s="88">
        <v>1.355540641123465E-2</v>
      </c>
      <c r="P19582" s="89">
        <v>60.464063184473297</v>
      </c>
    </row>
    <row r="19583" spans="1:16">
      <c r="A19583" s="75" t="s">
        <v>22823</v>
      </c>
      <c r="B19583" s="85">
        <v>19579</v>
      </c>
      <c r="C19583" s="85">
        <v>13858</v>
      </c>
      <c r="D19583" s="85">
        <v>19579</v>
      </c>
      <c r="E19583" s="86" t="s">
        <v>22789</v>
      </c>
      <c r="F19583" s="85" t="s">
        <v>4389</v>
      </c>
      <c r="G19583" s="86" t="s">
        <v>22790</v>
      </c>
      <c r="H19583" s="85" t="s">
        <v>1</v>
      </c>
      <c r="I19583" s="85">
        <v>-1</v>
      </c>
      <c r="J19583" s="88">
        <v>1.0632503354314959</v>
      </c>
      <c r="K19583" s="146">
        <v>0.83002593141560888</v>
      </c>
      <c r="L19583" s="147">
        <v>3.8961131794711063E-9</v>
      </c>
      <c r="M19583" s="147">
        <v>3.0537185393216221E-3</v>
      </c>
      <c r="N19583" s="87">
        <v>0.37436563893733549</v>
      </c>
      <c r="O19583" s="88">
        <v>2.1528618576178798E-2</v>
      </c>
      <c r="P19583" s="89">
        <v>57.506929955669463</v>
      </c>
    </row>
    <row r="19584" spans="1:16">
      <c r="A19584" s="75" t="s">
        <v>22824</v>
      </c>
      <c r="B19584" s="85">
        <v>19580</v>
      </c>
      <c r="C19584" s="85">
        <v>13859</v>
      </c>
      <c r="D19584" s="85">
        <v>19580</v>
      </c>
      <c r="E19584" s="86" t="s">
        <v>22789</v>
      </c>
      <c r="F19584" s="85" t="s">
        <v>3724</v>
      </c>
      <c r="G19584" s="86" t="s">
        <v>22790</v>
      </c>
      <c r="H19584" s="85" t="s">
        <v>1</v>
      </c>
      <c r="I19584" s="85">
        <v>-1</v>
      </c>
      <c r="J19584" s="88">
        <v>0.82429196159718277</v>
      </c>
      <c r="K19584" s="146">
        <v>0.66308130384155262</v>
      </c>
      <c r="L19584" s="147">
        <v>3.0255891180988469E-9</v>
      </c>
      <c r="M19584" s="147">
        <v>4.1424676987006793E-3</v>
      </c>
      <c r="N19584" s="87">
        <v>0.5321855996924798</v>
      </c>
      <c r="O19584" s="88">
        <v>2.9118290206148711E-2</v>
      </c>
      <c r="P19584" s="89">
        <v>54.714539857851349</v>
      </c>
    </row>
    <row r="19585" spans="1:16">
      <c r="A19585" s="75" t="s">
        <v>22825</v>
      </c>
      <c r="B19585" s="85">
        <v>19581</v>
      </c>
      <c r="C19585" s="85">
        <v>13860</v>
      </c>
      <c r="D19585" s="85">
        <v>19581</v>
      </c>
      <c r="E19585" s="86" t="s">
        <v>22789</v>
      </c>
      <c r="F19585" s="85" t="s">
        <v>4646</v>
      </c>
      <c r="G19585" s="86" t="s">
        <v>22790</v>
      </c>
      <c r="H19585" s="85" t="s">
        <v>1</v>
      </c>
      <c r="I19585" s="85">
        <v>-1</v>
      </c>
      <c r="J19585" s="88">
        <v>1.4891014380862999</v>
      </c>
      <c r="K19585" s="146">
        <v>1.1439631983632459</v>
      </c>
      <c r="L19585" s="147">
        <v>5.4763822918697253E-9</v>
      </c>
      <c r="M19585" s="147">
        <v>1.6104662651063E-3</v>
      </c>
      <c r="N19585" s="87">
        <v>0.17403659022877399</v>
      </c>
      <c r="O19585" s="88">
        <v>1.0249512483403269E-2</v>
      </c>
      <c r="P19585" s="89">
        <v>58.892859656294775</v>
      </c>
    </row>
    <row r="19586" spans="1:16">
      <c r="A19586" s="75" t="s">
        <v>22826</v>
      </c>
      <c r="B19586" s="85">
        <v>19582</v>
      </c>
      <c r="C19586" s="85">
        <v>13861</v>
      </c>
      <c r="D19586" s="85">
        <v>19582</v>
      </c>
      <c r="E19586" s="86" t="s">
        <v>22789</v>
      </c>
      <c r="F19586" s="85" t="s">
        <v>4648</v>
      </c>
      <c r="G19586" s="86" t="s">
        <v>22790</v>
      </c>
      <c r="H19586" s="85" t="s">
        <v>1</v>
      </c>
      <c r="I19586" s="85">
        <v>-1</v>
      </c>
      <c r="J19586" s="88">
        <v>1.7449319840365869</v>
      </c>
      <c r="K19586" s="146">
        <v>1.2912991596084407</v>
      </c>
      <c r="L19586" s="147">
        <v>6.3494767524794624E-9</v>
      </c>
      <c r="M19586" s="147">
        <v>1.7996409957170829E-3</v>
      </c>
      <c r="N19586" s="87">
        <v>0.19199631484248689</v>
      </c>
      <c r="O19586" s="88">
        <v>1.1402761897080629E-2</v>
      </c>
      <c r="P19586" s="89">
        <v>59.390524794371267</v>
      </c>
    </row>
    <row r="19587" spans="1:16">
      <c r="A19587" s="75" t="s">
        <v>22827</v>
      </c>
      <c r="B19587" s="85">
        <v>19583</v>
      </c>
      <c r="C19587" s="85">
        <v>13862</v>
      </c>
      <c r="D19587" s="85">
        <v>19583</v>
      </c>
      <c r="E19587" s="86" t="s">
        <v>22789</v>
      </c>
      <c r="F19587" s="85" t="s">
        <v>38</v>
      </c>
      <c r="G19587" s="86" t="s">
        <v>22790</v>
      </c>
      <c r="H19587" s="85" t="s">
        <v>1</v>
      </c>
      <c r="I19587" s="85">
        <v>-1</v>
      </c>
      <c r="J19587" s="88">
        <v>1.555220114440812</v>
      </c>
      <c r="K19587" s="146">
        <v>1.3635786883723837</v>
      </c>
      <c r="L19587" s="147">
        <v>5.6816151869855693E-9</v>
      </c>
      <c r="M19587" s="147">
        <v>1.10793274203761E-3</v>
      </c>
      <c r="N19587" s="87">
        <v>0.1250246540230745</v>
      </c>
      <c r="O19587" s="88">
        <v>8.2641206264194543E-3</v>
      </c>
      <c r="P19587" s="89">
        <v>66.09992797815886</v>
      </c>
    </row>
    <row r="19588" spans="1:16">
      <c r="A19588" s="75" t="s">
        <v>22828</v>
      </c>
      <c r="B19588" s="85">
        <v>19584</v>
      </c>
      <c r="C19588" s="85">
        <v>13863</v>
      </c>
      <c r="D19588" s="85">
        <v>19584</v>
      </c>
      <c r="E19588" s="86" t="s">
        <v>22789</v>
      </c>
      <c r="F19588" s="85" t="s">
        <v>1039</v>
      </c>
      <c r="G19588" s="86" t="s">
        <v>22790</v>
      </c>
      <c r="H19588" s="85" t="s">
        <v>1</v>
      </c>
      <c r="I19588" s="85">
        <v>-1</v>
      </c>
      <c r="J19588" s="88">
        <v>6.2950082178368699E-2</v>
      </c>
      <c r="K19588" s="146">
        <v>0.15736428906771305</v>
      </c>
      <c r="L19588" s="147">
        <v>3.2100376858546399E-10</v>
      </c>
      <c r="M19588" s="147">
        <v>3.7292386277474922E-3</v>
      </c>
      <c r="N19588" s="87">
        <v>0.44933913147989152</v>
      </c>
      <c r="O19588" s="88">
        <v>3.081824217798574E-2</v>
      </c>
      <c r="P19588" s="89">
        <v>68.585707362023726</v>
      </c>
    </row>
    <row r="19589" spans="1:16">
      <c r="A19589" s="75" t="s">
        <v>22829</v>
      </c>
      <c r="B19589" s="85">
        <v>19585</v>
      </c>
      <c r="C19589" s="85">
        <v>13864</v>
      </c>
      <c r="D19589" s="85">
        <v>19585</v>
      </c>
      <c r="E19589" s="86" t="s">
        <v>22789</v>
      </c>
      <c r="F19589" s="85" t="s">
        <v>4653</v>
      </c>
      <c r="G19589" s="86" t="s">
        <v>22790</v>
      </c>
      <c r="H19589" s="85" t="s">
        <v>1</v>
      </c>
      <c r="I19589" s="85">
        <v>-1</v>
      </c>
      <c r="J19589" s="88">
        <v>0.42348664568282152</v>
      </c>
      <c r="K19589" s="146">
        <v>0.39874540179070789</v>
      </c>
      <c r="L19589" s="147">
        <v>1.6055784257775399E-9</v>
      </c>
      <c r="M19589" s="147">
        <v>3.721765278111785E-3</v>
      </c>
      <c r="N19589" s="87">
        <v>0.46099831644450268</v>
      </c>
      <c r="O19589" s="88">
        <v>2.873356466184852E-2</v>
      </c>
      <c r="P19589" s="89">
        <v>62.329001293234903</v>
      </c>
    </row>
    <row r="19590" spans="1:16">
      <c r="A19590" s="75" t="s">
        <v>22830</v>
      </c>
      <c r="B19590" s="85">
        <v>19586</v>
      </c>
      <c r="C19590" s="85">
        <v>13865</v>
      </c>
      <c r="D19590" s="85">
        <v>19586</v>
      </c>
      <c r="E19590" s="86" t="s">
        <v>22789</v>
      </c>
      <c r="F19590" s="85" t="s">
        <v>4655</v>
      </c>
      <c r="G19590" s="86" t="s">
        <v>22790</v>
      </c>
      <c r="H19590" s="85" t="s">
        <v>1</v>
      </c>
      <c r="I19590" s="85">
        <v>-1</v>
      </c>
      <c r="J19590" s="88">
        <v>1.8293979726259979</v>
      </c>
      <c r="K19590" s="146">
        <v>1.2963555864644041</v>
      </c>
      <c r="L19590" s="147">
        <v>6.5563964013121929E-9</v>
      </c>
      <c r="M19590" s="147">
        <v>2.236554097085436E-3</v>
      </c>
      <c r="N19590" s="87">
        <v>0.24478964128149849</v>
      </c>
      <c r="O19590" s="88">
        <v>1.527445454444505E-2</v>
      </c>
      <c r="P19590" s="89">
        <v>62.398288034092197</v>
      </c>
    </row>
    <row r="19591" spans="1:16">
      <c r="A19591" s="75" t="s">
        <v>22831</v>
      </c>
      <c r="B19591" s="85">
        <v>19587</v>
      </c>
      <c r="C19591" s="85">
        <v>13866</v>
      </c>
      <c r="D19591" s="85">
        <v>19587</v>
      </c>
      <c r="E19591" s="86" t="s">
        <v>22789</v>
      </c>
      <c r="F19591" s="85" t="s">
        <v>6375</v>
      </c>
      <c r="G19591" s="86" t="s">
        <v>22790</v>
      </c>
      <c r="H19591" s="85" t="s">
        <v>1</v>
      </c>
      <c r="I19591" s="85">
        <v>-1</v>
      </c>
      <c r="J19591" s="88">
        <v>1.31545476936483</v>
      </c>
      <c r="K19591" s="146">
        <v>1.0769261635491862</v>
      </c>
      <c r="L19591" s="147">
        <v>4.9574759753278184E-9</v>
      </c>
      <c r="M19591" s="147">
        <v>1.4928003839533651E-3</v>
      </c>
      <c r="N19591" s="87">
        <v>0.16019219562865561</v>
      </c>
      <c r="O19591" s="88">
        <v>9.3327380833237283E-3</v>
      </c>
      <c r="P19591" s="89">
        <v>58.259630231663188</v>
      </c>
    </row>
    <row r="19592" spans="1:16">
      <c r="A19592" s="75" t="s">
        <v>22832</v>
      </c>
      <c r="B19592" s="85">
        <v>19588</v>
      </c>
      <c r="C19592" s="85">
        <v>13867</v>
      </c>
      <c r="D19592" s="85">
        <v>19588</v>
      </c>
      <c r="E19592" s="86" t="s">
        <v>22789</v>
      </c>
      <c r="F19592" s="85" t="s">
        <v>243</v>
      </c>
      <c r="G19592" s="86" t="s">
        <v>22790</v>
      </c>
      <c r="H19592" s="85" t="s">
        <v>1</v>
      </c>
      <c r="I19592" s="85">
        <v>-1</v>
      </c>
      <c r="J19592" s="88">
        <v>2.059460959224729</v>
      </c>
      <c r="K19592" s="146">
        <v>1.4593645025343962</v>
      </c>
      <c r="L19592" s="147">
        <v>7.4001512099252098E-9</v>
      </c>
      <c r="M19592" s="147">
        <v>1.842866473975477E-3</v>
      </c>
      <c r="N19592" s="87">
        <v>0.2191730458434919</v>
      </c>
      <c r="O19592" s="88">
        <v>1.359974627733208E-2</v>
      </c>
      <c r="P19592" s="89">
        <v>62.050268202429649</v>
      </c>
    </row>
    <row r="19593" spans="1:16">
      <c r="A19593" s="75" t="s">
        <v>24185</v>
      </c>
      <c r="B19593" s="85">
        <v>19589</v>
      </c>
      <c r="C19593" s="85">
        <v>14747</v>
      </c>
      <c r="D19593" s="85">
        <v>19589</v>
      </c>
      <c r="E19593" s="86" t="s">
        <v>24186</v>
      </c>
      <c r="F19593" s="85" t="s">
        <v>31</v>
      </c>
      <c r="G19593" s="86" t="s">
        <v>22790</v>
      </c>
      <c r="H19593" s="85" t="s">
        <v>1</v>
      </c>
      <c r="I19593" s="85">
        <v>-1</v>
      </c>
      <c r="J19593" s="88">
        <v>0.63670571736264259</v>
      </c>
      <c r="K19593" s="146">
        <v>0.53761514562770563</v>
      </c>
      <c r="L19593" s="147">
        <v>2.361283821771964E-9</v>
      </c>
      <c r="M19593" s="147">
        <v>3.7329498304435088E-3</v>
      </c>
      <c r="N19593" s="87">
        <v>0.45775833425910978</v>
      </c>
      <c r="O19593" s="88">
        <v>2.8034032362059841E-2</v>
      </c>
      <c r="P19593" s="89">
        <v>61.241992256532988</v>
      </c>
    </row>
    <row r="19594" spans="1:16">
      <c r="A19594" s="75" t="s">
        <v>24187</v>
      </c>
      <c r="B19594" s="85">
        <v>19590</v>
      </c>
      <c r="C19594" s="85">
        <v>14748</v>
      </c>
      <c r="D19594" s="85">
        <v>19590</v>
      </c>
      <c r="E19594" s="86" t="s">
        <v>24186</v>
      </c>
      <c r="F19594" s="85" t="s">
        <v>11</v>
      </c>
      <c r="G19594" s="86" t="s">
        <v>22790</v>
      </c>
      <c r="H19594" s="85" t="s">
        <v>1</v>
      </c>
      <c r="I19594" s="85">
        <v>-1</v>
      </c>
      <c r="J19594" s="88">
        <v>0.62636978723048564</v>
      </c>
      <c r="K19594" s="146">
        <v>0.53086154770245031</v>
      </c>
      <c r="L19594" s="147">
        <v>2.3244107443931499E-9</v>
      </c>
      <c r="M19594" s="147">
        <v>3.7103683969053401E-3</v>
      </c>
      <c r="N19594" s="87">
        <v>0.45490568499205808</v>
      </c>
      <c r="O19594" s="88">
        <v>2.7879500353234912E-2</v>
      </c>
      <c r="P19594" s="89">
        <v>61.28633093191975</v>
      </c>
    </row>
    <row r="19595" spans="1:16">
      <c r="A19595" s="75" t="s">
        <v>31257</v>
      </c>
      <c r="B19595" s="85">
        <v>19591</v>
      </c>
      <c r="C19595" s="85">
        <v>20070</v>
      </c>
      <c r="D19595" s="85">
        <v>19591</v>
      </c>
      <c r="E19595" s="86" t="s">
        <v>31258</v>
      </c>
      <c r="F19595" s="85" t="s">
        <v>32</v>
      </c>
      <c r="G19595" s="86" t="s">
        <v>22790</v>
      </c>
      <c r="H19595" s="85" t="s">
        <v>1</v>
      </c>
      <c r="I19595" s="85">
        <v>-1</v>
      </c>
      <c r="J19595" s="88">
        <v>1.9737544579784279E-2</v>
      </c>
      <c r="K19595" s="146">
        <v>9.7598424135923872E-2</v>
      </c>
      <c r="L19595" s="147">
        <v>1.8467594582790761E-10</v>
      </c>
      <c r="M19595" s="147">
        <v>1.3955616969861531E-3</v>
      </c>
      <c r="N19595" s="87">
        <v>0.1807823038047319</v>
      </c>
      <c r="O19595" s="88">
        <v>1.370353506359524E-2</v>
      </c>
      <c r="P19595" s="89">
        <v>75.801307844803304</v>
      </c>
    </row>
    <row r="19596" spans="1:16">
      <c r="A19596" s="75" t="s">
        <v>31261</v>
      </c>
      <c r="B19596" s="85">
        <v>19592</v>
      </c>
      <c r="C19596" s="85">
        <v>20073</v>
      </c>
      <c r="D19596" s="85">
        <v>19592</v>
      </c>
      <c r="E19596" s="86" t="s">
        <v>31258</v>
      </c>
      <c r="F19596" s="85" t="s">
        <v>38</v>
      </c>
      <c r="G19596" s="86" t="s">
        <v>22790</v>
      </c>
      <c r="H19596" s="85" t="s">
        <v>1</v>
      </c>
      <c r="I19596" s="85">
        <v>-1</v>
      </c>
      <c r="J19596" s="88">
        <v>3.869825403101599E-2</v>
      </c>
      <c r="K19596" s="146">
        <v>0.13695464930013407</v>
      </c>
      <c r="L19596" s="147">
        <v>2.2146109591183541E-10</v>
      </c>
      <c r="M19596" s="147">
        <v>2.2000519610447119E-3</v>
      </c>
      <c r="N19596" s="87">
        <v>0.28434082643755998</v>
      </c>
      <c r="O19596" s="88">
        <v>2.136219700343292E-2</v>
      </c>
      <c r="P19596" s="89">
        <v>75.128841929155627</v>
      </c>
    </row>
    <row r="19597" spans="1:16">
      <c r="A19597" s="75" t="s">
        <v>31265</v>
      </c>
      <c r="B19597" s="85">
        <v>19593</v>
      </c>
      <c r="C19597" s="85">
        <v>20076</v>
      </c>
      <c r="D19597" s="85">
        <v>19593</v>
      </c>
      <c r="E19597" s="86" t="s">
        <v>31263</v>
      </c>
      <c r="F19597" s="85" t="s">
        <v>32</v>
      </c>
      <c r="G19597" s="86" t="s">
        <v>22790</v>
      </c>
      <c r="H19597" s="85" t="s">
        <v>1</v>
      </c>
      <c r="I19597" s="85">
        <v>-1</v>
      </c>
      <c r="J19597" s="88">
        <v>3.2955322006767977E-2</v>
      </c>
      <c r="K19597" s="146">
        <v>0.14117106152551775</v>
      </c>
      <c r="L19597" s="147">
        <v>2.0211830865677991E-10</v>
      </c>
      <c r="M19597" s="147">
        <v>1.8592913249447589E-3</v>
      </c>
      <c r="N19597" s="87">
        <v>0.23261914721988369</v>
      </c>
      <c r="O19597" s="88">
        <v>1.561476725378258E-2</v>
      </c>
      <c r="P19597" s="89">
        <v>67.125889852148291</v>
      </c>
    </row>
    <row r="19598" spans="1:16">
      <c r="A19598" s="75" t="s">
        <v>31266</v>
      </c>
      <c r="B19598" s="85">
        <v>19594</v>
      </c>
      <c r="C19598" s="85">
        <v>20077</v>
      </c>
      <c r="D19598" s="85">
        <v>19594</v>
      </c>
      <c r="E19598" s="86" t="s">
        <v>31267</v>
      </c>
      <c r="F19598" s="85" t="s">
        <v>55</v>
      </c>
      <c r="G19598" s="86" t="s">
        <v>22790</v>
      </c>
      <c r="H19598" s="85" t="s">
        <v>1</v>
      </c>
      <c r="I19598" s="85">
        <v>-1</v>
      </c>
      <c r="J19598" s="88">
        <v>0.19103624999999999</v>
      </c>
      <c r="K19598" s="146">
        <v>0.8103070022145028</v>
      </c>
      <c r="L19598" s="147">
        <v>1.9711083052815041E-9</v>
      </c>
      <c r="M19598" s="147">
        <v>7.3121400000000012E-12</v>
      </c>
      <c r="N19598" s="87">
        <v>0</v>
      </c>
      <c r="O19598" s="88">
        <v>0</v>
      </c>
      <c r="P19598" s="89" t="e">
        <v>#DIV/0!</v>
      </c>
    </row>
    <row r="19599" spans="1:16">
      <c r="A19599" s="75" t="s">
        <v>31268</v>
      </c>
      <c r="B19599" s="85">
        <v>19595</v>
      </c>
      <c r="C19599" s="85">
        <v>20078</v>
      </c>
      <c r="D19599" s="85">
        <v>19595</v>
      </c>
      <c r="E19599" s="86" t="s">
        <v>31269</v>
      </c>
      <c r="F19599" s="85" t="s">
        <v>55</v>
      </c>
      <c r="G19599" s="86" t="s">
        <v>22790</v>
      </c>
      <c r="H19599" s="85" t="s">
        <v>1</v>
      </c>
      <c r="I19599" s="85">
        <v>-1</v>
      </c>
      <c r="J19599" s="88">
        <v>1.503468</v>
      </c>
      <c r="K19599" s="146">
        <v>1.087484683093342</v>
      </c>
      <c r="L19599" s="147">
        <v>5.3744431907116787E-9</v>
      </c>
      <c r="M19599" s="147">
        <v>0</v>
      </c>
      <c r="N19599" s="87">
        <v>0</v>
      </c>
      <c r="O19599" s="88">
        <v>0</v>
      </c>
      <c r="P19599" s="89" t="e">
        <v>#DIV/0!</v>
      </c>
    </row>
    <row r="19600" spans="1:16">
      <c r="A19600" s="75" t="s">
        <v>31270</v>
      </c>
      <c r="B19600" s="85">
        <v>19596</v>
      </c>
      <c r="C19600" s="85">
        <v>20079</v>
      </c>
      <c r="D19600" s="85">
        <v>19596</v>
      </c>
      <c r="E19600" s="86" t="s">
        <v>31271</v>
      </c>
      <c r="F19600" s="85" t="s">
        <v>55</v>
      </c>
      <c r="G19600" s="86" t="s">
        <v>22790</v>
      </c>
      <c r="H19600" s="85" t="s">
        <v>1</v>
      </c>
      <c r="I19600" s="85">
        <v>-1</v>
      </c>
      <c r="J19600" s="88">
        <v>1.503387</v>
      </c>
      <c r="K19600" s="146">
        <v>5.4345965967127965</v>
      </c>
      <c r="L19600" s="147">
        <v>5.7415528512948966E-9</v>
      </c>
      <c r="M19600" s="147">
        <v>0</v>
      </c>
      <c r="N19600" s="87">
        <v>0</v>
      </c>
      <c r="O19600" s="88">
        <v>0</v>
      </c>
      <c r="P19600" s="89" t="e">
        <v>#DIV/0!</v>
      </c>
    </row>
    <row r="19601" spans="1:16">
      <c r="A19601" s="75" t="s">
        <v>31272</v>
      </c>
      <c r="B19601" s="85">
        <v>19597</v>
      </c>
      <c r="C19601" s="85">
        <v>20080</v>
      </c>
      <c r="D19601" s="85">
        <v>19597</v>
      </c>
      <c r="E19601" s="86" t="s">
        <v>31273</v>
      </c>
      <c r="F19601" s="85" t="s">
        <v>55</v>
      </c>
      <c r="G19601" s="86" t="s">
        <v>22790</v>
      </c>
      <c r="H19601" s="85" t="s">
        <v>1</v>
      </c>
      <c r="I19601" s="85">
        <v>-1</v>
      </c>
      <c r="J19601" s="88">
        <v>1.503468</v>
      </c>
      <c r="K19601" s="146">
        <v>1.0865961850204497</v>
      </c>
      <c r="L19601" s="147">
        <v>5.3744114415775141E-9</v>
      </c>
      <c r="M19601" s="147">
        <v>0</v>
      </c>
      <c r="N19601" s="87">
        <v>0</v>
      </c>
      <c r="O19601" s="88">
        <v>0</v>
      </c>
      <c r="P19601" s="89" t="e">
        <v>#DIV/0!</v>
      </c>
    </row>
    <row r="19602" spans="1:16">
      <c r="A19602" s="75" t="s">
        <v>31274</v>
      </c>
      <c r="B19602" s="85">
        <v>19598</v>
      </c>
      <c r="C19602" s="85">
        <v>20081</v>
      </c>
      <c r="D19602" s="85">
        <v>19598</v>
      </c>
      <c r="E19602" s="86" t="s">
        <v>31275</v>
      </c>
      <c r="F19602" s="85" t="s">
        <v>55</v>
      </c>
      <c r="G19602" s="86" t="s">
        <v>22790</v>
      </c>
      <c r="H19602" s="85" t="s">
        <v>1</v>
      </c>
      <c r="I19602" s="85">
        <v>-1</v>
      </c>
      <c r="J19602" s="88">
        <v>1.503468</v>
      </c>
      <c r="K19602" s="146">
        <v>1.0862822703647788</v>
      </c>
      <c r="L19602" s="147">
        <v>5.3743991007986434E-9</v>
      </c>
      <c r="M19602" s="147">
        <v>0</v>
      </c>
      <c r="N19602" s="87">
        <v>0</v>
      </c>
      <c r="O19602" s="88">
        <v>0</v>
      </c>
      <c r="P19602" s="89" t="e">
        <v>#DIV/0!</v>
      </c>
    </row>
    <row r="19603" spans="1:16">
      <c r="A19603" s="75" t="s">
        <v>31276</v>
      </c>
      <c r="B19603" s="85">
        <v>19599</v>
      </c>
      <c r="C19603" s="85">
        <v>20082</v>
      </c>
      <c r="D19603" s="85">
        <v>19599</v>
      </c>
      <c r="E19603" s="86" t="s">
        <v>31277</v>
      </c>
      <c r="F19603" s="85" t="s">
        <v>55</v>
      </c>
      <c r="G19603" s="86" t="s">
        <v>22790</v>
      </c>
      <c r="H19603" s="85" t="s">
        <v>1</v>
      </c>
      <c r="I19603" s="85">
        <v>-1</v>
      </c>
      <c r="J19603" s="88">
        <v>1.503468</v>
      </c>
      <c r="K19603" s="146">
        <v>1.0864170069311947</v>
      </c>
      <c r="L19603" s="147">
        <v>5.3744044760246056E-9</v>
      </c>
      <c r="M19603" s="147">
        <v>0</v>
      </c>
      <c r="N19603" s="87">
        <v>0</v>
      </c>
      <c r="O19603" s="88">
        <v>0</v>
      </c>
      <c r="P19603" s="89" t="e">
        <v>#DIV/0!</v>
      </c>
    </row>
    <row r="19604" spans="1:16">
      <c r="A19604" s="75" t="s">
        <v>31278</v>
      </c>
      <c r="B19604" s="85">
        <v>19600</v>
      </c>
      <c r="C19604" s="85">
        <v>20083</v>
      </c>
      <c r="D19604" s="85">
        <v>19600</v>
      </c>
      <c r="E19604" s="86" t="s">
        <v>31279</v>
      </c>
      <c r="F19604" s="85" t="s">
        <v>32</v>
      </c>
      <c r="G19604" s="86" t="s">
        <v>22790</v>
      </c>
      <c r="H19604" s="85" t="s">
        <v>1</v>
      </c>
      <c r="I19604" s="85">
        <v>-1</v>
      </c>
      <c r="J19604" s="88">
        <v>1.144252573913124</v>
      </c>
      <c r="K19604" s="146">
        <v>0.85396510075343091</v>
      </c>
      <c r="L19604" s="147">
        <v>4.1208340094835316E-9</v>
      </c>
      <c r="M19604" s="147">
        <v>2.348635122505425E-3</v>
      </c>
      <c r="N19604" s="87">
        <v>0.29876970419425442</v>
      </c>
      <c r="O19604" s="88">
        <v>8.5052448789238507E-3</v>
      </c>
      <c r="P19604" s="89">
        <v>28.467561334110037</v>
      </c>
    </row>
    <row r="19605" spans="1:16">
      <c r="A19605" s="75" t="s">
        <v>31280</v>
      </c>
      <c r="B19605" s="85">
        <v>19601</v>
      </c>
      <c r="C19605" s="85">
        <v>20084</v>
      </c>
      <c r="D19605" s="85">
        <v>19601</v>
      </c>
      <c r="E19605" s="86" t="s">
        <v>31279</v>
      </c>
      <c r="F19605" s="85" t="s">
        <v>38</v>
      </c>
      <c r="G19605" s="86" t="s">
        <v>22790</v>
      </c>
      <c r="H19605" s="85" t="s">
        <v>1</v>
      </c>
      <c r="I19605" s="85">
        <v>-1</v>
      </c>
      <c r="J19605" s="88">
        <v>1.156490762685098</v>
      </c>
      <c r="K19605" s="146">
        <v>0.87091242687682446</v>
      </c>
      <c r="L19605" s="147">
        <v>4.1746872581886163E-9</v>
      </c>
      <c r="M19605" s="147">
        <v>2.9844735199056928E-3</v>
      </c>
      <c r="N19605" s="87">
        <v>0.4258896382169205</v>
      </c>
      <c r="O19605" s="88">
        <v>2.0085866229424161E-2</v>
      </c>
      <c r="P19605" s="89">
        <v>47.162138796139779</v>
      </c>
    </row>
    <row r="19606" spans="1:16">
      <c r="A19606" s="75" t="s">
        <v>31281</v>
      </c>
      <c r="B19606" s="85">
        <v>19602</v>
      </c>
      <c r="C19606" s="85">
        <v>20085</v>
      </c>
      <c r="D19606" s="85">
        <v>19602</v>
      </c>
      <c r="E19606" s="86" t="s">
        <v>31282</v>
      </c>
      <c r="F19606" s="85" t="s">
        <v>55</v>
      </c>
      <c r="G19606" s="86" t="s">
        <v>22790</v>
      </c>
      <c r="H19606" s="85" t="s">
        <v>1</v>
      </c>
      <c r="I19606" s="85">
        <v>-1</v>
      </c>
      <c r="J19606" s="88">
        <v>2.135386530528943</v>
      </c>
      <c r="K19606" s="146">
        <v>1.4817858591555984</v>
      </c>
      <c r="L19606" s="147">
        <v>7.6038599070432856E-9</v>
      </c>
      <c r="M19606" s="147">
        <v>6.5140257827795496E-4</v>
      </c>
      <c r="N19606" s="87">
        <v>6.7518067726045947E-2</v>
      </c>
      <c r="O19606" s="88">
        <v>4.3945253478670102E-3</v>
      </c>
      <c r="P19606" s="89">
        <v>65.086657481042906</v>
      </c>
    </row>
    <row r="19607" spans="1:16">
      <c r="A19607" s="75" t="s">
        <v>31283</v>
      </c>
      <c r="B19607" s="85">
        <v>19603</v>
      </c>
      <c r="C19607" s="85">
        <v>20086</v>
      </c>
      <c r="D19607" s="85">
        <v>19603</v>
      </c>
      <c r="E19607" s="86" t="s">
        <v>31284</v>
      </c>
      <c r="F19607" s="85" t="s">
        <v>55</v>
      </c>
      <c r="G19607" s="86" t="s">
        <v>22790</v>
      </c>
      <c r="H19607" s="85" t="s">
        <v>1</v>
      </c>
      <c r="I19607" s="85">
        <v>-1</v>
      </c>
      <c r="J19607" s="88">
        <v>2.1353055305289441</v>
      </c>
      <c r="K19607" s="146">
        <v>5.8294647559541568</v>
      </c>
      <c r="L19607" s="147">
        <v>7.9710083129870599E-9</v>
      </c>
      <c r="M19607" s="147">
        <v>6.5140257827795496E-4</v>
      </c>
      <c r="N19607" s="87">
        <v>6.7518067726045947E-2</v>
      </c>
      <c r="O19607" s="88">
        <v>4.3945253478670102E-3</v>
      </c>
      <c r="P19607" s="89">
        <v>65.086657481042906</v>
      </c>
    </row>
    <row r="19608" spans="1:16">
      <c r="A19608" s="75" t="s">
        <v>31285</v>
      </c>
      <c r="B19608" s="85">
        <v>19604</v>
      </c>
      <c r="C19608" s="85">
        <v>20087</v>
      </c>
      <c r="D19608" s="85">
        <v>19604</v>
      </c>
      <c r="E19608" s="86" t="s">
        <v>31286</v>
      </c>
      <c r="F19608" s="85" t="s">
        <v>55</v>
      </c>
      <c r="G19608" s="86" t="s">
        <v>22790</v>
      </c>
      <c r="H19608" s="85" t="s">
        <v>1</v>
      </c>
      <c r="I19608" s="85">
        <v>-1</v>
      </c>
      <c r="J19608" s="88">
        <v>2.135386530528943</v>
      </c>
      <c r="K19608" s="146">
        <v>1.4799048094216665</v>
      </c>
      <c r="L19608" s="147">
        <v>7.6038019449952036E-9</v>
      </c>
      <c r="M19608" s="147">
        <v>6.5140257827795496E-4</v>
      </c>
      <c r="N19608" s="87">
        <v>6.7518067726045947E-2</v>
      </c>
      <c r="O19608" s="88">
        <v>4.3945253478670102E-3</v>
      </c>
      <c r="P19608" s="89">
        <v>65.086657481042906</v>
      </c>
    </row>
    <row r="19609" spans="1:16">
      <c r="A19609" s="75" t="s">
        <v>31287</v>
      </c>
      <c r="B19609" s="85">
        <v>19605</v>
      </c>
      <c r="C19609" s="85">
        <v>20088</v>
      </c>
      <c r="D19609" s="85">
        <v>19605</v>
      </c>
      <c r="E19609" s="86" t="s">
        <v>31288</v>
      </c>
      <c r="F19609" s="85" t="s">
        <v>55</v>
      </c>
      <c r="G19609" s="86" t="s">
        <v>22790</v>
      </c>
      <c r="H19609" s="85" t="s">
        <v>1</v>
      </c>
      <c r="I19609" s="85">
        <v>-1</v>
      </c>
      <c r="J19609" s="88">
        <v>2.135386530528943</v>
      </c>
      <c r="K19609" s="146">
        <v>1.4792357371884526</v>
      </c>
      <c r="L19609" s="147">
        <v>7.6037769979996803E-9</v>
      </c>
      <c r="M19609" s="147">
        <v>6.5140257827795496E-4</v>
      </c>
      <c r="N19609" s="87">
        <v>6.7518067726045947E-2</v>
      </c>
      <c r="O19609" s="88">
        <v>4.3945253478670102E-3</v>
      </c>
      <c r="P19609" s="89">
        <v>65.086657481042906</v>
      </c>
    </row>
    <row r="19610" spans="1:16">
      <c r="A19610" s="75" t="s">
        <v>31289</v>
      </c>
      <c r="B19610" s="85">
        <v>19606</v>
      </c>
      <c r="C19610" s="85">
        <v>20089</v>
      </c>
      <c r="D19610" s="85">
        <v>19606</v>
      </c>
      <c r="E19610" s="86" t="s">
        <v>31290</v>
      </c>
      <c r="F19610" s="85" t="s">
        <v>55</v>
      </c>
      <c r="G19610" s="86" t="s">
        <v>22790</v>
      </c>
      <c r="H19610" s="85" t="s">
        <v>1</v>
      </c>
      <c r="I19610" s="85">
        <v>-1</v>
      </c>
      <c r="J19610" s="88">
        <v>2.135386530528943</v>
      </c>
      <c r="K19610" s="146">
        <v>1.4795233530503442</v>
      </c>
      <c r="L19610" s="147">
        <v>7.6037880508023909E-9</v>
      </c>
      <c r="M19610" s="147">
        <v>6.5140257827795496E-4</v>
      </c>
      <c r="N19610" s="87">
        <v>6.7518067726045947E-2</v>
      </c>
      <c r="O19610" s="88">
        <v>4.3945253478670102E-3</v>
      </c>
      <c r="P19610" s="89">
        <v>65.086657481042906</v>
      </c>
    </row>
    <row r="19611" spans="1:16">
      <c r="A19611" s="75" t="s">
        <v>22833</v>
      </c>
      <c r="B19611" s="85">
        <v>19607</v>
      </c>
      <c r="C19611" s="85">
        <v>13868</v>
      </c>
      <c r="D19611" s="85">
        <v>19607</v>
      </c>
      <c r="E19611" s="86" t="s">
        <v>22834</v>
      </c>
      <c r="F19611" s="85" t="s">
        <v>32</v>
      </c>
      <c r="G19611" s="86" t="s">
        <v>22835</v>
      </c>
      <c r="H19611" s="85" t="s">
        <v>1</v>
      </c>
      <c r="I19611" s="85">
        <v>-1</v>
      </c>
      <c r="J19611" s="88">
        <v>1.1041573601403809E-2</v>
      </c>
      <c r="K19611" s="146">
        <v>0.72716726693161882</v>
      </c>
      <c r="L19611" s="147">
        <v>1.625579669529355E-9</v>
      </c>
      <c r="M19611" s="147">
        <v>2.2833755965326621E-3</v>
      </c>
      <c r="N19611" s="87">
        <v>0.2462028498123767</v>
      </c>
      <c r="O19611" s="88">
        <v>9.0009677406093173E-3</v>
      </c>
      <c r="P19611" s="89">
        <v>36.559153346391668</v>
      </c>
    </row>
    <row r="19612" spans="1:16">
      <c r="A19612" s="75" t="s">
        <v>22836</v>
      </c>
      <c r="B19612" s="85">
        <v>19608</v>
      </c>
      <c r="C19612" s="85">
        <v>13869</v>
      </c>
      <c r="D19612" s="85">
        <v>19608</v>
      </c>
      <c r="E19612" s="86" t="s">
        <v>22834</v>
      </c>
      <c r="F19612" s="85" t="s">
        <v>31</v>
      </c>
      <c r="G19612" s="86" t="s">
        <v>22835</v>
      </c>
      <c r="H19612" s="85" t="s">
        <v>1</v>
      </c>
      <c r="I19612" s="85">
        <v>-1</v>
      </c>
      <c r="J19612" s="88">
        <v>1.506035638650575E-2</v>
      </c>
      <c r="K19612" s="146">
        <v>1.6856023870147439</v>
      </c>
      <c r="L19612" s="147">
        <v>3.7318944499634686E-9</v>
      </c>
      <c r="M19612" s="147">
        <v>2.7296588869218071E-3</v>
      </c>
      <c r="N19612" s="87">
        <v>0.31825569103222923</v>
      </c>
      <c r="O19612" s="88">
        <v>1.310804726905059E-2</v>
      </c>
      <c r="P19612" s="89">
        <v>41.187157491311474</v>
      </c>
    </row>
    <row r="19613" spans="1:16">
      <c r="A19613" s="75" t="s">
        <v>22837</v>
      </c>
      <c r="B19613" s="85">
        <v>19609</v>
      </c>
      <c r="C19613" s="85">
        <v>13870</v>
      </c>
      <c r="D19613" s="85">
        <v>19609</v>
      </c>
      <c r="E19613" s="86" t="s">
        <v>22834</v>
      </c>
      <c r="F19613" s="85" t="s">
        <v>38</v>
      </c>
      <c r="G19613" s="86" t="s">
        <v>22835</v>
      </c>
      <c r="H19613" s="85" t="s">
        <v>1</v>
      </c>
      <c r="I19613" s="85">
        <v>-1</v>
      </c>
      <c r="J19613" s="88">
        <v>1.120943346539199E-2</v>
      </c>
      <c r="K19613" s="146">
        <v>0.43592273124948394</v>
      </c>
      <c r="L19613" s="147">
        <v>9.8662126619699983E-10</v>
      </c>
      <c r="M19613" s="147">
        <v>2.1791188065111511E-3</v>
      </c>
      <c r="N19613" s="87">
        <v>0.24094392021396629</v>
      </c>
      <c r="O19613" s="88">
        <v>9.7241803209110623E-3</v>
      </c>
      <c r="P19613" s="89">
        <v>40.358687250857642</v>
      </c>
    </row>
    <row r="19614" spans="1:16">
      <c r="A19614" s="75" t="s">
        <v>31297</v>
      </c>
      <c r="B19614" s="85">
        <v>19610</v>
      </c>
      <c r="C19614" s="85">
        <v>20093</v>
      </c>
      <c r="D19614" s="85">
        <v>19610</v>
      </c>
      <c r="E19614" s="86" t="s">
        <v>31298</v>
      </c>
      <c r="F19614" s="85" t="s">
        <v>32</v>
      </c>
      <c r="G19614" s="86" t="s">
        <v>22835</v>
      </c>
      <c r="H19614" s="85" t="s">
        <v>1</v>
      </c>
      <c r="I19614" s="85">
        <v>-1</v>
      </c>
      <c r="J19614" s="88">
        <v>5.6607780784623642E-3</v>
      </c>
      <c r="K19614" s="146">
        <v>6.7425636997321828E-3</v>
      </c>
      <c r="L19614" s="147">
        <v>3.4762451217051893E-11</v>
      </c>
      <c r="M19614" s="147">
        <v>1.461453947998472E-3</v>
      </c>
      <c r="N19614" s="87">
        <v>0.15415624564912081</v>
      </c>
      <c r="O19614" s="88">
        <v>4.2610832732488408E-3</v>
      </c>
      <c r="P19614" s="89">
        <v>27.641327507077509</v>
      </c>
    </row>
    <row r="19615" spans="1:16">
      <c r="A19615" s="75" t="s">
        <v>31299</v>
      </c>
      <c r="B19615" s="85">
        <v>19611</v>
      </c>
      <c r="C19615" s="85">
        <v>20094</v>
      </c>
      <c r="D19615" s="85">
        <v>19611</v>
      </c>
      <c r="E19615" s="86" t="s">
        <v>31298</v>
      </c>
      <c r="F19615" s="85" t="s">
        <v>31</v>
      </c>
      <c r="G19615" s="86" t="s">
        <v>22835</v>
      </c>
      <c r="H19615" s="85" t="s">
        <v>1</v>
      </c>
      <c r="I19615" s="85">
        <v>-1</v>
      </c>
      <c r="J19615" s="88">
        <v>6.0825285149338467E-3</v>
      </c>
      <c r="K19615" s="146">
        <v>7.8744598638829967E-3</v>
      </c>
      <c r="L19615" s="147">
        <v>3.7528856088561547E-11</v>
      </c>
      <c r="M19615" s="147">
        <v>1.519698218444897E-3</v>
      </c>
      <c r="N19615" s="87">
        <v>0.16223382116041829</v>
      </c>
      <c r="O19615" s="88">
        <v>5.1228466472753647E-3</v>
      </c>
      <c r="P19615" s="89">
        <v>31.576933900914824</v>
      </c>
    </row>
    <row r="19616" spans="1:16">
      <c r="A19616" s="75" t="s">
        <v>31300</v>
      </c>
      <c r="B19616" s="85">
        <v>19612</v>
      </c>
      <c r="C19616" s="85">
        <v>20095</v>
      </c>
      <c r="D19616" s="85">
        <v>19612</v>
      </c>
      <c r="E19616" s="86" t="s">
        <v>31298</v>
      </c>
      <c r="F19616" s="85" t="s">
        <v>38</v>
      </c>
      <c r="G19616" s="86" t="s">
        <v>22835</v>
      </c>
      <c r="H19616" s="85" t="s">
        <v>1</v>
      </c>
      <c r="I19616" s="85">
        <v>-1</v>
      </c>
      <c r="J19616" s="88">
        <v>6.0825285149338467E-3</v>
      </c>
      <c r="K19616" s="146">
        <v>7.8744598638829967E-3</v>
      </c>
      <c r="L19616" s="147">
        <v>3.7528856088561547E-11</v>
      </c>
      <c r="M19616" s="147">
        <v>1.519698218444897E-3</v>
      </c>
      <c r="N19616" s="87">
        <v>0.16223382116041829</v>
      </c>
      <c r="O19616" s="88">
        <v>5.1228466472753647E-3</v>
      </c>
      <c r="P19616" s="89">
        <v>31.576933900914824</v>
      </c>
    </row>
    <row r="19617" spans="1:16">
      <c r="A19617" s="75" t="s">
        <v>31301</v>
      </c>
      <c r="B19617" s="85">
        <v>19613</v>
      </c>
      <c r="C19617" s="85">
        <v>20096</v>
      </c>
      <c r="D19617" s="85">
        <v>19613</v>
      </c>
      <c r="E19617" s="86" t="s">
        <v>31302</v>
      </c>
      <c r="F19617" s="85" t="s">
        <v>32</v>
      </c>
      <c r="G19617" s="86" t="s">
        <v>22835</v>
      </c>
      <c r="H19617" s="85" t="s">
        <v>1</v>
      </c>
      <c r="I19617" s="85">
        <v>-1</v>
      </c>
      <c r="J19617" s="88">
        <v>1.063783893621971E-2</v>
      </c>
      <c r="K19617" s="146">
        <v>2.3940460974299453</v>
      </c>
      <c r="L19617" s="147">
        <v>5.2746859414427728E-9</v>
      </c>
      <c r="M19617" s="147">
        <v>2.3462201247149662E-3</v>
      </c>
      <c r="N19617" s="87">
        <v>0.25980503671877259</v>
      </c>
      <c r="O19617" s="88">
        <v>8.4498609659235998E-3</v>
      </c>
      <c r="P19617" s="89">
        <v>32.523853550499865</v>
      </c>
    </row>
    <row r="19618" spans="1:16">
      <c r="A19618" s="75" t="s">
        <v>31303</v>
      </c>
      <c r="B19618" s="85">
        <v>19614</v>
      </c>
      <c r="C19618" s="85">
        <v>20097</v>
      </c>
      <c r="D19618" s="85">
        <v>19614</v>
      </c>
      <c r="E19618" s="86" t="s">
        <v>31302</v>
      </c>
      <c r="F19618" s="85" t="s">
        <v>31</v>
      </c>
      <c r="G19618" s="86" t="s">
        <v>22835</v>
      </c>
      <c r="H19618" s="85" t="s">
        <v>1</v>
      </c>
      <c r="I19618" s="85">
        <v>-1</v>
      </c>
      <c r="J19618" s="88">
        <v>1.405527918876036E-2</v>
      </c>
      <c r="K19618" s="146">
        <v>2.399106347722106</v>
      </c>
      <c r="L19618" s="147">
        <v>5.2912579134717269E-9</v>
      </c>
      <c r="M19618" s="147">
        <v>2.5836411680728141E-3</v>
      </c>
      <c r="N19618" s="87">
        <v>0.31008369207165909</v>
      </c>
      <c r="O19618" s="88">
        <v>1.2173815224157459E-2</v>
      </c>
      <c r="P19618" s="89">
        <v>39.259772556320499</v>
      </c>
    </row>
    <row r="19619" spans="1:16">
      <c r="A19619" s="75" t="s">
        <v>31304</v>
      </c>
      <c r="B19619" s="85">
        <v>19615</v>
      </c>
      <c r="C19619" s="85">
        <v>20098</v>
      </c>
      <c r="D19619" s="85">
        <v>19615</v>
      </c>
      <c r="E19619" s="86" t="s">
        <v>31302</v>
      </c>
      <c r="F19619" s="85" t="s">
        <v>38</v>
      </c>
      <c r="G19619" s="86" t="s">
        <v>22835</v>
      </c>
      <c r="H19619" s="85" t="s">
        <v>1</v>
      </c>
      <c r="I19619" s="85">
        <v>-1</v>
      </c>
      <c r="J19619" s="88">
        <v>1.5482284030870959E-2</v>
      </c>
      <c r="K19619" s="146">
        <v>2.4012804599937061</v>
      </c>
      <c r="L19619" s="147">
        <v>5.2973136391768803E-9</v>
      </c>
      <c r="M19619" s="147">
        <v>2.6114535716793481E-3</v>
      </c>
      <c r="N19619" s="87">
        <v>0.31485896974980521</v>
      </c>
      <c r="O19619" s="88">
        <v>1.3361817386133869E-2</v>
      </c>
      <c r="P19619" s="89">
        <v>42.437467786772928</v>
      </c>
    </row>
    <row r="19620" spans="1:16">
      <c r="A19620" s="75" t="s">
        <v>22838</v>
      </c>
      <c r="B19620" s="85">
        <v>19616</v>
      </c>
      <c r="C19620" s="85">
        <v>13871</v>
      </c>
      <c r="D19620" s="85">
        <v>19616</v>
      </c>
      <c r="E19620" s="86" t="s">
        <v>22839</v>
      </c>
      <c r="F19620" s="85" t="s">
        <v>55</v>
      </c>
      <c r="G19620" s="86" t="s">
        <v>22840</v>
      </c>
      <c r="H19620" s="85" t="s">
        <v>1</v>
      </c>
      <c r="I19620" s="85">
        <v>-1</v>
      </c>
      <c r="J19620" s="88">
        <v>1.332288450071646E-2</v>
      </c>
      <c r="K19620" s="146">
        <v>0.67927706261050158</v>
      </c>
      <c r="L19620" s="147">
        <v>1.511163331144646E-9</v>
      </c>
      <c r="M19620" s="147">
        <v>2.2615142645564901E-3</v>
      </c>
      <c r="N19620" s="87">
        <v>0.2463321575378393</v>
      </c>
      <c r="O19620" s="88">
        <v>1.1498790596669219E-2</v>
      </c>
      <c r="P19620" s="89">
        <v>46.680022257763405</v>
      </c>
    </row>
    <row r="19621" spans="1:16">
      <c r="A19621" s="75" t="s">
        <v>31291</v>
      </c>
      <c r="B19621" s="85">
        <v>19617</v>
      </c>
      <c r="C19621" s="85">
        <v>20090</v>
      </c>
      <c r="D19621" s="85">
        <v>19617</v>
      </c>
      <c r="E19621" s="86" t="s">
        <v>31292</v>
      </c>
      <c r="F19621" s="85" t="s">
        <v>32</v>
      </c>
      <c r="G19621" s="86" t="s">
        <v>22840</v>
      </c>
      <c r="H19621" s="85" t="s">
        <v>1</v>
      </c>
      <c r="I19621" s="85">
        <v>-1</v>
      </c>
      <c r="J19621" s="88">
        <v>1.4604708448402221E-2</v>
      </c>
      <c r="K19621" s="146">
        <v>0.73767203462863051</v>
      </c>
      <c r="L19621" s="147">
        <v>1.6449782598179509E-9</v>
      </c>
      <c r="M19621" s="147">
        <v>2.7654066292889111E-3</v>
      </c>
      <c r="N19621" s="87">
        <v>0.29616187496090429</v>
      </c>
      <c r="O19621" s="88">
        <v>1.22521854424118E-2</v>
      </c>
      <c r="P19621" s="89">
        <v>41.369894231082867</v>
      </c>
    </row>
    <row r="19622" spans="1:16">
      <c r="A19622" s="75" t="s">
        <v>31293</v>
      </c>
      <c r="B19622" s="85">
        <v>19618</v>
      </c>
      <c r="C19622" s="85">
        <v>20091</v>
      </c>
      <c r="D19622" s="85">
        <v>19618</v>
      </c>
      <c r="E19622" s="86" t="s">
        <v>31294</v>
      </c>
      <c r="F19622" s="85" t="s">
        <v>32</v>
      </c>
      <c r="G19622" s="86" t="s">
        <v>22840</v>
      </c>
      <c r="H19622" s="85" t="s">
        <v>1</v>
      </c>
      <c r="I19622" s="85">
        <v>-1</v>
      </c>
      <c r="J19622" s="88">
        <v>3.5631348469984049E-3</v>
      </c>
      <c r="K19622" s="146">
        <v>1.0504767697012633E-2</v>
      </c>
      <c r="L19622" s="147">
        <v>1.9398590288597379E-11</v>
      </c>
      <c r="M19622" s="147">
        <v>4.8203103275624998E-4</v>
      </c>
      <c r="N19622" s="87">
        <v>4.9959025148527722E-2</v>
      </c>
      <c r="O19622" s="88">
        <v>3.251217701802484E-3</v>
      </c>
      <c r="P19622" s="89">
        <v>65.077685005594958</v>
      </c>
    </row>
    <row r="19623" spans="1:16">
      <c r="A19623" s="75" t="s">
        <v>31295</v>
      </c>
      <c r="B19623" s="85">
        <v>19619</v>
      </c>
      <c r="C19623" s="85">
        <v>20092</v>
      </c>
      <c r="D19623" s="85">
        <v>19619</v>
      </c>
      <c r="E19623" s="86" t="s">
        <v>31296</v>
      </c>
      <c r="F19623" s="85" t="s">
        <v>32</v>
      </c>
      <c r="G19623" s="86" t="s">
        <v>22840</v>
      </c>
      <c r="H19623" s="85" t="s">
        <v>1</v>
      </c>
      <c r="I19623" s="85">
        <v>-1</v>
      </c>
      <c r="J19623" s="88">
        <v>1.34269712394806E-2</v>
      </c>
      <c r="K19623" s="146">
        <v>2.0470513915710549</v>
      </c>
      <c r="L19623" s="147">
        <v>4.5081066506955983E-9</v>
      </c>
      <c r="M19623" s="147">
        <v>2.5770029747857861E-3</v>
      </c>
      <c r="N19623" s="87">
        <v>0.2927571367171134</v>
      </c>
      <c r="O19623" s="88">
        <v>1.1153852862456791E-2</v>
      </c>
      <c r="P19623" s="89">
        <v>38.099337175969801</v>
      </c>
    </row>
    <row r="19624" spans="1:16">
      <c r="A19624" s="75" t="s">
        <v>3030</v>
      </c>
      <c r="B19624" s="85">
        <v>19620</v>
      </c>
      <c r="C19624" s="85">
        <v>1596</v>
      </c>
      <c r="D19624" s="85">
        <v>19620</v>
      </c>
      <c r="E19624" s="86" t="s">
        <v>3010</v>
      </c>
      <c r="F19624" s="85" t="s">
        <v>232</v>
      </c>
      <c r="G19624" s="86" t="s">
        <v>106</v>
      </c>
      <c r="H19624" s="85" t="s">
        <v>1</v>
      </c>
      <c r="I19624" s="85">
        <v>-1</v>
      </c>
      <c r="J19624" s="88">
        <v>0</v>
      </c>
      <c r="K19624" s="146">
        <v>0</v>
      </c>
      <c r="L19624" s="147">
        <v>0</v>
      </c>
      <c r="M19624" s="147">
        <v>0</v>
      </c>
      <c r="N19624" s="87">
        <v>0</v>
      </c>
      <c r="O19624" s="88">
        <v>0</v>
      </c>
      <c r="P19624" s="89" t="e">
        <v>#DIV/0!</v>
      </c>
    </row>
    <row r="19625" spans="1:16">
      <c r="A19625" s="75" t="s">
        <v>3049</v>
      </c>
      <c r="B19625" s="85">
        <v>19621</v>
      </c>
      <c r="C19625" s="85">
        <v>1609</v>
      </c>
      <c r="D19625" s="85">
        <v>19621</v>
      </c>
      <c r="E19625" s="86" t="s">
        <v>3010</v>
      </c>
      <c r="F19625" s="85" t="s">
        <v>32</v>
      </c>
      <c r="G19625" s="86" t="s">
        <v>106</v>
      </c>
      <c r="H19625" s="85" t="s">
        <v>1</v>
      </c>
      <c r="I19625" s="85">
        <v>-1</v>
      </c>
      <c r="J19625" s="88">
        <v>0</v>
      </c>
      <c r="K19625" s="146">
        <v>0</v>
      </c>
      <c r="L19625" s="147">
        <v>0</v>
      </c>
      <c r="M19625" s="147">
        <v>0</v>
      </c>
      <c r="N19625" s="87">
        <v>0</v>
      </c>
      <c r="O19625" s="88">
        <v>0</v>
      </c>
      <c r="P19625" s="89" t="e">
        <v>#DIV/0!</v>
      </c>
    </row>
    <row r="19626" spans="1:16">
      <c r="A19626" s="75" t="s">
        <v>3070</v>
      </c>
      <c r="B19626" s="85">
        <v>19622</v>
      </c>
      <c r="C19626" s="85">
        <v>1628</v>
      </c>
      <c r="D19626" s="85">
        <v>19622</v>
      </c>
      <c r="E19626" s="86" t="s">
        <v>3010</v>
      </c>
      <c r="F19626" s="85" t="s">
        <v>31</v>
      </c>
      <c r="G19626" s="86" t="s">
        <v>106</v>
      </c>
      <c r="H19626" s="85" t="s">
        <v>1</v>
      </c>
      <c r="I19626" s="85">
        <v>-1</v>
      </c>
      <c r="J19626" s="88">
        <v>0</v>
      </c>
      <c r="K19626" s="146">
        <v>0</v>
      </c>
      <c r="L19626" s="147">
        <v>0</v>
      </c>
      <c r="M19626" s="147">
        <v>0</v>
      </c>
      <c r="N19626" s="87">
        <v>0</v>
      </c>
      <c r="O19626" s="88">
        <v>0</v>
      </c>
      <c r="P19626" s="89" t="e">
        <v>#DIV/0!</v>
      </c>
    </row>
    <row r="19627" spans="1:16">
      <c r="A19627" s="75" t="s">
        <v>3094</v>
      </c>
      <c r="B19627" s="85">
        <v>19623</v>
      </c>
      <c r="C19627" s="85">
        <v>1651</v>
      </c>
      <c r="D19627" s="85">
        <v>19623</v>
      </c>
      <c r="E19627" s="86" t="s">
        <v>3010</v>
      </c>
      <c r="F19627" s="85" t="s">
        <v>38</v>
      </c>
      <c r="G19627" s="86" t="s">
        <v>106</v>
      </c>
      <c r="H19627" s="85" t="s">
        <v>1</v>
      </c>
      <c r="I19627" s="85">
        <v>-1</v>
      </c>
      <c r="J19627" s="88">
        <v>0</v>
      </c>
      <c r="K19627" s="146">
        <v>0</v>
      </c>
      <c r="L19627" s="147">
        <v>0</v>
      </c>
      <c r="M19627" s="147">
        <v>0</v>
      </c>
      <c r="N19627" s="87">
        <v>0</v>
      </c>
      <c r="O19627" s="88">
        <v>0</v>
      </c>
      <c r="P19627" s="89" t="e">
        <v>#DIV/0!</v>
      </c>
    </row>
    <row r="19628" spans="1:16">
      <c r="A19628" s="75" t="s">
        <v>3108</v>
      </c>
      <c r="B19628" s="85">
        <v>19624</v>
      </c>
      <c r="C19628" s="85">
        <v>1665</v>
      </c>
      <c r="D19628" s="85">
        <v>19624</v>
      </c>
      <c r="E19628" s="86" t="s">
        <v>3010</v>
      </c>
      <c r="F19628" s="85" t="s">
        <v>139</v>
      </c>
      <c r="G19628" s="86" t="s">
        <v>106</v>
      </c>
      <c r="H19628" s="85" t="s">
        <v>1</v>
      </c>
      <c r="I19628" s="85">
        <v>-1</v>
      </c>
      <c r="J19628" s="88">
        <v>0</v>
      </c>
      <c r="K19628" s="146">
        <v>0</v>
      </c>
      <c r="L19628" s="147">
        <v>0</v>
      </c>
      <c r="M19628" s="147">
        <v>0</v>
      </c>
      <c r="N19628" s="87">
        <v>0</v>
      </c>
      <c r="O19628" s="88">
        <v>0</v>
      </c>
      <c r="P19628" s="89" t="e">
        <v>#DIV/0!</v>
      </c>
    </row>
    <row r="19629" spans="1:16">
      <c r="A19629" s="75" t="s">
        <v>22841</v>
      </c>
      <c r="B19629" s="85">
        <v>19625</v>
      </c>
      <c r="C19629" s="85">
        <v>13872</v>
      </c>
      <c r="D19629" s="85">
        <v>19625</v>
      </c>
      <c r="E19629" s="86" t="s">
        <v>22842</v>
      </c>
      <c r="F19629" s="85" t="s">
        <v>32</v>
      </c>
      <c r="G19629" s="86" t="s">
        <v>106</v>
      </c>
      <c r="H19629" s="85" t="s">
        <v>1</v>
      </c>
      <c r="I19629" s="85">
        <v>-1</v>
      </c>
      <c r="J19629" s="88">
        <v>2.4885120824881519</v>
      </c>
      <c r="K19629" s="146">
        <v>1.3109942024683796</v>
      </c>
      <c r="L19629" s="147">
        <v>7.1452832272903657E-9</v>
      </c>
      <c r="M19629" s="147">
        <v>2.259328562866651E-3</v>
      </c>
      <c r="N19629" s="87">
        <v>0.27961206913694242</v>
      </c>
      <c r="O19629" s="88">
        <v>2.4860710936975972</v>
      </c>
      <c r="P19629" s="89">
        <v>8891.1437241288113</v>
      </c>
    </row>
    <row r="19630" spans="1:16">
      <c r="A19630" s="75" t="s">
        <v>22843</v>
      </c>
      <c r="B19630" s="85">
        <v>19626</v>
      </c>
      <c r="C19630" s="85">
        <v>13873</v>
      </c>
      <c r="D19630" s="85">
        <v>19626</v>
      </c>
      <c r="E19630" s="86" t="s">
        <v>22842</v>
      </c>
      <c r="F19630" s="85" t="s">
        <v>31</v>
      </c>
      <c r="G19630" s="86" t="s">
        <v>106</v>
      </c>
      <c r="H19630" s="85" t="s">
        <v>1</v>
      </c>
      <c r="I19630" s="85">
        <v>-1</v>
      </c>
      <c r="J19630" s="88">
        <v>2.267298548630527</v>
      </c>
      <c r="K19630" s="146">
        <v>1.1955052661133501</v>
      </c>
      <c r="L19630" s="147">
        <v>6.5123593663001857E-9</v>
      </c>
      <c r="M19630" s="147">
        <v>2.3799296180517628E-3</v>
      </c>
      <c r="N19630" s="87">
        <v>0.30277815581956968</v>
      </c>
      <c r="O19630" s="88">
        <v>2.2651320770008718</v>
      </c>
      <c r="P19630" s="89">
        <v>7481.1608217559133</v>
      </c>
    </row>
    <row r="19631" spans="1:16">
      <c r="A19631" s="75" t="s">
        <v>22844</v>
      </c>
      <c r="B19631" s="85">
        <v>19627</v>
      </c>
      <c r="C19631" s="85">
        <v>13874</v>
      </c>
      <c r="D19631" s="85">
        <v>19627</v>
      </c>
      <c r="E19631" s="86" t="s">
        <v>22842</v>
      </c>
      <c r="F19631" s="85" t="s">
        <v>38</v>
      </c>
      <c r="G19631" s="86" t="s">
        <v>106</v>
      </c>
      <c r="H19631" s="85" t="s">
        <v>1</v>
      </c>
      <c r="I19631" s="85">
        <v>-1</v>
      </c>
      <c r="J19631" s="88">
        <v>1.800651548843148</v>
      </c>
      <c r="K19631" s="146">
        <v>0.95072420798597657</v>
      </c>
      <c r="L19631" s="147">
        <v>5.1752972242786928E-9</v>
      </c>
      <c r="M19631" s="147">
        <v>2.0130785033104209E-3</v>
      </c>
      <c r="N19631" s="87">
        <v>0.25449776515187578</v>
      </c>
      <c r="O19631" s="88">
        <v>1.798807905425355</v>
      </c>
      <c r="P19631" s="89">
        <v>7068.069553977758</v>
      </c>
    </row>
    <row r="19632" spans="1:16">
      <c r="A19632" s="75" t="s">
        <v>31305</v>
      </c>
      <c r="B19632" s="85">
        <v>19628</v>
      </c>
      <c r="C19632" s="85">
        <v>20099</v>
      </c>
      <c r="D19632" s="85">
        <v>19628</v>
      </c>
      <c r="E19632" s="86" t="s">
        <v>105</v>
      </c>
      <c r="F19632" s="85" t="s">
        <v>32</v>
      </c>
      <c r="G19632" s="86" t="s">
        <v>106</v>
      </c>
      <c r="H19632" s="85" t="s">
        <v>1</v>
      </c>
      <c r="I19632" s="85">
        <v>-1</v>
      </c>
      <c r="J19632" s="88">
        <v>2.843362391903363</v>
      </c>
      <c r="K19632" s="146">
        <v>1.495434542103117</v>
      </c>
      <c r="L19632" s="147">
        <v>8.1553810156882694E-9</v>
      </c>
      <c r="M19632" s="147">
        <v>1.948697664739216E-3</v>
      </c>
      <c r="N19632" s="87">
        <v>0.25091756244544772</v>
      </c>
      <c r="O19632" s="88">
        <v>2.8410317838994472</v>
      </c>
      <c r="P19632" s="89">
        <v>11322.57047378706</v>
      </c>
    </row>
    <row r="19633" spans="1:16">
      <c r="A19633" s="75" t="s">
        <v>31306</v>
      </c>
      <c r="B19633" s="85">
        <v>19629</v>
      </c>
      <c r="C19633" s="85">
        <v>20100</v>
      </c>
      <c r="D19633" s="85">
        <v>19629</v>
      </c>
      <c r="E19633" s="86" t="s">
        <v>105</v>
      </c>
      <c r="F19633" s="85" t="s">
        <v>31</v>
      </c>
      <c r="G19633" s="86" t="s">
        <v>106</v>
      </c>
      <c r="H19633" s="85" t="s">
        <v>1</v>
      </c>
      <c r="I19633" s="85">
        <v>-1</v>
      </c>
      <c r="J19633" s="88">
        <v>2.847079958694533</v>
      </c>
      <c r="K19633" s="146">
        <v>1.4986045886486519</v>
      </c>
      <c r="L19633" s="147">
        <v>8.1688638370708898E-9</v>
      </c>
      <c r="M19633" s="147">
        <v>2.4079608811902208E-3</v>
      </c>
      <c r="N19633" s="87">
        <v>0.31471559940665822</v>
      </c>
      <c r="O19633" s="88">
        <v>2.844792270997814</v>
      </c>
      <c r="P19633" s="89">
        <v>9039.2477410118136</v>
      </c>
    </row>
    <row r="19634" spans="1:16">
      <c r="A19634" s="75" t="s">
        <v>31307</v>
      </c>
      <c r="B19634" s="85">
        <v>19630</v>
      </c>
      <c r="C19634" s="85">
        <v>20101</v>
      </c>
      <c r="D19634" s="85">
        <v>19630</v>
      </c>
      <c r="E19634" s="86" t="s">
        <v>105</v>
      </c>
      <c r="F19634" s="85" t="s">
        <v>38</v>
      </c>
      <c r="G19634" s="86" t="s">
        <v>106</v>
      </c>
      <c r="H19634" s="85" t="s">
        <v>1</v>
      </c>
      <c r="I19634" s="85">
        <v>-1</v>
      </c>
      <c r="J19634" s="88">
        <v>2.8479206004901929</v>
      </c>
      <c r="K19634" s="146">
        <v>1.5001169497405176</v>
      </c>
      <c r="L19634" s="147">
        <v>8.1735483952301168E-9</v>
      </c>
      <c r="M19634" s="147">
        <v>2.4515455742896478E-3</v>
      </c>
      <c r="N19634" s="87">
        <v>0.32140598861898001</v>
      </c>
      <c r="O19634" s="88">
        <v>2.845506068612738</v>
      </c>
      <c r="P19634" s="89">
        <v>8853.3075592005389</v>
      </c>
    </row>
    <row r="19635" spans="1:16">
      <c r="A19635" s="75" t="s">
        <v>31311</v>
      </c>
      <c r="B19635" s="85">
        <v>19631</v>
      </c>
      <c r="C19635" s="85">
        <v>20104</v>
      </c>
      <c r="D19635" s="85">
        <v>19631</v>
      </c>
      <c r="E19635" s="86" t="s">
        <v>31309</v>
      </c>
      <c r="F19635" s="85" t="s">
        <v>32</v>
      </c>
      <c r="G19635" s="86" t="s">
        <v>106</v>
      </c>
      <c r="H19635" s="85" t="s">
        <v>1</v>
      </c>
      <c r="I19635" s="85">
        <v>-1</v>
      </c>
      <c r="J19635" s="88">
        <v>2.843362391903363</v>
      </c>
      <c r="K19635" s="146">
        <v>1.495434542103117</v>
      </c>
      <c r="L19635" s="147">
        <v>8.1553810156882694E-9</v>
      </c>
      <c r="M19635" s="147">
        <v>1.948697664739216E-3</v>
      </c>
      <c r="N19635" s="87">
        <v>0.25091756244544772</v>
      </c>
      <c r="O19635" s="88">
        <v>2.8410317838994472</v>
      </c>
      <c r="P19635" s="89">
        <v>11322.57047378706</v>
      </c>
    </row>
    <row r="19636" spans="1:16">
      <c r="A19636" s="75" t="s">
        <v>31314</v>
      </c>
      <c r="B19636" s="85">
        <v>19632</v>
      </c>
      <c r="C19636" s="85">
        <v>20107</v>
      </c>
      <c r="D19636" s="85">
        <v>19632</v>
      </c>
      <c r="E19636" s="86" t="s">
        <v>31309</v>
      </c>
      <c r="F19636" s="85" t="s">
        <v>31</v>
      </c>
      <c r="G19636" s="86" t="s">
        <v>106</v>
      </c>
      <c r="H19636" s="85" t="s">
        <v>1</v>
      </c>
      <c r="I19636" s="85">
        <v>-1</v>
      </c>
      <c r="J19636" s="88">
        <v>2.847079958694533</v>
      </c>
      <c r="K19636" s="146">
        <v>1.4986045886486519</v>
      </c>
      <c r="L19636" s="147">
        <v>8.1688638370708898E-9</v>
      </c>
      <c r="M19636" s="147">
        <v>2.4079608811902208E-3</v>
      </c>
      <c r="N19636" s="87">
        <v>0.31471559940665822</v>
      </c>
      <c r="O19636" s="88">
        <v>2.844792270997814</v>
      </c>
      <c r="P19636" s="89">
        <v>9039.2477410118136</v>
      </c>
    </row>
    <row r="19637" spans="1:16">
      <c r="A19637" s="75" t="s">
        <v>31317</v>
      </c>
      <c r="B19637" s="85">
        <v>19633</v>
      </c>
      <c r="C19637" s="85">
        <v>20110</v>
      </c>
      <c r="D19637" s="85">
        <v>19633</v>
      </c>
      <c r="E19637" s="86" t="s">
        <v>31309</v>
      </c>
      <c r="F19637" s="85" t="s">
        <v>38</v>
      </c>
      <c r="G19637" s="86" t="s">
        <v>106</v>
      </c>
      <c r="H19637" s="85" t="s">
        <v>1</v>
      </c>
      <c r="I19637" s="85">
        <v>-1</v>
      </c>
      <c r="J19637" s="88">
        <v>2.847920600490192</v>
      </c>
      <c r="K19637" s="146">
        <v>1.5001169497405176</v>
      </c>
      <c r="L19637" s="147">
        <v>8.1735483952301152E-9</v>
      </c>
      <c r="M19637" s="147">
        <v>2.4515455742896478E-3</v>
      </c>
      <c r="N19637" s="87">
        <v>0.32140598861898001</v>
      </c>
      <c r="O19637" s="88">
        <v>2.845506068612738</v>
      </c>
      <c r="P19637" s="89">
        <v>8853.3075592005389</v>
      </c>
    </row>
    <row r="19638" spans="1:16">
      <c r="A19638" s="75" t="s">
        <v>22845</v>
      </c>
      <c r="B19638" s="85">
        <v>19634</v>
      </c>
      <c r="C19638" s="85">
        <v>13875</v>
      </c>
      <c r="D19638" s="85">
        <v>19634</v>
      </c>
      <c r="E19638" s="86" t="s">
        <v>22846</v>
      </c>
      <c r="F19638" s="85" t="s">
        <v>32</v>
      </c>
      <c r="G19638" s="86" t="s">
        <v>22847</v>
      </c>
      <c r="H19638" s="85" t="s">
        <v>1</v>
      </c>
      <c r="I19638" s="85">
        <v>-1</v>
      </c>
      <c r="J19638" s="88">
        <v>1.056849410395096E-2</v>
      </c>
      <c r="K19638" s="146">
        <v>1.7592453707710058E-2</v>
      </c>
      <c r="L19638" s="147">
        <v>5.5421731852022848E-11</v>
      </c>
      <c r="M19638" s="147">
        <v>1.8315349159018269E-3</v>
      </c>
      <c r="N19638" s="87">
        <v>0.20207344415227299</v>
      </c>
      <c r="O19638" s="88">
        <v>9.0547730650319957E-3</v>
      </c>
      <c r="P19638" s="89">
        <v>44.809317241154886</v>
      </c>
    </row>
    <row r="19639" spans="1:16">
      <c r="A19639" s="75" t="s">
        <v>22848</v>
      </c>
      <c r="B19639" s="85">
        <v>19635</v>
      </c>
      <c r="C19639" s="85">
        <v>13876</v>
      </c>
      <c r="D19639" s="85">
        <v>19635</v>
      </c>
      <c r="E19639" s="86" t="s">
        <v>22846</v>
      </c>
      <c r="F19639" s="85" t="s">
        <v>38</v>
      </c>
      <c r="G19639" s="86" t="s">
        <v>22847</v>
      </c>
      <c r="H19639" s="85" t="s">
        <v>1</v>
      </c>
      <c r="I19639" s="85">
        <v>-1</v>
      </c>
      <c r="J19639" s="88">
        <v>1.294141935198986E-2</v>
      </c>
      <c r="K19639" s="146">
        <v>3.7473299331694507E-2</v>
      </c>
      <c r="L19639" s="147">
        <v>7.3547904660900752E-11</v>
      </c>
      <c r="M19639" s="147">
        <v>2.100633148208192E-3</v>
      </c>
      <c r="N19639" s="87">
        <v>0.24162211923363899</v>
      </c>
      <c r="O19639" s="88">
        <v>1.142419010932263E-2</v>
      </c>
      <c r="P19639" s="89">
        <v>47.281226344496595</v>
      </c>
    </row>
    <row r="19640" spans="1:16">
      <c r="A19640" s="75" t="s">
        <v>31318</v>
      </c>
      <c r="B19640" s="85">
        <v>19636</v>
      </c>
      <c r="C19640" s="85">
        <v>20111</v>
      </c>
      <c r="D19640" s="85">
        <v>19636</v>
      </c>
      <c r="E19640" s="86" t="s">
        <v>31319</v>
      </c>
      <c r="F19640" s="85" t="s">
        <v>32</v>
      </c>
      <c r="G19640" s="86" t="s">
        <v>22847</v>
      </c>
      <c r="H19640" s="85" t="s">
        <v>1</v>
      </c>
      <c r="I19640" s="85">
        <v>-1</v>
      </c>
      <c r="J19640" s="88">
        <v>9.5535399594346791E-3</v>
      </c>
      <c r="K19640" s="146">
        <v>1.6474283943352774E-2</v>
      </c>
      <c r="L19640" s="147">
        <v>5.3628528867396657E-11</v>
      </c>
      <c r="M19640" s="147">
        <v>2.0186485894238318E-3</v>
      </c>
      <c r="N19640" s="87">
        <v>0.21459001917423179</v>
      </c>
      <c r="O19640" s="88">
        <v>7.7488764861253752E-3</v>
      </c>
      <c r="P19640" s="89">
        <v>36.110143966359594</v>
      </c>
    </row>
    <row r="19641" spans="1:16">
      <c r="A19641" s="75" t="s">
        <v>31320</v>
      </c>
      <c r="B19641" s="85">
        <v>19637</v>
      </c>
      <c r="C19641" s="85">
        <v>20112</v>
      </c>
      <c r="D19641" s="85">
        <v>19637</v>
      </c>
      <c r="E19641" s="86" t="s">
        <v>31319</v>
      </c>
      <c r="F19641" s="85" t="s">
        <v>38</v>
      </c>
      <c r="G19641" s="86" t="s">
        <v>22847</v>
      </c>
      <c r="H19641" s="85" t="s">
        <v>1</v>
      </c>
      <c r="I19641" s="85">
        <v>-1</v>
      </c>
      <c r="J19641" s="88">
        <v>9.5410741372862363E-3</v>
      </c>
      <c r="K19641" s="146">
        <v>1.7429578656706683E-2</v>
      </c>
      <c r="L19641" s="147">
        <v>5.485667513112339E-11</v>
      </c>
      <c r="M19641" s="147">
        <v>1.985193840017452E-3</v>
      </c>
      <c r="N19641" s="87">
        <v>0.21393361072623149</v>
      </c>
      <c r="O19641" s="88">
        <v>8.2616467497065998E-3</v>
      </c>
      <c r="P19641" s="89">
        <v>38.617806344973722</v>
      </c>
    </row>
    <row r="19642" spans="1:16">
      <c r="A19642" s="75" t="s">
        <v>31321</v>
      </c>
      <c r="B19642" s="85">
        <v>19638</v>
      </c>
      <c r="C19642" s="85">
        <v>20113</v>
      </c>
      <c r="D19642" s="85">
        <v>19638</v>
      </c>
      <c r="E19642" s="86" t="s">
        <v>31322</v>
      </c>
      <c r="F19642" s="85" t="s">
        <v>32</v>
      </c>
      <c r="G19642" s="86" t="s">
        <v>22847</v>
      </c>
      <c r="H19642" s="85" t="s">
        <v>1</v>
      </c>
      <c r="I19642" s="85">
        <v>-1</v>
      </c>
      <c r="J19642" s="88">
        <v>3.8080927336892681E-3</v>
      </c>
      <c r="K19642" s="146">
        <v>1.0242865475801341E-2</v>
      </c>
      <c r="L19642" s="147">
        <v>1.9533556852021461E-11</v>
      </c>
      <c r="M19642" s="147">
        <v>5.3143747649692325E-4</v>
      </c>
      <c r="N19642" s="87">
        <v>6.8852914567647264E-2</v>
      </c>
      <c r="O19642" s="88">
        <v>3.394166497050852E-3</v>
      </c>
      <c r="P19642" s="89">
        <v>49.295901536835004</v>
      </c>
    </row>
    <row r="19643" spans="1:16">
      <c r="A19643" s="75" t="s">
        <v>31323</v>
      </c>
      <c r="B19643" s="85">
        <v>19639</v>
      </c>
      <c r="C19643" s="85">
        <v>20114</v>
      </c>
      <c r="D19643" s="85">
        <v>19639</v>
      </c>
      <c r="E19643" s="86" t="s">
        <v>31322</v>
      </c>
      <c r="F19643" s="85" t="s">
        <v>38</v>
      </c>
      <c r="G19643" s="86" t="s">
        <v>22847</v>
      </c>
      <c r="H19643" s="85" t="s">
        <v>1</v>
      </c>
      <c r="I19643" s="85">
        <v>-1</v>
      </c>
      <c r="J19643" s="88">
        <v>9.424673321987917E-3</v>
      </c>
      <c r="K19643" s="146">
        <v>4.93902999090335E-2</v>
      </c>
      <c r="L19643" s="147">
        <v>5.7583496105550797E-11</v>
      </c>
      <c r="M19643" s="147">
        <v>1.285081213253761E-3</v>
      </c>
      <c r="N19643" s="87">
        <v>0.16591104860941111</v>
      </c>
      <c r="O19643" s="88">
        <v>8.3091332640755095E-3</v>
      </c>
      <c r="P19643" s="89">
        <v>50.081856113373895</v>
      </c>
    </row>
    <row r="19644" spans="1:16">
      <c r="A19644" s="75" t="s">
        <v>22849</v>
      </c>
      <c r="B19644" s="85">
        <v>19640</v>
      </c>
      <c r="C19644" s="85">
        <v>13877</v>
      </c>
      <c r="D19644" s="85">
        <v>19640</v>
      </c>
      <c r="E19644" s="86" t="s">
        <v>22850</v>
      </c>
      <c r="F19644" s="85" t="s">
        <v>32</v>
      </c>
      <c r="G19644" s="86" t="s">
        <v>22851</v>
      </c>
      <c r="H19644" s="85" t="s">
        <v>1</v>
      </c>
      <c r="I19644" s="85">
        <v>-1</v>
      </c>
      <c r="J19644" s="88">
        <v>3.8876777573889792E-3</v>
      </c>
      <c r="K19644" s="146">
        <v>9.7256377421330083E-3</v>
      </c>
      <c r="L19644" s="147">
        <v>1.884068899231387E-11</v>
      </c>
      <c r="M19644" s="147">
        <v>5.564918829414502E-4</v>
      </c>
      <c r="N19644" s="87">
        <v>6.0351977281333589E-2</v>
      </c>
      <c r="O19644" s="88">
        <v>3.483251573443885E-3</v>
      </c>
      <c r="P19644" s="89">
        <v>57.715616461189725</v>
      </c>
    </row>
    <row r="19645" spans="1:16">
      <c r="A19645" s="75" t="s">
        <v>22852</v>
      </c>
      <c r="B19645" s="85">
        <v>19641</v>
      </c>
      <c r="C19645" s="85">
        <v>13878</v>
      </c>
      <c r="D19645" s="85">
        <v>19641</v>
      </c>
      <c r="E19645" s="86" t="s">
        <v>22850</v>
      </c>
      <c r="F19645" s="85" t="s">
        <v>31</v>
      </c>
      <c r="G19645" s="86" t="s">
        <v>22851</v>
      </c>
      <c r="H19645" s="85" t="s">
        <v>1</v>
      </c>
      <c r="I19645" s="85">
        <v>-1</v>
      </c>
      <c r="J19645" s="88">
        <v>1.112798993517399E-2</v>
      </c>
      <c r="K19645" s="146">
        <v>1.9959315378075267E-2</v>
      </c>
      <c r="L19645" s="147">
        <v>6.1188064787211172E-11</v>
      </c>
      <c r="M19645" s="147">
        <v>1.899642990369508E-3</v>
      </c>
      <c r="N19645" s="87">
        <v>0.208658228043131</v>
      </c>
      <c r="O19645" s="88">
        <v>9.8069711424848688E-3</v>
      </c>
      <c r="P19645" s="89">
        <v>47.000164980111421</v>
      </c>
    </row>
    <row r="19646" spans="1:16">
      <c r="A19646" s="75" t="s">
        <v>22853</v>
      </c>
      <c r="B19646" s="85">
        <v>19642</v>
      </c>
      <c r="C19646" s="85">
        <v>13879</v>
      </c>
      <c r="D19646" s="85">
        <v>19642</v>
      </c>
      <c r="E19646" s="86" t="s">
        <v>22850</v>
      </c>
      <c r="F19646" s="85" t="s">
        <v>38</v>
      </c>
      <c r="G19646" s="86" t="s">
        <v>22851</v>
      </c>
      <c r="H19646" s="85" t="s">
        <v>1</v>
      </c>
      <c r="I19646" s="85">
        <v>-1</v>
      </c>
      <c r="J19646" s="88">
        <v>9.058998583390954E-3</v>
      </c>
      <c r="K19646" s="146">
        <v>1.7348119862514774E-2</v>
      </c>
      <c r="L19646" s="147">
        <v>4.8923416669120148E-11</v>
      </c>
      <c r="M19646" s="147">
        <v>1.431139642988072E-3</v>
      </c>
      <c r="N19646" s="87">
        <v>0.15695864956982469</v>
      </c>
      <c r="O19646" s="88">
        <v>8.0759448838159803E-3</v>
      </c>
      <c r="P19646" s="89">
        <v>51.45269092177881</v>
      </c>
    </row>
    <row r="19647" spans="1:16">
      <c r="A19647" s="75" t="s">
        <v>31324</v>
      </c>
      <c r="B19647" s="85">
        <v>19643</v>
      </c>
      <c r="C19647" s="85">
        <v>20115</v>
      </c>
      <c r="D19647" s="85">
        <v>19643</v>
      </c>
      <c r="E19647" s="86" t="s">
        <v>31325</v>
      </c>
      <c r="F19647" s="85" t="s">
        <v>32</v>
      </c>
      <c r="G19647" s="86" t="s">
        <v>22851</v>
      </c>
      <c r="H19647" s="85" t="s">
        <v>1</v>
      </c>
      <c r="I19647" s="85">
        <v>-1</v>
      </c>
      <c r="J19647" s="88">
        <v>5.6607780784623642E-3</v>
      </c>
      <c r="K19647" s="146">
        <v>1.2234322443732156E-2</v>
      </c>
      <c r="L19647" s="147">
        <v>3.4762451217051893E-11</v>
      </c>
      <c r="M19647" s="147">
        <v>1.461453947998472E-3</v>
      </c>
      <c r="N19647" s="87">
        <v>0.15415624564912081</v>
      </c>
      <c r="O19647" s="88">
        <v>4.2610832732488408E-3</v>
      </c>
      <c r="P19647" s="89">
        <v>27.641327507077509</v>
      </c>
    </row>
    <row r="19648" spans="1:16">
      <c r="A19648" s="75" t="s">
        <v>31326</v>
      </c>
      <c r="B19648" s="85">
        <v>19644</v>
      </c>
      <c r="C19648" s="85">
        <v>20116</v>
      </c>
      <c r="D19648" s="85">
        <v>19644</v>
      </c>
      <c r="E19648" s="86" t="s">
        <v>31325</v>
      </c>
      <c r="F19648" s="85" t="s">
        <v>31</v>
      </c>
      <c r="G19648" s="86" t="s">
        <v>22851</v>
      </c>
      <c r="H19648" s="85" t="s">
        <v>1</v>
      </c>
      <c r="I19648" s="85">
        <v>-1</v>
      </c>
      <c r="J19648" s="88">
        <v>6.0825285149338432E-3</v>
      </c>
      <c r="K19648" s="146">
        <v>1.3366218607883E-2</v>
      </c>
      <c r="L19648" s="147">
        <v>3.752885608856154E-11</v>
      </c>
      <c r="M19648" s="147">
        <v>1.519698218444896E-3</v>
      </c>
      <c r="N19648" s="87">
        <v>0.16223382116041821</v>
      </c>
      <c r="O19648" s="88">
        <v>5.1228466472753621E-3</v>
      </c>
      <c r="P19648" s="89">
        <v>31.576933900914824</v>
      </c>
    </row>
    <row r="19649" spans="1:16">
      <c r="A19649" s="75" t="s">
        <v>31327</v>
      </c>
      <c r="B19649" s="85">
        <v>19645</v>
      </c>
      <c r="C19649" s="85">
        <v>20117</v>
      </c>
      <c r="D19649" s="85">
        <v>19645</v>
      </c>
      <c r="E19649" s="86" t="s">
        <v>31325</v>
      </c>
      <c r="F19649" s="85" t="s">
        <v>38</v>
      </c>
      <c r="G19649" s="86" t="s">
        <v>22851</v>
      </c>
      <c r="H19649" s="85" t="s">
        <v>1</v>
      </c>
      <c r="I19649" s="85">
        <v>-1</v>
      </c>
      <c r="J19649" s="88">
        <v>6.0825285149337712E-3</v>
      </c>
      <c r="K19649" s="146">
        <v>1.336621860788287E-2</v>
      </c>
      <c r="L19649" s="147">
        <v>3.7528856088561178E-11</v>
      </c>
      <c r="M19649" s="147">
        <v>1.519698218444894E-3</v>
      </c>
      <c r="N19649" s="87">
        <v>0.1622338211604176</v>
      </c>
      <c r="O19649" s="88">
        <v>5.1228466472752962E-3</v>
      </c>
      <c r="P19649" s="89">
        <v>31.576933900914533</v>
      </c>
    </row>
    <row r="19650" spans="1:16">
      <c r="A19650" s="75" t="s">
        <v>31332</v>
      </c>
      <c r="B19650" s="85">
        <v>19646</v>
      </c>
      <c r="C19650" s="85">
        <v>20121</v>
      </c>
      <c r="D19650" s="85">
        <v>19646</v>
      </c>
      <c r="E19650" s="86" t="s">
        <v>31333</v>
      </c>
      <c r="F19650" s="85" t="s">
        <v>32</v>
      </c>
      <c r="G19650" s="86" t="s">
        <v>22851</v>
      </c>
      <c r="H19650" s="85" t="s">
        <v>1</v>
      </c>
      <c r="I19650" s="85">
        <v>-1</v>
      </c>
      <c r="J19650" s="88">
        <v>0</v>
      </c>
      <c r="K19650" s="146">
        <v>5.4917587439999999E-3</v>
      </c>
      <c r="L19650" s="147">
        <v>0</v>
      </c>
      <c r="M19650" s="147">
        <v>0</v>
      </c>
      <c r="N19650" s="87">
        <v>0</v>
      </c>
      <c r="O19650" s="88">
        <v>0</v>
      </c>
      <c r="P19650" s="89" t="e">
        <v>#DIV/0!</v>
      </c>
    </row>
    <row r="19651" spans="1:16">
      <c r="A19651" s="75" t="s">
        <v>31334</v>
      </c>
      <c r="B19651" s="85">
        <v>19647</v>
      </c>
      <c r="C19651" s="85">
        <v>20122</v>
      </c>
      <c r="D19651" s="85">
        <v>19647</v>
      </c>
      <c r="E19651" s="86" t="s">
        <v>31333</v>
      </c>
      <c r="F19651" s="85" t="s">
        <v>31</v>
      </c>
      <c r="G19651" s="86" t="s">
        <v>22851</v>
      </c>
      <c r="H19651" s="85" t="s">
        <v>1</v>
      </c>
      <c r="I19651" s="85">
        <v>-1</v>
      </c>
      <c r="J19651" s="88">
        <v>0</v>
      </c>
      <c r="K19651" s="146">
        <v>5.4917587439999999E-3</v>
      </c>
      <c r="L19651" s="147">
        <v>0</v>
      </c>
      <c r="M19651" s="147">
        <v>0</v>
      </c>
      <c r="N19651" s="87">
        <v>0</v>
      </c>
      <c r="O19651" s="88">
        <v>0</v>
      </c>
      <c r="P19651" s="89" t="e">
        <v>#DIV/0!</v>
      </c>
    </row>
    <row r="19652" spans="1:16">
      <c r="A19652" s="75" t="s">
        <v>31335</v>
      </c>
      <c r="B19652" s="85">
        <v>19648</v>
      </c>
      <c r="C19652" s="85">
        <v>20123</v>
      </c>
      <c r="D19652" s="85">
        <v>19648</v>
      </c>
      <c r="E19652" s="86" t="s">
        <v>31333</v>
      </c>
      <c r="F19652" s="85" t="s">
        <v>38</v>
      </c>
      <c r="G19652" s="86" t="s">
        <v>22851</v>
      </c>
      <c r="H19652" s="85" t="s">
        <v>1</v>
      </c>
      <c r="I19652" s="85">
        <v>-1</v>
      </c>
      <c r="J19652" s="88">
        <v>0</v>
      </c>
      <c r="K19652" s="146">
        <v>5.4917587439999999E-3</v>
      </c>
      <c r="L19652" s="147">
        <v>0</v>
      </c>
      <c r="M19652" s="147">
        <v>0</v>
      </c>
      <c r="N19652" s="87">
        <v>0</v>
      </c>
      <c r="O19652" s="88">
        <v>0</v>
      </c>
      <c r="P19652" s="89" t="e">
        <v>#DIV/0!</v>
      </c>
    </row>
    <row r="19653" spans="1:16">
      <c r="A19653" s="75" t="s">
        <v>31336</v>
      </c>
      <c r="B19653" s="85">
        <v>19649</v>
      </c>
      <c r="C19653" s="85">
        <v>20124</v>
      </c>
      <c r="D19653" s="85">
        <v>19649</v>
      </c>
      <c r="E19653" s="86" t="s">
        <v>31337</v>
      </c>
      <c r="F19653" s="85" t="s">
        <v>32</v>
      </c>
      <c r="G19653" s="86" t="s">
        <v>22851</v>
      </c>
      <c r="H19653" s="85" t="s">
        <v>1</v>
      </c>
      <c r="I19653" s="85">
        <v>-1</v>
      </c>
      <c r="J19653" s="88">
        <v>1.8696322158831571E-2</v>
      </c>
      <c r="K19653" s="146">
        <v>3.1181509730874125E-2</v>
      </c>
      <c r="L19653" s="147">
        <v>1.052905649703996E-10</v>
      </c>
      <c r="M19653" s="147">
        <v>3.189140142513318E-3</v>
      </c>
      <c r="N19653" s="87">
        <v>0.34150733493827712</v>
      </c>
      <c r="O19653" s="88">
        <v>1.6001979531178941E-2</v>
      </c>
      <c r="P19653" s="89">
        <v>46.85691314381603</v>
      </c>
    </row>
    <row r="19654" spans="1:16">
      <c r="A19654" s="75" t="s">
        <v>31338</v>
      </c>
      <c r="B19654" s="85">
        <v>19650</v>
      </c>
      <c r="C19654" s="85">
        <v>20125</v>
      </c>
      <c r="D19654" s="85">
        <v>19650</v>
      </c>
      <c r="E19654" s="86" t="s">
        <v>31337</v>
      </c>
      <c r="F19654" s="85" t="s">
        <v>31</v>
      </c>
      <c r="G19654" s="86" t="s">
        <v>22851</v>
      </c>
      <c r="H19654" s="85" t="s">
        <v>1</v>
      </c>
      <c r="I19654" s="85">
        <v>-1</v>
      </c>
      <c r="J19654" s="88">
        <v>1.98270621438454E-2</v>
      </c>
      <c r="K19654" s="146">
        <v>3.3148161637210835E-2</v>
      </c>
      <c r="L19654" s="147">
        <v>1.113811053704843E-10</v>
      </c>
      <c r="M19654" s="147">
        <v>3.287622212430437E-3</v>
      </c>
      <c r="N19654" s="87">
        <v>0.36101691420011439</v>
      </c>
      <c r="O19654" s="88">
        <v>1.7523737597086479E-2</v>
      </c>
      <c r="P19654" s="89">
        <v>48.539935132714973</v>
      </c>
    </row>
    <row r="19655" spans="1:16">
      <c r="A19655" s="75" t="s">
        <v>31339</v>
      </c>
      <c r="B19655" s="85">
        <v>19651</v>
      </c>
      <c r="C19655" s="85">
        <v>20126</v>
      </c>
      <c r="D19655" s="85">
        <v>19651</v>
      </c>
      <c r="E19655" s="86" t="s">
        <v>31337</v>
      </c>
      <c r="F19655" s="85" t="s">
        <v>38</v>
      </c>
      <c r="G19655" s="86" t="s">
        <v>22851</v>
      </c>
      <c r="H19655" s="85" t="s">
        <v>1</v>
      </c>
      <c r="I19655" s="85">
        <v>-1</v>
      </c>
      <c r="J19655" s="88">
        <v>2.0685552543378439E-2</v>
      </c>
      <c r="K19655" s="146">
        <v>3.4570225181262446E-2</v>
      </c>
      <c r="L19655" s="147">
        <v>1.150078154396513E-10</v>
      </c>
      <c r="M19655" s="147">
        <v>3.3227057701386079E-3</v>
      </c>
      <c r="N19655" s="87">
        <v>0.36431645030140752</v>
      </c>
      <c r="O19655" s="88">
        <v>1.8358822138145311E-2</v>
      </c>
      <c r="P19655" s="89">
        <v>50.392514867106954</v>
      </c>
    </row>
    <row r="19656" spans="1:16">
      <c r="A19656" s="75" t="s">
        <v>22854</v>
      </c>
      <c r="B19656" s="85">
        <v>19652</v>
      </c>
      <c r="C19656" s="85">
        <v>13880</v>
      </c>
      <c r="D19656" s="85">
        <v>19652</v>
      </c>
      <c r="E19656" s="86" t="s">
        <v>22855</v>
      </c>
      <c r="F19656" s="85" t="s">
        <v>32</v>
      </c>
      <c r="G19656" s="86" t="s">
        <v>22856</v>
      </c>
      <c r="H19656" s="85" t="s">
        <v>1</v>
      </c>
      <c r="I19656" s="85">
        <v>-1</v>
      </c>
      <c r="J19656" s="88">
        <v>5.6607780784623642E-3</v>
      </c>
      <c r="K19656" s="146">
        <v>6.7425636997321828E-3</v>
      </c>
      <c r="L19656" s="147">
        <v>3.4762451217051893E-11</v>
      </c>
      <c r="M19656" s="147">
        <v>1.461453947998472E-3</v>
      </c>
      <c r="N19656" s="87">
        <v>0.15415624564912081</v>
      </c>
      <c r="O19656" s="88">
        <v>4.2610832732488408E-3</v>
      </c>
      <c r="P19656" s="89">
        <v>27.641327507077509</v>
      </c>
    </row>
    <row r="19657" spans="1:16">
      <c r="A19657" s="75" t="s">
        <v>22857</v>
      </c>
      <c r="B19657" s="85">
        <v>19653</v>
      </c>
      <c r="C19657" s="85">
        <v>13881</v>
      </c>
      <c r="D19657" s="85">
        <v>19653</v>
      </c>
      <c r="E19657" s="86" t="s">
        <v>22855</v>
      </c>
      <c r="F19657" s="85" t="s">
        <v>31</v>
      </c>
      <c r="G19657" s="86" t="s">
        <v>22856</v>
      </c>
      <c r="H19657" s="85" t="s">
        <v>1</v>
      </c>
      <c r="I19657" s="85">
        <v>-1</v>
      </c>
      <c r="J19657" s="88">
        <v>6.0825285149338432E-3</v>
      </c>
      <c r="K19657" s="146">
        <v>7.8744598638829967E-3</v>
      </c>
      <c r="L19657" s="147">
        <v>3.752885608856154E-11</v>
      </c>
      <c r="M19657" s="147">
        <v>1.519698218444896E-3</v>
      </c>
      <c r="N19657" s="87">
        <v>0.16223382116041821</v>
      </c>
      <c r="O19657" s="88">
        <v>5.1228466472753621E-3</v>
      </c>
      <c r="P19657" s="89">
        <v>31.576933900914824</v>
      </c>
    </row>
    <row r="19658" spans="1:16">
      <c r="A19658" s="75" t="s">
        <v>22858</v>
      </c>
      <c r="B19658" s="85">
        <v>19654</v>
      </c>
      <c r="C19658" s="85">
        <v>13882</v>
      </c>
      <c r="D19658" s="85">
        <v>19654</v>
      </c>
      <c r="E19658" s="86" t="s">
        <v>22855</v>
      </c>
      <c r="F19658" s="85" t="s">
        <v>38</v>
      </c>
      <c r="G19658" s="86" t="s">
        <v>22856</v>
      </c>
      <c r="H19658" s="85" t="s">
        <v>1</v>
      </c>
      <c r="I19658" s="85">
        <v>-1</v>
      </c>
      <c r="J19658" s="88">
        <v>6.0825285149337712E-3</v>
      </c>
      <c r="K19658" s="146">
        <v>7.8744598638828649E-3</v>
      </c>
      <c r="L19658" s="147">
        <v>3.7528856088561178E-11</v>
      </c>
      <c r="M19658" s="147">
        <v>1.519698218444894E-3</v>
      </c>
      <c r="N19658" s="87">
        <v>0.1622338211604176</v>
      </c>
      <c r="O19658" s="88">
        <v>5.1228466472752962E-3</v>
      </c>
      <c r="P19658" s="89">
        <v>31.576933900914533</v>
      </c>
    </row>
    <row r="19659" spans="1:16">
      <c r="A19659" s="75" t="s">
        <v>31328</v>
      </c>
      <c r="B19659" s="85">
        <v>19655</v>
      </c>
      <c r="C19659" s="85">
        <v>20118</v>
      </c>
      <c r="D19659" s="85">
        <v>19655</v>
      </c>
      <c r="E19659" s="86" t="s">
        <v>31329</v>
      </c>
      <c r="F19659" s="85" t="s">
        <v>32</v>
      </c>
      <c r="G19659" s="86" t="s">
        <v>22856</v>
      </c>
      <c r="H19659" s="85" t="s">
        <v>1</v>
      </c>
      <c r="I19659" s="85">
        <v>-1</v>
      </c>
      <c r="J19659" s="88">
        <v>5.6607780784623642E-3</v>
      </c>
      <c r="K19659" s="146">
        <v>6.7425636997321828E-3</v>
      </c>
      <c r="L19659" s="147">
        <v>3.4762451217051893E-11</v>
      </c>
      <c r="M19659" s="147">
        <v>1.461453947998472E-3</v>
      </c>
      <c r="N19659" s="87">
        <v>0.15415624564912081</v>
      </c>
      <c r="O19659" s="88">
        <v>4.2610832732488408E-3</v>
      </c>
      <c r="P19659" s="89">
        <v>27.641327507077509</v>
      </c>
    </row>
    <row r="19660" spans="1:16">
      <c r="A19660" s="75" t="s">
        <v>31330</v>
      </c>
      <c r="B19660" s="85">
        <v>19656</v>
      </c>
      <c r="C19660" s="85">
        <v>20119</v>
      </c>
      <c r="D19660" s="85">
        <v>19656</v>
      </c>
      <c r="E19660" s="86" t="s">
        <v>31329</v>
      </c>
      <c r="F19660" s="85" t="s">
        <v>31</v>
      </c>
      <c r="G19660" s="86" t="s">
        <v>22856</v>
      </c>
      <c r="H19660" s="85" t="s">
        <v>1</v>
      </c>
      <c r="I19660" s="85">
        <v>-1</v>
      </c>
      <c r="J19660" s="88">
        <v>6.0825285149338467E-3</v>
      </c>
      <c r="K19660" s="146">
        <v>7.8744598638829967E-3</v>
      </c>
      <c r="L19660" s="147">
        <v>3.7528856088561547E-11</v>
      </c>
      <c r="M19660" s="147">
        <v>1.519698218444897E-3</v>
      </c>
      <c r="N19660" s="87">
        <v>0.16223382116041829</v>
      </c>
      <c r="O19660" s="88">
        <v>5.1228466472753647E-3</v>
      </c>
      <c r="P19660" s="89">
        <v>31.576933900914824</v>
      </c>
    </row>
    <row r="19661" spans="1:16">
      <c r="A19661" s="75" t="s">
        <v>31331</v>
      </c>
      <c r="B19661" s="85">
        <v>19657</v>
      </c>
      <c r="C19661" s="85">
        <v>20120</v>
      </c>
      <c r="D19661" s="85">
        <v>19657</v>
      </c>
      <c r="E19661" s="86" t="s">
        <v>31329</v>
      </c>
      <c r="F19661" s="85" t="s">
        <v>38</v>
      </c>
      <c r="G19661" s="86" t="s">
        <v>22856</v>
      </c>
      <c r="H19661" s="85" t="s">
        <v>1</v>
      </c>
      <c r="I19661" s="85">
        <v>-1</v>
      </c>
      <c r="J19661" s="88">
        <v>6.0825285149338467E-3</v>
      </c>
      <c r="K19661" s="146">
        <v>7.8744598638829967E-3</v>
      </c>
      <c r="L19661" s="147">
        <v>3.7528856088561547E-11</v>
      </c>
      <c r="M19661" s="147">
        <v>1.519698218444897E-3</v>
      </c>
      <c r="N19661" s="87">
        <v>0.16223382116041829</v>
      </c>
      <c r="O19661" s="88">
        <v>5.1228466472753647E-3</v>
      </c>
      <c r="P19661" s="89">
        <v>31.576933900914824</v>
      </c>
    </row>
    <row r="19662" spans="1:16">
      <c r="A19662" s="75" t="s">
        <v>3402</v>
      </c>
      <c r="B19662" s="85">
        <v>19658</v>
      </c>
      <c r="C19662" s="85">
        <v>1832</v>
      </c>
      <c r="D19662" s="85">
        <v>19658</v>
      </c>
      <c r="E19662" s="86" t="s">
        <v>3401</v>
      </c>
      <c r="F19662" s="85" t="s">
        <v>32</v>
      </c>
      <c r="G19662" s="86" t="s">
        <v>3403</v>
      </c>
      <c r="H19662" s="85" t="s">
        <v>1</v>
      </c>
      <c r="I19662" s="85">
        <v>-1</v>
      </c>
      <c r="J19662" s="88">
        <v>0</v>
      </c>
      <c r="K19662" s="146">
        <v>0</v>
      </c>
      <c r="L19662" s="147">
        <v>0</v>
      </c>
      <c r="M19662" s="147">
        <v>0</v>
      </c>
      <c r="N19662" s="87">
        <v>0</v>
      </c>
      <c r="O19662" s="88">
        <v>0</v>
      </c>
      <c r="P19662" s="89" t="e">
        <v>#DIV/0!</v>
      </c>
    </row>
    <row r="19663" spans="1:16">
      <c r="A19663" s="75" t="s">
        <v>3444</v>
      </c>
      <c r="B19663" s="85">
        <v>19659</v>
      </c>
      <c r="C19663" s="85">
        <v>1858</v>
      </c>
      <c r="D19663" s="85">
        <v>19659</v>
      </c>
      <c r="E19663" s="86" t="s">
        <v>3443</v>
      </c>
      <c r="F19663" s="85" t="s">
        <v>32</v>
      </c>
      <c r="G19663" s="86" t="s">
        <v>3403</v>
      </c>
      <c r="H19663" s="85" t="s">
        <v>1</v>
      </c>
      <c r="I19663" s="85">
        <v>-1</v>
      </c>
      <c r="J19663" s="88">
        <v>0</v>
      </c>
      <c r="K19663" s="146">
        <v>0</v>
      </c>
      <c r="L19663" s="147">
        <v>0</v>
      </c>
      <c r="M19663" s="147">
        <v>0</v>
      </c>
      <c r="N19663" s="87">
        <v>0</v>
      </c>
      <c r="O19663" s="88">
        <v>0</v>
      </c>
      <c r="P19663" s="89" t="e">
        <v>#DIV/0!</v>
      </c>
    </row>
    <row r="19664" spans="1:16">
      <c r="A19664" s="75" t="s">
        <v>11526</v>
      </c>
      <c r="B19664" s="85">
        <v>19660</v>
      </c>
      <c r="C19664" s="85">
        <v>7847</v>
      </c>
      <c r="D19664" s="85">
        <v>19660</v>
      </c>
      <c r="E19664" s="86" t="s">
        <v>11525</v>
      </c>
      <c r="F19664" s="85" t="s">
        <v>32</v>
      </c>
      <c r="G19664" s="86" t="s">
        <v>3403</v>
      </c>
      <c r="H19664" s="85" t="s">
        <v>1</v>
      </c>
      <c r="I19664" s="85">
        <v>-1</v>
      </c>
      <c r="J19664" s="88">
        <v>0</v>
      </c>
      <c r="K19664" s="146">
        <v>0</v>
      </c>
      <c r="L19664" s="147">
        <v>0</v>
      </c>
      <c r="M19664" s="147">
        <v>0</v>
      </c>
      <c r="N19664" s="87">
        <v>0</v>
      </c>
      <c r="O19664" s="88">
        <v>0</v>
      </c>
      <c r="P19664" s="89" t="e">
        <v>#DIV/0!</v>
      </c>
    </row>
    <row r="19665" spans="1:16">
      <c r="A19665" s="75" t="s">
        <v>22859</v>
      </c>
      <c r="B19665" s="85">
        <v>19661</v>
      </c>
      <c r="C19665" s="85">
        <v>13883</v>
      </c>
      <c r="D19665" s="85">
        <v>19661</v>
      </c>
      <c r="E19665" s="86" t="s">
        <v>22860</v>
      </c>
      <c r="F19665" s="85" t="s">
        <v>32</v>
      </c>
      <c r="G19665" s="86" t="s">
        <v>3403</v>
      </c>
      <c r="H19665" s="85" t="s">
        <v>1</v>
      </c>
      <c r="I19665" s="85">
        <v>-1</v>
      </c>
      <c r="J19665" s="88">
        <v>3.8876777573889792E-3</v>
      </c>
      <c r="K19665" s="146">
        <v>4.233878998133005E-3</v>
      </c>
      <c r="L19665" s="147">
        <v>1.884068899231386E-11</v>
      </c>
      <c r="M19665" s="147">
        <v>5.5649188294145031E-4</v>
      </c>
      <c r="N19665" s="87">
        <v>6.0351977281333603E-2</v>
      </c>
      <c r="O19665" s="88">
        <v>3.483251573443885E-3</v>
      </c>
      <c r="P19665" s="89">
        <v>57.715616461189711</v>
      </c>
    </row>
    <row r="19666" spans="1:16">
      <c r="A19666" s="75" t="s">
        <v>22861</v>
      </c>
      <c r="B19666" s="85">
        <v>19662</v>
      </c>
      <c r="C19666" s="85">
        <v>13884</v>
      </c>
      <c r="D19666" s="85">
        <v>19662</v>
      </c>
      <c r="E19666" s="86" t="s">
        <v>22862</v>
      </c>
      <c r="F19666" s="85" t="s">
        <v>55</v>
      </c>
      <c r="G19666" s="86" t="s">
        <v>22863</v>
      </c>
      <c r="H19666" s="85" t="s">
        <v>53</v>
      </c>
      <c r="I19666" s="85">
        <v>-1</v>
      </c>
      <c r="J19666" s="88">
        <v>6.8307705999999996E-2</v>
      </c>
      <c r="K19666" s="146">
        <v>0.5128369617863815</v>
      </c>
      <c r="L19666" s="147">
        <v>1.2910543563689801E-9</v>
      </c>
      <c r="M19666" s="147">
        <v>8.3677999999999999E-3</v>
      </c>
      <c r="N19666" s="87">
        <v>1.1120000000000001</v>
      </c>
      <c r="O19666" s="88">
        <v>6.8099999999999994E-2</v>
      </c>
      <c r="P19666" s="89">
        <v>61.241007194244595</v>
      </c>
    </row>
    <row r="19667" spans="1:16">
      <c r="A19667" s="75" t="s">
        <v>31340</v>
      </c>
      <c r="B19667" s="85">
        <v>19663</v>
      </c>
      <c r="C19667" s="85">
        <v>20127</v>
      </c>
      <c r="D19667" s="85">
        <v>19663</v>
      </c>
      <c r="E19667" s="86" t="s">
        <v>31341</v>
      </c>
      <c r="F19667" s="85" t="s">
        <v>55</v>
      </c>
      <c r="G19667" s="86" t="s">
        <v>22863</v>
      </c>
      <c r="H19667" s="85" t="s">
        <v>53</v>
      </c>
      <c r="I19667" s="85">
        <v>-1</v>
      </c>
      <c r="J19667" s="88">
        <v>6.8307705999999996E-2</v>
      </c>
      <c r="K19667" s="146">
        <v>0.5128369617863815</v>
      </c>
      <c r="L19667" s="147">
        <v>1.2910543563689801E-9</v>
      </c>
      <c r="M19667" s="147">
        <v>8.3677999999999999E-3</v>
      </c>
      <c r="N19667" s="87">
        <v>1.1120000000000001</v>
      </c>
      <c r="O19667" s="88">
        <v>6.8099999999999994E-2</v>
      </c>
      <c r="P19667" s="89">
        <v>61.241007194244595</v>
      </c>
    </row>
    <row r="19668" spans="1:16">
      <c r="A19668" s="75" t="s">
        <v>22864</v>
      </c>
      <c r="B19668" s="85">
        <v>19664</v>
      </c>
      <c r="C19668" s="85">
        <v>13885</v>
      </c>
      <c r="D19668" s="85">
        <v>19664</v>
      </c>
      <c r="E19668" s="86" t="s">
        <v>22865</v>
      </c>
      <c r="F19668" s="85" t="s">
        <v>55</v>
      </c>
      <c r="G19668" s="86" t="s">
        <v>22866</v>
      </c>
      <c r="H19668" s="85" t="s">
        <v>53</v>
      </c>
      <c r="I19668" s="85">
        <v>-1</v>
      </c>
      <c r="J19668" s="88">
        <v>6.8099999999999994E-2</v>
      </c>
      <c r="K19668" s="146">
        <v>3.822157760836032E-2</v>
      </c>
      <c r="L19668" s="147">
        <v>1.9084416481111109E-10</v>
      </c>
      <c r="M19668" s="147">
        <v>8.3611111111111108E-3</v>
      </c>
      <c r="N19668" s="87">
        <v>1.1111111111111109</v>
      </c>
      <c r="O19668" s="88">
        <v>6.8099999999999994E-2</v>
      </c>
      <c r="P19668" s="89">
        <v>61.290000000000006</v>
      </c>
    </row>
    <row r="19669" spans="1:16">
      <c r="A19669" s="75" t="s">
        <v>31342</v>
      </c>
      <c r="B19669" s="85">
        <v>19665</v>
      </c>
      <c r="C19669" s="85">
        <v>20128</v>
      </c>
      <c r="D19669" s="85">
        <v>19665</v>
      </c>
      <c r="E19669" s="86" t="s">
        <v>31343</v>
      </c>
      <c r="F19669" s="85" t="s">
        <v>55</v>
      </c>
      <c r="G19669" s="86" t="s">
        <v>22866</v>
      </c>
      <c r="H19669" s="85" t="s">
        <v>53</v>
      </c>
      <c r="I19669" s="85">
        <v>-1</v>
      </c>
      <c r="J19669" s="88">
        <v>6.8099999999999994E-2</v>
      </c>
      <c r="K19669" s="146">
        <v>3.822157760836032E-2</v>
      </c>
      <c r="L19669" s="147">
        <v>1.9084416481111109E-10</v>
      </c>
      <c r="M19669" s="147">
        <v>8.3611111111111108E-3</v>
      </c>
      <c r="N19669" s="87">
        <v>1.1111111111111109</v>
      </c>
      <c r="O19669" s="88">
        <v>6.8099999999999994E-2</v>
      </c>
      <c r="P19669" s="89">
        <v>61.290000000000006</v>
      </c>
    </row>
    <row r="19670" spans="1:16">
      <c r="A19670" s="75" t="s">
        <v>22867</v>
      </c>
      <c r="B19670" s="85">
        <v>19666</v>
      </c>
      <c r="C19670" s="85">
        <v>13886</v>
      </c>
      <c r="D19670" s="85">
        <v>19666</v>
      </c>
      <c r="E19670" s="86" t="s">
        <v>22868</v>
      </c>
      <c r="F19670" s="85" t="s">
        <v>55</v>
      </c>
      <c r="G19670" s="86" t="s">
        <v>22869</v>
      </c>
      <c r="H19670" s="85" t="s">
        <v>1</v>
      </c>
      <c r="I19670" s="85">
        <v>1</v>
      </c>
      <c r="J19670" s="88">
        <v>3.4572139264956898E-3</v>
      </c>
      <c r="K19670" s="146">
        <v>4.0553231741970001E-3</v>
      </c>
      <c r="L19670" s="147">
        <v>1.7309625475753601E-11</v>
      </c>
      <c r="M19670" s="147">
        <v>4.6620428765652979E-4</v>
      </c>
      <c r="N19670" s="87">
        <v>5.1726303883891607E-2</v>
      </c>
      <c r="O19670" s="88">
        <v>3.1347017922991392E-3</v>
      </c>
      <c r="P19670" s="89">
        <v>60.601696949689362</v>
      </c>
    </row>
    <row r="19671" spans="1:16">
      <c r="A19671" s="75" t="s">
        <v>32404</v>
      </c>
      <c r="B19671" s="85">
        <v>19667</v>
      </c>
      <c r="C19671" s="85">
        <v>20842</v>
      </c>
      <c r="D19671" s="85">
        <v>19667</v>
      </c>
      <c r="E19671" s="86" t="s">
        <v>32405</v>
      </c>
      <c r="F19671" s="85" t="s">
        <v>55</v>
      </c>
      <c r="G19671" s="86" t="s">
        <v>22869</v>
      </c>
      <c r="H19671" s="85" t="s">
        <v>1</v>
      </c>
      <c r="I19671" s="85">
        <v>1</v>
      </c>
      <c r="J19671" s="88">
        <v>0</v>
      </c>
      <c r="K19671" s="146">
        <v>0</v>
      </c>
      <c r="L19671" s="147">
        <v>0</v>
      </c>
      <c r="M19671" s="147">
        <v>0</v>
      </c>
      <c r="N19671" s="87">
        <v>0</v>
      </c>
      <c r="O19671" s="88">
        <v>0</v>
      </c>
      <c r="P19671" s="89" t="e">
        <v>#DIV/0!</v>
      </c>
    </row>
    <row r="19672" spans="1:16">
      <c r="A19672" s="75" t="s">
        <v>22870</v>
      </c>
      <c r="B19672" s="85">
        <v>19668</v>
      </c>
      <c r="C19672" s="85">
        <v>13887</v>
      </c>
      <c r="D19672" s="85">
        <v>19668</v>
      </c>
      <c r="E19672" s="86" t="s">
        <v>22871</v>
      </c>
      <c r="F19672" s="85" t="s">
        <v>55</v>
      </c>
      <c r="G19672" s="86" t="s">
        <v>22872</v>
      </c>
      <c r="H19672" s="85" t="s">
        <v>1</v>
      </c>
      <c r="I19672" s="85">
        <v>1</v>
      </c>
      <c r="J19672" s="88">
        <v>3.4572139264956898E-3</v>
      </c>
      <c r="K19672" s="146">
        <v>4.0553231741970001E-3</v>
      </c>
      <c r="L19672" s="147">
        <v>1.7309625475753601E-11</v>
      </c>
      <c r="M19672" s="147">
        <v>4.6620428765652979E-4</v>
      </c>
      <c r="N19672" s="87">
        <v>5.1726303883891607E-2</v>
      </c>
      <c r="O19672" s="88">
        <v>3.1347017922991392E-3</v>
      </c>
      <c r="P19672" s="89">
        <v>60.601696949689362</v>
      </c>
    </row>
    <row r="19673" spans="1:16">
      <c r="A19673" s="75" t="s">
        <v>32406</v>
      </c>
      <c r="B19673" s="85">
        <v>19669</v>
      </c>
      <c r="C19673" s="85">
        <v>20843</v>
      </c>
      <c r="D19673" s="85">
        <v>19669</v>
      </c>
      <c r="E19673" s="86" t="s">
        <v>32407</v>
      </c>
      <c r="F19673" s="85" t="s">
        <v>55</v>
      </c>
      <c r="G19673" s="86" t="s">
        <v>22872</v>
      </c>
      <c r="H19673" s="85" t="s">
        <v>1</v>
      </c>
      <c r="I19673" s="85">
        <v>1</v>
      </c>
      <c r="J19673" s="88">
        <v>0</v>
      </c>
      <c r="K19673" s="146">
        <v>0</v>
      </c>
      <c r="L19673" s="147">
        <v>0</v>
      </c>
      <c r="M19673" s="147">
        <v>0</v>
      </c>
      <c r="N19673" s="87">
        <v>0</v>
      </c>
      <c r="O19673" s="88">
        <v>0</v>
      </c>
      <c r="P19673" s="89" t="e">
        <v>#DIV/0!</v>
      </c>
    </row>
    <row r="19674" spans="1:16">
      <c r="A19674" s="75" t="s">
        <v>22873</v>
      </c>
      <c r="B19674" s="85">
        <v>19670</v>
      </c>
      <c r="C19674" s="85">
        <v>13888</v>
      </c>
      <c r="D19674" s="85">
        <v>19670</v>
      </c>
      <c r="E19674" s="86" t="s">
        <v>22874</v>
      </c>
      <c r="F19674" s="85" t="s">
        <v>6130</v>
      </c>
      <c r="G19674" s="86" t="s">
        <v>22875</v>
      </c>
      <c r="H19674" s="85" t="s">
        <v>1</v>
      </c>
      <c r="I19674" s="85">
        <v>1</v>
      </c>
      <c r="J19674" s="88">
        <v>1.001184066530357E-2</v>
      </c>
      <c r="K19674" s="146">
        <v>1.0761872729607172E-2</v>
      </c>
      <c r="L19674" s="147">
        <v>4.8325501314026069E-11</v>
      </c>
      <c r="M19674" s="147">
        <v>1.439603439860425E-3</v>
      </c>
      <c r="N19674" s="87">
        <v>0.15467831696137041</v>
      </c>
      <c r="O19674" s="88">
        <v>8.9738581511141086E-3</v>
      </c>
      <c r="P19674" s="89">
        <v>58.01626451207931</v>
      </c>
    </row>
    <row r="19675" spans="1:16">
      <c r="A19675" s="75" t="s">
        <v>22876</v>
      </c>
      <c r="B19675" s="85">
        <v>19671</v>
      </c>
      <c r="C19675" s="85">
        <v>13889</v>
      </c>
      <c r="D19675" s="85">
        <v>19671</v>
      </c>
      <c r="E19675" s="86" t="s">
        <v>22874</v>
      </c>
      <c r="F19675" s="85" t="s">
        <v>931</v>
      </c>
      <c r="G19675" s="86" t="s">
        <v>22875</v>
      </c>
      <c r="H19675" s="85" t="s">
        <v>1</v>
      </c>
      <c r="I19675" s="85">
        <v>1</v>
      </c>
      <c r="J19675" s="88">
        <v>8.7109233770547283E-3</v>
      </c>
      <c r="K19675" s="146">
        <v>9.3634978696877404E-3</v>
      </c>
      <c r="L19675" s="147">
        <v>4.2046188425979691E-11</v>
      </c>
      <c r="M19675" s="147">
        <v>1.252544429859676E-3</v>
      </c>
      <c r="N19675" s="87">
        <v>0.13457974534210479</v>
      </c>
      <c r="O19675" s="88">
        <v>7.8078141037358278E-3</v>
      </c>
      <c r="P19675" s="89">
        <v>58.016264512079331</v>
      </c>
    </row>
    <row r="19676" spans="1:16">
      <c r="A19676" s="75" t="s">
        <v>22877</v>
      </c>
      <c r="B19676" s="85">
        <v>19672</v>
      </c>
      <c r="C19676" s="85">
        <v>13890</v>
      </c>
      <c r="D19676" s="85">
        <v>19672</v>
      </c>
      <c r="E19676" s="86" t="s">
        <v>22874</v>
      </c>
      <c r="F19676" s="85" t="s">
        <v>4586</v>
      </c>
      <c r="G19676" s="86" t="s">
        <v>22875</v>
      </c>
      <c r="H19676" s="85" t="s">
        <v>1</v>
      </c>
      <c r="I19676" s="85">
        <v>1</v>
      </c>
      <c r="J19676" s="88">
        <v>1.001184066530357E-2</v>
      </c>
      <c r="K19676" s="146">
        <v>1.0761872729607172E-2</v>
      </c>
      <c r="L19676" s="147">
        <v>4.8325501314026069E-11</v>
      </c>
      <c r="M19676" s="147">
        <v>1.439603439860425E-3</v>
      </c>
      <c r="N19676" s="87">
        <v>0.15467831696137041</v>
      </c>
      <c r="O19676" s="88">
        <v>8.9738581511141086E-3</v>
      </c>
      <c r="P19676" s="89">
        <v>58.01626451207931</v>
      </c>
    </row>
    <row r="19677" spans="1:16">
      <c r="A19677" s="75" t="s">
        <v>22878</v>
      </c>
      <c r="B19677" s="85">
        <v>19673</v>
      </c>
      <c r="C19677" s="85">
        <v>13891</v>
      </c>
      <c r="D19677" s="85">
        <v>19673</v>
      </c>
      <c r="E19677" s="86" t="s">
        <v>22874</v>
      </c>
      <c r="F19677" s="85" t="s">
        <v>2872</v>
      </c>
      <c r="G19677" s="86" t="s">
        <v>22875</v>
      </c>
      <c r="H19677" s="85" t="s">
        <v>1</v>
      </c>
      <c r="I19677" s="85">
        <v>1</v>
      </c>
      <c r="J19677" s="88">
        <v>2.0469935552791949E-2</v>
      </c>
      <c r="K19677" s="146">
        <v>2.2003430594520881E-2</v>
      </c>
      <c r="L19677" s="147">
        <v>9.8804998054219919E-11</v>
      </c>
      <c r="M19677" s="147">
        <v>2.943373813133593E-3</v>
      </c>
      <c r="N19677" s="87">
        <v>0.31625105567114797</v>
      </c>
      <c r="O19677" s="88">
        <v>1.8347704898041651E-2</v>
      </c>
      <c r="P19677" s="89">
        <v>58.016264512079346</v>
      </c>
    </row>
    <row r="19678" spans="1:16">
      <c r="A19678" s="75" t="s">
        <v>22879</v>
      </c>
      <c r="B19678" s="85">
        <v>19674</v>
      </c>
      <c r="C19678" s="85">
        <v>13892</v>
      </c>
      <c r="D19678" s="85">
        <v>19674</v>
      </c>
      <c r="E19678" s="86" t="s">
        <v>22874</v>
      </c>
      <c r="F19678" s="85" t="s">
        <v>4407</v>
      </c>
      <c r="G19678" s="86" t="s">
        <v>22875</v>
      </c>
      <c r="H19678" s="85" t="s">
        <v>1</v>
      </c>
      <c r="I19678" s="85">
        <v>1</v>
      </c>
      <c r="J19678" s="88">
        <v>4.5518582000734081E-3</v>
      </c>
      <c r="K19678" s="146">
        <v>4.8928583933795138E-3</v>
      </c>
      <c r="L19678" s="147">
        <v>2.1971067736947339E-11</v>
      </c>
      <c r="M19678" s="147">
        <v>6.5451208640303338E-4</v>
      </c>
      <c r="N19678" s="87">
        <v>7.0324108120713935E-2</v>
      </c>
      <c r="O19678" s="88">
        <v>4.079942058307401E-3</v>
      </c>
      <c r="P19678" s="89">
        <v>58.016264512079267</v>
      </c>
    </row>
    <row r="19679" spans="1:16">
      <c r="A19679" s="75" t="s">
        <v>22880</v>
      </c>
      <c r="B19679" s="85">
        <v>19675</v>
      </c>
      <c r="C19679" s="85">
        <v>13893</v>
      </c>
      <c r="D19679" s="85">
        <v>19675</v>
      </c>
      <c r="E19679" s="86" t="s">
        <v>22874</v>
      </c>
      <c r="F19679" s="85" t="s">
        <v>232</v>
      </c>
      <c r="G19679" s="86" t="s">
        <v>22875</v>
      </c>
      <c r="H19679" s="85" t="s">
        <v>1</v>
      </c>
      <c r="I19679" s="85">
        <v>1</v>
      </c>
      <c r="J19679" s="88">
        <v>9.1347551355675481E-3</v>
      </c>
      <c r="K19679" s="146">
        <v>1.0485913670759368E-2</v>
      </c>
      <c r="L19679" s="147">
        <v>4.8472955292673718E-11</v>
      </c>
      <c r="M19679" s="147">
        <v>1.272768857244927E-3</v>
      </c>
      <c r="N19679" s="87">
        <v>0.14006929568509949</v>
      </c>
      <c r="O19679" s="88">
        <v>8.2979645677191734E-3</v>
      </c>
      <c r="P19679" s="89">
        <v>59.241852592551496</v>
      </c>
    </row>
    <row r="19680" spans="1:16">
      <c r="A19680" s="75" t="s">
        <v>22881</v>
      </c>
      <c r="B19680" s="85">
        <v>19676</v>
      </c>
      <c r="C19680" s="85">
        <v>13894</v>
      </c>
      <c r="D19680" s="85">
        <v>19676</v>
      </c>
      <c r="E19680" s="86" t="s">
        <v>22874</v>
      </c>
      <c r="F19680" s="85" t="s">
        <v>32</v>
      </c>
      <c r="G19680" s="86" t="s">
        <v>22875</v>
      </c>
      <c r="H19680" s="85" t="s">
        <v>1</v>
      </c>
      <c r="I19680" s="85">
        <v>1</v>
      </c>
      <c r="J19680" s="88">
        <v>4.2641575630221846E-3</v>
      </c>
      <c r="K19680" s="146">
        <v>4.583604806184304E-3</v>
      </c>
      <c r="L19680" s="147">
        <v>2.058238427916444E-11</v>
      </c>
      <c r="M19680" s="147">
        <v>6.1314358678394676E-4</v>
      </c>
      <c r="N19680" s="87">
        <v>6.5879266076631457E-2</v>
      </c>
      <c r="O19680" s="88">
        <v>3.8220689265634948E-3</v>
      </c>
      <c r="P19680" s="89">
        <v>58.016264512079168</v>
      </c>
    </row>
    <row r="19681" spans="1:16">
      <c r="A19681" s="75" t="s">
        <v>22882</v>
      </c>
      <c r="B19681" s="85">
        <v>19677</v>
      </c>
      <c r="C19681" s="85">
        <v>13895</v>
      </c>
      <c r="D19681" s="85">
        <v>19677</v>
      </c>
      <c r="E19681" s="86" t="s">
        <v>22874</v>
      </c>
      <c r="F19681" s="85" t="s">
        <v>235</v>
      </c>
      <c r="G19681" s="86" t="s">
        <v>22875</v>
      </c>
      <c r="H19681" s="85" t="s">
        <v>1</v>
      </c>
      <c r="I19681" s="85">
        <v>1</v>
      </c>
      <c r="J19681" s="88">
        <v>1.1805130204804559E-2</v>
      </c>
      <c r="K19681" s="146">
        <v>1.2880987639149532E-2</v>
      </c>
      <c r="L19681" s="147">
        <v>5.6773288634516509E-11</v>
      </c>
      <c r="M19681" s="147">
        <v>1.664267894900689E-3</v>
      </c>
      <c r="N19681" s="87">
        <v>0.18046166294759289</v>
      </c>
      <c r="O19681" s="88">
        <v>1.07093094692754E-2</v>
      </c>
      <c r="P19681" s="89">
        <v>59.343958679941046</v>
      </c>
    </row>
    <row r="19682" spans="1:16">
      <c r="A19682" s="75" t="s">
        <v>22883</v>
      </c>
      <c r="B19682" s="85">
        <v>19678</v>
      </c>
      <c r="C19682" s="85">
        <v>13896</v>
      </c>
      <c r="D19682" s="85">
        <v>19678</v>
      </c>
      <c r="E19682" s="86" t="s">
        <v>22874</v>
      </c>
      <c r="F19682" s="85" t="s">
        <v>5038</v>
      </c>
      <c r="G19682" s="86" t="s">
        <v>22875</v>
      </c>
      <c r="H19682" s="85" t="s">
        <v>1</v>
      </c>
      <c r="I19682" s="85">
        <v>1</v>
      </c>
      <c r="J19682" s="88">
        <v>3.2579093097674901E-3</v>
      </c>
      <c r="K19682" s="146">
        <v>3.5548180172977574E-3</v>
      </c>
      <c r="L19682" s="147">
        <v>1.5667953032252948E-11</v>
      </c>
      <c r="M19682" s="147">
        <v>4.5929471125506039E-4</v>
      </c>
      <c r="N19682" s="87">
        <v>4.9802731657614917E-2</v>
      </c>
      <c r="O19682" s="88">
        <v>2.9554912496376901E-3</v>
      </c>
      <c r="P19682" s="89">
        <v>59.343958679941018</v>
      </c>
    </row>
    <row r="19683" spans="1:16">
      <c r="A19683" s="75" t="s">
        <v>22884</v>
      </c>
      <c r="B19683" s="85">
        <v>19679</v>
      </c>
      <c r="C19683" s="85">
        <v>13897</v>
      </c>
      <c r="D19683" s="85">
        <v>19679</v>
      </c>
      <c r="E19683" s="86" t="s">
        <v>22874</v>
      </c>
      <c r="F19683" s="85" t="s">
        <v>4366</v>
      </c>
      <c r="G19683" s="86" t="s">
        <v>22875</v>
      </c>
      <c r="H19683" s="85" t="s">
        <v>1</v>
      </c>
      <c r="I19683" s="85">
        <v>1</v>
      </c>
      <c r="J19683" s="88">
        <v>7.554840849437792E-3</v>
      </c>
      <c r="K19683" s="146">
        <v>8.1208079944630161E-3</v>
      </c>
      <c r="L19683" s="147">
        <v>3.6465969006279093E-11</v>
      </c>
      <c r="M19683" s="147">
        <v>1.08631122268454E-3</v>
      </c>
      <c r="N19683" s="87">
        <v>0.1167188039210187</v>
      </c>
      <c r="O19683" s="88">
        <v>6.771589001815341E-3</v>
      </c>
      <c r="P19683" s="89">
        <v>58.016264512079317</v>
      </c>
    </row>
    <row r="19684" spans="1:16">
      <c r="A19684" s="75" t="s">
        <v>22885</v>
      </c>
      <c r="B19684" s="85">
        <v>19680</v>
      </c>
      <c r="C19684" s="85">
        <v>13898</v>
      </c>
      <c r="D19684" s="85">
        <v>19680</v>
      </c>
      <c r="E19684" s="86" t="s">
        <v>22874</v>
      </c>
      <c r="F19684" s="85" t="s">
        <v>429</v>
      </c>
      <c r="G19684" s="86" t="s">
        <v>22875</v>
      </c>
      <c r="H19684" s="85" t="s">
        <v>1</v>
      </c>
      <c r="I19684" s="85">
        <v>1</v>
      </c>
      <c r="J19684" s="88">
        <v>1.016498349824969E-2</v>
      </c>
      <c r="K19684" s="146">
        <v>1.0926488181721749E-2</v>
      </c>
      <c r="L19684" s="147">
        <v>4.9064696475253441E-11</v>
      </c>
      <c r="M19684" s="147">
        <v>1.461623861126539E-3</v>
      </c>
      <c r="N19684" s="87">
        <v>0.15704430304192141</v>
      </c>
      <c r="O19684" s="88">
        <v>9.1111238253952509E-3</v>
      </c>
      <c r="P19684" s="89">
        <v>58.016264512079296</v>
      </c>
    </row>
    <row r="19685" spans="1:16">
      <c r="A19685" s="75" t="s">
        <v>22886</v>
      </c>
      <c r="B19685" s="85">
        <v>19681</v>
      </c>
      <c r="C19685" s="85">
        <v>13899</v>
      </c>
      <c r="D19685" s="85">
        <v>19681</v>
      </c>
      <c r="E19685" s="86" t="s">
        <v>22874</v>
      </c>
      <c r="F19685" s="85" t="s">
        <v>1055</v>
      </c>
      <c r="G19685" s="86" t="s">
        <v>22875</v>
      </c>
      <c r="H19685" s="85" t="s">
        <v>1</v>
      </c>
      <c r="I19685" s="85">
        <v>1</v>
      </c>
      <c r="J19685" s="88">
        <v>6.175283624107528E-3</v>
      </c>
      <c r="K19685" s="146">
        <v>6.6379019256852792E-3</v>
      </c>
      <c r="L19685" s="147">
        <v>2.9807074130283682E-11</v>
      </c>
      <c r="M19685" s="147">
        <v>8.8794456929258453E-4</v>
      </c>
      <c r="N19685" s="87">
        <v>9.5405281572876782E-2</v>
      </c>
      <c r="O19685" s="88">
        <v>5.5350580515814273E-3</v>
      </c>
      <c r="P19685" s="89">
        <v>58.016264512079331</v>
      </c>
    </row>
    <row r="19686" spans="1:16">
      <c r="A19686" s="75" t="s">
        <v>22887</v>
      </c>
      <c r="B19686" s="85">
        <v>19682</v>
      </c>
      <c r="C19686" s="85">
        <v>13900</v>
      </c>
      <c r="D19686" s="85">
        <v>19682</v>
      </c>
      <c r="E19686" s="86" t="s">
        <v>22874</v>
      </c>
      <c r="F19686" s="85" t="s">
        <v>4489</v>
      </c>
      <c r="G19686" s="86" t="s">
        <v>22875</v>
      </c>
      <c r="H19686" s="85" t="s">
        <v>1</v>
      </c>
      <c r="I19686" s="85">
        <v>1</v>
      </c>
      <c r="J19686" s="88">
        <v>1.0379474131231831E-2</v>
      </c>
      <c r="K19686" s="146">
        <v>1.1157047273802208E-2</v>
      </c>
      <c r="L19686" s="147">
        <v>5.0100007334918513E-11</v>
      </c>
      <c r="M19686" s="147">
        <v>1.492465487894437E-3</v>
      </c>
      <c r="N19686" s="87">
        <v>0.1603580843157919</v>
      </c>
      <c r="O19686" s="88">
        <v>9.3033770363152996E-3</v>
      </c>
      <c r="P19686" s="89">
        <v>58.01626451207931</v>
      </c>
    </row>
    <row r="19687" spans="1:16">
      <c r="A19687" s="75" t="s">
        <v>22888</v>
      </c>
      <c r="B19687" s="85">
        <v>19683</v>
      </c>
      <c r="C19687" s="85">
        <v>13901</v>
      </c>
      <c r="D19687" s="85">
        <v>19683</v>
      </c>
      <c r="E19687" s="86" t="s">
        <v>22874</v>
      </c>
      <c r="F19687" s="85" t="s">
        <v>965</v>
      </c>
      <c r="G19687" s="86" t="s">
        <v>22875</v>
      </c>
      <c r="H19687" s="85" t="s">
        <v>1</v>
      </c>
      <c r="I19687" s="85">
        <v>1</v>
      </c>
      <c r="J19687" s="88">
        <v>1.63898848503157E-2</v>
      </c>
      <c r="K19687" s="146">
        <v>1.7617724922779361E-2</v>
      </c>
      <c r="L19687" s="147">
        <v>7.9111267183420838E-11</v>
      </c>
      <c r="M19687" s="147">
        <v>2.356702967836868E-3</v>
      </c>
      <c r="N19687" s="87">
        <v>0.2532161556089475</v>
      </c>
      <c r="O19687" s="88">
        <v>1.4690655462540539E-2</v>
      </c>
      <c r="P19687" s="89">
        <v>58.016264512079339</v>
      </c>
    </row>
    <row r="19688" spans="1:16">
      <c r="A19688" s="75" t="s">
        <v>22889</v>
      </c>
      <c r="B19688" s="85">
        <v>19684</v>
      </c>
      <c r="C19688" s="85">
        <v>13902</v>
      </c>
      <c r="D19688" s="85">
        <v>19684</v>
      </c>
      <c r="E19688" s="86" t="s">
        <v>22874</v>
      </c>
      <c r="F19688" s="85" t="s">
        <v>4492</v>
      </c>
      <c r="G19688" s="86" t="s">
        <v>22875</v>
      </c>
      <c r="H19688" s="85" t="s">
        <v>1</v>
      </c>
      <c r="I19688" s="85">
        <v>1</v>
      </c>
      <c r="J19688" s="88">
        <v>1.5291116986998881E-2</v>
      </c>
      <c r="K19688" s="146">
        <v>1.6436643411426824E-2</v>
      </c>
      <c r="L19688" s="147">
        <v>7.3807696182082179E-11</v>
      </c>
      <c r="M19688" s="147">
        <v>2.198711041225339E-3</v>
      </c>
      <c r="N19688" s="87">
        <v>0.23624069929569691</v>
      </c>
      <c r="O19688" s="88">
        <v>1.370580289885774E-2</v>
      </c>
      <c r="P19688" s="89">
        <v>58.01626451207931</v>
      </c>
    </row>
    <row r="19689" spans="1:16">
      <c r="A19689" s="75" t="s">
        <v>22890</v>
      </c>
      <c r="B19689" s="85">
        <v>19685</v>
      </c>
      <c r="C19689" s="85">
        <v>13903</v>
      </c>
      <c r="D19689" s="85">
        <v>19685</v>
      </c>
      <c r="E19689" s="86" t="s">
        <v>22874</v>
      </c>
      <c r="F19689" s="85" t="s">
        <v>1084</v>
      </c>
      <c r="G19689" s="86" t="s">
        <v>22875</v>
      </c>
      <c r="H19689" s="85" t="s">
        <v>1</v>
      </c>
      <c r="I19689" s="85">
        <v>1</v>
      </c>
      <c r="J19689" s="88">
        <v>1.1176178144598051E-2</v>
      </c>
      <c r="K19689" s="146">
        <v>1.2013435972109028E-2</v>
      </c>
      <c r="L19689" s="147">
        <v>5.3945566022068472E-11</v>
      </c>
      <c r="M19689" s="147">
        <v>1.6070236272551009E-3</v>
      </c>
      <c r="N19689" s="87">
        <v>0.17266679357551101</v>
      </c>
      <c r="O19689" s="88">
        <v>1.0017482368529449E-2</v>
      </c>
      <c r="P19689" s="89">
        <v>58.016264512079346</v>
      </c>
    </row>
    <row r="19690" spans="1:16">
      <c r="A19690" s="75" t="s">
        <v>22891</v>
      </c>
      <c r="B19690" s="85">
        <v>19686</v>
      </c>
      <c r="C19690" s="85">
        <v>13904</v>
      </c>
      <c r="D19690" s="85">
        <v>19686</v>
      </c>
      <c r="E19690" s="86" t="s">
        <v>22874</v>
      </c>
      <c r="F19690" s="85" t="s">
        <v>4370</v>
      </c>
      <c r="G19690" s="86" t="s">
        <v>22875</v>
      </c>
      <c r="H19690" s="85" t="s">
        <v>1</v>
      </c>
      <c r="I19690" s="85">
        <v>1</v>
      </c>
      <c r="J19690" s="88">
        <v>1.0661552001462781E-2</v>
      </c>
      <c r="K19690" s="146">
        <v>1.1460256867397194E-2</v>
      </c>
      <c r="L19690" s="147">
        <v>5.1461550625928493E-11</v>
      </c>
      <c r="M19690" s="147">
        <v>1.533025489383502E-3</v>
      </c>
      <c r="N19690" s="87">
        <v>0.16471605720788751</v>
      </c>
      <c r="O19690" s="88">
        <v>9.5562103443595867E-3</v>
      </c>
      <c r="P19690" s="89">
        <v>58.016264512079296</v>
      </c>
    </row>
    <row r="19691" spans="1:16">
      <c r="A19691" s="75" t="s">
        <v>22892</v>
      </c>
      <c r="B19691" s="85">
        <v>19687</v>
      </c>
      <c r="C19691" s="85">
        <v>13905</v>
      </c>
      <c r="D19691" s="85">
        <v>19687</v>
      </c>
      <c r="E19691" s="86" t="s">
        <v>22874</v>
      </c>
      <c r="F19691" s="85" t="s">
        <v>4627</v>
      </c>
      <c r="G19691" s="86" t="s">
        <v>22875</v>
      </c>
      <c r="H19691" s="85" t="s">
        <v>1</v>
      </c>
      <c r="I19691" s="85">
        <v>1</v>
      </c>
      <c r="J19691" s="88">
        <v>1.4776424236219499E-3</v>
      </c>
      <c r="K19691" s="146">
        <v>1.5883392709192322E-3</v>
      </c>
      <c r="L19691" s="147">
        <v>7.1323359281845177E-12</v>
      </c>
      <c r="M19691" s="147">
        <v>2.1247033258347999E-4</v>
      </c>
      <c r="N19691" s="87">
        <v>2.2828893387071721E-2</v>
      </c>
      <c r="O19691" s="88">
        <v>1.324447117262408E-3</v>
      </c>
      <c r="P19691" s="89">
        <v>58.016264512079168</v>
      </c>
    </row>
    <row r="19692" spans="1:16">
      <c r="A19692" s="75" t="s">
        <v>22893</v>
      </c>
      <c r="B19692" s="85">
        <v>19688</v>
      </c>
      <c r="C19692" s="85">
        <v>13906</v>
      </c>
      <c r="D19692" s="85">
        <v>19688</v>
      </c>
      <c r="E19692" s="86" t="s">
        <v>22874</v>
      </c>
      <c r="F19692" s="85" t="s">
        <v>4496</v>
      </c>
      <c r="G19692" s="86" t="s">
        <v>22875</v>
      </c>
      <c r="H19692" s="85" t="s">
        <v>1</v>
      </c>
      <c r="I19692" s="85">
        <v>1</v>
      </c>
      <c r="J19692" s="88">
        <v>1.422439237462724E-2</v>
      </c>
      <c r="K19692" s="146">
        <v>1.5290005655228063E-2</v>
      </c>
      <c r="L19692" s="147">
        <v>6.865879266072305E-11</v>
      </c>
      <c r="M19692" s="147">
        <v>2.0453266164535918E-3</v>
      </c>
      <c r="N19692" s="87">
        <v>0.2197602964188588</v>
      </c>
      <c r="O19692" s="88">
        <v>1.2749671486289461E-2</v>
      </c>
      <c r="P19692" s="89">
        <v>58.016264512079282</v>
      </c>
    </row>
    <row r="19693" spans="1:16">
      <c r="A19693" s="75" t="s">
        <v>22894</v>
      </c>
      <c r="B19693" s="85">
        <v>19689</v>
      </c>
      <c r="C19693" s="85">
        <v>13907</v>
      </c>
      <c r="D19693" s="85">
        <v>19689</v>
      </c>
      <c r="E19693" s="86" t="s">
        <v>22874</v>
      </c>
      <c r="F19693" s="85" t="s">
        <v>4372</v>
      </c>
      <c r="G19693" s="86" t="s">
        <v>22875</v>
      </c>
      <c r="H19693" s="85" t="s">
        <v>1</v>
      </c>
      <c r="I19693" s="85">
        <v>1</v>
      </c>
      <c r="J19693" s="88">
        <v>7.8606356931607609E-3</v>
      </c>
      <c r="K19693" s="146">
        <v>8.4495113068240972E-3</v>
      </c>
      <c r="L19693" s="147">
        <v>3.7941990211187888E-11</v>
      </c>
      <c r="M19693" s="147">
        <v>1.1302814898543679E-3</v>
      </c>
      <c r="N19693" s="87">
        <v>0.1214431931061616</v>
      </c>
      <c r="O19693" s="88">
        <v>7.0456804144385966E-3</v>
      </c>
      <c r="P19693" s="89">
        <v>58.016264512079303</v>
      </c>
    </row>
    <row r="19694" spans="1:16">
      <c r="A19694" s="75" t="s">
        <v>22895</v>
      </c>
      <c r="B19694" s="85">
        <v>19690</v>
      </c>
      <c r="C19694" s="85">
        <v>13908</v>
      </c>
      <c r="D19694" s="85">
        <v>19690</v>
      </c>
      <c r="E19694" s="86" t="s">
        <v>22874</v>
      </c>
      <c r="F19694" s="85" t="s">
        <v>4498</v>
      </c>
      <c r="G19694" s="86" t="s">
        <v>22875</v>
      </c>
      <c r="H19694" s="85" t="s">
        <v>1</v>
      </c>
      <c r="I19694" s="85">
        <v>1</v>
      </c>
      <c r="J19694" s="88">
        <v>1.038558644577358E-2</v>
      </c>
      <c r="K19694" s="146">
        <v>1.1163617489348058E-2</v>
      </c>
      <c r="L19694" s="147">
        <v>5.0129510467688442E-11</v>
      </c>
      <c r="M19694" s="147">
        <v>1.493344378133902E-3</v>
      </c>
      <c r="N19694" s="87">
        <v>0.16045251675410799</v>
      </c>
      <c r="O19694" s="88">
        <v>9.3088556536351664E-3</v>
      </c>
      <c r="P19694" s="89">
        <v>58.016264512079317</v>
      </c>
    </row>
    <row r="19695" spans="1:16">
      <c r="A19695" s="75" t="s">
        <v>22896</v>
      </c>
      <c r="B19695" s="85">
        <v>19691</v>
      </c>
      <c r="C19695" s="85">
        <v>13909</v>
      </c>
      <c r="D19695" s="85">
        <v>19691</v>
      </c>
      <c r="E19695" s="86" t="s">
        <v>22874</v>
      </c>
      <c r="F19695" s="85" t="s">
        <v>238</v>
      </c>
      <c r="G19695" s="86" t="s">
        <v>22875</v>
      </c>
      <c r="H19695" s="85" t="s">
        <v>1</v>
      </c>
      <c r="I19695" s="85">
        <v>1</v>
      </c>
      <c r="J19695" s="88">
        <v>1.1805130204804559E-2</v>
      </c>
      <c r="K19695" s="146">
        <v>1.2880987639149532E-2</v>
      </c>
      <c r="L19695" s="147">
        <v>5.6773288634516509E-11</v>
      </c>
      <c r="M19695" s="147">
        <v>1.664267894900689E-3</v>
      </c>
      <c r="N19695" s="87">
        <v>0.18046166294759289</v>
      </c>
      <c r="O19695" s="88">
        <v>1.07093094692754E-2</v>
      </c>
      <c r="P19695" s="89">
        <v>59.343958679941046</v>
      </c>
    </row>
    <row r="19696" spans="1:16">
      <c r="A19696" s="75" t="s">
        <v>22897</v>
      </c>
      <c r="B19696" s="85">
        <v>19692</v>
      </c>
      <c r="C19696" s="85">
        <v>13910</v>
      </c>
      <c r="D19696" s="85">
        <v>19692</v>
      </c>
      <c r="E19696" s="86" t="s">
        <v>22874</v>
      </c>
      <c r="F19696" s="85" t="s">
        <v>3901</v>
      </c>
      <c r="G19696" s="86" t="s">
        <v>22875</v>
      </c>
      <c r="H19696" s="85" t="s">
        <v>1</v>
      </c>
      <c r="I19696" s="85">
        <v>1</v>
      </c>
      <c r="J19696" s="88">
        <v>1.001184066530357E-2</v>
      </c>
      <c r="K19696" s="146">
        <v>1.0761872729607172E-2</v>
      </c>
      <c r="L19696" s="147">
        <v>4.8325501314026069E-11</v>
      </c>
      <c r="M19696" s="147">
        <v>1.439603439860425E-3</v>
      </c>
      <c r="N19696" s="87">
        <v>0.15467831696137041</v>
      </c>
      <c r="O19696" s="88">
        <v>8.9738581511141086E-3</v>
      </c>
      <c r="P19696" s="89">
        <v>58.01626451207931</v>
      </c>
    </row>
    <row r="19697" spans="1:16">
      <c r="A19697" s="75" t="s">
        <v>22898</v>
      </c>
      <c r="B19697" s="85">
        <v>19693</v>
      </c>
      <c r="C19697" s="85">
        <v>13911</v>
      </c>
      <c r="D19697" s="85">
        <v>19693</v>
      </c>
      <c r="E19697" s="86" t="s">
        <v>22874</v>
      </c>
      <c r="F19697" s="85" t="s">
        <v>1068</v>
      </c>
      <c r="G19697" s="86" t="s">
        <v>22875</v>
      </c>
      <c r="H19697" s="85" t="s">
        <v>1</v>
      </c>
      <c r="I19697" s="85">
        <v>1</v>
      </c>
      <c r="J19697" s="88">
        <v>1.08532741773206E-2</v>
      </c>
      <c r="K19697" s="146">
        <v>1.1666341814711184E-2</v>
      </c>
      <c r="L19697" s="147">
        <v>5.2386961903542182E-11</v>
      </c>
      <c r="M19697" s="147">
        <v>1.5605932377216209E-3</v>
      </c>
      <c r="N19697" s="87">
        <v>0.16767807632876999</v>
      </c>
      <c r="O19697" s="88">
        <v>9.7280556291665394E-3</v>
      </c>
      <c r="P19697" s="89">
        <v>58.016264512079282</v>
      </c>
    </row>
    <row r="19698" spans="1:16">
      <c r="A19698" s="75" t="s">
        <v>22899</v>
      </c>
      <c r="B19698" s="85">
        <v>19694</v>
      </c>
      <c r="C19698" s="85">
        <v>13912</v>
      </c>
      <c r="D19698" s="85">
        <v>19694</v>
      </c>
      <c r="E19698" s="86" t="s">
        <v>22874</v>
      </c>
      <c r="F19698" s="85" t="s">
        <v>4381</v>
      </c>
      <c r="G19698" s="86" t="s">
        <v>22875</v>
      </c>
      <c r="H19698" s="85" t="s">
        <v>1</v>
      </c>
      <c r="I19698" s="85">
        <v>1</v>
      </c>
      <c r="J19698" s="88">
        <v>1.7352811223024948E-2</v>
      </c>
      <c r="K19698" s="146">
        <v>1.8652788445812904E-2</v>
      </c>
      <c r="L19698" s="147">
        <v>8.3759153745473029E-11</v>
      </c>
      <c r="M19698" s="147">
        <v>2.4951622347016101E-3</v>
      </c>
      <c r="N19698" s="87">
        <v>0.26809292359473391</v>
      </c>
      <c r="O19698" s="88">
        <v>1.5553749969088759E-2</v>
      </c>
      <c r="P19698" s="89">
        <v>58.016264512079346</v>
      </c>
    </row>
    <row r="19699" spans="1:16">
      <c r="A19699" s="75" t="s">
        <v>22900</v>
      </c>
      <c r="B19699" s="85">
        <v>19695</v>
      </c>
      <c r="C19699" s="85">
        <v>13913</v>
      </c>
      <c r="D19699" s="85">
        <v>19695</v>
      </c>
      <c r="E19699" s="86" t="s">
        <v>22874</v>
      </c>
      <c r="F19699" s="85" t="s">
        <v>4641</v>
      </c>
      <c r="G19699" s="86" t="s">
        <v>22875</v>
      </c>
      <c r="H19699" s="85" t="s">
        <v>1</v>
      </c>
      <c r="I19699" s="85">
        <v>1</v>
      </c>
      <c r="J19699" s="88">
        <v>1.0375085347243979E-2</v>
      </c>
      <c r="K19699" s="146">
        <v>1.1152329706244539E-2</v>
      </c>
      <c r="L19699" s="147">
        <v>5.0078823399470277E-11</v>
      </c>
      <c r="M19699" s="147">
        <v>1.4918344242631869E-3</v>
      </c>
      <c r="N19699" s="87">
        <v>0.1602902796289771</v>
      </c>
      <c r="O19699" s="88">
        <v>9.299443261669902E-3</v>
      </c>
      <c r="P19699" s="89">
        <v>58.01626451207936</v>
      </c>
    </row>
    <row r="19700" spans="1:16">
      <c r="A19700" s="75" t="s">
        <v>22901</v>
      </c>
      <c r="B19700" s="85">
        <v>19696</v>
      </c>
      <c r="C19700" s="85">
        <v>13914</v>
      </c>
      <c r="D19700" s="85">
        <v>19696</v>
      </c>
      <c r="E19700" s="86" t="s">
        <v>22874</v>
      </c>
      <c r="F19700" s="85" t="s">
        <v>4383</v>
      </c>
      <c r="G19700" s="86" t="s">
        <v>22875</v>
      </c>
      <c r="H19700" s="85" t="s">
        <v>1</v>
      </c>
      <c r="I19700" s="85">
        <v>1</v>
      </c>
      <c r="J19700" s="88">
        <v>6.4195191494146207E-3</v>
      </c>
      <c r="K19700" s="146">
        <v>6.9004342339063539E-3</v>
      </c>
      <c r="L19700" s="147">
        <v>3.0985958672470128E-11</v>
      </c>
      <c r="M19700" s="147">
        <v>9.2306321671440056E-4</v>
      </c>
      <c r="N19700" s="87">
        <v>9.9178607703365257E-2</v>
      </c>
      <c r="O19700" s="88">
        <v>5.7539723384581864E-3</v>
      </c>
      <c r="P19700" s="89">
        <v>58.016264512079324</v>
      </c>
    </row>
    <row r="19701" spans="1:16">
      <c r="A19701" s="75" t="s">
        <v>22902</v>
      </c>
      <c r="B19701" s="85">
        <v>19697</v>
      </c>
      <c r="C19701" s="85">
        <v>13915</v>
      </c>
      <c r="D19701" s="85">
        <v>19697</v>
      </c>
      <c r="E19701" s="86" t="s">
        <v>22874</v>
      </c>
      <c r="F19701" s="85" t="s">
        <v>6286</v>
      </c>
      <c r="G19701" s="86" t="s">
        <v>22875</v>
      </c>
      <c r="H19701" s="85" t="s">
        <v>1</v>
      </c>
      <c r="I19701" s="85">
        <v>1</v>
      </c>
      <c r="J19701" s="88">
        <v>1.001184066530357E-2</v>
      </c>
      <c r="K19701" s="146">
        <v>1.0761872729607172E-2</v>
      </c>
      <c r="L19701" s="147">
        <v>4.8325501314026069E-11</v>
      </c>
      <c r="M19701" s="147">
        <v>1.439603439860425E-3</v>
      </c>
      <c r="N19701" s="87">
        <v>0.15467831696137041</v>
      </c>
      <c r="O19701" s="88">
        <v>8.9738581511141086E-3</v>
      </c>
      <c r="P19701" s="89">
        <v>58.01626451207931</v>
      </c>
    </row>
    <row r="19702" spans="1:16">
      <c r="A19702" s="75" t="s">
        <v>22903</v>
      </c>
      <c r="B19702" s="85">
        <v>19698</v>
      </c>
      <c r="C19702" s="85">
        <v>13916</v>
      </c>
      <c r="D19702" s="85">
        <v>19698</v>
      </c>
      <c r="E19702" s="86" t="s">
        <v>22874</v>
      </c>
      <c r="F19702" s="85" t="s">
        <v>4711</v>
      </c>
      <c r="G19702" s="86" t="s">
        <v>22875</v>
      </c>
      <c r="H19702" s="85" t="s">
        <v>1</v>
      </c>
      <c r="I19702" s="85">
        <v>1</v>
      </c>
      <c r="J19702" s="88">
        <v>1.001184066530357E-2</v>
      </c>
      <c r="K19702" s="146">
        <v>1.0761872729607172E-2</v>
      </c>
      <c r="L19702" s="147">
        <v>4.8325501314026069E-11</v>
      </c>
      <c r="M19702" s="147">
        <v>1.439603439860425E-3</v>
      </c>
      <c r="N19702" s="87">
        <v>0.15467831696137041</v>
      </c>
      <c r="O19702" s="88">
        <v>8.9738581511141086E-3</v>
      </c>
      <c r="P19702" s="89">
        <v>58.01626451207931</v>
      </c>
    </row>
    <row r="19703" spans="1:16">
      <c r="A19703" s="75" t="s">
        <v>22904</v>
      </c>
      <c r="B19703" s="85">
        <v>19699</v>
      </c>
      <c r="C19703" s="85">
        <v>13917</v>
      </c>
      <c r="D19703" s="85">
        <v>19699</v>
      </c>
      <c r="E19703" s="86" t="s">
        <v>22874</v>
      </c>
      <c r="F19703" s="85" t="s">
        <v>5075</v>
      </c>
      <c r="G19703" s="86" t="s">
        <v>22875</v>
      </c>
      <c r="H19703" s="85" t="s">
        <v>1</v>
      </c>
      <c r="I19703" s="85">
        <v>1</v>
      </c>
      <c r="J19703" s="88">
        <v>1.001184066530357E-2</v>
      </c>
      <c r="K19703" s="146">
        <v>1.0761872729607172E-2</v>
      </c>
      <c r="L19703" s="147">
        <v>4.8325501314026069E-11</v>
      </c>
      <c r="M19703" s="147">
        <v>1.439603439860425E-3</v>
      </c>
      <c r="N19703" s="87">
        <v>0.15467831696137041</v>
      </c>
      <c r="O19703" s="88">
        <v>8.9738581511141086E-3</v>
      </c>
      <c r="P19703" s="89">
        <v>58.01626451207931</v>
      </c>
    </row>
    <row r="19704" spans="1:16">
      <c r="A19704" s="75" t="s">
        <v>22905</v>
      </c>
      <c r="B19704" s="85">
        <v>19700</v>
      </c>
      <c r="C19704" s="85">
        <v>13918</v>
      </c>
      <c r="D19704" s="85">
        <v>19700</v>
      </c>
      <c r="E19704" s="86" t="s">
        <v>22874</v>
      </c>
      <c r="F19704" s="85" t="s">
        <v>2124</v>
      </c>
      <c r="G19704" s="86" t="s">
        <v>22875</v>
      </c>
      <c r="H19704" s="85" t="s">
        <v>1</v>
      </c>
      <c r="I19704" s="85">
        <v>1</v>
      </c>
      <c r="J19704" s="88">
        <v>1.0229817309711569E-2</v>
      </c>
      <c r="K19704" s="146">
        <v>1.0996178985925809E-2</v>
      </c>
      <c r="L19704" s="147">
        <v>4.9377638575086673E-11</v>
      </c>
      <c r="M19704" s="147">
        <v>1.4709463205143771E-3</v>
      </c>
      <c r="N19704" s="87">
        <v>0.15804595550267889</v>
      </c>
      <c r="O19704" s="88">
        <v>9.1692359595077454E-3</v>
      </c>
      <c r="P19704" s="89">
        <v>58.016264512079374</v>
      </c>
    </row>
    <row r="19705" spans="1:16">
      <c r="A19705" s="75" t="s">
        <v>22906</v>
      </c>
      <c r="B19705" s="85">
        <v>19701</v>
      </c>
      <c r="C19705" s="85">
        <v>13919</v>
      </c>
      <c r="D19705" s="85">
        <v>19701</v>
      </c>
      <c r="E19705" s="86" t="s">
        <v>22874</v>
      </c>
      <c r="F19705" s="85" t="s">
        <v>4253</v>
      </c>
      <c r="G19705" s="86" t="s">
        <v>22875</v>
      </c>
      <c r="H19705" s="85" t="s">
        <v>1</v>
      </c>
      <c r="I19705" s="85">
        <v>1</v>
      </c>
      <c r="J19705" s="88">
        <v>1.74140497989787E-2</v>
      </c>
      <c r="K19705" s="146">
        <v>1.8718614679228751E-2</v>
      </c>
      <c r="L19705" s="147">
        <v>8.4054742237305084E-11</v>
      </c>
      <c r="M19705" s="147">
        <v>2.5039677348631041E-3</v>
      </c>
      <c r="N19705" s="87">
        <v>0.26903903132639839</v>
      </c>
      <c r="O19705" s="88">
        <v>1.5608639605505939E-2</v>
      </c>
      <c r="P19705" s="89">
        <v>58.016264512079374</v>
      </c>
    </row>
    <row r="19706" spans="1:16">
      <c r="A19706" s="75" t="s">
        <v>22907</v>
      </c>
      <c r="B19706" s="85">
        <v>19702</v>
      </c>
      <c r="C19706" s="85">
        <v>13920</v>
      </c>
      <c r="D19706" s="85">
        <v>19702</v>
      </c>
      <c r="E19706" s="86" t="s">
        <v>22874</v>
      </c>
      <c r="F19706" s="85" t="s">
        <v>240</v>
      </c>
      <c r="G19706" s="86" t="s">
        <v>22875</v>
      </c>
      <c r="H19706" s="85" t="s">
        <v>1</v>
      </c>
      <c r="I19706" s="85">
        <v>1</v>
      </c>
      <c r="J19706" s="88">
        <v>1.1805130204804559E-2</v>
      </c>
      <c r="K19706" s="146">
        <v>1.2880987639149532E-2</v>
      </c>
      <c r="L19706" s="147">
        <v>5.6773288634516509E-11</v>
      </c>
      <c r="M19706" s="147">
        <v>1.664267894900689E-3</v>
      </c>
      <c r="N19706" s="87">
        <v>0.18046166294759289</v>
      </c>
      <c r="O19706" s="88">
        <v>1.07093094692754E-2</v>
      </c>
      <c r="P19706" s="89">
        <v>59.343958679941046</v>
      </c>
    </row>
    <row r="19707" spans="1:16">
      <c r="A19707" s="75" t="s">
        <v>22908</v>
      </c>
      <c r="B19707" s="85">
        <v>19703</v>
      </c>
      <c r="C19707" s="85">
        <v>13921</v>
      </c>
      <c r="D19707" s="85">
        <v>19703</v>
      </c>
      <c r="E19707" s="86" t="s">
        <v>22874</v>
      </c>
      <c r="F19707" s="85" t="s">
        <v>4389</v>
      </c>
      <c r="G19707" s="86" t="s">
        <v>22875</v>
      </c>
      <c r="H19707" s="85" t="s">
        <v>1</v>
      </c>
      <c r="I19707" s="85">
        <v>1</v>
      </c>
      <c r="J19707" s="88">
        <v>9.8819326543772516E-3</v>
      </c>
      <c r="K19707" s="146">
        <v>1.0622232724648836E-2</v>
      </c>
      <c r="L19707" s="147">
        <v>4.769845680117474E-11</v>
      </c>
      <c r="M19707" s="147">
        <v>1.4209239556729641E-3</v>
      </c>
      <c r="N19707" s="87">
        <v>0.15267129815617569</v>
      </c>
      <c r="O19707" s="88">
        <v>8.8574184172312016E-3</v>
      </c>
      <c r="P19707" s="89">
        <v>58.016264512079218</v>
      </c>
    </row>
    <row r="19708" spans="1:16">
      <c r="A19708" s="75" t="s">
        <v>22909</v>
      </c>
      <c r="B19708" s="85">
        <v>19704</v>
      </c>
      <c r="C19708" s="85">
        <v>13922</v>
      </c>
      <c r="D19708" s="85">
        <v>19704</v>
      </c>
      <c r="E19708" s="86" t="s">
        <v>22874</v>
      </c>
      <c r="F19708" s="85" t="s">
        <v>3724</v>
      </c>
      <c r="G19708" s="86" t="s">
        <v>22875</v>
      </c>
      <c r="H19708" s="85" t="s">
        <v>1</v>
      </c>
      <c r="I19708" s="85">
        <v>1</v>
      </c>
      <c r="J19708" s="88">
        <v>9.8952049193696476E-3</v>
      </c>
      <c r="K19708" s="146">
        <v>1.0636499274772518E-2</v>
      </c>
      <c r="L19708" s="147">
        <v>4.776251983221679E-11</v>
      </c>
      <c r="M19708" s="147">
        <v>1.4228323758103301E-3</v>
      </c>
      <c r="N19708" s="87">
        <v>0.15287634852402671</v>
      </c>
      <c r="O19708" s="88">
        <v>8.8693146736107606E-3</v>
      </c>
      <c r="P19708" s="89">
        <v>58.016264512079324</v>
      </c>
    </row>
    <row r="19709" spans="1:16">
      <c r="A19709" s="75" t="s">
        <v>22910</v>
      </c>
      <c r="B19709" s="85">
        <v>19705</v>
      </c>
      <c r="C19709" s="85">
        <v>13923</v>
      </c>
      <c r="D19709" s="85">
        <v>19705</v>
      </c>
      <c r="E19709" s="86" t="s">
        <v>22874</v>
      </c>
      <c r="F19709" s="85" t="s">
        <v>4646</v>
      </c>
      <c r="G19709" s="86" t="s">
        <v>22875</v>
      </c>
      <c r="H19709" s="85" t="s">
        <v>1</v>
      </c>
      <c r="I19709" s="85">
        <v>1</v>
      </c>
      <c r="J19709" s="88">
        <v>9.7145744163145923E-3</v>
      </c>
      <c r="K19709" s="146">
        <v>1.0442336927413124E-2</v>
      </c>
      <c r="L19709" s="147">
        <v>4.68906462272971E-11</v>
      </c>
      <c r="M19709" s="147">
        <v>1.396859500069016E-3</v>
      </c>
      <c r="N19709" s="87">
        <v>0.15008569062819471</v>
      </c>
      <c r="O19709" s="88">
        <v>8.7074111269634432E-3</v>
      </c>
      <c r="P19709" s="89">
        <v>58.016264512079289</v>
      </c>
    </row>
    <row r="19710" spans="1:16">
      <c r="A19710" s="75" t="s">
        <v>22911</v>
      </c>
      <c r="B19710" s="85">
        <v>19706</v>
      </c>
      <c r="C19710" s="85">
        <v>13924</v>
      </c>
      <c r="D19710" s="85">
        <v>19706</v>
      </c>
      <c r="E19710" s="86" t="s">
        <v>22874</v>
      </c>
      <c r="F19710" s="85" t="s">
        <v>4648</v>
      </c>
      <c r="G19710" s="86" t="s">
        <v>22875</v>
      </c>
      <c r="H19710" s="85" t="s">
        <v>1</v>
      </c>
      <c r="I19710" s="85">
        <v>1</v>
      </c>
      <c r="J19710" s="88">
        <v>1.001184066530357E-2</v>
      </c>
      <c r="K19710" s="146">
        <v>1.0761872729607172E-2</v>
      </c>
      <c r="L19710" s="147">
        <v>4.8325501314026069E-11</v>
      </c>
      <c r="M19710" s="147">
        <v>1.439603439860425E-3</v>
      </c>
      <c r="N19710" s="87">
        <v>0.15467831696137041</v>
      </c>
      <c r="O19710" s="88">
        <v>8.9738581511141086E-3</v>
      </c>
      <c r="P19710" s="89">
        <v>58.01626451207931</v>
      </c>
    </row>
    <row r="19711" spans="1:16">
      <c r="A19711" s="75" t="s">
        <v>22912</v>
      </c>
      <c r="B19711" s="85">
        <v>19707</v>
      </c>
      <c r="C19711" s="85">
        <v>13925</v>
      </c>
      <c r="D19711" s="85">
        <v>19707</v>
      </c>
      <c r="E19711" s="86" t="s">
        <v>22874</v>
      </c>
      <c r="F19711" s="85" t="s">
        <v>38</v>
      </c>
      <c r="G19711" s="86" t="s">
        <v>22875</v>
      </c>
      <c r="H19711" s="85" t="s">
        <v>1</v>
      </c>
      <c r="I19711" s="85">
        <v>1</v>
      </c>
      <c r="J19711" s="88">
        <v>3.5637999013032099E-3</v>
      </c>
      <c r="K19711" s="146">
        <v>4.1657244492113252E-3</v>
      </c>
      <c r="L19711" s="147">
        <v>1.770308885057446E-11</v>
      </c>
      <c r="M19711" s="147">
        <v>4.831112968347427E-4</v>
      </c>
      <c r="N19711" s="87">
        <v>5.3214440322330248E-2</v>
      </c>
      <c r="O19711" s="88">
        <v>3.2328424817186681E-3</v>
      </c>
      <c r="P19711" s="89">
        <v>60.751225835256562</v>
      </c>
    </row>
    <row r="19712" spans="1:16">
      <c r="A19712" s="75" t="s">
        <v>22913</v>
      </c>
      <c r="B19712" s="85">
        <v>19708</v>
      </c>
      <c r="C19712" s="85">
        <v>13926</v>
      </c>
      <c r="D19712" s="85">
        <v>19708</v>
      </c>
      <c r="E19712" s="86" t="s">
        <v>22874</v>
      </c>
      <c r="F19712" s="85" t="s">
        <v>1039</v>
      </c>
      <c r="G19712" s="86" t="s">
        <v>22875</v>
      </c>
      <c r="H19712" s="85" t="s">
        <v>1</v>
      </c>
      <c r="I19712" s="85">
        <v>1</v>
      </c>
      <c r="J19712" s="88">
        <v>1.05698763348646E-2</v>
      </c>
      <c r="K19712" s="146">
        <v>1.136171336382839E-2</v>
      </c>
      <c r="L19712" s="147">
        <v>5.1019047324611562E-11</v>
      </c>
      <c r="M19712" s="147">
        <v>1.5198434373115369E-3</v>
      </c>
      <c r="N19712" s="87">
        <v>0.1632997104750773</v>
      </c>
      <c r="O19712" s="88">
        <v>9.4740391976680521E-3</v>
      </c>
      <c r="P19712" s="89">
        <v>58.01626451207931</v>
      </c>
    </row>
    <row r="19713" spans="1:16">
      <c r="A19713" s="75" t="s">
        <v>22914</v>
      </c>
      <c r="B19713" s="85">
        <v>19709</v>
      </c>
      <c r="C19713" s="85">
        <v>13927</v>
      </c>
      <c r="D19713" s="85">
        <v>19709</v>
      </c>
      <c r="E19713" s="86" t="s">
        <v>22874</v>
      </c>
      <c r="F19713" s="85" t="s">
        <v>4653</v>
      </c>
      <c r="G19713" s="86" t="s">
        <v>22875</v>
      </c>
      <c r="H19713" s="85" t="s">
        <v>1</v>
      </c>
      <c r="I19713" s="85">
        <v>1</v>
      </c>
      <c r="J19713" s="88">
        <v>9.9139704429220665E-3</v>
      </c>
      <c r="K19713" s="146">
        <v>1.0656670608189306E-2</v>
      </c>
      <c r="L19713" s="147">
        <v>4.7853097915049643E-11</v>
      </c>
      <c r="M19713" s="147">
        <v>1.42553067207372E-3</v>
      </c>
      <c r="N19713" s="87">
        <v>0.1531662672010235</v>
      </c>
      <c r="O19713" s="88">
        <v>8.8861346722623868E-3</v>
      </c>
      <c r="P19713" s="89">
        <v>58.016264512079246</v>
      </c>
    </row>
    <row r="19714" spans="1:16">
      <c r="A19714" s="75" t="s">
        <v>22915</v>
      </c>
      <c r="B19714" s="85">
        <v>19710</v>
      </c>
      <c r="C19714" s="85">
        <v>13928</v>
      </c>
      <c r="D19714" s="85">
        <v>19710</v>
      </c>
      <c r="E19714" s="86" t="s">
        <v>22874</v>
      </c>
      <c r="F19714" s="85" t="s">
        <v>4655</v>
      </c>
      <c r="G19714" s="86" t="s">
        <v>22875</v>
      </c>
      <c r="H19714" s="85" t="s">
        <v>1</v>
      </c>
      <c r="I19714" s="85">
        <v>1</v>
      </c>
      <c r="J19714" s="88">
        <v>9.6112837957749355E-3</v>
      </c>
      <c r="K19714" s="146">
        <v>1.0331308341404739E-2</v>
      </c>
      <c r="L19714" s="147">
        <v>4.6392079461655851E-11</v>
      </c>
      <c r="M19714" s="147">
        <v>1.3820073327598071E-3</v>
      </c>
      <c r="N19714" s="87">
        <v>0.1484898982182796</v>
      </c>
      <c r="O19714" s="88">
        <v>8.6148292124034499E-3</v>
      </c>
      <c r="P19714" s="89">
        <v>58.016264512079353</v>
      </c>
    </row>
    <row r="19715" spans="1:16">
      <c r="A19715" s="75" t="s">
        <v>22916</v>
      </c>
      <c r="B19715" s="85">
        <v>19711</v>
      </c>
      <c r="C19715" s="85">
        <v>13929</v>
      </c>
      <c r="D19715" s="85">
        <v>19711</v>
      </c>
      <c r="E19715" s="86" t="s">
        <v>22874</v>
      </c>
      <c r="F19715" s="85" t="s">
        <v>6375</v>
      </c>
      <c r="G19715" s="86" t="s">
        <v>22875</v>
      </c>
      <c r="H19715" s="85" t="s">
        <v>1</v>
      </c>
      <c r="I19715" s="85">
        <v>1</v>
      </c>
      <c r="J19715" s="88">
        <v>1.001184066530357E-2</v>
      </c>
      <c r="K19715" s="146">
        <v>1.0761872729607172E-2</v>
      </c>
      <c r="L19715" s="147">
        <v>4.8325501314026069E-11</v>
      </c>
      <c r="M19715" s="147">
        <v>1.439603439860425E-3</v>
      </c>
      <c r="N19715" s="87">
        <v>0.15467831696137041</v>
      </c>
      <c r="O19715" s="88">
        <v>8.9738581511141086E-3</v>
      </c>
      <c r="P19715" s="89">
        <v>58.01626451207931</v>
      </c>
    </row>
    <row r="19716" spans="1:16">
      <c r="A19716" s="75" t="s">
        <v>22917</v>
      </c>
      <c r="B19716" s="85">
        <v>19712</v>
      </c>
      <c r="C19716" s="85">
        <v>13930</v>
      </c>
      <c r="D19716" s="85">
        <v>19712</v>
      </c>
      <c r="E19716" s="86" t="s">
        <v>22874</v>
      </c>
      <c r="F19716" s="85" t="s">
        <v>243</v>
      </c>
      <c r="G19716" s="86" t="s">
        <v>22875</v>
      </c>
      <c r="H19716" s="85" t="s">
        <v>1</v>
      </c>
      <c r="I19716" s="85">
        <v>1</v>
      </c>
      <c r="J19716" s="88">
        <v>1.044295645211977E-2</v>
      </c>
      <c r="K19716" s="146">
        <v>1.3363132983919206E-2</v>
      </c>
      <c r="L19716" s="147">
        <v>5.9991409175006961E-11</v>
      </c>
      <c r="M19716" s="147">
        <v>1.2352762927057711E-3</v>
      </c>
      <c r="N19716" s="87">
        <v>0.15619614590459979</v>
      </c>
      <c r="O19716" s="88">
        <v>9.5007903617915033E-3</v>
      </c>
      <c r="P19716" s="89">
        <v>60.826022990313206</v>
      </c>
    </row>
    <row r="19717" spans="1:16">
      <c r="A19717" s="75" t="s">
        <v>24188</v>
      </c>
      <c r="B19717" s="85">
        <v>19713</v>
      </c>
      <c r="C19717" s="85">
        <v>14749</v>
      </c>
      <c r="D19717" s="85">
        <v>19713</v>
      </c>
      <c r="E19717" s="86" t="s">
        <v>24189</v>
      </c>
      <c r="F19717" s="85" t="s">
        <v>31</v>
      </c>
      <c r="G19717" s="86" t="s">
        <v>22875</v>
      </c>
      <c r="H19717" s="85" t="s">
        <v>1</v>
      </c>
      <c r="I19717" s="85">
        <v>1</v>
      </c>
      <c r="J19717" s="88">
        <v>1.0999314641323921E-2</v>
      </c>
      <c r="K19717" s="146">
        <v>1.1823322827445727E-2</v>
      </c>
      <c r="L19717" s="147">
        <v>5.3091875102925377E-11</v>
      </c>
      <c r="M19717" s="147">
        <v>1.581592408739852E-3</v>
      </c>
      <c r="N19717" s="87">
        <v>0.16993433408750311</v>
      </c>
      <c r="O19717" s="88">
        <v>9.8589552761046313E-3</v>
      </c>
      <c r="P19717" s="89">
        <v>58.016264512079282</v>
      </c>
    </row>
    <row r="19718" spans="1:16">
      <c r="A19718" s="75" t="s">
        <v>24190</v>
      </c>
      <c r="B19718" s="85">
        <v>19714</v>
      </c>
      <c r="C19718" s="85">
        <v>14750</v>
      </c>
      <c r="D19718" s="85">
        <v>19714</v>
      </c>
      <c r="E19718" s="86" t="s">
        <v>24189</v>
      </c>
      <c r="F19718" s="85" t="s">
        <v>11</v>
      </c>
      <c r="G19718" s="86" t="s">
        <v>22875</v>
      </c>
      <c r="H19718" s="85" t="s">
        <v>1</v>
      </c>
      <c r="I19718" s="85">
        <v>1</v>
      </c>
      <c r="J19718" s="88">
        <v>1.0879637181976241E-2</v>
      </c>
      <c r="K19718" s="146">
        <v>1.1694679790749576E-2</v>
      </c>
      <c r="L19718" s="147">
        <v>5.2514211772843722E-11</v>
      </c>
      <c r="M19718" s="147">
        <v>1.5643839764534931E-3</v>
      </c>
      <c r="N19718" s="87">
        <v>0.16808537258192641</v>
      </c>
      <c r="O19718" s="88">
        <v>9.7516854363244535E-3</v>
      </c>
      <c r="P19718" s="89">
        <v>58.016264512079353</v>
      </c>
    </row>
    <row r="19719" spans="1:16">
      <c r="A19719" s="75" t="s">
        <v>32408</v>
      </c>
      <c r="B19719" s="85">
        <v>19715</v>
      </c>
      <c r="C19719" s="85">
        <v>20844</v>
      </c>
      <c r="D19719" s="85">
        <v>19715</v>
      </c>
      <c r="E19719" s="86" t="s">
        <v>32409</v>
      </c>
      <c r="F19719" s="85" t="s">
        <v>55</v>
      </c>
      <c r="G19719" s="86" t="s">
        <v>22875</v>
      </c>
      <c r="H19719" s="85" t="s">
        <v>1</v>
      </c>
      <c r="I19719" s="85">
        <v>1</v>
      </c>
      <c r="J19719" s="88">
        <v>1.21572617584808E-18</v>
      </c>
      <c r="K19719" s="146">
        <v>1.3970086936031815E-18</v>
      </c>
      <c r="L19719" s="147">
        <v>5.6391182965747533E-27</v>
      </c>
      <c r="M19719" s="147">
        <v>1.640406037218673E-19</v>
      </c>
      <c r="N19719" s="87">
        <v>2.0968525404696798E-17</v>
      </c>
      <c r="O19719" s="88">
        <v>1.041501160316973E-18</v>
      </c>
      <c r="P19719" s="89">
        <v>49.669737867388818</v>
      </c>
    </row>
    <row r="19720" spans="1:16">
      <c r="A19720" s="75" t="s">
        <v>3031</v>
      </c>
      <c r="B19720" s="85">
        <v>19716</v>
      </c>
      <c r="C19720" s="85">
        <v>1597</v>
      </c>
      <c r="D19720" s="85">
        <v>19716</v>
      </c>
      <c r="E19720" s="86" t="s">
        <v>3010</v>
      </c>
      <c r="F19720" s="85" t="s">
        <v>232</v>
      </c>
      <c r="G19720" s="86" t="s">
        <v>3032</v>
      </c>
      <c r="H19720" s="85" t="s">
        <v>1</v>
      </c>
      <c r="I19720" s="85">
        <v>-1</v>
      </c>
      <c r="J19720" s="88">
        <v>0</v>
      </c>
      <c r="K19720" s="146">
        <v>0</v>
      </c>
      <c r="L19720" s="147">
        <v>0</v>
      </c>
      <c r="M19720" s="147">
        <v>0</v>
      </c>
      <c r="N19720" s="87">
        <v>0</v>
      </c>
      <c r="O19720" s="88">
        <v>0</v>
      </c>
      <c r="P19720" s="89" t="e">
        <v>#DIV/0!</v>
      </c>
    </row>
    <row r="19721" spans="1:16">
      <c r="A19721" s="75" t="s">
        <v>3050</v>
      </c>
      <c r="B19721" s="85">
        <v>19717</v>
      </c>
      <c r="C19721" s="85">
        <v>1610</v>
      </c>
      <c r="D19721" s="85">
        <v>19717</v>
      </c>
      <c r="E19721" s="86" t="s">
        <v>3010</v>
      </c>
      <c r="F19721" s="85" t="s">
        <v>32</v>
      </c>
      <c r="G19721" s="86" t="s">
        <v>3032</v>
      </c>
      <c r="H19721" s="85" t="s">
        <v>1</v>
      </c>
      <c r="I19721" s="85">
        <v>-1</v>
      </c>
      <c r="J19721" s="88">
        <v>0</v>
      </c>
      <c r="K19721" s="146">
        <v>0</v>
      </c>
      <c r="L19721" s="147">
        <v>0</v>
      </c>
      <c r="M19721" s="147">
        <v>0</v>
      </c>
      <c r="N19721" s="87">
        <v>0</v>
      </c>
      <c r="O19721" s="88">
        <v>0</v>
      </c>
      <c r="P19721" s="89" t="e">
        <v>#DIV/0!</v>
      </c>
    </row>
    <row r="19722" spans="1:16">
      <c r="A19722" s="75" t="s">
        <v>3071</v>
      </c>
      <c r="B19722" s="85">
        <v>19718</v>
      </c>
      <c r="C19722" s="85">
        <v>1629</v>
      </c>
      <c r="D19722" s="85">
        <v>19718</v>
      </c>
      <c r="E19722" s="86" t="s">
        <v>3010</v>
      </c>
      <c r="F19722" s="85" t="s">
        <v>31</v>
      </c>
      <c r="G19722" s="86" t="s">
        <v>3032</v>
      </c>
      <c r="H19722" s="85" t="s">
        <v>1</v>
      </c>
      <c r="I19722" s="85">
        <v>-1</v>
      </c>
      <c r="J19722" s="88">
        <v>0</v>
      </c>
      <c r="K19722" s="146">
        <v>0</v>
      </c>
      <c r="L19722" s="147">
        <v>0</v>
      </c>
      <c r="M19722" s="147">
        <v>0</v>
      </c>
      <c r="N19722" s="87">
        <v>0</v>
      </c>
      <c r="O19722" s="88">
        <v>0</v>
      </c>
      <c r="P19722" s="89" t="e">
        <v>#DIV/0!</v>
      </c>
    </row>
    <row r="19723" spans="1:16">
      <c r="A19723" s="75" t="s">
        <v>3095</v>
      </c>
      <c r="B19723" s="85">
        <v>19719</v>
      </c>
      <c r="C19723" s="85">
        <v>1652</v>
      </c>
      <c r="D19723" s="85">
        <v>19719</v>
      </c>
      <c r="E19723" s="86" t="s">
        <v>3010</v>
      </c>
      <c r="F19723" s="85" t="s">
        <v>38</v>
      </c>
      <c r="G19723" s="86" t="s">
        <v>3032</v>
      </c>
      <c r="H19723" s="85" t="s">
        <v>1</v>
      </c>
      <c r="I19723" s="85">
        <v>-1</v>
      </c>
      <c r="J19723" s="88">
        <v>0</v>
      </c>
      <c r="K19723" s="146">
        <v>0</v>
      </c>
      <c r="L19723" s="147">
        <v>0</v>
      </c>
      <c r="M19723" s="147">
        <v>0</v>
      </c>
      <c r="N19723" s="87">
        <v>0</v>
      </c>
      <c r="O19723" s="88">
        <v>0</v>
      </c>
      <c r="P19723" s="89" t="e">
        <v>#DIV/0!</v>
      </c>
    </row>
    <row r="19724" spans="1:16">
      <c r="A19724" s="75" t="s">
        <v>3109</v>
      </c>
      <c r="B19724" s="85">
        <v>19720</v>
      </c>
      <c r="C19724" s="85">
        <v>1666</v>
      </c>
      <c r="D19724" s="85">
        <v>19720</v>
      </c>
      <c r="E19724" s="86" t="s">
        <v>3010</v>
      </c>
      <c r="F19724" s="85" t="s">
        <v>139</v>
      </c>
      <c r="G19724" s="86" t="s">
        <v>3032</v>
      </c>
      <c r="H19724" s="85" t="s">
        <v>1</v>
      </c>
      <c r="I19724" s="85">
        <v>-1</v>
      </c>
      <c r="J19724" s="88">
        <v>0</v>
      </c>
      <c r="K19724" s="146">
        <v>0</v>
      </c>
      <c r="L19724" s="147">
        <v>0</v>
      </c>
      <c r="M19724" s="147">
        <v>0</v>
      </c>
      <c r="N19724" s="87">
        <v>0</v>
      </c>
      <c r="O19724" s="88">
        <v>0</v>
      </c>
      <c r="P19724" s="89" t="e">
        <v>#DIV/0!</v>
      </c>
    </row>
    <row r="19725" spans="1:16">
      <c r="A19725" s="75" t="s">
        <v>22918</v>
      </c>
      <c r="B19725" s="85">
        <v>19721</v>
      </c>
      <c r="C19725" s="85">
        <v>13931</v>
      </c>
      <c r="D19725" s="85">
        <v>19721</v>
      </c>
      <c r="E19725" s="86" t="s">
        <v>22919</v>
      </c>
      <c r="F19725" s="85" t="s">
        <v>32</v>
      </c>
      <c r="G19725" s="86" t="s">
        <v>3032</v>
      </c>
      <c r="H19725" s="85" t="s">
        <v>1</v>
      </c>
      <c r="I19725" s="85">
        <v>-1</v>
      </c>
      <c r="J19725" s="88">
        <v>2.2556712663869498</v>
      </c>
      <c r="K19725" s="146">
        <v>3.4829368819323965</v>
      </c>
      <c r="L19725" s="147">
        <v>6.7864710980022893E-9</v>
      </c>
      <c r="M19725" s="147">
        <v>9.5817844478374756E-2</v>
      </c>
      <c r="N19725" s="87">
        <v>10.00181624967208</v>
      </c>
      <c r="O19725" s="88">
        <v>2.1779666803386921</v>
      </c>
      <c r="P19725" s="89">
        <v>217.7571179044705</v>
      </c>
    </row>
    <row r="19726" spans="1:16">
      <c r="A19726" s="75" t="s">
        <v>22920</v>
      </c>
      <c r="B19726" s="85">
        <v>19722</v>
      </c>
      <c r="C19726" s="85">
        <v>13932</v>
      </c>
      <c r="D19726" s="85">
        <v>19722</v>
      </c>
      <c r="E19726" s="86" t="s">
        <v>22919</v>
      </c>
      <c r="F19726" s="85" t="s">
        <v>31</v>
      </c>
      <c r="G19726" s="86" t="s">
        <v>3032</v>
      </c>
      <c r="H19726" s="85" t="s">
        <v>1</v>
      </c>
      <c r="I19726" s="85">
        <v>-1</v>
      </c>
      <c r="J19726" s="88">
        <v>1.3781810497423139</v>
      </c>
      <c r="K19726" s="146">
        <v>3.4969412575182193</v>
      </c>
      <c r="L19726" s="147">
        <v>4.2950900489985427E-9</v>
      </c>
      <c r="M19726" s="147">
        <v>3.031418191735959E-2</v>
      </c>
      <c r="N19726" s="87">
        <v>3.1959642220687599</v>
      </c>
      <c r="O19726" s="88">
        <v>1.3302410107372871</v>
      </c>
      <c r="P19726" s="89">
        <v>416.22525106874224</v>
      </c>
    </row>
    <row r="19727" spans="1:16">
      <c r="A19727" s="75" t="s">
        <v>22921</v>
      </c>
      <c r="B19727" s="85">
        <v>19723</v>
      </c>
      <c r="C19727" s="85">
        <v>13933</v>
      </c>
      <c r="D19727" s="85">
        <v>19723</v>
      </c>
      <c r="E19727" s="86" t="s">
        <v>22919</v>
      </c>
      <c r="F19727" s="85" t="s">
        <v>38</v>
      </c>
      <c r="G19727" s="86" t="s">
        <v>3032</v>
      </c>
      <c r="H19727" s="85" t="s">
        <v>1</v>
      </c>
      <c r="I19727" s="85">
        <v>-1</v>
      </c>
      <c r="J19727" s="88">
        <v>0.81295554252403723</v>
      </c>
      <c r="K19727" s="146">
        <v>3.281247305940743</v>
      </c>
      <c r="L19727" s="147">
        <v>2.7425419361769969E-9</v>
      </c>
      <c r="M19727" s="147">
        <v>1.6014592862949751E-2</v>
      </c>
      <c r="N19727" s="87">
        <v>1.6915533283617721</v>
      </c>
      <c r="O19727" s="88">
        <v>0.76027067028370143</v>
      </c>
      <c r="P19727" s="89">
        <v>449.45119821909782</v>
      </c>
    </row>
    <row r="19728" spans="1:16">
      <c r="A19728" s="75" t="s">
        <v>31374</v>
      </c>
      <c r="B19728" s="85">
        <v>19724</v>
      </c>
      <c r="C19728" s="85">
        <v>20149</v>
      </c>
      <c r="D19728" s="85">
        <v>19724</v>
      </c>
      <c r="E19728" s="86" t="s">
        <v>31375</v>
      </c>
      <c r="F19728" s="85" t="s">
        <v>32</v>
      </c>
      <c r="G19728" s="86" t="s">
        <v>3032</v>
      </c>
      <c r="H19728" s="85" t="s">
        <v>1</v>
      </c>
      <c r="I19728" s="85">
        <v>-1</v>
      </c>
      <c r="J19728" s="88">
        <v>3.6325777472305529</v>
      </c>
      <c r="K19728" s="146">
        <v>5.5738369707044271</v>
      </c>
      <c r="L19728" s="147">
        <v>1.0932021489924681E-8</v>
      </c>
      <c r="M19728" s="147">
        <v>0.1635212160932315</v>
      </c>
      <c r="N19728" s="87">
        <v>17.062272662046261</v>
      </c>
      <c r="O19728" s="88">
        <v>3.499927933980993</v>
      </c>
      <c r="P19728" s="89">
        <v>205.12671455346734</v>
      </c>
    </row>
    <row r="19729" spans="1:16">
      <c r="A19729" s="75" t="s">
        <v>31376</v>
      </c>
      <c r="B19729" s="85">
        <v>19725</v>
      </c>
      <c r="C19729" s="85">
        <v>20150</v>
      </c>
      <c r="D19729" s="85">
        <v>19725</v>
      </c>
      <c r="E19729" s="86" t="s">
        <v>31375</v>
      </c>
      <c r="F19729" s="85" t="s">
        <v>31</v>
      </c>
      <c r="G19729" s="86" t="s">
        <v>3032</v>
      </c>
      <c r="H19729" s="85" t="s">
        <v>1</v>
      </c>
      <c r="I19729" s="85">
        <v>-1</v>
      </c>
      <c r="J19729" s="88">
        <v>3.62541092024391</v>
      </c>
      <c r="K19729" s="146">
        <v>5.5871554365222771</v>
      </c>
      <c r="L19729" s="147">
        <v>1.092542674945525E-8</v>
      </c>
      <c r="M19729" s="147">
        <v>0.16642084851327779</v>
      </c>
      <c r="N19729" s="87">
        <v>17.424644338858531</v>
      </c>
      <c r="O19729" s="88">
        <v>3.5129677919269788</v>
      </c>
      <c r="P19729" s="89">
        <v>201.60915331240037</v>
      </c>
    </row>
    <row r="19730" spans="1:16">
      <c r="A19730" s="75" t="s">
        <v>31377</v>
      </c>
      <c r="B19730" s="85">
        <v>19726</v>
      </c>
      <c r="C19730" s="85">
        <v>20151</v>
      </c>
      <c r="D19730" s="85">
        <v>19726</v>
      </c>
      <c r="E19730" s="86" t="s">
        <v>31375</v>
      </c>
      <c r="F19730" s="85" t="s">
        <v>38</v>
      </c>
      <c r="G19730" s="86" t="s">
        <v>3032</v>
      </c>
      <c r="H19730" s="85" t="s">
        <v>1</v>
      </c>
      <c r="I19730" s="85">
        <v>-1</v>
      </c>
      <c r="J19730" s="88">
        <v>3.6219277776556442</v>
      </c>
      <c r="K19730" s="146">
        <v>5.60842615277405</v>
      </c>
      <c r="L19730" s="147">
        <v>1.094853390680696E-8</v>
      </c>
      <c r="M19730" s="147">
        <v>0.16675793717181259</v>
      </c>
      <c r="N19730" s="87">
        <v>17.38792812795824</v>
      </c>
      <c r="O19730" s="88">
        <v>3.5244321521233961</v>
      </c>
      <c r="P19730" s="89">
        <v>202.69419830741208</v>
      </c>
    </row>
    <row r="19731" spans="1:16">
      <c r="A19731" s="75" t="s">
        <v>31381</v>
      </c>
      <c r="B19731" s="85">
        <v>19727</v>
      </c>
      <c r="C19731" s="85">
        <v>20154</v>
      </c>
      <c r="D19731" s="85">
        <v>19727</v>
      </c>
      <c r="E19731" s="86" t="s">
        <v>31379</v>
      </c>
      <c r="F19731" s="85" t="s">
        <v>32</v>
      </c>
      <c r="G19731" s="86" t="s">
        <v>3032</v>
      </c>
      <c r="H19731" s="85" t="s">
        <v>1</v>
      </c>
      <c r="I19731" s="85">
        <v>-1</v>
      </c>
      <c r="J19731" s="88">
        <v>3.6325777472305529</v>
      </c>
      <c r="K19731" s="146">
        <v>5.5738369707044271</v>
      </c>
      <c r="L19731" s="147">
        <v>1.0932021489924681E-8</v>
      </c>
      <c r="M19731" s="147">
        <v>0.1635212160932315</v>
      </c>
      <c r="N19731" s="87">
        <v>17.062272662046261</v>
      </c>
      <c r="O19731" s="88">
        <v>3.499927933980993</v>
      </c>
      <c r="P19731" s="89">
        <v>205.12671455346734</v>
      </c>
    </row>
    <row r="19732" spans="1:16">
      <c r="A19732" s="75" t="s">
        <v>31384</v>
      </c>
      <c r="B19732" s="85">
        <v>19728</v>
      </c>
      <c r="C19732" s="85">
        <v>20157</v>
      </c>
      <c r="D19732" s="85">
        <v>19728</v>
      </c>
      <c r="E19732" s="86" t="s">
        <v>31379</v>
      </c>
      <c r="F19732" s="85" t="s">
        <v>31</v>
      </c>
      <c r="G19732" s="86" t="s">
        <v>3032</v>
      </c>
      <c r="H19732" s="85" t="s">
        <v>1</v>
      </c>
      <c r="I19732" s="85">
        <v>-1</v>
      </c>
      <c r="J19732" s="88">
        <v>3.62541092024391</v>
      </c>
      <c r="K19732" s="146">
        <v>5.5871554365222771</v>
      </c>
      <c r="L19732" s="147">
        <v>1.092542674945525E-8</v>
      </c>
      <c r="M19732" s="147">
        <v>0.16642084851327779</v>
      </c>
      <c r="N19732" s="87">
        <v>17.424644338858531</v>
      </c>
      <c r="O19732" s="88">
        <v>3.5129677919269788</v>
      </c>
      <c r="P19732" s="89">
        <v>201.60915331240037</v>
      </c>
    </row>
    <row r="19733" spans="1:16">
      <c r="A19733" s="75" t="s">
        <v>31387</v>
      </c>
      <c r="B19733" s="85">
        <v>19729</v>
      </c>
      <c r="C19733" s="85">
        <v>20160</v>
      </c>
      <c r="D19733" s="85">
        <v>19729</v>
      </c>
      <c r="E19733" s="86" t="s">
        <v>31379</v>
      </c>
      <c r="F19733" s="85" t="s">
        <v>38</v>
      </c>
      <c r="G19733" s="86" t="s">
        <v>3032</v>
      </c>
      <c r="H19733" s="85" t="s">
        <v>1</v>
      </c>
      <c r="I19733" s="85">
        <v>-1</v>
      </c>
      <c r="J19733" s="88">
        <v>3.6219277776556442</v>
      </c>
      <c r="K19733" s="146">
        <v>5.60842615277405</v>
      </c>
      <c r="L19733" s="147">
        <v>1.094853390680696E-8</v>
      </c>
      <c r="M19733" s="147">
        <v>0.16675793717181259</v>
      </c>
      <c r="N19733" s="87">
        <v>17.38792812795824</v>
      </c>
      <c r="O19733" s="88">
        <v>3.5244321521233961</v>
      </c>
      <c r="P19733" s="89">
        <v>202.69419830741208</v>
      </c>
    </row>
    <row r="19734" spans="1:16">
      <c r="A19734" s="75" t="s">
        <v>31388</v>
      </c>
      <c r="B19734" s="85">
        <v>19730</v>
      </c>
      <c r="C19734" s="85">
        <v>20161</v>
      </c>
      <c r="D19734" s="85">
        <v>19730</v>
      </c>
      <c r="E19734" s="86" t="s">
        <v>31389</v>
      </c>
      <c r="F19734" s="85" t="s">
        <v>32</v>
      </c>
      <c r="G19734" s="86" t="s">
        <v>3032</v>
      </c>
      <c r="H19734" s="85" t="s">
        <v>1</v>
      </c>
      <c r="I19734" s="85">
        <v>-1</v>
      </c>
      <c r="J19734" s="88">
        <v>5.6607780784623642E-3</v>
      </c>
      <c r="K19734" s="146">
        <v>6.7425636997321828E-3</v>
      </c>
      <c r="L19734" s="147">
        <v>3.4762451217051893E-11</v>
      </c>
      <c r="M19734" s="147">
        <v>1.461453947998472E-3</v>
      </c>
      <c r="N19734" s="87">
        <v>0.15415624564912081</v>
      </c>
      <c r="O19734" s="88">
        <v>4.2610832732488408E-3</v>
      </c>
      <c r="P19734" s="89">
        <v>27.641327507077509</v>
      </c>
    </row>
    <row r="19735" spans="1:16">
      <c r="A19735" s="75" t="s">
        <v>31390</v>
      </c>
      <c r="B19735" s="85">
        <v>19731</v>
      </c>
      <c r="C19735" s="85">
        <v>20162</v>
      </c>
      <c r="D19735" s="85">
        <v>19731</v>
      </c>
      <c r="E19735" s="86" t="s">
        <v>31389</v>
      </c>
      <c r="F19735" s="85" t="s">
        <v>31</v>
      </c>
      <c r="G19735" s="86" t="s">
        <v>3032</v>
      </c>
      <c r="H19735" s="85" t="s">
        <v>1</v>
      </c>
      <c r="I19735" s="85">
        <v>-1</v>
      </c>
      <c r="J19735" s="88">
        <v>6.0825285149338467E-3</v>
      </c>
      <c r="K19735" s="146">
        <v>7.8744598638829967E-3</v>
      </c>
      <c r="L19735" s="147">
        <v>3.7528856088561547E-11</v>
      </c>
      <c r="M19735" s="147">
        <v>1.519698218444897E-3</v>
      </c>
      <c r="N19735" s="87">
        <v>0.16223382116041829</v>
      </c>
      <c r="O19735" s="88">
        <v>5.1228466472753647E-3</v>
      </c>
      <c r="P19735" s="89">
        <v>31.576933900914824</v>
      </c>
    </row>
    <row r="19736" spans="1:16">
      <c r="A19736" s="75" t="s">
        <v>31391</v>
      </c>
      <c r="B19736" s="85">
        <v>19732</v>
      </c>
      <c r="C19736" s="85">
        <v>20163</v>
      </c>
      <c r="D19736" s="85">
        <v>19732</v>
      </c>
      <c r="E19736" s="86" t="s">
        <v>31389</v>
      </c>
      <c r="F19736" s="85" t="s">
        <v>38</v>
      </c>
      <c r="G19736" s="86" t="s">
        <v>3032</v>
      </c>
      <c r="H19736" s="85" t="s">
        <v>1</v>
      </c>
      <c r="I19736" s="85">
        <v>-1</v>
      </c>
      <c r="J19736" s="88">
        <v>6.0825285149338467E-3</v>
      </c>
      <c r="K19736" s="146">
        <v>7.8744598638829967E-3</v>
      </c>
      <c r="L19736" s="147">
        <v>3.7528856088561547E-11</v>
      </c>
      <c r="M19736" s="147">
        <v>1.519698218444897E-3</v>
      </c>
      <c r="N19736" s="87">
        <v>0.16223382116041829</v>
      </c>
      <c r="O19736" s="88">
        <v>5.1228466472753647E-3</v>
      </c>
      <c r="P19736" s="89">
        <v>31.576933900914824</v>
      </c>
    </row>
    <row r="19737" spans="1:16">
      <c r="A19737" s="75" t="s">
        <v>31392</v>
      </c>
      <c r="B19737" s="85">
        <v>19733</v>
      </c>
      <c r="C19737" s="85">
        <v>20164</v>
      </c>
      <c r="D19737" s="85">
        <v>19733</v>
      </c>
      <c r="E19737" s="86" t="s">
        <v>31393</v>
      </c>
      <c r="F19737" s="85" t="s">
        <v>32</v>
      </c>
      <c r="G19737" s="86" t="s">
        <v>3032</v>
      </c>
      <c r="H19737" s="85" t="s">
        <v>1</v>
      </c>
      <c r="I19737" s="85">
        <v>-1</v>
      </c>
      <c r="J19737" s="88">
        <v>2.3766804627986482</v>
      </c>
      <c r="K19737" s="146">
        <v>3.1915116012010594</v>
      </c>
      <c r="L19737" s="147">
        <v>6.7760307225401518E-9</v>
      </c>
      <c r="M19737" s="147">
        <v>1.252677065006758E-3</v>
      </c>
      <c r="N19737" s="87">
        <v>0.16588186401434649</v>
      </c>
      <c r="O19737" s="88">
        <v>2.3751168963180911</v>
      </c>
      <c r="P19737" s="89">
        <v>14318.122782323426</v>
      </c>
    </row>
    <row r="19738" spans="1:16">
      <c r="A19738" s="75" t="s">
        <v>31396</v>
      </c>
      <c r="B19738" s="85">
        <v>19734</v>
      </c>
      <c r="C19738" s="85">
        <v>20167</v>
      </c>
      <c r="D19738" s="85">
        <v>19734</v>
      </c>
      <c r="E19738" s="86" t="s">
        <v>31393</v>
      </c>
      <c r="F19738" s="85" t="s">
        <v>31</v>
      </c>
      <c r="G19738" s="86" t="s">
        <v>3032</v>
      </c>
      <c r="H19738" s="85" t="s">
        <v>1</v>
      </c>
      <c r="I19738" s="85">
        <v>-1</v>
      </c>
      <c r="J19738" s="88">
        <v>2.3936696852499471</v>
      </c>
      <c r="K19738" s="146">
        <v>4.1638571344139921</v>
      </c>
      <c r="L19738" s="147">
        <v>6.9674163999125728E-9</v>
      </c>
      <c r="M19738" s="147">
        <v>1.8266986874828819E-3</v>
      </c>
      <c r="N19738" s="87">
        <v>0.22923209879848969</v>
      </c>
      <c r="O19738" s="88">
        <v>2.392098625321057</v>
      </c>
      <c r="P19738" s="89">
        <v>10435.269047655805</v>
      </c>
    </row>
    <row r="19739" spans="1:16">
      <c r="A19739" s="75" t="s">
        <v>31399</v>
      </c>
      <c r="B19739" s="85">
        <v>19735</v>
      </c>
      <c r="C19739" s="85">
        <v>20170</v>
      </c>
      <c r="D19739" s="85">
        <v>19735</v>
      </c>
      <c r="E19739" s="86" t="s">
        <v>31393</v>
      </c>
      <c r="F19739" s="85" t="s">
        <v>38</v>
      </c>
      <c r="G19739" s="86" t="s">
        <v>3032</v>
      </c>
      <c r="H19739" s="85" t="s">
        <v>1</v>
      </c>
      <c r="I19739" s="85">
        <v>-1</v>
      </c>
      <c r="J19739" s="88">
        <v>2.392859938579222</v>
      </c>
      <c r="K19739" s="146">
        <v>4.1644148749356216</v>
      </c>
      <c r="L19739" s="147">
        <v>6.9672282509968424E-9</v>
      </c>
      <c r="M19739" s="147">
        <v>1.5947955340762821E-3</v>
      </c>
      <c r="N19739" s="87">
        <v>0.20525593225094571</v>
      </c>
      <c r="O19739" s="88">
        <v>2.3913306976817248</v>
      </c>
      <c r="P19739" s="89">
        <v>11650.482748328493</v>
      </c>
    </row>
    <row r="19740" spans="1:16">
      <c r="A19740" s="75" t="s">
        <v>31403</v>
      </c>
      <c r="B19740" s="85">
        <v>19736</v>
      </c>
      <c r="C19740" s="85">
        <v>20173</v>
      </c>
      <c r="D19740" s="85">
        <v>19736</v>
      </c>
      <c r="E19740" s="86" t="s">
        <v>31401</v>
      </c>
      <c r="F19740" s="85" t="s">
        <v>32</v>
      </c>
      <c r="G19740" s="86" t="s">
        <v>3032</v>
      </c>
      <c r="H19740" s="85" t="s">
        <v>1</v>
      </c>
      <c r="I19740" s="85">
        <v>-1</v>
      </c>
      <c r="J19740" s="88">
        <v>2.3883752028517611</v>
      </c>
      <c r="K19740" s="146">
        <v>4.0744163348889737</v>
      </c>
      <c r="L19740" s="147">
        <v>7.031601623328654E-9</v>
      </c>
      <c r="M19740" s="147">
        <v>1.3863590504261259E-3</v>
      </c>
      <c r="N19740" s="87">
        <v>0.172853390816289</v>
      </c>
      <c r="O19740" s="88">
        <v>2.3868448335940839</v>
      </c>
      <c r="P19740" s="89">
        <v>13808.492979642244</v>
      </c>
    </row>
    <row r="19741" spans="1:16">
      <c r="A19741" s="75" t="s">
        <v>31404</v>
      </c>
      <c r="B19741" s="85">
        <v>19737</v>
      </c>
      <c r="C19741" s="85">
        <v>20174</v>
      </c>
      <c r="D19741" s="85">
        <v>19737</v>
      </c>
      <c r="E19741" s="86" t="s">
        <v>31405</v>
      </c>
      <c r="F19741" s="85" t="s">
        <v>32</v>
      </c>
      <c r="G19741" s="86" t="s">
        <v>3032</v>
      </c>
      <c r="H19741" s="85" t="s">
        <v>1</v>
      </c>
      <c r="I19741" s="85">
        <v>-1</v>
      </c>
      <c r="J19741" s="88">
        <v>0.1014221070513068</v>
      </c>
      <c r="K19741" s="146">
        <v>3.5158294089994446</v>
      </c>
      <c r="L19741" s="147">
        <v>8.6832807478176654E-10</v>
      </c>
      <c r="M19741" s="147">
        <v>2.2879996977728978E-3</v>
      </c>
      <c r="N19741" s="87">
        <v>0.24894395729266861</v>
      </c>
      <c r="O19741" s="88">
        <v>2.4777772926975462E-2</v>
      </c>
      <c r="P19741" s="89">
        <v>99.531529893074321</v>
      </c>
    </row>
    <row r="19742" spans="1:16">
      <c r="A19742" s="75" t="s">
        <v>31406</v>
      </c>
      <c r="B19742" s="85">
        <v>19738</v>
      </c>
      <c r="C19742" s="85">
        <v>20175</v>
      </c>
      <c r="D19742" s="85">
        <v>19738</v>
      </c>
      <c r="E19742" s="86" t="s">
        <v>31405</v>
      </c>
      <c r="F19742" s="85" t="s">
        <v>31</v>
      </c>
      <c r="G19742" s="86" t="s">
        <v>3032</v>
      </c>
      <c r="H19742" s="85" t="s">
        <v>1</v>
      </c>
      <c r="I19742" s="85">
        <v>-1</v>
      </c>
      <c r="J19742" s="88">
        <v>0.10318729186374589</v>
      </c>
      <c r="K19742" s="146">
        <v>3.5190080810281934</v>
      </c>
      <c r="L19742" s="147">
        <v>8.7750989323464897E-10</v>
      </c>
      <c r="M19742" s="147">
        <v>2.442550224127568E-3</v>
      </c>
      <c r="N19742" s="87">
        <v>0.27337147726933758</v>
      </c>
      <c r="O19742" s="88">
        <v>2.69727658349487E-2</v>
      </c>
      <c r="P19742" s="89">
        <v>98.667081527214151</v>
      </c>
    </row>
    <row r="19743" spans="1:16">
      <c r="A19743" s="75" t="s">
        <v>31407</v>
      </c>
      <c r="B19743" s="85">
        <v>19739</v>
      </c>
      <c r="C19743" s="85">
        <v>20176</v>
      </c>
      <c r="D19743" s="85">
        <v>19739</v>
      </c>
      <c r="E19743" s="86" t="s">
        <v>31405</v>
      </c>
      <c r="F19743" s="85" t="s">
        <v>38</v>
      </c>
      <c r="G19743" s="86" t="s">
        <v>3032</v>
      </c>
      <c r="H19743" s="85" t="s">
        <v>1</v>
      </c>
      <c r="I19743" s="85">
        <v>-1</v>
      </c>
      <c r="J19743" s="88">
        <v>0.10328096090186981</v>
      </c>
      <c r="K19743" s="146">
        <v>3.5191778754615579</v>
      </c>
      <c r="L19743" s="147">
        <v>8.7791036535510811E-10</v>
      </c>
      <c r="M19743" s="147">
        <v>2.4452108794848488E-3</v>
      </c>
      <c r="N19743" s="87">
        <v>0.27367535805687992</v>
      </c>
      <c r="O19743" s="88">
        <v>2.701448995906976E-2</v>
      </c>
      <c r="P19743" s="89">
        <v>98.709983064880632</v>
      </c>
    </row>
    <row r="19744" spans="1:16">
      <c r="A19744" s="75" t="s">
        <v>22922</v>
      </c>
      <c r="B19744" s="85">
        <v>19740</v>
      </c>
      <c r="C19744" s="85">
        <v>13934</v>
      </c>
      <c r="D19744" s="85">
        <v>19740</v>
      </c>
      <c r="E19744" s="86" t="s">
        <v>22923</v>
      </c>
      <c r="F19744" s="85" t="s">
        <v>32</v>
      </c>
      <c r="G19744" s="86" t="s">
        <v>22924</v>
      </c>
      <c r="H19744" s="85" t="s">
        <v>1</v>
      </c>
      <c r="I19744" s="85">
        <v>-1</v>
      </c>
      <c r="J19744" s="88">
        <v>4.8609001545727214E-3</v>
      </c>
      <c r="K19744" s="146">
        <v>5.9272510060858702E-3</v>
      </c>
      <c r="L19744" s="147">
        <v>2.481203025634063E-11</v>
      </c>
      <c r="M19744" s="147">
        <v>6.9492579994828913E-4</v>
      </c>
      <c r="N19744" s="87">
        <v>8.1501726424854926E-2</v>
      </c>
      <c r="O19744" s="88">
        <v>4.3317803942875804E-3</v>
      </c>
      <c r="P19744" s="89">
        <v>53.149553810758931</v>
      </c>
    </row>
    <row r="19745" spans="1:16">
      <c r="A19745" s="75" t="s">
        <v>22925</v>
      </c>
      <c r="B19745" s="85">
        <v>19741</v>
      </c>
      <c r="C19745" s="85">
        <v>13935</v>
      </c>
      <c r="D19745" s="85">
        <v>19741</v>
      </c>
      <c r="E19745" s="86" t="s">
        <v>22923</v>
      </c>
      <c r="F19745" s="85" t="s">
        <v>38</v>
      </c>
      <c r="G19745" s="86" t="s">
        <v>22924</v>
      </c>
      <c r="H19745" s="85" t="s">
        <v>1</v>
      </c>
      <c r="I19745" s="85">
        <v>-1</v>
      </c>
      <c r="J19745" s="88">
        <v>0.71789414018485931</v>
      </c>
      <c r="K19745" s="146">
        <v>2.7335724880303078</v>
      </c>
      <c r="L19745" s="147">
        <v>2.4019158112595769E-9</v>
      </c>
      <c r="M19745" s="147">
        <v>1.479732742879747E-2</v>
      </c>
      <c r="N19745" s="87">
        <v>1.567485582669387</v>
      </c>
      <c r="O19745" s="88">
        <v>0.67432242889857352</v>
      </c>
      <c r="P19745" s="89">
        <v>430.1937040787451</v>
      </c>
    </row>
    <row r="19746" spans="1:16">
      <c r="A19746" s="75" t="s">
        <v>31359</v>
      </c>
      <c r="B19746" s="85">
        <v>19742</v>
      </c>
      <c r="C19746" s="85">
        <v>20139</v>
      </c>
      <c r="D19746" s="85">
        <v>19742</v>
      </c>
      <c r="E19746" s="86" t="s">
        <v>31360</v>
      </c>
      <c r="F19746" s="85" t="s">
        <v>32</v>
      </c>
      <c r="G19746" s="86" t="s">
        <v>22924</v>
      </c>
      <c r="H19746" s="85" t="s">
        <v>1</v>
      </c>
      <c r="I19746" s="85">
        <v>-1</v>
      </c>
      <c r="J19746" s="88">
        <v>5.6607780784623642E-3</v>
      </c>
      <c r="K19746" s="146">
        <v>6.7425636997321828E-3</v>
      </c>
      <c r="L19746" s="147">
        <v>3.4762451217051893E-11</v>
      </c>
      <c r="M19746" s="147">
        <v>1.461453947998472E-3</v>
      </c>
      <c r="N19746" s="87">
        <v>0.15415624564912081</v>
      </c>
      <c r="O19746" s="88">
        <v>4.2610832732488408E-3</v>
      </c>
      <c r="P19746" s="89">
        <v>27.641327507077509</v>
      </c>
    </row>
    <row r="19747" spans="1:16">
      <c r="A19747" s="75" t="s">
        <v>31361</v>
      </c>
      <c r="B19747" s="85">
        <v>19743</v>
      </c>
      <c r="C19747" s="85">
        <v>20140</v>
      </c>
      <c r="D19747" s="85">
        <v>19743</v>
      </c>
      <c r="E19747" s="86" t="s">
        <v>31360</v>
      </c>
      <c r="F19747" s="85" t="s">
        <v>38</v>
      </c>
      <c r="G19747" s="86" t="s">
        <v>22924</v>
      </c>
      <c r="H19747" s="85" t="s">
        <v>1</v>
      </c>
      <c r="I19747" s="85">
        <v>-1</v>
      </c>
      <c r="J19747" s="88">
        <v>0.86360473562111084</v>
      </c>
      <c r="K19747" s="146">
        <v>3.3005753873238404</v>
      </c>
      <c r="L19747" s="147">
        <v>2.881663947046242E-9</v>
      </c>
      <c r="M19747" s="147">
        <v>1.7295962224339718E-2</v>
      </c>
      <c r="N19747" s="87">
        <v>1.826361819626976</v>
      </c>
      <c r="O19747" s="88">
        <v>0.81134504230790971</v>
      </c>
      <c r="P19747" s="89">
        <v>444.24113206309931</v>
      </c>
    </row>
    <row r="19748" spans="1:16">
      <c r="A19748" s="75" t="s">
        <v>31362</v>
      </c>
      <c r="B19748" s="85">
        <v>19744</v>
      </c>
      <c r="C19748" s="85">
        <v>20141</v>
      </c>
      <c r="D19748" s="85">
        <v>19744</v>
      </c>
      <c r="E19748" s="86" t="s">
        <v>31363</v>
      </c>
      <c r="F19748" s="85" t="s">
        <v>32</v>
      </c>
      <c r="G19748" s="86" t="s">
        <v>22924</v>
      </c>
      <c r="H19748" s="85" t="s">
        <v>1</v>
      </c>
      <c r="I19748" s="85">
        <v>-1</v>
      </c>
      <c r="J19748" s="88">
        <v>8.7755797805170283E-4</v>
      </c>
      <c r="K19748" s="146">
        <v>1.5903272607278808E-3</v>
      </c>
      <c r="L19748" s="147">
        <v>5.3837674841946379E-12</v>
      </c>
      <c r="M19748" s="147">
        <v>1.1143350327941511E-4</v>
      </c>
      <c r="N19748" s="87">
        <v>1.8435330351694999E-2</v>
      </c>
      <c r="O19748" s="88">
        <v>7.7888483970665477E-4</v>
      </c>
      <c r="P19748" s="89">
        <v>42.249573229646074</v>
      </c>
    </row>
    <row r="19749" spans="1:16">
      <c r="A19749" s="75" t="s">
        <v>31364</v>
      </c>
      <c r="B19749" s="85">
        <v>19745</v>
      </c>
      <c r="C19749" s="85">
        <v>20142</v>
      </c>
      <c r="D19749" s="85">
        <v>19745</v>
      </c>
      <c r="E19749" s="86" t="s">
        <v>31363</v>
      </c>
      <c r="F19749" s="85" t="s">
        <v>38</v>
      </c>
      <c r="G19749" s="86" t="s">
        <v>22924</v>
      </c>
      <c r="H19749" s="85" t="s">
        <v>1</v>
      </c>
      <c r="I19749" s="85">
        <v>-1</v>
      </c>
      <c r="J19749" s="88">
        <v>2.3974525595875512E-3</v>
      </c>
      <c r="K19749" s="146">
        <v>3.6037873926990393E-3</v>
      </c>
      <c r="L19749" s="147">
        <v>1.186507647745737E-11</v>
      </c>
      <c r="M19749" s="147">
        <v>1.8296763948402519E-4</v>
      </c>
      <c r="N19749" s="87">
        <v>3.3294338724990373E-2</v>
      </c>
      <c r="O19749" s="88">
        <v>2.142621057057171E-3</v>
      </c>
      <c r="P19749" s="89">
        <v>64.353915383486594</v>
      </c>
    </row>
    <row r="19750" spans="1:16">
      <c r="A19750" s="75" t="s">
        <v>22926</v>
      </c>
      <c r="B19750" s="85">
        <v>19746</v>
      </c>
      <c r="C19750" s="85">
        <v>13936</v>
      </c>
      <c r="D19750" s="85">
        <v>19746</v>
      </c>
      <c r="E19750" s="86" t="s">
        <v>22927</v>
      </c>
      <c r="F19750" s="85" t="s">
        <v>55</v>
      </c>
      <c r="G19750" s="86" t="s">
        <v>22928</v>
      </c>
      <c r="H19750" s="85" t="s">
        <v>1</v>
      </c>
      <c r="I19750" s="85">
        <v>-1</v>
      </c>
      <c r="J19750" s="88">
        <v>0.83830668201027003</v>
      </c>
      <c r="K19750" s="146">
        <v>3.2109601327898312</v>
      </c>
      <c r="L19750" s="147">
        <v>2.806659915662326E-9</v>
      </c>
      <c r="M19750" s="147">
        <v>1.7214315689682711E-2</v>
      </c>
      <c r="N19750" s="87">
        <v>1.8227460776991711</v>
      </c>
      <c r="O19750" s="88">
        <v>0.78705475834801863</v>
      </c>
      <c r="P19750" s="89">
        <v>431.79616073650135</v>
      </c>
    </row>
    <row r="19751" spans="1:16">
      <c r="A19751" s="75" t="s">
        <v>31365</v>
      </c>
      <c r="B19751" s="85">
        <v>19747</v>
      </c>
      <c r="C19751" s="85">
        <v>20143</v>
      </c>
      <c r="D19751" s="85">
        <v>19747</v>
      </c>
      <c r="E19751" s="86" t="s">
        <v>31366</v>
      </c>
      <c r="F19751" s="85" t="s">
        <v>32</v>
      </c>
      <c r="G19751" s="86" t="s">
        <v>22928</v>
      </c>
      <c r="H19751" s="85" t="s">
        <v>1</v>
      </c>
      <c r="I19751" s="85">
        <v>-1</v>
      </c>
      <c r="J19751" s="88">
        <v>5.6607780784623642E-3</v>
      </c>
      <c r="K19751" s="146">
        <v>6.7425636997321828E-3</v>
      </c>
      <c r="L19751" s="147">
        <v>3.4762451217051893E-11</v>
      </c>
      <c r="M19751" s="147">
        <v>1.461453947998472E-3</v>
      </c>
      <c r="N19751" s="87">
        <v>0.15415624564912081</v>
      </c>
      <c r="O19751" s="88">
        <v>4.2610832732488408E-3</v>
      </c>
      <c r="P19751" s="89">
        <v>27.641327507077509</v>
      </c>
    </row>
    <row r="19752" spans="1:16">
      <c r="A19752" s="75" t="s">
        <v>31367</v>
      </c>
      <c r="B19752" s="85">
        <v>19748</v>
      </c>
      <c r="C19752" s="85">
        <v>20144</v>
      </c>
      <c r="D19752" s="85">
        <v>19748</v>
      </c>
      <c r="E19752" s="86" t="s">
        <v>31366</v>
      </c>
      <c r="F19752" s="85" t="s">
        <v>38</v>
      </c>
      <c r="G19752" s="86" t="s">
        <v>22928</v>
      </c>
      <c r="H19752" s="85" t="s">
        <v>1</v>
      </c>
      <c r="I19752" s="85">
        <v>-1</v>
      </c>
      <c r="J19752" s="88">
        <v>0.86360473562111084</v>
      </c>
      <c r="K19752" s="146">
        <v>3.3005753873238404</v>
      </c>
      <c r="L19752" s="147">
        <v>2.881663947046242E-9</v>
      </c>
      <c r="M19752" s="147">
        <v>1.7295962224339718E-2</v>
      </c>
      <c r="N19752" s="87">
        <v>1.826361819626976</v>
      </c>
      <c r="O19752" s="88">
        <v>0.81134504230790971</v>
      </c>
      <c r="P19752" s="89">
        <v>444.24113206309931</v>
      </c>
    </row>
    <row r="19753" spans="1:16">
      <c r="A19753" s="75" t="s">
        <v>31368</v>
      </c>
      <c r="B19753" s="85">
        <v>19749</v>
      </c>
      <c r="C19753" s="85">
        <v>20145</v>
      </c>
      <c r="D19753" s="85">
        <v>19749</v>
      </c>
      <c r="E19753" s="86" t="s">
        <v>31369</v>
      </c>
      <c r="F19753" s="85" t="s">
        <v>32</v>
      </c>
      <c r="G19753" s="86" t="s">
        <v>22928</v>
      </c>
      <c r="H19753" s="85" t="s">
        <v>1</v>
      </c>
      <c r="I19753" s="85">
        <v>-1</v>
      </c>
      <c r="J19753" s="88">
        <v>8.7086348971662439E-2</v>
      </c>
      <c r="K19753" s="146">
        <v>2.9900453249102523</v>
      </c>
      <c r="L19753" s="147">
        <v>7.4346263104869489E-10</v>
      </c>
      <c r="M19753" s="147">
        <v>2.0562332463863811E-3</v>
      </c>
      <c r="N19753" s="87">
        <v>0.23003769405046351</v>
      </c>
      <c r="O19753" s="88">
        <v>2.1839991827635789E-2</v>
      </c>
      <c r="P19753" s="89">
        <v>94.940926606770532</v>
      </c>
    </row>
    <row r="19754" spans="1:16">
      <c r="A19754" s="75" t="s">
        <v>31370</v>
      </c>
      <c r="B19754" s="85">
        <v>19750</v>
      </c>
      <c r="C19754" s="85">
        <v>20146</v>
      </c>
      <c r="D19754" s="85">
        <v>19750</v>
      </c>
      <c r="E19754" s="86" t="s">
        <v>31369</v>
      </c>
      <c r="F19754" s="85" t="s">
        <v>38</v>
      </c>
      <c r="G19754" s="86" t="s">
        <v>22928</v>
      </c>
      <c r="H19754" s="85" t="s">
        <v>1</v>
      </c>
      <c r="I19754" s="85">
        <v>-1</v>
      </c>
      <c r="J19754" s="88">
        <v>0.73646147783753135</v>
      </c>
      <c r="K19754" s="146">
        <v>2.8090928666179611</v>
      </c>
      <c r="L19754" s="147">
        <v>2.4612794314667651E-9</v>
      </c>
      <c r="M19754" s="147">
        <v>1.4884535530172761E-2</v>
      </c>
      <c r="N19754" s="87">
        <v>1.5857018854079179</v>
      </c>
      <c r="O19754" s="88">
        <v>0.69178590701878018</v>
      </c>
      <c r="P19754" s="89">
        <v>436.26479440101065</v>
      </c>
    </row>
    <row r="19755" spans="1:16">
      <c r="A19755" s="75" t="s">
        <v>22929</v>
      </c>
      <c r="B19755" s="85">
        <v>19751</v>
      </c>
      <c r="C19755" s="85">
        <v>13937</v>
      </c>
      <c r="D19755" s="85">
        <v>19751</v>
      </c>
      <c r="E19755" s="86" t="s">
        <v>22930</v>
      </c>
      <c r="F19755" s="85" t="s">
        <v>32</v>
      </c>
      <c r="G19755" s="86" t="s">
        <v>22931</v>
      </c>
      <c r="H19755" s="85" t="s">
        <v>1</v>
      </c>
      <c r="I19755" s="85">
        <v>-1</v>
      </c>
      <c r="J19755" s="88">
        <v>2.3922628806091488</v>
      </c>
      <c r="K19755" s="146">
        <v>4.0786502138871139</v>
      </c>
      <c r="L19755" s="147">
        <v>7.0504423123209444E-9</v>
      </c>
      <c r="M19755" s="147">
        <v>1.942850933367578E-3</v>
      </c>
      <c r="N19755" s="87">
        <v>0.23320536809762271</v>
      </c>
      <c r="O19755" s="88">
        <v>2.3903280851675288</v>
      </c>
      <c r="P19755" s="89">
        <v>10249.884488794904</v>
      </c>
    </row>
    <row r="19756" spans="1:16">
      <c r="A19756" s="75" t="s">
        <v>22932</v>
      </c>
      <c r="B19756" s="85">
        <v>19752</v>
      </c>
      <c r="C19756" s="85">
        <v>13938</v>
      </c>
      <c r="D19756" s="85">
        <v>19752</v>
      </c>
      <c r="E19756" s="86" t="s">
        <v>22930</v>
      </c>
      <c r="F19756" s="85" t="s">
        <v>38</v>
      </c>
      <c r="G19756" s="86" t="s">
        <v>22931</v>
      </c>
      <c r="H19756" s="85" t="s">
        <v>1</v>
      </c>
      <c r="I19756" s="85">
        <v>-1</v>
      </c>
      <c r="J19756" s="88">
        <v>0.8670632812434621</v>
      </c>
      <c r="K19756" s="146">
        <v>3.3046387473726644</v>
      </c>
      <c r="L19756" s="147">
        <v>2.8989917660888001E-9</v>
      </c>
      <c r="M19756" s="147">
        <v>1.7761457845912251E-2</v>
      </c>
      <c r="N19756" s="87">
        <v>1.8780616091927891</v>
      </c>
      <c r="O19756" s="88">
        <v>0.81448384241034055</v>
      </c>
      <c r="P19756" s="89">
        <v>433.68323936956165</v>
      </c>
    </row>
    <row r="19757" spans="1:16">
      <c r="A19757" s="75" t="s">
        <v>31371</v>
      </c>
      <c r="B19757" s="85">
        <v>19753</v>
      </c>
      <c r="C19757" s="85">
        <v>20147</v>
      </c>
      <c r="D19757" s="85">
        <v>19753</v>
      </c>
      <c r="E19757" s="86" t="s">
        <v>31372</v>
      </c>
      <c r="F19757" s="85" t="s">
        <v>32</v>
      </c>
      <c r="G19757" s="86" t="s">
        <v>22931</v>
      </c>
      <c r="H19757" s="85" t="s">
        <v>1</v>
      </c>
      <c r="I19757" s="85">
        <v>-1</v>
      </c>
      <c r="J19757" s="88">
        <v>2.3883752028517611</v>
      </c>
      <c r="K19757" s="146">
        <v>4.0744163348889737</v>
      </c>
      <c r="L19757" s="147">
        <v>7.031601623328654E-9</v>
      </c>
      <c r="M19757" s="147">
        <v>1.3863590504261259E-3</v>
      </c>
      <c r="N19757" s="87">
        <v>0.172853390816289</v>
      </c>
      <c r="O19757" s="88">
        <v>2.3868448335940839</v>
      </c>
      <c r="P19757" s="89">
        <v>13808.492979642244</v>
      </c>
    </row>
    <row r="19758" spans="1:16">
      <c r="A19758" s="75" t="s">
        <v>31373</v>
      </c>
      <c r="B19758" s="85">
        <v>19754</v>
      </c>
      <c r="C19758" s="85">
        <v>20148</v>
      </c>
      <c r="D19758" s="85">
        <v>19754</v>
      </c>
      <c r="E19758" s="86" t="s">
        <v>31372</v>
      </c>
      <c r="F19758" s="85" t="s">
        <v>38</v>
      </c>
      <c r="G19758" s="86" t="s">
        <v>22931</v>
      </c>
      <c r="H19758" s="85" t="s">
        <v>1</v>
      </c>
      <c r="I19758" s="85">
        <v>-1</v>
      </c>
      <c r="J19758" s="88">
        <v>0.86360473562111084</v>
      </c>
      <c r="K19758" s="146">
        <v>3.3005753873238404</v>
      </c>
      <c r="L19758" s="147">
        <v>2.881663947046242E-9</v>
      </c>
      <c r="M19758" s="147">
        <v>1.7295962224339718E-2</v>
      </c>
      <c r="N19758" s="87">
        <v>1.826361819626976</v>
      </c>
      <c r="O19758" s="88">
        <v>0.81134504230790971</v>
      </c>
      <c r="P19758" s="89">
        <v>444.24113206309931</v>
      </c>
    </row>
    <row r="19759" spans="1:16">
      <c r="A19759" s="75" t="s">
        <v>22933</v>
      </c>
      <c r="B19759" s="85">
        <v>19755</v>
      </c>
      <c r="C19759" s="85">
        <v>13939</v>
      </c>
      <c r="D19759" s="85">
        <v>19755</v>
      </c>
      <c r="E19759" s="86" t="s">
        <v>22934</v>
      </c>
      <c r="F19759" s="85" t="s">
        <v>55</v>
      </c>
      <c r="G19759" s="86" t="s">
        <v>22935</v>
      </c>
      <c r="H19759" s="85" t="s">
        <v>260</v>
      </c>
      <c r="I19759" s="85">
        <v>1</v>
      </c>
      <c r="J19759" s="88">
        <v>6583559.7998972237</v>
      </c>
      <c r="K19759" s="146">
        <v>19091750.505066469</v>
      </c>
      <c r="L19759" s="147">
        <v>4.250997470852981E-2</v>
      </c>
      <c r="M19759" s="147">
        <v>571809.40459405666</v>
      </c>
      <c r="N19759" s="87">
        <v>75337179.006170988</v>
      </c>
      <c r="O19759" s="88">
        <v>5902063.7898208704</v>
      </c>
      <c r="P19759" s="89">
        <v>78.34198025038107</v>
      </c>
    </row>
    <row r="19760" spans="1:16">
      <c r="A19760" s="75" t="s">
        <v>32410</v>
      </c>
      <c r="B19760" s="85">
        <v>19756</v>
      </c>
      <c r="C19760" s="85">
        <v>20845</v>
      </c>
      <c r="D19760" s="85">
        <v>19756</v>
      </c>
      <c r="E19760" s="86" t="s">
        <v>32411</v>
      </c>
      <c r="F19760" s="85" t="s">
        <v>38</v>
      </c>
      <c r="G19760" s="86" t="s">
        <v>22935</v>
      </c>
      <c r="H19760" s="85" t="s">
        <v>260</v>
      </c>
      <c r="I19760" s="85">
        <v>1</v>
      </c>
      <c r="J19760" s="88">
        <v>6587645.499782607</v>
      </c>
      <c r="K19760" s="146">
        <v>19112659.253581621</v>
      </c>
      <c r="L19760" s="147">
        <v>4.2600704004907473E-2</v>
      </c>
      <c r="M19760" s="147">
        <v>572620.40360309416</v>
      </c>
      <c r="N19760" s="87">
        <v>75434116.919177294</v>
      </c>
      <c r="O19760" s="88">
        <v>5902703.057778758</v>
      </c>
      <c r="P19760" s="89">
        <v>78.249780057783624</v>
      </c>
    </row>
    <row r="19761" spans="1:16">
      <c r="A19761" s="75" t="s">
        <v>32412</v>
      </c>
      <c r="B19761" s="85">
        <v>19757</v>
      </c>
      <c r="C19761" s="85">
        <v>20846</v>
      </c>
      <c r="D19761" s="85">
        <v>19757</v>
      </c>
      <c r="E19761" s="86" t="s">
        <v>32411</v>
      </c>
      <c r="F19761" s="85" t="s">
        <v>11</v>
      </c>
      <c r="G19761" s="86" t="s">
        <v>22935</v>
      </c>
      <c r="H19761" s="85" t="s">
        <v>260</v>
      </c>
      <c r="I19761" s="85">
        <v>1</v>
      </c>
      <c r="J19761" s="88">
        <v>6575286.775011437</v>
      </c>
      <c r="K19761" s="146">
        <v>19049412.937048722</v>
      </c>
      <c r="L19761" s="147">
        <v>4.232625937263574E-2</v>
      </c>
      <c r="M19761" s="147">
        <v>570167.23429952411</v>
      </c>
      <c r="N19761" s="87">
        <v>75140892.007815883</v>
      </c>
      <c r="O19761" s="88">
        <v>5900769.353158256</v>
      </c>
      <c r="P19761" s="89">
        <v>78.529402506220961</v>
      </c>
    </row>
    <row r="19762" spans="1:16">
      <c r="A19762" s="75" t="s">
        <v>22936</v>
      </c>
      <c r="B19762" s="85">
        <v>19758</v>
      </c>
      <c r="C19762" s="85">
        <v>13940</v>
      </c>
      <c r="D19762" s="85">
        <v>19758</v>
      </c>
      <c r="E19762" s="86" t="s">
        <v>22937</v>
      </c>
      <c r="F19762" s="85" t="s">
        <v>55</v>
      </c>
      <c r="G19762" s="86" t="s">
        <v>22938</v>
      </c>
      <c r="H19762" s="85" t="s">
        <v>1</v>
      </c>
      <c r="I19762" s="85">
        <v>1</v>
      </c>
      <c r="J19762" s="88">
        <v>8.119241595775846E-2</v>
      </c>
      <c r="K19762" s="146">
        <v>9.5946916206270855E-2</v>
      </c>
      <c r="L19762" s="147">
        <v>3.4664088534999807E-10</v>
      </c>
      <c r="M19762" s="147">
        <v>6.4789849355963271E-3</v>
      </c>
      <c r="N19762" s="87">
        <v>0.74846856410028562</v>
      </c>
      <c r="O19762" s="88">
        <v>5.6935600914231728E-2</v>
      </c>
      <c r="P19762" s="89">
        <v>76.069461892060247</v>
      </c>
    </row>
    <row r="19763" spans="1:16">
      <c r="A19763" s="75" t="s">
        <v>31411</v>
      </c>
      <c r="B19763" s="85">
        <v>19759</v>
      </c>
      <c r="C19763" s="85">
        <v>20179</v>
      </c>
      <c r="D19763" s="85">
        <v>19759</v>
      </c>
      <c r="E19763" s="86" t="s">
        <v>31412</v>
      </c>
      <c r="F19763" s="85" t="s">
        <v>32</v>
      </c>
      <c r="G19763" s="86" t="s">
        <v>22938</v>
      </c>
      <c r="H19763" s="85" t="s">
        <v>1</v>
      </c>
      <c r="I19763" s="85">
        <v>1</v>
      </c>
      <c r="J19763" s="88">
        <v>6.8105831079653165E-2</v>
      </c>
      <c r="K19763" s="146">
        <v>6.9593229722407751E-2</v>
      </c>
      <c r="L19763" s="147">
        <v>2.7542620494716451E-10</v>
      </c>
      <c r="M19763" s="147">
        <v>5.3827246506139188E-3</v>
      </c>
      <c r="N19763" s="87">
        <v>0.59570045511328529</v>
      </c>
      <c r="O19763" s="88">
        <v>6.0782438381389178E-2</v>
      </c>
      <c r="P19763" s="89">
        <v>102.03523912002063</v>
      </c>
    </row>
    <row r="19764" spans="1:16">
      <c r="A19764" s="75" t="s">
        <v>31413</v>
      </c>
      <c r="B19764" s="85">
        <v>19760</v>
      </c>
      <c r="C19764" s="85">
        <v>20180</v>
      </c>
      <c r="D19764" s="85">
        <v>19760</v>
      </c>
      <c r="E19764" s="86" t="s">
        <v>31412</v>
      </c>
      <c r="F19764" s="85" t="s">
        <v>31</v>
      </c>
      <c r="G19764" s="86" t="s">
        <v>22938</v>
      </c>
      <c r="H19764" s="85" t="s">
        <v>1</v>
      </c>
      <c r="I19764" s="85">
        <v>1</v>
      </c>
      <c r="J19764" s="88">
        <v>7.1837354112949475E-2</v>
      </c>
      <c r="K19764" s="146">
        <v>7.917220800273593E-2</v>
      </c>
      <c r="L19764" s="147">
        <v>3.0255757164500221E-10</v>
      </c>
      <c r="M19764" s="147">
        <v>6.057706832991951E-3</v>
      </c>
      <c r="N19764" s="87">
        <v>0.70266751285450291</v>
      </c>
      <c r="O19764" s="88">
        <v>5.7693146485278908E-2</v>
      </c>
      <c r="P19764" s="89">
        <v>82.10589707058945</v>
      </c>
    </row>
    <row r="19765" spans="1:16">
      <c r="A19765" s="75" t="s">
        <v>31414</v>
      </c>
      <c r="B19765" s="85">
        <v>19761</v>
      </c>
      <c r="C19765" s="85">
        <v>20181</v>
      </c>
      <c r="D19765" s="85">
        <v>19761</v>
      </c>
      <c r="E19765" s="86" t="s">
        <v>31412</v>
      </c>
      <c r="F19765" s="85" t="s">
        <v>38</v>
      </c>
      <c r="G19765" s="86" t="s">
        <v>22938</v>
      </c>
      <c r="H19765" s="85" t="s">
        <v>1</v>
      </c>
      <c r="I19765" s="85">
        <v>1</v>
      </c>
      <c r="J19765" s="88">
        <v>8.086085087002004E-2</v>
      </c>
      <c r="K19765" s="146">
        <v>9.8659622409297348E-2</v>
      </c>
      <c r="L19765" s="147">
        <v>3.4370143003365299E-10</v>
      </c>
      <c r="M19765" s="147">
        <v>6.001468279301217E-3</v>
      </c>
      <c r="N19765" s="87">
        <v>0.69556909572809555</v>
      </c>
      <c r="O19765" s="88">
        <v>5.172701291507837E-2</v>
      </c>
      <c r="P19765" s="89">
        <v>74.366462272065831</v>
      </c>
    </row>
    <row r="19766" spans="1:16">
      <c r="A19766" s="75" t="s">
        <v>32413</v>
      </c>
      <c r="B19766" s="85">
        <v>19762</v>
      </c>
      <c r="C19766" s="85">
        <v>20847</v>
      </c>
      <c r="D19766" s="85">
        <v>19762</v>
      </c>
      <c r="E19766" s="86" t="s">
        <v>32414</v>
      </c>
      <c r="F19766" s="85" t="s">
        <v>55</v>
      </c>
      <c r="G19766" s="86" t="s">
        <v>22938</v>
      </c>
      <c r="H19766" s="85" t="s">
        <v>1</v>
      </c>
      <c r="I19766" s="85">
        <v>1</v>
      </c>
      <c r="J19766" s="88">
        <v>0</v>
      </c>
      <c r="K19766" s="146">
        <v>0</v>
      </c>
      <c r="L19766" s="147">
        <v>0</v>
      </c>
      <c r="M19766" s="147">
        <v>0</v>
      </c>
      <c r="N19766" s="87">
        <v>0</v>
      </c>
      <c r="O19766" s="88">
        <v>0</v>
      </c>
      <c r="P19766" s="89" t="e">
        <v>#DIV/0!</v>
      </c>
    </row>
    <row r="19767" spans="1:16">
      <c r="A19767" s="75" t="s">
        <v>22939</v>
      </c>
      <c r="B19767" s="85">
        <v>19763</v>
      </c>
      <c r="C19767" s="85">
        <v>13941</v>
      </c>
      <c r="D19767" s="85">
        <v>19763</v>
      </c>
      <c r="E19767" s="86" t="s">
        <v>22940</v>
      </c>
      <c r="F19767" s="85" t="s">
        <v>32</v>
      </c>
      <c r="G19767" s="86" t="s">
        <v>22941</v>
      </c>
      <c r="H19767" s="85" t="s">
        <v>1</v>
      </c>
      <c r="I19767" s="85">
        <v>1</v>
      </c>
      <c r="J19767" s="88">
        <v>3.6401074685731567E-2</v>
      </c>
      <c r="K19767" s="146">
        <v>3.4234695793635854E-2</v>
      </c>
      <c r="L19767" s="147">
        <v>1.5884024984256661E-10</v>
      </c>
      <c r="M19767" s="147">
        <v>4.4533140129788774E-3</v>
      </c>
      <c r="N19767" s="87">
        <v>0.46427367608554809</v>
      </c>
      <c r="O19767" s="88">
        <v>3.0938670316663568E-2</v>
      </c>
      <c r="P19767" s="89">
        <v>66.638863907853221</v>
      </c>
    </row>
    <row r="19768" spans="1:16">
      <c r="A19768" s="75" t="s">
        <v>22942</v>
      </c>
      <c r="B19768" s="85">
        <v>19764</v>
      </c>
      <c r="C19768" s="85">
        <v>13942</v>
      </c>
      <c r="D19768" s="85">
        <v>19764</v>
      </c>
      <c r="E19768" s="86" t="s">
        <v>22940</v>
      </c>
      <c r="F19768" s="85" t="s">
        <v>31</v>
      </c>
      <c r="G19768" s="86" t="s">
        <v>22941</v>
      </c>
      <c r="H19768" s="85" t="s">
        <v>1</v>
      </c>
      <c r="I19768" s="85">
        <v>1</v>
      </c>
      <c r="J19768" s="88">
        <v>3.6557902353875807E-2</v>
      </c>
      <c r="K19768" s="146">
        <v>3.6766065179593313E-2</v>
      </c>
      <c r="L19768" s="147">
        <v>1.6345006905827779E-10</v>
      </c>
      <c r="M19768" s="147">
        <v>4.9110805468257756E-3</v>
      </c>
      <c r="N19768" s="87">
        <v>0.50739799826058252</v>
      </c>
      <c r="O19768" s="88">
        <v>3.3278745284865588E-2</v>
      </c>
      <c r="P19768" s="89">
        <v>65.587064590220848</v>
      </c>
    </row>
    <row r="19769" spans="1:16">
      <c r="A19769" s="75" t="s">
        <v>22943</v>
      </c>
      <c r="B19769" s="85">
        <v>19765</v>
      </c>
      <c r="C19769" s="85">
        <v>13943</v>
      </c>
      <c r="D19769" s="85">
        <v>19765</v>
      </c>
      <c r="E19769" s="86" t="s">
        <v>22940</v>
      </c>
      <c r="F19769" s="85" t="s">
        <v>38</v>
      </c>
      <c r="G19769" s="86" t="s">
        <v>22941</v>
      </c>
      <c r="H19769" s="85" t="s">
        <v>1</v>
      </c>
      <c r="I19769" s="85">
        <v>1</v>
      </c>
      <c r="J19769" s="88">
        <v>3.5657802485314562E-2</v>
      </c>
      <c r="K19769" s="146">
        <v>3.5860840089944383E-2</v>
      </c>
      <c r="L19769" s="147">
        <v>1.594257302367678E-10</v>
      </c>
      <c r="M19769" s="147">
        <v>4.7901637909380226E-3</v>
      </c>
      <c r="N19769" s="87">
        <v>0.49490524451553047</v>
      </c>
      <c r="O19769" s="88">
        <v>3.2459382238079197E-2</v>
      </c>
      <c r="P19769" s="89">
        <v>65.587064590220976</v>
      </c>
    </row>
    <row r="19770" spans="1:16">
      <c r="A19770" s="75" t="s">
        <v>32415</v>
      </c>
      <c r="B19770" s="85">
        <v>19766</v>
      </c>
      <c r="C19770" s="85">
        <v>20848</v>
      </c>
      <c r="D19770" s="85">
        <v>19766</v>
      </c>
      <c r="E19770" s="86" t="s">
        <v>32416</v>
      </c>
      <c r="F19770" s="85" t="s">
        <v>55</v>
      </c>
      <c r="G19770" s="86" t="s">
        <v>22941</v>
      </c>
      <c r="H19770" s="85" t="s">
        <v>1</v>
      </c>
      <c r="I19770" s="85">
        <v>1</v>
      </c>
      <c r="J19770" s="88">
        <v>0</v>
      </c>
      <c r="K19770" s="146">
        <v>0</v>
      </c>
      <c r="L19770" s="147">
        <v>0</v>
      </c>
      <c r="M19770" s="147">
        <v>0</v>
      </c>
      <c r="N19770" s="87">
        <v>0</v>
      </c>
      <c r="O19770" s="88">
        <v>0</v>
      </c>
      <c r="P19770" s="89" t="e">
        <v>#DIV/0!</v>
      </c>
    </row>
    <row r="19771" spans="1:16">
      <c r="A19771" s="75" t="s">
        <v>22944</v>
      </c>
      <c r="B19771" s="85">
        <v>19767</v>
      </c>
      <c r="C19771" s="85">
        <v>13944</v>
      </c>
      <c r="D19771" s="85">
        <v>19767</v>
      </c>
      <c r="E19771" s="86" t="s">
        <v>22945</v>
      </c>
      <c r="F19771" s="85" t="s">
        <v>6130</v>
      </c>
      <c r="G19771" s="86" t="s">
        <v>22946</v>
      </c>
      <c r="H19771" s="85" t="s">
        <v>1</v>
      </c>
      <c r="I19771" s="85">
        <v>-1</v>
      </c>
      <c r="J19771" s="88">
        <v>2.391771998513585</v>
      </c>
      <c r="K19771" s="146">
        <v>1.6524719008365949</v>
      </c>
      <c r="L19771" s="147">
        <v>8.5623590327113911E-9</v>
      </c>
      <c r="M19771" s="147">
        <v>2.0142462190158141E-3</v>
      </c>
      <c r="N19771" s="87">
        <v>0.21611594423092839</v>
      </c>
      <c r="O19771" s="88">
        <v>1.313630582956544E-2</v>
      </c>
      <c r="P19771" s="89">
        <v>60.783603339921932</v>
      </c>
    </row>
    <row r="19772" spans="1:16">
      <c r="A19772" s="75" t="s">
        <v>22947</v>
      </c>
      <c r="B19772" s="85">
        <v>19768</v>
      </c>
      <c r="C19772" s="85">
        <v>13945</v>
      </c>
      <c r="D19772" s="85">
        <v>19768</v>
      </c>
      <c r="E19772" s="86" t="s">
        <v>22945</v>
      </c>
      <c r="F19772" s="85" t="s">
        <v>931</v>
      </c>
      <c r="G19772" s="86" t="s">
        <v>22946</v>
      </c>
      <c r="H19772" s="85" t="s">
        <v>1</v>
      </c>
      <c r="I19772" s="85">
        <v>-1</v>
      </c>
      <c r="J19772" s="88">
        <v>0.1432850067357295</v>
      </c>
      <c r="K19772" s="146">
        <v>0.16675546758322812</v>
      </c>
      <c r="L19772" s="147">
        <v>5.8395158364823206E-10</v>
      </c>
      <c r="M19772" s="147">
        <v>3.2436170933751291E-3</v>
      </c>
      <c r="N19772" s="87">
        <v>0.39186512707790511</v>
      </c>
      <c r="O19772" s="88">
        <v>2.7979850986360341E-2</v>
      </c>
      <c r="P19772" s="89">
        <v>71.401737620805903</v>
      </c>
    </row>
    <row r="19773" spans="1:16">
      <c r="A19773" s="75" t="s">
        <v>22948</v>
      </c>
      <c r="B19773" s="85">
        <v>19769</v>
      </c>
      <c r="C19773" s="85">
        <v>13946</v>
      </c>
      <c r="D19773" s="85">
        <v>19769</v>
      </c>
      <c r="E19773" s="86" t="s">
        <v>22945</v>
      </c>
      <c r="F19773" s="85" t="s">
        <v>4586</v>
      </c>
      <c r="G19773" s="86" t="s">
        <v>22946</v>
      </c>
      <c r="H19773" s="85" t="s">
        <v>1</v>
      </c>
      <c r="I19773" s="85">
        <v>-1</v>
      </c>
      <c r="J19773" s="88">
        <v>2.3045147050319001</v>
      </c>
      <c r="K19773" s="146">
        <v>1.6392859353346003</v>
      </c>
      <c r="L19773" s="147">
        <v>8.2815690988030805E-9</v>
      </c>
      <c r="M19773" s="147">
        <v>1.847774634154578E-3</v>
      </c>
      <c r="N19773" s="87">
        <v>0.1969853805410475</v>
      </c>
      <c r="O19773" s="88">
        <v>1.1727483507353229E-2</v>
      </c>
      <c r="P19773" s="89">
        <v>59.53479123751255</v>
      </c>
    </row>
    <row r="19774" spans="1:16">
      <c r="A19774" s="75" t="s">
        <v>22949</v>
      </c>
      <c r="B19774" s="85">
        <v>19770</v>
      </c>
      <c r="C19774" s="85">
        <v>13947</v>
      </c>
      <c r="D19774" s="85">
        <v>19770</v>
      </c>
      <c r="E19774" s="86" t="s">
        <v>22945</v>
      </c>
      <c r="F19774" s="85" t="s">
        <v>2872</v>
      </c>
      <c r="G19774" s="86" t="s">
        <v>22946</v>
      </c>
      <c r="H19774" s="85" t="s">
        <v>1</v>
      </c>
      <c r="I19774" s="85">
        <v>-1</v>
      </c>
      <c r="J19774" s="88">
        <v>7.8459373808908731E-2</v>
      </c>
      <c r="K19774" s="146">
        <v>0.13037859408360336</v>
      </c>
      <c r="L19774" s="147">
        <v>3.6935648280451269E-10</v>
      </c>
      <c r="M19774" s="147">
        <v>4.9000529100829242E-3</v>
      </c>
      <c r="N19774" s="87">
        <v>0.56784950866911765</v>
      </c>
      <c r="O19774" s="88">
        <v>3.8690403810467927E-2</v>
      </c>
      <c r="P19774" s="89">
        <v>68.134960442507989</v>
      </c>
    </row>
    <row r="19775" spans="1:16">
      <c r="A19775" s="75" t="s">
        <v>22950</v>
      </c>
      <c r="B19775" s="85">
        <v>19771</v>
      </c>
      <c r="C19775" s="85">
        <v>13948</v>
      </c>
      <c r="D19775" s="85">
        <v>19771</v>
      </c>
      <c r="E19775" s="86" t="s">
        <v>22945</v>
      </c>
      <c r="F19775" s="85" t="s">
        <v>4407</v>
      </c>
      <c r="G19775" s="86" t="s">
        <v>22946</v>
      </c>
      <c r="H19775" s="85" t="s">
        <v>1</v>
      </c>
      <c r="I19775" s="85">
        <v>-1</v>
      </c>
      <c r="J19775" s="88">
        <v>2.5163037292311921</v>
      </c>
      <c r="K19775" s="146">
        <v>1.6832289555569979</v>
      </c>
      <c r="L19775" s="147">
        <v>8.964092299792159E-9</v>
      </c>
      <c r="M19775" s="147">
        <v>1.340454156770736E-3</v>
      </c>
      <c r="N19775" s="87">
        <v>0.1440029337828386</v>
      </c>
      <c r="O19775" s="88">
        <v>9.1006466840423007E-3</v>
      </c>
      <c r="P19775" s="89">
        <v>63.197647749082599</v>
      </c>
    </row>
    <row r="19776" spans="1:16">
      <c r="A19776" s="75" t="s">
        <v>22951</v>
      </c>
      <c r="B19776" s="85">
        <v>19772</v>
      </c>
      <c r="C19776" s="85">
        <v>13949</v>
      </c>
      <c r="D19776" s="85">
        <v>19772</v>
      </c>
      <c r="E19776" s="86" t="s">
        <v>22945</v>
      </c>
      <c r="F19776" s="85" t="s">
        <v>232</v>
      </c>
      <c r="G19776" s="86" t="s">
        <v>22946</v>
      </c>
      <c r="H19776" s="85" t="s">
        <v>1</v>
      </c>
      <c r="I19776" s="85">
        <v>-1</v>
      </c>
      <c r="J19776" s="88">
        <v>2.6010374744739271</v>
      </c>
      <c r="K19776" s="146">
        <v>1.7399273212029769</v>
      </c>
      <c r="L19776" s="147">
        <v>9.2743239983972498E-9</v>
      </c>
      <c r="M19776" s="147">
        <v>1.857617743295144E-3</v>
      </c>
      <c r="N19776" s="87">
        <v>0.20095717144253261</v>
      </c>
      <c r="O19776" s="88">
        <v>1.2284349008316171E-2</v>
      </c>
      <c r="P19776" s="89">
        <v>61.129189469255167</v>
      </c>
    </row>
    <row r="19777" spans="1:16">
      <c r="A19777" s="75" t="s">
        <v>22952</v>
      </c>
      <c r="B19777" s="85">
        <v>19773</v>
      </c>
      <c r="C19777" s="85">
        <v>13950</v>
      </c>
      <c r="D19777" s="85">
        <v>19773</v>
      </c>
      <c r="E19777" s="86" t="s">
        <v>22945</v>
      </c>
      <c r="F19777" s="85" t="s">
        <v>32</v>
      </c>
      <c r="G19777" s="86" t="s">
        <v>22946</v>
      </c>
      <c r="H19777" s="85" t="s">
        <v>1</v>
      </c>
      <c r="I19777" s="85">
        <v>-1</v>
      </c>
      <c r="J19777" s="88">
        <v>5.1001090564932662E-2</v>
      </c>
      <c r="K19777" s="146">
        <v>0.10858904148863067</v>
      </c>
      <c r="L19777" s="147">
        <v>2.5141399044036909E-10</v>
      </c>
      <c r="M19777" s="147">
        <v>2.214812992951988E-3</v>
      </c>
      <c r="N19777" s="87">
        <v>0.26512755648770048</v>
      </c>
      <c r="O19777" s="88">
        <v>1.9861063396933831E-2</v>
      </c>
      <c r="P19777" s="89">
        <v>74.911350823146918</v>
      </c>
    </row>
    <row r="19778" spans="1:16">
      <c r="A19778" s="75" t="s">
        <v>22953</v>
      </c>
      <c r="B19778" s="85">
        <v>19774</v>
      </c>
      <c r="C19778" s="85">
        <v>13951</v>
      </c>
      <c r="D19778" s="85">
        <v>19774</v>
      </c>
      <c r="E19778" s="86" t="s">
        <v>22945</v>
      </c>
      <c r="F19778" s="85" t="s">
        <v>235</v>
      </c>
      <c r="G19778" s="86" t="s">
        <v>22946</v>
      </c>
      <c r="H19778" s="85" t="s">
        <v>1</v>
      </c>
      <c r="I19778" s="85">
        <v>-1</v>
      </c>
      <c r="J19778" s="88">
        <v>2.4743503372332749</v>
      </c>
      <c r="K19778" s="146">
        <v>1.6902746696462663</v>
      </c>
      <c r="L19778" s="147">
        <v>8.8453516775968227E-9</v>
      </c>
      <c r="M19778" s="147">
        <v>2.1534212593975269E-3</v>
      </c>
      <c r="N19778" s="87">
        <v>0.23116255218054721</v>
      </c>
      <c r="O19778" s="88">
        <v>1.400926088076499E-2</v>
      </c>
      <c r="P19778" s="89">
        <v>60.603504973518362</v>
      </c>
    </row>
    <row r="19779" spans="1:16">
      <c r="A19779" s="75" t="s">
        <v>22954</v>
      </c>
      <c r="B19779" s="85">
        <v>19775</v>
      </c>
      <c r="C19779" s="85">
        <v>13952</v>
      </c>
      <c r="D19779" s="85">
        <v>19775</v>
      </c>
      <c r="E19779" s="86" t="s">
        <v>22945</v>
      </c>
      <c r="F19779" s="85" t="s">
        <v>5038</v>
      </c>
      <c r="G19779" s="86" t="s">
        <v>22946</v>
      </c>
      <c r="H19779" s="85" t="s">
        <v>1</v>
      </c>
      <c r="I19779" s="85">
        <v>-1</v>
      </c>
      <c r="J19779" s="88">
        <v>2.7186887548465259</v>
      </c>
      <c r="K19779" s="146">
        <v>1.7872064192143018</v>
      </c>
      <c r="L19779" s="147">
        <v>9.6619649668112684E-9</v>
      </c>
      <c r="M19779" s="147">
        <v>1.1018531364030239E-3</v>
      </c>
      <c r="N19779" s="87">
        <v>0.1164041003147043</v>
      </c>
      <c r="O19779" s="88">
        <v>7.290351719190331E-3</v>
      </c>
      <c r="P19779" s="89">
        <v>62.62968142428403</v>
      </c>
    </row>
    <row r="19780" spans="1:16">
      <c r="A19780" s="75" t="s">
        <v>22955</v>
      </c>
      <c r="B19780" s="85">
        <v>19776</v>
      </c>
      <c r="C19780" s="85">
        <v>13953</v>
      </c>
      <c r="D19780" s="85">
        <v>19776</v>
      </c>
      <c r="E19780" s="86" t="s">
        <v>22945</v>
      </c>
      <c r="F19780" s="85" t="s">
        <v>4366</v>
      </c>
      <c r="G19780" s="86" t="s">
        <v>22946</v>
      </c>
      <c r="H19780" s="85" t="s">
        <v>1</v>
      </c>
      <c r="I19780" s="85">
        <v>-1</v>
      </c>
      <c r="J19780" s="88">
        <v>2.0542372178898152</v>
      </c>
      <c r="K19780" s="146">
        <v>1.3741522104386128</v>
      </c>
      <c r="L19780" s="147">
        <v>7.3252417775285033E-9</v>
      </c>
      <c r="M19780" s="147">
        <v>2.048530470583176E-3</v>
      </c>
      <c r="N19780" s="87">
        <v>0.22828672026210731</v>
      </c>
      <c r="O19780" s="88">
        <v>1.5065780263653241E-2</v>
      </c>
      <c r="P19780" s="89">
        <v>65.994991939765356</v>
      </c>
    </row>
    <row r="19781" spans="1:16">
      <c r="A19781" s="75" t="s">
        <v>22956</v>
      </c>
      <c r="B19781" s="85">
        <v>19777</v>
      </c>
      <c r="C19781" s="85">
        <v>13954</v>
      </c>
      <c r="D19781" s="85">
        <v>19777</v>
      </c>
      <c r="E19781" s="86" t="s">
        <v>22945</v>
      </c>
      <c r="F19781" s="85" t="s">
        <v>429</v>
      </c>
      <c r="G19781" s="86" t="s">
        <v>22946</v>
      </c>
      <c r="H19781" s="85" t="s">
        <v>1</v>
      </c>
      <c r="I19781" s="85">
        <v>-1</v>
      </c>
      <c r="J19781" s="88">
        <v>5.1892152631460922E-2</v>
      </c>
      <c r="K19781" s="146">
        <v>0.10884471358101699</v>
      </c>
      <c r="L19781" s="147">
        <v>2.6193364037482891E-10</v>
      </c>
      <c r="M19781" s="147">
        <v>3.407765113624445E-3</v>
      </c>
      <c r="N19781" s="87">
        <v>0.40694150361304238</v>
      </c>
      <c r="O19781" s="88">
        <v>2.9477178116508729E-2</v>
      </c>
      <c r="P19781" s="89">
        <v>72.435909964441365</v>
      </c>
    </row>
    <row r="19782" spans="1:16">
      <c r="A19782" s="75" t="s">
        <v>22957</v>
      </c>
      <c r="B19782" s="85">
        <v>19778</v>
      </c>
      <c r="C19782" s="85">
        <v>13955</v>
      </c>
      <c r="D19782" s="85">
        <v>19778</v>
      </c>
      <c r="E19782" s="86" t="s">
        <v>22945</v>
      </c>
      <c r="F19782" s="85" t="s">
        <v>1055</v>
      </c>
      <c r="G19782" s="86" t="s">
        <v>22946</v>
      </c>
      <c r="H19782" s="85" t="s">
        <v>1</v>
      </c>
      <c r="I19782" s="85">
        <v>-1</v>
      </c>
      <c r="J19782" s="88">
        <v>6.6750716959490461E-2</v>
      </c>
      <c r="K19782" s="146">
        <v>0.11663749096320357</v>
      </c>
      <c r="L19782" s="147">
        <v>3.0950553180010119E-10</v>
      </c>
      <c r="M19782" s="147">
        <v>2.8463537488197859E-3</v>
      </c>
      <c r="N19782" s="87">
        <v>0.34728133162017832</v>
      </c>
      <c r="O19782" s="88">
        <v>2.5874579401408079E-2</v>
      </c>
      <c r="P19782" s="89">
        <v>74.506105124323568</v>
      </c>
    </row>
    <row r="19783" spans="1:16">
      <c r="A19783" s="75" t="s">
        <v>22958</v>
      </c>
      <c r="B19783" s="85">
        <v>19779</v>
      </c>
      <c r="C19783" s="85">
        <v>13956</v>
      </c>
      <c r="D19783" s="85">
        <v>19779</v>
      </c>
      <c r="E19783" s="86" t="s">
        <v>22945</v>
      </c>
      <c r="F19783" s="85" t="s">
        <v>4489</v>
      </c>
      <c r="G19783" s="86" t="s">
        <v>22946</v>
      </c>
      <c r="H19783" s="85" t="s">
        <v>1</v>
      </c>
      <c r="I19783" s="85">
        <v>-1</v>
      </c>
      <c r="J19783" s="88">
        <v>0.67985229141543702</v>
      </c>
      <c r="K19783" s="146">
        <v>0.54269753539178134</v>
      </c>
      <c r="L19783" s="147">
        <v>2.5037164883856611E-9</v>
      </c>
      <c r="M19783" s="147">
        <v>3.0408377830418668E-3</v>
      </c>
      <c r="N19783" s="87">
        <v>0.36294179161846329</v>
      </c>
      <c r="O19783" s="88">
        <v>2.4062508597676401E-2</v>
      </c>
      <c r="P19783" s="89">
        <v>66.298533686006934</v>
      </c>
    </row>
    <row r="19784" spans="1:16">
      <c r="A19784" s="75" t="s">
        <v>22959</v>
      </c>
      <c r="B19784" s="85">
        <v>19780</v>
      </c>
      <c r="C19784" s="85">
        <v>13957</v>
      </c>
      <c r="D19784" s="85">
        <v>19780</v>
      </c>
      <c r="E19784" s="86" t="s">
        <v>22945</v>
      </c>
      <c r="F19784" s="85" t="s">
        <v>965</v>
      </c>
      <c r="G19784" s="86" t="s">
        <v>22946</v>
      </c>
      <c r="H19784" s="85" t="s">
        <v>1</v>
      </c>
      <c r="I19784" s="85">
        <v>-1</v>
      </c>
      <c r="J19784" s="88">
        <v>1.605120269705298</v>
      </c>
      <c r="K19784" s="146">
        <v>1.1010973672620816</v>
      </c>
      <c r="L19784" s="147">
        <v>5.7641107128026971E-9</v>
      </c>
      <c r="M19784" s="147">
        <v>4.3305374673443323E-3</v>
      </c>
      <c r="N19784" s="87">
        <v>0.5163500035096632</v>
      </c>
      <c r="O19784" s="88">
        <v>2.8908743093278191E-2</v>
      </c>
      <c r="P19784" s="89">
        <v>55.986720047997792</v>
      </c>
    </row>
    <row r="19785" spans="1:16">
      <c r="A19785" s="75" t="s">
        <v>22960</v>
      </c>
      <c r="B19785" s="85">
        <v>19781</v>
      </c>
      <c r="C19785" s="85">
        <v>13958</v>
      </c>
      <c r="D19785" s="85">
        <v>19781</v>
      </c>
      <c r="E19785" s="86" t="s">
        <v>22945</v>
      </c>
      <c r="F19785" s="85" t="s">
        <v>4492</v>
      </c>
      <c r="G19785" s="86" t="s">
        <v>22946</v>
      </c>
      <c r="H19785" s="85" t="s">
        <v>1</v>
      </c>
      <c r="I19785" s="85">
        <v>-1</v>
      </c>
      <c r="J19785" s="88">
        <v>0.12818092495132161</v>
      </c>
      <c r="K19785" s="146">
        <v>0.16009021685740482</v>
      </c>
      <c r="L19785" s="147">
        <v>5.3907602990350562E-10</v>
      </c>
      <c r="M19785" s="147">
        <v>4.1909985344603098E-3</v>
      </c>
      <c r="N19785" s="87">
        <v>0.4935868004570178</v>
      </c>
      <c r="O19785" s="88">
        <v>3.3969984183529263E-2</v>
      </c>
      <c r="P19785" s="89">
        <v>68.822715988507099</v>
      </c>
    </row>
    <row r="19786" spans="1:16">
      <c r="A19786" s="75" t="s">
        <v>22961</v>
      </c>
      <c r="B19786" s="85">
        <v>19782</v>
      </c>
      <c r="C19786" s="85">
        <v>13959</v>
      </c>
      <c r="D19786" s="85">
        <v>19782</v>
      </c>
      <c r="E19786" s="86" t="s">
        <v>22945</v>
      </c>
      <c r="F19786" s="85" t="s">
        <v>1084</v>
      </c>
      <c r="G19786" s="86" t="s">
        <v>22946</v>
      </c>
      <c r="H19786" s="85" t="s">
        <v>1</v>
      </c>
      <c r="I19786" s="85">
        <v>-1</v>
      </c>
      <c r="J19786" s="88">
        <v>0.59608606902339212</v>
      </c>
      <c r="K19786" s="146">
        <v>0.45942626102370004</v>
      </c>
      <c r="L19786" s="147">
        <v>2.1936380396992969E-9</v>
      </c>
      <c r="M19786" s="147">
        <v>3.9048350196190661E-3</v>
      </c>
      <c r="N19786" s="87">
        <v>0.479348098952805</v>
      </c>
      <c r="O19786" s="88">
        <v>2.9600388729735468E-2</v>
      </c>
      <c r="P19786" s="89">
        <v>61.751342697303201</v>
      </c>
    </row>
    <row r="19787" spans="1:16">
      <c r="A19787" s="75" t="s">
        <v>22962</v>
      </c>
      <c r="B19787" s="85">
        <v>19783</v>
      </c>
      <c r="C19787" s="85">
        <v>13960</v>
      </c>
      <c r="D19787" s="85">
        <v>19783</v>
      </c>
      <c r="E19787" s="86" t="s">
        <v>22945</v>
      </c>
      <c r="F19787" s="85" t="s">
        <v>4370</v>
      </c>
      <c r="G19787" s="86" t="s">
        <v>22946</v>
      </c>
      <c r="H19787" s="85" t="s">
        <v>1</v>
      </c>
      <c r="I19787" s="85">
        <v>-1</v>
      </c>
      <c r="J19787" s="88">
        <v>0.54851146742542456</v>
      </c>
      <c r="K19787" s="146">
        <v>0.42841310374697311</v>
      </c>
      <c r="L19787" s="147">
        <v>2.024098555766439E-9</v>
      </c>
      <c r="M19787" s="147">
        <v>3.8006247622489448E-3</v>
      </c>
      <c r="N19787" s="87">
        <v>0.46651096395953062</v>
      </c>
      <c r="O19787" s="88">
        <v>2.9209488859705032E-2</v>
      </c>
      <c r="P19787" s="89">
        <v>62.612652469704713</v>
      </c>
    </row>
    <row r="19788" spans="1:16">
      <c r="A19788" s="75" t="s">
        <v>22963</v>
      </c>
      <c r="B19788" s="85">
        <v>19784</v>
      </c>
      <c r="C19788" s="85">
        <v>13961</v>
      </c>
      <c r="D19788" s="85">
        <v>19784</v>
      </c>
      <c r="E19788" s="86" t="s">
        <v>22945</v>
      </c>
      <c r="F19788" s="85" t="s">
        <v>4627</v>
      </c>
      <c r="G19788" s="86" t="s">
        <v>22946</v>
      </c>
      <c r="H19788" s="85" t="s">
        <v>1</v>
      </c>
      <c r="I19788" s="85">
        <v>-1</v>
      </c>
      <c r="J19788" s="88">
        <v>1.493089869521826</v>
      </c>
      <c r="K19788" s="146">
        <v>1.0377851553712953</v>
      </c>
      <c r="L19788" s="147">
        <v>5.3658558930860707E-9</v>
      </c>
      <c r="M19788" s="147">
        <v>2.9941805485799141E-3</v>
      </c>
      <c r="N19788" s="87">
        <v>0.40877418751387212</v>
      </c>
      <c r="O19788" s="88">
        <v>1.9133123826934328E-2</v>
      </c>
      <c r="P19788" s="89">
        <v>46.806095911535579</v>
      </c>
    </row>
    <row r="19789" spans="1:16">
      <c r="A19789" s="75" t="s">
        <v>22964</v>
      </c>
      <c r="B19789" s="85">
        <v>19785</v>
      </c>
      <c r="C19789" s="85">
        <v>13962</v>
      </c>
      <c r="D19789" s="85">
        <v>19785</v>
      </c>
      <c r="E19789" s="86" t="s">
        <v>22945</v>
      </c>
      <c r="F19789" s="85" t="s">
        <v>4496</v>
      </c>
      <c r="G19789" s="86" t="s">
        <v>22946</v>
      </c>
      <c r="H19789" s="85" t="s">
        <v>1</v>
      </c>
      <c r="I19789" s="85">
        <v>-1</v>
      </c>
      <c r="J19789" s="88">
        <v>2.3640663703308902</v>
      </c>
      <c r="K19789" s="146">
        <v>1.584794223729614</v>
      </c>
      <c r="L19789" s="147">
        <v>8.4399562287036461E-9</v>
      </c>
      <c r="M19789" s="147">
        <v>3.2788797900873039E-3</v>
      </c>
      <c r="N19789" s="87">
        <v>0.37505026593301172</v>
      </c>
      <c r="O19789" s="88">
        <v>2.0795170784766559E-2</v>
      </c>
      <c r="P19789" s="89">
        <v>55.446356591787662</v>
      </c>
    </row>
    <row r="19790" spans="1:16">
      <c r="A19790" s="75" t="s">
        <v>22965</v>
      </c>
      <c r="B19790" s="85">
        <v>19786</v>
      </c>
      <c r="C19790" s="85">
        <v>13963</v>
      </c>
      <c r="D19790" s="85">
        <v>19786</v>
      </c>
      <c r="E19790" s="86" t="s">
        <v>22945</v>
      </c>
      <c r="F19790" s="85" t="s">
        <v>4372</v>
      </c>
      <c r="G19790" s="86" t="s">
        <v>22946</v>
      </c>
      <c r="H19790" s="85" t="s">
        <v>1</v>
      </c>
      <c r="I19790" s="85">
        <v>-1</v>
      </c>
      <c r="J19790" s="88">
        <v>1.758300587216326</v>
      </c>
      <c r="K19790" s="146">
        <v>1.2066674142612839</v>
      </c>
      <c r="L19790" s="147">
        <v>6.297889370953613E-9</v>
      </c>
      <c r="M19790" s="147">
        <v>2.565249396881976E-3</v>
      </c>
      <c r="N19790" s="87">
        <v>0.30615950383633062</v>
      </c>
      <c r="O19790" s="88">
        <v>1.7995316510699251E-2</v>
      </c>
      <c r="P19790" s="89">
        <v>58.777585817879235</v>
      </c>
    </row>
    <row r="19791" spans="1:16">
      <c r="A19791" s="75" t="s">
        <v>22966</v>
      </c>
      <c r="B19791" s="85">
        <v>19787</v>
      </c>
      <c r="C19791" s="85">
        <v>13964</v>
      </c>
      <c r="D19791" s="85">
        <v>19787</v>
      </c>
      <c r="E19791" s="86" t="s">
        <v>22945</v>
      </c>
      <c r="F19791" s="85" t="s">
        <v>4498</v>
      </c>
      <c r="G19791" s="86" t="s">
        <v>22946</v>
      </c>
      <c r="H19791" s="85" t="s">
        <v>1</v>
      </c>
      <c r="I19791" s="85">
        <v>-1</v>
      </c>
      <c r="J19791" s="88">
        <v>0.97083643700536471</v>
      </c>
      <c r="K19791" s="146">
        <v>0.72379857267177428</v>
      </c>
      <c r="L19791" s="147">
        <v>3.5305048781843969E-9</v>
      </c>
      <c r="M19791" s="147">
        <v>3.061128150879373E-3</v>
      </c>
      <c r="N19791" s="87">
        <v>0.36953171669429491</v>
      </c>
      <c r="O19791" s="88">
        <v>2.2734546827197308E-2</v>
      </c>
      <c r="P19791" s="89">
        <v>61.522586019335051</v>
      </c>
    </row>
    <row r="19792" spans="1:16">
      <c r="A19792" s="75" t="s">
        <v>22967</v>
      </c>
      <c r="B19792" s="85">
        <v>19788</v>
      </c>
      <c r="C19792" s="85">
        <v>13965</v>
      </c>
      <c r="D19792" s="85">
        <v>19788</v>
      </c>
      <c r="E19792" s="86" t="s">
        <v>22945</v>
      </c>
      <c r="F19792" s="85" t="s">
        <v>238</v>
      </c>
      <c r="G19792" s="86" t="s">
        <v>22946</v>
      </c>
      <c r="H19792" s="85" t="s">
        <v>1</v>
      </c>
      <c r="I19792" s="85">
        <v>-1</v>
      </c>
      <c r="J19792" s="88">
        <v>1.6237511478465201</v>
      </c>
      <c r="K19792" s="146">
        <v>1.5015551992490022</v>
      </c>
      <c r="L19792" s="147">
        <v>6.0747099682247303E-9</v>
      </c>
      <c r="M19792" s="147">
        <v>1.801406689631808E-3</v>
      </c>
      <c r="N19792" s="87">
        <v>0.194676138899081</v>
      </c>
      <c r="O19792" s="88">
        <v>1.163448219680242E-2</v>
      </c>
      <c r="P19792" s="89">
        <v>59.763267663910618</v>
      </c>
    </row>
    <row r="19793" spans="1:16">
      <c r="A19793" s="75" t="s">
        <v>22968</v>
      </c>
      <c r="B19793" s="85">
        <v>19789</v>
      </c>
      <c r="C19793" s="85">
        <v>13966</v>
      </c>
      <c r="D19793" s="85">
        <v>19789</v>
      </c>
      <c r="E19793" s="86" t="s">
        <v>22945</v>
      </c>
      <c r="F19793" s="85" t="s">
        <v>3901</v>
      </c>
      <c r="G19793" s="86" t="s">
        <v>22946</v>
      </c>
      <c r="H19793" s="85" t="s">
        <v>1</v>
      </c>
      <c r="I19793" s="85">
        <v>-1</v>
      </c>
      <c r="J19793" s="88">
        <v>2.5667469309617061</v>
      </c>
      <c r="K19793" s="146">
        <v>1.689144200787456</v>
      </c>
      <c r="L19793" s="147">
        <v>9.131223082647171E-9</v>
      </c>
      <c r="M19793" s="147">
        <v>2.165648503728764E-3</v>
      </c>
      <c r="N19793" s="87">
        <v>0.2329255636035332</v>
      </c>
      <c r="O19793" s="88">
        <v>1.432783420192983E-2</v>
      </c>
      <c r="P19793" s="89">
        <v>61.512502021107032</v>
      </c>
    </row>
    <row r="19794" spans="1:16">
      <c r="A19794" s="75" t="s">
        <v>22969</v>
      </c>
      <c r="B19794" s="85">
        <v>19790</v>
      </c>
      <c r="C19794" s="85">
        <v>13967</v>
      </c>
      <c r="D19794" s="85">
        <v>19790</v>
      </c>
      <c r="E19794" s="86" t="s">
        <v>22945</v>
      </c>
      <c r="F19794" s="85" t="s">
        <v>1068</v>
      </c>
      <c r="G19794" s="86" t="s">
        <v>22946</v>
      </c>
      <c r="H19794" s="85" t="s">
        <v>1</v>
      </c>
      <c r="I19794" s="85">
        <v>-1</v>
      </c>
      <c r="J19794" s="88">
        <v>0.844558108420706</v>
      </c>
      <c r="K19794" s="146">
        <v>0.62015615461386064</v>
      </c>
      <c r="L19794" s="147">
        <v>3.0752903088797989E-9</v>
      </c>
      <c r="M19794" s="147">
        <v>4.0180690816500461E-3</v>
      </c>
      <c r="N19794" s="87">
        <v>0.50018483271069514</v>
      </c>
      <c r="O19794" s="88">
        <v>2.8938330526415489E-2</v>
      </c>
      <c r="P19794" s="89">
        <v>57.855273958603426</v>
      </c>
    </row>
    <row r="19795" spans="1:16">
      <c r="A19795" s="75" t="s">
        <v>22970</v>
      </c>
      <c r="B19795" s="85">
        <v>19791</v>
      </c>
      <c r="C19795" s="85">
        <v>13968</v>
      </c>
      <c r="D19795" s="85">
        <v>19791</v>
      </c>
      <c r="E19795" s="86" t="s">
        <v>22945</v>
      </c>
      <c r="F19795" s="85" t="s">
        <v>4381</v>
      </c>
      <c r="G19795" s="86" t="s">
        <v>22946</v>
      </c>
      <c r="H19795" s="85" t="s">
        <v>1</v>
      </c>
      <c r="I19795" s="85">
        <v>-1</v>
      </c>
      <c r="J19795" s="88">
        <v>1.1394698333451341</v>
      </c>
      <c r="K19795" s="146">
        <v>0.82574895757302291</v>
      </c>
      <c r="L19795" s="147">
        <v>4.1338499960959691E-9</v>
      </c>
      <c r="M19795" s="147">
        <v>4.5757649305620696E-3</v>
      </c>
      <c r="N19795" s="87">
        <v>0.54839574058113727</v>
      </c>
      <c r="O19795" s="88">
        <v>3.1520457772132783E-2</v>
      </c>
      <c r="P19795" s="89">
        <v>57.477575844645372</v>
      </c>
    </row>
    <row r="19796" spans="1:16">
      <c r="A19796" s="75" t="s">
        <v>22971</v>
      </c>
      <c r="B19796" s="85">
        <v>19792</v>
      </c>
      <c r="C19796" s="85">
        <v>13969</v>
      </c>
      <c r="D19796" s="85">
        <v>19792</v>
      </c>
      <c r="E19796" s="86" t="s">
        <v>22945</v>
      </c>
      <c r="F19796" s="85" t="s">
        <v>4641</v>
      </c>
      <c r="G19796" s="86" t="s">
        <v>22946</v>
      </c>
      <c r="H19796" s="85" t="s">
        <v>1</v>
      </c>
      <c r="I19796" s="85">
        <v>-1</v>
      </c>
      <c r="J19796" s="88">
        <v>0.93931814294576865</v>
      </c>
      <c r="K19796" s="146">
        <v>0.66566764971888148</v>
      </c>
      <c r="L19796" s="147">
        <v>3.3912767266920311E-9</v>
      </c>
      <c r="M19796" s="147">
        <v>3.0022283524750292E-3</v>
      </c>
      <c r="N19796" s="87">
        <v>0.34879092797170042</v>
      </c>
      <c r="O19796" s="88">
        <v>2.4356112851288102E-2</v>
      </c>
      <c r="P19796" s="89">
        <v>69.830121422379037</v>
      </c>
    </row>
    <row r="19797" spans="1:16">
      <c r="A19797" s="75" t="s">
        <v>22972</v>
      </c>
      <c r="B19797" s="85">
        <v>19793</v>
      </c>
      <c r="C19797" s="85">
        <v>13970</v>
      </c>
      <c r="D19797" s="85">
        <v>19793</v>
      </c>
      <c r="E19797" s="86" t="s">
        <v>22945</v>
      </c>
      <c r="F19797" s="85" t="s">
        <v>4383</v>
      </c>
      <c r="G19797" s="86" t="s">
        <v>22946</v>
      </c>
      <c r="H19797" s="85" t="s">
        <v>1</v>
      </c>
      <c r="I19797" s="85">
        <v>-1</v>
      </c>
      <c r="J19797" s="88">
        <v>1.5703672878695161</v>
      </c>
      <c r="K19797" s="146">
        <v>1.1117764443872782</v>
      </c>
      <c r="L19797" s="147">
        <v>5.6569521644735707E-9</v>
      </c>
      <c r="M19797" s="147">
        <v>3.1905555274731969E-3</v>
      </c>
      <c r="N19797" s="87">
        <v>0.41343101848514408</v>
      </c>
      <c r="O19797" s="88">
        <v>2.0235625553796391E-2</v>
      </c>
      <c r="P19797" s="89">
        <v>48.945591039448146</v>
      </c>
    </row>
    <row r="19798" spans="1:16">
      <c r="A19798" s="75" t="s">
        <v>22973</v>
      </c>
      <c r="B19798" s="85">
        <v>19794</v>
      </c>
      <c r="C19798" s="85">
        <v>13971</v>
      </c>
      <c r="D19798" s="85">
        <v>19794</v>
      </c>
      <c r="E19798" s="86" t="s">
        <v>22945</v>
      </c>
      <c r="F19798" s="85" t="s">
        <v>6286</v>
      </c>
      <c r="G19798" s="86" t="s">
        <v>22946</v>
      </c>
      <c r="H19798" s="85" t="s">
        <v>1</v>
      </c>
      <c r="I19798" s="85">
        <v>-1</v>
      </c>
      <c r="J19798" s="88">
        <v>2.378774645491696</v>
      </c>
      <c r="K19798" s="146">
        <v>1.6510718786882383</v>
      </c>
      <c r="L19798" s="147">
        <v>8.5203938675454936E-9</v>
      </c>
      <c r="M19798" s="147">
        <v>1.8741237906514459E-3</v>
      </c>
      <c r="N19798" s="87">
        <v>0.19971647833593559</v>
      </c>
      <c r="O19798" s="88">
        <v>1.190524153407637E-2</v>
      </c>
      <c r="P19798" s="89">
        <v>59.61071231213586</v>
      </c>
    </row>
    <row r="19799" spans="1:16">
      <c r="A19799" s="75" t="s">
        <v>22974</v>
      </c>
      <c r="B19799" s="85">
        <v>19795</v>
      </c>
      <c r="C19799" s="85">
        <v>13972</v>
      </c>
      <c r="D19799" s="85">
        <v>19795</v>
      </c>
      <c r="E19799" s="86" t="s">
        <v>22945</v>
      </c>
      <c r="F19799" s="85" t="s">
        <v>4711</v>
      </c>
      <c r="G19799" s="86" t="s">
        <v>22946</v>
      </c>
      <c r="H19799" s="85" t="s">
        <v>1</v>
      </c>
      <c r="I19799" s="85">
        <v>-1</v>
      </c>
      <c r="J19799" s="88">
        <v>2.292187216095118</v>
      </c>
      <c r="K19799" s="146">
        <v>1.630908092899519</v>
      </c>
      <c r="L19799" s="147">
        <v>8.2370036373866371E-9</v>
      </c>
      <c r="M19799" s="147">
        <v>1.836324667865565E-3</v>
      </c>
      <c r="N19799" s="87">
        <v>0.19579858818780541</v>
      </c>
      <c r="O19799" s="88">
        <v>1.165023915995666E-2</v>
      </c>
      <c r="P19799" s="89">
        <v>59.501139756850677</v>
      </c>
    </row>
    <row r="19800" spans="1:16">
      <c r="A19800" s="75" t="s">
        <v>22975</v>
      </c>
      <c r="B19800" s="85">
        <v>19796</v>
      </c>
      <c r="C19800" s="85">
        <v>13973</v>
      </c>
      <c r="D19800" s="85">
        <v>19796</v>
      </c>
      <c r="E19800" s="86" t="s">
        <v>22945</v>
      </c>
      <c r="F19800" s="85" t="s">
        <v>5075</v>
      </c>
      <c r="G19800" s="86" t="s">
        <v>22946</v>
      </c>
      <c r="H19800" s="85" t="s">
        <v>1</v>
      </c>
      <c r="I19800" s="85">
        <v>-1</v>
      </c>
      <c r="J19800" s="88">
        <v>2.7102055034873058</v>
      </c>
      <c r="K19800" s="146">
        <v>1.7884159313929822</v>
      </c>
      <c r="L19800" s="147">
        <v>9.6423652771883458E-9</v>
      </c>
      <c r="M19800" s="147">
        <v>2.0866758609010111E-3</v>
      </c>
      <c r="N19800" s="87">
        <v>0.22195029053899129</v>
      </c>
      <c r="O19800" s="88">
        <v>1.337005622434036E-2</v>
      </c>
      <c r="P19800" s="89">
        <v>60.238966986130457</v>
      </c>
    </row>
    <row r="19801" spans="1:16">
      <c r="A19801" s="75" t="s">
        <v>22976</v>
      </c>
      <c r="B19801" s="85">
        <v>19797</v>
      </c>
      <c r="C19801" s="85">
        <v>13974</v>
      </c>
      <c r="D19801" s="85">
        <v>19797</v>
      </c>
      <c r="E19801" s="86" t="s">
        <v>22945</v>
      </c>
      <c r="F19801" s="85" t="s">
        <v>2124</v>
      </c>
      <c r="G19801" s="86" t="s">
        <v>22946</v>
      </c>
      <c r="H19801" s="85" t="s">
        <v>1</v>
      </c>
      <c r="I19801" s="85">
        <v>-1</v>
      </c>
      <c r="J19801" s="88">
        <v>0.12531280253206509</v>
      </c>
      <c r="K19801" s="146">
        <v>0.15489867083038175</v>
      </c>
      <c r="L19801" s="147">
        <v>5.2079004118537607E-10</v>
      </c>
      <c r="M19801" s="147">
        <v>3.3716809368749242E-3</v>
      </c>
      <c r="N19801" s="87">
        <v>0.40143871974968731</v>
      </c>
      <c r="O19801" s="88">
        <v>2.9058099399974401E-2</v>
      </c>
      <c r="P19801" s="89">
        <v>72.384894556492355</v>
      </c>
    </row>
    <row r="19802" spans="1:16">
      <c r="A19802" s="75" t="s">
        <v>22977</v>
      </c>
      <c r="B19802" s="85">
        <v>19798</v>
      </c>
      <c r="C19802" s="85">
        <v>13975</v>
      </c>
      <c r="D19802" s="85">
        <v>19798</v>
      </c>
      <c r="E19802" s="86" t="s">
        <v>22945</v>
      </c>
      <c r="F19802" s="85" t="s">
        <v>4253</v>
      </c>
      <c r="G19802" s="86" t="s">
        <v>22946</v>
      </c>
      <c r="H19802" s="85" t="s">
        <v>1</v>
      </c>
      <c r="I19802" s="85">
        <v>-1</v>
      </c>
      <c r="J19802" s="88">
        <v>0.26364793304767292</v>
      </c>
      <c r="K19802" s="146">
        <v>0.24534538731088709</v>
      </c>
      <c r="L19802" s="147">
        <v>1.0181927015225701E-9</v>
      </c>
      <c r="M19802" s="147">
        <v>4.3313357963327059E-3</v>
      </c>
      <c r="N19802" s="87">
        <v>0.5023510058267443</v>
      </c>
      <c r="O19802" s="88">
        <v>3.4625292415893932E-2</v>
      </c>
      <c r="P19802" s="89">
        <v>68.926491664746138</v>
      </c>
    </row>
    <row r="19803" spans="1:16">
      <c r="A19803" s="75" t="s">
        <v>22978</v>
      </c>
      <c r="B19803" s="85">
        <v>19799</v>
      </c>
      <c r="C19803" s="85">
        <v>13976</v>
      </c>
      <c r="D19803" s="85">
        <v>19799</v>
      </c>
      <c r="E19803" s="86" t="s">
        <v>22945</v>
      </c>
      <c r="F19803" s="85" t="s">
        <v>240</v>
      </c>
      <c r="G19803" s="86" t="s">
        <v>22946</v>
      </c>
      <c r="H19803" s="85" t="s">
        <v>1</v>
      </c>
      <c r="I19803" s="85">
        <v>-1</v>
      </c>
      <c r="J19803" s="88">
        <v>2.3664612393691331</v>
      </c>
      <c r="K19803" s="146">
        <v>1.6441754706110103</v>
      </c>
      <c r="L19803" s="147">
        <v>8.4781679403811713E-9</v>
      </c>
      <c r="M19803" s="147">
        <v>2.086146196051328E-3</v>
      </c>
      <c r="N19803" s="87">
        <v>0.2241894721808172</v>
      </c>
      <c r="O19803" s="88">
        <v>1.355540641123465E-2</v>
      </c>
      <c r="P19803" s="89">
        <v>60.464063184473297</v>
      </c>
    </row>
    <row r="19804" spans="1:16">
      <c r="A19804" s="75" t="s">
        <v>22979</v>
      </c>
      <c r="B19804" s="85">
        <v>19800</v>
      </c>
      <c r="C19804" s="85">
        <v>13977</v>
      </c>
      <c r="D19804" s="85">
        <v>19800</v>
      </c>
      <c r="E19804" s="86" t="s">
        <v>22945</v>
      </c>
      <c r="F19804" s="85" t="s">
        <v>4389</v>
      </c>
      <c r="G19804" s="86" t="s">
        <v>22946</v>
      </c>
      <c r="H19804" s="85" t="s">
        <v>1</v>
      </c>
      <c r="I19804" s="85">
        <v>-1</v>
      </c>
      <c r="J19804" s="88">
        <v>1.3574663643362059</v>
      </c>
      <c r="K19804" s="146">
        <v>0.98661653844694142</v>
      </c>
      <c r="L19804" s="147">
        <v>4.9079899728768984E-9</v>
      </c>
      <c r="M19804" s="147">
        <v>2.959763148627149E-3</v>
      </c>
      <c r="N19804" s="87">
        <v>0.35792694126524771</v>
      </c>
      <c r="O19804" s="88">
        <v>2.0762911628163679E-2</v>
      </c>
      <c r="P19804" s="89">
        <v>58.008797981979733</v>
      </c>
    </row>
    <row r="19805" spans="1:16">
      <c r="A19805" s="75" t="s">
        <v>22980</v>
      </c>
      <c r="B19805" s="85">
        <v>19801</v>
      </c>
      <c r="C19805" s="85">
        <v>13978</v>
      </c>
      <c r="D19805" s="85">
        <v>19801</v>
      </c>
      <c r="E19805" s="86" t="s">
        <v>22945</v>
      </c>
      <c r="F19805" s="85" t="s">
        <v>3724</v>
      </c>
      <c r="G19805" s="86" t="s">
        <v>22946</v>
      </c>
      <c r="H19805" s="85" t="s">
        <v>1</v>
      </c>
      <c r="I19805" s="85">
        <v>-1</v>
      </c>
      <c r="J19805" s="88">
        <v>1.047483211285213</v>
      </c>
      <c r="K19805" s="146">
        <v>0.7538512178233101</v>
      </c>
      <c r="L19805" s="147">
        <v>3.7962575382741423E-9</v>
      </c>
      <c r="M19805" s="147">
        <v>4.007293440614605E-3</v>
      </c>
      <c r="N19805" s="87">
        <v>0.5060453126518728</v>
      </c>
      <c r="O19805" s="88">
        <v>2.7736177582900541E-2</v>
      </c>
      <c r="P19805" s="89">
        <v>54.809671959122127</v>
      </c>
    </row>
    <row r="19806" spans="1:16">
      <c r="A19806" s="75" t="s">
        <v>22981</v>
      </c>
      <c r="B19806" s="85">
        <v>19802</v>
      </c>
      <c r="C19806" s="85">
        <v>13979</v>
      </c>
      <c r="D19806" s="85">
        <v>19802</v>
      </c>
      <c r="E19806" s="86" t="s">
        <v>22945</v>
      </c>
      <c r="F19806" s="85" t="s">
        <v>4646</v>
      </c>
      <c r="G19806" s="86" t="s">
        <v>22946</v>
      </c>
      <c r="H19806" s="85" t="s">
        <v>1</v>
      </c>
      <c r="I19806" s="85">
        <v>-1</v>
      </c>
      <c r="J19806" s="88">
        <v>1.909031742309937</v>
      </c>
      <c r="K19806" s="146">
        <v>1.4326458765649601</v>
      </c>
      <c r="L19806" s="147">
        <v>6.91252678423384E-9</v>
      </c>
      <c r="M19806" s="147">
        <v>1.605752821743682E-3</v>
      </c>
      <c r="N19806" s="87">
        <v>0.17330503352124149</v>
      </c>
      <c r="O19806" s="88">
        <v>1.022158966806903E-2</v>
      </c>
      <c r="P19806" s="89">
        <v>58.980339234152709</v>
      </c>
    </row>
    <row r="19807" spans="1:16">
      <c r="A19807" s="75" t="s">
        <v>22982</v>
      </c>
      <c r="B19807" s="85">
        <v>19803</v>
      </c>
      <c r="C19807" s="85">
        <v>13980</v>
      </c>
      <c r="D19807" s="85">
        <v>19803</v>
      </c>
      <c r="E19807" s="86" t="s">
        <v>22945</v>
      </c>
      <c r="F19807" s="85" t="s">
        <v>4648</v>
      </c>
      <c r="G19807" s="86" t="s">
        <v>22946</v>
      </c>
      <c r="H19807" s="85" t="s">
        <v>1</v>
      </c>
      <c r="I19807" s="85">
        <v>-1</v>
      </c>
      <c r="J19807" s="88">
        <v>2.239828402278909</v>
      </c>
      <c r="K19807" s="146">
        <v>1.6037995487999819</v>
      </c>
      <c r="L19807" s="147">
        <v>8.0559837290715845E-9</v>
      </c>
      <c r="M19807" s="147">
        <v>1.799640995747441E-3</v>
      </c>
      <c r="N19807" s="87">
        <v>0.19199631484248689</v>
      </c>
      <c r="O19807" s="88">
        <v>1.1402761897080629E-2</v>
      </c>
      <c r="P19807" s="89">
        <v>59.390524794371267</v>
      </c>
    </row>
    <row r="19808" spans="1:16">
      <c r="A19808" s="75" t="s">
        <v>22983</v>
      </c>
      <c r="B19808" s="85">
        <v>19804</v>
      </c>
      <c r="C19808" s="85">
        <v>13981</v>
      </c>
      <c r="D19808" s="85">
        <v>19804</v>
      </c>
      <c r="E19808" s="86" t="s">
        <v>22945</v>
      </c>
      <c r="F19808" s="85" t="s">
        <v>38</v>
      </c>
      <c r="G19808" s="86" t="s">
        <v>22946</v>
      </c>
      <c r="H19808" s="85" t="s">
        <v>1</v>
      </c>
      <c r="I19808" s="85">
        <v>-1</v>
      </c>
      <c r="J19808" s="88">
        <v>1.995558608354129</v>
      </c>
      <c r="K19808" s="146">
        <v>1.6300759585402103</v>
      </c>
      <c r="L19808" s="147">
        <v>7.191412377634988E-9</v>
      </c>
      <c r="M19808" s="147">
        <v>1.0754260656445579E-3</v>
      </c>
      <c r="N19808" s="87">
        <v>0.12059632091653361</v>
      </c>
      <c r="O19808" s="88">
        <v>8.1410452202498318E-3</v>
      </c>
      <c r="P19808" s="89">
        <v>67.506580286842762</v>
      </c>
    </row>
    <row r="19809" spans="1:16">
      <c r="A19809" s="75" t="s">
        <v>22984</v>
      </c>
      <c r="B19809" s="85">
        <v>19805</v>
      </c>
      <c r="C19809" s="85">
        <v>13982</v>
      </c>
      <c r="D19809" s="85">
        <v>19805</v>
      </c>
      <c r="E19809" s="86" t="s">
        <v>22945</v>
      </c>
      <c r="F19809" s="85" t="s">
        <v>1039</v>
      </c>
      <c r="G19809" s="86" t="s">
        <v>22946</v>
      </c>
      <c r="H19809" s="85" t="s">
        <v>1</v>
      </c>
      <c r="I19809" s="85">
        <v>-1</v>
      </c>
      <c r="J19809" s="88">
        <v>6.1071928326224767E-2</v>
      </c>
      <c r="K19809" s="146">
        <v>0.1148997867954918</v>
      </c>
      <c r="L19809" s="147">
        <v>2.9499761520850218E-10</v>
      </c>
      <c r="M19809" s="147">
        <v>3.4717026920722972E-3</v>
      </c>
      <c r="N19809" s="87">
        <v>0.41411903267345668</v>
      </c>
      <c r="O19809" s="88">
        <v>2.982780628602779E-2</v>
      </c>
      <c r="P19809" s="89">
        <v>72.0271321350926</v>
      </c>
    </row>
    <row r="19810" spans="1:16">
      <c r="A19810" s="75" t="s">
        <v>22985</v>
      </c>
      <c r="B19810" s="85">
        <v>19806</v>
      </c>
      <c r="C19810" s="85">
        <v>13983</v>
      </c>
      <c r="D19810" s="85">
        <v>19806</v>
      </c>
      <c r="E19810" s="86" t="s">
        <v>22945</v>
      </c>
      <c r="F19810" s="85" t="s">
        <v>4653</v>
      </c>
      <c r="G19810" s="86" t="s">
        <v>22946</v>
      </c>
      <c r="H19810" s="85" t="s">
        <v>1</v>
      </c>
      <c r="I19810" s="85">
        <v>-1</v>
      </c>
      <c r="J19810" s="88">
        <v>0.5283957967617422</v>
      </c>
      <c r="K19810" s="146">
        <v>0.42329216567226507</v>
      </c>
      <c r="L19810" s="147">
        <v>1.956107668792468E-9</v>
      </c>
      <c r="M19810" s="147">
        <v>3.52460553726017E-3</v>
      </c>
      <c r="N19810" s="87">
        <v>0.43106763112483698</v>
      </c>
      <c r="O19810" s="88">
        <v>2.764102633742177E-2</v>
      </c>
      <c r="P19810" s="89">
        <v>64.122249831876019</v>
      </c>
    </row>
    <row r="19811" spans="1:16">
      <c r="A19811" s="75" t="s">
        <v>22986</v>
      </c>
      <c r="B19811" s="85">
        <v>19807</v>
      </c>
      <c r="C19811" s="85">
        <v>13984</v>
      </c>
      <c r="D19811" s="85">
        <v>19807</v>
      </c>
      <c r="E19811" s="86" t="s">
        <v>22945</v>
      </c>
      <c r="F19811" s="85" t="s">
        <v>4655</v>
      </c>
      <c r="G19811" s="86" t="s">
        <v>22946</v>
      </c>
      <c r="H19811" s="85" t="s">
        <v>1</v>
      </c>
      <c r="I19811" s="85">
        <v>-1</v>
      </c>
      <c r="J19811" s="88">
        <v>2.3501941636533981</v>
      </c>
      <c r="K19811" s="146">
        <v>1.561700187466897</v>
      </c>
      <c r="L19811" s="147">
        <v>8.3727032783121677E-9</v>
      </c>
      <c r="M19811" s="147">
        <v>2.20091804736756E-3</v>
      </c>
      <c r="N19811" s="87">
        <v>0.2399349986003789</v>
      </c>
      <c r="O19811" s="88">
        <v>1.5139530837169129E-2</v>
      </c>
      <c r="P19811" s="89">
        <v>63.098468024602809</v>
      </c>
    </row>
    <row r="19812" spans="1:16">
      <c r="A19812" s="75" t="s">
        <v>22987</v>
      </c>
      <c r="B19812" s="85">
        <v>19808</v>
      </c>
      <c r="C19812" s="85">
        <v>13985</v>
      </c>
      <c r="D19812" s="85">
        <v>19808</v>
      </c>
      <c r="E19812" s="86" t="s">
        <v>22945</v>
      </c>
      <c r="F19812" s="85" t="s">
        <v>6375</v>
      </c>
      <c r="G19812" s="86" t="s">
        <v>22946</v>
      </c>
      <c r="H19812" s="85" t="s">
        <v>1</v>
      </c>
      <c r="I19812" s="85">
        <v>-1</v>
      </c>
      <c r="J19812" s="88">
        <v>1.6815310619801911</v>
      </c>
      <c r="K19812" s="146">
        <v>1.4010373029531455</v>
      </c>
      <c r="L19812" s="147">
        <v>6.184575866213286E-9</v>
      </c>
      <c r="M19812" s="147">
        <v>1.4928003840176879E-3</v>
      </c>
      <c r="N19812" s="87">
        <v>0.16019219562865561</v>
      </c>
      <c r="O19812" s="88">
        <v>9.3327380833237283E-3</v>
      </c>
      <c r="P19812" s="89">
        <v>58.259630231663188</v>
      </c>
    </row>
    <row r="19813" spans="1:16">
      <c r="A19813" s="75" t="s">
        <v>22988</v>
      </c>
      <c r="B19813" s="85">
        <v>19809</v>
      </c>
      <c r="C19813" s="85">
        <v>13986</v>
      </c>
      <c r="D19813" s="85">
        <v>19809</v>
      </c>
      <c r="E19813" s="86" t="s">
        <v>22945</v>
      </c>
      <c r="F19813" s="85" t="s">
        <v>243</v>
      </c>
      <c r="G19813" s="86" t="s">
        <v>22946</v>
      </c>
      <c r="H19813" s="85" t="s">
        <v>1</v>
      </c>
      <c r="I19813" s="85">
        <v>-1</v>
      </c>
      <c r="J19813" s="88">
        <v>2.647578845815608</v>
      </c>
      <c r="K19813" s="146">
        <v>1.7783520431734487</v>
      </c>
      <c r="L19813" s="147">
        <v>9.4494942570594244E-9</v>
      </c>
      <c r="M19813" s="147">
        <v>1.84286647398678E-3</v>
      </c>
      <c r="N19813" s="87">
        <v>0.2191730458434919</v>
      </c>
      <c r="O19813" s="88">
        <v>1.359974627733208E-2</v>
      </c>
      <c r="P19813" s="89">
        <v>62.050268202429649</v>
      </c>
    </row>
    <row r="19814" spans="1:16">
      <c r="A19814" s="75" t="s">
        <v>24191</v>
      </c>
      <c r="B19814" s="85">
        <v>19810</v>
      </c>
      <c r="C19814" s="85">
        <v>14751</v>
      </c>
      <c r="D19814" s="85">
        <v>19810</v>
      </c>
      <c r="E19814" s="86" t="s">
        <v>24192</v>
      </c>
      <c r="F19814" s="85" t="s">
        <v>31</v>
      </c>
      <c r="G19814" s="86" t="s">
        <v>22946</v>
      </c>
      <c r="H19814" s="85" t="s">
        <v>1</v>
      </c>
      <c r="I19814" s="85">
        <v>-1</v>
      </c>
      <c r="J19814" s="88">
        <v>0.80428210923596866</v>
      </c>
      <c r="K19814" s="146">
        <v>0.59995573020291393</v>
      </c>
      <c r="L19814" s="147">
        <v>2.932492470058696E-9</v>
      </c>
      <c r="M19814" s="147">
        <v>3.5627453847307008E-3</v>
      </c>
      <c r="N19814" s="87">
        <v>0.43140265271665168</v>
      </c>
      <c r="O19814" s="88">
        <v>2.7032615462478649E-2</v>
      </c>
      <c r="P19814" s="89">
        <v>62.662144732415129</v>
      </c>
    </row>
    <row r="19815" spans="1:16">
      <c r="A19815" s="75" t="s">
        <v>24193</v>
      </c>
      <c r="B19815" s="85">
        <v>19811</v>
      </c>
      <c r="C19815" s="85">
        <v>14752</v>
      </c>
      <c r="D19815" s="85">
        <v>19811</v>
      </c>
      <c r="E19815" s="86" t="s">
        <v>24192</v>
      </c>
      <c r="F19815" s="85" t="s">
        <v>11</v>
      </c>
      <c r="G19815" s="86" t="s">
        <v>22946</v>
      </c>
      <c r="H19815" s="85" t="s">
        <v>1</v>
      </c>
      <c r="I19815" s="85">
        <v>-1</v>
      </c>
      <c r="J19815" s="88">
        <v>0.79098366340922766</v>
      </c>
      <c r="K19815" s="146">
        <v>0.59128112785801523</v>
      </c>
      <c r="L19815" s="147">
        <v>2.8851606297033549E-9</v>
      </c>
      <c r="M19815" s="147">
        <v>3.5389489456251391E-3</v>
      </c>
      <c r="N19815" s="87">
        <v>0.4284672271520486</v>
      </c>
      <c r="O19815" s="88">
        <v>2.690600866597977E-2</v>
      </c>
      <c r="P19815" s="89">
        <v>62.795954885090268</v>
      </c>
    </row>
    <row r="19816" spans="1:16">
      <c r="A19816" s="75" t="s">
        <v>31415</v>
      </c>
      <c r="B19816" s="85">
        <v>19812</v>
      </c>
      <c r="C19816" s="85">
        <v>20182</v>
      </c>
      <c r="D19816" s="85">
        <v>19812</v>
      </c>
      <c r="E19816" s="86" t="s">
        <v>31416</v>
      </c>
      <c r="F19816" s="85" t="s">
        <v>32</v>
      </c>
      <c r="G19816" s="86" t="s">
        <v>22946</v>
      </c>
      <c r="H19816" s="85" t="s">
        <v>1</v>
      </c>
      <c r="I19816" s="85">
        <v>-1</v>
      </c>
      <c r="J19816" s="88">
        <v>5.6607780784623642E-3</v>
      </c>
      <c r="K19816" s="146">
        <v>6.7425636997321828E-3</v>
      </c>
      <c r="L19816" s="147">
        <v>3.4762451217051893E-11</v>
      </c>
      <c r="M19816" s="147">
        <v>1.461453947998472E-3</v>
      </c>
      <c r="N19816" s="87">
        <v>0.15415624564912081</v>
      </c>
      <c r="O19816" s="88">
        <v>4.2610832732488408E-3</v>
      </c>
      <c r="P19816" s="89">
        <v>27.641327507077509</v>
      </c>
    </row>
    <row r="19817" spans="1:16">
      <c r="A19817" s="75" t="s">
        <v>31417</v>
      </c>
      <c r="B19817" s="85">
        <v>19813</v>
      </c>
      <c r="C19817" s="85">
        <v>20183</v>
      </c>
      <c r="D19817" s="85">
        <v>19813</v>
      </c>
      <c r="E19817" s="86" t="s">
        <v>31416</v>
      </c>
      <c r="F19817" s="85" t="s">
        <v>38</v>
      </c>
      <c r="G19817" s="86" t="s">
        <v>22946</v>
      </c>
      <c r="H19817" s="85" t="s">
        <v>1</v>
      </c>
      <c r="I19817" s="85">
        <v>-1</v>
      </c>
      <c r="J19817" s="88">
        <v>6.0825285149338467E-3</v>
      </c>
      <c r="K19817" s="146">
        <v>7.8744598638829967E-3</v>
      </c>
      <c r="L19817" s="147">
        <v>3.7528856088561547E-11</v>
      </c>
      <c r="M19817" s="147">
        <v>1.519698218444897E-3</v>
      </c>
      <c r="N19817" s="87">
        <v>0.16223382116041829</v>
      </c>
      <c r="O19817" s="88">
        <v>5.1228466472753647E-3</v>
      </c>
      <c r="P19817" s="89">
        <v>31.576933900914824</v>
      </c>
    </row>
    <row r="19818" spans="1:16">
      <c r="A19818" s="75" t="s">
        <v>31418</v>
      </c>
      <c r="B19818" s="85">
        <v>19814</v>
      </c>
      <c r="C19818" s="85">
        <v>20184</v>
      </c>
      <c r="D19818" s="85">
        <v>19814</v>
      </c>
      <c r="E19818" s="86" t="s">
        <v>31419</v>
      </c>
      <c r="F19818" s="85" t="s">
        <v>32</v>
      </c>
      <c r="G19818" s="86" t="s">
        <v>22946</v>
      </c>
      <c r="H19818" s="85" t="s">
        <v>1</v>
      </c>
      <c r="I19818" s="85">
        <v>-1</v>
      </c>
      <c r="J19818" s="88">
        <v>2.305286508608835E-2</v>
      </c>
      <c r="K19818" s="146">
        <v>8.077211527407939E-2</v>
      </c>
      <c r="L19818" s="147">
        <v>1.875548053294538E-10</v>
      </c>
      <c r="M19818" s="147">
        <v>1.7519097335110759E-3</v>
      </c>
      <c r="N19818" s="87">
        <v>0.2476881318559119</v>
      </c>
      <c r="O19818" s="88">
        <v>1.7807616583305631E-2</v>
      </c>
      <c r="P19818" s="89">
        <v>71.895316299066323</v>
      </c>
    </row>
    <row r="19819" spans="1:16">
      <c r="A19819" s="75" t="s">
        <v>31422</v>
      </c>
      <c r="B19819" s="85">
        <v>19815</v>
      </c>
      <c r="C19819" s="85">
        <v>20187</v>
      </c>
      <c r="D19819" s="85">
        <v>19815</v>
      </c>
      <c r="E19819" s="86" t="s">
        <v>31419</v>
      </c>
      <c r="F19819" s="85" t="s">
        <v>38</v>
      </c>
      <c r="G19819" s="86" t="s">
        <v>22946</v>
      </c>
      <c r="H19819" s="85" t="s">
        <v>1</v>
      </c>
      <c r="I19819" s="85">
        <v>-1</v>
      </c>
      <c r="J19819" s="88">
        <v>3.2775907961287418E-2</v>
      </c>
      <c r="K19819" s="146">
        <v>9.2164712979302621E-2</v>
      </c>
      <c r="L19819" s="147">
        <v>1.8112021175188331E-10</v>
      </c>
      <c r="M19819" s="147">
        <v>1.940337619621268E-3</v>
      </c>
      <c r="N19819" s="87">
        <v>0.24896035254712801</v>
      </c>
      <c r="O19819" s="88">
        <v>2.0378877526380419E-2</v>
      </c>
      <c r="P19819" s="89">
        <v>81.855915280818508</v>
      </c>
    </row>
    <row r="19820" spans="1:16">
      <c r="A19820" s="75" t="s">
        <v>31426</v>
      </c>
      <c r="B19820" s="85">
        <v>19816</v>
      </c>
      <c r="C19820" s="85">
        <v>20190</v>
      </c>
      <c r="D19820" s="85">
        <v>19816</v>
      </c>
      <c r="E19820" s="86" t="s">
        <v>31424</v>
      </c>
      <c r="F19820" s="85" t="s">
        <v>32</v>
      </c>
      <c r="G19820" s="86" t="s">
        <v>22946</v>
      </c>
      <c r="H19820" s="85" t="s">
        <v>1</v>
      </c>
      <c r="I19820" s="85">
        <v>-1</v>
      </c>
      <c r="J19820" s="88">
        <v>2.8568367812594201E-2</v>
      </c>
      <c r="K19820" s="146">
        <v>9.1923504388779748E-2</v>
      </c>
      <c r="L19820" s="147">
        <v>1.663400382457437E-10</v>
      </c>
      <c r="M19820" s="147">
        <v>1.6178491440042391E-3</v>
      </c>
      <c r="N19820" s="87">
        <v>0.20126105602397171</v>
      </c>
      <c r="O19820" s="88">
        <v>1.6201017122955678E-2</v>
      </c>
      <c r="P19820" s="89">
        <v>80.49752616336275</v>
      </c>
    </row>
    <row r="19821" spans="1:16">
      <c r="A19821" s="75" t="s">
        <v>31427</v>
      </c>
      <c r="B19821" s="85">
        <v>19817</v>
      </c>
      <c r="C19821" s="85">
        <v>20191</v>
      </c>
      <c r="D19821" s="85">
        <v>19817</v>
      </c>
      <c r="E19821" s="86" t="s">
        <v>31428</v>
      </c>
      <c r="F19821" s="85" t="s">
        <v>55</v>
      </c>
      <c r="G19821" s="86" t="s">
        <v>22946</v>
      </c>
      <c r="H19821" s="85" t="s">
        <v>1</v>
      </c>
      <c r="I19821" s="85">
        <v>-1</v>
      </c>
      <c r="J19821" s="88">
        <v>0.19103624999999999</v>
      </c>
      <c r="K19821" s="146">
        <v>1.6372745172394838</v>
      </c>
      <c r="L19821" s="147">
        <v>1.7040900536062931E-9</v>
      </c>
      <c r="M19821" s="147">
        <v>7.650315E-12</v>
      </c>
      <c r="N19821" s="87">
        <v>0</v>
      </c>
      <c r="O19821" s="88">
        <v>0</v>
      </c>
      <c r="P19821" s="89" t="e">
        <v>#DIV/0!</v>
      </c>
    </row>
    <row r="19822" spans="1:16">
      <c r="A19822" s="75" t="s">
        <v>31429</v>
      </c>
      <c r="B19822" s="85">
        <v>19818</v>
      </c>
      <c r="C19822" s="85">
        <v>20192</v>
      </c>
      <c r="D19822" s="85">
        <v>19818</v>
      </c>
      <c r="E19822" s="86" t="s">
        <v>31430</v>
      </c>
      <c r="F19822" s="85" t="s">
        <v>55</v>
      </c>
      <c r="G19822" s="86" t="s">
        <v>22946</v>
      </c>
      <c r="H19822" s="85" t="s">
        <v>1</v>
      </c>
      <c r="I19822" s="85">
        <v>-1</v>
      </c>
      <c r="J19822" s="88">
        <v>1.9372769999999999</v>
      </c>
      <c r="K19822" s="146">
        <v>1.281935875581206</v>
      </c>
      <c r="L19822" s="147">
        <v>6.8881087707002942E-9</v>
      </c>
      <c r="M19822" s="147">
        <v>0</v>
      </c>
      <c r="N19822" s="87">
        <v>0</v>
      </c>
      <c r="O19822" s="88">
        <v>0</v>
      </c>
      <c r="P19822" s="89" t="e">
        <v>#DIV/0!</v>
      </c>
    </row>
    <row r="19823" spans="1:16">
      <c r="A19823" s="75" t="s">
        <v>31431</v>
      </c>
      <c r="B19823" s="85">
        <v>19819</v>
      </c>
      <c r="C19823" s="85">
        <v>20193</v>
      </c>
      <c r="D19823" s="85">
        <v>19819</v>
      </c>
      <c r="E19823" s="86" t="s">
        <v>31432</v>
      </c>
      <c r="F19823" s="85" t="s">
        <v>55</v>
      </c>
      <c r="G19823" s="86" t="s">
        <v>22946</v>
      </c>
      <c r="H19823" s="85" t="s">
        <v>1</v>
      </c>
      <c r="I19823" s="85">
        <v>-1</v>
      </c>
      <c r="J19823" s="88">
        <v>1.9371959999999999</v>
      </c>
      <c r="K19823" s="146">
        <v>5.4221037613794696</v>
      </c>
      <c r="L19823" s="147">
        <v>7.1289834113941186E-9</v>
      </c>
      <c r="M19823" s="147">
        <v>0</v>
      </c>
      <c r="N19823" s="87">
        <v>0</v>
      </c>
      <c r="O19823" s="88">
        <v>0</v>
      </c>
      <c r="P19823" s="89" t="e">
        <v>#DIV/0!</v>
      </c>
    </row>
    <row r="19824" spans="1:16">
      <c r="A19824" s="75" t="s">
        <v>31433</v>
      </c>
      <c r="B19824" s="85">
        <v>19820</v>
      </c>
      <c r="C19824" s="85">
        <v>20194</v>
      </c>
      <c r="D19824" s="85">
        <v>19820</v>
      </c>
      <c r="E19824" s="86" t="s">
        <v>31434</v>
      </c>
      <c r="F19824" s="85" t="s">
        <v>55</v>
      </c>
      <c r="G19824" s="86" t="s">
        <v>22946</v>
      </c>
      <c r="H19824" s="85" t="s">
        <v>1</v>
      </c>
      <c r="I19824" s="85">
        <v>-1</v>
      </c>
      <c r="J19824" s="88">
        <v>1.9372769999999999</v>
      </c>
      <c r="K19824" s="146">
        <v>1.2813806461484425</v>
      </c>
      <c r="L19824" s="147">
        <v>6.8880965135736123E-9</v>
      </c>
      <c r="M19824" s="147">
        <v>0</v>
      </c>
      <c r="N19824" s="87">
        <v>0</v>
      </c>
      <c r="O19824" s="88">
        <v>0</v>
      </c>
      <c r="P19824" s="89" t="e">
        <v>#DIV/0!</v>
      </c>
    </row>
    <row r="19825" spans="1:16">
      <c r="A19825" s="75" t="s">
        <v>31435</v>
      </c>
      <c r="B19825" s="85">
        <v>19821</v>
      </c>
      <c r="C19825" s="85">
        <v>20195</v>
      </c>
      <c r="D19825" s="85">
        <v>19821</v>
      </c>
      <c r="E19825" s="86" t="s">
        <v>31436</v>
      </c>
      <c r="F19825" s="85" t="s">
        <v>55</v>
      </c>
      <c r="G19825" s="86" t="s">
        <v>22946</v>
      </c>
      <c r="H19825" s="85" t="s">
        <v>1</v>
      </c>
      <c r="I19825" s="85">
        <v>-1</v>
      </c>
      <c r="J19825" s="88">
        <v>1.9372769999999999</v>
      </c>
      <c r="K19825" s="146">
        <v>1.2811856979889558</v>
      </c>
      <c r="L19825" s="147">
        <v>6.8880914222240621E-9</v>
      </c>
      <c r="M19825" s="147">
        <v>0</v>
      </c>
      <c r="N19825" s="87">
        <v>0</v>
      </c>
      <c r="O19825" s="88">
        <v>0</v>
      </c>
      <c r="P19825" s="89" t="e">
        <v>#DIV/0!</v>
      </c>
    </row>
    <row r="19826" spans="1:16">
      <c r="A19826" s="75" t="s">
        <v>31437</v>
      </c>
      <c r="B19826" s="85">
        <v>19822</v>
      </c>
      <c r="C19826" s="85">
        <v>20196</v>
      </c>
      <c r="D19826" s="85">
        <v>19822</v>
      </c>
      <c r="E19826" s="86" t="s">
        <v>31438</v>
      </c>
      <c r="F19826" s="85" t="s">
        <v>55</v>
      </c>
      <c r="G19826" s="86" t="s">
        <v>22946</v>
      </c>
      <c r="H19826" s="85" t="s">
        <v>1</v>
      </c>
      <c r="I19826" s="85">
        <v>-1</v>
      </c>
      <c r="J19826" s="88">
        <v>1.9372769999999999</v>
      </c>
      <c r="K19826" s="146">
        <v>1.2812692825528946</v>
      </c>
      <c r="L19826" s="147">
        <v>6.8880936622380613E-9</v>
      </c>
      <c r="M19826" s="147">
        <v>0</v>
      </c>
      <c r="N19826" s="87">
        <v>0</v>
      </c>
      <c r="O19826" s="88">
        <v>0</v>
      </c>
      <c r="P19826" s="89" t="e">
        <v>#DIV/0!</v>
      </c>
    </row>
    <row r="19827" spans="1:16">
      <c r="A19827" s="75" t="s">
        <v>31439</v>
      </c>
      <c r="B19827" s="85">
        <v>19823</v>
      </c>
      <c r="C19827" s="85">
        <v>20197</v>
      </c>
      <c r="D19827" s="85">
        <v>19823</v>
      </c>
      <c r="E19827" s="86" t="s">
        <v>31440</v>
      </c>
      <c r="F19827" s="85" t="s">
        <v>32</v>
      </c>
      <c r="G19827" s="86" t="s">
        <v>22946</v>
      </c>
      <c r="H19827" s="85" t="s">
        <v>1</v>
      </c>
      <c r="I19827" s="85">
        <v>-1</v>
      </c>
      <c r="J19827" s="88">
        <v>1.4706103198007949</v>
      </c>
      <c r="K19827" s="146">
        <v>0.99334585380562201</v>
      </c>
      <c r="L19827" s="147">
        <v>5.2615611304809042E-9</v>
      </c>
      <c r="M19827" s="147">
        <v>2.3317124822242242E-3</v>
      </c>
      <c r="N19827" s="87">
        <v>0.29119156853918982</v>
      </c>
      <c r="O19827" s="88">
        <v>8.3494323998805752E-3</v>
      </c>
      <c r="P19827" s="89">
        <v>28.673331586374118</v>
      </c>
    </row>
    <row r="19828" spans="1:16">
      <c r="A19828" s="75" t="s">
        <v>31441</v>
      </c>
      <c r="B19828" s="85">
        <v>19824</v>
      </c>
      <c r="C19828" s="85">
        <v>20198</v>
      </c>
      <c r="D19828" s="85">
        <v>19824</v>
      </c>
      <c r="E19828" s="86" t="s">
        <v>31440</v>
      </c>
      <c r="F19828" s="85" t="s">
        <v>38</v>
      </c>
      <c r="G19828" s="86" t="s">
        <v>22946</v>
      </c>
      <c r="H19828" s="85" t="s">
        <v>1</v>
      </c>
      <c r="I19828" s="85">
        <v>-1</v>
      </c>
      <c r="J19828" s="88">
        <v>1.4813301827838561</v>
      </c>
      <c r="K19828" s="146">
        <v>1.008362091844913</v>
      </c>
      <c r="L19828" s="147">
        <v>5.3090065111194087E-9</v>
      </c>
      <c r="M19828" s="147">
        <v>2.900575485994043E-3</v>
      </c>
      <c r="N19828" s="87">
        <v>0.40330395679510272</v>
      </c>
      <c r="O19828" s="88">
        <v>1.8511419196777588E-2</v>
      </c>
      <c r="P19828" s="89">
        <v>45.899423709800736</v>
      </c>
    </row>
    <row r="19829" spans="1:16">
      <c r="A19829" s="75" t="s">
        <v>31442</v>
      </c>
      <c r="B19829" s="85">
        <v>19825</v>
      </c>
      <c r="C19829" s="85">
        <v>20199</v>
      </c>
      <c r="D19829" s="85">
        <v>19825</v>
      </c>
      <c r="E19829" s="86" t="s">
        <v>31443</v>
      </c>
      <c r="F19829" s="85" t="s">
        <v>55</v>
      </c>
      <c r="G19829" s="86" t="s">
        <v>22946</v>
      </c>
      <c r="H19829" s="85" t="s">
        <v>1</v>
      </c>
      <c r="I19829" s="85">
        <v>-1</v>
      </c>
      <c r="J19829" s="88">
        <v>2.7501765305289441</v>
      </c>
      <c r="K19829" s="146">
        <v>1.7870878998220501</v>
      </c>
      <c r="L19829" s="147">
        <v>9.755638959792948E-9</v>
      </c>
      <c r="M19829" s="147">
        <v>6.5140257827795496E-4</v>
      </c>
      <c r="N19829" s="87">
        <v>6.7518067726045947E-2</v>
      </c>
      <c r="O19829" s="88">
        <v>4.3945253478670102E-3</v>
      </c>
      <c r="P19829" s="89">
        <v>65.086657481042906</v>
      </c>
    </row>
    <row r="19830" spans="1:16">
      <c r="A19830" s="75" t="s">
        <v>31444</v>
      </c>
      <c r="B19830" s="85">
        <v>19826</v>
      </c>
      <c r="C19830" s="85">
        <v>20200</v>
      </c>
      <c r="D19830" s="85">
        <v>19826</v>
      </c>
      <c r="E19830" s="86" t="s">
        <v>31445</v>
      </c>
      <c r="F19830" s="85" t="s">
        <v>55</v>
      </c>
      <c r="G19830" s="86" t="s">
        <v>22946</v>
      </c>
      <c r="H19830" s="85" t="s">
        <v>1</v>
      </c>
      <c r="I19830" s="85">
        <v>-1</v>
      </c>
      <c r="J19830" s="88">
        <v>2.7501765305289441</v>
      </c>
      <c r="K19830" s="146">
        <v>5.9263608443770321</v>
      </c>
      <c r="L19830" s="147">
        <v>9.996837124003545E-9</v>
      </c>
      <c r="M19830" s="147">
        <v>6.5140257827795496E-4</v>
      </c>
      <c r="N19830" s="87">
        <v>6.7518067726045947E-2</v>
      </c>
      <c r="O19830" s="88">
        <v>4.3945253478670102E-3</v>
      </c>
      <c r="P19830" s="89">
        <v>65.086657481042906</v>
      </c>
    </row>
    <row r="19831" spans="1:16">
      <c r="A19831" s="75" t="s">
        <v>31446</v>
      </c>
      <c r="B19831" s="85">
        <v>19827</v>
      </c>
      <c r="C19831" s="85">
        <v>20201</v>
      </c>
      <c r="D19831" s="85">
        <v>19827</v>
      </c>
      <c r="E19831" s="86" t="s">
        <v>31447</v>
      </c>
      <c r="F19831" s="85" t="s">
        <v>55</v>
      </c>
      <c r="G19831" s="86" t="s">
        <v>22946</v>
      </c>
      <c r="H19831" s="85" t="s">
        <v>1</v>
      </c>
      <c r="I19831" s="85">
        <v>-1</v>
      </c>
      <c r="J19831" s="88">
        <v>2.7501765305289441</v>
      </c>
      <c r="K19831" s="146">
        <v>1.7859044609044437</v>
      </c>
      <c r="L19831" s="147">
        <v>9.7556187246712448E-9</v>
      </c>
      <c r="M19831" s="147">
        <v>6.5140257827795496E-4</v>
      </c>
      <c r="N19831" s="87">
        <v>6.7518067726045947E-2</v>
      </c>
      <c r="O19831" s="88">
        <v>4.3945253478670102E-3</v>
      </c>
      <c r="P19831" s="89">
        <v>65.086657481042906</v>
      </c>
    </row>
    <row r="19832" spans="1:16">
      <c r="A19832" s="75" t="s">
        <v>31448</v>
      </c>
      <c r="B19832" s="85">
        <v>19828</v>
      </c>
      <c r="C19832" s="85">
        <v>20202</v>
      </c>
      <c r="D19832" s="85">
        <v>19828</v>
      </c>
      <c r="E19832" s="86" t="s">
        <v>31449</v>
      </c>
      <c r="F19832" s="85" t="s">
        <v>55</v>
      </c>
      <c r="G19832" s="86" t="s">
        <v>22946</v>
      </c>
      <c r="H19832" s="85" t="s">
        <v>1</v>
      </c>
      <c r="I19832" s="85">
        <v>-1</v>
      </c>
      <c r="J19832" s="88">
        <v>2.7501765305289441</v>
      </c>
      <c r="K19832" s="146">
        <v>1.785487436626092</v>
      </c>
      <c r="L19832" s="147">
        <v>9.755608803960755E-9</v>
      </c>
      <c r="M19832" s="147">
        <v>6.5140257827795496E-4</v>
      </c>
      <c r="N19832" s="87">
        <v>6.7518067726045947E-2</v>
      </c>
      <c r="O19832" s="88">
        <v>4.3945253478670102E-3</v>
      </c>
      <c r="P19832" s="89">
        <v>65.086657481042906</v>
      </c>
    </row>
    <row r="19833" spans="1:16">
      <c r="A19833" s="75" t="s">
        <v>31450</v>
      </c>
      <c r="B19833" s="85">
        <v>19829</v>
      </c>
      <c r="C19833" s="85">
        <v>20203</v>
      </c>
      <c r="D19833" s="85">
        <v>19829</v>
      </c>
      <c r="E19833" s="86" t="s">
        <v>31451</v>
      </c>
      <c r="F19833" s="85" t="s">
        <v>55</v>
      </c>
      <c r="G19833" s="86" t="s">
        <v>22946</v>
      </c>
      <c r="H19833" s="85" t="s">
        <v>1</v>
      </c>
      <c r="I19833" s="85">
        <v>-1</v>
      </c>
      <c r="J19833" s="88">
        <v>2.7501765305289441</v>
      </c>
      <c r="K19833" s="146">
        <v>1.7856663306130247</v>
      </c>
      <c r="L19833" s="147">
        <v>9.7556132916972232E-9</v>
      </c>
      <c r="M19833" s="147">
        <v>6.5140257827795496E-4</v>
      </c>
      <c r="N19833" s="87">
        <v>6.7518067726045947E-2</v>
      </c>
      <c r="O19833" s="88">
        <v>4.3945253478670102E-3</v>
      </c>
      <c r="P19833" s="89">
        <v>65.086657481042906</v>
      </c>
    </row>
    <row r="19834" spans="1:16">
      <c r="A19834" s="75" t="s">
        <v>22989</v>
      </c>
      <c r="B19834" s="85">
        <v>19830</v>
      </c>
      <c r="C19834" s="85">
        <v>13987</v>
      </c>
      <c r="D19834" s="85">
        <v>19830</v>
      </c>
      <c r="E19834" s="86" t="s">
        <v>22990</v>
      </c>
      <c r="F19834" s="85" t="s">
        <v>55</v>
      </c>
      <c r="G19834" s="86" t="s">
        <v>22991</v>
      </c>
      <c r="H19834" s="85" t="s">
        <v>1</v>
      </c>
      <c r="I19834" s="85">
        <v>1</v>
      </c>
      <c r="J19834" s="88">
        <v>6.9380710561642994E-2</v>
      </c>
      <c r="K19834" s="146">
        <v>7.1961936868253418E-2</v>
      </c>
      <c r="L19834" s="147">
        <v>2.8289496235895952E-10</v>
      </c>
      <c r="M19834" s="147">
        <v>5.5151727873054409E-3</v>
      </c>
      <c r="N19834" s="87">
        <v>0.61831412116173867</v>
      </c>
      <c r="O19834" s="88">
        <v>6.1707487524242301E-2</v>
      </c>
      <c r="P19834" s="89">
        <v>99.799576642857957</v>
      </c>
    </row>
    <row r="19835" spans="1:16">
      <c r="A19835" s="75" t="s">
        <v>31452</v>
      </c>
      <c r="B19835" s="85">
        <v>19831</v>
      </c>
      <c r="C19835" s="85">
        <v>20204</v>
      </c>
      <c r="D19835" s="85">
        <v>19831</v>
      </c>
      <c r="E19835" s="86" t="s">
        <v>31453</v>
      </c>
      <c r="F19835" s="85" t="s">
        <v>32</v>
      </c>
      <c r="G19835" s="86" t="s">
        <v>22991</v>
      </c>
      <c r="H19835" s="85" t="s">
        <v>1</v>
      </c>
      <c r="I19835" s="85">
        <v>1</v>
      </c>
      <c r="J19835" s="88">
        <v>6.8895431280264208E-2</v>
      </c>
      <c r="K19835" s="146">
        <v>7.1224821007965386E-2</v>
      </c>
      <c r="L19835" s="147">
        <v>2.8031307417638499E-10</v>
      </c>
      <c r="M19835" s="147">
        <v>5.460399165444804E-3</v>
      </c>
      <c r="N19835" s="87">
        <v>0.61201817628178057</v>
      </c>
      <c r="O19835" s="88">
        <v>6.1470671920815567E-2</v>
      </c>
      <c r="P19835" s="89">
        <v>100.43929135286616</v>
      </c>
    </row>
    <row r="19836" spans="1:16">
      <c r="A19836" s="75" t="s">
        <v>31454</v>
      </c>
      <c r="B19836" s="85">
        <v>19832</v>
      </c>
      <c r="C19836" s="85">
        <v>20205</v>
      </c>
      <c r="D19836" s="85">
        <v>19832</v>
      </c>
      <c r="E19836" s="86" t="s">
        <v>31453</v>
      </c>
      <c r="F19836" s="85" t="s">
        <v>31</v>
      </c>
      <c r="G19836" s="86" t="s">
        <v>22991</v>
      </c>
      <c r="H19836" s="85" t="s">
        <v>1</v>
      </c>
      <c r="I19836" s="85">
        <v>1</v>
      </c>
      <c r="J19836" s="88">
        <v>7.9440180996000101E-2</v>
      </c>
      <c r="K19836" s="146">
        <v>8.7625079358517086E-2</v>
      </c>
      <c r="L19836" s="147">
        <v>3.4081787016458133E-10</v>
      </c>
      <c r="M19836" s="147">
        <v>7.1916664668797538E-3</v>
      </c>
      <c r="N19836" s="87">
        <v>0.82678494057183649</v>
      </c>
      <c r="O19836" s="88">
        <v>6.4556564673423272E-2</v>
      </c>
      <c r="P19836" s="89">
        <v>78.081447188398784</v>
      </c>
    </row>
    <row r="19837" spans="1:16">
      <c r="A19837" s="75" t="s">
        <v>31455</v>
      </c>
      <c r="B19837" s="85">
        <v>19833</v>
      </c>
      <c r="C19837" s="85">
        <v>20206</v>
      </c>
      <c r="D19837" s="85">
        <v>19833</v>
      </c>
      <c r="E19837" s="86" t="s">
        <v>31453</v>
      </c>
      <c r="F19837" s="85" t="s">
        <v>38</v>
      </c>
      <c r="G19837" s="86" t="s">
        <v>22991</v>
      </c>
      <c r="H19837" s="85" t="s">
        <v>1</v>
      </c>
      <c r="I19837" s="85">
        <v>1</v>
      </c>
      <c r="J19837" s="88">
        <v>0.1174233594181395</v>
      </c>
      <c r="K19837" s="146">
        <v>0.14493640703676625</v>
      </c>
      <c r="L19837" s="147">
        <v>5.3850189243386883E-10</v>
      </c>
      <c r="M19837" s="147">
        <v>1.093776135150854E-2</v>
      </c>
      <c r="N19837" s="87">
        <v>1.24161266427756</v>
      </c>
      <c r="O19837" s="88">
        <v>8.5152232263487962E-2</v>
      </c>
      <c r="P19837" s="89">
        <v>68.581961761024971</v>
      </c>
    </row>
    <row r="19838" spans="1:16">
      <c r="A19838" s="75" t="s">
        <v>32417</v>
      </c>
      <c r="B19838" s="85">
        <v>19834</v>
      </c>
      <c r="C19838" s="85">
        <v>20849</v>
      </c>
      <c r="D19838" s="85">
        <v>19834</v>
      </c>
      <c r="E19838" s="86" t="s">
        <v>32418</v>
      </c>
      <c r="F19838" s="85" t="s">
        <v>55</v>
      </c>
      <c r="G19838" s="86" t="s">
        <v>22991</v>
      </c>
      <c r="H19838" s="85" t="s">
        <v>1</v>
      </c>
      <c r="I19838" s="85">
        <v>1</v>
      </c>
      <c r="J19838" s="88">
        <v>0</v>
      </c>
      <c r="K19838" s="146">
        <v>0</v>
      </c>
      <c r="L19838" s="147">
        <v>0</v>
      </c>
      <c r="M19838" s="147">
        <v>0</v>
      </c>
      <c r="N19838" s="87">
        <v>0</v>
      </c>
      <c r="O19838" s="88">
        <v>0</v>
      </c>
      <c r="P19838" s="89" t="e">
        <v>#DIV/0!</v>
      </c>
    </row>
    <row r="19839" spans="1:16">
      <c r="A19839" s="75" t="s">
        <v>22992</v>
      </c>
      <c r="B19839" s="85">
        <v>19835</v>
      </c>
      <c r="C19839" s="85">
        <v>13988</v>
      </c>
      <c r="D19839" s="85">
        <v>19835</v>
      </c>
      <c r="E19839" s="86" t="s">
        <v>22993</v>
      </c>
      <c r="F19839" s="85" t="s">
        <v>32</v>
      </c>
      <c r="G19839" s="86" t="s">
        <v>22994</v>
      </c>
      <c r="H19839" s="85" t="s">
        <v>1</v>
      </c>
      <c r="I19839" s="85">
        <v>1</v>
      </c>
      <c r="J19839" s="88">
        <v>3.7179620483534292E-2</v>
      </c>
      <c r="K19839" s="146">
        <v>3.5843444801195654E-2</v>
      </c>
      <c r="L19839" s="147">
        <v>1.6365870290257869E-10</v>
      </c>
      <c r="M19839" s="147">
        <v>4.5299010846021294E-3</v>
      </c>
      <c r="N19839" s="87">
        <v>0.48036294915768468</v>
      </c>
      <c r="O19839" s="88">
        <v>3.16172685865381E-2</v>
      </c>
      <c r="P19839" s="89">
        <v>65.819540499488795</v>
      </c>
    </row>
    <row r="19840" spans="1:16">
      <c r="A19840" s="75" t="s">
        <v>22995</v>
      </c>
      <c r="B19840" s="85">
        <v>19836</v>
      </c>
      <c r="C19840" s="85">
        <v>13989</v>
      </c>
      <c r="D19840" s="85">
        <v>19836</v>
      </c>
      <c r="E19840" s="86" t="s">
        <v>22993</v>
      </c>
      <c r="F19840" s="85" t="s">
        <v>31</v>
      </c>
      <c r="G19840" s="86" t="s">
        <v>22994</v>
      </c>
      <c r="H19840" s="85" t="s">
        <v>1</v>
      </c>
      <c r="I19840" s="85">
        <v>1</v>
      </c>
      <c r="J19840" s="88">
        <v>4.480069738057222E-2</v>
      </c>
      <c r="K19840" s="146">
        <v>4.5923215020179702E-2</v>
      </c>
      <c r="L19840" s="147">
        <v>2.0431837076059609E-10</v>
      </c>
      <c r="M19840" s="147">
        <v>6.0921058019105826E-3</v>
      </c>
      <c r="N19840" s="87">
        <v>0.63707866961579096</v>
      </c>
      <c r="O19840" s="88">
        <v>4.0645521535812121E-2</v>
      </c>
      <c r="P19840" s="89">
        <v>63.799846823194684</v>
      </c>
    </row>
    <row r="19841" spans="1:16">
      <c r="A19841" s="75" t="s">
        <v>22996</v>
      </c>
      <c r="B19841" s="85">
        <v>19837</v>
      </c>
      <c r="C19841" s="85">
        <v>13990</v>
      </c>
      <c r="D19841" s="85">
        <v>19837</v>
      </c>
      <c r="E19841" s="86" t="s">
        <v>22993</v>
      </c>
      <c r="F19841" s="85" t="s">
        <v>38</v>
      </c>
      <c r="G19841" s="86" t="s">
        <v>22994</v>
      </c>
      <c r="H19841" s="85" t="s">
        <v>1</v>
      </c>
      <c r="I19841" s="85">
        <v>1</v>
      </c>
      <c r="J19841" s="88">
        <v>7.254860002682427E-2</v>
      </c>
      <c r="K19841" s="146">
        <v>8.2514847468517227E-2</v>
      </c>
      <c r="L19841" s="147">
        <v>3.5507012847816428E-10</v>
      </c>
      <c r="M19841" s="147">
        <v>9.7197054842491012E-3</v>
      </c>
      <c r="N19841" s="87">
        <v>1.0405313364855171</v>
      </c>
      <c r="O19841" s="88">
        <v>6.5954104861161877E-2</v>
      </c>
      <c r="P19841" s="89">
        <v>63.385025081442976</v>
      </c>
    </row>
    <row r="19842" spans="1:16">
      <c r="A19842" s="75" t="s">
        <v>32419</v>
      </c>
      <c r="B19842" s="85">
        <v>19838</v>
      </c>
      <c r="C19842" s="85">
        <v>20850</v>
      </c>
      <c r="D19842" s="85">
        <v>19838</v>
      </c>
      <c r="E19842" s="86" t="s">
        <v>32420</v>
      </c>
      <c r="F19842" s="85" t="s">
        <v>55</v>
      </c>
      <c r="G19842" s="86" t="s">
        <v>22994</v>
      </c>
      <c r="H19842" s="85" t="s">
        <v>1</v>
      </c>
      <c r="I19842" s="85">
        <v>1</v>
      </c>
      <c r="J19842" s="88">
        <v>0</v>
      </c>
      <c r="K19842" s="146">
        <v>0</v>
      </c>
      <c r="L19842" s="147">
        <v>0</v>
      </c>
      <c r="M19842" s="147">
        <v>0</v>
      </c>
      <c r="N19842" s="87">
        <v>0</v>
      </c>
      <c r="O19842" s="88">
        <v>0</v>
      </c>
      <c r="P19842" s="89" t="e">
        <v>#DIV/0!</v>
      </c>
    </row>
    <row r="19843" spans="1:16">
      <c r="A19843" s="75" t="s">
        <v>22997</v>
      </c>
      <c r="B19843" s="85">
        <v>19839</v>
      </c>
      <c r="C19843" s="85">
        <v>13991</v>
      </c>
      <c r="D19843" s="85">
        <v>19839</v>
      </c>
      <c r="E19843" s="86" t="s">
        <v>22998</v>
      </c>
      <c r="F19843" s="85" t="s">
        <v>55</v>
      </c>
      <c r="G19843" s="86" t="s">
        <v>22999</v>
      </c>
      <c r="H19843" s="85" t="s">
        <v>1</v>
      </c>
      <c r="I19843" s="85">
        <v>-1</v>
      </c>
      <c r="J19843" s="88">
        <v>1.6626163703293301E-2</v>
      </c>
      <c r="K19843" s="146">
        <v>0.57916241294521587</v>
      </c>
      <c r="L19843" s="147">
        <v>1.288736326174815E-9</v>
      </c>
      <c r="M19843" s="147">
        <v>2.2456421594143679E-3</v>
      </c>
      <c r="N19843" s="87">
        <v>0.2470400015962356</v>
      </c>
      <c r="O19843" s="88">
        <v>1.2507557627357439E-2</v>
      </c>
      <c r="P19843" s="89">
        <v>50.629685664428969</v>
      </c>
    </row>
    <row r="19844" spans="1:16">
      <c r="A19844" s="75" t="s">
        <v>31456</v>
      </c>
      <c r="B19844" s="85">
        <v>19840</v>
      </c>
      <c r="C19844" s="85">
        <v>20207</v>
      </c>
      <c r="D19844" s="85">
        <v>19840</v>
      </c>
      <c r="E19844" s="86" t="s">
        <v>31457</v>
      </c>
      <c r="F19844" s="85" t="s">
        <v>32</v>
      </c>
      <c r="G19844" s="86" t="s">
        <v>22999</v>
      </c>
      <c r="H19844" s="85" t="s">
        <v>1</v>
      </c>
      <c r="I19844" s="85">
        <v>-1</v>
      </c>
      <c r="J19844" s="88">
        <v>2.1237988264348029E-2</v>
      </c>
      <c r="K19844" s="146">
        <v>0.63498804920509488</v>
      </c>
      <c r="L19844" s="147">
        <v>1.4168667570891801E-9</v>
      </c>
      <c r="M19844" s="147">
        <v>2.75402523709452E-3</v>
      </c>
      <c r="N19844" s="87">
        <v>0.2993033762690081</v>
      </c>
      <c r="O19844" s="88">
        <v>1.4054961321361669E-2</v>
      </c>
      <c r="P19844" s="89">
        <v>46.958913382685473</v>
      </c>
    </row>
    <row r="19845" spans="1:16">
      <c r="A19845" s="75" t="s">
        <v>31458</v>
      </c>
      <c r="B19845" s="85">
        <v>19841</v>
      </c>
      <c r="C19845" s="85">
        <v>20208</v>
      </c>
      <c r="D19845" s="85">
        <v>19841</v>
      </c>
      <c r="E19845" s="86" t="s">
        <v>31459</v>
      </c>
      <c r="F19845" s="85" t="s">
        <v>32</v>
      </c>
      <c r="G19845" s="86" t="s">
        <v>22999</v>
      </c>
      <c r="H19845" s="85" t="s">
        <v>1</v>
      </c>
      <c r="I19845" s="85">
        <v>-1</v>
      </c>
      <c r="J19845" s="88">
        <v>3.5631348469984049E-3</v>
      </c>
      <c r="K19845" s="146">
        <v>1.0504767697012639E-2</v>
      </c>
      <c r="L19845" s="147">
        <v>1.9398590288597379E-11</v>
      </c>
      <c r="M19845" s="147">
        <v>4.8203103275624998E-4</v>
      </c>
      <c r="N19845" s="87">
        <v>4.9959025148527722E-2</v>
      </c>
      <c r="O19845" s="88">
        <v>3.251217701802484E-3</v>
      </c>
      <c r="P19845" s="89">
        <v>65.077685005594958</v>
      </c>
    </row>
    <row r="19846" spans="1:16">
      <c r="A19846" s="75" t="s">
        <v>31460</v>
      </c>
      <c r="B19846" s="85">
        <v>19842</v>
      </c>
      <c r="C19846" s="85">
        <v>20209</v>
      </c>
      <c r="D19846" s="85">
        <v>19842</v>
      </c>
      <c r="E19846" s="86" t="s">
        <v>31461</v>
      </c>
      <c r="F19846" s="85" t="s">
        <v>32</v>
      </c>
      <c r="G19846" s="86" t="s">
        <v>22999</v>
      </c>
      <c r="H19846" s="85" t="s">
        <v>1</v>
      </c>
      <c r="I19846" s="85">
        <v>-1</v>
      </c>
      <c r="J19846" s="88">
        <v>1.6669385006364289E-2</v>
      </c>
      <c r="K19846" s="146">
        <v>1.7247501935619698</v>
      </c>
      <c r="L19846" s="147">
        <v>3.7919883793009431E-9</v>
      </c>
      <c r="M19846" s="147">
        <v>2.5147488951056808E-3</v>
      </c>
      <c r="N19846" s="87">
        <v>0.28953396183974589</v>
      </c>
      <c r="O19846" s="88">
        <v>1.265179130867221E-2</v>
      </c>
      <c r="P19846" s="89">
        <v>43.697089033288769</v>
      </c>
    </row>
    <row r="19847" spans="1:16">
      <c r="A19847" s="75" t="s">
        <v>23000</v>
      </c>
      <c r="B19847" s="85">
        <v>19843</v>
      </c>
      <c r="C19847" s="85">
        <v>13992</v>
      </c>
      <c r="D19847" s="85">
        <v>19843</v>
      </c>
      <c r="E19847" s="86" t="s">
        <v>23001</v>
      </c>
      <c r="F19847" s="85" t="s">
        <v>55</v>
      </c>
      <c r="G19847" s="86" t="s">
        <v>23002</v>
      </c>
      <c r="H19847" s="85" t="s">
        <v>1</v>
      </c>
      <c r="I19847" s="85">
        <v>-1</v>
      </c>
      <c r="J19847" s="88">
        <v>1.3701703561536979E-2</v>
      </c>
      <c r="K19847" s="146">
        <v>3.7732869715016562E-2</v>
      </c>
      <c r="L19847" s="147">
        <v>7.8816705382139216E-11</v>
      </c>
      <c r="M19847" s="147">
        <v>2.5070796931112782E-3</v>
      </c>
      <c r="N19847" s="87">
        <v>0.2717016993851048</v>
      </c>
      <c r="O19847" s="88">
        <v>1.1018112558064379E-2</v>
      </c>
      <c r="P19847" s="89">
        <v>40.552240133204016</v>
      </c>
    </row>
    <row r="19848" spans="1:16">
      <c r="A19848" s="75" t="s">
        <v>31462</v>
      </c>
      <c r="B19848" s="85">
        <v>19844</v>
      </c>
      <c r="C19848" s="85">
        <v>20210</v>
      </c>
      <c r="D19848" s="85">
        <v>19844</v>
      </c>
      <c r="E19848" s="86" t="s">
        <v>31463</v>
      </c>
      <c r="F19848" s="85" t="s">
        <v>32</v>
      </c>
      <c r="G19848" s="86" t="s">
        <v>23002</v>
      </c>
      <c r="H19848" s="85" t="s">
        <v>1</v>
      </c>
      <c r="I19848" s="85">
        <v>-1</v>
      </c>
      <c r="J19848" s="88">
        <v>9.8024690199621616E-3</v>
      </c>
      <c r="K19848" s="146">
        <v>1.9653851251984881E-2</v>
      </c>
      <c r="L19848" s="147">
        <v>5.5638222614825257E-11</v>
      </c>
      <c r="M19848" s="147">
        <v>2.0442793088511972E-3</v>
      </c>
      <c r="N19848" s="87">
        <v>0.21751736997358581</v>
      </c>
      <c r="O19848" s="88">
        <v>7.8823414020999585E-3</v>
      </c>
      <c r="P19848" s="89">
        <v>36.237756106821024</v>
      </c>
    </row>
    <row r="19849" spans="1:16">
      <c r="A19849" s="75" t="s">
        <v>31470</v>
      </c>
      <c r="B19849" s="85">
        <v>19845</v>
      </c>
      <c r="C19849" s="85">
        <v>20215</v>
      </c>
      <c r="D19849" s="85">
        <v>19845</v>
      </c>
      <c r="E19849" s="86" t="s">
        <v>31471</v>
      </c>
      <c r="F19849" s="85" t="s">
        <v>32</v>
      </c>
      <c r="G19849" s="86" t="s">
        <v>23002</v>
      </c>
      <c r="H19849" s="85" t="s">
        <v>1</v>
      </c>
      <c r="I19849" s="85">
        <v>-1</v>
      </c>
      <c r="J19849" s="88">
        <v>1.225813910373503E-2</v>
      </c>
      <c r="K19849" s="146">
        <v>9.7563269523288698E-2</v>
      </c>
      <c r="L19849" s="147">
        <v>8.8242985345716319E-11</v>
      </c>
      <c r="M19849" s="147">
        <v>2.025368734426488E-3</v>
      </c>
      <c r="N19849" s="87">
        <v>0.23117306734929441</v>
      </c>
      <c r="O19849" s="88">
        <v>7.8882823113515833E-3</v>
      </c>
      <c r="P19849" s="89">
        <v>34.122843122692423</v>
      </c>
    </row>
    <row r="19850" spans="1:16">
      <c r="A19850" s="75" t="s">
        <v>23003</v>
      </c>
      <c r="B19850" s="85">
        <v>19846</v>
      </c>
      <c r="C19850" s="85">
        <v>13993</v>
      </c>
      <c r="D19850" s="85">
        <v>19846</v>
      </c>
      <c r="E19850" s="86" t="s">
        <v>23004</v>
      </c>
      <c r="F19850" s="85" t="s">
        <v>32</v>
      </c>
      <c r="G19850" s="86" t="s">
        <v>23005</v>
      </c>
      <c r="H19850" s="85" t="s">
        <v>1</v>
      </c>
      <c r="I19850" s="85">
        <v>-1</v>
      </c>
      <c r="J19850" s="88">
        <v>9.8024690199621616E-3</v>
      </c>
      <c r="K19850" s="146">
        <v>1.4162092507984874E-2</v>
      </c>
      <c r="L19850" s="147">
        <v>5.5638222614825257E-11</v>
      </c>
      <c r="M19850" s="147">
        <v>2.0442793088511972E-3</v>
      </c>
      <c r="N19850" s="87">
        <v>0.21751736997358581</v>
      </c>
      <c r="O19850" s="88">
        <v>7.8823414020999585E-3</v>
      </c>
      <c r="P19850" s="89">
        <v>36.237756106821024</v>
      </c>
    </row>
    <row r="19851" spans="1:16">
      <c r="A19851" s="75" t="s">
        <v>23006</v>
      </c>
      <c r="B19851" s="85">
        <v>19847</v>
      </c>
      <c r="C19851" s="85">
        <v>13994</v>
      </c>
      <c r="D19851" s="85">
        <v>19847</v>
      </c>
      <c r="E19851" s="86" t="s">
        <v>23004</v>
      </c>
      <c r="F19851" s="85" t="s">
        <v>38</v>
      </c>
      <c r="G19851" s="86" t="s">
        <v>23005</v>
      </c>
      <c r="H19851" s="85" t="s">
        <v>1</v>
      </c>
      <c r="I19851" s="85">
        <v>-1</v>
      </c>
      <c r="J19851" s="88">
        <v>1.1214505777269399E-2</v>
      </c>
      <c r="K19851" s="146">
        <v>3.0298626917809744E-2</v>
      </c>
      <c r="L19851" s="147">
        <v>6.7490234410360577E-11</v>
      </c>
      <c r="M19851" s="147">
        <v>2.1508916002551922E-3</v>
      </c>
      <c r="N19851" s="87">
        <v>0.23374573006318869</v>
      </c>
      <c r="O19851" s="88">
        <v>9.2716971494785465E-3</v>
      </c>
      <c r="P19851" s="89">
        <v>39.66573912161784</v>
      </c>
    </row>
    <row r="19852" spans="1:16">
      <c r="A19852" s="75" t="s">
        <v>31464</v>
      </c>
      <c r="B19852" s="85">
        <v>19848</v>
      </c>
      <c r="C19852" s="85">
        <v>20211</v>
      </c>
      <c r="D19852" s="85">
        <v>19848</v>
      </c>
      <c r="E19852" s="86" t="s">
        <v>31465</v>
      </c>
      <c r="F19852" s="85" t="s">
        <v>32</v>
      </c>
      <c r="G19852" s="86" t="s">
        <v>23005</v>
      </c>
      <c r="H19852" s="85" t="s">
        <v>1</v>
      </c>
      <c r="I19852" s="85">
        <v>-1</v>
      </c>
      <c r="J19852" s="88">
        <v>5.6607780784623642E-3</v>
      </c>
      <c r="K19852" s="146">
        <v>6.7425636997321828E-3</v>
      </c>
      <c r="L19852" s="147">
        <v>3.4762451217051893E-11</v>
      </c>
      <c r="M19852" s="147">
        <v>1.461453947998472E-3</v>
      </c>
      <c r="N19852" s="87">
        <v>0.15415624564912081</v>
      </c>
      <c r="O19852" s="88">
        <v>4.2610832732488408E-3</v>
      </c>
      <c r="P19852" s="89">
        <v>27.641327507077509</v>
      </c>
    </row>
    <row r="19853" spans="1:16">
      <c r="A19853" s="75" t="s">
        <v>31466</v>
      </c>
      <c r="B19853" s="85">
        <v>19849</v>
      </c>
      <c r="C19853" s="85">
        <v>20212</v>
      </c>
      <c r="D19853" s="85">
        <v>19849</v>
      </c>
      <c r="E19853" s="86" t="s">
        <v>31465</v>
      </c>
      <c r="F19853" s="85" t="s">
        <v>38</v>
      </c>
      <c r="G19853" s="86" t="s">
        <v>23005</v>
      </c>
      <c r="H19853" s="85" t="s">
        <v>1</v>
      </c>
      <c r="I19853" s="85">
        <v>-1</v>
      </c>
      <c r="J19853" s="88">
        <v>6.0825285149338467E-3</v>
      </c>
      <c r="K19853" s="146">
        <v>7.8744598638829967E-3</v>
      </c>
      <c r="L19853" s="147">
        <v>3.7528856088561547E-11</v>
      </c>
      <c r="M19853" s="147">
        <v>1.519698218444897E-3</v>
      </c>
      <c r="N19853" s="87">
        <v>0.16223382116041829</v>
      </c>
      <c r="O19853" s="88">
        <v>5.1228466472753647E-3</v>
      </c>
      <c r="P19853" s="89">
        <v>31.576933900914824</v>
      </c>
    </row>
    <row r="19854" spans="1:16">
      <c r="A19854" s="75" t="s">
        <v>31467</v>
      </c>
      <c r="B19854" s="85">
        <v>19850</v>
      </c>
      <c r="C19854" s="85">
        <v>20213</v>
      </c>
      <c r="D19854" s="85">
        <v>19850</v>
      </c>
      <c r="E19854" s="86" t="s">
        <v>31468</v>
      </c>
      <c r="F19854" s="85" t="s">
        <v>32</v>
      </c>
      <c r="G19854" s="86" t="s">
        <v>23005</v>
      </c>
      <c r="H19854" s="85" t="s">
        <v>1</v>
      </c>
      <c r="I19854" s="85">
        <v>-1</v>
      </c>
      <c r="J19854" s="88">
        <v>1.36292657429757E-2</v>
      </c>
      <c r="K19854" s="146">
        <v>0.10667757811348655</v>
      </c>
      <c r="L19854" s="147">
        <v>9.860374001053995E-11</v>
      </c>
      <c r="M19854" s="147">
        <v>2.2875449032150798E-3</v>
      </c>
      <c r="N19854" s="87">
        <v>0.2485543028910504</v>
      </c>
      <c r="O19854" s="88">
        <v>8.5904000299121767E-3</v>
      </c>
      <c r="P19854" s="89">
        <v>34.561461740928436</v>
      </c>
    </row>
    <row r="19855" spans="1:16">
      <c r="A19855" s="75" t="s">
        <v>31469</v>
      </c>
      <c r="B19855" s="85">
        <v>19851</v>
      </c>
      <c r="C19855" s="85">
        <v>20214</v>
      </c>
      <c r="D19855" s="85">
        <v>19851</v>
      </c>
      <c r="E19855" s="86" t="s">
        <v>31468</v>
      </c>
      <c r="F19855" s="85" t="s">
        <v>38</v>
      </c>
      <c r="G19855" s="86" t="s">
        <v>23005</v>
      </c>
      <c r="H19855" s="85" t="s">
        <v>1</v>
      </c>
      <c r="I19855" s="85">
        <v>-1</v>
      </c>
      <c r="J19855" s="88">
        <v>1.537937095928392E-2</v>
      </c>
      <c r="K19855" s="146">
        <v>0.10987894322556514</v>
      </c>
      <c r="L19855" s="147">
        <v>1.0771529652876521E-10</v>
      </c>
      <c r="M19855" s="147">
        <v>2.4402413308767389E-3</v>
      </c>
      <c r="N19855" s="87">
        <v>0.27230115081017109</v>
      </c>
      <c r="O19855" s="88">
        <v>1.0734237757118801E-2</v>
      </c>
      <c r="P19855" s="89">
        <v>39.420464163230598</v>
      </c>
    </row>
    <row r="19856" spans="1:16">
      <c r="A19856" s="75" t="s">
        <v>23007</v>
      </c>
      <c r="B19856" s="85">
        <v>19852</v>
      </c>
      <c r="C19856" s="85">
        <v>13995</v>
      </c>
      <c r="D19856" s="85">
        <v>19852</v>
      </c>
      <c r="E19856" s="86" t="s">
        <v>23008</v>
      </c>
      <c r="F19856" s="85" t="s">
        <v>32</v>
      </c>
      <c r="G19856" s="86" t="s">
        <v>23009</v>
      </c>
      <c r="H19856" s="85" t="s">
        <v>1</v>
      </c>
      <c r="I19856" s="85">
        <v>-1</v>
      </c>
      <c r="J19856" s="88">
        <v>3.0858411706702649</v>
      </c>
      <c r="K19856" s="146">
        <v>2.186185902433929</v>
      </c>
      <c r="L19856" s="147">
        <v>1.017019684792306E-8</v>
      </c>
      <c r="M19856" s="147">
        <v>4.2284491062541188E-3</v>
      </c>
      <c r="N19856" s="87">
        <v>0.53215309726997029</v>
      </c>
      <c r="O19856" s="88">
        <v>3.027860030684741</v>
      </c>
      <c r="P19856" s="89">
        <v>5689.8288222283072</v>
      </c>
    </row>
    <row r="19857" spans="1:16">
      <c r="A19857" s="75" t="s">
        <v>23010</v>
      </c>
      <c r="B19857" s="85">
        <v>19853</v>
      </c>
      <c r="C19857" s="85">
        <v>13996</v>
      </c>
      <c r="D19857" s="85">
        <v>19853</v>
      </c>
      <c r="E19857" s="86" t="s">
        <v>23008</v>
      </c>
      <c r="F19857" s="85" t="s">
        <v>38</v>
      </c>
      <c r="G19857" s="86" t="s">
        <v>23009</v>
      </c>
      <c r="H19857" s="85" t="s">
        <v>1</v>
      </c>
      <c r="I19857" s="85">
        <v>-1</v>
      </c>
      <c r="J19857" s="88">
        <v>3.0975331433768729</v>
      </c>
      <c r="K19857" s="146">
        <v>2.3377180529347248</v>
      </c>
      <c r="L19857" s="147">
        <v>1.070348533016445E-8</v>
      </c>
      <c r="M19857" s="147">
        <v>5.0161387374529466E-3</v>
      </c>
      <c r="N19857" s="87">
        <v>0.66092681159716116</v>
      </c>
      <c r="O19857" s="88">
        <v>3.0395698844565548</v>
      </c>
      <c r="P19857" s="89">
        <v>4598.9507932221559</v>
      </c>
    </row>
    <row r="19858" spans="1:16">
      <c r="A19858" s="75" t="s">
        <v>31476</v>
      </c>
      <c r="B19858" s="85">
        <v>19854</v>
      </c>
      <c r="C19858" s="85">
        <v>20218</v>
      </c>
      <c r="D19858" s="85">
        <v>19854</v>
      </c>
      <c r="E19858" s="86" t="s">
        <v>31477</v>
      </c>
      <c r="F19858" s="85" t="s">
        <v>32</v>
      </c>
      <c r="G19858" s="86" t="s">
        <v>23009</v>
      </c>
      <c r="H19858" s="85" t="s">
        <v>1</v>
      </c>
      <c r="I19858" s="85">
        <v>-1</v>
      </c>
      <c r="J19858" s="88">
        <v>3.0222041443466972</v>
      </c>
      <c r="K19858" s="146">
        <v>2.1942082379970436</v>
      </c>
      <c r="L19858" s="147">
        <v>1.038835697412262E-8</v>
      </c>
      <c r="M19858" s="147">
        <v>2.4263827992465829E-3</v>
      </c>
      <c r="N19858" s="87">
        <v>0.3340183258756832</v>
      </c>
      <c r="O19858" s="88">
        <v>3.004207728509007</v>
      </c>
      <c r="P19858" s="89">
        <v>8994.1404281725827</v>
      </c>
    </row>
    <row r="19859" spans="1:16">
      <c r="A19859" s="75" t="s">
        <v>31480</v>
      </c>
      <c r="B19859" s="85">
        <v>19855</v>
      </c>
      <c r="C19859" s="85">
        <v>20221</v>
      </c>
      <c r="D19859" s="85">
        <v>19855</v>
      </c>
      <c r="E19859" s="86" t="s">
        <v>31477</v>
      </c>
      <c r="F19859" s="85" t="s">
        <v>38</v>
      </c>
      <c r="G19859" s="86" t="s">
        <v>23009</v>
      </c>
      <c r="H19859" s="85" t="s">
        <v>1</v>
      </c>
      <c r="I19859" s="85">
        <v>-1</v>
      </c>
      <c r="J19859" s="88">
        <v>3.0940746424067158</v>
      </c>
      <c r="K19859" s="146">
        <v>2.3336547038733908</v>
      </c>
      <c r="L19859" s="147">
        <v>1.068615763926003E-8</v>
      </c>
      <c r="M19859" s="147">
        <v>4.5506431965644852E-3</v>
      </c>
      <c r="N19859" s="87">
        <v>0.60922703338469819</v>
      </c>
      <c r="O19859" s="88">
        <v>3.0364311312772818</v>
      </c>
      <c r="P19859" s="89">
        <v>4984.0715609872132</v>
      </c>
    </row>
    <row r="19860" spans="1:16">
      <c r="A19860" s="75" t="s">
        <v>31484</v>
      </c>
      <c r="B19860" s="85">
        <v>19856</v>
      </c>
      <c r="C19860" s="85">
        <v>20224</v>
      </c>
      <c r="D19860" s="85">
        <v>19856</v>
      </c>
      <c r="E19860" s="86" t="s">
        <v>31482</v>
      </c>
      <c r="F19860" s="85" t="s">
        <v>32</v>
      </c>
      <c r="G19860" s="86" t="s">
        <v>23009</v>
      </c>
      <c r="H19860" s="85" t="s">
        <v>1</v>
      </c>
      <c r="I19860" s="85">
        <v>-1</v>
      </c>
      <c r="J19860" s="88">
        <v>3.0819534929128749</v>
      </c>
      <c r="K19860" s="146">
        <v>2.1819520234357985</v>
      </c>
      <c r="L19860" s="147">
        <v>1.0151356158930769E-8</v>
      </c>
      <c r="M19860" s="147">
        <v>3.6719572233126691E-3</v>
      </c>
      <c r="N19860" s="87">
        <v>0.47180111998863639</v>
      </c>
      <c r="O19860" s="88">
        <v>3.024376779111297</v>
      </c>
      <c r="P19860" s="89">
        <v>6410.278931054977</v>
      </c>
    </row>
    <row r="19861" spans="1:16">
      <c r="A19861" s="75" t="s">
        <v>31485</v>
      </c>
      <c r="B19861" s="85">
        <v>19857</v>
      </c>
      <c r="C19861" s="85">
        <v>20225</v>
      </c>
      <c r="D19861" s="85">
        <v>19857</v>
      </c>
      <c r="E19861" s="86" t="s">
        <v>31486</v>
      </c>
      <c r="F19861" s="85" t="s">
        <v>55</v>
      </c>
      <c r="G19861" s="86" t="s">
        <v>23009</v>
      </c>
      <c r="H19861" s="85" t="s">
        <v>1</v>
      </c>
      <c r="I19861" s="85">
        <v>-1</v>
      </c>
      <c r="J19861" s="88">
        <v>3.1259562500000002</v>
      </c>
      <c r="K19861" s="146">
        <v>4.2155285345973743</v>
      </c>
      <c r="L19861" s="147">
        <v>1.2837382238635479E-8</v>
      </c>
      <c r="M19861" s="147">
        <v>8.2502549999999992E-12</v>
      </c>
      <c r="N19861" s="87">
        <v>0</v>
      </c>
      <c r="O19861" s="88">
        <v>2.9184000000000001</v>
      </c>
      <c r="P19861" s="89" t="e">
        <v>#DIV/0!</v>
      </c>
    </row>
    <row r="19862" spans="1:16">
      <c r="A19862" s="75" t="s">
        <v>31490</v>
      </c>
      <c r="B19862" s="85">
        <v>19858</v>
      </c>
      <c r="C19862" s="85">
        <v>20228</v>
      </c>
      <c r="D19862" s="85">
        <v>19858</v>
      </c>
      <c r="E19862" s="86" t="s">
        <v>31488</v>
      </c>
      <c r="F19862" s="85" t="s">
        <v>55</v>
      </c>
      <c r="G19862" s="86" t="s">
        <v>23009</v>
      </c>
      <c r="H19862" s="85" t="s">
        <v>1</v>
      </c>
      <c r="I19862" s="85">
        <v>-1</v>
      </c>
      <c r="J19862" s="88">
        <v>0.1176328130749556</v>
      </c>
      <c r="K19862" s="146">
        <v>0.65833174036576914</v>
      </c>
      <c r="L19862" s="147">
        <v>1.115779766168448E-9</v>
      </c>
      <c r="M19862" s="147">
        <v>2.4407937828414732E-3</v>
      </c>
      <c r="N19862" s="87">
        <v>0.27426479585479668</v>
      </c>
      <c r="O19862" s="88">
        <v>3.2454013211928118E-2</v>
      </c>
      <c r="P19862" s="89">
        <v>118.33094769155194</v>
      </c>
    </row>
    <row r="19863" spans="1:16">
      <c r="A19863" s="75" t="s">
        <v>31491</v>
      </c>
      <c r="B19863" s="85">
        <v>19859</v>
      </c>
      <c r="C19863" s="85">
        <v>20229</v>
      </c>
      <c r="D19863" s="85">
        <v>19859</v>
      </c>
      <c r="E19863" s="86" t="s">
        <v>31492</v>
      </c>
      <c r="F19863" s="85" t="s">
        <v>55</v>
      </c>
      <c r="G19863" s="86" t="s">
        <v>23009</v>
      </c>
      <c r="H19863" s="85" t="s">
        <v>1</v>
      </c>
      <c r="I19863" s="85">
        <v>-1</v>
      </c>
      <c r="J19863" s="88">
        <v>0.1946666705289439</v>
      </c>
      <c r="K19863" s="146">
        <v>0.68908872752590344</v>
      </c>
      <c r="L19863" s="147">
        <v>1.334910824297377E-9</v>
      </c>
      <c r="M19863" s="147">
        <v>6.5140257827795496E-4</v>
      </c>
      <c r="N19863" s="87">
        <v>6.7518067726045947E-2</v>
      </c>
      <c r="O19863" s="88">
        <v>1.7253525347867012E-2</v>
      </c>
      <c r="P19863" s="89">
        <v>255.53938270083586</v>
      </c>
    </row>
    <row r="19864" spans="1:16">
      <c r="A19864" s="75" t="s">
        <v>23011</v>
      </c>
      <c r="B19864" s="85">
        <v>19860</v>
      </c>
      <c r="C19864" s="85">
        <v>13997</v>
      </c>
      <c r="D19864" s="85">
        <v>19860</v>
      </c>
      <c r="E19864" s="86" t="s">
        <v>23012</v>
      </c>
      <c r="F19864" s="85" t="s">
        <v>55</v>
      </c>
      <c r="G19864" s="86" t="s">
        <v>23013</v>
      </c>
      <c r="H19864" s="85" t="s">
        <v>1</v>
      </c>
      <c r="I19864" s="85">
        <v>1</v>
      </c>
      <c r="J19864" s="88">
        <v>0.11883138190663881</v>
      </c>
      <c r="K19864" s="146">
        <v>0.14809862760402831</v>
      </c>
      <c r="L19864" s="147">
        <v>5.5865894474124598E-10</v>
      </c>
      <c r="M19864" s="147">
        <v>1.6125693317706549E-2</v>
      </c>
      <c r="N19864" s="87">
        <v>1.5295848619978309</v>
      </c>
      <c r="O19864" s="88">
        <v>0.1085237540236683</v>
      </c>
      <c r="P19864" s="89">
        <v>70.949809140973443</v>
      </c>
    </row>
    <row r="19865" spans="1:16">
      <c r="A19865" s="75" t="s">
        <v>31472</v>
      </c>
      <c r="B19865" s="85">
        <v>19861</v>
      </c>
      <c r="C19865" s="85">
        <v>20216</v>
      </c>
      <c r="D19865" s="85">
        <v>19861</v>
      </c>
      <c r="E19865" s="86" t="s">
        <v>31473</v>
      </c>
      <c r="F19865" s="85" t="s">
        <v>238</v>
      </c>
      <c r="G19865" s="86" t="s">
        <v>23013</v>
      </c>
      <c r="H19865" s="85" t="s">
        <v>1</v>
      </c>
      <c r="I19865" s="85">
        <v>1</v>
      </c>
      <c r="J19865" s="88">
        <v>0.15941254019431281</v>
      </c>
      <c r="K19865" s="146">
        <v>0.15178066323595804</v>
      </c>
      <c r="L19865" s="147">
        <v>6.0473825037626139E-10</v>
      </c>
      <c r="M19865" s="147">
        <v>4.695797426112965E-3</v>
      </c>
      <c r="N19865" s="87">
        <v>0.7030024821439963</v>
      </c>
      <c r="O19865" s="88">
        <v>0.15364796305527309</v>
      </c>
      <c r="P19865" s="89">
        <v>218.55963095134751</v>
      </c>
    </row>
    <row r="19866" spans="1:16">
      <c r="A19866" s="75" t="s">
        <v>31474</v>
      </c>
      <c r="B19866" s="85">
        <v>19862</v>
      </c>
      <c r="C19866" s="85">
        <v>20217</v>
      </c>
      <c r="D19866" s="85">
        <v>19862</v>
      </c>
      <c r="E19866" s="86" t="s">
        <v>31475</v>
      </c>
      <c r="F19866" s="85" t="s">
        <v>238</v>
      </c>
      <c r="G19866" s="86" t="s">
        <v>23013</v>
      </c>
      <c r="H19866" s="85" t="s">
        <v>1</v>
      </c>
      <c r="I19866" s="85">
        <v>1</v>
      </c>
      <c r="J19866" s="88">
        <v>8.1089501486907981E-2</v>
      </c>
      <c r="K19866" s="146">
        <v>0.10070474755436619</v>
      </c>
      <c r="L19866" s="147">
        <v>3.594422235549473E-10</v>
      </c>
      <c r="M19866" s="147">
        <v>1.107431660894515E-2</v>
      </c>
      <c r="N19866" s="87">
        <v>0.97098623178457621</v>
      </c>
      <c r="O19866" s="88">
        <v>7.4286115473557221E-2</v>
      </c>
      <c r="P19866" s="89">
        <v>76.505838128133618</v>
      </c>
    </row>
    <row r="19867" spans="1:16">
      <c r="A19867" s="75" t="s">
        <v>32421</v>
      </c>
      <c r="B19867" s="85">
        <v>19863</v>
      </c>
      <c r="C19867" s="85">
        <v>20851</v>
      </c>
      <c r="D19867" s="85">
        <v>19863</v>
      </c>
      <c r="E19867" s="86" t="s">
        <v>32422</v>
      </c>
      <c r="F19867" s="85" t="s">
        <v>55</v>
      </c>
      <c r="G19867" s="86" t="s">
        <v>23013</v>
      </c>
      <c r="H19867" s="85" t="s">
        <v>1</v>
      </c>
      <c r="I19867" s="85">
        <v>1</v>
      </c>
      <c r="J19867" s="88">
        <v>0</v>
      </c>
      <c r="K19867" s="146">
        <v>0</v>
      </c>
      <c r="L19867" s="147">
        <v>0</v>
      </c>
      <c r="M19867" s="147">
        <v>0</v>
      </c>
      <c r="N19867" s="87">
        <v>0</v>
      </c>
      <c r="O19867" s="88">
        <v>0</v>
      </c>
      <c r="P19867" s="89" t="e">
        <v>#DIV/0!</v>
      </c>
    </row>
    <row r="19868" spans="1:16">
      <c r="A19868" s="75" t="s">
        <v>23014</v>
      </c>
      <c r="B19868" s="85">
        <v>19864</v>
      </c>
      <c r="C19868" s="85">
        <v>13998</v>
      </c>
      <c r="D19868" s="85">
        <v>19864</v>
      </c>
      <c r="E19868" s="86" t="s">
        <v>23015</v>
      </c>
      <c r="F19868" s="85" t="s">
        <v>38</v>
      </c>
      <c r="G19868" s="86" t="s">
        <v>23016</v>
      </c>
      <c r="H19868" s="85" t="s">
        <v>1</v>
      </c>
      <c r="I19868" s="85">
        <v>1</v>
      </c>
      <c r="J19868" s="88">
        <v>2.9109431846756718E-2</v>
      </c>
      <c r="K19868" s="146">
        <v>3.7023765470304809E-2</v>
      </c>
      <c r="L19868" s="147">
        <v>1.3141928491088749E-10</v>
      </c>
      <c r="M19868" s="147">
        <v>3.7954670074945591E-3</v>
      </c>
      <c r="N19868" s="87">
        <v>0.43025677251607969</v>
      </c>
      <c r="O19868" s="88">
        <v>2.6314990573499449E-2</v>
      </c>
      <c r="P19868" s="89">
        <v>61.161130409669489</v>
      </c>
    </row>
    <row r="19869" spans="1:16">
      <c r="A19869" s="75" t="s">
        <v>23017</v>
      </c>
      <c r="B19869" s="85">
        <v>19865</v>
      </c>
      <c r="C19869" s="85">
        <v>13999</v>
      </c>
      <c r="D19869" s="85">
        <v>19865</v>
      </c>
      <c r="E19869" s="86" t="s">
        <v>23015</v>
      </c>
      <c r="F19869" s="85" t="s">
        <v>238</v>
      </c>
      <c r="G19869" s="86" t="s">
        <v>23016</v>
      </c>
      <c r="H19869" s="85" t="s">
        <v>1</v>
      </c>
      <c r="I19869" s="85">
        <v>1</v>
      </c>
      <c r="J19869" s="88">
        <v>3.025466034981221E-2</v>
      </c>
      <c r="K19869" s="146">
        <v>3.8530569714501431E-2</v>
      </c>
      <c r="L19869" s="147">
        <v>1.3650227590085769E-10</v>
      </c>
      <c r="M19869" s="147">
        <v>3.9531448238981654E-3</v>
      </c>
      <c r="N19869" s="87">
        <v>0.44652802612786102</v>
      </c>
      <c r="O19869" s="88">
        <v>2.7368710792106291E-2</v>
      </c>
      <c r="P19869" s="89">
        <v>61.292257575495164</v>
      </c>
    </row>
    <row r="19870" spans="1:16">
      <c r="A19870" s="75" t="s">
        <v>32423</v>
      </c>
      <c r="B19870" s="85">
        <v>19866</v>
      </c>
      <c r="C19870" s="85">
        <v>20852</v>
      </c>
      <c r="D19870" s="85">
        <v>19866</v>
      </c>
      <c r="E19870" s="86" t="s">
        <v>32424</v>
      </c>
      <c r="F19870" s="85" t="s">
        <v>55</v>
      </c>
      <c r="G19870" s="86" t="s">
        <v>23016</v>
      </c>
      <c r="H19870" s="85" t="s">
        <v>1</v>
      </c>
      <c r="I19870" s="85">
        <v>1</v>
      </c>
      <c r="J19870" s="88">
        <v>0</v>
      </c>
      <c r="K19870" s="146">
        <v>0</v>
      </c>
      <c r="L19870" s="147">
        <v>0</v>
      </c>
      <c r="M19870" s="147">
        <v>0</v>
      </c>
      <c r="N19870" s="87">
        <v>0</v>
      </c>
      <c r="O19870" s="88">
        <v>0</v>
      </c>
      <c r="P19870" s="89" t="e">
        <v>#DIV/0!</v>
      </c>
    </row>
    <row r="19871" spans="1:16">
      <c r="A19871" s="75" t="s">
        <v>23018</v>
      </c>
      <c r="B19871" s="85">
        <v>19867</v>
      </c>
      <c r="C19871" s="85">
        <v>14000</v>
      </c>
      <c r="D19871" s="85">
        <v>19867</v>
      </c>
      <c r="E19871" s="86" t="s">
        <v>23019</v>
      </c>
      <c r="F19871" s="85" t="s">
        <v>32</v>
      </c>
      <c r="G19871" s="86" t="s">
        <v>23020</v>
      </c>
      <c r="H19871" s="85" t="s">
        <v>1</v>
      </c>
      <c r="I19871" s="85">
        <v>-1</v>
      </c>
      <c r="J19871" s="88">
        <v>3.0397268865515179</v>
      </c>
      <c r="K19871" s="146">
        <v>2.1984090634072455</v>
      </c>
      <c r="L19871" s="147">
        <v>1.003500227405499E-8</v>
      </c>
      <c r="M19871" s="147">
        <v>4.2125230386681842E-3</v>
      </c>
      <c r="N19871" s="87">
        <v>0.53042536869734314</v>
      </c>
      <c r="O19871" s="88">
        <v>2.980129121299385</v>
      </c>
      <c r="P19871" s="89">
        <v>5618.3759246247982</v>
      </c>
    </row>
    <row r="19872" spans="1:16">
      <c r="A19872" s="75" t="s">
        <v>23021</v>
      </c>
      <c r="B19872" s="85">
        <v>19868</v>
      </c>
      <c r="C19872" s="85">
        <v>14001</v>
      </c>
      <c r="D19872" s="85">
        <v>19868</v>
      </c>
      <c r="E19872" s="86" t="s">
        <v>23019</v>
      </c>
      <c r="F19872" s="85" t="s">
        <v>38</v>
      </c>
      <c r="G19872" s="86" t="s">
        <v>23020</v>
      </c>
      <c r="H19872" s="85" t="s">
        <v>1</v>
      </c>
      <c r="I19872" s="85">
        <v>-1</v>
      </c>
      <c r="J19872" s="88">
        <v>3.05127187441756</v>
      </c>
      <c r="K19872" s="146">
        <v>2.3515104234696769</v>
      </c>
      <c r="L19872" s="147">
        <v>1.056208069843035E-8</v>
      </c>
      <c r="M19872" s="147">
        <v>4.9976776110525504E-3</v>
      </c>
      <c r="N19872" s="87">
        <v>0.65951604995753377</v>
      </c>
      <c r="O19872" s="88">
        <v>2.991697751590662</v>
      </c>
      <c r="P19872" s="89">
        <v>4536.2015856676981</v>
      </c>
    </row>
    <row r="19873" spans="1:16">
      <c r="A19873" s="75" t="s">
        <v>31493</v>
      </c>
      <c r="B19873" s="85">
        <v>19869</v>
      </c>
      <c r="C19873" s="85">
        <v>20230</v>
      </c>
      <c r="D19873" s="85">
        <v>19869</v>
      </c>
      <c r="E19873" s="86" t="s">
        <v>31494</v>
      </c>
      <c r="F19873" s="85" t="s">
        <v>32</v>
      </c>
      <c r="G19873" s="86" t="s">
        <v>23020</v>
      </c>
      <c r="H19873" s="85" t="s">
        <v>1</v>
      </c>
      <c r="I19873" s="85">
        <v>-1</v>
      </c>
      <c r="J19873" s="88">
        <v>2.9730314494256649</v>
      </c>
      <c r="K19873" s="146">
        <v>2.1708232256109623</v>
      </c>
      <c r="L19873" s="147">
        <v>1.023513193946717E-8</v>
      </c>
      <c r="M19873" s="147">
        <v>2.575693815638705E-3</v>
      </c>
      <c r="N19873" s="87">
        <v>0.35355562473674618</v>
      </c>
      <c r="O19873" s="88">
        <v>2.9544465447518879</v>
      </c>
      <c r="P19873" s="89">
        <v>8356.3839408628792</v>
      </c>
    </row>
    <row r="19874" spans="1:16">
      <c r="A19874" s="75" t="s">
        <v>31497</v>
      </c>
      <c r="B19874" s="85">
        <v>19870</v>
      </c>
      <c r="C19874" s="85">
        <v>20233</v>
      </c>
      <c r="D19874" s="85">
        <v>19870</v>
      </c>
      <c r="E19874" s="86" t="s">
        <v>31494</v>
      </c>
      <c r="F19874" s="85" t="s">
        <v>38</v>
      </c>
      <c r="G19874" s="86" t="s">
        <v>23020</v>
      </c>
      <c r="H19874" s="85" t="s">
        <v>1</v>
      </c>
      <c r="I19874" s="85">
        <v>-1</v>
      </c>
      <c r="J19874" s="88">
        <v>3.0478133287952072</v>
      </c>
      <c r="K19874" s="146">
        <v>2.3474470634208604</v>
      </c>
      <c r="L19874" s="147">
        <v>1.0544752879387791E-8</v>
      </c>
      <c r="M19874" s="147">
        <v>4.5321819894799647E-3</v>
      </c>
      <c r="N19874" s="87">
        <v>0.60781626039171655</v>
      </c>
      <c r="O19874" s="88">
        <v>2.9885589514882298</v>
      </c>
      <c r="P19874" s="89">
        <v>4916.8789093635087</v>
      </c>
    </row>
    <row r="19875" spans="1:16">
      <c r="A19875" s="75" t="s">
        <v>31501</v>
      </c>
      <c r="B19875" s="85">
        <v>19871</v>
      </c>
      <c r="C19875" s="85">
        <v>20236</v>
      </c>
      <c r="D19875" s="85">
        <v>19871</v>
      </c>
      <c r="E19875" s="86" t="s">
        <v>31499</v>
      </c>
      <c r="F19875" s="85" t="s">
        <v>32</v>
      </c>
      <c r="G19875" s="86" t="s">
        <v>23020</v>
      </c>
      <c r="H19875" s="85" t="s">
        <v>1</v>
      </c>
      <c r="I19875" s="85">
        <v>-1</v>
      </c>
      <c r="J19875" s="88">
        <v>3.035839208794131</v>
      </c>
      <c r="K19875" s="146">
        <v>2.1941751844091137</v>
      </c>
      <c r="L19875" s="147">
        <v>1.00161615850627E-8</v>
      </c>
      <c r="M19875" s="147">
        <v>3.6560311557267359E-3</v>
      </c>
      <c r="N19875" s="87">
        <v>0.47007339141600962</v>
      </c>
      <c r="O19875" s="88">
        <v>2.9766458697259441</v>
      </c>
      <c r="P19875" s="89">
        <v>6332.3002834926392</v>
      </c>
    </row>
    <row r="19876" spans="1:16">
      <c r="A19876" s="75" t="s">
        <v>3033</v>
      </c>
      <c r="B19876" s="85">
        <v>19872</v>
      </c>
      <c r="C19876" s="85">
        <v>1598</v>
      </c>
      <c r="D19876" s="85">
        <v>19872</v>
      </c>
      <c r="E19876" s="86" t="s">
        <v>3010</v>
      </c>
      <c r="F19876" s="85" t="s">
        <v>232</v>
      </c>
      <c r="G19876" s="86" t="s">
        <v>88</v>
      </c>
      <c r="H19876" s="85" t="s">
        <v>1</v>
      </c>
      <c r="I19876" s="85">
        <v>-1</v>
      </c>
      <c r="J19876" s="88">
        <v>0</v>
      </c>
      <c r="K19876" s="146">
        <v>0</v>
      </c>
      <c r="L19876" s="147">
        <v>0</v>
      </c>
      <c r="M19876" s="147">
        <v>0</v>
      </c>
      <c r="N19876" s="87">
        <v>0</v>
      </c>
      <c r="O19876" s="88">
        <v>0</v>
      </c>
      <c r="P19876" s="89" t="e">
        <v>#DIV/0!</v>
      </c>
    </row>
    <row r="19877" spans="1:16">
      <c r="A19877" s="75" t="s">
        <v>3051</v>
      </c>
      <c r="B19877" s="85">
        <v>19873</v>
      </c>
      <c r="C19877" s="85">
        <v>1611</v>
      </c>
      <c r="D19877" s="85">
        <v>19873</v>
      </c>
      <c r="E19877" s="86" t="s">
        <v>3010</v>
      </c>
      <c r="F19877" s="85" t="s">
        <v>32</v>
      </c>
      <c r="G19877" s="86" t="s">
        <v>88</v>
      </c>
      <c r="H19877" s="85" t="s">
        <v>1</v>
      </c>
      <c r="I19877" s="85">
        <v>-1</v>
      </c>
      <c r="J19877" s="88">
        <v>0</v>
      </c>
      <c r="K19877" s="146">
        <v>0</v>
      </c>
      <c r="L19877" s="147">
        <v>0</v>
      </c>
      <c r="M19877" s="147">
        <v>0</v>
      </c>
      <c r="N19877" s="87">
        <v>0</v>
      </c>
      <c r="O19877" s="88">
        <v>0</v>
      </c>
      <c r="P19877" s="89" t="e">
        <v>#DIV/0!</v>
      </c>
    </row>
    <row r="19878" spans="1:16">
      <c r="A19878" s="75" t="s">
        <v>3058</v>
      </c>
      <c r="B19878" s="85">
        <v>19874</v>
      </c>
      <c r="C19878" s="85">
        <v>1618</v>
      </c>
      <c r="D19878" s="85">
        <v>19874</v>
      </c>
      <c r="E19878" s="86" t="s">
        <v>3010</v>
      </c>
      <c r="F19878" s="85" t="s">
        <v>235</v>
      </c>
      <c r="G19878" s="86" t="s">
        <v>88</v>
      </c>
      <c r="H19878" s="85" t="s">
        <v>1</v>
      </c>
      <c r="I19878" s="85">
        <v>-1</v>
      </c>
      <c r="J19878" s="88">
        <v>0</v>
      </c>
      <c r="K19878" s="146">
        <v>0</v>
      </c>
      <c r="L19878" s="147">
        <v>0</v>
      </c>
      <c r="M19878" s="147">
        <v>0</v>
      </c>
      <c r="N19878" s="87">
        <v>0</v>
      </c>
      <c r="O19878" s="88">
        <v>0</v>
      </c>
      <c r="P19878" s="89" t="e">
        <v>#DIV/0!</v>
      </c>
    </row>
    <row r="19879" spans="1:16">
      <c r="A19879" s="75" t="s">
        <v>3072</v>
      </c>
      <c r="B19879" s="85">
        <v>19875</v>
      </c>
      <c r="C19879" s="85">
        <v>1630</v>
      </c>
      <c r="D19879" s="85">
        <v>19875</v>
      </c>
      <c r="E19879" s="86" t="s">
        <v>3010</v>
      </c>
      <c r="F19879" s="85" t="s">
        <v>31</v>
      </c>
      <c r="G19879" s="86" t="s">
        <v>88</v>
      </c>
      <c r="H19879" s="85" t="s">
        <v>1</v>
      </c>
      <c r="I19879" s="85">
        <v>-1</v>
      </c>
      <c r="J19879" s="88">
        <v>0</v>
      </c>
      <c r="K19879" s="146">
        <v>0</v>
      </c>
      <c r="L19879" s="147">
        <v>0</v>
      </c>
      <c r="M19879" s="147">
        <v>0</v>
      </c>
      <c r="N19879" s="87">
        <v>0</v>
      </c>
      <c r="O19879" s="88">
        <v>0</v>
      </c>
      <c r="P19879" s="89" t="e">
        <v>#DIV/0!</v>
      </c>
    </row>
    <row r="19880" spans="1:16">
      <c r="A19880" s="75" t="s">
        <v>3096</v>
      </c>
      <c r="B19880" s="85">
        <v>19876</v>
      </c>
      <c r="C19880" s="85">
        <v>1653</v>
      </c>
      <c r="D19880" s="85">
        <v>19876</v>
      </c>
      <c r="E19880" s="86" t="s">
        <v>3010</v>
      </c>
      <c r="F19880" s="85" t="s">
        <v>38</v>
      </c>
      <c r="G19880" s="86" t="s">
        <v>88</v>
      </c>
      <c r="H19880" s="85" t="s">
        <v>1</v>
      </c>
      <c r="I19880" s="85">
        <v>-1</v>
      </c>
      <c r="J19880" s="88">
        <v>0</v>
      </c>
      <c r="K19880" s="146">
        <v>0</v>
      </c>
      <c r="L19880" s="147">
        <v>0</v>
      </c>
      <c r="M19880" s="147">
        <v>0</v>
      </c>
      <c r="N19880" s="87">
        <v>0</v>
      </c>
      <c r="O19880" s="88">
        <v>0</v>
      </c>
      <c r="P19880" s="89" t="e">
        <v>#DIV/0!</v>
      </c>
    </row>
    <row r="19881" spans="1:16">
      <c r="A19881" s="75" t="s">
        <v>3110</v>
      </c>
      <c r="B19881" s="85">
        <v>19877</v>
      </c>
      <c r="C19881" s="85">
        <v>1667</v>
      </c>
      <c r="D19881" s="85">
        <v>19877</v>
      </c>
      <c r="E19881" s="86" t="s">
        <v>3010</v>
      </c>
      <c r="F19881" s="85" t="s">
        <v>139</v>
      </c>
      <c r="G19881" s="86" t="s">
        <v>88</v>
      </c>
      <c r="H19881" s="85" t="s">
        <v>1</v>
      </c>
      <c r="I19881" s="85">
        <v>-1</v>
      </c>
      <c r="J19881" s="88">
        <v>0</v>
      </c>
      <c r="K19881" s="146">
        <v>0</v>
      </c>
      <c r="L19881" s="147">
        <v>0</v>
      </c>
      <c r="M19881" s="147">
        <v>0</v>
      </c>
      <c r="N19881" s="87">
        <v>0</v>
      </c>
      <c r="O19881" s="88">
        <v>0</v>
      </c>
      <c r="P19881" s="89" t="e">
        <v>#DIV/0!</v>
      </c>
    </row>
    <row r="19882" spans="1:16">
      <c r="A19882" s="75" t="s">
        <v>23022</v>
      </c>
      <c r="B19882" s="85">
        <v>19878</v>
      </c>
      <c r="C19882" s="85">
        <v>14002</v>
      </c>
      <c r="D19882" s="85">
        <v>19878</v>
      </c>
      <c r="E19882" s="86" t="s">
        <v>23023</v>
      </c>
      <c r="F19882" s="85" t="s">
        <v>6130</v>
      </c>
      <c r="G19882" s="86" t="s">
        <v>88</v>
      </c>
      <c r="H19882" s="85" t="s">
        <v>1</v>
      </c>
      <c r="I19882" s="85">
        <v>-1</v>
      </c>
      <c r="J19882" s="88">
        <v>0.37818871968972623</v>
      </c>
      <c r="K19882" s="146">
        <v>0.96058177497636132</v>
      </c>
      <c r="L19882" s="147">
        <v>1.439254725187332E-9</v>
      </c>
      <c r="M19882" s="147">
        <v>2.0848745973331001E-3</v>
      </c>
      <c r="N19882" s="87">
        <v>0.22547717363279529</v>
      </c>
      <c r="O19882" s="88">
        <v>0.24577159438708049</v>
      </c>
      <c r="P19882" s="89">
        <v>1090.0065422468708</v>
      </c>
    </row>
    <row r="19883" spans="1:16">
      <c r="A19883" s="75" t="s">
        <v>23024</v>
      </c>
      <c r="B19883" s="85">
        <v>19879</v>
      </c>
      <c r="C19883" s="85">
        <v>14003</v>
      </c>
      <c r="D19883" s="85">
        <v>19879</v>
      </c>
      <c r="E19883" s="86" t="s">
        <v>23023</v>
      </c>
      <c r="F19883" s="85" t="s">
        <v>931</v>
      </c>
      <c r="G19883" s="86" t="s">
        <v>88</v>
      </c>
      <c r="H19883" s="85" t="s">
        <v>1</v>
      </c>
      <c r="I19883" s="85">
        <v>-1</v>
      </c>
      <c r="J19883" s="88">
        <v>2.2377085439416748</v>
      </c>
      <c r="K19883" s="146">
        <v>1.4246613148817222</v>
      </c>
      <c r="L19883" s="147">
        <v>6.5535380926268581E-9</v>
      </c>
      <c r="M19883" s="147">
        <v>4.899146279694463E-3</v>
      </c>
      <c r="N19883" s="87">
        <v>0.60731529201802881</v>
      </c>
      <c r="O19883" s="88">
        <v>2.2048499887919051</v>
      </c>
      <c r="P19883" s="89">
        <v>3630.4865327291177</v>
      </c>
    </row>
    <row r="19884" spans="1:16">
      <c r="A19884" s="75" t="s">
        <v>23025</v>
      </c>
      <c r="B19884" s="85">
        <v>19880</v>
      </c>
      <c r="C19884" s="85">
        <v>14004</v>
      </c>
      <c r="D19884" s="85">
        <v>19880</v>
      </c>
      <c r="E19884" s="86" t="s">
        <v>23023</v>
      </c>
      <c r="F19884" s="85" t="s">
        <v>4586</v>
      </c>
      <c r="G19884" s="86" t="s">
        <v>88</v>
      </c>
      <c r="H19884" s="85" t="s">
        <v>1</v>
      </c>
      <c r="I19884" s="85">
        <v>-1</v>
      </c>
      <c r="J19884" s="88">
        <v>0.34910306655755791</v>
      </c>
      <c r="K19884" s="146">
        <v>1.0445191612946729</v>
      </c>
      <c r="L19884" s="147">
        <v>1.4072492569959951E-9</v>
      </c>
      <c r="M19884" s="147">
        <v>1.8477746346645799E-3</v>
      </c>
      <c r="N19884" s="87">
        <v>0.1969853805410475</v>
      </c>
      <c r="O19884" s="88">
        <v>0.21653650963931631</v>
      </c>
      <c r="P19884" s="89">
        <v>1099.2516756551624</v>
      </c>
    </row>
    <row r="19885" spans="1:16">
      <c r="A19885" s="75" t="s">
        <v>23026</v>
      </c>
      <c r="B19885" s="85">
        <v>19881</v>
      </c>
      <c r="C19885" s="85">
        <v>14005</v>
      </c>
      <c r="D19885" s="85">
        <v>19881</v>
      </c>
      <c r="E19885" s="86" t="s">
        <v>23023</v>
      </c>
      <c r="F19885" s="85" t="s">
        <v>2872</v>
      </c>
      <c r="G19885" s="86" t="s">
        <v>88</v>
      </c>
      <c r="H19885" s="85" t="s">
        <v>1</v>
      </c>
      <c r="I19885" s="85">
        <v>-1</v>
      </c>
      <c r="J19885" s="88">
        <v>2.3595374962975559</v>
      </c>
      <c r="K19885" s="146">
        <v>1.4790850025870292</v>
      </c>
      <c r="L19885" s="147">
        <v>6.919566690387517E-9</v>
      </c>
      <c r="M19885" s="147">
        <v>6.662431759867418E-3</v>
      </c>
      <c r="N19885" s="87">
        <v>0.80030279381120484</v>
      </c>
      <c r="O19885" s="88">
        <v>2.3280769083391561</v>
      </c>
      <c r="P19885" s="89">
        <v>2908.9951032813219</v>
      </c>
    </row>
    <row r="19886" spans="1:16">
      <c r="A19886" s="75" t="s">
        <v>23027</v>
      </c>
      <c r="B19886" s="85">
        <v>19882</v>
      </c>
      <c r="C19886" s="85">
        <v>14006</v>
      </c>
      <c r="D19886" s="85">
        <v>19882</v>
      </c>
      <c r="E19886" s="86" t="s">
        <v>23023</v>
      </c>
      <c r="F19886" s="85" t="s">
        <v>4407</v>
      </c>
      <c r="G19886" s="86" t="s">
        <v>88</v>
      </c>
      <c r="H19886" s="85" t="s">
        <v>1</v>
      </c>
      <c r="I19886" s="85">
        <v>-1</v>
      </c>
      <c r="J19886" s="88">
        <v>0.33816014437848391</v>
      </c>
      <c r="K19886" s="146">
        <v>0.8531768110328436</v>
      </c>
      <c r="L19886" s="147">
        <v>1.282112845216664E-9</v>
      </c>
      <c r="M19886" s="147">
        <v>1.4376281808564111E-3</v>
      </c>
      <c r="N19886" s="87">
        <v>0.15688257729126151</v>
      </c>
      <c r="O19886" s="88">
        <v>0.20564217484673661</v>
      </c>
      <c r="P19886" s="89">
        <v>1310.8031395031846</v>
      </c>
    </row>
    <row r="19887" spans="1:16">
      <c r="A19887" s="75" t="s">
        <v>23028</v>
      </c>
      <c r="B19887" s="85">
        <v>19883</v>
      </c>
      <c r="C19887" s="85">
        <v>14007</v>
      </c>
      <c r="D19887" s="85">
        <v>19883</v>
      </c>
      <c r="E19887" s="86" t="s">
        <v>23023</v>
      </c>
      <c r="F19887" s="85" t="s">
        <v>232</v>
      </c>
      <c r="G19887" s="86" t="s">
        <v>88</v>
      </c>
      <c r="H19887" s="85" t="s">
        <v>1</v>
      </c>
      <c r="I19887" s="85">
        <v>-1</v>
      </c>
      <c r="J19887" s="88">
        <v>0.23635067998374651</v>
      </c>
      <c r="K19887" s="146">
        <v>0.81089411003331946</v>
      </c>
      <c r="L19887" s="147">
        <v>9.9171829659294794E-10</v>
      </c>
      <c r="M19887" s="147">
        <v>1.8677133684918039E-3</v>
      </c>
      <c r="N19887" s="87">
        <v>0.20229526619332899</v>
      </c>
      <c r="O19887" s="88">
        <v>0.10046475263465229</v>
      </c>
      <c r="P19887" s="89">
        <v>496.62433790536852</v>
      </c>
    </row>
    <row r="19888" spans="1:16">
      <c r="A19888" s="75" t="s">
        <v>23029</v>
      </c>
      <c r="B19888" s="85">
        <v>19884</v>
      </c>
      <c r="C19888" s="85">
        <v>14008</v>
      </c>
      <c r="D19888" s="85">
        <v>19884</v>
      </c>
      <c r="E19888" s="86" t="s">
        <v>23023</v>
      </c>
      <c r="F19888" s="85" t="s">
        <v>32</v>
      </c>
      <c r="G19888" s="86" t="s">
        <v>88</v>
      </c>
      <c r="H19888" s="85" t="s">
        <v>1</v>
      </c>
      <c r="I19888" s="85">
        <v>-1</v>
      </c>
      <c r="J19888" s="88">
        <v>2.3526260398369758</v>
      </c>
      <c r="K19888" s="146">
        <v>1.5149908068818734</v>
      </c>
      <c r="L19888" s="147">
        <v>6.8630699250087743E-9</v>
      </c>
      <c r="M19888" s="147">
        <v>3.6427020399340021E-3</v>
      </c>
      <c r="N19888" s="87">
        <v>0.44926815130321168</v>
      </c>
      <c r="O19888" s="88">
        <v>2.3230237025063771</v>
      </c>
      <c r="P19888" s="89">
        <v>5170.6841354498001</v>
      </c>
    </row>
    <row r="19889" spans="1:16">
      <c r="A19889" s="75" t="s">
        <v>23030</v>
      </c>
      <c r="B19889" s="85">
        <v>19885</v>
      </c>
      <c r="C19889" s="85">
        <v>14009</v>
      </c>
      <c r="D19889" s="85">
        <v>19885</v>
      </c>
      <c r="E19889" s="86" t="s">
        <v>23023</v>
      </c>
      <c r="F19889" s="85" t="s">
        <v>235</v>
      </c>
      <c r="G19889" s="86" t="s">
        <v>88</v>
      </c>
      <c r="H19889" s="85" t="s">
        <v>1</v>
      </c>
      <c r="I19889" s="85">
        <v>-1</v>
      </c>
      <c r="J19889" s="88">
        <v>0.26657534681992873</v>
      </c>
      <c r="K19889" s="146">
        <v>0.88681371540579357</v>
      </c>
      <c r="L19889" s="147">
        <v>1.1088642472927029E-9</v>
      </c>
      <c r="M19889" s="147">
        <v>2.1534212596829899E-3</v>
      </c>
      <c r="N19889" s="87">
        <v>0.23116255218054721</v>
      </c>
      <c r="O19889" s="88">
        <v>0.13316441205120819</v>
      </c>
      <c r="P19889" s="89">
        <v>576.06394632293836</v>
      </c>
    </row>
    <row r="19890" spans="1:16">
      <c r="A19890" s="75" t="s">
        <v>23031</v>
      </c>
      <c r="B19890" s="85">
        <v>19886</v>
      </c>
      <c r="C19890" s="85">
        <v>14010</v>
      </c>
      <c r="D19890" s="85">
        <v>19886</v>
      </c>
      <c r="E19890" s="86" t="s">
        <v>23023</v>
      </c>
      <c r="F19890" s="85" t="s">
        <v>5038</v>
      </c>
      <c r="G19890" s="86" t="s">
        <v>88</v>
      </c>
      <c r="H19890" s="85" t="s">
        <v>1</v>
      </c>
      <c r="I19890" s="85">
        <v>-1</v>
      </c>
      <c r="J19890" s="88">
        <v>0.1856920611968684</v>
      </c>
      <c r="K19890" s="146">
        <v>0.73701694054067668</v>
      </c>
      <c r="L19890" s="147">
        <v>8.0780140652163988E-10</v>
      </c>
      <c r="M19890" s="147">
        <v>1.1018531364825009E-3</v>
      </c>
      <c r="N19890" s="87">
        <v>0.1164041003147043</v>
      </c>
      <c r="O19890" s="88">
        <v>4.7418589578264947E-2</v>
      </c>
      <c r="P19890" s="89">
        <v>407.36184936841937</v>
      </c>
    </row>
    <row r="19891" spans="1:16">
      <c r="A19891" s="75" t="s">
        <v>23032</v>
      </c>
      <c r="B19891" s="85">
        <v>19887</v>
      </c>
      <c r="C19891" s="85">
        <v>14011</v>
      </c>
      <c r="D19891" s="85">
        <v>19887</v>
      </c>
      <c r="E19891" s="86" t="s">
        <v>23023</v>
      </c>
      <c r="F19891" s="85" t="s">
        <v>4366</v>
      </c>
      <c r="G19891" s="86" t="s">
        <v>88</v>
      </c>
      <c r="H19891" s="85" t="s">
        <v>1</v>
      </c>
      <c r="I19891" s="85">
        <v>-1</v>
      </c>
      <c r="J19891" s="88">
        <v>0.73787415204529694</v>
      </c>
      <c r="K19891" s="146">
        <v>0.94447374884108948</v>
      </c>
      <c r="L19891" s="147">
        <v>2.3797320827655168E-9</v>
      </c>
      <c r="M19891" s="147">
        <v>2.4941097121249042E-3</v>
      </c>
      <c r="N19891" s="87">
        <v>0.28734470256163908</v>
      </c>
      <c r="O19891" s="88">
        <v>0.62604974453139306</v>
      </c>
      <c r="P19891" s="89">
        <v>2178.7412085562896</v>
      </c>
    </row>
    <row r="19892" spans="1:16">
      <c r="A19892" s="75" t="s">
        <v>23033</v>
      </c>
      <c r="B19892" s="85">
        <v>19888</v>
      </c>
      <c r="C19892" s="85">
        <v>14012</v>
      </c>
      <c r="D19892" s="85">
        <v>19888</v>
      </c>
      <c r="E19892" s="86" t="s">
        <v>23023</v>
      </c>
      <c r="F19892" s="85" t="s">
        <v>429</v>
      </c>
      <c r="G19892" s="86" t="s">
        <v>88</v>
      </c>
      <c r="H19892" s="85" t="s">
        <v>1</v>
      </c>
      <c r="I19892" s="85">
        <v>-1</v>
      </c>
      <c r="J19892" s="88">
        <v>2.374761078664962</v>
      </c>
      <c r="K19892" s="146">
        <v>1.4777868493426021</v>
      </c>
      <c r="L19892" s="147">
        <v>6.9415764818431408E-9</v>
      </c>
      <c r="M19892" s="147">
        <v>5.1953753737765162E-3</v>
      </c>
      <c r="N19892" s="87">
        <v>0.64347170690483901</v>
      </c>
      <c r="O19892" s="88">
        <v>2.3449032860111472</v>
      </c>
      <c r="P19892" s="89">
        <v>3644.1435743777424</v>
      </c>
    </row>
    <row r="19893" spans="1:16">
      <c r="A19893" s="75" t="s">
        <v>23034</v>
      </c>
      <c r="B19893" s="85">
        <v>19889</v>
      </c>
      <c r="C19893" s="85">
        <v>14013</v>
      </c>
      <c r="D19893" s="85">
        <v>19889</v>
      </c>
      <c r="E19893" s="86" t="s">
        <v>23023</v>
      </c>
      <c r="F19893" s="85" t="s">
        <v>1055</v>
      </c>
      <c r="G19893" s="86" t="s">
        <v>88</v>
      </c>
      <c r="H19893" s="85" t="s">
        <v>1</v>
      </c>
      <c r="I19893" s="85">
        <v>-1</v>
      </c>
      <c r="J19893" s="88">
        <v>2.3411750425218441</v>
      </c>
      <c r="K19893" s="146">
        <v>1.4620720821859257</v>
      </c>
      <c r="L19893" s="147">
        <v>6.8390878896259763E-9</v>
      </c>
      <c r="M19893" s="147">
        <v>4.604761761742909E-3</v>
      </c>
      <c r="N19893" s="87">
        <v>0.57909161230629158</v>
      </c>
      <c r="O19893" s="88">
        <v>2.311116103665392</v>
      </c>
      <c r="P19893" s="89">
        <v>3990.9334802159119</v>
      </c>
    </row>
    <row r="19894" spans="1:16">
      <c r="A19894" s="75" t="s">
        <v>23035</v>
      </c>
      <c r="B19894" s="85">
        <v>19890</v>
      </c>
      <c r="C19894" s="85">
        <v>14014</v>
      </c>
      <c r="D19894" s="85">
        <v>19890</v>
      </c>
      <c r="E19894" s="86" t="s">
        <v>23023</v>
      </c>
      <c r="F19894" s="85" t="s">
        <v>4489</v>
      </c>
      <c r="G19894" s="86" t="s">
        <v>88</v>
      </c>
      <c r="H19894" s="85" t="s">
        <v>1</v>
      </c>
      <c r="I19894" s="85">
        <v>-1</v>
      </c>
      <c r="J19894" s="88">
        <v>1.5682479311933359</v>
      </c>
      <c r="K19894" s="146">
        <v>1.2683713359327369</v>
      </c>
      <c r="L19894" s="147">
        <v>4.7180794826867088E-9</v>
      </c>
      <c r="M19894" s="147">
        <v>4.0857546744307556E-3</v>
      </c>
      <c r="N19894" s="87">
        <v>0.49322075504540258</v>
      </c>
      <c r="O19894" s="88">
        <v>1.5118707124042829</v>
      </c>
      <c r="P19894" s="89">
        <v>3065.3022950445593</v>
      </c>
    </row>
    <row r="19895" spans="1:16">
      <c r="A19895" s="75" t="s">
        <v>23036</v>
      </c>
      <c r="B19895" s="85">
        <v>19891</v>
      </c>
      <c r="C19895" s="85">
        <v>14015</v>
      </c>
      <c r="D19895" s="85">
        <v>19891</v>
      </c>
      <c r="E19895" s="86" t="s">
        <v>23023</v>
      </c>
      <c r="F19895" s="85" t="s">
        <v>965</v>
      </c>
      <c r="G19895" s="86" t="s">
        <v>88</v>
      </c>
      <c r="H19895" s="85" t="s">
        <v>1</v>
      </c>
      <c r="I19895" s="85">
        <v>-1</v>
      </c>
      <c r="J19895" s="88">
        <v>0.59836266836637986</v>
      </c>
      <c r="K19895" s="146">
        <v>0.83891371691541772</v>
      </c>
      <c r="L19895" s="147">
        <v>1.975281477721779E-9</v>
      </c>
      <c r="M19895" s="147">
        <v>4.4726391982517731E-3</v>
      </c>
      <c r="N19895" s="87">
        <v>0.50381005797651879</v>
      </c>
      <c r="O19895" s="88">
        <v>0.51001927640321087</v>
      </c>
      <c r="P19895" s="89">
        <v>1012.3245225623929</v>
      </c>
    </row>
    <row r="19896" spans="1:16">
      <c r="A19896" s="75" t="s">
        <v>23037</v>
      </c>
      <c r="B19896" s="85">
        <v>19892</v>
      </c>
      <c r="C19896" s="85">
        <v>14016</v>
      </c>
      <c r="D19896" s="85">
        <v>19892</v>
      </c>
      <c r="E19896" s="86" t="s">
        <v>23023</v>
      </c>
      <c r="F19896" s="85" t="s">
        <v>4492</v>
      </c>
      <c r="G19896" s="86" t="s">
        <v>88</v>
      </c>
      <c r="H19896" s="85" t="s">
        <v>1</v>
      </c>
      <c r="I19896" s="85">
        <v>-1</v>
      </c>
      <c r="J19896" s="88">
        <v>2.2681709081111441</v>
      </c>
      <c r="K19896" s="146">
        <v>1.4404490510084436</v>
      </c>
      <c r="L19896" s="147">
        <v>6.6523020182508387E-9</v>
      </c>
      <c r="M19896" s="147">
        <v>5.86822314688618E-3</v>
      </c>
      <c r="N19896" s="87">
        <v>0.71227992016364194</v>
      </c>
      <c r="O19896" s="88">
        <v>2.2354458897177478</v>
      </c>
      <c r="P19896" s="89">
        <v>3138.4373284089879</v>
      </c>
    </row>
    <row r="19897" spans="1:16">
      <c r="A19897" s="75" t="s">
        <v>23038</v>
      </c>
      <c r="B19897" s="85">
        <v>19893</v>
      </c>
      <c r="C19897" s="85">
        <v>14017</v>
      </c>
      <c r="D19897" s="85">
        <v>19893</v>
      </c>
      <c r="E19897" s="86" t="s">
        <v>23023</v>
      </c>
      <c r="F19897" s="85" t="s">
        <v>1084</v>
      </c>
      <c r="G19897" s="86" t="s">
        <v>88</v>
      </c>
      <c r="H19897" s="85" t="s">
        <v>1</v>
      </c>
      <c r="I19897" s="85">
        <v>-1</v>
      </c>
      <c r="J19897" s="88">
        <v>1.523130365053617</v>
      </c>
      <c r="K19897" s="146">
        <v>1.1527730005063972</v>
      </c>
      <c r="L19897" s="147">
        <v>4.5503079627977207E-9</v>
      </c>
      <c r="M19897" s="147">
        <v>4.8494454540658361E-3</v>
      </c>
      <c r="N19897" s="87">
        <v>0.57967339865274603</v>
      </c>
      <c r="O19897" s="88">
        <v>1.475290938442374</v>
      </c>
      <c r="P19897" s="89">
        <v>2545.0381919735955</v>
      </c>
    </row>
    <row r="19898" spans="1:16">
      <c r="A19898" s="75" t="s">
        <v>23039</v>
      </c>
      <c r="B19898" s="85">
        <v>19894</v>
      </c>
      <c r="C19898" s="85">
        <v>14018</v>
      </c>
      <c r="D19898" s="85">
        <v>19894</v>
      </c>
      <c r="E19898" s="86" t="s">
        <v>23023</v>
      </c>
      <c r="F19898" s="85" t="s">
        <v>4370</v>
      </c>
      <c r="G19898" s="86" t="s">
        <v>88</v>
      </c>
      <c r="H19898" s="85" t="s">
        <v>1</v>
      </c>
      <c r="I19898" s="85">
        <v>-1</v>
      </c>
      <c r="J19898" s="88">
        <v>1.596447431107487</v>
      </c>
      <c r="K19898" s="146">
        <v>1.1800379271557424</v>
      </c>
      <c r="L19898" s="147">
        <v>4.755084917654304E-9</v>
      </c>
      <c r="M19898" s="147">
        <v>4.8184653116515978E-3</v>
      </c>
      <c r="N19898" s="87">
        <v>0.57866163101203549</v>
      </c>
      <c r="O19898" s="88">
        <v>1.550231917830617</v>
      </c>
      <c r="P19898" s="89">
        <v>2678.9955213021094</v>
      </c>
    </row>
    <row r="19899" spans="1:16">
      <c r="A19899" s="75" t="s">
        <v>23040</v>
      </c>
      <c r="B19899" s="85">
        <v>19895</v>
      </c>
      <c r="C19899" s="85">
        <v>14019</v>
      </c>
      <c r="D19899" s="85">
        <v>19895</v>
      </c>
      <c r="E19899" s="86" t="s">
        <v>23023</v>
      </c>
      <c r="F19899" s="85" t="s">
        <v>4627</v>
      </c>
      <c r="G19899" s="86" t="s">
        <v>88</v>
      </c>
      <c r="H19899" s="85" t="s">
        <v>1</v>
      </c>
      <c r="I19899" s="85">
        <v>-1</v>
      </c>
      <c r="J19899" s="88">
        <v>0.15398837115561631</v>
      </c>
      <c r="K19899" s="146">
        <v>0.64094504526802643</v>
      </c>
      <c r="L19899" s="147">
        <v>6.9276115918562351E-10</v>
      </c>
      <c r="M19899" s="147">
        <v>2.597887188195108E-3</v>
      </c>
      <c r="N19899" s="87">
        <v>0.29430062440133231</v>
      </c>
      <c r="O19899" s="88">
        <v>7.5884236363258945E-2</v>
      </c>
      <c r="P19899" s="89">
        <v>257.84599172231799</v>
      </c>
    </row>
    <row r="19900" spans="1:16">
      <c r="A19900" s="75" t="s">
        <v>23041</v>
      </c>
      <c r="B19900" s="85">
        <v>19896</v>
      </c>
      <c r="C19900" s="85">
        <v>14020</v>
      </c>
      <c r="D19900" s="85">
        <v>19896</v>
      </c>
      <c r="E19900" s="86" t="s">
        <v>23023</v>
      </c>
      <c r="F19900" s="85" t="s">
        <v>4496</v>
      </c>
      <c r="G19900" s="86" t="s">
        <v>88</v>
      </c>
      <c r="H19900" s="85" t="s">
        <v>1</v>
      </c>
      <c r="I19900" s="85">
        <v>-1</v>
      </c>
      <c r="J19900" s="88">
        <v>0.20065505911910059</v>
      </c>
      <c r="K19900" s="146">
        <v>0.74819633655172968</v>
      </c>
      <c r="L19900" s="147">
        <v>8.7691574223640247E-10</v>
      </c>
      <c r="M19900" s="147">
        <v>3.1656375530988469E-3</v>
      </c>
      <c r="N19900" s="87">
        <v>0.3426045432594087</v>
      </c>
      <c r="O19900" s="88">
        <v>7.7895658382093266E-2</v>
      </c>
      <c r="P19900" s="89">
        <v>227.36317983709074</v>
      </c>
    </row>
    <row r="19901" spans="1:16">
      <c r="A19901" s="75" t="s">
        <v>23042</v>
      </c>
      <c r="B19901" s="85">
        <v>19897</v>
      </c>
      <c r="C19901" s="85">
        <v>14021</v>
      </c>
      <c r="D19901" s="85">
        <v>19897</v>
      </c>
      <c r="E19901" s="86" t="s">
        <v>23023</v>
      </c>
      <c r="F19901" s="85" t="s">
        <v>4372</v>
      </c>
      <c r="G19901" s="86" t="s">
        <v>88</v>
      </c>
      <c r="H19901" s="85" t="s">
        <v>1</v>
      </c>
      <c r="I19901" s="85">
        <v>-1</v>
      </c>
      <c r="J19901" s="88">
        <v>0.66290168216274747</v>
      </c>
      <c r="K19901" s="146">
        <v>0.92068065940630006</v>
      </c>
      <c r="L19901" s="147">
        <v>2.172618656020287E-9</v>
      </c>
      <c r="M19901" s="147">
        <v>2.836398484289866E-3</v>
      </c>
      <c r="N19901" s="87">
        <v>0.32561207752969501</v>
      </c>
      <c r="O19901" s="88">
        <v>0.56480994238664739</v>
      </c>
      <c r="P19901" s="89">
        <v>1734.6099280827141</v>
      </c>
    </row>
    <row r="19902" spans="1:16">
      <c r="A19902" s="75" t="s">
        <v>23043</v>
      </c>
      <c r="B19902" s="85">
        <v>19898</v>
      </c>
      <c r="C19902" s="85">
        <v>14022</v>
      </c>
      <c r="D19902" s="85">
        <v>19898</v>
      </c>
      <c r="E19902" s="86" t="s">
        <v>23023</v>
      </c>
      <c r="F19902" s="85" t="s">
        <v>4498</v>
      </c>
      <c r="G19902" s="86" t="s">
        <v>88</v>
      </c>
      <c r="H19902" s="85" t="s">
        <v>1</v>
      </c>
      <c r="I19902" s="85">
        <v>-1</v>
      </c>
      <c r="J19902" s="88">
        <v>1.150320045576841</v>
      </c>
      <c r="K19902" s="146">
        <v>1.1008521971729579</v>
      </c>
      <c r="L19902" s="147">
        <v>3.5364987563539552E-9</v>
      </c>
      <c r="M19902" s="147">
        <v>3.7224506945299782E-3</v>
      </c>
      <c r="N19902" s="87">
        <v>0.44056444548645529</v>
      </c>
      <c r="O19902" s="88">
        <v>1.084573609430981</v>
      </c>
      <c r="P19902" s="89">
        <v>2461.7819720641191</v>
      </c>
    </row>
    <row r="19903" spans="1:16">
      <c r="A19903" s="75" t="s">
        <v>23044</v>
      </c>
      <c r="B19903" s="85">
        <v>19899</v>
      </c>
      <c r="C19903" s="85">
        <v>14023</v>
      </c>
      <c r="D19903" s="85">
        <v>19899</v>
      </c>
      <c r="E19903" s="86" t="s">
        <v>23023</v>
      </c>
      <c r="F19903" s="85" t="s">
        <v>238</v>
      </c>
      <c r="G19903" s="86" t="s">
        <v>88</v>
      </c>
      <c r="H19903" s="85" t="s">
        <v>1</v>
      </c>
      <c r="I19903" s="85">
        <v>-1</v>
      </c>
      <c r="J19903" s="88">
        <v>0.79356592818281724</v>
      </c>
      <c r="K19903" s="146">
        <v>1.8597230180859863</v>
      </c>
      <c r="L19903" s="147">
        <v>3.0027445619756402E-9</v>
      </c>
      <c r="M19903" s="147">
        <v>1.801406691296069E-3</v>
      </c>
      <c r="N19903" s="87">
        <v>0.19467613889908089</v>
      </c>
      <c r="O19903" s="88">
        <v>0.65592480674790488</v>
      </c>
      <c r="P19903" s="89">
        <v>3369.3128005170315</v>
      </c>
    </row>
    <row r="19904" spans="1:16">
      <c r="A19904" s="75" t="s">
        <v>23045</v>
      </c>
      <c r="B19904" s="85">
        <v>19900</v>
      </c>
      <c r="C19904" s="85">
        <v>14024</v>
      </c>
      <c r="D19904" s="85">
        <v>19900</v>
      </c>
      <c r="E19904" s="86" t="s">
        <v>23023</v>
      </c>
      <c r="F19904" s="85" t="s">
        <v>3901</v>
      </c>
      <c r="G19904" s="86" t="s">
        <v>88</v>
      </c>
      <c r="H19904" s="85" t="s">
        <v>1</v>
      </c>
      <c r="I19904" s="85">
        <v>-1</v>
      </c>
      <c r="J19904" s="88">
        <v>0.32167013666213168</v>
      </c>
      <c r="K19904" s="146">
        <v>0.77560796580833702</v>
      </c>
      <c r="L19904" s="147">
        <v>1.195228462440853E-9</v>
      </c>
      <c r="M19904" s="147">
        <v>2.2783258362960128E-3</v>
      </c>
      <c r="N19904" s="87">
        <v>0.24786004728188021</v>
      </c>
      <c r="O19904" s="88">
        <v>0.1897582127410668</v>
      </c>
      <c r="P19904" s="89">
        <v>765.58612338705484</v>
      </c>
    </row>
    <row r="19905" spans="1:16">
      <c r="A19905" s="75" t="s">
        <v>23046</v>
      </c>
      <c r="B19905" s="85">
        <v>19901</v>
      </c>
      <c r="C19905" s="85">
        <v>14025</v>
      </c>
      <c r="D19905" s="85">
        <v>19901</v>
      </c>
      <c r="E19905" s="86" t="s">
        <v>23023</v>
      </c>
      <c r="F19905" s="85" t="s">
        <v>1068</v>
      </c>
      <c r="G19905" s="86" t="s">
        <v>88</v>
      </c>
      <c r="H19905" s="85" t="s">
        <v>1</v>
      </c>
      <c r="I19905" s="85">
        <v>-1</v>
      </c>
      <c r="J19905" s="88">
        <v>1.1324859343238369</v>
      </c>
      <c r="K19905" s="146">
        <v>1.0054598914583479</v>
      </c>
      <c r="L19905" s="147">
        <v>3.4530882202135719E-9</v>
      </c>
      <c r="M19905" s="147">
        <v>4.5754836459826996E-3</v>
      </c>
      <c r="N19905" s="87">
        <v>0.53798638154296941</v>
      </c>
      <c r="O19905" s="88">
        <v>1.076371715743748</v>
      </c>
      <c r="P19905" s="89">
        <v>2000.7415664624539</v>
      </c>
    </row>
    <row r="19906" spans="1:16">
      <c r="A19906" s="75" t="s">
        <v>23047</v>
      </c>
      <c r="B19906" s="85">
        <v>19902</v>
      </c>
      <c r="C19906" s="85">
        <v>14026</v>
      </c>
      <c r="D19906" s="85">
        <v>19902</v>
      </c>
      <c r="E19906" s="86" t="s">
        <v>23023</v>
      </c>
      <c r="F19906" s="85" t="s">
        <v>4381</v>
      </c>
      <c r="G19906" s="86" t="s">
        <v>88</v>
      </c>
      <c r="H19906" s="85" t="s">
        <v>1</v>
      </c>
      <c r="I19906" s="85">
        <v>-1</v>
      </c>
      <c r="J19906" s="88">
        <v>0.93124257674214506</v>
      </c>
      <c r="K19906" s="146">
        <v>0.99032007850656834</v>
      </c>
      <c r="L19906" s="147">
        <v>2.9260154556855378E-9</v>
      </c>
      <c r="M19906" s="147">
        <v>4.9730218420813276E-3</v>
      </c>
      <c r="N19906" s="87">
        <v>0.5700606380259059</v>
      </c>
      <c r="O19906" s="88">
        <v>0.86032550341368752</v>
      </c>
      <c r="P19906" s="89">
        <v>1509.1824378419735</v>
      </c>
    </row>
    <row r="19907" spans="1:16">
      <c r="A19907" s="75" t="s">
        <v>23048</v>
      </c>
      <c r="B19907" s="85">
        <v>19903</v>
      </c>
      <c r="C19907" s="85">
        <v>14027</v>
      </c>
      <c r="D19907" s="85">
        <v>19903</v>
      </c>
      <c r="E19907" s="86" t="s">
        <v>23023</v>
      </c>
      <c r="F19907" s="85" t="s">
        <v>4641</v>
      </c>
      <c r="G19907" s="86" t="s">
        <v>88</v>
      </c>
      <c r="H19907" s="85" t="s">
        <v>1</v>
      </c>
      <c r="I19907" s="85">
        <v>-1</v>
      </c>
      <c r="J19907" s="88">
        <v>1.654984426858046</v>
      </c>
      <c r="K19907" s="146">
        <v>1.2310862750179108</v>
      </c>
      <c r="L19907" s="147">
        <v>4.9280899914563014E-9</v>
      </c>
      <c r="M19907" s="147">
        <v>4.205184208277403E-3</v>
      </c>
      <c r="N19907" s="87">
        <v>0.5082331528918258</v>
      </c>
      <c r="O19907" s="88">
        <v>1.5891648555824951</v>
      </c>
      <c r="P19907" s="89">
        <v>3126.8421718264781</v>
      </c>
    </row>
    <row r="19908" spans="1:16">
      <c r="A19908" s="75" t="s">
        <v>23049</v>
      </c>
      <c r="B19908" s="85">
        <v>19904</v>
      </c>
      <c r="C19908" s="85">
        <v>14028</v>
      </c>
      <c r="D19908" s="85">
        <v>19904</v>
      </c>
      <c r="E19908" s="86" t="s">
        <v>23023</v>
      </c>
      <c r="F19908" s="85" t="s">
        <v>4383</v>
      </c>
      <c r="G19908" s="86" t="s">
        <v>88</v>
      </c>
      <c r="H19908" s="85" t="s">
        <v>1</v>
      </c>
      <c r="I19908" s="85">
        <v>-1</v>
      </c>
      <c r="J19908" s="88">
        <v>0.18859639891888291</v>
      </c>
      <c r="K19908" s="146">
        <v>0.73037473728933999</v>
      </c>
      <c r="L19908" s="147">
        <v>8.3179369084372751E-10</v>
      </c>
      <c r="M19908" s="147">
        <v>2.8590592028017608E-3</v>
      </c>
      <c r="N19908" s="87">
        <v>0.31906809947888548</v>
      </c>
      <c r="O19908" s="88">
        <v>0.1031309167311395</v>
      </c>
      <c r="P19908" s="89">
        <v>323.22540830492596</v>
      </c>
    </row>
    <row r="19909" spans="1:16">
      <c r="A19909" s="75" t="s">
        <v>23050</v>
      </c>
      <c r="B19909" s="85">
        <v>19905</v>
      </c>
      <c r="C19909" s="85">
        <v>14029</v>
      </c>
      <c r="D19909" s="85">
        <v>19905</v>
      </c>
      <c r="E19909" s="86" t="s">
        <v>23023</v>
      </c>
      <c r="F19909" s="85" t="s">
        <v>6286</v>
      </c>
      <c r="G19909" s="86" t="s">
        <v>88</v>
      </c>
      <c r="H19909" s="85" t="s">
        <v>1</v>
      </c>
      <c r="I19909" s="85">
        <v>-1</v>
      </c>
      <c r="J19909" s="88">
        <v>0.29551271649366812</v>
      </c>
      <c r="K19909" s="146">
        <v>0.94367636197293747</v>
      </c>
      <c r="L19909" s="147">
        <v>1.210854801623054E-9</v>
      </c>
      <c r="M19909" s="147">
        <v>1.87412379102274E-3</v>
      </c>
      <c r="N19909" s="87">
        <v>0.19971647833593559</v>
      </c>
      <c r="O19909" s="88">
        <v>0.16393702360819309</v>
      </c>
      <c r="P19909" s="89">
        <v>820.84876007297089</v>
      </c>
    </row>
    <row r="19910" spans="1:16">
      <c r="A19910" s="75" t="s">
        <v>23051</v>
      </c>
      <c r="B19910" s="85">
        <v>19906</v>
      </c>
      <c r="C19910" s="85">
        <v>14030</v>
      </c>
      <c r="D19910" s="85">
        <v>19906</v>
      </c>
      <c r="E19910" s="86" t="s">
        <v>23023</v>
      </c>
      <c r="F19910" s="85" t="s">
        <v>4711</v>
      </c>
      <c r="G19910" s="86" t="s">
        <v>88</v>
      </c>
      <c r="H19910" s="85" t="s">
        <v>1</v>
      </c>
      <c r="I19910" s="85">
        <v>-1</v>
      </c>
      <c r="J19910" s="88">
        <v>0.34575771854769438</v>
      </c>
      <c r="K19910" s="146">
        <v>1.0490612200438356</v>
      </c>
      <c r="L19910" s="147">
        <v>1.4084536560383471E-9</v>
      </c>
      <c r="M19910" s="147">
        <v>1.836324668368993E-3</v>
      </c>
      <c r="N19910" s="87">
        <v>0.19579858818780541</v>
      </c>
      <c r="O19910" s="88">
        <v>0.21403015378598769</v>
      </c>
      <c r="P19910" s="89">
        <v>1093.1138766981048</v>
      </c>
    </row>
    <row r="19911" spans="1:16">
      <c r="A19911" s="75" t="s">
        <v>23052</v>
      </c>
      <c r="B19911" s="85">
        <v>19907</v>
      </c>
      <c r="C19911" s="85">
        <v>14031</v>
      </c>
      <c r="D19911" s="85">
        <v>19907</v>
      </c>
      <c r="E19911" s="86" t="s">
        <v>23023</v>
      </c>
      <c r="F19911" s="85" t="s">
        <v>5075</v>
      </c>
      <c r="G19911" s="86" t="s">
        <v>88</v>
      </c>
      <c r="H19911" s="85" t="s">
        <v>1</v>
      </c>
      <c r="I19911" s="85">
        <v>-1</v>
      </c>
      <c r="J19911" s="88">
        <v>0.20521623164609171</v>
      </c>
      <c r="K19911" s="146">
        <v>0.76908658069989233</v>
      </c>
      <c r="L19911" s="147">
        <v>8.9971769729602533E-10</v>
      </c>
      <c r="M19911" s="147">
        <v>2.0943093182915471E-3</v>
      </c>
      <c r="N19911" s="87">
        <v>0.22296204455331811</v>
      </c>
      <c r="O19911" s="88">
        <v>6.6564336425623413E-2</v>
      </c>
      <c r="P19911" s="89">
        <v>298.54559577159569</v>
      </c>
    </row>
    <row r="19912" spans="1:16">
      <c r="A19912" s="75" t="s">
        <v>23053</v>
      </c>
      <c r="B19912" s="85">
        <v>19908</v>
      </c>
      <c r="C19912" s="85">
        <v>14032</v>
      </c>
      <c r="D19912" s="85">
        <v>19908</v>
      </c>
      <c r="E19912" s="86" t="s">
        <v>23023</v>
      </c>
      <c r="F19912" s="85" t="s">
        <v>2124</v>
      </c>
      <c r="G19912" s="86" t="s">
        <v>88</v>
      </c>
      <c r="H19912" s="85" t="s">
        <v>1</v>
      </c>
      <c r="I19912" s="85">
        <v>-1</v>
      </c>
      <c r="J19912" s="88">
        <v>2.3214734140922149</v>
      </c>
      <c r="K19912" s="146">
        <v>1.4602831036996451</v>
      </c>
      <c r="L19912" s="147">
        <v>6.7928861133019428E-9</v>
      </c>
      <c r="M19912" s="147">
        <v>5.1180998303616337E-3</v>
      </c>
      <c r="N19912" s="87">
        <v>0.63291264514788137</v>
      </c>
      <c r="O19912" s="88">
        <v>2.2885642456219659</v>
      </c>
      <c r="P19912" s="89">
        <v>3615.9243509619528</v>
      </c>
    </row>
    <row r="19913" spans="1:16">
      <c r="A19913" s="75" t="s">
        <v>23054</v>
      </c>
      <c r="B19913" s="85">
        <v>19909</v>
      </c>
      <c r="C19913" s="85">
        <v>14033</v>
      </c>
      <c r="D19913" s="85">
        <v>19909</v>
      </c>
      <c r="E19913" s="86" t="s">
        <v>23023</v>
      </c>
      <c r="F19913" s="85" t="s">
        <v>4253</v>
      </c>
      <c r="G19913" s="86" t="s">
        <v>88</v>
      </c>
      <c r="H19913" s="85" t="s">
        <v>1</v>
      </c>
      <c r="I19913" s="85">
        <v>-1</v>
      </c>
      <c r="J19913" s="88">
        <v>2.2145492075161761</v>
      </c>
      <c r="K19913" s="146">
        <v>1.4290868564243668</v>
      </c>
      <c r="L19913" s="147">
        <v>6.50774296855967E-9</v>
      </c>
      <c r="M19913" s="147">
        <v>5.9845118867196236E-3</v>
      </c>
      <c r="N19913" s="87">
        <v>0.72146633974950103</v>
      </c>
      <c r="O19913" s="88">
        <v>2.1756181112443169</v>
      </c>
      <c r="P19913" s="89">
        <v>3015.5504025311966</v>
      </c>
    </row>
    <row r="19914" spans="1:16">
      <c r="A19914" s="75" t="s">
        <v>23055</v>
      </c>
      <c r="B19914" s="85">
        <v>19910</v>
      </c>
      <c r="C19914" s="85">
        <v>14034</v>
      </c>
      <c r="D19914" s="85">
        <v>19910</v>
      </c>
      <c r="E19914" s="86" t="s">
        <v>23023</v>
      </c>
      <c r="F19914" s="85" t="s">
        <v>240</v>
      </c>
      <c r="G19914" s="86" t="s">
        <v>88</v>
      </c>
      <c r="H19914" s="85" t="s">
        <v>1</v>
      </c>
      <c r="I19914" s="85">
        <v>-1</v>
      </c>
      <c r="J19914" s="88">
        <v>0.29427446577908978</v>
      </c>
      <c r="K19914" s="146">
        <v>0.95398122364212923</v>
      </c>
      <c r="L19914" s="147">
        <v>1.226052943252962E-9</v>
      </c>
      <c r="M19914" s="147">
        <v>2.086146196417026E-3</v>
      </c>
      <c r="N19914" s="87">
        <v>0.2241894721808172</v>
      </c>
      <c r="O19914" s="88">
        <v>0.1635357145278688</v>
      </c>
      <c r="P19914" s="89">
        <v>729.45314040425205</v>
      </c>
    </row>
    <row r="19915" spans="1:16">
      <c r="A19915" s="75" t="s">
        <v>23056</v>
      </c>
      <c r="B19915" s="85">
        <v>19911</v>
      </c>
      <c r="C19915" s="85">
        <v>14035</v>
      </c>
      <c r="D19915" s="85">
        <v>19911</v>
      </c>
      <c r="E19915" s="86" t="s">
        <v>23023</v>
      </c>
      <c r="F19915" s="85" t="s">
        <v>4389</v>
      </c>
      <c r="G19915" s="86" t="s">
        <v>88</v>
      </c>
      <c r="H19915" s="85" t="s">
        <v>1</v>
      </c>
      <c r="I19915" s="85">
        <v>-1</v>
      </c>
      <c r="J19915" s="88">
        <v>0.80018128419556911</v>
      </c>
      <c r="K19915" s="146">
        <v>1.022529175466192</v>
      </c>
      <c r="L19915" s="147">
        <v>2.5849677473816488E-9</v>
      </c>
      <c r="M19915" s="147">
        <v>3.2815220031243001E-3</v>
      </c>
      <c r="N19915" s="87">
        <v>0.37925912416414309</v>
      </c>
      <c r="O19915" s="88">
        <v>0.71690184635089926</v>
      </c>
      <c r="P19915" s="89">
        <v>1890.269213511722</v>
      </c>
    </row>
    <row r="19916" spans="1:16">
      <c r="A19916" s="75" t="s">
        <v>23057</v>
      </c>
      <c r="B19916" s="85">
        <v>19912</v>
      </c>
      <c r="C19916" s="85">
        <v>14036</v>
      </c>
      <c r="D19916" s="85">
        <v>19912</v>
      </c>
      <c r="E19916" s="86" t="s">
        <v>23023</v>
      </c>
      <c r="F19916" s="85" t="s">
        <v>3724</v>
      </c>
      <c r="G19916" s="86" t="s">
        <v>88</v>
      </c>
      <c r="H19916" s="85" t="s">
        <v>1</v>
      </c>
      <c r="I19916" s="85">
        <v>-1</v>
      </c>
      <c r="J19916" s="88">
        <v>0.81225505859494129</v>
      </c>
      <c r="K19916" s="146">
        <v>0.89054739709690656</v>
      </c>
      <c r="L19916" s="147">
        <v>2.5556469532832629E-9</v>
      </c>
      <c r="M19916" s="147">
        <v>4.2444699670272064E-3</v>
      </c>
      <c r="N19916" s="87">
        <v>0.49223381934797111</v>
      </c>
      <c r="O19916" s="88">
        <v>0.74910345859852201</v>
      </c>
      <c r="P19916" s="89">
        <v>1521.8447598558116</v>
      </c>
    </row>
    <row r="19917" spans="1:16">
      <c r="A19917" s="75" t="s">
        <v>23058</v>
      </c>
      <c r="B19917" s="85">
        <v>19913</v>
      </c>
      <c r="C19917" s="85">
        <v>14037</v>
      </c>
      <c r="D19917" s="85">
        <v>19913</v>
      </c>
      <c r="E19917" s="86" t="s">
        <v>23023</v>
      </c>
      <c r="F19917" s="85" t="s">
        <v>4646</v>
      </c>
      <c r="G19917" s="86" t="s">
        <v>88</v>
      </c>
      <c r="H19917" s="85" t="s">
        <v>1</v>
      </c>
      <c r="I19917" s="85">
        <v>-1</v>
      </c>
      <c r="J19917" s="88">
        <v>0.43013351225928759</v>
      </c>
      <c r="K19917" s="146">
        <v>1.1630401980406631</v>
      </c>
      <c r="L19917" s="147">
        <v>1.680589514655372E-9</v>
      </c>
      <c r="M19917" s="147">
        <v>1.630337231723898E-3</v>
      </c>
      <c r="N19917" s="87">
        <v>0.17603960707522101</v>
      </c>
      <c r="O19917" s="88">
        <v>0.31163188696891853</v>
      </c>
      <c r="P19917" s="89">
        <v>1770.2373468475166</v>
      </c>
    </row>
    <row r="19918" spans="1:16">
      <c r="A19918" s="75" t="s">
        <v>23059</v>
      </c>
      <c r="B19918" s="85">
        <v>19914</v>
      </c>
      <c r="C19918" s="85">
        <v>14038</v>
      </c>
      <c r="D19918" s="85">
        <v>19914</v>
      </c>
      <c r="E19918" s="86" t="s">
        <v>23023</v>
      </c>
      <c r="F19918" s="85" t="s">
        <v>4648</v>
      </c>
      <c r="G19918" s="86" t="s">
        <v>88</v>
      </c>
      <c r="H19918" s="85" t="s">
        <v>1</v>
      </c>
      <c r="I19918" s="85">
        <v>-1</v>
      </c>
      <c r="J19918" s="88">
        <v>0.35221954374778608</v>
      </c>
      <c r="K19918" s="146">
        <v>1.0627152928532237</v>
      </c>
      <c r="L19918" s="147">
        <v>1.4311911429661859E-9</v>
      </c>
      <c r="M19918" s="147">
        <v>1.799640996272928E-3</v>
      </c>
      <c r="N19918" s="87">
        <v>0.19199631484248689</v>
      </c>
      <c r="O19918" s="88">
        <v>0.22236101772673059</v>
      </c>
      <c r="P19918" s="89">
        <v>1158.1525296938892</v>
      </c>
    </row>
    <row r="19919" spans="1:16">
      <c r="A19919" s="75" t="s">
        <v>23060</v>
      </c>
      <c r="B19919" s="85">
        <v>19915</v>
      </c>
      <c r="C19919" s="85">
        <v>14039</v>
      </c>
      <c r="D19919" s="85">
        <v>19915</v>
      </c>
      <c r="E19919" s="86" t="s">
        <v>23023</v>
      </c>
      <c r="F19919" s="85" t="s">
        <v>38</v>
      </c>
      <c r="G19919" s="86" t="s">
        <v>88</v>
      </c>
      <c r="H19919" s="85" t="s">
        <v>1</v>
      </c>
      <c r="I19919" s="85">
        <v>-1</v>
      </c>
      <c r="J19919" s="88">
        <v>0.60500634987104718</v>
      </c>
      <c r="K19919" s="146">
        <v>1.4916849579644134</v>
      </c>
      <c r="L19919" s="147">
        <v>2.1931954079441442E-9</v>
      </c>
      <c r="M19919" s="147">
        <v>1.200757587279536E-3</v>
      </c>
      <c r="N19919" s="87">
        <v>0.1383514426421619</v>
      </c>
      <c r="O19919" s="88">
        <v>0.48512595301659073</v>
      </c>
      <c r="P19919" s="89">
        <v>3506.4755650675888</v>
      </c>
    </row>
    <row r="19920" spans="1:16">
      <c r="A19920" s="75" t="s">
        <v>23061</v>
      </c>
      <c r="B19920" s="85">
        <v>19916</v>
      </c>
      <c r="C19920" s="85">
        <v>14040</v>
      </c>
      <c r="D19920" s="85">
        <v>19916</v>
      </c>
      <c r="E19920" s="86" t="s">
        <v>23023</v>
      </c>
      <c r="F19920" s="85" t="s">
        <v>1039</v>
      </c>
      <c r="G19920" s="86" t="s">
        <v>88</v>
      </c>
      <c r="H19920" s="85" t="s">
        <v>1</v>
      </c>
      <c r="I19920" s="85">
        <v>-1</v>
      </c>
      <c r="J19920" s="88">
        <v>2.3613862707861242</v>
      </c>
      <c r="K19920" s="146">
        <v>1.4728913217709083</v>
      </c>
      <c r="L19920" s="147">
        <v>6.9047736466552152E-9</v>
      </c>
      <c r="M19920" s="147">
        <v>5.2457227750623853E-3</v>
      </c>
      <c r="N19920" s="87">
        <v>0.64845250288045952</v>
      </c>
      <c r="O19920" s="88">
        <v>2.3312008507360491</v>
      </c>
      <c r="P19920" s="89">
        <v>3595.0217485177936</v>
      </c>
    </row>
    <row r="19921" spans="1:16">
      <c r="A19921" s="75" t="s">
        <v>23062</v>
      </c>
      <c r="B19921" s="85">
        <v>19917</v>
      </c>
      <c r="C19921" s="85">
        <v>14041</v>
      </c>
      <c r="D19921" s="85">
        <v>19917</v>
      </c>
      <c r="E19921" s="86" t="s">
        <v>23023</v>
      </c>
      <c r="F19921" s="85" t="s">
        <v>4653</v>
      </c>
      <c r="G19921" s="86" t="s">
        <v>88</v>
      </c>
      <c r="H19921" s="85" t="s">
        <v>1</v>
      </c>
      <c r="I19921" s="85">
        <v>-1</v>
      </c>
      <c r="J19921" s="88">
        <v>1.660507603397533</v>
      </c>
      <c r="K19921" s="146">
        <v>1.228533162953845</v>
      </c>
      <c r="L19921" s="147">
        <v>4.9447001350540244E-9</v>
      </c>
      <c r="M19921" s="147">
        <v>4.6136777679317131E-3</v>
      </c>
      <c r="N19921" s="87">
        <v>0.55742406954689783</v>
      </c>
      <c r="O19921" s="88">
        <v>1.613597502289146</v>
      </c>
      <c r="P19921" s="89">
        <v>2894.7395536772547</v>
      </c>
    </row>
    <row r="19922" spans="1:16">
      <c r="A19922" s="75" t="s">
        <v>23063</v>
      </c>
      <c r="B19922" s="85">
        <v>19918</v>
      </c>
      <c r="C19922" s="85">
        <v>14042</v>
      </c>
      <c r="D19922" s="85">
        <v>19918</v>
      </c>
      <c r="E19922" s="86" t="s">
        <v>23023</v>
      </c>
      <c r="F19922" s="85" t="s">
        <v>4655</v>
      </c>
      <c r="G19922" s="86" t="s">
        <v>88</v>
      </c>
      <c r="H19922" s="85" t="s">
        <v>1</v>
      </c>
      <c r="I19922" s="85">
        <v>-1</v>
      </c>
      <c r="J19922" s="88">
        <v>0.49943949997805293</v>
      </c>
      <c r="K19922" s="146">
        <v>0.85893967598691956</v>
      </c>
      <c r="L19922" s="147">
        <v>1.7068488405715431E-9</v>
      </c>
      <c r="M19922" s="147">
        <v>2.4481057766688138E-3</v>
      </c>
      <c r="N19922" s="87">
        <v>0.27269776485630409</v>
      </c>
      <c r="O19922" s="88">
        <v>0.37530522749610429</v>
      </c>
      <c r="P19922" s="89">
        <v>1376.2680735350668</v>
      </c>
    </row>
    <row r="19923" spans="1:16">
      <c r="A19923" s="75" t="s">
        <v>23064</v>
      </c>
      <c r="B19923" s="85">
        <v>19919</v>
      </c>
      <c r="C19923" s="85">
        <v>14043</v>
      </c>
      <c r="D19923" s="85">
        <v>19919</v>
      </c>
      <c r="E19923" s="86" t="s">
        <v>23023</v>
      </c>
      <c r="F19923" s="85" t="s">
        <v>6375</v>
      </c>
      <c r="G19923" s="86" t="s">
        <v>88</v>
      </c>
      <c r="H19923" s="85" t="s">
        <v>1</v>
      </c>
      <c r="I19923" s="85">
        <v>-1</v>
      </c>
      <c r="J19923" s="88">
        <v>0.5669884613974332</v>
      </c>
      <c r="K19923" s="146">
        <v>1.4595483857001619</v>
      </c>
      <c r="L19923" s="147">
        <v>2.1887896906915399E-9</v>
      </c>
      <c r="M19923" s="147">
        <v>1.4928003851310959E-3</v>
      </c>
      <c r="N19923" s="87">
        <v>0.16019219562865561</v>
      </c>
      <c r="O19923" s="88">
        <v>0.44510216557993221</v>
      </c>
      <c r="P19923" s="89">
        <v>2778.550876546642</v>
      </c>
    </row>
    <row r="19924" spans="1:16">
      <c r="A19924" s="75" t="s">
        <v>23065</v>
      </c>
      <c r="B19924" s="85">
        <v>19920</v>
      </c>
      <c r="C19924" s="85">
        <v>14044</v>
      </c>
      <c r="D19924" s="85">
        <v>19920</v>
      </c>
      <c r="E19924" s="86" t="s">
        <v>23023</v>
      </c>
      <c r="F19924" s="85" t="s">
        <v>243</v>
      </c>
      <c r="G19924" s="86" t="s">
        <v>88</v>
      </c>
      <c r="H19924" s="85" t="s">
        <v>1</v>
      </c>
      <c r="I19924" s="85">
        <v>-1</v>
      </c>
      <c r="J19924" s="88">
        <v>0.23694490124930001</v>
      </c>
      <c r="K19924" s="146">
        <v>0.84352253691530876</v>
      </c>
      <c r="L19924" s="147">
        <v>1.030726144936817E-9</v>
      </c>
      <c r="M19924" s="147">
        <v>1.842866474182433E-3</v>
      </c>
      <c r="N19924" s="87">
        <v>0.2191730458434917</v>
      </c>
      <c r="O19924" s="88">
        <v>9.8006267992705856E-2</v>
      </c>
      <c r="P19924" s="89">
        <v>447.1638727998091</v>
      </c>
    </row>
    <row r="19925" spans="1:16">
      <c r="A19925" s="75" t="s">
        <v>24194</v>
      </c>
      <c r="B19925" s="85">
        <v>19921</v>
      </c>
      <c r="C19925" s="85">
        <v>14753</v>
      </c>
      <c r="D19925" s="85">
        <v>19921</v>
      </c>
      <c r="E19925" s="86" t="s">
        <v>24195</v>
      </c>
      <c r="F19925" s="85" t="s">
        <v>31</v>
      </c>
      <c r="G19925" s="86" t="s">
        <v>88</v>
      </c>
      <c r="H19925" s="85" t="s">
        <v>1</v>
      </c>
      <c r="I19925" s="85">
        <v>-1</v>
      </c>
      <c r="J19925" s="88">
        <v>1.3730280314161289</v>
      </c>
      <c r="K19925" s="146">
        <v>1.1443910144456559</v>
      </c>
      <c r="L19925" s="147">
        <v>4.1507164097054152E-9</v>
      </c>
      <c r="M19925" s="147">
        <v>4.3575283140825666E-3</v>
      </c>
      <c r="N19925" s="87">
        <v>0.51812748656317886</v>
      </c>
      <c r="O19925" s="88">
        <v>1.311468631140901</v>
      </c>
      <c r="P19925" s="89">
        <v>2531.1697702819797</v>
      </c>
    </row>
    <row r="19926" spans="1:16">
      <c r="A19926" s="75" t="s">
        <v>24196</v>
      </c>
      <c r="B19926" s="85">
        <v>19922</v>
      </c>
      <c r="C19926" s="85">
        <v>14754</v>
      </c>
      <c r="D19926" s="85">
        <v>19922</v>
      </c>
      <c r="E19926" s="86" t="s">
        <v>24195</v>
      </c>
      <c r="F19926" s="85" t="s">
        <v>11</v>
      </c>
      <c r="G19926" s="86" t="s">
        <v>88</v>
      </c>
      <c r="H19926" s="85" t="s">
        <v>1</v>
      </c>
      <c r="I19926" s="85">
        <v>-1</v>
      </c>
      <c r="J19926" s="88">
        <v>1.389571174827672</v>
      </c>
      <c r="K19926" s="146">
        <v>1.1506495873111144</v>
      </c>
      <c r="L19926" s="147">
        <v>4.1965217837473734E-9</v>
      </c>
      <c r="M19926" s="147">
        <v>4.3454565525376113E-3</v>
      </c>
      <c r="N19926" s="87">
        <v>0.51696461174245045</v>
      </c>
      <c r="O19926" s="88">
        <v>1.3285514553916871</v>
      </c>
      <c r="P19926" s="89">
        <v>2569.9079302812429</v>
      </c>
    </row>
    <row r="19927" spans="1:16">
      <c r="A19927" s="75" t="s">
        <v>31502</v>
      </c>
      <c r="B19927" s="85">
        <v>19923</v>
      </c>
      <c r="C19927" s="85">
        <v>20237</v>
      </c>
      <c r="D19927" s="85">
        <v>19923</v>
      </c>
      <c r="E19927" s="86" t="s">
        <v>87</v>
      </c>
      <c r="F19927" s="85" t="s">
        <v>32</v>
      </c>
      <c r="G19927" s="86" t="s">
        <v>88</v>
      </c>
      <c r="H19927" s="85" t="s">
        <v>1</v>
      </c>
      <c r="I19927" s="85">
        <v>-1</v>
      </c>
      <c r="J19927" s="88">
        <v>2.3457342177336669</v>
      </c>
      <c r="K19927" s="146">
        <v>1.3115341424572433</v>
      </c>
      <c r="L19927" s="147">
        <v>6.7933555042549981E-9</v>
      </c>
      <c r="M19927" s="147">
        <v>3.2855120585118382E-3</v>
      </c>
      <c r="N19927" s="87">
        <v>0.48721305054763869</v>
      </c>
      <c r="O19927" s="88">
        <v>2.3344639476922961</v>
      </c>
      <c r="P19927" s="89">
        <v>4791.464319496994</v>
      </c>
    </row>
    <row r="19928" spans="1:16">
      <c r="A19928" s="75" t="s">
        <v>31505</v>
      </c>
      <c r="B19928" s="85">
        <v>19924</v>
      </c>
      <c r="C19928" s="85">
        <v>20240</v>
      </c>
      <c r="D19928" s="85">
        <v>19924</v>
      </c>
      <c r="E19928" s="86" t="s">
        <v>87</v>
      </c>
      <c r="F19928" s="85" t="s">
        <v>38</v>
      </c>
      <c r="G19928" s="86" t="s">
        <v>88</v>
      </c>
      <c r="H19928" s="85" t="s">
        <v>1</v>
      </c>
      <c r="I19928" s="85">
        <v>-1</v>
      </c>
      <c r="J19928" s="88">
        <v>2.378648298284836</v>
      </c>
      <c r="K19928" s="146">
        <v>1.4722484750685976</v>
      </c>
      <c r="L19928" s="147">
        <v>6.9320095728535778E-9</v>
      </c>
      <c r="M19928" s="147">
        <v>3.7418335430222608E-3</v>
      </c>
      <c r="N19928" s="87">
        <v>0.48773429992830941</v>
      </c>
      <c r="O19928" s="88">
        <v>2.35013825054767</v>
      </c>
      <c r="P19928" s="89">
        <v>4818.480576193042</v>
      </c>
    </row>
    <row r="19929" spans="1:16">
      <c r="A19929" s="75" t="s">
        <v>31509</v>
      </c>
      <c r="B19929" s="85">
        <v>19925</v>
      </c>
      <c r="C19929" s="85">
        <v>20243</v>
      </c>
      <c r="D19929" s="85">
        <v>19925</v>
      </c>
      <c r="E19929" s="86" t="s">
        <v>31507</v>
      </c>
      <c r="F19929" s="85" t="s">
        <v>32</v>
      </c>
      <c r="G19929" s="86" t="s">
        <v>88</v>
      </c>
      <c r="H19929" s="85" t="s">
        <v>1</v>
      </c>
      <c r="I19929" s="85">
        <v>-1</v>
      </c>
      <c r="J19929" s="88">
        <v>2.36973208686029</v>
      </c>
      <c r="K19929" s="146">
        <v>1.5169096130825412</v>
      </c>
      <c r="L19929" s="147">
        <v>6.9017758373530289E-9</v>
      </c>
      <c r="M19929" s="147">
        <v>3.060162435060096E-3</v>
      </c>
      <c r="N19929" s="87">
        <v>0.38726180159118778</v>
      </c>
      <c r="O19929" s="88">
        <v>2.341310091303864</v>
      </c>
      <c r="P19929" s="89">
        <v>6045.8069494172933</v>
      </c>
    </row>
    <row r="19930" spans="1:16">
      <c r="A19930" s="75" t="s">
        <v>31510</v>
      </c>
      <c r="B19930" s="85">
        <v>19926</v>
      </c>
      <c r="C19930" s="85">
        <v>20244</v>
      </c>
      <c r="D19930" s="85">
        <v>19926</v>
      </c>
      <c r="E19930" s="86" t="s">
        <v>31511</v>
      </c>
      <c r="F19930" s="85" t="s">
        <v>55</v>
      </c>
      <c r="G19930" s="86" t="s">
        <v>88</v>
      </c>
      <c r="H19930" s="85" t="s">
        <v>1</v>
      </c>
      <c r="I19930" s="85">
        <v>-1</v>
      </c>
      <c r="J19930" s="88">
        <v>2.44215625</v>
      </c>
      <c r="K19930" s="146">
        <v>4.8481339535842025</v>
      </c>
      <c r="L19930" s="147">
        <v>8.9130545099130426E-9</v>
      </c>
      <c r="M19930" s="147">
        <v>1.350405E-11</v>
      </c>
      <c r="N19930" s="87">
        <v>0</v>
      </c>
      <c r="O19930" s="88">
        <v>2.2345999999999999</v>
      </c>
      <c r="P19930" s="89" t="e">
        <v>#DIV/0!</v>
      </c>
    </row>
    <row r="19931" spans="1:16">
      <c r="A19931" s="75" t="s">
        <v>31512</v>
      </c>
      <c r="B19931" s="85">
        <v>19927</v>
      </c>
      <c r="C19931" s="85">
        <v>20245</v>
      </c>
      <c r="D19931" s="85">
        <v>19927</v>
      </c>
      <c r="E19931" s="86" t="s">
        <v>31513</v>
      </c>
      <c r="F19931" s="85" t="s">
        <v>55</v>
      </c>
      <c r="G19931" s="86" t="s">
        <v>88</v>
      </c>
      <c r="H19931" s="85" t="s">
        <v>1</v>
      </c>
      <c r="I19931" s="85">
        <v>-1</v>
      </c>
      <c r="J19931" s="88">
        <v>0.11001912</v>
      </c>
      <c r="K19931" s="146">
        <v>0.654386551800066</v>
      </c>
      <c r="L19931" s="147">
        <v>5.4538547904362106E-10</v>
      </c>
      <c r="M19931" s="147">
        <v>0</v>
      </c>
      <c r="N19931" s="87">
        <v>0</v>
      </c>
      <c r="O19931" s="88">
        <v>1.3634E-2</v>
      </c>
      <c r="P19931" s="89" t="e">
        <v>#DIV/0!</v>
      </c>
    </row>
    <row r="19932" spans="1:16">
      <c r="A19932" s="75" t="s">
        <v>31514</v>
      </c>
      <c r="B19932" s="85">
        <v>19928</v>
      </c>
      <c r="C19932" s="85">
        <v>20246</v>
      </c>
      <c r="D19932" s="85">
        <v>19928</v>
      </c>
      <c r="E19932" s="86" t="s">
        <v>31515</v>
      </c>
      <c r="F19932" s="85" t="s">
        <v>55</v>
      </c>
      <c r="G19932" s="86" t="s">
        <v>88</v>
      </c>
      <c r="H19932" s="85" t="s">
        <v>1</v>
      </c>
      <c r="I19932" s="85">
        <v>-1</v>
      </c>
      <c r="J19932" s="88">
        <v>0.11001514</v>
      </c>
      <c r="K19932" s="146">
        <v>6.1653128137190123</v>
      </c>
      <c r="L19932" s="147">
        <v>1.607003192644877E-9</v>
      </c>
      <c r="M19932" s="147">
        <v>0</v>
      </c>
      <c r="N19932" s="87">
        <v>0</v>
      </c>
      <c r="O19932" s="88">
        <v>1.3632999999999999E-2</v>
      </c>
      <c r="P19932" s="89" t="e">
        <v>#DIV/0!</v>
      </c>
    </row>
    <row r="19933" spans="1:16">
      <c r="A19933" s="75" t="s">
        <v>31516</v>
      </c>
      <c r="B19933" s="85">
        <v>19929</v>
      </c>
      <c r="C19933" s="85">
        <v>20247</v>
      </c>
      <c r="D19933" s="85">
        <v>19929</v>
      </c>
      <c r="E19933" s="86" t="s">
        <v>31517</v>
      </c>
      <c r="F19933" s="85" t="s">
        <v>55</v>
      </c>
      <c r="G19933" s="86" t="s">
        <v>88</v>
      </c>
      <c r="H19933" s="85" t="s">
        <v>1</v>
      </c>
      <c r="I19933" s="85">
        <v>-1</v>
      </c>
      <c r="J19933" s="88">
        <v>0.11001912</v>
      </c>
      <c r="K19933" s="146">
        <v>0.64701154310474163</v>
      </c>
      <c r="L19933" s="147">
        <v>5.3451919301982108E-10</v>
      </c>
      <c r="M19933" s="147">
        <v>0</v>
      </c>
      <c r="N19933" s="87">
        <v>0</v>
      </c>
      <c r="O19933" s="88">
        <v>1.3634E-2</v>
      </c>
      <c r="P19933" s="89" t="e">
        <v>#DIV/0!</v>
      </c>
    </row>
    <row r="19934" spans="1:16">
      <c r="A19934" s="75" t="s">
        <v>31518</v>
      </c>
      <c r="B19934" s="85">
        <v>19930</v>
      </c>
      <c r="C19934" s="85">
        <v>20248</v>
      </c>
      <c r="D19934" s="85">
        <v>19930</v>
      </c>
      <c r="E19934" s="86" t="s">
        <v>31519</v>
      </c>
      <c r="F19934" s="85" t="s">
        <v>55</v>
      </c>
      <c r="G19934" s="86" t="s">
        <v>88</v>
      </c>
      <c r="H19934" s="85" t="s">
        <v>1</v>
      </c>
      <c r="I19934" s="85">
        <v>-1</v>
      </c>
      <c r="J19934" s="88">
        <v>0.11001912</v>
      </c>
      <c r="K19934" s="146">
        <v>0.64398369373313902</v>
      </c>
      <c r="L19934" s="147">
        <v>5.2978629232582116E-10</v>
      </c>
      <c r="M19934" s="147">
        <v>0</v>
      </c>
      <c r="N19934" s="87">
        <v>0</v>
      </c>
      <c r="O19934" s="88">
        <v>1.3634E-2</v>
      </c>
      <c r="P19934" s="89" t="e">
        <v>#DIV/0!</v>
      </c>
    </row>
    <row r="19935" spans="1:16">
      <c r="A19935" s="75" t="s">
        <v>31520</v>
      </c>
      <c r="B19935" s="85">
        <v>19931</v>
      </c>
      <c r="C19935" s="85">
        <v>20249</v>
      </c>
      <c r="D19935" s="85">
        <v>19931</v>
      </c>
      <c r="E19935" s="86" t="s">
        <v>31521</v>
      </c>
      <c r="F19935" s="85" t="s">
        <v>55</v>
      </c>
      <c r="G19935" s="86" t="s">
        <v>88</v>
      </c>
      <c r="H19935" s="85" t="s">
        <v>1</v>
      </c>
      <c r="I19935" s="85">
        <v>-1</v>
      </c>
      <c r="J19935" s="88">
        <v>0.11001912</v>
      </c>
      <c r="K19935" s="146">
        <v>0.64531376793117901</v>
      </c>
      <c r="L19935" s="147">
        <v>5.3188220862402108E-10</v>
      </c>
      <c r="M19935" s="147">
        <v>0</v>
      </c>
      <c r="N19935" s="87">
        <v>0</v>
      </c>
      <c r="O19935" s="88">
        <v>1.3634E-2</v>
      </c>
      <c r="P19935" s="89" t="e">
        <v>#DIV/0!</v>
      </c>
    </row>
    <row r="19936" spans="1:16">
      <c r="A19936" s="75" t="s">
        <v>31522</v>
      </c>
      <c r="B19936" s="85">
        <v>19932</v>
      </c>
      <c r="C19936" s="85">
        <v>20250</v>
      </c>
      <c r="D19936" s="85">
        <v>19932</v>
      </c>
      <c r="E19936" s="86" t="s">
        <v>107</v>
      </c>
      <c r="F19936" s="85" t="s">
        <v>32</v>
      </c>
      <c r="G19936" s="86" t="s">
        <v>88</v>
      </c>
      <c r="H19936" s="85" t="s">
        <v>1</v>
      </c>
      <c r="I19936" s="85">
        <v>-1</v>
      </c>
      <c r="J19936" s="88">
        <v>9.9053827785189091E-2</v>
      </c>
      <c r="K19936" s="146">
        <v>0.56059035434526194</v>
      </c>
      <c r="L19936" s="147">
        <v>5.0096653979911399E-10</v>
      </c>
      <c r="M19936" s="147">
        <v>2.2905585174692088E-3</v>
      </c>
      <c r="N19936" s="87">
        <v>0.25142943577062887</v>
      </c>
      <c r="O19936" s="88">
        <v>2.4387234533507541E-2</v>
      </c>
      <c r="P19936" s="89">
        <v>96.994349363911567</v>
      </c>
    </row>
    <row r="19937" spans="1:16">
      <c r="A19937" s="75" t="s">
        <v>31523</v>
      </c>
      <c r="B19937" s="85">
        <v>19933</v>
      </c>
      <c r="C19937" s="85">
        <v>20251</v>
      </c>
      <c r="D19937" s="85">
        <v>19933</v>
      </c>
      <c r="E19937" s="86" t="s">
        <v>107</v>
      </c>
      <c r="F19937" s="85" t="s">
        <v>38</v>
      </c>
      <c r="G19937" s="86" t="s">
        <v>88</v>
      </c>
      <c r="H19937" s="85" t="s">
        <v>1</v>
      </c>
      <c r="I19937" s="85">
        <v>-1</v>
      </c>
      <c r="J19937" s="88">
        <v>0.1014097727791118</v>
      </c>
      <c r="K19937" s="146">
        <v>0.56453389046620073</v>
      </c>
      <c r="L19937" s="147">
        <v>5.1259433789355674E-10</v>
      </c>
      <c r="M19937" s="147">
        <v>2.471034311045501E-3</v>
      </c>
      <c r="N19937" s="87">
        <v>0.28103183471931298</v>
      </c>
      <c r="O19937" s="88">
        <v>2.7132881482497831E-2</v>
      </c>
      <c r="P19937" s="89">
        <v>96.547359161631704</v>
      </c>
    </row>
    <row r="19938" spans="1:16">
      <c r="A19938" s="75" t="s">
        <v>31524</v>
      </c>
      <c r="B19938" s="85">
        <v>19934</v>
      </c>
      <c r="C19938" s="85">
        <v>20252</v>
      </c>
      <c r="D19938" s="85">
        <v>19934</v>
      </c>
      <c r="E19938" s="86" t="s">
        <v>31525</v>
      </c>
      <c r="F19938" s="85" t="s">
        <v>55</v>
      </c>
      <c r="G19938" s="86" t="s">
        <v>88</v>
      </c>
      <c r="H19938" s="85" t="s">
        <v>1</v>
      </c>
      <c r="I19938" s="85">
        <v>-1</v>
      </c>
      <c r="J19938" s="88">
        <v>0.15133141052894389</v>
      </c>
      <c r="K19938" s="146">
        <v>0.69255513612794517</v>
      </c>
      <c r="L19938" s="147">
        <v>7.0155849911849528E-10</v>
      </c>
      <c r="M19938" s="147">
        <v>6.5140257827795496E-4</v>
      </c>
      <c r="N19938" s="87">
        <v>6.7518067726045947E-2</v>
      </c>
      <c r="O19938" s="88">
        <v>1.4318125347867E-2</v>
      </c>
      <c r="P19938" s="89">
        <v>212.06361245352409</v>
      </c>
    </row>
    <row r="19939" spans="1:16">
      <c r="A19939" s="75" t="s">
        <v>31526</v>
      </c>
      <c r="B19939" s="85">
        <v>19935</v>
      </c>
      <c r="C19939" s="85">
        <v>20253</v>
      </c>
      <c r="D19939" s="85">
        <v>19935</v>
      </c>
      <c r="E19939" s="86" t="s">
        <v>31527</v>
      </c>
      <c r="F19939" s="85" t="s">
        <v>55</v>
      </c>
      <c r="G19939" s="86" t="s">
        <v>88</v>
      </c>
      <c r="H19939" s="85" t="s">
        <v>1</v>
      </c>
      <c r="I19939" s="85">
        <v>-1</v>
      </c>
      <c r="J19939" s="88">
        <v>0.15132505052894391</v>
      </c>
      <c r="K19939" s="146">
        <v>6.1954495109009233</v>
      </c>
      <c r="L19939" s="147">
        <v>1.7676275797603381E-9</v>
      </c>
      <c r="M19939" s="147">
        <v>6.5140257827795496E-4</v>
      </c>
      <c r="N19939" s="87">
        <v>6.7518067726045947E-2</v>
      </c>
      <c r="O19939" s="88">
        <v>1.4317725347867001E-2</v>
      </c>
      <c r="P19939" s="89">
        <v>212.0576881133664</v>
      </c>
    </row>
    <row r="19940" spans="1:16">
      <c r="A19940" s="75" t="s">
        <v>31528</v>
      </c>
      <c r="B19940" s="85">
        <v>19936</v>
      </c>
      <c r="C19940" s="85">
        <v>20254</v>
      </c>
      <c r="D19940" s="85">
        <v>19936</v>
      </c>
      <c r="E19940" s="86" t="s">
        <v>31529</v>
      </c>
      <c r="F19940" s="85" t="s">
        <v>55</v>
      </c>
      <c r="G19940" s="86" t="s">
        <v>88</v>
      </c>
      <c r="H19940" s="85" t="s">
        <v>1</v>
      </c>
      <c r="I19940" s="85">
        <v>-1</v>
      </c>
      <c r="J19940" s="88">
        <v>0.15133141052894389</v>
      </c>
      <c r="K19940" s="146">
        <v>0.68008850953884858</v>
      </c>
      <c r="L19940" s="147">
        <v>6.852221855843953E-10</v>
      </c>
      <c r="M19940" s="147">
        <v>6.5140257827795496E-4</v>
      </c>
      <c r="N19940" s="87">
        <v>6.7518067726045947E-2</v>
      </c>
      <c r="O19940" s="88">
        <v>1.4318125347867E-2</v>
      </c>
      <c r="P19940" s="89">
        <v>212.06361245352409</v>
      </c>
    </row>
    <row r="19941" spans="1:16">
      <c r="A19941" s="75" t="s">
        <v>31530</v>
      </c>
      <c r="B19941" s="85">
        <v>19937</v>
      </c>
      <c r="C19941" s="85">
        <v>20255</v>
      </c>
      <c r="D19941" s="85">
        <v>19937</v>
      </c>
      <c r="E19941" s="86" t="s">
        <v>31531</v>
      </c>
      <c r="F19941" s="85" t="s">
        <v>55</v>
      </c>
      <c r="G19941" s="86" t="s">
        <v>88</v>
      </c>
      <c r="H19941" s="85" t="s">
        <v>1</v>
      </c>
      <c r="I19941" s="85">
        <v>-1</v>
      </c>
      <c r="J19941" s="88">
        <v>0.15133141052894389</v>
      </c>
      <c r="K19941" s="146">
        <v>0.67415222434169053</v>
      </c>
      <c r="L19941" s="147">
        <v>6.7622930096829528E-10</v>
      </c>
      <c r="M19941" s="147">
        <v>6.5140257827795496E-4</v>
      </c>
      <c r="N19941" s="87">
        <v>6.7518067726045947E-2</v>
      </c>
      <c r="O19941" s="88">
        <v>1.431812534786701E-2</v>
      </c>
      <c r="P19941" s="89">
        <v>212.06361245352423</v>
      </c>
    </row>
    <row r="19942" spans="1:16">
      <c r="A19942" s="75" t="s">
        <v>31532</v>
      </c>
      <c r="B19942" s="85">
        <v>19938</v>
      </c>
      <c r="C19942" s="85">
        <v>20256</v>
      </c>
      <c r="D19942" s="85">
        <v>19938</v>
      </c>
      <c r="E19942" s="86" t="s">
        <v>31533</v>
      </c>
      <c r="F19942" s="85" t="s">
        <v>55</v>
      </c>
      <c r="G19942" s="86" t="s">
        <v>88</v>
      </c>
      <c r="H19942" s="85" t="s">
        <v>1</v>
      </c>
      <c r="I19942" s="85">
        <v>-1</v>
      </c>
      <c r="J19942" s="88">
        <v>0.15133141052894389</v>
      </c>
      <c r="K19942" s="146">
        <v>0.67682791345755899</v>
      </c>
      <c r="L19942" s="147">
        <v>6.8035736057119545E-10</v>
      </c>
      <c r="M19942" s="147">
        <v>6.5140257827795496E-4</v>
      </c>
      <c r="N19942" s="87">
        <v>6.7518067726045947E-2</v>
      </c>
      <c r="O19942" s="88">
        <v>1.431812534786701E-2</v>
      </c>
      <c r="P19942" s="89">
        <v>212.06361245352423</v>
      </c>
    </row>
    <row r="19943" spans="1:16">
      <c r="A19943" s="75" t="s">
        <v>23066</v>
      </c>
      <c r="B19943" s="85">
        <v>19939</v>
      </c>
      <c r="C19943" s="85">
        <v>14045</v>
      </c>
      <c r="D19943" s="85">
        <v>19939</v>
      </c>
      <c r="E19943" s="86" t="s">
        <v>23067</v>
      </c>
      <c r="F19943" s="85" t="s">
        <v>6130</v>
      </c>
      <c r="G19943" s="86" t="s">
        <v>23068</v>
      </c>
      <c r="H19943" s="85" t="s">
        <v>1</v>
      </c>
      <c r="I19943" s="85">
        <v>-1</v>
      </c>
      <c r="J19943" s="88">
        <v>0.48192565395572612</v>
      </c>
      <c r="K19943" s="146">
        <v>0.6707512408048748</v>
      </c>
      <c r="L19943" s="147">
        <v>1.6909507013770031E-9</v>
      </c>
      <c r="M19943" s="147">
        <v>2.0305747281297278E-3</v>
      </c>
      <c r="N19943" s="87">
        <v>0.21858258294640751</v>
      </c>
      <c r="O19943" s="88">
        <v>0.31532679735592978</v>
      </c>
      <c r="P19943" s="89">
        <v>1442.5980016589072</v>
      </c>
    </row>
    <row r="19944" spans="1:16">
      <c r="A19944" s="75" t="s">
        <v>23069</v>
      </c>
      <c r="B19944" s="85">
        <v>19940</v>
      </c>
      <c r="C19944" s="85">
        <v>14046</v>
      </c>
      <c r="D19944" s="85">
        <v>19940</v>
      </c>
      <c r="E19944" s="86" t="s">
        <v>23067</v>
      </c>
      <c r="F19944" s="85" t="s">
        <v>931</v>
      </c>
      <c r="G19944" s="86" t="s">
        <v>23068</v>
      </c>
      <c r="H19944" s="85" t="s">
        <v>1</v>
      </c>
      <c r="I19944" s="85">
        <v>-1</v>
      </c>
      <c r="J19944" s="88">
        <v>2.8435854733082682</v>
      </c>
      <c r="K19944" s="146">
        <v>1.6603241764031154</v>
      </c>
      <c r="L19944" s="147">
        <v>8.3685544600378779E-9</v>
      </c>
      <c r="M19944" s="147">
        <v>3.6050966062342962E-3</v>
      </c>
      <c r="N19944" s="87">
        <v>0.44282517191198828</v>
      </c>
      <c r="O19944" s="88">
        <v>2.828822644297837</v>
      </c>
      <c r="P19944" s="89">
        <v>6388.1252099645026</v>
      </c>
    </row>
    <row r="19945" spans="1:16">
      <c r="A19945" s="75" t="s">
        <v>23070</v>
      </c>
      <c r="B19945" s="85">
        <v>19941</v>
      </c>
      <c r="C19945" s="85">
        <v>14047</v>
      </c>
      <c r="D19945" s="85">
        <v>19941</v>
      </c>
      <c r="E19945" s="86" t="s">
        <v>23067</v>
      </c>
      <c r="F19945" s="85" t="s">
        <v>4586</v>
      </c>
      <c r="G19945" s="86" t="s">
        <v>23068</v>
      </c>
      <c r="H19945" s="85" t="s">
        <v>1</v>
      </c>
      <c r="I19945" s="85">
        <v>-1</v>
      </c>
      <c r="J19945" s="88">
        <v>0.44568408547875588</v>
      </c>
      <c r="K19945" s="146">
        <v>0.67420622404621844</v>
      </c>
      <c r="L19945" s="147">
        <v>1.625966500524551E-9</v>
      </c>
      <c r="M19945" s="147">
        <v>1.847774634645338E-3</v>
      </c>
      <c r="N19945" s="87">
        <v>0.1969853805410475</v>
      </c>
      <c r="O19945" s="88">
        <v>0.27945332894101998</v>
      </c>
      <c r="P19945" s="89">
        <v>1418.6500956236594</v>
      </c>
    </row>
    <row r="19946" spans="1:16">
      <c r="A19946" s="75" t="s">
        <v>23071</v>
      </c>
      <c r="B19946" s="85">
        <v>19942</v>
      </c>
      <c r="C19946" s="85">
        <v>14048</v>
      </c>
      <c r="D19946" s="85">
        <v>19942</v>
      </c>
      <c r="E19946" s="86" t="s">
        <v>23067</v>
      </c>
      <c r="F19946" s="85" t="s">
        <v>2872</v>
      </c>
      <c r="G19946" s="86" t="s">
        <v>23068</v>
      </c>
      <c r="H19946" s="85" t="s">
        <v>1</v>
      </c>
      <c r="I19946" s="85">
        <v>-1</v>
      </c>
      <c r="J19946" s="88">
        <v>2.9953744230710599</v>
      </c>
      <c r="K19946" s="146">
        <v>1.7350779910601584</v>
      </c>
      <c r="L19946" s="147">
        <v>8.8236062145937047E-9</v>
      </c>
      <c r="M19946" s="147">
        <v>5.3014227152639402E-3</v>
      </c>
      <c r="N19946" s="87">
        <v>0.6274402484257493</v>
      </c>
      <c r="O19946" s="88">
        <v>2.9841838221156061</v>
      </c>
      <c r="P19946" s="89">
        <v>4756.1243155869233</v>
      </c>
    </row>
    <row r="19947" spans="1:16">
      <c r="A19947" s="75" t="s">
        <v>23072</v>
      </c>
      <c r="B19947" s="85">
        <v>19943</v>
      </c>
      <c r="C19947" s="85">
        <v>14049</v>
      </c>
      <c r="D19947" s="85">
        <v>19943</v>
      </c>
      <c r="E19947" s="86" t="s">
        <v>23067</v>
      </c>
      <c r="F19947" s="85" t="s">
        <v>4407</v>
      </c>
      <c r="G19947" s="86" t="s">
        <v>23068</v>
      </c>
      <c r="H19947" s="85" t="s">
        <v>1</v>
      </c>
      <c r="I19947" s="85">
        <v>-1</v>
      </c>
      <c r="J19947" s="88">
        <v>0.4317539104670588</v>
      </c>
      <c r="K19947" s="146">
        <v>0.70726496968424246</v>
      </c>
      <c r="L19947" s="147">
        <v>1.6621170221940709E-9</v>
      </c>
      <c r="M19947" s="147">
        <v>1.3629197288187809E-3</v>
      </c>
      <c r="N19947" s="87">
        <v>0.1473966576150002</v>
      </c>
      <c r="O19947" s="88">
        <v>0.2633679301915488</v>
      </c>
      <c r="P19947" s="89">
        <v>1786.7971665915609</v>
      </c>
    </row>
    <row r="19948" spans="1:16">
      <c r="A19948" s="75" t="s">
        <v>23073</v>
      </c>
      <c r="B19948" s="85">
        <v>19944</v>
      </c>
      <c r="C19948" s="85">
        <v>14050</v>
      </c>
      <c r="D19948" s="85">
        <v>19944</v>
      </c>
      <c r="E19948" s="86" t="s">
        <v>23067</v>
      </c>
      <c r="F19948" s="85" t="s">
        <v>232</v>
      </c>
      <c r="G19948" s="86" t="s">
        <v>23068</v>
      </c>
      <c r="H19948" s="85" t="s">
        <v>1</v>
      </c>
      <c r="I19948" s="85">
        <v>-1</v>
      </c>
      <c r="J19948" s="88">
        <v>0.30119636680774448</v>
      </c>
      <c r="K19948" s="146">
        <v>0.58511527725402523</v>
      </c>
      <c r="L19948" s="147">
        <v>1.1624621973792449E-9</v>
      </c>
      <c r="M19948" s="147">
        <v>1.8599517415864319E-3</v>
      </c>
      <c r="N19948" s="87">
        <v>0.20130975294391479</v>
      </c>
      <c r="O19948" s="88">
        <v>0.12722061291851849</v>
      </c>
      <c r="P19948" s="89">
        <v>631.9644779155949</v>
      </c>
    </row>
    <row r="19949" spans="1:16">
      <c r="A19949" s="75" t="s">
        <v>23074</v>
      </c>
      <c r="B19949" s="85">
        <v>19945</v>
      </c>
      <c r="C19949" s="85">
        <v>14051</v>
      </c>
      <c r="D19949" s="85">
        <v>19945</v>
      </c>
      <c r="E19949" s="86" t="s">
        <v>23067</v>
      </c>
      <c r="F19949" s="85" t="s">
        <v>32</v>
      </c>
      <c r="G19949" s="86" t="s">
        <v>23068</v>
      </c>
      <c r="H19949" s="85" t="s">
        <v>1</v>
      </c>
      <c r="I19949" s="85">
        <v>-1</v>
      </c>
      <c r="J19949" s="88">
        <v>2.9964132907472081</v>
      </c>
      <c r="K19949" s="146">
        <v>1.7370974958406387</v>
      </c>
      <c r="L19949" s="147">
        <v>8.7409006861161805E-9</v>
      </c>
      <c r="M19949" s="147">
        <v>2.5143095892905809E-3</v>
      </c>
      <c r="N19949" s="87">
        <v>0.30592594772558718</v>
      </c>
      <c r="O19949" s="88">
        <v>2.9872838332075689</v>
      </c>
      <c r="P19949" s="89">
        <v>9764.7285410622826</v>
      </c>
    </row>
    <row r="19950" spans="1:16">
      <c r="A19950" s="75" t="s">
        <v>23075</v>
      </c>
      <c r="B19950" s="85">
        <v>19946</v>
      </c>
      <c r="C19950" s="85">
        <v>14052</v>
      </c>
      <c r="D19950" s="85">
        <v>19946</v>
      </c>
      <c r="E19950" s="86" t="s">
        <v>23067</v>
      </c>
      <c r="F19950" s="85" t="s">
        <v>235</v>
      </c>
      <c r="G19950" s="86" t="s">
        <v>23068</v>
      </c>
      <c r="H19950" s="85" t="s">
        <v>1</v>
      </c>
      <c r="I19950" s="85">
        <v>-1</v>
      </c>
      <c r="J19950" s="88">
        <v>0.33938559840717902</v>
      </c>
      <c r="K19950" s="146">
        <v>0.60589355510167753</v>
      </c>
      <c r="L19950" s="147">
        <v>1.2777492583587699E-9</v>
      </c>
      <c r="M19950" s="147">
        <v>2.153421259672219E-3</v>
      </c>
      <c r="N19950" s="87">
        <v>0.23116255218054721</v>
      </c>
      <c r="O19950" s="88">
        <v>0.1697243713249236</v>
      </c>
      <c r="P19950" s="89">
        <v>734.22087498135113</v>
      </c>
    </row>
    <row r="19951" spans="1:16">
      <c r="A19951" s="75" t="s">
        <v>23076</v>
      </c>
      <c r="B19951" s="85">
        <v>19947</v>
      </c>
      <c r="C19951" s="85">
        <v>14053</v>
      </c>
      <c r="D19951" s="85">
        <v>19947</v>
      </c>
      <c r="E19951" s="86" t="s">
        <v>23067</v>
      </c>
      <c r="F19951" s="85" t="s">
        <v>5038</v>
      </c>
      <c r="G19951" s="86" t="s">
        <v>23068</v>
      </c>
      <c r="H19951" s="85" t="s">
        <v>1</v>
      </c>
      <c r="I19951" s="85">
        <v>-1</v>
      </c>
      <c r="J19951" s="88">
        <v>0.2380137511648201</v>
      </c>
      <c r="K19951" s="146">
        <v>0.55088471509705139</v>
      </c>
      <c r="L19951" s="147">
        <v>9.6138760899904035E-10</v>
      </c>
      <c r="M19951" s="147">
        <v>1.101853136479502E-3</v>
      </c>
      <c r="N19951" s="87">
        <v>0.1164041003147043</v>
      </c>
      <c r="O19951" s="88">
        <v>5.9665527133175147E-2</v>
      </c>
      <c r="P19951" s="89">
        <v>512.57238337710112</v>
      </c>
    </row>
    <row r="19952" spans="1:16">
      <c r="A19952" s="75" t="s">
        <v>23077</v>
      </c>
      <c r="B19952" s="85">
        <v>19948</v>
      </c>
      <c r="C19952" s="85">
        <v>14054</v>
      </c>
      <c r="D19952" s="85">
        <v>19948</v>
      </c>
      <c r="E19952" s="86" t="s">
        <v>23067</v>
      </c>
      <c r="F19952" s="85" t="s">
        <v>4366</v>
      </c>
      <c r="G19952" s="86" t="s">
        <v>23068</v>
      </c>
      <c r="H19952" s="85" t="s">
        <v>1</v>
      </c>
      <c r="I19952" s="85">
        <v>-1</v>
      </c>
      <c r="J19952" s="88">
        <v>0.93850279126696057</v>
      </c>
      <c r="K19952" s="146">
        <v>0.9086323931715572</v>
      </c>
      <c r="L19952" s="147">
        <v>3.0735758099838251E-9</v>
      </c>
      <c r="M19952" s="147">
        <v>2.1515435196015481E-3</v>
      </c>
      <c r="N19952" s="87">
        <v>0.24384821323962891</v>
      </c>
      <c r="O19952" s="88">
        <v>0.80179677852672482</v>
      </c>
      <c r="P19952" s="89">
        <v>3288.0978206668324</v>
      </c>
    </row>
    <row r="19953" spans="1:16">
      <c r="A19953" s="75" t="s">
        <v>23078</v>
      </c>
      <c r="B19953" s="85">
        <v>19949</v>
      </c>
      <c r="C19953" s="85">
        <v>14055</v>
      </c>
      <c r="D19953" s="85">
        <v>19949</v>
      </c>
      <c r="E19953" s="86" t="s">
        <v>23067</v>
      </c>
      <c r="F19953" s="85" t="s">
        <v>429</v>
      </c>
      <c r="G19953" s="86" t="s">
        <v>23068</v>
      </c>
      <c r="H19953" s="85" t="s">
        <v>1</v>
      </c>
      <c r="I19953" s="85">
        <v>-1</v>
      </c>
      <c r="J19953" s="88">
        <v>3.01755092440624</v>
      </c>
      <c r="K19953" s="146">
        <v>1.7384700482073654</v>
      </c>
      <c r="L19953" s="147">
        <v>8.8662660917269732E-9</v>
      </c>
      <c r="M19953" s="147">
        <v>3.8188850262505548E-3</v>
      </c>
      <c r="N19953" s="87">
        <v>0.46867687831339788</v>
      </c>
      <c r="O19953" s="88">
        <v>3.0084445922574181</v>
      </c>
      <c r="P19953" s="89">
        <v>6419.0164513422233</v>
      </c>
    </row>
    <row r="19954" spans="1:16">
      <c r="A19954" s="75" t="s">
        <v>23079</v>
      </c>
      <c r="B19954" s="85">
        <v>19950</v>
      </c>
      <c r="C19954" s="85">
        <v>14056</v>
      </c>
      <c r="D19954" s="85">
        <v>19950</v>
      </c>
      <c r="E19954" s="86" t="s">
        <v>23067</v>
      </c>
      <c r="F19954" s="85" t="s">
        <v>1055</v>
      </c>
      <c r="G19954" s="86" t="s">
        <v>23068</v>
      </c>
      <c r="H19954" s="85" t="s">
        <v>1</v>
      </c>
      <c r="I19954" s="85">
        <v>-1</v>
      </c>
      <c r="J19954" s="88">
        <v>2.975903437552434</v>
      </c>
      <c r="K19954" s="146">
        <v>1.7173977609255218</v>
      </c>
      <c r="L19954" s="147">
        <v>8.7398645088689071E-9</v>
      </c>
      <c r="M19954" s="147">
        <v>3.246181670363878E-3</v>
      </c>
      <c r="N19954" s="87">
        <v>0.40653215469514292</v>
      </c>
      <c r="O19954" s="88">
        <v>2.96603835737023</v>
      </c>
      <c r="P19954" s="89">
        <v>7295.9502049584544</v>
      </c>
    </row>
    <row r="19955" spans="1:16">
      <c r="A19955" s="75" t="s">
        <v>23080</v>
      </c>
      <c r="B19955" s="85">
        <v>19951</v>
      </c>
      <c r="C19955" s="85">
        <v>14057</v>
      </c>
      <c r="D19955" s="85">
        <v>19951</v>
      </c>
      <c r="E19955" s="86" t="s">
        <v>23067</v>
      </c>
      <c r="F19955" s="85" t="s">
        <v>4489</v>
      </c>
      <c r="G19955" s="86" t="s">
        <v>23068</v>
      </c>
      <c r="H19955" s="85" t="s">
        <v>1</v>
      </c>
      <c r="I19955" s="85">
        <v>-1</v>
      </c>
      <c r="J19955" s="88">
        <v>1.992890540956624</v>
      </c>
      <c r="K19955" s="146">
        <v>1.2987502635816888</v>
      </c>
      <c r="L19955" s="147">
        <v>5.9610218623297118E-9</v>
      </c>
      <c r="M19955" s="147">
        <v>3.238487200191193E-3</v>
      </c>
      <c r="N19955" s="87">
        <v>0.38526634213396033</v>
      </c>
      <c r="O19955" s="88">
        <v>1.939828783051498</v>
      </c>
      <c r="P19955" s="89">
        <v>5035.0330950452026</v>
      </c>
    </row>
    <row r="19956" spans="1:16">
      <c r="A19956" s="75" t="s">
        <v>23081</v>
      </c>
      <c r="B19956" s="85">
        <v>19952</v>
      </c>
      <c r="C19956" s="85">
        <v>14058</v>
      </c>
      <c r="D19956" s="85">
        <v>19952</v>
      </c>
      <c r="E19956" s="86" t="s">
        <v>23067</v>
      </c>
      <c r="F19956" s="85" t="s">
        <v>965</v>
      </c>
      <c r="G19956" s="86" t="s">
        <v>23068</v>
      </c>
      <c r="H19956" s="85" t="s">
        <v>1</v>
      </c>
      <c r="I19956" s="85">
        <v>-1</v>
      </c>
      <c r="J19956" s="88">
        <v>0.75690109731115063</v>
      </c>
      <c r="K19956" s="146">
        <v>0.75887866002595084</v>
      </c>
      <c r="L19956" s="147">
        <v>2.4648974435726421E-9</v>
      </c>
      <c r="M19956" s="147">
        <v>4.1956669626610809E-3</v>
      </c>
      <c r="N19956" s="87">
        <v>0.46721127835576742</v>
      </c>
      <c r="O19956" s="88">
        <v>0.64936422152946416</v>
      </c>
      <c r="P19956" s="89">
        <v>1389.8727441142648</v>
      </c>
    </row>
    <row r="19957" spans="1:16">
      <c r="A19957" s="75" t="s">
        <v>23082</v>
      </c>
      <c r="B19957" s="85">
        <v>19953</v>
      </c>
      <c r="C19957" s="85">
        <v>14059</v>
      </c>
      <c r="D19957" s="85">
        <v>19953</v>
      </c>
      <c r="E19957" s="86" t="s">
        <v>23067</v>
      </c>
      <c r="F19957" s="85" t="s">
        <v>4492</v>
      </c>
      <c r="G19957" s="86" t="s">
        <v>23068</v>
      </c>
      <c r="H19957" s="85" t="s">
        <v>1</v>
      </c>
      <c r="I19957" s="85">
        <v>-1</v>
      </c>
      <c r="J19957" s="88">
        <v>2.880533457982557</v>
      </c>
      <c r="K19957" s="146">
        <v>1.6806562992279437</v>
      </c>
      <c r="L19957" s="147">
        <v>8.4866409512091932E-9</v>
      </c>
      <c r="M19957" s="147">
        <v>4.5594578514406448E-3</v>
      </c>
      <c r="N19957" s="87">
        <v>0.54593807687099516</v>
      </c>
      <c r="O19957" s="88">
        <v>2.866453269476775</v>
      </c>
      <c r="P19957" s="89">
        <v>5250.5098854903945</v>
      </c>
    </row>
    <row r="19958" spans="1:16">
      <c r="A19958" s="75" t="s">
        <v>23083</v>
      </c>
      <c r="B19958" s="85">
        <v>19954</v>
      </c>
      <c r="C19958" s="85">
        <v>14060</v>
      </c>
      <c r="D19958" s="85">
        <v>19954</v>
      </c>
      <c r="E19958" s="86" t="s">
        <v>23067</v>
      </c>
      <c r="F19958" s="85" t="s">
        <v>1084</v>
      </c>
      <c r="G19958" s="86" t="s">
        <v>23068</v>
      </c>
      <c r="H19958" s="85" t="s">
        <v>1</v>
      </c>
      <c r="I19958" s="85">
        <v>-1</v>
      </c>
      <c r="J19958" s="88">
        <v>1.9336993312006989</v>
      </c>
      <c r="K19958" s="146">
        <v>1.2563507494773662</v>
      </c>
      <c r="L19958" s="147">
        <v>5.7851373094979683E-9</v>
      </c>
      <c r="M19958" s="147">
        <v>3.9902389931051278E-3</v>
      </c>
      <c r="N19958" s="87">
        <v>0.46944328829145032</v>
      </c>
      <c r="O19958" s="88">
        <v>1.8905270032003421</v>
      </c>
      <c r="P19958" s="89">
        <v>4027.1680314803493</v>
      </c>
    </row>
    <row r="19959" spans="1:16">
      <c r="A19959" s="75" t="s">
        <v>23084</v>
      </c>
      <c r="B19959" s="85">
        <v>19955</v>
      </c>
      <c r="C19959" s="85">
        <v>14061</v>
      </c>
      <c r="D19959" s="85">
        <v>19955</v>
      </c>
      <c r="E19959" s="86" t="s">
        <v>23067</v>
      </c>
      <c r="F19959" s="85" t="s">
        <v>4370</v>
      </c>
      <c r="G19959" s="86" t="s">
        <v>23068</v>
      </c>
      <c r="H19959" s="85" t="s">
        <v>1</v>
      </c>
      <c r="I19959" s="85">
        <v>-1</v>
      </c>
      <c r="J19959" s="88">
        <v>2.027121827783652</v>
      </c>
      <c r="K19959" s="146">
        <v>1.2975961198137187</v>
      </c>
      <c r="L19959" s="147">
        <v>6.0497799724781953E-9</v>
      </c>
      <c r="M19959" s="147">
        <v>3.9142881918274404E-3</v>
      </c>
      <c r="N19959" s="87">
        <v>0.46281813991268661</v>
      </c>
      <c r="O19959" s="88">
        <v>1.986968965494696</v>
      </c>
      <c r="P19959" s="89">
        <v>4293.1959535327405</v>
      </c>
    </row>
    <row r="19960" spans="1:16">
      <c r="A19960" s="75" t="s">
        <v>23085</v>
      </c>
      <c r="B19960" s="85">
        <v>19956</v>
      </c>
      <c r="C19960" s="85">
        <v>14062</v>
      </c>
      <c r="D19960" s="85">
        <v>19956</v>
      </c>
      <c r="E19960" s="86" t="s">
        <v>23067</v>
      </c>
      <c r="F19960" s="85" t="s">
        <v>4627</v>
      </c>
      <c r="G19960" s="86" t="s">
        <v>23068</v>
      </c>
      <c r="H19960" s="85" t="s">
        <v>1</v>
      </c>
      <c r="I19960" s="85">
        <v>-1</v>
      </c>
      <c r="J19960" s="88">
        <v>0.1945315625299589</v>
      </c>
      <c r="K19960" s="146">
        <v>0.48110174957438523</v>
      </c>
      <c r="L19960" s="147">
        <v>8.2694195794369846E-10</v>
      </c>
      <c r="M19960" s="147">
        <v>2.5713968898281462E-3</v>
      </c>
      <c r="N19960" s="87">
        <v>0.28811176665144878</v>
      </c>
      <c r="O19960" s="88">
        <v>9.4741687860323637E-2</v>
      </c>
      <c r="P19960" s="89">
        <v>328.83657950332872</v>
      </c>
    </row>
    <row r="19961" spans="1:16">
      <c r="A19961" s="75" t="s">
        <v>23086</v>
      </c>
      <c r="B19961" s="85">
        <v>19957</v>
      </c>
      <c r="C19961" s="85">
        <v>14063</v>
      </c>
      <c r="D19961" s="85">
        <v>19957</v>
      </c>
      <c r="E19961" s="86" t="s">
        <v>23067</v>
      </c>
      <c r="F19961" s="85" t="s">
        <v>4496</v>
      </c>
      <c r="G19961" s="86" t="s">
        <v>23068</v>
      </c>
      <c r="H19961" s="85" t="s">
        <v>1</v>
      </c>
      <c r="I19961" s="85">
        <v>-1</v>
      </c>
      <c r="J19961" s="88">
        <v>0.25318127714817251</v>
      </c>
      <c r="K19961" s="146">
        <v>0.55162082621691055</v>
      </c>
      <c r="L19961" s="147">
        <v>1.0269002220409621E-9</v>
      </c>
      <c r="M19961" s="147">
        <v>3.1594872068673179E-3</v>
      </c>
      <c r="N19961" s="87">
        <v>0.34102838279660502</v>
      </c>
      <c r="O19961" s="88">
        <v>9.5832677923130383E-2</v>
      </c>
      <c r="P19961" s="89">
        <v>281.01085644911433</v>
      </c>
    </row>
    <row r="19962" spans="1:16">
      <c r="A19962" s="75" t="s">
        <v>23087</v>
      </c>
      <c r="B19962" s="85">
        <v>19958</v>
      </c>
      <c r="C19962" s="85">
        <v>14064</v>
      </c>
      <c r="D19962" s="85">
        <v>19958</v>
      </c>
      <c r="E19962" s="86" t="s">
        <v>23067</v>
      </c>
      <c r="F19962" s="85" t="s">
        <v>4372</v>
      </c>
      <c r="G19962" s="86" t="s">
        <v>23068</v>
      </c>
      <c r="H19962" s="85" t="s">
        <v>1</v>
      </c>
      <c r="I19962" s="85">
        <v>-1</v>
      </c>
      <c r="J19962" s="88">
        <v>0.84240523643660348</v>
      </c>
      <c r="K19962" s="146">
        <v>0.83628112643415486</v>
      </c>
      <c r="L19962" s="147">
        <v>2.7620596292853549E-9</v>
      </c>
      <c r="M19962" s="147">
        <v>2.5398039701908159E-3</v>
      </c>
      <c r="N19962" s="87">
        <v>0.28720083254623291</v>
      </c>
      <c r="O19962" s="88">
        <v>0.72308959041067633</v>
      </c>
      <c r="P19962" s="89">
        <v>2517.7141166339588</v>
      </c>
    </row>
    <row r="19963" spans="1:16">
      <c r="A19963" s="75" t="s">
        <v>23088</v>
      </c>
      <c r="B19963" s="85">
        <v>19959</v>
      </c>
      <c r="C19963" s="85">
        <v>14065</v>
      </c>
      <c r="D19963" s="85">
        <v>19959</v>
      </c>
      <c r="E19963" s="86" t="s">
        <v>23067</v>
      </c>
      <c r="F19963" s="85" t="s">
        <v>4498</v>
      </c>
      <c r="G19963" s="86" t="s">
        <v>23068</v>
      </c>
      <c r="H19963" s="85" t="s">
        <v>1</v>
      </c>
      <c r="I19963" s="85">
        <v>-1</v>
      </c>
      <c r="J19963" s="88">
        <v>1.461288329812984</v>
      </c>
      <c r="K19963" s="146">
        <v>1.060002493660247</v>
      </c>
      <c r="L19963" s="147">
        <v>4.4388836998074036E-9</v>
      </c>
      <c r="M19963" s="147">
        <v>3.1251689807431701E-3</v>
      </c>
      <c r="N19963" s="87">
        <v>0.36396807001447601</v>
      </c>
      <c r="O19963" s="88">
        <v>1.390656962540159</v>
      </c>
      <c r="P19963" s="89">
        <v>3820.8213222793106</v>
      </c>
    </row>
    <row r="19964" spans="1:16">
      <c r="A19964" s="75" t="s">
        <v>23089</v>
      </c>
      <c r="B19964" s="85">
        <v>19960</v>
      </c>
      <c r="C19964" s="85">
        <v>14066</v>
      </c>
      <c r="D19964" s="85">
        <v>19960</v>
      </c>
      <c r="E19964" s="86" t="s">
        <v>23067</v>
      </c>
      <c r="F19964" s="85" t="s">
        <v>238</v>
      </c>
      <c r="G19964" s="86" t="s">
        <v>23068</v>
      </c>
      <c r="H19964" s="85" t="s">
        <v>1</v>
      </c>
      <c r="I19964" s="85">
        <v>-1</v>
      </c>
      <c r="J19964" s="88">
        <v>1.014761958654318</v>
      </c>
      <c r="K19964" s="146">
        <v>0.96478121389508231</v>
      </c>
      <c r="L19964" s="147">
        <v>3.3422897289498101E-9</v>
      </c>
      <c r="M19964" s="147">
        <v>1.801406691233277E-3</v>
      </c>
      <c r="N19964" s="87">
        <v>0.194676138899081</v>
      </c>
      <c r="O19964" s="88">
        <v>0.85408449250410312</v>
      </c>
      <c r="P19964" s="89">
        <v>4387.2068622999332</v>
      </c>
    </row>
    <row r="19965" spans="1:16">
      <c r="A19965" s="75" t="s">
        <v>23090</v>
      </c>
      <c r="B19965" s="85">
        <v>19961</v>
      </c>
      <c r="C19965" s="85">
        <v>14067</v>
      </c>
      <c r="D19965" s="85">
        <v>19961</v>
      </c>
      <c r="E19965" s="86" t="s">
        <v>23067</v>
      </c>
      <c r="F19965" s="85" t="s">
        <v>3901</v>
      </c>
      <c r="G19965" s="86" t="s">
        <v>23068</v>
      </c>
      <c r="H19965" s="85" t="s">
        <v>1</v>
      </c>
      <c r="I19965" s="85">
        <v>-1</v>
      </c>
      <c r="J19965" s="88">
        <v>0.40887413395017058</v>
      </c>
      <c r="K19965" s="146">
        <v>0.62675742457801076</v>
      </c>
      <c r="L19965" s="147">
        <v>1.4574238655114549E-9</v>
      </c>
      <c r="M19965" s="147">
        <v>2.1916982711156622E-3</v>
      </c>
      <c r="N19965" s="87">
        <v>0.23686072789182219</v>
      </c>
      <c r="O19965" s="88">
        <v>0.24056411751216</v>
      </c>
      <c r="P19965" s="89">
        <v>1015.6353045661044</v>
      </c>
    </row>
    <row r="19966" spans="1:16">
      <c r="A19966" s="75" t="s">
        <v>23091</v>
      </c>
      <c r="B19966" s="85">
        <v>19962</v>
      </c>
      <c r="C19966" s="85">
        <v>14068</v>
      </c>
      <c r="D19966" s="85">
        <v>19962</v>
      </c>
      <c r="E19966" s="86" t="s">
        <v>23067</v>
      </c>
      <c r="F19966" s="85" t="s">
        <v>1068</v>
      </c>
      <c r="G19966" s="86" t="s">
        <v>23068</v>
      </c>
      <c r="H19966" s="85" t="s">
        <v>1</v>
      </c>
      <c r="I19966" s="85">
        <v>-1</v>
      </c>
      <c r="J19966" s="88">
        <v>1.4367654354985131</v>
      </c>
      <c r="K19966" s="146">
        <v>1.0350398948821584</v>
      </c>
      <c r="L19966" s="147">
        <v>4.3713988111356498E-9</v>
      </c>
      <c r="M19966" s="147">
        <v>3.9540625797677854E-3</v>
      </c>
      <c r="N19966" s="87">
        <v>0.4574374880765455</v>
      </c>
      <c r="O19966" s="88">
        <v>1.3779398820841211</v>
      </c>
      <c r="P19966" s="89">
        <v>3012.3020478232929</v>
      </c>
    </row>
    <row r="19967" spans="1:16">
      <c r="A19967" s="75" t="s">
        <v>23092</v>
      </c>
      <c r="B19967" s="85">
        <v>19963</v>
      </c>
      <c r="C19967" s="85">
        <v>14069</v>
      </c>
      <c r="D19967" s="85">
        <v>19963</v>
      </c>
      <c r="E19967" s="86" t="s">
        <v>23067</v>
      </c>
      <c r="F19967" s="85" t="s">
        <v>4381</v>
      </c>
      <c r="G19967" s="86" t="s">
        <v>23068</v>
      </c>
      <c r="H19967" s="85" t="s">
        <v>1</v>
      </c>
      <c r="I19967" s="85">
        <v>-1</v>
      </c>
      <c r="J19967" s="88">
        <v>1.179933473810822</v>
      </c>
      <c r="K19967" s="146">
        <v>0.93834641277965136</v>
      </c>
      <c r="L19967" s="147">
        <v>3.6642272991036429E-9</v>
      </c>
      <c r="M19967" s="147">
        <v>4.5019473036861562E-3</v>
      </c>
      <c r="N19967" s="87">
        <v>0.50883380893542185</v>
      </c>
      <c r="O19967" s="88">
        <v>1.0997533428336439</v>
      </c>
      <c r="P19967" s="89">
        <v>2161.3212870711941</v>
      </c>
    </row>
    <row r="19968" spans="1:16">
      <c r="A19968" s="75" t="s">
        <v>23093</v>
      </c>
      <c r="B19968" s="85">
        <v>19964</v>
      </c>
      <c r="C19968" s="85">
        <v>14070</v>
      </c>
      <c r="D19968" s="85">
        <v>19964</v>
      </c>
      <c r="E19968" s="86" t="s">
        <v>23067</v>
      </c>
      <c r="F19968" s="85" t="s">
        <v>4641</v>
      </c>
      <c r="G19968" s="86" t="s">
        <v>23068</v>
      </c>
      <c r="H19968" s="85" t="s">
        <v>1</v>
      </c>
      <c r="I19968" s="85">
        <v>-1</v>
      </c>
      <c r="J19968" s="88">
        <v>2.102924780653594</v>
      </c>
      <c r="K19968" s="146">
        <v>1.3547003354122649</v>
      </c>
      <c r="L19968" s="147">
        <v>6.2806647865582836E-9</v>
      </c>
      <c r="M19968" s="147">
        <v>3.2803385939974739E-3</v>
      </c>
      <c r="N19968" s="87">
        <v>0.39080318383968488</v>
      </c>
      <c r="O19968" s="88">
        <v>2.0377471065508601</v>
      </c>
      <c r="P19968" s="89">
        <v>5214.2541074762175</v>
      </c>
    </row>
    <row r="19969" spans="1:16">
      <c r="A19969" s="75" t="s">
        <v>23094</v>
      </c>
      <c r="B19969" s="85">
        <v>19965</v>
      </c>
      <c r="C19969" s="85">
        <v>14071</v>
      </c>
      <c r="D19969" s="85">
        <v>19965</v>
      </c>
      <c r="E19969" s="86" t="s">
        <v>23067</v>
      </c>
      <c r="F19969" s="85" t="s">
        <v>4383</v>
      </c>
      <c r="G19969" s="86" t="s">
        <v>23068</v>
      </c>
      <c r="H19969" s="85" t="s">
        <v>1</v>
      </c>
      <c r="I19969" s="85">
        <v>-1</v>
      </c>
      <c r="J19969" s="88">
        <v>0.23833507427549919</v>
      </c>
      <c r="K19969" s="146">
        <v>0.51437328059615928</v>
      </c>
      <c r="L19969" s="147">
        <v>9.6607581376017135E-10</v>
      </c>
      <c r="M19969" s="147">
        <v>2.844348805245543E-3</v>
      </c>
      <c r="N19969" s="87">
        <v>0.3149004734965567</v>
      </c>
      <c r="O19969" s="88">
        <v>0.12999417670892011</v>
      </c>
      <c r="P19969" s="89">
        <v>412.81035644534063</v>
      </c>
    </row>
    <row r="19970" spans="1:16">
      <c r="A19970" s="75" t="s">
        <v>23095</v>
      </c>
      <c r="B19970" s="85">
        <v>19966</v>
      </c>
      <c r="C19970" s="85">
        <v>14072</v>
      </c>
      <c r="D19970" s="85">
        <v>19966</v>
      </c>
      <c r="E19970" s="86" t="s">
        <v>23067</v>
      </c>
      <c r="F19970" s="85" t="s">
        <v>6286</v>
      </c>
      <c r="G19970" s="86" t="s">
        <v>23068</v>
      </c>
      <c r="H19970" s="85" t="s">
        <v>1</v>
      </c>
      <c r="I19970" s="85">
        <v>-1</v>
      </c>
      <c r="J19970" s="88">
        <v>0.37701505081571068</v>
      </c>
      <c r="K19970" s="146">
        <v>0.62354081689041918</v>
      </c>
      <c r="L19970" s="147">
        <v>1.387054170695776E-9</v>
      </c>
      <c r="M19970" s="147">
        <v>1.8741237910087319E-3</v>
      </c>
      <c r="N19970" s="87">
        <v>0.19971647833593559</v>
      </c>
      <c r="O19970" s="88">
        <v>0.21061218217183461</v>
      </c>
      <c r="P19970" s="89">
        <v>1054.5558580177435</v>
      </c>
    </row>
    <row r="19971" spans="1:16">
      <c r="A19971" s="75" t="s">
        <v>23096</v>
      </c>
      <c r="B19971" s="85">
        <v>19967</v>
      </c>
      <c r="C19971" s="85">
        <v>14073</v>
      </c>
      <c r="D19971" s="85">
        <v>19967</v>
      </c>
      <c r="E19971" s="86" t="s">
        <v>23067</v>
      </c>
      <c r="F19971" s="85" t="s">
        <v>4711</v>
      </c>
      <c r="G19971" s="86" t="s">
        <v>23068</v>
      </c>
      <c r="H19971" s="85" t="s">
        <v>1</v>
      </c>
      <c r="I19971" s="85">
        <v>-1</v>
      </c>
      <c r="J19971" s="88">
        <v>0.44141250588383552</v>
      </c>
      <c r="K19971" s="146">
        <v>0.71868799528423721</v>
      </c>
      <c r="L19971" s="147">
        <v>1.707365127104889E-9</v>
      </c>
      <c r="M19971" s="147">
        <v>1.8363246683499989E-3</v>
      </c>
      <c r="N19971" s="87">
        <v>0.19579858818780541</v>
      </c>
      <c r="O19971" s="88">
        <v>0.27619869326522128</v>
      </c>
      <c r="P19971" s="89">
        <v>1410.6265822524624</v>
      </c>
    </row>
    <row r="19972" spans="1:16">
      <c r="A19972" s="75" t="s">
        <v>23097</v>
      </c>
      <c r="B19972" s="85">
        <v>19968</v>
      </c>
      <c r="C19972" s="85">
        <v>14074</v>
      </c>
      <c r="D19972" s="85">
        <v>19968</v>
      </c>
      <c r="E19972" s="86" t="s">
        <v>23067</v>
      </c>
      <c r="F19972" s="85" t="s">
        <v>5075</v>
      </c>
      <c r="G19972" s="86" t="s">
        <v>23068</v>
      </c>
      <c r="H19972" s="85" t="s">
        <v>1</v>
      </c>
      <c r="I19972" s="85">
        <v>-1</v>
      </c>
      <c r="J19972" s="88">
        <v>0.26103003039116052</v>
      </c>
      <c r="K19972" s="146">
        <v>0.63977869001294307</v>
      </c>
      <c r="L19972" s="147">
        <v>1.1915354950935999E-9</v>
      </c>
      <c r="M19972" s="147">
        <v>2.0884406328546901E-3</v>
      </c>
      <c r="N19972" s="87">
        <v>0.22221688283313831</v>
      </c>
      <c r="O19972" s="88">
        <v>8.2623680039218578E-2</v>
      </c>
      <c r="P19972" s="89">
        <v>371.81549388063524</v>
      </c>
    </row>
    <row r="19973" spans="1:16">
      <c r="A19973" s="75" t="s">
        <v>23098</v>
      </c>
      <c r="B19973" s="85">
        <v>19969</v>
      </c>
      <c r="C19973" s="85">
        <v>14075</v>
      </c>
      <c r="D19973" s="85">
        <v>19969</v>
      </c>
      <c r="E19973" s="86" t="s">
        <v>23067</v>
      </c>
      <c r="F19973" s="85" t="s">
        <v>2124</v>
      </c>
      <c r="G19973" s="86" t="s">
        <v>23068</v>
      </c>
      <c r="H19973" s="85" t="s">
        <v>1</v>
      </c>
      <c r="I19973" s="85">
        <v>-1</v>
      </c>
      <c r="J19973" s="88">
        <v>2.9498480912845921</v>
      </c>
      <c r="K19973" s="146">
        <v>1.7105335971360476</v>
      </c>
      <c r="L19973" s="147">
        <v>8.6752975570326991E-9</v>
      </c>
      <c r="M19973" s="147">
        <v>3.7754338908227189E-3</v>
      </c>
      <c r="N19973" s="87">
        <v>0.46243098064837629</v>
      </c>
      <c r="O19973" s="88">
        <v>2.9360830268829559</v>
      </c>
      <c r="P19973" s="89">
        <v>6349.2351285942441</v>
      </c>
    </row>
    <row r="19974" spans="1:16">
      <c r="A19974" s="75" t="s">
        <v>23099</v>
      </c>
      <c r="B19974" s="85">
        <v>19970</v>
      </c>
      <c r="C19974" s="85">
        <v>14076</v>
      </c>
      <c r="D19974" s="85">
        <v>19970</v>
      </c>
      <c r="E19974" s="86" t="s">
        <v>23067</v>
      </c>
      <c r="F19974" s="85" t="s">
        <v>4253</v>
      </c>
      <c r="G19974" s="86" t="s">
        <v>23068</v>
      </c>
      <c r="H19974" s="85" t="s">
        <v>1</v>
      </c>
      <c r="I19974" s="85">
        <v>-1</v>
      </c>
      <c r="J19974" s="88">
        <v>2.8120488210099901</v>
      </c>
      <c r="K19974" s="146">
        <v>1.6545466838646454</v>
      </c>
      <c r="L19974" s="147">
        <v>8.2942611816837763E-9</v>
      </c>
      <c r="M19974" s="147">
        <v>4.7135320336639669E-3</v>
      </c>
      <c r="N19974" s="87">
        <v>0.56008683758632805</v>
      </c>
      <c r="O19974" s="88">
        <v>2.7892130218871332</v>
      </c>
      <c r="P19974" s="89">
        <v>4979.9653102135662</v>
      </c>
    </row>
    <row r="19975" spans="1:16">
      <c r="A19975" s="75" t="s">
        <v>23100</v>
      </c>
      <c r="B19975" s="85">
        <v>19971</v>
      </c>
      <c r="C19975" s="85">
        <v>14077</v>
      </c>
      <c r="D19975" s="85">
        <v>19971</v>
      </c>
      <c r="E19975" s="86" t="s">
        <v>23067</v>
      </c>
      <c r="F19975" s="85" t="s">
        <v>240</v>
      </c>
      <c r="G19975" s="86" t="s">
        <v>23068</v>
      </c>
      <c r="H19975" s="85" t="s">
        <v>1</v>
      </c>
      <c r="I19975" s="85">
        <v>-1</v>
      </c>
      <c r="J19975" s="88">
        <v>0.37494005692123922</v>
      </c>
      <c r="K19975" s="146">
        <v>0.68635299895546298</v>
      </c>
      <c r="L19975" s="147">
        <v>1.510697238245647E-9</v>
      </c>
      <c r="M19975" s="147">
        <v>2.086146196403228E-3</v>
      </c>
      <c r="N19975" s="87">
        <v>0.2241894721808172</v>
      </c>
      <c r="O19975" s="88">
        <v>0.20957874831136769</v>
      </c>
      <c r="P19975" s="89">
        <v>934.8286798335231</v>
      </c>
    </row>
    <row r="19976" spans="1:16">
      <c r="A19976" s="75" t="s">
        <v>23101</v>
      </c>
      <c r="B19976" s="85">
        <v>19972</v>
      </c>
      <c r="C19976" s="85">
        <v>14078</v>
      </c>
      <c r="D19976" s="85">
        <v>19972</v>
      </c>
      <c r="E19976" s="86" t="s">
        <v>23067</v>
      </c>
      <c r="F19976" s="85" t="s">
        <v>4389</v>
      </c>
      <c r="G19976" s="86" t="s">
        <v>23068</v>
      </c>
      <c r="H19976" s="85" t="s">
        <v>1</v>
      </c>
      <c r="I19976" s="85">
        <v>-1</v>
      </c>
      <c r="J19976" s="88">
        <v>1.016528684244062</v>
      </c>
      <c r="K19976" s="146">
        <v>0.89455314450009049</v>
      </c>
      <c r="L19976" s="147">
        <v>3.232254876418837E-9</v>
      </c>
      <c r="M19976" s="147">
        <v>2.9202067055900342E-3</v>
      </c>
      <c r="N19976" s="87">
        <v>0.33240990977968299</v>
      </c>
      <c r="O19976" s="88">
        <v>0.9190183697536527</v>
      </c>
      <c r="P19976" s="89">
        <v>2764.7141156614925</v>
      </c>
    </row>
    <row r="19977" spans="1:16">
      <c r="A19977" s="75" t="s">
        <v>23102</v>
      </c>
      <c r="B19977" s="85">
        <v>19973</v>
      </c>
      <c r="C19977" s="85">
        <v>14079</v>
      </c>
      <c r="D19977" s="85">
        <v>19973</v>
      </c>
      <c r="E19977" s="86" t="s">
        <v>23067</v>
      </c>
      <c r="F19977" s="85" t="s">
        <v>3724</v>
      </c>
      <c r="G19977" s="86" t="s">
        <v>23068</v>
      </c>
      <c r="H19977" s="85" t="s">
        <v>1</v>
      </c>
      <c r="I19977" s="85">
        <v>-1</v>
      </c>
      <c r="J19977" s="88">
        <v>1.0296373027255921</v>
      </c>
      <c r="K19977" s="146">
        <v>0.85391782767161994</v>
      </c>
      <c r="L19977" s="147">
        <v>3.2130981368839618E-9</v>
      </c>
      <c r="M19977" s="147">
        <v>3.8202404335293261E-3</v>
      </c>
      <c r="N19977" s="87">
        <v>0.43630469498633428</v>
      </c>
      <c r="O19977" s="88">
        <v>0.9576970354640677</v>
      </c>
      <c r="P19977" s="89">
        <v>2195.018862893658</v>
      </c>
    </row>
    <row r="19978" spans="1:16">
      <c r="A19978" s="75" t="s">
        <v>23103</v>
      </c>
      <c r="B19978" s="85">
        <v>19974</v>
      </c>
      <c r="C19978" s="85">
        <v>14080</v>
      </c>
      <c r="D19978" s="85">
        <v>19974</v>
      </c>
      <c r="E19978" s="86" t="s">
        <v>23067</v>
      </c>
      <c r="F19978" s="85" t="s">
        <v>4646</v>
      </c>
      <c r="G19978" s="86" t="s">
        <v>23068</v>
      </c>
      <c r="H19978" s="85" t="s">
        <v>1</v>
      </c>
      <c r="I19978" s="85">
        <v>-1</v>
      </c>
      <c r="J19978" s="88">
        <v>0.54944853018496598</v>
      </c>
      <c r="K19978" s="146">
        <v>0.75191822088365312</v>
      </c>
      <c r="L19978" s="147">
        <v>1.9872700463912131E-9</v>
      </c>
      <c r="M19978" s="147">
        <v>1.6086358083083341E-3</v>
      </c>
      <c r="N19978" s="87">
        <v>0.17326022917273881</v>
      </c>
      <c r="O19978" s="88">
        <v>0.40351390037237778</v>
      </c>
      <c r="P19978" s="89">
        <v>2328.9470543760981</v>
      </c>
    </row>
    <row r="19979" spans="1:16">
      <c r="A19979" s="75" t="s">
        <v>23104</v>
      </c>
      <c r="B19979" s="85">
        <v>19975</v>
      </c>
      <c r="C19979" s="85">
        <v>14081</v>
      </c>
      <c r="D19979" s="85">
        <v>19975</v>
      </c>
      <c r="E19979" s="86" t="s">
        <v>23067</v>
      </c>
      <c r="F19979" s="85" t="s">
        <v>4648</v>
      </c>
      <c r="G19979" s="86" t="s">
        <v>23068</v>
      </c>
      <c r="H19979" s="85" t="s">
        <v>1</v>
      </c>
      <c r="I19979" s="85">
        <v>-1</v>
      </c>
      <c r="J19979" s="88">
        <v>0.44973099266339611</v>
      </c>
      <c r="K19979" s="146">
        <v>0.72030151478370397</v>
      </c>
      <c r="L19979" s="147">
        <v>1.726803764662203E-9</v>
      </c>
      <c r="M19979" s="147">
        <v>1.799640996253101E-3</v>
      </c>
      <c r="N19979" s="87">
        <v>0.19199631484248689</v>
      </c>
      <c r="O19979" s="88">
        <v>0.2871675471843983</v>
      </c>
      <c r="P19979" s="89">
        <v>1495.6930158789223</v>
      </c>
    </row>
    <row r="19980" spans="1:16">
      <c r="A19980" s="75" t="s">
        <v>23105</v>
      </c>
      <c r="B19980" s="85">
        <v>19976</v>
      </c>
      <c r="C19980" s="85">
        <v>14082</v>
      </c>
      <c r="D19980" s="85">
        <v>19976</v>
      </c>
      <c r="E19980" s="86" t="s">
        <v>23067</v>
      </c>
      <c r="F19980" s="85" t="s">
        <v>38</v>
      </c>
      <c r="G19980" s="86" t="s">
        <v>23068</v>
      </c>
      <c r="H19980" s="85" t="s">
        <v>1</v>
      </c>
      <c r="I19980" s="85">
        <v>-1</v>
      </c>
      <c r="J19980" s="88">
        <v>0.77287212963957652</v>
      </c>
      <c r="K19980" s="146">
        <v>1.1790351626575475</v>
      </c>
      <c r="L19980" s="147">
        <v>2.5576422472262539E-9</v>
      </c>
      <c r="M19980" s="147">
        <v>1.0516701089774609E-3</v>
      </c>
      <c r="N19980" s="87">
        <v>0.11942143130812</v>
      </c>
      <c r="O19980" s="88">
        <v>0.62668454620486291</v>
      </c>
      <c r="P19980" s="89">
        <v>5247.6723762249185</v>
      </c>
    </row>
    <row r="19981" spans="1:16">
      <c r="A19981" s="75" t="s">
        <v>23106</v>
      </c>
      <c r="B19981" s="85">
        <v>19977</v>
      </c>
      <c r="C19981" s="85">
        <v>14083</v>
      </c>
      <c r="D19981" s="85">
        <v>19977</v>
      </c>
      <c r="E19981" s="86" t="s">
        <v>23067</v>
      </c>
      <c r="F19981" s="85" t="s">
        <v>1039</v>
      </c>
      <c r="G19981" s="86" t="s">
        <v>23068</v>
      </c>
      <c r="H19981" s="85" t="s">
        <v>1</v>
      </c>
      <c r="I19981" s="85">
        <v>-1</v>
      </c>
      <c r="J19981" s="88">
        <v>3.0004227246048321</v>
      </c>
      <c r="K19981" s="146">
        <v>1.7310898672176511</v>
      </c>
      <c r="L19981" s="147">
        <v>8.8183330072366064E-9</v>
      </c>
      <c r="M19981" s="147">
        <v>3.8775666165511069E-3</v>
      </c>
      <c r="N19981" s="87">
        <v>0.47469785094869899</v>
      </c>
      <c r="O19981" s="88">
        <v>2.9907292242827559</v>
      </c>
      <c r="P19981" s="89">
        <v>6300.2796796018501</v>
      </c>
    </row>
    <row r="19982" spans="1:16">
      <c r="A19982" s="75" t="s">
        <v>23107</v>
      </c>
      <c r="B19982" s="85">
        <v>19978</v>
      </c>
      <c r="C19982" s="85">
        <v>14084</v>
      </c>
      <c r="D19982" s="85">
        <v>19978</v>
      </c>
      <c r="E19982" s="86" t="s">
        <v>23067</v>
      </c>
      <c r="F19982" s="85" t="s">
        <v>4653</v>
      </c>
      <c r="G19982" s="86" t="s">
        <v>23068</v>
      </c>
      <c r="H19982" s="85" t="s">
        <v>1</v>
      </c>
      <c r="I19982" s="85">
        <v>-1</v>
      </c>
      <c r="J19982" s="88">
        <v>2.1091713114454782</v>
      </c>
      <c r="K19982" s="146">
        <v>1.3369544794185919</v>
      </c>
      <c r="L19982" s="147">
        <v>6.283755995833144E-9</v>
      </c>
      <c r="M19982" s="147">
        <v>3.6802076831024991E-3</v>
      </c>
      <c r="N19982" s="87">
        <v>0.43807847947188372</v>
      </c>
      <c r="O19982" s="88">
        <v>2.0690873185072611</v>
      </c>
      <c r="P19982" s="89">
        <v>4723.0973797243032</v>
      </c>
    </row>
    <row r="19983" spans="1:16">
      <c r="A19983" s="75" t="s">
        <v>23108</v>
      </c>
      <c r="B19983" s="85">
        <v>19979</v>
      </c>
      <c r="C19983" s="85">
        <v>14085</v>
      </c>
      <c r="D19983" s="85">
        <v>19979</v>
      </c>
      <c r="E19983" s="86" t="s">
        <v>23067</v>
      </c>
      <c r="F19983" s="85" t="s">
        <v>4655</v>
      </c>
      <c r="G19983" s="86" t="s">
        <v>23068</v>
      </c>
      <c r="H19983" s="85" t="s">
        <v>1</v>
      </c>
      <c r="I19983" s="85">
        <v>-1</v>
      </c>
      <c r="J19983" s="88">
        <v>0.63500568021678372</v>
      </c>
      <c r="K19983" s="146">
        <v>0.73989643621228474</v>
      </c>
      <c r="L19983" s="147">
        <v>2.133603093997814E-9</v>
      </c>
      <c r="M19983" s="147">
        <v>2.2580651478508432E-3</v>
      </c>
      <c r="N19983" s="87">
        <v>0.24856782920454609</v>
      </c>
      <c r="O19983" s="88">
        <v>0.47928635444923251</v>
      </c>
      <c r="P19983" s="89">
        <v>1928.1914155304003</v>
      </c>
    </row>
    <row r="19984" spans="1:16">
      <c r="A19984" s="75" t="s">
        <v>23109</v>
      </c>
      <c r="B19984" s="85">
        <v>19980</v>
      </c>
      <c r="C19984" s="85">
        <v>14086</v>
      </c>
      <c r="D19984" s="85">
        <v>19980</v>
      </c>
      <c r="E19984" s="86" t="s">
        <v>23067</v>
      </c>
      <c r="F19984" s="85" t="s">
        <v>6375</v>
      </c>
      <c r="G19984" s="86" t="s">
        <v>23068</v>
      </c>
      <c r="H19984" s="85" t="s">
        <v>1</v>
      </c>
      <c r="I19984" s="85">
        <v>-1</v>
      </c>
      <c r="J19984" s="88">
        <v>0.72516055671625179</v>
      </c>
      <c r="K19984" s="146">
        <v>0.81008638412684275</v>
      </c>
      <c r="L19984" s="147">
        <v>2.4524361879008671E-9</v>
      </c>
      <c r="M19984" s="147">
        <v>1.4928003850890881E-3</v>
      </c>
      <c r="N19984" s="87">
        <v>0.16019219562865561</v>
      </c>
      <c r="O19984" s="88">
        <v>0.57908059349134633</v>
      </c>
      <c r="P19984" s="89">
        <v>3614.911395769388</v>
      </c>
    </row>
    <row r="19985" spans="1:16">
      <c r="A19985" s="75" t="s">
        <v>23110</v>
      </c>
      <c r="B19985" s="85">
        <v>19981</v>
      </c>
      <c r="C19985" s="85">
        <v>14087</v>
      </c>
      <c r="D19985" s="85">
        <v>19981</v>
      </c>
      <c r="E19985" s="86" t="s">
        <v>23067</v>
      </c>
      <c r="F19985" s="85" t="s">
        <v>243</v>
      </c>
      <c r="G19985" s="86" t="s">
        <v>23068</v>
      </c>
      <c r="H19985" s="85" t="s">
        <v>1</v>
      </c>
      <c r="I19985" s="85">
        <v>-1</v>
      </c>
      <c r="J19985" s="88">
        <v>0.30168120367768658</v>
      </c>
      <c r="K19985" s="146">
        <v>0.66279049822183056</v>
      </c>
      <c r="L19985" s="147">
        <v>1.324201558971186E-9</v>
      </c>
      <c r="M19985" s="147">
        <v>1.842866474175053E-3</v>
      </c>
      <c r="N19985" s="87">
        <v>0.2191730458434919</v>
      </c>
      <c r="O19985" s="88">
        <v>0.12387864044113781</v>
      </c>
      <c r="P19985" s="89">
        <v>565.20928458327694</v>
      </c>
    </row>
    <row r="19986" spans="1:16">
      <c r="A19986" s="75" t="s">
        <v>24197</v>
      </c>
      <c r="B19986" s="85">
        <v>19982</v>
      </c>
      <c r="C19986" s="85">
        <v>14755</v>
      </c>
      <c r="D19986" s="85">
        <v>19982</v>
      </c>
      <c r="E19986" s="86" t="s">
        <v>24198</v>
      </c>
      <c r="F19986" s="85" t="s">
        <v>31</v>
      </c>
      <c r="G19986" s="86" t="s">
        <v>23068</v>
      </c>
      <c r="H19986" s="85" t="s">
        <v>1</v>
      </c>
      <c r="I19986" s="85">
        <v>-1</v>
      </c>
      <c r="J19986" s="88">
        <v>1.7436637199397009</v>
      </c>
      <c r="K19986" s="146">
        <v>1.1896460011670662</v>
      </c>
      <c r="L19986" s="147">
        <v>5.2640784713235162E-9</v>
      </c>
      <c r="M19986" s="147">
        <v>3.610339944359242E-3</v>
      </c>
      <c r="N19986" s="87">
        <v>0.42242406878973399</v>
      </c>
      <c r="O19986" s="88">
        <v>1.680964435959643</v>
      </c>
      <c r="P19986" s="89">
        <v>3979.3292100416766</v>
      </c>
    </row>
    <row r="19987" spans="1:16">
      <c r="A19987" s="75" t="s">
        <v>24199</v>
      </c>
      <c r="B19987" s="85">
        <v>19983</v>
      </c>
      <c r="C19987" s="85">
        <v>14756</v>
      </c>
      <c r="D19987" s="85">
        <v>19983</v>
      </c>
      <c r="E19987" s="86" t="s">
        <v>24198</v>
      </c>
      <c r="F19987" s="85" t="s">
        <v>11</v>
      </c>
      <c r="G19987" s="86" t="s">
        <v>23068</v>
      </c>
      <c r="H19987" s="85" t="s">
        <v>1</v>
      </c>
      <c r="I19987" s="85">
        <v>-1</v>
      </c>
      <c r="J19987" s="88">
        <v>1.764819761122377</v>
      </c>
      <c r="K19987" s="146">
        <v>1.1988911900194288</v>
      </c>
      <c r="L19987" s="147">
        <v>5.3227939525937021E-9</v>
      </c>
      <c r="M19987" s="147">
        <v>3.591830528056388E-3</v>
      </c>
      <c r="N19987" s="87">
        <v>0.4204566851207468</v>
      </c>
      <c r="O19987" s="88">
        <v>1.703025147541521</v>
      </c>
      <c r="P19987" s="89">
        <v>4050.4175764322695</v>
      </c>
    </row>
    <row r="19988" spans="1:16">
      <c r="A19988" s="75" t="s">
        <v>31578</v>
      </c>
      <c r="B19988" s="85">
        <v>19984</v>
      </c>
      <c r="C19988" s="85">
        <v>20285</v>
      </c>
      <c r="D19988" s="85">
        <v>19984</v>
      </c>
      <c r="E19988" s="86" t="s">
        <v>31579</v>
      </c>
      <c r="F19988" s="85" t="s">
        <v>32</v>
      </c>
      <c r="G19988" s="86" t="s">
        <v>23068</v>
      </c>
      <c r="H19988" s="85" t="s">
        <v>1</v>
      </c>
      <c r="I19988" s="85">
        <v>-1</v>
      </c>
      <c r="J19988" s="88">
        <v>2.993223991757338</v>
      </c>
      <c r="K19988" s="146">
        <v>1.5700899800676755</v>
      </c>
      <c r="L19988" s="147">
        <v>8.5422839476942539E-9</v>
      </c>
      <c r="M19988" s="147">
        <v>1.1314709881712591E-3</v>
      </c>
      <c r="N19988" s="87">
        <v>0.14405811182003261</v>
      </c>
      <c r="O19988" s="88">
        <v>2.990327130421564</v>
      </c>
      <c r="P19988" s="89">
        <v>20757.783734922807</v>
      </c>
    </row>
    <row r="19989" spans="1:16">
      <c r="A19989" s="75" t="s">
        <v>31582</v>
      </c>
      <c r="B19989" s="85">
        <v>19985</v>
      </c>
      <c r="C19989" s="85">
        <v>20288</v>
      </c>
      <c r="D19989" s="85">
        <v>19985</v>
      </c>
      <c r="E19989" s="86" t="s">
        <v>31579</v>
      </c>
      <c r="F19989" s="85" t="s">
        <v>38</v>
      </c>
      <c r="G19989" s="86" t="s">
        <v>23068</v>
      </c>
      <c r="H19989" s="85" t="s">
        <v>1</v>
      </c>
      <c r="I19989" s="85">
        <v>-1</v>
      </c>
      <c r="J19989" s="88">
        <v>3.0252654220448441</v>
      </c>
      <c r="K19989" s="146">
        <v>1.7355085846331655</v>
      </c>
      <c r="L19989" s="147">
        <v>8.8680643809371706E-9</v>
      </c>
      <c r="M19989" s="147">
        <v>2.3568237807069241E-3</v>
      </c>
      <c r="N19989" s="87">
        <v>0.31187613396583591</v>
      </c>
      <c r="O19989" s="88">
        <v>3.0177718267037599</v>
      </c>
      <c r="P19989" s="89">
        <v>9676.1871077776595</v>
      </c>
    </row>
    <row r="19990" spans="1:16">
      <c r="A19990" s="75" t="s">
        <v>31586</v>
      </c>
      <c r="B19990" s="85">
        <v>19986</v>
      </c>
      <c r="C19990" s="85">
        <v>20291</v>
      </c>
      <c r="D19990" s="85">
        <v>19986</v>
      </c>
      <c r="E19990" s="86" t="s">
        <v>31584</v>
      </c>
      <c r="F19990" s="85" t="s">
        <v>32</v>
      </c>
      <c r="G19990" s="86" t="s">
        <v>23068</v>
      </c>
      <c r="H19990" s="85" t="s">
        <v>1</v>
      </c>
      <c r="I19990" s="85">
        <v>-1</v>
      </c>
      <c r="J19990" s="88">
        <v>3.019343658094936</v>
      </c>
      <c r="K19990" s="146">
        <v>1.7443488487883607</v>
      </c>
      <c r="L19990" s="147">
        <v>8.7973351843791791E-9</v>
      </c>
      <c r="M19990" s="147">
        <v>1.920371193903568E-3</v>
      </c>
      <c r="N19990" s="87">
        <v>0.24247158429337809</v>
      </c>
      <c r="O19990" s="88">
        <v>3.0118757221128871</v>
      </c>
      <c r="P19990" s="89">
        <v>12421.561606446523</v>
      </c>
    </row>
    <row r="19991" spans="1:16">
      <c r="A19991" s="75" t="s">
        <v>31587</v>
      </c>
      <c r="B19991" s="85">
        <v>19987</v>
      </c>
      <c r="C19991" s="85">
        <v>20292</v>
      </c>
      <c r="D19991" s="85">
        <v>19987</v>
      </c>
      <c r="E19991" s="86" t="s">
        <v>31588</v>
      </c>
      <c r="F19991" s="85" t="s">
        <v>55</v>
      </c>
      <c r="G19991" s="86" t="s">
        <v>23068</v>
      </c>
      <c r="H19991" s="85" t="s">
        <v>1</v>
      </c>
      <c r="I19991" s="85">
        <v>-1</v>
      </c>
      <c r="J19991" s="88">
        <v>3.1297562499999998</v>
      </c>
      <c r="K19991" s="146">
        <v>2.1157558535838175</v>
      </c>
      <c r="L19991" s="147">
        <v>9.8654629396932689E-9</v>
      </c>
      <c r="M19991" s="147">
        <v>1.328319E-11</v>
      </c>
      <c r="N19991" s="87">
        <v>0</v>
      </c>
      <c r="O19991" s="88">
        <v>2.9222000000000001</v>
      </c>
      <c r="P19991" s="89" t="e">
        <v>#DIV/0!</v>
      </c>
    </row>
    <row r="19992" spans="1:16">
      <c r="A19992" s="75" t="s">
        <v>31589</v>
      </c>
      <c r="B19992" s="85">
        <v>19988</v>
      </c>
      <c r="C19992" s="85">
        <v>20293</v>
      </c>
      <c r="D19992" s="85">
        <v>19988</v>
      </c>
      <c r="E19992" s="86" t="s">
        <v>31590</v>
      </c>
      <c r="F19992" s="85" t="s">
        <v>55</v>
      </c>
      <c r="G19992" s="86" t="s">
        <v>23068</v>
      </c>
      <c r="H19992" s="85" t="s">
        <v>1</v>
      </c>
      <c r="I19992" s="85">
        <v>-1</v>
      </c>
      <c r="J19992" s="88">
        <v>0.1427447</v>
      </c>
      <c r="K19992" s="146">
        <v>0.52355724338646648</v>
      </c>
      <c r="L19992" s="147">
        <v>7.0858518022796174E-10</v>
      </c>
      <c r="M19992" s="147">
        <v>0</v>
      </c>
      <c r="N19992" s="87">
        <v>0</v>
      </c>
      <c r="O19992" s="88">
        <v>1.7689E-2</v>
      </c>
      <c r="P19992" s="89" t="e">
        <v>#DIV/0!</v>
      </c>
    </row>
    <row r="19993" spans="1:16">
      <c r="A19993" s="75" t="s">
        <v>31591</v>
      </c>
      <c r="B19993" s="85">
        <v>19989</v>
      </c>
      <c r="C19993" s="85">
        <v>20294</v>
      </c>
      <c r="D19993" s="85">
        <v>19989</v>
      </c>
      <c r="E19993" s="86" t="s">
        <v>31592</v>
      </c>
      <c r="F19993" s="85" t="s">
        <v>55</v>
      </c>
      <c r="G19993" s="86" t="s">
        <v>23068</v>
      </c>
      <c r="H19993" s="85" t="s">
        <v>1</v>
      </c>
      <c r="I19993" s="85">
        <v>-1</v>
      </c>
      <c r="J19993" s="88">
        <v>0.14273774</v>
      </c>
      <c r="K19993" s="146">
        <v>6.7655912616761942</v>
      </c>
      <c r="L19993" s="147">
        <v>9.1642386873178705E-10</v>
      </c>
      <c r="M19993" s="147">
        <v>0</v>
      </c>
      <c r="N19993" s="87">
        <v>0</v>
      </c>
      <c r="O19993" s="88">
        <v>1.7687999999999999E-2</v>
      </c>
      <c r="P19993" s="89" t="e">
        <v>#DIV/0!</v>
      </c>
    </row>
    <row r="19994" spans="1:16">
      <c r="A19994" s="75" t="s">
        <v>31593</v>
      </c>
      <c r="B19994" s="85">
        <v>19990</v>
      </c>
      <c r="C19994" s="85">
        <v>20295</v>
      </c>
      <c r="D19994" s="85">
        <v>19990</v>
      </c>
      <c r="E19994" s="86" t="s">
        <v>31594</v>
      </c>
      <c r="F19994" s="85" t="s">
        <v>55</v>
      </c>
      <c r="G19994" s="86" t="s">
        <v>23068</v>
      </c>
      <c r="H19994" s="85" t="s">
        <v>1</v>
      </c>
      <c r="I19994" s="85">
        <v>-1</v>
      </c>
      <c r="J19994" s="88">
        <v>0.1427447</v>
      </c>
      <c r="K19994" s="146">
        <v>0.48414204827949908</v>
      </c>
      <c r="L19994" s="147">
        <v>6.2832496437406183E-10</v>
      </c>
      <c r="M19994" s="147">
        <v>0</v>
      </c>
      <c r="N19994" s="87">
        <v>0</v>
      </c>
      <c r="O19994" s="88">
        <v>1.7689E-2</v>
      </c>
      <c r="P19994" s="89" t="e">
        <v>#DIV/0!</v>
      </c>
    </row>
    <row r="19995" spans="1:16">
      <c r="A19995" s="75" t="s">
        <v>31595</v>
      </c>
      <c r="B19995" s="85">
        <v>19991</v>
      </c>
      <c r="C19995" s="85">
        <v>20296</v>
      </c>
      <c r="D19995" s="85">
        <v>19991</v>
      </c>
      <c r="E19995" s="86" t="s">
        <v>31596</v>
      </c>
      <c r="F19995" s="85" t="s">
        <v>55</v>
      </c>
      <c r="G19995" s="86" t="s">
        <v>23068</v>
      </c>
      <c r="H19995" s="85" t="s">
        <v>1</v>
      </c>
      <c r="I19995" s="85">
        <v>-1</v>
      </c>
      <c r="J19995" s="88">
        <v>0.1427447</v>
      </c>
      <c r="K19995" s="146">
        <v>0.46678226180794702</v>
      </c>
      <c r="L19995" s="147">
        <v>5.9284199591316189E-10</v>
      </c>
      <c r="M19995" s="147">
        <v>0</v>
      </c>
      <c r="N19995" s="87">
        <v>0</v>
      </c>
      <c r="O19995" s="88">
        <v>1.7689E-2</v>
      </c>
      <c r="P19995" s="89" t="e">
        <v>#DIV/0!</v>
      </c>
    </row>
    <row r="19996" spans="1:16">
      <c r="A19996" s="75" t="s">
        <v>31597</v>
      </c>
      <c r="B19996" s="85">
        <v>19992</v>
      </c>
      <c r="C19996" s="85">
        <v>20297</v>
      </c>
      <c r="D19996" s="85">
        <v>19992</v>
      </c>
      <c r="E19996" s="86" t="s">
        <v>31598</v>
      </c>
      <c r="F19996" s="85" t="s">
        <v>55</v>
      </c>
      <c r="G19996" s="86" t="s">
        <v>23068</v>
      </c>
      <c r="H19996" s="85" t="s">
        <v>1</v>
      </c>
      <c r="I19996" s="85">
        <v>-1</v>
      </c>
      <c r="J19996" s="88">
        <v>0.1427447</v>
      </c>
      <c r="K19996" s="146">
        <v>0.47448182290043789</v>
      </c>
      <c r="L19996" s="147">
        <v>6.0858743463576178E-10</v>
      </c>
      <c r="M19996" s="147">
        <v>0</v>
      </c>
      <c r="N19996" s="87">
        <v>0</v>
      </c>
      <c r="O19996" s="88">
        <v>1.7689E-2</v>
      </c>
      <c r="P19996" s="89" t="e">
        <v>#DIV/0!</v>
      </c>
    </row>
    <row r="19997" spans="1:16">
      <c r="A19997" s="75" t="s">
        <v>31599</v>
      </c>
      <c r="B19997" s="85">
        <v>19993</v>
      </c>
      <c r="C19997" s="85">
        <v>20298</v>
      </c>
      <c r="D19997" s="85">
        <v>19993</v>
      </c>
      <c r="E19997" s="86" t="s">
        <v>31600</v>
      </c>
      <c r="F19997" s="85" t="s">
        <v>32</v>
      </c>
      <c r="G19997" s="86" t="s">
        <v>23068</v>
      </c>
      <c r="H19997" s="85" t="s">
        <v>1</v>
      </c>
      <c r="I19997" s="85">
        <v>-1</v>
      </c>
      <c r="J19997" s="88">
        <v>0.12557017672298229</v>
      </c>
      <c r="K19997" s="146">
        <v>0.43767852687415404</v>
      </c>
      <c r="L19997" s="147">
        <v>6.0741802765902631E-10</v>
      </c>
      <c r="M19997" s="147">
        <v>2.2887035398346301E-3</v>
      </c>
      <c r="N19997" s="87">
        <v>0.2495866244342354</v>
      </c>
      <c r="O19997" s="88">
        <v>2.922587237765157E-2</v>
      </c>
      <c r="P19997" s="89">
        <v>117.09710984673545</v>
      </c>
    </row>
    <row r="19998" spans="1:16">
      <c r="A19998" s="75" t="s">
        <v>31601</v>
      </c>
      <c r="B19998" s="85">
        <v>19994</v>
      </c>
      <c r="C19998" s="85">
        <v>20299</v>
      </c>
      <c r="D19998" s="85">
        <v>19994</v>
      </c>
      <c r="E19998" s="86" t="s">
        <v>31600</v>
      </c>
      <c r="F19998" s="85" t="s">
        <v>38</v>
      </c>
      <c r="G19998" s="86" t="s">
        <v>23068</v>
      </c>
      <c r="H19998" s="85" t="s">
        <v>1</v>
      </c>
      <c r="I19998" s="85">
        <v>-1</v>
      </c>
      <c r="J19998" s="88">
        <v>0.1275508722305248</v>
      </c>
      <c r="K19998" s="146">
        <v>0.44118377271891607</v>
      </c>
      <c r="L19998" s="147">
        <v>6.1752154597971697E-10</v>
      </c>
      <c r="M19998" s="147">
        <v>2.4519730998851432E-3</v>
      </c>
      <c r="N19998" s="87">
        <v>0.27563157285539441</v>
      </c>
      <c r="O19998" s="88">
        <v>3.1575942387981913E-2</v>
      </c>
      <c r="P19998" s="89">
        <v>114.55851033636017</v>
      </c>
    </row>
    <row r="19999" spans="1:16">
      <c r="A19999" s="75" t="s">
        <v>31602</v>
      </c>
      <c r="B19999" s="85">
        <v>19995</v>
      </c>
      <c r="C19999" s="85">
        <v>20300</v>
      </c>
      <c r="D19999" s="85">
        <v>19995</v>
      </c>
      <c r="E19999" s="86" t="s">
        <v>31603</v>
      </c>
      <c r="F19999" s="85" t="s">
        <v>55</v>
      </c>
      <c r="G19999" s="86" t="s">
        <v>23068</v>
      </c>
      <c r="H19999" s="85" t="s">
        <v>1</v>
      </c>
      <c r="I19999" s="85">
        <v>-1</v>
      </c>
      <c r="J19999" s="88">
        <v>0.19490915052894381</v>
      </c>
      <c r="K19999" s="146">
        <v>0.60144873287923428</v>
      </c>
      <c r="L19999" s="147">
        <v>9.7614734553573619E-10</v>
      </c>
      <c r="M19999" s="147">
        <v>6.5140257827795496E-4</v>
      </c>
      <c r="N19999" s="87">
        <v>6.7518067726045947E-2</v>
      </c>
      <c r="O19999" s="88">
        <v>1.726952534786701E-2</v>
      </c>
      <c r="P19999" s="89">
        <v>255.77635630714403</v>
      </c>
    </row>
    <row r="20000" spans="1:16">
      <c r="A20000" s="75" t="s">
        <v>31604</v>
      </c>
      <c r="B20000" s="85">
        <v>19996</v>
      </c>
      <c r="C20000" s="85">
        <v>20301</v>
      </c>
      <c r="D20000" s="85">
        <v>19996</v>
      </c>
      <c r="E20000" s="86" t="s">
        <v>31605</v>
      </c>
      <c r="F20000" s="85" t="s">
        <v>55</v>
      </c>
      <c r="G20000" s="86" t="s">
        <v>23068</v>
      </c>
      <c r="H20000" s="85" t="s">
        <v>1</v>
      </c>
      <c r="I20000" s="85">
        <v>-1</v>
      </c>
      <c r="J20000" s="88">
        <v>0.19490319052894381</v>
      </c>
      <c r="K20000" s="146">
        <v>6.8096442513400621</v>
      </c>
      <c r="L20000" s="147">
        <v>1.2169341558048509E-9</v>
      </c>
      <c r="M20000" s="147">
        <v>6.5140257827795496E-4</v>
      </c>
      <c r="N20000" s="87">
        <v>6.7518067726045947E-2</v>
      </c>
      <c r="O20000" s="88">
        <v>1.726952534786701E-2</v>
      </c>
      <c r="P20000" s="89">
        <v>255.77635630714403</v>
      </c>
    </row>
    <row r="20001" spans="1:16">
      <c r="A20001" s="75" t="s">
        <v>31606</v>
      </c>
      <c r="B20001" s="85">
        <v>19997</v>
      </c>
      <c r="C20001" s="85">
        <v>20302</v>
      </c>
      <c r="D20001" s="85">
        <v>19997</v>
      </c>
      <c r="E20001" s="86" t="s">
        <v>31607</v>
      </c>
      <c r="F20001" s="85" t="s">
        <v>55</v>
      </c>
      <c r="G20001" s="86" t="s">
        <v>23068</v>
      </c>
      <c r="H20001" s="85" t="s">
        <v>1</v>
      </c>
      <c r="I20001" s="85">
        <v>-1</v>
      </c>
      <c r="J20001" s="88">
        <v>0.19490915052894389</v>
      </c>
      <c r="K20001" s="146">
        <v>0.54342863708150968</v>
      </c>
      <c r="L20001" s="147">
        <v>8.589929754291362E-10</v>
      </c>
      <c r="M20001" s="147">
        <v>6.5140257827795496E-4</v>
      </c>
      <c r="N20001" s="87">
        <v>6.7518067726045947E-2</v>
      </c>
      <c r="O20001" s="88">
        <v>1.726952534786701E-2</v>
      </c>
      <c r="P20001" s="89">
        <v>255.77635630714403</v>
      </c>
    </row>
    <row r="20002" spans="1:16">
      <c r="A20002" s="75" t="s">
        <v>31608</v>
      </c>
      <c r="B20002" s="85">
        <v>19998</v>
      </c>
      <c r="C20002" s="85">
        <v>20303</v>
      </c>
      <c r="D20002" s="85">
        <v>19998</v>
      </c>
      <c r="E20002" s="86" t="s">
        <v>31609</v>
      </c>
      <c r="F20002" s="85" t="s">
        <v>55</v>
      </c>
      <c r="G20002" s="86" t="s">
        <v>23068</v>
      </c>
      <c r="H20002" s="85" t="s">
        <v>1</v>
      </c>
      <c r="I20002" s="85">
        <v>-1</v>
      </c>
      <c r="J20002" s="88">
        <v>0.19490915052894389</v>
      </c>
      <c r="K20002" s="146">
        <v>0.51063941874254981</v>
      </c>
      <c r="L20002" s="147">
        <v>7.9210404043683624E-10</v>
      </c>
      <c r="M20002" s="147">
        <v>6.5140257827795496E-4</v>
      </c>
      <c r="N20002" s="87">
        <v>6.7518067726045947E-2</v>
      </c>
      <c r="O20002" s="88">
        <v>1.726952534786701E-2</v>
      </c>
      <c r="P20002" s="89">
        <v>255.77635630714403</v>
      </c>
    </row>
    <row r="20003" spans="1:16">
      <c r="A20003" s="75" t="s">
        <v>31610</v>
      </c>
      <c r="B20003" s="85">
        <v>19999</v>
      </c>
      <c r="C20003" s="85">
        <v>20304</v>
      </c>
      <c r="D20003" s="85">
        <v>19999</v>
      </c>
      <c r="E20003" s="86" t="s">
        <v>31611</v>
      </c>
      <c r="F20003" s="85" t="s">
        <v>55</v>
      </c>
      <c r="G20003" s="86" t="s">
        <v>23068</v>
      </c>
      <c r="H20003" s="85" t="s">
        <v>1</v>
      </c>
      <c r="I20003" s="85">
        <v>-1</v>
      </c>
      <c r="J20003" s="88">
        <v>0.19490915052894381</v>
      </c>
      <c r="K20003" s="146">
        <v>0.52574213329884201</v>
      </c>
      <c r="L20003" s="147">
        <v>8.2294859993003614E-10</v>
      </c>
      <c r="M20003" s="147">
        <v>6.5140257827795496E-4</v>
      </c>
      <c r="N20003" s="87">
        <v>6.7518067726045947E-2</v>
      </c>
      <c r="O20003" s="88">
        <v>1.726952534786701E-2</v>
      </c>
      <c r="P20003" s="89">
        <v>255.77635630714403</v>
      </c>
    </row>
    <row r="20004" spans="1:16">
      <c r="A20004" s="75" t="s">
        <v>23111</v>
      </c>
      <c r="B20004" s="85">
        <v>20000</v>
      </c>
      <c r="C20004" s="85">
        <v>14088</v>
      </c>
      <c r="D20004" s="85">
        <v>20000</v>
      </c>
      <c r="E20004" s="86" t="s">
        <v>23112</v>
      </c>
      <c r="F20004" s="85" t="s">
        <v>6130</v>
      </c>
      <c r="G20004" s="86" t="s">
        <v>23113</v>
      </c>
      <c r="H20004" s="85" t="s">
        <v>1</v>
      </c>
      <c r="I20004" s="85">
        <v>-1</v>
      </c>
      <c r="J20004" s="88">
        <v>0.33269646681087051</v>
      </c>
      <c r="K20004" s="146">
        <v>0.32714188331567351</v>
      </c>
      <c r="L20004" s="147">
        <v>1.236216903347051E-9</v>
      </c>
      <c r="M20004" s="147">
        <v>2.0283829363283378E-3</v>
      </c>
      <c r="N20004" s="87">
        <v>0.2183310719114725</v>
      </c>
      <c r="O20004" s="88">
        <v>0.2151332014344047</v>
      </c>
      <c r="P20004" s="89">
        <v>985.3531132830949</v>
      </c>
    </row>
    <row r="20005" spans="1:16">
      <c r="A20005" s="75" t="s">
        <v>23114</v>
      </c>
      <c r="B20005" s="85">
        <v>20001</v>
      </c>
      <c r="C20005" s="85">
        <v>14089</v>
      </c>
      <c r="D20005" s="85">
        <v>20001</v>
      </c>
      <c r="E20005" s="86" t="s">
        <v>23112</v>
      </c>
      <c r="F20005" s="85" t="s">
        <v>931</v>
      </c>
      <c r="G20005" s="86" t="s">
        <v>23113</v>
      </c>
      <c r="H20005" s="85" t="s">
        <v>1</v>
      </c>
      <c r="I20005" s="85">
        <v>-1</v>
      </c>
      <c r="J20005" s="88">
        <v>1.9453764617314779</v>
      </c>
      <c r="K20005" s="146">
        <v>1.0989462799804754</v>
      </c>
      <c r="L20005" s="147">
        <v>5.7762351024531137E-9</v>
      </c>
      <c r="M20005" s="147">
        <v>3.5541048894564549E-3</v>
      </c>
      <c r="N20005" s="87">
        <v>0.43717734047459589</v>
      </c>
      <c r="O20005" s="88">
        <v>1.913204200757898</v>
      </c>
      <c r="P20005" s="89">
        <v>4376.2657018795626</v>
      </c>
    </row>
    <row r="20006" spans="1:16">
      <c r="A20006" s="75" t="s">
        <v>23115</v>
      </c>
      <c r="B20006" s="85">
        <v>20002</v>
      </c>
      <c r="C20006" s="85">
        <v>14090</v>
      </c>
      <c r="D20006" s="85">
        <v>20002</v>
      </c>
      <c r="E20006" s="86" t="s">
        <v>23112</v>
      </c>
      <c r="F20006" s="85" t="s">
        <v>4586</v>
      </c>
      <c r="G20006" s="86" t="s">
        <v>23113</v>
      </c>
      <c r="H20006" s="85" t="s">
        <v>1</v>
      </c>
      <c r="I20006" s="85">
        <v>-1</v>
      </c>
      <c r="J20006" s="88">
        <v>0.30812975087993111</v>
      </c>
      <c r="K20006" s="146">
        <v>0.33459753542528881</v>
      </c>
      <c r="L20006" s="147">
        <v>1.2297162057903379E-9</v>
      </c>
      <c r="M20006" s="147">
        <v>1.8477746340867711E-3</v>
      </c>
      <c r="N20006" s="87">
        <v>0.1969853805410475</v>
      </c>
      <c r="O20006" s="88">
        <v>0.18984499858434031</v>
      </c>
      <c r="P20006" s="89">
        <v>963.75171630963098</v>
      </c>
    </row>
    <row r="20007" spans="1:16">
      <c r="A20007" s="75" t="s">
        <v>23116</v>
      </c>
      <c r="B20007" s="85">
        <v>20003</v>
      </c>
      <c r="C20007" s="85">
        <v>14091</v>
      </c>
      <c r="D20007" s="85">
        <v>20003</v>
      </c>
      <c r="E20007" s="86" t="s">
        <v>23112</v>
      </c>
      <c r="F20007" s="85" t="s">
        <v>2872</v>
      </c>
      <c r="G20007" s="86" t="s">
        <v>23113</v>
      </c>
      <c r="H20007" s="85" t="s">
        <v>1</v>
      </c>
      <c r="I20007" s="85">
        <v>-1</v>
      </c>
      <c r="J20007" s="88">
        <v>2.0526405091654651</v>
      </c>
      <c r="K20007" s="146">
        <v>1.1588678578017688</v>
      </c>
      <c r="L20007" s="147">
        <v>6.10703190289844E-9</v>
      </c>
      <c r="M20007" s="147">
        <v>5.2468409371619826E-3</v>
      </c>
      <c r="N20007" s="87">
        <v>0.62123505379688537</v>
      </c>
      <c r="O20007" s="88">
        <v>2.021397621753712</v>
      </c>
      <c r="P20007" s="89">
        <v>3253.8370289945256</v>
      </c>
    </row>
    <row r="20008" spans="1:16">
      <c r="A20008" s="75" t="s">
        <v>23117</v>
      </c>
      <c r="B20008" s="85">
        <v>20004</v>
      </c>
      <c r="C20008" s="85">
        <v>14092</v>
      </c>
      <c r="D20008" s="85">
        <v>20004</v>
      </c>
      <c r="E20008" s="86" t="s">
        <v>23112</v>
      </c>
      <c r="F20008" s="85" t="s">
        <v>4407</v>
      </c>
      <c r="G20008" s="86" t="s">
        <v>23113</v>
      </c>
      <c r="H20008" s="85" t="s">
        <v>1</v>
      </c>
      <c r="I20008" s="85">
        <v>-1</v>
      </c>
      <c r="J20008" s="88">
        <v>0.29641329739613548</v>
      </c>
      <c r="K20008" s="146">
        <v>0.3353245906410271</v>
      </c>
      <c r="L20008" s="147">
        <v>1.1565396090514469E-9</v>
      </c>
      <c r="M20008" s="147">
        <v>1.3599041533404899E-3</v>
      </c>
      <c r="N20008" s="87">
        <v>0.14705061626408961</v>
      </c>
      <c r="O20008" s="88">
        <v>0.17959723460680571</v>
      </c>
      <c r="P20008" s="89">
        <v>1221.3293569900129</v>
      </c>
    </row>
    <row r="20009" spans="1:16">
      <c r="A20009" s="75" t="s">
        <v>23118</v>
      </c>
      <c r="B20009" s="85">
        <v>20005</v>
      </c>
      <c r="C20009" s="85">
        <v>14093</v>
      </c>
      <c r="D20009" s="85">
        <v>20005</v>
      </c>
      <c r="E20009" s="86" t="s">
        <v>23112</v>
      </c>
      <c r="F20009" s="85" t="s">
        <v>232</v>
      </c>
      <c r="G20009" s="86" t="s">
        <v>23113</v>
      </c>
      <c r="H20009" s="85" t="s">
        <v>1</v>
      </c>
      <c r="I20009" s="85">
        <v>-1</v>
      </c>
      <c r="J20009" s="88">
        <v>0.2086278812469857</v>
      </c>
      <c r="K20009" s="146">
        <v>0.25215600326041743</v>
      </c>
      <c r="L20009" s="147">
        <v>8.2761584908476477E-10</v>
      </c>
      <c r="M20009" s="147">
        <v>1.8596384465880641E-3</v>
      </c>
      <c r="N20009" s="87">
        <v>0.20127380193992089</v>
      </c>
      <c r="O20009" s="88">
        <v>8.8952237848168761E-2</v>
      </c>
      <c r="P20009" s="89">
        <v>441.94642815323033</v>
      </c>
    </row>
    <row r="20010" spans="1:16">
      <c r="A20010" s="75" t="s">
        <v>23119</v>
      </c>
      <c r="B20010" s="85">
        <v>20006</v>
      </c>
      <c r="C20010" s="85">
        <v>14094</v>
      </c>
      <c r="D20010" s="85">
        <v>20006</v>
      </c>
      <c r="E20010" s="86" t="s">
        <v>23112</v>
      </c>
      <c r="F20010" s="85" t="s">
        <v>32</v>
      </c>
      <c r="G20010" s="86" t="s">
        <v>23113</v>
      </c>
      <c r="H20010" s="85" t="s">
        <v>1</v>
      </c>
      <c r="I20010" s="85">
        <v>-1</v>
      </c>
      <c r="J20010" s="88">
        <v>2.0467652807561318</v>
      </c>
      <c r="K20010" s="146">
        <v>1.1288343524422733</v>
      </c>
      <c r="L20010" s="147">
        <v>6.0066326983818982E-9</v>
      </c>
      <c r="M20010" s="147">
        <v>2.4605542512550161E-3</v>
      </c>
      <c r="N20010" s="87">
        <v>0.29861904473864548</v>
      </c>
      <c r="O20010" s="88">
        <v>2.0172629701662572</v>
      </c>
      <c r="P20010" s="89">
        <v>6755.3058175903916</v>
      </c>
    </row>
    <row r="20011" spans="1:16">
      <c r="A20011" s="75" t="s">
        <v>23120</v>
      </c>
      <c r="B20011" s="85">
        <v>20007</v>
      </c>
      <c r="C20011" s="85">
        <v>14095</v>
      </c>
      <c r="D20011" s="85">
        <v>20007</v>
      </c>
      <c r="E20011" s="86" t="s">
        <v>23112</v>
      </c>
      <c r="F20011" s="85" t="s">
        <v>235</v>
      </c>
      <c r="G20011" s="86" t="s">
        <v>23113</v>
      </c>
      <c r="H20011" s="85" t="s">
        <v>1</v>
      </c>
      <c r="I20011" s="85">
        <v>-1</v>
      </c>
      <c r="J20011" s="88">
        <v>0.23568601129012709</v>
      </c>
      <c r="K20011" s="146">
        <v>0.27417734992146753</v>
      </c>
      <c r="L20011" s="147">
        <v>9.380029244327193E-10</v>
      </c>
      <c r="M20011" s="147">
        <v>2.1534212593595742E-3</v>
      </c>
      <c r="N20011" s="87">
        <v>0.23116255218054721</v>
      </c>
      <c r="O20011" s="88">
        <v>0.1176542866563095</v>
      </c>
      <c r="P20011" s="89">
        <v>508.96776119869446</v>
      </c>
    </row>
    <row r="20012" spans="1:16">
      <c r="A20012" s="75" t="s">
        <v>23121</v>
      </c>
      <c r="B20012" s="85">
        <v>20008</v>
      </c>
      <c r="C20012" s="85">
        <v>14096</v>
      </c>
      <c r="D20012" s="85">
        <v>20008</v>
      </c>
      <c r="E20012" s="86" t="s">
        <v>23112</v>
      </c>
      <c r="F20012" s="85" t="s">
        <v>5038</v>
      </c>
      <c r="G20012" s="86" t="s">
        <v>23113</v>
      </c>
      <c r="H20012" s="85" t="s">
        <v>1</v>
      </c>
      <c r="I20012" s="85">
        <v>-1</v>
      </c>
      <c r="J20012" s="88">
        <v>0.16349402494564291</v>
      </c>
      <c r="K20012" s="146">
        <v>0.21960460258022155</v>
      </c>
      <c r="L20012" s="147">
        <v>6.5594674431648543E-10</v>
      </c>
      <c r="M20012" s="147">
        <v>1.1018531363924571E-3</v>
      </c>
      <c r="N20012" s="87">
        <v>0.1164041003147043</v>
      </c>
      <c r="O20012" s="88">
        <v>4.2222854211439863E-2</v>
      </c>
      <c r="P20012" s="89">
        <v>362.72651991887113</v>
      </c>
    </row>
    <row r="20013" spans="1:16">
      <c r="A20013" s="75" t="s">
        <v>23122</v>
      </c>
      <c r="B20013" s="85">
        <v>20009</v>
      </c>
      <c r="C20013" s="85">
        <v>14097</v>
      </c>
      <c r="D20013" s="85">
        <v>20009</v>
      </c>
      <c r="E20013" s="86" t="s">
        <v>23112</v>
      </c>
      <c r="F20013" s="85" t="s">
        <v>4366</v>
      </c>
      <c r="G20013" s="86" t="s">
        <v>23113</v>
      </c>
      <c r="H20013" s="85" t="s">
        <v>1</v>
      </c>
      <c r="I20013" s="85">
        <v>-1</v>
      </c>
      <c r="J20013" s="88">
        <v>0.64340545494449164</v>
      </c>
      <c r="K20013" s="146">
        <v>0.49399952066271513</v>
      </c>
      <c r="L20013" s="147">
        <v>2.117680908248578E-9</v>
      </c>
      <c r="M20013" s="147">
        <v>2.1377159789815088E-3</v>
      </c>
      <c r="N20013" s="87">
        <v>0.2422614842308945</v>
      </c>
      <c r="O20013" s="88">
        <v>0.54435878908551349</v>
      </c>
      <c r="P20013" s="89">
        <v>2246.9885826617665</v>
      </c>
    </row>
    <row r="20014" spans="1:16">
      <c r="A20014" s="75" t="s">
        <v>23123</v>
      </c>
      <c r="B20014" s="85">
        <v>20010</v>
      </c>
      <c r="C20014" s="85">
        <v>14098</v>
      </c>
      <c r="D20014" s="85">
        <v>20010</v>
      </c>
      <c r="E20014" s="86" t="s">
        <v>23112</v>
      </c>
      <c r="F20014" s="85" t="s">
        <v>429</v>
      </c>
      <c r="G20014" s="86" t="s">
        <v>23113</v>
      </c>
      <c r="H20014" s="85" t="s">
        <v>1</v>
      </c>
      <c r="I20014" s="85">
        <v>-1</v>
      </c>
      <c r="J20014" s="88">
        <v>2.0644848682206001</v>
      </c>
      <c r="K20014" s="146">
        <v>1.1587588646605949</v>
      </c>
      <c r="L20014" s="147">
        <v>6.1208301840096222E-9</v>
      </c>
      <c r="M20014" s="147">
        <v>3.7634495271198789E-3</v>
      </c>
      <c r="N20014" s="87">
        <v>0.46233622023858301</v>
      </c>
      <c r="O20014" s="88">
        <v>2.0347459654206479</v>
      </c>
      <c r="P20014" s="89">
        <v>4401.0092143995162</v>
      </c>
    </row>
    <row r="20015" spans="1:16">
      <c r="A20015" s="75" t="s">
        <v>23124</v>
      </c>
      <c r="B20015" s="85">
        <v>20011</v>
      </c>
      <c r="C20015" s="85">
        <v>14099</v>
      </c>
      <c r="D20015" s="85">
        <v>20011</v>
      </c>
      <c r="E20015" s="86" t="s">
        <v>23112</v>
      </c>
      <c r="F20015" s="85" t="s">
        <v>1055</v>
      </c>
      <c r="G20015" s="86" t="s">
        <v>23113</v>
      </c>
      <c r="H20015" s="85" t="s">
        <v>1</v>
      </c>
      <c r="I20015" s="85">
        <v>-1</v>
      </c>
      <c r="J20015" s="88">
        <v>2.0348157444105608</v>
      </c>
      <c r="K20015" s="146">
        <v>1.1417412479555298</v>
      </c>
      <c r="L20015" s="147">
        <v>6.0278572174721418E-9</v>
      </c>
      <c r="M20015" s="147">
        <v>3.191734382484573E-3</v>
      </c>
      <c r="N20015" s="87">
        <v>0.40034836554337822</v>
      </c>
      <c r="O20015" s="88">
        <v>2.0049902461002622</v>
      </c>
      <c r="P20015" s="89">
        <v>5008.1139793813372</v>
      </c>
    </row>
    <row r="20016" spans="1:16">
      <c r="A20016" s="75" t="s">
        <v>23125</v>
      </c>
      <c r="B20016" s="85">
        <v>20012</v>
      </c>
      <c r="C20016" s="85">
        <v>14100</v>
      </c>
      <c r="D20016" s="85">
        <v>20012</v>
      </c>
      <c r="E20016" s="86" t="s">
        <v>23112</v>
      </c>
      <c r="F20016" s="85" t="s">
        <v>4489</v>
      </c>
      <c r="G20016" s="86" t="s">
        <v>23113</v>
      </c>
      <c r="H20016" s="85" t="s">
        <v>1</v>
      </c>
      <c r="I20016" s="85">
        <v>-1</v>
      </c>
      <c r="J20016" s="88">
        <v>1.3650413094376941</v>
      </c>
      <c r="K20016" s="146">
        <v>0.82265834658082571</v>
      </c>
      <c r="L20016" s="147">
        <v>4.1517912381044184E-9</v>
      </c>
      <c r="M20016" s="147">
        <v>3.2068536469193501E-3</v>
      </c>
      <c r="N20016" s="87">
        <v>0.38205684976837972</v>
      </c>
      <c r="O20016" s="88">
        <v>1.3126940334673991</v>
      </c>
      <c r="P20016" s="89">
        <v>3435.860485849721</v>
      </c>
    </row>
    <row r="20017" spans="1:16">
      <c r="A20017" s="75" t="s">
        <v>23126</v>
      </c>
      <c r="B20017" s="85">
        <v>20013</v>
      </c>
      <c r="C20017" s="85">
        <v>14101</v>
      </c>
      <c r="D20017" s="85">
        <v>20013</v>
      </c>
      <c r="E20017" s="86" t="s">
        <v>23112</v>
      </c>
      <c r="F20017" s="85" t="s">
        <v>965</v>
      </c>
      <c r="G20017" s="86" t="s">
        <v>23113</v>
      </c>
      <c r="H20017" s="85" t="s">
        <v>1</v>
      </c>
      <c r="I20017" s="85">
        <v>-1</v>
      </c>
      <c r="J20017" s="88">
        <v>0.5238339853253251</v>
      </c>
      <c r="K20017" s="146">
        <v>0.40535720998344882</v>
      </c>
      <c r="L20017" s="147">
        <v>1.723178897904715E-9</v>
      </c>
      <c r="M20017" s="147">
        <v>4.1942854876311731E-3</v>
      </c>
      <c r="N20017" s="87">
        <v>0.46865842739310642</v>
      </c>
      <c r="O20017" s="88">
        <v>0.44521246916163271</v>
      </c>
      <c r="P20017" s="89">
        <v>949.97218259385431</v>
      </c>
    </row>
    <row r="20018" spans="1:16">
      <c r="A20018" s="75" t="s">
        <v>23127</v>
      </c>
      <c r="B20018" s="85">
        <v>20014</v>
      </c>
      <c r="C20018" s="85">
        <v>14102</v>
      </c>
      <c r="D20018" s="85">
        <v>20014</v>
      </c>
      <c r="E20018" s="86" t="s">
        <v>23112</v>
      </c>
      <c r="F20018" s="85" t="s">
        <v>4492</v>
      </c>
      <c r="G20018" s="86" t="s">
        <v>23113</v>
      </c>
      <c r="H20018" s="85" t="s">
        <v>1</v>
      </c>
      <c r="I20018" s="85">
        <v>-1</v>
      </c>
      <c r="J20018" s="88">
        <v>1.972682163539256</v>
      </c>
      <c r="K20018" s="146">
        <v>1.1162635800278859</v>
      </c>
      <c r="L20018" s="147">
        <v>5.8674877399246644E-9</v>
      </c>
      <c r="M20018" s="147">
        <v>4.5077574041762066E-3</v>
      </c>
      <c r="N20018" s="87">
        <v>0.54019011496433045</v>
      </c>
      <c r="O20018" s="88">
        <v>1.9405084409394111</v>
      </c>
      <c r="P20018" s="89">
        <v>3592.2694384504721</v>
      </c>
    </row>
    <row r="20019" spans="1:16">
      <c r="A20019" s="75" t="s">
        <v>23128</v>
      </c>
      <c r="B20019" s="85">
        <v>20015</v>
      </c>
      <c r="C20019" s="85">
        <v>14103</v>
      </c>
      <c r="D20019" s="85">
        <v>20015</v>
      </c>
      <c r="E20019" s="86" t="s">
        <v>23112</v>
      </c>
      <c r="F20019" s="85" t="s">
        <v>1084</v>
      </c>
      <c r="G20019" s="86" t="s">
        <v>23113</v>
      </c>
      <c r="H20019" s="85" t="s">
        <v>1</v>
      </c>
      <c r="I20019" s="85">
        <v>-1</v>
      </c>
      <c r="J20019" s="88">
        <v>1.325723097226021</v>
      </c>
      <c r="K20019" s="146">
        <v>0.79359724089590844</v>
      </c>
      <c r="L20019" s="147">
        <v>4.0038471347471104E-9</v>
      </c>
      <c r="M20019" s="147">
        <v>3.9633261732189397E-3</v>
      </c>
      <c r="N20019" s="87">
        <v>0.46762807059756739</v>
      </c>
      <c r="O20019" s="88">
        <v>1.281302821884128</v>
      </c>
      <c r="P20019" s="89">
        <v>2740.0040811211161</v>
      </c>
    </row>
    <row r="20020" spans="1:16">
      <c r="A20020" s="75" t="s">
        <v>23129</v>
      </c>
      <c r="B20020" s="85">
        <v>20016</v>
      </c>
      <c r="C20020" s="85">
        <v>14104</v>
      </c>
      <c r="D20020" s="85">
        <v>20016</v>
      </c>
      <c r="E20020" s="86" t="s">
        <v>23112</v>
      </c>
      <c r="F20020" s="85" t="s">
        <v>4370</v>
      </c>
      <c r="G20020" s="86" t="s">
        <v>23113</v>
      </c>
      <c r="H20020" s="85" t="s">
        <v>1</v>
      </c>
      <c r="I20020" s="85">
        <v>-1</v>
      </c>
      <c r="J20020" s="88">
        <v>1.3892630421174059</v>
      </c>
      <c r="K20020" s="146">
        <v>0.82469506971156925</v>
      </c>
      <c r="L20020" s="147">
        <v>4.1848528691012011E-9</v>
      </c>
      <c r="M20020" s="147">
        <v>3.884898281919603E-3</v>
      </c>
      <c r="N20020" s="87">
        <v>0.46061021158727822</v>
      </c>
      <c r="O20020" s="88">
        <v>1.3461808822466219</v>
      </c>
      <c r="P20020" s="89">
        <v>2922.6032084864933</v>
      </c>
    </row>
    <row r="20021" spans="1:16">
      <c r="A20021" s="75" t="s">
        <v>23130</v>
      </c>
      <c r="B20021" s="85">
        <v>20017</v>
      </c>
      <c r="C20021" s="85">
        <v>14105</v>
      </c>
      <c r="D20021" s="85">
        <v>20017</v>
      </c>
      <c r="E20021" s="86" t="s">
        <v>23112</v>
      </c>
      <c r="F20021" s="85" t="s">
        <v>4627</v>
      </c>
      <c r="G20021" s="86" t="s">
        <v>23113</v>
      </c>
      <c r="H20021" s="85" t="s">
        <v>1</v>
      </c>
      <c r="I20021" s="85">
        <v>-1</v>
      </c>
      <c r="J20021" s="88">
        <v>0.1366421369994687</v>
      </c>
      <c r="K20021" s="146">
        <v>0.20308122428826025</v>
      </c>
      <c r="L20021" s="147">
        <v>5.8568983251910405E-10</v>
      </c>
      <c r="M20021" s="147">
        <v>2.5896743225410088E-3</v>
      </c>
      <c r="N20021" s="87">
        <v>0.29337949564446042</v>
      </c>
      <c r="O20021" s="88">
        <v>6.7481303813443388E-2</v>
      </c>
      <c r="P20021" s="89">
        <v>230.01370175924757</v>
      </c>
    </row>
    <row r="20022" spans="1:16">
      <c r="A20022" s="75" t="s">
        <v>23131</v>
      </c>
      <c r="B20022" s="85">
        <v>20018</v>
      </c>
      <c r="C20022" s="85">
        <v>14106</v>
      </c>
      <c r="D20022" s="85">
        <v>20018</v>
      </c>
      <c r="E20022" s="86" t="s">
        <v>23112</v>
      </c>
      <c r="F20022" s="85" t="s">
        <v>4496</v>
      </c>
      <c r="G20022" s="86" t="s">
        <v>23113</v>
      </c>
      <c r="H20022" s="85" t="s">
        <v>1</v>
      </c>
      <c r="I20022" s="85">
        <v>-1</v>
      </c>
      <c r="J20022" s="88">
        <v>0.1783651388056314</v>
      </c>
      <c r="K20022" s="146">
        <v>0.23529579728110672</v>
      </c>
      <c r="L20022" s="147">
        <v>7.3414130836356435E-10</v>
      </c>
      <c r="M20022" s="147">
        <v>3.1646844209946672E-3</v>
      </c>
      <c r="N20022" s="87">
        <v>0.34251712635083059</v>
      </c>
      <c r="O20022" s="88">
        <v>7.0199831786059347E-2</v>
      </c>
      <c r="P20022" s="89">
        <v>204.95276406749846</v>
      </c>
    </row>
    <row r="20023" spans="1:16">
      <c r="A20023" s="75" t="s">
        <v>23132</v>
      </c>
      <c r="B20023" s="85">
        <v>20019</v>
      </c>
      <c r="C20023" s="85">
        <v>14107</v>
      </c>
      <c r="D20023" s="85">
        <v>20019</v>
      </c>
      <c r="E20023" s="86" t="s">
        <v>23112</v>
      </c>
      <c r="F20023" s="85" t="s">
        <v>4372</v>
      </c>
      <c r="G20023" s="86" t="s">
        <v>23113</v>
      </c>
      <c r="H20023" s="85" t="s">
        <v>1</v>
      </c>
      <c r="I20023" s="85">
        <v>-1</v>
      </c>
      <c r="J20023" s="88">
        <v>0.57880431674700694</v>
      </c>
      <c r="K20023" s="146">
        <v>0.45284041865929242</v>
      </c>
      <c r="L20023" s="147">
        <v>1.9238185370989078E-9</v>
      </c>
      <c r="M20023" s="147">
        <v>2.5329807481519139E-3</v>
      </c>
      <c r="N20023" s="87">
        <v>0.28726158117187811</v>
      </c>
      <c r="O20023" s="88">
        <v>0.49152606419830902</v>
      </c>
      <c r="P20023" s="89">
        <v>1711.0748405447671</v>
      </c>
    </row>
    <row r="20024" spans="1:16">
      <c r="A20024" s="75" t="s">
        <v>23133</v>
      </c>
      <c r="B20024" s="85">
        <v>20020</v>
      </c>
      <c r="C20024" s="85">
        <v>14108</v>
      </c>
      <c r="D20024" s="85">
        <v>20020</v>
      </c>
      <c r="E20024" s="86" t="s">
        <v>23112</v>
      </c>
      <c r="F20024" s="85" t="s">
        <v>4498</v>
      </c>
      <c r="G20024" s="86" t="s">
        <v>23113</v>
      </c>
      <c r="H20024" s="85" t="s">
        <v>1</v>
      </c>
      <c r="I20024" s="85">
        <v>-1</v>
      </c>
      <c r="J20024" s="88">
        <v>1.0022423970818319</v>
      </c>
      <c r="K20024" s="146">
        <v>0.63925548071102445</v>
      </c>
      <c r="L20024" s="147">
        <v>3.0991730849616818E-9</v>
      </c>
      <c r="M20024" s="147">
        <v>3.1062505672550199E-3</v>
      </c>
      <c r="N20024" s="87">
        <v>0.3626477487137526</v>
      </c>
      <c r="O20024" s="88">
        <v>0.94232568501335645</v>
      </c>
      <c r="P20024" s="89">
        <v>2598.4600438183306</v>
      </c>
    </row>
    <row r="20025" spans="1:16">
      <c r="A20025" s="75" t="s">
        <v>23134</v>
      </c>
      <c r="B20025" s="85">
        <v>20021</v>
      </c>
      <c r="C20025" s="85">
        <v>14109</v>
      </c>
      <c r="D20025" s="85">
        <v>20021</v>
      </c>
      <c r="E20025" s="86" t="s">
        <v>23112</v>
      </c>
      <c r="F20025" s="85" t="s">
        <v>238</v>
      </c>
      <c r="G20025" s="86" t="s">
        <v>23113</v>
      </c>
      <c r="H20025" s="85" t="s">
        <v>1</v>
      </c>
      <c r="I20025" s="85">
        <v>-1</v>
      </c>
      <c r="J20025" s="88">
        <v>0.69972814818233031</v>
      </c>
      <c r="K20025" s="146">
        <v>0.61405545109163628</v>
      </c>
      <c r="L20025" s="147">
        <v>2.7049906711631331E-9</v>
      </c>
      <c r="M20025" s="147">
        <v>1.801406689410539E-3</v>
      </c>
      <c r="N20025" s="87">
        <v>0.194676138899081</v>
      </c>
      <c r="O20025" s="88">
        <v>0.57185925361418433</v>
      </c>
      <c r="P20025" s="89">
        <v>2937.4902175897014</v>
      </c>
    </row>
    <row r="20026" spans="1:16">
      <c r="A20026" s="75" t="s">
        <v>23135</v>
      </c>
      <c r="B20026" s="85">
        <v>20022</v>
      </c>
      <c r="C20026" s="85">
        <v>14110</v>
      </c>
      <c r="D20026" s="85">
        <v>20022</v>
      </c>
      <c r="E20026" s="86" t="s">
        <v>23112</v>
      </c>
      <c r="F20026" s="85" t="s">
        <v>3901</v>
      </c>
      <c r="G20026" s="86" t="s">
        <v>23113</v>
      </c>
      <c r="H20026" s="85" t="s">
        <v>1</v>
      </c>
      <c r="I20026" s="85">
        <v>-1</v>
      </c>
      <c r="J20026" s="88">
        <v>0.28230844432783808</v>
      </c>
      <c r="K20026" s="146">
        <v>0.280176553761674</v>
      </c>
      <c r="L20026" s="147">
        <v>1.003167376646463E-9</v>
      </c>
      <c r="M20026" s="147">
        <v>2.1882015857572971E-3</v>
      </c>
      <c r="N20026" s="87">
        <v>0.23645947851688229</v>
      </c>
      <c r="O20026" s="88">
        <v>0.1664006772645438</v>
      </c>
      <c r="P20026" s="89">
        <v>703.71751772540358</v>
      </c>
    </row>
    <row r="20027" spans="1:16">
      <c r="A20027" s="75" t="s">
        <v>23136</v>
      </c>
      <c r="B20027" s="85">
        <v>20023</v>
      </c>
      <c r="C20027" s="85">
        <v>14111</v>
      </c>
      <c r="D20027" s="85">
        <v>20023</v>
      </c>
      <c r="E20027" s="86" t="s">
        <v>23112</v>
      </c>
      <c r="F20027" s="85" t="s">
        <v>1068</v>
      </c>
      <c r="G20027" s="86" t="s">
        <v>23113</v>
      </c>
      <c r="H20027" s="85" t="s">
        <v>1</v>
      </c>
      <c r="I20027" s="85">
        <v>-1</v>
      </c>
      <c r="J20027" s="88">
        <v>0.98676762538409812</v>
      </c>
      <c r="K20027" s="146">
        <v>0.62593745899296693</v>
      </c>
      <c r="L20027" s="147">
        <v>3.0323020358483738E-9</v>
      </c>
      <c r="M20027" s="147">
        <v>3.9402469429508629E-3</v>
      </c>
      <c r="N20027" s="87">
        <v>0.45769858784014028</v>
      </c>
      <c r="O20027" s="88">
        <v>0.93558347361043714</v>
      </c>
      <c r="P20027" s="89">
        <v>2044.103911321673</v>
      </c>
    </row>
    <row r="20028" spans="1:16">
      <c r="A20028" s="75" t="s">
        <v>23137</v>
      </c>
      <c r="B20028" s="85">
        <v>20024</v>
      </c>
      <c r="C20028" s="85">
        <v>14112</v>
      </c>
      <c r="D20028" s="85">
        <v>20024</v>
      </c>
      <c r="E20028" s="86" t="s">
        <v>23112</v>
      </c>
      <c r="F20028" s="85" t="s">
        <v>4381</v>
      </c>
      <c r="G20028" s="86" t="s">
        <v>23113</v>
      </c>
      <c r="H20028" s="85" t="s">
        <v>1</v>
      </c>
      <c r="I20028" s="85">
        <v>-1</v>
      </c>
      <c r="J20028" s="88">
        <v>0.81316481065285684</v>
      </c>
      <c r="K20028" s="146">
        <v>0.55071234439817318</v>
      </c>
      <c r="L20028" s="147">
        <v>2.5695302338048731E-9</v>
      </c>
      <c r="M20028" s="147">
        <v>4.492610403753274E-3</v>
      </c>
      <c r="N20028" s="87">
        <v>0.50934830474774218</v>
      </c>
      <c r="O20028" s="88">
        <v>0.7490175949276362</v>
      </c>
      <c r="P20028" s="89">
        <v>1470.5410579477468</v>
      </c>
    </row>
    <row r="20029" spans="1:16">
      <c r="A20029" s="75" t="s">
        <v>23138</v>
      </c>
      <c r="B20029" s="85">
        <v>20025</v>
      </c>
      <c r="C20029" s="85">
        <v>14113</v>
      </c>
      <c r="D20029" s="85">
        <v>20025</v>
      </c>
      <c r="E20029" s="86" t="s">
        <v>23112</v>
      </c>
      <c r="F20029" s="85" t="s">
        <v>4641</v>
      </c>
      <c r="G20029" s="86" t="s">
        <v>23113</v>
      </c>
      <c r="H20029" s="85" t="s">
        <v>1</v>
      </c>
      <c r="I20029" s="85">
        <v>-1</v>
      </c>
      <c r="J20029" s="88">
        <v>1.4396984478434971</v>
      </c>
      <c r="K20029" s="146">
        <v>0.85418118198553095</v>
      </c>
      <c r="L20029" s="147">
        <v>4.3334881637797627E-9</v>
      </c>
      <c r="M20029" s="147">
        <v>3.243007589038558E-3</v>
      </c>
      <c r="N20029" s="87">
        <v>0.38651940045178063</v>
      </c>
      <c r="O20029" s="88">
        <v>1.379603664791984</v>
      </c>
      <c r="P20029" s="89">
        <v>3569.299919174674</v>
      </c>
    </row>
    <row r="20030" spans="1:16">
      <c r="A20030" s="75" t="s">
        <v>23139</v>
      </c>
      <c r="B20030" s="85">
        <v>20026</v>
      </c>
      <c r="C20030" s="85">
        <v>14114</v>
      </c>
      <c r="D20030" s="85">
        <v>20026</v>
      </c>
      <c r="E20030" s="86" t="s">
        <v>23112</v>
      </c>
      <c r="F20030" s="85" t="s">
        <v>4383</v>
      </c>
      <c r="G20030" s="86" t="s">
        <v>23113</v>
      </c>
      <c r="H20030" s="85" t="s">
        <v>1</v>
      </c>
      <c r="I20030" s="85">
        <v>-1</v>
      </c>
      <c r="J20030" s="88">
        <v>0.16756366420413141</v>
      </c>
      <c r="K20030" s="146">
        <v>0.22805544336858322</v>
      </c>
      <c r="L20030" s="147">
        <v>7.1032829014823738E-10</v>
      </c>
      <c r="M20030" s="147">
        <v>2.8595032485498021E-3</v>
      </c>
      <c r="N20030" s="87">
        <v>0.31922014772442331</v>
      </c>
      <c r="O20030" s="88">
        <v>9.1549240279107907E-2</v>
      </c>
      <c r="P20030" s="89">
        <v>286.79029482230749</v>
      </c>
    </row>
    <row r="20031" spans="1:16">
      <c r="A20031" s="75" t="s">
        <v>23140</v>
      </c>
      <c r="B20031" s="85">
        <v>20027</v>
      </c>
      <c r="C20031" s="85">
        <v>14115</v>
      </c>
      <c r="D20031" s="85">
        <v>20027</v>
      </c>
      <c r="E20031" s="86" t="s">
        <v>23112</v>
      </c>
      <c r="F20031" s="85" t="s">
        <v>6286</v>
      </c>
      <c r="G20031" s="86" t="s">
        <v>23113</v>
      </c>
      <c r="H20031" s="85" t="s">
        <v>1</v>
      </c>
      <c r="I20031" s="85">
        <v>-1</v>
      </c>
      <c r="J20031" s="88">
        <v>0.26093613876539662</v>
      </c>
      <c r="K20031" s="146">
        <v>0.29142141142929934</v>
      </c>
      <c r="L20031" s="147">
        <v>1.032078200340947E-9</v>
      </c>
      <c r="M20031" s="147">
        <v>1.8741237906020811E-3</v>
      </c>
      <c r="N20031" s="87">
        <v>0.19971647833593559</v>
      </c>
      <c r="O20031" s="88">
        <v>0.14413570261872369</v>
      </c>
      <c r="P20031" s="89">
        <v>721.70160329123394</v>
      </c>
    </row>
    <row r="20032" spans="1:16">
      <c r="A20032" s="75" t="s">
        <v>23141</v>
      </c>
      <c r="B20032" s="85">
        <v>20028</v>
      </c>
      <c r="C20032" s="85">
        <v>14116</v>
      </c>
      <c r="D20032" s="85">
        <v>20028</v>
      </c>
      <c r="E20032" s="86" t="s">
        <v>23112</v>
      </c>
      <c r="F20032" s="85" t="s">
        <v>4711</v>
      </c>
      <c r="G20032" s="86" t="s">
        <v>23113</v>
      </c>
      <c r="H20032" s="85" t="s">
        <v>1</v>
      </c>
      <c r="I20032" s="85">
        <v>-1</v>
      </c>
      <c r="J20032" s="88">
        <v>0.30517738105113668</v>
      </c>
      <c r="K20032" s="146">
        <v>0.36160389746988381</v>
      </c>
      <c r="L20032" s="147">
        <v>1.279937334644891E-9</v>
      </c>
      <c r="M20032" s="147">
        <v>1.836324667798632E-3</v>
      </c>
      <c r="N20032" s="87">
        <v>0.19579858818780541</v>
      </c>
      <c r="O20032" s="88">
        <v>0.1876560748890693</v>
      </c>
      <c r="P20032" s="89">
        <v>958.41383038509969</v>
      </c>
    </row>
    <row r="20033" spans="1:16">
      <c r="A20033" s="75" t="s">
        <v>23142</v>
      </c>
      <c r="B20033" s="85">
        <v>20029</v>
      </c>
      <c r="C20033" s="85">
        <v>14117</v>
      </c>
      <c r="D20033" s="85">
        <v>20029</v>
      </c>
      <c r="E20033" s="86" t="s">
        <v>23112</v>
      </c>
      <c r="F20033" s="85" t="s">
        <v>5075</v>
      </c>
      <c r="G20033" s="86" t="s">
        <v>23113</v>
      </c>
      <c r="H20033" s="85" t="s">
        <v>1</v>
      </c>
      <c r="I20033" s="85">
        <v>-1</v>
      </c>
      <c r="J20033" s="88">
        <v>0.18137648599860401</v>
      </c>
      <c r="K20033" s="146">
        <v>0.27917237706414211</v>
      </c>
      <c r="L20033" s="147">
        <v>8.2031076737079572E-10</v>
      </c>
      <c r="M20033" s="147">
        <v>2.088203745734644E-3</v>
      </c>
      <c r="N20033" s="87">
        <v>0.22218969972627051</v>
      </c>
      <c r="O20033" s="88">
        <v>5.9629056091822348E-2</v>
      </c>
      <c r="P20033" s="89">
        <v>268.37002869747403</v>
      </c>
    </row>
    <row r="20034" spans="1:16">
      <c r="A20034" s="75" t="s">
        <v>23143</v>
      </c>
      <c r="B20034" s="85">
        <v>20030</v>
      </c>
      <c r="C20034" s="85">
        <v>14118</v>
      </c>
      <c r="D20034" s="85">
        <v>20030</v>
      </c>
      <c r="E20034" s="86" t="s">
        <v>23112</v>
      </c>
      <c r="F20034" s="85" t="s">
        <v>2124</v>
      </c>
      <c r="G20034" s="86" t="s">
        <v>23113</v>
      </c>
      <c r="H20034" s="85" t="s">
        <v>1</v>
      </c>
      <c r="I20034" s="85">
        <v>-1</v>
      </c>
      <c r="J20034" s="88">
        <v>2.0182324234179152</v>
      </c>
      <c r="K20034" s="146">
        <v>1.1363542167588438</v>
      </c>
      <c r="L20034" s="147">
        <v>5.9888113403473847E-9</v>
      </c>
      <c r="M20034" s="147">
        <v>3.7212377438631179E-3</v>
      </c>
      <c r="N20034" s="87">
        <v>0.4562118993676762</v>
      </c>
      <c r="O20034" s="88">
        <v>1.9859075491364879</v>
      </c>
      <c r="P20034" s="89">
        <v>4353.0375947865832</v>
      </c>
    </row>
    <row r="20035" spans="1:16">
      <c r="A20035" s="75" t="s">
        <v>23144</v>
      </c>
      <c r="B20035" s="85">
        <v>20031</v>
      </c>
      <c r="C20035" s="85">
        <v>14119</v>
      </c>
      <c r="D20035" s="85">
        <v>20031</v>
      </c>
      <c r="E20035" s="86" t="s">
        <v>23112</v>
      </c>
      <c r="F20035" s="85" t="s">
        <v>4253</v>
      </c>
      <c r="G20035" s="86" t="s">
        <v>23113</v>
      </c>
      <c r="H20035" s="85" t="s">
        <v>1</v>
      </c>
      <c r="I20035" s="85">
        <v>-1</v>
      </c>
      <c r="J20035" s="88">
        <v>1.9263638903845119</v>
      </c>
      <c r="K20035" s="146">
        <v>1.0941330086317724</v>
      </c>
      <c r="L20035" s="147">
        <v>5.7368208990262334E-9</v>
      </c>
      <c r="M20035" s="147">
        <v>4.6622294654848984E-3</v>
      </c>
      <c r="N20035" s="87">
        <v>0.55419979839101052</v>
      </c>
      <c r="O20035" s="88">
        <v>1.88884571975051</v>
      </c>
      <c r="P20035" s="89">
        <v>3408.239637102597</v>
      </c>
    </row>
    <row r="20036" spans="1:16">
      <c r="A20036" s="75" t="s">
        <v>23145</v>
      </c>
      <c r="B20036" s="85">
        <v>20032</v>
      </c>
      <c r="C20036" s="85">
        <v>14120</v>
      </c>
      <c r="D20036" s="85">
        <v>20032</v>
      </c>
      <c r="E20036" s="86" t="s">
        <v>23112</v>
      </c>
      <c r="F20036" s="85" t="s">
        <v>240</v>
      </c>
      <c r="G20036" s="86" t="s">
        <v>23113</v>
      </c>
      <c r="H20036" s="85" t="s">
        <v>1</v>
      </c>
      <c r="I20036" s="85">
        <v>-1</v>
      </c>
      <c r="J20036" s="88">
        <v>0.26005290696848848</v>
      </c>
      <c r="K20036" s="146">
        <v>0.3305854502934984</v>
      </c>
      <c r="L20036" s="147">
        <v>1.1124545605298179E-9</v>
      </c>
      <c r="M20036" s="147">
        <v>2.0861461960027072E-3</v>
      </c>
      <c r="N20036" s="87">
        <v>0.2241894721808172</v>
      </c>
      <c r="O20036" s="88">
        <v>0.14400254850794619</v>
      </c>
      <c r="P20036" s="89">
        <v>642.32520424421512</v>
      </c>
    </row>
    <row r="20037" spans="1:16">
      <c r="A20037" s="75" t="s">
        <v>23146</v>
      </c>
      <c r="B20037" s="85">
        <v>20033</v>
      </c>
      <c r="C20037" s="85">
        <v>14121</v>
      </c>
      <c r="D20037" s="85">
        <v>20033</v>
      </c>
      <c r="E20037" s="86" t="s">
        <v>23112</v>
      </c>
      <c r="F20037" s="85" t="s">
        <v>4389</v>
      </c>
      <c r="G20037" s="86" t="s">
        <v>23113</v>
      </c>
      <c r="H20037" s="85" t="s">
        <v>1</v>
      </c>
      <c r="I20037" s="85">
        <v>-1</v>
      </c>
      <c r="J20037" s="88">
        <v>0.69873186027039802</v>
      </c>
      <c r="K20037" s="146">
        <v>0.51021223068235799</v>
      </c>
      <c r="L20037" s="147">
        <v>2.2829158666637219E-9</v>
      </c>
      <c r="M20037" s="147">
        <v>2.9122789640990418E-3</v>
      </c>
      <c r="N20037" s="87">
        <v>0.33259101610987007</v>
      </c>
      <c r="O20037" s="88">
        <v>0.62368483643650863</v>
      </c>
      <c r="P20037" s="89">
        <v>1875.2305571310949</v>
      </c>
    </row>
    <row r="20038" spans="1:16">
      <c r="A20038" s="75" t="s">
        <v>23147</v>
      </c>
      <c r="B20038" s="85">
        <v>20034</v>
      </c>
      <c r="C20038" s="85">
        <v>14122</v>
      </c>
      <c r="D20038" s="85">
        <v>20034</v>
      </c>
      <c r="E20038" s="86" t="s">
        <v>23112</v>
      </c>
      <c r="F20038" s="85" t="s">
        <v>3724</v>
      </c>
      <c r="G20038" s="86" t="s">
        <v>23113</v>
      </c>
      <c r="H20038" s="85" t="s">
        <v>1</v>
      </c>
      <c r="I20038" s="85">
        <v>-1</v>
      </c>
      <c r="J20038" s="88">
        <v>0.70887145634411119</v>
      </c>
      <c r="K20038" s="146">
        <v>0.48900213355558941</v>
      </c>
      <c r="L20038" s="147">
        <v>2.2379669688551959E-9</v>
      </c>
      <c r="M20038" s="147">
        <v>3.8172475778033219E-3</v>
      </c>
      <c r="N20038" s="87">
        <v>0.43827692431549359</v>
      </c>
      <c r="O20038" s="88">
        <v>0.65188615510573611</v>
      </c>
      <c r="P20038" s="89">
        <v>1487.384160422911</v>
      </c>
    </row>
    <row r="20039" spans="1:16">
      <c r="A20039" s="75" t="s">
        <v>23148</v>
      </c>
      <c r="B20039" s="85">
        <v>20035</v>
      </c>
      <c r="C20039" s="85">
        <v>14123</v>
      </c>
      <c r="D20039" s="85">
        <v>20035</v>
      </c>
      <c r="E20039" s="86" t="s">
        <v>23112</v>
      </c>
      <c r="F20039" s="85" t="s">
        <v>4646</v>
      </c>
      <c r="G20039" s="86" t="s">
        <v>23113</v>
      </c>
      <c r="H20039" s="85" t="s">
        <v>1</v>
      </c>
      <c r="I20039" s="85">
        <v>-1</v>
      </c>
      <c r="J20039" s="88">
        <v>0.3789289244171164</v>
      </c>
      <c r="K20039" s="146">
        <v>0.39811505401718245</v>
      </c>
      <c r="L20039" s="147">
        <v>1.5139453736200441E-9</v>
      </c>
      <c r="M20039" s="147">
        <v>1.607923453716452E-3</v>
      </c>
      <c r="N20039" s="87">
        <v>0.17320529739767199</v>
      </c>
      <c r="O20039" s="88">
        <v>0.2722016663878879</v>
      </c>
      <c r="P20039" s="89">
        <v>1571.5550879654938</v>
      </c>
    </row>
    <row r="20040" spans="1:16">
      <c r="A20040" s="75" t="s">
        <v>23149</v>
      </c>
      <c r="B20040" s="85">
        <v>20036</v>
      </c>
      <c r="C20040" s="85">
        <v>14124</v>
      </c>
      <c r="D20040" s="85">
        <v>20036</v>
      </c>
      <c r="E20040" s="86" t="s">
        <v>23112</v>
      </c>
      <c r="F20040" s="85" t="s">
        <v>4648</v>
      </c>
      <c r="G20040" s="86" t="s">
        <v>23113</v>
      </c>
      <c r="H20040" s="85" t="s">
        <v>1</v>
      </c>
      <c r="I20040" s="85">
        <v>-1</v>
      </c>
      <c r="J20040" s="88">
        <v>0.31085169052863582</v>
      </c>
      <c r="K20040" s="146">
        <v>0.36427173987638473</v>
      </c>
      <c r="L20040" s="147">
        <v>1.298870138571416E-9</v>
      </c>
      <c r="M20040" s="147">
        <v>1.799640995677575E-3</v>
      </c>
      <c r="N20040" s="87">
        <v>0.19199631484248689</v>
      </c>
      <c r="O20040" s="88">
        <v>0.1948677999516919</v>
      </c>
      <c r="P20040" s="89">
        <v>1014.9559386676809</v>
      </c>
    </row>
    <row r="20041" spans="1:16">
      <c r="A20041" s="75" t="s">
        <v>23150</v>
      </c>
      <c r="B20041" s="85">
        <v>20037</v>
      </c>
      <c r="C20041" s="85">
        <v>14125</v>
      </c>
      <c r="D20041" s="85">
        <v>20037</v>
      </c>
      <c r="E20041" s="86" t="s">
        <v>23112</v>
      </c>
      <c r="F20041" s="85" t="s">
        <v>38</v>
      </c>
      <c r="G20041" s="86" t="s">
        <v>23113</v>
      </c>
      <c r="H20041" s="85" t="s">
        <v>1</v>
      </c>
      <c r="I20041" s="85">
        <v>-1</v>
      </c>
      <c r="J20041" s="88">
        <v>0.56496803847053922</v>
      </c>
      <c r="K20041" s="146">
        <v>0.88185636054505778</v>
      </c>
      <c r="L20041" s="147">
        <v>2.0856537414265481E-9</v>
      </c>
      <c r="M20041" s="147">
        <v>5.7838871274021536E-3</v>
      </c>
      <c r="N20041" s="87">
        <v>0.63904519959409156</v>
      </c>
      <c r="O20041" s="88">
        <v>0.45395886567116223</v>
      </c>
      <c r="P20041" s="89">
        <v>710.37051206942431</v>
      </c>
    </row>
    <row r="20042" spans="1:16">
      <c r="A20042" s="75" t="s">
        <v>23151</v>
      </c>
      <c r="B20042" s="85">
        <v>20038</v>
      </c>
      <c r="C20042" s="85">
        <v>14126</v>
      </c>
      <c r="D20042" s="85">
        <v>20038</v>
      </c>
      <c r="E20042" s="86" t="s">
        <v>23112</v>
      </c>
      <c r="F20042" s="85" t="s">
        <v>1039</v>
      </c>
      <c r="G20042" s="86" t="s">
        <v>23113</v>
      </c>
      <c r="H20042" s="85" t="s">
        <v>1</v>
      </c>
      <c r="I20042" s="85">
        <v>-1</v>
      </c>
      <c r="J20042" s="88">
        <v>2.052933634493046</v>
      </c>
      <c r="K20042" s="146">
        <v>1.1532659726580232</v>
      </c>
      <c r="L20042" s="147">
        <v>6.0884571828949759E-9</v>
      </c>
      <c r="M20042" s="147">
        <v>3.8225910287572351E-3</v>
      </c>
      <c r="N20042" s="87">
        <v>0.46843020729323698</v>
      </c>
      <c r="O20042" s="88">
        <v>2.0229204371436782</v>
      </c>
      <c r="P20042" s="89">
        <v>4318.5097921691704</v>
      </c>
    </row>
    <row r="20043" spans="1:16">
      <c r="A20043" s="75" t="s">
        <v>23152</v>
      </c>
      <c r="B20043" s="85">
        <v>20039</v>
      </c>
      <c r="C20043" s="85">
        <v>14127</v>
      </c>
      <c r="D20043" s="85">
        <v>20039</v>
      </c>
      <c r="E20043" s="86" t="s">
        <v>23112</v>
      </c>
      <c r="F20043" s="85" t="s">
        <v>4653</v>
      </c>
      <c r="G20043" s="86" t="s">
        <v>23113</v>
      </c>
      <c r="H20043" s="85" t="s">
        <v>1</v>
      </c>
      <c r="I20043" s="85">
        <v>-1</v>
      </c>
      <c r="J20043" s="88">
        <v>1.4448473482137101</v>
      </c>
      <c r="K20043" s="146">
        <v>0.85427629999439725</v>
      </c>
      <c r="L20043" s="147">
        <v>4.3525098161072698E-9</v>
      </c>
      <c r="M20043" s="147">
        <v>3.6481473713776379E-3</v>
      </c>
      <c r="N20043" s="87">
        <v>0.4353202778869209</v>
      </c>
      <c r="O20043" s="88">
        <v>1.4009695210086941</v>
      </c>
      <c r="P20043" s="89">
        <v>3218.2500843037014</v>
      </c>
    </row>
    <row r="20044" spans="1:16">
      <c r="A20044" s="75" t="s">
        <v>23153</v>
      </c>
      <c r="B20044" s="85">
        <v>20040</v>
      </c>
      <c r="C20044" s="85">
        <v>14128</v>
      </c>
      <c r="D20044" s="85">
        <v>20040</v>
      </c>
      <c r="E20044" s="86" t="s">
        <v>23112</v>
      </c>
      <c r="F20044" s="85" t="s">
        <v>4655</v>
      </c>
      <c r="G20044" s="86" t="s">
        <v>23113</v>
      </c>
      <c r="H20044" s="85" t="s">
        <v>1</v>
      </c>
      <c r="I20044" s="85">
        <v>-1</v>
      </c>
      <c r="J20044" s="88">
        <v>0.436737245889879</v>
      </c>
      <c r="K20044" s="146">
        <v>0.36819864534721475</v>
      </c>
      <c r="L20044" s="147">
        <v>1.4763650449664819E-9</v>
      </c>
      <c r="M20044" s="147">
        <v>2.2503942375615231E-3</v>
      </c>
      <c r="N20044" s="87">
        <v>0.2476875818679371</v>
      </c>
      <c r="O20044" s="88">
        <v>0.32723570551499997</v>
      </c>
      <c r="P20044" s="89">
        <v>1321.1631485403923</v>
      </c>
    </row>
    <row r="20045" spans="1:16">
      <c r="A20045" s="75" t="s">
        <v>23154</v>
      </c>
      <c r="B20045" s="85">
        <v>20041</v>
      </c>
      <c r="C20045" s="85">
        <v>14129</v>
      </c>
      <c r="D20045" s="85">
        <v>20041</v>
      </c>
      <c r="E20045" s="86" t="s">
        <v>23112</v>
      </c>
      <c r="F20045" s="85" t="s">
        <v>6375</v>
      </c>
      <c r="G20045" s="86" t="s">
        <v>23113</v>
      </c>
      <c r="H20045" s="85" t="s">
        <v>1</v>
      </c>
      <c r="I20045" s="85">
        <v>-1</v>
      </c>
      <c r="J20045" s="88">
        <v>0.49988766134443291</v>
      </c>
      <c r="K20045" s="146">
        <v>0.46901068600331491</v>
      </c>
      <c r="L20045" s="147">
        <v>1.9501660169409192E-9</v>
      </c>
      <c r="M20045" s="147">
        <v>1.492800383869656E-3</v>
      </c>
      <c r="N20045" s="87">
        <v>0.16019219562865561</v>
      </c>
      <c r="O20045" s="88">
        <v>0.38826403858618741</v>
      </c>
      <c r="P20045" s="89">
        <v>2423.738791159522</v>
      </c>
    </row>
    <row r="20046" spans="1:16">
      <c r="A20046" s="75" t="s">
        <v>23155</v>
      </c>
      <c r="B20046" s="85">
        <v>20042</v>
      </c>
      <c r="C20046" s="85">
        <v>14130</v>
      </c>
      <c r="D20046" s="85">
        <v>20042</v>
      </c>
      <c r="E20046" s="86" t="s">
        <v>23112</v>
      </c>
      <c r="F20046" s="85" t="s">
        <v>243</v>
      </c>
      <c r="G20046" s="86" t="s">
        <v>23113</v>
      </c>
      <c r="H20046" s="85" t="s">
        <v>1</v>
      </c>
      <c r="I20046" s="85">
        <v>-1</v>
      </c>
      <c r="J20046" s="88">
        <v>0.2094803394427715</v>
      </c>
      <c r="K20046" s="146">
        <v>0.30265642673342225</v>
      </c>
      <c r="L20046" s="147">
        <v>9.4224901926955992E-10</v>
      </c>
      <c r="M20046" s="147">
        <v>1.842866473960767E-3</v>
      </c>
      <c r="N20046" s="87">
        <v>0.2191730458434919</v>
      </c>
      <c r="O20046" s="88">
        <v>8.703021218745377E-2</v>
      </c>
      <c r="P20046" s="89">
        <v>397.08446744678957</v>
      </c>
    </row>
    <row r="20047" spans="1:16">
      <c r="A20047" s="75" t="s">
        <v>24200</v>
      </c>
      <c r="B20047" s="85">
        <v>20043</v>
      </c>
      <c r="C20047" s="85">
        <v>14757</v>
      </c>
      <c r="D20047" s="85">
        <v>20043</v>
      </c>
      <c r="E20047" s="86" t="s">
        <v>24201</v>
      </c>
      <c r="F20047" s="85" t="s">
        <v>31</v>
      </c>
      <c r="G20047" s="86" t="s">
        <v>23113</v>
      </c>
      <c r="H20047" s="85" t="s">
        <v>1</v>
      </c>
      <c r="I20047" s="85">
        <v>-1</v>
      </c>
      <c r="J20047" s="88">
        <v>1.1955585373282029</v>
      </c>
      <c r="K20047" s="146">
        <v>0.7379962744617049</v>
      </c>
      <c r="L20047" s="147">
        <v>3.654588549763432E-9</v>
      </c>
      <c r="M20047" s="147">
        <v>3.585870610660442E-3</v>
      </c>
      <c r="N20047" s="87">
        <v>0.4205487073312057</v>
      </c>
      <c r="O20047" s="88">
        <v>1.1392015596194129</v>
      </c>
      <c r="P20047" s="89">
        <v>2708.845705052252</v>
      </c>
    </row>
    <row r="20048" spans="1:16">
      <c r="A20048" s="75" t="s">
        <v>24202</v>
      </c>
      <c r="B20048" s="85">
        <v>20044</v>
      </c>
      <c r="C20048" s="85">
        <v>14758</v>
      </c>
      <c r="D20048" s="85">
        <v>20044</v>
      </c>
      <c r="E20048" s="86" t="s">
        <v>24201</v>
      </c>
      <c r="F20048" s="85" t="s">
        <v>11</v>
      </c>
      <c r="G20048" s="86" t="s">
        <v>23113</v>
      </c>
      <c r="H20048" s="85" t="s">
        <v>1</v>
      </c>
      <c r="I20048" s="85">
        <v>-1</v>
      </c>
      <c r="J20048" s="88">
        <v>1.2099334493924929</v>
      </c>
      <c r="K20048" s="146">
        <v>0.74459662513529101</v>
      </c>
      <c r="L20048" s="147">
        <v>3.6943091324171308E-9</v>
      </c>
      <c r="M20048" s="147">
        <v>3.5668666215169539E-3</v>
      </c>
      <c r="N20048" s="87">
        <v>0.41848959749528142</v>
      </c>
      <c r="O20048" s="88">
        <v>1.15402998486523</v>
      </c>
      <c r="P20048" s="89">
        <v>2757.6073378460546</v>
      </c>
    </row>
    <row r="20049" spans="1:16">
      <c r="A20049" s="75" t="s">
        <v>31539</v>
      </c>
      <c r="B20049" s="85">
        <v>20045</v>
      </c>
      <c r="C20049" s="85">
        <v>20261</v>
      </c>
      <c r="D20049" s="85">
        <v>20045</v>
      </c>
      <c r="E20049" s="86" t="s">
        <v>31540</v>
      </c>
      <c r="F20049" s="85" t="s">
        <v>32</v>
      </c>
      <c r="G20049" s="86" t="s">
        <v>23113</v>
      </c>
      <c r="H20049" s="85" t="s">
        <v>1</v>
      </c>
      <c r="I20049" s="85">
        <v>-1</v>
      </c>
      <c r="J20049" s="88">
        <v>2.0286157953312398</v>
      </c>
      <c r="K20049" s="146">
        <v>1.0873191900270376</v>
      </c>
      <c r="L20049" s="147">
        <v>5.8893064522433228E-9</v>
      </c>
      <c r="M20049" s="147">
        <v>1.1222955044305121E-3</v>
      </c>
      <c r="N20049" s="87">
        <v>0.14051372730862621</v>
      </c>
      <c r="O20049" s="88">
        <v>2.0197678458507902</v>
      </c>
      <c r="P20049" s="89">
        <v>14374.167453508264</v>
      </c>
    </row>
    <row r="20050" spans="1:16">
      <c r="A20050" s="75" t="s">
        <v>31543</v>
      </c>
      <c r="B20050" s="85">
        <v>20046</v>
      </c>
      <c r="C20050" s="85">
        <v>20264</v>
      </c>
      <c r="D20050" s="85">
        <v>20046</v>
      </c>
      <c r="E20050" s="86" t="s">
        <v>31540</v>
      </c>
      <c r="F20050" s="85" t="s">
        <v>38</v>
      </c>
      <c r="G20050" s="86" t="s">
        <v>23113</v>
      </c>
      <c r="H20050" s="85" t="s">
        <v>1</v>
      </c>
      <c r="I20050" s="85">
        <v>-1</v>
      </c>
      <c r="J20050" s="88">
        <v>2.0665120377664659</v>
      </c>
      <c r="K20050" s="146">
        <v>1.1538705008489869</v>
      </c>
      <c r="L20050" s="147">
        <v>6.1067435032466076E-9</v>
      </c>
      <c r="M20050" s="147">
        <v>2.3009184431201099E-3</v>
      </c>
      <c r="N20050" s="87">
        <v>0.30546092074507047</v>
      </c>
      <c r="O20050" s="88">
        <v>2.0380664897452729</v>
      </c>
      <c r="P20050" s="89">
        <v>6672.1022275912956</v>
      </c>
    </row>
    <row r="20051" spans="1:16">
      <c r="A20051" s="75" t="s">
        <v>31547</v>
      </c>
      <c r="B20051" s="85">
        <v>20047</v>
      </c>
      <c r="C20051" s="85">
        <v>20267</v>
      </c>
      <c r="D20051" s="85">
        <v>20047</v>
      </c>
      <c r="E20051" s="86" t="s">
        <v>31545</v>
      </c>
      <c r="F20051" s="85" t="s">
        <v>32</v>
      </c>
      <c r="G20051" s="86" t="s">
        <v>23113</v>
      </c>
      <c r="H20051" s="85" t="s">
        <v>1</v>
      </c>
      <c r="I20051" s="85">
        <v>-1</v>
      </c>
      <c r="J20051" s="88">
        <v>2.0610696660457992</v>
      </c>
      <c r="K20051" s="146">
        <v>1.1331788640780076</v>
      </c>
      <c r="L20051" s="147">
        <v>6.0384367622989418E-9</v>
      </c>
      <c r="M20051" s="147">
        <v>1.866072830404626E-3</v>
      </c>
      <c r="N20051" s="87">
        <v>0.23509086846197719</v>
      </c>
      <c r="O20051" s="88">
        <v>2.0326323277378808</v>
      </c>
      <c r="P20051" s="89">
        <v>8646.1560205884052</v>
      </c>
    </row>
    <row r="20052" spans="1:16">
      <c r="A20052" s="75" t="s">
        <v>31548</v>
      </c>
      <c r="B20052" s="85">
        <v>20048</v>
      </c>
      <c r="C20052" s="85">
        <v>20268</v>
      </c>
      <c r="D20052" s="85">
        <v>20048</v>
      </c>
      <c r="E20052" s="86" t="s">
        <v>31549</v>
      </c>
      <c r="F20052" s="85" t="s">
        <v>55</v>
      </c>
      <c r="G20052" s="86" t="s">
        <v>23113</v>
      </c>
      <c r="H20052" s="85" t="s">
        <v>1</v>
      </c>
      <c r="I20052" s="85">
        <v>-1</v>
      </c>
      <c r="J20052" s="88">
        <v>2.15045625</v>
      </c>
      <c r="K20052" s="146">
        <v>1.6850362239285348</v>
      </c>
      <c r="L20052" s="147">
        <v>8.2301961358757839E-9</v>
      </c>
      <c r="M20052" s="147">
        <v>6.8720400000000003E-12</v>
      </c>
      <c r="N20052" s="87">
        <v>0</v>
      </c>
      <c r="O20052" s="88">
        <v>1.9429000000000001</v>
      </c>
      <c r="P20052" s="89" t="e">
        <v>#DIV/0!</v>
      </c>
    </row>
    <row r="20053" spans="1:16">
      <c r="A20053" s="75" t="s">
        <v>31550</v>
      </c>
      <c r="B20053" s="85">
        <v>20049</v>
      </c>
      <c r="C20053" s="85">
        <v>20269</v>
      </c>
      <c r="D20053" s="85">
        <v>20049</v>
      </c>
      <c r="E20053" s="86" t="s">
        <v>31551</v>
      </c>
      <c r="F20053" s="85" t="s">
        <v>55</v>
      </c>
      <c r="G20053" s="86" t="s">
        <v>23113</v>
      </c>
      <c r="H20053" s="85" t="s">
        <v>1</v>
      </c>
      <c r="I20053" s="85">
        <v>-1</v>
      </c>
      <c r="J20053" s="88">
        <v>9.6136739999999998E-2</v>
      </c>
      <c r="K20053" s="146">
        <v>0.19021879854262508</v>
      </c>
      <c r="L20053" s="147">
        <v>4.502149821126198E-10</v>
      </c>
      <c r="M20053" s="147">
        <v>0</v>
      </c>
      <c r="N20053" s="87">
        <v>0</v>
      </c>
      <c r="O20053" s="88">
        <v>1.1913E-2</v>
      </c>
      <c r="P20053" s="89" t="e">
        <v>#DIV/0!</v>
      </c>
    </row>
    <row r="20054" spans="1:16">
      <c r="A20054" s="75" t="s">
        <v>31552</v>
      </c>
      <c r="B20054" s="85">
        <v>20050</v>
      </c>
      <c r="C20054" s="85">
        <v>20270</v>
      </c>
      <c r="D20054" s="85">
        <v>20050</v>
      </c>
      <c r="E20054" s="86" t="s">
        <v>31553</v>
      </c>
      <c r="F20054" s="85" t="s">
        <v>55</v>
      </c>
      <c r="G20054" s="86" t="s">
        <v>23113</v>
      </c>
      <c r="H20054" s="85" t="s">
        <v>1</v>
      </c>
      <c r="I20054" s="85">
        <v>-1</v>
      </c>
      <c r="J20054" s="88">
        <v>9.6133760000000013E-2</v>
      </c>
      <c r="K20054" s="146">
        <v>6.8432257813699282</v>
      </c>
      <c r="L20054" s="147">
        <v>9.225983574574285E-10</v>
      </c>
      <c r="M20054" s="147">
        <v>0</v>
      </c>
      <c r="N20054" s="87">
        <v>0</v>
      </c>
      <c r="O20054" s="88">
        <v>1.1913E-2</v>
      </c>
      <c r="P20054" s="89" t="e">
        <v>#DIV/0!</v>
      </c>
    </row>
    <row r="20055" spans="1:16">
      <c r="A20055" s="75" t="s">
        <v>31554</v>
      </c>
      <c r="B20055" s="85">
        <v>20051</v>
      </c>
      <c r="C20055" s="85">
        <v>20271</v>
      </c>
      <c r="D20055" s="85">
        <v>20051</v>
      </c>
      <c r="E20055" s="86" t="s">
        <v>31555</v>
      </c>
      <c r="F20055" s="85" t="s">
        <v>55</v>
      </c>
      <c r="G20055" s="86" t="s">
        <v>23113</v>
      </c>
      <c r="H20055" s="85" t="s">
        <v>1</v>
      </c>
      <c r="I20055" s="85">
        <v>-1</v>
      </c>
      <c r="J20055" s="88">
        <v>9.6136739999999998E-2</v>
      </c>
      <c r="K20055" s="146">
        <v>0.16599795648437141</v>
      </c>
      <c r="L20055" s="147">
        <v>3.9938034938921979E-10</v>
      </c>
      <c r="M20055" s="147">
        <v>0</v>
      </c>
      <c r="N20055" s="87">
        <v>0</v>
      </c>
      <c r="O20055" s="88">
        <v>1.1913E-2</v>
      </c>
      <c r="P20055" s="89" t="e">
        <v>#DIV/0!</v>
      </c>
    </row>
    <row r="20056" spans="1:16">
      <c r="A20056" s="75" t="s">
        <v>31556</v>
      </c>
      <c r="B20056" s="85">
        <v>20052</v>
      </c>
      <c r="C20056" s="85">
        <v>20272</v>
      </c>
      <c r="D20056" s="85">
        <v>20052</v>
      </c>
      <c r="E20056" s="86" t="s">
        <v>31557</v>
      </c>
      <c r="F20056" s="85" t="s">
        <v>55</v>
      </c>
      <c r="G20056" s="86" t="s">
        <v>23113</v>
      </c>
      <c r="H20056" s="85" t="s">
        <v>1</v>
      </c>
      <c r="I20056" s="85">
        <v>-1</v>
      </c>
      <c r="J20056" s="88">
        <v>9.6136739999999998E-2</v>
      </c>
      <c r="K20056" s="146">
        <v>0.15541263848817694</v>
      </c>
      <c r="L20056" s="147">
        <v>3.7718349681098968E-10</v>
      </c>
      <c r="M20056" s="147">
        <v>0</v>
      </c>
      <c r="N20056" s="87">
        <v>0</v>
      </c>
      <c r="O20056" s="88">
        <v>1.1913E-2</v>
      </c>
      <c r="P20056" s="89" t="e">
        <v>#DIV/0!</v>
      </c>
    </row>
    <row r="20057" spans="1:16">
      <c r="A20057" s="75" t="s">
        <v>31558</v>
      </c>
      <c r="B20057" s="85">
        <v>20053</v>
      </c>
      <c r="C20057" s="85">
        <v>20273</v>
      </c>
      <c r="D20057" s="85">
        <v>20053</v>
      </c>
      <c r="E20057" s="86" t="s">
        <v>31559</v>
      </c>
      <c r="F20057" s="85" t="s">
        <v>55</v>
      </c>
      <c r="G20057" s="86" t="s">
        <v>23113</v>
      </c>
      <c r="H20057" s="85" t="s">
        <v>1</v>
      </c>
      <c r="I20057" s="85">
        <v>-1</v>
      </c>
      <c r="J20057" s="88">
        <v>9.6136739999999998E-2</v>
      </c>
      <c r="K20057" s="146">
        <v>0.16010238538828409</v>
      </c>
      <c r="L20057" s="147">
        <v>3.870162847570198E-10</v>
      </c>
      <c r="M20057" s="147">
        <v>0</v>
      </c>
      <c r="N20057" s="87">
        <v>0</v>
      </c>
      <c r="O20057" s="88">
        <v>1.1913E-2</v>
      </c>
      <c r="P20057" s="89" t="e">
        <v>#DIV/0!</v>
      </c>
    </row>
    <row r="20058" spans="1:16">
      <c r="A20058" s="75" t="s">
        <v>31560</v>
      </c>
      <c r="B20058" s="85">
        <v>20054</v>
      </c>
      <c r="C20058" s="85">
        <v>20274</v>
      </c>
      <c r="D20058" s="85">
        <v>20054</v>
      </c>
      <c r="E20058" s="86" t="s">
        <v>31561</v>
      </c>
      <c r="F20058" s="85" t="s">
        <v>32</v>
      </c>
      <c r="G20058" s="86" t="s">
        <v>23113</v>
      </c>
      <c r="H20058" s="85" t="s">
        <v>1</v>
      </c>
      <c r="I20058" s="85">
        <v>-1</v>
      </c>
      <c r="J20058" s="88">
        <v>8.8049025933217603E-2</v>
      </c>
      <c r="K20058" s="146">
        <v>0.16616266948376157</v>
      </c>
      <c r="L20058" s="147">
        <v>4.0639763059995891E-10</v>
      </c>
      <c r="M20058" s="147">
        <v>2.2905711135546261E-3</v>
      </c>
      <c r="N20058" s="87">
        <v>0.25150889291629042</v>
      </c>
      <c r="O20058" s="88">
        <v>2.23199318368839E-2</v>
      </c>
      <c r="P20058" s="89">
        <v>88.744105936296393</v>
      </c>
    </row>
    <row r="20059" spans="1:16">
      <c r="A20059" s="75" t="s">
        <v>31562</v>
      </c>
      <c r="B20059" s="85">
        <v>20055</v>
      </c>
      <c r="C20059" s="85">
        <v>20275</v>
      </c>
      <c r="D20059" s="85">
        <v>20055</v>
      </c>
      <c r="E20059" s="86" t="s">
        <v>31561</v>
      </c>
      <c r="F20059" s="85" t="s">
        <v>38</v>
      </c>
      <c r="G20059" s="86" t="s">
        <v>23113</v>
      </c>
      <c r="H20059" s="85" t="s">
        <v>1</v>
      </c>
      <c r="I20059" s="85">
        <v>-1</v>
      </c>
      <c r="J20059" s="88">
        <v>9.0407837141557784E-2</v>
      </c>
      <c r="K20059" s="146">
        <v>0.17016561427939755</v>
      </c>
      <c r="L20059" s="147">
        <v>4.181045482972916E-10</v>
      </c>
      <c r="M20059" s="147">
        <v>2.471609690052902E-3</v>
      </c>
      <c r="N20059" s="87">
        <v>0.28122885344060328</v>
      </c>
      <c r="O20059" s="88">
        <v>2.500780463795706E-2</v>
      </c>
      <c r="P20059" s="89">
        <v>88.923324658928763</v>
      </c>
    </row>
    <row r="20060" spans="1:16">
      <c r="A20060" s="75" t="s">
        <v>31563</v>
      </c>
      <c r="B20060" s="85">
        <v>20056</v>
      </c>
      <c r="C20060" s="85">
        <v>20276</v>
      </c>
      <c r="D20060" s="85">
        <v>20056</v>
      </c>
      <c r="E20060" s="86" t="s">
        <v>31564</v>
      </c>
      <c r="F20060" s="85" t="s">
        <v>55</v>
      </c>
      <c r="G20060" s="86" t="s">
        <v>23113</v>
      </c>
      <c r="H20060" s="85" t="s">
        <v>1</v>
      </c>
      <c r="I20060" s="85">
        <v>-1</v>
      </c>
      <c r="J20060" s="88">
        <v>0.1328427905289439</v>
      </c>
      <c r="K20060" s="146">
        <v>0.24287203262118465</v>
      </c>
      <c r="L20060" s="147">
        <v>6.3462326245384367E-10</v>
      </c>
      <c r="M20060" s="147">
        <v>6.5140257827795496E-4</v>
      </c>
      <c r="N20060" s="87">
        <v>6.7518067726045947E-2</v>
      </c>
      <c r="O20060" s="88">
        <v>1.3065825347867E-2</v>
      </c>
      <c r="P20060" s="89">
        <v>193.51598450479193</v>
      </c>
    </row>
    <row r="20061" spans="1:16">
      <c r="A20061" s="75" t="s">
        <v>31565</v>
      </c>
      <c r="B20061" s="85">
        <v>20057</v>
      </c>
      <c r="C20061" s="85">
        <v>20277</v>
      </c>
      <c r="D20061" s="85">
        <v>20057</v>
      </c>
      <c r="E20061" s="86" t="s">
        <v>31566</v>
      </c>
      <c r="F20061" s="85" t="s">
        <v>55</v>
      </c>
      <c r="G20061" s="86" t="s">
        <v>23113</v>
      </c>
      <c r="H20061" s="85" t="s">
        <v>1</v>
      </c>
      <c r="I20061" s="85">
        <v>-1</v>
      </c>
      <c r="J20061" s="88">
        <v>0.13283643052894389</v>
      </c>
      <c r="K20061" s="146">
        <v>6.8756051552450295</v>
      </c>
      <c r="L20061" s="147">
        <v>1.127867267689176E-9</v>
      </c>
      <c r="M20061" s="147">
        <v>6.5140257827795496E-4</v>
      </c>
      <c r="N20061" s="87">
        <v>6.7518067726045947E-2</v>
      </c>
      <c r="O20061" s="88">
        <v>1.3065425347866999E-2</v>
      </c>
      <c r="P20061" s="89">
        <v>193.51006016463424</v>
      </c>
    </row>
    <row r="20062" spans="1:16">
      <c r="A20062" s="75" t="s">
        <v>31567</v>
      </c>
      <c r="B20062" s="85">
        <v>20058</v>
      </c>
      <c r="C20062" s="85">
        <v>20278</v>
      </c>
      <c r="D20062" s="85">
        <v>20058</v>
      </c>
      <c r="E20062" s="86" t="s">
        <v>31568</v>
      </c>
      <c r="F20062" s="85" t="s">
        <v>55</v>
      </c>
      <c r="G20062" s="86" t="s">
        <v>23113</v>
      </c>
      <c r="H20062" s="85" t="s">
        <v>1</v>
      </c>
      <c r="I20062" s="85">
        <v>-1</v>
      </c>
      <c r="J20062" s="88">
        <v>0.13284279052894379</v>
      </c>
      <c r="K20062" s="146">
        <v>0.20668181338116604</v>
      </c>
      <c r="L20062" s="147">
        <v>5.5858224085874376E-10</v>
      </c>
      <c r="M20062" s="147">
        <v>6.5140257827795496E-4</v>
      </c>
      <c r="N20062" s="87">
        <v>6.7518067726045947E-2</v>
      </c>
      <c r="O20062" s="88">
        <v>1.3065825347867E-2</v>
      </c>
      <c r="P20062" s="89">
        <v>193.51598450479193</v>
      </c>
    </row>
    <row r="20063" spans="1:16">
      <c r="A20063" s="75" t="s">
        <v>31569</v>
      </c>
      <c r="B20063" s="85">
        <v>20059</v>
      </c>
      <c r="C20063" s="85">
        <v>20279</v>
      </c>
      <c r="D20063" s="85">
        <v>20059</v>
      </c>
      <c r="E20063" s="86" t="s">
        <v>31570</v>
      </c>
      <c r="F20063" s="85" t="s">
        <v>55</v>
      </c>
      <c r="G20063" s="86" t="s">
        <v>23113</v>
      </c>
      <c r="H20063" s="85" t="s">
        <v>1</v>
      </c>
      <c r="I20063" s="85">
        <v>-1</v>
      </c>
      <c r="J20063" s="88">
        <v>0.13284279052894379</v>
      </c>
      <c r="K20063" s="146">
        <v>0.18660537782588829</v>
      </c>
      <c r="L20063" s="147">
        <v>5.1646219060894372E-10</v>
      </c>
      <c r="M20063" s="147">
        <v>6.5140257827795496E-4</v>
      </c>
      <c r="N20063" s="87">
        <v>6.7518067726045947E-2</v>
      </c>
      <c r="O20063" s="88">
        <v>1.3065825347867E-2</v>
      </c>
      <c r="P20063" s="89">
        <v>193.51598450479193</v>
      </c>
    </row>
    <row r="20064" spans="1:16">
      <c r="A20064" s="75" t="s">
        <v>31571</v>
      </c>
      <c r="B20064" s="85">
        <v>20060</v>
      </c>
      <c r="C20064" s="85">
        <v>20280</v>
      </c>
      <c r="D20064" s="85">
        <v>20060</v>
      </c>
      <c r="E20064" s="86" t="s">
        <v>31572</v>
      </c>
      <c r="F20064" s="85" t="s">
        <v>55</v>
      </c>
      <c r="G20064" s="86" t="s">
        <v>23113</v>
      </c>
      <c r="H20064" s="85" t="s">
        <v>1</v>
      </c>
      <c r="I20064" s="85">
        <v>-1</v>
      </c>
      <c r="J20064" s="88">
        <v>0.13284279052894379</v>
      </c>
      <c r="K20064" s="146">
        <v>0.1958307030571122</v>
      </c>
      <c r="L20064" s="147">
        <v>5.3581141616064372E-10</v>
      </c>
      <c r="M20064" s="147">
        <v>6.5140257827795496E-4</v>
      </c>
      <c r="N20064" s="87">
        <v>6.7518067726045947E-2</v>
      </c>
      <c r="O20064" s="88">
        <v>1.3065825347867E-2</v>
      </c>
      <c r="P20064" s="89">
        <v>193.51598450479193</v>
      </c>
    </row>
    <row r="20065" spans="1:16">
      <c r="A20065" s="75" t="s">
        <v>23156</v>
      </c>
      <c r="B20065" s="85">
        <v>20061</v>
      </c>
      <c r="C20065" s="85">
        <v>14131</v>
      </c>
      <c r="D20065" s="85">
        <v>20061</v>
      </c>
      <c r="E20065" s="86" t="s">
        <v>23157</v>
      </c>
      <c r="F20065" s="85" t="s">
        <v>32</v>
      </c>
      <c r="G20065" s="86" t="s">
        <v>23158</v>
      </c>
      <c r="H20065" s="85" t="s">
        <v>1</v>
      </c>
      <c r="I20065" s="85">
        <v>1</v>
      </c>
      <c r="J20065" s="88">
        <v>0.23801130361861081</v>
      </c>
      <c r="K20065" s="146">
        <v>0.35080971993081189</v>
      </c>
      <c r="L20065" s="147">
        <v>9.7956175829406743E-10</v>
      </c>
      <c r="M20065" s="147">
        <v>2.3117442197643501E-2</v>
      </c>
      <c r="N20065" s="87">
        <v>2.9800964554359588</v>
      </c>
      <c r="O20065" s="88">
        <v>0.21850510391939379</v>
      </c>
      <c r="P20065" s="89">
        <v>73.321487135364762</v>
      </c>
    </row>
    <row r="20066" spans="1:16">
      <c r="A20066" s="75" t="s">
        <v>23159</v>
      </c>
      <c r="B20066" s="85">
        <v>20062</v>
      </c>
      <c r="C20066" s="85">
        <v>14132</v>
      </c>
      <c r="D20066" s="85">
        <v>20062</v>
      </c>
      <c r="E20066" s="86" t="s">
        <v>23157</v>
      </c>
      <c r="F20066" s="85" t="s">
        <v>31</v>
      </c>
      <c r="G20066" s="86" t="s">
        <v>23158</v>
      </c>
      <c r="H20066" s="85" t="s">
        <v>1</v>
      </c>
      <c r="I20066" s="85">
        <v>1</v>
      </c>
      <c r="J20066" s="88">
        <v>0.31303492228380358</v>
      </c>
      <c r="K20066" s="146">
        <v>0.47576992971113413</v>
      </c>
      <c r="L20066" s="147">
        <v>1.4070620931879941E-9</v>
      </c>
      <c r="M20066" s="147">
        <v>3.5072031009910187E-2</v>
      </c>
      <c r="N20066" s="87">
        <v>4.2463660527536602</v>
      </c>
      <c r="O20066" s="88">
        <v>0.25127304787783389</v>
      </c>
      <c r="P20066" s="89">
        <v>59.173666319908932</v>
      </c>
    </row>
    <row r="20067" spans="1:16">
      <c r="A20067" s="75" t="s">
        <v>23160</v>
      </c>
      <c r="B20067" s="85">
        <v>20063</v>
      </c>
      <c r="C20067" s="85">
        <v>14133</v>
      </c>
      <c r="D20067" s="85">
        <v>20063</v>
      </c>
      <c r="E20067" s="86" t="s">
        <v>23157</v>
      </c>
      <c r="F20067" s="85" t="s">
        <v>38</v>
      </c>
      <c r="G20067" s="86" t="s">
        <v>23158</v>
      </c>
      <c r="H20067" s="85" t="s">
        <v>1</v>
      </c>
      <c r="I20067" s="85">
        <v>1</v>
      </c>
      <c r="J20067" s="88">
        <v>0.33533258537349109</v>
      </c>
      <c r="K20067" s="146">
        <v>0.57053787649225518</v>
      </c>
      <c r="L20067" s="147">
        <v>1.5566637530681451E-9</v>
      </c>
      <c r="M20067" s="147">
        <v>3.5464335025346877E-2</v>
      </c>
      <c r="N20067" s="87">
        <v>4.3021209322787053</v>
      </c>
      <c r="O20067" s="88">
        <v>0.22980858172246549</v>
      </c>
      <c r="P20067" s="89">
        <v>53.417508559142881</v>
      </c>
    </row>
    <row r="20068" spans="1:16">
      <c r="A20068" s="75" t="s">
        <v>23161</v>
      </c>
      <c r="B20068" s="85">
        <v>20064</v>
      </c>
      <c r="C20068" s="85">
        <v>14134</v>
      </c>
      <c r="D20068" s="85">
        <v>20064</v>
      </c>
      <c r="E20068" s="86" t="s">
        <v>23157</v>
      </c>
      <c r="F20068" s="85" t="s">
        <v>139</v>
      </c>
      <c r="G20068" s="86" t="s">
        <v>23158</v>
      </c>
      <c r="H20068" s="85" t="s">
        <v>1</v>
      </c>
      <c r="I20068" s="85">
        <v>1</v>
      </c>
      <c r="J20068" s="88">
        <v>0.32643876831305108</v>
      </c>
      <c r="K20068" s="146">
        <v>0.55926719186226781</v>
      </c>
      <c r="L20068" s="147">
        <v>1.514887115074093E-9</v>
      </c>
      <c r="M20068" s="147">
        <v>3.5188383566804947E-2</v>
      </c>
      <c r="N20068" s="87">
        <v>4.2541223579237437</v>
      </c>
      <c r="O20068" s="88">
        <v>0.22248504772607411</v>
      </c>
      <c r="P20068" s="89">
        <v>52.298695008542161</v>
      </c>
    </row>
    <row r="20069" spans="1:16">
      <c r="A20069" s="75" t="s">
        <v>31534</v>
      </c>
      <c r="B20069" s="85">
        <v>20065</v>
      </c>
      <c r="C20069" s="85">
        <v>20257</v>
      </c>
      <c r="D20069" s="85">
        <v>20065</v>
      </c>
      <c r="E20069" s="86" t="s">
        <v>31535</v>
      </c>
      <c r="F20069" s="85" t="s">
        <v>32</v>
      </c>
      <c r="G20069" s="86" t="s">
        <v>23158</v>
      </c>
      <c r="H20069" s="85" t="s">
        <v>1</v>
      </c>
      <c r="I20069" s="85">
        <v>1</v>
      </c>
      <c r="J20069" s="88">
        <v>0.23801130361861081</v>
      </c>
      <c r="K20069" s="146">
        <v>0.35080971993081189</v>
      </c>
      <c r="L20069" s="147">
        <v>9.7956175829406743E-10</v>
      </c>
      <c r="M20069" s="147">
        <v>2.3117442197643501E-2</v>
      </c>
      <c r="N20069" s="87">
        <v>2.9800964554359588</v>
      </c>
      <c r="O20069" s="88">
        <v>0.21850510391939379</v>
      </c>
      <c r="P20069" s="89">
        <v>73.321487135364762</v>
      </c>
    </row>
    <row r="20070" spans="1:16">
      <c r="A20070" s="75" t="s">
        <v>31536</v>
      </c>
      <c r="B20070" s="85">
        <v>20066</v>
      </c>
      <c r="C20070" s="85">
        <v>20258</v>
      </c>
      <c r="D20070" s="85">
        <v>20066</v>
      </c>
      <c r="E20070" s="86" t="s">
        <v>31535</v>
      </c>
      <c r="F20070" s="85" t="s">
        <v>31</v>
      </c>
      <c r="G20070" s="86" t="s">
        <v>23158</v>
      </c>
      <c r="H20070" s="85" t="s">
        <v>1</v>
      </c>
      <c r="I20070" s="85">
        <v>1</v>
      </c>
      <c r="J20070" s="88">
        <v>0.31303492228380358</v>
      </c>
      <c r="K20070" s="146">
        <v>0.47576992971113413</v>
      </c>
      <c r="L20070" s="147">
        <v>1.4070620931879941E-9</v>
      </c>
      <c r="M20070" s="147">
        <v>3.5072031009910187E-2</v>
      </c>
      <c r="N20070" s="87">
        <v>4.2463660527536602</v>
      </c>
      <c r="O20070" s="88">
        <v>0.25127304787783389</v>
      </c>
      <c r="P20070" s="89">
        <v>59.173666319908932</v>
      </c>
    </row>
    <row r="20071" spans="1:16">
      <c r="A20071" s="75" t="s">
        <v>31537</v>
      </c>
      <c r="B20071" s="85">
        <v>20067</v>
      </c>
      <c r="C20071" s="85">
        <v>20259</v>
      </c>
      <c r="D20071" s="85">
        <v>20067</v>
      </c>
      <c r="E20071" s="86" t="s">
        <v>31535</v>
      </c>
      <c r="F20071" s="85" t="s">
        <v>38</v>
      </c>
      <c r="G20071" s="86" t="s">
        <v>23158</v>
      </c>
      <c r="H20071" s="85" t="s">
        <v>1</v>
      </c>
      <c r="I20071" s="85">
        <v>1</v>
      </c>
      <c r="J20071" s="88">
        <v>0.33533258537349109</v>
      </c>
      <c r="K20071" s="146">
        <v>0.57053787649225518</v>
      </c>
      <c r="L20071" s="147">
        <v>1.5566637530681451E-9</v>
      </c>
      <c r="M20071" s="147">
        <v>3.5464335025346877E-2</v>
      </c>
      <c r="N20071" s="87">
        <v>4.3021209322787053</v>
      </c>
      <c r="O20071" s="88">
        <v>0.22980858172246549</v>
      </c>
      <c r="P20071" s="89">
        <v>53.417508559142881</v>
      </c>
    </row>
    <row r="20072" spans="1:16">
      <c r="A20072" s="75" t="s">
        <v>31538</v>
      </c>
      <c r="B20072" s="85">
        <v>20068</v>
      </c>
      <c r="C20072" s="85">
        <v>20260</v>
      </c>
      <c r="D20072" s="85">
        <v>20068</v>
      </c>
      <c r="E20072" s="86" t="s">
        <v>31535</v>
      </c>
      <c r="F20072" s="85" t="s">
        <v>139</v>
      </c>
      <c r="G20072" s="86" t="s">
        <v>23158</v>
      </c>
      <c r="H20072" s="85" t="s">
        <v>1</v>
      </c>
      <c r="I20072" s="85">
        <v>1</v>
      </c>
      <c r="J20072" s="88">
        <v>0.32643876831305108</v>
      </c>
      <c r="K20072" s="146">
        <v>0.55926719186226781</v>
      </c>
      <c r="L20072" s="147">
        <v>1.514887115074093E-9</v>
      </c>
      <c r="M20072" s="147">
        <v>3.5188383566804947E-2</v>
      </c>
      <c r="N20072" s="87">
        <v>4.2541223579237437</v>
      </c>
      <c r="O20072" s="88">
        <v>0.22248504772607411</v>
      </c>
      <c r="P20072" s="89">
        <v>52.298695008542161</v>
      </c>
    </row>
    <row r="20073" spans="1:16">
      <c r="A20073" s="75" t="s">
        <v>32425</v>
      </c>
      <c r="B20073" s="85">
        <v>20069</v>
      </c>
      <c r="C20073" s="85">
        <v>20853</v>
      </c>
      <c r="D20073" s="85">
        <v>20069</v>
      </c>
      <c r="E20073" s="86" t="s">
        <v>32426</v>
      </c>
      <c r="F20073" s="85" t="s">
        <v>55</v>
      </c>
      <c r="G20073" s="86" t="s">
        <v>23158</v>
      </c>
      <c r="H20073" s="85" t="s">
        <v>1</v>
      </c>
      <c r="I20073" s="85">
        <v>1</v>
      </c>
      <c r="J20073" s="88">
        <v>0</v>
      </c>
      <c r="K20073" s="146">
        <v>0</v>
      </c>
      <c r="L20073" s="147">
        <v>0</v>
      </c>
      <c r="M20073" s="147">
        <v>0</v>
      </c>
      <c r="N20073" s="87">
        <v>0</v>
      </c>
      <c r="O20073" s="88">
        <v>0</v>
      </c>
      <c r="P20073" s="89" t="e">
        <v>#DIV/0!</v>
      </c>
    </row>
    <row r="20074" spans="1:16">
      <c r="A20074" s="75" t="s">
        <v>23162</v>
      </c>
      <c r="B20074" s="85">
        <v>20070</v>
      </c>
      <c r="C20074" s="85">
        <v>14135</v>
      </c>
      <c r="D20074" s="85">
        <v>20070</v>
      </c>
      <c r="E20074" s="86" t="s">
        <v>23163</v>
      </c>
      <c r="F20074" s="85" t="s">
        <v>32</v>
      </c>
      <c r="G20074" s="86" t="s">
        <v>23164</v>
      </c>
      <c r="H20074" s="85" t="s">
        <v>1</v>
      </c>
      <c r="I20074" s="85">
        <v>1</v>
      </c>
      <c r="J20074" s="88">
        <v>0.14376676288652609</v>
      </c>
      <c r="K20074" s="146">
        <v>0.15412441763661552</v>
      </c>
      <c r="L20074" s="147">
        <v>5.5104472944920687E-10</v>
      </c>
      <c r="M20074" s="147">
        <v>1.7426717467889589E-2</v>
      </c>
      <c r="N20074" s="87">
        <v>2.194495818294496</v>
      </c>
      <c r="O20074" s="88">
        <v>0.13113106227936189</v>
      </c>
      <c r="P20074" s="89">
        <v>59.754528209251035</v>
      </c>
    </row>
    <row r="20075" spans="1:16">
      <c r="A20075" s="75" t="s">
        <v>23165</v>
      </c>
      <c r="B20075" s="85">
        <v>20071</v>
      </c>
      <c r="C20075" s="85">
        <v>14136</v>
      </c>
      <c r="D20075" s="85">
        <v>20071</v>
      </c>
      <c r="E20075" s="86" t="s">
        <v>23163</v>
      </c>
      <c r="F20075" s="85" t="s">
        <v>31</v>
      </c>
      <c r="G20075" s="86" t="s">
        <v>23164</v>
      </c>
      <c r="H20075" s="85" t="s">
        <v>1</v>
      </c>
      <c r="I20075" s="85">
        <v>1</v>
      </c>
      <c r="J20075" s="88">
        <v>0.19442589312317141</v>
      </c>
      <c r="K20075" s="146">
        <v>0.22257165006878252</v>
      </c>
      <c r="L20075" s="147">
        <v>8.6355582016155463E-10</v>
      </c>
      <c r="M20075" s="147">
        <v>2.81426121074068E-2</v>
      </c>
      <c r="N20075" s="87">
        <v>3.3581458126707289</v>
      </c>
      <c r="O20075" s="88">
        <v>0.17328676302631901</v>
      </c>
      <c r="P20075" s="89">
        <v>51.601917454711206</v>
      </c>
    </row>
    <row r="20076" spans="1:16">
      <c r="A20076" s="75" t="s">
        <v>23166</v>
      </c>
      <c r="B20076" s="85">
        <v>20072</v>
      </c>
      <c r="C20076" s="85">
        <v>14137</v>
      </c>
      <c r="D20076" s="85">
        <v>20072</v>
      </c>
      <c r="E20076" s="86" t="s">
        <v>23163</v>
      </c>
      <c r="F20076" s="85" t="s">
        <v>38</v>
      </c>
      <c r="G20076" s="86" t="s">
        <v>23164</v>
      </c>
      <c r="H20076" s="85" t="s">
        <v>1</v>
      </c>
      <c r="I20076" s="85">
        <v>1</v>
      </c>
      <c r="J20076" s="88">
        <v>0.1843730910697392</v>
      </c>
      <c r="K20076" s="146">
        <v>0.23440699874270704</v>
      </c>
      <c r="L20076" s="147">
        <v>8.5311393778539631E-10</v>
      </c>
      <c r="M20076" s="147">
        <v>2.848448601012064E-2</v>
      </c>
      <c r="N20076" s="87">
        <v>3.4063816974750858</v>
      </c>
      <c r="O20076" s="88">
        <v>0.161797834030183</v>
      </c>
      <c r="P20076" s="89">
        <v>47.498445095014603</v>
      </c>
    </row>
    <row r="20077" spans="1:16">
      <c r="A20077" s="75" t="s">
        <v>23167</v>
      </c>
      <c r="B20077" s="85">
        <v>20073</v>
      </c>
      <c r="C20077" s="85">
        <v>14138</v>
      </c>
      <c r="D20077" s="85">
        <v>20073</v>
      </c>
      <c r="E20077" s="86" t="s">
        <v>23163</v>
      </c>
      <c r="F20077" s="85" t="s">
        <v>139</v>
      </c>
      <c r="G20077" s="86" t="s">
        <v>23164</v>
      </c>
      <c r="H20077" s="85" t="s">
        <v>1</v>
      </c>
      <c r="I20077" s="85">
        <v>1</v>
      </c>
      <c r="J20077" s="88">
        <v>0.1827051234131073</v>
      </c>
      <c r="K20077" s="146">
        <v>0.23256353616500242</v>
      </c>
      <c r="L20077" s="147">
        <v>8.4494902707998211E-10</v>
      </c>
      <c r="M20077" s="147">
        <v>2.8291890528063749E-2</v>
      </c>
      <c r="N20077" s="87">
        <v>3.3832494066109331</v>
      </c>
      <c r="O20077" s="88">
        <v>0.1605595518714274</v>
      </c>
      <c r="P20077" s="89">
        <v>47.457202403609678</v>
      </c>
    </row>
    <row r="20078" spans="1:16">
      <c r="A20078" s="75" t="s">
        <v>32427</v>
      </c>
      <c r="B20078" s="85">
        <v>20074</v>
      </c>
      <c r="C20078" s="85">
        <v>20854</v>
      </c>
      <c r="D20078" s="85">
        <v>20074</v>
      </c>
      <c r="E20078" s="86" t="s">
        <v>32428</v>
      </c>
      <c r="F20078" s="85" t="s">
        <v>55</v>
      </c>
      <c r="G20078" s="86" t="s">
        <v>23164</v>
      </c>
      <c r="H20078" s="85" t="s">
        <v>1</v>
      </c>
      <c r="I20078" s="85">
        <v>1</v>
      </c>
      <c r="J20078" s="88">
        <v>0</v>
      </c>
      <c r="K20078" s="146">
        <v>0</v>
      </c>
      <c r="L20078" s="147">
        <v>0</v>
      </c>
      <c r="M20078" s="147">
        <v>0</v>
      </c>
      <c r="N20078" s="87">
        <v>0</v>
      </c>
      <c r="O20078" s="88">
        <v>0</v>
      </c>
      <c r="P20078" s="89" t="e">
        <v>#DIV/0!</v>
      </c>
    </row>
    <row r="20079" spans="1:16">
      <c r="A20079" s="75" t="s">
        <v>23168</v>
      </c>
      <c r="B20079" s="85">
        <v>20075</v>
      </c>
      <c r="C20079" s="85">
        <v>14139</v>
      </c>
      <c r="D20079" s="85">
        <v>20075</v>
      </c>
      <c r="E20079" s="86" t="s">
        <v>23169</v>
      </c>
      <c r="F20079" s="85" t="s">
        <v>32</v>
      </c>
      <c r="G20079" s="86" t="s">
        <v>23170</v>
      </c>
      <c r="H20079" s="85" t="s">
        <v>1</v>
      </c>
      <c r="I20079" s="85">
        <v>1</v>
      </c>
      <c r="J20079" s="88">
        <v>0.42668638999106628</v>
      </c>
      <c r="K20079" s="146">
        <v>0.40545717069318493</v>
      </c>
      <c r="L20079" s="147">
        <v>1.483573920225994E-9</v>
      </c>
      <c r="M20079" s="147">
        <v>2.1660584117759049E-2</v>
      </c>
      <c r="N20079" s="87">
        <v>2.812877498055443</v>
      </c>
      <c r="O20079" s="88">
        <v>0.40739176875597582</v>
      </c>
      <c r="P20079" s="89">
        <v>144.83096723465843</v>
      </c>
    </row>
    <row r="20080" spans="1:16">
      <c r="A20080" s="75" t="s">
        <v>23171</v>
      </c>
      <c r="B20080" s="85">
        <v>20076</v>
      </c>
      <c r="C20080" s="85">
        <v>14140</v>
      </c>
      <c r="D20080" s="85">
        <v>20076</v>
      </c>
      <c r="E20080" s="86" t="s">
        <v>23169</v>
      </c>
      <c r="F20080" s="85" t="s">
        <v>31</v>
      </c>
      <c r="G20080" s="86" t="s">
        <v>23170</v>
      </c>
      <c r="H20080" s="85" t="s">
        <v>1</v>
      </c>
      <c r="I20080" s="85">
        <v>1</v>
      </c>
      <c r="J20080" s="88">
        <v>0.38140280435883511</v>
      </c>
      <c r="K20080" s="146">
        <v>0.45572927906062372</v>
      </c>
      <c r="L20080" s="147">
        <v>1.5333450936264121E-9</v>
      </c>
      <c r="M20080" s="147">
        <v>3.3066152986753021E-2</v>
      </c>
      <c r="N20080" s="87">
        <v>4.0383125169660543</v>
      </c>
      <c r="O20080" s="88">
        <v>0.34954539894801739</v>
      </c>
      <c r="P20080" s="89">
        <v>86.557292799772583</v>
      </c>
    </row>
    <row r="20081" spans="1:16">
      <c r="A20081" s="75" t="s">
        <v>23172</v>
      </c>
      <c r="B20081" s="85">
        <v>20077</v>
      </c>
      <c r="C20081" s="85">
        <v>14141</v>
      </c>
      <c r="D20081" s="85">
        <v>20077</v>
      </c>
      <c r="E20081" s="86" t="s">
        <v>23169</v>
      </c>
      <c r="F20081" s="85" t="s">
        <v>38</v>
      </c>
      <c r="G20081" s="86" t="s">
        <v>23170</v>
      </c>
      <c r="H20081" s="85" t="s">
        <v>1</v>
      </c>
      <c r="I20081" s="85">
        <v>1</v>
      </c>
      <c r="J20081" s="88">
        <v>0.2986563840049552</v>
      </c>
      <c r="K20081" s="146">
        <v>0.51475050852081428</v>
      </c>
      <c r="L20081" s="147">
        <v>1.3659974654672841E-9</v>
      </c>
      <c r="M20081" s="147">
        <v>3.3303894891453571E-2</v>
      </c>
      <c r="N20081" s="87">
        <v>4.0722996916404988</v>
      </c>
      <c r="O20081" s="88">
        <v>0.24285122851896471</v>
      </c>
      <c r="P20081" s="89">
        <v>59.634910715800906</v>
      </c>
    </row>
    <row r="20082" spans="1:16">
      <c r="A20082" s="75" t="s">
        <v>23173</v>
      </c>
      <c r="B20082" s="85">
        <v>20078</v>
      </c>
      <c r="C20082" s="85">
        <v>14142</v>
      </c>
      <c r="D20082" s="85">
        <v>20078</v>
      </c>
      <c r="E20082" s="86" t="s">
        <v>23169</v>
      </c>
      <c r="F20082" s="85" t="s">
        <v>139</v>
      </c>
      <c r="G20082" s="86" t="s">
        <v>23170</v>
      </c>
      <c r="H20082" s="85" t="s">
        <v>1</v>
      </c>
      <c r="I20082" s="85">
        <v>1</v>
      </c>
      <c r="J20082" s="88">
        <v>0.31445305370737447</v>
      </c>
      <c r="K20082" s="146">
        <v>0.531996765437041</v>
      </c>
      <c r="L20082" s="147">
        <v>1.4589551762109779E-9</v>
      </c>
      <c r="M20082" s="147">
        <v>3.3679822762466373E-2</v>
      </c>
      <c r="N20082" s="87">
        <v>4.0945421613145134</v>
      </c>
      <c r="O20082" s="88">
        <v>0.21167939424600221</v>
      </c>
      <c r="P20082" s="89">
        <v>51.697939819978451</v>
      </c>
    </row>
    <row r="20083" spans="1:16">
      <c r="A20083" s="75" t="s">
        <v>31573</v>
      </c>
      <c r="B20083" s="85">
        <v>20079</v>
      </c>
      <c r="C20083" s="85">
        <v>20281</v>
      </c>
      <c r="D20083" s="85">
        <v>20079</v>
      </c>
      <c r="E20083" s="86" t="s">
        <v>31574</v>
      </c>
      <c r="F20083" s="85" t="s">
        <v>32</v>
      </c>
      <c r="G20083" s="86" t="s">
        <v>23170</v>
      </c>
      <c r="H20083" s="85" t="s">
        <v>1</v>
      </c>
      <c r="I20083" s="85">
        <v>1</v>
      </c>
      <c r="J20083" s="88">
        <v>0.42668638999106628</v>
      </c>
      <c r="K20083" s="146">
        <v>0.40545717069318493</v>
      </c>
      <c r="L20083" s="147">
        <v>1.483573920225994E-9</v>
      </c>
      <c r="M20083" s="147">
        <v>2.1660584117759049E-2</v>
      </c>
      <c r="N20083" s="87">
        <v>2.812877498055443</v>
      </c>
      <c r="O20083" s="88">
        <v>0.40739176875597582</v>
      </c>
      <c r="P20083" s="89">
        <v>144.83096723465843</v>
      </c>
    </row>
    <row r="20084" spans="1:16">
      <c r="A20084" s="75" t="s">
        <v>31575</v>
      </c>
      <c r="B20084" s="85">
        <v>20080</v>
      </c>
      <c r="C20084" s="85">
        <v>20282</v>
      </c>
      <c r="D20084" s="85">
        <v>20080</v>
      </c>
      <c r="E20084" s="86" t="s">
        <v>31574</v>
      </c>
      <c r="F20084" s="85" t="s">
        <v>31</v>
      </c>
      <c r="G20084" s="86" t="s">
        <v>23170</v>
      </c>
      <c r="H20084" s="85" t="s">
        <v>1</v>
      </c>
      <c r="I20084" s="85">
        <v>1</v>
      </c>
      <c r="J20084" s="88">
        <v>0.38140280435883511</v>
      </c>
      <c r="K20084" s="146">
        <v>0.45572927906062372</v>
      </c>
      <c r="L20084" s="147">
        <v>1.5333450936264121E-9</v>
      </c>
      <c r="M20084" s="147">
        <v>3.3066152986753021E-2</v>
      </c>
      <c r="N20084" s="87">
        <v>4.0383125169660543</v>
      </c>
      <c r="O20084" s="88">
        <v>0.34954539894801739</v>
      </c>
      <c r="P20084" s="89">
        <v>86.557292799772583</v>
      </c>
    </row>
    <row r="20085" spans="1:16">
      <c r="A20085" s="75" t="s">
        <v>31576</v>
      </c>
      <c r="B20085" s="85">
        <v>20081</v>
      </c>
      <c r="C20085" s="85">
        <v>20283</v>
      </c>
      <c r="D20085" s="85">
        <v>20081</v>
      </c>
      <c r="E20085" s="86" t="s">
        <v>31574</v>
      </c>
      <c r="F20085" s="85" t="s">
        <v>38</v>
      </c>
      <c r="G20085" s="86" t="s">
        <v>23170</v>
      </c>
      <c r="H20085" s="85" t="s">
        <v>1</v>
      </c>
      <c r="I20085" s="85">
        <v>1</v>
      </c>
      <c r="J20085" s="88">
        <v>0.2986563840049552</v>
      </c>
      <c r="K20085" s="146">
        <v>0.51475050852081428</v>
      </c>
      <c r="L20085" s="147">
        <v>1.3659974654672841E-9</v>
      </c>
      <c r="M20085" s="147">
        <v>3.3303894891453571E-2</v>
      </c>
      <c r="N20085" s="87">
        <v>4.0722996916404988</v>
      </c>
      <c r="O20085" s="88">
        <v>0.24285122851896471</v>
      </c>
      <c r="P20085" s="89">
        <v>59.634910715800906</v>
      </c>
    </row>
    <row r="20086" spans="1:16">
      <c r="A20086" s="75" t="s">
        <v>31577</v>
      </c>
      <c r="B20086" s="85">
        <v>20082</v>
      </c>
      <c r="C20086" s="85">
        <v>20284</v>
      </c>
      <c r="D20086" s="85">
        <v>20082</v>
      </c>
      <c r="E20086" s="86" t="s">
        <v>31574</v>
      </c>
      <c r="F20086" s="85" t="s">
        <v>139</v>
      </c>
      <c r="G20086" s="86" t="s">
        <v>23170</v>
      </c>
      <c r="H20086" s="85" t="s">
        <v>1</v>
      </c>
      <c r="I20086" s="85">
        <v>1</v>
      </c>
      <c r="J20086" s="88">
        <v>0.31445305370737447</v>
      </c>
      <c r="K20086" s="146">
        <v>0.531996765437041</v>
      </c>
      <c r="L20086" s="147">
        <v>1.4589551762109779E-9</v>
      </c>
      <c r="M20086" s="147">
        <v>3.3679822762466373E-2</v>
      </c>
      <c r="N20086" s="87">
        <v>4.0945421613145134</v>
      </c>
      <c r="O20086" s="88">
        <v>0.21167939424600221</v>
      </c>
      <c r="P20086" s="89">
        <v>51.697939819978451</v>
      </c>
    </row>
    <row r="20087" spans="1:16">
      <c r="A20087" s="75" t="s">
        <v>32429</v>
      </c>
      <c r="B20087" s="85">
        <v>20083</v>
      </c>
      <c r="C20087" s="85">
        <v>20855</v>
      </c>
      <c r="D20087" s="85">
        <v>20083</v>
      </c>
      <c r="E20087" s="86" t="s">
        <v>32430</v>
      </c>
      <c r="F20087" s="85" t="s">
        <v>55</v>
      </c>
      <c r="G20087" s="86" t="s">
        <v>23170</v>
      </c>
      <c r="H20087" s="85" t="s">
        <v>1</v>
      </c>
      <c r="I20087" s="85">
        <v>1</v>
      </c>
      <c r="J20087" s="88">
        <v>0</v>
      </c>
      <c r="K20087" s="146">
        <v>0</v>
      </c>
      <c r="L20087" s="147">
        <v>0</v>
      </c>
      <c r="M20087" s="147">
        <v>0</v>
      </c>
      <c r="N20087" s="87">
        <v>0</v>
      </c>
      <c r="O20087" s="88">
        <v>0</v>
      </c>
      <c r="P20087" s="89" t="e">
        <v>#DIV/0!</v>
      </c>
    </row>
    <row r="20088" spans="1:16">
      <c r="A20088" s="75" t="s">
        <v>23174</v>
      </c>
      <c r="B20088" s="85">
        <v>20084</v>
      </c>
      <c r="C20088" s="85">
        <v>14143</v>
      </c>
      <c r="D20088" s="85">
        <v>20084</v>
      </c>
      <c r="E20088" s="86" t="s">
        <v>23175</v>
      </c>
      <c r="F20088" s="85" t="s">
        <v>32</v>
      </c>
      <c r="G20088" s="86" t="s">
        <v>23176</v>
      </c>
      <c r="H20088" s="85" t="s">
        <v>1</v>
      </c>
      <c r="I20088" s="85">
        <v>1</v>
      </c>
      <c r="J20088" s="88">
        <v>0.13422274786955929</v>
      </c>
      <c r="K20088" s="146">
        <v>0.1445604392091058</v>
      </c>
      <c r="L20088" s="147">
        <v>5.1052959306254329E-10</v>
      </c>
      <c r="M20088" s="147">
        <v>1.6097258982694991E-2</v>
      </c>
      <c r="N20088" s="87">
        <v>2.0505010329611189</v>
      </c>
      <c r="O20088" s="88">
        <v>0.12258269062314291</v>
      </c>
      <c r="P20088" s="89">
        <v>59.781823394705548</v>
      </c>
    </row>
    <row r="20089" spans="1:16">
      <c r="A20089" s="75" t="s">
        <v>23177</v>
      </c>
      <c r="B20089" s="85">
        <v>20085</v>
      </c>
      <c r="C20089" s="85">
        <v>14144</v>
      </c>
      <c r="D20089" s="85">
        <v>20085</v>
      </c>
      <c r="E20089" s="86" t="s">
        <v>23175</v>
      </c>
      <c r="F20089" s="85" t="s">
        <v>31</v>
      </c>
      <c r="G20089" s="86" t="s">
        <v>23176</v>
      </c>
      <c r="H20089" s="85" t="s">
        <v>1</v>
      </c>
      <c r="I20089" s="85">
        <v>1</v>
      </c>
      <c r="J20089" s="88">
        <v>0.1788335469101261</v>
      </c>
      <c r="K20089" s="146">
        <v>0.20621936657926856</v>
      </c>
      <c r="L20089" s="147">
        <v>7.8749653079416057E-10</v>
      </c>
      <c r="M20089" s="147">
        <v>2.5862922021920878E-2</v>
      </c>
      <c r="N20089" s="87">
        <v>3.11289749900646</v>
      </c>
      <c r="O20089" s="88">
        <v>0.159334780195554</v>
      </c>
      <c r="P20089" s="89">
        <v>51.185360342384776</v>
      </c>
    </row>
    <row r="20090" spans="1:16">
      <c r="A20090" s="75" t="s">
        <v>23178</v>
      </c>
      <c r="B20090" s="85">
        <v>20086</v>
      </c>
      <c r="C20090" s="85">
        <v>14145</v>
      </c>
      <c r="D20090" s="85">
        <v>20086</v>
      </c>
      <c r="E20090" s="86" t="s">
        <v>23175</v>
      </c>
      <c r="F20090" s="85" t="s">
        <v>38</v>
      </c>
      <c r="G20090" s="86" t="s">
        <v>23176</v>
      </c>
      <c r="H20090" s="85" t="s">
        <v>1</v>
      </c>
      <c r="I20090" s="85">
        <v>1</v>
      </c>
      <c r="J20090" s="88">
        <v>0.1693514460700625</v>
      </c>
      <c r="K20090" s="146">
        <v>0.21838060435384951</v>
      </c>
      <c r="L20090" s="147">
        <v>7.8028865911370423E-10</v>
      </c>
      <c r="M20090" s="147">
        <v>2.6325725066148942E-2</v>
      </c>
      <c r="N20090" s="87">
        <v>3.1725812984073691</v>
      </c>
      <c r="O20090" s="88">
        <v>0.14818170749030291</v>
      </c>
      <c r="P20090" s="89">
        <v>46.706985117982605</v>
      </c>
    </row>
    <row r="20091" spans="1:16">
      <c r="A20091" s="75" t="s">
        <v>23179</v>
      </c>
      <c r="B20091" s="85">
        <v>20087</v>
      </c>
      <c r="C20091" s="85">
        <v>14146</v>
      </c>
      <c r="D20091" s="85">
        <v>20087</v>
      </c>
      <c r="E20091" s="86" t="s">
        <v>23175</v>
      </c>
      <c r="F20091" s="85" t="s">
        <v>139</v>
      </c>
      <c r="G20091" s="86" t="s">
        <v>23176</v>
      </c>
      <c r="H20091" s="85" t="s">
        <v>1</v>
      </c>
      <c r="I20091" s="85">
        <v>1</v>
      </c>
      <c r="J20091" s="88">
        <v>0.1768671632732367</v>
      </c>
      <c r="K20091" s="146">
        <v>0.22631596577125498</v>
      </c>
      <c r="L20091" s="147">
        <v>8.1630671098308242E-10</v>
      </c>
      <c r="M20091" s="147">
        <v>2.7448134575164561E-2</v>
      </c>
      <c r="N20091" s="87">
        <v>3.2918482089651961</v>
      </c>
      <c r="O20091" s="88">
        <v>0.15527041092296401</v>
      </c>
      <c r="P20091" s="89">
        <v>47.168156326313053</v>
      </c>
    </row>
    <row r="20092" spans="1:16">
      <c r="A20092" s="75" t="s">
        <v>32431</v>
      </c>
      <c r="B20092" s="85">
        <v>20088</v>
      </c>
      <c r="C20092" s="85">
        <v>20856</v>
      </c>
      <c r="D20092" s="85">
        <v>20088</v>
      </c>
      <c r="E20092" s="86" t="s">
        <v>32432</v>
      </c>
      <c r="F20092" s="85" t="s">
        <v>55</v>
      </c>
      <c r="G20092" s="86" t="s">
        <v>23176</v>
      </c>
      <c r="H20092" s="85" t="s">
        <v>1</v>
      </c>
      <c r="I20092" s="85">
        <v>1</v>
      </c>
      <c r="J20092" s="88">
        <v>0</v>
      </c>
      <c r="K20092" s="146">
        <v>0</v>
      </c>
      <c r="L20092" s="147">
        <v>0</v>
      </c>
      <c r="M20092" s="147">
        <v>0</v>
      </c>
      <c r="N20092" s="87">
        <v>0</v>
      </c>
      <c r="O20092" s="88">
        <v>0</v>
      </c>
      <c r="P20092" s="89" t="e">
        <v>#DIV/0!</v>
      </c>
    </row>
    <row r="20093" spans="1:16">
      <c r="A20093" s="75" t="s">
        <v>23180</v>
      </c>
      <c r="B20093" s="85">
        <v>20089</v>
      </c>
      <c r="C20093" s="85">
        <v>14147</v>
      </c>
      <c r="D20093" s="85">
        <v>20089</v>
      </c>
      <c r="E20093" s="86" t="s">
        <v>23181</v>
      </c>
      <c r="F20093" s="85" t="s">
        <v>32</v>
      </c>
      <c r="G20093" s="86" t="s">
        <v>23182</v>
      </c>
      <c r="H20093" s="85" t="s">
        <v>1</v>
      </c>
      <c r="I20093" s="85">
        <v>-1</v>
      </c>
      <c r="J20093" s="88">
        <v>2.9964132907472081</v>
      </c>
      <c r="K20093" s="146">
        <v>1.7370974958406387</v>
      </c>
      <c r="L20093" s="147">
        <v>8.7409006861161805E-9</v>
      </c>
      <c r="M20093" s="147">
        <v>2.5143095892905822E-3</v>
      </c>
      <c r="N20093" s="87">
        <v>0.30592594772558729</v>
      </c>
      <c r="O20093" s="88">
        <v>2.9872838332075689</v>
      </c>
      <c r="P20093" s="89">
        <v>9764.728541062279</v>
      </c>
    </row>
    <row r="20094" spans="1:16">
      <c r="A20094" s="75" t="s">
        <v>23183</v>
      </c>
      <c r="B20094" s="85">
        <v>20090</v>
      </c>
      <c r="C20094" s="85">
        <v>14148</v>
      </c>
      <c r="D20094" s="85">
        <v>20090</v>
      </c>
      <c r="E20094" s="86" t="s">
        <v>23181</v>
      </c>
      <c r="F20094" s="85" t="s">
        <v>31</v>
      </c>
      <c r="G20094" s="86" t="s">
        <v>23182</v>
      </c>
      <c r="H20094" s="85" t="s">
        <v>1</v>
      </c>
      <c r="I20094" s="85">
        <v>-1</v>
      </c>
      <c r="J20094" s="88">
        <v>1.7436637199397</v>
      </c>
      <c r="K20094" s="146">
        <v>1.1896460011670662</v>
      </c>
      <c r="L20094" s="147">
        <v>5.2640784713235153E-9</v>
      </c>
      <c r="M20094" s="147">
        <v>3.6103399443592411E-3</v>
      </c>
      <c r="N20094" s="87">
        <v>0.42242406878973388</v>
      </c>
      <c r="O20094" s="88">
        <v>1.6809644359596421</v>
      </c>
      <c r="P20094" s="89">
        <v>3979.3292100416757</v>
      </c>
    </row>
    <row r="20095" spans="1:16">
      <c r="A20095" s="75" t="s">
        <v>23184</v>
      </c>
      <c r="B20095" s="85">
        <v>20091</v>
      </c>
      <c r="C20095" s="85">
        <v>14149</v>
      </c>
      <c r="D20095" s="85">
        <v>20091</v>
      </c>
      <c r="E20095" s="86" t="s">
        <v>23181</v>
      </c>
      <c r="F20095" s="85" t="s">
        <v>38</v>
      </c>
      <c r="G20095" s="86" t="s">
        <v>23182</v>
      </c>
      <c r="H20095" s="85" t="s">
        <v>1</v>
      </c>
      <c r="I20095" s="85">
        <v>-1</v>
      </c>
      <c r="J20095" s="88">
        <v>0.70977418874724685</v>
      </c>
      <c r="K20095" s="146">
        <v>1.0978881295798473</v>
      </c>
      <c r="L20095" s="147">
        <v>2.3719428229014639E-9</v>
      </c>
      <c r="M20095" s="147">
        <v>1.1665853709712729E-3</v>
      </c>
      <c r="N20095" s="87">
        <v>0.13112031604565841</v>
      </c>
      <c r="O20095" s="88">
        <v>0.55978178273697143</v>
      </c>
      <c r="P20095" s="89">
        <v>4269.2223418836602</v>
      </c>
    </row>
    <row r="20096" spans="1:16">
      <c r="A20096" s="75" t="s">
        <v>31612</v>
      </c>
      <c r="B20096" s="85">
        <v>20092</v>
      </c>
      <c r="C20096" s="85">
        <v>20305</v>
      </c>
      <c r="D20096" s="85">
        <v>20092</v>
      </c>
      <c r="E20096" s="86" t="s">
        <v>31613</v>
      </c>
      <c r="F20096" s="85" t="s">
        <v>32</v>
      </c>
      <c r="G20096" s="86" t="s">
        <v>23182</v>
      </c>
      <c r="H20096" s="85" t="s">
        <v>1</v>
      </c>
      <c r="I20096" s="85">
        <v>-1</v>
      </c>
      <c r="J20096" s="88">
        <v>2.9964132907472081</v>
      </c>
      <c r="K20096" s="146">
        <v>1.7370974958406387</v>
      </c>
      <c r="L20096" s="147">
        <v>8.7409006861161805E-9</v>
      </c>
      <c r="M20096" s="147">
        <v>2.5143095892905809E-3</v>
      </c>
      <c r="N20096" s="87">
        <v>0.30592594772558718</v>
      </c>
      <c r="O20096" s="88">
        <v>2.9872838332075689</v>
      </c>
      <c r="P20096" s="89">
        <v>9764.7285410622826</v>
      </c>
    </row>
    <row r="20097" spans="1:16">
      <c r="A20097" s="75" t="s">
        <v>31614</v>
      </c>
      <c r="B20097" s="85">
        <v>20093</v>
      </c>
      <c r="C20097" s="85">
        <v>20306</v>
      </c>
      <c r="D20097" s="85">
        <v>20093</v>
      </c>
      <c r="E20097" s="86" t="s">
        <v>31613</v>
      </c>
      <c r="F20097" s="85" t="s">
        <v>31</v>
      </c>
      <c r="G20097" s="86" t="s">
        <v>23182</v>
      </c>
      <c r="H20097" s="85" t="s">
        <v>1</v>
      </c>
      <c r="I20097" s="85">
        <v>-1</v>
      </c>
      <c r="J20097" s="88">
        <v>1.7436637199397009</v>
      </c>
      <c r="K20097" s="146">
        <v>1.1896460011670662</v>
      </c>
      <c r="L20097" s="147">
        <v>5.2640784713235162E-9</v>
      </c>
      <c r="M20097" s="147">
        <v>3.610339944359242E-3</v>
      </c>
      <c r="N20097" s="87">
        <v>0.42242406878973399</v>
      </c>
      <c r="O20097" s="88">
        <v>1.680964435959643</v>
      </c>
      <c r="P20097" s="89">
        <v>3979.3292100416766</v>
      </c>
    </row>
    <row r="20098" spans="1:16">
      <c r="A20098" s="75" t="s">
        <v>31615</v>
      </c>
      <c r="B20098" s="85">
        <v>20094</v>
      </c>
      <c r="C20098" s="85">
        <v>20307</v>
      </c>
      <c r="D20098" s="85">
        <v>20094</v>
      </c>
      <c r="E20098" s="86" t="s">
        <v>31613</v>
      </c>
      <c r="F20098" s="85" t="s">
        <v>38</v>
      </c>
      <c r="G20098" s="86" t="s">
        <v>23182</v>
      </c>
      <c r="H20098" s="85" t="s">
        <v>1</v>
      </c>
      <c r="I20098" s="85">
        <v>-1</v>
      </c>
      <c r="J20098" s="88">
        <v>0.70977418874724674</v>
      </c>
      <c r="K20098" s="146">
        <v>1.0978881295798473</v>
      </c>
      <c r="L20098" s="147">
        <v>2.3719428229014631E-9</v>
      </c>
      <c r="M20098" s="147">
        <v>1.1665853709712729E-3</v>
      </c>
      <c r="N20098" s="87">
        <v>0.1311203160456583</v>
      </c>
      <c r="O20098" s="88">
        <v>0.55978178273697143</v>
      </c>
      <c r="P20098" s="89">
        <v>4269.2223418836638</v>
      </c>
    </row>
    <row r="20099" spans="1:16">
      <c r="A20099" s="75" t="s">
        <v>23185</v>
      </c>
      <c r="B20099" s="85">
        <v>20095</v>
      </c>
      <c r="C20099" s="85">
        <v>14150</v>
      </c>
      <c r="D20099" s="85">
        <v>20095</v>
      </c>
      <c r="E20099" s="86" t="s">
        <v>23186</v>
      </c>
      <c r="F20099" s="85" t="s">
        <v>6130</v>
      </c>
      <c r="G20099" s="86" t="s">
        <v>23187</v>
      </c>
      <c r="H20099" s="85" t="s">
        <v>1</v>
      </c>
      <c r="I20099" s="85">
        <v>-1</v>
      </c>
      <c r="J20099" s="88">
        <v>0.41028733192805228</v>
      </c>
      <c r="K20099" s="146">
        <v>0.57062138738965063</v>
      </c>
      <c r="L20099" s="147">
        <v>1.447378107486406E-9</v>
      </c>
      <c r="M20099" s="147">
        <v>2.0188727215533779E-3</v>
      </c>
      <c r="N20099" s="87">
        <v>0.21695985189233749</v>
      </c>
      <c r="O20099" s="88">
        <v>0.26749581832707348</v>
      </c>
      <c r="P20099" s="89">
        <v>1232.9277329144452</v>
      </c>
    </row>
    <row r="20100" spans="1:16">
      <c r="A20100" s="75" t="s">
        <v>23188</v>
      </c>
      <c r="B20100" s="85">
        <v>20096</v>
      </c>
      <c r="C20100" s="85">
        <v>14151</v>
      </c>
      <c r="D20100" s="85">
        <v>20096</v>
      </c>
      <c r="E20100" s="86" t="s">
        <v>23186</v>
      </c>
      <c r="F20100" s="85" t="s">
        <v>931</v>
      </c>
      <c r="G20100" s="86" t="s">
        <v>23187</v>
      </c>
      <c r="H20100" s="85" t="s">
        <v>1</v>
      </c>
      <c r="I20100" s="85">
        <v>-1</v>
      </c>
      <c r="J20100" s="88">
        <v>2.4031827344131269</v>
      </c>
      <c r="K20100" s="146">
        <v>1.4053208581479051</v>
      </c>
      <c r="L20100" s="147">
        <v>7.0762878388947809E-9</v>
      </c>
      <c r="M20100" s="147">
        <v>3.3263549584223819E-3</v>
      </c>
      <c r="N20100" s="87">
        <v>0.40415509349671369</v>
      </c>
      <c r="O20100" s="88">
        <v>2.3904953271952318</v>
      </c>
      <c r="P20100" s="89">
        <v>5914.7969818043866</v>
      </c>
    </row>
    <row r="20101" spans="1:16">
      <c r="A20101" s="75" t="s">
        <v>23189</v>
      </c>
      <c r="B20101" s="85">
        <v>20097</v>
      </c>
      <c r="C20101" s="85">
        <v>14152</v>
      </c>
      <c r="D20101" s="85">
        <v>20097</v>
      </c>
      <c r="E20101" s="86" t="s">
        <v>23186</v>
      </c>
      <c r="F20101" s="85" t="s">
        <v>4586</v>
      </c>
      <c r="G20101" s="86" t="s">
        <v>23187</v>
      </c>
      <c r="H20101" s="85" t="s">
        <v>1</v>
      </c>
      <c r="I20101" s="85">
        <v>-1</v>
      </c>
      <c r="J20101" s="88">
        <v>0.38012680603839588</v>
      </c>
      <c r="K20101" s="146">
        <v>0.57412474863977059</v>
      </c>
      <c r="L20101" s="147">
        <v>1.3951532997300181E-9</v>
      </c>
      <c r="M20101" s="147">
        <v>1.8477746346482781E-3</v>
      </c>
      <c r="N20101" s="87">
        <v>0.1969853805410475</v>
      </c>
      <c r="O20101" s="88">
        <v>0.23674925159161281</v>
      </c>
      <c r="P20101" s="89">
        <v>1201.8620414436257</v>
      </c>
    </row>
    <row r="20102" spans="1:16">
      <c r="A20102" s="75" t="s">
        <v>23190</v>
      </c>
      <c r="B20102" s="85">
        <v>20098</v>
      </c>
      <c r="C20102" s="85">
        <v>14153</v>
      </c>
      <c r="D20102" s="85">
        <v>20098</v>
      </c>
      <c r="E20102" s="86" t="s">
        <v>23186</v>
      </c>
      <c r="F20102" s="85" t="s">
        <v>2872</v>
      </c>
      <c r="G20102" s="86" t="s">
        <v>23187</v>
      </c>
      <c r="H20102" s="85" t="s">
        <v>1</v>
      </c>
      <c r="I20102" s="85">
        <v>-1</v>
      </c>
      <c r="J20102" s="88">
        <v>2.5331311796168192</v>
      </c>
      <c r="K20102" s="146">
        <v>1.4703840210550825</v>
      </c>
      <c r="L20102" s="147">
        <v>7.4688888268271711E-9</v>
      </c>
      <c r="M20102" s="147">
        <v>5.0081542481451961E-3</v>
      </c>
      <c r="N20102" s="87">
        <v>0.58676760961823649</v>
      </c>
      <c r="O20102" s="88">
        <v>2.5232842978185852</v>
      </c>
      <c r="P20102" s="89">
        <v>4300.3128605893698</v>
      </c>
    </row>
    <row r="20103" spans="1:16">
      <c r="A20103" s="75" t="s">
        <v>23191</v>
      </c>
      <c r="B20103" s="85">
        <v>20099</v>
      </c>
      <c r="C20103" s="85">
        <v>14154</v>
      </c>
      <c r="D20103" s="85">
        <v>20099</v>
      </c>
      <c r="E20103" s="86" t="s">
        <v>23186</v>
      </c>
      <c r="F20103" s="85" t="s">
        <v>4407</v>
      </c>
      <c r="G20103" s="86" t="s">
        <v>23187</v>
      </c>
      <c r="H20103" s="85" t="s">
        <v>1</v>
      </c>
      <c r="I20103" s="85">
        <v>-1</v>
      </c>
      <c r="J20103" s="88">
        <v>0.3665398788046636</v>
      </c>
      <c r="K20103" s="146">
        <v>0.59980655409794281</v>
      </c>
      <c r="L20103" s="147">
        <v>1.4159285757301319E-9</v>
      </c>
      <c r="M20103" s="147">
        <v>1.346819528024269E-3</v>
      </c>
      <c r="N20103" s="87">
        <v>0.14516402378142459</v>
      </c>
      <c r="O20103" s="88">
        <v>0.22333262768006731</v>
      </c>
      <c r="P20103" s="89">
        <v>1538.4846869245112</v>
      </c>
    </row>
    <row r="20104" spans="1:16">
      <c r="A20104" s="75" t="s">
        <v>23192</v>
      </c>
      <c r="B20104" s="85">
        <v>20100</v>
      </c>
      <c r="C20104" s="85">
        <v>14155</v>
      </c>
      <c r="D20104" s="85">
        <v>20100</v>
      </c>
      <c r="E20104" s="86" t="s">
        <v>23186</v>
      </c>
      <c r="F20104" s="85" t="s">
        <v>232</v>
      </c>
      <c r="G20104" s="86" t="s">
        <v>23187</v>
      </c>
      <c r="H20104" s="85" t="s">
        <v>1</v>
      </c>
      <c r="I20104" s="85">
        <v>-1</v>
      </c>
      <c r="J20104" s="88">
        <v>0.25700349683004903</v>
      </c>
      <c r="K20104" s="146">
        <v>0.49747410337117104</v>
      </c>
      <c r="L20104" s="147">
        <v>9.983183516796283E-10</v>
      </c>
      <c r="M20104" s="147">
        <v>1.858279055991963E-3</v>
      </c>
      <c r="N20104" s="87">
        <v>0.20107779965955561</v>
      </c>
      <c r="O20104" s="88">
        <v>0.1089717309243092</v>
      </c>
      <c r="P20104" s="89">
        <v>541.9381508491191</v>
      </c>
    </row>
    <row r="20105" spans="1:16">
      <c r="A20105" s="75" t="s">
        <v>23193</v>
      </c>
      <c r="B20105" s="85">
        <v>20101</v>
      </c>
      <c r="C20105" s="85">
        <v>14156</v>
      </c>
      <c r="D20105" s="85">
        <v>20101</v>
      </c>
      <c r="E20105" s="86" t="s">
        <v>23186</v>
      </c>
      <c r="F20105" s="85" t="s">
        <v>32</v>
      </c>
      <c r="G20105" s="86" t="s">
        <v>23187</v>
      </c>
      <c r="H20105" s="85" t="s">
        <v>1</v>
      </c>
      <c r="I20105" s="85">
        <v>-1</v>
      </c>
      <c r="J20105" s="88">
        <v>2.5314237881102222</v>
      </c>
      <c r="K20105" s="146">
        <v>1.469120636953676</v>
      </c>
      <c r="L20105" s="147">
        <v>7.3865105754863476E-9</v>
      </c>
      <c r="M20105" s="147">
        <v>2.280949272793458E-3</v>
      </c>
      <c r="N20105" s="87">
        <v>0.27500496698668792</v>
      </c>
      <c r="O20105" s="88">
        <v>2.5235647976183042</v>
      </c>
      <c r="P20105" s="89">
        <v>9176.4335214369476</v>
      </c>
    </row>
    <row r="20106" spans="1:16">
      <c r="A20106" s="75" t="s">
        <v>23194</v>
      </c>
      <c r="B20106" s="85">
        <v>20102</v>
      </c>
      <c r="C20106" s="85">
        <v>14157</v>
      </c>
      <c r="D20106" s="85">
        <v>20102</v>
      </c>
      <c r="E20106" s="86" t="s">
        <v>23186</v>
      </c>
      <c r="F20106" s="85" t="s">
        <v>235</v>
      </c>
      <c r="G20106" s="86" t="s">
        <v>23187</v>
      </c>
      <c r="H20106" s="85" t="s">
        <v>1</v>
      </c>
      <c r="I20106" s="85">
        <v>-1</v>
      </c>
      <c r="J20106" s="88">
        <v>0.28996208934395928</v>
      </c>
      <c r="K20106" s="146">
        <v>0.51580452881914207</v>
      </c>
      <c r="L20106" s="147">
        <v>1.098686357228028E-9</v>
      </c>
      <c r="M20106" s="147">
        <v>2.1534212596738649E-3</v>
      </c>
      <c r="N20106" s="87">
        <v>0.23116255218054721</v>
      </c>
      <c r="O20106" s="88">
        <v>0.14490977682515571</v>
      </c>
      <c r="P20106" s="89">
        <v>626.87392684596841</v>
      </c>
    </row>
    <row r="20107" spans="1:16">
      <c r="A20107" s="75" t="s">
        <v>23195</v>
      </c>
      <c r="B20107" s="85">
        <v>20103</v>
      </c>
      <c r="C20107" s="85">
        <v>14158</v>
      </c>
      <c r="D20107" s="85">
        <v>20103</v>
      </c>
      <c r="E20107" s="86" t="s">
        <v>23186</v>
      </c>
      <c r="F20107" s="85" t="s">
        <v>5038</v>
      </c>
      <c r="G20107" s="86" t="s">
        <v>23187</v>
      </c>
      <c r="H20107" s="85" t="s">
        <v>1</v>
      </c>
      <c r="I20107" s="85">
        <v>-1</v>
      </c>
      <c r="J20107" s="88">
        <v>0.20249607174813319</v>
      </c>
      <c r="K20107" s="146">
        <v>0.46714499346939653</v>
      </c>
      <c r="L20107" s="147">
        <v>8.2206090843392663E-10</v>
      </c>
      <c r="M20107" s="147">
        <v>1.10185313647996E-3</v>
      </c>
      <c r="N20107" s="87">
        <v>0.1164041003147043</v>
      </c>
      <c r="O20107" s="88">
        <v>5.1353292855687252E-2</v>
      </c>
      <c r="P20107" s="89">
        <v>441.16395141452114</v>
      </c>
    </row>
    <row r="20108" spans="1:16">
      <c r="A20108" s="75" t="s">
        <v>23196</v>
      </c>
      <c r="B20108" s="85">
        <v>20104</v>
      </c>
      <c r="C20108" s="85">
        <v>14159</v>
      </c>
      <c r="D20108" s="85">
        <v>20104</v>
      </c>
      <c r="E20108" s="86" t="s">
        <v>23186</v>
      </c>
      <c r="F20108" s="85" t="s">
        <v>4366</v>
      </c>
      <c r="G20108" s="86" t="s">
        <v>23187</v>
      </c>
      <c r="H20108" s="85" t="s">
        <v>1</v>
      </c>
      <c r="I20108" s="85">
        <v>-1</v>
      </c>
      <c r="J20108" s="88">
        <v>0.79460385714139714</v>
      </c>
      <c r="K20108" s="146">
        <v>0.77010206010273974</v>
      </c>
      <c r="L20108" s="147">
        <v>2.6077749533889721E-9</v>
      </c>
      <c r="M20108" s="147">
        <v>2.0777180776963269E-3</v>
      </c>
      <c r="N20108" s="87">
        <v>0.2336107521376638</v>
      </c>
      <c r="O20108" s="88">
        <v>0.67859104534222581</v>
      </c>
      <c r="P20108" s="89">
        <v>2904.7937183231224</v>
      </c>
    </row>
    <row r="20109" spans="1:16">
      <c r="A20109" s="75" t="s">
        <v>23197</v>
      </c>
      <c r="B20109" s="85">
        <v>20105</v>
      </c>
      <c r="C20109" s="85">
        <v>14160</v>
      </c>
      <c r="D20109" s="85">
        <v>20105</v>
      </c>
      <c r="E20109" s="86" t="s">
        <v>23186</v>
      </c>
      <c r="F20109" s="85" t="s">
        <v>429</v>
      </c>
      <c r="G20109" s="86" t="s">
        <v>23187</v>
      </c>
      <c r="H20109" s="85" t="s">
        <v>1</v>
      </c>
      <c r="I20109" s="85">
        <v>-1</v>
      </c>
      <c r="J20109" s="88">
        <v>2.5502404796383411</v>
      </c>
      <c r="K20109" s="146">
        <v>1.4715172295302337</v>
      </c>
      <c r="L20109" s="147">
        <v>7.4970539302105036E-9</v>
      </c>
      <c r="M20109" s="147">
        <v>3.5222553157841781E-3</v>
      </c>
      <c r="N20109" s="87">
        <v>0.42754119851252093</v>
      </c>
      <c r="O20109" s="88">
        <v>2.542323134901368</v>
      </c>
      <c r="P20109" s="89">
        <v>5946.3816440298297</v>
      </c>
    </row>
    <row r="20110" spans="1:16">
      <c r="A20110" s="75" t="s">
        <v>23198</v>
      </c>
      <c r="B20110" s="85">
        <v>20106</v>
      </c>
      <c r="C20110" s="85">
        <v>14161</v>
      </c>
      <c r="D20110" s="85">
        <v>20106</v>
      </c>
      <c r="E20110" s="86" t="s">
        <v>23186</v>
      </c>
      <c r="F20110" s="85" t="s">
        <v>1055</v>
      </c>
      <c r="G20110" s="86" t="s">
        <v>23187</v>
      </c>
      <c r="H20110" s="85" t="s">
        <v>1</v>
      </c>
      <c r="I20110" s="85">
        <v>-1</v>
      </c>
      <c r="J20110" s="88">
        <v>2.5144671928516789</v>
      </c>
      <c r="K20110" s="146">
        <v>1.4530644361569565</v>
      </c>
      <c r="L20110" s="147">
        <v>7.3874570695527071E-9</v>
      </c>
      <c r="M20110" s="147">
        <v>2.9534406279263879E-3</v>
      </c>
      <c r="N20110" s="87">
        <v>0.36593216605324769</v>
      </c>
      <c r="O20110" s="88">
        <v>2.5059705064334401</v>
      </c>
      <c r="P20110" s="89">
        <v>6848.1831850463514</v>
      </c>
    </row>
    <row r="20111" spans="1:16">
      <c r="A20111" s="75" t="s">
        <v>23199</v>
      </c>
      <c r="B20111" s="85">
        <v>20107</v>
      </c>
      <c r="C20111" s="85">
        <v>14162</v>
      </c>
      <c r="D20111" s="85">
        <v>20107</v>
      </c>
      <c r="E20111" s="86" t="s">
        <v>23186</v>
      </c>
      <c r="F20111" s="85" t="s">
        <v>4489</v>
      </c>
      <c r="G20111" s="86" t="s">
        <v>23187</v>
      </c>
      <c r="H20111" s="85" t="s">
        <v>1</v>
      </c>
      <c r="I20111" s="85">
        <v>-1</v>
      </c>
      <c r="J20111" s="88">
        <v>1.685562073461714</v>
      </c>
      <c r="K20111" s="146">
        <v>1.1006067147474519</v>
      </c>
      <c r="L20111" s="147">
        <v>5.0483542495613242E-9</v>
      </c>
      <c r="M20111" s="147">
        <v>3.0561744289109519E-3</v>
      </c>
      <c r="N20111" s="87">
        <v>0.35995042638743602</v>
      </c>
      <c r="O20111" s="88">
        <v>1.639649012474873</v>
      </c>
      <c r="P20111" s="89">
        <v>4555.2078627350238</v>
      </c>
    </row>
    <row r="20112" spans="1:16">
      <c r="A20112" s="75" t="s">
        <v>23200</v>
      </c>
      <c r="B20112" s="85">
        <v>20108</v>
      </c>
      <c r="C20112" s="85">
        <v>14163</v>
      </c>
      <c r="D20112" s="85">
        <v>20108</v>
      </c>
      <c r="E20112" s="86" t="s">
        <v>23186</v>
      </c>
      <c r="F20112" s="85" t="s">
        <v>965</v>
      </c>
      <c r="G20112" s="86" t="s">
        <v>23187</v>
      </c>
      <c r="H20112" s="85" t="s">
        <v>1</v>
      </c>
      <c r="I20112" s="85">
        <v>-1</v>
      </c>
      <c r="J20112" s="88">
        <v>0.643010898625475</v>
      </c>
      <c r="K20112" s="146">
        <v>0.64559860335514407</v>
      </c>
      <c r="L20112" s="147">
        <v>2.1031306481282149E-9</v>
      </c>
      <c r="M20112" s="147">
        <v>4.137044265092025E-3</v>
      </c>
      <c r="N20112" s="87">
        <v>0.45895068694810809</v>
      </c>
      <c r="O20112" s="88">
        <v>0.5515645154540495</v>
      </c>
      <c r="P20112" s="89">
        <v>1201.7947268404741</v>
      </c>
    </row>
    <row r="20113" spans="1:16">
      <c r="A20113" s="75" t="s">
        <v>23201</v>
      </c>
      <c r="B20113" s="85">
        <v>20109</v>
      </c>
      <c r="C20113" s="85">
        <v>14164</v>
      </c>
      <c r="D20113" s="85">
        <v>20109</v>
      </c>
      <c r="E20113" s="86" t="s">
        <v>23186</v>
      </c>
      <c r="F20113" s="85" t="s">
        <v>4492</v>
      </c>
      <c r="G20113" s="86" t="s">
        <v>23187</v>
      </c>
      <c r="H20113" s="85" t="s">
        <v>1</v>
      </c>
      <c r="I20113" s="85">
        <v>-1</v>
      </c>
      <c r="J20113" s="88">
        <v>2.4353975074522261</v>
      </c>
      <c r="K20113" s="146">
        <v>1.4235889431842683</v>
      </c>
      <c r="L20113" s="147">
        <v>7.1808600568862769E-9</v>
      </c>
      <c r="M20113" s="147">
        <v>4.2775323906486034E-3</v>
      </c>
      <c r="N20113" s="87">
        <v>0.50682803304623314</v>
      </c>
      <c r="O20113" s="88">
        <v>2.4231834450338159</v>
      </c>
      <c r="P20113" s="89">
        <v>4781.0761975211653</v>
      </c>
    </row>
    <row r="20114" spans="1:16">
      <c r="A20114" s="75" t="s">
        <v>23202</v>
      </c>
      <c r="B20114" s="85">
        <v>20110</v>
      </c>
      <c r="C20114" s="85">
        <v>14165</v>
      </c>
      <c r="D20114" s="85">
        <v>20110</v>
      </c>
      <c r="E20114" s="86" t="s">
        <v>23186</v>
      </c>
      <c r="F20114" s="85" t="s">
        <v>1084</v>
      </c>
      <c r="G20114" s="86" t="s">
        <v>23187</v>
      </c>
      <c r="H20114" s="85" t="s">
        <v>1</v>
      </c>
      <c r="I20114" s="85">
        <v>-1</v>
      </c>
      <c r="J20114" s="88">
        <v>1.6356336176027471</v>
      </c>
      <c r="K20114" s="146">
        <v>1.0648384437865028</v>
      </c>
      <c r="L20114" s="147">
        <v>4.9000425458085786E-9</v>
      </c>
      <c r="M20114" s="147">
        <v>3.8059197139294178E-3</v>
      </c>
      <c r="N20114" s="87">
        <v>0.44377940467290472</v>
      </c>
      <c r="O20114" s="88">
        <v>1.5988181411407949</v>
      </c>
      <c r="P20114" s="89">
        <v>3602.7317273076956</v>
      </c>
    </row>
    <row r="20115" spans="1:16">
      <c r="A20115" s="75" t="s">
        <v>23203</v>
      </c>
      <c r="B20115" s="85">
        <v>20111</v>
      </c>
      <c r="C20115" s="85">
        <v>14166</v>
      </c>
      <c r="D20115" s="85">
        <v>20111</v>
      </c>
      <c r="E20115" s="86" t="s">
        <v>23186</v>
      </c>
      <c r="F20115" s="85" t="s">
        <v>4370</v>
      </c>
      <c r="G20115" s="86" t="s">
        <v>23187</v>
      </c>
      <c r="H20115" s="85" t="s">
        <v>1</v>
      </c>
      <c r="I20115" s="85">
        <v>-1</v>
      </c>
      <c r="J20115" s="88">
        <v>1.714398925816695</v>
      </c>
      <c r="K20115" s="146">
        <v>1.0995546454652454</v>
      </c>
      <c r="L20115" s="147">
        <v>5.1227660958988266E-9</v>
      </c>
      <c r="M20115" s="147">
        <v>3.7202053573295742E-3</v>
      </c>
      <c r="N20115" s="87">
        <v>0.43580920256449568</v>
      </c>
      <c r="O20115" s="88">
        <v>1.6801555110295761</v>
      </c>
      <c r="P20115" s="89">
        <v>3855.2547792538385</v>
      </c>
    </row>
    <row r="20116" spans="1:16">
      <c r="A20116" s="75" t="s">
        <v>23204</v>
      </c>
      <c r="B20116" s="85">
        <v>20112</v>
      </c>
      <c r="C20116" s="85">
        <v>14167</v>
      </c>
      <c r="D20116" s="85">
        <v>20112</v>
      </c>
      <c r="E20116" s="86" t="s">
        <v>23186</v>
      </c>
      <c r="F20116" s="85" t="s">
        <v>4627</v>
      </c>
      <c r="G20116" s="86" t="s">
        <v>23187</v>
      </c>
      <c r="H20116" s="85" t="s">
        <v>1</v>
      </c>
      <c r="I20116" s="85">
        <v>-1</v>
      </c>
      <c r="J20116" s="88">
        <v>0.16633714841637029</v>
      </c>
      <c r="K20116" s="146">
        <v>0.4090863567902856</v>
      </c>
      <c r="L20116" s="147">
        <v>7.1265759578219423E-10</v>
      </c>
      <c r="M20116" s="147">
        <v>2.5677943790843902E-3</v>
      </c>
      <c r="N20116" s="87">
        <v>0.28735292813510521</v>
      </c>
      <c r="O20116" s="88">
        <v>8.1536853175780702E-2</v>
      </c>
      <c r="P20116" s="89">
        <v>283.75160018360549</v>
      </c>
    </row>
    <row r="20117" spans="1:16">
      <c r="A20117" s="75" t="s">
        <v>23205</v>
      </c>
      <c r="B20117" s="85">
        <v>20113</v>
      </c>
      <c r="C20117" s="85">
        <v>14168</v>
      </c>
      <c r="D20117" s="85">
        <v>20113</v>
      </c>
      <c r="E20117" s="86" t="s">
        <v>23186</v>
      </c>
      <c r="F20117" s="85" t="s">
        <v>4496</v>
      </c>
      <c r="G20117" s="86" t="s">
        <v>23187</v>
      </c>
      <c r="H20117" s="85" t="s">
        <v>1</v>
      </c>
      <c r="I20117" s="85">
        <v>-1</v>
      </c>
      <c r="J20117" s="88">
        <v>0.21736531767956291</v>
      </c>
      <c r="K20117" s="146">
        <v>0.47009154901838562</v>
      </c>
      <c r="L20117" s="147">
        <v>8.8781377961316769E-10</v>
      </c>
      <c r="M20117" s="147">
        <v>3.158754629137468E-3</v>
      </c>
      <c r="N20117" s="87">
        <v>0.34085381811316501</v>
      </c>
      <c r="O20117" s="88">
        <v>8.3559084629048194E-2</v>
      </c>
      <c r="P20117" s="89">
        <v>245.14639469670311</v>
      </c>
    </row>
    <row r="20118" spans="1:16">
      <c r="A20118" s="75" t="s">
        <v>23206</v>
      </c>
      <c r="B20118" s="85">
        <v>20114</v>
      </c>
      <c r="C20118" s="85">
        <v>14169</v>
      </c>
      <c r="D20118" s="85">
        <v>20114</v>
      </c>
      <c r="E20118" s="86" t="s">
        <v>23186</v>
      </c>
      <c r="F20118" s="85" t="s">
        <v>4372</v>
      </c>
      <c r="G20118" s="86" t="s">
        <v>23187</v>
      </c>
      <c r="H20118" s="85" t="s">
        <v>1</v>
      </c>
      <c r="I20118" s="85">
        <v>-1</v>
      </c>
      <c r="J20118" s="88">
        <v>0.71386105281774215</v>
      </c>
      <c r="K20118" s="146">
        <v>0.70952046663804957</v>
      </c>
      <c r="L20118" s="147">
        <v>2.3473057096834958E-9</v>
      </c>
      <c r="M20118" s="147">
        <v>2.4764463049138409E-3</v>
      </c>
      <c r="N20118" s="87">
        <v>0.27834595038592153</v>
      </c>
      <c r="O20118" s="88">
        <v>0.61223827482427717</v>
      </c>
      <c r="P20118" s="89">
        <v>2199.5587648227684</v>
      </c>
    </row>
    <row r="20119" spans="1:16">
      <c r="A20119" s="75" t="s">
        <v>23207</v>
      </c>
      <c r="B20119" s="85">
        <v>20115</v>
      </c>
      <c r="C20119" s="85">
        <v>14170</v>
      </c>
      <c r="D20119" s="85">
        <v>20115</v>
      </c>
      <c r="E20119" s="86" t="s">
        <v>23186</v>
      </c>
      <c r="F20119" s="85" t="s">
        <v>4498</v>
      </c>
      <c r="G20119" s="86" t="s">
        <v>23187</v>
      </c>
      <c r="H20119" s="85" t="s">
        <v>1</v>
      </c>
      <c r="I20119" s="85">
        <v>-1</v>
      </c>
      <c r="J20119" s="88">
        <v>1.2367383527917459</v>
      </c>
      <c r="K20119" s="146">
        <v>0.89891806852138634</v>
      </c>
      <c r="L20119" s="147">
        <v>3.7641599724651662E-9</v>
      </c>
      <c r="M20119" s="147">
        <v>2.9970156573583908E-3</v>
      </c>
      <c r="N20119" s="87">
        <v>0.34612733571671223</v>
      </c>
      <c r="O20119" s="88">
        <v>1.1760446426882181</v>
      </c>
      <c r="P20119" s="89">
        <v>3397.7225180814708</v>
      </c>
    </row>
    <row r="20120" spans="1:16">
      <c r="A20120" s="75" t="s">
        <v>23208</v>
      </c>
      <c r="B20120" s="85">
        <v>20116</v>
      </c>
      <c r="C20120" s="85">
        <v>14171</v>
      </c>
      <c r="D20120" s="85">
        <v>20116</v>
      </c>
      <c r="E20120" s="86" t="s">
        <v>23186</v>
      </c>
      <c r="F20120" s="85" t="s">
        <v>238</v>
      </c>
      <c r="G20120" s="86" t="s">
        <v>23187</v>
      </c>
      <c r="H20120" s="85" t="s">
        <v>1</v>
      </c>
      <c r="I20120" s="85">
        <v>-1</v>
      </c>
      <c r="J20120" s="88">
        <v>0.86462515909398829</v>
      </c>
      <c r="K20120" s="146">
        <v>0.82502110003158247</v>
      </c>
      <c r="L20120" s="147">
        <v>2.8656235848291479E-9</v>
      </c>
      <c r="M20120" s="147">
        <v>1.801406691242873E-3</v>
      </c>
      <c r="N20120" s="87">
        <v>0.194676138899081</v>
      </c>
      <c r="O20120" s="88">
        <v>0.71958573989948638</v>
      </c>
      <c r="P20120" s="89">
        <v>3696.3222301861838</v>
      </c>
    </row>
    <row r="20121" spans="1:16">
      <c r="A20121" s="75" t="s">
        <v>23209</v>
      </c>
      <c r="B20121" s="85">
        <v>20117</v>
      </c>
      <c r="C20121" s="85">
        <v>14172</v>
      </c>
      <c r="D20121" s="85">
        <v>20117</v>
      </c>
      <c r="E20121" s="86" t="s">
        <v>23186</v>
      </c>
      <c r="F20121" s="85" t="s">
        <v>3901</v>
      </c>
      <c r="G20121" s="86" t="s">
        <v>23187</v>
      </c>
      <c r="H20121" s="85" t="s">
        <v>1</v>
      </c>
      <c r="I20121" s="85">
        <v>-1</v>
      </c>
      <c r="J20121" s="88">
        <v>0.34772834259855351</v>
      </c>
      <c r="K20121" s="146">
        <v>0.53226188085380066</v>
      </c>
      <c r="L20121" s="147">
        <v>1.2453037998758379E-9</v>
      </c>
      <c r="M20121" s="147">
        <v>2.1730294169787861E-3</v>
      </c>
      <c r="N20121" s="87">
        <v>0.23427189586976679</v>
      </c>
      <c r="O20121" s="88">
        <v>0.2050892218689071</v>
      </c>
      <c r="P20121" s="89">
        <v>875.43245897031318</v>
      </c>
    </row>
    <row r="20122" spans="1:16">
      <c r="A20122" s="75" t="s">
        <v>23210</v>
      </c>
      <c r="B20122" s="85">
        <v>20118</v>
      </c>
      <c r="C20122" s="85">
        <v>14173</v>
      </c>
      <c r="D20122" s="85">
        <v>20118</v>
      </c>
      <c r="E20122" s="86" t="s">
        <v>23186</v>
      </c>
      <c r="F20122" s="85" t="s">
        <v>1068</v>
      </c>
      <c r="G20122" s="86" t="s">
        <v>23187</v>
      </c>
      <c r="H20122" s="85" t="s">
        <v>1</v>
      </c>
      <c r="I20122" s="85">
        <v>-1</v>
      </c>
      <c r="J20122" s="88">
        <v>1.216187459522696</v>
      </c>
      <c r="K20122" s="146">
        <v>0.87804416369987448</v>
      </c>
      <c r="L20122" s="147">
        <v>3.7079149441257208E-9</v>
      </c>
      <c r="M20122" s="147">
        <v>3.8213686934354808E-3</v>
      </c>
      <c r="N20122" s="87">
        <v>0.43888566584549432</v>
      </c>
      <c r="O20122" s="88">
        <v>1.1660840003371229</v>
      </c>
      <c r="P20122" s="89">
        <v>2656.9197654033933</v>
      </c>
    </row>
    <row r="20123" spans="1:16">
      <c r="A20123" s="75" t="s">
        <v>23211</v>
      </c>
      <c r="B20123" s="85">
        <v>20119</v>
      </c>
      <c r="C20123" s="85">
        <v>14174</v>
      </c>
      <c r="D20123" s="85">
        <v>20119</v>
      </c>
      <c r="E20123" s="86" t="s">
        <v>23186</v>
      </c>
      <c r="F20123" s="85" t="s">
        <v>4381</v>
      </c>
      <c r="G20123" s="86" t="s">
        <v>23187</v>
      </c>
      <c r="H20123" s="85" t="s">
        <v>1</v>
      </c>
      <c r="I20123" s="85">
        <v>-1</v>
      </c>
      <c r="J20123" s="88">
        <v>1.0004799593124249</v>
      </c>
      <c r="K20123" s="146">
        <v>0.79759308595907574</v>
      </c>
      <c r="L20123" s="147">
        <v>3.1168080986417462E-9</v>
      </c>
      <c r="M20123" s="147">
        <v>4.4014810579638963E-3</v>
      </c>
      <c r="N20123" s="87">
        <v>0.49477233912566132</v>
      </c>
      <c r="O20123" s="88">
        <v>0.93180314362617145</v>
      </c>
      <c r="P20123" s="89">
        <v>1883.2967608351159</v>
      </c>
    </row>
    <row r="20124" spans="1:16">
      <c r="A20124" s="75" t="s">
        <v>23212</v>
      </c>
      <c r="B20124" s="85">
        <v>20120</v>
      </c>
      <c r="C20124" s="85">
        <v>14175</v>
      </c>
      <c r="D20124" s="85">
        <v>20120</v>
      </c>
      <c r="E20124" s="86" t="s">
        <v>23186</v>
      </c>
      <c r="F20124" s="85" t="s">
        <v>4641</v>
      </c>
      <c r="G20124" s="86" t="s">
        <v>23187</v>
      </c>
      <c r="H20124" s="85" t="s">
        <v>1</v>
      </c>
      <c r="I20124" s="85">
        <v>-1</v>
      </c>
      <c r="J20124" s="88">
        <v>1.778044344233273</v>
      </c>
      <c r="K20124" s="146">
        <v>1.1472997704029779</v>
      </c>
      <c r="L20124" s="147">
        <v>5.3153778368134693E-9</v>
      </c>
      <c r="M20124" s="147">
        <v>3.0810278106821799E-3</v>
      </c>
      <c r="N20124" s="87">
        <v>0.3631645224416053</v>
      </c>
      <c r="O20124" s="88">
        <v>1.722695084870195</v>
      </c>
      <c r="P20124" s="89">
        <v>4743.5665612055873</v>
      </c>
    </row>
    <row r="20125" spans="1:16">
      <c r="A20125" s="75" t="s">
        <v>23213</v>
      </c>
      <c r="B20125" s="85">
        <v>20121</v>
      </c>
      <c r="C20125" s="85">
        <v>14176</v>
      </c>
      <c r="D20125" s="85">
        <v>20121</v>
      </c>
      <c r="E20125" s="86" t="s">
        <v>23186</v>
      </c>
      <c r="F20125" s="85" t="s">
        <v>4383</v>
      </c>
      <c r="G20125" s="86" t="s">
        <v>23187</v>
      </c>
      <c r="H20125" s="85" t="s">
        <v>1</v>
      </c>
      <c r="I20125" s="85">
        <v>-1</v>
      </c>
      <c r="J20125" s="88">
        <v>0.20417897156402551</v>
      </c>
      <c r="K20125" s="146">
        <v>0.43812403528809107</v>
      </c>
      <c r="L20125" s="147">
        <v>8.3430934384416478E-10</v>
      </c>
      <c r="M20125" s="147">
        <v>2.842893168777547E-3</v>
      </c>
      <c r="N20125" s="87">
        <v>0.31448756946221279</v>
      </c>
      <c r="O20125" s="88">
        <v>0.1115092423035494</v>
      </c>
      <c r="P20125" s="89">
        <v>354.57440335156957</v>
      </c>
    </row>
    <row r="20126" spans="1:16">
      <c r="A20126" s="75" t="s">
        <v>23214</v>
      </c>
      <c r="B20126" s="85">
        <v>20122</v>
      </c>
      <c r="C20126" s="85">
        <v>14177</v>
      </c>
      <c r="D20126" s="85">
        <v>20122</v>
      </c>
      <c r="E20126" s="86" t="s">
        <v>23186</v>
      </c>
      <c r="F20126" s="85" t="s">
        <v>6286</v>
      </c>
      <c r="G20126" s="86" t="s">
        <v>23187</v>
      </c>
      <c r="H20126" s="85" t="s">
        <v>1</v>
      </c>
      <c r="I20126" s="85">
        <v>-1</v>
      </c>
      <c r="J20126" s="88">
        <v>0.3216920932097509</v>
      </c>
      <c r="K20126" s="146">
        <v>0.53070740440321973</v>
      </c>
      <c r="L20126" s="147">
        <v>1.190998396745916E-9</v>
      </c>
      <c r="M20126" s="147">
        <v>1.8741237910108719E-3</v>
      </c>
      <c r="N20126" s="87">
        <v>0.19971647833593559</v>
      </c>
      <c r="O20126" s="88">
        <v>0.1789319524682664</v>
      </c>
      <c r="P20126" s="89">
        <v>895.92983993685129</v>
      </c>
    </row>
    <row r="20127" spans="1:16">
      <c r="A20127" s="75" t="s">
        <v>23215</v>
      </c>
      <c r="B20127" s="85">
        <v>20123</v>
      </c>
      <c r="C20127" s="85">
        <v>14178</v>
      </c>
      <c r="D20127" s="85">
        <v>20123</v>
      </c>
      <c r="E20127" s="86" t="s">
        <v>23186</v>
      </c>
      <c r="F20127" s="85" t="s">
        <v>4711</v>
      </c>
      <c r="G20127" s="86" t="s">
        <v>23187</v>
      </c>
      <c r="H20127" s="85" t="s">
        <v>1</v>
      </c>
      <c r="I20127" s="85">
        <v>-1</v>
      </c>
      <c r="J20127" s="88">
        <v>0.37648392174913359</v>
      </c>
      <c r="K20127" s="146">
        <v>0.61163698877195394</v>
      </c>
      <c r="L20127" s="147">
        <v>1.4637218278615941E-9</v>
      </c>
      <c r="M20127" s="147">
        <v>1.8363246683529011E-3</v>
      </c>
      <c r="N20127" s="87">
        <v>0.19579858818780541</v>
      </c>
      <c r="O20127" s="88">
        <v>0.23400248417469019</v>
      </c>
      <c r="P20127" s="89">
        <v>1195.1183424787544</v>
      </c>
    </row>
    <row r="20128" spans="1:16">
      <c r="A20128" s="75" t="s">
        <v>23216</v>
      </c>
      <c r="B20128" s="85">
        <v>20124</v>
      </c>
      <c r="C20128" s="85">
        <v>14179</v>
      </c>
      <c r="D20128" s="85">
        <v>20124</v>
      </c>
      <c r="E20128" s="86" t="s">
        <v>23186</v>
      </c>
      <c r="F20128" s="85" t="s">
        <v>5075</v>
      </c>
      <c r="G20128" s="86" t="s">
        <v>23187</v>
      </c>
      <c r="H20128" s="85" t="s">
        <v>1</v>
      </c>
      <c r="I20128" s="85">
        <v>-1</v>
      </c>
      <c r="J20128" s="88">
        <v>0.2230098816483648</v>
      </c>
      <c r="K20128" s="146">
        <v>0.54337632332549213</v>
      </c>
      <c r="L20128" s="147">
        <v>1.0216239465470961E-9</v>
      </c>
      <c r="M20128" s="147">
        <v>2.0871758895588751E-3</v>
      </c>
      <c r="N20128" s="87">
        <v>0.2220414993885447</v>
      </c>
      <c r="O20128" s="88">
        <v>7.1656669237140758E-2</v>
      </c>
      <c r="P20128" s="89">
        <v>322.7174624314286</v>
      </c>
    </row>
    <row r="20129" spans="1:16">
      <c r="A20129" s="75" t="s">
        <v>23217</v>
      </c>
      <c r="B20129" s="85">
        <v>20125</v>
      </c>
      <c r="C20129" s="85">
        <v>14180</v>
      </c>
      <c r="D20129" s="85">
        <v>20125</v>
      </c>
      <c r="E20129" s="86" t="s">
        <v>23186</v>
      </c>
      <c r="F20129" s="85" t="s">
        <v>2124</v>
      </c>
      <c r="G20129" s="86" t="s">
        <v>23187</v>
      </c>
      <c r="H20129" s="85" t="s">
        <v>1</v>
      </c>
      <c r="I20129" s="85">
        <v>-1</v>
      </c>
      <c r="J20129" s="88">
        <v>2.4930844829258092</v>
      </c>
      <c r="K20129" s="146">
        <v>1.4479183631567702</v>
      </c>
      <c r="L20129" s="147">
        <v>7.3359299441460514E-9</v>
      </c>
      <c r="M20129" s="147">
        <v>3.486079866747161E-3</v>
      </c>
      <c r="N20129" s="87">
        <v>0.42230591685319963</v>
      </c>
      <c r="O20129" s="88">
        <v>2.481224366118342</v>
      </c>
      <c r="P20129" s="89">
        <v>5875.4193751466091</v>
      </c>
    </row>
    <row r="20130" spans="1:16">
      <c r="A20130" s="75" t="s">
        <v>23218</v>
      </c>
      <c r="B20130" s="85">
        <v>20126</v>
      </c>
      <c r="C20130" s="85">
        <v>14181</v>
      </c>
      <c r="D20130" s="85">
        <v>20126</v>
      </c>
      <c r="E20130" s="86" t="s">
        <v>23186</v>
      </c>
      <c r="F20130" s="85" t="s">
        <v>4253</v>
      </c>
      <c r="G20130" s="86" t="s">
        <v>23187</v>
      </c>
      <c r="H20130" s="85" t="s">
        <v>1</v>
      </c>
      <c r="I20130" s="85">
        <v>-1</v>
      </c>
      <c r="J20130" s="88">
        <v>2.377856748746964</v>
      </c>
      <c r="K20130" s="146">
        <v>1.4018121978571469</v>
      </c>
      <c r="L20130" s="147">
        <v>7.0198162825360156E-9</v>
      </c>
      <c r="M20130" s="147">
        <v>4.43962686919183E-3</v>
      </c>
      <c r="N20130" s="87">
        <v>0.52210408537340591</v>
      </c>
      <c r="O20130" s="88">
        <v>2.3582000312269789</v>
      </c>
      <c r="P20130" s="89">
        <v>4516.7239584812041</v>
      </c>
    </row>
    <row r="20131" spans="1:16">
      <c r="A20131" s="75" t="s">
        <v>23219</v>
      </c>
      <c r="B20131" s="85">
        <v>20127</v>
      </c>
      <c r="C20131" s="85">
        <v>14182</v>
      </c>
      <c r="D20131" s="85">
        <v>20127</v>
      </c>
      <c r="E20131" s="86" t="s">
        <v>23186</v>
      </c>
      <c r="F20131" s="85" t="s">
        <v>240</v>
      </c>
      <c r="G20131" s="86" t="s">
        <v>23187</v>
      </c>
      <c r="H20131" s="85" t="s">
        <v>1</v>
      </c>
      <c r="I20131" s="85">
        <v>-1</v>
      </c>
      <c r="J20131" s="88">
        <v>0.32018505922626911</v>
      </c>
      <c r="K20131" s="146">
        <v>0.58403053294915652</v>
      </c>
      <c r="L20131" s="147">
        <v>1.2965655001380409E-9</v>
      </c>
      <c r="M20131" s="147">
        <v>2.086146196405337E-3</v>
      </c>
      <c r="N20131" s="87">
        <v>0.2241894721808172</v>
      </c>
      <c r="O20131" s="88">
        <v>0.17832754645798571</v>
      </c>
      <c r="P20131" s="89">
        <v>795.43229538520825</v>
      </c>
    </row>
    <row r="20132" spans="1:16">
      <c r="A20132" s="75" t="s">
        <v>23220</v>
      </c>
      <c r="B20132" s="85">
        <v>20128</v>
      </c>
      <c r="C20132" s="85">
        <v>14183</v>
      </c>
      <c r="D20132" s="85">
        <v>20128</v>
      </c>
      <c r="E20132" s="86" t="s">
        <v>23186</v>
      </c>
      <c r="F20132" s="85" t="s">
        <v>4389</v>
      </c>
      <c r="G20132" s="86" t="s">
        <v>23187</v>
      </c>
      <c r="H20132" s="85" t="s">
        <v>1</v>
      </c>
      <c r="I20132" s="85">
        <v>-1</v>
      </c>
      <c r="J20132" s="88">
        <v>0.86151330958694117</v>
      </c>
      <c r="K20132" s="146">
        <v>0.75953962230714456</v>
      </c>
      <c r="L20132" s="147">
        <v>2.7476225811940029E-9</v>
      </c>
      <c r="M20132" s="147">
        <v>2.8430654235447801E-3</v>
      </c>
      <c r="N20132" s="87">
        <v>0.32162342905407548</v>
      </c>
      <c r="O20132" s="88">
        <v>0.77766458122846871</v>
      </c>
      <c r="P20132" s="89">
        <v>2417.9351097513413</v>
      </c>
    </row>
    <row r="20133" spans="1:16">
      <c r="A20133" s="75" t="s">
        <v>23221</v>
      </c>
      <c r="B20133" s="85">
        <v>20129</v>
      </c>
      <c r="C20133" s="85">
        <v>14184</v>
      </c>
      <c r="D20133" s="85">
        <v>20129</v>
      </c>
      <c r="E20133" s="86" t="s">
        <v>23186</v>
      </c>
      <c r="F20133" s="85" t="s">
        <v>3724</v>
      </c>
      <c r="G20133" s="86" t="s">
        <v>23187</v>
      </c>
      <c r="H20133" s="85" t="s">
        <v>1</v>
      </c>
      <c r="I20133" s="85">
        <v>-1</v>
      </c>
      <c r="J20133" s="88">
        <v>0.87247250795793552</v>
      </c>
      <c r="K20133" s="146">
        <v>0.72510516258876889</v>
      </c>
      <c r="L20133" s="147">
        <v>2.730864695766565E-9</v>
      </c>
      <c r="M20133" s="147">
        <v>3.7303544483824982E-3</v>
      </c>
      <c r="N20133" s="87">
        <v>0.42365072346467442</v>
      </c>
      <c r="O20133" s="88">
        <v>0.81118768351850468</v>
      </c>
      <c r="P20133" s="89">
        <v>1914.7558084747247</v>
      </c>
    </row>
    <row r="20134" spans="1:16">
      <c r="A20134" s="75" t="s">
        <v>23222</v>
      </c>
      <c r="B20134" s="85">
        <v>20130</v>
      </c>
      <c r="C20134" s="85">
        <v>14185</v>
      </c>
      <c r="D20134" s="85">
        <v>20130</v>
      </c>
      <c r="E20134" s="86" t="s">
        <v>23186</v>
      </c>
      <c r="F20134" s="85" t="s">
        <v>4646</v>
      </c>
      <c r="G20134" s="86" t="s">
        <v>23187</v>
      </c>
      <c r="H20134" s="85" t="s">
        <v>1</v>
      </c>
      <c r="I20134" s="85">
        <v>-1</v>
      </c>
      <c r="J20134" s="88">
        <v>0.46797188513502841</v>
      </c>
      <c r="K20134" s="146">
        <v>0.64009589447247406</v>
      </c>
      <c r="L20134" s="147">
        <v>1.701818179377943E-9</v>
      </c>
      <c r="M20134" s="147">
        <v>1.603976811072513E-3</v>
      </c>
      <c r="N20134" s="87">
        <v>0.17261196785050731</v>
      </c>
      <c r="O20134" s="88">
        <v>0.34090054241685241</v>
      </c>
      <c r="P20134" s="89">
        <v>1974.9531081882658</v>
      </c>
    </row>
    <row r="20135" spans="1:16">
      <c r="A20135" s="75" t="s">
        <v>23223</v>
      </c>
      <c r="B20135" s="85">
        <v>20131</v>
      </c>
      <c r="C20135" s="85">
        <v>14186</v>
      </c>
      <c r="D20135" s="85">
        <v>20131</v>
      </c>
      <c r="E20135" s="86" t="s">
        <v>23186</v>
      </c>
      <c r="F20135" s="85" t="s">
        <v>4648</v>
      </c>
      <c r="G20135" s="86" t="s">
        <v>23187</v>
      </c>
      <c r="H20135" s="85" t="s">
        <v>1</v>
      </c>
      <c r="I20135" s="85">
        <v>-1</v>
      </c>
      <c r="J20135" s="88">
        <v>0.38354233344031419</v>
      </c>
      <c r="K20135" s="146">
        <v>0.61304764404569934</v>
      </c>
      <c r="L20135" s="147">
        <v>1.480378506839049E-9</v>
      </c>
      <c r="M20135" s="147">
        <v>1.7996409962561309E-3</v>
      </c>
      <c r="N20135" s="87">
        <v>0.19199631484248689</v>
      </c>
      <c r="O20135" s="88">
        <v>0.2431807844897875</v>
      </c>
      <c r="P20135" s="89">
        <v>1266.5908962330459</v>
      </c>
    </row>
    <row r="20136" spans="1:16">
      <c r="A20136" s="75" t="s">
        <v>23224</v>
      </c>
      <c r="B20136" s="85">
        <v>20132</v>
      </c>
      <c r="C20136" s="85">
        <v>14187</v>
      </c>
      <c r="D20136" s="85">
        <v>20132</v>
      </c>
      <c r="E20136" s="86" t="s">
        <v>23186</v>
      </c>
      <c r="F20136" s="85" t="s">
        <v>38</v>
      </c>
      <c r="G20136" s="86" t="s">
        <v>23187</v>
      </c>
      <c r="H20136" s="85" t="s">
        <v>1</v>
      </c>
      <c r="I20136" s="85">
        <v>-1</v>
      </c>
      <c r="J20136" s="88">
        <v>0.6908187902777293</v>
      </c>
      <c r="K20136" s="146">
        <v>1.044054351158153</v>
      </c>
      <c r="L20136" s="147">
        <v>2.3631688010423339E-9</v>
      </c>
      <c r="M20136" s="147">
        <v>5.7577755734990656E-3</v>
      </c>
      <c r="N20136" s="87">
        <v>0.63528033352960833</v>
      </c>
      <c r="O20136" s="88">
        <v>0.56088855395466564</v>
      </c>
      <c r="P20136" s="89">
        <v>882.89928768670825</v>
      </c>
    </row>
    <row r="20137" spans="1:16">
      <c r="A20137" s="75" t="s">
        <v>23225</v>
      </c>
      <c r="B20137" s="85">
        <v>20133</v>
      </c>
      <c r="C20137" s="85">
        <v>14188</v>
      </c>
      <c r="D20137" s="85">
        <v>20133</v>
      </c>
      <c r="E20137" s="86" t="s">
        <v>23186</v>
      </c>
      <c r="F20137" s="85" t="s">
        <v>1039</v>
      </c>
      <c r="G20137" s="86" t="s">
        <v>23187</v>
      </c>
      <c r="H20137" s="85" t="s">
        <v>1</v>
      </c>
      <c r="I20137" s="85">
        <v>-1</v>
      </c>
      <c r="J20137" s="88">
        <v>2.5358471853768361</v>
      </c>
      <c r="K20137" s="146">
        <v>1.4653567403865639</v>
      </c>
      <c r="L20137" s="147">
        <v>7.4569449605534879E-9</v>
      </c>
      <c r="M20137" s="147">
        <v>3.5827464292827499E-3</v>
      </c>
      <c r="N20137" s="87">
        <v>0.43381144471236438</v>
      </c>
      <c r="O20137" s="88">
        <v>2.5274262042508679</v>
      </c>
      <c r="P20137" s="89">
        <v>5826.0938826237289</v>
      </c>
    </row>
    <row r="20138" spans="1:16">
      <c r="A20138" s="75" t="s">
        <v>23226</v>
      </c>
      <c r="B20138" s="85">
        <v>20134</v>
      </c>
      <c r="C20138" s="85">
        <v>14189</v>
      </c>
      <c r="D20138" s="85">
        <v>20134</v>
      </c>
      <c r="E20138" s="86" t="s">
        <v>23186</v>
      </c>
      <c r="F20138" s="85" t="s">
        <v>4653</v>
      </c>
      <c r="G20138" s="86" t="s">
        <v>23187</v>
      </c>
      <c r="H20138" s="85" t="s">
        <v>1</v>
      </c>
      <c r="I20138" s="85">
        <v>-1</v>
      </c>
      <c r="J20138" s="88">
        <v>1.783584091584125</v>
      </c>
      <c r="K20138" s="146">
        <v>1.132712654179318</v>
      </c>
      <c r="L20138" s="147">
        <v>5.3197780057045818E-9</v>
      </c>
      <c r="M20138" s="147">
        <v>3.4796500034586161E-3</v>
      </c>
      <c r="N20138" s="87">
        <v>0.4101916091337417</v>
      </c>
      <c r="O20138" s="88">
        <v>1.7492183216661881</v>
      </c>
      <c r="P20138" s="89">
        <v>4264.3932316418031</v>
      </c>
    </row>
    <row r="20139" spans="1:16">
      <c r="A20139" s="75" t="s">
        <v>23227</v>
      </c>
      <c r="B20139" s="85">
        <v>20135</v>
      </c>
      <c r="C20139" s="85">
        <v>14190</v>
      </c>
      <c r="D20139" s="85">
        <v>20135</v>
      </c>
      <c r="E20139" s="86" t="s">
        <v>23186</v>
      </c>
      <c r="F20139" s="85" t="s">
        <v>4655</v>
      </c>
      <c r="G20139" s="86" t="s">
        <v>23187</v>
      </c>
      <c r="H20139" s="85" t="s">
        <v>1</v>
      </c>
      <c r="I20139" s="85">
        <v>-1</v>
      </c>
      <c r="J20139" s="88">
        <v>0.53870426463170307</v>
      </c>
      <c r="K20139" s="146">
        <v>0.6279316615056898</v>
      </c>
      <c r="L20139" s="147">
        <v>1.8162282103381671E-9</v>
      </c>
      <c r="M20139" s="147">
        <v>2.2171100457175092E-3</v>
      </c>
      <c r="N20139" s="87">
        <v>0.2428885368874352</v>
      </c>
      <c r="O20139" s="88">
        <v>0.40653612403538159</v>
      </c>
      <c r="P20139" s="89">
        <v>1673.7559097891374</v>
      </c>
    </row>
    <row r="20140" spans="1:16">
      <c r="A20140" s="75" t="s">
        <v>23228</v>
      </c>
      <c r="B20140" s="85">
        <v>20136</v>
      </c>
      <c r="C20140" s="85">
        <v>14191</v>
      </c>
      <c r="D20140" s="85">
        <v>20136</v>
      </c>
      <c r="E20140" s="86" t="s">
        <v>23186</v>
      </c>
      <c r="F20140" s="85" t="s">
        <v>6375</v>
      </c>
      <c r="G20140" s="86" t="s">
        <v>23187</v>
      </c>
      <c r="H20140" s="85" t="s">
        <v>1</v>
      </c>
      <c r="I20140" s="85">
        <v>-1</v>
      </c>
      <c r="J20140" s="88">
        <v>0.61780038936259907</v>
      </c>
      <c r="K20140" s="146">
        <v>0.69123807490337752</v>
      </c>
      <c r="L20140" s="147">
        <v>2.1024973277609102E-9</v>
      </c>
      <c r="M20140" s="147">
        <v>1.492800385095507E-3</v>
      </c>
      <c r="N20140" s="87">
        <v>0.16019219562865561</v>
      </c>
      <c r="O20140" s="88">
        <v>0.48814388680808041</v>
      </c>
      <c r="P20140" s="89">
        <v>3047.2388800990993</v>
      </c>
    </row>
    <row r="20141" spans="1:16">
      <c r="A20141" s="75" t="s">
        <v>23229</v>
      </c>
      <c r="B20141" s="85">
        <v>20137</v>
      </c>
      <c r="C20141" s="85">
        <v>14192</v>
      </c>
      <c r="D20141" s="85">
        <v>20137</v>
      </c>
      <c r="E20141" s="86" t="s">
        <v>23186</v>
      </c>
      <c r="F20141" s="85" t="s">
        <v>243</v>
      </c>
      <c r="G20141" s="86" t="s">
        <v>23187</v>
      </c>
      <c r="H20141" s="85" t="s">
        <v>1</v>
      </c>
      <c r="I20141" s="85">
        <v>-1</v>
      </c>
      <c r="J20141" s="88">
        <v>0.25773741893054092</v>
      </c>
      <c r="K20141" s="146">
        <v>0.56367997448413498</v>
      </c>
      <c r="L20141" s="147">
        <v>1.137295175663302E-9</v>
      </c>
      <c r="M20141" s="147">
        <v>1.842866474176181E-3</v>
      </c>
      <c r="N20141" s="87">
        <v>0.2191730458434919</v>
      </c>
      <c r="O20141" s="88">
        <v>0.1063182741958851</v>
      </c>
      <c r="P20141" s="89">
        <v>485.08827254153027</v>
      </c>
    </row>
    <row r="20142" spans="1:16">
      <c r="A20142" s="75" t="s">
        <v>24203</v>
      </c>
      <c r="B20142" s="85">
        <v>20138</v>
      </c>
      <c r="C20142" s="85">
        <v>14759</v>
      </c>
      <c r="D20142" s="85">
        <v>20138</v>
      </c>
      <c r="E20142" s="86" t="s">
        <v>24204</v>
      </c>
      <c r="F20142" s="85" t="s">
        <v>31</v>
      </c>
      <c r="G20142" s="86" t="s">
        <v>23187</v>
      </c>
      <c r="H20142" s="85" t="s">
        <v>1</v>
      </c>
      <c r="I20142" s="85">
        <v>-1</v>
      </c>
      <c r="J20142" s="88">
        <v>1.475234675940015</v>
      </c>
      <c r="K20142" s="146">
        <v>1.0085408873925565</v>
      </c>
      <c r="L20142" s="147">
        <v>4.4606257792087136E-9</v>
      </c>
      <c r="M20142" s="147">
        <v>3.4499351108388098E-3</v>
      </c>
      <c r="N20142" s="87">
        <v>0.4001042788257485</v>
      </c>
      <c r="O20142" s="88">
        <v>1.421593961922933</v>
      </c>
      <c r="P20142" s="89">
        <v>3553.058632852209</v>
      </c>
    </row>
    <row r="20143" spans="1:16">
      <c r="A20143" s="75" t="s">
        <v>24205</v>
      </c>
      <c r="B20143" s="85">
        <v>20139</v>
      </c>
      <c r="C20143" s="85">
        <v>14760</v>
      </c>
      <c r="D20143" s="85">
        <v>20139</v>
      </c>
      <c r="E20143" s="86" t="s">
        <v>24204</v>
      </c>
      <c r="F20143" s="85" t="s">
        <v>11</v>
      </c>
      <c r="G20143" s="86" t="s">
        <v>23187</v>
      </c>
      <c r="H20143" s="85" t="s">
        <v>1</v>
      </c>
      <c r="I20143" s="85">
        <v>-1</v>
      </c>
      <c r="J20143" s="88">
        <v>1.4930712658494909</v>
      </c>
      <c r="K20143" s="146">
        <v>1.0163190135054549</v>
      </c>
      <c r="L20143" s="147">
        <v>4.5100372024398732E-9</v>
      </c>
      <c r="M20143" s="147">
        <v>3.430193645259449E-3</v>
      </c>
      <c r="N20143" s="87">
        <v>0.39799164094914102</v>
      </c>
      <c r="O20143" s="88">
        <v>1.4402036991963221</v>
      </c>
      <c r="P20143" s="89">
        <v>3618.6782610852983</v>
      </c>
    </row>
    <row r="20144" spans="1:16">
      <c r="A20144" s="75" t="s">
        <v>31616</v>
      </c>
      <c r="B20144" s="85">
        <v>20140</v>
      </c>
      <c r="C20144" s="85">
        <v>20308</v>
      </c>
      <c r="D20144" s="85">
        <v>20140</v>
      </c>
      <c r="E20144" s="86" t="s">
        <v>31617</v>
      </c>
      <c r="F20144" s="85" t="s">
        <v>32</v>
      </c>
      <c r="G20144" s="86" t="s">
        <v>23187</v>
      </c>
      <c r="H20144" s="85" t="s">
        <v>1</v>
      </c>
      <c r="I20144" s="85">
        <v>-1</v>
      </c>
      <c r="J20144" s="88">
        <v>2.5322613588012022</v>
      </c>
      <c r="K20144" s="146">
        <v>1.3315373244381425</v>
      </c>
      <c r="L20144" s="147">
        <v>7.2385833725807973E-9</v>
      </c>
      <c r="M20144" s="147">
        <v>1.0722110548895211E-3</v>
      </c>
      <c r="N20144" s="87">
        <v>0.1353666752748173</v>
      </c>
      <c r="O20144" s="88">
        <v>2.5296635425760741</v>
      </c>
      <c r="P20144" s="89">
        <v>18687.491123206124</v>
      </c>
    </row>
    <row r="20145" spans="1:16">
      <c r="A20145" s="75" t="s">
        <v>31620</v>
      </c>
      <c r="B20145" s="85">
        <v>20141</v>
      </c>
      <c r="C20145" s="85">
        <v>20311</v>
      </c>
      <c r="D20145" s="85">
        <v>20141</v>
      </c>
      <c r="E20145" s="86" t="s">
        <v>31617</v>
      </c>
      <c r="F20145" s="85" t="s">
        <v>38</v>
      </c>
      <c r="G20145" s="86" t="s">
        <v>23187</v>
      </c>
      <c r="H20145" s="85" t="s">
        <v>1</v>
      </c>
      <c r="I20145" s="85">
        <v>-1</v>
      </c>
      <c r="J20145" s="88">
        <v>2.5551657577274001</v>
      </c>
      <c r="K20145" s="146">
        <v>1.4673123379002124</v>
      </c>
      <c r="L20145" s="147">
        <v>7.4908735408559494E-9</v>
      </c>
      <c r="M20145" s="147">
        <v>2.0583443627755181E-3</v>
      </c>
      <c r="N20145" s="87">
        <v>0.27048564104178618</v>
      </c>
      <c r="O20145" s="88">
        <v>2.548775976427462</v>
      </c>
      <c r="P20145" s="89">
        <v>9422.9622194019266</v>
      </c>
    </row>
    <row r="20146" spans="1:16">
      <c r="A20146" s="75" t="s">
        <v>31624</v>
      </c>
      <c r="B20146" s="85">
        <v>20142</v>
      </c>
      <c r="C20146" s="85">
        <v>20314</v>
      </c>
      <c r="D20146" s="85">
        <v>20142</v>
      </c>
      <c r="E20146" s="86" t="s">
        <v>31622</v>
      </c>
      <c r="F20146" s="85" t="s">
        <v>32</v>
      </c>
      <c r="G20146" s="86" t="s">
        <v>23187</v>
      </c>
      <c r="H20146" s="85" t="s">
        <v>1</v>
      </c>
      <c r="I20146" s="85">
        <v>-1</v>
      </c>
      <c r="J20146" s="88">
        <v>2.550117879917674</v>
      </c>
      <c r="K20146" s="146">
        <v>1.4745314605715307</v>
      </c>
      <c r="L20146" s="147">
        <v>7.4308933317387278E-9</v>
      </c>
      <c r="M20146" s="147">
        <v>1.684653519059753E-3</v>
      </c>
      <c r="N20146" s="87">
        <v>0.21123824611030659</v>
      </c>
      <c r="O20146" s="88">
        <v>2.5437469971508282</v>
      </c>
      <c r="P20146" s="89">
        <v>12042.075921339112</v>
      </c>
    </row>
    <row r="20147" spans="1:16">
      <c r="A20147" s="75" t="s">
        <v>31625</v>
      </c>
      <c r="B20147" s="85">
        <v>20143</v>
      </c>
      <c r="C20147" s="85">
        <v>20315</v>
      </c>
      <c r="D20147" s="85">
        <v>20143</v>
      </c>
      <c r="E20147" s="86" t="s">
        <v>31626</v>
      </c>
      <c r="F20147" s="85" t="s">
        <v>55</v>
      </c>
      <c r="G20147" s="86" t="s">
        <v>23187</v>
      </c>
      <c r="H20147" s="85" t="s">
        <v>1</v>
      </c>
      <c r="I20147" s="85">
        <v>-1</v>
      </c>
      <c r="J20147" s="88">
        <v>2.663056249999999</v>
      </c>
      <c r="K20147" s="146">
        <v>1.8151616327400688</v>
      </c>
      <c r="L20147" s="147">
        <v>8.4408351581895187E-9</v>
      </c>
      <c r="M20147" s="147">
        <v>1.331694E-11</v>
      </c>
      <c r="N20147" s="87">
        <v>0</v>
      </c>
      <c r="O20147" s="88">
        <v>2.4554999999999998</v>
      </c>
      <c r="P20147" s="89" t="e">
        <v>#DIV/0!</v>
      </c>
    </row>
    <row r="20148" spans="1:16">
      <c r="A20148" s="75" t="s">
        <v>31627</v>
      </c>
      <c r="B20148" s="85">
        <v>20144</v>
      </c>
      <c r="C20148" s="85">
        <v>20316</v>
      </c>
      <c r="D20148" s="85">
        <v>20144</v>
      </c>
      <c r="E20148" s="86" t="s">
        <v>31628</v>
      </c>
      <c r="F20148" s="85" t="s">
        <v>55</v>
      </c>
      <c r="G20148" s="86" t="s">
        <v>23187</v>
      </c>
      <c r="H20148" s="85" t="s">
        <v>1</v>
      </c>
      <c r="I20148" s="85">
        <v>-1</v>
      </c>
      <c r="J20148" s="88">
        <v>0.12052932</v>
      </c>
      <c r="K20148" s="146">
        <v>0.44208735222471568</v>
      </c>
      <c r="L20148" s="147">
        <v>6.0191291571869422E-10</v>
      </c>
      <c r="M20148" s="147">
        <v>0</v>
      </c>
      <c r="N20148" s="87">
        <v>0</v>
      </c>
      <c r="O20148" s="88">
        <v>1.4936E-2</v>
      </c>
      <c r="P20148" s="89" t="e">
        <v>#DIV/0!</v>
      </c>
    </row>
    <row r="20149" spans="1:16">
      <c r="A20149" s="75" t="s">
        <v>31629</v>
      </c>
      <c r="B20149" s="85">
        <v>20145</v>
      </c>
      <c r="C20149" s="85">
        <v>20317</v>
      </c>
      <c r="D20149" s="85">
        <v>20145</v>
      </c>
      <c r="E20149" s="86" t="s">
        <v>31630</v>
      </c>
      <c r="F20149" s="85" t="s">
        <v>55</v>
      </c>
      <c r="G20149" s="86" t="s">
        <v>23187</v>
      </c>
      <c r="H20149" s="85" t="s">
        <v>1</v>
      </c>
      <c r="I20149" s="85">
        <v>-1</v>
      </c>
      <c r="J20149" s="88">
        <v>0.12052634</v>
      </c>
      <c r="K20149" s="146">
        <v>5.712637761230221</v>
      </c>
      <c r="L20149" s="147">
        <v>7.7741662194522712E-10</v>
      </c>
      <c r="M20149" s="147">
        <v>0</v>
      </c>
      <c r="N20149" s="87">
        <v>0</v>
      </c>
      <c r="O20149" s="88">
        <v>1.4936E-2</v>
      </c>
      <c r="P20149" s="89" t="e">
        <v>#DIV/0!</v>
      </c>
    </row>
    <row r="20150" spans="1:16">
      <c r="A20150" s="75" t="s">
        <v>31631</v>
      </c>
      <c r="B20150" s="85">
        <v>20146</v>
      </c>
      <c r="C20150" s="85">
        <v>20318</v>
      </c>
      <c r="D20150" s="85">
        <v>20146</v>
      </c>
      <c r="E20150" s="86" t="s">
        <v>31632</v>
      </c>
      <c r="F20150" s="85" t="s">
        <v>55</v>
      </c>
      <c r="G20150" s="86" t="s">
        <v>23187</v>
      </c>
      <c r="H20150" s="85" t="s">
        <v>1</v>
      </c>
      <c r="I20150" s="85">
        <v>-1</v>
      </c>
      <c r="J20150" s="88">
        <v>0.12052932</v>
      </c>
      <c r="K20150" s="146">
        <v>0.40880631279187546</v>
      </c>
      <c r="L20150" s="147">
        <v>5.341435467486942E-10</v>
      </c>
      <c r="M20150" s="147">
        <v>0</v>
      </c>
      <c r="N20150" s="87">
        <v>0</v>
      </c>
      <c r="O20150" s="88">
        <v>1.4936E-2</v>
      </c>
      <c r="P20150" s="89" t="e">
        <v>#DIV/0!</v>
      </c>
    </row>
    <row r="20151" spans="1:16">
      <c r="A20151" s="75" t="s">
        <v>31633</v>
      </c>
      <c r="B20151" s="85">
        <v>20147</v>
      </c>
      <c r="C20151" s="85">
        <v>20319</v>
      </c>
      <c r="D20151" s="85">
        <v>20147</v>
      </c>
      <c r="E20151" s="86" t="s">
        <v>31634</v>
      </c>
      <c r="F20151" s="85" t="s">
        <v>55</v>
      </c>
      <c r="G20151" s="86" t="s">
        <v>23187</v>
      </c>
      <c r="H20151" s="85" t="s">
        <v>1</v>
      </c>
      <c r="I20151" s="85">
        <v>-1</v>
      </c>
      <c r="J20151" s="88">
        <v>0.12052932</v>
      </c>
      <c r="K20151" s="146">
        <v>0.39414817928807044</v>
      </c>
      <c r="L20151" s="147">
        <v>5.041826665988941E-10</v>
      </c>
      <c r="M20151" s="147">
        <v>0</v>
      </c>
      <c r="N20151" s="87">
        <v>0</v>
      </c>
      <c r="O20151" s="88">
        <v>1.4936E-2</v>
      </c>
      <c r="P20151" s="89" t="e">
        <v>#DIV/0!</v>
      </c>
    </row>
    <row r="20152" spans="1:16">
      <c r="A20152" s="75" t="s">
        <v>31635</v>
      </c>
      <c r="B20152" s="85">
        <v>20148</v>
      </c>
      <c r="C20152" s="85">
        <v>20320</v>
      </c>
      <c r="D20152" s="85">
        <v>20148</v>
      </c>
      <c r="E20152" s="86" t="s">
        <v>31636</v>
      </c>
      <c r="F20152" s="85" t="s">
        <v>55</v>
      </c>
      <c r="G20152" s="86" t="s">
        <v>23187</v>
      </c>
      <c r="H20152" s="85" t="s">
        <v>1</v>
      </c>
      <c r="I20152" s="85">
        <v>-1</v>
      </c>
      <c r="J20152" s="88">
        <v>0.12052932</v>
      </c>
      <c r="K20152" s="146">
        <v>0.40064899380583591</v>
      </c>
      <c r="L20152" s="147">
        <v>5.1747670635579417E-10</v>
      </c>
      <c r="M20152" s="147">
        <v>0</v>
      </c>
      <c r="N20152" s="87">
        <v>0</v>
      </c>
      <c r="O20152" s="88">
        <v>1.4936E-2</v>
      </c>
      <c r="P20152" s="89" t="e">
        <v>#DIV/0!</v>
      </c>
    </row>
    <row r="20153" spans="1:16">
      <c r="A20153" s="75" t="s">
        <v>31637</v>
      </c>
      <c r="B20153" s="85">
        <v>20149</v>
      </c>
      <c r="C20153" s="85">
        <v>20321</v>
      </c>
      <c r="D20153" s="85">
        <v>20149</v>
      </c>
      <c r="E20153" s="86" t="s">
        <v>31638</v>
      </c>
      <c r="F20153" s="85" t="s">
        <v>32</v>
      </c>
      <c r="G20153" s="86" t="s">
        <v>23187</v>
      </c>
      <c r="H20153" s="85" t="s">
        <v>1</v>
      </c>
      <c r="I20153" s="85">
        <v>-1</v>
      </c>
      <c r="J20153" s="88">
        <v>0.1073512835073933</v>
      </c>
      <c r="K20153" s="146">
        <v>0.3713115339937475</v>
      </c>
      <c r="L20153" s="147">
        <v>5.2349335128533522E-10</v>
      </c>
      <c r="M20153" s="147">
        <v>2.2885149732872032E-3</v>
      </c>
      <c r="N20153" s="87">
        <v>0.24942043725828811</v>
      </c>
      <c r="O20153" s="88">
        <v>2.5917115654677771E-2</v>
      </c>
      <c r="P20153" s="89">
        <v>103.90935057113713</v>
      </c>
    </row>
    <row r="20154" spans="1:16">
      <c r="A20154" s="75" t="s">
        <v>31639</v>
      </c>
      <c r="B20154" s="85">
        <v>20150</v>
      </c>
      <c r="C20154" s="85">
        <v>20322</v>
      </c>
      <c r="D20154" s="85">
        <v>20150</v>
      </c>
      <c r="E20154" s="86" t="s">
        <v>31638</v>
      </c>
      <c r="F20154" s="85" t="s">
        <v>38</v>
      </c>
      <c r="G20154" s="86" t="s">
        <v>23187</v>
      </c>
      <c r="H20154" s="85" t="s">
        <v>1</v>
      </c>
      <c r="I20154" s="85">
        <v>-1</v>
      </c>
      <c r="J20154" s="88">
        <v>0.1092949698300897</v>
      </c>
      <c r="K20154" s="146">
        <v>0.37476800797213872</v>
      </c>
      <c r="L20154" s="147">
        <v>5.3343768699540169E-10</v>
      </c>
      <c r="M20154" s="147">
        <v>2.450086937800256E-3</v>
      </c>
      <c r="N20154" s="87">
        <v>0.27509654645917281</v>
      </c>
      <c r="O20154" s="88">
        <v>2.823408631222234E-2</v>
      </c>
      <c r="P20154" s="89">
        <v>102.63337244916148</v>
      </c>
    </row>
    <row r="20155" spans="1:16">
      <c r="A20155" s="75" t="s">
        <v>31640</v>
      </c>
      <c r="B20155" s="85">
        <v>20151</v>
      </c>
      <c r="C20155" s="85">
        <v>20323</v>
      </c>
      <c r="D20155" s="85">
        <v>20151</v>
      </c>
      <c r="E20155" s="86" t="s">
        <v>31641</v>
      </c>
      <c r="F20155" s="85" t="s">
        <v>55</v>
      </c>
      <c r="G20155" s="86" t="s">
        <v>23187</v>
      </c>
      <c r="H20155" s="85" t="s">
        <v>1</v>
      </c>
      <c r="I20155" s="85">
        <v>-1</v>
      </c>
      <c r="J20155" s="88">
        <v>0.1653262505289439</v>
      </c>
      <c r="K20155" s="146">
        <v>0.50891828363220948</v>
      </c>
      <c r="L20155" s="147">
        <v>8.3068309452346828E-10</v>
      </c>
      <c r="M20155" s="147">
        <v>6.5140257827795496E-4</v>
      </c>
      <c r="N20155" s="87">
        <v>6.7518067726045947E-2</v>
      </c>
      <c r="O20155" s="88">
        <v>1.5266525347867011E-2</v>
      </c>
      <c r="P20155" s="89">
        <v>226.11022296744071</v>
      </c>
    </row>
    <row r="20156" spans="1:16">
      <c r="A20156" s="75" t="s">
        <v>31642</v>
      </c>
      <c r="B20156" s="85">
        <v>20152</v>
      </c>
      <c r="C20156" s="85">
        <v>20324</v>
      </c>
      <c r="D20156" s="85">
        <v>20152</v>
      </c>
      <c r="E20156" s="86" t="s">
        <v>31643</v>
      </c>
      <c r="F20156" s="85" t="s">
        <v>55</v>
      </c>
      <c r="G20156" s="86" t="s">
        <v>23187</v>
      </c>
      <c r="H20156" s="85" t="s">
        <v>1</v>
      </c>
      <c r="I20156" s="85">
        <v>-1</v>
      </c>
      <c r="J20156" s="88">
        <v>0.1653192905289439</v>
      </c>
      <c r="K20156" s="146">
        <v>5.7509172045898165</v>
      </c>
      <c r="L20156" s="147">
        <v>1.033980587635056E-9</v>
      </c>
      <c r="M20156" s="147">
        <v>6.5140257827795496E-4</v>
      </c>
      <c r="N20156" s="87">
        <v>6.7518067726045947E-2</v>
      </c>
      <c r="O20156" s="88">
        <v>1.526552534786701E-2</v>
      </c>
      <c r="P20156" s="89">
        <v>226.09541211704644</v>
      </c>
    </row>
    <row r="20157" spans="1:16">
      <c r="A20157" s="75" t="s">
        <v>31644</v>
      </c>
      <c r="B20157" s="85">
        <v>20153</v>
      </c>
      <c r="C20157" s="85">
        <v>20325</v>
      </c>
      <c r="D20157" s="85">
        <v>20153</v>
      </c>
      <c r="E20157" s="86" t="s">
        <v>31645</v>
      </c>
      <c r="F20157" s="85" t="s">
        <v>55</v>
      </c>
      <c r="G20157" s="86" t="s">
        <v>23187</v>
      </c>
      <c r="H20157" s="85" t="s">
        <v>1</v>
      </c>
      <c r="I20157" s="85">
        <v>-1</v>
      </c>
      <c r="J20157" s="88">
        <v>0.1653262505289439</v>
      </c>
      <c r="K20157" s="146">
        <v>0.45992144273718072</v>
      </c>
      <c r="L20157" s="147">
        <v>7.3174814347576823E-10</v>
      </c>
      <c r="M20157" s="147">
        <v>6.5140257827795496E-4</v>
      </c>
      <c r="N20157" s="87">
        <v>6.7518067726045947E-2</v>
      </c>
      <c r="O20157" s="88">
        <v>1.5266525347867011E-2</v>
      </c>
      <c r="P20157" s="89">
        <v>226.11022296744071</v>
      </c>
    </row>
    <row r="20158" spans="1:16">
      <c r="A20158" s="75" t="s">
        <v>31646</v>
      </c>
      <c r="B20158" s="85">
        <v>20154</v>
      </c>
      <c r="C20158" s="85">
        <v>20326</v>
      </c>
      <c r="D20158" s="85">
        <v>20154</v>
      </c>
      <c r="E20158" s="86" t="s">
        <v>31647</v>
      </c>
      <c r="F20158" s="85" t="s">
        <v>55</v>
      </c>
      <c r="G20158" s="86" t="s">
        <v>23187</v>
      </c>
      <c r="H20158" s="85" t="s">
        <v>1</v>
      </c>
      <c r="I20158" s="85">
        <v>-1</v>
      </c>
      <c r="J20158" s="88">
        <v>0.1653262505289439</v>
      </c>
      <c r="K20158" s="146">
        <v>0.43223525834846566</v>
      </c>
      <c r="L20158" s="147">
        <v>6.7526924161636811E-10</v>
      </c>
      <c r="M20158" s="147">
        <v>6.5140257827795496E-4</v>
      </c>
      <c r="N20158" s="87">
        <v>6.7518067726045947E-2</v>
      </c>
      <c r="O20158" s="88">
        <v>1.5266525347867011E-2</v>
      </c>
      <c r="P20158" s="89">
        <v>226.11022296744071</v>
      </c>
    </row>
    <row r="20159" spans="1:16">
      <c r="A20159" s="75" t="s">
        <v>31648</v>
      </c>
      <c r="B20159" s="85">
        <v>20155</v>
      </c>
      <c r="C20159" s="85">
        <v>20327</v>
      </c>
      <c r="D20159" s="85">
        <v>20155</v>
      </c>
      <c r="E20159" s="86" t="s">
        <v>31649</v>
      </c>
      <c r="F20159" s="85" t="s">
        <v>55</v>
      </c>
      <c r="G20159" s="86" t="s">
        <v>23187</v>
      </c>
      <c r="H20159" s="85" t="s">
        <v>1</v>
      </c>
      <c r="I20159" s="85">
        <v>-1</v>
      </c>
      <c r="J20159" s="88">
        <v>0.16532625052894381</v>
      </c>
      <c r="K20159" s="146">
        <v>0.44498718993533903</v>
      </c>
      <c r="L20159" s="147">
        <v>7.0131274158006814E-10</v>
      </c>
      <c r="M20159" s="147">
        <v>6.5140257827795496E-4</v>
      </c>
      <c r="N20159" s="87">
        <v>6.7518067726045947E-2</v>
      </c>
      <c r="O20159" s="88">
        <v>1.5266525347867E-2</v>
      </c>
      <c r="P20159" s="89">
        <v>226.11022296744054</v>
      </c>
    </row>
    <row r="20160" spans="1:16">
      <c r="A20160" s="75" t="s">
        <v>23230</v>
      </c>
      <c r="B20160" s="85">
        <v>20156</v>
      </c>
      <c r="C20160" s="85">
        <v>14193</v>
      </c>
      <c r="D20160" s="85">
        <v>20156</v>
      </c>
      <c r="E20160" s="86" t="s">
        <v>23231</v>
      </c>
      <c r="F20160" s="85" t="s">
        <v>6130</v>
      </c>
      <c r="G20160" s="86" t="s">
        <v>23232</v>
      </c>
      <c r="H20160" s="85" t="s">
        <v>1</v>
      </c>
      <c r="I20160" s="85">
        <v>-1</v>
      </c>
      <c r="J20160" s="88">
        <v>0.50795184908001101</v>
      </c>
      <c r="K20160" s="146">
        <v>1.1037308797589096</v>
      </c>
      <c r="L20160" s="147">
        <v>1.7859661471823999E-9</v>
      </c>
      <c r="M20160" s="147">
        <v>2.029105442916344E-3</v>
      </c>
      <c r="N20160" s="87">
        <v>0.21837033703201689</v>
      </c>
      <c r="O20160" s="88">
        <v>0.33262455510793798</v>
      </c>
      <c r="P20160" s="89">
        <v>1523.2130866710593</v>
      </c>
    </row>
    <row r="20161" spans="1:16">
      <c r="A20161" s="75" t="s">
        <v>23233</v>
      </c>
      <c r="B20161" s="85">
        <v>20157</v>
      </c>
      <c r="C20161" s="85">
        <v>14194</v>
      </c>
      <c r="D20161" s="85">
        <v>20157</v>
      </c>
      <c r="E20161" s="86" t="s">
        <v>23231</v>
      </c>
      <c r="F20161" s="85" t="s">
        <v>931</v>
      </c>
      <c r="G20161" s="86" t="s">
        <v>23232</v>
      </c>
      <c r="H20161" s="85" t="s">
        <v>1</v>
      </c>
      <c r="I20161" s="85">
        <v>-1</v>
      </c>
      <c r="J20161" s="88">
        <v>3.003927238851094</v>
      </c>
      <c r="K20161" s="146">
        <v>1.8797511654086501</v>
      </c>
      <c r="L20161" s="147">
        <v>8.6511563860022787E-9</v>
      </c>
      <c r="M20161" s="147">
        <v>3.570294849597885E-3</v>
      </c>
      <c r="N20161" s="87">
        <v>0.43782368083229323</v>
      </c>
      <c r="O20161" s="88">
        <v>2.9863907944167698</v>
      </c>
      <c r="P20161" s="89">
        <v>6820.9896475670448</v>
      </c>
    </row>
    <row r="20162" spans="1:16">
      <c r="A20162" s="75" t="s">
        <v>23234</v>
      </c>
      <c r="B20162" s="85">
        <v>20158</v>
      </c>
      <c r="C20162" s="85">
        <v>14195</v>
      </c>
      <c r="D20162" s="85">
        <v>20158</v>
      </c>
      <c r="E20162" s="86" t="s">
        <v>23231</v>
      </c>
      <c r="F20162" s="85" t="s">
        <v>4586</v>
      </c>
      <c r="G20162" s="86" t="s">
        <v>23232</v>
      </c>
      <c r="H20162" s="85" t="s">
        <v>1</v>
      </c>
      <c r="I20162" s="85">
        <v>-1</v>
      </c>
      <c r="J20162" s="88">
        <v>0.46948096739055928</v>
      </c>
      <c r="K20162" s="146">
        <v>1.0962192149164145</v>
      </c>
      <c r="L20162" s="147">
        <v>1.698084216842627E-9</v>
      </c>
      <c r="M20162" s="147">
        <v>1.847774634224772E-3</v>
      </c>
      <c r="N20162" s="87">
        <v>0.1969853805410475</v>
      </c>
      <c r="O20162" s="88">
        <v>0.2949543286051482</v>
      </c>
      <c r="P20162" s="89">
        <v>1497.3412128098819</v>
      </c>
    </row>
    <row r="20163" spans="1:16">
      <c r="A20163" s="75" t="s">
        <v>23235</v>
      </c>
      <c r="B20163" s="85">
        <v>20159</v>
      </c>
      <c r="C20163" s="85">
        <v>14196</v>
      </c>
      <c r="D20163" s="85">
        <v>20159</v>
      </c>
      <c r="E20163" s="86" t="s">
        <v>23231</v>
      </c>
      <c r="F20163" s="85" t="s">
        <v>2872</v>
      </c>
      <c r="G20163" s="86" t="s">
        <v>23232</v>
      </c>
      <c r="H20163" s="85" t="s">
        <v>1</v>
      </c>
      <c r="I20163" s="85">
        <v>-1</v>
      </c>
      <c r="J20163" s="88">
        <v>3.1636854290055791</v>
      </c>
      <c r="K20163" s="146">
        <v>1.9462511645495453</v>
      </c>
      <c r="L20163" s="147">
        <v>9.1195994671156759E-9</v>
      </c>
      <c r="M20163" s="147">
        <v>5.2646565575786329E-3</v>
      </c>
      <c r="N20163" s="87">
        <v>0.62213655510629651</v>
      </c>
      <c r="O20163" s="88">
        <v>3.1498655956587229</v>
      </c>
      <c r="P20163" s="89">
        <v>5062.981060678143</v>
      </c>
    </row>
    <row r="20164" spans="1:16">
      <c r="A20164" s="75" t="s">
        <v>23236</v>
      </c>
      <c r="B20164" s="85">
        <v>20160</v>
      </c>
      <c r="C20164" s="85">
        <v>14197</v>
      </c>
      <c r="D20164" s="85">
        <v>20160</v>
      </c>
      <c r="E20164" s="86" t="s">
        <v>23231</v>
      </c>
      <c r="F20164" s="85" t="s">
        <v>4407</v>
      </c>
      <c r="G20164" s="86" t="s">
        <v>23232</v>
      </c>
      <c r="H20164" s="85" t="s">
        <v>1</v>
      </c>
      <c r="I20164" s="85">
        <v>-1</v>
      </c>
      <c r="J20164" s="88">
        <v>0.45545687396892343</v>
      </c>
      <c r="K20164" s="146">
        <v>1.0940801481255387</v>
      </c>
      <c r="L20164" s="147">
        <v>1.630580759567197E-9</v>
      </c>
      <c r="M20164" s="147">
        <v>1.360898213638778E-3</v>
      </c>
      <c r="N20164" s="87">
        <v>0.14710463916356381</v>
      </c>
      <c r="O20164" s="88">
        <v>0.27781202608233202</v>
      </c>
      <c r="P20164" s="89">
        <v>1888.5334117398997</v>
      </c>
    </row>
    <row r="20165" spans="1:16">
      <c r="A20165" s="75" t="s">
        <v>23237</v>
      </c>
      <c r="B20165" s="85">
        <v>20161</v>
      </c>
      <c r="C20165" s="85">
        <v>14198</v>
      </c>
      <c r="D20165" s="85">
        <v>20161</v>
      </c>
      <c r="E20165" s="86" t="s">
        <v>23231</v>
      </c>
      <c r="F20165" s="85" t="s">
        <v>232</v>
      </c>
      <c r="G20165" s="86" t="s">
        <v>23232</v>
      </c>
      <c r="H20165" s="85" t="s">
        <v>1</v>
      </c>
      <c r="I20165" s="85">
        <v>-1</v>
      </c>
      <c r="J20165" s="88">
        <v>0.31724273505467471</v>
      </c>
      <c r="K20165" s="146">
        <v>1.0383944804539789</v>
      </c>
      <c r="L20165" s="147">
        <v>1.2404659810647349E-9</v>
      </c>
      <c r="M20165" s="147">
        <v>1.8597417217604969E-3</v>
      </c>
      <c r="N20165" s="87">
        <v>0.2012794144988527</v>
      </c>
      <c r="O20165" s="88">
        <v>0.133836112012893</v>
      </c>
      <c r="P20165" s="89">
        <v>664.92697400834231</v>
      </c>
    </row>
    <row r="20166" spans="1:16">
      <c r="A20166" s="75" t="s">
        <v>23238</v>
      </c>
      <c r="B20166" s="85">
        <v>20162</v>
      </c>
      <c r="C20166" s="85">
        <v>14199</v>
      </c>
      <c r="D20166" s="85">
        <v>20162</v>
      </c>
      <c r="E20166" s="86" t="s">
        <v>23231</v>
      </c>
      <c r="F20166" s="85" t="s">
        <v>32</v>
      </c>
      <c r="G20166" s="86" t="s">
        <v>23232</v>
      </c>
      <c r="H20166" s="85" t="s">
        <v>1</v>
      </c>
      <c r="I20166" s="85">
        <v>-1</v>
      </c>
      <c r="J20166" s="88">
        <v>3.166362791328992</v>
      </c>
      <c r="K20166" s="146">
        <v>2.0228689343441006</v>
      </c>
      <c r="L20166" s="147">
        <v>9.099997078112817E-9</v>
      </c>
      <c r="M20166" s="147">
        <v>2.4856388684096251E-3</v>
      </c>
      <c r="N20166" s="87">
        <v>0.30192583083954028</v>
      </c>
      <c r="O20166" s="88">
        <v>3.154595098068536</v>
      </c>
      <c r="P20166" s="89">
        <v>10448.245151124744</v>
      </c>
    </row>
    <row r="20167" spans="1:16">
      <c r="A20167" s="75" t="s">
        <v>23239</v>
      </c>
      <c r="B20167" s="85">
        <v>20163</v>
      </c>
      <c r="C20167" s="85">
        <v>14200</v>
      </c>
      <c r="D20167" s="85">
        <v>20163</v>
      </c>
      <c r="E20167" s="86" t="s">
        <v>23231</v>
      </c>
      <c r="F20167" s="85" t="s">
        <v>235</v>
      </c>
      <c r="G20167" s="86" t="s">
        <v>23232</v>
      </c>
      <c r="H20167" s="85" t="s">
        <v>1</v>
      </c>
      <c r="I20167" s="85">
        <v>-1</v>
      </c>
      <c r="J20167" s="88">
        <v>0.35732688225201359</v>
      </c>
      <c r="K20167" s="146">
        <v>1.0539070825627248</v>
      </c>
      <c r="L20167" s="147">
        <v>1.3620145288499489E-9</v>
      </c>
      <c r="M20167" s="147">
        <v>2.1534212594368171E-3</v>
      </c>
      <c r="N20167" s="87">
        <v>0.23116255218054721</v>
      </c>
      <c r="O20167" s="88">
        <v>0.17873209524684919</v>
      </c>
      <c r="P20167" s="89">
        <v>773.18793014212906</v>
      </c>
    </row>
    <row r="20168" spans="1:16">
      <c r="A20168" s="75" t="s">
        <v>23240</v>
      </c>
      <c r="B20168" s="85">
        <v>20164</v>
      </c>
      <c r="C20168" s="85">
        <v>14201</v>
      </c>
      <c r="D20168" s="85">
        <v>20164</v>
      </c>
      <c r="E20168" s="86" t="s">
        <v>23231</v>
      </c>
      <c r="F20168" s="85" t="s">
        <v>5038</v>
      </c>
      <c r="G20168" s="86" t="s">
        <v>23232</v>
      </c>
      <c r="H20168" s="85" t="s">
        <v>1</v>
      </c>
      <c r="I20168" s="85">
        <v>-1</v>
      </c>
      <c r="J20168" s="88">
        <v>0.25090868184153808</v>
      </c>
      <c r="K20168" s="146">
        <v>1.0110579039273142</v>
      </c>
      <c r="L20168" s="147">
        <v>1.032205767700951E-9</v>
      </c>
      <c r="M20168" s="147">
        <v>1.101853136413962E-3</v>
      </c>
      <c r="N20168" s="87">
        <v>0.1164041003147043</v>
      </c>
      <c r="O20168" s="88">
        <v>6.2683602524349291E-2</v>
      </c>
      <c r="P20168" s="89">
        <v>538.49995279273696</v>
      </c>
    </row>
    <row r="20169" spans="1:16">
      <c r="A20169" s="75" t="s">
        <v>23241</v>
      </c>
      <c r="B20169" s="85">
        <v>20165</v>
      </c>
      <c r="C20169" s="85">
        <v>14202</v>
      </c>
      <c r="D20169" s="85">
        <v>20165</v>
      </c>
      <c r="E20169" s="86" t="s">
        <v>23231</v>
      </c>
      <c r="F20169" s="85" t="s">
        <v>4366</v>
      </c>
      <c r="G20169" s="86" t="s">
        <v>23232</v>
      </c>
      <c r="H20169" s="85" t="s">
        <v>1</v>
      </c>
      <c r="I20169" s="85">
        <v>-1</v>
      </c>
      <c r="J20169" s="88">
        <v>0.99087119816300595</v>
      </c>
      <c r="K20169" s="146">
        <v>1.2617320456718737</v>
      </c>
      <c r="L20169" s="147">
        <v>3.1047347205479851E-9</v>
      </c>
      <c r="M20169" s="147">
        <v>2.142274117033344E-3</v>
      </c>
      <c r="N20169" s="87">
        <v>0.24250919942882079</v>
      </c>
      <c r="O20169" s="88">
        <v>0.84611202038861255</v>
      </c>
      <c r="P20169" s="89">
        <v>3488.9893759966662</v>
      </c>
    </row>
    <row r="20170" spans="1:16">
      <c r="A20170" s="75" t="s">
        <v>23242</v>
      </c>
      <c r="B20170" s="85">
        <v>20166</v>
      </c>
      <c r="C20170" s="85">
        <v>14203</v>
      </c>
      <c r="D20170" s="85">
        <v>20166</v>
      </c>
      <c r="E20170" s="86" t="s">
        <v>23231</v>
      </c>
      <c r="F20170" s="85" t="s">
        <v>429</v>
      </c>
      <c r="G20170" s="86" t="s">
        <v>23232</v>
      </c>
      <c r="H20170" s="85" t="s">
        <v>1</v>
      </c>
      <c r="I20170" s="85">
        <v>-1</v>
      </c>
      <c r="J20170" s="88">
        <v>3.1877112496675459</v>
      </c>
      <c r="K20170" s="146">
        <v>1.9478438226941694</v>
      </c>
      <c r="L20170" s="147">
        <v>9.1654131631630887E-9</v>
      </c>
      <c r="M20170" s="147">
        <v>3.7816606180808838E-3</v>
      </c>
      <c r="N20170" s="87">
        <v>0.46330223419583338</v>
      </c>
      <c r="O20170" s="88">
        <v>3.176003407936983</v>
      </c>
      <c r="P20170" s="89">
        <v>6855.1437345206432</v>
      </c>
    </row>
    <row r="20171" spans="1:16">
      <c r="A20171" s="75" t="s">
        <v>23243</v>
      </c>
      <c r="B20171" s="85">
        <v>20167</v>
      </c>
      <c r="C20171" s="85">
        <v>14204</v>
      </c>
      <c r="D20171" s="85">
        <v>20167</v>
      </c>
      <c r="E20171" s="86" t="s">
        <v>23231</v>
      </c>
      <c r="F20171" s="85" t="s">
        <v>1055</v>
      </c>
      <c r="G20171" s="86" t="s">
        <v>23232</v>
      </c>
      <c r="H20171" s="85" t="s">
        <v>1</v>
      </c>
      <c r="I20171" s="85">
        <v>-1</v>
      </c>
      <c r="J20171" s="88">
        <v>3.143919936558806</v>
      </c>
      <c r="K20171" s="146">
        <v>1.9288616299855497</v>
      </c>
      <c r="L20171" s="147">
        <v>9.0353543665925656E-9</v>
      </c>
      <c r="M20171" s="147">
        <v>3.209487504000315E-3</v>
      </c>
      <c r="N20171" s="87">
        <v>0.4012396181209873</v>
      </c>
      <c r="O20171" s="88">
        <v>3.1314211395390039</v>
      </c>
      <c r="P20171" s="89">
        <v>7804.3667626928473</v>
      </c>
    </row>
    <row r="20172" spans="1:16">
      <c r="A20172" s="75" t="s">
        <v>23244</v>
      </c>
      <c r="B20172" s="85">
        <v>20168</v>
      </c>
      <c r="C20172" s="85">
        <v>14205</v>
      </c>
      <c r="D20172" s="85">
        <v>20168</v>
      </c>
      <c r="E20172" s="86" t="s">
        <v>23231</v>
      </c>
      <c r="F20172" s="85" t="s">
        <v>4489</v>
      </c>
      <c r="G20172" s="86" t="s">
        <v>23232</v>
      </c>
      <c r="H20172" s="85" t="s">
        <v>1</v>
      </c>
      <c r="I20172" s="85">
        <v>-1</v>
      </c>
      <c r="J20172" s="88">
        <v>2.104730743040788</v>
      </c>
      <c r="K20172" s="146">
        <v>1.5849137923069256</v>
      </c>
      <c r="L20172" s="147">
        <v>6.1728285696000612E-9</v>
      </c>
      <c r="M20172" s="147">
        <v>3.2160024563880592E-3</v>
      </c>
      <c r="N20172" s="87">
        <v>0.38207161563559572</v>
      </c>
      <c r="O20172" s="88">
        <v>2.047782566747725</v>
      </c>
      <c r="P20172" s="89">
        <v>5359.6825384192271</v>
      </c>
    </row>
    <row r="20173" spans="1:16">
      <c r="A20173" s="75" t="s">
        <v>23245</v>
      </c>
      <c r="B20173" s="85">
        <v>20169</v>
      </c>
      <c r="C20173" s="85">
        <v>14206</v>
      </c>
      <c r="D20173" s="85">
        <v>20169</v>
      </c>
      <c r="E20173" s="86" t="s">
        <v>23231</v>
      </c>
      <c r="F20173" s="85" t="s">
        <v>965</v>
      </c>
      <c r="G20173" s="86" t="s">
        <v>23232</v>
      </c>
      <c r="H20173" s="85" t="s">
        <v>1</v>
      </c>
      <c r="I20173" s="85">
        <v>-1</v>
      </c>
      <c r="J20173" s="88">
        <v>0.79817995669664454</v>
      </c>
      <c r="K20173" s="146">
        <v>1.1203030445616942</v>
      </c>
      <c r="L20173" s="147">
        <v>2.5472742563355799E-9</v>
      </c>
      <c r="M20173" s="147">
        <v>4.1898572753480126E-3</v>
      </c>
      <c r="N20173" s="87">
        <v>0.46657561208335518</v>
      </c>
      <c r="O20173" s="88">
        <v>0.68453668764826958</v>
      </c>
      <c r="P20173" s="89">
        <v>1467.1505966453622</v>
      </c>
    </row>
    <row r="20174" spans="1:16">
      <c r="A20174" s="75" t="s">
        <v>23246</v>
      </c>
      <c r="B20174" s="85">
        <v>20170</v>
      </c>
      <c r="C20174" s="85">
        <v>14207</v>
      </c>
      <c r="D20174" s="85">
        <v>20170</v>
      </c>
      <c r="E20174" s="86" t="s">
        <v>23231</v>
      </c>
      <c r="F20174" s="85" t="s">
        <v>4492</v>
      </c>
      <c r="G20174" s="86" t="s">
        <v>23232</v>
      </c>
      <c r="H20174" s="85" t="s">
        <v>1</v>
      </c>
      <c r="I20174" s="85">
        <v>-1</v>
      </c>
      <c r="J20174" s="88">
        <v>3.0426010168826241</v>
      </c>
      <c r="K20174" s="146">
        <v>1.8979069204277665</v>
      </c>
      <c r="L20174" s="147">
        <v>8.7719859627131692E-9</v>
      </c>
      <c r="M20174" s="147">
        <v>4.5242381793549856E-3</v>
      </c>
      <c r="N20174" s="87">
        <v>0.54087383183751281</v>
      </c>
      <c r="O20174" s="88">
        <v>3.0257979589967001</v>
      </c>
      <c r="P20174" s="89">
        <v>5594.2768551348563</v>
      </c>
    </row>
    <row r="20175" spans="1:16">
      <c r="A20175" s="75" t="s">
        <v>23247</v>
      </c>
      <c r="B20175" s="85">
        <v>20171</v>
      </c>
      <c r="C20175" s="85">
        <v>14208</v>
      </c>
      <c r="D20175" s="85">
        <v>20171</v>
      </c>
      <c r="E20175" s="86" t="s">
        <v>23231</v>
      </c>
      <c r="F20175" s="85" t="s">
        <v>1084</v>
      </c>
      <c r="G20175" s="86" t="s">
        <v>23232</v>
      </c>
      <c r="H20175" s="85" t="s">
        <v>1</v>
      </c>
      <c r="I20175" s="85">
        <v>-1</v>
      </c>
      <c r="J20175" s="88">
        <v>2.0420922340600551</v>
      </c>
      <c r="K20175" s="146">
        <v>1.5258011057760494</v>
      </c>
      <c r="L20175" s="147">
        <v>5.9789530587925271E-9</v>
      </c>
      <c r="M20175" s="147">
        <v>3.9683257869302692E-3</v>
      </c>
      <c r="N20175" s="87">
        <v>0.46643921466671973</v>
      </c>
      <c r="O20175" s="88">
        <v>1.9953928471502831</v>
      </c>
      <c r="P20175" s="89">
        <v>4277.9268646527325</v>
      </c>
    </row>
    <row r="20176" spans="1:16">
      <c r="A20176" s="75" t="s">
        <v>23248</v>
      </c>
      <c r="B20176" s="85">
        <v>20172</v>
      </c>
      <c r="C20176" s="85">
        <v>14209</v>
      </c>
      <c r="D20176" s="85">
        <v>20172</v>
      </c>
      <c r="E20176" s="86" t="s">
        <v>23231</v>
      </c>
      <c r="F20176" s="85" t="s">
        <v>4370</v>
      </c>
      <c r="G20176" s="86" t="s">
        <v>23232</v>
      </c>
      <c r="H20176" s="85" t="s">
        <v>1</v>
      </c>
      <c r="I20176" s="85">
        <v>-1</v>
      </c>
      <c r="J20176" s="88">
        <v>2.1408640737275588</v>
      </c>
      <c r="K20176" s="146">
        <v>1.5618630293779996</v>
      </c>
      <c r="L20176" s="147">
        <v>6.2527125178446209E-9</v>
      </c>
      <c r="M20176" s="147">
        <v>3.8910443294316662E-3</v>
      </c>
      <c r="N20176" s="87">
        <v>0.45960809489961779</v>
      </c>
      <c r="O20176" s="88">
        <v>2.0972639823135379</v>
      </c>
      <c r="P20176" s="89">
        <v>4563.1571888906738</v>
      </c>
    </row>
    <row r="20177" spans="1:16">
      <c r="A20177" s="75" t="s">
        <v>23249</v>
      </c>
      <c r="B20177" s="85">
        <v>20173</v>
      </c>
      <c r="C20177" s="85">
        <v>14210</v>
      </c>
      <c r="D20177" s="85">
        <v>20173</v>
      </c>
      <c r="E20177" s="86" t="s">
        <v>23231</v>
      </c>
      <c r="F20177" s="85" t="s">
        <v>4627</v>
      </c>
      <c r="G20177" s="86" t="s">
        <v>23232</v>
      </c>
      <c r="H20177" s="85" t="s">
        <v>1</v>
      </c>
      <c r="I20177" s="85">
        <v>-1</v>
      </c>
      <c r="J20177" s="88">
        <v>0.20444001669388509</v>
      </c>
      <c r="K20177" s="146">
        <v>0.84686584773276941</v>
      </c>
      <c r="L20177" s="147">
        <v>8.5022993890326874E-10</v>
      </c>
      <c r="M20177" s="147">
        <v>2.574006748050757E-3</v>
      </c>
      <c r="N20177" s="87">
        <v>0.28889072563176538</v>
      </c>
      <c r="O20177" s="88">
        <v>9.9506555936450733E-2</v>
      </c>
      <c r="P20177" s="89">
        <v>344.44358059208446</v>
      </c>
    </row>
    <row r="20178" spans="1:16">
      <c r="A20178" s="75" t="s">
        <v>23250</v>
      </c>
      <c r="B20178" s="85">
        <v>20174</v>
      </c>
      <c r="C20178" s="85">
        <v>14211</v>
      </c>
      <c r="D20178" s="85">
        <v>20174</v>
      </c>
      <c r="E20178" s="86" t="s">
        <v>23231</v>
      </c>
      <c r="F20178" s="85" t="s">
        <v>4496</v>
      </c>
      <c r="G20178" s="86" t="s">
        <v>23232</v>
      </c>
      <c r="H20178" s="85" t="s">
        <v>1</v>
      </c>
      <c r="I20178" s="85">
        <v>-1</v>
      </c>
      <c r="J20178" s="88">
        <v>0.26609149102987989</v>
      </c>
      <c r="K20178" s="146">
        <v>0.98340434322964743</v>
      </c>
      <c r="L20178" s="147">
        <v>1.087191665072699E-9</v>
      </c>
      <c r="M20178" s="147">
        <v>3.1602571310656042E-3</v>
      </c>
      <c r="N20178" s="87">
        <v>0.34125273866582501</v>
      </c>
      <c r="O20178" s="88">
        <v>0.10028196621158671</v>
      </c>
      <c r="P20178" s="89">
        <v>293.86420927683389</v>
      </c>
    </row>
    <row r="20179" spans="1:16">
      <c r="A20179" s="75" t="s">
        <v>23251</v>
      </c>
      <c r="B20179" s="85">
        <v>20175</v>
      </c>
      <c r="C20179" s="85">
        <v>14212</v>
      </c>
      <c r="D20179" s="85">
        <v>20175</v>
      </c>
      <c r="E20179" s="86" t="s">
        <v>23231</v>
      </c>
      <c r="F20179" s="85" t="s">
        <v>4372</v>
      </c>
      <c r="G20179" s="86" t="s">
        <v>23232</v>
      </c>
      <c r="H20179" s="85" t="s">
        <v>1</v>
      </c>
      <c r="I20179" s="85">
        <v>-1</v>
      </c>
      <c r="J20179" s="88">
        <v>0.88909182618638416</v>
      </c>
      <c r="K20179" s="146">
        <v>1.1862446088500491</v>
      </c>
      <c r="L20179" s="147">
        <v>2.8087477856159288E-9</v>
      </c>
      <c r="M20179" s="147">
        <v>2.532663816134493E-3</v>
      </c>
      <c r="N20179" s="87">
        <v>0.28627637017385699</v>
      </c>
      <c r="O20179" s="88">
        <v>0.76297553935830098</v>
      </c>
      <c r="P20179" s="89">
        <v>2665.1712081403793</v>
      </c>
    </row>
    <row r="20180" spans="1:16">
      <c r="A20180" s="75" t="s">
        <v>23252</v>
      </c>
      <c r="B20180" s="85">
        <v>20176</v>
      </c>
      <c r="C20180" s="85">
        <v>14213</v>
      </c>
      <c r="D20180" s="85">
        <v>20176</v>
      </c>
      <c r="E20180" s="86" t="s">
        <v>23231</v>
      </c>
      <c r="F20180" s="85" t="s">
        <v>4498</v>
      </c>
      <c r="G20180" s="86" t="s">
        <v>23232</v>
      </c>
      <c r="H20180" s="85" t="s">
        <v>1</v>
      </c>
      <c r="I20180" s="85">
        <v>-1</v>
      </c>
      <c r="J20180" s="88">
        <v>1.542938168962648</v>
      </c>
      <c r="K20180" s="146">
        <v>1.3839098798141893</v>
      </c>
      <c r="L20180" s="147">
        <v>4.6065955250178357E-9</v>
      </c>
      <c r="M20180" s="147">
        <v>3.109899824387983E-3</v>
      </c>
      <c r="N20180" s="87">
        <v>0.36187020158945049</v>
      </c>
      <c r="O20180" s="88">
        <v>1.4678486474818511</v>
      </c>
      <c r="P20180" s="89">
        <v>4056.2849359648485</v>
      </c>
    </row>
    <row r="20181" spans="1:16">
      <c r="A20181" s="75" t="s">
        <v>23253</v>
      </c>
      <c r="B20181" s="85">
        <v>20177</v>
      </c>
      <c r="C20181" s="85">
        <v>14214</v>
      </c>
      <c r="D20181" s="85">
        <v>20177</v>
      </c>
      <c r="E20181" s="86" t="s">
        <v>23231</v>
      </c>
      <c r="F20181" s="85" t="s">
        <v>238</v>
      </c>
      <c r="G20181" s="86" t="s">
        <v>23232</v>
      </c>
      <c r="H20181" s="85" t="s">
        <v>1</v>
      </c>
      <c r="I20181" s="85">
        <v>-1</v>
      </c>
      <c r="J20181" s="88">
        <v>1.069257336664347</v>
      </c>
      <c r="K20181" s="146">
        <v>1.3194684532835743</v>
      </c>
      <c r="L20181" s="147">
        <v>3.496837829338065E-9</v>
      </c>
      <c r="M20181" s="147">
        <v>1.8014066898608689E-3</v>
      </c>
      <c r="N20181" s="87">
        <v>0.194676138899081</v>
      </c>
      <c r="O20181" s="88">
        <v>0.90290412011872268</v>
      </c>
      <c r="P20181" s="89">
        <v>4637.9804182719226</v>
      </c>
    </row>
    <row r="20182" spans="1:16">
      <c r="A20182" s="75" t="s">
        <v>23254</v>
      </c>
      <c r="B20182" s="85">
        <v>20178</v>
      </c>
      <c r="C20182" s="85">
        <v>14215</v>
      </c>
      <c r="D20182" s="85">
        <v>20178</v>
      </c>
      <c r="E20182" s="86" t="s">
        <v>23231</v>
      </c>
      <c r="F20182" s="85" t="s">
        <v>3901</v>
      </c>
      <c r="G20182" s="86" t="s">
        <v>23232</v>
      </c>
      <c r="H20182" s="85" t="s">
        <v>1</v>
      </c>
      <c r="I20182" s="85">
        <v>-1</v>
      </c>
      <c r="J20182" s="88">
        <v>0.43110527497609158</v>
      </c>
      <c r="K20182" s="146">
        <v>1.0726431389689699</v>
      </c>
      <c r="L20182" s="147">
        <v>1.541658931833457E-9</v>
      </c>
      <c r="M20182" s="147">
        <v>2.189354240085407E-3</v>
      </c>
      <c r="N20182" s="87">
        <v>0.2365221203213643</v>
      </c>
      <c r="O20182" s="88">
        <v>0.25333882079352388</v>
      </c>
      <c r="P20182" s="89">
        <v>1071.0999057902518</v>
      </c>
    </row>
    <row r="20183" spans="1:16">
      <c r="A20183" s="75" t="s">
        <v>23255</v>
      </c>
      <c r="B20183" s="85">
        <v>20179</v>
      </c>
      <c r="C20183" s="85">
        <v>14216</v>
      </c>
      <c r="D20183" s="85">
        <v>20179</v>
      </c>
      <c r="E20183" s="86" t="s">
        <v>23231</v>
      </c>
      <c r="F20183" s="85" t="s">
        <v>1068</v>
      </c>
      <c r="G20183" s="86" t="s">
        <v>23232</v>
      </c>
      <c r="H20183" s="85" t="s">
        <v>1</v>
      </c>
      <c r="I20183" s="85">
        <v>-1</v>
      </c>
      <c r="J20183" s="88">
        <v>1.516878103844737</v>
      </c>
      <c r="K20183" s="146">
        <v>1.3318888871738894</v>
      </c>
      <c r="L20183" s="147">
        <v>4.5170182895540018E-9</v>
      </c>
      <c r="M20183" s="147">
        <v>3.9391852054290778E-3</v>
      </c>
      <c r="N20183" s="87">
        <v>0.45552247481102037</v>
      </c>
      <c r="O20183" s="88">
        <v>1.4541035340577511</v>
      </c>
      <c r="P20183" s="89">
        <v>3192.166390167698</v>
      </c>
    </row>
    <row r="20184" spans="1:16">
      <c r="A20184" s="75" t="s">
        <v>23256</v>
      </c>
      <c r="B20184" s="85">
        <v>20180</v>
      </c>
      <c r="C20184" s="85">
        <v>14217</v>
      </c>
      <c r="D20184" s="85">
        <v>20180</v>
      </c>
      <c r="E20184" s="86" t="s">
        <v>23231</v>
      </c>
      <c r="F20184" s="85" t="s">
        <v>4381</v>
      </c>
      <c r="G20184" s="86" t="s">
        <v>23232</v>
      </c>
      <c r="H20184" s="85" t="s">
        <v>1</v>
      </c>
      <c r="I20184" s="85">
        <v>-1</v>
      </c>
      <c r="J20184" s="88">
        <v>1.2450876453555499</v>
      </c>
      <c r="K20184" s="146">
        <v>1.2637180731232183</v>
      </c>
      <c r="L20184" s="147">
        <v>3.7896056803473686E-9</v>
      </c>
      <c r="M20184" s="147">
        <v>4.4908647251726318E-3</v>
      </c>
      <c r="N20184" s="87">
        <v>0.50743394095609606</v>
      </c>
      <c r="O20184" s="88">
        <v>1.160158336957245</v>
      </c>
      <c r="P20184" s="89">
        <v>2286.3238804469797</v>
      </c>
    </row>
    <row r="20185" spans="1:16">
      <c r="A20185" s="75" t="s">
        <v>23257</v>
      </c>
      <c r="B20185" s="85">
        <v>20181</v>
      </c>
      <c r="C20185" s="85">
        <v>14218</v>
      </c>
      <c r="D20185" s="85">
        <v>20181</v>
      </c>
      <c r="E20185" s="86" t="s">
        <v>23231</v>
      </c>
      <c r="F20185" s="85" t="s">
        <v>4641</v>
      </c>
      <c r="G20185" s="86" t="s">
        <v>23232</v>
      </c>
      <c r="H20185" s="85" t="s">
        <v>1</v>
      </c>
      <c r="I20185" s="85">
        <v>-1</v>
      </c>
      <c r="J20185" s="88">
        <v>2.2212123844344971</v>
      </c>
      <c r="K20185" s="146">
        <v>1.6428077588869729</v>
      </c>
      <c r="L20185" s="147">
        <v>6.4943737138200383E-9</v>
      </c>
      <c r="M20185" s="147">
        <v>3.2553134559396581E-3</v>
      </c>
      <c r="N20185" s="87">
        <v>0.38718817139122108</v>
      </c>
      <c r="O20185" s="88">
        <v>2.1510071516760498</v>
      </c>
      <c r="P20185" s="89">
        <v>5555.4567794444265</v>
      </c>
    </row>
    <row r="20186" spans="1:16">
      <c r="A20186" s="75" t="s">
        <v>23258</v>
      </c>
      <c r="B20186" s="85">
        <v>20182</v>
      </c>
      <c r="C20186" s="85">
        <v>14219</v>
      </c>
      <c r="D20186" s="85">
        <v>20182</v>
      </c>
      <c r="E20186" s="86" t="s">
        <v>23231</v>
      </c>
      <c r="F20186" s="85" t="s">
        <v>4383</v>
      </c>
      <c r="G20186" s="86" t="s">
        <v>23232</v>
      </c>
      <c r="H20186" s="85" t="s">
        <v>1</v>
      </c>
      <c r="I20186" s="85">
        <v>-1</v>
      </c>
      <c r="J20186" s="88">
        <v>0.25046505153285548</v>
      </c>
      <c r="K20186" s="146">
        <v>0.89293713467146674</v>
      </c>
      <c r="L20186" s="147">
        <v>1.0041816122239539E-9</v>
      </c>
      <c r="M20186" s="147">
        <v>2.8466586563112052E-3</v>
      </c>
      <c r="N20186" s="87">
        <v>0.3155613320852409</v>
      </c>
      <c r="O20186" s="88">
        <v>0.13668891831815039</v>
      </c>
      <c r="P20186" s="89">
        <v>433.16117793934063</v>
      </c>
    </row>
    <row r="20187" spans="1:16">
      <c r="A20187" s="75" t="s">
        <v>23259</v>
      </c>
      <c r="B20187" s="85">
        <v>20183</v>
      </c>
      <c r="C20187" s="85">
        <v>14220</v>
      </c>
      <c r="D20187" s="85">
        <v>20183</v>
      </c>
      <c r="E20187" s="86" t="s">
        <v>23231</v>
      </c>
      <c r="F20187" s="85" t="s">
        <v>6286</v>
      </c>
      <c r="G20187" s="86" t="s">
        <v>23232</v>
      </c>
      <c r="H20187" s="85" t="s">
        <v>1</v>
      </c>
      <c r="I20187" s="85">
        <v>-1</v>
      </c>
      <c r="J20187" s="88">
        <v>0.39709729317886899</v>
      </c>
      <c r="K20187" s="146">
        <v>1.066323295922524</v>
      </c>
      <c r="L20187" s="147">
        <v>1.4766511376790639E-9</v>
      </c>
      <c r="M20187" s="147">
        <v>1.8741237907025489E-3</v>
      </c>
      <c r="N20187" s="87">
        <v>0.19971647833593559</v>
      </c>
      <c r="O20187" s="88">
        <v>0.22211185438702111</v>
      </c>
      <c r="P20187" s="89">
        <v>1112.1358449622526</v>
      </c>
    </row>
    <row r="20188" spans="1:16">
      <c r="A20188" s="75" t="s">
        <v>23260</v>
      </c>
      <c r="B20188" s="85">
        <v>20184</v>
      </c>
      <c r="C20188" s="85">
        <v>14221</v>
      </c>
      <c r="D20188" s="85">
        <v>20184</v>
      </c>
      <c r="E20188" s="86" t="s">
        <v>23231</v>
      </c>
      <c r="F20188" s="85" t="s">
        <v>4711</v>
      </c>
      <c r="G20188" s="86" t="s">
        <v>23232</v>
      </c>
      <c r="H20188" s="85" t="s">
        <v>1</v>
      </c>
      <c r="I20188" s="85">
        <v>-1</v>
      </c>
      <c r="J20188" s="88">
        <v>0.46498109788815623</v>
      </c>
      <c r="K20188" s="146">
        <v>1.1043491827823289</v>
      </c>
      <c r="L20188" s="147">
        <v>1.697708821038467E-9</v>
      </c>
      <c r="M20188" s="147">
        <v>1.836324667934854E-3</v>
      </c>
      <c r="N20188" s="87">
        <v>0.19579858818780541</v>
      </c>
      <c r="O20188" s="88">
        <v>0.29151532798820973</v>
      </c>
      <c r="P20188" s="89">
        <v>1488.8530641936757</v>
      </c>
    </row>
    <row r="20189" spans="1:16">
      <c r="A20189" s="75" t="s">
        <v>23261</v>
      </c>
      <c r="B20189" s="85">
        <v>20185</v>
      </c>
      <c r="C20189" s="85">
        <v>14222</v>
      </c>
      <c r="D20189" s="85">
        <v>20185</v>
      </c>
      <c r="E20189" s="86" t="s">
        <v>23231</v>
      </c>
      <c r="F20189" s="85" t="s">
        <v>5075</v>
      </c>
      <c r="G20189" s="86" t="s">
        <v>23232</v>
      </c>
      <c r="H20189" s="85" t="s">
        <v>1</v>
      </c>
      <c r="I20189" s="85">
        <v>-1</v>
      </c>
      <c r="J20189" s="88">
        <v>0.27483558191267943</v>
      </c>
      <c r="K20189" s="146">
        <v>1.0400383318653832</v>
      </c>
      <c r="L20189" s="147">
        <v>1.1350951698447421E-9</v>
      </c>
      <c r="M20189" s="147">
        <v>2.088281833669227E-3</v>
      </c>
      <c r="N20189" s="87">
        <v>0.2221939434683721</v>
      </c>
      <c r="O20189" s="88">
        <v>8.6598410315038427E-2</v>
      </c>
      <c r="P20189" s="89">
        <v>389.74244285540198</v>
      </c>
    </row>
    <row r="20190" spans="1:16">
      <c r="A20190" s="75" t="s">
        <v>23262</v>
      </c>
      <c r="B20190" s="85">
        <v>20186</v>
      </c>
      <c r="C20190" s="85">
        <v>14223</v>
      </c>
      <c r="D20190" s="85">
        <v>20186</v>
      </c>
      <c r="E20190" s="86" t="s">
        <v>23231</v>
      </c>
      <c r="F20190" s="85" t="s">
        <v>2124</v>
      </c>
      <c r="G20190" s="86" t="s">
        <v>23232</v>
      </c>
      <c r="H20190" s="85" t="s">
        <v>1</v>
      </c>
      <c r="I20190" s="85">
        <v>-1</v>
      </c>
      <c r="J20190" s="88">
        <v>3.116169172800292</v>
      </c>
      <c r="K20190" s="146">
        <v>1.9262284154160163</v>
      </c>
      <c r="L20190" s="147">
        <v>8.9681777508535073E-9</v>
      </c>
      <c r="M20190" s="147">
        <v>3.7391030697990209E-3</v>
      </c>
      <c r="N20190" s="87">
        <v>0.45718280299513059</v>
      </c>
      <c r="O20190" s="88">
        <v>3.099593831203745</v>
      </c>
      <c r="P20190" s="89">
        <v>6779.7690790148963</v>
      </c>
    </row>
    <row r="20191" spans="1:16">
      <c r="A20191" s="75" t="s">
        <v>23263</v>
      </c>
      <c r="B20191" s="85">
        <v>20187</v>
      </c>
      <c r="C20191" s="85">
        <v>14224</v>
      </c>
      <c r="D20191" s="85">
        <v>20187</v>
      </c>
      <c r="E20191" s="86" t="s">
        <v>23231</v>
      </c>
      <c r="F20191" s="85" t="s">
        <v>4253</v>
      </c>
      <c r="G20191" s="86" t="s">
        <v>23232</v>
      </c>
      <c r="H20191" s="85" t="s">
        <v>1</v>
      </c>
      <c r="I20191" s="85">
        <v>-1</v>
      </c>
      <c r="J20191" s="88">
        <v>2.9701489532034069</v>
      </c>
      <c r="K20191" s="146">
        <v>1.8847691553157935</v>
      </c>
      <c r="L20191" s="147">
        <v>8.5783845968575567E-9</v>
      </c>
      <c r="M20191" s="147">
        <v>4.6791409463422303E-3</v>
      </c>
      <c r="N20191" s="87">
        <v>0.55511886464078708</v>
      </c>
      <c r="O20191" s="88">
        <v>2.9441534552206079</v>
      </c>
      <c r="P20191" s="89">
        <v>5303.6451159442149</v>
      </c>
    </row>
    <row r="20192" spans="1:16">
      <c r="A20192" s="75" t="s">
        <v>23264</v>
      </c>
      <c r="B20192" s="85">
        <v>20188</v>
      </c>
      <c r="C20192" s="85">
        <v>14225</v>
      </c>
      <c r="D20192" s="85">
        <v>20188</v>
      </c>
      <c r="E20192" s="86" t="s">
        <v>23231</v>
      </c>
      <c r="F20192" s="85" t="s">
        <v>240</v>
      </c>
      <c r="G20192" s="86" t="s">
        <v>23232</v>
      </c>
      <c r="H20192" s="85" t="s">
        <v>1</v>
      </c>
      <c r="I20192" s="85">
        <v>-1</v>
      </c>
      <c r="J20192" s="88">
        <v>0.3948160459697998</v>
      </c>
      <c r="K20192" s="146">
        <v>1.0798192049769573</v>
      </c>
      <c r="L20192" s="147">
        <v>1.4905442197621491E-9</v>
      </c>
      <c r="M20192" s="147">
        <v>2.086146196101661E-3</v>
      </c>
      <c r="N20192" s="87">
        <v>0.2241894721808172</v>
      </c>
      <c r="O20192" s="88">
        <v>0.22092267040243541</v>
      </c>
      <c r="P20192" s="89">
        <v>985.42838900237473</v>
      </c>
    </row>
    <row r="20193" spans="1:16">
      <c r="A20193" s="75" t="s">
        <v>23265</v>
      </c>
      <c r="B20193" s="85">
        <v>20189</v>
      </c>
      <c r="C20193" s="85">
        <v>14226</v>
      </c>
      <c r="D20193" s="85">
        <v>20189</v>
      </c>
      <c r="E20193" s="86" t="s">
        <v>23231</v>
      </c>
      <c r="F20193" s="85" t="s">
        <v>4389</v>
      </c>
      <c r="G20193" s="86" t="s">
        <v>23232</v>
      </c>
      <c r="H20193" s="85" t="s">
        <v>1</v>
      </c>
      <c r="I20193" s="85">
        <v>-1</v>
      </c>
      <c r="J20193" s="88">
        <v>1.072821640179747</v>
      </c>
      <c r="K20193" s="146">
        <v>1.2312654952868545</v>
      </c>
      <c r="L20193" s="147">
        <v>3.3202868524290259E-9</v>
      </c>
      <c r="M20193" s="147">
        <v>2.91157457361971E-3</v>
      </c>
      <c r="N20193" s="87">
        <v>0.33130125200538818</v>
      </c>
      <c r="O20193" s="88">
        <v>0.96989913996598454</v>
      </c>
      <c r="P20193" s="89">
        <v>2927.5444451088592</v>
      </c>
    </row>
    <row r="20194" spans="1:16">
      <c r="A20194" s="75" t="s">
        <v>23266</v>
      </c>
      <c r="B20194" s="85">
        <v>20190</v>
      </c>
      <c r="C20194" s="85">
        <v>14227</v>
      </c>
      <c r="D20194" s="85">
        <v>20190</v>
      </c>
      <c r="E20194" s="86" t="s">
        <v>23231</v>
      </c>
      <c r="F20194" s="85" t="s">
        <v>3724</v>
      </c>
      <c r="G20194" s="86" t="s">
        <v>23232</v>
      </c>
      <c r="H20194" s="85" t="s">
        <v>1</v>
      </c>
      <c r="I20194" s="85">
        <v>-1</v>
      </c>
      <c r="J20194" s="88">
        <v>1.08660542758992</v>
      </c>
      <c r="K20194" s="146">
        <v>1.1728961697435458</v>
      </c>
      <c r="L20194" s="147">
        <v>3.3193549952335302E-9</v>
      </c>
      <c r="M20194" s="147">
        <v>3.811191139519133E-3</v>
      </c>
      <c r="N20194" s="87">
        <v>0.43529106553075692</v>
      </c>
      <c r="O20194" s="88">
        <v>1.0103757493801651</v>
      </c>
      <c r="P20194" s="89">
        <v>2321.1497533224092</v>
      </c>
    </row>
    <row r="20195" spans="1:16">
      <c r="A20195" s="75" t="s">
        <v>23267</v>
      </c>
      <c r="B20195" s="85">
        <v>20191</v>
      </c>
      <c r="C20195" s="85">
        <v>14228</v>
      </c>
      <c r="D20195" s="85">
        <v>20191</v>
      </c>
      <c r="E20195" s="86" t="s">
        <v>23231</v>
      </c>
      <c r="F20195" s="85" t="s">
        <v>4646</v>
      </c>
      <c r="G20195" s="86" t="s">
        <v>23232</v>
      </c>
      <c r="H20195" s="85" t="s">
        <v>1</v>
      </c>
      <c r="I20195" s="85">
        <v>-1</v>
      </c>
      <c r="J20195" s="88">
        <v>0.57902758496237172</v>
      </c>
      <c r="K20195" s="146">
        <v>1.1344113951691603</v>
      </c>
      <c r="L20195" s="147">
        <v>2.0156996912114941E-9</v>
      </c>
      <c r="M20195" s="147">
        <v>1.608076728511771E-3</v>
      </c>
      <c r="N20195" s="87">
        <v>0.17318286654316589</v>
      </c>
      <c r="O20195" s="88">
        <v>0.42621529869245028</v>
      </c>
      <c r="P20195" s="89">
        <v>2461.070816068378</v>
      </c>
    </row>
    <row r="20196" spans="1:16">
      <c r="A20196" s="75" t="s">
        <v>23268</v>
      </c>
      <c r="B20196" s="85">
        <v>20192</v>
      </c>
      <c r="C20196" s="85">
        <v>14229</v>
      </c>
      <c r="D20196" s="85">
        <v>20192</v>
      </c>
      <c r="E20196" s="86" t="s">
        <v>23231</v>
      </c>
      <c r="F20196" s="85" t="s">
        <v>4648</v>
      </c>
      <c r="G20196" s="86" t="s">
        <v>23232</v>
      </c>
      <c r="H20196" s="85" t="s">
        <v>1</v>
      </c>
      <c r="I20196" s="85">
        <v>-1</v>
      </c>
      <c r="J20196" s="88">
        <v>0.47375668629923462</v>
      </c>
      <c r="K20196" s="146">
        <v>1.1062785953321319</v>
      </c>
      <c r="L20196" s="147">
        <v>1.722049319277066E-9</v>
      </c>
      <c r="M20196" s="147">
        <v>1.799640995819766E-3</v>
      </c>
      <c r="N20196" s="87">
        <v>0.19199631484248689</v>
      </c>
      <c r="O20196" s="88">
        <v>0.30313403815240653</v>
      </c>
      <c r="P20196" s="89">
        <v>1578.8534191455531</v>
      </c>
    </row>
    <row r="20197" spans="1:16">
      <c r="A20197" s="75" t="s">
        <v>23269</v>
      </c>
      <c r="B20197" s="85">
        <v>20193</v>
      </c>
      <c r="C20197" s="85">
        <v>14230</v>
      </c>
      <c r="D20197" s="85">
        <v>20193</v>
      </c>
      <c r="E20197" s="86" t="s">
        <v>23231</v>
      </c>
      <c r="F20197" s="85" t="s">
        <v>38</v>
      </c>
      <c r="G20197" s="86" t="s">
        <v>23232</v>
      </c>
      <c r="H20197" s="85" t="s">
        <v>1</v>
      </c>
      <c r="I20197" s="85">
        <v>-1</v>
      </c>
      <c r="J20197" s="88">
        <v>0.8155085264824703</v>
      </c>
      <c r="K20197" s="146">
        <v>1.5533494246641948</v>
      </c>
      <c r="L20197" s="147">
        <v>2.6729268306118212E-9</v>
      </c>
      <c r="M20197" s="147">
        <v>1.0476359922533219E-3</v>
      </c>
      <c r="N20197" s="87">
        <v>0.118838682056166</v>
      </c>
      <c r="O20197" s="88">
        <v>0.66200242326972913</v>
      </c>
      <c r="P20197" s="89">
        <v>5570.5971474578537</v>
      </c>
    </row>
    <row r="20198" spans="1:16">
      <c r="A20198" s="75" t="s">
        <v>23270</v>
      </c>
      <c r="B20198" s="85">
        <v>20194</v>
      </c>
      <c r="C20198" s="85">
        <v>14231</v>
      </c>
      <c r="D20198" s="85">
        <v>20194</v>
      </c>
      <c r="E20198" s="86" t="s">
        <v>23231</v>
      </c>
      <c r="F20198" s="85" t="s">
        <v>1039</v>
      </c>
      <c r="G20198" s="86" t="s">
        <v>23232</v>
      </c>
      <c r="H20198" s="85" t="s">
        <v>1</v>
      </c>
      <c r="I20198" s="85">
        <v>-1</v>
      </c>
      <c r="J20198" s="88">
        <v>3.1695849306324488</v>
      </c>
      <c r="K20198" s="146">
        <v>1.9414372484608891</v>
      </c>
      <c r="L20198" s="147">
        <v>9.1157772195906748E-9</v>
      </c>
      <c r="M20198" s="147">
        <v>3.8405889575124112E-3</v>
      </c>
      <c r="N20198" s="87">
        <v>0.46936141700999201</v>
      </c>
      <c r="O20198" s="88">
        <v>3.1572749172587069</v>
      </c>
      <c r="P20198" s="89">
        <v>6726.7457503680862</v>
      </c>
    </row>
    <row r="20199" spans="1:16">
      <c r="A20199" s="75" t="s">
        <v>23271</v>
      </c>
      <c r="B20199" s="85">
        <v>20195</v>
      </c>
      <c r="C20199" s="85">
        <v>14232</v>
      </c>
      <c r="D20199" s="85">
        <v>20195</v>
      </c>
      <c r="E20199" s="86" t="s">
        <v>23231</v>
      </c>
      <c r="F20199" s="85" t="s">
        <v>4653</v>
      </c>
      <c r="G20199" s="86" t="s">
        <v>23232</v>
      </c>
      <c r="H20199" s="85" t="s">
        <v>1</v>
      </c>
      <c r="I20199" s="85">
        <v>-1</v>
      </c>
      <c r="J20199" s="88">
        <v>2.227620226982169</v>
      </c>
      <c r="K20199" s="146">
        <v>1.6005294237251324</v>
      </c>
      <c r="L20199" s="147">
        <v>6.4978469258978186E-9</v>
      </c>
      <c r="M20199" s="147">
        <v>3.6559153293961172E-3</v>
      </c>
      <c r="N20199" s="87">
        <v>0.43468605931159032</v>
      </c>
      <c r="O20199" s="88">
        <v>2.184086185587307</v>
      </c>
      <c r="P20199" s="89">
        <v>5024.5139884316304</v>
      </c>
    </row>
    <row r="20200" spans="1:16">
      <c r="A20200" s="75" t="s">
        <v>23272</v>
      </c>
      <c r="B20200" s="85">
        <v>20196</v>
      </c>
      <c r="C20200" s="85">
        <v>14233</v>
      </c>
      <c r="D20200" s="85">
        <v>20196</v>
      </c>
      <c r="E20200" s="86" t="s">
        <v>23231</v>
      </c>
      <c r="F20200" s="85" t="s">
        <v>4655</v>
      </c>
      <c r="G20200" s="86" t="s">
        <v>23232</v>
      </c>
      <c r="H20200" s="85" t="s">
        <v>1</v>
      </c>
      <c r="I20200" s="85">
        <v>-1</v>
      </c>
      <c r="J20200" s="88">
        <v>0.67003780339595487</v>
      </c>
      <c r="K20200" s="146">
        <v>1.1523038021218943</v>
      </c>
      <c r="L20200" s="147">
        <v>2.2104181587394541E-9</v>
      </c>
      <c r="M20200" s="147">
        <v>2.2529228917153961E-3</v>
      </c>
      <c r="N20200" s="87">
        <v>0.24782500334445409</v>
      </c>
      <c r="O20200" s="88">
        <v>0.50546841133305709</v>
      </c>
      <c r="P20200" s="89">
        <v>2039.6182972325123</v>
      </c>
    </row>
    <row r="20201" spans="1:16">
      <c r="A20201" s="75" t="s">
        <v>23273</v>
      </c>
      <c r="B20201" s="85">
        <v>20197</v>
      </c>
      <c r="C20201" s="85">
        <v>14234</v>
      </c>
      <c r="D20201" s="85">
        <v>20197</v>
      </c>
      <c r="E20201" s="86" t="s">
        <v>23231</v>
      </c>
      <c r="F20201" s="85" t="s">
        <v>6375</v>
      </c>
      <c r="G20201" s="86" t="s">
        <v>23232</v>
      </c>
      <c r="H20201" s="85" t="s">
        <v>1</v>
      </c>
      <c r="I20201" s="85">
        <v>-1</v>
      </c>
      <c r="J20201" s="88">
        <v>0.76412829553100459</v>
      </c>
      <c r="K20201" s="146">
        <v>1.1991130159395649</v>
      </c>
      <c r="L20201" s="147">
        <v>2.5705627452851109E-9</v>
      </c>
      <c r="M20201" s="147">
        <v>1.4928003841709319E-3</v>
      </c>
      <c r="N20201" s="87">
        <v>0.16019219562865561</v>
      </c>
      <c r="O20201" s="88">
        <v>0.61208814410002421</v>
      </c>
      <c r="P20201" s="89">
        <v>3820.9610755252811</v>
      </c>
    </row>
    <row r="20202" spans="1:16">
      <c r="A20202" s="75" t="s">
        <v>23274</v>
      </c>
      <c r="B20202" s="85">
        <v>20198</v>
      </c>
      <c r="C20202" s="85">
        <v>14235</v>
      </c>
      <c r="D20202" s="85">
        <v>20198</v>
      </c>
      <c r="E20202" s="86" t="s">
        <v>23231</v>
      </c>
      <c r="F20202" s="85" t="s">
        <v>243</v>
      </c>
      <c r="G20202" s="86" t="s">
        <v>23232</v>
      </c>
      <c r="H20202" s="85" t="s">
        <v>1</v>
      </c>
      <c r="I20202" s="85">
        <v>-1</v>
      </c>
      <c r="J20202" s="88">
        <v>0.31763436455892408</v>
      </c>
      <c r="K20202" s="146">
        <v>1.0584764495028403</v>
      </c>
      <c r="L20202" s="147">
        <v>1.2758358783720551E-9</v>
      </c>
      <c r="M20202" s="147">
        <v>1.842866474013709E-3</v>
      </c>
      <c r="N20202" s="87">
        <v>0.2191730458434919</v>
      </c>
      <c r="O20202" s="88">
        <v>0.1302534872163745</v>
      </c>
      <c r="P20202" s="89">
        <v>594.29519134112195</v>
      </c>
    </row>
    <row r="20203" spans="1:16">
      <c r="A20203" s="75" t="s">
        <v>24206</v>
      </c>
      <c r="B20203" s="85">
        <v>20199</v>
      </c>
      <c r="C20203" s="85">
        <v>14761</v>
      </c>
      <c r="D20203" s="85">
        <v>20199</v>
      </c>
      <c r="E20203" s="86" t="s">
        <v>24207</v>
      </c>
      <c r="F20203" s="85" t="s">
        <v>31</v>
      </c>
      <c r="G20203" s="86" t="s">
        <v>23232</v>
      </c>
      <c r="H20203" s="85" t="s">
        <v>1</v>
      </c>
      <c r="I20203" s="85">
        <v>-1</v>
      </c>
      <c r="J20203" s="88">
        <v>1.8412915983565421</v>
      </c>
      <c r="K20203" s="146">
        <v>1.480066572550234</v>
      </c>
      <c r="L20203" s="147">
        <v>5.4360722635458159E-9</v>
      </c>
      <c r="M20203" s="147">
        <v>3.5911004803743868E-3</v>
      </c>
      <c r="N20203" s="87">
        <v>0.41976305668075919</v>
      </c>
      <c r="O20203" s="88">
        <v>1.774224788187748</v>
      </c>
      <c r="P20203" s="89">
        <v>4226.7292462973764</v>
      </c>
    </row>
    <row r="20204" spans="1:16">
      <c r="A20204" s="75" t="s">
        <v>24208</v>
      </c>
      <c r="B20204" s="85">
        <v>20200</v>
      </c>
      <c r="C20204" s="85">
        <v>14762</v>
      </c>
      <c r="D20204" s="85">
        <v>20200</v>
      </c>
      <c r="E20204" s="86" t="s">
        <v>24207</v>
      </c>
      <c r="F20204" s="85" t="s">
        <v>11</v>
      </c>
      <c r="G20204" s="86" t="s">
        <v>23232</v>
      </c>
      <c r="H20204" s="85" t="s">
        <v>1</v>
      </c>
      <c r="I20204" s="85">
        <v>-1</v>
      </c>
      <c r="J20204" s="88">
        <v>1.8636689843734739</v>
      </c>
      <c r="K20204" s="146">
        <v>1.4892332483071169</v>
      </c>
      <c r="L20204" s="147">
        <v>5.4979474747400627E-9</v>
      </c>
      <c r="M20204" s="147">
        <v>3.5724317919680281E-3</v>
      </c>
      <c r="N20204" s="87">
        <v>0.41777305863099451</v>
      </c>
      <c r="O20204" s="88">
        <v>1.7975360483180221</v>
      </c>
      <c r="P20204" s="89">
        <v>4302.6614837452398</v>
      </c>
    </row>
    <row r="20205" spans="1:16">
      <c r="A20205" s="75" t="s">
        <v>31654</v>
      </c>
      <c r="B20205" s="85">
        <v>20201</v>
      </c>
      <c r="C20205" s="85">
        <v>20331</v>
      </c>
      <c r="D20205" s="85">
        <v>20201</v>
      </c>
      <c r="E20205" s="86" t="s">
        <v>31655</v>
      </c>
      <c r="F20205" s="85" t="s">
        <v>32</v>
      </c>
      <c r="G20205" s="86" t="s">
        <v>23232</v>
      </c>
      <c r="H20205" s="85" t="s">
        <v>1</v>
      </c>
      <c r="I20205" s="85">
        <v>-1</v>
      </c>
      <c r="J20205" s="88">
        <v>3.1640879903448478</v>
      </c>
      <c r="K20205" s="146">
        <v>1.6898097834310013</v>
      </c>
      <c r="L20205" s="147">
        <v>8.9934517056229752E-9</v>
      </c>
      <c r="M20205" s="147">
        <v>1.118061244696115E-3</v>
      </c>
      <c r="N20205" s="87">
        <v>0.1420670674343924</v>
      </c>
      <c r="O20205" s="88">
        <v>3.1604621320125279</v>
      </c>
      <c r="P20205" s="89">
        <v>22246.26853420517</v>
      </c>
    </row>
    <row r="20206" spans="1:16">
      <c r="A20206" s="75" t="s">
        <v>31658</v>
      </c>
      <c r="B20206" s="85">
        <v>20202</v>
      </c>
      <c r="C20206" s="85">
        <v>20334</v>
      </c>
      <c r="D20206" s="85">
        <v>20202</v>
      </c>
      <c r="E20206" s="86" t="s">
        <v>31655</v>
      </c>
      <c r="F20206" s="85" t="s">
        <v>38</v>
      </c>
      <c r="G20206" s="86" t="s">
        <v>23232</v>
      </c>
      <c r="H20206" s="85" t="s">
        <v>1</v>
      </c>
      <c r="I20206" s="85">
        <v>-1</v>
      </c>
      <c r="J20206" s="88">
        <v>3.196443696453044</v>
      </c>
      <c r="K20206" s="146">
        <v>1.9438916391962309</v>
      </c>
      <c r="L20206" s="147">
        <v>9.168947526098229E-9</v>
      </c>
      <c r="M20206" s="147">
        <v>2.3193471900621902E-3</v>
      </c>
      <c r="N20206" s="87">
        <v>0.30646244388101412</v>
      </c>
      <c r="O20206" s="88">
        <v>3.1863638556081919</v>
      </c>
      <c r="P20206" s="89">
        <v>10397.24089926437</v>
      </c>
    </row>
    <row r="20207" spans="1:16">
      <c r="A20207" s="75" t="s">
        <v>31662</v>
      </c>
      <c r="B20207" s="85">
        <v>20203</v>
      </c>
      <c r="C20207" s="85">
        <v>20337</v>
      </c>
      <c r="D20207" s="85">
        <v>20203</v>
      </c>
      <c r="E20207" s="86" t="s">
        <v>31660</v>
      </c>
      <c r="F20207" s="85" t="s">
        <v>32</v>
      </c>
      <c r="G20207" s="86" t="s">
        <v>23232</v>
      </c>
      <c r="H20207" s="85" t="s">
        <v>1</v>
      </c>
      <c r="I20207" s="85">
        <v>-1</v>
      </c>
      <c r="J20207" s="88">
        <v>3.1908426588776639</v>
      </c>
      <c r="K20207" s="146">
        <v>2.0284106794599284</v>
      </c>
      <c r="L20207" s="147">
        <v>9.1590533413121327E-9</v>
      </c>
      <c r="M20207" s="147">
        <v>1.8914108472473769E-3</v>
      </c>
      <c r="N20207" s="87">
        <v>0.23843105904197329</v>
      </c>
      <c r="O20207" s="88">
        <v>3.1807774227445562</v>
      </c>
      <c r="P20207" s="89">
        <v>13340.449165998183</v>
      </c>
    </row>
    <row r="20208" spans="1:16">
      <c r="A20208" s="75" t="s">
        <v>31663</v>
      </c>
      <c r="B20208" s="85">
        <v>20204</v>
      </c>
      <c r="C20208" s="85">
        <v>20338</v>
      </c>
      <c r="D20208" s="85">
        <v>20204</v>
      </c>
      <c r="E20208" s="86" t="s">
        <v>31664</v>
      </c>
      <c r="F20208" s="85" t="s">
        <v>55</v>
      </c>
      <c r="G20208" s="86" t="s">
        <v>23232</v>
      </c>
      <c r="H20208" s="85" t="s">
        <v>1</v>
      </c>
      <c r="I20208" s="85">
        <v>-1</v>
      </c>
      <c r="J20208" s="88">
        <v>3.2991562499999998</v>
      </c>
      <c r="K20208" s="146">
        <v>2.1703819234269908</v>
      </c>
      <c r="L20208" s="147">
        <v>1.020630618729979E-8</v>
      </c>
      <c r="M20208" s="147">
        <v>8.4559950000000007E-12</v>
      </c>
      <c r="N20208" s="87">
        <v>0</v>
      </c>
      <c r="O20208" s="88">
        <v>3.0916000000000001</v>
      </c>
      <c r="P20208" s="89" t="e">
        <v>#DIV/0!</v>
      </c>
    </row>
    <row r="20209" spans="1:16">
      <c r="A20209" s="75" t="s">
        <v>31665</v>
      </c>
      <c r="B20209" s="85">
        <v>20205</v>
      </c>
      <c r="C20209" s="85">
        <v>20339</v>
      </c>
      <c r="D20209" s="85">
        <v>20205</v>
      </c>
      <c r="E20209" s="86" t="s">
        <v>31666</v>
      </c>
      <c r="F20209" s="85" t="s">
        <v>55</v>
      </c>
      <c r="G20209" s="86" t="s">
        <v>23232</v>
      </c>
      <c r="H20209" s="85" t="s">
        <v>1</v>
      </c>
      <c r="I20209" s="85">
        <v>-1</v>
      </c>
      <c r="J20209" s="88">
        <v>0.1508063</v>
      </c>
      <c r="K20209" s="146">
        <v>0.96118149511554829</v>
      </c>
      <c r="L20209" s="147">
        <v>7.0875943201633989E-10</v>
      </c>
      <c r="M20209" s="147">
        <v>0</v>
      </c>
      <c r="N20209" s="87">
        <v>0</v>
      </c>
      <c r="O20209" s="88">
        <v>1.8688E-2</v>
      </c>
      <c r="P20209" s="89" t="e">
        <v>#DIV/0!</v>
      </c>
    </row>
    <row r="20210" spans="1:16">
      <c r="A20210" s="75" t="s">
        <v>31667</v>
      </c>
      <c r="B20210" s="85">
        <v>20206</v>
      </c>
      <c r="C20210" s="85">
        <v>20340</v>
      </c>
      <c r="D20210" s="85">
        <v>20206</v>
      </c>
      <c r="E20210" s="86" t="s">
        <v>31668</v>
      </c>
      <c r="F20210" s="85" t="s">
        <v>55</v>
      </c>
      <c r="G20210" s="86" t="s">
        <v>23232</v>
      </c>
      <c r="H20210" s="85" t="s">
        <v>1</v>
      </c>
      <c r="I20210" s="85">
        <v>-1</v>
      </c>
      <c r="J20210" s="88">
        <v>0.15080231999999999</v>
      </c>
      <c r="K20210" s="146">
        <v>6.8802813719163218</v>
      </c>
      <c r="L20210" s="147">
        <v>1.106781339939342E-9</v>
      </c>
      <c r="M20210" s="147">
        <v>0</v>
      </c>
      <c r="N20210" s="87">
        <v>0</v>
      </c>
      <c r="O20210" s="88">
        <v>1.8686999999999999E-2</v>
      </c>
      <c r="P20210" s="89" t="e">
        <v>#DIV/0!</v>
      </c>
    </row>
    <row r="20211" spans="1:16">
      <c r="A20211" s="75" t="s">
        <v>31669</v>
      </c>
      <c r="B20211" s="85">
        <v>20207</v>
      </c>
      <c r="C20211" s="85">
        <v>20341</v>
      </c>
      <c r="D20211" s="85">
        <v>20207</v>
      </c>
      <c r="E20211" s="86" t="s">
        <v>31670</v>
      </c>
      <c r="F20211" s="85" t="s">
        <v>55</v>
      </c>
      <c r="G20211" s="86" t="s">
        <v>23232</v>
      </c>
      <c r="H20211" s="85" t="s">
        <v>1</v>
      </c>
      <c r="I20211" s="85">
        <v>-1</v>
      </c>
      <c r="J20211" s="88">
        <v>0.1508063</v>
      </c>
      <c r="K20211" s="146">
        <v>0.95352013770342581</v>
      </c>
      <c r="L20211" s="147">
        <v>6.9747128684763974E-10</v>
      </c>
      <c r="M20211" s="147">
        <v>0</v>
      </c>
      <c r="N20211" s="87">
        <v>0</v>
      </c>
      <c r="O20211" s="88">
        <v>1.8688E-2</v>
      </c>
      <c r="P20211" s="89" t="e">
        <v>#DIV/0!</v>
      </c>
    </row>
    <row r="20212" spans="1:16">
      <c r="A20212" s="75" t="s">
        <v>31671</v>
      </c>
      <c r="B20212" s="85">
        <v>20208</v>
      </c>
      <c r="C20212" s="85">
        <v>20342</v>
      </c>
      <c r="D20212" s="85">
        <v>20208</v>
      </c>
      <c r="E20212" s="86" t="s">
        <v>31672</v>
      </c>
      <c r="F20212" s="85" t="s">
        <v>55</v>
      </c>
      <c r="G20212" s="86" t="s">
        <v>23232</v>
      </c>
      <c r="H20212" s="85" t="s">
        <v>1</v>
      </c>
      <c r="I20212" s="85">
        <v>-1</v>
      </c>
      <c r="J20212" s="88">
        <v>0.1508063</v>
      </c>
      <c r="K20212" s="146">
        <v>0.95037476271782817</v>
      </c>
      <c r="L20212" s="147">
        <v>6.9255453912673986E-10</v>
      </c>
      <c r="M20212" s="147">
        <v>0</v>
      </c>
      <c r="N20212" s="87">
        <v>0</v>
      </c>
      <c r="O20212" s="88">
        <v>1.8688E-2</v>
      </c>
      <c r="P20212" s="89" t="e">
        <v>#DIV/0!</v>
      </c>
    </row>
    <row r="20213" spans="1:16">
      <c r="A20213" s="75" t="s">
        <v>31673</v>
      </c>
      <c r="B20213" s="85">
        <v>20209</v>
      </c>
      <c r="C20213" s="85">
        <v>20343</v>
      </c>
      <c r="D20213" s="85">
        <v>20209</v>
      </c>
      <c r="E20213" s="86" t="s">
        <v>31674</v>
      </c>
      <c r="F20213" s="85" t="s">
        <v>55</v>
      </c>
      <c r="G20213" s="86" t="s">
        <v>23232</v>
      </c>
      <c r="H20213" s="85" t="s">
        <v>1</v>
      </c>
      <c r="I20213" s="85">
        <v>-1</v>
      </c>
      <c r="J20213" s="88">
        <v>0.1508063</v>
      </c>
      <c r="K20213" s="146">
        <v>0.95175641814563261</v>
      </c>
      <c r="L20213" s="147">
        <v>6.9473173797153976E-10</v>
      </c>
      <c r="M20213" s="147">
        <v>0</v>
      </c>
      <c r="N20213" s="87">
        <v>0</v>
      </c>
      <c r="O20213" s="88">
        <v>1.8688E-2</v>
      </c>
      <c r="P20213" s="89" t="e">
        <v>#DIV/0!</v>
      </c>
    </row>
    <row r="20214" spans="1:16">
      <c r="A20214" s="75" t="s">
        <v>31675</v>
      </c>
      <c r="B20214" s="85">
        <v>20210</v>
      </c>
      <c r="C20214" s="85">
        <v>20344</v>
      </c>
      <c r="D20214" s="85">
        <v>20210</v>
      </c>
      <c r="E20214" s="86" t="s">
        <v>31676</v>
      </c>
      <c r="F20214" s="85" t="s">
        <v>32</v>
      </c>
      <c r="G20214" s="86" t="s">
        <v>23232</v>
      </c>
      <c r="H20214" s="85" t="s">
        <v>1</v>
      </c>
      <c r="I20214" s="85">
        <v>-1</v>
      </c>
      <c r="J20214" s="88">
        <v>0.1317913888712901</v>
      </c>
      <c r="K20214" s="146">
        <v>0.80807480843578516</v>
      </c>
      <c r="L20214" s="147">
        <v>6.2638085080831285E-10</v>
      </c>
      <c r="M20214" s="147">
        <v>2.2889618651309521E-3</v>
      </c>
      <c r="N20214" s="87">
        <v>0.2498711414148807</v>
      </c>
      <c r="O20214" s="88">
        <v>3.0367480518188411E-2</v>
      </c>
      <c r="P20214" s="89">
        <v>121.53256412979238</v>
      </c>
    </row>
    <row r="20215" spans="1:16">
      <c r="A20215" s="75" t="s">
        <v>31677</v>
      </c>
      <c r="B20215" s="85">
        <v>20211</v>
      </c>
      <c r="C20215" s="85">
        <v>20345</v>
      </c>
      <c r="D20215" s="85">
        <v>20211</v>
      </c>
      <c r="E20215" s="86" t="s">
        <v>31676</v>
      </c>
      <c r="F20215" s="85" t="s">
        <v>38</v>
      </c>
      <c r="G20215" s="86" t="s">
        <v>23232</v>
      </c>
      <c r="H20215" s="85" t="s">
        <v>1</v>
      </c>
      <c r="I20215" s="85">
        <v>-1</v>
      </c>
      <c r="J20215" s="88">
        <v>0.13383050309013511</v>
      </c>
      <c r="K20215" s="146">
        <v>0.81165701438752502</v>
      </c>
      <c r="L20215" s="147">
        <v>6.367332200650986E-10</v>
      </c>
      <c r="M20215" s="147">
        <v>2.4549661231397239E-3</v>
      </c>
      <c r="N20215" s="87">
        <v>0.27648788996471407</v>
      </c>
      <c r="O20215" s="88">
        <v>3.276975555928692E-2</v>
      </c>
      <c r="P20215" s="89">
        <v>118.52148592645075</v>
      </c>
    </row>
    <row r="20216" spans="1:16">
      <c r="A20216" s="75" t="s">
        <v>31678</v>
      </c>
      <c r="B20216" s="85">
        <v>20212</v>
      </c>
      <c r="C20216" s="85">
        <v>20346</v>
      </c>
      <c r="D20216" s="85">
        <v>20212</v>
      </c>
      <c r="E20216" s="86" t="s">
        <v>31679</v>
      </c>
      <c r="F20216" s="85" t="s">
        <v>55</v>
      </c>
      <c r="G20216" s="86" t="s">
        <v>23232</v>
      </c>
      <c r="H20216" s="85" t="s">
        <v>1</v>
      </c>
      <c r="I20216" s="85">
        <v>-1</v>
      </c>
      <c r="J20216" s="88">
        <v>0.20564995052894389</v>
      </c>
      <c r="K20216" s="146">
        <v>1.0078349558238291</v>
      </c>
      <c r="L20216" s="147">
        <v>9.1207397291771432E-10</v>
      </c>
      <c r="M20216" s="147">
        <v>6.5140257827795496E-4</v>
      </c>
      <c r="N20216" s="87">
        <v>6.7518067726045947E-2</v>
      </c>
      <c r="O20216" s="88">
        <v>1.799752534786701E-2</v>
      </c>
      <c r="P20216" s="89">
        <v>266.5586553941655</v>
      </c>
    </row>
    <row r="20217" spans="1:16">
      <c r="A20217" s="75" t="s">
        <v>31680</v>
      </c>
      <c r="B20217" s="85">
        <v>20213</v>
      </c>
      <c r="C20217" s="85">
        <v>20347</v>
      </c>
      <c r="D20217" s="85">
        <v>20213</v>
      </c>
      <c r="E20217" s="86" t="s">
        <v>31681</v>
      </c>
      <c r="F20217" s="85" t="s">
        <v>55</v>
      </c>
      <c r="G20217" s="86" t="s">
        <v>23232</v>
      </c>
      <c r="H20217" s="85" t="s">
        <v>1</v>
      </c>
      <c r="I20217" s="85">
        <v>-1</v>
      </c>
      <c r="J20217" s="88">
        <v>0.2056400105289439</v>
      </c>
      <c r="K20217" s="146">
        <v>6.9185763958514812</v>
      </c>
      <c r="L20217" s="147">
        <v>1.3147095991424141E-9</v>
      </c>
      <c r="M20217" s="147">
        <v>6.5140257827795496E-4</v>
      </c>
      <c r="N20217" s="87">
        <v>6.7518067726045947E-2</v>
      </c>
      <c r="O20217" s="88">
        <v>1.7996525347867009E-2</v>
      </c>
      <c r="P20217" s="89">
        <v>266.54384454377123</v>
      </c>
    </row>
    <row r="20218" spans="1:16">
      <c r="A20218" s="75" t="s">
        <v>31682</v>
      </c>
      <c r="B20218" s="85">
        <v>20214</v>
      </c>
      <c r="C20218" s="85">
        <v>20348</v>
      </c>
      <c r="D20218" s="85">
        <v>20214</v>
      </c>
      <c r="E20218" s="86" t="s">
        <v>31683</v>
      </c>
      <c r="F20218" s="85" t="s">
        <v>55</v>
      </c>
      <c r="G20218" s="86" t="s">
        <v>23232</v>
      </c>
      <c r="H20218" s="85" t="s">
        <v>1</v>
      </c>
      <c r="I20218" s="85">
        <v>-1</v>
      </c>
      <c r="J20218" s="88">
        <v>0.20564995052894389</v>
      </c>
      <c r="K20218" s="146">
        <v>0.99488448026683907</v>
      </c>
      <c r="L20218" s="147">
        <v>8.9510406673361428E-10</v>
      </c>
      <c r="M20218" s="147">
        <v>6.5140257827795496E-4</v>
      </c>
      <c r="N20218" s="87">
        <v>6.7518067726045947E-2</v>
      </c>
      <c r="O20218" s="88">
        <v>1.799752534786701E-2</v>
      </c>
      <c r="P20218" s="89">
        <v>266.5586553941655</v>
      </c>
    </row>
    <row r="20219" spans="1:16">
      <c r="A20219" s="75" t="s">
        <v>31684</v>
      </c>
      <c r="B20219" s="85">
        <v>20215</v>
      </c>
      <c r="C20219" s="85">
        <v>20349</v>
      </c>
      <c r="D20219" s="85">
        <v>20215</v>
      </c>
      <c r="E20219" s="86" t="s">
        <v>31685</v>
      </c>
      <c r="F20219" s="85" t="s">
        <v>55</v>
      </c>
      <c r="G20219" s="86" t="s">
        <v>23232</v>
      </c>
      <c r="H20219" s="85" t="s">
        <v>1</v>
      </c>
      <c r="I20219" s="85">
        <v>-1</v>
      </c>
      <c r="J20219" s="88">
        <v>0.20564995052894389</v>
      </c>
      <c r="K20219" s="146">
        <v>0.98871772594924912</v>
      </c>
      <c r="L20219" s="147">
        <v>8.8576197818561425E-10</v>
      </c>
      <c r="M20219" s="147">
        <v>6.5140257827795496E-4</v>
      </c>
      <c r="N20219" s="87">
        <v>6.7518067726045947E-2</v>
      </c>
      <c r="O20219" s="88">
        <v>1.799752534786702E-2</v>
      </c>
      <c r="P20219" s="89">
        <v>266.55865539416567</v>
      </c>
    </row>
    <row r="20220" spans="1:16">
      <c r="A20220" s="75" t="s">
        <v>31686</v>
      </c>
      <c r="B20220" s="85">
        <v>20216</v>
      </c>
      <c r="C20220" s="85">
        <v>20350</v>
      </c>
      <c r="D20220" s="85">
        <v>20216</v>
      </c>
      <c r="E20220" s="86" t="s">
        <v>31687</v>
      </c>
      <c r="F20220" s="85" t="s">
        <v>55</v>
      </c>
      <c r="G20220" s="86" t="s">
        <v>23232</v>
      </c>
      <c r="H20220" s="85" t="s">
        <v>1</v>
      </c>
      <c r="I20220" s="85">
        <v>-1</v>
      </c>
      <c r="J20220" s="88">
        <v>0.20564995052894389</v>
      </c>
      <c r="K20220" s="146">
        <v>0.99149725946597345</v>
      </c>
      <c r="L20220" s="147">
        <v>8.900501421031143E-10</v>
      </c>
      <c r="M20220" s="147">
        <v>6.5140257827795496E-4</v>
      </c>
      <c r="N20220" s="87">
        <v>6.7518067726045947E-2</v>
      </c>
      <c r="O20220" s="88">
        <v>1.799752534786701E-2</v>
      </c>
      <c r="P20220" s="89">
        <v>266.5586553941655</v>
      </c>
    </row>
    <row r="20221" spans="1:16">
      <c r="A20221" s="75" t="s">
        <v>23275</v>
      </c>
      <c r="B20221" s="85">
        <v>20217</v>
      </c>
      <c r="C20221" s="85">
        <v>14236</v>
      </c>
      <c r="D20221" s="85">
        <v>20217</v>
      </c>
      <c r="E20221" s="86" t="s">
        <v>23276</v>
      </c>
      <c r="F20221" s="85" t="s">
        <v>32</v>
      </c>
      <c r="G20221" s="86" t="s">
        <v>23277</v>
      </c>
      <c r="H20221" s="85" t="s">
        <v>1</v>
      </c>
      <c r="I20221" s="85">
        <v>-1</v>
      </c>
      <c r="J20221" s="88">
        <v>3.1778628161712978</v>
      </c>
      <c r="K20221" s="146">
        <v>2.0232357616737371</v>
      </c>
      <c r="L20221" s="147">
        <v>9.1313835210730935E-9</v>
      </c>
      <c r="M20221" s="147">
        <v>2.5541667918222901E-3</v>
      </c>
      <c r="N20221" s="87">
        <v>0.3125629420005086</v>
      </c>
      <c r="O20221" s="88">
        <v>3.1673221809446739</v>
      </c>
      <c r="P20221" s="89">
        <v>10133.389968346022</v>
      </c>
    </row>
    <row r="20222" spans="1:16">
      <c r="A20222" s="75" t="s">
        <v>23278</v>
      </c>
      <c r="B20222" s="85">
        <v>20218</v>
      </c>
      <c r="C20222" s="85">
        <v>14237</v>
      </c>
      <c r="D20222" s="85">
        <v>20218</v>
      </c>
      <c r="E20222" s="86" t="s">
        <v>23276</v>
      </c>
      <c r="F20222" s="85" t="s">
        <v>31</v>
      </c>
      <c r="G20222" s="86" t="s">
        <v>23277</v>
      </c>
      <c r="H20222" s="85" t="s">
        <v>1</v>
      </c>
      <c r="I20222" s="85">
        <v>-1</v>
      </c>
      <c r="J20222" s="88">
        <v>3.1837092137291858</v>
      </c>
      <c r="K20222" s="146">
        <v>1.9392923394758006</v>
      </c>
      <c r="L20222" s="147">
        <v>9.1426202372452655E-9</v>
      </c>
      <c r="M20222" s="147">
        <v>2.9184068270900611E-3</v>
      </c>
      <c r="N20222" s="87">
        <v>0.37441672193541597</v>
      </c>
      <c r="O20222" s="88">
        <v>3.1732145089784898</v>
      </c>
      <c r="P20222" s="89">
        <v>8475.087577754728</v>
      </c>
    </row>
    <row r="20223" spans="1:16">
      <c r="A20223" s="75" t="s">
        <v>23279</v>
      </c>
      <c r="B20223" s="85">
        <v>20219</v>
      </c>
      <c r="C20223" s="85">
        <v>14238</v>
      </c>
      <c r="D20223" s="85">
        <v>20219</v>
      </c>
      <c r="E20223" s="86" t="s">
        <v>23276</v>
      </c>
      <c r="F20223" s="85" t="s">
        <v>38</v>
      </c>
      <c r="G20223" s="86" t="s">
        <v>23277</v>
      </c>
      <c r="H20223" s="85" t="s">
        <v>1</v>
      </c>
      <c r="I20223" s="85">
        <v>-1</v>
      </c>
      <c r="J20223" s="88">
        <v>3.1837092137291858</v>
      </c>
      <c r="K20223" s="146">
        <v>1.9392923394758006</v>
      </c>
      <c r="L20223" s="147">
        <v>9.1426202372452655E-9</v>
      </c>
      <c r="M20223" s="147">
        <v>2.9184068270900611E-3</v>
      </c>
      <c r="N20223" s="87">
        <v>0.37441672193541597</v>
      </c>
      <c r="O20223" s="88">
        <v>3.1732145089784898</v>
      </c>
      <c r="P20223" s="89">
        <v>8475.087577754728</v>
      </c>
    </row>
    <row r="20224" spans="1:16">
      <c r="A20224" s="75" t="s">
        <v>31650</v>
      </c>
      <c r="B20224" s="85">
        <v>20220</v>
      </c>
      <c r="C20224" s="85">
        <v>20328</v>
      </c>
      <c r="D20224" s="85">
        <v>20220</v>
      </c>
      <c r="E20224" s="86" t="s">
        <v>31651</v>
      </c>
      <c r="F20224" s="85" t="s">
        <v>32</v>
      </c>
      <c r="G20224" s="86" t="s">
        <v>23277</v>
      </c>
      <c r="H20224" s="85" t="s">
        <v>1</v>
      </c>
      <c r="I20224" s="85">
        <v>-1</v>
      </c>
      <c r="J20224" s="88">
        <v>3.1778628161712978</v>
      </c>
      <c r="K20224" s="146">
        <v>2.0232357616737371</v>
      </c>
      <c r="L20224" s="147">
        <v>9.1313835210730935E-9</v>
      </c>
      <c r="M20224" s="147">
        <v>2.5541667918222901E-3</v>
      </c>
      <c r="N20224" s="87">
        <v>0.3125629420005086</v>
      </c>
      <c r="O20224" s="88">
        <v>3.1673221809446739</v>
      </c>
      <c r="P20224" s="89">
        <v>10133.389968346022</v>
      </c>
    </row>
    <row r="20225" spans="1:16">
      <c r="A20225" s="75" t="s">
        <v>31652</v>
      </c>
      <c r="B20225" s="85">
        <v>20221</v>
      </c>
      <c r="C20225" s="85">
        <v>20329</v>
      </c>
      <c r="D20225" s="85">
        <v>20221</v>
      </c>
      <c r="E20225" s="86" t="s">
        <v>31651</v>
      </c>
      <c r="F20225" s="85" t="s">
        <v>31</v>
      </c>
      <c r="G20225" s="86" t="s">
        <v>23277</v>
      </c>
      <c r="H20225" s="85" t="s">
        <v>1</v>
      </c>
      <c r="I20225" s="85">
        <v>-1</v>
      </c>
      <c r="J20225" s="88">
        <v>3.1837092137291858</v>
      </c>
      <c r="K20225" s="146">
        <v>1.9392923394758006</v>
      </c>
      <c r="L20225" s="147">
        <v>9.1426202372452655E-9</v>
      </c>
      <c r="M20225" s="147">
        <v>2.9184068270900611E-3</v>
      </c>
      <c r="N20225" s="87">
        <v>0.37441672193541597</v>
      </c>
      <c r="O20225" s="88">
        <v>3.1732145089784898</v>
      </c>
      <c r="P20225" s="89">
        <v>8475.087577754728</v>
      </c>
    </row>
    <row r="20226" spans="1:16">
      <c r="A20226" s="75" t="s">
        <v>31653</v>
      </c>
      <c r="B20226" s="85">
        <v>20222</v>
      </c>
      <c r="C20226" s="85">
        <v>20330</v>
      </c>
      <c r="D20226" s="85">
        <v>20222</v>
      </c>
      <c r="E20226" s="86" t="s">
        <v>31651</v>
      </c>
      <c r="F20226" s="85" t="s">
        <v>38</v>
      </c>
      <c r="G20226" s="86" t="s">
        <v>23277</v>
      </c>
      <c r="H20226" s="85" t="s">
        <v>1</v>
      </c>
      <c r="I20226" s="85">
        <v>-1</v>
      </c>
      <c r="J20226" s="88">
        <v>3.1837092137291858</v>
      </c>
      <c r="K20226" s="146">
        <v>1.9392923394758006</v>
      </c>
      <c r="L20226" s="147">
        <v>9.1426202372452655E-9</v>
      </c>
      <c r="M20226" s="147">
        <v>2.9184068270900611E-3</v>
      </c>
      <c r="N20226" s="87">
        <v>0.37441672193541597</v>
      </c>
      <c r="O20226" s="88">
        <v>3.1732145089784898</v>
      </c>
      <c r="P20226" s="89">
        <v>8475.087577754728</v>
      </c>
    </row>
    <row r="20227" spans="1:16">
      <c r="A20227" s="75" t="s">
        <v>23280</v>
      </c>
      <c r="B20227" s="85">
        <v>20223</v>
      </c>
      <c r="C20227" s="85">
        <v>14239</v>
      </c>
      <c r="D20227" s="85">
        <v>20223</v>
      </c>
      <c r="E20227" s="86" t="s">
        <v>23281</v>
      </c>
      <c r="F20227" s="85" t="s">
        <v>6130</v>
      </c>
      <c r="G20227" s="86" t="s">
        <v>23282</v>
      </c>
      <c r="H20227" s="85" t="s">
        <v>1</v>
      </c>
      <c r="I20227" s="85">
        <v>-1</v>
      </c>
      <c r="J20227" s="88">
        <v>0.39394226080744132</v>
      </c>
      <c r="K20227" s="146">
        <v>1.2252714165488683</v>
      </c>
      <c r="L20227" s="147">
        <v>2.343339720051156E-9</v>
      </c>
      <c r="M20227" s="147">
        <v>2.408455292354682E-3</v>
      </c>
      <c r="N20227" s="87">
        <v>0.27060434259914029</v>
      </c>
      <c r="O20227" s="88">
        <v>0.25115182329583591</v>
      </c>
      <c r="P20227" s="89">
        <v>928.11453387457129</v>
      </c>
    </row>
    <row r="20228" spans="1:16">
      <c r="A20228" s="75" t="s">
        <v>23283</v>
      </c>
      <c r="B20228" s="85">
        <v>20224</v>
      </c>
      <c r="C20228" s="85">
        <v>14240</v>
      </c>
      <c r="D20228" s="85">
        <v>20224</v>
      </c>
      <c r="E20228" s="86" t="s">
        <v>23281</v>
      </c>
      <c r="F20228" s="85" t="s">
        <v>931</v>
      </c>
      <c r="G20228" s="86" t="s">
        <v>23282</v>
      </c>
      <c r="H20228" s="85" t="s">
        <v>1</v>
      </c>
      <c r="I20228" s="85">
        <v>-1</v>
      </c>
      <c r="J20228" s="88">
        <v>2.5427556599219758</v>
      </c>
      <c r="K20228" s="146">
        <v>1.7061912582967969</v>
      </c>
      <c r="L20228" s="147">
        <v>7.9496071861585657E-9</v>
      </c>
      <c r="M20228" s="147">
        <v>1.261779658350547E-2</v>
      </c>
      <c r="N20228" s="87">
        <v>1.685824346659202</v>
      </c>
      <c r="O20228" s="88">
        <v>2.2941794231929671</v>
      </c>
      <c r="P20228" s="89">
        <v>1360.8650437035997</v>
      </c>
    </row>
    <row r="20229" spans="1:16">
      <c r="A20229" s="75" t="s">
        <v>23284</v>
      </c>
      <c r="B20229" s="85">
        <v>20225</v>
      </c>
      <c r="C20229" s="85">
        <v>14241</v>
      </c>
      <c r="D20229" s="85">
        <v>20225</v>
      </c>
      <c r="E20229" s="86" t="s">
        <v>23281</v>
      </c>
      <c r="F20229" s="85" t="s">
        <v>4586</v>
      </c>
      <c r="G20229" s="86" t="s">
        <v>23282</v>
      </c>
      <c r="H20229" s="85" t="s">
        <v>1</v>
      </c>
      <c r="I20229" s="85">
        <v>-1</v>
      </c>
      <c r="J20229" s="88">
        <v>0.35275135340146252</v>
      </c>
      <c r="K20229" s="146">
        <v>1.3970620497875752</v>
      </c>
      <c r="L20229" s="147">
        <v>2.6378021805833049E-9</v>
      </c>
      <c r="M20229" s="147">
        <v>1.847774634283381E-3</v>
      </c>
      <c r="N20229" s="87">
        <v>0.1969853805410475</v>
      </c>
      <c r="O20229" s="88">
        <v>0.21891534317610631</v>
      </c>
      <c r="P20229" s="89">
        <v>1111.3278689759875</v>
      </c>
    </row>
    <row r="20230" spans="1:16">
      <c r="A20230" s="75" t="s">
        <v>23285</v>
      </c>
      <c r="B20230" s="85">
        <v>20226</v>
      </c>
      <c r="C20230" s="85">
        <v>14242</v>
      </c>
      <c r="D20230" s="85">
        <v>20226</v>
      </c>
      <c r="E20230" s="86" t="s">
        <v>23281</v>
      </c>
      <c r="F20230" s="85" t="s">
        <v>2872</v>
      </c>
      <c r="G20230" s="86" t="s">
        <v>23282</v>
      </c>
      <c r="H20230" s="85" t="s">
        <v>1</v>
      </c>
      <c r="I20230" s="85">
        <v>-1</v>
      </c>
      <c r="J20230" s="88">
        <v>2.6802451353366048</v>
      </c>
      <c r="K20230" s="146">
        <v>1.7709041144284754</v>
      </c>
      <c r="L20230" s="147">
        <v>8.3782666451508692E-9</v>
      </c>
      <c r="M20230" s="147">
        <v>1.477494271085274E-2</v>
      </c>
      <c r="N20230" s="87">
        <v>1.9322747765090129</v>
      </c>
      <c r="O20230" s="88">
        <v>2.4218772285909531</v>
      </c>
      <c r="P20230" s="89">
        <v>1253.3813813822544</v>
      </c>
    </row>
    <row r="20231" spans="1:16">
      <c r="A20231" s="75" t="s">
        <v>23286</v>
      </c>
      <c r="B20231" s="85">
        <v>20227</v>
      </c>
      <c r="C20231" s="85">
        <v>14243</v>
      </c>
      <c r="D20231" s="85">
        <v>20227</v>
      </c>
      <c r="E20231" s="86" t="s">
        <v>23281</v>
      </c>
      <c r="F20231" s="85" t="s">
        <v>4407</v>
      </c>
      <c r="G20231" s="86" t="s">
        <v>23282</v>
      </c>
      <c r="H20231" s="85" t="s">
        <v>1</v>
      </c>
      <c r="I20231" s="85">
        <v>-1</v>
      </c>
      <c r="J20231" s="88">
        <v>0.35797799716883971</v>
      </c>
      <c r="K20231" s="146">
        <v>1.0141051805279611</v>
      </c>
      <c r="L20231" s="147">
        <v>1.781854573815221E-9</v>
      </c>
      <c r="M20231" s="147">
        <v>1.882826543311804E-3</v>
      </c>
      <c r="N20231" s="87">
        <v>0.21897077360391581</v>
      </c>
      <c r="O20231" s="88">
        <v>0.21160883272764991</v>
      </c>
      <c r="P20231" s="89">
        <v>966.37934480889896</v>
      </c>
    </row>
    <row r="20232" spans="1:16">
      <c r="A20232" s="75" t="s">
        <v>23287</v>
      </c>
      <c r="B20232" s="85">
        <v>20228</v>
      </c>
      <c r="C20232" s="85">
        <v>14244</v>
      </c>
      <c r="D20232" s="85">
        <v>20228</v>
      </c>
      <c r="E20232" s="86" t="s">
        <v>23281</v>
      </c>
      <c r="F20232" s="85" t="s">
        <v>232</v>
      </c>
      <c r="G20232" s="86" t="s">
        <v>23282</v>
      </c>
      <c r="H20232" s="85" t="s">
        <v>1</v>
      </c>
      <c r="I20232" s="85">
        <v>-1</v>
      </c>
      <c r="J20232" s="88">
        <v>0.240490009468525</v>
      </c>
      <c r="K20232" s="146">
        <v>0.96428483995615044</v>
      </c>
      <c r="L20232" s="147">
        <v>1.4420542226928E-9</v>
      </c>
      <c r="M20232" s="147">
        <v>1.9139660143815409E-3</v>
      </c>
      <c r="N20232" s="87">
        <v>0.20874574671462939</v>
      </c>
      <c r="O20232" s="88">
        <v>0.1018693955893368</v>
      </c>
      <c r="P20232" s="89">
        <v>488.00704777280885</v>
      </c>
    </row>
    <row r="20233" spans="1:16">
      <c r="A20233" s="75" t="s">
        <v>23288</v>
      </c>
      <c r="B20233" s="85">
        <v>20229</v>
      </c>
      <c r="C20233" s="85">
        <v>14245</v>
      </c>
      <c r="D20233" s="85">
        <v>20229</v>
      </c>
      <c r="E20233" s="86" t="s">
        <v>23281</v>
      </c>
      <c r="F20233" s="85" t="s">
        <v>32</v>
      </c>
      <c r="G20233" s="86" t="s">
        <v>23282</v>
      </c>
      <c r="H20233" s="85" t="s">
        <v>1</v>
      </c>
      <c r="I20233" s="85">
        <v>-1</v>
      </c>
      <c r="J20233" s="88">
        <v>2.6561400143395271</v>
      </c>
      <c r="K20233" s="146">
        <v>1.8002272443393346</v>
      </c>
      <c r="L20233" s="147">
        <v>8.2709147192549608E-9</v>
      </c>
      <c r="M20233" s="147">
        <v>1.000183583640823E-2</v>
      </c>
      <c r="N20233" s="87">
        <v>1.286894404664209</v>
      </c>
      <c r="O20233" s="88">
        <v>2.397914293305393</v>
      </c>
      <c r="P20233" s="89">
        <v>1863.3341512826639</v>
      </c>
    </row>
    <row r="20234" spans="1:16">
      <c r="A20234" s="75" t="s">
        <v>23289</v>
      </c>
      <c r="B20234" s="85">
        <v>20230</v>
      </c>
      <c r="C20234" s="85">
        <v>14246</v>
      </c>
      <c r="D20234" s="85">
        <v>20230</v>
      </c>
      <c r="E20234" s="86" t="s">
        <v>23281</v>
      </c>
      <c r="F20234" s="85" t="s">
        <v>235</v>
      </c>
      <c r="G20234" s="86" t="s">
        <v>23282</v>
      </c>
      <c r="H20234" s="85" t="s">
        <v>1</v>
      </c>
      <c r="I20234" s="85">
        <v>-1</v>
      </c>
      <c r="J20234" s="88">
        <v>0.26932444874120481</v>
      </c>
      <c r="K20234" s="146">
        <v>1.1064874734608316</v>
      </c>
      <c r="L20234" s="147">
        <v>1.8172855656380189E-9</v>
      </c>
      <c r="M20234" s="147">
        <v>2.153421259469622E-3</v>
      </c>
      <c r="N20234" s="87">
        <v>0.23116255218054721</v>
      </c>
      <c r="O20234" s="88">
        <v>0.1345466255231465</v>
      </c>
      <c r="P20234" s="89">
        <v>582.04334678767611</v>
      </c>
    </row>
    <row r="20235" spans="1:16">
      <c r="A20235" s="75" t="s">
        <v>23290</v>
      </c>
      <c r="B20235" s="85">
        <v>20231</v>
      </c>
      <c r="C20235" s="85">
        <v>14247</v>
      </c>
      <c r="D20235" s="85">
        <v>20231</v>
      </c>
      <c r="E20235" s="86" t="s">
        <v>23281</v>
      </c>
      <c r="F20235" s="85" t="s">
        <v>5038</v>
      </c>
      <c r="G20235" s="86" t="s">
        <v>23282</v>
      </c>
      <c r="H20235" s="85" t="s">
        <v>1</v>
      </c>
      <c r="I20235" s="85">
        <v>-1</v>
      </c>
      <c r="J20235" s="88">
        <v>0.18766587681614011</v>
      </c>
      <c r="K20235" s="146">
        <v>0.83505953068407635</v>
      </c>
      <c r="L20235" s="147">
        <v>1.0377519855099791E-9</v>
      </c>
      <c r="M20235" s="147">
        <v>1.101853136423096E-3</v>
      </c>
      <c r="N20235" s="87">
        <v>0.1164041003147043</v>
      </c>
      <c r="O20235" s="88">
        <v>4.7881481502069452E-2</v>
      </c>
      <c r="P20235" s="89">
        <v>411.33844402920067</v>
      </c>
    </row>
    <row r="20236" spans="1:16">
      <c r="A20236" s="75" t="s">
        <v>23291</v>
      </c>
      <c r="B20236" s="85">
        <v>20232</v>
      </c>
      <c r="C20236" s="85">
        <v>14248</v>
      </c>
      <c r="D20236" s="85">
        <v>20232</v>
      </c>
      <c r="E20236" s="86" t="s">
        <v>23281</v>
      </c>
      <c r="F20236" s="85" t="s">
        <v>4366</v>
      </c>
      <c r="G20236" s="86" t="s">
        <v>23282</v>
      </c>
      <c r="H20236" s="85" t="s">
        <v>1</v>
      </c>
      <c r="I20236" s="85">
        <v>-1</v>
      </c>
      <c r="J20236" s="88">
        <v>0.82012092202114084</v>
      </c>
      <c r="K20236" s="146">
        <v>1.0994151511027652</v>
      </c>
      <c r="L20236" s="147">
        <v>2.948254356187865E-9</v>
      </c>
      <c r="M20236" s="147">
        <v>4.5355107026816043E-3</v>
      </c>
      <c r="N20236" s="87">
        <v>0.57204230280537083</v>
      </c>
      <c r="O20236" s="88">
        <v>0.65004648336328574</v>
      </c>
      <c r="P20236" s="89">
        <v>1136.360860333881</v>
      </c>
    </row>
    <row r="20237" spans="1:16">
      <c r="A20237" s="75" t="s">
        <v>23292</v>
      </c>
      <c r="B20237" s="85">
        <v>20233</v>
      </c>
      <c r="C20237" s="85">
        <v>14249</v>
      </c>
      <c r="D20237" s="85">
        <v>20233</v>
      </c>
      <c r="E20237" s="86" t="s">
        <v>23281</v>
      </c>
      <c r="F20237" s="85" t="s">
        <v>429</v>
      </c>
      <c r="G20237" s="86" t="s">
        <v>23282</v>
      </c>
      <c r="H20237" s="85" t="s">
        <v>1</v>
      </c>
      <c r="I20237" s="85">
        <v>-1</v>
      </c>
      <c r="J20237" s="88">
        <v>2.699088704553684</v>
      </c>
      <c r="K20237" s="146">
        <v>1.7719684457519109</v>
      </c>
      <c r="L20237" s="147">
        <v>8.4146716060482428E-9</v>
      </c>
      <c r="M20237" s="147">
        <v>1.33988109240358E-2</v>
      </c>
      <c r="N20237" s="87">
        <v>1.787746227822534</v>
      </c>
      <c r="O20237" s="88">
        <v>2.4397338523790451</v>
      </c>
      <c r="P20237" s="89">
        <v>1364.6980843308106</v>
      </c>
    </row>
    <row r="20238" spans="1:16">
      <c r="A20238" s="75" t="s">
        <v>23293</v>
      </c>
      <c r="B20238" s="85">
        <v>20234</v>
      </c>
      <c r="C20238" s="85">
        <v>14250</v>
      </c>
      <c r="D20238" s="85">
        <v>20234</v>
      </c>
      <c r="E20238" s="86" t="s">
        <v>23281</v>
      </c>
      <c r="F20238" s="85" t="s">
        <v>1055</v>
      </c>
      <c r="G20238" s="86" t="s">
        <v>23282</v>
      </c>
      <c r="H20238" s="85" t="s">
        <v>1</v>
      </c>
      <c r="I20238" s="85">
        <v>-1</v>
      </c>
      <c r="J20238" s="88">
        <v>2.6613140939427411</v>
      </c>
      <c r="K20238" s="146">
        <v>1.7534293346494174</v>
      </c>
      <c r="L20238" s="147">
        <v>8.2951710580832883E-9</v>
      </c>
      <c r="M20238" s="147">
        <v>1.270301018298378E-2</v>
      </c>
      <c r="N20238" s="87">
        <v>1.709134718931959</v>
      </c>
      <c r="O20238" s="88">
        <v>2.4047541764027098</v>
      </c>
      <c r="P20238" s="89">
        <v>1407.0009518649558</v>
      </c>
    </row>
    <row r="20239" spans="1:16">
      <c r="A20239" s="75" t="s">
        <v>23294</v>
      </c>
      <c r="B20239" s="85">
        <v>20235</v>
      </c>
      <c r="C20239" s="85">
        <v>14251</v>
      </c>
      <c r="D20239" s="85">
        <v>20235</v>
      </c>
      <c r="E20239" s="86" t="s">
        <v>23281</v>
      </c>
      <c r="F20239" s="85" t="s">
        <v>4489</v>
      </c>
      <c r="G20239" s="86" t="s">
        <v>23282</v>
      </c>
      <c r="H20239" s="85" t="s">
        <v>1</v>
      </c>
      <c r="I20239" s="85">
        <v>-1</v>
      </c>
      <c r="J20239" s="88">
        <v>1.769162383671574</v>
      </c>
      <c r="K20239" s="146">
        <v>1.5649114210246156</v>
      </c>
      <c r="L20239" s="147">
        <v>6.0212614704091377E-9</v>
      </c>
      <c r="M20239" s="147">
        <v>9.1496653661722934E-3</v>
      </c>
      <c r="N20239" s="87">
        <v>1.2036818429031031</v>
      </c>
      <c r="O20239" s="88">
        <v>1.5713607415966631</v>
      </c>
      <c r="P20239" s="89">
        <v>1305.4618634163101</v>
      </c>
    </row>
    <row r="20240" spans="1:16">
      <c r="A20240" s="75" t="s">
        <v>23295</v>
      </c>
      <c r="B20240" s="85">
        <v>20236</v>
      </c>
      <c r="C20240" s="85">
        <v>14252</v>
      </c>
      <c r="D20240" s="85">
        <v>20236</v>
      </c>
      <c r="E20240" s="86" t="s">
        <v>23281</v>
      </c>
      <c r="F20240" s="85" t="s">
        <v>965</v>
      </c>
      <c r="G20240" s="86" t="s">
        <v>23282</v>
      </c>
      <c r="H20240" s="85" t="s">
        <v>1</v>
      </c>
      <c r="I20240" s="85">
        <v>-1</v>
      </c>
      <c r="J20240" s="88">
        <v>0.66545751501979322</v>
      </c>
      <c r="K20240" s="146">
        <v>0.97334105459917275</v>
      </c>
      <c r="L20240" s="147">
        <v>2.451612929230047E-9</v>
      </c>
      <c r="M20240" s="147">
        <v>6.1801377305196496E-3</v>
      </c>
      <c r="N20240" s="87">
        <v>0.75812614325683569</v>
      </c>
      <c r="O20240" s="88">
        <v>0.53081663295299586</v>
      </c>
      <c r="P20240" s="89">
        <v>700.16927614797669</v>
      </c>
    </row>
    <row r="20241" spans="1:16">
      <c r="A20241" s="75" t="s">
        <v>23296</v>
      </c>
      <c r="B20241" s="85">
        <v>20237</v>
      </c>
      <c r="C20241" s="85">
        <v>14253</v>
      </c>
      <c r="D20241" s="85">
        <v>20237</v>
      </c>
      <c r="E20241" s="86" t="s">
        <v>23281</v>
      </c>
      <c r="F20241" s="85" t="s">
        <v>4492</v>
      </c>
      <c r="G20241" s="86" t="s">
        <v>23282</v>
      </c>
      <c r="H20241" s="85" t="s">
        <v>1</v>
      </c>
      <c r="I20241" s="85">
        <v>-1</v>
      </c>
      <c r="J20241" s="88">
        <v>2.5766620284289199</v>
      </c>
      <c r="K20241" s="146">
        <v>1.7242397656831345</v>
      </c>
      <c r="L20241" s="147">
        <v>8.0622040389540826E-9</v>
      </c>
      <c r="M20241" s="147">
        <v>1.3673898689681991E-2</v>
      </c>
      <c r="N20241" s="87">
        <v>1.802736147020636</v>
      </c>
      <c r="O20241" s="88">
        <v>2.3257691338533668</v>
      </c>
      <c r="P20241" s="89">
        <v>1290.1328559352082</v>
      </c>
    </row>
    <row r="20242" spans="1:16">
      <c r="A20242" s="75" t="s">
        <v>23297</v>
      </c>
      <c r="B20242" s="85">
        <v>20238</v>
      </c>
      <c r="C20242" s="85">
        <v>14254</v>
      </c>
      <c r="D20242" s="85">
        <v>20238</v>
      </c>
      <c r="E20242" s="86" t="s">
        <v>23281</v>
      </c>
      <c r="F20242" s="85" t="s">
        <v>1084</v>
      </c>
      <c r="G20242" s="86" t="s">
        <v>23282</v>
      </c>
      <c r="H20242" s="85" t="s">
        <v>1</v>
      </c>
      <c r="I20242" s="85">
        <v>-1</v>
      </c>
      <c r="J20242" s="88">
        <v>1.726505264217546</v>
      </c>
      <c r="K20242" s="146">
        <v>1.3685335979402744</v>
      </c>
      <c r="L20242" s="147">
        <v>5.5444446903024664E-9</v>
      </c>
      <c r="M20242" s="147">
        <v>1.001475760765626E-2</v>
      </c>
      <c r="N20242" s="87">
        <v>1.3128699390764711</v>
      </c>
      <c r="O20242" s="88">
        <v>1.5357008593543211</v>
      </c>
      <c r="P20242" s="89">
        <v>1169.7280999781278</v>
      </c>
    </row>
    <row r="20243" spans="1:16">
      <c r="A20243" s="75" t="s">
        <v>23298</v>
      </c>
      <c r="B20243" s="85">
        <v>20239</v>
      </c>
      <c r="C20243" s="85">
        <v>14255</v>
      </c>
      <c r="D20243" s="85">
        <v>20239</v>
      </c>
      <c r="E20243" s="86" t="s">
        <v>23281</v>
      </c>
      <c r="F20243" s="85" t="s">
        <v>4370</v>
      </c>
      <c r="G20243" s="86" t="s">
        <v>23282</v>
      </c>
      <c r="H20243" s="85" t="s">
        <v>1</v>
      </c>
      <c r="I20243" s="85">
        <v>-1</v>
      </c>
      <c r="J20243" s="88">
        <v>1.8103345473635839</v>
      </c>
      <c r="K20243" s="146">
        <v>1.4021874616134158</v>
      </c>
      <c r="L20243" s="147">
        <v>5.7891764421004952E-9</v>
      </c>
      <c r="M20243" s="147">
        <v>1.0247915048751451E-2</v>
      </c>
      <c r="N20243" s="87">
        <v>1.3476020080064359</v>
      </c>
      <c r="O20243" s="88">
        <v>1.613631387311143</v>
      </c>
      <c r="P20243" s="89">
        <v>1197.4094559997395</v>
      </c>
    </row>
    <row r="20244" spans="1:16">
      <c r="A20244" s="75" t="s">
        <v>23299</v>
      </c>
      <c r="B20244" s="85">
        <v>20240</v>
      </c>
      <c r="C20244" s="85">
        <v>14256</v>
      </c>
      <c r="D20244" s="85">
        <v>20240</v>
      </c>
      <c r="E20244" s="86" t="s">
        <v>23281</v>
      </c>
      <c r="F20244" s="85" t="s">
        <v>4627</v>
      </c>
      <c r="G20244" s="86" t="s">
        <v>23282</v>
      </c>
      <c r="H20244" s="85" t="s">
        <v>1</v>
      </c>
      <c r="I20244" s="85">
        <v>-1</v>
      </c>
      <c r="J20244" s="88">
        <v>0.16274452554725519</v>
      </c>
      <c r="K20244" s="146">
        <v>0.74613312967601031</v>
      </c>
      <c r="L20244" s="147">
        <v>9.7676708891763602E-10</v>
      </c>
      <c r="M20244" s="147">
        <v>2.8682549857152379E-3</v>
      </c>
      <c r="N20244" s="87">
        <v>0.36396382384583381</v>
      </c>
      <c r="O20244" s="88">
        <v>8.0899603571258361E-2</v>
      </c>
      <c r="P20244" s="89">
        <v>222.27374884797743</v>
      </c>
    </row>
    <row r="20245" spans="1:16">
      <c r="A20245" s="75" t="s">
        <v>23300</v>
      </c>
      <c r="B20245" s="85">
        <v>20241</v>
      </c>
      <c r="C20245" s="85">
        <v>14257</v>
      </c>
      <c r="D20245" s="85">
        <v>20241</v>
      </c>
      <c r="E20245" s="86" t="s">
        <v>23281</v>
      </c>
      <c r="F20245" s="85" t="s">
        <v>4496</v>
      </c>
      <c r="G20245" s="86" t="s">
        <v>23282</v>
      </c>
      <c r="H20245" s="85" t="s">
        <v>1</v>
      </c>
      <c r="I20245" s="85">
        <v>-1</v>
      </c>
      <c r="J20245" s="88">
        <v>0.2043864108403847</v>
      </c>
      <c r="K20245" s="146">
        <v>0.8704707310883063</v>
      </c>
      <c r="L20245" s="147">
        <v>1.2090709809571591E-9</v>
      </c>
      <c r="M20245" s="147">
        <v>3.2339557953437281E-3</v>
      </c>
      <c r="N20245" s="87">
        <v>0.36112725045878102</v>
      </c>
      <c r="O20245" s="88">
        <v>7.9718584722372893E-2</v>
      </c>
      <c r="P20245" s="89">
        <v>220.74929161700567</v>
      </c>
    </row>
    <row r="20246" spans="1:16">
      <c r="A20246" s="75" t="s">
        <v>23301</v>
      </c>
      <c r="B20246" s="85">
        <v>20242</v>
      </c>
      <c r="C20246" s="85">
        <v>14258</v>
      </c>
      <c r="D20246" s="85">
        <v>20242</v>
      </c>
      <c r="E20246" s="86" t="s">
        <v>23281</v>
      </c>
      <c r="F20246" s="85" t="s">
        <v>4372</v>
      </c>
      <c r="G20246" s="86" t="s">
        <v>23282</v>
      </c>
      <c r="H20246" s="85" t="s">
        <v>1</v>
      </c>
      <c r="I20246" s="85">
        <v>-1</v>
      </c>
      <c r="J20246" s="88">
        <v>0.7347168568051522</v>
      </c>
      <c r="K20246" s="146">
        <v>1.098853168598356</v>
      </c>
      <c r="L20246" s="147">
        <v>2.8221896291011739E-9</v>
      </c>
      <c r="M20246" s="147">
        <v>4.6337892268062623E-3</v>
      </c>
      <c r="N20246" s="87">
        <v>0.58478424470274271</v>
      </c>
      <c r="O20246" s="88">
        <v>0.58660558965605181</v>
      </c>
      <c r="P20246" s="89">
        <v>1003.114558864757</v>
      </c>
    </row>
    <row r="20247" spans="1:16">
      <c r="A20247" s="75" t="s">
        <v>23302</v>
      </c>
      <c r="B20247" s="85">
        <v>20243</v>
      </c>
      <c r="C20247" s="85">
        <v>14259</v>
      </c>
      <c r="D20247" s="85">
        <v>20243</v>
      </c>
      <c r="E20247" s="86" t="s">
        <v>23281</v>
      </c>
      <c r="F20247" s="85" t="s">
        <v>4498</v>
      </c>
      <c r="G20247" s="86" t="s">
        <v>23282</v>
      </c>
      <c r="H20247" s="85" t="s">
        <v>1</v>
      </c>
      <c r="I20247" s="85">
        <v>-1</v>
      </c>
      <c r="J20247" s="88">
        <v>1.2926470870853699</v>
      </c>
      <c r="K20247" s="146">
        <v>1.3478026845613846</v>
      </c>
      <c r="L20247" s="147">
        <v>4.561379315859263E-9</v>
      </c>
      <c r="M20247" s="147">
        <v>7.3119233002429803E-3</v>
      </c>
      <c r="N20247" s="87">
        <v>0.9497329471463265</v>
      </c>
      <c r="O20247" s="88">
        <v>1.1271947367874611</v>
      </c>
      <c r="P20247" s="89">
        <v>1186.854410152197</v>
      </c>
    </row>
    <row r="20248" spans="1:16">
      <c r="A20248" s="75" t="s">
        <v>23303</v>
      </c>
      <c r="B20248" s="85">
        <v>20244</v>
      </c>
      <c r="C20248" s="85">
        <v>14260</v>
      </c>
      <c r="D20248" s="85">
        <v>20244</v>
      </c>
      <c r="E20248" s="86" t="s">
        <v>23281</v>
      </c>
      <c r="F20248" s="85" t="s">
        <v>238</v>
      </c>
      <c r="G20248" s="86" t="s">
        <v>23282</v>
      </c>
      <c r="H20248" s="85" t="s">
        <v>1</v>
      </c>
      <c r="I20248" s="85">
        <v>-1</v>
      </c>
      <c r="J20248" s="88">
        <v>0.80192759494850552</v>
      </c>
      <c r="K20248" s="146">
        <v>2.8940612436906474</v>
      </c>
      <c r="L20248" s="147">
        <v>6.9157352344502987E-9</v>
      </c>
      <c r="M20248" s="147">
        <v>1.8014066900521239E-3</v>
      </c>
      <c r="N20248" s="87">
        <v>0.194676138899081</v>
      </c>
      <c r="O20248" s="88">
        <v>0.66341754679154996</v>
      </c>
      <c r="P20248" s="89">
        <v>3407.8010306926308</v>
      </c>
    </row>
    <row r="20249" spans="1:16">
      <c r="A20249" s="75" t="s">
        <v>23304</v>
      </c>
      <c r="B20249" s="85">
        <v>20245</v>
      </c>
      <c r="C20249" s="85">
        <v>14261</v>
      </c>
      <c r="D20249" s="85">
        <v>20245</v>
      </c>
      <c r="E20249" s="86" t="s">
        <v>23281</v>
      </c>
      <c r="F20249" s="85" t="s">
        <v>3901</v>
      </c>
      <c r="G20249" s="86" t="s">
        <v>23282</v>
      </c>
      <c r="H20249" s="85" t="s">
        <v>1</v>
      </c>
      <c r="I20249" s="85">
        <v>-1</v>
      </c>
      <c r="J20249" s="88">
        <v>0.34384410496102108</v>
      </c>
      <c r="K20249" s="146">
        <v>0.87370583176833327</v>
      </c>
      <c r="L20249" s="147">
        <v>1.4550703551996451E-9</v>
      </c>
      <c r="M20249" s="147">
        <v>2.7945519006785441E-3</v>
      </c>
      <c r="N20249" s="87">
        <v>0.3198538997392848</v>
      </c>
      <c r="O20249" s="88">
        <v>0.19606693243411019</v>
      </c>
      <c r="P20249" s="89">
        <v>612.98903216101394</v>
      </c>
    </row>
    <row r="20250" spans="1:16">
      <c r="A20250" s="75" t="s">
        <v>23305</v>
      </c>
      <c r="B20250" s="85">
        <v>20246</v>
      </c>
      <c r="C20250" s="85">
        <v>14262</v>
      </c>
      <c r="D20250" s="85">
        <v>20246</v>
      </c>
      <c r="E20250" s="86" t="s">
        <v>23281</v>
      </c>
      <c r="F20250" s="85" t="s">
        <v>1068</v>
      </c>
      <c r="G20250" s="86" t="s">
        <v>23282</v>
      </c>
      <c r="H20250" s="85" t="s">
        <v>1</v>
      </c>
      <c r="I20250" s="85">
        <v>-1</v>
      </c>
      <c r="J20250" s="88">
        <v>1.2802774630582801</v>
      </c>
      <c r="K20250" s="146">
        <v>1.1875385805849057</v>
      </c>
      <c r="L20250" s="147">
        <v>4.236354200645561E-9</v>
      </c>
      <c r="M20250" s="147">
        <v>8.3441470190628239E-3</v>
      </c>
      <c r="N20250" s="87">
        <v>1.082183501086774</v>
      </c>
      <c r="O20250" s="88">
        <v>1.1209748615792241</v>
      </c>
      <c r="P20250" s="89">
        <v>1035.8454554643406</v>
      </c>
    </row>
    <row r="20251" spans="1:16">
      <c r="A20251" s="75" t="s">
        <v>23306</v>
      </c>
      <c r="B20251" s="85">
        <v>20247</v>
      </c>
      <c r="C20251" s="85">
        <v>14263</v>
      </c>
      <c r="D20251" s="85">
        <v>20247</v>
      </c>
      <c r="E20251" s="86" t="s">
        <v>23281</v>
      </c>
      <c r="F20251" s="85" t="s">
        <v>4381</v>
      </c>
      <c r="G20251" s="86" t="s">
        <v>23282</v>
      </c>
      <c r="H20251" s="85" t="s">
        <v>1</v>
      </c>
      <c r="I20251" s="85">
        <v>-1</v>
      </c>
      <c r="J20251" s="88">
        <v>1.0440436489374949</v>
      </c>
      <c r="K20251" s="146">
        <v>1.1932567463559223</v>
      </c>
      <c r="L20251" s="147">
        <v>3.738353484598789E-9</v>
      </c>
      <c r="M20251" s="147">
        <v>7.8365026471837271E-3</v>
      </c>
      <c r="N20251" s="87">
        <v>0.98539301880493968</v>
      </c>
      <c r="O20251" s="88">
        <v>0.89472036332391347</v>
      </c>
      <c r="P20251" s="89">
        <v>907.98325769448638</v>
      </c>
    </row>
    <row r="20252" spans="1:16">
      <c r="A20252" s="75" t="s">
        <v>23307</v>
      </c>
      <c r="B20252" s="85">
        <v>20248</v>
      </c>
      <c r="C20252" s="85">
        <v>14264</v>
      </c>
      <c r="D20252" s="85">
        <v>20248</v>
      </c>
      <c r="E20252" s="86" t="s">
        <v>23281</v>
      </c>
      <c r="F20252" s="85" t="s">
        <v>4641</v>
      </c>
      <c r="G20252" s="86" t="s">
        <v>23282</v>
      </c>
      <c r="H20252" s="85" t="s">
        <v>1</v>
      </c>
      <c r="I20252" s="85">
        <v>-1</v>
      </c>
      <c r="J20252" s="88">
        <v>1.8734951883423361</v>
      </c>
      <c r="K20252" s="146">
        <v>1.4544888478060929</v>
      </c>
      <c r="L20252" s="147">
        <v>5.9677269723040193E-9</v>
      </c>
      <c r="M20252" s="147">
        <v>9.7164716451824031E-3</v>
      </c>
      <c r="N20252" s="87">
        <v>1.276847606769608</v>
      </c>
      <c r="O20252" s="88">
        <v>1.652971513396275</v>
      </c>
      <c r="P20252" s="89">
        <v>1294.5722767795689</v>
      </c>
    </row>
    <row r="20253" spans="1:16">
      <c r="A20253" s="75" t="s">
        <v>23308</v>
      </c>
      <c r="B20253" s="85">
        <v>20249</v>
      </c>
      <c r="C20253" s="85">
        <v>14265</v>
      </c>
      <c r="D20253" s="85">
        <v>20249</v>
      </c>
      <c r="E20253" s="86" t="s">
        <v>23281</v>
      </c>
      <c r="F20253" s="85" t="s">
        <v>4383</v>
      </c>
      <c r="G20253" s="86" t="s">
        <v>23282</v>
      </c>
      <c r="H20253" s="85" t="s">
        <v>1</v>
      </c>
      <c r="I20253" s="85">
        <v>-1</v>
      </c>
      <c r="J20253" s="88">
        <v>0.19486268320259109</v>
      </c>
      <c r="K20253" s="146">
        <v>0.8953910967481572</v>
      </c>
      <c r="L20253" s="147">
        <v>1.343988806053946E-9</v>
      </c>
      <c r="M20253" s="147">
        <v>3.038302376294716E-3</v>
      </c>
      <c r="N20253" s="87">
        <v>0.37007886006034568</v>
      </c>
      <c r="O20253" s="88">
        <v>0.1073016230670012</v>
      </c>
      <c r="P20253" s="89">
        <v>289.94258966725204</v>
      </c>
    </row>
    <row r="20254" spans="1:16">
      <c r="A20254" s="75" t="s">
        <v>23309</v>
      </c>
      <c r="B20254" s="85">
        <v>20250</v>
      </c>
      <c r="C20254" s="85">
        <v>14266</v>
      </c>
      <c r="D20254" s="85">
        <v>20250</v>
      </c>
      <c r="E20254" s="86" t="s">
        <v>23281</v>
      </c>
      <c r="F20254" s="85" t="s">
        <v>6286</v>
      </c>
      <c r="G20254" s="86" t="s">
        <v>23282</v>
      </c>
      <c r="H20254" s="85" t="s">
        <v>1</v>
      </c>
      <c r="I20254" s="85">
        <v>-1</v>
      </c>
      <c r="J20254" s="88">
        <v>0.2985906941539303</v>
      </c>
      <c r="K20254" s="146">
        <v>1.2140393112415986</v>
      </c>
      <c r="L20254" s="147">
        <v>2.1186744566951762E-9</v>
      </c>
      <c r="M20254" s="147">
        <v>1.8741237907452179E-3</v>
      </c>
      <c r="N20254" s="87">
        <v>0.19971647833593559</v>
      </c>
      <c r="O20254" s="88">
        <v>0.1657017138276527</v>
      </c>
      <c r="P20254" s="89">
        <v>829.68473712485593</v>
      </c>
    </row>
    <row r="20255" spans="1:16">
      <c r="A20255" s="75" t="s">
        <v>23310</v>
      </c>
      <c r="B20255" s="85">
        <v>20251</v>
      </c>
      <c r="C20255" s="85">
        <v>14267</v>
      </c>
      <c r="D20255" s="85">
        <v>20251</v>
      </c>
      <c r="E20255" s="86" t="s">
        <v>23281</v>
      </c>
      <c r="F20255" s="85" t="s">
        <v>4711</v>
      </c>
      <c r="G20255" s="86" t="s">
        <v>23282</v>
      </c>
      <c r="H20255" s="85" t="s">
        <v>1</v>
      </c>
      <c r="I20255" s="85">
        <v>-1</v>
      </c>
      <c r="J20255" s="88">
        <v>0.349371013671604</v>
      </c>
      <c r="K20255" s="146">
        <v>1.3985532943336028</v>
      </c>
      <c r="L20255" s="147">
        <v>2.624827252478908E-9</v>
      </c>
      <c r="M20255" s="147">
        <v>1.8363246679927081E-3</v>
      </c>
      <c r="N20255" s="87">
        <v>0.19579858818780541</v>
      </c>
      <c r="O20255" s="88">
        <v>0.21638069019847311</v>
      </c>
      <c r="P20255" s="89">
        <v>1105.118745753804</v>
      </c>
    </row>
    <row r="20256" spans="1:16">
      <c r="A20256" s="75" t="s">
        <v>23311</v>
      </c>
      <c r="B20256" s="85">
        <v>20252</v>
      </c>
      <c r="C20256" s="85">
        <v>14268</v>
      </c>
      <c r="D20256" s="85">
        <v>20252</v>
      </c>
      <c r="E20256" s="86" t="s">
        <v>23281</v>
      </c>
      <c r="F20256" s="85" t="s">
        <v>5075</v>
      </c>
      <c r="G20256" s="86" t="s">
        <v>23282</v>
      </c>
      <c r="H20256" s="85" t="s">
        <v>1</v>
      </c>
      <c r="I20256" s="85">
        <v>-1</v>
      </c>
      <c r="J20256" s="88">
        <v>0.2086012275950794</v>
      </c>
      <c r="K20256" s="146">
        <v>0.87452256158673869</v>
      </c>
      <c r="L20256" s="147">
        <v>1.157333647782539E-9</v>
      </c>
      <c r="M20256" s="147">
        <v>2.1292816550155099E-3</v>
      </c>
      <c r="N20256" s="87">
        <v>0.2278393520518196</v>
      </c>
      <c r="O20256" s="88">
        <v>6.7468643290828884E-2</v>
      </c>
      <c r="P20256" s="89">
        <v>296.12374984056248</v>
      </c>
    </row>
    <row r="20257" spans="1:16">
      <c r="A20257" s="75" t="s">
        <v>23312</v>
      </c>
      <c r="B20257" s="85">
        <v>20253</v>
      </c>
      <c r="C20257" s="85">
        <v>14269</v>
      </c>
      <c r="D20257" s="85">
        <v>20253</v>
      </c>
      <c r="E20257" s="86" t="s">
        <v>23281</v>
      </c>
      <c r="F20257" s="85" t="s">
        <v>2124</v>
      </c>
      <c r="G20257" s="86" t="s">
        <v>23282</v>
      </c>
      <c r="H20257" s="85" t="s">
        <v>1</v>
      </c>
      <c r="I20257" s="85">
        <v>-1</v>
      </c>
      <c r="J20257" s="88">
        <v>2.6378741953928908</v>
      </c>
      <c r="K20257" s="146">
        <v>1.7493497180297337</v>
      </c>
      <c r="L20257" s="147">
        <v>8.2341435096631956E-9</v>
      </c>
      <c r="M20257" s="147">
        <v>1.311923840992959E-2</v>
      </c>
      <c r="N20257" s="87">
        <v>1.7487663962229509</v>
      </c>
      <c r="O20257" s="88">
        <v>2.3810564267349812</v>
      </c>
      <c r="P20257" s="89">
        <v>1361.5634608931607</v>
      </c>
    </row>
    <row r="20258" spans="1:16">
      <c r="A20258" s="75" t="s">
        <v>23313</v>
      </c>
      <c r="B20258" s="85">
        <v>20254</v>
      </c>
      <c r="C20258" s="85">
        <v>14270</v>
      </c>
      <c r="D20258" s="85">
        <v>20254</v>
      </c>
      <c r="E20258" s="86" t="s">
        <v>23281</v>
      </c>
      <c r="F20258" s="85" t="s">
        <v>4253</v>
      </c>
      <c r="G20258" s="86" t="s">
        <v>23282</v>
      </c>
      <c r="H20258" s="85" t="s">
        <v>1</v>
      </c>
      <c r="I20258" s="85">
        <v>-1</v>
      </c>
      <c r="J20258" s="88">
        <v>2.5141579784926611</v>
      </c>
      <c r="K20258" s="146">
        <v>1.7078399649821527</v>
      </c>
      <c r="L20258" s="147">
        <v>7.883939976315462E-9</v>
      </c>
      <c r="M20258" s="147">
        <v>1.355846281275906E-2</v>
      </c>
      <c r="N20258" s="87">
        <v>1.777743701682081</v>
      </c>
      <c r="O20258" s="88">
        <v>2.2631965354089032</v>
      </c>
      <c r="P20258" s="89">
        <v>1273.0724531705512</v>
      </c>
    </row>
    <row r="20259" spans="1:16">
      <c r="A20259" s="75" t="s">
        <v>23314</v>
      </c>
      <c r="B20259" s="85">
        <v>20255</v>
      </c>
      <c r="C20259" s="85">
        <v>14271</v>
      </c>
      <c r="D20259" s="85">
        <v>20255</v>
      </c>
      <c r="E20259" s="86" t="s">
        <v>23281</v>
      </c>
      <c r="F20259" s="85" t="s">
        <v>240</v>
      </c>
      <c r="G20259" s="86" t="s">
        <v>23282</v>
      </c>
      <c r="H20259" s="85" t="s">
        <v>1</v>
      </c>
      <c r="I20259" s="85">
        <v>-1</v>
      </c>
      <c r="J20259" s="88">
        <v>0.29732083957092359</v>
      </c>
      <c r="K20259" s="146">
        <v>1.2221280540758483</v>
      </c>
      <c r="L20259" s="147">
        <v>2.1223423223697851E-9</v>
      </c>
      <c r="M20259" s="147">
        <v>2.086146196143686E-3</v>
      </c>
      <c r="N20259" s="87">
        <v>0.2241894721808172</v>
      </c>
      <c r="O20259" s="88">
        <v>0.16527649957380891</v>
      </c>
      <c r="P20259" s="89">
        <v>737.217934303834</v>
      </c>
    </row>
    <row r="20260" spans="1:16">
      <c r="A20260" s="75" t="s">
        <v>23315</v>
      </c>
      <c r="B20260" s="85">
        <v>20256</v>
      </c>
      <c r="C20260" s="85">
        <v>14272</v>
      </c>
      <c r="D20260" s="85">
        <v>20256</v>
      </c>
      <c r="E20260" s="86" t="s">
        <v>23281</v>
      </c>
      <c r="F20260" s="85" t="s">
        <v>4389</v>
      </c>
      <c r="G20260" s="86" t="s">
        <v>23282</v>
      </c>
      <c r="H20260" s="85" t="s">
        <v>1</v>
      </c>
      <c r="I20260" s="85">
        <v>-1</v>
      </c>
      <c r="J20260" s="88">
        <v>0.88760978247757294</v>
      </c>
      <c r="K20260" s="146">
        <v>1.2779762848477954</v>
      </c>
      <c r="L20260" s="147">
        <v>3.5627693844474389E-9</v>
      </c>
      <c r="M20260" s="147">
        <v>5.4733622098427264E-3</v>
      </c>
      <c r="N20260" s="87">
        <v>0.69593273842144088</v>
      </c>
      <c r="O20260" s="88">
        <v>0.7438640304859172</v>
      </c>
      <c r="P20260" s="89">
        <v>1068.8734548876046</v>
      </c>
    </row>
    <row r="20261" spans="1:16">
      <c r="A20261" s="75" t="s">
        <v>23316</v>
      </c>
      <c r="B20261" s="85">
        <v>20257</v>
      </c>
      <c r="C20261" s="85">
        <v>14273</v>
      </c>
      <c r="D20261" s="85">
        <v>20257</v>
      </c>
      <c r="E20261" s="86" t="s">
        <v>23281</v>
      </c>
      <c r="F20261" s="85" t="s">
        <v>3724</v>
      </c>
      <c r="G20261" s="86" t="s">
        <v>23282</v>
      </c>
      <c r="H20261" s="85" t="s">
        <v>1</v>
      </c>
      <c r="I20261" s="85">
        <v>-1</v>
      </c>
      <c r="J20261" s="88">
        <v>0.91399647116722038</v>
      </c>
      <c r="K20261" s="146">
        <v>1.0511376085158139</v>
      </c>
      <c r="L20261" s="147">
        <v>3.189352859919313E-9</v>
      </c>
      <c r="M20261" s="147">
        <v>6.8546915029607993E-3</v>
      </c>
      <c r="N20261" s="87">
        <v>0.87960200008035994</v>
      </c>
      <c r="O20261" s="88">
        <v>0.7806411290094053</v>
      </c>
      <c r="P20261" s="89">
        <v>887.49358111746722</v>
      </c>
    </row>
    <row r="20262" spans="1:16">
      <c r="A20262" s="75" t="s">
        <v>23317</v>
      </c>
      <c r="B20262" s="85">
        <v>20258</v>
      </c>
      <c r="C20262" s="85">
        <v>14274</v>
      </c>
      <c r="D20262" s="85">
        <v>20258</v>
      </c>
      <c r="E20262" s="86" t="s">
        <v>23281</v>
      </c>
      <c r="F20262" s="85" t="s">
        <v>4646</v>
      </c>
      <c r="G20262" s="86" t="s">
        <v>23282</v>
      </c>
      <c r="H20262" s="85" t="s">
        <v>1</v>
      </c>
      <c r="I20262" s="85">
        <v>-1</v>
      </c>
      <c r="J20262" s="88">
        <v>0.43938451908556192</v>
      </c>
      <c r="K20262" s="146">
        <v>1.6119665380616051</v>
      </c>
      <c r="L20262" s="147">
        <v>3.2964011190576129E-9</v>
      </c>
      <c r="M20262" s="147">
        <v>1.7606106028245081E-3</v>
      </c>
      <c r="N20262" s="87">
        <v>0.19447803704346731</v>
      </c>
      <c r="O20262" s="88">
        <v>0.31623018084803572</v>
      </c>
      <c r="P20262" s="89">
        <v>1626.0457255507772</v>
      </c>
    </row>
    <row r="20263" spans="1:16">
      <c r="A20263" s="75" t="s">
        <v>23318</v>
      </c>
      <c r="B20263" s="85">
        <v>20259</v>
      </c>
      <c r="C20263" s="85">
        <v>14275</v>
      </c>
      <c r="D20263" s="85">
        <v>20259</v>
      </c>
      <c r="E20263" s="86" t="s">
        <v>23281</v>
      </c>
      <c r="F20263" s="85" t="s">
        <v>4648</v>
      </c>
      <c r="G20263" s="86" t="s">
        <v>23282</v>
      </c>
      <c r="H20263" s="85" t="s">
        <v>1</v>
      </c>
      <c r="I20263" s="85">
        <v>-1</v>
      </c>
      <c r="J20263" s="88">
        <v>0.35590316530648392</v>
      </c>
      <c r="K20263" s="146">
        <v>1.4251824414596748</v>
      </c>
      <c r="L20263" s="147">
        <v>2.6987068458613531E-9</v>
      </c>
      <c r="M20263" s="147">
        <v>1.799640995880155E-3</v>
      </c>
      <c r="N20263" s="87">
        <v>0.19199631484248689</v>
      </c>
      <c r="O20263" s="88">
        <v>0.22481129753480189</v>
      </c>
      <c r="P20263" s="89">
        <v>1170.9146486443572</v>
      </c>
    </row>
    <row r="20264" spans="1:16">
      <c r="A20264" s="75" t="s">
        <v>23319</v>
      </c>
      <c r="B20264" s="85">
        <v>20260</v>
      </c>
      <c r="C20264" s="85">
        <v>14276</v>
      </c>
      <c r="D20264" s="85">
        <v>20260</v>
      </c>
      <c r="E20264" s="86" t="s">
        <v>23281</v>
      </c>
      <c r="F20264" s="85" t="s">
        <v>38</v>
      </c>
      <c r="G20264" s="86" t="s">
        <v>23282</v>
      </c>
      <c r="H20264" s="85" t="s">
        <v>1</v>
      </c>
      <c r="I20264" s="85">
        <v>-1</v>
      </c>
      <c r="J20264" s="88">
        <v>0.67909217067909022</v>
      </c>
      <c r="K20264" s="146">
        <v>2.1189908619287361</v>
      </c>
      <c r="L20264" s="147">
        <v>4.1249798177965054E-9</v>
      </c>
      <c r="M20264" s="147">
        <v>6.8274260891182928E-3</v>
      </c>
      <c r="N20264" s="87">
        <v>0.78256838343424628</v>
      </c>
      <c r="O20264" s="88">
        <v>0.53002110033835415</v>
      </c>
      <c r="P20264" s="89">
        <v>677.2840707062478</v>
      </c>
    </row>
    <row r="20265" spans="1:16">
      <c r="A20265" s="75" t="s">
        <v>23320</v>
      </c>
      <c r="B20265" s="85">
        <v>20261</v>
      </c>
      <c r="C20265" s="85">
        <v>14277</v>
      </c>
      <c r="D20265" s="85">
        <v>20261</v>
      </c>
      <c r="E20265" s="86" t="s">
        <v>23281</v>
      </c>
      <c r="F20265" s="85" t="s">
        <v>1039</v>
      </c>
      <c r="G20265" s="86" t="s">
        <v>23282</v>
      </c>
      <c r="H20265" s="85" t="s">
        <v>1</v>
      </c>
      <c r="I20265" s="85">
        <v>-1</v>
      </c>
      <c r="J20265" s="88">
        <v>2.6837647486689069</v>
      </c>
      <c r="K20265" s="146">
        <v>1.7657475397952149</v>
      </c>
      <c r="L20265" s="147">
        <v>8.369908886332894E-9</v>
      </c>
      <c r="M20265" s="147">
        <v>1.340021192920034E-2</v>
      </c>
      <c r="N20265" s="87">
        <v>1.7861048759240661</v>
      </c>
      <c r="O20265" s="88">
        <v>2.4254764394700161</v>
      </c>
      <c r="P20265" s="89">
        <v>1357.9697766712395</v>
      </c>
    </row>
    <row r="20266" spans="1:16">
      <c r="A20266" s="75" t="s">
        <v>23321</v>
      </c>
      <c r="B20266" s="85">
        <v>20262</v>
      </c>
      <c r="C20266" s="85">
        <v>14278</v>
      </c>
      <c r="D20266" s="85">
        <v>20262</v>
      </c>
      <c r="E20266" s="86" t="s">
        <v>23281</v>
      </c>
      <c r="F20266" s="85" t="s">
        <v>4653</v>
      </c>
      <c r="G20266" s="86" t="s">
        <v>23282</v>
      </c>
      <c r="H20266" s="85" t="s">
        <v>1</v>
      </c>
      <c r="I20266" s="85">
        <v>-1</v>
      </c>
      <c r="J20266" s="88">
        <v>1.88134787331381</v>
      </c>
      <c r="K20266" s="146">
        <v>1.4767429689357046</v>
      </c>
      <c r="L20266" s="147">
        <v>6.0900355342897449E-9</v>
      </c>
      <c r="M20266" s="147">
        <v>1.020903518014538E-2</v>
      </c>
      <c r="N20266" s="87">
        <v>1.347044332552404</v>
      </c>
      <c r="O20266" s="88">
        <v>1.6789620722795791</v>
      </c>
      <c r="P20266" s="89">
        <v>1246.4044662125198</v>
      </c>
    </row>
    <row r="20267" spans="1:16">
      <c r="A20267" s="75" t="s">
        <v>23322</v>
      </c>
      <c r="B20267" s="85">
        <v>20263</v>
      </c>
      <c r="C20267" s="85">
        <v>14279</v>
      </c>
      <c r="D20267" s="85">
        <v>20263</v>
      </c>
      <c r="E20267" s="86" t="s">
        <v>23281</v>
      </c>
      <c r="F20267" s="85" t="s">
        <v>4655</v>
      </c>
      <c r="G20267" s="86" t="s">
        <v>23282</v>
      </c>
      <c r="H20267" s="85" t="s">
        <v>1</v>
      </c>
      <c r="I20267" s="85">
        <v>-1</v>
      </c>
      <c r="J20267" s="88">
        <v>0.54598191134662322</v>
      </c>
      <c r="K20267" s="146">
        <v>0.99344199008447587</v>
      </c>
      <c r="L20267" s="147">
        <v>2.1447326431786509E-9</v>
      </c>
      <c r="M20267" s="147">
        <v>3.580585094147967E-3</v>
      </c>
      <c r="N20267" s="87">
        <v>0.43063544859057978</v>
      </c>
      <c r="O20267" s="88">
        <v>0.38886266630046279</v>
      </c>
      <c r="P20267" s="89">
        <v>902.99734397891655</v>
      </c>
    </row>
    <row r="20268" spans="1:16">
      <c r="A20268" s="75" t="s">
        <v>23323</v>
      </c>
      <c r="B20268" s="85">
        <v>20264</v>
      </c>
      <c r="C20268" s="85">
        <v>14280</v>
      </c>
      <c r="D20268" s="85">
        <v>20264</v>
      </c>
      <c r="E20268" s="86" t="s">
        <v>23281</v>
      </c>
      <c r="F20268" s="85" t="s">
        <v>6375</v>
      </c>
      <c r="G20268" s="86" t="s">
        <v>23282</v>
      </c>
      <c r="H20268" s="85" t="s">
        <v>1</v>
      </c>
      <c r="I20268" s="85">
        <v>-1</v>
      </c>
      <c r="J20268" s="88">
        <v>0.57296702366452323</v>
      </c>
      <c r="K20268" s="146">
        <v>2.1683752347334977</v>
      </c>
      <c r="L20268" s="147">
        <v>4.821085912326719E-9</v>
      </c>
      <c r="M20268" s="147">
        <v>1.492800384298884E-3</v>
      </c>
      <c r="N20268" s="87">
        <v>0.16019219562865561</v>
      </c>
      <c r="O20268" s="88">
        <v>0.45016799228785848</v>
      </c>
      <c r="P20268" s="89">
        <v>2810.1743066897025</v>
      </c>
    </row>
    <row r="20269" spans="1:16">
      <c r="A20269" s="75" t="s">
        <v>23324</v>
      </c>
      <c r="B20269" s="85">
        <v>20265</v>
      </c>
      <c r="C20269" s="85">
        <v>14281</v>
      </c>
      <c r="D20269" s="85">
        <v>20265</v>
      </c>
      <c r="E20269" s="86" t="s">
        <v>23281</v>
      </c>
      <c r="F20269" s="85" t="s">
        <v>243</v>
      </c>
      <c r="G20269" s="86" t="s">
        <v>23282</v>
      </c>
      <c r="H20269" s="85" t="s">
        <v>1</v>
      </c>
      <c r="I20269" s="85">
        <v>-1</v>
      </c>
      <c r="J20269" s="88">
        <v>0.23938830599752059</v>
      </c>
      <c r="K20269" s="146">
        <v>1.0114920273581431</v>
      </c>
      <c r="L20269" s="147">
        <v>1.5324186690012541E-9</v>
      </c>
      <c r="M20269" s="147">
        <v>1.8428664740361941E-3</v>
      </c>
      <c r="N20269" s="87">
        <v>0.2191730458434919</v>
      </c>
      <c r="O20269" s="88">
        <v>9.8984373725640909E-2</v>
      </c>
      <c r="P20269" s="89">
        <v>451.62658275198737</v>
      </c>
    </row>
    <row r="20270" spans="1:16">
      <c r="A20270" s="75" t="s">
        <v>24209</v>
      </c>
      <c r="B20270" s="85">
        <v>20266</v>
      </c>
      <c r="C20270" s="85">
        <v>14763</v>
      </c>
      <c r="D20270" s="85">
        <v>20266</v>
      </c>
      <c r="E20270" s="86" t="s">
        <v>24210</v>
      </c>
      <c r="F20270" s="85" t="s">
        <v>31</v>
      </c>
      <c r="G20270" s="86" t="s">
        <v>23282</v>
      </c>
      <c r="H20270" s="85" t="s">
        <v>1</v>
      </c>
      <c r="I20270" s="85">
        <v>-1</v>
      </c>
      <c r="J20270" s="88">
        <v>1.5503216720598481</v>
      </c>
      <c r="K20270" s="146">
        <v>1.3771416012778741</v>
      </c>
      <c r="L20270" s="147">
        <v>5.1712005492988716E-9</v>
      </c>
      <c r="M20270" s="147">
        <v>8.8432238275616293E-3</v>
      </c>
      <c r="N20270" s="87">
        <v>1.1531108176259841</v>
      </c>
      <c r="O20270" s="88">
        <v>1.364157087879333</v>
      </c>
      <c r="P20270" s="89">
        <v>1183.02340679437</v>
      </c>
    </row>
    <row r="20271" spans="1:16">
      <c r="A20271" s="75" t="s">
        <v>24211</v>
      </c>
      <c r="B20271" s="85">
        <v>20267</v>
      </c>
      <c r="C20271" s="85">
        <v>14764</v>
      </c>
      <c r="D20271" s="85">
        <v>20267</v>
      </c>
      <c r="E20271" s="86" t="s">
        <v>24210</v>
      </c>
      <c r="F20271" s="85" t="s">
        <v>11</v>
      </c>
      <c r="G20271" s="86" t="s">
        <v>23282</v>
      </c>
      <c r="H20271" s="85" t="s">
        <v>1</v>
      </c>
      <c r="I20271" s="85">
        <v>-1</v>
      </c>
      <c r="J20271" s="88">
        <v>1.5689963848156849</v>
      </c>
      <c r="K20271" s="146">
        <v>1.384286538699514</v>
      </c>
      <c r="L20271" s="147">
        <v>5.2235475483817318E-9</v>
      </c>
      <c r="M20271" s="147">
        <v>8.8627901031725024E-3</v>
      </c>
      <c r="N20271" s="87">
        <v>1.1553701128138569</v>
      </c>
      <c r="O20271" s="88">
        <v>1.381614854795018</v>
      </c>
      <c r="P20271" s="89">
        <v>1195.820144100968</v>
      </c>
    </row>
    <row r="20272" spans="1:16">
      <c r="A20272" s="75" t="s">
        <v>31697</v>
      </c>
      <c r="B20272" s="85">
        <v>20268</v>
      </c>
      <c r="C20272" s="85">
        <v>20357</v>
      </c>
      <c r="D20272" s="85">
        <v>20268</v>
      </c>
      <c r="E20272" s="86" t="s">
        <v>31698</v>
      </c>
      <c r="F20272" s="85" t="s">
        <v>32</v>
      </c>
      <c r="G20272" s="86" t="s">
        <v>23282</v>
      </c>
      <c r="H20272" s="85" t="s">
        <v>1</v>
      </c>
      <c r="I20272" s="85">
        <v>-1</v>
      </c>
      <c r="J20272" s="88">
        <v>5.6607780784623642E-3</v>
      </c>
      <c r="K20272" s="146">
        <v>6.7425636997321828E-3</v>
      </c>
      <c r="L20272" s="147">
        <v>3.4762451217051893E-11</v>
      </c>
      <c r="M20272" s="147">
        <v>1.461453947998472E-3</v>
      </c>
      <c r="N20272" s="87">
        <v>0.15415624564912081</v>
      </c>
      <c r="O20272" s="88">
        <v>4.2610832732488408E-3</v>
      </c>
      <c r="P20272" s="89">
        <v>27.641327507077509</v>
      </c>
    </row>
    <row r="20273" spans="1:16">
      <c r="A20273" s="75" t="s">
        <v>31699</v>
      </c>
      <c r="B20273" s="85">
        <v>20269</v>
      </c>
      <c r="C20273" s="85">
        <v>20358</v>
      </c>
      <c r="D20273" s="85">
        <v>20269</v>
      </c>
      <c r="E20273" s="86" t="s">
        <v>31698</v>
      </c>
      <c r="F20273" s="85" t="s">
        <v>38</v>
      </c>
      <c r="G20273" s="86" t="s">
        <v>23282</v>
      </c>
      <c r="H20273" s="85" t="s">
        <v>1</v>
      </c>
      <c r="I20273" s="85">
        <v>-1</v>
      </c>
      <c r="J20273" s="88">
        <v>6.0825285149338467E-3</v>
      </c>
      <c r="K20273" s="146">
        <v>7.8744598638829967E-3</v>
      </c>
      <c r="L20273" s="147">
        <v>3.7528856088561547E-11</v>
      </c>
      <c r="M20273" s="147">
        <v>1.519698218444897E-3</v>
      </c>
      <c r="N20273" s="87">
        <v>0.16223382116041829</v>
      </c>
      <c r="O20273" s="88">
        <v>5.1228466472753647E-3</v>
      </c>
      <c r="P20273" s="89">
        <v>31.576933900914824</v>
      </c>
    </row>
    <row r="20274" spans="1:16">
      <c r="A20274" s="75" t="s">
        <v>31700</v>
      </c>
      <c r="B20274" s="85">
        <v>20270</v>
      </c>
      <c r="C20274" s="85">
        <v>20359</v>
      </c>
      <c r="D20274" s="85">
        <v>20270</v>
      </c>
      <c r="E20274" s="86" t="s">
        <v>31701</v>
      </c>
      <c r="F20274" s="85" t="s">
        <v>32</v>
      </c>
      <c r="G20274" s="86" t="s">
        <v>23282</v>
      </c>
      <c r="H20274" s="85" t="s">
        <v>1</v>
      </c>
      <c r="I20274" s="85">
        <v>-1</v>
      </c>
      <c r="J20274" s="88">
        <v>2.4531899883714492</v>
      </c>
      <c r="K20274" s="146">
        <v>1.4556523923791915</v>
      </c>
      <c r="L20274" s="147">
        <v>7.5137159368420445E-9</v>
      </c>
      <c r="M20274" s="147">
        <v>5.8080302324944851E-3</v>
      </c>
      <c r="N20274" s="87">
        <v>0.84225663262731154</v>
      </c>
      <c r="O20274" s="88">
        <v>2.3758545559040511</v>
      </c>
      <c r="P20274" s="89">
        <v>2820.8202391863365</v>
      </c>
    </row>
    <row r="20275" spans="1:16">
      <c r="A20275" s="75" t="s">
        <v>31704</v>
      </c>
      <c r="B20275" s="85">
        <v>20271</v>
      </c>
      <c r="C20275" s="85">
        <v>20362</v>
      </c>
      <c r="D20275" s="85">
        <v>20271</v>
      </c>
      <c r="E20275" s="86" t="s">
        <v>31701</v>
      </c>
      <c r="F20275" s="85" t="s">
        <v>38</v>
      </c>
      <c r="G20275" s="86" t="s">
        <v>23282</v>
      </c>
      <c r="H20275" s="85" t="s">
        <v>1</v>
      </c>
      <c r="I20275" s="85">
        <v>-1</v>
      </c>
      <c r="J20275" s="88">
        <v>2.7049680532347251</v>
      </c>
      <c r="K20275" s="146">
        <v>1.7677356458985425</v>
      </c>
      <c r="L20275" s="147">
        <v>8.4130479789901462E-9</v>
      </c>
      <c r="M20275" s="147">
        <v>1.1995305025398841E-2</v>
      </c>
      <c r="N20275" s="87">
        <v>1.6387788695746479</v>
      </c>
      <c r="O20275" s="88">
        <v>2.4455358014271358</v>
      </c>
      <c r="P20275" s="89">
        <v>1492.2915146336277</v>
      </c>
    </row>
    <row r="20276" spans="1:16">
      <c r="A20276" s="75" t="s">
        <v>31708</v>
      </c>
      <c r="B20276" s="85">
        <v>20272</v>
      </c>
      <c r="C20276" s="85">
        <v>20365</v>
      </c>
      <c r="D20276" s="85">
        <v>20272</v>
      </c>
      <c r="E20276" s="86" t="s">
        <v>31706</v>
      </c>
      <c r="F20276" s="85" t="s">
        <v>32</v>
      </c>
      <c r="G20276" s="86" t="s">
        <v>23282</v>
      </c>
      <c r="H20276" s="85" t="s">
        <v>1</v>
      </c>
      <c r="I20276" s="85">
        <v>-1</v>
      </c>
      <c r="J20276" s="88">
        <v>2.676286445408425</v>
      </c>
      <c r="K20276" s="146">
        <v>1.8026752639750929</v>
      </c>
      <c r="L20276" s="147">
        <v>8.3161615055388196E-9</v>
      </c>
      <c r="M20276" s="147">
        <v>9.4835349048371098E-3</v>
      </c>
      <c r="N20276" s="87">
        <v>1.233349584613249</v>
      </c>
      <c r="O20276" s="88">
        <v>2.4169419111859192</v>
      </c>
      <c r="P20276" s="89">
        <v>1959.6568088550648</v>
      </c>
    </row>
    <row r="20277" spans="1:16">
      <c r="A20277" s="75" t="s">
        <v>31709</v>
      </c>
      <c r="B20277" s="85">
        <v>20273</v>
      </c>
      <c r="C20277" s="85">
        <v>20366</v>
      </c>
      <c r="D20277" s="85">
        <v>20273</v>
      </c>
      <c r="E20277" s="86" t="s">
        <v>31710</v>
      </c>
      <c r="F20277" s="85" t="s">
        <v>55</v>
      </c>
      <c r="G20277" s="86" t="s">
        <v>23282</v>
      </c>
      <c r="H20277" s="85" t="s">
        <v>1</v>
      </c>
      <c r="I20277" s="85">
        <v>-1</v>
      </c>
      <c r="J20277" s="88">
        <v>2.4681562499999998</v>
      </c>
      <c r="K20277" s="146">
        <v>8.3585275368397465</v>
      </c>
      <c r="L20277" s="147">
        <v>2.2565672573186871E-8</v>
      </c>
      <c r="M20277" s="147">
        <v>9.1286999999999993E-12</v>
      </c>
      <c r="N20277" s="87">
        <v>0</v>
      </c>
      <c r="O20277" s="88">
        <v>2.2606000000000002</v>
      </c>
      <c r="P20277" s="89" t="e">
        <v>#DIV/0!</v>
      </c>
    </row>
    <row r="20278" spans="1:16">
      <c r="A20278" s="75" t="s">
        <v>31711</v>
      </c>
      <c r="B20278" s="85">
        <v>20274</v>
      </c>
      <c r="C20278" s="85">
        <v>20367</v>
      </c>
      <c r="D20278" s="85">
        <v>20274</v>
      </c>
      <c r="E20278" s="86" t="s">
        <v>31712</v>
      </c>
      <c r="F20278" s="85" t="s">
        <v>55</v>
      </c>
      <c r="G20278" s="86" t="s">
        <v>23282</v>
      </c>
      <c r="H20278" s="85" t="s">
        <v>1</v>
      </c>
      <c r="I20278" s="85">
        <v>-1</v>
      </c>
      <c r="J20278" s="88">
        <v>0.11125386</v>
      </c>
      <c r="K20278" s="146">
        <v>0.70575172556101373</v>
      </c>
      <c r="L20278" s="147">
        <v>5.8996096300428807E-10</v>
      </c>
      <c r="M20278" s="147">
        <v>0</v>
      </c>
      <c r="N20278" s="87">
        <v>0</v>
      </c>
      <c r="O20278" s="88">
        <v>1.3787000000000001E-2</v>
      </c>
      <c r="P20278" s="89" t="e">
        <v>#DIV/0!</v>
      </c>
    </row>
    <row r="20279" spans="1:16">
      <c r="A20279" s="75" t="s">
        <v>31713</v>
      </c>
      <c r="B20279" s="85">
        <v>20275</v>
      </c>
      <c r="C20279" s="85">
        <v>20368</v>
      </c>
      <c r="D20279" s="85">
        <v>20275</v>
      </c>
      <c r="E20279" s="86" t="s">
        <v>31714</v>
      </c>
      <c r="F20279" s="85" t="s">
        <v>55</v>
      </c>
      <c r="G20279" s="86" t="s">
        <v>23282</v>
      </c>
      <c r="H20279" s="85" t="s">
        <v>1</v>
      </c>
      <c r="I20279" s="85">
        <v>-1</v>
      </c>
      <c r="J20279" s="88">
        <v>0.11124988</v>
      </c>
      <c r="K20279" s="146">
        <v>9.0611166065151583</v>
      </c>
      <c r="L20279" s="147">
        <v>5.3807628145271544E-9</v>
      </c>
      <c r="M20279" s="147">
        <v>0</v>
      </c>
      <c r="N20279" s="87">
        <v>0</v>
      </c>
      <c r="O20279" s="88">
        <v>1.3786E-2</v>
      </c>
      <c r="P20279" s="89" t="e">
        <v>#DIV/0!</v>
      </c>
    </row>
    <row r="20280" spans="1:16">
      <c r="A20280" s="75" t="s">
        <v>31715</v>
      </c>
      <c r="B20280" s="85">
        <v>20276</v>
      </c>
      <c r="C20280" s="85">
        <v>20369</v>
      </c>
      <c r="D20280" s="85">
        <v>20276</v>
      </c>
      <c r="E20280" s="86" t="s">
        <v>31716</v>
      </c>
      <c r="F20280" s="85" t="s">
        <v>55</v>
      </c>
      <c r="G20280" s="86" t="s">
        <v>23282</v>
      </c>
      <c r="H20280" s="85" t="s">
        <v>1</v>
      </c>
      <c r="I20280" s="85">
        <v>-1</v>
      </c>
      <c r="J20280" s="88">
        <v>0.11125386</v>
      </c>
      <c r="K20280" s="146">
        <v>0.69774303146363814</v>
      </c>
      <c r="L20280" s="147">
        <v>5.7816100808738807E-10</v>
      </c>
      <c r="M20280" s="147">
        <v>0</v>
      </c>
      <c r="N20280" s="87">
        <v>0</v>
      </c>
      <c r="O20280" s="88">
        <v>1.3787000000000001E-2</v>
      </c>
      <c r="P20280" s="89" t="e">
        <v>#DIV/0!</v>
      </c>
    </row>
    <row r="20281" spans="1:16">
      <c r="A20281" s="75" t="s">
        <v>31717</v>
      </c>
      <c r="B20281" s="85">
        <v>20277</v>
      </c>
      <c r="C20281" s="85">
        <v>20370</v>
      </c>
      <c r="D20281" s="85">
        <v>20277</v>
      </c>
      <c r="E20281" s="86" t="s">
        <v>31718</v>
      </c>
      <c r="F20281" s="85" t="s">
        <v>55</v>
      </c>
      <c r="G20281" s="86" t="s">
        <v>23282</v>
      </c>
      <c r="H20281" s="85" t="s">
        <v>1</v>
      </c>
      <c r="I20281" s="85">
        <v>-1</v>
      </c>
      <c r="J20281" s="88">
        <v>0.11125386</v>
      </c>
      <c r="K20281" s="146">
        <v>0.69445485791243378</v>
      </c>
      <c r="L20281" s="147">
        <v>5.730211226424881E-10</v>
      </c>
      <c r="M20281" s="147">
        <v>0</v>
      </c>
      <c r="N20281" s="87">
        <v>0</v>
      </c>
      <c r="O20281" s="88">
        <v>1.3787000000000001E-2</v>
      </c>
      <c r="P20281" s="89" t="e">
        <v>#DIV/0!</v>
      </c>
    </row>
    <row r="20282" spans="1:16">
      <c r="A20282" s="75" t="s">
        <v>31719</v>
      </c>
      <c r="B20282" s="85">
        <v>20278</v>
      </c>
      <c r="C20282" s="85">
        <v>20371</v>
      </c>
      <c r="D20282" s="85">
        <v>20278</v>
      </c>
      <c r="E20282" s="86" t="s">
        <v>31720</v>
      </c>
      <c r="F20282" s="85" t="s">
        <v>55</v>
      </c>
      <c r="G20282" s="86" t="s">
        <v>23282</v>
      </c>
      <c r="H20282" s="85" t="s">
        <v>1</v>
      </c>
      <c r="I20282" s="85">
        <v>-1</v>
      </c>
      <c r="J20282" s="88">
        <v>0.11125386</v>
      </c>
      <c r="K20282" s="146">
        <v>0.69589924003488768</v>
      </c>
      <c r="L20282" s="147">
        <v>5.7529718314798815E-10</v>
      </c>
      <c r="M20282" s="147">
        <v>0</v>
      </c>
      <c r="N20282" s="87">
        <v>0</v>
      </c>
      <c r="O20282" s="88">
        <v>1.3787000000000001E-2</v>
      </c>
      <c r="P20282" s="89" t="e">
        <v>#DIV/0!</v>
      </c>
    </row>
    <row r="20283" spans="1:16">
      <c r="A20283" s="75" t="s">
        <v>31721</v>
      </c>
      <c r="B20283" s="85">
        <v>20279</v>
      </c>
      <c r="C20283" s="85">
        <v>20372</v>
      </c>
      <c r="D20283" s="85">
        <v>20279</v>
      </c>
      <c r="E20283" s="86" t="s">
        <v>31722</v>
      </c>
      <c r="F20283" s="85" t="s">
        <v>32</v>
      </c>
      <c r="G20283" s="86" t="s">
        <v>23282</v>
      </c>
      <c r="H20283" s="85" t="s">
        <v>1</v>
      </c>
      <c r="I20283" s="85">
        <v>-1</v>
      </c>
      <c r="J20283" s="88">
        <v>0.1012551621121963</v>
      </c>
      <c r="K20283" s="146">
        <v>0.60548933553510198</v>
      </c>
      <c r="L20283" s="147">
        <v>5.506086553942826E-10</v>
      </c>
      <c r="M20283" s="147">
        <v>2.3133165623434389E-3</v>
      </c>
      <c r="N20283" s="87">
        <v>0.27377943451011522</v>
      </c>
      <c r="O20283" s="88">
        <v>2.4708955582848271E-2</v>
      </c>
      <c r="P20283" s="89">
        <v>90.251320838108313</v>
      </c>
    </row>
    <row r="20284" spans="1:16">
      <c r="A20284" s="75" t="s">
        <v>31723</v>
      </c>
      <c r="B20284" s="85">
        <v>20280</v>
      </c>
      <c r="C20284" s="85">
        <v>20373</v>
      </c>
      <c r="D20284" s="85">
        <v>20280</v>
      </c>
      <c r="E20284" s="86" t="s">
        <v>31722</v>
      </c>
      <c r="F20284" s="85" t="s">
        <v>38</v>
      </c>
      <c r="G20284" s="86" t="s">
        <v>23282</v>
      </c>
      <c r="H20284" s="85" t="s">
        <v>1</v>
      </c>
      <c r="I20284" s="85">
        <v>-1</v>
      </c>
      <c r="J20284" s="88">
        <v>0.1080816512081825</v>
      </c>
      <c r="K20284" s="146">
        <v>0.61537383146423241</v>
      </c>
      <c r="L20284" s="147">
        <v>5.8131066540257495E-10</v>
      </c>
      <c r="M20284" s="147">
        <v>2.7032912551824672E-3</v>
      </c>
      <c r="N20284" s="87">
        <v>0.34712976821564212</v>
      </c>
      <c r="O20284" s="88">
        <v>3.138901371917549E-2</v>
      </c>
      <c r="P20284" s="89">
        <v>90.424436603420816</v>
      </c>
    </row>
    <row r="20285" spans="1:16">
      <c r="A20285" s="75" t="s">
        <v>31724</v>
      </c>
      <c r="B20285" s="85">
        <v>20281</v>
      </c>
      <c r="C20285" s="85">
        <v>20374</v>
      </c>
      <c r="D20285" s="85">
        <v>20281</v>
      </c>
      <c r="E20285" s="86" t="s">
        <v>31725</v>
      </c>
      <c r="F20285" s="85" t="s">
        <v>55</v>
      </c>
      <c r="G20285" s="86" t="s">
        <v>23282</v>
      </c>
      <c r="H20285" s="85" t="s">
        <v>1</v>
      </c>
      <c r="I20285" s="85">
        <v>-1</v>
      </c>
      <c r="J20285" s="88">
        <v>0.15297453052894389</v>
      </c>
      <c r="K20285" s="146">
        <v>0.74498176776745173</v>
      </c>
      <c r="L20285" s="147">
        <v>7.4858167394446236E-10</v>
      </c>
      <c r="M20285" s="147">
        <v>6.5140257827795496E-4</v>
      </c>
      <c r="N20285" s="87">
        <v>6.7518067726045947E-2</v>
      </c>
      <c r="O20285" s="88">
        <v>1.4429525347866999E-2</v>
      </c>
      <c r="P20285" s="89">
        <v>213.71354118744469</v>
      </c>
    </row>
    <row r="20286" spans="1:16">
      <c r="A20286" s="75" t="s">
        <v>31726</v>
      </c>
      <c r="B20286" s="85">
        <v>20282</v>
      </c>
      <c r="C20286" s="85">
        <v>20375</v>
      </c>
      <c r="D20286" s="85">
        <v>20282</v>
      </c>
      <c r="E20286" s="86" t="s">
        <v>31727</v>
      </c>
      <c r="F20286" s="85" t="s">
        <v>55</v>
      </c>
      <c r="G20286" s="86" t="s">
        <v>23282</v>
      </c>
      <c r="H20286" s="85" t="s">
        <v>1</v>
      </c>
      <c r="I20286" s="85">
        <v>-1</v>
      </c>
      <c r="J20286" s="88">
        <v>0.15296757052894391</v>
      </c>
      <c r="K20286" s="146">
        <v>9.0915959397944377</v>
      </c>
      <c r="L20286" s="147">
        <v>5.5442176209427057E-9</v>
      </c>
      <c r="M20286" s="147">
        <v>6.5140257827795496E-4</v>
      </c>
      <c r="N20286" s="87">
        <v>6.7518067726045947E-2</v>
      </c>
      <c r="O20286" s="88">
        <v>1.4428525347867011E-2</v>
      </c>
      <c r="P20286" s="89">
        <v>213.69873033705059</v>
      </c>
    </row>
    <row r="20287" spans="1:16">
      <c r="A20287" s="75" t="s">
        <v>31728</v>
      </c>
      <c r="B20287" s="85">
        <v>20283</v>
      </c>
      <c r="C20287" s="85">
        <v>20376</v>
      </c>
      <c r="D20287" s="85">
        <v>20283</v>
      </c>
      <c r="E20287" s="86" t="s">
        <v>31729</v>
      </c>
      <c r="F20287" s="85" t="s">
        <v>55</v>
      </c>
      <c r="G20287" s="86" t="s">
        <v>23282</v>
      </c>
      <c r="H20287" s="85" t="s">
        <v>1</v>
      </c>
      <c r="I20287" s="85">
        <v>-1</v>
      </c>
      <c r="J20287" s="88">
        <v>0.15297453052894389</v>
      </c>
      <c r="K20287" s="146">
        <v>0.73144394496999199</v>
      </c>
      <c r="L20287" s="147">
        <v>7.3084194640956241E-10</v>
      </c>
      <c r="M20287" s="147">
        <v>6.5140257827795496E-4</v>
      </c>
      <c r="N20287" s="87">
        <v>6.7518067726045947E-2</v>
      </c>
      <c r="O20287" s="88">
        <v>1.4429525347866999E-2</v>
      </c>
      <c r="P20287" s="89">
        <v>213.71354118744469</v>
      </c>
    </row>
    <row r="20288" spans="1:16">
      <c r="A20288" s="75" t="s">
        <v>31730</v>
      </c>
      <c r="B20288" s="85">
        <v>20284</v>
      </c>
      <c r="C20288" s="85">
        <v>20377</v>
      </c>
      <c r="D20288" s="85">
        <v>20284</v>
      </c>
      <c r="E20288" s="86" t="s">
        <v>31731</v>
      </c>
      <c r="F20288" s="85" t="s">
        <v>55</v>
      </c>
      <c r="G20288" s="86" t="s">
        <v>23282</v>
      </c>
      <c r="H20288" s="85" t="s">
        <v>1</v>
      </c>
      <c r="I20288" s="85">
        <v>-1</v>
      </c>
      <c r="J20288" s="88">
        <v>0.15297453052894389</v>
      </c>
      <c r="K20288" s="146">
        <v>0.72499741562126008</v>
      </c>
      <c r="L20288" s="147">
        <v>7.2107605706456253E-10</v>
      </c>
      <c r="M20288" s="147">
        <v>6.5140257827795496E-4</v>
      </c>
      <c r="N20288" s="87">
        <v>6.7518067726045947E-2</v>
      </c>
      <c r="O20288" s="88">
        <v>1.442952534786701E-2</v>
      </c>
      <c r="P20288" s="89">
        <v>213.7135411874448</v>
      </c>
    </row>
    <row r="20289" spans="1:16">
      <c r="A20289" s="75" t="s">
        <v>31732</v>
      </c>
      <c r="B20289" s="85">
        <v>20285</v>
      </c>
      <c r="C20289" s="85">
        <v>20378</v>
      </c>
      <c r="D20289" s="85">
        <v>20285</v>
      </c>
      <c r="E20289" s="86" t="s">
        <v>31733</v>
      </c>
      <c r="F20289" s="85" t="s">
        <v>55</v>
      </c>
      <c r="G20289" s="86" t="s">
        <v>23282</v>
      </c>
      <c r="H20289" s="85" t="s">
        <v>1</v>
      </c>
      <c r="I20289" s="85">
        <v>-1</v>
      </c>
      <c r="J20289" s="88">
        <v>0.15297453052894389</v>
      </c>
      <c r="K20289" s="146">
        <v>0.72790301567372639</v>
      </c>
      <c r="L20289" s="147">
        <v>7.2555878148876253E-10</v>
      </c>
      <c r="M20289" s="147">
        <v>6.5140257827795496E-4</v>
      </c>
      <c r="N20289" s="87">
        <v>6.7518067726045947E-2</v>
      </c>
      <c r="O20289" s="88">
        <v>1.442952534786701E-2</v>
      </c>
      <c r="P20289" s="89">
        <v>213.7135411874448</v>
      </c>
    </row>
    <row r="20290" spans="1:16">
      <c r="A20290" s="75" t="s">
        <v>23325</v>
      </c>
      <c r="B20290" s="85">
        <v>20286</v>
      </c>
      <c r="C20290" s="85">
        <v>14282</v>
      </c>
      <c r="D20290" s="85">
        <v>20286</v>
      </c>
      <c r="E20290" s="86" t="s">
        <v>108</v>
      </c>
      <c r="F20290" s="85" t="s">
        <v>32</v>
      </c>
      <c r="G20290" s="86" t="s">
        <v>109</v>
      </c>
      <c r="H20290" s="85" t="s">
        <v>1</v>
      </c>
      <c r="I20290" s="85">
        <v>-1</v>
      </c>
      <c r="J20290" s="88">
        <v>2.676286445408425</v>
      </c>
      <c r="K20290" s="146">
        <v>1.8026752639750929</v>
      </c>
      <c r="L20290" s="147">
        <v>8.3161615055388196E-9</v>
      </c>
      <c r="M20290" s="147">
        <v>9.4835349048371098E-3</v>
      </c>
      <c r="N20290" s="87">
        <v>1.233349584613249</v>
      </c>
      <c r="O20290" s="88">
        <v>2.4169419111859192</v>
      </c>
      <c r="P20290" s="89">
        <v>1959.6568088550648</v>
      </c>
    </row>
    <row r="20291" spans="1:16">
      <c r="A20291" s="75" t="s">
        <v>23326</v>
      </c>
      <c r="B20291" s="85">
        <v>20287</v>
      </c>
      <c r="C20291" s="85">
        <v>14283</v>
      </c>
      <c r="D20291" s="85">
        <v>20287</v>
      </c>
      <c r="E20291" s="86" t="s">
        <v>108</v>
      </c>
      <c r="F20291" s="85" t="s">
        <v>38</v>
      </c>
      <c r="G20291" s="86" t="s">
        <v>109</v>
      </c>
      <c r="H20291" s="85" t="s">
        <v>1</v>
      </c>
      <c r="I20291" s="85">
        <v>-1</v>
      </c>
      <c r="J20291" s="88">
        <v>0.70817902502258434</v>
      </c>
      <c r="K20291" s="146">
        <v>1.9100154295096559</v>
      </c>
      <c r="L20291" s="147">
        <v>3.905328330775079E-9</v>
      </c>
      <c r="M20291" s="147">
        <v>6.3981068751911858E-3</v>
      </c>
      <c r="N20291" s="87">
        <v>0.74524377951667808</v>
      </c>
      <c r="O20291" s="88">
        <v>0.55694490450689116</v>
      </c>
      <c r="P20291" s="89">
        <v>747.33251026676578</v>
      </c>
    </row>
    <row r="20292" spans="1:16">
      <c r="A20292" s="75" t="s">
        <v>31688</v>
      </c>
      <c r="B20292" s="85">
        <v>20288</v>
      </c>
      <c r="C20292" s="85">
        <v>20351</v>
      </c>
      <c r="D20292" s="85">
        <v>20288</v>
      </c>
      <c r="E20292" s="86" t="s">
        <v>31689</v>
      </c>
      <c r="F20292" s="85" t="s">
        <v>32</v>
      </c>
      <c r="G20292" s="86" t="s">
        <v>109</v>
      </c>
      <c r="H20292" s="85" t="s">
        <v>1</v>
      </c>
      <c r="I20292" s="85">
        <v>-1</v>
      </c>
      <c r="J20292" s="88">
        <v>2.676286445408425</v>
      </c>
      <c r="K20292" s="146">
        <v>1.8026752639750929</v>
      </c>
      <c r="L20292" s="147">
        <v>8.3161615055388196E-9</v>
      </c>
      <c r="M20292" s="147">
        <v>9.4835349048371098E-3</v>
      </c>
      <c r="N20292" s="87">
        <v>1.233349584613249</v>
      </c>
      <c r="O20292" s="88">
        <v>2.4169419111859192</v>
      </c>
      <c r="P20292" s="89">
        <v>1959.6568088550648</v>
      </c>
    </row>
    <row r="20293" spans="1:16">
      <c r="A20293" s="75" t="s">
        <v>31690</v>
      </c>
      <c r="B20293" s="85">
        <v>20289</v>
      </c>
      <c r="C20293" s="85">
        <v>20352</v>
      </c>
      <c r="D20293" s="85">
        <v>20289</v>
      </c>
      <c r="E20293" s="86" t="s">
        <v>31689</v>
      </c>
      <c r="F20293" s="85" t="s">
        <v>38</v>
      </c>
      <c r="G20293" s="86" t="s">
        <v>109</v>
      </c>
      <c r="H20293" s="85" t="s">
        <v>1</v>
      </c>
      <c r="I20293" s="85">
        <v>-1</v>
      </c>
      <c r="J20293" s="88">
        <v>0.70817902502258434</v>
      </c>
      <c r="K20293" s="146">
        <v>1.9100154295096563</v>
      </c>
      <c r="L20293" s="147">
        <v>3.905328330775079E-9</v>
      </c>
      <c r="M20293" s="147">
        <v>6.3981068751911858E-3</v>
      </c>
      <c r="N20293" s="87">
        <v>0.74524377951667808</v>
      </c>
      <c r="O20293" s="88">
        <v>0.55694490450689116</v>
      </c>
      <c r="P20293" s="89">
        <v>747.33251026676578</v>
      </c>
    </row>
    <row r="20294" spans="1:16">
      <c r="A20294" s="75" t="s">
        <v>23327</v>
      </c>
      <c r="B20294" s="85">
        <v>20290</v>
      </c>
      <c r="C20294" s="85">
        <v>14284</v>
      </c>
      <c r="D20294" s="85">
        <v>20290</v>
      </c>
      <c r="E20294" s="86" t="s">
        <v>23328</v>
      </c>
      <c r="F20294" s="85" t="s">
        <v>55</v>
      </c>
      <c r="G20294" s="86" t="s">
        <v>23329</v>
      </c>
      <c r="H20294" s="85" t="s">
        <v>1</v>
      </c>
      <c r="I20294" s="85">
        <v>-1</v>
      </c>
      <c r="J20294" s="88">
        <v>0.69319065359827303</v>
      </c>
      <c r="K20294" s="146">
        <v>1.8607983147444476</v>
      </c>
      <c r="L20294" s="147">
        <v>3.8163603990364611E-9</v>
      </c>
      <c r="M20294" s="147">
        <v>6.7230033472945967E-3</v>
      </c>
      <c r="N20294" s="87">
        <v>0.78442517130160916</v>
      </c>
      <c r="O20294" s="88">
        <v>0.5457272574970895</v>
      </c>
      <c r="P20294" s="89">
        <v>695.70339844086789</v>
      </c>
    </row>
    <row r="20295" spans="1:16">
      <c r="A20295" s="75" t="s">
        <v>31691</v>
      </c>
      <c r="B20295" s="85">
        <v>20291</v>
      </c>
      <c r="C20295" s="85">
        <v>20353</v>
      </c>
      <c r="D20295" s="85">
        <v>20291</v>
      </c>
      <c r="E20295" s="86" t="s">
        <v>31692</v>
      </c>
      <c r="F20295" s="85" t="s">
        <v>32</v>
      </c>
      <c r="G20295" s="86" t="s">
        <v>23329</v>
      </c>
      <c r="H20295" s="85" t="s">
        <v>1</v>
      </c>
      <c r="I20295" s="85">
        <v>-1</v>
      </c>
      <c r="J20295" s="88">
        <v>2.6561400143395271</v>
      </c>
      <c r="K20295" s="146">
        <v>1.8002272443393346</v>
      </c>
      <c r="L20295" s="147">
        <v>8.2709147192549608E-9</v>
      </c>
      <c r="M20295" s="147">
        <v>1.000183583640823E-2</v>
      </c>
      <c r="N20295" s="87">
        <v>1.286894404664209</v>
      </c>
      <c r="O20295" s="88">
        <v>2.397914293305393</v>
      </c>
      <c r="P20295" s="89">
        <v>1863.3341512826639</v>
      </c>
    </row>
    <row r="20296" spans="1:16">
      <c r="A20296" s="75" t="s">
        <v>31693</v>
      </c>
      <c r="B20296" s="85">
        <v>20292</v>
      </c>
      <c r="C20296" s="85">
        <v>20354</v>
      </c>
      <c r="D20296" s="85">
        <v>20292</v>
      </c>
      <c r="E20296" s="86" t="s">
        <v>31692</v>
      </c>
      <c r="F20296" s="85" t="s">
        <v>38</v>
      </c>
      <c r="G20296" s="86" t="s">
        <v>23329</v>
      </c>
      <c r="H20296" s="85" t="s">
        <v>1</v>
      </c>
      <c r="I20296" s="85">
        <v>-1</v>
      </c>
      <c r="J20296" s="88">
        <v>0.70817902502258434</v>
      </c>
      <c r="K20296" s="146">
        <v>1.9100154295096563</v>
      </c>
      <c r="L20296" s="147">
        <v>3.905328330775079E-9</v>
      </c>
      <c r="M20296" s="147">
        <v>6.3981068751911858E-3</v>
      </c>
      <c r="N20296" s="87">
        <v>0.74524377951667808</v>
      </c>
      <c r="O20296" s="88">
        <v>0.55694490450689116</v>
      </c>
      <c r="P20296" s="89">
        <v>747.33251026676578</v>
      </c>
    </row>
    <row r="20297" spans="1:16">
      <c r="A20297" s="75" t="s">
        <v>31694</v>
      </c>
      <c r="B20297" s="85">
        <v>20293</v>
      </c>
      <c r="C20297" s="85">
        <v>20355</v>
      </c>
      <c r="D20297" s="85">
        <v>20293</v>
      </c>
      <c r="E20297" s="86" t="s">
        <v>31695</v>
      </c>
      <c r="F20297" s="85" t="s">
        <v>32</v>
      </c>
      <c r="G20297" s="86" t="s">
        <v>23329</v>
      </c>
      <c r="H20297" s="85" t="s">
        <v>1</v>
      </c>
      <c r="I20297" s="85">
        <v>-1</v>
      </c>
      <c r="J20297" s="88">
        <v>8.6781473038312823E-2</v>
      </c>
      <c r="K20297" s="146">
        <v>0.51612049630914936</v>
      </c>
      <c r="L20297" s="147">
        <v>4.7266857311960572E-10</v>
      </c>
      <c r="M20297" s="147">
        <v>2.0527678922240191E-3</v>
      </c>
      <c r="N20297" s="87">
        <v>0.25318853257085899</v>
      </c>
      <c r="O20297" s="88">
        <v>2.1626311726689239E-2</v>
      </c>
      <c r="P20297" s="89">
        <v>85.415842127987204</v>
      </c>
    </row>
    <row r="20298" spans="1:16">
      <c r="A20298" s="75" t="s">
        <v>31696</v>
      </c>
      <c r="B20298" s="85">
        <v>20294</v>
      </c>
      <c r="C20298" s="85">
        <v>20356</v>
      </c>
      <c r="D20298" s="85">
        <v>20294</v>
      </c>
      <c r="E20298" s="86" t="s">
        <v>31695</v>
      </c>
      <c r="F20298" s="85" t="s">
        <v>38</v>
      </c>
      <c r="G20298" s="86" t="s">
        <v>23329</v>
      </c>
      <c r="H20298" s="85" t="s">
        <v>1</v>
      </c>
      <c r="I20298" s="85">
        <v>-1</v>
      </c>
      <c r="J20298" s="88">
        <v>0.6052272430644966</v>
      </c>
      <c r="K20298" s="146">
        <v>1.6283486848232092</v>
      </c>
      <c r="L20298" s="147">
        <v>3.3350809942281991E-9</v>
      </c>
      <c r="M20298" s="147">
        <v>5.6450886930503891E-3</v>
      </c>
      <c r="N20298" s="87">
        <v>0.67893632536962156</v>
      </c>
      <c r="O20298" s="88">
        <v>0.47631862791388718</v>
      </c>
      <c r="P20298" s="89">
        <v>701.56597918747866</v>
      </c>
    </row>
    <row r="20299" spans="1:16">
      <c r="A20299" s="75" t="s">
        <v>23330</v>
      </c>
      <c r="B20299" s="85">
        <v>20295</v>
      </c>
      <c r="C20299" s="85">
        <v>14285</v>
      </c>
      <c r="D20299" s="85">
        <v>20295</v>
      </c>
      <c r="E20299" s="86" t="s">
        <v>23331</v>
      </c>
      <c r="F20299" s="85" t="s">
        <v>6130</v>
      </c>
      <c r="G20299" s="86" t="s">
        <v>23332</v>
      </c>
      <c r="H20299" s="85" t="s">
        <v>1</v>
      </c>
      <c r="I20299" s="85">
        <v>-1</v>
      </c>
      <c r="J20299" s="88">
        <v>0.28776920261136218</v>
      </c>
      <c r="K20299" s="146">
        <v>5.3271312421567849</v>
      </c>
      <c r="L20299" s="147">
        <v>9.938767118775355E-10</v>
      </c>
      <c r="M20299" s="147">
        <v>3.0937079027874852E-3</v>
      </c>
      <c r="N20299" s="87">
        <v>0.34631240831133681</v>
      </c>
      <c r="O20299" s="88">
        <v>0.19094451845448329</v>
      </c>
      <c r="P20299" s="89">
        <v>551.36493487355233</v>
      </c>
    </row>
    <row r="20300" spans="1:16">
      <c r="A20300" s="75" t="s">
        <v>23333</v>
      </c>
      <c r="B20300" s="85">
        <v>20296</v>
      </c>
      <c r="C20300" s="85">
        <v>14286</v>
      </c>
      <c r="D20300" s="85">
        <v>20296</v>
      </c>
      <c r="E20300" s="86" t="s">
        <v>23331</v>
      </c>
      <c r="F20300" s="85" t="s">
        <v>931</v>
      </c>
      <c r="G20300" s="86" t="s">
        <v>23332</v>
      </c>
      <c r="H20300" s="85" t="s">
        <v>1</v>
      </c>
      <c r="I20300" s="85">
        <v>-1</v>
      </c>
      <c r="J20300" s="88">
        <v>1.993504313505315</v>
      </c>
      <c r="K20300" s="146">
        <v>1.3795649204006359</v>
      </c>
      <c r="L20300" s="147">
        <v>6.158214327439807E-9</v>
      </c>
      <c r="M20300" s="147">
        <v>2.8918242717183001E-2</v>
      </c>
      <c r="N20300" s="87">
        <v>3.4840262794286421</v>
      </c>
      <c r="O20300" s="88">
        <v>1.9561321182334011</v>
      </c>
      <c r="P20300" s="89">
        <v>561.45733738673005</v>
      </c>
    </row>
    <row r="20301" spans="1:16">
      <c r="A20301" s="75" t="s">
        <v>23334</v>
      </c>
      <c r="B20301" s="85">
        <v>20297</v>
      </c>
      <c r="C20301" s="85">
        <v>14287</v>
      </c>
      <c r="D20301" s="85">
        <v>20297</v>
      </c>
      <c r="E20301" s="86" t="s">
        <v>23331</v>
      </c>
      <c r="F20301" s="85" t="s">
        <v>4586</v>
      </c>
      <c r="G20301" s="86" t="s">
        <v>23332</v>
      </c>
      <c r="H20301" s="85" t="s">
        <v>1</v>
      </c>
      <c r="I20301" s="85">
        <v>-1</v>
      </c>
      <c r="J20301" s="88">
        <v>0.25021189151220963</v>
      </c>
      <c r="K20301" s="146">
        <v>7.7109865319188744</v>
      </c>
      <c r="L20301" s="147">
        <v>8.8898009182496232E-10</v>
      </c>
      <c r="M20301" s="147">
        <v>1.8477746340071789E-3</v>
      </c>
      <c r="N20301" s="87">
        <v>0.1969853805410475</v>
      </c>
      <c r="O20301" s="88">
        <v>0.1521182125711924</v>
      </c>
      <c r="P20301" s="89">
        <v>772.23097548345345</v>
      </c>
    </row>
    <row r="20302" spans="1:16">
      <c r="A20302" s="75" t="s">
        <v>23335</v>
      </c>
      <c r="B20302" s="85">
        <v>20298</v>
      </c>
      <c r="C20302" s="85">
        <v>14288</v>
      </c>
      <c r="D20302" s="85">
        <v>20298</v>
      </c>
      <c r="E20302" s="86" t="s">
        <v>23331</v>
      </c>
      <c r="F20302" s="85" t="s">
        <v>2872</v>
      </c>
      <c r="G20302" s="86" t="s">
        <v>23332</v>
      </c>
      <c r="H20302" s="85" t="s">
        <v>1</v>
      </c>
      <c r="I20302" s="85">
        <v>-1</v>
      </c>
      <c r="J20302" s="88">
        <v>2.104422651363937</v>
      </c>
      <c r="K20302" s="146">
        <v>1.4111795552072461</v>
      </c>
      <c r="L20302" s="147">
        <v>6.5157359438779127E-9</v>
      </c>
      <c r="M20302" s="147">
        <v>3.19419617303816E-2</v>
      </c>
      <c r="N20302" s="87">
        <v>3.828148772301303</v>
      </c>
      <c r="O20302" s="88">
        <v>2.0669605451711028</v>
      </c>
      <c r="P20302" s="89">
        <v>539.93736087966704</v>
      </c>
    </row>
    <row r="20303" spans="1:16">
      <c r="A20303" s="75" t="s">
        <v>23336</v>
      </c>
      <c r="B20303" s="85">
        <v>20299</v>
      </c>
      <c r="C20303" s="85">
        <v>14289</v>
      </c>
      <c r="D20303" s="85">
        <v>20299</v>
      </c>
      <c r="E20303" s="86" t="s">
        <v>23331</v>
      </c>
      <c r="F20303" s="85" t="s">
        <v>4407</v>
      </c>
      <c r="G20303" s="86" t="s">
        <v>23332</v>
      </c>
      <c r="H20303" s="85" t="s">
        <v>1</v>
      </c>
      <c r="I20303" s="85">
        <v>-1</v>
      </c>
      <c r="J20303" s="88">
        <v>0.26406294229235627</v>
      </c>
      <c r="K20303" s="146">
        <v>2.641499583774086</v>
      </c>
      <c r="L20303" s="147">
        <v>9.2739512669363733E-10</v>
      </c>
      <c r="M20303" s="147">
        <v>2.8256310573664041E-3</v>
      </c>
      <c r="N20303" s="87">
        <v>0.32313368375446427</v>
      </c>
      <c r="O20303" s="88">
        <v>0.16908609453373111</v>
      </c>
      <c r="P20303" s="89">
        <v>523.26978905180476</v>
      </c>
    </row>
    <row r="20304" spans="1:16">
      <c r="A20304" s="75" t="s">
        <v>23337</v>
      </c>
      <c r="B20304" s="85">
        <v>20300</v>
      </c>
      <c r="C20304" s="85">
        <v>14290</v>
      </c>
      <c r="D20304" s="85">
        <v>20300</v>
      </c>
      <c r="E20304" s="86" t="s">
        <v>23331</v>
      </c>
      <c r="F20304" s="85" t="s">
        <v>232</v>
      </c>
      <c r="G20304" s="86" t="s">
        <v>23332</v>
      </c>
      <c r="H20304" s="85" t="s">
        <v>1</v>
      </c>
      <c r="I20304" s="85">
        <v>-1</v>
      </c>
      <c r="J20304" s="88">
        <v>0.1722082863834733</v>
      </c>
      <c r="K20304" s="146">
        <v>2.708482474553342</v>
      </c>
      <c r="L20304" s="147">
        <v>6.3860019310999858E-10</v>
      </c>
      <c r="M20304" s="147">
        <v>2.0119160678425409E-3</v>
      </c>
      <c r="N20304" s="87">
        <v>0.21956746264247851</v>
      </c>
      <c r="O20304" s="88">
        <v>7.5412410110126629E-2</v>
      </c>
      <c r="P20304" s="89">
        <v>343.45894971205541</v>
      </c>
    </row>
    <row r="20305" spans="1:16">
      <c r="A20305" s="75" t="s">
        <v>23338</v>
      </c>
      <c r="B20305" s="85">
        <v>20301</v>
      </c>
      <c r="C20305" s="85">
        <v>14291</v>
      </c>
      <c r="D20305" s="85">
        <v>20301</v>
      </c>
      <c r="E20305" s="86" t="s">
        <v>23331</v>
      </c>
      <c r="F20305" s="85" t="s">
        <v>32</v>
      </c>
      <c r="G20305" s="86" t="s">
        <v>23332</v>
      </c>
      <c r="H20305" s="85" t="s">
        <v>1</v>
      </c>
      <c r="I20305" s="85">
        <v>-1</v>
      </c>
      <c r="J20305" s="88">
        <v>2.032672300655455</v>
      </c>
      <c r="K20305" s="146">
        <v>1.3921542225296284</v>
      </c>
      <c r="L20305" s="147">
        <v>6.1500726883649003E-9</v>
      </c>
      <c r="M20305" s="147">
        <v>2.504569415373472E-2</v>
      </c>
      <c r="N20305" s="87">
        <v>3.0959680766676718</v>
      </c>
      <c r="O20305" s="88">
        <v>1.9989800057483149</v>
      </c>
      <c r="P20305" s="89">
        <v>645.67203415737606</v>
      </c>
    </row>
    <row r="20306" spans="1:16">
      <c r="A20306" s="75" t="s">
        <v>23339</v>
      </c>
      <c r="B20306" s="85">
        <v>20302</v>
      </c>
      <c r="C20306" s="85">
        <v>14292</v>
      </c>
      <c r="D20306" s="85">
        <v>20302</v>
      </c>
      <c r="E20306" s="86" t="s">
        <v>23331</v>
      </c>
      <c r="F20306" s="85" t="s">
        <v>235</v>
      </c>
      <c r="G20306" s="86" t="s">
        <v>23332</v>
      </c>
      <c r="H20306" s="85" t="s">
        <v>1</v>
      </c>
      <c r="I20306" s="85">
        <v>-1</v>
      </c>
      <c r="J20306" s="88">
        <v>0.19202098302106049</v>
      </c>
      <c r="K20306" s="146">
        <v>4.3942347965500446</v>
      </c>
      <c r="L20306" s="147">
        <v>7.0210645526461135E-10</v>
      </c>
      <c r="M20306" s="147">
        <v>2.1534212593150239E-3</v>
      </c>
      <c r="N20306" s="87">
        <v>0.23116255218054721</v>
      </c>
      <c r="O20306" s="88">
        <v>9.5731616063177968E-2</v>
      </c>
      <c r="P20306" s="89">
        <v>414.13116077905107</v>
      </c>
    </row>
    <row r="20307" spans="1:16">
      <c r="A20307" s="75" t="s">
        <v>23340</v>
      </c>
      <c r="B20307" s="85">
        <v>20303</v>
      </c>
      <c r="C20307" s="85">
        <v>14293</v>
      </c>
      <c r="D20307" s="85">
        <v>20303</v>
      </c>
      <c r="E20307" s="86" t="s">
        <v>23331</v>
      </c>
      <c r="F20307" s="85" t="s">
        <v>5038</v>
      </c>
      <c r="G20307" s="86" t="s">
        <v>23332</v>
      </c>
      <c r="H20307" s="85" t="s">
        <v>1</v>
      </c>
      <c r="I20307" s="85">
        <v>-1</v>
      </c>
      <c r="J20307" s="88">
        <v>0.13211330439009911</v>
      </c>
      <c r="K20307" s="146">
        <v>1.3459620672269841</v>
      </c>
      <c r="L20307" s="147">
        <v>4.992078159263891E-10</v>
      </c>
      <c r="M20307" s="147">
        <v>1.101853136380054E-3</v>
      </c>
      <c r="N20307" s="87">
        <v>0.1164041003147043</v>
      </c>
      <c r="O20307" s="88">
        <v>3.4878754390983029E-2</v>
      </c>
      <c r="P20307" s="89">
        <v>299.63510131246727</v>
      </c>
    </row>
    <row r="20308" spans="1:16">
      <c r="A20308" s="75" t="s">
        <v>23341</v>
      </c>
      <c r="B20308" s="85">
        <v>20304</v>
      </c>
      <c r="C20308" s="85">
        <v>14294</v>
      </c>
      <c r="D20308" s="85">
        <v>20304</v>
      </c>
      <c r="E20308" s="86" t="s">
        <v>23331</v>
      </c>
      <c r="F20308" s="85" t="s">
        <v>4366</v>
      </c>
      <c r="G20308" s="86" t="s">
        <v>23332</v>
      </c>
      <c r="H20308" s="85" t="s">
        <v>1</v>
      </c>
      <c r="I20308" s="85">
        <v>-1</v>
      </c>
      <c r="J20308" s="88">
        <v>0.63212670429869355</v>
      </c>
      <c r="K20308" s="146">
        <v>1.5534022766673889</v>
      </c>
      <c r="L20308" s="147">
        <v>2.042713777012692E-9</v>
      </c>
      <c r="M20308" s="147">
        <v>8.8586219961898083E-3</v>
      </c>
      <c r="N20308" s="87">
        <v>1.049668201372828</v>
      </c>
      <c r="O20308" s="88">
        <v>0.54949791555639627</v>
      </c>
      <c r="P20308" s="89">
        <v>523.49677244459269</v>
      </c>
    </row>
    <row r="20309" spans="1:16">
      <c r="A20309" s="75" t="s">
        <v>23342</v>
      </c>
      <c r="B20309" s="85">
        <v>20305</v>
      </c>
      <c r="C20309" s="85">
        <v>14295</v>
      </c>
      <c r="D20309" s="85">
        <v>20305</v>
      </c>
      <c r="E20309" s="86" t="s">
        <v>23331</v>
      </c>
      <c r="F20309" s="85" t="s">
        <v>429</v>
      </c>
      <c r="G20309" s="86" t="s">
        <v>23332</v>
      </c>
      <c r="H20309" s="85" t="s">
        <v>1</v>
      </c>
      <c r="I20309" s="85">
        <v>-1</v>
      </c>
      <c r="J20309" s="88">
        <v>2.1171044952387681</v>
      </c>
      <c r="K20309" s="146">
        <v>1.404020930729077</v>
      </c>
      <c r="L20309" s="147">
        <v>6.5357102902615787E-9</v>
      </c>
      <c r="M20309" s="147">
        <v>3.0766760907702261E-2</v>
      </c>
      <c r="N20309" s="87">
        <v>3.7063175686516359</v>
      </c>
      <c r="O20309" s="88">
        <v>2.0809232491053802</v>
      </c>
      <c r="P20309" s="89">
        <v>561.45303540797863</v>
      </c>
    </row>
    <row r="20310" spans="1:16">
      <c r="A20310" s="75" t="s">
        <v>23343</v>
      </c>
      <c r="B20310" s="85">
        <v>20306</v>
      </c>
      <c r="C20310" s="85">
        <v>14296</v>
      </c>
      <c r="D20310" s="85">
        <v>20306</v>
      </c>
      <c r="E20310" s="86" t="s">
        <v>23331</v>
      </c>
      <c r="F20310" s="85" t="s">
        <v>1055</v>
      </c>
      <c r="G20310" s="86" t="s">
        <v>23332</v>
      </c>
      <c r="H20310" s="85" t="s">
        <v>1</v>
      </c>
      <c r="I20310" s="85">
        <v>-1</v>
      </c>
      <c r="J20310" s="88">
        <v>2.0864768812322212</v>
      </c>
      <c r="K20310" s="146">
        <v>1.3929201431634437</v>
      </c>
      <c r="L20310" s="147">
        <v>6.4356576120125283E-9</v>
      </c>
      <c r="M20310" s="147">
        <v>2.983849071442338E-2</v>
      </c>
      <c r="N20310" s="87">
        <v>3.601444945091631</v>
      </c>
      <c r="O20310" s="88">
        <v>2.0504675280358362</v>
      </c>
      <c r="P20310" s="89">
        <v>569.34579295190827</v>
      </c>
    </row>
    <row r="20311" spans="1:16">
      <c r="A20311" s="75" t="s">
        <v>23344</v>
      </c>
      <c r="B20311" s="85">
        <v>20307</v>
      </c>
      <c r="C20311" s="85">
        <v>14297</v>
      </c>
      <c r="D20311" s="85">
        <v>20307</v>
      </c>
      <c r="E20311" s="86" t="s">
        <v>23331</v>
      </c>
      <c r="F20311" s="85" t="s">
        <v>4489</v>
      </c>
      <c r="G20311" s="86" t="s">
        <v>23332</v>
      </c>
      <c r="H20311" s="85" t="s">
        <v>1</v>
      </c>
      <c r="I20311" s="85">
        <v>-1</v>
      </c>
      <c r="J20311" s="88">
        <v>1.3791841679310251</v>
      </c>
      <c r="K20311" s="146">
        <v>3.3321071067536243</v>
      </c>
      <c r="L20311" s="147">
        <v>4.299708718794567E-9</v>
      </c>
      <c r="M20311" s="147">
        <v>1.9779644829436609E-2</v>
      </c>
      <c r="N20311" s="87">
        <v>2.3725173966034752</v>
      </c>
      <c r="O20311" s="88">
        <v>1.3285638506982429</v>
      </c>
      <c r="P20311" s="89">
        <v>559.9806570861108</v>
      </c>
    </row>
    <row r="20312" spans="1:16">
      <c r="A20312" s="75" t="s">
        <v>23345</v>
      </c>
      <c r="B20312" s="85">
        <v>20308</v>
      </c>
      <c r="C20312" s="85">
        <v>14298</v>
      </c>
      <c r="D20312" s="85">
        <v>20308</v>
      </c>
      <c r="E20312" s="86" t="s">
        <v>23331</v>
      </c>
      <c r="F20312" s="85" t="s">
        <v>965</v>
      </c>
      <c r="G20312" s="86" t="s">
        <v>23332</v>
      </c>
      <c r="H20312" s="85" t="s">
        <v>1</v>
      </c>
      <c r="I20312" s="85">
        <v>-1</v>
      </c>
      <c r="J20312" s="88">
        <v>0.51352068401472573</v>
      </c>
      <c r="K20312" s="146">
        <v>1.3161291100540191</v>
      </c>
      <c r="L20312" s="147">
        <v>1.684258963741807E-9</v>
      </c>
      <c r="M20312" s="147">
        <v>9.4373739283754102E-3</v>
      </c>
      <c r="N20312" s="87">
        <v>1.096663402859642</v>
      </c>
      <c r="O20312" s="88">
        <v>0.44769880672531298</v>
      </c>
      <c r="P20312" s="89">
        <v>408.2372089356686</v>
      </c>
    </row>
    <row r="20313" spans="1:16">
      <c r="A20313" s="75" t="s">
        <v>23346</v>
      </c>
      <c r="B20313" s="85">
        <v>20309</v>
      </c>
      <c r="C20313" s="85">
        <v>14299</v>
      </c>
      <c r="D20313" s="85">
        <v>20309</v>
      </c>
      <c r="E20313" s="86" t="s">
        <v>23331</v>
      </c>
      <c r="F20313" s="85" t="s">
        <v>4492</v>
      </c>
      <c r="G20313" s="86" t="s">
        <v>23332</v>
      </c>
      <c r="H20313" s="85" t="s">
        <v>1</v>
      </c>
      <c r="I20313" s="85">
        <v>-1</v>
      </c>
      <c r="J20313" s="88">
        <v>2.0216444673644922</v>
      </c>
      <c r="K20313" s="146">
        <v>1.3909935009918954</v>
      </c>
      <c r="L20313" s="147">
        <v>6.2553898545055583E-9</v>
      </c>
      <c r="M20313" s="147">
        <v>3.016284090098395E-2</v>
      </c>
      <c r="N20313" s="87">
        <v>3.6220132613122931</v>
      </c>
      <c r="O20313" s="88">
        <v>1.984004708403138</v>
      </c>
      <c r="P20313" s="89">
        <v>547.76296089106881</v>
      </c>
    </row>
    <row r="20314" spans="1:16">
      <c r="A20314" s="75" t="s">
        <v>23347</v>
      </c>
      <c r="B20314" s="85">
        <v>20310</v>
      </c>
      <c r="C20314" s="85">
        <v>14300</v>
      </c>
      <c r="D20314" s="85">
        <v>20310</v>
      </c>
      <c r="E20314" s="86" t="s">
        <v>23331</v>
      </c>
      <c r="F20314" s="85" t="s">
        <v>1084</v>
      </c>
      <c r="G20314" s="86" t="s">
        <v>23332</v>
      </c>
      <c r="H20314" s="85" t="s">
        <v>1</v>
      </c>
      <c r="I20314" s="85">
        <v>-1</v>
      </c>
      <c r="J20314" s="88">
        <v>1.3503004528360589</v>
      </c>
      <c r="K20314" s="146">
        <v>1.2871235603242319</v>
      </c>
      <c r="L20314" s="147">
        <v>4.2119924770974591E-9</v>
      </c>
      <c r="M20314" s="147">
        <v>2.0668984154179129E-2</v>
      </c>
      <c r="N20314" s="87">
        <v>2.4730595027154991</v>
      </c>
      <c r="O20314" s="88">
        <v>1.3068911728525081</v>
      </c>
      <c r="P20314" s="89">
        <v>528.45116400050199</v>
      </c>
    </row>
    <row r="20315" spans="1:16">
      <c r="A20315" s="75" t="s">
        <v>23348</v>
      </c>
      <c r="B20315" s="85">
        <v>20311</v>
      </c>
      <c r="C20315" s="85">
        <v>14301</v>
      </c>
      <c r="D20315" s="85">
        <v>20311</v>
      </c>
      <c r="E20315" s="86" t="s">
        <v>23331</v>
      </c>
      <c r="F20315" s="85" t="s">
        <v>4370</v>
      </c>
      <c r="G20315" s="86" t="s">
        <v>23332</v>
      </c>
      <c r="H20315" s="85" t="s">
        <v>1</v>
      </c>
      <c r="I20315" s="85">
        <v>-1</v>
      </c>
      <c r="J20315" s="88">
        <v>1.4163271366071819</v>
      </c>
      <c r="K20315" s="146">
        <v>1.2861140480461204</v>
      </c>
      <c r="L20315" s="147">
        <v>4.4112781362953476E-9</v>
      </c>
      <c r="M20315" s="147">
        <v>2.148574448642452E-2</v>
      </c>
      <c r="N20315" s="87">
        <v>2.5737098964173368</v>
      </c>
      <c r="O20315" s="88">
        <v>1.3736096837764309</v>
      </c>
      <c r="P20315" s="89">
        <v>533.70804754977519</v>
      </c>
    </row>
    <row r="20316" spans="1:16">
      <c r="A20316" s="75" t="s">
        <v>23349</v>
      </c>
      <c r="B20316" s="85">
        <v>20312</v>
      </c>
      <c r="C20316" s="85">
        <v>14302</v>
      </c>
      <c r="D20316" s="85">
        <v>20312</v>
      </c>
      <c r="E20316" s="86" t="s">
        <v>23331</v>
      </c>
      <c r="F20316" s="85" t="s">
        <v>4627</v>
      </c>
      <c r="G20316" s="86" t="s">
        <v>23332</v>
      </c>
      <c r="H20316" s="85" t="s">
        <v>1</v>
      </c>
      <c r="I20316" s="85">
        <v>-1</v>
      </c>
      <c r="J20316" s="88">
        <v>0.1140502000787527</v>
      </c>
      <c r="K20316" s="146">
        <v>1.4763082477441511</v>
      </c>
      <c r="L20316" s="147">
        <v>4.4716215121805612E-10</v>
      </c>
      <c r="M20316" s="147">
        <v>2.732446585814462E-3</v>
      </c>
      <c r="N20316" s="87">
        <v>0.30684651758292858</v>
      </c>
      <c r="O20316" s="88">
        <v>5.816893707948604E-2</v>
      </c>
      <c r="P20316" s="89">
        <v>189.57013929208193</v>
      </c>
    </row>
    <row r="20317" spans="1:16">
      <c r="A20317" s="75" t="s">
        <v>23350</v>
      </c>
      <c r="B20317" s="85">
        <v>20313</v>
      </c>
      <c r="C20317" s="85">
        <v>14303</v>
      </c>
      <c r="D20317" s="85">
        <v>20313</v>
      </c>
      <c r="E20317" s="86" t="s">
        <v>23331</v>
      </c>
      <c r="F20317" s="85" t="s">
        <v>4496</v>
      </c>
      <c r="G20317" s="86" t="s">
        <v>23332</v>
      </c>
      <c r="H20317" s="85" t="s">
        <v>1</v>
      </c>
      <c r="I20317" s="85">
        <v>-1</v>
      </c>
      <c r="J20317" s="88">
        <v>0.1469321078513649</v>
      </c>
      <c r="K20317" s="146">
        <v>1.9552235615656424</v>
      </c>
      <c r="L20317" s="147">
        <v>5.6697468984978427E-10</v>
      </c>
      <c r="M20317" s="147">
        <v>3.1792510233653792E-3</v>
      </c>
      <c r="N20317" s="87">
        <v>0.34322993390612161</v>
      </c>
      <c r="O20317" s="88">
        <v>5.9584227172169428E-2</v>
      </c>
      <c r="P20317" s="89">
        <v>173.59857426790339</v>
      </c>
    </row>
    <row r="20318" spans="1:16">
      <c r="A20318" s="75" t="s">
        <v>23351</v>
      </c>
      <c r="B20318" s="85">
        <v>20314</v>
      </c>
      <c r="C20318" s="85">
        <v>14304</v>
      </c>
      <c r="D20318" s="85">
        <v>20314</v>
      </c>
      <c r="E20318" s="86" t="s">
        <v>23331</v>
      </c>
      <c r="F20318" s="85" t="s">
        <v>4372</v>
      </c>
      <c r="G20318" s="86" t="s">
        <v>23332</v>
      </c>
      <c r="H20318" s="85" t="s">
        <v>1</v>
      </c>
      <c r="I20318" s="85">
        <v>-1</v>
      </c>
      <c r="J20318" s="88">
        <v>0.56377694626756358</v>
      </c>
      <c r="K20318" s="146">
        <v>2.3126427728619348</v>
      </c>
      <c r="L20318" s="147">
        <v>1.832397169316583E-9</v>
      </c>
      <c r="M20318" s="147">
        <v>8.2516385765337898E-3</v>
      </c>
      <c r="N20318" s="87">
        <v>0.97328399591127679</v>
      </c>
      <c r="O20318" s="88">
        <v>0.49056388468481082</v>
      </c>
      <c r="P20318" s="89">
        <v>504.02953993453923</v>
      </c>
    </row>
    <row r="20319" spans="1:16">
      <c r="A20319" s="75" t="s">
        <v>23352</v>
      </c>
      <c r="B20319" s="85">
        <v>20315</v>
      </c>
      <c r="C20319" s="85">
        <v>14305</v>
      </c>
      <c r="D20319" s="85">
        <v>20315</v>
      </c>
      <c r="E20319" s="86" t="s">
        <v>23331</v>
      </c>
      <c r="F20319" s="85" t="s">
        <v>4498</v>
      </c>
      <c r="G20319" s="86" t="s">
        <v>23332</v>
      </c>
      <c r="H20319" s="85" t="s">
        <v>1</v>
      </c>
      <c r="I20319" s="85">
        <v>-1</v>
      </c>
      <c r="J20319" s="88">
        <v>1.0040733903231289</v>
      </c>
      <c r="K20319" s="146">
        <v>2.9798057421526152</v>
      </c>
      <c r="L20319" s="147">
        <v>3.159134088623867E-9</v>
      </c>
      <c r="M20319" s="147">
        <v>1.472336145489654E-2</v>
      </c>
      <c r="N20319" s="87">
        <v>1.7572646516851529</v>
      </c>
      <c r="O20319" s="88">
        <v>0.94973313491505906</v>
      </c>
      <c r="P20319" s="89">
        <v>540.46107056458425</v>
      </c>
    </row>
    <row r="20320" spans="1:16">
      <c r="A20320" s="75" t="s">
        <v>23353</v>
      </c>
      <c r="B20320" s="85">
        <v>20316</v>
      </c>
      <c r="C20320" s="85">
        <v>14306</v>
      </c>
      <c r="D20320" s="85">
        <v>20316</v>
      </c>
      <c r="E20320" s="86" t="s">
        <v>23331</v>
      </c>
      <c r="F20320" s="85" t="s">
        <v>238</v>
      </c>
      <c r="G20320" s="86" t="s">
        <v>23332</v>
      </c>
      <c r="H20320" s="85" t="s">
        <v>1</v>
      </c>
      <c r="I20320" s="85">
        <v>-1</v>
      </c>
      <c r="J20320" s="88">
        <v>0.56709078989586603</v>
      </c>
      <c r="K20320" s="146">
        <v>24.762022403803137</v>
      </c>
      <c r="L20320" s="147">
        <v>1.8997771516676819E-9</v>
      </c>
      <c r="M20320" s="147">
        <v>1.801406689150811E-3</v>
      </c>
      <c r="N20320" s="87">
        <v>0.194676138899081</v>
      </c>
      <c r="O20320" s="88">
        <v>0.45303803149706118</v>
      </c>
      <c r="P20320" s="89">
        <v>2327.1369262768944</v>
      </c>
    </row>
    <row r="20321" spans="1:16">
      <c r="A20321" s="75" t="s">
        <v>23354</v>
      </c>
      <c r="B20321" s="85">
        <v>20317</v>
      </c>
      <c r="C20321" s="85">
        <v>14307</v>
      </c>
      <c r="D20321" s="85">
        <v>20317</v>
      </c>
      <c r="E20321" s="86" t="s">
        <v>23331</v>
      </c>
      <c r="F20321" s="85" t="s">
        <v>3901</v>
      </c>
      <c r="G20321" s="86" t="s">
        <v>23332</v>
      </c>
      <c r="H20321" s="85" t="s">
        <v>1</v>
      </c>
      <c r="I20321" s="85">
        <v>-1</v>
      </c>
      <c r="J20321" s="88">
        <v>0.25758283758084088</v>
      </c>
      <c r="K20321" s="146">
        <v>1.0490504730789831</v>
      </c>
      <c r="L20321" s="147">
        <v>8.9115885066217576E-10</v>
      </c>
      <c r="M20321" s="147">
        <v>3.8877730460264511E-3</v>
      </c>
      <c r="N20321" s="87">
        <v>0.44063513724131642</v>
      </c>
      <c r="O20321" s="88">
        <v>0.16388425679647811</v>
      </c>
      <c r="P20321" s="89">
        <v>371.92734520108399</v>
      </c>
    </row>
    <row r="20322" spans="1:16">
      <c r="A20322" s="75" t="s">
        <v>23355</v>
      </c>
      <c r="B20322" s="85">
        <v>20318</v>
      </c>
      <c r="C20322" s="85">
        <v>14308</v>
      </c>
      <c r="D20322" s="85">
        <v>20318</v>
      </c>
      <c r="E20322" s="86" t="s">
        <v>23331</v>
      </c>
      <c r="F20322" s="85" t="s">
        <v>1068</v>
      </c>
      <c r="G20322" s="86" t="s">
        <v>23332</v>
      </c>
      <c r="H20322" s="85" t="s">
        <v>1</v>
      </c>
      <c r="I20322" s="85">
        <v>-1</v>
      </c>
      <c r="J20322" s="88">
        <v>0.99818478218379447</v>
      </c>
      <c r="K20322" s="146">
        <v>1.2916892082163403</v>
      </c>
      <c r="L20322" s="147">
        <v>3.1437193590129651E-9</v>
      </c>
      <c r="M20322" s="147">
        <v>1.5912548401581149E-2</v>
      </c>
      <c r="N20322" s="87">
        <v>1.8938283777000551</v>
      </c>
      <c r="O20322" s="88">
        <v>0.95142852778581755</v>
      </c>
      <c r="P20322" s="89">
        <v>502.38371068305167</v>
      </c>
    </row>
    <row r="20323" spans="1:16">
      <c r="A20323" s="75" t="s">
        <v>23356</v>
      </c>
      <c r="B20323" s="85">
        <v>20319</v>
      </c>
      <c r="C20323" s="85">
        <v>14309</v>
      </c>
      <c r="D20323" s="85">
        <v>20319</v>
      </c>
      <c r="E20323" s="86" t="s">
        <v>23331</v>
      </c>
      <c r="F20323" s="85" t="s">
        <v>4381</v>
      </c>
      <c r="G20323" s="86" t="s">
        <v>23332</v>
      </c>
      <c r="H20323" s="85" t="s">
        <v>1</v>
      </c>
      <c r="I20323" s="85">
        <v>-1</v>
      </c>
      <c r="J20323" s="88">
        <v>0.81061412277710088</v>
      </c>
      <c r="K20323" s="146">
        <v>2.3450434127016404</v>
      </c>
      <c r="L20323" s="147">
        <v>2.588258478444262E-9</v>
      </c>
      <c r="M20323" s="147">
        <v>1.3546197629184241E-2</v>
      </c>
      <c r="N20323" s="87">
        <v>1.595145226397465</v>
      </c>
      <c r="O20323" s="88">
        <v>0.75415572917166207</v>
      </c>
      <c r="P20323" s="89">
        <v>472.78186129477081</v>
      </c>
    </row>
    <row r="20324" spans="1:16">
      <c r="A20324" s="75" t="s">
        <v>23357</v>
      </c>
      <c r="B20324" s="85">
        <v>20320</v>
      </c>
      <c r="C20324" s="85">
        <v>14310</v>
      </c>
      <c r="D20324" s="85">
        <v>20320</v>
      </c>
      <c r="E20324" s="86" t="s">
        <v>23331</v>
      </c>
      <c r="F20324" s="85" t="s">
        <v>4641</v>
      </c>
      <c r="G20324" s="86" t="s">
        <v>23332</v>
      </c>
      <c r="H20324" s="85" t="s">
        <v>1</v>
      </c>
      <c r="I20324" s="85">
        <v>-1</v>
      </c>
      <c r="J20324" s="88">
        <v>1.465450780053448</v>
      </c>
      <c r="K20324" s="146">
        <v>1.225690941602013</v>
      </c>
      <c r="L20324" s="147">
        <v>4.5597124296475653E-9</v>
      </c>
      <c r="M20324" s="147">
        <v>2.1387823363972099E-2</v>
      </c>
      <c r="N20324" s="87">
        <v>2.5663216622972942</v>
      </c>
      <c r="O20324" s="88">
        <v>1.4090044936016319</v>
      </c>
      <c r="P20324" s="89">
        <v>549.03658972364872</v>
      </c>
    </row>
    <row r="20325" spans="1:16">
      <c r="A20325" s="75" t="s">
        <v>23358</v>
      </c>
      <c r="B20325" s="85">
        <v>20321</v>
      </c>
      <c r="C20325" s="85">
        <v>14311</v>
      </c>
      <c r="D20325" s="85">
        <v>20321</v>
      </c>
      <c r="E20325" s="86" t="s">
        <v>23331</v>
      </c>
      <c r="F20325" s="85" t="s">
        <v>4383</v>
      </c>
      <c r="G20325" s="86" t="s">
        <v>23332</v>
      </c>
      <c r="H20325" s="85" t="s">
        <v>1</v>
      </c>
      <c r="I20325" s="85">
        <v>-1</v>
      </c>
      <c r="J20325" s="88">
        <v>0.13695655909934629</v>
      </c>
      <c r="K20325" s="146">
        <v>3.0085292896203328</v>
      </c>
      <c r="L20325" s="147">
        <v>5.2663892702723928E-10</v>
      </c>
      <c r="M20325" s="147">
        <v>2.841274517786492E-3</v>
      </c>
      <c r="N20325" s="87">
        <v>0.31403089641268661</v>
      </c>
      <c r="O20325" s="88">
        <v>7.4854399624717932E-2</v>
      </c>
      <c r="P20325" s="89">
        <v>238.36635337418303</v>
      </c>
    </row>
    <row r="20326" spans="1:16">
      <c r="A20326" s="75" t="s">
        <v>23359</v>
      </c>
      <c r="B20326" s="85">
        <v>20322</v>
      </c>
      <c r="C20326" s="85">
        <v>14312</v>
      </c>
      <c r="D20326" s="85">
        <v>20322</v>
      </c>
      <c r="E20326" s="86" t="s">
        <v>23331</v>
      </c>
      <c r="F20326" s="85" t="s">
        <v>6286</v>
      </c>
      <c r="G20326" s="86" t="s">
        <v>23332</v>
      </c>
      <c r="H20326" s="85" t="s">
        <v>1</v>
      </c>
      <c r="I20326" s="85">
        <v>-1</v>
      </c>
      <c r="J20326" s="88">
        <v>0.21205954041186401</v>
      </c>
      <c r="K20326" s="146">
        <v>5.6587668667758946</v>
      </c>
      <c r="L20326" s="147">
        <v>7.6265454148148938E-10</v>
      </c>
      <c r="M20326" s="147">
        <v>1.8741237905441359E-3</v>
      </c>
      <c r="N20326" s="87">
        <v>0.19971647833593559</v>
      </c>
      <c r="O20326" s="88">
        <v>0.116147755601342</v>
      </c>
      <c r="P20326" s="89">
        <v>581.5632068475303</v>
      </c>
    </row>
    <row r="20327" spans="1:16">
      <c r="A20327" s="75" t="s">
        <v>23360</v>
      </c>
      <c r="B20327" s="85">
        <v>20323</v>
      </c>
      <c r="C20327" s="85">
        <v>14313</v>
      </c>
      <c r="D20327" s="85">
        <v>20323</v>
      </c>
      <c r="E20327" s="86" t="s">
        <v>23331</v>
      </c>
      <c r="F20327" s="85" t="s">
        <v>4711</v>
      </c>
      <c r="G20327" s="86" t="s">
        <v>23332</v>
      </c>
      <c r="H20327" s="85" t="s">
        <v>1</v>
      </c>
      <c r="I20327" s="85">
        <v>-1</v>
      </c>
      <c r="J20327" s="88">
        <v>0.24781497793694671</v>
      </c>
      <c r="K20327" s="146">
        <v>7.624459552027508</v>
      </c>
      <c r="L20327" s="147">
        <v>8.9599084947107599E-10</v>
      </c>
      <c r="M20327" s="147">
        <v>1.8363246677200659E-3</v>
      </c>
      <c r="N20327" s="87">
        <v>0.19579858818780541</v>
      </c>
      <c r="O20327" s="88">
        <v>0.1503779758463808</v>
      </c>
      <c r="P20327" s="89">
        <v>768.02380057072617</v>
      </c>
    </row>
    <row r="20328" spans="1:16">
      <c r="A20328" s="75" t="s">
        <v>23361</v>
      </c>
      <c r="B20328" s="85">
        <v>20324</v>
      </c>
      <c r="C20328" s="85">
        <v>14314</v>
      </c>
      <c r="D20328" s="85">
        <v>20324</v>
      </c>
      <c r="E20328" s="86" t="s">
        <v>23331</v>
      </c>
      <c r="F20328" s="85" t="s">
        <v>5075</v>
      </c>
      <c r="G20328" s="86" t="s">
        <v>23332</v>
      </c>
      <c r="H20328" s="85" t="s">
        <v>1</v>
      </c>
      <c r="I20328" s="85">
        <v>-1</v>
      </c>
      <c r="J20328" s="88">
        <v>0.1497696843826346</v>
      </c>
      <c r="K20328" s="146">
        <v>1.5016442177987124</v>
      </c>
      <c r="L20328" s="147">
        <v>5.8887498879615582E-10</v>
      </c>
      <c r="M20328" s="147">
        <v>2.203343196444925E-3</v>
      </c>
      <c r="N20328" s="87">
        <v>0.23602181784909779</v>
      </c>
      <c r="O20328" s="88">
        <v>5.1892357558035347E-2</v>
      </c>
      <c r="P20328" s="89">
        <v>219.86254504324296</v>
      </c>
    </row>
    <row r="20329" spans="1:16">
      <c r="A20329" s="75" t="s">
        <v>23362</v>
      </c>
      <c r="B20329" s="85">
        <v>20325</v>
      </c>
      <c r="C20329" s="85">
        <v>14315</v>
      </c>
      <c r="D20329" s="85">
        <v>20325</v>
      </c>
      <c r="E20329" s="86" t="s">
        <v>23331</v>
      </c>
      <c r="F20329" s="85" t="s">
        <v>2124</v>
      </c>
      <c r="G20329" s="86" t="s">
        <v>23332</v>
      </c>
      <c r="H20329" s="85" t="s">
        <v>1</v>
      </c>
      <c r="I20329" s="85">
        <v>-1</v>
      </c>
      <c r="J20329" s="88">
        <v>2.068773910354393</v>
      </c>
      <c r="K20329" s="146">
        <v>1.395058908598636</v>
      </c>
      <c r="L20329" s="147">
        <v>6.3892634044273533E-9</v>
      </c>
      <c r="M20329" s="147">
        <v>3.0063392308979479E-2</v>
      </c>
      <c r="N20329" s="87">
        <v>3.620790080549479</v>
      </c>
      <c r="O20329" s="88">
        <v>2.030822236581296</v>
      </c>
      <c r="P20329" s="89">
        <v>560.87820376294917</v>
      </c>
    </row>
    <row r="20330" spans="1:16">
      <c r="A20330" s="75" t="s">
        <v>23363</v>
      </c>
      <c r="B20330" s="85">
        <v>20326</v>
      </c>
      <c r="C20330" s="85">
        <v>14316</v>
      </c>
      <c r="D20330" s="85">
        <v>20326</v>
      </c>
      <c r="E20330" s="86" t="s">
        <v>23331</v>
      </c>
      <c r="F20330" s="85" t="s">
        <v>4253</v>
      </c>
      <c r="G20330" s="86" t="s">
        <v>23332</v>
      </c>
      <c r="H20330" s="85" t="s">
        <v>1</v>
      </c>
      <c r="I20330" s="85">
        <v>-1</v>
      </c>
      <c r="J20330" s="88">
        <v>1.972602934199186</v>
      </c>
      <c r="K20330" s="146">
        <v>1.3978725907986926</v>
      </c>
      <c r="L20330" s="147">
        <v>6.1095676644385378E-9</v>
      </c>
      <c r="M20330" s="147">
        <v>2.9597953797502619E-2</v>
      </c>
      <c r="N20330" s="87">
        <v>3.5498184353557809</v>
      </c>
      <c r="O20330" s="88">
        <v>1.9309739618242741</v>
      </c>
      <c r="P20330" s="89">
        <v>543.96414830459969</v>
      </c>
    </row>
    <row r="20331" spans="1:16">
      <c r="A20331" s="75" t="s">
        <v>23364</v>
      </c>
      <c r="B20331" s="85">
        <v>20327</v>
      </c>
      <c r="C20331" s="85">
        <v>14317</v>
      </c>
      <c r="D20331" s="85">
        <v>20327</v>
      </c>
      <c r="E20331" s="86" t="s">
        <v>23331</v>
      </c>
      <c r="F20331" s="85" t="s">
        <v>240</v>
      </c>
      <c r="G20331" s="86" t="s">
        <v>23332</v>
      </c>
      <c r="H20331" s="85" t="s">
        <v>1</v>
      </c>
      <c r="I20331" s="85">
        <v>-1</v>
      </c>
      <c r="J20331" s="88">
        <v>0.21167811369579639</v>
      </c>
      <c r="K20331" s="146">
        <v>5.5921518592927422</v>
      </c>
      <c r="L20331" s="147">
        <v>7.8379607665395768E-10</v>
      </c>
      <c r="M20331" s="147">
        <v>2.0861461959456361E-3</v>
      </c>
      <c r="N20331" s="87">
        <v>0.2241894721808172</v>
      </c>
      <c r="O20331" s="88">
        <v>0.11639363969045829</v>
      </c>
      <c r="P20331" s="89">
        <v>519.17531433671638</v>
      </c>
    </row>
    <row r="20332" spans="1:16">
      <c r="A20332" s="75" t="s">
        <v>23365</v>
      </c>
      <c r="B20332" s="85">
        <v>20328</v>
      </c>
      <c r="C20332" s="85">
        <v>14318</v>
      </c>
      <c r="D20332" s="85">
        <v>20328</v>
      </c>
      <c r="E20332" s="86" t="s">
        <v>23331</v>
      </c>
      <c r="F20332" s="85" t="s">
        <v>4389</v>
      </c>
      <c r="G20332" s="86" t="s">
        <v>23332</v>
      </c>
      <c r="H20332" s="85" t="s">
        <v>1</v>
      </c>
      <c r="I20332" s="85">
        <v>-1</v>
      </c>
      <c r="J20332" s="88">
        <v>0.68168931003559363</v>
      </c>
      <c r="K20332" s="146">
        <v>4.0238177238916357</v>
      </c>
      <c r="L20332" s="147">
        <v>2.1917558970781502E-9</v>
      </c>
      <c r="M20332" s="147">
        <v>9.8713328331434501E-3</v>
      </c>
      <c r="N20332" s="87">
        <v>1.1673394953174769</v>
      </c>
      <c r="O20332" s="88">
        <v>0.61680729078403296</v>
      </c>
      <c r="P20332" s="89">
        <v>528.38723718182951</v>
      </c>
    </row>
    <row r="20333" spans="1:16">
      <c r="A20333" s="75" t="s">
        <v>23366</v>
      </c>
      <c r="B20333" s="85">
        <v>20329</v>
      </c>
      <c r="C20333" s="85">
        <v>14319</v>
      </c>
      <c r="D20333" s="85">
        <v>20329</v>
      </c>
      <c r="E20333" s="86" t="s">
        <v>23331</v>
      </c>
      <c r="F20333" s="85" t="s">
        <v>3724</v>
      </c>
      <c r="G20333" s="86" t="s">
        <v>23332</v>
      </c>
      <c r="H20333" s="85" t="s">
        <v>1</v>
      </c>
      <c r="I20333" s="85">
        <v>-1</v>
      </c>
      <c r="J20333" s="88">
        <v>0.7086407908553003</v>
      </c>
      <c r="K20333" s="146">
        <v>1.4557638293649213</v>
      </c>
      <c r="L20333" s="147">
        <v>2.2645518287112031E-9</v>
      </c>
      <c r="M20333" s="147">
        <v>1.186500410454143E-2</v>
      </c>
      <c r="N20333" s="87">
        <v>1.4023916318856211</v>
      </c>
      <c r="O20333" s="88">
        <v>0.65889177493385187</v>
      </c>
      <c r="P20333" s="89">
        <v>469.83436006953508</v>
      </c>
    </row>
    <row r="20334" spans="1:16">
      <c r="A20334" s="75" t="s">
        <v>23367</v>
      </c>
      <c r="B20334" s="85">
        <v>20330</v>
      </c>
      <c r="C20334" s="85">
        <v>14320</v>
      </c>
      <c r="D20334" s="85">
        <v>20330</v>
      </c>
      <c r="E20334" s="86" t="s">
        <v>23331</v>
      </c>
      <c r="F20334" s="85" t="s">
        <v>4646</v>
      </c>
      <c r="G20334" s="86" t="s">
        <v>23332</v>
      </c>
      <c r="H20334" s="85" t="s">
        <v>1</v>
      </c>
      <c r="I20334" s="85">
        <v>-1</v>
      </c>
      <c r="J20334" s="88">
        <v>0.31423114227497678</v>
      </c>
      <c r="K20334" s="146">
        <v>10.033338289347908</v>
      </c>
      <c r="L20334" s="147">
        <v>1.094713999215753E-9</v>
      </c>
      <c r="M20334" s="147">
        <v>2.0305021539368719E-3</v>
      </c>
      <c r="N20334" s="87">
        <v>0.22394004139848159</v>
      </c>
      <c r="O20334" s="88">
        <v>0.22405286623960399</v>
      </c>
      <c r="P20334" s="89">
        <v>1000.5038171843581</v>
      </c>
    </row>
    <row r="20335" spans="1:16">
      <c r="A20335" s="75" t="s">
        <v>23368</v>
      </c>
      <c r="B20335" s="85">
        <v>20331</v>
      </c>
      <c r="C20335" s="85">
        <v>14321</v>
      </c>
      <c r="D20335" s="85">
        <v>20331</v>
      </c>
      <c r="E20335" s="86" t="s">
        <v>23331</v>
      </c>
      <c r="F20335" s="85" t="s">
        <v>4648</v>
      </c>
      <c r="G20335" s="86" t="s">
        <v>23332</v>
      </c>
      <c r="H20335" s="85" t="s">
        <v>1</v>
      </c>
      <c r="I20335" s="85">
        <v>-1</v>
      </c>
      <c r="J20335" s="88">
        <v>0.2523762348695559</v>
      </c>
      <c r="K20335" s="146">
        <v>7.9486529233763434</v>
      </c>
      <c r="L20335" s="147">
        <v>9.0932743996615402E-10</v>
      </c>
      <c r="M20335" s="147">
        <v>1.7996409955955671E-3</v>
      </c>
      <c r="N20335" s="87">
        <v>0.19199631484248689</v>
      </c>
      <c r="O20335" s="88">
        <v>0.15600791408563761</v>
      </c>
      <c r="P20335" s="89">
        <v>812.55681502859034</v>
      </c>
    </row>
    <row r="20336" spans="1:16">
      <c r="A20336" s="75" t="s">
        <v>23369</v>
      </c>
      <c r="B20336" s="85">
        <v>20332</v>
      </c>
      <c r="C20336" s="85">
        <v>14322</v>
      </c>
      <c r="D20336" s="85">
        <v>20332</v>
      </c>
      <c r="E20336" s="86" t="s">
        <v>23331</v>
      </c>
      <c r="F20336" s="85" t="s">
        <v>38</v>
      </c>
      <c r="G20336" s="86" t="s">
        <v>23332</v>
      </c>
      <c r="H20336" s="85" t="s">
        <v>1</v>
      </c>
      <c r="I20336" s="85">
        <v>-1</v>
      </c>
      <c r="J20336" s="88">
        <v>0.47651009593085247</v>
      </c>
      <c r="K20336" s="146">
        <v>9.1158177318959108</v>
      </c>
      <c r="L20336" s="147">
        <v>1.5774225713306629E-9</v>
      </c>
      <c r="M20336" s="147">
        <v>3.9706429624148222E-3</v>
      </c>
      <c r="N20336" s="87">
        <v>0.47012057384419798</v>
      </c>
      <c r="O20336" s="88">
        <v>0.38518538028661592</v>
      </c>
      <c r="P20336" s="89">
        <v>819.33317050333915</v>
      </c>
    </row>
    <row r="20337" spans="1:16">
      <c r="A20337" s="75" t="s">
        <v>23370</v>
      </c>
      <c r="B20337" s="85">
        <v>20333</v>
      </c>
      <c r="C20337" s="85">
        <v>14323</v>
      </c>
      <c r="D20337" s="85">
        <v>20333</v>
      </c>
      <c r="E20337" s="86" t="s">
        <v>23331</v>
      </c>
      <c r="F20337" s="85" t="s">
        <v>1039</v>
      </c>
      <c r="G20337" s="86" t="s">
        <v>23332</v>
      </c>
      <c r="H20337" s="85" t="s">
        <v>1</v>
      </c>
      <c r="I20337" s="85">
        <v>-1</v>
      </c>
      <c r="J20337" s="88">
        <v>2.1051085145499311</v>
      </c>
      <c r="K20337" s="146">
        <v>1.4010082010453786</v>
      </c>
      <c r="L20337" s="147">
        <v>6.5000508555529544E-9</v>
      </c>
      <c r="M20337" s="147">
        <v>3.0659985163906871E-2</v>
      </c>
      <c r="N20337" s="87">
        <v>3.6924557951678358</v>
      </c>
      <c r="O20337" s="88">
        <v>2.06877329993101</v>
      </c>
      <c r="P20337" s="89">
        <v>560.27029562231405</v>
      </c>
    </row>
    <row r="20338" spans="1:16">
      <c r="A20338" s="75" t="s">
        <v>23371</v>
      </c>
      <c r="B20338" s="85">
        <v>20334</v>
      </c>
      <c r="C20338" s="85">
        <v>14324</v>
      </c>
      <c r="D20338" s="85">
        <v>20334</v>
      </c>
      <c r="E20338" s="86" t="s">
        <v>23331</v>
      </c>
      <c r="F20338" s="85" t="s">
        <v>4653</v>
      </c>
      <c r="G20338" s="86" t="s">
        <v>23332</v>
      </c>
      <c r="H20338" s="85" t="s">
        <v>1</v>
      </c>
      <c r="I20338" s="85">
        <v>-1</v>
      </c>
      <c r="J20338" s="88">
        <v>1.470963791369382</v>
      </c>
      <c r="K20338" s="146">
        <v>1.8294391368866174</v>
      </c>
      <c r="L20338" s="147">
        <v>4.576271590465236E-9</v>
      </c>
      <c r="M20338" s="147">
        <v>2.185269286415906E-2</v>
      </c>
      <c r="N20338" s="87">
        <v>2.6212279404288918</v>
      </c>
      <c r="O20338" s="88">
        <v>1.427108345961374</v>
      </c>
      <c r="P20338" s="89">
        <v>544.44267282145142</v>
      </c>
    </row>
    <row r="20339" spans="1:16">
      <c r="A20339" s="75" t="s">
        <v>23372</v>
      </c>
      <c r="B20339" s="85">
        <v>20335</v>
      </c>
      <c r="C20339" s="85">
        <v>14325</v>
      </c>
      <c r="D20339" s="85">
        <v>20335</v>
      </c>
      <c r="E20339" s="86" t="s">
        <v>23331</v>
      </c>
      <c r="F20339" s="85" t="s">
        <v>4655</v>
      </c>
      <c r="G20339" s="86" t="s">
        <v>23332</v>
      </c>
      <c r="H20339" s="85" t="s">
        <v>1</v>
      </c>
      <c r="I20339" s="85">
        <v>-1</v>
      </c>
      <c r="J20339" s="88">
        <v>0.41592639293603872</v>
      </c>
      <c r="K20339" s="146">
        <v>1.5914430543872986</v>
      </c>
      <c r="L20339" s="147">
        <v>1.377361639040901E-9</v>
      </c>
      <c r="M20339" s="147">
        <v>5.9788567467040149E-3</v>
      </c>
      <c r="N20339" s="87">
        <v>0.69560125106540127</v>
      </c>
      <c r="O20339" s="88">
        <v>0.32619821629746382</v>
      </c>
      <c r="P20339" s="89">
        <v>468.94426339494072</v>
      </c>
    </row>
    <row r="20340" spans="1:16">
      <c r="A20340" s="75" t="s">
        <v>23373</v>
      </c>
      <c r="B20340" s="85">
        <v>20336</v>
      </c>
      <c r="C20340" s="85">
        <v>14326</v>
      </c>
      <c r="D20340" s="85">
        <v>20336</v>
      </c>
      <c r="E20340" s="86" t="s">
        <v>23331</v>
      </c>
      <c r="F20340" s="85" t="s">
        <v>6375</v>
      </c>
      <c r="G20340" s="86" t="s">
        <v>23332</v>
      </c>
      <c r="H20340" s="85" t="s">
        <v>1</v>
      </c>
      <c r="I20340" s="85">
        <v>-1</v>
      </c>
      <c r="J20340" s="88">
        <v>0.4050410254140337</v>
      </c>
      <c r="K20340" s="146">
        <v>16.615643480886938</v>
      </c>
      <c r="L20340" s="147">
        <v>1.377294656335264E-9</v>
      </c>
      <c r="M20340" s="147">
        <v>1.492800383695895E-3</v>
      </c>
      <c r="N20340" s="87">
        <v>0.16019219562865561</v>
      </c>
      <c r="O20340" s="88">
        <v>0.30792728013469761</v>
      </c>
      <c r="P20340" s="89">
        <v>1922.2364668033476</v>
      </c>
    </row>
    <row r="20341" spans="1:16">
      <c r="A20341" s="75" t="s">
        <v>23374</v>
      </c>
      <c r="B20341" s="85">
        <v>20337</v>
      </c>
      <c r="C20341" s="85">
        <v>14327</v>
      </c>
      <c r="D20341" s="85">
        <v>20337</v>
      </c>
      <c r="E20341" s="86" t="s">
        <v>23331</v>
      </c>
      <c r="F20341" s="85" t="s">
        <v>243</v>
      </c>
      <c r="G20341" s="86" t="s">
        <v>23332</v>
      </c>
      <c r="H20341" s="85" t="s">
        <v>1</v>
      </c>
      <c r="I20341" s="85">
        <v>-1</v>
      </c>
      <c r="J20341" s="88">
        <v>0.17065583404603479</v>
      </c>
      <c r="K20341" s="146">
        <v>3.0886906798024776</v>
      </c>
      <c r="L20341" s="147">
        <v>6.6641597915068511E-10</v>
      </c>
      <c r="M20341" s="147">
        <v>1.842866473930233E-3</v>
      </c>
      <c r="N20341" s="87">
        <v>0.2191730458434919</v>
      </c>
      <c r="O20341" s="88">
        <v>7.1516019833236952E-2</v>
      </c>
      <c r="P20341" s="89">
        <v>326.2993383059769</v>
      </c>
    </row>
    <row r="20342" spans="1:16">
      <c r="A20342" s="75" t="s">
        <v>24212</v>
      </c>
      <c r="B20342" s="85">
        <v>20338</v>
      </c>
      <c r="C20342" s="85">
        <v>14765</v>
      </c>
      <c r="D20342" s="85">
        <v>20338</v>
      </c>
      <c r="E20342" s="86" t="s">
        <v>24213</v>
      </c>
      <c r="F20342" s="85" t="s">
        <v>31</v>
      </c>
      <c r="G20342" s="86" t="s">
        <v>23332</v>
      </c>
      <c r="H20342" s="85" t="s">
        <v>1</v>
      </c>
      <c r="I20342" s="85">
        <v>-1</v>
      </c>
      <c r="J20342" s="88">
        <v>1.209148750564417</v>
      </c>
      <c r="K20342" s="146">
        <v>2.099726383977051</v>
      </c>
      <c r="L20342" s="147">
        <v>3.7866659742846361E-9</v>
      </c>
      <c r="M20342" s="147">
        <v>1.8134301977173389E-2</v>
      </c>
      <c r="N20342" s="87">
        <v>2.1672204993806812</v>
      </c>
      <c r="O20342" s="88">
        <v>1.1567802622945851</v>
      </c>
      <c r="P20342" s="89">
        <v>533.76214493410066</v>
      </c>
    </row>
    <row r="20343" spans="1:16">
      <c r="A20343" s="75" t="s">
        <v>24214</v>
      </c>
      <c r="B20343" s="85">
        <v>20339</v>
      </c>
      <c r="C20343" s="85">
        <v>14766</v>
      </c>
      <c r="D20343" s="85">
        <v>20339</v>
      </c>
      <c r="E20343" s="86" t="s">
        <v>24213</v>
      </c>
      <c r="F20343" s="85" t="s">
        <v>11</v>
      </c>
      <c r="G20343" s="86" t="s">
        <v>23332</v>
      </c>
      <c r="H20343" s="85" t="s">
        <v>1</v>
      </c>
      <c r="I20343" s="85">
        <v>-1</v>
      </c>
      <c r="J20343" s="88">
        <v>1.2230561575567009</v>
      </c>
      <c r="K20343" s="146">
        <v>2.0877771276083985</v>
      </c>
      <c r="L20343" s="147">
        <v>3.8265784443741533E-9</v>
      </c>
      <c r="M20343" s="147">
        <v>1.8251019396939031E-2</v>
      </c>
      <c r="N20343" s="87">
        <v>2.1829048966866438</v>
      </c>
      <c r="O20343" s="88">
        <v>1.1710030669729881</v>
      </c>
      <c r="P20343" s="89">
        <v>536.44254898617578</v>
      </c>
    </row>
    <row r="20344" spans="1:16">
      <c r="A20344" s="75" t="s">
        <v>31738</v>
      </c>
      <c r="B20344" s="85">
        <v>20340</v>
      </c>
      <c r="C20344" s="85">
        <v>20382</v>
      </c>
      <c r="D20344" s="85">
        <v>20340</v>
      </c>
      <c r="E20344" s="86" t="s">
        <v>31739</v>
      </c>
      <c r="F20344" s="85" t="s">
        <v>32</v>
      </c>
      <c r="G20344" s="86" t="s">
        <v>23332</v>
      </c>
      <c r="H20344" s="85" t="s">
        <v>1</v>
      </c>
      <c r="I20344" s="85">
        <v>-1</v>
      </c>
      <c r="J20344" s="88">
        <v>2.3108776821376189</v>
      </c>
      <c r="K20344" s="146">
        <v>1.8738113916979726</v>
      </c>
      <c r="L20344" s="147">
        <v>7.7220517344554701E-9</v>
      </c>
      <c r="M20344" s="147">
        <v>5.4071962446808661E-2</v>
      </c>
      <c r="N20344" s="87">
        <v>8.7579052974273086</v>
      </c>
      <c r="O20344" s="88">
        <v>2.2365879884588429</v>
      </c>
      <c r="P20344" s="89">
        <v>255.37933015967357</v>
      </c>
    </row>
    <row r="20345" spans="1:16">
      <c r="A20345" s="75" t="s">
        <v>31742</v>
      </c>
      <c r="B20345" s="85">
        <v>20341</v>
      </c>
      <c r="C20345" s="85">
        <v>20385</v>
      </c>
      <c r="D20345" s="85">
        <v>20341</v>
      </c>
      <c r="E20345" s="86" t="s">
        <v>31739</v>
      </c>
      <c r="F20345" s="85" t="s">
        <v>38</v>
      </c>
      <c r="G20345" s="86" t="s">
        <v>23332</v>
      </c>
      <c r="H20345" s="85" t="s">
        <v>1</v>
      </c>
      <c r="I20345" s="85">
        <v>-1</v>
      </c>
      <c r="J20345" s="88">
        <v>2.1195919098436131</v>
      </c>
      <c r="K20345" s="146">
        <v>1.3953879343424731</v>
      </c>
      <c r="L20345" s="147">
        <v>6.5250183847082873E-9</v>
      </c>
      <c r="M20345" s="147">
        <v>2.9473828813985369E-2</v>
      </c>
      <c r="N20345" s="87">
        <v>3.569840797732089</v>
      </c>
      <c r="O20345" s="88">
        <v>2.0845812108035031</v>
      </c>
      <c r="P20345" s="89">
        <v>583.94234614827428</v>
      </c>
    </row>
    <row r="20346" spans="1:16">
      <c r="A20346" s="75" t="s">
        <v>31746</v>
      </c>
      <c r="B20346" s="85">
        <v>20342</v>
      </c>
      <c r="C20346" s="85">
        <v>20388</v>
      </c>
      <c r="D20346" s="85">
        <v>20342</v>
      </c>
      <c r="E20346" s="86" t="s">
        <v>31744</v>
      </c>
      <c r="F20346" s="85" t="s">
        <v>32</v>
      </c>
      <c r="G20346" s="86" t="s">
        <v>23332</v>
      </c>
      <c r="H20346" s="85" t="s">
        <v>1</v>
      </c>
      <c r="I20346" s="85">
        <v>-1</v>
      </c>
      <c r="J20346" s="88">
        <v>2.0472415508472608</v>
      </c>
      <c r="K20346" s="146">
        <v>1.3540979053660134</v>
      </c>
      <c r="L20346" s="147">
        <v>6.1855187907197891E-9</v>
      </c>
      <c r="M20346" s="147">
        <v>2.467936321219143E-2</v>
      </c>
      <c r="N20346" s="87">
        <v>3.060698150071024</v>
      </c>
      <c r="O20346" s="88">
        <v>2.0144073558450479</v>
      </c>
      <c r="P20346" s="89">
        <v>658.15289750095201</v>
      </c>
    </row>
    <row r="20347" spans="1:16">
      <c r="A20347" s="75" t="s">
        <v>31747</v>
      </c>
      <c r="B20347" s="85">
        <v>20343</v>
      </c>
      <c r="C20347" s="85">
        <v>20389</v>
      </c>
      <c r="D20347" s="85">
        <v>20343</v>
      </c>
      <c r="E20347" s="86" t="s">
        <v>31748</v>
      </c>
      <c r="F20347" s="85" t="s">
        <v>55</v>
      </c>
      <c r="G20347" s="86" t="s">
        <v>23332</v>
      </c>
      <c r="H20347" s="85" t="s">
        <v>1</v>
      </c>
      <c r="I20347" s="85">
        <v>-1</v>
      </c>
      <c r="J20347" s="88">
        <v>1.7381562500000001</v>
      </c>
      <c r="K20347" s="146">
        <v>86.672673498463411</v>
      </c>
      <c r="L20347" s="147">
        <v>5.6405854021544821E-9</v>
      </c>
      <c r="M20347" s="147">
        <v>5.958495E-12</v>
      </c>
      <c r="N20347" s="87">
        <v>0</v>
      </c>
      <c r="O20347" s="88">
        <v>1.5306</v>
      </c>
      <c r="P20347" s="89" t="e">
        <v>#DIV/0!</v>
      </c>
    </row>
    <row r="20348" spans="1:16">
      <c r="A20348" s="75" t="s">
        <v>31749</v>
      </c>
      <c r="B20348" s="85">
        <v>20344</v>
      </c>
      <c r="C20348" s="85">
        <v>20390</v>
      </c>
      <c r="D20348" s="85">
        <v>20344</v>
      </c>
      <c r="E20348" s="86" t="s">
        <v>31750</v>
      </c>
      <c r="F20348" s="85" t="s">
        <v>55</v>
      </c>
      <c r="G20348" s="86" t="s">
        <v>23332</v>
      </c>
      <c r="H20348" s="85" t="s">
        <v>1</v>
      </c>
      <c r="I20348" s="85">
        <v>-1</v>
      </c>
      <c r="J20348" s="88">
        <v>7.6510240000000007E-2</v>
      </c>
      <c r="K20348" s="146">
        <v>0.15296367082358964</v>
      </c>
      <c r="L20348" s="147">
        <v>3.1712241858416128E-10</v>
      </c>
      <c r="M20348" s="147">
        <v>0</v>
      </c>
      <c r="N20348" s="87">
        <v>0</v>
      </c>
      <c r="O20348" s="88">
        <v>9.4810999999999993E-3</v>
      </c>
      <c r="P20348" s="89" t="e">
        <v>#DIV/0!</v>
      </c>
    </row>
    <row r="20349" spans="1:16">
      <c r="A20349" s="75" t="s">
        <v>31751</v>
      </c>
      <c r="B20349" s="85">
        <v>20345</v>
      </c>
      <c r="C20349" s="85">
        <v>20391</v>
      </c>
      <c r="D20349" s="85">
        <v>20345</v>
      </c>
      <c r="E20349" s="86" t="s">
        <v>31752</v>
      </c>
      <c r="F20349" s="85" t="s">
        <v>55</v>
      </c>
      <c r="G20349" s="86" t="s">
        <v>23332</v>
      </c>
      <c r="H20349" s="85" t="s">
        <v>1</v>
      </c>
      <c r="I20349" s="85">
        <v>-1</v>
      </c>
      <c r="J20349" s="88">
        <v>7.6506859999999996E-2</v>
      </c>
      <c r="K20349" s="146">
        <v>6.701185799571542</v>
      </c>
      <c r="L20349" s="147">
        <v>4.93825384504401E-10</v>
      </c>
      <c r="M20349" s="147">
        <v>0</v>
      </c>
      <c r="N20349" s="87">
        <v>0</v>
      </c>
      <c r="O20349" s="88">
        <v>9.4806999999999999E-3</v>
      </c>
      <c r="P20349" s="89" t="e">
        <v>#DIV/0!</v>
      </c>
    </row>
    <row r="20350" spans="1:16">
      <c r="A20350" s="75" t="s">
        <v>31753</v>
      </c>
      <c r="B20350" s="85">
        <v>20346</v>
      </c>
      <c r="C20350" s="85">
        <v>20392</v>
      </c>
      <c r="D20350" s="85">
        <v>20346</v>
      </c>
      <c r="E20350" s="86" t="s">
        <v>31754</v>
      </c>
      <c r="F20350" s="85" t="s">
        <v>55</v>
      </c>
      <c r="G20350" s="86" t="s">
        <v>23332</v>
      </c>
      <c r="H20350" s="85" t="s">
        <v>1</v>
      </c>
      <c r="I20350" s="85">
        <v>-1</v>
      </c>
      <c r="J20350" s="88">
        <v>7.6510240000000007E-2</v>
      </c>
      <c r="K20350" s="146">
        <v>0.14462637983534318</v>
      </c>
      <c r="L20350" s="147">
        <v>3.0483828466736127E-10</v>
      </c>
      <c r="M20350" s="147">
        <v>0</v>
      </c>
      <c r="N20350" s="87">
        <v>0</v>
      </c>
      <c r="O20350" s="88">
        <v>9.4810999999999993E-3</v>
      </c>
      <c r="P20350" s="89" t="e">
        <v>#DIV/0!</v>
      </c>
    </row>
    <row r="20351" spans="1:16">
      <c r="A20351" s="75" t="s">
        <v>31755</v>
      </c>
      <c r="B20351" s="85">
        <v>20347</v>
      </c>
      <c r="C20351" s="85">
        <v>20393</v>
      </c>
      <c r="D20351" s="85">
        <v>20347</v>
      </c>
      <c r="E20351" s="86" t="s">
        <v>31756</v>
      </c>
      <c r="F20351" s="85" t="s">
        <v>55</v>
      </c>
      <c r="G20351" s="86" t="s">
        <v>23332</v>
      </c>
      <c r="H20351" s="85" t="s">
        <v>1</v>
      </c>
      <c r="I20351" s="85">
        <v>-1</v>
      </c>
      <c r="J20351" s="88">
        <v>7.6510240000000007E-2</v>
      </c>
      <c r="K20351" s="146">
        <v>0.14120362267004705</v>
      </c>
      <c r="L20351" s="147">
        <v>2.9948797828946128E-10</v>
      </c>
      <c r="M20351" s="147">
        <v>0</v>
      </c>
      <c r="N20351" s="87">
        <v>0</v>
      </c>
      <c r="O20351" s="88">
        <v>9.4810999999999993E-3</v>
      </c>
      <c r="P20351" s="89" t="e">
        <v>#DIV/0!</v>
      </c>
    </row>
    <row r="20352" spans="1:16">
      <c r="A20352" s="75" t="s">
        <v>31757</v>
      </c>
      <c r="B20352" s="85">
        <v>20348</v>
      </c>
      <c r="C20352" s="85">
        <v>20394</v>
      </c>
      <c r="D20352" s="85">
        <v>20348</v>
      </c>
      <c r="E20352" s="86" t="s">
        <v>31758</v>
      </c>
      <c r="F20352" s="85" t="s">
        <v>55</v>
      </c>
      <c r="G20352" s="86" t="s">
        <v>23332</v>
      </c>
      <c r="H20352" s="85" t="s">
        <v>1</v>
      </c>
      <c r="I20352" s="85">
        <v>-1</v>
      </c>
      <c r="J20352" s="88">
        <v>7.6510240000000007E-2</v>
      </c>
      <c r="K20352" s="146">
        <v>0.14270713606824498</v>
      </c>
      <c r="L20352" s="147">
        <v>3.018571982822612E-10</v>
      </c>
      <c r="M20352" s="147">
        <v>0</v>
      </c>
      <c r="N20352" s="87">
        <v>0</v>
      </c>
      <c r="O20352" s="88">
        <v>9.4810999999999993E-3</v>
      </c>
      <c r="P20352" s="89" t="e">
        <v>#DIV/0!</v>
      </c>
    </row>
    <row r="20353" spans="1:16">
      <c r="A20353" s="75" t="s">
        <v>31759</v>
      </c>
      <c r="B20353" s="85">
        <v>20349</v>
      </c>
      <c r="C20353" s="85">
        <v>20395</v>
      </c>
      <c r="D20353" s="85">
        <v>20349</v>
      </c>
      <c r="E20353" s="86" t="s">
        <v>31760</v>
      </c>
      <c r="F20353" s="85" t="s">
        <v>32</v>
      </c>
      <c r="G20353" s="86" t="s">
        <v>23332</v>
      </c>
      <c r="H20353" s="85" t="s">
        <v>1</v>
      </c>
      <c r="I20353" s="85">
        <v>-1</v>
      </c>
      <c r="J20353" s="88">
        <v>7.1817702802594613E-2</v>
      </c>
      <c r="K20353" s="146">
        <v>0.14156422121054074</v>
      </c>
      <c r="L20353" s="147">
        <v>3.0762929431093111E-10</v>
      </c>
      <c r="M20353" s="147">
        <v>2.2882933822636229E-3</v>
      </c>
      <c r="N20353" s="87">
        <v>0.24924702147080191</v>
      </c>
      <c r="O20353" s="88">
        <v>1.9303180377548589E-2</v>
      </c>
      <c r="P20353" s="89">
        <v>77.445982157142311</v>
      </c>
    </row>
    <row r="20354" spans="1:16">
      <c r="A20354" s="75" t="s">
        <v>31761</v>
      </c>
      <c r="B20354" s="85">
        <v>20350</v>
      </c>
      <c r="C20354" s="85">
        <v>20396</v>
      </c>
      <c r="D20354" s="85">
        <v>20350</v>
      </c>
      <c r="E20354" s="86" t="s">
        <v>31760</v>
      </c>
      <c r="F20354" s="85" t="s">
        <v>38</v>
      </c>
      <c r="G20354" s="86" t="s">
        <v>23332</v>
      </c>
      <c r="H20354" s="85" t="s">
        <v>1</v>
      </c>
      <c r="I20354" s="85">
        <v>-1</v>
      </c>
      <c r="J20354" s="88">
        <v>7.3719984352308976E-2</v>
      </c>
      <c r="K20354" s="146">
        <v>0.14496606775573828</v>
      </c>
      <c r="L20354" s="147">
        <v>3.1739397341858939E-10</v>
      </c>
      <c r="M20354" s="147">
        <v>2.4479895475968982E-3</v>
      </c>
      <c r="N20354" s="87">
        <v>0.27450480572617691</v>
      </c>
      <c r="O20354" s="88">
        <v>2.1583097296307939E-2</v>
      </c>
      <c r="P20354" s="89">
        <v>78.625571742585208</v>
      </c>
    </row>
    <row r="20355" spans="1:16">
      <c r="A20355" s="75" t="s">
        <v>31762</v>
      </c>
      <c r="B20355" s="85">
        <v>20351</v>
      </c>
      <c r="C20355" s="85">
        <v>20397</v>
      </c>
      <c r="D20355" s="85">
        <v>20351</v>
      </c>
      <c r="E20355" s="86" t="s">
        <v>31763</v>
      </c>
      <c r="F20355" s="85" t="s">
        <v>55</v>
      </c>
      <c r="G20355" s="86" t="s">
        <v>23332</v>
      </c>
      <c r="H20355" s="85" t="s">
        <v>1</v>
      </c>
      <c r="I20355" s="85">
        <v>-1</v>
      </c>
      <c r="J20355" s="88">
        <v>0.10670503052894389</v>
      </c>
      <c r="K20355" s="146">
        <v>0.18570260904197752</v>
      </c>
      <c r="L20355" s="147">
        <v>4.3652443470368588E-10</v>
      </c>
      <c r="M20355" s="147">
        <v>6.5140257827795496E-4</v>
      </c>
      <c r="N20355" s="87">
        <v>6.7518067726045947E-2</v>
      </c>
      <c r="O20355" s="88">
        <v>1.1295525347867021E-2</v>
      </c>
      <c r="P20355" s="89">
        <v>167.29633605183326</v>
      </c>
    </row>
    <row r="20356" spans="1:16">
      <c r="A20356" s="75" t="s">
        <v>31764</v>
      </c>
      <c r="B20356" s="85">
        <v>20352</v>
      </c>
      <c r="C20356" s="85">
        <v>20398</v>
      </c>
      <c r="D20356" s="85">
        <v>20352</v>
      </c>
      <c r="E20356" s="86" t="s">
        <v>31765</v>
      </c>
      <c r="F20356" s="85" t="s">
        <v>55</v>
      </c>
      <c r="G20356" s="86" t="s">
        <v>23332</v>
      </c>
      <c r="H20356" s="85" t="s">
        <v>1</v>
      </c>
      <c r="I20356" s="85">
        <v>-1</v>
      </c>
      <c r="J20356" s="88">
        <v>0.1067017505289439</v>
      </c>
      <c r="K20356" s="146">
        <v>6.7251352096886103</v>
      </c>
      <c r="L20356" s="147">
        <v>6.1827233645614894E-10</v>
      </c>
      <c r="M20356" s="147">
        <v>6.5140257827795496E-4</v>
      </c>
      <c r="N20356" s="87">
        <v>6.7518067726045947E-2</v>
      </c>
      <c r="O20356" s="88">
        <v>1.129522534786701E-2</v>
      </c>
      <c r="P20356" s="89">
        <v>167.29189279671482</v>
      </c>
    </row>
    <row r="20357" spans="1:16">
      <c r="A20357" s="75" t="s">
        <v>31766</v>
      </c>
      <c r="B20357" s="85">
        <v>20353</v>
      </c>
      <c r="C20357" s="85">
        <v>20399</v>
      </c>
      <c r="D20357" s="85">
        <v>20353</v>
      </c>
      <c r="E20357" s="86" t="s">
        <v>31767</v>
      </c>
      <c r="F20357" s="85" t="s">
        <v>55</v>
      </c>
      <c r="G20357" s="86" t="s">
        <v>23332</v>
      </c>
      <c r="H20357" s="85" t="s">
        <v>1</v>
      </c>
      <c r="I20357" s="85">
        <v>-1</v>
      </c>
      <c r="J20357" s="88">
        <v>0.10670503052894389</v>
      </c>
      <c r="K20357" s="146">
        <v>0.17160976473601849</v>
      </c>
      <c r="L20357" s="147">
        <v>4.180572185379858E-10</v>
      </c>
      <c r="M20357" s="147">
        <v>6.5140257827795496E-4</v>
      </c>
      <c r="N20357" s="87">
        <v>6.7518067726045947E-2</v>
      </c>
      <c r="O20357" s="88">
        <v>1.129552534786701E-2</v>
      </c>
      <c r="P20357" s="89">
        <v>167.29633605183312</v>
      </c>
    </row>
    <row r="20358" spans="1:16">
      <c r="A20358" s="75" t="s">
        <v>31768</v>
      </c>
      <c r="B20358" s="85">
        <v>20354</v>
      </c>
      <c r="C20358" s="85">
        <v>20400</v>
      </c>
      <c r="D20358" s="85">
        <v>20354</v>
      </c>
      <c r="E20358" s="86" t="s">
        <v>31769</v>
      </c>
      <c r="F20358" s="85" t="s">
        <v>55</v>
      </c>
      <c r="G20358" s="86" t="s">
        <v>23332</v>
      </c>
      <c r="H20358" s="85" t="s">
        <v>1</v>
      </c>
      <c r="I20358" s="85">
        <v>-1</v>
      </c>
      <c r="J20358" s="88">
        <v>0.10670503052894389</v>
      </c>
      <c r="K20358" s="146">
        <v>0.16489958142487754</v>
      </c>
      <c r="L20358" s="147">
        <v>4.0789208743758588E-10</v>
      </c>
      <c r="M20358" s="147">
        <v>6.5140257827795496E-4</v>
      </c>
      <c r="N20358" s="87">
        <v>6.7518067726045947E-2</v>
      </c>
      <c r="O20358" s="88">
        <v>1.129552534786701E-2</v>
      </c>
      <c r="P20358" s="89">
        <v>167.29633605183312</v>
      </c>
    </row>
    <row r="20359" spans="1:16">
      <c r="A20359" s="75" t="s">
        <v>31770</v>
      </c>
      <c r="B20359" s="85">
        <v>20355</v>
      </c>
      <c r="C20359" s="85">
        <v>20401</v>
      </c>
      <c r="D20359" s="85">
        <v>20355</v>
      </c>
      <c r="E20359" s="86" t="s">
        <v>31771</v>
      </c>
      <c r="F20359" s="85" t="s">
        <v>55</v>
      </c>
      <c r="G20359" s="86" t="s">
        <v>23332</v>
      </c>
      <c r="H20359" s="85" t="s">
        <v>1</v>
      </c>
      <c r="I20359" s="85">
        <v>-1</v>
      </c>
      <c r="J20359" s="88">
        <v>0.10670503052894389</v>
      </c>
      <c r="K20359" s="146">
        <v>0.16792424380402873</v>
      </c>
      <c r="L20359" s="147">
        <v>4.125584560592859E-10</v>
      </c>
      <c r="M20359" s="147">
        <v>6.5140257827795496E-4</v>
      </c>
      <c r="N20359" s="87">
        <v>6.7518067726045947E-2</v>
      </c>
      <c r="O20359" s="88">
        <v>1.129552534786701E-2</v>
      </c>
      <c r="P20359" s="89">
        <v>167.29633605183312</v>
      </c>
    </row>
    <row r="20360" spans="1:16">
      <c r="A20360" s="75" t="s">
        <v>23375</v>
      </c>
      <c r="B20360" s="85">
        <v>20356</v>
      </c>
      <c r="C20360" s="85">
        <v>14328</v>
      </c>
      <c r="D20360" s="85">
        <v>20356</v>
      </c>
      <c r="E20360" s="86" t="s">
        <v>23376</v>
      </c>
      <c r="F20360" s="85" t="s">
        <v>32</v>
      </c>
      <c r="G20360" s="86" t="s">
        <v>23377</v>
      </c>
      <c r="H20360" s="85" t="s">
        <v>1</v>
      </c>
      <c r="I20360" s="85">
        <v>-1</v>
      </c>
      <c r="J20360" s="88">
        <v>2.032672300655455</v>
      </c>
      <c r="K20360" s="146">
        <v>1.3921542225296284</v>
      </c>
      <c r="L20360" s="147">
        <v>6.1500726883649003E-9</v>
      </c>
      <c r="M20360" s="147">
        <v>2.504569415373472E-2</v>
      </c>
      <c r="N20360" s="87">
        <v>3.0959680766676718</v>
      </c>
      <c r="O20360" s="88">
        <v>1.9989800057483149</v>
      </c>
      <c r="P20360" s="89">
        <v>645.67203415737606</v>
      </c>
    </row>
    <row r="20361" spans="1:16">
      <c r="A20361" s="75" t="s">
        <v>23378</v>
      </c>
      <c r="B20361" s="85">
        <v>20357</v>
      </c>
      <c r="C20361" s="85">
        <v>14329</v>
      </c>
      <c r="D20361" s="85">
        <v>20357</v>
      </c>
      <c r="E20361" s="86" t="s">
        <v>23376</v>
      </c>
      <c r="F20361" s="85" t="s">
        <v>31</v>
      </c>
      <c r="G20361" s="86" t="s">
        <v>23377</v>
      </c>
      <c r="H20361" s="85" t="s">
        <v>1</v>
      </c>
      <c r="I20361" s="85">
        <v>-1</v>
      </c>
      <c r="J20361" s="88">
        <v>1.209148750564417</v>
      </c>
      <c r="K20361" s="146">
        <v>2.099726383977051</v>
      </c>
      <c r="L20361" s="147">
        <v>3.7866659742846361E-9</v>
      </c>
      <c r="M20361" s="147">
        <v>1.8134301977173389E-2</v>
      </c>
      <c r="N20361" s="87">
        <v>2.1672204993806812</v>
      </c>
      <c r="O20361" s="88">
        <v>1.1567802622945851</v>
      </c>
      <c r="P20361" s="89">
        <v>533.76214493410066</v>
      </c>
    </row>
    <row r="20362" spans="1:16">
      <c r="A20362" s="75" t="s">
        <v>23379</v>
      </c>
      <c r="B20362" s="85">
        <v>20358</v>
      </c>
      <c r="C20362" s="85">
        <v>14330</v>
      </c>
      <c r="D20362" s="85">
        <v>20358</v>
      </c>
      <c r="E20362" s="86" t="s">
        <v>23376</v>
      </c>
      <c r="F20362" s="85" t="s">
        <v>38</v>
      </c>
      <c r="G20362" s="86" t="s">
        <v>23377</v>
      </c>
      <c r="H20362" s="85" t="s">
        <v>1</v>
      </c>
      <c r="I20362" s="85">
        <v>-1</v>
      </c>
      <c r="J20362" s="88">
        <v>0.43552406257841958</v>
      </c>
      <c r="K20362" s="146">
        <v>8.3136530709193437</v>
      </c>
      <c r="L20362" s="147">
        <v>1.45126613860087E-9</v>
      </c>
      <c r="M20362" s="147">
        <v>3.696441495142009E-3</v>
      </c>
      <c r="N20362" s="87">
        <v>0.43506914258345047</v>
      </c>
      <c r="O20362" s="88">
        <v>0.34337488795103871</v>
      </c>
      <c r="P20362" s="89">
        <v>789.24210968415457</v>
      </c>
    </row>
    <row r="20363" spans="1:16">
      <c r="A20363" s="75" t="s">
        <v>31734</v>
      </c>
      <c r="B20363" s="85">
        <v>20359</v>
      </c>
      <c r="C20363" s="85">
        <v>20379</v>
      </c>
      <c r="D20363" s="85">
        <v>20359</v>
      </c>
      <c r="E20363" s="86" t="s">
        <v>31735</v>
      </c>
      <c r="F20363" s="85" t="s">
        <v>32</v>
      </c>
      <c r="G20363" s="86" t="s">
        <v>23377</v>
      </c>
      <c r="H20363" s="85" t="s">
        <v>1</v>
      </c>
      <c r="I20363" s="85">
        <v>-1</v>
      </c>
      <c r="J20363" s="88">
        <v>2.032672300655455</v>
      </c>
      <c r="K20363" s="146">
        <v>1.3921542225296284</v>
      </c>
      <c r="L20363" s="147">
        <v>6.1500726883649003E-9</v>
      </c>
      <c r="M20363" s="147">
        <v>2.504569415373472E-2</v>
      </c>
      <c r="N20363" s="87">
        <v>3.0959680766676718</v>
      </c>
      <c r="O20363" s="88">
        <v>1.9989800057483149</v>
      </c>
      <c r="P20363" s="89">
        <v>645.67203415737606</v>
      </c>
    </row>
    <row r="20364" spans="1:16">
      <c r="A20364" s="75" t="s">
        <v>31736</v>
      </c>
      <c r="B20364" s="85">
        <v>20360</v>
      </c>
      <c r="C20364" s="85">
        <v>20380</v>
      </c>
      <c r="D20364" s="85">
        <v>20360</v>
      </c>
      <c r="E20364" s="86" t="s">
        <v>31735</v>
      </c>
      <c r="F20364" s="85" t="s">
        <v>31</v>
      </c>
      <c r="G20364" s="86" t="s">
        <v>23377</v>
      </c>
      <c r="H20364" s="85" t="s">
        <v>1</v>
      </c>
      <c r="I20364" s="85">
        <v>-1</v>
      </c>
      <c r="J20364" s="88">
        <v>1.209148750564417</v>
      </c>
      <c r="K20364" s="146">
        <v>2.099726383977051</v>
      </c>
      <c r="L20364" s="147">
        <v>3.7866659742846361E-9</v>
      </c>
      <c r="M20364" s="147">
        <v>1.8134301977173389E-2</v>
      </c>
      <c r="N20364" s="87">
        <v>2.1672204993806812</v>
      </c>
      <c r="O20364" s="88">
        <v>1.1567802622945851</v>
      </c>
      <c r="P20364" s="89">
        <v>533.76214493410066</v>
      </c>
    </row>
    <row r="20365" spans="1:16">
      <c r="A20365" s="75" t="s">
        <v>31737</v>
      </c>
      <c r="B20365" s="85">
        <v>20361</v>
      </c>
      <c r="C20365" s="85">
        <v>20381</v>
      </c>
      <c r="D20365" s="85">
        <v>20361</v>
      </c>
      <c r="E20365" s="86" t="s">
        <v>31735</v>
      </c>
      <c r="F20365" s="85" t="s">
        <v>38</v>
      </c>
      <c r="G20365" s="86" t="s">
        <v>23377</v>
      </c>
      <c r="H20365" s="85" t="s">
        <v>1</v>
      </c>
      <c r="I20365" s="85">
        <v>-1</v>
      </c>
      <c r="J20365" s="88">
        <v>0.43552406257841958</v>
      </c>
      <c r="K20365" s="146">
        <v>8.3136530709193437</v>
      </c>
      <c r="L20365" s="147">
        <v>1.45126613860087E-9</v>
      </c>
      <c r="M20365" s="147">
        <v>3.696441495142009E-3</v>
      </c>
      <c r="N20365" s="87">
        <v>0.43506914258345047</v>
      </c>
      <c r="O20365" s="88">
        <v>0.34337488795103871</v>
      </c>
      <c r="P20365" s="89">
        <v>789.24210968415457</v>
      </c>
    </row>
    <row r="20366" spans="1:16">
      <c r="A20366" s="75" t="s">
        <v>23380</v>
      </c>
      <c r="B20366" s="85">
        <v>20362</v>
      </c>
      <c r="C20366" s="85">
        <v>14331</v>
      </c>
      <c r="D20366" s="85">
        <v>20362</v>
      </c>
      <c r="E20366" s="86" t="s">
        <v>23381</v>
      </c>
      <c r="F20366" s="85" t="s">
        <v>32</v>
      </c>
      <c r="G20366" s="86" t="s">
        <v>23382</v>
      </c>
      <c r="H20366" s="85" t="s">
        <v>1</v>
      </c>
      <c r="I20366" s="85">
        <v>-1</v>
      </c>
      <c r="J20366" s="88">
        <v>2.239748017610772</v>
      </c>
      <c r="K20366" s="146">
        <v>1.3168169796724289</v>
      </c>
      <c r="L20366" s="147">
        <v>6.5647683146715422E-9</v>
      </c>
      <c r="M20366" s="147">
        <v>1.079096351817347E-2</v>
      </c>
      <c r="N20366" s="87">
        <v>1.4331380660438939</v>
      </c>
      <c r="O20366" s="88">
        <v>2.2237586996813619</v>
      </c>
      <c r="P20366" s="89">
        <v>1551.6709466938776</v>
      </c>
    </row>
    <row r="20367" spans="1:16">
      <c r="A20367" s="75" t="s">
        <v>23383</v>
      </c>
      <c r="B20367" s="85">
        <v>20363</v>
      </c>
      <c r="C20367" s="85">
        <v>14332</v>
      </c>
      <c r="D20367" s="85">
        <v>20363</v>
      </c>
      <c r="E20367" s="86" t="s">
        <v>23381</v>
      </c>
      <c r="F20367" s="85" t="s">
        <v>38</v>
      </c>
      <c r="G20367" s="86" t="s">
        <v>23382</v>
      </c>
      <c r="H20367" s="85" t="s">
        <v>1</v>
      </c>
      <c r="I20367" s="85">
        <v>-1</v>
      </c>
      <c r="J20367" s="88">
        <v>2.3364176937686238</v>
      </c>
      <c r="K20367" s="146">
        <v>1.4294951851428057</v>
      </c>
      <c r="L20367" s="147">
        <v>7.006475505048324E-9</v>
      </c>
      <c r="M20367" s="147">
        <v>1.7391291434207808E-2</v>
      </c>
      <c r="N20367" s="87">
        <v>2.180607549561048</v>
      </c>
      <c r="O20367" s="88">
        <v>2.3161262416241382</v>
      </c>
      <c r="P20367" s="89">
        <v>1062.1472176826912</v>
      </c>
    </row>
    <row r="20368" spans="1:16">
      <c r="A20368" s="75" t="s">
        <v>31772</v>
      </c>
      <c r="B20368" s="85">
        <v>20364</v>
      </c>
      <c r="C20368" s="85">
        <v>20402</v>
      </c>
      <c r="D20368" s="85">
        <v>20364</v>
      </c>
      <c r="E20368" s="86" t="s">
        <v>31773</v>
      </c>
      <c r="F20368" s="85" t="s">
        <v>32</v>
      </c>
      <c r="G20368" s="86" t="s">
        <v>23382</v>
      </c>
      <c r="H20368" s="85" t="s">
        <v>1</v>
      </c>
      <c r="I20368" s="85">
        <v>-1</v>
      </c>
      <c r="J20368" s="88">
        <v>2.1877995688979062</v>
      </c>
      <c r="K20368" s="146">
        <v>1.292674472706387</v>
      </c>
      <c r="L20368" s="147">
        <v>6.4036772314332168E-9</v>
      </c>
      <c r="M20368" s="147">
        <v>8.0877949138912653E-3</v>
      </c>
      <c r="N20368" s="87">
        <v>1.2486436121559801</v>
      </c>
      <c r="O20368" s="88">
        <v>2.1762405950519148</v>
      </c>
      <c r="P20368" s="89">
        <v>1742.8836970497068</v>
      </c>
    </row>
    <row r="20369" spans="1:16">
      <c r="A20369" s="75" t="s">
        <v>31776</v>
      </c>
      <c r="B20369" s="85">
        <v>20365</v>
      </c>
      <c r="C20369" s="85">
        <v>20405</v>
      </c>
      <c r="D20369" s="85">
        <v>20365</v>
      </c>
      <c r="E20369" s="86" t="s">
        <v>31773</v>
      </c>
      <c r="F20369" s="85" t="s">
        <v>38</v>
      </c>
      <c r="G20369" s="86" t="s">
        <v>23382</v>
      </c>
      <c r="H20369" s="85" t="s">
        <v>1</v>
      </c>
      <c r="I20369" s="85">
        <v>-1</v>
      </c>
      <c r="J20369" s="88">
        <v>2.2986592735595108</v>
      </c>
      <c r="K20369" s="146">
        <v>1.3820065880395813</v>
      </c>
      <c r="L20369" s="147">
        <v>6.8070521535954748E-9</v>
      </c>
      <c r="M20369" s="147">
        <v>1.2346102017476161E-2</v>
      </c>
      <c r="N20369" s="87">
        <v>1.622225291680168</v>
      </c>
      <c r="O20369" s="88">
        <v>2.2818426377979679</v>
      </c>
      <c r="P20369" s="89">
        <v>1406.6126631736965</v>
      </c>
    </row>
    <row r="20370" spans="1:16">
      <c r="A20370" s="75" t="s">
        <v>31780</v>
      </c>
      <c r="B20370" s="85">
        <v>20366</v>
      </c>
      <c r="C20370" s="85">
        <v>20408</v>
      </c>
      <c r="D20370" s="85">
        <v>20366</v>
      </c>
      <c r="E20370" s="86" t="s">
        <v>31778</v>
      </c>
      <c r="F20370" s="85" t="s">
        <v>32</v>
      </c>
      <c r="G20370" s="86" t="s">
        <v>23382</v>
      </c>
      <c r="H20370" s="85" t="s">
        <v>1</v>
      </c>
      <c r="I20370" s="85">
        <v>-1</v>
      </c>
      <c r="J20370" s="88">
        <v>2.2358603398533829</v>
      </c>
      <c r="K20370" s="146">
        <v>1.3125831006742974</v>
      </c>
      <c r="L20370" s="147">
        <v>6.5459276256792311E-9</v>
      </c>
      <c r="M20370" s="147">
        <v>1.023447163523201E-2</v>
      </c>
      <c r="N20370" s="87">
        <v>1.3727860887625609</v>
      </c>
      <c r="O20370" s="88">
        <v>2.220275448107917</v>
      </c>
      <c r="P20370" s="89">
        <v>1617.349903442924</v>
      </c>
    </row>
    <row r="20371" spans="1:16">
      <c r="A20371" s="75" t="s">
        <v>23384</v>
      </c>
      <c r="B20371" s="85">
        <v>20367</v>
      </c>
      <c r="C20371" s="85">
        <v>14333</v>
      </c>
      <c r="D20371" s="85">
        <v>20367</v>
      </c>
      <c r="E20371" s="86" t="s">
        <v>23385</v>
      </c>
      <c r="F20371" s="85" t="s">
        <v>55</v>
      </c>
      <c r="G20371" s="86" t="s">
        <v>23386</v>
      </c>
      <c r="H20371" s="85" t="s">
        <v>260</v>
      </c>
      <c r="I20371" s="85">
        <v>1</v>
      </c>
      <c r="J20371" s="88">
        <v>2159293.055063759</v>
      </c>
      <c r="K20371" s="146">
        <v>7203531.9267736627</v>
      </c>
      <c r="L20371" s="147">
        <v>2.8490669784948189E-2</v>
      </c>
      <c r="M20371" s="147">
        <v>195035.424771194</v>
      </c>
      <c r="N20371" s="87">
        <v>23970276.915690079</v>
      </c>
      <c r="O20371" s="88">
        <v>1921160.5339172659</v>
      </c>
      <c r="P20371" s="89">
        <v>80.147615343556737</v>
      </c>
    </row>
    <row r="20372" spans="1:16">
      <c r="A20372" s="75" t="s">
        <v>32433</v>
      </c>
      <c r="B20372" s="85">
        <v>20368</v>
      </c>
      <c r="C20372" s="85">
        <v>20857</v>
      </c>
      <c r="D20372" s="85">
        <v>20368</v>
      </c>
      <c r="E20372" s="86" t="s">
        <v>32434</v>
      </c>
      <c r="F20372" s="85" t="s">
        <v>32</v>
      </c>
      <c r="G20372" s="86" t="s">
        <v>23386</v>
      </c>
      <c r="H20372" s="85" t="s">
        <v>260</v>
      </c>
      <c r="I20372" s="85">
        <v>1</v>
      </c>
      <c r="J20372" s="88">
        <v>2080123.6521100409</v>
      </c>
      <c r="K20372" s="146">
        <v>7033468.9887449741</v>
      </c>
      <c r="L20372" s="147">
        <v>2.7697530714084099E-2</v>
      </c>
      <c r="M20372" s="147">
        <v>185165.36572066339</v>
      </c>
      <c r="N20372" s="87">
        <v>22792428.1149996</v>
      </c>
      <c r="O20372" s="88">
        <v>1863595.2728270439</v>
      </c>
      <c r="P20372" s="89">
        <v>81.763788545223932</v>
      </c>
    </row>
    <row r="20373" spans="1:16">
      <c r="A20373" s="75" t="s">
        <v>32435</v>
      </c>
      <c r="B20373" s="85">
        <v>20369</v>
      </c>
      <c r="C20373" s="85">
        <v>20858</v>
      </c>
      <c r="D20373" s="85">
        <v>20369</v>
      </c>
      <c r="E20373" s="86" t="s">
        <v>32434</v>
      </c>
      <c r="F20373" s="85" t="s">
        <v>38</v>
      </c>
      <c r="G20373" s="86" t="s">
        <v>23386</v>
      </c>
      <c r="H20373" s="85" t="s">
        <v>260</v>
      </c>
      <c r="I20373" s="85">
        <v>1</v>
      </c>
      <c r="J20373" s="88">
        <v>2159796.5695571238</v>
      </c>
      <c r="K20373" s="146">
        <v>7204613.5208098236</v>
      </c>
      <c r="L20373" s="147">
        <v>2.8495714120291549E-2</v>
      </c>
      <c r="M20373" s="147">
        <v>195098.19798403711</v>
      </c>
      <c r="N20373" s="87">
        <v>23977767.99077731</v>
      </c>
      <c r="O20373" s="88">
        <v>1921526.6468623159</v>
      </c>
      <c r="P20373" s="89">
        <v>80.137844673507672</v>
      </c>
    </row>
    <row r="20374" spans="1:16">
      <c r="A20374" s="75" t="s">
        <v>23387</v>
      </c>
      <c r="B20374" s="85">
        <v>20370</v>
      </c>
      <c r="C20374" s="85">
        <v>14334</v>
      </c>
      <c r="D20374" s="85">
        <v>20370</v>
      </c>
      <c r="E20374" s="86" t="s">
        <v>23388</v>
      </c>
      <c r="F20374" s="85" t="s">
        <v>55</v>
      </c>
      <c r="G20374" s="86" t="s">
        <v>23389</v>
      </c>
      <c r="H20374" s="85" t="s">
        <v>53</v>
      </c>
      <c r="I20374" s="85">
        <v>-1</v>
      </c>
      <c r="J20374" s="88">
        <v>5.6219199999999997E-2</v>
      </c>
      <c r="K20374" s="146">
        <v>0.10612659299723208</v>
      </c>
      <c r="L20374" s="147">
        <v>3.5166163965100001E-10</v>
      </c>
      <c r="M20374" s="147">
        <v>0</v>
      </c>
      <c r="N20374" s="87">
        <v>0</v>
      </c>
      <c r="O20374" s="88">
        <v>5.6099999999999997E-2</v>
      </c>
      <c r="P20374" s="89" t="e">
        <v>#DIV/0!</v>
      </c>
    </row>
    <row r="20375" spans="1:16">
      <c r="A20375" s="75" t="s">
        <v>31781</v>
      </c>
      <c r="B20375" s="85">
        <v>20371</v>
      </c>
      <c r="C20375" s="85">
        <v>20409</v>
      </c>
      <c r="D20375" s="85">
        <v>20371</v>
      </c>
      <c r="E20375" s="86" t="s">
        <v>31782</v>
      </c>
      <c r="F20375" s="85" t="s">
        <v>55</v>
      </c>
      <c r="G20375" s="86" t="s">
        <v>23389</v>
      </c>
      <c r="H20375" s="85" t="s">
        <v>53</v>
      </c>
      <c r="I20375" s="85">
        <v>-1</v>
      </c>
      <c r="J20375" s="88">
        <v>5.6219199999999997E-2</v>
      </c>
      <c r="K20375" s="146">
        <v>0.10612659299723208</v>
      </c>
      <c r="L20375" s="147">
        <v>3.5166163965100001E-10</v>
      </c>
      <c r="M20375" s="147">
        <v>0</v>
      </c>
      <c r="N20375" s="87">
        <v>0</v>
      </c>
      <c r="O20375" s="88">
        <v>5.6099999999999997E-2</v>
      </c>
      <c r="P20375" s="89" t="e">
        <v>#DIV/0!</v>
      </c>
    </row>
    <row r="20376" spans="1:16">
      <c r="A20376" s="75" t="s">
        <v>23390</v>
      </c>
      <c r="B20376" s="85">
        <v>20372</v>
      </c>
      <c r="C20376" s="85">
        <v>14335</v>
      </c>
      <c r="D20376" s="85">
        <v>20372</v>
      </c>
      <c r="E20376" s="86" t="s">
        <v>23391</v>
      </c>
      <c r="F20376" s="85" t="s">
        <v>32</v>
      </c>
      <c r="G20376" s="86" t="s">
        <v>23392</v>
      </c>
      <c r="H20376" s="85" t="s">
        <v>1</v>
      </c>
      <c r="I20376" s="85">
        <v>-1</v>
      </c>
      <c r="J20376" s="88">
        <v>1.1473300381023619E-2</v>
      </c>
      <c r="K20376" s="146">
        <v>2.0402017909311898E-2</v>
      </c>
      <c r="L20376" s="147">
        <v>6.1574836626184086E-11</v>
      </c>
      <c r="M20376" s="147">
        <v>1.655757226805741E-3</v>
      </c>
      <c r="N20376" s="87">
        <v>0.17833264734785609</v>
      </c>
      <c r="O20376" s="88">
        <v>1.0293796067100401E-2</v>
      </c>
      <c r="P20376" s="89">
        <v>57.722442974904638</v>
      </c>
    </row>
    <row r="20377" spans="1:16">
      <c r="A20377" s="75" t="s">
        <v>23393</v>
      </c>
      <c r="B20377" s="85">
        <v>20373</v>
      </c>
      <c r="C20377" s="85">
        <v>14336</v>
      </c>
      <c r="D20377" s="85">
        <v>20373</v>
      </c>
      <c r="E20377" s="86" t="s">
        <v>23391</v>
      </c>
      <c r="F20377" s="85" t="s">
        <v>31</v>
      </c>
      <c r="G20377" s="86" t="s">
        <v>23392</v>
      </c>
      <c r="H20377" s="85" t="s">
        <v>1</v>
      </c>
      <c r="I20377" s="85">
        <v>-1</v>
      </c>
      <c r="J20377" s="88">
        <v>1.4756516743845099E-2</v>
      </c>
      <c r="K20377" s="146">
        <v>3.3957558286107928E-2</v>
      </c>
      <c r="L20377" s="147">
        <v>8.20403922597088E-11</v>
      </c>
      <c r="M20377" s="147">
        <v>2.2257643893040459E-3</v>
      </c>
      <c r="N20377" s="87">
        <v>0.25188203700958911</v>
      </c>
      <c r="O20377" s="88">
        <v>1.321797820762708E-2</v>
      </c>
      <c r="P20377" s="89">
        <v>52.476859265370614</v>
      </c>
    </row>
    <row r="20378" spans="1:16">
      <c r="A20378" s="75" t="s">
        <v>23394</v>
      </c>
      <c r="B20378" s="85">
        <v>20374</v>
      </c>
      <c r="C20378" s="85">
        <v>14337</v>
      </c>
      <c r="D20378" s="85">
        <v>20374</v>
      </c>
      <c r="E20378" s="86" t="s">
        <v>23391</v>
      </c>
      <c r="F20378" s="85" t="s">
        <v>38</v>
      </c>
      <c r="G20378" s="86" t="s">
        <v>23392</v>
      </c>
      <c r="H20378" s="85" t="s">
        <v>1</v>
      </c>
      <c r="I20378" s="85">
        <v>-1</v>
      </c>
      <c r="J20378" s="88">
        <v>1.447630616017004E-2</v>
      </c>
      <c r="K20378" s="146">
        <v>2.6510554298732541E-2</v>
      </c>
      <c r="L20378" s="147">
        <v>7.8839918777070567E-11</v>
      </c>
      <c r="M20378" s="147">
        <v>2.2218675329120541E-3</v>
      </c>
      <c r="N20378" s="87">
        <v>0.24140876515903181</v>
      </c>
      <c r="O20378" s="88">
        <v>1.2978846982311949E-2</v>
      </c>
      <c r="P20378" s="89">
        <v>53.762948390717838</v>
      </c>
    </row>
    <row r="20379" spans="1:16">
      <c r="A20379" s="75" t="s">
        <v>31783</v>
      </c>
      <c r="B20379" s="85">
        <v>20375</v>
      </c>
      <c r="C20379" s="85">
        <v>20410</v>
      </c>
      <c r="D20379" s="85">
        <v>20375</v>
      </c>
      <c r="E20379" s="86" t="s">
        <v>31784</v>
      </c>
      <c r="F20379" s="85" t="s">
        <v>32</v>
      </c>
      <c r="G20379" s="86" t="s">
        <v>23392</v>
      </c>
      <c r="H20379" s="85" t="s">
        <v>1</v>
      </c>
      <c r="I20379" s="85">
        <v>-1</v>
      </c>
      <c r="J20379" s="88">
        <v>1.5680386001295021E-2</v>
      </c>
      <c r="K20379" s="146">
        <v>2.7694422127338147E-2</v>
      </c>
      <c r="L20379" s="147">
        <v>1.0006491766192029E-10</v>
      </c>
      <c r="M20379" s="147">
        <v>2.8456116709175902E-3</v>
      </c>
      <c r="N20379" s="87">
        <v>0.30034618235497729</v>
      </c>
      <c r="O20379" s="88">
        <v>1.333865430428309E-2</v>
      </c>
      <c r="P20379" s="89">
        <v>44.410933409229145</v>
      </c>
    </row>
    <row r="20380" spans="1:16">
      <c r="A20380" s="75" t="s">
        <v>31785</v>
      </c>
      <c r="B20380" s="85">
        <v>20376</v>
      </c>
      <c r="C20380" s="85">
        <v>20411</v>
      </c>
      <c r="D20380" s="85">
        <v>20376</v>
      </c>
      <c r="E20380" s="86" t="s">
        <v>31784</v>
      </c>
      <c r="F20380" s="85" t="s">
        <v>31</v>
      </c>
      <c r="G20380" s="86" t="s">
        <v>23392</v>
      </c>
      <c r="H20380" s="85" t="s">
        <v>1</v>
      </c>
      <c r="I20380" s="85">
        <v>-1</v>
      </c>
      <c r="J20380" s="88">
        <v>1.5614454225032879E-2</v>
      </c>
      <c r="K20380" s="146">
        <v>2.6041089585111105E-2</v>
      </c>
      <c r="L20380" s="147">
        <v>8.8266858863258953E-11</v>
      </c>
      <c r="M20380" s="147">
        <v>2.806995805728389E-3</v>
      </c>
      <c r="N20380" s="87">
        <v>0.29913377923954609</v>
      </c>
      <c r="O20380" s="88">
        <v>1.3802382487202201E-2</v>
      </c>
      <c r="P20380" s="89">
        <v>46.141169754517307</v>
      </c>
    </row>
    <row r="20381" spans="1:16">
      <c r="A20381" s="75" t="s">
        <v>31786</v>
      </c>
      <c r="B20381" s="85">
        <v>20377</v>
      </c>
      <c r="C20381" s="85">
        <v>20412</v>
      </c>
      <c r="D20381" s="85">
        <v>20377</v>
      </c>
      <c r="E20381" s="86" t="s">
        <v>31784</v>
      </c>
      <c r="F20381" s="85" t="s">
        <v>38</v>
      </c>
      <c r="G20381" s="86" t="s">
        <v>23392</v>
      </c>
      <c r="H20381" s="85" t="s">
        <v>1</v>
      </c>
      <c r="I20381" s="85">
        <v>-1</v>
      </c>
      <c r="J20381" s="88">
        <v>1.561649182131212E-2</v>
      </c>
      <c r="K20381" s="146">
        <v>2.6047538278718106E-2</v>
      </c>
      <c r="L20381" s="147">
        <v>8.8285415041924883E-11</v>
      </c>
      <c r="M20381" s="147">
        <v>2.8070247467292058E-3</v>
      </c>
      <c r="N20381" s="87">
        <v>0.2991088581715623</v>
      </c>
      <c r="O20381" s="88">
        <v>1.380521603832845E-2</v>
      </c>
      <c r="P20381" s="89">
        <v>46.154487442194309</v>
      </c>
    </row>
    <row r="20382" spans="1:16">
      <c r="A20382" s="75" t="s">
        <v>31787</v>
      </c>
      <c r="B20382" s="85">
        <v>20378</v>
      </c>
      <c r="C20382" s="85">
        <v>20413</v>
      </c>
      <c r="D20382" s="85">
        <v>20378</v>
      </c>
      <c r="E20382" s="86" t="s">
        <v>31788</v>
      </c>
      <c r="F20382" s="85" t="s">
        <v>32</v>
      </c>
      <c r="G20382" s="86" t="s">
        <v>23392</v>
      </c>
      <c r="H20382" s="85" t="s">
        <v>1</v>
      </c>
      <c r="I20382" s="85">
        <v>-1</v>
      </c>
      <c r="J20382" s="88">
        <v>6.0742020232953369E-3</v>
      </c>
      <c r="K20382" s="146">
        <v>1.4037612446628815E-2</v>
      </c>
      <c r="L20382" s="147">
        <v>3.3069463110366549E-11</v>
      </c>
      <c r="M20382" s="147">
        <v>8.2173535389087839E-4</v>
      </c>
      <c r="N20382" s="87">
        <v>8.5166917523395558E-2</v>
      </c>
      <c r="O20382" s="88">
        <v>5.5424658314850222E-3</v>
      </c>
      <c r="P20382" s="89">
        <v>65.077685005594958</v>
      </c>
    </row>
    <row r="20383" spans="1:16">
      <c r="A20383" s="75" t="s">
        <v>31789</v>
      </c>
      <c r="B20383" s="85">
        <v>20379</v>
      </c>
      <c r="C20383" s="85">
        <v>20414</v>
      </c>
      <c r="D20383" s="85">
        <v>20379</v>
      </c>
      <c r="E20383" s="86" t="s">
        <v>31788</v>
      </c>
      <c r="F20383" s="85" t="s">
        <v>31</v>
      </c>
      <c r="G20383" s="86" t="s">
        <v>23392</v>
      </c>
      <c r="H20383" s="85" t="s">
        <v>1</v>
      </c>
      <c r="I20383" s="85">
        <v>-1</v>
      </c>
      <c r="J20383" s="88">
        <v>6.0742020232953369E-3</v>
      </c>
      <c r="K20383" s="146">
        <v>1.403761244662881E-2</v>
      </c>
      <c r="L20383" s="147">
        <v>3.3069463110366549E-11</v>
      </c>
      <c r="M20383" s="147">
        <v>8.2173535389087839E-4</v>
      </c>
      <c r="N20383" s="87">
        <v>8.5166917523395558E-2</v>
      </c>
      <c r="O20383" s="88">
        <v>5.5424658314850222E-3</v>
      </c>
      <c r="P20383" s="89">
        <v>65.077685005594958</v>
      </c>
    </row>
    <row r="20384" spans="1:16">
      <c r="A20384" s="75" t="s">
        <v>31790</v>
      </c>
      <c r="B20384" s="85">
        <v>20380</v>
      </c>
      <c r="C20384" s="85">
        <v>20415</v>
      </c>
      <c r="D20384" s="85">
        <v>20380</v>
      </c>
      <c r="E20384" s="86" t="s">
        <v>31788</v>
      </c>
      <c r="F20384" s="85" t="s">
        <v>38</v>
      </c>
      <c r="G20384" s="86" t="s">
        <v>23392</v>
      </c>
      <c r="H20384" s="85" t="s">
        <v>1</v>
      </c>
      <c r="I20384" s="85">
        <v>-1</v>
      </c>
      <c r="J20384" s="88">
        <v>6.0742020232953369E-3</v>
      </c>
      <c r="K20384" s="146">
        <v>1.403761244662881E-2</v>
      </c>
      <c r="L20384" s="147">
        <v>3.3069463110366549E-11</v>
      </c>
      <c r="M20384" s="147">
        <v>8.2173535389087839E-4</v>
      </c>
      <c r="N20384" s="87">
        <v>8.5166917523395558E-2</v>
      </c>
      <c r="O20384" s="88">
        <v>5.5424658314850222E-3</v>
      </c>
      <c r="P20384" s="89">
        <v>65.077685005594958</v>
      </c>
    </row>
    <row r="20385" spans="1:16">
      <c r="A20385" s="75" t="s">
        <v>31791</v>
      </c>
      <c r="B20385" s="85">
        <v>20381</v>
      </c>
      <c r="C20385" s="85">
        <v>20416</v>
      </c>
      <c r="D20385" s="85">
        <v>20381</v>
      </c>
      <c r="E20385" s="86" t="s">
        <v>31792</v>
      </c>
      <c r="F20385" s="85" t="s">
        <v>32</v>
      </c>
      <c r="G20385" s="86" t="s">
        <v>23392</v>
      </c>
      <c r="H20385" s="85" t="s">
        <v>1</v>
      </c>
      <c r="I20385" s="85">
        <v>-1</v>
      </c>
      <c r="J20385" s="88">
        <v>8.0413527466508643E-3</v>
      </c>
      <c r="K20385" s="146">
        <v>1.6769203505484408E-2</v>
      </c>
      <c r="L20385" s="147">
        <v>4.3659245497328027E-11</v>
      </c>
      <c r="M20385" s="147">
        <v>1.0901009191435799E-3</v>
      </c>
      <c r="N20385" s="87">
        <v>0.1255091534518607</v>
      </c>
      <c r="O20385" s="88">
        <v>7.2869651703845904E-3</v>
      </c>
      <c r="P20385" s="89">
        <v>58.059232892360484</v>
      </c>
    </row>
    <row r="20386" spans="1:16">
      <c r="A20386" s="75" t="s">
        <v>31793</v>
      </c>
      <c r="B20386" s="85">
        <v>20382</v>
      </c>
      <c r="C20386" s="85">
        <v>20417</v>
      </c>
      <c r="D20386" s="85">
        <v>20382</v>
      </c>
      <c r="E20386" s="86" t="s">
        <v>31792</v>
      </c>
      <c r="F20386" s="85" t="s">
        <v>31</v>
      </c>
      <c r="G20386" s="86" t="s">
        <v>23392</v>
      </c>
      <c r="H20386" s="85" t="s">
        <v>1</v>
      </c>
      <c r="I20386" s="85">
        <v>-1</v>
      </c>
      <c r="J20386" s="88">
        <v>1.102556046064055E-2</v>
      </c>
      <c r="K20386" s="146">
        <v>3.8844540024963146E-2</v>
      </c>
      <c r="L20386" s="147">
        <v>6.4947813587042924E-11</v>
      </c>
      <c r="M20386" s="147">
        <v>1.533982122636075E-3</v>
      </c>
      <c r="N20386" s="87">
        <v>0.18761805160223299</v>
      </c>
      <c r="O20386" s="88">
        <v>9.9279036690349785E-3</v>
      </c>
      <c r="P20386" s="89">
        <v>52.915503514997695</v>
      </c>
    </row>
    <row r="20387" spans="1:16">
      <c r="A20387" s="75" t="s">
        <v>31794</v>
      </c>
      <c r="B20387" s="85">
        <v>20383</v>
      </c>
      <c r="C20387" s="85">
        <v>20418</v>
      </c>
      <c r="D20387" s="85">
        <v>20383</v>
      </c>
      <c r="E20387" s="86" t="s">
        <v>31792</v>
      </c>
      <c r="F20387" s="85" t="s">
        <v>38</v>
      </c>
      <c r="G20387" s="86" t="s">
        <v>23392</v>
      </c>
      <c r="H20387" s="85" t="s">
        <v>1</v>
      </c>
      <c r="I20387" s="85">
        <v>-1</v>
      </c>
      <c r="J20387" s="88">
        <v>1.2099630701558039E-2</v>
      </c>
      <c r="K20387" s="146">
        <v>3.5530163540944452E-2</v>
      </c>
      <c r="L20387" s="147">
        <v>6.6860923252672411E-11</v>
      </c>
      <c r="M20387" s="147">
        <v>1.4785841529440149E-3</v>
      </c>
      <c r="N20387" s="87">
        <v>0.18081563212396129</v>
      </c>
      <c r="O20387" s="88">
        <v>1.0866104143553769E-2</v>
      </c>
      <c r="P20387" s="89">
        <v>60.094937677204385</v>
      </c>
    </row>
    <row r="20388" spans="1:16">
      <c r="A20388" s="75" t="s">
        <v>23395</v>
      </c>
      <c r="B20388" s="85">
        <v>20384</v>
      </c>
      <c r="C20388" s="85">
        <v>14338</v>
      </c>
      <c r="D20388" s="85">
        <v>20384</v>
      </c>
      <c r="E20388" s="86" t="s">
        <v>23396</v>
      </c>
      <c r="F20388" s="85" t="s">
        <v>55</v>
      </c>
      <c r="G20388" s="86" t="s">
        <v>23397</v>
      </c>
      <c r="H20388" s="85" t="s">
        <v>1</v>
      </c>
      <c r="I20388" s="85">
        <v>-1</v>
      </c>
      <c r="J20388" s="88">
        <v>5.5243692430512963E-2</v>
      </c>
      <c r="K20388" s="146">
        <v>0.61332694601125992</v>
      </c>
      <c r="L20388" s="147">
        <v>1.448134971782275E-9</v>
      </c>
      <c r="M20388" s="147">
        <v>2.2666193094053452E-3</v>
      </c>
      <c r="N20388" s="87">
        <v>0.2494190562095385</v>
      </c>
      <c r="O20388" s="88">
        <v>1.2198957332648931E-2</v>
      </c>
      <c r="P20388" s="89">
        <v>48.909483974634682</v>
      </c>
    </row>
    <row r="20389" spans="1:16">
      <c r="A20389" s="75" t="s">
        <v>31795</v>
      </c>
      <c r="B20389" s="85">
        <v>20385</v>
      </c>
      <c r="C20389" s="85">
        <v>20419</v>
      </c>
      <c r="D20389" s="85">
        <v>20385</v>
      </c>
      <c r="E20389" s="86" t="s">
        <v>31796</v>
      </c>
      <c r="F20389" s="85" t="s">
        <v>32</v>
      </c>
      <c r="G20389" s="86" t="s">
        <v>23397</v>
      </c>
      <c r="H20389" s="85" t="s">
        <v>1</v>
      </c>
      <c r="I20389" s="85">
        <v>-1</v>
      </c>
      <c r="J20389" s="88">
        <v>2.059863599293154E-2</v>
      </c>
      <c r="K20389" s="146">
        <v>0.64488530081218298</v>
      </c>
      <c r="L20389" s="147">
        <v>1.438853407954604E-9</v>
      </c>
      <c r="M20389" s="147">
        <v>2.7551222387518131E-3</v>
      </c>
      <c r="N20389" s="87">
        <v>0.29900058096220311</v>
      </c>
      <c r="O20389" s="88">
        <v>1.3881199790860461E-2</v>
      </c>
      <c r="P20389" s="89">
        <v>46.425327155518779</v>
      </c>
    </row>
    <row r="20390" spans="1:16">
      <c r="A20390" s="75" t="s">
        <v>31797</v>
      </c>
      <c r="B20390" s="85">
        <v>20386</v>
      </c>
      <c r="C20390" s="85">
        <v>20420</v>
      </c>
      <c r="D20390" s="85">
        <v>20386</v>
      </c>
      <c r="E20390" s="86" t="s">
        <v>31798</v>
      </c>
      <c r="F20390" s="85" t="s">
        <v>32</v>
      </c>
      <c r="G20390" s="86" t="s">
        <v>23397</v>
      </c>
      <c r="H20390" s="85" t="s">
        <v>1</v>
      </c>
      <c r="I20390" s="85">
        <v>-1</v>
      </c>
      <c r="J20390" s="88">
        <v>3.5631348469984049E-3</v>
      </c>
      <c r="K20390" s="146">
        <v>1.0504767697012639E-2</v>
      </c>
      <c r="L20390" s="147">
        <v>1.9398590288597379E-11</v>
      </c>
      <c r="M20390" s="147">
        <v>4.8203103275624998E-4</v>
      </c>
      <c r="N20390" s="87">
        <v>4.9959025148527722E-2</v>
      </c>
      <c r="O20390" s="88">
        <v>3.251217701802484E-3</v>
      </c>
      <c r="P20390" s="89">
        <v>65.077685005594958</v>
      </c>
    </row>
    <row r="20391" spans="1:16">
      <c r="A20391" s="75" t="s">
        <v>31799</v>
      </c>
      <c r="B20391" s="85">
        <v>20387</v>
      </c>
      <c r="C20391" s="85">
        <v>20421</v>
      </c>
      <c r="D20391" s="85">
        <v>20387</v>
      </c>
      <c r="E20391" s="86" t="s">
        <v>31800</v>
      </c>
      <c r="F20391" s="85" t="s">
        <v>32</v>
      </c>
      <c r="G20391" s="86" t="s">
        <v>23397</v>
      </c>
      <c r="H20391" s="85" t="s">
        <v>1</v>
      </c>
      <c r="I20391" s="85">
        <v>-1</v>
      </c>
      <c r="J20391" s="88">
        <v>0.2326675136646999</v>
      </c>
      <c r="K20391" s="146">
        <v>1.8920094152682971</v>
      </c>
      <c r="L20391" s="147">
        <v>4.6274557057044951E-9</v>
      </c>
      <c r="M20391" s="147">
        <v>2.6287898912806199E-3</v>
      </c>
      <c r="N20391" s="87">
        <v>0.30344063233470803</v>
      </c>
      <c r="O20391" s="88">
        <v>1.133313537976657E-2</v>
      </c>
      <c r="P20391" s="89">
        <v>37.348773275906026</v>
      </c>
    </row>
    <row r="20392" spans="1:16">
      <c r="A20392" s="75" t="s">
        <v>23398</v>
      </c>
      <c r="B20392" s="85">
        <v>20388</v>
      </c>
      <c r="C20392" s="85">
        <v>14339</v>
      </c>
      <c r="D20392" s="85">
        <v>20388</v>
      </c>
      <c r="E20392" s="86" t="s">
        <v>23399</v>
      </c>
      <c r="F20392" s="85" t="s">
        <v>32</v>
      </c>
      <c r="G20392" s="86" t="s">
        <v>23400</v>
      </c>
      <c r="H20392" s="85" t="s">
        <v>1</v>
      </c>
      <c r="I20392" s="85">
        <v>-1</v>
      </c>
      <c r="J20392" s="88">
        <v>6.7222215590649073E-2</v>
      </c>
      <c r="K20392" s="146">
        <v>0.10188453603581181</v>
      </c>
      <c r="L20392" s="147">
        <v>4.0763640775244872E-10</v>
      </c>
      <c r="M20392" s="147">
        <v>9.1883145267165085E-3</v>
      </c>
      <c r="N20392" s="87">
        <v>0.95888292394010666</v>
      </c>
      <c r="O20392" s="88">
        <v>6.116768447364871E-2</v>
      </c>
      <c r="P20392" s="89">
        <v>63.790566028965323</v>
      </c>
    </row>
    <row r="20393" spans="1:16">
      <c r="A20393" s="75" t="s">
        <v>23401</v>
      </c>
      <c r="B20393" s="85">
        <v>20389</v>
      </c>
      <c r="C20393" s="85">
        <v>14340</v>
      </c>
      <c r="D20393" s="85">
        <v>20389</v>
      </c>
      <c r="E20393" s="86" t="s">
        <v>23399</v>
      </c>
      <c r="F20393" s="85" t="s">
        <v>38</v>
      </c>
      <c r="G20393" s="86" t="s">
        <v>23400</v>
      </c>
      <c r="H20393" s="85" t="s">
        <v>1</v>
      </c>
      <c r="I20393" s="85">
        <v>-1</v>
      </c>
      <c r="J20393" s="88">
        <v>7.0020047743041797E-2</v>
      </c>
      <c r="K20393" s="146">
        <v>9.8088527074407211E-2</v>
      </c>
      <c r="L20393" s="147">
        <v>3.852886830584972E-10</v>
      </c>
      <c r="M20393" s="147">
        <v>9.7122961731204369E-3</v>
      </c>
      <c r="N20393" s="87">
        <v>1.017815522669949</v>
      </c>
      <c r="O20393" s="88">
        <v>6.3675167521776391E-2</v>
      </c>
      <c r="P20393" s="89">
        <v>62.560617423816382</v>
      </c>
    </row>
    <row r="20394" spans="1:16">
      <c r="A20394" s="75" t="s">
        <v>31801</v>
      </c>
      <c r="B20394" s="85">
        <v>20390</v>
      </c>
      <c r="C20394" s="85">
        <v>20422</v>
      </c>
      <c r="D20394" s="85">
        <v>20390</v>
      </c>
      <c r="E20394" s="86" t="s">
        <v>31802</v>
      </c>
      <c r="F20394" s="85" t="s">
        <v>32</v>
      </c>
      <c r="G20394" s="86" t="s">
        <v>23400</v>
      </c>
      <c r="H20394" s="85" t="s">
        <v>1</v>
      </c>
      <c r="I20394" s="85">
        <v>-1</v>
      </c>
      <c r="J20394" s="88">
        <v>7.3439884149883963E-2</v>
      </c>
      <c r="K20394" s="146">
        <v>0.18753881212440249</v>
      </c>
      <c r="L20394" s="147">
        <v>8.3745225930481743E-10</v>
      </c>
      <c r="M20394" s="147">
        <v>1.059823839082197E-2</v>
      </c>
      <c r="N20394" s="87">
        <v>1.105383344511482</v>
      </c>
      <c r="O20394" s="88">
        <v>6.6018485363934828E-2</v>
      </c>
      <c r="P20394" s="89">
        <v>59.724516107225526</v>
      </c>
    </row>
    <row r="20395" spans="1:16">
      <c r="A20395" s="75" t="s">
        <v>31803</v>
      </c>
      <c r="B20395" s="85">
        <v>20391</v>
      </c>
      <c r="C20395" s="85">
        <v>20423</v>
      </c>
      <c r="D20395" s="85">
        <v>20391</v>
      </c>
      <c r="E20395" s="86" t="s">
        <v>31802</v>
      </c>
      <c r="F20395" s="85" t="s">
        <v>38</v>
      </c>
      <c r="G20395" s="86" t="s">
        <v>23400</v>
      </c>
      <c r="H20395" s="85" t="s">
        <v>1</v>
      </c>
      <c r="I20395" s="85">
        <v>-1</v>
      </c>
      <c r="J20395" s="88">
        <v>7.1696596465413528E-2</v>
      </c>
      <c r="K20395" s="146">
        <v>0.10170246442040284</v>
      </c>
      <c r="L20395" s="147">
        <v>4.0494145161458102E-10</v>
      </c>
      <c r="M20395" s="147">
        <v>1.039347617635963E-2</v>
      </c>
      <c r="N20395" s="87">
        <v>1.0855654126561649</v>
      </c>
      <c r="O20395" s="88">
        <v>6.4967965675180608E-2</v>
      </c>
      <c r="P20395" s="89">
        <v>59.847121986151699</v>
      </c>
    </row>
    <row r="20396" spans="1:16">
      <c r="A20396" s="75" t="s">
        <v>31804</v>
      </c>
      <c r="B20396" s="85">
        <v>20392</v>
      </c>
      <c r="C20396" s="85">
        <v>20424</v>
      </c>
      <c r="D20396" s="85">
        <v>20392</v>
      </c>
      <c r="E20396" s="86" t="s">
        <v>31805</v>
      </c>
      <c r="F20396" s="85" t="s">
        <v>32</v>
      </c>
      <c r="G20396" s="86" t="s">
        <v>23400</v>
      </c>
      <c r="H20396" s="85" t="s">
        <v>1</v>
      </c>
      <c r="I20396" s="85">
        <v>-1</v>
      </c>
      <c r="J20396" s="88">
        <v>6.2131543571615593E-2</v>
      </c>
      <c r="K20396" s="146">
        <v>8.7413470879830715E-2</v>
      </c>
      <c r="L20396" s="147">
        <v>3.3825954096551421E-10</v>
      </c>
      <c r="M20396" s="147">
        <v>8.4053322146354463E-3</v>
      </c>
      <c r="N20396" s="87">
        <v>0.87115180342558085</v>
      </c>
      <c r="O20396" s="88">
        <v>5.6692542655385883E-2</v>
      </c>
      <c r="P20396" s="89">
        <v>65.077685005594915</v>
      </c>
    </row>
    <row r="20397" spans="1:16">
      <c r="A20397" s="75" t="s">
        <v>31806</v>
      </c>
      <c r="B20397" s="85">
        <v>20393</v>
      </c>
      <c r="C20397" s="85">
        <v>20425</v>
      </c>
      <c r="D20397" s="85">
        <v>20393</v>
      </c>
      <c r="E20397" s="86" t="s">
        <v>31805</v>
      </c>
      <c r="F20397" s="85" t="s">
        <v>38</v>
      </c>
      <c r="G20397" s="86" t="s">
        <v>23400</v>
      </c>
      <c r="H20397" s="85" t="s">
        <v>1</v>
      </c>
      <c r="I20397" s="85">
        <v>-1</v>
      </c>
      <c r="J20397" s="88">
        <v>6.2131543571615593E-2</v>
      </c>
      <c r="K20397" s="146">
        <v>8.7413470879830715E-2</v>
      </c>
      <c r="L20397" s="147">
        <v>3.3825954096551421E-10</v>
      </c>
      <c r="M20397" s="147">
        <v>8.4053322146354463E-3</v>
      </c>
      <c r="N20397" s="87">
        <v>0.87115180342558085</v>
      </c>
      <c r="O20397" s="88">
        <v>5.6692542655385883E-2</v>
      </c>
      <c r="P20397" s="89">
        <v>65.077685005594915</v>
      </c>
    </row>
    <row r="20398" spans="1:16">
      <c r="A20398" s="75" t="s">
        <v>31807</v>
      </c>
      <c r="B20398" s="85">
        <v>20394</v>
      </c>
      <c r="C20398" s="85">
        <v>20426</v>
      </c>
      <c r="D20398" s="85">
        <v>20394</v>
      </c>
      <c r="E20398" s="86" t="s">
        <v>31808</v>
      </c>
      <c r="F20398" s="85" t="s">
        <v>32</v>
      </c>
      <c r="G20398" s="86" t="s">
        <v>23400</v>
      </c>
      <c r="H20398" s="85" t="s">
        <v>1</v>
      </c>
      <c r="I20398" s="85">
        <v>-1</v>
      </c>
      <c r="J20398" s="88">
        <v>6.2389258585249983E-2</v>
      </c>
      <c r="K20398" s="146">
        <v>8.8215799570512898E-2</v>
      </c>
      <c r="L20398" s="147">
        <v>3.4046277653940958E-10</v>
      </c>
      <c r="M20398" s="147">
        <v>8.4310458272102897E-3</v>
      </c>
      <c r="N20398" s="87">
        <v>0.88528033601344414</v>
      </c>
      <c r="O20398" s="88">
        <v>5.6904313990971712E-2</v>
      </c>
      <c r="P20398" s="89">
        <v>64.278298834943897</v>
      </c>
    </row>
    <row r="20399" spans="1:16">
      <c r="A20399" s="75" t="s">
        <v>31809</v>
      </c>
      <c r="B20399" s="85">
        <v>20395</v>
      </c>
      <c r="C20399" s="85">
        <v>20427</v>
      </c>
      <c r="D20399" s="85">
        <v>20395</v>
      </c>
      <c r="E20399" s="86" t="s">
        <v>31808</v>
      </c>
      <c r="F20399" s="85" t="s">
        <v>38</v>
      </c>
      <c r="G20399" s="86" t="s">
        <v>23400</v>
      </c>
      <c r="H20399" s="85" t="s">
        <v>1</v>
      </c>
      <c r="I20399" s="85">
        <v>-1</v>
      </c>
      <c r="J20399" s="88">
        <v>6.4952752967160438E-2</v>
      </c>
      <c r="K20399" s="146">
        <v>9.1594083744273289E-2</v>
      </c>
      <c r="L20399" s="147">
        <v>3.5136473080618661E-10</v>
      </c>
      <c r="M20399" s="147">
        <v>8.5512378986656052E-3</v>
      </c>
      <c r="N20399" s="87">
        <v>0.9102936998977964</v>
      </c>
      <c r="O20399" s="88">
        <v>5.9195270562927033E-2</v>
      </c>
      <c r="P20399" s="89">
        <v>65.028760025004246</v>
      </c>
    </row>
    <row r="20400" spans="1:16">
      <c r="A20400" s="75" t="s">
        <v>3034</v>
      </c>
      <c r="B20400" s="85">
        <v>20396</v>
      </c>
      <c r="C20400" s="85">
        <v>1599</v>
      </c>
      <c r="D20400" s="85">
        <v>20396</v>
      </c>
      <c r="E20400" s="86" t="s">
        <v>3010</v>
      </c>
      <c r="F20400" s="85" t="s">
        <v>232</v>
      </c>
      <c r="G20400" s="86" t="s">
        <v>3035</v>
      </c>
      <c r="H20400" s="85" t="s">
        <v>1</v>
      </c>
      <c r="I20400" s="85">
        <v>-1</v>
      </c>
      <c r="J20400" s="88">
        <v>0</v>
      </c>
      <c r="K20400" s="146">
        <v>0</v>
      </c>
      <c r="L20400" s="147">
        <v>0</v>
      </c>
      <c r="M20400" s="147">
        <v>0</v>
      </c>
      <c r="N20400" s="87">
        <v>0</v>
      </c>
      <c r="O20400" s="88">
        <v>0</v>
      </c>
      <c r="P20400" s="89" t="e">
        <v>#DIV/0!</v>
      </c>
    </row>
    <row r="20401" spans="1:16">
      <c r="A20401" s="75" t="s">
        <v>3097</v>
      </c>
      <c r="B20401" s="85">
        <v>20397</v>
      </c>
      <c r="C20401" s="85">
        <v>1654</v>
      </c>
      <c r="D20401" s="85">
        <v>20397</v>
      </c>
      <c r="E20401" s="86" t="s">
        <v>3010</v>
      </c>
      <c r="F20401" s="85" t="s">
        <v>38</v>
      </c>
      <c r="G20401" s="86" t="s">
        <v>3035</v>
      </c>
      <c r="H20401" s="85" t="s">
        <v>1</v>
      </c>
      <c r="I20401" s="85">
        <v>-1</v>
      </c>
      <c r="J20401" s="88">
        <v>0</v>
      </c>
      <c r="K20401" s="146">
        <v>0</v>
      </c>
      <c r="L20401" s="147">
        <v>0</v>
      </c>
      <c r="M20401" s="147">
        <v>0</v>
      </c>
      <c r="N20401" s="87">
        <v>0</v>
      </c>
      <c r="O20401" s="88">
        <v>0</v>
      </c>
      <c r="P20401" s="89" t="e">
        <v>#DIV/0!</v>
      </c>
    </row>
    <row r="20402" spans="1:16">
      <c r="A20402" s="75" t="s">
        <v>23402</v>
      </c>
      <c r="B20402" s="85">
        <v>20398</v>
      </c>
      <c r="C20402" s="85">
        <v>14341</v>
      </c>
      <c r="D20402" s="85">
        <v>20398</v>
      </c>
      <c r="E20402" s="86" t="s">
        <v>23403</v>
      </c>
      <c r="F20402" s="85" t="s">
        <v>32</v>
      </c>
      <c r="G20402" s="86" t="s">
        <v>3035</v>
      </c>
      <c r="H20402" s="85" t="s">
        <v>1</v>
      </c>
      <c r="I20402" s="85">
        <v>-1</v>
      </c>
      <c r="J20402" s="88">
        <v>3.1519749342732881</v>
      </c>
      <c r="K20402" s="146">
        <v>8.702265576822473</v>
      </c>
      <c r="L20402" s="147">
        <v>1.0248060417072979E-8</v>
      </c>
      <c r="M20402" s="147">
        <v>3.5386553248781981E-3</v>
      </c>
      <c r="N20402" s="87">
        <v>0.44268781864521661</v>
      </c>
      <c r="O20402" s="88">
        <v>3.1481560213760469</v>
      </c>
      <c r="P20402" s="89">
        <v>7111.4584336441258</v>
      </c>
    </row>
    <row r="20403" spans="1:16">
      <c r="A20403" s="75" t="s">
        <v>23404</v>
      </c>
      <c r="B20403" s="85">
        <v>20399</v>
      </c>
      <c r="C20403" s="85">
        <v>14342</v>
      </c>
      <c r="D20403" s="85">
        <v>20399</v>
      </c>
      <c r="E20403" s="86" t="s">
        <v>23403</v>
      </c>
      <c r="F20403" s="85" t="s">
        <v>31</v>
      </c>
      <c r="G20403" s="86" t="s">
        <v>3035</v>
      </c>
      <c r="H20403" s="85" t="s">
        <v>1</v>
      </c>
      <c r="I20403" s="85">
        <v>-1</v>
      </c>
      <c r="J20403" s="88">
        <v>3.1615117963381718</v>
      </c>
      <c r="K20403" s="146">
        <v>6.413000660476837</v>
      </c>
      <c r="L20403" s="147">
        <v>9.8684311232276348E-9</v>
      </c>
      <c r="M20403" s="147">
        <v>4.314974907139146E-3</v>
      </c>
      <c r="N20403" s="87">
        <v>0.5413346930480657</v>
      </c>
      <c r="O20403" s="88">
        <v>3.1575713172847739</v>
      </c>
      <c r="P20403" s="89">
        <v>5832.9372896933646</v>
      </c>
    </row>
    <row r="20404" spans="1:16">
      <c r="A20404" s="75" t="s">
        <v>23405</v>
      </c>
      <c r="B20404" s="85">
        <v>20400</v>
      </c>
      <c r="C20404" s="85">
        <v>14343</v>
      </c>
      <c r="D20404" s="85">
        <v>20400</v>
      </c>
      <c r="E20404" s="86" t="s">
        <v>23403</v>
      </c>
      <c r="F20404" s="85" t="s">
        <v>38</v>
      </c>
      <c r="G20404" s="86" t="s">
        <v>3035</v>
      </c>
      <c r="H20404" s="85" t="s">
        <v>1</v>
      </c>
      <c r="I20404" s="85">
        <v>-1</v>
      </c>
      <c r="J20404" s="88">
        <v>3.1607829656566331</v>
      </c>
      <c r="K20404" s="146">
        <v>6.4154713779298271</v>
      </c>
      <c r="L20404" s="147">
        <v>9.8725461808927063E-9</v>
      </c>
      <c r="M20404" s="147">
        <v>3.9511361341733114E-3</v>
      </c>
      <c r="N20404" s="87">
        <v>0.50411363874718584</v>
      </c>
      <c r="O20404" s="88">
        <v>3.15697124611492</v>
      </c>
      <c r="P20404" s="89">
        <v>6262.4198265307168</v>
      </c>
    </row>
    <row r="20405" spans="1:16">
      <c r="A20405" s="75" t="s">
        <v>31810</v>
      </c>
      <c r="B20405" s="85">
        <v>20401</v>
      </c>
      <c r="C20405" s="85">
        <v>20428</v>
      </c>
      <c r="D20405" s="85">
        <v>20401</v>
      </c>
      <c r="E20405" s="86" t="s">
        <v>31811</v>
      </c>
      <c r="F20405" s="85" t="s">
        <v>32</v>
      </c>
      <c r="G20405" s="86" t="s">
        <v>3035</v>
      </c>
      <c r="H20405" s="85" t="s">
        <v>1</v>
      </c>
      <c r="I20405" s="85">
        <v>-1</v>
      </c>
      <c r="J20405" s="88">
        <v>3.1370149120937052</v>
      </c>
      <c r="K20405" s="146">
        <v>1.8372586632128474</v>
      </c>
      <c r="L20405" s="147">
        <v>8.9726040723640511E-9</v>
      </c>
      <c r="M20405" s="147">
        <v>3.534550391482769E-3</v>
      </c>
      <c r="N20405" s="87">
        <v>0.53670657491437823</v>
      </c>
      <c r="O20405" s="88">
        <v>3.1323777617436259</v>
      </c>
      <c r="P20405" s="89">
        <v>5836.2947430695058</v>
      </c>
    </row>
    <row r="20406" spans="1:16">
      <c r="A20406" s="75" t="s">
        <v>31814</v>
      </c>
      <c r="B20406" s="85">
        <v>20402</v>
      </c>
      <c r="C20406" s="85">
        <v>20431</v>
      </c>
      <c r="D20406" s="85">
        <v>20402</v>
      </c>
      <c r="E20406" s="86" t="s">
        <v>31811</v>
      </c>
      <c r="F20406" s="85" t="s">
        <v>31</v>
      </c>
      <c r="G20406" s="86" t="s">
        <v>3035</v>
      </c>
      <c r="H20406" s="85" t="s">
        <v>1</v>
      </c>
      <c r="I20406" s="85">
        <v>-1</v>
      </c>
      <c r="J20406" s="88">
        <v>3.1581148939382819</v>
      </c>
      <c r="K20406" s="146">
        <v>6.4091350548267352</v>
      </c>
      <c r="L20406" s="147">
        <v>9.8516758695209707E-9</v>
      </c>
      <c r="M20406" s="147">
        <v>3.8497743034017992E-3</v>
      </c>
      <c r="N20406" s="87">
        <v>0.48880773281412671</v>
      </c>
      <c r="O20406" s="88">
        <v>3.154521794666818</v>
      </c>
      <c r="P20406" s="89">
        <v>6453.5022318608699</v>
      </c>
    </row>
    <row r="20407" spans="1:16">
      <c r="A20407" s="75" t="s">
        <v>31817</v>
      </c>
      <c r="B20407" s="85">
        <v>20403</v>
      </c>
      <c r="C20407" s="85">
        <v>20434</v>
      </c>
      <c r="D20407" s="85">
        <v>20403</v>
      </c>
      <c r="E20407" s="86" t="s">
        <v>31811</v>
      </c>
      <c r="F20407" s="85" t="s">
        <v>38</v>
      </c>
      <c r="G20407" s="86" t="s">
        <v>3035</v>
      </c>
      <c r="H20407" s="85" t="s">
        <v>1</v>
      </c>
      <c r="I20407" s="85">
        <v>-1</v>
      </c>
      <c r="J20407" s="88">
        <v>3.1573211723141812</v>
      </c>
      <c r="K20407" s="146">
        <v>6.4114009543445034</v>
      </c>
      <c r="L20407" s="147">
        <v>9.8551938232891644E-9</v>
      </c>
      <c r="M20407" s="147">
        <v>3.4851136093541121E-3</v>
      </c>
      <c r="N20407" s="87">
        <v>0.45244019039796651</v>
      </c>
      <c r="O20407" s="88">
        <v>3.1538293978281202</v>
      </c>
      <c r="P20407" s="89">
        <v>6970.7100844732895</v>
      </c>
    </row>
    <row r="20408" spans="1:16">
      <c r="A20408" s="75" t="s">
        <v>31821</v>
      </c>
      <c r="B20408" s="85">
        <v>20404</v>
      </c>
      <c r="C20408" s="85">
        <v>20437</v>
      </c>
      <c r="D20408" s="85">
        <v>20404</v>
      </c>
      <c r="E20408" s="86" t="s">
        <v>31819</v>
      </c>
      <c r="F20408" s="85" t="s">
        <v>32</v>
      </c>
      <c r="G20408" s="86" t="s">
        <v>3035</v>
      </c>
      <c r="H20408" s="85" t="s">
        <v>1</v>
      </c>
      <c r="I20408" s="85">
        <v>-1</v>
      </c>
      <c r="J20408" s="88">
        <v>3.1480872565158968</v>
      </c>
      <c r="K20408" s="146">
        <v>8.698031697824339</v>
      </c>
      <c r="L20408" s="147">
        <v>1.022921972808066E-8</v>
      </c>
      <c r="M20408" s="147">
        <v>2.9821634419367488E-3</v>
      </c>
      <c r="N20408" s="87">
        <v>0.3823358413638831</v>
      </c>
      <c r="O20408" s="88">
        <v>3.144672769802602</v>
      </c>
      <c r="P20408" s="89">
        <v>8224.8966212134455</v>
      </c>
    </row>
    <row r="20409" spans="1:16">
      <c r="A20409" s="75" t="s">
        <v>23406</v>
      </c>
      <c r="B20409" s="85">
        <v>20405</v>
      </c>
      <c r="C20409" s="85">
        <v>14344</v>
      </c>
      <c r="D20409" s="85">
        <v>20405</v>
      </c>
      <c r="E20409" s="86" t="s">
        <v>23407</v>
      </c>
      <c r="F20409" s="85" t="s">
        <v>32</v>
      </c>
      <c r="G20409" s="86" t="s">
        <v>23408</v>
      </c>
      <c r="H20409" s="85" t="s">
        <v>1</v>
      </c>
      <c r="I20409" s="85">
        <v>-1</v>
      </c>
      <c r="J20409" s="88">
        <v>2.5684767901675061</v>
      </c>
      <c r="K20409" s="146">
        <v>3.596883268044047</v>
      </c>
      <c r="L20409" s="147">
        <v>7.8799864072282159E-9</v>
      </c>
      <c r="M20409" s="147">
        <v>2.7222526573142522E-3</v>
      </c>
      <c r="N20409" s="87">
        <v>0.32576407169148452</v>
      </c>
      <c r="O20409" s="88">
        <v>2.5612642438169</v>
      </c>
      <c r="P20409" s="89">
        <v>7862.3288029213672</v>
      </c>
    </row>
    <row r="20410" spans="1:16">
      <c r="A20410" s="75" t="s">
        <v>23409</v>
      </c>
      <c r="B20410" s="85">
        <v>20406</v>
      </c>
      <c r="C20410" s="85">
        <v>14345</v>
      </c>
      <c r="D20410" s="85">
        <v>20406</v>
      </c>
      <c r="E20410" s="86" t="s">
        <v>23407</v>
      </c>
      <c r="F20410" s="85" t="s">
        <v>38</v>
      </c>
      <c r="G20410" s="86" t="s">
        <v>23408</v>
      </c>
      <c r="H20410" s="85" t="s">
        <v>1</v>
      </c>
      <c r="I20410" s="85">
        <v>-1</v>
      </c>
      <c r="J20410" s="88">
        <v>2.573949661660726</v>
      </c>
      <c r="K20410" s="146">
        <v>2.913121841563175</v>
      </c>
      <c r="L20410" s="147">
        <v>7.8220365560242867E-9</v>
      </c>
      <c r="M20410" s="147">
        <v>3.023287649075313E-3</v>
      </c>
      <c r="N20410" s="87">
        <v>0.37938774610406001</v>
      </c>
      <c r="O20410" s="88">
        <v>2.5668628578744261</v>
      </c>
      <c r="P20410" s="89">
        <v>6765.8032823505491</v>
      </c>
    </row>
    <row r="20411" spans="1:16">
      <c r="A20411" s="75" t="s">
        <v>31822</v>
      </c>
      <c r="B20411" s="85">
        <v>20407</v>
      </c>
      <c r="C20411" s="85">
        <v>20438</v>
      </c>
      <c r="D20411" s="85">
        <v>20407</v>
      </c>
      <c r="E20411" s="86" t="s">
        <v>31823</v>
      </c>
      <c r="F20411" s="85" t="s">
        <v>32</v>
      </c>
      <c r="G20411" s="86" t="s">
        <v>23408</v>
      </c>
      <c r="H20411" s="85" t="s">
        <v>1</v>
      </c>
      <c r="I20411" s="85">
        <v>-1</v>
      </c>
      <c r="J20411" s="88">
        <v>2.5450260476595781</v>
      </c>
      <c r="K20411" s="146">
        <v>1.4195531631555751</v>
      </c>
      <c r="L20411" s="147">
        <v>7.2944279200150707E-9</v>
      </c>
      <c r="M20411" s="147">
        <v>1.3471146825306101E-3</v>
      </c>
      <c r="N20411" s="87">
        <v>0.16939942475136971</v>
      </c>
      <c r="O20411" s="88">
        <v>2.5421495084235741</v>
      </c>
      <c r="P20411" s="89">
        <v>15006.836724237573</v>
      </c>
    </row>
    <row r="20412" spans="1:16">
      <c r="A20412" s="75" t="s">
        <v>31826</v>
      </c>
      <c r="B20412" s="85">
        <v>20408</v>
      </c>
      <c r="C20412" s="85">
        <v>20441</v>
      </c>
      <c r="D20412" s="85">
        <v>20408</v>
      </c>
      <c r="E20412" s="86" t="s">
        <v>31823</v>
      </c>
      <c r="F20412" s="85" t="s">
        <v>38</v>
      </c>
      <c r="G20412" s="86" t="s">
        <v>23408</v>
      </c>
      <c r="H20412" s="85" t="s">
        <v>1</v>
      </c>
      <c r="I20412" s="85">
        <v>-1</v>
      </c>
      <c r="J20412" s="88">
        <v>2.5704911160383741</v>
      </c>
      <c r="K20412" s="146">
        <v>2.9090584815143532</v>
      </c>
      <c r="L20412" s="147">
        <v>7.8047087369817273E-9</v>
      </c>
      <c r="M20412" s="147">
        <v>2.5577920275027441E-3</v>
      </c>
      <c r="N20412" s="87">
        <v>0.32768795653824478</v>
      </c>
      <c r="O20412" s="88">
        <v>2.5637240577719922</v>
      </c>
      <c r="P20412" s="89">
        <v>7823.6749524017896</v>
      </c>
    </row>
    <row r="20413" spans="1:16">
      <c r="A20413" s="75" t="s">
        <v>31830</v>
      </c>
      <c r="B20413" s="85">
        <v>20409</v>
      </c>
      <c r="C20413" s="85">
        <v>20444</v>
      </c>
      <c r="D20413" s="85">
        <v>20409</v>
      </c>
      <c r="E20413" s="86" t="s">
        <v>31828</v>
      </c>
      <c r="F20413" s="85" t="s">
        <v>32</v>
      </c>
      <c r="G20413" s="86" t="s">
        <v>23408</v>
      </c>
      <c r="H20413" s="85" t="s">
        <v>1</v>
      </c>
      <c r="I20413" s="85">
        <v>-1</v>
      </c>
      <c r="J20413" s="88">
        <v>2.564589112410117</v>
      </c>
      <c r="K20413" s="146">
        <v>3.5926493890459144</v>
      </c>
      <c r="L20413" s="147">
        <v>7.8611457182358949E-9</v>
      </c>
      <c r="M20413" s="147">
        <v>2.1657607743728029E-3</v>
      </c>
      <c r="N20413" s="87">
        <v>0.26541209441015101</v>
      </c>
      <c r="O20413" s="88">
        <v>2.5577809922434569</v>
      </c>
      <c r="P20413" s="89">
        <v>9637.0174762677707</v>
      </c>
    </row>
    <row r="20414" spans="1:16">
      <c r="A20414" s="75" t="s">
        <v>23410</v>
      </c>
      <c r="B20414" s="85">
        <v>20410</v>
      </c>
      <c r="C20414" s="85">
        <v>14346</v>
      </c>
      <c r="D20414" s="85">
        <v>20410</v>
      </c>
      <c r="E20414" s="86" t="s">
        <v>23411</v>
      </c>
      <c r="F20414" s="85" t="s">
        <v>32</v>
      </c>
      <c r="G20414" s="86" t="s">
        <v>23412</v>
      </c>
      <c r="H20414" s="85" t="s">
        <v>1</v>
      </c>
      <c r="I20414" s="85">
        <v>-1</v>
      </c>
      <c r="J20414" s="88">
        <v>1.9839994891734321</v>
      </c>
      <c r="K20414" s="146">
        <v>1.6531407744110633</v>
      </c>
      <c r="L20414" s="147">
        <v>5.841823830344184E-9</v>
      </c>
      <c r="M20414" s="147">
        <v>1.4540873121146601E-2</v>
      </c>
      <c r="N20414" s="87">
        <v>1.790601558464699</v>
      </c>
      <c r="O20414" s="88">
        <v>1.9653251934012079</v>
      </c>
      <c r="P20414" s="89">
        <v>1097.5781765131048</v>
      </c>
    </row>
    <row r="20415" spans="1:16">
      <c r="A20415" s="75" t="s">
        <v>23413</v>
      </c>
      <c r="B20415" s="85">
        <v>20411</v>
      </c>
      <c r="C20415" s="85">
        <v>14347</v>
      </c>
      <c r="D20415" s="85">
        <v>20411</v>
      </c>
      <c r="E20415" s="86" t="s">
        <v>23411</v>
      </c>
      <c r="F20415" s="85" t="s">
        <v>38</v>
      </c>
      <c r="G20415" s="86" t="s">
        <v>23412</v>
      </c>
      <c r="H20415" s="85" t="s">
        <v>1</v>
      </c>
      <c r="I20415" s="85">
        <v>-1</v>
      </c>
      <c r="J20415" s="88">
        <v>2.024254739276746</v>
      </c>
      <c r="K20415" s="146">
        <v>1.5283730255443044</v>
      </c>
      <c r="L20415" s="147">
        <v>6.0285094441040251E-9</v>
      </c>
      <c r="M20415" s="147">
        <v>1.7089706051489049E-2</v>
      </c>
      <c r="N20415" s="87">
        <v>2.0689704034867251</v>
      </c>
      <c r="O20415" s="88">
        <v>2.0045708625445711</v>
      </c>
      <c r="P20415" s="89">
        <v>968.87362872198412</v>
      </c>
    </row>
    <row r="20416" spans="1:16">
      <c r="A20416" s="75" t="s">
        <v>31831</v>
      </c>
      <c r="B20416" s="85">
        <v>20412</v>
      </c>
      <c r="C20416" s="85">
        <v>20445</v>
      </c>
      <c r="D20416" s="85">
        <v>20412</v>
      </c>
      <c r="E20416" s="86" t="s">
        <v>31832</v>
      </c>
      <c r="F20416" s="85" t="s">
        <v>32</v>
      </c>
      <c r="G20416" s="86" t="s">
        <v>23412</v>
      </c>
      <c r="H20416" s="85" t="s">
        <v>1</v>
      </c>
      <c r="I20416" s="85">
        <v>-1</v>
      </c>
      <c r="J20416" s="88">
        <v>2.1119774527419541</v>
      </c>
      <c r="K20416" s="146">
        <v>1.491687292562661</v>
      </c>
      <c r="L20416" s="147">
        <v>6.6181433461974734E-9</v>
      </c>
      <c r="M20416" s="147">
        <v>2.910396882508702E-2</v>
      </c>
      <c r="N20416" s="87">
        <v>4.6874184658575579</v>
      </c>
      <c r="O20416" s="88">
        <v>2.0721526756677289</v>
      </c>
      <c r="P20416" s="89">
        <v>442.06692676597436</v>
      </c>
    </row>
    <row r="20417" spans="1:16">
      <c r="A20417" s="75" t="s">
        <v>31835</v>
      </c>
      <c r="B20417" s="85">
        <v>20413</v>
      </c>
      <c r="C20417" s="85">
        <v>20448</v>
      </c>
      <c r="D20417" s="85">
        <v>20413</v>
      </c>
      <c r="E20417" s="86" t="s">
        <v>31832</v>
      </c>
      <c r="F20417" s="85" t="s">
        <v>38</v>
      </c>
      <c r="G20417" s="86" t="s">
        <v>23412</v>
      </c>
      <c r="H20417" s="85" t="s">
        <v>1</v>
      </c>
      <c r="I20417" s="85">
        <v>-1</v>
      </c>
      <c r="J20417" s="88">
        <v>2.020796193654403</v>
      </c>
      <c r="K20417" s="146">
        <v>1.5243096654954886</v>
      </c>
      <c r="L20417" s="147">
        <v>6.0111816250615046E-9</v>
      </c>
      <c r="M20417" s="147">
        <v>1.6624210429917879E-2</v>
      </c>
      <c r="N20417" s="87">
        <v>2.017270613921081</v>
      </c>
      <c r="O20417" s="88">
        <v>2.0014320624421469</v>
      </c>
      <c r="P20417" s="89">
        <v>992.14852416446604</v>
      </c>
    </row>
    <row r="20418" spans="1:16">
      <c r="A20418" s="75" t="s">
        <v>31839</v>
      </c>
      <c r="B20418" s="85">
        <v>20414</v>
      </c>
      <c r="C20418" s="85">
        <v>20451</v>
      </c>
      <c r="D20418" s="85">
        <v>20414</v>
      </c>
      <c r="E20418" s="86" t="s">
        <v>31837</v>
      </c>
      <c r="F20418" s="85" t="s">
        <v>32</v>
      </c>
      <c r="G20418" s="86" t="s">
        <v>23412</v>
      </c>
      <c r="H20418" s="85" t="s">
        <v>1</v>
      </c>
      <c r="I20418" s="85">
        <v>-1</v>
      </c>
      <c r="J20418" s="88">
        <v>1.9800902992445839</v>
      </c>
      <c r="K20418" s="146">
        <v>1.6488816104062414</v>
      </c>
      <c r="L20418" s="147">
        <v>5.8228763361370474E-9</v>
      </c>
      <c r="M20418" s="147">
        <v>1.398138700950944E-2</v>
      </c>
      <c r="N20418" s="87">
        <v>1.729905856979945</v>
      </c>
      <c r="O20418" s="88">
        <v>1.961822713789247</v>
      </c>
      <c r="P20418" s="89">
        <v>1134.0632820413593</v>
      </c>
    </row>
    <row r="20419" spans="1:16">
      <c r="A20419" s="75" t="s">
        <v>3059</v>
      </c>
      <c r="B20419" s="85">
        <v>20415</v>
      </c>
      <c r="C20419" s="85">
        <v>1619</v>
      </c>
      <c r="D20419" s="85">
        <v>20415</v>
      </c>
      <c r="E20419" s="86" t="s">
        <v>3010</v>
      </c>
      <c r="F20419" s="85" t="s">
        <v>235</v>
      </c>
      <c r="G20419" s="86" t="s">
        <v>3060</v>
      </c>
      <c r="H20419" s="85" t="s">
        <v>1</v>
      </c>
      <c r="I20419" s="85">
        <v>-1</v>
      </c>
      <c r="J20419" s="88">
        <v>0</v>
      </c>
      <c r="K20419" s="146">
        <v>0</v>
      </c>
      <c r="L20419" s="147">
        <v>0</v>
      </c>
      <c r="M20419" s="147">
        <v>0</v>
      </c>
      <c r="N20419" s="87">
        <v>0</v>
      </c>
      <c r="O20419" s="88">
        <v>0</v>
      </c>
      <c r="P20419" s="89" t="e">
        <v>#DIV/0!</v>
      </c>
    </row>
    <row r="20420" spans="1:16">
      <c r="A20420" s="75" t="s">
        <v>3098</v>
      </c>
      <c r="B20420" s="85">
        <v>20416</v>
      </c>
      <c r="C20420" s="85">
        <v>1655</v>
      </c>
      <c r="D20420" s="85">
        <v>20416</v>
      </c>
      <c r="E20420" s="86" t="s">
        <v>3010</v>
      </c>
      <c r="F20420" s="85" t="s">
        <v>38</v>
      </c>
      <c r="G20420" s="86" t="s">
        <v>3060</v>
      </c>
      <c r="H20420" s="85" t="s">
        <v>1</v>
      </c>
      <c r="I20420" s="85">
        <v>-1</v>
      </c>
      <c r="J20420" s="88">
        <v>0</v>
      </c>
      <c r="K20420" s="146">
        <v>0</v>
      </c>
      <c r="L20420" s="147">
        <v>0</v>
      </c>
      <c r="M20420" s="147">
        <v>0</v>
      </c>
      <c r="N20420" s="87">
        <v>0</v>
      </c>
      <c r="O20420" s="88">
        <v>0</v>
      </c>
      <c r="P20420" s="89" t="e">
        <v>#DIV/0!</v>
      </c>
    </row>
    <row r="20421" spans="1:16">
      <c r="A20421" s="75" t="s">
        <v>23414</v>
      </c>
      <c r="B20421" s="85">
        <v>20417</v>
      </c>
      <c r="C20421" s="85">
        <v>14348</v>
      </c>
      <c r="D20421" s="85">
        <v>20417</v>
      </c>
      <c r="E20421" s="86" t="s">
        <v>23415</v>
      </c>
      <c r="F20421" s="85" t="s">
        <v>32</v>
      </c>
      <c r="G20421" s="86" t="s">
        <v>3060</v>
      </c>
      <c r="H20421" s="85" t="s">
        <v>1</v>
      </c>
      <c r="I20421" s="85">
        <v>-1</v>
      </c>
      <c r="J20421" s="88">
        <v>0.73133130993576967</v>
      </c>
      <c r="K20421" s="146">
        <v>0.58876833225845882</v>
      </c>
      <c r="L20421" s="147">
        <v>2.8703669331186881E-9</v>
      </c>
      <c r="M20421" s="147">
        <v>1.0337640625606459E-2</v>
      </c>
      <c r="N20421" s="87">
        <v>1.361371893255821</v>
      </c>
      <c r="O20421" s="88">
        <v>0.43062273277431568</v>
      </c>
      <c r="P20421" s="89">
        <v>316.31528086307833</v>
      </c>
    </row>
    <row r="20422" spans="1:16">
      <c r="A20422" s="75" t="s">
        <v>23416</v>
      </c>
      <c r="B20422" s="85">
        <v>20418</v>
      </c>
      <c r="C20422" s="85">
        <v>14349</v>
      </c>
      <c r="D20422" s="85">
        <v>20418</v>
      </c>
      <c r="E20422" s="86" t="s">
        <v>23415</v>
      </c>
      <c r="F20422" s="85" t="s">
        <v>38</v>
      </c>
      <c r="G20422" s="86" t="s">
        <v>3060</v>
      </c>
      <c r="H20422" s="85" t="s">
        <v>1</v>
      </c>
      <c r="I20422" s="85">
        <v>-1</v>
      </c>
      <c r="J20422" s="88">
        <v>0.75303788851780618</v>
      </c>
      <c r="K20422" s="146">
        <v>0.59054034360637475</v>
      </c>
      <c r="L20422" s="147">
        <v>2.9385948490155059E-9</v>
      </c>
      <c r="M20422" s="147">
        <v>1.2673398685402021E-2</v>
      </c>
      <c r="N20422" s="87">
        <v>1.7590456746185421</v>
      </c>
      <c r="O20422" s="88">
        <v>0.45518593241958522</v>
      </c>
      <c r="P20422" s="89">
        <v>258.76868292137698</v>
      </c>
    </row>
    <row r="20423" spans="1:16">
      <c r="A20423" s="75" t="s">
        <v>31840</v>
      </c>
      <c r="B20423" s="85">
        <v>20419</v>
      </c>
      <c r="C20423" s="85">
        <v>20452</v>
      </c>
      <c r="D20423" s="85">
        <v>20419</v>
      </c>
      <c r="E20423" s="86" t="s">
        <v>31841</v>
      </c>
      <c r="F20423" s="85" t="s">
        <v>32</v>
      </c>
      <c r="G20423" s="86" t="s">
        <v>3060</v>
      </c>
      <c r="H20423" s="85" t="s">
        <v>1</v>
      </c>
      <c r="I20423" s="85">
        <v>-1</v>
      </c>
      <c r="J20423" s="88">
        <v>0.12293143202602901</v>
      </c>
      <c r="K20423" s="146">
        <v>0.20092302881468077</v>
      </c>
      <c r="L20423" s="147">
        <v>9.8191981921376987E-10</v>
      </c>
      <c r="M20423" s="147">
        <v>4.1109311685566816E-3</v>
      </c>
      <c r="N20423" s="87">
        <v>0.56263954297070939</v>
      </c>
      <c r="O20423" s="88">
        <v>3.6459062052373169E-2</v>
      </c>
      <c r="P20423" s="89">
        <v>64.800034956432498</v>
      </c>
    </row>
    <row r="20424" spans="1:16">
      <c r="A20424" s="75" t="s">
        <v>31844</v>
      </c>
      <c r="B20424" s="85">
        <v>20420</v>
      </c>
      <c r="C20424" s="85">
        <v>20455</v>
      </c>
      <c r="D20424" s="85">
        <v>20420</v>
      </c>
      <c r="E20424" s="86" t="s">
        <v>31841</v>
      </c>
      <c r="F20424" s="85" t="s">
        <v>38</v>
      </c>
      <c r="G20424" s="86" t="s">
        <v>3060</v>
      </c>
      <c r="H20424" s="85" t="s">
        <v>1</v>
      </c>
      <c r="I20424" s="85">
        <v>-1</v>
      </c>
      <c r="J20424" s="88">
        <v>0.75660277226213324</v>
      </c>
      <c r="K20424" s="146">
        <v>0.59197217190317553</v>
      </c>
      <c r="L20424" s="147">
        <v>2.9486387990067231E-9</v>
      </c>
      <c r="M20424" s="147">
        <v>1.2322289013358009E-2</v>
      </c>
      <c r="N20424" s="87">
        <v>1.7233434219937001</v>
      </c>
      <c r="O20424" s="88">
        <v>0.45628273610524062</v>
      </c>
      <c r="P20424" s="89">
        <v>264.76599514760477</v>
      </c>
    </row>
    <row r="20425" spans="1:16">
      <c r="A20425" s="75" t="s">
        <v>31848</v>
      </c>
      <c r="B20425" s="85">
        <v>20421</v>
      </c>
      <c r="C20425" s="85">
        <v>20458</v>
      </c>
      <c r="D20425" s="85">
        <v>20421</v>
      </c>
      <c r="E20425" s="86" t="s">
        <v>31846</v>
      </c>
      <c r="F20425" s="85" t="s">
        <v>32</v>
      </c>
      <c r="G20425" s="86" t="s">
        <v>3060</v>
      </c>
      <c r="H20425" s="85" t="s">
        <v>1</v>
      </c>
      <c r="I20425" s="85">
        <v>-1</v>
      </c>
      <c r="J20425" s="88">
        <v>0.72744363217838093</v>
      </c>
      <c r="K20425" s="146">
        <v>0.58453445326032716</v>
      </c>
      <c r="L20425" s="147">
        <v>2.8515262441263721E-9</v>
      </c>
      <c r="M20425" s="147">
        <v>9.7811487426650093E-3</v>
      </c>
      <c r="N20425" s="87">
        <v>1.301019915974488</v>
      </c>
      <c r="O20425" s="88">
        <v>0.42713948120087181</v>
      </c>
      <c r="P20425" s="89">
        <v>328.31125485188011</v>
      </c>
    </row>
    <row r="20426" spans="1:16">
      <c r="A20426" s="75" t="s">
        <v>23417</v>
      </c>
      <c r="B20426" s="85">
        <v>20422</v>
      </c>
      <c r="C20426" s="85">
        <v>14350</v>
      </c>
      <c r="D20426" s="85">
        <v>20422</v>
      </c>
      <c r="E20426" s="86" t="s">
        <v>23418</v>
      </c>
      <c r="F20426" s="85" t="s">
        <v>32</v>
      </c>
      <c r="G20426" s="86" t="s">
        <v>23419</v>
      </c>
      <c r="H20426" s="85" t="s">
        <v>1</v>
      </c>
      <c r="I20426" s="85">
        <v>-1</v>
      </c>
      <c r="J20426" s="88">
        <v>2.8414755965036069</v>
      </c>
      <c r="K20426" s="146">
        <v>1.6597684536843318</v>
      </c>
      <c r="L20426" s="147">
        <v>8.3076346800534495E-9</v>
      </c>
      <c r="M20426" s="147">
        <v>3.700122535597785E-3</v>
      </c>
      <c r="N20426" s="87">
        <v>0.46138592177062898</v>
      </c>
      <c r="O20426" s="88">
        <v>2.832612928196844</v>
      </c>
      <c r="P20426" s="89">
        <v>6139.3570859863266</v>
      </c>
    </row>
    <row r="20427" spans="1:16">
      <c r="A20427" s="75" t="s">
        <v>23420</v>
      </c>
      <c r="B20427" s="85">
        <v>20423</v>
      </c>
      <c r="C20427" s="85">
        <v>14351</v>
      </c>
      <c r="D20427" s="85">
        <v>20423</v>
      </c>
      <c r="E20427" s="86" t="s">
        <v>23418</v>
      </c>
      <c r="F20427" s="85" t="s">
        <v>38</v>
      </c>
      <c r="G20427" s="86" t="s">
        <v>23419</v>
      </c>
      <c r="H20427" s="85" t="s">
        <v>1</v>
      </c>
      <c r="I20427" s="85">
        <v>-1</v>
      </c>
      <c r="J20427" s="88">
        <v>2.854684101363909</v>
      </c>
      <c r="K20427" s="146">
        <v>1.6541523939887017</v>
      </c>
      <c r="L20427" s="147">
        <v>8.4055193902802257E-9</v>
      </c>
      <c r="M20427" s="147">
        <v>4.3561333882318042E-3</v>
      </c>
      <c r="N20427" s="87">
        <v>0.55016757314260378</v>
      </c>
      <c r="O20427" s="88">
        <v>2.8456057557329451</v>
      </c>
      <c r="P20427" s="89">
        <v>5172.2527728753694</v>
      </c>
    </row>
    <row r="20428" spans="1:16">
      <c r="A20428" s="75" t="s">
        <v>31849</v>
      </c>
      <c r="B20428" s="85">
        <v>20424</v>
      </c>
      <c r="C20428" s="85">
        <v>20459</v>
      </c>
      <c r="D20428" s="85">
        <v>20424</v>
      </c>
      <c r="E20428" s="86" t="s">
        <v>31850</v>
      </c>
      <c r="F20428" s="85" t="s">
        <v>32</v>
      </c>
      <c r="G20428" s="86" t="s">
        <v>23419</v>
      </c>
      <c r="H20428" s="85" t="s">
        <v>1</v>
      </c>
      <c r="I20428" s="85">
        <v>-1</v>
      </c>
      <c r="J20428" s="88">
        <v>2.8095172886631961</v>
      </c>
      <c r="K20428" s="146">
        <v>1.4849730499437015</v>
      </c>
      <c r="L20428" s="147">
        <v>8.0406197547154533E-9</v>
      </c>
      <c r="M20428" s="147">
        <v>1.718923730514538E-3</v>
      </c>
      <c r="N20428" s="87">
        <v>0.23206418591132091</v>
      </c>
      <c r="O20428" s="88">
        <v>2.80613271462602</v>
      </c>
      <c r="P20428" s="89">
        <v>12092.054203048514</v>
      </c>
    </row>
    <row r="20429" spans="1:16">
      <c r="A20429" s="75" t="s">
        <v>31853</v>
      </c>
      <c r="B20429" s="85">
        <v>20425</v>
      </c>
      <c r="C20429" s="85">
        <v>20462</v>
      </c>
      <c r="D20429" s="85">
        <v>20425</v>
      </c>
      <c r="E20429" s="86" t="s">
        <v>31850</v>
      </c>
      <c r="F20429" s="85" t="s">
        <v>38</v>
      </c>
      <c r="G20429" s="86" t="s">
        <v>23419</v>
      </c>
      <c r="H20429" s="85" t="s">
        <v>1</v>
      </c>
      <c r="I20429" s="85">
        <v>-1</v>
      </c>
      <c r="J20429" s="88">
        <v>2.851225555741558</v>
      </c>
      <c r="K20429" s="146">
        <v>1.6500890339398768</v>
      </c>
      <c r="L20429" s="147">
        <v>8.3881915712376747E-9</v>
      </c>
      <c r="M20429" s="147">
        <v>3.890637766659385E-3</v>
      </c>
      <c r="N20429" s="87">
        <v>0.49846778357680738</v>
      </c>
      <c r="O20429" s="88">
        <v>2.8424669556305151</v>
      </c>
      <c r="P20429" s="89">
        <v>5702.4085593538221</v>
      </c>
    </row>
    <row r="20430" spans="1:16">
      <c r="A20430" s="75" t="s">
        <v>31857</v>
      </c>
      <c r="B20430" s="85">
        <v>20426</v>
      </c>
      <c r="C20430" s="85">
        <v>20465</v>
      </c>
      <c r="D20430" s="85">
        <v>20426</v>
      </c>
      <c r="E20430" s="86" t="s">
        <v>31855</v>
      </c>
      <c r="F20430" s="85" t="s">
        <v>32</v>
      </c>
      <c r="G20430" s="86" t="s">
        <v>23419</v>
      </c>
      <c r="H20430" s="85" t="s">
        <v>1</v>
      </c>
      <c r="I20430" s="85">
        <v>-1</v>
      </c>
      <c r="J20430" s="88">
        <v>2.8375664065747608</v>
      </c>
      <c r="K20430" s="146">
        <v>1.6555092896795127</v>
      </c>
      <c r="L20430" s="147">
        <v>8.2886871858463096E-9</v>
      </c>
      <c r="M20430" s="147">
        <v>3.1406364239606271E-3</v>
      </c>
      <c r="N20430" s="87">
        <v>0.40069022028587459</v>
      </c>
      <c r="O20430" s="88">
        <v>2.829110448584883</v>
      </c>
      <c r="P20430" s="89">
        <v>7060.5927106642112</v>
      </c>
    </row>
    <row r="20431" spans="1:16">
      <c r="A20431" s="75" t="s">
        <v>23421</v>
      </c>
      <c r="B20431" s="85">
        <v>20427</v>
      </c>
      <c r="C20431" s="85">
        <v>14352</v>
      </c>
      <c r="D20431" s="85">
        <v>20427</v>
      </c>
      <c r="E20431" s="86" t="s">
        <v>23422</v>
      </c>
      <c r="F20431" s="85" t="s">
        <v>32</v>
      </c>
      <c r="G20431" s="86" t="s">
        <v>23423</v>
      </c>
      <c r="H20431" s="85" t="s">
        <v>1</v>
      </c>
      <c r="I20431" s="85">
        <v>-1</v>
      </c>
      <c r="J20431" s="88">
        <v>2.2287182197789832</v>
      </c>
      <c r="K20431" s="146">
        <v>1.4086208092567867</v>
      </c>
      <c r="L20431" s="147">
        <v>9.6895371632876027E-9</v>
      </c>
      <c r="M20431" s="147">
        <v>1.7121272742260121E-2</v>
      </c>
      <c r="N20431" s="87">
        <v>2.115488881086022</v>
      </c>
      <c r="O20431" s="88">
        <v>2.204855040377149</v>
      </c>
      <c r="P20431" s="89">
        <v>1042.2437385940073</v>
      </c>
    </row>
    <row r="20432" spans="1:16">
      <c r="A20432" s="75" t="s">
        <v>23424</v>
      </c>
      <c r="B20432" s="85">
        <v>20428</v>
      </c>
      <c r="C20432" s="85">
        <v>14353</v>
      </c>
      <c r="D20432" s="85">
        <v>20428</v>
      </c>
      <c r="E20432" s="86" t="s">
        <v>23422</v>
      </c>
      <c r="F20432" s="85" t="s">
        <v>38</v>
      </c>
      <c r="G20432" s="86" t="s">
        <v>23423</v>
      </c>
      <c r="H20432" s="85" t="s">
        <v>1</v>
      </c>
      <c r="I20432" s="85">
        <v>-1</v>
      </c>
      <c r="J20432" s="88">
        <v>2.2770418413470508</v>
      </c>
      <c r="K20432" s="146">
        <v>1.4323826042503778</v>
      </c>
      <c r="L20432" s="147">
        <v>9.7731304487838529E-9</v>
      </c>
      <c r="M20432" s="147">
        <v>2.0247894239402181E-2</v>
      </c>
      <c r="N20432" s="87">
        <v>2.4556403358975532</v>
      </c>
      <c r="O20432" s="88">
        <v>2.2518676142197629</v>
      </c>
      <c r="P20432" s="89">
        <v>917.01849871947559</v>
      </c>
    </row>
    <row r="20433" spans="1:16">
      <c r="A20433" s="75" t="s">
        <v>31858</v>
      </c>
      <c r="B20433" s="85">
        <v>20429</v>
      </c>
      <c r="C20433" s="85">
        <v>20466</v>
      </c>
      <c r="D20433" s="85">
        <v>20429</v>
      </c>
      <c r="E20433" s="86" t="s">
        <v>31859</v>
      </c>
      <c r="F20433" s="85" t="s">
        <v>32</v>
      </c>
      <c r="G20433" s="86" t="s">
        <v>23423</v>
      </c>
      <c r="H20433" s="85" t="s">
        <v>1</v>
      </c>
      <c r="I20433" s="85">
        <v>-1</v>
      </c>
      <c r="J20433" s="88">
        <v>2.3817778067611468</v>
      </c>
      <c r="K20433" s="146">
        <v>1.6826543962440366</v>
      </c>
      <c r="L20433" s="147">
        <v>1.011920831162418E-8</v>
      </c>
      <c r="M20433" s="147">
        <v>3.5136018921076768E-2</v>
      </c>
      <c r="N20433" s="87">
        <v>5.6738588055348744</v>
      </c>
      <c r="O20433" s="88">
        <v>2.3331452964161952</v>
      </c>
      <c r="P20433" s="89">
        <v>411.20961525165228</v>
      </c>
    </row>
    <row r="20434" spans="1:16">
      <c r="A20434" s="75" t="s">
        <v>31862</v>
      </c>
      <c r="B20434" s="85">
        <v>20430</v>
      </c>
      <c r="C20434" s="85">
        <v>20469</v>
      </c>
      <c r="D20434" s="85">
        <v>20430</v>
      </c>
      <c r="E20434" s="86" t="s">
        <v>31859</v>
      </c>
      <c r="F20434" s="85" t="s">
        <v>38</v>
      </c>
      <c r="G20434" s="86" t="s">
        <v>23423</v>
      </c>
      <c r="H20434" s="85" t="s">
        <v>1</v>
      </c>
      <c r="I20434" s="85">
        <v>-1</v>
      </c>
      <c r="J20434" s="88">
        <v>2.273583295724702</v>
      </c>
      <c r="K20434" s="146">
        <v>1.4283192442015562</v>
      </c>
      <c r="L20434" s="147">
        <v>9.7558026297412737E-9</v>
      </c>
      <c r="M20434" s="147">
        <v>1.9782398617830141E-2</v>
      </c>
      <c r="N20434" s="87">
        <v>2.4039405463318069</v>
      </c>
      <c r="O20434" s="88">
        <v>2.2487288141173329</v>
      </c>
      <c r="P20434" s="89">
        <v>935.43445471173868</v>
      </c>
    </row>
    <row r="20435" spans="1:16">
      <c r="A20435" s="75" t="s">
        <v>31866</v>
      </c>
      <c r="B20435" s="85">
        <v>20431</v>
      </c>
      <c r="C20435" s="85">
        <v>20472</v>
      </c>
      <c r="D20435" s="85">
        <v>20431</v>
      </c>
      <c r="E20435" s="86" t="s">
        <v>31864</v>
      </c>
      <c r="F20435" s="85" t="s">
        <v>32</v>
      </c>
      <c r="G20435" s="86" t="s">
        <v>23423</v>
      </c>
      <c r="H20435" s="85" t="s">
        <v>1</v>
      </c>
      <c r="I20435" s="85">
        <v>-1</v>
      </c>
      <c r="J20435" s="88">
        <v>2.224830542021595</v>
      </c>
      <c r="K20435" s="146">
        <v>1.4043869302586525</v>
      </c>
      <c r="L20435" s="147">
        <v>9.6706964742953081E-9</v>
      </c>
      <c r="M20435" s="147">
        <v>1.6564780859318659E-2</v>
      </c>
      <c r="N20435" s="87">
        <v>2.0551369038046889</v>
      </c>
      <c r="O20435" s="88">
        <v>2.201371788803705</v>
      </c>
      <c r="P20435" s="89">
        <v>1071.1557875917124</v>
      </c>
    </row>
    <row r="20436" spans="1:16">
      <c r="A20436" s="75" t="s">
        <v>23425</v>
      </c>
      <c r="B20436" s="85">
        <v>20432</v>
      </c>
      <c r="C20436" s="85">
        <v>14354</v>
      </c>
      <c r="D20436" s="85">
        <v>20432</v>
      </c>
      <c r="E20436" s="86" t="s">
        <v>23426</v>
      </c>
      <c r="F20436" s="85" t="s">
        <v>32</v>
      </c>
      <c r="G20436" s="86" t="s">
        <v>23427</v>
      </c>
      <c r="H20436" s="85" t="s">
        <v>1</v>
      </c>
      <c r="I20436" s="85">
        <v>-1</v>
      </c>
      <c r="J20436" s="88">
        <v>1.7345181479697311E-2</v>
      </c>
      <c r="K20436" s="146">
        <v>2.0397533415920668</v>
      </c>
      <c r="L20436" s="147">
        <v>2.187133294375204E-10</v>
      </c>
      <c r="M20436" s="147">
        <v>1.568161517410806E-3</v>
      </c>
      <c r="N20436" s="87">
        <v>0.18244639339080759</v>
      </c>
      <c r="O20436" s="88">
        <v>1.181500666467185E-2</v>
      </c>
      <c r="P20436" s="89">
        <v>64.758784457655054</v>
      </c>
    </row>
    <row r="20437" spans="1:16">
      <c r="A20437" s="75" t="s">
        <v>23428</v>
      </c>
      <c r="B20437" s="85">
        <v>20433</v>
      </c>
      <c r="C20437" s="85">
        <v>14355</v>
      </c>
      <c r="D20437" s="85">
        <v>20433</v>
      </c>
      <c r="E20437" s="86" t="s">
        <v>23426</v>
      </c>
      <c r="F20437" s="85" t="s">
        <v>38</v>
      </c>
      <c r="G20437" s="86" t="s">
        <v>23427</v>
      </c>
      <c r="H20437" s="85" t="s">
        <v>1</v>
      </c>
      <c r="I20437" s="85">
        <v>-1</v>
      </c>
      <c r="J20437" s="88">
        <v>1.9480538513018179E-2</v>
      </c>
      <c r="K20437" s="146">
        <v>3.5908691201202787</v>
      </c>
      <c r="L20437" s="147">
        <v>2.314054808579704E-10</v>
      </c>
      <c r="M20437" s="147">
        <v>1.665801430465858E-3</v>
      </c>
      <c r="N20437" s="87">
        <v>0.20331058966580459</v>
      </c>
      <c r="O20437" s="88">
        <v>1.4040278050553299E-2</v>
      </c>
      <c r="P20437" s="89">
        <v>69.058272240674995</v>
      </c>
    </row>
    <row r="20438" spans="1:16">
      <c r="A20438" s="75" t="s">
        <v>31867</v>
      </c>
      <c r="B20438" s="85">
        <v>20434</v>
      </c>
      <c r="C20438" s="85">
        <v>20473</v>
      </c>
      <c r="D20438" s="85">
        <v>20434</v>
      </c>
      <c r="E20438" s="86" t="s">
        <v>31868</v>
      </c>
      <c r="F20438" s="85" t="s">
        <v>32</v>
      </c>
      <c r="G20438" s="86" t="s">
        <v>23427</v>
      </c>
      <c r="H20438" s="85" t="s">
        <v>1</v>
      </c>
      <c r="I20438" s="85">
        <v>-1</v>
      </c>
      <c r="J20438" s="88">
        <v>1.0243152704940219E-2</v>
      </c>
      <c r="K20438" s="146">
        <v>4.1468401803633217</v>
      </c>
      <c r="L20438" s="147">
        <v>2.2722216261008671E-10</v>
      </c>
      <c r="M20438" s="147">
        <v>8.8841747141390093E-4</v>
      </c>
      <c r="N20438" s="87">
        <v>0.10842053719734961</v>
      </c>
      <c r="O20438" s="88">
        <v>7.998817893783006E-3</v>
      </c>
      <c r="P20438" s="89">
        <v>73.77585557635976</v>
      </c>
    </row>
    <row r="20439" spans="1:16">
      <c r="A20439" s="75" t="s">
        <v>31871</v>
      </c>
      <c r="B20439" s="85">
        <v>20435</v>
      </c>
      <c r="C20439" s="85">
        <v>20476</v>
      </c>
      <c r="D20439" s="85">
        <v>20435</v>
      </c>
      <c r="E20439" s="86" t="s">
        <v>31868</v>
      </c>
      <c r="F20439" s="85" t="s">
        <v>38</v>
      </c>
      <c r="G20439" s="86" t="s">
        <v>23427</v>
      </c>
      <c r="H20439" s="85" t="s">
        <v>1</v>
      </c>
      <c r="I20439" s="85">
        <v>-1</v>
      </c>
      <c r="J20439" s="88">
        <v>1.6021992890665589E-2</v>
      </c>
      <c r="K20439" s="146">
        <v>3.5868057600714502</v>
      </c>
      <c r="L20439" s="147">
        <v>2.1407766181540749E-10</v>
      </c>
      <c r="M20439" s="147">
        <v>1.200305808893284E-3</v>
      </c>
      <c r="N20439" s="87">
        <v>0.1516108000999887</v>
      </c>
      <c r="O20439" s="88">
        <v>1.090147794812189E-2</v>
      </c>
      <c r="P20439" s="89">
        <v>71.904362624115606</v>
      </c>
    </row>
    <row r="20440" spans="1:16">
      <c r="A20440" s="75" t="s">
        <v>31875</v>
      </c>
      <c r="B20440" s="85">
        <v>20436</v>
      </c>
      <c r="C20440" s="85">
        <v>20479</v>
      </c>
      <c r="D20440" s="85">
        <v>20436</v>
      </c>
      <c r="E20440" s="86" t="s">
        <v>31873</v>
      </c>
      <c r="F20440" s="85" t="s">
        <v>32</v>
      </c>
      <c r="G20440" s="86" t="s">
        <v>23427</v>
      </c>
      <c r="H20440" s="85" t="s">
        <v>1</v>
      </c>
      <c r="I20440" s="85">
        <v>-1</v>
      </c>
      <c r="J20440" s="88">
        <v>1.3457503722308341E-2</v>
      </c>
      <c r="K20440" s="146">
        <v>2.0355194625939248</v>
      </c>
      <c r="L20440" s="147">
        <v>1.998726404452066E-10</v>
      </c>
      <c r="M20440" s="147">
        <v>1.0116696344693559E-3</v>
      </c>
      <c r="N20440" s="87">
        <v>0.12209441610947409</v>
      </c>
      <c r="O20440" s="88">
        <v>8.3317550912279728E-3</v>
      </c>
      <c r="P20440" s="89">
        <v>68.240263205464146</v>
      </c>
    </row>
    <row r="20441" spans="1:16">
      <c r="A20441" s="75" t="s">
        <v>23429</v>
      </c>
      <c r="B20441" s="85">
        <v>20437</v>
      </c>
      <c r="C20441" s="85">
        <v>14356</v>
      </c>
      <c r="D20441" s="85">
        <v>20437</v>
      </c>
      <c r="E20441" s="86" t="s">
        <v>23430</v>
      </c>
      <c r="F20441" s="85" t="s">
        <v>38</v>
      </c>
      <c r="G20441" s="86" t="s">
        <v>23431</v>
      </c>
      <c r="H20441" s="85" t="s">
        <v>1</v>
      </c>
      <c r="I20441" s="85">
        <v>1</v>
      </c>
      <c r="J20441" s="88">
        <v>3.4588127907784198E-2</v>
      </c>
      <c r="K20441" s="146">
        <v>4.0671468237384496E-2</v>
      </c>
      <c r="L20441" s="147">
        <v>1.7337843044762709E-10</v>
      </c>
      <c r="M20441" s="147">
        <v>4.6560388115959783E-3</v>
      </c>
      <c r="N20441" s="87">
        <v>0.51627888776033037</v>
      </c>
      <c r="O20441" s="88">
        <v>3.1391439491695997E-2</v>
      </c>
      <c r="P20441" s="89">
        <v>60.803260090442997</v>
      </c>
    </row>
    <row r="20442" spans="1:16">
      <c r="A20442" s="75" t="s">
        <v>23432</v>
      </c>
      <c r="B20442" s="85">
        <v>20438</v>
      </c>
      <c r="C20442" s="85">
        <v>14357</v>
      </c>
      <c r="D20442" s="85">
        <v>20438</v>
      </c>
      <c r="E20442" s="86" t="s">
        <v>23430</v>
      </c>
      <c r="F20442" s="85" t="s">
        <v>11</v>
      </c>
      <c r="G20442" s="86" t="s">
        <v>23431</v>
      </c>
      <c r="H20442" s="85" t="s">
        <v>1</v>
      </c>
      <c r="I20442" s="85">
        <v>1</v>
      </c>
      <c r="J20442" s="88">
        <v>9.8036204234069352E-3</v>
      </c>
      <c r="K20442" s="146">
        <v>1.0677773307767624E-2</v>
      </c>
      <c r="L20442" s="147">
        <v>4.7553432679537931E-11</v>
      </c>
      <c r="M20442" s="147">
        <v>1.3947437190556171E-3</v>
      </c>
      <c r="N20442" s="87">
        <v>0.15151080036255879</v>
      </c>
      <c r="O20442" s="88">
        <v>8.7901736307951193E-3</v>
      </c>
      <c r="P20442" s="89">
        <v>58.016812067262627</v>
      </c>
    </row>
    <row r="20443" spans="1:16">
      <c r="A20443" s="75" t="s">
        <v>32436</v>
      </c>
      <c r="B20443" s="85">
        <v>20439</v>
      </c>
      <c r="C20443" s="85">
        <v>20859</v>
      </c>
      <c r="D20443" s="85">
        <v>20439</v>
      </c>
      <c r="E20443" s="86" t="s">
        <v>32437</v>
      </c>
      <c r="F20443" s="85" t="s">
        <v>55</v>
      </c>
      <c r="G20443" s="86" t="s">
        <v>23431</v>
      </c>
      <c r="H20443" s="85" t="s">
        <v>1</v>
      </c>
      <c r="I20443" s="85">
        <v>1</v>
      </c>
      <c r="J20443" s="88">
        <v>0</v>
      </c>
      <c r="K20443" s="146">
        <v>0</v>
      </c>
      <c r="L20443" s="147">
        <v>0</v>
      </c>
      <c r="M20443" s="147">
        <v>0</v>
      </c>
      <c r="N20443" s="87">
        <v>0</v>
      </c>
      <c r="O20443" s="88">
        <v>0</v>
      </c>
      <c r="P20443" s="89" t="e">
        <v>#DIV/0!</v>
      </c>
    </row>
    <row r="20444" spans="1:16">
      <c r="A20444" s="75" t="s">
        <v>3036</v>
      </c>
      <c r="B20444" s="85">
        <v>20440</v>
      </c>
      <c r="C20444" s="85">
        <v>1600</v>
      </c>
      <c r="D20444" s="85">
        <v>20440</v>
      </c>
      <c r="E20444" s="86" t="s">
        <v>3010</v>
      </c>
      <c r="F20444" s="85" t="s">
        <v>232</v>
      </c>
      <c r="G20444" s="86" t="s">
        <v>3037</v>
      </c>
      <c r="H20444" s="85" t="s">
        <v>1</v>
      </c>
      <c r="I20444" s="85">
        <v>-1</v>
      </c>
      <c r="J20444" s="88">
        <v>0</v>
      </c>
      <c r="K20444" s="146">
        <v>0</v>
      </c>
      <c r="L20444" s="147">
        <v>0</v>
      </c>
      <c r="M20444" s="147">
        <v>0</v>
      </c>
      <c r="N20444" s="87">
        <v>0</v>
      </c>
      <c r="O20444" s="88">
        <v>0</v>
      </c>
      <c r="P20444" s="89" t="e">
        <v>#DIV/0!</v>
      </c>
    </row>
    <row r="20445" spans="1:16">
      <c r="A20445" s="75" t="s">
        <v>3052</v>
      </c>
      <c r="B20445" s="85">
        <v>20441</v>
      </c>
      <c r="C20445" s="85">
        <v>1612</v>
      </c>
      <c r="D20445" s="85">
        <v>20441</v>
      </c>
      <c r="E20445" s="86" t="s">
        <v>3010</v>
      </c>
      <c r="F20445" s="85" t="s">
        <v>32</v>
      </c>
      <c r="G20445" s="86" t="s">
        <v>3037</v>
      </c>
      <c r="H20445" s="85" t="s">
        <v>1</v>
      </c>
      <c r="I20445" s="85">
        <v>-1</v>
      </c>
      <c r="J20445" s="88">
        <v>0</v>
      </c>
      <c r="K20445" s="146">
        <v>0</v>
      </c>
      <c r="L20445" s="147">
        <v>0</v>
      </c>
      <c r="M20445" s="147">
        <v>0</v>
      </c>
      <c r="N20445" s="87">
        <v>0</v>
      </c>
      <c r="O20445" s="88">
        <v>0</v>
      </c>
      <c r="P20445" s="89" t="e">
        <v>#DIV/0!</v>
      </c>
    </row>
    <row r="20446" spans="1:16">
      <c r="A20446" s="75" t="s">
        <v>3073</v>
      </c>
      <c r="B20446" s="85">
        <v>20442</v>
      </c>
      <c r="C20446" s="85">
        <v>1631</v>
      </c>
      <c r="D20446" s="85">
        <v>20442</v>
      </c>
      <c r="E20446" s="86" t="s">
        <v>3010</v>
      </c>
      <c r="F20446" s="85" t="s">
        <v>31</v>
      </c>
      <c r="G20446" s="86" t="s">
        <v>3037</v>
      </c>
      <c r="H20446" s="85" t="s">
        <v>1</v>
      </c>
      <c r="I20446" s="85">
        <v>-1</v>
      </c>
      <c r="J20446" s="88">
        <v>0</v>
      </c>
      <c r="K20446" s="146">
        <v>0</v>
      </c>
      <c r="L20446" s="147">
        <v>0</v>
      </c>
      <c r="M20446" s="147">
        <v>0</v>
      </c>
      <c r="N20446" s="87">
        <v>0</v>
      </c>
      <c r="O20446" s="88">
        <v>0</v>
      </c>
      <c r="P20446" s="89" t="e">
        <v>#DIV/0!</v>
      </c>
    </row>
    <row r="20447" spans="1:16">
      <c r="A20447" s="75" t="s">
        <v>3099</v>
      </c>
      <c r="B20447" s="85">
        <v>20443</v>
      </c>
      <c r="C20447" s="85">
        <v>1656</v>
      </c>
      <c r="D20447" s="85">
        <v>20443</v>
      </c>
      <c r="E20447" s="86" t="s">
        <v>3010</v>
      </c>
      <c r="F20447" s="85" t="s">
        <v>38</v>
      </c>
      <c r="G20447" s="86" t="s">
        <v>3037</v>
      </c>
      <c r="H20447" s="85" t="s">
        <v>1</v>
      </c>
      <c r="I20447" s="85">
        <v>-1</v>
      </c>
      <c r="J20447" s="88">
        <v>0</v>
      </c>
      <c r="K20447" s="146">
        <v>0</v>
      </c>
      <c r="L20447" s="147">
        <v>0</v>
      </c>
      <c r="M20447" s="147">
        <v>0</v>
      </c>
      <c r="N20447" s="87">
        <v>0</v>
      </c>
      <c r="O20447" s="88">
        <v>0</v>
      </c>
      <c r="P20447" s="89" t="e">
        <v>#DIV/0!</v>
      </c>
    </row>
    <row r="20448" spans="1:16">
      <c r="A20448" s="75" t="s">
        <v>3111</v>
      </c>
      <c r="B20448" s="85">
        <v>20444</v>
      </c>
      <c r="C20448" s="85">
        <v>1668</v>
      </c>
      <c r="D20448" s="85">
        <v>20444</v>
      </c>
      <c r="E20448" s="86" t="s">
        <v>3010</v>
      </c>
      <c r="F20448" s="85" t="s">
        <v>139</v>
      </c>
      <c r="G20448" s="86" t="s">
        <v>3037</v>
      </c>
      <c r="H20448" s="85" t="s">
        <v>1</v>
      </c>
      <c r="I20448" s="85">
        <v>-1</v>
      </c>
      <c r="J20448" s="88">
        <v>0</v>
      </c>
      <c r="K20448" s="146">
        <v>0</v>
      </c>
      <c r="L20448" s="147">
        <v>0</v>
      </c>
      <c r="M20448" s="147">
        <v>0</v>
      </c>
      <c r="N20448" s="87">
        <v>0</v>
      </c>
      <c r="O20448" s="88">
        <v>0</v>
      </c>
      <c r="P20448" s="89" t="e">
        <v>#DIV/0!</v>
      </c>
    </row>
    <row r="20449" spans="1:16">
      <c r="A20449" s="75" t="s">
        <v>10162</v>
      </c>
      <c r="B20449" s="85">
        <v>20445</v>
      </c>
      <c r="C20449" s="85">
        <v>6871</v>
      </c>
      <c r="D20449" s="85">
        <v>20445</v>
      </c>
      <c r="E20449" s="86" t="s">
        <v>10161</v>
      </c>
      <c r="F20449" s="85" t="s">
        <v>32</v>
      </c>
      <c r="G20449" s="86" t="s">
        <v>3037</v>
      </c>
      <c r="H20449" s="85" t="s">
        <v>1</v>
      </c>
      <c r="I20449" s="85">
        <v>-1</v>
      </c>
      <c r="J20449" s="88">
        <v>2.082820415236257E-2</v>
      </c>
      <c r="K20449" s="146">
        <v>0.25150696524305038</v>
      </c>
      <c r="L20449" s="147">
        <v>8.6592951283231152E-10</v>
      </c>
      <c r="M20449" s="147">
        <v>7.2953096076895055E-4</v>
      </c>
      <c r="N20449" s="87">
        <v>0.32219809281740702</v>
      </c>
      <c r="O20449" s="88">
        <v>6.3880573283229243E-3</v>
      </c>
      <c r="P20449" s="89">
        <v>19.826490195716655</v>
      </c>
    </row>
    <row r="20450" spans="1:16">
      <c r="A20450" s="75" t="s">
        <v>10164</v>
      </c>
      <c r="B20450" s="85">
        <v>20446</v>
      </c>
      <c r="C20450" s="85">
        <v>6873</v>
      </c>
      <c r="D20450" s="85">
        <v>20446</v>
      </c>
      <c r="E20450" s="86" t="s">
        <v>10161</v>
      </c>
      <c r="F20450" s="85" t="s">
        <v>38</v>
      </c>
      <c r="G20450" s="86" t="s">
        <v>3037</v>
      </c>
      <c r="H20450" s="85" t="s">
        <v>1</v>
      </c>
      <c r="I20450" s="85">
        <v>-1</v>
      </c>
      <c r="J20450" s="88">
        <v>7.5171680923240836E-2</v>
      </c>
      <c r="K20450" s="146">
        <v>0.31593463525342852</v>
      </c>
      <c r="L20450" s="147">
        <v>1.096070444103307E-9</v>
      </c>
      <c r="M20450" s="147">
        <v>3.2829215710402089E-3</v>
      </c>
      <c r="N20450" s="87">
        <v>0.85210657059799499</v>
      </c>
      <c r="O20450" s="88">
        <v>5.4935396784029207E-2</v>
      </c>
      <c r="P20450" s="89">
        <v>64.470101134740005</v>
      </c>
    </row>
    <row r="20451" spans="1:16">
      <c r="A20451" s="75" t="s">
        <v>10167</v>
      </c>
      <c r="B20451" s="85">
        <v>20447</v>
      </c>
      <c r="C20451" s="85">
        <v>6875</v>
      </c>
      <c r="D20451" s="85">
        <v>20447</v>
      </c>
      <c r="E20451" s="86" t="s">
        <v>10166</v>
      </c>
      <c r="F20451" s="85" t="s">
        <v>32</v>
      </c>
      <c r="G20451" s="86" t="s">
        <v>3037</v>
      </c>
      <c r="H20451" s="85" t="s">
        <v>1</v>
      </c>
      <c r="I20451" s="85">
        <v>-1</v>
      </c>
      <c r="J20451" s="88">
        <v>1.9514892300973089E-2</v>
      </c>
      <c r="K20451" s="146">
        <v>0.2365111254362019</v>
      </c>
      <c r="L20451" s="147">
        <v>8.1134603107920971E-10</v>
      </c>
      <c r="M20451" s="147">
        <v>7.1297122247341931E-4</v>
      </c>
      <c r="N20451" s="87">
        <v>0.30538562424297039</v>
      </c>
      <c r="O20451" s="88">
        <v>6.2316247799985604E-3</v>
      </c>
      <c r="P20451" s="89">
        <v>20.405756804847389</v>
      </c>
    </row>
    <row r="20452" spans="1:16">
      <c r="A20452" s="75" t="s">
        <v>10169</v>
      </c>
      <c r="B20452" s="85">
        <v>20448</v>
      </c>
      <c r="C20452" s="85">
        <v>6877</v>
      </c>
      <c r="D20452" s="85">
        <v>20448</v>
      </c>
      <c r="E20452" s="86" t="s">
        <v>10166</v>
      </c>
      <c r="F20452" s="85" t="s">
        <v>38</v>
      </c>
      <c r="G20452" s="86" t="s">
        <v>3037</v>
      </c>
      <c r="H20452" s="85" t="s">
        <v>1</v>
      </c>
      <c r="I20452" s="85">
        <v>-1</v>
      </c>
      <c r="J20452" s="88">
        <v>7.0488874184425371E-2</v>
      </c>
      <c r="K20452" s="146">
        <v>0.29693674063147446</v>
      </c>
      <c r="L20452" s="147">
        <v>1.027187991488698E-9</v>
      </c>
      <c r="M20452" s="147">
        <v>3.1083299727005338E-3</v>
      </c>
      <c r="N20452" s="87">
        <v>0.80242217064344878</v>
      </c>
      <c r="O20452" s="88">
        <v>5.1769506379395272E-2</v>
      </c>
      <c r="P20452" s="89">
        <v>64.516545371474692</v>
      </c>
    </row>
    <row r="20453" spans="1:16">
      <c r="A20453" s="75" t="s">
        <v>23433</v>
      </c>
      <c r="B20453" s="85">
        <v>20449</v>
      </c>
      <c r="C20453" s="85">
        <v>14358</v>
      </c>
      <c r="D20453" s="85">
        <v>20449</v>
      </c>
      <c r="E20453" s="86" t="s">
        <v>23434</v>
      </c>
      <c r="F20453" s="85" t="s">
        <v>6130</v>
      </c>
      <c r="G20453" s="86" t="s">
        <v>3037</v>
      </c>
      <c r="H20453" s="85" t="s">
        <v>1</v>
      </c>
      <c r="I20453" s="85">
        <v>-1</v>
      </c>
      <c r="J20453" s="88">
        <v>0.12691544725895021</v>
      </c>
      <c r="K20453" s="146">
        <v>0.12243070685159715</v>
      </c>
      <c r="L20453" s="147">
        <v>5.211329871038248E-10</v>
      </c>
      <c r="M20453" s="147">
        <v>1.9832498220106101E-3</v>
      </c>
      <c r="N20453" s="87">
        <v>0.21202515200302541</v>
      </c>
      <c r="O20453" s="88">
        <v>1.273295272792207E-2</v>
      </c>
      <c r="P20453" s="89">
        <v>60.053972878370502</v>
      </c>
    </row>
    <row r="20454" spans="1:16">
      <c r="A20454" s="75" t="s">
        <v>23435</v>
      </c>
      <c r="B20454" s="85">
        <v>20450</v>
      </c>
      <c r="C20454" s="85">
        <v>14359</v>
      </c>
      <c r="D20454" s="85">
        <v>20450</v>
      </c>
      <c r="E20454" s="86" t="s">
        <v>23434</v>
      </c>
      <c r="F20454" s="85" t="s">
        <v>931</v>
      </c>
      <c r="G20454" s="86" t="s">
        <v>3037</v>
      </c>
      <c r="H20454" s="85" t="s">
        <v>1</v>
      </c>
      <c r="I20454" s="85">
        <v>-1</v>
      </c>
      <c r="J20454" s="88">
        <v>2.8143185588541359E-2</v>
      </c>
      <c r="K20454" s="146">
        <v>4.9632229392846755E-2</v>
      </c>
      <c r="L20454" s="147">
        <v>1.5314088850093659E-10</v>
      </c>
      <c r="M20454" s="147">
        <v>2.4782165071233321E-3</v>
      </c>
      <c r="N20454" s="87">
        <v>0.28667326169105323</v>
      </c>
      <c r="O20454" s="88">
        <v>1.78742124476776E-2</v>
      </c>
      <c r="P20454" s="89">
        <v>62.350469458643047</v>
      </c>
    </row>
    <row r="20455" spans="1:16">
      <c r="A20455" s="75" t="s">
        <v>23436</v>
      </c>
      <c r="B20455" s="85">
        <v>20451</v>
      </c>
      <c r="C20455" s="85">
        <v>14360</v>
      </c>
      <c r="D20455" s="85">
        <v>20451</v>
      </c>
      <c r="E20455" s="86" t="s">
        <v>23434</v>
      </c>
      <c r="F20455" s="85" t="s">
        <v>4586</v>
      </c>
      <c r="G20455" s="86" t="s">
        <v>3037</v>
      </c>
      <c r="H20455" s="85" t="s">
        <v>1</v>
      </c>
      <c r="I20455" s="85">
        <v>-1</v>
      </c>
      <c r="J20455" s="88">
        <v>0.12713990812502629</v>
      </c>
      <c r="K20455" s="146">
        <v>0.12711898157016691</v>
      </c>
      <c r="L20455" s="147">
        <v>5.3415579113323176E-10</v>
      </c>
      <c r="M20455" s="147">
        <v>1.847774634164799E-3</v>
      </c>
      <c r="N20455" s="87">
        <v>0.1969853805410475</v>
      </c>
      <c r="O20455" s="88">
        <v>1.1727483507353229E-2</v>
      </c>
      <c r="P20455" s="89">
        <v>59.53479123751255</v>
      </c>
    </row>
    <row r="20456" spans="1:16">
      <c r="A20456" s="75" t="s">
        <v>23437</v>
      </c>
      <c r="B20456" s="85">
        <v>20452</v>
      </c>
      <c r="C20456" s="85">
        <v>14361</v>
      </c>
      <c r="D20456" s="85">
        <v>20452</v>
      </c>
      <c r="E20456" s="86" t="s">
        <v>23434</v>
      </c>
      <c r="F20456" s="85" t="s">
        <v>2872</v>
      </c>
      <c r="G20456" s="86" t="s">
        <v>3037</v>
      </c>
      <c r="H20456" s="85" t="s">
        <v>1</v>
      </c>
      <c r="I20456" s="85">
        <v>-1</v>
      </c>
      <c r="J20456" s="88">
        <v>3.670618114728106E-2</v>
      </c>
      <c r="K20456" s="146">
        <v>6.004295309368432E-2</v>
      </c>
      <c r="L20456" s="147">
        <v>1.982963239682692E-10</v>
      </c>
      <c r="M20456" s="147">
        <v>4.1155089754257466E-3</v>
      </c>
      <c r="N20456" s="87">
        <v>0.46311510366162462</v>
      </c>
      <c r="O20456" s="88">
        <v>2.8439633482869389E-2</v>
      </c>
      <c r="P20456" s="89">
        <v>61.409427716805432</v>
      </c>
    </row>
    <row r="20457" spans="1:16">
      <c r="A20457" s="75" t="s">
        <v>23438</v>
      </c>
      <c r="B20457" s="85">
        <v>20453</v>
      </c>
      <c r="C20457" s="85">
        <v>14362</v>
      </c>
      <c r="D20457" s="85">
        <v>20453</v>
      </c>
      <c r="E20457" s="86" t="s">
        <v>23434</v>
      </c>
      <c r="F20457" s="85" t="s">
        <v>4407</v>
      </c>
      <c r="G20457" s="86" t="s">
        <v>3037</v>
      </c>
      <c r="H20457" s="85" t="s">
        <v>1</v>
      </c>
      <c r="I20457" s="85">
        <v>-1</v>
      </c>
      <c r="J20457" s="88">
        <v>0.1220705746098788</v>
      </c>
      <c r="K20457" s="146">
        <v>0.11180394170161219</v>
      </c>
      <c r="L20457" s="147">
        <v>4.8297691158055056E-10</v>
      </c>
      <c r="M20457" s="147">
        <v>1.297807777070668E-3</v>
      </c>
      <c r="N20457" s="87">
        <v>0.13837461902837761</v>
      </c>
      <c r="O20457" s="88">
        <v>8.5456934899514145E-3</v>
      </c>
      <c r="P20457" s="89">
        <v>61.757665892463123</v>
      </c>
    </row>
    <row r="20458" spans="1:16">
      <c r="A20458" s="75" t="s">
        <v>23439</v>
      </c>
      <c r="B20458" s="85">
        <v>20454</v>
      </c>
      <c r="C20458" s="85">
        <v>14363</v>
      </c>
      <c r="D20458" s="85">
        <v>20454</v>
      </c>
      <c r="E20458" s="86" t="s">
        <v>23434</v>
      </c>
      <c r="F20458" s="85" t="s">
        <v>232</v>
      </c>
      <c r="G20458" s="86" t="s">
        <v>3037</v>
      </c>
      <c r="H20458" s="85" t="s">
        <v>1</v>
      </c>
      <c r="I20458" s="85">
        <v>-1</v>
      </c>
      <c r="J20458" s="88">
        <v>0.12966266900167511</v>
      </c>
      <c r="K20458" s="146">
        <v>0.119304379588778</v>
      </c>
      <c r="L20458" s="147">
        <v>5.2033729898597899E-10</v>
      </c>
      <c r="M20458" s="147">
        <v>1.853187116256436E-3</v>
      </c>
      <c r="N20458" s="87">
        <v>0.2003724333304997</v>
      </c>
      <c r="O20458" s="88">
        <v>1.2226693689248889E-2</v>
      </c>
      <c r="P20458" s="89">
        <v>61.019839336291582</v>
      </c>
    </row>
    <row r="20459" spans="1:16">
      <c r="A20459" s="75" t="s">
        <v>23440</v>
      </c>
      <c r="B20459" s="85">
        <v>20455</v>
      </c>
      <c r="C20459" s="85">
        <v>14364</v>
      </c>
      <c r="D20459" s="85">
        <v>20455</v>
      </c>
      <c r="E20459" s="86" t="s">
        <v>23434</v>
      </c>
      <c r="F20459" s="85" t="s">
        <v>32</v>
      </c>
      <c r="G20459" s="86" t="s">
        <v>3037</v>
      </c>
      <c r="H20459" s="85" t="s">
        <v>1</v>
      </c>
      <c r="I20459" s="85">
        <v>-1</v>
      </c>
      <c r="J20459" s="88">
        <v>1.7948464295771471E-2</v>
      </c>
      <c r="K20459" s="146">
        <v>4.2124207370049627E-2</v>
      </c>
      <c r="L20459" s="147">
        <v>1.097524064849727E-10</v>
      </c>
      <c r="M20459" s="147">
        <v>1.5677242075201609E-3</v>
      </c>
      <c r="N20459" s="87">
        <v>0.18009209974660259</v>
      </c>
      <c r="O20459" s="88">
        <v>1.1579269064731111E-2</v>
      </c>
      <c r="P20459" s="89">
        <v>64.296374360805643</v>
      </c>
    </row>
    <row r="20460" spans="1:16">
      <c r="A20460" s="75" t="s">
        <v>23441</v>
      </c>
      <c r="B20460" s="85">
        <v>20456</v>
      </c>
      <c r="C20460" s="85">
        <v>14365</v>
      </c>
      <c r="D20460" s="85">
        <v>20456</v>
      </c>
      <c r="E20460" s="86" t="s">
        <v>23434</v>
      </c>
      <c r="F20460" s="85" t="s">
        <v>235</v>
      </c>
      <c r="G20460" s="86" t="s">
        <v>3037</v>
      </c>
      <c r="H20460" s="85" t="s">
        <v>1</v>
      </c>
      <c r="I20460" s="85">
        <v>-1</v>
      </c>
      <c r="J20460" s="88">
        <v>0.12969223396128399</v>
      </c>
      <c r="K20460" s="146">
        <v>0.12314652368090084</v>
      </c>
      <c r="L20460" s="147">
        <v>5.2800572751677715E-10</v>
      </c>
      <c r="M20460" s="147">
        <v>2.153421259403248E-3</v>
      </c>
      <c r="N20460" s="87">
        <v>0.23116255218054721</v>
      </c>
      <c r="O20460" s="88">
        <v>1.400926088076499E-2</v>
      </c>
      <c r="P20460" s="89">
        <v>60.603504973518362</v>
      </c>
    </row>
    <row r="20461" spans="1:16">
      <c r="A20461" s="75" t="s">
        <v>23442</v>
      </c>
      <c r="B20461" s="85">
        <v>20457</v>
      </c>
      <c r="C20461" s="85">
        <v>14366</v>
      </c>
      <c r="D20461" s="85">
        <v>20457</v>
      </c>
      <c r="E20461" s="86" t="s">
        <v>23434</v>
      </c>
      <c r="F20461" s="85" t="s">
        <v>5038</v>
      </c>
      <c r="G20461" s="86" t="s">
        <v>3037</v>
      </c>
      <c r="H20461" s="85" t="s">
        <v>1</v>
      </c>
      <c r="I20461" s="85">
        <v>-1</v>
      </c>
      <c r="J20461" s="88">
        <v>0.1266312499197412</v>
      </c>
      <c r="K20461" s="146">
        <v>0.11165814950481702</v>
      </c>
      <c r="L20461" s="147">
        <v>4.9054556563778564E-10</v>
      </c>
      <c r="M20461" s="147">
        <v>1.1018531364046171E-3</v>
      </c>
      <c r="N20461" s="87">
        <v>0.1164041003147043</v>
      </c>
      <c r="O20461" s="88">
        <v>7.2903517191903267E-3</v>
      </c>
      <c r="P20461" s="89">
        <v>62.629681424283987</v>
      </c>
    </row>
    <row r="20462" spans="1:16">
      <c r="A20462" s="75" t="s">
        <v>23443</v>
      </c>
      <c r="B20462" s="85">
        <v>20458</v>
      </c>
      <c r="C20462" s="85">
        <v>14367</v>
      </c>
      <c r="D20462" s="85">
        <v>20458</v>
      </c>
      <c r="E20462" s="86" t="s">
        <v>23434</v>
      </c>
      <c r="F20462" s="85" t="s">
        <v>4366</v>
      </c>
      <c r="G20462" s="86" t="s">
        <v>3037</v>
      </c>
      <c r="H20462" s="85" t="s">
        <v>1</v>
      </c>
      <c r="I20462" s="85">
        <v>-1</v>
      </c>
      <c r="J20462" s="88">
        <v>0.1043063513749161</v>
      </c>
      <c r="K20462" s="146">
        <v>9.9238881721176966E-2</v>
      </c>
      <c r="L20462" s="147">
        <v>4.1895313515775709E-10</v>
      </c>
      <c r="M20462" s="147">
        <v>1.8529808704726379E-3</v>
      </c>
      <c r="N20462" s="87">
        <v>0.20247879219889819</v>
      </c>
      <c r="O20462" s="88">
        <v>1.252111232371724E-2</v>
      </c>
      <c r="P20462" s="89">
        <v>61.839129855227249</v>
      </c>
    </row>
    <row r="20463" spans="1:16">
      <c r="A20463" s="75" t="s">
        <v>23444</v>
      </c>
      <c r="B20463" s="85">
        <v>20459</v>
      </c>
      <c r="C20463" s="85">
        <v>14368</v>
      </c>
      <c r="D20463" s="85">
        <v>20459</v>
      </c>
      <c r="E20463" s="86" t="s">
        <v>23434</v>
      </c>
      <c r="F20463" s="85" t="s">
        <v>429</v>
      </c>
      <c r="G20463" s="86" t="s">
        <v>3037</v>
      </c>
      <c r="H20463" s="85" t="s">
        <v>1</v>
      </c>
      <c r="I20463" s="85">
        <v>-1</v>
      </c>
      <c r="J20463" s="88">
        <v>2.5715893797098099E-2</v>
      </c>
      <c r="K20463" s="146">
        <v>4.8480169207018121E-2</v>
      </c>
      <c r="L20463" s="147">
        <v>1.460457035563756E-10</v>
      </c>
      <c r="M20463" s="147">
        <v>2.6193044203222859E-3</v>
      </c>
      <c r="N20463" s="87">
        <v>0.30245972335361171</v>
      </c>
      <c r="O20463" s="88">
        <v>1.9202255116171251E-2</v>
      </c>
      <c r="P20463" s="89">
        <v>63.486982343502014</v>
      </c>
    </row>
    <row r="20464" spans="1:16">
      <c r="A20464" s="75" t="s">
        <v>23445</v>
      </c>
      <c r="B20464" s="85">
        <v>20460</v>
      </c>
      <c r="C20464" s="85">
        <v>14369</v>
      </c>
      <c r="D20464" s="85">
        <v>20460</v>
      </c>
      <c r="E20464" s="86" t="s">
        <v>23434</v>
      </c>
      <c r="F20464" s="85" t="s">
        <v>1055</v>
      </c>
      <c r="G20464" s="86" t="s">
        <v>3037</v>
      </c>
      <c r="H20464" s="85" t="s">
        <v>1</v>
      </c>
      <c r="I20464" s="85">
        <v>-1</v>
      </c>
      <c r="J20464" s="88">
        <v>2.2516006608741711E-2</v>
      </c>
      <c r="K20464" s="146">
        <v>4.4747109358984731E-2</v>
      </c>
      <c r="L20464" s="147">
        <v>1.2966989617642529E-10</v>
      </c>
      <c r="M20464" s="147">
        <v>2.062412620772201E-3</v>
      </c>
      <c r="N20464" s="87">
        <v>0.24250391203369639</v>
      </c>
      <c r="O20464" s="88">
        <v>1.5627382205844E-2</v>
      </c>
      <c r="P20464" s="89">
        <v>64.441773638985865</v>
      </c>
    </row>
    <row r="20465" spans="1:16">
      <c r="A20465" s="75" t="s">
        <v>23446</v>
      </c>
      <c r="B20465" s="85">
        <v>20461</v>
      </c>
      <c r="C20465" s="85">
        <v>14370</v>
      </c>
      <c r="D20465" s="85">
        <v>20461</v>
      </c>
      <c r="E20465" s="86" t="s">
        <v>23434</v>
      </c>
      <c r="F20465" s="85" t="s">
        <v>4489</v>
      </c>
      <c r="G20465" s="86" t="s">
        <v>3037</v>
      </c>
      <c r="H20465" s="85" t="s">
        <v>1</v>
      </c>
      <c r="I20465" s="85">
        <v>-1</v>
      </c>
      <c r="J20465" s="88">
        <v>5.3941463272226167E-2</v>
      </c>
      <c r="K20465" s="146">
        <v>7.0961246850077472E-2</v>
      </c>
      <c r="L20465" s="147">
        <v>2.5639172350123172E-10</v>
      </c>
      <c r="M20465" s="147">
        <v>2.5020067314194781E-3</v>
      </c>
      <c r="N20465" s="87">
        <v>0.28319914277328062</v>
      </c>
      <c r="O20465" s="88">
        <v>1.6750040675802779E-2</v>
      </c>
      <c r="P20465" s="89">
        <v>59.145802885470872</v>
      </c>
    </row>
    <row r="20466" spans="1:16">
      <c r="A20466" s="75" t="s">
        <v>23447</v>
      </c>
      <c r="B20466" s="85">
        <v>20462</v>
      </c>
      <c r="C20466" s="85">
        <v>14371</v>
      </c>
      <c r="D20466" s="85">
        <v>20462</v>
      </c>
      <c r="E20466" s="86" t="s">
        <v>23434</v>
      </c>
      <c r="F20466" s="85" t="s">
        <v>965</v>
      </c>
      <c r="G20466" s="86" t="s">
        <v>3037</v>
      </c>
      <c r="H20466" s="85" t="s">
        <v>1</v>
      </c>
      <c r="I20466" s="85">
        <v>-1</v>
      </c>
      <c r="J20466" s="88">
        <v>9.5752618423003935E-2</v>
      </c>
      <c r="K20466" s="146">
        <v>9.8695605781584775E-2</v>
      </c>
      <c r="L20466" s="147">
        <v>4.0479593634434502E-10</v>
      </c>
      <c r="M20466" s="147">
        <v>3.9617309397858482E-3</v>
      </c>
      <c r="N20466" s="87">
        <v>0.43472396741641739</v>
      </c>
      <c r="O20466" s="88">
        <v>2.296123636563192E-2</v>
      </c>
      <c r="P20466" s="89">
        <v>52.817967461263983</v>
      </c>
    </row>
    <row r="20467" spans="1:16">
      <c r="A20467" s="75" t="s">
        <v>23448</v>
      </c>
      <c r="B20467" s="85">
        <v>20463</v>
      </c>
      <c r="C20467" s="85">
        <v>14372</v>
      </c>
      <c r="D20467" s="85">
        <v>20463</v>
      </c>
      <c r="E20467" s="86" t="s">
        <v>23434</v>
      </c>
      <c r="F20467" s="85" t="s">
        <v>4492</v>
      </c>
      <c r="G20467" s="86" t="s">
        <v>3037</v>
      </c>
      <c r="H20467" s="85" t="s">
        <v>1</v>
      </c>
      <c r="I20467" s="85">
        <v>-1</v>
      </c>
      <c r="J20467" s="88">
        <v>3.3838251147101227E-2</v>
      </c>
      <c r="K20467" s="146">
        <v>5.6111695701944714E-2</v>
      </c>
      <c r="L20467" s="147">
        <v>1.8175673109550359E-10</v>
      </c>
      <c r="M20467" s="147">
        <v>3.4196650525431219E-3</v>
      </c>
      <c r="N20467" s="87">
        <v>0.38799780896936581</v>
      </c>
      <c r="O20467" s="88">
        <v>2.380058777684646E-2</v>
      </c>
      <c r="P20467" s="89">
        <v>61.342067472153239</v>
      </c>
    </row>
    <row r="20468" spans="1:16">
      <c r="A20468" s="75" t="s">
        <v>23449</v>
      </c>
      <c r="B20468" s="85">
        <v>20464</v>
      </c>
      <c r="C20468" s="85">
        <v>14373</v>
      </c>
      <c r="D20468" s="85">
        <v>20464</v>
      </c>
      <c r="E20468" s="86" t="s">
        <v>23434</v>
      </c>
      <c r="F20468" s="85" t="s">
        <v>1084</v>
      </c>
      <c r="G20468" s="86" t="s">
        <v>3037</v>
      </c>
      <c r="H20468" s="85" t="s">
        <v>1</v>
      </c>
      <c r="I20468" s="85">
        <v>-1</v>
      </c>
      <c r="J20468" s="88">
        <v>4.9643822509427803E-2</v>
      </c>
      <c r="K20468" s="146">
        <v>6.5837902957897265E-2</v>
      </c>
      <c r="L20468" s="147">
        <v>2.3493197891913448E-10</v>
      </c>
      <c r="M20468" s="147">
        <v>3.2473133074556199E-3</v>
      </c>
      <c r="N20468" s="87">
        <v>0.36644443583061309</v>
      </c>
      <c r="O20468" s="88">
        <v>2.013371831043095E-2</v>
      </c>
      <c r="P20468" s="89">
        <v>54.943441192644137</v>
      </c>
    </row>
    <row r="20469" spans="1:16">
      <c r="A20469" s="75" t="s">
        <v>23450</v>
      </c>
      <c r="B20469" s="85">
        <v>20465</v>
      </c>
      <c r="C20469" s="85">
        <v>14374</v>
      </c>
      <c r="D20469" s="85">
        <v>20465</v>
      </c>
      <c r="E20469" s="86" t="s">
        <v>23434</v>
      </c>
      <c r="F20469" s="85" t="s">
        <v>4370</v>
      </c>
      <c r="G20469" s="86" t="s">
        <v>3037</v>
      </c>
      <c r="H20469" s="85" t="s">
        <v>1</v>
      </c>
      <c r="I20469" s="85">
        <v>-1</v>
      </c>
      <c r="J20469" s="88">
        <v>4.7122572157942071E-2</v>
      </c>
      <c r="K20469" s="146">
        <v>6.3839454568096643E-2</v>
      </c>
      <c r="L20469" s="147">
        <v>2.250397386574592E-10</v>
      </c>
      <c r="M20469" s="147">
        <v>3.131664644599309E-3</v>
      </c>
      <c r="N20469" s="87">
        <v>0.35432358407534759</v>
      </c>
      <c r="O20469" s="88">
        <v>1.967153521699944E-2</v>
      </c>
      <c r="P20469" s="89">
        <v>55.518560155499699</v>
      </c>
    </row>
    <row r="20470" spans="1:16">
      <c r="A20470" s="75" t="s">
        <v>23451</v>
      </c>
      <c r="B20470" s="85">
        <v>20466</v>
      </c>
      <c r="C20470" s="85">
        <v>14375</v>
      </c>
      <c r="D20470" s="85">
        <v>20466</v>
      </c>
      <c r="E20470" s="86" t="s">
        <v>23434</v>
      </c>
      <c r="F20470" s="85" t="s">
        <v>4627</v>
      </c>
      <c r="G20470" s="86" t="s">
        <v>3037</v>
      </c>
      <c r="H20470" s="85" t="s">
        <v>1</v>
      </c>
      <c r="I20470" s="85">
        <v>-1</v>
      </c>
      <c r="J20470" s="88">
        <v>7.87972598268986E-2</v>
      </c>
      <c r="K20470" s="146">
        <v>8.3546112583075899E-2</v>
      </c>
      <c r="L20470" s="147">
        <v>3.3186937451612278E-10</v>
      </c>
      <c r="M20470" s="147">
        <v>2.5630357582182208E-3</v>
      </c>
      <c r="N20470" s="87">
        <v>0.28680972531886301</v>
      </c>
      <c r="O20470" s="88">
        <v>1.1255459133457281E-2</v>
      </c>
      <c r="P20470" s="89">
        <v>39.243645315527331</v>
      </c>
    </row>
    <row r="20471" spans="1:16">
      <c r="A20471" s="75" t="s">
        <v>23452</v>
      </c>
      <c r="B20471" s="85">
        <v>20467</v>
      </c>
      <c r="C20471" s="85">
        <v>14376</v>
      </c>
      <c r="D20471" s="85">
        <v>20467</v>
      </c>
      <c r="E20471" s="86" t="s">
        <v>23434</v>
      </c>
      <c r="F20471" s="85" t="s">
        <v>4496</v>
      </c>
      <c r="G20471" s="86" t="s">
        <v>3037</v>
      </c>
      <c r="H20471" s="85" t="s">
        <v>1</v>
      </c>
      <c r="I20471" s="85">
        <v>-1</v>
      </c>
      <c r="J20471" s="88">
        <v>0.1248389635982971</v>
      </c>
      <c r="K20471" s="146">
        <v>0.11729105866867752</v>
      </c>
      <c r="L20471" s="147">
        <v>5.0491946727362114E-10</v>
      </c>
      <c r="M20471" s="147">
        <v>3.1582718985945762E-3</v>
      </c>
      <c r="N20471" s="87">
        <v>0.3408195948471639</v>
      </c>
      <c r="O20471" s="88">
        <v>1.858756314658835E-2</v>
      </c>
      <c r="P20471" s="89">
        <v>54.537835933182485</v>
      </c>
    </row>
    <row r="20472" spans="1:16">
      <c r="A20472" s="75" t="s">
        <v>23453</v>
      </c>
      <c r="B20472" s="85">
        <v>20468</v>
      </c>
      <c r="C20472" s="85">
        <v>14377</v>
      </c>
      <c r="D20472" s="85">
        <v>20468</v>
      </c>
      <c r="E20472" s="86" t="s">
        <v>23434</v>
      </c>
      <c r="F20472" s="85" t="s">
        <v>4372</v>
      </c>
      <c r="G20472" s="86" t="s">
        <v>3037</v>
      </c>
      <c r="H20472" s="85" t="s">
        <v>1</v>
      </c>
      <c r="I20472" s="85">
        <v>-1</v>
      </c>
      <c r="J20472" s="88">
        <v>9.4575330232558555E-2</v>
      </c>
      <c r="K20472" s="146">
        <v>9.5382198514136637E-2</v>
      </c>
      <c r="L20472" s="147">
        <v>3.9196874443865878E-10</v>
      </c>
      <c r="M20472" s="147">
        <v>2.2852269201807641E-3</v>
      </c>
      <c r="N20472" s="87">
        <v>0.251887950542383</v>
      </c>
      <c r="O20472" s="88">
        <v>1.3748041614375379E-2</v>
      </c>
      <c r="P20472" s="89">
        <v>54.579989176822956</v>
      </c>
    </row>
    <row r="20473" spans="1:16">
      <c r="A20473" s="75" t="s">
        <v>23454</v>
      </c>
      <c r="B20473" s="85">
        <v>20469</v>
      </c>
      <c r="C20473" s="85">
        <v>14378</v>
      </c>
      <c r="D20473" s="85">
        <v>20469</v>
      </c>
      <c r="E20473" s="86" t="s">
        <v>23434</v>
      </c>
      <c r="F20473" s="85" t="s">
        <v>4498</v>
      </c>
      <c r="G20473" s="86" t="s">
        <v>3037</v>
      </c>
      <c r="H20473" s="85" t="s">
        <v>1</v>
      </c>
      <c r="I20473" s="85">
        <v>-1</v>
      </c>
      <c r="J20473" s="88">
        <v>6.5053445018682002E-2</v>
      </c>
      <c r="K20473" s="146">
        <v>7.7918231066294322E-2</v>
      </c>
      <c r="L20473" s="147">
        <v>2.9488735888756081E-10</v>
      </c>
      <c r="M20473" s="147">
        <v>2.608560715616293E-3</v>
      </c>
      <c r="N20473" s="87">
        <v>0.29234732251999229</v>
      </c>
      <c r="O20473" s="88">
        <v>1.6237048459578182E-2</v>
      </c>
      <c r="P20473" s="89">
        <v>55.540267376547654</v>
      </c>
    </row>
    <row r="20474" spans="1:16">
      <c r="A20474" s="75" t="s">
        <v>23455</v>
      </c>
      <c r="B20474" s="85">
        <v>20470</v>
      </c>
      <c r="C20474" s="85">
        <v>14379</v>
      </c>
      <c r="D20474" s="85">
        <v>20470</v>
      </c>
      <c r="E20474" s="86" t="s">
        <v>23434</v>
      </c>
      <c r="F20474" s="85" t="s">
        <v>238</v>
      </c>
      <c r="G20474" s="86" t="s">
        <v>3037</v>
      </c>
      <c r="H20474" s="85" t="s">
        <v>1</v>
      </c>
      <c r="I20474" s="85">
        <v>-1</v>
      </c>
      <c r="J20474" s="88">
        <v>0.13382604319269659</v>
      </c>
      <c r="K20474" s="146">
        <v>0.16673425159424493</v>
      </c>
      <c r="L20474" s="147">
        <v>6.4892493112016603E-10</v>
      </c>
      <c r="M20474" s="147">
        <v>1.80140668966516E-3</v>
      </c>
      <c r="N20474" s="87">
        <v>0.19467613889908081</v>
      </c>
      <c r="O20474" s="88">
        <v>1.1634482196802409E-2</v>
      </c>
      <c r="P20474" s="89">
        <v>59.763267663910625</v>
      </c>
    </row>
    <row r="20475" spans="1:16">
      <c r="A20475" s="75" t="s">
        <v>23456</v>
      </c>
      <c r="B20475" s="85">
        <v>20471</v>
      </c>
      <c r="C20475" s="85">
        <v>14380</v>
      </c>
      <c r="D20475" s="85">
        <v>20471</v>
      </c>
      <c r="E20475" s="86" t="s">
        <v>23434</v>
      </c>
      <c r="F20475" s="85" t="s">
        <v>3901</v>
      </c>
      <c r="G20475" s="86" t="s">
        <v>3037</v>
      </c>
      <c r="H20475" s="85" t="s">
        <v>1</v>
      </c>
      <c r="I20475" s="85">
        <v>-1</v>
      </c>
      <c r="J20475" s="88">
        <v>0.12637390459739081</v>
      </c>
      <c r="K20475" s="146">
        <v>0.11364893163432201</v>
      </c>
      <c r="L20475" s="147">
        <v>4.9701097207569994E-10</v>
      </c>
      <c r="M20475" s="147">
        <v>2.116198248278048E-3</v>
      </c>
      <c r="N20475" s="87">
        <v>0.2263992979672117</v>
      </c>
      <c r="O20475" s="88">
        <v>1.368434283402228E-2</v>
      </c>
      <c r="P20475" s="89">
        <v>60.443397823628047</v>
      </c>
    </row>
    <row r="20476" spans="1:16">
      <c r="A20476" s="75" t="s">
        <v>23457</v>
      </c>
      <c r="B20476" s="85">
        <v>20472</v>
      </c>
      <c r="C20476" s="85">
        <v>14381</v>
      </c>
      <c r="D20476" s="85">
        <v>20472</v>
      </c>
      <c r="E20476" s="86" t="s">
        <v>23434</v>
      </c>
      <c r="F20476" s="85" t="s">
        <v>1068</v>
      </c>
      <c r="G20476" s="86" t="s">
        <v>3037</v>
      </c>
      <c r="H20476" s="85" t="s">
        <v>1</v>
      </c>
      <c r="I20476" s="85">
        <v>-1</v>
      </c>
      <c r="J20476" s="88">
        <v>5.9934423722953427E-2</v>
      </c>
      <c r="K20476" s="146">
        <v>7.3139942886907547E-2</v>
      </c>
      <c r="L20476" s="147">
        <v>2.7256939239809812E-10</v>
      </c>
      <c r="M20476" s="147">
        <v>3.4210415623274538E-3</v>
      </c>
      <c r="N20476" s="87">
        <v>0.38349747963656178</v>
      </c>
      <c r="O20476" s="88">
        <v>1.9848812238085229E-2</v>
      </c>
      <c r="P20476" s="89">
        <v>51.757347289207296</v>
      </c>
    </row>
    <row r="20477" spans="1:16">
      <c r="A20477" s="75" t="s">
        <v>23458</v>
      </c>
      <c r="B20477" s="85">
        <v>20473</v>
      </c>
      <c r="C20477" s="85">
        <v>14382</v>
      </c>
      <c r="D20477" s="85">
        <v>20473</v>
      </c>
      <c r="E20477" s="86" t="s">
        <v>23434</v>
      </c>
      <c r="F20477" s="85" t="s">
        <v>4381</v>
      </c>
      <c r="G20477" s="86" t="s">
        <v>3037</v>
      </c>
      <c r="H20477" s="85" t="s">
        <v>1</v>
      </c>
      <c r="I20477" s="85">
        <v>-1</v>
      </c>
      <c r="J20477" s="88">
        <v>7.9355262086662201E-2</v>
      </c>
      <c r="K20477" s="146">
        <v>9.0239104980572374E-2</v>
      </c>
      <c r="L20477" s="147">
        <v>3.5373076897168519E-10</v>
      </c>
      <c r="M20477" s="147">
        <v>4.0987501641012968E-3</v>
      </c>
      <c r="N20477" s="87">
        <v>0.45289424296009101</v>
      </c>
      <c r="O20477" s="88">
        <v>2.4178976852565391E-2</v>
      </c>
      <c r="P20477" s="89">
        <v>53.38768868982077</v>
      </c>
    </row>
    <row r="20478" spans="1:16">
      <c r="A20478" s="75" t="s">
        <v>23459</v>
      </c>
      <c r="B20478" s="85">
        <v>20474</v>
      </c>
      <c r="C20478" s="85">
        <v>14383</v>
      </c>
      <c r="D20478" s="85">
        <v>20474</v>
      </c>
      <c r="E20478" s="86" t="s">
        <v>23434</v>
      </c>
      <c r="F20478" s="85" t="s">
        <v>4641</v>
      </c>
      <c r="G20478" s="86" t="s">
        <v>3037</v>
      </c>
      <c r="H20478" s="85" t="s">
        <v>1</v>
      </c>
      <c r="I20478" s="85">
        <v>-1</v>
      </c>
      <c r="J20478" s="88">
        <v>6.1367455931986573E-2</v>
      </c>
      <c r="K20478" s="146">
        <v>7.1552605116872864E-2</v>
      </c>
      <c r="L20478" s="147">
        <v>2.7037183320265288E-10</v>
      </c>
      <c r="M20478" s="147">
        <v>2.4742918719169822E-3</v>
      </c>
      <c r="N20478" s="87">
        <v>0.27911578312664898</v>
      </c>
      <c r="O20478" s="88">
        <v>1.7486126742238439E-2</v>
      </c>
      <c r="P20478" s="89">
        <v>62.648290778684114</v>
      </c>
    </row>
    <row r="20479" spans="1:16">
      <c r="A20479" s="75" t="s">
        <v>23460</v>
      </c>
      <c r="B20479" s="85">
        <v>20475</v>
      </c>
      <c r="C20479" s="85">
        <v>14384</v>
      </c>
      <c r="D20479" s="85">
        <v>20475</v>
      </c>
      <c r="E20479" s="86" t="s">
        <v>23434</v>
      </c>
      <c r="F20479" s="85" t="s">
        <v>4383</v>
      </c>
      <c r="G20479" s="86" t="s">
        <v>3037</v>
      </c>
      <c r="H20479" s="85" t="s">
        <v>1</v>
      </c>
      <c r="I20479" s="85">
        <v>-1</v>
      </c>
      <c r="J20479" s="88">
        <v>8.8128429940470224E-2</v>
      </c>
      <c r="K20479" s="146">
        <v>9.3816150632713091E-2</v>
      </c>
      <c r="L20479" s="147">
        <v>3.7687510362930259E-10</v>
      </c>
      <c r="M20479" s="147">
        <v>2.843515306048297E-3</v>
      </c>
      <c r="N20479" s="87">
        <v>0.31466816775389772</v>
      </c>
      <c r="O20479" s="88">
        <v>1.3874107479952189E-2</v>
      </c>
      <c r="P20479" s="89">
        <v>44.091232929551182</v>
      </c>
    </row>
    <row r="20480" spans="1:16">
      <c r="A20480" s="75" t="s">
        <v>23461</v>
      </c>
      <c r="B20480" s="85">
        <v>20476</v>
      </c>
      <c r="C20480" s="85">
        <v>14385</v>
      </c>
      <c r="D20480" s="85">
        <v>20476</v>
      </c>
      <c r="E20480" s="86" t="s">
        <v>23434</v>
      </c>
      <c r="F20480" s="85" t="s">
        <v>6286</v>
      </c>
      <c r="G20480" s="86" t="s">
        <v>3037</v>
      </c>
      <c r="H20480" s="85" t="s">
        <v>1</v>
      </c>
      <c r="I20480" s="85">
        <v>-1</v>
      </c>
      <c r="J20480" s="88">
        <v>0.12617529103697839</v>
      </c>
      <c r="K20480" s="146">
        <v>0.12232913637050184</v>
      </c>
      <c r="L20480" s="147">
        <v>5.2003935430060733E-10</v>
      </c>
      <c r="M20480" s="147">
        <v>1.874123790658887E-3</v>
      </c>
      <c r="N20480" s="87">
        <v>0.19971647833593559</v>
      </c>
      <c r="O20480" s="88">
        <v>1.190524153407637E-2</v>
      </c>
      <c r="P20480" s="89">
        <v>59.61071231213586</v>
      </c>
    </row>
    <row r="20481" spans="1:16">
      <c r="A20481" s="75" t="s">
        <v>23462</v>
      </c>
      <c r="B20481" s="85">
        <v>20477</v>
      </c>
      <c r="C20481" s="85">
        <v>14386</v>
      </c>
      <c r="D20481" s="85">
        <v>20477</v>
      </c>
      <c r="E20481" s="86" t="s">
        <v>23434</v>
      </c>
      <c r="F20481" s="85" t="s">
        <v>4711</v>
      </c>
      <c r="G20481" s="86" t="s">
        <v>3037</v>
      </c>
      <c r="H20481" s="85" t="s">
        <v>1</v>
      </c>
      <c r="I20481" s="85">
        <v>-1</v>
      </c>
      <c r="J20481" s="88">
        <v>0.1263253494507397</v>
      </c>
      <c r="K20481" s="146">
        <v>0.12641083506245882</v>
      </c>
      <c r="L20481" s="147">
        <v>5.3075258450314641E-10</v>
      </c>
      <c r="M20481" s="147">
        <v>1.8363246678756539E-3</v>
      </c>
      <c r="N20481" s="87">
        <v>0.19579858818780541</v>
      </c>
      <c r="O20481" s="88">
        <v>1.165023915995666E-2</v>
      </c>
      <c r="P20481" s="89">
        <v>59.501139756850677</v>
      </c>
    </row>
    <row r="20482" spans="1:16">
      <c r="A20482" s="75" t="s">
        <v>23463</v>
      </c>
      <c r="B20482" s="85">
        <v>20478</v>
      </c>
      <c r="C20482" s="85">
        <v>14387</v>
      </c>
      <c r="D20482" s="85">
        <v>20478</v>
      </c>
      <c r="E20482" s="86" t="s">
        <v>23434</v>
      </c>
      <c r="F20482" s="85" t="s">
        <v>5075</v>
      </c>
      <c r="G20482" s="86" t="s">
        <v>3037</v>
      </c>
      <c r="H20482" s="85" t="s">
        <v>1</v>
      </c>
      <c r="I20482" s="85">
        <v>-1</v>
      </c>
      <c r="J20482" s="88">
        <v>0.13303043931139419</v>
      </c>
      <c r="K20482" s="146">
        <v>0.11900376778029015</v>
      </c>
      <c r="L20482" s="147">
        <v>5.2264759082500189E-10</v>
      </c>
      <c r="M20482" s="147">
        <v>2.0833257956751798E-3</v>
      </c>
      <c r="N20482" s="87">
        <v>0.22150816106211549</v>
      </c>
      <c r="O20482" s="88">
        <v>1.3326462151141191E-2</v>
      </c>
      <c r="P20482" s="89">
        <v>60.162398022907034</v>
      </c>
    </row>
    <row r="20483" spans="1:16">
      <c r="A20483" s="75" t="s">
        <v>23464</v>
      </c>
      <c r="B20483" s="85">
        <v>20479</v>
      </c>
      <c r="C20483" s="85">
        <v>14388</v>
      </c>
      <c r="D20483" s="85">
        <v>20479</v>
      </c>
      <c r="E20483" s="86" t="s">
        <v>23434</v>
      </c>
      <c r="F20483" s="85" t="s">
        <v>2124</v>
      </c>
      <c r="G20483" s="86" t="s">
        <v>3037</v>
      </c>
      <c r="H20483" s="85" t="s">
        <v>1</v>
      </c>
      <c r="I20483" s="85">
        <v>-1</v>
      </c>
      <c r="J20483" s="88">
        <v>2.8703957995259221E-2</v>
      </c>
      <c r="K20483" s="146">
        <v>5.0423387095992672E-2</v>
      </c>
      <c r="L20483" s="147">
        <v>1.564953004968936E-10</v>
      </c>
      <c r="M20483" s="147">
        <v>2.6052369815364909E-3</v>
      </c>
      <c r="N20483" s="87">
        <v>0.30028622210954892</v>
      </c>
      <c r="O20483" s="88">
        <v>1.908443870319592E-2</v>
      </c>
      <c r="P20483" s="89">
        <v>63.554160324524084</v>
      </c>
    </row>
    <row r="20484" spans="1:16">
      <c r="A20484" s="75" t="s">
        <v>23465</v>
      </c>
      <c r="B20484" s="85">
        <v>20480</v>
      </c>
      <c r="C20484" s="85">
        <v>14389</v>
      </c>
      <c r="D20484" s="85">
        <v>20480</v>
      </c>
      <c r="E20484" s="86" t="s">
        <v>23434</v>
      </c>
      <c r="F20484" s="85" t="s">
        <v>4253</v>
      </c>
      <c r="G20484" s="86" t="s">
        <v>3037</v>
      </c>
      <c r="H20484" s="85" t="s">
        <v>1</v>
      </c>
      <c r="I20484" s="85">
        <v>-1</v>
      </c>
      <c r="J20484" s="88">
        <v>4.111136092754681E-2</v>
      </c>
      <c r="K20484" s="146">
        <v>6.1537721796334419E-2</v>
      </c>
      <c r="L20484" s="147">
        <v>2.0945378391062039E-10</v>
      </c>
      <c r="M20484" s="147">
        <v>3.6058129413582521E-3</v>
      </c>
      <c r="N20484" s="87">
        <v>0.40659912682174559</v>
      </c>
      <c r="O20484" s="88">
        <v>2.518413402085003E-2</v>
      </c>
      <c r="P20484" s="89">
        <v>61.938485253783732</v>
      </c>
    </row>
    <row r="20485" spans="1:16">
      <c r="A20485" s="75" t="s">
        <v>23466</v>
      </c>
      <c r="B20485" s="85">
        <v>20481</v>
      </c>
      <c r="C20485" s="85">
        <v>14390</v>
      </c>
      <c r="D20485" s="85">
        <v>20481</v>
      </c>
      <c r="E20485" s="86" t="s">
        <v>23434</v>
      </c>
      <c r="F20485" s="85" t="s">
        <v>240</v>
      </c>
      <c r="G20485" s="86" t="s">
        <v>3037</v>
      </c>
      <c r="H20485" s="85" t="s">
        <v>1</v>
      </c>
      <c r="I20485" s="85">
        <v>-1</v>
      </c>
      <c r="J20485" s="88">
        <v>0.12709988706532549</v>
      </c>
      <c r="K20485" s="146">
        <v>0.12374751285719199</v>
      </c>
      <c r="L20485" s="147">
        <v>5.2496681225247583E-10</v>
      </c>
      <c r="M20485" s="147">
        <v>2.0861461960586568E-3</v>
      </c>
      <c r="N20485" s="87">
        <v>0.2241894721808172</v>
      </c>
      <c r="O20485" s="88">
        <v>1.355540641123466E-2</v>
      </c>
      <c r="P20485" s="89">
        <v>60.464063184473346</v>
      </c>
    </row>
    <row r="20486" spans="1:16">
      <c r="A20486" s="75" t="s">
        <v>23467</v>
      </c>
      <c r="B20486" s="85">
        <v>20482</v>
      </c>
      <c r="C20486" s="85">
        <v>14391</v>
      </c>
      <c r="D20486" s="85">
        <v>20482</v>
      </c>
      <c r="E20486" s="86" t="s">
        <v>23434</v>
      </c>
      <c r="F20486" s="85" t="s">
        <v>4389</v>
      </c>
      <c r="G20486" s="86" t="s">
        <v>3037</v>
      </c>
      <c r="H20486" s="85" t="s">
        <v>1</v>
      </c>
      <c r="I20486" s="85">
        <v>-1</v>
      </c>
      <c r="J20486" s="88">
        <v>8.2880565835872569E-2</v>
      </c>
      <c r="K20486" s="146">
        <v>9.1960566727390738E-2</v>
      </c>
      <c r="L20486" s="147">
        <v>3.6314087873033622E-10</v>
      </c>
      <c r="M20486" s="147">
        <v>2.610370226426829E-3</v>
      </c>
      <c r="N20486" s="87">
        <v>0.28942898876215761</v>
      </c>
      <c r="O20486" s="88">
        <v>1.543621574577007E-2</v>
      </c>
      <c r="P20486" s="89">
        <v>53.333343739299728</v>
      </c>
    </row>
    <row r="20487" spans="1:16">
      <c r="A20487" s="75" t="s">
        <v>23468</v>
      </c>
      <c r="B20487" s="85">
        <v>20483</v>
      </c>
      <c r="C20487" s="85">
        <v>14392</v>
      </c>
      <c r="D20487" s="85">
        <v>20483</v>
      </c>
      <c r="E20487" s="86" t="s">
        <v>23434</v>
      </c>
      <c r="F20487" s="85" t="s">
        <v>3724</v>
      </c>
      <c r="G20487" s="86" t="s">
        <v>3037</v>
      </c>
      <c r="H20487" s="85" t="s">
        <v>1</v>
      </c>
      <c r="I20487" s="85">
        <v>-1</v>
      </c>
      <c r="J20487" s="88">
        <v>6.799338123316738E-2</v>
      </c>
      <c r="K20487" s="146">
        <v>7.8915597984528851E-2</v>
      </c>
      <c r="L20487" s="147">
        <v>3.0202959353189208E-10</v>
      </c>
      <c r="M20487" s="147">
        <v>3.4612606146891501E-3</v>
      </c>
      <c r="N20487" s="87">
        <v>0.38645893498690148</v>
      </c>
      <c r="O20487" s="88">
        <v>1.8974709684692781E-2</v>
      </c>
      <c r="P20487" s="89">
        <v>49.098902798911617</v>
      </c>
    </row>
    <row r="20488" spans="1:16">
      <c r="A20488" s="75" t="s">
        <v>23469</v>
      </c>
      <c r="B20488" s="85">
        <v>20484</v>
      </c>
      <c r="C20488" s="85">
        <v>14393</v>
      </c>
      <c r="D20488" s="85">
        <v>20484</v>
      </c>
      <c r="E20488" s="86" t="s">
        <v>23434</v>
      </c>
      <c r="F20488" s="85" t="s">
        <v>4646</v>
      </c>
      <c r="G20488" s="86" t="s">
        <v>3037</v>
      </c>
      <c r="H20488" s="85" t="s">
        <v>1</v>
      </c>
      <c r="I20488" s="85">
        <v>-1</v>
      </c>
      <c r="J20488" s="88">
        <v>0.11329567697843421</v>
      </c>
      <c r="K20488" s="146">
        <v>0.12197335743083541</v>
      </c>
      <c r="L20488" s="147">
        <v>4.9684114391883228E-10</v>
      </c>
      <c r="M20488" s="147">
        <v>1.589846531402676E-3</v>
      </c>
      <c r="N20488" s="87">
        <v>0.1706555368909656</v>
      </c>
      <c r="O20488" s="88">
        <v>9.9954287924872084E-3</v>
      </c>
      <c r="P20488" s="89">
        <v>58.570785188607381</v>
      </c>
    </row>
    <row r="20489" spans="1:16">
      <c r="A20489" s="75" t="s">
        <v>23470</v>
      </c>
      <c r="B20489" s="85">
        <v>20485</v>
      </c>
      <c r="C20489" s="85">
        <v>14394</v>
      </c>
      <c r="D20489" s="85">
        <v>20485</v>
      </c>
      <c r="E20489" s="86" t="s">
        <v>23434</v>
      </c>
      <c r="F20489" s="85" t="s">
        <v>4648</v>
      </c>
      <c r="G20489" s="86" t="s">
        <v>3037</v>
      </c>
      <c r="H20489" s="85" t="s">
        <v>1</v>
      </c>
      <c r="I20489" s="85">
        <v>-1</v>
      </c>
      <c r="J20489" s="88">
        <v>0.12451147308102049</v>
      </c>
      <c r="K20489" s="146">
        <v>0.12576518985494042</v>
      </c>
      <c r="L20489" s="147">
        <v>5.2600031724428793E-10</v>
      </c>
      <c r="M20489" s="147">
        <v>1.7996409957579721E-3</v>
      </c>
      <c r="N20489" s="87">
        <v>0.19199631484248689</v>
      </c>
      <c r="O20489" s="88">
        <v>1.1402761897080629E-2</v>
      </c>
      <c r="P20489" s="89">
        <v>59.390524794371267</v>
      </c>
    </row>
    <row r="20490" spans="1:16">
      <c r="A20490" s="75" t="s">
        <v>23471</v>
      </c>
      <c r="B20490" s="85">
        <v>20486</v>
      </c>
      <c r="C20490" s="85">
        <v>14395</v>
      </c>
      <c r="D20490" s="85">
        <v>20486</v>
      </c>
      <c r="E20490" s="86" t="s">
        <v>23434</v>
      </c>
      <c r="F20490" s="85" t="s">
        <v>38</v>
      </c>
      <c r="G20490" s="86" t="s">
        <v>3037</v>
      </c>
      <c r="H20490" s="85" t="s">
        <v>1</v>
      </c>
      <c r="I20490" s="85">
        <v>-1</v>
      </c>
      <c r="J20490" s="88">
        <v>0.11019717691805821</v>
      </c>
      <c r="K20490" s="146">
        <v>0.41555725690828021</v>
      </c>
      <c r="L20490" s="147">
        <v>4.7767904620549025E-10</v>
      </c>
      <c r="M20490" s="147">
        <v>9.2175972180990001E-4</v>
      </c>
      <c r="N20490" s="87">
        <v>0.1012424788403772</v>
      </c>
      <c r="O20490" s="88">
        <v>6.4270819617097694E-3</v>
      </c>
      <c r="P20490" s="89">
        <v>63.482068350410067</v>
      </c>
    </row>
    <row r="20491" spans="1:16">
      <c r="A20491" s="75" t="s">
        <v>23472</v>
      </c>
      <c r="B20491" s="85">
        <v>20487</v>
      </c>
      <c r="C20491" s="85">
        <v>14396</v>
      </c>
      <c r="D20491" s="85">
        <v>20487</v>
      </c>
      <c r="E20491" s="86" t="s">
        <v>23434</v>
      </c>
      <c r="F20491" s="85" t="s">
        <v>1039</v>
      </c>
      <c r="G20491" s="86" t="s">
        <v>3037</v>
      </c>
      <c r="H20491" s="85" t="s">
        <v>1</v>
      </c>
      <c r="I20491" s="85">
        <v>-1</v>
      </c>
      <c r="J20491" s="88">
        <v>2.6487938652515301E-2</v>
      </c>
      <c r="K20491" s="146">
        <v>4.9173099775984483E-2</v>
      </c>
      <c r="L20491" s="147">
        <v>1.4933832287325739E-10</v>
      </c>
      <c r="M20491" s="147">
        <v>2.6853436611348632E-3</v>
      </c>
      <c r="N20491" s="87">
        <v>0.30949927023002249</v>
      </c>
      <c r="O20491" s="88">
        <v>1.956575855980424E-2</v>
      </c>
      <c r="P20491" s="89">
        <v>63.217462662392713</v>
      </c>
    </row>
    <row r="20492" spans="1:16">
      <c r="A20492" s="75" t="s">
        <v>23473</v>
      </c>
      <c r="B20492" s="85">
        <v>20488</v>
      </c>
      <c r="C20492" s="85">
        <v>14397</v>
      </c>
      <c r="D20492" s="85">
        <v>20488</v>
      </c>
      <c r="E20492" s="86" t="s">
        <v>23434</v>
      </c>
      <c r="F20492" s="85" t="s">
        <v>4653</v>
      </c>
      <c r="G20492" s="86" t="s">
        <v>3037</v>
      </c>
      <c r="H20492" s="85" t="s">
        <v>1</v>
      </c>
      <c r="I20492" s="85">
        <v>-1</v>
      </c>
      <c r="J20492" s="88">
        <v>4.6142235934448772E-2</v>
      </c>
      <c r="K20492" s="146">
        <v>6.360469366267045E-2</v>
      </c>
      <c r="L20492" s="147">
        <v>2.2256748135960051E-10</v>
      </c>
      <c r="M20492" s="147">
        <v>2.870921284746677E-3</v>
      </c>
      <c r="N20492" s="87">
        <v>0.32590050461672893</v>
      </c>
      <c r="O20492" s="88">
        <v>1.8476233591330792E-2</v>
      </c>
      <c r="P20492" s="89">
        <v>56.69286585812295</v>
      </c>
    </row>
    <row r="20493" spans="1:16">
      <c r="A20493" s="75" t="s">
        <v>23474</v>
      </c>
      <c r="B20493" s="85">
        <v>20489</v>
      </c>
      <c r="C20493" s="85">
        <v>14398</v>
      </c>
      <c r="D20493" s="85">
        <v>20489</v>
      </c>
      <c r="E20493" s="86" t="s">
        <v>23434</v>
      </c>
      <c r="F20493" s="85" t="s">
        <v>4655</v>
      </c>
      <c r="G20493" s="86" t="s">
        <v>3037</v>
      </c>
      <c r="H20493" s="85" t="s">
        <v>1</v>
      </c>
      <c r="I20493" s="85">
        <v>-1</v>
      </c>
      <c r="J20493" s="88">
        <v>0.1183193550723675</v>
      </c>
      <c r="K20493" s="146">
        <v>0.10931752922699702</v>
      </c>
      <c r="L20493" s="147">
        <v>4.7106237664269152E-10</v>
      </c>
      <c r="M20493" s="147">
        <v>2.0924357459012732E-3</v>
      </c>
      <c r="N20493" s="87">
        <v>0.2256178973083609</v>
      </c>
      <c r="O20493" s="88">
        <v>1.3727861192035879E-2</v>
      </c>
      <c r="P20493" s="89">
        <v>60.845621538939653</v>
      </c>
    </row>
    <row r="20494" spans="1:16">
      <c r="A20494" s="75" t="s">
        <v>23475</v>
      </c>
      <c r="B20494" s="85">
        <v>20490</v>
      </c>
      <c r="C20494" s="85">
        <v>14399</v>
      </c>
      <c r="D20494" s="85">
        <v>20490</v>
      </c>
      <c r="E20494" s="86" t="s">
        <v>23434</v>
      </c>
      <c r="F20494" s="85" t="s">
        <v>6375</v>
      </c>
      <c r="G20494" s="86" t="s">
        <v>3037</v>
      </c>
      <c r="H20494" s="85" t="s">
        <v>1</v>
      </c>
      <c r="I20494" s="85">
        <v>-1</v>
      </c>
      <c r="J20494" s="88">
        <v>0.1167843743628442</v>
      </c>
      <c r="K20494" s="146">
        <v>0.13751973779490487</v>
      </c>
      <c r="L20494" s="147">
        <v>5.4380694291248776E-10</v>
      </c>
      <c r="M20494" s="147">
        <v>1.4928003840400019E-3</v>
      </c>
      <c r="N20494" s="87">
        <v>0.16019219562865561</v>
      </c>
      <c r="O20494" s="88">
        <v>9.3327380833237283E-3</v>
      </c>
      <c r="P20494" s="89">
        <v>58.259630231663188</v>
      </c>
    </row>
    <row r="20495" spans="1:16">
      <c r="A20495" s="75" t="s">
        <v>23476</v>
      </c>
      <c r="B20495" s="85">
        <v>20491</v>
      </c>
      <c r="C20495" s="85">
        <v>14400</v>
      </c>
      <c r="D20495" s="85">
        <v>20491</v>
      </c>
      <c r="E20495" s="86" t="s">
        <v>23434</v>
      </c>
      <c r="F20495" s="85" t="s">
        <v>243</v>
      </c>
      <c r="G20495" s="86" t="s">
        <v>3037</v>
      </c>
      <c r="H20495" s="85" t="s">
        <v>1</v>
      </c>
      <c r="I20495" s="85">
        <v>-1</v>
      </c>
      <c r="J20495" s="88">
        <v>0.13384328176484839</v>
      </c>
      <c r="K20495" s="146">
        <v>0.12501062499245502</v>
      </c>
      <c r="L20495" s="147">
        <v>5.4391549036069303E-10</v>
      </c>
      <c r="M20495" s="147">
        <v>1.842866473990702E-3</v>
      </c>
      <c r="N20495" s="87">
        <v>0.2191730458434919</v>
      </c>
      <c r="O20495" s="88">
        <v>1.359974627733208E-2</v>
      </c>
      <c r="P20495" s="89">
        <v>62.050268202429649</v>
      </c>
    </row>
    <row r="20496" spans="1:16">
      <c r="A20496" s="75" t="s">
        <v>24215</v>
      </c>
      <c r="B20496" s="85">
        <v>20492</v>
      </c>
      <c r="C20496" s="85">
        <v>14767</v>
      </c>
      <c r="D20496" s="85">
        <v>20492</v>
      </c>
      <c r="E20496" s="86" t="s">
        <v>24216</v>
      </c>
      <c r="F20496" s="85" t="s">
        <v>31</v>
      </c>
      <c r="G20496" s="86" t="s">
        <v>3037</v>
      </c>
      <c r="H20496" s="85" t="s">
        <v>1</v>
      </c>
      <c r="I20496" s="85">
        <v>-1</v>
      </c>
      <c r="J20496" s="88">
        <v>6.1966561398304219E-2</v>
      </c>
      <c r="K20496" s="146">
        <v>7.5007427889662623E-2</v>
      </c>
      <c r="L20496" s="147">
        <v>2.8101893173565402E-10</v>
      </c>
      <c r="M20496" s="147">
        <v>2.999951645465329E-3</v>
      </c>
      <c r="N20496" s="87">
        <v>0.33669360168951767</v>
      </c>
      <c r="O20496" s="88">
        <v>1.8795894889037039E-2</v>
      </c>
      <c r="P20496" s="89">
        <v>55.824924485407038</v>
      </c>
    </row>
    <row r="20497" spans="1:16">
      <c r="A20497" s="75" t="s">
        <v>24217</v>
      </c>
      <c r="B20497" s="85">
        <v>20493</v>
      </c>
      <c r="C20497" s="85">
        <v>14768</v>
      </c>
      <c r="D20497" s="85">
        <v>20493</v>
      </c>
      <c r="E20497" s="86" t="s">
        <v>24216</v>
      </c>
      <c r="F20497" s="85" t="s">
        <v>11</v>
      </c>
      <c r="G20497" s="86" t="s">
        <v>3037</v>
      </c>
      <c r="H20497" s="85" t="s">
        <v>1</v>
      </c>
      <c r="I20497" s="85">
        <v>-1</v>
      </c>
      <c r="J20497" s="88">
        <v>6.1376253025242217E-2</v>
      </c>
      <c r="K20497" s="146">
        <v>7.4566444710386176E-2</v>
      </c>
      <c r="L20497" s="147">
        <v>2.7872214767328922E-10</v>
      </c>
      <c r="M20497" s="147">
        <v>2.9807446396109211E-3</v>
      </c>
      <c r="N20497" s="87">
        <v>0.33459348414886941</v>
      </c>
      <c r="O20497" s="88">
        <v>1.8699115724789661E-2</v>
      </c>
      <c r="P20497" s="89">
        <v>55.886072534723759</v>
      </c>
    </row>
    <row r="20498" spans="1:16">
      <c r="A20498" s="75" t="s">
        <v>31879</v>
      </c>
      <c r="B20498" s="85">
        <v>20494</v>
      </c>
      <c r="C20498" s="85">
        <v>20482</v>
      </c>
      <c r="D20498" s="85">
        <v>20494</v>
      </c>
      <c r="E20498" s="86" t="s">
        <v>31880</v>
      </c>
      <c r="F20498" s="85" t="s">
        <v>32</v>
      </c>
      <c r="G20498" s="86" t="s">
        <v>3037</v>
      </c>
      <c r="H20498" s="85" t="s">
        <v>1</v>
      </c>
      <c r="I20498" s="85">
        <v>-1</v>
      </c>
      <c r="J20498" s="88">
        <v>9.4135917078530251E-3</v>
      </c>
      <c r="K20498" s="146">
        <v>3.5448071696479823E-2</v>
      </c>
      <c r="L20498" s="147">
        <v>1.1650558351046811E-10</v>
      </c>
      <c r="M20498" s="147">
        <v>8.4725210253670477E-4</v>
      </c>
      <c r="N20498" s="87">
        <v>0.1022557989569768</v>
      </c>
      <c r="O20498" s="88">
        <v>7.2096424216672962E-3</v>
      </c>
      <c r="P20498" s="89">
        <v>70.50595169375859</v>
      </c>
    </row>
    <row r="20499" spans="1:16">
      <c r="A20499" s="75" t="s">
        <v>31883</v>
      </c>
      <c r="B20499" s="85">
        <v>20495</v>
      </c>
      <c r="C20499" s="85">
        <v>20485</v>
      </c>
      <c r="D20499" s="85">
        <v>20495</v>
      </c>
      <c r="E20499" s="86" t="s">
        <v>31880</v>
      </c>
      <c r="F20499" s="85" t="s">
        <v>38</v>
      </c>
      <c r="G20499" s="86" t="s">
        <v>3037</v>
      </c>
      <c r="H20499" s="85" t="s">
        <v>1</v>
      </c>
      <c r="I20499" s="85">
        <v>-1</v>
      </c>
      <c r="J20499" s="88">
        <v>1.517395148292093E-2</v>
      </c>
      <c r="K20499" s="146">
        <v>3.7286714651013846E-2</v>
      </c>
      <c r="L20499" s="147">
        <v>9.5600916382301835E-11</v>
      </c>
      <c r="M20499" s="147">
        <v>1.149722225909796E-3</v>
      </c>
      <c r="N20499" s="87">
        <v>0.144617796004504</v>
      </c>
      <c r="O20499" s="88">
        <v>1.0090676251382019E-2</v>
      </c>
      <c r="P20499" s="89">
        <v>69.774789342438552</v>
      </c>
    </row>
    <row r="20500" spans="1:16">
      <c r="A20500" s="75" t="s">
        <v>31887</v>
      </c>
      <c r="B20500" s="85">
        <v>20496</v>
      </c>
      <c r="C20500" s="85">
        <v>20488</v>
      </c>
      <c r="D20500" s="85">
        <v>20496</v>
      </c>
      <c r="E20500" s="86" t="s">
        <v>31885</v>
      </c>
      <c r="F20500" s="85" t="s">
        <v>32</v>
      </c>
      <c r="G20500" s="86" t="s">
        <v>3037</v>
      </c>
      <c r="H20500" s="85" t="s">
        <v>1</v>
      </c>
      <c r="I20500" s="85">
        <v>-1</v>
      </c>
      <c r="J20500" s="88">
        <v>1.292656826902115E-2</v>
      </c>
      <c r="K20500" s="146">
        <v>3.7009272028765201E-2</v>
      </c>
      <c r="L20500" s="147">
        <v>8.6341559563578699E-11</v>
      </c>
      <c r="M20500" s="147">
        <v>9.6422359957118345E-4</v>
      </c>
      <c r="N20500" s="87">
        <v>0.11536658843338141</v>
      </c>
      <c r="O20500" s="88">
        <v>7.835561792655564E-3</v>
      </c>
      <c r="P20500" s="89">
        <v>67.918813402202829</v>
      </c>
    </row>
    <row r="20501" spans="1:16">
      <c r="A20501" s="75" t="s">
        <v>31888</v>
      </c>
      <c r="B20501" s="85">
        <v>20497</v>
      </c>
      <c r="C20501" s="85">
        <v>20489</v>
      </c>
      <c r="D20501" s="85">
        <v>20497</v>
      </c>
      <c r="E20501" s="86" t="s">
        <v>31889</v>
      </c>
      <c r="F20501" s="85" t="s">
        <v>55</v>
      </c>
      <c r="G20501" s="86" t="s">
        <v>3037</v>
      </c>
      <c r="H20501" s="85" t="s">
        <v>1</v>
      </c>
      <c r="I20501" s="85">
        <v>-1</v>
      </c>
      <c r="J20501" s="88">
        <v>0.19103624999999999</v>
      </c>
      <c r="K20501" s="146">
        <v>0.32652423044028561</v>
      </c>
      <c r="L20501" s="147">
        <v>1.1603615026083829E-9</v>
      </c>
      <c r="M20501" s="147">
        <v>7.7676299999999997E-12</v>
      </c>
      <c r="N20501" s="87">
        <v>0</v>
      </c>
      <c r="O20501" s="88">
        <v>0</v>
      </c>
      <c r="P20501" s="89" t="e">
        <v>#DIV/0!</v>
      </c>
    </row>
    <row r="20502" spans="1:16">
      <c r="A20502" s="75" t="s">
        <v>31890</v>
      </c>
      <c r="B20502" s="85">
        <v>20498</v>
      </c>
      <c r="C20502" s="85">
        <v>20490</v>
      </c>
      <c r="D20502" s="85">
        <v>20498</v>
      </c>
      <c r="E20502" s="86" t="s">
        <v>31891</v>
      </c>
      <c r="F20502" s="85" t="s">
        <v>55</v>
      </c>
      <c r="G20502" s="86" t="s">
        <v>3037</v>
      </c>
      <c r="H20502" s="85" t="s">
        <v>1</v>
      </c>
      <c r="I20502" s="85">
        <v>-1</v>
      </c>
      <c r="J20502" s="88">
        <v>8.3003400000000005E-2</v>
      </c>
      <c r="K20502" s="146">
        <v>7.7043725346900099E-2</v>
      </c>
      <c r="L20502" s="147">
        <v>3.2516836508865379E-10</v>
      </c>
      <c r="M20502" s="147">
        <v>0</v>
      </c>
      <c r="N20502" s="87">
        <v>0</v>
      </c>
      <c r="O20502" s="88">
        <v>0</v>
      </c>
      <c r="P20502" s="89" t="e">
        <v>#DIV/0!</v>
      </c>
    </row>
    <row r="20503" spans="1:16">
      <c r="A20503" s="75" t="s">
        <v>31892</v>
      </c>
      <c r="B20503" s="85">
        <v>20499</v>
      </c>
      <c r="C20503" s="85">
        <v>20491</v>
      </c>
      <c r="D20503" s="85">
        <v>20499</v>
      </c>
      <c r="E20503" s="86" t="s">
        <v>31893</v>
      </c>
      <c r="F20503" s="85" t="s">
        <v>55</v>
      </c>
      <c r="G20503" s="86" t="s">
        <v>3037</v>
      </c>
      <c r="H20503" s="85" t="s">
        <v>1</v>
      </c>
      <c r="I20503" s="85">
        <v>-1</v>
      </c>
      <c r="J20503" s="88">
        <v>8.2998000000000002E-2</v>
      </c>
      <c r="K20503" s="146">
        <v>5.4863882181635635</v>
      </c>
      <c r="L20503" s="147">
        <v>3.9833655042180331E-10</v>
      </c>
      <c r="M20503" s="147">
        <v>0</v>
      </c>
      <c r="N20503" s="87">
        <v>0</v>
      </c>
      <c r="O20503" s="88">
        <v>0</v>
      </c>
      <c r="P20503" s="89" t="e">
        <v>#DIV/0!</v>
      </c>
    </row>
    <row r="20504" spans="1:16">
      <c r="A20504" s="75" t="s">
        <v>31894</v>
      </c>
      <c r="B20504" s="85">
        <v>20500</v>
      </c>
      <c r="C20504" s="85">
        <v>20492</v>
      </c>
      <c r="D20504" s="85">
        <v>20500</v>
      </c>
      <c r="E20504" s="86" t="s">
        <v>31895</v>
      </c>
      <c r="F20504" s="85" t="s">
        <v>55</v>
      </c>
      <c r="G20504" s="86" t="s">
        <v>3037</v>
      </c>
      <c r="H20504" s="85" t="s">
        <v>1</v>
      </c>
      <c r="I20504" s="85">
        <v>-1</v>
      </c>
      <c r="J20504" s="88">
        <v>8.3003400000000005E-2</v>
      </c>
      <c r="K20504" s="146">
        <v>7.7001542197972186E-2</v>
      </c>
      <c r="L20504" s="147">
        <v>3.251680551528987E-10</v>
      </c>
      <c r="M20504" s="147">
        <v>0</v>
      </c>
      <c r="N20504" s="87">
        <v>0</v>
      </c>
      <c r="O20504" s="88">
        <v>0</v>
      </c>
      <c r="P20504" s="89" t="e">
        <v>#DIV/0!</v>
      </c>
    </row>
    <row r="20505" spans="1:16">
      <c r="A20505" s="75" t="s">
        <v>31896</v>
      </c>
      <c r="B20505" s="85">
        <v>20501</v>
      </c>
      <c r="C20505" s="85">
        <v>20493</v>
      </c>
      <c r="D20505" s="85">
        <v>20501</v>
      </c>
      <c r="E20505" s="86" t="s">
        <v>31897</v>
      </c>
      <c r="F20505" s="85" t="s">
        <v>55</v>
      </c>
      <c r="G20505" s="86" t="s">
        <v>3037</v>
      </c>
      <c r="H20505" s="85" t="s">
        <v>1</v>
      </c>
      <c r="I20505" s="85">
        <v>-1</v>
      </c>
      <c r="J20505" s="88">
        <v>8.3003400000000005E-2</v>
      </c>
      <c r="K20505" s="146">
        <v>7.6986377804460326E-2</v>
      </c>
      <c r="L20505" s="147">
        <v>3.2516793449983959E-10</v>
      </c>
      <c r="M20505" s="147">
        <v>0</v>
      </c>
      <c r="N20505" s="87">
        <v>0</v>
      </c>
      <c r="O20505" s="88">
        <v>0</v>
      </c>
      <c r="P20505" s="89" t="e">
        <v>#DIV/0!</v>
      </c>
    </row>
    <row r="20506" spans="1:16">
      <c r="A20506" s="75" t="s">
        <v>31898</v>
      </c>
      <c r="B20506" s="85">
        <v>20502</v>
      </c>
      <c r="C20506" s="85">
        <v>20494</v>
      </c>
      <c r="D20506" s="85">
        <v>20502</v>
      </c>
      <c r="E20506" s="86" t="s">
        <v>31899</v>
      </c>
      <c r="F20506" s="85" t="s">
        <v>55</v>
      </c>
      <c r="G20506" s="86" t="s">
        <v>3037</v>
      </c>
      <c r="H20506" s="85" t="s">
        <v>1</v>
      </c>
      <c r="I20506" s="85">
        <v>-1</v>
      </c>
      <c r="J20506" s="88">
        <v>8.3003400000000005E-2</v>
      </c>
      <c r="K20506" s="146">
        <v>7.6992906379992052E-2</v>
      </c>
      <c r="L20506" s="147">
        <v>3.2516798714170982E-10</v>
      </c>
      <c r="M20506" s="147">
        <v>0</v>
      </c>
      <c r="N20506" s="87">
        <v>0</v>
      </c>
      <c r="O20506" s="88">
        <v>0</v>
      </c>
      <c r="P20506" s="89" t="e">
        <v>#DIV/0!</v>
      </c>
    </row>
    <row r="20507" spans="1:16">
      <c r="A20507" s="75" t="s">
        <v>31900</v>
      </c>
      <c r="B20507" s="85">
        <v>20503</v>
      </c>
      <c r="C20507" s="85">
        <v>20495</v>
      </c>
      <c r="D20507" s="85">
        <v>20503</v>
      </c>
      <c r="E20507" s="86" t="s">
        <v>31901</v>
      </c>
      <c r="F20507" s="85" t="s">
        <v>32</v>
      </c>
      <c r="G20507" s="86" t="s">
        <v>3037</v>
      </c>
      <c r="H20507" s="85" t="s">
        <v>1</v>
      </c>
      <c r="I20507" s="85">
        <v>-1</v>
      </c>
      <c r="J20507" s="88">
        <v>7.2473571878591436E-2</v>
      </c>
      <c r="K20507" s="146">
        <v>7.4080548498586085E-2</v>
      </c>
      <c r="L20507" s="147">
        <v>2.9820825593031192E-10</v>
      </c>
      <c r="M20507" s="147">
        <v>2.28857299958392E-3</v>
      </c>
      <c r="N20507" s="87">
        <v>0.2495155094494873</v>
      </c>
      <c r="O20507" s="88">
        <v>7.9380309877110193E-3</v>
      </c>
      <c r="P20507" s="89">
        <v>31.81377784982147</v>
      </c>
    </row>
    <row r="20508" spans="1:16">
      <c r="A20508" s="75" t="s">
        <v>31902</v>
      </c>
      <c r="B20508" s="85">
        <v>20504</v>
      </c>
      <c r="C20508" s="85">
        <v>20496</v>
      </c>
      <c r="D20508" s="85">
        <v>20504</v>
      </c>
      <c r="E20508" s="86" t="s">
        <v>31901</v>
      </c>
      <c r="F20508" s="85" t="s">
        <v>38</v>
      </c>
      <c r="G20508" s="86" t="s">
        <v>3037</v>
      </c>
      <c r="H20508" s="85" t="s">
        <v>1</v>
      </c>
      <c r="I20508" s="85">
        <v>-1</v>
      </c>
      <c r="J20508" s="88">
        <v>7.4432278067907032E-2</v>
      </c>
      <c r="K20508" s="146">
        <v>7.7556842000739118E-2</v>
      </c>
      <c r="L20508" s="147">
        <v>3.0821482435075261E-10</v>
      </c>
      <c r="M20508" s="147">
        <v>2.450893081437081E-3</v>
      </c>
      <c r="N20508" s="87">
        <v>0.27533055931719053</v>
      </c>
      <c r="O20508" s="88">
        <v>1.02683898087101E-2</v>
      </c>
      <c r="P20508" s="89">
        <v>37.294769727615133</v>
      </c>
    </row>
    <row r="20509" spans="1:16">
      <c r="A20509" s="75" t="s">
        <v>31903</v>
      </c>
      <c r="B20509" s="85">
        <v>20505</v>
      </c>
      <c r="C20509" s="85">
        <v>20497</v>
      </c>
      <c r="D20509" s="85">
        <v>20505</v>
      </c>
      <c r="E20509" s="86" t="s">
        <v>31904</v>
      </c>
      <c r="F20509" s="85" t="s">
        <v>55</v>
      </c>
      <c r="G20509" s="86" t="s">
        <v>3037</v>
      </c>
      <c r="H20509" s="85" t="s">
        <v>1</v>
      </c>
      <c r="I20509" s="85">
        <v>-1</v>
      </c>
      <c r="J20509" s="88">
        <v>0.1224420305289439</v>
      </c>
      <c r="K20509" s="146">
        <v>0.10520281824550354</v>
      </c>
      <c r="L20509" s="147">
        <v>4.6544335509631831E-10</v>
      </c>
      <c r="M20509" s="147">
        <v>6.5140257827795496E-4</v>
      </c>
      <c r="N20509" s="87">
        <v>6.7518067726045947E-2</v>
      </c>
      <c r="O20509" s="88">
        <v>4.3945253478670102E-3</v>
      </c>
      <c r="P20509" s="89">
        <v>65.086657481042906</v>
      </c>
    </row>
    <row r="20510" spans="1:16">
      <c r="A20510" s="75" t="s">
        <v>31905</v>
      </c>
      <c r="B20510" s="85">
        <v>20506</v>
      </c>
      <c r="C20510" s="85">
        <v>20498</v>
      </c>
      <c r="D20510" s="85">
        <v>20506</v>
      </c>
      <c r="E20510" s="86" t="s">
        <v>31906</v>
      </c>
      <c r="F20510" s="85" t="s">
        <v>55</v>
      </c>
      <c r="G20510" s="86" t="s">
        <v>3037</v>
      </c>
      <c r="H20510" s="85" t="s">
        <v>1</v>
      </c>
      <c r="I20510" s="85">
        <v>-1</v>
      </c>
      <c r="J20510" s="88">
        <v>0.12243663052894389</v>
      </c>
      <c r="K20510" s="146">
        <v>5.5144927254927989</v>
      </c>
      <c r="L20510" s="147">
        <v>5.3861166543558115E-10</v>
      </c>
      <c r="M20510" s="147">
        <v>6.5140257827795496E-4</v>
      </c>
      <c r="N20510" s="87">
        <v>6.7518067726045947E-2</v>
      </c>
      <c r="O20510" s="88">
        <v>4.3945253478670102E-3</v>
      </c>
      <c r="P20510" s="89">
        <v>65.086657481042906</v>
      </c>
    </row>
    <row r="20511" spans="1:16">
      <c r="A20511" s="75" t="s">
        <v>31907</v>
      </c>
      <c r="B20511" s="85">
        <v>20507</v>
      </c>
      <c r="C20511" s="85">
        <v>20499</v>
      </c>
      <c r="D20511" s="85">
        <v>20507</v>
      </c>
      <c r="E20511" s="86" t="s">
        <v>31908</v>
      </c>
      <c r="F20511" s="85" t="s">
        <v>55</v>
      </c>
      <c r="G20511" s="86" t="s">
        <v>3037</v>
      </c>
      <c r="H20511" s="85" t="s">
        <v>1</v>
      </c>
      <c r="I20511" s="85">
        <v>-1</v>
      </c>
      <c r="J20511" s="88">
        <v>0.1224420305289439</v>
      </c>
      <c r="K20511" s="146">
        <v>0.1051151569688496</v>
      </c>
      <c r="L20511" s="147">
        <v>4.6544277002176719E-10</v>
      </c>
      <c r="M20511" s="147">
        <v>6.5140257827795496E-4</v>
      </c>
      <c r="N20511" s="87">
        <v>6.7518067726045947E-2</v>
      </c>
      <c r="O20511" s="88">
        <v>4.3945253478670102E-3</v>
      </c>
      <c r="P20511" s="89">
        <v>65.086657481042906</v>
      </c>
    </row>
    <row r="20512" spans="1:16">
      <c r="A20512" s="75" t="s">
        <v>31909</v>
      </c>
      <c r="B20512" s="85">
        <v>20508</v>
      </c>
      <c r="C20512" s="85">
        <v>20500</v>
      </c>
      <c r="D20512" s="85">
        <v>20508</v>
      </c>
      <c r="E20512" s="86" t="s">
        <v>31910</v>
      </c>
      <c r="F20512" s="85" t="s">
        <v>55</v>
      </c>
      <c r="G20512" s="86" t="s">
        <v>3037</v>
      </c>
      <c r="H20512" s="85" t="s">
        <v>1</v>
      </c>
      <c r="I20512" s="85">
        <v>-1</v>
      </c>
      <c r="J20512" s="88">
        <v>0.1224420305289439</v>
      </c>
      <c r="K20512" s="146">
        <v>0.10508316371870616</v>
      </c>
      <c r="L20512" s="147">
        <v>4.6544252686432528E-10</v>
      </c>
      <c r="M20512" s="147">
        <v>6.5140257827795496E-4</v>
      </c>
      <c r="N20512" s="87">
        <v>6.7518067726045947E-2</v>
      </c>
      <c r="O20512" s="88">
        <v>4.3945253478670102E-3</v>
      </c>
      <c r="P20512" s="89">
        <v>65.086657481042906</v>
      </c>
    </row>
    <row r="20513" spans="1:16">
      <c r="A20513" s="75" t="s">
        <v>31911</v>
      </c>
      <c r="B20513" s="85">
        <v>20509</v>
      </c>
      <c r="C20513" s="85">
        <v>20501</v>
      </c>
      <c r="D20513" s="85">
        <v>20509</v>
      </c>
      <c r="E20513" s="86" t="s">
        <v>31912</v>
      </c>
      <c r="F20513" s="85" t="s">
        <v>55</v>
      </c>
      <c r="G20513" s="86" t="s">
        <v>3037</v>
      </c>
      <c r="H20513" s="85" t="s">
        <v>1</v>
      </c>
      <c r="I20513" s="85">
        <v>-1</v>
      </c>
      <c r="J20513" s="88">
        <v>0.1224420305289439</v>
      </c>
      <c r="K20513" s="146">
        <v>0.10509699334841033</v>
      </c>
      <c r="L20513" s="147">
        <v>4.6544263467008341E-10</v>
      </c>
      <c r="M20513" s="147">
        <v>6.5140257827795496E-4</v>
      </c>
      <c r="N20513" s="87">
        <v>6.7518067726045947E-2</v>
      </c>
      <c r="O20513" s="88">
        <v>4.3945253478670102E-3</v>
      </c>
      <c r="P20513" s="89">
        <v>65.086657481042906</v>
      </c>
    </row>
    <row r="20514" spans="1:16">
      <c r="A20514" s="75" t="s">
        <v>23477</v>
      </c>
      <c r="B20514" s="85">
        <v>20510</v>
      </c>
      <c r="C20514" s="85">
        <v>14401</v>
      </c>
      <c r="D20514" s="85">
        <v>20510</v>
      </c>
      <c r="E20514" s="86" t="s">
        <v>23478</v>
      </c>
      <c r="F20514" s="85" t="s">
        <v>55</v>
      </c>
      <c r="G20514" s="86" t="s">
        <v>23479</v>
      </c>
      <c r="H20514" s="85" t="s">
        <v>1</v>
      </c>
      <c r="I20514" s="85">
        <v>-1</v>
      </c>
      <c r="J20514" s="88">
        <v>8.1016285890778974</v>
      </c>
      <c r="K20514" s="146">
        <v>9.1703816641450988</v>
      </c>
      <c r="L20514" s="147">
        <v>3.6580065279809047E-8</v>
      </c>
      <c r="M20514" s="147">
        <v>0.69952712554825935</v>
      </c>
      <c r="N20514" s="87">
        <v>88.213611324501471</v>
      </c>
      <c r="O20514" s="88">
        <v>5.9086371304543226</v>
      </c>
      <c r="P20514" s="89">
        <v>66.981013947143424</v>
      </c>
    </row>
    <row r="20515" spans="1:16">
      <c r="A20515" s="75" t="s">
        <v>31915</v>
      </c>
      <c r="B20515" s="85">
        <v>20511</v>
      </c>
      <c r="C20515" s="85">
        <v>20503</v>
      </c>
      <c r="D20515" s="85">
        <v>20511</v>
      </c>
      <c r="E20515" s="86" t="s">
        <v>31914</v>
      </c>
      <c r="F20515" s="85" t="s">
        <v>55</v>
      </c>
      <c r="G20515" s="86" t="s">
        <v>23479</v>
      </c>
      <c r="H20515" s="85" t="s">
        <v>1</v>
      </c>
      <c r="I20515" s="85">
        <v>-1</v>
      </c>
      <c r="J20515" s="88">
        <v>4.6444146625822071</v>
      </c>
      <c r="K20515" s="146">
        <v>5.1150584899480824</v>
      </c>
      <c r="L20515" s="147">
        <v>1.927043980405537E-8</v>
      </c>
      <c r="M20515" s="147">
        <v>0.23332283789172939</v>
      </c>
      <c r="N20515" s="87">
        <v>36.48730744060979</v>
      </c>
      <c r="O20515" s="88">
        <v>2.773935338155181</v>
      </c>
      <c r="P20515" s="89">
        <v>76.024665362614172</v>
      </c>
    </row>
    <row r="20516" spans="1:16">
      <c r="A20516" s="75" t="s">
        <v>23480</v>
      </c>
      <c r="B20516" s="85">
        <v>20512</v>
      </c>
      <c r="C20516" s="85">
        <v>14402</v>
      </c>
      <c r="D20516" s="85">
        <v>20512</v>
      </c>
      <c r="E20516" s="86" t="s">
        <v>23481</v>
      </c>
      <c r="F20516" s="85" t="s">
        <v>55</v>
      </c>
      <c r="G20516" s="86" t="s">
        <v>23482</v>
      </c>
      <c r="H20516" s="85" t="s">
        <v>1</v>
      </c>
      <c r="I20516" s="85">
        <v>-1</v>
      </c>
      <c r="J20516" s="88">
        <v>1.022949678357074</v>
      </c>
      <c r="K20516" s="146">
        <v>0.6833175535994519</v>
      </c>
      <c r="L20516" s="147">
        <v>3.7217566021478248E-9</v>
      </c>
      <c r="M20516" s="147">
        <v>5.7032461413148508E-3</v>
      </c>
      <c r="N20516" s="87">
        <v>0.62613631210925114</v>
      </c>
      <c r="O20516" s="88">
        <v>3.8626355274253003E-2</v>
      </c>
      <c r="P20516" s="89">
        <v>61.690009870427865</v>
      </c>
    </row>
    <row r="20517" spans="1:16">
      <c r="A20517" s="75" t="s">
        <v>31916</v>
      </c>
      <c r="B20517" s="85">
        <v>20513</v>
      </c>
      <c r="C20517" s="85">
        <v>20504</v>
      </c>
      <c r="D20517" s="85">
        <v>20513</v>
      </c>
      <c r="E20517" s="86" t="s">
        <v>31917</v>
      </c>
      <c r="F20517" s="85" t="s">
        <v>38</v>
      </c>
      <c r="G20517" s="86" t="s">
        <v>23482</v>
      </c>
      <c r="H20517" s="85" t="s">
        <v>1</v>
      </c>
      <c r="I20517" s="85">
        <v>-1</v>
      </c>
      <c r="J20517" s="88">
        <v>0.98521353052894367</v>
      </c>
      <c r="K20517" s="146">
        <v>0.63592741187979085</v>
      </c>
      <c r="L20517" s="147">
        <v>3.5225578345798438E-9</v>
      </c>
      <c r="M20517" s="147">
        <v>6.5140257827795496E-4</v>
      </c>
      <c r="N20517" s="87">
        <v>6.7518067726045947E-2</v>
      </c>
      <c r="O20517" s="88">
        <v>4.3945253478670102E-3</v>
      </c>
      <c r="P20517" s="89">
        <v>65.086657481042906</v>
      </c>
    </row>
    <row r="20518" spans="1:16">
      <c r="A20518" s="75" t="s">
        <v>31918</v>
      </c>
      <c r="B20518" s="85">
        <v>20514</v>
      </c>
      <c r="C20518" s="85">
        <v>20505</v>
      </c>
      <c r="D20518" s="85">
        <v>20514</v>
      </c>
      <c r="E20518" s="86" t="s">
        <v>31917</v>
      </c>
      <c r="F20518" s="85" t="s">
        <v>238</v>
      </c>
      <c r="G20518" s="86" t="s">
        <v>23482</v>
      </c>
      <c r="H20518" s="85" t="s">
        <v>1</v>
      </c>
      <c r="I20518" s="85">
        <v>-1</v>
      </c>
      <c r="J20518" s="88">
        <v>0.98521353052894367</v>
      </c>
      <c r="K20518" s="146">
        <v>0.63592741187979085</v>
      </c>
      <c r="L20518" s="147">
        <v>3.5225578345798438E-9</v>
      </c>
      <c r="M20518" s="147">
        <v>6.5140257827795496E-4</v>
      </c>
      <c r="N20518" s="87">
        <v>6.7518067726045947E-2</v>
      </c>
      <c r="O20518" s="88">
        <v>4.3945253478670102E-3</v>
      </c>
      <c r="P20518" s="89">
        <v>65.086657481042906</v>
      </c>
    </row>
    <row r="20519" spans="1:16">
      <c r="A20519" s="75" t="s">
        <v>23483</v>
      </c>
      <c r="B20519" s="85">
        <v>20515</v>
      </c>
      <c r="C20519" s="85">
        <v>14403</v>
      </c>
      <c r="D20519" s="85">
        <v>20515</v>
      </c>
      <c r="E20519" s="86" t="s">
        <v>23484</v>
      </c>
      <c r="F20519" s="85" t="s">
        <v>32</v>
      </c>
      <c r="G20519" s="86" t="s">
        <v>23485</v>
      </c>
      <c r="H20519" s="85" t="s">
        <v>1</v>
      </c>
      <c r="I20519" s="85">
        <v>-1</v>
      </c>
      <c r="J20519" s="88">
        <v>9.5484558358513352E-3</v>
      </c>
      <c r="K20519" s="146">
        <v>1.0976442697865178E-2</v>
      </c>
      <c r="L20519" s="147">
        <v>5.3603140209365718E-11</v>
      </c>
      <c r="M20519" s="147">
        <v>2.0179458309399221E-3</v>
      </c>
      <c r="N20519" s="87">
        <v>0.21450822293045449</v>
      </c>
      <c r="O20519" s="88">
        <v>7.7443348466927214E-3</v>
      </c>
      <c r="P20519" s="89">
        <v>36.10274114854564</v>
      </c>
    </row>
    <row r="20520" spans="1:16">
      <c r="A20520" s="75" t="s">
        <v>23486</v>
      </c>
      <c r="B20520" s="85">
        <v>20516</v>
      </c>
      <c r="C20520" s="85">
        <v>14404</v>
      </c>
      <c r="D20520" s="85">
        <v>20516</v>
      </c>
      <c r="E20520" s="86" t="s">
        <v>23484</v>
      </c>
      <c r="F20520" s="85" t="s">
        <v>38</v>
      </c>
      <c r="G20520" s="86" t="s">
        <v>23485</v>
      </c>
      <c r="H20520" s="85" t="s">
        <v>1</v>
      </c>
      <c r="I20520" s="85">
        <v>-1</v>
      </c>
      <c r="J20520" s="88">
        <v>9.5410741372862363E-3</v>
      </c>
      <c r="K20520" s="146">
        <v>1.1937819912706689E-2</v>
      </c>
      <c r="L20520" s="147">
        <v>5.485667513112339E-11</v>
      </c>
      <c r="M20520" s="147">
        <v>1.985193840017452E-3</v>
      </c>
      <c r="N20520" s="87">
        <v>0.21393361072623149</v>
      </c>
      <c r="O20520" s="88">
        <v>8.2616467497065998E-3</v>
      </c>
      <c r="P20520" s="89">
        <v>38.617806344973722</v>
      </c>
    </row>
    <row r="20521" spans="1:16">
      <c r="A20521" s="75" t="s">
        <v>31919</v>
      </c>
      <c r="B20521" s="85">
        <v>20517</v>
      </c>
      <c r="C20521" s="85">
        <v>20506</v>
      </c>
      <c r="D20521" s="85">
        <v>20517</v>
      </c>
      <c r="E20521" s="86" t="s">
        <v>31920</v>
      </c>
      <c r="F20521" s="85" t="s">
        <v>32</v>
      </c>
      <c r="G20521" s="86" t="s">
        <v>23485</v>
      </c>
      <c r="H20521" s="85" t="s">
        <v>1</v>
      </c>
      <c r="I20521" s="85">
        <v>-1</v>
      </c>
      <c r="J20521" s="88">
        <v>5.6607780784623642E-3</v>
      </c>
      <c r="K20521" s="146">
        <v>6.7425636997321828E-3</v>
      </c>
      <c r="L20521" s="147">
        <v>3.4762451217051893E-11</v>
      </c>
      <c r="M20521" s="147">
        <v>1.461453947998472E-3</v>
      </c>
      <c r="N20521" s="87">
        <v>0.15415624564912081</v>
      </c>
      <c r="O20521" s="88">
        <v>4.2610832732488408E-3</v>
      </c>
      <c r="P20521" s="89">
        <v>27.641327507077509</v>
      </c>
    </row>
    <row r="20522" spans="1:16">
      <c r="A20522" s="75" t="s">
        <v>31921</v>
      </c>
      <c r="B20522" s="85">
        <v>20518</v>
      </c>
      <c r="C20522" s="85">
        <v>20507</v>
      </c>
      <c r="D20522" s="85">
        <v>20518</v>
      </c>
      <c r="E20522" s="86" t="s">
        <v>31920</v>
      </c>
      <c r="F20522" s="85" t="s">
        <v>38</v>
      </c>
      <c r="G20522" s="86" t="s">
        <v>23485</v>
      </c>
      <c r="H20522" s="85" t="s">
        <v>1</v>
      </c>
      <c r="I20522" s="85">
        <v>-1</v>
      </c>
      <c r="J20522" s="88">
        <v>6.0825285149338467E-3</v>
      </c>
      <c r="K20522" s="146">
        <v>7.8744598638829967E-3</v>
      </c>
      <c r="L20522" s="147">
        <v>3.7528856088561547E-11</v>
      </c>
      <c r="M20522" s="147">
        <v>1.519698218444897E-3</v>
      </c>
      <c r="N20522" s="87">
        <v>0.16223382116041829</v>
      </c>
      <c r="O20522" s="88">
        <v>5.1228466472753647E-3</v>
      </c>
      <c r="P20522" s="89">
        <v>31.576933900914824</v>
      </c>
    </row>
    <row r="20523" spans="1:16">
      <c r="A20523" s="75" t="s">
        <v>23487</v>
      </c>
      <c r="B20523" s="85">
        <v>20519</v>
      </c>
      <c r="C20523" s="85">
        <v>14405</v>
      </c>
      <c r="D20523" s="85">
        <v>20519</v>
      </c>
      <c r="E20523" s="86" t="s">
        <v>23488</v>
      </c>
      <c r="F20523" s="85" t="s">
        <v>55</v>
      </c>
      <c r="G20523" s="86" t="s">
        <v>23489</v>
      </c>
      <c r="H20523" s="85" t="s">
        <v>1</v>
      </c>
      <c r="I20523" s="85">
        <v>-1</v>
      </c>
      <c r="J20523" s="88">
        <v>0.92896239782813006</v>
      </c>
      <c r="K20523" s="146">
        <v>21.715095881638678</v>
      </c>
      <c r="L20523" s="147">
        <v>3.532882062358459E-9</v>
      </c>
      <c r="M20523" s="147">
        <v>5.0518435661128609E-3</v>
      </c>
      <c r="N20523" s="87">
        <v>0.55861824438320551</v>
      </c>
      <c r="O20523" s="88">
        <v>0.71790182992638607</v>
      </c>
      <c r="P20523" s="89">
        <v>1285.1385309104116</v>
      </c>
    </row>
    <row r="20524" spans="1:16">
      <c r="A20524" s="75" t="s">
        <v>31922</v>
      </c>
      <c r="B20524" s="85">
        <v>20520</v>
      </c>
      <c r="C20524" s="85">
        <v>20508</v>
      </c>
      <c r="D20524" s="85">
        <v>20520</v>
      </c>
      <c r="E20524" s="86" t="s">
        <v>31923</v>
      </c>
      <c r="F20524" s="85" t="s">
        <v>2895</v>
      </c>
      <c r="G20524" s="86" t="s">
        <v>23489</v>
      </c>
      <c r="H20524" s="85" t="s">
        <v>1</v>
      </c>
      <c r="I20524" s="85">
        <v>-1</v>
      </c>
      <c r="J20524" s="88">
        <v>0.89122625</v>
      </c>
      <c r="K20524" s="146">
        <v>21.667705739918972</v>
      </c>
      <c r="L20524" s="147">
        <v>3.333683294790487E-9</v>
      </c>
      <c r="M20524" s="147">
        <v>3.0759749999999999E-12</v>
      </c>
      <c r="N20524" s="87">
        <v>0</v>
      </c>
      <c r="O20524" s="88">
        <v>0.68367</v>
      </c>
      <c r="P20524" s="89" t="e">
        <v>#DIV/0!</v>
      </c>
    </row>
    <row r="20525" spans="1:16">
      <c r="A20525" s="75" t="s">
        <v>31924</v>
      </c>
      <c r="B20525" s="85">
        <v>20521</v>
      </c>
      <c r="C20525" s="85">
        <v>20509</v>
      </c>
      <c r="D20525" s="85">
        <v>20521</v>
      </c>
      <c r="E20525" s="86" t="s">
        <v>31923</v>
      </c>
      <c r="F20525" s="85" t="s">
        <v>38</v>
      </c>
      <c r="G20525" s="86" t="s">
        <v>23489</v>
      </c>
      <c r="H20525" s="85" t="s">
        <v>1</v>
      </c>
      <c r="I20525" s="85">
        <v>-1</v>
      </c>
      <c r="J20525" s="88">
        <v>0.89122625</v>
      </c>
      <c r="K20525" s="146">
        <v>21.667705739918972</v>
      </c>
      <c r="L20525" s="147">
        <v>3.333683294790487E-9</v>
      </c>
      <c r="M20525" s="147">
        <v>3.0759749999999999E-12</v>
      </c>
      <c r="N20525" s="87">
        <v>0</v>
      </c>
      <c r="O20525" s="88">
        <v>0.68367</v>
      </c>
      <c r="P20525" s="89" t="e">
        <v>#DIV/0!</v>
      </c>
    </row>
    <row r="20526" spans="1:16">
      <c r="A20526" s="75" t="s">
        <v>23490</v>
      </c>
      <c r="B20526" s="85">
        <v>20522</v>
      </c>
      <c r="C20526" s="85">
        <v>14406</v>
      </c>
      <c r="D20526" s="85">
        <v>20522</v>
      </c>
      <c r="E20526" s="86" t="s">
        <v>23491</v>
      </c>
      <c r="F20526" s="85" t="s">
        <v>55</v>
      </c>
      <c r="G20526" s="86" t="s">
        <v>23492</v>
      </c>
      <c r="H20526" s="85" t="s">
        <v>1</v>
      </c>
      <c r="I20526" s="85">
        <v>-1</v>
      </c>
      <c r="J20526" s="88">
        <v>0.12791001762120061</v>
      </c>
      <c r="K20526" s="146">
        <v>0.22580448215541488</v>
      </c>
      <c r="L20526" s="147">
        <v>7.0963209824690144E-10</v>
      </c>
      <c r="M20526" s="147">
        <v>1.6372437983449461E-2</v>
      </c>
      <c r="N20526" s="87">
        <v>1.5220254618564111</v>
      </c>
      <c r="O20526" s="88">
        <v>0.11440594813254019</v>
      </c>
      <c r="P20526" s="89">
        <v>75.166908175766991</v>
      </c>
    </row>
    <row r="20527" spans="1:16">
      <c r="A20527" s="75" t="s">
        <v>31928</v>
      </c>
      <c r="B20527" s="85">
        <v>20523</v>
      </c>
      <c r="C20527" s="85">
        <v>20512</v>
      </c>
      <c r="D20527" s="85">
        <v>20523</v>
      </c>
      <c r="E20527" s="86" t="s">
        <v>31929</v>
      </c>
      <c r="F20527" s="85" t="s">
        <v>429</v>
      </c>
      <c r="G20527" s="86" t="s">
        <v>23492</v>
      </c>
      <c r="H20527" s="85" t="s">
        <v>1</v>
      </c>
      <c r="I20527" s="85">
        <v>-1</v>
      </c>
      <c r="J20527" s="88">
        <v>8.9374244819886914E-2</v>
      </c>
      <c r="K20527" s="146">
        <v>0.17836757482209342</v>
      </c>
      <c r="L20527" s="147">
        <v>4.9586479263410664E-10</v>
      </c>
      <c r="M20527" s="147">
        <v>1.1294434259025911E-2</v>
      </c>
      <c r="N20527" s="87">
        <v>0.95886112483982044</v>
      </c>
      <c r="O20527" s="88">
        <v>7.947352727755537E-2</v>
      </c>
      <c r="P20527" s="89">
        <v>82.883250993027346</v>
      </c>
    </row>
    <row r="20528" spans="1:16">
      <c r="A20528" s="75" t="s">
        <v>31930</v>
      </c>
      <c r="B20528" s="85">
        <v>20524</v>
      </c>
      <c r="C20528" s="85">
        <v>20513</v>
      </c>
      <c r="D20528" s="85">
        <v>20524</v>
      </c>
      <c r="E20528" s="86" t="s">
        <v>31929</v>
      </c>
      <c r="F20528" s="85" t="s">
        <v>38</v>
      </c>
      <c r="G20528" s="86" t="s">
        <v>23492</v>
      </c>
      <c r="H20528" s="85" t="s">
        <v>1</v>
      </c>
      <c r="I20528" s="85">
        <v>-1</v>
      </c>
      <c r="J20528" s="88">
        <v>9.0225375655401341E-2</v>
      </c>
      <c r="K20528" s="146">
        <v>0.17841735272693829</v>
      </c>
      <c r="L20528" s="147">
        <v>5.1137172697727206E-10</v>
      </c>
      <c r="M20528" s="147">
        <v>1.1322279462421149E-2</v>
      </c>
      <c r="N20528" s="87">
        <v>0.96370004277152843</v>
      </c>
      <c r="O20528" s="88">
        <v>8.0219245035766662E-2</v>
      </c>
      <c r="P20528" s="89">
        <v>83.240885623562065</v>
      </c>
    </row>
    <row r="20529" spans="1:16">
      <c r="A20529" s="75" t="s">
        <v>23493</v>
      </c>
      <c r="B20529" s="85">
        <v>20525</v>
      </c>
      <c r="C20529" s="85">
        <v>14407</v>
      </c>
      <c r="D20529" s="85">
        <v>20525</v>
      </c>
      <c r="E20529" s="86" t="s">
        <v>23494</v>
      </c>
      <c r="F20529" s="85" t="s">
        <v>55</v>
      </c>
      <c r="G20529" s="86" t="s">
        <v>23495</v>
      </c>
      <c r="H20529" s="85" t="s">
        <v>1</v>
      </c>
      <c r="I20529" s="85">
        <v>-1</v>
      </c>
      <c r="J20529" s="88">
        <v>0.35774863742469021</v>
      </c>
      <c r="K20529" s="146">
        <v>0.41175965651783158</v>
      </c>
      <c r="L20529" s="147">
        <v>1.458657689526629E-9</v>
      </c>
      <c r="M20529" s="147">
        <v>1.656872734595562E-2</v>
      </c>
      <c r="N20529" s="87">
        <v>2.372133637815792</v>
      </c>
      <c r="O20529" s="88">
        <v>0.33980926500311159</v>
      </c>
      <c r="P20529" s="89">
        <v>143.25047273306254</v>
      </c>
    </row>
    <row r="20530" spans="1:16">
      <c r="A20530" s="75" t="s">
        <v>31925</v>
      </c>
      <c r="B20530" s="85">
        <v>20526</v>
      </c>
      <c r="C20530" s="85">
        <v>20510</v>
      </c>
      <c r="D20530" s="85">
        <v>20526</v>
      </c>
      <c r="E20530" s="86" t="s">
        <v>31926</v>
      </c>
      <c r="F20530" s="85" t="s">
        <v>32</v>
      </c>
      <c r="G20530" s="86" t="s">
        <v>23495</v>
      </c>
      <c r="H20530" s="85" t="s">
        <v>1</v>
      </c>
      <c r="I20530" s="85">
        <v>-1</v>
      </c>
      <c r="J20530" s="88">
        <v>0.27857336228769231</v>
      </c>
      <c r="K20530" s="146">
        <v>0.30826409376302433</v>
      </c>
      <c r="L20530" s="147">
        <v>1.081304785783086E-9</v>
      </c>
      <c r="M20530" s="147">
        <v>1.001027394085811E-2</v>
      </c>
      <c r="N20530" s="87">
        <v>1.505964928704925</v>
      </c>
      <c r="O20530" s="88">
        <v>0.26849003055746729</v>
      </c>
      <c r="P20530" s="89">
        <v>178.2843846093806</v>
      </c>
    </row>
    <row r="20531" spans="1:16">
      <c r="A20531" s="75" t="s">
        <v>31927</v>
      </c>
      <c r="B20531" s="85">
        <v>20527</v>
      </c>
      <c r="C20531" s="85">
        <v>20511</v>
      </c>
      <c r="D20531" s="85">
        <v>20527</v>
      </c>
      <c r="E20531" s="86" t="s">
        <v>31926</v>
      </c>
      <c r="F20531" s="85" t="s">
        <v>38</v>
      </c>
      <c r="G20531" s="86" t="s">
        <v>23495</v>
      </c>
      <c r="H20531" s="85" t="s">
        <v>1</v>
      </c>
      <c r="I20531" s="85">
        <v>-1</v>
      </c>
      <c r="J20531" s="88">
        <v>0.3549341434545229</v>
      </c>
      <c r="K20531" s="146">
        <v>0.40854841499890981</v>
      </c>
      <c r="L20531" s="147">
        <v>1.4444042305240391E-9</v>
      </c>
      <c r="M20531" s="147">
        <v>1.615423608454547E-2</v>
      </c>
      <c r="N20531" s="87">
        <v>2.327320590541369</v>
      </c>
      <c r="O20531" s="88">
        <v>0.33725333608413521</v>
      </c>
      <c r="P20531" s="89">
        <v>144.91056258204853</v>
      </c>
    </row>
    <row r="20532" spans="1:16">
      <c r="A20532" s="75" t="s">
        <v>23496</v>
      </c>
      <c r="B20532" s="85">
        <v>20528</v>
      </c>
      <c r="C20532" s="85">
        <v>14408</v>
      </c>
      <c r="D20532" s="85">
        <v>20528</v>
      </c>
      <c r="E20532" s="86" t="s">
        <v>23497</v>
      </c>
      <c r="F20532" s="85" t="s">
        <v>55</v>
      </c>
      <c r="G20532" s="86" t="s">
        <v>23498</v>
      </c>
      <c r="H20532" s="85" t="s">
        <v>1</v>
      </c>
      <c r="I20532" s="85">
        <v>-1</v>
      </c>
      <c r="J20532" s="88">
        <v>1.9449363978281311</v>
      </c>
      <c r="K20532" s="146">
        <v>2.4077817342997996</v>
      </c>
      <c r="L20532" s="147">
        <v>8.5276792915205606E-9</v>
      </c>
      <c r="M20532" s="147">
        <v>5.051843569647026E-3</v>
      </c>
      <c r="N20532" s="87">
        <v>0.55861824438320551</v>
      </c>
      <c r="O20532" s="88">
        <v>1.7388318299263861</v>
      </c>
      <c r="P20532" s="89">
        <v>3112.7372716698596</v>
      </c>
    </row>
    <row r="20533" spans="1:16">
      <c r="A20533" s="75" t="s">
        <v>31931</v>
      </c>
      <c r="B20533" s="85">
        <v>20529</v>
      </c>
      <c r="C20533" s="85">
        <v>20514</v>
      </c>
      <c r="D20533" s="85">
        <v>20529</v>
      </c>
      <c r="E20533" s="86" t="s">
        <v>31932</v>
      </c>
      <c r="F20533" s="85" t="s">
        <v>2895</v>
      </c>
      <c r="G20533" s="86" t="s">
        <v>23498</v>
      </c>
      <c r="H20533" s="85" t="s">
        <v>1</v>
      </c>
      <c r="I20533" s="85">
        <v>-1</v>
      </c>
      <c r="J20533" s="88">
        <v>1.90720025</v>
      </c>
      <c r="K20533" s="146">
        <v>2.360391592580136</v>
      </c>
      <c r="L20533" s="147">
        <v>8.3284805239525891E-9</v>
      </c>
      <c r="M20533" s="147">
        <v>6.6101400000000003E-12</v>
      </c>
      <c r="N20533" s="87">
        <v>0</v>
      </c>
      <c r="O20533" s="88">
        <v>1.7045999999999999</v>
      </c>
      <c r="P20533" s="89" t="e">
        <v>#DIV/0!</v>
      </c>
    </row>
    <row r="20534" spans="1:16">
      <c r="A20534" s="75" t="s">
        <v>31933</v>
      </c>
      <c r="B20534" s="85">
        <v>20530</v>
      </c>
      <c r="C20534" s="85">
        <v>20515</v>
      </c>
      <c r="D20534" s="85">
        <v>20530</v>
      </c>
      <c r="E20534" s="86" t="s">
        <v>31932</v>
      </c>
      <c r="F20534" s="85" t="s">
        <v>38</v>
      </c>
      <c r="G20534" s="86" t="s">
        <v>23498</v>
      </c>
      <c r="H20534" s="85" t="s">
        <v>1</v>
      </c>
      <c r="I20534" s="85">
        <v>-1</v>
      </c>
      <c r="J20534" s="88">
        <v>1.90720025</v>
      </c>
      <c r="K20534" s="146">
        <v>2.360391592580136</v>
      </c>
      <c r="L20534" s="147">
        <v>8.3284805239525891E-9</v>
      </c>
      <c r="M20534" s="147">
        <v>6.6101400000000003E-12</v>
      </c>
      <c r="N20534" s="87">
        <v>0</v>
      </c>
      <c r="O20534" s="88">
        <v>1.7045999999999999</v>
      </c>
      <c r="P20534" s="89" t="e">
        <v>#DIV/0!</v>
      </c>
    </row>
    <row r="20535" spans="1:16">
      <c r="A20535" s="75" t="s">
        <v>23503</v>
      </c>
      <c r="B20535" s="85">
        <v>20531</v>
      </c>
      <c r="C20535" s="85">
        <v>14411</v>
      </c>
      <c r="D20535" s="85">
        <v>20531</v>
      </c>
      <c r="E20535" s="86" t="s">
        <v>23504</v>
      </c>
      <c r="F20535" s="85" t="s">
        <v>283</v>
      </c>
      <c r="G20535" s="86" t="s">
        <v>23505</v>
      </c>
      <c r="H20535" s="85" t="s">
        <v>945</v>
      </c>
      <c r="I20535" s="85">
        <v>-1</v>
      </c>
      <c r="J20535" s="88">
        <v>7.227870178912764</v>
      </c>
      <c r="K20535" s="146">
        <v>92.27864573569444</v>
      </c>
      <c r="L20535" s="147">
        <v>3.5694478626511249E-7</v>
      </c>
      <c r="M20535" s="147">
        <v>0.26667587992845249</v>
      </c>
      <c r="N20535" s="87">
        <v>62.380724059907301</v>
      </c>
      <c r="O20535" s="88">
        <v>4.8844082722224602</v>
      </c>
      <c r="P20535" s="89">
        <v>78.299961179221327</v>
      </c>
    </row>
    <row r="20536" spans="1:16">
      <c r="A20536" s="75" t="s">
        <v>23506</v>
      </c>
      <c r="B20536" s="85">
        <v>20532</v>
      </c>
      <c r="C20536" s="85">
        <v>14412</v>
      </c>
      <c r="D20536" s="85">
        <v>20532</v>
      </c>
      <c r="E20536" s="86" t="s">
        <v>23504</v>
      </c>
      <c r="F20536" s="85" t="s">
        <v>38</v>
      </c>
      <c r="G20536" s="86" t="s">
        <v>23505</v>
      </c>
      <c r="H20536" s="85" t="s">
        <v>945</v>
      </c>
      <c r="I20536" s="85">
        <v>-1</v>
      </c>
      <c r="J20536" s="88">
        <v>3.9702355004133492</v>
      </c>
      <c r="K20536" s="146">
        <v>97.611935996739078</v>
      </c>
      <c r="L20536" s="147">
        <v>4.0415649610175161E-7</v>
      </c>
      <c r="M20536" s="147">
        <v>0.23248404346270471</v>
      </c>
      <c r="N20536" s="87">
        <v>43.38345194717747</v>
      </c>
      <c r="O20536" s="88">
        <v>2.695347270936995</v>
      </c>
      <c r="P20536" s="89">
        <v>62.128464886076323</v>
      </c>
    </row>
    <row r="20537" spans="1:16">
      <c r="A20537" s="75" t="s">
        <v>31937</v>
      </c>
      <c r="B20537" s="85">
        <v>20533</v>
      </c>
      <c r="C20537" s="85">
        <v>20518</v>
      </c>
      <c r="D20537" s="85">
        <v>20533</v>
      </c>
      <c r="E20537" s="86" t="s">
        <v>31938</v>
      </c>
      <c r="F20537" s="85" t="s">
        <v>283</v>
      </c>
      <c r="G20537" s="86" t="s">
        <v>23505</v>
      </c>
      <c r="H20537" s="85" t="s">
        <v>945</v>
      </c>
      <c r="I20537" s="85">
        <v>-1</v>
      </c>
      <c r="J20537" s="88">
        <v>11.4728207602064</v>
      </c>
      <c r="K20537" s="146">
        <v>80.320466665970287</v>
      </c>
      <c r="L20537" s="147">
        <v>2.5809317420713722E-7</v>
      </c>
      <c r="M20537" s="147">
        <v>0.41357226418190818</v>
      </c>
      <c r="N20537" s="87">
        <v>98.35276475328979</v>
      </c>
      <c r="O20537" s="88">
        <v>7.719199376642667</v>
      </c>
      <c r="P20537" s="89">
        <v>78.484823441472898</v>
      </c>
    </row>
    <row r="20538" spans="1:16">
      <c r="A20538" s="75" t="s">
        <v>31939</v>
      </c>
      <c r="B20538" s="85">
        <v>20534</v>
      </c>
      <c r="C20538" s="85">
        <v>20519</v>
      </c>
      <c r="D20538" s="85">
        <v>20534</v>
      </c>
      <c r="E20538" s="86" t="s">
        <v>31938</v>
      </c>
      <c r="F20538" s="85" t="s">
        <v>38</v>
      </c>
      <c r="G20538" s="86" t="s">
        <v>23505</v>
      </c>
      <c r="H20538" s="85" t="s">
        <v>945</v>
      </c>
      <c r="I20538" s="85">
        <v>-1</v>
      </c>
      <c r="J20538" s="88">
        <v>9.4153125911208804</v>
      </c>
      <c r="K20538" s="146">
        <v>77.506683754620155</v>
      </c>
      <c r="L20538" s="147">
        <v>2.4065301890295249E-7</v>
      </c>
      <c r="M20538" s="147">
        <v>0.54228585692003761</v>
      </c>
      <c r="N20538" s="87">
        <v>102.411295551865</v>
      </c>
      <c r="O20538" s="88">
        <v>6.3467053741918633</v>
      </c>
      <c r="P20538" s="89">
        <v>61.97270857663986</v>
      </c>
    </row>
    <row r="20539" spans="1:16">
      <c r="A20539" s="75" t="s">
        <v>23507</v>
      </c>
      <c r="B20539" s="85">
        <v>20535</v>
      </c>
      <c r="C20539" s="85">
        <v>14413</v>
      </c>
      <c r="D20539" s="85">
        <v>20535</v>
      </c>
      <c r="E20539" s="86" t="s">
        <v>23508</v>
      </c>
      <c r="F20539" s="85" t="s">
        <v>32</v>
      </c>
      <c r="G20539" s="86" t="s">
        <v>23509</v>
      </c>
      <c r="H20539" s="85" t="s">
        <v>945</v>
      </c>
      <c r="I20539" s="85">
        <v>-1</v>
      </c>
      <c r="J20539" s="88">
        <v>3.5109583843543439</v>
      </c>
      <c r="K20539" s="146">
        <v>4.1110148380160023</v>
      </c>
      <c r="L20539" s="147">
        <v>4.6442626784172072E-8</v>
      </c>
      <c r="M20539" s="147">
        <v>0.21257519030917979</v>
      </c>
      <c r="N20539" s="87">
        <v>54.508163588179301</v>
      </c>
      <c r="O20539" s="88">
        <v>1.8842296799553091</v>
      </c>
      <c r="P20539" s="89">
        <v>34.567843712201764</v>
      </c>
    </row>
    <row r="20540" spans="1:16">
      <c r="A20540" s="75" t="s">
        <v>23510</v>
      </c>
      <c r="B20540" s="85">
        <v>20536</v>
      </c>
      <c r="C20540" s="85">
        <v>14414</v>
      </c>
      <c r="D20540" s="85">
        <v>20536</v>
      </c>
      <c r="E20540" s="86" t="s">
        <v>23508</v>
      </c>
      <c r="F20540" s="85" t="s">
        <v>38</v>
      </c>
      <c r="G20540" s="86" t="s">
        <v>23509</v>
      </c>
      <c r="H20540" s="85" t="s">
        <v>945</v>
      </c>
      <c r="I20540" s="85">
        <v>-1</v>
      </c>
      <c r="J20540" s="88">
        <v>5.289124971369688</v>
      </c>
      <c r="K20540" s="146">
        <v>5.968627236219807</v>
      </c>
      <c r="L20540" s="147">
        <v>1.4819062748319699E-7</v>
      </c>
      <c r="M20540" s="147">
        <v>0.27002793133487463</v>
      </c>
      <c r="N20540" s="87">
        <v>50.729738914598997</v>
      </c>
      <c r="O20540" s="88">
        <v>3.2088009922204659</v>
      </c>
      <c r="P20540" s="89">
        <v>63.252858399731245</v>
      </c>
    </row>
    <row r="20541" spans="1:16">
      <c r="A20541" s="75" t="s">
        <v>31940</v>
      </c>
      <c r="B20541" s="85">
        <v>20537</v>
      </c>
      <c r="C20541" s="85">
        <v>20520</v>
      </c>
      <c r="D20541" s="85">
        <v>20537</v>
      </c>
      <c r="E20541" s="86" t="s">
        <v>31941</v>
      </c>
      <c r="F20541" s="85" t="s">
        <v>32</v>
      </c>
      <c r="G20541" s="86" t="s">
        <v>23509</v>
      </c>
      <c r="H20541" s="85" t="s">
        <v>945</v>
      </c>
      <c r="I20541" s="85">
        <v>-1</v>
      </c>
      <c r="J20541" s="88">
        <v>3.5356604219382008</v>
      </c>
      <c r="K20541" s="146">
        <v>4.103024948228434</v>
      </c>
      <c r="L20541" s="147">
        <v>4.3912432567696968E-8</v>
      </c>
      <c r="M20541" s="147">
        <v>0.21254731156262899</v>
      </c>
      <c r="N20541" s="87">
        <v>55.033174087826318</v>
      </c>
      <c r="O20541" s="88">
        <v>1.881709608110119</v>
      </c>
      <c r="P20541" s="89">
        <v>34.192278372080395</v>
      </c>
    </row>
    <row r="20542" spans="1:16">
      <c r="A20542" s="75" t="s">
        <v>31943</v>
      </c>
      <c r="B20542" s="85">
        <v>20538</v>
      </c>
      <c r="C20542" s="85">
        <v>20522</v>
      </c>
      <c r="D20542" s="85">
        <v>20538</v>
      </c>
      <c r="E20542" s="86" t="s">
        <v>31941</v>
      </c>
      <c r="F20542" s="85" t="s">
        <v>38</v>
      </c>
      <c r="G20542" s="86" t="s">
        <v>23509</v>
      </c>
      <c r="H20542" s="85" t="s">
        <v>945</v>
      </c>
      <c r="I20542" s="85">
        <v>-1</v>
      </c>
      <c r="J20542" s="88">
        <v>12.746193823867859</v>
      </c>
      <c r="K20542" s="146">
        <v>14.319784946342354</v>
      </c>
      <c r="L20542" s="147">
        <v>1.1940173748413521E-7</v>
      </c>
      <c r="M20542" s="147">
        <v>0.6475493829287402</v>
      </c>
      <c r="N20542" s="87">
        <v>122.065806294247</v>
      </c>
      <c r="O20542" s="88">
        <v>7.7117723893299193</v>
      </c>
      <c r="P20542" s="89">
        <v>63.177171588415405</v>
      </c>
    </row>
    <row r="20543" spans="1:16">
      <c r="A20543" s="75" t="s">
        <v>23511</v>
      </c>
      <c r="B20543" s="85">
        <v>20539</v>
      </c>
      <c r="C20543" s="85">
        <v>14415</v>
      </c>
      <c r="D20543" s="85">
        <v>20539</v>
      </c>
      <c r="E20543" s="86" t="s">
        <v>23512</v>
      </c>
      <c r="F20543" s="85" t="s">
        <v>32</v>
      </c>
      <c r="G20543" s="86" t="s">
        <v>23513</v>
      </c>
      <c r="H20543" s="85" t="s">
        <v>945</v>
      </c>
      <c r="I20543" s="85">
        <v>-1</v>
      </c>
      <c r="J20543" s="88">
        <v>0.15517534480552381</v>
      </c>
      <c r="K20543" s="146">
        <v>0.816584801504183</v>
      </c>
      <c r="L20543" s="147">
        <v>7.4293126338269449E-10</v>
      </c>
      <c r="M20543" s="147">
        <v>1.270506923403332E-2</v>
      </c>
      <c r="N20543" s="87">
        <v>1.835761689577194</v>
      </c>
      <c r="O20543" s="88">
        <v>0.14161840385449151</v>
      </c>
      <c r="P20543" s="89">
        <v>77.144220112311288</v>
      </c>
    </row>
    <row r="20544" spans="1:16">
      <c r="A20544" s="75" t="s">
        <v>23514</v>
      </c>
      <c r="B20544" s="85">
        <v>20540</v>
      </c>
      <c r="C20544" s="85">
        <v>14416</v>
      </c>
      <c r="D20544" s="85">
        <v>20540</v>
      </c>
      <c r="E20544" s="86" t="s">
        <v>23512</v>
      </c>
      <c r="F20544" s="85" t="s">
        <v>38</v>
      </c>
      <c r="G20544" s="86" t="s">
        <v>23513</v>
      </c>
      <c r="H20544" s="85" t="s">
        <v>945</v>
      </c>
      <c r="I20544" s="85">
        <v>-1</v>
      </c>
      <c r="J20544" s="88">
        <v>0.13457325194490921</v>
      </c>
      <c r="K20544" s="146">
        <v>0.81381946787496706</v>
      </c>
      <c r="L20544" s="147">
        <v>6.6950738799184489E-10</v>
      </c>
      <c r="M20544" s="147">
        <v>1.144421457862021E-2</v>
      </c>
      <c r="N20544" s="87">
        <v>1.637036173339868</v>
      </c>
      <c r="O20544" s="88">
        <v>0.1152963828204847</v>
      </c>
      <c r="P20544" s="89">
        <v>70.429954266226119</v>
      </c>
    </row>
    <row r="20545" spans="1:16">
      <c r="A20545" s="75" t="s">
        <v>31944</v>
      </c>
      <c r="B20545" s="85">
        <v>20541</v>
      </c>
      <c r="C20545" s="85">
        <v>20523</v>
      </c>
      <c r="D20545" s="85">
        <v>20541</v>
      </c>
      <c r="E20545" s="86" t="s">
        <v>31945</v>
      </c>
      <c r="F20545" s="85" t="s">
        <v>32</v>
      </c>
      <c r="G20545" s="86" t="s">
        <v>23513</v>
      </c>
      <c r="H20545" s="85" t="s">
        <v>945</v>
      </c>
      <c r="I20545" s="85">
        <v>-1</v>
      </c>
      <c r="J20545" s="88">
        <v>6.3699563052145455E-2</v>
      </c>
      <c r="K20545" s="146">
        <v>0.64794003150634516</v>
      </c>
      <c r="L20545" s="147">
        <v>3.5308725390212778E-10</v>
      </c>
      <c r="M20545" s="147">
        <v>3.3685736033409039E-3</v>
      </c>
      <c r="N20545" s="87">
        <v>0.63808198766508606</v>
      </c>
      <c r="O20545" s="88">
        <v>5.9359136398030463E-2</v>
      </c>
      <c r="P20545" s="89">
        <v>93.02744403621476</v>
      </c>
    </row>
    <row r="20546" spans="1:16">
      <c r="A20546" s="75" t="s">
        <v>31946</v>
      </c>
      <c r="B20546" s="85">
        <v>20542</v>
      </c>
      <c r="C20546" s="85">
        <v>20524</v>
      </c>
      <c r="D20546" s="85">
        <v>20542</v>
      </c>
      <c r="E20546" s="86" t="s">
        <v>31945</v>
      </c>
      <c r="F20546" s="85" t="s">
        <v>38</v>
      </c>
      <c r="G20546" s="86" t="s">
        <v>23513</v>
      </c>
      <c r="H20546" s="85" t="s">
        <v>945</v>
      </c>
      <c r="I20546" s="85">
        <v>-1</v>
      </c>
      <c r="J20546" s="88">
        <v>0.1203860861624821</v>
      </c>
      <c r="K20546" s="146">
        <v>1.2670914062048333</v>
      </c>
      <c r="L20546" s="147">
        <v>5.8272874122359719E-10</v>
      </c>
      <c r="M20546" s="147">
        <v>6.6419886502196296E-3</v>
      </c>
      <c r="N20546" s="87">
        <v>1.247574314888436</v>
      </c>
      <c r="O20546" s="88">
        <v>9.4490807158182241E-2</v>
      </c>
      <c r="P20546" s="89">
        <v>75.739622105503244</v>
      </c>
    </row>
    <row r="20547" spans="1:16">
      <c r="A20547" s="75" t="s">
        <v>23515</v>
      </c>
      <c r="B20547" s="85">
        <v>20543</v>
      </c>
      <c r="C20547" s="85">
        <v>14417</v>
      </c>
      <c r="D20547" s="85">
        <v>20543</v>
      </c>
      <c r="E20547" s="86" t="s">
        <v>23516</v>
      </c>
      <c r="F20547" s="85" t="s">
        <v>32</v>
      </c>
      <c r="G20547" s="86" t="s">
        <v>23517</v>
      </c>
      <c r="H20547" s="85" t="s">
        <v>945</v>
      </c>
      <c r="I20547" s="85">
        <v>-1</v>
      </c>
      <c r="J20547" s="88">
        <v>0.87793041883073164</v>
      </c>
      <c r="K20547" s="146">
        <v>0.8300757969721414</v>
      </c>
      <c r="L20547" s="147">
        <v>2.7484846393840478E-9</v>
      </c>
      <c r="M20547" s="147">
        <v>1.621601917082827E-2</v>
      </c>
      <c r="N20547" s="87">
        <v>2.882337249981537</v>
      </c>
      <c r="O20547" s="88">
        <v>0.84438626026518726</v>
      </c>
      <c r="P20547" s="89">
        <v>292.95192999035629</v>
      </c>
    </row>
    <row r="20548" spans="1:16">
      <c r="A20548" s="75" t="s">
        <v>23518</v>
      </c>
      <c r="B20548" s="85">
        <v>20544</v>
      </c>
      <c r="C20548" s="85">
        <v>14418</v>
      </c>
      <c r="D20548" s="85">
        <v>20544</v>
      </c>
      <c r="E20548" s="86" t="s">
        <v>23516</v>
      </c>
      <c r="F20548" s="85" t="s">
        <v>38</v>
      </c>
      <c r="G20548" s="86" t="s">
        <v>23517</v>
      </c>
      <c r="H20548" s="85" t="s">
        <v>945</v>
      </c>
      <c r="I20548" s="85">
        <v>-1</v>
      </c>
      <c r="J20548" s="88">
        <v>0.52182010658108091</v>
      </c>
      <c r="K20548" s="146">
        <v>0.71905906386406515</v>
      </c>
      <c r="L20548" s="147">
        <v>1.8548414197302011E-9</v>
      </c>
      <c r="M20548" s="147">
        <v>1.8033399085278519E-2</v>
      </c>
      <c r="N20548" s="87">
        <v>2.8857677197720362</v>
      </c>
      <c r="O20548" s="88">
        <v>0.44382492728005513</v>
      </c>
      <c r="P20548" s="89">
        <v>153.79786953716271</v>
      </c>
    </row>
    <row r="20549" spans="1:16">
      <c r="A20549" s="75" t="s">
        <v>31947</v>
      </c>
      <c r="B20549" s="85">
        <v>20545</v>
      </c>
      <c r="C20549" s="85">
        <v>20525</v>
      </c>
      <c r="D20549" s="85">
        <v>20545</v>
      </c>
      <c r="E20549" s="86" t="s">
        <v>31948</v>
      </c>
      <c r="F20549" s="85" t="s">
        <v>32</v>
      </c>
      <c r="G20549" s="86" t="s">
        <v>23517</v>
      </c>
      <c r="H20549" s="85" t="s">
        <v>945</v>
      </c>
      <c r="I20549" s="85">
        <v>-1</v>
      </c>
      <c r="J20549" s="88">
        <v>0.8003824867216135</v>
      </c>
      <c r="K20549" s="146">
        <v>0.66407581154529138</v>
      </c>
      <c r="L20549" s="147">
        <v>2.3991942506328779E-9</v>
      </c>
      <c r="M20549" s="147">
        <v>6.9471812911300499E-3</v>
      </c>
      <c r="N20549" s="87">
        <v>1.704825579496017</v>
      </c>
      <c r="O20549" s="88">
        <v>0.77566967883152349</v>
      </c>
      <c r="P20549" s="89">
        <v>454.98477273013935</v>
      </c>
    </row>
    <row r="20550" spans="1:16">
      <c r="A20550" s="75" t="s">
        <v>31950</v>
      </c>
      <c r="B20550" s="85">
        <v>20546</v>
      </c>
      <c r="C20550" s="85">
        <v>20527</v>
      </c>
      <c r="D20550" s="85">
        <v>20546</v>
      </c>
      <c r="E20550" s="86" t="s">
        <v>31948</v>
      </c>
      <c r="F20550" s="85" t="s">
        <v>38</v>
      </c>
      <c r="G20550" s="86" t="s">
        <v>23517</v>
      </c>
      <c r="H20550" s="85" t="s">
        <v>945</v>
      </c>
      <c r="I20550" s="85">
        <v>-1</v>
      </c>
      <c r="J20550" s="88">
        <v>1.058797974372071</v>
      </c>
      <c r="K20550" s="146">
        <v>1.2135977207545916</v>
      </c>
      <c r="L20550" s="147">
        <v>3.595883857711604E-9</v>
      </c>
      <c r="M20550" s="147">
        <v>2.260950136369012E-2</v>
      </c>
      <c r="N20550" s="87">
        <v>4.2736144604055353</v>
      </c>
      <c r="O20550" s="88">
        <v>0.89061113207781184</v>
      </c>
      <c r="P20550" s="89">
        <v>208.39763163692103</v>
      </c>
    </row>
    <row r="20551" spans="1:16">
      <c r="A20551" s="75" t="s">
        <v>23519</v>
      </c>
      <c r="B20551" s="85">
        <v>20547</v>
      </c>
      <c r="C20551" s="85">
        <v>14419</v>
      </c>
      <c r="D20551" s="85">
        <v>20547</v>
      </c>
      <c r="E20551" s="86" t="s">
        <v>23520</v>
      </c>
      <c r="F20551" s="85" t="s">
        <v>32</v>
      </c>
      <c r="G20551" s="86" t="s">
        <v>23521</v>
      </c>
      <c r="H20551" s="85" t="s">
        <v>945</v>
      </c>
      <c r="I20551" s="85">
        <v>-1</v>
      </c>
      <c r="J20551" s="88">
        <v>0.1530787259513037</v>
      </c>
      <c r="K20551" s="146">
        <v>0.32318969466761915</v>
      </c>
      <c r="L20551" s="147">
        <v>6.5197575316854403E-10</v>
      </c>
      <c r="M20551" s="147">
        <v>1.267093894346045E-2</v>
      </c>
      <c r="N20551" s="87">
        <v>1.82872941114155</v>
      </c>
      <c r="O20551" s="88">
        <v>0.13960604191236681</v>
      </c>
      <c r="P20551" s="89">
        <v>76.340458605748765</v>
      </c>
    </row>
    <row r="20552" spans="1:16">
      <c r="A20552" s="75" t="s">
        <v>23522</v>
      </c>
      <c r="B20552" s="85">
        <v>20548</v>
      </c>
      <c r="C20552" s="85">
        <v>14420</v>
      </c>
      <c r="D20552" s="85">
        <v>20548</v>
      </c>
      <c r="E20552" s="86" t="s">
        <v>23520</v>
      </c>
      <c r="F20552" s="85" t="s">
        <v>38</v>
      </c>
      <c r="G20552" s="86" t="s">
        <v>23521</v>
      </c>
      <c r="H20552" s="85" t="s">
        <v>945</v>
      </c>
      <c r="I20552" s="85">
        <v>-1</v>
      </c>
      <c r="J20552" s="88">
        <v>0.13334774724885459</v>
      </c>
      <c r="K20552" s="146">
        <v>0.30139644104876367</v>
      </c>
      <c r="L20552" s="147">
        <v>5.7863567868615095E-10</v>
      </c>
      <c r="M20552" s="147">
        <v>1.1404258736978539E-2</v>
      </c>
      <c r="N20552" s="87">
        <v>1.630574137719901</v>
      </c>
      <c r="O20552" s="88">
        <v>0.1142491205645268</v>
      </c>
      <c r="P20552" s="89">
        <v>70.066805256880897</v>
      </c>
    </row>
    <row r="20553" spans="1:16">
      <c r="A20553" s="75" t="s">
        <v>31951</v>
      </c>
      <c r="B20553" s="85">
        <v>20549</v>
      </c>
      <c r="C20553" s="85">
        <v>20528</v>
      </c>
      <c r="D20553" s="85">
        <v>20549</v>
      </c>
      <c r="E20553" s="86" t="s">
        <v>31952</v>
      </c>
      <c r="F20553" s="85" t="s">
        <v>32</v>
      </c>
      <c r="G20553" s="86" t="s">
        <v>23521</v>
      </c>
      <c r="H20553" s="85" t="s">
        <v>945</v>
      </c>
      <c r="I20553" s="85">
        <v>-1</v>
      </c>
      <c r="J20553" s="88">
        <v>6.1562541310125743E-2</v>
      </c>
      <c r="K20553" s="146">
        <v>0.14884407711872602</v>
      </c>
      <c r="L20553" s="147">
        <v>2.6251855281086911E-10</v>
      </c>
      <c r="M20553" s="147">
        <v>3.333785605098504E-3</v>
      </c>
      <c r="N20553" s="87">
        <v>0.63091419372741031</v>
      </c>
      <c r="O20553" s="88">
        <v>5.7307995240696262E-2</v>
      </c>
      <c r="P20553" s="89">
        <v>90.833263557003548</v>
      </c>
    </row>
    <row r="20554" spans="1:16">
      <c r="A20554" s="75" t="s">
        <v>31953</v>
      </c>
      <c r="B20554" s="85">
        <v>20550</v>
      </c>
      <c r="C20554" s="85">
        <v>20529</v>
      </c>
      <c r="D20554" s="85">
        <v>20550</v>
      </c>
      <c r="E20554" s="86" t="s">
        <v>31952</v>
      </c>
      <c r="F20554" s="85" t="s">
        <v>38</v>
      </c>
      <c r="G20554" s="86" t="s">
        <v>23521</v>
      </c>
      <c r="H20554" s="85" t="s">
        <v>945</v>
      </c>
      <c r="I20554" s="85">
        <v>-1</v>
      </c>
      <c r="J20554" s="88">
        <v>0.11741633143867709</v>
      </c>
      <c r="K20554" s="146">
        <v>0.30652971561320552</v>
      </c>
      <c r="L20554" s="147">
        <v>5.2054546996749853E-10</v>
      </c>
      <c r="M20554" s="147">
        <v>6.5451640114883034E-3</v>
      </c>
      <c r="N20554" s="87">
        <v>1.2319149209509119</v>
      </c>
      <c r="O20554" s="88">
        <v>9.1952985767773457E-2</v>
      </c>
      <c r="P20554" s="89">
        <v>74.642318397113968</v>
      </c>
    </row>
    <row r="20555" spans="1:16">
      <c r="A20555" s="75" t="s">
        <v>23523</v>
      </c>
      <c r="B20555" s="85">
        <v>20551</v>
      </c>
      <c r="C20555" s="85">
        <v>14421</v>
      </c>
      <c r="D20555" s="85">
        <v>20551</v>
      </c>
      <c r="E20555" s="86" t="s">
        <v>23524</v>
      </c>
      <c r="F20555" s="85" t="s">
        <v>32</v>
      </c>
      <c r="G20555" s="86" t="s">
        <v>23525</v>
      </c>
      <c r="H20555" s="85" t="s">
        <v>945</v>
      </c>
      <c r="I20555" s="85">
        <v>-1</v>
      </c>
      <c r="J20555" s="88">
        <v>0.21298647011473079</v>
      </c>
      <c r="K20555" s="146">
        <v>0.36918638251827079</v>
      </c>
      <c r="L20555" s="147">
        <v>8.5707600954740328E-10</v>
      </c>
      <c r="M20555" s="147">
        <v>1.4069089599437879E-2</v>
      </c>
      <c r="N20555" s="87">
        <v>2.0933244359846319</v>
      </c>
      <c r="O20555" s="88">
        <v>0.19311698115403769</v>
      </c>
      <c r="P20555" s="89">
        <v>92.253727054593782</v>
      </c>
    </row>
    <row r="20556" spans="1:16">
      <c r="A20556" s="75" t="s">
        <v>23526</v>
      </c>
      <c r="B20556" s="85">
        <v>20552</v>
      </c>
      <c r="C20556" s="85">
        <v>14422</v>
      </c>
      <c r="D20556" s="85">
        <v>20552</v>
      </c>
      <c r="E20556" s="86" t="s">
        <v>23524</v>
      </c>
      <c r="F20556" s="85" t="s">
        <v>38</v>
      </c>
      <c r="G20556" s="86" t="s">
        <v>23525</v>
      </c>
      <c r="H20556" s="85" t="s">
        <v>945</v>
      </c>
      <c r="I20556" s="85">
        <v>-1</v>
      </c>
      <c r="J20556" s="88">
        <v>0.16823952335294901</v>
      </c>
      <c r="K20556" s="146">
        <v>0.34126994809371985</v>
      </c>
      <c r="L20556" s="147">
        <v>7.4208309476184873E-10</v>
      </c>
      <c r="M20556" s="147">
        <v>1.261029496872372E-2</v>
      </c>
      <c r="N20556" s="87">
        <v>1.832282504550482</v>
      </c>
      <c r="O20556" s="88">
        <v>0.14232118575223099</v>
      </c>
      <c r="P20556" s="89">
        <v>77.674258963219742</v>
      </c>
    </row>
    <row r="20557" spans="1:16">
      <c r="A20557" s="75" t="s">
        <v>31954</v>
      </c>
      <c r="B20557" s="85">
        <v>20553</v>
      </c>
      <c r="C20557" s="85">
        <v>20530</v>
      </c>
      <c r="D20557" s="85">
        <v>20553</v>
      </c>
      <c r="E20557" s="86" t="s">
        <v>31955</v>
      </c>
      <c r="F20557" s="85" t="s">
        <v>32</v>
      </c>
      <c r="G20557" s="86" t="s">
        <v>23525</v>
      </c>
      <c r="H20557" s="85" t="s">
        <v>945</v>
      </c>
      <c r="I20557" s="85">
        <v>-1</v>
      </c>
      <c r="J20557" s="88">
        <v>0.1226247374908702</v>
      </c>
      <c r="K20557" s="146">
        <v>0.19535203187752134</v>
      </c>
      <c r="L20557" s="147">
        <v>4.7065048423250203E-10</v>
      </c>
      <c r="M20557" s="147">
        <v>4.7588793194041036E-3</v>
      </c>
      <c r="N20557" s="87">
        <v>0.90060809626097349</v>
      </c>
      <c r="O20557" s="88">
        <v>0.1118501168882272</v>
      </c>
      <c r="P20557" s="89">
        <v>124.19399442731176</v>
      </c>
    </row>
    <row r="20558" spans="1:16">
      <c r="A20558" s="75" t="s">
        <v>31956</v>
      </c>
      <c r="B20558" s="85">
        <v>20554</v>
      </c>
      <c r="C20558" s="85">
        <v>20531</v>
      </c>
      <c r="D20558" s="85">
        <v>20554</v>
      </c>
      <c r="E20558" s="86" t="s">
        <v>31955</v>
      </c>
      <c r="F20558" s="85" t="s">
        <v>38</v>
      </c>
      <c r="G20558" s="86" t="s">
        <v>23525</v>
      </c>
      <c r="H20558" s="85" t="s">
        <v>945</v>
      </c>
      <c r="I20558" s="85">
        <v>-1</v>
      </c>
      <c r="J20558" s="88">
        <v>0.20196926480618341</v>
      </c>
      <c r="K20558" s="146">
        <v>0.37544959121173127</v>
      </c>
      <c r="L20558" s="147">
        <v>8.4862391990038905E-10</v>
      </c>
      <c r="M20558" s="147">
        <v>9.4677409773991882E-3</v>
      </c>
      <c r="N20558" s="87">
        <v>1.7207130276856679</v>
      </c>
      <c r="O20558" s="88">
        <v>0.15997977380582129</v>
      </c>
      <c r="P20558" s="89">
        <v>92.972954369382308</v>
      </c>
    </row>
    <row r="20559" spans="1:16">
      <c r="A20559" s="75" t="s">
        <v>23527</v>
      </c>
      <c r="B20559" s="85">
        <v>20555</v>
      </c>
      <c r="C20559" s="85">
        <v>14423</v>
      </c>
      <c r="D20559" s="85">
        <v>20555</v>
      </c>
      <c r="E20559" s="86" t="s">
        <v>23528</v>
      </c>
      <c r="F20559" s="85" t="s">
        <v>32</v>
      </c>
      <c r="G20559" s="86" t="s">
        <v>23529</v>
      </c>
      <c r="H20559" s="85" t="s">
        <v>945</v>
      </c>
      <c r="I20559" s="85">
        <v>-1</v>
      </c>
      <c r="J20559" s="88">
        <v>0.34190694780287678</v>
      </c>
      <c r="K20559" s="146">
        <v>4.7245949977089374</v>
      </c>
      <c r="L20559" s="147">
        <v>1.7846970849291611E-9</v>
      </c>
      <c r="M20559" s="147">
        <v>2.0232624510926459E-2</v>
      </c>
      <c r="N20559" s="87">
        <v>3.0429509544830782</v>
      </c>
      <c r="O20559" s="88">
        <v>0.3051864229550853</v>
      </c>
      <c r="P20559" s="89">
        <v>100.29291550212609</v>
      </c>
    </row>
    <row r="20560" spans="1:16">
      <c r="A20560" s="75" t="s">
        <v>23530</v>
      </c>
      <c r="B20560" s="85">
        <v>20556</v>
      </c>
      <c r="C20560" s="85">
        <v>14424</v>
      </c>
      <c r="D20560" s="85">
        <v>20556</v>
      </c>
      <c r="E20560" s="86" t="s">
        <v>23528</v>
      </c>
      <c r="F20560" s="85" t="s">
        <v>38</v>
      </c>
      <c r="G20560" s="86" t="s">
        <v>23529</v>
      </c>
      <c r="H20560" s="85" t="s">
        <v>945</v>
      </c>
      <c r="I20560" s="85">
        <v>-1</v>
      </c>
      <c r="J20560" s="88">
        <v>0.2379846348085306</v>
      </c>
      <c r="K20560" s="146">
        <v>4.4472915674491675</v>
      </c>
      <c r="L20560" s="147">
        <v>1.243184963247726E-9</v>
      </c>
      <c r="M20560" s="147">
        <v>1.607867593976376E-2</v>
      </c>
      <c r="N20560" s="87">
        <v>2.3579375737646862</v>
      </c>
      <c r="O20560" s="88">
        <v>0.19722972397413541</v>
      </c>
      <c r="P20560" s="89">
        <v>83.645015104975059</v>
      </c>
    </row>
    <row r="20561" spans="1:16">
      <c r="A20561" s="75" t="s">
        <v>31957</v>
      </c>
      <c r="B20561" s="85">
        <v>20557</v>
      </c>
      <c r="C20561" s="85">
        <v>20532</v>
      </c>
      <c r="D20561" s="85">
        <v>20557</v>
      </c>
      <c r="E20561" s="86" t="s">
        <v>31958</v>
      </c>
      <c r="F20561" s="85" t="s">
        <v>32</v>
      </c>
      <c r="G20561" s="86" t="s">
        <v>23529</v>
      </c>
      <c r="H20561" s="85" t="s">
        <v>945</v>
      </c>
      <c r="I20561" s="85">
        <v>-1</v>
      </c>
      <c r="J20561" s="88">
        <v>0.25402957688582112</v>
      </c>
      <c r="K20561" s="146">
        <v>4.5592374920718264</v>
      </c>
      <c r="L20561" s="147">
        <v>1.411574842957096E-9</v>
      </c>
      <c r="M20561" s="147">
        <v>1.10411886132658E-2</v>
      </c>
      <c r="N20561" s="87">
        <v>1.86853438994355</v>
      </c>
      <c r="O20561" s="88">
        <v>0.22607919255587439</v>
      </c>
      <c r="P20561" s="89">
        <v>120.99279187615296</v>
      </c>
    </row>
    <row r="20562" spans="1:16">
      <c r="A20562" s="75" t="s">
        <v>31959</v>
      </c>
      <c r="B20562" s="85">
        <v>20558</v>
      </c>
      <c r="C20562" s="85">
        <v>20533</v>
      </c>
      <c r="D20562" s="85">
        <v>20558</v>
      </c>
      <c r="E20562" s="86" t="s">
        <v>31958</v>
      </c>
      <c r="F20562" s="85" t="s">
        <v>38</v>
      </c>
      <c r="G20562" s="86" t="s">
        <v>23529</v>
      </c>
      <c r="H20562" s="85" t="s">
        <v>945</v>
      </c>
      <c r="I20562" s="85">
        <v>-1</v>
      </c>
      <c r="J20562" s="88">
        <v>0.37098197840436958</v>
      </c>
      <c r="K20562" s="146">
        <v>4.7526084668901163</v>
      </c>
      <c r="L20562" s="147">
        <v>1.725226118068924E-9</v>
      </c>
      <c r="M20562" s="147">
        <v>1.7872638001345111E-2</v>
      </c>
      <c r="N20562" s="87">
        <v>2.9945283218388181</v>
      </c>
      <c r="O20562" s="88">
        <v>0.29303915031142891</v>
      </c>
      <c r="P20562" s="89">
        <v>97.858199628409409</v>
      </c>
    </row>
    <row r="20563" spans="1:16">
      <c r="A20563" s="75" t="s">
        <v>23531</v>
      </c>
      <c r="B20563" s="85">
        <v>20559</v>
      </c>
      <c r="C20563" s="85">
        <v>14425</v>
      </c>
      <c r="D20563" s="85">
        <v>20559</v>
      </c>
      <c r="E20563" s="86" t="s">
        <v>23532</v>
      </c>
      <c r="F20563" s="85" t="s">
        <v>32</v>
      </c>
      <c r="G20563" s="86" t="s">
        <v>23533</v>
      </c>
      <c r="H20563" s="85" t="s">
        <v>945</v>
      </c>
      <c r="I20563" s="85">
        <v>-1</v>
      </c>
      <c r="J20563" s="88">
        <v>6.230083046027751</v>
      </c>
      <c r="K20563" s="146">
        <v>6.6201256842914411</v>
      </c>
      <c r="L20563" s="147">
        <v>2.56851928488125E-8</v>
      </c>
      <c r="M20563" s="147">
        <v>0.46459117303327852</v>
      </c>
      <c r="N20563" s="87">
        <v>135.9812853018822</v>
      </c>
      <c r="O20563" s="88">
        <v>3.8333030159441832</v>
      </c>
      <c r="P20563" s="89">
        <v>28.189930749912719</v>
      </c>
    </row>
    <row r="20564" spans="1:16">
      <c r="A20564" s="75" t="s">
        <v>23534</v>
      </c>
      <c r="B20564" s="85">
        <v>20560</v>
      </c>
      <c r="C20564" s="85">
        <v>14426</v>
      </c>
      <c r="D20564" s="85">
        <v>20560</v>
      </c>
      <c r="E20564" s="86" t="s">
        <v>23532</v>
      </c>
      <c r="F20564" s="85" t="s">
        <v>38</v>
      </c>
      <c r="G20564" s="86" t="s">
        <v>23533</v>
      </c>
      <c r="H20564" s="85" t="s">
        <v>945</v>
      </c>
      <c r="I20564" s="85">
        <v>-1</v>
      </c>
      <c r="J20564" s="88">
        <v>17.230919161276621</v>
      </c>
      <c r="K20564" s="146">
        <v>18.391087086648163</v>
      </c>
      <c r="L20564" s="147">
        <v>7.178370832186212E-8</v>
      </c>
      <c r="M20564" s="147">
        <v>0.87544582963766726</v>
      </c>
      <c r="N20564" s="87">
        <v>164.03716094891419</v>
      </c>
      <c r="O20564" s="88">
        <v>10.28171984268818</v>
      </c>
      <c r="P20564" s="89">
        <v>62.679211120279007</v>
      </c>
    </row>
    <row r="20565" spans="1:16">
      <c r="A20565" s="75" t="s">
        <v>31960</v>
      </c>
      <c r="B20565" s="85">
        <v>20561</v>
      </c>
      <c r="C20565" s="85">
        <v>20534</v>
      </c>
      <c r="D20565" s="85">
        <v>20561</v>
      </c>
      <c r="E20565" s="86" t="s">
        <v>31961</v>
      </c>
      <c r="F20565" s="85" t="s">
        <v>32</v>
      </c>
      <c r="G20565" s="86" t="s">
        <v>23533</v>
      </c>
      <c r="H20565" s="85" t="s">
        <v>945</v>
      </c>
      <c r="I20565" s="85">
        <v>-1</v>
      </c>
      <c r="J20565" s="88">
        <v>6.2556737562384717</v>
      </c>
      <c r="K20565" s="146">
        <v>6.5676238630026127</v>
      </c>
      <c r="L20565" s="147">
        <v>2.5778237788404E-8</v>
      </c>
      <c r="M20565" s="147">
        <v>0.46396274730930381</v>
      </c>
      <c r="N20565" s="87">
        <v>137.36865653972669</v>
      </c>
      <c r="O20565" s="88">
        <v>3.822184346539645</v>
      </c>
      <c r="P20565" s="89">
        <v>27.824282793610045</v>
      </c>
    </row>
    <row r="20566" spans="1:16">
      <c r="A20566" s="75" t="s">
        <v>31963</v>
      </c>
      <c r="B20566" s="85">
        <v>20562</v>
      </c>
      <c r="C20566" s="85">
        <v>20536</v>
      </c>
      <c r="D20566" s="85">
        <v>20562</v>
      </c>
      <c r="E20566" s="86" t="s">
        <v>31961</v>
      </c>
      <c r="F20566" s="85" t="s">
        <v>38</v>
      </c>
      <c r="G20566" s="86" t="s">
        <v>23533</v>
      </c>
      <c r="H20566" s="85" t="s">
        <v>945</v>
      </c>
      <c r="I20566" s="85">
        <v>-1</v>
      </c>
      <c r="J20566" s="88">
        <v>41.549810377635453</v>
      </c>
      <c r="K20566" s="146">
        <v>44.179951460121295</v>
      </c>
      <c r="L20566" s="147">
        <v>1.7307852641745221E-7</v>
      </c>
      <c r="M20566" s="147">
        <v>2.100369483907619</v>
      </c>
      <c r="N20566" s="87">
        <v>394.79036468642551</v>
      </c>
      <c r="O20566" s="88">
        <v>24.730695132887568</v>
      </c>
      <c r="P20566" s="89">
        <v>62.642600592673247</v>
      </c>
    </row>
    <row r="20567" spans="1:16">
      <c r="A20567" s="75" t="s">
        <v>23535</v>
      </c>
      <c r="B20567" s="85">
        <v>20563</v>
      </c>
      <c r="C20567" s="85">
        <v>14427</v>
      </c>
      <c r="D20567" s="85">
        <v>20563</v>
      </c>
      <c r="E20567" s="86" t="s">
        <v>23536</v>
      </c>
      <c r="F20567" s="85" t="s">
        <v>38</v>
      </c>
      <c r="G20567" s="86" t="s">
        <v>23537</v>
      </c>
      <c r="H20567" s="85" t="s">
        <v>945</v>
      </c>
      <c r="I20567" s="85">
        <v>-1</v>
      </c>
      <c r="J20567" s="88">
        <v>0.14960269535109971</v>
      </c>
      <c r="K20567" s="146">
        <v>0.28402889579746959</v>
      </c>
      <c r="L20567" s="147">
        <v>6.3655691217732591E-10</v>
      </c>
      <c r="M20567" s="147">
        <v>1.1941940452733311E-2</v>
      </c>
      <c r="N20567" s="87">
        <v>1.7155034663994231</v>
      </c>
      <c r="O20567" s="88">
        <v>0.12764740274718109</v>
      </c>
      <c r="P20567" s="89">
        <v>74.408128719840633</v>
      </c>
    </row>
    <row r="20568" spans="1:16">
      <c r="A20568" s="75" t="s">
        <v>23538</v>
      </c>
      <c r="B20568" s="85">
        <v>20564</v>
      </c>
      <c r="C20568" s="85">
        <v>14428</v>
      </c>
      <c r="D20568" s="85">
        <v>20564</v>
      </c>
      <c r="E20568" s="86" t="s">
        <v>23536</v>
      </c>
      <c r="F20568" s="85" t="s">
        <v>139</v>
      </c>
      <c r="G20568" s="86" t="s">
        <v>23537</v>
      </c>
      <c r="H20568" s="85" t="s">
        <v>945</v>
      </c>
      <c r="I20568" s="85">
        <v>-1</v>
      </c>
      <c r="J20568" s="88">
        <v>0.18166882445993299</v>
      </c>
      <c r="K20568" s="146">
        <v>0.33418176234882813</v>
      </c>
      <c r="L20568" s="147">
        <v>7.5442932099325989E-10</v>
      </c>
      <c r="M20568" s="147">
        <v>1.3997697854232209E-2</v>
      </c>
      <c r="N20568" s="87">
        <v>2.112217643108365</v>
      </c>
      <c r="O20568" s="88">
        <v>0.1511581279994621</v>
      </c>
      <c r="P20568" s="89">
        <v>71.56370864179317</v>
      </c>
    </row>
    <row r="20569" spans="1:16">
      <c r="A20569" s="75" t="s">
        <v>31964</v>
      </c>
      <c r="B20569" s="85">
        <v>20565</v>
      </c>
      <c r="C20569" s="85">
        <v>20537</v>
      </c>
      <c r="D20569" s="85">
        <v>20565</v>
      </c>
      <c r="E20569" s="86" t="s">
        <v>31965</v>
      </c>
      <c r="F20569" s="85" t="s">
        <v>38</v>
      </c>
      <c r="G20569" s="86" t="s">
        <v>23537</v>
      </c>
      <c r="H20569" s="85" t="s">
        <v>945</v>
      </c>
      <c r="I20569" s="85">
        <v>-1</v>
      </c>
      <c r="J20569" s="88">
        <v>0.15680680384343679</v>
      </c>
      <c r="K20569" s="146">
        <v>0.27140767468436466</v>
      </c>
      <c r="L20569" s="147">
        <v>6.6200082276618412E-10</v>
      </c>
      <c r="M20569" s="147">
        <v>7.8481233721555931E-3</v>
      </c>
      <c r="N20569" s="87">
        <v>1.437723414257841</v>
      </c>
      <c r="O20569" s="88">
        <v>0.1244209248388391</v>
      </c>
      <c r="P20569" s="89">
        <v>86.540236880725573</v>
      </c>
    </row>
    <row r="20570" spans="1:16">
      <c r="A20570" s="75" t="s">
        <v>31966</v>
      </c>
      <c r="B20570" s="85">
        <v>20566</v>
      </c>
      <c r="C20570" s="85">
        <v>20538</v>
      </c>
      <c r="D20570" s="85">
        <v>20566</v>
      </c>
      <c r="E20570" s="86" t="s">
        <v>31965</v>
      </c>
      <c r="F20570" s="85" t="s">
        <v>139</v>
      </c>
      <c r="G20570" s="86" t="s">
        <v>23537</v>
      </c>
      <c r="H20570" s="85" t="s">
        <v>945</v>
      </c>
      <c r="I20570" s="85">
        <v>-1</v>
      </c>
      <c r="J20570" s="88">
        <v>0.13071527152483731</v>
      </c>
      <c r="K20570" s="146">
        <v>0.23605735010568829</v>
      </c>
      <c r="L20570" s="147">
        <v>5.3387231790558627E-10</v>
      </c>
      <c r="M20570" s="147">
        <v>7.60561323533189E-3</v>
      </c>
      <c r="N20570" s="87">
        <v>1.350452586542831</v>
      </c>
      <c r="O20570" s="88">
        <v>0.102878332592813</v>
      </c>
      <c r="P20570" s="89">
        <v>76.180632787843606</v>
      </c>
    </row>
    <row r="20571" spans="1:16">
      <c r="A20571" s="75" t="s">
        <v>23539</v>
      </c>
      <c r="B20571" s="85">
        <v>20567</v>
      </c>
      <c r="C20571" s="85">
        <v>14429</v>
      </c>
      <c r="D20571" s="85">
        <v>20567</v>
      </c>
      <c r="E20571" s="86" t="s">
        <v>23540</v>
      </c>
      <c r="F20571" s="85" t="s">
        <v>38</v>
      </c>
      <c r="G20571" s="86" t="s">
        <v>23541</v>
      </c>
      <c r="H20571" s="85" t="s">
        <v>945</v>
      </c>
      <c r="I20571" s="85">
        <v>-1</v>
      </c>
      <c r="J20571" s="88">
        <v>0.2393943704264074</v>
      </c>
      <c r="K20571" s="146">
        <v>0.34962633124371945</v>
      </c>
      <c r="L20571" s="147">
        <v>1.376230611370777E-9</v>
      </c>
      <c r="M20571" s="147">
        <v>1.6474569586066641E-2</v>
      </c>
      <c r="N20571" s="87">
        <v>2.5820648732825839</v>
      </c>
      <c r="O20571" s="88">
        <v>0.1779728475098479</v>
      </c>
      <c r="P20571" s="89">
        <v>68.926559263242169</v>
      </c>
    </row>
    <row r="20572" spans="1:16">
      <c r="A20572" s="75" t="s">
        <v>23542</v>
      </c>
      <c r="B20572" s="85">
        <v>20568</v>
      </c>
      <c r="C20572" s="85">
        <v>14430</v>
      </c>
      <c r="D20572" s="85">
        <v>20568</v>
      </c>
      <c r="E20572" s="86" t="s">
        <v>23540</v>
      </c>
      <c r="F20572" s="85" t="s">
        <v>11</v>
      </c>
      <c r="G20572" s="86" t="s">
        <v>23541</v>
      </c>
      <c r="H20572" s="85" t="s">
        <v>945</v>
      </c>
      <c r="I20572" s="85">
        <v>-1</v>
      </c>
      <c r="J20572" s="88">
        <v>0.3037837290516498</v>
      </c>
      <c r="K20572" s="146">
        <v>0.40635391533304477</v>
      </c>
      <c r="L20572" s="147">
        <v>1.4800344219240969E-9</v>
      </c>
      <c r="M20572" s="147">
        <v>2.06791737435939E-2</v>
      </c>
      <c r="N20572" s="87">
        <v>3.5795490743908509</v>
      </c>
      <c r="O20572" s="88">
        <v>0.20948518434934299</v>
      </c>
      <c r="P20572" s="89">
        <v>58.522785969903794</v>
      </c>
    </row>
    <row r="20573" spans="1:16">
      <c r="A20573" s="75" t="s">
        <v>31967</v>
      </c>
      <c r="B20573" s="85">
        <v>20569</v>
      </c>
      <c r="C20573" s="85">
        <v>20539</v>
      </c>
      <c r="D20573" s="85">
        <v>20569</v>
      </c>
      <c r="E20573" s="86" t="s">
        <v>31968</v>
      </c>
      <c r="F20573" s="85" t="s">
        <v>38</v>
      </c>
      <c r="G20573" s="86" t="s">
        <v>23541</v>
      </c>
      <c r="H20573" s="85" t="s">
        <v>945</v>
      </c>
      <c r="I20573" s="85">
        <v>-1</v>
      </c>
      <c r="J20573" s="88">
        <v>0.37439817829652949</v>
      </c>
      <c r="K20573" s="146">
        <v>0.46023869590830457</v>
      </c>
      <c r="L20573" s="147">
        <v>1.777733187845899E-9</v>
      </c>
      <c r="M20573" s="147">
        <v>1.883200358355561E-2</v>
      </c>
      <c r="N20573" s="87">
        <v>3.537654030471113</v>
      </c>
      <c r="O20573" s="88">
        <v>0.24637413137706041</v>
      </c>
      <c r="P20573" s="89">
        <v>69.643365138294911</v>
      </c>
    </row>
    <row r="20574" spans="1:16">
      <c r="A20574" s="75" t="s">
        <v>31970</v>
      </c>
      <c r="B20574" s="85">
        <v>20570</v>
      </c>
      <c r="C20574" s="85">
        <v>20541</v>
      </c>
      <c r="D20574" s="85">
        <v>20570</v>
      </c>
      <c r="E20574" s="86" t="s">
        <v>31968</v>
      </c>
      <c r="F20574" s="85" t="s">
        <v>11</v>
      </c>
      <c r="G20574" s="86" t="s">
        <v>23541</v>
      </c>
      <c r="H20574" s="85" t="s">
        <v>945</v>
      </c>
      <c r="I20574" s="85">
        <v>-1</v>
      </c>
      <c r="J20574" s="88">
        <v>0.25074246731507538</v>
      </c>
      <c r="K20574" s="146">
        <v>0.28254369616331476</v>
      </c>
      <c r="L20574" s="147">
        <v>1.212288931473774E-9</v>
      </c>
      <c r="M20574" s="147">
        <v>1.37186074055911E-2</v>
      </c>
      <c r="N20574" s="87">
        <v>2.8149366725023759</v>
      </c>
      <c r="O20574" s="88">
        <v>0.1525624296119221</v>
      </c>
      <c r="P20574" s="89">
        <v>54.197464227960651</v>
      </c>
    </row>
    <row r="20575" spans="1:16">
      <c r="A20575" s="75" t="s">
        <v>23543</v>
      </c>
      <c r="B20575" s="85">
        <v>20571</v>
      </c>
      <c r="C20575" s="85">
        <v>14431</v>
      </c>
      <c r="D20575" s="85">
        <v>20571</v>
      </c>
      <c r="E20575" s="86" t="s">
        <v>23544</v>
      </c>
      <c r="F20575" s="85" t="s">
        <v>32</v>
      </c>
      <c r="G20575" s="86" t="s">
        <v>23545</v>
      </c>
      <c r="H20575" s="85" t="s">
        <v>945</v>
      </c>
      <c r="I20575" s="85">
        <v>-1</v>
      </c>
      <c r="J20575" s="88">
        <v>4.0798361986046094</v>
      </c>
      <c r="K20575" s="146">
        <v>2.5656454155183051</v>
      </c>
      <c r="L20575" s="147">
        <v>1.2111887412874231E-8</v>
      </c>
      <c r="M20575" s="147">
        <v>3.4055368393205693E-2</v>
      </c>
      <c r="N20575" s="87">
        <v>7.8947072192345971</v>
      </c>
      <c r="O20575" s="88">
        <v>3.954435146179955</v>
      </c>
      <c r="P20575" s="89">
        <v>500.89699799701282</v>
      </c>
    </row>
    <row r="20576" spans="1:16">
      <c r="A20576" s="75" t="s">
        <v>23546</v>
      </c>
      <c r="B20576" s="85">
        <v>20572</v>
      </c>
      <c r="C20576" s="85">
        <v>14432</v>
      </c>
      <c r="D20576" s="85">
        <v>20572</v>
      </c>
      <c r="E20576" s="86" t="s">
        <v>23544</v>
      </c>
      <c r="F20576" s="85" t="s">
        <v>38</v>
      </c>
      <c r="G20576" s="86" t="s">
        <v>23545</v>
      </c>
      <c r="H20576" s="85" t="s">
        <v>945</v>
      </c>
      <c r="I20576" s="85">
        <v>-1</v>
      </c>
      <c r="J20576" s="88">
        <v>2.2500190030639362</v>
      </c>
      <c r="K20576" s="146">
        <v>2.1192914257510758</v>
      </c>
      <c r="L20576" s="147">
        <v>7.5854994066987701E-9</v>
      </c>
      <c r="M20576" s="147">
        <v>4.9585714905013983E-2</v>
      </c>
      <c r="N20576" s="87">
        <v>8.7409541673474358</v>
      </c>
      <c r="O20576" s="88">
        <v>1.9104349992457641</v>
      </c>
      <c r="P20576" s="89">
        <v>218.56137930368672</v>
      </c>
    </row>
    <row r="20577" spans="1:16">
      <c r="A20577" s="75" t="s">
        <v>31971</v>
      </c>
      <c r="B20577" s="85">
        <v>20573</v>
      </c>
      <c r="C20577" s="85">
        <v>20542</v>
      </c>
      <c r="D20577" s="85">
        <v>20573</v>
      </c>
      <c r="E20577" s="86" t="s">
        <v>31972</v>
      </c>
      <c r="F20577" s="85" t="s">
        <v>32</v>
      </c>
      <c r="G20577" s="86" t="s">
        <v>23545</v>
      </c>
      <c r="H20577" s="85" t="s">
        <v>945</v>
      </c>
      <c r="I20577" s="85">
        <v>-1</v>
      </c>
      <c r="J20577" s="88">
        <v>4.0639905829211811</v>
      </c>
      <c r="K20577" s="146">
        <v>2.4251907165824713</v>
      </c>
      <c r="L20577" s="147">
        <v>1.194166516110922E-8</v>
      </c>
      <c r="M20577" s="147">
        <v>2.5130303643091999E-2</v>
      </c>
      <c r="N20577" s="87">
        <v>6.8137864103038339</v>
      </c>
      <c r="O20577" s="88">
        <v>3.9456507531542919</v>
      </c>
      <c r="P20577" s="89">
        <v>579.06874615084257</v>
      </c>
    </row>
    <row r="20578" spans="1:16">
      <c r="A20578" s="75" t="s">
        <v>31974</v>
      </c>
      <c r="B20578" s="85">
        <v>20574</v>
      </c>
      <c r="C20578" s="85">
        <v>20544</v>
      </c>
      <c r="D20578" s="85">
        <v>20574</v>
      </c>
      <c r="E20578" s="86" t="s">
        <v>31972</v>
      </c>
      <c r="F20578" s="85" t="s">
        <v>38</v>
      </c>
      <c r="G20578" s="86" t="s">
        <v>23545</v>
      </c>
      <c r="H20578" s="85" t="s">
        <v>945</v>
      </c>
      <c r="I20578" s="85">
        <v>-1</v>
      </c>
      <c r="J20578" s="88">
        <v>5.2467271214632678</v>
      </c>
      <c r="K20578" s="146">
        <v>4.0232856066861187</v>
      </c>
      <c r="L20578" s="147">
        <v>1.7381803028975561E-8</v>
      </c>
      <c r="M20578" s="147">
        <v>9.9069950070502316E-2</v>
      </c>
      <c r="N20578" s="87">
        <v>18.46243614948224</v>
      </c>
      <c r="O20578" s="88">
        <v>4.4446343873308489</v>
      </c>
      <c r="P20578" s="89">
        <v>240.7393234210586</v>
      </c>
    </row>
    <row r="20579" spans="1:16">
      <c r="A20579" s="75" t="s">
        <v>23547</v>
      </c>
      <c r="B20579" s="85">
        <v>20575</v>
      </c>
      <c r="C20579" s="85">
        <v>14433</v>
      </c>
      <c r="D20579" s="85">
        <v>20575</v>
      </c>
      <c r="E20579" s="86" t="s">
        <v>23548</v>
      </c>
      <c r="F20579" s="85" t="s">
        <v>32</v>
      </c>
      <c r="G20579" s="86" t="s">
        <v>23549</v>
      </c>
      <c r="H20579" s="85" t="s">
        <v>945</v>
      </c>
      <c r="I20579" s="85">
        <v>-1</v>
      </c>
      <c r="J20579" s="88">
        <v>6.931908120613163</v>
      </c>
      <c r="K20579" s="146">
        <v>4.3792518001682215</v>
      </c>
      <c r="L20579" s="147">
        <v>2.295602459812566E-8</v>
      </c>
      <c r="M20579" s="147">
        <v>7.9153450758044072E-2</v>
      </c>
      <c r="N20579" s="87">
        <v>20.63094970161864</v>
      </c>
      <c r="O20579" s="88">
        <v>5.8590606413471704</v>
      </c>
      <c r="P20579" s="89">
        <v>283.99374367567219</v>
      </c>
    </row>
    <row r="20580" spans="1:16">
      <c r="A20580" s="75" t="s">
        <v>23550</v>
      </c>
      <c r="B20580" s="85">
        <v>20576</v>
      </c>
      <c r="C20580" s="85">
        <v>14434</v>
      </c>
      <c r="D20580" s="85">
        <v>20576</v>
      </c>
      <c r="E20580" s="86" t="s">
        <v>23548</v>
      </c>
      <c r="F20580" s="85" t="s">
        <v>38</v>
      </c>
      <c r="G20580" s="86" t="s">
        <v>23549</v>
      </c>
      <c r="H20580" s="85" t="s">
        <v>945</v>
      </c>
      <c r="I20580" s="85">
        <v>-1</v>
      </c>
      <c r="J20580" s="88">
        <v>4.2657064815318666</v>
      </c>
      <c r="K20580" s="146">
        <v>3.5888676795477266</v>
      </c>
      <c r="L20580" s="147">
        <v>1.6042070093794359E-8</v>
      </c>
      <c r="M20580" s="147">
        <v>0.108989871787815</v>
      </c>
      <c r="N20580" s="87">
        <v>21.083975790384368</v>
      </c>
      <c r="O20580" s="88">
        <v>3.2579418397831259</v>
      </c>
      <c r="P20580" s="89">
        <v>154.52217703972866</v>
      </c>
    </row>
    <row r="20581" spans="1:16">
      <c r="A20581" s="75" t="s">
        <v>31975</v>
      </c>
      <c r="B20581" s="85">
        <v>20577</v>
      </c>
      <c r="C20581" s="85">
        <v>20545</v>
      </c>
      <c r="D20581" s="85">
        <v>20577</v>
      </c>
      <c r="E20581" s="86" t="s">
        <v>31976</v>
      </c>
      <c r="F20581" s="85" t="s">
        <v>32</v>
      </c>
      <c r="G20581" s="86" t="s">
        <v>23549</v>
      </c>
      <c r="H20581" s="85" t="s">
        <v>945</v>
      </c>
      <c r="I20581" s="85">
        <v>-1</v>
      </c>
      <c r="J20581" s="88">
        <v>6.9710233489721336</v>
      </c>
      <c r="K20581" s="146">
        <v>4.2835672249265357</v>
      </c>
      <c r="L20581" s="147">
        <v>2.2988954580884151E-8</v>
      </c>
      <c r="M20581" s="147">
        <v>7.1097448478739236E-2</v>
      </c>
      <c r="N20581" s="87">
        <v>19.795462618029379</v>
      </c>
      <c r="O20581" s="88">
        <v>5.8869793286299998</v>
      </c>
      <c r="P20581" s="89">
        <v>297.39033849445059</v>
      </c>
    </row>
    <row r="20582" spans="1:16">
      <c r="A20582" s="75" t="s">
        <v>31978</v>
      </c>
      <c r="B20582" s="85">
        <v>20578</v>
      </c>
      <c r="C20582" s="85">
        <v>20547</v>
      </c>
      <c r="D20582" s="85">
        <v>20578</v>
      </c>
      <c r="E20582" s="86" t="s">
        <v>31976</v>
      </c>
      <c r="F20582" s="85" t="s">
        <v>38</v>
      </c>
      <c r="G20582" s="86" t="s">
        <v>23549</v>
      </c>
      <c r="H20582" s="85" t="s">
        <v>945</v>
      </c>
      <c r="I20582" s="85">
        <v>-1</v>
      </c>
      <c r="J20582" s="88">
        <v>10.13132481428811</v>
      </c>
      <c r="K20582" s="146">
        <v>8.3098636925644236</v>
      </c>
      <c r="L20582" s="147">
        <v>3.7444702950570297E-8</v>
      </c>
      <c r="M20582" s="147">
        <v>0.24302351963599961</v>
      </c>
      <c r="N20582" s="87">
        <v>48.373171611409511</v>
      </c>
      <c r="O20582" s="88">
        <v>7.7100358320812603</v>
      </c>
      <c r="P20582" s="89">
        <v>159.38660987576711</v>
      </c>
    </row>
    <row r="20583" spans="1:16">
      <c r="A20583" s="75" t="s">
        <v>23551</v>
      </c>
      <c r="B20583" s="85">
        <v>20579</v>
      </c>
      <c r="C20583" s="85">
        <v>14435</v>
      </c>
      <c r="D20583" s="85">
        <v>20579</v>
      </c>
      <c r="E20583" s="86" t="s">
        <v>23552</v>
      </c>
      <c r="F20583" s="85" t="s">
        <v>32</v>
      </c>
      <c r="G20583" s="86" t="s">
        <v>23553</v>
      </c>
      <c r="H20583" s="85" t="s">
        <v>945</v>
      </c>
      <c r="I20583" s="85">
        <v>-1</v>
      </c>
      <c r="J20583" s="88">
        <v>178.36814797653349</v>
      </c>
      <c r="K20583" s="146">
        <v>93.7538794633451</v>
      </c>
      <c r="L20583" s="147">
        <v>5.1494324207360556E-7</v>
      </c>
      <c r="M20583" s="147">
        <v>0.88735378107203422</v>
      </c>
      <c r="N20583" s="87">
        <v>261.34300121232241</v>
      </c>
      <c r="O20583" s="88">
        <v>173.41628952305371</v>
      </c>
      <c r="P20583" s="89">
        <v>663.55819256152733</v>
      </c>
    </row>
    <row r="20584" spans="1:16">
      <c r="A20584" s="75" t="s">
        <v>23554</v>
      </c>
      <c r="B20584" s="85">
        <v>20580</v>
      </c>
      <c r="C20584" s="85">
        <v>14436</v>
      </c>
      <c r="D20584" s="85">
        <v>20580</v>
      </c>
      <c r="E20584" s="86" t="s">
        <v>23552</v>
      </c>
      <c r="F20584" s="85" t="s">
        <v>38</v>
      </c>
      <c r="G20584" s="86" t="s">
        <v>23553</v>
      </c>
      <c r="H20584" s="85" t="s">
        <v>945</v>
      </c>
      <c r="I20584" s="85">
        <v>-1</v>
      </c>
      <c r="J20584" s="88">
        <v>95.950571010660909</v>
      </c>
      <c r="K20584" s="146">
        <v>65.80885705429273</v>
      </c>
      <c r="L20584" s="147">
        <v>3.1318426080166692E-7</v>
      </c>
      <c r="M20584" s="147">
        <v>1.682697127888154</v>
      </c>
      <c r="N20584" s="87">
        <v>315.73249276138188</v>
      </c>
      <c r="O20584" s="88">
        <v>81.417086754494932</v>
      </c>
      <c r="P20584" s="89">
        <v>257.86730419294139</v>
      </c>
    </row>
    <row r="20585" spans="1:16">
      <c r="A20585" s="75" t="s">
        <v>31979</v>
      </c>
      <c r="B20585" s="85">
        <v>20581</v>
      </c>
      <c r="C20585" s="85">
        <v>20548</v>
      </c>
      <c r="D20585" s="85">
        <v>20581</v>
      </c>
      <c r="E20585" s="86" t="s">
        <v>31980</v>
      </c>
      <c r="F20585" s="85" t="s">
        <v>32</v>
      </c>
      <c r="G20585" s="86" t="s">
        <v>23553</v>
      </c>
      <c r="H20585" s="85" t="s">
        <v>945</v>
      </c>
      <c r="I20585" s="85">
        <v>-1</v>
      </c>
      <c r="J20585" s="88">
        <v>181.71092478832861</v>
      </c>
      <c r="K20585" s="146">
        <v>95.380488401965366</v>
      </c>
      <c r="L20585" s="147">
        <v>5.2446453289031972E-7</v>
      </c>
      <c r="M20585" s="147">
        <v>0.89487220101070852</v>
      </c>
      <c r="N20585" s="87">
        <v>265.14615504802993</v>
      </c>
      <c r="O20585" s="88">
        <v>176.67311932358029</v>
      </c>
      <c r="P20585" s="89">
        <v>666.32351991518351</v>
      </c>
    </row>
    <row r="20586" spans="1:16">
      <c r="A20586" s="75" t="s">
        <v>31982</v>
      </c>
      <c r="B20586" s="85">
        <v>20582</v>
      </c>
      <c r="C20586" s="85">
        <v>20550</v>
      </c>
      <c r="D20586" s="85">
        <v>20582</v>
      </c>
      <c r="E20586" s="86" t="s">
        <v>31980</v>
      </c>
      <c r="F20586" s="85" t="s">
        <v>38</v>
      </c>
      <c r="G20586" s="86" t="s">
        <v>23553</v>
      </c>
      <c r="H20586" s="85" t="s">
        <v>945</v>
      </c>
      <c r="I20586" s="85">
        <v>-1</v>
      </c>
      <c r="J20586" s="88">
        <v>232.31044857723191</v>
      </c>
      <c r="K20586" s="146">
        <v>159.08701530659653</v>
      </c>
      <c r="L20586" s="147">
        <v>7.5806235664183691E-7</v>
      </c>
      <c r="M20586" s="147">
        <v>4.0565744368506333</v>
      </c>
      <c r="N20586" s="87">
        <v>762.39232466222063</v>
      </c>
      <c r="O20586" s="88">
        <v>197.11240251927319</v>
      </c>
      <c r="P20586" s="89">
        <v>258.54457887755387</v>
      </c>
    </row>
    <row r="20587" spans="1:16">
      <c r="A20587" s="75" t="s">
        <v>23555</v>
      </c>
      <c r="B20587" s="85">
        <v>20583</v>
      </c>
      <c r="C20587" s="85">
        <v>14437</v>
      </c>
      <c r="D20587" s="85">
        <v>20583</v>
      </c>
      <c r="E20587" s="86" t="s">
        <v>23556</v>
      </c>
      <c r="F20587" s="85" t="s">
        <v>32</v>
      </c>
      <c r="G20587" s="86" t="s">
        <v>23557</v>
      </c>
      <c r="H20587" s="85" t="s">
        <v>945</v>
      </c>
      <c r="I20587" s="85">
        <v>-1</v>
      </c>
      <c r="J20587" s="88">
        <v>0.1086600818032516</v>
      </c>
      <c r="K20587" s="146">
        <v>0.61049380913086349</v>
      </c>
      <c r="L20587" s="147">
        <v>5.0657936158513506E-10</v>
      </c>
      <c r="M20587" s="147">
        <v>8.4333365451943233E-3</v>
      </c>
      <c r="N20587" s="87">
        <v>1.2908029973340791</v>
      </c>
      <c r="O20587" s="88">
        <v>9.9411339215801919E-2</v>
      </c>
      <c r="P20587" s="89">
        <v>77.015113399270149</v>
      </c>
    </row>
    <row r="20588" spans="1:16">
      <c r="A20588" s="75" t="s">
        <v>23558</v>
      </c>
      <c r="B20588" s="85">
        <v>20584</v>
      </c>
      <c r="C20588" s="85">
        <v>14438</v>
      </c>
      <c r="D20588" s="85">
        <v>20584</v>
      </c>
      <c r="E20588" s="86" t="s">
        <v>23556</v>
      </c>
      <c r="F20588" s="85" t="s">
        <v>38</v>
      </c>
      <c r="G20588" s="86" t="s">
        <v>23557</v>
      </c>
      <c r="H20588" s="85" t="s">
        <v>945</v>
      </c>
      <c r="I20588" s="85">
        <v>-1</v>
      </c>
      <c r="J20588" s="88">
        <v>0.1025676028273355</v>
      </c>
      <c r="K20588" s="146">
        <v>0.99404422551522875</v>
      </c>
      <c r="L20588" s="147">
        <v>5.1328768267261073E-10</v>
      </c>
      <c r="M20588" s="147">
        <v>8.4611452993898044E-3</v>
      </c>
      <c r="N20588" s="87">
        <v>1.256518020116161</v>
      </c>
      <c r="O20588" s="88">
        <v>8.6409969108882004E-2</v>
      </c>
      <c r="P20588" s="89">
        <v>68.769383109120625</v>
      </c>
    </row>
    <row r="20589" spans="1:16">
      <c r="A20589" s="75" t="s">
        <v>31983</v>
      </c>
      <c r="B20589" s="85">
        <v>20585</v>
      </c>
      <c r="C20589" s="85">
        <v>20551</v>
      </c>
      <c r="D20589" s="85">
        <v>20585</v>
      </c>
      <c r="E20589" s="86" t="s">
        <v>31984</v>
      </c>
      <c r="F20589" s="85" t="s">
        <v>32</v>
      </c>
      <c r="G20589" s="86" t="s">
        <v>23557</v>
      </c>
      <c r="H20589" s="85" t="s">
        <v>945</v>
      </c>
      <c r="I20589" s="85">
        <v>-1</v>
      </c>
      <c r="J20589" s="88">
        <v>5.9243804002558263E-2</v>
      </c>
      <c r="K20589" s="146">
        <v>0.51992259338095492</v>
      </c>
      <c r="L20589" s="147">
        <v>2.9634955641689711E-10</v>
      </c>
      <c r="M20589" s="147">
        <v>3.1388308619025979E-3</v>
      </c>
      <c r="N20589" s="87">
        <v>0.6080105856682716</v>
      </c>
      <c r="O20589" s="88">
        <v>5.516883529092978E-2</v>
      </c>
      <c r="P20589" s="89">
        <v>90.73663615624892</v>
      </c>
    </row>
    <row r="20590" spans="1:16">
      <c r="A20590" s="75" t="s">
        <v>31985</v>
      </c>
      <c r="B20590" s="85">
        <v>20586</v>
      </c>
      <c r="C20590" s="85">
        <v>20552</v>
      </c>
      <c r="D20590" s="85">
        <v>20586</v>
      </c>
      <c r="E20590" s="86" t="s">
        <v>31984</v>
      </c>
      <c r="F20590" s="85" t="s">
        <v>38</v>
      </c>
      <c r="G20590" s="86" t="s">
        <v>23557</v>
      </c>
      <c r="H20590" s="85" t="s">
        <v>945</v>
      </c>
      <c r="I20590" s="85">
        <v>-1</v>
      </c>
      <c r="J20590" s="88">
        <v>0.1137231601575157</v>
      </c>
      <c r="K20590" s="146">
        <v>1.4662001634763102</v>
      </c>
      <c r="L20590" s="147">
        <v>5.3602695449326206E-10</v>
      </c>
      <c r="M20590" s="147">
        <v>6.220065216922855E-3</v>
      </c>
      <c r="N20590" s="87">
        <v>1.192590726883298</v>
      </c>
      <c r="O20590" s="88">
        <v>8.8577376366001132E-2</v>
      </c>
      <c r="P20590" s="89">
        <v>74.273071531830666</v>
      </c>
    </row>
    <row r="20591" spans="1:16">
      <c r="A20591" s="75" t="s">
        <v>23559</v>
      </c>
      <c r="B20591" s="85">
        <v>20587</v>
      </c>
      <c r="C20591" s="85">
        <v>14439</v>
      </c>
      <c r="D20591" s="85">
        <v>20587</v>
      </c>
      <c r="E20591" s="86" t="s">
        <v>23560</v>
      </c>
      <c r="F20591" s="85" t="s">
        <v>32</v>
      </c>
      <c r="G20591" s="86" t="s">
        <v>23561</v>
      </c>
      <c r="H20591" s="85" t="s">
        <v>945</v>
      </c>
      <c r="I20591" s="85">
        <v>-1</v>
      </c>
      <c r="J20591" s="88">
        <v>1.7351125747927421</v>
      </c>
      <c r="K20591" s="146">
        <v>2.0302945026668371</v>
      </c>
      <c r="L20591" s="147">
        <v>2.0876247963059249E-8</v>
      </c>
      <c r="M20591" s="147">
        <v>9.5432844439931802E-2</v>
      </c>
      <c r="N20591" s="87">
        <v>24.24718745303748</v>
      </c>
      <c r="O20591" s="88">
        <v>0.85356047039883831</v>
      </c>
      <c r="P20591" s="89">
        <v>35.202452740221283</v>
      </c>
    </row>
    <row r="20592" spans="1:16">
      <c r="A20592" s="75" t="s">
        <v>23562</v>
      </c>
      <c r="B20592" s="85">
        <v>20588</v>
      </c>
      <c r="C20592" s="85">
        <v>14440</v>
      </c>
      <c r="D20592" s="85">
        <v>20588</v>
      </c>
      <c r="E20592" s="86" t="s">
        <v>23560</v>
      </c>
      <c r="F20592" s="85" t="s">
        <v>38</v>
      </c>
      <c r="G20592" s="86" t="s">
        <v>23561</v>
      </c>
      <c r="H20592" s="85" t="s">
        <v>945</v>
      </c>
      <c r="I20592" s="85">
        <v>-1</v>
      </c>
      <c r="J20592" s="88">
        <v>2.372344892635335</v>
      </c>
      <c r="K20592" s="146">
        <v>2.7455623038461598</v>
      </c>
      <c r="L20592" s="147">
        <v>6.3095851103667449E-8</v>
      </c>
      <c r="M20592" s="147">
        <v>0.1194358004504506</v>
      </c>
      <c r="N20592" s="87">
        <v>22.55518104194541</v>
      </c>
      <c r="O20592" s="88">
        <v>1.4312213380369649</v>
      </c>
      <c r="P20592" s="89">
        <v>63.454216367199706</v>
      </c>
    </row>
    <row r="20593" spans="1:16">
      <c r="A20593" s="75" t="s">
        <v>31986</v>
      </c>
      <c r="B20593" s="85">
        <v>20589</v>
      </c>
      <c r="C20593" s="85">
        <v>20553</v>
      </c>
      <c r="D20593" s="85">
        <v>20589</v>
      </c>
      <c r="E20593" s="86" t="s">
        <v>31987</v>
      </c>
      <c r="F20593" s="85" t="s">
        <v>32</v>
      </c>
      <c r="G20593" s="86" t="s">
        <v>23561</v>
      </c>
      <c r="H20593" s="85" t="s">
        <v>945</v>
      </c>
      <c r="I20593" s="85">
        <v>-1</v>
      </c>
      <c r="J20593" s="88">
        <v>1.674082969036548</v>
      </c>
      <c r="K20593" s="146">
        <v>1.8893443523553131</v>
      </c>
      <c r="L20593" s="147">
        <v>1.951338198099047E-8</v>
      </c>
      <c r="M20593" s="147">
        <v>8.7690554171306168E-2</v>
      </c>
      <c r="N20593" s="87">
        <v>23.48138706898138</v>
      </c>
      <c r="O20593" s="88">
        <v>0.7850206805560449</v>
      </c>
      <c r="P20593" s="89">
        <v>33.43161450598663</v>
      </c>
    </row>
    <row r="20594" spans="1:16">
      <c r="A20594" s="75" t="s">
        <v>31989</v>
      </c>
      <c r="B20594" s="85">
        <v>20590</v>
      </c>
      <c r="C20594" s="85">
        <v>20555</v>
      </c>
      <c r="D20594" s="85">
        <v>20590</v>
      </c>
      <c r="E20594" s="86" t="s">
        <v>31987</v>
      </c>
      <c r="F20594" s="85" t="s">
        <v>38</v>
      </c>
      <c r="G20594" s="86" t="s">
        <v>23561</v>
      </c>
      <c r="H20594" s="85" t="s">
        <v>945</v>
      </c>
      <c r="I20594" s="85">
        <v>-1</v>
      </c>
      <c r="J20594" s="88">
        <v>5.5431583710274994</v>
      </c>
      <c r="K20594" s="146">
        <v>6.2662892116485764</v>
      </c>
      <c r="L20594" s="147">
        <v>5.1338362774545187E-8</v>
      </c>
      <c r="M20594" s="147">
        <v>0.26833704645500112</v>
      </c>
      <c r="N20594" s="87">
        <v>51.938330324856977</v>
      </c>
      <c r="O20594" s="88">
        <v>3.2833601476903991</v>
      </c>
      <c r="P20594" s="89">
        <v>63.216513260131265</v>
      </c>
    </row>
    <row r="20595" spans="1:16">
      <c r="A20595" s="75" t="s">
        <v>23563</v>
      </c>
      <c r="B20595" s="85">
        <v>20591</v>
      </c>
      <c r="C20595" s="85">
        <v>14441</v>
      </c>
      <c r="D20595" s="85">
        <v>20591</v>
      </c>
      <c r="E20595" s="86" t="s">
        <v>23564</v>
      </c>
      <c r="F20595" s="85" t="s">
        <v>38</v>
      </c>
      <c r="G20595" s="86" t="s">
        <v>23565</v>
      </c>
      <c r="H20595" s="85" t="s">
        <v>945</v>
      </c>
      <c r="I20595" s="85">
        <v>-1</v>
      </c>
      <c r="J20595" s="88">
        <v>0.31257753141706163</v>
      </c>
      <c r="K20595" s="146">
        <v>0.71594158562788934</v>
      </c>
      <c r="L20595" s="147">
        <v>1.3787011061139929E-9</v>
      </c>
      <c r="M20595" s="147">
        <v>1.9819945302751201E-2</v>
      </c>
      <c r="N20595" s="87">
        <v>3.2282030375844948</v>
      </c>
      <c r="O20595" s="88">
        <v>0.22055384530494421</v>
      </c>
      <c r="P20595" s="89">
        <v>68.320933577329683</v>
      </c>
    </row>
    <row r="20596" spans="1:16">
      <c r="A20596" s="75" t="s">
        <v>23566</v>
      </c>
      <c r="B20596" s="85">
        <v>20592</v>
      </c>
      <c r="C20596" s="85">
        <v>14442</v>
      </c>
      <c r="D20596" s="85">
        <v>20592</v>
      </c>
      <c r="E20596" s="86" t="s">
        <v>23564</v>
      </c>
      <c r="F20596" s="85" t="s">
        <v>11</v>
      </c>
      <c r="G20596" s="86" t="s">
        <v>23565</v>
      </c>
      <c r="H20596" s="85" t="s">
        <v>945</v>
      </c>
      <c r="I20596" s="85">
        <v>-1</v>
      </c>
      <c r="J20596" s="88">
        <v>0.40949995617015461</v>
      </c>
      <c r="K20596" s="146">
        <v>0.91195539944783099</v>
      </c>
      <c r="L20596" s="147">
        <v>1.803038686259751E-9</v>
      </c>
      <c r="M20596" s="147">
        <v>2.5875423059546369E-2</v>
      </c>
      <c r="N20596" s="87">
        <v>4.6717579601669588</v>
      </c>
      <c r="O20596" s="88">
        <v>0.2593441741020886</v>
      </c>
      <c r="P20596" s="89">
        <v>55.513187179932622</v>
      </c>
    </row>
    <row r="20597" spans="1:16">
      <c r="A20597" s="75" t="s">
        <v>31992</v>
      </c>
      <c r="B20597" s="85">
        <v>20593</v>
      </c>
      <c r="C20597" s="85">
        <v>20557</v>
      </c>
      <c r="D20597" s="85">
        <v>20593</v>
      </c>
      <c r="E20597" s="86" t="s">
        <v>31991</v>
      </c>
      <c r="F20597" s="85" t="s">
        <v>38</v>
      </c>
      <c r="G20597" s="86" t="s">
        <v>23565</v>
      </c>
      <c r="H20597" s="85" t="s">
        <v>945</v>
      </c>
      <c r="I20597" s="85">
        <v>-1</v>
      </c>
      <c r="J20597" s="88">
        <v>0.55174228701733541</v>
      </c>
      <c r="K20597" s="146">
        <v>1.1819086837503763</v>
      </c>
      <c r="L20597" s="147">
        <v>2.384517805128395E-9</v>
      </c>
      <c r="M20597" s="147">
        <v>2.693882305924648E-2</v>
      </c>
      <c r="N20597" s="87">
        <v>5.1034349465653834</v>
      </c>
      <c r="O20597" s="88">
        <v>0.34956028786705362</v>
      </c>
      <c r="P20597" s="89">
        <v>68.495100168232383</v>
      </c>
    </row>
    <row r="20598" spans="1:16">
      <c r="A20598" s="75" t="s">
        <v>31994</v>
      </c>
      <c r="B20598" s="85">
        <v>20594</v>
      </c>
      <c r="C20598" s="85">
        <v>20559</v>
      </c>
      <c r="D20598" s="85">
        <v>20594</v>
      </c>
      <c r="E20598" s="86" t="s">
        <v>31991</v>
      </c>
      <c r="F20598" s="85" t="s">
        <v>11</v>
      </c>
      <c r="G20598" s="86" t="s">
        <v>23565</v>
      </c>
      <c r="H20598" s="85" t="s">
        <v>945</v>
      </c>
      <c r="I20598" s="85">
        <v>-1</v>
      </c>
      <c r="J20598" s="88">
        <v>0.3718427494374249</v>
      </c>
      <c r="K20598" s="146">
        <v>0.84474710174816126</v>
      </c>
      <c r="L20598" s="147">
        <v>1.643725114816504E-9</v>
      </c>
      <c r="M20598" s="147">
        <v>1.9671026209134988E-2</v>
      </c>
      <c r="N20598" s="87">
        <v>4.066086167799404</v>
      </c>
      <c r="O20598" s="88">
        <v>0.2096770078556629</v>
      </c>
      <c r="P20598" s="89">
        <v>51.56728096816051</v>
      </c>
    </row>
    <row r="20599" spans="1:16">
      <c r="A20599" s="75" t="s">
        <v>23567</v>
      </c>
      <c r="B20599" s="85">
        <v>20595</v>
      </c>
      <c r="C20599" s="85">
        <v>14443</v>
      </c>
      <c r="D20599" s="85">
        <v>20595</v>
      </c>
      <c r="E20599" s="86" t="s">
        <v>23568</v>
      </c>
      <c r="F20599" s="85" t="s">
        <v>38</v>
      </c>
      <c r="G20599" s="86" t="s">
        <v>23569</v>
      </c>
      <c r="H20599" s="85" t="s">
        <v>945</v>
      </c>
      <c r="I20599" s="85">
        <v>-1</v>
      </c>
      <c r="J20599" s="88">
        <v>0.13598537990789031</v>
      </c>
      <c r="K20599" s="146">
        <v>0.23766427137405047</v>
      </c>
      <c r="L20599" s="147">
        <v>5.8551067351990979E-10</v>
      </c>
      <c r="M20599" s="147">
        <v>1.14537851108542E-2</v>
      </c>
      <c r="N20599" s="87">
        <v>1.6374529443355219</v>
      </c>
      <c r="O20599" s="88">
        <v>0.1157989747614179</v>
      </c>
      <c r="P20599" s="89">
        <v>70.7189633522013</v>
      </c>
    </row>
    <row r="20600" spans="1:16">
      <c r="A20600" s="75" t="s">
        <v>23570</v>
      </c>
      <c r="B20600" s="85">
        <v>20596</v>
      </c>
      <c r="C20600" s="85">
        <v>14444</v>
      </c>
      <c r="D20600" s="85">
        <v>20596</v>
      </c>
      <c r="E20600" s="86" t="s">
        <v>23568</v>
      </c>
      <c r="F20600" s="85" t="s">
        <v>11</v>
      </c>
      <c r="G20600" s="86" t="s">
        <v>23569</v>
      </c>
      <c r="H20600" s="85" t="s">
        <v>945</v>
      </c>
      <c r="I20600" s="85">
        <v>-1</v>
      </c>
      <c r="J20600" s="88">
        <v>0.15995824154382421</v>
      </c>
      <c r="K20600" s="146">
        <v>0.26981261629787934</v>
      </c>
      <c r="L20600" s="147">
        <v>6.9469175338903626E-10</v>
      </c>
      <c r="M20600" s="147">
        <v>1.325057267831125E-2</v>
      </c>
      <c r="N20600" s="87">
        <v>2.084421962402204</v>
      </c>
      <c r="O20600" s="88">
        <v>0.1401521818766924</v>
      </c>
      <c r="P20600" s="89">
        <v>67.237912670605908</v>
      </c>
    </row>
    <row r="20601" spans="1:16">
      <c r="A20601" s="75" t="s">
        <v>31995</v>
      </c>
      <c r="B20601" s="85">
        <v>20597</v>
      </c>
      <c r="C20601" s="85">
        <v>20560</v>
      </c>
      <c r="D20601" s="85">
        <v>20597</v>
      </c>
      <c r="E20601" s="86" t="s">
        <v>31996</v>
      </c>
      <c r="F20601" s="85" t="s">
        <v>38</v>
      </c>
      <c r="G20601" s="86" t="s">
        <v>23569</v>
      </c>
      <c r="H20601" s="85" t="s">
        <v>945</v>
      </c>
      <c r="I20601" s="85">
        <v>-1</v>
      </c>
      <c r="J20601" s="88">
        <v>0.1238080834034377</v>
      </c>
      <c r="K20601" s="146">
        <v>0.18892202347504833</v>
      </c>
      <c r="L20601" s="147">
        <v>5.4456186124386958E-10</v>
      </c>
      <c r="M20601" s="147">
        <v>6.6651808365919222E-3</v>
      </c>
      <c r="N20601" s="87">
        <v>1.248584272367212</v>
      </c>
      <c r="O20601" s="88">
        <v>9.5708733776933938E-2</v>
      </c>
      <c r="P20601" s="89">
        <v>76.653803748046684</v>
      </c>
    </row>
    <row r="20602" spans="1:16">
      <c r="A20602" s="75" t="s">
        <v>31997</v>
      </c>
      <c r="B20602" s="85">
        <v>20598</v>
      </c>
      <c r="C20602" s="85">
        <v>20561</v>
      </c>
      <c r="D20602" s="85">
        <v>20598</v>
      </c>
      <c r="E20602" s="86" t="s">
        <v>31996</v>
      </c>
      <c r="F20602" s="85" t="s">
        <v>11</v>
      </c>
      <c r="G20602" s="86" t="s">
        <v>23569</v>
      </c>
      <c r="H20602" s="85" t="s">
        <v>945</v>
      </c>
      <c r="I20602" s="85">
        <v>-1</v>
      </c>
      <c r="J20602" s="88">
        <v>8.5987182451778804E-2</v>
      </c>
      <c r="K20602" s="146">
        <v>0.12613261070171261</v>
      </c>
      <c r="L20602" s="147">
        <v>3.8249102731687122E-10</v>
      </c>
      <c r="M20602" s="147">
        <v>5.2089801771081088E-3</v>
      </c>
      <c r="N20602" s="87">
        <v>1.1022354155076839</v>
      </c>
      <c r="O20602" s="88">
        <v>7.3139938016421421E-2</v>
      </c>
      <c r="P20602" s="89">
        <v>66.356004341172024</v>
      </c>
    </row>
    <row r="20603" spans="1:16">
      <c r="A20603" s="75" t="s">
        <v>23571</v>
      </c>
      <c r="B20603" s="85">
        <v>20599</v>
      </c>
      <c r="C20603" s="85">
        <v>14445</v>
      </c>
      <c r="D20603" s="85">
        <v>20599</v>
      </c>
      <c r="E20603" s="86" t="s">
        <v>23572</v>
      </c>
      <c r="F20603" s="85" t="s">
        <v>32</v>
      </c>
      <c r="G20603" s="86" t="s">
        <v>23573</v>
      </c>
      <c r="H20603" s="85" t="s">
        <v>945</v>
      </c>
      <c r="I20603" s="85">
        <v>-1</v>
      </c>
      <c r="J20603" s="88">
        <v>0.15290081845752879</v>
      </c>
      <c r="K20603" s="146">
        <v>0.28797476691520107</v>
      </c>
      <c r="L20603" s="147">
        <v>6.4978980289771721E-10</v>
      </c>
      <c r="M20603" s="147">
        <v>1.2652189716651109E-2</v>
      </c>
      <c r="N20603" s="87">
        <v>1.8255994944218601</v>
      </c>
      <c r="O20603" s="88">
        <v>0.1394522758103566</v>
      </c>
      <c r="P20603" s="89">
        <v>76.387113513371702</v>
      </c>
    </row>
    <row r="20604" spans="1:16">
      <c r="A20604" s="75" t="s">
        <v>23574</v>
      </c>
      <c r="B20604" s="85">
        <v>20600</v>
      </c>
      <c r="C20604" s="85">
        <v>14446</v>
      </c>
      <c r="D20604" s="85">
        <v>20600</v>
      </c>
      <c r="E20604" s="86" t="s">
        <v>23572</v>
      </c>
      <c r="F20604" s="85" t="s">
        <v>31</v>
      </c>
      <c r="G20604" s="86" t="s">
        <v>23573</v>
      </c>
      <c r="H20604" s="85" t="s">
        <v>945</v>
      </c>
      <c r="I20604" s="85">
        <v>-1</v>
      </c>
      <c r="J20604" s="88">
        <v>0.16081322609244619</v>
      </c>
      <c r="K20604" s="146">
        <v>0.32299688406770427</v>
      </c>
      <c r="L20604" s="147">
        <v>7.0267634097440607E-10</v>
      </c>
      <c r="M20604" s="147">
        <v>1.35031781032379E-2</v>
      </c>
      <c r="N20604" s="87">
        <v>2.111830882962777</v>
      </c>
      <c r="O20604" s="88">
        <v>0.1414085993767937</v>
      </c>
      <c r="P20604" s="89">
        <v>66.960191044467351</v>
      </c>
    </row>
    <row r="20605" spans="1:16">
      <c r="A20605" s="75" t="s">
        <v>23575</v>
      </c>
      <c r="B20605" s="85">
        <v>20601</v>
      </c>
      <c r="C20605" s="85">
        <v>14447</v>
      </c>
      <c r="D20605" s="85">
        <v>20601</v>
      </c>
      <c r="E20605" s="86" t="s">
        <v>23572</v>
      </c>
      <c r="F20605" s="85" t="s">
        <v>38</v>
      </c>
      <c r="G20605" s="86" t="s">
        <v>23573</v>
      </c>
      <c r="H20605" s="85" t="s">
        <v>945</v>
      </c>
      <c r="I20605" s="85">
        <v>-1</v>
      </c>
      <c r="J20605" s="88">
        <v>0.134906665189508</v>
      </c>
      <c r="K20605" s="146">
        <v>0.27122571745407431</v>
      </c>
      <c r="L20605" s="147">
        <v>5.8414033565046573E-10</v>
      </c>
      <c r="M20605" s="147">
        <v>1.14014619283858E-2</v>
      </c>
      <c r="N20605" s="87">
        <v>1.627591877340272</v>
      </c>
      <c r="O20605" s="88">
        <v>0.11515507525420481</v>
      </c>
      <c r="P20605" s="89">
        <v>70.75181245213966</v>
      </c>
    </row>
    <row r="20606" spans="1:16">
      <c r="A20606" s="75" t="s">
        <v>31998</v>
      </c>
      <c r="B20606" s="85">
        <v>20602</v>
      </c>
      <c r="C20606" s="85">
        <v>20562</v>
      </c>
      <c r="D20606" s="85">
        <v>20602</v>
      </c>
      <c r="E20606" s="86" t="s">
        <v>31999</v>
      </c>
      <c r="F20606" s="85" t="s">
        <v>32</v>
      </c>
      <c r="G20606" s="86" t="s">
        <v>23573</v>
      </c>
      <c r="H20606" s="85" t="s">
        <v>945</v>
      </c>
      <c r="I20606" s="85">
        <v>-1</v>
      </c>
      <c r="J20606" s="88">
        <v>6.138120545048633E-2</v>
      </c>
      <c r="K20606" s="146">
        <v>0.11306400366737236</v>
      </c>
      <c r="L20606" s="147">
        <v>2.6030871102825291E-10</v>
      </c>
      <c r="M20606" s="147">
        <v>3.3146750713660298E-3</v>
      </c>
      <c r="N20606" s="87">
        <v>0.62772396195627167</v>
      </c>
      <c r="O20606" s="88">
        <v>5.7151265989444547E-2</v>
      </c>
      <c r="P20606" s="89">
        <v>91.04521963975273</v>
      </c>
    </row>
    <row r="20607" spans="1:16">
      <c r="A20607" s="75" t="s">
        <v>32000</v>
      </c>
      <c r="B20607" s="85">
        <v>20603</v>
      </c>
      <c r="C20607" s="85">
        <v>20563</v>
      </c>
      <c r="D20607" s="85">
        <v>20603</v>
      </c>
      <c r="E20607" s="86" t="s">
        <v>31999</v>
      </c>
      <c r="F20607" s="85" t="s">
        <v>31</v>
      </c>
      <c r="G20607" s="86" t="s">
        <v>23573</v>
      </c>
      <c r="H20607" s="85" t="s">
        <v>945</v>
      </c>
      <c r="I20607" s="85">
        <v>-1</v>
      </c>
      <c r="J20607" s="88">
        <v>8.6966586209088245E-2</v>
      </c>
      <c r="K20607" s="146">
        <v>0.18414716841941897</v>
      </c>
      <c r="L20607" s="147">
        <v>3.9102310467369249E-10</v>
      </c>
      <c r="M20607" s="147">
        <v>5.4983452921718908E-3</v>
      </c>
      <c r="N20607" s="87">
        <v>1.133632941725053</v>
      </c>
      <c r="O20607" s="88">
        <v>7.4579192120289128E-2</v>
      </c>
      <c r="P20607" s="89">
        <v>65.787777838214296</v>
      </c>
    </row>
    <row r="20608" spans="1:16">
      <c r="A20608" s="75" t="s">
        <v>32001</v>
      </c>
      <c r="B20608" s="85">
        <v>20604</v>
      </c>
      <c r="C20608" s="85">
        <v>20564</v>
      </c>
      <c r="D20608" s="85">
        <v>20604</v>
      </c>
      <c r="E20608" s="86" t="s">
        <v>31999</v>
      </c>
      <c r="F20608" s="85" t="s">
        <v>38</v>
      </c>
      <c r="G20608" s="86" t="s">
        <v>23573</v>
      </c>
      <c r="H20608" s="85" t="s">
        <v>945</v>
      </c>
      <c r="I20608" s="85">
        <v>-1</v>
      </c>
      <c r="J20608" s="88">
        <v>0.1211940435381763</v>
      </c>
      <c r="K20608" s="146">
        <v>0.241797515593592</v>
      </c>
      <c r="L20608" s="147">
        <v>5.3523150773032003E-10</v>
      </c>
      <c r="M20608" s="147">
        <v>6.5383865298868967E-3</v>
      </c>
      <c r="N20608" s="87">
        <v>1.224688035669657</v>
      </c>
      <c r="O20608" s="88">
        <v>9.4148377778824413E-2</v>
      </c>
      <c r="P20608" s="89">
        <v>76.875396049202251</v>
      </c>
    </row>
    <row r="20609" spans="1:16">
      <c r="A20609" s="75" t="s">
        <v>23576</v>
      </c>
      <c r="B20609" s="85">
        <v>20605</v>
      </c>
      <c r="C20609" s="85">
        <v>14448</v>
      </c>
      <c r="D20609" s="85">
        <v>20605</v>
      </c>
      <c r="E20609" s="86" t="s">
        <v>23577</v>
      </c>
      <c r="F20609" s="85" t="s">
        <v>32</v>
      </c>
      <c r="G20609" s="86" t="s">
        <v>23578</v>
      </c>
      <c r="H20609" s="85" t="s">
        <v>945</v>
      </c>
      <c r="I20609" s="85">
        <v>-1</v>
      </c>
      <c r="J20609" s="88">
        <v>0.55479275831883346</v>
      </c>
      <c r="K20609" s="146">
        <v>0.80294957677618617</v>
      </c>
      <c r="L20609" s="147">
        <v>2.4589412919711829E-9</v>
      </c>
      <c r="M20609" s="147">
        <v>4.2576756829328162E-2</v>
      </c>
      <c r="N20609" s="87">
        <v>10.69182545648893</v>
      </c>
      <c r="O20609" s="88">
        <v>0.38446496336293762</v>
      </c>
      <c r="P20609" s="89">
        <v>35.958776630570938</v>
      </c>
    </row>
    <row r="20610" spans="1:16">
      <c r="A20610" s="75" t="s">
        <v>23579</v>
      </c>
      <c r="B20610" s="85">
        <v>20606</v>
      </c>
      <c r="C20610" s="85">
        <v>14449</v>
      </c>
      <c r="D20610" s="85">
        <v>20606</v>
      </c>
      <c r="E20610" s="86" t="s">
        <v>23577</v>
      </c>
      <c r="F20610" s="85" t="s">
        <v>38</v>
      </c>
      <c r="G20610" s="86" t="s">
        <v>23578</v>
      </c>
      <c r="H20610" s="85" t="s">
        <v>945</v>
      </c>
      <c r="I20610" s="85">
        <v>-1</v>
      </c>
      <c r="J20610" s="88">
        <v>1.256935885405452</v>
      </c>
      <c r="K20610" s="146">
        <v>1.6453025906797967</v>
      </c>
      <c r="L20610" s="147">
        <v>5.8550705912796481E-9</v>
      </c>
      <c r="M20610" s="147">
        <v>6.81328022673795E-2</v>
      </c>
      <c r="N20610" s="87">
        <v>12.299916423898109</v>
      </c>
      <c r="O20610" s="88">
        <v>0.7824778982638293</v>
      </c>
      <c r="P20610" s="89">
        <v>63.616521551602965</v>
      </c>
    </row>
    <row r="20611" spans="1:16">
      <c r="A20611" s="75" t="s">
        <v>32002</v>
      </c>
      <c r="B20611" s="85">
        <v>20607</v>
      </c>
      <c r="C20611" s="85">
        <v>20565</v>
      </c>
      <c r="D20611" s="85">
        <v>20607</v>
      </c>
      <c r="E20611" s="86" t="s">
        <v>32003</v>
      </c>
      <c r="F20611" s="85" t="s">
        <v>32</v>
      </c>
      <c r="G20611" s="86" t="s">
        <v>23578</v>
      </c>
      <c r="H20611" s="85" t="s">
        <v>945</v>
      </c>
      <c r="I20611" s="85">
        <v>-1</v>
      </c>
      <c r="J20611" s="88">
        <v>0.47101780282135991</v>
      </c>
      <c r="K20611" s="146">
        <v>0.63587056241318296</v>
      </c>
      <c r="L20611" s="147">
        <v>2.0888845304951421E-9</v>
      </c>
      <c r="M20611" s="147">
        <v>3.3815903471377577E-2</v>
      </c>
      <c r="N20611" s="87">
        <v>9.6648065067713045</v>
      </c>
      <c r="O20611" s="88">
        <v>0.30688546985620829</v>
      </c>
      <c r="P20611" s="89">
        <v>31.752882961619552</v>
      </c>
    </row>
    <row r="20612" spans="1:16">
      <c r="A20612" s="75" t="s">
        <v>32005</v>
      </c>
      <c r="B20612" s="85">
        <v>20608</v>
      </c>
      <c r="C20612" s="85">
        <v>20567</v>
      </c>
      <c r="D20612" s="85">
        <v>20608</v>
      </c>
      <c r="E20612" s="86" t="s">
        <v>32003</v>
      </c>
      <c r="F20612" s="85" t="s">
        <v>38</v>
      </c>
      <c r="G20612" s="86" t="s">
        <v>23578</v>
      </c>
      <c r="H20612" s="85" t="s">
        <v>945</v>
      </c>
      <c r="I20612" s="85">
        <v>-1</v>
      </c>
      <c r="J20612" s="88">
        <v>2.840197559159833</v>
      </c>
      <c r="K20612" s="146">
        <v>3.4170684781297851</v>
      </c>
      <c r="L20612" s="147">
        <v>1.216793403590667E-8</v>
      </c>
      <c r="M20612" s="147">
        <v>0.14401494333289561</v>
      </c>
      <c r="N20612" s="87">
        <v>27.086838003886459</v>
      </c>
      <c r="O20612" s="88">
        <v>1.7112658905192959</v>
      </c>
      <c r="P20612" s="89">
        <v>63.177026800756913</v>
      </c>
    </row>
    <row r="20613" spans="1:16">
      <c r="A20613" s="75" t="s">
        <v>23580</v>
      </c>
      <c r="B20613" s="85">
        <v>20609</v>
      </c>
      <c r="C20613" s="85">
        <v>14450</v>
      </c>
      <c r="D20613" s="85">
        <v>20609</v>
      </c>
      <c r="E20613" s="86" t="s">
        <v>23581</v>
      </c>
      <c r="F20613" s="85" t="s">
        <v>32</v>
      </c>
      <c r="G20613" s="86" t="s">
        <v>23582</v>
      </c>
      <c r="H20613" s="85" t="s">
        <v>945</v>
      </c>
      <c r="I20613" s="85">
        <v>-1</v>
      </c>
      <c r="J20613" s="88">
        <v>0.28508802294355451</v>
      </c>
      <c r="K20613" s="146">
        <v>0.40602922438672812</v>
      </c>
      <c r="L20613" s="147">
        <v>1.2017454422703501E-9</v>
      </c>
      <c r="M20613" s="147">
        <v>2.2081861346542431E-2</v>
      </c>
      <c r="N20613" s="87">
        <v>4.6176284085420303</v>
      </c>
      <c r="O20613" s="88">
        <v>0.21648590862867831</v>
      </c>
      <c r="P20613" s="89">
        <v>46.882488038276684</v>
      </c>
    </row>
    <row r="20614" spans="1:16">
      <c r="A20614" s="75" t="s">
        <v>23583</v>
      </c>
      <c r="B20614" s="85">
        <v>20610</v>
      </c>
      <c r="C20614" s="85">
        <v>14451</v>
      </c>
      <c r="D20614" s="85">
        <v>20610</v>
      </c>
      <c r="E20614" s="86" t="s">
        <v>23581</v>
      </c>
      <c r="F20614" s="85" t="s">
        <v>38</v>
      </c>
      <c r="G20614" s="86" t="s">
        <v>23582</v>
      </c>
      <c r="H20614" s="85" t="s">
        <v>945</v>
      </c>
      <c r="I20614" s="85">
        <v>-1</v>
      </c>
      <c r="J20614" s="88">
        <v>0.48615297237800542</v>
      </c>
      <c r="K20614" s="146">
        <v>0.60987820565807271</v>
      </c>
      <c r="L20614" s="147">
        <v>2.0524351220927101E-9</v>
      </c>
      <c r="M20614" s="147">
        <v>2.9034010046498211E-2</v>
      </c>
      <c r="N20614" s="87">
        <v>4.962254658715632</v>
      </c>
      <c r="O20614" s="88">
        <v>0.32310162157820249</v>
      </c>
      <c r="P20614" s="89">
        <v>65.111858177353213</v>
      </c>
    </row>
    <row r="20615" spans="1:16">
      <c r="A20615" s="75" t="s">
        <v>32006</v>
      </c>
      <c r="B20615" s="85">
        <v>20611</v>
      </c>
      <c r="C20615" s="85">
        <v>20568</v>
      </c>
      <c r="D20615" s="85">
        <v>20611</v>
      </c>
      <c r="E20615" s="86" t="s">
        <v>32007</v>
      </c>
      <c r="F20615" s="85" t="s">
        <v>32</v>
      </c>
      <c r="G20615" s="86" t="s">
        <v>23582</v>
      </c>
      <c r="H20615" s="85" t="s">
        <v>945</v>
      </c>
      <c r="I20615" s="85">
        <v>-1</v>
      </c>
      <c r="J20615" s="88">
        <v>0.19611572309299111</v>
      </c>
      <c r="K20615" s="146">
        <v>0.23377867454665163</v>
      </c>
      <c r="L20615" s="147">
        <v>8.2292378708790478E-10</v>
      </c>
      <c r="M20615" s="147">
        <v>1.292606116218036E-2</v>
      </c>
      <c r="N20615" s="87">
        <v>3.473556661502283</v>
      </c>
      <c r="O20615" s="88">
        <v>0.1356693752147865</v>
      </c>
      <c r="P20615" s="89">
        <v>39.057769438000378</v>
      </c>
    </row>
    <row r="20616" spans="1:16">
      <c r="A20616" s="75" t="s">
        <v>32009</v>
      </c>
      <c r="B20616" s="85">
        <v>20612</v>
      </c>
      <c r="C20616" s="85">
        <v>20570</v>
      </c>
      <c r="D20616" s="85">
        <v>20612</v>
      </c>
      <c r="E20616" s="86" t="s">
        <v>32007</v>
      </c>
      <c r="F20616" s="85" t="s">
        <v>38</v>
      </c>
      <c r="G20616" s="86" t="s">
        <v>23582</v>
      </c>
      <c r="H20616" s="85" t="s">
        <v>945</v>
      </c>
      <c r="I20616" s="85">
        <v>-1</v>
      </c>
      <c r="J20616" s="88">
        <v>0.97236612256018573</v>
      </c>
      <c r="K20616" s="146">
        <v>1.0909047683512034</v>
      </c>
      <c r="L20616" s="147">
        <v>4.0950343702744588E-9</v>
      </c>
      <c r="M20616" s="147">
        <v>4.9267184905822943E-2</v>
      </c>
      <c r="N20616" s="87">
        <v>9.3055469496891163</v>
      </c>
      <c r="O20616" s="88">
        <v>0.59806340987354445</v>
      </c>
      <c r="P20616" s="89">
        <v>64.269560199631769</v>
      </c>
    </row>
    <row r="20617" spans="1:16">
      <c r="A20617" s="75" t="s">
        <v>23499</v>
      </c>
      <c r="B20617" s="85">
        <v>20613</v>
      </c>
      <c r="C20617" s="85">
        <v>14409</v>
      </c>
      <c r="D20617" s="85">
        <v>20613</v>
      </c>
      <c r="E20617" s="86" t="s">
        <v>23500</v>
      </c>
      <c r="F20617" s="85" t="s">
        <v>32</v>
      </c>
      <c r="G20617" s="86" t="s">
        <v>23501</v>
      </c>
      <c r="H20617" s="85" t="s">
        <v>945</v>
      </c>
      <c r="I20617" s="85">
        <v>-1</v>
      </c>
      <c r="J20617" s="88">
        <v>1.570538408225199</v>
      </c>
      <c r="K20617" s="146">
        <v>1.3016261597742553</v>
      </c>
      <c r="L20617" s="147">
        <v>9.83053345396129E-9</v>
      </c>
      <c r="M20617" s="147">
        <v>4.4828887003876321E-2</v>
      </c>
      <c r="N20617" s="87">
        <v>9.0352371868938892</v>
      </c>
      <c r="O20617" s="88">
        <v>1.324194341266129</v>
      </c>
      <c r="P20617" s="89">
        <v>146.55889091511023</v>
      </c>
    </row>
    <row r="20618" spans="1:16">
      <c r="A20618" s="75" t="s">
        <v>23502</v>
      </c>
      <c r="B20618" s="85">
        <v>20614</v>
      </c>
      <c r="C20618" s="85">
        <v>14410</v>
      </c>
      <c r="D20618" s="85">
        <v>20614</v>
      </c>
      <c r="E20618" s="86" t="s">
        <v>23500</v>
      </c>
      <c r="F20618" s="85" t="s">
        <v>38</v>
      </c>
      <c r="G20618" s="86" t="s">
        <v>23501</v>
      </c>
      <c r="H20618" s="85" t="s">
        <v>945</v>
      </c>
      <c r="I20618" s="85">
        <v>-1</v>
      </c>
      <c r="J20618" s="88">
        <v>1.0391204217464629</v>
      </c>
      <c r="K20618" s="146">
        <v>1.8061857348039703</v>
      </c>
      <c r="L20618" s="147">
        <v>2.1894154309625539E-8</v>
      </c>
      <c r="M20618" s="147">
        <v>4.4060360563919897E-2</v>
      </c>
      <c r="N20618" s="87">
        <v>7.4074678775364928</v>
      </c>
      <c r="O20618" s="88">
        <v>0.81481213510268646</v>
      </c>
      <c r="P20618" s="89">
        <v>109.99874026772953</v>
      </c>
    </row>
    <row r="20619" spans="1:16">
      <c r="A20619" s="75" t="s">
        <v>31934</v>
      </c>
      <c r="B20619" s="85">
        <v>20615</v>
      </c>
      <c r="C20619" s="85">
        <v>20516</v>
      </c>
      <c r="D20619" s="85">
        <v>20615</v>
      </c>
      <c r="E20619" s="86" t="s">
        <v>31935</v>
      </c>
      <c r="F20619" s="85" t="s">
        <v>32</v>
      </c>
      <c r="G20619" s="86" t="s">
        <v>23501</v>
      </c>
      <c r="H20619" s="85" t="s">
        <v>945</v>
      </c>
      <c r="I20619" s="85">
        <v>-1</v>
      </c>
      <c r="J20619" s="88">
        <v>1.5063373764497949</v>
      </c>
      <c r="K20619" s="146">
        <v>1.1217513189625925</v>
      </c>
      <c r="L20619" s="147">
        <v>9.1553016243803628E-9</v>
      </c>
      <c r="M20619" s="147">
        <v>3.6111433314191969E-2</v>
      </c>
      <c r="N20619" s="87">
        <v>7.9762949575334678</v>
      </c>
      <c r="O20619" s="88">
        <v>1.264723900123208</v>
      </c>
      <c r="P20619" s="89">
        <v>158.56032241243773</v>
      </c>
    </row>
    <row r="20620" spans="1:16">
      <c r="A20620" s="75" t="s">
        <v>31936</v>
      </c>
      <c r="B20620" s="85">
        <v>20616</v>
      </c>
      <c r="C20620" s="85">
        <v>20517</v>
      </c>
      <c r="D20620" s="85">
        <v>20616</v>
      </c>
      <c r="E20620" s="86" t="s">
        <v>31935</v>
      </c>
      <c r="F20620" s="85" t="s">
        <v>38</v>
      </c>
      <c r="G20620" s="86" t="s">
        <v>23501</v>
      </c>
      <c r="H20620" s="85" t="s">
        <v>945</v>
      </c>
      <c r="I20620" s="85">
        <v>-1</v>
      </c>
      <c r="J20620" s="88">
        <v>2.312367266708478</v>
      </c>
      <c r="K20620" s="146">
        <v>2.1520918789888821</v>
      </c>
      <c r="L20620" s="147">
        <v>1.8003590867046032E-8</v>
      </c>
      <c r="M20620" s="147">
        <v>8.5680407616698179E-2</v>
      </c>
      <c r="N20620" s="87">
        <v>15.23101058167804</v>
      </c>
      <c r="O20620" s="88">
        <v>1.7896211615369959</v>
      </c>
      <c r="P20620" s="89">
        <v>117.49851737939169</v>
      </c>
    </row>
    <row r="20621" spans="1:16">
      <c r="A20621" s="75" t="s">
        <v>23584</v>
      </c>
      <c r="B20621" s="85">
        <v>20617</v>
      </c>
      <c r="C20621" s="85">
        <v>14452</v>
      </c>
      <c r="D20621" s="85">
        <v>20617</v>
      </c>
      <c r="E20621" s="86" t="s">
        <v>23585</v>
      </c>
      <c r="F20621" s="85" t="s">
        <v>32</v>
      </c>
      <c r="G20621" s="86" t="s">
        <v>23586</v>
      </c>
      <c r="H20621" s="85" t="s">
        <v>945</v>
      </c>
      <c r="I20621" s="85">
        <v>-1</v>
      </c>
      <c r="J20621" s="88">
        <v>0.43400642771438108</v>
      </c>
      <c r="K20621" s="146">
        <v>0.56229472435287264</v>
      </c>
      <c r="L20621" s="147">
        <v>1.8134443966982971E-9</v>
      </c>
      <c r="M20621" s="147">
        <v>3.349809914986715E-2</v>
      </c>
      <c r="N20621" s="87">
        <v>8.0118992321985303</v>
      </c>
      <c r="O20621" s="88">
        <v>0.30983453215152651</v>
      </c>
      <c r="P20621" s="89">
        <v>38.671795934021674</v>
      </c>
    </row>
    <row r="20622" spans="1:16">
      <c r="A20622" s="75" t="s">
        <v>23587</v>
      </c>
      <c r="B20622" s="85">
        <v>20618</v>
      </c>
      <c r="C20622" s="85">
        <v>14453</v>
      </c>
      <c r="D20622" s="85">
        <v>20618</v>
      </c>
      <c r="E20622" s="86" t="s">
        <v>23585</v>
      </c>
      <c r="F20622" s="85" t="s">
        <v>38</v>
      </c>
      <c r="G20622" s="86" t="s">
        <v>23586</v>
      </c>
      <c r="H20622" s="85" t="s">
        <v>945</v>
      </c>
      <c r="I20622" s="85">
        <v>-1</v>
      </c>
      <c r="J20622" s="88">
        <v>0.91999147682273863</v>
      </c>
      <c r="K20622" s="146">
        <v>1.0700025568841731</v>
      </c>
      <c r="L20622" s="147">
        <v>3.8788424876898946E-9</v>
      </c>
      <c r="M20622" s="147">
        <v>5.1043935285901551E-2</v>
      </c>
      <c r="N20622" s="87">
        <v>9.0916791782282793</v>
      </c>
      <c r="O20622" s="88">
        <v>0.58159383163940293</v>
      </c>
      <c r="P20622" s="89">
        <v>63.969902615144818</v>
      </c>
    </row>
    <row r="20623" spans="1:16">
      <c r="A20623" s="75" t="s">
        <v>32010</v>
      </c>
      <c r="B20623" s="85">
        <v>20619</v>
      </c>
      <c r="C20623" s="85">
        <v>20571</v>
      </c>
      <c r="D20623" s="85">
        <v>20619</v>
      </c>
      <c r="E20623" s="86" t="s">
        <v>32011</v>
      </c>
      <c r="F20623" s="85" t="s">
        <v>32</v>
      </c>
      <c r="G20623" s="86" t="s">
        <v>23586</v>
      </c>
      <c r="H20623" s="85" t="s">
        <v>945</v>
      </c>
      <c r="I20623" s="85">
        <v>-1</v>
      </c>
      <c r="J20623" s="88">
        <v>0.34790385956886138</v>
      </c>
      <c r="K20623" s="146">
        <v>0.39305548839536997</v>
      </c>
      <c r="L20623" s="147">
        <v>1.445792399855093E-9</v>
      </c>
      <c r="M20623" s="147">
        <v>2.4562295544349289E-2</v>
      </c>
      <c r="N20623" s="87">
        <v>6.9332367716277146</v>
      </c>
      <c r="O20623" s="88">
        <v>0.23081687312766069</v>
      </c>
      <c r="P20623" s="89">
        <v>33.291358817026499</v>
      </c>
    </row>
    <row r="20624" spans="1:16">
      <c r="A20624" s="75" t="s">
        <v>32013</v>
      </c>
      <c r="B20624" s="85">
        <v>20620</v>
      </c>
      <c r="C20624" s="85">
        <v>20573</v>
      </c>
      <c r="D20624" s="85">
        <v>20620</v>
      </c>
      <c r="E20624" s="86" t="s">
        <v>32011</v>
      </c>
      <c r="F20624" s="85" t="s">
        <v>38</v>
      </c>
      <c r="G20624" s="86" t="s">
        <v>23586</v>
      </c>
      <c r="H20624" s="85" t="s">
        <v>945</v>
      </c>
      <c r="I20624" s="85">
        <v>-1</v>
      </c>
      <c r="J20624" s="88">
        <v>2.0236831449192398</v>
      </c>
      <c r="K20624" s="146">
        <v>2.2059200514345805</v>
      </c>
      <c r="L20624" s="147">
        <v>8.4753003913365747E-9</v>
      </c>
      <c r="M20624" s="147">
        <v>0.1026036426613436</v>
      </c>
      <c r="N20624" s="87">
        <v>19.312344975758581</v>
      </c>
      <c r="O20624" s="88">
        <v>1.2244653032056561</v>
      </c>
      <c r="P20624" s="89">
        <v>63.403243093608815</v>
      </c>
    </row>
    <row r="20625" spans="1:16">
      <c r="A20625" s="75" t="s">
        <v>4142</v>
      </c>
      <c r="B20625" s="85">
        <v>20621</v>
      </c>
      <c r="C20625" s="85">
        <v>2252</v>
      </c>
      <c r="D20625" s="85">
        <v>20621</v>
      </c>
      <c r="E20625" s="86" t="s">
        <v>4143</v>
      </c>
      <c r="F20625" s="85" t="s">
        <v>55</v>
      </c>
      <c r="G20625" s="86" t="s">
        <v>4144</v>
      </c>
      <c r="H20625" s="85" t="s">
        <v>945</v>
      </c>
      <c r="I20625" s="85">
        <v>-1</v>
      </c>
      <c r="J20625" s="88">
        <v>3.6057131428187207E-2</v>
      </c>
      <c r="K20625" s="146">
        <v>0.53236879529676728</v>
      </c>
      <c r="L20625" s="147">
        <v>2.1087617964508189E-10</v>
      </c>
      <c r="M20625" s="147">
        <v>3.5709496995794229E-3</v>
      </c>
      <c r="N20625" s="87">
        <v>0.4473207195676524</v>
      </c>
      <c r="O20625" s="88">
        <v>3.2589122917609827E-2</v>
      </c>
      <c r="P20625" s="89">
        <v>72.854042954031058</v>
      </c>
    </row>
    <row r="20626" spans="1:16">
      <c r="A20626" s="75" t="s">
        <v>23588</v>
      </c>
      <c r="B20626" s="85">
        <v>20622</v>
      </c>
      <c r="C20626" s="85">
        <v>14454</v>
      </c>
      <c r="D20626" s="85">
        <v>20622</v>
      </c>
      <c r="E20626" s="86" t="s">
        <v>23589</v>
      </c>
      <c r="F20626" s="85" t="s">
        <v>55</v>
      </c>
      <c r="G20626" s="86" t="s">
        <v>4144</v>
      </c>
      <c r="H20626" s="85" t="s">
        <v>945</v>
      </c>
      <c r="I20626" s="85">
        <v>-1</v>
      </c>
      <c r="J20626" s="88">
        <v>3.6057131428187207E-2</v>
      </c>
      <c r="K20626" s="146">
        <v>0.53236879529676728</v>
      </c>
      <c r="L20626" s="147">
        <v>2.1087617964508189E-10</v>
      </c>
      <c r="M20626" s="147">
        <v>3.5709496995794229E-3</v>
      </c>
      <c r="N20626" s="87">
        <v>0.4473207195676524</v>
      </c>
      <c r="O20626" s="88">
        <v>3.2589122917609827E-2</v>
      </c>
      <c r="P20626" s="89">
        <v>72.854042954031058</v>
      </c>
    </row>
    <row r="20627" spans="1:16">
      <c r="A20627" s="75" t="s">
        <v>23590</v>
      </c>
      <c r="B20627" s="85">
        <v>20623</v>
      </c>
      <c r="C20627" s="85">
        <v>14455</v>
      </c>
      <c r="D20627" s="85">
        <v>20623</v>
      </c>
      <c r="E20627" s="86" t="s">
        <v>23591</v>
      </c>
      <c r="F20627" s="85" t="s">
        <v>32</v>
      </c>
      <c r="G20627" s="86" t="s">
        <v>23592</v>
      </c>
      <c r="H20627" s="85" t="s">
        <v>945</v>
      </c>
      <c r="I20627" s="85">
        <v>-1</v>
      </c>
      <c r="J20627" s="88">
        <v>0.15313841719575019</v>
      </c>
      <c r="K20627" s="146">
        <v>0.32821863992049033</v>
      </c>
      <c r="L20627" s="147">
        <v>6.793050808016287E-10</v>
      </c>
      <c r="M20627" s="147">
        <v>1.2676045257218811E-2</v>
      </c>
      <c r="N20627" s="87">
        <v>1.82978481192493</v>
      </c>
      <c r="O20627" s="88">
        <v>0.13966077710381519</v>
      </c>
      <c r="P20627" s="89">
        <v>76.326339684114188</v>
      </c>
    </row>
    <row r="20628" spans="1:16">
      <c r="A20628" s="75" t="s">
        <v>23593</v>
      </c>
      <c r="B20628" s="85">
        <v>20624</v>
      </c>
      <c r="C20628" s="85">
        <v>14456</v>
      </c>
      <c r="D20628" s="85">
        <v>20624</v>
      </c>
      <c r="E20628" s="86" t="s">
        <v>23591</v>
      </c>
      <c r="F20628" s="85" t="s">
        <v>38</v>
      </c>
      <c r="G20628" s="86" t="s">
        <v>23592</v>
      </c>
      <c r="H20628" s="85" t="s">
        <v>945</v>
      </c>
      <c r="I20628" s="85">
        <v>-1</v>
      </c>
      <c r="J20628" s="88">
        <v>0.13340971163608931</v>
      </c>
      <c r="K20628" s="146">
        <v>0.36406066609286208</v>
      </c>
      <c r="L20628" s="147">
        <v>6.0604340271633587E-10</v>
      </c>
      <c r="M20628" s="147">
        <v>1.1410323538645699E-2</v>
      </c>
      <c r="N20628" s="87">
        <v>1.6314428058394379</v>
      </c>
      <c r="O20628" s="88">
        <v>0.114306830143936</v>
      </c>
      <c r="P20628" s="89">
        <v>70.064871250647926</v>
      </c>
    </row>
    <row r="20629" spans="1:16">
      <c r="A20629" s="75" t="s">
        <v>32014</v>
      </c>
      <c r="B20629" s="85">
        <v>20625</v>
      </c>
      <c r="C20629" s="85">
        <v>20574</v>
      </c>
      <c r="D20629" s="85">
        <v>20625</v>
      </c>
      <c r="E20629" s="86" t="s">
        <v>32015</v>
      </c>
      <c r="F20629" s="85" t="s">
        <v>32</v>
      </c>
      <c r="G20629" s="86" t="s">
        <v>23592</v>
      </c>
      <c r="H20629" s="85" t="s">
        <v>945</v>
      </c>
      <c r="I20629" s="85">
        <v>-1</v>
      </c>
      <c r="J20629" s="88">
        <v>6.1623382834532343E-2</v>
      </c>
      <c r="K20629" s="146">
        <v>0.15430951391055925</v>
      </c>
      <c r="L20629" s="147">
        <v>2.8966410147228412E-10</v>
      </c>
      <c r="M20629" s="147">
        <v>3.3389903200619141E-3</v>
      </c>
      <c r="N20629" s="87">
        <v>0.63198993260864911</v>
      </c>
      <c r="O20629" s="88">
        <v>5.7363785206499283E-2</v>
      </c>
      <c r="P20629" s="89">
        <v>90.766928785906785</v>
      </c>
    </row>
    <row r="20630" spans="1:16">
      <c r="A20630" s="75" t="s">
        <v>32016</v>
      </c>
      <c r="B20630" s="85">
        <v>20626</v>
      </c>
      <c r="C20630" s="85">
        <v>20575</v>
      </c>
      <c r="D20630" s="85">
        <v>20626</v>
      </c>
      <c r="E20630" s="86" t="s">
        <v>32015</v>
      </c>
      <c r="F20630" s="85" t="s">
        <v>38</v>
      </c>
      <c r="G20630" s="86" t="s">
        <v>23592</v>
      </c>
      <c r="H20630" s="85" t="s">
        <v>945</v>
      </c>
      <c r="I20630" s="85">
        <v>-1</v>
      </c>
      <c r="J20630" s="88">
        <v>0.11756648919187609</v>
      </c>
      <c r="K20630" s="146">
        <v>0.48346436285573019</v>
      </c>
      <c r="L20630" s="147">
        <v>5.3449112462407498E-10</v>
      </c>
      <c r="M20630" s="147">
        <v>6.5598607918904888E-3</v>
      </c>
      <c r="N20630" s="87">
        <v>1.2340199567452901</v>
      </c>
      <c r="O20630" s="88">
        <v>9.2092832882686715E-2</v>
      </c>
      <c r="P20630" s="89">
        <v>74.62831729689384</v>
      </c>
    </row>
    <row r="20631" spans="1:16">
      <c r="A20631" s="75" t="s">
        <v>23594</v>
      </c>
      <c r="B20631" s="85">
        <v>20627</v>
      </c>
      <c r="C20631" s="85">
        <v>14457</v>
      </c>
      <c r="D20631" s="85">
        <v>20627</v>
      </c>
      <c r="E20631" s="86" t="s">
        <v>23595</v>
      </c>
      <c r="F20631" s="85" t="s">
        <v>55</v>
      </c>
      <c r="G20631" s="86" t="s">
        <v>23596</v>
      </c>
      <c r="H20631" s="85" t="s">
        <v>945</v>
      </c>
      <c r="I20631" s="85">
        <v>-1</v>
      </c>
      <c r="J20631" s="88">
        <v>8.0705220161848263</v>
      </c>
      <c r="K20631" s="146">
        <v>11.235830137918239</v>
      </c>
      <c r="L20631" s="147">
        <v>3.1926469226549421E-7</v>
      </c>
      <c r="M20631" s="147">
        <v>0.43460824796181818</v>
      </c>
      <c r="N20631" s="87">
        <v>80.274389154190089</v>
      </c>
      <c r="O20631" s="88">
        <v>5.0234390949264638</v>
      </c>
      <c r="P20631" s="89">
        <v>62.578353418267717</v>
      </c>
    </row>
    <row r="20632" spans="1:16">
      <c r="A20632" s="75" t="s">
        <v>32019</v>
      </c>
      <c r="B20632" s="85">
        <v>20628</v>
      </c>
      <c r="C20632" s="85">
        <v>20577</v>
      </c>
      <c r="D20632" s="85">
        <v>20628</v>
      </c>
      <c r="E20632" s="86" t="s">
        <v>32018</v>
      </c>
      <c r="F20632" s="85" t="s">
        <v>55</v>
      </c>
      <c r="G20632" s="86" t="s">
        <v>23596</v>
      </c>
      <c r="H20632" s="85" t="s">
        <v>945</v>
      </c>
      <c r="I20632" s="85">
        <v>-1</v>
      </c>
      <c r="J20632" s="88">
        <v>19.351500749654839</v>
      </c>
      <c r="K20632" s="146">
        <v>25.002866013191312</v>
      </c>
      <c r="L20632" s="147">
        <v>2.2717215649256829E-7</v>
      </c>
      <c r="M20632" s="147">
        <v>1.032091659410237</v>
      </c>
      <c r="N20632" s="87">
        <v>191.80877839205391</v>
      </c>
      <c r="O20632" s="88">
        <v>11.988349762828349</v>
      </c>
      <c r="P20632" s="89">
        <v>62.501569862065246</v>
      </c>
    </row>
    <row r="20633" spans="1:16">
      <c r="A20633" s="75" t="s">
        <v>23597</v>
      </c>
      <c r="B20633" s="85">
        <v>20629</v>
      </c>
      <c r="C20633" s="85">
        <v>14458</v>
      </c>
      <c r="D20633" s="85">
        <v>20629</v>
      </c>
      <c r="E20633" s="86" t="s">
        <v>23598</v>
      </c>
      <c r="F20633" s="85" t="s">
        <v>32</v>
      </c>
      <c r="G20633" s="86" t="s">
        <v>23599</v>
      </c>
      <c r="H20633" s="85" t="s">
        <v>945</v>
      </c>
      <c r="I20633" s="85">
        <v>-1</v>
      </c>
      <c r="J20633" s="88">
        <v>0.30853634843334282</v>
      </c>
      <c r="K20633" s="146">
        <v>9.4807340210651709</v>
      </c>
      <c r="L20633" s="147">
        <v>4.2024644008046004E-9</v>
      </c>
      <c r="M20633" s="147">
        <v>1.7727916001885089E-2</v>
      </c>
      <c r="N20633" s="87">
        <v>2.9966193684163041</v>
      </c>
      <c r="O20633" s="88">
        <v>0.26911292659162689</v>
      </c>
      <c r="P20633" s="89">
        <v>89.80550864351234</v>
      </c>
    </row>
    <row r="20634" spans="1:16">
      <c r="A20634" s="75" t="s">
        <v>23600</v>
      </c>
      <c r="B20634" s="85">
        <v>20630</v>
      </c>
      <c r="C20634" s="85">
        <v>14459</v>
      </c>
      <c r="D20634" s="85">
        <v>20630</v>
      </c>
      <c r="E20634" s="86" t="s">
        <v>23598</v>
      </c>
      <c r="F20634" s="85" t="s">
        <v>38</v>
      </c>
      <c r="G20634" s="86" t="s">
        <v>23599</v>
      </c>
      <c r="H20634" s="85" t="s">
        <v>945</v>
      </c>
      <c r="I20634" s="85">
        <v>-1</v>
      </c>
      <c r="J20634" s="88">
        <v>0.23029245005173479</v>
      </c>
      <c r="K20634" s="146">
        <v>9.3835195122382089</v>
      </c>
      <c r="L20634" s="147">
        <v>9.897436231286938E-9</v>
      </c>
      <c r="M20634" s="147">
        <v>1.5403819720966621E-2</v>
      </c>
      <c r="N20634" s="87">
        <v>2.3453027783099869</v>
      </c>
      <c r="O20634" s="88">
        <v>0.1900487345323558</v>
      </c>
      <c r="P20634" s="89">
        <v>81.03377367305383</v>
      </c>
    </row>
    <row r="20635" spans="1:16">
      <c r="A20635" s="75" t="s">
        <v>32020</v>
      </c>
      <c r="B20635" s="85">
        <v>20631</v>
      </c>
      <c r="C20635" s="85">
        <v>20578</v>
      </c>
      <c r="D20635" s="85">
        <v>20631</v>
      </c>
      <c r="E20635" s="86" t="s">
        <v>32021</v>
      </c>
      <c r="F20635" s="85" t="s">
        <v>32</v>
      </c>
      <c r="G20635" s="86" t="s">
        <v>23599</v>
      </c>
      <c r="H20635" s="85" t="s">
        <v>945</v>
      </c>
      <c r="I20635" s="85">
        <v>-1</v>
      </c>
      <c r="J20635" s="88">
        <v>0.2200159094739278</v>
      </c>
      <c r="K20635" s="146">
        <v>9.3261849983501719</v>
      </c>
      <c r="L20635" s="147">
        <v>3.6519009014878672E-9</v>
      </c>
      <c r="M20635" s="147">
        <v>8.4882131258656544E-3</v>
      </c>
      <c r="N20635" s="87">
        <v>1.821309971176297</v>
      </c>
      <c r="O20635" s="88">
        <v>0.18931054198105121</v>
      </c>
      <c r="P20635" s="89">
        <v>103.94196758214889</v>
      </c>
    </row>
    <row r="20636" spans="1:16">
      <c r="A20636" s="75" t="s">
        <v>32022</v>
      </c>
      <c r="B20636" s="85">
        <v>20632</v>
      </c>
      <c r="C20636" s="85">
        <v>20579</v>
      </c>
      <c r="D20636" s="85">
        <v>20632</v>
      </c>
      <c r="E20636" s="86" t="s">
        <v>32021</v>
      </c>
      <c r="F20636" s="85" t="s">
        <v>38</v>
      </c>
      <c r="G20636" s="86" t="s">
        <v>23599</v>
      </c>
      <c r="H20636" s="85" t="s">
        <v>945</v>
      </c>
      <c r="I20636" s="85">
        <v>-1</v>
      </c>
      <c r="J20636" s="88">
        <v>0.35234157491067408</v>
      </c>
      <c r="K20636" s="146">
        <v>10.743454374026479</v>
      </c>
      <c r="L20636" s="147">
        <v>6.1502541854777314E-9</v>
      </c>
      <c r="M20636" s="147">
        <v>1.6237264877019882E-2</v>
      </c>
      <c r="N20636" s="87">
        <v>2.963910533423372</v>
      </c>
      <c r="O20636" s="88">
        <v>0.27563752191704077</v>
      </c>
      <c r="P20636" s="89">
        <v>92.997922443588166</v>
      </c>
    </row>
    <row r="20637" spans="1:16">
      <c r="A20637" s="75" t="s">
        <v>23601</v>
      </c>
      <c r="B20637" s="85">
        <v>20633</v>
      </c>
      <c r="C20637" s="85">
        <v>14460</v>
      </c>
      <c r="D20637" s="85">
        <v>20633</v>
      </c>
      <c r="E20637" s="86" t="s">
        <v>23602</v>
      </c>
      <c r="F20637" s="85" t="s">
        <v>55</v>
      </c>
      <c r="G20637" s="86" t="s">
        <v>23603</v>
      </c>
      <c r="H20637" s="85" t="s">
        <v>260</v>
      </c>
      <c r="I20637" s="85">
        <v>1</v>
      </c>
      <c r="J20637" s="88">
        <v>9360501.0257418845</v>
      </c>
      <c r="K20637" s="146">
        <v>31534176.41007065</v>
      </c>
      <c r="L20637" s="147">
        <v>8.310391916730224E-2</v>
      </c>
      <c r="M20637" s="147">
        <v>1492041.236028245</v>
      </c>
      <c r="N20637" s="87">
        <v>164926498.14487591</v>
      </c>
      <c r="O20637" s="88">
        <v>8152458.9770264858</v>
      </c>
      <c r="P20637" s="89">
        <v>49.430862042951667</v>
      </c>
    </row>
    <row r="20638" spans="1:16">
      <c r="A20638" s="75" t="s">
        <v>32446</v>
      </c>
      <c r="B20638" s="85">
        <v>20634</v>
      </c>
      <c r="C20638" s="85">
        <v>20865</v>
      </c>
      <c r="D20638" s="85">
        <v>20634</v>
      </c>
      <c r="E20638" s="86" t="s">
        <v>32447</v>
      </c>
      <c r="F20638" s="85" t="s">
        <v>509</v>
      </c>
      <c r="G20638" s="86" t="s">
        <v>23603</v>
      </c>
      <c r="H20638" s="85" t="s">
        <v>260</v>
      </c>
      <c r="I20638" s="85">
        <v>1</v>
      </c>
      <c r="J20638" s="88">
        <v>9360501.0257418845</v>
      </c>
      <c r="K20638" s="146">
        <v>31534176.41007065</v>
      </c>
      <c r="L20638" s="147">
        <v>8.310391916730224E-2</v>
      </c>
      <c r="M20638" s="147">
        <v>1492041.236028245</v>
      </c>
      <c r="N20638" s="87">
        <v>164926498.14487591</v>
      </c>
      <c r="O20638" s="88">
        <v>8152458.9770264858</v>
      </c>
      <c r="P20638" s="89">
        <v>49.430862042951667</v>
      </c>
    </row>
    <row r="20639" spans="1:16">
      <c r="A20639" s="75" t="s">
        <v>23604</v>
      </c>
      <c r="B20639" s="85">
        <v>20635</v>
      </c>
      <c r="C20639" s="85">
        <v>14461</v>
      </c>
      <c r="D20639" s="85">
        <v>20635</v>
      </c>
      <c r="E20639" s="86" t="s">
        <v>23605</v>
      </c>
      <c r="F20639" s="85" t="s">
        <v>55</v>
      </c>
      <c r="G20639" s="86" t="s">
        <v>23606</v>
      </c>
      <c r="H20639" s="85" t="s">
        <v>260</v>
      </c>
      <c r="I20639" s="85">
        <v>1</v>
      </c>
      <c r="J20639" s="88">
        <v>1042293.883411707</v>
      </c>
      <c r="K20639" s="146">
        <v>2321676.0813359939</v>
      </c>
      <c r="L20639" s="147">
        <v>6.1063047500773326E-3</v>
      </c>
      <c r="M20639" s="147">
        <v>107757.2894216782</v>
      </c>
      <c r="N20639" s="87">
        <v>12479558.424124461</v>
      </c>
      <c r="O20639" s="88">
        <v>944649.66689715639</v>
      </c>
      <c r="P20639" s="89">
        <v>75.695760602477492</v>
      </c>
    </row>
    <row r="20640" spans="1:16">
      <c r="A20640" s="75" t="s">
        <v>32438</v>
      </c>
      <c r="B20640" s="85">
        <v>20636</v>
      </c>
      <c r="C20640" s="85">
        <v>20860</v>
      </c>
      <c r="D20640" s="85">
        <v>20636</v>
      </c>
      <c r="E20640" s="86" t="s">
        <v>32439</v>
      </c>
      <c r="F20640" s="85" t="s">
        <v>32</v>
      </c>
      <c r="G20640" s="86" t="s">
        <v>23606</v>
      </c>
      <c r="H20640" s="85" t="s">
        <v>260</v>
      </c>
      <c r="I20640" s="85">
        <v>1</v>
      </c>
      <c r="J20640" s="88">
        <v>630884.78522303596</v>
      </c>
      <c r="K20640" s="146">
        <v>1252782.2592788658</v>
      </c>
      <c r="L20640" s="147">
        <v>2.9908154777998569E-3</v>
      </c>
      <c r="M20640" s="147">
        <v>50941.171205938081</v>
      </c>
      <c r="N20640" s="87">
        <v>5916731.5778012024</v>
      </c>
      <c r="O20640" s="88">
        <v>583620.59087446844</v>
      </c>
      <c r="P20640" s="89">
        <v>98.63901770770471</v>
      </c>
    </row>
    <row r="20641" spans="1:16">
      <c r="A20641" s="75" t="s">
        <v>32440</v>
      </c>
      <c r="B20641" s="85">
        <v>20637</v>
      </c>
      <c r="C20641" s="85">
        <v>20861</v>
      </c>
      <c r="D20641" s="85">
        <v>20637</v>
      </c>
      <c r="E20641" s="86" t="s">
        <v>32439</v>
      </c>
      <c r="F20641" s="85" t="s">
        <v>38</v>
      </c>
      <c r="G20641" s="86" t="s">
        <v>23606</v>
      </c>
      <c r="H20641" s="85" t="s">
        <v>260</v>
      </c>
      <c r="I20641" s="85">
        <v>1</v>
      </c>
      <c r="J20641" s="88">
        <v>837416.99804174888</v>
      </c>
      <c r="K20641" s="146">
        <v>1501309.4479492027</v>
      </c>
      <c r="L20641" s="147">
        <v>3.9455756521080201E-3</v>
      </c>
      <c r="M20641" s="147">
        <v>68770.314871764378</v>
      </c>
      <c r="N20641" s="87">
        <v>8233332.5341924494</v>
      </c>
      <c r="O20641" s="88">
        <v>770187.56593186071</v>
      </c>
      <c r="P20641" s="89">
        <v>93.545057573385506</v>
      </c>
    </row>
    <row r="20642" spans="1:16">
      <c r="A20642" s="75" t="s">
        <v>32448</v>
      </c>
      <c r="B20642" s="85">
        <v>20638</v>
      </c>
      <c r="C20642" s="85">
        <v>20866</v>
      </c>
      <c r="D20642" s="85">
        <v>20638</v>
      </c>
      <c r="E20642" s="86" t="s">
        <v>32449</v>
      </c>
      <c r="F20642" s="85" t="s">
        <v>509</v>
      </c>
      <c r="G20642" s="86" t="s">
        <v>23606</v>
      </c>
      <c r="H20642" s="85" t="s">
        <v>260</v>
      </c>
      <c r="I20642" s="85">
        <v>1</v>
      </c>
      <c r="J20642" s="88">
        <v>2986907.9386553201</v>
      </c>
      <c r="K20642" s="146">
        <v>10062461.571145663</v>
      </c>
      <c r="L20642" s="147">
        <v>2.6518212562720321E-2</v>
      </c>
      <c r="M20642" s="147">
        <v>476105.90506191849</v>
      </c>
      <c r="N20642" s="87">
        <v>52627553.295365147</v>
      </c>
      <c r="O20642" s="88">
        <v>2601425.3266012822</v>
      </c>
      <c r="P20642" s="89">
        <v>49.430862042951688</v>
      </c>
    </row>
    <row r="20643" spans="1:16">
      <c r="A20643" s="75" t="s">
        <v>23607</v>
      </c>
      <c r="B20643" s="85">
        <v>20639</v>
      </c>
      <c r="C20643" s="85">
        <v>14462</v>
      </c>
      <c r="D20643" s="85">
        <v>20639</v>
      </c>
      <c r="E20643" s="86" t="s">
        <v>23608</v>
      </c>
      <c r="F20643" s="85" t="s">
        <v>55</v>
      </c>
      <c r="G20643" s="86" t="s">
        <v>23609</v>
      </c>
      <c r="H20643" s="85" t="s">
        <v>260</v>
      </c>
      <c r="I20643" s="85">
        <v>1</v>
      </c>
      <c r="J20643" s="88">
        <v>4899264.1671242435</v>
      </c>
      <c r="K20643" s="146">
        <v>16504913.583233014</v>
      </c>
      <c r="L20643" s="147">
        <v>4.349639535365403E-2</v>
      </c>
      <c r="M20643" s="147">
        <v>780930.86507253314</v>
      </c>
      <c r="N20643" s="87">
        <v>86322140.27308777</v>
      </c>
      <c r="O20643" s="88">
        <v>4266977.8070913227</v>
      </c>
      <c r="P20643" s="89">
        <v>49.430862042951652</v>
      </c>
    </row>
    <row r="20644" spans="1:16">
      <c r="A20644" s="75" t="s">
        <v>32444</v>
      </c>
      <c r="B20644" s="85">
        <v>20640</v>
      </c>
      <c r="C20644" s="85">
        <v>20864</v>
      </c>
      <c r="D20644" s="85">
        <v>20640</v>
      </c>
      <c r="E20644" s="86" t="s">
        <v>32445</v>
      </c>
      <c r="F20644" s="85" t="s">
        <v>509</v>
      </c>
      <c r="G20644" s="86" t="s">
        <v>23609</v>
      </c>
      <c r="H20644" s="85" t="s">
        <v>260</v>
      </c>
      <c r="I20644" s="85">
        <v>1</v>
      </c>
      <c r="J20644" s="88">
        <v>4899264.1671242435</v>
      </c>
      <c r="K20644" s="146">
        <v>16504913.583233014</v>
      </c>
      <c r="L20644" s="147">
        <v>4.349639535365403E-2</v>
      </c>
      <c r="M20644" s="147">
        <v>780930.86507253314</v>
      </c>
      <c r="N20644" s="87">
        <v>86322140.27308777</v>
      </c>
      <c r="O20644" s="88">
        <v>4266977.8070913227</v>
      </c>
      <c r="P20644" s="89">
        <v>49.430862042951652</v>
      </c>
    </row>
    <row r="20645" spans="1:16">
      <c r="A20645" s="75" t="s">
        <v>23610</v>
      </c>
      <c r="B20645" s="85">
        <v>20641</v>
      </c>
      <c r="C20645" s="85">
        <v>14463</v>
      </c>
      <c r="D20645" s="85">
        <v>20641</v>
      </c>
      <c r="E20645" s="86" t="s">
        <v>23611</v>
      </c>
      <c r="F20645" s="85" t="s">
        <v>55</v>
      </c>
      <c r="G20645" s="86" t="s">
        <v>23612</v>
      </c>
      <c r="H20645" s="85" t="s">
        <v>260</v>
      </c>
      <c r="I20645" s="85">
        <v>1</v>
      </c>
      <c r="J20645" s="88">
        <v>24920459.37198101</v>
      </c>
      <c r="K20645" s="146">
        <v>44662610.798984349</v>
      </c>
      <c r="L20645" s="147">
        <v>0.1172264262277599</v>
      </c>
      <c r="M20645" s="147">
        <v>2046287.6132783799</v>
      </c>
      <c r="N20645" s="87">
        <v>245028650.21488431</v>
      </c>
      <c r="O20645" s="88">
        <v>22920071.716748752</v>
      </c>
      <c r="P20645" s="89">
        <v>93.540374550683751</v>
      </c>
    </row>
    <row r="20646" spans="1:16">
      <c r="A20646" s="75" t="s">
        <v>32441</v>
      </c>
      <c r="B20646" s="85">
        <v>20642</v>
      </c>
      <c r="C20646" s="85">
        <v>20862</v>
      </c>
      <c r="D20646" s="85">
        <v>20642</v>
      </c>
      <c r="E20646" s="86" t="s">
        <v>32442</v>
      </c>
      <c r="F20646" s="85" t="s">
        <v>32</v>
      </c>
      <c r="G20646" s="86" t="s">
        <v>23612</v>
      </c>
      <c r="H20646" s="85" t="s">
        <v>260</v>
      </c>
      <c r="I20646" s="85">
        <v>1</v>
      </c>
      <c r="J20646" s="88">
        <v>18771850.349969</v>
      </c>
      <c r="K20646" s="146">
        <v>37262681.191997945</v>
      </c>
      <c r="L20646" s="147">
        <v>8.8800756163319935E-2</v>
      </c>
      <c r="M20646" s="147">
        <v>1515392.820871338</v>
      </c>
      <c r="N20646" s="87">
        <v>176049525.62783891</v>
      </c>
      <c r="O20646" s="88">
        <v>17365929.832014389</v>
      </c>
      <c r="P20646" s="89">
        <v>98.642298353732656</v>
      </c>
    </row>
    <row r="20647" spans="1:16">
      <c r="A20647" s="75" t="s">
        <v>32443</v>
      </c>
      <c r="B20647" s="85">
        <v>20643</v>
      </c>
      <c r="C20647" s="85">
        <v>20863</v>
      </c>
      <c r="D20647" s="85">
        <v>20643</v>
      </c>
      <c r="E20647" s="86" t="s">
        <v>32442</v>
      </c>
      <c r="F20647" s="85" t="s">
        <v>38</v>
      </c>
      <c r="G20647" s="86" t="s">
        <v>23612</v>
      </c>
      <c r="H20647" s="85" t="s">
        <v>260</v>
      </c>
      <c r="I20647" s="85">
        <v>1</v>
      </c>
      <c r="J20647" s="88">
        <v>24920459.37198101</v>
      </c>
      <c r="K20647" s="146">
        <v>44662610.798984349</v>
      </c>
      <c r="L20647" s="147">
        <v>0.1172264262277599</v>
      </c>
      <c r="M20647" s="147">
        <v>2046287.6132783799</v>
      </c>
      <c r="N20647" s="87">
        <v>245028650.21488431</v>
      </c>
      <c r="O20647" s="88">
        <v>22920071.716748752</v>
      </c>
      <c r="P20647" s="89">
        <v>93.540374550683751</v>
      </c>
    </row>
    <row r="20648" spans="1:16">
      <c r="A20648" s="75" t="s">
        <v>32450</v>
      </c>
      <c r="B20648" s="85">
        <v>20644</v>
      </c>
      <c r="C20648" s="85">
        <v>20867</v>
      </c>
      <c r="D20648" s="85">
        <v>20644</v>
      </c>
      <c r="E20648" s="86" t="s">
        <v>32451</v>
      </c>
      <c r="F20648" s="85" t="s">
        <v>509</v>
      </c>
      <c r="G20648" s="86" t="s">
        <v>23612</v>
      </c>
      <c r="H20648" s="85" t="s">
        <v>260</v>
      </c>
      <c r="I20648" s="85">
        <v>1</v>
      </c>
      <c r="J20648" s="88">
        <v>7565614.2260487387</v>
      </c>
      <c r="K20648" s="146">
        <v>25487461.94233254</v>
      </c>
      <c r="L20648" s="147">
        <v>6.716864742213037E-2</v>
      </c>
      <c r="M20648" s="147">
        <v>1205940.6190014239</v>
      </c>
      <c r="N20648" s="87">
        <v>133301653.1044479</v>
      </c>
      <c r="O20648" s="88">
        <v>6589215.6247033663</v>
      </c>
      <c r="P20648" s="89">
        <v>49.430862042951681</v>
      </c>
    </row>
    <row r="20649" spans="1:16">
      <c r="A20649" s="75" t="s">
        <v>3061</v>
      </c>
      <c r="B20649" s="85">
        <v>20645</v>
      </c>
      <c r="C20649" s="85">
        <v>1620</v>
      </c>
      <c r="D20649" s="85">
        <v>20645</v>
      </c>
      <c r="E20649" s="86" t="s">
        <v>3010</v>
      </c>
      <c r="F20649" s="85" t="s">
        <v>235</v>
      </c>
      <c r="G20649" s="86" t="s">
        <v>3062</v>
      </c>
      <c r="H20649" s="85" t="s">
        <v>945</v>
      </c>
      <c r="I20649" s="85">
        <v>-1</v>
      </c>
      <c r="J20649" s="88">
        <v>0</v>
      </c>
      <c r="K20649" s="146">
        <v>0</v>
      </c>
      <c r="L20649" s="147">
        <v>0</v>
      </c>
      <c r="M20649" s="147">
        <v>0</v>
      </c>
      <c r="N20649" s="87">
        <v>0</v>
      </c>
      <c r="O20649" s="88">
        <v>0</v>
      </c>
      <c r="P20649" s="89" t="e">
        <v>#DIV/0!</v>
      </c>
    </row>
    <row r="20650" spans="1:16">
      <c r="A20650" s="75" t="s">
        <v>3100</v>
      </c>
      <c r="B20650" s="85">
        <v>20646</v>
      </c>
      <c r="C20650" s="85">
        <v>1657</v>
      </c>
      <c r="D20650" s="85">
        <v>20646</v>
      </c>
      <c r="E20650" s="86" t="s">
        <v>3010</v>
      </c>
      <c r="F20650" s="85" t="s">
        <v>38</v>
      </c>
      <c r="G20650" s="86" t="s">
        <v>3062</v>
      </c>
      <c r="H20650" s="85" t="s">
        <v>945</v>
      </c>
      <c r="I20650" s="85">
        <v>-1</v>
      </c>
      <c r="J20650" s="88">
        <v>0</v>
      </c>
      <c r="K20650" s="146">
        <v>0</v>
      </c>
      <c r="L20650" s="147">
        <v>0</v>
      </c>
      <c r="M20650" s="147">
        <v>0</v>
      </c>
      <c r="N20650" s="87">
        <v>0</v>
      </c>
      <c r="O20650" s="88">
        <v>0</v>
      </c>
      <c r="P20650" s="89" t="e">
        <v>#DIV/0!</v>
      </c>
    </row>
    <row r="20651" spans="1:16">
      <c r="A20651" s="75" t="s">
        <v>23613</v>
      </c>
      <c r="B20651" s="85">
        <v>20647</v>
      </c>
      <c r="C20651" s="85">
        <v>14464</v>
      </c>
      <c r="D20651" s="85">
        <v>20647</v>
      </c>
      <c r="E20651" s="86" t="s">
        <v>23614</v>
      </c>
      <c r="F20651" s="85" t="s">
        <v>509</v>
      </c>
      <c r="G20651" s="86" t="s">
        <v>3062</v>
      </c>
      <c r="H20651" s="85" t="s">
        <v>945</v>
      </c>
      <c r="I20651" s="85">
        <v>-1</v>
      </c>
      <c r="J20651" s="88">
        <v>0.24578789856695221</v>
      </c>
      <c r="K20651" s="146">
        <v>0.83801982814209264</v>
      </c>
      <c r="L20651" s="147">
        <v>3.090976807513783E-9</v>
      </c>
      <c r="M20651" s="147">
        <v>2.1079853958408421E-2</v>
      </c>
      <c r="N20651" s="87">
        <v>2.585723039759368</v>
      </c>
      <c r="O20651" s="88">
        <v>0.17492242465971949</v>
      </c>
      <c r="P20651" s="89">
        <v>67.649327468574555</v>
      </c>
    </row>
    <row r="20652" spans="1:16">
      <c r="A20652" s="75" t="s">
        <v>23615</v>
      </c>
      <c r="B20652" s="85">
        <v>20648</v>
      </c>
      <c r="C20652" s="85">
        <v>14465</v>
      </c>
      <c r="D20652" s="85">
        <v>20648</v>
      </c>
      <c r="E20652" s="86" t="s">
        <v>23614</v>
      </c>
      <c r="F20652" s="85" t="s">
        <v>32</v>
      </c>
      <c r="G20652" s="86" t="s">
        <v>3062</v>
      </c>
      <c r="H20652" s="85" t="s">
        <v>945</v>
      </c>
      <c r="I20652" s="85">
        <v>-1</v>
      </c>
      <c r="J20652" s="88">
        <v>0.2488822145303512</v>
      </c>
      <c r="K20652" s="146">
        <v>0.51233458478109162</v>
      </c>
      <c r="L20652" s="147">
        <v>1.6700388950034381E-9</v>
      </c>
      <c r="M20652" s="147">
        <v>1.8147142546294539E-2</v>
      </c>
      <c r="N20652" s="87">
        <v>3.1972889434343998</v>
      </c>
      <c r="O20652" s="88">
        <v>0.18623675325592179</v>
      </c>
      <c r="P20652" s="89">
        <v>58.248333682308271</v>
      </c>
    </row>
    <row r="20653" spans="1:16">
      <c r="A20653" s="75" t="s">
        <v>23616</v>
      </c>
      <c r="B20653" s="85">
        <v>20649</v>
      </c>
      <c r="C20653" s="85">
        <v>14466</v>
      </c>
      <c r="D20653" s="85">
        <v>20649</v>
      </c>
      <c r="E20653" s="86" t="s">
        <v>23614</v>
      </c>
      <c r="F20653" s="85" t="s">
        <v>31</v>
      </c>
      <c r="G20653" s="86" t="s">
        <v>3062</v>
      </c>
      <c r="H20653" s="85" t="s">
        <v>945</v>
      </c>
      <c r="I20653" s="85">
        <v>-1</v>
      </c>
      <c r="J20653" s="88">
        <v>0.36367408933020051</v>
      </c>
      <c r="K20653" s="146">
        <v>0.84070750154005469</v>
      </c>
      <c r="L20653" s="147">
        <v>2.736732694863758E-9</v>
      </c>
      <c r="M20653" s="147">
        <v>2.4445427107781099E-2</v>
      </c>
      <c r="N20653" s="87">
        <v>4.3658745625067592</v>
      </c>
      <c r="O20653" s="88">
        <v>0.2465035815574099</v>
      </c>
      <c r="P20653" s="89">
        <v>56.461443870681123</v>
      </c>
    </row>
    <row r="20654" spans="1:16">
      <c r="A20654" s="75" t="s">
        <v>23617</v>
      </c>
      <c r="B20654" s="85">
        <v>20650</v>
      </c>
      <c r="C20654" s="85">
        <v>14467</v>
      </c>
      <c r="D20654" s="85">
        <v>20650</v>
      </c>
      <c r="E20654" s="86" t="s">
        <v>23614</v>
      </c>
      <c r="F20654" s="85" t="s">
        <v>38</v>
      </c>
      <c r="G20654" s="86" t="s">
        <v>3062</v>
      </c>
      <c r="H20654" s="85" t="s">
        <v>945</v>
      </c>
      <c r="I20654" s="85">
        <v>-1</v>
      </c>
      <c r="J20654" s="88">
        <v>0.2720681936158737</v>
      </c>
      <c r="K20654" s="146">
        <v>0.63395513345454935</v>
      </c>
      <c r="L20654" s="147">
        <v>3.459832101592335E-9</v>
      </c>
      <c r="M20654" s="147">
        <v>1.8172108842923682E-2</v>
      </c>
      <c r="N20654" s="87">
        <v>2.8968076771800511</v>
      </c>
      <c r="O20654" s="88">
        <v>0.1986097718271026</v>
      </c>
      <c r="P20654" s="89">
        <v>68.561600893174514</v>
      </c>
    </row>
    <row r="20655" spans="1:16">
      <c r="A20655" s="75" t="s">
        <v>32023</v>
      </c>
      <c r="B20655" s="85">
        <v>20651</v>
      </c>
      <c r="C20655" s="85">
        <v>20580</v>
      </c>
      <c r="D20655" s="85">
        <v>20651</v>
      </c>
      <c r="E20655" s="86" t="s">
        <v>32024</v>
      </c>
      <c r="F20655" s="85" t="s">
        <v>509</v>
      </c>
      <c r="G20655" s="86" t="s">
        <v>3062</v>
      </c>
      <c r="H20655" s="85" t="s">
        <v>945</v>
      </c>
      <c r="I20655" s="85">
        <v>-1</v>
      </c>
      <c r="J20655" s="88">
        <v>0.20287448483559831</v>
      </c>
      <c r="K20655" s="146">
        <v>0.81174552855251469</v>
      </c>
      <c r="L20655" s="147">
        <v>2.676643378329889E-9</v>
      </c>
      <c r="M20655" s="147">
        <v>1.5669052261503811E-2</v>
      </c>
      <c r="N20655" s="87">
        <v>1.8561583451856469</v>
      </c>
      <c r="O20655" s="88">
        <v>0.1258377229553907</v>
      </c>
      <c r="P20655" s="89">
        <v>67.794713356098299</v>
      </c>
    </row>
    <row r="20656" spans="1:16">
      <c r="A20656" s="75" t="s">
        <v>32025</v>
      </c>
      <c r="B20656" s="85">
        <v>20652</v>
      </c>
      <c r="C20656" s="85">
        <v>20581</v>
      </c>
      <c r="D20656" s="85">
        <v>20652</v>
      </c>
      <c r="E20656" s="86" t="s">
        <v>32024</v>
      </c>
      <c r="F20656" s="85" t="s">
        <v>32</v>
      </c>
      <c r="G20656" s="86" t="s">
        <v>3062</v>
      </c>
      <c r="H20656" s="85" t="s">
        <v>945</v>
      </c>
      <c r="I20656" s="85">
        <v>-1</v>
      </c>
      <c r="J20656" s="88">
        <v>0.15921221074943831</v>
      </c>
      <c r="K20656" s="146">
        <v>0.33933617813405381</v>
      </c>
      <c r="L20656" s="147">
        <v>1.2413824930603859E-9</v>
      </c>
      <c r="M20656" s="147">
        <v>8.915518374233487E-3</v>
      </c>
      <c r="N20656" s="87">
        <v>2.0258465486817978</v>
      </c>
      <c r="O20656" s="88">
        <v>0.1048373035775329</v>
      </c>
      <c r="P20656" s="89">
        <v>51.749873970340794</v>
      </c>
    </row>
    <row r="20657" spans="1:16">
      <c r="A20657" s="75" t="s">
        <v>32027</v>
      </c>
      <c r="B20657" s="85">
        <v>20653</v>
      </c>
      <c r="C20657" s="85">
        <v>20583</v>
      </c>
      <c r="D20657" s="85">
        <v>20653</v>
      </c>
      <c r="E20657" s="86" t="s">
        <v>32024</v>
      </c>
      <c r="F20657" s="85" t="s">
        <v>31</v>
      </c>
      <c r="G20657" s="86" t="s">
        <v>3062</v>
      </c>
      <c r="H20657" s="85" t="s">
        <v>945</v>
      </c>
      <c r="I20657" s="85">
        <v>-1</v>
      </c>
      <c r="J20657" s="88">
        <v>0.31934820291337329</v>
      </c>
      <c r="K20657" s="146">
        <v>0.75898809279885215</v>
      </c>
      <c r="L20657" s="147">
        <v>2.2767764812777121E-9</v>
      </c>
      <c r="M20657" s="147">
        <v>1.8032934140275361E-2</v>
      </c>
      <c r="N20657" s="87">
        <v>3.7156899536811259</v>
      </c>
      <c r="O20657" s="88">
        <v>0.1949678243919401</v>
      </c>
      <c r="P20657" s="89">
        <v>52.471499727469428</v>
      </c>
    </row>
    <row r="20658" spans="1:16">
      <c r="A20658" s="75" t="s">
        <v>32028</v>
      </c>
      <c r="B20658" s="85">
        <v>20654</v>
      </c>
      <c r="C20658" s="85">
        <v>20584</v>
      </c>
      <c r="D20658" s="85">
        <v>20654</v>
      </c>
      <c r="E20658" s="86" t="s">
        <v>32024</v>
      </c>
      <c r="F20658" s="85" t="s">
        <v>38</v>
      </c>
      <c r="G20658" s="86" t="s">
        <v>3062</v>
      </c>
      <c r="H20658" s="85" t="s">
        <v>945</v>
      </c>
      <c r="I20658" s="85">
        <v>-1</v>
      </c>
      <c r="J20658" s="88">
        <v>0.45357636592328548</v>
      </c>
      <c r="K20658" s="146">
        <v>0.94271106597018839</v>
      </c>
      <c r="L20658" s="147">
        <v>3.1583264663895489E-9</v>
      </c>
      <c r="M20658" s="147">
        <v>2.2945635496289359E-2</v>
      </c>
      <c r="N20658" s="87">
        <v>4.3003674918452592</v>
      </c>
      <c r="O20658" s="88">
        <v>0.29638340810466279</v>
      </c>
      <c r="P20658" s="89">
        <v>68.920483811369948</v>
      </c>
    </row>
    <row r="20659" spans="1:16">
      <c r="A20659" s="75" t="s">
        <v>23618</v>
      </c>
      <c r="B20659" s="85">
        <v>20655</v>
      </c>
      <c r="C20659" s="85">
        <v>14468</v>
      </c>
      <c r="D20659" s="85">
        <v>20655</v>
      </c>
      <c r="E20659" s="86" t="s">
        <v>23619</v>
      </c>
      <c r="F20659" s="85" t="s">
        <v>32</v>
      </c>
      <c r="G20659" s="86" t="s">
        <v>23620</v>
      </c>
      <c r="H20659" s="85" t="s">
        <v>945</v>
      </c>
      <c r="I20659" s="85">
        <v>-1</v>
      </c>
      <c r="J20659" s="88">
        <v>0.15287487949805159</v>
      </c>
      <c r="K20659" s="146">
        <v>0.26848199852333182</v>
      </c>
      <c r="L20659" s="147">
        <v>6.4743973335494378E-10</v>
      </c>
      <c r="M20659" s="147">
        <v>1.2651062160633639E-2</v>
      </c>
      <c r="N20659" s="87">
        <v>1.825398211705862</v>
      </c>
      <c r="O20659" s="88">
        <v>0.13942811291781129</v>
      </c>
      <c r="P20659" s="89">
        <v>76.382299502481501</v>
      </c>
    </row>
    <row r="20660" spans="1:16">
      <c r="A20660" s="75" t="s">
        <v>23621</v>
      </c>
      <c r="B20660" s="85">
        <v>20656</v>
      </c>
      <c r="C20660" s="85">
        <v>14469</v>
      </c>
      <c r="D20660" s="85">
        <v>20656</v>
      </c>
      <c r="E20660" s="86" t="s">
        <v>23619</v>
      </c>
      <c r="F20660" s="85" t="s">
        <v>38</v>
      </c>
      <c r="G20660" s="86" t="s">
        <v>23620</v>
      </c>
      <c r="H20660" s="85" t="s">
        <v>945</v>
      </c>
      <c r="I20660" s="85">
        <v>-1</v>
      </c>
      <c r="J20660" s="88">
        <v>0.13319465635257419</v>
      </c>
      <c r="K20660" s="146">
        <v>0.23376562118370256</v>
      </c>
      <c r="L20660" s="147">
        <v>5.7381149149654553E-10</v>
      </c>
      <c r="M20660" s="147">
        <v>1.1389282567987271E-2</v>
      </c>
      <c r="N20660" s="87">
        <v>1.6284435152876591</v>
      </c>
      <c r="O20660" s="88">
        <v>0.1141144215893423</v>
      </c>
      <c r="P20660" s="89">
        <v>70.075762848418094</v>
      </c>
    </row>
    <row r="20661" spans="1:16">
      <c r="A20661" s="75" t="s">
        <v>32029</v>
      </c>
      <c r="B20661" s="85">
        <v>20657</v>
      </c>
      <c r="C20661" s="85">
        <v>20585</v>
      </c>
      <c r="D20661" s="85">
        <v>20657</v>
      </c>
      <c r="E20661" s="86" t="s">
        <v>32030</v>
      </c>
      <c r="F20661" s="85" t="s">
        <v>32</v>
      </c>
      <c r="G20661" s="86" t="s">
        <v>23620</v>
      </c>
      <c r="H20661" s="85" t="s">
        <v>945</v>
      </c>
      <c r="I20661" s="85">
        <v>-1</v>
      </c>
      <c r="J20661" s="88">
        <v>6.1354766634363157E-2</v>
      </c>
      <c r="K20661" s="146">
        <v>9.3580845249729275E-2</v>
      </c>
      <c r="L20661" s="147">
        <v>2.5799472115676689E-10</v>
      </c>
      <c r="M20661" s="147">
        <v>3.3135257867834898E-3</v>
      </c>
      <c r="N20661" s="87">
        <v>0.62751880042226005</v>
      </c>
      <c r="O20661" s="88">
        <v>5.7126637465946012E-2</v>
      </c>
      <c r="P20661" s="89">
        <v>91.035738574693312</v>
      </c>
    </row>
    <row r="20662" spans="1:16">
      <c r="A20662" s="75" t="s">
        <v>32031</v>
      </c>
      <c r="B20662" s="85">
        <v>20658</v>
      </c>
      <c r="C20662" s="85">
        <v>20586</v>
      </c>
      <c r="D20662" s="85">
        <v>20658</v>
      </c>
      <c r="E20662" s="86" t="s">
        <v>32030</v>
      </c>
      <c r="F20662" s="85" t="s">
        <v>38</v>
      </c>
      <c r="G20662" s="86" t="s">
        <v>23620</v>
      </c>
      <c r="H20662" s="85" t="s">
        <v>945</v>
      </c>
      <c r="I20662" s="85">
        <v>-1</v>
      </c>
      <c r="J20662" s="88">
        <v>0.1170453476196319</v>
      </c>
      <c r="K20662" s="146">
        <v>0.1794744588459472</v>
      </c>
      <c r="L20662" s="147">
        <v>5.1621133660665252E-10</v>
      </c>
      <c r="M20662" s="147">
        <v>6.5088723932273116E-3</v>
      </c>
      <c r="N20662" s="87">
        <v>1.2267518023980779</v>
      </c>
      <c r="O20662" s="88">
        <v>9.1626570928945328E-2</v>
      </c>
      <c r="P20662" s="89">
        <v>74.690390305383659</v>
      </c>
    </row>
    <row r="20663" spans="1:16">
      <c r="A20663" s="75" t="s">
        <v>23622</v>
      </c>
      <c r="B20663" s="85">
        <v>20659</v>
      </c>
      <c r="C20663" s="85">
        <v>14470</v>
      </c>
      <c r="D20663" s="85">
        <v>20659</v>
      </c>
      <c r="E20663" s="86" t="s">
        <v>23623</v>
      </c>
      <c r="F20663" s="85" t="s">
        <v>55</v>
      </c>
      <c r="G20663" s="86" t="s">
        <v>23624</v>
      </c>
      <c r="H20663" s="85" t="s">
        <v>1</v>
      </c>
      <c r="I20663" s="85">
        <v>-1</v>
      </c>
      <c r="J20663" s="88">
        <v>0</v>
      </c>
      <c r="K20663" s="146">
        <v>5.5503549855025018E-4</v>
      </c>
      <c r="L20663" s="147">
        <v>6.8003882778062996E-13</v>
      </c>
      <c r="M20663" s="147">
        <v>0</v>
      </c>
      <c r="N20663" s="87">
        <v>0</v>
      </c>
      <c r="O20663" s="88">
        <v>0</v>
      </c>
      <c r="P20663" s="89" t="e">
        <v>#DIV/0!</v>
      </c>
    </row>
    <row r="20664" spans="1:16">
      <c r="A20664" s="75" t="s">
        <v>32032</v>
      </c>
      <c r="B20664" s="85">
        <v>20660</v>
      </c>
      <c r="C20664" s="85">
        <v>20587</v>
      </c>
      <c r="D20664" s="85">
        <v>20660</v>
      </c>
      <c r="E20664" s="86" t="s">
        <v>32033</v>
      </c>
      <c r="F20664" s="85" t="s">
        <v>55</v>
      </c>
      <c r="G20664" s="86" t="s">
        <v>23624</v>
      </c>
      <c r="H20664" s="85" t="s">
        <v>1</v>
      </c>
      <c r="I20664" s="85">
        <v>-1</v>
      </c>
      <c r="J20664" s="88">
        <v>0</v>
      </c>
      <c r="K20664" s="146">
        <v>5.5503549855025018E-4</v>
      </c>
      <c r="L20664" s="147">
        <v>6.8003882778062996E-13</v>
      </c>
      <c r="M20664" s="147">
        <v>0</v>
      </c>
      <c r="N20664" s="87">
        <v>0</v>
      </c>
      <c r="O20664" s="88">
        <v>0</v>
      </c>
      <c r="P20664" s="89" t="e">
        <v>#DIV/0!</v>
      </c>
    </row>
    <row r="20665" spans="1:16">
      <c r="A20665" s="75" t="s">
        <v>23625</v>
      </c>
      <c r="B20665" s="85">
        <v>20661</v>
      </c>
      <c r="C20665" s="85">
        <v>14471</v>
      </c>
      <c r="D20665" s="85">
        <v>20661</v>
      </c>
      <c r="E20665" s="86" t="s">
        <v>23626</v>
      </c>
      <c r="F20665" s="85" t="s">
        <v>55</v>
      </c>
      <c r="G20665" s="86" t="s">
        <v>23627</v>
      </c>
      <c r="H20665" s="85" t="s">
        <v>1</v>
      </c>
      <c r="I20665" s="85">
        <v>-1</v>
      </c>
      <c r="J20665" s="88">
        <v>0</v>
      </c>
      <c r="K20665" s="146">
        <v>1.308024937834335E-2</v>
      </c>
      <c r="L20665" s="147">
        <v>2.1944526684892999E-12</v>
      </c>
      <c r="M20665" s="147">
        <v>0</v>
      </c>
      <c r="N20665" s="87">
        <v>0</v>
      </c>
      <c r="O20665" s="88">
        <v>0</v>
      </c>
      <c r="P20665" s="89" t="e">
        <v>#DIV/0!</v>
      </c>
    </row>
    <row r="20666" spans="1:16">
      <c r="A20666" s="75" t="s">
        <v>32034</v>
      </c>
      <c r="B20666" s="85">
        <v>20662</v>
      </c>
      <c r="C20666" s="85">
        <v>20588</v>
      </c>
      <c r="D20666" s="85">
        <v>20662</v>
      </c>
      <c r="E20666" s="86" t="s">
        <v>32035</v>
      </c>
      <c r="F20666" s="85" t="s">
        <v>55</v>
      </c>
      <c r="G20666" s="86" t="s">
        <v>23627</v>
      </c>
      <c r="H20666" s="85" t="s">
        <v>1</v>
      </c>
      <c r="I20666" s="85">
        <v>-1</v>
      </c>
      <c r="J20666" s="88">
        <v>0</v>
      </c>
      <c r="K20666" s="146">
        <v>1.308024937834335E-2</v>
      </c>
      <c r="L20666" s="147">
        <v>2.1944526684892999E-12</v>
      </c>
      <c r="M20666" s="147">
        <v>0</v>
      </c>
      <c r="N20666" s="87">
        <v>0</v>
      </c>
      <c r="O20666" s="88">
        <v>0</v>
      </c>
      <c r="P20666" s="89" t="e">
        <v>#DIV/0!</v>
      </c>
    </row>
    <row r="20667" spans="1:16">
      <c r="A20667" s="75" t="s">
        <v>23628</v>
      </c>
      <c r="B20667" s="85">
        <v>20663</v>
      </c>
      <c r="C20667" s="85">
        <v>14472</v>
      </c>
      <c r="D20667" s="85">
        <v>20663</v>
      </c>
      <c r="E20667" s="86" t="s">
        <v>23629</v>
      </c>
      <c r="F20667" s="85" t="s">
        <v>55</v>
      </c>
      <c r="G20667" s="86" t="s">
        <v>23630</v>
      </c>
      <c r="H20667" s="85" t="s">
        <v>53</v>
      </c>
      <c r="I20667" s="85">
        <v>1</v>
      </c>
      <c r="J20667" s="88">
        <v>0.10356162444582739</v>
      </c>
      <c r="K20667" s="146">
        <v>0.13100857261263268</v>
      </c>
      <c r="L20667" s="147">
        <v>4.7481415523938632E-10</v>
      </c>
      <c r="M20667" s="147">
        <v>1.3684507987885701E-2</v>
      </c>
      <c r="N20667" s="87">
        <v>1.431886922004874</v>
      </c>
      <c r="O20667" s="88">
        <v>9.4564608482956392E-2</v>
      </c>
      <c r="P20667" s="89">
        <v>66.041952775538022</v>
      </c>
    </row>
    <row r="20668" spans="1:16">
      <c r="A20668" s="75" t="s">
        <v>32478</v>
      </c>
      <c r="B20668" s="85">
        <v>20664</v>
      </c>
      <c r="C20668" s="85">
        <v>20890</v>
      </c>
      <c r="D20668" s="85">
        <v>20664</v>
      </c>
      <c r="E20668" s="86" t="s">
        <v>23630</v>
      </c>
      <c r="F20668" s="85" t="s">
        <v>232</v>
      </c>
      <c r="G20668" s="86" t="s">
        <v>23630</v>
      </c>
      <c r="H20668" s="85" t="s">
        <v>53</v>
      </c>
      <c r="I20668" s="85">
        <v>1</v>
      </c>
      <c r="J20668" s="88">
        <v>9.8985685850520394E-2</v>
      </c>
      <c r="K20668" s="146">
        <v>0.12563227090294388</v>
      </c>
      <c r="L20668" s="147">
        <v>4.5406920141200539E-10</v>
      </c>
      <c r="M20668" s="147">
        <v>1.3345046298131359E-2</v>
      </c>
      <c r="N20668" s="87">
        <v>1.381230738323304</v>
      </c>
      <c r="O20668" s="88">
        <v>9.1659444035443099E-2</v>
      </c>
      <c r="P20668" s="89">
        <v>66.360703894202231</v>
      </c>
    </row>
    <row r="20669" spans="1:16">
      <c r="A20669" s="75" t="s">
        <v>32479</v>
      </c>
      <c r="B20669" s="85">
        <v>20665</v>
      </c>
      <c r="C20669" s="85">
        <v>20891</v>
      </c>
      <c r="D20669" s="85">
        <v>20665</v>
      </c>
      <c r="E20669" s="86" t="s">
        <v>23630</v>
      </c>
      <c r="F20669" s="85" t="s">
        <v>509</v>
      </c>
      <c r="G20669" s="86" t="s">
        <v>23630</v>
      </c>
      <c r="H20669" s="85" t="s">
        <v>53</v>
      </c>
      <c r="I20669" s="85">
        <v>1</v>
      </c>
      <c r="J20669" s="88">
        <v>0.1031947094975431</v>
      </c>
      <c r="K20669" s="146">
        <v>0.13116749018707227</v>
      </c>
      <c r="L20669" s="147">
        <v>4.7433078845675339E-10</v>
      </c>
      <c r="M20669" s="147">
        <v>1.3678787100343121E-2</v>
      </c>
      <c r="N20669" s="87">
        <v>1.4317690083272361</v>
      </c>
      <c r="O20669" s="88">
        <v>9.4453333792635902E-2</v>
      </c>
      <c r="P20669" s="89">
        <v>65.969673350443301</v>
      </c>
    </row>
    <row r="20670" spans="1:16">
      <c r="A20670" s="75" t="s">
        <v>32480</v>
      </c>
      <c r="B20670" s="85">
        <v>20666</v>
      </c>
      <c r="C20670" s="85">
        <v>20892</v>
      </c>
      <c r="D20670" s="85">
        <v>20666</v>
      </c>
      <c r="E20670" s="86" t="s">
        <v>23630</v>
      </c>
      <c r="F20670" s="85" t="s">
        <v>32</v>
      </c>
      <c r="G20670" s="86" t="s">
        <v>23630</v>
      </c>
      <c r="H20670" s="85" t="s">
        <v>53</v>
      </c>
      <c r="I20670" s="85">
        <v>1</v>
      </c>
      <c r="J20670" s="88">
        <v>0.1083510100426172</v>
      </c>
      <c r="K20670" s="146">
        <v>0.12906675073041676</v>
      </c>
      <c r="L20670" s="147">
        <v>4.8493951423026707E-10</v>
      </c>
      <c r="M20670" s="147">
        <v>1.307506344988056E-2</v>
      </c>
      <c r="N20670" s="87">
        <v>1.3820332469068299</v>
      </c>
      <c r="O20670" s="88">
        <v>9.2814820962376796E-2</v>
      </c>
      <c r="P20670" s="89">
        <v>67.158167989162664</v>
      </c>
    </row>
    <row r="20671" spans="1:16">
      <c r="A20671" s="75" t="s">
        <v>32481</v>
      </c>
      <c r="B20671" s="85">
        <v>20667</v>
      </c>
      <c r="C20671" s="85">
        <v>20893</v>
      </c>
      <c r="D20671" s="85">
        <v>20667</v>
      </c>
      <c r="E20671" s="86" t="s">
        <v>23630</v>
      </c>
      <c r="F20671" s="85" t="s">
        <v>283</v>
      </c>
      <c r="G20671" s="86" t="s">
        <v>23630</v>
      </c>
      <c r="H20671" s="85" t="s">
        <v>53</v>
      </c>
      <c r="I20671" s="85">
        <v>1</v>
      </c>
      <c r="J20671" s="88">
        <v>0.1031947094975431</v>
      </c>
      <c r="K20671" s="146">
        <v>0.13116749018707233</v>
      </c>
      <c r="L20671" s="147">
        <v>4.7433078845675339E-10</v>
      </c>
      <c r="M20671" s="147">
        <v>1.3678787100343121E-2</v>
      </c>
      <c r="N20671" s="87">
        <v>1.4317690083272361</v>
      </c>
      <c r="O20671" s="88">
        <v>9.4453333792635916E-2</v>
      </c>
      <c r="P20671" s="89">
        <v>65.969673350443315</v>
      </c>
    </row>
    <row r="20672" spans="1:16">
      <c r="A20672" s="75" t="s">
        <v>32482</v>
      </c>
      <c r="B20672" s="85">
        <v>20668</v>
      </c>
      <c r="C20672" s="85">
        <v>20894</v>
      </c>
      <c r="D20672" s="85">
        <v>20668</v>
      </c>
      <c r="E20672" s="86" t="s">
        <v>23630</v>
      </c>
      <c r="F20672" s="85" t="s">
        <v>235</v>
      </c>
      <c r="G20672" s="86" t="s">
        <v>23630</v>
      </c>
      <c r="H20672" s="85" t="s">
        <v>53</v>
      </c>
      <c r="I20672" s="85">
        <v>1</v>
      </c>
      <c r="J20672" s="88">
        <v>0.103569589039107</v>
      </c>
      <c r="K20672" s="146">
        <v>0.13047033749478332</v>
      </c>
      <c r="L20672" s="147">
        <v>4.7444333302850521E-10</v>
      </c>
      <c r="M20672" s="147">
        <v>1.359240103813268E-2</v>
      </c>
      <c r="N20672" s="87">
        <v>1.4202721784946579</v>
      </c>
      <c r="O20672" s="88">
        <v>9.42025928704468E-2</v>
      </c>
      <c r="P20672" s="89">
        <v>66.327140879638876</v>
      </c>
    </row>
    <row r="20673" spans="1:16">
      <c r="A20673" s="75" t="s">
        <v>32483</v>
      </c>
      <c r="B20673" s="85">
        <v>20669</v>
      </c>
      <c r="C20673" s="85">
        <v>20895</v>
      </c>
      <c r="D20673" s="85">
        <v>20669</v>
      </c>
      <c r="E20673" s="86" t="s">
        <v>23630</v>
      </c>
      <c r="F20673" s="85" t="s">
        <v>429</v>
      </c>
      <c r="G20673" s="86" t="s">
        <v>23630</v>
      </c>
      <c r="H20673" s="85" t="s">
        <v>53</v>
      </c>
      <c r="I20673" s="85">
        <v>1</v>
      </c>
      <c r="J20673" s="88">
        <v>0.1041650815249507</v>
      </c>
      <c r="K20673" s="146">
        <v>0.12999721095051894</v>
      </c>
      <c r="L20673" s="147">
        <v>4.7416497876786185E-10</v>
      </c>
      <c r="M20673" s="147">
        <v>1.3650367315403559E-2</v>
      </c>
      <c r="N20673" s="87">
        <v>1.4335204305735321</v>
      </c>
      <c r="O20673" s="88">
        <v>9.4130174148557594E-2</v>
      </c>
      <c r="P20673" s="89">
        <v>65.663643252644405</v>
      </c>
    </row>
    <row r="20674" spans="1:16">
      <c r="A20674" s="75" t="s">
        <v>32484</v>
      </c>
      <c r="B20674" s="85">
        <v>20670</v>
      </c>
      <c r="C20674" s="85">
        <v>20896</v>
      </c>
      <c r="D20674" s="85">
        <v>20670</v>
      </c>
      <c r="E20674" s="86" t="s">
        <v>23630</v>
      </c>
      <c r="F20674" s="85" t="s">
        <v>965</v>
      </c>
      <c r="G20674" s="86" t="s">
        <v>23630</v>
      </c>
      <c r="H20674" s="85" t="s">
        <v>53</v>
      </c>
      <c r="I20674" s="85">
        <v>1</v>
      </c>
      <c r="J20674" s="88">
        <v>0.1041650815249507</v>
      </c>
      <c r="K20674" s="146">
        <v>0.12999721095051894</v>
      </c>
      <c r="L20674" s="147">
        <v>4.7416497876786185E-10</v>
      </c>
      <c r="M20674" s="147">
        <v>1.3650367315403559E-2</v>
      </c>
      <c r="N20674" s="87">
        <v>1.4335204305735321</v>
      </c>
      <c r="O20674" s="88">
        <v>9.4130174148557608E-2</v>
      </c>
      <c r="P20674" s="89">
        <v>65.663643252644405</v>
      </c>
    </row>
    <row r="20675" spans="1:16">
      <c r="A20675" s="75" t="s">
        <v>32485</v>
      </c>
      <c r="B20675" s="85">
        <v>20671</v>
      </c>
      <c r="C20675" s="85">
        <v>20897</v>
      </c>
      <c r="D20675" s="85">
        <v>20671</v>
      </c>
      <c r="E20675" s="86" t="s">
        <v>23630</v>
      </c>
      <c r="F20675" s="85" t="s">
        <v>1084</v>
      </c>
      <c r="G20675" s="86" t="s">
        <v>23630</v>
      </c>
      <c r="H20675" s="85" t="s">
        <v>53</v>
      </c>
      <c r="I20675" s="85">
        <v>1</v>
      </c>
      <c r="J20675" s="88">
        <v>0.1041650815249507</v>
      </c>
      <c r="K20675" s="146">
        <v>0.12999721095051894</v>
      </c>
      <c r="L20675" s="147">
        <v>4.7416497876786185E-10</v>
      </c>
      <c r="M20675" s="147">
        <v>1.3650367315403559E-2</v>
      </c>
      <c r="N20675" s="87">
        <v>1.4335204305735321</v>
      </c>
      <c r="O20675" s="88">
        <v>9.4130174148557608E-2</v>
      </c>
      <c r="P20675" s="89">
        <v>65.663643252644405</v>
      </c>
    </row>
    <row r="20676" spans="1:16">
      <c r="A20676" s="75" t="s">
        <v>32486</v>
      </c>
      <c r="B20676" s="85">
        <v>20672</v>
      </c>
      <c r="C20676" s="85">
        <v>20898</v>
      </c>
      <c r="D20676" s="85">
        <v>20672</v>
      </c>
      <c r="E20676" s="86" t="s">
        <v>23630</v>
      </c>
      <c r="F20676" s="85" t="s">
        <v>238</v>
      </c>
      <c r="G20676" s="86" t="s">
        <v>23630</v>
      </c>
      <c r="H20676" s="85" t="s">
        <v>53</v>
      </c>
      <c r="I20676" s="85">
        <v>1</v>
      </c>
      <c r="J20676" s="88">
        <v>0.10459120375784139</v>
      </c>
      <c r="K20676" s="146">
        <v>0.13101103290796032</v>
      </c>
      <c r="L20676" s="147">
        <v>4.7702062471034137E-10</v>
      </c>
      <c r="M20676" s="147">
        <v>1.3719566866455981E-2</v>
      </c>
      <c r="N20676" s="87">
        <v>1.435272086351522</v>
      </c>
      <c r="O20676" s="88">
        <v>9.49981978191414E-2</v>
      </c>
      <c r="P20676" s="89">
        <v>66.188284940890824</v>
      </c>
    </row>
    <row r="20677" spans="1:16">
      <c r="A20677" s="75" t="s">
        <v>32487</v>
      </c>
      <c r="B20677" s="85">
        <v>20673</v>
      </c>
      <c r="C20677" s="85">
        <v>20899</v>
      </c>
      <c r="D20677" s="85">
        <v>20673</v>
      </c>
      <c r="E20677" s="86" t="s">
        <v>23630</v>
      </c>
      <c r="F20677" s="85" t="s">
        <v>6282</v>
      </c>
      <c r="G20677" s="86" t="s">
        <v>23630</v>
      </c>
      <c r="H20677" s="85" t="s">
        <v>53</v>
      </c>
      <c r="I20677" s="85">
        <v>1</v>
      </c>
      <c r="J20677" s="88">
        <v>0.1031947094975431</v>
      </c>
      <c r="K20677" s="146">
        <v>0.13116749018707227</v>
      </c>
      <c r="L20677" s="147">
        <v>4.7433078845675339E-10</v>
      </c>
      <c r="M20677" s="147">
        <v>1.3678787100343121E-2</v>
      </c>
      <c r="N20677" s="87">
        <v>1.4317690083272361</v>
      </c>
      <c r="O20677" s="88">
        <v>9.4453333792635916E-2</v>
      </c>
      <c r="P20677" s="89">
        <v>65.969673350443315</v>
      </c>
    </row>
    <row r="20678" spans="1:16">
      <c r="A20678" s="75" t="s">
        <v>32488</v>
      </c>
      <c r="B20678" s="85">
        <v>20674</v>
      </c>
      <c r="C20678" s="85">
        <v>20900</v>
      </c>
      <c r="D20678" s="85">
        <v>20674</v>
      </c>
      <c r="E20678" s="86" t="s">
        <v>23630</v>
      </c>
      <c r="F20678" s="85" t="s">
        <v>2981</v>
      </c>
      <c r="G20678" s="86" t="s">
        <v>23630</v>
      </c>
      <c r="H20678" s="85" t="s">
        <v>53</v>
      </c>
      <c r="I20678" s="85">
        <v>1</v>
      </c>
      <c r="J20678" s="88">
        <v>0.103194709497543</v>
      </c>
      <c r="K20678" s="146">
        <v>0.13116749018707227</v>
      </c>
      <c r="L20678" s="147">
        <v>4.7433078845675339E-10</v>
      </c>
      <c r="M20678" s="147">
        <v>1.3678787100343121E-2</v>
      </c>
      <c r="N20678" s="87">
        <v>1.4317690083272361</v>
      </c>
      <c r="O20678" s="88">
        <v>9.4453333792635888E-2</v>
      </c>
      <c r="P20678" s="89">
        <v>65.969673350443287</v>
      </c>
    </row>
    <row r="20679" spans="1:16">
      <c r="A20679" s="75" t="s">
        <v>32489</v>
      </c>
      <c r="B20679" s="85">
        <v>20675</v>
      </c>
      <c r="C20679" s="85">
        <v>20901</v>
      </c>
      <c r="D20679" s="85">
        <v>20675</v>
      </c>
      <c r="E20679" s="86" t="s">
        <v>23630</v>
      </c>
      <c r="F20679" s="85" t="s">
        <v>240</v>
      </c>
      <c r="G20679" s="86" t="s">
        <v>23630</v>
      </c>
      <c r="H20679" s="85" t="s">
        <v>53</v>
      </c>
      <c r="I20679" s="85">
        <v>1</v>
      </c>
      <c r="J20679" s="88">
        <v>0.10353572621055621</v>
      </c>
      <c r="K20679" s="146">
        <v>0.13164142722816063</v>
      </c>
      <c r="L20679" s="147">
        <v>4.7732499334863553E-10</v>
      </c>
      <c r="M20679" s="147">
        <v>1.3667017936187031E-2</v>
      </c>
      <c r="N20679" s="87">
        <v>1.4278246145487989</v>
      </c>
      <c r="O20679" s="88">
        <v>9.4312885276655642E-2</v>
      </c>
      <c r="P20679" s="89">
        <v>66.053550496087411</v>
      </c>
    </row>
    <row r="20680" spans="1:16">
      <c r="A20680" s="75" t="s">
        <v>32490</v>
      </c>
      <c r="B20680" s="85">
        <v>20676</v>
      </c>
      <c r="C20680" s="85">
        <v>20902</v>
      </c>
      <c r="D20680" s="85">
        <v>20676</v>
      </c>
      <c r="E20680" s="86" t="s">
        <v>23630</v>
      </c>
      <c r="F20680" s="85" t="s">
        <v>1171</v>
      </c>
      <c r="G20680" s="86" t="s">
        <v>23630</v>
      </c>
      <c r="H20680" s="85" t="s">
        <v>53</v>
      </c>
      <c r="I20680" s="85">
        <v>1</v>
      </c>
      <c r="J20680" s="88">
        <v>0.103194709497543</v>
      </c>
      <c r="K20680" s="146">
        <v>0.13116749018707227</v>
      </c>
      <c r="L20680" s="147">
        <v>4.7433078845675328E-10</v>
      </c>
      <c r="M20680" s="147">
        <v>1.3678787100343121E-2</v>
      </c>
      <c r="N20680" s="87">
        <v>1.4317690083272361</v>
      </c>
      <c r="O20680" s="88">
        <v>9.4453333792635874E-2</v>
      </c>
      <c r="P20680" s="89">
        <v>65.969673350443273</v>
      </c>
    </row>
    <row r="20681" spans="1:16">
      <c r="A20681" s="75" t="s">
        <v>32491</v>
      </c>
      <c r="B20681" s="85">
        <v>20677</v>
      </c>
      <c r="C20681" s="85">
        <v>20903</v>
      </c>
      <c r="D20681" s="85">
        <v>20677</v>
      </c>
      <c r="E20681" s="86" t="s">
        <v>23630</v>
      </c>
      <c r="F20681" s="85" t="s">
        <v>38</v>
      </c>
      <c r="G20681" s="86" t="s">
        <v>23630</v>
      </c>
      <c r="H20681" s="85" t="s">
        <v>53</v>
      </c>
      <c r="I20681" s="85">
        <v>1</v>
      </c>
      <c r="J20681" s="88">
        <v>0.103194709497543</v>
      </c>
      <c r="K20681" s="146">
        <v>0.13116749018707227</v>
      </c>
      <c r="L20681" s="147">
        <v>4.7433078845675339E-10</v>
      </c>
      <c r="M20681" s="147">
        <v>1.3678787100343121E-2</v>
      </c>
      <c r="N20681" s="87">
        <v>1.4317690083272361</v>
      </c>
      <c r="O20681" s="88">
        <v>9.4453333792635888E-2</v>
      </c>
      <c r="P20681" s="89">
        <v>65.969673350443287</v>
      </c>
    </row>
    <row r="20682" spans="1:16">
      <c r="A20682" s="75" t="s">
        <v>32492</v>
      </c>
      <c r="B20682" s="85">
        <v>20678</v>
      </c>
      <c r="C20682" s="85">
        <v>20904</v>
      </c>
      <c r="D20682" s="85">
        <v>20678</v>
      </c>
      <c r="E20682" s="86" t="s">
        <v>23630</v>
      </c>
      <c r="F20682" s="85" t="s">
        <v>6350</v>
      </c>
      <c r="G20682" s="86" t="s">
        <v>23630</v>
      </c>
      <c r="H20682" s="85" t="s">
        <v>53</v>
      </c>
      <c r="I20682" s="85">
        <v>1</v>
      </c>
      <c r="J20682" s="88">
        <v>0.103194709497543</v>
      </c>
      <c r="K20682" s="146">
        <v>0.13116749018707227</v>
      </c>
      <c r="L20682" s="147">
        <v>4.7433078845675339E-10</v>
      </c>
      <c r="M20682" s="147">
        <v>1.3678787100343121E-2</v>
      </c>
      <c r="N20682" s="87">
        <v>1.4317690083272361</v>
      </c>
      <c r="O20682" s="88">
        <v>9.4453333792635888E-2</v>
      </c>
      <c r="P20682" s="89">
        <v>65.969673350443287</v>
      </c>
    </row>
    <row r="20683" spans="1:16">
      <c r="A20683" s="75" t="s">
        <v>32493</v>
      </c>
      <c r="B20683" s="85">
        <v>20679</v>
      </c>
      <c r="C20683" s="85">
        <v>20905</v>
      </c>
      <c r="D20683" s="85">
        <v>20679</v>
      </c>
      <c r="E20683" s="86" t="s">
        <v>23630</v>
      </c>
      <c r="F20683" s="85" t="s">
        <v>139</v>
      </c>
      <c r="G20683" s="86" t="s">
        <v>23630</v>
      </c>
      <c r="H20683" s="85" t="s">
        <v>53</v>
      </c>
      <c r="I20683" s="85">
        <v>1</v>
      </c>
      <c r="J20683" s="88">
        <v>0.1031947094975431</v>
      </c>
      <c r="K20683" s="146">
        <v>0.13116749018707227</v>
      </c>
      <c r="L20683" s="147">
        <v>4.7433078845675339E-10</v>
      </c>
      <c r="M20683" s="147">
        <v>1.3678787100343121E-2</v>
      </c>
      <c r="N20683" s="87">
        <v>1.4317690083272361</v>
      </c>
      <c r="O20683" s="88">
        <v>9.4453333792635902E-2</v>
      </c>
      <c r="P20683" s="89">
        <v>65.969673350443301</v>
      </c>
    </row>
    <row r="20684" spans="1:16">
      <c r="A20684" s="75" t="s">
        <v>32494</v>
      </c>
      <c r="B20684" s="85">
        <v>20680</v>
      </c>
      <c r="C20684" s="85">
        <v>20906</v>
      </c>
      <c r="D20684" s="85">
        <v>20680</v>
      </c>
      <c r="E20684" s="86" t="s">
        <v>23630</v>
      </c>
      <c r="F20684" s="85" t="s">
        <v>243</v>
      </c>
      <c r="G20684" s="86" t="s">
        <v>23630</v>
      </c>
      <c r="H20684" s="85" t="s">
        <v>53</v>
      </c>
      <c r="I20684" s="85">
        <v>1</v>
      </c>
      <c r="J20684" s="88">
        <v>0.1035378595919518</v>
      </c>
      <c r="K20684" s="146">
        <v>0.13177047061095737</v>
      </c>
      <c r="L20684" s="147">
        <v>4.7800348688040365E-10</v>
      </c>
      <c r="M20684" s="147">
        <v>1.363165574670089E-2</v>
      </c>
      <c r="N20684" s="87">
        <v>1.4265616599125379</v>
      </c>
      <c r="O20684" s="88">
        <v>9.4287227819988301E-2</v>
      </c>
      <c r="P20684" s="89">
        <v>66.094043089430158</v>
      </c>
    </row>
    <row r="20685" spans="1:16">
      <c r="A20685" s="75" t="s">
        <v>23631</v>
      </c>
      <c r="B20685" s="85">
        <v>20681</v>
      </c>
      <c r="C20685" s="85">
        <v>14473</v>
      </c>
      <c r="D20685" s="85">
        <v>20681</v>
      </c>
      <c r="E20685" s="86" t="s">
        <v>23632</v>
      </c>
      <c r="F20685" s="85" t="s">
        <v>55</v>
      </c>
      <c r="G20685" s="86" t="s">
        <v>23633</v>
      </c>
      <c r="H20685" s="85" t="s">
        <v>53</v>
      </c>
      <c r="I20685" s="85">
        <v>1</v>
      </c>
      <c r="J20685" s="88">
        <v>0.24417669882081569</v>
      </c>
      <c r="K20685" s="146">
        <v>0.43021809901940983</v>
      </c>
      <c r="L20685" s="147">
        <v>1.1734787745166779E-9</v>
      </c>
      <c r="M20685" s="147">
        <v>1.271206371601956E-2</v>
      </c>
      <c r="N20685" s="87">
        <v>3.4386807018749099</v>
      </c>
      <c r="O20685" s="88">
        <v>0.2250719969622817</v>
      </c>
      <c r="P20685" s="89">
        <v>65.45300842836707</v>
      </c>
    </row>
    <row r="20686" spans="1:16">
      <c r="A20686" s="75" t="s">
        <v>32495</v>
      </c>
      <c r="B20686" s="85">
        <v>20682</v>
      </c>
      <c r="C20686" s="85">
        <v>20907</v>
      </c>
      <c r="D20686" s="85">
        <v>20682</v>
      </c>
      <c r="E20686" s="86" t="s">
        <v>23633</v>
      </c>
      <c r="F20686" s="85" t="s">
        <v>232</v>
      </c>
      <c r="G20686" s="86" t="s">
        <v>23633</v>
      </c>
      <c r="H20686" s="85" t="s">
        <v>53</v>
      </c>
      <c r="I20686" s="85">
        <v>1</v>
      </c>
      <c r="J20686" s="88">
        <v>6.6949212921097415E-2</v>
      </c>
      <c r="K20686" s="146">
        <v>0.1573999559350808</v>
      </c>
      <c r="L20686" s="147">
        <v>4.175531692748933E-10</v>
      </c>
      <c r="M20686" s="147">
        <v>5.1289020725773472E-3</v>
      </c>
      <c r="N20686" s="87">
        <v>0.78883745069617928</v>
      </c>
      <c r="O20686" s="88">
        <v>5.0553797868997843E-2</v>
      </c>
      <c r="P20686" s="89">
        <v>64.086457640141418</v>
      </c>
    </row>
    <row r="20687" spans="1:16">
      <c r="A20687" s="75" t="s">
        <v>32496</v>
      </c>
      <c r="B20687" s="85">
        <v>20683</v>
      </c>
      <c r="C20687" s="85">
        <v>20908</v>
      </c>
      <c r="D20687" s="85">
        <v>20683</v>
      </c>
      <c r="E20687" s="86" t="s">
        <v>23633</v>
      </c>
      <c r="F20687" s="85" t="s">
        <v>509</v>
      </c>
      <c r="G20687" s="86" t="s">
        <v>23633</v>
      </c>
      <c r="H20687" s="85" t="s">
        <v>53</v>
      </c>
      <c r="I20687" s="85">
        <v>1</v>
      </c>
      <c r="J20687" s="88">
        <v>1.919802142620991E-2</v>
      </c>
      <c r="K20687" s="146">
        <v>8.1826286461101683E-2</v>
      </c>
      <c r="L20687" s="147">
        <v>1.756383644647945E-10</v>
      </c>
      <c r="M20687" s="147">
        <v>1.5557397634391071E-3</v>
      </c>
      <c r="N20687" s="87">
        <v>0.24630783279432619</v>
      </c>
      <c r="O20687" s="88">
        <v>1.6783851062644128E-2</v>
      </c>
      <c r="P20687" s="89">
        <v>68.14176744699428</v>
      </c>
    </row>
    <row r="20688" spans="1:16">
      <c r="A20688" s="75" t="s">
        <v>32497</v>
      </c>
      <c r="B20688" s="85">
        <v>20684</v>
      </c>
      <c r="C20688" s="85">
        <v>20909</v>
      </c>
      <c r="D20688" s="85">
        <v>20684</v>
      </c>
      <c r="E20688" s="86" t="s">
        <v>23633</v>
      </c>
      <c r="F20688" s="85" t="s">
        <v>32</v>
      </c>
      <c r="G20688" s="86" t="s">
        <v>23633</v>
      </c>
      <c r="H20688" s="85" t="s">
        <v>53</v>
      </c>
      <c r="I20688" s="85">
        <v>1</v>
      </c>
      <c r="J20688" s="88">
        <v>2.328634136960454E-2</v>
      </c>
      <c r="K20688" s="146">
        <v>0.10068877863273562</v>
      </c>
      <c r="L20688" s="147">
        <v>2.081824945660648E-10</v>
      </c>
      <c r="M20688" s="147">
        <v>2.1269273867002901E-3</v>
      </c>
      <c r="N20688" s="87">
        <v>1.1144217158698431</v>
      </c>
      <c r="O20688" s="88">
        <v>1.9328420047343021E-2</v>
      </c>
      <c r="P20688" s="89">
        <v>17.343901121180636</v>
      </c>
    </row>
    <row r="20689" spans="1:16">
      <c r="A20689" s="75" t="s">
        <v>32498</v>
      </c>
      <c r="B20689" s="85">
        <v>20685</v>
      </c>
      <c r="C20689" s="85">
        <v>20910</v>
      </c>
      <c r="D20689" s="85">
        <v>20685</v>
      </c>
      <c r="E20689" s="86" t="s">
        <v>23633</v>
      </c>
      <c r="F20689" s="85" t="s">
        <v>283</v>
      </c>
      <c r="G20689" s="86" t="s">
        <v>23633</v>
      </c>
      <c r="H20689" s="85" t="s">
        <v>53</v>
      </c>
      <c r="I20689" s="85">
        <v>1</v>
      </c>
      <c r="J20689" s="88">
        <v>0.28161305301066147</v>
      </c>
      <c r="K20689" s="146">
        <v>0.3850903334127882</v>
      </c>
      <c r="L20689" s="147">
        <v>1.2917760577682261E-9</v>
      </c>
      <c r="M20689" s="147">
        <v>8.0434807312346982E-3</v>
      </c>
      <c r="N20689" s="87">
        <v>2.9318011063599791</v>
      </c>
      <c r="O20689" s="88">
        <v>0.2366878921231261</v>
      </c>
      <c r="P20689" s="89">
        <v>80.731224096231216</v>
      </c>
    </row>
    <row r="20690" spans="1:16">
      <c r="A20690" s="75" t="s">
        <v>32499</v>
      </c>
      <c r="B20690" s="85">
        <v>20686</v>
      </c>
      <c r="C20690" s="85">
        <v>20911</v>
      </c>
      <c r="D20690" s="85">
        <v>20686</v>
      </c>
      <c r="E20690" s="86" t="s">
        <v>23633</v>
      </c>
      <c r="F20690" s="85" t="s">
        <v>235</v>
      </c>
      <c r="G20690" s="86" t="s">
        <v>23633</v>
      </c>
      <c r="H20690" s="85" t="s">
        <v>53</v>
      </c>
      <c r="I20690" s="85">
        <v>1</v>
      </c>
      <c r="J20690" s="88">
        <v>8.5048210086483958E-2</v>
      </c>
      <c r="K20690" s="146">
        <v>0.17225455583179369</v>
      </c>
      <c r="L20690" s="147">
        <v>4.832804958268928E-10</v>
      </c>
      <c r="M20690" s="147">
        <v>5.1598948812663914E-3</v>
      </c>
      <c r="N20690" s="87">
        <v>0.90767834595190588</v>
      </c>
      <c r="O20690" s="88">
        <v>7.1374913516969757E-2</v>
      </c>
      <c r="P20690" s="89">
        <v>78.634588822450127</v>
      </c>
    </row>
    <row r="20691" spans="1:16">
      <c r="A20691" s="75" t="s">
        <v>32500</v>
      </c>
      <c r="B20691" s="85">
        <v>20687</v>
      </c>
      <c r="C20691" s="85">
        <v>20912</v>
      </c>
      <c r="D20691" s="85">
        <v>20687</v>
      </c>
      <c r="E20691" s="86" t="s">
        <v>23633</v>
      </c>
      <c r="F20691" s="85" t="s">
        <v>429</v>
      </c>
      <c r="G20691" s="86" t="s">
        <v>23633</v>
      </c>
      <c r="H20691" s="85" t="s">
        <v>53</v>
      </c>
      <c r="I20691" s="85">
        <v>1</v>
      </c>
      <c r="J20691" s="88">
        <v>0.13421022988879749</v>
      </c>
      <c r="K20691" s="146">
        <v>0.20639918814227154</v>
      </c>
      <c r="L20691" s="147">
        <v>6.9859477257701421E-10</v>
      </c>
      <c r="M20691" s="147">
        <v>5.3146015207021459E-3</v>
      </c>
      <c r="N20691" s="87">
        <v>2.1077487724331538</v>
      </c>
      <c r="O20691" s="88">
        <v>0.12321163599387359</v>
      </c>
      <c r="P20691" s="89">
        <v>58.456509430979246</v>
      </c>
    </row>
    <row r="20692" spans="1:16">
      <c r="A20692" s="75" t="s">
        <v>32501</v>
      </c>
      <c r="B20692" s="85">
        <v>20688</v>
      </c>
      <c r="C20692" s="85">
        <v>20913</v>
      </c>
      <c r="D20692" s="85">
        <v>20688</v>
      </c>
      <c r="E20692" s="86" t="s">
        <v>23633</v>
      </c>
      <c r="F20692" s="85" t="s">
        <v>965</v>
      </c>
      <c r="G20692" s="86" t="s">
        <v>23633</v>
      </c>
      <c r="H20692" s="85" t="s">
        <v>53</v>
      </c>
      <c r="I20692" s="85">
        <v>1</v>
      </c>
      <c r="J20692" s="88">
        <v>8.946543258625507E-2</v>
      </c>
      <c r="K20692" s="146">
        <v>0.16733003386315387</v>
      </c>
      <c r="L20692" s="147">
        <v>4.8450728303210001E-10</v>
      </c>
      <c r="M20692" s="147">
        <v>8.6514246389457934E-3</v>
      </c>
      <c r="N20692" s="87">
        <v>2.3516962963050361</v>
      </c>
      <c r="O20692" s="88">
        <v>7.9416928740650497E-2</v>
      </c>
      <c r="P20692" s="89">
        <v>33.770061578712209</v>
      </c>
    </row>
    <row r="20693" spans="1:16">
      <c r="A20693" s="75" t="s">
        <v>32502</v>
      </c>
      <c r="B20693" s="85">
        <v>20689</v>
      </c>
      <c r="C20693" s="85">
        <v>20914</v>
      </c>
      <c r="D20693" s="85">
        <v>20689</v>
      </c>
      <c r="E20693" s="86" t="s">
        <v>23633</v>
      </c>
      <c r="F20693" s="85" t="s">
        <v>1084</v>
      </c>
      <c r="G20693" s="86" t="s">
        <v>23633</v>
      </c>
      <c r="H20693" s="85" t="s">
        <v>53</v>
      </c>
      <c r="I20693" s="85">
        <v>1</v>
      </c>
      <c r="J20693" s="88">
        <v>3.6369400101470689E-2</v>
      </c>
      <c r="K20693" s="146">
        <v>0.11226285964214665</v>
      </c>
      <c r="L20693" s="147">
        <v>2.56269917311619E-10</v>
      </c>
      <c r="M20693" s="147">
        <v>3.9083753819666176E-3</v>
      </c>
      <c r="N20693" s="87">
        <v>3.5130353320810279</v>
      </c>
      <c r="O20693" s="88">
        <v>3.1715788974078993E-2</v>
      </c>
      <c r="P20693" s="89">
        <v>9.0280301722133292</v>
      </c>
    </row>
    <row r="20694" spans="1:16">
      <c r="A20694" s="75" t="s">
        <v>32503</v>
      </c>
      <c r="B20694" s="85">
        <v>20690</v>
      </c>
      <c r="C20694" s="85">
        <v>20915</v>
      </c>
      <c r="D20694" s="85">
        <v>20690</v>
      </c>
      <c r="E20694" s="86" t="s">
        <v>23633</v>
      </c>
      <c r="F20694" s="85" t="s">
        <v>238</v>
      </c>
      <c r="G20694" s="86" t="s">
        <v>23633</v>
      </c>
      <c r="H20694" s="85" t="s">
        <v>53</v>
      </c>
      <c r="I20694" s="85">
        <v>1</v>
      </c>
      <c r="J20694" s="88">
        <v>0.42121418854307863</v>
      </c>
      <c r="K20694" s="146">
        <v>0.7234418435259985</v>
      </c>
      <c r="L20694" s="147">
        <v>2.0108664246757491E-9</v>
      </c>
      <c r="M20694" s="147">
        <v>1.073181818991123E-2</v>
      </c>
      <c r="N20694" s="87">
        <v>5.1143560807961084</v>
      </c>
      <c r="O20694" s="88">
        <v>0.40377753811624728</v>
      </c>
      <c r="P20694" s="89">
        <v>78.94982901804417</v>
      </c>
    </row>
    <row r="20695" spans="1:16">
      <c r="A20695" s="75" t="s">
        <v>32504</v>
      </c>
      <c r="B20695" s="85">
        <v>20691</v>
      </c>
      <c r="C20695" s="85">
        <v>20916</v>
      </c>
      <c r="D20695" s="85">
        <v>20691</v>
      </c>
      <c r="E20695" s="86" t="s">
        <v>23633</v>
      </c>
      <c r="F20695" s="85" t="s">
        <v>6282</v>
      </c>
      <c r="G20695" s="86" t="s">
        <v>23633</v>
      </c>
      <c r="H20695" s="85" t="s">
        <v>53</v>
      </c>
      <c r="I20695" s="85">
        <v>1</v>
      </c>
      <c r="J20695" s="88">
        <v>0.30037963895715752</v>
      </c>
      <c r="K20695" s="146">
        <v>0.49447257192727379</v>
      </c>
      <c r="L20695" s="147">
        <v>1.6126435024886331E-9</v>
      </c>
      <c r="M20695" s="147">
        <v>1.1835003024257169E-2</v>
      </c>
      <c r="N20695" s="87">
        <v>3.34948344737691</v>
      </c>
      <c r="O20695" s="88">
        <v>0.27573589298585233</v>
      </c>
      <c r="P20695" s="89">
        <v>82.321915399161057</v>
      </c>
    </row>
    <row r="20696" spans="1:16">
      <c r="A20696" s="75" t="s">
        <v>32505</v>
      </c>
      <c r="B20696" s="85">
        <v>20692</v>
      </c>
      <c r="C20696" s="85">
        <v>20917</v>
      </c>
      <c r="D20696" s="85">
        <v>20692</v>
      </c>
      <c r="E20696" s="86" t="s">
        <v>23633</v>
      </c>
      <c r="F20696" s="85" t="s">
        <v>2981</v>
      </c>
      <c r="G20696" s="86" t="s">
        <v>23633</v>
      </c>
      <c r="H20696" s="85" t="s">
        <v>53</v>
      </c>
      <c r="I20696" s="85">
        <v>1</v>
      </c>
      <c r="J20696" s="88">
        <v>0.26099080650602868</v>
      </c>
      <c r="K20696" s="146">
        <v>0.46006854641710765</v>
      </c>
      <c r="L20696" s="147">
        <v>1.1814547546455311E-9</v>
      </c>
      <c r="M20696" s="147">
        <v>1.5341423145104789E-2</v>
      </c>
      <c r="N20696" s="87">
        <v>3.2719099980723461</v>
      </c>
      <c r="O20696" s="88">
        <v>0.2452918185345121</v>
      </c>
      <c r="P20696" s="89">
        <v>74.968999354819175</v>
      </c>
    </row>
    <row r="20697" spans="1:16">
      <c r="A20697" s="75" t="s">
        <v>32506</v>
      </c>
      <c r="B20697" s="85">
        <v>20693</v>
      </c>
      <c r="C20697" s="85">
        <v>20918</v>
      </c>
      <c r="D20697" s="85">
        <v>20693</v>
      </c>
      <c r="E20697" s="86" t="s">
        <v>23633</v>
      </c>
      <c r="F20697" s="85" t="s">
        <v>240</v>
      </c>
      <c r="G20697" s="86" t="s">
        <v>23633</v>
      </c>
      <c r="H20697" s="85" t="s">
        <v>53</v>
      </c>
      <c r="I20697" s="85">
        <v>1</v>
      </c>
      <c r="J20697" s="88">
        <v>8.1540030864763635E-2</v>
      </c>
      <c r="K20697" s="146">
        <v>0.16612832582186768</v>
      </c>
      <c r="L20697" s="147">
        <v>4.0184596898470813E-10</v>
      </c>
      <c r="M20697" s="147">
        <v>1.0285628707039651E-2</v>
      </c>
      <c r="N20697" s="87">
        <v>1.352471750259878</v>
      </c>
      <c r="O20697" s="88">
        <v>7.1205669358254495E-2</v>
      </c>
      <c r="P20697" s="89">
        <v>52.648544669840462</v>
      </c>
    </row>
    <row r="20698" spans="1:16">
      <c r="A20698" s="75" t="s">
        <v>32507</v>
      </c>
      <c r="B20698" s="85">
        <v>20694</v>
      </c>
      <c r="C20698" s="85">
        <v>20919</v>
      </c>
      <c r="D20698" s="85">
        <v>20694</v>
      </c>
      <c r="E20698" s="86" t="s">
        <v>23633</v>
      </c>
      <c r="F20698" s="85" t="s">
        <v>1171</v>
      </c>
      <c r="G20698" s="86" t="s">
        <v>23633</v>
      </c>
      <c r="H20698" s="85" t="s">
        <v>53</v>
      </c>
      <c r="I20698" s="85">
        <v>1</v>
      </c>
      <c r="J20698" s="88">
        <v>0.28341094142310969</v>
      </c>
      <c r="K20698" s="146">
        <v>0.94642417942999579</v>
      </c>
      <c r="L20698" s="147">
        <v>1.617061357244978E-9</v>
      </c>
      <c r="M20698" s="147">
        <v>8.0729041078297457E-3</v>
      </c>
      <c r="N20698" s="87">
        <v>3.1509948328361781</v>
      </c>
      <c r="O20698" s="88">
        <v>0.27269688554873223</v>
      </c>
      <c r="P20698" s="89">
        <v>86.543107816930487</v>
      </c>
    </row>
    <row r="20699" spans="1:16">
      <c r="A20699" s="75" t="s">
        <v>32508</v>
      </c>
      <c r="B20699" s="85">
        <v>20695</v>
      </c>
      <c r="C20699" s="85">
        <v>20920</v>
      </c>
      <c r="D20699" s="85">
        <v>20695</v>
      </c>
      <c r="E20699" s="86" t="s">
        <v>23633</v>
      </c>
      <c r="F20699" s="85" t="s">
        <v>38</v>
      </c>
      <c r="G20699" s="86" t="s">
        <v>23633</v>
      </c>
      <c r="H20699" s="85" t="s">
        <v>53</v>
      </c>
      <c r="I20699" s="85">
        <v>1</v>
      </c>
      <c r="J20699" s="88">
        <v>0.19123406488064329</v>
      </c>
      <c r="K20699" s="146">
        <v>0.35316412675987857</v>
      </c>
      <c r="L20699" s="147">
        <v>9.2190318152686084E-10</v>
      </c>
      <c r="M20699" s="147">
        <v>1.545391753962312E-2</v>
      </c>
      <c r="N20699" s="87">
        <v>3.0716532648313319</v>
      </c>
      <c r="O20699" s="88">
        <v>0.17375011293591991</v>
      </c>
      <c r="P20699" s="89">
        <v>56.565666094301413</v>
      </c>
    </row>
    <row r="20700" spans="1:16">
      <c r="A20700" s="75" t="s">
        <v>32509</v>
      </c>
      <c r="B20700" s="85">
        <v>20696</v>
      </c>
      <c r="C20700" s="85">
        <v>20921</v>
      </c>
      <c r="D20700" s="85">
        <v>20696</v>
      </c>
      <c r="E20700" s="86" t="s">
        <v>23633</v>
      </c>
      <c r="F20700" s="85" t="s">
        <v>6350</v>
      </c>
      <c r="G20700" s="86" t="s">
        <v>23633</v>
      </c>
      <c r="H20700" s="85" t="s">
        <v>53</v>
      </c>
      <c r="I20700" s="85">
        <v>1</v>
      </c>
      <c r="J20700" s="88">
        <v>0.21803178230066669</v>
      </c>
      <c r="K20700" s="146">
        <v>0.20666055514271853</v>
      </c>
      <c r="L20700" s="147">
        <v>8.0329415673004373E-10</v>
      </c>
      <c r="M20700" s="147">
        <v>2.9625418236911449E-2</v>
      </c>
      <c r="N20700" s="87">
        <v>3.9183246627827319</v>
      </c>
      <c r="O20700" s="88">
        <v>0.19356243374305471</v>
      </c>
      <c r="P20700" s="89">
        <v>49.399284235316465</v>
      </c>
    </row>
    <row r="20701" spans="1:16">
      <c r="A20701" s="75" t="s">
        <v>32510</v>
      </c>
      <c r="B20701" s="85">
        <v>20697</v>
      </c>
      <c r="C20701" s="85">
        <v>20922</v>
      </c>
      <c r="D20701" s="85">
        <v>20697</v>
      </c>
      <c r="E20701" s="86" t="s">
        <v>23633</v>
      </c>
      <c r="F20701" s="85" t="s">
        <v>139</v>
      </c>
      <c r="G20701" s="86" t="s">
        <v>23633</v>
      </c>
      <c r="H20701" s="85" t="s">
        <v>53</v>
      </c>
      <c r="I20701" s="85">
        <v>1</v>
      </c>
      <c r="J20701" s="88">
        <v>0.1460870328637674</v>
      </c>
      <c r="K20701" s="146">
        <v>0.26072694663111345</v>
      </c>
      <c r="L20701" s="147">
        <v>6.9253152968719904E-10</v>
      </c>
      <c r="M20701" s="147">
        <v>1.079642490237917E-2</v>
      </c>
      <c r="N20701" s="87">
        <v>2.776898359766228</v>
      </c>
      <c r="O20701" s="88">
        <v>0.13386297307979911</v>
      </c>
      <c r="P20701" s="89">
        <v>48.20593184803073</v>
      </c>
    </row>
    <row r="20702" spans="1:16">
      <c r="A20702" s="75" t="s">
        <v>32511</v>
      </c>
      <c r="B20702" s="85">
        <v>20698</v>
      </c>
      <c r="C20702" s="85">
        <v>20923</v>
      </c>
      <c r="D20702" s="85">
        <v>20698</v>
      </c>
      <c r="E20702" s="86" t="s">
        <v>23633</v>
      </c>
      <c r="F20702" s="85" t="s">
        <v>243</v>
      </c>
      <c r="G20702" s="86" t="s">
        <v>23633</v>
      </c>
      <c r="H20702" s="85" t="s">
        <v>53</v>
      </c>
      <c r="I20702" s="85">
        <v>1</v>
      </c>
      <c r="J20702" s="88">
        <v>0.32857605139630153</v>
      </c>
      <c r="K20702" s="146">
        <v>0.61872695012912271</v>
      </c>
      <c r="L20702" s="147">
        <v>2.0499806514132412E-9</v>
      </c>
      <c r="M20702" s="147">
        <v>1.015822317841243E-2</v>
      </c>
      <c r="N20702" s="87">
        <v>4.6457203054659146</v>
      </c>
      <c r="O20702" s="88">
        <v>0.31726291098024328</v>
      </c>
      <c r="P20702" s="89">
        <v>68.291436014124258</v>
      </c>
    </row>
    <row r="20703" spans="1:16">
      <c r="A20703" s="75" t="s">
        <v>23634</v>
      </c>
      <c r="B20703" s="85">
        <v>20699</v>
      </c>
      <c r="C20703" s="85">
        <v>14474</v>
      </c>
      <c r="D20703" s="85">
        <v>20699</v>
      </c>
      <c r="E20703" s="86" t="s">
        <v>23635</v>
      </c>
      <c r="F20703" s="85" t="s">
        <v>55</v>
      </c>
      <c r="G20703" s="86" t="s">
        <v>23636</v>
      </c>
      <c r="H20703" s="85" t="s">
        <v>260</v>
      </c>
      <c r="I20703" s="85">
        <v>1</v>
      </c>
      <c r="J20703" s="88">
        <v>1279.5211286283391</v>
      </c>
      <c r="K20703" s="146">
        <v>8333.1038700089612</v>
      </c>
      <c r="L20703" s="147">
        <v>1.4639982711111719E-5</v>
      </c>
      <c r="M20703" s="147">
        <v>120.40274476945299</v>
      </c>
      <c r="N20703" s="87">
        <v>16172.78225096122</v>
      </c>
      <c r="O20703" s="88">
        <v>1135.8751578878889</v>
      </c>
      <c r="P20703" s="89">
        <v>70.233750771013987</v>
      </c>
    </row>
    <row r="20704" spans="1:16">
      <c r="A20704" s="75" t="s">
        <v>32512</v>
      </c>
      <c r="B20704" s="85">
        <v>20700</v>
      </c>
      <c r="C20704" s="85">
        <v>20924</v>
      </c>
      <c r="D20704" s="85">
        <v>20700</v>
      </c>
      <c r="E20704" s="86" t="s">
        <v>32513</v>
      </c>
      <c r="F20704" s="85" t="s">
        <v>55</v>
      </c>
      <c r="G20704" s="86" t="s">
        <v>23636</v>
      </c>
      <c r="H20704" s="85" t="s">
        <v>260</v>
      </c>
      <c r="I20704" s="85">
        <v>1</v>
      </c>
      <c r="J20704" s="88">
        <v>1279.5211286283391</v>
      </c>
      <c r="K20704" s="146">
        <v>8333.1038700089612</v>
      </c>
      <c r="L20704" s="147">
        <v>1.4639982711111709E-5</v>
      </c>
      <c r="M20704" s="147">
        <v>120.40274476945299</v>
      </c>
      <c r="N20704" s="87">
        <v>16172.782250961211</v>
      </c>
      <c r="O20704" s="88">
        <v>1135.8751578878889</v>
      </c>
      <c r="P20704" s="89">
        <v>70.23375077101403</v>
      </c>
    </row>
    <row r="20705" spans="1:16">
      <c r="A20705" s="75" t="s">
        <v>23637</v>
      </c>
      <c r="B20705" s="85">
        <v>20701</v>
      </c>
      <c r="C20705" s="85">
        <v>14475</v>
      </c>
      <c r="D20705" s="85">
        <v>20701</v>
      </c>
      <c r="E20705" s="86" t="s">
        <v>23638</v>
      </c>
      <c r="F20705" s="85" t="s">
        <v>55</v>
      </c>
      <c r="G20705" s="86" t="s">
        <v>23639</v>
      </c>
      <c r="H20705" s="85" t="s">
        <v>260</v>
      </c>
      <c r="I20705" s="85">
        <v>1</v>
      </c>
      <c r="J20705" s="88">
        <v>387339.17870706657</v>
      </c>
      <c r="K20705" s="146">
        <v>639951.74111302465</v>
      </c>
      <c r="L20705" s="147">
        <v>2.7874820423077601E-3</v>
      </c>
      <c r="M20705" s="147">
        <v>32583.718224864671</v>
      </c>
      <c r="N20705" s="87">
        <v>3661104.6213713442</v>
      </c>
      <c r="O20705" s="88">
        <v>356865.09938952909</v>
      </c>
      <c r="P20705" s="89">
        <v>97.4747067610042</v>
      </c>
    </row>
    <row r="20706" spans="1:16">
      <c r="A20706" s="75" t="s">
        <v>32514</v>
      </c>
      <c r="B20706" s="85">
        <v>20702</v>
      </c>
      <c r="C20706" s="85">
        <v>20925</v>
      </c>
      <c r="D20706" s="85">
        <v>20702</v>
      </c>
      <c r="E20706" s="86" t="s">
        <v>32515</v>
      </c>
      <c r="F20706" s="85" t="s">
        <v>32</v>
      </c>
      <c r="G20706" s="86" t="s">
        <v>23639</v>
      </c>
      <c r="H20706" s="85" t="s">
        <v>260</v>
      </c>
      <c r="I20706" s="85">
        <v>1</v>
      </c>
      <c r="J20706" s="88">
        <v>269999.79345013743</v>
      </c>
      <c r="K20706" s="146">
        <v>510100.17823696055</v>
      </c>
      <c r="L20706" s="147">
        <v>2.260621788174124E-3</v>
      </c>
      <c r="M20706" s="147">
        <v>23708.360051142121</v>
      </c>
      <c r="N20706" s="87">
        <v>2511443.1442187098</v>
      </c>
      <c r="O20706" s="88">
        <v>248859.0490383186</v>
      </c>
      <c r="P20706" s="89">
        <v>99.090058881558591</v>
      </c>
    </row>
    <row r="20707" spans="1:16">
      <c r="A20707" s="75" t="s">
        <v>32516</v>
      </c>
      <c r="B20707" s="85">
        <v>20703</v>
      </c>
      <c r="C20707" s="85">
        <v>20926</v>
      </c>
      <c r="D20707" s="85">
        <v>20703</v>
      </c>
      <c r="E20707" s="86" t="s">
        <v>32515</v>
      </c>
      <c r="F20707" s="85" t="s">
        <v>38</v>
      </c>
      <c r="G20707" s="86" t="s">
        <v>23639</v>
      </c>
      <c r="H20707" s="85" t="s">
        <v>260</v>
      </c>
      <c r="I20707" s="85">
        <v>1</v>
      </c>
      <c r="J20707" s="88">
        <v>388335.19423311623</v>
      </c>
      <c r="K20707" s="146">
        <v>641053.96414260182</v>
      </c>
      <c r="L20707" s="147">
        <v>2.7919542064666881E-3</v>
      </c>
      <c r="M20707" s="147">
        <v>32659.055201625932</v>
      </c>
      <c r="N20707" s="87">
        <v>3670863.3283769959</v>
      </c>
      <c r="O20707" s="88">
        <v>357781.89048078569</v>
      </c>
      <c r="P20707" s="89">
        <v>97.465325858092442</v>
      </c>
    </row>
    <row r="20708" spans="1:16">
      <c r="A20708" s="75" t="s">
        <v>23640</v>
      </c>
      <c r="B20708" s="85">
        <v>20704</v>
      </c>
      <c r="C20708" s="85">
        <v>14476</v>
      </c>
      <c r="D20708" s="85">
        <v>20704</v>
      </c>
      <c r="E20708" s="86" t="s">
        <v>23641</v>
      </c>
      <c r="F20708" s="85" t="s">
        <v>55</v>
      </c>
      <c r="G20708" s="86" t="s">
        <v>23642</v>
      </c>
      <c r="H20708" s="85" t="s">
        <v>4166</v>
      </c>
      <c r="I20708" s="85">
        <v>1</v>
      </c>
      <c r="J20708" s="88">
        <v>169276.92576118439</v>
      </c>
      <c r="K20708" s="146">
        <v>920915.35595571203</v>
      </c>
      <c r="L20708" s="147">
        <v>7.464658875506999E-4</v>
      </c>
      <c r="M20708" s="147">
        <v>21387.788684095351</v>
      </c>
      <c r="N20708" s="87">
        <v>2088596.464100068</v>
      </c>
      <c r="O20708" s="88">
        <v>149389.0047779934</v>
      </c>
      <c r="P20708" s="89">
        <v>71.526025896228816</v>
      </c>
    </row>
    <row r="20709" spans="1:16">
      <c r="A20709" s="75" t="s">
        <v>32517</v>
      </c>
      <c r="B20709" s="85">
        <v>20705</v>
      </c>
      <c r="C20709" s="85">
        <v>20927</v>
      </c>
      <c r="D20709" s="85">
        <v>20705</v>
      </c>
      <c r="E20709" s="86" t="s">
        <v>32518</v>
      </c>
      <c r="F20709" s="85" t="s">
        <v>32</v>
      </c>
      <c r="G20709" s="86" t="s">
        <v>23642</v>
      </c>
      <c r="H20709" s="85" t="s">
        <v>4166</v>
      </c>
      <c r="I20709" s="85">
        <v>1</v>
      </c>
      <c r="J20709" s="88">
        <v>52039.919318761618</v>
      </c>
      <c r="K20709" s="146">
        <v>245993.04335126278</v>
      </c>
      <c r="L20709" s="147">
        <v>2.3278736234643371E-4</v>
      </c>
      <c r="M20709" s="147">
        <v>6535.8496343594707</v>
      </c>
      <c r="N20709" s="87">
        <v>661266.09964221972</v>
      </c>
      <c r="O20709" s="88">
        <v>46043.097419213387</v>
      </c>
      <c r="P20709" s="89">
        <v>69.628697802783421</v>
      </c>
    </row>
    <row r="20710" spans="1:16">
      <c r="A20710" s="75" t="s">
        <v>32519</v>
      </c>
      <c r="B20710" s="85">
        <v>20706</v>
      </c>
      <c r="C20710" s="85">
        <v>20928</v>
      </c>
      <c r="D20710" s="85">
        <v>20706</v>
      </c>
      <c r="E20710" s="86" t="s">
        <v>32518</v>
      </c>
      <c r="F20710" s="85" t="s">
        <v>38</v>
      </c>
      <c r="G20710" s="86" t="s">
        <v>23642</v>
      </c>
      <c r="H20710" s="85" t="s">
        <v>4166</v>
      </c>
      <c r="I20710" s="85">
        <v>1</v>
      </c>
      <c r="J20710" s="88">
        <v>169276.92576118439</v>
      </c>
      <c r="K20710" s="146">
        <v>920915.35595571203</v>
      </c>
      <c r="L20710" s="147">
        <v>7.464658875506999E-4</v>
      </c>
      <c r="M20710" s="147">
        <v>21387.788684095351</v>
      </c>
      <c r="N20710" s="87">
        <v>2088596.464100068</v>
      </c>
      <c r="O20710" s="88">
        <v>149389.0047779934</v>
      </c>
      <c r="P20710" s="89">
        <v>71.526025896228816</v>
      </c>
    </row>
    <row r="20711" spans="1:16">
      <c r="A20711" s="75" t="s">
        <v>23643</v>
      </c>
      <c r="B20711" s="85">
        <v>20707</v>
      </c>
      <c r="C20711" s="85">
        <v>14477</v>
      </c>
      <c r="D20711" s="85">
        <v>20707</v>
      </c>
      <c r="E20711" s="86" t="s">
        <v>23644</v>
      </c>
      <c r="F20711" s="85" t="s">
        <v>509</v>
      </c>
      <c r="G20711" s="86" t="s">
        <v>23645</v>
      </c>
      <c r="H20711" s="85" t="s">
        <v>260</v>
      </c>
      <c r="I20711" s="85">
        <v>1</v>
      </c>
      <c r="J20711" s="88">
        <v>2304918.947359995</v>
      </c>
      <c r="K20711" s="146">
        <v>4695511.2000289243</v>
      </c>
      <c r="L20711" s="147">
        <v>1.410898124862163E-2</v>
      </c>
      <c r="M20711" s="147">
        <v>199656.4459254455</v>
      </c>
      <c r="N20711" s="87">
        <v>22609606.57727161</v>
      </c>
      <c r="O20711" s="88">
        <v>2086888.6597034109</v>
      </c>
      <c r="P20711" s="89">
        <v>92.300971826783723</v>
      </c>
    </row>
    <row r="20712" spans="1:16">
      <c r="A20712" s="75" t="s">
        <v>23646</v>
      </c>
      <c r="B20712" s="85">
        <v>20708</v>
      </c>
      <c r="C20712" s="85">
        <v>14478</v>
      </c>
      <c r="D20712" s="85">
        <v>20708</v>
      </c>
      <c r="E20712" s="86" t="s">
        <v>23644</v>
      </c>
      <c r="F20712" s="85" t="s">
        <v>32</v>
      </c>
      <c r="G20712" s="86" t="s">
        <v>23645</v>
      </c>
      <c r="H20712" s="85" t="s">
        <v>260</v>
      </c>
      <c r="I20712" s="85">
        <v>1</v>
      </c>
      <c r="J20712" s="88">
        <v>1850768.320942723</v>
      </c>
      <c r="K20712" s="146">
        <v>4066790.4503910705</v>
      </c>
      <c r="L20712" s="147">
        <v>1.2122108695888799E-2</v>
      </c>
      <c r="M20712" s="147">
        <v>165999.468733057</v>
      </c>
      <c r="N20712" s="87">
        <v>18338308.703503922</v>
      </c>
      <c r="O20712" s="88">
        <v>1689457.0913528351</v>
      </c>
      <c r="P20712" s="89">
        <v>92.12720314987547</v>
      </c>
    </row>
    <row r="20713" spans="1:16">
      <c r="A20713" s="75" t="s">
        <v>23647</v>
      </c>
      <c r="B20713" s="85">
        <v>20709</v>
      </c>
      <c r="C20713" s="85">
        <v>14479</v>
      </c>
      <c r="D20713" s="85">
        <v>20709</v>
      </c>
      <c r="E20713" s="86" t="s">
        <v>23644</v>
      </c>
      <c r="F20713" s="85" t="s">
        <v>31</v>
      </c>
      <c r="G20713" s="86" t="s">
        <v>23645</v>
      </c>
      <c r="H20713" s="85" t="s">
        <v>260</v>
      </c>
      <c r="I20713" s="85">
        <v>1</v>
      </c>
      <c r="J20713" s="88">
        <v>2242422.901112841</v>
      </c>
      <c r="K20713" s="146">
        <v>4479531.3009952186</v>
      </c>
      <c r="L20713" s="147">
        <v>1.3865356614456941E-2</v>
      </c>
      <c r="M20713" s="147">
        <v>195821.23060431299</v>
      </c>
      <c r="N20713" s="87">
        <v>22331543.349139102</v>
      </c>
      <c r="O20713" s="88">
        <v>2034202.549389536</v>
      </c>
      <c r="P20713" s="89">
        <v>91.090997052290888</v>
      </c>
    </row>
    <row r="20714" spans="1:16">
      <c r="A20714" s="75" t="s">
        <v>23648</v>
      </c>
      <c r="B20714" s="85">
        <v>20710</v>
      </c>
      <c r="C20714" s="85">
        <v>14480</v>
      </c>
      <c r="D20714" s="85">
        <v>20710</v>
      </c>
      <c r="E20714" s="86" t="s">
        <v>23644</v>
      </c>
      <c r="F20714" s="85" t="s">
        <v>38</v>
      </c>
      <c r="G20714" s="86" t="s">
        <v>23645</v>
      </c>
      <c r="H20714" s="85" t="s">
        <v>260</v>
      </c>
      <c r="I20714" s="85">
        <v>1</v>
      </c>
      <c r="J20714" s="88">
        <v>2081995.4593584179</v>
      </c>
      <c r="K20714" s="146">
        <v>4027358.5862459224</v>
      </c>
      <c r="L20714" s="147">
        <v>1.312010550475482E-2</v>
      </c>
      <c r="M20714" s="147">
        <v>175021.4686663477</v>
      </c>
      <c r="N20714" s="87">
        <v>20191408.036742169</v>
      </c>
      <c r="O20714" s="88">
        <v>1866701.2172974821</v>
      </c>
      <c r="P20714" s="89">
        <v>92.450274587124312</v>
      </c>
    </row>
    <row r="20715" spans="1:16">
      <c r="A20715" s="75" t="s">
        <v>32520</v>
      </c>
      <c r="B20715" s="85">
        <v>20711</v>
      </c>
      <c r="C20715" s="85">
        <v>20929</v>
      </c>
      <c r="D20715" s="85">
        <v>20711</v>
      </c>
      <c r="E20715" s="86" t="s">
        <v>32521</v>
      </c>
      <c r="F20715" s="85" t="s">
        <v>509</v>
      </c>
      <c r="G20715" s="86" t="s">
        <v>23645</v>
      </c>
      <c r="H20715" s="85" t="s">
        <v>260</v>
      </c>
      <c r="I20715" s="85">
        <v>1</v>
      </c>
      <c r="J20715" s="88">
        <v>2822415.7031180868</v>
      </c>
      <c r="K20715" s="146">
        <v>5724928.941474434</v>
      </c>
      <c r="L20715" s="147">
        <v>1.626749681981958E-2</v>
      </c>
      <c r="M20715" s="147">
        <v>245575.7691668075</v>
      </c>
      <c r="N20715" s="87">
        <v>27660679.08268258</v>
      </c>
      <c r="O20715" s="88">
        <v>2556378.3349053832</v>
      </c>
      <c r="P20715" s="89">
        <v>92.419218171178073</v>
      </c>
    </row>
    <row r="20716" spans="1:16">
      <c r="A20716" s="75" t="s">
        <v>32522</v>
      </c>
      <c r="B20716" s="85">
        <v>20712</v>
      </c>
      <c r="C20716" s="85">
        <v>20930</v>
      </c>
      <c r="D20716" s="85">
        <v>20712</v>
      </c>
      <c r="E20716" s="86" t="s">
        <v>32521</v>
      </c>
      <c r="F20716" s="85" t="s">
        <v>32</v>
      </c>
      <c r="G20716" s="86" t="s">
        <v>23645</v>
      </c>
      <c r="H20716" s="85" t="s">
        <v>260</v>
      </c>
      <c r="I20716" s="85">
        <v>1</v>
      </c>
      <c r="J20716" s="88">
        <v>2196873.1918261298</v>
      </c>
      <c r="K20716" s="146">
        <v>4916691.1361937253</v>
      </c>
      <c r="L20716" s="147">
        <v>1.3691534180892971E-2</v>
      </c>
      <c r="M20716" s="147">
        <v>198452.8762419027</v>
      </c>
      <c r="N20716" s="87">
        <v>21878255.00674057</v>
      </c>
      <c r="O20716" s="88">
        <v>2004029.0748949279</v>
      </c>
      <c r="P20716" s="89">
        <v>91.599127731050658</v>
      </c>
    </row>
    <row r="20717" spans="1:16">
      <c r="A20717" s="75" t="s">
        <v>32523</v>
      </c>
      <c r="B20717" s="85">
        <v>20713</v>
      </c>
      <c r="C20717" s="85">
        <v>20931</v>
      </c>
      <c r="D20717" s="85">
        <v>20713</v>
      </c>
      <c r="E20717" s="86" t="s">
        <v>32521</v>
      </c>
      <c r="F20717" s="85" t="s">
        <v>31</v>
      </c>
      <c r="G20717" s="86" t="s">
        <v>23645</v>
      </c>
      <c r="H20717" s="85" t="s">
        <v>260</v>
      </c>
      <c r="I20717" s="85">
        <v>1</v>
      </c>
      <c r="J20717" s="88">
        <v>2732134.293119113</v>
      </c>
      <c r="K20717" s="146">
        <v>5467844.8581428193</v>
      </c>
      <c r="L20717" s="147">
        <v>1.593816882495213E-2</v>
      </c>
      <c r="M20717" s="147">
        <v>239811.59638845659</v>
      </c>
      <c r="N20717" s="87">
        <v>27207771.309072498</v>
      </c>
      <c r="O20717" s="88">
        <v>2478930.6099874079</v>
      </c>
      <c r="P20717" s="89">
        <v>91.111123429679907</v>
      </c>
    </row>
    <row r="20718" spans="1:16">
      <c r="A20718" s="75" t="s">
        <v>32524</v>
      </c>
      <c r="B20718" s="85">
        <v>20714</v>
      </c>
      <c r="C20718" s="85">
        <v>20932</v>
      </c>
      <c r="D20718" s="85">
        <v>20714</v>
      </c>
      <c r="E20718" s="86" t="s">
        <v>32521</v>
      </c>
      <c r="F20718" s="85" t="s">
        <v>38</v>
      </c>
      <c r="G20718" s="86" t="s">
        <v>23645</v>
      </c>
      <c r="H20718" s="85" t="s">
        <v>260</v>
      </c>
      <c r="I20718" s="85">
        <v>1</v>
      </c>
      <c r="J20718" s="88">
        <v>2910980.1975075668</v>
      </c>
      <c r="K20718" s="146">
        <v>5857050.1976626329</v>
      </c>
      <c r="L20718" s="147">
        <v>1.683718521354749E-2</v>
      </c>
      <c r="M20718" s="147">
        <v>248548.97199177879</v>
      </c>
      <c r="N20718" s="87">
        <v>28500559.783857219</v>
      </c>
      <c r="O20718" s="88">
        <v>2609173.8621111419</v>
      </c>
      <c r="P20718" s="89">
        <v>91.548161927296036</v>
      </c>
    </row>
    <row r="20719" spans="1:16">
      <c r="A20719" s="75" t="s">
        <v>32525</v>
      </c>
      <c r="B20719" s="85">
        <v>20715</v>
      </c>
      <c r="C20719" s="85">
        <v>20933</v>
      </c>
      <c r="D20719" s="85">
        <v>20715</v>
      </c>
      <c r="E20719" s="86" t="s">
        <v>32526</v>
      </c>
      <c r="F20719" s="85" t="s">
        <v>509</v>
      </c>
      <c r="G20719" s="86" t="s">
        <v>23645</v>
      </c>
      <c r="H20719" s="85" t="s">
        <v>260</v>
      </c>
      <c r="I20719" s="85">
        <v>1</v>
      </c>
      <c r="J20719" s="88">
        <v>2015537.03726523</v>
      </c>
      <c r="K20719" s="146">
        <v>3928185.1760049183</v>
      </c>
      <c r="L20719" s="147">
        <v>1.269258588738716E-2</v>
      </c>
      <c r="M20719" s="147">
        <v>172789.53164249449</v>
      </c>
      <c r="N20719" s="87">
        <v>19560992.81357025</v>
      </c>
      <c r="O20719" s="88">
        <v>1827076.6578463069</v>
      </c>
      <c r="P20719" s="89">
        <v>93.404086145299857</v>
      </c>
    </row>
    <row r="20720" spans="1:16">
      <c r="A20720" s="75" t="s">
        <v>32527</v>
      </c>
      <c r="B20720" s="85">
        <v>20716</v>
      </c>
      <c r="C20720" s="85">
        <v>20934</v>
      </c>
      <c r="D20720" s="85">
        <v>20716</v>
      </c>
      <c r="E20720" s="86" t="s">
        <v>32526</v>
      </c>
      <c r="F20720" s="85" t="s">
        <v>32</v>
      </c>
      <c r="G20720" s="86" t="s">
        <v>23645</v>
      </c>
      <c r="H20720" s="85" t="s">
        <v>260</v>
      </c>
      <c r="I20720" s="85">
        <v>1</v>
      </c>
      <c r="J20720" s="88">
        <v>1545892.2434560829</v>
      </c>
      <c r="K20720" s="146">
        <v>3318131.8525523636</v>
      </c>
      <c r="L20720" s="147">
        <v>1.0739636716935289E-2</v>
      </c>
      <c r="M20720" s="147">
        <v>137411.9843757356</v>
      </c>
      <c r="N20720" s="87">
        <v>15220048.793756289</v>
      </c>
      <c r="O20720" s="88">
        <v>1412357.6324960031</v>
      </c>
      <c r="P20720" s="89">
        <v>92.795867584563425</v>
      </c>
    </row>
    <row r="20721" spans="1:16">
      <c r="A20721" s="75" t="s">
        <v>32528</v>
      </c>
      <c r="B20721" s="85">
        <v>20717</v>
      </c>
      <c r="C20721" s="85">
        <v>20935</v>
      </c>
      <c r="D20721" s="85">
        <v>20717</v>
      </c>
      <c r="E20721" s="86" t="s">
        <v>32526</v>
      </c>
      <c r="F20721" s="85" t="s">
        <v>31</v>
      </c>
      <c r="G20721" s="86" t="s">
        <v>23645</v>
      </c>
      <c r="H20721" s="85" t="s">
        <v>260</v>
      </c>
      <c r="I20721" s="85">
        <v>1</v>
      </c>
      <c r="J20721" s="88">
        <v>1947746.5548088341</v>
      </c>
      <c r="K20721" s="146">
        <v>3735599.7958144667</v>
      </c>
      <c r="L20721" s="147">
        <v>1.2445359189800829E-2</v>
      </c>
      <c r="M20721" s="147">
        <v>168462.96970449059</v>
      </c>
      <c r="N20721" s="87">
        <v>19220981.895341001</v>
      </c>
      <c r="O20721" s="88">
        <v>1768901.6478182289</v>
      </c>
      <c r="P20721" s="89">
        <v>92.029723426720224</v>
      </c>
    </row>
    <row r="20722" spans="1:16">
      <c r="A20722" s="75" t="s">
        <v>32529</v>
      </c>
      <c r="B20722" s="85">
        <v>20718</v>
      </c>
      <c r="C20722" s="85">
        <v>20936</v>
      </c>
      <c r="D20722" s="85">
        <v>20718</v>
      </c>
      <c r="E20722" s="86" t="s">
        <v>32526</v>
      </c>
      <c r="F20722" s="85" t="s">
        <v>38</v>
      </c>
      <c r="G20722" s="86" t="s">
        <v>23645</v>
      </c>
      <c r="H20722" s="85" t="s">
        <v>260</v>
      </c>
      <c r="I20722" s="85">
        <v>1</v>
      </c>
      <c r="J20722" s="88">
        <v>2081995.4593584179</v>
      </c>
      <c r="K20722" s="146">
        <v>4027358.5862459224</v>
      </c>
      <c r="L20722" s="147">
        <v>1.312010550475482E-2</v>
      </c>
      <c r="M20722" s="147">
        <v>175021.4686663477</v>
      </c>
      <c r="N20722" s="87">
        <v>20191408.036742169</v>
      </c>
      <c r="O20722" s="88">
        <v>1866701.2172974821</v>
      </c>
      <c r="P20722" s="89">
        <v>92.450274587124312</v>
      </c>
    </row>
    <row r="20723" spans="1:16">
      <c r="A20723" s="75" t="s">
        <v>32530</v>
      </c>
      <c r="B20723" s="85">
        <v>20719</v>
      </c>
      <c r="C20723" s="85">
        <v>20937</v>
      </c>
      <c r="D20723" s="85">
        <v>20719</v>
      </c>
      <c r="E20723" s="86" t="s">
        <v>32531</v>
      </c>
      <c r="F20723" s="85" t="s">
        <v>509</v>
      </c>
      <c r="G20723" s="86" t="s">
        <v>23645</v>
      </c>
      <c r="H20723" s="85" t="s">
        <v>260</v>
      </c>
      <c r="I20723" s="85">
        <v>1</v>
      </c>
      <c r="J20723" s="88">
        <v>757724.50882002979</v>
      </c>
      <c r="K20723" s="146">
        <v>4212718.9235639945</v>
      </c>
      <c r="L20723" s="147">
        <v>1.088107272942848E-2</v>
      </c>
      <c r="M20723" s="147">
        <v>74002.729356818047</v>
      </c>
      <c r="N20723" s="87">
        <v>9637397.4961057007</v>
      </c>
      <c r="O20723" s="88">
        <v>657370.18892933952</v>
      </c>
      <c r="P20723" s="89">
        <v>68.210343009611364</v>
      </c>
    </row>
    <row r="20724" spans="1:16">
      <c r="A20724" s="75" t="s">
        <v>32532</v>
      </c>
      <c r="B20724" s="85">
        <v>20720</v>
      </c>
      <c r="C20724" s="85">
        <v>20938</v>
      </c>
      <c r="D20724" s="85">
        <v>20720</v>
      </c>
      <c r="E20724" s="86" t="s">
        <v>32531</v>
      </c>
      <c r="F20724" s="85" t="s">
        <v>31</v>
      </c>
      <c r="G20724" s="86" t="s">
        <v>23645</v>
      </c>
      <c r="H20724" s="85" t="s">
        <v>260</v>
      </c>
      <c r="I20724" s="85">
        <v>1</v>
      </c>
      <c r="J20724" s="88">
        <v>771932.17004167812</v>
      </c>
      <c r="K20724" s="146">
        <v>4045821.1246298337</v>
      </c>
      <c r="L20724" s="147">
        <v>1.0917919291223819E-2</v>
      </c>
      <c r="M20724" s="147">
        <v>74030.953811613392</v>
      </c>
      <c r="N20724" s="87">
        <v>9646710.5600877628</v>
      </c>
      <c r="O20724" s="88">
        <v>673077.67206716316</v>
      </c>
      <c r="P20724" s="89">
        <v>69.772765324995888</v>
      </c>
    </row>
    <row r="20725" spans="1:16">
      <c r="A20725" s="75" t="s">
        <v>32533</v>
      </c>
      <c r="B20725" s="85">
        <v>20721</v>
      </c>
      <c r="C20725" s="85">
        <v>20939</v>
      </c>
      <c r="D20725" s="85">
        <v>20721</v>
      </c>
      <c r="E20725" s="86" t="s">
        <v>32531</v>
      </c>
      <c r="F20725" s="85" t="s">
        <v>38</v>
      </c>
      <c r="G20725" s="86" t="s">
        <v>23645</v>
      </c>
      <c r="H20725" s="85" t="s">
        <v>260</v>
      </c>
      <c r="I20725" s="85">
        <v>1</v>
      </c>
      <c r="J20725" s="88">
        <v>758133.53907241568</v>
      </c>
      <c r="K20725" s="146">
        <v>4196069.4581111772</v>
      </c>
      <c r="L20725" s="147">
        <v>1.088762211407393E-2</v>
      </c>
      <c r="M20725" s="147">
        <v>74059.427130465861</v>
      </c>
      <c r="N20725" s="87">
        <v>9653372.7540578302</v>
      </c>
      <c r="O20725" s="88">
        <v>657325.08925664343</v>
      </c>
      <c r="P20725" s="89">
        <v>68.092790572117337</v>
      </c>
    </row>
    <row r="20726" spans="1:16">
      <c r="A20726" s="75" t="s">
        <v>32534</v>
      </c>
      <c r="B20726" s="85">
        <v>20722</v>
      </c>
      <c r="C20726" s="85">
        <v>20940</v>
      </c>
      <c r="D20726" s="85">
        <v>20722</v>
      </c>
      <c r="E20726" s="86" t="s">
        <v>32535</v>
      </c>
      <c r="F20726" s="85" t="s">
        <v>509</v>
      </c>
      <c r="G20726" s="86" t="s">
        <v>23645</v>
      </c>
      <c r="H20726" s="85" t="s">
        <v>260</v>
      </c>
      <c r="I20726" s="85">
        <v>1</v>
      </c>
      <c r="J20726" s="88">
        <v>462059.44272289512</v>
      </c>
      <c r="K20726" s="146">
        <v>1446164.7345347719</v>
      </c>
      <c r="L20726" s="147">
        <v>6.5122762232829156E-3</v>
      </c>
      <c r="M20726" s="147">
        <v>42879.392505172873</v>
      </c>
      <c r="N20726" s="87">
        <v>5952553.5961496942</v>
      </c>
      <c r="O20726" s="88">
        <v>398777.55209495651</v>
      </c>
      <c r="P20726" s="89">
        <v>66.99268568583723</v>
      </c>
    </row>
    <row r="20727" spans="1:16">
      <c r="A20727" s="75" t="s">
        <v>32536</v>
      </c>
      <c r="B20727" s="85">
        <v>20723</v>
      </c>
      <c r="C20727" s="85">
        <v>20941</v>
      </c>
      <c r="D20727" s="85">
        <v>20723</v>
      </c>
      <c r="E20727" s="86" t="s">
        <v>32535</v>
      </c>
      <c r="F20727" s="85" t="s">
        <v>31</v>
      </c>
      <c r="G20727" s="86" t="s">
        <v>23645</v>
      </c>
      <c r="H20727" s="85" t="s">
        <v>260</v>
      </c>
      <c r="I20727" s="85">
        <v>1</v>
      </c>
      <c r="J20727" s="88">
        <v>475328.22501998808</v>
      </c>
      <c r="K20727" s="146">
        <v>1279856.3734807235</v>
      </c>
      <c r="L20727" s="147">
        <v>6.5469897911677524E-3</v>
      </c>
      <c r="M20727" s="147">
        <v>42913.969447608237</v>
      </c>
      <c r="N20727" s="87">
        <v>5962510.530656673</v>
      </c>
      <c r="O20727" s="88">
        <v>413457.297905121</v>
      </c>
      <c r="P20727" s="89">
        <v>69.342820575209188</v>
      </c>
    </row>
    <row r="20728" spans="1:16">
      <c r="A20728" s="75" t="s">
        <v>32537</v>
      </c>
      <c r="B20728" s="85">
        <v>20724</v>
      </c>
      <c r="C20728" s="85">
        <v>20942</v>
      </c>
      <c r="D20728" s="85">
        <v>20724</v>
      </c>
      <c r="E20728" s="86" t="s">
        <v>32535</v>
      </c>
      <c r="F20728" s="85" t="s">
        <v>38</v>
      </c>
      <c r="G20728" s="86" t="s">
        <v>23645</v>
      </c>
      <c r="H20728" s="85" t="s">
        <v>260</v>
      </c>
      <c r="I20728" s="85">
        <v>1</v>
      </c>
      <c r="J20728" s="88">
        <v>462530.01250201592</v>
      </c>
      <c r="K20728" s="146">
        <v>1429635.1036137461</v>
      </c>
      <c r="L20728" s="147">
        <v>6.5190223277607848E-3</v>
      </c>
      <c r="M20728" s="147">
        <v>42935.955314785569</v>
      </c>
      <c r="N20728" s="87">
        <v>5968515.6409982033</v>
      </c>
      <c r="O20728" s="88">
        <v>398796.7514191395</v>
      </c>
      <c r="P20728" s="89">
        <v>66.816738935854218</v>
      </c>
    </row>
    <row r="20729" spans="1:16">
      <c r="A20729" s="75" t="s">
        <v>23649</v>
      </c>
      <c r="B20729" s="85">
        <v>20725</v>
      </c>
      <c r="C20729" s="85">
        <v>14481</v>
      </c>
      <c r="D20729" s="85">
        <v>20725</v>
      </c>
      <c r="E20729" s="86" t="s">
        <v>23650</v>
      </c>
      <c r="F20729" s="85" t="s">
        <v>55</v>
      </c>
      <c r="G20729" s="86" t="s">
        <v>23651</v>
      </c>
      <c r="H20729" s="85" t="s">
        <v>260</v>
      </c>
      <c r="I20729" s="85">
        <v>1</v>
      </c>
      <c r="J20729" s="88">
        <v>22791267.863168661</v>
      </c>
      <c r="K20729" s="146">
        <v>36729646.48351156</v>
      </c>
      <c r="L20729" s="147">
        <v>0.16686950005949061</v>
      </c>
      <c r="M20729" s="147">
        <v>1053770.9699799521</v>
      </c>
      <c r="N20729" s="87">
        <v>168953803.5308477</v>
      </c>
      <c r="O20729" s="88">
        <v>14695873.404821999</v>
      </c>
      <c r="P20729" s="89">
        <v>86.981607384404441</v>
      </c>
    </row>
    <row r="20730" spans="1:16">
      <c r="A20730" s="75" t="s">
        <v>32538</v>
      </c>
      <c r="B20730" s="85">
        <v>20726</v>
      </c>
      <c r="C20730" s="85">
        <v>20943</v>
      </c>
      <c r="D20730" s="85">
        <v>20726</v>
      </c>
      <c r="E20730" s="86" t="s">
        <v>32539</v>
      </c>
      <c r="F20730" s="85" t="s">
        <v>55</v>
      </c>
      <c r="G20730" s="86" t="s">
        <v>23651</v>
      </c>
      <c r="H20730" s="85" t="s">
        <v>260</v>
      </c>
      <c r="I20730" s="85">
        <v>1</v>
      </c>
      <c r="J20730" s="88">
        <v>22080794.313987531</v>
      </c>
      <c r="K20730" s="146">
        <v>33026198.675256826</v>
      </c>
      <c r="L20730" s="147">
        <v>0.1680855011934263</v>
      </c>
      <c r="M20730" s="147">
        <v>971541.23059101752</v>
      </c>
      <c r="N20730" s="87">
        <v>153776972.32081231</v>
      </c>
      <c r="O20730" s="88">
        <v>13652202.466520419</v>
      </c>
      <c r="P20730" s="89">
        <v>88.779238272678086</v>
      </c>
    </row>
    <row r="20731" spans="1:16">
      <c r="A20731" s="75" t="s">
        <v>32540</v>
      </c>
      <c r="B20731" s="85">
        <v>20727</v>
      </c>
      <c r="C20731" s="85">
        <v>20944</v>
      </c>
      <c r="D20731" s="85">
        <v>20727</v>
      </c>
      <c r="E20731" s="86" t="s">
        <v>32541</v>
      </c>
      <c r="F20731" s="85" t="s">
        <v>55</v>
      </c>
      <c r="G20731" s="86" t="s">
        <v>23651</v>
      </c>
      <c r="H20731" s="85" t="s">
        <v>260</v>
      </c>
      <c r="I20731" s="85">
        <v>1</v>
      </c>
      <c r="J20731" s="88">
        <v>31704850.391718619</v>
      </c>
      <c r="K20731" s="146">
        <v>83193005.629118651</v>
      </c>
      <c r="L20731" s="147">
        <v>0.15161358170103961</v>
      </c>
      <c r="M20731" s="147">
        <v>2085423.125347662</v>
      </c>
      <c r="N20731" s="87">
        <v>359361930.15068859</v>
      </c>
      <c r="O20731" s="88">
        <v>27789741.64512809</v>
      </c>
      <c r="P20731" s="89">
        <v>77.33078913917015</v>
      </c>
    </row>
    <row r="20732" spans="1:16">
      <c r="A20732" s="75" t="s">
        <v>23652</v>
      </c>
      <c r="B20732" s="85">
        <v>20728</v>
      </c>
      <c r="C20732" s="85">
        <v>14482</v>
      </c>
      <c r="D20732" s="85">
        <v>20728</v>
      </c>
      <c r="E20732" s="86" t="s">
        <v>23653</v>
      </c>
      <c r="F20732" s="85" t="s">
        <v>38</v>
      </c>
      <c r="G20732" s="86" t="s">
        <v>23654</v>
      </c>
      <c r="H20732" s="85" t="s">
        <v>1</v>
      </c>
      <c r="I20732" s="85">
        <v>1</v>
      </c>
      <c r="J20732" s="88">
        <v>6.3995867403606084E-4</v>
      </c>
      <c r="K20732" s="146">
        <v>8.9702145205024534E-4</v>
      </c>
      <c r="L20732" s="147">
        <v>2.802094780911034E-12</v>
      </c>
      <c r="M20732" s="147">
        <v>3.1041450685251098E-5</v>
      </c>
      <c r="N20732" s="87">
        <v>7.7931671112331201E-3</v>
      </c>
      <c r="O20732" s="88">
        <v>5.6259101200396107E-4</v>
      </c>
      <c r="P20732" s="89">
        <v>72.190292338661493</v>
      </c>
    </row>
    <row r="20733" spans="1:16">
      <c r="A20733" s="75" t="s">
        <v>23655</v>
      </c>
      <c r="B20733" s="85">
        <v>20729</v>
      </c>
      <c r="C20733" s="85">
        <v>14483</v>
      </c>
      <c r="D20733" s="85">
        <v>20729</v>
      </c>
      <c r="E20733" s="86" t="s">
        <v>23653</v>
      </c>
      <c r="F20733" s="85" t="s">
        <v>11</v>
      </c>
      <c r="G20733" s="86" t="s">
        <v>23654</v>
      </c>
      <c r="H20733" s="85" t="s">
        <v>1</v>
      </c>
      <c r="I20733" s="85">
        <v>1</v>
      </c>
      <c r="J20733" s="88">
        <v>3.2502616375409737E-4</v>
      </c>
      <c r="K20733" s="146">
        <v>4.4985588126020482E-4</v>
      </c>
      <c r="L20733" s="147">
        <v>1.5380455513561599E-12</v>
      </c>
      <c r="M20733" s="147">
        <v>2.178512754540301E-5</v>
      </c>
      <c r="N20733" s="87">
        <v>6.8112933260323343E-3</v>
      </c>
      <c r="O20733" s="88">
        <v>2.9457605996226801E-4</v>
      </c>
      <c r="P20733" s="89">
        <v>43.248182960557116</v>
      </c>
    </row>
    <row r="20734" spans="1:16">
      <c r="A20734" s="75" t="s">
        <v>23656</v>
      </c>
      <c r="B20734" s="85">
        <v>20730</v>
      </c>
      <c r="C20734" s="85">
        <v>14484</v>
      </c>
      <c r="D20734" s="85">
        <v>20730</v>
      </c>
      <c r="E20734" s="86" t="s">
        <v>23653</v>
      </c>
      <c r="F20734" s="85" t="s">
        <v>139</v>
      </c>
      <c r="G20734" s="86" t="s">
        <v>23654</v>
      </c>
      <c r="H20734" s="85" t="s">
        <v>1</v>
      </c>
      <c r="I20734" s="85">
        <v>1</v>
      </c>
      <c r="J20734" s="88">
        <v>4.108986900005339E-4</v>
      </c>
      <c r="K20734" s="146">
        <v>5.9042306211733403E-4</v>
      </c>
      <c r="L20734" s="147">
        <v>1.7340606177385319E-12</v>
      </c>
      <c r="M20734" s="147">
        <v>3.0109181251720171E-5</v>
      </c>
      <c r="N20734" s="87">
        <v>7.3026046767884359E-3</v>
      </c>
      <c r="O20734" s="88">
        <v>3.7306627913221259E-4</v>
      </c>
      <c r="P20734" s="89">
        <v>51.086741737234632</v>
      </c>
    </row>
    <row r="20735" spans="1:16">
      <c r="A20735" s="75" t="s">
        <v>32452</v>
      </c>
      <c r="B20735" s="85">
        <v>20731</v>
      </c>
      <c r="C20735" s="85">
        <v>20868</v>
      </c>
      <c r="D20735" s="85">
        <v>20731</v>
      </c>
      <c r="E20735" s="86" t="s">
        <v>32453</v>
      </c>
      <c r="F20735" s="85" t="s">
        <v>38</v>
      </c>
      <c r="G20735" s="86" t="s">
        <v>23654</v>
      </c>
      <c r="H20735" s="85" t="s">
        <v>1</v>
      </c>
      <c r="I20735" s="85">
        <v>1</v>
      </c>
      <c r="J20735" s="88">
        <v>6.3995867403606073E-4</v>
      </c>
      <c r="K20735" s="146">
        <v>8.9702145205024534E-4</v>
      </c>
      <c r="L20735" s="147">
        <v>2.802094780911034E-12</v>
      </c>
      <c r="M20735" s="147">
        <v>3.1041450685251112E-5</v>
      </c>
      <c r="N20735" s="87">
        <v>7.7931671112331184E-3</v>
      </c>
      <c r="O20735" s="88">
        <v>5.6259101200396107E-4</v>
      </c>
      <c r="P20735" s="89">
        <v>72.190292338661521</v>
      </c>
    </row>
    <row r="20736" spans="1:16">
      <c r="A20736" s="75" t="s">
        <v>32454</v>
      </c>
      <c r="B20736" s="85">
        <v>20732</v>
      </c>
      <c r="C20736" s="85">
        <v>20869</v>
      </c>
      <c r="D20736" s="85">
        <v>20732</v>
      </c>
      <c r="E20736" s="86" t="s">
        <v>32453</v>
      </c>
      <c r="F20736" s="85" t="s">
        <v>11</v>
      </c>
      <c r="G20736" s="86" t="s">
        <v>23654</v>
      </c>
      <c r="H20736" s="85" t="s">
        <v>1</v>
      </c>
      <c r="I20736" s="85">
        <v>1</v>
      </c>
      <c r="J20736" s="88">
        <v>3.2502616375409629E-4</v>
      </c>
      <c r="K20736" s="146">
        <v>4.4985588126020439E-4</v>
      </c>
      <c r="L20736" s="147">
        <v>1.5380455513561721E-12</v>
      </c>
      <c r="M20736" s="147">
        <v>2.1785127545403E-5</v>
      </c>
      <c r="N20736" s="87">
        <v>6.8112933260323343E-3</v>
      </c>
      <c r="O20736" s="88">
        <v>2.9457605996226812E-4</v>
      </c>
      <c r="P20736" s="89">
        <v>43.248182960557131</v>
      </c>
    </row>
    <row r="20737" spans="1:16">
      <c r="A20737" s="75" t="s">
        <v>32455</v>
      </c>
      <c r="B20737" s="85">
        <v>20733</v>
      </c>
      <c r="C20737" s="85">
        <v>20870</v>
      </c>
      <c r="D20737" s="85">
        <v>20733</v>
      </c>
      <c r="E20737" s="86" t="s">
        <v>32453</v>
      </c>
      <c r="F20737" s="85" t="s">
        <v>139</v>
      </c>
      <c r="G20737" s="86" t="s">
        <v>23654</v>
      </c>
      <c r="H20737" s="85" t="s">
        <v>1</v>
      </c>
      <c r="I20737" s="85">
        <v>1</v>
      </c>
      <c r="J20737" s="88">
        <v>4.108986900005339E-4</v>
      </c>
      <c r="K20737" s="146">
        <v>5.9042306211733349E-4</v>
      </c>
      <c r="L20737" s="147">
        <v>1.7340606177385319E-12</v>
      </c>
      <c r="M20737" s="147">
        <v>3.0109181251720171E-5</v>
      </c>
      <c r="N20737" s="87">
        <v>7.3026046767884368E-3</v>
      </c>
      <c r="O20737" s="88">
        <v>3.7306627913221259E-4</v>
      </c>
      <c r="P20737" s="89">
        <v>51.086741737234625</v>
      </c>
    </row>
    <row r="20738" spans="1:16">
      <c r="A20738" s="75" t="s">
        <v>4045</v>
      </c>
      <c r="B20738" s="85">
        <v>20734</v>
      </c>
      <c r="C20738" s="85">
        <v>2209</v>
      </c>
      <c r="D20738" s="85">
        <v>20734</v>
      </c>
      <c r="E20738" s="86" t="s">
        <v>4043</v>
      </c>
      <c r="F20738" s="85" t="s">
        <v>55</v>
      </c>
      <c r="G20738" s="86" t="s">
        <v>4046</v>
      </c>
      <c r="H20738" s="85" t="s">
        <v>1</v>
      </c>
      <c r="I20738" s="85">
        <v>1</v>
      </c>
      <c r="J20738" s="88">
        <v>3.030178538037906E-3</v>
      </c>
      <c r="K20738" s="146">
        <v>6.1915395984797018E-3</v>
      </c>
      <c r="L20738" s="147">
        <v>1.8332544569401699E-11</v>
      </c>
      <c r="M20738" s="147">
        <v>3.895984299310536E-4</v>
      </c>
      <c r="N20738" s="87">
        <v>5.6531304942341487E-2</v>
      </c>
      <c r="O20738" s="88">
        <v>2.6610107901327228E-3</v>
      </c>
      <c r="P20738" s="89">
        <v>47.071455237886212</v>
      </c>
    </row>
    <row r="20739" spans="1:16">
      <c r="A20739" s="75" t="s">
        <v>23657</v>
      </c>
      <c r="B20739" s="85">
        <v>20735</v>
      </c>
      <c r="C20739" s="85">
        <v>14485</v>
      </c>
      <c r="D20739" s="85">
        <v>20735</v>
      </c>
      <c r="E20739" s="86" t="s">
        <v>23658</v>
      </c>
      <c r="F20739" s="85" t="s">
        <v>232</v>
      </c>
      <c r="G20739" s="86" t="s">
        <v>4046</v>
      </c>
      <c r="H20739" s="85" t="s">
        <v>1</v>
      </c>
      <c r="I20739" s="85">
        <v>1</v>
      </c>
      <c r="J20739" s="88">
        <v>3.6088587201108983E-5</v>
      </c>
      <c r="K20739" s="146">
        <v>1.484938841344016E-4</v>
      </c>
      <c r="L20739" s="147">
        <v>3.1820843069357641E-13</v>
      </c>
      <c r="M20739" s="147">
        <v>4.4662868976884304E-6</v>
      </c>
      <c r="N20739" s="87">
        <v>5.7589614342310282E-4</v>
      </c>
      <c r="O20739" s="88">
        <v>2.8013940524659101E-5</v>
      </c>
      <c r="P20739" s="89">
        <v>48.644084258223018</v>
      </c>
    </row>
    <row r="20740" spans="1:16">
      <c r="A20740" s="75" t="s">
        <v>23659</v>
      </c>
      <c r="B20740" s="85">
        <v>20736</v>
      </c>
      <c r="C20740" s="85">
        <v>14486</v>
      </c>
      <c r="D20740" s="85">
        <v>20736</v>
      </c>
      <c r="E20740" s="86" t="s">
        <v>23658</v>
      </c>
      <c r="F20740" s="85" t="s">
        <v>758</v>
      </c>
      <c r="G20740" s="86" t="s">
        <v>4046</v>
      </c>
      <c r="H20740" s="85" t="s">
        <v>1</v>
      </c>
      <c r="I20740" s="85">
        <v>1</v>
      </c>
      <c r="J20740" s="88">
        <v>3.9003754129257663E-5</v>
      </c>
      <c r="K20740" s="146">
        <v>1.4877175143602095E-4</v>
      </c>
      <c r="L20740" s="147">
        <v>3.2395475206462672E-13</v>
      </c>
      <c r="M20740" s="147">
        <v>4.5413778379624152E-6</v>
      </c>
      <c r="N20740" s="87">
        <v>9.6611587220918186E-4</v>
      </c>
      <c r="O20740" s="88">
        <v>3.4775033674744083E-5</v>
      </c>
      <c r="P20740" s="89">
        <v>35.994682082207468</v>
      </c>
    </row>
    <row r="20741" spans="1:16">
      <c r="A20741" s="75" t="s">
        <v>23660</v>
      </c>
      <c r="B20741" s="85">
        <v>20737</v>
      </c>
      <c r="C20741" s="85">
        <v>14487</v>
      </c>
      <c r="D20741" s="85">
        <v>20737</v>
      </c>
      <c r="E20741" s="86" t="s">
        <v>23658</v>
      </c>
      <c r="F20741" s="85" t="s">
        <v>32</v>
      </c>
      <c r="G20741" s="86" t="s">
        <v>4046</v>
      </c>
      <c r="H20741" s="85" t="s">
        <v>1</v>
      </c>
      <c r="I20741" s="85">
        <v>1</v>
      </c>
      <c r="J20741" s="88">
        <v>1.9081663587855491E-5</v>
      </c>
      <c r="K20741" s="146">
        <v>1.2596684939345377E-4</v>
      </c>
      <c r="L20741" s="147">
        <v>2.3570024141841169E-13</v>
      </c>
      <c r="M20741" s="147">
        <v>3.3333761363397631E-6</v>
      </c>
      <c r="N20741" s="87">
        <v>7.4788628794387384E-4</v>
      </c>
      <c r="O20741" s="88">
        <v>1.512658333597597E-5</v>
      </c>
      <c r="P20741" s="89">
        <v>20.22577974729651</v>
      </c>
    </row>
    <row r="20742" spans="1:16">
      <c r="A20742" s="75" t="s">
        <v>23661</v>
      </c>
      <c r="B20742" s="85">
        <v>20738</v>
      </c>
      <c r="C20742" s="85">
        <v>14488</v>
      </c>
      <c r="D20742" s="85">
        <v>20738</v>
      </c>
      <c r="E20742" s="86" t="s">
        <v>23658</v>
      </c>
      <c r="F20742" s="85" t="s">
        <v>283</v>
      </c>
      <c r="G20742" s="86" t="s">
        <v>4046</v>
      </c>
      <c r="H20742" s="85" t="s">
        <v>1</v>
      </c>
      <c r="I20742" s="85">
        <v>1</v>
      </c>
      <c r="J20742" s="88">
        <v>1.3440032931241359E-4</v>
      </c>
      <c r="K20742" s="146">
        <v>2.5404640138966197E-4</v>
      </c>
      <c r="L20742" s="147">
        <v>7.2096638310190072E-13</v>
      </c>
      <c r="M20742" s="147">
        <v>5.9466595562635344E-6</v>
      </c>
      <c r="N20742" s="87">
        <v>1.5588939054339071E-3</v>
      </c>
      <c r="O20742" s="88">
        <v>1.1283631397255329E-4</v>
      </c>
      <c r="P20742" s="89">
        <v>72.382292072112563</v>
      </c>
    </row>
    <row r="20743" spans="1:16">
      <c r="A20743" s="75" t="s">
        <v>23662</v>
      </c>
      <c r="B20743" s="85">
        <v>20739</v>
      </c>
      <c r="C20743" s="85">
        <v>14489</v>
      </c>
      <c r="D20743" s="85">
        <v>20739</v>
      </c>
      <c r="E20743" s="86" t="s">
        <v>23658</v>
      </c>
      <c r="F20743" s="85" t="s">
        <v>429</v>
      </c>
      <c r="G20743" s="86" t="s">
        <v>4046</v>
      </c>
      <c r="H20743" s="85" t="s">
        <v>1</v>
      </c>
      <c r="I20743" s="85">
        <v>1</v>
      </c>
      <c r="J20743" s="88">
        <v>7.4094525068287676E-5</v>
      </c>
      <c r="K20743" s="146">
        <v>1.782343283708409E-4</v>
      </c>
      <c r="L20743" s="147">
        <v>4.7790763003943852E-13</v>
      </c>
      <c r="M20743" s="147">
        <v>4.8423965166340864E-6</v>
      </c>
      <c r="N20743" s="87">
        <v>1.284435451515403E-3</v>
      </c>
      <c r="O20743" s="88">
        <v>6.7307971802272684E-5</v>
      </c>
      <c r="P20743" s="89">
        <v>52.402767085618336</v>
      </c>
    </row>
    <row r="20744" spans="1:16">
      <c r="A20744" s="75" t="s">
        <v>23663</v>
      </c>
      <c r="B20744" s="85">
        <v>20740</v>
      </c>
      <c r="C20744" s="85">
        <v>14490</v>
      </c>
      <c r="D20744" s="85">
        <v>20740</v>
      </c>
      <c r="E20744" s="86" t="s">
        <v>23658</v>
      </c>
      <c r="F20744" s="85" t="s">
        <v>965</v>
      </c>
      <c r="G20744" s="86" t="s">
        <v>4046</v>
      </c>
      <c r="H20744" s="85" t="s">
        <v>1</v>
      </c>
      <c r="I20744" s="85">
        <v>1</v>
      </c>
      <c r="J20744" s="88">
        <v>4.8584180663754811E-5</v>
      </c>
      <c r="K20744" s="146">
        <v>1.5653591956833567E-4</v>
      </c>
      <c r="L20744" s="147">
        <v>3.5993372572272159E-13</v>
      </c>
      <c r="M20744" s="147">
        <v>6.211197846271219E-6</v>
      </c>
      <c r="N20744" s="87">
        <v>1.300871270947953E-3</v>
      </c>
      <c r="O20744" s="88">
        <v>4.2573043296609828E-5</v>
      </c>
      <c r="P20744" s="89">
        <v>32.726561226605142</v>
      </c>
    </row>
    <row r="20745" spans="1:16">
      <c r="A20745" s="75" t="s">
        <v>23664</v>
      </c>
      <c r="B20745" s="85">
        <v>20741</v>
      </c>
      <c r="C20745" s="85">
        <v>14491</v>
      </c>
      <c r="D20745" s="85">
        <v>20741</v>
      </c>
      <c r="E20745" s="86" t="s">
        <v>23658</v>
      </c>
      <c r="F20745" s="85" t="s">
        <v>1084</v>
      </c>
      <c r="G20745" s="86" t="s">
        <v>4046</v>
      </c>
      <c r="H20745" s="85" t="s">
        <v>1</v>
      </c>
      <c r="I20745" s="85">
        <v>1</v>
      </c>
      <c r="J20745" s="88">
        <v>2.4898080417774708E-5</v>
      </c>
      <c r="K20745" s="146">
        <v>1.3204815139759903E-4</v>
      </c>
      <c r="L20745" s="147">
        <v>2.585411283669759E-13</v>
      </c>
      <c r="M20745" s="147">
        <v>4.0895849374983312E-6</v>
      </c>
      <c r="N20745" s="87">
        <v>1.803589305900503E-3</v>
      </c>
      <c r="O20745" s="88">
        <v>2.1277383922773038E-5</v>
      </c>
      <c r="P20745" s="89">
        <v>11.797244446484219</v>
      </c>
    </row>
    <row r="20746" spans="1:16">
      <c r="A20746" s="75" t="s">
        <v>23665</v>
      </c>
      <c r="B20746" s="85">
        <v>20742</v>
      </c>
      <c r="C20746" s="85">
        <v>14492</v>
      </c>
      <c r="D20746" s="85">
        <v>20742</v>
      </c>
      <c r="E20746" s="86" t="s">
        <v>23658</v>
      </c>
      <c r="F20746" s="85" t="s">
        <v>4370</v>
      </c>
      <c r="G20746" s="86" t="s">
        <v>4046</v>
      </c>
      <c r="H20746" s="85" t="s">
        <v>1</v>
      </c>
      <c r="I20746" s="85">
        <v>1</v>
      </c>
      <c r="J20746" s="88">
        <v>5.1994469603802402E-5</v>
      </c>
      <c r="K20746" s="146">
        <v>1.4890765695024568E-4</v>
      </c>
      <c r="L20746" s="147">
        <v>3.7901132958453149E-13</v>
      </c>
      <c r="M20746" s="147">
        <v>7.278158421494319E-6</v>
      </c>
      <c r="N20746" s="87">
        <v>1.3701014251580529E-3</v>
      </c>
      <c r="O20746" s="88">
        <v>4.7047597069523311E-5</v>
      </c>
      <c r="P20746" s="89">
        <v>34.338769528756579</v>
      </c>
    </row>
    <row r="20747" spans="1:16">
      <c r="A20747" s="75" t="s">
        <v>23666</v>
      </c>
      <c r="B20747" s="85">
        <v>20743</v>
      </c>
      <c r="C20747" s="85">
        <v>14493</v>
      </c>
      <c r="D20747" s="85">
        <v>20743</v>
      </c>
      <c r="E20747" s="86" t="s">
        <v>23658</v>
      </c>
      <c r="F20747" s="85" t="s">
        <v>238</v>
      </c>
      <c r="G20747" s="86" t="s">
        <v>4046</v>
      </c>
      <c r="H20747" s="85" t="s">
        <v>1</v>
      </c>
      <c r="I20747" s="85">
        <v>1</v>
      </c>
      <c r="J20747" s="88">
        <v>1.8016648018677039E-4</v>
      </c>
      <c r="K20747" s="146">
        <v>3.7852064280319937E-4</v>
      </c>
      <c r="L20747" s="147">
        <v>9.6634661093161293E-13</v>
      </c>
      <c r="M20747" s="147">
        <v>6.7537262683669324E-6</v>
      </c>
      <c r="N20747" s="87">
        <v>2.3345157247373549E-3</v>
      </c>
      <c r="O20747" s="88">
        <v>1.7149931561973169E-4</v>
      </c>
      <c r="P20747" s="89">
        <v>73.462480377606468</v>
      </c>
    </row>
    <row r="20748" spans="1:16">
      <c r="A20748" s="75" t="s">
        <v>23667</v>
      </c>
      <c r="B20748" s="85">
        <v>20744</v>
      </c>
      <c r="C20748" s="85">
        <v>14494</v>
      </c>
      <c r="D20748" s="85">
        <v>20744</v>
      </c>
      <c r="E20748" s="86" t="s">
        <v>23658</v>
      </c>
      <c r="F20748" s="85" t="s">
        <v>891</v>
      </c>
      <c r="G20748" s="86" t="s">
        <v>4046</v>
      </c>
      <c r="H20748" s="85" t="s">
        <v>1</v>
      </c>
      <c r="I20748" s="85">
        <v>1</v>
      </c>
      <c r="J20748" s="88">
        <v>1.0429865205192511E-4</v>
      </c>
      <c r="K20748" s="146">
        <v>2.5411288138307733E-4</v>
      </c>
      <c r="L20748" s="147">
        <v>5.8867166583720818E-13</v>
      </c>
      <c r="M20748" s="147">
        <v>1.016898868527209E-5</v>
      </c>
      <c r="N20748" s="87">
        <v>1.9717793409586779E-3</v>
      </c>
      <c r="O20748" s="88">
        <v>9.1684118392730283E-5</v>
      </c>
      <c r="P20748" s="89">
        <v>46.498163606965029</v>
      </c>
    </row>
    <row r="20749" spans="1:16">
      <c r="A20749" s="75" t="s">
        <v>23668</v>
      </c>
      <c r="B20749" s="85">
        <v>20745</v>
      </c>
      <c r="C20749" s="85">
        <v>14495</v>
      </c>
      <c r="D20749" s="85">
        <v>20745</v>
      </c>
      <c r="E20749" s="86" t="s">
        <v>23658</v>
      </c>
      <c r="F20749" s="85" t="s">
        <v>38</v>
      </c>
      <c r="G20749" s="86" t="s">
        <v>4046</v>
      </c>
      <c r="H20749" s="85" t="s">
        <v>1</v>
      </c>
      <c r="I20749" s="85">
        <v>1</v>
      </c>
      <c r="J20749" s="88">
        <v>9.4781310436195873E-5</v>
      </c>
      <c r="K20749" s="146">
        <v>2.4444805709979866E-4</v>
      </c>
      <c r="L20749" s="147">
        <v>5.6183901312236333E-13</v>
      </c>
      <c r="M20749" s="147">
        <v>9.0659331414463497E-6</v>
      </c>
      <c r="N20749" s="87">
        <v>1.5553802504373021E-3</v>
      </c>
      <c r="O20749" s="88">
        <v>8.5793365085512816E-5</v>
      </c>
      <c r="P20749" s="89">
        <v>55.159093772337428</v>
      </c>
    </row>
    <row r="20750" spans="1:16">
      <c r="A20750" s="75" t="s">
        <v>23669</v>
      </c>
      <c r="B20750" s="85">
        <v>20746</v>
      </c>
      <c r="C20750" s="85">
        <v>14496</v>
      </c>
      <c r="D20750" s="85">
        <v>20746</v>
      </c>
      <c r="E20750" s="86" t="s">
        <v>23658</v>
      </c>
      <c r="F20750" s="85" t="s">
        <v>139</v>
      </c>
      <c r="G20750" s="86" t="s">
        <v>4046</v>
      </c>
      <c r="H20750" s="85" t="s">
        <v>1</v>
      </c>
      <c r="I20750" s="85">
        <v>1</v>
      </c>
      <c r="J20750" s="88">
        <v>7.4311565733172115E-5</v>
      </c>
      <c r="K20750" s="146">
        <v>1.990448263504814E-4</v>
      </c>
      <c r="L20750" s="147">
        <v>4.5531639137530599E-13</v>
      </c>
      <c r="M20750" s="147">
        <v>7.1979616948630433E-6</v>
      </c>
      <c r="N20750" s="87">
        <v>1.495776713426667E-3</v>
      </c>
      <c r="O20750" s="88">
        <v>6.7284425087269965E-5</v>
      </c>
      <c r="P20750" s="89">
        <v>44.982933938801885</v>
      </c>
    </row>
    <row r="20751" spans="1:16">
      <c r="A20751" s="75" t="s">
        <v>23670</v>
      </c>
      <c r="B20751" s="85">
        <v>20747</v>
      </c>
      <c r="C20751" s="85">
        <v>14497</v>
      </c>
      <c r="D20751" s="85">
        <v>20747</v>
      </c>
      <c r="E20751" s="86" t="s">
        <v>23658</v>
      </c>
      <c r="F20751" s="85" t="s">
        <v>243</v>
      </c>
      <c r="G20751" s="86" t="s">
        <v>4046</v>
      </c>
      <c r="H20751" s="85" t="s">
        <v>1</v>
      </c>
      <c r="I20751" s="85">
        <v>1</v>
      </c>
      <c r="J20751" s="88">
        <v>1.496068854344927E-4</v>
      </c>
      <c r="K20751" s="146">
        <v>3.4826295074840075E-4</v>
      </c>
      <c r="L20751" s="147">
        <v>1.0238943244902781E-12</v>
      </c>
      <c r="M20751" s="147">
        <v>6.7374319079975226E-6</v>
      </c>
      <c r="N20751" s="87">
        <v>2.2427864738317899E-3</v>
      </c>
      <c r="O20751" s="88">
        <v>1.431747810644928E-4</v>
      </c>
      <c r="P20751" s="89">
        <v>63.837901081987255</v>
      </c>
    </row>
    <row r="20752" spans="1:16">
      <c r="A20752" s="75" t="s">
        <v>32456</v>
      </c>
      <c r="B20752" s="85">
        <v>20748</v>
      </c>
      <c r="C20752" s="85">
        <v>20871</v>
      </c>
      <c r="D20752" s="85">
        <v>20748</v>
      </c>
      <c r="E20752" s="86" t="s">
        <v>32457</v>
      </c>
      <c r="F20752" s="85" t="s">
        <v>232</v>
      </c>
      <c r="G20752" s="86" t="s">
        <v>4046</v>
      </c>
      <c r="H20752" s="85" t="s">
        <v>1</v>
      </c>
      <c r="I20752" s="85">
        <v>1</v>
      </c>
      <c r="J20752" s="88">
        <v>3.6088587201108969E-5</v>
      </c>
      <c r="K20752" s="146">
        <v>1.4849388413440089E-4</v>
      </c>
      <c r="L20752" s="147">
        <v>3.1820843069357641E-13</v>
      </c>
      <c r="M20752" s="147">
        <v>4.4662868976884304E-6</v>
      </c>
      <c r="N20752" s="87">
        <v>5.7589614342310272E-4</v>
      </c>
      <c r="O20752" s="88">
        <v>2.8013940524659091E-5</v>
      </c>
      <c r="P20752" s="89">
        <v>48.64408425822301</v>
      </c>
    </row>
    <row r="20753" spans="1:16">
      <c r="A20753" s="75" t="s">
        <v>32458</v>
      </c>
      <c r="B20753" s="85">
        <v>20749</v>
      </c>
      <c r="C20753" s="85">
        <v>20872</v>
      </c>
      <c r="D20753" s="85">
        <v>20749</v>
      </c>
      <c r="E20753" s="86" t="s">
        <v>32457</v>
      </c>
      <c r="F20753" s="85" t="s">
        <v>758</v>
      </c>
      <c r="G20753" s="86" t="s">
        <v>4046</v>
      </c>
      <c r="H20753" s="85" t="s">
        <v>1</v>
      </c>
      <c r="I20753" s="85">
        <v>1</v>
      </c>
      <c r="J20753" s="88">
        <v>3.9003754129257677E-5</v>
      </c>
      <c r="K20753" s="146">
        <v>1.4877175143602103E-4</v>
      </c>
      <c r="L20753" s="147">
        <v>3.2395475206462692E-13</v>
      </c>
      <c r="M20753" s="147">
        <v>4.5413778379624168E-6</v>
      </c>
      <c r="N20753" s="87">
        <v>9.661158722091824E-4</v>
      </c>
      <c r="O20753" s="88">
        <v>3.477503367474409E-5</v>
      </c>
      <c r="P20753" s="89">
        <v>35.994682082207454</v>
      </c>
    </row>
    <row r="20754" spans="1:16">
      <c r="A20754" s="75" t="s">
        <v>32459</v>
      </c>
      <c r="B20754" s="85">
        <v>20750</v>
      </c>
      <c r="C20754" s="85">
        <v>20873</v>
      </c>
      <c r="D20754" s="85">
        <v>20750</v>
      </c>
      <c r="E20754" s="86" t="s">
        <v>32457</v>
      </c>
      <c r="F20754" s="85" t="s">
        <v>32</v>
      </c>
      <c r="G20754" s="86" t="s">
        <v>4046</v>
      </c>
      <c r="H20754" s="85" t="s">
        <v>1</v>
      </c>
      <c r="I20754" s="85">
        <v>1</v>
      </c>
      <c r="J20754" s="88">
        <v>1.9081663587855491E-5</v>
      </c>
      <c r="K20754" s="146">
        <v>1.2596684939345377E-4</v>
      </c>
      <c r="L20754" s="147">
        <v>2.3570024141841179E-13</v>
      </c>
      <c r="M20754" s="147">
        <v>3.3333761363397631E-6</v>
      </c>
      <c r="N20754" s="87">
        <v>7.4788628794387405E-4</v>
      </c>
      <c r="O20754" s="88">
        <v>1.512658333597597E-5</v>
      </c>
      <c r="P20754" s="89">
        <v>20.225779747296507</v>
      </c>
    </row>
    <row r="20755" spans="1:16">
      <c r="A20755" s="75" t="s">
        <v>32460</v>
      </c>
      <c r="B20755" s="85">
        <v>20751</v>
      </c>
      <c r="C20755" s="85">
        <v>20874</v>
      </c>
      <c r="D20755" s="85">
        <v>20751</v>
      </c>
      <c r="E20755" s="86" t="s">
        <v>32457</v>
      </c>
      <c r="F20755" s="85" t="s">
        <v>283</v>
      </c>
      <c r="G20755" s="86" t="s">
        <v>4046</v>
      </c>
      <c r="H20755" s="85" t="s">
        <v>1</v>
      </c>
      <c r="I20755" s="85">
        <v>1</v>
      </c>
      <c r="J20755" s="88">
        <v>1.3440032931241359E-4</v>
      </c>
      <c r="K20755" s="146">
        <v>2.5404640138966208E-4</v>
      </c>
      <c r="L20755" s="147">
        <v>7.2096638310190092E-13</v>
      </c>
      <c r="M20755" s="147">
        <v>5.9466595562635378E-6</v>
      </c>
      <c r="N20755" s="87">
        <v>1.5588939054339071E-3</v>
      </c>
      <c r="O20755" s="88">
        <v>1.1283631397255329E-4</v>
      </c>
      <c r="P20755" s="89">
        <v>72.382292072112563</v>
      </c>
    </row>
    <row r="20756" spans="1:16">
      <c r="A20756" s="75" t="s">
        <v>32461</v>
      </c>
      <c r="B20756" s="85">
        <v>20752</v>
      </c>
      <c r="C20756" s="85">
        <v>20875</v>
      </c>
      <c r="D20756" s="85">
        <v>20752</v>
      </c>
      <c r="E20756" s="86" t="s">
        <v>32457</v>
      </c>
      <c r="F20756" s="85" t="s">
        <v>429</v>
      </c>
      <c r="G20756" s="86" t="s">
        <v>4046</v>
      </c>
      <c r="H20756" s="85" t="s">
        <v>1</v>
      </c>
      <c r="I20756" s="85">
        <v>1</v>
      </c>
      <c r="J20756" s="88">
        <v>7.4094525068287676E-5</v>
      </c>
      <c r="K20756" s="146">
        <v>1.7823432837084095E-4</v>
      </c>
      <c r="L20756" s="147">
        <v>4.7790763003943862E-13</v>
      </c>
      <c r="M20756" s="147">
        <v>4.8423965166340864E-6</v>
      </c>
      <c r="N20756" s="87">
        <v>1.284435451515403E-3</v>
      </c>
      <c r="O20756" s="88">
        <v>6.7307971802272684E-5</v>
      </c>
      <c r="P20756" s="89">
        <v>52.402767085618336</v>
      </c>
    </row>
    <row r="20757" spans="1:16">
      <c r="A20757" s="75" t="s">
        <v>32462</v>
      </c>
      <c r="B20757" s="85">
        <v>20753</v>
      </c>
      <c r="C20757" s="85">
        <v>20876</v>
      </c>
      <c r="D20757" s="85">
        <v>20753</v>
      </c>
      <c r="E20757" s="86" t="s">
        <v>32457</v>
      </c>
      <c r="F20757" s="85" t="s">
        <v>965</v>
      </c>
      <c r="G20757" s="86" t="s">
        <v>4046</v>
      </c>
      <c r="H20757" s="85" t="s">
        <v>1</v>
      </c>
      <c r="I20757" s="85">
        <v>1</v>
      </c>
      <c r="J20757" s="88">
        <v>4.8584180663754818E-5</v>
      </c>
      <c r="K20757" s="146">
        <v>1.5653591956833567E-4</v>
      </c>
      <c r="L20757" s="147">
        <v>3.5993372572272169E-13</v>
      </c>
      <c r="M20757" s="147">
        <v>6.211197846271219E-6</v>
      </c>
      <c r="N20757" s="87">
        <v>1.300871270947953E-3</v>
      </c>
      <c r="O20757" s="88">
        <v>4.2573043296609821E-5</v>
      </c>
      <c r="P20757" s="89">
        <v>32.726561226605142</v>
      </c>
    </row>
    <row r="20758" spans="1:16">
      <c r="A20758" s="75" t="s">
        <v>32463</v>
      </c>
      <c r="B20758" s="85">
        <v>20754</v>
      </c>
      <c r="C20758" s="85">
        <v>20877</v>
      </c>
      <c r="D20758" s="85">
        <v>20754</v>
      </c>
      <c r="E20758" s="86" t="s">
        <v>32457</v>
      </c>
      <c r="F20758" s="85" t="s">
        <v>1084</v>
      </c>
      <c r="G20758" s="86" t="s">
        <v>4046</v>
      </c>
      <c r="H20758" s="85" t="s">
        <v>1</v>
      </c>
      <c r="I20758" s="85">
        <v>1</v>
      </c>
      <c r="J20758" s="88">
        <v>2.4898080417774702E-5</v>
      </c>
      <c r="K20758" s="146">
        <v>1.3204815139759897E-4</v>
      </c>
      <c r="L20758" s="147">
        <v>2.585411283669758E-13</v>
      </c>
      <c r="M20758" s="147">
        <v>4.0895849374983312E-6</v>
      </c>
      <c r="N20758" s="87">
        <v>1.8035893059005039E-3</v>
      </c>
      <c r="O20758" s="88">
        <v>2.1277383922773032E-5</v>
      </c>
      <c r="P20758" s="89">
        <v>11.797244446484211</v>
      </c>
    </row>
    <row r="20759" spans="1:16">
      <c r="A20759" s="75" t="s">
        <v>32464</v>
      </c>
      <c r="B20759" s="85">
        <v>20755</v>
      </c>
      <c r="C20759" s="85">
        <v>20878</v>
      </c>
      <c r="D20759" s="85">
        <v>20755</v>
      </c>
      <c r="E20759" s="86" t="s">
        <v>32457</v>
      </c>
      <c r="F20759" s="85" t="s">
        <v>4370</v>
      </c>
      <c r="G20759" s="86" t="s">
        <v>4046</v>
      </c>
      <c r="H20759" s="85" t="s">
        <v>1</v>
      </c>
      <c r="I20759" s="85">
        <v>1</v>
      </c>
      <c r="J20759" s="88">
        <v>5.1994469603802382E-5</v>
      </c>
      <c r="K20759" s="146">
        <v>1.4890765695024633E-4</v>
      </c>
      <c r="L20759" s="147">
        <v>3.7901132958453139E-13</v>
      </c>
      <c r="M20759" s="147">
        <v>7.2781584214943156E-6</v>
      </c>
      <c r="N20759" s="87">
        <v>1.3701014251580529E-3</v>
      </c>
      <c r="O20759" s="88">
        <v>4.7047597069523297E-5</v>
      </c>
      <c r="P20759" s="89">
        <v>34.338769528756572</v>
      </c>
    </row>
    <row r="20760" spans="1:16">
      <c r="A20760" s="75" t="s">
        <v>32465</v>
      </c>
      <c r="B20760" s="85">
        <v>20756</v>
      </c>
      <c r="C20760" s="85">
        <v>20879</v>
      </c>
      <c r="D20760" s="85">
        <v>20756</v>
      </c>
      <c r="E20760" s="86" t="s">
        <v>32457</v>
      </c>
      <c r="F20760" s="85" t="s">
        <v>238</v>
      </c>
      <c r="G20760" s="86" t="s">
        <v>4046</v>
      </c>
      <c r="H20760" s="85" t="s">
        <v>1</v>
      </c>
      <c r="I20760" s="85">
        <v>1</v>
      </c>
      <c r="J20760" s="88">
        <v>1.8016648018677039E-4</v>
      </c>
      <c r="K20760" s="146">
        <v>3.7852064280320018E-4</v>
      </c>
      <c r="L20760" s="147">
        <v>9.6634661093161313E-13</v>
      </c>
      <c r="M20760" s="147">
        <v>6.7537262683669324E-6</v>
      </c>
      <c r="N20760" s="87">
        <v>2.3345157247373562E-3</v>
      </c>
      <c r="O20760" s="88">
        <v>1.7149931561973169E-4</v>
      </c>
      <c r="P20760" s="89">
        <v>73.462480377606425</v>
      </c>
    </row>
    <row r="20761" spans="1:16">
      <c r="A20761" s="75" t="s">
        <v>32466</v>
      </c>
      <c r="B20761" s="85">
        <v>20757</v>
      </c>
      <c r="C20761" s="85">
        <v>20880</v>
      </c>
      <c r="D20761" s="85">
        <v>20757</v>
      </c>
      <c r="E20761" s="86" t="s">
        <v>32457</v>
      </c>
      <c r="F20761" s="85" t="s">
        <v>891</v>
      </c>
      <c r="G20761" s="86" t="s">
        <v>4046</v>
      </c>
      <c r="H20761" s="85" t="s">
        <v>1</v>
      </c>
      <c r="I20761" s="85">
        <v>1</v>
      </c>
      <c r="J20761" s="88">
        <v>1.04298652051925E-4</v>
      </c>
      <c r="K20761" s="146">
        <v>2.5411288138307733E-4</v>
      </c>
      <c r="L20761" s="147">
        <v>5.8867166583720818E-13</v>
      </c>
      <c r="M20761" s="147">
        <v>1.016898868527209E-5</v>
      </c>
      <c r="N20761" s="87">
        <v>1.971779340958677E-3</v>
      </c>
      <c r="O20761" s="88">
        <v>9.168411839273027E-5</v>
      </c>
      <c r="P20761" s="89">
        <v>46.498163606965043</v>
      </c>
    </row>
    <row r="20762" spans="1:16">
      <c r="A20762" s="75" t="s">
        <v>32467</v>
      </c>
      <c r="B20762" s="85">
        <v>20758</v>
      </c>
      <c r="C20762" s="85">
        <v>20881</v>
      </c>
      <c r="D20762" s="85">
        <v>20758</v>
      </c>
      <c r="E20762" s="86" t="s">
        <v>32457</v>
      </c>
      <c r="F20762" s="85" t="s">
        <v>38</v>
      </c>
      <c r="G20762" s="86" t="s">
        <v>4046</v>
      </c>
      <c r="H20762" s="85" t="s">
        <v>1</v>
      </c>
      <c r="I20762" s="85">
        <v>1</v>
      </c>
      <c r="J20762" s="88">
        <v>9.4780943538195285E-5</v>
      </c>
      <c r="K20762" s="146">
        <v>2.4444731376741197E-4</v>
      </c>
      <c r="L20762" s="147">
        <v>5.6183679194563456E-13</v>
      </c>
      <c r="M20762" s="147">
        <v>9.0658855783491731E-6</v>
      </c>
      <c r="N20762" s="87">
        <v>1.555373378947323E-3</v>
      </c>
      <c r="O20762" s="88">
        <v>8.579304320670778E-5</v>
      </c>
      <c r="P20762" s="89">
        <v>55.159130513582873</v>
      </c>
    </row>
    <row r="20763" spans="1:16">
      <c r="A20763" s="75" t="s">
        <v>32468</v>
      </c>
      <c r="B20763" s="85">
        <v>20759</v>
      </c>
      <c r="C20763" s="85">
        <v>20882</v>
      </c>
      <c r="D20763" s="85">
        <v>20759</v>
      </c>
      <c r="E20763" s="86" t="s">
        <v>32457</v>
      </c>
      <c r="F20763" s="85" t="s">
        <v>139</v>
      </c>
      <c r="G20763" s="86" t="s">
        <v>4046</v>
      </c>
      <c r="H20763" s="85" t="s">
        <v>1</v>
      </c>
      <c r="I20763" s="85">
        <v>1</v>
      </c>
      <c r="J20763" s="88">
        <v>7.4311565733172115E-5</v>
      </c>
      <c r="K20763" s="146">
        <v>1.990448263504814E-4</v>
      </c>
      <c r="L20763" s="147">
        <v>4.5531639137530599E-13</v>
      </c>
      <c r="M20763" s="147">
        <v>7.1979616948630433E-6</v>
      </c>
      <c r="N20763" s="87">
        <v>1.495776713426667E-3</v>
      </c>
      <c r="O20763" s="88">
        <v>6.7284425087269965E-5</v>
      </c>
      <c r="P20763" s="89">
        <v>44.982933938801885</v>
      </c>
    </row>
    <row r="20764" spans="1:16">
      <c r="A20764" s="75" t="s">
        <v>32469</v>
      </c>
      <c r="B20764" s="85">
        <v>20760</v>
      </c>
      <c r="C20764" s="85">
        <v>20883</v>
      </c>
      <c r="D20764" s="85">
        <v>20760</v>
      </c>
      <c r="E20764" s="86" t="s">
        <v>32457</v>
      </c>
      <c r="F20764" s="85" t="s">
        <v>243</v>
      </c>
      <c r="G20764" s="86" t="s">
        <v>4046</v>
      </c>
      <c r="H20764" s="85" t="s">
        <v>1</v>
      </c>
      <c r="I20764" s="85">
        <v>1</v>
      </c>
      <c r="J20764" s="88">
        <v>1.496068854344927E-4</v>
      </c>
      <c r="K20764" s="146">
        <v>3.4826295074840167E-4</v>
      </c>
      <c r="L20764" s="147">
        <v>1.0238943244902781E-12</v>
      </c>
      <c r="M20764" s="147">
        <v>6.7374319079975243E-6</v>
      </c>
      <c r="N20764" s="87">
        <v>2.2427864738317912E-3</v>
      </c>
      <c r="O20764" s="88">
        <v>1.431747810644929E-4</v>
      </c>
      <c r="P20764" s="89">
        <v>63.837901081987269</v>
      </c>
    </row>
    <row r="20765" spans="1:16">
      <c r="A20765" s="75" t="s">
        <v>23671</v>
      </c>
      <c r="B20765" s="85">
        <v>20761</v>
      </c>
      <c r="C20765" s="85">
        <v>14498</v>
      </c>
      <c r="D20765" s="85">
        <v>20761</v>
      </c>
      <c r="E20765" s="86" t="s">
        <v>23672</v>
      </c>
      <c r="F20765" s="85" t="s">
        <v>32</v>
      </c>
      <c r="G20765" s="86" t="s">
        <v>23673</v>
      </c>
      <c r="H20765" s="85" t="s">
        <v>1</v>
      </c>
      <c r="I20765" s="85">
        <v>1</v>
      </c>
      <c r="J20765" s="88">
        <v>3.3693665455788611E-4</v>
      </c>
      <c r="K20765" s="146">
        <v>7.1848273637338967E-4</v>
      </c>
      <c r="L20765" s="147">
        <v>1.9672678565383441E-12</v>
      </c>
      <c r="M20765" s="147">
        <v>3.5637082801199197E-5</v>
      </c>
      <c r="N20765" s="87">
        <v>4.4184456515158326E-3</v>
      </c>
      <c r="O20765" s="88">
        <v>2.6787949417946309E-4</v>
      </c>
      <c r="P20765" s="89">
        <v>60.627540838385528</v>
      </c>
    </row>
    <row r="20766" spans="1:16">
      <c r="A20766" s="75" t="s">
        <v>23674</v>
      </c>
      <c r="B20766" s="85">
        <v>20762</v>
      </c>
      <c r="C20766" s="85">
        <v>14499</v>
      </c>
      <c r="D20766" s="85">
        <v>20762</v>
      </c>
      <c r="E20766" s="86" t="s">
        <v>23672</v>
      </c>
      <c r="F20766" s="85" t="s">
        <v>31</v>
      </c>
      <c r="G20766" s="86" t="s">
        <v>23673</v>
      </c>
      <c r="H20766" s="85" t="s">
        <v>1</v>
      </c>
      <c r="I20766" s="85">
        <v>1</v>
      </c>
      <c r="J20766" s="88">
        <v>4.3346250721589989E-4</v>
      </c>
      <c r="K20766" s="146">
        <v>8.274392138289886E-4</v>
      </c>
      <c r="L20766" s="147">
        <v>2.355071514444675E-12</v>
      </c>
      <c r="M20766" s="147">
        <v>4.2931210669716453E-5</v>
      </c>
      <c r="N20766" s="87">
        <v>5.7466819785628202E-3</v>
      </c>
      <c r="O20766" s="88">
        <v>3.5617822773476357E-4</v>
      </c>
      <c r="P20766" s="89">
        <v>61.979804879308759</v>
      </c>
    </row>
    <row r="20767" spans="1:16">
      <c r="A20767" s="75" t="s">
        <v>23675</v>
      </c>
      <c r="B20767" s="85">
        <v>20763</v>
      </c>
      <c r="C20767" s="85">
        <v>14500</v>
      </c>
      <c r="D20767" s="85">
        <v>20763</v>
      </c>
      <c r="E20767" s="86" t="s">
        <v>23672</v>
      </c>
      <c r="F20767" s="85" t="s">
        <v>38</v>
      </c>
      <c r="G20767" s="86" t="s">
        <v>23673</v>
      </c>
      <c r="H20767" s="85" t="s">
        <v>1</v>
      </c>
      <c r="I20767" s="85">
        <v>1</v>
      </c>
      <c r="J20767" s="88">
        <v>4.6745697134993413E-4</v>
      </c>
      <c r="K20767" s="146">
        <v>9.3934002021591834E-4</v>
      </c>
      <c r="L20767" s="147">
        <v>2.5536983890992142E-12</v>
      </c>
      <c r="M20767" s="147">
        <v>4.501561991908973E-5</v>
      </c>
      <c r="N20767" s="87">
        <v>5.940403410617346E-3</v>
      </c>
      <c r="O20767" s="88">
        <v>3.8550430261329038E-4</v>
      </c>
      <c r="P20767" s="89">
        <v>64.89530692886521</v>
      </c>
    </row>
    <row r="20768" spans="1:16">
      <c r="A20768" s="75" t="s">
        <v>32470</v>
      </c>
      <c r="B20768" s="85">
        <v>20764</v>
      </c>
      <c r="C20768" s="85">
        <v>20884</v>
      </c>
      <c r="D20768" s="85">
        <v>20764</v>
      </c>
      <c r="E20768" s="86" t="s">
        <v>32471</v>
      </c>
      <c r="F20768" s="85" t="s">
        <v>32</v>
      </c>
      <c r="G20768" s="86" t="s">
        <v>23673</v>
      </c>
      <c r="H20768" s="85" t="s">
        <v>1</v>
      </c>
      <c r="I20768" s="85">
        <v>1</v>
      </c>
      <c r="J20768" s="88">
        <v>3.3693665455788622E-4</v>
      </c>
      <c r="K20768" s="146">
        <v>7.1848273637338967E-4</v>
      </c>
      <c r="L20768" s="147">
        <v>1.9672678565383449E-12</v>
      </c>
      <c r="M20768" s="147">
        <v>3.5637082801199217E-5</v>
      </c>
      <c r="N20768" s="87">
        <v>4.4184456515158361E-3</v>
      </c>
      <c r="O20768" s="88">
        <v>2.6787949417946319E-4</v>
      </c>
      <c r="P20768" s="89">
        <v>60.627540838385499</v>
      </c>
    </row>
    <row r="20769" spans="1:16">
      <c r="A20769" s="75" t="s">
        <v>32472</v>
      </c>
      <c r="B20769" s="85">
        <v>20765</v>
      </c>
      <c r="C20769" s="85">
        <v>20885</v>
      </c>
      <c r="D20769" s="85">
        <v>20765</v>
      </c>
      <c r="E20769" s="86" t="s">
        <v>32471</v>
      </c>
      <c r="F20769" s="85" t="s">
        <v>31</v>
      </c>
      <c r="G20769" s="86" t="s">
        <v>23673</v>
      </c>
      <c r="H20769" s="85" t="s">
        <v>1</v>
      </c>
      <c r="I20769" s="85">
        <v>1</v>
      </c>
      <c r="J20769" s="88">
        <v>4.3346250721589978E-4</v>
      </c>
      <c r="K20769" s="146">
        <v>8.2743921382898904E-4</v>
      </c>
      <c r="L20769" s="147">
        <v>2.355071514444675E-12</v>
      </c>
      <c r="M20769" s="147">
        <v>4.2931210669716473E-5</v>
      </c>
      <c r="N20769" s="87">
        <v>5.7466819785628219E-3</v>
      </c>
      <c r="O20769" s="88">
        <v>3.5617822773476368E-4</v>
      </c>
      <c r="P20769" s="89">
        <v>61.979804879308759</v>
      </c>
    </row>
    <row r="20770" spans="1:16">
      <c r="A20770" s="75" t="s">
        <v>32473</v>
      </c>
      <c r="B20770" s="85">
        <v>20766</v>
      </c>
      <c r="C20770" s="85">
        <v>20886</v>
      </c>
      <c r="D20770" s="85">
        <v>20766</v>
      </c>
      <c r="E20770" s="86" t="s">
        <v>32471</v>
      </c>
      <c r="F20770" s="85" t="s">
        <v>38</v>
      </c>
      <c r="G20770" s="86" t="s">
        <v>23673</v>
      </c>
      <c r="H20770" s="85" t="s">
        <v>1</v>
      </c>
      <c r="I20770" s="85">
        <v>1</v>
      </c>
      <c r="J20770" s="88">
        <v>4.6745697134993418E-4</v>
      </c>
      <c r="K20770" s="146">
        <v>9.3934002021591888E-4</v>
      </c>
      <c r="L20770" s="147">
        <v>2.5536983890992142E-12</v>
      </c>
      <c r="M20770" s="147">
        <v>4.5015619919089737E-5</v>
      </c>
      <c r="N20770" s="87">
        <v>5.9404034106173469E-3</v>
      </c>
      <c r="O20770" s="88">
        <v>3.8550430261329049E-4</v>
      </c>
      <c r="P20770" s="89">
        <v>64.895306928865224</v>
      </c>
    </row>
    <row r="20771" spans="1:16">
      <c r="A20771" s="75" t="s">
        <v>23676</v>
      </c>
      <c r="B20771" s="85">
        <v>20767</v>
      </c>
      <c r="C20771" s="85">
        <v>14501</v>
      </c>
      <c r="D20771" s="85">
        <v>20767</v>
      </c>
      <c r="E20771" s="86" t="s">
        <v>23677</v>
      </c>
      <c r="F20771" s="85" t="s">
        <v>55</v>
      </c>
      <c r="G20771" s="86" t="s">
        <v>23678</v>
      </c>
      <c r="H20771" s="85" t="s">
        <v>1</v>
      </c>
      <c r="I20771" s="85">
        <v>1</v>
      </c>
      <c r="J20771" s="88">
        <v>2.5844358769953359E-4</v>
      </c>
      <c r="K20771" s="146">
        <v>4.3853870336647258E-4</v>
      </c>
      <c r="L20771" s="147">
        <v>1.8592441447331949E-12</v>
      </c>
      <c r="M20771" s="147">
        <v>2.1778529742545291E-5</v>
      </c>
      <c r="N20771" s="87">
        <v>2.4477934598272659E-3</v>
      </c>
      <c r="O20771" s="88">
        <v>2.3809029992888269E-4</v>
      </c>
      <c r="P20771" s="89">
        <v>97.26731598738894</v>
      </c>
    </row>
    <row r="20772" spans="1:16">
      <c r="A20772" s="75" t="s">
        <v>26779</v>
      </c>
      <c r="B20772" s="85">
        <v>20768</v>
      </c>
      <c r="C20772" s="85">
        <v>16683</v>
      </c>
      <c r="D20772" s="85">
        <v>20768</v>
      </c>
      <c r="E20772" s="86" t="s">
        <v>26780</v>
      </c>
      <c r="F20772" s="85" t="s">
        <v>55</v>
      </c>
      <c r="G20772" s="86" t="s">
        <v>23678</v>
      </c>
      <c r="H20772" s="85" t="s">
        <v>1</v>
      </c>
      <c r="I20772" s="85">
        <v>1</v>
      </c>
      <c r="J20772" s="88">
        <v>2.5844358769953348E-4</v>
      </c>
      <c r="K20772" s="146">
        <v>4.3853870336647231E-4</v>
      </c>
      <c r="L20772" s="147">
        <v>1.8592441447331941E-12</v>
      </c>
      <c r="M20772" s="147">
        <v>2.1778529742545291E-5</v>
      </c>
      <c r="N20772" s="87">
        <v>2.4477934598272659E-3</v>
      </c>
      <c r="O20772" s="88">
        <v>2.3809029992888269E-4</v>
      </c>
      <c r="P20772" s="89">
        <v>97.26731598738894</v>
      </c>
    </row>
    <row r="20773" spans="1:16">
      <c r="A20773" s="75" t="s">
        <v>23679</v>
      </c>
      <c r="B20773" s="85">
        <v>20769</v>
      </c>
      <c r="C20773" s="85">
        <v>14502</v>
      </c>
      <c r="D20773" s="85">
        <v>20769</v>
      </c>
      <c r="E20773" s="86" t="s">
        <v>23680</v>
      </c>
      <c r="F20773" s="85" t="s">
        <v>509</v>
      </c>
      <c r="G20773" s="86" t="s">
        <v>23681</v>
      </c>
      <c r="H20773" s="85" t="s">
        <v>1</v>
      </c>
      <c r="I20773" s="85">
        <v>1</v>
      </c>
      <c r="J20773" s="88">
        <v>6.5057169832883439E-4</v>
      </c>
      <c r="K20773" s="146">
        <v>1.6805297673027051E-3</v>
      </c>
      <c r="L20773" s="147">
        <v>3.3047006738369748E-11</v>
      </c>
      <c r="M20773" s="147">
        <v>4.2100825026768027E-5</v>
      </c>
      <c r="N20773" s="87">
        <v>6.1988303429759209E-3</v>
      </c>
      <c r="O20773" s="88">
        <v>5.6875374183993819E-4</v>
      </c>
      <c r="P20773" s="89">
        <v>91.751783864259167</v>
      </c>
    </row>
    <row r="20774" spans="1:16">
      <c r="A20774" s="75" t="s">
        <v>23682</v>
      </c>
      <c r="B20774" s="85">
        <v>20770</v>
      </c>
      <c r="C20774" s="85">
        <v>14503</v>
      </c>
      <c r="D20774" s="85">
        <v>20770</v>
      </c>
      <c r="E20774" s="86" t="s">
        <v>23680</v>
      </c>
      <c r="F20774" s="85" t="s">
        <v>38</v>
      </c>
      <c r="G20774" s="86" t="s">
        <v>23681</v>
      </c>
      <c r="H20774" s="85" t="s">
        <v>1</v>
      </c>
      <c r="I20774" s="85">
        <v>1</v>
      </c>
      <c r="J20774" s="88">
        <v>6.2778224384337214E-3</v>
      </c>
      <c r="K20774" s="146">
        <v>9.703190384224054E-3</v>
      </c>
      <c r="L20774" s="147">
        <v>5.6823851605862421E-11</v>
      </c>
      <c r="M20774" s="147">
        <v>3.1272495515345889E-4</v>
      </c>
      <c r="N20774" s="87">
        <v>7.9080786887159638E-2</v>
      </c>
      <c r="O20774" s="88">
        <v>5.5492659068909463E-3</v>
      </c>
      <c r="P20774" s="89">
        <v>70.17211291548216</v>
      </c>
    </row>
    <row r="20775" spans="1:16">
      <c r="A20775" s="75" t="s">
        <v>23683</v>
      </c>
      <c r="B20775" s="85">
        <v>20771</v>
      </c>
      <c r="C20775" s="85">
        <v>14504</v>
      </c>
      <c r="D20775" s="85">
        <v>20771</v>
      </c>
      <c r="E20775" s="86" t="s">
        <v>23680</v>
      </c>
      <c r="F20775" s="85" t="s">
        <v>11</v>
      </c>
      <c r="G20775" s="86" t="s">
        <v>23681</v>
      </c>
      <c r="H20775" s="85" t="s">
        <v>1</v>
      </c>
      <c r="I20775" s="85">
        <v>1</v>
      </c>
      <c r="J20775" s="88">
        <v>2.6001873997400561E-3</v>
      </c>
      <c r="K20775" s="146">
        <v>3.8909279789883138E-3</v>
      </c>
      <c r="L20775" s="147">
        <v>4.1884057290978097E-11</v>
      </c>
      <c r="M20775" s="147">
        <v>1.5801865550522611E-4</v>
      </c>
      <c r="N20775" s="87">
        <v>5.6133320273734147E-2</v>
      </c>
      <c r="O20775" s="88">
        <v>2.3646370928090102E-3</v>
      </c>
      <c r="P20775" s="89">
        <v>42.125373686748922</v>
      </c>
    </row>
    <row r="20776" spans="1:16">
      <c r="A20776" s="75" t="s">
        <v>32474</v>
      </c>
      <c r="B20776" s="85">
        <v>20772</v>
      </c>
      <c r="C20776" s="85">
        <v>20887</v>
      </c>
      <c r="D20776" s="85">
        <v>20772</v>
      </c>
      <c r="E20776" s="86" t="s">
        <v>32475</v>
      </c>
      <c r="F20776" s="85" t="s">
        <v>509</v>
      </c>
      <c r="G20776" s="86" t="s">
        <v>23681</v>
      </c>
      <c r="H20776" s="85" t="s">
        <v>1</v>
      </c>
      <c r="I20776" s="85">
        <v>1</v>
      </c>
      <c r="J20776" s="88">
        <v>6.5057169832883439E-4</v>
      </c>
      <c r="K20776" s="146">
        <v>1.6805297673027051E-3</v>
      </c>
      <c r="L20776" s="147">
        <v>3.3047006738369748E-11</v>
      </c>
      <c r="M20776" s="147">
        <v>4.2100825026768027E-5</v>
      </c>
      <c r="N20776" s="87">
        <v>6.1988303429759209E-3</v>
      </c>
      <c r="O20776" s="88">
        <v>5.6875374183993819E-4</v>
      </c>
      <c r="P20776" s="89">
        <v>91.751783864259167</v>
      </c>
    </row>
    <row r="20777" spans="1:16">
      <c r="A20777" s="75" t="s">
        <v>32476</v>
      </c>
      <c r="B20777" s="85">
        <v>20773</v>
      </c>
      <c r="C20777" s="85">
        <v>20888</v>
      </c>
      <c r="D20777" s="85">
        <v>20773</v>
      </c>
      <c r="E20777" s="86" t="s">
        <v>32475</v>
      </c>
      <c r="F20777" s="85" t="s">
        <v>38</v>
      </c>
      <c r="G20777" s="86" t="s">
        <v>23681</v>
      </c>
      <c r="H20777" s="85" t="s">
        <v>1</v>
      </c>
      <c r="I20777" s="85">
        <v>1</v>
      </c>
      <c r="J20777" s="88">
        <v>6.2778224384338627E-3</v>
      </c>
      <c r="K20777" s="146">
        <v>9.7031903842242917E-3</v>
      </c>
      <c r="L20777" s="147">
        <v>5.6823851605863293E-11</v>
      </c>
      <c r="M20777" s="147">
        <v>3.1272495515346902E-4</v>
      </c>
      <c r="N20777" s="87">
        <v>7.9080786887161705E-2</v>
      </c>
      <c r="O20777" s="88">
        <v>5.5492659068910738E-3</v>
      </c>
      <c r="P20777" s="89">
        <v>70.172112915481918</v>
      </c>
    </row>
    <row r="20778" spans="1:16">
      <c r="A20778" s="75" t="s">
        <v>32477</v>
      </c>
      <c r="B20778" s="85">
        <v>20774</v>
      </c>
      <c r="C20778" s="85">
        <v>20889</v>
      </c>
      <c r="D20778" s="85">
        <v>20774</v>
      </c>
      <c r="E20778" s="86" t="s">
        <v>32475</v>
      </c>
      <c r="F20778" s="85" t="s">
        <v>11</v>
      </c>
      <c r="G20778" s="86" t="s">
        <v>23681</v>
      </c>
      <c r="H20778" s="85" t="s">
        <v>1</v>
      </c>
      <c r="I20778" s="85">
        <v>1</v>
      </c>
      <c r="J20778" s="88">
        <v>2.6001873997400561E-3</v>
      </c>
      <c r="K20778" s="146">
        <v>3.8909279789883138E-3</v>
      </c>
      <c r="L20778" s="147">
        <v>4.1884057290978097E-11</v>
      </c>
      <c r="M20778" s="147">
        <v>1.5801865550522611E-4</v>
      </c>
      <c r="N20778" s="87">
        <v>5.6133320273734147E-2</v>
      </c>
      <c r="O20778" s="88">
        <v>2.3646370928090102E-3</v>
      </c>
      <c r="P20778" s="89">
        <v>42.125373686748922</v>
      </c>
    </row>
    <row r="20779" spans="1:16">
      <c r="A20779" s="75" t="s">
        <v>23684</v>
      </c>
      <c r="B20779" s="85">
        <v>20775</v>
      </c>
      <c r="C20779" s="85">
        <v>14505</v>
      </c>
      <c r="D20779" s="85">
        <v>20775</v>
      </c>
      <c r="E20779" s="86" t="s">
        <v>23685</v>
      </c>
      <c r="F20779" s="85" t="s">
        <v>55</v>
      </c>
      <c r="G20779" s="86" t="s">
        <v>23686</v>
      </c>
      <c r="H20779" s="85" t="s">
        <v>1</v>
      </c>
      <c r="I20779" s="85">
        <v>1</v>
      </c>
      <c r="J20779" s="88">
        <v>0.75278939952848312</v>
      </c>
      <c r="K20779" s="146">
        <v>1.0301926554895384</v>
      </c>
      <c r="L20779" s="147">
        <v>3.7643700782969938E-9</v>
      </c>
      <c r="M20779" s="147">
        <v>0.52332015991696301</v>
      </c>
      <c r="N20779" s="87">
        <v>55.01412937221744</v>
      </c>
      <c r="O20779" s="88">
        <v>0.70471640716958361</v>
      </c>
      <c r="P20779" s="89">
        <v>12.809734793794098</v>
      </c>
    </row>
    <row r="20780" spans="1:16">
      <c r="A20780" s="75" t="s">
        <v>32542</v>
      </c>
      <c r="B20780" s="85">
        <v>20776</v>
      </c>
      <c r="C20780" s="85">
        <v>20945</v>
      </c>
      <c r="D20780" s="85">
        <v>20776</v>
      </c>
      <c r="E20780" s="86" t="s">
        <v>32543</v>
      </c>
      <c r="F20780" s="85" t="s">
        <v>55</v>
      </c>
      <c r="G20780" s="86" t="s">
        <v>23686</v>
      </c>
      <c r="H20780" s="85" t="s">
        <v>1</v>
      </c>
      <c r="I20780" s="85">
        <v>1</v>
      </c>
      <c r="J20780" s="88">
        <v>0.73268006201185365</v>
      </c>
      <c r="K20780" s="146">
        <v>1.0004947326910227</v>
      </c>
      <c r="L20780" s="147">
        <v>3.6477829479578661E-9</v>
      </c>
      <c r="M20780" s="147">
        <v>0.52070689360059308</v>
      </c>
      <c r="N20780" s="87">
        <v>54.726117409499089</v>
      </c>
      <c r="O20780" s="88">
        <v>0.68645885442748411</v>
      </c>
      <c r="P20780" s="89">
        <v>12.543532903876933</v>
      </c>
    </row>
    <row r="20781" spans="1:16">
      <c r="A20781" s="75" t="s">
        <v>10681</v>
      </c>
      <c r="B20781" s="85">
        <v>20777</v>
      </c>
      <c r="C20781" s="85">
        <v>7178</v>
      </c>
      <c r="D20781" s="85">
        <v>20777</v>
      </c>
      <c r="E20781" s="86" t="s">
        <v>10680</v>
      </c>
      <c r="F20781" s="85" t="s">
        <v>232</v>
      </c>
      <c r="G20781" s="86" t="s">
        <v>10682</v>
      </c>
      <c r="H20781" s="85" t="s">
        <v>1</v>
      </c>
      <c r="I20781" s="85">
        <v>1</v>
      </c>
      <c r="J20781" s="88">
        <v>29.3803478425442</v>
      </c>
      <c r="K20781" s="146">
        <v>358.68403975431323</v>
      </c>
      <c r="L20781" s="147">
        <v>5.6338605416260227E-7</v>
      </c>
      <c r="M20781" s="147">
        <v>8.23603403132213E-2</v>
      </c>
      <c r="N20781" s="87">
        <v>97.524699802438263</v>
      </c>
      <c r="O20781" s="88">
        <v>8.7535770474445656</v>
      </c>
      <c r="P20781" s="89">
        <v>89.757539015010764</v>
      </c>
    </row>
    <row r="20782" spans="1:16">
      <c r="A20782" s="75" t="s">
        <v>10685</v>
      </c>
      <c r="B20782" s="85">
        <v>20778</v>
      </c>
      <c r="C20782" s="85">
        <v>7181</v>
      </c>
      <c r="D20782" s="85">
        <v>20778</v>
      </c>
      <c r="E20782" s="86" t="s">
        <v>10680</v>
      </c>
      <c r="F20782" s="85" t="s">
        <v>38</v>
      </c>
      <c r="G20782" s="86" t="s">
        <v>10682</v>
      </c>
      <c r="H20782" s="85" t="s">
        <v>1</v>
      </c>
      <c r="I20782" s="85">
        <v>1</v>
      </c>
      <c r="J20782" s="88">
        <v>15.95017095846357</v>
      </c>
      <c r="K20782" s="146">
        <v>255.26954930989649</v>
      </c>
      <c r="L20782" s="147">
        <v>3.4343884272713749E-7</v>
      </c>
      <c r="M20782" s="147">
        <v>6.7285965658862232E-2</v>
      </c>
      <c r="N20782" s="87">
        <v>9.4651519247063547</v>
      </c>
      <c r="O20782" s="88">
        <v>0.92477633241917256</v>
      </c>
      <c r="P20782" s="89">
        <v>97.703274049440338</v>
      </c>
    </row>
    <row r="20783" spans="1:16">
      <c r="A20783" s="75" t="s">
        <v>23687</v>
      </c>
      <c r="B20783" s="85">
        <v>20779</v>
      </c>
      <c r="C20783" s="85">
        <v>14506</v>
      </c>
      <c r="D20783" s="85">
        <v>20779</v>
      </c>
      <c r="E20783" s="86" t="s">
        <v>23688</v>
      </c>
      <c r="F20783" s="85" t="s">
        <v>232</v>
      </c>
      <c r="G20783" s="86" t="s">
        <v>10682</v>
      </c>
      <c r="H20783" s="85" t="s">
        <v>1</v>
      </c>
      <c r="I20783" s="85">
        <v>1</v>
      </c>
      <c r="J20783" s="88">
        <v>37.245612081830572</v>
      </c>
      <c r="K20783" s="146">
        <v>770.10432483115233</v>
      </c>
      <c r="L20783" s="147">
        <v>1.075300072394503E-6</v>
      </c>
      <c r="M20783" s="147">
        <v>7.2208310089775282E-2</v>
      </c>
      <c r="N20783" s="87">
        <v>142.6758884382823</v>
      </c>
      <c r="O20783" s="88">
        <v>12.87590588564982</v>
      </c>
      <c r="P20783" s="89">
        <v>90.245843404855236</v>
      </c>
    </row>
    <row r="20784" spans="1:16">
      <c r="A20784" s="75" t="s">
        <v>23689</v>
      </c>
      <c r="B20784" s="85">
        <v>20780</v>
      </c>
      <c r="C20784" s="85">
        <v>14507</v>
      </c>
      <c r="D20784" s="85">
        <v>20780</v>
      </c>
      <c r="E20784" s="86" t="s">
        <v>23688</v>
      </c>
      <c r="F20784" s="85" t="s">
        <v>38</v>
      </c>
      <c r="G20784" s="86" t="s">
        <v>10682</v>
      </c>
      <c r="H20784" s="85" t="s">
        <v>1</v>
      </c>
      <c r="I20784" s="85">
        <v>1</v>
      </c>
      <c r="J20784" s="88">
        <v>19.91097266937857</v>
      </c>
      <c r="K20784" s="146">
        <v>372.61096717106119</v>
      </c>
      <c r="L20784" s="147">
        <v>6.9888582281413685E-7</v>
      </c>
      <c r="M20784" s="147">
        <v>8.3069161923610899E-2</v>
      </c>
      <c r="N20784" s="87">
        <v>10.635397436167541</v>
      </c>
      <c r="O20784" s="88">
        <v>0.99974505410843961</v>
      </c>
      <c r="P20784" s="89">
        <v>94.001663793835363</v>
      </c>
    </row>
    <row r="20785" spans="1:16">
      <c r="A20785" s="75" t="s">
        <v>23690</v>
      </c>
      <c r="B20785" s="85">
        <v>20781</v>
      </c>
      <c r="C20785" s="85">
        <v>14508</v>
      </c>
      <c r="D20785" s="85">
        <v>20781</v>
      </c>
      <c r="E20785" s="86" t="s">
        <v>23688</v>
      </c>
      <c r="F20785" s="85" t="s">
        <v>243</v>
      </c>
      <c r="G20785" s="86" t="s">
        <v>10682</v>
      </c>
      <c r="H20785" s="85" t="s">
        <v>1</v>
      </c>
      <c r="I20785" s="85">
        <v>1</v>
      </c>
      <c r="J20785" s="88">
        <v>14.73920903108389</v>
      </c>
      <c r="K20785" s="146">
        <v>19.936537279666712</v>
      </c>
      <c r="L20785" s="147">
        <v>9.0185926761480112E-7</v>
      </c>
      <c r="M20785" s="147">
        <v>8.8160352789912327E-2</v>
      </c>
      <c r="N20785" s="87">
        <v>11.31348376177438</v>
      </c>
      <c r="O20785" s="88">
        <v>0.65951156775157616</v>
      </c>
      <c r="P20785" s="89">
        <v>58.294295695187344</v>
      </c>
    </row>
    <row r="20786" spans="1:16">
      <c r="A20786" s="75" t="s">
        <v>32546</v>
      </c>
      <c r="B20786" s="85">
        <v>20782</v>
      </c>
      <c r="C20786" s="85">
        <v>20947</v>
      </c>
      <c r="D20786" s="85">
        <v>20782</v>
      </c>
      <c r="E20786" s="86" t="s">
        <v>32545</v>
      </c>
      <c r="F20786" s="85" t="s">
        <v>232</v>
      </c>
      <c r="G20786" s="86" t="s">
        <v>10682</v>
      </c>
      <c r="H20786" s="85" t="s">
        <v>1</v>
      </c>
      <c r="I20786" s="85">
        <v>1</v>
      </c>
      <c r="J20786" s="88">
        <v>28.477977462571449</v>
      </c>
      <c r="K20786" s="146">
        <v>1242.1456207822275</v>
      </c>
      <c r="L20786" s="147">
        <v>1.535408226488336E-6</v>
      </c>
      <c r="M20786" s="147">
        <v>4.3051762596738617E-2</v>
      </c>
      <c r="N20786" s="87">
        <v>96.610679556474736</v>
      </c>
      <c r="O20786" s="88">
        <v>8.7331133809899573</v>
      </c>
      <c r="P20786" s="89">
        <v>90.394906868292225</v>
      </c>
    </row>
    <row r="20787" spans="1:16">
      <c r="A20787" s="75" t="s">
        <v>32550</v>
      </c>
      <c r="B20787" s="85">
        <v>20783</v>
      </c>
      <c r="C20787" s="85">
        <v>20950</v>
      </c>
      <c r="D20787" s="85">
        <v>20783</v>
      </c>
      <c r="E20787" s="86" t="s">
        <v>32549</v>
      </c>
      <c r="F20787" s="85" t="s">
        <v>232</v>
      </c>
      <c r="G20787" s="86" t="s">
        <v>10682</v>
      </c>
      <c r="H20787" s="85" t="s">
        <v>1</v>
      </c>
      <c r="I20787" s="85">
        <v>1</v>
      </c>
      <c r="J20787" s="88">
        <v>22.205745959644108</v>
      </c>
      <c r="K20787" s="146">
        <v>1931.285495717887</v>
      </c>
      <c r="L20787" s="147">
        <v>2.2139382268594708E-6</v>
      </c>
      <c r="M20787" s="147">
        <v>1.441000988258408E-2</v>
      </c>
      <c r="N20787" s="87">
        <v>11.22743676919462</v>
      </c>
      <c r="O20787" s="88">
        <v>0.98894437283627135</v>
      </c>
      <c r="P20787" s="89">
        <v>88.082827199677169</v>
      </c>
    </row>
    <row r="20788" spans="1:16">
      <c r="A20788" s="75" t="s">
        <v>32554</v>
      </c>
      <c r="B20788" s="85">
        <v>20784</v>
      </c>
      <c r="C20788" s="85">
        <v>20953</v>
      </c>
      <c r="D20788" s="85">
        <v>20784</v>
      </c>
      <c r="E20788" s="86" t="s">
        <v>32553</v>
      </c>
      <c r="F20788" s="85" t="s">
        <v>232</v>
      </c>
      <c r="G20788" s="86" t="s">
        <v>10682</v>
      </c>
      <c r="H20788" s="85" t="s">
        <v>1</v>
      </c>
      <c r="I20788" s="85">
        <v>1</v>
      </c>
      <c r="J20788" s="88">
        <v>41.369566227712177</v>
      </c>
      <c r="K20788" s="146">
        <v>676.32930170139912</v>
      </c>
      <c r="L20788" s="147">
        <v>1.00584775623807E-6</v>
      </c>
      <c r="M20788" s="147">
        <v>7.361141296473292E-2</v>
      </c>
      <c r="N20788" s="87">
        <v>171.0068717686994</v>
      </c>
      <c r="O20788" s="88">
        <v>15.462781211490441</v>
      </c>
      <c r="P20788" s="89">
        <v>90.421987441563758</v>
      </c>
    </row>
    <row r="20789" spans="1:16">
      <c r="A20789" s="75" t="s">
        <v>32557</v>
      </c>
      <c r="B20789" s="85">
        <v>20785</v>
      </c>
      <c r="C20789" s="85">
        <v>20956</v>
      </c>
      <c r="D20789" s="85">
        <v>20785</v>
      </c>
      <c r="E20789" s="86" t="s">
        <v>32553</v>
      </c>
      <c r="F20789" s="85" t="s">
        <v>38</v>
      </c>
      <c r="G20789" s="86" t="s">
        <v>10682</v>
      </c>
      <c r="H20789" s="85" t="s">
        <v>1</v>
      </c>
      <c r="I20789" s="85">
        <v>1</v>
      </c>
      <c r="J20789" s="88">
        <v>20.67229529939252</v>
      </c>
      <c r="K20789" s="146">
        <v>399.25339181071263</v>
      </c>
      <c r="L20789" s="147">
        <v>7.7937382575018439E-7</v>
      </c>
      <c r="M20789" s="147">
        <v>6.6438430988852701E-2</v>
      </c>
      <c r="N20789" s="87">
        <v>8.7105307536811285</v>
      </c>
      <c r="O20789" s="88">
        <v>0.88707263353092169</v>
      </c>
      <c r="P20789" s="89">
        <v>101.83910241704145</v>
      </c>
    </row>
    <row r="20790" spans="1:16">
      <c r="A20790" s="75" t="s">
        <v>32560</v>
      </c>
      <c r="B20790" s="85">
        <v>20786</v>
      </c>
      <c r="C20790" s="85">
        <v>20959</v>
      </c>
      <c r="D20790" s="85">
        <v>20786</v>
      </c>
      <c r="E20790" s="86" t="s">
        <v>32553</v>
      </c>
      <c r="F20790" s="85" t="s">
        <v>243</v>
      </c>
      <c r="G20790" s="86" t="s">
        <v>10682</v>
      </c>
      <c r="H20790" s="85" t="s">
        <v>1</v>
      </c>
      <c r="I20790" s="85">
        <v>1</v>
      </c>
      <c r="J20790" s="88">
        <v>14.678754865223301</v>
      </c>
      <c r="K20790" s="146">
        <v>19.859178242354758</v>
      </c>
      <c r="L20790" s="147">
        <v>9.0151197797349063E-7</v>
      </c>
      <c r="M20790" s="147">
        <v>8.1009351229648155E-2</v>
      </c>
      <c r="N20790" s="87">
        <v>10.40926590406383</v>
      </c>
      <c r="O20790" s="88">
        <v>0.60451159155022316</v>
      </c>
      <c r="P20790" s="89">
        <v>58.074373075071392</v>
      </c>
    </row>
    <row r="20791" spans="1:16">
      <c r="A20791" s="75" t="s">
        <v>1448</v>
      </c>
      <c r="B20791" s="85">
        <v>20787</v>
      </c>
      <c r="C20791" s="85">
        <v>705</v>
      </c>
      <c r="D20791" s="85">
        <v>20787</v>
      </c>
      <c r="E20791" s="86" t="s">
        <v>1446</v>
      </c>
      <c r="F20791" s="85" t="s">
        <v>232</v>
      </c>
      <c r="G20791" s="86" t="s">
        <v>1449</v>
      </c>
      <c r="H20791" s="85" t="s">
        <v>1</v>
      </c>
      <c r="I20791" s="85">
        <v>1</v>
      </c>
      <c r="J20791" s="88">
        <v>32.355851760983747</v>
      </c>
      <c r="K20791" s="146">
        <v>633.56163773822175</v>
      </c>
      <c r="L20791" s="147">
        <v>9.2259545781546975E-7</v>
      </c>
      <c r="M20791" s="147">
        <v>5.8156810332837143E-2</v>
      </c>
      <c r="N20791" s="87">
        <v>160.16460099802671</v>
      </c>
      <c r="O20791" s="88">
        <v>14.511667490251121</v>
      </c>
      <c r="P20791" s="89">
        <v>90.604711651795711</v>
      </c>
    </row>
    <row r="20792" spans="1:16">
      <c r="A20792" s="75" t="s">
        <v>1451</v>
      </c>
      <c r="B20792" s="85">
        <v>20788</v>
      </c>
      <c r="C20792" s="85">
        <v>707</v>
      </c>
      <c r="D20792" s="85">
        <v>20788</v>
      </c>
      <c r="E20792" s="86" t="s">
        <v>1446</v>
      </c>
      <c r="F20792" s="85" t="s">
        <v>38</v>
      </c>
      <c r="G20792" s="86" t="s">
        <v>1449</v>
      </c>
      <c r="H20792" s="85" t="s">
        <v>1</v>
      </c>
      <c r="I20792" s="85">
        <v>1</v>
      </c>
      <c r="J20792" s="88">
        <v>19.94295772429545</v>
      </c>
      <c r="K20792" s="146">
        <v>480.80045120500364</v>
      </c>
      <c r="L20792" s="147">
        <v>8.0320312057353287E-7</v>
      </c>
      <c r="M20792" s="147">
        <v>4.9336437376351808E-2</v>
      </c>
      <c r="N20792" s="87">
        <v>6.5290940010669951</v>
      </c>
      <c r="O20792" s="88">
        <v>0.81832693261853984</v>
      </c>
      <c r="P20792" s="89">
        <v>125.33544967874677</v>
      </c>
    </row>
    <row r="20793" spans="1:16">
      <c r="A20793" s="75" t="s">
        <v>1455</v>
      </c>
      <c r="B20793" s="85">
        <v>20789</v>
      </c>
      <c r="C20793" s="85">
        <v>710</v>
      </c>
      <c r="D20793" s="85">
        <v>20789</v>
      </c>
      <c r="E20793" s="86" t="s">
        <v>1454</v>
      </c>
      <c r="F20793" s="85" t="s">
        <v>232</v>
      </c>
      <c r="G20793" s="86" t="s">
        <v>1449</v>
      </c>
      <c r="H20793" s="85" t="s">
        <v>1</v>
      </c>
      <c r="I20793" s="85">
        <v>1</v>
      </c>
      <c r="J20793" s="88">
        <v>21.569958139250279</v>
      </c>
      <c r="K20793" s="146">
        <v>213.37200415353766</v>
      </c>
      <c r="L20793" s="147">
        <v>3.530807362690785E-7</v>
      </c>
      <c r="M20793" s="147">
        <v>8.153638327337942E-2</v>
      </c>
      <c r="N20793" s="87">
        <v>66.48868188926815</v>
      </c>
      <c r="O20793" s="88">
        <v>6.4108249761409892</v>
      </c>
      <c r="P20793" s="89">
        <v>96.419793474289818</v>
      </c>
    </row>
    <row r="20794" spans="1:16">
      <c r="A20794" s="75" t="s">
        <v>1457</v>
      </c>
      <c r="B20794" s="85">
        <v>20790</v>
      </c>
      <c r="C20794" s="85">
        <v>712</v>
      </c>
      <c r="D20794" s="85">
        <v>20790</v>
      </c>
      <c r="E20794" s="86" t="s">
        <v>1454</v>
      </c>
      <c r="F20794" s="85" t="s">
        <v>38</v>
      </c>
      <c r="G20794" s="86" t="s">
        <v>1449</v>
      </c>
      <c r="H20794" s="85" t="s">
        <v>1</v>
      </c>
      <c r="I20794" s="85">
        <v>1</v>
      </c>
      <c r="J20794" s="88">
        <v>15.032839556833011</v>
      </c>
      <c r="K20794" s="146">
        <v>181.04653671610436</v>
      </c>
      <c r="L20794" s="147">
        <v>2.6014583666870852E-7</v>
      </c>
      <c r="M20794" s="147">
        <v>0.10178876727616221</v>
      </c>
      <c r="N20794" s="87">
        <v>14.436312326732899</v>
      </c>
      <c r="O20794" s="88">
        <v>1.7773511041540351</v>
      </c>
      <c r="P20794" s="89">
        <v>123.11669794389034</v>
      </c>
    </row>
    <row r="20795" spans="1:16">
      <c r="A20795" s="75" t="s">
        <v>1460</v>
      </c>
      <c r="B20795" s="85">
        <v>20791</v>
      </c>
      <c r="C20795" s="85">
        <v>714</v>
      </c>
      <c r="D20795" s="85">
        <v>20791</v>
      </c>
      <c r="E20795" s="86" t="s">
        <v>1459</v>
      </c>
      <c r="F20795" s="85" t="s">
        <v>232</v>
      </c>
      <c r="G20795" s="86" t="s">
        <v>1449</v>
      </c>
      <c r="H20795" s="85" t="s">
        <v>1</v>
      </c>
      <c r="I20795" s="85">
        <v>1</v>
      </c>
      <c r="J20795" s="88">
        <v>27.85895821793336</v>
      </c>
      <c r="K20795" s="146">
        <v>476.94318106406394</v>
      </c>
      <c r="L20795" s="147">
        <v>7.0549419077066346E-7</v>
      </c>
      <c r="M20795" s="147">
        <v>5.1783803575444529E-2</v>
      </c>
      <c r="N20795" s="87">
        <v>120.8610924213822</v>
      </c>
      <c r="O20795" s="88">
        <v>10.92907304620185</v>
      </c>
      <c r="P20795" s="89">
        <v>90.426727305240945</v>
      </c>
    </row>
    <row r="20796" spans="1:16">
      <c r="A20796" s="75" t="s">
        <v>1462</v>
      </c>
      <c r="B20796" s="85">
        <v>20792</v>
      </c>
      <c r="C20796" s="85">
        <v>716</v>
      </c>
      <c r="D20796" s="85">
        <v>20792</v>
      </c>
      <c r="E20796" s="86" t="s">
        <v>1459</v>
      </c>
      <c r="F20796" s="85" t="s">
        <v>38</v>
      </c>
      <c r="G20796" s="86" t="s">
        <v>1449</v>
      </c>
      <c r="H20796" s="85" t="s">
        <v>1</v>
      </c>
      <c r="I20796" s="85">
        <v>1</v>
      </c>
      <c r="J20796" s="88">
        <v>15.39160730571006</v>
      </c>
      <c r="K20796" s="146">
        <v>405.78116261503294</v>
      </c>
      <c r="L20796" s="147">
        <v>5.0663019694036486E-7</v>
      </c>
      <c r="M20796" s="147">
        <v>4.5975831680937877E-2</v>
      </c>
      <c r="N20796" s="87">
        <v>5.8644732898347254</v>
      </c>
      <c r="O20796" s="88">
        <v>0.72167003837830324</v>
      </c>
      <c r="P20796" s="89">
        <v>123.05794616359171</v>
      </c>
    </row>
    <row r="20797" spans="1:16">
      <c r="A20797" s="75" t="s">
        <v>10683</v>
      </c>
      <c r="B20797" s="85">
        <v>20793</v>
      </c>
      <c r="C20797" s="85">
        <v>7179</v>
      </c>
      <c r="D20797" s="85">
        <v>20793</v>
      </c>
      <c r="E20797" s="86" t="s">
        <v>10680</v>
      </c>
      <c r="F20797" s="85" t="s">
        <v>232</v>
      </c>
      <c r="G20797" s="86" t="s">
        <v>1449</v>
      </c>
      <c r="H20797" s="85" t="s">
        <v>1</v>
      </c>
      <c r="I20797" s="85">
        <v>1</v>
      </c>
      <c r="J20797" s="88">
        <v>22.082044875287991</v>
      </c>
      <c r="K20797" s="146">
        <v>269.58418274527997</v>
      </c>
      <c r="L20797" s="147">
        <v>4.2343665217316569E-7</v>
      </c>
      <c r="M20797" s="147">
        <v>6.1901402273631299E-2</v>
      </c>
      <c r="N20797" s="87">
        <v>73.29881895979436</v>
      </c>
      <c r="O20797" s="88">
        <v>6.579121602537958</v>
      </c>
      <c r="P20797" s="89">
        <v>89.757539015010835</v>
      </c>
    </row>
    <row r="20798" spans="1:16">
      <c r="A20798" s="75" t="s">
        <v>10686</v>
      </c>
      <c r="B20798" s="85">
        <v>20794</v>
      </c>
      <c r="C20798" s="85">
        <v>7182</v>
      </c>
      <c r="D20798" s="85">
        <v>20794</v>
      </c>
      <c r="E20798" s="86" t="s">
        <v>10680</v>
      </c>
      <c r="F20798" s="85" t="s">
        <v>38</v>
      </c>
      <c r="G20798" s="86" t="s">
        <v>1449</v>
      </c>
      <c r="H20798" s="85" t="s">
        <v>1</v>
      </c>
      <c r="I20798" s="85">
        <v>1</v>
      </c>
      <c r="J20798" s="88">
        <v>14.25519366315002</v>
      </c>
      <c r="K20798" s="146">
        <v>228.14281246225053</v>
      </c>
      <c r="L20798" s="147">
        <v>3.06942616933245E-7</v>
      </c>
      <c r="M20798" s="147">
        <v>6.0135685929446361E-2</v>
      </c>
      <c r="N20798" s="87">
        <v>8.4593183414269344</v>
      </c>
      <c r="O20798" s="88">
        <v>0.82650309818389256</v>
      </c>
      <c r="P20798" s="89">
        <v>97.70327404944031</v>
      </c>
    </row>
    <row r="20799" spans="1:16">
      <c r="A20799" s="75" t="s">
        <v>10689</v>
      </c>
      <c r="B20799" s="85">
        <v>20795</v>
      </c>
      <c r="C20799" s="85">
        <v>7184</v>
      </c>
      <c r="D20799" s="85">
        <v>20795</v>
      </c>
      <c r="E20799" s="86" t="s">
        <v>10688</v>
      </c>
      <c r="F20799" s="85" t="s">
        <v>232</v>
      </c>
      <c r="G20799" s="86" t="s">
        <v>1449</v>
      </c>
      <c r="H20799" s="85" t="s">
        <v>1</v>
      </c>
      <c r="I20799" s="85">
        <v>1</v>
      </c>
      <c r="J20799" s="88">
        <v>22.091210222194171</v>
      </c>
      <c r="K20799" s="146">
        <v>239.272651486337</v>
      </c>
      <c r="L20799" s="147">
        <v>3.805771726078832E-7</v>
      </c>
      <c r="M20799" s="147">
        <v>8.5251523457827327E-2</v>
      </c>
      <c r="N20799" s="87">
        <v>71.008140878283484</v>
      </c>
      <c r="O20799" s="88">
        <v>6.7583274514661928</v>
      </c>
      <c r="P20799" s="89">
        <v>95.176797587910116</v>
      </c>
    </row>
    <row r="20800" spans="1:16">
      <c r="A20800" s="75" t="s">
        <v>10691</v>
      </c>
      <c r="B20800" s="85">
        <v>20796</v>
      </c>
      <c r="C20800" s="85">
        <v>7186</v>
      </c>
      <c r="D20800" s="85">
        <v>20796</v>
      </c>
      <c r="E20800" s="86" t="s">
        <v>10688</v>
      </c>
      <c r="F20800" s="85" t="s">
        <v>38</v>
      </c>
      <c r="G20800" s="86" t="s">
        <v>1449</v>
      </c>
      <c r="H20800" s="85" t="s">
        <v>1</v>
      </c>
      <c r="I20800" s="85">
        <v>1</v>
      </c>
      <c r="J20800" s="88">
        <v>14.960534875809151</v>
      </c>
      <c r="K20800" s="146">
        <v>202.82397150386129</v>
      </c>
      <c r="L20800" s="147">
        <v>2.7743624547065392E-7</v>
      </c>
      <c r="M20800" s="147">
        <v>8.982505941342292E-2</v>
      </c>
      <c r="N20800" s="87">
        <v>13.49808087490981</v>
      </c>
      <c r="O20800" s="88">
        <v>1.6130728059862021</v>
      </c>
      <c r="P20800" s="89">
        <v>119.50386287761668</v>
      </c>
    </row>
    <row r="20801" spans="1:16">
      <c r="A20801" s="75" t="s">
        <v>23691</v>
      </c>
      <c r="B20801" s="85">
        <v>20797</v>
      </c>
      <c r="C20801" s="85">
        <v>14509</v>
      </c>
      <c r="D20801" s="85">
        <v>20797</v>
      </c>
      <c r="E20801" s="86" t="s">
        <v>23692</v>
      </c>
      <c r="F20801" s="85" t="s">
        <v>232</v>
      </c>
      <c r="G20801" s="86" t="s">
        <v>1449</v>
      </c>
      <c r="H20801" s="85" t="s">
        <v>1</v>
      </c>
      <c r="I20801" s="85">
        <v>1</v>
      </c>
      <c r="J20801" s="88">
        <v>25.619756174971808</v>
      </c>
      <c r="K20801" s="146">
        <v>428.82264106086859</v>
      </c>
      <c r="L20801" s="147">
        <v>6.2427830639495185E-7</v>
      </c>
      <c r="M20801" s="147">
        <v>6.8276959731968512E-2</v>
      </c>
      <c r="N20801" s="87">
        <v>95.787117893680943</v>
      </c>
      <c r="O20801" s="88">
        <v>8.7697185402282738</v>
      </c>
      <c r="P20801" s="89">
        <v>91.554258370757495</v>
      </c>
    </row>
    <row r="20802" spans="1:16">
      <c r="A20802" s="75" t="s">
        <v>23693</v>
      </c>
      <c r="B20802" s="85">
        <v>20798</v>
      </c>
      <c r="C20802" s="85">
        <v>14510</v>
      </c>
      <c r="D20802" s="85">
        <v>20798</v>
      </c>
      <c r="E20802" s="86" t="s">
        <v>23692</v>
      </c>
      <c r="F20802" s="85" t="s">
        <v>38</v>
      </c>
      <c r="G20802" s="86" t="s">
        <v>1449</v>
      </c>
      <c r="H20802" s="85" t="s">
        <v>1</v>
      </c>
      <c r="I20802" s="85">
        <v>1</v>
      </c>
      <c r="J20802" s="88">
        <v>16.47693195517931</v>
      </c>
      <c r="K20802" s="146">
        <v>273.91828245355509</v>
      </c>
      <c r="L20802" s="147">
        <v>4.5591002324524753E-7</v>
      </c>
      <c r="M20802" s="147">
        <v>9.0115880153170944E-2</v>
      </c>
      <c r="N20802" s="87">
        <v>12.24516440043667</v>
      </c>
      <c r="O20802" s="88">
        <v>1.287558106579257</v>
      </c>
      <c r="P20802" s="89">
        <v>105.1482907435152</v>
      </c>
    </row>
    <row r="20803" spans="1:16">
      <c r="A20803" s="75" t="s">
        <v>23694</v>
      </c>
      <c r="B20803" s="85">
        <v>20799</v>
      </c>
      <c r="C20803" s="85">
        <v>14511</v>
      </c>
      <c r="D20803" s="85">
        <v>20799</v>
      </c>
      <c r="E20803" s="86" t="s">
        <v>23692</v>
      </c>
      <c r="F20803" s="85" t="s">
        <v>243</v>
      </c>
      <c r="G20803" s="86" t="s">
        <v>1449</v>
      </c>
      <c r="H20803" s="85" t="s">
        <v>1</v>
      </c>
      <c r="I20803" s="85">
        <v>1</v>
      </c>
      <c r="J20803" s="88">
        <v>14.73920903108389</v>
      </c>
      <c r="K20803" s="146">
        <v>19.936537279666712</v>
      </c>
      <c r="L20803" s="147">
        <v>9.0185926761480112E-7</v>
      </c>
      <c r="M20803" s="147">
        <v>8.8160352789912341E-2</v>
      </c>
      <c r="N20803" s="87">
        <v>11.31348376177438</v>
      </c>
      <c r="O20803" s="88">
        <v>0.65951156775157593</v>
      </c>
      <c r="P20803" s="89">
        <v>58.294295695187323</v>
      </c>
    </row>
    <row r="20804" spans="1:16">
      <c r="A20804" s="75" t="s">
        <v>32547</v>
      </c>
      <c r="B20804" s="85">
        <v>20800</v>
      </c>
      <c r="C20804" s="85">
        <v>20948</v>
      </c>
      <c r="D20804" s="85">
        <v>20800</v>
      </c>
      <c r="E20804" s="86" t="s">
        <v>32545</v>
      </c>
      <c r="F20804" s="85" t="s">
        <v>232</v>
      </c>
      <c r="G20804" s="86" t="s">
        <v>1449</v>
      </c>
      <c r="H20804" s="85" t="s">
        <v>1</v>
      </c>
      <c r="I20804" s="85">
        <v>1</v>
      </c>
      <c r="J20804" s="88">
        <v>21.40383019479891</v>
      </c>
      <c r="K20804" s="146">
        <v>933.58715447326608</v>
      </c>
      <c r="L20804" s="147">
        <v>1.1540010874243541E-6</v>
      </c>
      <c r="M20804" s="147">
        <v>3.2357375709650638E-2</v>
      </c>
      <c r="N20804" s="87">
        <v>72.611848329070156</v>
      </c>
      <c r="O20804" s="88">
        <v>6.5637412672408644</v>
      </c>
      <c r="P20804" s="89">
        <v>90.394906868292324</v>
      </c>
    </row>
    <row r="20805" spans="1:16">
      <c r="A20805" s="75" t="s">
        <v>32551</v>
      </c>
      <c r="B20805" s="85">
        <v>20801</v>
      </c>
      <c r="C20805" s="85">
        <v>20951</v>
      </c>
      <c r="D20805" s="85">
        <v>20801</v>
      </c>
      <c r="E20805" s="86" t="s">
        <v>32549</v>
      </c>
      <c r="F20805" s="85" t="s">
        <v>232</v>
      </c>
      <c r="G20805" s="86" t="s">
        <v>1449</v>
      </c>
      <c r="H20805" s="85" t="s">
        <v>1</v>
      </c>
      <c r="I20805" s="85">
        <v>1</v>
      </c>
      <c r="J20805" s="88">
        <v>16.689668937821679</v>
      </c>
      <c r="K20805" s="146">
        <v>1451.5394171637611</v>
      </c>
      <c r="L20805" s="147">
        <v>1.663979049486739E-6</v>
      </c>
      <c r="M20805" s="147">
        <v>1.083045328754728E-2</v>
      </c>
      <c r="N20805" s="87">
        <v>8.4384556609233421</v>
      </c>
      <c r="O20805" s="88">
        <v>0.74328303181324884</v>
      </c>
      <c r="P20805" s="89">
        <v>88.082827199677226</v>
      </c>
    </row>
    <row r="20806" spans="1:16">
      <c r="A20806" s="75" t="s">
        <v>32555</v>
      </c>
      <c r="B20806" s="85">
        <v>20802</v>
      </c>
      <c r="C20806" s="85">
        <v>20954</v>
      </c>
      <c r="D20806" s="85">
        <v>20802</v>
      </c>
      <c r="E20806" s="86" t="s">
        <v>32553</v>
      </c>
      <c r="F20806" s="85" t="s">
        <v>232</v>
      </c>
      <c r="G20806" s="86" t="s">
        <v>1449</v>
      </c>
      <c r="H20806" s="85" t="s">
        <v>1</v>
      </c>
      <c r="I20806" s="85">
        <v>1</v>
      </c>
      <c r="J20806" s="88">
        <v>31.09304977624225</v>
      </c>
      <c r="K20806" s="146">
        <v>508.32393376283483</v>
      </c>
      <c r="L20806" s="147">
        <v>7.5598748558020567E-7</v>
      </c>
      <c r="M20806" s="147">
        <v>5.5325775349289737E-2</v>
      </c>
      <c r="N20806" s="87">
        <v>128.52745776246189</v>
      </c>
      <c r="O20806" s="88">
        <v>11.621708171693459</v>
      </c>
      <c r="P20806" s="89">
        <v>90.421987441563857</v>
      </c>
    </row>
    <row r="20807" spans="1:16">
      <c r="A20807" s="75" t="s">
        <v>32558</v>
      </c>
      <c r="B20807" s="85">
        <v>20803</v>
      </c>
      <c r="C20807" s="85">
        <v>20957</v>
      </c>
      <c r="D20807" s="85">
        <v>20803</v>
      </c>
      <c r="E20807" s="86" t="s">
        <v>32553</v>
      </c>
      <c r="F20807" s="85" t="s">
        <v>38</v>
      </c>
      <c r="G20807" s="86" t="s">
        <v>1449</v>
      </c>
      <c r="H20807" s="85" t="s">
        <v>1</v>
      </c>
      <c r="I20807" s="85">
        <v>1</v>
      </c>
      <c r="J20807" s="88">
        <v>18.47551187520639</v>
      </c>
      <c r="K20807" s="146">
        <v>356.82591965644087</v>
      </c>
      <c r="L20807" s="147">
        <v>6.9655208404921004E-7</v>
      </c>
      <c r="M20807" s="147">
        <v>5.9378216251617752E-2</v>
      </c>
      <c r="N20807" s="87">
        <v>7.7848885210011174</v>
      </c>
      <c r="O20807" s="88">
        <v>0.7928060593954841</v>
      </c>
      <c r="P20807" s="89">
        <v>101.83910241704157</v>
      </c>
    </row>
    <row r="20808" spans="1:16">
      <c r="A20808" s="75" t="s">
        <v>32561</v>
      </c>
      <c r="B20808" s="85">
        <v>20804</v>
      </c>
      <c r="C20808" s="85">
        <v>20960</v>
      </c>
      <c r="D20808" s="85">
        <v>20804</v>
      </c>
      <c r="E20808" s="86" t="s">
        <v>32553</v>
      </c>
      <c r="F20808" s="85" t="s">
        <v>243</v>
      </c>
      <c r="G20808" s="86" t="s">
        <v>1449</v>
      </c>
      <c r="H20808" s="85" t="s">
        <v>1</v>
      </c>
      <c r="I20808" s="85">
        <v>1</v>
      </c>
      <c r="J20808" s="88">
        <v>14.678754865223301</v>
      </c>
      <c r="K20808" s="146">
        <v>19.859178242354751</v>
      </c>
      <c r="L20808" s="147">
        <v>9.0151197797349063E-7</v>
      </c>
      <c r="M20808" s="147">
        <v>8.1009351229648155E-2</v>
      </c>
      <c r="N20808" s="87">
        <v>10.40926590406383</v>
      </c>
      <c r="O20808" s="88">
        <v>0.60451159155022305</v>
      </c>
      <c r="P20808" s="89">
        <v>58.074373075071385</v>
      </c>
    </row>
    <row r="20809" spans="1:16">
      <c r="A20809" s="75" t="s">
        <v>23695</v>
      </c>
      <c r="B20809" s="85">
        <v>20805</v>
      </c>
      <c r="C20809" s="85">
        <v>14512</v>
      </c>
      <c r="D20809" s="85">
        <v>20805</v>
      </c>
      <c r="E20809" s="86" t="s">
        <v>23696</v>
      </c>
      <c r="F20809" s="85" t="s">
        <v>55</v>
      </c>
      <c r="G20809" s="86" t="s">
        <v>23697</v>
      </c>
      <c r="H20809" s="85" t="s">
        <v>1</v>
      </c>
      <c r="I20809" s="85">
        <v>1</v>
      </c>
      <c r="J20809" s="88">
        <v>0.58117021492186915</v>
      </c>
      <c r="K20809" s="146">
        <v>0.89729091026325347</v>
      </c>
      <c r="L20809" s="147">
        <v>2.6796044843240679E-9</v>
      </c>
      <c r="M20809" s="147">
        <v>2.8817773575163429E-2</v>
      </c>
      <c r="N20809" s="87">
        <v>7.9120467889392421</v>
      </c>
      <c r="O20809" s="88">
        <v>0.5169686425973975</v>
      </c>
      <c r="P20809" s="89">
        <v>65.339431930572133</v>
      </c>
    </row>
    <row r="20810" spans="1:16">
      <c r="A20810" s="75" t="s">
        <v>32562</v>
      </c>
      <c r="B20810" s="85">
        <v>20806</v>
      </c>
      <c r="C20810" s="85">
        <v>20961</v>
      </c>
      <c r="D20810" s="85">
        <v>20806</v>
      </c>
      <c r="E20810" s="86" t="s">
        <v>32563</v>
      </c>
      <c r="F20810" s="85" t="s">
        <v>55</v>
      </c>
      <c r="G20810" s="86" t="s">
        <v>23697</v>
      </c>
      <c r="H20810" s="85" t="s">
        <v>1</v>
      </c>
      <c r="I20810" s="85">
        <v>1</v>
      </c>
      <c r="J20810" s="88">
        <v>0.58117021492186938</v>
      </c>
      <c r="K20810" s="146">
        <v>0.89729091026325347</v>
      </c>
      <c r="L20810" s="147">
        <v>2.6796044843240691E-9</v>
      </c>
      <c r="M20810" s="147">
        <v>2.8817773575163439E-2</v>
      </c>
      <c r="N20810" s="87">
        <v>7.912046788939243</v>
      </c>
      <c r="O20810" s="88">
        <v>0.51696864259739772</v>
      </c>
      <c r="P20810" s="89">
        <v>65.339431930572161</v>
      </c>
    </row>
    <row r="20811" spans="1:16">
      <c r="A20811" s="75" t="s">
        <v>23698</v>
      </c>
      <c r="B20811" s="85">
        <v>20807</v>
      </c>
      <c r="C20811" s="85">
        <v>14513</v>
      </c>
      <c r="D20811" s="85">
        <v>20807</v>
      </c>
      <c r="E20811" s="86" t="s">
        <v>23699</v>
      </c>
      <c r="F20811" s="85" t="s">
        <v>55</v>
      </c>
      <c r="G20811" s="86" t="s">
        <v>23700</v>
      </c>
      <c r="H20811" s="85" t="s">
        <v>1073</v>
      </c>
      <c r="I20811" s="85">
        <v>1</v>
      </c>
      <c r="J20811" s="88">
        <v>19.986547161134379</v>
      </c>
      <c r="K20811" s="146">
        <v>29.840247744792201</v>
      </c>
      <c r="L20811" s="147">
        <v>8.7173072468564312E-8</v>
      </c>
      <c r="M20811" s="147">
        <v>2.5911665961854631</v>
      </c>
      <c r="N20811" s="87">
        <v>275.46331738869623</v>
      </c>
      <c r="O20811" s="88">
        <v>18.17370605620399</v>
      </c>
      <c r="P20811" s="89">
        <v>65.975049703477353</v>
      </c>
    </row>
    <row r="20812" spans="1:16">
      <c r="A20812" s="75" t="s">
        <v>32564</v>
      </c>
      <c r="B20812" s="85">
        <v>20808</v>
      </c>
      <c r="C20812" s="85">
        <v>20962</v>
      </c>
      <c r="D20812" s="85">
        <v>20808</v>
      </c>
      <c r="E20812" s="86" t="s">
        <v>23700</v>
      </c>
      <c r="F20812" s="85" t="s">
        <v>232</v>
      </c>
      <c r="G20812" s="86" t="s">
        <v>23700</v>
      </c>
      <c r="H20812" s="85" t="s">
        <v>1073</v>
      </c>
      <c r="I20812" s="85">
        <v>1</v>
      </c>
      <c r="J20812" s="88">
        <v>19.15806273853385</v>
      </c>
      <c r="K20812" s="146">
        <v>28.844529699104218</v>
      </c>
      <c r="L20812" s="147">
        <v>8.3367662367773607E-8</v>
      </c>
      <c r="M20812" s="147">
        <v>2.529459041206652</v>
      </c>
      <c r="N20812" s="87">
        <v>265.9759377432074</v>
      </c>
      <c r="O20812" s="88">
        <v>17.660750232963441</v>
      </c>
      <c r="P20812" s="89">
        <v>66.399804368823837</v>
      </c>
    </row>
    <row r="20813" spans="1:16">
      <c r="A20813" s="75" t="s">
        <v>32565</v>
      </c>
      <c r="B20813" s="85">
        <v>20809</v>
      </c>
      <c r="C20813" s="85">
        <v>20963</v>
      </c>
      <c r="D20813" s="85">
        <v>20809</v>
      </c>
      <c r="E20813" s="86" t="s">
        <v>23700</v>
      </c>
      <c r="F20813" s="85" t="s">
        <v>38</v>
      </c>
      <c r="G20813" s="86" t="s">
        <v>23700</v>
      </c>
      <c r="H20813" s="85" t="s">
        <v>1073</v>
      </c>
      <c r="I20813" s="85">
        <v>1</v>
      </c>
      <c r="J20813" s="88">
        <v>19.986547161134379</v>
      </c>
      <c r="K20813" s="146">
        <v>29.840247744792201</v>
      </c>
      <c r="L20813" s="147">
        <v>8.7173072468564312E-8</v>
      </c>
      <c r="M20813" s="147">
        <v>2.5911665961854631</v>
      </c>
      <c r="N20813" s="87">
        <v>275.46331738869623</v>
      </c>
      <c r="O20813" s="88">
        <v>18.17370605620399</v>
      </c>
      <c r="P20813" s="89">
        <v>65.975049703477353</v>
      </c>
    </row>
    <row r="20814" spans="1:16">
      <c r="A20814" s="75" t="s">
        <v>23701</v>
      </c>
      <c r="B20814" s="85">
        <v>20810</v>
      </c>
      <c r="C20814" s="85">
        <v>14514</v>
      </c>
      <c r="D20814" s="85">
        <v>20810</v>
      </c>
      <c r="E20814" s="86" t="s">
        <v>23702</v>
      </c>
      <c r="F20814" s="85" t="s">
        <v>55</v>
      </c>
      <c r="G20814" s="86" t="s">
        <v>23703</v>
      </c>
      <c r="H20814" s="85" t="s">
        <v>646</v>
      </c>
      <c r="I20814" s="85">
        <v>1</v>
      </c>
      <c r="J20814" s="88">
        <v>0.3088273271558869</v>
      </c>
      <c r="K20814" s="146">
        <v>0.58175150010677679</v>
      </c>
      <c r="L20814" s="147">
        <v>1.478259542181941E-9</v>
      </c>
      <c r="M20814" s="147">
        <v>1.344885914119608E-2</v>
      </c>
      <c r="N20814" s="87">
        <v>3.4016966861016589</v>
      </c>
      <c r="O20814" s="88">
        <v>0.26481121513958161</v>
      </c>
      <c r="P20814" s="89">
        <v>77.846803985059296</v>
      </c>
    </row>
    <row r="20815" spans="1:16">
      <c r="A20815" s="75" t="s">
        <v>32566</v>
      </c>
      <c r="B20815" s="85">
        <v>20811</v>
      </c>
      <c r="C20815" s="85">
        <v>20964</v>
      </c>
      <c r="D20815" s="85">
        <v>20811</v>
      </c>
      <c r="E20815" s="86" t="s">
        <v>23703</v>
      </c>
      <c r="F20815" s="85" t="s">
        <v>509</v>
      </c>
      <c r="G20815" s="86" t="s">
        <v>23703</v>
      </c>
      <c r="H20815" s="85" t="s">
        <v>646</v>
      </c>
      <c r="I20815" s="85">
        <v>1</v>
      </c>
      <c r="J20815" s="88">
        <v>0.26351886055314422</v>
      </c>
      <c r="K20815" s="146">
        <v>0.5232054862627401</v>
      </c>
      <c r="L20815" s="147">
        <v>1.2860441233903741E-9</v>
      </c>
      <c r="M20815" s="147">
        <v>1.1271673208455679E-2</v>
      </c>
      <c r="N20815" s="87">
        <v>2.7153106077794802</v>
      </c>
      <c r="O20815" s="88">
        <v>0.22442138798298999</v>
      </c>
      <c r="P20815" s="89">
        <v>82.650355852480814</v>
      </c>
    </row>
    <row r="20816" spans="1:16">
      <c r="A20816" s="75" t="s">
        <v>32567</v>
      </c>
      <c r="B20816" s="85">
        <v>20812</v>
      </c>
      <c r="C20816" s="85">
        <v>20965</v>
      </c>
      <c r="D20816" s="85">
        <v>20812</v>
      </c>
      <c r="E20816" s="86" t="s">
        <v>23703</v>
      </c>
      <c r="F20816" s="85" t="s">
        <v>38</v>
      </c>
      <c r="G20816" s="86" t="s">
        <v>23703</v>
      </c>
      <c r="H20816" s="85" t="s">
        <v>646</v>
      </c>
      <c r="I20816" s="85">
        <v>1</v>
      </c>
      <c r="J20816" s="88">
        <v>0.31951363745194877</v>
      </c>
      <c r="K20816" s="146">
        <v>0.59704923143502076</v>
      </c>
      <c r="L20816" s="147">
        <v>1.5200113535672259E-9</v>
      </c>
      <c r="M20816" s="147">
        <v>1.3818697840713681E-2</v>
      </c>
      <c r="N20816" s="87">
        <v>3.4417642806950561</v>
      </c>
      <c r="O20816" s="88">
        <v>0.27401086829027121</v>
      </c>
      <c r="P20816" s="89">
        <v>79.613490623749328</v>
      </c>
    </row>
    <row r="20817" spans="1:16">
      <c r="A20817" s="75" t="s">
        <v>32568</v>
      </c>
      <c r="B20817" s="85">
        <v>20813</v>
      </c>
      <c r="C20817" s="85">
        <v>20966</v>
      </c>
      <c r="D20817" s="85">
        <v>20813</v>
      </c>
      <c r="E20817" s="86" t="s">
        <v>23703</v>
      </c>
      <c r="F20817" s="85" t="s">
        <v>11</v>
      </c>
      <c r="G20817" s="86" t="s">
        <v>23703</v>
      </c>
      <c r="H20817" s="85" t="s">
        <v>646</v>
      </c>
      <c r="I20817" s="85">
        <v>1</v>
      </c>
      <c r="J20817" s="88">
        <v>0.28794142033985343</v>
      </c>
      <c r="K20817" s="146">
        <v>0.55176792337292679</v>
      </c>
      <c r="L20817" s="147">
        <v>1.3968617156411799E-9</v>
      </c>
      <c r="M20817" s="147">
        <v>1.273421227666675E-2</v>
      </c>
      <c r="N20817" s="87">
        <v>3.3303277501127448</v>
      </c>
      <c r="O20817" s="88">
        <v>0.24684951948903591</v>
      </c>
      <c r="P20817" s="89">
        <v>74.121689518600405</v>
      </c>
    </row>
    <row r="20818" spans="1:16">
      <c r="A20818" s="75" t="s">
        <v>23704</v>
      </c>
      <c r="B20818" s="85">
        <v>20814</v>
      </c>
      <c r="C20818" s="85">
        <v>14515</v>
      </c>
      <c r="D20818" s="85">
        <v>20814</v>
      </c>
      <c r="E20818" s="86" t="s">
        <v>23705</v>
      </c>
      <c r="F20818" s="85" t="s">
        <v>55</v>
      </c>
      <c r="G20818" s="86" t="s">
        <v>23706</v>
      </c>
      <c r="H20818" s="85" t="s">
        <v>646</v>
      </c>
      <c r="I20818" s="85">
        <v>1</v>
      </c>
      <c r="J20818" s="88">
        <v>0.19024685481750581</v>
      </c>
      <c r="K20818" s="146">
        <v>0.58254047328991776</v>
      </c>
      <c r="L20818" s="147">
        <v>8.8615666206271018E-10</v>
      </c>
      <c r="M20818" s="147">
        <v>1.6859957724106211E-2</v>
      </c>
      <c r="N20818" s="87">
        <v>2.484874642871016</v>
      </c>
      <c r="O20818" s="88">
        <v>0.16851718669573401</v>
      </c>
      <c r="P20818" s="89">
        <v>67.817178294768951</v>
      </c>
    </row>
    <row r="20819" spans="1:16">
      <c r="A20819" s="75" t="s">
        <v>32569</v>
      </c>
      <c r="B20819" s="85">
        <v>20815</v>
      </c>
      <c r="C20819" s="85">
        <v>20967</v>
      </c>
      <c r="D20819" s="85">
        <v>20815</v>
      </c>
      <c r="E20819" s="86" t="s">
        <v>23706</v>
      </c>
      <c r="F20819" s="85" t="s">
        <v>38</v>
      </c>
      <c r="G20819" s="86" t="s">
        <v>23706</v>
      </c>
      <c r="H20819" s="85" t="s">
        <v>646</v>
      </c>
      <c r="I20819" s="85">
        <v>1</v>
      </c>
      <c r="J20819" s="88">
        <v>0.2037355689391023</v>
      </c>
      <c r="K20819" s="146">
        <v>0.60196712821741638</v>
      </c>
      <c r="L20819" s="147">
        <v>9.3884649157282417E-10</v>
      </c>
      <c r="M20819" s="147">
        <v>1.731615584228028E-2</v>
      </c>
      <c r="N20819" s="87">
        <v>2.5303617877898712</v>
      </c>
      <c r="O20819" s="88">
        <v>0.18011538415429931</v>
      </c>
      <c r="P20819" s="89">
        <v>71.181672527397737</v>
      </c>
    </row>
    <row r="20820" spans="1:16">
      <c r="A20820" s="75" t="s">
        <v>32570</v>
      </c>
      <c r="B20820" s="85">
        <v>20816</v>
      </c>
      <c r="C20820" s="85">
        <v>20968</v>
      </c>
      <c r="D20820" s="85">
        <v>20816</v>
      </c>
      <c r="E20820" s="86" t="s">
        <v>23706</v>
      </c>
      <c r="F20820" s="85" t="s">
        <v>11</v>
      </c>
      <c r="G20820" s="86" t="s">
        <v>23706</v>
      </c>
      <c r="H20820" s="85" t="s">
        <v>646</v>
      </c>
      <c r="I20820" s="85">
        <v>1</v>
      </c>
      <c r="J20820" s="88">
        <v>0.16293391682975999</v>
      </c>
      <c r="K20820" s="146">
        <v>0.54320395710602332</v>
      </c>
      <c r="L20820" s="147">
        <v>7.7946642954524641E-10</v>
      </c>
      <c r="M20820" s="147">
        <v>1.593621430427453E-2</v>
      </c>
      <c r="N20820" s="87">
        <v>2.392768934557485</v>
      </c>
      <c r="O20820" s="88">
        <v>0.1450323055499286</v>
      </c>
      <c r="P20820" s="89">
        <v>60.612750130321572</v>
      </c>
    </row>
    <row r="20821" spans="1:16">
      <c r="A20821" s="75" t="s">
        <v>23707</v>
      </c>
      <c r="B20821" s="85">
        <v>20817</v>
      </c>
      <c r="C20821" s="85">
        <v>14516</v>
      </c>
      <c r="D20821" s="85">
        <v>20817</v>
      </c>
      <c r="E20821" s="86" t="s">
        <v>23708</v>
      </c>
      <c r="F20821" s="85" t="s">
        <v>55</v>
      </c>
      <c r="G20821" s="86" t="s">
        <v>23709</v>
      </c>
      <c r="H20821" s="85" t="s">
        <v>646</v>
      </c>
      <c r="I20821" s="85">
        <v>1</v>
      </c>
      <c r="J20821" s="88">
        <v>0.21453012197788501</v>
      </c>
      <c r="K20821" s="146">
        <v>0.59036334390768352</v>
      </c>
      <c r="L20821" s="147">
        <v>9.4040285955408255E-10</v>
      </c>
      <c r="M20821" s="147">
        <v>1.6330327469283791E-2</v>
      </c>
      <c r="N20821" s="87">
        <v>2.2687290208901851</v>
      </c>
      <c r="O20821" s="88">
        <v>0.19454128040377541</v>
      </c>
      <c r="P20821" s="89">
        <v>85.749015687842231</v>
      </c>
    </row>
    <row r="20822" spans="1:16">
      <c r="A20822" s="75" t="s">
        <v>32571</v>
      </c>
      <c r="B20822" s="85">
        <v>20818</v>
      </c>
      <c r="C20822" s="85">
        <v>20969</v>
      </c>
      <c r="D20822" s="85">
        <v>20818</v>
      </c>
      <c r="E20822" s="86" t="s">
        <v>23709</v>
      </c>
      <c r="F20822" s="85" t="s">
        <v>38</v>
      </c>
      <c r="G20822" s="86" t="s">
        <v>23709</v>
      </c>
      <c r="H20822" s="85" t="s">
        <v>646</v>
      </c>
      <c r="I20822" s="85">
        <v>1</v>
      </c>
      <c r="J20822" s="88">
        <v>0.22206871559312449</v>
      </c>
      <c r="K20822" s="146">
        <v>0.60119197129188373</v>
      </c>
      <c r="L20822" s="147">
        <v>9.698261303255306E-10</v>
      </c>
      <c r="M20822" s="147">
        <v>1.6589061630820991E-2</v>
      </c>
      <c r="N20822" s="87">
        <v>2.294647643330272</v>
      </c>
      <c r="O20822" s="88">
        <v>0.2010258487749208</v>
      </c>
      <c r="P20822" s="89">
        <v>87.606412844791976</v>
      </c>
    </row>
    <row r="20823" spans="1:16">
      <c r="A20823" s="75" t="s">
        <v>32572</v>
      </c>
      <c r="B20823" s="85">
        <v>20819</v>
      </c>
      <c r="C20823" s="85">
        <v>20970</v>
      </c>
      <c r="D20823" s="85">
        <v>20819</v>
      </c>
      <c r="E20823" s="86" t="s">
        <v>23709</v>
      </c>
      <c r="F20823" s="85" t="s">
        <v>11</v>
      </c>
      <c r="G20823" s="86" t="s">
        <v>23709</v>
      </c>
      <c r="H20823" s="85" t="s">
        <v>646</v>
      </c>
      <c r="I20823" s="85">
        <v>1</v>
      </c>
      <c r="J20823" s="88">
        <v>0.18463794173801201</v>
      </c>
      <c r="K20823" s="146">
        <v>0.54742545681099952</v>
      </c>
      <c r="L20823" s="147">
        <v>8.2373312537864686E-10</v>
      </c>
      <c r="M20823" s="147">
        <v>1.530438966368987E-2</v>
      </c>
      <c r="N20823" s="87">
        <v>2.165955987471571</v>
      </c>
      <c r="O20823" s="88">
        <v>0.16882854187172211</v>
      </c>
      <c r="P20823" s="89">
        <v>77.946432359784055</v>
      </c>
    </row>
    <row r="20824" spans="1:16">
      <c r="A20824" s="75" t="s">
        <v>23710</v>
      </c>
      <c r="B20824" s="85">
        <v>20820</v>
      </c>
      <c r="C20824" s="85">
        <v>14517</v>
      </c>
      <c r="D20824" s="85">
        <v>20820</v>
      </c>
      <c r="E20824" s="86" t="s">
        <v>23711</v>
      </c>
      <c r="F20824" s="85" t="s">
        <v>38</v>
      </c>
      <c r="G20824" s="86" t="s">
        <v>23712</v>
      </c>
      <c r="H20824" s="85" t="s">
        <v>1</v>
      </c>
      <c r="I20824" s="85">
        <v>1</v>
      </c>
      <c r="J20824" s="88">
        <v>0.41169544585276008</v>
      </c>
      <c r="K20824" s="146">
        <v>0.71160592775963427</v>
      </c>
      <c r="L20824" s="147">
        <v>1.5362593841811961E-8</v>
      </c>
      <c r="M20824" s="147">
        <v>2.6793089420500259E-2</v>
      </c>
      <c r="N20824" s="87">
        <v>3.5311546123018158</v>
      </c>
      <c r="O20824" s="88">
        <v>0.25194374834688232</v>
      </c>
      <c r="P20824" s="89">
        <v>71.348829493096162</v>
      </c>
    </row>
    <row r="20825" spans="1:16">
      <c r="A20825" s="75" t="s">
        <v>23713</v>
      </c>
      <c r="B20825" s="85">
        <v>20821</v>
      </c>
      <c r="C20825" s="85">
        <v>14518</v>
      </c>
      <c r="D20825" s="85">
        <v>20821</v>
      </c>
      <c r="E20825" s="86" t="s">
        <v>23711</v>
      </c>
      <c r="F20825" s="85" t="s">
        <v>243</v>
      </c>
      <c r="G20825" s="86" t="s">
        <v>23712</v>
      </c>
      <c r="H20825" s="85" t="s">
        <v>1</v>
      </c>
      <c r="I20825" s="85">
        <v>1</v>
      </c>
      <c r="J20825" s="88">
        <v>0.33265764961573319</v>
      </c>
      <c r="K20825" s="146">
        <v>0.66765334068782811</v>
      </c>
      <c r="L20825" s="147">
        <v>1.4549948687525219E-8</v>
      </c>
      <c r="M20825" s="147">
        <v>2.207623230206467E-2</v>
      </c>
      <c r="N20825" s="87">
        <v>3.0467800954158122</v>
      </c>
      <c r="O20825" s="88">
        <v>0.22546206107534661</v>
      </c>
      <c r="P20825" s="89">
        <v>74.000109628711627</v>
      </c>
    </row>
    <row r="20826" spans="1:16">
      <c r="A20826" s="75" t="s">
        <v>32580</v>
      </c>
      <c r="B20826" s="85">
        <v>20822</v>
      </c>
      <c r="C20826" s="85">
        <v>20976</v>
      </c>
      <c r="D20826" s="85">
        <v>20822</v>
      </c>
      <c r="E20826" s="86" t="s">
        <v>32579</v>
      </c>
      <c r="F20826" s="85" t="s">
        <v>38</v>
      </c>
      <c r="G20826" s="86" t="s">
        <v>23712</v>
      </c>
      <c r="H20826" s="85" t="s">
        <v>1</v>
      </c>
      <c r="I20826" s="85">
        <v>1</v>
      </c>
      <c r="J20826" s="88">
        <v>0.36965803782636469</v>
      </c>
      <c r="K20826" s="146">
        <v>0.66195468475050179</v>
      </c>
      <c r="L20826" s="147">
        <v>1.5159189382299689E-8</v>
      </c>
      <c r="M20826" s="147">
        <v>2.106985356991917E-2</v>
      </c>
      <c r="N20826" s="87">
        <v>2.899314320296182</v>
      </c>
      <c r="O20826" s="88">
        <v>0.21386788428572451</v>
      </c>
      <c r="P20826" s="89">
        <v>73.764987393252568</v>
      </c>
    </row>
    <row r="20827" spans="1:16">
      <c r="A20827" s="75" t="s">
        <v>32583</v>
      </c>
      <c r="B20827" s="85">
        <v>20823</v>
      </c>
      <c r="C20827" s="85">
        <v>20979</v>
      </c>
      <c r="D20827" s="85">
        <v>20823</v>
      </c>
      <c r="E20827" s="86" t="s">
        <v>32579</v>
      </c>
      <c r="F20827" s="85" t="s">
        <v>243</v>
      </c>
      <c r="G20827" s="86" t="s">
        <v>23712</v>
      </c>
      <c r="H20827" s="85" t="s">
        <v>1</v>
      </c>
      <c r="I20827" s="85">
        <v>1</v>
      </c>
      <c r="J20827" s="88">
        <v>0.31475543855495652</v>
      </c>
      <c r="K20827" s="146">
        <v>0.64474511271539459</v>
      </c>
      <c r="L20827" s="147">
        <v>1.4447106271796639E-8</v>
      </c>
      <c r="M20827" s="147">
        <v>1.9958615800283349E-2</v>
      </c>
      <c r="N20827" s="87">
        <v>2.77901527386507</v>
      </c>
      <c r="O20827" s="88">
        <v>0.2091749918837042</v>
      </c>
      <c r="P20827" s="89">
        <v>75.269464637660093</v>
      </c>
    </row>
    <row r="20828" spans="1:16">
      <c r="A20828" s="75" t="s">
        <v>23714</v>
      </c>
      <c r="B20828" s="85">
        <v>20824</v>
      </c>
      <c r="C20828" s="85">
        <v>14519</v>
      </c>
      <c r="D20828" s="85">
        <v>20824</v>
      </c>
      <c r="E20828" s="86" t="s">
        <v>23715</v>
      </c>
      <c r="F20828" s="85" t="s">
        <v>38</v>
      </c>
      <c r="G20828" s="86" t="s">
        <v>23716</v>
      </c>
      <c r="H20828" s="85" t="s">
        <v>1</v>
      </c>
      <c r="I20828" s="85">
        <v>1</v>
      </c>
      <c r="J20828" s="88">
        <v>0.86939612987813186</v>
      </c>
      <c r="K20828" s="146">
        <v>1.5311988878813383</v>
      </c>
      <c r="L20828" s="147">
        <v>3.413124924209359E-8</v>
      </c>
      <c r="M20828" s="147">
        <v>5.2883657465932953E-2</v>
      </c>
      <c r="N20828" s="87">
        <v>7.1212253352774386</v>
      </c>
      <c r="O20828" s="88">
        <v>0.51675867416179833</v>
      </c>
      <c r="P20828" s="89">
        <v>72.565977037948301</v>
      </c>
    </row>
    <row r="20829" spans="1:16">
      <c r="A20829" s="75" t="s">
        <v>23717</v>
      </c>
      <c r="B20829" s="85">
        <v>20825</v>
      </c>
      <c r="C20829" s="85">
        <v>14520</v>
      </c>
      <c r="D20829" s="85">
        <v>20825</v>
      </c>
      <c r="E20829" s="86" t="s">
        <v>23715</v>
      </c>
      <c r="F20829" s="85" t="s">
        <v>243</v>
      </c>
      <c r="G20829" s="86" t="s">
        <v>23716</v>
      </c>
      <c r="H20829" s="85" t="s">
        <v>1</v>
      </c>
      <c r="I20829" s="85">
        <v>1</v>
      </c>
      <c r="J20829" s="88">
        <v>0.73971457907171434</v>
      </c>
      <c r="K20829" s="146">
        <v>1.4881232337719326</v>
      </c>
      <c r="L20829" s="147">
        <v>3.2536568145780832E-8</v>
      </c>
      <c r="M20829" s="147">
        <v>4.8840345788125523E-2</v>
      </c>
      <c r="N20829" s="87">
        <v>6.747116408631296</v>
      </c>
      <c r="O20829" s="88">
        <v>0.50023414409555189</v>
      </c>
      <c r="P20829" s="89">
        <v>74.140434787166839</v>
      </c>
    </row>
    <row r="20830" spans="1:16">
      <c r="A20830" s="75" t="s">
        <v>32581</v>
      </c>
      <c r="B20830" s="85">
        <v>20826</v>
      </c>
      <c r="C20830" s="85">
        <v>20977</v>
      </c>
      <c r="D20830" s="85">
        <v>20826</v>
      </c>
      <c r="E20830" s="86" t="s">
        <v>32579</v>
      </c>
      <c r="F20830" s="85" t="s">
        <v>38</v>
      </c>
      <c r="G20830" s="86" t="s">
        <v>23716</v>
      </c>
      <c r="H20830" s="85" t="s">
        <v>1</v>
      </c>
      <c r="I20830" s="85">
        <v>1</v>
      </c>
      <c r="J20830" s="88">
        <v>0.82732989418281688</v>
      </c>
      <c r="K20830" s="146">
        <v>1.4815176277749353</v>
      </c>
      <c r="L20830" s="147">
        <v>3.3927709569908848E-8</v>
      </c>
      <c r="M20830" s="147">
        <v>4.7156338942200053E-2</v>
      </c>
      <c r="N20830" s="87">
        <v>6.4889415739962137</v>
      </c>
      <c r="O20830" s="88">
        <v>0.47865669340138378</v>
      </c>
      <c r="P20830" s="89">
        <v>73.764987393252653</v>
      </c>
    </row>
    <row r="20831" spans="1:16">
      <c r="A20831" s="75" t="s">
        <v>32584</v>
      </c>
      <c r="B20831" s="85">
        <v>20827</v>
      </c>
      <c r="C20831" s="85">
        <v>20980</v>
      </c>
      <c r="D20831" s="85">
        <v>20827</v>
      </c>
      <c r="E20831" s="86" t="s">
        <v>32579</v>
      </c>
      <c r="F20831" s="85" t="s">
        <v>243</v>
      </c>
      <c r="G20831" s="86" t="s">
        <v>23716</v>
      </c>
      <c r="H20831" s="85" t="s">
        <v>1</v>
      </c>
      <c r="I20831" s="85">
        <v>1</v>
      </c>
      <c r="J20831" s="88">
        <v>0.70445264819442677</v>
      </c>
      <c r="K20831" s="146">
        <v>1.4430009665535035</v>
      </c>
      <c r="L20831" s="147">
        <v>3.2333999751163938E-8</v>
      </c>
      <c r="M20831" s="147">
        <v>4.4669282981586532E-2</v>
      </c>
      <c r="N20831" s="87">
        <v>6.219700851031349</v>
      </c>
      <c r="O20831" s="88">
        <v>0.46815355326352831</v>
      </c>
      <c r="P20831" s="89">
        <v>75.269464637660064</v>
      </c>
    </row>
    <row r="20832" spans="1:16">
      <c r="A20832" s="75" t="s">
        <v>1344</v>
      </c>
      <c r="B20832" s="85">
        <v>20828</v>
      </c>
      <c r="C20832" s="85">
        <v>649</v>
      </c>
      <c r="D20832" s="85">
        <v>20828</v>
      </c>
      <c r="E20832" s="86" t="s">
        <v>1345</v>
      </c>
      <c r="F20832" s="85" t="s">
        <v>38</v>
      </c>
      <c r="G20832" s="86" t="s">
        <v>1346</v>
      </c>
      <c r="H20832" s="85" t="s">
        <v>1</v>
      </c>
      <c r="I20832" s="85">
        <v>1</v>
      </c>
      <c r="J20832" s="88">
        <v>0.99958992231086852</v>
      </c>
      <c r="K20832" s="146">
        <v>1.7849743046156301</v>
      </c>
      <c r="L20832" s="147">
        <v>3.0485331215515861E-8</v>
      </c>
      <c r="M20832" s="147">
        <v>5.8099569662677999E-2</v>
      </c>
      <c r="N20832" s="87">
        <v>8.3488957971964357</v>
      </c>
      <c r="O20832" s="88">
        <v>0.66799656510165661</v>
      </c>
      <c r="P20832" s="89">
        <v>80.010169168235436</v>
      </c>
    </row>
    <row r="20833" spans="1:16">
      <c r="A20833" s="75" t="s">
        <v>1347</v>
      </c>
      <c r="B20833" s="85">
        <v>20829</v>
      </c>
      <c r="C20833" s="85">
        <v>650</v>
      </c>
      <c r="D20833" s="85">
        <v>20829</v>
      </c>
      <c r="E20833" s="86" t="s">
        <v>1345</v>
      </c>
      <c r="F20833" s="85" t="s">
        <v>11</v>
      </c>
      <c r="G20833" s="86" t="s">
        <v>1346</v>
      </c>
      <c r="H20833" s="85" t="s">
        <v>1</v>
      </c>
      <c r="I20833" s="85">
        <v>1</v>
      </c>
      <c r="J20833" s="88">
        <v>1.369715292479732</v>
      </c>
      <c r="K20833" s="146">
        <v>2.130256359233095</v>
      </c>
      <c r="L20833" s="147">
        <v>3.6790508664490502E-8</v>
      </c>
      <c r="M20833" s="147">
        <v>6.5903650179275033E-2</v>
      </c>
      <c r="N20833" s="87">
        <v>9.8807525896709265</v>
      </c>
      <c r="O20833" s="88">
        <v>0.98634204972170947</v>
      </c>
      <c r="P20833" s="89">
        <v>99.824587324735262</v>
      </c>
    </row>
    <row r="20834" spans="1:16">
      <c r="A20834" s="75" t="s">
        <v>23718</v>
      </c>
      <c r="B20834" s="85">
        <v>20830</v>
      </c>
      <c r="C20834" s="85">
        <v>14521</v>
      </c>
      <c r="D20834" s="85">
        <v>20830</v>
      </c>
      <c r="E20834" s="86" t="s">
        <v>23719</v>
      </c>
      <c r="F20834" s="85" t="s">
        <v>55</v>
      </c>
      <c r="G20834" s="86" t="s">
        <v>1346</v>
      </c>
      <c r="H20834" s="85" t="s">
        <v>1</v>
      </c>
      <c r="I20834" s="85">
        <v>1</v>
      </c>
      <c r="J20834" s="88">
        <v>1.1482427192672371</v>
      </c>
      <c r="K20834" s="146">
        <v>1.9340197748969246</v>
      </c>
      <c r="L20834" s="147">
        <v>3.2510658254384299E-8</v>
      </c>
      <c r="M20834" s="147">
        <v>6.6005623755787043E-2</v>
      </c>
      <c r="N20834" s="87">
        <v>9.4171153472031524</v>
      </c>
      <c r="O20834" s="88">
        <v>0.79775839943546412</v>
      </c>
      <c r="P20834" s="89">
        <v>84.71366974095686</v>
      </c>
    </row>
    <row r="20835" spans="1:16">
      <c r="A20835" s="75" t="s">
        <v>23720</v>
      </c>
      <c r="B20835" s="85">
        <v>20831</v>
      </c>
      <c r="C20835" s="85">
        <v>14522</v>
      </c>
      <c r="D20835" s="85">
        <v>20831</v>
      </c>
      <c r="E20835" s="86" t="s">
        <v>23721</v>
      </c>
      <c r="F20835" s="85" t="s">
        <v>38</v>
      </c>
      <c r="G20835" s="86" t="s">
        <v>23722</v>
      </c>
      <c r="H20835" s="85" t="s">
        <v>1</v>
      </c>
      <c r="I20835" s="85">
        <v>1</v>
      </c>
      <c r="J20835" s="88">
        <v>0.71439618585628728</v>
      </c>
      <c r="K20835" s="146">
        <v>1.2763500385561084</v>
      </c>
      <c r="L20835" s="147">
        <v>2.975599351134744E-8</v>
      </c>
      <c r="M20835" s="147">
        <v>4.0746926607588427E-2</v>
      </c>
      <c r="N20835" s="87">
        <v>5.5322155616953159</v>
      </c>
      <c r="O20835" s="88">
        <v>0.40932833505885857</v>
      </c>
      <c r="P20835" s="89">
        <v>73.989946793292034</v>
      </c>
    </row>
    <row r="20836" spans="1:16">
      <c r="A20836" s="75" t="s">
        <v>23723</v>
      </c>
      <c r="B20836" s="85">
        <v>20832</v>
      </c>
      <c r="C20836" s="85">
        <v>14523</v>
      </c>
      <c r="D20836" s="85">
        <v>20832</v>
      </c>
      <c r="E20836" s="86" t="s">
        <v>23721</v>
      </c>
      <c r="F20836" s="85" t="s">
        <v>243</v>
      </c>
      <c r="G20836" s="86" t="s">
        <v>23722</v>
      </c>
      <c r="H20836" s="85" t="s">
        <v>1</v>
      </c>
      <c r="I20836" s="85">
        <v>1</v>
      </c>
      <c r="J20836" s="88">
        <v>0.6004959614365778</v>
      </c>
      <c r="K20836" s="146">
        <v>1.2288078060103433</v>
      </c>
      <c r="L20836" s="147">
        <v>2.8301790521515301E-8</v>
      </c>
      <c r="M20836" s="147">
        <v>3.8610349804161628E-2</v>
      </c>
      <c r="N20836" s="87">
        <v>5.2099612582589163</v>
      </c>
      <c r="O20836" s="88">
        <v>0.39355926236565331</v>
      </c>
      <c r="P20836" s="89">
        <v>75.53976754467736</v>
      </c>
    </row>
    <row r="20837" spans="1:16">
      <c r="A20837" s="75" t="s">
        <v>32593</v>
      </c>
      <c r="B20837" s="85">
        <v>20833</v>
      </c>
      <c r="C20837" s="85">
        <v>20986</v>
      </c>
      <c r="D20837" s="85">
        <v>20833</v>
      </c>
      <c r="E20837" s="86" t="s">
        <v>32594</v>
      </c>
      <c r="F20837" s="85" t="s">
        <v>243</v>
      </c>
      <c r="G20837" s="86" t="s">
        <v>23722</v>
      </c>
      <c r="H20837" s="85" t="s">
        <v>1</v>
      </c>
      <c r="I20837" s="85">
        <v>1</v>
      </c>
      <c r="J20837" s="88">
        <v>0.76490825835927967</v>
      </c>
      <c r="K20837" s="146">
        <v>1.3993926804192984</v>
      </c>
      <c r="L20837" s="147">
        <v>3.0192767443743362E-8</v>
      </c>
      <c r="M20837" s="147">
        <v>4.7091619635338283E-2</v>
      </c>
      <c r="N20837" s="87">
        <v>6.1927931678411472</v>
      </c>
      <c r="O20837" s="88">
        <v>0.45554982919940479</v>
      </c>
      <c r="P20837" s="89">
        <v>73.561285974324377</v>
      </c>
    </row>
    <row r="20838" spans="1:16">
      <c r="A20838" s="75" t="s">
        <v>32597</v>
      </c>
      <c r="B20838" s="85">
        <v>20834</v>
      </c>
      <c r="C20838" s="85">
        <v>20988</v>
      </c>
      <c r="D20838" s="85">
        <v>20834</v>
      </c>
      <c r="E20838" s="86" t="s">
        <v>32596</v>
      </c>
      <c r="F20838" s="85" t="s">
        <v>2804</v>
      </c>
      <c r="G20838" s="86" t="s">
        <v>23722</v>
      </c>
      <c r="H20838" s="85" t="s">
        <v>1</v>
      </c>
      <c r="I20838" s="85">
        <v>1</v>
      </c>
      <c r="J20838" s="88">
        <v>1.685023255738058</v>
      </c>
      <c r="K20838" s="146">
        <v>2.071366559342962</v>
      </c>
      <c r="L20838" s="147">
        <v>6.2403313777583674E-8</v>
      </c>
      <c r="M20838" s="147">
        <v>3.9825370783579853E-2</v>
      </c>
      <c r="N20838" s="87">
        <v>5.7616693683534441</v>
      </c>
      <c r="O20838" s="88">
        <v>1.3607664890371951</v>
      </c>
      <c r="P20838" s="89">
        <v>236.17573346213575</v>
      </c>
    </row>
    <row r="20839" spans="1:16">
      <c r="A20839" s="75" t="s">
        <v>32598</v>
      </c>
      <c r="B20839" s="85">
        <v>20835</v>
      </c>
      <c r="C20839" s="85">
        <v>20989</v>
      </c>
      <c r="D20839" s="85">
        <v>20835</v>
      </c>
      <c r="E20839" s="86" t="s">
        <v>32596</v>
      </c>
      <c r="F20839" s="85" t="s">
        <v>509</v>
      </c>
      <c r="G20839" s="86" t="s">
        <v>23722</v>
      </c>
      <c r="H20839" s="85" t="s">
        <v>1</v>
      </c>
      <c r="I20839" s="85">
        <v>1</v>
      </c>
      <c r="J20839" s="88">
        <v>0.75387834217692895</v>
      </c>
      <c r="K20839" s="146">
        <v>1.0114846521892256</v>
      </c>
      <c r="L20839" s="147">
        <v>2.9282991762623701E-8</v>
      </c>
      <c r="M20839" s="147">
        <v>3.5303984900967249E-2</v>
      </c>
      <c r="N20839" s="87">
        <v>4.4203309121083194</v>
      </c>
      <c r="O20839" s="88">
        <v>0.28867643991817232</v>
      </c>
      <c r="P20839" s="89">
        <v>65.306522443245171</v>
      </c>
    </row>
    <row r="20840" spans="1:16">
      <c r="A20840" s="75" t="s">
        <v>32600</v>
      </c>
      <c r="B20840" s="85">
        <v>20836</v>
      </c>
      <c r="C20840" s="85">
        <v>20991</v>
      </c>
      <c r="D20840" s="85">
        <v>20836</v>
      </c>
      <c r="E20840" s="86" t="s">
        <v>32596</v>
      </c>
      <c r="F20840" s="85" t="s">
        <v>1077</v>
      </c>
      <c r="G20840" s="86" t="s">
        <v>23722</v>
      </c>
      <c r="H20840" s="85" t="s">
        <v>1</v>
      </c>
      <c r="I20840" s="85">
        <v>1</v>
      </c>
      <c r="J20840" s="88">
        <v>0.50857662925497205</v>
      </c>
      <c r="K20840" s="146">
        <v>1.4723302685167499</v>
      </c>
      <c r="L20840" s="147">
        <v>3.7325298662836892E-8</v>
      </c>
      <c r="M20840" s="147">
        <v>3.1083207743800589E-2</v>
      </c>
      <c r="N20840" s="87">
        <v>4.1727496263897583</v>
      </c>
      <c r="O20840" s="88">
        <v>0.2703188107365484</v>
      </c>
      <c r="P20840" s="89">
        <v>64.781938754956371</v>
      </c>
    </row>
    <row r="20841" spans="1:16">
      <c r="A20841" s="75" t="s">
        <v>32601</v>
      </c>
      <c r="B20841" s="85">
        <v>20837</v>
      </c>
      <c r="C20841" s="85">
        <v>20992</v>
      </c>
      <c r="D20841" s="85">
        <v>20837</v>
      </c>
      <c r="E20841" s="86" t="s">
        <v>32596</v>
      </c>
      <c r="F20841" s="85" t="s">
        <v>429</v>
      </c>
      <c r="G20841" s="86" t="s">
        <v>23722</v>
      </c>
      <c r="H20841" s="85" t="s">
        <v>1</v>
      </c>
      <c r="I20841" s="85">
        <v>1</v>
      </c>
      <c r="J20841" s="88">
        <v>0.43341919318982147</v>
      </c>
      <c r="K20841" s="146">
        <v>0.62276202908342382</v>
      </c>
      <c r="L20841" s="147">
        <v>1.5595446174989091E-8</v>
      </c>
      <c r="M20841" s="147">
        <v>3.1760305572714961E-2</v>
      </c>
      <c r="N20841" s="87">
        <v>4.3471740836064843</v>
      </c>
      <c r="O20841" s="88">
        <v>0.2556466525050643</v>
      </c>
      <c r="P20841" s="89">
        <v>58.807548901509783</v>
      </c>
    </row>
    <row r="20842" spans="1:16">
      <c r="A20842" s="75" t="s">
        <v>32602</v>
      </c>
      <c r="B20842" s="85">
        <v>20838</v>
      </c>
      <c r="C20842" s="85">
        <v>20993</v>
      </c>
      <c r="D20842" s="85">
        <v>20838</v>
      </c>
      <c r="E20842" s="86" t="s">
        <v>32596</v>
      </c>
      <c r="F20842" s="85" t="s">
        <v>965</v>
      </c>
      <c r="G20842" s="86" t="s">
        <v>23722</v>
      </c>
      <c r="H20842" s="85" t="s">
        <v>1</v>
      </c>
      <c r="I20842" s="85">
        <v>1</v>
      </c>
      <c r="J20842" s="88">
        <v>0.63951173441198439</v>
      </c>
      <c r="K20842" s="146">
        <v>1.4826479679727629</v>
      </c>
      <c r="L20842" s="147">
        <v>2.8983648380406381E-8</v>
      </c>
      <c r="M20842" s="147">
        <v>5.3062381705302433E-2</v>
      </c>
      <c r="N20842" s="87">
        <v>6.937759322773517</v>
      </c>
      <c r="O20842" s="88">
        <v>0.39530952033265521</v>
      </c>
      <c r="P20842" s="89">
        <v>56.979422597586137</v>
      </c>
    </row>
    <row r="20843" spans="1:16">
      <c r="A20843" s="75" t="s">
        <v>32603</v>
      </c>
      <c r="B20843" s="85">
        <v>20839</v>
      </c>
      <c r="C20843" s="85">
        <v>20994</v>
      </c>
      <c r="D20843" s="85">
        <v>20839</v>
      </c>
      <c r="E20843" s="86" t="s">
        <v>32596</v>
      </c>
      <c r="F20843" s="85" t="s">
        <v>1084</v>
      </c>
      <c r="G20843" s="86" t="s">
        <v>23722</v>
      </c>
      <c r="H20843" s="85" t="s">
        <v>1</v>
      </c>
      <c r="I20843" s="85">
        <v>1</v>
      </c>
      <c r="J20843" s="88">
        <v>0.46520396308095963</v>
      </c>
      <c r="K20843" s="146">
        <v>0.83694033984264493</v>
      </c>
      <c r="L20843" s="147">
        <v>1.6937194154657139E-8</v>
      </c>
      <c r="M20843" s="147">
        <v>3.0435391635690579E-2</v>
      </c>
      <c r="N20843" s="87">
        <v>4.1152896367246488</v>
      </c>
      <c r="O20843" s="88">
        <v>0.2318995209260532</v>
      </c>
      <c r="P20843" s="89">
        <v>56.35071681385265</v>
      </c>
    </row>
    <row r="20844" spans="1:16">
      <c r="A20844" s="75" t="s">
        <v>32605</v>
      </c>
      <c r="B20844" s="85">
        <v>20840</v>
      </c>
      <c r="C20844" s="85">
        <v>20996</v>
      </c>
      <c r="D20844" s="85">
        <v>20840</v>
      </c>
      <c r="E20844" s="86" t="s">
        <v>32596</v>
      </c>
      <c r="F20844" s="85" t="s">
        <v>38</v>
      </c>
      <c r="G20844" s="86" t="s">
        <v>23722</v>
      </c>
      <c r="H20844" s="85" t="s">
        <v>1</v>
      </c>
      <c r="I20844" s="85">
        <v>1</v>
      </c>
      <c r="J20844" s="88">
        <v>0.66490728251506026</v>
      </c>
      <c r="K20844" s="146">
        <v>1.1762148358961382</v>
      </c>
      <c r="L20844" s="147">
        <v>3.0327543092134608E-8</v>
      </c>
      <c r="M20844" s="147">
        <v>3.4684387797673522E-2</v>
      </c>
      <c r="N20844" s="87">
        <v>4.8560272301053384</v>
      </c>
      <c r="O20844" s="88">
        <v>0.33723569055377489</v>
      </c>
      <c r="P20844" s="89">
        <v>69.446828564521766</v>
      </c>
    </row>
    <row r="20845" spans="1:16">
      <c r="A20845" s="75" t="s">
        <v>32606</v>
      </c>
      <c r="B20845" s="85">
        <v>20841</v>
      </c>
      <c r="C20845" s="85">
        <v>20997</v>
      </c>
      <c r="D20845" s="85">
        <v>20841</v>
      </c>
      <c r="E20845" s="86" t="s">
        <v>32596</v>
      </c>
      <c r="F20845" s="85" t="s">
        <v>238</v>
      </c>
      <c r="G20845" s="86" t="s">
        <v>23722</v>
      </c>
      <c r="H20845" s="85" t="s">
        <v>1</v>
      </c>
      <c r="I20845" s="85">
        <v>1</v>
      </c>
      <c r="J20845" s="88">
        <v>0.61939407374901612</v>
      </c>
      <c r="K20845" s="146">
        <v>1.2262986506480769</v>
      </c>
      <c r="L20845" s="147">
        <v>1.321704497335921E-8</v>
      </c>
      <c r="M20845" s="147">
        <v>3.5464661574256512E-2</v>
      </c>
      <c r="N20845" s="87">
        <v>5.0034539643739224</v>
      </c>
      <c r="O20845" s="88">
        <v>0.35676788154028077</v>
      </c>
      <c r="P20845" s="89">
        <v>71.304319792002488</v>
      </c>
    </row>
    <row r="20846" spans="1:16">
      <c r="A20846" s="75" t="s">
        <v>32607</v>
      </c>
      <c r="B20846" s="85">
        <v>20842</v>
      </c>
      <c r="C20846" s="85">
        <v>20998</v>
      </c>
      <c r="D20846" s="85">
        <v>20842</v>
      </c>
      <c r="E20846" s="86" t="s">
        <v>32596</v>
      </c>
      <c r="F20846" s="85" t="s">
        <v>139</v>
      </c>
      <c r="G20846" s="86" t="s">
        <v>23722</v>
      </c>
      <c r="H20846" s="85" t="s">
        <v>1</v>
      </c>
      <c r="I20846" s="85">
        <v>1</v>
      </c>
      <c r="J20846" s="88">
        <v>0.72301675994468539</v>
      </c>
      <c r="K20846" s="146">
        <v>1.493448837567279</v>
      </c>
      <c r="L20846" s="147">
        <v>4.5117439442472029E-8</v>
      </c>
      <c r="M20846" s="147">
        <v>5.2416598713515672E-2</v>
      </c>
      <c r="N20846" s="87">
        <v>6.9237302202744528</v>
      </c>
      <c r="O20846" s="88">
        <v>0.41022554120970789</v>
      </c>
      <c r="P20846" s="89">
        <v>59.249209336386706</v>
      </c>
    </row>
    <row r="20847" spans="1:16">
      <c r="A20847" s="75" t="s">
        <v>32609</v>
      </c>
      <c r="B20847" s="85">
        <v>20843</v>
      </c>
      <c r="C20847" s="85">
        <v>21000</v>
      </c>
      <c r="D20847" s="85">
        <v>20843</v>
      </c>
      <c r="E20847" s="86" t="s">
        <v>32596</v>
      </c>
      <c r="F20847" s="85" t="s">
        <v>243</v>
      </c>
      <c r="G20847" s="86" t="s">
        <v>23722</v>
      </c>
      <c r="H20847" s="85" t="s">
        <v>1</v>
      </c>
      <c r="I20847" s="85">
        <v>1</v>
      </c>
      <c r="J20847" s="88">
        <v>0.45058351688195653</v>
      </c>
      <c r="K20847" s="146">
        <v>1.0582174983730854</v>
      </c>
      <c r="L20847" s="147">
        <v>2.674720248842653E-8</v>
      </c>
      <c r="M20847" s="147">
        <v>3.0185345760887199E-2</v>
      </c>
      <c r="N20847" s="87">
        <v>4.0854741689522696</v>
      </c>
      <c r="O20847" s="88">
        <v>0.32089663845948457</v>
      </c>
      <c r="P20847" s="89">
        <v>78.545751408282513</v>
      </c>
    </row>
    <row r="20848" spans="1:16">
      <c r="A20848" s="75" t="s">
        <v>23727</v>
      </c>
      <c r="B20848" s="85">
        <v>20844</v>
      </c>
      <c r="C20848" s="85">
        <v>14525</v>
      </c>
      <c r="D20848" s="85">
        <v>20844</v>
      </c>
      <c r="E20848" s="86" t="s">
        <v>23728</v>
      </c>
      <c r="F20848" s="85" t="s">
        <v>55</v>
      </c>
      <c r="G20848" s="86" t="s">
        <v>23729</v>
      </c>
      <c r="H20848" s="85" t="s">
        <v>1</v>
      </c>
      <c r="I20848" s="85">
        <v>1</v>
      </c>
      <c r="J20848" s="88">
        <v>0.78753026352392741</v>
      </c>
      <c r="K20848" s="146">
        <v>1.3919004817460516</v>
      </c>
      <c r="L20848" s="147">
        <v>3.0161973482382289E-8</v>
      </c>
      <c r="M20848" s="147">
        <v>4.7860360338199959E-2</v>
      </c>
      <c r="N20848" s="87">
        <v>6.5686327862913441</v>
      </c>
      <c r="O20848" s="88">
        <v>0.47549278197468853</v>
      </c>
      <c r="P20848" s="89">
        <v>72.388394578402384</v>
      </c>
    </row>
    <row r="20849" spans="1:16">
      <c r="A20849" s="75" t="s">
        <v>32585</v>
      </c>
      <c r="B20849" s="85">
        <v>20845</v>
      </c>
      <c r="C20849" s="85">
        <v>20981</v>
      </c>
      <c r="D20849" s="85">
        <v>20845</v>
      </c>
      <c r="E20849" s="86" t="s">
        <v>32586</v>
      </c>
      <c r="F20849" s="85" t="s">
        <v>509</v>
      </c>
      <c r="G20849" s="86" t="s">
        <v>23729</v>
      </c>
      <c r="H20849" s="85" t="s">
        <v>1</v>
      </c>
      <c r="I20849" s="85">
        <v>1</v>
      </c>
      <c r="J20849" s="88">
        <v>0.7278573150640284</v>
      </c>
      <c r="K20849" s="146">
        <v>1.2956283437966021</v>
      </c>
      <c r="L20849" s="147">
        <v>2.9822751326269103E-8</v>
      </c>
      <c r="M20849" s="147">
        <v>4.2241458048735123E-2</v>
      </c>
      <c r="N20849" s="87">
        <v>5.7379177815840148</v>
      </c>
      <c r="O20849" s="88">
        <v>0.42145868754971311</v>
      </c>
      <c r="P20849" s="89">
        <v>73.451503418608567</v>
      </c>
    </row>
    <row r="20850" spans="1:16">
      <c r="A20850" s="75" t="s">
        <v>32587</v>
      </c>
      <c r="B20850" s="85">
        <v>20846</v>
      </c>
      <c r="C20850" s="85">
        <v>20982</v>
      </c>
      <c r="D20850" s="85">
        <v>20846</v>
      </c>
      <c r="E20850" s="86" t="s">
        <v>32586</v>
      </c>
      <c r="F20850" s="85" t="s">
        <v>38</v>
      </c>
      <c r="G20850" s="86" t="s">
        <v>23729</v>
      </c>
      <c r="H20850" s="85" t="s">
        <v>1</v>
      </c>
      <c r="I20850" s="85">
        <v>1</v>
      </c>
      <c r="J20850" s="88">
        <v>0.74825792908921829</v>
      </c>
      <c r="K20850" s="146">
        <v>1.3280395189011267</v>
      </c>
      <c r="L20850" s="147">
        <v>2.991175363657539E-8</v>
      </c>
      <c r="M20850" s="147">
        <v>4.2979227487559057E-2</v>
      </c>
      <c r="N20850" s="87">
        <v>6.0224650672055349</v>
      </c>
      <c r="O20850" s="88">
        <v>0.43979201692122688</v>
      </c>
      <c r="P20850" s="89">
        <v>73.025249962187559</v>
      </c>
    </row>
    <row r="20851" spans="1:16">
      <c r="A20851" s="75" t="s">
        <v>23733</v>
      </c>
      <c r="B20851" s="85">
        <v>20847</v>
      </c>
      <c r="C20851" s="85">
        <v>14527</v>
      </c>
      <c r="D20851" s="85">
        <v>20847</v>
      </c>
      <c r="E20851" s="86" t="s">
        <v>23734</v>
      </c>
      <c r="F20851" s="85" t="s">
        <v>55</v>
      </c>
      <c r="G20851" s="86" t="s">
        <v>23735</v>
      </c>
      <c r="H20851" s="85" t="s">
        <v>1</v>
      </c>
      <c r="I20851" s="85">
        <v>1</v>
      </c>
      <c r="J20851" s="88">
        <v>0.52402025497337346</v>
      </c>
      <c r="K20851" s="146">
        <v>2.0173924371294656</v>
      </c>
      <c r="L20851" s="147">
        <v>2.2480750799728901E-8</v>
      </c>
      <c r="M20851" s="147">
        <v>3.285596487235394E-2</v>
      </c>
      <c r="N20851" s="87">
        <v>4.1277832022492698</v>
      </c>
      <c r="O20851" s="88">
        <v>0.26921127377753401</v>
      </c>
      <c r="P20851" s="89">
        <v>65.219334588802568</v>
      </c>
    </row>
    <row r="20852" spans="1:16">
      <c r="A20852" s="75" t="s">
        <v>32590</v>
      </c>
      <c r="B20852" s="85">
        <v>20848</v>
      </c>
      <c r="C20852" s="85">
        <v>20984</v>
      </c>
      <c r="D20852" s="85">
        <v>20848</v>
      </c>
      <c r="E20852" s="86" t="s">
        <v>32591</v>
      </c>
      <c r="F20852" s="85" t="s">
        <v>32</v>
      </c>
      <c r="G20852" s="86" t="s">
        <v>23735</v>
      </c>
      <c r="H20852" s="85" t="s">
        <v>1</v>
      </c>
      <c r="I20852" s="85">
        <v>1</v>
      </c>
      <c r="J20852" s="88">
        <v>0.45880317381965169</v>
      </c>
      <c r="K20852" s="146">
        <v>1.9205461262827648</v>
      </c>
      <c r="L20852" s="147">
        <v>2.212196828615556E-8</v>
      </c>
      <c r="M20852" s="147">
        <v>2.6544929066896129E-2</v>
      </c>
      <c r="N20852" s="87">
        <v>3.306567022210245</v>
      </c>
      <c r="O20852" s="88">
        <v>0.21011551404287629</v>
      </c>
      <c r="P20852" s="89">
        <v>63.544913087056216</v>
      </c>
    </row>
    <row r="20853" spans="1:16">
      <c r="A20853" s="75" t="s">
        <v>32592</v>
      </c>
      <c r="B20853" s="85">
        <v>20849</v>
      </c>
      <c r="C20853" s="85">
        <v>20985</v>
      </c>
      <c r="D20853" s="85">
        <v>20849</v>
      </c>
      <c r="E20853" s="86" t="s">
        <v>32591</v>
      </c>
      <c r="F20853" s="85" t="s">
        <v>38</v>
      </c>
      <c r="G20853" s="86" t="s">
        <v>23735</v>
      </c>
      <c r="H20853" s="85" t="s">
        <v>1</v>
      </c>
      <c r="I20853" s="85">
        <v>1</v>
      </c>
      <c r="J20853" s="88">
        <v>0.48490701099585481</v>
      </c>
      <c r="K20853" s="146">
        <v>1.953733736968039</v>
      </c>
      <c r="L20853" s="147">
        <v>2.2231196648778671E-8</v>
      </c>
      <c r="M20853" s="147">
        <v>2.798360003618932E-2</v>
      </c>
      <c r="N20853" s="87">
        <v>3.5833020513877072</v>
      </c>
      <c r="O20853" s="88">
        <v>0.23365396437003039</v>
      </c>
      <c r="P20853" s="89">
        <v>65.206326739757571</v>
      </c>
    </row>
    <row r="20854" spans="1:16">
      <c r="A20854" s="75" t="s">
        <v>23730</v>
      </c>
      <c r="B20854" s="85">
        <v>20850</v>
      </c>
      <c r="C20854" s="85">
        <v>14526</v>
      </c>
      <c r="D20854" s="85">
        <v>20850</v>
      </c>
      <c r="E20854" s="86" t="s">
        <v>23731</v>
      </c>
      <c r="F20854" s="85" t="s">
        <v>32</v>
      </c>
      <c r="G20854" s="86" t="s">
        <v>23732</v>
      </c>
      <c r="H20854" s="85" t="s">
        <v>1</v>
      </c>
      <c r="I20854" s="85">
        <v>1</v>
      </c>
      <c r="J20854" s="88">
        <v>0.44936506562019801</v>
      </c>
      <c r="K20854" s="146">
        <v>0.68110137088451461</v>
      </c>
      <c r="L20854" s="147">
        <v>1.437259855465133E-8</v>
      </c>
      <c r="M20854" s="147">
        <v>3.4342632867852441E-2</v>
      </c>
      <c r="N20854" s="87">
        <v>4.4344385603297303</v>
      </c>
      <c r="O20854" s="88">
        <v>0.25531277034212679</v>
      </c>
      <c r="P20854" s="89">
        <v>57.574993286893701</v>
      </c>
    </row>
    <row r="20855" spans="1:16">
      <c r="A20855" s="75" t="s">
        <v>32588</v>
      </c>
      <c r="B20855" s="85">
        <v>20851</v>
      </c>
      <c r="C20855" s="85">
        <v>20983</v>
      </c>
      <c r="D20855" s="85">
        <v>20851</v>
      </c>
      <c r="E20855" s="86" t="s">
        <v>32589</v>
      </c>
      <c r="F20855" s="85" t="s">
        <v>32</v>
      </c>
      <c r="G20855" s="86" t="s">
        <v>23732</v>
      </c>
      <c r="H20855" s="85" t="s">
        <v>1</v>
      </c>
      <c r="I20855" s="85">
        <v>1</v>
      </c>
      <c r="J20855" s="88">
        <v>0.440554752057708</v>
      </c>
      <c r="K20855" s="146">
        <v>0.67149487758223825</v>
      </c>
      <c r="L20855" s="147">
        <v>1.432988554669535E-8</v>
      </c>
      <c r="M20855" s="147">
        <v>3.3082034638042601E-2</v>
      </c>
      <c r="N20855" s="87">
        <v>4.297606904201472</v>
      </c>
      <c r="O20855" s="88">
        <v>0.24741926280124141</v>
      </c>
      <c r="P20855" s="89">
        <v>57.571403880461183</v>
      </c>
    </row>
    <row r="20856" spans="1:16">
      <c r="A20856" s="75" t="s">
        <v>23736</v>
      </c>
      <c r="B20856" s="85">
        <v>20852</v>
      </c>
      <c r="C20856" s="85">
        <v>14528</v>
      </c>
      <c r="D20856" s="85">
        <v>20852</v>
      </c>
      <c r="E20856" s="86" t="s">
        <v>23737</v>
      </c>
      <c r="F20856" s="85" t="s">
        <v>55</v>
      </c>
      <c r="G20856" s="86" t="s">
        <v>23738</v>
      </c>
      <c r="H20856" s="85" t="s">
        <v>1</v>
      </c>
      <c r="I20856" s="85">
        <v>1</v>
      </c>
      <c r="J20856" s="88">
        <v>0.45052915014954881</v>
      </c>
      <c r="K20856" s="146">
        <v>1.9019212543390802</v>
      </c>
      <c r="L20856" s="147">
        <v>2.2068187724802291E-8</v>
      </c>
      <c r="M20856" s="147">
        <v>2.5741005526030161E-2</v>
      </c>
      <c r="N20856" s="87">
        <v>3.092716564015447</v>
      </c>
      <c r="O20856" s="88">
        <v>0.20318074808874431</v>
      </c>
      <c r="P20856" s="89">
        <v>65.696530504219041</v>
      </c>
    </row>
    <row r="20857" spans="1:16">
      <c r="A20857" s="75" t="s">
        <v>32618</v>
      </c>
      <c r="B20857" s="85">
        <v>20853</v>
      </c>
      <c r="C20857" s="85">
        <v>21006</v>
      </c>
      <c r="D20857" s="85">
        <v>20853</v>
      </c>
      <c r="E20857" s="86" t="s">
        <v>32617</v>
      </c>
      <c r="F20857" s="85" t="s">
        <v>32</v>
      </c>
      <c r="G20857" s="86" t="s">
        <v>23738</v>
      </c>
      <c r="H20857" s="85" t="s">
        <v>1</v>
      </c>
      <c r="I20857" s="85">
        <v>1</v>
      </c>
      <c r="J20857" s="88">
        <v>0.40141872065569789</v>
      </c>
      <c r="K20857" s="146">
        <v>1.8204018676479188</v>
      </c>
      <c r="L20857" s="147">
        <v>2.1779324174434329E-8</v>
      </c>
      <c r="M20857" s="147">
        <v>2.0289992805180661E-2</v>
      </c>
      <c r="N20857" s="87">
        <v>2.4059740595802208</v>
      </c>
      <c r="O20857" s="88">
        <v>0.15152940667121609</v>
      </c>
      <c r="P20857" s="89">
        <v>62.980482298987866</v>
      </c>
    </row>
    <row r="20858" spans="1:16">
      <c r="A20858" s="75" t="s">
        <v>32620</v>
      </c>
      <c r="B20858" s="85">
        <v>20854</v>
      </c>
      <c r="C20858" s="85">
        <v>21008</v>
      </c>
      <c r="D20858" s="85">
        <v>20854</v>
      </c>
      <c r="E20858" s="86" t="s">
        <v>32617</v>
      </c>
      <c r="F20858" s="85" t="s">
        <v>38</v>
      </c>
      <c r="G20858" s="86" t="s">
        <v>23738</v>
      </c>
      <c r="H20858" s="85" t="s">
        <v>1</v>
      </c>
      <c r="I20858" s="85">
        <v>1</v>
      </c>
      <c r="J20858" s="88">
        <v>0.41434158914708902</v>
      </c>
      <c r="K20858" s="146">
        <v>1.8472271363294042</v>
      </c>
      <c r="L20858" s="147">
        <v>2.1852625615195801E-8</v>
      </c>
      <c r="M20858" s="147">
        <v>2.125139397246973E-2</v>
      </c>
      <c r="N20858" s="87">
        <v>2.587148845970261</v>
      </c>
      <c r="O20858" s="88">
        <v>0.17032806750325469</v>
      </c>
      <c r="P20858" s="89">
        <v>65.836207208780209</v>
      </c>
    </row>
    <row r="20859" spans="1:16">
      <c r="A20859" s="75" t="s">
        <v>23724</v>
      </c>
      <c r="B20859" s="85">
        <v>20855</v>
      </c>
      <c r="C20859" s="85">
        <v>14524</v>
      </c>
      <c r="D20859" s="85">
        <v>20855</v>
      </c>
      <c r="E20859" s="86" t="s">
        <v>23725</v>
      </c>
      <c r="F20859" s="85" t="s">
        <v>32</v>
      </c>
      <c r="G20859" s="86" t="s">
        <v>23726</v>
      </c>
      <c r="H20859" s="85" t="s">
        <v>1</v>
      </c>
      <c r="I20859" s="85">
        <v>1</v>
      </c>
      <c r="J20859" s="88">
        <v>0.43228072838760467</v>
      </c>
      <c r="K20859" s="146">
        <v>0.65287000563855158</v>
      </c>
      <c r="L20859" s="147">
        <v>1.427610498534211E-8</v>
      </c>
      <c r="M20859" s="147">
        <v>3.2278111097176578E-2</v>
      </c>
      <c r="N20859" s="87">
        <v>4.0837564460066753</v>
      </c>
      <c r="O20859" s="88">
        <v>0.2404844968471089</v>
      </c>
      <c r="P20859" s="89">
        <v>58.888060545889815</v>
      </c>
    </row>
    <row r="20860" spans="1:16">
      <c r="A20860" s="75" t="s">
        <v>32612</v>
      </c>
      <c r="B20860" s="85">
        <v>20856</v>
      </c>
      <c r="C20860" s="85">
        <v>21002</v>
      </c>
      <c r="D20860" s="85">
        <v>20856</v>
      </c>
      <c r="E20860" s="86" t="s">
        <v>32611</v>
      </c>
      <c r="F20860" s="85" t="s">
        <v>32</v>
      </c>
      <c r="G20860" s="86" t="s">
        <v>23726</v>
      </c>
      <c r="H20860" s="85" t="s">
        <v>1</v>
      </c>
      <c r="I20860" s="85">
        <v>1</v>
      </c>
      <c r="J20860" s="88">
        <v>0.44195664473356339</v>
      </c>
      <c r="K20860" s="146">
        <v>0.70944771248281224</v>
      </c>
      <c r="L20860" s="147">
        <v>1.5855083884575689E-8</v>
      </c>
      <c r="M20860" s="147">
        <v>3.1593639023553541E-2</v>
      </c>
      <c r="N20860" s="87">
        <v>4.0046778339814066</v>
      </c>
      <c r="O20860" s="88">
        <v>0.23715064371685901</v>
      </c>
      <c r="P20860" s="89">
        <v>59.218407459530013</v>
      </c>
    </row>
    <row r="20861" spans="1:16">
      <c r="A20861" s="75" t="s">
        <v>32615</v>
      </c>
      <c r="B20861" s="85">
        <v>20857</v>
      </c>
      <c r="C20861" s="85">
        <v>21004</v>
      </c>
      <c r="D20861" s="85">
        <v>20857</v>
      </c>
      <c r="E20861" s="86" t="s">
        <v>32614</v>
      </c>
      <c r="F20861" s="85" t="s">
        <v>32</v>
      </c>
      <c r="G20861" s="86" t="s">
        <v>23726</v>
      </c>
      <c r="H20861" s="85" t="s">
        <v>1</v>
      </c>
      <c r="I20861" s="85">
        <v>1</v>
      </c>
      <c r="J20861" s="88">
        <v>0.41187473752394049</v>
      </c>
      <c r="K20861" s="146">
        <v>0.60174879402235637</v>
      </c>
      <c r="L20861" s="147">
        <v>1.321616909685156E-8</v>
      </c>
      <c r="M20861" s="147">
        <v>3.0656131827263219E-2</v>
      </c>
      <c r="N20861" s="87">
        <v>3.9106986006610698</v>
      </c>
      <c r="O20861" s="88">
        <v>0.22973089931424329</v>
      </c>
      <c r="P20861" s="89">
        <v>58.744209864551884</v>
      </c>
    </row>
    <row r="20862" spans="1:16">
      <c r="A20862" s="75" t="s">
        <v>23742</v>
      </c>
      <c r="B20862" s="85">
        <v>20858</v>
      </c>
      <c r="C20862" s="85">
        <v>14530</v>
      </c>
      <c r="D20862" s="85">
        <v>20858</v>
      </c>
      <c r="E20862" s="86" t="s">
        <v>23743</v>
      </c>
      <c r="F20862" s="85" t="s">
        <v>55</v>
      </c>
      <c r="G20862" s="86" t="s">
        <v>23744</v>
      </c>
      <c r="H20862" s="85" t="s">
        <v>1</v>
      </c>
      <c r="I20862" s="85">
        <v>1</v>
      </c>
      <c r="J20862" s="88">
        <v>0.73898693468668497</v>
      </c>
      <c r="K20862" s="146">
        <v>1.3314737349579144</v>
      </c>
      <c r="L20862" s="147">
        <v>2.9907404604411709E-8</v>
      </c>
      <c r="M20862" s="147">
        <v>4.2285395217142967E-2</v>
      </c>
      <c r="N20862" s="87">
        <v>5.8642615475215472</v>
      </c>
      <c r="O20862" s="88">
        <v>0.43145543875156261</v>
      </c>
      <c r="P20862" s="89">
        <v>73.573703228484334</v>
      </c>
    </row>
    <row r="20863" spans="1:16">
      <c r="A20863" s="75" t="s">
        <v>32623</v>
      </c>
      <c r="B20863" s="85">
        <v>20859</v>
      </c>
      <c r="C20863" s="85">
        <v>21010</v>
      </c>
      <c r="D20863" s="85">
        <v>20859</v>
      </c>
      <c r="E20863" s="86" t="s">
        <v>32624</v>
      </c>
      <c r="F20863" s="85" t="s">
        <v>55</v>
      </c>
      <c r="G20863" s="86" t="s">
        <v>23744</v>
      </c>
      <c r="H20863" s="85" t="s">
        <v>1</v>
      </c>
      <c r="I20863" s="85">
        <v>1</v>
      </c>
      <c r="J20863" s="88">
        <v>0.73898693468668497</v>
      </c>
      <c r="K20863" s="146">
        <v>1.3314737349579144</v>
      </c>
      <c r="L20863" s="147">
        <v>2.9907404604411709E-8</v>
      </c>
      <c r="M20863" s="147">
        <v>4.2285395217142967E-2</v>
      </c>
      <c r="N20863" s="87">
        <v>5.8642615475215472</v>
      </c>
      <c r="O20863" s="88">
        <v>0.43145543875156261</v>
      </c>
      <c r="P20863" s="89">
        <v>73.573703228484334</v>
      </c>
    </row>
    <row r="20864" spans="1:16">
      <c r="A20864" s="75" t="s">
        <v>23745</v>
      </c>
      <c r="B20864" s="85">
        <v>20860</v>
      </c>
      <c r="C20864" s="85">
        <v>14531</v>
      </c>
      <c r="D20864" s="85">
        <v>20860</v>
      </c>
      <c r="E20864" s="86" t="s">
        <v>23746</v>
      </c>
      <c r="F20864" s="85" t="s">
        <v>55</v>
      </c>
      <c r="G20864" s="86" t="s">
        <v>23747</v>
      </c>
      <c r="H20864" s="85" t="s">
        <v>1</v>
      </c>
      <c r="I20864" s="85">
        <v>1</v>
      </c>
      <c r="J20864" s="88">
        <v>0.47449051019507171</v>
      </c>
      <c r="K20864" s="146">
        <v>1.9545313803025357</v>
      </c>
      <c r="L20864" s="147">
        <v>2.2217261218489161E-8</v>
      </c>
      <c r="M20864" s="147">
        <v>2.7090635759032651E-2</v>
      </c>
      <c r="N20864" s="87">
        <v>3.406737823943411</v>
      </c>
      <c r="O20864" s="88">
        <v>0.22438805766658329</v>
      </c>
      <c r="P20864" s="89">
        <v>65.865960124529551</v>
      </c>
    </row>
    <row r="20865" spans="1:16">
      <c r="A20865" s="75" t="s">
        <v>32625</v>
      </c>
      <c r="B20865" s="85">
        <v>20861</v>
      </c>
      <c r="C20865" s="85">
        <v>21011</v>
      </c>
      <c r="D20865" s="85">
        <v>20861</v>
      </c>
      <c r="E20865" s="86" t="s">
        <v>32626</v>
      </c>
      <c r="F20865" s="85" t="s">
        <v>32</v>
      </c>
      <c r="G20865" s="86" t="s">
        <v>23747</v>
      </c>
      <c r="H20865" s="85" t="s">
        <v>1</v>
      </c>
      <c r="I20865" s="85">
        <v>1</v>
      </c>
      <c r="J20865" s="88">
        <v>0.45772928721360212</v>
      </c>
      <c r="K20865" s="146">
        <v>1.9323303784584145</v>
      </c>
      <c r="L20865" s="147">
        <v>2.2144896717329251E-8</v>
      </c>
      <c r="M20865" s="147">
        <v>2.629909633942001E-2</v>
      </c>
      <c r="N20865" s="87">
        <v>3.2433490263952578</v>
      </c>
      <c r="O20865" s="88">
        <v>0.20944154447918589</v>
      </c>
      <c r="P20865" s="89">
        <v>64.575703316138217</v>
      </c>
    </row>
    <row r="20866" spans="1:16">
      <c r="A20866" s="75" t="s">
        <v>32627</v>
      </c>
      <c r="B20866" s="85">
        <v>20862</v>
      </c>
      <c r="C20866" s="85">
        <v>21012</v>
      </c>
      <c r="D20866" s="85">
        <v>20862</v>
      </c>
      <c r="E20866" s="86" t="s">
        <v>32626</v>
      </c>
      <c r="F20866" s="85" t="s">
        <v>38</v>
      </c>
      <c r="G20866" s="86" t="s">
        <v>23747</v>
      </c>
      <c r="H20866" s="85" t="s">
        <v>1</v>
      </c>
      <c r="I20866" s="85">
        <v>1</v>
      </c>
      <c r="J20866" s="88">
        <v>0.47454641513316997</v>
      </c>
      <c r="K20866" s="146">
        <v>1.9546054289346182</v>
      </c>
      <c r="L20866" s="147">
        <v>2.221750258112495E-8</v>
      </c>
      <c r="M20866" s="147">
        <v>2.7093275838596349E-2</v>
      </c>
      <c r="N20866" s="87">
        <v>3.4072827866005508</v>
      </c>
      <c r="O20866" s="88">
        <v>0.22443790986981749</v>
      </c>
      <c r="P20866" s="89">
        <v>65.870056560154012</v>
      </c>
    </row>
    <row r="20867" spans="1:16">
      <c r="A20867" s="75" t="s">
        <v>23739</v>
      </c>
      <c r="B20867" s="85">
        <v>20863</v>
      </c>
      <c r="C20867" s="85">
        <v>14529</v>
      </c>
      <c r="D20867" s="85">
        <v>20863</v>
      </c>
      <c r="E20867" s="86" t="s">
        <v>23740</v>
      </c>
      <c r="F20867" s="85" t="s">
        <v>32</v>
      </c>
      <c r="G20867" s="86" t="s">
        <v>23741</v>
      </c>
      <c r="H20867" s="85" t="s">
        <v>1</v>
      </c>
      <c r="I20867" s="85">
        <v>1</v>
      </c>
      <c r="J20867" s="88">
        <v>0.46185641960519591</v>
      </c>
      <c r="K20867" s="146">
        <v>0.73278468405996722</v>
      </c>
      <c r="L20867" s="147">
        <v>1.5523771448469539E-8</v>
      </c>
      <c r="M20867" s="147">
        <v>3.3670771386683257E-2</v>
      </c>
      <c r="N20867" s="87">
        <v>4.3626042368731746</v>
      </c>
      <c r="O20867" s="88">
        <v>0.2603981967338021</v>
      </c>
      <c r="P20867" s="89">
        <v>59.688704864147446</v>
      </c>
    </row>
    <row r="20868" spans="1:16">
      <c r="A20868" s="75" t="s">
        <v>32621</v>
      </c>
      <c r="B20868" s="85">
        <v>20864</v>
      </c>
      <c r="C20868" s="85">
        <v>21009</v>
      </c>
      <c r="D20868" s="85">
        <v>20864</v>
      </c>
      <c r="E20868" s="86" t="s">
        <v>32622</v>
      </c>
      <c r="F20868" s="85" t="s">
        <v>32</v>
      </c>
      <c r="G20868" s="86" t="s">
        <v>23741</v>
      </c>
      <c r="H20868" s="85" t="s">
        <v>1</v>
      </c>
      <c r="I20868" s="85">
        <v>1</v>
      </c>
      <c r="J20868" s="88">
        <v>0.46185641960519591</v>
      </c>
      <c r="K20868" s="146">
        <v>0.73278468405996722</v>
      </c>
      <c r="L20868" s="147">
        <v>1.5523771448469539E-8</v>
      </c>
      <c r="M20868" s="147">
        <v>3.3670771386683257E-2</v>
      </c>
      <c r="N20868" s="87">
        <v>4.3626042368731746</v>
      </c>
      <c r="O20868" s="88">
        <v>0.2603981967338021</v>
      </c>
      <c r="P20868" s="89">
        <v>59.688704864147446</v>
      </c>
    </row>
    <row r="20869" spans="1:16">
      <c r="A20869" s="75" t="s">
        <v>2546</v>
      </c>
      <c r="B20869" s="85">
        <v>20865</v>
      </c>
      <c r="C20869" s="85">
        <v>1283</v>
      </c>
      <c r="D20869" s="85">
        <v>20865</v>
      </c>
      <c r="E20869" s="86" t="s">
        <v>2544</v>
      </c>
      <c r="F20869" s="85" t="s">
        <v>55</v>
      </c>
      <c r="G20869" s="86" t="s">
        <v>2547</v>
      </c>
      <c r="H20869" s="85" t="s">
        <v>1</v>
      </c>
      <c r="I20869" s="85">
        <v>1</v>
      </c>
      <c r="J20869" s="88">
        <v>0.13215503303214091</v>
      </c>
      <c r="K20869" s="146">
        <v>0.16179124420912258</v>
      </c>
      <c r="L20869" s="147">
        <v>6.3545967823585786E-9</v>
      </c>
      <c r="M20869" s="147">
        <v>6.1114821474467472E-3</v>
      </c>
      <c r="N20869" s="87">
        <v>0.88587654769451196</v>
      </c>
      <c r="O20869" s="88">
        <v>7.1207119857327056E-2</v>
      </c>
      <c r="P20869" s="89">
        <v>80.380409711311501</v>
      </c>
    </row>
    <row r="20870" spans="1:16">
      <c r="A20870" s="75" t="s">
        <v>23748</v>
      </c>
      <c r="B20870" s="85">
        <v>20866</v>
      </c>
      <c r="C20870" s="85">
        <v>14532</v>
      </c>
      <c r="D20870" s="85">
        <v>20866</v>
      </c>
      <c r="E20870" s="86" t="s">
        <v>23749</v>
      </c>
      <c r="F20870" s="85" t="s">
        <v>55</v>
      </c>
      <c r="G20870" s="86" t="s">
        <v>2547</v>
      </c>
      <c r="H20870" s="85" t="s">
        <v>1</v>
      </c>
      <c r="I20870" s="85">
        <v>1</v>
      </c>
      <c r="J20870" s="88">
        <v>0.13561014291659981</v>
      </c>
      <c r="K20870" s="146">
        <v>0.16582376475191843</v>
      </c>
      <c r="L20870" s="147">
        <v>6.3682922560477483E-9</v>
      </c>
      <c r="M20870" s="147">
        <v>6.5813479727157148E-3</v>
      </c>
      <c r="N20870" s="87">
        <v>0.93816222646766856</v>
      </c>
      <c r="O20870" s="88">
        <v>7.4368540227759475E-2</v>
      </c>
      <c r="P20870" s="89">
        <v>79.270448254742647</v>
      </c>
    </row>
    <row r="20871" spans="1:16">
      <c r="A20871" s="75" t="s">
        <v>28438</v>
      </c>
      <c r="B20871" s="85">
        <v>20867</v>
      </c>
      <c r="C20871" s="85">
        <v>17925</v>
      </c>
      <c r="D20871" s="85">
        <v>20867</v>
      </c>
      <c r="E20871" s="86" t="s">
        <v>28436</v>
      </c>
      <c r="F20871" s="85" t="s">
        <v>509</v>
      </c>
      <c r="G20871" s="86" t="s">
        <v>2547</v>
      </c>
      <c r="H20871" s="85" t="s">
        <v>1</v>
      </c>
      <c r="I20871" s="85">
        <v>1</v>
      </c>
      <c r="J20871" s="88">
        <v>0.1187637990418539</v>
      </c>
      <c r="K20871" s="146">
        <v>0.12283547308799556</v>
      </c>
      <c r="L20871" s="147">
        <v>2.451200805235266E-9</v>
      </c>
      <c r="M20871" s="147">
        <v>9.4159411367441184E-3</v>
      </c>
      <c r="N20871" s="87">
        <v>1.3136527245101799</v>
      </c>
      <c r="O20871" s="88">
        <v>8.9895211148697723E-2</v>
      </c>
      <c r="P20871" s="89">
        <v>68.43148837697332</v>
      </c>
    </row>
    <row r="20872" spans="1:16">
      <c r="A20872" s="75" t="s">
        <v>28441</v>
      </c>
      <c r="B20872" s="85">
        <v>20868</v>
      </c>
      <c r="C20872" s="85">
        <v>17928</v>
      </c>
      <c r="D20872" s="85">
        <v>20868</v>
      </c>
      <c r="E20872" s="86" t="s">
        <v>28436</v>
      </c>
      <c r="F20872" s="85" t="s">
        <v>38</v>
      </c>
      <c r="G20872" s="86" t="s">
        <v>2547</v>
      </c>
      <c r="H20872" s="85" t="s">
        <v>1</v>
      </c>
      <c r="I20872" s="85">
        <v>1</v>
      </c>
      <c r="J20872" s="88">
        <v>0.1348259207068758</v>
      </c>
      <c r="K20872" s="146">
        <v>0.14390645688431503</v>
      </c>
      <c r="L20872" s="147">
        <v>2.518220296812099E-9</v>
      </c>
      <c r="M20872" s="147">
        <v>1.0284912044694229E-2</v>
      </c>
      <c r="N20872" s="87">
        <v>1.55743778114252</v>
      </c>
      <c r="O20872" s="88">
        <v>0.1040538263459078</v>
      </c>
      <c r="P20872" s="89">
        <v>66.810904169523226</v>
      </c>
    </row>
    <row r="20873" spans="1:16">
      <c r="A20873" s="75" t="s">
        <v>23750</v>
      </c>
      <c r="B20873" s="85">
        <v>20869</v>
      </c>
      <c r="C20873" s="85">
        <v>14533</v>
      </c>
      <c r="D20873" s="85">
        <v>20869</v>
      </c>
      <c r="E20873" s="86" t="s">
        <v>23751</v>
      </c>
      <c r="F20873" s="85" t="s">
        <v>55</v>
      </c>
      <c r="G20873" s="86" t="s">
        <v>23752</v>
      </c>
      <c r="H20873" s="85" t="s">
        <v>1</v>
      </c>
      <c r="I20873" s="85">
        <v>1</v>
      </c>
      <c r="J20873" s="88">
        <v>0.75924485258577812</v>
      </c>
      <c r="K20873" s="146">
        <v>1.5746434139090186</v>
      </c>
      <c r="L20873" s="147">
        <v>2.387507921859987E-8</v>
      </c>
      <c r="M20873" s="147">
        <v>4.6916526380201648E-2</v>
      </c>
      <c r="N20873" s="87">
        <v>7.0543866893865639</v>
      </c>
      <c r="O20873" s="88">
        <v>0.51447130942176145</v>
      </c>
      <c r="P20873" s="89">
        <v>72.929275367877352</v>
      </c>
    </row>
    <row r="20874" spans="1:16">
      <c r="A20874" s="75" t="s">
        <v>32628</v>
      </c>
      <c r="B20874" s="85">
        <v>20870</v>
      </c>
      <c r="C20874" s="85">
        <v>21013</v>
      </c>
      <c r="D20874" s="85">
        <v>20870</v>
      </c>
      <c r="E20874" s="86" t="s">
        <v>32629</v>
      </c>
      <c r="F20874" s="85" t="s">
        <v>283</v>
      </c>
      <c r="G20874" s="86" t="s">
        <v>23752</v>
      </c>
      <c r="H20874" s="85" t="s">
        <v>1</v>
      </c>
      <c r="I20874" s="85">
        <v>1</v>
      </c>
      <c r="J20874" s="88">
        <v>0.44781766615633012</v>
      </c>
      <c r="K20874" s="146">
        <v>1.1923713886823695</v>
      </c>
      <c r="L20874" s="147">
        <v>2.0202689497853639E-8</v>
      </c>
      <c r="M20874" s="147">
        <v>2.2137070040031012E-2</v>
      </c>
      <c r="N20874" s="87">
        <v>3.6204133455786218</v>
      </c>
      <c r="O20874" s="88">
        <v>0.26121875461279648</v>
      </c>
      <c r="P20874" s="89">
        <v>72.151638412173625</v>
      </c>
    </row>
    <row r="20875" spans="1:16">
      <c r="A20875" s="75" t="s">
        <v>32630</v>
      </c>
      <c r="B20875" s="85">
        <v>20871</v>
      </c>
      <c r="C20875" s="85">
        <v>21014</v>
      </c>
      <c r="D20875" s="85">
        <v>20871</v>
      </c>
      <c r="E20875" s="86" t="s">
        <v>32629</v>
      </c>
      <c r="F20875" s="85" t="s">
        <v>1084</v>
      </c>
      <c r="G20875" s="86" t="s">
        <v>23752</v>
      </c>
      <c r="H20875" s="85" t="s">
        <v>1</v>
      </c>
      <c r="I20875" s="85">
        <v>1</v>
      </c>
      <c r="J20875" s="88">
        <v>0.52285988271543815</v>
      </c>
      <c r="K20875" s="146">
        <v>1.3373355799936768</v>
      </c>
      <c r="L20875" s="147">
        <v>2.5556670941526331E-8</v>
      </c>
      <c r="M20875" s="147">
        <v>4.5001273644632411E-2</v>
      </c>
      <c r="N20875" s="87">
        <v>6.5681352592427196</v>
      </c>
      <c r="O20875" s="88">
        <v>0.30595589629400188</v>
      </c>
      <c r="P20875" s="89">
        <v>46.581850741191559</v>
      </c>
    </row>
    <row r="20876" spans="1:16">
      <c r="A20876" s="75" t="s">
        <v>32631</v>
      </c>
      <c r="B20876" s="85">
        <v>20872</v>
      </c>
      <c r="C20876" s="85">
        <v>21015</v>
      </c>
      <c r="D20876" s="85">
        <v>20872</v>
      </c>
      <c r="E20876" s="86" t="s">
        <v>32629</v>
      </c>
      <c r="F20876" s="85" t="s">
        <v>38</v>
      </c>
      <c r="G20876" s="86" t="s">
        <v>23752</v>
      </c>
      <c r="H20876" s="85" t="s">
        <v>1</v>
      </c>
      <c r="I20876" s="85">
        <v>1</v>
      </c>
      <c r="J20876" s="88">
        <v>0.42342995302799319</v>
      </c>
      <c r="K20876" s="146">
        <v>1.1764015836340915</v>
      </c>
      <c r="L20876" s="147">
        <v>1.9656319292587421E-8</v>
      </c>
      <c r="M20876" s="147">
        <v>2.8087169168468221E-2</v>
      </c>
      <c r="N20876" s="87">
        <v>4.0685561898544966</v>
      </c>
      <c r="O20876" s="88">
        <v>0.26226746184265948</v>
      </c>
      <c r="P20876" s="89">
        <v>64.46204737116804</v>
      </c>
    </row>
    <row r="20877" spans="1:16">
      <c r="A20877" s="75" t="s">
        <v>32632</v>
      </c>
      <c r="B20877" s="85">
        <v>20873</v>
      </c>
      <c r="C20877" s="85">
        <v>21016</v>
      </c>
      <c r="D20877" s="85">
        <v>20873</v>
      </c>
      <c r="E20877" s="86" t="s">
        <v>32629</v>
      </c>
      <c r="F20877" s="85" t="s">
        <v>240</v>
      </c>
      <c r="G20877" s="86" t="s">
        <v>23752</v>
      </c>
      <c r="H20877" s="85" t="s">
        <v>1</v>
      </c>
      <c r="I20877" s="85">
        <v>1</v>
      </c>
      <c r="J20877" s="88">
        <v>1.775235557345797</v>
      </c>
      <c r="K20877" s="146">
        <v>1.8797875507281494</v>
      </c>
      <c r="L20877" s="147">
        <v>2.234345067576695E-8</v>
      </c>
      <c r="M20877" s="147">
        <v>1.157027208700032E-2</v>
      </c>
      <c r="N20877" s="87">
        <v>14.62338710661939</v>
      </c>
      <c r="O20877" s="88">
        <v>1.6320097791808501</v>
      </c>
      <c r="P20877" s="89">
        <v>111.60272016885254</v>
      </c>
    </row>
    <row r="20878" spans="1:16">
      <c r="A20878" s="75" t="s">
        <v>23753</v>
      </c>
      <c r="B20878" s="85">
        <v>20874</v>
      </c>
      <c r="C20878" s="85">
        <v>14534</v>
      </c>
      <c r="D20878" s="85">
        <v>20874</v>
      </c>
      <c r="E20878" s="86" t="s">
        <v>23754</v>
      </c>
      <c r="F20878" s="85" t="s">
        <v>38</v>
      </c>
      <c r="G20878" s="86" t="s">
        <v>23755</v>
      </c>
      <c r="H20878" s="85" t="s">
        <v>1</v>
      </c>
      <c r="I20878" s="85">
        <v>1</v>
      </c>
      <c r="J20878" s="88">
        <v>1.5464112379462329</v>
      </c>
      <c r="K20878" s="146">
        <v>1.7018951192641283</v>
      </c>
      <c r="L20878" s="147">
        <v>6.8436466883871731E-9</v>
      </c>
      <c r="M20878" s="147">
        <v>0.13619530714442801</v>
      </c>
      <c r="N20878" s="87">
        <v>21.45128429367287</v>
      </c>
      <c r="O20878" s="88">
        <v>1.3491767639835051</v>
      </c>
      <c r="P20878" s="89">
        <v>62.894917875917081</v>
      </c>
    </row>
    <row r="20879" spans="1:16">
      <c r="A20879" s="75" t="s">
        <v>23756</v>
      </c>
      <c r="B20879" s="85">
        <v>20875</v>
      </c>
      <c r="C20879" s="85">
        <v>14535</v>
      </c>
      <c r="D20879" s="85">
        <v>20875</v>
      </c>
      <c r="E20879" s="86" t="s">
        <v>23754</v>
      </c>
      <c r="F20879" s="85" t="s">
        <v>11</v>
      </c>
      <c r="G20879" s="86" t="s">
        <v>23755</v>
      </c>
      <c r="H20879" s="85" t="s">
        <v>1</v>
      </c>
      <c r="I20879" s="85">
        <v>1</v>
      </c>
      <c r="J20879" s="88">
        <v>1.2333158791383549</v>
      </c>
      <c r="K20879" s="146">
        <v>1.2313039225744278</v>
      </c>
      <c r="L20879" s="147">
        <v>5.4131658875912678E-9</v>
      </c>
      <c r="M20879" s="147">
        <v>0.1178953197622705</v>
      </c>
      <c r="N20879" s="87">
        <v>20.23404259032192</v>
      </c>
      <c r="O20879" s="88">
        <v>1.0926296372390729</v>
      </c>
      <c r="P20879" s="89">
        <v>53.999571878023282</v>
      </c>
    </row>
    <row r="20880" spans="1:16">
      <c r="A20880" s="75" t="s">
        <v>32633</v>
      </c>
      <c r="B20880" s="85">
        <v>20876</v>
      </c>
      <c r="C20880" s="85">
        <v>21017</v>
      </c>
      <c r="D20880" s="85">
        <v>20876</v>
      </c>
      <c r="E20880" s="86" t="s">
        <v>32634</v>
      </c>
      <c r="F20880" s="85" t="s">
        <v>38</v>
      </c>
      <c r="G20880" s="86" t="s">
        <v>23755</v>
      </c>
      <c r="H20880" s="85" t="s">
        <v>1</v>
      </c>
      <c r="I20880" s="85">
        <v>1</v>
      </c>
      <c r="J20880" s="88">
        <v>1.4729879921360149</v>
      </c>
      <c r="K20880" s="146">
        <v>1.6048057211821449</v>
      </c>
      <c r="L20880" s="147">
        <v>6.4448675454803496E-9</v>
      </c>
      <c r="M20880" s="147">
        <v>0.1265307454314116</v>
      </c>
      <c r="N20880" s="87">
        <v>20.376661015955062</v>
      </c>
      <c r="O20880" s="88">
        <v>1.282486085069273</v>
      </c>
      <c r="P20880" s="89">
        <v>62.938971407782553</v>
      </c>
    </row>
    <row r="20881" spans="1:16">
      <c r="A20881" s="75" t="s">
        <v>32635</v>
      </c>
      <c r="B20881" s="85">
        <v>20877</v>
      </c>
      <c r="C20881" s="85">
        <v>21018</v>
      </c>
      <c r="D20881" s="85">
        <v>20877</v>
      </c>
      <c r="E20881" s="86" t="s">
        <v>32634</v>
      </c>
      <c r="F20881" s="85" t="s">
        <v>11</v>
      </c>
      <c r="G20881" s="86" t="s">
        <v>23755</v>
      </c>
      <c r="H20881" s="85" t="s">
        <v>1</v>
      </c>
      <c r="I20881" s="85">
        <v>1</v>
      </c>
      <c r="J20881" s="88">
        <v>1.2043226266462419</v>
      </c>
      <c r="K20881" s="146">
        <v>1.1996483736633821</v>
      </c>
      <c r="L20881" s="147">
        <v>5.272342309168421E-9</v>
      </c>
      <c r="M20881" s="147">
        <v>0.11377975680612019</v>
      </c>
      <c r="N20881" s="87">
        <v>19.786148543945181</v>
      </c>
      <c r="O20881" s="88">
        <v>1.0666319661414709</v>
      </c>
      <c r="P20881" s="89">
        <v>53.908013667868381</v>
      </c>
    </row>
    <row r="20882" spans="1:16">
      <c r="A20882" s="75" t="s">
        <v>23757</v>
      </c>
      <c r="B20882" s="85">
        <v>20878</v>
      </c>
      <c r="C20882" s="85">
        <v>14536</v>
      </c>
      <c r="D20882" s="85">
        <v>20878</v>
      </c>
      <c r="E20882" s="86" t="s">
        <v>23758</v>
      </c>
      <c r="F20882" s="85" t="s">
        <v>55</v>
      </c>
      <c r="G20882" s="86" t="s">
        <v>23759</v>
      </c>
      <c r="H20882" s="85" t="s">
        <v>1</v>
      </c>
      <c r="I20882" s="85">
        <v>1</v>
      </c>
      <c r="J20882" s="88">
        <v>0.86344097377139462</v>
      </c>
      <c r="K20882" s="146">
        <v>0.9626111011872347</v>
      </c>
      <c r="L20882" s="147">
        <v>4.0162165903437704E-9</v>
      </c>
      <c r="M20882" s="147">
        <v>0.54483222103171314</v>
      </c>
      <c r="N20882" s="87">
        <v>57.130741115739283</v>
      </c>
      <c r="O20882" s="88">
        <v>0.54579657774440549</v>
      </c>
      <c r="P20882" s="89">
        <v>9.5534657364009021</v>
      </c>
    </row>
    <row r="20883" spans="1:16">
      <c r="A20883" s="75" t="s">
        <v>32636</v>
      </c>
      <c r="B20883" s="85">
        <v>20879</v>
      </c>
      <c r="C20883" s="85">
        <v>21019</v>
      </c>
      <c r="D20883" s="85">
        <v>20879</v>
      </c>
      <c r="E20883" s="86" t="s">
        <v>32637</v>
      </c>
      <c r="F20883" s="85" t="s">
        <v>38</v>
      </c>
      <c r="G20883" s="86" t="s">
        <v>23759</v>
      </c>
      <c r="H20883" s="85" t="s">
        <v>1</v>
      </c>
      <c r="I20883" s="85">
        <v>1</v>
      </c>
      <c r="J20883" s="88">
        <v>1.2091788379888411</v>
      </c>
      <c r="K20883" s="146">
        <v>1.4744675361298165</v>
      </c>
      <c r="L20883" s="147">
        <v>5.8306504654139528E-9</v>
      </c>
      <c r="M20883" s="147">
        <v>0.57098439212068686</v>
      </c>
      <c r="N20883" s="87">
        <v>62.085580122077523</v>
      </c>
      <c r="O20883" s="88">
        <v>0.8568538255730801</v>
      </c>
      <c r="P20883" s="89">
        <v>13.801172895352948</v>
      </c>
    </row>
    <row r="20884" spans="1:16">
      <c r="A20884" s="75" t="s">
        <v>32638</v>
      </c>
      <c r="B20884" s="85">
        <v>20880</v>
      </c>
      <c r="C20884" s="85">
        <v>21020</v>
      </c>
      <c r="D20884" s="85">
        <v>20880</v>
      </c>
      <c r="E20884" s="86" t="s">
        <v>32637</v>
      </c>
      <c r="F20884" s="85" t="s">
        <v>11</v>
      </c>
      <c r="G20884" s="86" t="s">
        <v>23759</v>
      </c>
      <c r="H20884" s="85" t="s">
        <v>1</v>
      </c>
      <c r="I20884" s="85">
        <v>1</v>
      </c>
      <c r="J20884" s="88">
        <v>1.087848330493608</v>
      </c>
      <c r="K20884" s="146">
        <v>1.1706516407566778</v>
      </c>
      <c r="L20884" s="147">
        <v>5.1513041690553936E-9</v>
      </c>
      <c r="M20884" s="147">
        <v>0.56696211859061074</v>
      </c>
      <c r="N20884" s="87">
        <v>62.064724280232802</v>
      </c>
      <c r="O20884" s="88">
        <v>0.70637452330553452</v>
      </c>
      <c r="P20884" s="89">
        <v>11.381256124108974</v>
      </c>
    </row>
    <row r="20885" spans="1:16">
      <c r="A20885" s="75" t="s">
        <v>32639</v>
      </c>
      <c r="B20885" s="85">
        <v>20881</v>
      </c>
      <c r="C20885" s="85">
        <v>21021</v>
      </c>
      <c r="D20885" s="85">
        <v>20881</v>
      </c>
      <c r="E20885" s="86" t="s">
        <v>32640</v>
      </c>
      <c r="F20885" s="85" t="s">
        <v>232</v>
      </c>
      <c r="G20885" s="86" t="s">
        <v>23759</v>
      </c>
      <c r="H20885" s="85" t="s">
        <v>1</v>
      </c>
      <c r="I20885" s="85">
        <v>1</v>
      </c>
      <c r="J20885" s="88">
        <v>0.4438246635003103</v>
      </c>
      <c r="K20885" s="146">
        <v>0.42427656217080423</v>
      </c>
      <c r="L20885" s="147">
        <v>1.9286483164397169E-9</v>
      </c>
      <c r="M20885" s="147">
        <v>0.51200457751827599</v>
      </c>
      <c r="N20885" s="87">
        <v>51.989574496418953</v>
      </c>
      <c r="O20885" s="88">
        <v>0.2253100186255256</v>
      </c>
      <c r="P20885" s="89">
        <v>4.3337538498424326</v>
      </c>
    </row>
    <row r="20886" spans="1:16">
      <c r="A20886" s="75" t="s">
        <v>32641</v>
      </c>
      <c r="B20886" s="85">
        <v>20882</v>
      </c>
      <c r="C20886" s="85">
        <v>21022</v>
      </c>
      <c r="D20886" s="85">
        <v>20882</v>
      </c>
      <c r="E20886" s="86" t="s">
        <v>32640</v>
      </c>
      <c r="F20886" s="85" t="s">
        <v>235</v>
      </c>
      <c r="G20886" s="86" t="s">
        <v>23759</v>
      </c>
      <c r="H20886" s="85" t="s">
        <v>1</v>
      </c>
      <c r="I20886" s="85">
        <v>1</v>
      </c>
      <c r="J20886" s="88">
        <v>0.70769000899836498</v>
      </c>
      <c r="K20886" s="146">
        <v>0.7148019201974023</v>
      </c>
      <c r="L20886" s="147">
        <v>3.1454083767252821E-9</v>
      </c>
      <c r="M20886" s="147">
        <v>0.5295845901335573</v>
      </c>
      <c r="N20886" s="87">
        <v>54.145135292813578</v>
      </c>
      <c r="O20886" s="88">
        <v>0.38624486409875319</v>
      </c>
      <c r="P20886" s="89">
        <v>7.1335100006669956</v>
      </c>
    </row>
    <row r="20887" spans="1:16">
      <c r="A20887" s="75" t="s">
        <v>32642</v>
      </c>
      <c r="B20887" s="85">
        <v>20883</v>
      </c>
      <c r="C20887" s="85">
        <v>21023</v>
      </c>
      <c r="D20887" s="85">
        <v>20883</v>
      </c>
      <c r="E20887" s="86" t="s">
        <v>32640</v>
      </c>
      <c r="F20887" s="85" t="s">
        <v>31</v>
      </c>
      <c r="G20887" s="86" t="s">
        <v>23759</v>
      </c>
      <c r="H20887" s="85" t="s">
        <v>1</v>
      </c>
      <c r="I20887" s="85">
        <v>1</v>
      </c>
      <c r="J20887" s="88">
        <v>0.70661147632805454</v>
      </c>
      <c r="K20887" s="146">
        <v>0.66097853192316158</v>
      </c>
      <c r="L20887" s="147">
        <v>3.0177063025765522E-9</v>
      </c>
      <c r="M20887" s="147">
        <v>0.52766299627894264</v>
      </c>
      <c r="N20887" s="87">
        <v>54.376781056192002</v>
      </c>
      <c r="O20887" s="88">
        <v>0.36548629666661131</v>
      </c>
      <c r="P20887" s="89">
        <v>6.7213669063809469</v>
      </c>
    </row>
    <row r="20888" spans="1:16">
      <c r="A20888" s="75" t="s">
        <v>32643</v>
      </c>
      <c r="B20888" s="85">
        <v>20884</v>
      </c>
      <c r="C20888" s="85">
        <v>21024</v>
      </c>
      <c r="D20888" s="85">
        <v>20884</v>
      </c>
      <c r="E20888" s="86" t="s">
        <v>32640</v>
      </c>
      <c r="F20888" s="85" t="s">
        <v>238</v>
      </c>
      <c r="G20888" s="86" t="s">
        <v>23759</v>
      </c>
      <c r="H20888" s="85" t="s">
        <v>1</v>
      </c>
      <c r="I20888" s="85">
        <v>1</v>
      </c>
      <c r="J20888" s="88">
        <v>0.78380455994197362</v>
      </c>
      <c r="K20888" s="146">
        <v>0.8336360901725256</v>
      </c>
      <c r="L20888" s="147">
        <v>3.5516242959796589E-9</v>
      </c>
      <c r="M20888" s="147">
        <v>0.53868576150386382</v>
      </c>
      <c r="N20888" s="87">
        <v>54.842217743930007</v>
      </c>
      <c r="O20888" s="88">
        <v>0.45757244639303979</v>
      </c>
      <c r="P20888" s="89">
        <v>8.3434344053981011</v>
      </c>
    </row>
    <row r="20889" spans="1:16">
      <c r="A20889" s="75" t="s">
        <v>32644</v>
      </c>
      <c r="B20889" s="85">
        <v>20885</v>
      </c>
      <c r="C20889" s="85">
        <v>21025</v>
      </c>
      <c r="D20889" s="85">
        <v>20885</v>
      </c>
      <c r="E20889" s="86" t="s">
        <v>32640</v>
      </c>
      <c r="F20889" s="85" t="s">
        <v>240</v>
      </c>
      <c r="G20889" s="86" t="s">
        <v>23759</v>
      </c>
      <c r="H20889" s="85" t="s">
        <v>1</v>
      </c>
      <c r="I20889" s="85">
        <v>1</v>
      </c>
      <c r="J20889" s="88">
        <v>0.6441548545578345</v>
      </c>
      <c r="K20889" s="146">
        <v>0.65270623479445911</v>
      </c>
      <c r="L20889" s="147">
        <v>2.8927959906369869E-9</v>
      </c>
      <c r="M20889" s="147">
        <v>0.52443040129223306</v>
      </c>
      <c r="N20889" s="87">
        <v>53.81267496365615</v>
      </c>
      <c r="O20889" s="88">
        <v>0.32502885871501142</v>
      </c>
      <c r="P20889" s="89">
        <v>6.0400056108440712</v>
      </c>
    </row>
    <row r="20890" spans="1:16">
      <c r="A20890" s="75" t="s">
        <v>32645</v>
      </c>
      <c r="B20890" s="85">
        <v>20886</v>
      </c>
      <c r="C20890" s="85">
        <v>21026</v>
      </c>
      <c r="D20890" s="85">
        <v>20886</v>
      </c>
      <c r="E20890" s="86" t="s">
        <v>32640</v>
      </c>
      <c r="F20890" s="85" t="s">
        <v>38</v>
      </c>
      <c r="G20890" s="86" t="s">
        <v>23759</v>
      </c>
      <c r="H20890" s="85" t="s">
        <v>1</v>
      </c>
      <c r="I20890" s="85">
        <v>1</v>
      </c>
      <c r="J20890" s="88">
        <v>0.66080619125593087</v>
      </c>
      <c r="K20890" s="146">
        <v>0.68749510324407337</v>
      </c>
      <c r="L20890" s="147">
        <v>2.970505188206501E-9</v>
      </c>
      <c r="M20890" s="147">
        <v>0.52797932069207254</v>
      </c>
      <c r="N20890" s="87">
        <v>54.223503488845942</v>
      </c>
      <c r="O20890" s="88">
        <v>0.37498554801935902</v>
      </c>
      <c r="P20890" s="89">
        <v>6.915553660166859</v>
      </c>
    </row>
    <row r="20891" spans="1:16">
      <c r="A20891" s="75" t="s">
        <v>32646</v>
      </c>
      <c r="B20891" s="85">
        <v>20887</v>
      </c>
      <c r="C20891" s="85">
        <v>21027</v>
      </c>
      <c r="D20891" s="85">
        <v>20887</v>
      </c>
      <c r="E20891" s="86" t="s">
        <v>32640</v>
      </c>
      <c r="F20891" s="85" t="s">
        <v>243</v>
      </c>
      <c r="G20891" s="86" t="s">
        <v>23759</v>
      </c>
      <c r="H20891" s="85" t="s">
        <v>1</v>
      </c>
      <c r="I20891" s="85">
        <v>1</v>
      </c>
      <c r="J20891" s="88">
        <v>0.66089634315386336</v>
      </c>
      <c r="K20891" s="146">
        <v>0.67603098679598495</v>
      </c>
      <c r="L20891" s="147">
        <v>2.973129784125222E-9</v>
      </c>
      <c r="M20891" s="147">
        <v>0.52407467229285543</v>
      </c>
      <c r="N20891" s="87">
        <v>53.773716060999341</v>
      </c>
      <c r="O20891" s="88">
        <v>0.34186070676765778</v>
      </c>
      <c r="P20891" s="89">
        <v>6.3573941287572708</v>
      </c>
    </row>
    <row r="20892" spans="1:16">
      <c r="A20892" s="75" t="s">
        <v>23760</v>
      </c>
      <c r="B20892" s="85">
        <v>20888</v>
      </c>
      <c r="C20892" s="85">
        <v>14537</v>
      </c>
      <c r="D20892" s="85">
        <v>20888</v>
      </c>
      <c r="E20892" s="86" t="s">
        <v>23761</v>
      </c>
      <c r="F20892" s="85" t="s">
        <v>55</v>
      </c>
      <c r="G20892" s="86" t="s">
        <v>23762</v>
      </c>
      <c r="H20892" s="85" t="s">
        <v>260</v>
      </c>
      <c r="I20892" s="85">
        <v>1</v>
      </c>
      <c r="J20892" s="88">
        <v>2.1275416248410291E-2</v>
      </c>
      <c r="K20892" s="146">
        <v>2.5888971702028269E-2</v>
      </c>
      <c r="L20892" s="147">
        <v>1.5614142733908909E-9</v>
      </c>
      <c r="M20892" s="147">
        <v>1.1373956579536989E-3</v>
      </c>
      <c r="N20892" s="87">
        <v>0.13712161241076429</v>
      </c>
      <c r="O20892" s="88">
        <v>9.2755280487334581E-3</v>
      </c>
      <c r="P20892" s="89">
        <v>67.644537470486398</v>
      </c>
    </row>
    <row r="20893" spans="1:16">
      <c r="A20893" s="75" t="s">
        <v>32652</v>
      </c>
      <c r="B20893" s="85">
        <v>20889</v>
      </c>
      <c r="C20893" s="85">
        <v>21031</v>
      </c>
      <c r="D20893" s="85">
        <v>20889</v>
      </c>
      <c r="E20893" s="86" t="s">
        <v>32653</v>
      </c>
      <c r="F20893" s="85" t="s">
        <v>429</v>
      </c>
      <c r="G20893" s="86" t="s">
        <v>23762</v>
      </c>
      <c r="H20893" s="85" t="s">
        <v>260</v>
      </c>
      <c r="I20893" s="85">
        <v>1</v>
      </c>
      <c r="J20893" s="88">
        <v>2.1234408648456729E-2</v>
      </c>
      <c r="K20893" s="146">
        <v>2.5752249531881835E-2</v>
      </c>
      <c r="L20893" s="147">
        <v>1.561224164109149E-9</v>
      </c>
      <c r="M20893" s="147">
        <v>1.1304735734824979E-3</v>
      </c>
      <c r="N20893" s="87">
        <v>0.13609816342464859</v>
      </c>
      <c r="O20893" s="88">
        <v>9.198332335422995E-3</v>
      </c>
      <c r="P20893" s="89">
        <v>67.586013682805486</v>
      </c>
    </row>
    <row r="20894" spans="1:16">
      <c r="A20894" s="75" t="s">
        <v>32654</v>
      </c>
      <c r="B20894" s="85">
        <v>20890</v>
      </c>
      <c r="C20894" s="85">
        <v>21032</v>
      </c>
      <c r="D20894" s="85">
        <v>20890</v>
      </c>
      <c r="E20894" s="86" t="s">
        <v>32653</v>
      </c>
      <c r="F20894" s="85" t="s">
        <v>38</v>
      </c>
      <c r="G20894" s="86" t="s">
        <v>23762</v>
      </c>
      <c r="H20894" s="85" t="s">
        <v>260</v>
      </c>
      <c r="I20894" s="85">
        <v>1</v>
      </c>
      <c r="J20894" s="88">
        <v>2.127756899101543E-2</v>
      </c>
      <c r="K20894" s="146">
        <v>2.5896149094537864E-2</v>
      </c>
      <c r="L20894" s="147">
        <v>1.561424253403156E-9</v>
      </c>
      <c r="M20894" s="147">
        <v>1.1377590409893919E-3</v>
      </c>
      <c r="N20894" s="87">
        <v>0.13717533957936481</v>
      </c>
      <c r="O20894" s="88">
        <v>9.2795805292777093E-3</v>
      </c>
      <c r="P20894" s="89">
        <v>67.647585620948078</v>
      </c>
    </row>
    <row r="20895" spans="1:16">
      <c r="A20895" s="75" t="s">
        <v>23763</v>
      </c>
      <c r="B20895" s="85">
        <v>20891</v>
      </c>
      <c r="C20895" s="85">
        <v>14538</v>
      </c>
      <c r="D20895" s="85">
        <v>20891</v>
      </c>
      <c r="E20895" s="86" t="s">
        <v>23764</v>
      </c>
      <c r="F20895" s="85" t="s">
        <v>55</v>
      </c>
      <c r="G20895" s="86" t="s">
        <v>23765</v>
      </c>
      <c r="H20895" s="85" t="s">
        <v>260</v>
      </c>
      <c r="I20895" s="85">
        <v>1</v>
      </c>
      <c r="J20895" s="88">
        <v>843769.77796231885</v>
      </c>
      <c r="K20895" s="146">
        <v>2430883.0843611746</v>
      </c>
      <c r="L20895" s="147">
        <v>4.5076427729197109E-3</v>
      </c>
      <c r="M20895" s="147">
        <v>81075.318338826895</v>
      </c>
      <c r="N20895" s="87">
        <v>8991816.3936954737</v>
      </c>
      <c r="O20895" s="88">
        <v>765822.87906023511</v>
      </c>
      <c r="P20895" s="89">
        <v>85.168874177322451</v>
      </c>
    </row>
    <row r="20896" spans="1:16">
      <c r="A20896" s="75" t="s">
        <v>32655</v>
      </c>
      <c r="B20896" s="85">
        <v>20892</v>
      </c>
      <c r="C20896" s="85">
        <v>21033</v>
      </c>
      <c r="D20896" s="85">
        <v>20892</v>
      </c>
      <c r="E20896" s="86" t="s">
        <v>32656</v>
      </c>
      <c r="F20896" s="85" t="s">
        <v>55</v>
      </c>
      <c r="G20896" s="86" t="s">
        <v>23765</v>
      </c>
      <c r="H20896" s="85" t="s">
        <v>260</v>
      </c>
      <c r="I20896" s="85">
        <v>1</v>
      </c>
      <c r="J20896" s="88">
        <v>843769.77796231885</v>
      </c>
      <c r="K20896" s="146">
        <v>2430883.0843611746</v>
      </c>
      <c r="L20896" s="147">
        <v>4.5076427729197109E-3</v>
      </c>
      <c r="M20896" s="147">
        <v>81075.318338826895</v>
      </c>
      <c r="N20896" s="87">
        <v>8991816.3936954737</v>
      </c>
      <c r="O20896" s="88">
        <v>765822.87906023511</v>
      </c>
      <c r="P20896" s="89">
        <v>85.168874177322451</v>
      </c>
    </row>
    <row r="20897" spans="1:16">
      <c r="A20897" s="75" t="s">
        <v>23766</v>
      </c>
      <c r="B20897" s="85">
        <v>20893</v>
      </c>
      <c r="C20897" s="85">
        <v>14539</v>
      </c>
      <c r="D20897" s="85">
        <v>20893</v>
      </c>
      <c r="E20897" s="86" t="s">
        <v>23767</v>
      </c>
      <c r="F20897" s="85" t="s">
        <v>55</v>
      </c>
      <c r="G20897" s="86" t="s">
        <v>23768</v>
      </c>
      <c r="H20897" s="85" t="s">
        <v>260</v>
      </c>
      <c r="I20897" s="85">
        <v>1</v>
      </c>
      <c r="J20897" s="88">
        <v>844225.32824373723</v>
      </c>
      <c r="K20897" s="146">
        <v>2462123.0254505374</v>
      </c>
      <c r="L20897" s="147">
        <v>4.1346034726851286E-3</v>
      </c>
      <c r="M20897" s="147">
        <v>78189.159908669404</v>
      </c>
      <c r="N20897" s="87">
        <v>11718354.74181686</v>
      </c>
      <c r="O20897" s="88">
        <v>737672.74587335845</v>
      </c>
      <c r="P20897" s="89">
        <v>62.950197542747098</v>
      </c>
    </row>
    <row r="20898" spans="1:16">
      <c r="A20898" s="75" t="s">
        <v>32657</v>
      </c>
      <c r="B20898" s="85">
        <v>20894</v>
      </c>
      <c r="C20898" s="85">
        <v>21034</v>
      </c>
      <c r="D20898" s="85">
        <v>20894</v>
      </c>
      <c r="E20898" s="86" t="s">
        <v>32658</v>
      </c>
      <c r="F20898" s="85" t="s">
        <v>55</v>
      </c>
      <c r="G20898" s="86" t="s">
        <v>23768</v>
      </c>
      <c r="H20898" s="85" t="s">
        <v>260</v>
      </c>
      <c r="I20898" s="85">
        <v>1</v>
      </c>
      <c r="J20898" s="88">
        <v>844225.32824373723</v>
      </c>
      <c r="K20898" s="146">
        <v>2462123.0254505374</v>
      </c>
      <c r="L20898" s="147">
        <v>4.1346034726851286E-3</v>
      </c>
      <c r="M20898" s="147">
        <v>78189.159908669404</v>
      </c>
      <c r="N20898" s="87">
        <v>11718354.74181686</v>
      </c>
      <c r="O20898" s="88">
        <v>737672.74587335845</v>
      </c>
      <c r="P20898" s="89">
        <v>62.950197542747098</v>
      </c>
    </row>
    <row r="20899" spans="1:16">
      <c r="A20899" s="75" t="s">
        <v>23769</v>
      </c>
      <c r="B20899" s="85">
        <v>20895</v>
      </c>
      <c r="C20899" s="85">
        <v>14540</v>
      </c>
      <c r="D20899" s="85">
        <v>20895</v>
      </c>
      <c r="E20899" s="86" t="s">
        <v>23770</v>
      </c>
      <c r="F20899" s="85" t="s">
        <v>55</v>
      </c>
      <c r="G20899" s="86" t="s">
        <v>23771</v>
      </c>
      <c r="H20899" s="85" t="s">
        <v>260</v>
      </c>
      <c r="I20899" s="85">
        <v>1</v>
      </c>
      <c r="J20899" s="88">
        <v>248384.60300886029</v>
      </c>
      <c r="K20899" s="146">
        <v>737786.06971565995</v>
      </c>
      <c r="L20899" s="147">
        <v>1.390635628176607E-3</v>
      </c>
      <c r="M20899" s="147">
        <v>26280.46791236577</v>
      </c>
      <c r="N20899" s="87">
        <v>2851241.237460685</v>
      </c>
      <c r="O20899" s="88">
        <v>222819.31829411411</v>
      </c>
      <c r="P20899" s="89">
        <v>78.148181699475202</v>
      </c>
    </row>
    <row r="20900" spans="1:16">
      <c r="A20900" s="75" t="s">
        <v>32659</v>
      </c>
      <c r="B20900" s="85">
        <v>20896</v>
      </c>
      <c r="C20900" s="85">
        <v>21035</v>
      </c>
      <c r="D20900" s="85">
        <v>20896</v>
      </c>
      <c r="E20900" s="86" t="s">
        <v>32660</v>
      </c>
      <c r="F20900" s="85" t="s">
        <v>55</v>
      </c>
      <c r="G20900" s="86" t="s">
        <v>23771</v>
      </c>
      <c r="H20900" s="85" t="s">
        <v>260</v>
      </c>
      <c r="I20900" s="85">
        <v>1</v>
      </c>
      <c r="J20900" s="88">
        <v>248384.60300886029</v>
      </c>
      <c r="K20900" s="146">
        <v>737786.06971565995</v>
      </c>
      <c r="L20900" s="147">
        <v>1.390635628176607E-3</v>
      </c>
      <c r="M20900" s="147">
        <v>26280.46791236577</v>
      </c>
      <c r="N20900" s="87">
        <v>2851241.237460685</v>
      </c>
      <c r="O20900" s="88">
        <v>222819.31829411411</v>
      </c>
      <c r="P20900" s="89">
        <v>78.148181699475202</v>
      </c>
    </row>
    <row r="20901" spans="1:16">
      <c r="A20901" s="75" t="s">
        <v>23772</v>
      </c>
      <c r="B20901" s="85">
        <v>20897</v>
      </c>
      <c r="C20901" s="85">
        <v>14541</v>
      </c>
      <c r="D20901" s="85">
        <v>20897</v>
      </c>
      <c r="E20901" s="86" t="s">
        <v>23773</v>
      </c>
      <c r="F20901" s="85" t="s">
        <v>55</v>
      </c>
      <c r="G20901" s="86" t="s">
        <v>23774</v>
      </c>
      <c r="H20901" s="85" t="s">
        <v>260</v>
      </c>
      <c r="I20901" s="85">
        <v>1</v>
      </c>
      <c r="J20901" s="88">
        <v>225463.48797818259</v>
      </c>
      <c r="K20901" s="146">
        <v>788824.64597034105</v>
      </c>
      <c r="L20901" s="147">
        <v>1.4138805130868429E-3</v>
      </c>
      <c r="M20901" s="147">
        <v>21121.625765938901</v>
      </c>
      <c r="N20901" s="87">
        <v>3130530.0835421002</v>
      </c>
      <c r="O20901" s="88">
        <v>197188.8731022494</v>
      </c>
      <c r="P20901" s="89">
        <v>62.988972423205766</v>
      </c>
    </row>
    <row r="20902" spans="1:16">
      <c r="A20902" s="75" t="s">
        <v>32661</v>
      </c>
      <c r="B20902" s="85">
        <v>20898</v>
      </c>
      <c r="C20902" s="85">
        <v>21036</v>
      </c>
      <c r="D20902" s="85">
        <v>20898</v>
      </c>
      <c r="E20902" s="86" t="s">
        <v>32662</v>
      </c>
      <c r="F20902" s="85" t="s">
        <v>55</v>
      </c>
      <c r="G20902" s="86" t="s">
        <v>23774</v>
      </c>
      <c r="H20902" s="85" t="s">
        <v>260</v>
      </c>
      <c r="I20902" s="85">
        <v>1</v>
      </c>
      <c r="J20902" s="88">
        <v>225463.48797818259</v>
      </c>
      <c r="K20902" s="146">
        <v>788824.64597034105</v>
      </c>
      <c r="L20902" s="147">
        <v>1.4138805130868429E-3</v>
      </c>
      <c r="M20902" s="147">
        <v>21121.625765938901</v>
      </c>
      <c r="N20902" s="87">
        <v>3130530.0835421002</v>
      </c>
      <c r="O20902" s="88">
        <v>197188.8731022494</v>
      </c>
      <c r="P20902" s="89">
        <v>62.988972423205766</v>
      </c>
    </row>
    <row r="20903" spans="1:16">
      <c r="A20903" s="75" t="s">
        <v>23775</v>
      </c>
      <c r="B20903" s="85">
        <v>20899</v>
      </c>
      <c r="C20903" s="85">
        <v>14542</v>
      </c>
      <c r="D20903" s="85">
        <v>20899</v>
      </c>
      <c r="E20903" s="86" t="s">
        <v>23776</v>
      </c>
      <c r="F20903" s="85" t="s">
        <v>55</v>
      </c>
      <c r="G20903" s="86" t="s">
        <v>23777</v>
      </c>
      <c r="H20903" s="85" t="s">
        <v>260</v>
      </c>
      <c r="I20903" s="85">
        <v>1</v>
      </c>
      <c r="J20903" s="88">
        <v>11045.723393615581</v>
      </c>
      <c r="K20903" s="146">
        <v>40887.012780595731</v>
      </c>
      <c r="L20903" s="147">
        <v>2.5057816306636689E-4</v>
      </c>
      <c r="M20903" s="147">
        <v>1310.7428532565041</v>
      </c>
      <c r="N20903" s="87">
        <v>160278.50060175461</v>
      </c>
      <c r="O20903" s="88">
        <v>9820.3004385565782</v>
      </c>
      <c r="P20903" s="89">
        <v>61.270229018158616</v>
      </c>
    </row>
    <row r="20904" spans="1:16">
      <c r="A20904" s="75" t="s">
        <v>32673</v>
      </c>
      <c r="B20904" s="85">
        <v>20900</v>
      </c>
      <c r="C20904" s="85">
        <v>21043</v>
      </c>
      <c r="D20904" s="85">
        <v>20900</v>
      </c>
      <c r="E20904" s="86" t="s">
        <v>32674</v>
      </c>
      <c r="F20904" s="85" t="s">
        <v>509</v>
      </c>
      <c r="G20904" s="86" t="s">
        <v>23777</v>
      </c>
      <c r="H20904" s="85" t="s">
        <v>260</v>
      </c>
      <c r="I20904" s="85">
        <v>1</v>
      </c>
      <c r="J20904" s="88">
        <v>10995.61516336766</v>
      </c>
      <c r="K20904" s="146">
        <v>40982.49803106131</v>
      </c>
      <c r="L20904" s="147">
        <v>2.504493854132196E-4</v>
      </c>
      <c r="M20904" s="147">
        <v>1310.3417083946581</v>
      </c>
      <c r="N20904" s="87">
        <v>160232.71038542979</v>
      </c>
      <c r="O20904" s="88">
        <v>9763.9406297706591</v>
      </c>
      <c r="P20904" s="89">
        <v>60.936001184053545</v>
      </c>
    </row>
    <row r="20905" spans="1:16">
      <c r="A20905" s="75" t="s">
        <v>32675</v>
      </c>
      <c r="B20905" s="85">
        <v>20901</v>
      </c>
      <c r="C20905" s="85">
        <v>21044</v>
      </c>
      <c r="D20905" s="85">
        <v>20901</v>
      </c>
      <c r="E20905" s="86" t="s">
        <v>32674</v>
      </c>
      <c r="F20905" s="85" t="s">
        <v>38</v>
      </c>
      <c r="G20905" s="86" t="s">
        <v>23777</v>
      </c>
      <c r="H20905" s="85" t="s">
        <v>260</v>
      </c>
      <c r="I20905" s="85">
        <v>1</v>
      </c>
      <c r="J20905" s="88">
        <v>11047.546208850161</v>
      </c>
      <c r="K20905" s="146">
        <v>40883.539260011159</v>
      </c>
      <c r="L20905" s="147">
        <v>2.5058284768338221E-4</v>
      </c>
      <c r="M20905" s="147">
        <v>1310.7574459284431</v>
      </c>
      <c r="N20905" s="87">
        <v>160280.16633817161</v>
      </c>
      <c r="O20905" s="88">
        <v>9822.3506709747744</v>
      </c>
      <c r="P20905" s="89">
        <v>61.282383811923502</v>
      </c>
    </row>
    <row r="20906" spans="1:16">
      <c r="A20906" s="75" t="s">
        <v>23778</v>
      </c>
      <c r="B20906" s="85">
        <v>20902</v>
      </c>
      <c r="C20906" s="85">
        <v>14543</v>
      </c>
      <c r="D20906" s="85">
        <v>20902</v>
      </c>
      <c r="E20906" s="86" t="s">
        <v>23779</v>
      </c>
      <c r="F20906" s="85" t="s">
        <v>55</v>
      </c>
      <c r="G20906" s="86" t="s">
        <v>23780</v>
      </c>
      <c r="H20906" s="85" t="s">
        <v>260</v>
      </c>
      <c r="I20906" s="85">
        <v>1</v>
      </c>
      <c r="J20906" s="88">
        <v>443962.89557413373</v>
      </c>
      <c r="K20906" s="146">
        <v>3182812.568433946</v>
      </c>
      <c r="L20906" s="147">
        <v>7.9098063515369368E-3</v>
      </c>
      <c r="M20906" s="147">
        <v>40719.423858318471</v>
      </c>
      <c r="N20906" s="87">
        <v>5984300.0098126214</v>
      </c>
      <c r="O20906" s="88">
        <v>390857.16906564799</v>
      </c>
      <c r="P20906" s="89">
        <v>65.313765757857851</v>
      </c>
    </row>
    <row r="20907" spans="1:16">
      <c r="A20907" s="75" t="s">
        <v>32676</v>
      </c>
      <c r="B20907" s="85">
        <v>20903</v>
      </c>
      <c r="C20907" s="85">
        <v>21045</v>
      </c>
      <c r="D20907" s="85">
        <v>20903</v>
      </c>
      <c r="E20907" s="86" t="s">
        <v>32677</v>
      </c>
      <c r="F20907" s="85" t="s">
        <v>55</v>
      </c>
      <c r="G20907" s="86" t="s">
        <v>23780</v>
      </c>
      <c r="H20907" s="85" t="s">
        <v>260</v>
      </c>
      <c r="I20907" s="85">
        <v>1</v>
      </c>
      <c r="J20907" s="88">
        <v>443962.89557413373</v>
      </c>
      <c r="K20907" s="146">
        <v>3182812.568433946</v>
      </c>
      <c r="L20907" s="147">
        <v>7.9098063515369368E-3</v>
      </c>
      <c r="M20907" s="147">
        <v>40719.423858318471</v>
      </c>
      <c r="N20907" s="87">
        <v>5984300.0098126214</v>
      </c>
      <c r="O20907" s="88">
        <v>390857.16906564799</v>
      </c>
      <c r="P20907" s="89">
        <v>65.313765757857851</v>
      </c>
    </row>
    <row r="20908" spans="1:16">
      <c r="A20908" s="75" t="s">
        <v>23781</v>
      </c>
      <c r="B20908" s="85">
        <v>20904</v>
      </c>
      <c r="C20908" s="85">
        <v>14544</v>
      </c>
      <c r="D20908" s="85">
        <v>20904</v>
      </c>
      <c r="E20908" s="86" t="s">
        <v>23782</v>
      </c>
      <c r="F20908" s="85" t="s">
        <v>55</v>
      </c>
      <c r="G20908" s="86" t="s">
        <v>23783</v>
      </c>
      <c r="H20908" s="85" t="s">
        <v>260</v>
      </c>
      <c r="I20908" s="85">
        <v>1</v>
      </c>
      <c r="J20908" s="88">
        <v>11047.35371798075</v>
      </c>
      <c r="K20908" s="146">
        <v>40883.906066796902</v>
      </c>
      <c r="L20908" s="147">
        <v>2.5058235298376289E-4</v>
      </c>
      <c r="M20908" s="147">
        <v>1310.755904929634</v>
      </c>
      <c r="N20908" s="87">
        <v>160279.99043496171</v>
      </c>
      <c r="O20908" s="88">
        <v>9822.1341646535748</v>
      </c>
      <c r="P20908" s="89">
        <v>61.281100267092867</v>
      </c>
    </row>
    <row r="20909" spans="1:16">
      <c r="A20909" s="75" t="s">
        <v>32678</v>
      </c>
      <c r="B20909" s="85">
        <v>20905</v>
      </c>
      <c r="C20909" s="85">
        <v>21046</v>
      </c>
      <c r="D20909" s="85">
        <v>20905</v>
      </c>
      <c r="E20909" s="86" t="s">
        <v>32679</v>
      </c>
      <c r="F20909" s="85" t="s">
        <v>509</v>
      </c>
      <c r="G20909" s="86" t="s">
        <v>23783</v>
      </c>
      <c r="H20909" s="85" t="s">
        <v>260</v>
      </c>
      <c r="I20909" s="85">
        <v>1</v>
      </c>
      <c r="J20909" s="88">
        <v>10995.61516336768</v>
      </c>
      <c r="K20909" s="146">
        <v>40982.498031061346</v>
      </c>
      <c r="L20909" s="147">
        <v>2.5044938541321981E-4</v>
      </c>
      <c r="M20909" s="147">
        <v>1310.3417083946599</v>
      </c>
      <c r="N20909" s="87">
        <v>160232.71038542999</v>
      </c>
      <c r="O20909" s="88">
        <v>9763.9406297706755</v>
      </c>
      <c r="P20909" s="89">
        <v>60.936001184053573</v>
      </c>
    </row>
    <row r="20910" spans="1:16">
      <c r="A20910" s="75" t="s">
        <v>32680</v>
      </c>
      <c r="B20910" s="85">
        <v>20906</v>
      </c>
      <c r="C20910" s="85">
        <v>21047</v>
      </c>
      <c r="D20910" s="85">
        <v>20906</v>
      </c>
      <c r="E20910" s="86" t="s">
        <v>32679</v>
      </c>
      <c r="F20910" s="85" t="s">
        <v>38</v>
      </c>
      <c r="G20910" s="86" t="s">
        <v>23783</v>
      </c>
      <c r="H20910" s="85" t="s">
        <v>260</v>
      </c>
      <c r="I20910" s="85">
        <v>1</v>
      </c>
      <c r="J20910" s="88">
        <v>11047.54620885015</v>
      </c>
      <c r="K20910" s="146">
        <v>40883.53926001113</v>
      </c>
      <c r="L20910" s="147">
        <v>2.5058284768338199E-4</v>
      </c>
      <c r="M20910" s="147">
        <v>1310.7574459284431</v>
      </c>
      <c r="N20910" s="87">
        <v>160280.16633817169</v>
      </c>
      <c r="O20910" s="88">
        <v>9822.3506709747744</v>
      </c>
      <c r="P20910" s="89">
        <v>61.282383811923467</v>
      </c>
    </row>
    <row r="20911" spans="1:16">
      <c r="A20911" s="75" t="s">
        <v>23784</v>
      </c>
      <c r="B20911" s="85">
        <v>20907</v>
      </c>
      <c r="C20911" s="85">
        <v>14545</v>
      </c>
      <c r="D20911" s="85">
        <v>20907</v>
      </c>
      <c r="E20911" s="86" t="s">
        <v>23785</v>
      </c>
      <c r="F20911" s="85" t="s">
        <v>55</v>
      </c>
      <c r="G20911" s="86" t="s">
        <v>23786</v>
      </c>
      <c r="H20911" s="85" t="s">
        <v>260</v>
      </c>
      <c r="I20911" s="85">
        <v>1</v>
      </c>
      <c r="J20911" s="88">
        <v>1350395.3189554289</v>
      </c>
      <c r="K20911" s="146">
        <v>4231567.3553294903</v>
      </c>
      <c r="L20911" s="147">
        <v>9.7052630344896442E-3</v>
      </c>
      <c r="M20911" s="147">
        <v>148336.34995858939</v>
      </c>
      <c r="N20911" s="87">
        <v>17850194.428966358</v>
      </c>
      <c r="O20911" s="88">
        <v>1197280.417888412</v>
      </c>
      <c r="P20911" s="89">
        <v>67.073802621753416</v>
      </c>
    </row>
    <row r="20912" spans="1:16">
      <c r="A20912" s="75" t="s">
        <v>32663</v>
      </c>
      <c r="B20912" s="85">
        <v>20908</v>
      </c>
      <c r="C20912" s="85">
        <v>21037</v>
      </c>
      <c r="D20912" s="85">
        <v>20908</v>
      </c>
      <c r="E20912" s="86" t="s">
        <v>32664</v>
      </c>
      <c r="F20912" s="85" t="s">
        <v>509</v>
      </c>
      <c r="G20912" s="86" t="s">
        <v>23786</v>
      </c>
      <c r="H20912" s="85" t="s">
        <v>260</v>
      </c>
      <c r="I20912" s="85">
        <v>1</v>
      </c>
      <c r="J20912" s="88">
        <v>1225257.2183542601</v>
      </c>
      <c r="K20912" s="146">
        <v>4070048.3888615523</v>
      </c>
      <c r="L20912" s="147">
        <v>9.1595435181299305E-3</v>
      </c>
      <c r="M20912" s="147">
        <v>142568.2245965653</v>
      </c>
      <c r="N20912" s="87">
        <v>16173786.57956749</v>
      </c>
      <c r="O20912" s="88">
        <v>1087330.4169303139</v>
      </c>
      <c r="P20912" s="89">
        <v>67.227943906713207</v>
      </c>
    </row>
    <row r="20913" spans="1:16">
      <c r="A20913" s="75" t="s">
        <v>32665</v>
      </c>
      <c r="B20913" s="85">
        <v>20909</v>
      </c>
      <c r="C20913" s="85">
        <v>21038</v>
      </c>
      <c r="D20913" s="85">
        <v>20909</v>
      </c>
      <c r="E20913" s="86" t="s">
        <v>32664</v>
      </c>
      <c r="F20913" s="85" t="s">
        <v>38</v>
      </c>
      <c r="G20913" s="86" t="s">
        <v>23786</v>
      </c>
      <c r="H20913" s="85" t="s">
        <v>260</v>
      </c>
      <c r="I20913" s="85">
        <v>1</v>
      </c>
      <c r="J20913" s="88">
        <v>1350395.3189554289</v>
      </c>
      <c r="K20913" s="146">
        <v>4231567.3553294903</v>
      </c>
      <c r="L20913" s="147">
        <v>9.7052630344896442E-3</v>
      </c>
      <c r="M20913" s="147">
        <v>148336.34995858939</v>
      </c>
      <c r="N20913" s="87">
        <v>17850194.428966358</v>
      </c>
      <c r="O20913" s="88">
        <v>1197280.417888412</v>
      </c>
      <c r="P20913" s="89">
        <v>67.073802621753416</v>
      </c>
    </row>
    <row r="20914" spans="1:16">
      <c r="A20914" s="75" t="s">
        <v>23787</v>
      </c>
      <c r="B20914" s="85">
        <v>20910</v>
      </c>
      <c r="C20914" s="85">
        <v>14546</v>
      </c>
      <c r="D20914" s="85">
        <v>20910</v>
      </c>
      <c r="E20914" s="86" t="s">
        <v>23788</v>
      </c>
      <c r="F20914" s="85" t="s">
        <v>55</v>
      </c>
      <c r="G20914" s="86" t="s">
        <v>23789</v>
      </c>
      <c r="H20914" s="85" t="s">
        <v>260</v>
      </c>
      <c r="I20914" s="85">
        <v>1</v>
      </c>
      <c r="J20914" s="88">
        <v>1231178.683365585</v>
      </c>
      <c r="K20914" s="146">
        <v>3432917.2722325455</v>
      </c>
      <c r="L20914" s="147">
        <v>6.7341602734078028E-3</v>
      </c>
      <c r="M20914" s="147">
        <v>132461.9864043922</v>
      </c>
      <c r="N20914" s="87">
        <v>16628456.53509929</v>
      </c>
      <c r="O20914" s="88">
        <v>1089741.0815325121</v>
      </c>
      <c r="P20914" s="89">
        <v>65.534710286086394</v>
      </c>
    </row>
    <row r="20915" spans="1:16">
      <c r="A20915" s="75" t="s">
        <v>32666</v>
      </c>
      <c r="B20915" s="85">
        <v>20911</v>
      </c>
      <c r="C20915" s="85">
        <v>21039</v>
      </c>
      <c r="D20915" s="85">
        <v>20911</v>
      </c>
      <c r="E20915" s="86" t="s">
        <v>32667</v>
      </c>
      <c r="F20915" s="85" t="s">
        <v>55</v>
      </c>
      <c r="G20915" s="86" t="s">
        <v>23789</v>
      </c>
      <c r="H20915" s="85" t="s">
        <v>260</v>
      </c>
      <c r="I20915" s="85">
        <v>1</v>
      </c>
      <c r="J20915" s="88">
        <v>1231178.683365585</v>
      </c>
      <c r="K20915" s="146">
        <v>3432917.2722325455</v>
      </c>
      <c r="L20915" s="147">
        <v>6.7341602734078028E-3</v>
      </c>
      <c r="M20915" s="147">
        <v>132461.9864043922</v>
      </c>
      <c r="N20915" s="87">
        <v>16628456.53509929</v>
      </c>
      <c r="O20915" s="88">
        <v>1089741.0815325121</v>
      </c>
      <c r="P20915" s="89">
        <v>65.534710286086394</v>
      </c>
    </row>
    <row r="20916" spans="1:16">
      <c r="A20916" s="75" t="s">
        <v>23790</v>
      </c>
      <c r="B20916" s="85">
        <v>20912</v>
      </c>
      <c r="C20916" s="85">
        <v>14547</v>
      </c>
      <c r="D20916" s="85">
        <v>20912</v>
      </c>
      <c r="E20916" s="86" t="s">
        <v>23791</v>
      </c>
      <c r="F20916" s="85" t="s">
        <v>55</v>
      </c>
      <c r="G20916" s="86" t="s">
        <v>23792</v>
      </c>
      <c r="H20916" s="85" t="s">
        <v>260</v>
      </c>
      <c r="I20916" s="85">
        <v>1</v>
      </c>
      <c r="J20916" s="88">
        <v>4167443.5358768948</v>
      </c>
      <c r="K20916" s="146">
        <v>13439237.91025573</v>
      </c>
      <c r="L20916" s="147">
        <v>3.140722164007665E-2</v>
      </c>
      <c r="M20916" s="147">
        <v>413723.04202242469</v>
      </c>
      <c r="N20916" s="87">
        <v>49985458.017382801</v>
      </c>
      <c r="O20916" s="88">
        <v>3731207.5219766619</v>
      </c>
      <c r="P20916" s="89">
        <v>74.645860415625435</v>
      </c>
    </row>
    <row r="20917" spans="1:16">
      <c r="A20917" s="75" t="s">
        <v>32668</v>
      </c>
      <c r="B20917" s="85">
        <v>20913</v>
      </c>
      <c r="C20917" s="85">
        <v>21040</v>
      </c>
      <c r="D20917" s="85">
        <v>20913</v>
      </c>
      <c r="E20917" s="86" t="s">
        <v>32669</v>
      </c>
      <c r="F20917" s="85" t="s">
        <v>55</v>
      </c>
      <c r="G20917" s="86" t="s">
        <v>23792</v>
      </c>
      <c r="H20917" s="85" t="s">
        <v>260</v>
      </c>
      <c r="I20917" s="85">
        <v>1</v>
      </c>
      <c r="J20917" s="88">
        <v>4167443.5358768948</v>
      </c>
      <c r="K20917" s="146">
        <v>13439237.91025573</v>
      </c>
      <c r="L20917" s="147">
        <v>3.140722164007665E-2</v>
      </c>
      <c r="M20917" s="147">
        <v>413723.04202242469</v>
      </c>
      <c r="N20917" s="87">
        <v>49985458.017382801</v>
      </c>
      <c r="O20917" s="88">
        <v>3731207.5219766619</v>
      </c>
      <c r="P20917" s="89">
        <v>74.645860415625435</v>
      </c>
    </row>
    <row r="20918" spans="1:16">
      <c r="A20918" s="75" t="s">
        <v>23793</v>
      </c>
      <c r="B20918" s="85">
        <v>20914</v>
      </c>
      <c r="C20918" s="85">
        <v>14548</v>
      </c>
      <c r="D20918" s="85">
        <v>20914</v>
      </c>
      <c r="E20918" s="86" t="s">
        <v>23794</v>
      </c>
      <c r="F20918" s="85" t="s">
        <v>55</v>
      </c>
      <c r="G20918" s="86" t="s">
        <v>23795</v>
      </c>
      <c r="H20918" s="85" t="s">
        <v>260</v>
      </c>
      <c r="I20918" s="85">
        <v>1</v>
      </c>
      <c r="J20918" s="88">
        <v>626351.32988120057</v>
      </c>
      <c r="K20918" s="146">
        <v>1894393.8278108656</v>
      </c>
      <c r="L20918" s="147">
        <v>4.1461277169214236E-3</v>
      </c>
      <c r="M20918" s="147">
        <v>70723.18846468738</v>
      </c>
      <c r="N20918" s="87">
        <v>9127545.2724994104</v>
      </c>
      <c r="O20918" s="88">
        <v>552072.52303187456</v>
      </c>
      <c r="P20918" s="89">
        <v>60.484227308652905</v>
      </c>
    </row>
    <row r="20919" spans="1:16">
      <c r="A20919" s="75" t="s">
        <v>32670</v>
      </c>
      <c r="B20919" s="85">
        <v>20915</v>
      </c>
      <c r="C20919" s="85">
        <v>21041</v>
      </c>
      <c r="D20919" s="85">
        <v>20915</v>
      </c>
      <c r="E20919" s="86" t="s">
        <v>32671</v>
      </c>
      <c r="F20919" s="85" t="s">
        <v>509</v>
      </c>
      <c r="G20919" s="86" t="s">
        <v>23795</v>
      </c>
      <c r="H20919" s="85" t="s">
        <v>260</v>
      </c>
      <c r="I20919" s="85">
        <v>1</v>
      </c>
      <c r="J20919" s="88">
        <v>585273.79398612794</v>
      </c>
      <c r="K20919" s="146">
        <v>1842026.1977269421</v>
      </c>
      <c r="L20919" s="147">
        <v>3.9702485314906258E-3</v>
      </c>
      <c r="M20919" s="147">
        <v>68828.839982076126</v>
      </c>
      <c r="N20919" s="87">
        <v>8576136.6872581486</v>
      </c>
      <c r="O20919" s="88">
        <v>515732.26049839682</v>
      </c>
      <c r="P20919" s="89">
        <v>60.135732358911369</v>
      </c>
    </row>
    <row r="20920" spans="1:16">
      <c r="A20920" s="75" t="s">
        <v>32672</v>
      </c>
      <c r="B20920" s="85">
        <v>20916</v>
      </c>
      <c r="C20920" s="85">
        <v>21042</v>
      </c>
      <c r="D20920" s="85">
        <v>20916</v>
      </c>
      <c r="E20920" s="86" t="s">
        <v>32671</v>
      </c>
      <c r="F20920" s="85" t="s">
        <v>38</v>
      </c>
      <c r="G20920" s="86" t="s">
        <v>23795</v>
      </c>
      <c r="H20920" s="85" t="s">
        <v>260</v>
      </c>
      <c r="I20920" s="85">
        <v>1</v>
      </c>
      <c r="J20920" s="88">
        <v>626504.1569297536</v>
      </c>
      <c r="K20920" s="146">
        <v>1894588.659126112</v>
      </c>
      <c r="L20920" s="147">
        <v>4.1467820671940419E-3</v>
      </c>
      <c r="M20920" s="147">
        <v>70730.236299500801</v>
      </c>
      <c r="N20920" s="87">
        <v>9129596.7623172253</v>
      </c>
      <c r="O20920" s="88">
        <v>552207.72527674283</v>
      </c>
      <c r="P20920" s="89">
        <v>60.485445266980705</v>
      </c>
    </row>
    <row r="20921" spans="1:16">
      <c r="A20921" s="75" t="s">
        <v>23796</v>
      </c>
      <c r="B20921" s="85">
        <v>20917</v>
      </c>
      <c r="C20921" s="85">
        <v>14549</v>
      </c>
      <c r="D20921" s="85">
        <v>20917</v>
      </c>
      <c r="E20921" s="86" t="s">
        <v>23797</v>
      </c>
      <c r="F20921" s="85" t="s">
        <v>55</v>
      </c>
      <c r="G20921" s="86" t="s">
        <v>23798</v>
      </c>
      <c r="H20921" s="85" t="s">
        <v>1042</v>
      </c>
      <c r="I20921" s="85">
        <v>1</v>
      </c>
      <c r="J20921" s="88">
        <v>687.39517845528928</v>
      </c>
      <c r="K20921" s="146">
        <v>1090.5281974759746</v>
      </c>
      <c r="L20921" s="147">
        <v>3.1345157946616629E-6</v>
      </c>
      <c r="M20921" s="147">
        <v>38.573549822574023</v>
      </c>
      <c r="N20921" s="87">
        <v>8008.7859728339326</v>
      </c>
      <c r="O20921" s="88">
        <v>587.20151729504573</v>
      </c>
      <c r="P20921" s="89">
        <v>73.319666587027385</v>
      </c>
    </row>
    <row r="20922" spans="1:16">
      <c r="A20922" s="75" t="s">
        <v>32681</v>
      </c>
      <c r="B20922" s="85">
        <v>20918</v>
      </c>
      <c r="C20922" s="85">
        <v>21048</v>
      </c>
      <c r="D20922" s="85">
        <v>20918</v>
      </c>
      <c r="E20922" s="86" t="s">
        <v>32682</v>
      </c>
      <c r="F20922" s="85" t="s">
        <v>38</v>
      </c>
      <c r="G20922" s="86" t="s">
        <v>23798</v>
      </c>
      <c r="H20922" s="85" t="s">
        <v>1042</v>
      </c>
      <c r="I20922" s="85">
        <v>1</v>
      </c>
      <c r="J20922" s="88">
        <v>686.55916122619192</v>
      </c>
      <c r="K20922" s="146">
        <v>1090.6578313956227</v>
      </c>
      <c r="L20922" s="147">
        <v>3.1274543128960732E-6</v>
      </c>
      <c r="M20922" s="147">
        <v>38.119215443460213</v>
      </c>
      <c r="N20922" s="87">
        <v>7954.6100739570702</v>
      </c>
      <c r="O20922" s="88">
        <v>586.24607815986792</v>
      </c>
      <c r="P20922" s="89">
        <v>73.698908269457903</v>
      </c>
    </row>
    <row r="20923" spans="1:16">
      <c r="A20923" s="75" t="s">
        <v>32683</v>
      </c>
      <c r="B20923" s="85">
        <v>20919</v>
      </c>
      <c r="C20923" s="85">
        <v>21049</v>
      </c>
      <c r="D20923" s="85">
        <v>20919</v>
      </c>
      <c r="E20923" s="86" t="s">
        <v>32682</v>
      </c>
      <c r="F20923" s="85" t="s">
        <v>11</v>
      </c>
      <c r="G20923" s="86" t="s">
        <v>23798</v>
      </c>
      <c r="H20923" s="85" t="s">
        <v>1042</v>
      </c>
      <c r="I20923" s="85">
        <v>1</v>
      </c>
      <c r="J20923" s="88">
        <v>679.50909621763435</v>
      </c>
      <c r="K20923" s="146">
        <v>1077.8503435150039</v>
      </c>
      <c r="L20923" s="147">
        <v>3.096821787114211E-6</v>
      </c>
      <c r="M20923" s="147">
        <v>38.188150031002522</v>
      </c>
      <c r="N20923" s="87">
        <v>7975.79085737891</v>
      </c>
      <c r="O20923" s="88">
        <v>580.44350590376951</v>
      </c>
      <c r="P20923" s="89">
        <v>72.775667803120044</v>
      </c>
    </row>
    <row r="20924" spans="1:16">
      <c r="A20924" s="75" t="s">
        <v>23799</v>
      </c>
      <c r="B20924" s="85">
        <v>20920</v>
      </c>
      <c r="C20924" s="85">
        <v>14550</v>
      </c>
      <c r="D20924" s="85">
        <v>20920</v>
      </c>
      <c r="E20924" s="86" t="s">
        <v>23800</v>
      </c>
      <c r="F20924" s="85" t="s">
        <v>55</v>
      </c>
      <c r="G20924" s="86" t="s">
        <v>23801</v>
      </c>
      <c r="H20924" s="85" t="s">
        <v>1042</v>
      </c>
      <c r="I20924" s="85">
        <v>1</v>
      </c>
      <c r="J20924" s="88">
        <v>297.09407596301259</v>
      </c>
      <c r="K20924" s="146">
        <v>590.19723342469933</v>
      </c>
      <c r="L20924" s="147">
        <v>1.4543099295238011E-6</v>
      </c>
      <c r="M20924" s="147">
        <v>40.000533754768547</v>
      </c>
      <c r="N20924" s="87">
        <v>5453.5197176792453</v>
      </c>
      <c r="O20924" s="88">
        <v>260.00163788578732</v>
      </c>
      <c r="P20924" s="89">
        <v>47.675932488684843</v>
      </c>
    </row>
    <row r="20925" spans="1:16">
      <c r="A20925" s="75" t="s">
        <v>32684</v>
      </c>
      <c r="B20925" s="85">
        <v>20921</v>
      </c>
      <c r="C20925" s="85">
        <v>21050</v>
      </c>
      <c r="D20925" s="85">
        <v>20921</v>
      </c>
      <c r="E20925" s="86" t="s">
        <v>32685</v>
      </c>
      <c r="F20925" s="85" t="s">
        <v>38</v>
      </c>
      <c r="G20925" s="86" t="s">
        <v>23801</v>
      </c>
      <c r="H20925" s="85" t="s">
        <v>1042</v>
      </c>
      <c r="I20925" s="85">
        <v>1</v>
      </c>
      <c r="J20925" s="88">
        <v>294.24163350283038</v>
      </c>
      <c r="K20925" s="146">
        <v>588.17362044787762</v>
      </c>
      <c r="L20925" s="147">
        <v>1.4362317072544761E-6</v>
      </c>
      <c r="M20925" s="147">
        <v>39.073041636186261</v>
      </c>
      <c r="N20925" s="87">
        <v>5350.0577187212484</v>
      </c>
      <c r="O20925" s="88">
        <v>257.13869186711048</v>
      </c>
      <c r="P20925" s="89">
        <v>48.062788363444206</v>
      </c>
    </row>
    <row r="20926" spans="1:16">
      <c r="A20926" s="75" t="s">
        <v>32686</v>
      </c>
      <c r="B20926" s="85">
        <v>20922</v>
      </c>
      <c r="C20926" s="85">
        <v>21051</v>
      </c>
      <c r="D20926" s="85">
        <v>20922</v>
      </c>
      <c r="E20926" s="86" t="s">
        <v>32685</v>
      </c>
      <c r="F20926" s="85" t="s">
        <v>11</v>
      </c>
      <c r="G20926" s="86" t="s">
        <v>23801</v>
      </c>
      <c r="H20926" s="85" t="s">
        <v>1042</v>
      </c>
      <c r="I20926" s="85">
        <v>1</v>
      </c>
      <c r="J20926" s="88">
        <v>278.39470571841127</v>
      </c>
      <c r="K20926" s="146">
        <v>563.45875994197991</v>
      </c>
      <c r="L20926" s="147">
        <v>1.366701108057631E-6</v>
      </c>
      <c r="M20926" s="147">
        <v>38.624859614314502</v>
      </c>
      <c r="N20926" s="87">
        <v>5300.385900487895</v>
      </c>
      <c r="O20926" s="88">
        <v>243.61379113907111</v>
      </c>
      <c r="P20926" s="89">
        <v>45.961519729468513</v>
      </c>
    </row>
    <row r="20927" spans="1:16">
      <c r="A20927" s="75" t="s">
        <v>23802</v>
      </c>
      <c r="B20927" s="85">
        <v>20923</v>
      </c>
      <c r="C20927" s="85">
        <v>14551</v>
      </c>
      <c r="D20927" s="85">
        <v>20923</v>
      </c>
      <c r="E20927" s="86" t="s">
        <v>23803</v>
      </c>
      <c r="F20927" s="85" t="s">
        <v>55</v>
      </c>
      <c r="G20927" s="86" t="s">
        <v>23804</v>
      </c>
      <c r="H20927" s="85" t="s">
        <v>1042</v>
      </c>
      <c r="I20927" s="85">
        <v>1</v>
      </c>
      <c r="J20927" s="88">
        <v>172.81556037125651</v>
      </c>
      <c r="K20927" s="146">
        <v>294.71546964385982</v>
      </c>
      <c r="L20927" s="147">
        <v>2.4100681102303821E-6</v>
      </c>
      <c r="M20927" s="147">
        <v>12.62303049697922</v>
      </c>
      <c r="N20927" s="87">
        <v>2240.0986382205542</v>
      </c>
      <c r="O20927" s="88">
        <v>152.1384402165734</v>
      </c>
      <c r="P20927" s="89">
        <v>67.91595585158079</v>
      </c>
    </row>
    <row r="20928" spans="1:16">
      <c r="A20928" s="75" t="s">
        <v>32687</v>
      </c>
      <c r="B20928" s="85">
        <v>20924</v>
      </c>
      <c r="C20928" s="85">
        <v>21052</v>
      </c>
      <c r="D20928" s="85">
        <v>20924</v>
      </c>
      <c r="E20928" s="86" t="s">
        <v>32688</v>
      </c>
      <c r="F20928" s="85" t="s">
        <v>509</v>
      </c>
      <c r="G20928" s="86" t="s">
        <v>23804</v>
      </c>
      <c r="H20928" s="85" t="s">
        <v>1042</v>
      </c>
      <c r="I20928" s="85">
        <v>1</v>
      </c>
      <c r="J20928" s="88">
        <v>135.42229746942229</v>
      </c>
      <c r="K20928" s="146">
        <v>243.0539765767985</v>
      </c>
      <c r="L20928" s="147">
        <v>2.323804637814403E-6</v>
      </c>
      <c r="M20928" s="147">
        <v>10.34645866831544</v>
      </c>
      <c r="N20928" s="87">
        <v>1631.4617017706009</v>
      </c>
      <c r="O20928" s="88">
        <v>118.677168417912</v>
      </c>
      <c r="P20928" s="89">
        <v>72.742846668796119</v>
      </c>
    </row>
    <row r="20929" spans="1:16">
      <c r="A20929" s="75" t="s">
        <v>32690</v>
      </c>
      <c r="B20929" s="85">
        <v>20925</v>
      </c>
      <c r="C20929" s="85">
        <v>21054</v>
      </c>
      <c r="D20929" s="85">
        <v>20925</v>
      </c>
      <c r="E20929" s="86" t="s">
        <v>32688</v>
      </c>
      <c r="F20929" s="85" t="s">
        <v>38</v>
      </c>
      <c r="G20929" s="86" t="s">
        <v>23804</v>
      </c>
      <c r="H20929" s="85" t="s">
        <v>1042</v>
      </c>
      <c r="I20929" s="85">
        <v>1</v>
      </c>
      <c r="J20929" s="88">
        <v>181.24000125521951</v>
      </c>
      <c r="K20929" s="146">
        <v>303.54996961113568</v>
      </c>
      <c r="L20929" s="147">
        <v>2.5153664511778579E-6</v>
      </c>
      <c r="M20929" s="147">
        <v>12.395194869980751</v>
      </c>
      <c r="N20929" s="87">
        <v>2226.0119454483538</v>
      </c>
      <c r="O20929" s="88">
        <v>159.25354402085131</v>
      </c>
      <c r="P20929" s="89">
        <v>71.542088687567727</v>
      </c>
    </row>
    <row r="20930" spans="1:16">
      <c r="A20930" s="75" t="s">
        <v>32692</v>
      </c>
      <c r="B20930" s="85">
        <v>20926</v>
      </c>
      <c r="C20930" s="85">
        <v>21056</v>
      </c>
      <c r="D20930" s="85">
        <v>20926</v>
      </c>
      <c r="E20930" s="86" t="s">
        <v>32688</v>
      </c>
      <c r="F20930" s="85" t="s">
        <v>11</v>
      </c>
      <c r="G20930" s="86" t="s">
        <v>23804</v>
      </c>
      <c r="H20930" s="85" t="s">
        <v>1042</v>
      </c>
      <c r="I20930" s="85">
        <v>1</v>
      </c>
      <c r="J20930" s="88">
        <v>143.9734431520678</v>
      </c>
      <c r="K20930" s="146">
        <v>262.07925278180471</v>
      </c>
      <c r="L20930" s="147">
        <v>2.1366451800570108E-6</v>
      </c>
      <c r="M20930" s="147">
        <v>11.45876312446606</v>
      </c>
      <c r="N20930" s="87">
        <v>2092.62084951316</v>
      </c>
      <c r="O20930" s="88">
        <v>127.0378543586281</v>
      </c>
      <c r="P20930" s="89">
        <v>60.707535427730711</v>
      </c>
    </row>
    <row r="20931" spans="1:16">
      <c r="A20931" s="75" t="s">
        <v>23805</v>
      </c>
      <c r="B20931" s="85">
        <v>20927</v>
      </c>
      <c r="C20931" s="85">
        <v>14552</v>
      </c>
      <c r="D20931" s="85">
        <v>20927</v>
      </c>
      <c r="E20931" s="86" t="s">
        <v>23806</v>
      </c>
      <c r="F20931" s="85" t="s">
        <v>55</v>
      </c>
      <c r="G20931" s="86" t="s">
        <v>23807</v>
      </c>
      <c r="H20931" s="85" t="s">
        <v>1042</v>
      </c>
      <c r="I20931" s="85">
        <v>1</v>
      </c>
      <c r="J20931" s="88">
        <v>331.6817527855809</v>
      </c>
      <c r="K20931" s="146">
        <v>550.71430558290024</v>
      </c>
      <c r="L20931" s="147">
        <v>3.0178486386314679E-6</v>
      </c>
      <c r="M20931" s="147">
        <v>20.9480305834301</v>
      </c>
      <c r="N20931" s="87">
        <v>4075.6227718921159</v>
      </c>
      <c r="O20931" s="88">
        <v>288.10722204103752</v>
      </c>
      <c r="P20931" s="89">
        <v>70.690355355749276</v>
      </c>
    </row>
    <row r="20932" spans="1:16">
      <c r="A20932" s="75" t="s">
        <v>32694</v>
      </c>
      <c r="B20932" s="85">
        <v>20928</v>
      </c>
      <c r="C20932" s="85">
        <v>21058</v>
      </c>
      <c r="D20932" s="85">
        <v>20928</v>
      </c>
      <c r="E20932" s="86" t="s">
        <v>32695</v>
      </c>
      <c r="F20932" s="85" t="s">
        <v>38</v>
      </c>
      <c r="G20932" s="86" t="s">
        <v>23807</v>
      </c>
      <c r="H20932" s="85" t="s">
        <v>1042</v>
      </c>
      <c r="I20932" s="85">
        <v>1</v>
      </c>
      <c r="J20932" s="88">
        <v>340.6472302571525</v>
      </c>
      <c r="K20932" s="146">
        <v>561.34689555952809</v>
      </c>
      <c r="L20932" s="147">
        <v>3.1171854004374781E-6</v>
      </c>
      <c r="M20932" s="147">
        <v>20.60853331714145</v>
      </c>
      <c r="N20932" s="87">
        <v>4047.6338915729898</v>
      </c>
      <c r="O20932" s="88">
        <v>295.50174025570158</v>
      </c>
      <c r="P20932" s="89">
        <v>73.00604456122484</v>
      </c>
    </row>
    <row r="20933" spans="1:16">
      <c r="A20933" s="75" t="s">
        <v>32697</v>
      </c>
      <c r="B20933" s="85">
        <v>20929</v>
      </c>
      <c r="C20933" s="85">
        <v>21060</v>
      </c>
      <c r="D20933" s="85">
        <v>20929</v>
      </c>
      <c r="E20933" s="86" t="s">
        <v>32695</v>
      </c>
      <c r="F20933" s="85" t="s">
        <v>11</v>
      </c>
      <c r="G20933" s="86" t="s">
        <v>23807</v>
      </c>
      <c r="H20933" s="85" t="s">
        <v>1042</v>
      </c>
      <c r="I20933" s="85">
        <v>1</v>
      </c>
      <c r="J20933" s="88">
        <v>297.77077060328912</v>
      </c>
      <c r="K20933" s="146">
        <v>508.76175464990359</v>
      </c>
      <c r="L20933" s="147">
        <v>2.731177963589374E-6</v>
      </c>
      <c r="M20933" s="147">
        <v>19.488175553483298</v>
      </c>
      <c r="N20933" s="87">
        <v>3897.568561297649</v>
      </c>
      <c r="O20933" s="88">
        <v>258.83509932122018</v>
      </c>
      <c r="P20933" s="89">
        <v>66.409376833397928</v>
      </c>
    </row>
    <row r="20934" spans="1:16">
      <c r="A20934" s="75" t="s">
        <v>23808</v>
      </c>
      <c r="B20934" s="85">
        <v>20930</v>
      </c>
      <c r="C20934" s="85">
        <v>14553</v>
      </c>
      <c r="D20934" s="85">
        <v>20930</v>
      </c>
      <c r="E20934" s="86" t="s">
        <v>23809</v>
      </c>
      <c r="F20934" s="85" t="s">
        <v>55</v>
      </c>
      <c r="G20934" s="86" t="s">
        <v>23810</v>
      </c>
      <c r="H20934" s="85" t="s">
        <v>1</v>
      </c>
      <c r="I20934" s="85">
        <v>1</v>
      </c>
      <c r="J20934" s="88">
        <v>0.7003133495534074</v>
      </c>
      <c r="K20934" s="146">
        <v>5.2678113870520074</v>
      </c>
      <c r="L20934" s="147">
        <v>1.076138577941745E-8</v>
      </c>
      <c r="M20934" s="147">
        <v>5.8577410939819503E-2</v>
      </c>
      <c r="N20934" s="87">
        <v>9.6884417946204948</v>
      </c>
      <c r="O20934" s="88">
        <v>0.60824618643125905</v>
      </c>
      <c r="P20934" s="89">
        <v>62.780599741951036</v>
      </c>
    </row>
    <row r="20935" spans="1:16">
      <c r="A20935" s="75" t="s">
        <v>32699</v>
      </c>
      <c r="B20935" s="85">
        <v>20931</v>
      </c>
      <c r="C20935" s="85">
        <v>21062</v>
      </c>
      <c r="D20935" s="85">
        <v>20931</v>
      </c>
      <c r="E20935" s="86" t="s">
        <v>23810</v>
      </c>
      <c r="F20935" s="85" t="s">
        <v>38</v>
      </c>
      <c r="G20935" s="86" t="s">
        <v>23810</v>
      </c>
      <c r="H20935" s="85" t="s">
        <v>1</v>
      </c>
      <c r="I20935" s="85">
        <v>1</v>
      </c>
      <c r="J20935" s="88">
        <v>0.77726837484533839</v>
      </c>
      <c r="K20935" s="146">
        <v>5.3876716521631973</v>
      </c>
      <c r="L20935" s="147">
        <v>1.1082994724688591E-8</v>
      </c>
      <c r="M20935" s="147">
        <v>6.0281723020739017E-2</v>
      </c>
      <c r="N20935" s="87">
        <v>9.9126111167208943</v>
      </c>
      <c r="O20935" s="88">
        <v>0.67093729711310934</v>
      </c>
      <c r="P20935" s="89">
        <v>67.68522331934841</v>
      </c>
    </row>
    <row r="20936" spans="1:16">
      <c r="A20936" s="75" t="s">
        <v>32700</v>
      </c>
      <c r="B20936" s="85">
        <v>20932</v>
      </c>
      <c r="C20936" s="85">
        <v>21063</v>
      </c>
      <c r="D20936" s="85">
        <v>20932</v>
      </c>
      <c r="E20936" s="86" t="s">
        <v>23810</v>
      </c>
      <c r="F20936" s="85" t="s">
        <v>11</v>
      </c>
      <c r="G20936" s="86" t="s">
        <v>23810</v>
      </c>
      <c r="H20936" s="85" t="s">
        <v>1</v>
      </c>
      <c r="I20936" s="85">
        <v>1</v>
      </c>
      <c r="J20936" s="88">
        <v>0.56921909910340251</v>
      </c>
      <c r="K20936" s="146">
        <v>5.0636272996076634</v>
      </c>
      <c r="L20936" s="147">
        <v>1.0213519237129991E-8</v>
      </c>
      <c r="M20936" s="147">
        <v>5.5674085082496411E-2</v>
      </c>
      <c r="N20936" s="87">
        <v>9.306565378581988</v>
      </c>
      <c r="O20936" s="88">
        <v>0.50145076750262652</v>
      </c>
      <c r="P20936" s="89">
        <v>53.88139953936809</v>
      </c>
    </row>
    <row r="20937" spans="1:16">
      <c r="A20937" s="75" t="s">
        <v>23811</v>
      </c>
      <c r="B20937" s="85">
        <v>20933</v>
      </c>
      <c r="C20937" s="85">
        <v>14554</v>
      </c>
      <c r="D20937" s="85">
        <v>20933</v>
      </c>
      <c r="E20937" s="86" t="s">
        <v>23812</v>
      </c>
      <c r="F20937" s="85" t="s">
        <v>55</v>
      </c>
      <c r="G20937" s="86" t="s">
        <v>23813</v>
      </c>
      <c r="H20937" s="85" t="s">
        <v>1</v>
      </c>
      <c r="I20937" s="85">
        <v>1</v>
      </c>
      <c r="J20937" s="88">
        <v>0.36551236440212992</v>
      </c>
      <c r="K20937" s="146">
        <v>0.90782386284326644</v>
      </c>
      <c r="L20937" s="147">
        <v>1.5892022352867659E-9</v>
      </c>
      <c r="M20937" s="147">
        <v>2.146174942501956E-2</v>
      </c>
      <c r="N20937" s="87">
        <v>3.111706687890035</v>
      </c>
      <c r="O20937" s="88">
        <v>0.33631162855686608</v>
      </c>
      <c r="P20937" s="89">
        <v>108.07947608484591</v>
      </c>
    </row>
    <row r="20938" spans="1:16">
      <c r="A20938" s="75" t="s">
        <v>32701</v>
      </c>
      <c r="B20938" s="85">
        <v>20934</v>
      </c>
      <c r="C20938" s="85">
        <v>21064</v>
      </c>
      <c r="D20938" s="85">
        <v>20934</v>
      </c>
      <c r="E20938" s="86" t="s">
        <v>23813</v>
      </c>
      <c r="F20938" s="85" t="s">
        <v>38</v>
      </c>
      <c r="G20938" s="86" t="s">
        <v>23813</v>
      </c>
      <c r="H20938" s="85" t="s">
        <v>1</v>
      </c>
      <c r="I20938" s="85">
        <v>1</v>
      </c>
      <c r="J20938" s="88">
        <v>0.36551236440212992</v>
      </c>
      <c r="K20938" s="146">
        <v>0.90782386284326644</v>
      </c>
      <c r="L20938" s="147">
        <v>1.5892022352867659E-9</v>
      </c>
      <c r="M20938" s="147">
        <v>2.146174942501956E-2</v>
      </c>
      <c r="N20938" s="87">
        <v>3.111706687890035</v>
      </c>
      <c r="O20938" s="88">
        <v>0.33631162855686608</v>
      </c>
      <c r="P20938" s="89">
        <v>108.07947608484591</v>
      </c>
    </row>
    <row r="20939" spans="1:16">
      <c r="A20939" s="75" t="s">
        <v>32702</v>
      </c>
      <c r="B20939" s="85">
        <v>20935</v>
      </c>
      <c r="C20939" s="85">
        <v>21065</v>
      </c>
      <c r="D20939" s="85">
        <v>20935</v>
      </c>
      <c r="E20939" s="86" t="s">
        <v>23813</v>
      </c>
      <c r="F20939" s="85" t="s">
        <v>11</v>
      </c>
      <c r="G20939" s="86" t="s">
        <v>23813</v>
      </c>
      <c r="H20939" s="85" t="s">
        <v>1</v>
      </c>
      <c r="I20939" s="85">
        <v>1</v>
      </c>
      <c r="J20939" s="88">
        <v>0.3356609517967285</v>
      </c>
      <c r="K20939" s="146">
        <v>0.82259574123214774</v>
      </c>
      <c r="L20939" s="147">
        <v>1.430545619331711E-9</v>
      </c>
      <c r="M20939" s="147">
        <v>1.9929546059010608E-2</v>
      </c>
      <c r="N20939" s="87">
        <v>2.985359791427054</v>
      </c>
      <c r="O20939" s="88">
        <v>0.31506276857280008</v>
      </c>
      <c r="P20939" s="89">
        <v>105.53594560948869</v>
      </c>
    </row>
    <row r="20940" spans="1:16">
      <c r="A20940" s="75" t="s">
        <v>23814</v>
      </c>
      <c r="B20940" s="85">
        <v>20936</v>
      </c>
      <c r="C20940" s="85">
        <v>14555</v>
      </c>
      <c r="D20940" s="85">
        <v>20936</v>
      </c>
      <c r="E20940" s="86" t="s">
        <v>23815</v>
      </c>
      <c r="F20940" s="85" t="s">
        <v>32</v>
      </c>
      <c r="G20940" s="86" t="s">
        <v>23816</v>
      </c>
      <c r="H20940" s="85" t="s">
        <v>1</v>
      </c>
      <c r="I20940" s="85">
        <v>-1</v>
      </c>
      <c r="J20940" s="88">
        <v>1.273553519737267E-2</v>
      </c>
      <c r="K20940" s="146">
        <v>4.7247378663858877</v>
      </c>
      <c r="L20940" s="147">
        <v>6.0326903212865764E-10</v>
      </c>
      <c r="M20940" s="147">
        <v>2.1359162617836272E-3</v>
      </c>
      <c r="N20940" s="87">
        <v>0.23192565445347371</v>
      </c>
      <c r="O20940" s="88">
        <v>1.083176635866694E-2</v>
      </c>
      <c r="P20940" s="89">
        <v>46.703614501775121</v>
      </c>
    </row>
    <row r="20941" spans="1:16">
      <c r="A20941" s="75" t="s">
        <v>23817</v>
      </c>
      <c r="B20941" s="85">
        <v>20937</v>
      </c>
      <c r="C20941" s="85">
        <v>14556</v>
      </c>
      <c r="D20941" s="85">
        <v>20937</v>
      </c>
      <c r="E20941" s="86" t="s">
        <v>23815</v>
      </c>
      <c r="F20941" s="85" t="s">
        <v>31</v>
      </c>
      <c r="G20941" s="86" t="s">
        <v>23816</v>
      </c>
      <c r="H20941" s="85" t="s">
        <v>1</v>
      </c>
      <c r="I20941" s="85">
        <v>-1</v>
      </c>
      <c r="J20941" s="88">
        <v>1.538818118443171E-2</v>
      </c>
      <c r="K20941" s="146">
        <v>3.9828881704999062</v>
      </c>
      <c r="L20941" s="147">
        <v>5.6370759574436437E-10</v>
      </c>
      <c r="M20941" s="147">
        <v>2.2263051481968121E-3</v>
      </c>
      <c r="N20941" s="87">
        <v>0.25054262661271509</v>
      </c>
      <c r="O20941" s="88">
        <v>1.1362824191325961E-2</v>
      </c>
      <c r="P20941" s="89">
        <v>45.352858094245327</v>
      </c>
    </row>
    <row r="20942" spans="1:16">
      <c r="A20942" s="75" t="s">
        <v>23818</v>
      </c>
      <c r="B20942" s="85">
        <v>20938</v>
      </c>
      <c r="C20942" s="85">
        <v>14557</v>
      </c>
      <c r="D20942" s="85">
        <v>20938</v>
      </c>
      <c r="E20942" s="86" t="s">
        <v>23815</v>
      </c>
      <c r="F20942" s="85" t="s">
        <v>38</v>
      </c>
      <c r="G20942" s="86" t="s">
        <v>23816</v>
      </c>
      <c r="H20942" s="85" t="s">
        <v>1</v>
      </c>
      <c r="I20942" s="85">
        <v>-1</v>
      </c>
      <c r="J20942" s="88">
        <v>1.574696895518268E-2</v>
      </c>
      <c r="K20942" s="146">
        <v>3.9776199437836963</v>
      </c>
      <c r="L20942" s="147">
        <v>5.655219847589519E-10</v>
      </c>
      <c r="M20942" s="147">
        <v>2.234076203015487E-3</v>
      </c>
      <c r="N20942" s="87">
        <v>0.25100946961446152</v>
      </c>
      <c r="O20942" s="88">
        <v>1.1707780709886029E-2</v>
      </c>
      <c r="P20942" s="89">
        <v>46.642784943008799</v>
      </c>
    </row>
    <row r="20943" spans="1:16">
      <c r="A20943" s="75" t="s">
        <v>32036</v>
      </c>
      <c r="B20943" s="85">
        <v>20939</v>
      </c>
      <c r="C20943" s="85">
        <v>20589</v>
      </c>
      <c r="D20943" s="85">
        <v>20939</v>
      </c>
      <c r="E20943" s="86" t="s">
        <v>32037</v>
      </c>
      <c r="F20943" s="85" t="s">
        <v>32</v>
      </c>
      <c r="G20943" s="86" t="s">
        <v>23816</v>
      </c>
      <c r="H20943" s="85" t="s">
        <v>1</v>
      </c>
      <c r="I20943" s="85">
        <v>-1</v>
      </c>
      <c r="J20943" s="88">
        <v>1.419162226871331E-3</v>
      </c>
      <c r="K20943" s="146">
        <v>7.7039717809241663</v>
      </c>
      <c r="L20943" s="147">
        <v>6.6974182842671198E-10</v>
      </c>
      <c r="M20943" s="147">
        <v>1.598785584567179E-4</v>
      </c>
      <c r="N20943" s="87">
        <v>1.8293726130091469E-2</v>
      </c>
      <c r="O20943" s="88">
        <v>1.223678059040926E-3</v>
      </c>
      <c r="P20943" s="89">
        <v>66.890585894805213</v>
      </c>
    </row>
    <row r="20944" spans="1:16">
      <c r="A20944" s="75" t="s">
        <v>32038</v>
      </c>
      <c r="B20944" s="85">
        <v>20940</v>
      </c>
      <c r="C20944" s="85">
        <v>20590</v>
      </c>
      <c r="D20944" s="85">
        <v>20940</v>
      </c>
      <c r="E20944" s="86" t="s">
        <v>32037</v>
      </c>
      <c r="F20944" s="85" t="s">
        <v>31</v>
      </c>
      <c r="G20944" s="86" t="s">
        <v>23816</v>
      </c>
      <c r="H20944" s="85" t="s">
        <v>1</v>
      </c>
      <c r="I20944" s="85">
        <v>-1</v>
      </c>
      <c r="J20944" s="88">
        <v>1.3890199571985351E-3</v>
      </c>
      <c r="K20944" s="146">
        <v>7.7040099372631019</v>
      </c>
      <c r="L20944" s="147">
        <v>6.6975046671787214E-10</v>
      </c>
      <c r="M20944" s="147">
        <v>1.6641462358352819E-4</v>
      </c>
      <c r="N20944" s="87">
        <v>1.887413107391386E-2</v>
      </c>
      <c r="O20944" s="88">
        <v>1.2520747738717091E-3</v>
      </c>
      <c r="P20944" s="89">
        <v>66.338141288115523</v>
      </c>
    </row>
    <row r="20945" spans="1:16">
      <c r="A20945" s="75" t="s">
        <v>32039</v>
      </c>
      <c r="B20945" s="85">
        <v>20941</v>
      </c>
      <c r="C20945" s="85">
        <v>20591</v>
      </c>
      <c r="D20945" s="85">
        <v>20941</v>
      </c>
      <c r="E20945" s="86" t="s">
        <v>32037</v>
      </c>
      <c r="F20945" s="85" t="s">
        <v>38</v>
      </c>
      <c r="G20945" s="86" t="s">
        <v>23816</v>
      </c>
      <c r="H20945" s="85" t="s">
        <v>1</v>
      </c>
      <c r="I20945" s="85">
        <v>-1</v>
      </c>
      <c r="J20945" s="88">
        <v>1.3890199571985351E-3</v>
      </c>
      <c r="K20945" s="146">
        <v>7.7040099372631063</v>
      </c>
      <c r="L20945" s="147">
        <v>6.6975046671787225E-10</v>
      </c>
      <c r="M20945" s="147">
        <v>1.6641462358352819E-4</v>
      </c>
      <c r="N20945" s="87">
        <v>1.887413107391386E-2</v>
      </c>
      <c r="O20945" s="88">
        <v>1.2520747738717091E-3</v>
      </c>
      <c r="P20945" s="89">
        <v>66.338141288115523</v>
      </c>
    </row>
    <row r="20946" spans="1:16">
      <c r="A20946" s="75" t="s">
        <v>32040</v>
      </c>
      <c r="B20946" s="85">
        <v>20942</v>
      </c>
      <c r="C20946" s="85">
        <v>20592</v>
      </c>
      <c r="D20946" s="85">
        <v>20942</v>
      </c>
      <c r="E20946" s="86" t="s">
        <v>32041</v>
      </c>
      <c r="F20946" s="85" t="s">
        <v>32</v>
      </c>
      <c r="G20946" s="86" t="s">
        <v>23816</v>
      </c>
      <c r="H20946" s="85" t="s">
        <v>1</v>
      </c>
      <c r="I20946" s="85">
        <v>-1</v>
      </c>
      <c r="J20946" s="88">
        <v>1.3572709332421089E-2</v>
      </c>
      <c r="K20946" s="146">
        <v>1.7767613967934099</v>
      </c>
      <c r="L20946" s="147">
        <v>5.5190093293241693E-10</v>
      </c>
      <c r="M20946" s="147">
        <v>2.2949545352765181E-3</v>
      </c>
      <c r="N20946" s="87">
        <v>0.25608677992665507</v>
      </c>
      <c r="O20946" s="88">
        <v>1.087218317267663E-2</v>
      </c>
      <c r="P20946" s="89">
        <v>42.455073923732002</v>
      </c>
    </row>
    <row r="20947" spans="1:16">
      <c r="A20947" s="75" t="s">
        <v>32042</v>
      </c>
      <c r="B20947" s="85">
        <v>20943</v>
      </c>
      <c r="C20947" s="85">
        <v>20593</v>
      </c>
      <c r="D20947" s="85">
        <v>20943</v>
      </c>
      <c r="E20947" s="86" t="s">
        <v>32041</v>
      </c>
      <c r="F20947" s="85" t="s">
        <v>31</v>
      </c>
      <c r="G20947" s="86" t="s">
        <v>23816</v>
      </c>
      <c r="H20947" s="85" t="s">
        <v>1</v>
      </c>
      <c r="I20947" s="85">
        <v>-1</v>
      </c>
      <c r="J20947" s="88">
        <v>1.834809469496455E-2</v>
      </c>
      <c r="K20947" s="146">
        <v>1.7703103644136016</v>
      </c>
      <c r="L20947" s="147">
        <v>5.1118732791662059E-10</v>
      </c>
      <c r="M20947" s="147">
        <v>3.283813859473887E-3</v>
      </c>
      <c r="N20947" s="87">
        <v>0.35532201844466738</v>
      </c>
      <c r="O20947" s="88">
        <v>1.606521378873136E-2</v>
      </c>
      <c r="P20947" s="89">
        <v>45.213110797503589</v>
      </c>
    </row>
    <row r="20948" spans="1:16">
      <c r="A20948" s="75" t="s">
        <v>32043</v>
      </c>
      <c r="B20948" s="85">
        <v>20944</v>
      </c>
      <c r="C20948" s="85">
        <v>20594</v>
      </c>
      <c r="D20948" s="85">
        <v>20944</v>
      </c>
      <c r="E20948" s="86" t="s">
        <v>32041</v>
      </c>
      <c r="F20948" s="85" t="s">
        <v>38</v>
      </c>
      <c r="G20948" s="86" t="s">
        <v>23816</v>
      </c>
      <c r="H20948" s="85" t="s">
        <v>1</v>
      </c>
      <c r="I20948" s="85">
        <v>-1</v>
      </c>
      <c r="J20948" s="88">
        <v>1.850980045442847E-2</v>
      </c>
      <c r="K20948" s="146">
        <v>1.7709079267143668</v>
      </c>
      <c r="L20948" s="147">
        <v>5.1247751619559969E-10</v>
      </c>
      <c r="M20948" s="147">
        <v>3.2735522667294331E-3</v>
      </c>
      <c r="N20948" s="87">
        <v>0.35566513092651819</v>
      </c>
      <c r="O20948" s="88">
        <v>1.6244212272305408E-2</v>
      </c>
      <c r="P20948" s="89">
        <v>45.672771547744233</v>
      </c>
    </row>
    <row r="20949" spans="1:16">
      <c r="A20949" s="75" t="s">
        <v>32044</v>
      </c>
      <c r="B20949" s="85">
        <v>20945</v>
      </c>
      <c r="C20949" s="85">
        <v>20595</v>
      </c>
      <c r="D20949" s="85">
        <v>20945</v>
      </c>
      <c r="E20949" s="86" t="s">
        <v>32045</v>
      </c>
      <c r="F20949" s="85" t="s">
        <v>32</v>
      </c>
      <c r="G20949" s="86" t="s">
        <v>23816</v>
      </c>
      <c r="H20949" s="85" t="s">
        <v>1</v>
      </c>
      <c r="I20949" s="85">
        <v>-1</v>
      </c>
      <c r="J20949" s="88">
        <v>1.7902707411888961E-2</v>
      </c>
      <c r="K20949" s="146">
        <v>1.7682629616026542</v>
      </c>
      <c r="L20949" s="147">
        <v>5.0865061595863E-10</v>
      </c>
      <c r="M20949" s="147">
        <v>3.2507750005912471E-3</v>
      </c>
      <c r="N20949" s="87">
        <v>0.34943333082967071</v>
      </c>
      <c r="O20949" s="88">
        <v>1.501821485294033E-2</v>
      </c>
      <c r="P20949" s="89">
        <v>42.978770277243164</v>
      </c>
    </row>
    <row r="20950" spans="1:16">
      <c r="A20950" s="75" t="s">
        <v>32046</v>
      </c>
      <c r="B20950" s="85">
        <v>20946</v>
      </c>
      <c r="C20950" s="85">
        <v>20596</v>
      </c>
      <c r="D20950" s="85">
        <v>20946</v>
      </c>
      <c r="E20950" s="86" t="s">
        <v>32047</v>
      </c>
      <c r="F20950" s="85" t="s">
        <v>32</v>
      </c>
      <c r="G20950" s="86" t="s">
        <v>23816</v>
      </c>
      <c r="H20950" s="85" t="s">
        <v>1</v>
      </c>
      <c r="I20950" s="85">
        <v>-1</v>
      </c>
      <c r="J20950" s="88">
        <v>1.6675197578737231E-2</v>
      </c>
      <c r="K20950" s="146">
        <v>1.4743817126668781</v>
      </c>
      <c r="L20950" s="147">
        <v>4.3198580028272778E-10</v>
      </c>
      <c r="M20950" s="147">
        <v>2.3258180966285462E-3</v>
      </c>
      <c r="N20950" s="87">
        <v>0.25569198296519979</v>
      </c>
      <c r="O20950" s="88">
        <v>8.3001475597367612E-3</v>
      </c>
      <c r="P20950" s="89">
        <v>32.461508818078308</v>
      </c>
    </row>
    <row r="20951" spans="1:16">
      <c r="A20951" s="75" t="s">
        <v>32048</v>
      </c>
      <c r="B20951" s="85">
        <v>20947</v>
      </c>
      <c r="C20951" s="85">
        <v>20597</v>
      </c>
      <c r="D20951" s="85">
        <v>20947</v>
      </c>
      <c r="E20951" s="86" t="s">
        <v>32047</v>
      </c>
      <c r="F20951" s="85" t="s">
        <v>31</v>
      </c>
      <c r="G20951" s="86" t="s">
        <v>23816</v>
      </c>
      <c r="H20951" s="85" t="s">
        <v>1</v>
      </c>
      <c r="I20951" s="85">
        <v>-1</v>
      </c>
      <c r="J20951" s="88">
        <v>1.9070091756042271E-2</v>
      </c>
      <c r="K20951" s="146">
        <v>1.4782766930592481</v>
      </c>
      <c r="L20951" s="147">
        <v>4.4397799274510101E-10</v>
      </c>
      <c r="M20951" s="147">
        <v>2.5117895576533041E-3</v>
      </c>
      <c r="N20951" s="87">
        <v>0.28996568597932698</v>
      </c>
      <c r="O20951" s="88">
        <v>1.1077810746477521E-2</v>
      </c>
      <c r="P20951" s="89">
        <v>38.203867844098319</v>
      </c>
    </row>
    <row r="20952" spans="1:16">
      <c r="A20952" s="75" t="s">
        <v>32049</v>
      </c>
      <c r="B20952" s="85">
        <v>20948</v>
      </c>
      <c r="C20952" s="85">
        <v>20598</v>
      </c>
      <c r="D20952" s="85">
        <v>20948</v>
      </c>
      <c r="E20952" s="86" t="s">
        <v>32047</v>
      </c>
      <c r="F20952" s="85" t="s">
        <v>38</v>
      </c>
      <c r="G20952" s="86" t="s">
        <v>23816</v>
      </c>
      <c r="H20952" s="85" t="s">
        <v>1</v>
      </c>
      <c r="I20952" s="85">
        <v>-1</v>
      </c>
      <c r="J20952" s="88">
        <v>1.9687997500663589E-2</v>
      </c>
      <c r="K20952" s="146">
        <v>1.4792414561611533</v>
      </c>
      <c r="L20952" s="147">
        <v>4.4661792908157551E-10</v>
      </c>
      <c r="M20952" s="147">
        <v>2.52475926720055E-3</v>
      </c>
      <c r="N20952" s="87">
        <v>0.29206147273703092</v>
      </c>
      <c r="O20952" s="88">
        <v>1.1570471812743E-2</v>
      </c>
      <c r="P20952" s="89">
        <v>39.61656326769581</v>
      </c>
    </row>
    <row r="20953" spans="1:16">
      <c r="A20953" s="75" t="s">
        <v>23819</v>
      </c>
      <c r="B20953" s="85">
        <v>20949</v>
      </c>
      <c r="C20953" s="85">
        <v>14558</v>
      </c>
      <c r="D20953" s="85">
        <v>20949</v>
      </c>
      <c r="E20953" s="86" t="s">
        <v>23820</v>
      </c>
      <c r="F20953" s="85" t="s">
        <v>55</v>
      </c>
      <c r="G20953" s="86" t="s">
        <v>23821</v>
      </c>
      <c r="H20953" s="85" t="s">
        <v>3007</v>
      </c>
      <c r="I20953" s="85">
        <v>1</v>
      </c>
      <c r="J20953" s="88">
        <v>304.28214927249587</v>
      </c>
      <c r="K20953" s="146">
        <v>275.52665822857995</v>
      </c>
      <c r="L20953" s="147">
        <v>1.1843399188469859E-6</v>
      </c>
      <c r="M20953" s="147">
        <v>41.350760056781851</v>
      </c>
      <c r="N20953" s="87">
        <v>4378.3310149839272</v>
      </c>
      <c r="O20953" s="88">
        <v>276.53346764983291</v>
      </c>
      <c r="P20953" s="89">
        <v>63.159561646539437</v>
      </c>
    </row>
    <row r="20954" spans="1:16">
      <c r="A20954" s="75" t="s">
        <v>32705</v>
      </c>
      <c r="B20954" s="85">
        <v>20950</v>
      </c>
      <c r="C20954" s="85">
        <v>21068</v>
      </c>
      <c r="D20954" s="85">
        <v>20950</v>
      </c>
      <c r="E20954" s="86" t="s">
        <v>32706</v>
      </c>
      <c r="F20954" s="85" t="s">
        <v>38</v>
      </c>
      <c r="G20954" s="86" t="s">
        <v>23821</v>
      </c>
      <c r="H20954" s="85" t="s">
        <v>3007</v>
      </c>
      <c r="I20954" s="85">
        <v>1</v>
      </c>
      <c r="J20954" s="88">
        <v>304.25659586660191</v>
      </c>
      <c r="K20954" s="146">
        <v>277.25065878130533</v>
      </c>
      <c r="L20954" s="147">
        <v>1.1880651728294981E-6</v>
      </c>
      <c r="M20954" s="147">
        <v>41.298934311902002</v>
      </c>
      <c r="N20954" s="87">
        <v>4381.1330965550296</v>
      </c>
      <c r="O20954" s="88">
        <v>277.47218369740051</v>
      </c>
      <c r="P20954" s="89">
        <v>63.333429407926978</v>
      </c>
    </row>
    <row r="20955" spans="1:16">
      <c r="A20955" s="75" t="s">
        <v>32707</v>
      </c>
      <c r="B20955" s="85">
        <v>20951</v>
      </c>
      <c r="C20955" s="85">
        <v>21069</v>
      </c>
      <c r="D20955" s="85">
        <v>20951</v>
      </c>
      <c r="E20955" s="86" t="s">
        <v>32706</v>
      </c>
      <c r="F20955" s="85" t="s">
        <v>11</v>
      </c>
      <c r="G20955" s="86" t="s">
        <v>23821</v>
      </c>
      <c r="H20955" s="85" t="s">
        <v>3007</v>
      </c>
      <c r="I20955" s="85">
        <v>1</v>
      </c>
      <c r="J20955" s="88">
        <v>304.36786130259321</v>
      </c>
      <c r="K20955" s="146">
        <v>269.7439618681089</v>
      </c>
      <c r="L20955" s="147">
        <v>1.1718445558887549E-6</v>
      </c>
      <c r="M20955" s="147">
        <v>41.524595584746969</v>
      </c>
      <c r="N20955" s="87">
        <v>4368.9321856869428</v>
      </c>
      <c r="O20955" s="88">
        <v>273.38479703995182</v>
      </c>
      <c r="P20955" s="89">
        <v>62.574740330277422</v>
      </c>
    </row>
    <row r="20956" spans="1:16">
      <c r="A20956" s="75" t="s">
        <v>23822</v>
      </c>
      <c r="B20956" s="85">
        <v>20952</v>
      </c>
      <c r="C20956" s="85">
        <v>14559</v>
      </c>
      <c r="D20956" s="85">
        <v>20952</v>
      </c>
      <c r="E20956" s="86" t="s">
        <v>23823</v>
      </c>
      <c r="F20956" s="85" t="s">
        <v>55</v>
      </c>
      <c r="G20956" s="86" t="s">
        <v>23824</v>
      </c>
      <c r="H20956" s="85" t="s">
        <v>3007</v>
      </c>
      <c r="I20956" s="85">
        <v>1</v>
      </c>
      <c r="J20956" s="88">
        <v>126.2013701572582</v>
      </c>
      <c r="K20956" s="146">
        <v>118.3001470098171</v>
      </c>
      <c r="L20956" s="147">
        <v>4.6705494694892761E-7</v>
      </c>
      <c r="M20956" s="147">
        <v>16.987983397412599</v>
      </c>
      <c r="N20956" s="87">
        <v>1801.064438460558</v>
      </c>
      <c r="O20956" s="88">
        <v>114.72919512430489</v>
      </c>
      <c r="P20956" s="89">
        <v>63.700771984798358</v>
      </c>
    </row>
    <row r="20957" spans="1:16">
      <c r="A20957" s="75" t="s">
        <v>32708</v>
      </c>
      <c r="B20957" s="85">
        <v>20953</v>
      </c>
      <c r="C20957" s="85">
        <v>21070</v>
      </c>
      <c r="D20957" s="85">
        <v>20953</v>
      </c>
      <c r="E20957" s="86" t="s">
        <v>32709</v>
      </c>
      <c r="F20957" s="85" t="s">
        <v>38</v>
      </c>
      <c r="G20957" s="86" t="s">
        <v>23824</v>
      </c>
      <c r="H20957" s="85" t="s">
        <v>3007</v>
      </c>
      <c r="I20957" s="85">
        <v>1</v>
      </c>
      <c r="J20957" s="88">
        <v>126.22296527166731</v>
      </c>
      <c r="K20957" s="146">
        <v>118.95488646844275</v>
      </c>
      <c r="L20957" s="147">
        <v>4.6852823972260221E-7</v>
      </c>
      <c r="M20957" s="147">
        <v>16.974705872021641</v>
      </c>
      <c r="N20957" s="87">
        <v>1802.6855454822669</v>
      </c>
      <c r="O20957" s="88">
        <v>115.1048916199115</v>
      </c>
      <c r="P20957" s="89">
        <v>63.85189691478768</v>
      </c>
    </row>
    <row r="20958" spans="1:16">
      <c r="A20958" s="75" t="s">
        <v>32710</v>
      </c>
      <c r="B20958" s="85">
        <v>20954</v>
      </c>
      <c r="C20958" s="85">
        <v>21071</v>
      </c>
      <c r="D20958" s="85">
        <v>20954</v>
      </c>
      <c r="E20958" s="86" t="s">
        <v>32709</v>
      </c>
      <c r="F20958" s="85" t="s">
        <v>11</v>
      </c>
      <c r="G20958" s="86" t="s">
        <v>23824</v>
      </c>
      <c r="H20958" s="85" t="s">
        <v>3007</v>
      </c>
      <c r="I20958" s="85">
        <v>1</v>
      </c>
      <c r="J20958" s="88">
        <v>126.1200659556593</v>
      </c>
      <c r="K20958" s="146">
        <v>115.83509552034303</v>
      </c>
      <c r="L20958" s="147">
        <v>4.6150809545199672E-7</v>
      </c>
      <c r="M20958" s="147">
        <v>17.03797241718274</v>
      </c>
      <c r="N20958" s="87">
        <v>1794.961075930913</v>
      </c>
      <c r="O20958" s="88">
        <v>113.3147222467592</v>
      </c>
      <c r="P20958" s="89">
        <v>63.129347909670564</v>
      </c>
    </row>
    <row r="20959" spans="1:16">
      <c r="A20959" s="75" t="s">
        <v>23825</v>
      </c>
      <c r="B20959" s="85">
        <v>20955</v>
      </c>
      <c r="C20959" s="85">
        <v>14560</v>
      </c>
      <c r="D20959" s="85">
        <v>20955</v>
      </c>
      <c r="E20959" s="86" t="s">
        <v>23826</v>
      </c>
      <c r="F20959" s="85" t="s">
        <v>55</v>
      </c>
      <c r="G20959" s="86" t="s">
        <v>23827</v>
      </c>
      <c r="H20959" s="85" t="s">
        <v>1</v>
      </c>
      <c r="I20959" s="85">
        <v>1</v>
      </c>
      <c r="J20959" s="88">
        <v>1.296918980948223E-2</v>
      </c>
      <c r="K20959" s="146">
        <v>1.7798552860932713E-2</v>
      </c>
      <c r="L20959" s="147">
        <v>5.6622533678045263E-11</v>
      </c>
      <c r="M20959" s="147">
        <v>6.4108767613299924E-4</v>
      </c>
      <c r="N20959" s="87">
        <v>0.1929427715760226</v>
      </c>
      <c r="O20959" s="88">
        <v>1.154656152459143E-2</v>
      </c>
      <c r="P20959" s="89">
        <v>59.844488758377224</v>
      </c>
    </row>
    <row r="20960" spans="1:16">
      <c r="A20960" s="75" t="s">
        <v>32703</v>
      </c>
      <c r="B20960" s="85">
        <v>20956</v>
      </c>
      <c r="C20960" s="85">
        <v>21066</v>
      </c>
      <c r="D20960" s="85">
        <v>20956</v>
      </c>
      <c r="E20960" s="86" t="s">
        <v>23827</v>
      </c>
      <c r="F20960" s="85" t="s">
        <v>38</v>
      </c>
      <c r="G20960" s="86" t="s">
        <v>23827</v>
      </c>
      <c r="H20960" s="85" t="s">
        <v>1</v>
      </c>
      <c r="I20960" s="85">
        <v>1</v>
      </c>
      <c r="J20960" s="88">
        <v>1.5706317237838451E-2</v>
      </c>
      <c r="K20960" s="146">
        <v>2.1729605087563646E-2</v>
      </c>
      <c r="L20960" s="147">
        <v>6.7286149973497697E-11</v>
      </c>
      <c r="M20960" s="147">
        <v>7.3458833434306473E-4</v>
      </c>
      <c r="N20960" s="87">
        <v>0.20216600932834439</v>
      </c>
      <c r="O20960" s="88">
        <v>1.390014718690127E-2</v>
      </c>
      <c r="P20960" s="89">
        <v>68.756104119983846</v>
      </c>
    </row>
    <row r="20961" spans="1:16">
      <c r="A20961" s="75" t="s">
        <v>32704</v>
      </c>
      <c r="B20961" s="85">
        <v>20957</v>
      </c>
      <c r="C20961" s="85">
        <v>21067</v>
      </c>
      <c r="D20961" s="85">
        <v>20957</v>
      </c>
      <c r="E20961" s="86" t="s">
        <v>23827</v>
      </c>
      <c r="F20961" s="85" t="s">
        <v>11</v>
      </c>
      <c r="G20961" s="86" t="s">
        <v>23827</v>
      </c>
      <c r="H20961" s="85" t="s">
        <v>1</v>
      </c>
      <c r="I20961" s="85">
        <v>1</v>
      </c>
      <c r="J20961" s="88">
        <v>7.4268533761257883E-3</v>
      </c>
      <c r="K20961" s="146">
        <v>9.8386699006541706E-3</v>
      </c>
      <c r="L20961" s="147">
        <v>3.5030061039269117E-11</v>
      </c>
      <c r="M20961" s="147">
        <v>4.5176068347205808E-4</v>
      </c>
      <c r="N20961" s="87">
        <v>0.17426688308847041</v>
      </c>
      <c r="O20961" s="88">
        <v>6.7808485986576676E-3</v>
      </c>
      <c r="P20961" s="89">
        <v>38.910712571907432</v>
      </c>
    </row>
    <row r="20962" spans="1:16">
      <c r="A20962" s="75" t="s">
        <v>23828</v>
      </c>
      <c r="B20962" s="85">
        <v>20958</v>
      </c>
      <c r="C20962" s="85">
        <v>14561</v>
      </c>
      <c r="D20962" s="85">
        <v>20958</v>
      </c>
      <c r="E20962" s="86" t="s">
        <v>23829</v>
      </c>
      <c r="F20962" s="85" t="s">
        <v>38</v>
      </c>
      <c r="G20962" s="86" t="s">
        <v>23830</v>
      </c>
      <c r="H20962" s="85" t="s">
        <v>1</v>
      </c>
      <c r="I20962" s="85">
        <v>1</v>
      </c>
      <c r="J20962" s="88">
        <v>6.9819478656719183E-2</v>
      </c>
      <c r="K20962" s="146">
        <v>6.3094861805581728E-2</v>
      </c>
      <c r="L20962" s="147">
        <v>6.256748673905324E-9</v>
      </c>
      <c r="M20962" s="147">
        <v>7.1564142452175787E-3</v>
      </c>
      <c r="N20962" s="87">
        <v>0.86519816674973105</v>
      </c>
      <c r="O20962" s="88">
        <v>5.541403970856762E-2</v>
      </c>
      <c r="P20962" s="89">
        <v>64.047800652121339</v>
      </c>
    </row>
    <row r="20963" spans="1:16">
      <c r="A20963" s="75" t="s">
        <v>23831</v>
      </c>
      <c r="B20963" s="85">
        <v>20959</v>
      </c>
      <c r="C20963" s="85">
        <v>14562</v>
      </c>
      <c r="D20963" s="85">
        <v>20959</v>
      </c>
      <c r="E20963" s="86" t="s">
        <v>23829</v>
      </c>
      <c r="F20963" s="85" t="s">
        <v>11</v>
      </c>
      <c r="G20963" s="86" t="s">
        <v>23830</v>
      </c>
      <c r="H20963" s="85" t="s">
        <v>1</v>
      </c>
      <c r="I20963" s="85">
        <v>1</v>
      </c>
      <c r="J20963" s="88">
        <v>6.7147326108252206E-2</v>
      </c>
      <c r="K20963" s="146">
        <v>5.7868653802594129E-2</v>
      </c>
      <c r="L20963" s="147">
        <v>6.244602344684322E-9</v>
      </c>
      <c r="M20963" s="147">
        <v>7.3223194616559122E-3</v>
      </c>
      <c r="N20963" s="87">
        <v>0.87053591584020951</v>
      </c>
      <c r="O20963" s="88">
        <v>5.3771229095420828E-2</v>
      </c>
      <c r="P20963" s="89">
        <v>61.767961685443844</v>
      </c>
    </row>
    <row r="20964" spans="1:16">
      <c r="A20964" s="75" t="s">
        <v>32649</v>
      </c>
      <c r="B20964" s="85">
        <v>20960</v>
      </c>
      <c r="C20964" s="85">
        <v>21029</v>
      </c>
      <c r="D20964" s="85">
        <v>20960</v>
      </c>
      <c r="E20964" s="86" t="s">
        <v>32650</v>
      </c>
      <c r="F20964" s="85" t="s">
        <v>429</v>
      </c>
      <c r="G20964" s="86" t="s">
        <v>23830</v>
      </c>
      <c r="H20964" s="85" t="s">
        <v>1</v>
      </c>
      <c r="I20964" s="85">
        <v>1</v>
      </c>
      <c r="J20964" s="88">
        <v>5.7490861391120293E-2</v>
      </c>
      <c r="K20964" s="146">
        <v>4.7488779833578548E-2</v>
      </c>
      <c r="L20964" s="147">
        <v>6.1979921843774512E-9</v>
      </c>
      <c r="M20964" s="147">
        <v>5.9338155602854051E-3</v>
      </c>
      <c r="N20964" s="87">
        <v>0.72134799324180987</v>
      </c>
      <c r="O20964" s="88">
        <v>4.5115903115944427E-2</v>
      </c>
      <c r="P20964" s="89">
        <v>62.543881092936928</v>
      </c>
    </row>
    <row r="20965" spans="1:16">
      <c r="A20965" s="75" t="s">
        <v>32651</v>
      </c>
      <c r="B20965" s="85">
        <v>20961</v>
      </c>
      <c r="C20965" s="85">
        <v>21030</v>
      </c>
      <c r="D20965" s="85">
        <v>20961</v>
      </c>
      <c r="E20965" s="86" t="s">
        <v>32650</v>
      </c>
      <c r="F20965" s="85" t="s">
        <v>38</v>
      </c>
      <c r="G20965" s="86" t="s">
        <v>23830</v>
      </c>
      <c r="H20965" s="85" t="s">
        <v>1</v>
      </c>
      <c r="I20965" s="85">
        <v>1</v>
      </c>
      <c r="J20965" s="88">
        <v>6.014236284505798E-2</v>
      </c>
      <c r="K20965" s="146">
        <v>5.2456025490192897E-2</v>
      </c>
      <c r="L20965" s="147">
        <v>6.2096234829794203E-9</v>
      </c>
      <c r="M20965" s="147">
        <v>5.7971815839307234E-3</v>
      </c>
      <c r="N20965" s="87">
        <v>0.71727747455539048</v>
      </c>
      <c r="O20965" s="88">
        <v>4.6633722722378153E-2</v>
      </c>
      <c r="P20965" s="89">
        <v>65.014899221928573</v>
      </c>
    </row>
    <row r="20966" spans="1:16">
      <c r="A20966" s="75" t="s">
        <v>3788</v>
      </c>
      <c r="B20966" s="85">
        <v>20962</v>
      </c>
      <c r="C20966" s="85">
        <v>2061</v>
      </c>
      <c r="D20966" s="85">
        <v>20962</v>
      </c>
      <c r="E20966" s="86" t="s">
        <v>3786</v>
      </c>
      <c r="F20966" s="85" t="s">
        <v>38</v>
      </c>
      <c r="G20966" s="86" t="s">
        <v>3789</v>
      </c>
      <c r="H20966" s="85" t="s">
        <v>1</v>
      </c>
      <c r="I20966" s="85">
        <v>1</v>
      </c>
      <c r="J20966" s="88">
        <v>7.1069599934463296E-2</v>
      </c>
      <c r="K20966" s="146">
        <v>0.11792261811636194</v>
      </c>
      <c r="L20966" s="147">
        <v>7.3941754538958052E-9</v>
      </c>
      <c r="M20966" s="147">
        <v>6.5330961150873402E-3</v>
      </c>
      <c r="N20966" s="87">
        <v>1.015757422691246</v>
      </c>
      <c r="O20966" s="88">
        <v>6.232072504883495E-2</v>
      </c>
      <c r="P20966" s="89">
        <v>61.353945003637172</v>
      </c>
    </row>
    <row r="20967" spans="1:16">
      <c r="A20967" s="75" t="s">
        <v>3791</v>
      </c>
      <c r="B20967" s="85">
        <v>20963</v>
      </c>
      <c r="C20967" s="85">
        <v>2063</v>
      </c>
      <c r="D20967" s="85">
        <v>20963</v>
      </c>
      <c r="E20967" s="86" t="s">
        <v>3786</v>
      </c>
      <c r="F20967" s="85" t="s">
        <v>11</v>
      </c>
      <c r="G20967" s="86" t="s">
        <v>3789</v>
      </c>
      <c r="H20967" s="85" t="s">
        <v>1</v>
      </c>
      <c r="I20967" s="85">
        <v>1</v>
      </c>
      <c r="J20967" s="88">
        <v>5.0917020547611498E-2</v>
      </c>
      <c r="K20967" s="146">
        <v>8.6358587584445895E-2</v>
      </c>
      <c r="L20967" s="147">
        <v>3.006105901252454E-9</v>
      </c>
      <c r="M20967" s="147">
        <v>5.4857959104013506E-3</v>
      </c>
      <c r="N20967" s="87">
        <v>0.93994490611343762</v>
      </c>
      <c r="O20967" s="88">
        <v>4.4427170845886203E-2</v>
      </c>
      <c r="P20967" s="89">
        <v>47.265717976585847</v>
      </c>
    </row>
    <row r="20968" spans="1:16">
      <c r="A20968" s="75" t="s">
        <v>8533</v>
      </c>
      <c r="B20968" s="85">
        <v>20964</v>
      </c>
      <c r="C20968" s="85">
        <v>5653</v>
      </c>
      <c r="D20968" s="85">
        <v>20964</v>
      </c>
      <c r="E20968" s="86" t="s">
        <v>8531</v>
      </c>
      <c r="F20968" s="85" t="s">
        <v>55</v>
      </c>
      <c r="G20968" s="86" t="s">
        <v>3789</v>
      </c>
      <c r="H20968" s="85" t="s">
        <v>1</v>
      </c>
      <c r="I20968" s="85">
        <v>1</v>
      </c>
      <c r="J20968" s="88">
        <v>6.1632583153846177E-2</v>
      </c>
      <c r="K20968" s="146">
        <v>0.11932728806759006</v>
      </c>
      <c r="L20968" s="147">
        <v>5.0797126147044566E-10</v>
      </c>
      <c r="M20968" s="147">
        <v>5.1520356769570374E-3</v>
      </c>
      <c r="N20968" s="87">
        <v>0.85687393612767604</v>
      </c>
      <c r="O20968" s="88">
        <v>5.2782304078921073E-2</v>
      </c>
      <c r="P20968" s="89">
        <v>61.598680801812137</v>
      </c>
    </row>
    <row r="20969" spans="1:16">
      <c r="A20969" s="75" t="s">
        <v>8695</v>
      </c>
      <c r="B20969" s="85">
        <v>20965</v>
      </c>
      <c r="C20969" s="85">
        <v>5734</v>
      </c>
      <c r="D20969" s="85">
        <v>20965</v>
      </c>
      <c r="E20969" s="86" t="s">
        <v>8691</v>
      </c>
      <c r="F20969" s="85" t="s">
        <v>31</v>
      </c>
      <c r="G20969" s="86" t="s">
        <v>3789</v>
      </c>
      <c r="H20969" s="85" t="s">
        <v>1</v>
      </c>
      <c r="I20969" s="85">
        <v>1</v>
      </c>
      <c r="J20969" s="88">
        <v>4.9592797064832522E-2</v>
      </c>
      <c r="K20969" s="146">
        <v>8.4152809662045483E-2</v>
      </c>
      <c r="L20969" s="147">
        <v>3.2991500958969899E-9</v>
      </c>
      <c r="M20969" s="147">
        <v>5.1035030606494088E-3</v>
      </c>
      <c r="N20969" s="87">
        <v>0.86818008050385653</v>
      </c>
      <c r="O20969" s="88">
        <v>4.3777114570205278E-2</v>
      </c>
      <c r="P20969" s="89">
        <v>50.42400252353039</v>
      </c>
    </row>
    <row r="20970" spans="1:16">
      <c r="A20970" s="75" t="s">
        <v>8697</v>
      </c>
      <c r="B20970" s="85">
        <v>20966</v>
      </c>
      <c r="C20970" s="85">
        <v>5736</v>
      </c>
      <c r="D20970" s="85">
        <v>20966</v>
      </c>
      <c r="E20970" s="86" t="s">
        <v>8691</v>
      </c>
      <c r="F20970" s="85" t="s">
        <v>38</v>
      </c>
      <c r="G20970" s="86" t="s">
        <v>3789</v>
      </c>
      <c r="H20970" s="85" t="s">
        <v>1</v>
      </c>
      <c r="I20970" s="85">
        <v>1</v>
      </c>
      <c r="J20970" s="88">
        <v>6.4750115498750246E-2</v>
      </c>
      <c r="K20970" s="146">
        <v>0.10744800920565908</v>
      </c>
      <c r="L20970" s="147">
        <v>5.216609656592068E-9</v>
      </c>
      <c r="M20970" s="147">
        <v>5.7667130905877497E-3</v>
      </c>
      <c r="N20970" s="87">
        <v>0.91829233801344656</v>
      </c>
      <c r="O20970" s="88">
        <v>5.6996214833051437E-2</v>
      </c>
      <c r="P20970" s="89">
        <v>62.067614498833855</v>
      </c>
    </row>
    <row r="20971" spans="1:16">
      <c r="A20971" s="75" t="s">
        <v>8701</v>
      </c>
      <c r="B20971" s="85">
        <v>20967</v>
      </c>
      <c r="C20971" s="85">
        <v>5738</v>
      </c>
      <c r="D20971" s="85">
        <v>20967</v>
      </c>
      <c r="E20971" s="86" t="s">
        <v>8699</v>
      </c>
      <c r="F20971" s="85" t="s">
        <v>38</v>
      </c>
      <c r="G20971" s="86" t="s">
        <v>3789</v>
      </c>
      <c r="H20971" s="85" t="s">
        <v>1</v>
      </c>
      <c r="I20971" s="85">
        <v>1</v>
      </c>
      <c r="J20971" s="88">
        <v>6.516732421470596E-2</v>
      </c>
      <c r="K20971" s="146">
        <v>0.11034357373407583</v>
      </c>
      <c r="L20971" s="147">
        <v>6.6687796956405854E-9</v>
      </c>
      <c r="M20971" s="147">
        <v>5.7571593694283113E-3</v>
      </c>
      <c r="N20971" s="87">
        <v>0.91441340536485116</v>
      </c>
      <c r="O20971" s="88">
        <v>5.7382524419627802E-2</v>
      </c>
      <c r="P20971" s="89">
        <v>62.753371815160733</v>
      </c>
    </row>
    <row r="20972" spans="1:16">
      <c r="A20972" s="75" t="s">
        <v>8703</v>
      </c>
      <c r="B20972" s="85">
        <v>20968</v>
      </c>
      <c r="C20972" s="85">
        <v>5740</v>
      </c>
      <c r="D20972" s="85">
        <v>20968</v>
      </c>
      <c r="E20972" s="86" t="s">
        <v>8699</v>
      </c>
      <c r="F20972" s="85" t="s">
        <v>11</v>
      </c>
      <c r="G20972" s="86" t="s">
        <v>3789</v>
      </c>
      <c r="H20972" s="85" t="s">
        <v>1</v>
      </c>
      <c r="I20972" s="85">
        <v>1</v>
      </c>
      <c r="J20972" s="88">
        <v>4.6964256004496399E-2</v>
      </c>
      <c r="K20972" s="146">
        <v>8.2175240101156691E-2</v>
      </c>
      <c r="L20972" s="147">
        <v>3.324775813331512E-9</v>
      </c>
      <c r="M20972" s="147">
        <v>4.8650376045402486E-3</v>
      </c>
      <c r="N20972" s="87">
        <v>0.84869918050784099</v>
      </c>
      <c r="O20972" s="88">
        <v>4.1310211000211657E-2</v>
      </c>
      <c r="P20972" s="89">
        <v>48.674738881558277</v>
      </c>
    </row>
    <row r="20973" spans="1:16">
      <c r="A20973" s="75" t="s">
        <v>23832</v>
      </c>
      <c r="B20973" s="85">
        <v>20969</v>
      </c>
      <c r="C20973" s="85">
        <v>14563</v>
      </c>
      <c r="D20973" s="85">
        <v>20969</v>
      </c>
      <c r="E20973" s="86" t="s">
        <v>23833</v>
      </c>
      <c r="F20973" s="85" t="s">
        <v>38</v>
      </c>
      <c r="G20973" s="86" t="s">
        <v>3789</v>
      </c>
      <c r="H20973" s="85" t="s">
        <v>1</v>
      </c>
      <c r="I20973" s="85">
        <v>1</v>
      </c>
      <c r="J20973" s="88">
        <v>0.15706861882881651</v>
      </c>
      <c r="K20973" s="146">
        <v>0.25923250373578072</v>
      </c>
      <c r="L20973" s="147">
        <v>4.3118103496218336E-9</v>
      </c>
      <c r="M20973" s="147">
        <v>1.2614558872550899E-2</v>
      </c>
      <c r="N20973" s="87">
        <v>2.3255898730307281</v>
      </c>
      <c r="O20973" s="88">
        <v>0.1362743081659841</v>
      </c>
      <c r="P20973" s="89">
        <v>58.597738898987501</v>
      </c>
    </row>
    <row r="20974" spans="1:16">
      <c r="A20974" s="75" t="s">
        <v>23834</v>
      </c>
      <c r="B20974" s="85">
        <v>20970</v>
      </c>
      <c r="C20974" s="85">
        <v>14564</v>
      </c>
      <c r="D20974" s="85">
        <v>20970</v>
      </c>
      <c r="E20974" s="86" t="s">
        <v>23833</v>
      </c>
      <c r="F20974" s="85" t="s">
        <v>11</v>
      </c>
      <c r="G20974" s="86" t="s">
        <v>3789</v>
      </c>
      <c r="H20974" s="85" t="s">
        <v>1</v>
      </c>
      <c r="I20974" s="85">
        <v>1</v>
      </c>
      <c r="J20974" s="88">
        <v>6.055756494596036E-2</v>
      </c>
      <c r="K20974" s="146">
        <v>9.783963785847978E-2</v>
      </c>
      <c r="L20974" s="147">
        <v>2.9387963395939991E-9</v>
      </c>
      <c r="M20974" s="147">
        <v>6.815610510627154E-3</v>
      </c>
      <c r="N20974" s="87">
        <v>1.144003296628096</v>
      </c>
      <c r="O20974" s="88">
        <v>5.3169893237708328E-2</v>
      </c>
      <c r="P20974" s="89">
        <v>46.477045472180428</v>
      </c>
    </row>
    <row r="20975" spans="1:16">
      <c r="A20975" s="75" t="s">
        <v>26248</v>
      </c>
      <c r="B20975" s="85">
        <v>20971</v>
      </c>
      <c r="C20975" s="85">
        <v>16316</v>
      </c>
      <c r="D20975" s="85">
        <v>20971</v>
      </c>
      <c r="E20975" s="86" t="s">
        <v>26247</v>
      </c>
      <c r="F20975" s="85" t="s">
        <v>509</v>
      </c>
      <c r="G20975" s="86" t="s">
        <v>3789</v>
      </c>
      <c r="H20975" s="85" t="s">
        <v>1</v>
      </c>
      <c r="I20975" s="85">
        <v>1</v>
      </c>
      <c r="J20975" s="88">
        <v>9.1079885773652711E-2</v>
      </c>
      <c r="K20975" s="146">
        <v>0.20520760562959994</v>
      </c>
      <c r="L20975" s="147">
        <v>4.0211185254876207E-9</v>
      </c>
      <c r="M20975" s="147">
        <v>1.088813379236107E-2</v>
      </c>
      <c r="N20975" s="87">
        <v>1.6331021915915429</v>
      </c>
      <c r="O20975" s="88">
        <v>7.5336997563265243E-2</v>
      </c>
      <c r="P20975" s="89">
        <v>46.131220661608097</v>
      </c>
    </row>
    <row r="20976" spans="1:16">
      <c r="A20976" s="75" t="s">
        <v>26250</v>
      </c>
      <c r="B20976" s="85">
        <v>20972</v>
      </c>
      <c r="C20976" s="85">
        <v>16318</v>
      </c>
      <c r="D20976" s="85">
        <v>20972</v>
      </c>
      <c r="E20976" s="86" t="s">
        <v>26247</v>
      </c>
      <c r="F20976" s="85" t="s">
        <v>38</v>
      </c>
      <c r="G20976" s="86" t="s">
        <v>3789</v>
      </c>
      <c r="H20976" s="85" t="s">
        <v>1</v>
      </c>
      <c r="I20976" s="85">
        <v>1</v>
      </c>
      <c r="J20976" s="88">
        <v>0.23039019495345359</v>
      </c>
      <c r="K20976" s="146">
        <v>0.38896460897574492</v>
      </c>
      <c r="L20976" s="147">
        <v>4.6032185092714846E-9</v>
      </c>
      <c r="M20976" s="147">
        <v>1.722220915925075E-2</v>
      </c>
      <c r="N20976" s="87">
        <v>3.4397570766083039</v>
      </c>
      <c r="O20976" s="88">
        <v>0.19868119284661409</v>
      </c>
      <c r="P20976" s="89">
        <v>57.760239581371621</v>
      </c>
    </row>
    <row r="20977" spans="1:16">
      <c r="A20977" s="75" t="s">
        <v>26252</v>
      </c>
      <c r="B20977" s="85">
        <v>20973</v>
      </c>
      <c r="C20977" s="85">
        <v>16320</v>
      </c>
      <c r="D20977" s="85">
        <v>20973</v>
      </c>
      <c r="E20977" s="86" t="s">
        <v>26247</v>
      </c>
      <c r="F20977" s="85" t="s">
        <v>11</v>
      </c>
      <c r="G20977" s="86" t="s">
        <v>3789</v>
      </c>
      <c r="H20977" s="85" t="s">
        <v>1</v>
      </c>
      <c r="I20977" s="85">
        <v>1</v>
      </c>
      <c r="J20977" s="88">
        <v>0.14066878992734791</v>
      </c>
      <c r="K20977" s="146">
        <v>0.25536110180067145</v>
      </c>
      <c r="L20977" s="147">
        <v>4.4033995834725796E-9</v>
      </c>
      <c r="M20977" s="147">
        <v>1.6675916440711289E-2</v>
      </c>
      <c r="N20977" s="87">
        <v>3.2676212894384542</v>
      </c>
      <c r="O20977" s="88">
        <v>0.1209550424036117</v>
      </c>
      <c r="P20977" s="89">
        <v>37.016236488163536</v>
      </c>
    </row>
    <row r="20978" spans="1:16">
      <c r="A20978" s="75" t="s">
        <v>27902</v>
      </c>
      <c r="B20978" s="85">
        <v>20974</v>
      </c>
      <c r="C20978" s="85">
        <v>17507</v>
      </c>
      <c r="D20978" s="85">
        <v>20974</v>
      </c>
      <c r="E20978" s="86" t="s">
        <v>27901</v>
      </c>
      <c r="F20978" s="85" t="s">
        <v>38</v>
      </c>
      <c r="G20978" s="86" t="s">
        <v>3789</v>
      </c>
      <c r="H20978" s="85" t="s">
        <v>1</v>
      </c>
      <c r="I20978" s="85">
        <v>1</v>
      </c>
      <c r="J20978" s="88">
        <v>5.4059570220408491E-2</v>
      </c>
      <c r="K20978" s="146">
        <v>9.9982737401981353E-2</v>
      </c>
      <c r="L20978" s="147">
        <v>6.6209437409121277E-9</v>
      </c>
      <c r="M20978" s="147">
        <v>4.9350430333979642E-3</v>
      </c>
      <c r="N20978" s="87">
        <v>0.73412614241267238</v>
      </c>
      <c r="O20978" s="88">
        <v>4.7816807279297407E-2</v>
      </c>
      <c r="P20978" s="89">
        <v>65.134320271104414</v>
      </c>
    </row>
    <row r="20979" spans="1:16">
      <c r="A20979" s="75" t="s">
        <v>27904</v>
      </c>
      <c r="B20979" s="85">
        <v>20975</v>
      </c>
      <c r="C20979" s="85">
        <v>17509</v>
      </c>
      <c r="D20979" s="85">
        <v>20975</v>
      </c>
      <c r="E20979" s="86" t="s">
        <v>27901</v>
      </c>
      <c r="F20979" s="85" t="s">
        <v>11</v>
      </c>
      <c r="G20979" s="86" t="s">
        <v>3789</v>
      </c>
      <c r="H20979" s="85" t="s">
        <v>1</v>
      </c>
      <c r="I20979" s="85">
        <v>1</v>
      </c>
      <c r="J20979" s="88">
        <v>4.0345407461616127E-2</v>
      </c>
      <c r="K20979" s="146">
        <v>7.8375017389736262E-2</v>
      </c>
      <c r="L20979" s="147">
        <v>3.5188323923698489E-9</v>
      </c>
      <c r="M20979" s="147">
        <v>4.2590057904242969E-3</v>
      </c>
      <c r="N20979" s="87">
        <v>0.68700153470313852</v>
      </c>
      <c r="O20979" s="88">
        <v>3.5614325933782782E-2</v>
      </c>
      <c r="P20979" s="89">
        <v>51.840242175255334</v>
      </c>
    </row>
    <row r="20980" spans="1:16">
      <c r="A20980" s="75" t="s">
        <v>28340</v>
      </c>
      <c r="B20980" s="85">
        <v>20976</v>
      </c>
      <c r="C20980" s="85">
        <v>17847</v>
      </c>
      <c r="D20980" s="85">
        <v>20976</v>
      </c>
      <c r="E20980" s="86" t="s">
        <v>28339</v>
      </c>
      <c r="F20980" s="85" t="s">
        <v>38</v>
      </c>
      <c r="G20980" s="86" t="s">
        <v>3789</v>
      </c>
      <c r="H20980" s="85" t="s">
        <v>1</v>
      </c>
      <c r="I20980" s="85">
        <v>1</v>
      </c>
      <c r="J20980" s="88">
        <v>4.6982631877347587E-2</v>
      </c>
      <c r="K20980" s="146">
        <v>7.5533601271441125E-2</v>
      </c>
      <c r="L20980" s="147">
        <v>2.9597362218360772E-9</v>
      </c>
      <c r="M20980" s="147">
        <v>3.5328422248101479E-3</v>
      </c>
      <c r="N20980" s="87">
        <v>0.65945171295553418</v>
      </c>
      <c r="O20980" s="88">
        <v>4.118807747342338E-2</v>
      </c>
      <c r="P20980" s="89">
        <v>62.458064274071617</v>
      </c>
    </row>
    <row r="20981" spans="1:16">
      <c r="A20981" s="75" t="s">
        <v>28342</v>
      </c>
      <c r="B20981" s="85">
        <v>20977</v>
      </c>
      <c r="C20981" s="85">
        <v>17849</v>
      </c>
      <c r="D20981" s="85">
        <v>20977</v>
      </c>
      <c r="E20981" s="86" t="s">
        <v>28339</v>
      </c>
      <c r="F20981" s="85" t="s">
        <v>11</v>
      </c>
      <c r="G20981" s="86" t="s">
        <v>3789</v>
      </c>
      <c r="H20981" s="85" t="s">
        <v>1</v>
      </c>
      <c r="I20981" s="85">
        <v>1</v>
      </c>
      <c r="J20981" s="88">
        <v>3.511407830047196E-2</v>
      </c>
      <c r="K20981" s="146">
        <v>5.6529056918440651E-2</v>
      </c>
      <c r="L20981" s="147">
        <v>2.2525236258143121E-9</v>
      </c>
      <c r="M20981" s="147">
        <v>3.4216288488417351E-3</v>
      </c>
      <c r="N20981" s="87">
        <v>0.65345597628455609</v>
      </c>
      <c r="O20981" s="88">
        <v>3.0903659732609268E-2</v>
      </c>
      <c r="P20981" s="89">
        <v>47.292642280697201</v>
      </c>
    </row>
    <row r="20982" spans="1:16">
      <c r="A20982" s="75" t="s">
        <v>32723</v>
      </c>
      <c r="B20982" s="85">
        <v>20978</v>
      </c>
      <c r="C20982" s="85">
        <v>21081</v>
      </c>
      <c r="D20982" s="85">
        <v>20978</v>
      </c>
      <c r="E20982" s="86" t="s">
        <v>32722</v>
      </c>
      <c r="F20982" s="85" t="s">
        <v>509</v>
      </c>
      <c r="G20982" s="86" t="s">
        <v>3789</v>
      </c>
      <c r="H20982" s="85" t="s">
        <v>1</v>
      </c>
      <c r="I20982" s="85">
        <v>1</v>
      </c>
      <c r="J20982" s="88">
        <v>4.1423405515876033E-2</v>
      </c>
      <c r="K20982" s="146">
        <v>6.9205645973643093E-2</v>
      </c>
      <c r="L20982" s="147">
        <v>1.1442843603899809E-8</v>
      </c>
      <c r="M20982" s="147">
        <v>5.2693340627380236E-3</v>
      </c>
      <c r="N20982" s="87">
        <v>0.6051865002211696</v>
      </c>
      <c r="O20982" s="88">
        <v>3.7286598489993057E-2</v>
      </c>
      <c r="P20982" s="89">
        <v>61.611748570674351</v>
      </c>
    </row>
    <row r="20983" spans="1:16">
      <c r="A20983" s="75" t="s">
        <v>32726</v>
      </c>
      <c r="B20983" s="85">
        <v>20979</v>
      </c>
      <c r="C20983" s="85">
        <v>21084</v>
      </c>
      <c r="D20983" s="85">
        <v>20979</v>
      </c>
      <c r="E20983" s="86" t="s">
        <v>32722</v>
      </c>
      <c r="F20983" s="85" t="s">
        <v>38</v>
      </c>
      <c r="G20983" s="86" t="s">
        <v>3789</v>
      </c>
      <c r="H20983" s="85" t="s">
        <v>1</v>
      </c>
      <c r="I20983" s="85">
        <v>1</v>
      </c>
      <c r="J20983" s="88">
        <v>5.2831805726285312E-2</v>
      </c>
      <c r="K20983" s="146">
        <v>8.3759746912517447E-2</v>
      </c>
      <c r="L20983" s="147">
        <v>2.240554668343417E-9</v>
      </c>
      <c r="M20983" s="147">
        <v>3.9874119213124271E-3</v>
      </c>
      <c r="N20983" s="87">
        <v>0.75692702376671928</v>
      </c>
      <c r="O20983" s="88">
        <v>4.6786378279766248E-2</v>
      </c>
      <c r="P20983" s="89">
        <v>61.810949815137732</v>
      </c>
    </row>
    <row r="20984" spans="1:16">
      <c r="A20984" s="75" t="s">
        <v>23835</v>
      </c>
      <c r="B20984" s="85">
        <v>20980</v>
      </c>
      <c r="C20984" s="85">
        <v>14565</v>
      </c>
      <c r="D20984" s="85">
        <v>20980</v>
      </c>
      <c r="E20984" s="86" t="s">
        <v>23836</v>
      </c>
      <c r="F20984" s="85" t="s">
        <v>38</v>
      </c>
      <c r="G20984" s="86" t="s">
        <v>23837</v>
      </c>
      <c r="H20984" s="85" t="s">
        <v>1</v>
      </c>
      <c r="I20984" s="85">
        <v>1</v>
      </c>
      <c r="J20984" s="88">
        <v>5.8469235350815968E-2</v>
      </c>
      <c r="K20984" s="146">
        <v>7.3758128264890366E-2</v>
      </c>
      <c r="L20984" s="147">
        <v>2.842909351723729E-10</v>
      </c>
      <c r="M20984" s="147">
        <v>6.8098289238299322E-3</v>
      </c>
      <c r="N20984" s="87">
        <v>0.87420460864426175</v>
      </c>
      <c r="O20984" s="88">
        <v>5.2826707760691413E-2</v>
      </c>
      <c r="P20984" s="89">
        <v>60.428310761958102</v>
      </c>
    </row>
    <row r="20985" spans="1:16">
      <c r="A20985" s="75" t="s">
        <v>23838</v>
      </c>
      <c r="B20985" s="85">
        <v>20981</v>
      </c>
      <c r="C20985" s="85">
        <v>14566</v>
      </c>
      <c r="D20985" s="85">
        <v>20981</v>
      </c>
      <c r="E20985" s="86" t="s">
        <v>23836</v>
      </c>
      <c r="F20985" s="85" t="s">
        <v>11</v>
      </c>
      <c r="G20985" s="86" t="s">
        <v>23837</v>
      </c>
      <c r="H20985" s="85" t="s">
        <v>1</v>
      </c>
      <c r="I20985" s="85">
        <v>1</v>
      </c>
      <c r="J20985" s="88">
        <v>2.7893657215399669E-2</v>
      </c>
      <c r="K20985" s="146">
        <v>3.3830288228926766E-2</v>
      </c>
      <c r="L20985" s="147">
        <v>1.344247213508123E-10</v>
      </c>
      <c r="M20985" s="147">
        <v>3.368839572808484E-3</v>
      </c>
      <c r="N20985" s="87">
        <v>0.48949526901700491</v>
      </c>
      <c r="O20985" s="88">
        <v>2.5123296372163619E-2</v>
      </c>
      <c r="P20985" s="89">
        <v>51.324901306228647</v>
      </c>
    </row>
    <row r="20986" spans="1:16">
      <c r="A20986" s="75" t="s">
        <v>31876</v>
      </c>
      <c r="B20986" s="85">
        <v>20982</v>
      </c>
      <c r="C20986" s="85">
        <v>20480</v>
      </c>
      <c r="D20986" s="85">
        <v>20982</v>
      </c>
      <c r="E20986" s="86" t="s">
        <v>31877</v>
      </c>
      <c r="F20986" s="85" t="s">
        <v>32</v>
      </c>
      <c r="G20986" s="86" t="s">
        <v>23837</v>
      </c>
      <c r="H20986" s="85" t="s">
        <v>1</v>
      </c>
      <c r="I20986" s="85">
        <v>1</v>
      </c>
      <c r="J20986" s="88">
        <v>1.748398825033148E-2</v>
      </c>
      <c r="K20986" s="146">
        <v>2.2640784090328037E-2</v>
      </c>
      <c r="L20986" s="147">
        <v>8.4178968540011679E-11</v>
      </c>
      <c r="M20986" s="147">
        <v>1.8720323671310821E-3</v>
      </c>
      <c r="N20986" s="87">
        <v>0.32867068845593078</v>
      </c>
      <c r="O20986" s="88">
        <v>1.5792854966288121E-2</v>
      </c>
      <c r="P20986" s="89">
        <v>48.050694877847853</v>
      </c>
    </row>
    <row r="20987" spans="1:16">
      <c r="A20987" s="75" t="s">
        <v>31878</v>
      </c>
      <c r="B20987" s="85">
        <v>20983</v>
      </c>
      <c r="C20987" s="85">
        <v>20481</v>
      </c>
      <c r="D20987" s="85">
        <v>20983</v>
      </c>
      <c r="E20987" s="86" t="s">
        <v>31877</v>
      </c>
      <c r="F20987" s="85" t="s">
        <v>38</v>
      </c>
      <c r="G20987" s="86" t="s">
        <v>23837</v>
      </c>
      <c r="H20987" s="85" t="s">
        <v>1</v>
      </c>
      <c r="I20987" s="85">
        <v>1</v>
      </c>
      <c r="J20987" s="88">
        <v>4.8037304505845077E-2</v>
      </c>
      <c r="K20987" s="146">
        <v>6.2289462716901015E-2</v>
      </c>
      <c r="L20987" s="147">
        <v>2.3348997935425799E-10</v>
      </c>
      <c r="M20987" s="147">
        <v>5.3445761149626897E-3</v>
      </c>
      <c r="N20987" s="87">
        <v>0.71474610245876136</v>
      </c>
      <c r="O20987" s="88">
        <v>4.3361526049579109E-2</v>
      </c>
      <c r="P20987" s="89">
        <v>60.667033930529108</v>
      </c>
    </row>
    <row r="20988" spans="1:16">
      <c r="A20988" s="75" t="s">
        <v>9042</v>
      </c>
      <c r="B20988" s="85">
        <v>20984</v>
      </c>
      <c r="C20988" s="85">
        <v>5932</v>
      </c>
      <c r="D20988" s="85">
        <v>20984</v>
      </c>
      <c r="E20988" s="86" t="s">
        <v>9037</v>
      </c>
      <c r="F20988" s="85" t="s">
        <v>429</v>
      </c>
      <c r="G20988" s="86" t="s">
        <v>9043</v>
      </c>
      <c r="H20988" s="85" t="s">
        <v>1</v>
      </c>
      <c r="I20988" s="85">
        <v>1</v>
      </c>
      <c r="J20988" s="88">
        <v>3.7423214487456127E-2</v>
      </c>
      <c r="K20988" s="146">
        <v>3.7803976108647261E-2</v>
      </c>
      <c r="L20988" s="147">
        <v>7.9560758472627208E-9</v>
      </c>
      <c r="M20988" s="147">
        <v>4.8034322379536644E-3</v>
      </c>
      <c r="N20988" s="87">
        <v>0.53140211928079339</v>
      </c>
      <c r="O20988" s="88">
        <v>3.259706210913741E-2</v>
      </c>
      <c r="P20988" s="89">
        <v>61.341611044484921</v>
      </c>
    </row>
    <row r="20989" spans="1:16">
      <c r="A20989" s="75" t="s">
        <v>9047</v>
      </c>
      <c r="B20989" s="85">
        <v>20985</v>
      </c>
      <c r="C20989" s="85">
        <v>5936</v>
      </c>
      <c r="D20989" s="85">
        <v>20985</v>
      </c>
      <c r="E20989" s="86" t="s">
        <v>9037</v>
      </c>
      <c r="F20989" s="85" t="s">
        <v>38</v>
      </c>
      <c r="G20989" s="86" t="s">
        <v>9043</v>
      </c>
      <c r="H20989" s="85" t="s">
        <v>1</v>
      </c>
      <c r="I20989" s="85">
        <v>1</v>
      </c>
      <c r="J20989" s="88">
        <v>3.8445442644874671E-2</v>
      </c>
      <c r="K20989" s="146">
        <v>4.0425000232692229E-2</v>
      </c>
      <c r="L20989" s="147">
        <v>7.9655945806504768E-9</v>
      </c>
      <c r="M20989" s="147">
        <v>4.9012428672152346E-3</v>
      </c>
      <c r="N20989" s="87">
        <v>0.54289324962098451</v>
      </c>
      <c r="O20989" s="88">
        <v>3.3788264498373508E-2</v>
      </c>
      <c r="P20989" s="89">
        <v>62.23740030284489</v>
      </c>
    </row>
    <row r="20990" spans="1:16">
      <c r="A20990" s="75" t="s">
        <v>9054</v>
      </c>
      <c r="B20990" s="85">
        <v>20986</v>
      </c>
      <c r="C20990" s="85">
        <v>5941</v>
      </c>
      <c r="D20990" s="85">
        <v>20986</v>
      </c>
      <c r="E20990" s="86" t="s">
        <v>9049</v>
      </c>
      <c r="F20990" s="85" t="s">
        <v>38</v>
      </c>
      <c r="G20990" s="86" t="s">
        <v>9043</v>
      </c>
      <c r="H20990" s="85" t="s">
        <v>1</v>
      </c>
      <c r="I20990" s="85">
        <v>1</v>
      </c>
      <c r="J20990" s="88">
        <v>3.0967555681068341E-2</v>
      </c>
      <c r="K20990" s="146">
        <v>3.1696914020947008E-2</v>
      </c>
      <c r="L20990" s="147">
        <v>5.4365742804618551E-9</v>
      </c>
      <c r="M20990" s="147">
        <v>4.1023333372530463E-3</v>
      </c>
      <c r="N20990" s="87">
        <v>0.44045525781793182</v>
      </c>
      <c r="O20990" s="88">
        <v>2.785237831170987E-2</v>
      </c>
      <c r="P20990" s="89">
        <v>63.235431561638954</v>
      </c>
    </row>
    <row r="20991" spans="1:16">
      <c r="A20991" s="75" t="s">
        <v>9059</v>
      </c>
      <c r="B20991" s="85">
        <v>20987</v>
      </c>
      <c r="C20991" s="85">
        <v>5946</v>
      </c>
      <c r="D20991" s="85">
        <v>20987</v>
      </c>
      <c r="E20991" s="86" t="s">
        <v>9049</v>
      </c>
      <c r="F20991" s="85" t="s">
        <v>1039</v>
      </c>
      <c r="G20991" s="86" t="s">
        <v>9043</v>
      </c>
      <c r="H20991" s="85" t="s">
        <v>1</v>
      </c>
      <c r="I20991" s="85">
        <v>1</v>
      </c>
      <c r="J20991" s="88">
        <v>3.0971680597431609E-2</v>
      </c>
      <c r="K20991" s="146">
        <v>3.0231840363370583E-2</v>
      </c>
      <c r="L20991" s="147">
        <v>5.4310276310449673E-9</v>
      </c>
      <c r="M20991" s="147">
        <v>4.1138182327531466E-3</v>
      </c>
      <c r="N20991" s="87">
        <v>0.43908546429442602</v>
      </c>
      <c r="O20991" s="88">
        <v>2.7546420013565991E-2</v>
      </c>
      <c r="P20991" s="89">
        <v>62.735895978316677</v>
      </c>
    </row>
    <row r="20992" spans="1:16">
      <c r="A20992" s="75" t="s">
        <v>9077</v>
      </c>
      <c r="B20992" s="85">
        <v>20988</v>
      </c>
      <c r="C20992" s="85">
        <v>5958</v>
      </c>
      <c r="D20992" s="85">
        <v>20988</v>
      </c>
      <c r="E20992" s="86" t="s">
        <v>9074</v>
      </c>
      <c r="F20992" s="85" t="s">
        <v>32</v>
      </c>
      <c r="G20992" s="86" t="s">
        <v>9043</v>
      </c>
      <c r="H20992" s="85" t="s">
        <v>1</v>
      </c>
      <c r="I20992" s="85">
        <v>1</v>
      </c>
      <c r="J20992" s="88">
        <v>3.0392824845285479E-2</v>
      </c>
      <c r="K20992" s="146">
        <v>2.8715506834457647E-2</v>
      </c>
      <c r="L20992" s="147">
        <v>5.0647476990768218E-9</v>
      </c>
      <c r="M20992" s="147">
        <v>4.0315516632215848E-3</v>
      </c>
      <c r="N20992" s="87">
        <v>0.43005112875791129</v>
      </c>
      <c r="O20992" s="88">
        <v>2.6458153150603049E-2</v>
      </c>
      <c r="P20992" s="89">
        <v>61.52327335361359</v>
      </c>
    </row>
    <row r="20993" spans="1:16">
      <c r="A20993" s="75" t="s">
        <v>9082</v>
      </c>
      <c r="B20993" s="85">
        <v>20989</v>
      </c>
      <c r="C20993" s="85">
        <v>5962</v>
      </c>
      <c r="D20993" s="85">
        <v>20989</v>
      </c>
      <c r="E20993" s="86" t="s">
        <v>9079</v>
      </c>
      <c r="F20993" s="85" t="s">
        <v>429</v>
      </c>
      <c r="G20993" s="86" t="s">
        <v>9043</v>
      </c>
      <c r="H20993" s="85" t="s">
        <v>1</v>
      </c>
      <c r="I20993" s="85">
        <v>1</v>
      </c>
      <c r="J20993" s="88">
        <v>3.5968031866415583E-2</v>
      </c>
      <c r="K20993" s="146">
        <v>3.6650511115003059E-2</v>
      </c>
      <c r="L20993" s="147">
        <v>7.7309723309239066E-9</v>
      </c>
      <c r="M20993" s="147">
        <v>4.6176384202642386E-3</v>
      </c>
      <c r="N20993" s="87">
        <v>0.5127912138517472</v>
      </c>
      <c r="O20993" s="88">
        <v>3.1501543893108302E-2</v>
      </c>
      <c r="P20993" s="89">
        <v>61.431520357943761</v>
      </c>
    </row>
    <row r="20994" spans="1:16">
      <c r="A20994" s="75" t="s">
        <v>9086</v>
      </c>
      <c r="B20994" s="85">
        <v>20990</v>
      </c>
      <c r="C20994" s="85">
        <v>5966</v>
      </c>
      <c r="D20994" s="85">
        <v>20990</v>
      </c>
      <c r="E20994" s="86" t="s">
        <v>9079</v>
      </c>
      <c r="F20994" s="85" t="s">
        <v>38</v>
      </c>
      <c r="G20994" s="86" t="s">
        <v>9043</v>
      </c>
      <c r="H20994" s="85" t="s">
        <v>1</v>
      </c>
      <c r="I20994" s="85">
        <v>1</v>
      </c>
      <c r="J20994" s="88">
        <v>3.7053102413357041E-2</v>
      </c>
      <c r="K20994" s="146">
        <v>3.9365195687901151E-2</v>
      </c>
      <c r="L20994" s="147">
        <v>7.74080699563728E-9</v>
      </c>
      <c r="M20994" s="147">
        <v>4.7135812884525332E-3</v>
      </c>
      <c r="N20994" s="87">
        <v>0.52402926768475555</v>
      </c>
      <c r="O20994" s="88">
        <v>3.27347765339812E-2</v>
      </c>
      <c r="P20994" s="89">
        <v>62.467458504004242</v>
      </c>
    </row>
    <row r="20995" spans="1:16">
      <c r="A20995" s="75" t="s">
        <v>23839</v>
      </c>
      <c r="B20995" s="85">
        <v>20991</v>
      </c>
      <c r="C20995" s="85">
        <v>14567</v>
      </c>
      <c r="D20995" s="85">
        <v>20991</v>
      </c>
      <c r="E20995" s="86" t="s">
        <v>23840</v>
      </c>
      <c r="F20995" s="85" t="s">
        <v>509</v>
      </c>
      <c r="G20995" s="86" t="s">
        <v>9043</v>
      </c>
      <c r="H20995" s="85" t="s">
        <v>1</v>
      </c>
      <c r="I20995" s="85">
        <v>1</v>
      </c>
      <c r="J20995" s="88">
        <v>6.3522117526491131E-2</v>
      </c>
      <c r="K20995" s="146">
        <v>7.9038739156058815E-2</v>
      </c>
      <c r="L20995" s="147">
        <v>1.102612112122824E-8</v>
      </c>
      <c r="M20995" s="147">
        <v>8.7054701198476196E-3</v>
      </c>
      <c r="N20995" s="87">
        <v>0.94024343241035391</v>
      </c>
      <c r="O20995" s="88">
        <v>5.7627157285464588E-2</v>
      </c>
      <c r="P20995" s="89">
        <v>61.289614262696766</v>
      </c>
    </row>
    <row r="20996" spans="1:16">
      <c r="A20996" s="75" t="s">
        <v>23841</v>
      </c>
      <c r="B20996" s="85">
        <v>20992</v>
      </c>
      <c r="C20996" s="85">
        <v>14568</v>
      </c>
      <c r="D20996" s="85">
        <v>20992</v>
      </c>
      <c r="E20996" s="86" t="s">
        <v>23840</v>
      </c>
      <c r="F20996" s="85" t="s">
        <v>32</v>
      </c>
      <c r="G20996" s="86" t="s">
        <v>9043</v>
      </c>
      <c r="H20996" s="85" t="s">
        <v>1</v>
      </c>
      <c r="I20996" s="85">
        <v>1</v>
      </c>
      <c r="J20996" s="88">
        <v>4.6646571888192483E-2</v>
      </c>
      <c r="K20996" s="146">
        <v>4.6593549729168744E-2</v>
      </c>
      <c r="L20996" s="147">
        <v>4.7395017844900589E-9</v>
      </c>
      <c r="M20996" s="147">
        <v>6.3466498445975883E-3</v>
      </c>
      <c r="N20996" s="87">
        <v>0.69409871209238205</v>
      </c>
      <c r="O20996" s="88">
        <v>4.0858513897320682E-2</v>
      </c>
      <c r="P20996" s="89">
        <v>58.865566504440594</v>
      </c>
    </row>
    <row r="20997" spans="1:16">
      <c r="A20997" s="75" t="s">
        <v>23842</v>
      </c>
      <c r="B20997" s="85">
        <v>20993</v>
      </c>
      <c r="C20997" s="85">
        <v>14569</v>
      </c>
      <c r="D20997" s="85">
        <v>20993</v>
      </c>
      <c r="E20997" s="86" t="s">
        <v>23840</v>
      </c>
      <c r="F20997" s="85" t="s">
        <v>31</v>
      </c>
      <c r="G20997" s="86" t="s">
        <v>9043</v>
      </c>
      <c r="H20997" s="85" t="s">
        <v>1</v>
      </c>
      <c r="I20997" s="85">
        <v>1</v>
      </c>
      <c r="J20997" s="88">
        <v>4.5063674192032471E-2</v>
      </c>
      <c r="K20997" s="146">
        <v>4.8386991290295708E-2</v>
      </c>
      <c r="L20997" s="147">
        <v>4.3611324290557432E-9</v>
      </c>
      <c r="M20997" s="147">
        <v>5.7816056178250494E-3</v>
      </c>
      <c r="N20997" s="87">
        <v>0.71669393827878691</v>
      </c>
      <c r="O20997" s="88">
        <v>4.0060906827280633E-2</v>
      </c>
      <c r="P20997" s="89">
        <v>55.896812694538703</v>
      </c>
    </row>
    <row r="20998" spans="1:16">
      <c r="A20998" s="75" t="s">
        <v>23843</v>
      </c>
      <c r="B20998" s="85">
        <v>20994</v>
      </c>
      <c r="C20998" s="85">
        <v>14570</v>
      </c>
      <c r="D20998" s="85">
        <v>20994</v>
      </c>
      <c r="E20998" s="86" t="s">
        <v>23840</v>
      </c>
      <c r="F20998" s="85" t="s">
        <v>38</v>
      </c>
      <c r="G20998" s="86" t="s">
        <v>9043</v>
      </c>
      <c r="H20998" s="85" t="s">
        <v>1</v>
      </c>
      <c r="I20998" s="85">
        <v>1</v>
      </c>
      <c r="J20998" s="88">
        <v>5.4988447039363231E-2</v>
      </c>
      <c r="K20998" s="146">
        <v>5.8279779292157941E-2</v>
      </c>
      <c r="L20998" s="147">
        <v>7.433035702692779E-9</v>
      </c>
      <c r="M20998" s="147">
        <v>7.3215091419006791E-3</v>
      </c>
      <c r="N20998" s="87">
        <v>0.79904112275889494</v>
      </c>
      <c r="O20998" s="88">
        <v>4.961153649001411E-2</v>
      </c>
      <c r="P20998" s="89">
        <v>62.088840082119333</v>
      </c>
    </row>
    <row r="20999" spans="1:16">
      <c r="A20999" s="75" t="s">
        <v>27573</v>
      </c>
      <c r="B20999" s="85">
        <v>20995</v>
      </c>
      <c r="C20999" s="85">
        <v>17262</v>
      </c>
      <c r="D20999" s="85">
        <v>20995</v>
      </c>
      <c r="E20999" s="86" t="s">
        <v>27570</v>
      </c>
      <c r="F20999" s="85" t="s">
        <v>32</v>
      </c>
      <c r="G20999" s="86" t="s">
        <v>9043</v>
      </c>
      <c r="H20999" s="85" t="s">
        <v>1</v>
      </c>
      <c r="I20999" s="85">
        <v>1</v>
      </c>
      <c r="J20999" s="88">
        <v>4.7385610821048307E-2</v>
      </c>
      <c r="K20999" s="146">
        <v>4.4192211720190881E-2</v>
      </c>
      <c r="L20999" s="147">
        <v>5.9942759615804749E-9</v>
      </c>
      <c r="M20999" s="147">
        <v>6.2431464664312588E-3</v>
      </c>
      <c r="N20999" s="87">
        <v>0.66608679426936357</v>
      </c>
      <c r="O20999" s="88">
        <v>4.062429655527286E-2</v>
      </c>
      <c r="P20999" s="89">
        <v>60.989494019070001</v>
      </c>
    </row>
    <row r="21000" spans="1:16">
      <c r="A21000" s="75" t="s">
        <v>27581</v>
      </c>
      <c r="B21000" s="85">
        <v>20996</v>
      </c>
      <c r="C21000" s="85">
        <v>17268</v>
      </c>
      <c r="D21000" s="85">
        <v>20996</v>
      </c>
      <c r="E21000" s="86" t="s">
        <v>27578</v>
      </c>
      <c r="F21000" s="85" t="s">
        <v>429</v>
      </c>
      <c r="G21000" s="86" t="s">
        <v>9043</v>
      </c>
      <c r="H21000" s="85" t="s">
        <v>1</v>
      </c>
      <c r="I21000" s="85">
        <v>1</v>
      </c>
      <c r="J21000" s="88">
        <v>4.5257804991252232E-2</v>
      </c>
      <c r="K21000" s="146">
        <v>4.5614325997309059E-2</v>
      </c>
      <c r="L21000" s="147">
        <v>8.974664178827915E-9</v>
      </c>
      <c r="M21000" s="147">
        <v>5.8135393100790592E-3</v>
      </c>
      <c r="N21000" s="87">
        <v>0.64285011669501846</v>
      </c>
      <c r="O21000" s="88">
        <v>3.9380270705324093E-2</v>
      </c>
      <c r="P21000" s="89">
        <v>61.258868408990139</v>
      </c>
    </row>
    <row r="21001" spans="1:16">
      <c r="A21001" s="75" t="s">
        <v>27586</v>
      </c>
      <c r="B21001" s="85">
        <v>20997</v>
      </c>
      <c r="C21001" s="85">
        <v>17273</v>
      </c>
      <c r="D21001" s="85">
        <v>20997</v>
      </c>
      <c r="E21001" s="86" t="s">
        <v>27578</v>
      </c>
      <c r="F21001" s="85" t="s">
        <v>38</v>
      </c>
      <c r="G21001" s="86" t="s">
        <v>9043</v>
      </c>
      <c r="H21001" s="85" t="s">
        <v>1</v>
      </c>
      <c r="I21001" s="85">
        <v>1</v>
      </c>
      <c r="J21001" s="88">
        <v>4.344308881596539E-2</v>
      </c>
      <c r="K21001" s="146">
        <v>4.5583278979374496E-2</v>
      </c>
      <c r="L21001" s="147">
        <v>1.0448683933193731E-8</v>
      </c>
      <c r="M21001" s="147">
        <v>5.5831563734630224E-3</v>
      </c>
      <c r="N21001" s="87">
        <v>0.6133774418187361</v>
      </c>
      <c r="O21001" s="88">
        <v>3.9082901664040881E-2</v>
      </c>
      <c r="P21001" s="89">
        <v>63.717539967161969</v>
      </c>
    </row>
    <row r="21002" spans="1:16">
      <c r="A21002" s="75" t="s">
        <v>27591</v>
      </c>
      <c r="B21002" s="85">
        <v>20998</v>
      </c>
      <c r="C21002" s="85">
        <v>17278</v>
      </c>
      <c r="D21002" s="85">
        <v>20998</v>
      </c>
      <c r="E21002" s="86" t="s">
        <v>27578</v>
      </c>
      <c r="F21002" s="85" t="s">
        <v>1039</v>
      </c>
      <c r="G21002" s="86" t="s">
        <v>9043</v>
      </c>
      <c r="H21002" s="85" t="s">
        <v>1</v>
      </c>
      <c r="I21002" s="85">
        <v>1</v>
      </c>
      <c r="J21002" s="88">
        <v>4.272597784040915E-2</v>
      </c>
      <c r="K21002" s="146">
        <v>4.2645005262461455E-2</v>
      </c>
      <c r="L21002" s="147">
        <v>1.0438840171462469E-8</v>
      </c>
      <c r="M21002" s="147">
        <v>5.5934569619307791E-3</v>
      </c>
      <c r="N21002" s="87">
        <v>0.61021214825887715</v>
      </c>
      <c r="O21002" s="88">
        <v>3.8087314722353827E-2</v>
      </c>
      <c r="P21002" s="89">
        <v>62.416513389693478</v>
      </c>
    </row>
    <row r="21003" spans="1:16">
      <c r="A21003" s="75" t="s">
        <v>27596</v>
      </c>
      <c r="B21003" s="85">
        <v>20999</v>
      </c>
      <c r="C21003" s="85">
        <v>17282</v>
      </c>
      <c r="D21003" s="85">
        <v>20999</v>
      </c>
      <c r="E21003" s="86" t="s">
        <v>27593</v>
      </c>
      <c r="F21003" s="85" t="s">
        <v>429</v>
      </c>
      <c r="G21003" s="86" t="s">
        <v>9043</v>
      </c>
      <c r="H21003" s="85" t="s">
        <v>1</v>
      </c>
      <c r="I21003" s="85">
        <v>1</v>
      </c>
      <c r="J21003" s="88">
        <v>4.8266955948305573E-2</v>
      </c>
      <c r="K21003" s="146">
        <v>4.7343218001766503E-2</v>
      </c>
      <c r="L21003" s="147">
        <v>6.7732657176458726E-9</v>
      </c>
      <c r="M21003" s="147">
        <v>6.2671869256229898E-3</v>
      </c>
      <c r="N21003" s="87">
        <v>0.68116357640251879</v>
      </c>
      <c r="O21003" s="88">
        <v>4.1857675416418043E-2</v>
      </c>
      <c r="P21003" s="89">
        <v>61.450254926260421</v>
      </c>
    </row>
    <row r="21004" spans="1:16">
      <c r="A21004" s="75" t="s">
        <v>27601</v>
      </c>
      <c r="B21004" s="85">
        <v>21000</v>
      </c>
      <c r="C21004" s="85">
        <v>17287</v>
      </c>
      <c r="D21004" s="85">
        <v>21000</v>
      </c>
      <c r="E21004" s="86" t="s">
        <v>27593</v>
      </c>
      <c r="F21004" s="85" t="s">
        <v>38</v>
      </c>
      <c r="G21004" s="86" t="s">
        <v>9043</v>
      </c>
      <c r="H21004" s="85" t="s">
        <v>1</v>
      </c>
      <c r="I21004" s="85">
        <v>1</v>
      </c>
      <c r="J21004" s="88">
        <v>4.5945712560876942E-2</v>
      </c>
      <c r="K21004" s="146">
        <v>4.7637457539265356E-2</v>
      </c>
      <c r="L21004" s="147">
        <v>9.3851961416426235E-9</v>
      </c>
      <c r="M21004" s="147">
        <v>6.004869916242871E-3</v>
      </c>
      <c r="N21004" s="87">
        <v>0.65221792179857396</v>
      </c>
      <c r="O21004" s="88">
        <v>4.1516818260542328E-2</v>
      </c>
      <c r="P21004" s="89">
        <v>63.654825899377947</v>
      </c>
    </row>
    <row r="21005" spans="1:16">
      <c r="A21005" s="75" t="s">
        <v>27606</v>
      </c>
      <c r="B21005" s="85">
        <v>21001</v>
      </c>
      <c r="C21005" s="85">
        <v>17292</v>
      </c>
      <c r="D21005" s="85">
        <v>21001</v>
      </c>
      <c r="E21005" s="86" t="s">
        <v>27593</v>
      </c>
      <c r="F21005" s="85" t="s">
        <v>1039</v>
      </c>
      <c r="G21005" s="86" t="s">
        <v>9043</v>
      </c>
      <c r="H21005" s="85" t="s">
        <v>1</v>
      </c>
      <c r="I21005" s="85">
        <v>1</v>
      </c>
      <c r="J21005" s="88">
        <v>4.5558365622027461E-2</v>
      </c>
      <c r="K21005" s="146">
        <v>4.492551655047658E-2</v>
      </c>
      <c r="L21005" s="147">
        <v>9.3756756571894923E-9</v>
      </c>
      <c r="M21005" s="147">
        <v>6.021042376252771E-3</v>
      </c>
      <c r="N21005" s="87">
        <v>0.6496038221360213</v>
      </c>
      <c r="O21005" s="88">
        <v>4.0742151013996288E-2</v>
      </c>
      <c r="P21005" s="89">
        <v>62.718459506639483</v>
      </c>
    </row>
    <row r="21006" spans="1:16">
      <c r="A21006" s="75" t="s">
        <v>32711</v>
      </c>
      <c r="B21006" s="85">
        <v>21002</v>
      </c>
      <c r="C21006" s="85">
        <v>21072</v>
      </c>
      <c r="D21006" s="85">
        <v>21002</v>
      </c>
      <c r="E21006" s="86" t="s">
        <v>32712</v>
      </c>
      <c r="F21006" s="85" t="s">
        <v>509</v>
      </c>
      <c r="G21006" s="86" t="s">
        <v>9043</v>
      </c>
      <c r="H21006" s="85" t="s">
        <v>1</v>
      </c>
      <c r="I21006" s="85">
        <v>1</v>
      </c>
      <c r="J21006" s="88">
        <v>9.8734078197867947E-3</v>
      </c>
      <c r="K21006" s="146">
        <v>1.4162279969330028E-2</v>
      </c>
      <c r="L21006" s="147">
        <v>1.957979306210231E-9</v>
      </c>
      <c r="M21006" s="147">
        <v>1.174477557905735E-3</v>
      </c>
      <c r="N21006" s="87">
        <v>0.13539505812703051</v>
      </c>
      <c r="O21006" s="88">
        <v>8.6880413530138669E-3</v>
      </c>
      <c r="P21006" s="89">
        <v>64.168083187072909</v>
      </c>
    </row>
    <row r="21007" spans="1:16">
      <c r="A21007" s="75" t="s">
        <v>32713</v>
      </c>
      <c r="B21007" s="85">
        <v>21003</v>
      </c>
      <c r="C21007" s="85">
        <v>21073</v>
      </c>
      <c r="D21007" s="85">
        <v>21003</v>
      </c>
      <c r="E21007" s="86" t="s">
        <v>32712</v>
      </c>
      <c r="F21007" s="85" t="s">
        <v>32</v>
      </c>
      <c r="G21007" s="86" t="s">
        <v>9043</v>
      </c>
      <c r="H21007" s="85" t="s">
        <v>1</v>
      </c>
      <c r="I21007" s="85">
        <v>1</v>
      </c>
      <c r="J21007" s="88">
        <v>1.519647234359609E-2</v>
      </c>
      <c r="K21007" s="146">
        <v>1.8360256274517844E-2</v>
      </c>
      <c r="L21007" s="147">
        <v>1.517348114717312E-9</v>
      </c>
      <c r="M21007" s="147">
        <v>2.0265063372379268E-3</v>
      </c>
      <c r="N21007" s="87">
        <v>0.29527851905588393</v>
      </c>
      <c r="O21007" s="88">
        <v>1.3283993057155561E-2</v>
      </c>
      <c r="P21007" s="89">
        <v>44.988010301695716</v>
      </c>
    </row>
    <row r="21008" spans="1:16">
      <c r="A21008" s="75" t="s">
        <v>32714</v>
      </c>
      <c r="B21008" s="85">
        <v>21004</v>
      </c>
      <c r="C21008" s="85">
        <v>21074</v>
      </c>
      <c r="D21008" s="85">
        <v>21004</v>
      </c>
      <c r="E21008" s="86" t="s">
        <v>32712</v>
      </c>
      <c r="F21008" s="85" t="s">
        <v>31</v>
      </c>
      <c r="G21008" s="86" t="s">
        <v>9043</v>
      </c>
      <c r="H21008" s="85" t="s">
        <v>1</v>
      </c>
      <c r="I21008" s="85">
        <v>1</v>
      </c>
      <c r="J21008" s="88">
        <v>2.1604970051563348E-2</v>
      </c>
      <c r="K21008" s="146">
        <v>2.5821989419058618E-2</v>
      </c>
      <c r="L21008" s="147">
        <v>1.547218013472693E-9</v>
      </c>
      <c r="M21008" s="147">
        <v>2.3907508729399461E-3</v>
      </c>
      <c r="N21008" s="87">
        <v>0.39957401825125488</v>
      </c>
      <c r="O21008" s="88">
        <v>1.925060986683777E-2</v>
      </c>
      <c r="P21008" s="89">
        <v>48.177831859760353</v>
      </c>
    </row>
    <row r="21009" spans="1:16">
      <c r="A21009" s="75" t="s">
        <v>32715</v>
      </c>
      <c r="B21009" s="85">
        <v>21005</v>
      </c>
      <c r="C21009" s="85">
        <v>21075</v>
      </c>
      <c r="D21009" s="85">
        <v>21005</v>
      </c>
      <c r="E21009" s="86" t="s">
        <v>32712</v>
      </c>
      <c r="F21009" s="85" t="s">
        <v>38</v>
      </c>
      <c r="G21009" s="86" t="s">
        <v>9043</v>
      </c>
      <c r="H21009" s="85" t="s">
        <v>1</v>
      </c>
      <c r="I21009" s="85">
        <v>1</v>
      </c>
      <c r="J21009" s="88">
        <v>2.8784728813681569E-2</v>
      </c>
      <c r="K21009" s="146">
        <v>3.9101798361699559E-2</v>
      </c>
      <c r="L21009" s="147">
        <v>2.0369979153909278E-9</v>
      </c>
      <c r="M21009" s="147">
        <v>2.0346935113872162E-3</v>
      </c>
      <c r="N21009" s="87">
        <v>0.3807429165626226</v>
      </c>
      <c r="O21009" s="88">
        <v>2.543607807983652E-2</v>
      </c>
      <c r="P21009" s="89">
        <v>66.806438080254935</v>
      </c>
    </row>
    <row r="21010" spans="1:16">
      <c r="A21010" s="75" t="s">
        <v>32716</v>
      </c>
      <c r="B21010" s="85">
        <v>21006</v>
      </c>
      <c r="C21010" s="85">
        <v>21076</v>
      </c>
      <c r="D21010" s="85">
        <v>21006</v>
      </c>
      <c r="E21010" s="86" t="s">
        <v>32717</v>
      </c>
      <c r="F21010" s="85" t="s">
        <v>509</v>
      </c>
      <c r="G21010" s="86" t="s">
        <v>9043</v>
      </c>
      <c r="H21010" s="85" t="s">
        <v>1</v>
      </c>
      <c r="I21010" s="85">
        <v>1</v>
      </c>
      <c r="J21010" s="88">
        <v>2.8610617991745531E-2</v>
      </c>
      <c r="K21010" s="146">
        <v>4.1654040627443649E-2</v>
      </c>
      <c r="L21010" s="147">
        <v>1.1842931149155269E-8</v>
      </c>
      <c r="M21010" s="147">
        <v>3.7800923842954289E-3</v>
      </c>
      <c r="N21010" s="87">
        <v>0.40485521036080219</v>
      </c>
      <c r="O21010" s="88">
        <v>2.5986567396937211E-2</v>
      </c>
      <c r="P21010" s="89">
        <v>64.187311245860684</v>
      </c>
    </row>
    <row r="21011" spans="1:16">
      <c r="A21011" s="75" t="s">
        <v>32718</v>
      </c>
      <c r="B21011" s="85">
        <v>21007</v>
      </c>
      <c r="C21011" s="85">
        <v>21077</v>
      </c>
      <c r="D21011" s="85">
        <v>21007</v>
      </c>
      <c r="E21011" s="86" t="s">
        <v>32717</v>
      </c>
      <c r="F21011" s="85" t="s">
        <v>32</v>
      </c>
      <c r="G21011" s="86" t="s">
        <v>9043</v>
      </c>
      <c r="H21011" s="85" t="s">
        <v>1</v>
      </c>
      <c r="I21011" s="85">
        <v>1</v>
      </c>
      <c r="J21011" s="88">
        <v>1.360455572436828E-2</v>
      </c>
      <c r="K21011" s="146">
        <v>1.6633862149825242E-2</v>
      </c>
      <c r="L21011" s="147">
        <v>1.39218051212785E-9</v>
      </c>
      <c r="M21011" s="147">
        <v>1.7575180893255929E-3</v>
      </c>
      <c r="N21011" s="87">
        <v>0.2858740343429641</v>
      </c>
      <c r="O21011" s="88">
        <v>1.162599129633933E-2</v>
      </c>
      <c r="P21011" s="89">
        <v>40.668231107661875</v>
      </c>
    </row>
    <row r="21012" spans="1:16">
      <c r="A21012" s="75" t="s">
        <v>32719</v>
      </c>
      <c r="B21012" s="85">
        <v>21008</v>
      </c>
      <c r="C21012" s="85">
        <v>21078</v>
      </c>
      <c r="D21012" s="85">
        <v>21008</v>
      </c>
      <c r="E21012" s="86" t="s">
        <v>32717</v>
      </c>
      <c r="F21012" s="85" t="s">
        <v>31</v>
      </c>
      <c r="G21012" s="86" t="s">
        <v>9043</v>
      </c>
      <c r="H21012" s="85" t="s">
        <v>1</v>
      </c>
      <c r="I21012" s="85">
        <v>1</v>
      </c>
      <c r="J21012" s="88">
        <v>2.1997410590640219E-2</v>
      </c>
      <c r="K21012" s="146">
        <v>2.6406081191914284E-2</v>
      </c>
      <c r="L21012" s="147">
        <v>1.4312994658277919E-9</v>
      </c>
      <c r="M21012" s="147">
        <v>2.234549004102861E-3</v>
      </c>
      <c r="N21012" s="87">
        <v>0.42246407897446597</v>
      </c>
      <c r="O21012" s="88">
        <v>1.9440139199374991E-2</v>
      </c>
      <c r="P21012" s="89">
        <v>46.016076080517998</v>
      </c>
    </row>
    <row r="21013" spans="1:16">
      <c r="A21013" s="75" t="s">
        <v>32720</v>
      </c>
      <c r="B21013" s="85">
        <v>21009</v>
      </c>
      <c r="C21013" s="85">
        <v>21079</v>
      </c>
      <c r="D21013" s="85">
        <v>21009</v>
      </c>
      <c r="E21013" s="86" t="s">
        <v>32717</v>
      </c>
      <c r="F21013" s="85" t="s">
        <v>38</v>
      </c>
      <c r="G21013" s="86" t="s">
        <v>9043</v>
      </c>
      <c r="H21013" s="85" t="s">
        <v>1</v>
      </c>
      <c r="I21013" s="85">
        <v>1</v>
      </c>
      <c r="J21013" s="88">
        <v>3.3477279257974377E-2</v>
      </c>
      <c r="K21013" s="146">
        <v>4.5778227822812198E-2</v>
      </c>
      <c r="L21013" s="147">
        <v>2.351237022101692E-9</v>
      </c>
      <c r="M21013" s="147">
        <v>2.216800264423759E-3</v>
      </c>
      <c r="N21013" s="87">
        <v>0.44068326001456898</v>
      </c>
      <c r="O21013" s="88">
        <v>2.9737892866983119E-2</v>
      </c>
      <c r="P21013" s="89">
        <v>67.481330845197036</v>
      </c>
    </row>
    <row r="21014" spans="1:16">
      <c r="A21014" s="75" t="s">
        <v>23844</v>
      </c>
      <c r="B21014" s="85">
        <v>21010</v>
      </c>
      <c r="C21014" s="85">
        <v>14571</v>
      </c>
      <c r="D21014" s="85">
        <v>21010</v>
      </c>
      <c r="E21014" s="86" t="s">
        <v>23845</v>
      </c>
      <c r="F21014" s="85" t="s">
        <v>55</v>
      </c>
      <c r="G21014" s="86" t="s">
        <v>23846</v>
      </c>
      <c r="H21014" s="85" t="s">
        <v>1042</v>
      </c>
      <c r="I21014" s="85">
        <v>1</v>
      </c>
      <c r="J21014" s="88">
        <v>4.7121538211656642</v>
      </c>
      <c r="K21014" s="146">
        <v>7.3550500826468044</v>
      </c>
      <c r="L21014" s="147">
        <v>1.901800281958238E-7</v>
      </c>
      <c r="M21014" s="147">
        <v>0.37689590121038002</v>
      </c>
      <c r="N21014" s="87">
        <v>67.696831224339078</v>
      </c>
      <c r="O21014" s="88">
        <v>4.1805380981616862</v>
      </c>
      <c r="P21014" s="89">
        <v>61.753822484067101</v>
      </c>
    </row>
    <row r="21015" spans="1:16">
      <c r="A21015" s="75" t="s">
        <v>32724</v>
      </c>
      <c r="B21015" s="85">
        <v>21011</v>
      </c>
      <c r="C21015" s="85">
        <v>21082</v>
      </c>
      <c r="D21015" s="85">
        <v>21011</v>
      </c>
      <c r="E21015" s="86" t="s">
        <v>32722</v>
      </c>
      <c r="F21015" s="85" t="s">
        <v>509</v>
      </c>
      <c r="G21015" s="86" t="s">
        <v>23846</v>
      </c>
      <c r="H21015" s="85" t="s">
        <v>1042</v>
      </c>
      <c r="I21015" s="85">
        <v>1</v>
      </c>
      <c r="J21015" s="88">
        <v>3.4205181977814259</v>
      </c>
      <c r="K21015" s="146">
        <v>5.7146236166251461</v>
      </c>
      <c r="L21015" s="147">
        <v>9.4488742038616216E-7</v>
      </c>
      <c r="M21015" s="147">
        <v>0.43511277808573862</v>
      </c>
      <c r="N21015" s="87">
        <v>49.97299017978586</v>
      </c>
      <c r="O21015" s="88">
        <v>3.0789233062817498</v>
      </c>
      <c r="P21015" s="89">
        <v>61.61174857067445</v>
      </c>
    </row>
    <row r="21016" spans="1:16">
      <c r="A21016" s="75" t="s">
        <v>32727</v>
      </c>
      <c r="B21016" s="85">
        <v>21012</v>
      </c>
      <c r="C21016" s="85">
        <v>21085</v>
      </c>
      <c r="D21016" s="85">
        <v>21012</v>
      </c>
      <c r="E21016" s="86" t="s">
        <v>32722</v>
      </c>
      <c r="F21016" s="85" t="s">
        <v>38</v>
      </c>
      <c r="G21016" s="86" t="s">
        <v>23846</v>
      </c>
      <c r="H21016" s="85" t="s">
        <v>1042</v>
      </c>
      <c r="I21016" s="85">
        <v>1</v>
      </c>
      <c r="J21016" s="88">
        <v>4.3625614711748284</v>
      </c>
      <c r="K21016" s="146">
        <v>6.9164216458742427</v>
      </c>
      <c r="L21016" s="147">
        <v>1.850127463145325E-7</v>
      </c>
      <c r="M21016" s="147">
        <v>0.32925866111303709</v>
      </c>
      <c r="N21016" s="87">
        <v>62.502892433464872</v>
      </c>
      <c r="O21016" s="88">
        <v>3.863363147505849</v>
      </c>
      <c r="P21016" s="89">
        <v>61.810949815137732</v>
      </c>
    </row>
    <row r="21017" spans="1:16">
      <c r="A21017" s="75" t="s">
        <v>23847</v>
      </c>
      <c r="B21017" s="85">
        <v>21013</v>
      </c>
      <c r="C21017" s="85">
        <v>14572</v>
      </c>
      <c r="D21017" s="85">
        <v>21013</v>
      </c>
      <c r="E21017" s="86" t="s">
        <v>23848</v>
      </c>
      <c r="F21017" s="85" t="s">
        <v>55</v>
      </c>
      <c r="G21017" s="86" t="s">
        <v>23849</v>
      </c>
      <c r="H21017" s="85" t="s">
        <v>260</v>
      </c>
      <c r="I21017" s="85">
        <v>1</v>
      </c>
      <c r="J21017" s="88">
        <v>5772371.7452585613</v>
      </c>
      <c r="K21017" s="146">
        <v>18874180.885275614</v>
      </c>
      <c r="L21017" s="147">
        <v>4.6228752674568767E-2</v>
      </c>
      <c r="M21017" s="147">
        <v>476042.07870477007</v>
      </c>
      <c r="N21017" s="87">
        <v>67787127.566598535</v>
      </c>
      <c r="O21017" s="88">
        <v>5101466.0913983304</v>
      </c>
      <c r="P21017" s="89">
        <v>75.257150944865074</v>
      </c>
    </row>
    <row r="21018" spans="1:16">
      <c r="A21018" s="75" t="s">
        <v>32728</v>
      </c>
      <c r="B21018" s="85">
        <v>21014</v>
      </c>
      <c r="C21018" s="85">
        <v>21086</v>
      </c>
      <c r="D21018" s="85">
        <v>21014</v>
      </c>
      <c r="E21018" s="86" t="s">
        <v>32729</v>
      </c>
      <c r="F21018" s="85" t="s">
        <v>38</v>
      </c>
      <c r="G21018" s="86" t="s">
        <v>23849</v>
      </c>
      <c r="H21018" s="85" t="s">
        <v>260</v>
      </c>
      <c r="I21018" s="85">
        <v>1</v>
      </c>
      <c r="J21018" s="88">
        <v>5863168.8774773609</v>
      </c>
      <c r="K21018" s="146">
        <v>19028739.248453379</v>
      </c>
      <c r="L21018" s="147">
        <v>4.6793227352023611E-2</v>
      </c>
      <c r="M21018" s="147">
        <v>480261.45680669911</v>
      </c>
      <c r="N21018" s="87">
        <v>68281173.939571053</v>
      </c>
      <c r="O21018" s="88">
        <v>5170461.6574306358</v>
      </c>
      <c r="P21018" s="89">
        <v>75.723092605386398</v>
      </c>
    </row>
    <row r="21019" spans="1:16">
      <c r="A21019" s="75" t="s">
        <v>32730</v>
      </c>
      <c r="B21019" s="85">
        <v>21015</v>
      </c>
      <c r="C21019" s="85">
        <v>21087</v>
      </c>
      <c r="D21019" s="85">
        <v>21015</v>
      </c>
      <c r="E21019" s="86" t="s">
        <v>32729</v>
      </c>
      <c r="F21019" s="85" t="s">
        <v>11</v>
      </c>
      <c r="G21019" s="86" t="s">
        <v>23849</v>
      </c>
      <c r="H21019" s="85" t="s">
        <v>260</v>
      </c>
      <c r="I21019" s="85">
        <v>1</v>
      </c>
      <c r="J21019" s="88">
        <v>5679638.116678209</v>
      </c>
      <c r="K21019" s="146">
        <v>18716326.143670108</v>
      </c>
      <c r="L21019" s="147">
        <v>4.5652239035834222E-2</v>
      </c>
      <c r="M21019" s="147">
        <v>471732.71086260781</v>
      </c>
      <c r="N21019" s="87">
        <v>67282544.307930231</v>
      </c>
      <c r="O21019" s="88">
        <v>5030999.006835429</v>
      </c>
      <c r="P21019" s="89">
        <v>74.774208653736238</v>
      </c>
    </row>
    <row r="21020" spans="1:16">
      <c r="A21020" s="75" t="s">
        <v>23850</v>
      </c>
      <c r="B21020" s="85">
        <v>21016</v>
      </c>
      <c r="C21020" s="85">
        <v>14573</v>
      </c>
      <c r="D21020" s="85">
        <v>21016</v>
      </c>
      <c r="E21020" s="86" t="s">
        <v>23851</v>
      </c>
      <c r="F21020" s="85" t="s">
        <v>38</v>
      </c>
      <c r="G21020" s="86" t="s">
        <v>23852</v>
      </c>
      <c r="H21020" s="85" t="s">
        <v>1</v>
      </c>
      <c r="I21020" s="85">
        <v>1</v>
      </c>
      <c r="J21020" s="88">
        <v>0.16700891469491991</v>
      </c>
      <c r="K21020" s="146">
        <v>0.22887656811274398</v>
      </c>
      <c r="L21020" s="147">
        <v>3.8265092967737194E-9</v>
      </c>
      <c r="M21020" s="147">
        <v>1.31031437268942E-2</v>
      </c>
      <c r="N21020" s="87">
        <v>2.3579599215984302</v>
      </c>
      <c r="O21020" s="88">
        <v>0.1472143213609404</v>
      </c>
      <c r="P21020" s="89">
        <v>62.432919241963084</v>
      </c>
    </row>
    <row r="21021" spans="1:16">
      <c r="A21021" s="75" t="s">
        <v>23853</v>
      </c>
      <c r="B21021" s="85">
        <v>21017</v>
      </c>
      <c r="C21021" s="85">
        <v>14574</v>
      </c>
      <c r="D21021" s="85">
        <v>21017</v>
      </c>
      <c r="E21021" s="86" t="s">
        <v>23851</v>
      </c>
      <c r="F21021" s="85" t="s">
        <v>11</v>
      </c>
      <c r="G21021" s="86" t="s">
        <v>23852</v>
      </c>
      <c r="H21021" s="85" t="s">
        <v>1</v>
      </c>
      <c r="I21021" s="85">
        <v>1</v>
      </c>
      <c r="J21021" s="88">
        <v>0.15119134307546411</v>
      </c>
      <c r="K21021" s="146">
        <v>0.27413891141550495</v>
      </c>
      <c r="L21021" s="147">
        <v>4.2666845694237383E-9</v>
      </c>
      <c r="M21021" s="147">
        <v>1.461551862731604E-2</v>
      </c>
      <c r="N21021" s="87">
        <v>2.8949567902451498</v>
      </c>
      <c r="O21021" s="88">
        <v>0.13062459477424099</v>
      </c>
      <c r="P21021" s="89">
        <v>45.121431592483098</v>
      </c>
    </row>
    <row r="21022" spans="1:16">
      <c r="A21022" s="75" t="s">
        <v>32689</v>
      </c>
      <c r="B21022" s="85">
        <v>21018</v>
      </c>
      <c r="C21022" s="85">
        <v>21053</v>
      </c>
      <c r="D21022" s="85">
        <v>21018</v>
      </c>
      <c r="E21022" s="86" t="s">
        <v>32688</v>
      </c>
      <c r="F21022" s="85" t="s">
        <v>509</v>
      </c>
      <c r="G21022" s="86" t="s">
        <v>23852</v>
      </c>
      <c r="H21022" s="85" t="s">
        <v>1</v>
      </c>
      <c r="I21022" s="85">
        <v>1</v>
      </c>
      <c r="J21022" s="88">
        <v>5.170147882201262E-2</v>
      </c>
      <c r="K21022" s="146">
        <v>9.2793064786311982E-2</v>
      </c>
      <c r="L21022" s="147">
        <v>8.8718134689439893E-10</v>
      </c>
      <c r="M21022" s="147">
        <v>3.9500674831153514E-3</v>
      </c>
      <c r="N21022" s="87">
        <v>0.62285889546411677</v>
      </c>
      <c r="O21022" s="88">
        <v>4.5308529129041979E-2</v>
      </c>
      <c r="P21022" s="89">
        <v>72.742846668796162</v>
      </c>
    </row>
    <row r="21023" spans="1:16">
      <c r="A21023" s="75" t="s">
        <v>32691</v>
      </c>
      <c r="B21023" s="85">
        <v>21019</v>
      </c>
      <c r="C21023" s="85">
        <v>21055</v>
      </c>
      <c r="D21023" s="85">
        <v>21019</v>
      </c>
      <c r="E21023" s="86" t="s">
        <v>32688</v>
      </c>
      <c r="F21023" s="85" t="s">
        <v>38</v>
      </c>
      <c r="G21023" s="86" t="s">
        <v>23852</v>
      </c>
      <c r="H21023" s="85" t="s">
        <v>1</v>
      </c>
      <c r="I21023" s="85">
        <v>1</v>
      </c>
      <c r="J21023" s="88">
        <v>6.9193746241929172E-2</v>
      </c>
      <c r="K21023" s="146">
        <v>0.11588920449984477</v>
      </c>
      <c r="L21023" s="147">
        <v>9.6031575106408963E-10</v>
      </c>
      <c r="M21023" s="147">
        <v>4.7322332957002843E-3</v>
      </c>
      <c r="N21023" s="87">
        <v>0.84984608595295252</v>
      </c>
      <c r="O21023" s="88">
        <v>6.0799764052028492E-2</v>
      </c>
      <c r="P21023" s="89">
        <v>71.542088687567798</v>
      </c>
    </row>
    <row r="21024" spans="1:16">
      <c r="A21024" s="75" t="s">
        <v>32693</v>
      </c>
      <c r="B21024" s="85">
        <v>21020</v>
      </c>
      <c r="C21024" s="85">
        <v>21057</v>
      </c>
      <c r="D21024" s="85">
        <v>21020</v>
      </c>
      <c r="E21024" s="86" t="s">
        <v>32688</v>
      </c>
      <c r="F21024" s="85" t="s">
        <v>11</v>
      </c>
      <c r="G21024" s="86" t="s">
        <v>23852</v>
      </c>
      <c r="H21024" s="85" t="s">
        <v>1</v>
      </c>
      <c r="I21024" s="85">
        <v>1</v>
      </c>
      <c r="J21024" s="88">
        <v>5.4966132322039493E-2</v>
      </c>
      <c r="K21024" s="146">
        <v>0.10005652828661275</v>
      </c>
      <c r="L21024" s="147">
        <v>8.1572767255566177E-10</v>
      </c>
      <c r="M21024" s="147">
        <v>4.3747227013321687E-3</v>
      </c>
      <c r="N21024" s="87">
        <v>0.79892007856413438</v>
      </c>
      <c r="O21024" s="88">
        <v>4.8500468973357733E-2</v>
      </c>
      <c r="P21024" s="89">
        <v>60.707535427730889</v>
      </c>
    </row>
    <row r="21025" spans="1:16">
      <c r="A21025" s="75" t="s">
        <v>32696</v>
      </c>
      <c r="B21025" s="85">
        <v>21021</v>
      </c>
      <c r="C21025" s="85">
        <v>21059</v>
      </c>
      <c r="D21025" s="85">
        <v>21021</v>
      </c>
      <c r="E21025" s="86" t="s">
        <v>32695</v>
      </c>
      <c r="F21025" s="85" t="s">
        <v>38</v>
      </c>
      <c r="G21025" s="86" t="s">
        <v>23852</v>
      </c>
      <c r="H21025" s="85" t="s">
        <v>1</v>
      </c>
      <c r="I21025" s="85">
        <v>1</v>
      </c>
      <c r="J21025" s="88">
        <v>0.1370192653846847</v>
      </c>
      <c r="K21025" s="146">
        <v>0.2257917646871134</v>
      </c>
      <c r="L21025" s="147">
        <v>1.2538321633009651E-9</v>
      </c>
      <c r="M21025" s="147">
        <v>8.2894145172965929E-3</v>
      </c>
      <c r="N21025" s="87">
        <v>1.628088453708596</v>
      </c>
      <c r="O21025" s="88">
        <v>0.11886029820106531</v>
      </c>
      <c r="P21025" s="89">
        <v>73.006044561224783</v>
      </c>
    </row>
    <row r="21026" spans="1:16">
      <c r="A21026" s="75" t="s">
        <v>32698</v>
      </c>
      <c r="B21026" s="85">
        <v>21022</v>
      </c>
      <c r="C21026" s="85">
        <v>21061</v>
      </c>
      <c r="D21026" s="85">
        <v>21022</v>
      </c>
      <c r="E21026" s="86" t="s">
        <v>32695</v>
      </c>
      <c r="F21026" s="85" t="s">
        <v>11</v>
      </c>
      <c r="G21026" s="86" t="s">
        <v>23852</v>
      </c>
      <c r="H21026" s="85" t="s">
        <v>1</v>
      </c>
      <c r="I21026" s="85">
        <v>1</v>
      </c>
      <c r="J21026" s="88">
        <v>0.1197729751399835</v>
      </c>
      <c r="K21026" s="146">
        <v>0.20464033077659069</v>
      </c>
      <c r="L21026" s="147">
        <v>1.0985675648187569E-9</v>
      </c>
      <c r="M21026" s="147">
        <v>7.8387706132537777E-3</v>
      </c>
      <c r="N21026" s="87">
        <v>1.5677273543433841</v>
      </c>
      <c r="O21026" s="88">
        <v>0.10411179664661591</v>
      </c>
      <c r="P21026" s="89">
        <v>66.409376833398028</v>
      </c>
    </row>
    <row r="21027" spans="1:16">
      <c r="A21027" s="75" t="s">
        <v>32731</v>
      </c>
      <c r="B21027" s="85">
        <v>21023</v>
      </c>
      <c r="C21027" s="85">
        <v>21088</v>
      </c>
      <c r="D21027" s="85">
        <v>21023</v>
      </c>
      <c r="E21027" s="86" t="s">
        <v>32732</v>
      </c>
      <c r="F21027" s="85" t="s">
        <v>38</v>
      </c>
      <c r="G21027" s="86" t="s">
        <v>23852</v>
      </c>
      <c r="H21027" s="85" t="s">
        <v>1</v>
      </c>
      <c r="I21027" s="85">
        <v>1</v>
      </c>
      <c r="J21027" s="88">
        <v>0.1506158806266587</v>
      </c>
      <c r="K21027" s="146">
        <v>0.21085437949282523</v>
      </c>
      <c r="L21027" s="147">
        <v>3.7466792298213813E-9</v>
      </c>
      <c r="M21027" s="147">
        <v>1.0800603609204391E-2</v>
      </c>
      <c r="N21027" s="87">
        <v>2.107382271153476</v>
      </c>
      <c r="O21027" s="88">
        <v>0.13234046449074871</v>
      </c>
      <c r="P21027" s="89">
        <v>62.798508985421108</v>
      </c>
    </row>
    <row r="21028" spans="1:16">
      <c r="A21028" s="75" t="s">
        <v>32733</v>
      </c>
      <c r="B21028" s="85">
        <v>21024</v>
      </c>
      <c r="C21028" s="85">
        <v>21089</v>
      </c>
      <c r="D21028" s="85">
        <v>21024</v>
      </c>
      <c r="E21028" s="86" t="s">
        <v>32732</v>
      </c>
      <c r="F21028" s="85" t="s">
        <v>11</v>
      </c>
      <c r="G21028" s="86" t="s">
        <v>23852</v>
      </c>
      <c r="H21028" s="85" t="s">
        <v>1</v>
      </c>
      <c r="I21028" s="85">
        <v>1</v>
      </c>
      <c r="J21028" s="88">
        <v>0.13483329188402071</v>
      </c>
      <c r="K21028" s="146">
        <v>0.25655540499844759</v>
      </c>
      <c r="L21028" s="147">
        <v>4.1877269605441273E-9</v>
      </c>
      <c r="M21028" s="147">
        <v>1.226339302350222E-2</v>
      </c>
      <c r="N21028" s="87">
        <v>2.642232450573835</v>
      </c>
      <c r="O21028" s="88">
        <v>0.1159624725979084</v>
      </c>
      <c r="P21028" s="89">
        <v>43.888066158874054</v>
      </c>
    </row>
    <row r="21029" spans="1:16">
      <c r="A21029" s="75" t="s">
        <v>23854</v>
      </c>
      <c r="B21029" s="85">
        <v>21025</v>
      </c>
      <c r="C21029" s="85">
        <v>14575</v>
      </c>
      <c r="D21029" s="85">
        <v>21025</v>
      </c>
      <c r="E21029" s="86" t="s">
        <v>23855</v>
      </c>
      <c r="F21029" s="85" t="s">
        <v>55</v>
      </c>
      <c r="G21029" s="86" t="s">
        <v>23856</v>
      </c>
      <c r="H21029" s="85" t="s">
        <v>260</v>
      </c>
      <c r="I21029" s="85">
        <v>1</v>
      </c>
      <c r="J21029" s="88">
        <v>315809.89106228459</v>
      </c>
      <c r="K21029" s="146">
        <v>584533.52413015882</v>
      </c>
      <c r="L21029" s="147">
        <v>6.4367287242547691E-3</v>
      </c>
      <c r="M21029" s="147">
        <v>27897.828192860099</v>
      </c>
      <c r="N21029" s="87">
        <v>3492659.141499097</v>
      </c>
      <c r="O21029" s="88">
        <v>281960.604504505</v>
      </c>
      <c r="P21029" s="89">
        <v>80.729493798665871</v>
      </c>
    </row>
    <row r="21030" spans="1:16">
      <c r="A21030" s="75" t="s">
        <v>32737</v>
      </c>
      <c r="B21030" s="85">
        <v>21026</v>
      </c>
      <c r="C21030" s="85">
        <v>21092</v>
      </c>
      <c r="D21030" s="85">
        <v>21026</v>
      </c>
      <c r="E21030" s="86" t="s">
        <v>32738</v>
      </c>
      <c r="F21030" s="85" t="s">
        <v>55</v>
      </c>
      <c r="G21030" s="86" t="s">
        <v>23856</v>
      </c>
      <c r="H21030" s="85" t="s">
        <v>260</v>
      </c>
      <c r="I21030" s="85">
        <v>1</v>
      </c>
      <c r="J21030" s="88">
        <v>315809.89106228459</v>
      </c>
      <c r="K21030" s="146">
        <v>584533.52413015882</v>
      </c>
      <c r="L21030" s="147">
        <v>6.4367287242547699E-3</v>
      </c>
      <c r="M21030" s="147">
        <v>27897.828192860099</v>
      </c>
      <c r="N21030" s="87">
        <v>3492659.141499097</v>
      </c>
      <c r="O21030" s="88">
        <v>281960.60450450511</v>
      </c>
      <c r="P21030" s="89">
        <v>80.729493798665899</v>
      </c>
    </row>
    <row r="21031" spans="1:16">
      <c r="A21031" s="75" t="s">
        <v>23857</v>
      </c>
      <c r="B21031" s="85">
        <v>21027</v>
      </c>
      <c r="C21031" s="85">
        <v>14576</v>
      </c>
      <c r="D21031" s="85">
        <v>21027</v>
      </c>
      <c r="E21031" s="86" t="s">
        <v>23858</v>
      </c>
      <c r="F21031" s="85" t="s">
        <v>55</v>
      </c>
      <c r="G21031" s="86" t="s">
        <v>23859</v>
      </c>
      <c r="H21031" s="85" t="s">
        <v>260</v>
      </c>
      <c r="I21031" s="85">
        <v>1</v>
      </c>
      <c r="J21031" s="88">
        <v>27883.331951188091</v>
      </c>
      <c r="K21031" s="146">
        <v>60003.604534729944</v>
      </c>
      <c r="L21031" s="147">
        <v>1.681402785438846E-4</v>
      </c>
      <c r="M21031" s="147">
        <v>2402.0471732921342</v>
      </c>
      <c r="N21031" s="87">
        <v>311492.29293545423</v>
      </c>
      <c r="O21031" s="88">
        <v>24907.00188558513</v>
      </c>
      <c r="P21031" s="89">
        <v>79.960250864846358</v>
      </c>
    </row>
    <row r="21032" spans="1:16">
      <c r="A21032" s="75" t="s">
        <v>32739</v>
      </c>
      <c r="B21032" s="85">
        <v>21028</v>
      </c>
      <c r="C21032" s="85">
        <v>21093</v>
      </c>
      <c r="D21032" s="85">
        <v>21028</v>
      </c>
      <c r="E21032" s="86" t="s">
        <v>32740</v>
      </c>
      <c r="F21032" s="85" t="s">
        <v>55</v>
      </c>
      <c r="G21032" s="86" t="s">
        <v>23859</v>
      </c>
      <c r="H21032" s="85" t="s">
        <v>260</v>
      </c>
      <c r="I21032" s="85">
        <v>1</v>
      </c>
      <c r="J21032" s="88">
        <v>27883.33195118808</v>
      </c>
      <c r="K21032" s="146">
        <v>60003.6045347299</v>
      </c>
      <c r="L21032" s="147">
        <v>1.6814027854388449E-4</v>
      </c>
      <c r="M21032" s="147">
        <v>2402.0471732921328</v>
      </c>
      <c r="N21032" s="87">
        <v>311492.292935454</v>
      </c>
      <c r="O21032" s="88">
        <v>24907.001885585119</v>
      </c>
      <c r="P21032" s="89">
        <v>79.960250864846387</v>
      </c>
    </row>
    <row r="21033" spans="1:16">
      <c r="A21033" s="75" t="s">
        <v>23860</v>
      </c>
      <c r="B21033" s="85">
        <v>21029</v>
      </c>
      <c r="C21033" s="85">
        <v>14577</v>
      </c>
      <c r="D21033" s="85">
        <v>21029</v>
      </c>
      <c r="E21033" s="86" t="s">
        <v>23861</v>
      </c>
      <c r="F21033" s="85" t="s">
        <v>55</v>
      </c>
      <c r="G21033" s="86" t="s">
        <v>23862</v>
      </c>
      <c r="H21033" s="85" t="s">
        <v>260</v>
      </c>
      <c r="I21033" s="85">
        <v>1</v>
      </c>
      <c r="J21033" s="88">
        <v>331464.49398054421</v>
      </c>
      <c r="K21033" s="146">
        <v>643325.33742377593</v>
      </c>
      <c r="L21033" s="147">
        <v>6.5004114210991011E-3</v>
      </c>
      <c r="M21033" s="147">
        <v>29771.653181232799</v>
      </c>
      <c r="N21033" s="87">
        <v>3667064.3835495808</v>
      </c>
      <c r="O21033" s="88">
        <v>295969.42285214271</v>
      </c>
      <c r="P21033" s="89">
        <v>80.710179013997944</v>
      </c>
    </row>
    <row r="21034" spans="1:16">
      <c r="A21034" s="75" t="s">
        <v>32741</v>
      </c>
      <c r="B21034" s="85">
        <v>21030</v>
      </c>
      <c r="C21034" s="85">
        <v>21094</v>
      </c>
      <c r="D21034" s="85">
        <v>21030</v>
      </c>
      <c r="E21034" s="86" t="s">
        <v>32742</v>
      </c>
      <c r="F21034" s="85" t="s">
        <v>55</v>
      </c>
      <c r="G21034" s="86" t="s">
        <v>23862</v>
      </c>
      <c r="H21034" s="85" t="s">
        <v>260</v>
      </c>
      <c r="I21034" s="85">
        <v>1</v>
      </c>
      <c r="J21034" s="88">
        <v>331464.49398054421</v>
      </c>
      <c r="K21034" s="146">
        <v>643325.33742377593</v>
      </c>
      <c r="L21034" s="147">
        <v>6.5004114210991011E-3</v>
      </c>
      <c r="M21034" s="147">
        <v>29771.653181232799</v>
      </c>
      <c r="N21034" s="87">
        <v>3667064.3835495808</v>
      </c>
      <c r="O21034" s="88">
        <v>295969.42285214271</v>
      </c>
      <c r="P21034" s="89">
        <v>80.710179013997944</v>
      </c>
    </row>
    <row r="21035" spans="1:16">
      <c r="A21035" s="75" t="s">
        <v>23863</v>
      </c>
      <c r="B21035" s="85">
        <v>21031</v>
      </c>
      <c r="C21035" s="85">
        <v>14578</v>
      </c>
      <c r="D21035" s="85">
        <v>21031</v>
      </c>
      <c r="E21035" s="86" t="s">
        <v>23864</v>
      </c>
      <c r="F21035" s="85" t="s">
        <v>55</v>
      </c>
      <c r="G21035" s="86" t="s">
        <v>23865</v>
      </c>
      <c r="H21035" s="85" t="s">
        <v>260</v>
      </c>
      <c r="I21035" s="85">
        <v>1</v>
      </c>
      <c r="J21035" s="88">
        <v>350380.42269743228</v>
      </c>
      <c r="K21035" s="146">
        <v>709055.49910685932</v>
      </c>
      <c r="L21035" s="147">
        <v>6.5915276938821026E-3</v>
      </c>
      <c r="M21035" s="147">
        <v>31767.075768564158</v>
      </c>
      <c r="N21035" s="87">
        <v>3895365.4668558459</v>
      </c>
      <c r="O21035" s="88">
        <v>312780.5184683188</v>
      </c>
      <c r="P21035" s="89">
        <v>80.295551503356208</v>
      </c>
    </row>
    <row r="21036" spans="1:16">
      <c r="A21036" s="75" t="s">
        <v>32743</v>
      </c>
      <c r="B21036" s="85">
        <v>21032</v>
      </c>
      <c r="C21036" s="85">
        <v>21095</v>
      </c>
      <c r="D21036" s="85">
        <v>21032</v>
      </c>
      <c r="E21036" s="86" t="s">
        <v>32744</v>
      </c>
      <c r="F21036" s="85" t="s">
        <v>55</v>
      </c>
      <c r="G21036" s="86" t="s">
        <v>23865</v>
      </c>
      <c r="H21036" s="85" t="s">
        <v>260</v>
      </c>
      <c r="I21036" s="85">
        <v>1</v>
      </c>
      <c r="J21036" s="88">
        <v>350380.42269743222</v>
      </c>
      <c r="K21036" s="146">
        <v>709055.49910685874</v>
      </c>
      <c r="L21036" s="147">
        <v>6.5915276938821018E-3</v>
      </c>
      <c r="M21036" s="147">
        <v>31767.07576856414</v>
      </c>
      <c r="N21036" s="87">
        <v>3895365.466855844</v>
      </c>
      <c r="O21036" s="88">
        <v>312780.51846831862</v>
      </c>
      <c r="P21036" s="89">
        <v>80.295551503356208</v>
      </c>
    </row>
    <row r="21037" spans="1:16">
      <c r="A21037" s="75" t="s">
        <v>23866</v>
      </c>
      <c r="B21037" s="85">
        <v>21033</v>
      </c>
      <c r="C21037" s="85">
        <v>14579</v>
      </c>
      <c r="D21037" s="85">
        <v>21033</v>
      </c>
      <c r="E21037" s="86" t="s">
        <v>23867</v>
      </c>
      <c r="F21037" s="85" t="s">
        <v>55</v>
      </c>
      <c r="G21037" s="86" t="s">
        <v>23868</v>
      </c>
      <c r="H21037" s="85" t="s">
        <v>260</v>
      </c>
      <c r="I21037" s="85">
        <v>1</v>
      </c>
      <c r="J21037" s="88">
        <v>316707.82694891252</v>
      </c>
      <c r="K21037" s="146">
        <v>587767.86114254105</v>
      </c>
      <c r="L21037" s="147">
        <v>6.4407494767126051E-3</v>
      </c>
      <c r="M21037" s="147">
        <v>27998.328129891412</v>
      </c>
      <c r="N21037" s="87">
        <v>3503119.0460538222</v>
      </c>
      <c r="O21037" s="88">
        <v>282761.12175031891</v>
      </c>
      <c r="P21037" s="89">
        <v>80.716960523748796</v>
      </c>
    </row>
    <row r="21038" spans="1:16">
      <c r="A21038" s="75" t="s">
        <v>32745</v>
      </c>
      <c r="B21038" s="85">
        <v>21034</v>
      </c>
      <c r="C21038" s="85">
        <v>21096</v>
      </c>
      <c r="D21038" s="85">
        <v>21034</v>
      </c>
      <c r="E21038" s="86" t="s">
        <v>32746</v>
      </c>
      <c r="F21038" s="85" t="s">
        <v>55</v>
      </c>
      <c r="G21038" s="86" t="s">
        <v>23868</v>
      </c>
      <c r="H21038" s="85" t="s">
        <v>260</v>
      </c>
      <c r="I21038" s="85">
        <v>1</v>
      </c>
      <c r="J21038" s="88">
        <v>316707.82694891217</v>
      </c>
      <c r="K21038" s="146">
        <v>587767.86114254105</v>
      </c>
      <c r="L21038" s="147">
        <v>6.4407494767126042E-3</v>
      </c>
      <c r="M21038" s="147">
        <v>27998.328129891379</v>
      </c>
      <c r="N21038" s="87">
        <v>3503119.046053817</v>
      </c>
      <c r="O21038" s="88">
        <v>282761.12175031862</v>
      </c>
      <c r="P21038" s="89">
        <v>80.716960523748824</v>
      </c>
    </row>
    <row r="21039" spans="1:16">
      <c r="A21039" s="75" t="s">
        <v>23869</v>
      </c>
      <c r="B21039" s="85">
        <v>21035</v>
      </c>
      <c r="C21039" s="85">
        <v>14580</v>
      </c>
      <c r="D21039" s="85">
        <v>21035</v>
      </c>
      <c r="E21039" s="86" t="s">
        <v>23870</v>
      </c>
      <c r="F21039" s="85" t="s">
        <v>55</v>
      </c>
      <c r="G21039" s="86" t="s">
        <v>23871</v>
      </c>
      <c r="H21039" s="85" t="s">
        <v>1</v>
      </c>
      <c r="I21039" s="85">
        <v>1</v>
      </c>
      <c r="J21039" s="88">
        <v>1.291151506439312</v>
      </c>
      <c r="K21039" s="146">
        <v>1.6941969102563592</v>
      </c>
      <c r="L21039" s="147">
        <v>7.2287879147440444E-9</v>
      </c>
      <c r="M21039" s="147">
        <v>0.5539371243602792</v>
      </c>
      <c r="N21039" s="87">
        <v>60.026105712885219</v>
      </c>
      <c r="O21039" s="88">
        <v>1.1835234217333139</v>
      </c>
      <c r="P21039" s="89">
        <v>19.716811671813293</v>
      </c>
    </row>
    <row r="21040" spans="1:16">
      <c r="A21040" s="75" t="s">
        <v>32747</v>
      </c>
      <c r="B21040" s="85">
        <v>21036</v>
      </c>
      <c r="C21040" s="85">
        <v>21097</v>
      </c>
      <c r="D21040" s="85">
        <v>21036</v>
      </c>
      <c r="E21040" s="86" t="s">
        <v>32748</v>
      </c>
      <c r="F21040" s="85" t="s">
        <v>38</v>
      </c>
      <c r="G21040" s="86" t="s">
        <v>23871</v>
      </c>
      <c r="H21040" s="85" t="s">
        <v>1</v>
      </c>
      <c r="I21040" s="85">
        <v>1</v>
      </c>
      <c r="J21040" s="88">
        <v>1.2911684883387591</v>
      </c>
      <c r="K21040" s="146">
        <v>1.6942291868252988</v>
      </c>
      <c r="L21040" s="147">
        <v>7.2288636977388614E-9</v>
      </c>
      <c r="M21040" s="147">
        <v>0.5539378841948448</v>
      </c>
      <c r="N21040" s="87">
        <v>60.02617784725166</v>
      </c>
      <c r="O21040" s="88">
        <v>1.1835376568547069</v>
      </c>
      <c r="P21040" s="89">
        <v>19.717025126378193</v>
      </c>
    </row>
    <row r="21041" spans="1:16">
      <c r="A21041" s="75" t="s">
        <v>32749</v>
      </c>
      <c r="B21041" s="85">
        <v>21037</v>
      </c>
      <c r="C21041" s="85">
        <v>21098</v>
      </c>
      <c r="D21041" s="85">
        <v>21037</v>
      </c>
      <c r="E21041" s="86" t="s">
        <v>32748</v>
      </c>
      <c r="F21041" s="85" t="s">
        <v>11</v>
      </c>
      <c r="G21041" s="86" t="s">
        <v>23871</v>
      </c>
      <c r="H21041" s="85" t="s">
        <v>1</v>
      </c>
      <c r="I21041" s="85">
        <v>1</v>
      </c>
      <c r="J21041" s="88">
        <v>1.290938567581114</v>
      </c>
      <c r="K21041" s="146">
        <v>1.6937921889966137</v>
      </c>
      <c r="L21041" s="147">
        <v>7.2278376591828767E-9</v>
      </c>
      <c r="M21041" s="147">
        <v>0.55392759666842906</v>
      </c>
      <c r="N21041" s="87">
        <v>60.025201208080887</v>
      </c>
      <c r="O21041" s="88">
        <v>1.183344925181425</v>
      </c>
      <c r="P21041" s="89">
        <v>19.714135086016459</v>
      </c>
    </row>
    <row r="21042" spans="1:16">
      <c r="A21042" s="75" t="s">
        <v>23872</v>
      </c>
      <c r="B21042" s="85">
        <v>21038</v>
      </c>
      <c r="C21042" s="85">
        <v>14581</v>
      </c>
      <c r="D21042" s="85">
        <v>21038</v>
      </c>
      <c r="E21042" s="86" t="s">
        <v>23873</v>
      </c>
      <c r="F21042" s="85" t="s">
        <v>55</v>
      </c>
      <c r="G21042" s="86" t="s">
        <v>23874</v>
      </c>
      <c r="H21042" s="85" t="s">
        <v>1</v>
      </c>
      <c r="I21042" s="85">
        <v>1</v>
      </c>
      <c r="J21042" s="88">
        <v>3.6281923770287898</v>
      </c>
      <c r="K21042" s="146">
        <v>2.7829582141227678</v>
      </c>
      <c r="L21042" s="147">
        <v>2.2887903059187061E-8</v>
      </c>
      <c r="M21042" s="147">
        <v>0.57278450548236837</v>
      </c>
      <c r="N21042" s="87">
        <v>61.319817301667591</v>
      </c>
      <c r="O21042" s="88">
        <v>3.272401476420026</v>
      </c>
      <c r="P21042" s="89">
        <v>53.366132197054554</v>
      </c>
    </row>
    <row r="21043" spans="1:16">
      <c r="A21043" s="75" t="s">
        <v>32750</v>
      </c>
      <c r="B21043" s="85">
        <v>21039</v>
      </c>
      <c r="C21043" s="85">
        <v>21099</v>
      </c>
      <c r="D21043" s="85">
        <v>21039</v>
      </c>
      <c r="E21043" s="86" t="s">
        <v>32751</v>
      </c>
      <c r="F21043" s="85" t="s">
        <v>38</v>
      </c>
      <c r="G21043" s="86" t="s">
        <v>23874</v>
      </c>
      <c r="H21043" s="85" t="s">
        <v>1</v>
      </c>
      <c r="I21043" s="85">
        <v>1</v>
      </c>
      <c r="J21043" s="88">
        <v>3.6282093589280411</v>
      </c>
      <c r="K21043" s="146">
        <v>2.782990490691613</v>
      </c>
      <c r="L21043" s="147">
        <v>2.288797884218137E-8</v>
      </c>
      <c r="M21043" s="147">
        <v>0.57278526531693441</v>
      </c>
      <c r="N21043" s="87">
        <v>61.31988943603406</v>
      </c>
      <c r="O21043" s="88">
        <v>3.2724157115412229</v>
      </c>
      <c r="P21043" s="89">
        <v>53.366301564435283</v>
      </c>
    </row>
    <row r="21044" spans="1:16">
      <c r="A21044" s="75" t="s">
        <v>32752</v>
      </c>
      <c r="B21044" s="85">
        <v>21040</v>
      </c>
      <c r="C21044" s="85">
        <v>21100</v>
      </c>
      <c r="D21044" s="85">
        <v>21040</v>
      </c>
      <c r="E21044" s="86" t="s">
        <v>32751</v>
      </c>
      <c r="F21044" s="85" t="s">
        <v>11</v>
      </c>
      <c r="G21044" s="86" t="s">
        <v>23874</v>
      </c>
      <c r="H21044" s="85" t="s">
        <v>1</v>
      </c>
      <c r="I21044" s="85">
        <v>1</v>
      </c>
      <c r="J21044" s="88">
        <v>3.6279794381730111</v>
      </c>
      <c r="K21044" s="146">
        <v>2.7825534928642011</v>
      </c>
      <c r="L21044" s="147">
        <v>2.288695280363262E-8</v>
      </c>
      <c r="M21044" s="147">
        <v>0.572774977790519</v>
      </c>
      <c r="N21044" s="87">
        <v>61.31891279686333</v>
      </c>
      <c r="O21044" s="88">
        <v>3.272222979870556</v>
      </c>
      <c r="P21044" s="89">
        <v>53.364008437506754</v>
      </c>
    </row>
    <row r="21045" spans="1:16">
      <c r="A21045" s="75" t="s">
        <v>23875</v>
      </c>
      <c r="B21045" s="85">
        <v>21041</v>
      </c>
      <c r="C21045" s="85">
        <v>14582</v>
      </c>
      <c r="D21045" s="85">
        <v>21041</v>
      </c>
      <c r="E21045" s="86" t="s">
        <v>23876</v>
      </c>
      <c r="F21045" s="85" t="s">
        <v>55</v>
      </c>
      <c r="G21045" s="86" t="s">
        <v>23877</v>
      </c>
      <c r="H21045" s="85" t="s">
        <v>1</v>
      </c>
      <c r="I21045" s="85">
        <v>1</v>
      </c>
      <c r="J21045" s="88">
        <v>3.602965550931637</v>
      </c>
      <c r="K21045" s="146">
        <v>2.8592303506834003</v>
      </c>
      <c r="L21045" s="147">
        <v>2.2557414967754949E-8</v>
      </c>
      <c r="M21045" s="147">
        <v>0.57049066307875995</v>
      </c>
      <c r="N21045" s="87">
        <v>62.404090055643117</v>
      </c>
      <c r="O21045" s="88">
        <v>3.2369215122378052</v>
      </c>
      <c r="P21045" s="89">
        <v>51.870342302108369</v>
      </c>
    </row>
    <row r="21046" spans="1:16">
      <c r="A21046" s="75" t="s">
        <v>32753</v>
      </c>
      <c r="B21046" s="85">
        <v>21042</v>
      </c>
      <c r="C21046" s="85">
        <v>21101</v>
      </c>
      <c r="D21046" s="85">
        <v>21042</v>
      </c>
      <c r="E21046" s="86" t="s">
        <v>32754</v>
      </c>
      <c r="F21046" s="85" t="s">
        <v>38</v>
      </c>
      <c r="G21046" s="86" t="s">
        <v>23877</v>
      </c>
      <c r="H21046" s="85" t="s">
        <v>1</v>
      </c>
      <c r="I21046" s="85">
        <v>1</v>
      </c>
      <c r="J21046" s="88">
        <v>3.6029825328309171</v>
      </c>
      <c r="K21046" s="146">
        <v>2.8592626272522637</v>
      </c>
      <c r="L21046" s="147">
        <v>2.2557490750749311E-8</v>
      </c>
      <c r="M21046" s="147">
        <v>0.57049142291332577</v>
      </c>
      <c r="N21046" s="87">
        <v>62.404162190009579</v>
      </c>
      <c r="O21046" s="88">
        <v>3.2369357473590279</v>
      </c>
      <c r="P21046" s="89">
        <v>51.870510455747073</v>
      </c>
    </row>
    <row r="21047" spans="1:16">
      <c r="A21047" s="75" t="s">
        <v>32755</v>
      </c>
      <c r="B21047" s="85">
        <v>21043</v>
      </c>
      <c r="C21047" s="85">
        <v>21102</v>
      </c>
      <c r="D21047" s="85">
        <v>21043</v>
      </c>
      <c r="E21047" s="86" t="s">
        <v>32754</v>
      </c>
      <c r="F21047" s="85" t="s">
        <v>11</v>
      </c>
      <c r="G21047" s="86" t="s">
        <v>23877</v>
      </c>
      <c r="H21047" s="85" t="s">
        <v>1</v>
      </c>
      <c r="I21047" s="85">
        <v>1</v>
      </c>
      <c r="J21047" s="88">
        <v>3.6027526120755868</v>
      </c>
      <c r="K21047" s="146">
        <v>2.8588256294247016</v>
      </c>
      <c r="L21047" s="147">
        <v>2.255646471219981E-8</v>
      </c>
      <c r="M21047" s="147">
        <v>0.57048113538691103</v>
      </c>
      <c r="N21047" s="87">
        <v>62.403185550838877</v>
      </c>
      <c r="O21047" s="88">
        <v>3.2367430156880599</v>
      </c>
      <c r="P21047" s="89">
        <v>51.8682337627001</v>
      </c>
    </row>
    <row r="21048" spans="1:16">
      <c r="A21048" s="75" t="s">
        <v>23878</v>
      </c>
      <c r="B21048" s="85">
        <v>21044</v>
      </c>
      <c r="C21048" s="85">
        <v>14583</v>
      </c>
      <c r="D21048" s="85">
        <v>21044</v>
      </c>
      <c r="E21048" s="86" t="s">
        <v>23879</v>
      </c>
      <c r="F21048" s="85" t="s">
        <v>55</v>
      </c>
      <c r="G21048" s="86" t="s">
        <v>23880</v>
      </c>
      <c r="H21048" s="85" t="s">
        <v>1</v>
      </c>
      <c r="I21048" s="85">
        <v>1</v>
      </c>
      <c r="J21048" s="88">
        <v>0.28074419286336938</v>
      </c>
      <c r="K21048" s="146">
        <v>0.386024131838407</v>
      </c>
      <c r="L21048" s="147">
        <v>2.395248445540048E-9</v>
      </c>
      <c r="M21048" s="147">
        <v>2.976687371513995E-2</v>
      </c>
      <c r="N21048" s="87">
        <v>4.1463695423322067</v>
      </c>
      <c r="O21048" s="88">
        <v>0.25094751819347549</v>
      </c>
      <c r="P21048" s="89">
        <v>60.522226885818085</v>
      </c>
    </row>
    <row r="21049" spans="1:16">
      <c r="A21049" s="75" t="s">
        <v>32756</v>
      </c>
      <c r="B21049" s="85">
        <v>21045</v>
      </c>
      <c r="C21049" s="85">
        <v>21103</v>
      </c>
      <c r="D21049" s="85">
        <v>21045</v>
      </c>
      <c r="E21049" s="86" t="s">
        <v>32757</v>
      </c>
      <c r="F21049" s="85" t="s">
        <v>38</v>
      </c>
      <c r="G21049" s="86" t="s">
        <v>23880</v>
      </c>
      <c r="H21049" s="85" t="s">
        <v>1</v>
      </c>
      <c r="I21049" s="85">
        <v>1</v>
      </c>
      <c r="J21049" s="88">
        <v>0.28080544614038971</v>
      </c>
      <c r="K21049" s="146">
        <v>0.3861368987475613</v>
      </c>
      <c r="L21049" s="147">
        <v>2.395515378238021E-9</v>
      </c>
      <c r="M21049" s="147">
        <v>2.9770106792881779E-2</v>
      </c>
      <c r="N21049" s="87">
        <v>4.1469419008192769</v>
      </c>
      <c r="O21049" s="88">
        <v>0.25100076357524242</v>
      </c>
      <c r="P21049" s="89">
        <v>60.526713317506157</v>
      </c>
    </row>
    <row r="21050" spans="1:16">
      <c r="A21050" s="75" t="s">
        <v>32758</v>
      </c>
      <c r="B21050" s="85">
        <v>21046</v>
      </c>
      <c r="C21050" s="85">
        <v>21104</v>
      </c>
      <c r="D21050" s="85">
        <v>21046</v>
      </c>
      <c r="E21050" s="86" t="s">
        <v>32757</v>
      </c>
      <c r="F21050" s="85" t="s">
        <v>11</v>
      </c>
      <c r="G21050" s="86" t="s">
        <v>23880</v>
      </c>
      <c r="H21050" s="85" t="s">
        <v>1</v>
      </c>
      <c r="I21050" s="85">
        <v>1</v>
      </c>
      <c r="J21050" s="88">
        <v>0.27974576165490289</v>
      </c>
      <c r="K21050" s="146">
        <v>0.38418602607725133</v>
      </c>
      <c r="L21050" s="147">
        <v>2.3908974303914211E-9</v>
      </c>
      <c r="M21050" s="147">
        <v>2.971417440052531E-2</v>
      </c>
      <c r="N21050" s="87">
        <v>4.1370400728944832</v>
      </c>
      <c r="O21050" s="88">
        <v>0.25007961604279122</v>
      </c>
      <c r="P21050" s="89">
        <v>60.448922813508752</v>
      </c>
    </row>
    <row r="21051" spans="1:16">
      <c r="A21051" s="75" t="s">
        <v>23881</v>
      </c>
      <c r="B21051" s="85">
        <v>21047</v>
      </c>
      <c r="C21051" s="85">
        <v>14584</v>
      </c>
      <c r="D21051" s="85">
        <v>21047</v>
      </c>
      <c r="E21051" s="86" t="s">
        <v>23882</v>
      </c>
      <c r="F21051" s="85" t="s">
        <v>55</v>
      </c>
      <c r="G21051" s="86" t="s">
        <v>23883</v>
      </c>
      <c r="H21051" s="85" t="s">
        <v>1</v>
      </c>
      <c r="I21051" s="85">
        <v>1</v>
      </c>
      <c r="J21051" s="88">
        <v>3.2394142083059871</v>
      </c>
      <c r="K21051" s="146">
        <v>3.1399088467185967</v>
      </c>
      <c r="L21051" s="147">
        <v>2.7198194556667021E-8</v>
      </c>
      <c r="M21051" s="147">
        <v>0.22063336914225121</v>
      </c>
      <c r="N21051" s="87">
        <v>30.836230259413</v>
      </c>
      <c r="O21051" s="88">
        <v>2.929062782317883</v>
      </c>
      <c r="P21051" s="89">
        <v>94.98770626878958</v>
      </c>
    </row>
    <row r="21052" spans="1:16">
      <c r="A21052" s="75" t="s">
        <v>32759</v>
      </c>
      <c r="B21052" s="85">
        <v>21048</v>
      </c>
      <c r="C21052" s="85">
        <v>21105</v>
      </c>
      <c r="D21052" s="85">
        <v>21048</v>
      </c>
      <c r="E21052" s="86" t="s">
        <v>32760</v>
      </c>
      <c r="F21052" s="85" t="s">
        <v>38</v>
      </c>
      <c r="G21052" s="86" t="s">
        <v>23883</v>
      </c>
      <c r="H21052" s="85" t="s">
        <v>1</v>
      </c>
      <c r="I21052" s="85">
        <v>1</v>
      </c>
      <c r="J21052" s="88">
        <v>3.2394329345861479</v>
      </c>
      <c r="K21052" s="146">
        <v>3.1399503517819283</v>
      </c>
      <c r="L21052" s="147">
        <v>2.7198277940489602E-8</v>
      </c>
      <c r="M21052" s="147">
        <v>0.22063430325223829</v>
      </c>
      <c r="N21052" s="87">
        <v>30.836356440994301</v>
      </c>
      <c r="O21052" s="88">
        <v>2.9290787277820032</v>
      </c>
      <c r="P21052" s="89">
        <v>94.987834681014505</v>
      </c>
    </row>
    <row r="21053" spans="1:16">
      <c r="A21053" s="75" t="s">
        <v>32761</v>
      </c>
      <c r="B21053" s="85">
        <v>21049</v>
      </c>
      <c r="C21053" s="85">
        <v>21106</v>
      </c>
      <c r="D21053" s="85">
        <v>21049</v>
      </c>
      <c r="E21053" s="86" t="s">
        <v>32760</v>
      </c>
      <c r="F21053" s="85" t="s">
        <v>11</v>
      </c>
      <c r="G21053" s="86" t="s">
        <v>23883</v>
      </c>
      <c r="H21053" s="85" t="s">
        <v>1</v>
      </c>
      <c r="I21053" s="85">
        <v>1</v>
      </c>
      <c r="J21053" s="88">
        <v>3.2391089690854389</v>
      </c>
      <c r="K21053" s="146">
        <v>3.1392323122937467</v>
      </c>
      <c r="L21053" s="147">
        <v>2.719683539655633E-8</v>
      </c>
      <c r="M21053" s="147">
        <v>0.2206181431068632</v>
      </c>
      <c r="N21053" s="87">
        <v>30.834173493883821</v>
      </c>
      <c r="O21053" s="88">
        <v>2.9288028705256179</v>
      </c>
      <c r="P21053" s="89">
        <v>94.985612995482654</v>
      </c>
    </row>
    <row r="21054" spans="1:16">
      <c r="A21054" s="75" t="s">
        <v>23884</v>
      </c>
      <c r="B21054" s="85">
        <v>21050</v>
      </c>
      <c r="C21054" s="85">
        <v>14585</v>
      </c>
      <c r="D21054" s="85">
        <v>21050</v>
      </c>
      <c r="E21054" s="86" t="s">
        <v>23885</v>
      </c>
      <c r="F21054" s="85" t="s">
        <v>55</v>
      </c>
      <c r="G21054" s="86" t="s">
        <v>23886</v>
      </c>
      <c r="H21054" s="85" t="s">
        <v>1</v>
      </c>
      <c r="I21054" s="85">
        <v>1</v>
      </c>
      <c r="J21054" s="88">
        <v>1.6692209438494829</v>
      </c>
      <c r="K21054" s="146">
        <v>1.9397894122889918</v>
      </c>
      <c r="L21054" s="147">
        <v>1.258584195082541E-8</v>
      </c>
      <c r="M21054" s="147">
        <v>0.15607711695705409</v>
      </c>
      <c r="N21054" s="87">
        <v>21.280069817409089</v>
      </c>
      <c r="O21054" s="88">
        <v>1.48546756706219</v>
      </c>
      <c r="P21054" s="89">
        <v>69.805577698196203</v>
      </c>
    </row>
    <row r="21055" spans="1:16">
      <c r="A21055" s="75" t="s">
        <v>32762</v>
      </c>
      <c r="B21055" s="85">
        <v>21051</v>
      </c>
      <c r="C21055" s="85">
        <v>21107</v>
      </c>
      <c r="D21055" s="85">
        <v>21051</v>
      </c>
      <c r="E21055" s="86" t="s">
        <v>32763</v>
      </c>
      <c r="F21055" s="85" t="s">
        <v>38</v>
      </c>
      <c r="G21055" s="86" t="s">
        <v>23886</v>
      </c>
      <c r="H21055" s="85" t="s">
        <v>1</v>
      </c>
      <c r="I21055" s="85">
        <v>1</v>
      </c>
      <c r="J21055" s="88">
        <v>1.669241189609634</v>
      </c>
      <c r="K21055" s="146">
        <v>1.9398354439684233</v>
      </c>
      <c r="L21055" s="147">
        <v>1.2585932054889991E-8</v>
      </c>
      <c r="M21055" s="147">
        <v>0.15607814559696101</v>
      </c>
      <c r="N21055" s="87">
        <v>21.28021541659492</v>
      </c>
      <c r="O21055" s="88">
        <v>1.485484856243608</v>
      </c>
      <c r="P21055" s="89">
        <v>69.805912541899573</v>
      </c>
    </row>
    <row r="21056" spans="1:16">
      <c r="A21056" s="75" t="s">
        <v>32764</v>
      </c>
      <c r="B21056" s="85">
        <v>21052</v>
      </c>
      <c r="C21056" s="85">
        <v>21108</v>
      </c>
      <c r="D21056" s="85">
        <v>21052</v>
      </c>
      <c r="E21056" s="86" t="s">
        <v>32763</v>
      </c>
      <c r="F21056" s="85" t="s">
        <v>11</v>
      </c>
      <c r="G21056" s="86" t="s">
        <v>23886</v>
      </c>
      <c r="H21056" s="85" t="s">
        <v>1</v>
      </c>
      <c r="I21056" s="85">
        <v>1</v>
      </c>
      <c r="J21056" s="88">
        <v>1.6688909370358509</v>
      </c>
      <c r="K21056" s="146">
        <v>1.9390390938152569</v>
      </c>
      <c r="L21056" s="147">
        <v>1.2584373250464121E-8</v>
      </c>
      <c r="M21056" s="147">
        <v>0.1560603500796669</v>
      </c>
      <c r="N21056" s="87">
        <v>21.277696544040829</v>
      </c>
      <c r="O21056" s="88">
        <v>1.48518575261672</v>
      </c>
      <c r="P21056" s="89">
        <v>69.800119084444361</v>
      </c>
    </row>
    <row r="21057" spans="1:16">
      <c r="A21057" s="75" t="s">
        <v>23887</v>
      </c>
      <c r="B21057" s="85">
        <v>21053</v>
      </c>
      <c r="C21057" s="85">
        <v>14586</v>
      </c>
      <c r="D21057" s="85">
        <v>21053</v>
      </c>
      <c r="E21057" s="86" t="s">
        <v>23888</v>
      </c>
      <c r="F21057" s="85" t="s">
        <v>55</v>
      </c>
      <c r="G21057" s="86" t="s">
        <v>23889</v>
      </c>
      <c r="H21057" s="85" t="s">
        <v>1</v>
      </c>
      <c r="I21057" s="85">
        <v>1</v>
      </c>
      <c r="J21057" s="88">
        <v>1.539507340683639</v>
      </c>
      <c r="K21057" s="146">
        <v>3.1292981585411948</v>
      </c>
      <c r="L21057" s="147">
        <v>1.451075819714521E-8</v>
      </c>
      <c r="M21057" s="147">
        <v>0.1111268875862324</v>
      </c>
      <c r="N21057" s="87">
        <v>37.855007339250079</v>
      </c>
      <c r="O21057" s="88">
        <v>1.096307954690305</v>
      </c>
      <c r="P21057" s="89">
        <v>28.96071171946636</v>
      </c>
    </row>
    <row r="21058" spans="1:16">
      <c r="A21058" s="75" t="s">
        <v>32765</v>
      </c>
      <c r="B21058" s="85">
        <v>21054</v>
      </c>
      <c r="C21058" s="85">
        <v>21109</v>
      </c>
      <c r="D21058" s="85">
        <v>21054</v>
      </c>
      <c r="E21058" s="86" t="s">
        <v>23889</v>
      </c>
      <c r="F21058" s="85" t="s">
        <v>38</v>
      </c>
      <c r="G21058" s="86" t="s">
        <v>23889</v>
      </c>
      <c r="H21058" s="85" t="s">
        <v>1</v>
      </c>
      <c r="I21058" s="85">
        <v>1</v>
      </c>
      <c r="J21058" s="88">
        <v>1.560329095612782</v>
      </c>
      <c r="K21058" s="146">
        <v>3.166223146694974</v>
      </c>
      <c r="L21058" s="147">
        <v>1.469001237480615E-8</v>
      </c>
      <c r="M21058" s="147">
        <v>0.1122516400389896</v>
      </c>
      <c r="N21058" s="87">
        <v>38.014997495066247</v>
      </c>
      <c r="O21058" s="88">
        <v>1.114435115802868</v>
      </c>
      <c r="P21058" s="89">
        <v>29.31566984707823</v>
      </c>
    </row>
    <row r="21059" spans="1:16">
      <c r="A21059" s="75" t="s">
        <v>32766</v>
      </c>
      <c r="B21059" s="85">
        <v>21055</v>
      </c>
      <c r="C21059" s="85">
        <v>21110</v>
      </c>
      <c r="D21059" s="85">
        <v>21055</v>
      </c>
      <c r="E21059" s="86" t="s">
        <v>23889</v>
      </c>
      <c r="F21059" s="85" t="s">
        <v>11</v>
      </c>
      <c r="G21059" s="86" t="s">
        <v>23889</v>
      </c>
      <c r="H21059" s="85" t="s">
        <v>1</v>
      </c>
      <c r="I21059" s="85">
        <v>1</v>
      </c>
      <c r="J21059" s="88">
        <v>1.4702986095597119</v>
      </c>
      <c r="K21059" s="146">
        <v>3.0065644319372073</v>
      </c>
      <c r="L21059" s="147">
        <v>1.3914941263039771E-8</v>
      </c>
      <c r="M21059" s="147">
        <v>0.1073883607258047</v>
      </c>
      <c r="N21059" s="87">
        <v>37.323221439644847</v>
      </c>
      <c r="O21059" s="88">
        <v>1.03605569335361</v>
      </c>
      <c r="P21059" s="89">
        <v>27.759010433464574</v>
      </c>
    </row>
    <row r="21060" spans="1:16">
      <c r="A21060" s="75" t="s">
        <v>23890</v>
      </c>
      <c r="B21060" s="85">
        <v>21056</v>
      </c>
      <c r="C21060" s="85">
        <v>14587</v>
      </c>
      <c r="D21060" s="85">
        <v>21056</v>
      </c>
      <c r="E21060" s="86" t="s">
        <v>23891</v>
      </c>
      <c r="F21060" s="85" t="s">
        <v>55</v>
      </c>
      <c r="G21060" s="86" t="s">
        <v>23892</v>
      </c>
      <c r="H21060" s="85" t="s">
        <v>1</v>
      </c>
      <c r="I21060" s="85">
        <v>1</v>
      </c>
      <c r="J21060" s="88">
        <v>4.0146356322651062</v>
      </c>
      <c r="K21060" s="146">
        <v>92.265586123279547</v>
      </c>
      <c r="L21060" s="147">
        <v>3.6358571826293207E-8</v>
      </c>
      <c r="M21060" s="147">
        <v>0.27246425267011898</v>
      </c>
      <c r="N21060" s="87">
        <v>43.29374165967203</v>
      </c>
      <c r="O21060" s="88">
        <v>3.628246089971801</v>
      </c>
      <c r="P21060" s="89">
        <v>83.805324993462037</v>
      </c>
    </row>
    <row r="21061" spans="1:16">
      <c r="A21061" s="75" t="s">
        <v>32767</v>
      </c>
      <c r="B21061" s="85">
        <v>21057</v>
      </c>
      <c r="C21061" s="85">
        <v>21111</v>
      </c>
      <c r="D21061" s="85">
        <v>21057</v>
      </c>
      <c r="E21061" s="86" t="s">
        <v>23892</v>
      </c>
      <c r="F21061" s="85" t="s">
        <v>38</v>
      </c>
      <c r="G21061" s="86" t="s">
        <v>23892</v>
      </c>
      <c r="H21061" s="85" t="s">
        <v>1</v>
      </c>
      <c r="I21061" s="85">
        <v>1</v>
      </c>
      <c r="J21061" s="88">
        <v>4.0224905851708259</v>
      </c>
      <c r="K21061" s="146">
        <v>92.277080060670031</v>
      </c>
      <c r="L21061" s="147">
        <v>3.6389397879223283E-8</v>
      </c>
      <c r="M21061" s="147">
        <v>0.27273912156851748</v>
      </c>
      <c r="N21061" s="87">
        <v>43.321994568014802</v>
      </c>
      <c r="O21061" s="88">
        <v>3.6350046822085682</v>
      </c>
      <c r="P21061" s="89">
        <v>83.906678777258804</v>
      </c>
    </row>
    <row r="21062" spans="1:16">
      <c r="A21062" s="75" t="s">
        <v>32768</v>
      </c>
      <c r="B21062" s="85">
        <v>21058</v>
      </c>
      <c r="C21062" s="85">
        <v>21112</v>
      </c>
      <c r="D21062" s="85">
        <v>21058</v>
      </c>
      <c r="E21062" s="86" t="s">
        <v>23892</v>
      </c>
      <c r="F21062" s="85" t="s">
        <v>11</v>
      </c>
      <c r="G21062" s="86" t="s">
        <v>23892</v>
      </c>
      <c r="H21062" s="85" t="s">
        <v>1</v>
      </c>
      <c r="I21062" s="85">
        <v>1</v>
      </c>
      <c r="J21062" s="88">
        <v>3.5312318024711078</v>
      </c>
      <c r="K21062" s="146">
        <v>91.558234542600019</v>
      </c>
      <c r="L21062" s="147">
        <v>3.4461497175088999E-8</v>
      </c>
      <c r="M21062" s="147">
        <v>0.25554846975303619</v>
      </c>
      <c r="N21062" s="87">
        <v>41.555021611351712</v>
      </c>
      <c r="O21062" s="88">
        <v>3.2123136954069951</v>
      </c>
      <c r="P21062" s="89">
        <v>77.302659723066483</v>
      </c>
    </row>
    <row r="21063" spans="1:16">
      <c r="A21063" s="75" t="s">
        <v>23893</v>
      </c>
      <c r="B21063" s="85">
        <v>21059</v>
      </c>
      <c r="C21063" s="85">
        <v>14588</v>
      </c>
      <c r="D21063" s="85">
        <v>21059</v>
      </c>
      <c r="E21063" s="86" t="s">
        <v>23894</v>
      </c>
      <c r="F21063" s="85" t="s">
        <v>55</v>
      </c>
      <c r="G21063" s="86" t="s">
        <v>23895</v>
      </c>
      <c r="H21063" s="85" t="s">
        <v>1</v>
      </c>
      <c r="I21063" s="85">
        <v>1</v>
      </c>
      <c r="J21063" s="88">
        <v>5.0544864984456144</v>
      </c>
      <c r="K21063" s="146">
        <v>17.217201325796317</v>
      </c>
      <c r="L21063" s="147">
        <v>4.2671397728862193E-8</v>
      </c>
      <c r="M21063" s="147">
        <v>0.51352378255207087</v>
      </c>
      <c r="N21063" s="87">
        <v>77.946028703195495</v>
      </c>
      <c r="O21063" s="88">
        <v>4.2747563884660096</v>
      </c>
      <c r="P21063" s="89">
        <v>54.842516797661567</v>
      </c>
    </row>
    <row r="21064" spans="1:16">
      <c r="A21064" s="75" t="s">
        <v>32769</v>
      </c>
      <c r="B21064" s="85">
        <v>21060</v>
      </c>
      <c r="C21064" s="85">
        <v>21113</v>
      </c>
      <c r="D21064" s="85">
        <v>21060</v>
      </c>
      <c r="E21064" s="86" t="s">
        <v>23895</v>
      </c>
      <c r="F21064" s="85" t="s">
        <v>38</v>
      </c>
      <c r="G21064" s="86" t="s">
        <v>23895</v>
      </c>
      <c r="H21064" s="85" t="s">
        <v>1</v>
      </c>
      <c r="I21064" s="85">
        <v>1</v>
      </c>
      <c r="J21064" s="88">
        <v>5.0571876087333711</v>
      </c>
      <c r="K21064" s="146">
        <v>17.221153786480084</v>
      </c>
      <c r="L21064" s="147">
        <v>4.2681997992122783E-8</v>
      </c>
      <c r="M21064" s="147">
        <v>0.51361830268709452</v>
      </c>
      <c r="N21064" s="87">
        <v>77.955744130175162</v>
      </c>
      <c r="O21064" s="88">
        <v>4.2770804893537706</v>
      </c>
      <c r="P21064" s="89">
        <v>54.86549499433481</v>
      </c>
    </row>
    <row r="21065" spans="1:16">
      <c r="A21065" s="75" t="s">
        <v>32770</v>
      </c>
      <c r="B21065" s="85">
        <v>21061</v>
      </c>
      <c r="C21065" s="85">
        <v>21114</v>
      </c>
      <c r="D21065" s="85">
        <v>21061</v>
      </c>
      <c r="E21065" s="86" t="s">
        <v>23895</v>
      </c>
      <c r="F21065" s="85" t="s">
        <v>11</v>
      </c>
      <c r="G21065" s="86" t="s">
        <v>23895</v>
      </c>
      <c r="H21065" s="85" t="s">
        <v>1</v>
      </c>
      <c r="I21065" s="85">
        <v>1</v>
      </c>
      <c r="J21065" s="88">
        <v>4.5659288260336286</v>
      </c>
      <c r="K21065" s="146">
        <v>16.502308268409909</v>
      </c>
      <c r="L21065" s="147">
        <v>4.0754097287988287E-8</v>
      </c>
      <c r="M21065" s="147">
        <v>0.4964276508716115</v>
      </c>
      <c r="N21065" s="87">
        <v>76.188771173511867</v>
      </c>
      <c r="O21065" s="88">
        <v>3.8543895025521802</v>
      </c>
      <c r="P21065" s="89">
        <v>50.589994341478693</v>
      </c>
    </row>
    <row r="21066" spans="1:16">
      <c r="A21066" s="75" t="s">
        <v>23896</v>
      </c>
      <c r="B21066" s="85">
        <v>21062</v>
      </c>
      <c r="C21066" s="85">
        <v>14589</v>
      </c>
      <c r="D21066" s="85">
        <v>21062</v>
      </c>
      <c r="E21066" s="86" t="s">
        <v>23897</v>
      </c>
      <c r="F21066" s="85" t="s">
        <v>55</v>
      </c>
      <c r="G21066" s="86" t="s">
        <v>23898</v>
      </c>
      <c r="H21066" s="85" t="s">
        <v>1</v>
      </c>
      <c r="I21066" s="85">
        <v>1</v>
      </c>
      <c r="J21066" s="88">
        <v>1.8301300278326811</v>
      </c>
      <c r="K21066" s="146">
        <v>3.0952883710464967</v>
      </c>
      <c r="L21066" s="147">
        <v>1.3490538263965E-8</v>
      </c>
      <c r="M21066" s="147">
        <v>0.14779089171391921</v>
      </c>
      <c r="N21066" s="87">
        <v>43.117562614173252</v>
      </c>
      <c r="O21066" s="88">
        <v>1.359763393217706</v>
      </c>
      <c r="P21066" s="89">
        <v>31.536184115628458</v>
      </c>
    </row>
    <row r="21067" spans="1:16">
      <c r="A21067" s="75" t="s">
        <v>32771</v>
      </c>
      <c r="B21067" s="85">
        <v>21063</v>
      </c>
      <c r="C21067" s="85">
        <v>21115</v>
      </c>
      <c r="D21067" s="85">
        <v>21063</v>
      </c>
      <c r="E21067" s="86" t="s">
        <v>23898</v>
      </c>
      <c r="F21067" s="85" t="s">
        <v>38</v>
      </c>
      <c r="G21067" s="86" t="s">
        <v>23898</v>
      </c>
      <c r="H21067" s="85" t="s">
        <v>1</v>
      </c>
      <c r="I21067" s="85">
        <v>1</v>
      </c>
      <c r="J21067" s="88">
        <v>1.823609384147167</v>
      </c>
      <c r="K21067" s="146">
        <v>3.1163172544410025</v>
      </c>
      <c r="L21067" s="147">
        <v>1.350953863824101E-8</v>
      </c>
      <c r="M21067" s="147">
        <v>0.14548799224375941</v>
      </c>
      <c r="N21067" s="87">
        <v>42.759016787178751</v>
      </c>
      <c r="O21067" s="88">
        <v>1.352824339517174</v>
      </c>
      <c r="P21067" s="89">
        <v>31.638340662753894</v>
      </c>
    </row>
    <row r="21068" spans="1:16">
      <c r="A21068" s="75" t="s">
        <v>32772</v>
      </c>
      <c r="B21068" s="85">
        <v>21064</v>
      </c>
      <c r="C21068" s="85">
        <v>21116</v>
      </c>
      <c r="D21068" s="85">
        <v>21064</v>
      </c>
      <c r="E21068" s="86" t="s">
        <v>23898</v>
      </c>
      <c r="F21068" s="85" t="s">
        <v>11</v>
      </c>
      <c r="G21068" s="86" t="s">
        <v>23898</v>
      </c>
      <c r="H21068" s="85" t="s">
        <v>1</v>
      </c>
      <c r="I21068" s="85">
        <v>1</v>
      </c>
      <c r="J21068" s="88">
        <v>1.852441066240553</v>
      </c>
      <c r="K21068" s="146">
        <v>3.0233359308094272</v>
      </c>
      <c r="L21068" s="147">
        <v>1.342552657176395E-8</v>
      </c>
      <c r="M21068" s="147">
        <v>0.15567049394434609</v>
      </c>
      <c r="N21068" s="87">
        <v>44.344363234306087</v>
      </c>
      <c r="O21068" s="88">
        <v>1.3835060635879339</v>
      </c>
      <c r="P21068" s="89">
        <v>31.199141507067882</v>
      </c>
    </row>
    <row r="21069" spans="1:16">
      <c r="A21069" s="75" t="s">
        <v>23899</v>
      </c>
      <c r="B21069" s="85">
        <v>21065</v>
      </c>
      <c r="C21069" s="85">
        <v>14590</v>
      </c>
      <c r="D21069" s="85">
        <v>21065</v>
      </c>
      <c r="E21069" s="86" t="s">
        <v>23900</v>
      </c>
      <c r="F21069" s="85" t="s">
        <v>55</v>
      </c>
      <c r="G21069" s="86" t="s">
        <v>23901</v>
      </c>
      <c r="H21069" s="85" t="s">
        <v>1</v>
      </c>
      <c r="I21069" s="85">
        <v>1</v>
      </c>
      <c r="J21069" s="88">
        <v>1.7607248340065029</v>
      </c>
      <c r="K21069" s="146">
        <v>2.3836844616875927</v>
      </c>
      <c r="L21069" s="147">
        <v>8.3252200963501739E-9</v>
      </c>
      <c r="M21069" s="147">
        <v>0.57715591068000016</v>
      </c>
      <c r="N21069" s="87">
        <v>66.146323458537282</v>
      </c>
      <c r="O21069" s="88">
        <v>1.6000136576500661</v>
      </c>
      <c r="P21069" s="89">
        <v>24.189003620934546</v>
      </c>
    </row>
    <row r="21070" spans="1:16">
      <c r="A21070" s="75" t="s">
        <v>32773</v>
      </c>
      <c r="B21070" s="85">
        <v>21066</v>
      </c>
      <c r="C21070" s="85">
        <v>21117</v>
      </c>
      <c r="D21070" s="85">
        <v>21066</v>
      </c>
      <c r="E21070" s="86" t="s">
        <v>32774</v>
      </c>
      <c r="F21070" s="85" t="s">
        <v>38</v>
      </c>
      <c r="G21070" s="86" t="s">
        <v>23901</v>
      </c>
      <c r="H21070" s="85" t="s">
        <v>1</v>
      </c>
      <c r="I21070" s="85">
        <v>1</v>
      </c>
      <c r="J21070" s="88">
        <v>1.7781136139464899</v>
      </c>
      <c r="K21070" s="146">
        <v>2.4086576531516197</v>
      </c>
      <c r="L21070" s="147">
        <v>8.3929645212813783E-9</v>
      </c>
      <c r="M21070" s="147">
        <v>0.57774992775779488</v>
      </c>
      <c r="N21070" s="87">
        <v>66.204920208053423</v>
      </c>
      <c r="O21070" s="88">
        <v>1.614965650974227</v>
      </c>
      <c r="P21070" s="89">
        <v>24.393438522380038</v>
      </c>
    </row>
    <row r="21071" spans="1:16">
      <c r="A21071" s="75" t="s">
        <v>32775</v>
      </c>
      <c r="B21071" s="85">
        <v>21067</v>
      </c>
      <c r="C21071" s="85">
        <v>21118</v>
      </c>
      <c r="D21071" s="85">
        <v>21067</v>
      </c>
      <c r="E21071" s="86" t="s">
        <v>32774</v>
      </c>
      <c r="F21071" s="85" t="s">
        <v>11</v>
      </c>
      <c r="G21071" s="86" t="s">
        <v>23901</v>
      </c>
      <c r="H21071" s="85" t="s">
        <v>1</v>
      </c>
      <c r="I21071" s="85">
        <v>1</v>
      </c>
      <c r="J21071" s="88">
        <v>1.5426840337068819</v>
      </c>
      <c r="K21071" s="146">
        <v>2.0705414653621115</v>
      </c>
      <c r="L21071" s="147">
        <v>7.475761498402435E-9</v>
      </c>
      <c r="M21071" s="147">
        <v>0.5697074318631401</v>
      </c>
      <c r="N21071" s="87">
        <v>65.411569082235275</v>
      </c>
      <c r="O21071" s="88">
        <v>1.4125281295264021</v>
      </c>
      <c r="P21071" s="89">
        <v>21.594469439352157</v>
      </c>
    </row>
    <row r="21072" spans="1:16">
      <c r="A21072" s="75" t="s">
        <v>23902</v>
      </c>
      <c r="B21072" s="85">
        <v>21068</v>
      </c>
      <c r="C21072" s="85">
        <v>14591</v>
      </c>
      <c r="D21072" s="85">
        <v>21068</v>
      </c>
      <c r="E21072" s="86" t="s">
        <v>23903</v>
      </c>
      <c r="F21072" s="85" t="s">
        <v>55</v>
      </c>
      <c r="G21072" s="86" t="s">
        <v>23904</v>
      </c>
      <c r="H21072" s="85" t="s">
        <v>1</v>
      </c>
      <c r="I21072" s="85">
        <v>1</v>
      </c>
      <c r="J21072" s="88">
        <v>4.0956364428296324</v>
      </c>
      <c r="K21072" s="146">
        <v>3.4714126331506918</v>
      </c>
      <c r="L21072" s="147">
        <v>2.3978469263936319E-8</v>
      </c>
      <c r="M21072" s="147">
        <v>0.59600329180208844</v>
      </c>
      <c r="N21072" s="87">
        <v>67.440035047319554</v>
      </c>
      <c r="O21072" s="88">
        <v>3.6867624505704311</v>
      </c>
      <c r="P21072" s="89">
        <v>54.667267713956562</v>
      </c>
    </row>
    <row r="21073" spans="1:16">
      <c r="A21073" s="75" t="s">
        <v>32776</v>
      </c>
      <c r="B21073" s="85">
        <v>21069</v>
      </c>
      <c r="C21073" s="85">
        <v>21119</v>
      </c>
      <c r="D21073" s="85">
        <v>21069</v>
      </c>
      <c r="E21073" s="86" t="s">
        <v>32777</v>
      </c>
      <c r="F21073" s="85" t="s">
        <v>38</v>
      </c>
      <c r="G21073" s="86" t="s">
        <v>23904</v>
      </c>
      <c r="H21073" s="85" t="s">
        <v>1</v>
      </c>
      <c r="I21073" s="85">
        <v>1</v>
      </c>
      <c r="J21073" s="88">
        <v>4.1130252227696271</v>
      </c>
      <c r="K21073" s="146">
        <v>3.4963858246147264</v>
      </c>
      <c r="L21073" s="147">
        <v>2.4046213688867571E-8</v>
      </c>
      <c r="M21073" s="147">
        <v>0.59659730887988416</v>
      </c>
      <c r="N21073" s="87">
        <v>67.498631796835767</v>
      </c>
      <c r="O21073" s="88">
        <v>3.7017144438945948</v>
      </c>
      <c r="P21073" s="89">
        <v>54.841325599552754</v>
      </c>
    </row>
    <row r="21074" spans="1:16">
      <c r="A21074" s="75" t="s">
        <v>32778</v>
      </c>
      <c r="B21074" s="85">
        <v>21070</v>
      </c>
      <c r="C21074" s="85">
        <v>21120</v>
      </c>
      <c r="D21074" s="85">
        <v>21070</v>
      </c>
      <c r="E21074" s="86" t="s">
        <v>32777</v>
      </c>
      <c r="F21074" s="85" t="s">
        <v>11</v>
      </c>
      <c r="G21074" s="86" t="s">
        <v>23904</v>
      </c>
      <c r="H21074" s="85" t="s">
        <v>1</v>
      </c>
      <c r="I21074" s="85">
        <v>1</v>
      </c>
      <c r="J21074" s="88">
        <v>3.8775956425300162</v>
      </c>
      <c r="K21074" s="146">
        <v>3.1582696368252114</v>
      </c>
      <c r="L21074" s="147">
        <v>2.3129010665988639E-8</v>
      </c>
      <c r="M21074" s="147">
        <v>0.58855481298522905</v>
      </c>
      <c r="N21074" s="87">
        <v>66.705280671017618</v>
      </c>
      <c r="O21074" s="88">
        <v>3.4992769224467679</v>
      </c>
      <c r="P21074" s="89">
        <v>52.458769189575541</v>
      </c>
    </row>
    <row r="21075" spans="1:16">
      <c r="A21075" s="75" t="s">
        <v>23905</v>
      </c>
      <c r="B21075" s="85">
        <v>21071</v>
      </c>
      <c r="C21075" s="85">
        <v>14592</v>
      </c>
      <c r="D21075" s="85">
        <v>21071</v>
      </c>
      <c r="E21075" s="86" t="s">
        <v>23906</v>
      </c>
      <c r="F21075" s="85" t="s">
        <v>55</v>
      </c>
      <c r="G21075" s="86" t="s">
        <v>23907</v>
      </c>
      <c r="H21075" s="85" t="s">
        <v>1</v>
      </c>
      <c r="I21075" s="85">
        <v>1</v>
      </c>
      <c r="J21075" s="88">
        <v>4.0704025696377482</v>
      </c>
      <c r="K21075" s="146">
        <v>3.5476797570737828</v>
      </c>
      <c r="L21075" s="147">
        <v>2.364836176934742E-8</v>
      </c>
      <c r="M21075" s="147">
        <v>0.59370944939848092</v>
      </c>
      <c r="N21075" s="87">
        <v>68.52430780129518</v>
      </c>
      <c r="O21075" s="88">
        <v>3.6512754392934741</v>
      </c>
      <c r="P21075" s="89">
        <v>53.284382673099557</v>
      </c>
    </row>
    <row r="21076" spans="1:16">
      <c r="A21076" s="75" t="s">
        <v>32779</v>
      </c>
      <c r="B21076" s="85">
        <v>21072</v>
      </c>
      <c r="C21076" s="85">
        <v>21121</v>
      </c>
      <c r="D21076" s="85">
        <v>21072</v>
      </c>
      <c r="E21076" s="86" t="s">
        <v>32780</v>
      </c>
      <c r="F21076" s="85" t="s">
        <v>38</v>
      </c>
      <c r="G21076" s="86" t="s">
        <v>23907</v>
      </c>
      <c r="H21076" s="85" t="s">
        <v>1</v>
      </c>
      <c r="I21076" s="85">
        <v>1</v>
      </c>
      <c r="J21076" s="88">
        <v>4.0877913495777349</v>
      </c>
      <c r="K21076" s="146">
        <v>3.5726529485378089</v>
      </c>
      <c r="L21076" s="147">
        <v>2.3716106194278629E-8</v>
      </c>
      <c r="M21076" s="147">
        <v>0.59430346647627619</v>
      </c>
      <c r="N21076" s="87">
        <v>68.582904550811392</v>
      </c>
      <c r="O21076" s="88">
        <v>3.6662274326176369</v>
      </c>
      <c r="P21076" s="89">
        <v>53.456870289029808</v>
      </c>
    </row>
    <row r="21077" spans="1:16">
      <c r="A21077" s="75" t="s">
        <v>32781</v>
      </c>
      <c r="B21077" s="85">
        <v>21073</v>
      </c>
      <c r="C21077" s="85">
        <v>21122</v>
      </c>
      <c r="D21077" s="85">
        <v>21073</v>
      </c>
      <c r="E21077" s="86" t="s">
        <v>32780</v>
      </c>
      <c r="F21077" s="85" t="s">
        <v>11</v>
      </c>
      <c r="G21077" s="86" t="s">
        <v>23907</v>
      </c>
      <c r="H21077" s="85" t="s">
        <v>1</v>
      </c>
      <c r="I21077" s="85">
        <v>1</v>
      </c>
      <c r="J21077" s="88">
        <v>3.8523617693381329</v>
      </c>
      <c r="K21077" s="146">
        <v>3.2345367607483033</v>
      </c>
      <c r="L21077" s="147">
        <v>2.2798903171399701E-8</v>
      </c>
      <c r="M21077" s="147">
        <v>0.58626097058162108</v>
      </c>
      <c r="N21077" s="87">
        <v>67.78955342499323</v>
      </c>
      <c r="O21077" s="88">
        <v>3.4637899111698109</v>
      </c>
      <c r="P21077" s="89">
        <v>51.096219641015537</v>
      </c>
    </row>
    <row r="21078" spans="1:16">
      <c r="A21078" s="75" t="s">
        <v>23908</v>
      </c>
      <c r="B21078" s="85">
        <v>21074</v>
      </c>
      <c r="C21078" s="85">
        <v>14593</v>
      </c>
      <c r="D21078" s="85">
        <v>21074</v>
      </c>
      <c r="E21078" s="86" t="s">
        <v>23909</v>
      </c>
      <c r="F21078" s="85" t="s">
        <v>55</v>
      </c>
      <c r="G21078" s="86" t="s">
        <v>23910</v>
      </c>
      <c r="H21078" s="85" t="s">
        <v>1</v>
      </c>
      <c r="I21078" s="85">
        <v>1</v>
      </c>
      <c r="J21078" s="88">
        <v>0.75194985613134335</v>
      </c>
      <c r="K21078" s="146">
        <v>1.079887448507586</v>
      </c>
      <c r="L21078" s="147">
        <v>3.5004238394777578E-9</v>
      </c>
      <c r="M21078" s="147">
        <v>5.3114629000780407E-2</v>
      </c>
      <c r="N21078" s="87">
        <v>10.279310030408141</v>
      </c>
      <c r="O21078" s="88">
        <v>0.6685409507158423</v>
      </c>
      <c r="P21078" s="89">
        <v>65.037531579276418</v>
      </c>
    </row>
    <row r="21079" spans="1:16">
      <c r="A21079" s="75" t="s">
        <v>32782</v>
      </c>
      <c r="B21079" s="85">
        <v>21075</v>
      </c>
      <c r="C21079" s="85">
        <v>21123</v>
      </c>
      <c r="D21079" s="85">
        <v>21075</v>
      </c>
      <c r="E21079" s="86" t="s">
        <v>32783</v>
      </c>
      <c r="F21079" s="85" t="s">
        <v>38</v>
      </c>
      <c r="G21079" s="86" t="s">
        <v>23910</v>
      </c>
      <c r="H21079" s="85" t="s">
        <v>1</v>
      </c>
      <c r="I21079" s="85">
        <v>1</v>
      </c>
      <c r="J21079" s="88">
        <v>0.76560642961399039</v>
      </c>
      <c r="K21079" s="146">
        <v>1.0995191922911434</v>
      </c>
      <c r="L21079" s="147">
        <v>3.5536488397781041E-9</v>
      </c>
      <c r="M21079" s="147">
        <v>5.3582150355831519E-2</v>
      </c>
      <c r="N21079" s="87">
        <v>10.32568426162101</v>
      </c>
      <c r="O21079" s="88">
        <v>0.6802846155606318</v>
      </c>
      <c r="P21079" s="89">
        <v>65.882763633316372</v>
      </c>
    </row>
    <row r="21080" spans="1:16">
      <c r="A21080" s="75" t="s">
        <v>32784</v>
      </c>
      <c r="B21080" s="85">
        <v>21076</v>
      </c>
      <c r="C21080" s="85">
        <v>21124</v>
      </c>
      <c r="D21080" s="85">
        <v>21076</v>
      </c>
      <c r="E21080" s="86" t="s">
        <v>32783</v>
      </c>
      <c r="F21080" s="85" t="s">
        <v>11</v>
      </c>
      <c r="G21080" s="86" t="s">
        <v>23910</v>
      </c>
      <c r="H21080" s="85" t="s">
        <v>1</v>
      </c>
      <c r="I21080" s="85">
        <v>1</v>
      </c>
      <c r="J21080" s="88">
        <v>0.52934708564675315</v>
      </c>
      <c r="K21080" s="146">
        <v>0.75988912966011901</v>
      </c>
      <c r="L21080" s="147">
        <v>2.6328539076091001E-9</v>
      </c>
      <c r="M21080" s="147">
        <v>4.5494009595235398E-2</v>
      </c>
      <c r="N21080" s="87">
        <v>9.5234079470488133</v>
      </c>
      <c r="O21080" s="88">
        <v>0.4771186782538509</v>
      </c>
      <c r="P21080" s="89">
        <v>50.099573693228599</v>
      </c>
    </row>
    <row r="21081" spans="1:16">
      <c r="A21081" s="75" t="s">
        <v>23911</v>
      </c>
      <c r="B21081" s="85">
        <v>21077</v>
      </c>
      <c r="C21081" s="85">
        <v>14594</v>
      </c>
      <c r="D21081" s="85">
        <v>21077</v>
      </c>
      <c r="E21081" s="86" t="s">
        <v>23912</v>
      </c>
      <c r="F21081" s="85" t="s">
        <v>55</v>
      </c>
      <c r="G21081" s="86" t="s">
        <v>23913</v>
      </c>
      <c r="H21081" s="85" t="s">
        <v>1</v>
      </c>
      <c r="I21081" s="85">
        <v>1</v>
      </c>
      <c r="J21081" s="88">
        <v>3.7105500658271788</v>
      </c>
      <c r="K21081" s="146">
        <v>3.8335225718586794</v>
      </c>
      <c r="L21081" s="147">
        <v>2.83030453105974E-8</v>
      </c>
      <c r="M21081" s="147">
        <v>0.24397559126577981</v>
      </c>
      <c r="N21081" s="87">
        <v>36.968034168148002</v>
      </c>
      <c r="O21081" s="88">
        <v>3.3465966970897809</v>
      </c>
      <c r="P21081" s="89">
        <v>90.526769204656262</v>
      </c>
    </row>
    <row r="21082" spans="1:16">
      <c r="A21082" s="75" t="s">
        <v>32785</v>
      </c>
      <c r="B21082" s="85">
        <v>21078</v>
      </c>
      <c r="C21082" s="85">
        <v>21125</v>
      </c>
      <c r="D21082" s="85">
        <v>21078</v>
      </c>
      <c r="E21082" s="86" t="s">
        <v>32786</v>
      </c>
      <c r="F21082" s="85" t="s">
        <v>38</v>
      </c>
      <c r="G21082" s="86" t="s">
        <v>23913</v>
      </c>
      <c r="H21082" s="85" t="s">
        <v>1</v>
      </c>
      <c r="I21082" s="85">
        <v>1</v>
      </c>
      <c r="J21082" s="88">
        <v>3.7241586762149992</v>
      </c>
      <c r="K21082" s="146">
        <v>3.8530668086566213</v>
      </c>
      <c r="L21082" s="147">
        <v>2.8356062686630589E-8</v>
      </c>
      <c r="M21082" s="147">
        <v>0.24444047419622819</v>
      </c>
      <c r="N21082" s="87">
        <v>37.013892493856311</v>
      </c>
      <c r="O21082" s="88">
        <v>3.3582982570826081</v>
      </c>
      <c r="P21082" s="89">
        <v>90.730750829300902</v>
      </c>
    </row>
    <row r="21083" spans="1:16">
      <c r="A21083" s="75" t="s">
        <v>32787</v>
      </c>
      <c r="B21083" s="85">
        <v>21079</v>
      </c>
      <c r="C21083" s="85">
        <v>21126</v>
      </c>
      <c r="D21083" s="85">
        <v>21079</v>
      </c>
      <c r="E21083" s="86" t="s">
        <v>32786</v>
      </c>
      <c r="F21083" s="85" t="s">
        <v>11</v>
      </c>
      <c r="G21083" s="86" t="s">
        <v>23913</v>
      </c>
      <c r="H21083" s="85" t="s">
        <v>1</v>
      </c>
      <c r="I21083" s="85">
        <v>1</v>
      </c>
      <c r="J21083" s="88">
        <v>3.48872909597539</v>
      </c>
      <c r="K21083" s="146">
        <v>3.5149506208671064</v>
      </c>
      <c r="L21083" s="147">
        <v>2.743885966375165E-8</v>
      </c>
      <c r="M21083" s="147">
        <v>0.236397978301573</v>
      </c>
      <c r="N21083" s="87">
        <v>36.220541368038148</v>
      </c>
      <c r="O21083" s="88">
        <v>3.1558607356347799</v>
      </c>
      <c r="P21083" s="89">
        <v>87.129032765357422</v>
      </c>
    </row>
    <row r="21084" spans="1:16">
      <c r="A21084" s="75" t="s">
        <v>23914</v>
      </c>
      <c r="B21084" s="85">
        <v>21080</v>
      </c>
      <c r="C21084" s="85">
        <v>14595</v>
      </c>
      <c r="D21084" s="85">
        <v>21080</v>
      </c>
      <c r="E21084" s="86" t="s">
        <v>23915</v>
      </c>
      <c r="F21084" s="85" t="s">
        <v>55</v>
      </c>
      <c r="G21084" s="86" t="s">
        <v>23916</v>
      </c>
      <c r="H21084" s="85" t="s">
        <v>1</v>
      </c>
      <c r="I21084" s="85">
        <v>1</v>
      </c>
      <c r="J21084" s="88">
        <v>2.1404370447958292</v>
      </c>
      <c r="K21084" s="146">
        <v>2.6333905611839787</v>
      </c>
      <c r="L21084" s="147">
        <v>1.3691581234037101E-8</v>
      </c>
      <c r="M21084" s="147">
        <v>0.1794177982385835</v>
      </c>
      <c r="N21084" s="87">
        <v>27.411557218304999</v>
      </c>
      <c r="O21084" s="88">
        <v>1.90308459019912</v>
      </c>
      <c r="P21084" s="89">
        <v>69.426358197857894</v>
      </c>
    </row>
    <row r="21085" spans="1:16">
      <c r="A21085" s="75" t="s">
        <v>32788</v>
      </c>
      <c r="B21085" s="85">
        <v>21081</v>
      </c>
      <c r="C21085" s="85">
        <v>21127</v>
      </c>
      <c r="D21085" s="85">
        <v>21081</v>
      </c>
      <c r="E21085" s="86" t="s">
        <v>32789</v>
      </c>
      <c r="F21085" s="85" t="s">
        <v>38</v>
      </c>
      <c r="G21085" s="86" t="s">
        <v>23916</v>
      </c>
      <c r="H21085" s="85" t="s">
        <v>1</v>
      </c>
      <c r="I21085" s="85">
        <v>1</v>
      </c>
      <c r="J21085" s="88">
        <v>2.1540456551836451</v>
      </c>
      <c r="K21085" s="146">
        <v>2.6529347979819127</v>
      </c>
      <c r="L21085" s="147">
        <v>1.374459861007022E-8</v>
      </c>
      <c r="M21085" s="147">
        <v>0.17988268116903189</v>
      </c>
      <c r="N21085" s="87">
        <v>27.457415544013308</v>
      </c>
      <c r="O21085" s="88">
        <v>1.9147861501919421</v>
      </c>
      <c r="P21085" s="89">
        <v>69.736576158182288</v>
      </c>
    </row>
    <row r="21086" spans="1:16">
      <c r="A21086" s="75" t="s">
        <v>32790</v>
      </c>
      <c r="B21086" s="85">
        <v>21082</v>
      </c>
      <c r="C21086" s="85">
        <v>21128</v>
      </c>
      <c r="D21086" s="85">
        <v>21082</v>
      </c>
      <c r="E21086" s="86" t="s">
        <v>32789</v>
      </c>
      <c r="F21086" s="85" t="s">
        <v>11</v>
      </c>
      <c r="G21086" s="86" t="s">
        <v>23916</v>
      </c>
      <c r="H21086" s="85" t="s">
        <v>1</v>
      </c>
      <c r="I21086" s="85">
        <v>1</v>
      </c>
      <c r="J21086" s="88">
        <v>1.9186160749440391</v>
      </c>
      <c r="K21086" s="146">
        <v>2.3148186101924066</v>
      </c>
      <c r="L21086" s="147">
        <v>1.2827395587191199E-8</v>
      </c>
      <c r="M21086" s="147">
        <v>0.171840185274377</v>
      </c>
      <c r="N21086" s="87">
        <v>26.664064418195171</v>
      </c>
      <c r="O21086" s="88">
        <v>1.712348628744117</v>
      </c>
      <c r="P21086" s="89">
        <v>64.219340378417144</v>
      </c>
    </row>
    <row r="21087" spans="1:16">
      <c r="A21087" s="75" t="s">
        <v>23917</v>
      </c>
      <c r="B21087" s="85">
        <v>21083</v>
      </c>
      <c r="C21087" s="85">
        <v>14596</v>
      </c>
      <c r="D21087" s="85">
        <v>21083</v>
      </c>
      <c r="E21087" s="86" t="s">
        <v>23918</v>
      </c>
      <c r="F21087" s="85" t="s">
        <v>55</v>
      </c>
      <c r="G21087" s="86" t="s">
        <v>23919</v>
      </c>
      <c r="H21087" s="85" t="s">
        <v>1</v>
      </c>
      <c r="I21087" s="85">
        <v>1</v>
      </c>
      <c r="J21087" s="88">
        <v>3.4635205585061231</v>
      </c>
      <c r="K21087" s="146">
        <v>91.529921821744722</v>
      </c>
      <c r="L21087" s="147">
        <v>3.3997842855582911E-8</v>
      </c>
      <c r="M21087" s="147">
        <v>0.24715662392069579</v>
      </c>
      <c r="N21087" s="87">
        <v>36.133875233768947</v>
      </c>
      <c r="O21087" s="88">
        <v>3.1406035780145789</v>
      </c>
      <c r="P21087" s="89">
        <v>86.915769695233934</v>
      </c>
    </row>
    <row r="21088" spans="1:16">
      <c r="A21088" s="75" t="s">
        <v>32791</v>
      </c>
      <c r="B21088" s="85">
        <v>21084</v>
      </c>
      <c r="C21088" s="85">
        <v>21129</v>
      </c>
      <c r="D21088" s="85">
        <v>21084</v>
      </c>
      <c r="E21088" s="86" t="s">
        <v>23919</v>
      </c>
      <c r="F21088" s="85" t="s">
        <v>38</v>
      </c>
      <c r="G21088" s="86" t="s">
        <v>23919</v>
      </c>
      <c r="H21088" s="85" t="s">
        <v>1</v>
      </c>
      <c r="I21088" s="85">
        <v>1</v>
      </c>
      <c r="J21088" s="88">
        <v>3.4666690078960358</v>
      </c>
      <c r="K21088" s="146">
        <v>91.534713675634308</v>
      </c>
      <c r="L21088" s="147">
        <v>3.4010396808867633E-8</v>
      </c>
      <c r="M21088" s="147">
        <v>0.24727378764369071</v>
      </c>
      <c r="N21088" s="87">
        <v>36.147357045637968</v>
      </c>
      <c r="O21088" s="88">
        <v>3.1433178680408802</v>
      </c>
      <c r="P21088" s="89">
        <v>86.958442468484577</v>
      </c>
    </row>
    <row r="21089" spans="1:16">
      <c r="A21089" s="75" t="s">
        <v>32792</v>
      </c>
      <c r="B21089" s="85">
        <v>21085</v>
      </c>
      <c r="C21089" s="85">
        <v>21130</v>
      </c>
      <c r="D21089" s="85">
        <v>21085</v>
      </c>
      <c r="E21089" s="86" t="s">
        <v>23919</v>
      </c>
      <c r="F21089" s="85" t="s">
        <v>11</v>
      </c>
      <c r="G21089" s="86" t="s">
        <v>23919</v>
      </c>
      <c r="H21089" s="85" t="s">
        <v>1</v>
      </c>
      <c r="I21089" s="85">
        <v>1</v>
      </c>
      <c r="J21089" s="88">
        <v>3.2697609636019429</v>
      </c>
      <c r="K21089" s="146">
        <v>91.235025015881249</v>
      </c>
      <c r="L21089" s="147">
        <v>3.3225256543516753E-8</v>
      </c>
      <c r="M21089" s="147">
        <v>0.23994621883120809</v>
      </c>
      <c r="N21089" s="87">
        <v>35.304187319864198</v>
      </c>
      <c r="O21089" s="88">
        <v>2.9735627046140301</v>
      </c>
      <c r="P21089" s="89">
        <v>84.226912736238788</v>
      </c>
    </row>
    <row r="21090" spans="1:16">
      <c r="A21090" s="75" t="s">
        <v>23920</v>
      </c>
      <c r="B21090" s="85">
        <v>21086</v>
      </c>
      <c r="C21090" s="85">
        <v>14597</v>
      </c>
      <c r="D21090" s="85">
        <v>21086</v>
      </c>
      <c r="E21090" s="86" t="s">
        <v>23921</v>
      </c>
      <c r="F21090" s="85" t="s">
        <v>55</v>
      </c>
      <c r="G21090" s="86" t="s">
        <v>23922</v>
      </c>
      <c r="H21090" s="85" t="s">
        <v>1</v>
      </c>
      <c r="I21090" s="85">
        <v>1</v>
      </c>
      <c r="J21090" s="88">
        <v>4.4984126633275299</v>
      </c>
      <c r="K21090" s="146">
        <v>16.470401407681759</v>
      </c>
      <c r="L21090" s="147">
        <v>4.0290303382068749E-8</v>
      </c>
      <c r="M21090" s="147">
        <v>0.4879033043918713</v>
      </c>
      <c r="N21090" s="87">
        <v>70.754679101903008</v>
      </c>
      <c r="O21090" s="88">
        <v>3.7827925584643691</v>
      </c>
      <c r="P21090" s="89">
        <v>53.46349678183514</v>
      </c>
    </row>
    <row r="21091" spans="1:16">
      <c r="A21091" s="75" t="s">
        <v>32793</v>
      </c>
      <c r="B21091" s="85">
        <v>21087</v>
      </c>
      <c r="C21091" s="85">
        <v>21131</v>
      </c>
      <c r="D21091" s="85">
        <v>21087</v>
      </c>
      <c r="E21091" s="86" t="s">
        <v>32794</v>
      </c>
      <c r="F21091" s="85" t="s">
        <v>38</v>
      </c>
      <c r="G21091" s="86" t="s">
        <v>23922</v>
      </c>
      <c r="H21091" s="85" t="s">
        <v>1</v>
      </c>
      <c r="I21091" s="85">
        <v>1</v>
      </c>
      <c r="J21091" s="88">
        <v>4.4994953316947566</v>
      </c>
      <c r="K21091" s="146">
        <v>16.472049199335373</v>
      </c>
      <c r="L21091" s="147">
        <v>4.0294620354146423E-8</v>
      </c>
      <c r="M21091" s="147">
        <v>0.48794359389345132</v>
      </c>
      <c r="N21091" s="87">
        <v>70.759315139975826</v>
      </c>
      <c r="O21091" s="88">
        <v>3.7837259309239588</v>
      </c>
      <c r="P21091" s="89">
        <v>53.473184745202886</v>
      </c>
    </row>
    <row r="21092" spans="1:16">
      <c r="A21092" s="75" t="s">
        <v>32795</v>
      </c>
      <c r="B21092" s="85">
        <v>21088</v>
      </c>
      <c r="C21092" s="85">
        <v>21132</v>
      </c>
      <c r="D21092" s="85">
        <v>21088</v>
      </c>
      <c r="E21092" s="86" t="s">
        <v>32794</v>
      </c>
      <c r="F21092" s="85" t="s">
        <v>11</v>
      </c>
      <c r="G21092" s="86" t="s">
        <v>23922</v>
      </c>
      <c r="H21092" s="85" t="s">
        <v>1</v>
      </c>
      <c r="I21092" s="85">
        <v>1</v>
      </c>
      <c r="J21092" s="88">
        <v>4.3025872874006694</v>
      </c>
      <c r="K21092" s="146">
        <v>16.172360539581991</v>
      </c>
      <c r="L21092" s="147">
        <v>3.9509480088795603E-8</v>
      </c>
      <c r="M21092" s="147">
        <v>0.48061602508096918</v>
      </c>
      <c r="N21092" s="87">
        <v>69.916145414202134</v>
      </c>
      <c r="O21092" s="88">
        <v>3.613970767497114</v>
      </c>
      <c r="P21092" s="89">
        <v>51.690074532670167</v>
      </c>
    </row>
    <row r="21093" spans="1:16">
      <c r="A21093" s="75" t="s">
        <v>23923</v>
      </c>
      <c r="B21093" s="85">
        <v>21089</v>
      </c>
      <c r="C21093" s="85">
        <v>14598</v>
      </c>
      <c r="D21093" s="85">
        <v>21089</v>
      </c>
      <c r="E21093" s="86" t="s">
        <v>23924</v>
      </c>
      <c r="F21093" s="85" t="s">
        <v>38</v>
      </c>
      <c r="G21093" s="86" t="s">
        <v>23925</v>
      </c>
      <c r="H21093" s="85" t="s">
        <v>1</v>
      </c>
      <c r="I21093" s="85">
        <v>1</v>
      </c>
      <c r="J21093" s="88">
        <v>1.03367382777439</v>
      </c>
      <c r="K21093" s="146">
        <v>2.4995837314762177</v>
      </c>
      <c r="L21093" s="147">
        <v>7.1204870141514977E-9</v>
      </c>
      <c r="M21093" s="147">
        <v>0.1026420357591786</v>
      </c>
      <c r="N21093" s="87">
        <v>36.367686992751743</v>
      </c>
      <c r="O21093" s="88">
        <v>0.60765772302397336</v>
      </c>
      <c r="P21093" s="89">
        <v>16.708726159711023</v>
      </c>
    </row>
    <row r="21094" spans="1:16">
      <c r="A21094" s="75" t="s">
        <v>23926</v>
      </c>
      <c r="B21094" s="85">
        <v>21090</v>
      </c>
      <c r="C21094" s="85">
        <v>14599</v>
      </c>
      <c r="D21094" s="85">
        <v>21090</v>
      </c>
      <c r="E21094" s="86" t="s">
        <v>23924</v>
      </c>
      <c r="F21094" s="85" t="s">
        <v>11</v>
      </c>
      <c r="G21094" s="86" t="s">
        <v>23925</v>
      </c>
      <c r="H21094" s="85" t="s">
        <v>1</v>
      </c>
      <c r="I21094" s="85">
        <v>1</v>
      </c>
      <c r="J21094" s="88">
        <v>0.99834587364029126</v>
      </c>
      <c r="K21094" s="146">
        <v>2.4212534417802889</v>
      </c>
      <c r="L21094" s="147">
        <v>6.8954400077195856E-9</v>
      </c>
      <c r="M21094" s="147">
        <v>0.1007094035998056</v>
      </c>
      <c r="N21094" s="87">
        <v>36.260629986605053</v>
      </c>
      <c r="O21094" s="88">
        <v>0.57697878643980693</v>
      </c>
      <c r="P21094" s="89">
        <v>15.911990129596404</v>
      </c>
    </row>
    <row r="21095" spans="1:16">
      <c r="A21095" s="75" t="s">
        <v>32796</v>
      </c>
      <c r="B21095" s="85">
        <v>21091</v>
      </c>
      <c r="C21095" s="85">
        <v>21133</v>
      </c>
      <c r="D21095" s="85">
        <v>21091</v>
      </c>
      <c r="E21095" s="86" t="s">
        <v>32797</v>
      </c>
      <c r="F21095" s="85" t="s">
        <v>38</v>
      </c>
      <c r="G21095" s="86" t="s">
        <v>23925</v>
      </c>
      <c r="H21095" s="85" t="s">
        <v>1</v>
      </c>
      <c r="I21095" s="85">
        <v>1</v>
      </c>
      <c r="J21095" s="88">
        <v>0.95982062865455964</v>
      </c>
      <c r="K21095" s="146">
        <v>2.4075538905797709</v>
      </c>
      <c r="L21095" s="147">
        <v>6.7471408204998262E-9</v>
      </c>
      <c r="M21095" s="147">
        <v>9.2667577227076775E-2</v>
      </c>
      <c r="N21095" s="87">
        <v>35.26620950903488</v>
      </c>
      <c r="O21095" s="88">
        <v>0.54066131270550144</v>
      </c>
      <c r="P21095" s="89">
        <v>15.330859772921981</v>
      </c>
    </row>
    <row r="21096" spans="1:16">
      <c r="A21096" s="75" t="s">
        <v>32798</v>
      </c>
      <c r="B21096" s="85">
        <v>21092</v>
      </c>
      <c r="C21096" s="85">
        <v>21134</v>
      </c>
      <c r="D21096" s="85">
        <v>21092</v>
      </c>
      <c r="E21096" s="86" t="s">
        <v>32797</v>
      </c>
      <c r="F21096" s="85" t="s">
        <v>11</v>
      </c>
      <c r="G21096" s="86" t="s">
        <v>23925</v>
      </c>
      <c r="H21096" s="85" t="s">
        <v>1</v>
      </c>
      <c r="I21096" s="85">
        <v>1</v>
      </c>
      <c r="J21096" s="88">
        <v>0.9613684556651777</v>
      </c>
      <c r="K21096" s="146">
        <v>2.3788380548725088</v>
      </c>
      <c r="L21096" s="147">
        <v>6.7189087506755844E-9</v>
      </c>
      <c r="M21096" s="147">
        <v>9.5572582358448371E-2</v>
      </c>
      <c r="N21096" s="87">
        <v>35.692095026135192</v>
      </c>
      <c r="O21096" s="88">
        <v>0.54381235809524586</v>
      </c>
      <c r="P21096" s="89">
        <v>15.236212884030611</v>
      </c>
    </row>
    <row r="21097" spans="1:16">
      <c r="A21097" s="75" t="s">
        <v>23927</v>
      </c>
      <c r="B21097" s="85">
        <v>21093</v>
      </c>
      <c r="C21097" s="85">
        <v>14600</v>
      </c>
      <c r="D21097" s="85">
        <v>21093</v>
      </c>
      <c r="E21097" s="86" t="s">
        <v>23928</v>
      </c>
      <c r="F21097" s="85" t="s">
        <v>55</v>
      </c>
      <c r="G21097" s="86" t="s">
        <v>23929</v>
      </c>
      <c r="H21097" s="85" t="s">
        <v>1</v>
      </c>
      <c r="I21097" s="85">
        <v>1</v>
      </c>
      <c r="J21097" s="88">
        <v>3.0288341750260419</v>
      </c>
      <c r="K21097" s="146">
        <v>90.824473700589095</v>
      </c>
      <c r="L21097" s="147">
        <v>3.0932991573650308E-8</v>
      </c>
      <c r="M21097" s="147">
        <v>0.22308275921650489</v>
      </c>
      <c r="N21097" s="87">
        <v>30.608780805141649</v>
      </c>
      <c r="O21097" s="88">
        <v>2.7553854688842629</v>
      </c>
      <c r="P21097" s="89">
        <v>90.01944528353819</v>
      </c>
    </row>
    <row r="21098" spans="1:16">
      <c r="A21098" s="75" t="s">
        <v>32799</v>
      </c>
      <c r="B21098" s="85">
        <v>21094</v>
      </c>
      <c r="C21098" s="85">
        <v>21135</v>
      </c>
      <c r="D21098" s="85">
        <v>21094</v>
      </c>
      <c r="E21098" s="86" t="s">
        <v>32800</v>
      </c>
      <c r="F21098" s="85" t="s">
        <v>55</v>
      </c>
      <c r="G21098" s="86" t="s">
        <v>23929</v>
      </c>
      <c r="H21098" s="85" t="s">
        <v>1</v>
      </c>
      <c r="I21098" s="85">
        <v>1</v>
      </c>
      <c r="J21098" s="88">
        <v>2.9550209264967329</v>
      </c>
      <c r="K21098" s="146">
        <v>90.732658330470983</v>
      </c>
      <c r="L21098" s="147">
        <v>3.0560114470447492E-8</v>
      </c>
      <c r="M21098" s="147">
        <v>0.2130899163509864</v>
      </c>
      <c r="N21098" s="87">
        <v>29.505824444081021</v>
      </c>
      <c r="O21098" s="88">
        <v>2.688488905566544</v>
      </c>
      <c r="P21098" s="89">
        <v>91.117227063481181</v>
      </c>
    </row>
    <row r="21099" spans="1:16">
      <c r="A21099" s="75" t="s">
        <v>23930</v>
      </c>
      <c r="B21099" s="85">
        <v>21095</v>
      </c>
      <c r="C21099" s="85">
        <v>14601</v>
      </c>
      <c r="D21099" s="85">
        <v>21095</v>
      </c>
      <c r="E21099" s="86" t="s">
        <v>23931</v>
      </c>
      <c r="F21099" s="85" t="s">
        <v>55</v>
      </c>
      <c r="G21099" s="86" t="s">
        <v>23932</v>
      </c>
      <c r="H21099" s="85" t="s">
        <v>1</v>
      </c>
      <c r="I21099" s="85">
        <v>1</v>
      </c>
      <c r="J21099" s="88">
        <v>4.0440656195498228</v>
      </c>
      <c r="K21099" s="146">
        <v>15.728519918583611</v>
      </c>
      <c r="L21099" s="147">
        <v>3.6672715211707367E-8</v>
      </c>
      <c r="M21099" s="147">
        <v>0.46219710279060738</v>
      </c>
      <c r="N21099" s="87">
        <v>65.026121174698758</v>
      </c>
      <c r="O21099" s="88">
        <v>3.3800845805589899</v>
      </c>
      <c r="P21099" s="89">
        <v>51.980412171257704</v>
      </c>
    </row>
    <row r="21100" spans="1:16">
      <c r="A21100" s="75" t="s">
        <v>32801</v>
      </c>
      <c r="B21100" s="85">
        <v>21096</v>
      </c>
      <c r="C21100" s="85">
        <v>21136</v>
      </c>
      <c r="D21100" s="85">
        <v>21096</v>
      </c>
      <c r="E21100" s="86" t="s">
        <v>32802</v>
      </c>
      <c r="F21100" s="85" t="s">
        <v>55</v>
      </c>
      <c r="G21100" s="86" t="s">
        <v>23932</v>
      </c>
      <c r="H21100" s="85" t="s">
        <v>1</v>
      </c>
      <c r="I21100" s="85">
        <v>1</v>
      </c>
      <c r="J21100" s="88">
        <v>3.970252371020504</v>
      </c>
      <c r="K21100" s="146">
        <v>15.636704548465561</v>
      </c>
      <c r="L21100" s="147">
        <v>3.6299838108504512E-8</v>
      </c>
      <c r="M21100" s="147">
        <v>0.452204259925089</v>
      </c>
      <c r="N21100" s="87">
        <v>63.92316481363811</v>
      </c>
      <c r="O21100" s="88">
        <v>3.313188017241262</v>
      </c>
      <c r="P21100" s="89">
        <v>51.830788211136692</v>
      </c>
    </row>
    <row r="21101" spans="1:16">
      <c r="A21101" s="75" t="s">
        <v>23933</v>
      </c>
      <c r="B21101" s="85">
        <v>21097</v>
      </c>
      <c r="C21101" s="85">
        <v>14602</v>
      </c>
      <c r="D21101" s="85">
        <v>21097</v>
      </c>
      <c r="E21101" s="86" t="s">
        <v>23934</v>
      </c>
      <c r="F21101" s="85" t="s">
        <v>55</v>
      </c>
      <c r="G21101" s="86" t="s">
        <v>23935</v>
      </c>
      <c r="H21101" s="85" t="s">
        <v>1</v>
      </c>
      <c r="I21101" s="85">
        <v>1</v>
      </c>
      <c r="J21101" s="88">
        <v>1.037113885637347</v>
      </c>
      <c r="K21101" s="146">
        <v>1.4736504381680113</v>
      </c>
      <c r="L21101" s="147">
        <v>5.167300752938172E-9</v>
      </c>
      <c r="M21101" s="147">
        <v>0.54759611318622226</v>
      </c>
      <c r="N21101" s="87">
        <v>59.229744194303223</v>
      </c>
      <c r="O21101" s="88">
        <v>0.93714153649694032</v>
      </c>
      <c r="P21101" s="89">
        <v>15.822143911725279</v>
      </c>
    </row>
    <row r="21102" spans="1:16">
      <c r="A21102" s="75" t="s">
        <v>32803</v>
      </c>
      <c r="B21102" s="85">
        <v>21098</v>
      </c>
      <c r="C21102" s="85">
        <v>21137</v>
      </c>
      <c r="D21102" s="85">
        <v>21098</v>
      </c>
      <c r="E21102" s="86" t="s">
        <v>32804</v>
      </c>
      <c r="F21102" s="85" t="s">
        <v>55</v>
      </c>
      <c r="G21102" s="86" t="s">
        <v>23935</v>
      </c>
      <c r="H21102" s="85" t="s">
        <v>1</v>
      </c>
      <c r="I21102" s="85">
        <v>1</v>
      </c>
      <c r="J21102" s="88">
        <v>0.96330063710803249</v>
      </c>
      <c r="K21102" s="146">
        <v>1.3818350680499283</v>
      </c>
      <c r="L21102" s="147">
        <v>4.7944236497353361E-9</v>
      </c>
      <c r="M21102" s="147">
        <v>0.53760327032070399</v>
      </c>
      <c r="N21102" s="87">
        <v>58.126787833242631</v>
      </c>
      <c r="O21102" s="88">
        <v>0.8702449731792169</v>
      </c>
      <c r="P21102" s="89">
        <v>14.97149602823098</v>
      </c>
    </row>
    <row r="21103" spans="1:16">
      <c r="A21103" s="75" t="s">
        <v>23936</v>
      </c>
      <c r="B21103" s="85">
        <v>21099</v>
      </c>
      <c r="C21103" s="85">
        <v>14603</v>
      </c>
      <c r="D21103" s="85">
        <v>21099</v>
      </c>
      <c r="E21103" s="86" t="s">
        <v>23937</v>
      </c>
      <c r="F21103" s="85" t="s">
        <v>55</v>
      </c>
      <c r="G21103" s="86" t="s">
        <v>23938</v>
      </c>
      <c r="H21103" s="85" t="s">
        <v>1</v>
      </c>
      <c r="I21103" s="85">
        <v>1</v>
      </c>
      <c r="J21103" s="88">
        <v>1.1799858291147229</v>
      </c>
      <c r="K21103" s="146">
        <v>1.4696109252607341</v>
      </c>
      <c r="L21103" s="147">
        <v>5.4971973891227019E-9</v>
      </c>
      <c r="M21103" s="147">
        <v>0.56644349430831187</v>
      </c>
      <c r="N21103" s="87">
        <v>60.52345578308563</v>
      </c>
      <c r="O21103" s="88">
        <v>0.83185066407155128</v>
      </c>
      <c r="P21103" s="89">
        <v>13.744269115314248</v>
      </c>
    </row>
    <row r="21104" spans="1:16">
      <c r="A21104" s="75" t="s">
        <v>32805</v>
      </c>
      <c r="B21104" s="85">
        <v>21100</v>
      </c>
      <c r="C21104" s="85">
        <v>21138</v>
      </c>
      <c r="D21104" s="85">
        <v>21100</v>
      </c>
      <c r="E21104" s="86" t="s">
        <v>32806</v>
      </c>
      <c r="F21104" s="85" t="s">
        <v>55</v>
      </c>
      <c r="G21104" s="86" t="s">
        <v>23938</v>
      </c>
      <c r="H21104" s="85" t="s">
        <v>1</v>
      </c>
      <c r="I21104" s="85">
        <v>1</v>
      </c>
      <c r="J21104" s="88">
        <v>1.106172580585405</v>
      </c>
      <c r="K21104" s="146">
        <v>1.3777955551426484</v>
      </c>
      <c r="L21104" s="147">
        <v>5.1243202859198479E-9</v>
      </c>
      <c r="M21104" s="147">
        <v>0.55645065144279282</v>
      </c>
      <c r="N21104" s="87">
        <v>59.420499422024967</v>
      </c>
      <c r="O21104" s="88">
        <v>0.76495410075382542</v>
      </c>
      <c r="P21104" s="89">
        <v>12.873572389906325</v>
      </c>
    </row>
    <row r="21105" spans="1:16">
      <c r="A21105" s="75" t="s">
        <v>23939</v>
      </c>
      <c r="B21105" s="85">
        <v>21101</v>
      </c>
      <c r="C21105" s="85">
        <v>14604</v>
      </c>
      <c r="D21105" s="85">
        <v>21101</v>
      </c>
      <c r="E21105" s="86" t="s">
        <v>23940</v>
      </c>
      <c r="F21105" s="85" t="s">
        <v>55</v>
      </c>
      <c r="G21105" s="86" t="s">
        <v>23941</v>
      </c>
      <c r="H21105" s="85" t="s">
        <v>1</v>
      </c>
      <c r="I21105" s="85">
        <v>1</v>
      </c>
      <c r="J21105" s="88">
        <v>1.404764201861499</v>
      </c>
      <c r="K21105" s="146">
        <v>1.6716404394953261</v>
      </c>
      <c r="L21105" s="147">
        <v>7.2736077113255776E-9</v>
      </c>
      <c r="M21105" s="147">
        <v>0.56414965190470412</v>
      </c>
      <c r="N21105" s="87">
        <v>61.607728537061213</v>
      </c>
      <c r="O21105" s="88">
        <v>1.0463758987332561</v>
      </c>
      <c r="P21105" s="89">
        <v>16.98449080302953</v>
      </c>
    </row>
    <row r="21106" spans="1:16">
      <c r="A21106" s="75" t="s">
        <v>32807</v>
      </c>
      <c r="B21106" s="85">
        <v>21102</v>
      </c>
      <c r="C21106" s="85">
        <v>21139</v>
      </c>
      <c r="D21106" s="85">
        <v>21102</v>
      </c>
      <c r="E21106" s="86" t="s">
        <v>32808</v>
      </c>
      <c r="F21106" s="85" t="s">
        <v>55</v>
      </c>
      <c r="G21106" s="86" t="s">
        <v>23941</v>
      </c>
      <c r="H21106" s="85" t="s">
        <v>1</v>
      </c>
      <c r="I21106" s="85">
        <v>1</v>
      </c>
      <c r="J21106" s="88">
        <v>1.3309509533321799</v>
      </c>
      <c r="K21106" s="146">
        <v>1.579825069377238</v>
      </c>
      <c r="L21106" s="147">
        <v>6.9007306081227277E-9</v>
      </c>
      <c r="M21106" s="147">
        <v>0.55415680903918474</v>
      </c>
      <c r="N21106" s="87">
        <v>60.504772176000493</v>
      </c>
      <c r="O21106" s="88">
        <v>0.97947933541552823</v>
      </c>
      <c r="P21106" s="89">
        <v>16.188464152320918</v>
      </c>
    </row>
    <row r="21107" spans="1:16">
      <c r="A21107" s="75" t="s">
        <v>23942</v>
      </c>
      <c r="B21107" s="85">
        <v>21103</v>
      </c>
      <c r="C21107" s="85">
        <v>14605</v>
      </c>
      <c r="D21107" s="85">
        <v>21103</v>
      </c>
      <c r="E21107" s="86" t="s">
        <v>23943</v>
      </c>
      <c r="F21107" s="85" t="s">
        <v>55</v>
      </c>
      <c r="G21107" s="86" t="s">
        <v>23944</v>
      </c>
      <c r="H21107" s="85" t="s">
        <v>1</v>
      </c>
      <c r="I21107" s="85">
        <v>1</v>
      </c>
      <c r="J21107" s="88">
        <v>1.7508150234824229</v>
      </c>
      <c r="K21107" s="146">
        <v>2.3358242611825939</v>
      </c>
      <c r="L21107" s="147">
        <v>7.8570835588410187E-9</v>
      </c>
      <c r="M21107" s="147">
        <v>0.2335919154937238</v>
      </c>
      <c r="N21107" s="87">
        <v>33.363051761810937</v>
      </c>
      <c r="O21107" s="88">
        <v>1.530638643343039</v>
      </c>
      <c r="P21107" s="89">
        <v>45.878256409837384</v>
      </c>
    </row>
    <row r="21108" spans="1:16">
      <c r="A21108" s="75" t="s">
        <v>32809</v>
      </c>
      <c r="B21108" s="85">
        <v>21104</v>
      </c>
      <c r="C21108" s="85">
        <v>21140</v>
      </c>
      <c r="D21108" s="85">
        <v>21104</v>
      </c>
      <c r="E21108" s="86" t="s">
        <v>32810</v>
      </c>
      <c r="F21108" s="85" t="s">
        <v>55</v>
      </c>
      <c r="G21108" s="86" t="s">
        <v>23944</v>
      </c>
      <c r="H21108" s="85" t="s">
        <v>1</v>
      </c>
      <c r="I21108" s="85">
        <v>1</v>
      </c>
      <c r="J21108" s="88">
        <v>1.677001774953109</v>
      </c>
      <c r="K21108" s="146">
        <v>2.2440088910645115</v>
      </c>
      <c r="L21108" s="147">
        <v>7.4842064556381886E-9</v>
      </c>
      <c r="M21108" s="147">
        <v>0.223599072628205</v>
      </c>
      <c r="N21108" s="87">
        <v>32.260095400750266</v>
      </c>
      <c r="O21108" s="88">
        <v>1.463742080025314</v>
      </c>
      <c r="P21108" s="89">
        <v>45.373147904307565</v>
      </c>
    </row>
    <row r="21109" spans="1:16">
      <c r="A21109" s="75" t="s">
        <v>23945</v>
      </c>
      <c r="B21109" s="85">
        <v>21105</v>
      </c>
      <c r="C21109" s="85">
        <v>14606</v>
      </c>
      <c r="D21109" s="85">
        <v>21105</v>
      </c>
      <c r="E21109" s="86" t="s">
        <v>23946</v>
      </c>
      <c r="F21109" s="85" t="s">
        <v>55</v>
      </c>
      <c r="G21109" s="86" t="s">
        <v>23947</v>
      </c>
      <c r="H21109" s="85" t="s">
        <v>1</v>
      </c>
      <c r="I21109" s="85">
        <v>1</v>
      </c>
      <c r="J21109" s="88">
        <v>3.0907719782589811</v>
      </c>
      <c r="K21109" s="146">
        <v>2.9686968624540158</v>
      </c>
      <c r="L21109" s="147">
        <v>2.5350088375558669E-8</v>
      </c>
      <c r="M21109" s="147">
        <v>0.21428665961763599</v>
      </c>
      <c r="N21109" s="87">
        <v>30.038716480106171</v>
      </c>
      <c r="O21109" s="88">
        <v>2.7880871729584431</v>
      </c>
      <c r="P21109" s="89">
        <v>92.816454884312975</v>
      </c>
    </row>
    <row r="21110" spans="1:16">
      <c r="A21110" s="75" t="s">
        <v>32811</v>
      </c>
      <c r="B21110" s="85">
        <v>21106</v>
      </c>
      <c r="C21110" s="85">
        <v>21141</v>
      </c>
      <c r="D21110" s="85">
        <v>21106</v>
      </c>
      <c r="E21110" s="86" t="s">
        <v>32812</v>
      </c>
      <c r="F21110" s="85" t="s">
        <v>55</v>
      </c>
      <c r="G21110" s="86" t="s">
        <v>23947</v>
      </c>
      <c r="H21110" s="85" t="s">
        <v>1</v>
      </c>
      <c r="I21110" s="85">
        <v>1</v>
      </c>
      <c r="J21110" s="88">
        <v>3.0169587297296618</v>
      </c>
      <c r="K21110" s="146">
        <v>2.8768814923359254</v>
      </c>
      <c r="L21110" s="147">
        <v>2.4977211272355782E-8</v>
      </c>
      <c r="M21110" s="147">
        <v>0.20429381675211711</v>
      </c>
      <c r="N21110" s="87">
        <v>28.935760119045479</v>
      </c>
      <c r="O21110" s="88">
        <v>2.7211906096407179</v>
      </c>
      <c r="P21110" s="89">
        <v>94.042478872004253</v>
      </c>
    </row>
    <row r="21111" spans="1:16">
      <c r="A21111" s="75" t="s">
        <v>23948</v>
      </c>
      <c r="B21111" s="85">
        <v>21107</v>
      </c>
      <c r="C21111" s="85">
        <v>14607</v>
      </c>
      <c r="D21111" s="85">
        <v>21107</v>
      </c>
      <c r="E21111" s="86" t="s">
        <v>23949</v>
      </c>
      <c r="F21111" s="85" t="s">
        <v>55</v>
      </c>
      <c r="G21111" s="86" t="s">
        <v>23950</v>
      </c>
      <c r="H21111" s="85" t="s">
        <v>1</v>
      </c>
      <c r="I21111" s="85">
        <v>1</v>
      </c>
      <c r="J21111" s="88">
        <v>1.5792148389532481</v>
      </c>
      <c r="K21111" s="146">
        <v>1.7976454418329018</v>
      </c>
      <c r="L21111" s="147">
        <v>1.065005541587643E-8</v>
      </c>
      <c r="M21111" s="147">
        <v>0.14972886658665979</v>
      </c>
      <c r="N21111" s="87">
        <v>20.482239530263179</v>
      </c>
      <c r="O21111" s="88">
        <v>1.4031309477934</v>
      </c>
      <c r="P21111" s="89">
        <v>68.504762173112368</v>
      </c>
    </row>
    <row r="21112" spans="1:16">
      <c r="A21112" s="75" t="s">
        <v>32813</v>
      </c>
      <c r="B21112" s="85">
        <v>21108</v>
      </c>
      <c r="C21112" s="85">
        <v>21142</v>
      </c>
      <c r="D21112" s="85">
        <v>21108</v>
      </c>
      <c r="E21112" s="86" t="s">
        <v>32814</v>
      </c>
      <c r="F21112" s="85" t="s">
        <v>55</v>
      </c>
      <c r="G21112" s="86" t="s">
        <v>23950</v>
      </c>
      <c r="H21112" s="85" t="s">
        <v>1</v>
      </c>
      <c r="I21112" s="85">
        <v>1</v>
      </c>
      <c r="J21112" s="88">
        <v>1.505401590423932</v>
      </c>
      <c r="K21112" s="146">
        <v>1.705830071714822</v>
      </c>
      <c r="L21112" s="147">
        <v>1.027717831267359E-8</v>
      </c>
      <c r="M21112" s="147">
        <v>0.13973602372114091</v>
      </c>
      <c r="N21112" s="87">
        <v>19.379283169202498</v>
      </c>
      <c r="O21112" s="88">
        <v>1.3362343844756761</v>
      </c>
      <c r="P21112" s="89">
        <v>68.951693042971584</v>
      </c>
    </row>
    <row r="21113" spans="1:16">
      <c r="A21113" s="75" t="s">
        <v>23951</v>
      </c>
      <c r="B21113" s="85">
        <v>21109</v>
      </c>
      <c r="C21113" s="85">
        <v>14608</v>
      </c>
      <c r="D21113" s="85">
        <v>21109</v>
      </c>
      <c r="E21113" s="86" t="s">
        <v>23952</v>
      </c>
      <c r="F21113" s="85" t="s">
        <v>38</v>
      </c>
      <c r="G21113" s="86" t="s">
        <v>23953</v>
      </c>
      <c r="H21113" s="85" t="s">
        <v>1</v>
      </c>
      <c r="I21113" s="85">
        <v>1</v>
      </c>
      <c r="J21113" s="88">
        <v>9.2161171940972536E-2</v>
      </c>
      <c r="K21113" s="146">
        <v>0.13688655485610837</v>
      </c>
      <c r="L21113" s="147">
        <v>2.144013691398262E-9</v>
      </c>
      <c r="M21113" s="147">
        <v>7.815866465008231E-3</v>
      </c>
      <c r="N21113" s="87">
        <v>1.225262859923723</v>
      </c>
      <c r="O21113" s="88">
        <v>8.2164179686980712E-2</v>
      </c>
      <c r="P21113" s="89">
        <v>67.058410382320517</v>
      </c>
    </row>
    <row r="21114" spans="1:16">
      <c r="A21114" s="75" t="s">
        <v>23954</v>
      </c>
      <c r="B21114" s="85">
        <v>21110</v>
      </c>
      <c r="C21114" s="85">
        <v>14609</v>
      </c>
      <c r="D21114" s="85">
        <v>21110</v>
      </c>
      <c r="E21114" s="86" t="s">
        <v>23952</v>
      </c>
      <c r="F21114" s="85" t="s">
        <v>11</v>
      </c>
      <c r="G21114" s="86" t="s">
        <v>23953</v>
      </c>
      <c r="H21114" s="85" t="s">
        <v>1</v>
      </c>
      <c r="I21114" s="85">
        <v>1</v>
      </c>
      <c r="J21114" s="88">
        <v>8.8095057018917941E-2</v>
      </c>
      <c r="K21114" s="146">
        <v>0.11721257870064669</v>
      </c>
      <c r="L21114" s="147">
        <v>9.2793136825006126E-9</v>
      </c>
      <c r="M21114" s="147">
        <v>9.9332741270046314E-3</v>
      </c>
      <c r="N21114" s="87">
        <v>1.474659588540143</v>
      </c>
      <c r="O21114" s="88">
        <v>7.8878887043068696E-2</v>
      </c>
      <c r="P21114" s="89">
        <v>53.489556271868679</v>
      </c>
    </row>
    <row r="21115" spans="1:16">
      <c r="A21115" s="75" t="s">
        <v>32820</v>
      </c>
      <c r="B21115" s="85">
        <v>21111</v>
      </c>
      <c r="C21115" s="85">
        <v>21146</v>
      </c>
      <c r="D21115" s="85">
        <v>21111</v>
      </c>
      <c r="E21115" s="86" t="s">
        <v>32819</v>
      </c>
      <c r="F21115" s="85" t="s">
        <v>509</v>
      </c>
      <c r="G21115" s="86" t="s">
        <v>23953</v>
      </c>
      <c r="H21115" s="85" t="s">
        <v>1</v>
      </c>
      <c r="I21115" s="85">
        <v>1</v>
      </c>
      <c r="J21115" s="88">
        <v>3.5668594838405072E-2</v>
      </c>
      <c r="K21115" s="146">
        <v>6.2799700848317652E-2</v>
      </c>
      <c r="L21115" s="147">
        <v>1.894805323155363E-9</v>
      </c>
      <c r="M21115" s="147">
        <v>4.2250198491939547E-3</v>
      </c>
      <c r="N21115" s="87">
        <v>0.47418803483286931</v>
      </c>
      <c r="O21115" s="88">
        <v>3.1851296560619087E-2</v>
      </c>
      <c r="P21115" s="89">
        <v>67.17018191284663</v>
      </c>
    </row>
    <row r="21116" spans="1:16">
      <c r="A21116" s="75" t="s">
        <v>32822</v>
      </c>
      <c r="B21116" s="85">
        <v>21112</v>
      </c>
      <c r="C21116" s="85">
        <v>21148</v>
      </c>
      <c r="D21116" s="85">
        <v>21112</v>
      </c>
      <c r="E21116" s="86" t="s">
        <v>32819</v>
      </c>
      <c r="F21116" s="85" t="s">
        <v>38</v>
      </c>
      <c r="G21116" s="86" t="s">
        <v>23953</v>
      </c>
      <c r="H21116" s="85" t="s">
        <v>1</v>
      </c>
      <c r="I21116" s="85">
        <v>1</v>
      </c>
      <c r="J21116" s="88">
        <v>7.9574712255592164E-2</v>
      </c>
      <c r="K21116" s="146">
        <v>0.12070138964187019</v>
      </c>
      <c r="L21116" s="147">
        <v>2.0782615890582301E-9</v>
      </c>
      <c r="M21116" s="147">
        <v>6.2221697399862698E-3</v>
      </c>
      <c r="N21116" s="87">
        <v>1.043808310645763</v>
      </c>
      <c r="O21116" s="88">
        <v>7.0734950815794076E-2</v>
      </c>
      <c r="P21116" s="89">
        <v>67.766226896615862</v>
      </c>
    </row>
    <row r="21117" spans="1:16">
      <c r="A21117" s="75" t="s">
        <v>32824</v>
      </c>
      <c r="B21117" s="85">
        <v>21113</v>
      </c>
      <c r="C21117" s="85">
        <v>21150</v>
      </c>
      <c r="D21117" s="85">
        <v>21113</v>
      </c>
      <c r="E21117" s="86" t="s">
        <v>32819</v>
      </c>
      <c r="F21117" s="85" t="s">
        <v>11</v>
      </c>
      <c r="G21117" s="86" t="s">
        <v>23953</v>
      </c>
      <c r="H21117" s="85" t="s">
        <v>1</v>
      </c>
      <c r="I21117" s="85">
        <v>1</v>
      </c>
      <c r="J21117" s="88">
        <v>7.6086768595239967E-2</v>
      </c>
      <c r="K21117" s="146">
        <v>0.10240429507035123</v>
      </c>
      <c r="L21117" s="147">
        <v>9.2181828250914028E-9</v>
      </c>
      <c r="M21117" s="147">
        <v>8.4095323140697797E-3</v>
      </c>
      <c r="N21117" s="87">
        <v>1.2884652950273141</v>
      </c>
      <c r="O21117" s="88">
        <v>6.8075461269461582E-2</v>
      </c>
      <c r="P21117" s="89">
        <v>52.834532317006222</v>
      </c>
    </row>
    <row r="21118" spans="1:16">
      <c r="A21118" s="75" t="s">
        <v>23955</v>
      </c>
      <c r="B21118" s="85">
        <v>21114</v>
      </c>
      <c r="C21118" s="85">
        <v>14610</v>
      </c>
      <c r="D21118" s="85">
        <v>21114</v>
      </c>
      <c r="E21118" s="86" t="s">
        <v>23956</v>
      </c>
      <c r="F21118" s="85" t="s">
        <v>38</v>
      </c>
      <c r="G21118" s="86" t="s">
        <v>23957</v>
      </c>
      <c r="H21118" s="85" t="s">
        <v>945</v>
      </c>
      <c r="I21118" s="85">
        <v>1</v>
      </c>
      <c r="J21118" s="88">
        <v>250.74319439757261</v>
      </c>
      <c r="K21118" s="146">
        <v>238.96545981968836</v>
      </c>
      <c r="L21118" s="147">
        <v>1.263333021336694E-6</v>
      </c>
      <c r="M21118" s="147">
        <v>14.60807657462369</v>
      </c>
      <c r="N21118" s="87">
        <v>2130.9008154678199</v>
      </c>
      <c r="O21118" s="88">
        <v>234.8042718931847</v>
      </c>
      <c r="P21118" s="89">
        <v>110.1901459649287</v>
      </c>
    </row>
    <row r="21119" spans="1:16">
      <c r="A21119" s="75" t="s">
        <v>23958</v>
      </c>
      <c r="B21119" s="85">
        <v>21115</v>
      </c>
      <c r="C21119" s="85">
        <v>14611</v>
      </c>
      <c r="D21119" s="85">
        <v>21115</v>
      </c>
      <c r="E21119" s="86" t="s">
        <v>23956</v>
      </c>
      <c r="F21119" s="85" t="s">
        <v>11</v>
      </c>
      <c r="G21119" s="86" t="s">
        <v>23957</v>
      </c>
      <c r="H21119" s="85" t="s">
        <v>945</v>
      </c>
      <c r="I21119" s="85">
        <v>1</v>
      </c>
      <c r="J21119" s="88">
        <v>217.91937106158099</v>
      </c>
      <c r="K21119" s="146">
        <v>178.21211420042391</v>
      </c>
      <c r="L21119" s="147">
        <v>2.1402731260826719E-6</v>
      </c>
      <c r="M21119" s="147">
        <v>12.92428551156353</v>
      </c>
      <c r="N21119" s="87">
        <v>1838.2571505963349</v>
      </c>
      <c r="O21119" s="88">
        <v>206.80929382265239</v>
      </c>
      <c r="P21119" s="89">
        <v>112.50291818833017</v>
      </c>
    </row>
    <row r="21120" spans="1:16">
      <c r="A21120" s="75" t="s">
        <v>32815</v>
      </c>
      <c r="B21120" s="85">
        <v>21116</v>
      </c>
      <c r="C21120" s="85">
        <v>21143</v>
      </c>
      <c r="D21120" s="85">
        <v>21116</v>
      </c>
      <c r="E21120" s="86" t="s">
        <v>32816</v>
      </c>
      <c r="F21120" s="85" t="s">
        <v>38</v>
      </c>
      <c r="G21120" s="86" t="s">
        <v>23957</v>
      </c>
      <c r="H21120" s="85" t="s">
        <v>945</v>
      </c>
      <c r="I21120" s="85">
        <v>1</v>
      </c>
      <c r="J21120" s="88">
        <v>223.55373649672759</v>
      </c>
      <c r="K21120" s="146">
        <v>205.71074765794305</v>
      </c>
      <c r="L21120" s="147">
        <v>1.123028716444523E-6</v>
      </c>
      <c r="M21120" s="147">
        <v>10.954636618353589</v>
      </c>
      <c r="N21120" s="87">
        <v>1726.6580512093451</v>
      </c>
      <c r="O21120" s="88">
        <v>210.12075543582091</v>
      </c>
      <c r="P21120" s="89">
        <v>121.69216440316778</v>
      </c>
    </row>
    <row r="21121" spans="1:16">
      <c r="A21121" s="75" t="s">
        <v>32817</v>
      </c>
      <c r="B21121" s="85">
        <v>21117</v>
      </c>
      <c r="C21121" s="85">
        <v>21144</v>
      </c>
      <c r="D21121" s="85">
        <v>21117</v>
      </c>
      <c r="E21121" s="86" t="s">
        <v>32816</v>
      </c>
      <c r="F21121" s="85" t="s">
        <v>11</v>
      </c>
      <c r="G21121" s="86" t="s">
        <v>23957</v>
      </c>
      <c r="H21121" s="85" t="s">
        <v>945</v>
      </c>
      <c r="I21121" s="85">
        <v>1</v>
      </c>
      <c r="J21121" s="88">
        <v>204.91366282899469</v>
      </c>
      <c r="K21121" s="146">
        <v>164.01709752321725</v>
      </c>
      <c r="L21121" s="147">
        <v>2.0771382304739729E-6</v>
      </c>
      <c r="M21121" s="147">
        <v>11.077151180578641</v>
      </c>
      <c r="N21121" s="87">
        <v>1637.248963149671</v>
      </c>
      <c r="O21121" s="88">
        <v>195.1474219958329</v>
      </c>
      <c r="P21121" s="89">
        <v>119.19227093014398</v>
      </c>
    </row>
    <row r="21122" spans="1:16">
      <c r="A21122" s="75" t="s">
        <v>23959</v>
      </c>
      <c r="B21122" s="85">
        <v>21118</v>
      </c>
      <c r="C21122" s="85">
        <v>14612</v>
      </c>
      <c r="D21122" s="85">
        <v>21118</v>
      </c>
      <c r="E21122" s="86" t="s">
        <v>23960</v>
      </c>
      <c r="F21122" s="85" t="s">
        <v>55</v>
      </c>
      <c r="G21122" s="86" t="s">
        <v>23961</v>
      </c>
      <c r="H21122" s="85" t="s">
        <v>260</v>
      </c>
      <c r="I21122" s="85">
        <v>1</v>
      </c>
      <c r="J21122" s="88">
        <v>3010160.9812688818</v>
      </c>
      <c r="K21122" s="146">
        <v>7030405.3788147205</v>
      </c>
      <c r="L21122" s="147">
        <v>2.011268376079409E-2</v>
      </c>
      <c r="M21122" s="147">
        <v>285226.29799780151</v>
      </c>
      <c r="N21122" s="87">
        <v>33473705.80974146</v>
      </c>
      <c r="O21122" s="88">
        <v>2690507.1197964801</v>
      </c>
      <c r="P21122" s="89">
        <v>80.376733161510117</v>
      </c>
    </row>
    <row r="21123" spans="1:16">
      <c r="A21123" s="75" t="s">
        <v>32825</v>
      </c>
      <c r="B21123" s="85">
        <v>21119</v>
      </c>
      <c r="C21123" s="85">
        <v>21151</v>
      </c>
      <c r="D21123" s="85">
        <v>21119</v>
      </c>
      <c r="E21123" s="86" t="s">
        <v>32826</v>
      </c>
      <c r="F21123" s="85" t="s">
        <v>38</v>
      </c>
      <c r="G21123" s="86" t="s">
        <v>23961</v>
      </c>
      <c r="H21123" s="85" t="s">
        <v>260</v>
      </c>
      <c r="I21123" s="85">
        <v>1</v>
      </c>
      <c r="J21123" s="88">
        <v>3011867.370525633</v>
      </c>
      <c r="K21123" s="146">
        <v>7032383.8430425487</v>
      </c>
      <c r="L21123" s="147">
        <v>2.0121323484737112E-2</v>
      </c>
      <c r="M21123" s="147">
        <v>285395.24916159868</v>
      </c>
      <c r="N21123" s="87">
        <v>33494117.220696341</v>
      </c>
      <c r="O21123" s="88">
        <v>2692005.1795817581</v>
      </c>
      <c r="P21123" s="89">
        <v>80.372477406818831</v>
      </c>
    </row>
    <row r="21124" spans="1:16">
      <c r="A21124" s="75" t="s">
        <v>32827</v>
      </c>
      <c r="B21124" s="85">
        <v>21120</v>
      </c>
      <c r="C21124" s="85">
        <v>21152</v>
      </c>
      <c r="D21124" s="85">
        <v>21120</v>
      </c>
      <c r="E21124" s="86" t="s">
        <v>32826</v>
      </c>
      <c r="F21124" s="85" t="s">
        <v>11</v>
      </c>
      <c r="G21124" s="86" t="s">
        <v>23961</v>
      </c>
      <c r="H21124" s="85" t="s">
        <v>260</v>
      </c>
      <c r="I21124" s="85">
        <v>1</v>
      </c>
      <c r="J21124" s="88">
        <v>2998160.9417648669</v>
      </c>
      <c r="K21124" s="146">
        <v>7016491.9948682887</v>
      </c>
      <c r="L21124" s="147">
        <v>2.0051925625913611E-2</v>
      </c>
      <c r="M21124" s="147">
        <v>284038.16309141862</v>
      </c>
      <c r="N21124" s="87">
        <v>33330164.272062931</v>
      </c>
      <c r="O21124" s="88">
        <v>2679972.1398488618</v>
      </c>
      <c r="P21124" s="89">
        <v>80.406808618557946</v>
      </c>
    </row>
    <row r="21125" spans="1:16">
      <c r="A21125" s="75" t="s">
        <v>23962</v>
      </c>
      <c r="B21125" s="85">
        <v>21121</v>
      </c>
      <c r="C21125" s="85">
        <v>14613</v>
      </c>
      <c r="D21125" s="85">
        <v>21121</v>
      </c>
      <c r="E21125" s="86" t="s">
        <v>23963</v>
      </c>
      <c r="F21125" s="85" t="s">
        <v>55</v>
      </c>
      <c r="G21125" s="86" t="s">
        <v>23964</v>
      </c>
      <c r="H21125" s="85" t="s">
        <v>260</v>
      </c>
      <c r="I21125" s="85">
        <v>1</v>
      </c>
      <c r="J21125" s="88">
        <v>81921371.472117305</v>
      </c>
      <c r="K21125" s="146">
        <v>202342855.76361471</v>
      </c>
      <c r="L21125" s="147">
        <v>0.61644140175309148</v>
      </c>
      <c r="M21125" s="147">
        <v>7895300.1867294032</v>
      </c>
      <c r="N21125" s="87">
        <v>913410317.93159592</v>
      </c>
      <c r="O21125" s="88">
        <v>73232186.123534337</v>
      </c>
      <c r="P21125" s="89">
        <v>80.174467800372057</v>
      </c>
    </row>
    <row r="21126" spans="1:16">
      <c r="A21126" s="75" t="s">
        <v>32828</v>
      </c>
      <c r="B21126" s="85">
        <v>21122</v>
      </c>
      <c r="C21126" s="85">
        <v>21153</v>
      </c>
      <c r="D21126" s="85">
        <v>21122</v>
      </c>
      <c r="E21126" s="86" t="s">
        <v>32829</v>
      </c>
      <c r="F21126" s="85" t="s">
        <v>38</v>
      </c>
      <c r="G21126" s="86" t="s">
        <v>23964</v>
      </c>
      <c r="H21126" s="85" t="s">
        <v>260</v>
      </c>
      <c r="I21126" s="85">
        <v>1</v>
      </c>
      <c r="J21126" s="88">
        <v>82076560.754305571</v>
      </c>
      <c r="K21126" s="146">
        <v>202519770.97532579</v>
      </c>
      <c r="L21126" s="147">
        <v>0.61722667819873378</v>
      </c>
      <c r="M21126" s="147">
        <v>7910762.1729872944</v>
      </c>
      <c r="N21126" s="87">
        <v>915282344.15959525</v>
      </c>
      <c r="O21126" s="88">
        <v>73368762.644716188</v>
      </c>
      <c r="P21126" s="89">
        <v>80.159704940099971</v>
      </c>
    </row>
    <row r="21127" spans="1:16">
      <c r="A21127" s="75" t="s">
        <v>32830</v>
      </c>
      <c r="B21127" s="85">
        <v>21123</v>
      </c>
      <c r="C21127" s="85">
        <v>21154</v>
      </c>
      <c r="D21127" s="85">
        <v>21123</v>
      </c>
      <c r="E21127" s="86" t="s">
        <v>32829</v>
      </c>
      <c r="F21127" s="85" t="s">
        <v>11</v>
      </c>
      <c r="G21127" s="86" t="s">
        <v>23964</v>
      </c>
      <c r="H21127" s="85" t="s">
        <v>260</v>
      </c>
      <c r="I21127" s="85">
        <v>1</v>
      </c>
      <c r="J21127" s="88">
        <v>81607132.82768023</v>
      </c>
      <c r="K21127" s="146">
        <v>201984624.86310101</v>
      </c>
      <c r="L21127" s="147">
        <v>0.61485131639211998</v>
      </c>
      <c r="M21127" s="147">
        <v>7863991.6225458896</v>
      </c>
      <c r="N21127" s="87">
        <v>909619701.87910533</v>
      </c>
      <c r="O21127" s="88">
        <v>72955635.963156313</v>
      </c>
      <c r="P21127" s="89">
        <v>80.204546814942034</v>
      </c>
    </row>
    <row r="21128" spans="1:16">
      <c r="A21128" s="75" t="s">
        <v>23965</v>
      </c>
      <c r="B21128" s="85">
        <v>21124</v>
      </c>
      <c r="C21128" s="85">
        <v>14614</v>
      </c>
      <c r="D21128" s="85">
        <v>21124</v>
      </c>
      <c r="E21128" s="86" t="s">
        <v>23966</v>
      </c>
      <c r="F21128" s="85" t="s">
        <v>232</v>
      </c>
      <c r="G21128" s="86" t="s">
        <v>23967</v>
      </c>
      <c r="H21128" s="85" t="s">
        <v>1</v>
      </c>
      <c r="I21128" s="85">
        <v>1</v>
      </c>
      <c r="J21128" s="88">
        <v>0.36118062961950193</v>
      </c>
      <c r="K21128" s="146">
        <v>0.90784921303201926</v>
      </c>
      <c r="L21128" s="147">
        <v>3.3473172263406661E-9</v>
      </c>
      <c r="M21128" s="147">
        <v>2.753062411235015E-2</v>
      </c>
      <c r="N21128" s="87">
        <v>3.597209029559195</v>
      </c>
      <c r="O21128" s="88">
        <v>0.24365369897492251</v>
      </c>
      <c r="P21128" s="89">
        <v>67.734095231263225</v>
      </c>
    </row>
    <row r="21129" spans="1:16">
      <c r="A21129" s="75" t="s">
        <v>23968</v>
      </c>
      <c r="B21129" s="85">
        <v>21125</v>
      </c>
      <c r="C21129" s="85">
        <v>14615</v>
      </c>
      <c r="D21129" s="85">
        <v>21125</v>
      </c>
      <c r="E21129" s="86" t="s">
        <v>23966</v>
      </c>
      <c r="F21129" s="85" t="s">
        <v>283</v>
      </c>
      <c r="G21129" s="86" t="s">
        <v>23967</v>
      </c>
      <c r="H21129" s="85" t="s">
        <v>1</v>
      </c>
      <c r="I21129" s="85">
        <v>1</v>
      </c>
      <c r="J21129" s="88">
        <v>0.73243170356300202</v>
      </c>
      <c r="K21129" s="146">
        <v>1.3005240333162593</v>
      </c>
      <c r="L21129" s="147">
        <v>6.6796967087346246E-9</v>
      </c>
      <c r="M21129" s="147">
        <v>3.4240996017752497E-2</v>
      </c>
      <c r="N21129" s="87">
        <v>7.1513188086672193</v>
      </c>
      <c r="O21129" s="88">
        <v>0.55627950828554595</v>
      </c>
      <c r="P21129" s="89">
        <v>77.786982117389186</v>
      </c>
    </row>
    <row r="21130" spans="1:16">
      <c r="A21130" s="75" t="s">
        <v>23969</v>
      </c>
      <c r="B21130" s="85">
        <v>21126</v>
      </c>
      <c r="C21130" s="85">
        <v>14616</v>
      </c>
      <c r="D21130" s="85">
        <v>21126</v>
      </c>
      <c r="E21130" s="86" t="s">
        <v>23966</v>
      </c>
      <c r="F21130" s="85" t="s">
        <v>235</v>
      </c>
      <c r="G21130" s="86" t="s">
        <v>23967</v>
      </c>
      <c r="H21130" s="85" t="s">
        <v>1</v>
      </c>
      <c r="I21130" s="85">
        <v>1</v>
      </c>
      <c r="J21130" s="88">
        <v>0.36134343945376279</v>
      </c>
      <c r="K21130" s="146">
        <v>0.87366367263973443</v>
      </c>
      <c r="L21130" s="147">
        <v>3.9198158579114777E-9</v>
      </c>
      <c r="M21130" s="147">
        <v>2.636362073111383E-2</v>
      </c>
      <c r="N21130" s="87">
        <v>3.532356518108057</v>
      </c>
      <c r="O21130" s="88">
        <v>0.25146849112668179</v>
      </c>
      <c r="P21130" s="89">
        <v>71.190008663499583</v>
      </c>
    </row>
    <row r="21131" spans="1:16">
      <c r="A21131" s="75" t="s">
        <v>23970</v>
      </c>
      <c r="B21131" s="85">
        <v>21127</v>
      </c>
      <c r="C21131" s="85">
        <v>14617</v>
      </c>
      <c r="D21131" s="85">
        <v>21127</v>
      </c>
      <c r="E21131" s="86" t="s">
        <v>23966</v>
      </c>
      <c r="F21131" s="85" t="s">
        <v>38</v>
      </c>
      <c r="G21131" s="86" t="s">
        <v>23967</v>
      </c>
      <c r="H21131" s="85" t="s">
        <v>1</v>
      </c>
      <c r="I21131" s="85">
        <v>1</v>
      </c>
      <c r="J21131" s="88">
        <v>0.49944009554794938</v>
      </c>
      <c r="K21131" s="146">
        <v>1.1354759150491696</v>
      </c>
      <c r="L21131" s="147">
        <v>5.5337676345080318E-9</v>
      </c>
      <c r="M21131" s="147">
        <v>3.435471451311415E-2</v>
      </c>
      <c r="N21131" s="87">
        <v>6.4177673956923229</v>
      </c>
      <c r="O21131" s="88">
        <v>0.38964832582520498</v>
      </c>
      <c r="P21131" s="89">
        <v>60.713999402150549</v>
      </c>
    </row>
    <row r="21132" spans="1:16">
      <c r="A21132" s="75" t="s">
        <v>23971</v>
      </c>
      <c r="B21132" s="85">
        <v>21128</v>
      </c>
      <c r="C21132" s="85">
        <v>14618</v>
      </c>
      <c r="D21132" s="85">
        <v>21128</v>
      </c>
      <c r="E21132" s="86" t="s">
        <v>23966</v>
      </c>
      <c r="F21132" s="85" t="s">
        <v>1171</v>
      </c>
      <c r="G21132" s="86" t="s">
        <v>23967</v>
      </c>
      <c r="H21132" s="85" t="s">
        <v>1</v>
      </c>
      <c r="I21132" s="85">
        <v>1</v>
      </c>
      <c r="J21132" s="88">
        <v>0.64055410169622229</v>
      </c>
      <c r="K21132" s="146">
        <v>1.9644147490748303</v>
      </c>
      <c r="L21132" s="147">
        <v>5.9909408395151911E-9</v>
      </c>
      <c r="M21132" s="147">
        <v>2.9369764176348911E-2</v>
      </c>
      <c r="N21132" s="87">
        <v>6.5633266437041744</v>
      </c>
      <c r="O21132" s="88">
        <v>0.53092717643594434</v>
      </c>
      <c r="P21132" s="89">
        <v>80.892999123429661</v>
      </c>
    </row>
    <row r="21133" spans="1:16">
      <c r="A21133" s="75" t="s">
        <v>32831</v>
      </c>
      <c r="B21133" s="85">
        <v>21129</v>
      </c>
      <c r="C21133" s="85">
        <v>21155</v>
      </c>
      <c r="D21133" s="85">
        <v>21129</v>
      </c>
      <c r="E21133" s="86" t="s">
        <v>32832</v>
      </c>
      <c r="F21133" s="85" t="s">
        <v>232</v>
      </c>
      <c r="G21133" s="86" t="s">
        <v>23967</v>
      </c>
      <c r="H21133" s="85" t="s">
        <v>1</v>
      </c>
      <c r="I21133" s="85">
        <v>1</v>
      </c>
      <c r="J21133" s="88">
        <v>0.31468832772752242</v>
      </c>
      <c r="K21133" s="146">
        <v>0.85448004694502022</v>
      </c>
      <c r="L21133" s="147">
        <v>3.1006089963314571E-9</v>
      </c>
      <c r="M21133" s="147">
        <v>2.105273246976655E-2</v>
      </c>
      <c r="N21133" s="87">
        <v>2.8843115425283119</v>
      </c>
      <c r="O21133" s="88">
        <v>0.2014203311346385</v>
      </c>
      <c r="P21133" s="89">
        <v>69.833070444976528</v>
      </c>
    </row>
    <row r="21134" spans="1:16">
      <c r="A21134" s="75" t="s">
        <v>32833</v>
      </c>
      <c r="B21134" s="85">
        <v>21130</v>
      </c>
      <c r="C21134" s="85">
        <v>21156</v>
      </c>
      <c r="D21134" s="85">
        <v>21130</v>
      </c>
      <c r="E21134" s="86" t="s">
        <v>32832</v>
      </c>
      <c r="F21134" s="85" t="s">
        <v>283</v>
      </c>
      <c r="G21134" s="86" t="s">
        <v>23967</v>
      </c>
      <c r="H21134" s="85" t="s">
        <v>1</v>
      </c>
      <c r="I21134" s="85">
        <v>1</v>
      </c>
      <c r="J21134" s="88">
        <v>0.67137772641809135</v>
      </c>
      <c r="K21134" s="146">
        <v>1.2339059180324121</v>
      </c>
      <c r="L21134" s="147">
        <v>6.3860756298817542E-9</v>
      </c>
      <c r="M21134" s="147">
        <v>2.5633706453345659E-2</v>
      </c>
      <c r="N21134" s="87">
        <v>6.2180040502538771</v>
      </c>
      <c r="O21134" s="88">
        <v>0.50089291582688655</v>
      </c>
      <c r="P21134" s="89">
        <v>80.555257246324146</v>
      </c>
    </row>
    <row r="21135" spans="1:16">
      <c r="A21135" s="75" t="s">
        <v>32834</v>
      </c>
      <c r="B21135" s="85">
        <v>21131</v>
      </c>
      <c r="C21135" s="85">
        <v>21157</v>
      </c>
      <c r="D21135" s="85">
        <v>21131</v>
      </c>
      <c r="E21135" s="86" t="s">
        <v>32832</v>
      </c>
      <c r="F21135" s="85" t="s">
        <v>235</v>
      </c>
      <c r="G21135" s="86" t="s">
        <v>23967</v>
      </c>
      <c r="H21135" s="85" t="s">
        <v>1</v>
      </c>
      <c r="I21135" s="85">
        <v>1</v>
      </c>
      <c r="J21135" s="88">
        <v>0.31832274679873812</v>
      </c>
      <c r="K21135" s="146">
        <v>0.82672230048176454</v>
      </c>
      <c r="L21135" s="147">
        <v>3.712920537064745E-9</v>
      </c>
      <c r="M21135" s="147">
        <v>2.0298634038039689E-2</v>
      </c>
      <c r="N21135" s="87">
        <v>2.8747114432131329</v>
      </c>
      <c r="O21135" s="88">
        <v>0.21244122897605061</v>
      </c>
      <c r="P21135" s="89">
        <v>73.900018548853041</v>
      </c>
    </row>
    <row r="21136" spans="1:16">
      <c r="A21136" s="75" t="s">
        <v>32835</v>
      </c>
      <c r="B21136" s="85">
        <v>21132</v>
      </c>
      <c r="C21136" s="85">
        <v>21158</v>
      </c>
      <c r="D21136" s="85">
        <v>21132</v>
      </c>
      <c r="E21136" s="86" t="s">
        <v>32832</v>
      </c>
      <c r="F21136" s="85" t="s">
        <v>38</v>
      </c>
      <c r="G21136" s="86" t="s">
        <v>23967</v>
      </c>
      <c r="H21136" s="85" t="s">
        <v>1</v>
      </c>
      <c r="I21136" s="85">
        <v>1</v>
      </c>
      <c r="J21136" s="88">
        <v>0.4832391727907599</v>
      </c>
      <c r="K21136" s="146">
        <v>1.1150657913581208</v>
      </c>
      <c r="L21136" s="147">
        <v>5.448178739237683E-9</v>
      </c>
      <c r="M21136" s="147">
        <v>3.2131216864120883E-2</v>
      </c>
      <c r="N21136" s="87">
        <v>6.1755417863429383</v>
      </c>
      <c r="O21136" s="88">
        <v>0.37494560001855648</v>
      </c>
      <c r="P21136" s="89">
        <v>60.714608206156043</v>
      </c>
    </row>
    <row r="21137" spans="1:16">
      <c r="A21137" s="75" t="s">
        <v>32836</v>
      </c>
      <c r="B21137" s="85">
        <v>21133</v>
      </c>
      <c r="C21137" s="85">
        <v>21159</v>
      </c>
      <c r="D21137" s="85">
        <v>21133</v>
      </c>
      <c r="E21137" s="86" t="s">
        <v>32832</v>
      </c>
      <c r="F21137" s="85" t="s">
        <v>1171</v>
      </c>
      <c r="G21137" s="86" t="s">
        <v>23967</v>
      </c>
      <c r="H21137" s="85" t="s">
        <v>1</v>
      </c>
      <c r="I21137" s="85">
        <v>1</v>
      </c>
      <c r="J21137" s="88">
        <v>0.6082556057249584</v>
      </c>
      <c r="K21137" s="146">
        <v>1.9291727381735333</v>
      </c>
      <c r="L21137" s="147">
        <v>5.8356107582348437E-9</v>
      </c>
      <c r="M21137" s="147">
        <v>2.481637518647745E-2</v>
      </c>
      <c r="N21137" s="87">
        <v>6.0695887354760671</v>
      </c>
      <c r="O21137" s="88">
        <v>0.50162681441133616</v>
      </c>
      <c r="P21137" s="89">
        <v>82.645931425202434</v>
      </c>
    </row>
    <row r="21138" spans="1:16">
      <c r="A21138" s="75" t="s">
        <v>524</v>
      </c>
      <c r="B21138" s="85">
        <v>21134</v>
      </c>
      <c r="C21138" s="85">
        <v>198</v>
      </c>
      <c r="D21138" s="85">
        <v>21134</v>
      </c>
      <c r="E21138" s="86" t="s">
        <v>522</v>
      </c>
      <c r="F21138" s="85" t="s">
        <v>509</v>
      </c>
      <c r="G21138" s="86" t="s">
        <v>525</v>
      </c>
      <c r="H21138" s="85" t="s">
        <v>1</v>
      </c>
      <c r="I21138" s="85">
        <v>1</v>
      </c>
      <c r="J21138" s="88">
        <v>36.58658217917624</v>
      </c>
      <c r="K21138" s="146">
        <v>76.369967315081453</v>
      </c>
      <c r="L21138" s="147">
        <v>2.6511416698558069E-7</v>
      </c>
      <c r="M21138" s="147">
        <v>1.496025451469752</v>
      </c>
      <c r="N21138" s="87">
        <v>421.62415648286009</v>
      </c>
      <c r="O21138" s="88">
        <v>31.217299702549472</v>
      </c>
      <c r="P21138" s="89">
        <v>74.040586201133664</v>
      </c>
    </row>
    <row r="21139" spans="1:16">
      <c r="A21139" s="75" t="s">
        <v>527</v>
      </c>
      <c r="B21139" s="85">
        <v>21135</v>
      </c>
      <c r="C21139" s="85">
        <v>200</v>
      </c>
      <c r="D21139" s="85">
        <v>21135</v>
      </c>
      <c r="E21139" s="86" t="s">
        <v>522</v>
      </c>
      <c r="F21139" s="85" t="s">
        <v>38</v>
      </c>
      <c r="G21139" s="86" t="s">
        <v>525</v>
      </c>
      <c r="H21139" s="85" t="s">
        <v>1</v>
      </c>
      <c r="I21139" s="85">
        <v>1</v>
      </c>
      <c r="J21139" s="88">
        <v>1082.547650194487</v>
      </c>
      <c r="K21139" s="146">
        <v>1455.7429525175266</v>
      </c>
      <c r="L21139" s="147">
        <v>4.6355327579664799E-6</v>
      </c>
      <c r="M21139" s="147">
        <v>49.073473780846953</v>
      </c>
      <c r="N21139" s="87">
        <v>13991.50159272372</v>
      </c>
      <c r="O21139" s="88">
        <v>957.52987128876475</v>
      </c>
      <c r="P21139" s="89">
        <v>68.436533773239049</v>
      </c>
    </row>
    <row r="21140" spans="1:16">
      <c r="A21140" s="75" t="s">
        <v>529</v>
      </c>
      <c r="B21140" s="85">
        <v>21136</v>
      </c>
      <c r="C21140" s="85">
        <v>202</v>
      </c>
      <c r="D21140" s="85">
        <v>21136</v>
      </c>
      <c r="E21140" s="86" t="s">
        <v>522</v>
      </c>
      <c r="F21140" s="85" t="s">
        <v>11</v>
      </c>
      <c r="G21140" s="86" t="s">
        <v>525</v>
      </c>
      <c r="H21140" s="85" t="s">
        <v>1</v>
      </c>
      <c r="I21140" s="85">
        <v>1</v>
      </c>
      <c r="J21140" s="88">
        <v>492.57879542027598</v>
      </c>
      <c r="K21140" s="146">
        <v>609.59930621144997</v>
      </c>
      <c r="L21140" s="147">
        <v>2.3343003802435439E-6</v>
      </c>
      <c r="M21140" s="147">
        <v>28.80909839687763</v>
      </c>
      <c r="N21140" s="87">
        <v>11909.15290922257</v>
      </c>
      <c r="O21140" s="88">
        <v>449.98379867931448</v>
      </c>
      <c r="P21140" s="89">
        <v>37.784702414127409</v>
      </c>
    </row>
    <row r="21141" spans="1:16">
      <c r="A21141" s="75" t="s">
        <v>23972</v>
      </c>
      <c r="B21141" s="85">
        <v>21137</v>
      </c>
      <c r="C21141" s="85">
        <v>14619</v>
      </c>
      <c r="D21141" s="85">
        <v>21137</v>
      </c>
      <c r="E21141" s="86" t="s">
        <v>23973</v>
      </c>
      <c r="F21141" s="85" t="s">
        <v>38</v>
      </c>
      <c r="G21141" s="86" t="s">
        <v>525</v>
      </c>
      <c r="H21141" s="85" t="s">
        <v>1</v>
      </c>
      <c r="I21141" s="85">
        <v>1</v>
      </c>
      <c r="J21141" s="88">
        <v>1076.680043061383</v>
      </c>
      <c r="K21141" s="146">
        <v>1448.0096317774082</v>
      </c>
      <c r="L21141" s="147">
        <v>4.6110959928539063E-6</v>
      </c>
      <c r="M21141" s="147">
        <v>48.811080231665137</v>
      </c>
      <c r="N21141" s="87">
        <v>13915.453158514039</v>
      </c>
      <c r="O21141" s="88">
        <v>952.3347219240701</v>
      </c>
      <c r="P21141" s="89">
        <v>68.437205103981327</v>
      </c>
    </row>
    <row r="21142" spans="1:16">
      <c r="A21142" s="75" t="s">
        <v>23974</v>
      </c>
      <c r="B21142" s="85">
        <v>21138</v>
      </c>
      <c r="C21142" s="85">
        <v>14620</v>
      </c>
      <c r="D21142" s="85">
        <v>21138</v>
      </c>
      <c r="E21142" s="86" t="s">
        <v>23973</v>
      </c>
      <c r="F21142" s="85" t="s">
        <v>11</v>
      </c>
      <c r="G21142" s="86" t="s">
        <v>525</v>
      </c>
      <c r="H21142" s="85" t="s">
        <v>1</v>
      </c>
      <c r="I21142" s="85">
        <v>1</v>
      </c>
      <c r="J21142" s="88">
        <v>492.60736851184021</v>
      </c>
      <c r="K21142" s="146">
        <v>609.6310017848183</v>
      </c>
      <c r="L21142" s="147">
        <v>2.3344406578685269E-6</v>
      </c>
      <c r="M21142" s="147">
        <v>28.81308980229441</v>
      </c>
      <c r="N21142" s="87">
        <v>11909.592165848469</v>
      </c>
      <c r="O21142" s="88">
        <v>450.0094297122169</v>
      </c>
      <c r="P21142" s="89">
        <v>37.785460949926417</v>
      </c>
    </row>
    <row r="21143" spans="1:16">
      <c r="A21143" s="75" t="s">
        <v>23975</v>
      </c>
      <c r="B21143" s="85">
        <v>21139</v>
      </c>
      <c r="C21143" s="85">
        <v>14621</v>
      </c>
      <c r="D21143" s="85">
        <v>21139</v>
      </c>
      <c r="E21143" s="86" t="s">
        <v>23976</v>
      </c>
      <c r="F21143" s="85" t="s">
        <v>38</v>
      </c>
      <c r="G21143" s="86" t="s">
        <v>23977</v>
      </c>
      <c r="H21143" s="85" t="s">
        <v>1</v>
      </c>
      <c r="I21143" s="85">
        <v>1</v>
      </c>
      <c r="J21143" s="88">
        <v>1.7511630221889909</v>
      </c>
      <c r="K21143" s="146">
        <v>1.4230423550440381</v>
      </c>
      <c r="L21143" s="147">
        <v>6.4761167699827707E-9</v>
      </c>
      <c r="M21143" s="147">
        <v>0.58042770314612269</v>
      </c>
      <c r="N21143" s="87">
        <v>67.721206462815772</v>
      </c>
      <c r="O21143" s="88">
        <v>1.360533145888652</v>
      </c>
      <c r="P21143" s="89">
        <v>20.090208325448113</v>
      </c>
    </row>
    <row r="21144" spans="1:16">
      <c r="A21144" s="75" t="s">
        <v>23978</v>
      </c>
      <c r="B21144" s="85">
        <v>21140</v>
      </c>
      <c r="C21144" s="85">
        <v>14622</v>
      </c>
      <c r="D21144" s="85">
        <v>21140</v>
      </c>
      <c r="E21144" s="86" t="s">
        <v>23976</v>
      </c>
      <c r="F21144" s="85" t="s">
        <v>11</v>
      </c>
      <c r="G21144" s="86" t="s">
        <v>23977</v>
      </c>
      <c r="H21144" s="85" t="s">
        <v>1</v>
      </c>
      <c r="I21144" s="85">
        <v>1</v>
      </c>
      <c r="J21144" s="88">
        <v>1.724387786601816</v>
      </c>
      <c r="K21144" s="146">
        <v>1.3764161298693729</v>
      </c>
      <c r="L21144" s="147">
        <v>6.3041209998952833E-9</v>
      </c>
      <c r="M21144" s="147">
        <v>0.57740581049841777</v>
      </c>
      <c r="N21144" s="87">
        <v>67.373639813808609</v>
      </c>
      <c r="O21144" s="88">
        <v>1.336532768848157</v>
      </c>
      <c r="P21144" s="89">
        <v>19.837621546672427</v>
      </c>
    </row>
    <row r="21145" spans="1:16">
      <c r="A21145" s="75" t="s">
        <v>32837</v>
      </c>
      <c r="B21145" s="85">
        <v>21141</v>
      </c>
      <c r="C21145" s="85">
        <v>21160</v>
      </c>
      <c r="D21145" s="85">
        <v>21141</v>
      </c>
      <c r="E21145" s="86" t="s">
        <v>32838</v>
      </c>
      <c r="F21145" s="85" t="s">
        <v>38</v>
      </c>
      <c r="G21145" s="86" t="s">
        <v>23977</v>
      </c>
      <c r="H21145" s="85" t="s">
        <v>1</v>
      </c>
      <c r="I21145" s="85">
        <v>1</v>
      </c>
      <c r="J21145" s="88">
        <v>1.6966148548996729</v>
      </c>
      <c r="K21145" s="146">
        <v>1.346453830530373</v>
      </c>
      <c r="L21145" s="147">
        <v>6.1678904913999637E-9</v>
      </c>
      <c r="M21145" s="147">
        <v>0.57344120901743456</v>
      </c>
      <c r="N21145" s="87">
        <v>66.937984082043997</v>
      </c>
      <c r="O21145" s="88">
        <v>1.310968272749635</v>
      </c>
      <c r="P21145" s="89">
        <v>19.584818555975904</v>
      </c>
    </row>
    <row r="21146" spans="1:16">
      <c r="A21146" s="75" t="s">
        <v>32839</v>
      </c>
      <c r="B21146" s="85">
        <v>21142</v>
      </c>
      <c r="C21146" s="85">
        <v>21161</v>
      </c>
      <c r="D21146" s="85">
        <v>21142</v>
      </c>
      <c r="E21146" s="86" t="s">
        <v>32838</v>
      </c>
      <c r="F21146" s="85" t="s">
        <v>11</v>
      </c>
      <c r="G21146" s="86" t="s">
        <v>23977</v>
      </c>
      <c r="H21146" s="85" t="s">
        <v>1</v>
      </c>
      <c r="I21146" s="85">
        <v>1</v>
      </c>
      <c r="J21146" s="88">
        <v>1.6958146950323969</v>
      </c>
      <c r="K21146" s="146">
        <v>1.3447205564958578</v>
      </c>
      <c r="L21146" s="147">
        <v>6.1638433747797474E-9</v>
      </c>
      <c r="M21146" s="147">
        <v>0.5734144050816451</v>
      </c>
      <c r="N21146" s="87">
        <v>66.934383187900423</v>
      </c>
      <c r="O21146" s="88">
        <v>1.3109017359456181</v>
      </c>
      <c r="P21146" s="89">
        <v>19.584878107647771</v>
      </c>
    </row>
    <row r="21147" spans="1:16">
      <c r="A21147" s="75" t="s">
        <v>23979</v>
      </c>
      <c r="B21147" s="85">
        <v>21143</v>
      </c>
      <c r="C21147" s="85">
        <v>14623</v>
      </c>
      <c r="D21147" s="85">
        <v>21143</v>
      </c>
      <c r="E21147" s="86" t="s">
        <v>23980</v>
      </c>
      <c r="F21147" s="85" t="s">
        <v>55</v>
      </c>
      <c r="G21147" s="86" t="s">
        <v>23981</v>
      </c>
      <c r="H21147" s="85" t="s">
        <v>1</v>
      </c>
      <c r="I21147" s="85">
        <v>1</v>
      </c>
      <c r="J21147" s="88">
        <v>8.3871098197471348</v>
      </c>
      <c r="K21147" s="146">
        <v>19.178756835795316</v>
      </c>
      <c r="L21147" s="147">
        <v>1.113738383507955E-7</v>
      </c>
      <c r="M21147" s="147">
        <v>0.42112483382298849</v>
      </c>
      <c r="N21147" s="87">
        <v>82.35784133231563</v>
      </c>
      <c r="O21147" s="88">
        <v>6.2204817467489546</v>
      </c>
      <c r="P21147" s="89">
        <v>75.529927036931184</v>
      </c>
    </row>
    <row r="21148" spans="1:16">
      <c r="A21148" s="75" t="s">
        <v>32849</v>
      </c>
      <c r="B21148" s="85">
        <v>21144</v>
      </c>
      <c r="C21148" s="85">
        <v>21168</v>
      </c>
      <c r="D21148" s="85">
        <v>21144</v>
      </c>
      <c r="E21148" s="86" t="s">
        <v>32850</v>
      </c>
      <c r="F21148" s="85" t="s">
        <v>38</v>
      </c>
      <c r="G21148" s="86" t="s">
        <v>23981</v>
      </c>
      <c r="H21148" s="85" t="s">
        <v>1</v>
      </c>
      <c r="I21148" s="85">
        <v>1</v>
      </c>
      <c r="J21148" s="88">
        <v>6.0562334271521703</v>
      </c>
      <c r="K21148" s="146">
        <v>15.21819591174436</v>
      </c>
      <c r="L21148" s="147">
        <v>9.2969528883413012E-8</v>
      </c>
      <c r="M21148" s="147">
        <v>0.30031749509898481</v>
      </c>
      <c r="N21148" s="87">
        <v>55.472514004534908</v>
      </c>
      <c r="O21148" s="88">
        <v>4.3472819156736806</v>
      </c>
      <c r="P21148" s="89">
        <v>78.36821520867592</v>
      </c>
    </row>
    <row r="21149" spans="1:16">
      <c r="A21149" s="75" t="s">
        <v>32851</v>
      </c>
      <c r="B21149" s="85">
        <v>21145</v>
      </c>
      <c r="C21149" s="85">
        <v>21169</v>
      </c>
      <c r="D21149" s="85">
        <v>21145</v>
      </c>
      <c r="E21149" s="86" t="s">
        <v>32850</v>
      </c>
      <c r="F21149" s="85" t="s">
        <v>238</v>
      </c>
      <c r="G21149" s="86" t="s">
        <v>23981</v>
      </c>
      <c r="H21149" s="85" t="s">
        <v>1</v>
      </c>
      <c r="I21149" s="85">
        <v>1</v>
      </c>
      <c r="J21149" s="88">
        <v>7.3450394705875297</v>
      </c>
      <c r="K21149" s="146">
        <v>17.5294909539613</v>
      </c>
      <c r="L21149" s="147">
        <v>9.914038373151323E-8</v>
      </c>
      <c r="M21149" s="147">
        <v>0.29780055440781689</v>
      </c>
      <c r="N21149" s="87">
        <v>68.761873712136122</v>
      </c>
      <c r="O21149" s="88">
        <v>5.6797048115105611</v>
      </c>
      <c r="P21149" s="89">
        <v>82.599622507205211</v>
      </c>
    </row>
    <row r="21150" spans="1:16">
      <c r="A21150" s="75" t="s">
        <v>32852</v>
      </c>
      <c r="B21150" s="85">
        <v>21146</v>
      </c>
      <c r="C21150" s="85">
        <v>21170</v>
      </c>
      <c r="D21150" s="85">
        <v>21146</v>
      </c>
      <c r="E21150" s="86" t="s">
        <v>32853</v>
      </c>
      <c r="F21150" s="85" t="s">
        <v>1341</v>
      </c>
      <c r="G21150" s="86" t="s">
        <v>23981</v>
      </c>
      <c r="H21150" s="85" t="s">
        <v>1</v>
      </c>
      <c r="I21150" s="85">
        <v>1</v>
      </c>
      <c r="J21150" s="88">
        <v>8.6423201244257992</v>
      </c>
      <c r="K21150" s="146">
        <v>17.809167473468552</v>
      </c>
      <c r="L21150" s="147">
        <v>1.076977433848948E-7</v>
      </c>
      <c r="M21150" s="147">
        <v>0.6204956150225176</v>
      </c>
      <c r="N21150" s="87">
        <v>93.02537536504245</v>
      </c>
      <c r="O21150" s="88">
        <v>6.5683477469041094</v>
      </c>
      <c r="P21150" s="89">
        <v>70.608129460689028</v>
      </c>
    </row>
    <row r="21151" spans="1:16">
      <c r="A21151" s="75" t="s">
        <v>32854</v>
      </c>
      <c r="B21151" s="85">
        <v>21147</v>
      </c>
      <c r="C21151" s="85">
        <v>21171</v>
      </c>
      <c r="D21151" s="85">
        <v>21147</v>
      </c>
      <c r="E21151" s="86" t="s">
        <v>32853</v>
      </c>
      <c r="F21151" s="85" t="s">
        <v>238</v>
      </c>
      <c r="G21151" s="86" t="s">
        <v>23981</v>
      </c>
      <c r="H21151" s="85" t="s">
        <v>1</v>
      </c>
      <c r="I21151" s="85">
        <v>1</v>
      </c>
      <c r="J21151" s="88">
        <v>8.1969953640558355</v>
      </c>
      <c r="K21151" s="146">
        <v>18.886534962815148</v>
      </c>
      <c r="L21151" s="147">
        <v>1.0301660429197279E-7</v>
      </c>
      <c r="M21151" s="147">
        <v>0.31576210301408669</v>
      </c>
      <c r="N21151" s="87">
        <v>79.048129621255526</v>
      </c>
      <c r="O21151" s="88">
        <v>6.4996906320077343</v>
      </c>
      <c r="P21151" s="89">
        <v>82.224470878056167</v>
      </c>
    </row>
    <row r="21152" spans="1:16">
      <c r="A21152" s="75" t="s">
        <v>32855</v>
      </c>
      <c r="B21152" s="85">
        <v>21148</v>
      </c>
      <c r="C21152" s="85">
        <v>21172</v>
      </c>
      <c r="D21152" s="85">
        <v>21148</v>
      </c>
      <c r="E21152" s="86" t="s">
        <v>32856</v>
      </c>
      <c r="F21152" s="85" t="s">
        <v>55</v>
      </c>
      <c r="G21152" s="86" t="s">
        <v>23981</v>
      </c>
      <c r="H21152" s="85" t="s">
        <v>1</v>
      </c>
      <c r="I21152" s="85">
        <v>1</v>
      </c>
      <c r="J21152" s="88">
        <v>9.7143203107932088</v>
      </c>
      <c r="K21152" s="146">
        <v>21.62974495889646</v>
      </c>
      <c r="L21152" s="147">
        <v>1.2282756755042071E-7</v>
      </c>
      <c r="M21152" s="147">
        <v>0.46382256811338052</v>
      </c>
      <c r="N21152" s="87">
        <v>97.221827283503131</v>
      </c>
      <c r="O21152" s="88">
        <v>7.2056928479443192</v>
      </c>
      <c r="P21152" s="89">
        <v>74.115998940569199</v>
      </c>
    </row>
    <row r="21153" spans="1:16">
      <c r="A21153" s="75" t="s">
        <v>32857</v>
      </c>
      <c r="B21153" s="85">
        <v>21149</v>
      </c>
      <c r="C21153" s="85">
        <v>21173</v>
      </c>
      <c r="D21153" s="85">
        <v>21149</v>
      </c>
      <c r="E21153" s="86" t="s">
        <v>32858</v>
      </c>
      <c r="F21153" s="85" t="s">
        <v>55</v>
      </c>
      <c r="G21153" s="86" t="s">
        <v>23981</v>
      </c>
      <c r="H21153" s="85" t="s">
        <v>1</v>
      </c>
      <c r="I21153" s="85">
        <v>1</v>
      </c>
      <c r="J21153" s="88">
        <v>7.4767042495775806</v>
      </c>
      <c r="K21153" s="146">
        <v>17.80563477508408</v>
      </c>
      <c r="L21153" s="147">
        <v>1.067948849334677E-7</v>
      </c>
      <c r="M21153" s="147">
        <v>0.37307607395469899</v>
      </c>
      <c r="N21153" s="87">
        <v>70.497749364221164</v>
      </c>
      <c r="O21153" s="88">
        <v>5.3931050336368491</v>
      </c>
      <c r="P21153" s="89">
        <v>76.500385931099572</v>
      </c>
    </row>
    <row r="21154" spans="1:16">
      <c r="A21154" s="75" t="s">
        <v>23982</v>
      </c>
      <c r="B21154" s="85">
        <v>21150</v>
      </c>
      <c r="C21154" s="85">
        <v>14624</v>
      </c>
      <c r="D21154" s="85">
        <v>21150</v>
      </c>
      <c r="E21154" s="86" t="s">
        <v>23983</v>
      </c>
      <c r="F21154" s="85" t="s">
        <v>55</v>
      </c>
      <c r="G21154" s="86" t="s">
        <v>23984</v>
      </c>
      <c r="H21154" s="85" t="s">
        <v>1</v>
      </c>
      <c r="I21154" s="85">
        <v>1</v>
      </c>
      <c r="J21154" s="88">
        <v>1.7753805566567109</v>
      </c>
      <c r="K21154" s="146">
        <v>2.4111413634619541</v>
      </c>
      <c r="L21154" s="147">
        <v>3.1555106643017129E-8</v>
      </c>
      <c r="M21154" s="147">
        <v>0.1307981366786713</v>
      </c>
      <c r="N21154" s="87">
        <v>20.608411023110971</v>
      </c>
      <c r="O21154" s="88">
        <v>1.2483197001776709</v>
      </c>
      <c r="P21154" s="89">
        <v>60.573311488098859</v>
      </c>
    </row>
    <row r="21155" spans="1:16">
      <c r="A21155" s="75" t="s">
        <v>32859</v>
      </c>
      <c r="B21155" s="85">
        <v>21151</v>
      </c>
      <c r="C21155" s="85">
        <v>21174</v>
      </c>
      <c r="D21155" s="85">
        <v>21151</v>
      </c>
      <c r="E21155" s="86" t="s">
        <v>32860</v>
      </c>
      <c r="F21155" s="85" t="s">
        <v>1341</v>
      </c>
      <c r="G21155" s="86" t="s">
        <v>23984</v>
      </c>
      <c r="H21155" s="85" t="s">
        <v>1</v>
      </c>
      <c r="I21155" s="85">
        <v>1</v>
      </c>
      <c r="J21155" s="88">
        <v>1.515598513362189</v>
      </c>
      <c r="K21155" s="146">
        <v>1.9477123216559322</v>
      </c>
      <c r="L21155" s="147">
        <v>2.9101354393982669E-8</v>
      </c>
      <c r="M21155" s="147">
        <v>0.15404816683388459</v>
      </c>
      <c r="N21155" s="87">
        <v>20.82591527180103</v>
      </c>
      <c r="O21155" s="88">
        <v>1.023595074658217</v>
      </c>
      <c r="P21155" s="89">
        <v>49.150064297255554</v>
      </c>
    </row>
    <row r="21156" spans="1:16">
      <c r="A21156" s="75" t="s">
        <v>32861</v>
      </c>
      <c r="B21156" s="85">
        <v>21152</v>
      </c>
      <c r="C21156" s="85">
        <v>21175</v>
      </c>
      <c r="D21156" s="85">
        <v>21152</v>
      </c>
      <c r="E21156" s="86" t="s">
        <v>32860</v>
      </c>
      <c r="F21156" s="85" t="s">
        <v>38</v>
      </c>
      <c r="G21156" s="86" t="s">
        <v>23984</v>
      </c>
      <c r="H21156" s="85" t="s">
        <v>1</v>
      </c>
      <c r="I21156" s="85">
        <v>1</v>
      </c>
      <c r="J21156" s="88">
        <v>1.5388365963935771</v>
      </c>
      <c r="K21156" s="146">
        <v>2.0868592359050768</v>
      </c>
      <c r="L21156" s="147">
        <v>3.0429612926008073E-8</v>
      </c>
      <c r="M21156" s="147">
        <v>0.1085173611609974</v>
      </c>
      <c r="N21156" s="87">
        <v>17.432812518489051</v>
      </c>
      <c r="O21156" s="88">
        <v>1.0187109808040651</v>
      </c>
      <c r="P21156" s="89">
        <v>58.436410058539394</v>
      </c>
    </row>
    <row r="21157" spans="1:16">
      <c r="A21157" s="75" t="s">
        <v>32862</v>
      </c>
      <c r="B21157" s="85">
        <v>21153</v>
      </c>
      <c r="C21157" s="85">
        <v>21176</v>
      </c>
      <c r="D21157" s="85">
        <v>21153</v>
      </c>
      <c r="E21157" s="86" t="s">
        <v>32860</v>
      </c>
      <c r="F21157" s="85" t="s">
        <v>238</v>
      </c>
      <c r="G21157" s="86" t="s">
        <v>23984</v>
      </c>
      <c r="H21157" s="85" t="s">
        <v>1</v>
      </c>
      <c r="I21157" s="85">
        <v>1</v>
      </c>
      <c r="J21157" s="88">
        <v>2.137162466794742</v>
      </c>
      <c r="K21157" s="146">
        <v>3.090978351863702</v>
      </c>
      <c r="L21157" s="147">
        <v>3.4788747039977159E-8</v>
      </c>
      <c r="M21157" s="147">
        <v>7.339328676178454E-2</v>
      </c>
      <c r="N21157" s="87">
        <v>19.338493687807741</v>
      </c>
      <c r="O21157" s="88">
        <v>1.5965843537904969</v>
      </c>
      <c r="P21157" s="89">
        <v>82.559912864210759</v>
      </c>
    </row>
    <row r="21158" spans="1:16">
      <c r="A21158" s="75" t="s">
        <v>23985</v>
      </c>
      <c r="B21158" s="85">
        <v>21154</v>
      </c>
      <c r="C21158" s="85">
        <v>14625</v>
      </c>
      <c r="D21158" s="85">
        <v>21154</v>
      </c>
      <c r="E21158" s="86" t="s">
        <v>23986</v>
      </c>
      <c r="F21158" s="85" t="s">
        <v>55</v>
      </c>
      <c r="G21158" s="86" t="s">
        <v>23987</v>
      </c>
      <c r="H21158" s="85" t="s">
        <v>1</v>
      </c>
      <c r="I21158" s="85">
        <v>1</v>
      </c>
      <c r="J21158" s="88">
        <v>2.4953454169974738</v>
      </c>
      <c r="K21158" s="146">
        <v>3.6894415482035021</v>
      </c>
      <c r="L21158" s="147">
        <v>3.9851195064634407E-8</v>
      </c>
      <c r="M21158" s="147">
        <v>0.1065231808636662</v>
      </c>
      <c r="N21158" s="87">
        <v>21.508347304151489</v>
      </c>
      <c r="O21158" s="88">
        <v>1.5884480341032099</v>
      </c>
      <c r="P21158" s="89">
        <v>73.852630871206529</v>
      </c>
    </row>
    <row r="21159" spans="1:16">
      <c r="A21159" s="75" t="s">
        <v>32863</v>
      </c>
      <c r="B21159" s="85">
        <v>21155</v>
      </c>
      <c r="C21159" s="85">
        <v>21177</v>
      </c>
      <c r="D21159" s="85">
        <v>21155</v>
      </c>
      <c r="E21159" s="86" t="s">
        <v>32864</v>
      </c>
      <c r="F21159" s="85" t="s">
        <v>38</v>
      </c>
      <c r="G21159" s="86" t="s">
        <v>23987</v>
      </c>
      <c r="H21159" s="85" t="s">
        <v>1</v>
      </c>
      <c r="I21159" s="85">
        <v>1</v>
      </c>
      <c r="J21159" s="88">
        <v>2.115259564489417</v>
      </c>
      <c r="K21159" s="146">
        <v>3.0640577779436486</v>
      </c>
      <c r="L21159" s="147">
        <v>3.7986674308267533E-8</v>
      </c>
      <c r="M21159" s="147">
        <v>9.1058811362555961E-2</v>
      </c>
      <c r="N21159" s="87">
        <v>17.04985346000587</v>
      </c>
      <c r="O21159" s="88">
        <v>1.210618038627078</v>
      </c>
      <c r="P21159" s="89">
        <v>71.004600800050582</v>
      </c>
    </row>
    <row r="21160" spans="1:16">
      <c r="A21160" s="75" t="s">
        <v>32865</v>
      </c>
      <c r="B21160" s="85">
        <v>21156</v>
      </c>
      <c r="C21160" s="85">
        <v>21178</v>
      </c>
      <c r="D21160" s="85">
        <v>21156</v>
      </c>
      <c r="E21160" s="86" t="s">
        <v>32864</v>
      </c>
      <c r="F21160" s="85" t="s">
        <v>238</v>
      </c>
      <c r="G21160" s="86" t="s">
        <v>23987</v>
      </c>
      <c r="H21160" s="85" t="s">
        <v>1</v>
      </c>
      <c r="I21160" s="85">
        <v>1</v>
      </c>
      <c r="J21160" s="88">
        <v>2.6465024271364128</v>
      </c>
      <c r="K21160" s="146">
        <v>4.0168066436169436</v>
      </c>
      <c r="L21160" s="147">
        <v>4.0529022436619351E-8</v>
      </c>
      <c r="M21160" s="147">
        <v>9.0028075042052264E-2</v>
      </c>
      <c r="N21160" s="87">
        <v>22.528208795517571</v>
      </c>
      <c r="O21160" s="88">
        <v>1.7597911387090039</v>
      </c>
      <c r="P21160" s="89">
        <v>78.115004822715818</v>
      </c>
    </row>
    <row r="21161" spans="1:16">
      <c r="A21161" s="75" t="s">
        <v>23988</v>
      </c>
      <c r="B21161" s="85">
        <v>21157</v>
      </c>
      <c r="C21161" s="85">
        <v>14626</v>
      </c>
      <c r="D21161" s="85">
        <v>21157</v>
      </c>
      <c r="E21161" s="86" t="s">
        <v>23989</v>
      </c>
      <c r="F21161" s="85" t="s">
        <v>55</v>
      </c>
      <c r="G21161" s="86" t="s">
        <v>23990</v>
      </c>
      <c r="H21161" s="85" t="s">
        <v>1</v>
      </c>
      <c r="I21161" s="85">
        <v>1</v>
      </c>
      <c r="J21161" s="88">
        <v>38.141164713324613</v>
      </c>
      <c r="K21161" s="146">
        <v>74.547996515974347</v>
      </c>
      <c r="L21161" s="147">
        <v>4.2664232548761742E-7</v>
      </c>
      <c r="M21161" s="147">
        <v>2.2209287648814722</v>
      </c>
      <c r="N21161" s="87">
        <v>324.64417079632977</v>
      </c>
      <c r="O21161" s="88">
        <v>25.76608926391263</v>
      </c>
      <c r="P21161" s="89">
        <v>79.367170526149252</v>
      </c>
    </row>
    <row r="21162" spans="1:16">
      <c r="A21162" s="75" t="s">
        <v>32866</v>
      </c>
      <c r="B21162" s="85">
        <v>21158</v>
      </c>
      <c r="C21162" s="85">
        <v>21179</v>
      </c>
      <c r="D21162" s="85">
        <v>21158</v>
      </c>
      <c r="E21162" s="86" t="s">
        <v>32867</v>
      </c>
      <c r="F21162" s="85" t="s">
        <v>38</v>
      </c>
      <c r="G21162" s="86" t="s">
        <v>23990</v>
      </c>
      <c r="H21162" s="85" t="s">
        <v>1</v>
      </c>
      <c r="I21162" s="85">
        <v>1</v>
      </c>
      <c r="J21162" s="88">
        <v>148.1654775239009</v>
      </c>
      <c r="K21162" s="146">
        <v>291.77832155379235</v>
      </c>
      <c r="L21162" s="147">
        <v>1.684195232342635E-6</v>
      </c>
      <c r="M21162" s="147">
        <v>8.6200461209760899</v>
      </c>
      <c r="N21162" s="87">
        <v>1239.000756978618</v>
      </c>
      <c r="O21162" s="88">
        <v>99.214591618365716</v>
      </c>
      <c r="P21162" s="89">
        <v>80.076296208492082</v>
      </c>
    </row>
    <row r="21163" spans="1:16">
      <c r="A21163" s="75" t="s">
        <v>32868</v>
      </c>
      <c r="B21163" s="85">
        <v>21159</v>
      </c>
      <c r="C21163" s="85">
        <v>21180</v>
      </c>
      <c r="D21163" s="85">
        <v>21159</v>
      </c>
      <c r="E21163" s="86" t="s">
        <v>32867</v>
      </c>
      <c r="F21163" s="85" t="s">
        <v>238</v>
      </c>
      <c r="G21163" s="86" t="s">
        <v>23990</v>
      </c>
      <c r="H21163" s="85" t="s">
        <v>1</v>
      </c>
      <c r="I21163" s="85">
        <v>1</v>
      </c>
      <c r="J21163" s="88">
        <v>148.7279729069698</v>
      </c>
      <c r="K21163" s="146">
        <v>292.78712117723029</v>
      </c>
      <c r="L21163" s="147">
        <v>1.686887105264799E-6</v>
      </c>
      <c r="M21163" s="147">
        <v>8.6189549580095655</v>
      </c>
      <c r="N21163" s="87">
        <v>1244.801416264299</v>
      </c>
      <c r="O21163" s="88">
        <v>99.796070550686167</v>
      </c>
      <c r="P21163" s="89">
        <v>80.170273946328194</v>
      </c>
    </row>
    <row r="21164" spans="1:16">
      <c r="A21164" s="75" t="s">
        <v>32869</v>
      </c>
      <c r="B21164" s="85">
        <v>21160</v>
      </c>
      <c r="C21164" s="85">
        <v>21181</v>
      </c>
      <c r="D21164" s="85">
        <v>21160</v>
      </c>
      <c r="E21164" s="86" t="s">
        <v>32870</v>
      </c>
      <c r="F21164" s="85" t="s">
        <v>38</v>
      </c>
      <c r="G21164" s="86" t="s">
        <v>23990</v>
      </c>
      <c r="H21164" s="85" t="s">
        <v>1</v>
      </c>
      <c r="I21164" s="85">
        <v>1</v>
      </c>
      <c r="J21164" s="88">
        <v>1.1845831029071849</v>
      </c>
      <c r="K21164" s="146">
        <v>1.6621245108112199</v>
      </c>
      <c r="L21164" s="147">
        <v>5.3220599929975196E-9</v>
      </c>
      <c r="M21164" s="147">
        <v>6.3952513497920666E-2</v>
      </c>
      <c r="N21164" s="87">
        <v>16.693261610262041</v>
      </c>
      <c r="O21164" s="88">
        <v>1.040604010015189</v>
      </c>
      <c r="P21164" s="89">
        <v>62.336770027942684</v>
      </c>
    </row>
    <row r="21165" spans="1:16">
      <c r="A21165" s="75" t="s">
        <v>32871</v>
      </c>
      <c r="B21165" s="85">
        <v>21161</v>
      </c>
      <c r="C21165" s="85">
        <v>21182</v>
      </c>
      <c r="D21165" s="85">
        <v>21161</v>
      </c>
      <c r="E21165" s="86" t="s">
        <v>32870</v>
      </c>
      <c r="F21165" s="85" t="s">
        <v>238</v>
      </c>
      <c r="G21165" s="86" t="s">
        <v>23990</v>
      </c>
      <c r="H21165" s="85" t="s">
        <v>1</v>
      </c>
      <c r="I21165" s="85">
        <v>1</v>
      </c>
      <c r="J21165" s="88">
        <v>1.102653631173852</v>
      </c>
      <c r="K21165" s="146">
        <v>1.774719247136386</v>
      </c>
      <c r="L21165" s="147">
        <v>5.1670939054075156E-9</v>
      </c>
      <c r="M21165" s="147">
        <v>2.969858567957134E-2</v>
      </c>
      <c r="N21165" s="87">
        <v>13.400375695731199</v>
      </c>
      <c r="O21165" s="88">
        <v>1.056258383837176</v>
      </c>
      <c r="P21165" s="89">
        <v>78.823042563922726</v>
      </c>
    </row>
    <row r="21166" spans="1:16">
      <c r="A21166" s="75" t="s">
        <v>23991</v>
      </c>
      <c r="B21166" s="85">
        <v>21162</v>
      </c>
      <c r="C21166" s="85">
        <v>14627</v>
      </c>
      <c r="D21166" s="85">
        <v>21162</v>
      </c>
      <c r="E21166" s="86" t="s">
        <v>23992</v>
      </c>
      <c r="F21166" s="85" t="s">
        <v>55</v>
      </c>
      <c r="G21166" s="86" t="s">
        <v>23993</v>
      </c>
      <c r="H21166" s="85" t="s">
        <v>1</v>
      </c>
      <c r="I21166" s="85">
        <v>1</v>
      </c>
      <c r="J21166" s="88">
        <v>1.872891685466064</v>
      </c>
      <c r="K21166" s="146">
        <v>2.3934789685468023</v>
      </c>
      <c r="L21166" s="147">
        <v>8.306506351018859E-8</v>
      </c>
      <c r="M21166" s="147">
        <v>8.4327580710089681E-2</v>
      </c>
      <c r="N21166" s="87">
        <v>13.20582796021578</v>
      </c>
      <c r="O21166" s="88">
        <v>1.06570847809299</v>
      </c>
      <c r="P21166" s="89">
        <v>80.699860796579443</v>
      </c>
    </row>
    <row r="21167" spans="1:16">
      <c r="A21167" s="75" t="s">
        <v>32875</v>
      </c>
      <c r="B21167" s="85">
        <v>21163</v>
      </c>
      <c r="C21167" s="85">
        <v>21185</v>
      </c>
      <c r="D21167" s="85">
        <v>21163</v>
      </c>
      <c r="E21167" s="86" t="s">
        <v>32873</v>
      </c>
      <c r="F21167" s="85" t="s">
        <v>509</v>
      </c>
      <c r="G21167" s="86" t="s">
        <v>23993</v>
      </c>
      <c r="H21167" s="85" t="s">
        <v>1</v>
      </c>
      <c r="I21167" s="85">
        <v>1</v>
      </c>
      <c r="J21167" s="88">
        <v>1.4285484554459149</v>
      </c>
      <c r="K21167" s="146">
        <v>1.6984279172061207</v>
      </c>
      <c r="L21167" s="147">
        <v>2.629766295809142E-8</v>
      </c>
      <c r="M21167" s="147">
        <v>5.2970107333338699E-2</v>
      </c>
      <c r="N21167" s="87">
        <v>7.1000314354332268</v>
      </c>
      <c r="O21167" s="88">
        <v>0.50479057193695909</v>
      </c>
      <c r="P21167" s="89">
        <v>71.096948869516936</v>
      </c>
    </row>
    <row r="21168" spans="1:16">
      <c r="A21168" s="75" t="s">
        <v>32878</v>
      </c>
      <c r="B21168" s="85">
        <v>21164</v>
      </c>
      <c r="C21168" s="85">
        <v>21188</v>
      </c>
      <c r="D21168" s="85">
        <v>21164</v>
      </c>
      <c r="E21168" s="86" t="s">
        <v>32873</v>
      </c>
      <c r="F21168" s="85" t="s">
        <v>38</v>
      </c>
      <c r="G21168" s="86" t="s">
        <v>23993</v>
      </c>
      <c r="H21168" s="85" t="s">
        <v>1</v>
      </c>
      <c r="I21168" s="85">
        <v>1</v>
      </c>
      <c r="J21168" s="88">
        <v>1.829601462424888</v>
      </c>
      <c r="K21168" s="146">
        <v>2.3425910078396996</v>
      </c>
      <c r="L21168" s="147">
        <v>8.3097634903024647E-8</v>
      </c>
      <c r="M21168" s="147">
        <v>7.8322358547547918E-2</v>
      </c>
      <c r="N21168" s="87">
        <v>12.553660063285649</v>
      </c>
      <c r="O21168" s="88">
        <v>1.0272108618797391</v>
      </c>
      <c r="P21168" s="89">
        <v>81.825607567940537</v>
      </c>
    </row>
    <row r="21169" spans="1:16">
      <c r="A21169" s="75" t="s">
        <v>23994</v>
      </c>
      <c r="B21169" s="85">
        <v>21165</v>
      </c>
      <c r="C21169" s="85">
        <v>14628</v>
      </c>
      <c r="D21169" s="85">
        <v>21165</v>
      </c>
      <c r="E21169" s="86" t="s">
        <v>23995</v>
      </c>
      <c r="F21169" s="85" t="s">
        <v>55</v>
      </c>
      <c r="G21169" s="86" t="s">
        <v>23996</v>
      </c>
      <c r="H21169" s="85" t="s">
        <v>1</v>
      </c>
      <c r="I21169" s="85">
        <v>1</v>
      </c>
      <c r="J21169" s="88">
        <v>66.953907208040619</v>
      </c>
      <c r="K21169" s="146">
        <v>126.71020321840831</v>
      </c>
      <c r="L21169" s="147">
        <v>5.5607389065282767E-7</v>
      </c>
      <c r="M21169" s="147">
        <v>15.054395484506481</v>
      </c>
      <c r="N21169" s="87">
        <v>817.79695338098588</v>
      </c>
      <c r="O21169" s="88">
        <v>58.256262693669093</v>
      </c>
      <c r="P21169" s="89">
        <v>71.235607387411406</v>
      </c>
    </row>
    <row r="21170" spans="1:16">
      <c r="A21170" s="75" t="s">
        <v>26833</v>
      </c>
      <c r="B21170" s="85">
        <v>21166</v>
      </c>
      <c r="C21170" s="85">
        <v>16724</v>
      </c>
      <c r="D21170" s="85">
        <v>21166</v>
      </c>
      <c r="E21170" s="86" t="s">
        <v>26820</v>
      </c>
      <c r="F21170" s="85" t="s">
        <v>4432</v>
      </c>
      <c r="G21170" s="86" t="s">
        <v>23996</v>
      </c>
      <c r="H21170" s="85" t="s">
        <v>1</v>
      </c>
      <c r="I21170" s="85">
        <v>1</v>
      </c>
      <c r="J21170" s="88">
        <v>66.886677695709025</v>
      </c>
      <c r="K21170" s="146">
        <v>126.69121261324274</v>
      </c>
      <c r="L21170" s="147">
        <v>5.5583690848790028E-7</v>
      </c>
      <c r="M21170" s="147">
        <v>15.03987514657616</v>
      </c>
      <c r="N21170" s="87">
        <v>816.74644765323228</v>
      </c>
      <c r="O21170" s="88">
        <v>58.15544689984209</v>
      </c>
      <c r="P21170" s="89">
        <v>71.203795335677142</v>
      </c>
    </row>
    <row r="21171" spans="1:16">
      <c r="A21171" s="75" t="s">
        <v>26848</v>
      </c>
      <c r="B21171" s="85">
        <v>21167</v>
      </c>
      <c r="C21171" s="85">
        <v>16739</v>
      </c>
      <c r="D21171" s="85">
        <v>21167</v>
      </c>
      <c r="E21171" s="86" t="s">
        <v>26820</v>
      </c>
      <c r="F21171" s="85" t="s">
        <v>38</v>
      </c>
      <c r="G21171" s="86" t="s">
        <v>23996</v>
      </c>
      <c r="H21171" s="85" t="s">
        <v>1</v>
      </c>
      <c r="I21171" s="85">
        <v>1</v>
      </c>
      <c r="J21171" s="88">
        <v>66.868428449456104</v>
      </c>
      <c r="K21171" s="146">
        <v>126.53774139304591</v>
      </c>
      <c r="L21171" s="147">
        <v>5.5545776712406155E-7</v>
      </c>
      <c r="M21171" s="147">
        <v>15.046613679126139</v>
      </c>
      <c r="N21171" s="87">
        <v>816.66816677698284</v>
      </c>
      <c r="O21171" s="88">
        <v>58.19655323197054</v>
      </c>
      <c r="P21171" s="89">
        <v>71.260954693074197</v>
      </c>
    </row>
    <row r="21172" spans="1:16">
      <c r="A21172" s="75" t="s">
        <v>23997</v>
      </c>
      <c r="B21172" s="85">
        <v>21168</v>
      </c>
      <c r="C21172" s="85">
        <v>14629</v>
      </c>
      <c r="D21172" s="85">
        <v>21168</v>
      </c>
      <c r="E21172" s="86" t="s">
        <v>23998</v>
      </c>
      <c r="F21172" s="85" t="s">
        <v>55</v>
      </c>
      <c r="G21172" s="86" t="s">
        <v>23999</v>
      </c>
      <c r="H21172" s="85" t="s">
        <v>1</v>
      </c>
      <c r="I21172" s="85">
        <v>1</v>
      </c>
      <c r="J21172" s="88">
        <v>28.937395789589392</v>
      </c>
      <c r="K21172" s="146">
        <v>54.756379981189141</v>
      </c>
      <c r="L21172" s="147">
        <v>2.4018085642565391E-7</v>
      </c>
      <c r="M21172" s="147">
        <v>7.4122496436699841</v>
      </c>
      <c r="N21172" s="87">
        <v>353.46696772593032</v>
      </c>
      <c r="O21172" s="88">
        <v>25.180227354152251</v>
      </c>
      <c r="P21172" s="89">
        <v>71.237851491900614</v>
      </c>
    </row>
    <row r="21173" spans="1:16">
      <c r="A21173" s="75" t="s">
        <v>26834</v>
      </c>
      <c r="B21173" s="85">
        <v>21169</v>
      </c>
      <c r="C21173" s="85">
        <v>16725</v>
      </c>
      <c r="D21173" s="85">
        <v>21169</v>
      </c>
      <c r="E21173" s="86" t="s">
        <v>26820</v>
      </c>
      <c r="F21173" s="85" t="s">
        <v>4432</v>
      </c>
      <c r="G21173" s="86" t="s">
        <v>23999</v>
      </c>
      <c r="H21173" s="85" t="s">
        <v>1</v>
      </c>
      <c r="I21173" s="85">
        <v>1</v>
      </c>
      <c r="J21173" s="88">
        <v>28.86641579322972</v>
      </c>
      <c r="K21173" s="146">
        <v>54.676377219389828</v>
      </c>
      <c r="L21173" s="147">
        <v>2.3988363402693602E-7</v>
      </c>
      <c r="M21173" s="147">
        <v>6.4907886654860949</v>
      </c>
      <c r="N21173" s="87">
        <v>352.4848799167379</v>
      </c>
      <c r="O21173" s="88">
        <v>25.098261248512141</v>
      </c>
      <c r="P21173" s="89">
        <v>71.203795335677157</v>
      </c>
    </row>
    <row r="21174" spans="1:16">
      <c r="A21174" s="75" t="s">
        <v>26849</v>
      </c>
      <c r="B21174" s="85">
        <v>21170</v>
      </c>
      <c r="C21174" s="85">
        <v>16740</v>
      </c>
      <c r="D21174" s="85">
        <v>21170</v>
      </c>
      <c r="E21174" s="86" t="s">
        <v>26820</v>
      </c>
      <c r="F21174" s="85" t="s">
        <v>38</v>
      </c>
      <c r="G21174" s="86" t="s">
        <v>23999</v>
      </c>
      <c r="H21174" s="85" t="s">
        <v>1</v>
      </c>
      <c r="I21174" s="85">
        <v>1</v>
      </c>
      <c r="J21174" s="88">
        <v>28.858539929927861</v>
      </c>
      <c r="K21174" s="146">
        <v>54.610143341327579</v>
      </c>
      <c r="L21174" s="147">
        <v>2.3972000723861331E-7</v>
      </c>
      <c r="M21174" s="147">
        <v>6.4936968273073354</v>
      </c>
      <c r="N21174" s="87">
        <v>352.45109608413759</v>
      </c>
      <c r="O21174" s="88">
        <v>25.116001589576079</v>
      </c>
      <c r="P21174" s="89">
        <v>71.260954693074225</v>
      </c>
    </row>
    <row r="21175" spans="1:16">
      <c r="A21175" s="75" t="s">
        <v>26873</v>
      </c>
      <c r="B21175" s="85">
        <v>21171</v>
      </c>
      <c r="C21175" s="85">
        <v>16762</v>
      </c>
      <c r="D21175" s="85">
        <v>21171</v>
      </c>
      <c r="E21175" s="86" t="s">
        <v>26859</v>
      </c>
      <c r="F21175" s="85" t="s">
        <v>4469</v>
      </c>
      <c r="G21175" s="86" t="s">
        <v>23999</v>
      </c>
      <c r="H21175" s="85" t="s">
        <v>1</v>
      </c>
      <c r="I21175" s="85">
        <v>1</v>
      </c>
      <c r="J21175" s="88">
        <v>24.028347640925791</v>
      </c>
      <c r="K21175" s="146">
        <v>55.86920554200681</v>
      </c>
      <c r="L21175" s="147">
        <v>1.142473594489061E-7</v>
      </c>
      <c r="M21175" s="147">
        <v>1299.024003548295</v>
      </c>
      <c r="N21175" s="87">
        <v>211.64758314468699</v>
      </c>
      <c r="O21175" s="88">
        <v>21.214922861185631</v>
      </c>
      <c r="P21175" s="89">
        <v>100.23701922777279</v>
      </c>
    </row>
    <row r="21176" spans="1:16">
      <c r="A21176" s="75" t="s">
        <v>24000</v>
      </c>
      <c r="B21176" s="85">
        <v>21172</v>
      </c>
      <c r="C21176" s="85">
        <v>14630</v>
      </c>
      <c r="D21176" s="85">
        <v>21172</v>
      </c>
      <c r="E21176" s="86" t="s">
        <v>24001</v>
      </c>
      <c r="F21176" s="85" t="s">
        <v>55</v>
      </c>
      <c r="G21176" s="86" t="s">
        <v>24002</v>
      </c>
      <c r="H21176" s="85" t="s">
        <v>1</v>
      </c>
      <c r="I21176" s="85">
        <v>1</v>
      </c>
      <c r="J21176" s="88">
        <v>5.1987182623927843</v>
      </c>
      <c r="K21176" s="146">
        <v>9.8916701299863448</v>
      </c>
      <c r="L21176" s="147">
        <v>2.4464277322447601E-8</v>
      </c>
      <c r="M21176" s="147">
        <v>0.44724395594728128</v>
      </c>
      <c r="N21176" s="87">
        <v>68.268871111765151</v>
      </c>
      <c r="O21176" s="88">
        <v>4.6679685408788769</v>
      </c>
      <c r="P21176" s="89">
        <v>68.376237439708007</v>
      </c>
    </row>
    <row r="21177" spans="1:16">
      <c r="A21177" s="75" t="s">
        <v>32883</v>
      </c>
      <c r="B21177" s="85">
        <v>21173</v>
      </c>
      <c r="C21177" s="85">
        <v>21191</v>
      </c>
      <c r="D21177" s="85">
        <v>21173</v>
      </c>
      <c r="E21177" s="86" t="s">
        <v>32884</v>
      </c>
      <c r="F21177" s="85" t="s">
        <v>38</v>
      </c>
      <c r="G21177" s="86" t="s">
        <v>24002</v>
      </c>
      <c r="H21177" s="85" t="s">
        <v>1</v>
      </c>
      <c r="I21177" s="85">
        <v>1</v>
      </c>
      <c r="J21177" s="88">
        <v>5.2452080927467488</v>
      </c>
      <c r="K21177" s="146">
        <v>9.9990753869675366</v>
      </c>
      <c r="L21177" s="147">
        <v>2.4702030224069779E-8</v>
      </c>
      <c r="M21177" s="147">
        <v>0.44000551440155627</v>
      </c>
      <c r="N21177" s="87">
        <v>67.577027460637581</v>
      </c>
      <c r="O21177" s="88">
        <v>4.710605890182479</v>
      </c>
      <c r="P21177" s="89">
        <v>69.707207718278568</v>
      </c>
    </row>
    <row r="21178" spans="1:16">
      <c r="A21178" s="75" t="s">
        <v>32885</v>
      </c>
      <c r="B21178" s="85">
        <v>21174</v>
      </c>
      <c r="C21178" s="85">
        <v>21192</v>
      </c>
      <c r="D21178" s="85">
        <v>21174</v>
      </c>
      <c r="E21178" s="86" t="s">
        <v>32884</v>
      </c>
      <c r="F21178" s="85" t="s">
        <v>11</v>
      </c>
      <c r="G21178" s="86" t="s">
        <v>24002</v>
      </c>
      <c r="H21178" s="85" t="s">
        <v>1</v>
      </c>
      <c r="I21178" s="85">
        <v>1</v>
      </c>
      <c r="J21178" s="88">
        <v>4.8013607124292834</v>
      </c>
      <c r="K21178" s="146">
        <v>9.3053463201653717</v>
      </c>
      <c r="L21178" s="147">
        <v>2.247790169066721E-8</v>
      </c>
      <c r="M21178" s="147">
        <v>0.42079291309949868</v>
      </c>
      <c r="N21178" s="87">
        <v>65.127518342160158</v>
      </c>
      <c r="O21178" s="88">
        <v>4.3068794858304074</v>
      </c>
      <c r="P21178" s="89">
        <v>66.129949297367261</v>
      </c>
    </row>
    <row r="21179" spans="1:16">
      <c r="A21179" s="75" t="s">
        <v>24003</v>
      </c>
      <c r="B21179" s="85">
        <v>21175</v>
      </c>
      <c r="C21179" s="85">
        <v>14631</v>
      </c>
      <c r="D21179" s="85">
        <v>21175</v>
      </c>
      <c r="E21179" s="86" t="s">
        <v>24004</v>
      </c>
      <c r="F21179" s="85" t="s">
        <v>38</v>
      </c>
      <c r="G21179" s="86" t="s">
        <v>24005</v>
      </c>
      <c r="H21179" s="85" t="s">
        <v>1</v>
      </c>
      <c r="I21179" s="85">
        <v>1</v>
      </c>
      <c r="J21179" s="88">
        <v>2.4520951614394342</v>
      </c>
      <c r="K21179" s="146">
        <v>4.7113693160810302</v>
      </c>
      <c r="L21179" s="147">
        <v>1.156248620928973E-8</v>
      </c>
      <c r="M21179" s="147">
        <v>0.20383867330940941</v>
      </c>
      <c r="N21179" s="87">
        <v>31.3098607302537</v>
      </c>
      <c r="O21179" s="88">
        <v>2.2033427250946578</v>
      </c>
      <c r="P21179" s="89">
        <v>70.372166266636867</v>
      </c>
    </row>
    <row r="21180" spans="1:16">
      <c r="A21180" s="75" t="s">
        <v>24006</v>
      </c>
      <c r="B21180" s="85">
        <v>21176</v>
      </c>
      <c r="C21180" s="85">
        <v>14632</v>
      </c>
      <c r="D21180" s="85">
        <v>21176</v>
      </c>
      <c r="E21180" s="86" t="s">
        <v>24004</v>
      </c>
      <c r="F21180" s="85" t="s">
        <v>11</v>
      </c>
      <c r="G21180" s="86" t="s">
        <v>24005</v>
      </c>
      <c r="H21180" s="85" t="s">
        <v>1</v>
      </c>
      <c r="I21180" s="85">
        <v>1</v>
      </c>
      <c r="J21180" s="88">
        <v>2.2236008472630799</v>
      </c>
      <c r="K21180" s="146">
        <v>4.377953838572151</v>
      </c>
      <c r="L21180" s="147">
        <v>1.045490025922101E-8</v>
      </c>
      <c r="M21180" s="147">
        <v>0.19199884246678681</v>
      </c>
      <c r="N21180" s="87">
        <v>29.770835356768242</v>
      </c>
      <c r="O21180" s="88">
        <v>1.994811024994481</v>
      </c>
      <c r="P21180" s="89">
        <v>67.005544221014645</v>
      </c>
    </row>
    <row r="21181" spans="1:16">
      <c r="A21181" s="75" t="s">
        <v>32886</v>
      </c>
      <c r="B21181" s="85">
        <v>21177</v>
      </c>
      <c r="C21181" s="85">
        <v>21193</v>
      </c>
      <c r="D21181" s="85">
        <v>21177</v>
      </c>
      <c r="E21181" s="86" t="s">
        <v>32887</v>
      </c>
      <c r="F21181" s="85" t="s">
        <v>38</v>
      </c>
      <c r="G21181" s="86" t="s">
        <v>24005</v>
      </c>
      <c r="H21181" s="85" t="s">
        <v>1</v>
      </c>
      <c r="I21181" s="85">
        <v>1</v>
      </c>
      <c r="J21181" s="88">
        <v>2.3517970593858681</v>
      </c>
      <c r="K21181" s="146">
        <v>4.5891358528286874</v>
      </c>
      <c r="L21181" s="147">
        <v>1.106430892868976E-8</v>
      </c>
      <c r="M21181" s="147">
        <v>0.19027413886369679</v>
      </c>
      <c r="N21181" s="87">
        <v>29.810274822502951</v>
      </c>
      <c r="O21181" s="88">
        <v>2.1123728422593708</v>
      </c>
      <c r="P21181" s="89">
        <v>70.860562501919603</v>
      </c>
    </row>
    <row r="21182" spans="1:16">
      <c r="A21182" s="75" t="s">
        <v>32888</v>
      </c>
      <c r="B21182" s="85">
        <v>21178</v>
      </c>
      <c r="C21182" s="85">
        <v>21194</v>
      </c>
      <c r="D21182" s="85">
        <v>21178</v>
      </c>
      <c r="E21182" s="86" t="s">
        <v>32887</v>
      </c>
      <c r="F21182" s="85" t="s">
        <v>11</v>
      </c>
      <c r="G21182" s="86" t="s">
        <v>24005</v>
      </c>
      <c r="H21182" s="85" t="s">
        <v>1</v>
      </c>
      <c r="I21182" s="85">
        <v>1</v>
      </c>
      <c r="J21182" s="88">
        <v>2.1950277556936628</v>
      </c>
      <c r="K21182" s="146">
        <v>4.3462582651986397</v>
      </c>
      <c r="L21182" s="147">
        <v>1.0314622634105489E-8</v>
      </c>
      <c r="M21182" s="147">
        <v>0.1880074370500141</v>
      </c>
      <c r="N21182" s="87">
        <v>29.33157873086007</v>
      </c>
      <c r="O21182" s="88">
        <v>1.9691799920919451</v>
      </c>
      <c r="P21182" s="89">
        <v>67.135151849843993</v>
      </c>
    </row>
    <row r="21183" spans="1:16">
      <c r="A21183" s="75" t="s">
        <v>8737</v>
      </c>
      <c r="B21183" s="85">
        <v>21179</v>
      </c>
      <c r="C21183" s="85">
        <v>5758</v>
      </c>
      <c r="D21183" s="85">
        <v>21179</v>
      </c>
      <c r="E21183" s="86" t="s">
        <v>8731</v>
      </c>
      <c r="F21183" s="85" t="s">
        <v>1039</v>
      </c>
      <c r="G21183" s="86" t="s">
        <v>79</v>
      </c>
      <c r="H21183" s="85" t="s">
        <v>1</v>
      </c>
      <c r="I21183" s="85">
        <v>1</v>
      </c>
      <c r="J21183" s="88">
        <v>0.5061616410512878</v>
      </c>
      <c r="K21183" s="146">
        <v>2.3122738136220944</v>
      </c>
      <c r="L21183" s="147">
        <v>6.9512928850221881E-9</v>
      </c>
      <c r="M21183" s="147">
        <v>0.1027449069665389</v>
      </c>
      <c r="N21183" s="87">
        <v>13.161377269058301</v>
      </c>
      <c r="O21183" s="88">
        <v>0.36544667195209968</v>
      </c>
      <c r="P21183" s="89">
        <v>27.766598014878383</v>
      </c>
    </row>
    <row r="21184" spans="1:16">
      <c r="A21184" s="75" t="s">
        <v>24007</v>
      </c>
      <c r="B21184" s="85">
        <v>21180</v>
      </c>
      <c r="C21184" s="85">
        <v>14633</v>
      </c>
      <c r="D21184" s="85">
        <v>21180</v>
      </c>
      <c r="E21184" s="86" t="s">
        <v>78</v>
      </c>
      <c r="F21184" s="85" t="s">
        <v>55</v>
      </c>
      <c r="G21184" s="86" t="s">
        <v>79</v>
      </c>
      <c r="H21184" s="85" t="s">
        <v>1</v>
      </c>
      <c r="I21184" s="85">
        <v>1</v>
      </c>
      <c r="J21184" s="88">
        <v>2.6914988358870708</v>
      </c>
      <c r="K21184" s="146">
        <v>16.949914687021558</v>
      </c>
      <c r="L21184" s="147">
        <v>1.9830455621658681E-8</v>
      </c>
      <c r="M21184" s="147">
        <v>0.25325488483194852</v>
      </c>
      <c r="N21184" s="87">
        <v>43.400198235719301</v>
      </c>
      <c r="O21184" s="88">
        <v>2.4578507712741029</v>
      </c>
      <c r="P21184" s="89">
        <v>56.632247574649064</v>
      </c>
    </row>
    <row r="21185" spans="1:16">
      <c r="A21185" s="75" t="s">
        <v>26573</v>
      </c>
      <c r="B21185" s="85">
        <v>21181</v>
      </c>
      <c r="C21185" s="85">
        <v>16538</v>
      </c>
      <c r="D21185" s="85">
        <v>21181</v>
      </c>
      <c r="E21185" s="86" t="s">
        <v>26569</v>
      </c>
      <c r="F21185" s="85" t="s">
        <v>509</v>
      </c>
      <c r="G21185" s="86" t="s">
        <v>79</v>
      </c>
      <c r="H21185" s="85" t="s">
        <v>1</v>
      </c>
      <c r="I21185" s="85">
        <v>1</v>
      </c>
      <c r="J21185" s="88">
        <v>1.404227981314802</v>
      </c>
      <c r="K21185" s="146">
        <v>19.843351845004999</v>
      </c>
      <c r="L21185" s="147">
        <v>1.7990857164866469E-8</v>
      </c>
      <c r="M21185" s="147">
        <v>0.19906240027156091</v>
      </c>
      <c r="N21185" s="87">
        <v>18.904832235846911</v>
      </c>
      <c r="O21185" s="88">
        <v>1.2702922200528151</v>
      </c>
      <c r="P21185" s="89">
        <v>67.194048812774753</v>
      </c>
    </row>
    <row r="21186" spans="1:16">
      <c r="A21186" s="75" t="s">
        <v>26592</v>
      </c>
      <c r="B21186" s="85">
        <v>21182</v>
      </c>
      <c r="C21186" s="85">
        <v>16557</v>
      </c>
      <c r="D21186" s="85">
        <v>21182</v>
      </c>
      <c r="E21186" s="86" t="s">
        <v>26569</v>
      </c>
      <c r="F21186" s="85" t="s">
        <v>38</v>
      </c>
      <c r="G21186" s="86" t="s">
        <v>79</v>
      </c>
      <c r="H21186" s="85" t="s">
        <v>1</v>
      </c>
      <c r="I21186" s="85">
        <v>1</v>
      </c>
      <c r="J21186" s="88">
        <v>2.6439571390169641</v>
      </c>
      <c r="K21186" s="146">
        <v>16.81772752810355</v>
      </c>
      <c r="L21186" s="147">
        <v>1.947644564156059E-8</v>
      </c>
      <c r="M21186" s="147">
        <v>0.24432275154814151</v>
      </c>
      <c r="N21186" s="87">
        <v>42.816707733903172</v>
      </c>
      <c r="O21186" s="88">
        <v>2.4153536922630878</v>
      </c>
      <c r="P21186" s="89">
        <v>56.411476269357344</v>
      </c>
    </row>
    <row r="21187" spans="1:16">
      <c r="A21187" s="75" t="s">
        <v>32913</v>
      </c>
      <c r="B21187" s="85">
        <v>21183</v>
      </c>
      <c r="C21187" s="85">
        <v>21213</v>
      </c>
      <c r="D21187" s="85">
        <v>21183</v>
      </c>
      <c r="E21187" s="86" t="s">
        <v>32914</v>
      </c>
      <c r="F21187" s="85" t="s">
        <v>55</v>
      </c>
      <c r="G21187" s="86" t="s">
        <v>79</v>
      </c>
      <c r="H21187" s="85" t="s">
        <v>1</v>
      </c>
      <c r="I21187" s="85">
        <v>1</v>
      </c>
      <c r="J21187" s="88">
        <v>3.7736147828130243E-2</v>
      </c>
      <c r="K21187" s="146">
        <v>4.739014171966268E-2</v>
      </c>
      <c r="L21187" s="147">
        <v>1.99198767567975E-10</v>
      </c>
      <c r="M21187" s="147">
        <v>5.0518435630368856E-3</v>
      </c>
      <c r="N21187" s="87">
        <v>0.55861824438320551</v>
      </c>
      <c r="O21187" s="88">
        <v>3.423182992638598E-2</v>
      </c>
      <c r="P21187" s="89">
        <v>61.279469961069424</v>
      </c>
    </row>
    <row r="21188" spans="1:16">
      <c r="A21188" s="75" t="s">
        <v>24008</v>
      </c>
      <c r="B21188" s="85">
        <v>21184</v>
      </c>
      <c r="C21188" s="85">
        <v>14634</v>
      </c>
      <c r="D21188" s="85">
        <v>21184</v>
      </c>
      <c r="E21188" s="86" t="s">
        <v>24009</v>
      </c>
      <c r="F21188" s="85" t="s">
        <v>55</v>
      </c>
      <c r="G21188" s="86" t="s">
        <v>24010</v>
      </c>
      <c r="H21188" s="85" t="s">
        <v>1042</v>
      </c>
      <c r="I21188" s="85">
        <v>1</v>
      </c>
      <c r="J21188" s="88">
        <v>3.4418199988076772</v>
      </c>
      <c r="K21188" s="146">
        <v>21.938071362778778</v>
      </c>
      <c r="L21188" s="147">
        <v>6.5173151690314768E-8</v>
      </c>
      <c r="M21188" s="147">
        <v>0.35641953695715678</v>
      </c>
      <c r="N21188" s="87">
        <v>57.807183234452673</v>
      </c>
      <c r="O21188" s="88">
        <v>3.08966686954953</v>
      </c>
      <c r="P21188" s="89">
        <v>53.447801755338084</v>
      </c>
    </row>
    <row r="21189" spans="1:16">
      <c r="A21189" s="75" t="s">
        <v>32889</v>
      </c>
      <c r="B21189" s="85">
        <v>21185</v>
      </c>
      <c r="C21189" s="85">
        <v>21195</v>
      </c>
      <c r="D21189" s="85">
        <v>21185</v>
      </c>
      <c r="E21189" s="86" t="s">
        <v>32890</v>
      </c>
      <c r="F21189" s="85" t="s">
        <v>38</v>
      </c>
      <c r="G21189" s="86" t="s">
        <v>24010</v>
      </c>
      <c r="H21189" s="85" t="s">
        <v>1042</v>
      </c>
      <c r="I21189" s="85">
        <v>1</v>
      </c>
      <c r="J21189" s="88">
        <v>3.481668487894042</v>
      </c>
      <c r="K21189" s="146">
        <v>22.091982812662614</v>
      </c>
      <c r="L21189" s="147">
        <v>6.5438544195265362E-8</v>
      </c>
      <c r="M21189" s="147">
        <v>0.34956559783275171</v>
      </c>
      <c r="N21189" s="87">
        <v>56.772191569188173</v>
      </c>
      <c r="O21189" s="88">
        <v>3.1192182706038691</v>
      </c>
      <c r="P21189" s="89">
        <v>54.942713754540954</v>
      </c>
    </row>
    <row r="21190" spans="1:16">
      <c r="A21190" s="75" t="s">
        <v>32891</v>
      </c>
      <c r="B21190" s="85">
        <v>21186</v>
      </c>
      <c r="C21190" s="85">
        <v>21196</v>
      </c>
      <c r="D21190" s="85">
        <v>21186</v>
      </c>
      <c r="E21190" s="86" t="s">
        <v>32890</v>
      </c>
      <c r="F21190" s="85" t="s">
        <v>11</v>
      </c>
      <c r="G21190" s="86" t="s">
        <v>24010</v>
      </c>
      <c r="H21190" s="85" t="s">
        <v>1042</v>
      </c>
      <c r="I21190" s="85">
        <v>1</v>
      </c>
      <c r="J21190" s="88">
        <v>3.3611318545183639</v>
      </c>
      <c r="K21190" s="146">
        <v>21.626420166943191</v>
      </c>
      <c r="L21190" s="147">
        <v>6.4635765475084294E-8</v>
      </c>
      <c r="M21190" s="147">
        <v>0.37029789575319472</v>
      </c>
      <c r="N21190" s="87">
        <v>59.902910293116257</v>
      </c>
      <c r="O21190" s="88">
        <v>3.0298290245799051</v>
      </c>
      <c r="P21190" s="89">
        <v>50.578995406974038</v>
      </c>
    </row>
    <row r="21191" spans="1:16">
      <c r="A21191" s="75" t="s">
        <v>24011</v>
      </c>
      <c r="B21191" s="85">
        <v>21187</v>
      </c>
      <c r="C21191" s="85">
        <v>14635</v>
      </c>
      <c r="D21191" s="85">
        <v>21187</v>
      </c>
      <c r="E21191" s="86" t="s">
        <v>24012</v>
      </c>
      <c r="F21191" s="85" t="s">
        <v>55</v>
      </c>
      <c r="G21191" s="86" t="s">
        <v>24013</v>
      </c>
      <c r="H21191" s="85" t="s">
        <v>1042</v>
      </c>
      <c r="I21191" s="85">
        <v>1</v>
      </c>
      <c r="J21191" s="88">
        <v>5.2581433328610716</v>
      </c>
      <c r="K21191" s="146">
        <v>24.785569068052308</v>
      </c>
      <c r="L21191" s="147">
        <v>3.3100194382200252E-8</v>
      </c>
      <c r="M21191" s="147">
        <v>0.43062017353682691</v>
      </c>
      <c r="N21191" s="87">
        <v>75.338554701230223</v>
      </c>
      <c r="O21191" s="88">
        <v>4.7665152997804441</v>
      </c>
      <c r="P21191" s="89">
        <v>63.267941874953578</v>
      </c>
    </row>
    <row r="21192" spans="1:16">
      <c r="A21192" s="75" t="s">
        <v>32892</v>
      </c>
      <c r="B21192" s="85">
        <v>21188</v>
      </c>
      <c r="C21192" s="85">
        <v>21197</v>
      </c>
      <c r="D21192" s="85">
        <v>21188</v>
      </c>
      <c r="E21192" s="86" t="s">
        <v>32893</v>
      </c>
      <c r="F21192" s="85" t="s">
        <v>38</v>
      </c>
      <c r="G21192" s="86" t="s">
        <v>24013</v>
      </c>
      <c r="H21192" s="85" t="s">
        <v>1042</v>
      </c>
      <c r="I21192" s="85">
        <v>1</v>
      </c>
      <c r="J21192" s="88">
        <v>5.4528438899390332</v>
      </c>
      <c r="K21192" s="146">
        <v>25.482305832573243</v>
      </c>
      <c r="L21192" s="147">
        <v>3.4141760420951299E-8</v>
      </c>
      <c r="M21192" s="147">
        <v>0.42454696737237507</v>
      </c>
      <c r="N21192" s="87">
        <v>75.643228141196289</v>
      </c>
      <c r="O21192" s="88">
        <v>4.9332385411200512</v>
      </c>
      <c r="P21192" s="89">
        <v>65.217186816929953</v>
      </c>
    </row>
    <row r="21193" spans="1:16">
      <c r="A21193" s="75" t="s">
        <v>32894</v>
      </c>
      <c r="B21193" s="85">
        <v>21189</v>
      </c>
      <c r="C21193" s="85">
        <v>21198</v>
      </c>
      <c r="D21193" s="85">
        <v>21189</v>
      </c>
      <c r="E21193" s="86" t="s">
        <v>32893</v>
      </c>
      <c r="F21193" s="85" t="s">
        <v>11</v>
      </c>
      <c r="G21193" s="86" t="s">
        <v>24013</v>
      </c>
      <c r="H21193" s="85" t="s">
        <v>1042</v>
      </c>
      <c r="I21193" s="85">
        <v>1</v>
      </c>
      <c r="J21193" s="88">
        <v>4.8638993601805263</v>
      </c>
      <c r="K21193" s="146">
        <v>23.374765349358672</v>
      </c>
      <c r="L21193" s="147">
        <v>3.0991155049755413E-8</v>
      </c>
      <c r="M21193" s="147">
        <v>0.44291764695505931</v>
      </c>
      <c r="N21193" s="87">
        <v>74.721629566833229</v>
      </c>
      <c r="O21193" s="88">
        <v>4.4289218486349187</v>
      </c>
      <c r="P21193" s="89">
        <v>59.272286676691927</v>
      </c>
    </row>
    <row r="21194" spans="1:16">
      <c r="A21194" s="75" t="s">
        <v>24014</v>
      </c>
      <c r="B21194" s="85">
        <v>21190</v>
      </c>
      <c r="C21194" s="85">
        <v>14636</v>
      </c>
      <c r="D21194" s="85">
        <v>21190</v>
      </c>
      <c r="E21194" s="86" t="s">
        <v>24015</v>
      </c>
      <c r="F21194" s="85" t="s">
        <v>55</v>
      </c>
      <c r="G21194" s="86" t="s">
        <v>24016</v>
      </c>
      <c r="H21194" s="85" t="s">
        <v>1042</v>
      </c>
      <c r="I21194" s="85">
        <v>1</v>
      </c>
      <c r="J21194" s="88">
        <v>4.1449082072661007E-2</v>
      </c>
      <c r="K21194" s="146">
        <v>0.26120338314741121</v>
      </c>
      <c r="L21194" s="147">
        <v>3.0565964053929002E-10</v>
      </c>
      <c r="M21194" s="147">
        <v>3.900125226412015E-3</v>
      </c>
      <c r="N21194" s="87">
        <v>0.66836305283007857</v>
      </c>
      <c r="O21194" s="88">
        <v>3.7850901877621267E-2</v>
      </c>
      <c r="P21194" s="89">
        <v>56.632247574649078</v>
      </c>
    </row>
    <row r="21195" spans="1:16">
      <c r="A21195" s="75" t="s">
        <v>32895</v>
      </c>
      <c r="B21195" s="85">
        <v>21191</v>
      </c>
      <c r="C21195" s="85">
        <v>21199</v>
      </c>
      <c r="D21195" s="85">
        <v>21191</v>
      </c>
      <c r="E21195" s="86" t="s">
        <v>32896</v>
      </c>
      <c r="F21195" s="85" t="s">
        <v>38</v>
      </c>
      <c r="G21195" s="86" t="s">
        <v>24016</v>
      </c>
      <c r="H21195" s="85" t="s">
        <v>1042</v>
      </c>
      <c r="I21195" s="85">
        <v>1</v>
      </c>
      <c r="J21195" s="88">
        <v>4.1449082072661007E-2</v>
      </c>
      <c r="K21195" s="146">
        <v>0.26120338314741121</v>
      </c>
      <c r="L21195" s="147">
        <v>3.0565964053929002E-10</v>
      </c>
      <c r="M21195" s="147">
        <v>3.900125226412015E-3</v>
      </c>
      <c r="N21195" s="87">
        <v>0.66836305283007857</v>
      </c>
      <c r="O21195" s="88">
        <v>3.7850901877621267E-2</v>
      </c>
      <c r="P21195" s="89">
        <v>56.632247574649078</v>
      </c>
    </row>
    <row r="21196" spans="1:16">
      <c r="A21196" s="75" t="s">
        <v>32897</v>
      </c>
      <c r="B21196" s="85">
        <v>21192</v>
      </c>
      <c r="C21196" s="85">
        <v>21200</v>
      </c>
      <c r="D21196" s="85">
        <v>21192</v>
      </c>
      <c r="E21196" s="86" t="s">
        <v>32896</v>
      </c>
      <c r="F21196" s="85" t="s">
        <v>11</v>
      </c>
      <c r="G21196" s="86" t="s">
        <v>24016</v>
      </c>
      <c r="H21196" s="85" t="s">
        <v>1042</v>
      </c>
      <c r="I21196" s="85">
        <v>1</v>
      </c>
      <c r="J21196" s="88">
        <v>4.1449082072661007E-2</v>
      </c>
      <c r="K21196" s="146">
        <v>0.26120338314741121</v>
      </c>
      <c r="L21196" s="147">
        <v>3.0565964053929002E-10</v>
      </c>
      <c r="M21196" s="147">
        <v>3.900125226412015E-3</v>
      </c>
      <c r="N21196" s="87">
        <v>0.66836305283007857</v>
      </c>
      <c r="O21196" s="88">
        <v>3.7850901877621267E-2</v>
      </c>
      <c r="P21196" s="89">
        <v>56.632247574649078</v>
      </c>
    </row>
    <row r="21197" spans="1:16">
      <c r="A21197" s="75" t="s">
        <v>1916</v>
      </c>
      <c r="B21197" s="85">
        <v>21193</v>
      </c>
      <c r="C21197" s="85">
        <v>959</v>
      </c>
      <c r="D21197" s="85">
        <v>21193</v>
      </c>
      <c r="E21197" s="86" t="s">
        <v>1914</v>
      </c>
      <c r="F21197" s="85" t="s">
        <v>55</v>
      </c>
      <c r="G21197" s="86" t="s">
        <v>1917</v>
      </c>
      <c r="H21197" s="85" t="s">
        <v>1</v>
      </c>
      <c r="I21197" s="85">
        <v>1</v>
      </c>
      <c r="J21197" s="88">
        <v>0.58095908388973916</v>
      </c>
      <c r="K21197" s="146">
        <v>10.86127774746833</v>
      </c>
      <c r="L21197" s="147">
        <v>7.2450544999376352E-9</v>
      </c>
      <c r="M21197" s="147">
        <v>9.9893555578702969E-2</v>
      </c>
      <c r="N21197" s="87">
        <v>8.4272470585082289</v>
      </c>
      <c r="O21197" s="88">
        <v>0.52936677117536979</v>
      </c>
      <c r="P21197" s="89">
        <v>62.816097297268158</v>
      </c>
    </row>
    <row r="21198" spans="1:16">
      <c r="A21198" s="75" t="s">
        <v>8753</v>
      </c>
      <c r="B21198" s="85">
        <v>21194</v>
      </c>
      <c r="C21198" s="85">
        <v>5769</v>
      </c>
      <c r="D21198" s="85">
        <v>21194</v>
      </c>
      <c r="E21198" s="86" t="s">
        <v>8750</v>
      </c>
      <c r="F21198" s="85" t="s">
        <v>509</v>
      </c>
      <c r="G21198" s="86" t="s">
        <v>1917</v>
      </c>
      <c r="H21198" s="85" t="s">
        <v>1</v>
      </c>
      <c r="I21198" s="85">
        <v>1</v>
      </c>
      <c r="J21198" s="88">
        <v>0.46304472633441551</v>
      </c>
      <c r="K21198" s="146">
        <v>6.9565805531056046</v>
      </c>
      <c r="L21198" s="147">
        <v>4.9288341223838638E-9</v>
      </c>
      <c r="M21198" s="147">
        <v>9.3074636694225166E-2</v>
      </c>
      <c r="N21198" s="87">
        <v>5.2071610866657876</v>
      </c>
      <c r="O21198" s="88">
        <v>0.41621880674723888</v>
      </c>
      <c r="P21198" s="89">
        <v>79.932001299723396</v>
      </c>
    </row>
    <row r="21199" spans="1:16">
      <c r="A21199" s="75" t="s">
        <v>24017</v>
      </c>
      <c r="B21199" s="85">
        <v>21195</v>
      </c>
      <c r="C21199" s="85">
        <v>14637</v>
      </c>
      <c r="D21199" s="85">
        <v>21195</v>
      </c>
      <c r="E21199" s="86" t="s">
        <v>24018</v>
      </c>
      <c r="F21199" s="85" t="s">
        <v>55</v>
      </c>
      <c r="G21199" s="86" t="s">
        <v>1917</v>
      </c>
      <c r="H21199" s="85" t="s">
        <v>1</v>
      </c>
      <c r="I21199" s="85">
        <v>1</v>
      </c>
      <c r="J21199" s="88">
        <v>0.51628642241622924</v>
      </c>
      <c r="K21199" s="146">
        <v>9.679310144075064</v>
      </c>
      <c r="L21199" s="147">
        <v>6.5148066343566716E-9</v>
      </c>
      <c r="M21199" s="147">
        <v>9.1828814911078208E-2</v>
      </c>
      <c r="N21199" s="87">
        <v>7.4888954103575616</v>
      </c>
      <c r="O21199" s="88">
        <v>0.46904214644824221</v>
      </c>
      <c r="P21199" s="89">
        <v>62.63168608277406</v>
      </c>
    </row>
    <row r="21200" spans="1:16">
      <c r="A21200" s="75" t="s">
        <v>24281</v>
      </c>
      <c r="B21200" s="85">
        <v>21196</v>
      </c>
      <c r="C21200" s="85">
        <v>14814</v>
      </c>
      <c r="D21200" s="85">
        <v>21196</v>
      </c>
      <c r="E21200" s="86" t="s">
        <v>24282</v>
      </c>
      <c r="F21200" s="85" t="s">
        <v>55</v>
      </c>
      <c r="G21200" s="86" t="s">
        <v>1917</v>
      </c>
      <c r="H21200" s="85" t="s">
        <v>1</v>
      </c>
      <c r="I21200" s="85">
        <v>1</v>
      </c>
      <c r="J21200" s="88">
        <v>0.59560636055453109</v>
      </c>
      <c r="K21200" s="146">
        <v>0.72990152715777523</v>
      </c>
      <c r="L21200" s="147">
        <v>3.0809228303924171E-9</v>
      </c>
      <c r="M21200" s="147">
        <v>7.9800442577721328E-2</v>
      </c>
      <c r="N21200" s="87">
        <v>8.8342184621183364</v>
      </c>
      <c r="O21200" s="88">
        <v>0.54020589009995656</v>
      </c>
      <c r="P21200" s="89">
        <v>61.149256430140611</v>
      </c>
    </row>
    <row r="21201" spans="1:16">
      <c r="A21201" s="75" t="s">
        <v>27357</v>
      </c>
      <c r="B21201" s="85">
        <v>21197</v>
      </c>
      <c r="C21201" s="85">
        <v>17115</v>
      </c>
      <c r="D21201" s="85">
        <v>21197</v>
      </c>
      <c r="E21201" s="86" t="s">
        <v>27355</v>
      </c>
      <c r="F21201" s="85" t="s">
        <v>240</v>
      </c>
      <c r="G21201" s="86" t="s">
        <v>1917</v>
      </c>
      <c r="H21201" s="85" t="s">
        <v>1</v>
      </c>
      <c r="I21201" s="85">
        <v>1</v>
      </c>
      <c r="J21201" s="88">
        <v>1.703169775368172</v>
      </c>
      <c r="K21201" s="146">
        <v>14.488739189430547</v>
      </c>
      <c r="L21201" s="147">
        <v>1.4590172854400349E-8</v>
      </c>
      <c r="M21201" s="147">
        <v>0.57771898128008348</v>
      </c>
      <c r="N21201" s="87">
        <v>27.6230533786911</v>
      </c>
      <c r="O21201" s="88">
        <v>1.38303225026907</v>
      </c>
      <c r="P21201" s="89">
        <v>50.068043938110222</v>
      </c>
    </row>
    <row r="21202" spans="1:16">
      <c r="A21202" s="75" t="s">
        <v>32906</v>
      </c>
      <c r="B21202" s="85">
        <v>21198</v>
      </c>
      <c r="C21202" s="85">
        <v>21208</v>
      </c>
      <c r="D21202" s="85">
        <v>21198</v>
      </c>
      <c r="E21202" s="86" t="s">
        <v>32899</v>
      </c>
      <c r="F21202" s="85" t="s">
        <v>55</v>
      </c>
      <c r="G21202" s="86" t="s">
        <v>1917</v>
      </c>
      <c r="H21202" s="85" t="s">
        <v>1</v>
      </c>
      <c r="I21202" s="85">
        <v>1</v>
      </c>
      <c r="J21202" s="88">
        <v>0.43723907489923258</v>
      </c>
      <c r="K21202" s="146">
        <v>9.5195808962129842</v>
      </c>
      <c r="L21202" s="147">
        <v>5.966688937373374E-9</v>
      </c>
      <c r="M21202" s="147">
        <v>7.896317041349897E-2</v>
      </c>
      <c r="N21202" s="87">
        <v>6.3907029429351496</v>
      </c>
      <c r="O21202" s="88">
        <v>0.39866696025160608</v>
      </c>
      <c r="P21202" s="89">
        <v>62.382333181724228</v>
      </c>
    </row>
    <row r="21203" spans="1:16">
      <c r="A21203" s="75" t="s">
        <v>24019</v>
      </c>
      <c r="B21203" s="85">
        <v>21199</v>
      </c>
      <c r="C21203" s="85">
        <v>14638</v>
      </c>
      <c r="D21203" s="85">
        <v>21199</v>
      </c>
      <c r="E21203" s="86" t="s">
        <v>24020</v>
      </c>
      <c r="F21203" s="85" t="s">
        <v>32</v>
      </c>
      <c r="G21203" s="86" t="s">
        <v>90</v>
      </c>
      <c r="H21203" s="85" t="s">
        <v>1</v>
      </c>
      <c r="I21203" s="85">
        <v>-1</v>
      </c>
      <c r="J21203" s="88">
        <v>0.15502328631752349</v>
      </c>
      <c r="K21203" s="146">
        <v>716.98042753536549</v>
      </c>
      <c r="L21203" s="147">
        <v>1.2977664532740851E-7</v>
      </c>
      <c r="M21203" s="147">
        <v>1.492450049411514E-2</v>
      </c>
      <c r="N21203" s="87">
        <v>1.911248345339251</v>
      </c>
      <c r="O21203" s="88">
        <v>0.14103459830079981</v>
      </c>
      <c r="P21203" s="89">
        <v>73.791874637707451</v>
      </c>
    </row>
    <row r="21204" spans="1:16">
      <c r="A21204" s="75" t="s">
        <v>24021</v>
      </c>
      <c r="B21204" s="85">
        <v>21200</v>
      </c>
      <c r="C21204" s="85">
        <v>14639</v>
      </c>
      <c r="D21204" s="85">
        <v>21200</v>
      </c>
      <c r="E21204" s="86" t="s">
        <v>24020</v>
      </c>
      <c r="F21204" s="85" t="s">
        <v>38</v>
      </c>
      <c r="G21204" s="86" t="s">
        <v>90</v>
      </c>
      <c r="H21204" s="85" t="s">
        <v>1</v>
      </c>
      <c r="I21204" s="85">
        <v>-1</v>
      </c>
      <c r="J21204" s="88">
        <v>0.2206812908220904</v>
      </c>
      <c r="K21204" s="146">
        <v>645.40091752238322</v>
      </c>
      <c r="L21204" s="147">
        <v>1.1719361912608621E-7</v>
      </c>
      <c r="M21204" s="147">
        <v>1.6184168066749261E-2</v>
      </c>
      <c r="N21204" s="87">
        <v>2.0480197192497709</v>
      </c>
      <c r="O21204" s="88">
        <v>0.2062261988353373</v>
      </c>
      <c r="P21204" s="89">
        <v>100.69541660022782</v>
      </c>
    </row>
    <row r="21205" spans="1:16">
      <c r="A21205" s="75" t="s">
        <v>32050</v>
      </c>
      <c r="B21205" s="85">
        <v>21201</v>
      </c>
      <c r="C21205" s="85">
        <v>20599</v>
      </c>
      <c r="D21205" s="85">
        <v>21201</v>
      </c>
      <c r="E21205" s="86" t="s">
        <v>89</v>
      </c>
      <c r="F21205" s="85" t="s">
        <v>32</v>
      </c>
      <c r="G21205" s="86" t="s">
        <v>90</v>
      </c>
      <c r="H21205" s="85" t="s">
        <v>1</v>
      </c>
      <c r="I21205" s="85">
        <v>-1</v>
      </c>
      <c r="J21205" s="88">
        <v>0.22763833823093299</v>
      </c>
      <c r="K21205" s="146">
        <v>502.73091479343907</v>
      </c>
      <c r="L21205" s="147">
        <v>9.1178317167550538E-8</v>
      </c>
      <c r="M21205" s="147">
        <v>1.155797291994707E-2</v>
      </c>
      <c r="N21205" s="87">
        <v>1.7055052565955779</v>
      </c>
      <c r="O21205" s="88">
        <v>0.21415916850831829</v>
      </c>
      <c r="P21205" s="89">
        <v>125.56933945534082</v>
      </c>
    </row>
    <row r="21206" spans="1:16">
      <c r="A21206" s="75" t="s">
        <v>32051</v>
      </c>
      <c r="B21206" s="85">
        <v>21202</v>
      </c>
      <c r="C21206" s="85">
        <v>20600</v>
      </c>
      <c r="D21206" s="85">
        <v>21202</v>
      </c>
      <c r="E21206" s="86" t="s">
        <v>89</v>
      </c>
      <c r="F21206" s="85" t="s">
        <v>38</v>
      </c>
      <c r="G21206" s="86" t="s">
        <v>90</v>
      </c>
      <c r="H21206" s="85" t="s">
        <v>1</v>
      </c>
      <c r="I21206" s="85">
        <v>-1</v>
      </c>
      <c r="J21206" s="88">
        <v>0.18292287061297779</v>
      </c>
      <c r="K21206" s="146">
        <v>645.35342892528013</v>
      </c>
      <c r="L21206" s="147">
        <v>1.169941957746334E-7</v>
      </c>
      <c r="M21206" s="147">
        <v>1.1138978650017549E-2</v>
      </c>
      <c r="N21206" s="87">
        <v>1.489637461368873</v>
      </c>
      <c r="O21206" s="88">
        <v>0.17194259500916781</v>
      </c>
      <c r="P21206" s="89">
        <v>115.42579954398069</v>
      </c>
    </row>
    <row r="21207" spans="1:16">
      <c r="A21207" s="75" t="s">
        <v>32052</v>
      </c>
      <c r="B21207" s="85">
        <v>21203</v>
      </c>
      <c r="C21207" s="85">
        <v>20601</v>
      </c>
      <c r="D21207" s="85">
        <v>21203</v>
      </c>
      <c r="E21207" s="86" t="s">
        <v>32053</v>
      </c>
      <c r="F21207" s="85" t="s">
        <v>32</v>
      </c>
      <c r="G21207" s="86" t="s">
        <v>90</v>
      </c>
      <c r="H21207" s="85" t="s">
        <v>1</v>
      </c>
      <c r="I21207" s="85">
        <v>-1</v>
      </c>
      <c r="J21207" s="88">
        <v>0.1214029346885834</v>
      </c>
      <c r="K21207" s="146">
        <v>716.93914092683269</v>
      </c>
      <c r="L21207" s="147">
        <v>1.2960115828338759E-7</v>
      </c>
      <c r="M21207" s="147">
        <v>1.0232839986260379E-2</v>
      </c>
      <c r="N21207" s="87">
        <v>1.3900368481148819</v>
      </c>
      <c r="O21207" s="88">
        <v>0.1108997415978283</v>
      </c>
      <c r="P21207" s="89">
        <v>79.781871788669889</v>
      </c>
    </row>
    <row r="21208" spans="1:16">
      <c r="A21208" s="75" t="s">
        <v>24022</v>
      </c>
      <c r="B21208" s="85">
        <v>21204</v>
      </c>
      <c r="C21208" s="85">
        <v>14640</v>
      </c>
      <c r="D21208" s="85">
        <v>21204</v>
      </c>
      <c r="E21208" s="86" t="s">
        <v>24023</v>
      </c>
      <c r="F21208" s="85" t="s">
        <v>38</v>
      </c>
      <c r="G21208" s="86" t="s">
        <v>24024</v>
      </c>
      <c r="H21208" s="85" t="s">
        <v>1</v>
      </c>
      <c r="I21208" s="85">
        <v>1</v>
      </c>
      <c r="J21208" s="88">
        <v>0.78636815106642233</v>
      </c>
      <c r="K21208" s="146">
        <v>6.7582929878175566</v>
      </c>
      <c r="L21208" s="147">
        <v>1.2167524643961011E-8</v>
      </c>
      <c r="M21208" s="147">
        <v>8.2153691426814932E-2</v>
      </c>
      <c r="N21208" s="87">
        <v>12.255361713745449</v>
      </c>
      <c r="O21208" s="88">
        <v>0.70409017141220132</v>
      </c>
      <c r="P21208" s="89">
        <v>57.451602642009597</v>
      </c>
    </row>
    <row r="21209" spans="1:16">
      <c r="A21209" s="75" t="s">
        <v>24025</v>
      </c>
      <c r="B21209" s="85">
        <v>21205</v>
      </c>
      <c r="C21209" s="85">
        <v>14641</v>
      </c>
      <c r="D21209" s="85">
        <v>21205</v>
      </c>
      <c r="E21209" s="86" t="s">
        <v>24023</v>
      </c>
      <c r="F21209" s="85" t="s">
        <v>11</v>
      </c>
      <c r="G21209" s="86" t="s">
        <v>24024</v>
      </c>
      <c r="H21209" s="85" t="s">
        <v>1</v>
      </c>
      <c r="I21209" s="85">
        <v>1</v>
      </c>
      <c r="J21209" s="88">
        <v>0.73216655190036373</v>
      </c>
      <c r="K21209" s="146">
        <v>6.4048388436198991</v>
      </c>
      <c r="L21209" s="147">
        <v>1.2193259166889689E-8</v>
      </c>
      <c r="M21209" s="147">
        <v>7.8325365238654701E-2</v>
      </c>
      <c r="N21209" s="87">
        <v>11.64084004429956</v>
      </c>
      <c r="O21209" s="88">
        <v>0.65411173153408808</v>
      </c>
      <c r="P21209" s="89">
        <v>56.191110696895294</v>
      </c>
    </row>
    <row r="21210" spans="1:16">
      <c r="A21210" s="75" t="s">
        <v>26593</v>
      </c>
      <c r="B21210" s="85">
        <v>21206</v>
      </c>
      <c r="C21210" s="85">
        <v>16558</v>
      </c>
      <c r="D21210" s="85">
        <v>21206</v>
      </c>
      <c r="E21210" s="86" t="s">
        <v>26569</v>
      </c>
      <c r="F21210" s="85" t="s">
        <v>38</v>
      </c>
      <c r="G21210" s="86" t="s">
        <v>24024</v>
      </c>
      <c r="H21210" s="85" t="s">
        <v>1</v>
      </c>
      <c r="I21210" s="85">
        <v>1</v>
      </c>
      <c r="J21210" s="88">
        <v>1.1974075119971059</v>
      </c>
      <c r="K21210" s="146">
        <v>7.61649006320844</v>
      </c>
      <c r="L21210" s="147">
        <v>8.8205825934375289E-9</v>
      </c>
      <c r="M21210" s="147">
        <v>0.1106500153645909</v>
      </c>
      <c r="N21210" s="87">
        <v>19.391028214104221</v>
      </c>
      <c r="O21210" s="88">
        <v>1.0938765279383791</v>
      </c>
      <c r="P21210" s="89">
        <v>56.411476269357351</v>
      </c>
    </row>
    <row r="21211" spans="1:16">
      <c r="A21211" s="75" t="s">
        <v>32907</v>
      </c>
      <c r="B21211" s="85">
        <v>21207</v>
      </c>
      <c r="C21211" s="85">
        <v>21209</v>
      </c>
      <c r="D21211" s="85">
        <v>21207</v>
      </c>
      <c r="E21211" s="86" t="s">
        <v>32908</v>
      </c>
      <c r="F21211" s="85" t="s">
        <v>38</v>
      </c>
      <c r="G21211" s="86" t="s">
        <v>24024</v>
      </c>
      <c r="H21211" s="85" t="s">
        <v>1</v>
      </c>
      <c r="I21211" s="85">
        <v>1</v>
      </c>
      <c r="J21211" s="88">
        <v>0.67929379569382764</v>
      </c>
      <c r="K21211" s="146">
        <v>6.5762447564559841</v>
      </c>
      <c r="L21211" s="147">
        <v>1.22021171620474E-8</v>
      </c>
      <c r="M21211" s="147">
        <v>7.1164132219023055E-2</v>
      </c>
      <c r="N21211" s="87">
        <v>10.578754047566591</v>
      </c>
      <c r="O21211" s="88">
        <v>0.60495901067901126</v>
      </c>
      <c r="P21211" s="89">
        <v>57.186225141340607</v>
      </c>
    </row>
    <row r="21212" spans="1:16">
      <c r="A21212" s="75" t="s">
        <v>32909</v>
      </c>
      <c r="B21212" s="85">
        <v>21208</v>
      </c>
      <c r="C21212" s="85">
        <v>21210</v>
      </c>
      <c r="D21212" s="85">
        <v>21208</v>
      </c>
      <c r="E21212" s="86" t="s">
        <v>32908</v>
      </c>
      <c r="F21212" s="85" t="s">
        <v>11</v>
      </c>
      <c r="G21212" s="86" t="s">
        <v>24024</v>
      </c>
      <c r="H21212" s="85" t="s">
        <v>1</v>
      </c>
      <c r="I21212" s="85">
        <v>1</v>
      </c>
      <c r="J21212" s="88">
        <v>0.7035934603309435</v>
      </c>
      <c r="K21212" s="146">
        <v>6.3731432702463815</v>
      </c>
      <c r="L21212" s="147">
        <v>1.2052981541774171E-8</v>
      </c>
      <c r="M21212" s="147">
        <v>7.4333959821881804E-2</v>
      </c>
      <c r="N21212" s="87">
        <v>11.20158341839136</v>
      </c>
      <c r="O21212" s="88">
        <v>0.62848069863154843</v>
      </c>
      <c r="P21212" s="89">
        <v>56.106415955415294</v>
      </c>
    </row>
    <row r="21213" spans="1:16">
      <c r="A21213" s="75" t="s">
        <v>24026</v>
      </c>
      <c r="B21213" s="85">
        <v>21209</v>
      </c>
      <c r="C21213" s="85">
        <v>14642</v>
      </c>
      <c r="D21213" s="85">
        <v>21209</v>
      </c>
      <c r="E21213" s="86" t="s">
        <v>24027</v>
      </c>
      <c r="F21213" s="85" t="s">
        <v>55</v>
      </c>
      <c r="G21213" s="86" t="s">
        <v>24028</v>
      </c>
      <c r="H21213" s="85" t="s">
        <v>1</v>
      </c>
      <c r="I21213" s="85">
        <v>1</v>
      </c>
      <c r="J21213" s="88">
        <v>0.78100652247575519</v>
      </c>
      <c r="K21213" s="146">
        <v>1.3528968958536829</v>
      </c>
      <c r="L21213" s="147">
        <v>4.0008127087351178E-9</v>
      </c>
      <c r="M21213" s="147">
        <v>7.5273303885830062E-2</v>
      </c>
      <c r="N21213" s="87">
        <v>12.219916960857111</v>
      </c>
      <c r="O21213" s="88">
        <v>0.69582978525220385</v>
      </c>
      <c r="P21213" s="89">
        <v>56.942267896016702</v>
      </c>
    </row>
    <row r="21214" spans="1:16">
      <c r="A21214" s="75" t="s">
        <v>32910</v>
      </c>
      <c r="B21214" s="85">
        <v>21210</v>
      </c>
      <c r="C21214" s="85">
        <v>21211</v>
      </c>
      <c r="D21214" s="85">
        <v>21210</v>
      </c>
      <c r="E21214" s="86" t="s">
        <v>32911</v>
      </c>
      <c r="F21214" s="85" t="s">
        <v>38</v>
      </c>
      <c r="G21214" s="86" t="s">
        <v>24028</v>
      </c>
      <c r="H21214" s="85" t="s">
        <v>1</v>
      </c>
      <c r="I21214" s="85">
        <v>1</v>
      </c>
      <c r="J21214" s="88">
        <v>0.74510895476740402</v>
      </c>
      <c r="K21214" s="146">
        <v>1.3325853570808337</v>
      </c>
      <c r="L21214" s="147">
        <v>3.8065268649762782E-9</v>
      </c>
      <c r="M21214" s="147">
        <v>6.6725263644945743E-2</v>
      </c>
      <c r="N21214" s="87">
        <v>11.152254544867599</v>
      </c>
      <c r="O21214" s="88">
        <v>0.66089855716201784</v>
      </c>
      <c r="P21214" s="89">
        <v>59.261430458128423</v>
      </c>
    </row>
    <row r="21215" spans="1:16">
      <c r="A21215" s="75" t="s">
        <v>32912</v>
      </c>
      <c r="B21215" s="85">
        <v>21211</v>
      </c>
      <c r="C21215" s="85">
        <v>21212</v>
      </c>
      <c r="D21215" s="85">
        <v>21211</v>
      </c>
      <c r="E21215" s="86" t="s">
        <v>32911</v>
      </c>
      <c r="F21215" s="85" t="s">
        <v>11</v>
      </c>
      <c r="G21215" s="86" t="s">
        <v>24028</v>
      </c>
      <c r="H21215" s="85" t="s">
        <v>1</v>
      </c>
      <c r="I21215" s="85">
        <v>1</v>
      </c>
      <c r="J21215" s="88">
        <v>0.67243373804709572</v>
      </c>
      <c r="K21215" s="146">
        <v>1.1130373260489679</v>
      </c>
      <c r="L21215" s="147">
        <v>3.36338437542492E-9</v>
      </c>
      <c r="M21215" s="147">
        <v>7.2886788061476165E-2</v>
      </c>
      <c r="N21215" s="87">
        <v>12.264964871750029</v>
      </c>
      <c r="O21215" s="88">
        <v>0.60408508147999673</v>
      </c>
      <c r="P21215" s="89">
        <v>49.252899441350188</v>
      </c>
    </row>
    <row r="21216" spans="1:16">
      <c r="A21216" s="75" t="s">
        <v>24029</v>
      </c>
      <c r="B21216" s="85">
        <v>21212</v>
      </c>
      <c r="C21216" s="85">
        <v>14643</v>
      </c>
      <c r="D21216" s="85">
        <v>21212</v>
      </c>
      <c r="E21216" s="86" t="s">
        <v>24030</v>
      </c>
      <c r="F21216" s="85" t="s">
        <v>55</v>
      </c>
      <c r="G21216" s="86" t="s">
        <v>24031</v>
      </c>
      <c r="H21216" s="85" t="s">
        <v>1</v>
      </c>
      <c r="I21216" s="85">
        <v>1</v>
      </c>
      <c r="J21216" s="88">
        <v>3.7736147828130243E-2</v>
      </c>
      <c r="K21216" s="146">
        <v>4.739014171966268E-2</v>
      </c>
      <c r="L21216" s="147">
        <v>1.99198767567975E-10</v>
      </c>
      <c r="M21216" s="147">
        <v>5.0518435630368856E-3</v>
      </c>
      <c r="N21216" s="87">
        <v>0.55861824438320551</v>
      </c>
      <c r="O21216" s="88">
        <v>3.423182992638598E-2</v>
      </c>
      <c r="P21216" s="89">
        <v>61.279469961069424</v>
      </c>
    </row>
    <row r="21217" spans="1:16">
      <c r="A21217" s="75" t="s">
        <v>32915</v>
      </c>
      <c r="B21217" s="85">
        <v>21213</v>
      </c>
      <c r="C21217" s="85">
        <v>21214</v>
      </c>
      <c r="D21217" s="85">
        <v>21213</v>
      </c>
      <c r="E21217" s="86" t="s">
        <v>32916</v>
      </c>
      <c r="F21217" s="85" t="s">
        <v>55</v>
      </c>
      <c r="G21217" s="86" t="s">
        <v>24031</v>
      </c>
      <c r="H21217" s="85" t="s">
        <v>1</v>
      </c>
      <c r="I21217" s="85">
        <v>1</v>
      </c>
      <c r="J21217" s="88">
        <v>0</v>
      </c>
      <c r="K21217" s="146">
        <v>0</v>
      </c>
      <c r="L21217" s="147">
        <v>0</v>
      </c>
      <c r="M21217" s="147">
        <v>0</v>
      </c>
      <c r="N21217" s="87">
        <v>0</v>
      </c>
      <c r="O21217" s="88">
        <v>0</v>
      </c>
      <c r="P21217" s="89" t="e">
        <v>#DIV/0!</v>
      </c>
    </row>
    <row r="21218" spans="1:16">
      <c r="A21218" s="75" t="s">
        <v>24032</v>
      </c>
      <c r="B21218" s="85">
        <v>21214</v>
      </c>
      <c r="C21218" s="85">
        <v>14644</v>
      </c>
      <c r="D21218" s="85">
        <v>21214</v>
      </c>
      <c r="E21218" s="86" t="s">
        <v>24033</v>
      </c>
      <c r="F21218" s="85" t="s">
        <v>55</v>
      </c>
      <c r="G21218" s="86" t="s">
        <v>24034</v>
      </c>
      <c r="H21218" s="85" t="s">
        <v>1</v>
      </c>
      <c r="I21218" s="85">
        <v>-1</v>
      </c>
      <c r="J21218" s="88">
        <v>4.7235648966035312E-2</v>
      </c>
      <c r="K21218" s="146">
        <v>4.9829952222740053</v>
      </c>
      <c r="L21218" s="147">
        <v>4.7098619895817985E-10</v>
      </c>
      <c r="M21218" s="147">
        <v>7.6503641472851526E-3</v>
      </c>
      <c r="N21218" s="87">
        <v>0.84008454227173612</v>
      </c>
      <c r="O21218" s="88">
        <v>4.2047179791401393E-2</v>
      </c>
      <c r="P21218" s="89">
        <v>50.051128994349114</v>
      </c>
    </row>
    <row r="21219" spans="1:16">
      <c r="A21219" s="75" t="s">
        <v>32054</v>
      </c>
      <c r="B21219" s="85">
        <v>21215</v>
      </c>
      <c r="C21219" s="85">
        <v>20602</v>
      </c>
      <c r="D21219" s="85">
        <v>21215</v>
      </c>
      <c r="E21219" s="86" t="s">
        <v>32055</v>
      </c>
      <c r="F21219" s="85" t="s">
        <v>55</v>
      </c>
      <c r="G21219" s="86" t="s">
        <v>24034</v>
      </c>
      <c r="H21219" s="85" t="s">
        <v>1</v>
      </c>
      <c r="I21219" s="85">
        <v>-1</v>
      </c>
      <c r="J21219" s="88">
        <v>9.4995011379051305E-3</v>
      </c>
      <c r="K21219" s="146">
        <v>4.9356050805543319</v>
      </c>
      <c r="L21219" s="147">
        <v>2.71787431390205E-10</v>
      </c>
      <c r="M21219" s="147">
        <v>2.59852058424826E-3</v>
      </c>
      <c r="N21219" s="87">
        <v>0.28146629788853111</v>
      </c>
      <c r="O21219" s="88">
        <v>7.8153498650154508E-3</v>
      </c>
      <c r="P21219" s="89">
        <v>27.766556506564626</v>
      </c>
    </row>
    <row r="21220" spans="1:16">
      <c r="A21220" s="75" t="s">
        <v>3167</v>
      </c>
      <c r="B21220" s="85">
        <v>21216</v>
      </c>
      <c r="C21220" s="85">
        <v>1699</v>
      </c>
      <c r="D21220" s="85">
        <v>21216</v>
      </c>
      <c r="E21220" s="86" t="s">
        <v>3132</v>
      </c>
      <c r="F21220" s="85" t="s">
        <v>55</v>
      </c>
      <c r="G21220" s="86" t="s">
        <v>3168</v>
      </c>
      <c r="H21220" s="85" t="s">
        <v>1</v>
      </c>
      <c r="I21220" s="85">
        <v>1</v>
      </c>
      <c r="J21220" s="88">
        <v>1.2465452202198639</v>
      </c>
      <c r="K21220" s="146">
        <v>3.4362291032193331</v>
      </c>
      <c r="L21220" s="147">
        <v>7.9994060267759156E-9</v>
      </c>
      <c r="M21220" s="147">
        <v>0.28022039853199221</v>
      </c>
      <c r="N21220" s="87">
        <v>28.185559307828338</v>
      </c>
      <c r="O21220" s="88">
        <v>1.029488311990987</v>
      </c>
      <c r="P21220" s="89">
        <v>36.525381694485446</v>
      </c>
    </row>
    <row r="21221" spans="1:16">
      <c r="A21221" s="75" t="s">
        <v>24035</v>
      </c>
      <c r="B21221" s="85">
        <v>21217</v>
      </c>
      <c r="C21221" s="85">
        <v>14645</v>
      </c>
      <c r="D21221" s="85">
        <v>21217</v>
      </c>
      <c r="E21221" s="86" t="s">
        <v>24036</v>
      </c>
      <c r="F21221" s="85" t="s">
        <v>55</v>
      </c>
      <c r="G21221" s="86" t="s">
        <v>3168</v>
      </c>
      <c r="H21221" s="85" t="s">
        <v>1</v>
      </c>
      <c r="I21221" s="85">
        <v>1</v>
      </c>
      <c r="J21221" s="88">
        <v>2.1370192498926288</v>
      </c>
      <c r="K21221" s="146">
        <v>16.602037836761259</v>
      </c>
      <c r="L21221" s="147">
        <v>2.7231060737647668E-8</v>
      </c>
      <c r="M21221" s="147">
        <v>0.21836043387567641</v>
      </c>
      <c r="N21221" s="87">
        <v>33.620408851419548</v>
      </c>
      <c r="O21221" s="88">
        <v>1.9032004612582569</v>
      </c>
      <c r="P21221" s="89">
        <v>56.608486519874624</v>
      </c>
    </row>
    <row r="21222" spans="1:16">
      <c r="A21222" s="75" t="s">
        <v>32919</v>
      </c>
      <c r="B21222" s="85">
        <v>21218</v>
      </c>
      <c r="C21222" s="85">
        <v>21216</v>
      </c>
      <c r="D21222" s="85">
        <v>21218</v>
      </c>
      <c r="E21222" s="86" t="s">
        <v>32920</v>
      </c>
      <c r="F21222" s="85" t="s">
        <v>38</v>
      </c>
      <c r="G21222" s="86" t="s">
        <v>3168</v>
      </c>
      <c r="H21222" s="85" t="s">
        <v>1</v>
      </c>
      <c r="I21222" s="85">
        <v>1</v>
      </c>
      <c r="J21222" s="88">
        <v>2.1353069932197841</v>
      </c>
      <c r="K21222" s="146">
        <v>16.710170381276534</v>
      </c>
      <c r="L21222" s="147">
        <v>2.708942157689458E-8</v>
      </c>
      <c r="M21222" s="147">
        <v>0.213261781489753</v>
      </c>
      <c r="N21222" s="87">
        <v>33.095172269953473</v>
      </c>
      <c r="O21222" s="88">
        <v>1.9002000301832289</v>
      </c>
      <c r="P21222" s="89">
        <v>57.416230218822193</v>
      </c>
    </row>
    <row r="21223" spans="1:16">
      <c r="A21223" s="75" t="s">
        <v>32922</v>
      </c>
      <c r="B21223" s="85">
        <v>21219</v>
      </c>
      <c r="C21223" s="85">
        <v>21218</v>
      </c>
      <c r="D21223" s="85">
        <v>21219</v>
      </c>
      <c r="E21223" s="86" t="s">
        <v>32920</v>
      </c>
      <c r="F21223" s="85" t="s">
        <v>11</v>
      </c>
      <c r="G21223" s="86" t="s">
        <v>3168</v>
      </c>
      <c r="H21223" s="85" t="s">
        <v>1</v>
      </c>
      <c r="I21223" s="85">
        <v>1</v>
      </c>
      <c r="J21223" s="88">
        <v>1.8393814795694781</v>
      </c>
      <c r="K21223" s="146">
        <v>15.759888871060918</v>
      </c>
      <c r="L21223" s="147">
        <v>2.629605195325014E-8</v>
      </c>
      <c r="M21223" s="147">
        <v>0.201887044126108</v>
      </c>
      <c r="N21223" s="87">
        <v>31.646530925392941</v>
      </c>
      <c r="O21223" s="88">
        <v>1.640366741263461</v>
      </c>
      <c r="P21223" s="89">
        <v>51.834014449502995</v>
      </c>
    </row>
    <row r="21224" spans="1:16">
      <c r="A21224" s="75" t="s">
        <v>24037</v>
      </c>
      <c r="B21224" s="85">
        <v>21220</v>
      </c>
      <c r="C21224" s="85">
        <v>14646</v>
      </c>
      <c r="D21224" s="85">
        <v>21220</v>
      </c>
      <c r="E21224" s="86" t="s">
        <v>24038</v>
      </c>
      <c r="F21224" s="85" t="s">
        <v>55</v>
      </c>
      <c r="G21224" s="86" t="s">
        <v>24039</v>
      </c>
      <c r="H21224" s="85" t="s">
        <v>1</v>
      </c>
      <c r="I21224" s="85">
        <v>1</v>
      </c>
      <c r="J21224" s="88">
        <v>5.0694019259619596</v>
      </c>
      <c r="K21224" s="146">
        <v>38.193776372147013</v>
      </c>
      <c r="L21224" s="147">
        <v>3.9207858509487807E-8</v>
      </c>
      <c r="M21224" s="147">
        <v>0.50052592272812613</v>
      </c>
      <c r="N21224" s="87">
        <v>79.215841673169152</v>
      </c>
      <c r="O21224" s="88">
        <v>4.4986300301413946</v>
      </c>
      <c r="P21224" s="89">
        <v>56.789525114205858</v>
      </c>
    </row>
    <row r="21225" spans="1:16">
      <c r="A21225" s="75" t="s">
        <v>32923</v>
      </c>
      <c r="B21225" s="85">
        <v>21221</v>
      </c>
      <c r="C21225" s="85">
        <v>21219</v>
      </c>
      <c r="D21225" s="85">
        <v>21221</v>
      </c>
      <c r="E21225" s="86" t="s">
        <v>32924</v>
      </c>
      <c r="F21225" s="85" t="s">
        <v>55</v>
      </c>
      <c r="G21225" s="86" t="s">
        <v>24039</v>
      </c>
      <c r="H21225" s="85" t="s">
        <v>1</v>
      </c>
      <c r="I21225" s="85">
        <v>1</v>
      </c>
      <c r="J21225" s="88">
        <v>5.0149818251425868</v>
      </c>
      <c r="K21225" s="146">
        <v>38.117509229004988</v>
      </c>
      <c r="L21225" s="147">
        <v>3.890063015511768E-8</v>
      </c>
      <c r="M21225" s="147">
        <v>0.49354825331198637</v>
      </c>
      <c r="N21225" s="87">
        <v>78.431772685624097</v>
      </c>
      <c r="O21225" s="88">
        <v>4.4492189073641013</v>
      </c>
      <c r="P21225" s="89">
        <v>56.727251661106557</v>
      </c>
    </row>
    <row r="21226" spans="1:16">
      <c r="A21226" s="75" t="s">
        <v>10311</v>
      </c>
      <c r="B21226" s="85">
        <v>21222</v>
      </c>
      <c r="C21226" s="85">
        <v>6974</v>
      </c>
      <c r="D21226" s="85">
        <v>21222</v>
      </c>
      <c r="E21226" s="86" t="s">
        <v>10307</v>
      </c>
      <c r="F21226" s="85" t="s">
        <v>2804</v>
      </c>
      <c r="G21226" s="86" t="s">
        <v>10312</v>
      </c>
      <c r="H21226" s="85" t="s">
        <v>1</v>
      </c>
      <c r="I21226" s="85">
        <v>1</v>
      </c>
      <c r="J21226" s="88">
        <v>0.6594242147469993</v>
      </c>
      <c r="K21226" s="146">
        <v>0.87656795845009472</v>
      </c>
      <c r="L21226" s="147">
        <v>8.3677534272546781E-9</v>
      </c>
      <c r="M21226" s="147">
        <v>0.42545318304651653</v>
      </c>
      <c r="N21226" s="87">
        <v>8.2629851313382012</v>
      </c>
      <c r="O21226" s="88">
        <v>0.61583824722756586</v>
      </c>
      <c r="P21226" s="89">
        <v>74.529753768034439</v>
      </c>
    </row>
    <row r="21227" spans="1:16">
      <c r="A21227" s="75" t="s">
        <v>10315</v>
      </c>
      <c r="B21227" s="85">
        <v>21223</v>
      </c>
      <c r="C21227" s="85">
        <v>6977</v>
      </c>
      <c r="D21227" s="85">
        <v>21223</v>
      </c>
      <c r="E21227" s="86" t="s">
        <v>10307</v>
      </c>
      <c r="F21227" s="85" t="s">
        <v>38</v>
      </c>
      <c r="G21227" s="86" t="s">
        <v>10312</v>
      </c>
      <c r="H21227" s="85" t="s">
        <v>1</v>
      </c>
      <c r="I21227" s="85">
        <v>1</v>
      </c>
      <c r="J21227" s="88">
        <v>0.54440697548386985</v>
      </c>
      <c r="K21227" s="146">
        <v>0.76967830889316824</v>
      </c>
      <c r="L21227" s="147">
        <v>7.6026439689738045E-9</v>
      </c>
      <c r="M21227" s="147">
        <v>0.42902974094586932</v>
      </c>
      <c r="N21227" s="87">
        <v>7.7199244194266523</v>
      </c>
      <c r="O21227" s="88">
        <v>0.48699843362472478</v>
      </c>
      <c r="P21227" s="89">
        <v>63.083316256209343</v>
      </c>
    </row>
    <row r="21228" spans="1:16">
      <c r="A21228" s="75" t="s">
        <v>10322</v>
      </c>
      <c r="B21228" s="85">
        <v>21224</v>
      </c>
      <c r="C21228" s="85">
        <v>6981</v>
      </c>
      <c r="D21228" s="85">
        <v>21224</v>
      </c>
      <c r="E21228" s="86" t="s">
        <v>10317</v>
      </c>
      <c r="F21228" s="85" t="s">
        <v>243</v>
      </c>
      <c r="G21228" s="86" t="s">
        <v>10312</v>
      </c>
      <c r="H21228" s="85" t="s">
        <v>1</v>
      </c>
      <c r="I21228" s="85">
        <v>1</v>
      </c>
      <c r="J21228" s="88">
        <v>3.000062672198704</v>
      </c>
      <c r="K21228" s="146">
        <v>4.6461632707857046</v>
      </c>
      <c r="L21228" s="147">
        <v>1.7089603393388159E-8</v>
      </c>
      <c r="M21228" s="147">
        <v>0.26293477091983902</v>
      </c>
      <c r="N21228" s="87">
        <v>39.860328447481123</v>
      </c>
      <c r="O21228" s="88">
        <v>2.9201940916806168</v>
      </c>
      <c r="P21228" s="89">
        <v>73.260663055704242</v>
      </c>
    </row>
    <row r="21229" spans="1:16">
      <c r="A21229" s="75" t="s">
        <v>24040</v>
      </c>
      <c r="B21229" s="85">
        <v>21225</v>
      </c>
      <c r="C21229" s="85">
        <v>14647</v>
      </c>
      <c r="D21229" s="85">
        <v>21225</v>
      </c>
      <c r="E21229" s="86" t="s">
        <v>24041</v>
      </c>
      <c r="F21229" s="85" t="s">
        <v>55</v>
      </c>
      <c r="G21229" s="86" t="s">
        <v>10312</v>
      </c>
      <c r="H21229" s="85" t="s">
        <v>1</v>
      </c>
      <c r="I21229" s="85">
        <v>1</v>
      </c>
      <c r="J21229" s="88">
        <v>1.0771517497998131</v>
      </c>
      <c r="K21229" s="146">
        <v>1.5798451729840868</v>
      </c>
      <c r="L21229" s="147">
        <v>9.9777347234321688E-9</v>
      </c>
      <c r="M21229" s="147">
        <v>0.40993590373552391</v>
      </c>
      <c r="N21229" s="87">
        <v>14.37150063377771</v>
      </c>
      <c r="O21229" s="88">
        <v>1.0141827092754581</v>
      </c>
      <c r="P21229" s="89">
        <v>70.569019556092712</v>
      </c>
    </row>
    <row r="21230" spans="1:16">
      <c r="A21230" s="75" t="s">
        <v>24042</v>
      </c>
      <c r="B21230" s="85">
        <v>21226</v>
      </c>
      <c r="C21230" s="85">
        <v>14648</v>
      </c>
      <c r="D21230" s="85">
        <v>21226</v>
      </c>
      <c r="E21230" s="86" t="s">
        <v>24043</v>
      </c>
      <c r="F21230" s="85" t="s">
        <v>55</v>
      </c>
      <c r="G21230" s="86" t="s">
        <v>24044</v>
      </c>
      <c r="H21230" s="85" t="s">
        <v>1</v>
      </c>
      <c r="I21230" s="85">
        <v>1</v>
      </c>
      <c r="J21230" s="88">
        <v>4.1372641567700672</v>
      </c>
      <c r="K21230" s="146">
        <v>6.1817450081970327</v>
      </c>
      <c r="L21230" s="147">
        <v>2.7335439198862131E-8</v>
      </c>
      <c r="M21230" s="147">
        <v>0.83524053682797006</v>
      </c>
      <c r="N21230" s="87">
        <v>55.062364365204559</v>
      </c>
      <c r="O21230" s="88">
        <v>3.773074889374433</v>
      </c>
      <c r="P21230" s="89">
        <v>68.523662811667137</v>
      </c>
    </row>
    <row r="21231" spans="1:16">
      <c r="A21231" s="75" t="s">
        <v>32938</v>
      </c>
      <c r="B21231" s="85">
        <v>21227</v>
      </c>
      <c r="C21231" s="85">
        <v>21232</v>
      </c>
      <c r="D21231" s="85">
        <v>21227</v>
      </c>
      <c r="E21231" s="86" t="s">
        <v>32939</v>
      </c>
      <c r="F21231" s="85" t="s">
        <v>2804</v>
      </c>
      <c r="G21231" s="86" t="s">
        <v>24044</v>
      </c>
      <c r="H21231" s="85" t="s">
        <v>1</v>
      </c>
      <c r="I21231" s="85">
        <v>1</v>
      </c>
      <c r="J21231" s="88">
        <v>4.0883561762742628</v>
      </c>
      <c r="K21231" s="146">
        <v>6.113198203936367</v>
      </c>
      <c r="L21231" s="147">
        <v>2.7073078618392641E-8</v>
      </c>
      <c r="M21231" s="147">
        <v>0.82760944548489201</v>
      </c>
      <c r="N21231" s="87">
        <v>54.262657128067467</v>
      </c>
      <c r="O21231" s="88">
        <v>3.7300663360915922</v>
      </c>
      <c r="P21231" s="89">
        <v>68.740945127108574</v>
      </c>
    </row>
    <row r="21232" spans="1:16">
      <c r="A21232" s="75" t="s">
        <v>32940</v>
      </c>
      <c r="B21232" s="85">
        <v>21228</v>
      </c>
      <c r="C21232" s="85">
        <v>21233</v>
      </c>
      <c r="D21232" s="85">
        <v>21228</v>
      </c>
      <c r="E21232" s="86" t="s">
        <v>32939</v>
      </c>
      <c r="F21232" s="85" t="s">
        <v>38</v>
      </c>
      <c r="G21232" s="86" t="s">
        <v>24044</v>
      </c>
      <c r="H21232" s="85" t="s">
        <v>1</v>
      </c>
      <c r="I21232" s="85">
        <v>1</v>
      </c>
      <c r="J21232" s="88">
        <v>4.0793288414928428</v>
      </c>
      <c r="K21232" s="146">
        <v>6.1005544154090066</v>
      </c>
      <c r="L21232" s="147">
        <v>2.6999597563531361E-8</v>
      </c>
      <c r="M21232" s="147">
        <v>0.82867957061673059</v>
      </c>
      <c r="N21232" s="87">
        <v>54.288268273357083</v>
      </c>
      <c r="O21232" s="88">
        <v>3.719580690841696</v>
      </c>
      <c r="P21232" s="89">
        <v>68.51536822122479</v>
      </c>
    </row>
    <row r="21233" spans="1:16">
      <c r="A21233" s="75" t="s">
        <v>24045</v>
      </c>
      <c r="B21233" s="85">
        <v>21229</v>
      </c>
      <c r="C21233" s="85">
        <v>14649</v>
      </c>
      <c r="D21233" s="85">
        <v>21229</v>
      </c>
      <c r="E21233" s="86" t="s">
        <v>24046</v>
      </c>
      <c r="F21233" s="85" t="s">
        <v>55</v>
      </c>
      <c r="G21233" s="86" t="s">
        <v>24047</v>
      </c>
      <c r="H21233" s="85" t="s">
        <v>1</v>
      </c>
      <c r="I21233" s="85">
        <v>1</v>
      </c>
      <c r="J21233" s="88">
        <v>29.28297003594961</v>
      </c>
      <c r="K21233" s="146">
        <v>61.984199850246675</v>
      </c>
      <c r="L21233" s="147">
        <v>1.5385193719315351E-7</v>
      </c>
      <c r="M21233" s="147">
        <v>2.589192068453432</v>
      </c>
      <c r="N21233" s="87">
        <v>433.23084463443769</v>
      </c>
      <c r="O21233" s="88">
        <v>26.258726513818001</v>
      </c>
      <c r="P21233" s="89">
        <v>60.611396531507914</v>
      </c>
    </row>
    <row r="21234" spans="1:16">
      <c r="A21234" s="75" t="s">
        <v>32943</v>
      </c>
      <c r="B21234" s="85">
        <v>21230</v>
      </c>
      <c r="C21234" s="85">
        <v>21235</v>
      </c>
      <c r="D21234" s="85">
        <v>21230</v>
      </c>
      <c r="E21234" s="86" t="s">
        <v>32944</v>
      </c>
      <c r="F21234" s="85" t="s">
        <v>1084</v>
      </c>
      <c r="G21234" s="86" t="s">
        <v>24047</v>
      </c>
      <c r="H21234" s="85" t="s">
        <v>1</v>
      </c>
      <c r="I21234" s="85">
        <v>1</v>
      </c>
      <c r="J21234" s="88">
        <v>18.78592082934988</v>
      </c>
      <c r="K21234" s="146">
        <v>47.023823565253949</v>
      </c>
      <c r="L21234" s="147">
        <v>1.0739428584918021E-7</v>
      </c>
      <c r="M21234" s="147">
        <v>2.3438245055167739</v>
      </c>
      <c r="N21234" s="87">
        <v>427.66885977563112</v>
      </c>
      <c r="O21234" s="88">
        <v>16.900728734030139</v>
      </c>
      <c r="P21234" s="89">
        <v>39.518258923263218</v>
      </c>
    </row>
    <row r="21235" spans="1:16">
      <c r="A21235" s="75" t="s">
        <v>32945</v>
      </c>
      <c r="B21235" s="85">
        <v>21231</v>
      </c>
      <c r="C21235" s="85">
        <v>21236</v>
      </c>
      <c r="D21235" s="85">
        <v>21231</v>
      </c>
      <c r="E21235" s="86" t="s">
        <v>32944</v>
      </c>
      <c r="F21235" s="85" t="s">
        <v>38</v>
      </c>
      <c r="G21235" s="86" t="s">
        <v>24047</v>
      </c>
      <c r="H21235" s="85" t="s">
        <v>1</v>
      </c>
      <c r="I21235" s="85">
        <v>1</v>
      </c>
      <c r="J21235" s="88">
        <v>33.914683160821319</v>
      </c>
      <c r="K21235" s="146">
        <v>68.35829803174849</v>
      </c>
      <c r="L21235" s="147">
        <v>1.754051869014026E-7</v>
      </c>
      <c r="M21235" s="147">
        <v>2.7232292173715829</v>
      </c>
      <c r="N21235" s="87">
        <v>428.58083786989721</v>
      </c>
      <c r="O21235" s="88">
        <v>30.213370448603499</v>
      </c>
      <c r="P21235" s="89">
        <v>70.496316631345195</v>
      </c>
    </row>
    <row r="21236" spans="1:16">
      <c r="A21236" s="75" t="s">
        <v>32946</v>
      </c>
      <c r="B21236" s="85">
        <v>21232</v>
      </c>
      <c r="C21236" s="85">
        <v>21237</v>
      </c>
      <c r="D21236" s="85">
        <v>21232</v>
      </c>
      <c r="E21236" s="86" t="s">
        <v>32944</v>
      </c>
      <c r="F21236" s="85" t="s">
        <v>139</v>
      </c>
      <c r="G21236" s="86" t="s">
        <v>24047</v>
      </c>
      <c r="H21236" s="85" t="s">
        <v>1</v>
      </c>
      <c r="I21236" s="85">
        <v>1</v>
      </c>
      <c r="J21236" s="88">
        <v>31.360407222540921</v>
      </c>
      <c r="K21236" s="146">
        <v>65.400216835884677</v>
      </c>
      <c r="L21236" s="147">
        <v>1.6095773954116211E-7</v>
      </c>
      <c r="M21236" s="147">
        <v>2.5585854519428799</v>
      </c>
      <c r="N21236" s="87">
        <v>442.33307565485791</v>
      </c>
      <c r="O21236" s="88">
        <v>28.41077062201224</v>
      </c>
      <c r="P21236" s="89">
        <v>64.229360601060947</v>
      </c>
    </row>
    <row r="21237" spans="1:16">
      <c r="A21237" s="75" t="s">
        <v>24048</v>
      </c>
      <c r="B21237" s="85">
        <v>21233</v>
      </c>
      <c r="C21237" s="85">
        <v>14650</v>
      </c>
      <c r="D21237" s="85">
        <v>21233</v>
      </c>
      <c r="E21237" s="86" t="s">
        <v>24049</v>
      </c>
      <c r="F21237" s="85" t="s">
        <v>55</v>
      </c>
      <c r="G21237" s="86" t="s">
        <v>24050</v>
      </c>
      <c r="H21237" s="85" t="s">
        <v>1</v>
      </c>
      <c r="I21237" s="85">
        <v>1</v>
      </c>
      <c r="J21237" s="88">
        <v>8.8527014480001025</v>
      </c>
      <c r="K21237" s="146">
        <v>20.508252838206147</v>
      </c>
      <c r="L21237" s="147">
        <v>4.895604220692989E-8</v>
      </c>
      <c r="M21237" s="147">
        <v>0.87182275521205055</v>
      </c>
      <c r="N21237" s="87">
        <v>118.95098647011039</v>
      </c>
      <c r="O21237" s="88">
        <v>7.9702235837629276</v>
      </c>
      <c r="P21237" s="89">
        <v>67.004266381310401</v>
      </c>
    </row>
    <row r="21238" spans="1:16">
      <c r="A21238" s="75" t="s">
        <v>32929</v>
      </c>
      <c r="B21238" s="85">
        <v>21234</v>
      </c>
      <c r="C21238" s="85">
        <v>21223</v>
      </c>
      <c r="D21238" s="85">
        <v>21234</v>
      </c>
      <c r="E21238" s="86" t="s">
        <v>32926</v>
      </c>
      <c r="F21238" s="85" t="s">
        <v>1084</v>
      </c>
      <c r="G21238" s="86" t="s">
        <v>24050</v>
      </c>
      <c r="H21238" s="85" t="s">
        <v>1</v>
      </c>
      <c r="I21238" s="85">
        <v>1</v>
      </c>
      <c r="J21238" s="88">
        <v>6.7387292993707089</v>
      </c>
      <c r="K21238" s="146">
        <v>17.341125167558481</v>
      </c>
      <c r="L21238" s="147">
        <v>3.9279444135327337E-8</v>
      </c>
      <c r="M21238" s="147">
        <v>0.86531456093687786</v>
      </c>
      <c r="N21238" s="87">
        <v>110.35596542560739</v>
      </c>
      <c r="O21238" s="88">
        <v>6.094906006177486</v>
      </c>
      <c r="P21238" s="89">
        <v>55.229510998081508</v>
      </c>
    </row>
    <row r="21239" spans="1:16">
      <c r="A21239" s="75" t="s">
        <v>32933</v>
      </c>
      <c r="B21239" s="85">
        <v>21235</v>
      </c>
      <c r="C21239" s="85">
        <v>21227</v>
      </c>
      <c r="D21239" s="85">
        <v>21235</v>
      </c>
      <c r="E21239" s="86" t="s">
        <v>32926</v>
      </c>
      <c r="F21239" s="85" t="s">
        <v>38</v>
      </c>
      <c r="G21239" s="86" t="s">
        <v>24050</v>
      </c>
      <c r="H21239" s="85" t="s">
        <v>1</v>
      </c>
      <c r="I21239" s="85">
        <v>1</v>
      </c>
      <c r="J21239" s="88">
        <v>9.4888552317683281</v>
      </c>
      <c r="K21239" s="146">
        <v>21.417689713625119</v>
      </c>
      <c r="L21239" s="147">
        <v>5.2147559527422389E-8</v>
      </c>
      <c r="M21239" s="147">
        <v>0.89617889775391968</v>
      </c>
      <c r="N21239" s="87">
        <v>119.05043586738979</v>
      </c>
      <c r="O21239" s="88">
        <v>8.50051617212827</v>
      </c>
      <c r="P21239" s="89">
        <v>71.40264636743531</v>
      </c>
    </row>
    <row r="21240" spans="1:16">
      <c r="A21240" s="75" t="s">
        <v>32937</v>
      </c>
      <c r="B21240" s="85">
        <v>21236</v>
      </c>
      <c r="C21240" s="85">
        <v>21231</v>
      </c>
      <c r="D21240" s="85">
        <v>21236</v>
      </c>
      <c r="E21240" s="86" t="s">
        <v>32926</v>
      </c>
      <c r="F21240" s="85" t="s">
        <v>139</v>
      </c>
      <c r="G21240" s="86" t="s">
        <v>24050</v>
      </c>
      <c r="H21240" s="85" t="s">
        <v>1</v>
      </c>
      <c r="I21240" s="85">
        <v>1</v>
      </c>
      <c r="J21240" s="88">
        <v>9.8534044750350418</v>
      </c>
      <c r="K21240" s="146">
        <v>22.083865976870186</v>
      </c>
      <c r="L21240" s="147">
        <v>5.3047484967669948E-8</v>
      </c>
      <c r="M21240" s="147">
        <v>0.83570770003894856</v>
      </c>
      <c r="N21240" s="87">
        <v>127.371971069374</v>
      </c>
      <c r="O21240" s="88">
        <v>8.9175291317089851</v>
      </c>
      <c r="P21240" s="89">
        <v>70.011707103535315</v>
      </c>
    </row>
    <row r="21241" spans="1:16">
      <c r="A21241" s="75" t="s">
        <v>24051</v>
      </c>
      <c r="B21241" s="85">
        <v>21237</v>
      </c>
      <c r="C21241" s="85">
        <v>14651</v>
      </c>
      <c r="D21241" s="85">
        <v>21237</v>
      </c>
      <c r="E21241" s="86" t="s">
        <v>24052</v>
      </c>
      <c r="F21241" s="85" t="s">
        <v>55</v>
      </c>
      <c r="G21241" s="86" t="s">
        <v>24053</v>
      </c>
      <c r="H21241" s="85" t="s">
        <v>1</v>
      </c>
      <c r="I21241" s="85">
        <v>1</v>
      </c>
      <c r="J21241" s="88">
        <v>0.31540226497240181</v>
      </c>
      <c r="K21241" s="146">
        <v>0.43022831995198879</v>
      </c>
      <c r="L21241" s="147">
        <v>2.7231320029214341E-9</v>
      </c>
      <c r="M21241" s="147">
        <v>3.0753912991734699E-2</v>
      </c>
      <c r="N21241" s="87">
        <v>3.666762360302553</v>
      </c>
      <c r="O21241" s="88">
        <v>0.23889319925761751</v>
      </c>
      <c r="P21241" s="89">
        <v>65.150990378854516</v>
      </c>
    </row>
    <row r="21242" spans="1:16">
      <c r="A21242" s="75" t="s">
        <v>32947</v>
      </c>
      <c r="B21242" s="85">
        <v>21238</v>
      </c>
      <c r="C21242" s="85">
        <v>21238</v>
      </c>
      <c r="D21242" s="85">
        <v>21238</v>
      </c>
      <c r="E21242" s="86" t="s">
        <v>32918</v>
      </c>
      <c r="F21242" s="85" t="s">
        <v>55</v>
      </c>
      <c r="G21242" s="86" t="s">
        <v>24053</v>
      </c>
      <c r="H21242" s="85" t="s">
        <v>1</v>
      </c>
      <c r="I21242" s="85">
        <v>1</v>
      </c>
      <c r="J21242" s="88">
        <v>0.1837727445998413</v>
      </c>
      <c r="K21242" s="146">
        <v>0.27422977731745135</v>
      </c>
      <c r="L21242" s="147">
        <v>1.9464438971167389E-9</v>
      </c>
      <c r="M21242" s="147">
        <v>1.715197267173791E-2</v>
      </c>
      <c r="N21242" s="87">
        <v>2.1340141279726801</v>
      </c>
      <c r="O21242" s="88">
        <v>0.1433972653632746</v>
      </c>
      <c r="P21242" s="89">
        <v>67.196024376606374</v>
      </c>
    </row>
  </sheetData>
  <autoFilter ref="A4:P4" xr:uid="{00000000-0009-0000-0000-000005000000}">
    <sortState xmlns:xlrd2="http://schemas.microsoft.com/office/spreadsheetml/2017/richdata2" ref="A5:P21242">
      <sortCondition ref="G4"/>
    </sortState>
  </autoFilter>
  <conditionalFormatting sqref="H1:H21242">
    <cfRule type="cellIs" dxfId="2" priority="2" operator="equal">
      <formula>"unit"</formula>
    </cfRule>
    <cfRule type="cellIs" dxfId="1" priority="3" operator="equal">
      <formula>"""Unit"""</formula>
    </cfRule>
  </conditionalFormatting>
  <conditionalFormatting sqref="P1:P21242">
    <cfRule type="cellIs" dxfId="0" priority="1" operator="lessThan">
      <formula>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31"/>
  <sheetViews>
    <sheetView workbookViewId="0">
      <selection activeCell="F7" sqref="F7"/>
    </sheetView>
  </sheetViews>
  <sheetFormatPr defaultRowHeight="14.5"/>
  <cols>
    <col min="1" max="1" width="17.54296875" customWidth="1"/>
    <col min="4" max="4" width="16.1796875" style="288" customWidth="1"/>
    <col min="5" max="11" width="8.81640625" style="150"/>
    <col min="12" max="12" width="16.453125" style="289" customWidth="1"/>
    <col min="13" max="13" width="16.453125" style="150" customWidth="1"/>
    <col min="14" max="14" width="11.453125" style="289" customWidth="1"/>
    <col min="15" max="15" width="8.81640625" style="289"/>
    <col min="16" max="16" width="0" style="289" hidden="1" customWidth="1"/>
    <col min="17" max="17" width="0" hidden="1" customWidth="1"/>
  </cols>
  <sheetData>
    <row r="1" spans="1:17">
      <c r="A1" t="s">
        <v>33098</v>
      </c>
      <c r="B1" t="s">
        <v>33034</v>
      </c>
      <c r="C1" t="s">
        <v>33099</v>
      </c>
      <c r="D1" s="288" t="s">
        <v>33100</v>
      </c>
      <c r="E1" s="150" t="s">
        <v>33101</v>
      </c>
      <c r="F1" s="150" t="s">
        <v>33102</v>
      </c>
      <c r="G1" s="150" t="s">
        <v>33103</v>
      </c>
      <c r="H1" s="150" t="s">
        <v>33104</v>
      </c>
      <c r="I1" s="150" t="s">
        <v>33105</v>
      </c>
      <c r="J1" s="150" t="s">
        <v>33106</v>
      </c>
      <c r="K1" s="150" t="s">
        <v>33107</v>
      </c>
      <c r="L1" s="289" t="s">
        <v>33108</v>
      </c>
      <c r="M1" s="150" t="s">
        <v>33388</v>
      </c>
      <c r="N1" s="289" t="s">
        <v>33109</v>
      </c>
      <c r="P1" s="289" t="s">
        <v>33110</v>
      </c>
      <c r="Q1" s="150" t="s">
        <v>33111</v>
      </c>
    </row>
    <row r="2" spans="1:17">
      <c r="E2" s="150" t="s">
        <v>33390</v>
      </c>
      <c r="F2" s="150" t="s">
        <v>33390</v>
      </c>
      <c r="G2" s="150" t="s">
        <v>33390</v>
      </c>
      <c r="H2" s="150" t="s">
        <v>33390</v>
      </c>
      <c r="I2" s="150" t="s">
        <v>33390</v>
      </c>
      <c r="J2" s="150" t="s">
        <v>33390</v>
      </c>
      <c r="K2" s="150" t="s">
        <v>33390</v>
      </c>
      <c r="L2" s="289" t="s">
        <v>33112</v>
      </c>
      <c r="M2" s="150" t="s">
        <v>33113</v>
      </c>
      <c r="N2" s="289" t="s">
        <v>33114</v>
      </c>
      <c r="Q2" s="150" t="s">
        <v>33115</v>
      </c>
    </row>
    <row r="3" spans="1:17">
      <c r="A3" t="s">
        <v>33116</v>
      </c>
      <c r="B3">
        <v>2019</v>
      </c>
      <c r="D3" s="288">
        <v>1327701380</v>
      </c>
      <c r="E3" s="150">
        <v>1.1060000000000001</v>
      </c>
      <c r="F3" s="150">
        <v>0.88600000000000001</v>
      </c>
      <c r="G3" s="150">
        <v>0.78500000000000003</v>
      </c>
      <c r="H3" s="150">
        <v>0.83354400000000006</v>
      </c>
      <c r="I3" s="150">
        <v>9.3214400000000003E-2</v>
      </c>
      <c r="J3" s="150">
        <v>0.37743624161073824</v>
      </c>
      <c r="K3" s="150">
        <v>2.0891946416107383</v>
      </c>
      <c r="L3" s="289" t="s">
        <v>33117</v>
      </c>
      <c r="M3" s="150" t="s">
        <v>33389</v>
      </c>
    </row>
    <row r="4" spans="1:17">
      <c r="A4" t="s">
        <v>33118</v>
      </c>
      <c r="B4">
        <v>2019</v>
      </c>
      <c r="D4" s="288">
        <v>4627738749</v>
      </c>
      <c r="E4" s="150">
        <v>4.5149999999999997</v>
      </c>
      <c r="F4" s="150">
        <v>0.53900000000000003</v>
      </c>
      <c r="G4" s="150">
        <v>4.218</v>
      </c>
      <c r="H4" s="150">
        <v>0.82177632000000012</v>
      </c>
      <c r="I4" s="150">
        <v>9.1898432000000002E-2</v>
      </c>
      <c r="J4" s="150">
        <v>0.26475503355704699</v>
      </c>
      <c r="K4" s="150">
        <v>5.3964297855570464</v>
      </c>
      <c r="L4" s="289" t="s">
        <v>33117</v>
      </c>
    </row>
    <row r="5" spans="1:17">
      <c r="A5" t="s">
        <v>33119</v>
      </c>
      <c r="B5">
        <v>2019</v>
      </c>
      <c r="D5" s="288">
        <v>747418251</v>
      </c>
      <c r="E5" s="150">
        <v>7.2640000000000002</v>
      </c>
      <c r="F5" s="150">
        <v>0.26200000000000001</v>
      </c>
      <c r="G5" s="150">
        <v>7.8579999999999997</v>
      </c>
      <c r="H5" s="150">
        <v>1.5386241599999999</v>
      </c>
      <c r="I5" s="150">
        <v>0.17206281599999998</v>
      </c>
      <c r="J5" s="150">
        <v>0.43423489932885906</v>
      </c>
      <c r="K5" s="150">
        <v>10.002921875328859</v>
      </c>
      <c r="L5" s="289" t="s">
        <v>33117</v>
      </c>
    </row>
    <row r="6" spans="1:17">
      <c r="A6" t="s">
        <v>33120</v>
      </c>
      <c r="B6">
        <v>2019</v>
      </c>
      <c r="D6" s="288">
        <v>445027038</v>
      </c>
      <c r="E6" s="150">
        <v>6.5309999999999997</v>
      </c>
      <c r="F6" s="150">
        <v>-0.47</v>
      </c>
      <c r="G6" s="150">
        <v>7.9320000000000004</v>
      </c>
      <c r="H6" s="150">
        <v>0.80510544000000006</v>
      </c>
      <c r="I6" s="150">
        <v>9.003414400000001E-2</v>
      </c>
      <c r="J6" s="150">
        <v>0.44247986577181203</v>
      </c>
      <c r="K6" s="150">
        <v>9.2696194497718132</v>
      </c>
      <c r="L6" s="289" t="s">
        <v>33117</v>
      </c>
    </row>
    <row r="7" spans="1:17">
      <c r="A7" t="s">
        <v>33121</v>
      </c>
      <c r="B7">
        <v>2019</v>
      </c>
      <c r="D7" s="288">
        <v>590497015</v>
      </c>
      <c r="E7" s="150">
        <v>11.013</v>
      </c>
      <c r="F7" s="150">
        <v>0.85699999999999998</v>
      </c>
      <c r="G7" s="150">
        <v>11.66</v>
      </c>
      <c r="H7" s="150">
        <v>1.77397776</v>
      </c>
      <c r="I7" s="150">
        <v>0.19838217599999997</v>
      </c>
      <c r="J7" s="150">
        <v>0.58905704697986572</v>
      </c>
      <c r="K7" s="150">
        <v>14.221416982979866</v>
      </c>
      <c r="L7" s="289" t="s">
        <v>33117</v>
      </c>
    </row>
    <row r="8" spans="1:17">
      <c r="A8" t="s">
        <v>33122</v>
      </c>
      <c r="B8">
        <v>2019</v>
      </c>
      <c r="D8" s="288">
        <v>43278474</v>
      </c>
      <c r="E8" s="150">
        <v>10.930999999999999</v>
      </c>
      <c r="F8" s="150">
        <v>1.407</v>
      </c>
      <c r="G8" s="150">
        <v>9.3490000000000002</v>
      </c>
      <c r="H8" s="150">
        <v>4.10299776</v>
      </c>
      <c r="I8" s="150">
        <v>0.45883417600000004</v>
      </c>
      <c r="J8" s="150">
        <v>1.9201610738255035</v>
      </c>
      <c r="K8" s="150">
        <v>15.830993009825505</v>
      </c>
      <c r="L8" s="289" t="s">
        <v>33117</v>
      </c>
    </row>
    <row r="9" spans="1:17">
      <c r="A9" t="s">
        <v>33123</v>
      </c>
      <c r="B9">
        <v>2019</v>
      </c>
      <c r="D9" s="288">
        <v>428318218</v>
      </c>
      <c r="E9" s="150">
        <v>2.5059999999999998</v>
      </c>
      <c r="F9" s="150">
        <v>3.762</v>
      </c>
      <c r="G9" s="150">
        <v>2.3969999999999998</v>
      </c>
      <c r="H9" s="150">
        <v>2.1054340800000002</v>
      </c>
      <c r="I9" s="150">
        <v>0.235448608</v>
      </c>
      <c r="J9" s="150">
        <v>0.70723489932885908</v>
      </c>
      <c r="K9" s="150">
        <v>5.44511758732886</v>
      </c>
      <c r="L9" s="289" t="s">
        <v>33117</v>
      </c>
    </row>
    <row r="11" spans="1:17">
      <c r="A11" t="s">
        <v>33124</v>
      </c>
      <c r="B11">
        <v>2019</v>
      </c>
      <c r="D11" s="288">
        <v>661633048</v>
      </c>
      <c r="E11" s="150">
        <v>0.29799999999999999</v>
      </c>
      <c r="F11" s="150">
        <v>1.3560000000000001</v>
      </c>
      <c r="G11" s="150">
        <v>0.123</v>
      </c>
      <c r="H11" s="150">
        <v>0.72469295999999994</v>
      </c>
      <c r="I11" s="150">
        <v>8.1041695999999996E-2</v>
      </c>
      <c r="J11" s="150">
        <v>0.35911409395973154</v>
      </c>
      <c r="K11" s="150">
        <v>1.2878487499597315</v>
      </c>
      <c r="L11" s="289" t="s">
        <v>33117</v>
      </c>
    </row>
    <row r="12" spans="1:17">
      <c r="A12" t="s">
        <v>33125</v>
      </c>
      <c r="B12">
        <v>2019</v>
      </c>
      <c r="D12" s="288">
        <v>3326051409</v>
      </c>
      <c r="E12" s="150">
        <v>1.865</v>
      </c>
      <c r="F12" s="150">
        <v>0.71299999999999997</v>
      </c>
      <c r="G12" s="150">
        <v>1.68</v>
      </c>
      <c r="H12" s="150">
        <v>0.74234448000000008</v>
      </c>
      <c r="I12" s="150">
        <v>8.3015647999999997E-2</v>
      </c>
      <c r="J12" s="150">
        <v>0.26017449664429526</v>
      </c>
      <c r="K12" s="150">
        <v>2.7655346246442951</v>
      </c>
      <c r="L12" s="289" t="s">
        <v>33117</v>
      </c>
    </row>
    <row r="13" spans="1:17">
      <c r="A13" t="s">
        <v>33126</v>
      </c>
      <c r="B13">
        <v>2019</v>
      </c>
      <c r="D13" s="288">
        <v>2530546049</v>
      </c>
      <c r="E13" s="150">
        <v>6.4459999999999997</v>
      </c>
      <c r="F13" s="150">
        <v>1.0509999999999999</v>
      </c>
      <c r="G13" s="150">
        <v>5.7210000000000001</v>
      </c>
      <c r="H13" s="150">
        <v>1.34249616</v>
      </c>
      <c r="I13" s="150">
        <v>0.15013001600000001</v>
      </c>
      <c r="J13" s="150">
        <v>0.40766778523489933</v>
      </c>
      <c r="K13" s="150">
        <v>7.6212939612348993</v>
      </c>
      <c r="L13" s="289" t="s">
        <v>33117</v>
      </c>
    </row>
    <row r="14" spans="1:17">
      <c r="A14" t="s">
        <v>33127</v>
      </c>
      <c r="B14">
        <v>2019</v>
      </c>
      <c r="D14" s="288">
        <v>1214846354</v>
      </c>
      <c r="E14" s="150">
        <v>10.606</v>
      </c>
      <c r="F14" s="150">
        <v>7.8E-2</v>
      </c>
      <c r="G14" s="150">
        <v>11.808999999999999</v>
      </c>
      <c r="H14" s="150">
        <v>1.41898608</v>
      </c>
      <c r="I14" s="150">
        <v>0.15868380800000001</v>
      </c>
      <c r="J14" s="150">
        <v>0.52492953020134225</v>
      </c>
      <c r="K14" s="150">
        <v>13.911599418201341</v>
      </c>
      <c r="L14" s="289" t="s">
        <v>33117</v>
      </c>
    </row>
    <row r="16" spans="1:17">
      <c r="A16" t="s">
        <v>33128</v>
      </c>
      <c r="B16">
        <v>2019</v>
      </c>
      <c r="C16" t="s">
        <v>33129</v>
      </c>
      <c r="D16" s="288">
        <v>2873883</v>
      </c>
      <c r="E16" s="150">
        <v>1.722</v>
      </c>
      <c r="F16" s="150">
        <v>7.5999999999999998E-2</v>
      </c>
      <c r="G16" s="150">
        <v>2.0619999999999998</v>
      </c>
      <c r="H16" s="150">
        <v>0.97279488000000014</v>
      </c>
      <c r="I16" s="150">
        <v>0.10878668799999999</v>
      </c>
      <c r="J16" s="150">
        <v>0.35086912751677851</v>
      </c>
      <c r="K16" s="150">
        <v>3.494450695516778</v>
      </c>
      <c r="L16" s="289">
        <v>11820.955153928424</v>
      </c>
      <c r="M16" s="150">
        <v>52.638537416722599</v>
      </c>
      <c r="N16" s="289">
        <v>622237.79017146118</v>
      </c>
      <c r="P16" s="289">
        <v>11800</v>
      </c>
      <c r="Q16">
        <v>3952.8025380752738</v>
      </c>
    </row>
    <row r="17" spans="1:17">
      <c r="A17" t="s">
        <v>33130</v>
      </c>
      <c r="B17">
        <v>2019</v>
      </c>
      <c r="C17" t="s">
        <v>33131</v>
      </c>
      <c r="D17" s="288">
        <v>44745516</v>
      </c>
      <c r="E17" s="150">
        <v>3.9889999999999999</v>
      </c>
      <c r="F17" s="150">
        <v>0.99099999999999999</v>
      </c>
      <c r="G17" s="150">
        <v>3.738</v>
      </c>
      <c r="H17" s="150">
        <v>2.8242431999999997</v>
      </c>
      <c r="I17" s="150">
        <v>0.31583232</v>
      </c>
      <c r="J17" s="150">
        <v>0.99489261744966451</v>
      </c>
      <c r="K17" s="150">
        <v>7.8729681374496643</v>
      </c>
      <c r="L17" s="289">
        <v>18673.8619193872</v>
      </c>
      <c r="M17" s="150">
        <v>0</v>
      </c>
      <c r="N17" s="289">
        <v>0</v>
      </c>
      <c r="P17" s="289">
        <v>19730</v>
      </c>
      <c r="Q17">
        <v>13789.060424772022</v>
      </c>
    </row>
    <row r="18" spans="1:17">
      <c r="A18" t="s">
        <v>33132</v>
      </c>
      <c r="B18">
        <v>2019</v>
      </c>
      <c r="C18" t="s">
        <v>33133</v>
      </c>
      <c r="D18" s="288">
        <v>2820604</v>
      </c>
      <c r="E18" s="150">
        <v>2.2280000000000002</v>
      </c>
      <c r="F18" s="150">
        <v>0.221</v>
      </c>
      <c r="G18" s="150">
        <v>2.4609999999999999</v>
      </c>
      <c r="H18" s="150">
        <v>0.80706672000000002</v>
      </c>
      <c r="I18" s="150">
        <v>9.0253472000000001E-2</v>
      </c>
      <c r="J18" s="150">
        <v>0.412248322147651</v>
      </c>
      <c r="K18" s="150">
        <v>3.770568514147651</v>
      </c>
      <c r="L18" s="289">
        <v>11738.330885652813</v>
      </c>
      <c r="M18" s="150">
        <v>167.43903117843399</v>
      </c>
      <c r="N18" s="289">
        <v>1965454.7511455962</v>
      </c>
      <c r="P18" s="289">
        <v>10370</v>
      </c>
      <c r="Q18">
        <v>3607.2892985536109</v>
      </c>
    </row>
    <row r="19" spans="1:17">
      <c r="A19" t="s">
        <v>33134</v>
      </c>
      <c r="B19">
        <v>2019</v>
      </c>
      <c r="C19" t="s">
        <v>33135</v>
      </c>
      <c r="D19" s="288">
        <v>25357168</v>
      </c>
      <c r="E19" s="150">
        <v>16.420000000000002</v>
      </c>
      <c r="F19" s="150">
        <v>0.94799999999999995</v>
      </c>
      <c r="G19" s="150">
        <v>14.31</v>
      </c>
      <c r="H19" s="150">
        <v>5.2513272000000013</v>
      </c>
      <c r="I19" s="150">
        <v>0.58725072000000011</v>
      </c>
      <c r="J19" s="150">
        <v>2.5815906040268457</v>
      </c>
      <c r="K19" s="150">
        <v>22.730168524026848</v>
      </c>
      <c r="L19" s="289">
        <v>49583.582852120169</v>
      </c>
      <c r="M19" s="150">
        <v>1.5593589999999999</v>
      </c>
      <c r="N19" s="289">
        <v>77318.606172699248</v>
      </c>
      <c r="P19" s="289">
        <v>45310</v>
      </c>
      <c r="Q19">
        <v>56707.02207721163</v>
      </c>
    </row>
    <row r="20" spans="1:17">
      <c r="A20" t="s">
        <v>33136</v>
      </c>
      <c r="B20">
        <v>2019</v>
      </c>
      <c r="C20" t="s">
        <v>33137</v>
      </c>
      <c r="D20" s="288">
        <v>8879939</v>
      </c>
      <c r="E20" s="150">
        <v>7.6509999999999998</v>
      </c>
      <c r="F20" s="150">
        <v>-0.23899999999999999</v>
      </c>
      <c r="G20" s="150">
        <v>10.063000000000001</v>
      </c>
      <c r="H20" s="150">
        <v>0.76391856000000002</v>
      </c>
      <c r="I20" s="150">
        <v>8.5428256000000008E-2</v>
      </c>
      <c r="J20" s="150">
        <v>0.3975906040268456</v>
      </c>
      <c r="K20" s="150">
        <v>11.309937420026847</v>
      </c>
      <c r="L20" s="289">
        <v>43240.617391876811</v>
      </c>
      <c r="M20" s="150">
        <v>0.82761799999999996</v>
      </c>
      <c r="N20" s="289">
        <v>35786.713284630299</v>
      </c>
      <c r="P20" s="289">
        <v>49370</v>
      </c>
      <c r="Q20">
        <v>44195.817594774824</v>
      </c>
    </row>
    <row r="21" spans="1:17">
      <c r="A21" t="s">
        <v>33138</v>
      </c>
      <c r="B21">
        <v>2019</v>
      </c>
      <c r="C21" t="s">
        <v>33139</v>
      </c>
      <c r="D21" s="288">
        <v>10232761</v>
      </c>
      <c r="E21" s="150">
        <v>3.6880000000000002</v>
      </c>
      <c r="F21" s="150">
        <v>0.73</v>
      </c>
      <c r="G21" s="150">
        <v>3.7170000000000001</v>
      </c>
      <c r="H21" s="150">
        <v>1.40623776</v>
      </c>
      <c r="I21" s="150">
        <v>0.157258176</v>
      </c>
      <c r="J21" s="150">
        <v>0.3701073825503356</v>
      </c>
      <c r="K21" s="150">
        <v>5.6506033185503357</v>
      </c>
      <c r="L21" s="289">
        <v>15801.610492129839</v>
      </c>
      <c r="M21" s="150">
        <v>0.486138752840791</v>
      </c>
      <c r="N21" s="289">
        <v>7681.7752175199576</v>
      </c>
      <c r="P21" s="289">
        <v>14460</v>
      </c>
      <c r="Q21">
        <v>5500.3103824440796</v>
      </c>
    </row>
    <row r="22" spans="1:17">
      <c r="A22" t="s">
        <v>33140</v>
      </c>
      <c r="B22">
        <v>2019</v>
      </c>
      <c r="C22" t="s">
        <v>33141</v>
      </c>
      <c r="D22" s="288">
        <v>1494195</v>
      </c>
      <c r="E22" s="150">
        <v>25.306999999999999</v>
      </c>
      <c r="F22" s="150">
        <v>0</v>
      </c>
      <c r="G22" s="150">
        <v>13.962</v>
      </c>
      <c r="H22" s="150">
        <v>11.426417280000001</v>
      </c>
      <c r="I22" s="150">
        <v>1.2778049279999999</v>
      </c>
      <c r="J22" s="150">
        <v>0.10993288590604026</v>
      </c>
      <c r="K22" s="150">
        <v>26.776155093906038</v>
      </c>
      <c r="L22" s="289">
        <v>42061.030673427704</v>
      </c>
      <c r="M22" s="150">
        <v>0.20340493324794101</v>
      </c>
      <c r="N22" s="289">
        <v>8555.4211364681614</v>
      </c>
      <c r="P22" s="289">
        <v>43030</v>
      </c>
      <c r="Q22">
        <v>22634.085647567445</v>
      </c>
    </row>
    <row r="23" spans="1:17">
      <c r="A23" t="s">
        <v>33142</v>
      </c>
      <c r="B23">
        <v>2019</v>
      </c>
      <c r="C23" t="s">
        <v>33143</v>
      </c>
      <c r="D23" s="288">
        <v>165516224</v>
      </c>
      <c r="E23" s="150">
        <v>0.55400000000000005</v>
      </c>
      <c r="F23" s="150">
        <v>0.123</v>
      </c>
      <c r="G23" s="150">
        <v>0.83099999999999996</v>
      </c>
      <c r="H23" s="150">
        <v>0.54915840000000016</v>
      </c>
      <c r="I23" s="150">
        <v>6.1411840000000009E-2</v>
      </c>
      <c r="J23" s="150">
        <v>0.16031879194630871</v>
      </c>
      <c r="K23" s="150">
        <v>1.6018890319463088</v>
      </c>
      <c r="L23" s="289">
        <v>4194.1911212896421</v>
      </c>
      <c r="M23" s="150">
        <v>30.407502343454599</v>
      </c>
      <c r="N23" s="289">
        <v>127534.87634951127</v>
      </c>
      <c r="P23" s="289">
        <v>3790</v>
      </c>
      <c r="Q23">
        <v>1248.4533098961294</v>
      </c>
    </row>
    <row r="24" spans="1:17">
      <c r="A24" t="s">
        <v>33144</v>
      </c>
      <c r="B24">
        <v>2019</v>
      </c>
      <c r="C24" t="s">
        <v>33145</v>
      </c>
      <c r="D24" s="288">
        <v>9673971</v>
      </c>
      <c r="E24" s="150">
        <v>6.4130000000000003</v>
      </c>
      <c r="F24" s="150">
        <v>-0.375</v>
      </c>
      <c r="G24" s="150">
        <v>6.5049999999999999</v>
      </c>
      <c r="H24" s="150">
        <v>1.72494576</v>
      </c>
      <c r="I24" s="150">
        <v>0.19289897599999997</v>
      </c>
      <c r="J24" s="150">
        <v>1.1433020134228187</v>
      </c>
      <c r="K24" s="150">
        <v>9.5661467494228187</v>
      </c>
      <c r="L24" s="289">
        <v>18403.787008359381</v>
      </c>
      <c r="M24" s="150">
        <v>0.63114349898980404</v>
      </c>
      <c r="N24" s="289">
        <v>11615.430527119037</v>
      </c>
      <c r="P24" s="289">
        <v>17330</v>
      </c>
      <c r="Q24">
        <v>5967.052203849139</v>
      </c>
    </row>
    <row r="25" spans="1:17">
      <c r="A25" t="s">
        <v>33146</v>
      </c>
      <c r="B25">
        <v>2019</v>
      </c>
      <c r="C25" t="s">
        <v>33147</v>
      </c>
      <c r="D25" s="288">
        <v>11510569</v>
      </c>
      <c r="E25" s="150">
        <v>8.6379999999999999</v>
      </c>
      <c r="F25" s="150">
        <v>0.251</v>
      </c>
      <c r="G25" s="150">
        <v>17.428999999999998</v>
      </c>
      <c r="H25" s="150">
        <v>0.68840928000000001</v>
      </c>
      <c r="I25" s="150">
        <v>7.6984127999999999E-2</v>
      </c>
      <c r="J25" s="150">
        <v>0.3646107382550336</v>
      </c>
      <c r="K25" s="150">
        <v>18.559004146255031</v>
      </c>
      <c r="L25" s="289">
        <v>39689.07987790295</v>
      </c>
      <c r="M25" s="150">
        <v>0.84618199999999999</v>
      </c>
      <c r="N25" s="289">
        <v>33584.184989243673</v>
      </c>
      <c r="P25" s="289">
        <v>46850</v>
      </c>
      <c r="Q25">
        <v>41008.296719471982</v>
      </c>
    </row>
    <row r="26" spans="1:17">
      <c r="A26" t="s">
        <v>33148</v>
      </c>
      <c r="B26">
        <v>2019</v>
      </c>
      <c r="C26" t="s">
        <v>33149</v>
      </c>
      <c r="D26" s="288">
        <v>12290443</v>
      </c>
      <c r="E26" s="150">
        <v>0.58099999999999996</v>
      </c>
      <c r="F26" s="150">
        <v>0.999</v>
      </c>
      <c r="G26" s="150">
        <v>0.60899999999999999</v>
      </c>
      <c r="H26" s="150">
        <v>0.31478544000000003</v>
      </c>
      <c r="I26" s="150">
        <v>3.5202144000000005E-2</v>
      </c>
      <c r="J26" s="150">
        <v>0.20520805369127518</v>
      </c>
      <c r="K26" s="150">
        <v>1.1641956376912752</v>
      </c>
      <c r="L26" s="289">
        <v>2234.547471301486</v>
      </c>
      <c r="M26" s="150">
        <v>215.62465180985399</v>
      </c>
      <c r="N26" s="289">
        <v>481823.52045197261</v>
      </c>
      <c r="P26" s="289">
        <v>2860</v>
      </c>
      <c r="Q26">
        <v>1076.7966978558513</v>
      </c>
    </row>
    <row r="27" spans="1:17">
      <c r="A27" t="s">
        <v>33150</v>
      </c>
      <c r="B27">
        <v>2019</v>
      </c>
      <c r="C27" t="s">
        <v>33151</v>
      </c>
      <c r="D27" s="288">
        <v>11777318</v>
      </c>
      <c r="E27" s="150">
        <v>1.9730000000000001</v>
      </c>
      <c r="F27" s="150">
        <v>1.49</v>
      </c>
      <c r="G27" s="150">
        <v>1.9870000000000001</v>
      </c>
      <c r="H27" s="150">
        <v>2.7820756800000002</v>
      </c>
      <c r="I27" s="150">
        <v>0.31111676800000004</v>
      </c>
      <c r="J27" s="150">
        <v>1.1836107382550336</v>
      </c>
      <c r="K27" s="150">
        <v>6.2638031862550339</v>
      </c>
      <c r="L27" s="289">
        <v>6522.3853123304352</v>
      </c>
      <c r="M27" s="150">
        <v>2.6075861850913702</v>
      </c>
      <c r="N27" s="289">
        <v>17007.681834275703</v>
      </c>
      <c r="P27" s="289">
        <v>6890</v>
      </c>
      <c r="Q27">
        <v>3035.9716549510713</v>
      </c>
    </row>
    <row r="28" spans="1:17">
      <c r="A28" t="s">
        <v>33152</v>
      </c>
      <c r="B28">
        <v>2019</v>
      </c>
      <c r="C28" t="s">
        <v>33153</v>
      </c>
      <c r="D28" s="288">
        <v>2499705</v>
      </c>
      <c r="E28" s="150">
        <v>2.7130000000000001</v>
      </c>
      <c r="F28" s="150">
        <v>-0.14699999999999999</v>
      </c>
      <c r="G28" s="150">
        <v>4.9580000000000002</v>
      </c>
      <c r="H28" s="150">
        <v>0.79235712000000014</v>
      </c>
      <c r="I28" s="150">
        <v>8.8608512000000014E-2</v>
      </c>
      <c r="J28" s="150">
        <v>0.56432214765100674</v>
      </c>
      <c r="K28" s="150">
        <v>6.4032877796510075</v>
      </c>
      <c r="L28" s="289">
        <v>14621.922541752485</v>
      </c>
      <c r="M28" s="150">
        <v>5.0475537667906396</v>
      </c>
      <c r="N28" s="289">
        <v>73804.940203343722</v>
      </c>
      <c r="P28" s="289">
        <v>14150</v>
      </c>
      <c r="Q28">
        <v>6402.910183383914</v>
      </c>
    </row>
    <row r="29" spans="1:17">
      <c r="A29" t="s">
        <v>33154</v>
      </c>
      <c r="B29">
        <v>2019</v>
      </c>
      <c r="C29" t="s">
        <v>33155</v>
      </c>
      <c r="D29" s="288">
        <v>211782880</v>
      </c>
      <c r="E29" s="150">
        <v>2.2429999999999999</v>
      </c>
      <c r="F29" s="150">
        <v>6.2720000000000002</v>
      </c>
      <c r="G29" s="150">
        <v>2.2570000000000001</v>
      </c>
      <c r="H29" s="150">
        <v>2.0181571199999997</v>
      </c>
      <c r="I29" s="150">
        <v>0.22568851199999998</v>
      </c>
      <c r="J29" s="150">
        <v>0.80983892617449671</v>
      </c>
      <c r="K29" s="150">
        <v>5.3106845581744953</v>
      </c>
      <c r="L29" s="289">
        <v>14109.766321452269</v>
      </c>
      <c r="M29" s="150">
        <v>2.3551455740613298</v>
      </c>
      <c r="N29" s="289">
        <v>33230.553703007921</v>
      </c>
      <c r="P29" s="289">
        <v>14430</v>
      </c>
      <c r="Q29">
        <v>8813.9898064782828</v>
      </c>
    </row>
    <row r="30" spans="1:17">
      <c r="A30" t="s">
        <v>33156</v>
      </c>
      <c r="B30">
        <v>2019</v>
      </c>
      <c r="C30" t="s">
        <v>33157</v>
      </c>
      <c r="D30" s="288">
        <v>438058</v>
      </c>
      <c r="E30" s="150">
        <v>23.940999999999999</v>
      </c>
      <c r="F30" s="150">
        <v>2.593</v>
      </c>
      <c r="G30" s="150">
        <v>22.48</v>
      </c>
      <c r="H30" s="150">
        <v>3.5597232000000001</v>
      </c>
      <c r="I30" s="150">
        <v>0.39808031999999999</v>
      </c>
      <c r="J30" s="150">
        <v>0.31330872483221478</v>
      </c>
      <c r="K30" s="150">
        <v>26.751112244832214</v>
      </c>
      <c r="L30" s="289" t="s">
        <v>33117</v>
      </c>
      <c r="M30" s="150">
        <v>0.686976749588878</v>
      </c>
      <c r="N30" s="289" t="e">
        <v>#VALUE!</v>
      </c>
      <c r="P30" s="289">
        <v>65690</v>
      </c>
      <c r="Q30">
        <v>31164.036252846759</v>
      </c>
    </row>
    <row r="31" spans="1:17">
      <c r="A31" t="s">
        <v>33158</v>
      </c>
      <c r="B31">
        <v>2019</v>
      </c>
      <c r="C31" t="s">
        <v>33159</v>
      </c>
      <c r="D31" s="288">
        <v>7052536</v>
      </c>
      <c r="E31" s="150">
        <v>5.992</v>
      </c>
      <c r="F31" s="150">
        <v>-0.748</v>
      </c>
      <c r="G31" s="150">
        <v>5.6280000000000001</v>
      </c>
      <c r="H31" s="150">
        <v>0.95122080000000009</v>
      </c>
      <c r="I31" s="150">
        <v>0.10637408000000001</v>
      </c>
      <c r="J31" s="150">
        <v>0.54050335570469787</v>
      </c>
      <c r="K31" s="150">
        <v>7.2260982357046979</v>
      </c>
      <c r="L31" s="289">
        <v>18571.810475250597</v>
      </c>
      <c r="M31" s="150">
        <v>0.74855578754767904</v>
      </c>
      <c r="N31" s="289">
        <v>13902.036216487446</v>
      </c>
      <c r="P31" s="289">
        <v>17820</v>
      </c>
      <c r="Q31">
        <v>7074.6810232505932</v>
      </c>
    </row>
    <row r="32" spans="1:17">
      <c r="A32" t="s">
        <v>33160</v>
      </c>
      <c r="B32">
        <v>2019</v>
      </c>
      <c r="C32" t="s">
        <v>33161</v>
      </c>
      <c r="D32" s="288">
        <v>20951638</v>
      </c>
      <c r="E32" s="150">
        <v>0.253</v>
      </c>
      <c r="F32" s="150">
        <v>0.16800000000000001</v>
      </c>
      <c r="G32" s="150">
        <v>0.29299999999999998</v>
      </c>
      <c r="H32" s="150">
        <v>0.74234448000000008</v>
      </c>
      <c r="I32" s="150">
        <v>8.3015647999999997E-2</v>
      </c>
      <c r="J32" s="150">
        <v>0.44247986577181203</v>
      </c>
      <c r="K32" s="150">
        <v>1.560839993771812</v>
      </c>
      <c r="L32" s="289">
        <v>1535.5975350038959</v>
      </c>
      <c r="M32" s="150">
        <v>198.792533143882</v>
      </c>
      <c r="N32" s="289">
        <v>305265.32387292548</v>
      </c>
      <c r="P32" s="289">
        <v>1640</v>
      </c>
      <c r="Q32">
        <v>653.32726813946965</v>
      </c>
    </row>
    <row r="33" spans="1:21">
      <c r="A33" t="s">
        <v>33162</v>
      </c>
      <c r="B33">
        <v>2019</v>
      </c>
      <c r="C33" t="s">
        <v>33163</v>
      </c>
      <c r="D33" s="288">
        <v>16207746</v>
      </c>
      <c r="E33" s="150">
        <v>1.1120000000000001</v>
      </c>
      <c r="F33" s="150">
        <v>1.788</v>
      </c>
      <c r="G33" s="150">
        <v>2.4300000000000002</v>
      </c>
      <c r="H33" s="150">
        <v>1.1797099200000003</v>
      </c>
      <c r="I33" s="150">
        <v>0.13192579200000001</v>
      </c>
      <c r="J33" s="150">
        <v>0.34628859060402684</v>
      </c>
      <c r="K33" s="150">
        <v>4.0879243026040273</v>
      </c>
      <c r="L33" s="289">
        <v>3715.5040878633845</v>
      </c>
      <c r="M33" s="150">
        <v>1489.0380392843099</v>
      </c>
      <c r="N33" s="289">
        <v>5532526.9219449321</v>
      </c>
      <c r="P33" s="289">
        <v>3180</v>
      </c>
      <c r="Q33">
        <v>1162.9049948940224</v>
      </c>
    </row>
    <row r="34" spans="1:21">
      <c r="A34" t="s">
        <v>33164</v>
      </c>
      <c r="B34">
        <v>2019</v>
      </c>
      <c r="C34" t="s">
        <v>33165</v>
      </c>
      <c r="D34" s="288">
        <v>25782342</v>
      </c>
      <c r="E34" s="150">
        <v>0.36899999999999999</v>
      </c>
      <c r="F34" s="150">
        <v>1.113</v>
      </c>
      <c r="G34" s="150">
        <v>0.39100000000000001</v>
      </c>
      <c r="H34" s="150">
        <v>0.6079968</v>
      </c>
      <c r="I34" s="150">
        <v>6.7991679999999999E-2</v>
      </c>
      <c r="J34" s="150">
        <v>2.225224832214765</v>
      </c>
      <c r="K34" s="150">
        <v>3.292213312214765</v>
      </c>
      <c r="L34" s="289">
        <v>3037.404571054497</v>
      </c>
      <c r="M34" s="150">
        <v>233.73461498079499</v>
      </c>
      <c r="N34" s="289">
        <v>709946.58795632957</v>
      </c>
      <c r="P34" s="289">
        <v>3350</v>
      </c>
      <c r="Q34">
        <v>1382.5097900241033</v>
      </c>
    </row>
    <row r="35" spans="1:21">
      <c r="A35" t="s">
        <v>33166</v>
      </c>
      <c r="B35">
        <v>2019</v>
      </c>
      <c r="C35" t="s">
        <v>33167</v>
      </c>
      <c r="D35" s="288">
        <v>37522584</v>
      </c>
      <c r="E35" s="150">
        <v>15.583</v>
      </c>
      <c r="F35" s="150">
        <v>3.117</v>
      </c>
      <c r="G35" s="150">
        <v>14.058</v>
      </c>
      <c r="H35" s="150">
        <v>2.6840116800000002</v>
      </c>
      <c r="I35" s="150">
        <v>0.300150368</v>
      </c>
      <c r="J35" s="150">
        <v>1.0397818791946309</v>
      </c>
      <c r="K35" s="150">
        <v>18.081943927194633</v>
      </c>
      <c r="L35" s="289">
        <v>45076.004398403034</v>
      </c>
      <c r="M35" s="150">
        <v>1.287093</v>
      </c>
      <c r="N35" s="289">
        <v>58017.00972915376</v>
      </c>
      <c r="P35" s="289">
        <v>43990</v>
      </c>
      <c r="Q35">
        <v>43596.135536554619</v>
      </c>
    </row>
    <row r="36" spans="1:21">
      <c r="A36" t="s">
        <v>33168</v>
      </c>
      <c r="B36">
        <v>2019</v>
      </c>
      <c r="C36" t="s">
        <v>33169</v>
      </c>
      <c r="D36" s="288">
        <v>19039484</v>
      </c>
      <c r="E36" s="150">
        <v>4.83</v>
      </c>
      <c r="F36" s="150">
        <v>1.857</v>
      </c>
      <c r="G36" s="150">
        <v>5.1130000000000004</v>
      </c>
      <c r="H36" s="150">
        <v>0.60113231999999994</v>
      </c>
      <c r="I36" s="150">
        <v>6.7224032000000003E-2</v>
      </c>
      <c r="J36" s="150">
        <v>0.32979865771812078</v>
      </c>
      <c r="K36" s="150">
        <v>6.1111550097181215</v>
      </c>
      <c r="L36" s="289">
        <v>22074.949676420845</v>
      </c>
      <c r="M36" s="150">
        <v>458.31249000000003</v>
      </c>
      <c r="N36" s="289">
        <v>10117225.152825132</v>
      </c>
      <c r="P36" s="289">
        <v>22010</v>
      </c>
      <c r="Q36">
        <v>13495.010609964898</v>
      </c>
    </row>
    <row r="37" spans="1:21">
      <c r="A37" t="s">
        <v>33170</v>
      </c>
      <c r="B37">
        <v>2019</v>
      </c>
      <c r="C37" t="s">
        <v>33171</v>
      </c>
      <c r="D37" s="288">
        <v>1421864064</v>
      </c>
      <c r="E37" s="150">
        <v>7.5540000000000003</v>
      </c>
      <c r="F37" s="150">
        <v>0.186</v>
      </c>
      <c r="G37" s="150">
        <v>7.0039999999999996</v>
      </c>
      <c r="H37" s="150">
        <v>0.81098928000000003</v>
      </c>
      <c r="I37" s="150">
        <v>9.0692127999999997E-2</v>
      </c>
      <c r="J37" s="150">
        <v>0.35544966442953024</v>
      </c>
      <c r="K37" s="150">
        <v>8.2611310724295297</v>
      </c>
      <c r="L37" s="289">
        <v>12809.266576791042</v>
      </c>
      <c r="M37" s="150">
        <v>4.1317547901664398</v>
      </c>
      <c r="N37" s="289">
        <v>52924.748537175263</v>
      </c>
      <c r="P37" s="289">
        <v>12840</v>
      </c>
      <c r="Q37">
        <v>8016.4314349800261</v>
      </c>
    </row>
    <row r="38" spans="1:21">
      <c r="A38" t="s">
        <v>33172</v>
      </c>
      <c r="B38">
        <v>2019</v>
      </c>
      <c r="C38" t="s">
        <v>33173</v>
      </c>
      <c r="D38" s="288">
        <v>50187404</v>
      </c>
      <c r="E38" s="150">
        <v>1.9219999999999999</v>
      </c>
      <c r="F38" s="150">
        <v>2.2080000000000002</v>
      </c>
      <c r="G38" s="150">
        <v>2.3479999999999999</v>
      </c>
      <c r="H38" s="150">
        <v>1.50234048</v>
      </c>
      <c r="I38" s="150">
        <v>0.168005248</v>
      </c>
      <c r="J38" s="150">
        <v>0.41957718120805371</v>
      </c>
      <c r="K38" s="150">
        <v>4.4379229092080532</v>
      </c>
      <c r="L38" s="289">
        <v>13229.315390670952</v>
      </c>
      <c r="M38" s="150">
        <v>1464.4117980000001</v>
      </c>
      <c r="N38" s="289">
        <v>19373165.537561521</v>
      </c>
      <c r="P38" s="289">
        <v>13090</v>
      </c>
      <c r="Q38">
        <v>6175.876029702581</v>
      </c>
    </row>
    <row r="39" spans="1:21">
      <c r="A39" t="s">
        <v>33174</v>
      </c>
      <c r="B39">
        <v>2019</v>
      </c>
      <c r="C39" t="s">
        <v>33175</v>
      </c>
      <c r="D39" s="288">
        <v>5084527</v>
      </c>
      <c r="E39" s="150">
        <v>1.5840000000000001</v>
      </c>
      <c r="F39" s="150">
        <v>0.14399999999999999</v>
      </c>
      <c r="G39" s="150">
        <v>2.4809999999999999</v>
      </c>
      <c r="H39" s="150">
        <v>0.9080726400000001</v>
      </c>
      <c r="I39" s="150">
        <v>0.101548864</v>
      </c>
      <c r="J39" s="150">
        <v>0.35636577181208057</v>
      </c>
      <c r="K39" s="150">
        <v>3.8469872758120811</v>
      </c>
      <c r="L39" s="289">
        <v>14548.859244023395</v>
      </c>
      <c r="M39" s="150">
        <v>363.40089</v>
      </c>
      <c r="N39" s="289">
        <v>5287068.3977628294</v>
      </c>
      <c r="P39" s="289">
        <v>16360</v>
      </c>
      <c r="Q39">
        <v>11642.778051712305</v>
      </c>
    </row>
    <row r="40" spans="1:21">
      <c r="A40" t="s">
        <v>33176</v>
      </c>
      <c r="B40">
        <v>2019</v>
      </c>
      <c r="C40" t="s">
        <v>33177</v>
      </c>
      <c r="D40" s="288">
        <v>26147544</v>
      </c>
      <c r="E40" s="150">
        <v>0.40300000000000002</v>
      </c>
      <c r="F40" s="150">
        <v>1.417</v>
      </c>
      <c r="G40" s="150">
        <v>0.56999999999999995</v>
      </c>
      <c r="H40" s="150">
        <v>0.27163728000000004</v>
      </c>
      <c r="I40" s="150">
        <v>3.0376928000000001E-2</v>
      </c>
      <c r="J40" s="150">
        <v>0.10901677852348993</v>
      </c>
      <c r="K40" s="150">
        <v>0.98103098652348997</v>
      </c>
      <c r="L40" s="289">
        <v>4023.7587679292255</v>
      </c>
      <c r="M40" s="150">
        <v>242.108940843064</v>
      </c>
      <c r="N40" s="289">
        <v>974187.97351133695</v>
      </c>
      <c r="P40" s="289">
        <v>4550</v>
      </c>
      <c r="Q40">
        <v>1972.545683058358</v>
      </c>
    </row>
    <row r="41" spans="1:21">
      <c r="A41" t="s">
        <v>33178</v>
      </c>
      <c r="B41">
        <v>2019</v>
      </c>
      <c r="C41" t="s">
        <v>33179</v>
      </c>
      <c r="D41" s="288">
        <v>4129749</v>
      </c>
      <c r="E41" s="150">
        <v>4.3239999999999998</v>
      </c>
      <c r="F41" s="150">
        <v>-0.70099999999999996</v>
      </c>
      <c r="G41" s="150">
        <v>5.6989999999999998</v>
      </c>
      <c r="H41" s="150">
        <v>0.8737502399999999</v>
      </c>
      <c r="I41" s="150">
        <v>9.7710623999999996E-2</v>
      </c>
      <c r="J41" s="150">
        <v>0.3811006711409396</v>
      </c>
      <c r="K41" s="150">
        <v>7.0515615351409391</v>
      </c>
      <c r="L41" s="289">
        <v>20425.173200836056</v>
      </c>
      <c r="M41" s="150">
        <v>0.51315838012114401</v>
      </c>
      <c r="N41" s="289">
        <v>10481.348793434832</v>
      </c>
      <c r="P41" s="289">
        <v>23400</v>
      </c>
      <c r="Q41">
        <v>11933.377378828136</v>
      </c>
    </row>
    <row r="42" spans="1:21">
      <c r="A42" t="s">
        <v>33180</v>
      </c>
      <c r="B42">
        <v>2019</v>
      </c>
      <c r="C42" t="s">
        <v>33181</v>
      </c>
      <c r="D42" s="288">
        <v>1228840</v>
      </c>
      <c r="E42" s="150">
        <v>5.976</v>
      </c>
      <c r="F42" s="150">
        <v>-0.68600000000000005</v>
      </c>
      <c r="G42" s="150">
        <v>6.2709999999999999</v>
      </c>
      <c r="H42" s="150">
        <v>0.59034528000000008</v>
      </c>
      <c r="I42" s="150">
        <v>6.6017727999999998E-2</v>
      </c>
      <c r="J42" s="150">
        <v>0.27574832214765099</v>
      </c>
      <c r="K42" s="150">
        <v>7.2031113301476513</v>
      </c>
      <c r="L42" s="289">
        <v>22800.607610224197</v>
      </c>
      <c r="M42" s="150">
        <v>0.67077489468131402</v>
      </c>
      <c r="N42" s="289">
        <v>15294.075168418103</v>
      </c>
      <c r="P42" s="289">
        <v>31610</v>
      </c>
      <c r="Q42">
        <v>23408.3359375</v>
      </c>
    </row>
    <row r="43" spans="1:21">
      <c r="A43" t="s">
        <v>33182</v>
      </c>
      <c r="B43">
        <v>2019</v>
      </c>
      <c r="C43" t="s">
        <v>33183</v>
      </c>
      <c r="D43" s="288">
        <v>10536876</v>
      </c>
      <c r="E43" s="150">
        <v>9.5869999999999997</v>
      </c>
      <c r="F43" s="150">
        <v>-1.784</v>
      </c>
      <c r="G43" s="150">
        <v>10.359</v>
      </c>
      <c r="H43" s="150">
        <v>1.1581358400000001</v>
      </c>
      <c r="I43" s="150">
        <v>0.129513184</v>
      </c>
      <c r="J43" s="150">
        <v>0.46263422818791944</v>
      </c>
      <c r="K43" s="150">
        <v>12.10928325218792</v>
      </c>
      <c r="L43" s="289">
        <v>30955.174583406031</v>
      </c>
      <c r="M43" s="150">
        <v>14.005219</v>
      </c>
      <c r="N43" s="289">
        <v>433533.99922383524</v>
      </c>
      <c r="P43" s="289">
        <v>31570</v>
      </c>
      <c r="Q43">
        <v>17829.698322366781</v>
      </c>
    </row>
    <row r="44" spans="1:21">
      <c r="A44" s="290" t="s">
        <v>33184</v>
      </c>
      <c r="B44" s="290">
        <v>2019</v>
      </c>
      <c r="C44" s="290" t="s">
        <v>33185</v>
      </c>
      <c r="D44" s="291">
        <v>5795879</v>
      </c>
      <c r="E44" s="292">
        <v>5.3410000000000002</v>
      </c>
      <c r="F44" s="292">
        <v>0.13900000000000001</v>
      </c>
      <c r="G44" s="292">
        <v>8.0069999999999997</v>
      </c>
      <c r="H44" s="292">
        <v>1.3160188800000003</v>
      </c>
      <c r="I44" s="292">
        <v>0.147169088</v>
      </c>
      <c r="J44" s="292">
        <v>0.8171677852348993</v>
      </c>
      <c r="K44" s="292">
        <v>10.287355753234898</v>
      </c>
      <c r="L44" s="293">
        <v>46528.887247430888</v>
      </c>
      <c r="M44" s="292">
        <v>7.7772769999999998</v>
      </c>
      <c r="N44" s="293">
        <v>361868.04462503752</v>
      </c>
      <c r="O44" s="293" t="s">
        <v>33186</v>
      </c>
      <c r="P44" s="289">
        <v>50550</v>
      </c>
      <c r="Q44">
        <v>53254.856370091584</v>
      </c>
      <c r="U44">
        <v>0</v>
      </c>
    </row>
    <row r="45" spans="1:21">
      <c r="A45" t="s">
        <v>33187</v>
      </c>
      <c r="B45">
        <v>2019</v>
      </c>
      <c r="C45" t="s">
        <v>33188</v>
      </c>
      <c r="D45" s="288">
        <v>10881886</v>
      </c>
      <c r="E45" s="150">
        <v>2.6059999999999999</v>
      </c>
      <c r="F45" s="150">
        <v>-8.4000000000000005E-2</v>
      </c>
      <c r="G45" s="150">
        <v>3.0830000000000002</v>
      </c>
      <c r="H45" s="150">
        <v>0.83942784000000004</v>
      </c>
      <c r="I45" s="150">
        <v>9.3872383999999989E-2</v>
      </c>
      <c r="J45" s="150">
        <v>0.28124496644295299</v>
      </c>
      <c r="K45" s="150">
        <v>4.2975451904429534</v>
      </c>
      <c r="L45" s="289">
        <v>15350.391901858635</v>
      </c>
      <c r="M45" s="150">
        <v>24.657679060254701</v>
      </c>
      <c r="N45" s="289">
        <v>378505.03696516302</v>
      </c>
      <c r="P45" s="289">
        <v>14130</v>
      </c>
      <c r="Q45">
        <v>6921.5205943277633</v>
      </c>
    </row>
    <row r="46" spans="1:21">
      <c r="A46" t="s">
        <v>33189</v>
      </c>
      <c r="B46">
        <v>2019</v>
      </c>
      <c r="C46" t="s">
        <v>33190</v>
      </c>
      <c r="D46" s="288">
        <v>17343742</v>
      </c>
      <c r="E46" s="150">
        <v>2.3220000000000001</v>
      </c>
      <c r="F46" s="150">
        <v>0.38900000000000001</v>
      </c>
      <c r="G46" s="150">
        <v>2.7090000000000001</v>
      </c>
      <c r="H46" s="150">
        <v>1.5366628800000002</v>
      </c>
      <c r="I46" s="150">
        <v>0.17184348799999999</v>
      </c>
      <c r="J46" s="150">
        <v>0.27300000000000002</v>
      </c>
      <c r="K46" s="150">
        <v>4.6905063680000003</v>
      </c>
      <c r="L46" s="289">
        <v>10315.471265783684</v>
      </c>
      <c r="M46" s="150">
        <v>0.55954844464854103</v>
      </c>
      <c r="N46" s="289">
        <v>5772.0059025859773</v>
      </c>
      <c r="P46" s="289">
        <v>10860</v>
      </c>
      <c r="Q46">
        <v>6124.4908870713352</v>
      </c>
    </row>
    <row r="47" spans="1:21">
      <c r="A47" t="s">
        <v>33191</v>
      </c>
      <c r="B47">
        <v>2019</v>
      </c>
      <c r="C47" t="s">
        <v>33192</v>
      </c>
      <c r="D47" s="288">
        <v>105618672</v>
      </c>
      <c r="E47" s="150">
        <v>2.4249999999999998</v>
      </c>
      <c r="F47" s="150">
        <v>3.0000000000000001E-3</v>
      </c>
      <c r="G47" s="150">
        <v>2.3969999999999998</v>
      </c>
      <c r="H47" s="150">
        <v>0.69723504000000003</v>
      </c>
      <c r="I47" s="150">
        <v>7.7971103999999999E-2</v>
      </c>
      <c r="J47" s="150">
        <v>0.20245973154362418</v>
      </c>
      <c r="K47" s="150">
        <v>3.3746658755436241</v>
      </c>
      <c r="L47" s="289">
        <v>11777.747834833843</v>
      </c>
      <c r="M47" s="150">
        <v>3.80560440882596</v>
      </c>
      <c r="N47" s="289">
        <v>44821.449086284076</v>
      </c>
      <c r="P47" s="289">
        <v>11310</v>
      </c>
      <c r="Q47">
        <v>3562.9326579842254</v>
      </c>
    </row>
    <row r="48" spans="1:21">
      <c r="A48" t="s">
        <v>33193</v>
      </c>
      <c r="B48">
        <v>2019</v>
      </c>
      <c r="C48" t="s">
        <v>33194</v>
      </c>
      <c r="D48" s="288">
        <v>6280222</v>
      </c>
      <c r="E48" s="150">
        <v>1.1819999999999999</v>
      </c>
      <c r="F48" s="150">
        <v>-0.16300000000000001</v>
      </c>
      <c r="G48" s="150">
        <v>1.5049999999999999</v>
      </c>
      <c r="H48" s="150">
        <v>0.54523584000000014</v>
      </c>
      <c r="I48" s="150">
        <v>6.0973184000000007E-2</v>
      </c>
      <c r="J48" s="150">
        <v>0.17222818791946309</v>
      </c>
      <c r="K48" s="150">
        <v>2.283437211919463</v>
      </c>
      <c r="L48" s="289">
        <v>8724.2475404455454</v>
      </c>
      <c r="M48" s="150">
        <v>0.50820122380699995</v>
      </c>
      <c r="N48" s="289">
        <v>4433.6732768496358</v>
      </c>
      <c r="P48" s="289">
        <v>7240</v>
      </c>
      <c r="Q48">
        <v>3705.5797035345254</v>
      </c>
    </row>
    <row r="49" spans="1:17">
      <c r="A49" t="s">
        <v>33195</v>
      </c>
      <c r="B49">
        <v>2019</v>
      </c>
      <c r="C49" t="s">
        <v>33196</v>
      </c>
      <c r="D49" s="288">
        <v>1327039</v>
      </c>
      <c r="E49" s="150">
        <v>9.3290000000000006</v>
      </c>
      <c r="F49" s="150">
        <v>-0.77300000000000002</v>
      </c>
      <c r="G49" s="150">
        <v>11.064</v>
      </c>
      <c r="H49" s="150">
        <v>0.81981503999999994</v>
      </c>
      <c r="I49" s="150">
        <v>9.1679103999999997E-2</v>
      </c>
      <c r="J49" s="150">
        <v>0.96649328859060391</v>
      </c>
      <c r="K49" s="150">
        <v>12.941987432590604</v>
      </c>
      <c r="L49" s="289">
        <v>26781.780819969958</v>
      </c>
      <c r="M49" s="150">
        <v>0.612425</v>
      </c>
      <c r="N49" s="289">
        <v>16401.8321186701</v>
      </c>
      <c r="P49" s="289">
        <v>28540</v>
      </c>
      <c r="Q49">
        <v>17402.037612807875</v>
      </c>
    </row>
    <row r="50" spans="1:17">
      <c r="A50" t="s">
        <v>33197</v>
      </c>
      <c r="B50">
        <v>2019</v>
      </c>
      <c r="C50" t="s">
        <v>33198</v>
      </c>
      <c r="D50" s="288">
        <v>114120592</v>
      </c>
      <c r="E50" s="150">
        <v>0.16</v>
      </c>
      <c r="F50" s="150">
        <v>2.0710000000000002</v>
      </c>
      <c r="G50" s="150">
        <v>0.189</v>
      </c>
      <c r="H50" s="150">
        <v>0.72567360000000003</v>
      </c>
      <c r="I50" s="150">
        <v>8.1151360000000006E-2</v>
      </c>
      <c r="J50" s="150">
        <v>0.38568120805369127</v>
      </c>
      <c r="K50" s="150">
        <v>1.3815061680536913</v>
      </c>
      <c r="L50" s="289">
        <v>1761.3723217178094</v>
      </c>
      <c r="M50" s="150">
        <v>9.4411221720032206</v>
      </c>
      <c r="N50" s="289">
        <v>16629.331279722799</v>
      </c>
      <c r="P50" s="289">
        <v>1650</v>
      </c>
      <c r="Q50">
        <v>640.54192307542189</v>
      </c>
    </row>
    <row r="51" spans="1:17">
      <c r="A51" t="s">
        <v>33199</v>
      </c>
      <c r="B51">
        <v>2019</v>
      </c>
      <c r="C51" t="s">
        <v>33200</v>
      </c>
      <c r="D51" s="288">
        <v>5521539</v>
      </c>
      <c r="E51" s="150">
        <v>7.6760000000000002</v>
      </c>
      <c r="F51" s="150">
        <v>3.65</v>
      </c>
      <c r="G51" s="150">
        <v>9.6430000000000007</v>
      </c>
      <c r="H51" s="150">
        <v>0.82373759999999996</v>
      </c>
      <c r="I51" s="150">
        <v>9.2117759999999993E-2</v>
      </c>
      <c r="J51" s="150">
        <v>0.83090939597315439</v>
      </c>
      <c r="K51" s="150">
        <v>11.389764755973156</v>
      </c>
      <c r="L51" s="289">
        <v>38897.125310014657</v>
      </c>
      <c r="M51" s="150">
        <v>0.92769999999999997</v>
      </c>
      <c r="N51" s="289">
        <v>36084.863150100595</v>
      </c>
      <c r="P51" s="289">
        <v>42920</v>
      </c>
      <c r="Q51">
        <v>42801.908116728511</v>
      </c>
    </row>
    <row r="52" spans="1:17">
      <c r="A52" t="s">
        <v>33201</v>
      </c>
      <c r="B52">
        <v>2019</v>
      </c>
      <c r="C52" t="s">
        <v>33202</v>
      </c>
      <c r="D52" s="288">
        <v>64399760</v>
      </c>
      <c r="E52" s="150">
        <v>4.9130000000000003</v>
      </c>
      <c r="F52" s="150">
        <v>-0.27500000000000002</v>
      </c>
      <c r="G52" s="150">
        <v>6.4509999999999996</v>
      </c>
      <c r="H52" s="150">
        <v>0.90905328000000007</v>
      </c>
      <c r="I52" s="150">
        <v>0.10165852800000001</v>
      </c>
      <c r="J52" s="150">
        <v>0.54416778523489928</v>
      </c>
      <c r="K52" s="150">
        <v>8.0058795932348996</v>
      </c>
      <c r="L52" s="289">
        <v>40164.307456140545</v>
      </c>
      <c r="M52" s="150">
        <v>0.84071399999999996</v>
      </c>
      <c r="N52" s="289">
        <v>33766.695578681742</v>
      </c>
      <c r="P52" s="289">
        <v>41730</v>
      </c>
      <c r="Q52">
        <v>36652.922305217762</v>
      </c>
    </row>
    <row r="53" spans="1:17">
      <c r="A53" t="s">
        <v>33203</v>
      </c>
      <c r="B53">
        <v>2019</v>
      </c>
      <c r="C53" t="s">
        <v>33204</v>
      </c>
      <c r="D53" s="288">
        <v>3770814</v>
      </c>
      <c r="E53" s="150">
        <v>2.8959999999999999</v>
      </c>
      <c r="F53" s="150">
        <v>-2.536</v>
      </c>
      <c r="G53" s="150">
        <v>3.206</v>
      </c>
      <c r="H53" s="150">
        <v>1.3552444799999999</v>
      </c>
      <c r="I53" s="150">
        <v>0.15155564799999999</v>
      </c>
      <c r="J53" s="150">
        <v>0.53225838926174496</v>
      </c>
      <c r="K53" s="150">
        <v>5.2450585172617448</v>
      </c>
      <c r="L53" s="289">
        <v>15636.200891599156</v>
      </c>
      <c r="M53" s="150">
        <v>0.92623412184141796</v>
      </c>
      <c r="N53" s="289">
        <v>14482.78280176634</v>
      </c>
      <c r="P53" s="289">
        <v>11820</v>
      </c>
      <c r="Q53">
        <v>4014.1859441932947</v>
      </c>
    </row>
    <row r="54" spans="1:17">
      <c r="A54" t="s">
        <v>33205</v>
      </c>
      <c r="B54">
        <v>2019</v>
      </c>
      <c r="C54" t="s">
        <v>33206</v>
      </c>
      <c r="D54" s="288">
        <v>83148144</v>
      </c>
      <c r="E54" s="150">
        <v>8.5050000000000008</v>
      </c>
      <c r="F54" s="150">
        <v>-9.8000000000000004E-2</v>
      </c>
      <c r="G54" s="150">
        <v>10.137</v>
      </c>
      <c r="H54" s="150">
        <v>0.57465504000000001</v>
      </c>
      <c r="I54" s="150">
        <v>6.4263104000000001E-2</v>
      </c>
      <c r="J54" s="150">
        <v>0.37560402684563754</v>
      </c>
      <c r="K54" s="150">
        <v>11.151522170845638</v>
      </c>
      <c r="L54" s="289">
        <v>46877.155566055371</v>
      </c>
      <c r="M54" s="150">
        <v>0.78063700000000003</v>
      </c>
      <c r="N54" s="289">
        <v>36594.042089618772</v>
      </c>
      <c r="P54" s="289">
        <v>48690</v>
      </c>
      <c r="Q54">
        <v>41103.256436376832</v>
      </c>
    </row>
    <row r="55" spans="1:17">
      <c r="A55" t="s">
        <v>33207</v>
      </c>
      <c r="B55">
        <v>2019</v>
      </c>
      <c r="C55" t="s">
        <v>33208</v>
      </c>
      <c r="D55" s="288">
        <v>31522294</v>
      </c>
      <c r="E55" s="150">
        <v>0.59299999999999997</v>
      </c>
      <c r="F55" s="150">
        <v>1.9E-2</v>
      </c>
      <c r="G55" s="150">
        <v>0.70299999999999996</v>
      </c>
      <c r="H55" s="150">
        <v>0.33930143999999995</v>
      </c>
      <c r="I55" s="150">
        <v>3.7943743999999995E-2</v>
      </c>
      <c r="J55" s="150">
        <v>0.15665436241610739</v>
      </c>
      <c r="K55" s="150">
        <v>1.2368995464161072</v>
      </c>
      <c r="L55" s="289">
        <v>3850.7092826817243</v>
      </c>
      <c r="M55" s="150">
        <v>1.8427132404245601</v>
      </c>
      <c r="N55" s="289">
        <v>7095.7529802233739</v>
      </c>
      <c r="P55" s="289">
        <v>5050</v>
      </c>
      <c r="Q55">
        <v>1774.0747709250811</v>
      </c>
    </row>
    <row r="56" spans="1:17">
      <c r="A56" t="s">
        <v>33209</v>
      </c>
      <c r="B56">
        <v>2019</v>
      </c>
      <c r="C56" t="s">
        <v>33210</v>
      </c>
      <c r="D56" s="288">
        <v>10574026</v>
      </c>
      <c r="E56" s="150">
        <v>6.2190000000000003</v>
      </c>
      <c r="F56" s="150">
        <v>-2.5329999999999999</v>
      </c>
      <c r="G56" s="150">
        <v>5.0330000000000004</v>
      </c>
      <c r="H56" s="150">
        <v>0.86688576000000006</v>
      </c>
      <c r="I56" s="150">
        <v>9.6942976E-2</v>
      </c>
      <c r="J56" s="150">
        <v>0.3701073825503356</v>
      </c>
      <c r="K56" s="150">
        <v>6.3669361185503357</v>
      </c>
      <c r="L56" s="289">
        <v>23514.471991742903</v>
      </c>
      <c r="M56" s="150">
        <v>0.64076200000000005</v>
      </c>
      <c r="N56" s="289">
        <v>15067.180102373168</v>
      </c>
      <c r="P56" s="289">
        <v>26740</v>
      </c>
      <c r="Q56">
        <v>18083.877905654695</v>
      </c>
    </row>
    <row r="57" spans="1:17">
      <c r="A57" t="s">
        <v>33211</v>
      </c>
      <c r="B57">
        <v>2019</v>
      </c>
      <c r="C57" t="s">
        <v>33212</v>
      </c>
      <c r="D57" s="288">
        <v>17106338</v>
      </c>
      <c r="E57" s="150">
        <v>1.155</v>
      </c>
      <c r="F57" s="150">
        <v>1.0169999999999999</v>
      </c>
      <c r="G57" s="150">
        <v>1.4079999999999999</v>
      </c>
      <c r="H57" s="150">
        <v>0.59917103999999999</v>
      </c>
      <c r="I57" s="150">
        <v>6.7004704000000012E-2</v>
      </c>
      <c r="J57" s="150">
        <v>0.26750335570469796</v>
      </c>
      <c r="K57" s="150">
        <v>2.3416790997046979</v>
      </c>
      <c r="L57" s="289">
        <v>7569.6527248142693</v>
      </c>
      <c r="M57" s="150">
        <v>4.4595462356111897</v>
      </c>
      <c r="N57" s="289">
        <v>33757.216313829456</v>
      </c>
      <c r="P57" s="289">
        <v>8000</v>
      </c>
      <c r="Q57">
        <v>3994.636912884745</v>
      </c>
    </row>
    <row r="58" spans="1:17">
      <c r="A58" t="s">
        <v>33213</v>
      </c>
      <c r="B58">
        <v>2019</v>
      </c>
      <c r="C58" t="s">
        <v>33214</v>
      </c>
      <c r="D58" s="288">
        <v>12877537</v>
      </c>
      <c r="E58" s="150">
        <v>0.34399999999999997</v>
      </c>
      <c r="F58" s="150">
        <v>1.323</v>
      </c>
      <c r="G58" s="150">
        <v>0.499</v>
      </c>
      <c r="H58" s="150">
        <v>1.2395289600000001</v>
      </c>
      <c r="I58" s="150">
        <v>0.138615296</v>
      </c>
      <c r="J58" s="150">
        <v>0.47637583892617447</v>
      </c>
      <c r="K58" s="150">
        <v>2.3535200949261745</v>
      </c>
      <c r="L58" s="289">
        <v>1516.9668212441211</v>
      </c>
      <c r="M58" s="150">
        <v>3445.6788735875198</v>
      </c>
      <c r="N58" s="289">
        <v>5226980.5278940834</v>
      </c>
      <c r="P58" s="289">
        <v>1790</v>
      </c>
      <c r="Q58">
        <v>769.25547543282175</v>
      </c>
    </row>
    <row r="59" spans="1:17">
      <c r="A59" t="s">
        <v>33215</v>
      </c>
      <c r="B59">
        <v>2019</v>
      </c>
      <c r="C59" t="s">
        <v>33216</v>
      </c>
      <c r="D59" s="288">
        <v>9958832</v>
      </c>
      <c r="E59" s="150">
        <v>1.1279999999999999</v>
      </c>
      <c r="F59" s="150">
        <v>2.0569999999999999</v>
      </c>
      <c r="G59" s="150">
        <v>0.91400000000000003</v>
      </c>
      <c r="H59" s="150">
        <v>0.76489920000000011</v>
      </c>
      <c r="I59" s="150">
        <v>8.5537920000000003E-2</v>
      </c>
      <c r="J59" s="150">
        <v>0.29956711409395975</v>
      </c>
      <c r="K59" s="150">
        <v>2.0640042340939599</v>
      </c>
      <c r="L59" s="289">
        <v>4634.2716956670647</v>
      </c>
      <c r="M59" s="150">
        <v>11.0403025142044</v>
      </c>
      <c r="N59" s="289">
        <v>51163.761453179388</v>
      </c>
      <c r="P59" s="289">
        <v>4490</v>
      </c>
      <c r="Q59">
        <v>2302.2044109331596</v>
      </c>
    </row>
    <row r="60" spans="1:17">
      <c r="A60" t="s">
        <v>33217</v>
      </c>
      <c r="B60">
        <v>2019</v>
      </c>
      <c r="C60" t="s">
        <v>33218</v>
      </c>
      <c r="D60" s="288">
        <v>9771799</v>
      </c>
      <c r="E60" s="150">
        <v>5.0380000000000003</v>
      </c>
      <c r="F60" s="150">
        <v>-0.85499999999999998</v>
      </c>
      <c r="G60" s="150">
        <v>6.6909999999999998</v>
      </c>
      <c r="H60" s="150">
        <v>0.70213824000000002</v>
      </c>
      <c r="I60" s="150">
        <v>7.8519424000000004E-2</v>
      </c>
      <c r="J60" s="150">
        <v>0.53409060402684561</v>
      </c>
      <c r="K60" s="150">
        <v>8.0057482680268457</v>
      </c>
      <c r="L60" s="289">
        <v>25615.511833083907</v>
      </c>
      <c r="M60" s="150">
        <v>155.20393100000001</v>
      </c>
      <c r="N60" s="289">
        <v>3975628.1310716383</v>
      </c>
      <c r="P60" s="289">
        <v>25520</v>
      </c>
      <c r="Q60">
        <v>12720.712022066813</v>
      </c>
    </row>
    <row r="61" spans="1:17">
      <c r="A61" t="s">
        <v>33219</v>
      </c>
      <c r="B61">
        <v>2019</v>
      </c>
      <c r="C61" t="s">
        <v>33220</v>
      </c>
      <c r="D61" s="288">
        <v>1383112064</v>
      </c>
      <c r="E61" s="150">
        <v>1.899</v>
      </c>
      <c r="F61" s="150">
        <v>9.7000000000000003E-2</v>
      </c>
      <c r="G61" s="150">
        <v>1.784</v>
      </c>
      <c r="H61" s="150">
        <v>0.46678463999999997</v>
      </c>
      <c r="I61" s="150">
        <v>5.220006399999999E-2</v>
      </c>
      <c r="J61" s="150">
        <v>0.17314429530201342</v>
      </c>
      <c r="K61" s="150">
        <v>2.4761289993020132</v>
      </c>
      <c r="L61" s="289">
        <v>6454.1537181901122</v>
      </c>
      <c r="M61" s="150">
        <v>19.753398404102899</v>
      </c>
      <c r="N61" s="289">
        <v>127491.46975673136</v>
      </c>
      <c r="P61" s="289">
        <v>5400</v>
      </c>
      <c r="Q61">
        <v>1605.6054445708705</v>
      </c>
    </row>
    <row r="62" spans="1:17">
      <c r="A62" t="s">
        <v>33221</v>
      </c>
      <c r="B62">
        <v>2019</v>
      </c>
      <c r="C62" t="s">
        <v>33222</v>
      </c>
      <c r="D62" s="288">
        <v>269582880</v>
      </c>
      <c r="E62" s="150">
        <v>2.4460000000000002</v>
      </c>
      <c r="F62" s="150">
        <v>5.3840000000000003</v>
      </c>
      <c r="G62" s="150">
        <v>2.4790000000000001</v>
      </c>
      <c r="H62" s="150">
        <v>1.38858624</v>
      </c>
      <c r="I62" s="150">
        <v>0.15528422399999997</v>
      </c>
      <c r="J62" s="150">
        <v>0.33804362416107386</v>
      </c>
      <c r="K62" s="150">
        <v>4.3609140881610742</v>
      </c>
      <c r="L62" s="289">
        <v>11515.679050123061</v>
      </c>
      <c r="M62" s="150">
        <v>5127.2348441311397</v>
      </c>
      <c r="N62" s="289">
        <v>59043590.879621945</v>
      </c>
      <c r="P62" s="289">
        <v>9910</v>
      </c>
      <c r="Q62">
        <v>3331.6951146918896</v>
      </c>
    </row>
    <row r="63" spans="1:17">
      <c r="A63" t="s">
        <v>33223</v>
      </c>
      <c r="B63">
        <v>2019</v>
      </c>
      <c r="C63" t="s">
        <v>33224</v>
      </c>
      <c r="D63" s="288">
        <v>86564208</v>
      </c>
      <c r="E63" s="150">
        <v>8.1210000000000004</v>
      </c>
      <c r="F63" s="150">
        <v>-0.27300000000000002</v>
      </c>
      <c r="G63" s="150">
        <v>7.2460000000000004</v>
      </c>
      <c r="H63" s="150">
        <v>2.4202195200000003</v>
      </c>
      <c r="I63" s="150">
        <v>0.27065075199999999</v>
      </c>
      <c r="J63" s="150">
        <v>0.39484228187919462</v>
      </c>
      <c r="K63" s="150">
        <v>10.331712553879195</v>
      </c>
      <c r="L63" s="289">
        <v>16340.05855135325</v>
      </c>
      <c r="M63" s="150">
        <v>16064.565466122</v>
      </c>
      <c r="N63" s="289">
        <v>262495940.31848088</v>
      </c>
      <c r="P63" s="289">
        <v>14420</v>
      </c>
      <c r="Q63">
        <v>5200.6807867341313</v>
      </c>
    </row>
    <row r="64" spans="1:17">
      <c r="A64" t="s">
        <v>33225</v>
      </c>
      <c r="B64">
        <v>2019</v>
      </c>
      <c r="C64" t="s">
        <v>33226</v>
      </c>
      <c r="D64" s="288">
        <v>4896021</v>
      </c>
      <c r="E64" s="150">
        <v>7.6239999999999997</v>
      </c>
      <c r="F64" s="150">
        <v>-1.931</v>
      </c>
      <c r="G64" s="150">
        <v>10.206</v>
      </c>
      <c r="H64" s="150">
        <v>3.0968611199999998</v>
      </c>
      <c r="I64" s="150">
        <v>0.34631891199999998</v>
      </c>
      <c r="J64" s="150">
        <v>1.730526845637584</v>
      </c>
      <c r="K64" s="150">
        <v>15.379706877637583</v>
      </c>
      <c r="L64" s="289">
        <v>65016.294539297291</v>
      </c>
      <c r="M64" s="150">
        <v>0.98987599999999998</v>
      </c>
      <c r="N64" s="289">
        <v>64358.069573381443</v>
      </c>
      <c r="P64" s="289">
        <v>53060</v>
      </c>
      <c r="Q64">
        <v>62012.484925814926</v>
      </c>
    </row>
    <row r="65" spans="1:17">
      <c r="A65" t="s">
        <v>33227</v>
      </c>
      <c r="B65">
        <v>2019</v>
      </c>
      <c r="C65" t="s">
        <v>33228</v>
      </c>
      <c r="D65" s="288">
        <v>8607922</v>
      </c>
      <c r="E65" s="150">
        <v>6.8129999999999997</v>
      </c>
      <c r="F65" s="150">
        <v>0.247</v>
      </c>
      <c r="G65" s="150">
        <v>9.2680000000000007</v>
      </c>
      <c r="H65" s="150">
        <v>1.1100844799999998</v>
      </c>
      <c r="I65" s="150">
        <v>0.12413964799999999</v>
      </c>
      <c r="J65" s="150">
        <v>0.28948993288590602</v>
      </c>
      <c r="K65" s="150">
        <v>10.791714060885907</v>
      </c>
      <c r="L65" s="289">
        <v>32969.510044537405</v>
      </c>
      <c r="M65" s="150">
        <v>4.1821919999999997</v>
      </c>
      <c r="N65" s="289">
        <v>137884.82115218395</v>
      </c>
      <c r="P65" s="289">
        <v>35170</v>
      </c>
      <c r="Q65">
        <v>35808.436428972716</v>
      </c>
    </row>
    <row r="66" spans="1:17">
      <c r="A66" t="s">
        <v>33229</v>
      </c>
      <c r="B66">
        <v>2019</v>
      </c>
      <c r="C66" t="s">
        <v>33230</v>
      </c>
      <c r="D66" s="288">
        <v>59727936</v>
      </c>
      <c r="E66" s="150">
        <v>5.68</v>
      </c>
      <c r="F66" s="150">
        <v>-0.70099999999999996</v>
      </c>
      <c r="G66" s="150">
        <v>7.266</v>
      </c>
      <c r="H66" s="150">
        <v>0.72861552000000007</v>
      </c>
      <c r="I66" s="150">
        <v>8.1480351999999992E-2</v>
      </c>
      <c r="J66" s="150">
        <v>0.23543959731543626</v>
      </c>
      <c r="K66" s="150">
        <v>8.3115354693154355</v>
      </c>
      <c r="L66" s="289">
        <v>34691.019031277094</v>
      </c>
      <c r="M66" s="150">
        <v>0.76228499999999999</v>
      </c>
      <c r="N66" s="289">
        <v>26444.443442257059</v>
      </c>
      <c r="P66" s="289">
        <v>36640</v>
      </c>
      <c r="Q66">
        <v>30242.386135218429</v>
      </c>
    </row>
    <row r="67" spans="1:17">
      <c r="A67" t="s">
        <v>33231</v>
      </c>
      <c r="B67">
        <v>2019</v>
      </c>
      <c r="C67" t="s">
        <v>33232</v>
      </c>
      <c r="D67" s="288">
        <v>2813776</v>
      </c>
      <c r="E67" s="150">
        <v>2.78</v>
      </c>
      <c r="F67" s="150">
        <v>0.182</v>
      </c>
      <c r="G67" s="150">
        <v>2.5449999999999999</v>
      </c>
      <c r="H67" s="150">
        <v>0.27555984000000006</v>
      </c>
      <c r="I67" s="150">
        <v>3.0815584000000007E-2</v>
      </c>
      <c r="J67" s="150">
        <v>0.14657718120805371</v>
      </c>
      <c r="K67" s="150">
        <v>2.9979526052080536</v>
      </c>
      <c r="L67" s="289">
        <v>6910.7233877294666</v>
      </c>
      <c r="M67" s="150">
        <v>71.280773380116699</v>
      </c>
      <c r="N67" s="289">
        <v>492601.70769341645</v>
      </c>
      <c r="P67" s="289">
        <v>8520</v>
      </c>
      <c r="Q67">
        <v>4907.9274151890031</v>
      </c>
    </row>
    <row r="68" spans="1:17">
      <c r="A68" t="s">
        <v>33233</v>
      </c>
      <c r="B68">
        <v>2019</v>
      </c>
      <c r="C68" t="s">
        <v>33234</v>
      </c>
      <c r="D68" s="288">
        <v>125791680</v>
      </c>
      <c r="E68" s="150">
        <v>8.7919999999999998</v>
      </c>
      <c r="F68" s="150">
        <v>5.0000000000000001E-3</v>
      </c>
      <c r="G68" s="150">
        <v>9.9329999999999998</v>
      </c>
      <c r="H68" s="150">
        <v>0.21377952000000003</v>
      </c>
      <c r="I68" s="150">
        <v>2.3906752000000003E-2</v>
      </c>
      <c r="J68" s="150">
        <v>0.13650000000000001</v>
      </c>
      <c r="K68" s="150">
        <v>10.307186271999999</v>
      </c>
      <c r="L68" s="289">
        <v>38548.786014229896</v>
      </c>
      <c r="M68" s="150">
        <v>114.31875599999999</v>
      </c>
      <c r="N68" s="289">
        <v>4406849.26245696</v>
      </c>
      <c r="P68" s="289">
        <v>42510</v>
      </c>
      <c r="Q68">
        <v>34960.639384338487</v>
      </c>
    </row>
    <row r="69" spans="1:17">
      <c r="A69" t="s">
        <v>33235</v>
      </c>
      <c r="B69">
        <v>2019</v>
      </c>
      <c r="C69" t="s">
        <v>33236</v>
      </c>
      <c r="D69" s="288">
        <v>10698682</v>
      </c>
      <c r="E69" s="150">
        <v>2.4609999999999999</v>
      </c>
      <c r="F69" s="150">
        <v>-7.0000000000000001E-3</v>
      </c>
      <c r="G69" s="150">
        <v>2.94</v>
      </c>
      <c r="H69" s="150">
        <v>0.61486128000000007</v>
      </c>
      <c r="I69" s="150">
        <v>6.8759328000000008E-2</v>
      </c>
      <c r="J69" s="150">
        <v>0.11176510067114093</v>
      </c>
      <c r="K69" s="150">
        <v>3.7353857086711408</v>
      </c>
      <c r="L69" s="289">
        <v>10028.257542163072</v>
      </c>
      <c r="M69" s="150">
        <v>0.33565801413507201</v>
      </c>
      <c r="N69" s="289">
        <v>3366.0650118375147</v>
      </c>
      <c r="P69" s="289">
        <v>9360</v>
      </c>
      <c r="Q69">
        <v>4164.1087689401402</v>
      </c>
    </row>
    <row r="70" spans="1:17">
      <c r="A70" t="s">
        <v>33237</v>
      </c>
      <c r="B70">
        <v>2019</v>
      </c>
      <c r="C70" t="s">
        <v>33238</v>
      </c>
      <c r="D70" s="288">
        <v>18754260</v>
      </c>
      <c r="E70" s="150">
        <v>15.867000000000001</v>
      </c>
      <c r="F70" s="150">
        <v>-0.57399999999999995</v>
      </c>
      <c r="G70" s="150">
        <v>9.1579999999999995</v>
      </c>
      <c r="H70" s="150">
        <v>2.5565284800000003</v>
      </c>
      <c r="I70" s="150">
        <v>0.28589404800000001</v>
      </c>
      <c r="J70" s="150">
        <v>0.59455369127516788</v>
      </c>
      <c r="K70" s="150">
        <v>12.594976219275168</v>
      </c>
      <c r="L70" s="289">
        <v>25014.459211246027</v>
      </c>
      <c r="M70" s="150">
        <v>129.636657537801</v>
      </c>
      <c r="N70" s="289">
        <v>3242790.8822615929</v>
      </c>
      <c r="P70" s="289">
        <v>21760</v>
      </c>
      <c r="Q70">
        <v>10510.771888414851</v>
      </c>
    </row>
    <row r="71" spans="1:17">
      <c r="A71" t="s">
        <v>33239</v>
      </c>
      <c r="B71">
        <v>2019</v>
      </c>
      <c r="C71" t="s">
        <v>33240</v>
      </c>
      <c r="D71" s="288">
        <v>50951452</v>
      </c>
      <c r="E71" s="150">
        <v>0.376</v>
      </c>
      <c r="F71" s="150">
        <v>0.23699999999999999</v>
      </c>
      <c r="G71" s="150">
        <v>0.54700000000000004</v>
      </c>
      <c r="H71" s="150">
        <v>0.70900271999999998</v>
      </c>
      <c r="I71" s="150">
        <v>7.9287071999999986E-2</v>
      </c>
      <c r="J71" s="150">
        <v>0.35728187919463089</v>
      </c>
      <c r="K71" s="150">
        <v>1.692571671194631</v>
      </c>
      <c r="L71" s="289">
        <v>3473.362213107042</v>
      </c>
      <c r="M71" s="150">
        <v>42.548108077783098</v>
      </c>
      <c r="N71" s="289">
        <v>147784.99083656631</v>
      </c>
      <c r="P71" s="289">
        <v>3320</v>
      </c>
      <c r="Q71">
        <v>1464.5540090432919</v>
      </c>
    </row>
    <row r="72" spans="1:17">
      <c r="A72" t="s">
        <v>33241</v>
      </c>
      <c r="B72">
        <v>2019</v>
      </c>
      <c r="C72" t="s">
        <v>33242</v>
      </c>
      <c r="D72" s="288">
        <v>4441105</v>
      </c>
      <c r="E72" s="150">
        <v>23.498999999999999</v>
      </c>
      <c r="F72" s="150">
        <v>0</v>
      </c>
      <c r="G72" s="150">
        <v>23.19</v>
      </c>
      <c r="H72" s="150">
        <v>5.45628096</v>
      </c>
      <c r="I72" s="150">
        <v>0.61017049599999995</v>
      </c>
      <c r="J72" s="150">
        <v>0.20429194630872483</v>
      </c>
      <c r="K72" s="150">
        <v>29.460743402308726</v>
      </c>
      <c r="L72" s="289">
        <v>64189.239063372239</v>
      </c>
      <c r="M72" s="150">
        <v>0.183955530739151</v>
      </c>
      <c r="N72" s="289">
        <v>11807.965539644883</v>
      </c>
      <c r="P72" s="289">
        <v>52460</v>
      </c>
      <c r="Q72">
        <v>29869.55275323704</v>
      </c>
    </row>
    <row r="73" spans="1:17">
      <c r="A73" t="s">
        <v>33243</v>
      </c>
      <c r="B73">
        <v>2019</v>
      </c>
      <c r="C73" t="s">
        <v>33244</v>
      </c>
      <c r="D73" s="288">
        <v>6323643</v>
      </c>
      <c r="E73" s="150">
        <v>1.4279999999999999</v>
      </c>
      <c r="F73" s="150">
        <v>0</v>
      </c>
      <c r="G73" s="150">
        <v>2.8090000000000002</v>
      </c>
      <c r="H73" s="150">
        <v>0.74430576000000004</v>
      </c>
      <c r="I73" s="150">
        <v>8.3234976000000002E-2</v>
      </c>
      <c r="J73" s="150">
        <v>0.27849664429530202</v>
      </c>
      <c r="K73" s="150">
        <v>3.9150373802953022</v>
      </c>
      <c r="L73" s="289">
        <v>4756.3484629154991</v>
      </c>
      <c r="M73" s="150">
        <v>19.202528769021601</v>
      </c>
      <c r="N73" s="289">
        <v>91333.918194626545</v>
      </c>
      <c r="P73" s="289">
        <v>4050</v>
      </c>
      <c r="Q73">
        <v>1121.0828351073897</v>
      </c>
    </row>
    <row r="74" spans="1:17">
      <c r="A74" t="s">
        <v>33245</v>
      </c>
      <c r="B74">
        <v>2019</v>
      </c>
      <c r="C74" t="s">
        <v>33246</v>
      </c>
      <c r="D74" s="288">
        <v>7212058</v>
      </c>
      <c r="E74" s="150">
        <v>2.7170000000000001</v>
      </c>
      <c r="F74" s="150">
        <v>6.6150000000000002</v>
      </c>
      <c r="G74" s="150">
        <v>3.0609999999999999</v>
      </c>
      <c r="H74" s="150">
        <v>1.12479408</v>
      </c>
      <c r="I74" s="150">
        <v>0.12578460800000002</v>
      </c>
      <c r="J74" s="150">
        <v>0.46080201342281879</v>
      </c>
      <c r="K74" s="150">
        <v>4.7723807014228186</v>
      </c>
      <c r="L74" s="289">
        <v>6568.1785152106795</v>
      </c>
      <c r="M74" s="150">
        <v>3121.5083905804399</v>
      </c>
      <c r="N74" s="289">
        <v>20502624.346060313</v>
      </c>
      <c r="P74" s="289">
        <v>5890</v>
      </c>
      <c r="Q74">
        <v>2140.0443228004438</v>
      </c>
    </row>
    <row r="75" spans="1:17">
      <c r="A75" t="s">
        <v>33247</v>
      </c>
      <c r="B75">
        <v>2019</v>
      </c>
      <c r="C75" t="s">
        <v>33248</v>
      </c>
      <c r="D75" s="288">
        <v>1916552</v>
      </c>
      <c r="E75" s="150">
        <v>3.9910000000000001</v>
      </c>
      <c r="F75" s="150">
        <v>0.97499999999999998</v>
      </c>
      <c r="G75" s="150">
        <v>8.0809999999999995</v>
      </c>
      <c r="H75" s="150">
        <v>1.01300112</v>
      </c>
      <c r="I75" s="150">
        <v>0.113282912</v>
      </c>
      <c r="J75" s="150">
        <v>0.92710067114093964</v>
      </c>
      <c r="K75" s="150">
        <v>10.13438470314094</v>
      </c>
      <c r="L75" s="289">
        <v>24210.428097902906</v>
      </c>
      <c r="M75" s="150">
        <v>0.56419600000000003</v>
      </c>
      <c r="N75" s="289">
        <v>13659.426691124429</v>
      </c>
      <c r="P75" s="289">
        <v>24860</v>
      </c>
      <c r="Q75">
        <v>13786.456795311369</v>
      </c>
    </row>
    <row r="76" spans="1:17">
      <c r="A76" t="s">
        <v>33249</v>
      </c>
      <c r="B76">
        <v>2019</v>
      </c>
      <c r="C76" t="s">
        <v>33250</v>
      </c>
      <c r="D76" s="288">
        <v>2849083</v>
      </c>
      <c r="E76" s="150">
        <v>4.8869999999999996</v>
      </c>
      <c r="F76" s="150">
        <v>-0.54</v>
      </c>
      <c r="G76" s="150">
        <v>7.7380000000000004</v>
      </c>
      <c r="H76" s="150">
        <v>1.04340096</v>
      </c>
      <c r="I76" s="150">
        <v>0.11668249600000001</v>
      </c>
      <c r="J76" s="150">
        <v>1.1735335570469798</v>
      </c>
      <c r="K76" s="150">
        <v>10.07161701304698</v>
      </c>
      <c r="L76" s="289">
        <v>26639.121485552798</v>
      </c>
      <c r="M76" s="150">
        <v>0.49624400000000002</v>
      </c>
      <c r="N76" s="289">
        <v>13219.504202476663</v>
      </c>
      <c r="P76" s="289">
        <v>27790</v>
      </c>
      <c r="Q76">
        <v>14263.964577349474</v>
      </c>
    </row>
    <row r="77" spans="1:17">
      <c r="A77" t="s">
        <v>33251</v>
      </c>
      <c r="B77">
        <v>2019</v>
      </c>
      <c r="C77" t="s">
        <v>33252</v>
      </c>
      <c r="D77" s="288">
        <v>619981</v>
      </c>
      <c r="E77" s="150">
        <v>15.728999999999999</v>
      </c>
      <c r="F77" s="150">
        <v>5.8999999999999997E-2</v>
      </c>
      <c r="G77" s="150">
        <v>14.978</v>
      </c>
      <c r="H77" s="150">
        <v>0.88551792000000007</v>
      </c>
      <c r="I77" s="150">
        <v>9.9026591999999997E-2</v>
      </c>
      <c r="J77" s="150">
        <v>0.56157382550335566</v>
      </c>
      <c r="K77" s="150">
        <v>16.524118337503356</v>
      </c>
      <c r="L77" s="289">
        <v>57598.133649164367</v>
      </c>
      <c r="M77" s="150">
        <v>0.93665699999999996</v>
      </c>
      <c r="N77" s="289">
        <v>53949.695069425346</v>
      </c>
      <c r="P77" s="289">
        <v>69410</v>
      </c>
      <c r="Q77">
        <v>105462.01258442263</v>
      </c>
    </row>
    <row r="78" spans="1:17">
      <c r="A78" t="s">
        <v>33253</v>
      </c>
      <c r="B78">
        <v>2019</v>
      </c>
      <c r="C78" t="s">
        <v>33254</v>
      </c>
      <c r="D78" s="288">
        <v>27533134</v>
      </c>
      <c r="E78" s="150">
        <v>0.156</v>
      </c>
      <c r="F78" s="150">
        <v>1.155</v>
      </c>
      <c r="G78" s="150">
        <v>0.20300000000000001</v>
      </c>
      <c r="H78" s="150">
        <v>0.57661631999999996</v>
      </c>
      <c r="I78" s="150">
        <v>6.4482431999999992E-2</v>
      </c>
      <c r="J78" s="150">
        <v>0.29040604026845634</v>
      </c>
      <c r="K78" s="150">
        <v>1.1345047922684564</v>
      </c>
      <c r="L78" s="289">
        <v>1365.7599214260131</v>
      </c>
      <c r="M78" s="150">
        <v>1020.78502853918</v>
      </c>
      <c r="N78" s="289">
        <v>1394147.2803705209</v>
      </c>
      <c r="P78" s="289">
        <v>1500</v>
      </c>
      <c r="Q78">
        <v>467.23543161431365</v>
      </c>
    </row>
    <row r="79" spans="1:17">
      <c r="A79" t="s">
        <v>33255</v>
      </c>
      <c r="B79">
        <v>2019</v>
      </c>
      <c r="C79" t="s">
        <v>33256</v>
      </c>
      <c r="D79" s="288">
        <v>18867340</v>
      </c>
      <c r="E79" s="150">
        <v>8.4000000000000005E-2</v>
      </c>
      <c r="F79" s="150">
        <v>0.251</v>
      </c>
      <c r="G79" s="150">
        <v>0.13700000000000001</v>
      </c>
      <c r="H79" s="150">
        <v>0.21181824000000002</v>
      </c>
      <c r="I79" s="150">
        <v>2.3687424000000002E-2</v>
      </c>
      <c r="J79" s="150">
        <v>0.23543959731543626</v>
      </c>
      <c r="K79" s="150">
        <v>0.60794526131543636</v>
      </c>
      <c r="L79" s="289">
        <v>1229.0285059478265</v>
      </c>
      <c r="M79" s="150">
        <v>265.49382131960698</v>
      </c>
      <c r="N79" s="289">
        <v>326299.4745548158</v>
      </c>
      <c r="P79" s="289">
        <v>1410</v>
      </c>
      <c r="Q79">
        <v>380.59698768377427</v>
      </c>
    </row>
    <row r="80" spans="1:17">
      <c r="A80" t="s">
        <v>33257</v>
      </c>
      <c r="B80">
        <v>2019</v>
      </c>
      <c r="C80" t="s">
        <v>33258</v>
      </c>
      <c r="D80" s="288">
        <v>32804024</v>
      </c>
      <c r="E80" s="150">
        <v>8.2050000000000001</v>
      </c>
      <c r="F80" s="150">
        <v>4.508</v>
      </c>
      <c r="G80" s="150">
        <v>7.6260000000000003</v>
      </c>
      <c r="H80" s="150">
        <v>1.15617456</v>
      </c>
      <c r="I80" s="150">
        <v>0.12929385599999998</v>
      </c>
      <c r="J80" s="150">
        <v>0.3646107382550336</v>
      </c>
      <c r="K80" s="150">
        <v>9.2760791542550329</v>
      </c>
      <c r="L80" s="289">
        <v>23878.887064801151</v>
      </c>
      <c r="M80" s="150">
        <v>1.70068664414348</v>
      </c>
      <c r="N80" s="289">
        <v>40610.504308117823</v>
      </c>
      <c r="P80" s="289">
        <v>24130</v>
      </c>
      <c r="Q80">
        <v>9955.2427216762644</v>
      </c>
    </row>
    <row r="81" spans="1:17">
      <c r="A81" t="s">
        <v>33259</v>
      </c>
      <c r="B81">
        <v>2019</v>
      </c>
      <c r="C81" t="s">
        <v>33260</v>
      </c>
      <c r="D81" s="288">
        <v>503646</v>
      </c>
      <c r="E81" s="150">
        <v>3.2749999999999999</v>
      </c>
      <c r="F81" s="150">
        <v>-7.2999999999999995E-2</v>
      </c>
      <c r="G81" s="150">
        <v>19.614000000000001</v>
      </c>
      <c r="H81" s="150">
        <v>0.42853967999999998</v>
      </c>
      <c r="I81" s="150">
        <v>4.7923168000000002E-2</v>
      </c>
      <c r="J81" s="150">
        <v>9.0694630872483223E-2</v>
      </c>
      <c r="K81" s="150">
        <v>20.181157478872485</v>
      </c>
      <c r="L81" s="289">
        <v>31746.770438780284</v>
      </c>
      <c r="M81" s="150">
        <v>0.63862004854619603</v>
      </c>
      <c r="N81" s="289">
        <v>20274.124078798806</v>
      </c>
      <c r="P81" s="289">
        <v>35390</v>
      </c>
      <c r="Q81">
        <v>24921.603682086854</v>
      </c>
    </row>
    <row r="82" spans="1:17">
      <c r="A82" t="s">
        <v>33261</v>
      </c>
      <c r="B82">
        <v>2019</v>
      </c>
      <c r="C82" t="s">
        <v>33262</v>
      </c>
      <c r="D82" s="288">
        <v>1296284</v>
      </c>
      <c r="E82" s="150">
        <v>3.488</v>
      </c>
      <c r="F82" s="150">
        <v>8.5000000000000006E-2</v>
      </c>
      <c r="G82" s="150">
        <v>4.6070000000000002</v>
      </c>
      <c r="H82" s="150">
        <v>1.47488256</v>
      </c>
      <c r="I82" s="150">
        <v>0.16493465599999999</v>
      </c>
      <c r="J82" s="150">
        <v>0.16947986577181207</v>
      </c>
      <c r="K82" s="150">
        <v>6.4162970817718126</v>
      </c>
      <c r="L82" s="289">
        <v>21209.672310801569</v>
      </c>
      <c r="M82" s="150">
        <v>18.145400465966201</v>
      </c>
      <c r="N82" s="289">
        <v>384857.99783140921</v>
      </c>
      <c r="P82" s="289">
        <v>20860</v>
      </c>
      <c r="Q82">
        <v>9260.4473025063544</v>
      </c>
    </row>
    <row r="83" spans="1:17">
      <c r="A83" t="s">
        <v>33263</v>
      </c>
      <c r="B83">
        <v>2019</v>
      </c>
      <c r="C83" t="s">
        <v>33264</v>
      </c>
      <c r="D83" s="288">
        <v>125085312</v>
      </c>
      <c r="E83" s="150">
        <v>3.7749999999999999</v>
      </c>
      <c r="F83" s="150">
        <v>1.9550000000000001</v>
      </c>
      <c r="G83" s="150">
        <v>4.13</v>
      </c>
      <c r="H83" s="150">
        <v>1.09733616</v>
      </c>
      <c r="I83" s="150">
        <v>0.12271401600000001</v>
      </c>
      <c r="J83" s="150">
        <v>0.33346308724832213</v>
      </c>
      <c r="K83" s="150">
        <v>5.6835132632483223</v>
      </c>
      <c r="L83" s="289">
        <v>16180.44680191563</v>
      </c>
      <c r="M83" s="150">
        <v>10.35149</v>
      </c>
      <c r="N83" s="289">
        <v>167491.73326556163</v>
      </c>
      <c r="P83" s="289">
        <v>17830</v>
      </c>
      <c r="Q83">
        <v>9616.6455581060709</v>
      </c>
    </row>
    <row r="84" spans="1:17">
      <c r="A84" t="s">
        <v>33265</v>
      </c>
      <c r="B84">
        <v>2019</v>
      </c>
      <c r="C84" t="s">
        <v>33266</v>
      </c>
      <c r="D84" s="288">
        <v>3232435</v>
      </c>
      <c r="E84" s="150">
        <v>14.619</v>
      </c>
      <c r="F84" s="150">
        <v>-2.1880000000000002</v>
      </c>
      <c r="G84" s="150">
        <v>12.97</v>
      </c>
      <c r="H84" s="150">
        <v>5.7004603199999995</v>
      </c>
      <c r="I84" s="150">
        <v>0.63747683199999994</v>
      </c>
      <c r="J84" s="150">
        <v>3.9365134228187917</v>
      </c>
      <c r="K84" s="150">
        <v>23.244450574818792</v>
      </c>
      <c r="L84" s="289">
        <v>13126.370196656504</v>
      </c>
      <c r="M84" s="150">
        <v>910.90504868756602</v>
      </c>
      <c r="N84" s="289">
        <v>11956876.883076409</v>
      </c>
      <c r="P84" s="289">
        <v>9760</v>
      </c>
      <c r="Q84">
        <v>3875.321675047172</v>
      </c>
    </row>
    <row r="85" spans="1:17">
      <c r="A85" t="s">
        <v>33267</v>
      </c>
      <c r="B85">
        <v>2019</v>
      </c>
      <c r="C85" t="s">
        <v>33268</v>
      </c>
      <c r="D85" s="288">
        <v>36304408</v>
      </c>
      <c r="E85" s="150">
        <v>1.89</v>
      </c>
      <c r="F85" s="150">
        <v>-0.04</v>
      </c>
      <c r="G85" s="150">
        <v>1.9350000000000001</v>
      </c>
      <c r="H85" s="150">
        <v>0.32851440000000004</v>
      </c>
      <c r="I85" s="150">
        <v>3.6737440000000003E-2</v>
      </c>
      <c r="J85" s="150">
        <v>0.22444630872483221</v>
      </c>
      <c r="K85" s="150">
        <v>2.5246981487248323</v>
      </c>
      <c r="L85" s="289">
        <v>8349.591869585418</v>
      </c>
      <c r="M85" s="150">
        <v>4.2640860790271997</v>
      </c>
      <c r="N85" s="289">
        <v>35603.378456657869</v>
      </c>
      <c r="P85" s="289">
        <v>6890</v>
      </c>
      <c r="Q85">
        <v>2875.25805664063</v>
      </c>
    </row>
    <row r="86" spans="1:17">
      <c r="A86" t="s">
        <v>33269</v>
      </c>
      <c r="B86">
        <v>2019</v>
      </c>
      <c r="C86" t="s">
        <v>33270</v>
      </c>
      <c r="D86" s="288">
        <v>30285602</v>
      </c>
      <c r="E86" s="150">
        <v>0.23599999999999999</v>
      </c>
      <c r="F86" s="150">
        <v>1.0049999999999999</v>
      </c>
      <c r="G86" s="150">
        <v>0.45600000000000002</v>
      </c>
      <c r="H86" s="150">
        <v>0.85511808000000011</v>
      </c>
      <c r="I86" s="150">
        <v>9.5627008000000013E-2</v>
      </c>
      <c r="J86" s="150">
        <v>0.57806375838926172</v>
      </c>
      <c r="K86" s="150">
        <v>1.9848088463892619</v>
      </c>
      <c r="L86" s="289">
        <v>1000.8866849044596</v>
      </c>
      <c r="M86" s="150">
        <v>22.303269007685</v>
      </c>
      <c r="N86" s="289">
        <v>22323.044979634215</v>
      </c>
      <c r="P86" s="289">
        <v>1270</v>
      </c>
      <c r="Q86">
        <v>589.85943137707045</v>
      </c>
    </row>
    <row r="87" spans="1:17">
      <c r="A87" t="s">
        <v>33271</v>
      </c>
      <c r="B87">
        <v>2019</v>
      </c>
      <c r="C87" t="s">
        <v>33272</v>
      </c>
      <c r="D87" s="288">
        <v>2446648</v>
      </c>
      <c r="E87" s="150">
        <v>1.679</v>
      </c>
      <c r="F87" s="150">
        <v>1.468</v>
      </c>
      <c r="G87" s="150">
        <v>3.8450000000000002</v>
      </c>
      <c r="H87" s="150">
        <v>1.5190113599999999</v>
      </c>
      <c r="I87" s="150">
        <v>0.16986953599999999</v>
      </c>
      <c r="J87" s="150">
        <v>0.87213422818791941</v>
      </c>
      <c r="K87" s="150">
        <v>6.4060151241879195</v>
      </c>
      <c r="L87" s="289">
        <v>9600.3904356436142</v>
      </c>
      <c r="M87" s="150">
        <v>7.0227634114964097</v>
      </c>
      <c r="N87" s="289">
        <v>67421.270687518045</v>
      </c>
      <c r="P87" s="289">
        <v>10620</v>
      </c>
      <c r="Q87">
        <v>4896.6152600137675</v>
      </c>
    </row>
    <row r="88" spans="1:17">
      <c r="A88" t="s">
        <v>33273</v>
      </c>
      <c r="B88">
        <v>2019</v>
      </c>
      <c r="C88" t="s">
        <v>33274</v>
      </c>
      <c r="D88" s="288">
        <v>28832500</v>
      </c>
      <c r="E88" s="150">
        <v>0.46600000000000003</v>
      </c>
      <c r="F88" s="150">
        <v>0.53</v>
      </c>
      <c r="G88" s="150">
        <v>0.86199999999999999</v>
      </c>
      <c r="H88" s="150">
        <v>0.82079567999999992</v>
      </c>
      <c r="I88" s="150">
        <v>9.1788767999999993E-2</v>
      </c>
      <c r="J88" s="150">
        <v>0.24643288590604029</v>
      </c>
      <c r="K88" s="150">
        <v>2.0210173339060402</v>
      </c>
      <c r="L88" s="289">
        <v>2843.2754277781119</v>
      </c>
      <c r="M88" s="150">
        <v>30.995032356201801</v>
      </c>
      <c r="N88" s="289">
        <v>88127.413881576096</v>
      </c>
      <c r="P88" s="289">
        <v>3040</v>
      </c>
      <c r="Q88">
        <v>901.74960773292969</v>
      </c>
    </row>
    <row r="89" spans="1:17">
      <c r="A89" t="s">
        <v>33275</v>
      </c>
      <c r="B89">
        <v>2019</v>
      </c>
      <c r="C89" t="s">
        <v>33276</v>
      </c>
      <c r="D89" s="288">
        <v>17363260</v>
      </c>
      <c r="E89" s="150">
        <v>8.8140000000000001</v>
      </c>
      <c r="F89" s="150">
        <v>0.11799999999999999</v>
      </c>
      <c r="G89" s="150">
        <v>9.6370000000000005</v>
      </c>
      <c r="H89" s="150">
        <v>0.87767279999999992</v>
      </c>
      <c r="I89" s="150">
        <v>9.8149280000000005E-2</v>
      </c>
      <c r="J89" s="150">
        <v>0.42873825503355706</v>
      </c>
      <c r="K89" s="150">
        <v>11.041560335033557</v>
      </c>
      <c r="L89" s="289">
        <v>47324.656713433877</v>
      </c>
      <c r="M89" s="150">
        <v>0.843866</v>
      </c>
      <c r="N89" s="289">
        <v>39935.668762138594</v>
      </c>
      <c r="P89" s="289">
        <v>50330</v>
      </c>
      <c r="Q89">
        <v>45193.403218797073</v>
      </c>
    </row>
    <row r="90" spans="1:17">
      <c r="A90" t="s">
        <v>33277</v>
      </c>
      <c r="B90">
        <v>2019</v>
      </c>
      <c r="C90" t="s">
        <v>33278</v>
      </c>
      <c r="D90" s="288">
        <v>4959033</v>
      </c>
      <c r="E90" s="150">
        <v>7.4859999999999998</v>
      </c>
      <c r="F90" s="150">
        <v>0.495</v>
      </c>
      <c r="G90" s="150">
        <v>7.9539999999999997</v>
      </c>
      <c r="H90" s="150">
        <v>6.4310371200000001</v>
      </c>
      <c r="I90" s="150">
        <v>0.71917651199999999</v>
      </c>
      <c r="J90" s="150">
        <v>2.7840503355704698</v>
      </c>
      <c r="K90" s="150">
        <v>17.88826396757047</v>
      </c>
      <c r="L90" s="289">
        <v>35344.135022882991</v>
      </c>
      <c r="M90" s="150">
        <v>1.628674</v>
      </c>
      <c r="N90" s="289">
        <v>57564.07376425893</v>
      </c>
      <c r="P90" s="289">
        <v>36240</v>
      </c>
      <c r="Q90">
        <v>38630.726588692844</v>
      </c>
    </row>
    <row r="91" spans="1:17">
      <c r="A91" t="s">
        <v>33279</v>
      </c>
      <c r="B91">
        <v>2019</v>
      </c>
      <c r="C91" t="s">
        <v>33280</v>
      </c>
      <c r="D91" s="288">
        <v>6663919</v>
      </c>
      <c r="E91" s="150">
        <v>0.78300000000000003</v>
      </c>
      <c r="F91" s="150">
        <v>1.05</v>
      </c>
      <c r="G91" s="150">
        <v>1.0069999999999999</v>
      </c>
      <c r="H91" s="150">
        <v>1.3934894400000002</v>
      </c>
      <c r="I91" s="150">
        <v>0.15583254399999999</v>
      </c>
      <c r="J91" s="150">
        <v>0.48370469798657723</v>
      </c>
      <c r="K91" s="150">
        <v>3.0400266819865776</v>
      </c>
      <c r="L91" s="289">
        <v>4585.4847992326504</v>
      </c>
      <c r="M91" s="150">
        <v>11.810252481621401</v>
      </c>
      <c r="N91" s="289">
        <v>54155.733229574616</v>
      </c>
      <c r="P91" s="289">
        <v>5090</v>
      </c>
      <c r="Q91">
        <v>2049.8516660809028</v>
      </c>
    </row>
    <row r="92" spans="1:17">
      <c r="A92" t="s">
        <v>33281</v>
      </c>
      <c r="B92">
        <v>2019</v>
      </c>
      <c r="C92" t="s">
        <v>33282</v>
      </c>
      <c r="D92" s="288">
        <v>203304496</v>
      </c>
      <c r="E92" s="150">
        <v>0.626</v>
      </c>
      <c r="F92" s="150">
        <v>-2.3E-2</v>
      </c>
      <c r="G92" s="150">
        <v>0.58699999999999997</v>
      </c>
      <c r="H92" s="150">
        <v>0.6560481600000001</v>
      </c>
      <c r="I92" s="150">
        <v>7.3365215999999997E-2</v>
      </c>
      <c r="J92" s="150">
        <v>0.1823053691275168</v>
      </c>
      <c r="K92" s="150">
        <v>1.4987187451275168</v>
      </c>
      <c r="L92" s="289">
        <v>5347.1378732833809</v>
      </c>
      <c r="M92" s="150">
        <v>122.66065119065399</v>
      </c>
      <c r="N92" s="289">
        <v>655883.4135431482</v>
      </c>
      <c r="P92" s="289">
        <v>5280</v>
      </c>
      <c r="Q92">
        <v>2687.4800564321158</v>
      </c>
    </row>
    <row r="93" spans="1:17">
      <c r="A93" t="s">
        <v>33283</v>
      </c>
      <c r="B93">
        <v>2019</v>
      </c>
      <c r="C93" t="s">
        <v>33284</v>
      </c>
      <c r="D93" s="288">
        <v>5348285</v>
      </c>
      <c r="E93" s="150">
        <v>8</v>
      </c>
      <c r="F93" s="150">
        <v>1.103</v>
      </c>
      <c r="G93" s="150">
        <v>9.1820000000000004</v>
      </c>
      <c r="H93" s="150">
        <v>0.83256335999999997</v>
      </c>
      <c r="I93" s="150">
        <v>9.3104735999999994E-2</v>
      </c>
      <c r="J93" s="150">
        <v>0.58264429530201345</v>
      </c>
      <c r="K93" s="150">
        <v>10.690312391302015</v>
      </c>
      <c r="L93" s="289">
        <v>84584.308588279964</v>
      </c>
      <c r="M93" s="150">
        <v>10.312241999999999</v>
      </c>
      <c r="N93" s="289">
        <v>872253.85956502135</v>
      </c>
      <c r="P93" s="289">
        <v>62880</v>
      </c>
      <c r="Q93">
        <v>74355.515857564344</v>
      </c>
    </row>
    <row r="94" spans="1:17">
      <c r="A94" t="s">
        <v>33285</v>
      </c>
      <c r="B94">
        <v>2019</v>
      </c>
      <c r="C94" t="s">
        <v>33286</v>
      </c>
      <c r="D94" s="288">
        <v>4602769</v>
      </c>
      <c r="E94" s="150">
        <v>15.680999999999999</v>
      </c>
      <c r="F94" s="150">
        <v>0.08</v>
      </c>
      <c r="G94" s="150">
        <v>12.125</v>
      </c>
      <c r="H94" s="150">
        <v>4.3118740799999999</v>
      </c>
      <c r="I94" s="150">
        <v>0.48219260800000008</v>
      </c>
      <c r="J94" s="150">
        <v>0.21070469798657721</v>
      </c>
      <c r="K94" s="150">
        <v>17.129771385986579</v>
      </c>
      <c r="L94" s="289">
        <v>37459.732290118147</v>
      </c>
      <c r="M94" s="150">
        <v>0.20837197983404601</v>
      </c>
      <c r="N94" s="289">
        <v>7805.5585813452608</v>
      </c>
      <c r="P94" s="289">
        <v>34780</v>
      </c>
      <c r="Q94">
        <v>18444.927002077264</v>
      </c>
    </row>
    <row r="95" spans="1:17">
      <c r="A95" t="s">
        <v>33287</v>
      </c>
      <c r="B95">
        <v>2019</v>
      </c>
      <c r="C95" t="s">
        <v>33288</v>
      </c>
      <c r="D95" s="288">
        <v>223293280</v>
      </c>
      <c r="E95" s="150">
        <v>0.92300000000000004</v>
      </c>
      <c r="F95" s="150">
        <v>0.113</v>
      </c>
      <c r="G95" s="150">
        <v>1.0109999999999999</v>
      </c>
      <c r="H95" s="150">
        <v>0.71488655999999995</v>
      </c>
      <c r="I95" s="150">
        <v>7.9945056E-2</v>
      </c>
      <c r="J95" s="150">
        <v>0.27391610738255034</v>
      </c>
      <c r="K95" s="150">
        <v>2.0797477233825501</v>
      </c>
      <c r="L95" s="289">
        <v>5516.2351070229861</v>
      </c>
      <c r="M95" s="150">
        <v>34.106152469740501</v>
      </c>
      <c r="N95" s="289">
        <v>188137.55561906128</v>
      </c>
      <c r="P95" s="289">
        <v>4850</v>
      </c>
      <c r="Q95">
        <v>1356.6678306576289</v>
      </c>
    </row>
    <row r="96" spans="1:17">
      <c r="A96" t="s">
        <v>33289</v>
      </c>
      <c r="B96">
        <v>2019</v>
      </c>
      <c r="C96" t="s">
        <v>33290</v>
      </c>
      <c r="D96" s="288">
        <v>4232538</v>
      </c>
      <c r="E96" s="150">
        <v>3.1709999999999998</v>
      </c>
      <c r="F96" s="150">
        <v>1.2470000000000001</v>
      </c>
      <c r="G96" s="150">
        <v>4.181</v>
      </c>
      <c r="H96" s="150">
        <v>1.15127136</v>
      </c>
      <c r="I96" s="150">
        <v>0.12874553599999999</v>
      </c>
      <c r="J96" s="150">
        <v>0.28765771812080537</v>
      </c>
      <c r="K96" s="150">
        <v>5.748674614120806</v>
      </c>
      <c r="L96" s="289">
        <v>20655.561485026858</v>
      </c>
      <c r="M96" s="150">
        <v>0.49971577203165601</v>
      </c>
      <c r="N96" s="289">
        <v>10321.909854237536</v>
      </c>
      <c r="P96" s="289">
        <v>23700</v>
      </c>
      <c r="Q96">
        <v>13630.301147287759</v>
      </c>
    </row>
    <row r="97" spans="1:17">
      <c r="A97" t="s">
        <v>33291</v>
      </c>
      <c r="B97">
        <v>2019</v>
      </c>
      <c r="C97" t="s">
        <v>33292</v>
      </c>
      <c r="D97" s="288">
        <v>6530029</v>
      </c>
      <c r="E97" s="150">
        <v>1.2629999999999999</v>
      </c>
      <c r="F97" s="150">
        <v>5.8070000000000004</v>
      </c>
      <c r="G97" s="150">
        <v>1.927</v>
      </c>
      <c r="H97" s="150">
        <v>4.4589700800000003</v>
      </c>
      <c r="I97" s="150">
        <v>0.49864220799999998</v>
      </c>
      <c r="J97" s="150">
        <v>1.5436409395973154</v>
      </c>
      <c r="K97" s="150">
        <v>8.428253227597315</v>
      </c>
      <c r="L97" s="289">
        <v>10288.591606492102</v>
      </c>
      <c r="M97" s="150">
        <v>2577.9950822283099</v>
      </c>
      <c r="N97" s="289">
        <v>26523938.564592104</v>
      </c>
      <c r="P97" s="289">
        <v>11060</v>
      </c>
      <c r="Q97">
        <v>5413.7760206185831</v>
      </c>
    </row>
    <row r="98" spans="1:17">
      <c r="A98" t="s">
        <v>33293</v>
      </c>
      <c r="B98">
        <v>2019</v>
      </c>
      <c r="C98" t="s">
        <v>33294</v>
      </c>
      <c r="D98" s="288">
        <v>32824864</v>
      </c>
      <c r="E98" s="150">
        <v>1.7569999999999999</v>
      </c>
      <c r="F98" s="150">
        <v>-0.128</v>
      </c>
      <c r="G98" s="150">
        <v>2.04</v>
      </c>
      <c r="H98" s="150">
        <v>0.97377552000000012</v>
      </c>
      <c r="I98" s="150">
        <v>0.108896352</v>
      </c>
      <c r="J98" s="150">
        <v>0.28490939597315434</v>
      </c>
      <c r="K98" s="150">
        <v>3.4075812679731543</v>
      </c>
      <c r="L98" s="289">
        <v>11995.924591849707</v>
      </c>
      <c r="M98" s="150">
        <v>1.87632888908841</v>
      </c>
      <c r="N98" s="289">
        <v>22508.299863013701</v>
      </c>
      <c r="P98" s="289">
        <v>11180</v>
      </c>
      <c r="Q98">
        <v>6229.1006739811201</v>
      </c>
    </row>
    <row r="99" spans="1:17">
      <c r="A99" t="s">
        <v>33295</v>
      </c>
      <c r="B99">
        <v>2019</v>
      </c>
      <c r="C99" t="s">
        <v>33296</v>
      </c>
      <c r="D99" s="288">
        <v>110380800</v>
      </c>
      <c r="E99" s="150">
        <v>1.3160000000000001</v>
      </c>
      <c r="F99" s="150">
        <v>0.248</v>
      </c>
      <c r="G99" s="150">
        <v>1.613</v>
      </c>
      <c r="H99" s="150">
        <v>0.57563567999999998</v>
      </c>
      <c r="I99" s="150">
        <v>6.4372767999999997E-2</v>
      </c>
      <c r="J99" s="150">
        <v>0.11726174496644295</v>
      </c>
      <c r="K99" s="150">
        <v>2.3702701929664429</v>
      </c>
      <c r="L99" s="289">
        <v>8404.2853215184259</v>
      </c>
      <c r="M99" s="150">
        <v>19.935199194041299</v>
      </c>
      <c r="N99" s="289">
        <v>167541.10196802724</v>
      </c>
      <c r="P99" s="289">
        <v>8010</v>
      </c>
      <c r="Q99">
        <v>3001.0431817086278</v>
      </c>
    </row>
    <row r="100" spans="1:17">
      <c r="A100" t="s">
        <v>33297</v>
      </c>
      <c r="B100">
        <v>2019</v>
      </c>
      <c r="C100" t="s">
        <v>33298</v>
      </c>
      <c r="D100" s="288">
        <v>38493600</v>
      </c>
      <c r="E100" s="150">
        <v>8.2739999999999991</v>
      </c>
      <c r="F100" s="150">
        <v>-1.3109999999999999</v>
      </c>
      <c r="G100" s="150">
        <v>8.0459999999999994</v>
      </c>
      <c r="H100" s="150">
        <v>0.73842192000000006</v>
      </c>
      <c r="I100" s="150">
        <v>8.2576992000000002E-2</v>
      </c>
      <c r="J100" s="150">
        <v>0.5157684563758389</v>
      </c>
      <c r="K100" s="150">
        <v>9.3827673683758377</v>
      </c>
      <c r="L100" s="289">
        <v>27347.853082219306</v>
      </c>
      <c r="M100" s="150">
        <v>1.875553</v>
      </c>
      <c r="N100" s="289">
        <v>51292.34789191567</v>
      </c>
      <c r="P100" s="289">
        <v>25880</v>
      </c>
      <c r="Q100">
        <v>12578.495473436242</v>
      </c>
    </row>
    <row r="101" spans="1:17">
      <c r="A101" t="s">
        <v>33299</v>
      </c>
      <c r="B101">
        <v>2019</v>
      </c>
      <c r="C101" t="s">
        <v>33300</v>
      </c>
      <c r="D101" s="288">
        <v>10289921</v>
      </c>
      <c r="E101" s="150">
        <v>4.6280000000000001</v>
      </c>
      <c r="F101" s="150">
        <v>-0.42699999999999999</v>
      </c>
      <c r="G101" s="150">
        <v>5.109</v>
      </c>
      <c r="H101" s="150">
        <v>1.08262656</v>
      </c>
      <c r="I101" s="150">
        <v>0.12106905600000002</v>
      </c>
      <c r="J101" s="150">
        <v>0.26658724832214764</v>
      </c>
      <c r="K101" s="150">
        <v>6.5792828643221473</v>
      </c>
      <c r="L101" s="289">
        <v>26855.983650657887</v>
      </c>
      <c r="M101" s="150">
        <v>0.65059800000000001</v>
      </c>
      <c r="N101" s="289">
        <v>17472.44925115072</v>
      </c>
      <c r="P101" s="289">
        <v>28870</v>
      </c>
      <c r="Q101">
        <v>19250.106537685195</v>
      </c>
    </row>
    <row r="102" spans="1:17">
      <c r="A102" t="s">
        <v>33301</v>
      </c>
      <c r="B102">
        <v>2019</v>
      </c>
      <c r="C102" t="s">
        <v>33302</v>
      </c>
      <c r="D102" s="288">
        <v>2807242</v>
      </c>
      <c r="E102" s="150">
        <v>36.033000000000001</v>
      </c>
      <c r="F102" s="150">
        <v>0</v>
      </c>
      <c r="G102" s="150">
        <v>26.334</v>
      </c>
      <c r="H102" s="150">
        <v>7.4930702400000007</v>
      </c>
      <c r="I102" s="150">
        <v>0.83794262400000019</v>
      </c>
      <c r="J102" s="150">
        <v>0.21253691275167788</v>
      </c>
      <c r="K102" s="150">
        <v>34.877549776751678</v>
      </c>
      <c r="L102" s="289">
        <v>144809.03648513794</v>
      </c>
      <c r="M102" s="150">
        <v>2.8310617093684698</v>
      </c>
      <c r="N102" s="289">
        <v>409963.31836361572</v>
      </c>
      <c r="P102" s="289">
        <v>90920</v>
      </c>
      <c r="Q102">
        <v>63039.112626124173</v>
      </c>
    </row>
    <row r="103" spans="1:17">
      <c r="A103" t="s">
        <v>33303</v>
      </c>
      <c r="B103">
        <v>2019</v>
      </c>
      <c r="C103" t="s">
        <v>33304</v>
      </c>
      <c r="D103" s="288">
        <v>19524212</v>
      </c>
      <c r="E103" s="150">
        <v>3.9449999999999998</v>
      </c>
      <c r="F103" s="150">
        <v>-0.90500000000000003</v>
      </c>
      <c r="G103" s="150">
        <v>4.3760000000000003</v>
      </c>
      <c r="H103" s="150">
        <v>0.84236976000000008</v>
      </c>
      <c r="I103" s="150">
        <v>9.4201376000000017E-2</v>
      </c>
      <c r="J103" s="150">
        <v>0.41957718120805371</v>
      </c>
      <c r="K103" s="150">
        <v>5.7321483172080541</v>
      </c>
      <c r="L103" s="289">
        <v>19699.130654511413</v>
      </c>
      <c r="M103" s="150">
        <v>1.91426210519326</v>
      </c>
      <c r="N103" s="289">
        <v>37709.2993171821</v>
      </c>
      <c r="P103" s="289">
        <v>21380</v>
      </c>
      <c r="Q103">
        <v>8969.1489214619342</v>
      </c>
    </row>
    <row r="104" spans="1:17">
      <c r="A104" t="s">
        <v>33305</v>
      </c>
      <c r="B104">
        <v>2019</v>
      </c>
      <c r="C104" t="s">
        <v>33306</v>
      </c>
      <c r="D104" s="288">
        <v>145742288</v>
      </c>
      <c r="E104" s="150">
        <v>11.612</v>
      </c>
      <c r="F104" s="150">
        <v>2.7650000000000001</v>
      </c>
      <c r="G104" s="150">
        <v>9.4689999999999994</v>
      </c>
      <c r="H104" s="150">
        <v>4.6256788799999997</v>
      </c>
      <c r="I104" s="150">
        <v>0.51728508799999995</v>
      </c>
      <c r="J104" s="150">
        <v>0.40950000000000003</v>
      </c>
      <c r="K104" s="150">
        <v>15.021463967999999</v>
      </c>
      <c r="L104" s="289">
        <v>24808.470290888941</v>
      </c>
      <c r="M104" s="150">
        <v>25.877734</v>
      </c>
      <c r="N104" s="289">
        <v>641986.99513452663</v>
      </c>
      <c r="P104" s="289">
        <v>23420</v>
      </c>
      <c r="Q104">
        <v>9313.013671875</v>
      </c>
    </row>
    <row r="105" spans="1:17">
      <c r="A105" t="s">
        <v>33307</v>
      </c>
      <c r="B105">
        <v>2019</v>
      </c>
      <c r="C105" t="s">
        <v>33308</v>
      </c>
      <c r="D105" s="288">
        <v>12835029</v>
      </c>
      <c r="E105" s="150">
        <v>0.14099999999999999</v>
      </c>
      <c r="F105" s="150">
        <v>0.16</v>
      </c>
      <c r="G105" s="150">
        <v>0.182</v>
      </c>
      <c r="H105" s="150">
        <v>0.14317343999999999</v>
      </c>
      <c r="I105" s="150">
        <v>1.6010943999999999E-2</v>
      </c>
      <c r="J105" s="150">
        <v>0.13466778523489931</v>
      </c>
      <c r="K105" s="150">
        <v>0.47585216923489926</v>
      </c>
      <c r="L105" s="289">
        <v>1834.4452065583503</v>
      </c>
      <c r="M105" s="150">
        <v>285.809774575115</v>
      </c>
      <c r="N105" s="289">
        <v>524302.37095684232</v>
      </c>
      <c r="P105" s="289">
        <v>1770</v>
      </c>
      <c r="Q105">
        <v>751.11050547861078</v>
      </c>
    </row>
    <row r="106" spans="1:17">
      <c r="A106" t="s">
        <v>33309</v>
      </c>
      <c r="B106">
        <v>2019</v>
      </c>
      <c r="C106" t="s">
        <v>33310</v>
      </c>
      <c r="D106" s="288">
        <v>35827364</v>
      </c>
      <c r="E106" s="150">
        <v>18.323</v>
      </c>
      <c r="F106" s="150">
        <v>5.5E-2</v>
      </c>
      <c r="G106" s="150">
        <v>17.760000000000002</v>
      </c>
      <c r="H106" s="150">
        <v>3.01742928</v>
      </c>
      <c r="I106" s="150">
        <v>0.337436128</v>
      </c>
      <c r="J106" s="150">
        <v>0.21070469798657721</v>
      </c>
      <c r="K106" s="150">
        <v>21.325570105986579</v>
      </c>
      <c r="L106" s="289">
        <v>47899.145723021436</v>
      </c>
      <c r="M106" s="150">
        <v>1.7238776558443301</v>
      </c>
      <c r="N106" s="289">
        <v>82572.26704594816</v>
      </c>
      <c r="P106" s="289">
        <v>49900</v>
      </c>
      <c r="Q106">
        <v>20627.921779389471</v>
      </c>
    </row>
    <row r="107" spans="1:17">
      <c r="A107" t="s">
        <v>33311</v>
      </c>
      <c r="B107">
        <v>2019</v>
      </c>
      <c r="C107" t="s">
        <v>33312</v>
      </c>
      <c r="D107" s="288">
        <v>16000783</v>
      </c>
      <c r="E107" s="150">
        <v>0.79800000000000004</v>
      </c>
      <c r="F107" s="150">
        <v>-0.23599999999999999</v>
      </c>
      <c r="G107" s="150">
        <v>0.96199999999999997</v>
      </c>
      <c r="H107" s="150">
        <v>0.69233183999999992</v>
      </c>
      <c r="I107" s="150">
        <v>7.7422783999999994E-2</v>
      </c>
      <c r="J107" s="150">
        <v>0.32430201342281878</v>
      </c>
      <c r="K107" s="150">
        <v>2.0560566374228184</v>
      </c>
      <c r="L107" s="289">
        <v>2748.365609046858</v>
      </c>
      <c r="M107" s="150">
        <v>233.96277111830801</v>
      </c>
      <c r="N107" s="289">
        <v>643015.23393885919</v>
      </c>
      <c r="P107" s="289">
        <v>2890</v>
      </c>
      <c r="Q107">
        <v>1219.2494151330177</v>
      </c>
    </row>
    <row r="108" spans="1:17">
      <c r="A108" t="s">
        <v>33313</v>
      </c>
      <c r="B108">
        <v>2019</v>
      </c>
      <c r="C108" t="s">
        <v>33314</v>
      </c>
      <c r="D108" s="288">
        <v>5866408</v>
      </c>
      <c r="E108" s="150">
        <v>5.0999999999999996</v>
      </c>
      <c r="F108" s="150">
        <v>5.6000000000000001E-2</v>
      </c>
      <c r="G108" s="150">
        <v>27.263000000000002</v>
      </c>
      <c r="H108" s="150">
        <v>0.70998335999999995</v>
      </c>
      <c r="I108" s="150">
        <v>7.9396735999999996E-2</v>
      </c>
      <c r="J108" s="150">
        <v>1.5518859060402683</v>
      </c>
      <c r="K108" s="150">
        <v>29.604266002040269</v>
      </c>
      <c r="L108" s="289">
        <v>70536.9025218319</v>
      </c>
      <c r="M108" s="150">
        <v>1.05934908619296</v>
      </c>
      <c r="N108" s="289">
        <v>74723.203229384511</v>
      </c>
      <c r="P108" s="289">
        <v>81040</v>
      </c>
      <c r="Q108">
        <v>55646.61874695048</v>
      </c>
    </row>
    <row r="109" spans="1:17">
      <c r="A109" t="s">
        <v>33315</v>
      </c>
      <c r="B109">
        <v>2019</v>
      </c>
      <c r="C109" t="s">
        <v>33316</v>
      </c>
      <c r="D109" s="288">
        <v>5453932</v>
      </c>
      <c r="E109" s="150">
        <v>6.1929999999999996</v>
      </c>
      <c r="F109" s="150">
        <v>-0.316</v>
      </c>
      <c r="G109" s="150">
        <v>7.4009999999999998</v>
      </c>
      <c r="H109" s="150">
        <v>0.79333776000000011</v>
      </c>
      <c r="I109" s="150">
        <v>8.871817600000001E-2</v>
      </c>
      <c r="J109" s="150">
        <v>0.33895973154362413</v>
      </c>
      <c r="K109" s="150">
        <v>8.622015667543625</v>
      </c>
      <c r="L109" s="289">
        <v>26888.799534988415</v>
      </c>
      <c r="M109" s="150">
        <v>0.62389700000000003</v>
      </c>
      <c r="N109" s="289">
        <v>16775.841363480667</v>
      </c>
      <c r="P109" s="289">
        <v>29230</v>
      </c>
      <c r="Q109">
        <v>16342.216262109338</v>
      </c>
    </row>
    <row r="110" spans="1:17">
      <c r="A110" t="s">
        <v>33317</v>
      </c>
      <c r="B110">
        <v>2019</v>
      </c>
      <c r="C110" t="s">
        <v>33318</v>
      </c>
      <c r="D110" s="288">
        <v>2112905</v>
      </c>
      <c r="E110" s="150">
        <v>6.649</v>
      </c>
      <c r="F110" s="150">
        <v>1.214</v>
      </c>
      <c r="G110" s="150">
        <v>9.7439999999999998</v>
      </c>
      <c r="H110" s="150">
        <v>0.80314416</v>
      </c>
      <c r="I110" s="150">
        <v>8.9814815999999992E-2</v>
      </c>
      <c r="J110" s="150">
        <v>0.35086912751677851</v>
      </c>
      <c r="K110" s="150">
        <v>10.98782810351678</v>
      </c>
      <c r="L110" s="289">
        <v>28699.838541718604</v>
      </c>
      <c r="M110" s="150">
        <v>0.64260600000000001</v>
      </c>
      <c r="N110" s="289">
        <v>18442.688445939624</v>
      </c>
      <c r="P110" s="289">
        <v>30650</v>
      </c>
      <c r="Q110">
        <v>20890.166430417266</v>
      </c>
    </row>
    <row r="111" spans="1:17">
      <c r="A111" t="s">
        <v>33319</v>
      </c>
      <c r="B111">
        <v>2019</v>
      </c>
      <c r="C111" t="s">
        <v>33320</v>
      </c>
      <c r="D111" s="288">
        <v>58087060</v>
      </c>
      <c r="E111" s="150">
        <v>8.0380000000000003</v>
      </c>
      <c r="F111" s="150">
        <v>5.0000000000000001E-3</v>
      </c>
      <c r="G111" s="150">
        <v>5.7140000000000004</v>
      </c>
      <c r="H111" s="150">
        <v>1.35426384</v>
      </c>
      <c r="I111" s="150">
        <v>0.15144598400000001</v>
      </c>
      <c r="J111" s="150">
        <v>0.29315436241610743</v>
      </c>
      <c r="K111" s="150">
        <v>7.5128641864161079</v>
      </c>
      <c r="L111" s="289">
        <v>11741.829254293087</v>
      </c>
      <c r="M111" s="150">
        <v>6.6819953872990698</v>
      </c>
      <c r="N111" s="289">
        <v>78458.848915639683</v>
      </c>
      <c r="P111" s="289">
        <v>13390</v>
      </c>
      <c r="Q111">
        <v>6259.8396811057073</v>
      </c>
    </row>
    <row r="112" spans="1:17">
      <c r="A112" t="s">
        <v>33321</v>
      </c>
      <c r="B112">
        <v>2019</v>
      </c>
      <c r="C112" t="s">
        <v>33322</v>
      </c>
      <c r="D112" s="288">
        <v>51803832</v>
      </c>
      <c r="E112" s="150">
        <v>12.472</v>
      </c>
      <c r="F112" s="150">
        <v>-0.12</v>
      </c>
      <c r="G112" s="150">
        <v>13.656000000000001</v>
      </c>
      <c r="H112" s="150">
        <v>0.42952032000000001</v>
      </c>
      <c r="I112" s="150">
        <v>4.8032831999999998E-2</v>
      </c>
      <c r="J112" s="150">
        <v>0.1823053691275168</v>
      </c>
      <c r="K112" s="150">
        <v>14.315858521127518</v>
      </c>
      <c r="L112" s="289">
        <v>37896.857259471835</v>
      </c>
      <c r="M112" s="150">
        <v>980.36029199999996</v>
      </c>
      <c r="N112" s="289">
        <v>37152574.048778124</v>
      </c>
      <c r="P112" s="289">
        <v>38020</v>
      </c>
      <c r="Q112">
        <v>28732.231076259857</v>
      </c>
    </row>
    <row r="113" spans="1:17">
      <c r="A113" t="s">
        <v>33323</v>
      </c>
      <c r="B113">
        <v>2019</v>
      </c>
      <c r="C113" t="s">
        <v>33324</v>
      </c>
      <c r="D113" s="288">
        <v>47131372</v>
      </c>
      <c r="E113" s="150">
        <v>5.343</v>
      </c>
      <c r="F113" s="150">
        <v>-0.52100000000000002</v>
      </c>
      <c r="G113" s="150">
        <v>6.008</v>
      </c>
      <c r="H113" s="150">
        <v>0.81785375999999999</v>
      </c>
      <c r="I113" s="150">
        <v>9.1459775999999993E-2</v>
      </c>
      <c r="J113" s="150">
        <v>0.39026174496644295</v>
      </c>
      <c r="K113" s="150">
        <v>7.3075752809664429</v>
      </c>
      <c r="L113" s="289">
        <v>31892.178122930472</v>
      </c>
      <c r="M113" s="150">
        <v>0.71118099999999995</v>
      </c>
      <c r="N113" s="289">
        <v>22681.111129643814</v>
      </c>
      <c r="P113" s="289">
        <v>34900</v>
      </c>
      <c r="Q113">
        <v>25742.368834676654</v>
      </c>
    </row>
    <row r="114" spans="1:17">
      <c r="A114" t="s">
        <v>33325</v>
      </c>
      <c r="B114">
        <v>2019</v>
      </c>
      <c r="C114" t="s">
        <v>33326</v>
      </c>
      <c r="D114" s="288">
        <v>21649664</v>
      </c>
      <c r="E114" s="150">
        <v>1.026</v>
      </c>
      <c r="F114" s="150">
        <v>0.47199999999999998</v>
      </c>
      <c r="G114" s="150">
        <v>1.7070000000000001</v>
      </c>
      <c r="H114" s="150">
        <v>0.37264320000000001</v>
      </c>
      <c r="I114" s="150">
        <v>4.1672319999999999E-2</v>
      </c>
      <c r="J114" s="150">
        <v>0.10352013422818793</v>
      </c>
      <c r="K114" s="150">
        <v>2.2248356542281877</v>
      </c>
      <c r="L114" s="289">
        <v>11744.614249242564</v>
      </c>
      <c r="M114" s="150">
        <v>55.334260547414097</v>
      </c>
      <c r="N114" s="289">
        <v>649879.54489646025</v>
      </c>
      <c r="P114" s="289">
        <v>11270</v>
      </c>
      <c r="Q114">
        <v>3843.780671844419</v>
      </c>
    </row>
    <row r="115" spans="1:17">
      <c r="A115" t="s">
        <v>33327</v>
      </c>
      <c r="B115">
        <v>2019</v>
      </c>
      <c r="C115" t="s">
        <v>33328</v>
      </c>
      <c r="D115" s="288">
        <v>10267922</v>
      </c>
      <c r="E115" s="150">
        <v>3.9910000000000001</v>
      </c>
      <c r="F115" s="150">
        <v>0.4</v>
      </c>
      <c r="G115" s="150">
        <v>6.7069999999999999</v>
      </c>
      <c r="H115" s="150">
        <v>0.45599760000000011</v>
      </c>
      <c r="I115" s="150">
        <v>5.0993760000000006E-2</v>
      </c>
      <c r="J115" s="150">
        <v>0.50294295302013425</v>
      </c>
      <c r="K115" s="150">
        <v>7.7169343130201336</v>
      </c>
      <c r="L115" s="289">
        <v>45600.646316680279</v>
      </c>
      <c r="M115" s="150">
        <v>9.4703210000000002</v>
      </c>
      <c r="N115" s="289">
        <v>431852.75842642988</v>
      </c>
      <c r="P115" s="289">
        <v>49500</v>
      </c>
      <c r="Q115">
        <v>51545.483609532152</v>
      </c>
    </row>
    <row r="116" spans="1:17">
      <c r="A116" t="s">
        <v>33329</v>
      </c>
      <c r="B116">
        <v>2019</v>
      </c>
      <c r="C116" t="s">
        <v>33330</v>
      </c>
      <c r="D116" s="288">
        <v>8575593</v>
      </c>
      <c r="E116" s="150">
        <v>4.2830000000000004</v>
      </c>
      <c r="F116" s="150">
        <v>-9.4E-2</v>
      </c>
      <c r="G116" s="150">
        <v>14.103999999999999</v>
      </c>
      <c r="H116" s="150">
        <v>0.57661631999999996</v>
      </c>
      <c r="I116" s="150">
        <v>6.4482431999999992E-2</v>
      </c>
      <c r="J116" s="150">
        <v>0.25834228187919461</v>
      </c>
      <c r="K116" s="150">
        <v>15.003441033879193</v>
      </c>
      <c r="L116" s="289">
        <v>62478.766429371499</v>
      </c>
      <c r="M116" s="150">
        <v>1.354687</v>
      </c>
      <c r="N116" s="289">
        <v>84639.17265790599</v>
      </c>
      <c r="P116" s="289">
        <v>66830</v>
      </c>
      <c r="Q116">
        <v>84776.142165974787</v>
      </c>
    </row>
    <row r="117" spans="1:17">
      <c r="A117" t="s">
        <v>33331</v>
      </c>
      <c r="B117">
        <v>2019</v>
      </c>
      <c r="C117" t="s">
        <v>33332</v>
      </c>
      <c r="D117" s="288">
        <v>9337008</v>
      </c>
      <c r="E117" s="150">
        <v>1.0529999999999999</v>
      </c>
      <c r="F117" s="150">
        <v>-2.7E-2</v>
      </c>
      <c r="G117" s="150">
        <v>1.4830000000000001</v>
      </c>
      <c r="H117" s="150">
        <v>0.59426783999999999</v>
      </c>
      <c r="I117" s="150">
        <v>6.6456383999999993E-2</v>
      </c>
      <c r="J117" s="150">
        <v>0.1987953020134228</v>
      </c>
      <c r="K117" s="150">
        <v>2.3425195260134228</v>
      </c>
      <c r="L117" s="289">
        <v>4185.5830088328048</v>
      </c>
      <c r="M117" s="150">
        <v>0</v>
      </c>
      <c r="N117" s="289">
        <v>0</v>
      </c>
      <c r="P117" s="289">
        <v>3730</v>
      </c>
      <c r="Q117">
        <v>978.40498118060532</v>
      </c>
    </row>
    <row r="118" spans="1:17">
      <c r="A118" t="s">
        <v>33333</v>
      </c>
      <c r="B118">
        <v>2019</v>
      </c>
      <c r="C118" t="s">
        <v>33334</v>
      </c>
      <c r="D118" s="288">
        <v>59872584</v>
      </c>
      <c r="E118" s="150">
        <v>0.218</v>
      </c>
      <c r="F118" s="150">
        <v>1.018</v>
      </c>
      <c r="G118" s="150">
        <v>0.307</v>
      </c>
      <c r="H118" s="150">
        <v>0.76784112000000004</v>
      </c>
      <c r="I118" s="150">
        <v>8.5866912000000004E-2</v>
      </c>
      <c r="J118" s="150">
        <v>0.46721476510067111</v>
      </c>
      <c r="K118" s="150">
        <v>1.6279227971006711</v>
      </c>
      <c r="L118" s="289">
        <v>2789.6585813666702</v>
      </c>
      <c r="M118" s="150">
        <v>762.36987441185704</v>
      </c>
      <c r="N118" s="289">
        <v>2126751.6623284677</v>
      </c>
      <c r="P118" s="289">
        <v>2300</v>
      </c>
      <c r="Q118">
        <v>947.933349609375</v>
      </c>
    </row>
    <row r="119" spans="1:17">
      <c r="A119" t="s">
        <v>33335</v>
      </c>
      <c r="B119">
        <v>2019</v>
      </c>
      <c r="C119" t="s">
        <v>33336</v>
      </c>
      <c r="D119" s="288">
        <v>71307768</v>
      </c>
      <c r="E119" s="150">
        <v>4.07</v>
      </c>
      <c r="F119" s="150">
        <v>0.878</v>
      </c>
      <c r="G119" s="150">
        <v>3.8690000000000002</v>
      </c>
      <c r="H119" s="150">
        <v>0.97867872</v>
      </c>
      <c r="I119" s="150">
        <v>0.10944467199999999</v>
      </c>
      <c r="J119" s="150">
        <v>0.29132214765100672</v>
      </c>
      <c r="K119" s="150">
        <v>5.2484455396510077</v>
      </c>
      <c r="L119" s="289">
        <v>15802.988363932149</v>
      </c>
      <c r="M119" s="150">
        <v>13.1084844638562</v>
      </c>
      <c r="N119" s="289">
        <v>207153.22745110487</v>
      </c>
      <c r="P119" s="289">
        <v>15010</v>
      </c>
      <c r="Q119">
        <v>5840.0530668779757</v>
      </c>
    </row>
    <row r="120" spans="1:17">
      <c r="A120" t="s">
        <v>33337</v>
      </c>
      <c r="B120">
        <v>2019</v>
      </c>
      <c r="C120" t="s">
        <v>33338</v>
      </c>
      <c r="D120" s="288">
        <v>8243093</v>
      </c>
      <c r="E120" s="150">
        <v>0.26700000000000002</v>
      </c>
      <c r="F120" s="150">
        <v>4.9000000000000002E-2</v>
      </c>
      <c r="G120" s="150">
        <v>0.96199999999999997</v>
      </c>
      <c r="H120" s="150">
        <v>0.33439824000000007</v>
      </c>
      <c r="I120" s="150">
        <v>3.7395424000000003E-2</v>
      </c>
      <c r="J120" s="150">
        <v>0.1987953020134228</v>
      </c>
      <c r="K120" s="150">
        <v>1.5325889660134229</v>
      </c>
      <c r="L120" s="289">
        <v>1474.7670224241551</v>
      </c>
      <c r="M120" s="150">
        <v>242.95003654758</v>
      </c>
      <c r="N120" s="289">
        <v>358294.70199711423</v>
      </c>
      <c r="P120" s="289">
        <v>1440</v>
      </c>
      <c r="Q120">
        <v>570.90996717530766</v>
      </c>
    </row>
    <row r="121" spans="1:17">
      <c r="A121" t="s">
        <v>33339</v>
      </c>
      <c r="B121">
        <v>2019</v>
      </c>
      <c r="C121" t="s">
        <v>33340</v>
      </c>
      <c r="D121" s="288">
        <v>1519960</v>
      </c>
      <c r="E121" s="150">
        <v>26.821999999999999</v>
      </c>
      <c r="F121" s="150">
        <v>-0.16900000000000001</v>
      </c>
      <c r="G121" s="150">
        <v>17.100000000000001</v>
      </c>
      <c r="H121" s="150">
        <v>4.5227116800000005</v>
      </c>
      <c r="I121" s="150">
        <v>0.50577036799999997</v>
      </c>
      <c r="J121" s="150">
        <v>0.25284563758389261</v>
      </c>
      <c r="K121" s="150">
        <v>22.381327685583894</v>
      </c>
      <c r="L121" s="289">
        <v>23059.20765172223</v>
      </c>
      <c r="M121" s="150">
        <v>4.1529925585100704</v>
      </c>
      <c r="N121" s="289">
        <v>95764.717782740903</v>
      </c>
      <c r="P121" s="289">
        <v>27180</v>
      </c>
      <c r="Q121">
        <v>18383.53869749845</v>
      </c>
    </row>
    <row r="122" spans="1:17">
      <c r="A122" t="s">
        <v>33341</v>
      </c>
      <c r="B122">
        <v>2019</v>
      </c>
      <c r="C122" t="s">
        <v>33342</v>
      </c>
      <c r="D122" s="288">
        <v>12049319</v>
      </c>
      <c r="E122" s="150">
        <v>2.4649999999999999</v>
      </c>
      <c r="F122" s="150">
        <v>-3.3000000000000002E-2</v>
      </c>
      <c r="G122" s="150">
        <v>2.2749999999999999</v>
      </c>
      <c r="H122" s="150">
        <v>0.55896479999999993</v>
      </c>
      <c r="I122" s="150">
        <v>6.2508479999999991E-2</v>
      </c>
      <c r="J122" s="150">
        <v>0.25192953020134229</v>
      </c>
      <c r="K122" s="150">
        <v>3.1484028102013424</v>
      </c>
      <c r="L122" s="289">
        <v>10921.114496222253</v>
      </c>
      <c r="M122" s="150">
        <v>0.77753027090637505</v>
      </c>
      <c r="N122" s="289">
        <v>8491.497112847228</v>
      </c>
      <c r="P122" s="289">
        <v>10510</v>
      </c>
      <c r="Q122">
        <v>4094.8416023073728</v>
      </c>
    </row>
    <row r="123" spans="1:17">
      <c r="A123" t="s">
        <v>33343</v>
      </c>
      <c r="B123">
        <v>2019</v>
      </c>
      <c r="C123" t="s">
        <v>33344</v>
      </c>
      <c r="D123" s="288">
        <v>83481688</v>
      </c>
      <c r="E123" s="150">
        <v>4.8120000000000003</v>
      </c>
      <c r="F123" s="150">
        <v>-0.16500000000000001</v>
      </c>
      <c r="G123" s="150">
        <v>4.7380000000000004</v>
      </c>
      <c r="H123" s="150">
        <v>0.5697518399999999</v>
      </c>
      <c r="I123" s="150">
        <v>6.3714783999999997E-2</v>
      </c>
      <c r="J123" s="150">
        <v>0.3811006711409396</v>
      </c>
      <c r="K123" s="150">
        <v>5.7525672951409392</v>
      </c>
      <c r="L123" s="289">
        <v>19997.562427333043</v>
      </c>
      <c r="M123" s="150">
        <v>1.9312689999999999</v>
      </c>
      <c r="N123" s="289">
        <v>38620.672391473054</v>
      </c>
      <c r="P123" s="289">
        <v>25460</v>
      </c>
      <c r="Q123">
        <v>11006.279523964891</v>
      </c>
    </row>
    <row r="124" spans="1:17">
      <c r="A124" t="s">
        <v>33345</v>
      </c>
      <c r="B124">
        <v>2019</v>
      </c>
      <c r="C124" t="s">
        <v>33346</v>
      </c>
      <c r="D124" s="288">
        <v>42949076</v>
      </c>
      <c r="E124" s="150">
        <v>0.14000000000000001</v>
      </c>
      <c r="F124" s="150">
        <v>0.112</v>
      </c>
      <c r="G124" s="150">
        <v>0.19</v>
      </c>
      <c r="H124" s="150">
        <v>0.54817776000000007</v>
      </c>
      <c r="I124" s="150">
        <v>6.1302176E-2</v>
      </c>
      <c r="J124" s="150">
        <v>0.28674161073825505</v>
      </c>
      <c r="K124" s="150">
        <v>1.0862215467382552</v>
      </c>
      <c r="L124" s="289">
        <v>2085.589305173502</v>
      </c>
      <c r="M124" s="150">
        <v>1223.1548682350401</v>
      </c>
      <c r="N124" s="289">
        <v>2550998.7117619035</v>
      </c>
      <c r="P124" s="289">
        <v>2090</v>
      </c>
      <c r="Q124">
        <v>847.26762893498301</v>
      </c>
    </row>
    <row r="125" spans="1:17">
      <c r="A125" t="s">
        <v>33347</v>
      </c>
      <c r="B125">
        <v>2019</v>
      </c>
      <c r="C125" t="s">
        <v>33348</v>
      </c>
      <c r="D125" s="288">
        <v>44211100</v>
      </c>
      <c r="E125" s="150">
        <v>5.0229999999999997</v>
      </c>
      <c r="F125" s="150">
        <v>0.25800000000000001</v>
      </c>
      <c r="G125" s="150">
        <v>4.6980000000000004</v>
      </c>
      <c r="H125" s="150">
        <v>0.72665424000000001</v>
      </c>
      <c r="I125" s="150">
        <v>8.1261024000000001E-2</v>
      </c>
      <c r="J125" s="150">
        <v>0.5194328859060402</v>
      </c>
      <c r="K125" s="150">
        <v>6.0253481499060406</v>
      </c>
      <c r="L125" s="289">
        <v>9704.1504297527536</v>
      </c>
      <c r="M125" s="150">
        <v>7.5876626824635496</v>
      </c>
      <c r="N125" s="289">
        <v>73631.820080847581</v>
      </c>
      <c r="P125" s="289">
        <v>10590</v>
      </c>
      <c r="Q125">
        <v>2124.66235351563</v>
      </c>
    </row>
    <row r="126" spans="1:17">
      <c r="A126" t="s">
        <v>33349</v>
      </c>
      <c r="B126">
        <v>2019</v>
      </c>
      <c r="C126" t="s">
        <v>33350</v>
      </c>
      <c r="D126" s="288">
        <v>9211660</v>
      </c>
      <c r="E126" s="150">
        <v>22.634</v>
      </c>
      <c r="F126" s="150">
        <v>-4.0000000000000001E-3</v>
      </c>
      <c r="G126" s="150">
        <v>21.359000000000002</v>
      </c>
      <c r="H126" s="150">
        <v>5.3013398399999998</v>
      </c>
      <c r="I126" s="150">
        <v>0.59284358399999992</v>
      </c>
      <c r="J126" s="150">
        <v>0.1932986577181208</v>
      </c>
      <c r="K126" s="150">
        <v>27.446482081718123</v>
      </c>
      <c r="L126" s="289">
        <v>80403.981516321568</v>
      </c>
      <c r="M126" s="150">
        <v>2.85216826540857</v>
      </c>
      <c r="N126" s="289">
        <v>229325.6844933496</v>
      </c>
      <c r="P126" s="289">
        <v>65220</v>
      </c>
      <c r="Q126">
        <v>38663.388255735976</v>
      </c>
    </row>
    <row r="127" spans="1:17">
      <c r="A127" t="s">
        <v>33351</v>
      </c>
      <c r="B127">
        <v>2019</v>
      </c>
      <c r="C127" t="s">
        <v>33352</v>
      </c>
      <c r="D127" s="288">
        <v>66778660</v>
      </c>
      <c r="E127" s="150">
        <v>5.4619999999999997</v>
      </c>
      <c r="F127" s="150">
        <v>8.3000000000000004E-2</v>
      </c>
      <c r="G127" s="150">
        <v>7.6989999999999998</v>
      </c>
      <c r="H127" s="150">
        <v>0.73646064</v>
      </c>
      <c r="I127" s="150">
        <v>8.2357663999999997E-2</v>
      </c>
      <c r="J127" s="150">
        <v>0.38934563758389262</v>
      </c>
      <c r="K127" s="150">
        <v>8.9071639415838924</v>
      </c>
      <c r="L127" s="289">
        <v>38237.176976814349</v>
      </c>
      <c r="M127" s="150">
        <v>0.78110000000000002</v>
      </c>
      <c r="N127" s="289">
        <v>29867.058936589689</v>
      </c>
      <c r="P127" s="289">
        <v>41890</v>
      </c>
      <c r="Q127">
        <v>45404.567773472154</v>
      </c>
    </row>
    <row r="128" spans="1:17">
      <c r="A128" s="290" t="s">
        <v>33353</v>
      </c>
      <c r="B128" s="290">
        <v>2019</v>
      </c>
      <c r="C128" s="290" t="s">
        <v>33354</v>
      </c>
      <c r="D128" s="291">
        <v>334319680</v>
      </c>
      <c r="E128" s="292">
        <v>15.731</v>
      </c>
      <c r="F128" s="292">
        <v>0.28199999999999997</v>
      </c>
      <c r="G128" s="292">
        <v>17.027000000000001</v>
      </c>
      <c r="H128" s="292">
        <v>2.1858465599999999</v>
      </c>
      <c r="I128" s="292">
        <v>0.24444105599999999</v>
      </c>
      <c r="J128" s="292">
        <v>0.72830536912751676</v>
      </c>
      <c r="K128" s="292">
        <v>20.185592985127521</v>
      </c>
      <c r="L128" s="293">
        <v>54617.462728395236</v>
      </c>
      <c r="M128" s="150">
        <v>1</v>
      </c>
      <c r="N128" s="289">
        <v>54617.462728395236</v>
      </c>
      <c r="O128" s="293"/>
      <c r="P128" s="289">
        <v>58180</v>
      </c>
      <c r="Q128" s="290">
        <v>56762.729451598891</v>
      </c>
    </row>
    <row r="129" spans="1:17">
      <c r="A129" t="s">
        <v>33355</v>
      </c>
      <c r="B129">
        <v>2019</v>
      </c>
      <c r="C129" t="s">
        <v>33356</v>
      </c>
      <c r="D129" s="288">
        <v>3428412</v>
      </c>
      <c r="E129" s="150">
        <v>1.893</v>
      </c>
      <c r="F129" s="150">
        <v>2.9180000000000001</v>
      </c>
      <c r="G129" s="150">
        <v>3.05</v>
      </c>
      <c r="H129" s="150">
        <v>5.9318913599999998</v>
      </c>
      <c r="I129" s="150">
        <v>0.66335753600000003</v>
      </c>
      <c r="J129" s="150">
        <v>2.0951375838926172</v>
      </c>
      <c r="K129" s="150">
        <v>11.740386479892615</v>
      </c>
      <c r="L129" s="289">
        <v>20005.786818027431</v>
      </c>
      <c r="M129" s="150">
        <v>26.107179068833499</v>
      </c>
      <c r="N129" s="289">
        <v>522294.65887115087</v>
      </c>
      <c r="P129" s="289">
        <v>19290</v>
      </c>
      <c r="Q129">
        <v>15613.745968182426</v>
      </c>
    </row>
    <row r="130" spans="1:17">
      <c r="A130" t="s">
        <v>33357</v>
      </c>
      <c r="B130">
        <v>2019</v>
      </c>
      <c r="C130" t="s">
        <v>33358</v>
      </c>
      <c r="D130" s="288">
        <v>28971686</v>
      </c>
      <c r="E130" s="150">
        <v>3.0760000000000001</v>
      </c>
      <c r="F130" s="150">
        <v>0.50700000000000001</v>
      </c>
      <c r="G130" s="150">
        <v>0.19900000000000001</v>
      </c>
      <c r="H130" s="150">
        <v>4.0471012800000006</v>
      </c>
      <c r="I130" s="150">
        <v>0.45258332800000001</v>
      </c>
      <c r="J130" s="150">
        <v>0.44522818791946311</v>
      </c>
      <c r="K130" s="150">
        <v>5.1439127959194639</v>
      </c>
      <c r="L130" s="289">
        <v>10374.05719237923</v>
      </c>
      <c r="M130" s="150">
        <v>0</v>
      </c>
      <c r="N130" s="289">
        <v>0</v>
      </c>
      <c r="P130" s="289" t="s">
        <v>33359</v>
      </c>
      <c r="Q130" t="s">
        <v>33359</v>
      </c>
    </row>
    <row r="131" spans="1:17">
      <c r="A131" t="s">
        <v>33360</v>
      </c>
      <c r="B131">
        <v>2019</v>
      </c>
      <c r="C131" t="s">
        <v>33361</v>
      </c>
      <c r="D131" s="288">
        <v>95776712</v>
      </c>
      <c r="E131" s="150">
        <v>3.56</v>
      </c>
      <c r="F131" s="150">
        <v>1.86</v>
      </c>
      <c r="G131" s="150">
        <v>2.1989999999999998</v>
      </c>
      <c r="H131" s="150">
        <v>0.82667952</v>
      </c>
      <c r="I131" s="150">
        <v>9.2446751999999993E-2</v>
      </c>
      <c r="J131" s="150">
        <v>0.24460067114093961</v>
      </c>
      <c r="K131" s="150">
        <v>3.362726943140939</v>
      </c>
      <c r="L131" s="289">
        <v>6969.3208219521921</v>
      </c>
      <c r="M131" s="150">
        <v>7891.22304458505</v>
      </c>
      <c r="N131" s="289">
        <v>54996465.07529556</v>
      </c>
      <c r="P131" s="289">
        <v>7170</v>
      </c>
      <c r="Q131">
        <v>2581.6224415736065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3f01c3-7657-47ac-91fe-aaf76832b5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E87AD8AD2D7E04FA9AB4C9431D6D3A2" ma:contentTypeVersion="16" ma:contentTypeDescription="Opret et nyt dokument." ma:contentTypeScope="" ma:versionID="cd5077d05ba9d4ed89ab6f5c8896811f">
  <xsd:schema xmlns:xsd="http://www.w3.org/2001/XMLSchema" xmlns:xs="http://www.w3.org/2001/XMLSchema" xmlns:p="http://schemas.microsoft.com/office/2006/metadata/properties" xmlns:ns3="fb3f01c3-7657-47ac-91fe-aaf76832b51e" xmlns:ns4="b373e9f6-3e56-409e-a7d5-bfed8f1254e7" targetNamespace="http://schemas.microsoft.com/office/2006/metadata/properties" ma:root="true" ma:fieldsID="6277cfc6264bb43452b0bdc030421b90" ns3:_="" ns4:_="">
    <xsd:import namespace="fb3f01c3-7657-47ac-91fe-aaf76832b51e"/>
    <xsd:import namespace="b373e9f6-3e56-409e-a7d5-bfed8f1254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f01c3-7657-47ac-91fe-aaf76832b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3e9f6-3e56-409e-a7d5-bfed8f1254e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værdi for deling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C00AE5-FB42-481F-9239-6A21331ABDBA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b373e9f6-3e56-409e-a7d5-bfed8f1254e7"/>
    <ds:schemaRef ds:uri="fb3f01c3-7657-47ac-91fe-aaf76832b51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B053AB1-F536-4F19-91F3-B3943E1817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3f01c3-7657-47ac-91fe-aaf76832b51e"/>
    <ds:schemaRef ds:uri="b373e9f6-3e56-409e-a7d5-bfed8f125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50315B-0A6B-4949-948D-199B208F13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Carbon footprint calculator</vt:lpstr>
      <vt:lpstr>Life cycle costing</vt:lpstr>
      <vt:lpstr>Absolute sustainability</vt:lpstr>
      <vt:lpstr>Selected processes</vt:lpstr>
      <vt:lpstr>Physical exercise data</vt:lpstr>
      <vt:lpstr>Ecoinvent data</vt:lpstr>
      <vt:lpstr>World carbon footprint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Jolliet</dc:creator>
  <cp:lastModifiedBy>Stig Irving Olsen</cp:lastModifiedBy>
  <dcterms:created xsi:type="dcterms:W3CDTF">2018-03-14T16:19:16Z</dcterms:created>
  <dcterms:modified xsi:type="dcterms:W3CDTF">2025-11-07T10:12:08Z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0x0101001E87AD8AD2D7E04FA9AB4C9431D6D3A2</vt:lpwstr>
  </property>
</Properties>
</file>